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Data Analysis\Excel Project\Excel Project 3\"/>
    </mc:Choice>
  </mc:AlternateContent>
  <xr:revisionPtr revIDLastSave="0" documentId="13_ncr:1_{908011FD-C226-45B4-ACB7-89F52AAFCB9F}" xr6:coauthVersionLast="47" xr6:coauthVersionMax="47" xr10:uidLastSave="{00000000-0000-0000-0000-000000000000}"/>
  <bookViews>
    <workbookView xWindow="-110" yWindow="-110" windowWidth="19420" windowHeight="10300" activeTab="8" xr2:uid="{C797A0A9-4E2D-4853-B64C-F217BB1B4941}"/>
  </bookViews>
  <sheets>
    <sheet name="Raw Data" sheetId="1" r:id="rId1"/>
    <sheet name="Clean Data" sheetId="2" r:id="rId2"/>
    <sheet name="KPI" sheetId="3" r:id="rId3"/>
    <sheet name="P1" sheetId="4" r:id="rId4"/>
    <sheet name="P2" sheetId="5" r:id="rId5"/>
    <sheet name="P3" sheetId="13" r:id="rId6"/>
    <sheet name="P4" sheetId="7" r:id="rId7"/>
    <sheet name="P5" sheetId="9" r:id="rId8"/>
    <sheet name="DashBoard" sheetId="10" r:id="rId9"/>
  </sheets>
  <definedNames>
    <definedName name="NativeTimeline_OrderDate1">#N/A</definedName>
    <definedName name="Slicer_OrderPriority">#N/A</definedName>
    <definedName name="Slicer_PackageType">#N/A</definedName>
    <definedName name="Slicer_Region">#N/A</definedName>
  </definedNames>
  <calcPr calcId="191029"/>
  <pivotCaches>
    <pivotCache cacheId="1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9" l="1"/>
  <c r="B18" i="13"/>
  <c r="C18" i="13"/>
  <c r="B13" i="7"/>
  <c r="B13" i="5"/>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F5" i="3"/>
  <c r="F4" i="3"/>
  <c r="O7000"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P3708" i="2" s="1"/>
  <c r="O3709" i="2"/>
  <c r="P3709" i="2" s="1"/>
  <c r="O3710" i="2"/>
  <c r="P3710" i="2" s="1"/>
  <c r="O3711" i="2"/>
  <c r="P3711" i="2" s="1"/>
  <c r="O3712" i="2"/>
  <c r="P3712" i="2" s="1"/>
  <c r="O3713" i="2"/>
  <c r="P3713" i="2" s="1"/>
  <c r="O3714" i="2"/>
  <c r="P3714" i="2" s="1"/>
  <c r="O3715" i="2"/>
  <c r="P3715" i="2" s="1"/>
  <c r="O3716" i="2"/>
  <c r="P3716" i="2" s="1"/>
  <c r="O3717" i="2"/>
  <c r="P3717" i="2" s="1"/>
  <c r="O3718" i="2"/>
  <c r="P3718" i="2" s="1"/>
  <c r="O3719" i="2"/>
  <c r="P3719" i="2" s="1"/>
  <c r="O3720" i="2"/>
  <c r="P3720" i="2" s="1"/>
  <c r="O3721" i="2"/>
  <c r="P3721" i="2" s="1"/>
  <c r="O3722" i="2"/>
  <c r="P3722" i="2" s="1"/>
  <c r="O3723" i="2"/>
  <c r="P3723" i="2" s="1"/>
  <c r="O3724" i="2"/>
  <c r="P3724" i="2" s="1"/>
  <c r="O3725" i="2"/>
  <c r="P3725" i="2" s="1"/>
  <c r="O3726" i="2"/>
  <c r="P3726" i="2" s="1"/>
  <c r="O3727" i="2"/>
  <c r="P3727" i="2" s="1"/>
  <c r="O3728" i="2"/>
  <c r="P3728" i="2" s="1"/>
  <c r="O3729" i="2"/>
  <c r="P3729" i="2" s="1"/>
  <c r="O3730" i="2"/>
  <c r="P3730" i="2" s="1"/>
  <c r="O3731" i="2"/>
  <c r="P3731" i="2" s="1"/>
  <c r="O3732" i="2"/>
  <c r="P3732" i="2" s="1"/>
  <c r="O3733" i="2"/>
  <c r="P3733" i="2" s="1"/>
  <c r="O3734" i="2"/>
  <c r="P3734" i="2" s="1"/>
  <c r="O3735" i="2"/>
  <c r="P3735" i="2" s="1"/>
  <c r="O3736" i="2"/>
  <c r="P3736" i="2" s="1"/>
  <c r="O3737" i="2"/>
  <c r="P3737" i="2" s="1"/>
  <c r="O3738" i="2"/>
  <c r="P3738" i="2" s="1"/>
  <c r="O3739" i="2"/>
  <c r="P3739" i="2" s="1"/>
  <c r="O3740" i="2"/>
  <c r="P3740" i="2" s="1"/>
  <c r="O3741" i="2"/>
  <c r="P3741" i="2" s="1"/>
  <c r="O3742" i="2"/>
  <c r="P3742" i="2" s="1"/>
  <c r="O3743" i="2"/>
  <c r="P3743" i="2" s="1"/>
  <c r="O3744" i="2"/>
  <c r="P3744" i="2" s="1"/>
  <c r="O3745" i="2"/>
  <c r="P3745" i="2" s="1"/>
  <c r="O3746" i="2"/>
  <c r="P3746" i="2" s="1"/>
  <c r="O3747" i="2"/>
  <c r="P3747" i="2" s="1"/>
  <c r="O3748" i="2"/>
  <c r="P3748" i="2" s="1"/>
  <c r="O3749" i="2"/>
  <c r="P3749" i="2" s="1"/>
  <c r="O3750" i="2"/>
  <c r="P3750" i="2" s="1"/>
  <c r="O3751" i="2"/>
  <c r="P3751" i="2" s="1"/>
  <c r="O3752" i="2"/>
  <c r="P3752" i="2" s="1"/>
  <c r="O3753" i="2"/>
  <c r="P3753" i="2" s="1"/>
  <c r="O3754" i="2"/>
  <c r="P3754" i="2" s="1"/>
  <c r="O3755" i="2"/>
  <c r="P3755" i="2" s="1"/>
  <c r="O3756" i="2"/>
  <c r="P3756" i="2" s="1"/>
  <c r="O3757" i="2"/>
  <c r="P3757" i="2" s="1"/>
  <c r="O3758" i="2"/>
  <c r="P3758" i="2" s="1"/>
  <c r="O3759" i="2"/>
  <c r="P3759" i="2" s="1"/>
  <c r="O3760" i="2"/>
  <c r="P3760" i="2" s="1"/>
  <c r="O3761" i="2"/>
  <c r="P3761" i="2" s="1"/>
  <c r="O3762" i="2"/>
  <c r="P3762" i="2" s="1"/>
  <c r="O3763" i="2"/>
  <c r="P3763" i="2" s="1"/>
  <c r="O3764" i="2"/>
  <c r="P3764" i="2" s="1"/>
  <c r="O3765" i="2"/>
  <c r="P3765" i="2" s="1"/>
  <c r="O3766" i="2"/>
  <c r="P3766" i="2" s="1"/>
  <c r="O3767" i="2"/>
  <c r="P3767" i="2" s="1"/>
  <c r="O3768" i="2"/>
  <c r="P3768" i="2" s="1"/>
  <c r="O3769" i="2"/>
  <c r="P3769" i="2" s="1"/>
  <c r="O3770" i="2"/>
  <c r="P3770" i="2" s="1"/>
  <c r="O3771" i="2"/>
  <c r="P3771" i="2" s="1"/>
  <c r="O3772" i="2"/>
  <c r="P3772" i="2" s="1"/>
  <c r="O3773" i="2"/>
  <c r="P3773" i="2" s="1"/>
  <c r="O3774" i="2"/>
  <c r="P3774" i="2" s="1"/>
  <c r="O3775" i="2"/>
  <c r="P3775" i="2" s="1"/>
  <c r="O3776" i="2"/>
  <c r="P3776" i="2" s="1"/>
  <c r="O3777" i="2"/>
  <c r="P3777" i="2" s="1"/>
  <c r="O3778" i="2"/>
  <c r="P3778" i="2" s="1"/>
  <c r="O3779" i="2"/>
  <c r="P3779" i="2" s="1"/>
  <c r="O3780" i="2"/>
  <c r="P3780" i="2" s="1"/>
  <c r="O3781" i="2"/>
  <c r="P3781" i="2" s="1"/>
  <c r="O3782" i="2"/>
  <c r="P3782" i="2" s="1"/>
  <c r="O3783" i="2"/>
  <c r="P3783" i="2" s="1"/>
  <c r="O3784" i="2"/>
  <c r="P3784" i="2" s="1"/>
  <c r="O3785" i="2"/>
  <c r="P3785" i="2" s="1"/>
  <c r="O3786" i="2"/>
  <c r="P3786" i="2" s="1"/>
  <c r="O3787" i="2"/>
  <c r="P3787" i="2" s="1"/>
  <c r="O3788" i="2"/>
  <c r="P3788" i="2" s="1"/>
  <c r="O3789" i="2"/>
  <c r="P3789" i="2" s="1"/>
  <c r="O3790" i="2"/>
  <c r="P3790" i="2" s="1"/>
  <c r="O3791" i="2"/>
  <c r="P3791" i="2" s="1"/>
  <c r="O3792" i="2"/>
  <c r="P3792" i="2" s="1"/>
  <c r="O3793" i="2"/>
  <c r="P3793" i="2" s="1"/>
  <c r="O3794" i="2"/>
  <c r="P3794" i="2" s="1"/>
  <c r="O3795" i="2"/>
  <c r="P3795" i="2" s="1"/>
  <c r="O3796" i="2"/>
  <c r="P3796" i="2" s="1"/>
  <c r="O3797" i="2"/>
  <c r="P3797" i="2" s="1"/>
  <c r="O3798" i="2"/>
  <c r="P3798" i="2" s="1"/>
  <c r="O3799" i="2"/>
  <c r="P3799" i="2" s="1"/>
  <c r="O3800" i="2"/>
  <c r="P3800" i="2" s="1"/>
  <c r="O3801" i="2"/>
  <c r="P3801" i="2" s="1"/>
  <c r="O3802" i="2"/>
  <c r="P3802" i="2" s="1"/>
  <c r="O3803" i="2"/>
  <c r="P3803" i="2" s="1"/>
  <c r="O3804" i="2"/>
  <c r="P3804" i="2" s="1"/>
  <c r="O3805" i="2"/>
  <c r="P3805" i="2" s="1"/>
  <c r="O3806" i="2"/>
  <c r="P3806" i="2" s="1"/>
  <c r="O3807" i="2"/>
  <c r="P3807" i="2" s="1"/>
  <c r="O3808" i="2"/>
  <c r="P3808" i="2" s="1"/>
  <c r="O3809" i="2"/>
  <c r="P3809" i="2" s="1"/>
  <c r="O3810" i="2"/>
  <c r="P3810" i="2" s="1"/>
  <c r="O3811" i="2"/>
  <c r="P3811" i="2" s="1"/>
  <c r="O3812" i="2"/>
  <c r="P3812" i="2" s="1"/>
  <c r="O3813" i="2"/>
  <c r="P3813" i="2" s="1"/>
  <c r="O3814" i="2"/>
  <c r="P3814" i="2" s="1"/>
  <c r="O3815" i="2"/>
  <c r="P3815" i="2" s="1"/>
  <c r="O3816" i="2"/>
  <c r="P3816" i="2" s="1"/>
  <c r="O3817" i="2"/>
  <c r="P3817" i="2" s="1"/>
  <c r="O3818" i="2"/>
  <c r="P3818" i="2" s="1"/>
  <c r="O3819" i="2"/>
  <c r="P3819" i="2" s="1"/>
  <c r="O3820" i="2"/>
  <c r="P3820" i="2" s="1"/>
  <c r="O3821" i="2"/>
  <c r="P3821" i="2" s="1"/>
  <c r="O3822" i="2"/>
  <c r="P3822" i="2" s="1"/>
  <c r="O3823" i="2"/>
  <c r="P3823" i="2" s="1"/>
  <c r="O3824" i="2"/>
  <c r="P3824" i="2" s="1"/>
  <c r="O3825" i="2"/>
  <c r="P3825" i="2" s="1"/>
  <c r="O3826" i="2"/>
  <c r="P3826" i="2" s="1"/>
  <c r="O3827" i="2"/>
  <c r="P3827" i="2" s="1"/>
  <c r="O3828" i="2"/>
  <c r="P3828" i="2" s="1"/>
  <c r="O3829" i="2"/>
  <c r="P3829" i="2" s="1"/>
  <c r="O3830" i="2"/>
  <c r="P3830" i="2" s="1"/>
  <c r="O3831" i="2"/>
  <c r="P3831" i="2" s="1"/>
  <c r="O3832" i="2"/>
  <c r="P3832" i="2" s="1"/>
  <c r="O3833" i="2"/>
  <c r="P3833" i="2" s="1"/>
  <c r="O3834" i="2"/>
  <c r="P3834" i="2" s="1"/>
  <c r="O3835" i="2"/>
  <c r="P3835" i="2" s="1"/>
  <c r="O3836" i="2"/>
  <c r="P3836" i="2" s="1"/>
  <c r="O3837" i="2"/>
  <c r="P3837" i="2" s="1"/>
  <c r="O3838" i="2"/>
  <c r="P3838" i="2" s="1"/>
  <c r="O3839" i="2"/>
  <c r="P3839" i="2" s="1"/>
  <c r="O3840" i="2"/>
  <c r="P3840" i="2" s="1"/>
  <c r="O3841" i="2"/>
  <c r="P3841" i="2" s="1"/>
  <c r="O3842" i="2"/>
  <c r="P3842" i="2" s="1"/>
  <c r="O3843" i="2"/>
  <c r="P3843" i="2" s="1"/>
  <c r="O3844" i="2"/>
  <c r="P3844" i="2" s="1"/>
  <c r="O3845" i="2"/>
  <c r="P3845" i="2" s="1"/>
  <c r="O3846" i="2"/>
  <c r="P3846" i="2" s="1"/>
  <c r="O3847" i="2"/>
  <c r="P3847" i="2" s="1"/>
  <c r="O3848" i="2"/>
  <c r="P3848" i="2" s="1"/>
  <c r="O3849" i="2"/>
  <c r="P3849" i="2" s="1"/>
  <c r="O3850" i="2"/>
  <c r="P3850" i="2" s="1"/>
  <c r="O3851" i="2"/>
  <c r="P3851" i="2" s="1"/>
  <c r="O3852" i="2"/>
  <c r="P3852" i="2" s="1"/>
  <c r="O3853" i="2"/>
  <c r="P3853" i="2" s="1"/>
  <c r="O3854" i="2"/>
  <c r="P3854" i="2" s="1"/>
  <c r="O3855" i="2"/>
  <c r="P3855" i="2" s="1"/>
  <c r="O3856" i="2"/>
  <c r="P3856" i="2" s="1"/>
  <c r="O3857" i="2"/>
  <c r="P3857" i="2" s="1"/>
  <c r="O3858" i="2"/>
  <c r="P3858" i="2" s="1"/>
  <c r="O3859" i="2"/>
  <c r="P3859" i="2" s="1"/>
  <c r="O3860" i="2"/>
  <c r="P3860" i="2" s="1"/>
  <c r="O3861" i="2"/>
  <c r="P3861" i="2" s="1"/>
  <c r="O3862" i="2"/>
  <c r="P3862" i="2" s="1"/>
  <c r="O3863" i="2"/>
  <c r="P3863" i="2" s="1"/>
  <c r="O3864" i="2"/>
  <c r="P3864" i="2" s="1"/>
  <c r="O3865" i="2"/>
  <c r="P3865" i="2" s="1"/>
  <c r="O3866" i="2"/>
  <c r="P3866" i="2" s="1"/>
  <c r="O3867" i="2"/>
  <c r="P3867" i="2" s="1"/>
  <c r="O3868" i="2"/>
  <c r="P3868" i="2" s="1"/>
  <c r="O3869" i="2"/>
  <c r="P3869" i="2" s="1"/>
  <c r="O3870" i="2"/>
  <c r="P3870" i="2" s="1"/>
  <c r="O3871" i="2"/>
  <c r="P3871" i="2" s="1"/>
  <c r="O3872" i="2"/>
  <c r="P3872" i="2" s="1"/>
  <c r="O3873" i="2"/>
  <c r="P3873" i="2" s="1"/>
  <c r="O3874" i="2"/>
  <c r="P3874" i="2" s="1"/>
  <c r="O3875" i="2"/>
  <c r="P3875" i="2" s="1"/>
  <c r="O3876" i="2"/>
  <c r="P3876" i="2" s="1"/>
  <c r="O3877" i="2"/>
  <c r="P3877" i="2" s="1"/>
  <c r="O3878" i="2"/>
  <c r="P3878" i="2" s="1"/>
  <c r="O3879" i="2"/>
  <c r="P3879" i="2" s="1"/>
  <c r="O3880" i="2"/>
  <c r="P3880" i="2" s="1"/>
  <c r="O3881" i="2"/>
  <c r="P3881" i="2" s="1"/>
  <c r="O3882" i="2"/>
  <c r="P3882" i="2" s="1"/>
  <c r="O3883" i="2"/>
  <c r="P3883" i="2" s="1"/>
  <c r="O3884" i="2"/>
  <c r="P3884" i="2" s="1"/>
  <c r="O3885" i="2"/>
  <c r="P3885" i="2" s="1"/>
  <c r="O3886" i="2"/>
  <c r="P3886" i="2" s="1"/>
  <c r="O3887" i="2"/>
  <c r="P3887" i="2" s="1"/>
  <c r="O3888" i="2"/>
  <c r="P3888" i="2" s="1"/>
  <c r="O3889" i="2"/>
  <c r="P3889" i="2" s="1"/>
  <c r="O3890" i="2"/>
  <c r="P3890" i="2" s="1"/>
  <c r="O3891" i="2"/>
  <c r="P3891" i="2" s="1"/>
  <c r="O3892" i="2"/>
  <c r="P3892" i="2" s="1"/>
  <c r="O3893" i="2"/>
  <c r="P3893" i="2" s="1"/>
  <c r="O3894" i="2"/>
  <c r="P3894" i="2" s="1"/>
  <c r="O3895" i="2"/>
  <c r="P3895" i="2" s="1"/>
  <c r="O3896" i="2"/>
  <c r="P3896" i="2" s="1"/>
  <c r="O3897" i="2"/>
  <c r="P3897" i="2" s="1"/>
  <c r="O3898" i="2"/>
  <c r="P3898" i="2" s="1"/>
  <c r="O3899" i="2"/>
  <c r="P3899" i="2" s="1"/>
  <c r="O3900" i="2"/>
  <c r="P3900" i="2" s="1"/>
  <c r="O3901" i="2"/>
  <c r="P3901" i="2" s="1"/>
  <c r="O3902" i="2"/>
  <c r="P3902" i="2" s="1"/>
  <c r="O3903" i="2"/>
  <c r="P3903" i="2" s="1"/>
  <c r="O3904" i="2"/>
  <c r="P3904" i="2" s="1"/>
  <c r="O3905" i="2"/>
  <c r="P3905" i="2" s="1"/>
  <c r="O3906" i="2"/>
  <c r="P3906" i="2" s="1"/>
  <c r="O3907" i="2"/>
  <c r="P3907" i="2" s="1"/>
  <c r="O3908" i="2"/>
  <c r="P3908" i="2" s="1"/>
  <c r="O3909" i="2"/>
  <c r="P3909" i="2" s="1"/>
  <c r="O3910" i="2"/>
  <c r="P3910" i="2" s="1"/>
  <c r="O3911" i="2"/>
  <c r="P3911" i="2" s="1"/>
  <c r="O3912" i="2"/>
  <c r="P3912" i="2" s="1"/>
  <c r="O3913" i="2"/>
  <c r="P3913" i="2" s="1"/>
  <c r="O3914" i="2"/>
  <c r="P3914" i="2" s="1"/>
  <c r="O3915" i="2"/>
  <c r="P3915" i="2" s="1"/>
  <c r="O3916" i="2"/>
  <c r="P3916" i="2" s="1"/>
  <c r="O3917" i="2"/>
  <c r="P3917" i="2" s="1"/>
  <c r="O3918" i="2"/>
  <c r="P3918" i="2" s="1"/>
  <c r="O3919" i="2"/>
  <c r="P3919" i="2" s="1"/>
  <c r="O3920" i="2"/>
  <c r="P3920" i="2" s="1"/>
  <c r="O3921" i="2"/>
  <c r="P3921" i="2" s="1"/>
  <c r="O3922" i="2"/>
  <c r="P3922" i="2" s="1"/>
  <c r="O3923" i="2"/>
  <c r="P3923" i="2" s="1"/>
  <c r="O3924" i="2"/>
  <c r="P3924" i="2" s="1"/>
  <c r="O3925" i="2"/>
  <c r="P3925" i="2" s="1"/>
  <c r="O3926" i="2"/>
  <c r="P3926" i="2" s="1"/>
  <c r="O3927" i="2"/>
  <c r="P3927" i="2" s="1"/>
  <c r="O3928" i="2"/>
  <c r="P3928" i="2" s="1"/>
  <c r="O3929" i="2"/>
  <c r="P3929" i="2" s="1"/>
  <c r="O3930" i="2"/>
  <c r="P3930" i="2" s="1"/>
  <c r="O3931" i="2"/>
  <c r="P3931" i="2" s="1"/>
  <c r="O3932" i="2"/>
  <c r="P3932" i="2" s="1"/>
  <c r="O3933" i="2"/>
  <c r="P3933" i="2" s="1"/>
  <c r="O3934" i="2"/>
  <c r="P3934" i="2" s="1"/>
  <c r="O3935" i="2"/>
  <c r="P3935" i="2" s="1"/>
  <c r="O3936" i="2"/>
  <c r="P3936" i="2" s="1"/>
  <c r="O3937" i="2"/>
  <c r="P3937" i="2" s="1"/>
  <c r="O3938" i="2"/>
  <c r="P3938" i="2" s="1"/>
  <c r="O3939" i="2"/>
  <c r="P3939" i="2" s="1"/>
  <c r="O3940" i="2"/>
  <c r="P3940" i="2" s="1"/>
  <c r="O3941" i="2"/>
  <c r="P3941" i="2" s="1"/>
  <c r="O3942" i="2"/>
  <c r="P3942" i="2" s="1"/>
  <c r="O3943" i="2"/>
  <c r="P3943" i="2" s="1"/>
  <c r="O3944" i="2"/>
  <c r="P3944" i="2" s="1"/>
  <c r="O3945" i="2"/>
  <c r="P3945" i="2" s="1"/>
  <c r="O3946" i="2"/>
  <c r="P3946" i="2" s="1"/>
  <c r="O3947" i="2"/>
  <c r="P3947" i="2" s="1"/>
  <c r="O3948" i="2"/>
  <c r="P3948" i="2" s="1"/>
  <c r="O3949" i="2"/>
  <c r="P3949" i="2" s="1"/>
  <c r="O3950" i="2"/>
  <c r="P3950" i="2" s="1"/>
  <c r="O3951" i="2"/>
  <c r="P3951" i="2" s="1"/>
  <c r="O3952" i="2"/>
  <c r="P3952" i="2" s="1"/>
  <c r="O3953" i="2"/>
  <c r="P3953" i="2" s="1"/>
  <c r="O3954" i="2"/>
  <c r="P3954" i="2" s="1"/>
  <c r="O3955" i="2"/>
  <c r="P3955" i="2" s="1"/>
  <c r="O3956" i="2"/>
  <c r="P3956" i="2" s="1"/>
  <c r="O3957" i="2"/>
  <c r="P3957" i="2" s="1"/>
  <c r="O3958" i="2"/>
  <c r="P3958" i="2" s="1"/>
  <c r="O3959" i="2"/>
  <c r="P3959" i="2" s="1"/>
  <c r="O3960" i="2"/>
  <c r="P3960" i="2" s="1"/>
  <c r="O3961" i="2"/>
  <c r="P3961" i="2" s="1"/>
  <c r="O3962" i="2"/>
  <c r="P3962" i="2" s="1"/>
  <c r="O3963" i="2"/>
  <c r="P3963" i="2" s="1"/>
  <c r="O3964" i="2"/>
  <c r="P3964" i="2" s="1"/>
  <c r="O3965" i="2"/>
  <c r="P3965" i="2" s="1"/>
  <c r="O3966" i="2"/>
  <c r="P3966" i="2" s="1"/>
  <c r="O3967" i="2"/>
  <c r="P3967" i="2" s="1"/>
  <c r="O3968" i="2"/>
  <c r="P3968" i="2" s="1"/>
  <c r="O3969" i="2"/>
  <c r="P3969" i="2" s="1"/>
  <c r="O3970" i="2"/>
  <c r="P3970" i="2" s="1"/>
  <c r="O3971" i="2"/>
  <c r="P3971" i="2" s="1"/>
  <c r="O3972" i="2"/>
  <c r="P3972" i="2" s="1"/>
  <c r="O3973" i="2"/>
  <c r="P3973" i="2" s="1"/>
  <c r="O3974" i="2"/>
  <c r="P3974" i="2" s="1"/>
  <c r="O3975" i="2"/>
  <c r="P3975" i="2" s="1"/>
  <c r="O3976" i="2"/>
  <c r="P3976" i="2" s="1"/>
  <c r="O3977" i="2"/>
  <c r="P3977" i="2" s="1"/>
  <c r="O3978" i="2"/>
  <c r="P3978" i="2" s="1"/>
  <c r="O3979" i="2"/>
  <c r="P3979" i="2" s="1"/>
  <c r="O3980" i="2"/>
  <c r="P3980" i="2" s="1"/>
  <c r="O3981" i="2"/>
  <c r="P3981" i="2" s="1"/>
  <c r="O3982" i="2"/>
  <c r="P3982" i="2" s="1"/>
  <c r="O3983" i="2"/>
  <c r="P3983" i="2" s="1"/>
  <c r="O3984" i="2"/>
  <c r="P3984" i="2" s="1"/>
  <c r="O3985" i="2"/>
  <c r="P3985" i="2" s="1"/>
  <c r="O3986" i="2"/>
  <c r="P3986" i="2" s="1"/>
  <c r="O3987" i="2"/>
  <c r="P3987" i="2" s="1"/>
  <c r="O3988" i="2"/>
  <c r="P3988" i="2" s="1"/>
  <c r="O3989" i="2"/>
  <c r="P3989" i="2" s="1"/>
  <c r="O3990" i="2"/>
  <c r="P3990" i="2" s="1"/>
  <c r="O3991" i="2"/>
  <c r="P3991" i="2" s="1"/>
  <c r="O3992" i="2"/>
  <c r="P3992" i="2" s="1"/>
  <c r="O3993" i="2"/>
  <c r="P3993" i="2" s="1"/>
  <c r="O3994" i="2"/>
  <c r="P3994" i="2" s="1"/>
  <c r="O3995" i="2"/>
  <c r="P3995" i="2" s="1"/>
  <c r="O3996" i="2"/>
  <c r="P3996" i="2" s="1"/>
  <c r="O3997" i="2"/>
  <c r="P3997" i="2" s="1"/>
  <c r="O3998" i="2"/>
  <c r="P3998" i="2" s="1"/>
  <c r="O3999" i="2"/>
  <c r="P3999" i="2" s="1"/>
  <c r="O4000" i="2"/>
  <c r="P4000" i="2" s="1"/>
  <c r="O4001" i="2"/>
  <c r="P4001" i="2" s="1"/>
  <c r="O4002" i="2"/>
  <c r="P4002" i="2" s="1"/>
  <c r="O4003" i="2"/>
  <c r="P4003" i="2" s="1"/>
  <c r="O4004" i="2"/>
  <c r="P4004" i="2" s="1"/>
  <c r="O4005" i="2"/>
  <c r="P4005" i="2" s="1"/>
  <c r="O4006" i="2"/>
  <c r="P4006" i="2" s="1"/>
  <c r="O4007" i="2"/>
  <c r="P4007" i="2" s="1"/>
  <c r="O4008" i="2"/>
  <c r="P4008" i="2" s="1"/>
  <c r="O4009" i="2"/>
  <c r="P4009" i="2" s="1"/>
  <c r="O4010" i="2"/>
  <c r="P4010" i="2" s="1"/>
  <c r="O4011" i="2"/>
  <c r="P4011" i="2" s="1"/>
  <c r="O4012" i="2"/>
  <c r="P4012" i="2" s="1"/>
  <c r="O4013" i="2"/>
  <c r="P4013" i="2" s="1"/>
  <c r="O4014" i="2"/>
  <c r="P4014" i="2" s="1"/>
  <c r="O4015" i="2"/>
  <c r="P4015" i="2" s="1"/>
  <c r="O4016" i="2"/>
  <c r="P4016" i="2" s="1"/>
  <c r="O4017" i="2"/>
  <c r="P4017" i="2" s="1"/>
  <c r="O4018" i="2"/>
  <c r="P4018" i="2" s="1"/>
  <c r="O4019" i="2"/>
  <c r="P4019" i="2" s="1"/>
  <c r="O4020" i="2"/>
  <c r="P4020" i="2" s="1"/>
  <c r="O4021" i="2"/>
  <c r="P4021" i="2" s="1"/>
  <c r="O4022" i="2"/>
  <c r="P4022" i="2" s="1"/>
  <c r="O4023" i="2"/>
  <c r="P4023" i="2" s="1"/>
  <c r="O4024" i="2"/>
  <c r="P4024" i="2" s="1"/>
  <c r="O4025" i="2"/>
  <c r="P4025" i="2" s="1"/>
  <c r="O4026" i="2"/>
  <c r="P4026" i="2" s="1"/>
  <c r="O4027" i="2"/>
  <c r="P4027" i="2" s="1"/>
  <c r="O4028" i="2"/>
  <c r="P4028" i="2" s="1"/>
  <c r="O4029" i="2"/>
  <c r="P4029" i="2" s="1"/>
  <c r="O4030" i="2"/>
  <c r="P4030" i="2" s="1"/>
  <c r="O4031" i="2"/>
  <c r="P4031" i="2" s="1"/>
  <c r="O4032" i="2"/>
  <c r="P4032" i="2" s="1"/>
  <c r="O4033" i="2"/>
  <c r="P4033" i="2" s="1"/>
  <c r="O4034" i="2"/>
  <c r="P4034" i="2" s="1"/>
  <c r="O4035" i="2"/>
  <c r="P4035" i="2" s="1"/>
  <c r="O4036" i="2"/>
  <c r="P4036" i="2" s="1"/>
  <c r="O4037" i="2"/>
  <c r="P4037" i="2" s="1"/>
  <c r="O4038" i="2"/>
  <c r="P4038" i="2" s="1"/>
  <c r="O4039" i="2"/>
  <c r="P4039" i="2" s="1"/>
  <c r="O4040" i="2"/>
  <c r="P4040" i="2" s="1"/>
  <c r="O4041" i="2"/>
  <c r="P4041" i="2" s="1"/>
  <c r="O4042" i="2"/>
  <c r="P4042" i="2" s="1"/>
  <c r="O4043" i="2"/>
  <c r="P4043" i="2" s="1"/>
  <c r="O4044" i="2"/>
  <c r="P4044" i="2" s="1"/>
  <c r="O4045" i="2"/>
  <c r="P4045" i="2" s="1"/>
  <c r="O4046" i="2"/>
  <c r="P4046" i="2" s="1"/>
  <c r="O4047" i="2"/>
  <c r="P4047" i="2" s="1"/>
  <c r="O4048" i="2"/>
  <c r="P4048" i="2" s="1"/>
  <c r="O4049" i="2"/>
  <c r="P4049" i="2" s="1"/>
  <c r="O4050" i="2"/>
  <c r="P4050" i="2" s="1"/>
  <c r="O4051" i="2"/>
  <c r="P4051" i="2" s="1"/>
  <c r="O4052" i="2"/>
  <c r="P4052" i="2" s="1"/>
  <c r="O4053" i="2"/>
  <c r="P4053" i="2" s="1"/>
  <c r="O4054" i="2"/>
  <c r="P4054" i="2" s="1"/>
  <c r="O4055" i="2"/>
  <c r="P4055" i="2" s="1"/>
  <c r="O4056" i="2"/>
  <c r="P4056" i="2" s="1"/>
  <c r="O4057" i="2"/>
  <c r="P4057" i="2" s="1"/>
  <c r="O4058" i="2"/>
  <c r="P4058" i="2" s="1"/>
  <c r="O4059" i="2"/>
  <c r="P4059" i="2" s="1"/>
  <c r="O4060" i="2"/>
  <c r="P4060" i="2" s="1"/>
  <c r="O4061" i="2"/>
  <c r="P4061" i="2" s="1"/>
  <c r="O4062" i="2"/>
  <c r="P4062" i="2" s="1"/>
  <c r="O4063" i="2"/>
  <c r="P4063" i="2" s="1"/>
  <c r="O4064" i="2"/>
  <c r="P4064" i="2" s="1"/>
  <c r="O4065" i="2"/>
  <c r="P4065" i="2" s="1"/>
  <c r="O4066" i="2"/>
  <c r="P4066" i="2" s="1"/>
  <c r="O4067" i="2"/>
  <c r="P4067" i="2" s="1"/>
  <c r="O4068" i="2"/>
  <c r="P4068" i="2" s="1"/>
  <c r="O4069" i="2"/>
  <c r="P4069" i="2" s="1"/>
  <c r="O4070" i="2"/>
  <c r="P4070" i="2" s="1"/>
  <c r="O4071" i="2"/>
  <c r="P4071" i="2" s="1"/>
  <c r="O4072" i="2"/>
  <c r="P4072" i="2" s="1"/>
  <c r="O4073" i="2"/>
  <c r="P4073" i="2" s="1"/>
  <c r="O4074" i="2"/>
  <c r="P4074" i="2" s="1"/>
  <c r="O4075" i="2"/>
  <c r="P4075" i="2" s="1"/>
  <c r="O4076" i="2"/>
  <c r="P4076" i="2" s="1"/>
  <c r="O4077" i="2"/>
  <c r="P4077" i="2" s="1"/>
  <c r="O4078" i="2"/>
  <c r="P4078" i="2" s="1"/>
  <c r="O4079" i="2"/>
  <c r="P4079" i="2" s="1"/>
  <c r="O4080" i="2"/>
  <c r="P4080" i="2" s="1"/>
  <c r="O4081" i="2"/>
  <c r="P4081" i="2" s="1"/>
  <c r="O4082" i="2"/>
  <c r="P4082" i="2" s="1"/>
  <c r="O4083" i="2"/>
  <c r="P4083" i="2" s="1"/>
  <c r="O4084" i="2"/>
  <c r="P4084" i="2" s="1"/>
  <c r="O4085" i="2"/>
  <c r="P4085" i="2" s="1"/>
  <c r="O4086" i="2"/>
  <c r="P4086" i="2" s="1"/>
  <c r="O4087" i="2"/>
  <c r="P4087" i="2" s="1"/>
  <c r="O4088" i="2"/>
  <c r="P4088" i="2" s="1"/>
  <c r="O4089" i="2"/>
  <c r="P4089" i="2" s="1"/>
  <c r="O4090" i="2"/>
  <c r="P4090" i="2" s="1"/>
  <c r="O4091" i="2"/>
  <c r="P4091" i="2" s="1"/>
  <c r="O4092" i="2"/>
  <c r="P4092" i="2" s="1"/>
  <c r="O4093" i="2"/>
  <c r="P4093" i="2" s="1"/>
  <c r="O4094" i="2"/>
  <c r="P4094" i="2" s="1"/>
  <c r="O4095" i="2"/>
  <c r="P4095" i="2" s="1"/>
  <c r="O4096" i="2"/>
  <c r="P4096" i="2" s="1"/>
  <c r="O4097" i="2"/>
  <c r="P4097" i="2" s="1"/>
  <c r="O4098" i="2"/>
  <c r="P4098" i="2" s="1"/>
  <c r="O4099" i="2"/>
  <c r="P4099" i="2" s="1"/>
  <c r="O4100" i="2"/>
  <c r="P4100" i="2" s="1"/>
  <c r="O4101" i="2"/>
  <c r="P4101" i="2" s="1"/>
  <c r="O4102" i="2"/>
  <c r="P4102" i="2" s="1"/>
  <c r="O4103" i="2"/>
  <c r="P4103" i="2" s="1"/>
  <c r="O4104" i="2"/>
  <c r="P4104" i="2" s="1"/>
  <c r="O4105" i="2"/>
  <c r="P4105" i="2" s="1"/>
  <c r="O4106" i="2"/>
  <c r="P4106" i="2" s="1"/>
  <c r="O4107" i="2"/>
  <c r="P4107" i="2" s="1"/>
  <c r="O4108" i="2"/>
  <c r="P4108" i="2" s="1"/>
  <c r="O4109" i="2"/>
  <c r="P4109" i="2" s="1"/>
  <c r="O4110" i="2"/>
  <c r="P4110" i="2" s="1"/>
  <c r="O4111" i="2"/>
  <c r="P4111" i="2" s="1"/>
  <c r="O4112" i="2"/>
  <c r="P4112" i="2" s="1"/>
  <c r="O4113" i="2"/>
  <c r="P4113" i="2" s="1"/>
  <c r="O4114" i="2"/>
  <c r="P4114" i="2" s="1"/>
  <c r="O4115" i="2"/>
  <c r="P4115" i="2" s="1"/>
  <c r="O4116" i="2"/>
  <c r="P4116" i="2" s="1"/>
  <c r="O4117" i="2"/>
  <c r="P4117" i="2" s="1"/>
  <c r="O4118" i="2"/>
  <c r="P4118" i="2" s="1"/>
  <c r="O4119" i="2"/>
  <c r="P4119" i="2" s="1"/>
  <c r="O4120" i="2"/>
  <c r="P4120" i="2" s="1"/>
  <c r="O4121" i="2"/>
  <c r="P4121" i="2" s="1"/>
  <c r="O4122" i="2"/>
  <c r="P4122" i="2" s="1"/>
  <c r="O4123" i="2"/>
  <c r="P4123" i="2" s="1"/>
  <c r="O4124" i="2"/>
  <c r="P4124" i="2" s="1"/>
  <c r="O4125" i="2"/>
  <c r="P4125" i="2" s="1"/>
  <c r="O4126" i="2"/>
  <c r="P4126" i="2" s="1"/>
  <c r="O4127" i="2"/>
  <c r="P4127" i="2" s="1"/>
  <c r="O4128" i="2"/>
  <c r="P4128" i="2" s="1"/>
  <c r="O4129" i="2"/>
  <c r="P4129" i="2" s="1"/>
  <c r="O4130" i="2"/>
  <c r="P4130" i="2" s="1"/>
  <c r="O4131" i="2"/>
  <c r="P4131" i="2" s="1"/>
  <c r="O4132" i="2"/>
  <c r="P4132" i="2" s="1"/>
  <c r="O4133" i="2"/>
  <c r="P4133" i="2" s="1"/>
  <c r="O4134" i="2"/>
  <c r="P4134" i="2" s="1"/>
  <c r="O4135" i="2"/>
  <c r="P4135" i="2" s="1"/>
  <c r="O4136" i="2"/>
  <c r="P4136" i="2" s="1"/>
  <c r="O4137" i="2"/>
  <c r="P4137" i="2" s="1"/>
  <c r="O4138" i="2"/>
  <c r="P4138" i="2" s="1"/>
  <c r="O4139" i="2"/>
  <c r="P4139" i="2" s="1"/>
  <c r="O4140" i="2"/>
  <c r="P4140" i="2" s="1"/>
  <c r="O4141" i="2"/>
  <c r="P4141" i="2" s="1"/>
  <c r="O4142" i="2"/>
  <c r="P4142" i="2" s="1"/>
  <c r="O4143" i="2"/>
  <c r="P4143" i="2" s="1"/>
  <c r="O4144" i="2"/>
  <c r="P4144" i="2" s="1"/>
  <c r="O4145" i="2"/>
  <c r="P4145" i="2" s="1"/>
  <c r="O4146" i="2"/>
  <c r="P4146" i="2" s="1"/>
  <c r="O4147" i="2"/>
  <c r="P4147" i="2" s="1"/>
  <c r="O4148" i="2"/>
  <c r="P4148" i="2" s="1"/>
  <c r="O4149" i="2"/>
  <c r="P4149" i="2" s="1"/>
  <c r="O4150" i="2"/>
  <c r="P4150" i="2" s="1"/>
  <c r="O4151" i="2"/>
  <c r="P4151" i="2" s="1"/>
  <c r="O4152" i="2"/>
  <c r="P4152" i="2" s="1"/>
  <c r="O4153" i="2"/>
  <c r="P4153" i="2" s="1"/>
  <c r="O4154" i="2"/>
  <c r="P4154" i="2" s="1"/>
  <c r="O4155" i="2"/>
  <c r="P4155" i="2" s="1"/>
  <c r="O4156" i="2"/>
  <c r="P4156" i="2" s="1"/>
  <c r="O4157" i="2"/>
  <c r="P4157" i="2" s="1"/>
  <c r="O4158" i="2"/>
  <c r="P4158" i="2" s="1"/>
  <c r="O4159" i="2"/>
  <c r="P4159" i="2" s="1"/>
  <c r="O4160" i="2"/>
  <c r="P4160" i="2" s="1"/>
  <c r="O4161" i="2"/>
  <c r="P4161" i="2" s="1"/>
  <c r="O4162" i="2"/>
  <c r="P4162" i="2" s="1"/>
  <c r="O4163" i="2"/>
  <c r="P4163" i="2" s="1"/>
  <c r="O4164" i="2"/>
  <c r="P4164" i="2" s="1"/>
  <c r="O4165" i="2"/>
  <c r="P4165" i="2" s="1"/>
  <c r="O4166" i="2"/>
  <c r="P4166" i="2" s="1"/>
  <c r="O4167" i="2"/>
  <c r="P4167" i="2" s="1"/>
  <c r="O4168" i="2"/>
  <c r="P4168" i="2" s="1"/>
  <c r="O4169" i="2"/>
  <c r="P4169" i="2" s="1"/>
  <c r="O4170" i="2"/>
  <c r="P4170" i="2" s="1"/>
  <c r="O4171" i="2"/>
  <c r="P4171" i="2" s="1"/>
  <c r="O4172" i="2"/>
  <c r="P4172" i="2" s="1"/>
  <c r="O4173" i="2"/>
  <c r="P4173" i="2" s="1"/>
  <c r="O4174" i="2"/>
  <c r="P4174" i="2" s="1"/>
  <c r="O4175" i="2"/>
  <c r="P4175" i="2" s="1"/>
  <c r="O4176" i="2"/>
  <c r="P4176" i="2" s="1"/>
  <c r="O4177" i="2"/>
  <c r="P4177" i="2" s="1"/>
  <c r="O4178" i="2"/>
  <c r="P4178" i="2" s="1"/>
  <c r="O4179" i="2"/>
  <c r="P4179" i="2" s="1"/>
  <c r="O4180" i="2"/>
  <c r="P4180" i="2" s="1"/>
  <c r="O4181" i="2"/>
  <c r="P4181" i="2" s="1"/>
  <c r="O4182" i="2"/>
  <c r="P4182" i="2" s="1"/>
  <c r="O4183" i="2"/>
  <c r="P4183" i="2" s="1"/>
  <c r="O4184" i="2"/>
  <c r="P4184" i="2" s="1"/>
  <c r="O4185" i="2"/>
  <c r="P4185" i="2" s="1"/>
  <c r="O4186" i="2"/>
  <c r="P4186" i="2" s="1"/>
  <c r="O4187" i="2"/>
  <c r="P4187" i="2" s="1"/>
  <c r="O4188" i="2"/>
  <c r="P4188" i="2" s="1"/>
  <c r="O4189" i="2"/>
  <c r="P4189" i="2" s="1"/>
  <c r="O4190" i="2"/>
  <c r="P4190" i="2" s="1"/>
  <c r="O4191" i="2"/>
  <c r="P4191" i="2" s="1"/>
  <c r="O4192" i="2"/>
  <c r="P4192" i="2" s="1"/>
  <c r="O4193" i="2"/>
  <c r="P4193" i="2" s="1"/>
  <c r="O4194" i="2"/>
  <c r="P4194" i="2" s="1"/>
  <c r="O4195" i="2"/>
  <c r="P4195" i="2" s="1"/>
  <c r="O4196" i="2"/>
  <c r="P4196" i="2" s="1"/>
  <c r="O4197" i="2"/>
  <c r="P4197" i="2" s="1"/>
  <c r="O4198" i="2"/>
  <c r="P4198" i="2" s="1"/>
  <c r="O4199" i="2"/>
  <c r="P4199" i="2" s="1"/>
  <c r="O4200" i="2"/>
  <c r="P4200" i="2" s="1"/>
  <c r="O4201" i="2"/>
  <c r="P4201" i="2" s="1"/>
  <c r="O4202" i="2"/>
  <c r="P4202" i="2" s="1"/>
  <c r="O4203" i="2"/>
  <c r="P4203" i="2" s="1"/>
  <c r="O4204" i="2"/>
  <c r="P4204" i="2" s="1"/>
  <c r="O4205" i="2"/>
  <c r="P4205" i="2" s="1"/>
  <c r="O4206" i="2"/>
  <c r="P4206" i="2" s="1"/>
  <c r="O4207" i="2"/>
  <c r="P4207" i="2" s="1"/>
  <c r="O4208" i="2"/>
  <c r="P4208" i="2" s="1"/>
  <c r="O4209" i="2"/>
  <c r="P4209" i="2" s="1"/>
  <c r="O4210" i="2"/>
  <c r="P4210" i="2" s="1"/>
  <c r="O4211" i="2"/>
  <c r="P4211" i="2" s="1"/>
  <c r="O4212" i="2"/>
  <c r="P4212" i="2" s="1"/>
  <c r="O4213" i="2"/>
  <c r="P4213" i="2" s="1"/>
  <c r="O4214" i="2"/>
  <c r="P4214" i="2" s="1"/>
  <c r="O4215" i="2"/>
  <c r="P4215" i="2" s="1"/>
  <c r="O4216" i="2"/>
  <c r="P4216" i="2" s="1"/>
  <c r="O4217" i="2"/>
  <c r="P4217" i="2" s="1"/>
  <c r="O4218" i="2"/>
  <c r="P4218" i="2" s="1"/>
  <c r="O4219" i="2"/>
  <c r="P4219" i="2" s="1"/>
  <c r="O4220" i="2"/>
  <c r="P4220" i="2" s="1"/>
  <c r="O4221" i="2"/>
  <c r="P4221" i="2" s="1"/>
  <c r="O4222" i="2"/>
  <c r="P4222" i="2" s="1"/>
  <c r="O4223" i="2"/>
  <c r="P4223" i="2" s="1"/>
  <c r="O4224" i="2"/>
  <c r="P4224" i="2" s="1"/>
  <c r="O4225" i="2"/>
  <c r="P4225" i="2" s="1"/>
  <c r="O4226" i="2"/>
  <c r="P4226" i="2" s="1"/>
  <c r="O4227" i="2"/>
  <c r="P4227" i="2" s="1"/>
  <c r="O4228" i="2"/>
  <c r="P4228" i="2" s="1"/>
  <c r="O4229" i="2"/>
  <c r="P4229" i="2" s="1"/>
  <c r="O4230" i="2"/>
  <c r="P4230" i="2" s="1"/>
  <c r="O4231" i="2"/>
  <c r="P4231" i="2" s="1"/>
  <c r="O4232" i="2"/>
  <c r="P4232" i="2" s="1"/>
  <c r="O4233" i="2"/>
  <c r="P4233" i="2" s="1"/>
  <c r="O4234" i="2"/>
  <c r="P4234" i="2" s="1"/>
  <c r="O4235" i="2"/>
  <c r="P4235" i="2" s="1"/>
  <c r="O4236" i="2"/>
  <c r="P4236" i="2" s="1"/>
  <c r="O4237" i="2"/>
  <c r="P4237" i="2" s="1"/>
  <c r="O4238" i="2"/>
  <c r="P4238" i="2" s="1"/>
  <c r="O4239" i="2"/>
  <c r="P4239" i="2" s="1"/>
  <c r="O4240" i="2"/>
  <c r="P4240" i="2" s="1"/>
  <c r="O4241" i="2"/>
  <c r="P4241" i="2" s="1"/>
  <c r="O4242" i="2"/>
  <c r="P4242" i="2" s="1"/>
  <c r="O4243" i="2"/>
  <c r="P4243" i="2" s="1"/>
  <c r="O4244" i="2"/>
  <c r="P4244" i="2" s="1"/>
  <c r="O4245" i="2"/>
  <c r="P4245" i="2" s="1"/>
  <c r="O4246" i="2"/>
  <c r="P4246" i="2" s="1"/>
  <c r="O4247" i="2"/>
  <c r="P4247" i="2" s="1"/>
  <c r="O4248" i="2"/>
  <c r="P4248" i="2" s="1"/>
  <c r="O4249" i="2"/>
  <c r="P4249" i="2" s="1"/>
  <c r="O4250" i="2"/>
  <c r="P4250" i="2" s="1"/>
  <c r="O4251" i="2"/>
  <c r="P4251" i="2" s="1"/>
  <c r="O4252" i="2"/>
  <c r="P4252" i="2" s="1"/>
  <c r="O4253" i="2"/>
  <c r="P4253" i="2" s="1"/>
  <c r="O4254" i="2"/>
  <c r="P4254" i="2" s="1"/>
  <c r="O4255" i="2"/>
  <c r="P4255" i="2" s="1"/>
  <c r="O4256" i="2"/>
  <c r="P4256" i="2" s="1"/>
  <c r="O4257" i="2"/>
  <c r="P4257" i="2" s="1"/>
  <c r="O4258" i="2"/>
  <c r="P4258" i="2" s="1"/>
  <c r="O4259" i="2"/>
  <c r="P4259" i="2" s="1"/>
  <c r="O4260" i="2"/>
  <c r="P4260" i="2" s="1"/>
  <c r="O4261" i="2"/>
  <c r="P4261" i="2" s="1"/>
  <c r="O4262" i="2"/>
  <c r="P4262" i="2" s="1"/>
  <c r="O4263" i="2"/>
  <c r="P4263" i="2" s="1"/>
  <c r="O4264" i="2"/>
  <c r="P4264" i="2" s="1"/>
  <c r="O4265" i="2"/>
  <c r="P4265" i="2" s="1"/>
  <c r="O4266" i="2"/>
  <c r="P4266" i="2" s="1"/>
  <c r="O4267" i="2"/>
  <c r="P4267" i="2" s="1"/>
  <c r="O4268" i="2"/>
  <c r="P4268" i="2" s="1"/>
  <c r="O4269" i="2"/>
  <c r="P4269" i="2" s="1"/>
  <c r="O4270" i="2"/>
  <c r="P4270" i="2" s="1"/>
  <c r="O4271" i="2"/>
  <c r="P4271" i="2" s="1"/>
  <c r="O4272" i="2"/>
  <c r="P4272" i="2" s="1"/>
  <c r="O4273" i="2"/>
  <c r="P4273" i="2" s="1"/>
  <c r="O4274" i="2"/>
  <c r="P4274" i="2" s="1"/>
  <c r="O4275" i="2"/>
  <c r="P4275" i="2" s="1"/>
  <c r="O4276" i="2"/>
  <c r="P4276" i="2" s="1"/>
  <c r="O4277" i="2"/>
  <c r="P4277" i="2" s="1"/>
  <c r="O4278" i="2"/>
  <c r="P4278" i="2" s="1"/>
  <c r="O4279" i="2"/>
  <c r="P4279" i="2" s="1"/>
  <c r="O4280" i="2"/>
  <c r="P4280" i="2" s="1"/>
  <c r="O4281" i="2"/>
  <c r="P4281" i="2" s="1"/>
  <c r="O4282" i="2"/>
  <c r="P4282" i="2" s="1"/>
  <c r="O4283" i="2"/>
  <c r="P4283" i="2" s="1"/>
  <c r="O4284" i="2"/>
  <c r="P4284" i="2" s="1"/>
  <c r="O4285" i="2"/>
  <c r="P4285" i="2" s="1"/>
  <c r="O4286" i="2"/>
  <c r="P4286" i="2" s="1"/>
  <c r="O4287" i="2"/>
  <c r="P4287" i="2" s="1"/>
  <c r="O4288" i="2"/>
  <c r="P4288" i="2" s="1"/>
  <c r="O4289" i="2"/>
  <c r="P4289" i="2" s="1"/>
  <c r="O4290" i="2"/>
  <c r="P4290" i="2" s="1"/>
  <c r="O4291" i="2"/>
  <c r="P4291" i="2" s="1"/>
  <c r="O4292" i="2"/>
  <c r="P4292" i="2" s="1"/>
  <c r="O4293" i="2"/>
  <c r="P4293" i="2" s="1"/>
  <c r="O4294" i="2"/>
  <c r="P4294" i="2" s="1"/>
  <c r="O4295" i="2"/>
  <c r="P4295" i="2" s="1"/>
  <c r="O4296" i="2"/>
  <c r="P4296" i="2" s="1"/>
  <c r="O4297" i="2"/>
  <c r="P4297" i="2" s="1"/>
  <c r="O4298" i="2"/>
  <c r="P4298" i="2" s="1"/>
  <c r="O4299" i="2"/>
  <c r="P4299" i="2" s="1"/>
  <c r="O4300" i="2"/>
  <c r="P4300" i="2" s="1"/>
  <c r="O4301" i="2"/>
  <c r="P4301" i="2" s="1"/>
  <c r="O4302" i="2"/>
  <c r="P4302" i="2" s="1"/>
  <c r="O4303" i="2"/>
  <c r="P4303" i="2" s="1"/>
  <c r="O4304" i="2"/>
  <c r="P4304" i="2" s="1"/>
  <c r="O4305" i="2"/>
  <c r="P4305" i="2" s="1"/>
  <c r="O4306" i="2"/>
  <c r="P4306" i="2" s="1"/>
  <c r="O4307" i="2"/>
  <c r="P4307" i="2" s="1"/>
  <c r="O4308" i="2"/>
  <c r="P4308" i="2" s="1"/>
  <c r="O4309" i="2"/>
  <c r="P4309" i="2" s="1"/>
  <c r="O4310" i="2"/>
  <c r="P4310" i="2" s="1"/>
  <c r="O4311" i="2"/>
  <c r="P4311" i="2" s="1"/>
  <c r="O4312" i="2"/>
  <c r="P4312" i="2" s="1"/>
  <c r="O4313" i="2"/>
  <c r="P4313" i="2" s="1"/>
  <c r="O4314" i="2"/>
  <c r="P4314" i="2" s="1"/>
  <c r="O4315" i="2"/>
  <c r="P4315" i="2" s="1"/>
  <c r="O4316" i="2"/>
  <c r="P4316" i="2" s="1"/>
  <c r="O4317" i="2"/>
  <c r="P4317" i="2" s="1"/>
  <c r="O4318" i="2"/>
  <c r="P4318" i="2" s="1"/>
  <c r="O4319" i="2"/>
  <c r="P4319" i="2" s="1"/>
  <c r="O4320" i="2"/>
  <c r="P4320" i="2" s="1"/>
  <c r="O4321" i="2"/>
  <c r="P4321" i="2" s="1"/>
  <c r="O4322" i="2"/>
  <c r="P4322" i="2" s="1"/>
  <c r="O4323" i="2"/>
  <c r="P4323" i="2" s="1"/>
  <c r="O4324" i="2"/>
  <c r="P4324" i="2" s="1"/>
  <c r="O4325" i="2"/>
  <c r="P4325" i="2" s="1"/>
  <c r="O4326" i="2"/>
  <c r="P4326" i="2" s="1"/>
  <c r="O4327" i="2"/>
  <c r="P4327" i="2" s="1"/>
  <c r="O4328" i="2"/>
  <c r="P4328" i="2" s="1"/>
  <c r="O4329" i="2"/>
  <c r="P4329" i="2" s="1"/>
  <c r="O4330" i="2"/>
  <c r="P4330" i="2" s="1"/>
  <c r="O4331" i="2"/>
  <c r="P4331" i="2" s="1"/>
  <c r="O4332" i="2"/>
  <c r="P4332" i="2" s="1"/>
  <c r="O4333" i="2"/>
  <c r="P4333" i="2" s="1"/>
  <c r="O4334" i="2"/>
  <c r="P4334" i="2" s="1"/>
  <c r="O4335" i="2"/>
  <c r="P4335" i="2" s="1"/>
  <c r="O4336" i="2"/>
  <c r="P4336" i="2" s="1"/>
  <c r="O4337" i="2"/>
  <c r="P4337" i="2" s="1"/>
  <c r="O4338" i="2"/>
  <c r="P4338" i="2" s="1"/>
  <c r="O4339" i="2"/>
  <c r="P4339" i="2" s="1"/>
  <c r="O4340" i="2"/>
  <c r="P4340" i="2" s="1"/>
  <c r="O4341" i="2"/>
  <c r="P4341" i="2" s="1"/>
  <c r="O4342" i="2"/>
  <c r="P4342" i="2" s="1"/>
  <c r="O4343" i="2"/>
  <c r="P4343" i="2" s="1"/>
  <c r="O4344" i="2"/>
  <c r="P4344" i="2" s="1"/>
  <c r="O4345" i="2"/>
  <c r="P4345" i="2" s="1"/>
  <c r="O4346" i="2"/>
  <c r="P4346" i="2" s="1"/>
  <c r="O4347" i="2"/>
  <c r="P4347" i="2" s="1"/>
  <c r="O4348" i="2"/>
  <c r="P4348" i="2" s="1"/>
  <c r="O4349" i="2"/>
  <c r="P4349" i="2" s="1"/>
  <c r="O4350" i="2"/>
  <c r="P4350" i="2" s="1"/>
  <c r="O4351" i="2"/>
  <c r="P4351" i="2" s="1"/>
  <c r="O4352" i="2"/>
  <c r="P4352" i="2" s="1"/>
  <c r="O4353" i="2"/>
  <c r="P4353" i="2" s="1"/>
  <c r="O4354" i="2"/>
  <c r="P4354" i="2" s="1"/>
  <c r="O4355" i="2"/>
  <c r="P4355" i="2" s="1"/>
  <c r="O4356" i="2"/>
  <c r="P4356" i="2" s="1"/>
  <c r="O4357" i="2"/>
  <c r="P4357" i="2" s="1"/>
  <c r="O4358" i="2"/>
  <c r="P4358" i="2" s="1"/>
  <c r="O4359" i="2"/>
  <c r="P4359" i="2" s="1"/>
  <c r="O4360" i="2"/>
  <c r="P4360" i="2" s="1"/>
  <c r="O4361" i="2"/>
  <c r="P4361" i="2" s="1"/>
  <c r="O4362" i="2"/>
  <c r="P4362" i="2" s="1"/>
  <c r="O4363" i="2"/>
  <c r="P4363" i="2" s="1"/>
  <c r="O4364" i="2"/>
  <c r="P4364" i="2" s="1"/>
  <c r="O4365" i="2"/>
  <c r="P4365" i="2" s="1"/>
  <c r="O4366" i="2"/>
  <c r="P4366" i="2" s="1"/>
  <c r="O4367" i="2"/>
  <c r="P4367" i="2" s="1"/>
  <c r="O4368" i="2"/>
  <c r="P4368" i="2" s="1"/>
  <c r="O4369" i="2"/>
  <c r="P4369" i="2" s="1"/>
  <c r="O4370" i="2"/>
  <c r="P4370" i="2" s="1"/>
  <c r="O4371" i="2"/>
  <c r="P4371" i="2" s="1"/>
  <c r="O4372" i="2"/>
  <c r="P4372" i="2" s="1"/>
  <c r="O4373" i="2"/>
  <c r="P4373" i="2" s="1"/>
  <c r="O4374" i="2"/>
  <c r="P4374" i="2" s="1"/>
  <c r="O4375" i="2"/>
  <c r="P4375" i="2" s="1"/>
  <c r="O4376" i="2"/>
  <c r="P4376" i="2" s="1"/>
  <c r="O4377" i="2"/>
  <c r="P4377" i="2" s="1"/>
  <c r="O4378" i="2"/>
  <c r="P4378" i="2" s="1"/>
  <c r="O4379" i="2"/>
  <c r="P4379" i="2" s="1"/>
  <c r="O4380" i="2"/>
  <c r="P4380" i="2" s="1"/>
  <c r="O4381" i="2"/>
  <c r="P4381" i="2" s="1"/>
  <c r="O4382" i="2"/>
  <c r="P4382" i="2" s="1"/>
  <c r="O4383" i="2"/>
  <c r="P4383" i="2" s="1"/>
  <c r="O4384" i="2"/>
  <c r="P4384" i="2" s="1"/>
  <c r="O4385" i="2"/>
  <c r="P4385" i="2" s="1"/>
  <c r="O4386" i="2"/>
  <c r="P4386" i="2" s="1"/>
  <c r="O4387" i="2"/>
  <c r="P4387" i="2" s="1"/>
  <c r="O4388" i="2"/>
  <c r="P4388" i="2" s="1"/>
  <c r="O4389" i="2"/>
  <c r="P4389" i="2" s="1"/>
  <c r="O4390" i="2"/>
  <c r="P4390" i="2" s="1"/>
  <c r="O4391" i="2"/>
  <c r="P4391" i="2" s="1"/>
  <c r="O4392" i="2"/>
  <c r="P4392" i="2" s="1"/>
  <c r="O4393" i="2"/>
  <c r="P4393" i="2" s="1"/>
  <c r="O4394" i="2"/>
  <c r="P4394" i="2" s="1"/>
  <c r="O4395" i="2"/>
  <c r="P4395" i="2" s="1"/>
  <c r="O4396" i="2"/>
  <c r="P4396" i="2" s="1"/>
  <c r="O4397" i="2"/>
  <c r="P4397" i="2" s="1"/>
  <c r="O4398" i="2"/>
  <c r="P4398" i="2" s="1"/>
  <c r="O4399" i="2"/>
  <c r="P4399" i="2" s="1"/>
  <c r="O4400" i="2"/>
  <c r="P4400" i="2" s="1"/>
  <c r="O4401" i="2"/>
  <c r="P4401" i="2" s="1"/>
  <c r="O4402" i="2"/>
  <c r="P4402" i="2" s="1"/>
  <c r="O4403" i="2"/>
  <c r="P4403" i="2" s="1"/>
  <c r="O4404" i="2"/>
  <c r="P4404" i="2" s="1"/>
  <c r="O4405" i="2"/>
  <c r="P4405" i="2" s="1"/>
  <c r="O4406" i="2"/>
  <c r="P4406" i="2" s="1"/>
  <c r="O4407" i="2"/>
  <c r="P4407" i="2" s="1"/>
  <c r="O4408" i="2"/>
  <c r="P4408" i="2" s="1"/>
  <c r="O4409" i="2"/>
  <c r="P4409" i="2" s="1"/>
  <c r="O4410" i="2"/>
  <c r="P4410" i="2" s="1"/>
  <c r="O4411" i="2"/>
  <c r="P4411" i="2" s="1"/>
  <c r="O4412" i="2"/>
  <c r="P4412" i="2" s="1"/>
  <c r="O4413" i="2"/>
  <c r="P4413" i="2" s="1"/>
  <c r="O4414" i="2"/>
  <c r="P4414" i="2" s="1"/>
  <c r="O4415" i="2"/>
  <c r="P4415" i="2" s="1"/>
  <c r="O4416" i="2"/>
  <c r="P4416" i="2" s="1"/>
  <c r="O4417" i="2"/>
  <c r="P4417" i="2" s="1"/>
  <c r="O4418" i="2"/>
  <c r="P4418" i="2" s="1"/>
  <c r="O4419" i="2"/>
  <c r="P4419" i="2" s="1"/>
  <c r="O4420" i="2"/>
  <c r="P4420" i="2" s="1"/>
  <c r="O4421" i="2"/>
  <c r="P4421" i="2" s="1"/>
  <c r="O4422" i="2"/>
  <c r="P4422" i="2" s="1"/>
  <c r="O4423" i="2"/>
  <c r="P4423" i="2" s="1"/>
  <c r="O4424" i="2"/>
  <c r="P4424" i="2" s="1"/>
  <c r="O4425" i="2"/>
  <c r="P4425" i="2" s="1"/>
  <c r="O4426" i="2"/>
  <c r="P4426" i="2" s="1"/>
  <c r="O4427" i="2"/>
  <c r="P4427" i="2" s="1"/>
  <c r="O4428" i="2"/>
  <c r="P4428" i="2" s="1"/>
  <c r="O4429" i="2"/>
  <c r="P4429" i="2" s="1"/>
  <c r="O4430" i="2"/>
  <c r="P4430" i="2" s="1"/>
  <c r="O4431" i="2"/>
  <c r="P4431" i="2" s="1"/>
  <c r="O4432" i="2"/>
  <c r="P4432" i="2" s="1"/>
  <c r="O4433" i="2"/>
  <c r="P4433" i="2" s="1"/>
  <c r="O4434" i="2"/>
  <c r="P4434" i="2" s="1"/>
  <c r="O4435" i="2"/>
  <c r="P4435" i="2" s="1"/>
  <c r="O4436" i="2"/>
  <c r="P4436" i="2" s="1"/>
  <c r="O4437" i="2"/>
  <c r="P4437" i="2" s="1"/>
  <c r="O4438" i="2"/>
  <c r="P4438" i="2" s="1"/>
  <c r="O4439" i="2"/>
  <c r="P4439" i="2" s="1"/>
  <c r="O4440" i="2"/>
  <c r="P4440" i="2" s="1"/>
  <c r="O4441" i="2"/>
  <c r="P4441" i="2" s="1"/>
  <c r="O4442" i="2"/>
  <c r="P4442" i="2" s="1"/>
  <c r="O4443" i="2"/>
  <c r="P4443" i="2" s="1"/>
  <c r="O4444" i="2"/>
  <c r="P4444" i="2" s="1"/>
  <c r="O4445" i="2"/>
  <c r="P4445" i="2" s="1"/>
  <c r="O4446" i="2"/>
  <c r="P4446" i="2" s="1"/>
  <c r="O4447" i="2"/>
  <c r="P4447" i="2" s="1"/>
  <c r="O4448" i="2"/>
  <c r="P4448" i="2" s="1"/>
  <c r="O4449" i="2"/>
  <c r="P4449" i="2" s="1"/>
  <c r="O4450" i="2"/>
  <c r="P4450" i="2" s="1"/>
  <c r="O4451" i="2"/>
  <c r="P4451" i="2" s="1"/>
  <c r="O4452" i="2"/>
  <c r="P4452" i="2" s="1"/>
  <c r="O4453" i="2"/>
  <c r="P4453" i="2" s="1"/>
  <c r="O4454" i="2"/>
  <c r="P4454" i="2" s="1"/>
  <c r="O4455" i="2"/>
  <c r="P4455" i="2" s="1"/>
  <c r="O4456" i="2"/>
  <c r="P4456" i="2" s="1"/>
  <c r="O4457" i="2"/>
  <c r="P4457" i="2" s="1"/>
  <c r="O4458" i="2"/>
  <c r="P4458" i="2" s="1"/>
  <c r="O4459" i="2"/>
  <c r="P4459" i="2" s="1"/>
  <c r="O4460" i="2"/>
  <c r="P4460" i="2" s="1"/>
  <c r="O4461" i="2"/>
  <c r="P4461" i="2" s="1"/>
  <c r="O4462" i="2"/>
  <c r="P4462" i="2" s="1"/>
  <c r="O4463" i="2"/>
  <c r="P4463" i="2" s="1"/>
  <c r="O4464" i="2"/>
  <c r="P4464" i="2" s="1"/>
  <c r="O4465" i="2"/>
  <c r="P4465" i="2" s="1"/>
  <c r="O4466" i="2"/>
  <c r="P4466" i="2" s="1"/>
  <c r="O4467" i="2"/>
  <c r="P4467" i="2" s="1"/>
  <c r="O4468" i="2"/>
  <c r="P4468" i="2" s="1"/>
  <c r="O4469" i="2"/>
  <c r="P4469" i="2" s="1"/>
  <c r="O4470" i="2"/>
  <c r="P4470" i="2" s="1"/>
  <c r="O4471" i="2"/>
  <c r="P4471" i="2" s="1"/>
  <c r="O4472" i="2"/>
  <c r="P4472" i="2" s="1"/>
  <c r="O4473" i="2"/>
  <c r="P4473" i="2" s="1"/>
  <c r="O4474" i="2"/>
  <c r="P4474" i="2" s="1"/>
  <c r="O4475" i="2"/>
  <c r="P4475" i="2" s="1"/>
  <c r="O4476" i="2"/>
  <c r="P4476" i="2" s="1"/>
  <c r="O4477" i="2"/>
  <c r="P4477" i="2" s="1"/>
  <c r="O4478" i="2"/>
  <c r="P4478" i="2" s="1"/>
  <c r="O4479" i="2"/>
  <c r="P4479" i="2" s="1"/>
  <c r="O4480" i="2"/>
  <c r="P4480" i="2" s="1"/>
  <c r="O4481" i="2"/>
  <c r="P4481" i="2" s="1"/>
  <c r="O4482" i="2"/>
  <c r="P4482" i="2" s="1"/>
  <c r="O4483" i="2"/>
  <c r="P4483" i="2" s="1"/>
  <c r="O4484" i="2"/>
  <c r="P4484" i="2" s="1"/>
  <c r="O4485" i="2"/>
  <c r="P4485" i="2" s="1"/>
  <c r="O4486" i="2"/>
  <c r="P4486" i="2" s="1"/>
  <c r="O4487" i="2"/>
  <c r="P4487" i="2" s="1"/>
  <c r="O4488" i="2"/>
  <c r="P4488" i="2" s="1"/>
  <c r="O4489" i="2"/>
  <c r="P4489" i="2" s="1"/>
  <c r="O4490" i="2"/>
  <c r="P4490" i="2" s="1"/>
  <c r="O4491" i="2"/>
  <c r="P4491" i="2" s="1"/>
  <c r="O4492" i="2"/>
  <c r="P4492" i="2" s="1"/>
  <c r="O4493" i="2"/>
  <c r="P4493" i="2" s="1"/>
  <c r="O4494" i="2"/>
  <c r="P4494" i="2" s="1"/>
  <c r="O4495" i="2"/>
  <c r="P4495" i="2" s="1"/>
  <c r="O4496" i="2"/>
  <c r="P4496" i="2" s="1"/>
  <c r="O4497" i="2"/>
  <c r="P4497" i="2" s="1"/>
  <c r="O4498" i="2"/>
  <c r="P4498" i="2" s="1"/>
  <c r="O4499" i="2"/>
  <c r="P4499" i="2" s="1"/>
  <c r="O4500" i="2"/>
  <c r="P4500" i="2" s="1"/>
  <c r="O4501" i="2"/>
  <c r="P4501" i="2" s="1"/>
  <c r="O4502" i="2"/>
  <c r="P4502" i="2" s="1"/>
  <c r="O4503" i="2"/>
  <c r="P4503" i="2" s="1"/>
  <c r="O4504" i="2"/>
  <c r="P4504" i="2" s="1"/>
  <c r="O4505" i="2"/>
  <c r="P4505" i="2" s="1"/>
  <c r="O4506" i="2"/>
  <c r="P4506" i="2" s="1"/>
  <c r="O4507" i="2"/>
  <c r="P4507" i="2" s="1"/>
  <c r="O4508" i="2"/>
  <c r="P4508" i="2" s="1"/>
  <c r="O4509" i="2"/>
  <c r="P4509" i="2" s="1"/>
  <c r="O4510" i="2"/>
  <c r="P4510" i="2" s="1"/>
  <c r="O4511" i="2"/>
  <c r="P4511" i="2" s="1"/>
  <c r="O4512" i="2"/>
  <c r="P4512" i="2" s="1"/>
  <c r="O4513" i="2"/>
  <c r="P4513" i="2" s="1"/>
  <c r="O4514" i="2"/>
  <c r="P4514" i="2" s="1"/>
  <c r="O4515" i="2"/>
  <c r="P4515" i="2" s="1"/>
  <c r="O4516" i="2"/>
  <c r="P4516" i="2" s="1"/>
  <c r="O4517" i="2"/>
  <c r="P4517" i="2" s="1"/>
  <c r="O4518" i="2"/>
  <c r="P4518" i="2" s="1"/>
  <c r="O4519" i="2"/>
  <c r="P4519" i="2" s="1"/>
  <c r="O4520" i="2"/>
  <c r="P4520" i="2" s="1"/>
  <c r="O4521" i="2"/>
  <c r="P4521" i="2" s="1"/>
  <c r="O4522" i="2"/>
  <c r="P4522" i="2" s="1"/>
  <c r="O4523" i="2"/>
  <c r="P4523" i="2" s="1"/>
  <c r="O4524" i="2"/>
  <c r="P4524" i="2" s="1"/>
  <c r="O4525" i="2"/>
  <c r="P4525" i="2" s="1"/>
  <c r="O4526" i="2"/>
  <c r="P4526" i="2" s="1"/>
  <c r="O4527" i="2"/>
  <c r="P4527" i="2" s="1"/>
  <c r="O4528" i="2"/>
  <c r="P4528" i="2" s="1"/>
  <c r="O4529" i="2"/>
  <c r="P4529" i="2" s="1"/>
  <c r="O4530" i="2"/>
  <c r="P4530" i="2" s="1"/>
  <c r="O4531" i="2"/>
  <c r="P4531" i="2" s="1"/>
  <c r="O4532" i="2"/>
  <c r="P4532" i="2" s="1"/>
  <c r="O4533" i="2"/>
  <c r="P4533" i="2" s="1"/>
  <c r="O4534" i="2"/>
  <c r="P4534" i="2" s="1"/>
  <c r="O4535" i="2"/>
  <c r="P4535" i="2" s="1"/>
  <c r="O4536" i="2"/>
  <c r="P4536" i="2" s="1"/>
  <c r="O4537" i="2"/>
  <c r="P4537" i="2" s="1"/>
  <c r="O4538" i="2"/>
  <c r="P4538" i="2" s="1"/>
  <c r="O4539" i="2"/>
  <c r="P4539" i="2" s="1"/>
  <c r="O4540" i="2"/>
  <c r="P4540" i="2" s="1"/>
  <c r="O4541" i="2"/>
  <c r="P4541" i="2" s="1"/>
  <c r="O4542" i="2"/>
  <c r="P4542" i="2" s="1"/>
  <c r="O4543" i="2"/>
  <c r="P4543" i="2" s="1"/>
  <c r="O4544" i="2"/>
  <c r="P4544" i="2" s="1"/>
  <c r="O4545" i="2"/>
  <c r="P4545" i="2" s="1"/>
  <c r="O4546" i="2"/>
  <c r="P4546" i="2" s="1"/>
  <c r="O4547" i="2"/>
  <c r="P4547" i="2" s="1"/>
  <c r="O4548" i="2"/>
  <c r="P4548" i="2" s="1"/>
  <c r="O4549" i="2"/>
  <c r="P4549" i="2" s="1"/>
  <c r="O4550" i="2"/>
  <c r="P4550" i="2" s="1"/>
  <c r="O4551" i="2"/>
  <c r="P4551" i="2" s="1"/>
  <c r="O4552" i="2"/>
  <c r="P4552" i="2" s="1"/>
  <c r="O4553" i="2"/>
  <c r="P4553" i="2" s="1"/>
  <c r="O4554" i="2"/>
  <c r="P4554" i="2" s="1"/>
  <c r="O4555" i="2"/>
  <c r="P4555" i="2" s="1"/>
  <c r="O4556" i="2"/>
  <c r="P4556" i="2" s="1"/>
  <c r="O4557" i="2"/>
  <c r="P4557" i="2" s="1"/>
  <c r="O4558" i="2"/>
  <c r="P4558" i="2" s="1"/>
  <c r="O4559" i="2"/>
  <c r="P4559" i="2" s="1"/>
  <c r="O4560" i="2"/>
  <c r="P4560" i="2" s="1"/>
  <c r="O4561" i="2"/>
  <c r="P4561" i="2" s="1"/>
  <c r="O4562" i="2"/>
  <c r="P4562" i="2" s="1"/>
  <c r="O4563" i="2"/>
  <c r="P4563" i="2" s="1"/>
  <c r="O4564" i="2"/>
  <c r="P4564" i="2" s="1"/>
  <c r="O4565" i="2"/>
  <c r="P4565" i="2" s="1"/>
  <c r="O4566" i="2"/>
  <c r="P4566" i="2" s="1"/>
  <c r="O4567" i="2"/>
  <c r="P4567" i="2" s="1"/>
  <c r="O4568" i="2"/>
  <c r="P4568" i="2" s="1"/>
  <c r="O4569" i="2"/>
  <c r="P4569" i="2" s="1"/>
  <c r="O4570" i="2"/>
  <c r="P4570" i="2" s="1"/>
  <c r="O4571" i="2"/>
  <c r="P4571" i="2" s="1"/>
  <c r="O4572" i="2"/>
  <c r="P4572" i="2" s="1"/>
  <c r="O4573" i="2"/>
  <c r="P4573" i="2" s="1"/>
  <c r="O4574" i="2"/>
  <c r="P4574" i="2" s="1"/>
  <c r="O4575" i="2"/>
  <c r="P4575" i="2" s="1"/>
  <c r="O4576" i="2"/>
  <c r="P4576" i="2" s="1"/>
  <c r="O4577" i="2"/>
  <c r="P4577" i="2" s="1"/>
  <c r="O4578" i="2"/>
  <c r="P4578" i="2" s="1"/>
  <c r="O4579" i="2"/>
  <c r="P4579" i="2" s="1"/>
  <c r="O4580" i="2"/>
  <c r="P4580" i="2" s="1"/>
  <c r="O4581" i="2"/>
  <c r="P4581" i="2" s="1"/>
  <c r="O4582" i="2"/>
  <c r="P4582" i="2" s="1"/>
  <c r="O4583" i="2"/>
  <c r="P4583" i="2" s="1"/>
  <c r="O4584" i="2"/>
  <c r="P4584" i="2" s="1"/>
  <c r="O4585" i="2"/>
  <c r="P4585" i="2" s="1"/>
  <c r="O4586" i="2"/>
  <c r="P4586" i="2" s="1"/>
  <c r="O4587" i="2"/>
  <c r="P4587" i="2" s="1"/>
  <c r="O4588" i="2"/>
  <c r="P4588" i="2" s="1"/>
  <c r="O4589" i="2"/>
  <c r="P4589" i="2" s="1"/>
  <c r="O4590" i="2"/>
  <c r="P4590" i="2" s="1"/>
  <c r="O4591" i="2"/>
  <c r="P4591" i="2" s="1"/>
  <c r="O4592" i="2"/>
  <c r="P4592" i="2" s="1"/>
  <c r="O4593" i="2"/>
  <c r="P4593" i="2" s="1"/>
  <c r="O4594" i="2"/>
  <c r="P4594" i="2" s="1"/>
  <c r="O4595" i="2"/>
  <c r="P4595" i="2" s="1"/>
  <c r="O4596" i="2"/>
  <c r="P4596" i="2" s="1"/>
  <c r="O4597" i="2"/>
  <c r="P4597" i="2" s="1"/>
  <c r="O4598" i="2"/>
  <c r="P4598" i="2" s="1"/>
  <c r="O4599" i="2"/>
  <c r="P4599" i="2" s="1"/>
  <c r="O4600" i="2"/>
  <c r="P4600" i="2" s="1"/>
  <c r="O4601" i="2"/>
  <c r="P4601" i="2" s="1"/>
  <c r="O4602" i="2"/>
  <c r="P4602" i="2" s="1"/>
  <c r="O4603" i="2"/>
  <c r="P4603" i="2" s="1"/>
  <c r="O4604" i="2"/>
  <c r="P4604" i="2" s="1"/>
  <c r="O4605" i="2"/>
  <c r="P4605" i="2" s="1"/>
  <c r="O4606" i="2"/>
  <c r="P4606" i="2" s="1"/>
  <c r="O4607" i="2"/>
  <c r="P4607" i="2" s="1"/>
  <c r="O4608" i="2"/>
  <c r="P4608" i="2" s="1"/>
  <c r="O4609" i="2"/>
  <c r="P4609" i="2" s="1"/>
  <c r="O4610" i="2"/>
  <c r="P4610" i="2" s="1"/>
  <c r="O4611" i="2"/>
  <c r="P4611" i="2" s="1"/>
  <c r="O4612" i="2"/>
  <c r="P4612" i="2" s="1"/>
  <c r="O4613" i="2"/>
  <c r="P4613" i="2" s="1"/>
  <c r="O4614" i="2"/>
  <c r="P4614" i="2" s="1"/>
  <c r="O4615" i="2"/>
  <c r="P4615" i="2" s="1"/>
  <c r="O4616" i="2"/>
  <c r="P4616" i="2" s="1"/>
  <c r="O4617" i="2"/>
  <c r="P4617" i="2" s="1"/>
  <c r="O4618" i="2"/>
  <c r="P4618" i="2" s="1"/>
  <c r="O4619" i="2"/>
  <c r="P4619" i="2" s="1"/>
  <c r="O4620" i="2"/>
  <c r="P4620" i="2" s="1"/>
  <c r="O4621" i="2"/>
  <c r="P4621" i="2" s="1"/>
  <c r="O4622" i="2"/>
  <c r="P4622" i="2" s="1"/>
  <c r="O4623" i="2"/>
  <c r="P4623" i="2" s="1"/>
  <c r="O4624" i="2"/>
  <c r="P4624" i="2" s="1"/>
  <c r="O4625" i="2"/>
  <c r="P4625" i="2" s="1"/>
  <c r="O4626" i="2"/>
  <c r="P4626" i="2" s="1"/>
  <c r="O4627" i="2"/>
  <c r="P4627" i="2" s="1"/>
  <c r="O4628" i="2"/>
  <c r="P4628" i="2" s="1"/>
  <c r="O4629" i="2"/>
  <c r="P4629" i="2" s="1"/>
  <c r="O4630" i="2"/>
  <c r="P4630" i="2" s="1"/>
  <c r="O4631" i="2"/>
  <c r="P4631" i="2" s="1"/>
  <c r="O4632" i="2"/>
  <c r="P4632" i="2" s="1"/>
  <c r="O4633" i="2"/>
  <c r="P4633" i="2" s="1"/>
  <c r="O4634" i="2"/>
  <c r="P4634" i="2" s="1"/>
  <c r="O4635" i="2"/>
  <c r="P4635" i="2" s="1"/>
  <c r="O4636" i="2"/>
  <c r="P4636" i="2" s="1"/>
  <c r="O4637" i="2"/>
  <c r="P4637" i="2" s="1"/>
  <c r="O4638" i="2"/>
  <c r="P4638" i="2" s="1"/>
  <c r="O4639" i="2"/>
  <c r="P4639" i="2" s="1"/>
  <c r="O4640" i="2"/>
  <c r="P4640" i="2" s="1"/>
  <c r="O4641" i="2"/>
  <c r="P4641" i="2" s="1"/>
  <c r="O4642" i="2"/>
  <c r="P4642" i="2" s="1"/>
  <c r="O4643" i="2"/>
  <c r="P4643" i="2" s="1"/>
  <c r="O4644" i="2"/>
  <c r="P4644" i="2" s="1"/>
  <c r="O4645" i="2"/>
  <c r="P4645" i="2" s="1"/>
  <c r="O4646" i="2"/>
  <c r="P4646" i="2" s="1"/>
  <c r="O4647" i="2"/>
  <c r="P4647" i="2" s="1"/>
  <c r="O4648" i="2"/>
  <c r="P4648" i="2" s="1"/>
  <c r="O4649" i="2"/>
  <c r="P4649" i="2" s="1"/>
  <c r="O4650" i="2"/>
  <c r="P4650" i="2" s="1"/>
  <c r="O4651" i="2"/>
  <c r="P4651" i="2" s="1"/>
  <c r="O4652" i="2"/>
  <c r="P4652" i="2" s="1"/>
  <c r="O4653" i="2"/>
  <c r="P4653" i="2" s="1"/>
  <c r="O4654" i="2"/>
  <c r="P4654" i="2" s="1"/>
  <c r="O4655" i="2"/>
  <c r="P4655" i="2" s="1"/>
  <c r="O4656" i="2"/>
  <c r="P4656" i="2" s="1"/>
  <c r="O4657" i="2"/>
  <c r="P4657" i="2" s="1"/>
  <c r="O4658" i="2"/>
  <c r="P4658" i="2" s="1"/>
  <c r="O4659" i="2"/>
  <c r="P4659" i="2" s="1"/>
  <c r="O4660" i="2"/>
  <c r="P4660" i="2" s="1"/>
  <c r="O4661" i="2"/>
  <c r="P4661" i="2" s="1"/>
  <c r="O4662" i="2"/>
  <c r="P4662" i="2" s="1"/>
  <c r="O4663" i="2"/>
  <c r="P4663" i="2" s="1"/>
  <c r="O4664" i="2"/>
  <c r="P4664" i="2" s="1"/>
  <c r="O4665" i="2"/>
  <c r="P4665" i="2" s="1"/>
  <c r="O4666" i="2"/>
  <c r="P4666" i="2" s="1"/>
  <c r="O4667" i="2"/>
  <c r="P4667" i="2" s="1"/>
  <c r="O4668" i="2"/>
  <c r="P4668" i="2" s="1"/>
  <c r="O4669" i="2"/>
  <c r="P4669" i="2" s="1"/>
  <c r="O4670" i="2"/>
  <c r="P4670" i="2" s="1"/>
  <c r="O4671" i="2"/>
  <c r="P4671" i="2" s="1"/>
  <c r="O4672" i="2"/>
  <c r="P4672" i="2" s="1"/>
  <c r="O4673" i="2"/>
  <c r="P4673" i="2" s="1"/>
  <c r="O4674" i="2"/>
  <c r="P4674" i="2" s="1"/>
  <c r="O4675" i="2"/>
  <c r="P4675" i="2" s="1"/>
  <c r="O4676" i="2"/>
  <c r="P4676" i="2" s="1"/>
  <c r="O4677" i="2"/>
  <c r="P4677" i="2" s="1"/>
  <c r="O4678" i="2"/>
  <c r="P4678" i="2" s="1"/>
  <c r="O4679" i="2"/>
  <c r="P4679" i="2" s="1"/>
  <c r="O4680" i="2"/>
  <c r="P4680" i="2" s="1"/>
  <c r="O4681" i="2"/>
  <c r="P4681" i="2" s="1"/>
  <c r="O4682" i="2"/>
  <c r="P4682" i="2" s="1"/>
  <c r="O4683" i="2"/>
  <c r="P4683" i="2" s="1"/>
  <c r="O4684" i="2"/>
  <c r="P4684" i="2" s="1"/>
  <c r="O4685" i="2"/>
  <c r="P4685" i="2" s="1"/>
  <c r="O4686" i="2"/>
  <c r="P4686" i="2" s="1"/>
  <c r="O4687" i="2"/>
  <c r="P4687" i="2" s="1"/>
  <c r="O4688" i="2"/>
  <c r="P4688" i="2" s="1"/>
  <c r="O4689" i="2"/>
  <c r="P4689" i="2" s="1"/>
  <c r="O4690" i="2"/>
  <c r="P4690" i="2" s="1"/>
  <c r="O4691" i="2"/>
  <c r="P4691" i="2" s="1"/>
  <c r="O4692" i="2"/>
  <c r="P4692" i="2" s="1"/>
  <c r="O4693" i="2"/>
  <c r="P4693" i="2" s="1"/>
  <c r="O4694" i="2"/>
  <c r="P4694" i="2" s="1"/>
  <c r="O4695" i="2"/>
  <c r="P4695" i="2" s="1"/>
  <c r="O4696" i="2"/>
  <c r="P4696" i="2" s="1"/>
  <c r="O4697" i="2"/>
  <c r="P4697" i="2" s="1"/>
  <c r="O4698" i="2"/>
  <c r="P4698" i="2" s="1"/>
  <c r="O4699" i="2"/>
  <c r="P4699" i="2" s="1"/>
  <c r="O4700" i="2"/>
  <c r="P4700" i="2" s="1"/>
  <c r="O4701" i="2"/>
  <c r="P4701" i="2" s="1"/>
  <c r="O4702" i="2"/>
  <c r="P4702" i="2" s="1"/>
  <c r="O4703" i="2"/>
  <c r="P4703" i="2" s="1"/>
  <c r="O4704" i="2"/>
  <c r="P4704" i="2" s="1"/>
  <c r="O4705" i="2"/>
  <c r="P4705" i="2" s="1"/>
  <c r="O4706" i="2"/>
  <c r="P4706" i="2" s="1"/>
  <c r="O4707" i="2"/>
  <c r="P4707" i="2" s="1"/>
  <c r="O4708" i="2"/>
  <c r="P4708" i="2" s="1"/>
  <c r="O4709" i="2"/>
  <c r="P4709" i="2" s="1"/>
  <c r="O4710" i="2"/>
  <c r="P4710" i="2" s="1"/>
  <c r="O4711" i="2"/>
  <c r="P4711" i="2" s="1"/>
  <c r="O4712" i="2"/>
  <c r="P4712" i="2" s="1"/>
  <c r="O4713" i="2"/>
  <c r="P4713" i="2" s="1"/>
  <c r="O4714" i="2"/>
  <c r="P4714" i="2" s="1"/>
  <c r="O4715" i="2"/>
  <c r="P4715" i="2" s="1"/>
  <c r="O4716" i="2"/>
  <c r="P4716" i="2" s="1"/>
  <c r="O4717" i="2"/>
  <c r="P4717" i="2" s="1"/>
  <c r="O4718" i="2"/>
  <c r="P4718" i="2" s="1"/>
  <c r="O4719" i="2"/>
  <c r="P4719" i="2" s="1"/>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2" i="2"/>
  <c r="L2" i="2"/>
  <c r="F1" i="3" s="1"/>
  <c r="M2" i="2"/>
  <c r="O2" i="2"/>
  <c r="Q3726" i="2" l="1"/>
  <c r="Q3728" i="2"/>
  <c r="Q3729" i="2"/>
  <c r="Q3730" i="2"/>
  <c r="Q3732" i="2"/>
  <c r="Q3733" i="2"/>
  <c r="Q3734" i="2"/>
  <c r="Q3736" i="2"/>
  <c r="Q3738" i="2"/>
  <c r="Q3740" i="2"/>
  <c r="Q3741" i="2"/>
  <c r="Q3743" i="2"/>
  <c r="Q3745" i="2"/>
  <c r="Q3747" i="2"/>
  <c r="Q3748" i="2"/>
  <c r="Q3750" i="2"/>
  <c r="Q3751" i="2"/>
  <c r="Q3753" i="2"/>
  <c r="Q3755" i="2"/>
  <c r="Q3756" i="2"/>
  <c r="Q3758" i="2"/>
  <c r="Q3760" i="2"/>
  <c r="Q3761" i="2"/>
  <c r="Q3763" i="2"/>
  <c r="Q3765" i="2"/>
  <c r="Q3766" i="2"/>
  <c r="Q3768" i="2"/>
  <c r="Q3769" i="2"/>
  <c r="Q3771" i="2"/>
  <c r="Q3773" i="2"/>
  <c r="Q3775" i="2"/>
  <c r="Q3776" i="2"/>
  <c r="Q3778" i="2"/>
  <c r="Q3779" i="2"/>
  <c r="Q3781" i="2"/>
  <c r="Q3783" i="2"/>
  <c r="Q3785" i="2"/>
  <c r="Q3786" i="2"/>
  <c r="Q3788" i="2"/>
  <c r="Q3789" i="2"/>
  <c r="Q3791" i="2"/>
  <c r="Q3792" i="2"/>
  <c r="Q3727" i="2"/>
  <c r="Q3731" i="2"/>
  <c r="Q3735" i="2"/>
  <c r="Q3737" i="2"/>
  <c r="Q3739" i="2"/>
  <c r="Q3742" i="2"/>
  <c r="Q3744" i="2"/>
  <c r="Q3746" i="2"/>
  <c r="Q3749" i="2"/>
  <c r="Q3752" i="2"/>
  <c r="Q3754" i="2"/>
  <c r="Q3757" i="2"/>
  <c r="Q3759" i="2"/>
  <c r="Q3762" i="2"/>
  <c r="Q3764" i="2"/>
  <c r="Q3767" i="2"/>
  <c r="Q3770" i="2"/>
  <c r="Q3772" i="2"/>
  <c r="Q3774" i="2"/>
  <c r="Q3777" i="2"/>
  <c r="Q3780" i="2"/>
  <c r="Q3782" i="2"/>
  <c r="Q3784" i="2"/>
  <c r="Q3787" i="2"/>
  <c r="Q3790"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P7000" i="2"/>
  <c r="Q7000" i="2" s="1"/>
  <c r="P31" i="2"/>
  <c r="Q31" i="2" s="1"/>
  <c r="P32" i="2"/>
  <c r="Q32" i="2" s="1"/>
  <c r="P33" i="2"/>
  <c r="Q33" i="2" s="1"/>
  <c r="P34" i="2"/>
  <c r="Q34" i="2" s="1"/>
  <c r="P35" i="2"/>
  <c r="Q35" i="2" s="1"/>
  <c r="P36" i="2"/>
  <c r="Q36" i="2" s="1"/>
  <c r="P37" i="2"/>
  <c r="Q37" i="2" s="1"/>
  <c r="P38" i="2"/>
  <c r="Q38" i="2" s="1"/>
  <c r="P39" i="2"/>
  <c r="Q39" i="2" s="1"/>
  <c r="P40" i="2"/>
  <c r="Q40" i="2" s="1"/>
  <c r="P41" i="2"/>
  <c r="Q41" i="2" s="1"/>
  <c r="P42" i="2"/>
  <c r="Q42" i="2" s="1"/>
  <c r="P43" i="2"/>
  <c r="Q43" i="2" s="1"/>
  <c r="P44" i="2"/>
  <c r="Q44" i="2" s="1"/>
  <c r="P45" i="2"/>
  <c r="Q45" i="2" s="1"/>
  <c r="P46" i="2"/>
  <c r="Q46" i="2" s="1"/>
  <c r="P47" i="2"/>
  <c r="Q47" i="2" s="1"/>
  <c r="P48" i="2"/>
  <c r="Q48" i="2" s="1"/>
  <c r="P49" i="2"/>
  <c r="Q49" i="2" s="1"/>
  <c r="P50" i="2"/>
  <c r="Q50" i="2" s="1"/>
  <c r="P51" i="2"/>
  <c r="Q51" i="2" s="1"/>
  <c r="P52" i="2"/>
  <c r="Q52" i="2" s="1"/>
  <c r="P53" i="2"/>
  <c r="Q53" i="2" s="1"/>
  <c r="P54" i="2"/>
  <c r="Q54" i="2" s="1"/>
  <c r="P55" i="2"/>
  <c r="Q55" i="2" s="1"/>
  <c r="P56" i="2"/>
  <c r="Q56" i="2" s="1"/>
  <c r="P57" i="2"/>
  <c r="Q57" i="2" s="1"/>
  <c r="P58" i="2"/>
  <c r="Q58" i="2" s="1"/>
  <c r="P59" i="2"/>
  <c r="Q59" i="2" s="1"/>
  <c r="P60" i="2"/>
  <c r="Q60" i="2" s="1"/>
  <c r="P61" i="2"/>
  <c r="Q61" i="2" s="1"/>
  <c r="P62" i="2"/>
  <c r="Q62" i="2" s="1"/>
  <c r="P63" i="2"/>
  <c r="Q63" i="2" s="1"/>
  <c r="P64" i="2"/>
  <c r="Q64" i="2" s="1"/>
  <c r="P65" i="2"/>
  <c r="Q65" i="2" s="1"/>
  <c r="P66" i="2"/>
  <c r="Q66" i="2" s="1"/>
  <c r="P67" i="2"/>
  <c r="Q67" i="2" s="1"/>
  <c r="P68" i="2"/>
  <c r="Q68" i="2" s="1"/>
  <c r="P69" i="2"/>
  <c r="Q69" i="2" s="1"/>
  <c r="P70" i="2"/>
  <c r="Q70" i="2" s="1"/>
  <c r="P71" i="2"/>
  <c r="Q71" i="2" s="1"/>
  <c r="P72" i="2"/>
  <c r="Q72" i="2" s="1"/>
  <c r="P73" i="2"/>
  <c r="Q73" i="2" s="1"/>
  <c r="P74" i="2"/>
  <c r="Q74" i="2" s="1"/>
  <c r="P75" i="2"/>
  <c r="Q75" i="2" s="1"/>
  <c r="P76" i="2"/>
  <c r="Q76" i="2" s="1"/>
  <c r="P77" i="2"/>
  <c r="Q77" i="2" s="1"/>
  <c r="P78" i="2"/>
  <c r="Q78" i="2" s="1"/>
  <c r="P79" i="2"/>
  <c r="Q79" i="2" s="1"/>
  <c r="P80" i="2"/>
  <c r="Q80" i="2" s="1"/>
  <c r="P81" i="2"/>
  <c r="Q81" i="2" s="1"/>
  <c r="P82" i="2"/>
  <c r="Q82" i="2" s="1"/>
  <c r="P83" i="2"/>
  <c r="Q83" i="2" s="1"/>
  <c r="P84" i="2"/>
  <c r="Q84" i="2" s="1"/>
  <c r="P85" i="2"/>
  <c r="Q85" i="2" s="1"/>
  <c r="P86" i="2"/>
  <c r="Q86" i="2" s="1"/>
  <c r="P87" i="2"/>
  <c r="Q87" i="2" s="1"/>
  <c r="P88" i="2"/>
  <c r="Q88" i="2" s="1"/>
  <c r="P89" i="2"/>
  <c r="Q89" i="2" s="1"/>
  <c r="P90" i="2"/>
  <c r="Q90" i="2" s="1"/>
  <c r="P91" i="2"/>
  <c r="Q91" i="2" s="1"/>
  <c r="P92" i="2"/>
  <c r="Q92" i="2" s="1"/>
  <c r="P93" i="2"/>
  <c r="Q93" i="2" s="1"/>
  <c r="P94" i="2"/>
  <c r="Q94" i="2" s="1"/>
  <c r="P95" i="2"/>
  <c r="Q95" i="2" s="1"/>
  <c r="P96" i="2"/>
  <c r="Q96" i="2" s="1"/>
  <c r="P97" i="2"/>
  <c r="Q97" i="2" s="1"/>
  <c r="P98" i="2"/>
  <c r="Q98" i="2" s="1"/>
  <c r="P99" i="2"/>
  <c r="Q99" i="2" s="1"/>
  <c r="P100" i="2"/>
  <c r="Q100" i="2" s="1"/>
  <c r="P101" i="2"/>
  <c r="Q101" i="2" s="1"/>
  <c r="P102" i="2"/>
  <c r="Q102" i="2" s="1"/>
  <c r="P103" i="2"/>
  <c r="Q103" i="2" s="1"/>
  <c r="P104" i="2"/>
  <c r="Q104" i="2" s="1"/>
  <c r="P105" i="2"/>
  <c r="Q105" i="2" s="1"/>
  <c r="P106" i="2"/>
  <c r="Q106" i="2" s="1"/>
  <c r="P107" i="2"/>
  <c r="Q107" i="2" s="1"/>
  <c r="P108" i="2"/>
  <c r="Q108" i="2" s="1"/>
  <c r="P109" i="2"/>
  <c r="Q109" i="2" s="1"/>
  <c r="P110" i="2"/>
  <c r="Q110" i="2" s="1"/>
  <c r="P111" i="2"/>
  <c r="Q111" i="2" s="1"/>
  <c r="P112" i="2"/>
  <c r="Q112" i="2" s="1"/>
  <c r="P113" i="2"/>
  <c r="Q113" i="2" s="1"/>
  <c r="P114" i="2"/>
  <c r="Q114" i="2" s="1"/>
  <c r="P115" i="2"/>
  <c r="Q115" i="2" s="1"/>
  <c r="P116" i="2"/>
  <c r="Q116" i="2" s="1"/>
  <c r="P117" i="2"/>
  <c r="Q117" i="2" s="1"/>
  <c r="P118" i="2"/>
  <c r="Q118" i="2" s="1"/>
  <c r="P119" i="2"/>
  <c r="Q119" i="2" s="1"/>
  <c r="P120" i="2"/>
  <c r="Q120" i="2" s="1"/>
  <c r="P121" i="2"/>
  <c r="Q121" i="2" s="1"/>
  <c r="P122" i="2"/>
  <c r="Q122" i="2" s="1"/>
  <c r="P123" i="2"/>
  <c r="Q123" i="2" s="1"/>
  <c r="P124" i="2"/>
  <c r="Q124" i="2" s="1"/>
  <c r="P125" i="2"/>
  <c r="Q125" i="2" s="1"/>
  <c r="P126" i="2"/>
  <c r="Q126" i="2" s="1"/>
  <c r="P127" i="2"/>
  <c r="Q127" i="2" s="1"/>
  <c r="P128" i="2"/>
  <c r="Q128" i="2" s="1"/>
  <c r="P129" i="2"/>
  <c r="Q129" i="2" s="1"/>
  <c r="P130" i="2"/>
  <c r="Q130" i="2" s="1"/>
  <c r="P131" i="2"/>
  <c r="Q131" i="2" s="1"/>
  <c r="P132" i="2"/>
  <c r="Q132" i="2" s="1"/>
  <c r="P133" i="2"/>
  <c r="Q133" i="2" s="1"/>
  <c r="P134" i="2"/>
  <c r="Q134" i="2" s="1"/>
  <c r="P135" i="2"/>
  <c r="Q135" i="2" s="1"/>
  <c r="P136" i="2"/>
  <c r="Q136" i="2" s="1"/>
  <c r="P137" i="2"/>
  <c r="Q137" i="2" s="1"/>
  <c r="P138" i="2"/>
  <c r="Q138" i="2" s="1"/>
  <c r="P139" i="2"/>
  <c r="Q139" i="2" s="1"/>
  <c r="P140" i="2"/>
  <c r="Q140" i="2" s="1"/>
  <c r="P141" i="2"/>
  <c r="Q141" i="2" s="1"/>
  <c r="P142" i="2"/>
  <c r="Q142" i="2" s="1"/>
  <c r="P143" i="2"/>
  <c r="Q143" i="2" s="1"/>
  <c r="P144" i="2"/>
  <c r="Q144" i="2" s="1"/>
  <c r="P145" i="2"/>
  <c r="Q145" i="2" s="1"/>
  <c r="P146" i="2"/>
  <c r="Q146" i="2" s="1"/>
  <c r="P147" i="2"/>
  <c r="Q147" i="2" s="1"/>
  <c r="P148" i="2"/>
  <c r="Q148" i="2" s="1"/>
  <c r="P149" i="2"/>
  <c r="Q149" i="2" s="1"/>
  <c r="P150" i="2"/>
  <c r="Q150" i="2" s="1"/>
  <c r="P151" i="2"/>
  <c r="Q151" i="2" s="1"/>
  <c r="P152" i="2"/>
  <c r="Q152" i="2" s="1"/>
  <c r="P153" i="2"/>
  <c r="Q153" i="2" s="1"/>
  <c r="P154" i="2"/>
  <c r="Q154" i="2" s="1"/>
  <c r="P155" i="2"/>
  <c r="Q155" i="2" s="1"/>
  <c r="P156" i="2"/>
  <c r="Q156" i="2" s="1"/>
  <c r="P157" i="2"/>
  <c r="Q157" i="2" s="1"/>
  <c r="P158" i="2"/>
  <c r="Q158" i="2" s="1"/>
  <c r="P159" i="2"/>
  <c r="Q159" i="2" s="1"/>
  <c r="P160" i="2"/>
  <c r="Q160" i="2" s="1"/>
  <c r="P161" i="2"/>
  <c r="Q161" i="2" s="1"/>
  <c r="P162" i="2"/>
  <c r="Q162" i="2" s="1"/>
  <c r="P163" i="2"/>
  <c r="Q163" i="2" s="1"/>
  <c r="P164" i="2"/>
  <c r="Q164" i="2" s="1"/>
  <c r="P165" i="2"/>
  <c r="Q165" i="2" s="1"/>
  <c r="P166" i="2"/>
  <c r="Q166" i="2" s="1"/>
  <c r="P167" i="2"/>
  <c r="Q167" i="2" s="1"/>
  <c r="P168" i="2"/>
  <c r="Q168" i="2" s="1"/>
  <c r="P169" i="2"/>
  <c r="Q169" i="2" s="1"/>
  <c r="P170" i="2"/>
  <c r="Q170" i="2" s="1"/>
  <c r="P171" i="2"/>
  <c r="Q171" i="2" s="1"/>
  <c r="P172" i="2"/>
  <c r="Q172" i="2" s="1"/>
  <c r="P173" i="2"/>
  <c r="Q173" i="2" s="1"/>
  <c r="P174" i="2"/>
  <c r="Q174" i="2" s="1"/>
  <c r="P175" i="2"/>
  <c r="Q175" i="2" s="1"/>
  <c r="P176" i="2"/>
  <c r="Q176" i="2" s="1"/>
  <c r="P177" i="2"/>
  <c r="Q177" i="2" s="1"/>
  <c r="P178" i="2"/>
  <c r="Q178" i="2" s="1"/>
  <c r="P179" i="2"/>
  <c r="Q179" i="2" s="1"/>
  <c r="P180" i="2"/>
  <c r="Q180" i="2" s="1"/>
  <c r="P181" i="2"/>
  <c r="Q181" i="2" s="1"/>
  <c r="P182" i="2"/>
  <c r="Q182" i="2" s="1"/>
  <c r="P183" i="2"/>
  <c r="Q183" i="2" s="1"/>
  <c r="P184" i="2"/>
  <c r="Q184" i="2" s="1"/>
  <c r="P185" i="2"/>
  <c r="Q185" i="2" s="1"/>
  <c r="P186" i="2"/>
  <c r="Q186" i="2" s="1"/>
  <c r="P187" i="2"/>
  <c r="Q187" i="2" s="1"/>
  <c r="P188" i="2"/>
  <c r="Q188" i="2" s="1"/>
  <c r="P189" i="2"/>
  <c r="Q189" i="2" s="1"/>
  <c r="P190" i="2"/>
  <c r="Q190" i="2" s="1"/>
  <c r="P191" i="2"/>
  <c r="Q191" i="2" s="1"/>
  <c r="P192" i="2"/>
  <c r="Q192" i="2" s="1"/>
  <c r="P193" i="2"/>
  <c r="Q193" i="2" s="1"/>
  <c r="P194" i="2"/>
  <c r="Q194" i="2" s="1"/>
  <c r="P195" i="2"/>
  <c r="Q195" i="2" s="1"/>
  <c r="P196" i="2"/>
  <c r="Q196" i="2" s="1"/>
  <c r="P197" i="2"/>
  <c r="Q197" i="2" s="1"/>
  <c r="P198" i="2"/>
  <c r="Q198" i="2" s="1"/>
  <c r="P199" i="2"/>
  <c r="Q199" i="2" s="1"/>
  <c r="P200" i="2"/>
  <c r="Q200" i="2" s="1"/>
  <c r="P201" i="2"/>
  <c r="Q201" i="2" s="1"/>
  <c r="P202" i="2"/>
  <c r="Q202" i="2" s="1"/>
  <c r="P203" i="2"/>
  <c r="Q203" i="2" s="1"/>
  <c r="P204" i="2"/>
  <c r="Q204" i="2" s="1"/>
  <c r="P205" i="2"/>
  <c r="Q205" i="2" s="1"/>
  <c r="P206" i="2"/>
  <c r="Q206" i="2" s="1"/>
  <c r="P207" i="2"/>
  <c r="Q207" i="2" s="1"/>
  <c r="P208" i="2"/>
  <c r="Q208" i="2" s="1"/>
  <c r="P209" i="2"/>
  <c r="Q209" i="2" s="1"/>
  <c r="P210" i="2"/>
  <c r="Q210" i="2" s="1"/>
  <c r="P211" i="2"/>
  <c r="Q211" i="2" s="1"/>
  <c r="P212" i="2"/>
  <c r="Q212" i="2" s="1"/>
  <c r="P213" i="2"/>
  <c r="Q213" i="2" s="1"/>
  <c r="P214" i="2"/>
  <c r="Q214" i="2" s="1"/>
  <c r="P215" i="2"/>
  <c r="Q215" i="2" s="1"/>
  <c r="P216" i="2"/>
  <c r="Q216" i="2" s="1"/>
  <c r="P217" i="2"/>
  <c r="Q217" i="2" s="1"/>
  <c r="P218" i="2"/>
  <c r="Q218" i="2" s="1"/>
  <c r="P219" i="2"/>
  <c r="Q219" i="2" s="1"/>
  <c r="P220" i="2"/>
  <c r="Q220" i="2" s="1"/>
  <c r="P221" i="2"/>
  <c r="Q221" i="2" s="1"/>
  <c r="P222" i="2"/>
  <c r="Q222" i="2" s="1"/>
  <c r="P223" i="2"/>
  <c r="Q223" i="2" s="1"/>
  <c r="P224" i="2"/>
  <c r="Q224" i="2" s="1"/>
  <c r="P225" i="2"/>
  <c r="Q225" i="2" s="1"/>
  <c r="P226" i="2"/>
  <c r="Q226" i="2" s="1"/>
  <c r="P227" i="2"/>
  <c r="Q227" i="2" s="1"/>
  <c r="P228" i="2"/>
  <c r="Q228" i="2" s="1"/>
  <c r="P229" i="2"/>
  <c r="Q229" i="2" s="1"/>
  <c r="P230" i="2"/>
  <c r="Q230" i="2" s="1"/>
  <c r="P231" i="2"/>
  <c r="Q231" i="2" s="1"/>
  <c r="P232" i="2"/>
  <c r="Q232" i="2" s="1"/>
  <c r="P233" i="2"/>
  <c r="Q233" i="2" s="1"/>
  <c r="P234" i="2"/>
  <c r="Q234" i="2" s="1"/>
  <c r="P235" i="2"/>
  <c r="Q235" i="2" s="1"/>
  <c r="P236" i="2"/>
  <c r="Q236" i="2" s="1"/>
  <c r="P237" i="2"/>
  <c r="Q237" i="2" s="1"/>
  <c r="P238" i="2"/>
  <c r="Q238" i="2" s="1"/>
  <c r="P239" i="2"/>
  <c r="Q239" i="2" s="1"/>
  <c r="P240" i="2"/>
  <c r="Q240" i="2" s="1"/>
  <c r="P241" i="2"/>
  <c r="Q241" i="2" s="1"/>
  <c r="P242" i="2"/>
  <c r="Q242" i="2" s="1"/>
  <c r="P243" i="2"/>
  <c r="Q243" i="2" s="1"/>
  <c r="P244" i="2"/>
  <c r="Q244" i="2" s="1"/>
  <c r="P245" i="2"/>
  <c r="Q245" i="2" s="1"/>
  <c r="P246" i="2"/>
  <c r="Q246" i="2" s="1"/>
  <c r="P247" i="2"/>
  <c r="Q247" i="2" s="1"/>
  <c r="P248" i="2"/>
  <c r="Q248" i="2" s="1"/>
  <c r="P249" i="2"/>
  <c r="Q249" i="2" s="1"/>
  <c r="P250" i="2"/>
  <c r="Q250" i="2" s="1"/>
  <c r="P251" i="2"/>
  <c r="Q251" i="2" s="1"/>
  <c r="P252" i="2"/>
  <c r="Q252" i="2" s="1"/>
  <c r="P253" i="2"/>
  <c r="Q253" i="2" s="1"/>
  <c r="P254" i="2"/>
  <c r="Q254" i="2" s="1"/>
  <c r="P255" i="2"/>
  <c r="Q255" i="2" s="1"/>
  <c r="P256" i="2"/>
  <c r="Q256" i="2" s="1"/>
  <c r="P257" i="2"/>
  <c r="Q257" i="2" s="1"/>
  <c r="P258" i="2"/>
  <c r="Q258" i="2" s="1"/>
  <c r="P259" i="2"/>
  <c r="Q259" i="2" s="1"/>
  <c r="P260" i="2"/>
  <c r="Q260" i="2" s="1"/>
  <c r="P261" i="2"/>
  <c r="Q261" i="2" s="1"/>
  <c r="P262" i="2"/>
  <c r="Q262" i="2" s="1"/>
  <c r="P263" i="2"/>
  <c r="Q263" i="2" s="1"/>
  <c r="P264" i="2"/>
  <c r="Q264" i="2" s="1"/>
  <c r="P265" i="2"/>
  <c r="Q265" i="2" s="1"/>
  <c r="P266" i="2"/>
  <c r="Q266" i="2" s="1"/>
  <c r="P267" i="2"/>
  <c r="Q267" i="2" s="1"/>
  <c r="P268" i="2"/>
  <c r="Q268" i="2" s="1"/>
  <c r="P269" i="2"/>
  <c r="Q269" i="2" s="1"/>
  <c r="P270" i="2"/>
  <c r="Q270" i="2" s="1"/>
  <c r="P271" i="2"/>
  <c r="Q271" i="2" s="1"/>
  <c r="P272" i="2"/>
  <c r="Q272" i="2" s="1"/>
  <c r="P273" i="2"/>
  <c r="Q273" i="2" s="1"/>
  <c r="P274" i="2"/>
  <c r="Q274" i="2" s="1"/>
  <c r="P275" i="2"/>
  <c r="Q275" i="2" s="1"/>
  <c r="P276" i="2"/>
  <c r="Q276" i="2" s="1"/>
  <c r="P277" i="2"/>
  <c r="Q277" i="2" s="1"/>
  <c r="P278" i="2"/>
  <c r="Q278" i="2" s="1"/>
  <c r="P279" i="2"/>
  <c r="Q279" i="2" s="1"/>
  <c r="P280" i="2"/>
  <c r="Q280" i="2" s="1"/>
  <c r="P281" i="2"/>
  <c r="Q281" i="2" s="1"/>
  <c r="P282" i="2"/>
  <c r="Q282" i="2" s="1"/>
  <c r="P283" i="2"/>
  <c r="Q283" i="2" s="1"/>
  <c r="P284" i="2"/>
  <c r="Q284" i="2" s="1"/>
  <c r="P285" i="2"/>
  <c r="Q285" i="2" s="1"/>
  <c r="P286" i="2"/>
  <c r="Q286" i="2" s="1"/>
  <c r="P287" i="2"/>
  <c r="Q287" i="2" s="1"/>
  <c r="P288" i="2"/>
  <c r="Q288" i="2" s="1"/>
  <c r="P289" i="2"/>
  <c r="Q289" i="2" s="1"/>
  <c r="P290" i="2"/>
  <c r="Q290" i="2" s="1"/>
  <c r="P291" i="2"/>
  <c r="Q291" i="2" s="1"/>
  <c r="P292" i="2"/>
  <c r="Q292" i="2" s="1"/>
  <c r="P293" i="2"/>
  <c r="Q293" i="2" s="1"/>
  <c r="P294" i="2"/>
  <c r="Q294" i="2" s="1"/>
  <c r="P295" i="2"/>
  <c r="Q295" i="2" s="1"/>
  <c r="P296" i="2"/>
  <c r="Q296" i="2" s="1"/>
  <c r="P297" i="2"/>
  <c r="Q297" i="2" s="1"/>
  <c r="P298" i="2"/>
  <c r="Q298" i="2" s="1"/>
  <c r="P299" i="2"/>
  <c r="Q299" i="2" s="1"/>
  <c r="P300" i="2"/>
  <c r="Q300" i="2" s="1"/>
  <c r="P301" i="2"/>
  <c r="Q301" i="2" s="1"/>
  <c r="P302" i="2"/>
  <c r="Q302" i="2" s="1"/>
  <c r="P303" i="2"/>
  <c r="Q303" i="2" s="1"/>
  <c r="P304" i="2"/>
  <c r="Q304" i="2" s="1"/>
  <c r="P305" i="2"/>
  <c r="Q305" i="2" s="1"/>
  <c r="P306" i="2"/>
  <c r="Q306" i="2" s="1"/>
  <c r="P307" i="2"/>
  <c r="Q307" i="2" s="1"/>
  <c r="P308" i="2"/>
  <c r="Q308" i="2" s="1"/>
  <c r="P309" i="2"/>
  <c r="Q309" i="2" s="1"/>
  <c r="P310" i="2"/>
  <c r="Q310" i="2" s="1"/>
  <c r="P311" i="2"/>
  <c r="Q311" i="2" s="1"/>
  <c r="P312" i="2"/>
  <c r="Q312" i="2" s="1"/>
  <c r="P313" i="2"/>
  <c r="Q313" i="2" s="1"/>
  <c r="P314" i="2"/>
  <c r="Q314" i="2" s="1"/>
  <c r="P315" i="2"/>
  <c r="Q315" i="2" s="1"/>
  <c r="P316" i="2"/>
  <c r="Q316" i="2" s="1"/>
  <c r="P317" i="2"/>
  <c r="Q317" i="2" s="1"/>
  <c r="P318" i="2"/>
  <c r="Q318" i="2" s="1"/>
  <c r="P319" i="2"/>
  <c r="Q319" i="2" s="1"/>
  <c r="P320" i="2"/>
  <c r="Q320" i="2" s="1"/>
  <c r="P321" i="2"/>
  <c r="Q321" i="2" s="1"/>
  <c r="P322" i="2"/>
  <c r="Q322" i="2" s="1"/>
  <c r="P323" i="2"/>
  <c r="Q323" i="2" s="1"/>
  <c r="P324" i="2"/>
  <c r="Q324" i="2" s="1"/>
  <c r="P325" i="2"/>
  <c r="Q325" i="2" s="1"/>
  <c r="P326" i="2"/>
  <c r="Q326" i="2" s="1"/>
  <c r="P327" i="2"/>
  <c r="Q327" i="2" s="1"/>
  <c r="P328" i="2"/>
  <c r="Q328" i="2" s="1"/>
  <c r="P329" i="2"/>
  <c r="Q329" i="2" s="1"/>
  <c r="P330" i="2"/>
  <c r="Q330" i="2" s="1"/>
  <c r="P331" i="2"/>
  <c r="Q331" i="2" s="1"/>
  <c r="P332" i="2"/>
  <c r="Q332" i="2" s="1"/>
  <c r="P333" i="2"/>
  <c r="Q333" i="2" s="1"/>
  <c r="P334" i="2"/>
  <c r="Q334" i="2" s="1"/>
  <c r="P335" i="2"/>
  <c r="Q335" i="2" s="1"/>
  <c r="P336" i="2"/>
  <c r="Q336" i="2" s="1"/>
  <c r="P337" i="2"/>
  <c r="Q337" i="2" s="1"/>
  <c r="P338" i="2"/>
  <c r="Q338" i="2" s="1"/>
  <c r="P339" i="2"/>
  <c r="Q339" i="2" s="1"/>
  <c r="P340" i="2"/>
  <c r="Q340" i="2" s="1"/>
  <c r="P341" i="2"/>
  <c r="Q341" i="2" s="1"/>
  <c r="P342" i="2"/>
  <c r="Q342" i="2" s="1"/>
  <c r="P343" i="2"/>
  <c r="Q343" i="2" s="1"/>
  <c r="P344" i="2"/>
  <c r="Q344" i="2" s="1"/>
  <c r="P345" i="2"/>
  <c r="Q345" i="2" s="1"/>
  <c r="P346" i="2"/>
  <c r="Q346" i="2" s="1"/>
  <c r="P347" i="2"/>
  <c r="Q347" i="2" s="1"/>
  <c r="P348" i="2"/>
  <c r="Q348" i="2" s="1"/>
  <c r="P349" i="2"/>
  <c r="Q349" i="2" s="1"/>
  <c r="P350" i="2"/>
  <c r="Q350" i="2" s="1"/>
  <c r="P351" i="2"/>
  <c r="Q351" i="2" s="1"/>
  <c r="P352" i="2"/>
  <c r="Q352" i="2" s="1"/>
  <c r="P353" i="2"/>
  <c r="Q353" i="2" s="1"/>
  <c r="P354" i="2"/>
  <c r="Q354" i="2" s="1"/>
  <c r="P355" i="2"/>
  <c r="Q355" i="2" s="1"/>
  <c r="P356" i="2"/>
  <c r="Q356" i="2" s="1"/>
  <c r="P357" i="2"/>
  <c r="Q357" i="2" s="1"/>
  <c r="P358" i="2"/>
  <c r="Q358" i="2" s="1"/>
  <c r="P359" i="2"/>
  <c r="Q359" i="2" s="1"/>
  <c r="P360" i="2"/>
  <c r="Q360" i="2" s="1"/>
  <c r="P361" i="2"/>
  <c r="Q361" i="2" s="1"/>
  <c r="P362" i="2"/>
  <c r="Q362" i="2" s="1"/>
  <c r="P363" i="2"/>
  <c r="Q363" i="2" s="1"/>
  <c r="P364" i="2"/>
  <c r="Q364" i="2" s="1"/>
  <c r="P365" i="2"/>
  <c r="Q365" i="2" s="1"/>
  <c r="P366" i="2"/>
  <c r="Q366" i="2" s="1"/>
  <c r="P367" i="2"/>
  <c r="Q367" i="2" s="1"/>
  <c r="P368" i="2"/>
  <c r="Q368" i="2" s="1"/>
  <c r="P369" i="2"/>
  <c r="Q369" i="2" s="1"/>
  <c r="P370" i="2"/>
  <c r="Q370" i="2" s="1"/>
  <c r="P371" i="2"/>
  <c r="Q371" i="2" s="1"/>
  <c r="P372" i="2"/>
  <c r="Q372" i="2" s="1"/>
  <c r="P373" i="2"/>
  <c r="Q373" i="2" s="1"/>
  <c r="P374" i="2"/>
  <c r="Q374" i="2" s="1"/>
  <c r="P375" i="2"/>
  <c r="Q375" i="2" s="1"/>
  <c r="P376" i="2"/>
  <c r="Q376" i="2" s="1"/>
  <c r="P377" i="2"/>
  <c r="Q377" i="2" s="1"/>
  <c r="P378" i="2"/>
  <c r="Q378" i="2" s="1"/>
  <c r="P379" i="2"/>
  <c r="Q379" i="2" s="1"/>
  <c r="P380" i="2"/>
  <c r="Q380" i="2" s="1"/>
  <c r="P381" i="2"/>
  <c r="Q381" i="2" s="1"/>
  <c r="P382" i="2"/>
  <c r="Q382" i="2" s="1"/>
  <c r="P383" i="2"/>
  <c r="Q383" i="2" s="1"/>
  <c r="P384" i="2"/>
  <c r="Q384" i="2" s="1"/>
  <c r="P385" i="2"/>
  <c r="Q385" i="2" s="1"/>
  <c r="P386" i="2"/>
  <c r="Q386" i="2" s="1"/>
  <c r="P387" i="2"/>
  <c r="Q387" i="2" s="1"/>
  <c r="P388" i="2"/>
  <c r="Q388" i="2" s="1"/>
  <c r="P389" i="2"/>
  <c r="Q389" i="2" s="1"/>
  <c r="P390" i="2"/>
  <c r="Q390" i="2" s="1"/>
  <c r="P391" i="2"/>
  <c r="Q391" i="2" s="1"/>
  <c r="P392" i="2"/>
  <c r="Q392" i="2" s="1"/>
  <c r="P393" i="2"/>
  <c r="Q393" i="2" s="1"/>
  <c r="P394" i="2"/>
  <c r="Q394" i="2" s="1"/>
  <c r="P395" i="2"/>
  <c r="Q395" i="2" s="1"/>
  <c r="P396" i="2"/>
  <c r="Q396" i="2" s="1"/>
  <c r="P397" i="2"/>
  <c r="Q397" i="2" s="1"/>
  <c r="P398" i="2"/>
  <c r="Q398" i="2" s="1"/>
  <c r="P399" i="2"/>
  <c r="Q399" i="2" s="1"/>
  <c r="P400" i="2"/>
  <c r="Q400" i="2" s="1"/>
  <c r="P401" i="2"/>
  <c r="Q401" i="2" s="1"/>
  <c r="P402" i="2"/>
  <c r="Q402" i="2" s="1"/>
  <c r="P403" i="2"/>
  <c r="Q403" i="2" s="1"/>
  <c r="P404" i="2"/>
  <c r="Q404" i="2" s="1"/>
  <c r="P405" i="2"/>
  <c r="Q405" i="2" s="1"/>
  <c r="P406" i="2"/>
  <c r="Q406" i="2" s="1"/>
  <c r="P407" i="2"/>
  <c r="Q407" i="2" s="1"/>
  <c r="P408" i="2"/>
  <c r="Q408" i="2" s="1"/>
  <c r="P409" i="2"/>
  <c r="Q409" i="2" s="1"/>
  <c r="P410" i="2"/>
  <c r="Q410" i="2" s="1"/>
  <c r="P411" i="2"/>
  <c r="Q411" i="2" s="1"/>
  <c r="P412" i="2"/>
  <c r="Q412" i="2" s="1"/>
  <c r="P413" i="2"/>
  <c r="Q413" i="2" s="1"/>
  <c r="P414" i="2"/>
  <c r="Q414" i="2" s="1"/>
  <c r="P415" i="2"/>
  <c r="Q415" i="2" s="1"/>
  <c r="P416" i="2"/>
  <c r="Q416" i="2" s="1"/>
  <c r="P417" i="2"/>
  <c r="Q417" i="2" s="1"/>
  <c r="P418" i="2"/>
  <c r="Q418" i="2" s="1"/>
  <c r="P419" i="2"/>
  <c r="Q419" i="2" s="1"/>
  <c r="P420" i="2"/>
  <c r="Q420" i="2" s="1"/>
  <c r="P421" i="2"/>
  <c r="Q421" i="2" s="1"/>
  <c r="P422" i="2"/>
  <c r="Q422" i="2" s="1"/>
  <c r="P423" i="2"/>
  <c r="Q423" i="2" s="1"/>
  <c r="P424" i="2"/>
  <c r="Q424" i="2" s="1"/>
  <c r="P425" i="2"/>
  <c r="Q425" i="2" s="1"/>
  <c r="P426" i="2"/>
  <c r="Q426" i="2" s="1"/>
  <c r="P427" i="2"/>
  <c r="Q427" i="2" s="1"/>
  <c r="P428" i="2"/>
  <c r="Q428" i="2" s="1"/>
  <c r="P429" i="2"/>
  <c r="Q429" i="2" s="1"/>
  <c r="P430" i="2"/>
  <c r="Q430" i="2" s="1"/>
  <c r="P431" i="2"/>
  <c r="Q431" i="2" s="1"/>
  <c r="P432" i="2"/>
  <c r="Q432" i="2" s="1"/>
  <c r="P433" i="2"/>
  <c r="Q433" i="2" s="1"/>
  <c r="P434" i="2"/>
  <c r="Q434" i="2" s="1"/>
  <c r="P435" i="2"/>
  <c r="Q435" i="2" s="1"/>
  <c r="P436" i="2"/>
  <c r="Q436" i="2" s="1"/>
  <c r="P437" i="2"/>
  <c r="Q437" i="2" s="1"/>
  <c r="P438" i="2"/>
  <c r="Q438" i="2" s="1"/>
  <c r="P439" i="2"/>
  <c r="Q439" i="2" s="1"/>
  <c r="P440" i="2"/>
  <c r="Q440" i="2" s="1"/>
  <c r="P441" i="2"/>
  <c r="Q441" i="2" s="1"/>
  <c r="P442" i="2"/>
  <c r="Q442" i="2" s="1"/>
  <c r="P443" i="2"/>
  <c r="Q443" i="2" s="1"/>
  <c r="P444" i="2"/>
  <c r="Q444" i="2" s="1"/>
  <c r="P445" i="2"/>
  <c r="Q445" i="2" s="1"/>
  <c r="P446" i="2"/>
  <c r="Q446" i="2" s="1"/>
  <c r="P447" i="2"/>
  <c r="Q447" i="2" s="1"/>
  <c r="P448" i="2"/>
  <c r="Q448" i="2" s="1"/>
  <c r="P449" i="2"/>
  <c r="Q449" i="2" s="1"/>
  <c r="P450" i="2"/>
  <c r="Q450" i="2" s="1"/>
  <c r="P451" i="2"/>
  <c r="Q451" i="2" s="1"/>
  <c r="P452" i="2"/>
  <c r="Q452" i="2" s="1"/>
  <c r="P453" i="2"/>
  <c r="Q453" i="2" s="1"/>
  <c r="P454" i="2"/>
  <c r="Q454" i="2" s="1"/>
  <c r="P455" i="2"/>
  <c r="Q455" i="2" s="1"/>
  <c r="P456" i="2"/>
  <c r="Q456" i="2" s="1"/>
  <c r="P457" i="2"/>
  <c r="Q457" i="2" s="1"/>
  <c r="P458" i="2"/>
  <c r="Q458" i="2" s="1"/>
  <c r="P459" i="2"/>
  <c r="Q459" i="2" s="1"/>
  <c r="P460" i="2"/>
  <c r="Q460" i="2" s="1"/>
  <c r="P461" i="2"/>
  <c r="Q461" i="2" s="1"/>
  <c r="P462" i="2"/>
  <c r="Q462" i="2" s="1"/>
  <c r="P463" i="2"/>
  <c r="Q463" i="2" s="1"/>
  <c r="P464" i="2"/>
  <c r="Q464" i="2" s="1"/>
  <c r="P465" i="2"/>
  <c r="Q465" i="2" s="1"/>
  <c r="P466" i="2"/>
  <c r="Q466" i="2" s="1"/>
  <c r="P467" i="2"/>
  <c r="Q467" i="2" s="1"/>
  <c r="P468" i="2"/>
  <c r="Q468" i="2" s="1"/>
  <c r="P469" i="2"/>
  <c r="Q469" i="2" s="1"/>
  <c r="P470" i="2"/>
  <c r="Q470" i="2" s="1"/>
  <c r="P471" i="2"/>
  <c r="Q471" i="2" s="1"/>
  <c r="P472" i="2"/>
  <c r="Q472" i="2" s="1"/>
  <c r="P473" i="2"/>
  <c r="Q473" i="2" s="1"/>
  <c r="P474" i="2"/>
  <c r="Q474" i="2" s="1"/>
  <c r="P475" i="2"/>
  <c r="Q475" i="2" s="1"/>
  <c r="P476" i="2"/>
  <c r="Q476" i="2" s="1"/>
  <c r="P477" i="2"/>
  <c r="Q477" i="2" s="1"/>
  <c r="P478" i="2"/>
  <c r="Q478" i="2" s="1"/>
  <c r="P479" i="2"/>
  <c r="Q479" i="2" s="1"/>
  <c r="P480" i="2"/>
  <c r="Q480" i="2" s="1"/>
  <c r="P481" i="2"/>
  <c r="Q481" i="2" s="1"/>
  <c r="P482" i="2"/>
  <c r="Q482" i="2" s="1"/>
  <c r="P483" i="2"/>
  <c r="Q483" i="2" s="1"/>
  <c r="P484" i="2"/>
  <c r="Q484" i="2" s="1"/>
  <c r="P485" i="2"/>
  <c r="Q485" i="2" s="1"/>
  <c r="P486" i="2"/>
  <c r="Q486" i="2" s="1"/>
  <c r="P487" i="2"/>
  <c r="Q487" i="2" s="1"/>
  <c r="P488" i="2"/>
  <c r="Q488" i="2" s="1"/>
  <c r="P489" i="2"/>
  <c r="Q489" i="2" s="1"/>
  <c r="P490" i="2"/>
  <c r="Q490" i="2" s="1"/>
  <c r="P491" i="2"/>
  <c r="Q491" i="2" s="1"/>
  <c r="P492" i="2"/>
  <c r="Q492" i="2" s="1"/>
  <c r="P493" i="2"/>
  <c r="Q493" i="2" s="1"/>
  <c r="P494" i="2"/>
  <c r="Q494" i="2" s="1"/>
  <c r="P495" i="2"/>
  <c r="Q495" i="2" s="1"/>
  <c r="P496" i="2"/>
  <c r="Q496" i="2" s="1"/>
  <c r="P497" i="2"/>
  <c r="Q497" i="2" s="1"/>
  <c r="P498" i="2"/>
  <c r="Q498" i="2" s="1"/>
  <c r="P499" i="2"/>
  <c r="Q499" i="2" s="1"/>
  <c r="P500" i="2"/>
  <c r="Q500" i="2" s="1"/>
  <c r="P501" i="2"/>
  <c r="Q501" i="2" s="1"/>
  <c r="P502" i="2"/>
  <c r="Q502" i="2" s="1"/>
  <c r="P503" i="2"/>
  <c r="Q503" i="2" s="1"/>
  <c r="P504" i="2"/>
  <c r="Q504" i="2" s="1"/>
  <c r="P505" i="2"/>
  <c r="Q505" i="2" s="1"/>
  <c r="P506" i="2"/>
  <c r="Q506" i="2" s="1"/>
  <c r="P507" i="2"/>
  <c r="Q507" i="2" s="1"/>
  <c r="P508" i="2"/>
  <c r="Q508" i="2" s="1"/>
  <c r="P509" i="2"/>
  <c r="Q509" i="2" s="1"/>
  <c r="P510" i="2"/>
  <c r="Q510" i="2" s="1"/>
  <c r="P511" i="2"/>
  <c r="Q511" i="2" s="1"/>
  <c r="P512" i="2"/>
  <c r="Q512" i="2" s="1"/>
  <c r="P513" i="2"/>
  <c r="Q513" i="2" s="1"/>
  <c r="P514" i="2"/>
  <c r="Q514" i="2" s="1"/>
  <c r="P515" i="2"/>
  <c r="Q515" i="2" s="1"/>
  <c r="P516" i="2"/>
  <c r="Q516" i="2" s="1"/>
  <c r="P517" i="2"/>
  <c r="Q517" i="2" s="1"/>
  <c r="P518" i="2"/>
  <c r="Q518" i="2" s="1"/>
  <c r="P519" i="2"/>
  <c r="Q519" i="2" s="1"/>
  <c r="P520" i="2"/>
  <c r="Q520" i="2" s="1"/>
  <c r="P521" i="2"/>
  <c r="Q521" i="2" s="1"/>
  <c r="P522" i="2"/>
  <c r="Q522" i="2" s="1"/>
  <c r="P523" i="2"/>
  <c r="Q523" i="2" s="1"/>
  <c r="P524" i="2"/>
  <c r="Q524" i="2" s="1"/>
  <c r="P525" i="2"/>
  <c r="Q525" i="2" s="1"/>
  <c r="P526" i="2"/>
  <c r="Q526" i="2" s="1"/>
  <c r="P527" i="2"/>
  <c r="Q527" i="2" s="1"/>
  <c r="P528" i="2"/>
  <c r="Q528" i="2" s="1"/>
  <c r="P529" i="2"/>
  <c r="Q529" i="2" s="1"/>
  <c r="P530" i="2"/>
  <c r="Q530" i="2" s="1"/>
  <c r="P531" i="2"/>
  <c r="Q531" i="2" s="1"/>
  <c r="P532" i="2"/>
  <c r="Q532" i="2" s="1"/>
  <c r="P533" i="2"/>
  <c r="Q533" i="2" s="1"/>
  <c r="P534" i="2"/>
  <c r="Q534" i="2" s="1"/>
  <c r="P535" i="2"/>
  <c r="Q535" i="2" s="1"/>
  <c r="P536" i="2"/>
  <c r="Q536" i="2" s="1"/>
  <c r="P537" i="2"/>
  <c r="Q537" i="2" s="1"/>
  <c r="P538" i="2"/>
  <c r="Q538" i="2" s="1"/>
  <c r="P539" i="2"/>
  <c r="Q539" i="2" s="1"/>
  <c r="P540" i="2"/>
  <c r="Q540" i="2" s="1"/>
  <c r="P541" i="2"/>
  <c r="Q541" i="2" s="1"/>
  <c r="P542" i="2"/>
  <c r="Q542" i="2" s="1"/>
  <c r="P543" i="2"/>
  <c r="Q543" i="2" s="1"/>
  <c r="P544" i="2"/>
  <c r="Q544" i="2" s="1"/>
  <c r="P545" i="2"/>
  <c r="Q545" i="2" s="1"/>
  <c r="P546" i="2"/>
  <c r="Q546" i="2" s="1"/>
  <c r="P547" i="2"/>
  <c r="Q547" i="2" s="1"/>
  <c r="P548" i="2"/>
  <c r="Q548" i="2" s="1"/>
  <c r="P549" i="2"/>
  <c r="Q549" i="2" s="1"/>
  <c r="P550" i="2"/>
  <c r="Q550" i="2" s="1"/>
  <c r="P551" i="2"/>
  <c r="Q551" i="2" s="1"/>
  <c r="P552" i="2"/>
  <c r="Q552" i="2" s="1"/>
  <c r="P553" i="2"/>
  <c r="Q553" i="2" s="1"/>
  <c r="P554" i="2"/>
  <c r="Q554" i="2" s="1"/>
  <c r="P555" i="2"/>
  <c r="Q555" i="2" s="1"/>
  <c r="P556" i="2"/>
  <c r="Q556" i="2" s="1"/>
  <c r="P557" i="2"/>
  <c r="Q557" i="2" s="1"/>
  <c r="P558" i="2"/>
  <c r="Q558" i="2" s="1"/>
  <c r="P559" i="2"/>
  <c r="Q559" i="2" s="1"/>
  <c r="P560" i="2"/>
  <c r="Q560" i="2" s="1"/>
  <c r="P561" i="2"/>
  <c r="Q561" i="2" s="1"/>
  <c r="P562" i="2"/>
  <c r="Q562" i="2" s="1"/>
  <c r="P563" i="2"/>
  <c r="Q563" i="2" s="1"/>
  <c r="P564" i="2"/>
  <c r="Q564" i="2" s="1"/>
  <c r="P565" i="2"/>
  <c r="Q565" i="2" s="1"/>
  <c r="P566" i="2"/>
  <c r="Q566" i="2" s="1"/>
  <c r="P567" i="2"/>
  <c r="Q567" i="2" s="1"/>
  <c r="P568" i="2"/>
  <c r="Q568" i="2" s="1"/>
  <c r="P569" i="2"/>
  <c r="Q569" i="2" s="1"/>
  <c r="P570" i="2"/>
  <c r="Q570" i="2" s="1"/>
  <c r="P571" i="2"/>
  <c r="Q571" i="2" s="1"/>
  <c r="P572" i="2"/>
  <c r="Q572" i="2" s="1"/>
  <c r="P573" i="2"/>
  <c r="Q573" i="2" s="1"/>
  <c r="P574" i="2"/>
  <c r="Q574" i="2" s="1"/>
  <c r="P575" i="2"/>
  <c r="Q575" i="2" s="1"/>
  <c r="P576" i="2"/>
  <c r="Q576" i="2" s="1"/>
  <c r="P577" i="2"/>
  <c r="Q577" i="2" s="1"/>
  <c r="P578" i="2"/>
  <c r="Q578" i="2" s="1"/>
  <c r="P579" i="2"/>
  <c r="Q579" i="2" s="1"/>
  <c r="P580" i="2"/>
  <c r="Q580" i="2" s="1"/>
  <c r="P581" i="2"/>
  <c r="Q581" i="2" s="1"/>
  <c r="P582" i="2"/>
  <c r="Q582" i="2" s="1"/>
  <c r="P583" i="2"/>
  <c r="Q583" i="2" s="1"/>
  <c r="P584" i="2"/>
  <c r="Q584" i="2" s="1"/>
  <c r="P585" i="2"/>
  <c r="Q585" i="2" s="1"/>
  <c r="P586" i="2"/>
  <c r="Q586" i="2" s="1"/>
  <c r="P587" i="2"/>
  <c r="Q587" i="2" s="1"/>
  <c r="P588" i="2"/>
  <c r="Q588" i="2" s="1"/>
  <c r="P589" i="2"/>
  <c r="Q589" i="2" s="1"/>
  <c r="P590" i="2"/>
  <c r="Q590" i="2" s="1"/>
  <c r="P591" i="2"/>
  <c r="Q591" i="2" s="1"/>
  <c r="P592" i="2"/>
  <c r="Q592" i="2" s="1"/>
  <c r="P593" i="2"/>
  <c r="Q593" i="2" s="1"/>
  <c r="P594" i="2"/>
  <c r="Q594" i="2" s="1"/>
  <c r="P595" i="2"/>
  <c r="Q595" i="2" s="1"/>
  <c r="P596" i="2"/>
  <c r="Q596" i="2" s="1"/>
  <c r="P597" i="2"/>
  <c r="Q597" i="2" s="1"/>
  <c r="P598" i="2"/>
  <c r="Q598" i="2" s="1"/>
  <c r="P599" i="2"/>
  <c r="Q599" i="2" s="1"/>
  <c r="P600" i="2"/>
  <c r="Q600" i="2" s="1"/>
  <c r="P601" i="2"/>
  <c r="Q601" i="2" s="1"/>
  <c r="P602" i="2"/>
  <c r="Q602" i="2" s="1"/>
  <c r="P603" i="2"/>
  <c r="Q603" i="2" s="1"/>
  <c r="P604" i="2"/>
  <c r="Q604" i="2" s="1"/>
  <c r="P605" i="2"/>
  <c r="Q605" i="2" s="1"/>
  <c r="P606" i="2"/>
  <c r="Q606" i="2" s="1"/>
  <c r="P607" i="2"/>
  <c r="Q607" i="2" s="1"/>
  <c r="P608" i="2"/>
  <c r="Q608" i="2" s="1"/>
  <c r="P609" i="2"/>
  <c r="Q609" i="2" s="1"/>
  <c r="P610" i="2"/>
  <c r="Q610" i="2" s="1"/>
  <c r="P611" i="2"/>
  <c r="Q611" i="2" s="1"/>
  <c r="P612" i="2"/>
  <c r="Q612" i="2" s="1"/>
  <c r="P613" i="2"/>
  <c r="Q613" i="2" s="1"/>
  <c r="P614" i="2"/>
  <c r="Q614" i="2" s="1"/>
  <c r="P615" i="2"/>
  <c r="Q615" i="2" s="1"/>
  <c r="P616" i="2"/>
  <c r="Q616" i="2" s="1"/>
  <c r="P617" i="2"/>
  <c r="Q617" i="2" s="1"/>
  <c r="P618" i="2"/>
  <c r="Q618" i="2" s="1"/>
  <c r="P619" i="2"/>
  <c r="Q619" i="2" s="1"/>
  <c r="P620" i="2"/>
  <c r="Q620" i="2" s="1"/>
  <c r="P621" i="2"/>
  <c r="Q621" i="2" s="1"/>
  <c r="P622" i="2"/>
  <c r="Q622" i="2" s="1"/>
  <c r="P623" i="2"/>
  <c r="Q623" i="2" s="1"/>
  <c r="P624" i="2"/>
  <c r="Q624" i="2" s="1"/>
  <c r="P625" i="2"/>
  <c r="Q625" i="2" s="1"/>
  <c r="P626" i="2"/>
  <c r="Q626" i="2" s="1"/>
  <c r="P627" i="2"/>
  <c r="Q627" i="2" s="1"/>
  <c r="P628" i="2"/>
  <c r="Q628" i="2" s="1"/>
  <c r="P629" i="2"/>
  <c r="Q629" i="2" s="1"/>
  <c r="P630" i="2"/>
  <c r="Q630" i="2" s="1"/>
  <c r="P631" i="2"/>
  <c r="Q631" i="2" s="1"/>
  <c r="P632" i="2"/>
  <c r="Q632" i="2" s="1"/>
  <c r="P633" i="2"/>
  <c r="Q633" i="2" s="1"/>
  <c r="P634" i="2"/>
  <c r="Q634" i="2" s="1"/>
  <c r="P635" i="2"/>
  <c r="Q635" i="2" s="1"/>
  <c r="P636" i="2"/>
  <c r="Q636" i="2" s="1"/>
  <c r="P637" i="2"/>
  <c r="Q637" i="2" s="1"/>
  <c r="P638" i="2"/>
  <c r="Q638" i="2" s="1"/>
  <c r="P639" i="2"/>
  <c r="Q639" i="2" s="1"/>
  <c r="P640" i="2"/>
  <c r="Q640" i="2" s="1"/>
  <c r="P641" i="2"/>
  <c r="Q641" i="2" s="1"/>
  <c r="P642" i="2"/>
  <c r="Q642" i="2" s="1"/>
  <c r="P643" i="2"/>
  <c r="Q643" i="2" s="1"/>
  <c r="P644" i="2"/>
  <c r="Q644" i="2" s="1"/>
  <c r="P645" i="2"/>
  <c r="Q645" i="2" s="1"/>
  <c r="P646" i="2"/>
  <c r="Q646" i="2" s="1"/>
  <c r="P647" i="2"/>
  <c r="Q647" i="2" s="1"/>
  <c r="P648" i="2"/>
  <c r="Q648" i="2" s="1"/>
  <c r="P649" i="2"/>
  <c r="Q649" i="2" s="1"/>
  <c r="P650" i="2"/>
  <c r="Q650" i="2" s="1"/>
  <c r="P651" i="2"/>
  <c r="Q651" i="2" s="1"/>
  <c r="P652" i="2"/>
  <c r="Q652" i="2" s="1"/>
  <c r="P653" i="2"/>
  <c r="Q653" i="2" s="1"/>
  <c r="P654" i="2"/>
  <c r="Q654" i="2" s="1"/>
  <c r="P655" i="2"/>
  <c r="Q655" i="2" s="1"/>
  <c r="P656" i="2"/>
  <c r="Q656" i="2" s="1"/>
  <c r="P657" i="2"/>
  <c r="Q657" i="2" s="1"/>
  <c r="P658" i="2"/>
  <c r="Q658" i="2" s="1"/>
  <c r="P659" i="2"/>
  <c r="Q659" i="2" s="1"/>
  <c r="P660" i="2"/>
  <c r="Q660" i="2" s="1"/>
  <c r="P661" i="2"/>
  <c r="Q661" i="2" s="1"/>
  <c r="P662" i="2"/>
  <c r="Q662" i="2" s="1"/>
  <c r="P663" i="2"/>
  <c r="Q663" i="2" s="1"/>
  <c r="P664" i="2"/>
  <c r="Q664" i="2" s="1"/>
  <c r="P665" i="2"/>
  <c r="Q665" i="2" s="1"/>
  <c r="P666" i="2"/>
  <c r="Q666" i="2" s="1"/>
  <c r="P667" i="2"/>
  <c r="Q667" i="2" s="1"/>
  <c r="P668" i="2"/>
  <c r="Q668" i="2" s="1"/>
  <c r="P669" i="2"/>
  <c r="Q669" i="2" s="1"/>
  <c r="P670" i="2"/>
  <c r="Q670" i="2" s="1"/>
  <c r="P671" i="2"/>
  <c r="Q671" i="2" s="1"/>
  <c r="P672" i="2"/>
  <c r="Q672" i="2" s="1"/>
  <c r="P673" i="2"/>
  <c r="Q673" i="2" s="1"/>
  <c r="P674" i="2"/>
  <c r="Q674" i="2" s="1"/>
  <c r="P675" i="2"/>
  <c r="Q675" i="2" s="1"/>
  <c r="P676" i="2"/>
  <c r="Q676" i="2" s="1"/>
  <c r="P677" i="2"/>
  <c r="Q677" i="2" s="1"/>
  <c r="P678" i="2"/>
  <c r="Q678" i="2" s="1"/>
  <c r="P679" i="2"/>
  <c r="Q679" i="2" s="1"/>
  <c r="P680" i="2"/>
  <c r="Q680" i="2" s="1"/>
  <c r="P681" i="2"/>
  <c r="Q681" i="2" s="1"/>
  <c r="P682" i="2"/>
  <c r="Q682" i="2" s="1"/>
  <c r="P683" i="2"/>
  <c r="Q683" i="2" s="1"/>
  <c r="P684" i="2"/>
  <c r="Q684" i="2" s="1"/>
  <c r="P685" i="2"/>
  <c r="Q685" i="2" s="1"/>
  <c r="P686" i="2"/>
  <c r="Q686" i="2" s="1"/>
  <c r="P687" i="2"/>
  <c r="Q687" i="2" s="1"/>
  <c r="P688" i="2"/>
  <c r="Q688" i="2" s="1"/>
  <c r="P689" i="2"/>
  <c r="Q689" i="2" s="1"/>
  <c r="P690" i="2"/>
  <c r="Q690" i="2" s="1"/>
  <c r="P691" i="2"/>
  <c r="Q691" i="2" s="1"/>
  <c r="P692" i="2"/>
  <c r="Q692" i="2" s="1"/>
  <c r="P693" i="2"/>
  <c r="Q693" i="2" s="1"/>
  <c r="P694" i="2"/>
  <c r="Q694" i="2" s="1"/>
  <c r="P695" i="2"/>
  <c r="Q695" i="2" s="1"/>
  <c r="P696" i="2"/>
  <c r="Q696" i="2" s="1"/>
  <c r="P697" i="2"/>
  <c r="Q697" i="2" s="1"/>
  <c r="P698" i="2"/>
  <c r="Q698" i="2" s="1"/>
  <c r="P699" i="2"/>
  <c r="Q699" i="2" s="1"/>
  <c r="P700" i="2"/>
  <c r="Q700" i="2" s="1"/>
  <c r="P701" i="2"/>
  <c r="Q701" i="2" s="1"/>
  <c r="P702" i="2"/>
  <c r="Q702" i="2" s="1"/>
  <c r="P703" i="2"/>
  <c r="Q703" i="2" s="1"/>
  <c r="P704" i="2"/>
  <c r="Q704" i="2" s="1"/>
  <c r="P705" i="2"/>
  <c r="Q705" i="2" s="1"/>
  <c r="P706" i="2"/>
  <c r="Q706" i="2" s="1"/>
  <c r="P707" i="2"/>
  <c r="Q707" i="2" s="1"/>
  <c r="P708" i="2"/>
  <c r="Q708" i="2" s="1"/>
  <c r="P709" i="2"/>
  <c r="Q709" i="2" s="1"/>
  <c r="P710" i="2"/>
  <c r="Q710" i="2" s="1"/>
  <c r="P711" i="2"/>
  <c r="Q711" i="2" s="1"/>
  <c r="P712" i="2"/>
  <c r="Q712" i="2" s="1"/>
  <c r="P713" i="2"/>
  <c r="Q713" i="2" s="1"/>
  <c r="P714" i="2"/>
  <c r="Q714" i="2" s="1"/>
  <c r="P715" i="2"/>
  <c r="Q715" i="2" s="1"/>
  <c r="P716" i="2"/>
  <c r="Q716" i="2" s="1"/>
  <c r="P717" i="2"/>
  <c r="Q717" i="2" s="1"/>
  <c r="P718" i="2"/>
  <c r="Q718" i="2" s="1"/>
  <c r="P719" i="2"/>
  <c r="Q719" i="2" s="1"/>
  <c r="P720" i="2"/>
  <c r="Q720" i="2" s="1"/>
  <c r="P721" i="2"/>
  <c r="Q721" i="2" s="1"/>
  <c r="P722" i="2"/>
  <c r="Q722" i="2" s="1"/>
  <c r="P723" i="2"/>
  <c r="Q723" i="2" s="1"/>
  <c r="P724" i="2"/>
  <c r="Q724" i="2" s="1"/>
  <c r="P725" i="2"/>
  <c r="Q725" i="2" s="1"/>
  <c r="P726" i="2"/>
  <c r="Q726" i="2" s="1"/>
  <c r="P727" i="2"/>
  <c r="Q727" i="2" s="1"/>
  <c r="P728" i="2"/>
  <c r="Q728" i="2" s="1"/>
  <c r="P729" i="2"/>
  <c r="Q729" i="2" s="1"/>
  <c r="P730" i="2"/>
  <c r="Q730" i="2" s="1"/>
  <c r="P731" i="2"/>
  <c r="Q731" i="2" s="1"/>
  <c r="P732" i="2"/>
  <c r="Q732" i="2" s="1"/>
  <c r="P733" i="2"/>
  <c r="Q733" i="2" s="1"/>
  <c r="P734" i="2"/>
  <c r="Q734" i="2" s="1"/>
  <c r="P735" i="2"/>
  <c r="Q735" i="2" s="1"/>
  <c r="P736" i="2"/>
  <c r="Q736" i="2" s="1"/>
  <c r="P737" i="2"/>
  <c r="Q737" i="2" s="1"/>
  <c r="P738" i="2"/>
  <c r="Q738" i="2" s="1"/>
  <c r="P739" i="2"/>
  <c r="Q739" i="2" s="1"/>
  <c r="P740" i="2"/>
  <c r="Q740" i="2" s="1"/>
  <c r="P741" i="2"/>
  <c r="Q741" i="2" s="1"/>
  <c r="P742" i="2"/>
  <c r="Q742" i="2" s="1"/>
  <c r="P743" i="2"/>
  <c r="Q743" i="2" s="1"/>
  <c r="P744" i="2"/>
  <c r="Q744" i="2" s="1"/>
  <c r="P745" i="2"/>
  <c r="Q745" i="2" s="1"/>
  <c r="P746" i="2"/>
  <c r="Q746" i="2" s="1"/>
  <c r="P747" i="2"/>
  <c r="Q747" i="2" s="1"/>
  <c r="P748" i="2"/>
  <c r="Q748" i="2" s="1"/>
  <c r="P749" i="2"/>
  <c r="Q749" i="2" s="1"/>
  <c r="P750" i="2"/>
  <c r="Q750" i="2" s="1"/>
  <c r="P751" i="2"/>
  <c r="Q751" i="2" s="1"/>
  <c r="P752" i="2"/>
  <c r="Q752" i="2" s="1"/>
  <c r="P753" i="2"/>
  <c r="Q753" i="2" s="1"/>
  <c r="P754" i="2"/>
  <c r="Q754" i="2" s="1"/>
  <c r="P755" i="2"/>
  <c r="Q755" i="2" s="1"/>
  <c r="P756" i="2"/>
  <c r="Q756" i="2" s="1"/>
  <c r="P757" i="2"/>
  <c r="Q757" i="2" s="1"/>
  <c r="P758" i="2"/>
  <c r="Q758" i="2" s="1"/>
  <c r="P759" i="2"/>
  <c r="Q759" i="2" s="1"/>
  <c r="P760" i="2"/>
  <c r="Q760" i="2" s="1"/>
  <c r="P761" i="2"/>
  <c r="Q761" i="2" s="1"/>
  <c r="P762" i="2"/>
  <c r="Q762" i="2" s="1"/>
  <c r="P763" i="2"/>
  <c r="Q763" i="2" s="1"/>
  <c r="P764" i="2"/>
  <c r="Q764" i="2" s="1"/>
  <c r="P765" i="2"/>
  <c r="Q765" i="2" s="1"/>
  <c r="P766" i="2"/>
  <c r="Q766" i="2" s="1"/>
  <c r="P767" i="2"/>
  <c r="Q767" i="2" s="1"/>
  <c r="P768" i="2"/>
  <c r="Q768" i="2" s="1"/>
  <c r="P769" i="2"/>
  <c r="Q769" i="2" s="1"/>
  <c r="P770" i="2"/>
  <c r="Q770" i="2" s="1"/>
  <c r="P771" i="2"/>
  <c r="Q771" i="2" s="1"/>
  <c r="P772" i="2"/>
  <c r="Q772" i="2" s="1"/>
  <c r="P773" i="2"/>
  <c r="Q773" i="2" s="1"/>
  <c r="P774" i="2"/>
  <c r="Q774" i="2" s="1"/>
  <c r="P775" i="2"/>
  <c r="Q775" i="2" s="1"/>
  <c r="P776" i="2"/>
  <c r="Q776" i="2" s="1"/>
  <c r="P777" i="2"/>
  <c r="Q777" i="2" s="1"/>
  <c r="P778" i="2"/>
  <c r="Q778" i="2" s="1"/>
  <c r="P779" i="2"/>
  <c r="Q779" i="2" s="1"/>
  <c r="P780" i="2"/>
  <c r="Q780" i="2" s="1"/>
  <c r="P781" i="2"/>
  <c r="Q781" i="2" s="1"/>
  <c r="P782" i="2"/>
  <c r="Q782" i="2" s="1"/>
  <c r="P783" i="2"/>
  <c r="Q783" i="2" s="1"/>
  <c r="P784" i="2"/>
  <c r="Q784" i="2" s="1"/>
  <c r="P785" i="2"/>
  <c r="Q785" i="2" s="1"/>
  <c r="P786" i="2"/>
  <c r="Q786" i="2" s="1"/>
  <c r="P787" i="2"/>
  <c r="Q787" i="2" s="1"/>
  <c r="P788" i="2"/>
  <c r="Q788" i="2" s="1"/>
  <c r="P789" i="2"/>
  <c r="Q789" i="2" s="1"/>
  <c r="P790" i="2"/>
  <c r="Q790" i="2" s="1"/>
  <c r="P791" i="2"/>
  <c r="Q791" i="2" s="1"/>
  <c r="P792" i="2"/>
  <c r="Q792" i="2" s="1"/>
  <c r="P793" i="2"/>
  <c r="Q793" i="2" s="1"/>
  <c r="P794" i="2"/>
  <c r="Q794" i="2" s="1"/>
  <c r="P795" i="2"/>
  <c r="Q795" i="2" s="1"/>
  <c r="P796" i="2"/>
  <c r="Q796" i="2" s="1"/>
  <c r="P797" i="2"/>
  <c r="Q797" i="2" s="1"/>
  <c r="P798" i="2"/>
  <c r="Q798" i="2" s="1"/>
  <c r="P799" i="2"/>
  <c r="Q799" i="2" s="1"/>
  <c r="P800" i="2"/>
  <c r="Q800" i="2" s="1"/>
  <c r="P801" i="2"/>
  <c r="Q801" i="2" s="1"/>
  <c r="P802" i="2"/>
  <c r="Q802" i="2" s="1"/>
  <c r="P803" i="2"/>
  <c r="Q803" i="2" s="1"/>
  <c r="P804" i="2"/>
  <c r="Q804" i="2" s="1"/>
  <c r="P805" i="2"/>
  <c r="Q805" i="2" s="1"/>
  <c r="P806" i="2"/>
  <c r="Q806" i="2" s="1"/>
  <c r="P807" i="2"/>
  <c r="Q807" i="2" s="1"/>
  <c r="P808" i="2"/>
  <c r="Q808" i="2" s="1"/>
  <c r="P809" i="2"/>
  <c r="Q809" i="2" s="1"/>
  <c r="P810" i="2"/>
  <c r="Q810" i="2" s="1"/>
  <c r="P811" i="2"/>
  <c r="Q811" i="2" s="1"/>
  <c r="P812" i="2"/>
  <c r="Q812" i="2" s="1"/>
  <c r="P813" i="2"/>
  <c r="Q813" i="2" s="1"/>
  <c r="P814" i="2"/>
  <c r="Q814" i="2" s="1"/>
  <c r="P815" i="2"/>
  <c r="Q815" i="2" s="1"/>
  <c r="P816" i="2"/>
  <c r="Q816" i="2" s="1"/>
  <c r="P817" i="2"/>
  <c r="Q817" i="2" s="1"/>
  <c r="P818" i="2"/>
  <c r="Q818" i="2" s="1"/>
  <c r="P819" i="2"/>
  <c r="Q819" i="2" s="1"/>
  <c r="P820" i="2"/>
  <c r="Q820" i="2" s="1"/>
  <c r="P821" i="2"/>
  <c r="Q821" i="2" s="1"/>
  <c r="P822" i="2"/>
  <c r="Q822" i="2" s="1"/>
  <c r="P823" i="2"/>
  <c r="Q823" i="2" s="1"/>
  <c r="P824" i="2"/>
  <c r="Q824" i="2" s="1"/>
  <c r="P825" i="2"/>
  <c r="Q825" i="2" s="1"/>
  <c r="P826" i="2"/>
  <c r="Q826" i="2" s="1"/>
  <c r="P827" i="2"/>
  <c r="Q827" i="2" s="1"/>
  <c r="P828" i="2"/>
  <c r="Q828" i="2" s="1"/>
  <c r="P829" i="2"/>
  <c r="Q829" i="2" s="1"/>
  <c r="P830" i="2"/>
  <c r="Q830" i="2" s="1"/>
  <c r="P831" i="2"/>
  <c r="Q831" i="2" s="1"/>
  <c r="P832" i="2"/>
  <c r="Q832" i="2" s="1"/>
  <c r="P833" i="2"/>
  <c r="Q833" i="2" s="1"/>
  <c r="P834" i="2"/>
  <c r="Q834" i="2" s="1"/>
  <c r="P835" i="2"/>
  <c r="Q835" i="2" s="1"/>
  <c r="P836" i="2"/>
  <c r="Q836" i="2" s="1"/>
  <c r="P837" i="2"/>
  <c r="Q837" i="2" s="1"/>
  <c r="P838" i="2"/>
  <c r="Q838" i="2" s="1"/>
  <c r="P839" i="2"/>
  <c r="Q839" i="2" s="1"/>
  <c r="P840" i="2"/>
  <c r="Q840" i="2" s="1"/>
  <c r="P841" i="2"/>
  <c r="Q841" i="2" s="1"/>
  <c r="P842" i="2"/>
  <c r="Q842" i="2" s="1"/>
  <c r="P843" i="2"/>
  <c r="Q843" i="2" s="1"/>
  <c r="P844" i="2"/>
  <c r="Q844" i="2" s="1"/>
  <c r="P845" i="2"/>
  <c r="Q845" i="2" s="1"/>
  <c r="P846" i="2"/>
  <c r="Q846" i="2" s="1"/>
  <c r="P847" i="2"/>
  <c r="Q847" i="2" s="1"/>
  <c r="P848" i="2"/>
  <c r="Q848" i="2" s="1"/>
  <c r="P849" i="2"/>
  <c r="Q849" i="2" s="1"/>
  <c r="P850" i="2"/>
  <c r="Q850" i="2" s="1"/>
  <c r="P851" i="2"/>
  <c r="Q851" i="2" s="1"/>
  <c r="P852" i="2"/>
  <c r="Q852" i="2" s="1"/>
  <c r="P853" i="2"/>
  <c r="Q853" i="2" s="1"/>
  <c r="P854" i="2"/>
  <c r="Q854" i="2" s="1"/>
  <c r="P855" i="2"/>
  <c r="Q855" i="2" s="1"/>
  <c r="P856" i="2"/>
  <c r="Q856" i="2" s="1"/>
  <c r="P857" i="2"/>
  <c r="Q857" i="2" s="1"/>
  <c r="P858" i="2"/>
  <c r="Q858" i="2" s="1"/>
  <c r="P859" i="2"/>
  <c r="Q859" i="2" s="1"/>
  <c r="P860" i="2"/>
  <c r="Q860" i="2" s="1"/>
  <c r="P861" i="2"/>
  <c r="Q861" i="2" s="1"/>
  <c r="P862" i="2"/>
  <c r="Q862" i="2" s="1"/>
  <c r="P863" i="2"/>
  <c r="Q863" i="2" s="1"/>
  <c r="P864" i="2"/>
  <c r="Q864" i="2" s="1"/>
  <c r="P865" i="2"/>
  <c r="Q865" i="2" s="1"/>
  <c r="P866" i="2"/>
  <c r="Q866" i="2" s="1"/>
  <c r="P867" i="2"/>
  <c r="Q867" i="2" s="1"/>
  <c r="P868" i="2"/>
  <c r="Q868" i="2" s="1"/>
  <c r="P869" i="2"/>
  <c r="Q869" i="2" s="1"/>
  <c r="P870" i="2"/>
  <c r="Q870" i="2" s="1"/>
  <c r="P871" i="2"/>
  <c r="Q871" i="2" s="1"/>
  <c r="P872" i="2"/>
  <c r="Q872" i="2" s="1"/>
  <c r="P873" i="2"/>
  <c r="Q873" i="2" s="1"/>
  <c r="P874" i="2"/>
  <c r="Q874" i="2" s="1"/>
  <c r="P875" i="2"/>
  <c r="Q875" i="2" s="1"/>
  <c r="P876" i="2"/>
  <c r="Q876" i="2" s="1"/>
  <c r="P877" i="2"/>
  <c r="Q877" i="2" s="1"/>
  <c r="P878" i="2"/>
  <c r="Q878" i="2" s="1"/>
  <c r="P879" i="2"/>
  <c r="Q879" i="2" s="1"/>
  <c r="P880" i="2"/>
  <c r="Q880" i="2" s="1"/>
  <c r="P881" i="2"/>
  <c r="Q881" i="2" s="1"/>
  <c r="P882" i="2"/>
  <c r="Q882" i="2" s="1"/>
  <c r="P883" i="2"/>
  <c r="Q883" i="2" s="1"/>
  <c r="P884" i="2"/>
  <c r="Q884" i="2" s="1"/>
  <c r="P885" i="2"/>
  <c r="Q885" i="2" s="1"/>
  <c r="P886" i="2"/>
  <c r="Q886" i="2" s="1"/>
  <c r="P887" i="2"/>
  <c r="Q887" i="2" s="1"/>
  <c r="P888" i="2"/>
  <c r="Q888" i="2" s="1"/>
  <c r="P889" i="2"/>
  <c r="Q889" i="2" s="1"/>
  <c r="P890" i="2"/>
  <c r="Q890" i="2" s="1"/>
  <c r="P891" i="2"/>
  <c r="Q891" i="2" s="1"/>
  <c r="P892" i="2"/>
  <c r="Q892" i="2" s="1"/>
  <c r="P893" i="2"/>
  <c r="Q893" i="2" s="1"/>
  <c r="P894" i="2"/>
  <c r="Q894" i="2" s="1"/>
  <c r="P895" i="2"/>
  <c r="Q895" i="2" s="1"/>
  <c r="P896" i="2"/>
  <c r="Q896" i="2" s="1"/>
  <c r="P897" i="2"/>
  <c r="Q897" i="2" s="1"/>
  <c r="P898" i="2"/>
  <c r="Q898" i="2" s="1"/>
  <c r="P899" i="2"/>
  <c r="Q899" i="2" s="1"/>
  <c r="P900" i="2"/>
  <c r="Q900" i="2" s="1"/>
  <c r="P901" i="2"/>
  <c r="Q901" i="2" s="1"/>
  <c r="P902" i="2"/>
  <c r="Q902" i="2" s="1"/>
  <c r="P903" i="2"/>
  <c r="Q903" i="2" s="1"/>
  <c r="P904" i="2"/>
  <c r="Q904" i="2" s="1"/>
  <c r="P905" i="2"/>
  <c r="Q905" i="2" s="1"/>
  <c r="P906" i="2"/>
  <c r="Q906" i="2" s="1"/>
  <c r="P907" i="2"/>
  <c r="Q907" i="2" s="1"/>
  <c r="P908" i="2"/>
  <c r="Q908" i="2" s="1"/>
  <c r="P909" i="2"/>
  <c r="Q909" i="2" s="1"/>
  <c r="P910" i="2"/>
  <c r="Q910" i="2" s="1"/>
  <c r="P911" i="2"/>
  <c r="Q911" i="2" s="1"/>
  <c r="P912" i="2"/>
  <c r="Q912" i="2" s="1"/>
  <c r="P913" i="2"/>
  <c r="Q913" i="2" s="1"/>
  <c r="P914" i="2"/>
  <c r="Q914" i="2" s="1"/>
  <c r="P915" i="2"/>
  <c r="Q915" i="2" s="1"/>
  <c r="P916" i="2"/>
  <c r="Q916" i="2" s="1"/>
  <c r="P917" i="2"/>
  <c r="Q917" i="2" s="1"/>
  <c r="P918" i="2"/>
  <c r="Q918" i="2" s="1"/>
  <c r="P919" i="2"/>
  <c r="Q919" i="2" s="1"/>
  <c r="P920" i="2"/>
  <c r="Q920" i="2" s="1"/>
  <c r="P921" i="2"/>
  <c r="Q921" i="2" s="1"/>
  <c r="P922" i="2"/>
  <c r="Q922" i="2" s="1"/>
  <c r="P923" i="2"/>
  <c r="Q923" i="2" s="1"/>
  <c r="P924" i="2"/>
  <c r="Q924" i="2" s="1"/>
  <c r="P925" i="2"/>
  <c r="Q925" i="2" s="1"/>
  <c r="P926" i="2"/>
  <c r="Q926" i="2" s="1"/>
  <c r="P927" i="2"/>
  <c r="Q927" i="2" s="1"/>
  <c r="P928" i="2"/>
  <c r="Q928" i="2" s="1"/>
  <c r="P929" i="2"/>
  <c r="Q929" i="2" s="1"/>
  <c r="P930" i="2"/>
  <c r="Q930" i="2" s="1"/>
  <c r="P931" i="2"/>
  <c r="Q931" i="2" s="1"/>
  <c r="P932" i="2"/>
  <c r="Q932" i="2" s="1"/>
  <c r="P933" i="2"/>
  <c r="Q933" i="2" s="1"/>
  <c r="P934" i="2"/>
  <c r="Q934" i="2" s="1"/>
  <c r="P935" i="2"/>
  <c r="Q935" i="2" s="1"/>
  <c r="P936" i="2"/>
  <c r="Q936" i="2" s="1"/>
  <c r="P937" i="2"/>
  <c r="Q937" i="2" s="1"/>
  <c r="P938" i="2"/>
  <c r="Q938" i="2" s="1"/>
  <c r="P939" i="2"/>
  <c r="Q939" i="2" s="1"/>
  <c r="P940" i="2"/>
  <c r="Q940" i="2" s="1"/>
  <c r="P941" i="2"/>
  <c r="Q941" i="2" s="1"/>
  <c r="P942" i="2"/>
  <c r="Q942" i="2" s="1"/>
  <c r="P943" i="2"/>
  <c r="Q943" i="2" s="1"/>
  <c r="P944" i="2"/>
  <c r="Q944" i="2" s="1"/>
  <c r="P945" i="2"/>
  <c r="Q945" i="2" s="1"/>
  <c r="P946" i="2"/>
  <c r="Q946" i="2" s="1"/>
  <c r="P947" i="2"/>
  <c r="Q947" i="2" s="1"/>
  <c r="P948" i="2"/>
  <c r="Q948" i="2" s="1"/>
  <c r="P949" i="2"/>
  <c r="Q949" i="2" s="1"/>
  <c r="P950" i="2"/>
  <c r="Q950" i="2" s="1"/>
  <c r="P951" i="2"/>
  <c r="Q951" i="2" s="1"/>
  <c r="P952" i="2"/>
  <c r="Q952" i="2" s="1"/>
  <c r="P953" i="2"/>
  <c r="Q953" i="2" s="1"/>
  <c r="P954" i="2"/>
  <c r="Q954" i="2" s="1"/>
  <c r="P955" i="2"/>
  <c r="Q955" i="2" s="1"/>
  <c r="P956" i="2"/>
  <c r="Q956" i="2" s="1"/>
  <c r="P957" i="2"/>
  <c r="Q957" i="2" s="1"/>
  <c r="P958" i="2"/>
  <c r="Q958" i="2" s="1"/>
  <c r="P959" i="2"/>
  <c r="Q959" i="2" s="1"/>
  <c r="P960" i="2"/>
  <c r="Q960" i="2" s="1"/>
  <c r="P961" i="2"/>
  <c r="Q961" i="2" s="1"/>
  <c r="P962" i="2"/>
  <c r="Q962" i="2" s="1"/>
  <c r="P963" i="2"/>
  <c r="Q963" i="2" s="1"/>
  <c r="P964" i="2"/>
  <c r="Q964" i="2" s="1"/>
  <c r="P965" i="2"/>
  <c r="Q965" i="2" s="1"/>
  <c r="P966" i="2"/>
  <c r="Q966" i="2" s="1"/>
  <c r="P967" i="2"/>
  <c r="Q967" i="2" s="1"/>
  <c r="P968" i="2"/>
  <c r="Q968" i="2" s="1"/>
  <c r="P969" i="2"/>
  <c r="Q969" i="2" s="1"/>
  <c r="P970" i="2"/>
  <c r="Q970" i="2" s="1"/>
  <c r="P971" i="2"/>
  <c r="Q971" i="2" s="1"/>
  <c r="P972" i="2"/>
  <c r="Q972" i="2" s="1"/>
  <c r="P973" i="2"/>
  <c r="Q973" i="2" s="1"/>
  <c r="P974" i="2"/>
  <c r="Q974" i="2" s="1"/>
  <c r="P975" i="2"/>
  <c r="Q975" i="2" s="1"/>
  <c r="P976" i="2"/>
  <c r="Q976" i="2" s="1"/>
  <c r="P977" i="2"/>
  <c r="Q977" i="2" s="1"/>
  <c r="P978" i="2"/>
  <c r="Q978" i="2" s="1"/>
  <c r="P979" i="2"/>
  <c r="Q979" i="2" s="1"/>
  <c r="P980" i="2"/>
  <c r="Q980" i="2" s="1"/>
  <c r="P981" i="2"/>
  <c r="Q981" i="2" s="1"/>
  <c r="P982" i="2"/>
  <c r="Q982" i="2" s="1"/>
  <c r="P983" i="2"/>
  <c r="Q983" i="2" s="1"/>
  <c r="P984" i="2"/>
  <c r="Q984" i="2" s="1"/>
  <c r="P985" i="2"/>
  <c r="Q985" i="2" s="1"/>
  <c r="P986" i="2"/>
  <c r="Q986" i="2" s="1"/>
  <c r="P987" i="2"/>
  <c r="Q987" i="2" s="1"/>
  <c r="P988" i="2"/>
  <c r="Q988" i="2" s="1"/>
  <c r="P989" i="2"/>
  <c r="Q989" i="2" s="1"/>
  <c r="P990" i="2"/>
  <c r="Q990" i="2" s="1"/>
  <c r="P991" i="2"/>
  <c r="Q991" i="2" s="1"/>
  <c r="P992" i="2"/>
  <c r="Q992" i="2" s="1"/>
  <c r="P993" i="2"/>
  <c r="Q993" i="2" s="1"/>
  <c r="P994" i="2"/>
  <c r="Q994" i="2" s="1"/>
  <c r="P995" i="2"/>
  <c r="Q995" i="2" s="1"/>
  <c r="P996" i="2"/>
  <c r="Q996" i="2" s="1"/>
  <c r="P997" i="2"/>
  <c r="Q997" i="2" s="1"/>
  <c r="P998" i="2"/>
  <c r="Q998" i="2" s="1"/>
  <c r="P999" i="2"/>
  <c r="Q999" i="2" s="1"/>
  <c r="P1000" i="2"/>
  <c r="Q1000" i="2" s="1"/>
  <c r="P1001" i="2"/>
  <c r="Q1001" i="2" s="1"/>
  <c r="P1002" i="2"/>
  <c r="Q1002" i="2" s="1"/>
  <c r="P1003" i="2"/>
  <c r="Q1003" i="2" s="1"/>
  <c r="P1004" i="2"/>
  <c r="Q1004" i="2" s="1"/>
  <c r="P1005" i="2"/>
  <c r="Q1005" i="2" s="1"/>
  <c r="P1006" i="2"/>
  <c r="Q1006" i="2" s="1"/>
  <c r="P1007" i="2"/>
  <c r="Q1007" i="2" s="1"/>
  <c r="P1008" i="2"/>
  <c r="Q1008" i="2" s="1"/>
  <c r="P1009" i="2"/>
  <c r="Q1009" i="2" s="1"/>
  <c r="P1010" i="2"/>
  <c r="Q1010" i="2" s="1"/>
  <c r="P1011" i="2"/>
  <c r="Q1011" i="2" s="1"/>
  <c r="P1012" i="2"/>
  <c r="Q1012" i="2" s="1"/>
  <c r="P1013" i="2"/>
  <c r="Q1013" i="2" s="1"/>
  <c r="P1014" i="2"/>
  <c r="Q1014" i="2" s="1"/>
  <c r="P1015" i="2"/>
  <c r="Q1015" i="2" s="1"/>
  <c r="P1016" i="2"/>
  <c r="Q1016" i="2" s="1"/>
  <c r="P1017" i="2"/>
  <c r="Q1017" i="2" s="1"/>
  <c r="P1018" i="2"/>
  <c r="Q1018" i="2" s="1"/>
  <c r="P1019" i="2"/>
  <c r="Q1019" i="2" s="1"/>
  <c r="P1020" i="2"/>
  <c r="Q1020" i="2" s="1"/>
  <c r="P1021" i="2"/>
  <c r="Q1021" i="2" s="1"/>
  <c r="P1022" i="2"/>
  <c r="Q1022" i="2" s="1"/>
  <c r="P1023" i="2"/>
  <c r="Q1023" i="2" s="1"/>
  <c r="P1024" i="2"/>
  <c r="Q1024" i="2" s="1"/>
  <c r="P1025" i="2"/>
  <c r="Q1025" i="2" s="1"/>
  <c r="P1026" i="2"/>
  <c r="Q1026" i="2" s="1"/>
  <c r="P1027" i="2"/>
  <c r="Q1027" i="2" s="1"/>
  <c r="P1028" i="2"/>
  <c r="Q1028" i="2" s="1"/>
  <c r="P1029" i="2"/>
  <c r="Q1029" i="2" s="1"/>
  <c r="P1030" i="2"/>
  <c r="Q1030" i="2" s="1"/>
  <c r="P1031" i="2"/>
  <c r="Q1031" i="2" s="1"/>
  <c r="P1032" i="2"/>
  <c r="Q1032" i="2" s="1"/>
  <c r="P1033" i="2"/>
  <c r="Q1033" i="2" s="1"/>
  <c r="P1034" i="2"/>
  <c r="Q1034" i="2" s="1"/>
  <c r="P1035" i="2"/>
  <c r="Q1035" i="2" s="1"/>
  <c r="P1036" i="2"/>
  <c r="Q1036" i="2" s="1"/>
  <c r="P1037" i="2"/>
  <c r="Q1037" i="2" s="1"/>
  <c r="P1038" i="2"/>
  <c r="Q1038" i="2" s="1"/>
  <c r="P1039" i="2"/>
  <c r="Q1039" i="2" s="1"/>
  <c r="P1040" i="2"/>
  <c r="Q1040" i="2" s="1"/>
  <c r="P1041" i="2"/>
  <c r="Q1041" i="2" s="1"/>
  <c r="P1042" i="2"/>
  <c r="Q1042" i="2" s="1"/>
  <c r="P1043" i="2"/>
  <c r="Q1043" i="2" s="1"/>
  <c r="P1044" i="2"/>
  <c r="Q1044" i="2" s="1"/>
  <c r="P1045" i="2"/>
  <c r="Q1045" i="2" s="1"/>
  <c r="P1046" i="2"/>
  <c r="Q1046" i="2" s="1"/>
  <c r="P1047" i="2"/>
  <c r="Q1047" i="2" s="1"/>
  <c r="P1048" i="2"/>
  <c r="Q1048" i="2" s="1"/>
  <c r="P1049" i="2"/>
  <c r="Q1049" i="2" s="1"/>
  <c r="P1050" i="2"/>
  <c r="Q1050" i="2" s="1"/>
  <c r="P1051" i="2"/>
  <c r="Q1051" i="2" s="1"/>
  <c r="P1052" i="2"/>
  <c r="Q1052" i="2" s="1"/>
  <c r="P1053" i="2"/>
  <c r="Q1053" i="2" s="1"/>
  <c r="P1054" i="2"/>
  <c r="Q1054" i="2" s="1"/>
  <c r="P1055" i="2"/>
  <c r="Q1055" i="2" s="1"/>
  <c r="P1056" i="2"/>
  <c r="Q1056" i="2" s="1"/>
  <c r="P1057" i="2"/>
  <c r="Q1057" i="2" s="1"/>
  <c r="P1058" i="2"/>
  <c r="Q1058" i="2" s="1"/>
  <c r="P1059" i="2"/>
  <c r="Q1059" i="2" s="1"/>
  <c r="P1060" i="2"/>
  <c r="Q1060" i="2" s="1"/>
  <c r="P1061" i="2"/>
  <c r="Q1061" i="2" s="1"/>
  <c r="P1062" i="2"/>
  <c r="Q1062" i="2" s="1"/>
  <c r="P1063" i="2"/>
  <c r="Q1063" i="2" s="1"/>
  <c r="P1064" i="2"/>
  <c r="Q1064" i="2" s="1"/>
  <c r="P1065" i="2"/>
  <c r="Q1065" i="2" s="1"/>
  <c r="P1066" i="2"/>
  <c r="Q1066" i="2" s="1"/>
  <c r="P1067" i="2"/>
  <c r="Q1067" i="2" s="1"/>
  <c r="P1068" i="2"/>
  <c r="Q1068" i="2" s="1"/>
  <c r="P1069" i="2"/>
  <c r="Q1069" i="2" s="1"/>
  <c r="P1070" i="2"/>
  <c r="Q1070" i="2" s="1"/>
  <c r="P1071" i="2"/>
  <c r="Q1071" i="2" s="1"/>
  <c r="P1072" i="2"/>
  <c r="Q1072" i="2" s="1"/>
  <c r="P1073" i="2"/>
  <c r="Q1073" i="2" s="1"/>
  <c r="P1074" i="2"/>
  <c r="Q1074" i="2" s="1"/>
  <c r="P1075" i="2"/>
  <c r="Q1075" i="2" s="1"/>
  <c r="P1076" i="2"/>
  <c r="Q1076" i="2" s="1"/>
  <c r="P1077" i="2"/>
  <c r="Q1077" i="2" s="1"/>
  <c r="P1078" i="2"/>
  <c r="Q1078" i="2" s="1"/>
  <c r="P1079" i="2"/>
  <c r="Q1079" i="2" s="1"/>
  <c r="P1080" i="2"/>
  <c r="Q1080" i="2" s="1"/>
  <c r="P1081" i="2"/>
  <c r="Q1081" i="2" s="1"/>
  <c r="P1082" i="2"/>
  <c r="Q1082" i="2" s="1"/>
  <c r="P1083" i="2"/>
  <c r="Q1083" i="2" s="1"/>
  <c r="P1084" i="2"/>
  <c r="Q1084" i="2" s="1"/>
  <c r="P1085" i="2"/>
  <c r="Q1085" i="2" s="1"/>
  <c r="P1086" i="2"/>
  <c r="Q1086" i="2" s="1"/>
  <c r="P1087" i="2"/>
  <c r="Q1087" i="2" s="1"/>
  <c r="P1088" i="2"/>
  <c r="Q1088" i="2" s="1"/>
  <c r="P1089" i="2"/>
  <c r="Q1089" i="2" s="1"/>
  <c r="P1090" i="2"/>
  <c r="Q1090" i="2" s="1"/>
  <c r="P1091" i="2"/>
  <c r="Q1091" i="2" s="1"/>
  <c r="P1092" i="2"/>
  <c r="Q1092" i="2" s="1"/>
  <c r="P1093" i="2"/>
  <c r="Q1093" i="2" s="1"/>
  <c r="P1094" i="2"/>
  <c r="Q1094" i="2" s="1"/>
  <c r="P1095" i="2"/>
  <c r="Q1095" i="2" s="1"/>
  <c r="P1096" i="2"/>
  <c r="Q1096" i="2" s="1"/>
  <c r="P1097" i="2"/>
  <c r="Q1097" i="2" s="1"/>
  <c r="P1098" i="2"/>
  <c r="Q1098" i="2" s="1"/>
  <c r="P1099" i="2"/>
  <c r="Q1099" i="2" s="1"/>
  <c r="P1100" i="2"/>
  <c r="Q1100" i="2" s="1"/>
  <c r="P1101" i="2"/>
  <c r="Q1101" i="2" s="1"/>
  <c r="P1102" i="2"/>
  <c r="Q1102" i="2" s="1"/>
  <c r="P1103" i="2"/>
  <c r="Q1103" i="2" s="1"/>
  <c r="P1104" i="2"/>
  <c r="Q1104" i="2" s="1"/>
  <c r="P1105" i="2"/>
  <c r="Q1105" i="2" s="1"/>
  <c r="P1106" i="2"/>
  <c r="Q1106" i="2" s="1"/>
  <c r="P1107" i="2"/>
  <c r="Q1107" i="2" s="1"/>
  <c r="P1108" i="2"/>
  <c r="Q1108" i="2" s="1"/>
  <c r="P1109" i="2"/>
  <c r="Q1109" i="2" s="1"/>
  <c r="P1110" i="2"/>
  <c r="Q1110" i="2" s="1"/>
  <c r="P1111" i="2"/>
  <c r="Q1111" i="2" s="1"/>
  <c r="P1112" i="2"/>
  <c r="Q1112" i="2" s="1"/>
  <c r="P1113" i="2"/>
  <c r="Q1113" i="2" s="1"/>
  <c r="P1114" i="2"/>
  <c r="Q1114" i="2" s="1"/>
  <c r="P1115" i="2"/>
  <c r="Q1115" i="2" s="1"/>
  <c r="P1116" i="2"/>
  <c r="Q1116" i="2" s="1"/>
  <c r="P1117" i="2"/>
  <c r="Q1117" i="2" s="1"/>
  <c r="P1118" i="2"/>
  <c r="Q1118" i="2" s="1"/>
  <c r="P1119" i="2"/>
  <c r="Q1119" i="2" s="1"/>
  <c r="P1120" i="2"/>
  <c r="Q1120" i="2" s="1"/>
  <c r="P1121" i="2"/>
  <c r="Q1121" i="2" s="1"/>
  <c r="P1122" i="2"/>
  <c r="Q1122" i="2" s="1"/>
  <c r="P1123" i="2"/>
  <c r="Q1123" i="2" s="1"/>
  <c r="P1124" i="2"/>
  <c r="Q1124" i="2" s="1"/>
  <c r="P1125" i="2"/>
  <c r="Q1125" i="2" s="1"/>
  <c r="P1126" i="2"/>
  <c r="Q1126" i="2" s="1"/>
  <c r="P1127" i="2"/>
  <c r="Q1127" i="2" s="1"/>
  <c r="P1128" i="2"/>
  <c r="Q1128" i="2" s="1"/>
  <c r="P1129" i="2"/>
  <c r="Q1129" i="2" s="1"/>
  <c r="P1130" i="2"/>
  <c r="Q1130" i="2" s="1"/>
  <c r="P1131" i="2"/>
  <c r="Q1131" i="2" s="1"/>
  <c r="P1132" i="2"/>
  <c r="Q1132" i="2" s="1"/>
  <c r="P1133" i="2"/>
  <c r="Q1133" i="2" s="1"/>
  <c r="P1134" i="2"/>
  <c r="Q1134" i="2" s="1"/>
  <c r="P1135" i="2"/>
  <c r="Q1135" i="2" s="1"/>
  <c r="P1136" i="2"/>
  <c r="Q1136" i="2" s="1"/>
  <c r="P1137" i="2"/>
  <c r="Q1137" i="2" s="1"/>
  <c r="P1138" i="2"/>
  <c r="Q1138" i="2" s="1"/>
  <c r="P1139" i="2"/>
  <c r="Q1139" i="2" s="1"/>
  <c r="P1140" i="2"/>
  <c r="Q1140" i="2" s="1"/>
  <c r="P1141" i="2"/>
  <c r="Q1141" i="2" s="1"/>
  <c r="P1142" i="2"/>
  <c r="Q1142" i="2" s="1"/>
  <c r="P1143" i="2"/>
  <c r="Q1143" i="2" s="1"/>
  <c r="P1144" i="2"/>
  <c r="Q1144" i="2" s="1"/>
  <c r="P1145" i="2"/>
  <c r="Q1145" i="2" s="1"/>
  <c r="P1146" i="2"/>
  <c r="Q1146" i="2" s="1"/>
  <c r="P1147" i="2"/>
  <c r="Q1147" i="2" s="1"/>
  <c r="P1148" i="2"/>
  <c r="Q1148" i="2" s="1"/>
  <c r="P1149" i="2"/>
  <c r="Q1149" i="2" s="1"/>
  <c r="P1150" i="2"/>
  <c r="Q1150" i="2" s="1"/>
  <c r="P1151" i="2"/>
  <c r="Q1151" i="2" s="1"/>
  <c r="P1152" i="2"/>
  <c r="Q1152" i="2" s="1"/>
  <c r="P1153" i="2"/>
  <c r="Q1153" i="2" s="1"/>
  <c r="P1154" i="2"/>
  <c r="Q1154" i="2" s="1"/>
  <c r="P1155" i="2"/>
  <c r="Q1155" i="2" s="1"/>
  <c r="P1156" i="2"/>
  <c r="Q1156" i="2" s="1"/>
  <c r="P1157" i="2"/>
  <c r="Q1157" i="2" s="1"/>
  <c r="P1158" i="2"/>
  <c r="Q1158" i="2" s="1"/>
  <c r="P1159" i="2"/>
  <c r="Q1159" i="2" s="1"/>
  <c r="P1160" i="2"/>
  <c r="Q1160" i="2" s="1"/>
  <c r="P1161" i="2"/>
  <c r="Q1161" i="2" s="1"/>
  <c r="P1162" i="2"/>
  <c r="Q1162" i="2" s="1"/>
  <c r="P1163" i="2"/>
  <c r="Q1163" i="2" s="1"/>
  <c r="P1164" i="2"/>
  <c r="Q1164" i="2" s="1"/>
  <c r="P1165" i="2"/>
  <c r="Q1165" i="2" s="1"/>
  <c r="P1166" i="2"/>
  <c r="Q1166" i="2" s="1"/>
  <c r="P1167" i="2"/>
  <c r="Q1167" i="2" s="1"/>
  <c r="P1168" i="2"/>
  <c r="Q1168" i="2" s="1"/>
  <c r="P1169" i="2"/>
  <c r="Q1169" i="2" s="1"/>
  <c r="P1170" i="2"/>
  <c r="Q1170" i="2" s="1"/>
  <c r="P1171" i="2"/>
  <c r="Q1171" i="2" s="1"/>
  <c r="P1172" i="2"/>
  <c r="Q1172" i="2" s="1"/>
  <c r="P1173" i="2"/>
  <c r="Q1173" i="2" s="1"/>
  <c r="P1174" i="2"/>
  <c r="Q1174" i="2" s="1"/>
  <c r="P1175" i="2"/>
  <c r="Q1175" i="2" s="1"/>
  <c r="P1176" i="2"/>
  <c r="Q1176" i="2" s="1"/>
  <c r="P1177" i="2"/>
  <c r="Q1177" i="2" s="1"/>
  <c r="P1178" i="2"/>
  <c r="Q1178" i="2" s="1"/>
  <c r="P1179" i="2"/>
  <c r="Q1179" i="2" s="1"/>
  <c r="P1180" i="2"/>
  <c r="Q1180" i="2" s="1"/>
  <c r="P1181" i="2"/>
  <c r="Q1181" i="2" s="1"/>
  <c r="P1182" i="2"/>
  <c r="Q1182" i="2" s="1"/>
  <c r="P1183" i="2"/>
  <c r="Q1183" i="2" s="1"/>
  <c r="P1184" i="2"/>
  <c r="Q1184" i="2" s="1"/>
  <c r="P1185" i="2"/>
  <c r="Q1185" i="2" s="1"/>
  <c r="P1186" i="2"/>
  <c r="Q1186" i="2" s="1"/>
  <c r="P1187" i="2"/>
  <c r="Q1187" i="2" s="1"/>
  <c r="P1188" i="2"/>
  <c r="Q1188" i="2" s="1"/>
  <c r="P1189" i="2"/>
  <c r="Q1189" i="2" s="1"/>
  <c r="P1190" i="2"/>
  <c r="Q1190" i="2" s="1"/>
  <c r="P1191" i="2"/>
  <c r="Q1191" i="2" s="1"/>
  <c r="P1192" i="2"/>
  <c r="Q1192" i="2" s="1"/>
  <c r="P1193" i="2"/>
  <c r="Q1193" i="2" s="1"/>
  <c r="P1194" i="2"/>
  <c r="Q1194" i="2" s="1"/>
  <c r="P1195" i="2"/>
  <c r="Q1195" i="2" s="1"/>
  <c r="P1196" i="2"/>
  <c r="Q1196" i="2" s="1"/>
  <c r="P1197" i="2"/>
  <c r="Q1197" i="2" s="1"/>
  <c r="P1198" i="2"/>
  <c r="Q1198" i="2" s="1"/>
  <c r="P1199" i="2"/>
  <c r="Q1199" i="2" s="1"/>
  <c r="P1200" i="2"/>
  <c r="Q1200" i="2" s="1"/>
  <c r="P1201" i="2"/>
  <c r="Q1201" i="2" s="1"/>
  <c r="P1202" i="2"/>
  <c r="Q1202" i="2" s="1"/>
  <c r="P1203" i="2"/>
  <c r="Q1203" i="2" s="1"/>
  <c r="P1204" i="2"/>
  <c r="Q1204" i="2" s="1"/>
  <c r="P1205" i="2"/>
  <c r="Q1205" i="2" s="1"/>
  <c r="P1206" i="2"/>
  <c r="Q1206" i="2" s="1"/>
  <c r="P1207" i="2"/>
  <c r="Q1207" i="2" s="1"/>
  <c r="P1208" i="2"/>
  <c r="Q1208" i="2" s="1"/>
  <c r="P1209" i="2"/>
  <c r="Q1209" i="2" s="1"/>
  <c r="P1210" i="2"/>
  <c r="Q1210" i="2" s="1"/>
  <c r="P1211" i="2"/>
  <c r="Q1211" i="2" s="1"/>
  <c r="P1212" i="2"/>
  <c r="Q1212" i="2" s="1"/>
  <c r="P1213" i="2"/>
  <c r="Q1213" i="2" s="1"/>
  <c r="P1214" i="2"/>
  <c r="Q1214" i="2" s="1"/>
  <c r="P1215" i="2"/>
  <c r="Q1215" i="2" s="1"/>
  <c r="P1216" i="2"/>
  <c r="Q1216" i="2" s="1"/>
  <c r="P1217" i="2"/>
  <c r="Q1217" i="2" s="1"/>
  <c r="P1218" i="2"/>
  <c r="Q1218" i="2" s="1"/>
  <c r="P1219" i="2"/>
  <c r="Q1219" i="2" s="1"/>
  <c r="P1220" i="2"/>
  <c r="Q1220" i="2" s="1"/>
  <c r="P1221" i="2"/>
  <c r="Q1221" i="2" s="1"/>
  <c r="P1222" i="2"/>
  <c r="Q1222" i="2" s="1"/>
  <c r="P1223" i="2"/>
  <c r="Q1223" i="2" s="1"/>
  <c r="P1224" i="2"/>
  <c r="Q1224" i="2" s="1"/>
  <c r="P1225" i="2"/>
  <c r="Q1225" i="2" s="1"/>
  <c r="P1226" i="2"/>
  <c r="Q1226" i="2" s="1"/>
  <c r="P1227" i="2"/>
  <c r="Q1227" i="2" s="1"/>
  <c r="P1228" i="2"/>
  <c r="Q1228" i="2" s="1"/>
  <c r="P1229" i="2"/>
  <c r="Q1229" i="2" s="1"/>
  <c r="P1230" i="2"/>
  <c r="Q1230" i="2" s="1"/>
  <c r="P1231" i="2"/>
  <c r="Q1231" i="2" s="1"/>
  <c r="P1232" i="2"/>
  <c r="Q1232" i="2" s="1"/>
  <c r="P1233" i="2"/>
  <c r="Q1233" i="2" s="1"/>
  <c r="P1234" i="2"/>
  <c r="Q1234" i="2" s="1"/>
  <c r="P1235" i="2"/>
  <c r="Q1235" i="2" s="1"/>
  <c r="P1236" i="2"/>
  <c r="Q1236" i="2" s="1"/>
  <c r="P1237" i="2"/>
  <c r="Q1237" i="2" s="1"/>
  <c r="P1238" i="2"/>
  <c r="Q1238" i="2" s="1"/>
  <c r="P1239" i="2"/>
  <c r="Q1239" i="2" s="1"/>
  <c r="P1240" i="2"/>
  <c r="Q1240" i="2" s="1"/>
  <c r="P1241" i="2"/>
  <c r="Q1241" i="2" s="1"/>
  <c r="P1242" i="2"/>
  <c r="Q1242" i="2" s="1"/>
  <c r="P1243" i="2"/>
  <c r="Q1243" i="2" s="1"/>
  <c r="P1244" i="2"/>
  <c r="Q1244" i="2" s="1"/>
  <c r="P1245" i="2"/>
  <c r="Q1245" i="2" s="1"/>
  <c r="P1246" i="2"/>
  <c r="Q1246" i="2" s="1"/>
  <c r="P1247" i="2"/>
  <c r="Q1247" i="2" s="1"/>
  <c r="P1248" i="2"/>
  <c r="Q1248" i="2" s="1"/>
  <c r="P1249" i="2"/>
  <c r="Q1249" i="2" s="1"/>
  <c r="P1250" i="2"/>
  <c r="Q1250" i="2" s="1"/>
  <c r="P1251" i="2"/>
  <c r="Q1251" i="2" s="1"/>
  <c r="P1252" i="2"/>
  <c r="Q1252" i="2" s="1"/>
  <c r="P1253" i="2"/>
  <c r="Q1253" i="2" s="1"/>
  <c r="P1254" i="2"/>
  <c r="Q1254" i="2" s="1"/>
  <c r="P1255" i="2"/>
  <c r="Q1255" i="2" s="1"/>
  <c r="P1256" i="2"/>
  <c r="Q1256" i="2" s="1"/>
  <c r="P1257" i="2"/>
  <c r="Q1257" i="2" s="1"/>
  <c r="P1258" i="2"/>
  <c r="Q1258" i="2" s="1"/>
  <c r="P1259" i="2"/>
  <c r="Q1259" i="2" s="1"/>
  <c r="P1260" i="2"/>
  <c r="Q1260" i="2" s="1"/>
  <c r="P1261" i="2"/>
  <c r="Q1261" i="2" s="1"/>
  <c r="P1262" i="2"/>
  <c r="Q1262" i="2" s="1"/>
  <c r="P1263" i="2"/>
  <c r="Q1263" i="2" s="1"/>
  <c r="P1264" i="2"/>
  <c r="Q1264" i="2" s="1"/>
  <c r="P1265" i="2"/>
  <c r="Q1265" i="2" s="1"/>
  <c r="P1266" i="2"/>
  <c r="Q1266" i="2" s="1"/>
  <c r="P1267" i="2"/>
  <c r="Q1267" i="2" s="1"/>
  <c r="P1268" i="2"/>
  <c r="Q1268" i="2" s="1"/>
  <c r="P1269" i="2"/>
  <c r="Q1269" i="2" s="1"/>
  <c r="P1270" i="2"/>
  <c r="Q1270" i="2" s="1"/>
  <c r="P1271" i="2"/>
  <c r="Q1271" i="2" s="1"/>
  <c r="P1272" i="2"/>
  <c r="Q1272" i="2" s="1"/>
  <c r="P1273" i="2"/>
  <c r="Q1273" i="2" s="1"/>
  <c r="P1274" i="2"/>
  <c r="Q1274" i="2" s="1"/>
  <c r="P1275" i="2"/>
  <c r="Q1275" i="2" s="1"/>
  <c r="P1276" i="2"/>
  <c r="Q1276" i="2" s="1"/>
  <c r="P1277" i="2"/>
  <c r="Q1277" i="2" s="1"/>
  <c r="P1278" i="2"/>
  <c r="Q1278" i="2" s="1"/>
  <c r="P1279" i="2"/>
  <c r="Q1279" i="2" s="1"/>
  <c r="P1280" i="2"/>
  <c r="Q1280" i="2" s="1"/>
  <c r="P1281" i="2"/>
  <c r="Q1281" i="2" s="1"/>
  <c r="P1282" i="2"/>
  <c r="Q1282" i="2" s="1"/>
  <c r="P1283" i="2"/>
  <c r="Q1283" i="2" s="1"/>
  <c r="P1284" i="2"/>
  <c r="Q1284" i="2" s="1"/>
  <c r="P1285" i="2"/>
  <c r="Q1285" i="2" s="1"/>
  <c r="P1286" i="2"/>
  <c r="Q1286" i="2" s="1"/>
  <c r="P1287" i="2"/>
  <c r="Q1287" i="2" s="1"/>
  <c r="P1288" i="2"/>
  <c r="Q1288" i="2" s="1"/>
  <c r="P1289" i="2"/>
  <c r="Q1289" i="2" s="1"/>
  <c r="P1290" i="2"/>
  <c r="Q1290" i="2" s="1"/>
  <c r="P1291" i="2"/>
  <c r="Q1291" i="2" s="1"/>
  <c r="P1292" i="2"/>
  <c r="Q1292" i="2" s="1"/>
  <c r="P1293" i="2"/>
  <c r="Q1293" i="2" s="1"/>
  <c r="P1294" i="2"/>
  <c r="Q1294" i="2" s="1"/>
  <c r="P1295" i="2"/>
  <c r="Q1295" i="2" s="1"/>
  <c r="P1296" i="2"/>
  <c r="Q1296" i="2" s="1"/>
  <c r="P1297" i="2"/>
  <c r="Q1297" i="2" s="1"/>
  <c r="P1298" i="2"/>
  <c r="Q1298" i="2" s="1"/>
  <c r="P1299" i="2"/>
  <c r="Q1299" i="2" s="1"/>
  <c r="P1300" i="2"/>
  <c r="Q1300" i="2" s="1"/>
  <c r="P1301" i="2"/>
  <c r="Q1301" i="2" s="1"/>
  <c r="P1302" i="2"/>
  <c r="Q1302" i="2" s="1"/>
  <c r="P1303" i="2"/>
  <c r="Q1303" i="2" s="1"/>
  <c r="P1304" i="2"/>
  <c r="Q1304" i="2" s="1"/>
  <c r="P1305" i="2"/>
  <c r="Q1305" i="2" s="1"/>
  <c r="P1306" i="2"/>
  <c r="Q1306" i="2" s="1"/>
  <c r="P1307" i="2"/>
  <c r="Q1307" i="2" s="1"/>
  <c r="P1308" i="2"/>
  <c r="Q1308" i="2" s="1"/>
  <c r="P1309" i="2"/>
  <c r="Q1309" i="2" s="1"/>
  <c r="P1310" i="2"/>
  <c r="Q1310" i="2" s="1"/>
  <c r="P1311" i="2"/>
  <c r="Q1311" i="2" s="1"/>
  <c r="P1312" i="2"/>
  <c r="Q1312" i="2" s="1"/>
  <c r="P1313" i="2"/>
  <c r="Q1313" i="2" s="1"/>
  <c r="P1314" i="2"/>
  <c r="Q1314" i="2" s="1"/>
  <c r="P1315" i="2"/>
  <c r="Q1315" i="2" s="1"/>
  <c r="P1316" i="2"/>
  <c r="Q1316" i="2" s="1"/>
  <c r="P1317" i="2"/>
  <c r="Q1317" i="2" s="1"/>
  <c r="P1318" i="2"/>
  <c r="Q1318" i="2" s="1"/>
  <c r="P1319" i="2"/>
  <c r="Q1319" i="2" s="1"/>
  <c r="P1320" i="2"/>
  <c r="Q1320" i="2" s="1"/>
  <c r="P1321" i="2"/>
  <c r="Q1321" i="2" s="1"/>
  <c r="P1322" i="2"/>
  <c r="Q1322" i="2" s="1"/>
  <c r="P1323" i="2"/>
  <c r="Q1323" i="2" s="1"/>
  <c r="P1324" i="2"/>
  <c r="Q1324" i="2" s="1"/>
  <c r="P1325" i="2"/>
  <c r="Q1325" i="2" s="1"/>
  <c r="P1326" i="2"/>
  <c r="Q1326" i="2" s="1"/>
  <c r="P1327" i="2"/>
  <c r="Q1327" i="2" s="1"/>
  <c r="P1328" i="2"/>
  <c r="Q1328" i="2" s="1"/>
  <c r="P1329" i="2"/>
  <c r="Q1329" i="2" s="1"/>
  <c r="P1330" i="2"/>
  <c r="Q1330" i="2" s="1"/>
  <c r="P1331" i="2"/>
  <c r="Q1331" i="2" s="1"/>
  <c r="P1332" i="2"/>
  <c r="Q1332" i="2" s="1"/>
  <c r="P1333" i="2"/>
  <c r="Q1333" i="2" s="1"/>
  <c r="P1334" i="2"/>
  <c r="Q1334" i="2" s="1"/>
  <c r="P1335" i="2"/>
  <c r="Q1335" i="2" s="1"/>
  <c r="P1336" i="2"/>
  <c r="Q1336" i="2" s="1"/>
  <c r="P1337" i="2"/>
  <c r="Q1337" i="2" s="1"/>
  <c r="P1338" i="2"/>
  <c r="Q1338" i="2" s="1"/>
  <c r="P1339" i="2"/>
  <c r="Q1339" i="2" s="1"/>
  <c r="P1340" i="2"/>
  <c r="Q1340" i="2" s="1"/>
  <c r="P1341" i="2"/>
  <c r="Q1341" i="2" s="1"/>
  <c r="P1342" i="2"/>
  <c r="Q1342" i="2" s="1"/>
  <c r="P1343" i="2"/>
  <c r="Q1343" i="2" s="1"/>
  <c r="P1344" i="2"/>
  <c r="Q1344" i="2" s="1"/>
  <c r="P1345" i="2"/>
  <c r="Q1345" i="2" s="1"/>
  <c r="P1346" i="2"/>
  <c r="Q1346" i="2" s="1"/>
  <c r="P1347" i="2"/>
  <c r="Q1347" i="2" s="1"/>
  <c r="P1348" i="2"/>
  <c r="Q1348" i="2" s="1"/>
  <c r="P1349" i="2"/>
  <c r="Q1349" i="2" s="1"/>
  <c r="P1350" i="2"/>
  <c r="Q1350" i="2" s="1"/>
  <c r="P1351" i="2"/>
  <c r="Q1351" i="2" s="1"/>
  <c r="P1352" i="2"/>
  <c r="Q1352" i="2" s="1"/>
  <c r="P1353" i="2"/>
  <c r="Q1353" i="2" s="1"/>
  <c r="P1354" i="2"/>
  <c r="Q1354" i="2" s="1"/>
  <c r="P1355" i="2"/>
  <c r="Q1355" i="2" s="1"/>
  <c r="P1356" i="2"/>
  <c r="Q1356" i="2" s="1"/>
  <c r="P1357" i="2"/>
  <c r="Q1357" i="2" s="1"/>
  <c r="P1358" i="2"/>
  <c r="Q1358" i="2" s="1"/>
  <c r="P1359" i="2"/>
  <c r="Q1359" i="2" s="1"/>
  <c r="P1360" i="2"/>
  <c r="Q1360" i="2" s="1"/>
  <c r="P1361" i="2"/>
  <c r="Q1361" i="2" s="1"/>
  <c r="P1362" i="2"/>
  <c r="Q1362" i="2" s="1"/>
  <c r="P1363" i="2"/>
  <c r="Q1363" i="2" s="1"/>
  <c r="P1364" i="2"/>
  <c r="Q1364" i="2" s="1"/>
  <c r="P1365" i="2"/>
  <c r="Q1365" i="2" s="1"/>
  <c r="P1366" i="2"/>
  <c r="Q1366" i="2" s="1"/>
  <c r="P1367" i="2"/>
  <c r="Q1367" i="2" s="1"/>
  <c r="P1368" i="2"/>
  <c r="Q1368" i="2" s="1"/>
  <c r="P1369" i="2"/>
  <c r="Q1369" i="2" s="1"/>
  <c r="P1370" i="2"/>
  <c r="Q1370" i="2" s="1"/>
  <c r="P1371" i="2"/>
  <c r="Q1371" i="2" s="1"/>
  <c r="P1372" i="2"/>
  <c r="Q1372" i="2" s="1"/>
  <c r="P1373" i="2"/>
  <c r="Q1373" i="2" s="1"/>
  <c r="P1374" i="2"/>
  <c r="Q1374" i="2" s="1"/>
  <c r="P1375" i="2"/>
  <c r="Q1375" i="2" s="1"/>
  <c r="P1376" i="2"/>
  <c r="Q1376" i="2" s="1"/>
  <c r="P1377" i="2"/>
  <c r="Q1377" i="2" s="1"/>
  <c r="P1378" i="2"/>
  <c r="Q1378" i="2" s="1"/>
  <c r="P1379" i="2"/>
  <c r="Q1379" i="2" s="1"/>
  <c r="P1380" i="2"/>
  <c r="Q1380" i="2" s="1"/>
  <c r="P1381" i="2"/>
  <c r="Q1381" i="2" s="1"/>
  <c r="P1382" i="2"/>
  <c r="Q1382" i="2" s="1"/>
  <c r="P1383" i="2"/>
  <c r="Q1383" i="2" s="1"/>
  <c r="P1384" i="2"/>
  <c r="Q1384" i="2" s="1"/>
  <c r="P1385" i="2"/>
  <c r="Q1385" i="2" s="1"/>
  <c r="P1386" i="2"/>
  <c r="Q1386" i="2" s="1"/>
  <c r="P1387" i="2"/>
  <c r="Q1387" i="2" s="1"/>
  <c r="P1388" i="2"/>
  <c r="Q1388" i="2" s="1"/>
  <c r="P1389" i="2"/>
  <c r="Q1389" i="2" s="1"/>
  <c r="P1390" i="2"/>
  <c r="Q1390" i="2" s="1"/>
  <c r="P1391" i="2"/>
  <c r="Q1391" i="2" s="1"/>
  <c r="P1392" i="2"/>
  <c r="Q1392" i="2" s="1"/>
  <c r="P1393" i="2"/>
  <c r="Q1393" i="2" s="1"/>
  <c r="P1394" i="2"/>
  <c r="Q1394" i="2" s="1"/>
  <c r="P1395" i="2"/>
  <c r="Q1395" i="2" s="1"/>
  <c r="P1396" i="2"/>
  <c r="Q1396" i="2" s="1"/>
  <c r="P1397" i="2"/>
  <c r="Q1397" i="2" s="1"/>
  <c r="P1398" i="2"/>
  <c r="Q1398" i="2" s="1"/>
  <c r="P1399" i="2"/>
  <c r="Q1399" i="2" s="1"/>
  <c r="P1400" i="2"/>
  <c r="Q1400" i="2" s="1"/>
  <c r="P1401" i="2"/>
  <c r="Q1401" i="2" s="1"/>
  <c r="P1402" i="2"/>
  <c r="Q1402" i="2" s="1"/>
  <c r="P1403" i="2"/>
  <c r="Q1403" i="2" s="1"/>
  <c r="P1404" i="2"/>
  <c r="Q1404" i="2" s="1"/>
  <c r="P1405" i="2"/>
  <c r="Q1405" i="2" s="1"/>
  <c r="P1406" i="2"/>
  <c r="Q1406" i="2" s="1"/>
  <c r="P1407" i="2"/>
  <c r="Q1407" i="2" s="1"/>
  <c r="P1408" i="2"/>
  <c r="Q1408" i="2" s="1"/>
  <c r="P1409" i="2"/>
  <c r="Q1409" i="2" s="1"/>
  <c r="P1410" i="2"/>
  <c r="Q1410" i="2" s="1"/>
  <c r="P1411" i="2"/>
  <c r="Q1411" i="2" s="1"/>
  <c r="P1412" i="2"/>
  <c r="Q1412" i="2" s="1"/>
  <c r="P1413" i="2"/>
  <c r="Q1413" i="2" s="1"/>
  <c r="P1414" i="2"/>
  <c r="Q1414" i="2" s="1"/>
  <c r="P1415" i="2"/>
  <c r="Q1415" i="2" s="1"/>
  <c r="P1416" i="2"/>
  <c r="Q1416" i="2" s="1"/>
  <c r="P1417" i="2"/>
  <c r="Q1417" i="2" s="1"/>
  <c r="P1418" i="2"/>
  <c r="Q1418" i="2" s="1"/>
  <c r="P1419" i="2"/>
  <c r="Q1419" i="2" s="1"/>
  <c r="P1420" i="2"/>
  <c r="Q1420" i="2" s="1"/>
  <c r="P1421" i="2"/>
  <c r="Q1421" i="2" s="1"/>
  <c r="P1422" i="2"/>
  <c r="Q1422" i="2" s="1"/>
  <c r="P1423" i="2"/>
  <c r="Q1423" i="2" s="1"/>
  <c r="P1424" i="2"/>
  <c r="Q1424" i="2" s="1"/>
  <c r="P1425" i="2"/>
  <c r="Q1425" i="2" s="1"/>
  <c r="P1426" i="2"/>
  <c r="Q1426" i="2" s="1"/>
  <c r="P1427" i="2"/>
  <c r="Q1427" i="2" s="1"/>
  <c r="P1428" i="2"/>
  <c r="Q1428" i="2" s="1"/>
  <c r="P1429" i="2"/>
  <c r="Q1429" i="2" s="1"/>
  <c r="P1430" i="2"/>
  <c r="Q1430" i="2" s="1"/>
  <c r="P1431" i="2"/>
  <c r="Q1431" i="2" s="1"/>
  <c r="P1432" i="2"/>
  <c r="Q1432" i="2" s="1"/>
  <c r="P1433" i="2"/>
  <c r="Q1433" i="2" s="1"/>
  <c r="P1434" i="2"/>
  <c r="Q1434" i="2" s="1"/>
  <c r="P1435" i="2"/>
  <c r="Q1435" i="2" s="1"/>
  <c r="P1436" i="2"/>
  <c r="Q1436" i="2" s="1"/>
  <c r="P1437" i="2"/>
  <c r="Q1437" i="2" s="1"/>
  <c r="P1438" i="2"/>
  <c r="Q1438" i="2" s="1"/>
  <c r="P1439" i="2"/>
  <c r="Q1439" i="2" s="1"/>
  <c r="P1440" i="2"/>
  <c r="Q1440" i="2" s="1"/>
  <c r="P1441" i="2"/>
  <c r="Q1441" i="2" s="1"/>
  <c r="P1442" i="2"/>
  <c r="Q1442" i="2" s="1"/>
  <c r="P1443" i="2"/>
  <c r="Q1443" i="2" s="1"/>
  <c r="P1444" i="2"/>
  <c r="Q1444" i="2" s="1"/>
  <c r="P1445" i="2"/>
  <c r="Q1445" i="2" s="1"/>
  <c r="P1446" i="2"/>
  <c r="Q1446" i="2" s="1"/>
  <c r="P1447" i="2"/>
  <c r="Q1447" i="2" s="1"/>
  <c r="P1448" i="2"/>
  <c r="Q1448" i="2" s="1"/>
  <c r="P1449" i="2"/>
  <c r="Q1449" i="2" s="1"/>
  <c r="P1450" i="2"/>
  <c r="Q1450" i="2" s="1"/>
  <c r="P1451" i="2"/>
  <c r="Q1451" i="2" s="1"/>
  <c r="P1452" i="2"/>
  <c r="Q1452" i="2" s="1"/>
  <c r="P1453" i="2"/>
  <c r="Q1453" i="2" s="1"/>
  <c r="P1454" i="2"/>
  <c r="Q1454" i="2" s="1"/>
  <c r="P1455" i="2"/>
  <c r="Q1455" i="2" s="1"/>
  <c r="P1456" i="2"/>
  <c r="Q1456" i="2" s="1"/>
  <c r="P1457" i="2"/>
  <c r="Q1457" i="2" s="1"/>
  <c r="P1458" i="2"/>
  <c r="Q1458" i="2" s="1"/>
  <c r="P1459" i="2"/>
  <c r="Q1459" i="2" s="1"/>
  <c r="P1460" i="2"/>
  <c r="Q1460" i="2" s="1"/>
  <c r="P1461" i="2"/>
  <c r="Q1461" i="2" s="1"/>
  <c r="P1462" i="2"/>
  <c r="Q1462" i="2" s="1"/>
  <c r="P1463" i="2"/>
  <c r="Q1463" i="2" s="1"/>
  <c r="P1464" i="2"/>
  <c r="Q1464" i="2" s="1"/>
  <c r="P1465" i="2"/>
  <c r="Q1465" i="2" s="1"/>
  <c r="P1466" i="2"/>
  <c r="Q1466" i="2" s="1"/>
  <c r="P1467" i="2"/>
  <c r="Q1467" i="2" s="1"/>
  <c r="P1468" i="2"/>
  <c r="Q1468" i="2" s="1"/>
  <c r="P1469" i="2"/>
  <c r="Q1469" i="2" s="1"/>
  <c r="P1470" i="2"/>
  <c r="Q1470" i="2" s="1"/>
  <c r="P1471" i="2"/>
  <c r="Q1471" i="2" s="1"/>
  <c r="P1472" i="2"/>
  <c r="Q1472" i="2" s="1"/>
  <c r="P1473" i="2"/>
  <c r="Q1473" i="2" s="1"/>
  <c r="P1474" i="2"/>
  <c r="Q1474" i="2" s="1"/>
  <c r="P1475" i="2"/>
  <c r="Q1475" i="2" s="1"/>
  <c r="P1476" i="2"/>
  <c r="Q1476" i="2" s="1"/>
  <c r="P1477" i="2"/>
  <c r="Q1477" i="2" s="1"/>
  <c r="P1478" i="2"/>
  <c r="Q1478" i="2" s="1"/>
  <c r="P1479" i="2"/>
  <c r="Q1479" i="2" s="1"/>
  <c r="P1480" i="2"/>
  <c r="Q1480" i="2" s="1"/>
  <c r="P1481" i="2"/>
  <c r="Q1481" i="2" s="1"/>
  <c r="P1482" i="2"/>
  <c r="Q1482" i="2" s="1"/>
  <c r="P1483" i="2"/>
  <c r="Q1483" i="2" s="1"/>
  <c r="P1484" i="2"/>
  <c r="Q1484" i="2" s="1"/>
  <c r="P1485" i="2"/>
  <c r="Q1485" i="2" s="1"/>
  <c r="P1486" i="2"/>
  <c r="Q1486" i="2" s="1"/>
  <c r="P1487" i="2"/>
  <c r="Q1487" i="2" s="1"/>
  <c r="P1488" i="2"/>
  <c r="Q1488" i="2" s="1"/>
  <c r="P1489" i="2"/>
  <c r="Q1489" i="2" s="1"/>
  <c r="P1490" i="2"/>
  <c r="Q1490" i="2" s="1"/>
  <c r="P1491" i="2"/>
  <c r="Q1491" i="2" s="1"/>
  <c r="P1492" i="2"/>
  <c r="Q1492" i="2" s="1"/>
  <c r="P1493" i="2"/>
  <c r="Q1493" i="2" s="1"/>
  <c r="P1494" i="2"/>
  <c r="Q1494" i="2" s="1"/>
  <c r="P1495" i="2"/>
  <c r="Q1495" i="2" s="1"/>
  <c r="P1496" i="2"/>
  <c r="Q1496" i="2" s="1"/>
  <c r="P1497" i="2"/>
  <c r="Q1497" i="2" s="1"/>
  <c r="P1498" i="2"/>
  <c r="Q1498" i="2" s="1"/>
  <c r="P1499" i="2"/>
  <c r="Q1499" i="2" s="1"/>
  <c r="P1500" i="2"/>
  <c r="Q1500" i="2" s="1"/>
  <c r="P1501" i="2"/>
  <c r="Q1501" i="2" s="1"/>
  <c r="P1502" i="2"/>
  <c r="Q1502" i="2" s="1"/>
  <c r="P1503" i="2"/>
  <c r="Q1503" i="2" s="1"/>
  <c r="P1504" i="2"/>
  <c r="Q1504" i="2" s="1"/>
  <c r="P1505" i="2"/>
  <c r="Q1505" i="2" s="1"/>
  <c r="P1506" i="2"/>
  <c r="Q1506" i="2" s="1"/>
  <c r="P1507" i="2"/>
  <c r="Q1507" i="2" s="1"/>
  <c r="P1508" i="2"/>
  <c r="Q1508" i="2" s="1"/>
  <c r="P1509" i="2"/>
  <c r="Q1509" i="2" s="1"/>
  <c r="P1510" i="2"/>
  <c r="Q1510" i="2" s="1"/>
  <c r="P1511" i="2"/>
  <c r="Q1511" i="2" s="1"/>
  <c r="P1512" i="2"/>
  <c r="Q1512" i="2" s="1"/>
  <c r="P1513" i="2"/>
  <c r="Q1513" i="2" s="1"/>
  <c r="P1514" i="2"/>
  <c r="Q1514" i="2" s="1"/>
  <c r="P1515" i="2"/>
  <c r="Q1515" i="2" s="1"/>
  <c r="P1516" i="2"/>
  <c r="Q1516" i="2" s="1"/>
  <c r="P1517" i="2"/>
  <c r="Q1517" i="2" s="1"/>
  <c r="P1518" i="2"/>
  <c r="Q1518" i="2" s="1"/>
  <c r="P1519" i="2"/>
  <c r="Q1519" i="2" s="1"/>
  <c r="P1520" i="2"/>
  <c r="Q1520" i="2" s="1"/>
  <c r="P1521" i="2"/>
  <c r="Q1521" i="2" s="1"/>
  <c r="P1522" i="2"/>
  <c r="Q1522" i="2" s="1"/>
  <c r="P1523" i="2"/>
  <c r="Q1523" i="2" s="1"/>
  <c r="P1524" i="2"/>
  <c r="Q1524" i="2" s="1"/>
  <c r="P1525" i="2"/>
  <c r="Q1525" i="2" s="1"/>
  <c r="P1526" i="2"/>
  <c r="Q1526" i="2" s="1"/>
  <c r="P1527" i="2"/>
  <c r="Q1527" i="2" s="1"/>
  <c r="P1528" i="2"/>
  <c r="Q1528" i="2" s="1"/>
  <c r="P1529" i="2"/>
  <c r="Q1529" i="2" s="1"/>
  <c r="P1530" i="2"/>
  <c r="Q1530" i="2" s="1"/>
  <c r="P1531" i="2"/>
  <c r="Q1531" i="2" s="1"/>
  <c r="P1532" i="2"/>
  <c r="Q1532" i="2" s="1"/>
  <c r="P1533" i="2"/>
  <c r="Q1533" i="2" s="1"/>
  <c r="P1534" i="2"/>
  <c r="Q1534" i="2" s="1"/>
  <c r="P1535" i="2"/>
  <c r="Q1535" i="2" s="1"/>
  <c r="P1536" i="2"/>
  <c r="Q1536" i="2" s="1"/>
  <c r="P1537" i="2"/>
  <c r="Q1537" i="2" s="1"/>
  <c r="P1538" i="2"/>
  <c r="Q1538" i="2" s="1"/>
  <c r="P1539" i="2"/>
  <c r="Q1539" i="2" s="1"/>
  <c r="P1540" i="2"/>
  <c r="Q1540" i="2" s="1"/>
  <c r="P1541" i="2"/>
  <c r="Q1541" i="2" s="1"/>
  <c r="P1542" i="2"/>
  <c r="Q1542" i="2" s="1"/>
  <c r="P1543" i="2"/>
  <c r="Q1543" i="2" s="1"/>
  <c r="P1544" i="2"/>
  <c r="Q1544" i="2" s="1"/>
  <c r="P1545" i="2"/>
  <c r="Q1545" i="2" s="1"/>
  <c r="P1546" i="2"/>
  <c r="Q1546" i="2" s="1"/>
  <c r="P1547" i="2"/>
  <c r="Q1547" i="2" s="1"/>
  <c r="P1548" i="2"/>
  <c r="Q1548" i="2" s="1"/>
  <c r="P1549" i="2"/>
  <c r="Q1549" i="2" s="1"/>
  <c r="P1550" i="2"/>
  <c r="Q1550" i="2" s="1"/>
  <c r="P1551" i="2"/>
  <c r="Q1551" i="2" s="1"/>
  <c r="P1552" i="2"/>
  <c r="Q1552" i="2" s="1"/>
  <c r="P1553" i="2"/>
  <c r="Q1553" i="2" s="1"/>
  <c r="P1554" i="2"/>
  <c r="Q1554" i="2" s="1"/>
  <c r="P1555" i="2"/>
  <c r="Q1555" i="2" s="1"/>
  <c r="P1556" i="2"/>
  <c r="Q1556" i="2" s="1"/>
  <c r="P1557" i="2"/>
  <c r="Q1557" i="2" s="1"/>
  <c r="P1558" i="2"/>
  <c r="Q1558" i="2" s="1"/>
  <c r="P1559" i="2"/>
  <c r="Q1559" i="2" s="1"/>
  <c r="P1560" i="2"/>
  <c r="Q1560" i="2" s="1"/>
  <c r="P1561" i="2"/>
  <c r="Q1561" i="2" s="1"/>
  <c r="P1562" i="2"/>
  <c r="Q1562" i="2" s="1"/>
  <c r="P1563" i="2"/>
  <c r="Q1563" i="2" s="1"/>
  <c r="P1564" i="2"/>
  <c r="Q1564" i="2" s="1"/>
  <c r="P1565" i="2"/>
  <c r="Q1565" i="2" s="1"/>
  <c r="P1566" i="2"/>
  <c r="Q1566" i="2" s="1"/>
  <c r="P1567" i="2"/>
  <c r="Q1567" i="2" s="1"/>
  <c r="P1568" i="2"/>
  <c r="Q1568" i="2" s="1"/>
  <c r="P1569" i="2"/>
  <c r="Q1569" i="2" s="1"/>
  <c r="P1570" i="2"/>
  <c r="Q1570" i="2" s="1"/>
  <c r="P1571" i="2"/>
  <c r="Q1571" i="2" s="1"/>
  <c r="P1572" i="2"/>
  <c r="Q1572" i="2" s="1"/>
  <c r="P1573" i="2"/>
  <c r="Q1573" i="2" s="1"/>
  <c r="P1574" i="2"/>
  <c r="Q1574" i="2" s="1"/>
  <c r="P1575" i="2"/>
  <c r="Q1575" i="2" s="1"/>
  <c r="P1576" i="2"/>
  <c r="Q1576" i="2" s="1"/>
  <c r="P1577" i="2"/>
  <c r="Q1577" i="2" s="1"/>
  <c r="P1578" i="2"/>
  <c r="Q1578" i="2" s="1"/>
  <c r="P1579" i="2"/>
  <c r="Q1579" i="2" s="1"/>
  <c r="P1580" i="2"/>
  <c r="Q1580" i="2" s="1"/>
  <c r="P1581" i="2"/>
  <c r="Q1581" i="2" s="1"/>
  <c r="P1582" i="2"/>
  <c r="Q1582" i="2" s="1"/>
  <c r="P1583" i="2"/>
  <c r="Q1583" i="2" s="1"/>
  <c r="P1584" i="2"/>
  <c r="Q1584" i="2" s="1"/>
  <c r="P1585" i="2"/>
  <c r="Q1585" i="2" s="1"/>
  <c r="P1586" i="2"/>
  <c r="Q1586" i="2" s="1"/>
  <c r="P1587" i="2"/>
  <c r="Q1587" i="2" s="1"/>
  <c r="P1588" i="2"/>
  <c r="Q1588" i="2" s="1"/>
  <c r="P1589" i="2"/>
  <c r="Q1589" i="2" s="1"/>
  <c r="P1590" i="2"/>
  <c r="Q1590" i="2" s="1"/>
  <c r="P1591" i="2"/>
  <c r="Q1591" i="2" s="1"/>
  <c r="P1592" i="2"/>
  <c r="Q1592" i="2" s="1"/>
  <c r="P1593" i="2"/>
  <c r="Q1593" i="2" s="1"/>
  <c r="P1594" i="2"/>
  <c r="Q1594" i="2" s="1"/>
  <c r="P1595" i="2"/>
  <c r="Q1595" i="2" s="1"/>
  <c r="P1596" i="2"/>
  <c r="Q1596" i="2" s="1"/>
  <c r="P1597" i="2"/>
  <c r="Q1597" i="2" s="1"/>
  <c r="P1598" i="2"/>
  <c r="Q1598" i="2" s="1"/>
  <c r="P1599" i="2"/>
  <c r="Q1599" i="2" s="1"/>
  <c r="P1600" i="2"/>
  <c r="Q1600" i="2" s="1"/>
  <c r="P1601" i="2"/>
  <c r="Q1601" i="2" s="1"/>
  <c r="P1602" i="2"/>
  <c r="Q1602" i="2" s="1"/>
  <c r="P1603" i="2"/>
  <c r="Q1603" i="2" s="1"/>
  <c r="P1604" i="2"/>
  <c r="Q1604" i="2" s="1"/>
  <c r="P1605" i="2"/>
  <c r="Q1605" i="2" s="1"/>
  <c r="P1606" i="2"/>
  <c r="Q1606" i="2" s="1"/>
  <c r="P1607" i="2"/>
  <c r="Q1607" i="2" s="1"/>
  <c r="P1608" i="2"/>
  <c r="Q1608" i="2" s="1"/>
  <c r="P1609" i="2"/>
  <c r="Q1609" i="2" s="1"/>
  <c r="P1610" i="2"/>
  <c r="Q1610" i="2" s="1"/>
  <c r="P1611" i="2"/>
  <c r="Q1611" i="2" s="1"/>
  <c r="P1612" i="2"/>
  <c r="Q1612" i="2" s="1"/>
  <c r="P1613" i="2"/>
  <c r="Q1613" i="2" s="1"/>
  <c r="P1614" i="2"/>
  <c r="Q1614" i="2" s="1"/>
  <c r="P1615" i="2"/>
  <c r="Q1615" i="2" s="1"/>
  <c r="P1616" i="2"/>
  <c r="Q1616" i="2" s="1"/>
  <c r="P1617" i="2"/>
  <c r="Q1617" i="2" s="1"/>
  <c r="P1618" i="2"/>
  <c r="Q1618" i="2" s="1"/>
  <c r="P1619" i="2"/>
  <c r="Q1619" i="2" s="1"/>
  <c r="P1620" i="2"/>
  <c r="Q1620" i="2" s="1"/>
  <c r="P1621" i="2"/>
  <c r="Q1621" i="2" s="1"/>
  <c r="P1622" i="2"/>
  <c r="Q1622" i="2" s="1"/>
  <c r="P1623" i="2"/>
  <c r="Q1623" i="2" s="1"/>
  <c r="P1624" i="2"/>
  <c r="Q1624" i="2" s="1"/>
  <c r="P1625" i="2"/>
  <c r="Q1625" i="2" s="1"/>
  <c r="P1626" i="2"/>
  <c r="Q1626" i="2" s="1"/>
  <c r="P1627" i="2"/>
  <c r="Q1627" i="2" s="1"/>
  <c r="P1628" i="2"/>
  <c r="Q1628" i="2" s="1"/>
  <c r="P1629" i="2"/>
  <c r="Q1629" i="2" s="1"/>
  <c r="P1630" i="2"/>
  <c r="Q1630" i="2" s="1"/>
  <c r="P1631" i="2"/>
  <c r="Q1631" i="2" s="1"/>
  <c r="P1632" i="2"/>
  <c r="Q1632" i="2" s="1"/>
  <c r="P1633" i="2"/>
  <c r="Q1633" i="2" s="1"/>
  <c r="P1634" i="2"/>
  <c r="Q1634" i="2" s="1"/>
  <c r="P1635" i="2"/>
  <c r="Q1635" i="2" s="1"/>
  <c r="P1636" i="2"/>
  <c r="Q1636" i="2" s="1"/>
  <c r="P1637" i="2"/>
  <c r="Q1637" i="2" s="1"/>
  <c r="P1638" i="2"/>
  <c r="Q1638" i="2" s="1"/>
  <c r="P1639" i="2"/>
  <c r="Q1639" i="2" s="1"/>
  <c r="P1640" i="2"/>
  <c r="Q1640" i="2" s="1"/>
  <c r="P1641" i="2"/>
  <c r="Q1641" i="2" s="1"/>
  <c r="P1642" i="2"/>
  <c r="Q1642" i="2" s="1"/>
  <c r="P1643" i="2"/>
  <c r="Q1643" i="2" s="1"/>
  <c r="P1644" i="2"/>
  <c r="Q1644" i="2" s="1"/>
  <c r="P1645" i="2"/>
  <c r="Q1645" i="2" s="1"/>
  <c r="P1646" i="2"/>
  <c r="Q1646" i="2" s="1"/>
  <c r="P1647" i="2"/>
  <c r="Q1647" i="2" s="1"/>
  <c r="P1648" i="2"/>
  <c r="Q1648" i="2" s="1"/>
  <c r="P1649" i="2"/>
  <c r="Q1649" i="2" s="1"/>
  <c r="P1650" i="2"/>
  <c r="Q1650" i="2" s="1"/>
  <c r="P1651" i="2"/>
  <c r="Q1651" i="2" s="1"/>
  <c r="P1652" i="2"/>
  <c r="Q1652" i="2" s="1"/>
  <c r="P1653" i="2"/>
  <c r="Q1653" i="2" s="1"/>
  <c r="P1654" i="2"/>
  <c r="Q1654" i="2" s="1"/>
  <c r="P1655" i="2"/>
  <c r="Q1655" i="2" s="1"/>
  <c r="P1656" i="2"/>
  <c r="Q1656" i="2" s="1"/>
  <c r="P1657" i="2"/>
  <c r="Q1657" i="2" s="1"/>
  <c r="P1658" i="2"/>
  <c r="Q1658" i="2" s="1"/>
  <c r="P1659" i="2"/>
  <c r="Q1659" i="2" s="1"/>
  <c r="P1660" i="2"/>
  <c r="Q1660" i="2" s="1"/>
  <c r="P1661" i="2"/>
  <c r="Q1661" i="2" s="1"/>
  <c r="P1662" i="2"/>
  <c r="Q1662" i="2" s="1"/>
  <c r="P1663" i="2"/>
  <c r="Q1663" i="2" s="1"/>
  <c r="P1664" i="2"/>
  <c r="Q1664" i="2" s="1"/>
  <c r="P1665" i="2"/>
  <c r="Q1665" i="2" s="1"/>
  <c r="P1666" i="2"/>
  <c r="Q1666" i="2" s="1"/>
  <c r="P1667" i="2"/>
  <c r="Q1667" i="2" s="1"/>
  <c r="P1668" i="2"/>
  <c r="Q1668" i="2" s="1"/>
  <c r="P1669" i="2"/>
  <c r="Q1669" i="2" s="1"/>
  <c r="P1670" i="2"/>
  <c r="Q1670" i="2" s="1"/>
  <c r="P1671" i="2"/>
  <c r="Q1671" i="2" s="1"/>
  <c r="P1672" i="2"/>
  <c r="Q1672" i="2" s="1"/>
  <c r="P1673" i="2"/>
  <c r="Q1673" i="2" s="1"/>
  <c r="P1674" i="2"/>
  <c r="Q1674" i="2" s="1"/>
  <c r="P1675" i="2"/>
  <c r="Q1675" i="2" s="1"/>
  <c r="P1676" i="2"/>
  <c r="Q1676" i="2" s="1"/>
  <c r="P1677" i="2"/>
  <c r="Q1677" i="2" s="1"/>
  <c r="P1678" i="2"/>
  <c r="Q1678" i="2" s="1"/>
  <c r="P1679" i="2"/>
  <c r="Q1679" i="2" s="1"/>
  <c r="P1680" i="2"/>
  <c r="Q1680" i="2" s="1"/>
  <c r="P1681" i="2"/>
  <c r="Q1681" i="2" s="1"/>
  <c r="P1682" i="2"/>
  <c r="Q1682" i="2" s="1"/>
  <c r="P1683" i="2"/>
  <c r="Q1683" i="2" s="1"/>
  <c r="P1684" i="2"/>
  <c r="Q1684" i="2" s="1"/>
  <c r="P1685" i="2"/>
  <c r="Q1685" i="2" s="1"/>
  <c r="P1686" i="2"/>
  <c r="Q1686" i="2" s="1"/>
  <c r="P1687" i="2"/>
  <c r="Q1687" i="2" s="1"/>
  <c r="P1688" i="2"/>
  <c r="Q1688" i="2" s="1"/>
  <c r="P1689" i="2"/>
  <c r="Q1689" i="2" s="1"/>
  <c r="P1690" i="2"/>
  <c r="Q1690" i="2" s="1"/>
  <c r="P1691" i="2"/>
  <c r="Q1691" i="2" s="1"/>
  <c r="P1692" i="2"/>
  <c r="Q1692" i="2" s="1"/>
  <c r="P1693" i="2"/>
  <c r="Q1693" i="2" s="1"/>
  <c r="P1694" i="2"/>
  <c r="Q1694" i="2" s="1"/>
  <c r="P1695" i="2"/>
  <c r="Q1695" i="2" s="1"/>
  <c r="P1696" i="2"/>
  <c r="Q1696" i="2" s="1"/>
  <c r="P1697" i="2"/>
  <c r="Q1697" i="2" s="1"/>
  <c r="P1698" i="2"/>
  <c r="Q1698" i="2" s="1"/>
  <c r="P1699" i="2"/>
  <c r="Q1699" i="2" s="1"/>
  <c r="P1700" i="2"/>
  <c r="Q1700" i="2" s="1"/>
  <c r="P1701" i="2"/>
  <c r="Q1701" i="2" s="1"/>
  <c r="P1702" i="2"/>
  <c r="Q1702" i="2" s="1"/>
  <c r="P1703" i="2"/>
  <c r="Q1703" i="2" s="1"/>
  <c r="P1704" i="2"/>
  <c r="Q1704" i="2" s="1"/>
  <c r="P1705" i="2"/>
  <c r="Q1705" i="2" s="1"/>
  <c r="P1706" i="2"/>
  <c r="Q1706" i="2" s="1"/>
  <c r="P1707" i="2"/>
  <c r="Q1707" i="2" s="1"/>
  <c r="P1708" i="2"/>
  <c r="Q1708" i="2" s="1"/>
  <c r="P1709" i="2"/>
  <c r="Q1709" i="2" s="1"/>
  <c r="P1710" i="2"/>
  <c r="Q1710" i="2" s="1"/>
  <c r="P1711" i="2"/>
  <c r="Q1711" i="2" s="1"/>
  <c r="P1712" i="2"/>
  <c r="Q1712" i="2" s="1"/>
  <c r="P1713" i="2"/>
  <c r="Q1713" i="2" s="1"/>
  <c r="P1714" i="2"/>
  <c r="Q1714" i="2" s="1"/>
  <c r="P1715" i="2"/>
  <c r="Q1715" i="2" s="1"/>
  <c r="P1716" i="2"/>
  <c r="Q1716" i="2" s="1"/>
  <c r="P1717" i="2"/>
  <c r="Q1717" i="2" s="1"/>
  <c r="P1718" i="2"/>
  <c r="Q1718" i="2" s="1"/>
  <c r="P1719" i="2"/>
  <c r="Q1719" i="2" s="1"/>
  <c r="P1720" i="2"/>
  <c r="Q1720" i="2" s="1"/>
  <c r="P1721" i="2"/>
  <c r="Q1721" i="2" s="1"/>
  <c r="P1722" i="2"/>
  <c r="Q1722" i="2" s="1"/>
  <c r="P1723" i="2"/>
  <c r="Q1723" i="2" s="1"/>
  <c r="P1724" i="2"/>
  <c r="Q1724" i="2" s="1"/>
  <c r="P1725" i="2"/>
  <c r="Q1725" i="2" s="1"/>
  <c r="P1726" i="2"/>
  <c r="Q1726" i="2" s="1"/>
  <c r="P1727" i="2"/>
  <c r="Q1727" i="2" s="1"/>
  <c r="P1728" i="2"/>
  <c r="Q1728" i="2" s="1"/>
  <c r="P1729" i="2"/>
  <c r="Q1729" i="2" s="1"/>
  <c r="P1730" i="2"/>
  <c r="Q1730" i="2" s="1"/>
  <c r="P1731" i="2"/>
  <c r="Q1731" i="2" s="1"/>
  <c r="P1732" i="2"/>
  <c r="Q1732" i="2" s="1"/>
  <c r="P1733" i="2"/>
  <c r="Q1733" i="2" s="1"/>
  <c r="P1734" i="2"/>
  <c r="Q1734" i="2" s="1"/>
  <c r="P1735" i="2"/>
  <c r="Q1735" i="2" s="1"/>
  <c r="P1736" i="2"/>
  <c r="Q1736" i="2" s="1"/>
  <c r="P1737" i="2"/>
  <c r="Q1737" i="2" s="1"/>
  <c r="P1738" i="2"/>
  <c r="Q1738" i="2" s="1"/>
  <c r="P1739" i="2"/>
  <c r="Q1739" i="2" s="1"/>
  <c r="P1740" i="2"/>
  <c r="Q1740" i="2" s="1"/>
  <c r="P1741" i="2"/>
  <c r="Q1741" i="2" s="1"/>
  <c r="P1742" i="2"/>
  <c r="Q1742" i="2" s="1"/>
  <c r="P1743" i="2"/>
  <c r="Q1743" i="2" s="1"/>
  <c r="P1744" i="2"/>
  <c r="Q1744" i="2" s="1"/>
  <c r="P1745" i="2"/>
  <c r="Q1745" i="2" s="1"/>
  <c r="P1746" i="2"/>
  <c r="Q1746" i="2" s="1"/>
  <c r="P1747" i="2"/>
  <c r="Q1747" i="2" s="1"/>
  <c r="P1748" i="2"/>
  <c r="Q1748" i="2" s="1"/>
  <c r="P1749" i="2"/>
  <c r="Q1749" i="2" s="1"/>
  <c r="P1750" i="2"/>
  <c r="Q1750" i="2" s="1"/>
  <c r="P1751" i="2"/>
  <c r="Q1751" i="2" s="1"/>
  <c r="P1752" i="2"/>
  <c r="Q1752" i="2" s="1"/>
  <c r="P1753" i="2"/>
  <c r="Q1753" i="2" s="1"/>
  <c r="P1754" i="2"/>
  <c r="Q1754" i="2" s="1"/>
  <c r="P1755" i="2"/>
  <c r="Q1755" i="2" s="1"/>
  <c r="P1756" i="2"/>
  <c r="Q1756" i="2" s="1"/>
  <c r="P1757" i="2"/>
  <c r="Q1757" i="2" s="1"/>
  <c r="P1758" i="2"/>
  <c r="Q1758" i="2" s="1"/>
  <c r="P1759" i="2"/>
  <c r="Q1759" i="2" s="1"/>
  <c r="P1760" i="2"/>
  <c r="Q1760" i="2" s="1"/>
  <c r="P1761" i="2"/>
  <c r="Q1761" i="2" s="1"/>
  <c r="P1762" i="2"/>
  <c r="Q1762" i="2" s="1"/>
  <c r="P1763" i="2"/>
  <c r="Q1763" i="2" s="1"/>
  <c r="P1764" i="2"/>
  <c r="Q1764" i="2" s="1"/>
  <c r="P1765" i="2"/>
  <c r="Q1765" i="2" s="1"/>
  <c r="P1766" i="2"/>
  <c r="Q1766" i="2" s="1"/>
  <c r="P1767" i="2"/>
  <c r="Q1767" i="2" s="1"/>
  <c r="P1768" i="2"/>
  <c r="Q1768" i="2" s="1"/>
  <c r="P1769" i="2"/>
  <c r="Q1769" i="2" s="1"/>
  <c r="P1770" i="2"/>
  <c r="Q1770" i="2" s="1"/>
  <c r="P1771" i="2"/>
  <c r="Q1771" i="2" s="1"/>
  <c r="P1772" i="2"/>
  <c r="Q1772" i="2" s="1"/>
  <c r="P1773" i="2"/>
  <c r="Q1773" i="2" s="1"/>
  <c r="P1774" i="2"/>
  <c r="Q1774" i="2" s="1"/>
  <c r="P1775" i="2"/>
  <c r="Q1775" i="2" s="1"/>
  <c r="P1776" i="2"/>
  <c r="Q1776" i="2" s="1"/>
  <c r="P1777" i="2"/>
  <c r="Q1777" i="2" s="1"/>
  <c r="P1778" i="2"/>
  <c r="Q1778" i="2" s="1"/>
  <c r="P1779" i="2"/>
  <c r="Q1779" i="2" s="1"/>
  <c r="P1780" i="2"/>
  <c r="Q1780" i="2" s="1"/>
  <c r="P1781" i="2"/>
  <c r="Q1781" i="2" s="1"/>
  <c r="P1782" i="2"/>
  <c r="Q1782" i="2" s="1"/>
  <c r="P1783" i="2"/>
  <c r="Q1783" i="2" s="1"/>
  <c r="P1784" i="2"/>
  <c r="Q1784" i="2" s="1"/>
  <c r="P1785" i="2"/>
  <c r="Q1785" i="2" s="1"/>
  <c r="P1786" i="2"/>
  <c r="Q1786" i="2" s="1"/>
  <c r="P1787" i="2"/>
  <c r="Q1787" i="2" s="1"/>
  <c r="P1788" i="2"/>
  <c r="Q1788" i="2" s="1"/>
  <c r="P1789" i="2"/>
  <c r="Q1789" i="2" s="1"/>
  <c r="P1790" i="2"/>
  <c r="Q1790" i="2" s="1"/>
  <c r="P1791" i="2"/>
  <c r="Q1791" i="2" s="1"/>
  <c r="P1792" i="2"/>
  <c r="Q1792" i="2" s="1"/>
  <c r="P1793" i="2"/>
  <c r="Q1793" i="2" s="1"/>
  <c r="P1794" i="2"/>
  <c r="Q1794" i="2" s="1"/>
  <c r="P1795" i="2"/>
  <c r="Q1795" i="2" s="1"/>
  <c r="P1796" i="2"/>
  <c r="Q1796" i="2" s="1"/>
  <c r="P1797" i="2"/>
  <c r="Q1797" i="2" s="1"/>
  <c r="P1798" i="2"/>
  <c r="Q1798" i="2" s="1"/>
  <c r="P1799" i="2"/>
  <c r="Q1799" i="2" s="1"/>
  <c r="P1800" i="2"/>
  <c r="Q1800" i="2" s="1"/>
  <c r="P1801" i="2"/>
  <c r="Q1801" i="2" s="1"/>
  <c r="P1802" i="2"/>
  <c r="Q1802" i="2" s="1"/>
  <c r="P1803" i="2"/>
  <c r="Q1803" i="2" s="1"/>
  <c r="P1804" i="2"/>
  <c r="Q1804" i="2" s="1"/>
  <c r="P1805" i="2"/>
  <c r="Q1805" i="2" s="1"/>
  <c r="P1806" i="2"/>
  <c r="Q1806" i="2" s="1"/>
  <c r="P1807" i="2"/>
  <c r="Q1807" i="2" s="1"/>
  <c r="P1808" i="2"/>
  <c r="Q1808" i="2" s="1"/>
  <c r="P1809" i="2"/>
  <c r="Q1809" i="2" s="1"/>
  <c r="P1810" i="2"/>
  <c r="Q1810" i="2" s="1"/>
  <c r="P1811" i="2"/>
  <c r="Q1811" i="2" s="1"/>
  <c r="P1812" i="2"/>
  <c r="Q1812" i="2" s="1"/>
  <c r="P1813" i="2"/>
  <c r="Q1813" i="2" s="1"/>
  <c r="P1814" i="2"/>
  <c r="Q1814" i="2" s="1"/>
  <c r="P1815" i="2"/>
  <c r="Q1815" i="2" s="1"/>
  <c r="P1816" i="2"/>
  <c r="Q1816" i="2" s="1"/>
  <c r="P1817" i="2"/>
  <c r="Q1817" i="2" s="1"/>
  <c r="P1818" i="2"/>
  <c r="Q1818" i="2" s="1"/>
  <c r="P1819" i="2"/>
  <c r="Q1819" i="2" s="1"/>
  <c r="P1820" i="2"/>
  <c r="Q1820" i="2" s="1"/>
  <c r="P1821" i="2"/>
  <c r="Q1821" i="2" s="1"/>
  <c r="P1822" i="2"/>
  <c r="Q1822" i="2" s="1"/>
  <c r="P1823" i="2"/>
  <c r="Q1823" i="2" s="1"/>
  <c r="P1824" i="2"/>
  <c r="Q1824" i="2" s="1"/>
  <c r="P1825" i="2"/>
  <c r="Q1825" i="2" s="1"/>
  <c r="P1826" i="2"/>
  <c r="Q1826" i="2" s="1"/>
  <c r="P1827" i="2"/>
  <c r="Q1827" i="2" s="1"/>
  <c r="P1828" i="2"/>
  <c r="Q1828" i="2" s="1"/>
  <c r="P1829" i="2"/>
  <c r="Q1829" i="2" s="1"/>
  <c r="P1830" i="2"/>
  <c r="Q1830" i="2" s="1"/>
  <c r="P1831" i="2"/>
  <c r="Q1831" i="2" s="1"/>
  <c r="P1832" i="2"/>
  <c r="Q1832" i="2" s="1"/>
  <c r="P1833" i="2"/>
  <c r="Q1833" i="2" s="1"/>
  <c r="P1834" i="2"/>
  <c r="Q1834" i="2" s="1"/>
  <c r="P1835" i="2"/>
  <c r="Q1835" i="2" s="1"/>
  <c r="P1836" i="2"/>
  <c r="Q1836" i="2" s="1"/>
  <c r="P1837" i="2"/>
  <c r="Q1837" i="2" s="1"/>
  <c r="P1838" i="2"/>
  <c r="Q1838" i="2" s="1"/>
  <c r="P1839" i="2"/>
  <c r="Q1839" i="2" s="1"/>
  <c r="P1840" i="2"/>
  <c r="Q1840" i="2" s="1"/>
  <c r="P1841" i="2"/>
  <c r="Q1841" i="2" s="1"/>
  <c r="P1842" i="2"/>
  <c r="Q1842" i="2" s="1"/>
  <c r="P1843" i="2"/>
  <c r="Q1843" i="2" s="1"/>
  <c r="P1844" i="2"/>
  <c r="Q1844" i="2" s="1"/>
  <c r="P1845" i="2"/>
  <c r="Q1845" i="2" s="1"/>
  <c r="P1846" i="2"/>
  <c r="Q1846" i="2" s="1"/>
  <c r="P1847" i="2"/>
  <c r="Q1847" i="2" s="1"/>
  <c r="P1848" i="2"/>
  <c r="Q1848" i="2" s="1"/>
  <c r="P1849" i="2"/>
  <c r="Q1849" i="2" s="1"/>
  <c r="P1850" i="2"/>
  <c r="Q1850" i="2" s="1"/>
  <c r="P1851" i="2"/>
  <c r="Q1851" i="2" s="1"/>
  <c r="P1852" i="2"/>
  <c r="Q1852" i="2" s="1"/>
  <c r="P1853" i="2"/>
  <c r="Q1853" i="2" s="1"/>
  <c r="P1854" i="2"/>
  <c r="Q1854" i="2" s="1"/>
  <c r="P1855" i="2"/>
  <c r="Q1855" i="2" s="1"/>
  <c r="P1856" i="2"/>
  <c r="Q1856" i="2" s="1"/>
  <c r="P1857" i="2"/>
  <c r="Q1857" i="2" s="1"/>
  <c r="P1858" i="2"/>
  <c r="Q1858" i="2" s="1"/>
  <c r="P1859" i="2"/>
  <c r="Q1859" i="2" s="1"/>
  <c r="P1860" i="2"/>
  <c r="Q1860" i="2" s="1"/>
  <c r="P1861" i="2"/>
  <c r="Q1861" i="2" s="1"/>
  <c r="P1862" i="2"/>
  <c r="Q1862" i="2" s="1"/>
  <c r="P1863" i="2"/>
  <c r="Q1863" i="2" s="1"/>
  <c r="P1864" i="2"/>
  <c r="Q1864" i="2" s="1"/>
  <c r="P1865" i="2"/>
  <c r="Q1865" i="2" s="1"/>
  <c r="P1866" i="2"/>
  <c r="Q1866" i="2" s="1"/>
  <c r="P1867" i="2"/>
  <c r="Q1867" i="2" s="1"/>
  <c r="P1868" i="2"/>
  <c r="Q1868" i="2" s="1"/>
  <c r="P1869" i="2"/>
  <c r="Q1869" i="2" s="1"/>
  <c r="P1870" i="2"/>
  <c r="Q1870" i="2" s="1"/>
  <c r="P1871" i="2"/>
  <c r="Q1871" i="2" s="1"/>
  <c r="P1872" i="2"/>
  <c r="Q1872" i="2" s="1"/>
  <c r="P1873" i="2"/>
  <c r="Q1873" i="2" s="1"/>
  <c r="P1874" i="2"/>
  <c r="Q1874" i="2" s="1"/>
  <c r="P1875" i="2"/>
  <c r="Q1875" i="2" s="1"/>
  <c r="P1876" i="2"/>
  <c r="Q1876" i="2" s="1"/>
  <c r="P1877" i="2"/>
  <c r="Q1877" i="2" s="1"/>
  <c r="P1878" i="2"/>
  <c r="Q1878" i="2" s="1"/>
  <c r="P1879" i="2"/>
  <c r="Q1879" i="2" s="1"/>
  <c r="P1880" i="2"/>
  <c r="Q1880" i="2" s="1"/>
  <c r="P1881" i="2"/>
  <c r="Q1881" i="2" s="1"/>
  <c r="P1882" i="2"/>
  <c r="Q1882" i="2" s="1"/>
  <c r="P1883" i="2"/>
  <c r="Q1883" i="2" s="1"/>
  <c r="P1884" i="2"/>
  <c r="Q1884" i="2" s="1"/>
  <c r="P1885" i="2"/>
  <c r="Q1885" i="2" s="1"/>
  <c r="P1886" i="2"/>
  <c r="Q1886" i="2" s="1"/>
  <c r="P1887" i="2"/>
  <c r="Q1887" i="2" s="1"/>
  <c r="P1888" i="2"/>
  <c r="Q1888" i="2" s="1"/>
  <c r="P1889" i="2"/>
  <c r="Q1889" i="2" s="1"/>
  <c r="P1890" i="2"/>
  <c r="Q1890" i="2" s="1"/>
  <c r="P1891" i="2"/>
  <c r="Q1891" i="2" s="1"/>
  <c r="P1892" i="2"/>
  <c r="Q1892" i="2" s="1"/>
  <c r="P1893" i="2"/>
  <c r="Q1893" i="2" s="1"/>
  <c r="P1894" i="2"/>
  <c r="Q1894" i="2" s="1"/>
  <c r="P1895" i="2"/>
  <c r="Q1895" i="2" s="1"/>
  <c r="P1896" i="2"/>
  <c r="Q1896" i="2" s="1"/>
  <c r="P1897" i="2"/>
  <c r="Q1897" i="2" s="1"/>
  <c r="P1898" i="2"/>
  <c r="Q1898" i="2" s="1"/>
  <c r="P1899" i="2"/>
  <c r="Q1899" i="2" s="1"/>
  <c r="P1900" i="2"/>
  <c r="Q1900" i="2" s="1"/>
  <c r="P1901" i="2"/>
  <c r="Q1901" i="2" s="1"/>
  <c r="P1902" i="2"/>
  <c r="Q1902" i="2" s="1"/>
  <c r="P1903" i="2"/>
  <c r="Q1903" i="2" s="1"/>
  <c r="P1904" i="2"/>
  <c r="Q1904" i="2" s="1"/>
  <c r="P1905" i="2"/>
  <c r="Q1905" i="2" s="1"/>
  <c r="P1906" i="2"/>
  <c r="Q1906" i="2" s="1"/>
  <c r="P1907" i="2"/>
  <c r="Q1907" i="2" s="1"/>
  <c r="P1908" i="2"/>
  <c r="Q1908" i="2" s="1"/>
  <c r="P1909" i="2"/>
  <c r="Q1909" i="2" s="1"/>
  <c r="P1910" i="2"/>
  <c r="Q1910" i="2" s="1"/>
  <c r="P1911" i="2"/>
  <c r="Q1911" i="2" s="1"/>
  <c r="P1912" i="2"/>
  <c r="Q1912" i="2" s="1"/>
  <c r="P1913" i="2"/>
  <c r="Q1913" i="2" s="1"/>
  <c r="P1914" i="2"/>
  <c r="Q1914" i="2" s="1"/>
  <c r="P1915" i="2"/>
  <c r="Q1915" i="2" s="1"/>
  <c r="P1916" i="2"/>
  <c r="Q1916" i="2" s="1"/>
  <c r="P1917" i="2"/>
  <c r="Q1917" i="2" s="1"/>
  <c r="P1918" i="2"/>
  <c r="Q1918" i="2" s="1"/>
  <c r="P1919" i="2"/>
  <c r="Q1919" i="2" s="1"/>
  <c r="P1920" i="2"/>
  <c r="Q1920" i="2" s="1"/>
  <c r="P1921" i="2"/>
  <c r="Q1921" i="2" s="1"/>
  <c r="P1922" i="2"/>
  <c r="Q1922" i="2" s="1"/>
  <c r="P1923" i="2"/>
  <c r="Q1923" i="2" s="1"/>
  <c r="P1924" i="2"/>
  <c r="Q1924" i="2" s="1"/>
  <c r="P1925" i="2"/>
  <c r="Q1925" i="2" s="1"/>
  <c r="P1926" i="2"/>
  <c r="Q1926" i="2" s="1"/>
  <c r="P1927" i="2"/>
  <c r="Q1927" i="2" s="1"/>
  <c r="P1928" i="2"/>
  <c r="Q1928" i="2" s="1"/>
  <c r="P1929" i="2"/>
  <c r="Q1929" i="2" s="1"/>
  <c r="P1930" i="2"/>
  <c r="Q1930" i="2" s="1"/>
  <c r="P1931" i="2"/>
  <c r="Q1931" i="2" s="1"/>
  <c r="P1932" i="2"/>
  <c r="Q1932" i="2" s="1"/>
  <c r="P1933" i="2"/>
  <c r="Q1933" i="2" s="1"/>
  <c r="P1934" i="2"/>
  <c r="Q1934" i="2" s="1"/>
  <c r="P1935" i="2"/>
  <c r="Q1935" i="2" s="1"/>
  <c r="P1936" i="2"/>
  <c r="Q1936" i="2" s="1"/>
  <c r="P1937" i="2"/>
  <c r="Q1937" i="2" s="1"/>
  <c r="P1938" i="2"/>
  <c r="Q1938" i="2" s="1"/>
  <c r="P1939" i="2"/>
  <c r="Q1939" i="2" s="1"/>
  <c r="P1940" i="2"/>
  <c r="Q1940" i="2" s="1"/>
  <c r="P1941" i="2"/>
  <c r="Q1941" i="2" s="1"/>
  <c r="P1942" i="2"/>
  <c r="Q1942" i="2" s="1"/>
  <c r="P1943" i="2"/>
  <c r="Q1943" i="2" s="1"/>
  <c r="P1944" i="2"/>
  <c r="Q1944" i="2" s="1"/>
  <c r="P1945" i="2"/>
  <c r="Q1945" i="2" s="1"/>
  <c r="P1946" i="2"/>
  <c r="Q1946" i="2" s="1"/>
  <c r="P1947" i="2"/>
  <c r="Q1947" i="2" s="1"/>
  <c r="P1948" i="2"/>
  <c r="Q1948" i="2" s="1"/>
  <c r="P1949" i="2"/>
  <c r="Q1949" i="2" s="1"/>
  <c r="P1950" i="2"/>
  <c r="Q1950" i="2" s="1"/>
  <c r="P1951" i="2"/>
  <c r="Q1951" i="2" s="1"/>
  <c r="P1952" i="2"/>
  <c r="Q1952" i="2" s="1"/>
  <c r="P1953" i="2"/>
  <c r="Q1953" i="2" s="1"/>
  <c r="P1954" i="2"/>
  <c r="Q1954" i="2" s="1"/>
  <c r="P1955" i="2"/>
  <c r="Q1955" i="2" s="1"/>
  <c r="P1956" i="2"/>
  <c r="Q1956" i="2" s="1"/>
  <c r="P1957" i="2"/>
  <c r="Q1957" i="2" s="1"/>
  <c r="P1958" i="2"/>
  <c r="Q1958" i="2" s="1"/>
  <c r="P1959" i="2"/>
  <c r="Q1959" i="2" s="1"/>
  <c r="P1960" i="2"/>
  <c r="Q1960" i="2" s="1"/>
  <c r="P1961" i="2"/>
  <c r="Q1961" i="2" s="1"/>
  <c r="P1962" i="2"/>
  <c r="Q1962" i="2" s="1"/>
  <c r="P1963" i="2"/>
  <c r="Q1963" i="2" s="1"/>
  <c r="P1964" i="2"/>
  <c r="Q1964" i="2" s="1"/>
  <c r="P1965" i="2"/>
  <c r="Q1965" i="2" s="1"/>
  <c r="P1966" i="2"/>
  <c r="Q1966" i="2" s="1"/>
  <c r="P1967" i="2"/>
  <c r="Q1967" i="2" s="1"/>
  <c r="P1968" i="2"/>
  <c r="Q1968" i="2" s="1"/>
  <c r="P1969" i="2"/>
  <c r="Q1969" i="2" s="1"/>
  <c r="P1970" i="2"/>
  <c r="Q1970" i="2" s="1"/>
  <c r="P1971" i="2"/>
  <c r="Q1971" i="2" s="1"/>
  <c r="P1972" i="2"/>
  <c r="Q1972" i="2" s="1"/>
  <c r="P1973" i="2"/>
  <c r="Q1973" i="2" s="1"/>
  <c r="P1974" i="2"/>
  <c r="Q1974" i="2" s="1"/>
  <c r="P1975" i="2"/>
  <c r="Q1975" i="2" s="1"/>
  <c r="P1976" i="2"/>
  <c r="Q1976" i="2" s="1"/>
  <c r="P1977" i="2"/>
  <c r="Q1977" i="2" s="1"/>
  <c r="P1978" i="2"/>
  <c r="Q1978" i="2" s="1"/>
  <c r="P1979" i="2"/>
  <c r="Q1979" i="2" s="1"/>
  <c r="P1980" i="2"/>
  <c r="Q1980" i="2" s="1"/>
  <c r="P1981" i="2"/>
  <c r="Q1981" i="2" s="1"/>
  <c r="P1982" i="2"/>
  <c r="Q1982" i="2" s="1"/>
  <c r="P1983" i="2"/>
  <c r="Q1983" i="2" s="1"/>
  <c r="P1984" i="2"/>
  <c r="Q1984" i="2" s="1"/>
  <c r="P1985" i="2"/>
  <c r="Q1985" i="2" s="1"/>
  <c r="P1986" i="2"/>
  <c r="Q1986" i="2" s="1"/>
  <c r="P1987" i="2"/>
  <c r="Q1987" i="2" s="1"/>
  <c r="P1988" i="2"/>
  <c r="Q1988" i="2" s="1"/>
  <c r="P1989" i="2"/>
  <c r="Q1989" i="2" s="1"/>
  <c r="P1990" i="2"/>
  <c r="Q1990" i="2" s="1"/>
  <c r="P1991" i="2"/>
  <c r="Q1991" i="2" s="1"/>
  <c r="P1992" i="2"/>
  <c r="Q1992" i="2" s="1"/>
  <c r="P1993" i="2"/>
  <c r="Q1993" i="2" s="1"/>
  <c r="P1994" i="2"/>
  <c r="Q1994" i="2" s="1"/>
  <c r="P1995" i="2"/>
  <c r="Q1995" i="2" s="1"/>
  <c r="P1996" i="2"/>
  <c r="Q1996" i="2" s="1"/>
  <c r="P1997" i="2"/>
  <c r="Q1997" i="2" s="1"/>
  <c r="P1998" i="2"/>
  <c r="Q1998" i="2" s="1"/>
  <c r="P1999" i="2"/>
  <c r="Q1999" i="2" s="1"/>
  <c r="P2000" i="2"/>
  <c r="Q2000" i="2" s="1"/>
  <c r="P2001" i="2"/>
  <c r="Q2001" i="2" s="1"/>
  <c r="P2002" i="2"/>
  <c r="Q2002" i="2" s="1"/>
  <c r="P2003" i="2"/>
  <c r="Q2003" i="2" s="1"/>
  <c r="P2004" i="2"/>
  <c r="Q2004" i="2" s="1"/>
  <c r="P2005" i="2"/>
  <c r="Q2005" i="2" s="1"/>
  <c r="P2006" i="2"/>
  <c r="Q2006" i="2" s="1"/>
  <c r="P2007" i="2"/>
  <c r="Q2007" i="2" s="1"/>
  <c r="P2008" i="2"/>
  <c r="Q2008" i="2" s="1"/>
  <c r="P2009" i="2"/>
  <c r="Q2009" i="2" s="1"/>
  <c r="P2010" i="2"/>
  <c r="Q2010" i="2" s="1"/>
  <c r="P2011" i="2"/>
  <c r="Q2011" i="2" s="1"/>
  <c r="P2012" i="2"/>
  <c r="Q2012" i="2" s="1"/>
  <c r="P2013" i="2"/>
  <c r="Q2013" i="2" s="1"/>
  <c r="P2014" i="2"/>
  <c r="Q2014" i="2" s="1"/>
  <c r="P2015" i="2"/>
  <c r="Q2015" i="2" s="1"/>
  <c r="P2016" i="2"/>
  <c r="Q2016" i="2" s="1"/>
  <c r="P2017" i="2"/>
  <c r="Q2017" i="2" s="1"/>
  <c r="P2018" i="2"/>
  <c r="Q2018" i="2" s="1"/>
  <c r="P2019" i="2"/>
  <c r="Q2019" i="2" s="1"/>
  <c r="P2020" i="2"/>
  <c r="Q2020" i="2" s="1"/>
  <c r="P2021" i="2"/>
  <c r="Q2021" i="2" s="1"/>
  <c r="P2022" i="2"/>
  <c r="Q2022" i="2" s="1"/>
  <c r="P2023" i="2"/>
  <c r="Q2023" i="2" s="1"/>
  <c r="P2024" i="2"/>
  <c r="Q2024" i="2" s="1"/>
  <c r="P2025" i="2"/>
  <c r="Q2025" i="2" s="1"/>
  <c r="P2026" i="2"/>
  <c r="Q2026" i="2" s="1"/>
  <c r="P2027" i="2"/>
  <c r="Q2027" i="2" s="1"/>
  <c r="P2028" i="2"/>
  <c r="Q2028" i="2" s="1"/>
  <c r="P2029" i="2"/>
  <c r="Q2029" i="2" s="1"/>
  <c r="P2030" i="2"/>
  <c r="Q2030" i="2" s="1"/>
  <c r="P2031" i="2"/>
  <c r="Q2031" i="2" s="1"/>
  <c r="P2032" i="2"/>
  <c r="Q2032" i="2" s="1"/>
  <c r="P2033" i="2"/>
  <c r="Q2033" i="2" s="1"/>
  <c r="P2034" i="2"/>
  <c r="Q2034" i="2" s="1"/>
  <c r="P2035" i="2"/>
  <c r="Q2035" i="2" s="1"/>
  <c r="P2036" i="2"/>
  <c r="Q2036" i="2" s="1"/>
  <c r="P2037" i="2"/>
  <c r="Q2037" i="2" s="1"/>
  <c r="P2038" i="2"/>
  <c r="Q2038" i="2" s="1"/>
  <c r="P2039" i="2"/>
  <c r="Q2039" i="2" s="1"/>
  <c r="P2040" i="2"/>
  <c r="Q2040" i="2" s="1"/>
  <c r="P2041" i="2"/>
  <c r="Q2041" i="2" s="1"/>
  <c r="P2042" i="2"/>
  <c r="Q2042" i="2" s="1"/>
  <c r="P2043" i="2"/>
  <c r="Q2043" i="2" s="1"/>
  <c r="P2044" i="2"/>
  <c r="Q2044" i="2" s="1"/>
  <c r="P2045" i="2"/>
  <c r="Q2045" i="2" s="1"/>
  <c r="P2046" i="2"/>
  <c r="Q2046" i="2" s="1"/>
  <c r="P2047" i="2"/>
  <c r="Q2047" i="2" s="1"/>
  <c r="P2048" i="2"/>
  <c r="Q2048" i="2" s="1"/>
  <c r="P2049" i="2"/>
  <c r="Q2049" i="2" s="1"/>
  <c r="P2050" i="2"/>
  <c r="Q2050" i="2" s="1"/>
  <c r="P2051" i="2"/>
  <c r="Q2051" i="2" s="1"/>
  <c r="P2052" i="2"/>
  <c r="Q2052" i="2" s="1"/>
  <c r="P2053" i="2"/>
  <c r="Q2053" i="2" s="1"/>
  <c r="P2054" i="2"/>
  <c r="Q2054" i="2" s="1"/>
  <c r="P2055" i="2"/>
  <c r="Q2055" i="2" s="1"/>
  <c r="P2056" i="2"/>
  <c r="Q2056" i="2" s="1"/>
  <c r="P2057" i="2"/>
  <c r="Q2057" i="2" s="1"/>
  <c r="P2058" i="2"/>
  <c r="Q2058" i="2" s="1"/>
  <c r="P2059" i="2"/>
  <c r="Q2059" i="2" s="1"/>
  <c r="P2060" i="2"/>
  <c r="Q2060" i="2" s="1"/>
  <c r="P2061" i="2"/>
  <c r="Q2061" i="2" s="1"/>
  <c r="P2062" i="2"/>
  <c r="Q2062" i="2" s="1"/>
  <c r="P2063" i="2"/>
  <c r="Q2063" i="2" s="1"/>
  <c r="P2064" i="2"/>
  <c r="Q2064" i="2" s="1"/>
  <c r="P2065" i="2"/>
  <c r="Q2065" i="2" s="1"/>
  <c r="P2066" i="2"/>
  <c r="Q2066" i="2" s="1"/>
  <c r="P2067" i="2"/>
  <c r="Q2067" i="2" s="1"/>
  <c r="P2068" i="2"/>
  <c r="Q2068" i="2" s="1"/>
  <c r="P2069" i="2"/>
  <c r="Q2069" i="2" s="1"/>
  <c r="P2070" i="2"/>
  <c r="Q2070" i="2" s="1"/>
  <c r="P2071" i="2"/>
  <c r="Q2071" i="2" s="1"/>
  <c r="P2072" i="2"/>
  <c r="Q2072" i="2" s="1"/>
  <c r="P2073" i="2"/>
  <c r="Q2073" i="2" s="1"/>
  <c r="P2074" i="2"/>
  <c r="Q2074" i="2" s="1"/>
  <c r="P2075" i="2"/>
  <c r="Q2075" i="2" s="1"/>
  <c r="P2076" i="2"/>
  <c r="Q2076" i="2" s="1"/>
  <c r="P2077" i="2"/>
  <c r="Q2077" i="2" s="1"/>
  <c r="P2078" i="2"/>
  <c r="Q2078" i="2" s="1"/>
  <c r="P2079" i="2"/>
  <c r="Q2079" i="2" s="1"/>
  <c r="P2080" i="2"/>
  <c r="Q2080" i="2" s="1"/>
  <c r="P2081" i="2"/>
  <c r="Q2081" i="2" s="1"/>
  <c r="P2082" i="2"/>
  <c r="Q2082" i="2" s="1"/>
  <c r="P2083" i="2"/>
  <c r="Q2083" i="2" s="1"/>
  <c r="P2084" i="2"/>
  <c r="Q2084" i="2" s="1"/>
  <c r="P2085" i="2"/>
  <c r="Q2085" i="2" s="1"/>
  <c r="P2086" i="2"/>
  <c r="Q2086" i="2" s="1"/>
  <c r="P2087" i="2"/>
  <c r="Q2087" i="2" s="1"/>
  <c r="P2088" i="2"/>
  <c r="Q2088" i="2" s="1"/>
  <c r="P2089" i="2"/>
  <c r="Q2089" i="2" s="1"/>
  <c r="P2090" i="2"/>
  <c r="Q2090" i="2" s="1"/>
  <c r="P2091" i="2"/>
  <c r="Q2091" i="2" s="1"/>
  <c r="P2092" i="2"/>
  <c r="Q2092" i="2" s="1"/>
  <c r="P2093" i="2"/>
  <c r="Q2093" i="2" s="1"/>
  <c r="P2094" i="2"/>
  <c r="Q2094" i="2" s="1"/>
  <c r="P2095" i="2"/>
  <c r="Q2095" i="2" s="1"/>
  <c r="P2096" i="2"/>
  <c r="Q2096" i="2" s="1"/>
  <c r="P2097" i="2"/>
  <c r="Q2097" i="2" s="1"/>
  <c r="P2098" i="2"/>
  <c r="Q2098" i="2" s="1"/>
  <c r="P2099" i="2"/>
  <c r="Q2099" i="2" s="1"/>
  <c r="P2100" i="2"/>
  <c r="Q2100" i="2" s="1"/>
  <c r="P2101" i="2"/>
  <c r="Q2101" i="2" s="1"/>
  <c r="P2102" i="2"/>
  <c r="Q2102" i="2" s="1"/>
  <c r="P2103" i="2"/>
  <c r="Q2103" i="2" s="1"/>
  <c r="P2104" i="2"/>
  <c r="Q2104" i="2" s="1"/>
  <c r="P2105" i="2"/>
  <c r="Q2105" i="2" s="1"/>
  <c r="P2106" i="2"/>
  <c r="Q2106" i="2" s="1"/>
  <c r="P2107" i="2"/>
  <c r="Q2107" i="2" s="1"/>
  <c r="P2108" i="2"/>
  <c r="Q2108" i="2" s="1"/>
  <c r="P2109" i="2"/>
  <c r="Q2109" i="2" s="1"/>
  <c r="P2110" i="2"/>
  <c r="Q2110" i="2" s="1"/>
  <c r="P2111" i="2"/>
  <c r="Q2111" i="2" s="1"/>
  <c r="P2112" i="2"/>
  <c r="Q2112" i="2" s="1"/>
  <c r="P2113" i="2"/>
  <c r="Q2113" i="2" s="1"/>
  <c r="P2114" i="2"/>
  <c r="Q2114" i="2" s="1"/>
  <c r="P2115" i="2"/>
  <c r="Q2115" i="2" s="1"/>
  <c r="P2116" i="2"/>
  <c r="Q2116" i="2" s="1"/>
  <c r="P2117" i="2"/>
  <c r="Q2117" i="2" s="1"/>
  <c r="P2118" i="2"/>
  <c r="Q2118" i="2" s="1"/>
  <c r="P2119" i="2"/>
  <c r="Q2119" i="2" s="1"/>
  <c r="P2120" i="2"/>
  <c r="Q2120" i="2" s="1"/>
  <c r="P2121" i="2"/>
  <c r="Q2121" i="2" s="1"/>
  <c r="P2122" i="2"/>
  <c r="Q2122" i="2" s="1"/>
  <c r="P2123" i="2"/>
  <c r="Q2123" i="2" s="1"/>
  <c r="P2124" i="2"/>
  <c r="Q2124" i="2" s="1"/>
  <c r="P2125" i="2"/>
  <c r="Q2125" i="2" s="1"/>
  <c r="P2126" i="2"/>
  <c r="Q2126" i="2" s="1"/>
  <c r="P2127" i="2"/>
  <c r="Q2127" i="2" s="1"/>
  <c r="P2128" i="2"/>
  <c r="Q2128" i="2" s="1"/>
  <c r="P2129" i="2"/>
  <c r="Q2129" i="2" s="1"/>
  <c r="P2130" i="2"/>
  <c r="Q2130" i="2" s="1"/>
  <c r="P2131" i="2"/>
  <c r="Q2131" i="2" s="1"/>
  <c r="P2132" i="2"/>
  <c r="Q2132" i="2" s="1"/>
  <c r="P2133" i="2"/>
  <c r="Q2133" i="2" s="1"/>
  <c r="P2134" i="2"/>
  <c r="Q2134" i="2" s="1"/>
  <c r="P2135" i="2"/>
  <c r="Q2135" i="2" s="1"/>
  <c r="P2136" i="2"/>
  <c r="Q2136" i="2" s="1"/>
  <c r="P2137" i="2"/>
  <c r="Q2137" i="2" s="1"/>
  <c r="P2138" i="2"/>
  <c r="Q2138" i="2" s="1"/>
  <c r="P2139" i="2"/>
  <c r="Q2139" i="2" s="1"/>
  <c r="P2140" i="2"/>
  <c r="Q2140" i="2" s="1"/>
  <c r="P2141" i="2"/>
  <c r="Q2141" i="2" s="1"/>
  <c r="P2142" i="2"/>
  <c r="Q2142" i="2" s="1"/>
  <c r="P2143" i="2"/>
  <c r="Q2143" i="2" s="1"/>
  <c r="P2144" i="2"/>
  <c r="Q2144" i="2" s="1"/>
  <c r="P2145" i="2"/>
  <c r="Q2145" i="2" s="1"/>
  <c r="P2146" i="2"/>
  <c r="Q2146" i="2" s="1"/>
  <c r="P2147" i="2"/>
  <c r="Q2147" i="2" s="1"/>
  <c r="P2148" i="2"/>
  <c r="Q2148" i="2" s="1"/>
  <c r="P2149" i="2"/>
  <c r="Q2149" i="2" s="1"/>
  <c r="P2150" i="2"/>
  <c r="Q2150" i="2" s="1"/>
  <c r="P2151" i="2"/>
  <c r="Q2151" i="2" s="1"/>
  <c r="P2152" i="2"/>
  <c r="Q2152" i="2" s="1"/>
  <c r="P2153" i="2"/>
  <c r="Q2153" i="2" s="1"/>
  <c r="P2154" i="2"/>
  <c r="Q2154" i="2" s="1"/>
  <c r="P2155" i="2"/>
  <c r="Q2155" i="2" s="1"/>
  <c r="P2156" i="2"/>
  <c r="Q2156" i="2" s="1"/>
  <c r="P2157" i="2"/>
  <c r="Q2157" i="2" s="1"/>
  <c r="P2158" i="2"/>
  <c r="Q2158" i="2" s="1"/>
  <c r="P2159" i="2"/>
  <c r="Q2159" i="2" s="1"/>
  <c r="P2160" i="2"/>
  <c r="Q2160" i="2" s="1"/>
  <c r="P2161" i="2"/>
  <c r="Q2161" i="2" s="1"/>
  <c r="P2162" i="2"/>
  <c r="Q2162" i="2" s="1"/>
  <c r="P2163" i="2"/>
  <c r="Q2163" i="2" s="1"/>
  <c r="P2164" i="2"/>
  <c r="Q2164" i="2" s="1"/>
  <c r="P2165" i="2"/>
  <c r="Q2165" i="2" s="1"/>
  <c r="P2166" i="2"/>
  <c r="Q2166" i="2" s="1"/>
  <c r="P2167" i="2"/>
  <c r="Q2167" i="2" s="1"/>
  <c r="P2168" i="2"/>
  <c r="Q2168" i="2" s="1"/>
  <c r="P2169" i="2"/>
  <c r="Q2169" i="2" s="1"/>
  <c r="P2170" i="2"/>
  <c r="Q2170" i="2" s="1"/>
  <c r="P2171" i="2"/>
  <c r="Q2171" i="2" s="1"/>
  <c r="P2172" i="2"/>
  <c r="Q2172" i="2" s="1"/>
  <c r="P2173" i="2"/>
  <c r="Q2173" i="2" s="1"/>
  <c r="P2174" i="2"/>
  <c r="Q2174" i="2" s="1"/>
  <c r="P2175" i="2"/>
  <c r="Q2175" i="2" s="1"/>
  <c r="P2176" i="2"/>
  <c r="Q2176" i="2" s="1"/>
  <c r="P2177" i="2"/>
  <c r="Q2177" i="2" s="1"/>
  <c r="P2178" i="2"/>
  <c r="Q2178" i="2" s="1"/>
  <c r="P2179" i="2"/>
  <c r="Q2179" i="2" s="1"/>
  <c r="P2180" i="2"/>
  <c r="Q2180" i="2" s="1"/>
  <c r="P2181" i="2"/>
  <c r="Q2181" i="2" s="1"/>
  <c r="P2182" i="2"/>
  <c r="Q2182" i="2" s="1"/>
  <c r="P2183" i="2"/>
  <c r="Q2183" i="2" s="1"/>
  <c r="P2184" i="2"/>
  <c r="Q2184" i="2" s="1"/>
  <c r="P2185" i="2"/>
  <c r="Q2185" i="2" s="1"/>
  <c r="P2186" i="2"/>
  <c r="Q2186" i="2" s="1"/>
  <c r="P2187" i="2"/>
  <c r="Q2187" i="2" s="1"/>
  <c r="P2188" i="2"/>
  <c r="Q2188" i="2" s="1"/>
  <c r="P2189" i="2"/>
  <c r="Q2189" i="2" s="1"/>
  <c r="P2190" i="2"/>
  <c r="Q2190" i="2" s="1"/>
  <c r="P2191" i="2"/>
  <c r="Q2191" i="2" s="1"/>
  <c r="P2192" i="2"/>
  <c r="Q2192" i="2" s="1"/>
  <c r="P2193" i="2"/>
  <c r="Q2193" i="2" s="1"/>
  <c r="P2194" i="2"/>
  <c r="Q2194" i="2" s="1"/>
  <c r="P2195" i="2"/>
  <c r="Q2195" i="2" s="1"/>
  <c r="P2196" i="2"/>
  <c r="Q2196" i="2" s="1"/>
  <c r="P2197" i="2"/>
  <c r="Q2197" i="2" s="1"/>
  <c r="P2198" i="2"/>
  <c r="Q2198" i="2" s="1"/>
  <c r="P2199" i="2"/>
  <c r="Q2199" i="2" s="1"/>
  <c r="P2200" i="2"/>
  <c r="Q2200" i="2" s="1"/>
  <c r="P2201" i="2"/>
  <c r="Q2201" i="2" s="1"/>
  <c r="P2202" i="2"/>
  <c r="Q2202" i="2" s="1"/>
  <c r="P2203" i="2"/>
  <c r="Q2203" i="2" s="1"/>
  <c r="P2204" i="2"/>
  <c r="Q2204" i="2" s="1"/>
  <c r="P2205" i="2"/>
  <c r="Q2205" i="2" s="1"/>
  <c r="P2206" i="2"/>
  <c r="Q2206" i="2" s="1"/>
  <c r="P2207" i="2"/>
  <c r="Q2207" i="2" s="1"/>
  <c r="P2208" i="2"/>
  <c r="Q2208" i="2" s="1"/>
  <c r="P2209" i="2"/>
  <c r="Q2209" i="2" s="1"/>
  <c r="P2210" i="2"/>
  <c r="Q2210" i="2" s="1"/>
  <c r="P2211" i="2"/>
  <c r="Q2211" i="2" s="1"/>
  <c r="P2212" i="2"/>
  <c r="Q2212" i="2" s="1"/>
  <c r="P2213" i="2"/>
  <c r="Q2213" i="2" s="1"/>
  <c r="P2214" i="2"/>
  <c r="Q2214" i="2" s="1"/>
  <c r="P2215" i="2"/>
  <c r="Q2215" i="2" s="1"/>
  <c r="P2216" i="2"/>
  <c r="Q2216" i="2" s="1"/>
  <c r="P2217" i="2"/>
  <c r="Q2217" i="2" s="1"/>
  <c r="P2218" i="2"/>
  <c r="Q2218" i="2" s="1"/>
  <c r="P2219" i="2"/>
  <c r="Q2219" i="2" s="1"/>
  <c r="P2220" i="2"/>
  <c r="Q2220" i="2" s="1"/>
  <c r="P2221" i="2"/>
  <c r="Q2221" i="2" s="1"/>
  <c r="P2222" i="2"/>
  <c r="Q2222" i="2" s="1"/>
  <c r="P2223" i="2"/>
  <c r="Q2223" i="2" s="1"/>
  <c r="P2224" i="2"/>
  <c r="Q2224" i="2" s="1"/>
  <c r="P2225" i="2"/>
  <c r="Q2225" i="2" s="1"/>
  <c r="P2226" i="2"/>
  <c r="Q2226" i="2" s="1"/>
  <c r="P2227" i="2"/>
  <c r="Q2227" i="2" s="1"/>
  <c r="P2228" i="2"/>
  <c r="Q2228" i="2" s="1"/>
  <c r="P2229" i="2"/>
  <c r="Q2229" i="2" s="1"/>
  <c r="P2230" i="2"/>
  <c r="Q2230" i="2" s="1"/>
  <c r="P2231" i="2"/>
  <c r="Q2231" i="2" s="1"/>
  <c r="P2232" i="2"/>
  <c r="Q2232" i="2" s="1"/>
  <c r="P2233" i="2"/>
  <c r="Q2233" i="2" s="1"/>
  <c r="P2234" i="2"/>
  <c r="Q2234" i="2" s="1"/>
  <c r="P2235" i="2"/>
  <c r="Q2235" i="2" s="1"/>
  <c r="P2236" i="2"/>
  <c r="Q2236" i="2" s="1"/>
  <c r="P2237" i="2"/>
  <c r="Q2237" i="2" s="1"/>
  <c r="P2238" i="2"/>
  <c r="Q2238" i="2" s="1"/>
  <c r="P2239" i="2"/>
  <c r="Q2239" i="2" s="1"/>
  <c r="P2240" i="2"/>
  <c r="Q2240" i="2" s="1"/>
  <c r="P2241" i="2"/>
  <c r="Q2241" i="2" s="1"/>
  <c r="P2242" i="2"/>
  <c r="Q2242" i="2" s="1"/>
  <c r="P2243" i="2"/>
  <c r="Q2243" i="2" s="1"/>
  <c r="P2244" i="2"/>
  <c r="Q2244" i="2" s="1"/>
  <c r="P2245" i="2"/>
  <c r="Q2245" i="2" s="1"/>
  <c r="P2246" i="2"/>
  <c r="Q2246" i="2" s="1"/>
  <c r="P2247" i="2"/>
  <c r="Q2247" i="2" s="1"/>
  <c r="P2248" i="2"/>
  <c r="Q2248" i="2" s="1"/>
  <c r="P2249" i="2"/>
  <c r="Q2249" i="2" s="1"/>
  <c r="P2250" i="2"/>
  <c r="Q2250" i="2" s="1"/>
  <c r="P2251" i="2"/>
  <c r="Q2251" i="2" s="1"/>
  <c r="P2252" i="2"/>
  <c r="Q2252" i="2" s="1"/>
  <c r="P2253" i="2"/>
  <c r="Q2253" i="2" s="1"/>
  <c r="P2254" i="2"/>
  <c r="Q2254" i="2" s="1"/>
  <c r="P2255" i="2"/>
  <c r="Q2255" i="2" s="1"/>
  <c r="P2256" i="2"/>
  <c r="Q2256" i="2" s="1"/>
  <c r="P2257" i="2"/>
  <c r="Q2257" i="2" s="1"/>
  <c r="P2258" i="2"/>
  <c r="Q2258" i="2" s="1"/>
  <c r="P2259" i="2"/>
  <c r="Q2259" i="2" s="1"/>
  <c r="P2260" i="2"/>
  <c r="Q2260" i="2" s="1"/>
  <c r="P2261" i="2"/>
  <c r="Q2261" i="2" s="1"/>
  <c r="P2262" i="2"/>
  <c r="Q2262" i="2" s="1"/>
  <c r="P2263" i="2"/>
  <c r="Q2263" i="2" s="1"/>
  <c r="P2264" i="2"/>
  <c r="Q2264" i="2" s="1"/>
  <c r="P2265" i="2"/>
  <c r="Q2265" i="2" s="1"/>
  <c r="P2266" i="2"/>
  <c r="Q2266" i="2" s="1"/>
  <c r="P2267" i="2"/>
  <c r="Q2267" i="2" s="1"/>
  <c r="P2268" i="2"/>
  <c r="Q2268" i="2" s="1"/>
  <c r="P2269" i="2"/>
  <c r="Q2269" i="2" s="1"/>
  <c r="P2270" i="2"/>
  <c r="Q2270" i="2" s="1"/>
  <c r="P2271" i="2"/>
  <c r="Q2271" i="2" s="1"/>
  <c r="P2272" i="2"/>
  <c r="Q2272" i="2" s="1"/>
  <c r="P2273" i="2"/>
  <c r="Q2273" i="2" s="1"/>
  <c r="P2274" i="2"/>
  <c r="Q2274" i="2" s="1"/>
  <c r="P2275" i="2"/>
  <c r="Q2275" i="2" s="1"/>
  <c r="P2276" i="2"/>
  <c r="Q2276" i="2" s="1"/>
  <c r="P2277" i="2"/>
  <c r="Q2277" i="2" s="1"/>
  <c r="P2278" i="2"/>
  <c r="Q2278" i="2" s="1"/>
  <c r="P2279" i="2"/>
  <c r="Q2279" i="2" s="1"/>
  <c r="P2280" i="2"/>
  <c r="Q2280" i="2" s="1"/>
  <c r="P2281" i="2"/>
  <c r="Q2281" i="2" s="1"/>
  <c r="P2282" i="2"/>
  <c r="Q2282" i="2" s="1"/>
  <c r="P2283" i="2"/>
  <c r="Q2283" i="2" s="1"/>
  <c r="P2284" i="2"/>
  <c r="Q2284" i="2" s="1"/>
  <c r="P2285" i="2"/>
  <c r="Q2285" i="2" s="1"/>
  <c r="P2286" i="2"/>
  <c r="Q2286" i="2" s="1"/>
  <c r="P2287" i="2"/>
  <c r="Q2287" i="2" s="1"/>
  <c r="P2288" i="2"/>
  <c r="Q2288" i="2" s="1"/>
  <c r="P2289" i="2"/>
  <c r="Q2289" i="2" s="1"/>
  <c r="P2290" i="2"/>
  <c r="Q2290" i="2" s="1"/>
  <c r="P2291" i="2"/>
  <c r="Q2291" i="2" s="1"/>
  <c r="P2292" i="2"/>
  <c r="Q2292" i="2" s="1"/>
  <c r="P2293" i="2"/>
  <c r="Q2293" i="2" s="1"/>
  <c r="P2294" i="2"/>
  <c r="Q2294" i="2" s="1"/>
  <c r="P2295" i="2"/>
  <c r="Q2295" i="2" s="1"/>
  <c r="P2296" i="2"/>
  <c r="Q2296" i="2" s="1"/>
  <c r="P2297" i="2"/>
  <c r="Q2297" i="2" s="1"/>
  <c r="P2298" i="2"/>
  <c r="Q2298" i="2" s="1"/>
  <c r="P2299" i="2"/>
  <c r="Q2299" i="2" s="1"/>
  <c r="P2300" i="2"/>
  <c r="Q2300" i="2" s="1"/>
  <c r="P2301" i="2"/>
  <c r="Q2301" i="2" s="1"/>
  <c r="P2302" i="2"/>
  <c r="Q2302" i="2" s="1"/>
  <c r="P2303" i="2"/>
  <c r="Q2303" i="2" s="1"/>
  <c r="P2304" i="2"/>
  <c r="Q2304" i="2" s="1"/>
  <c r="P2305" i="2"/>
  <c r="Q2305" i="2" s="1"/>
  <c r="P2306" i="2"/>
  <c r="Q2306" i="2" s="1"/>
  <c r="P2307" i="2"/>
  <c r="Q2307" i="2" s="1"/>
  <c r="P2308" i="2"/>
  <c r="Q2308" i="2" s="1"/>
  <c r="P2309" i="2"/>
  <c r="Q2309" i="2" s="1"/>
  <c r="P2310" i="2"/>
  <c r="Q2310" i="2" s="1"/>
  <c r="P2311" i="2"/>
  <c r="Q2311" i="2" s="1"/>
  <c r="P2312" i="2"/>
  <c r="Q2312" i="2" s="1"/>
  <c r="P2313" i="2"/>
  <c r="Q2313" i="2" s="1"/>
  <c r="P2314" i="2"/>
  <c r="Q2314" i="2" s="1"/>
  <c r="P2315" i="2"/>
  <c r="Q2315" i="2" s="1"/>
  <c r="P2316" i="2"/>
  <c r="Q2316" i="2" s="1"/>
  <c r="P2317" i="2"/>
  <c r="Q2317" i="2" s="1"/>
  <c r="P2318" i="2"/>
  <c r="Q2318" i="2" s="1"/>
  <c r="P2319" i="2"/>
  <c r="Q2319" i="2" s="1"/>
  <c r="P2320" i="2"/>
  <c r="Q2320" i="2" s="1"/>
  <c r="P2321" i="2"/>
  <c r="Q2321" i="2" s="1"/>
  <c r="P2322" i="2"/>
  <c r="Q2322" i="2" s="1"/>
  <c r="P2323" i="2"/>
  <c r="Q2323" i="2" s="1"/>
  <c r="P2324" i="2"/>
  <c r="Q2324" i="2" s="1"/>
  <c r="P2325" i="2"/>
  <c r="Q2325" i="2" s="1"/>
  <c r="P2326" i="2"/>
  <c r="Q2326" i="2" s="1"/>
  <c r="P2327" i="2"/>
  <c r="Q2327" i="2" s="1"/>
  <c r="P2328" i="2"/>
  <c r="Q2328" i="2" s="1"/>
  <c r="P2329" i="2"/>
  <c r="Q2329" i="2" s="1"/>
  <c r="P2330" i="2"/>
  <c r="Q2330" i="2" s="1"/>
  <c r="P2331" i="2"/>
  <c r="Q2331" i="2" s="1"/>
  <c r="P2332" i="2"/>
  <c r="Q2332" i="2" s="1"/>
  <c r="P2333" i="2"/>
  <c r="Q2333" i="2" s="1"/>
  <c r="P2334" i="2"/>
  <c r="Q2334" i="2" s="1"/>
  <c r="P2335" i="2"/>
  <c r="Q2335" i="2" s="1"/>
  <c r="P2336" i="2"/>
  <c r="Q2336" i="2" s="1"/>
  <c r="P2337" i="2"/>
  <c r="Q2337" i="2" s="1"/>
  <c r="P2338" i="2"/>
  <c r="Q2338" i="2" s="1"/>
  <c r="P2339" i="2"/>
  <c r="Q2339" i="2" s="1"/>
  <c r="P2340" i="2"/>
  <c r="Q2340" i="2" s="1"/>
  <c r="P2341" i="2"/>
  <c r="Q2341" i="2" s="1"/>
  <c r="P2342" i="2"/>
  <c r="Q2342" i="2" s="1"/>
  <c r="P2343" i="2"/>
  <c r="Q2343" i="2" s="1"/>
  <c r="P2344" i="2"/>
  <c r="Q2344" i="2" s="1"/>
  <c r="P2345" i="2"/>
  <c r="Q2345" i="2" s="1"/>
  <c r="P2346" i="2"/>
  <c r="Q2346" i="2" s="1"/>
  <c r="P2347" i="2"/>
  <c r="Q2347" i="2" s="1"/>
  <c r="P2348" i="2"/>
  <c r="Q2348" i="2" s="1"/>
  <c r="P2349" i="2"/>
  <c r="Q2349" i="2" s="1"/>
  <c r="P2350" i="2"/>
  <c r="Q2350" i="2" s="1"/>
  <c r="P2351" i="2"/>
  <c r="Q2351" i="2" s="1"/>
  <c r="P2352" i="2"/>
  <c r="Q2352" i="2" s="1"/>
  <c r="P2353" i="2"/>
  <c r="Q2353" i="2" s="1"/>
  <c r="P2354" i="2"/>
  <c r="Q2354" i="2" s="1"/>
  <c r="P2355" i="2"/>
  <c r="Q2355" i="2" s="1"/>
  <c r="P2356" i="2"/>
  <c r="Q2356" i="2" s="1"/>
  <c r="P2357" i="2"/>
  <c r="Q2357" i="2" s="1"/>
  <c r="P2358" i="2"/>
  <c r="Q2358" i="2" s="1"/>
  <c r="P2359" i="2"/>
  <c r="Q2359" i="2" s="1"/>
  <c r="P2360" i="2"/>
  <c r="Q2360" i="2" s="1"/>
  <c r="P2361" i="2"/>
  <c r="Q2361" i="2" s="1"/>
  <c r="P2362" i="2"/>
  <c r="Q2362" i="2" s="1"/>
  <c r="P2363" i="2"/>
  <c r="Q2363" i="2" s="1"/>
  <c r="P2364" i="2"/>
  <c r="Q2364" i="2" s="1"/>
  <c r="P2365" i="2"/>
  <c r="Q2365" i="2" s="1"/>
  <c r="P2366" i="2"/>
  <c r="Q2366" i="2" s="1"/>
  <c r="P2367" i="2"/>
  <c r="Q2367" i="2" s="1"/>
  <c r="P2368" i="2"/>
  <c r="Q2368" i="2" s="1"/>
  <c r="P2369" i="2"/>
  <c r="Q2369" i="2" s="1"/>
  <c r="P2370" i="2"/>
  <c r="Q2370" i="2" s="1"/>
  <c r="P2371" i="2"/>
  <c r="Q2371" i="2" s="1"/>
  <c r="P2372" i="2"/>
  <c r="Q2372" i="2" s="1"/>
  <c r="P2373" i="2"/>
  <c r="Q2373" i="2" s="1"/>
  <c r="P2374" i="2"/>
  <c r="Q2374" i="2" s="1"/>
  <c r="P2375" i="2"/>
  <c r="Q2375" i="2" s="1"/>
  <c r="P2376" i="2"/>
  <c r="Q2376" i="2" s="1"/>
  <c r="P2377" i="2"/>
  <c r="Q2377" i="2" s="1"/>
  <c r="P2378" i="2"/>
  <c r="Q2378" i="2" s="1"/>
  <c r="P2379" i="2"/>
  <c r="Q2379" i="2" s="1"/>
  <c r="P2380" i="2"/>
  <c r="Q2380" i="2" s="1"/>
  <c r="P2381" i="2"/>
  <c r="Q2381" i="2" s="1"/>
  <c r="P2382" i="2"/>
  <c r="Q2382" i="2" s="1"/>
  <c r="P2383" i="2"/>
  <c r="Q2383" i="2" s="1"/>
  <c r="P2384" i="2"/>
  <c r="Q2384" i="2" s="1"/>
  <c r="P2385" i="2"/>
  <c r="Q2385" i="2" s="1"/>
  <c r="P2386" i="2"/>
  <c r="Q2386" i="2" s="1"/>
  <c r="P2387" i="2"/>
  <c r="Q2387" i="2" s="1"/>
  <c r="P2388" i="2"/>
  <c r="Q2388" i="2" s="1"/>
  <c r="P2389" i="2"/>
  <c r="Q2389" i="2" s="1"/>
  <c r="P2390" i="2"/>
  <c r="Q2390" i="2" s="1"/>
  <c r="P2391" i="2"/>
  <c r="Q2391" i="2" s="1"/>
  <c r="P2392" i="2"/>
  <c r="Q2392" i="2" s="1"/>
  <c r="P2393" i="2"/>
  <c r="Q2393" i="2" s="1"/>
  <c r="P2394" i="2"/>
  <c r="Q2394" i="2" s="1"/>
  <c r="P2395" i="2"/>
  <c r="Q2395" i="2" s="1"/>
  <c r="P2396" i="2"/>
  <c r="Q2396" i="2" s="1"/>
  <c r="P2397" i="2"/>
  <c r="Q2397" i="2" s="1"/>
  <c r="P2398" i="2"/>
  <c r="Q2398" i="2" s="1"/>
  <c r="P2399" i="2"/>
  <c r="Q2399" i="2" s="1"/>
  <c r="P2400" i="2"/>
  <c r="Q2400" i="2" s="1"/>
  <c r="P2401" i="2"/>
  <c r="Q2401" i="2" s="1"/>
  <c r="P2402" i="2"/>
  <c r="Q2402" i="2" s="1"/>
  <c r="P2403" i="2"/>
  <c r="Q2403" i="2" s="1"/>
  <c r="P2404" i="2"/>
  <c r="Q2404" i="2" s="1"/>
  <c r="P2405" i="2"/>
  <c r="Q2405" i="2" s="1"/>
  <c r="P2406" i="2"/>
  <c r="Q2406" i="2" s="1"/>
  <c r="P2407" i="2"/>
  <c r="Q2407" i="2" s="1"/>
  <c r="P2408" i="2"/>
  <c r="Q2408" i="2" s="1"/>
  <c r="P2409" i="2"/>
  <c r="Q2409" i="2" s="1"/>
  <c r="P2410" i="2"/>
  <c r="Q2410" i="2" s="1"/>
  <c r="P2411" i="2"/>
  <c r="Q2411" i="2" s="1"/>
  <c r="P2412" i="2"/>
  <c r="Q2412" i="2" s="1"/>
  <c r="P2413" i="2"/>
  <c r="Q2413" i="2" s="1"/>
  <c r="P2414" i="2"/>
  <c r="Q2414" i="2" s="1"/>
  <c r="P2415" i="2"/>
  <c r="Q2415" i="2" s="1"/>
  <c r="P2416" i="2"/>
  <c r="Q2416" i="2" s="1"/>
  <c r="P2417" i="2"/>
  <c r="Q2417" i="2" s="1"/>
  <c r="P2418" i="2"/>
  <c r="Q2418" i="2" s="1"/>
  <c r="P2419" i="2"/>
  <c r="Q2419" i="2" s="1"/>
  <c r="P2420" i="2"/>
  <c r="Q2420" i="2" s="1"/>
  <c r="P2421" i="2"/>
  <c r="Q2421" i="2" s="1"/>
  <c r="P2422" i="2"/>
  <c r="Q2422" i="2" s="1"/>
  <c r="P2423" i="2"/>
  <c r="Q2423" i="2" s="1"/>
  <c r="P2424" i="2"/>
  <c r="Q2424" i="2" s="1"/>
  <c r="P2425" i="2"/>
  <c r="Q2425" i="2" s="1"/>
  <c r="P2426" i="2"/>
  <c r="Q2426" i="2" s="1"/>
  <c r="P2427" i="2"/>
  <c r="Q2427" i="2" s="1"/>
  <c r="P2428" i="2"/>
  <c r="Q2428" i="2" s="1"/>
  <c r="P2429" i="2"/>
  <c r="Q2429" i="2" s="1"/>
  <c r="P2430" i="2"/>
  <c r="Q2430" i="2" s="1"/>
  <c r="P2431" i="2"/>
  <c r="Q2431" i="2" s="1"/>
  <c r="P2432" i="2"/>
  <c r="Q2432" i="2" s="1"/>
  <c r="P2433" i="2"/>
  <c r="Q2433" i="2" s="1"/>
  <c r="P2434" i="2"/>
  <c r="Q2434" i="2" s="1"/>
  <c r="P2435" i="2"/>
  <c r="Q2435" i="2" s="1"/>
  <c r="P2436" i="2"/>
  <c r="Q2436" i="2" s="1"/>
  <c r="P2437" i="2"/>
  <c r="Q2437" i="2" s="1"/>
  <c r="P2438" i="2"/>
  <c r="Q2438" i="2" s="1"/>
  <c r="P2439" i="2"/>
  <c r="Q2439" i="2" s="1"/>
  <c r="P2440" i="2"/>
  <c r="Q2440" i="2" s="1"/>
  <c r="P2441" i="2"/>
  <c r="Q2441" i="2" s="1"/>
  <c r="P2442" i="2"/>
  <c r="Q2442" i="2" s="1"/>
  <c r="P2443" i="2"/>
  <c r="Q2443" i="2" s="1"/>
  <c r="P2444" i="2"/>
  <c r="Q2444" i="2" s="1"/>
  <c r="P2445" i="2"/>
  <c r="Q2445" i="2" s="1"/>
  <c r="P2446" i="2"/>
  <c r="Q2446" i="2" s="1"/>
  <c r="P2447" i="2"/>
  <c r="Q2447" i="2" s="1"/>
  <c r="P2448" i="2"/>
  <c r="Q2448" i="2" s="1"/>
  <c r="P2449" i="2"/>
  <c r="Q2449" i="2" s="1"/>
  <c r="P2450" i="2"/>
  <c r="Q2450" i="2" s="1"/>
  <c r="P2451" i="2"/>
  <c r="Q2451" i="2" s="1"/>
  <c r="P2452" i="2"/>
  <c r="Q2452" i="2" s="1"/>
  <c r="P2453" i="2"/>
  <c r="Q2453" i="2" s="1"/>
  <c r="P2454" i="2"/>
  <c r="Q2454" i="2" s="1"/>
  <c r="P2455" i="2"/>
  <c r="Q2455" i="2" s="1"/>
  <c r="P2456" i="2"/>
  <c r="Q2456" i="2" s="1"/>
  <c r="P2457" i="2"/>
  <c r="Q2457" i="2" s="1"/>
  <c r="P2458" i="2"/>
  <c r="Q2458" i="2" s="1"/>
  <c r="P2459" i="2"/>
  <c r="Q2459" i="2" s="1"/>
  <c r="P2460" i="2"/>
  <c r="Q2460" i="2" s="1"/>
  <c r="P2461" i="2"/>
  <c r="Q2461" i="2" s="1"/>
  <c r="P2462" i="2"/>
  <c r="Q2462" i="2" s="1"/>
  <c r="P2463" i="2"/>
  <c r="Q2463" i="2" s="1"/>
  <c r="P2464" i="2"/>
  <c r="Q2464" i="2" s="1"/>
  <c r="P2465" i="2"/>
  <c r="Q2465" i="2" s="1"/>
  <c r="P2466" i="2"/>
  <c r="Q2466" i="2" s="1"/>
  <c r="P2467" i="2"/>
  <c r="Q2467" i="2" s="1"/>
  <c r="P2468" i="2"/>
  <c r="Q2468" i="2" s="1"/>
  <c r="P2469" i="2"/>
  <c r="Q2469" i="2" s="1"/>
  <c r="P2470" i="2"/>
  <c r="Q2470" i="2" s="1"/>
  <c r="P2471" i="2"/>
  <c r="Q2471" i="2" s="1"/>
  <c r="P2472" i="2"/>
  <c r="Q2472" i="2" s="1"/>
  <c r="P2473" i="2"/>
  <c r="Q2473" i="2" s="1"/>
  <c r="P2474" i="2"/>
  <c r="Q2474" i="2" s="1"/>
  <c r="P2475" i="2"/>
  <c r="Q2475" i="2" s="1"/>
  <c r="P2476" i="2"/>
  <c r="Q2476" i="2" s="1"/>
  <c r="P2477" i="2"/>
  <c r="Q2477" i="2" s="1"/>
  <c r="P2478" i="2"/>
  <c r="Q2478" i="2" s="1"/>
  <c r="P2479" i="2"/>
  <c r="Q2479" i="2" s="1"/>
  <c r="P2480" i="2"/>
  <c r="Q2480" i="2" s="1"/>
  <c r="P2481" i="2"/>
  <c r="Q2481" i="2" s="1"/>
  <c r="P2482" i="2"/>
  <c r="Q2482" i="2" s="1"/>
  <c r="P2483" i="2"/>
  <c r="Q2483" i="2" s="1"/>
  <c r="P2484" i="2"/>
  <c r="Q2484" i="2" s="1"/>
  <c r="P2485" i="2"/>
  <c r="Q2485" i="2" s="1"/>
  <c r="P2486" i="2"/>
  <c r="Q2486" i="2" s="1"/>
  <c r="P2487" i="2"/>
  <c r="Q2487" i="2" s="1"/>
  <c r="P2488" i="2"/>
  <c r="Q2488" i="2" s="1"/>
  <c r="P2489" i="2"/>
  <c r="Q2489" i="2" s="1"/>
  <c r="P2490" i="2"/>
  <c r="Q2490" i="2" s="1"/>
  <c r="P2491" i="2"/>
  <c r="Q2491" i="2" s="1"/>
  <c r="P2492" i="2"/>
  <c r="Q2492" i="2" s="1"/>
  <c r="P2493" i="2"/>
  <c r="Q2493" i="2" s="1"/>
  <c r="P2494" i="2"/>
  <c r="Q2494" i="2" s="1"/>
  <c r="P2495" i="2"/>
  <c r="Q2495" i="2" s="1"/>
  <c r="P2496" i="2"/>
  <c r="Q2496" i="2" s="1"/>
  <c r="P2497" i="2"/>
  <c r="Q2497" i="2" s="1"/>
  <c r="P2498" i="2"/>
  <c r="Q2498" i="2" s="1"/>
  <c r="P2499" i="2"/>
  <c r="Q2499" i="2" s="1"/>
  <c r="P2500" i="2"/>
  <c r="Q2500" i="2" s="1"/>
  <c r="P2501" i="2"/>
  <c r="Q2501" i="2" s="1"/>
  <c r="P2502" i="2"/>
  <c r="Q2502" i="2" s="1"/>
  <c r="P2503" i="2"/>
  <c r="Q2503" i="2" s="1"/>
  <c r="P2504" i="2"/>
  <c r="Q2504" i="2" s="1"/>
  <c r="P2505" i="2"/>
  <c r="Q2505" i="2" s="1"/>
  <c r="P2506" i="2"/>
  <c r="Q2506" i="2" s="1"/>
  <c r="P2507" i="2"/>
  <c r="Q2507" i="2" s="1"/>
  <c r="P2508" i="2"/>
  <c r="Q2508" i="2" s="1"/>
  <c r="P2509" i="2"/>
  <c r="Q2509" i="2" s="1"/>
  <c r="P2510" i="2"/>
  <c r="Q2510" i="2" s="1"/>
  <c r="P2511" i="2"/>
  <c r="Q2511" i="2" s="1"/>
  <c r="P2512" i="2"/>
  <c r="Q2512" i="2" s="1"/>
  <c r="P2513" i="2"/>
  <c r="Q2513" i="2" s="1"/>
  <c r="P2514" i="2"/>
  <c r="Q2514" i="2" s="1"/>
  <c r="P2515" i="2"/>
  <c r="Q2515" i="2" s="1"/>
  <c r="P2516" i="2"/>
  <c r="Q2516" i="2" s="1"/>
  <c r="P2517" i="2"/>
  <c r="Q2517" i="2" s="1"/>
  <c r="P2518" i="2"/>
  <c r="Q2518" i="2" s="1"/>
  <c r="P2519" i="2"/>
  <c r="Q2519" i="2" s="1"/>
  <c r="P2520" i="2"/>
  <c r="Q2520" i="2" s="1"/>
  <c r="P2521" i="2"/>
  <c r="Q2521" i="2" s="1"/>
  <c r="P2522" i="2"/>
  <c r="Q2522" i="2" s="1"/>
  <c r="P2523" i="2"/>
  <c r="Q2523" i="2" s="1"/>
  <c r="P2524" i="2"/>
  <c r="Q2524" i="2" s="1"/>
  <c r="P2525" i="2"/>
  <c r="Q2525" i="2" s="1"/>
  <c r="P2526" i="2"/>
  <c r="Q2526" i="2" s="1"/>
  <c r="P2527" i="2"/>
  <c r="Q2527" i="2" s="1"/>
  <c r="P2528" i="2"/>
  <c r="Q2528" i="2" s="1"/>
  <c r="P2529" i="2"/>
  <c r="Q2529" i="2" s="1"/>
  <c r="P2530" i="2"/>
  <c r="Q2530" i="2" s="1"/>
  <c r="P2531" i="2"/>
  <c r="Q2531" i="2" s="1"/>
  <c r="P2532" i="2"/>
  <c r="Q2532" i="2" s="1"/>
  <c r="P2533" i="2"/>
  <c r="Q2533" i="2" s="1"/>
  <c r="P2534" i="2"/>
  <c r="Q2534" i="2" s="1"/>
  <c r="P2535" i="2"/>
  <c r="Q2535" i="2" s="1"/>
  <c r="P2536" i="2"/>
  <c r="Q2536" i="2" s="1"/>
  <c r="P2537" i="2"/>
  <c r="Q2537" i="2" s="1"/>
  <c r="P2538" i="2"/>
  <c r="Q2538" i="2" s="1"/>
  <c r="P2539" i="2"/>
  <c r="Q2539" i="2" s="1"/>
  <c r="P2540" i="2"/>
  <c r="Q2540" i="2" s="1"/>
  <c r="P2541" i="2"/>
  <c r="Q2541" i="2" s="1"/>
  <c r="P2542" i="2"/>
  <c r="Q2542" i="2" s="1"/>
  <c r="P2543" i="2"/>
  <c r="Q2543" i="2" s="1"/>
  <c r="P2544" i="2"/>
  <c r="Q2544" i="2" s="1"/>
  <c r="P2545" i="2"/>
  <c r="Q2545" i="2" s="1"/>
  <c r="P2546" i="2"/>
  <c r="Q2546" i="2" s="1"/>
  <c r="P2547" i="2"/>
  <c r="Q2547" i="2" s="1"/>
  <c r="P2548" i="2"/>
  <c r="Q2548" i="2" s="1"/>
  <c r="P2549" i="2"/>
  <c r="Q2549" i="2" s="1"/>
  <c r="P2550" i="2"/>
  <c r="Q2550" i="2" s="1"/>
  <c r="P2551" i="2"/>
  <c r="Q2551" i="2" s="1"/>
  <c r="P2552" i="2"/>
  <c r="Q2552" i="2" s="1"/>
  <c r="P2553" i="2"/>
  <c r="Q2553" i="2" s="1"/>
  <c r="P2554" i="2"/>
  <c r="Q2554" i="2" s="1"/>
  <c r="P2555" i="2"/>
  <c r="Q2555" i="2" s="1"/>
  <c r="P2556" i="2"/>
  <c r="Q2556" i="2" s="1"/>
  <c r="P2557" i="2"/>
  <c r="Q2557" i="2" s="1"/>
  <c r="P2558" i="2"/>
  <c r="Q2558" i="2" s="1"/>
  <c r="P2559" i="2"/>
  <c r="Q2559" i="2" s="1"/>
  <c r="P2560" i="2"/>
  <c r="Q2560" i="2" s="1"/>
  <c r="P2561" i="2"/>
  <c r="Q2561" i="2" s="1"/>
  <c r="P2562" i="2"/>
  <c r="Q2562" i="2" s="1"/>
  <c r="P2563" i="2"/>
  <c r="Q2563" i="2" s="1"/>
  <c r="P2564" i="2"/>
  <c r="Q2564" i="2" s="1"/>
  <c r="P2565" i="2"/>
  <c r="Q2565" i="2" s="1"/>
  <c r="P2566" i="2"/>
  <c r="Q2566" i="2" s="1"/>
  <c r="P2567" i="2"/>
  <c r="Q2567" i="2" s="1"/>
  <c r="P2568" i="2"/>
  <c r="Q2568" i="2" s="1"/>
  <c r="P2569" i="2"/>
  <c r="Q2569" i="2" s="1"/>
  <c r="P2570" i="2"/>
  <c r="Q2570" i="2" s="1"/>
  <c r="P2571" i="2"/>
  <c r="Q2571" i="2" s="1"/>
  <c r="P2572" i="2"/>
  <c r="Q2572" i="2" s="1"/>
  <c r="P2573" i="2"/>
  <c r="Q2573" i="2" s="1"/>
  <c r="P2574" i="2"/>
  <c r="Q2574" i="2" s="1"/>
  <c r="P2575" i="2"/>
  <c r="Q2575" i="2" s="1"/>
  <c r="P2576" i="2"/>
  <c r="Q2576" i="2" s="1"/>
  <c r="P2577" i="2"/>
  <c r="Q2577" i="2" s="1"/>
  <c r="P2578" i="2"/>
  <c r="Q2578" i="2" s="1"/>
  <c r="P2579" i="2"/>
  <c r="Q2579" i="2" s="1"/>
  <c r="P2580" i="2"/>
  <c r="Q2580" i="2" s="1"/>
  <c r="P2581" i="2"/>
  <c r="Q2581" i="2" s="1"/>
  <c r="P2582" i="2"/>
  <c r="Q2582" i="2" s="1"/>
  <c r="P2583" i="2"/>
  <c r="Q2583" i="2" s="1"/>
  <c r="P2584" i="2"/>
  <c r="Q2584" i="2" s="1"/>
  <c r="P2585" i="2"/>
  <c r="Q2585" i="2" s="1"/>
  <c r="P2586" i="2"/>
  <c r="Q2586" i="2" s="1"/>
  <c r="P2587" i="2"/>
  <c r="Q2587" i="2" s="1"/>
  <c r="P2588" i="2"/>
  <c r="Q2588" i="2" s="1"/>
  <c r="P2589" i="2"/>
  <c r="Q2589" i="2" s="1"/>
  <c r="P2590" i="2"/>
  <c r="Q2590" i="2" s="1"/>
  <c r="P2591" i="2"/>
  <c r="Q2591" i="2" s="1"/>
  <c r="P2592" i="2"/>
  <c r="Q2592" i="2" s="1"/>
  <c r="P2593" i="2"/>
  <c r="Q2593" i="2" s="1"/>
  <c r="P2594" i="2"/>
  <c r="Q2594" i="2" s="1"/>
  <c r="P2595" i="2"/>
  <c r="Q2595" i="2" s="1"/>
  <c r="P2596" i="2"/>
  <c r="Q2596" i="2" s="1"/>
  <c r="P2597" i="2"/>
  <c r="Q2597" i="2" s="1"/>
  <c r="P2598" i="2"/>
  <c r="Q2598" i="2" s="1"/>
  <c r="P2599" i="2"/>
  <c r="Q2599" i="2" s="1"/>
  <c r="P2600" i="2"/>
  <c r="Q2600" i="2" s="1"/>
  <c r="P2601" i="2"/>
  <c r="Q2601" i="2" s="1"/>
  <c r="P2602" i="2"/>
  <c r="Q2602" i="2" s="1"/>
  <c r="P2603" i="2"/>
  <c r="Q2603" i="2" s="1"/>
  <c r="P2604" i="2"/>
  <c r="Q2604" i="2" s="1"/>
  <c r="P2605" i="2"/>
  <c r="Q2605" i="2" s="1"/>
  <c r="P2606" i="2"/>
  <c r="Q2606" i="2" s="1"/>
  <c r="P2607" i="2"/>
  <c r="Q2607" i="2" s="1"/>
  <c r="P2608" i="2"/>
  <c r="Q2608" i="2" s="1"/>
  <c r="P2609" i="2"/>
  <c r="Q2609" i="2" s="1"/>
  <c r="P2610" i="2"/>
  <c r="Q2610" i="2" s="1"/>
  <c r="P2611" i="2"/>
  <c r="Q2611" i="2" s="1"/>
  <c r="P2612" i="2"/>
  <c r="Q2612" i="2" s="1"/>
  <c r="P2613" i="2"/>
  <c r="Q2613" i="2" s="1"/>
  <c r="P2614" i="2"/>
  <c r="Q2614" i="2" s="1"/>
  <c r="P2615" i="2"/>
  <c r="Q2615" i="2" s="1"/>
  <c r="P2616" i="2"/>
  <c r="Q2616" i="2" s="1"/>
  <c r="P2617" i="2"/>
  <c r="Q2617" i="2" s="1"/>
  <c r="P2618" i="2"/>
  <c r="Q2618" i="2" s="1"/>
  <c r="P2619" i="2"/>
  <c r="Q2619" i="2" s="1"/>
  <c r="P2620" i="2"/>
  <c r="Q2620" i="2" s="1"/>
  <c r="P2621" i="2"/>
  <c r="Q2621" i="2" s="1"/>
  <c r="P2622" i="2"/>
  <c r="Q2622" i="2" s="1"/>
  <c r="P2623" i="2"/>
  <c r="Q2623" i="2" s="1"/>
  <c r="P2624" i="2"/>
  <c r="Q2624" i="2" s="1"/>
  <c r="P2625" i="2"/>
  <c r="Q2625" i="2" s="1"/>
  <c r="P2626" i="2"/>
  <c r="Q2626" i="2" s="1"/>
  <c r="P2627" i="2"/>
  <c r="Q2627" i="2" s="1"/>
  <c r="P2628" i="2"/>
  <c r="Q2628" i="2" s="1"/>
  <c r="P2629" i="2"/>
  <c r="Q2629" i="2" s="1"/>
  <c r="P2630" i="2"/>
  <c r="Q2630" i="2" s="1"/>
  <c r="P2631" i="2"/>
  <c r="Q2631" i="2" s="1"/>
  <c r="P2632" i="2"/>
  <c r="Q2632" i="2" s="1"/>
  <c r="P2633" i="2"/>
  <c r="Q2633" i="2" s="1"/>
  <c r="P2634" i="2"/>
  <c r="Q2634" i="2" s="1"/>
  <c r="P2635" i="2"/>
  <c r="Q2635" i="2" s="1"/>
  <c r="P2636" i="2"/>
  <c r="Q2636" i="2" s="1"/>
  <c r="P2637" i="2"/>
  <c r="Q2637" i="2" s="1"/>
  <c r="P2638" i="2"/>
  <c r="Q2638" i="2" s="1"/>
  <c r="P2639" i="2"/>
  <c r="Q2639" i="2" s="1"/>
  <c r="P2640" i="2"/>
  <c r="Q2640" i="2" s="1"/>
  <c r="P2641" i="2"/>
  <c r="Q2641" i="2" s="1"/>
  <c r="P2642" i="2"/>
  <c r="Q2642" i="2" s="1"/>
  <c r="P2643" i="2"/>
  <c r="Q2643" i="2" s="1"/>
  <c r="P2644" i="2"/>
  <c r="Q2644" i="2" s="1"/>
  <c r="P2645" i="2"/>
  <c r="Q2645" i="2" s="1"/>
  <c r="P2646" i="2"/>
  <c r="Q2646" i="2" s="1"/>
  <c r="P2647" i="2"/>
  <c r="Q2647" i="2" s="1"/>
  <c r="P2648" i="2"/>
  <c r="Q2648" i="2" s="1"/>
  <c r="P2649" i="2"/>
  <c r="Q2649" i="2" s="1"/>
  <c r="P2650" i="2"/>
  <c r="Q2650" i="2" s="1"/>
  <c r="P2651" i="2"/>
  <c r="Q2651" i="2" s="1"/>
  <c r="P2652" i="2"/>
  <c r="Q2652" i="2" s="1"/>
  <c r="P2653" i="2"/>
  <c r="Q2653" i="2" s="1"/>
  <c r="P2654" i="2"/>
  <c r="Q2654" i="2" s="1"/>
  <c r="P2655" i="2"/>
  <c r="Q2655" i="2" s="1"/>
  <c r="P2656" i="2"/>
  <c r="Q2656" i="2" s="1"/>
  <c r="P2657" i="2"/>
  <c r="Q2657" i="2" s="1"/>
  <c r="P2658" i="2"/>
  <c r="Q2658" i="2" s="1"/>
  <c r="P2659" i="2"/>
  <c r="Q2659" i="2" s="1"/>
  <c r="P2660" i="2"/>
  <c r="Q2660" i="2" s="1"/>
  <c r="P2661" i="2"/>
  <c r="Q2661" i="2" s="1"/>
  <c r="P2662" i="2"/>
  <c r="Q2662" i="2" s="1"/>
  <c r="P2663" i="2"/>
  <c r="Q2663" i="2" s="1"/>
  <c r="P2664" i="2"/>
  <c r="Q2664" i="2" s="1"/>
  <c r="P2665" i="2"/>
  <c r="Q2665" i="2" s="1"/>
  <c r="P2666" i="2"/>
  <c r="Q2666" i="2" s="1"/>
  <c r="P2667" i="2"/>
  <c r="Q2667" i="2" s="1"/>
  <c r="P2668" i="2"/>
  <c r="Q2668" i="2" s="1"/>
  <c r="P2669" i="2"/>
  <c r="Q2669" i="2" s="1"/>
  <c r="P2670" i="2"/>
  <c r="Q2670" i="2" s="1"/>
  <c r="P2671" i="2"/>
  <c r="Q2671" i="2" s="1"/>
  <c r="P2672" i="2"/>
  <c r="Q2672" i="2" s="1"/>
  <c r="P2673" i="2"/>
  <c r="Q2673" i="2" s="1"/>
  <c r="P2674" i="2"/>
  <c r="Q2674" i="2" s="1"/>
  <c r="P2675" i="2"/>
  <c r="Q2675" i="2" s="1"/>
  <c r="P2676" i="2"/>
  <c r="Q2676" i="2" s="1"/>
  <c r="P2677" i="2"/>
  <c r="Q2677" i="2" s="1"/>
  <c r="P2678" i="2"/>
  <c r="Q2678" i="2" s="1"/>
  <c r="P2679" i="2"/>
  <c r="Q2679" i="2" s="1"/>
  <c r="P2680" i="2"/>
  <c r="Q2680" i="2" s="1"/>
  <c r="P2681" i="2"/>
  <c r="Q2681" i="2" s="1"/>
  <c r="P2682" i="2"/>
  <c r="Q2682" i="2" s="1"/>
  <c r="P2683" i="2"/>
  <c r="Q2683" i="2" s="1"/>
  <c r="P2684" i="2"/>
  <c r="Q2684" i="2" s="1"/>
  <c r="P2685" i="2"/>
  <c r="Q2685" i="2" s="1"/>
  <c r="P2686" i="2"/>
  <c r="Q2686" i="2" s="1"/>
  <c r="P2687" i="2"/>
  <c r="Q2687" i="2" s="1"/>
  <c r="P2688" i="2"/>
  <c r="Q2688" i="2" s="1"/>
  <c r="P2689" i="2"/>
  <c r="Q2689" i="2" s="1"/>
  <c r="P2690" i="2"/>
  <c r="Q2690" i="2" s="1"/>
  <c r="P2691" i="2"/>
  <c r="Q2691" i="2" s="1"/>
  <c r="P2692" i="2"/>
  <c r="Q2692" i="2" s="1"/>
  <c r="P2693" i="2"/>
  <c r="Q2693" i="2" s="1"/>
  <c r="P2694" i="2"/>
  <c r="Q2694" i="2" s="1"/>
  <c r="P2695" i="2"/>
  <c r="Q2695" i="2" s="1"/>
  <c r="P2696" i="2"/>
  <c r="Q2696" i="2" s="1"/>
  <c r="P2697" i="2"/>
  <c r="Q2697" i="2" s="1"/>
  <c r="P2698" i="2"/>
  <c r="Q2698" i="2" s="1"/>
  <c r="P2699" i="2"/>
  <c r="Q2699" i="2" s="1"/>
  <c r="P2700" i="2"/>
  <c r="Q2700" i="2" s="1"/>
  <c r="P2701" i="2"/>
  <c r="Q2701" i="2" s="1"/>
  <c r="P2702" i="2"/>
  <c r="Q2702" i="2" s="1"/>
  <c r="P2703" i="2"/>
  <c r="Q2703" i="2" s="1"/>
  <c r="P2704" i="2"/>
  <c r="Q2704" i="2" s="1"/>
  <c r="P2705" i="2"/>
  <c r="Q2705" i="2" s="1"/>
  <c r="P2706" i="2"/>
  <c r="Q2706" i="2" s="1"/>
  <c r="P2707" i="2"/>
  <c r="Q2707" i="2" s="1"/>
  <c r="P2708" i="2"/>
  <c r="Q2708" i="2" s="1"/>
  <c r="P2709" i="2"/>
  <c r="Q2709" i="2" s="1"/>
  <c r="P2710" i="2"/>
  <c r="Q2710" i="2" s="1"/>
  <c r="P2711" i="2"/>
  <c r="Q2711" i="2" s="1"/>
  <c r="P2712" i="2"/>
  <c r="Q2712" i="2" s="1"/>
  <c r="P2713" i="2"/>
  <c r="Q2713" i="2" s="1"/>
  <c r="P2714" i="2"/>
  <c r="Q2714" i="2" s="1"/>
  <c r="P2715" i="2"/>
  <c r="Q2715" i="2" s="1"/>
  <c r="P2716" i="2"/>
  <c r="Q2716" i="2" s="1"/>
  <c r="P2717" i="2"/>
  <c r="Q2717" i="2" s="1"/>
  <c r="P2718" i="2"/>
  <c r="Q2718" i="2" s="1"/>
  <c r="P2719" i="2"/>
  <c r="Q2719" i="2" s="1"/>
  <c r="P2720" i="2"/>
  <c r="Q2720" i="2" s="1"/>
  <c r="P2721" i="2"/>
  <c r="Q2721" i="2" s="1"/>
  <c r="P2722" i="2"/>
  <c r="Q2722" i="2" s="1"/>
  <c r="P2723" i="2"/>
  <c r="Q2723" i="2" s="1"/>
  <c r="P2724" i="2"/>
  <c r="Q2724" i="2" s="1"/>
  <c r="P2725" i="2"/>
  <c r="Q2725" i="2" s="1"/>
  <c r="P2726" i="2"/>
  <c r="Q2726" i="2" s="1"/>
  <c r="P2727" i="2"/>
  <c r="Q2727" i="2" s="1"/>
  <c r="P2728" i="2"/>
  <c r="Q2728" i="2" s="1"/>
  <c r="P2729" i="2"/>
  <c r="Q2729" i="2" s="1"/>
  <c r="P2730" i="2"/>
  <c r="Q2730" i="2" s="1"/>
  <c r="P2731" i="2"/>
  <c r="Q2731" i="2" s="1"/>
  <c r="P2732" i="2"/>
  <c r="Q2732" i="2" s="1"/>
  <c r="P2733" i="2"/>
  <c r="Q2733" i="2" s="1"/>
  <c r="P2734" i="2"/>
  <c r="Q2734" i="2" s="1"/>
  <c r="P2735" i="2"/>
  <c r="Q2735" i="2" s="1"/>
  <c r="P2736" i="2"/>
  <c r="Q2736" i="2" s="1"/>
  <c r="P2737" i="2"/>
  <c r="Q2737" i="2" s="1"/>
  <c r="P2738" i="2"/>
  <c r="Q2738" i="2" s="1"/>
  <c r="P2739" i="2"/>
  <c r="Q2739" i="2" s="1"/>
  <c r="P2740" i="2"/>
  <c r="Q2740" i="2" s="1"/>
  <c r="P2741" i="2"/>
  <c r="Q2741" i="2" s="1"/>
  <c r="P2742" i="2"/>
  <c r="Q2742" i="2" s="1"/>
  <c r="P2743" i="2"/>
  <c r="Q2743" i="2" s="1"/>
  <c r="P2744" i="2"/>
  <c r="Q2744" i="2" s="1"/>
  <c r="P2745" i="2"/>
  <c r="Q2745" i="2" s="1"/>
  <c r="P2746" i="2"/>
  <c r="Q2746" i="2" s="1"/>
  <c r="P2747" i="2"/>
  <c r="Q2747" i="2" s="1"/>
  <c r="P2748" i="2"/>
  <c r="Q2748" i="2" s="1"/>
  <c r="P2749" i="2"/>
  <c r="Q2749" i="2" s="1"/>
  <c r="P2750" i="2"/>
  <c r="Q2750" i="2" s="1"/>
  <c r="P2751" i="2"/>
  <c r="Q2751" i="2" s="1"/>
  <c r="P2752" i="2"/>
  <c r="Q2752" i="2" s="1"/>
  <c r="P2753" i="2"/>
  <c r="Q2753" i="2" s="1"/>
  <c r="P2754" i="2"/>
  <c r="Q2754" i="2" s="1"/>
  <c r="P2755" i="2"/>
  <c r="Q2755" i="2" s="1"/>
  <c r="P2756" i="2"/>
  <c r="Q2756" i="2" s="1"/>
  <c r="P2757" i="2"/>
  <c r="Q2757" i="2" s="1"/>
  <c r="P2758" i="2"/>
  <c r="Q2758" i="2" s="1"/>
  <c r="P2759" i="2"/>
  <c r="Q2759" i="2" s="1"/>
  <c r="P2760" i="2"/>
  <c r="Q2760" i="2" s="1"/>
  <c r="P2761" i="2"/>
  <c r="Q2761" i="2" s="1"/>
  <c r="P2762" i="2"/>
  <c r="Q2762" i="2" s="1"/>
  <c r="P2763" i="2"/>
  <c r="Q2763" i="2" s="1"/>
  <c r="P2764" i="2"/>
  <c r="Q2764" i="2" s="1"/>
  <c r="P2765" i="2"/>
  <c r="Q2765" i="2" s="1"/>
  <c r="P2766" i="2"/>
  <c r="Q2766" i="2" s="1"/>
  <c r="P2767" i="2"/>
  <c r="Q2767" i="2" s="1"/>
  <c r="P2768" i="2"/>
  <c r="Q2768" i="2" s="1"/>
  <c r="P2769" i="2"/>
  <c r="Q2769" i="2" s="1"/>
  <c r="P2770" i="2"/>
  <c r="Q2770" i="2" s="1"/>
  <c r="P2771" i="2"/>
  <c r="Q2771" i="2" s="1"/>
  <c r="P2772" i="2"/>
  <c r="Q2772" i="2" s="1"/>
  <c r="P2773" i="2"/>
  <c r="Q2773" i="2" s="1"/>
  <c r="P2774" i="2"/>
  <c r="Q2774" i="2" s="1"/>
  <c r="P2775" i="2"/>
  <c r="Q2775" i="2" s="1"/>
  <c r="P2776" i="2"/>
  <c r="Q2776" i="2" s="1"/>
  <c r="P2777" i="2"/>
  <c r="Q2777" i="2" s="1"/>
  <c r="P2778" i="2"/>
  <c r="Q2778" i="2" s="1"/>
  <c r="P2779" i="2"/>
  <c r="Q2779" i="2" s="1"/>
  <c r="P2780" i="2"/>
  <c r="Q2780" i="2" s="1"/>
  <c r="P2781" i="2"/>
  <c r="Q2781" i="2" s="1"/>
  <c r="P2782" i="2"/>
  <c r="Q2782" i="2" s="1"/>
  <c r="P2783" i="2"/>
  <c r="Q2783" i="2" s="1"/>
  <c r="P2784" i="2"/>
  <c r="Q2784" i="2" s="1"/>
  <c r="P2785" i="2"/>
  <c r="Q2785" i="2" s="1"/>
  <c r="P2786" i="2"/>
  <c r="Q2786" i="2" s="1"/>
  <c r="P2787" i="2"/>
  <c r="Q2787" i="2" s="1"/>
  <c r="P2788" i="2"/>
  <c r="Q2788" i="2" s="1"/>
  <c r="P2789" i="2"/>
  <c r="Q2789" i="2" s="1"/>
  <c r="P2790" i="2"/>
  <c r="Q2790" i="2" s="1"/>
  <c r="P2791" i="2"/>
  <c r="Q2791" i="2" s="1"/>
  <c r="P2792" i="2"/>
  <c r="Q2792" i="2" s="1"/>
  <c r="P2793" i="2"/>
  <c r="Q2793" i="2" s="1"/>
  <c r="P2794" i="2"/>
  <c r="Q2794" i="2" s="1"/>
  <c r="P2795" i="2"/>
  <c r="Q2795" i="2" s="1"/>
  <c r="P2796" i="2"/>
  <c r="Q2796" i="2" s="1"/>
  <c r="P2797" i="2"/>
  <c r="Q2797" i="2" s="1"/>
  <c r="P2798" i="2"/>
  <c r="Q2798" i="2" s="1"/>
  <c r="P2799" i="2"/>
  <c r="Q2799" i="2" s="1"/>
  <c r="P2800" i="2"/>
  <c r="Q2800" i="2" s="1"/>
  <c r="P2801" i="2"/>
  <c r="Q2801" i="2" s="1"/>
  <c r="P2802" i="2"/>
  <c r="Q2802" i="2" s="1"/>
  <c r="P2803" i="2"/>
  <c r="Q2803" i="2" s="1"/>
  <c r="P2804" i="2"/>
  <c r="Q2804" i="2" s="1"/>
  <c r="P2805" i="2"/>
  <c r="Q2805" i="2" s="1"/>
  <c r="P2806" i="2"/>
  <c r="Q2806" i="2" s="1"/>
  <c r="P2807" i="2"/>
  <c r="Q2807" i="2" s="1"/>
  <c r="P2808" i="2"/>
  <c r="Q2808" i="2" s="1"/>
  <c r="P2809" i="2"/>
  <c r="Q2809" i="2" s="1"/>
  <c r="P2810" i="2"/>
  <c r="Q2810" i="2" s="1"/>
  <c r="P2811" i="2"/>
  <c r="Q2811" i="2" s="1"/>
  <c r="P2812" i="2"/>
  <c r="Q2812" i="2" s="1"/>
  <c r="P2813" i="2"/>
  <c r="Q2813" i="2" s="1"/>
  <c r="P2814" i="2"/>
  <c r="Q2814" i="2" s="1"/>
  <c r="P2815" i="2"/>
  <c r="Q2815" i="2" s="1"/>
  <c r="P2816" i="2"/>
  <c r="Q2816" i="2" s="1"/>
  <c r="P2817" i="2"/>
  <c r="Q2817" i="2" s="1"/>
  <c r="P2818" i="2"/>
  <c r="Q2818" i="2" s="1"/>
  <c r="P2819" i="2"/>
  <c r="Q2819" i="2" s="1"/>
  <c r="P2820" i="2"/>
  <c r="Q2820" i="2" s="1"/>
  <c r="P2821" i="2"/>
  <c r="Q2821" i="2" s="1"/>
  <c r="P2822" i="2"/>
  <c r="Q2822" i="2" s="1"/>
  <c r="P2823" i="2"/>
  <c r="Q2823" i="2" s="1"/>
  <c r="P2824" i="2"/>
  <c r="Q2824" i="2" s="1"/>
  <c r="P2825" i="2"/>
  <c r="Q2825" i="2" s="1"/>
  <c r="P2826" i="2"/>
  <c r="Q2826" i="2" s="1"/>
  <c r="P2827" i="2"/>
  <c r="Q2827" i="2" s="1"/>
  <c r="P2828" i="2"/>
  <c r="Q2828" i="2" s="1"/>
  <c r="P2829" i="2"/>
  <c r="Q2829" i="2" s="1"/>
  <c r="P2830" i="2"/>
  <c r="Q2830" i="2" s="1"/>
  <c r="P2831" i="2"/>
  <c r="Q2831" i="2" s="1"/>
  <c r="P2832" i="2"/>
  <c r="Q2832" i="2" s="1"/>
  <c r="P2833" i="2"/>
  <c r="Q2833" i="2" s="1"/>
  <c r="P2834" i="2"/>
  <c r="Q2834" i="2" s="1"/>
  <c r="P2835" i="2"/>
  <c r="Q2835" i="2" s="1"/>
  <c r="P2836" i="2"/>
  <c r="Q2836" i="2" s="1"/>
  <c r="P2837" i="2"/>
  <c r="Q2837" i="2" s="1"/>
  <c r="P2838" i="2"/>
  <c r="Q2838" i="2" s="1"/>
  <c r="P2839" i="2"/>
  <c r="Q2839" i="2" s="1"/>
  <c r="P2840" i="2"/>
  <c r="Q2840" i="2" s="1"/>
  <c r="P2841" i="2"/>
  <c r="Q2841" i="2" s="1"/>
  <c r="P2842" i="2"/>
  <c r="Q2842" i="2" s="1"/>
  <c r="P2843" i="2"/>
  <c r="Q2843" i="2" s="1"/>
  <c r="P2844" i="2"/>
  <c r="Q2844" i="2" s="1"/>
  <c r="P2845" i="2"/>
  <c r="Q2845" i="2" s="1"/>
  <c r="P2846" i="2"/>
  <c r="Q2846" i="2" s="1"/>
  <c r="P2847" i="2"/>
  <c r="Q2847" i="2" s="1"/>
  <c r="P2848" i="2"/>
  <c r="Q2848" i="2" s="1"/>
  <c r="P2849" i="2"/>
  <c r="Q2849" i="2" s="1"/>
  <c r="P2850" i="2"/>
  <c r="Q2850" i="2" s="1"/>
  <c r="P2851" i="2"/>
  <c r="Q2851" i="2" s="1"/>
  <c r="P2852" i="2"/>
  <c r="Q2852" i="2" s="1"/>
  <c r="P2853" i="2"/>
  <c r="Q2853" i="2" s="1"/>
  <c r="P2854" i="2"/>
  <c r="Q2854" i="2" s="1"/>
  <c r="P2855" i="2"/>
  <c r="Q2855" i="2" s="1"/>
  <c r="P2856" i="2"/>
  <c r="Q2856" i="2" s="1"/>
  <c r="P2857" i="2"/>
  <c r="Q2857" i="2" s="1"/>
  <c r="P2858" i="2"/>
  <c r="Q2858" i="2" s="1"/>
  <c r="P2859" i="2"/>
  <c r="Q2859" i="2" s="1"/>
  <c r="P2860" i="2"/>
  <c r="Q2860" i="2" s="1"/>
  <c r="P2861" i="2"/>
  <c r="Q2861" i="2" s="1"/>
  <c r="P2862" i="2"/>
  <c r="Q2862" i="2" s="1"/>
  <c r="P2863" i="2"/>
  <c r="Q2863" i="2" s="1"/>
  <c r="P2864" i="2"/>
  <c r="Q2864" i="2" s="1"/>
  <c r="P2865" i="2"/>
  <c r="Q2865" i="2" s="1"/>
  <c r="P2866" i="2"/>
  <c r="Q2866" i="2" s="1"/>
  <c r="P2867" i="2"/>
  <c r="Q2867" i="2" s="1"/>
  <c r="P2868" i="2"/>
  <c r="Q2868" i="2" s="1"/>
  <c r="P2869" i="2"/>
  <c r="Q2869" i="2" s="1"/>
  <c r="P2870" i="2"/>
  <c r="Q2870" i="2" s="1"/>
  <c r="P2871" i="2"/>
  <c r="Q2871" i="2" s="1"/>
  <c r="P2872" i="2"/>
  <c r="Q2872" i="2" s="1"/>
  <c r="P2873" i="2"/>
  <c r="Q2873" i="2" s="1"/>
  <c r="P2874" i="2"/>
  <c r="Q2874" i="2" s="1"/>
  <c r="P2875" i="2"/>
  <c r="Q2875" i="2" s="1"/>
  <c r="P2876" i="2"/>
  <c r="Q2876" i="2" s="1"/>
  <c r="P2877" i="2"/>
  <c r="Q2877" i="2" s="1"/>
  <c r="P2878" i="2"/>
  <c r="Q2878" i="2" s="1"/>
  <c r="P2879" i="2"/>
  <c r="Q2879" i="2" s="1"/>
  <c r="P2880" i="2"/>
  <c r="Q2880" i="2" s="1"/>
  <c r="P2881" i="2"/>
  <c r="Q2881" i="2" s="1"/>
  <c r="P2882" i="2"/>
  <c r="Q2882" i="2" s="1"/>
  <c r="P2883" i="2"/>
  <c r="Q2883" i="2" s="1"/>
  <c r="P2884" i="2"/>
  <c r="Q2884" i="2" s="1"/>
  <c r="P2885" i="2"/>
  <c r="Q2885" i="2" s="1"/>
  <c r="P2886" i="2"/>
  <c r="Q2886" i="2" s="1"/>
  <c r="P2887" i="2"/>
  <c r="Q2887" i="2" s="1"/>
  <c r="P2888" i="2"/>
  <c r="Q2888" i="2" s="1"/>
  <c r="P2889" i="2"/>
  <c r="Q2889" i="2" s="1"/>
  <c r="P2890" i="2"/>
  <c r="Q2890" i="2" s="1"/>
  <c r="P2891" i="2"/>
  <c r="Q2891" i="2" s="1"/>
  <c r="P2892" i="2"/>
  <c r="Q2892" i="2" s="1"/>
  <c r="P2893" i="2"/>
  <c r="Q2893" i="2" s="1"/>
  <c r="P2894" i="2"/>
  <c r="Q2894" i="2" s="1"/>
  <c r="P2895" i="2"/>
  <c r="Q2895" i="2" s="1"/>
  <c r="P2896" i="2"/>
  <c r="Q2896" i="2" s="1"/>
  <c r="P2897" i="2"/>
  <c r="Q2897" i="2" s="1"/>
  <c r="P2898" i="2"/>
  <c r="Q2898" i="2" s="1"/>
  <c r="P2899" i="2"/>
  <c r="Q2899" i="2" s="1"/>
  <c r="P2900" i="2"/>
  <c r="Q2900" i="2" s="1"/>
  <c r="P2901" i="2"/>
  <c r="Q2901" i="2" s="1"/>
  <c r="P2902" i="2"/>
  <c r="Q2902" i="2" s="1"/>
  <c r="P2903" i="2"/>
  <c r="Q2903" i="2" s="1"/>
  <c r="P2904" i="2"/>
  <c r="Q2904" i="2" s="1"/>
  <c r="P2905" i="2"/>
  <c r="Q2905" i="2" s="1"/>
  <c r="P2906" i="2"/>
  <c r="Q2906" i="2" s="1"/>
  <c r="P2907" i="2"/>
  <c r="Q2907" i="2" s="1"/>
  <c r="P2908" i="2"/>
  <c r="Q2908" i="2" s="1"/>
  <c r="P2909" i="2"/>
  <c r="Q2909" i="2" s="1"/>
  <c r="P2910" i="2"/>
  <c r="Q2910" i="2" s="1"/>
  <c r="P2911" i="2"/>
  <c r="Q2911" i="2" s="1"/>
  <c r="P2912" i="2"/>
  <c r="Q2912" i="2" s="1"/>
  <c r="P2913" i="2"/>
  <c r="Q2913" i="2" s="1"/>
  <c r="P2914" i="2"/>
  <c r="Q2914" i="2" s="1"/>
  <c r="P2915" i="2"/>
  <c r="Q2915" i="2" s="1"/>
  <c r="P2916" i="2"/>
  <c r="Q2916" i="2" s="1"/>
  <c r="P2917" i="2"/>
  <c r="Q2917" i="2" s="1"/>
  <c r="P2918" i="2"/>
  <c r="Q2918" i="2" s="1"/>
  <c r="P2919" i="2"/>
  <c r="Q2919" i="2" s="1"/>
  <c r="P2920" i="2"/>
  <c r="Q2920" i="2" s="1"/>
  <c r="P2921" i="2"/>
  <c r="Q2921" i="2" s="1"/>
  <c r="P2922" i="2"/>
  <c r="Q2922" i="2" s="1"/>
  <c r="P2923" i="2"/>
  <c r="Q2923" i="2" s="1"/>
  <c r="P2924" i="2"/>
  <c r="Q2924" i="2" s="1"/>
  <c r="P2925" i="2"/>
  <c r="Q2925" i="2" s="1"/>
  <c r="P2926" i="2"/>
  <c r="Q2926" i="2" s="1"/>
  <c r="P2927" i="2"/>
  <c r="Q2927" i="2" s="1"/>
  <c r="P2928" i="2"/>
  <c r="Q2928" i="2" s="1"/>
  <c r="P2929" i="2"/>
  <c r="Q2929" i="2" s="1"/>
  <c r="P2930" i="2"/>
  <c r="Q2930" i="2" s="1"/>
  <c r="P2931" i="2"/>
  <c r="Q2931" i="2" s="1"/>
  <c r="P2932" i="2"/>
  <c r="Q2932" i="2" s="1"/>
  <c r="P2933" i="2"/>
  <c r="Q2933" i="2" s="1"/>
  <c r="P2934" i="2"/>
  <c r="Q2934" i="2" s="1"/>
  <c r="P2935" i="2"/>
  <c r="Q2935" i="2" s="1"/>
  <c r="P2936" i="2"/>
  <c r="Q2936" i="2" s="1"/>
  <c r="P2937" i="2"/>
  <c r="Q2937" i="2" s="1"/>
  <c r="P2938" i="2"/>
  <c r="Q2938" i="2" s="1"/>
  <c r="P2939" i="2"/>
  <c r="Q2939" i="2" s="1"/>
  <c r="P2940" i="2"/>
  <c r="Q2940" i="2" s="1"/>
  <c r="P2941" i="2"/>
  <c r="Q2941" i="2" s="1"/>
  <c r="P2942" i="2"/>
  <c r="Q2942" i="2" s="1"/>
  <c r="P2943" i="2"/>
  <c r="Q2943" i="2" s="1"/>
  <c r="P2944" i="2"/>
  <c r="Q2944" i="2" s="1"/>
  <c r="P2945" i="2"/>
  <c r="Q2945" i="2" s="1"/>
  <c r="P2946" i="2"/>
  <c r="Q2946" i="2" s="1"/>
  <c r="P2947" i="2"/>
  <c r="Q2947" i="2" s="1"/>
  <c r="P2948" i="2"/>
  <c r="Q2948" i="2" s="1"/>
  <c r="P2949" i="2"/>
  <c r="Q2949" i="2" s="1"/>
  <c r="P2950" i="2"/>
  <c r="Q2950" i="2" s="1"/>
  <c r="P2951" i="2"/>
  <c r="Q2951" i="2" s="1"/>
  <c r="P2952" i="2"/>
  <c r="Q2952" i="2" s="1"/>
  <c r="P2953" i="2"/>
  <c r="Q2953" i="2" s="1"/>
  <c r="P2954" i="2"/>
  <c r="Q2954" i="2" s="1"/>
  <c r="P2955" i="2"/>
  <c r="Q2955" i="2" s="1"/>
  <c r="P2956" i="2"/>
  <c r="Q2956" i="2" s="1"/>
  <c r="P2957" i="2"/>
  <c r="Q2957" i="2" s="1"/>
  <c r="P2958" i="2"/>
  <c r="Q2958" i="2" s="1"/>
  <c r="P2959" i="2"/>
  <c r="Q2959" i="2" s="1"/>
  <c r="P2960" i="2"/>
  <c r="Q2960" i="2" s="1"/>
  <c r="P2961" i="2"/>
  <c r="Q2961" i="2" s="1"/>
  <c r="P2962" i="2"/>
  <c r="Q2962" i="2" s="1"/>
  <c r="P2963" i="2"/>
  <c r="Q2963" i="2" s="1"/>
  <c r="P2964" i="2"/>
  <c r="Q2964" i="2" s="1"/>
  <c r="P2965" i="2"/>
  <c r="Q2965" i="2" s="1"/>
  <c r="P2966" i="2"/>
  <c r="Q2966" i="2" s="1"/>
  <c r="P2967" i="2"/>
  <c r="Q2967" i="2" s="1"/>
  <c r="P2968" i="2"/>
  <c r="Q2968" i="2" s="1"/>
  <c r="P2969" i="2"/>
  <c r="Q2969" i="2" s="1"/>
  <c r="P2970" i="2"/>
  <c r="Q2970" i="2" s="1"/>
  <c r="P2971" i="2"/>
  <c r="Q2971" i="2" s="1"/>
  <c r="P2972" i="2"/>
  <c r="Q2972" i="2" s="1"/>
  <c r="P2973" i="2"/>
  <c r="Q2973" i="2" s="1"/>
  <c r="P2974" i="2"/>
  <c r="Q2974" i="2" s="1"/>
  <c r="P2975" i="2"/>
  <c r="Q2975" i="2" s="1"/>
  <c r="P2976" i="2"/>
  <c r="Q2976" i="2" s="1"/>
  <c r="P2977" i="2"/>
  <c r="Q2977" i="2" s="1"/>
  <c r="P2978" i="2"/>
  <c r="Q2978" i="2" s="1"/>
  <c r="P2979" i="2"/>
  <c r="Q2979" i="2" s="1"/>
  <c r="P2980" i="2"/>
  <c r="Q2980" i="2" s="1"/>
  <c r="P2981" i="2"/>
  <c r="Q2981" i="2" s="1"/>
  <c r="P2982" i="2"/>
  <c r="Q2982" i="2" s="1"/>
  <c r="P2983" i="2"/>
  <c r="Q2983" i="2" s="1"/>
  <c r="P2984" i="2"/>
  <c r="Q2984" i="2" s="1"/>
  <c r="P2985" i="2"/>
  <c r="Q2985" i="2" s="1"/>
  <c r="P2986" i="2"/>
  <c r="Q2986" i="2" s="1"/>
  <c r="P2987" i="2"/>
  <c r="Q2987" i="2" s="1"/>
  <c r="P2988" i="2"/>
  <c r="Q2988" i="2" s="1"/>
  <c r="P2989" i="2"/>
  <c r="Q2989" i="2" s="1"/>
  <c r="P2990" i="2"/>
  <c r="Q2990" i="2" s="1"/>
  <c r="P2991" i="2"/>
  <c r="Q2991" i="2" s="1"/>
  <c r="P2992" i="2"/>
  <c r="Q2992" i="2" s="1"/>
  <c r="P2993" i="2"/>
  <c r="Q2993" i="2" s="1"/>
  <c r="P2994" i="2"/>
  <c r="Q2994" i="2" s="1"/>
  <c r="P2995" i="2"/>
  <c r="Q2995" i="2" s="1"/>
  <c r="P2996" i="2"/>
  <c r="Q2996" i="2" s="1"/>
  <c r="P2997" i="2"/>
  <c r="Q2997" i="2" s="1"/>
  <c r="P2998" i="2"/>
  <c r="Q2998" i="2" s="1"/>
  <c r="P2999" i="2"/>
  <c r="Q2999" i="2" s="1"/>
  <c r="P3000" i="2"/>
  <c r="Q3000" i="2" s="1"/>
  <c r="P3001" i="2"/>
  <c r="Q3001" i="2" s="1"/>
  <c r="P3002" i="2"/>
  <c r="Q3002" i="2" s="1"/>
  <c r="P3003" i="2"/>
  <c r="Q3003" i="2" s="1"/>
  <c r="P3004" i="2"/>
  <c r="Q3004" i="2" s="1"/>
  <c r="P3005" i="2"/>
  <c r="Q3005" i="2" s="1"/>
  <c r="P3006" i="2"/>
  <c r="Q3006" i="2" s="1"/>
  <c r="P3007" i="2"/>
  <c r="Q3007" i="2" s="1"/>
  <c r="P3008" i="2"/>
  <c r="Q3008" i="2" s="1"/>
  <c r="P3009" i="2"/>
  <c r="Q3009" i="2" s="1"/>
  <c r="P3010" i="2"/>
  <c r="Q3010" i="2" s="1"/>
  <c r="P3011" i="2"/>
  <c r="Q3011" i="2" s="1"/>
  <c r="P3012" i="2"/>
  <c r="Q3012" i="2" s="1"/>
  <c r="P3013" i="2"/>
  <c r="Q3013" i="2" s="1"/>
  <c r="P3014" i="2"/>
  <c r="Q3014" i="2" s="1"/>
  <c r="P3015" i="2"/>
  <c r="Q3015" i="2" s="1"/>
  <c r="P3016" i="2"/>
  <c r="Q3016" i="2" s="1"/>
  <c r="P3017" i="2"/>
  <c r="Q3017" i="2" s="1"/>
  <c r="P3018" i="2"/>
  <c r="Q3018" i="2" s="1"/>
  <c r="P3019" i="2"/>
  <c r="Q3019" i="2" s="1"/>
  <c r="P3020" i="2"/>
  <c r="Q3020" i="2" s="1"/>
  <c r="P3021" i="2"/>
  <c r="Q3021" i="2" s="1"/>
  <c r="P3022" i="2"/>
  <c r="Q3022" i="2" s="1"/>
  <c r="P3023" i="2"/>
  <c r="Q3023" i="2" s="1"/>
  <c r="P3024" i="2"/>
  <c r="Q3024" i="2" s="1"/>
  <c r="P3025" i="2"/>
  <c r="Q3025" i="2" s="1"/>
  <c r="P3026" i="2"/>
  <c r="Q3026" i="2" s="1"/>
  <c r="P3027" i="2"/>
  <c r="Q3027" i="2" s="1"/>
  <c r="P3028" i="2"/>
  <c r="Q3028" i="2" s="1"/>
  <c r="P3029" i="2"/>
  <c r="Q3029" i="2" s="1"/>
  <c r="P3030" i="2"/>
  <c r="Q3030" i="2" s="1"/>
  <c r="P3031" i="2"/>
  <c r="Q3031" i="2" s="1"/>
  <c r="P3032" i="2"/>
  <c r="Q3032" i="2" s="1"/>
  <c r="P3033" i="2"/>
  <c r="Q3033" i="2" s="1"/>
  <c r="P3034" i="2"/>
  <c r="Q3034" i="2" s="1"/>
  <c r="P3035" i="2"/>
  <c r="Q3035" i="2" s="1"/>
  <c r="P3036" i="2"/>
  <c r="Q3036" i="2" s="1"/>
  <c r="P3037" i="2"/>
  <c r="Q3037" i="2" s="1"/>
  <c r="P3038" i="2"/>
  <c r="Q3038" i="2" s="1"/>
  <c r="P3039" i="2"/>
  <c r="Q3039" i="2" s="1"/>
  <c r="P3040" i="2"/>
  <c r="Q3040" i="2" s="1"/>
  <c r="P3041" i="2"/>
  <c r="Q3041" i="2" s="1"/>
  <c r="P3042" i="2"/>
  <c r="Q3042" i="2" s="1"/>
  <c r="P3043" i="2"/>
  <c r="Q3043" i="2" s="1"/>
  <c r="P3044" i="2"/>
  <c r="Q3044" i="2" s="1"/>
  <c r="P3045" i="2"/>
  <c r="Q3045" i="2" s="1"/>
  <c r="P3046" i="2"/>
  <c r="Q3046" i="2" s="1"/>
  <c r="P3047" i="2"/>
  <c r="Q3047" i="2" s="1"/>
  <c r="P3048" i="2"/>
  <c r="Q3048" i="2" s="1"/>
  <c r="P3049" i="2"/>
  <c r="Q3049" i="2" s="1"/>
  <c r="P3050" i="2"/>
  <c r="Q3050" i="2" s="1"/>
  <c r="P3051" i="2"/>
  <c r="Q3051" i="2" s="1"/>
  <c r="P3052" i="2"/>
  <c r="Q3052" i="2" s="1"/>
  <c r="P3053" i="2"/>
  <c r="Q3053" i="2" s="1"/>
  <c r="P3054" i="2"/>
  <c r="Q3054" i="2" s="1"/>
  <c r="P3055" i="2"/>
  <c r="Q3055" i="2" s="1"/>
  <c r="P3056" i="2"/>
  <c r="Q3056" i="2" s="1"/>
  <c r="P3057" i="2"/>
  <c r="Q3057" i="2" s="1"/>
  <c r="P3058" i="2"/>
  <c r="Q3058" i="2" s="1"/>
  <c r="P3059" i="2"/>
  <c r="Q3059" i="2" s="1"/>
  <c r="P3060" i="2"/>
  <c r="Q3060" i="2" s="1"/>
  <c r="P3061" i="2"/>
  <c r="Q3061" i="2" s="1"/>
  <c r="P3062" i="2"/>
  <c r="Q3062" i="2" s="1"/>
  <c r="P3063" i="2"/>
  <c r="Q3063" i="2" s="1"/>
  <c r="P3064" i="2"/>
  <c r="Q3064" i="2" s="1"/>
  <c r="P3065" i="2"/>
  <c r="Q3065" i="2" s="1"/>
  <c r="P3066" i="2"/>
  <c r="Q3066" i="2" s="1"/>
  <c r="P3067" i="2"/>
  <c r="Q3067" i="2" s="1"/>
  <c r="P3068" i="2"/>
  <c r="Q3068" i="2" s="1"/>
  <c r="P3069" i="2"/>
  <c r="Q3069" i="2" s="1"/>
  <c r="P3070" i="2"/>
  <c r="Q3070" i="2" s="1"/>
  <c r="P3071" i="2"/>
  <c r="Q3071" i="2" s="1"/>
  <c r="P3072" i="2"/>
  <c r="Q3072" i="2" s="1"/>
  <c r="P3073" i="2"/>
  <c r="Q3073" i="2" s="1"/>
  <c r="P3074" i="2"/>
  <c r="Q3074" i="2" s="1"/>
  <c r="P3075" i="2"/>
  <c r="Q3075" i="2" s="1"/>
  <c r="P3076" i="2"/>
  <c r="Q3076" i="2" s="1"/>
  <c r="P3077" i="2"/>
  <c r="Q3077" i="2" s="1"/>
  <c r="P3078" i="2"/>
  <c r="Q3078" i="2" s="1"/>
  <c r="P3079" i="2"/>
  <c r="Q3079" i="2" s="1"/>
  <c r="P3080" i="2"/>
  <c r="Q3080" i="2" s="1"/>
  <c r="P3081" i="2"/>
  <c r="Q3081" i="2" s="1"/>
  <c r="P3082" i="2"/>
  <c r="Q3082" i="2" s="1"/>
  <c r="P3083" i="2"/>
  <c r="Q3083" i="2" s="1"/>
  <c r="P3084" i="2"/>
  <c r="Q3084" i="2" s="1"/>
  <c r="P3085" i="2"/>
  <c r="Q3085" i="2" s="1"/>
  <c r="P3086" i="2"/>
  <c r="Q3086" i="2" s="1"/>
  <c r="P3087" i="2"/>
  <c r="Q3087" i="2" s="1"/>
  <c r="P3088" i="2"/>
  <c r="Q3088" i="2" s="1"/>
  <c r="P3089" i="2"/>
  <c r="Q3089" i="2" s="1"/>
  <c r="P3090" i="2"/>
  <c r="Q3090" i="2" s="1"/>
  <c r="P3091" i="2"/>
  <c r="Q3091" i="2" s="1"/>
  <c r="P3092" i="2"/>
  <c r="Q3092" i="2" s="1"/>
  <c r="P3093" i="2"/>
  <c r="Q3093" i="2" s="1"/>
  <c r="P3094" i="2"/>
  <c r="Q3094" i="2" s="1"/>
  <c r="P3095" i="2"/>
  <c r="Q3095" i="2" s="1"/>
  <c r="P3096" i="2"/>
  <c r="Q3096" i="2" s="1"/>
  <c r="P3097" i="2"/>
  <c r="Q3097" i="2" s="1"/>
  <c r="P3098" i="2"/>
  <c r="Q3098" i="2" s="1"/>
  <c r="P3099" i="2"/>
  <c r="Q3099" i="2" s="1"/>
  <c r="P3100" i="2"/>
  <c r="Q3100" i="2" s="1"/>
  <c r="P3101" i="2"/>
  <c r="Q3101" i="2" s="1"/>
  <c r="P3102" i="2"/>
  <c r="Q3102" i="2" s="1"/>
  <c r="P3103" i="2"/>
  <c r="Q3103" i="2" s="1"/>
  <c r="P3104" i="2"/>
  <c r="Q3104" i="2" s="1"/>
  <c r="P3105" i="2"/>
  <c r="Q3105" i="2" s="1"/>
  <c r="P3106" i="2"/>
  <c r="Q3106" i="2" s="1"/>
  <c r="P3107" i="2"/>
  <c r="Q3107" i="2" s="1"/>
  <c r="P3108" i="2"/>
  <c r="Q3108" i="2" s="1"/>
  <c r="P3109" i="2"/>
  <c r="Q3109" i="2" s="1"/>
  <c r="P3110" i="2"/>
  <c r="Q3110" i="2" s="1"/>
  <c r="P3111" i="2"/>
  <c r="Q3111" i="2" s="1"/>
  <c r="P3112" i="2"/>
  <c r="Q3112" i="2" s="1"/>
  <c r="P3113" i="2"/>
  <c r="Q3113" i="2" s="1"/>
  <c r="P3114" i="2"/>
  <c r="Q3114" i="2" s="1"/>
  <c r="P3115" i="2"/>
  <c r="Q3115" i="2" s="1"/>
  <c r="P3116" i="2"/>
  <c r="Q3116" i="2" s="1"/>
  <c r="P3117" i="2"/>
  <c r="Q3117" i="2" s="1"/>
  <c r="P3118" i="2"/>
  <c r="Q3118" i="2" s="1"/>
  <c r="P3119" i="2"/>
  <c r="Q3119" i="2" s="1"/>
  <c r="P3120" i="2"/>
  <c r="Q3120" i="2" s="1"/>
  <c r="P3121" i="2"/>
  <c r="Q3121" i="2" s="1"/>
  <c r="P3122" i="2"/>
  <c r="Q3122" i="2" s="1"/>
  <c r="P3123" i="2"/>
  <c r="Q3123" i="2" s="1"/>
  <c r="P3124" i="2"/>
  <c r="Q3124" i="2" s="1"/>
  <c r="P3125" i="2"/>
  <c r="Q3125" i="2" s="1"/>
  <c r="P3126" i="2"/>
  <c r="Q3126" i="2" s="1"/>
  <c r="P3127" i="2"/>
  <c r="Q3127" i="2" s="1"/>
  <c r="P3128" i="2"/>
  <c r="Q3128" i="2" s="1"/>
  <c r="P3129" i="2"/>
  <c r="Q3129" i="2" s="1"/>
  <c r="P3130" i="2"/>
  <c r="Q3130" i="2" s="1"/>
  <c r="P3131" i="2"/>
  <c r="Q3131" i="2" s="1"/>
  <c r="P3132" i="2"/>
  <c r="Q3132" i="2" s="1"/>
  <c r="P3133" i="2"/>
  <c r="Q3133" i="2" s="1"/>
  <c r="P3134" i="2"/>
  <c r="Q3134" i="2" s="1"/>
  <c r="P3135" i="2"/>
  <c r="Q3135" i="2" s="1"/>
  <c r="P3136" i="2"/>
  <c r="Q3136" i="2" s="1"/>
  <c r="P3137" i="2"/>
  <c r="Q3137" i="2" s="1"/>
  <c r="P3138" i="2"/>
  <c r="Q3138" i="2" s="1"/>
  <c r="P3139" i="2"/>
  <c r="Q3139" i="2" s="1"/>
  <c r="P3140" i="2"/>
  <c r="Q3140" i="2" s="1"/>
  <c r="P3141" i="2"/>
  <c r="Q3141" i="2" s="1"/>
  <c r="P3142" i="2"/>
  <c r="Q3142" i="2" s="1"/>
  <c r="P3143" i="2"/>
  <c r="Q3143" i="2" s="1"/>
  <c r="P3144" i="2"/>
  <c r="Q3144" i="2" s="1"/>
  <c r="P3145" i="2"/>
  <c r="Q3145" i="2" s="1"/>
  <c r="P3146" i="2"/>
  <c r="Q3146" i="2" s="1"/>
  <c r="P3147" i="2"/>
  <c r="Q3147" i="2" s="1"/>
  <c r="P3148" i="2"/>
  <c r="Q3148" i="2" s="1"/>
  <c r="P3149" i="2"/>
  <c r="Q3149" i="2" s="1"/>
  <c r="P3150" i="2"/>
  <c r="Q3150" i="2" s="1"/>
  <c r="P3151" i="2"/>
  <c r="Q3151" i="2" s="1"/>
  <c r="P3152" i="2"/>
  <c r="Q3152" i="2" s="1"/>
  <c r="P3153" i="2"/>
  <c r="Q3153" i="2" s="1"/>
  <c r="P3154" i="2"/>
  <c r="Q3154" i="2" s="1"/>
  <c r="P3155" i="2"/>
  <c r="Q3155" i="2" s="1"/>
  <c r="P3156" i="2"/>
  <c r="Q3156" i="2" s="1"/>
  <c r="P3157" i="2"/>
  <c r="Q3157" i="2" s="1"/>
  <c r="P3158" i="2"/>
  <c r="Q3158" i="2" s="1"/>
  <c r="P3159" i="2"/>
  <c r="Q3159" i="2" s="1"/>
  <c r="P3160" i="2"/>
  <c r="Q3160" i="2" s="1"/>
  <c r="P3161" i="2"/>
  <c r="Q3161" i="2" s="1"/>
  <c r="P3162" i="2"/>
  <c r="Q3162" i="2" s="1"/>
  <c r="P3163" i="2"/>
  <c r="Q3163" i="2" s="1"/>
  <c r="P3164" i="2"/>
  <c r="Q3164" i="2" s="1"/>
  <c r="P3165" i="2"/>
  <c r="Q3165" i="2" s="1"/>
  <c r="P3166" i="2"/>
  <c r="Q3166" i="2" s="1"/>
  <c r="P3167" i="2"/>
  <c r="Q3167" i="2" s="1"/>
  <c r="P3168" i="2"/>
  <c r="Q3168" i="2" s="1"/>
  <c r="P3169" i="2"/>
  <c r="Q3169" i="2" s="1"/>
  <c r="P3170" i="2"/>
  <c r="Q3170" i="2" s="1"/>
  <c r="P3171" i="2"/>
  <c r="Q3171" i="2" s="1"/>
  <c r="P3172" i="2"/>
  <c r="Q3172" i="2" s="1"/>
  <c r="P3173" i="2"/>
  <c r="Q3173" i="2" s="1"/>
  <c r="P3174" i="2"/>
  <c r="Q3174" i="2" s="1"/>
  <c r="P3175" i="2"/>
  <c r="Q3175" i="2" s="1"/>
  <c r="P3176" i="2"/>
  <c r="Q3176" i="2" s="1"/>
  <c r="P3177" i="2"/>
  <c r="Q3177" i="2" s="1"/>
  <c r="P3178" i="2"/>
  <c r="Q3178" i="2" s="1"/>
  <c r="P3179" i="2"/>
  <c r="Q3179" i="2" s="1"/>
  <c r="P3180" i="2"/>
  <c r="Q3180" i="2" s="1"/>
  <c r="P3181" i="2"/>
  <c r="Q3181" i="2" s="1"/>
  <c r="P3182" i="2"/>
  <c r="Q3182" i="2" s="1"/>
  <c r="P3183" i="2"/>
  <c r="Q3183" i="2" s="1"/>
  <c r="P3184" i="2"/>
  <c r="Q3184" i="2" s="1"/>
  <c r="P3185" i="2"/>
  <c r="Q3185" i="2" s="1"/>
  <c r="P3186" i="2"/>
  <c r="Q3186" i="2" s="1"/>
  <c r="P3187" i="2"/>
  <c r="Q3187" i="2" s="1"/>
  <c r="P3188" i="2"/>
  <c r="Q3188" i="2" s="1"/>
  <c r="P3189" i="2"/>
  <c r="Q3189" i="2" s="1"/>
  <c r="P3190" i="2"/>
  <c r="Q3190" i="2" s="1"/>
  <c r="P3191" i="2"/>
  <c r="Q3191" i="2" s="1"/>
  <c r="P3192" i="2"/>
  <c r="Q3192" i="2" s="1"/>
  <c r="P3193" i="2"/>
  <c r="Q3193" i="2" s="1"/>
  <c r="P3194" i="2"/>
  <c r="Q3194" i="2" s="1"/>
  <c r="P3195" i="2"/>
  <c r="Q3195" i="2" s="1"/>
  <c r="P3196" i="2"/>
  <c r="Q3196" i="2" s="1"/>
  <c r="P3197" i="2"/>
  <c r="Q3197" i="2" s="1"/>
  <c r="P3198" i="2"/>
  <c r="Q3198" i="2" s="1"/>
  <c r="P3199" i="2"/>
  <c r="Q3199" i="2" s="1"/>
  <c r="P3200" i="2"/>
  <c r="Q3200" i="2" s="1"/>
  <c r="P3201" i="2"/>
  <c r="Q3201" i="2" s="1"/>
  <c r="P3202" i="2"/>
  <c r="Q3202" i="2" s="1"/>
  <c r="P3203" i="2"/>
  <c r="Q3203" i="2" s="1"/>
  <c r="P3204" i="2"/>
  <c r="Q3204" i="2" s="1"/>
  <c r="P3205" i="2"/>
  <c r="Q3205" i="2" s="1"/>
  <c r="P3206" i="2"/>
  <c r="Q3206" i="2" s="1"/>
  <c r="P3207" i="2"/>
  <c r="Q3207" i="2" s="1"/>
  <c r="P3208" i="2"/>
  <c r="Q3208" i="2" s="1"/>
  <c r="P3209" i="2"/>
  <c r="Q3209" i="2" s="1"/>
  <c r="P3210" i="2"/>
  <c r="Q3210" i="2" s="1"/>
  <c r="P3211" i="2"/>
  <c r="Q3211" i="2" s="1"/>
  <c r="P3212" i="2"/>
  <c r="Q3212" i="2" s="1"/>
  <c r="P3213" i="2"/>
  <c r="Q3213" i="2" s="1"/>
  <c r="P3215" i="2"/>
  <c r="Q3215" i="2" s="1"/>
  <c r="P3216" i="2"/>
  <c r="Q3216" i="2" s="1"/>
  <c r="P3217" i="2"/>
  <c r="Q3217" i="2" s="1"/>
  <c r="P3287" i="2"/>
  <c r="Q3287" i="2" s="1"/>
  <c r="P3288" i="2"/>
  <c r="Q3288" i="2" s="1"/>
  <c r="P3289" i="2"/>
  <c r="Q3289" i="2" s="1"/>
  <c r="P3290" i="2"/>
  <c r="Q3290" i="2" s="1"/>
  <c r="P3291" i="2"/>
  <c r="Q3291" i="2" s="1"/>
  <c r="P3292" i="2"/>
  <c r="Q3292" i="2" s="1"/>
  <c r="P3293" i="2"/>
  <c r="Q3293" i="2" s="1"/>
  <c r="P3294" i="2"/>
  <c r="Q3294" i="2" s="1"/>
  <c r="P3295" i="2"/>
  <c r="Q3295" i="2" s="1"/>
  <c r="P3296" i="2"/>
  <c r="Q3296" i="2" s="1"/>
  <c r="P3297" i="2"/>
  <c r="Q3297" i="2" s="1"/>
  <c r="P3298" i="2"/>
  <c r="Q3298" i="2" s="1"/>
  <c r="P3299" i="2"/>
  <c r="Q3299" i="2" s="1"/>
  <c r="P3300" i="2"/>
  <c r="Q3300" i="2" s="1"/>
  <c r="P3301" i="2"/>
  <c r="Q3301" i="2" s="1"/>
  <c r="P3302" i="2"/>
  <c r="Q3302" i="2" s="1"/>
  <c r="P3303" i="2"/>
  <c r="Q3303" i="2" s="1"/>
  <c r="P3304" i="2"/>
  <c r="Q3304" i="2" s="1"/>
  <c r="P3305" i="2"/>
  <c r="Q3305" i="2" s="1"/>
  <c r="P3306" i="2"/>
  <c r="Q3306" i="2" s="1"/>
  <c r="P3307" i="2"/>
  <c r="Q3307" i="2" s="1"/>
  <c r="P3308" i="2"/>
  <c r="Q3308" i="2" s="1"/>
  <c r="P3309" i="2"/>
  <c r="Q3309" i="2" s="1"/>
  <c r="P3310" i="2"/>
  <c r="Q3310" i="2" s="1"/>
  <c r="P3311" i="2"/>
  <c r="Q3311" i="2" s="1"/>
  <c r="P3312" i="2"/>
  <c r="Q3312" i="2" s="1"/>
  <c r="P3313" i="2"/>
  <c r="Q3313" i="2" s="1"/>
  <c r="P3314" i="2"/>
  <c r="Q3314" i="2" s="1"/>
  <c r="P3315" i="2"/>
  <c r="Q3315" i="2" s="1"/>
  <c r="P3316" i="2"/>
  <c r="Q3316" i="2" s="1"/>
  <c r="P3317" i="2"/>
  <c r="Q3317" i="2" s="1"/>
  <c r="P3318" i="2"/>
  <c r="Q3318" i="2" s="1"/>
  <c r="P3319" i="2"/>
  <c r="Q3319" i="2" s="1"/>
  <c r="P3320" i="2"/>
  <c r="Q3320" i="2" s="1"/>
  <c r="P3321" i="2"/>
  <c r="Q3321" i="2" s="1"/>
  <c r="P3322" i="2"/>
  <c r="Q3322" i="2" s="1"/>
  <c r="P3323" i="2"/>
  <c r="Q3323" i="2" s="1"/>
  <c r="P3324" i="2"/>
  <c r="Q3324" i="2" s="1"/>
  <c r="P3325" i="2"/>
  <c r="Q3325" i="2" s="1"/>
  <c r="P3326" i="2"/>
  <c r="Q3326" i="2" s="1"/>
  <c r="P3327" i="2"/>
  <c r="Q3327" i="2" s="1"/>
  <c r="P3328" i="2"/>
  <c r="Q3328" i="2" s="1"/>
  <c r="P3329" i="2"/>
  <c r="Q3329" i="2" s="1"/>
  <c r="P3330" i="2"/>
  <c r="Q3330" i="2" s="1"/>
  <c r="P3331" i="2"/>
  <c r="Q3331" i="2" s="1"/>
  <c r="P3332" i="2"/>
  <c r="Q3332" i="2" s="1"/>
  <c r="P3333" i="2"/>
  <c r="Q3333" i="2" s="1"/>
  <c r="P3334" i="2"/>
  <c r="Q3334" i="2" s="1"/>
  <c r="P3335" i="2"/>
  <c r="Q3335" i="2" s="1"/>
  <c r="P3336" i="2"/>
  <c r="Q3336" i="2" s="1"/>
  <c r="P3337" i="2"/>
  <c r="Q3337" i="2" s="1"/>
  <c r="P3338" i="2"/>
  <c r="Q3338" i="2" s="1"/>
  <c r="P3339" i="2"/>
  <c r="Q3339" i="2" s="1"/>
  <c r="P3340" i="2"/>
  <c r="Q3340" i="2" s="1"/>
  <c r="P3341" i="2"/>
  <c r="Q3341" i="2" s="1"/>
  <c r="P3342" i="2"/>
  <c r="Q3342" i="2" s="1"/>
  <c r="P3343" i="2"/>
  <c r="Q3343" i="2" s="1"/>
  <c r="P3344" i="2"/>
  <c r="Q3344" i="2" s="1"/>
  <c r="P3345" i="2"/>
  <c r="Q3345" i="2" s="1"/>
  <c r="P3346" i="2"/>
  <c r="Q3346" i="2" s="1"/>
  <c r="P3347" i="2"/>
  <c r="Q3347" i="2" s="1"/>
  <c r="P3348" i="2"/>
  <c r="Q3348" i="2" s="1"/>
  <c r="P3349" i="2"/>
  <c r="Q3349" i="2" s="1"/>
  <c r="P3350" i="2"/>
  <c r="Q3350" i="2" s="1"/>
  <c r="P3351" i="2"/>
  <c r="Q3351" i="2" s="1"/>
  <c r="P3352" i="2"/>
  <c r="Q3352" i="2" s="1"/>
  <c r="P3353" i="2"/>
  <c r="Q3353" i="2" s="1"/>
  <c r="P3354" i="2"/>
  <c r="Q3354" i="2" s="1"/>
  <c r="P3355" i="2"/>
  <c r="Q3355" i="2" s="1"/>
  <c r="P3356" i="2"/>
  <c r="Q3356" i="2" s="1"/>
  <c r="P3357" i="2"/>
  <c r="Q3357" i="2" s="1"/>
  <c r="P3358" i="2"/>
  <c r="Q3358" i="2" s="1"/>
  <c r="P3359" i="2"/>
  <c r="Q3359" i="2" s="1"/>
  <c r="P3360" i="2"/>
  <c r="Q3360" i="2" s="1"/>
  <c r="P3361" i="2"/>
  <c r="Q3361" i="2" s="1"/>
  <c r="P3362" i="2"/>
  <c r="Q3362" i="2" s="1"/>
  <c r="P3363" i="2"/>
  <c r="Q3363" i="2" s="1"/>
  <c r="P3364" i="2"/>
  <c r="Q3364" i="2" s="1"/>
  <c r="P3365" i="2"/>
  <c r="Q3365" i="2" s="1"/>
  <c r="P3366" i="2"/>
  <c r="Q3366" i="2" s="1"/>
  <c r="P3367" i="2"/>
  <c r="Q3367" i="2" s="1"/>
  <c r="P3368" i="2"/>
  <c r="Q3368" i="2" s="1"/>
  <c r="P3369" i="2"/>
  <c r="Q3369" i="2" s="1"/>
  <c r="P3370" i="2"/>
  <c r="Q3370" i="2" s="1"/>
  <c r="P3371" i="2"/>
  <c r="Q3371" i="2" s="1"/>
  <c r="P3372" i="2"/>
  <c r="Q3372" i="2" s="1"/>
  <c r="P3373" i="2"/>
  <c r="Q3373" i="2" s="1"/>
  <c r="P3374" i="2"/>
  <c r="Q3374" i="2" s="1"/>
  <c r="P3375" i="2"/>
  <c r="Q3375" i="2" s="1"/>
  <c r="P3376" i="2"/>
  <c r="Q3376" i="2" s="1"/>
  <c r="P3377" i="2"/>
  <c r="Q3377" i="2" s="1"/>
  <c r="P3378" i="2"/>
  <c r="Q3378" i="2" s="1"/>
  <c r="P3379" i="2"/>
  <c r="Q3379" i="2" s="1"/>
  <c r="P3380" i="2"/>
  <c r="Q3380" i="2" s="1"/>
  <c r="P3381" i="2"/>
  <c r="Q3381" i="2" s="1"/>
  <c r="P3382" i="2"/>
  <c r="Q3382" i="2" s="1"/>
  <c r="P3383" i="2"/>
  <c r="Q3383" i="2" s="1"/>
  <c r="P3384" i="2"/>
  <c r="Q3384" i="2" s="1"/>
  <c r="P3385" i="2"/>
  <c r="Q3385" i="2" s="1"/>
  <c r="P3386" i="2"/>
  <c r="Q3386" i="2" s="1"/>
  <c r="P3387" i="2"/>
  <c r="Q3387" i="2" s="1"/>
  <c r="P3388" i="2"/>
  <c r="Q3388" i="2" s="1"/>
  <c r="P3389" i="2"/>
  <c r="Q3389" i="2" s="1"/>
  <c r="P3390" i="2"/>
  <c r="Q3390" i="2" s="1"/>
  <c r="P3391" i="2"/>
  <c r="Q3391" i="2" s="1"/>
  <c r="P3392" i="2"/>
  <c r="Q3392" i="2" s="1"/>
  <c r="P3393" i="2"/>
  <c r="Q3393" i="2" s="1"/>
  <c r="P3394" i="2"/>
  <c r="Q3394" i="2" s="1"/>
  <c r="P3395" i="2"/>
  <c r="Q3395" i="2" s="1"/>
  <c r="P3396" i="2"/>
  <c r="Q3396" i="2" s="1"/>
  <c r="P3397" i="2"/>
  <c r="Q3397" i="2" s="1"/>
  <c r="P3398" i="2"/>
  <c r="Q3398" i="2" s="1"/>
  <c r="P3399" i="2"/>
  <c r="Q3399" i="2" s="1"/>
  <c r="P3400" i="2"/>
  <c r="Q3400" i="2" s="1"/>
  <c r="P3401" i="2"/>
  <c r="Q3401" i="2" s="1"/>
  <c r="P3402" i="2"/>
  <c r="Q3402" i="2" s="1"/>
  <c r="P3403" i="2"/>
  <c r="Q3403" i="2" s="1"/>
  <c r="P3404" i="2"/>
  <c r="Q3404" i="2" s="1"/>
  <c r="P3405" i="2"/>
  <c r="Q3405" i="2" s="1"/>
  <c r="P3406" i="2"/>
  <c r="Q3406" i="2" s="1"/>
  <c r="P3407" i="2"/>
  <c r="Q3407" i="2" s="1"/>
  <c r="P3408" i="2"/>
  <c r="Q3408" i="2" s="1"/>
  <c r="P3409" i="2"/>
  <c r="Q3409" i="2" s="1"/>
  <c r="P3410" i="2"/>
  <c r="Q3410" i="2" s="1"/>
  <c r="P3411" i="2"/>
  <c r="Q3411" i="2" s="1"/>
  <c r="P3412" i="2"/>
  <c r="Q3412" i="2" s="1"/>
  <c r="P3413" i="2"/>
  <c r="Q3413" i="2" s="1"/>
  <c r="P3414" i="2"/>
  <c r="Q3414" i="2" s="1"/>
  <c r="P3415" i="2"/>
  <c r="Q3415" i="2" s="1"/>
  <c r="P3416" i="2"/>
  <c r="Q3416" i="2" s="1"/>
  <c r="P3417" i="2"/>
  <c r="Q3417" i="2" s="1"/>
  <c r="P3418" i="2"/>
  <c r="Q3418" i="2" s="1"/>
  <c r="P3419" i="2"/>
  <c r="Q3419" i="2" s="1"/>
  <c r="P3420" i="2"/>
  <c r="Q3420" i="2" s="1"/>
  <c r="P3421" i="2"/>
  <c r="Q3421" i="2" s="1"/>
  <c r="P3422" i="2"/>
  <c r="Q3422" i="2" s="1"/>
  <c r="P3423" i="2"/>
  <c r="Q3423" i="2" s="1"/>
  <c r="P3424" i="2"/>
  <c r="Q3424" i="2" s="1"/>
  <c r="P3425" i="2"/>
  <c r="Q3425" i="2" s="1"/>
  <c r="P3426" i="2"/>
  <c r="Q3426" i="2" s="1"/>
  <c r="P3427" i="2"/>
  <c r="Q3427" i="2" s="1"/>
  <c r="P3428" i="2"/>
  <c r="Q3428" i="2" s="1"/>
  <c r="P3429" i="2"/>
  <c r="Q3429" i="2" s="1"/>
  <c r="P3430" i="2"/>
  <c r="Q3430" i="2" s="1"/>
  <c r="P3431" i="2"/>
  <c r="Q3431" i="2" s="1"/>
  <c r="P3432" i="2"/>
  <c r="Q3432" i="2" s="1"/>
  <c r="P3433" i="2"/>
  <c r="Q3433" i="2" s="1"/>
  <c r="P3434" i="2"/>
  <c r="Q3434" i="2" s="1"/>
  <c r="P3435" i="2"/>
  <c r="Q3435" i="2" s="1"/>
  <c r="P3436" i="2"/>
  <c r="Q3436" i="2" s="1"/>
  <c r="P3437" i="2"/>
  <c r="Q3437" i="2" s="1"/>
  <c r="P3438" i="2"/>
  <c r="Q3438" i="2" s="1"/>
  <c r="P3439" i="2"/>
  <c r="Q3439" i="2" s="1"/>
  <c r="P3440" i="2"/>
  <c r="Q3440" i="2" s="1"/>
  <c r="P3441" i="2"/>
  <c r="Q3441" i="2" s="1"/>
  <c r="P3442" i="2"/>
  <c r="Q3442" i="2" s="1"/>
  <c r="P3443" i="2"/>
  <c r="Q3443" i="2" s="1"/>
  <c r="P3444" i="2"/>
  <c r="Q3444" i="2" s="1"/>
  <c r="P3445" i="2"/>
  <c r="Q3445" i="2" s="1"/>
  <c r="P3446" i="2"/>
  <c r="Q3446" i="2" s="1"/>
  <c r="P3447" i="2"/>
  <c r="Q3447" i="2" s="1"/>
  <c r="P3448" i="2"/>
  <c r="Q3448" i="2" s="1"/>
  <c r="P3449" i="2"/>
  <c r="Q3449" i="2" s="1"/>
  <c r="P3450" i="2"/>
  <c r="Q3450" i="2" s="1"/>
  <c r="P3451" i="2"/>
  <c r="Q3451" i="2" s="1"/>
  <c r="P3452" i="2"/>
  <c r="Q3452" i="2" s="1"/>
  <c r="P3453" i="2"/>
  <c r="Q3453" i="2" s="1"/>
  <c r="P3454" i="2"/>
  <c r="Q3454" i="2" s="1"/>
  <c r="P3455" i="2"/>
  <c r="Q3455" i="2" s="1"/>
  <c r="P3456" i="2"/>
  <c r="Q3456" i="2" s="1"/>
  <c r="P3457" i="2"/>
  <c r="Q3457" i="2" s="1"/>
  <c r="P3458" i="2"/>
  <c r="Q3458" i="2" s="1"/>
  <c r="P3459" i="2"/>
  <c r="Q3459" i="2" s="1"/>
  <c r="P3460" i="2"/>
  <c r="Q3460" i="2" s="1"/>
  <c r="P3461" i="2"/>
  <c r="Q3461" i="2" s="1"/>
  <c r="P3462" i="2"/>
  <c r="Q3462" i="2" s="1"/>
  <c r="P3463" i="2"/>
  <c r="Q3463" i="2" s="1"/>
  <c r="P3464" i="2"/>
  <c r="Q3464" i="2" s="1"/>
  <c r="P3465" i="2"/>
  <c r="Q3465" i="2" s="1"/>
  <c r="P3466" i="2"/>
  <c r="Q3466" i="2" s="1"/>
  <c r="P3467" i="2"/>
  <c r="Q3467" i="2" s="1"/>
  <c r="P3468" i="2"/>
  <c r="Q3468" i="2" s="1"/>
  <c r="P3469" i="2"/>
  <c r="Q3469" i="2" s="1"/>
  <c r="P3470" i="2"/>
  <c r="Q3470" i="2" s="1"/>
  <c r="P3471" i="2"/>
  <c r="Q3471" i="2" s="1"/>
  <c r="P3472" i="2"/>
  <c r="Q3472" i="2" s="1"/>
  <c r="P3473" i="2"/>
  <c r="Q3473" i="2" s="1"/>
  <c r="P3474" i="2"/>
  <c r="Q3474" i="2" s="1"/>
  <c r="P3475" i="2"/>
  <c r="Q3475" i="2" s="1"/>
  <c r="P3476" i="2"/>
  <c r="Q3476" i="2" s="1"/>
  <c r="P3477" i="2"/>
  <c r="Q3477" i="2" s="1"/>
  <c r="P3478" i="2"/>
  <c r="Q3478" i="2" s="1"/>
  <c r="P3479" i="2"/>
  <c r="Q3479" i="2" s="1"/>
  <c r="P3480" i="2"/>
  <c r="Q3480" i="2" s="1"/>
  <c r="P3481" i="2"/>
  <c r="Q3481" i="2" s="1"/>
  <c r="P3482" i="2"/>
  <c r="Q3482" i="2" s="1"/>
  <c r="P3483" i="2"/>
  <c r="Q3483" i="2" s="1"/>
  <c r="P3484" i="2"/>
  <c r="Q3484" i="2" s="1"/>
  <c r="P3485" i="2"/>
  <c r="Q3485" i="2" s="1"/>
  <c r="P3486" i="2"/>
  <c r="Q3486" i="2" s="1"/>
  <c r="P3487" i="2"/>
  <c r="Q3487" i="2" s="1"/>
  <c r="P3488" i="2"/>
  <c r="Q3488" i="2" s="1"/>
  <c r="P3489" i="2"/>
  <c r="Q3489" i="2" s="1"/>
  <c r="P3490" i="2"/>
  <c r="Q3490" i="2" s="1"/>
  <c r="P3491" i="2"/>
  <c r="Q3491" i="2" s="1"/>
  <c r="P3492" i="2"/>
  <c r="Q3492" i="2" s="1"/>
  <c r="P3493" i="2"/>
  <c r="Q3493" i="2" s="1"/>
  <c r="P3494" i="2"/>
  <c r="Q3494" i="2" s="1"/>
  <c r="P3495" i="2"/>
  <c r="Q3495" i="2" s="1"/>
  <c r="P3496" i="2"/>
  <c r="Q3496" i="2" s="1"/>
  <c r="P3497" i="2"/>
  <c r="Q3497" i="2" s="1"/>
  <c r="P3498" i="2"/>
  <c r="Q3498" i="2" s="1"/>
  <c r="P3499" i="2"/>
  <c r="Q3499" i="2" s="1"/>
  <c r="P3500" i="2"/>
  <c r="Q3500" i="2" s="1"/>
  <c r="P3501" i="2"/>
  <c r="Q3501" i="2" s="1"/>
  <c r="P3502" i="2"/>
  <c r="Q3502" i="2" s="1"/>
  <c r="P3503" i="2"/>
  <c r="Q3503" i="2" s="1"/>
  <c r="P3504" i="2"/>
  <c r="Q3504" i="2" s="1"/>
  <c r="P3505" i="2"/>
  <c r="Q3505" i="2" s="1"/>
  <c r="P3506" i="2"/>
  <c r="Q3506" i="2" s="1"/>
  <c r="P3507" i="2"/>
  <c r="Q3507" i="2" s="1"/>
  <c r="P3508" i="2"/>
  <c r="Q3508" i="2" s="1"/>
  <c r="P3509" i="2"/>
  <c r="Q3509" i="2" s="1"/>
  <c r="P3510" i="2"/>
  <c r="Q3510" i="2" s="1"/>
  <c r="P3511" i="2"/>
  <c r="Q3511" i="2" s="1"/>
  <c r="P3512" i="2"/>
  <c r="Q3512" i="2" s="1"/>
  <c r="P3513" i="2"/>
  <c r="Q3513" i="2" s="1"/>
  <c r="P3514" i="2"/>
  <c r="Q3514" i="2" s="1"/>
  <c r="P3515" i="2"/>
  <c r="Q3515" i="2" s="1"/>
  <c r="P3516" i="2"/>
  <c r="Q3516" i="2" s="1"/>
  <c r="P3517" i="2"/>
  <c r="Q3517" i="2" s="1"/>
  <c r="P3518" i="2"/>
  <c r="Q3518" i="2" s="1"/>
  <c r="P3519" i="2"/>
  <c r="Q3519" i="2" s="1"/>
  <c r="P3520" i="2"/>
  <c r="Q3520" i="2" s="1"/>
  <c r="P3521" i="2"/>
  <c r="Q3521" i="2" s="1"/>
  <c r="P3522" i="2"/>
  <c r="Q3522" i="2" s="1"/>
  <c r="P3523" i="2"/>
  <c r="Q3523" i="2" s="1"/>
  <c r="P3524" i="2"/>
  <c r="Q3524" i="2" s="1"/>
  <c r="P3525" i="2"/>
  <c r="Q3525" i="2" s="1"/>
  <c r="P3526" i="2"/>
  <c r="Q3526" i="2" s="1"/>
  <c r="P3527" i="2"/>
  <c r="Q3527" i="2" s="1"/>
  <c r="P3528" i="2"/>
  <c r="Q3528" i="2" s="1"/>
  <c r="P3529" i="2"/>
  <c r="Q3529" i="2" s="1"/>
  <c r="P3530" i="2"/>
  <c r="Q3530" i="2" s="1"/>
  <c r="P3531" i="2"/>
  <c r="Q3531" i="2" s="1"/>
  <c r="P3532" i="2"/>
  <c r="Q3532" i="2" s="1"/>
  <c r="P3533" i="2"/>
  <c r="Q3533" i="2" s="1"/>
  <c r="P3534" i="2"/>
  <c r="Q3534" i="2" s="1"/>
  <c r="P3535" i="2"/>
  <c r="Q3535" i="2" s="1"/>
  <c r="P3536" i="2"/>
  <c r="Q3536" i="2" s="1"/>
  <c r="P3537" i="2"/>
  <c r="Q3537" i="2" s="1"/>
  <c r="P3538" i="2"/>
  <c r="Q3538" i="2" s="1"/>
  <c r="P3539" i="2"/>
  <c r="Q3539" i="2" s="1"/>
  <c r="P3540" i="2"/>
  <c r="Q3540" i="2" s="1"/>
  <c r="P3541" i="2"/>
  <c r="Q3541" i="2" s="1"/>
  <c r="P3542" i="2"/>
  <c r="Q3542" i="2" s="1"/>
  <c r="P3543" i="2"/>
  <c r="Q3543" i="2" s="1"/>
  <c r="P3544" i="2"/>
  <c r="Q3544" i="2" s="1"/>
  <c r="P3545" i="2"/>
  <c r="Q3545" i="2" s="1"/>
  <c r="P3546" i="2"/>
  <c r="Q3546" i="2" s="1"/>
  <c r="P3547" i="2"/>
  <c r="Q3547" i="2" s="1"/>
  <c r="P3548" i="2"/>
  <c r="Q3548" i="2" s="1"/>
  <c r="P3549" i="2"/>
  <c r="Q3549" i="2" s="1"/>
  <c r="P3550" i="2"/>
  <c r="Q3550" i="2" s="1"/>
  <c r="P3551" i="2"/>
  <c r="Q3551" i="2" s="1"/>
  <c r="P3552" i="2"/>
  <c r="Q3552" i="2" s="1"/>
  <c r="P3553" i="2"/>
  <c r="Q3553" i="2" s="1"/>
  <c r="P3554" i="2"/>
  <c r="Q3554" i="2" s="1"/>
  <c r="P3555" i="2"/>
  <c r="Q3555" i="2" s="1"/>
  <c r="P3556" i="2"/>
  <c r="Q3556" i="2" s="1"/>
  <c r="P3557" i="2"/>
  <c r="Q3557" i="2" s="1"/>
  <c r="P3558" i="2"/>
  <c r="Q3558" i="2" s="1"/>
  <c r="P3559" i="2"/>
  <c r="Q3559" i="2" s="1"/>
  <c r="P3560" i="2"/>
  <c r="Q3560" i="2" s="1"/>
  <c r="P3561" i="2"/>
  <c r="Q3561" i="2" s="1"/>
  <c r="P3562" i="2"/>
  <c r="Q3562" i="2" s="1"/>
  <c r="P3563" i="2"/>
  <c r="Q3563" i="2" s="1"/>
  <c r="P3564" i="2"/>
  <c r="Q3564" i="2" s="1"/>
  <c r="P3565" i="2"/>
  <c r="Q3565" i="2" s="1"/>
  <c r="P3566" i="2"/>
  <c r="Q3566" i="2" s="1"/>
  <c r="P3567" i="2"/>
  <c r="Q3567" i="2" s="1"/>
  <c r="P3568" i="2"/>
  <c r="Q3568" i="2" s="1"/>
  <c r="P3569" i="2"/>
  <c r="Q3569" i="2" s="1"/>
  <c r="P3570" i="2"/>
  <c r="Q3570" i="2" s="1"/>
  <c r="P3571" i="2"/>
  <c r="Q3571" i="2" s="1"/>
  <c r="P3572" i="2"/>
  <c r="Q3572" i="2" s="1"/>
  <c r="P3573" i="2"/>
  <c r="Q3573" i="2" s="1"/>
  <c r="P3574" i="2"/>
  <c r="Q3574" i="2" s="1"/>
  <c r="P3575" i="2"/>
  <c r="Q3575" i="2" s="1"/>
  <c r="P3576" i="2"/>
  <c r="Q3576" i="2" s="1"/>
  <c r="P3577" i="2"/>
  <c r="Q3577" i="2" s="1"/>
  <c r="P3578" i="2"/>
  <c r="Q3578" i="2" s="1"/>
  <c r="P3579" i="2"/>
  <c r="Q3579" i="2" s="1"/>
  <c r="P3580" i="2"/>
  <c r="Q3580" i="2" s="1"/>
  <c r="P3581" i="2"/>
  <c r="Q3581" i="2" s="1"/>
  <c r="P3582" i="2"/>
  <c r="Q3582" i="2" s="1"/>
  <c r="P3583" i="2"/>
  <c r="Q3583" i="2" s="1"/>
  <c r="P3584" i="2"/>
  <c r="Q3584" i="2" s="1"/>
  <c r="P3585" i="2"/>
  <c r="Q3585" i="2" s="1"/>
  <c r="P3586" i="2"/>
  <c r="Q3586" i="2" s="1"/>
  <c r="P3587" i="2"/>
  <c r="Q3587" i="2" s="1"/>
  <c r="P3588" i="2"/>
  <c r="Q3588" i="2" s="1"/>
  <c r="P3589" i="2"/>
  <c r="Q3589" i="2" s="1"/>
  <c r="P3590" i="2"/>
  <c r="Q3590" i="2" s="1"/>
  <c r="P3591" i="2"/>
  <c r="Q3591" i="2" s="1"/>
  <c r="P3592" i="2"/>
  <c r="Q3592" i="2" s="1"/>
  <c r="P3593" i="2"/>
  <c r="Q3593" i="2" s="1"/>
  <c r="P3594" i="2"/>
  <c r="Q3594" i="2" s="1"/>
  <c r="P3595" i="2"/>
  <c r="Q3595" i="2" s="1"/>
  <c r="P3596" i="2"/>
  <c r="Q3596" i="2" s="1"/>
  <c r="P3597" i="2"/>
  <c r="Q3597" i="2" s="1"/>
  <c r="P3598" i="2"/>
  <c r="Q3598" i="2" s="1"/>
  <c r="P3599" i="2"/>
  <c r="Q3599" i="2" s="1"/>
  <c r="P3600" i="2"/>
  <c r="Q3600" i="2" s="1"/>
  <c r="P3601" i="2"/>
  <c r="Q3601" i="2" s="1"/>
  <c r="P3602" i="2"/>
  <c r="Q3602" i="2" s="1"/>
  <c r="P3603" i="2"/>
  <c r="Q3603" i="2" s="1"/>
  <c r="P3604" i="2"/>
  <c r="Q3604" i="2" s="1"/>
  <c r="P3605" i="2"/>
  <c r="Q3605" i="2" s="1"/>
  <c r="P3606" i="2"/>
  <c r="Q3606" i="2" s="1"/>
  <c r="P3607" i="2"/>
  <c r="Q3607" i="2" s="1"/>
  <c r="P3608" i="2"/>
  <c r="Q3608" i="2" s="1"/>
  <c r="P3609" i="2"/>
  <c r="Q3609" i="2" s="1"/>
  <c r="P3610" i="2"/>
  <c r="Q3610" i="2" s="1"/>
  <c r="P3611" i="2"/>
  <c r="Q3611" i="2" s="1"/>
  <c r="P3612" i="2"/>
  <c r="Q3612" i="2" s="1"/>
  <c r="P3613" i="2"/>
  <c r="Q3613" i="2" s="1"/>
  <c r="P3614" i="2"/>
  <c r="Q3614" i="2" s="1"/>
  <c r="P3615" i="2"/>
  <c r="Q3615" i="2" s="1"/>
  <c r="P3616" i="2"/>
  <c r="Q3616" i="2" s="1"/>
  <c r="P3617" i="2"/>
  <c r="Q3617" i="2" s="1"/>
  <c r="P3618" i="2"/>
  <c r="Q3618" i="2" s="1"/>
  <c r="P3619" i="2"/>
  <c r="Q3619" i="2" s="1"/>
  <c r="P3620" i="2"/>
  <c r="Q3620" i="2" s="1"/>
  <c r="P3621" i="2"/>
  <c r="Q3621" i="2" s="1"/>
  <c r="P3622" i="2"/>
  <c r="Q3622" i="2" s="1"/>
  <c r="P3623" i="2"/>
  <c r="Q3623" i="2" s="1"/>
  <c r="P3624" i="2"/>
  <c r="Q3624" i="2" s="1"/>
  <c r="P3625" i="2"/>
  <c r="Q3625" i="2" s="1"/>
  <c r="P3626" i="2"/>
  <c r="Q3626" i="2" s="1"/>
  <c r="P3627" i="2"/>
  <c r="Q3627" i="2" s="1"/>
  <c r="P3628" i="2"/>
  <c r="Q3628" i="2" s="1"/>
  <c r="P3629" i="2"/>
  <c r="Q3629" i="2" s="1"/>
  <c r="P3630" i="2"/>
  <c r="Q3630" i="2" s="1"/>
  <c r="P3631" i="2"/>
  <c r="Q3631" i="2" s="1"/>
  <c r="P3632" i="2"/>
  <c r="Q3632" i="2" s="1"/>
  <c r="P3633" i="2"/>
  <c r="Q3633" i="2" s="1"/>
  <c r="P3634" i="2"/>
  <c r="Q3634" i="2" s="1"/>
  <c r="P3635" i="2"/>
  <c r="Q3635" i="2" s="1"/>
  <c r="P3636" i="2"/>
  <c r="Q3636" i="2" s="1"/>
  <c r="P3637" i="2"/>
  <c r="Q3637" i="2" s="1"/>
  <c r="P3638" i="2"/>
  <c r="Q3638" i="2" s="1"/>
  <c r="P3639" i="2"/>
  <c r="Q3639" i="2" s="1"/>
  <c r="P3640" i="2"/>
  <c r="Q3640" i="2" s="1"/>
  <c r="P3641" i="2"/>
  <c r="Q3641" i="2" s="1"/>
  <c r="P3642" i="2"/>
  <c r="Q3642" i="2" s="1"/>
  <c r="P3643" i="2"/>
  <c r="Q3643" i="2" s="1"/>
  <c r="P3644" i="2"/>
  <c r="Q3644" i="2" s="1"/>
  <c r="P3645" i="2"/>
  <c r="Q3645" i="2" s="1"/>
  <c r="P3646" i="2"/>
  <c r="Q3646" i="2" s="1"/>
  <c r="P3647" i="2"/>
  <c r="Q3647" i="2" s="1"/>
  <c r="P3648" i="2"/>
  <c r="Q3648" i="2" s="1"/>
  <c r="P3649" i="2"/>
  <c r="Q3649" i="2" s="1"/>
  <c r="P3650" i="2"/>
  <c r="Q3650" i="2" s="1"/>
  <c r="P3651" i="2"/>
  <c r="Q3651" i="2" s="1"/>
  <c r="P3652" i="2"/>
  <c r="Q3652" i="2" s="1"/>
  <c r="P3653" i="2"/>
  <c r="Q3653" i="2" s="1"/>
  <c r="P3654" i="2"/>
  <c r="Q3654" i="2" s="1"/>
  <c r="P3655" i="2"/>
  <c r="Q3655" i="2" s="1"/>
  <c r="P3656" i="2"/>
  <c r="Q3656" i="2" s="1"/>
  <c r="P3657" i="2"/>
  <c r="Q3657" i="2" s="1"/>
  <c r="P3658" i="2"/>
  <c r="Q3658" i="2" s="1"/>
  <c r="P3659" i="2"/>
  <c r="Q3659" i="2" s="1"/>
  <c r="P3660" i="2"/>
  <c r="Q3660" i="2" s="1"/>
  <c r="P3661" i="2"/>
  <c r="Q3661" i="2" s="1"/>
  <c r="P3662" i="2"/>
  <c r="Q3662" i="2" s="1"/>
  <c r="P3663" i="2"/>
  <c r="Q3663" i="2" s="1"/>
  <c r="P3664" i="2"/>
  <c r="Q3664" i="2" s="1"/>
  <c r="P3665" i="2"/>
  <c r="Q3665" i="2" s="1"/>
  <c r="P3666" i="2"/>
  <c r="Q3666" i="2" s="1"/>
  <c r="P3667" i="2"/>
  <c r="Q3667" i="2" s="1"/>
  <c r="P3668" i="2"/>
  <c r="Q3668" i="2" s="1"/>
  <c r="P3669" i="2"/>
  <c r="Q3669" i="2" s="1"/>
  <c r="P3670" i="2"/>
  <c r="Q3670" i="2" s="1"/>
  <c r="P3671" i="2"/>
  <c r="Q3671" i="2" s="1"/>
  <c r="P3672" i="2"/>
  <c r="Q3672" i="2" s="1"/>
  <c r="P3673" i="2"/>
  <c r="Q3673" i="2" s="1"/>
  <c r="P3674" i="2"/>
  <c r="Q3674" i="2" s="1"/>
  <c r="P3675" i="2"/>
  <c r="Q3675" i="2" s="1"/>
  <c r="P3676" i="2"/>
  <c r="Q3676" i="2" s="1"/>
  <c r="P3677" i="2"/>
  <c r="Q3677" i="2" s="1"/>
  <c r="P3678" i="2"/>
  <c r="Q3678" i="2" s="1"/>
  <c r="P3679" i="2"/>
  <c r="Q3679" i="2" s="1"/>
  <c r="P3680" i="2"/>
  <c r="Q3680" i="2" s="1"/>
  <c r="P3681" i="2"/>
  <c r="Q3681" i="2" s="1"/>
  <c r="P3682" i="2"/>
  <c r="Q3682" i="2" s="1"/>
  <c r="P3683" i="2"/>
  <c r="Q3683" i="2" s="1"/>
  <c r="P3684" i="2"/>
  <c r="Q3684" i="2" s="1"/>
  <c r="P3685" i="2"/>
  <c r="Q3685" i="2" s="1"/>
  <c r="P3686" i="2"/>
  <c r="Q3686" i="2" s="1"/>
  <c r="P3687" i="2"/>
  <c r="Q3687" i="2" s="1"/>
  <c r="P3688" i="2"/>
  <c r="Q3688" i="2" s="1"/>
  <c r="P3689" i="2"/>
  <c r="Q3689" i="2" s="1"/>
  <c r="P3690" i="2"/>
  <c r="Q3690" i="2" s="1"/>
  <c r="P3691" i="2"/>
  <c r="Q3691" i="2" s="1"/>
  <c r="P3692" i="2"/>
  <c r="Q3692" i="2" s="1"/>
  <c r="P3693" i="2"/>
  <c r="Q3693" i="2" s="1"/>
  <c r="P3694" i="2"/>
  <c r="Q3694" i="2" s="1"/>
  <c r="P3695" i="2"/>
  <c r="Q3695" i="2" s="1"/>
  <c r="P3696" i="2"/>
  <c r="Q3696" i="2" s="1"/>
  <c r="P3697" i="2"/>
  <c r="Q3697" i="2" s="1"/>
  <c r="P3698" i="2"/>
  <c r="Q3698" i="2" s="1"/>
  <c r="P3699" i="2"/>
  <c r="Q3699" i="2" s="1"/>
  <c r="P3700" i="2"/>
  <c r="Q3700" i="2" s="1"/>
  <c r="P3701" i="2"/>
  <c r="Q3701" i="2" s="1"/>
  <c r="P3702" i="2"/>
  <c r="Q3702" i="2" s="1"/>
  <c r="P3703" i="2"/>
  <c r="Q3703" i="2" s="1"/>
  <c r="P3704" i="2"/>
  <c r="Q3704" i="2" s="1"/>
  <c r="P3705" i="2"/>
  <c r="Q3705" i="2" s="1"/>
  <c r="P3706" i="2"/>
  <c r="Q3706" i="2" s="1"/>
  <c r="P3707" i="2"/>
  <c r="Q3707" i="2" s="1"/>
  <c r="P4720" i="2"/>
  <c r="Q4720" i="2" s="1"/>
  <c r="P4721" i="2"/>
  <c r="Q4721" i="2" s="1"/>
  <c r="P4722" i="2"/>
  <c r="Q4722" i="2" s="1"/>
  <c r="P4723" i="2"/>
  <c r="Q4723" i="2" s="1"/>
  <c r="P4724" i="2"/>
  <c r="Q4724" i="2" s="1"/>
  <c r="P4725" i="2"/>
  <c r="Q4725" i="2" s="1"/>
  <c r="P4726" i="2"/>
  <c r="Q4726" i="2" s="1"/>
  <c r="P4727" i="2"/>
  <c r="Q4727" i="2" s="1"/>
  <c r="P4728" i="2"/>
  <c r="Q4728" i="2" s="1"/>
  <c r="P4729" i="2"/>
  <c r="Q4729" i="2" s="1"/>
  <c r="P4730" i="2"/>
  <c r="Q4730" i="2" s="1"/>
  <c r="P4731" i="2"/>
  <c r="Q4731" i="2" s="1"/>
  <c r="P4732" i="2"/>
  <c r="Q4732" i="2" s="1"/>
  <c r="P4733" i="2"/>
  <c r="Q4733" i="2" s="1"/>
  <c r="P4734" i="2"/>
  <c r="Q4734" i="2" s="1"/>
  <c r="P4735" i="2"/>
  <c r="Q4735" i="2" s="1"/>
  <c r="P4736" i="2"/>
  <c r="Q4736" i="2" s="1"/>
  <c r="P4737" i="2"/>
  <c r="Q4737" i="2" s="1"/>
  <c r="P4738" i="2"/>
  <c r="Q4738" i="2" s="1"/>
  <c r="P4739" i="2"/>
  <c r="Q4739" i="2" s="1"/>
  <c r="P4740" i="2"/>
  <c r="Q4740" i="2" s="1"/>
  <c r="P4741" i="2"/>
  <c r="Q4741" i="2" s="1"/>
  <c r="P4742" i="2"/>
  <c r="Q4742" i="2" s="1"/>
  <c r="P4743" i="2"/>
  <c r="Q4743" i="2" s="1"/>
  <c r="P4744" i="2"/>
  <c r="Q4744" i="2" s="1"/>
  <c r="P4745" i="2"/>
  <c r="Q4745" i="2" s="1"/>
  <c r="P4746" i="2"/>
  <c r="Q4746" i="2" s="1"/>
  <c r="P4747" i="2"/>
  <c r="Q4747" i="2" s="1"/>
  <c r="P4748" i="2"/>
  <c r="Q4748" i="2" s="1"/>
  <c r="P4749" i="2"/>
  <c r="Q4749" i="2" s="1"/>
  <c r="P4750" i="2"/>
  <c r="Q4750" i="2" s="1"/>
  <c r="P4751" i="2"/>
  <c r="Q4751" i="2" s="1"/>
  <c r="P4752" i="2"/>
  <c r="Q4752" i="2" s="1"/>
  <c r="P4753" i="2"/>
  <c r="Q4753" i="2" s="1"/>
  <c r="P4754" i="2"/>
  <c r="Q4754" i="2" s="1"/>
  <c r="P4755" i="2"/>
  <c r="Q4755" i="2" s="1"/>
  <c r="P4756" i="2"/>
  <c r="Q4756" i="2" s="1"/>
  <c r="P4757" i="2"/>
  <c r="Q4757" i="2" s="1"/>
  <c r="P4758" i="2"/>
  <c r="Q4758" i="2" s="1"/>
  <c r="P4759" i="2"/>
  <c r="Q4759" i="2" s="1"/>
  <c r="P4760" i="2"/>
  <c r="Q4760" i="2" s="1"/>
  <c r="P4761" i="2"/>
  <c r="Q4761" i="2" s="1"/>
  <c r="P4762" i="2"/>
  <c r="Q4762" i="2" s="1"/>
  <c r="P4763" i="2"/>
  <c r="Q4763" i="2" s="1"/>
  <c r="P4764" i="2"/>
  <c r="Q4764" i="2" s="1"/>
  <c r="P4765" i="2"/>
  <c r="Q4765" i="2" s="1"/>
  <c r="P4766" i="2"/>
  <c r="Q4766" i="2" s="1"/>
  <c r="P4767" i="2"/>
  <c r="Q4767" i="2" s="1"/>
  <c r="P4768" i="2"/>
  <c r="Q4768" i="2" s="1"/>
  <c r="P4769" i="2"/>
  <c r="Q4769" i="2" s="1"/>
  <c r="P4770" i="2"/>
  <c r="Q4770" i="2" s="1"/>
  <c r="P4771" i="2"/>
  <c r="Q4771" i="2" s="1"/>
  <c r="P4772" i="2"/>
  <c r="Q4772" i="2" s="1"/>
  <c r="P4773" i="2"/>
  <c r="Q4773" i="2" s="1"/>
  <c r="P4774" i="2"/>
  <c r="Q4774" i="2" s="1"/>
  <c r="P4775" i="2"/>
  <c r="Q4775" i="2" s="1"/>
  <c r="P4776" i="2"/>
  <c r="Q4776" i="2" s="1"/>
  <c r="P4777" i="2"/>
  <c r="Q4777" i="2" s="1"/>
  <c r="P4778" i="2"/>
  <c r="Q4778" i="2" s="1"/>
  <c r="P4779" i="2"/>
  <c r="Q4779" i="2" s="1"/>
  <c r="P4780" i="2"/>
  <c r="Q4780" i="2" s="1"/>
  <c r="P4781" i="2"/>
  <c r="Q4781" i="2" s="1"/>
  <c r="P4782" i="2"/>
  <c r="Q4782" i="2" s="1"/>
  <c r="P4783" i="2"/>
  <c r="Q4783" i="2" s="1"/>
  <c r="P4784" i="2"/>
  <c r="Q4784" i="2" s="1"/>
  <c r="P4785" i="2"/>
  <c r="Q4785" i="2" s="1"/>
  <c r="P4786" i="2"/>
  <c r="Q4786" i="2" s="1"/>
  <c r="P4787" i="2"/>
  <c r="Q4787" i="2" s="1"/>
  <c r="P4788" i="2"/>
  <c r="Q4788" i="2" s="1"/>
  <c r="P4789" i="2"/>
  <c r="Q4789" i="2" s="1"/>
  <c r="P4790" i="2"/>
  <c r="Q4790" i="2" s="1"/>
  <c r="P4791" i="2"/>
  <c r="Q4791" i="2" s="1"/>
  <c r="P4792" i="2"/>
  <c r="Q4792" i="2" s="1"/>
  <c r="P4793" i="2"/>
  <c r="Q4793" i="2" s="1"/>
  <c r="P4794" i="2"/>
  <c r="Q4794" i="2" s="1"/>
  <c r="P4795" i="2"/>
  <c r="Q4795" i="2" s="1"/>
  <c r="P4796" i="2"/>
  <c r="Q4796" i="2" s="1"/>
  <c r="P4797" i="2"/>
  <c r="Q4797" i="2" s="1"/>
  <c r="P4798" i="2"/>
  <c r="Q4798" i="2" s="1"/>
  <c r="P4799" i="2"/>
  <c r="Q4799" i="2" s="1"/>
  <c r="P4800" i="2"/>
  <c r="Q4800" i="2" s="1"/>
  <c r="P4801" i="2"/>
  <c r="Q4801" i="2" s="1"/>
  <c r="P4802" i="2"/>
  <c r="Q4802" i="2" s="1"/>
  <c r="P4803" i="2"/>
  <c r="Q4803" i="2" s="1"/>
  <c r="P4804" i="2"/>
  <c r="Q4804" i="2" s="1"/>
  <c r="P4805" i="2"/>
  <c r="Q4805" i="2" s="1"/>
  <c r="P4806" i="2"/>
  <c r="Q4806" i="2" s="1"/>
  <c r="P4807" i="2"/>
  <c r="Q4807" i="2" s="1"/>
  <c r="P4808" i="2"/>
  <c r="Q4808" i="2" s="1"/>
  <c r="P4809" i="2"/>
  <c r="Q4809" i="2" s="1"/>
  <c r="P4810" i="2"/>
  <c r="Q4810" i="2" s="1"/>
  <c r="P4811" i="2"/>
  <c r="Q4811" i="2" s="1"/>
  <c r="P4812" i="2"/>
  <c r="Q4812" i="2" s="1"/>
  <c r="P4813" i="2"/>
  <c r="Q4813" i="2" s="1"/>
  <c r="P4814" i="2"/>
  <c r="Q4814" i="2" s="1"/>
  <c r="P4815" i="2"/>
  <c r="Q4815" i="2" s="1"/>
  <c r="P4816" i="2"/>
  <c r="Q4816" i="2" s="1"/>
  <c r="P4817" i="2"/>
  <c r="Q4817" i="2" s="1"/>
  <c r="P4818" i="2"/>
  <c r="Q4818" i="2" s="1"/>
  <c r="P4819" i="2"/>
  <c r="Q4819" i="2" s="1"/>
  <c r="P4820" i="2"/>
  <c r="Q4820" i="2" s="1"/>
  <c r="P4821" i="2"/>
  <c r="Q4821" i="2" s="1"/>
  <c r="P4822" i="2"/>
  <c r="Q4822" i="2" s="1"/>
  <c r="P4823" i="2"/>
  <c r="Q4823" i="2" s="1"/>
  <c r="P4824" i="2"/>
  <c r="Q4824" i="2" s="1"/>
  <c r="P4825" i="2"/>
  <c r="Q4825" i="2" s="1"/>
  <c r="P4826" i="2"/>
  <c r="Q4826" i="2" s="1"/>
  <c r="P4827" i="2"/>
  <c r="Q4827" i="2" s="1"/>
  <c r="P4828" i="2"/>
  <c r="Q4828" i="2" s="1"/>
  <c r="P4829" i="2"/>
  <c r="Q4829" i="2" s="1"/>
  <c r="P4830" i="2"/>
  <c r="Q4830" i="2" s="1"/>
  <c r="P4831" i="2"/>
  <c r="Q4831" i="2" s="1"/>
  <c r="P4832" i="2"/>
  <c r="Q4832" i="2" s="1"/>
  <c r="P4833" i="2"/>
  <c r="Q4833" i="2" s="1"/>
  <c r="P4834" i="2"/>
  <c r="Q4834" i="2" s="1"/>
  <c r="P4835" i="2"/>
  <c r="Q4835" i="2" s="1"/>
  <c r="P4836" i="2"/>
  <c r="Q4836" i="2" s="1"/>
  <c r="P4837" i="2"/>
  <c r="Q4837" i="2" s="1"/>
  <c r="P4838" i="2"/>
  <c r="Q4838" i="2" s="1"/>
  <c r="P4839" i="2"/>
  <c r="Q4839" i="2" s="1"/>
  <c r="P4840" i="2"/>
  <c r="Q4840" i="2" s="1"/>
  <c r="P4841" i="2"/>
  <c r="Q4841" i="2" s="1"/>
  <c r="P4842" i="2"/>
  <c r="Q4842" i="2" s="1"/>
  <c r="P4843" i="2"/>
  <c r="Q4843" i="2" s="1"/>
  <c r="P4844" i="2"/>
  <c r="Q4844" i="2" s="1"/>
  <c r="P4845" i="2"/>
  <c r="Q4845" i="2" s="1"/>
  <c r="P4846" i="2"/>
  <c r="Q4846" i="2" s="1"/>
  <c r="P4847" i="2"/>
  <c r="Q4847" i="2" s="1"/>
  <c r="P4848" i="2"/>
  <c r="Q4848" i="2" s="1"/>
  <c r="P4849" i="2"/>
  <c r="Q4849" i="2" s="1"/>
  <c r="P4850" i="2"/>
  <c r="Q4850" i="2" s="1"/>
  <c r="P4851" i="2"/>
  <c r="Q4851" i="2" s="1"/>
  <c r="P4852" i="2"/>
  <c r="Q4852" i="2" s="1"/>
  <c r="P4853" i="2"/>
  <c r="Q4853" i="2" s="1"/>
  <c r="P4854" i="2"/>
  <c r="Q4854" i="2" s="1"/>
  <c r="P4855" i="2"/>
  <c r="Q4855" i="2" s="1"/>
  <c r="P4856" i="2"/>
  <c r="Q4856" i="2" s="1"/>
  <c r="P4857" i="2"/>
  <c r="Q4857" i="2" s="1"/>
  <c r="P4858" i="2"/>
  <c r="Q4858" i="2" s="1"/>
  <c r="P4859" i="2"/>
  <c r="Q4859" i="2" s="1"/>
  <c r="P4860" i="2"/>
  <c r="Q4860" i="2" s="1"/>
  <c r="P4861" i="2"/>
  <c r="Q4861" i="2" s="1"/>
  <c r="P4862" i="2"/>
  <c r="Q4862" i="2" s="1"/>
  <c r="P4863" i="2"/>
  <c r="Q4863" i="2" s="1"/>
  <c r="P4864" i="2"/>
  <c r="Q4864" i="2" s="1"/>
  <c r="P4865" i="2"/>
  <c r="Q4865" i="2" s="1"/>
  <c r="P4866" i="2"/>
  <c r="Q4866" i="2" s="1"/>
  <c r="P4867" i="2"/>
  <c r="Q4867" i="2" s="1"/>
  <c r="P4868" i="2"/>
  <c r="Q4868" i="2" s="1"/>
  <c r="P4869" i="2"/>
  <c r="Q4869" i="2" s="1"/>
  <c r="P4870" i="2"/>
  <c r="Q4870" i="2" s="1"/>
  <c r="P4871" i="2"/>
  <c r="Q4871" i="2" s="1"/>
  <c r="P4872" i="2"/>
  <c r="Q4872" i="2" s="1"/>
  <c r="P4873" i="2"/>
  <c r="Q4873" i="2" s="1"/>
  <c r="P4874" i="2"/>
  <c r="Q4874" i="2" s="1"/>
  <c r="P4875" i="2"/>
  <c r="Q4875" i="2" s="1"/>
  <c r="P4876" i="2"/>
  <c r="Q4876" i="2" s="1"/>
  <c r="P4877" i="2"/>
  <c r="Q4877" i="2" s="1"/>
  <c r="P4878" i="2"/>
  <c r="Q4878" i="2" s="1"/>
  <c r="P4879" i="2"/>
  <c r="Q4879" i="2" s="1"/>
  <c r="P4880" i="2"/>
  <c r="Q4880" i="2" s="1"/>
  <c r="P4881" i="2"/>
  <c r="Q4881" i="2" s="1"/>
  <c r="P4882" i="2"/>
  <c r="Q4882" i="2" s="1"/>
  <c r="P4883" i="2"/>
  <c r="Q4883" i="2" s="1"/>
  <c r="P4884" i="2"/>
  <c r="Q4884" i="2" s="1"/>
  <c r="P4885" i="2"/>
  <c r="Q4885" i="2" s="1"/>
  <c r="P4886" i="2"/>
  <c r="Q4886" i="2" s="1"/>
  <c r="P4887" i="2"/>
  <c r="Q4887" i="2" s="1"/>
  <c r="P4888" i="2"/>
  <c r="Q4888" i="2" s="1"/>
  <c r="P4889" i="2"/>
  <c r="Q4889" i="2" s="1"/>
  <c r="P4890" i="2"/>
  <c r="Q4890" i="2" s="1"/>
  <c r="P4891" i="2"/>
  <c r="Q4891" i="2" s="1"/>
  <c r="P4892" i="2"/>
  <c r="Q4892" i="2" s="1"/>
  <c r="P4893" i="2"/>
  <c r="Q4893" i="2" s="1"/>
  <c r="P4894" i="2"/>
  <c r="Q4894" i="2" s="1"/>
  <c r="P4895" i="2"/>
  <c r="Q4895" i="2" s="1"/>
  <c r="P4896" i="2"/>
  <c r="Q4896" i="2" s="1"/>
  <c r="P4897" i="2"/>
  <c r="Q4897" i="2" s="1"/>
  <c r="P4898" i="2"/>
  <c r="Q4898" i="2" s="1"/>
  <c r="P4899" i="2"/>
  <c r="Q4899" i="2" s="1"/>
  <c r="P4900" i="2"/>
  <c r="Q4900" i="2" s="1"/>
  <c r="P4901" i="2"/>
  <c r="Q4901" i="2" s="1"/>
  <c r="P4902" i="2"/>
  <c r="Q4902" i="2" s="1"/>
  <c r="P4903" i="2"/>
  <c r="Q4903" i="2" s="1"/>
  <c r="P4904" i="2"/>
  <c r="Q4904" i="2" s="1"/>
  <c r="P4905" i="2"/>
  <c r="Q4905" i="2" s="1"/>
  <c r="P4906" i="2"/>
  <c r="Q4906" i="2" s="1"/>
  <c r="P4907" i="2"/>
  <c r="Q4907" i="2" s="1"/>
  <c r="P4908" i="2"/>
  <c r="Q4908" i="2" s="1"/>
  <c r="P4909" i="2"/>
  <c r="Q4909" i="2" s="1"/>
  <c r="P4910" i="2"/>
  <c r="Q4910" i="2" s="1"/>
  <c r="P4911" i="2"/>
  <c r="Q4911" i="2" s="1"/>
  <c r="P4912" i="2"/>
  <c r="Q4912" i="2" s="1"/>
  <c r="P4913" i="2"/>
  <c r="Q4913" i="2" s="1"/>
  <c r="P4914" i="2"/>
  <c r="Q4914" i="2" s="1"/>
  <c r="P4915" i="2"/>
  <c r="Q4915" i="2" s="1"/>
  <c r="P4916" i="2"/>
  <c r="Q4916" i="2" s="1"/>
  <c r="P4917" i="2"/>
  <c r="Q4917" i="2" s="1"/>
  <c r="P4918" i="2"/>
  <c r="Q4918" i="2" s="1"/>
  <c r="P4919" i="2"/>
  <c r="Q4919" i="2" s="1"/>
  <c r="P4920" i="2"/>
  <c r="Q4920" i="2" s="1"/>
  <c r="P4921" i="2"/>
  <c r="Q4921" i="2" s="1"/>
  <c r="P4922" i="2"/>
  <c r="Q4922" i="2" s="1"/>
  <c r="P4923" i="2"/>
  <c r="Q4923" i="2" s="1"/>
  <c r="P4924" i="2"/>
  <c r="Q4924" i="2" s="1"/>
  <c r="P4925" i="2"/>
  <c r="Q4925" i="2" s="1"/>
  <c r="P4926" i="2"/>
  <c r="Q4926" i="2" s="1"/>
  <c r="P4927" i="2"/>
  <c r="Q4927" i="2" s="1"/>
  <c r="P4928" i="2"/>
  <c r="Q4928" i="2" s="1"/>
  <c r="P4929" i="2"/>
  <c r="Q4929" i="2" s="1"/>
  <c r="P4930" i="2"/>
  <c r="Q4930" i="2" s="1"/>
  <c r="P4931" i="2"/>
  <c r="Q4931" i="2" s="1"/>
  <c r="P4932" i="2"/>
  <c r="Q4932" i="2" s="1"/>
  <c r="P4933" i="2"/>
  <c r="Q4933" i="2" s="1"/>
  <c r="P4934" i="2"/>
  <c r="Q4934" i="2" s="1"/>
  <c r="P4935" i="2"/>
  <c r="Q4935" i="2" s="1"/>
  <c r="P4936" i="2"/>
  <c r="Q4936" i="2" s="1"/>
  <c r="P4937" i="2"/>
  <c r="Q4937" i="2" s="1"/>
  <c r="P4938" i="2"/>
  <c r="Q4938" i="2" s="1"/>
  <c r="P4939" i="2"/>
  <c r="Q4939" i="2" s="1"/>
  <c r="P4940" i="2"/>
  <c r="Q4940" i="2" s="1"/>
  <c r="P4941" i="2"/>
  <c r="Q4941" i="2" s="1"/>
  <c r="P4942" i="2"/>
  <c r="Q4942" i="2" s="1"/>
  <c r="P4943" i="2"/>
  <c r="Q4943" i="2" s="1"/>
  <c r="P4944" i="2"/>
  <c r="Q4944" i="2" s="1"/>
  <c r="P4945" i="2"/>
  <c r="Q4945" i="2" s="1"/>
  <c r="P4946" i="2"/>
  <c r="Q4946" i="2" s="1"/>
  <c r="P4947" i="2"/>
  <c r="Q4947" i="2" s="1"/>
  <c r="P4948" i="2"/>
  <c r="Q4948" i="2" s="1"/>
  <c r="P4949" i="2"/>
  <c r="Q4949" i="2" s="1"/>
  <c r="P4950" i="2"/>
  <c r="Q4950" i="2" s="1"/>
  <c r="P4951" i="2"/>
  <c r="Q4951" i="2" s="1"/>
  <c r="P4952" i="2"/>
  <c r="Q4952" i="2" s="1"/>
  <c r="P4953" i="2"/>
  <c r="Q4953" i="2" s="1"/>
  <c r="P4954" i="2"/>
  <c r="Q4954" i="2" s="1"/>
  <c r="P4955" i="2"/>
  <c r="Q4955" i="2" s="1"/>
  <c r="P4956" i="2"/>
  <c r="Q4956" i="2" s="1"/>
  <c r="P4957" i="2"/>
  <c r="Q4957" i="2" s="1"/>
  <c r="P4958" i="2"/>
  <c r="Q4958" i="2" s="1"/>
  <c r="P4959" i="2"/>
  <c r="Q4959" i="2" s="1"/>
  <c r="P4960" i="2"/>
  <c r="Q4960" i="2" s="1"/>
  <c r="P4961" i="2"/>
  <c r="Q4961" i="2" s="1"/>
  <c r="P4962" i="2"/>
  <c r="Q4962" i="2" s="1"/>
  <c r="P4963" i="2"/>
  <c r="Q4963" i="2" s="1"/>
  <c r="P4964" i="2"/>
  <c r="Q4964" i="2" s="1"/>
  <c r="P4965" i="2"/>
  <c r="Q4965" i="2" s="1"/>
  <c r="P4966" i="2"/>
  <c r="Q4966" i="2" s="1"/>
  <c r="P4967" i="2"/>
  <c r="Q4967" i="2" s="1"/>
  <c r="P4968" i="2"/>
  <c r="Q4968" i="2" s="1"/>
  <c r="P4969" i="2"/>
  <c r="Q4969" i="2" s="1"/>
  <c r="P4970" i="2"/>
  <c r="Q4970" i="2" s="1"/>
  <c r="P4971" i="2"/>
  <c r="Q4971" i="2" s="1"/>
  <c r="P4972" i="2"/>
  <c r="Q4972" i="2" s="1"/>
  <c r="P4973" i="2"/>
  <c r="Q4973" i="2" s="1"/>
  <c r="P4974" i="2"/>
  <c r="Q4974" i="2" s="1"/>
  <c r="P4975" i="2"/>
  <c r="Q4975" i="2" s="1"/>
  <c r="P4976" i="2"/>
  <c r="Q4976" i="2" s="1"/>
  <c r="P4977" i="2"/>
  <c r="Q4977" i="2" s="1"/>
  <c r="P4978" i="2"/>
  <c r="Q4978" i="2" s="1"/>
  <c r="P4979" i="2"/>
  <c r="Q4979" i="2" s="1"/>
  <c r="P4980" i="2"/>
  <c r="Q4980" i="2" s="1"/>
  <c r="P4981" i="2"/>
  <c r="Q4981" i="2" s="1"/>
  <c r="P4982" i="2"/>
  <c r="Q4982" i="2" s="1"/>
  <c r="P4983" i="2"/>
  <c r="Q4983" i="2" s="1"/>
  <c r="P4984" i="2"/>
  <c r="Q4984" i="2" s="1"/>
  <c r="P4985" i="2"/>
  <c r="Q4985" i="2" s="1"/>
  <c r="P4986" i="2"/>
  <c r="Q4986" i="2" s="1"/>
  <c r="P4987" i="2"/>
  <c r="Q4987" i="2" s="1"/>
  <c r="P4988" i="2"/>
  <c r="Q4988" i="2" s="1"/>
  <c r="P4989" i="2"/>
  <c r="Q4989" i="2" s="1"/>
  <c r="P4990" i="2"/>
  <c r="Q4990" i="2" s="1"/>
  <c r="P4991" i="2"/>
  <c r="Q4991" i="2" s="1"/>
  <c r="P4992" i="2"/>
  <c r="Q4992" i="2" s="1"/>
  <c r="P4993" i="2"/>
  <c r="Q4993" i="2" s="1"/>
  <c r="P4994" i="2"/>
  <c r="Q4994" i="2" s="1"/>
  <c r="P4995" i="2"/>
  <c r="Q4995" i="2" s="1"/>
  <c r="P4996" i="2"/>
  <c r="Q4996" i="2" s="1"/>
  <c r="P4997" i="2"/>
  <c r="Q4997" i="2" s="1"/>
  <c r="P4998" i="2"/>
  <c r="Q4998" i="2" s="1"/>
  <c r="P4999" i="2"/>
  <c r="Q4999" i="2" s="1"/>
  <c r="P5000" i="2"/>
  <c r="Q5000" i="2" s="1"/>
  <c r="P5001" i="2"/>
  <c r="Q5001" i="2" s="1"/>
  <c r="P5002" i="2"/>
  <c r="Q5002" i="2" s="1"/>
  <c r="P5003" i="2"/>
  <c r="Q5003" i="2" s="1"/>
  <c r="P5004" i="2"/>
  <c r="Q5004" i="2" s="1"/>
  <c r="P5005" i="2"/>
  <c r="Q5005" i="2" s="1"/>
  <c r="P5006" i="2"/>
  <c r="Q5006" i="2" s="1"/>
  <c r="P5007" i="2"/>
  <c r="Q5007" i="2" s="1"/>
  <c r="P5008" i="2"/>
  <c r="Q5008" i="2" s="1"/>
  <c r="P5009" i="2"/>
  <c r="Q5009" i="2" s="1"/>
  <c r="P5010" i="2"/>
  <c r="Q5010" i="2" s="1"/>
  <c r="P5011" i="2"/>
  <c r="Q5011" i="2" s="1"/>
  <c r="P5012" i="2"/>
  <c r="Q5012" i="2" s="1"/>
  <c r="P5013" i="2"/>
  <c r="Q5013" i="2" s="1"/>
  <c r="P5014" i="2"/>
  <c r="Q5014" i="2" s="1"/>
  <c r="P5015" i="2"/>
  <c r="Q5015" i="2" s="1"/>
  <c r="P5016" i="2"/>
  <c r="Q5016" i="2" s="1"/>
  <c r="P5017" i="2"/>
  <c r="Q5017" i="2" s="1"/>
  <c r="P5018" i="2"/>
  <c r="Q5018" i="2" s="1"/>
  <c r="P5019" i="2"/>
  <c r="Q5019" i="2" s="1"/>
  <c r="P5020" i="2"/>
  <c r="Q5020" i="2" s="1"/>
  <c r="P5021" i="2"/>
  <c r="Q5021" i="2" s="1"/>
  <c r="P5022" i="2"/>
  <c r="Q5022" i="2" s="1"/>
  <c r="P5023" i="2"/>
  <c r="Q5023" i="2" s="1"/>
  <c r="P5024" i="2"/>
  <c r="Q5024" i="2" s="1"/>
  <c r="P5025" i="2"/>
  <c r="Q5025" i="2" s="1"/>
  <c r="P5026" i="2"/>
  <c r="Q5026" i="2" s="1"/>
  <c r="P5027" i="2"/>
  <c r="Q5027" i="2" s="1"/>
  <c r="P5028" i="2"/>
  <c r="Q5028" i="2" s="1"/>
  <c r="P5029" i="2"/>
  <c r="Q5029" i="2" s="1"/>
  <c r="P5030" i="2"/>
  <c r="Q5030" i="2" s="1"/>
  <c r="P5031" i="2"/>
  <c r="Q5031" i="2" s="1"/>
  <c r="P5032" i="2"/>
  <c r="Q5032" i="2" s="1"/>
  <c r="P5033" i="2"/>
  <c r="Q5033" i="2" s="1"/>
  <c r="P5034" i="2"/>
  <c r="Q5034" i="2" s="1"/>
  <c r="P5035" i="2"/>
  <c r="Q5035" i="2" s="1"/>
  <c r="P5036" i="2"/>
  <c r="Q5036" i="2" s="1"/>
  <c r="P5037" i="2"/>
  <c r="Q5037" i="2" s="1"/>
  <c r="P5038" i="2"/>
  <c r="Q5038" i="2" s="1"/>
  <c r="P5039" i="2"/>
  <c r="Q5039" i="2" s="1"/>
  <c r="P5040" i="2"/>
  <c r="Q5040" i="2" s="1"/>
  <c r="P5041" i="2"/>
  <c r="Q5041" i="2" s="1"/>
  <c r="P5042" i="2"/>
  <c r="Q5042" i="2" s="1"/>
  <c r="P5043" i="2"/>
  <c r="Q5043" i="2" s="1"/>
  <c r="P5044" i="2"/>
  <c r="Q5044" i="2" s="1"/>
  <c r="P5045" i="2"/>
  <c r="Q5045" i="2" s="1"/>
  <c r="P5046" i="2"/>
  <c r="Q5046" i="2" s="1"/>
  <c r="P5047" i="2"/>
  <c r="Q5047" i="2" s="1"/>
  <c r="P5048" i="2"/>
  <c r="Q5048" i="2" s="1"/>
  <c r="P5049" i="2"/>
  <c r="Q5049" i="2" s="1"/>
  <c r="P5050" i="2"/>
  <c r="Q5050" i="2" s="1"/>
  <c r="P5051" i="2"/>
  <c r="Q5051" i="2" s="1"/>
  <c r="P5052" i="2"/>
  <c r="Q5052" i="2" s="1"/>
  <c r="P5053" i="2"/>
  <c r="Q5053" i="2" s="1"/>
  <c r="P5054" i="2"/>
  <c r="Q5054" i="2" s="1"/>
  <c r="P5055" i="2"/>
  <c r="Q5055" i="2" s="1"/>
  <c r="P5056" i="2"/>
  <c r="Q5056" i="2" s="1"/>
  <c r="P5057" i="2"/>
  <c r="Q5057" i="2" s="1"/>
  <c r="P5058" i="2"/>
  <c r="Q5058" i="2" s="1"/>
  <c r="P5059" i="2"/>
  <c r="Q5059" i="2" s="1"/>
  <c r="P5060" i="2"/>
  <c r="Q5060" i="2" s="1"/>
  <c r="P5061" i="2"/>
  <c r="Q5061" i="2" s="1"/>
  <c r="P5062" i="2"/>
  <c r="Q5062" i="2" s="1"/>
  <c r="P5063" i="2"/>
  <c r="Q5063" i="2" s="1"/>
  <c r="P5064" i="2"/>
  <c r="Q5064" i="2" s="1"/>
  <c r="P5065" i="2"/>
  <c r="Q5065" i="2" s="1"/>
  <c r="P5066" i="2"/>
  <c r="Q5066" i="2" s="1"/>
  <c r="P5067" i="2"/>
  <c r="Q5067" i="2" s="1"/>
  <c r="P5068" i="2"/>
  <c r="Q5068" i="2" s="1"/>
  <c r="P5069" i="2"/>
  <c r="Q5069" i="2" s="1"/>
  <c r="P5070" i="2"/>
  <c r="Q5070" i="2" s="1"/>
  <c r="P5071" i="2"/>
  <c r="Q5071" i="2" s="1"/>
  <c r="P5072" i="2"/>
  <c r="Q5072" i="2" s="1"/>
  <c r="P5073" i="2"/>
  <c r="Q5073" i="2" s="1"/>
  <c r="P5074" i="2"/>
  <c r="Q5074" i="2" s="1"/>
  <c r="P5075" i="2"/>
  <c r="Q5075" i="2" s="1"/>
  <c r="P5076" i="2"/>
  <c r="Q5076" i="2" s="1"/>
  <c r="P5077" i="2"/>
  <c r="Q5077" i="2" s="1"/>
  <c r="P5078" i="2"/>
  <c r="Q5078" i="2" s="1"/>
  <c r="P5079" i="2"/>
  <c r="Q5079" i="2" s="1"/>
  <c r="P5080" i="2"/>
  <c r="Q5080" i="2" s="1"/>
  <c r="P5081" i="2"/>
  <c r="Q5081" i="2" s="1"/>
  <c r="P5082" i="2"/>
  <c r="Q5082" i="2" s="1"/>
  <c r="P5083" i="2"/>
  <c r="Q5083" i="2" s="1"/>
  <c r="P5084" i="2"/>
  <c r="Q5084" i="2" s="1"/>
  <c r="P5085" i="2"/>
  <c r="Q5085" i="2" s="1"/>
  <c r="P5086" i="2"/>
  <c r="Q5086" i="2" s="1"/>
  <c r="P5087" i="2"/>
  <c r="Q5087" i="2" s="1"/>
  <c r="P5088" i="2"/>
  <c r="Q5088" i="2" s="1"/>
  <c r="P5089" i="2"/>
  <c r="Q5089" i="2" s="1"/>
  <c r="P5090" i="2"/>
  <c r="Q5090" i="2" s="1"/>
  <c r="P5091" i="2"/>
  <c r="Q5091" i="2" s="1"/>
  <c r="P5092" i="2"/>
  <c r="Q5092" i="2" s="1"/>
  <c r="P5093" i="2"/>
  <c r="Q5093" i="2" s="1"/>
  <c r="P5094" i="2"/>
  <c r="Q5094" i="2" s="1"/>
  <c r="P5095" i="2"/>
  <c r="Q5095" i="2" s="1"/>
  <c r="P5096" i="2"/>
  <c r="Q5096" i="2" s="1"/>
  <c r="P5097" i="2"/>
  <c r="Q5097" i="2" s="1"/>
  <c r="P5098" i="2"/>
  <c r="Q5098" i="2" s="1"/>
  <c r="P5099" i="2"/>
  <c r="Q5099" i="2" s="1"/>
  <c r="P5100" i="2"/>
  <c r="Q5100" i="2" s="1"/>
  <c r="P5101" i="2"/>
  <c r="Q5101" i="2" s="1"/>
  <c r="P5102" i="2"/>
  <c r="Q5102" i="2" s="1"/>
  <c r="P5103" i="2"/>
  <c r="Q5103" i="2" s="1"/>
  <c r="P5104" i="2"/>
  <c r="Q5104" i="2" s="1"/>
  <c r="P5105" i="2"/>
  <c r="Q5105" i="2" s="1"/>
  <c r="P5106" i="2"/>
  <c r="Q5106" i="2" s="1"/>
  <c r="P5107" i="2"/>
  <c r="Q5107" i="2" s="1"/>
  <c r="P5108" i="2"/>
  <c r="Q5108" i="2" s="1"/>
  <c r="P5109" i="2"/>
  <c r="Q5109" i="2" s="1"/>
  <c r="P5110" i="2"/>
  <c r="Q5110" i="2" s="1"/>
  <c r="P5111" i="2"/>
  <c r="Q5111" i="2" s="1"/>
  <c r="P5112" i="2"/>
  <c r="Q5112" i="2" s="1"/>
  <c r="P5113" i="2"/>
  <c r="Q5113" i="2" s="1"/>
  <c r="P5114" i="2"/>
  <c r="Q5114" i="2" s="1"/>
  <c r="P5115" i="2"/>
  <c r="Q5115" i="2" s="1"/>
  <c r="P5116" i="2"/>
  <c r="Q5116" i="2" s="1"/>
  <c r="P5117" i="2"/>
  <c r="Q5117" i="2" s="1"/>
  <c r="P5118" i="2"/>
  <c r="Q5118" i="2" s="1"/>
  <c r="P5119" i="2"/>
  <c r="Q5119" i="2" s="1"/>
  <c r="P5120" i="2"/>
  <c r="Q5120" i="2" s="1"/>
  <c r="P5121" i="2"/>
  <c r="Q5121" i="2" s="1"/>
  <c r="P5122" i="2"/>
  <c r="Q5122" i="2" s="1"/>
  <c r="P5123" i="2"/>
  <c r="Q5123" i="2" s="1"/>
  <c r="P5124" i="2"/>
  <c r="Q5124" i="2" s="1"/>
  <c r="P5125" i="2"/>
  <c r="Q5125" i="2" s="1"/>
  <c r="P5126" i="2"/>
  <c r="Q5126" i="2" s="1"/>
  <c r="P5127" i="2"/>
  <c r="Q5127" i="2" s="1"/>
  <c r="P5128" i="2"/>
  <c r="Q5128" i="2" s="1"/>
  <c r="P5129" i="2"/>
  <c r="Q5129" i="2" s="1"/>
  <c r="P5130" i="2"/>
  <c r="Q5130" i="2" s="1"/>
  <c r="P5131" i="2"/>
  <c r="Q5131" i="2" s="1"/>
  <c r="P5132" i="2"/>
  <c r="Q5132" i="2" s="1"/>
  <c r="P5133" i="2"/>
  <c r="Q5133" i="2" s="1"/>
  <c r="P5134" i="2"/>
  <c r="Q5134" i="2" s="1"/>
  <c r="P5135" i="2"/>
  <c r="Q5135" i="2" s="1"/>
  <c r="P5136" i="2"/>
  <c r="Q5136" i="2" s="1"/>
  <c r="P5137" i="2"/>
  <c r="Q5137" i="2" s="1"/>
  <c r="P5138" i="2"/>
  <c r="Q5138" i="2" s="1"/>
  <c r="P5139" i="2"/>
  <c r="Q5139" i="2" s="1"/>
  <c r="P5140" i="2"/>
  <c r="Q5140" i="2" s="1"/>
  <c r="P5141" i="2"/>
  <c r="Q5141" i="2" s="1"/>
  <c r="P5142" i="2"/>
  <c r="Q5142" i="2" s="1"/>
  <c r="P5143" i="2"/>
  <c r="Q5143" i="2" s="1"/>
  <c r="P5144" i="2"/>
  <c r="Q5144" i="2" s="1"/>
  <c r="P5145" i="2"/>
  <c r="Q5145" i="2" s="1"/>
  <c r="P5146" i="2"/>
  <c r="Q5146" i="2" s="1"/>
  <c r="P5147" i="2"/>
  <c r="Q5147" i="2" s="1"/>
  <c r="P5148" i="2"/>
  <c r="Q5148" i="2" s="1"/>
  <c r="P5149" i="2"/>
  <c r="Q5149" i="2" s="1"/>
  <c r="P5150" i="2"/>
  <c r="Q5150" i="2" s="1"/>
  <c r="P5151" i="2"/>
  <c r="Q5151" i="2" s="1"/>
  <c r="P5152" i="2"/>
  <c r="Q5152" i="2" s="1"/>
  <c r="P5153" i="2"/>
  <c r="Q5153" i="2" s="1"/>
  <c r="P5154" i="2"/>
  <c r="Q5154" i="2" s="1"/>
  <c r="P5155" i="2"/>
  <c r="Q5155" i="2" s="1"/>
  <c r="P5156" i="2"/>
  <c r="Q5156" i="2" s="1"/>
  <c r="P5157" i="2"/>
  <c r="Q5157" i="2" s="1"/>
  <c r="P5158" i="2"/>
  <c r="Q5158" i="2" s="1"/>
  <c r="P5159" i="2"/>
  <c r="Q5159" i="2" s="1"/>
  <c r="P5160" i="2"/>
  <c r="Q5160" i="2" s="1"/>
  <c r="P5161" i="2"/>
  <c r="Q5161" i="2" s="1"/>
  <c r="P5162" i="2"/>
  <c r="Q5162" i="2" s="1"/>
  <c r="P5163" i="2"/>
  <c r="Q5163" i="2" s="1"/>
  <c r="P5164" i="2"/>
  <c r="Q5164" i="2" s="1"/>
  <c r="P5165" i="2"/>
  <c r="Q5165" i="2" s="1"/>
  <c r="P5166" i="2"/>
  <c r="Q5166" i="2" s="1"/>
  <c r="P5167" i="2"/>
  <c r="Q5167" i="2" s="1"/>
  <c r="P5168" i="2"/>
  <c r="Q5168" i="2" s="1"/>
  <c r="P5169" i="2"/>
  <c r="Q5169" i="2" s="1"/>
  <c r="P5170" i="2"/>
  <c r="Q5170" i="2" s="1"/>
  <c r="P5171" i="2"/>
  <c r="Q5171" i="2" s="1"/>
  <c r="P5172" i="2"/>
  <c r="Q5172" i="2" s="1"/>
  <c r="P5173" i="2"/>
  <c r="Q5173" i="2" s="1"/>
  <c r="P5174" i="2"/>
  <c r="Q5174" i="2" s="1"/>
  <c r="P5175" i="2"/>
  <c r="Q5175" i="2" s="1"/>
  <c r="P5176" i="2"/>
  <c r="Q5176" i="2" s="1"/>
  <c r="P5177" i="2"/>
  <c r="Q5177" i="2" s="1"/>
  <c r="P5178" i="2"/>
  <c r="Q5178" i="2" s="1"/>
  <c r="P5179" i="2"/>
  <c r="Q5179" i="2" s="1"/>
  <c r="P5180" i="2"/>
  <c r="Q5180" i="2" s="1"/>
  <c r="P5181" i="2"/>
  <c r="Q5181" i="2" s="1"/>
  <c r="P5182" i="2"/>
  <c r="Q5182" i="2" s="1"/>
  <c r="P5183" i="2"/>
  <c r="Q5183" i="2" s="1"/>
  <c r="P5184" i="2"/>
  <c r="Q5184" i="2" s="1"/>
  <c r="P5185" i="2"/>
  <c r="Q5185" i="2" s="1"/>
  <c r="P5186" i="2"/>
  <c r="Q5186" i="2" s="1"/>
  <c r="P5187" i="2"/>
  <c r="Q5187" i="2" s="1"/>
  <c r="P5188" i="2"/>
  <c r="Q5188" i="2" s="1"/>
  <c r="P5189" i="2"/>
  <c r="Q5189" i="2" s="1"/>
  <c r="P5190" i="2"/>
  <c r="Q5190" i="2" s="1"/>
  <c r="P5191" i="2"/>
  <c r="Q5191" i="2" s="1"/>
  <c r="P5192" i="2"/>
  <c r="Q5192" i="2" s="1"/>
  <c r="P5193" i="2"/>
  <c r="Q5193" i="2" s="1"/>
  <c r="P5194" i="2"/>
  <c r="Q5194" i="2" s="1"/>
  <c r="P5195" i="2"/>
  <c r="Q5195" i="2" s="1"/>
  <c r="P5196" i="2"/>
  <c r="Q5196" i="2" s="1"/>
  <c r="P5197" i="2"/>
  <c r="Q5197" i="2" s="1"/>
  <c r="P5198" i="2"/>
  <c r="Q5198" i="2" s="1"/>
  <c r="P5199" i="2"/>
  <c r="Q5199" i="2" s="1"/>
  <c r="P5200" i="2"/>
  <c r="Q5200" i="2" s="1"/>
  <c r="P5201" i="2"/>
  <c r="Q5201" i="2" s="1"/>
  <c r="P5202" i="2"/>
  <c r="Q5202" i="2" s="1"/>
  <c r="P5203" i="2"/>
  <c r="Q5203" i="2" s="1"/>
  <c r="P5204" i="2"/>
  <c r="Q5204" i="2" s="1"/>
  <c r="P5205" i="2"/>
  <c r="Q5205" i="2" s="1"/>
  <c r="P5206" i="2"/>
  <c r="Q5206" i="2" s="1"/>
  <c r="P5207" i="2"/>
  <c r="Q5207" i="2" s="1"/>
  <c r="P5208" i="2"/>
  <c r="Q5208" i="2" s="1"/>
  <c r="P5209" i="2"/>
  <c r="Q5209" i="2" s="1"/>
  <c r="P5210" i="2"/>
  <c r="Q5210" i="2" s="1"/>
  <c r="P5211" i="2"/>
  <c r="Q5211" i="2" s="1"/>
  <c r="P5212" i="2"/>
  <c r="Q5212" i="2" s="1"/>
  <c r="P5213" i="2"/>
  <c r="Q5213" i="2" s="1"/>
  <c r="P5214" i="2"/>
  <c r="Q5214" i="2" s="1"/>
  <c r="P5215" i="2"/>
  <c r="Q5215" i="2" s="1"/>
  <c r="P5216" i="2"/>
  <c r="Q5216" i="2" s="1"/>
  <c r="P5217" i="2"/>
  <c r="Q5217" i="2" s="1"/>
  <c r="P5218" i="2"/>
  <c r="Q5218" i="2" s="1"/>
  <c r="P5219" i="2"/>
  <c r="Q5219" i="2" s="1"/>
  <c r="P5220" i="2"/>
  <c r="Q5220" i="2" s="1"/>
  <c r="P5221" i="2"/>
  <c r="Q5221" i="2" s="1"/>
  <c r="P5222" i="2"/>
  <c r="Q5222" i="2" s="1"/>
  <c r="P5223" i="2"/>
  <c r="Q5223" i="2" s="1"/>
  <c r="P5224" i="2"/>
  <c r="Q5224" i="2" s="1"/>
  <c r="P5225" i="2"/>
  <c r="Q5225" i="2" s="1"/>
  <c r="P5226" i="2"/>
  <c r="Q5226" i="2" s="1"/>
  <c r="P5227" i="2"/>
  <c r="Q5227" i="2" s="1"/>
  <c r="P5228" i="2"/>
  <c r="Q5228" i="2" s="1"/>
  <c r="P5229" i="2"/>
  <c r="Q5229" i="2" s="1"/>
  <c r="P5230" i="2"/>
  <c r="Q5230" i="2" s="1"/>
  <c r="P5231" i="2"/>
  <c r="Q5231" i="2" s="1"/>
  <c r="P5232" i="2"/>
  <c r="Q5232" i="2" s="1"/>
  <c r="P5233" i="2"/>
  <c r="Q5233" i="2" s="1"/>
  <c r="P5234" i="2"/>
  <c r="Q5234" i="2" s="1"/>
  <c r="P5235" i="2"/>
  <c r="Q5235" i="2" s="1"/>
  <c r="P5236" i="2"/>
  <c r="Q5236" i="2" s="1"/>
  <c r="P5237" i="2"/>
  <c r="Q5237" i="2" s="1"/>
  <c r="P5238" i="2"/>
  <c r="Q5238" i="2" s="1"/>
  <c r="P5239" i="2"/>
  <c r="Q5239" i="2" s="1"/>
  <c r="P5240" i="2"/>
  <c r="Q5240" i="2" s="1"/>
  <c r="P5241" i="2"/>
  <c r="Q5241" i="2" s="1"/>
  <c r="P5242" i="2"/>
  <c r="Q5242" i="2" s="1"/>
  <c r="P5243" i="2"/>
  <c r="Q5243" i="2" s="1"/>
  <c r="P5244" i="2"/>
  <c r="Q5244" i="2" s="1"/>
  <c r="P5245" i="2"/>
  <c r="Q5245" i="2" s="1"/>
  <c r="P5246" i="2"/>
  <c r="Q5246" i="2" s="1"/>
  <c r="P5247" i="2"/>
  <c r="Q5247" i="2" s="1"/>
  <c r="P5248" i="2"/>
  <c r="Q5248" i="2" s="1"/>
  <c r="P5249" i="2"/>
  <c r="Q5249" i="2" s="1"/>
  <c r="P5250" i="2"/>
  <c r="Q5250" i="2" s="1"/>
  <c r="P5251" i="2"/>
  <c r="Q5251" i="2" s="1"/>
  <c r="P5252" i="2"/>
  <c r="Q5252" i="2" s="1"/>
  <c r="P5253" i="2"/>
  <c r="Q5253" i="2" s="1"/>
  <c r="P5254" i="2"/>
  <c r="Q5254" i="2" s="1"/>
  <c r="P5255" i="2"/>
  <c r="Q5255" i="2" s="1"/>
  <c r="P5256" i="2"/>
  <c r="Q5256" i="2" s="1"/>
  <c r="P5257" i="2"/>
  <c r="Q5257" i="2" s="1"/>
  <c r="P5258" i="2"/>
  <c r="Q5258" i="2" s="1"/>
  <c r="P5259" i="2"/>
  <c r="Q5259" i="2" s="1"/>
  <c r="P5260" i="2"/>
  <c r="Q5260" i="2" s="1"/>
  <c r="P5261" i="2"/>
  <c r="Q5261" i="2" s="1"/>
  <c r="P5262" i="2"/>
  <c r="Q5262" i="2" s="1"/>
  <c r="P5263" i="2"/>
  <c r="Q5263" i="2" s="1"/>
  <c r="P5264" i="2"/>
  <c r="Q5264" i="2" s="1"/>
  <c r="P5265" i="2"/>
  <c r="Q5265" i="2" s="1"/>
  <c r="P5266" i="2"/>
  <c r="Q5266" i="2" s="1"/>
  <c r="P5267" i="2"/>
  <c r="Q5267" i="2" s="1"/>
  <c r="P5268" i="2"/>
  <c r="Q5268" i="2" s="1"/>
  <c r="P5269" i="2"/>
  <c r="Q5269" i="2" s="1"/>
  <c r="P5270" i="2"/>
  <c r="Q5270" i="2" s="1"/>
  <c r="P5271" i="2"/>
  <c r="Q5271" i="2" s="1"/>
  <c r="P5272" i="2"/>
  <c r="Q5272" i="2" s="1"/>
  <c r="P5273" i="2"/>
  <c r="Q5273" i="2" s="1"/>
  <c r="P5274" i="2"/>
  <c r="Q5274" i="2" s="1"/>
  <c r="P5275" i="2"/>
  <c r="Q5275" i="2" s="1"/>
  <c r="P5276" i="2"/>
  <c r="Q5276" i="2" s="1"/>
  <c r="P5277" i="2"/>
  <c r="Q5277" i="2" s="1"/>
  <c r="P5278" i="2"/>
  <c r="Q5278" i="2" s="1"/>
  <c r="P5279" i="2"/>
  <c r="Q5279" i="2" s="1"/>
  <c r="P5280" i="2"/>
  <c r="Q5280" i="2" s="1"/>
  <c r="P5281" i="2"/>
  <c r="Q5281" i="2" s="1"/>
  <c r="P5282" i="2"/>
  <c r="Q5282" i="2" s="1"/>
  <c r="P5283" i="2"/>
  <c r="Q5283" i="2" s="1"/>
  <c r="P5284" i="2"/>
  <c r="Q5284" i="2" s="1"/>
  <c r="P5285" i="2"/>
  <c r="Q5285" i="2" s="1"/>
  <c r="P5286" i="2"/>
  <c r="Q5286" i="2" s="1"/>
  <c r="P5287" i="2"/>
  <c r="Q5287" i="2" s="1"/>
  <c r="P5288" i="2"/>
  <c r="Q5288" i="2" s="1"/>
  <c r="P5289" i="2"/>
  <c r="Q5289" i="2" s="1"/>
  <c r="P5290" i="2"/>
  <c r="Q5290" i="2" s="1"/>
  <c r="P5291" i="2"/>
  <c r="Q5291" i="2" s="1"/>
  <c r="P5292" i="2"/>
  <c r="Q5292" i="2" s="1"/>
  <c r="P5293" i="2"/>
  <c r="Q5293" i="2" s="1"/>
  <c r="P5294" i="2"/>
  <c r="Q5294" i="2" s="1"/>
  <c r="P5295" i="2"/>
  <c r="Q5295" i="2" s="1"/>
  <c r="P5296" i="2"/>
  <c r="Q5296" i="2" s="1"/>
  <c r="P5297" i="2"/>
  <c r="Q5297" i="2" s="1"/>
  <c r="P5298" i="2"/>
  <c r="Q5298" i="2" s="1"/>
  <c r="P5299" i="2"/>
  <c r="Q5299" i="2" s="1"/>
  <c r="P5300" i="2"/>
  <c r="Q5300" i="2" s="1"/>
  <c r="P5301" i="2"/>
  <c r="Q5301" i="2" s="1"/>
  <c r="P5302" i="2"/>
  <c r="Q5302" i="2" s="1"/>
  <c r="P5303" i="2"/>
  <c r="Q5303" i="2" s="1"/>
  <c r="P5304" i="2"/>
  <c r="Q5304" i="2" s="1"/>
  <c r="P5305" i="2"/>
  <c r="Q5305" i="2" s="1"/>
  <c r="P5306" i="2"/>
  <c r="Q5306" i="2" s="1"/>
  <c r="P5307" i="2"/>
  <c r="Q5307" i="2" s="1"/>
  <c r="P5308" i="2"/>
  <c r="Q5308" i="2" s="1"/>
  <c r="P5309" i="2"/>
  <c r="Q5309" i="2" s="1"/>
  <c r="P5310" i="2"/>
  <c r="Q5310" i="2" s="1"/>
  <c r="P5311" i="2"/>
  <c r="Q5311" i="2" s="1"/>
  <c r="P5312" i="2"/>
  <c r="Q5312" i="2" s="1"/>
  <c r="P5313" i="2"/>
  <c r="Q5313" i="2" s="1"/>
  <c r="P5314" i="2"/>
  <c r="Q5314" i="2" s="1"/>
  <c r="P5315" i="2"/>
  <c r="Q5315" i="2" s="1"/>
  <c r="P5316" i="2"/>
  <c r="Q5316" i="2" s="1"/>
  <c r="P5317" i="2"/>
  <c r="Q5317" i="2" s="1"/>
  <c r="P5318" i="2"/>
  <c r="Q5318" i="2" s="1"/>
  <c r="P5319" i="2"/>
  <c r="Q5319" i="2" s="1"/>
  <c r="P5320" i="2"/>
  <c r="Q5320" i="2" s="1"/>
  <c r="P5321" i="2"/>
  <c r="Q5321" i="2" s="1"/>
  <c r="P5322" i="2"/>
  <c r="Q5322" i="2" s="1"/>
  <c r="P5323" i="2"/>
  <c r="Q5323" i="2" s="1"/>
  <c r="P5324" i="2"/>
  <c r="Q5324" i="2" s="1"/>
  <c r="P5325" i="2"/>
  <c r="Q5325" i="2" s="1"/>
  <c r="P5326" i="2"/>
  <c r="Q5326" i="2" s="1"/>
  <c r="P5327" i="2"/>
  <c r="Q5327" i="2" s="1"/>
  <c r="P5328" i="2"/>
  <c r="Q5328" i="2" s="1"/>
  <c r="P5329" i="2"/>
  <c r="Q5329" i="2" s="1"/>
  <c r="P5330" i="2"/>
  <c r="Q5330" i="2" s="1"/>
  <c r="P5331" i="2"/>
  <c r="Q5331" i="2" s="1"/>
  <c r="P5332" i="2"/>
  <c r="Q5332" i="2" s="1"/>
  <c r="P5333" i="2"/>
  <c r="Q5333" i="2" s="1"/>
  <c r="P5334" i="2"/>
  <c r="Q5334" i="2" s="1"/>
  <c r="P5335" i="2"/>
  <c r="Q5335" i="2" s="1"/>
  <c r="P5336" i="2"/>
  <c r="Q5336" i="2" s="1"/>
  <c r="P5337" i="2"/>
  <c r="Q5337" i="2" s="1"/>
  <c r="P5338" i="2"/>
  <c r="Q5338" i="2" s="1"/>
  <c r="P5339" i="2"/>
  <c r="Q5339" i="2" s="1"/>
  <c r="P5340" i="2"/>
  <c r="Q5340" i="2" s="1"/>
  <c r="P5341" i="2"/>
  <c r="Q5341" i="2" s="1"/>
  <c r="P5342" i="2"/>
  <c r="Q5342" i="2" s="1"/>
  <c r="P5343" i="2"/>
  <c r="Q5343" i="2" s="1"/>
  <c r="P5344" i="2"/>
  <c r="Q5344" i="2" s="1"/>
  <c r="P5345" i="2"/>
  <c r="Q5345" i="2" s="1"/>
  <c r="P5346" i="2"/>
  <c r="Q5346" i="2" s="1"/>
  <c r="P5347" i="2"/>
  <c r="Q5347" i="2" s="1"/>
  <c r="P5348" i="2"/>
  <c r="Q5348" i="2" s="1"/>
  <c r="P5349" i="2"/>
  <c r="Q5349" i="2" s="1"/>
  <c r="P5350" i="2"/>
  <c r="Q5350" i="2" s="1"/>
  <c r="P5351" i="2"/>
  <c r="Q5351" i="2" s="1"/>
  <c r="P5352" i="2"/>
  <c r="Q5352" i="2" s="1"/>
  <c r="P5353" i="2"/>
  <c r="Q5353" i="2" s="1"/>
  <c r="P5354" i="2"/>
  <c r="Q5354" i="2" s="1"/>
  <c r="P5355" i="2"/>
  <c r="Q5355" i="2" s="1"/>
  <c r="P5356" i="2"/>
  <c r="Q5356" i="2" s="1"/>
  <c r="P5357" i="2"/>
  <c r="Q5357" i="2" s="1"/>
  <c r="P5358" i="2"/>
  <c r="Q5358" i="2" s="1"/>
  <c r="P5359" i="2"/>
  <c r="Q5359" i="2" s="1"/>
  <c r="P5360" i="2"/>
  <c r="Q5360" i="2" s="1"/>
  <c r="P5361" i="2"/>
  <c r="Q5361" i="2" s="1"/>
  <c r="P5362" i="2"/>
  <c r="Q5362" i="2" s="1"/>
  <c r="P5363" i="2"/>
  <c r="Q5363" i="2" s="1"/>
  <c r="P5364" i="2"/>
  <c r="Q5364" i="2" s="1"/>
  <c r="P5365" i="2"/>
  <c r="Q5365" i="2" s="1"/>
  <c r="P5366" i="2"/>
  <c r="Q5366" i="2" s="1"/>
  <c r="P5367" i="2"/>
  <c r="Q5367" i="2" s="1"/>
  <c r="P5368" i="2"/>
  <c r="Q5368" i="2" s="1"/>
  <c r="P5369" i="2"/>
  <c r="Q5369" i="2" s="1"/>
  <c r="P5370" i="2"/>
  <c r="Q5370" i="2" s="1"/>
  <c r="P5371" i="2"/>
  <c r="Q5371" i="2" s="1"/>
  <c r="P5372" i="2"/>
  <c r="Q5372" i="2" s="1"/>
  <c r="P5373" i="2"/>
  <c r="Q5373" i="2" s="1"/>
  <c r="P5374" i="2"/>
  <c r="Q5374" i="2" s="1"/>
  <c r="P5375" i="2"/>
  <c r="Q5375" i="2" s="1"/>
  <c r="P5376" i="2"/>
  <c r="Q5376" i="2" s="1"/>
  <c r="P5377" i="2"/>
  <c r="Q5377" i="2" s="1"/>
  <c r="P5378" i="2"/>
  <c r="Q5378" i="2" s="1"/>
  <c r="P5379" i="2"/>
  <c r="Q5379" i="2" s="1"/>
  <c r="P5380" i="2"/>
  <c r="Q5380" i="2" s="1"/>
  <c r="P5381" i="2"/>
  <c r="Q5381" i="2" s="1"/>
  <c r="P5382" i="2"/>
  <c r="Q5382" i="2" s="1"/>
  <c r="P5383" i="2"/>
  <c r="Q5383" i="2" s="1"/>
  <c r="P5384" i="2"/>
  <c r="Q5384" i="2" s="1"/>
  <c r="P5385" i="2"/>
  <c r="Q5385" i="2" s="1"/>
  <c r="P5386" i="2"/>
  <c r="Q5386" i="2" s="1"/>
  <c r="P5387" i="2"/>
  <c r="Q5387" i="2" s="1"/>
  <c r="P5388" i="2"/>
  <c r="Q5388" i="2" s="1"/>
  <c r="P5389" i="2"/>
  <c r="Q5389" i="2" s="1"/>
  <c r="P5390" i="2"/>
  <c r="Q5390" i="2" s="1"/>
  <c r="P5391" i="2"/>
  <c r="Q5391" i="2" s="1"/>
  <c r="P5392" i="2"/>
  <c r="Q5392" i="2" s="1"/>
  <c r="P5393" i="2"/>
  <c r="Q5393" i="2" s="1"/>
  <c r="P5394" i="2"/>
  <c r="Q5394" i="2" s="1"/>
  <c r="P5395" i="2"/>
  <c r="Q5395" i="2" s="1"/>
  <c r="P5396" i="2"/>
  <c r="Q5396" i="2" s="1"/>
  <c r="P5397" i="2"/>
  <c r="Q5397" i="2" s="1"/>
  <c r="P5398" i="2"/>
  <c r="Q5398" i="2" s="1"/>
  <c r="P5399" i="2"/>
  <c r="Q5399" i="2" s="1"/>
  <c r="P5400" i="2"/>
  <c r="Q5400" i="2" s="1"/>
  <c r="P5401" i="2"/>
  <c r="Q5401" i="2" s="1"/>
  <c r="P5402" i="2"/>
  <c r="Q5402" i="2" s="1"/>
  <c r="P5403" i="2"/>
  <c r="Q5403" i="2" s="1"/>
  <c r="P5404" i="2"/>
  <c r="Q5404" i="2" s="1"/>
  <c r="P5405" i="2"/>
  <c r="Q5405" i="2" s="1"/>
  <c r="P5406" i="2"/>
  <c r="Q5406" i="2" s="1"/>
  <c r="P5407" i="2"/>
  <c r="Q5407" i="2" s="1"/>
  <c r="P5408" i="2"/>
  <c r="Q5408" i="2" s="1"/>
  <c r="P5409" i="2"/>
  <c r="Q5409" i="2" s="1"/>
  <c r="P5410" i="2"/>
  <c r="Q5410" i="2" s="1"/>
  <c r="P5411" i="2"/>
  <c r="Q5411" i="2" s="1"/>
  <c r="P5412" i="2"/>
  <c r="Q5412" i="2" s="1"/>
  <c r="P5413" i="2"/>
  <c r="Q5413" i="2" s="1"/>
  <c r="P5414" i="2"/>
  <c r="Q5414" i="2" s="1"/>
  <c r="P5415" i="2"/>
  <c r="Q5415" i="2" s="1"/>
  <c r="P5416" i="2"/>
  <c r="Q5416" i="2" s="1"/>
  <c r="P5417" i="2"/>
  <c r="Q5417" i="2" s="1"/>
  <c r="P5418" i="2"/>
  <c r="Q5418" i="2" s="1"/>
  <c r="P5419" i="2"/>
  <c r="Q5419" i="2" s="1"/>
  <c r="P5420" i="2"/>
  <c r="Q5420" i="2" s="1"/>
  <c r="P5421" i="2"/>
  <c r="Q5421" i="2" s="1"/>
  <c r="P5422" i="2"/>
  <c r="Q5422" i="2" s="1"/>
  <c r="P5423" i="2"/>
  <c r="Q5423" i="2" s="1"/>
  <c r="P5424" i="2"/>
  <c r="Q5424" i="2" s="1"/>
  <c r="P5425" i="2"/>
  <c r="Q5425" i="2" s="1"/>
  <c r="P5426" i="2"/>
  <c r="Q5426" i="2" s="1"/>
  <c r="P5427" i="2"/>
  <c r="Q5427" i="2" s="1"/>
  <c r="P5428" i="2"/>
  <c r="Q5428" i="2" s="1"/>
  <c r="P5429" i="2"/>
  <c r="Q5429" i="2" s="1"/>
  <c r="P5430" i="2"/>
  <c r="Q5430" i="2" s="1"/>
  <c r="P5431" i="2"/>
  <c r="Q5431" i="2" s="1"/>
  <c r="P5432" i="2"/>
  <c r="Q5432" i="2" s="1"/>
  <c r="P5433" i="2"/>
  <c r="Q5433" i="2" s="1"/>
  <c r="P5434" i="2"/>
  <c r="Q5434" i="2" s="1"/>
  <c r="P5435" i="2"/>
  <c r="Q5435" i="2" s="1"/>
  <c r="P5436" i="2"/>
  <c r="Q5436" i="2" s="1"/>
  <c r="P5437" i="2"/>
  <c r="Q5437" i="2" s="1"/>
  <c r="P5438" i="2"/>
  <c r="Q5438" i="2" s="1"/>
  <c r="P5439" i="2"/>
  <c r="Q5439" i="2" s="1"/>
  <c r="P5440" i="2"/>
  <c r="Q5440" i="2" s="1"/>
  <c r="P5441" i="2"/>
  <c r="Q5441" i="2" s="1"/>
  <c r="P5442" i="2"/>
  <c r="Q5442" i="2" s="1"/>
  <c r="P5443" i="2"/>
  <c r="Q5443" i="2" s="1"/>
  <c r="P5444" i="2"/>
  <c r="Q5444" i="2" s="1"/>
  <c r="P5445" i="2"/>
  <c r="Q5445" i="2" s="1"/>
  <c r="P5446" i="2"/>
  <c r="Q5446" i="2" s="1"/>
  <c r="P5447" i="2"/>
  <c r="Q5447" i="2" s="1"/>
  <c r="P5448" i="2"/>
  <c r="Q5448" i="2" s="1"/>
  <c r="P5449" i="2"/>
  <c r="Q5449" i="2" s="1"/>
  <c r="P5450" i="2"/>
  <c r="Q5450" i="2" s="1"/>
  <c r="P5451" i="2"/>
  <c r="Q5451" i="2" s="1"/>
  <c r="P5452" i="2"/>
  <c r="Q5452" i="2" s="1"/>
  <c r="P5453" i="2"/>
  <c r="Q5453" i="2" s="1"/>
  <c r="P5454" i="2"/>
  <c r="Q5454" i="2" s="1"/>
  <c r="P5455" i="2"/>
  <c r="Q5455" i="2" s="1"/>
  <c r="P5456" i="2"/>
  <c r="Q5456" i="2" s="1"/>
  <c r="P5457" i="2"/>
  <c r="Q5457" i="2" s="1"/>
  <c r="P5458" i="2"/>
  <c r="Q5458" i="2" s="1"/>
  <c r="P5459" i="2"/>
  <c r="Q5459" i="2" s="1"/>
  <c r="P5460" i="2"/>
  <c r="Q5460" i="2" s="1"/>
  <c r="P5461" i="2"/>
  <c r="Q5461" i="2" s="1"/>
  <c r="P5462" i="2"/>
  <c r="Q5462" i="2" s="1"/>
  <c r="P5463" i="2"/>
  <c r="Q5463" i="2" s="1"/>
  <c r="P5464" i="2"/>
  <c r="Q5464" i="2" s="1"/>
  <c r="P5465" i="2"/>
  <c r="Q5465" i="2" s="1"/>
  <c r="P5466" i="2"/>
  <c r="Q5466" i="2" s="1"/>
  <c r="P5467" i="2"/>
  <c r="Q5467" i="2" s="1"/>
  <c r="P5468" i="2"/>
  <c r="Q5468" i="2" s="1"/>
  <c r="P5469" i="2"/>
  <c r="Q5469" i="2" s="1"/>
  <c r="P5470" i="2"/>
  <c r="Q5470" i="2" s="1"/>
  <c r="P5471" i="2"/>
  <c r="Q5471" i="2" s="1"/>
  <c r="P5472" i="2"/>
  <c r="Q5472" i="2" s="1"/>
  <c r="P5473" i="2"/>
  <c r="Q5473" i="2" s="1"/>
  <c r="P5474" i="2"/>
  <c r="Q5474" i="2" s="1"/>
  <c r="P5475" i="2"/>
  <c r="Q5475" i="2" s="1"/>
  <c r="P5476" i="2"/>
  <c r="Q5476" i="2" s="1"/>
  <c r="P5477" i="2"/>
  <c r="Q5477" i="2" s="1"/>
  <c r="P5478" i="2"/>
  <c r="Q5478" i="2" s="1"/>
  <c r="P5479" i="2"/>
  <c r="Q5479" i="2" s="1"/>
  <c r="P5480" i="2"/>
  <c r="Q5480" i="2" s="1"/>
  <c r="P5481" i="2"/>
  <c r="Q5481" i="2" s="1"/>
  <c r="P5482" i="2"/>
  <c r="Q5482" i="2" s="1"/>
  <c r="P5483" i="2"/>
  <c r="Q5483" i="2" s="1"/>
  <c r="P5484" i="2"/>
  <c r="Q5484" i="2" s="1"/>
  <c r="P5485" i="2"/>
  <c r="Q5485" i="2" s="1"/>
  <c r="P5486" i="2"/>
  <c r="Q5486" i="2" s="1"/>
  <c r="P5487" i="2"/>
  <c r="Q5487" i="2" s="1"/>
  <c r="P5488" i="2"/>
  <c r="Q5488" i="2" s="1"/>
  <c r="P5489" i="2"/>
  <c r="Q5489" i="2" s="1"/>
  <c r="P5490" i="2"/>
  <c r="Q5490" i="2" s="1"/>
  <c r="P5491" i="2"/>
  <c r="Q5491" i="2" s="1"/>
  <c r="P5492" i="2"/>
  <c r="Q5492" i="2" s="1"/>
  <c r="P5493" i="2"/>
  <c r="Q5493" i="2" s="1"/>
  <c r="P5494" i="2"/>
  <c r="Q5494" i="2" s="1"/>
  <c r="P5495" i="2"/>
  <c r="Q5495" i="2" s="1"/>
  <c r="P5496" i="2"/>
  <c r="Q5496" i="2" s="1"/>
  <c r="P5497" i="2"/>
  <c r="Q5497" i="2" s="1"/>
  <c r="P5498" i="2"/>
  <c r="Q5498" i="2" s="1"/>
  <c r="P5499" i="2"/>
  <c r="Q5499" i="2" s="1"/>
  <c r="P5500" i="2"/>
  <c r="Q5500" i="2" s="1"/>
  <c r="P5501" i="2"/>
  <c r="Q5501" i="2" s="1"/>
  <c r="P5502" i="2"/>
  <c r="Q5502" i="2" s="1"/>
  <c r="P5503" i="2"/>
  <c r="Q5503" i="2" s="1"/>
  <c r="P5504" i="2"/>
  <c r="Q5504" i="2" s="1"/>
  <c r="P5505" i="2"/>
  <c r="Q5505" i="2" s="1"/>
  <c r="P5506" i="2"/>
  <c r="Q5506" i="2" s="1"/>
  <c r="P5507" i="2"/>
  <c r="Q5507" i="2" s="1"/>
  <c r="P5508" i="2"/>
  <c r="Q5508" i="2" s="1"/>
  <c r="P5509" i="2"/>
  <c r="Q5509" i="2" s="1"/>
  <c r="P5510" i="2"/>
  <c r="Q5510" i="2" s="1"/>
  <c r="P5511" i="2"/>
  <c r="Q5511" i="2" s="1"/>
  <c r="P5512" i="2"/>
  <c r="Q5512" i="2" s="1"/>
  <c r="P5513" i="2"/>
  <c r="Q5513" i="2" s="1"/>
  <c r="P5514" i="2"/>
  <c r="Q5514" i="2" s="1"/>
  <c r="P5515" i="2"/>
  <c r="Q5515" i="2" s="1"/>
  <c r="P5516" i="2"/>
  <c r="Q5516" i="2" s="1"/>
  <c r="P5517" i="2"/>
  <c r="Q5517" i="2" s="1"/>
  <c r="P5518" i="2"/>
  <c r="Q5518" i="2" s="1"/>
  <c r="P5519" i="2"/>
  <c r="Q5519" i="2" s="1"/>
  <c r="P5520" i="2"/>
  <c r="Q5520" i="2" s="1"/>
  <c r="P5521" i="2"/>
  <c r="Q5521" i="2" s="1"/>
  <c r="P5522" i="2"/>
  <c r="Q5522" i="2" s="1"/>
  <c r="P5523" i="2"/>
  <c r="Q5523" i="2" s="1"/>
  <c r="P5524" i="2"/>
  <c r="Q5524" i="2" s="1"/>
  <c r="P5525" i="2"/>
  <c r="Q5525" i="2" s="1"/>
  <c r="P5526" i="2"/>
  <c r="Q5526" i="2" s="1"/>
  <c r="P5527" i="2"/>
  <c r="Q5527" i="2" s="1"/>
  <c r="P5528" i="2"/>
  <c r="Q5528" i="2" s="1"/>
  <c r="P5529" i="2"/>
  <c r="Q5529" i="2" s="1"/>
  <c r="P5530" i="2"/>
  <c r="Q5530" i="2" s="1"/>
  <c r="P5531" i="2"/>
  <c r="Q5531" i="2" s="1"/>
  <c r="P5532" i="2"/>
  <c r="Q5532" i="2" s="1"/>
  <c r="P5533" i="2"/>
  <c r="Q5533" i="2" s="1"/>
  <c r="P5534" i="2"/>
  <c r="Q5534" i="2" s="1"/>
  <c r="P5535" i="2"/>
  <c r="Q5535" i="2" s="1"/>
  <c r="P5536" i="2"/>
  <c r="Q5536" i="2" s="1"/>
  <c r="P5537" i="2"/>
  <c r="Q5537" i="2" s="1"/>
  <c r="P5538" i="2"/>
  <c r="Q5538" i="2" s="1"/>
  <c r="P5539" i="2"/>
  <c r="Q5539" i="2" s="1"/>
  <c r="P5540" i="2"/>
  <c r="Q5540" i="2" s="1"/>
  <c r="P5541" i="2"/>
  <c r="Q5541" i="2" s="1"/>
  <c r="P5542" i="2"/>
  <c r="Q5542" i="2" s="1"/>
  <c r="P5543" i="2"/>
  <c r="Q5543" i="2" s="1"/>
  <c r="P5544" i="2"/>
  <c r="Q5544" i="2" s="1"/>
  <c r="P5545" i="2"/>
  <c r="Q5545" i="2" s="1"/>
  <c r="P5546" i="2"/>
  <c r="Q5546" i="2" s="1"/>
  <c r="P5547" i="2"/>
  <c r="Q5547" i="2" s="1"/>
  <c r="P5548" i="2"/>
  <c r="Q5548" i="2" s="1"/>
  <c r="P5549" i="2"/>
  <c r="Q5549" i="2" s="1"/>
  <c r="P5550" i="2"/>
  <c r="Q5550" i="2" s="1"/>
  <c r="P5551" i="2"/>
  <c r="Q5551" i="2" s="1"/>
  <c r="P5552" i="2"/>
  <c r="Q5552" i="2" s="1"/>
  <c r="P5553" i="2"/>
  <c r="Q5553" i="2" s="1"/>
  <c r="P5554" i="2"/>
  <c r="Q5554" i="2" s="1"/>
  <c r="P5555" i="2"/>
  <c r="Q5555" i="2" s="1"/>
  <c r="P5556" i="2"/>
  <c r="Q5556" i="2" s="1"/>
  <c r="P5557" i="2"/>
  <c r="Q5557" i="2" s="1"/>
  <c r="P5558" i="2"/>
  <c r="Q5558" i="2" s="1"/>
  <c r="P5559" i="2"/>
  <c r="Q5559" i="2" s="1"/>
  <c r="P5560" i="2"/>
  <c r="Q5560" i="2" s="1"/>
  <c r="P5561" i="2"/>
  <c r="Q5561" i="2" s="1"/>
  <c r="P5562" i="2"/>
  <c r="Q5562" i="2" s="1"/>
  <c r="P5563" i="2"/>
  <c r="Q5563" i="2" s="1"/>
  <c r="P5564" i="2"/>
  <c r="Q5564" i="2" s="1"/>
  <c r="P5565" i="2"/>
  <c r="Q5565" i="2" s="1"/>
  <c r="P5566" i="2"/>
  <c r="Q5566" i="2" s="1"/>
  <c r="P5567" i="2"/>
  <c r="Q5567" i="2" s="1"/>
  <c r="P5568" i="2"/>
  <c r="Q5568" i="2" s="1"/>
  <c r="P5569" i="2"/>
  <c r="Q5569" i="2" s="1"/>
  <c r="P5570" i="2"/>
  <c r="Q5570" i="2" s="1"/>
  <c r="P5571" i="2"/>
  <c r="Q5571" i="2" s="1"/>
  <c r="P5572" i="2"/>
  <c r="Q5572" i="2" s="1"/>
  <c r="P5573" i="2"/>
  <c r="Q5573" i="2" s="1"/>
  <c r="P5574" i="2"/>
  <c r="Q5574" i="2" s="1"/>
  <c r="P5575" i="2"/>
  <c r="Q5575" i="2" s="1"/>
  <c r="P5576" i="2"/>
  <c r="Q5576" i="2" s="1"/>
  <c r="P5577" i="2"/>
  <c r="Q5577" i="2" s="1"/>
  <c r="P5578" i="2"/>
  <c r="Q5578" i="2" s="1"/>
  <c r="P5579" i="2"/>
  <c r="Q5579" i="2" s="1"/>
  <c r="P5580" i="2"/>
  <c r="Q5580" i="2" s="1"/>
  <c r="P5581" i="2"/>
  <c r="Q5581" i="2" s="1"/>
  <c r="P5582" i="2"/>
  <c r="Q5582" i="2" s="1"/>
  <c r="P5583" i="2"/>
  <c r="Q5583" i="2" s="1"/>
  <c r="P5584" i="2"/>
  <c r="Q5584" i="2" s="1"/>
  <c r="P5585" i="2"/>
  <c r="Q5585" i="2" s="1"/>
  <c r="P5586" i="2"/>
  <c r="Q5586" i="2" s="1"/>
  <c r="P5587" i="2"/>
  <c r="Q5587" i="2" s="1"/>
  <c r="P5588" i="2"/>
  <c r="Q5588" i="2" s="1"/>
  <c r="P5589" i="2"/>
  <c r="Q5589" i="2" s="1"/>
  <c r="P5590" i="2"/>
  <c r="Q5590" i="2" s="1"/>
  <c r="P5591" i="2"/>
  <c r="Q5591" i="2" s="1"/>
  <c r="P5592" i="2"/>
  <c r="Q5592" i="2" s="1"/>
  <c r="P5593" i="2"/>
  <c r="Q5593" i="2" s="1"/>
  <c r="P5594" i="2"/>
  <c r="Q5594" i="2" s="1"/>
  <c r="P5595" i="2"/>
  <c r="Q5595" i="2" s="1"/>
  <c r="P5596" i="2"/>
  <c r="Q5596" i="2" s="1"/>
  <c r="P5597" i="2"/>
  <c r="Q5597" i="2" s="1"/>
  <c r="P5598" i="2"/>
  <c r="Q5598" i="2" s="1"/>
  <c r="P5599" i="2"/>
  <c r="Q5599" i="2" s="1"/>
  <c r="P5600" i="2"/>
  <c r="Q5600" i="2" s="1"/>
  <c r="P5601" i="2"/>
  <c r="Q5601" i="2" s="1"/>
  <c r="P5602" i="2"/>
  <c r="Q5602" i="2" s="1"/>
  <c r="P5603" i="2"/>
  <c r="Q5603" i="2" s="1"/>
  <c r="P5604" i="2"/>
  <c r="Q5604" i="2" s="1"/>
  <c r="P5605" i="2"/>
  <c r="Q5605" i="2" s="1"/>
  <c r="P5606" i="2"/>
  <c r="Q5606" i="2" s="1"/>
  <c r="P5607" i="2"/>
  <c r="Q5607" i="2" s="1"/>
  <c r="P5608" i="2"/>
  <c r="Q5608" i="2" s="1"/>
  <c r="P5609" i="2"/>
  <c r="Q5609" i="2" s="1"/>
  <c r="P5610" i="2"/>
  <c r="Q5610" i="2" s="1"/>
  <c r="P5611" i="2"/>
  <c r="Q5611" i="2" s="1"/>
  <c r="P5612" i="2"/>
  <c r="Q5612" i="2" s="1"/>
  <c r="P5613" i="2"/>
  <c r="Q5613" i="2" s="1"/>
  <c r="P5614" i="2"/>
  <c r="Q5614" i="2" s="1"/>
  <c r="P5615" i="2"/>
  <c r="Q5615" i="2" s="1"/>
  <c r="P5616" i="2"/>
  <c r="Q5616" i="2" s="1"/>
  <c r="P5617" i="2"/>
  <c r="Q5617" i="2" s="1"/>
  <c r="P5618" i="2"/>
  <c r="Q5618" i="2" s="1"/>
  <c r="P5619" i="2"/>
  <c r="Q5619" i="2" s="1"/>
  <c r="P5620" i="2"/>
  <c r="Q5620" i="2" s="1"/>
  <c r="P5621" i="2"/>
  <c r="Q5621" i="2" s="1"/>
  <c r="P5622" i="2"/>
  <c r="Q5622" i="2" s="1"/>
  <c r="P5623" i="2"/>
  <c r="Q5623" i="2" s="1"/>
  <c r="P5624" i="2"/>
  <c r="Q5624" i="2" s="1"/>
  <c r="P5625" i="2"/>
  <c r="Q5625" i="2" s="1"/>
  <c r="P5626" i="2"/>
  <c r="Q5626" i="2" s="1"/>
  <c r="P5627" i="2"/>
  <c r="Q5627" i="2" s="1"/>
  <c r="P5628" i="2"/>
  <c r="Q5628" i="2" s="1"/>
  <c r="P5629" i="2"/>
  <c r="Q5629" i="2" s="1"/>
  <c r="P5630" i="2"/>
  <c r="Q5630" i="2" s="1"/>
  <c r="P5631" i="2"/>
  <c r="Q5631" i="2" s="1"/>
  <c r="P5632" i="2"/>
  <c r="Q5632" i="2" s="1"/>
  <c r="P5633" i="2"/>
  <c r="Q5633" i="2" s="1"/>
  <c r="P5634" i="2"/>
  <c r="Q5634" i="2" s="1"/>
  <c r="P5635" i="2"/>
  <c r="Q5635" i="2" s="1"/>
  <c r="P5636" i="2"/>
  <c r="Q5636" i="2" s="1"/>
  <c r="P5637" i="2"/>
  <c r="Q5637" i="2" s="1"/>
  <c r="P5638" i="2"/>
  <c r="Q5638" i="2" s="1"/>
  <c r="P5639" i="2"/>
  <c r="Q5639" i="2" s="1"/>
  <c r="P5640" i="2"/>
  <c r="Q5640" i="2" s="1"/>
  <c r="P5641" i="2"/>
  <c r="Q5641" i="2" s="1"/>
  <c r="P5642" i="2"/>
  <c r="Q5642" i="2" s="1"/>
  <c r="P5643" i="2"/>
  <c r="Q5643" i="2" s="1"/>
  <c r="P5644" i="2"/>
  <c r="Q5644" i="2" s="1"/>
  <c r="P5645" i="2"/>
  <c r="Q5645" i="2" s="1"/>
  <c r="P5646" i="2"/>
  <c r="Q5646" i="2" s="1"/>
  <c r="P5647" i="2"/>
  <c r="Q5647" i="2" s="1"/>
  <c r="P5648" i="2"/>
  <c r="Q5648" i="2" s="1"/>
  <c r="P5649" i="2"/>
  <c r="Q5649" i="2" s="1"/>
  <c r="P5650" i="2"/>
  <c r="Q5650" i="2" s="1"/>
  <c r="P5651" i="2"/>
  <c r="Q5651" i="2" s="1"/>
  <c r="P5652" i="2"/>
  <c r="Q5652" i="2" s="1"/>
  <c r="P5653" i="2"/>
  <c r="Q5653" i="2" s="1"/>
  <c r="P5654" i="2"/>
  <c r="Q5654" i="2" s="1"/>
  <c r="P5655" i="2"/>
  <c r="Q5655" i="2" s="1"/>
  <c r="P5656" i="2"/>
  <c r="Q5656" i="2" s="1"/>
  <c r="P5657" i="2"/>
  <c r="Q5657" i="2" s="1"/>
  <c r="P5658" i="2"/>
  <c r="Q5658" i="2" s="1"/>
  <c r="P5659" i="2"/>
  <c r="Q5659" i="2" s="1"/>
  <c r="P5660" i="2"/>
  <c r="Q5660" i="2" s="1"/>
  <c r="P5661" i="2"/>
  <c r="Q5661" i="2" s="1"/>
  <c r="P5662" i="2"/>
  <c r="Q5662" i="2" s="1"/>
  <c r="P5663" i="2"/>
  <c r="Q5663" i="2" s="1"/>
  <c r="P5664" i="2"/>
  <c r="Q5664" i="2" s="1"/>
  <c r="P5665" i="2"/>
  <c r="Q5665" i="2" s="1"/>
  <c r="P5666" i="2"/>
  <c r="Q5666" i="2" s="1"/>
  <c r="P5667" i="2"/>
  <c r="Q5667" i="2" s="1"/>
  <c r="P5668" i="2"/>
  <c r="Q5668" i="2" s="1"/>
  <c r="P5669" i="2"/>
  <c r="Q5669" i="2" s="1"/>
  <c r="P5670" i="2"/>
  <c r="Q5670" i="2" s="1"/>
  <c r="P5671" i="2"/>
  <c r="Q5671" i="2" s="1"/>
  <c r="P5672" i="2"/>
  <c r="Q5672" i="2" s="1"/>
  <c r="P5673" i="2"/>
  <c r="Q5673" i="2" s="1"/>
  <c r="P5674" i="2"/>
  <c r="Q5674" i="2" s="1"/>
  <c r="P5675" i="2"/>
  <c r="Q5675" i="2" s="1"/>
  <c r="P5676" i="2"/>
  <c r="Q5676" i="2" s="1"/>
  <c r="P5677" i="2"/>
  <c r="Q5677" i="2" s="1"/>
  <c r="P5678" i="2"/>
  <c r="Q5678" i="2" s="1"/>
  <c r="P5679" i="2"/>
  <c r="Q5679" i="2" s="1"/>
  <c r="P5680" i="2"/>
  <c r="Q5680" i="2" s="1"/>
  <c r="P5681" i="2"/>
  <c r="Q5681" i="2" s="1"/>
  <c r="P5682" i="2"/>
  <c r="Q5682" i="2" s="1"/>
  <c r="P5683" i="2"/>
  <c r="Q5683" i="2" s="1"/>
  <c r="P5684" i="2"/>
  <c r="Q5684" i="2" s="1"/>
  <c r="P5685" i="2"/>
  <c r="Q5685" i="2" s="1"/>
  <c r="P5686" i="2"/>
  <c r="Q5686" i="2" s="1"/>
  <c r="P5687" i="2"/>
  <c r="Q5687" i="2" s="1"/>
  <c r="P5688" i="2"/>
  <c r="Q5688" i="2" s="1"/>
  <c r="P5689" i="2"/>
  <c r="Q5689" i="2" s="1"/>
  <c r="P5690" i="2"/>
  <c r="Q5690" i="2" s="1"/>
  <c r="P5691" i="2"/>
  <c r="Q5691" i="2" s="1"/>
  <c r="P5692" i="2"/>
  <c r="Q5692" i="2" s="1"/>
  <c r="P5693" i="2"/>
  <c r="Q5693" i="2" s="1"/>
  <c r="P5694" i="2"/>
  <c r="Q5694" i="2" s="1"/>
  <c r="P5695" i="2"/>
  <c r="Q5695" i="2" s="1"/>
  <c r="P5696" i="2"/>
  <c r="Q5696" i="2" s="1"/>
  <c r="P5697" i="2"/>
  <c r="Q5697" i="2" s="1"/>
  <c r="P5698" i="2"/>
  <c r="Q5698" i="2" s="1"/>
  <c r="P5699" i="2"/>
  <c r="Q5699" i="2" s="1"/>
  <c r="P5700" i="2"/>
  <c r="Q5700" i="2" s="1"/>
  <c r="P5701" i="2"/>
  <c r="Q5701" i="2" s="1"/>
  <c r="P5702" i="2"/>
  <c r="Q5702" i="2" s="1"/>
  <c r="P5703" i="2"/>
  <c r="Q5703" i="2" s="1"/>
  <c r="P5704" i="2"/>
  <c r="Q5704" i="2" s="1"/>
  <c r="P5705" i="2"/>
  <c r="Q5705" i="2" s="1"/>
  <c r="P5706" i="2"/>
  <c r="Q5706" i="2" s="1"/>
  <c r="P5707" i="2"/>
  <c r="Q5707" i="2" s="1"/>
  <c r="P5708" i="2"/>
  <c r="Q5708" i="2" s="1"/>
  <c r="P5709" i="2"/>
  <c r="Q5709" i="2" s="1"/>
  <c r="P5710" i="2"/>
  <c r="Q5710" i="2" s="1"/>
  <c r="P5711" i="2"/>
  <c r="Q5711" i="2" s="1"/>
  <c r="P5712" i="2"/>
  <c r="Q5712" i="2" s="1"/>
  <c r="P5713" i="2"/>
  <c r="Q5713" i="2" s="1"/>
  <c r="P5714" i="2"/>
  <c r="Q5714" i="2" s="1"/>
  <c r="P5715" i="2"/>
  <c r="Q5715" i="2" s="1"/>
  <c r="P5716" i="2"/>
  <c r="Q5716" i="2" s="1"/>
  <c r="P5717" i="2"/>
  <c r="Q5717" i="2" s="1"/>
  <c r="P5718" i="2"/>
  <c r="Q5718" i="2" s="1"/>
  <c r="P5719" i="2"/>
  <c r="Q5719" i="2" s="1"/>
  <c r="P5720" i="2"/>
  <c r="Q5720" i="2" s="1"/>
  <c r="P5721" i="2"/>
  <c r="Q5721" i="2" s="1"/>
  <c r="P5722" i="2"/>
  <c r="Q5722" i="2" s="1"/>
  <c r="P5723" i="2"/>
  <c r="Q5723" i="2" s="1"/>
  <c r="P5724" i="2"/>
  <c r="Q5724" i="2" s="1"/>
  <c r="P5725" i="2"/>
  <c r="Q5725" i="2" s="1"/>
  <c r="P5726" i="2"/>
  <c r="Q5726" i="2" s="1"/>
  <c r="P5727" i="2"/>
  <c r="Q5727" i="2" s="1"/>
  <c r="P5728" i="2"/>
  <c r="Q5728" i="2" s="1"/>
  <c r="P5729" i="2"/>
  <c r="Q5729" i="2" s="1"/>
  <c r="P5730" i="2"/>
  <c r="Q5730" i="2" s="1"/>
  <c r="P5731" i="2"/>
  <c r="Q5731" i="2" s="1"/>
  <c r="P5732" i="2"/>
  <c r="Q5732" i="2" s="1"/>
  <c r="P5733" i="2"/>
  <c r="Q5733" i="2" s="1"/>
  <c r="P5734" i="2"/>
  <c r="Q5734" i="2" s="1"/>
  <c r="P5735" i="2"/>
  <c r="Q5735" i="2" s="1"/>
  <c r="P5736" i="2"/>
  <c r="Q5736" i="2" s="1"/>
  <c r="P5737" i="2"/>
  <c r="Q5737" i="2" s="1"/>
  <c r="P5738" i="2"/>
  <c r="Q5738" i="2" s="1"/>
  <c r="P5739" i="2"/>
  <c r="Q5739" i="2" s="1"/>
  <c r="P5740" i="2"/>
  <c r="Q5740" i="2" s="1"/>
  <c r="P5741" i="2"/>
  <c r="Q5741" i="2" s="1"/>
  <c r="P5742" i="2"/>
  <c r="Q5742" i="2" s="1"/>
  <c r="P5743" i="2"/>
  <c r="Q5743" i="2" s="1"/>
  <c r="P5744" i="2"/>
  <c r="Q5744" i="2" s="1"/>
  <c r="P5745" i="2"/>
  <c r="Q5745" i="2" s="1"/>
  <c r="P5746" i="2"/>
  <c r="Q5746" i="2" s="1"/>
  <c r="P5747" i="2"/>
  <c r="Q5747" i="2" s="1"/>
  <c r="P5748" i="2"/>
  <c r="Q5748" i="2" s="1"/>
  <c r="P5749" i="2"/>
  <c r="Q5749" i="2" s="1"/>
  <c r="P5750" i="2"/>
  <c r="Q5750" i="2" s="1"/>
  <c r="P5751" i="2"/>
  <c r="Q5751" i="2" s="1"/>
  <c r="P5752" i="2"/>
  <c r="Q5752" i="2" s="1"/>
  <c r="P5753" i="2"/>
  <c r="Q5753" i="2" s="1"/>
  <c r="P5754" i="2"/>
  <c r="Q5754" i="2" s="1"/>
  <c r="P5755" i="2"/>
  <c r="Q5755" i="2" s="1"/>
  <c r="P5756" i="2"/>
  <c r="Q5756" i="2" s="1"/>
  <c r="P5757" i="2"/>
  <c r="Q5757" i="2" s="1"/>
  <c r="P5758" i="2"/>
  <c r="Q5758" i="2" s="1"/>
  <c r="P5759" i="2"/>
  <c r="Q5759" i="2" s="1"/>
  <c r="P5760" i="2"/>
  <c r="Q5760" i="2" s="1"/>
  <c r="P5761" i="2"/>
  <c r="Q5761" i="2" s="1"/>
  <c r="P5762" i="2"/>
  <c r="Q5762" i="2" s="1"/>
  <c r="P5763" i="2"/>
  <c r="Q5763" i="2" s="1"/>
  <c r="P5764" i="2"/>
  <c r="Q5764" i="2" s="1"/>
  <c r="P5765" i="2"/>
  <c r="Q5765" i="2" s="1"/>
  <c r="P5766" i="2"/>
  <c r="Q5766" i="2" s="1"/>
  <c r="P5767" i="2"/>
  <c r="Q5767" i="2" s="1"/>
  <c r="P5768" i="2"/>
  <c r="Q5768" i="2" s="1"/>
  <c r="P5769" i="2"/>
  <c r="Q5769" i="2" s="1"/>
  <c r="P5770" i="2"/>
  <c r="Q5770" i="2" s="1"/>
  <c r="P5771" i="2"/>
  <c r="Q5771" i="2" s="1"/>
  <c r="P5772" i="2"/>
  <c r="Q5772" i="2" s="1"/>
  <c r="P5773" i="2"/>
  <c r="Q5773" i="2" s="1"/>
  <c r="P5774" i="2"/>
  <c r="Q5774" i="2" s="1"/>
  <c r="P5775" i="2"/>
  <c r="Q5775" i="2" s="1"/>
  <c r="P5776" i="2"/>
  <c r="Q5776" i="2" s="1"/>
  <c r="P5777" i="2"/>
  <c r="Q5777" i="2" s="1"/>
  <c r="P5778" i="2"/>
  <c r="Q5778" i="2" s="1"/>
  <c r="P5779" i="2"/>
  <c r="Q5779" i="2" s="1"/>
  <c r="P5780" i="2"/>
  <c r="Q5780" i="2" s="1"/>
  <c r="P5781" i="2"/>
  <c r="Q5781" i="2" s="1"/>
  <c r="P5782" i="2"/>
  <c r="Q5782" i="2" s="1"/>
  <c r="P5783" i="2"/>
  <c r="Q5783" i="2" s="1"/>
  <c r="P5784" i="2"/>
  <c r="Q5784" i="2" s="1"/>
  <c r="P5785" i="2"/>
  <c r="Q5785" i="2" s="1"/>
  <c r="P5786" i="2"/>
  <c r="Q5786" i="2" s="1"/>
  <c r="P5787" i="2"/>
  <c r="Q5787" i="2" s="1"/>
  <c r="P5788" i="2"/>
  <c r="Q5788" i="2" s="1"/>
  <c r="P5789" i="2"/>
  <c r="Q5789" i="2" s="1"/>
  <c r="P5790" i="2"/>
  <c r="Q5790" i="2" s="1"/>
  <c r="P5791" i="2"/>
  <c r="Q5791" i="2" s="1"/>
  <c r="P5792" i="2"/>
  <c r="Q5792" i="2" s="1"/>
  <c r="P5793" i="2"/>
  <c r="Q5793" i="2" s="1"/>
  <c r="P5794" i="2"/>
  <c r="Q5794" i="2" s="1"/>
  <c r="P5795" i="2"/>
  <c r="Q5795" i="2" s="1"/>
  <c r="P5796" i="2"/>
  <c r="Q5796" i="2" s="1"/>
  <c r="P5797" i="2"/>
  <c r="Q5797" i="2" s="1"/>
  <c r="P5798" i="2"/>
  <c r="Q5798" i="2" s="1"/>
  <c r="P5799" i="2"/>
  <c r="Q5799" i="2" s="1"/>
  <c r="P5800" i="2"/>
  <c r="Q5800" i="2" s="1"/>
  <c r="P5801" i="2"/>
  <c r="Q5801" i="2" s="1"/>
  <c r="P5802" i="2"/>
  <c r="Q5802" i="2" s="1"/>
  <c r="P5803" i="2"/>
  <c r="Q5803" i="2" s="1"/>
  <c r="P5804" i="2"/>
  <c r="Q5804" i="2" s="1"/>
  <c r="P5805" i="2"/>
  <c r="Q5805" i="2" s="1"/>
  <c r="P5806" i="2"/>
  <c r="Q5806" i="2" s="1"/>
  <c r="P5807" i="2"/>
  <c r="Q5807" i="2" s="1"/>
  <c r="P5808" i="2"/>
  <c r="Q5808" i="2" s="1"/>
  <c r="P5809" i="2"/>
  <c r="Q5809" i="2" s="1"/>
  <c r="P5810" i="2"/>
  <c r="Q5810" i="2" s="1"/>
  <c r="P5811" i="2"/>
  <c r="Q5811" i="2" s="1"/>
  <c r="P5812" i="2"/>
  <c r="Q5812" i="2" s="1"/>
  <c r="P5813" i="2"/>
  <c r="Q5813" i="2" s="1"/>
  <c r="P5814" i="2"/>
  <c r="Q5814" i="2" s="1"/>
  <c r="P5815" i="2"/>
  <c r="Q5815" i="2" s="1"/>
  <c r="P5816" i="2"/>
  <c r="Q5816" i="2" s="1"/>
  <c r="P5817" i="2"/>
  <c r="Q5817" i="2" s="1"/>
  <c r="P5818" i="2"/>
  <c r="Q5818" i="2" s="1"/>
  <c r="P5819" i="2"/>
  <c r="Q5819" i="2" s="1"/>
  <c r="P5820" i="2"/>
  <c r="Q5820" i="2" s="1"/>
  <c r="P5821" i="2"/>
  <c r="Q5821" i="2" s="1"/>
  <c r="P5822" i="2"/>
  <c r="Q5822" i="2" s="1"/>
  <c r="P5823" i="2"/>
  <c r="Q5823" i="2" s="1"/>
  <c r="P5824" i="2"/>
  <c r="Q5824" i="2" s="1"/>
  <c r="P5825" i="2"/>
  <c r="Q5825" i="2" s="1"/>
  <c r="P5826" i="2"/>
  <c r="Q5826" i="2" s="1"/>
  <c r="P5827" i="2"/>
  <c r="Q5827" i="2" s="1"/>
  <c r="P5828" i="2"/>
  <c r="Q5828" i="2" s="1"/>
  <c r="P5829" i="2"/>
  <c r="Q5829" i="2" s="1"/>
  <c r="P5830" i="2"/>
  <c r="Q5830" i="2" s="1"/>
  <c r="P5831" i="2"/>
  <c r="Q5831" i="2" s="1"/>
  <c r="P5832" i="2"/>
  <c r="Q5832" i="2" s="1"/>
  <c r="P5833" i="2"/>
  <c r="Q5833" i="2" s="1"/>
  <c r="P5834" i="2"/>
  <c r="Q5834" i="2" s="1"/>
  <c r="P5835" i="2"/>
  <c r="Q5835" i="2" s="1"/>
  <c r="P5836" i="2"/>
  <c r="Q5836" i="2" s="1"/>
  <c r="P5837" i="2"/>
  <c r="Q5837" i="2" s="1"/>
  <c r="P5838" i="2"/>
  <c r="Q5838" i="2" s="1"/>
  <c r="P5839" i="2"/>
  <c r="Q5839" i="2" s="1"/>
  <c r="P5840" i="2"/>
  <c r="Q5840" i="2" s="1"/>
  <c r="P5841" i="2"/>
  <c r="Q5841" i="2" s="1"/>
  <c r="P5842" i="2"/>
  <c r="Q5842" i="2" s="1"/>
  <c r="P5843" i="2"/>
  <c r="Q5843" i="2" s="1"/>
  <c r="P5844" i="2"/>
  <c r="Q5844" i="2" s="1"/>
  <c r="P5845" i="2"/>
  <c r="Q5845" i="2" s="1"/>
  <c r="P5846" i="2"/>
  <c r="Q5846" i="2" s="1"/>
  <c r="P5847" i="2"/>
  <c r="Q5847" i="2" s="1"/>
  <c r="P5848" i="2"/>
  <c r="Q5848" i="2" s="1"/>
  <c r="P5849" i="2"/>
  <c r="Q5849" i="2" s="1"/>
  <c r="P5850" i="2"/>
  <c r="Q5850" i="2" s="1"/>
  <c r="P5851" i="2"/>
  <c r="Q5851" i="2" s="1"/>
  <c r="P5852" i="2"/>
  <c r="Q5852" i="2" s="1"/>
  <c r="P5853" i="2"/>
  <c r="Q5853" i="2" s="1"/>
  <c r="P5854" i="2"/>
  <c r="Q5854" i="2" s="1"/>
  <c r="P5855" i="2"/>
  <c r="Q5855" i="2" s="1"/>
  <c r="P5856" i="2"/>
  <c r="Q5856" i="2" s="1"/>
  <c r="P5857" i="2"/>
  <c r="Q5857" i="2" s="1"/>
  <c r="P5858" i="2"/>
  <c r="Q5858" i="2" s="1"/>
  <c r="P5859" i="2"/>
  <c r="Q5859" i="2" s="1"/>
  <c r="P5860" i="2"/>
  <c r="Q5860" i="2" s="1"/>
  <c r="P5861" i="2"/>
  <c r="Q5861" i="2" s="1"/>
  <c r="P5862" i="2"/>
  <c r="Q5862" i="2" s="1"/>
  <c r="P5863" i="2"/>
  <c r="Q5863" i="2" s="1"/>
  <c r="P5864" i="2"/>
  <c r="Q5864" i="2" s="1"/>
  <c r="P5865" i="2"/>
  <c r="Q5865" i="2" s="1"/>
  <c r="P5866" i="2"/>
  <c r="Q5866" i="2" s="1"/>
  <c r="P5867" i="2"/>
  <c r="Q5867" i="2" s="1"/>
  <c r="P5868" i="2"/>
  <c r="Q5868" i="2" s="1"/>
  <c r="P5869" i="2"/>
  <c r="Q5869" i="2" s="1"/>
  <c r="P5870" i="2"/>
  <c r="Q5870" i="2" s="1"/>
  <c r="P5871" i="2"/>
  <c r="Q5871" i="2" s="1"/>
  <c r="P5872" i="2"/>
  <c r="Q5872" i="2" s="1"/>
  <c r="P5873" i="2"/>
  <c r="Q5873" i="2" s="1"/>
  <c r="P5874" i="2"/>
  <c r="Q5874" i="2" s="1"/>
  <c r="P5875" i="2"/>
  <c r="Q5875" i="2" s="1"/>
  <c r="P5876" i="2"/>
  <c r="Q5876" i="2" s="1"/>
  <c r="P5877" i="2"/>
  <c r="Q5877" i="2" s="1"/>
  <c r="P5878" i="2"/>
  <c r="Q5878" i="2" s="1"/>
  <c r="P5879" i="2"/>
  <c r="Q5879" i="2" s="1"/>
  <c r="P5880" i="2"/>
  <c r="Q5880" i="2" s="1"/>
  <c r="P5881" i="2"/>
  <c r="Q5881" i="2" s="1"/>
  <c r="P5882" i="2"/>
  <c r="Q5882" i="2" s="1"/>
  <c r="P5883" i="2"/>
  <c r="Q5883" i="2" s="1"/>
  <c r="P5884" i="2"/>
  <c r="Q5884" i="2" s="1"/>
  <c r="P5885" i="2"/>
  <c r="Q5885" i="2" s="1"/>
  <c r="P5886" i="2"/>
  <c r="Q5886" i="2" s="1"/>
  <c r="P5887" i="2"/>
  <c r="Q5887" i="2" s="1"/>
  <c r="P5888" i="2"/>
  <c r="Q5888" i="2" s="1"/>
  <c r="P5889" i="2"/>
  <c r="Q5889" i="2" s="1"/>
  <c r="P5890" i="2"/>
  <c r="Q5890" i="2" s="1"/>
  <c r="P5891" i="2"/>
  <c r="Q5891" i="2" s="1"/>
  <c r="P5892" i="2"/>
  <c r="Q5892" i="2" s="1"/>
  <c r="P5893" i="2"/>
  <c r="Q5893" i="2" s="1"/>
  <c r="P5894" i="2"/>
  <c r="Q5894" i="2" s="1"/>
  <c r="P5895" i="2"/>
  <c r="Q5895" i="2" s="1"/>
  <c r="P5896" i="2"/>
  <c r="Q5896" i="2" s="1"/>
  <c r="P5897" i="2"/>
  <c r="Q5897" i="2" s="1"/>
  <c r="P5898" i="2"/>
  <c r="Q5898" i="2" s="1"/>
  <c r="P5899" i="2"/>
  <c r="Q5899" i="2" s="1"/>
  <c r="P5900" i="2"/>
  <c r="Q5900" i="2" s="1"/>
  <c r="P5901" i="2"/>
  <c r="Q5901" i="2" s="1"/>
  <c r="P5902" i="2"/>
  <c r="Q5902" i="2" s="1"/>
  <c r="P5903" i="2"/>
  <c r="Q5903" i="2" s="1"/>
  <c r="P5904" i="2"/>
  <c r="Q5904" i="2" s="1"/>
  <c r="P5905" i="2"/>
  <c r="Q5905" i="2" s="1"/>
  <c r="P5906" i="2"/>
  <c r="Q5906" i="2" s="1"/>
  <c r="P5907" i="2"/>
  <c r="Q5907" i="2" s="1"/>
  <c r="P5908" i="2"/>
  <c r="Q5908" i="2" s="1"/>
  <c r="P5909" i="2"/>
  <c r="Q5909" i="2" s="1"/>
  <c r="P5910" i="2"/>
  <c r="Q5910" i="2" s="1"/>
  <c r="P5911" i="2"/>
  <c r="Q5911" i="2" s="1"/>
  <c r="P5912" i="2"/>
  <c r="Q5912" i="2" s="1"/>
  <c r="P5913" i="2"/>
  <c r="Q5913" i="2" s="1"/>
  <c r="P5914" i="2"/>
  <c r="Q5914" i="2" s="1"/>
  <c r="P5915" i="2"/>
  <c r="Q5915" i="2" s="1"/>
  <c r="P5916" i="2"/>
  <c r="Q5916" i="2" s="1"/>
  <c r="P5917" i="2"/>
  <c r="Q5917" i="2" s="1"/>
  <c r="P5918" i="2"/>
  <c r="Q5918" i="2" s="1"/>
  <c r="P5919" i="2"/>
  <c r="Q5919" i="2" s="1"/>
  <c r="P5920" i="2"/>
  <c r="Q5920" i="2" s="1"/>
  <c r="P5921" i="2"/>
  <c r="Q5921" i="2" s="1"/>
  <c r="P5922" i="2"/>
  <c r="Q5922" i="2" s="1"/>
  <c r="P5923" i="2"/>
  <c r="Q5923" i="2" s="1"/>
  <c r="P5924" i="2"/>
  <c r="Q5924" i="2" s="1"/>
  <c r="P5925" i="2"/>
  <c r="Q5925" i="2" s="1"/>
  <c r="P5926" i="2"/>
  <c r="Q5926" i="2" s="1"/>
  <c r="P5927" i="2"/>
  <c r="Q5927" i="2" s="1"/>
  <c r="P5928" i="2"/>
  <c r="Q5928" i="2" s="1"/>
  <c r="P5929" i="2"/>
  <c r="Q5929" i="2" s="1"/>
  <c r="P5930" i="2"/>
  <c r="Q5930" i="2" s="1"/>
  <c r="P5931" i="2"/>
  <c r="Q5931" i="2" s="1"/>
  <c r="P5932" i="2"/>
  <c r="Q5932" i="2" s="1"/>
  <c r="P5933" i="2"/>
  <c r="Q5933" i="2" s="1"/>
  <c r="P5934" i="2"/>
  <c r="Q5934" i="2" s="1"/>
  <c r="P5935" i="2"/>
  <c r="Q5935" i="2" s="1"/>
  <c r="P5936" i="2"/>
  <c r="Q5936" i="2" s="1"/>
  <c r="P5937" i="2"/>
  <c r="Q5937" i="2" s="1"/>
  <c r="P5938" i="2"/>
  <c r="Q5938" i="2" s="1"/>
  <c r="P5939" i="2"/>
  <c r="Q5939" i="2" s="1"/>
  <c r="P5940" i="2"/>
  <c r="Q5940" i="2" s="1"/>
  <c r="P5941" i="2"/>
  <c r="Q5941" i="2" s="1"/>
  <c r="P5942" i="2"/>
  <c r="Q5942" i="2" s="1"/>
  <c r="P5943" i="2"/>
  <c r="Q5943" i="2" s="1"/>
  <c r="P5944" i="2"/>
  <c r="Q5944" i="2" s="1"/>
  <c r="P5945" i="2"/>
  <c r="Q5945" i="2" s="1"/>
  <c r="P5946" i="2"/>
  <c r="Q5946" i="2" s="1"/>
  <c r="P5947" i="2"/>
  <c r="Q5947" i="2" s="1"/>
  <c r="P5948" i="2"/>
  <c r="Q5948" i="2" s="1"/>
  <c r="P5949" i="2"/>
  <c r="Q5949" i="2" s="1"/>
  <c r="P5950" i="2"/>
  <c r="Q5950" i="2" s="1"/>
  <c r="P5951" i="2"/>
  <c r="Q5951" i="2" s="1"/>
  <c r="P5952" i="2"/>
  <c r="Q5952" i="2" s="1"/>
  <c r="P5953" i="2"/>
  <c r="Q5953" i="2" s="1"/>
  <c r="P5954" i="2"/>
  <c r="Q5954" i="2" s="1"/>
  <c r="P5955" i="2"/>
  <c r="Q5955" i="2" s="1"/>
  <c r="P5956" i="2"/>
  <c r="Q5956" i="2" s="1"/>
  <c r="P5957" i="2"/>
  <c r="Q5957" i="2" s="1"/>
  <c r="P5958" i="2"/>
  <c r="Q5958" i="2" s="1"/>
  <c r="P5959" i="2"/>
  <c r="Q5959" i="2" s="1"/>
  <c r="P5960" i="2"/>
  <c r="Q5960" i="2" s="1"/>
  <c r="P5961" i="2"/>
  <c r="Q5961" i="2" s="1"/>
  <c r="P5962" i="2"/>
  <c r="Q5962" i="2" s="1"/>
  <c r="P5963" i="2"/>
  <c r="Q5963" i="2" s="1"/>
  <c r="P5964" i="2"/>
  <c r="Q5964" i="2" s="1"/>
  <c r="P5965" i="2"/>
  <c r="Q5965" i="2" s="1"/>
  <c r="P5966" i="2"/>
  <c r="Q5966" i="2" s="1"/>
  <c r="P5967" i="2"/>
  <c r="Q5967" i="2" s="1"/>
  <c r="P5968" i="2"/>
  <c r="Q5968" i="2" s="1"/>
  <c r="P5969" i="2"/>
  <c r="Q5969" i="2" s="1"/>
  <c r="P5970" i="2"/>
  <c r="Q5970" i="2" s="1"/>
  <c r="P5971" i="2"/>
  <c r="Q5971" i="2" s="1"/>
  <c r="P5972" i="2"/>
  <c r="Q5972" i="2" s="1"/>
  <c r="P5973" i="2"/>
  <c r="Q5973" i="2" s="1"/>
  <c r="P5974" i="2"/>
  <c r="Q5974" i="2" s="1"/>
  <c r="P5975" i="2"/>
  <c r="Q5975" i="2" s="1"/>
  <c r="P5976" i="2"/>
  <c r="Q5976" i="2" s="1"/>
  <c r="P5977" i="2"/>
  <c r="Q5977" i="2" s="1"/>
  <c r="P5978" i="2"/>
  <c r="Q5978" i="2" s="1"/>
  <c r="P5979" i="2"/>
  <c r="Q5979" i="2" s="1"/>
  <c r="P5980" i="2"/>
  <c r="Q5980" i="2" s="1"/>
  <c r="P5981" i="2"/>
  <c r="Q5981" i="2" s="1"/>
  <c r="P5982" i="2"/>
  <c r="Q5982" i="2" s="1"/>
  <c r="P5983" i="2"/>
  <c r="Q5983" i="2" s="1"/>
  <c r="P5984" i="2"/>
  <c r="Q5984" i="2" s="1"/>
  <c r="P5985" i="2"/>
  <c r="Q5985" i="2" s="1"/>
  <c r="P5986" i="2"/>
  <c r="Q5986" i="2" s="1"/>
  <c r="P5987" i="2"/>
  <c r="Q5987" i="2" s="1"/>
  <c r="P5988" i="2"/>
  <c r="Q5988" i="2" s="1"/>
  <c r="P5989" i="2"/>
  <c r="Q5989" i="2" s="1"/>
  <c r="P5990" i="2"/>
  <c r="Q5990" i="2" s="1"/>
  <c r="P5991" i="2"/>
  <c r="Q5991" i="2" s="1"/>
  <c r="P5992" i="2"/>
  <c r="Q5992" i="2" s="1"/>
  <c r="P5993" i="2"/>
  <c r="Q5993" i="2" s="1"/>
  <c r="P5994" i="2"/>
  <c r="Q5994" i="2" s="1"/>
  <c r="P5995" i="2"/>
  <c r="Q5995" i="2" s="1"/>
  <c r="P5996" i="2"/>
  <c r="Q5996" i="2" s="1"/>
  <c r="P5997" i="2"/>
  <c r="Q5997" i="2" s="1"/>
  <c r="P5998" i="2"/>
  <c r="Q5998" i="2" s="1"/>
  <c r="P5999" i="2"/>
  <c r="Q5999" i="2" s="1"/>
  <c r="P6000" i="2"/>
  <c r="Q6000" i="2" s="1"/>
  <c r="P6001" i="2"/>
  <c r="Q6001" i="2" s="1"/>
  <c r="P6002" i="2"/>
  <c r="Q6002" i="2" s="1"/>
  <c r="P6003" i="2"/>
  <c r="Q6003" i="2" s="1"/>
  <c r="P6004" i="2"/>
  <c r="Q6004" i="2" s="1"/>
  <c r="P6005" i="2"/>
  <c r="Q6005" i="2" s="1"/>
  <c r="P6006" i="2"/>
  <c r="Q6006" i="2" s="1"/>
  <c r="P6007" i="2"/>
  <c r="Q6007" i="2" s="1"/>
  <c r="P6008" i="2"/>
  <c r="Q6008" i="2" s="1"/>
  <c r="P6009" i="2"/>
  <c r="Q6009" i="2" s="1"/>
  <c r="P6010" i="2"/>
  <c r="Q6010" i="2" s="1"/>
  <c r="P6011" i="2"/>
  <c r="Q6011" i="2" s="1"/>
  <c r="P6012" i="2"/>
  <c r="Q6012" i="2" s="1"/>
  <c r="P6013" i="2"/>
  <c r="Q6013" i="2" s="1"/>
  <c r="P6014" i="2"/>
  <c r="Q6014" i="2" s="1"/>
  <c r="P6015" i="2"/>
  <c r="Q6015" i="2" s="1"/>
  <c r="P6016" i="2"/>
  <c r="Q6016" i="2" s="1"/>
  <c r="P6017" i="2"/>
  <c r="Q6017" i="2" s="1"/>
  <c r="P6018" i="2"/>
  <c r="Q6018" i="2" s="1"/>
  <c r="P6019" i="2"/>
  <c r="Q6019" i="2" s="1"/>
  <c r="P6020" i="2"/>
  <c r="Q6020" i="2" s="1"/>
  <c r="P6021" i="2"/>
  <c r="Q6021" i="2" s="1"/>
  <c r="P6022" i="2"/>
  <c r="Q6022" i="2" s="1"/>
  <c r="P6023" i="2"/>
  <c r="Q6023" i="2" s="1"/>
  <c r="P6024" i="2"/>
  <c r="Q6024" i="2" s="1"/>
  <c r="P6025" i="2"/>
  <c r="Q6025" i="2" s="1"/>
  <c r="P6026" i="2"/>
  <c r="Q6026" i="2" s="1"/>
  <c r="P6027" i="2"/>
  <c r="Q6027" i="2" s="1"/>
  <c r="P6028" i="2"/>
  <c r="Q6028" i="2" s="1"/>
  <c r="P6029" i="2"/>
  <c r="Q6029" i="2" s="1"/>
  <c r="P6030" i="2"/>
  <c r="Q6030" i="2" s="1"/>
  <c r="P6031" i="2"/>
  <c r="Q6031" i="2" s="1"/>
  <c r="P6032" i="2"/>
  <c r="Q6032" i="2" s="1"/>
  <c r="P6033" i="2"/>
  <c r="Q6033" i="2" s="1"/>
  <c r="P6034" i="2"/>
  <c r="Q6034" i="2" s="1"/>
  <c r="P6035" i="2"/>
  <c r="Q6035" i="2" s="1"/>
  <c r="P6036" i="2"/>
  <c r="Q6036" i="2" s="1"/>
  <c r="P6037" i="2"/>
  <c r="Q6037" i="2" s="1"/>
  <c r="P6038" i="2"/>
  <c r="Q6038" i="2" s="1"/>
  <c r="P6039" i="2"/>
  <c r="Q6039" i="2" s="1"/>
  <c r="P6040" i="2"/>
  <c r="Q6040" i="2" s="1"/>
  <c r="P6041" i="2"/>
  <c r="Q6041" i="2" s="1"/>
  <c r="P6042" i="2"/>
  <c r="Q6042" i="2" s="1"/>
  <c r="P6043" i="2"/>
  <c r="Q6043" i="2" s="1"/>
  <c r="P6044" i="2"/>
  <c r="Q6044" i="2" s="1"/>
  <c r="P6045" i="2"/>
  <c r="Q6045" i="2" s="1"/>
  <c r="P6046" i="2"/>
  <c r="Q6046" i="2" s="1"/>
  <c r="P6047" i="2"/>
  <c r="Q6047" i="2" s="1"/>
  <c r="P6048" i="2"/>
  <c r="Q6048" i="2" s="1"/>
  <c r="P6049" i="2"/>
  <c r="Q6049" i="2" s="1"/>
  <c r="P6050" i="2"/>
  <c r="Q6050" i="2" s="1"/>
  <c r="P6051" i="2"/>
  <c r="Q6051" i="2" s="1"/>
  <c r="P6052" i="2"/>
  <c r="Q6052" i="2" s="1"/>
  <c r="P6053" i="2"/>
  <c r="Q6053" i="2" s="1"/>
  <c r="P6054" i="2"/>
  <c r="Q6054" i="2" s="1"/>
  <c r="P6055" i="2"/>
  <c r="Q6055" i="2" s="1"/>
  <c r="P6056" i="2"/>
  <c r="Q6056" i="2" s="1"/>
  <c r="P6057" i="2"/>
  <c r="Q6057" i="2" s="1"/>
  <c r="P6058" i="2"/>
  <c r="Q6058" i="2" s="1"/>
  <c r="P6059" i="2"/>
  <c r="Q6059" i="2" s="1"/>
  <c r="P6060" i="2"/>
  <c r="Q6060" i="2" s="1"/>
  <c r="P6061" i="2"/>
  <c r="Q6061" i="2" s="1"/>
  <c r="P6062" i="2"/>
  <c r="Q6062" i="2" s="1"/>
  <c r="P6063" i="2"/>
  <c r="Q6063" i="2" s="1"/>
  <c r="P6064" i="2"/>
  <c r="Q6064" i="2" s="1"/>
  <c r="P6065" i="2"/>
  <c r="Q6065" i="2" s="1"/>
  <c r="P6066" i="2"/>
  <c r="Q6066" i="2" s="1"/>
  <c r="P6067" i="2"/>
  <c r="Q6067" i="2" s="1"/>
  <c r="P6068" i="2"/>
  <c r="Q6068" i="2" s="1"/>
  <c r="P6069" i="2"/>
  <c r="Q6069" i="2" s="1"/>
  <c r="P6070" i="2"/>
  <c r="Q6070" i="2" s="1"/>
  <c r="P6071" i="2"/>
  <c r="Q6071" i="2" s="1"/>
  <c r="P6072" i="2"/>
  <c r="Q6072" i="2" s="1"/>
  <c r="P6073" i="2"/>
  <c r="Q6073" i="2" s="1"/>
  <c r="P6074" i="2"/>
  <c r="Q6074" i="2" s="1"/>
  <c r="P6075" i="2"/>
  <c r="Q6075" i="2" s="1"/>
  <c r="P6076" i="2"/>
  <c r="Q6076" i="2" s="1"/>
  <c r="P6077" i="2"/>
  <c r="Q6077" i="2" s="1"/>
  <c r="P6078" i="2"/>
  <c r="Q6078" i="2" s="1"/>
  <c r="P6079" i="2"/>
  <c r="Q6079" i="2" s="1"/>
  <c r="P6080" i="2"/>
  <c r="Q6080" i="2" s="1"/>
  <c r="P6081" i="2"/>
  <c r="Q6081" i="2" s="1"/>
  <c r="P6082" i="2"/>
  <c r="Q6082" i="2" s="1"/>
  <c r="P6083" i="2"/>
  <c r="Q6083" i="2" s="1"/>
  <c r="P6084" i="2"/>
  <c r="Q6084" i="2" s="1"/>
  <c r="P6085" i="2"/>
  <c r="Q6085" i="2" s="1"/>
  <c r="P6086" i="2"/>
  <c r="Q6086" i="2" s="1"/>
  <c r="P6087" i="2"/>
  <c r="Q6087" i="2" s="1"/>
  <c r="P6088" i="2"/>
  <c r="Q6088" i="2" s="1"/>
  <c r="P6089" i="2"/>
  <c r="Q6089" i="2" s="1"/>
  <c r="P6090" i="2"/>
  <c r="Q6090" i="2" s="1"/>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Q6127" i="2" s="1"/>
  <c r="P6128" i="2"/>
  <c r="Q6128" i="2" s="1"/>
  <c r="P6129" i="2"/>
  <c r="Q6129" i="2" s="1"/>
  <c r="P6130" i="2"/>
  <c r="Q6130" i="2" s="1"/>
  <c r="P6131" i="2"/>
  <c r="Q6131" i="2" s="1"/>
  <c r="P6132" i="2"/>
  <c r="Q6132" i="2" s="1"/>
  <c r="P6133" i="2"/>
  <c r="Q6133" i="2" s="1"/>
  <c r="P6134" i="2"/>
  <c r="Q6134" i="2" s="1"/>
  <c r="P6135" i="2"/>
  <c r="Q6135" i="2" s="1"/>
  <c r="P6136" i="2"/>
  <c r="Q6136" i="2" s="1"/>
  <c r="P6137" i="2"/>
  <c r="Q6137" i="2" s="1"/>
  <c r="P6138" i="2"/>
  <c r="Q6138" i="2" s="1"/>
  <c r="P6139" i="2"/>
  <c r="Q6139" i="2" s="1"/>
  <c r="P6140" i="2"/>
  <c r="Q6140" i="2" s="1"/>
  <c r="P6141" i="2"/>
  <c r="Q6141" i="2" s="1"/>
  <c r="P6142" i="2"/>
  <c r="Q6142" i="2" s="1"/>
  <c r="P6143" i="2"/>
  <c r="Q6143" i="2" s="1"/>
  <c r="P6144" i="2"/>
  <c r="Q6144" i="2" s="1"/>
  <c r="P6145" i="2"/>
  <c r="Q6145" i="2" s="1"/>
  <c r="P6146" i="2"/>
  <c r="Q6146" i="2" s="1"/>
  <c r="P6147" i="2"/>
  <c r="Q6147" i="2" s="1"/>
  <c r="P6148" i="2"/>
  <c r="Q6148" i="2" s="1"/>
  <c r="P6149" i="2"/>
  <c r="Q6149" i="2" s="1"/>
  <c r="P6150" i="2"/>
  <c r="Q6150" i="2" s="1"/>
  <c r="P6151" i="2"/>
  <c r="Q6151" i="2" s="1"/>
  <c r="P6152" i="2"/>
  <c r="Q6152" i="2" s="1"/>
  <c r="P6153" i="2"/>
  <c r="Q6153" i="2" s="1"/>
  <c r="P6154" i="2"/>
  <c r="Q6154" i="2" s="1"/>
  <c r="P6155" i="2"/>
  <c r="Q6155" i="2" s="1"/>
  <c r="P6156" i="2"/>
  <c r="Q6156" i="2" s="1"/>
  <c r="P6157" i="2"/>
  <c r="Q6157" i="2" s="1"/>
  <c r="P6158" i="2"/>
  <c r="Q6158" i="2" s="1"/>
  <c r="P6159" i="2"/>
  <c r="Q6159" i="2" s="1"/>
  <c r="P6160" i="2"/>
  <c r="Q6160" i="2" s="1"/>
  <c r="P6161" i="2"/>
  <c r="Q6161" i="2" s="1"/>
  <c r="P6162" i="2"/>
  <c r="Q6162" i="2" s="1"/>
  <c r="P6163" i="2"/>
  <c r="Q6163" i="2" s="1"/>
  <c r="P6164" i="2"/>
  <c r="Q6164" i="2" s="1"/>
  <c r="P6165" i="2"/>
  <c r="Q6165" i="2" s="1"/>
  <c r="P6166" i="2"/>
  <c r="Q6166" i="2" s="1"/>
  <c r="P6167" i="2"/>
  <c r="Q6167" i="2" s="1"/>
  <c r="P6168" i="2"/>
  <c r="Q6168" i="2" s="1"/>
  <c r="P6169" i="2"/>
  <c r="Q6169" i="2" s="1"/>
  <c r="P6170" i="2"/>
  <c r="Q6170" i="2" s="1"/>
  <c r="P6171" i="2"/>
  <c r="Q6171" i="2" s="1"/>
  <c r="P6172" i="2"/>
  <c r="Q6172" i="2" s="1"/>
  <c r="P6173" i="2"/>
  <c r="Q6173" i="2" s="1"/>
  <c r="P6174" i="2"/>
  <c r="Q6174" i="2" s="1"/>
  <c r="P6175" i="2"/>
  <c r="Q6175" i="2" s="1"/>
  <c r="P6176" i="2"/>
  <c r="Q6176" i="2" s="1"/>
  <c r="P6177" i="2"/>
  <c r="Q6177" i="2" s="1"/>
  <c r="P6178" i="2"/>
  <c r="Q6178" i="2" s="1"/>
  <c r="P6179" i="2"/>
  <c r="Q6179" i="2" s="1"/>
  <c r="P6180" i="2"/>
  <c r="Q6180" i="2" s="1"/>
  <c r="P6181" i="2"/>
  <c r="Q6181" i="2" s="1"/>
  <c r="P6182" i="2"/>
  <c r="Q6182" i="2" s="1"/>
  <c r="P6183" i="2"/>
  <c r="Q6183" i="2" s="1"/>
  <c r="P6184" i="2"/>
  <c r="Q6184" i="2" s="1"/>
  <c r="P6185" i="2"/>
  <c r="Q6185" i="2" s="1"/>
  <c r="P6186" i="2"/>
  <c r="Q6186" i="2" s="1"/>
  <c r="P6187" i="2"/>
  <c r="Q6187" i="2" s="1"/>
  <c r="P6188" i="2"/>
  <c r="Q6188" i="2" s="1"/>
  <c r="P6189" i="2"/>
  <c r="Q6189" i="2" s="1"/>
  <c r="P6190" i="2"/>
  <c r="Q6190" i="2" s="1"/>
  <c r="P6191" i="2"/>
  <c r="Q6191" i="2" s="1"/>
  <c r="P6192" i="2"/>
  <c r="Q6192" i="2" s="1"/>
  <c r="P6193" i="2"/>
  <c r="Q6193" i="2" s="1"/>
  <c r="P6194" i="2"/>
  <c r="Q6194" i="2" s="1"/>
  <c r="P6195" i="2"/>
  <c r="Q6195" i="2" s="1"/>
  <c r="P6196" i="2"/>
  <c r="Q6196" i="2" s="1"/>
  <c r="P6197" i="2"/>
  <c r="Q6197" i="2" s="1"/>
  <c r="P6198" i="2"/>
  <c r="Q6198" i="2" s="1"/>
  <c r="P6199" i="2"/>
  <c r="Q6199" i="2" s="1"/>
  <c r="P6200" i="2"/>
  <c r="Q6200" i="2" s="1"/>
  <c r="P6201" i="2"/>
  <c r="Q6201" i="2" s="1"/>
  <c r="P6202" i="2"/>
  <c r="Q6202" i="2" s="1"/>
  <c r="P6203" i="2"/>
  <c r="Q6203" i="2" s="1"/>
  <c r="P6204" i="2"/>
  <c r="Q6204" i="2" s="1"/>
  <c r="P6205" i="2"/>
  <c r="Q6205" i="2" s="1"/>
  <c r="P6206" i="2"/>
  <c r="Q6206" i="2" s="1"/>
  <c r="P6207" i="2"/>
  <c r="Q6207" i="2" s="1"/>
  <c r="P6208" i="2"/>
  <c r="Q6208" i="2" s="1"/>
  <c r="P6209" i="2"/>
  <c r="Q6209" i="2" s="1"/>
  <c r="P6210" i="2"/>
  <c r="Q6210" i="2" s="1"/>
  <c r="P6211" i="2"/>
  <c r="Q6211" i="2" s="1"/>
  <c r="P6212" i="2"/>
  <c r="Q6212" i="2" s="1"/>
  <c r="P6213" i="2"/>
  <c r="Q6213" i="2" s="1"/>
  <c r="P6214" i="2"/>
  <c r="Q6214" i="2" s="1"/>
  <c r="P6215" i="2"/>
  <c r="Q6215" i="2" s="1"/>
  <c r="P6216" i="2"/>
  <c r="Q6216" i="2" s="1"/>
  <c r="P6217" i="2"/>
  <c r="Q6217" i="2" s="1"/>
  <c r="P6218" i="2"/>
  <c r="Q6218" i="2" s="1"/>
  <c r="P6219" i="2"/>
  <c r="Q6219" i="2" s="1"/>
  <c r="P6220" i="2"/>
  <c r="Q6220" i="2" s="1"/>
  <c r="P6221" i="2"/>
  <c r="Q6221" i="2" s="1"/>
  <c r="P6222" i="2"/>
  <c r="Q6222" i="2" s="1"/>
  <c r="P6223" i="2"/>
  <c r="Q6223" i="2" s="1"/>
  <c r="P6224" i="2"/>
  <c r="Q6224" i="2" s="1"/>
  <c r="P6225" i="2"/>
  <c r="Q6225" i="2" s="1"/>
  <c r="P6226" i="2"/>
  <c r="Q6226" i="2" s="1"/>
  <c r="P6227" i="2"/>
  <c r="Q6227" i="2" s="1"/>
  <c r="P6228" i="2"/>
  <c r="Q6228" i="2" s="1"/>
  <c r="P6229" i="2"/>
  <c r="Q6229" i="2" s="1"/>
  <c r="P6230" i="2"/>
  <c r="Q6230" i="2" s="1"/>
  <c r="P6231" i="2"/>
  <c r="Q6231" i="2" s="1"/>
  <c r="P6232" i="2"/>
  <c r="Q6232" i="2" s="1"/>
  <c r="P6233" i="2"/>
  <c r="Q6233" i="2" s="1"/>
  <c r="P6234" i="2"/>
  <c r="Q6234" i="2" s="1"/>
  <c r="P6235" i="2"/>
  <c r="Q6235" i="2" s="1"/>
  <c r="P6236" i="2"/>
  <c r="Q6236" i="2" s="1"/>
  <c r="P6237" i="2"/>
  <c r="Q6237" i="2" s="1"/>
  <c r="P6238" i="2"/>
  <c r="Q6238" i="2" s="1"/>
  <c r="P6239" i="2"/>
  <c r="Q6239" i="2" s="1"/>
  <c r="P6240" i="2"/>
  <c r="Q6240" i="2" s="1"/>
  <c r="P6241" i="2"/>
  <c r="Q6241" i="2" s="1"/>
  <c r="P6242" i="2"/>
  <c r="Q6242" i="2" s="1"/>
  <c r="P6243" i="2"/>
  <c r="Q6243" i="2" s="1"/>
  <c r="P6244" i="2"/>
  <c r="Q6244" i="2" s="1"/>
  <c r="P6245" i="2"/>
  <c r="Q6245" i="2" s="1"/>
  <c r="P6246" i="2"/>
  <c r="Q6246" i="2" s="1"/>
  <c r="P6247" i="2"/>
  <c r="Q6247" i="2" s="1"/>
  <c r="P6248" i="2"/>
  <c r="Q6248" i="2" s="1"/>
  <c r="P6249" i="2"/>
  <c r="Q6249" i="2" s="1"/>
  <c r="P6250" i="2"/>
  <c r="Q6250" i="2" s="1"/>
  <c r="P6251" i="2"/>
  <c r="Q6251" i="2" s="1"/>
  <c r="P6252" i="2"/>
  <c r="Q6252" i="2" s="1"/>
  <c r="P6253" i="2"/>
  <c r="Q6253" i="2" s="1"/>
  <c r="P6254" i="2"/>
  <c r="Q6254" i="2" s="1"/>
  <c r="P6255" i="2"/>
  <c r="Q6255" i="2" s="1"/>
  <c r="P6256" i="2"/>
  <c r="Q6256" i="2" s="1"/>
  <c r="P6257" i="2"/>
  <c r="Q6257" i="2" s="1"/>
  <c r="P6258" i="2"/>
  <c r="Q6258" i="2" s="1"/>
  <c r="P6259" i="2"/>
  <c r="Q6259" i="2" s="1"/>
  <c r="P6260" i="2"/>
  <c r="Q6260" i="2" s="1"/>
  <c r="P6261" i="2"/>
  <c r="Q6261" i="2" s="1"/>
  <c r="P6262" i="2"/>
  <c r="Q6262" i="2" s="1"/>
  <c r="P6263" i="2"/>
  <c r="Q6263" i="2" s="1"/>
  <c r="P6264" i="2"/>
  <c r="Q6264" i="2" s="1"/>
  <c r="P6265" i="2"/>
  <c r="Q6265" i="2" s="1"/>
  <c r="P6266" i="2"/>
  <c r="Q6266" i="2" s="1"/>
  <c r="P6267" i="2"/>
  <c r="Q6267" i="2" s="1"/>
  <c r="P6268" i="2"/>
  <c r="Q6268" i="2" s="1"/>
  <c r="P6269" i="2"/>
  <c r="Q6269" i="2" s="1"/>
  <c r="P6270" i="2"/>
  <c r="Q6270" i="2" s="1"/>
  <c r="P6271" i="2"/>
  <c r="Q6271" i="2" s="1"/>
  <c r="P6272" i="2"/>
  <c r="Q6272" i="2" s="1"/>
  <c r="P6273" i="2"/>
  <c r="Q6273" i="2" s="1"/>
  <c r="P6274" i="2"/>
  <c r="Q6274" i="2" s="1"/>
  <c r="P6275" i="2"/>
  <c r="Q6275" i="2" s="1"/>
  <c r="P6276" i="2"/>
  <c r="Q6276" i="2" s="1"/>
  <c r="P6277" i="2"/>
  <c r="Q6277" i="2" s="1"/>
  <c r="P6278" i="2"/>
  <c r="Q6278" i="2" s="1"/>
  <c r="P6279" i="2"/>
  <c r="Q6279" i="2" s="1"/>
  <c r="P6280" i="2"/>
  <c r="Q6280" i="2" s="1"/>
  <c r="P6281" i="2"/>
  <c r="Q6281" i="2" s="1"/>
  <c r="P6282" i="2"/>
  <c r="Q6282" i="2" s="1"/>
  <c r="P6283" i="2"/>
  <c r="Q6283" i="2" s="1"/>
  <c r="P6284" i="2"/>
  <c r="Q6284" i="2" s="1"/>
  <c r="P6285" i="2"/>
  <c r="Q6285" i="2" s="1"/>
  <c r="P6286" i="2"/>
  <c r="Q6286" i="2" s="1"/>
  <c r="P6287" i="2"/>
  <c r="Q6287" i="2" s="1"/>
  <c r="P6288" i="2"/>
  <c r="Q6288" i="2" s="1"/>
  <c r="P6289" i="2"/>
  <c r="Q6289" i="2" s="1"/>
  <c r="P6290" i="2"/>
  <c r="Q6290" i="2" s="1"/>
  <c r="P6291" i="2"/>
  <c r="Q6291" i="2" s="1"/>
  <c r="P6292" i="2"/>
  <c r="Q6292" i="2" s="1"/>
  <c r="P6293" i="2"/>
  <c r="Q6293" i="2" s="1"/>
  <c r="P6294" i="2"/>
  <c r="Q6294" i="2" s="1"/>
  <c r="P6295" i="2"/>
  <c r="Q6295" i="2" s="1"/>
  <c r="P6296" i="2"/>
  <c r="Q6296" i="2" s="1"/>
  <c r="P6297" i="2"/>
  <c r="Q6297" i="2" s="1"/>
  <c r="P6298" i="2"/>
  <c r="Q6298" i="2" s="1"/>
  <c r="P6299" i="2"/>
  <c r="Q6299" i="2" s="1"/>
  <c r="P6300" i="2"/>
  <c r="Q6300" i="2" s="1"/>
  <c r="P6301" i="2"/>
  <c r="Q6301" i="2" s="1"/>
  <c r="P6302" i="2"/>
  <c r="Q6302" i="2" s="1"/>
  <c r="P6303" i="2"/>
  <c r="Q6303" i="2" s="1"/>
  <c r="P6304" i="2"/>
  <c r="Q6304" i="2" s="1"/>
  <c r="P6305" i="2"/>
  <c r="Q6305" i="2" s="1"/>
  <c r="P6306" i="2"/>
  <c r="Q6306" i="2" s="1"/>
  <c r="P6307" i="2"/>
  <c r="Q6307" i="2" s="1"/>
  <c r="P6308" i="2"/>
  <c r="Q6308" i="2" s="1"/>
  <c r="P6309" i="2"/>
  <c r="Q6309" i="2" s="1"/>
  <c r="P6310" i="2"/>
  <c r="Q6310" i="2" s="1"/>
  <c r="P6311" i="2"/>
  <c r="Q6311" i="2" s="1"/>
  <c r="P6312" i="2"/>
  <c r="Q6312" i="2" s="1"/>
  <c r="P6313" i="2"/>
  <c r="Q6313" i="2" s="1"/>
  <c r="P6314" i="2"/>
  <c r="Q6314" i="2" s="1"/>
  <c r="P6315" i="2"/>
  <c r="Q6315" i="2" s="1"/>
  <c r="P6316" i="2"/>
  <c r="Q6316" i="2" s="1"/>
  <c r="P6317" i="2"/>
  <c r="Q6317" i="2" s="1"/>
  <c r="P6318" i="2"/>
  <c r="Q6318" i="2" s="1"/>
  <c r="P6319" i="2"/>
  <c r="Q6319" i="2" s="1"/>
  <c r="P6320" i="2"/>
  <c r="Q6320" i="2" s="1"/>
  <c r="P6321" i="2"/>
  <c r="Q6321" i="2" s="1"/>
  <c r="P6322" i="2"/>
  <c r="Q6322" i="2" s="1"/>
  <c r="P6323" i="2"/>
  <c r="Q6323" i="2" s="1"/>
  <c r="P6324" i="2"/>
  <c r="Q6324" i="2" s="1"/>
  <c r="P6325" i="2"/>
  <c r="Q6325" i="2" s="1"/>
  <c r="P6326" i="2"/>
  <c r="Q6326" i="2" s="1"/>
  <c r="P6327" i="2"/>
  <c r="Q6327" i="2" s="1"/>
  <c r="P6328" i="2"/>
  <c r="Q6328" i="2" s="1"/>
  <c r="P6329" i="2"/>
  <c r="Q6329" i="2" s="1"/>
  <c r="P6330" i="2"/>
  <c r="Q6330" i="2" s="1"/>
  <c r="P6331" i="2"/>
  <c r="Q6331" i="2" s="1"/>
  <c r="P6332" i="2"/>
  <c r="Q6332" i="2" s="1"/>
  <c r="P6333" i="2"/>
  <c r="Q6333" i="2" s="1"/>
  <c r="P6334" i="2"/>
  <c r="Q6334" i="2" s="1"/>
  <c r="P6335" i="2"/>
  <c r="Q6335" i="2" s="1"/>
  <c r="P6336" i="2"/>
  <c r="Q6336" i="2" s="1"/>
  <c r="P6337" i="2"/>
  <c r="Q6337" i="2" s="1"/>
  <c r="P6338" i="2"/>
  <c r="Q6338" i="2" s="1"/>
  <c r="P6339" i="2"/>
  <c r="Q6339" i="2" s="1"/>
  <c r="P6340" i="2"/>
  <c r="Q6340" i="2" s="1"/>
  <c r="P6341" i="2"/>
  <c r="Q6341" i="2" s="1"/>
  <c r="P6342" i="2"/>
  <c r="Q6342" i="2" s="1"/>
  <c r="P6343" i="2"/>
  <c r="Q6343" i="2" s="1"/>
  <c r="P6344" i="2"/>
  <c r="Q6344" i="2" s="1"/>
  <c r="P6345" i="2"/>
  <c r="Q6345" i="2" s="1"/>
  <c r="P6346" i="2"/>
  <c r="Q6346" i="2" s="1"/>
  <c r="P6347" i="2"/>
  <c r="Q6347" i="2" s="1"/>
  <c r="P6348" i="2"/>
  <c r="Q6348" i="2" s="1"/>
  <c r="P6349" i="2"/>
  <c r="Q6349" i="2" s="1"/>
  <c r="P6350" i="2"/>
  <c r="Q6350" i="2" s="1"/>
  <c r="P6351" i="2"/>
  <c r="Q6351" i="2" s="1"/>
  <c r="P6352" i="2"/>
  <c r="Q6352" i="2" s="1"/>
  <c r="P6353" i="2"/>
  <c r="Q6353" i="2" s="1"/>
  <c r="P6354" i="2"/>
  <c r="Q6354" i="2" s="1"/>
  <c r="P6355" i="2"/>
  <c r="Q6355" i="2" s="1"/>
  <c r="P6356" i="2"/>
  <c r="Q6356" i="2" s="1"/>
  <c r="P6357" i="2"/>
  <c r="Q6357" i="2" s="1"/>
  <c r="P6358" i="2"/>
  <c r="Q6358" i="2" s="1"/>
  <c r="P6359" i="2"/>
  <c r="Q6359" i="2" s="1"/>
  <c r="P6360" i="2"/>
  <c r="Q6360" i="2" s="1"/>
  <c r="P6361" i="2"/>
  <c r="Q6361" i="2" s="1"/>
  <c r="P6362" i="2"/>
  <c r="Q6362" i="2" s="1"/>
  <c r="P6363" i="2"/>
  <c r="Q6363" i="2" s="1"/>
  <c r="P6364" i="2"/>
  <c r="Q6364" i="2" s="1"/>
  <c r="P6365" i="2"/>
  <c r="Q6365" i="2" s="1"/>
  <c r="P6366" i="2"/>
  <c r="Q6366" i="2" s="1"/>
  <c r="P6367" i="2"/>
  <c r="Q6367" i="2" s="1"/>
  <c r="P6368" i="2"/>
  <c r="Q6368" i="2" s="1"/>
  <c r="P6369" i="2"/>
  <c r="Q6369" i="2" s="1"/>
  <c r="P6370" i="2"/>
  <c r="Q6370" i="2" s="1"/>
  <c r="P6371" i="2"/>
  <c r="Q6371" i="2" s="1"/>
  <c r="P6372" i="2"/>
  <c r="Q6372" i="2" s="1"/>
  <c r="P6373" i="2"/>
  <c r="Q6373" i="2" s="1"/>
  <c r="P6374" i="2"/>
  <c r="Q6374" i="2" s="1"/>
  <c r="P6375" i="2"/>
  <c r="Q6375" i="2" s="1"/>
  <c r="P6376" i="2"/>
  <c r="Q6376" i="2" s="1"/>
  <c r="P6377" i="2"/>
  <c r="Q6377" i="2" s="1"/>
  <c r="P6378" i="2"/>
  <c r="Q6378" i="2" s="1"/>
  <c r="P6379" i="2"/>
  <c r="Q6379" i="2" s="1"/>
  <c r="P6380" i="2"/>
  <c r="Q6380" i="2" s="1"/>
  <c r="P6381" i="2"/>
  <c r="Q6381" i="2" s="1"/>
  <c r="P6382" i="2"/>
  <c r="Q6382" i="2" s="1"/>
  <c r="P6383" i="2"/>
  <c r="Q6383" i="2" s="1"/>
  <c r="P6384" i="2"/>
  <c r="Q6384" i="2" s="1"/>
  <c r="P6385" i="2"/>
  <c r="Q6385" i="2" s="1"/>
  <c r="P6386" i="2"/>
  <c r="Q6386" i="2" s="1"/>
  <c r="P6387" i="2"/>
  <c r="Q6387" i="2" s="1"/>
  <c r="P6388" i="2"/>
  <c r="Q6388" i="2" s="1"/>
  <c r="P6389" i="2"/>
  <c r="Q6389" i="2" s="1"/>
  <c r="P6390" i="2"/>
  <c r="Q6390" i="2" s="1"/>
  <c r="P6391" i="2"/>
  <c r="Q6391" i="2" s="1"/>
  <c r="P6392" i="2"/>
  <c r="Q6392" i="2" s="1"/>
  <c r="P6393" i="2"/>
  <c r="Q6393" i="2" s="1"/>
  <c r="P6394" i="2"/>
  <c r="Q6394" i="2" s="1"/>
  <c r="P6395" i="2"/>
  <c r="Q6395" i="2" s="1"/>
  <c r="P6396" i="2"/>
  <c r="Q6396" i="2" s="1"/>
  <c r="P6397" i="2"/>
  <c r="Q6397" i="2" s="1"/>
  <c r="P6398" i="2"/>
  <c r="Q6398" i="2" s="1"/>
  <c r="P6399" i="2"/>
  <c r="Q6399" i="2" s="1"/>
  <c r="P6400" i="2"/>
  <c r="Q6400" i="2" s="1"/>
  <c r="P6401" i="2"/>
  <c r="Q6401" i="2" s="1"/>
  <c r="P6402" i="2"/>
  <c r="Q6402" i="2" s="1"/>
  <c r="P6403" i="2"/>
  <c r="Q6403" i="2" s="1"/>
  <c r="P6404" i="2"/>
  <c r="Q6404" i="2" s="1"/>
  <c r="P6405" i="2"/>
  <c r="Q6405" i="2" s="1"/>
  <c r="P6406" i="2"/>
  <c r="Q6406" i="2" s="1"/>
  <c r="P6407" i="2"/>
  <c r="Q6407" i="2" s="1"/>
  <c r="P6408" i="2"/>
  <c r="Q6408" i="2" s="1"/>
  <c r="P6409" i="2"/>
  <c r="Q6409" i="2" s="1"/>
  <c r="P6410" i="2"/>
  <c r="Q6410" i="2" s="1"/>
  <c r="P6411" i="2"/>
  <c r="Q6411" i="2" s="1"/>
  <c r="P6412" i="2"/>
  <c r="Q6412" i="2" s="1"/>
  <c r="P6413" i="2"/>
  <c r="Q6413" i="2" s="1"/>
  <c r="P6414" i="2"/>
  <c r="Q6414" i="2" s="1"/>
  <c r="P6415" i="2"/>
  <c r="Q6415" i="2" s="1"/>
  <c r="P6416" i="2"/>
  <c r="Q6416" i="2" s="1"/>
  <c r="P6417" i="2"/>
  <c r="Q6417" i="2" s="1"/>
  <c r="P6418" i="2"/>
  <c r="Q6418" i="2" s="1"/>
  <c r="P6419" i="2"/>
  <c r="Q6419" i="2" s="1"/>
  <c r="P6420" i="2"/>
  <c r="Q6420" i="2" s="1"/>
  <c r="P6421" i="2"/>
  <c r="Q6421" i="2" s="1"/>
  <c r="P6422" i="2"/>
  <c r="Q6422" i="2" s="1"/>
  <c r="P6423" i="2"/>
  <c r="Q6423" i="2" s="1"/>
  <c r="P6424" i="2"/>
  <c r="Q6424" i="2" s="1"/>
  <c r="P6425" i="2"/>
  <c r="Q6425" i="2" s="1"/>
  <c r="P6426" i="2"/>
  <c r="Q6426" i="2" s="1"/>
  <c r="P6427" i="2"/>
  <c r="Q6427" i="2" s="1"/>
  <c r="P6428" i="2"/>
  <c r="Q6428" i="2" s="1"/>
  <c r="P6429" i="2"/>
  <c r="Q6429" i="2" s="1"/>
  <c r="P6430" i="2"/>
  <c r="Q6430" i="2" s="1"/>
  <c r="P6431" i="2"/>
  <c r="Q6431" i="2" s="1"/>
  <c r="P6432" i="2"/>
  <c r="Q6432" i="2" s="1"/>
  <c r="P6433" i="2"/>
  <c r="Q6433" i="2" s="1"/>
  <c r="P6434" i="2"/>
  <c r="Q6434" i="2" s="1"/>
  <c r="P6435" i="2"/>
  <c r="Q6435" i="2" s="1"/>
  <c r="P6436" i="2"/>
  <c r="Q6436" i="2" s="1"/>
  <c r="P6437" i="2"/>
  <c r="Q6437" i="2" s="1"/>
  <c r="P6438" i="2"/>
  <c r="Q6438" i="2" s="1"/>
  <c r="P6439" i="2"/>
  <c r="Q6439" i="2" s="1"/>
  <c r="P6440" i="2"/>
  <c r="Q6440" i="2" s="1"/>
  <c r="P6441" i="2"/>
  <c r="Q6441" i="2" s="1"/>
  <c r="P6442" i="2"/>
  <c r="Q6442" i="2" s="1"/>
  <c r="P6443" i="2"/>
  <c r="Q6443" i="2" s="1"/>
  <c r="P6444" i="2"/>
  <c r="Q6444" i="2" s="1"/>
  <c r="P6445" i="2"/>
  <c r="Q6445" i="2" s="1"/>
  <c r="P6446" i="2"/>
  <c r="Q6446" i="2" s="1"/>
  <c r="P6447" i="2"/>
  <c r="Q6447" i="2" s="1"/>
  <c r="P6448" i="2"/>
  <c r="Q6448" i="2" s="1"/>
  <c r="P6449" i="2"/>
  <c r="Q6449" i="2" s="1"/>
  <c r="P6450" i="2"/>
  <c r="Q6450" i="2" s="1"/>
  <c r="P6451" i="2"/>
  <c r="Q6451" i="2" s="1"/>
  <c r="P6452" i="2"/>
  <c r="Q6452" i="2" s="1"/>
  <c r="P6453" i="2"/>
  <c r="Q6453" i="2" s="1"/>
  <c r="P6454" i="2"/>
  <c r="Q6454" i="2" s="1"/>
  <c r="P6455" i="2"/>
  <c r="Q6455" i="2" s="1"/>
  <c r="P6456" i="2"/>
  <c r="Q6456" i="2" s="1"/>
  <c r="P6457" i="2"/>
  <c r="Q6457" i="2" s="1"/>
  <c r="P6458" i="2"/>
  <c r="Q6458" i="2" s="1"/>
  <c r="P6459" i="2"/>
  <c r="Q6459" i="2" s="1"/>
  <c r="P6460" i="2"/>
  <c r="Q6460" i="2" s="1"/>
  <c r="P6461" i="2"/>
  <c r="Q6461" i="2" s="1"/>
  <c r="P6462" i="2"/>
  <c r="Q6462" i="2" s="1"/>
  <c r="P6463" i="2"/>
  <c r="Q6463" i="2" s="1"/>
  <c r="P6464" i="2"/>
  <c r="Q6464" i="2" s="1"/>
  <c r="P6465" i="2"/>
  <c r="Q6465" i="2" s="1"/>
  <c r="P6466" i="2"/>
  <c r="Q6466" i="2" s="1"/>
  <c r="P6467" i="2"/>
  <c r="Q6467" i="2" s="1"/>
  <c r="P6468" i="2"/>
  <c r="Q6468" i="2" s="1"/>
  <c r="P6469" i="2"/>
  <c r="Q6469" i="2" s="1"/>
  <c r="P6470" i="2"/>
  <c r="Q6470" i="2" s="1"/>
  <c r="P6471" i="2"/>
  <c r="Q6471" i="2" s="1"/>
  <c r="P6472" i="2"/>
  <c r="Q6472" i="2" s="1"/>
  <c r="P6473" i="2"/>
  <c r="Q6473" i="2" s="1"/>
  <c r="P6474" i="2"/>
  <c r="Q6474" i="2" s="1"/>
  <c r="P6475" i="2"/>
  <c r="Q6475" i="2" s="1"/>
  <c r="P6476" i="2"/>
  <c r="Q6476" i="2" s="1"/>
  <c r="P6477" i="2"/>
  <c r="Q6477" i="2" s="1"/>
  <c r="P6478" i="2"/>
  <c r="Q6478" i="2" s="1"/>
  <c r="P6479" i="2"/>
  <c r="Q6479" i="2" s="1"/>
  <c r="P6480" i="2"/>
  <c r="Q6480" i="2" s="1"/>
  <c r="P6481" i="2"/>
  <c r="Q6481" i="2" s="1"/>
  <c r="P6482" i="2"/>
  <c r="Q6482" i="2" s="1"/>
  <c r="P6483" i="2"/>
  <c r="Q6483" i="2" s="1"/>
  <c r="P6484" i="2"/>
  <c r="Q6484" i="2" s="1"/>
  <c r="P6485" i="2"/>
  <c r="Q6485" i="2" s="1"/>
  <c r="P6486" i="2"/>
  <c r="Q6486" i="2" s="1"/>
  <c r="P6487" i="2"/>
  <c r="Q6487" i="2" s="1"/>
  <c r="P6488" i="2"/>
  <c r="Q6488" i="2" s="1"/>
  <c r="P6489" i="2"/>
  <c r="Q6489" i="2" s="1"/>
  <c r="P6490" i="2"/>
  <c r="Q6490" i="2" s="1"/>
  <c r="P6491" i="2"/>
  <c r="Q6491" i="2" s="1"/>
  <c r="P6492" i="2"/>
  <c r="Q6492" i="2" s="1"/>
  <c r="P6493" i="2"/>
  <c r="Q6493" i="2" s="1"/>
  <c r="P6494" i="2"/>
  <c r="Q6494" i="2" s="1"/>
  <c r="P6495" i="2"/>
  <c r="Q6495" i="2" s="1"/>
  <c r="P6496" i="2"/>
  <c r="Q6496" i="2" s="1"/>
  <c r="P6497" i="2"/>
  <c r="Q6497" i="2" s="1"/>
  <c r="P6498" i="2"/>
  <c r="Q6498" i="2" s="1"/>
  <c r="P6499" i="2"/>
  <c r="Q6499" i="2" s="1"/>
  <c r="P6500" i="2"/>
  <c r="Q6500" i="2" s="1"/>
  <c r="P6501" i="2"/>
  <c r="Q6501" i="2" s="1"/>
  <c r="P6502" i="2"/>
  <c r="Q6502" i="2" s="1"/>
  <c r="P6503" i="2"/>
  <c r="Q6503" i="2" s="1"/>
  <c r="P6504" i="2"/>
  <c r="Q6504" i="2" s="1"/>
  <c r="P6505" i="2"/>
  <c r="Q6505" i="2" s="1"/>
  <c r="P6506" i="2"/>
  <c r="Q6506" i="2" s="1"/>
  <c r="P6507" i="2"/>
  <c r="Q6507" i="2" s="1"/>
  <c r="P6508" i="2"/>
  <c r="Q6508" i="2" s="1"/>
  <c r="P6509" i="2"/>
  <c r="Q6509" i="2" s="1"/>
  <c r="P6510" i="2"/>
  <c r="Q6510" i="2" s="1"/>
  <c r="P6511" i="2"/>
  <c r="Q6511" i="2" s="1"/>
  <c r="P6512" i="2"/>
  <c r="Q6512" i="2" s="1"/>
  <c r="P6513" i="2"/>
  <c r="Q6513" i="2" s="1"/>
  <c r="P6514" i="2"/>
  <c r="Q6514" i="2" s="1"/>
  <c r="P6515" i="2"/>
  <c r="Q6515" i="2" s="1"/>
  <c r="P6516" i="2"/>
  <c r="Q6516" i="2" s="1"/>
  <c r="P6517" i="2"/>
  <c r="Q6517" i="2" s="1"/>
  <c r="P6518" i="2"/>
  <c r="Q6518" i="2" s="1"/>
  <c r="P6519" i="2"/>
  <c r="Q6519" i="2" s="1"/>
  <c r="P6520" i="2"/>
  <c r="Q6520" i="2" s="1"/>
  <c r="P6521" i="2"/>
  <c r="Q6521" i="2" s="1"/>
  <c r="P6522" i="2"/>
  <c r="Q6522" i="2" s="1"/>
  <c r="P6523" i="2"/>
  <c r="Q6523" i="2" s="1"/>
  <c r="P6524" i="2"/>
  <c r="Q6524" i="2" s="1"/>
  <c r="P6525" i="2"/>
  <c r="Q6525" i="2" s="1"/>
  <c r="P6526" i="2"/>
  <c r="Q6526" i="2" s="1"/>
  <c r="P6527" i="2"/>
  <c r="Q6527" i="2" s="1"/>
  <c r="P6528" i="2"/>
  <c r="Q6528" i="2" s="1"/>
  <c r="P6529" i="2"/>
  <c r="Q6529" i="2" s="1"/>
  <c r="P6530" i="2"/>
  <c r="Q6530" i="2" s="1"/>
  <c r="P6531" i="2"/>
  <c r="Q6531" i="2" s="1"/>
  <c r="P6532" i="2"/>
  <c r="Q6532" i="2" s="1"/>
  <c r="P6533" i="2"/>
  <c r="Q6533" i="2" s="1"/>
  <c r="P6534" i="2"/>
  <c r="Q6534" i="2" s="1"/>
  <c r="P6535" i="2"/>
  <c r="Q6535" i="2" s="1"/>
  <c r="P6536" i="2"/>
  <c r="Q6536" i="2" s="1"/>
  <c r="P6537" i="2"/>
  <c r="Q6537" i="2" s="1"/>
  <c r="P6538" i="2"/>
  <c r="Q6538" i="2" s="1"/>
  <c r="P6539" i="2"/>
  <c r="Q6539" i="2" s="1"/>
  <c r="P6540" i="2"/>
  <c r="Q6540" i="2" s="1"/>
  <c r="P6541" i="2"/>
  <c r="Q6541" i="2" s="1"/>
  <c r="P6542" i="2"/>
  <c r="Q6542" i="2" s="1"/>
  <c r="P6543" i="2"/>
  <c r="Q6543" i="2" s="1"/>
  <c r="P6544" i="2"/>
  <c r="Q6544" i="2" s="1"/>
  <c r="P6545" i="2"/>
  <c r="Q6545" i="2" s="1"/>
  <c r="P6546" i="2"/>
  <c r="Q6546" i="2" s="1"/>
  <c r="P6547" i="2"/>
  <c r="Q6547" i="2" s="1"/>
  <c r="P6548" i="2"/>
  <c r="Q6548" i="2" s="1"/>
  <c r="P6549" i="2"/>
  <c r="Q6549" i="2" s="1"/>
  <c r="P6550" i="2"/>
  <c r="Q6550" i="2" s="1"/>
  <c r="P6551" i="2"/>
  <c r="Q6551" i="2" s="1"/>
  <c r="P6552" i="2"/>
  <c r="Q6552" i="2" s="1"/>
  <c r="P6553" i="2"/>
  <c r="Q6553" i="2" s="1"/>
  <c r="P6554" i="2"/>
  <c r="Q6554" i="2" s="1"/>
  <c r="P6555" i="2"/>
  <c r="Q6555" i="2" s="1"/>
  <c r="P6556" i="2"/>
  <c r="Q6556" i="2" s="1"/>
  <c r="P6557" i="2"/>
  <c r="Q6557" i="2" s="1"/>
  <c r="P6558" i="2"/>
  <c r="Q6558" i="2" s="1"/>
  <c r="P6559" i="2"/>
  <c r="Q6559" i="2" s="1"/>
  <c r="P6560" i="2"/>
  <c r="Q6560" i="2" s="1"/>
  <c r="P6561" i="2"/>
  <c r="Q6561" i="2" s="1"/>
  <c r="P6562" i="2"/>
  <c r="Q6562" i="2" s="1"/>
  <c r="P6563" i="2"/>
  <c r="Q6563" i="2" s="1"/>
  <c r="P6564" i="2"/>
  <c r="Q6564" i="2" s="1"/>
  <c r="P6565" i="2"/>
  <c r="Q6565" i="2" s="1"/>
  <c r="P6566" i="2"/>
  <c r="Q6566" i="2" s="1"/>
  <c r="P6567" i="2"/>
  <c r="Q6567" i="2" s="1"/>
  <c r="P6568" i="2"/>
  <c r="Q6568" i="2" s="1"/>
  <c r="P6569" i="2"/>
  <c r="Q6569" i="2" s="1"/>
  <c r="P6570" i="2"/>
  <c r="Q6570" i="2" s="1"/>
  <c r="P6571" i="2"/>
  <c r="Q6571" i="2" s="1"/>
  <c r="P6572" i="2"/>
  <c r="Q6572" i="2" s="1"/>
  <c r="P6573" i="2"/>
  <c r="Q6573" i="2" s="1"/>
  <c r="P6574" i="2"/>
  <c r="Q6574" i="2" s="1"/>
  <c r="P6575" i="2"/>
  <c r="Q6575" i="2" s="1"/>
  <c r="P6576" i="2"/>
  <c r="Q6576" i="2" s="1"/>
  <c r="P6577" i="2"/>
  <c r="Q6577" i="2" s="1"/>
  <c r="P6578" i="2"/>
  <c r="Q6578" i="2" s="1"/>
  <c r="P6579" i="2"/>
  <c r="Q6579" i="2" s="1"/>
  <c r="P6580" i="2"/>
  <c r="Q6580" i="2" s="1"/>
  <c r="P6581" i="2"/>
  <c r="Q6581" i="2" s="1"/>
  <c r="P6582" i="2"/>
  <c r="Q6582" i="2" s="1"/>
  <c r="P6583" i="2"/>
  <c r="Q6583" i="2" s="1"/>
  <c r="P6584" i="2"/>
  <c r="Q6584" i="2" s="1"/>
  <c r="P6585" i="2"/>
  <c r="Q6585" i="2" s="1"/>
  <c r="P6586" i="2"/>
  <c r="Q6586" i="2" s="1"/>
  <c r="P6587" i="2"/>
  <c r="Q6587" i="2" s="1"/>
  <c r="P6588" i="2"/>
  <c r="Q6588" i="2" s="1"/>
  <c r="P6589" i="2"/>
  <c r="Q6589" i="2" s="1"/>
  <c r="P6590" i="2"/>
  <c r="Q6590" i="2" s="1"/>
  <c r="P6591" i="2"/>
  <c r="Q6591" i="2" s="1"/>
  <c r="P6592" i="2"/>
  <c r="Q6592" i="2" s="1"/>
  <c r="P6593" i="2"/>
  <c r="Q6593" i="2" s="1"/>
  <c r="P6594" i="2"/>
  <c r="Q6594" i="2" s="1"/>
  <c r="P6595" i="2"/>
  <c r="Q6595" i="2" s="1"/>
  <c r="P6596" i="2"/>
  <c r="Q6596" i="2" s="1"/>
  <c r="P6597" i="2"/>
  <c r="Q6597" i="2" s="1"/>
  <c r="P6598" i="2"/>
  <c r="Q6598" i="2" s="1"/>
  <c r="P6599" i="2"/>
  <c r="Q6599" i="2" s="1"/>
  <c r="P6600" i="2"/>
  <c r="Q6600" i="2" s="1"/>
  <c r="P6601" i="2"/>
  <c r="Q6601" i="2" s="1"/>
  <c r="P6602" i="2"/>
  <c r="Q6602" i="2" s="1"/>
  <c r="P6603" i="2"/>
  <c r="Q6603" i="2" s="1"/>
  <c r="P6604" i="2"/>
  <c r="Q6604" i="2" s="1"/>
  <c r="P6605" i="2"/>
  <c r="Q6605" i="2" s="1"/>
  <c r="P6606" i="2"/>
  <c r="Q6606" i="2" s="1"/>
  <c r="P6607" i="2"/>
  <c r="Q6607" i="2" s="1"/>
  <c r="P6608" i="2"/>
  <c r="Q6608" i="2" s="1"/>
  <c r="P6609" i="2"/>
  <c r="Q6609" i="2" s="1"/>
  <c r="P6610" i="2"/>
  <c r="Q6610" i="2" s="1"/>
  <c r="P6611" i="2"/>
  <c r="Q6611" i="2" s="1"/>
  <c r="P6612" i="2"/>
  <c r="Q6612" i="2" s="1"/>
  <c r="P6613" i="2"/>
  <c r="Q6613" i="2" s="1"/>
  <c r="P6614" i="2"/>
  <c r="Q6614" i="2" s="1"/>
  <c r="P6615" i="2"/>
  <c r="Q6615" i="2" s="1"/>
  <c r="P6616" i="2"/>
  <c r="Q6616" i="2" s="1"/>
  <c r="P6617" i="2"/>
  <c r="Q6617" i="2" s="1"/>
  <c r="P6618" i="2"/>
  <c r="Q6618" i="2" s="1"/>
  <c r="P6619" i="2"/>
  <c r="Q6619" i="2" s="1"/>
  <c r="P6620" i="2"/>
  <c r="Q6620" i="2" s="1"/>
  <c r="P6621" i="2"/>
  <c r="Q6621" i="2" s="1"/>
  <c r="P6622" i="2"/>
  <c r="Q6622" i="2" s="1"/>
  <c r="P6623" i="2"/>
  <c r="Q6623" i="2" s="1"/>
  <c r="P6624" i="2"/>
  <c r="Q6624" i="2" s="1"/>
  <c r="P6625" i="2"/>
  <c r="Q6625" i="2" s="1"/>
  <c r="P6626" i="2"/>
  <c r="Q6626" i="2" s="1"/>
  <c r="P6627" i="2"/>
  <c r="Q6627" i="2" s="1"/>
  <c r="P6628" i="2"/>
  <c r="Q6628" i="2" s="1"/>
  <c r="P6629" i="2"/>
  <c r="Q6629" i="2" s="1"/>
  <c r="P6630" i="2"/>
  <c r="Q6630" i="2" s="1"/>
  <c r="P6631" i="2"/>
  <c r="Q6631" i="2" s="1"/>
  <c r="P6632" i="2"/>
  <c r="Q6632" i="2" s="1"/>
  <c r="P6633" i="2"/>
  <c r="Q6633" i="2" s="1"/>
  <c r="P6634" i="2"/>
  <c r="Q6634" i="2" s="1"/>
  <c r="P6635" i="2"/>
  <c r="Q6635" i="2" s="1"/>
  <c r="P6636" i="2"/>
  <c r="Q6636" i="2" s="1"/>
  <c r="P6637" i="2"/>
  <c r="Q6637" i="2" s="1"/>
  <c r="P6638" i="2"/>
  <c r="Q6638" i="2" s="1"/>
  <c r="P6639" i="2"/>
  <c r="Q6639" i="2" s="1"/>
  <c r="P6640" i="2"/>
  <c r="Q6640" i="2" s="1"/>
  <c r="P6641" i="2"/>
  <c r="Q6641" i="2" s="1"/>
  <c r="P6642" i="2"/>
  <c r="Q6642" i="2" s="1"/>
  <c r="P6643" i="2"/>
  <c r="Q6643" i="2" s="1"/>
  <c r="P6644" i="2"/>
  <c r="Q6644" i="2" s="1"/>
  <c r="P6645" i="2"/>
  <c r="Q6645" i="2" s="1"/>
  <c r="P6646" i="2"/>
  <c r="Q6646" i="2" s="1"/>
  <c r="P6647" i="2"/>
  <c r="Q6647" i="2" s="1"/>
  <c r="P6648" i="2"/>
  <c r="Q6648" i="2" s="1"/>
  <c r="P6649" i="2"/>
  <c r="Q6649" i="2" s="1"/>
  <c r="P6650" i="2"/>
  <c r="Q6650" i="2" s="1"/>
  <c r="P6651" i="2"/>
  <c r="Q6651" i="2" s="1"/>
  <c r="P6652" i="2"/>
  <c r="Q6652" i="2" s="1"/>
  <c r="P6653" i="2"/>
  <c r="Q6653" i="2" s="1"/>
  <c r="P6654" i="2"/>
  <c r="Q6654" i="2" s="1"/>
  <c r="P6655" i="2"/>
  <c r="Q6655" i="2" s="1"/>
  <c r="P6656" i="2"/>
  <c r="Q6656" i="2" s="1"/>
  <c r="P6657" i="2"/>
  <c r="Q6657" i="2" s="1"/>
  <c r="P6658" i="2"/>
  <c r="Q6658" i="2" s="1"/>
  <c r="P6659" i="2"/>
  <c r="Q6659" i="2" s="1"/>
  <c r="P6660" i="2"/>
  <c r="Q6660" i="2" s="1"/>
  <c r="P6661" i="2"/>
  <c r="Q6661" i="2" s="1"/>
  <c r="P6662" i="2"/>
  <c r="Q6662" i="2" s="1"/>
  <c r="P6663" i="2"/>
  <c r="Q6663" i="2" s="1"/>
  <c r="P6664" i="2"/>
  <c r="Q6664" i="2" s="1"/>
  <c r="P6665" i="2"/>
  <c r="Q6665" i="2" s="1"/>
  <c r="P6666" i="2"/>
  <c r="Q6666" i="2" s="1"/>
  <c r="P6667" i="2"/>
  <c r="Q6667" i="2" s="1"/>
  <c r="P6668" i="2"/>
  <c r="Q6668" i="2" s="1"/>
  <c r="P6669" i="2"/>
  <c r="Q6669" i="2" s="1"/>
  <c r="P6670" i="2"/>
  <c r="Q6670" i="2" s="1"/>
  <c r="P6671" i="2"/>
  <c r="Q6671" i="2" s="1"/>
  <c r="P6672" i="2"/>
  <c r="Q6672" i="2" s="1"/>
  <c r="P6673" i="2"/>
  <c r="Q6673" i="2" s="1"/>
  <c r="P6674" i="2"/>
  <c r="Q6674" i="2" s="1"/>
  <c r="P6675" i="2"/>
  <c r="Q6675" i="2" s="1"/>
  <c r="P6676" i="2"/>
  <c r="Q6676" i="2" s="1"/>
  <c r="P6677" i="2"/>
  <c r="Q6677" i="2" s="1"/>
  <c r="P6678" i="2"/>
  <c r="Q6678" i="2" s="1"/>
  <c r="P6679" i="2"/>
  <c r="Q6679" i="2" s="1"/>
  <c r="P6680" i="2"/>
  <c r="Q6680" i="2" s="1"/>
  <c r="P6681" i="2"/>
  <c r="Q6681" i="2" s="1"/>
  <c r="P6682" i="2"/>
  <c r="Q6682" i="2" s="1"/>
  <c r="P6683" i="2"/>
  <c r="Q6683" i="2" s="1"/>
  <c r="P6684" i="2"/>
  <c r="Q6684" i="2" s="1"/>
  <c r="P6685" i="2"/>
  <c r="Q6685" i="2" s="1"/>
  <c r="P6686" i="2"/>
  <c r="Q6686" i="2" s="1"/>
  <c r="P6687" i="2"/>
  <c r="Q6687" i="2" s="1"/>
  <c r="P6688" i="2"/>
  <c r="Q6688" i="2" s="1"/>
  <c r="P6689" i="2"/>
  <c r="Q6689" i="2" s="1"/>
  <c r="P6690" i="2"/>
  <c r="Q6690" i="2" s="1"/>
  <c r="P6691" i="2"/>
  <c r="Q6691" i="2" s="1"/>
  <c r="P6692" i="2"/>
  <c r="Q6692" i="2" s="1"/>
  <c r="P6693" i="2"/>
  <c r="Q6693" i="2" s="1"/>
  <c r="P6694" i="2"/>
  <c r="Q6694" i="2" s="1"/>
  <c r="P6695" i="2"/>
  <c r="Q6695" i="2" s="1"/>
  <c r="P6696" i="2"/>
  <c r="Q6696" i="2" s="1"/>
  <c r="P6697" i="2"/>
  <c r="Q6697" i="2" s="1"/>
  <c r="P6698" i="2"/>
  <c r="Q6698" i="2" s="1"/>
  <c r="P6699" i="2"/>
  <c r="Q6699" i="2" s="1"/>
  <c r="P6700" i="2"/>
  <c r="Q6700" i="2" s="1"/>
  <c r="P6701" i="2"/>
  <c r="Q6701" i="2" s="1"/>
  <c r="P6702" i="2"/>
  <c r="Q6702" i="2" s="1"/>
  <c r="P6703" i="2"/>
  <c r="Q6703" i="2" s="1"/>
  <c r="P6704" i="2"/>
  <c r="Q6704" i="2" s="1"/>
  <c r="P6705" i="2"/>
  <c r="Q6705" i="2" s="1"/>
  <c r="P6706" i="2"/>
  <c r="Q6706" i="2" s="1"/>
  <c r="P6707" i="2"/>
  <c r="Q6707" i="2" s="1"/>
  <c r="P6708" i="2"/>
  <c r="Q6708" i="2" s="1"/>
  <c r="P6709" i="2"/>
  <c r="Q6709" i="2" s="1"/>
  <c r="P6710" i="2"/>
  <c r="Q6710" i="2" s="1"/>
  <c r="P6711" i="2"/>
  <c r="Q6711" i="2" s="1"/>
  <c r="P6712" i="2"/>
  <c r="Q6712" i="2" s="1"/>
  <c r="P6713" i="2"/>
  <c r="Q6713" i="2" s="1"/>
  <c r="P6714" i="2"/>
  <c r="Q6714" i="2" s="1"/>
  <c r="P6715" i="2"/>
  <c r="Q6715" i="2" s="1"/>
  <c r="P6716" i="2"/>
  <c r="Q6716" i="2" s="1"/>
  <c r="P6717" i="2"/>
  <c r="Q6717" i="2" s="1"/>
  <c r="P6718" i="2"/>
  <c r="Q6718" i="2" s="1"/>
  <c r="P6719" i="2"/>
  <c r="Q6719" i="2" s="1"/>
  <c r="P6720" i="2"/>
  <c r="Q6720" i="2" s="1"/>
  <c r="P6721" i="2"/>
  <c r="Q6721" i="2" s="1"/>
  <c r="P6722" i="2"/>
  <c r="Q6722" i="2" s="1"/>
  <c r="P6723" i="2"/>
  <c r="Q6723" i="2" s="1"/>
  <c r="P6724" i="2"/>
  <c r="Q6724" i="2" s="1"/>
  <c r="P6725" i="2"/>
  <c r="Q6725" i="2" s="1"/>
  <c r="P6726" i="2"/>
  <c r="Q6726" i="2" s="1"/>
  <c r="P6727" i="2"/>
  <c r="Q6727" i="2" s="1"/>
  <c r="P6728" i="2"/>
  <c r="Q6728" i="2" s="1"/>
  <c r="P6729" i="2"/>
  <c r="Q6729" i="2" s="1"/>
  <c r="P6730" i="2"/>
  <c r="Q6730" i="2" s="1"/>
  <c r="P6731" i="2"/>
  <c r="Q6731" i="2" s="1"/>
  <c r="P6732" i="2"/>
  <c r="Q6732" i="2" s="1"/>
  <c r="P6733" i="2"/>
  <c r="Q6733" i="2" s="1"/>
  <c r="P6734" i="2"/>
  <c r="Q6734" i="2" s="1"/>
  <c r="P6735" i="2"/>
  <c r="Q6735" i="2" s="1"/>
  <c r="P6736" i="2"/>
  <c r="Q6736" i="2" s="1"/>
  <c r="P6737" i="2"/>
  <c r="Q6737" i="2" s="1"/>
  <c r="P6738" i="2"/>
  <c r="Q6738" i="2" s="1"/>
  <c r="P6739" i="2"/>
  <c r="Q6739" i="2" s="1"/>
  <c r="P6740" i="2"/>
  <c r="Q6740" i="2" s="1"/>
  <c r="P6741" i="2"/>
  <c r="Q6741" i="2" s="1"/>
  <c r="P6742" i="2"/>
  <c r="Q6742" i="2" s="1"/>
  <c r="P6743" i="2"/>
  <c r="Q6743" i="2" s="1"/>
  <c r="P6744" i="2"/>
  <c r="Q6744" i="2" s="1"/>
  <c r="P6745" i="2"/>
  <c r="Q6745" i="2" s="1"/>
  <c r="P6746" i="2"/>
  <c r="Q6746" i="2" s="1"/>
  <c r="P6747" i="2"/>
  <c r="Q6747" i="2" s="1"/>
  <c r="P6748" i="2"/>
  <c r="Q6748" i="2" s="1"/>
  <c r="P6749" i="2"/>
  <c r="Q6749" i="2" s="1"/>
  <c r="P6750" i="2"/>
  <c r="Q6750" i="2" s="1"/>
  <c r="P6751" i="2"/>
  <c r="Q6751" i="2" s="1"/>
  <c r="P6752" i="2"/>
  <c r="Q6752" i="2" s="1"/>
  <c r="P6753" i="2"/>
  <c r="Q6753" i="2" s="1"/>
  <c r="P6754" i="2"/>
  <c r="Q6754" i="2" s="1"/>
  <c r="P6755" i="2"/>
  <c r="Q6755" i="2" s="1"/>
  <c r="P6756" i="2"/>
  <c r="Q6756" i="2" s="1"/>
  <c r="P6757" i="2"/>
  <c r="Q6757" i="2" s="1"/>
  <c r="P6758" i="2"/>
  <c r="Q6758" i="2" s="1"/>
  <c r="P6759" i="2"/>
  <c r="Q6759" i="2" s="1"/>
  <c r="P6760" i="2"/>
  <c r="Q6760" i="2" s="1"/>
  <c r="P6761" i="2"/>
  <c r="Q6761" i="2" s="1"/>
  <c r="P6762" i="2"/>
  <c r="Q6762" i="2" s="1"/>
  <c r="P6763" i="2"/>
  <c r="Q6763" i="2" s="1"/>
  <c r="P6764" i="2"/>
  <c r="Q6764" i="2" s="1"/>
  <c r="P6765" i="2"/>
  <c r="Q6765" i="2" s="1"/>
  <c r="P6766" i="2"/>
  <c r="Q6766" i="2" s="1"/>
  <c r="P6767" i="2"/>
  <c r="Q6767" i="2" s="1"/>
  <c r="P6768" i="2"/>
  <c r="Q6768" i="2" s="1"/>
  <c r="P6769" i="2"/>
  <c r="Q6769" i="2" s="1"/>
  <c r="P6770" i="2"/>
  <c r="Q6770" i="2" s="1"/>
  <c r="P6771" i="2"/>
  <c r="Q6771" i="2" s="1"/>
  <c r="P6772" i="2"/>
  <c r="Q6772" i="2" s="1"/>
  <c r="P6773" i="2"/>
  <c r="Q6773" i="2" s="1"/>
  <c r="P6774" i="2"/>
  <c r="Q6774" i="2" s="1"/>
  <c r="P6775" i="2"/>
  <c r="Q6775" i="2" s="1"/>
  <c r="P6776" i="2"/>
  <c r="Q6776" i="2" s="1"/>
  <c r="P6777" i="2"/>
  <c r="Q6777" i="2" s="1"/>
  <c r="P6778" i="2"/>
  <c r="Q6778" i="2" s="1"/>
  <c r="P6779" i="2"/>
  <c r="Q6779" i="2" s="1"/>
  <c r="P6780" i="2"/>
  <c r="Q6780" i="2" s="1"/>
  <c r="P6781" i="2"/>
  <c r="Q6781" i="2" s="1"/>
  <c r="P6782" i="2"/>
  <c r="Q6782" i="2" s="1"/>
  <c r="P6783" i="2"/>
  <c r="Q6783" i="2" s="1"/>
  <c r="P6784" i="2"/>
  <c r="Q6784" i="2" s="1"/>
  <c r="P6785" i="2"/>
  <c r="Q6785" i="2" s="1"/>
  <c r="P6786" i="2"/>
  <c r="Q6786" i="2" s="1"/>
  <c r="P6787" i="2"/>
  <c r="Q6787" i="2" s="1"/>
  <c r="P6788" i="2"/>
  <c r="Q6788" i="2" s="1"/>
  <c r="P6789" i="2"/>
  <c r="Q6789" i="2" s="1"/>
  <c r="P6790" i="2"/>
  <c r="Q6790" i="2" s="1"/>
  <c r="P6791" i="2"/>
  <c r="Q6791" i="2" s="1"/>
  <c r="P6792" i="2"/>
  <c r="Q6792" i="2" s="1"/>
  <c r="P6793" i="2"/>
  <c r="Q6793" i="2" s="1"/>
  <c r="P6794" i="2"/>
  <c r="Q6794" i="2" s="1"/>
  <c r="P6795" i="2"/>
  <c r="Q6795" i="2" s="1"/>
  <c r="P6796" i="2"/>
  <c r="Q6796" i="2" s="1"/>
  <c r="P6797" i="2"/>
  <c r="Q6797" i="2" s="1"/>
  <c r="P6798" i="2"/>
  <c r="Q6798" i="2" s="1"/>
  <c r="P6799" i="2"/>
  <c r="Q6799" i="2" s="1"/>
  <c r="P6800" i="2"/>
  <c r="Q6800" i="2" s="1"/>
  <c r="P6801" i="2"/>
  <c r="Q6801" i="2" s="1"/>
  <c r="P6802" i="2"/>
  <c r="Q6802" i="2" s="1"/>
  <c r="P6803" i="2"/>
  <c r="Q6803" i="2" s="1"/>
  <c r="P6804" i="2"/>
  <c r="Q6804" i="2" s="1"/>
  <c r="P6805" i="2"/>
  <c r="Q6805" i="2" s="1"/>
  <c r="P6806" i="2"/>
  <c r="Q6806" i="2" s="1"/>
  <c r="P6807" i="2"/>
  <c r="Q6807" i="2" s="1"/>
  <c r="P6808" i="2"/>
  <c r="Q6808" i="2" s="1"/>
  <c r="P6809" i="2"/>
  <c r="Q6809" i="2" s="1"/>
  <c r="P6810" i="2"/>
  <c r="Q6810" i="2" s="1"/>
  <c r="P6811" i="2"/>
  <c r="Q6811" i="2" s="1"/>
  <c r="P6812" i="2"/>
  <c r="Q6812" i="2" s="1"/>
  <c r="P6813" i="2"/>
  <c r="Q6813" i="2" s="1"/>
  <c r="P6814" i="2"/>
  <c r="Q6814" i="2" s="1"/>
  <c r="P6815" i="2"/>
  <c r="Q6815" i="2" s="1"/>
  <c r="P6816" i="2"/>
  <c r="Q6816" i="2" s="1"/>
  <c r="P6817" i="2"/>
  <c r="Q6817" i="2" s="1"/>
  <c r="P6818" i="2"/>
  <c r="Q6818" i="2" s="1"/>
  <c r="P6819" i="2"/>
  <c r="Q6819" i="2" s="1"/>
  <c r="P6820" i="2"/>
  <c r="Q6820" i="2" s="1"/>
  <c r="P6821" i="2"/>
  <c r="Q6821" i="2" s="1"/>
  <c r="P6822" i="2"/>
  <c r="Q6822" i="2" s="1"/>
  <c r="P6823" i="2"/>
  <c r="Q6823" i="2" s="1"/>
  <c r="P6824" i="2"/>
  <c r="Q6824" i="2" s="1"/>
  <c r="P6825" i="2"/>
  <c r="Q6825" i="2" s="1"/>
  <c r="P6826" i="2"/>
  <c r="Q6826" i="2" s="1"/>
  <c r="P6827" i="2"/>
  <c r="Q6827" i="2" s="1"/>
  <c r="P6828" i="2"/>
  <c r="Q6828" i="2" s="1"/>
  <c r="P6829" i="2"/>
  <c r="Q6829" i="2" s="1"/>
  <c r="P6830" i="2"/>
  <c r="Q6830" i="2" s="1"/>
  <c r="P6831" i="2"/>
  <c r="Q6831" i="2" s="1"/>
  <c r="P6832" i="2"/>
  <c r="Q6832" i="2" s="1"/>
  <c r="P6833" i="2"/>
  <c r="Q6833" i="2" s="1"/>
  <c r="P6834" i="2"/>
  <c r="Q6834" i="2" s="1"/>
  <c r="P6835" i="2"/>
  <c r="Q6835" i="2" s="1"/>
  <c r="P6836" i="2"/>
  <c r="Q6836" i="2" s="1"/>
  <c r="P6837" i="2"/>
  <c r="Q6837" i="2" s="1"/>
  <c r="P6838" i="2"/>
  <c r="Q6838" i="2" s="1"/>
  <c r="P6839" i="2"/>
  <c r="Q6839" i="2" s="1"/>
  <c r="P6840" i="2"/>
  <c r="Q6840" i="2" s="1"/>
  <c r="P6841" i="2"/>
  <c r="Q6841" i="2" s="1"/>
  <c r="P6842" i="2"/>
  <c r="Q6842" i="2" s="1"/>
  <c r="P6843" i="2"/>
  <c r="Q6843" i="2" s="1"/>
  <c r="P6844" i="2"/>
  <c r="Q6844" i="2" s="1"/>
  <c r="P6845" i="2"/>
  <c r="Q6845" i="2" s="1"/>
  <c r="P6846" i="2"/>
  <c r="Q6846" i="2" s="1"/>
  <c r="P6847" i="2"/>
  <c r="Q6847" i="2" s="1"/>
  <c r="P6848" i="2"/>
  <c r="Q6848" i="2" s="1"/>
  <c r="P6849" i="2"/>
  <c r="Q6849" i="2" s="1"/>
  <c r="P6850" i="2"/>
  <c r="Q6850" i="2" s="1"/>
  <c r="P6851" i="2"/>
  <c r="Q6851" i="2" s="1"/>
  <c r="P6852" i="2"/>
  <c r="Q6852" i="2" s="1"/>
  <c r="P6853" i="2"/>
  <c r="Q6853" i="2" s="1"/>
  <c r="P6854" i="2"/>
  <c r="Q6854" i="2" s="1"/>
  <c r="P6855" i="2"/>
  <c r="Q6855" i="2" s="1"/>
  <c r="P6856" i="2"/>
  <c r="Q6856" i="2" s="1"/>
  <c r="P6857" i="2"/>
  <c r="Q6857" i="2" s="1"/>
  <c r="P6858" i="2"/>
  <c r="Q6858" i="2" s="1"/>
  <c r="P6859" i="2"/>
  <c r="Q6859" i="2" s="1"/>
  <c r="P6860" i="2"/>
  <c r="Q6860" i="2" s="1"/>
  <c r="P6861" i="2"/>
  <c r="Q6861" i="2" s="1"/>
  <c r="P6862" i="2"/>
  <c r="Q6862" i="2" s="1"/>
  <c r="P6863" i="2"/>
  <c r="Q6863" i="2" s="1"/>
  <c r="P6864" i="2"/>
  <c r="Q6864" i="2" s="1"/>
  <c r="P6865" i="2"/>
  <c r="Q6865" i="2" s="1"/>
  <c r="P6866" i="2"/>
  <c r="Q6866" i="2" s="1"/>
  <c r="P6867" i="2"/>
  <c r="Q6867" i="2" s="1"/>
  <c r="P6868" i="2"/>
  <c r="Q6868" i="2" s="1"/>
  <c r="P6869" i="2"/>
  <c r="Q6869" i="2" s="1"/>
  <c r="P6870" i="2"/>
  <c r="Q6870" i="2" s="1"/>
  <c r="P6871" i="2"/>
  <c r="Q6871" i="2" s="1"/>
  <c r="P6872" i="2"/>
  <c r="Q6872" i="2" s="1"/>
  <c r="P6873" i="2"/>
  <c r="Q6873" i="2" s="1"/>
  <c r="P6874" i="2"/>
  <c r="Q6874" i="2" s="1"/>
  <c r="P6875" i="2"/>
  <c r="Q6875" i="2" s="1"/>
  <c r="P6876" i="2"/>
  <c r="Q6876" i="2" s="1"/>
  <c r="P6877" i="2"/>
  <c r="Q6877" i="2" s="1"/>
  <c r="P6878" i="2"/>
  <c r="Q6878" i="2" s="1"/>
  <c r="P6879" i="2"/>
  <c r="Q6879" i="2" s="1"/>
  <c r="P6880" i="2"/>
  <c r="Q6880" i="2" s="1"/>
  <c r="P6881" i="2"/>
  <c r="Q6881" i="2" s="1"/>
  <c r="P6882" i="2"/>
  <c r="Q6882" i="2" s="1"/>
  <c r="P6883" i="2"/>
  <c r="Q6883" i="2" s="1"/>
  <c r="P6884" i="2"/>
  <c r="Q6884" i="2" s="1"/>
  <c r="P6885" i="2"/>
  <c r="Q6885" i="2" s="1"/>
  <c r="P6886" i="2"/>
  <c r="Q6886" i="2" s="1"/>
  <c r="P6887" i="2"/>
  <c r="Q6887" i="2" s="1"/>
  <c r="P6888" i="2"/>
  <c r="Q6888" i="2" s="1"/>
  <c r="P6889" i="2"/>
  <c r="Q6889" i="2" s="1"/>
  <c r="P6890" i="2"/>
  <c r="Q6890" i="2" s="1"/>
  <c r="P6891" i="2"/>
  <c r="Q6891" i="2" s="1"/>
  <c r="P6892" i="2"/>
  <c r="Q6892" i="2" s="1"/>
  <c r="P6893" i="2"/>
  <c r="Q6893" i="2" s="1"/>
  <c r="P6894" i="2"/>
  <c r="Q6894" i="2" s="1"/>
  <c r="P6895" i="2"/>
  <c r="Q6895" i="2" s="1"/>
  <c r="P6896" i="2"/>
  <c r="Q6896" i="2" s="1"/>
  <c r="P6897" i="2"/>
  <c r="Q6897" i="2" s="1"/>
  <c r="P6898" i="2"/>
  <c r="Q6898" i="2" s="1"/>
  <c r="P6899" i="2"/>
  <c r="Q6899" i="2" s="1"/>
  <c r="P6900" i="2"/>
  <c r="Q6900" i="2" s="1"/>
  <c r="P6901" i="2"/>
  <c r="Q6901" i="2" s="1"/>
  <c r="P6902" i="2"/>
  <c r="Q6902" i="2" s="1"/>
  <c r="P6903" i="2"/>
  <c r="Q6903" i="2" s="1"/>
  <c r="P6904" i="2"/>
  <c r="Q6904" i="2" s="1"/>
  <c r="P6905" i="2"/>
  <c r="Q6905" i="2" s="1"/>
  <c r="P6906" i="2"/>
  <c r="Q6906" i="2" s="1"/>
  <c r="P6907" i="2"/>
  <c r="Q6907" i="2" s="1"/>
  <c r="P6908" i="2"/>
  <c r="Q6908" i="2" s="1"/>
  <c r="P6909" i="2"/>
  <c r="Q6909" i="2" s="1"/>
  <c r="P6910" i="2"/>
  <c r="Q6910" i="2" s="1"/>
  <c r="P6911" i="2"/>
  <c r="Q6911" i="2" s="1"/>
  <c r="P6912" i="2"/>
  <c r="Q6912" i="2" s="1"/>
  <c r="P6913" i="2"/>
  <c r="Q6913" i="2" s="1"/>
  <c r="P6914" i="2"/>
  <c r="Q6914" i="2" s="1"/>
  <c r="P6915" i="2"/>
  <c r="Q6915" i="2" s="1"/>
  <c r="P6916" i="2"/>
  <c r="Q6916" i="2" s="1"/>
  <c r="P6917" i="2"/>
  <c r="Q6917" i="2" s="1"/>
  <c r="P6918" i="2"/>
  <c r="Q6918" i="2" s="1"/>
  <c r="P6919" i="2"/>
  <c r="Q6919" i="2" s="1"/>
  <c r="P6920" i="2"/>
  <c r="Q6920" i="2" s="1"/>
  <c r="P6921" i="2"/>
  <c r="Q6921" i="2" s="1"/>
  <c r="P6922" i="2"/>
  <c r="Q6922" i="2" s="1"/>
  <c r="P6923" i="2"/>
  <c r="Q6923" i="2" s="1"/>
  <c r="P6924" i="2"/>
  <c r="Q6924" i="2" s="1"/>
  <c r="P6925" i="2"/>
  <c r="Q6925" i="2" s="1"/>
  <c r="P6926" i="2"/>
  <c r="Q6926" i="2" s="1"/>
  <c r="P6927" i="2"/>
  <c r="Q6927" i="2" s="1"/>
  <c r="P6928" i="2"/>
  <c r="Q6928" i="2" s="1"/>
  <c r="P6929" i="2"/>
  <c r="Q6929" i="2" s="1"/>
  <c r="P6930" i="2"/>
  <c r="Q6930" i="2" s="1"/>
  <c r="P6931" i="2"/>
  <c r="Q6931" i="2" s="1"/>
  <c r="P6932" i="2"/>
  <c r="Q6932" i="2" s="1"/>
  <c r="P6933" i="2"/>
  <c r="Q6933" i="2" s="1"/>
  <c r="P6934" i="2"/>
  <c r="Q6934" i="2" s="1"/>
  <c r="P6935" i="2"/>
  <c r="Q6935" i="2" s="1"/>
  <c r="P6936" i="2"/>
  <c r="Q6936" i="2" s="1"/>
  <c r="P6937" i="2"/>
  <c r="Q6937" i="2" s="1"/>
  <c r="P6938" i="2"/>
  <c r="Q6938" i="2" s="1"/>
  <c r="P6939" i="2"/>
  <c r="Q6939" i="2" s="1"/>
  <c r="P6940" i="2"/>
  <c r="Q6940" i="2" s="1"/>
  <c r="P6941" i="2"/>
  <c r="Q6941" i="2" s="1"/>
  <c r="P6942" i="2"/>
  <c r="Q6942" i="2" s="1"/>
  <c r="P6943" i="2"/>
  <c r="Q6943" i="2" s="1"/>
  <c r="P6944" i="2"/>
  <c r="Q6944" i="2" s="1"/>
  <c r="P6945" i="2"/>
  <c r="Q6945" i="2" s="1"/>
  <c r="P6946" i="2"/>
  <c r="Q6946" i="2" s="1"/>
  <c r="P6947" i="2"/>
  <c r="Q6947" i="2" s="1"/>
  <c r="P6948" i="2"/>
  <c r="Q6948" i="2" s="1"/>
  <c r="P6949" i="2"/>
  <c r="Q6949" i="2" s="1"/>
  <c r="P6950" i="2"/>
  <c r="Q6950" i="2" s="1"/>
  <c r="P6951" i="2"/>
  <c r="Q6951" i="2" s="1"/>
  <c r="P6952" i="2"/>
  <c r="Q6952" i="2" s="1"/>
  <c r="P6953" i="2"/>
  <c r="Q6953" i="2" s="1"/>
  <c r="P6954" i="2"/>
  <c r="Q6954" i="2" s="1"/>
  <c r="P6955" i="2"/>
  <c r="Q6955" i="2" s="1"/>
  <c r="P6956" i="2"/>
  <c r="Q6956" i="2" s="1"/>
  <c r="P6957" i="2"/>
  <c r="Q6957" i="2" s="1"/>
  <c r="P6958" i="2"/>
  <c r="Q6958" i="2" s="1"/>
  <c r="P6959" i="2"/>
  <c r="Q6959" i="2" s="1"/>
  <c r="P6960" i="2"/>
  <c r="Q6960" i="2" s="1"/>
  <c r="P6961" i="2"/>
  <c r="Q6961" i="2" s="1"/>
  <c r="P6962" i="2"/>
  <c r="Q6962" i="2" s="1"/>
  <c r="P6963" i="2"/>
  <c r="Q6963" i="2" s="1"/>
  <c r="P6964" i="2"/>
  <c r="Q6964" i="2" s="1"/>
  <c r="P6965" i="2"/>
  <c r="Q6965" i="2" s="1"/>
  <c r="P6966" i="2"/>
  <c r="Q6966" i="2" s="1"/>
  <c r="P6967" i="2"/>
  <c r="Q6967" i="2" s="1"/>
  <c r="P6968" i="2"/>
  <c r="Q6968" i="2" s="1"/>
  <c r="P6969" i="2"/>
  <c r="Q6969" i="2" s="1"/>
  <c r="P6970" i="2"/>
  <c r="Q6970" i="2" s="1"/>
  <c r="P6971" i="2"/>
  <c r="Q6971" i="2" s="1"/>
  <c r="P6972" i="2"/>
  <c r="Q6972" i="2" s="1"/>
  <c r="P6973" i="2"/>
  <c r="Q6973" i="2" s="1"/>
  <c r="P6974" i="2"/>
  <c r="Q6974" i="2" s="1"/>
  <c r="P6975" i="2"/>
  <c r="Q6975" i="2" s="1"/>
  <c r="P6976" i="2"/>
  <c r="Q6976" i="2" s="1"/>
  <c r="P6977" i="2"/>
  <c r="Q6977" i="2" s="1"/>
  <c r="P6978" i="2"/>
  <c r="Q6978" i="2" s="1"/>
  <c r="P6979" i="2"/>
  <c r="Q6979" i="2" s="1"/>
  <c r="P6980" i="2"/>
  <c r="Q6980" i="2" s="1"/>
  <c r="P6981" i="2"/>
  <c r="Q6981" i="2" s="1"/>
  <c r="P6982" i="2"/>
  <c r="Q6982" i="2" s="1"/>
  <c r="P6983" i="2"/>
  <c r="Q6983" i="2" s="1"/>
  <c r="P6984" i="2"/>
  <c r="Q6984" i="2" s="1"/>
  <c r="P6985" i="2"/>
  <c r="Q6985" i="2" s="1"/>
  <c r="P6986" i="2"/>
  <c r="Q6986" i="2" s="1"/>
  <c r="P6987" i="2"/>
  <c r="Q6987" i="2" s="1"/>
  <c r="P6988" i="2"/>
  <c r="Q6988" i="2" s="1"/>
  <c r="P6989" i="2"/>
  <c r="Q6989" i="2" s="1"/>
  <c r="P6990" i="2"/>
  <c r="Q6990" i="2" s="1"/>
  <c r="P6991" i="2"/>
  <c r="Q6991" i="2" s="1"/>
  <c r="P6992" i="2"/>
  <c r="Q6992" i="2" s="1"/>
  <c r="P6993" i="2"/>
  <c r="Q6993" i="2" s="1"/>
  <c r="P6994" i="2"/>
  <c r="Q6994" i="2" s="1"/>
  <c r="P6995" i="2"/>
  <c r="Q6995" i="2" s="1"/>
  <c r="P6996" i="2"/>
  <c r="Q6996" i="2" s="1"/>
  <c r="P6997" i="2"/>
  <c r="Q6997" i="2" s="1"/>
  <c r="P6998" i="2"/>
  <c r="Q6998" i="2" s="1"/>
  <c r="P6999" i="2"/>
  <c r="Q6999" i="2" s="1"/>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700" i="2"/>
  <c r="Q4701" i="2"/>
  <c r="Q4702" i="2"/>
  <c r="Q4703" i="2"/>
  <c r="Q4704" i="2"/>
  <c r="Q4705" i="2"/>
  <c r="Q4706" i="2"/>
  <c r="Q4707" i="2"/>
  <c r="Q4708" i="2"/>
  <c r="Q4709" i="2"/>
  <c r="Q4710" i="2"/>
  <c r="Q4711" i="2"/>
  <c r="Q4712" i="2"/>
  <c r="Q4713" i="2"/>
  <c r="Q4714" i="2"/>
  <c r="Q4715" i="2"/>
  <c r="Q4716" i="2"/>
  <c r="Q4717" i="2"/>
  <c r="Q4718" i="2"/>
  <c r="Q4719" i="2"/>
  <c r="Q3708" i="2"/>
  <c r="Q3709" i="2"/>
  <c r="Q3710" i="2"/>
  <c r="Q3711" i="2"/>
  <c r="Q3712" i="2"/>
  <c r="Q3713" i="2"/>
  <c r="Q3714" i="2"/>
  <c r="Q3715" i="2"/>
  <c r="Q3716" i="2"/>
  <c r="Q3717" i="2"/>
  <c r="Q3718" i="2"/>
  <c r="Q3719" i="2"/>
  <c r="Q3720" i="2"/>
  <c r="Q3721" i="2"/>
  <c r="Q3722" i="2"/>
  <c r="Q3723" i="2"/>
  <c r="Q3724" i="2"/>
  <c r="Q3725" i="2"/>
  <c r="N902" i="2"/>
  <c r="R902" i="2" s="1"/>
  <c r="N903" i="2"/>
  <c r="R903" i="2" s="1"/>
  <c r="N904" i="2"/>
  <c r="R904" i="2" s="1"/>
  <c r="N905" i="2"/>
  <c r="R905" i="2" s="1"/>
  <c r="N906" i="2"/>
  <c r="R906" i="2" s="1"/>
  <c r="N907" i="2"/>
  <c r="R907" i="2" s="1"/>
  <c r="N908" i="2"/>
  <c r="R908" i="2" s="1"/>
  <c r="N909" i="2"/>
  <c r="R909" i="2" s="1"/>
  <c r="N910" i="2"/>
  <c r="R910" i="2" s="1"/>
  <c r="N911" i="2"/>
  <c r="R911" i="2" s="1"/>
  <c r="N912" i="2"/>
  <c r="R912" i="2" s="1"/>
  <c r="N913" i="2"/>
  <c r="R913" i="2" s="1"/>
  <c r="N914" i="2"/>
  <c r="R914" i="2" s="1"/>
  <c r="N915" i="2"/>
  <c r="R915" i="2" s="1"/>
  <c r="N916" i="2"/>
  <c r="R916" i="2" s="1"/>
  <c r="N917" i="2"/>
  <c r="R917" i="2" s="1"/>
  <c r="N918" i="2"/>
  <c r="R918" i="2" s="1"/>
  <c r="N919" i="2"/>
  <c r="R919" i="2" s="1"/>
  <c r="N920" i="2"/>
  <c r="R920" i="2" s="1"/>
  <c r="N921" i="2"/>
  <c r="R921" i="2" s="1"/>
  <c r="N922" i="2"/>
  <c r="R922" i="2" s="1"/>
  <c r="N923" i="2"/>
  <c r="R923" i="2" s="1"/>
  <c r="N924" i="2"/>
  <c r="R924" i="2" s="1"/>
  <c r="N925" i="2"/>
  <c r="R925" i="2" s="1"/>
  <c r="N926" i="2"/>
  <c r="R926" i="2" s="1"/>
  <c r="N927" i="2"/>
  <c r="R927" i="2" s="1"/>
  <c r="N928" i="2"/>
  <c r="R928" i="2" s="1"/>
  <c r="N929" i="2"/>
  <c r="R929" i="2" s="1"/>
  <c r="N930" i="2"/>
  <c r="R930" i="2" s="1"/>
  <c r="N931" i="2"/>
  <c r="R931" i="2" s="1"/>
  <c r="N932" i="2"/>
  <c r="R932" i="2" s="1"/>
  <c r="N933" i="2"/>
  <c r="R933" i="2" s="1"/>
  <c r="N934" i="2"/>
  <c r="R934" i="2" s="1"/>
  <c r="N935" i="2"/>
  <c r="R935" i="2" s="1"/>
  <c r="N936" i="2"/>
  <c r="R936" i="2" s="1"/>
  <c r="N937" i="2"/>
  <c r="R937" i="2" s="1"/>
  <c r="N938" i="2"/>
  <c r="R938" i="2" s="1"/>
  <c r="N939" i="2"/>
  <c r="R939" i="2" s="1"/>
  <c r="N940" i="2"/>
  <c r="R940" i="2" s="1"/>
  <c r="N941" i="2"/>
  <c r="R941" i="2" s="1"/>
  <c r="N942" i="2"/>
  <c r="R942" i="2" s="1"/>
  <c r="N943" i="2"/>
  <c r="R943" i="2" s="1"/>
  <c r="N944" i="2"/>
  <c r="R944" i="2" s="1"/>
  <c r="N945" i="2"/>
  <c r="R945" i="2" s="1"/>
  <c r="N946" i="2"/>
  <c r="R946" i="2" s="1"/>
  <c r="N947" i="2"/>
  <c r="R947" i="2" s="1"/>
  <c r="N948" i="2"/>
  <c r="R948" i="2" s="1"/>
  <c r="N949" i="2"/>
  <c r="R949" i="2" s="1"/>
  <c r="N950" i="2"/>
  <c r="R950" i="2" s="1"/>
  <c r="N951" i="2"/>
  <c r="R951" i="2" s="1"/>
  <c r="N952" i="2"/>
  <c r="R952" i="2" s="1"/>
  <c r="N953" i="2"/>
  <c r="R953" i="2" s="1"/>
  <c r="N954" i="2"/>
  <c r="R954" i="2" s="1"/>
  <c r="N955" i="2"/>
  <c r="R955" i="2" s="1"/>
  <c r="N956" i="2"/>
  <c r="R956" i="2" s="1"/>
  <c r="N957" i="2"/>
  <c r="R957" i="2" s="1"/>
  <c r="N958" i="2"/>
  <c r="R958" i="2" s="1"/>
  <c r="N959" i="2"/>
  <c r="R959" i="2" s="1"/>
  <c r="N960" i="2"/>
  <c r="R960" i="2" s="1"/>
  <c r="N961" i="2"/>
  <c r="R961" i="2" s="1"/>
  <c r="N962" i="2"/>
  <c r="R962" i="2" s="1"/>
  <c r="N963" i="2"/>
  <c r="R963" i="2" s="1"/>
  <c r="N964" i="2"/>
  <c r="R964" i="2" s="1"/>
  <c r="N965" i="2"/>
  <c r="R965" i="2" s="1"/>
  <c r="N966" i="2"/>
  <c r="R966" i="2" s="1"/>
  <c r="N967" i="2"/>
  <c r="R967" i="2" s="1"/>
  <c r="N968" i="2"/>
  <c r="R968" i="2" s="1"/>
  <c r="N969" i="2"/>
  <c r="R969" i="2" s="1"/>
  <c r="N970" i="2"/>
  <c r="R970" i="2" s="1"/>
  <c r="N971" i="2"/>
  <c r="R971" i="2" s="1"/>
  <c r="N972" i="2"/>
  <c r="R972" i="2" s="1"/>
  <c r="N973" i="2"/>
  <c r="R973" i="2" s="1"/>
  <c r="N974" i="2"/>
  <c r="R974" i="2" s="1"/>
  <c r="N975" i="2"/>
  <c r="R975" i="2" s="1"/>
  <c r="N976" i="2"/>
  <c r="R976" i="2" s="1"/>
  <c r="N977" i="2"/>
  <c r="R977" i="2" s="1"/>
  <c r="N978" i="2"/>
  <c r="R978" i="2" s="1"/>
  <c r="N979" i="2"/>
  <c r="R979" i="2" s="1"/>
  <c r="N980" i="2"/>
  <c r="R980" i="2" s="1"/>
  <c r="N981" i="2"/>
  <c r="R981" i="2" s="1"/>
  <c r="N982" i="2"/>
  <c r="R982" i="2" s="1"/>
  <c r="N983" i="2"/>
  <c r="R983" i="2" s="1"/>
  <c r="N984" i="2"/>
  <c r="R984" i="2" s="1"/>
  <c r="N985" i="2"/>
  <c r="R985" i="2" s="1"/>
  <c r="N986" i="2"/>
  <c r="R986" i="2" s="1"/>
  <c r="N987" i="2"/>
  <c r="R987" i="2" s="1"/>
  <c r="N988" i="2"/>
  <c r="R988" i="2" s="1"/>
  <c r="N989" i="2"/>
  <c r="R989" i="2" s="1"/>
  <c r="N990" i="2"/>
  <c r="R990" i="2" s="1"/>
  <c r="N991" i="2"/>
  <c r="R991" i="2" s="1"/>
  <c r="N992" i="2"/>
  <c r="R992" i="2" s="1"/>
  <c r="N993" i="2"/>
  <c r="R993" i="2" s="1"/>
  <c r="N994" i="2"/>
  <c r="R994" i="2" s="1"/>
  <c r="N995" i="2"/>
  <c r="R995" i="2" s="1"/>
  <c r="N996" i="2"/>
  <c r="R996" i="2" s="1"/>
  <c r="N997" i="2"/>
  <c r="R997" i="2" s="1"/>
  <c r="N998" i="2"/>
  <c r="R998" i="2" s="1"/>
  <c r="N999" i="2"/>
  <c r="R999" i="2" s="1"/>
  <c r="N1000" i="2"/>
  <c r="R1000" i="2" s="1"/>
  <c r="N1001" i="2"/>
  <c r="R1001" i="2" s="1"/>
  <c r="N1002" i="2"/>
  <c r="R1002" i="2" s="1"/>
  <c r="N1003" i="2"/>
  <c r="R1003" i="2" s="1"/>
  <c r="N1004" i="2"/>
  <c r="R1004" i="2" s="1"/>
  <c r="N1005" i="2"/>
  <c r="R1005" i="2" s="1"/>
  <c r="N1006" i="2"/>
  <c r="R1006" i="2" s="1"/>
  <c r="N1007" i="2"/>
  <c r="R1007" i="2" s="1"/>
  <c r="N1008" i="2"/>
  <c r="R1008" i="2" s="1"/>
  <c r="N1009" i="2"/>
  <c r="R1009" i="2" s="1"/>
  <c r="N1010" i="2"/>
  <c r="R1010" i="2" s="1"/>
  <c r="N1011" i="2"/>
  <c r="R1011" i="2" s="1"/>
  <c r="N1012" i="2"/>
  <c r="R1012" i="2" s="1"/>
  <c r="N1013" i="2"/>
  <c r="R1013" i="2" s="1"/>
  <c r="N1014" i="2"/>
  <c r="R1014" i="2" s="1"/>
  <c r="N1015" i="2"/>
  <c r="R1015" i="2" s="1"/>
  <c r="N1016" i="2"/>
  <c r="R1016" i="2" s="1"/>
  <c r="N1017" i="2"/>
  <c r="R1017" i="2" s="1"/>
  <c r="N1018" i="2"/>
  <c r="R1018" i="2" s="1"/>
  <c r="N1019" i="2"/>
  <c r="R1019" i="2" s="1"/>
  <c r="N1020" i="2"/>
  <c r="R1020" i="2" s="1"/>
  <c r="N1021" i="2"/>
  <c r="R1021" i="2" s="1"/>
  <c r="N1022" i="2"/>
  <c r="R1022" i="2" s="1"/>
  <c r="N1023" i="2"/>
  <c r="R1023" i="2" s="1"/>
  <c r="N1024" i="2"/>
  <c r="R1024" i="2" s="1"/>
  <c r="N1025" i="2"/>
  <c r="R1025" i="2" s="1"/>
  <c r="N1026" i="2"/>
  <c r="R1026" i="2" s="1"/>
  <c r="N1027" i="2"/>
  <c r="R1027" i="2" s="1"/>
  <c r="N1028" i="2"/>
  <c r="R1028" i="2" s="1"/>
  <c r="N1029" i="2"/>
  <c r="R1029" i="2" s="1"/>
  <c r="N1030" i="2"/>
  <c r="R1030" i="2" s="1"/>
  <c r="N1031" i="2"/>
  <c r="R1031" i="2" s="1"/>
  <c r="N1032" i="2"/>
  <c r="R1032" i="2" s="1"/>
  <c r="N1033" i="2"/>
  <c r="R1033" i="2" s="1"/>
  <c r="N1034" i="2"/>
  <c r="R1034" i="2" s="1"/>
  <c r="N1035" i="2"/>
  <c r="R1035" i="2" s="1"/>
  <c r="N1036" i="2"/>
  <c r="R1036" i="2" s="1"/>
  <c r="N1037" i="2"/>
  <c r="R1037" i="2" s="1"/>
  <c r="N1038" i="2"/>
  <c r="R1038" i="2" s="1"/>
  <c r="N1039" i="2"/>
  <c r="R1039" i="2" s="1"/>
  <c r="N1040" i="2"/>
  <c r="R1040" i="2" s="1"/>
  <c r="N1041" i="2"/>
  <c r="R1041" i="2" s="1"/>
  <c r="N1042" i="2"/>
  <c r="R1042" i="2" s="1"/>
  <c r="N1043" i="2"/>
  <c r="R1043" i="2" s="1"/>
  <c r="N1044" i="2"/>
  <c r="R1044" i="2" s="1"/>
  <c r="N1045" i="2"/>
  <c r="R1045" i="2" s="1"/>
  <c r="N1046" i="2"/>
  <c r="R1046" i="2" s="1"/>
  <c r="N1047" i="2"/>
  <c r="R1047" i="2" s="1"/>
  <c r="N1048" i="2"/>
  <c r="R1048" i="2" s="1"/>
  <c r="N1049" i="2"/>
  <c r="R1049" i="2" s="1"/>
  <c r="N1050" i="2"/>
  <c r="R1050" i="2" s="1"/>
  <c r="N1051" i="2"/>
  <c r="R1051" i="2" s="1"/>
  <c r="N1052" i="2"/>
  <c r="R1052" i="2" s="1"/>
  <c r="N1053" i="2"/>
  <c r="R1053" i="2" s="1"/>
  <c r="N1054" i="2"/>
  <c r="R1054" i="2" s="1"/>
  <c r="N1055" i="2"/>
  <c r="R1055" i="2" s="1"/>
  <c r="N1056" i="2"/>
  <c r="R1056" i="2" s="1"/>
  <c r="N1057" i="2"/>
  <c r="R1057" i="2" s="1"/>
  <c r="N1058" i="2"/>
  <c r="R1058" i="2" s="1"/>
  <c r="N1059" i="2"/>
  <c r="R1059" i="2" s="1"/>
  <c r="N1060" i="2"/>
  <c r="R1060" i="2" s="1"/>
  <c r="N1061" i="2"/>
  <c r="R1061" i="2" s="1"/>
  <c r="N1062" i="2"/>
  <c r="R1062" i="2" s="1"/>
  <c r="N1063" i="2"/>
  <c r="R1063" i="2" s="1"/>
  <c r="N1064" i="2"/>
  <c r="R1064" i="2" s="1"/>
  <c r="N1065" i="2"/>
  <c r="R1065" i="2" s="1"/>
  <c r="N1066" i="2"/>
  <c r="R1066" i="2" s="1"/>
  <c r="N1067" i="2"/>
  <c r="R1067" i="2" s="1"/>
  <c r="N1068" i="2"/>
  <c r="R1068" i="2" s="1"/>
  <c r="N1069" i="2"/>
  <c r="R1069" i="2" s="1"/>
  <c r="N1070" i="2"/>
  <c r="R1070" i="2" s="1"/>
  <c r="N1071" i="2"/>
  <c r="R1071" i="2" s="1"/>
  <c r="N1072" i="2"/>
  <c r="R1072" i="2" s="1"/>
  <c r="N1073" i="2"/>
  <c r="R1073" i="2" s="1"/>
  <c r="N1074" i="2"/>
  <c r="R1074" i="2" s="1"/>
  <c r="N1075" i="2"/>
  <c r="R1075" i="2" s="1"/>
  <c r="N1076" i="2"/>
  <c r="R1076" i="2" s="1"/>
  <c r="N1077" i="2"/>
  <c r="R1077" i="2" s="1"/>
  <c r="N1078" i="2"/>
  <c r="R1078" i="2" s="1"/>
  <c r="N1079" i="2"/>
  <c r="R1079" i="2" s="1"/>
  <c r="N1080" i="2"/>
  <c r="R1080" i="2" s="1"/>
  <c r="N1081" i="2"/>
  <c r="R1081" i="2" s="1"/>
  <c r="N1082" i="2"/>
  <c r="R1082" i="2" s="1"/>
  <c r="N1083" i="2"/>
  <c r="R1083" i="2" s="1"/>
  <c r="N1084" i="2"/>
  <c r="R1084" i="2" s="1"/>
  <c r="N1085" i="2"/>
  <c r="R1085" i="2" s="1"/>
  <c r="N1086" i="2"/>
  <c r="R1086" i="2" s="1"/>
  <c r="N1087" i="2"/>
  <c r="R1087" i="2" s="1"/>
  <c r="N1088" i="2"/>
  <c r="R1088" i="2" s="1"/>
  <c r="N1089" i="2"/>
  <c r="R1089" i="2" s="1"/>
  <c r="N1090" i="2"/>
  <c r="R1090" i="2" s="1"/>
  <c r="N1091" i="2"/>
  <c r="R1091" i="2" s="1"/>
  <c r="N1092" i="2"/>
  <c r="R1092" i="2" s="1"/>
  <c r="N1093" i="2"/>
  <c r="R1093" i="2" s="1"/>
  <c r="N1094" i="2"/>
  <c r="R1094" i="2" s="1"/>
  <c r="N1095" i="2"/>
  <c r="R1095" i="2" s="1"/>
  <c r="N1096" i="2"/>
  <c r="R1096" i="2" s="1"/>
  <c r="N1097" i="2"/>
  <c r="R1097" i="2" s="1"/>
  <c r="N1098" i="2"/>
  <c r="R1098" i="2" s="1"/>
  <c r="N1099" i="2"/>
  <c r="R1099" i="2" s="1"/>
  <c r="N1100" i="2"/>
  <c r="R1100" i="2" s="1"/>
  <c r="N1101" i="2"/>
  <c r="R1101" i="2" s="1"/>
  <c r="N1102" i="2"/>
  <c r="R1102" i="2" s="1"/>
  <c r="N1103" i="2"/>
  <c r="R1103" i="2" s="1"/>
  <c r="N1104" i="2"/>
  <c r="R1104" i="2" s="1"/>
  <c r="N1105" i="2"/>
  <c r="R1105" i="2" s="1"/>
  <c r="N1106" i="2"/>
  <c r="R1106" i="2" s="1"/>
  <c r="N1107" i="2"/>
  <c r="R1107" i="2" s="1"/>
  <c r="N1108" i="2"/>
  <c r="R1108" i="2" s="1"/>
  <c r="N1109" i="2"/>
  <c r="R1109" i="2" s="1"/>
  <c r="N1110" i="2"/>
  <c r="R1110" i="2" s="1"/>
  <c r="N1111" i="2"/>
  <c r="R1111" i="2" s="1"/>
  <c r="N1112" i="2"/>
  <c r="R1112" i="2" s="1"/>
  <c r="N1113" i="2"/>
  <c r="R1113" i="2" s="1"/>
  <c r="N1114" i="2"/>
  <c r="R1114" i="2" s="1"/>
  <c r="N1115" i="2"/>
  <c r="R1115" i="2" s="1"/>
  <c r="N1116" i="2"/>
  <c r="R1116" i="2" s="1"/>
  <c r="N1117" i="2"/>
  <c r="R1117" i="2" s="1"/>
  <c r="N1118" i="2"/>
  <c r="R1118" i="2" s="1"/>
  <c r="N1119" i="2"/>
  <c r="R1119" i="2" s="1"/>
  <c r="N1120" i="2"/>
  <c r="R1120" i="2" s="1"/>
  <c r="N1121" i="2"/>
  <c r="R1121" i="2" s="1"/>
  <c r="N1122" i="2"/>
  <c r="R1122" i="2" s="1"/>
  <c r="N1123" i="2"/>
  <c r="R1123" i="2" s="1"/>
  <c r="N1124" i="2"/>
  <c r="R1124" i="2" s="1"/>
  <c r="N1125" i="2"/>
  <c r="R1125" i="2" s="1"/>
  <c r="N1126" i="2"/>
  <c r="R1126" i="2" s="1"/>
  <c r="N1127" i="2"/>
  <c r="R1127" i="2" s="1"/>
  <c r="N1128" i="2"/>
  <c r="R1128" i="2" s="1"/>
  <c r="N1129" i="2"/>
  <c r="R1129" i="2" s="1"/>
  <c r="N1130" i="2"/>
  <c r="R1130" i="2" s="1"/>
  <c r="N1131" i="2"/>
  <c r="R1131" i="2" s="1"/>
  <c r="N1132" i="2"/>
  <c r="R1132" i="2" s="1"/>
  <c r="N1133" i="2"/>
  <c r="R1133" i="2" s="1"/>
  <c r="N1134" i="2"/>
  <c r="R1134" i="2" s="1"/>
  <c r="N1135" i="2"/>
  <c r="R1135" i="2" s="1"/>
  <c r="N1136" i="2"/>
  <c r="R1136" i="2" s="1"/>
  <c r="N1137" i="2"/>
  <c r="R1137" i="2" s="1"/>
  <c r="N1138" i="2"/>
  <c r="R1138" i="2" s="1"/>
  <c r="N1139" i="2"/>
  <c r="R1139" i="2" s="1"/>
  <c r="N1140" i="2"/>
  <c r="R1140" i="2" s="1"/>
  <c r="N1141" i="2"/>
  <c r="R1141" i="2" s="1"/>
  <c r="N1142" i="2"/>
  <c r="R1142" i="2" s="1"/>
  <c r="N1143" i="2"/>
  <c r="R1143" i="2" s="1"/>
  <c r="N1144" i="2"/>
  <c r="R1144" i="2" s="1"/>
  <c r="N1145" i="2"/>
  <c r="R1145" i="2" s="1"/>
  <c r="N1146" i="2"/>
  <c r="R1146" i="2" s="1"/>
  <c r="N1147" i="2"/>
  <c r="R1147" i="2" s="1"/>
  <c r="N1148" i="2"/>
  <c r="R1148" i="2" s="1"/>
  <c r="N1149" i="2"/>
  <c r="R1149" i="2" s="1"/>
  <c r="N1150" i="2"/>
  <c r="R1150" i="2" s="1"/>
  <c r="N1151" i="2"/>
  <c r="R1151" i="2" s="1"/>
  <c r="N1152" i="2"/>
  <c r="R1152" i="2" s="1"/>
  <c r="N1153" i="2"/>
  <c r="R1153" i="2" s="1"/>
  <c r="N1154" i="2"/>
  <c r="R1154" i="2" s="1"/>
  <c r="N1155" i="2"/>
  <c r="R1155" i="2" s="1"/>
  <c r="N1156" i="2"/>
  <c r="R1156" i="2" s="1"/>
  <c r="N1157" i="2"/>
  <c r="R1157" i="2" s="1"/>
  <c r="N1158" i="2"/>
  <c r="R1158" i="2" s="1"/>
  <c r="N1159" i="2"/>
  <c r="R1159" i="2" s="1"/>
  <c r="N1160" i="2"/>
  <c r="R1160" i="2" s="1"/>
  <c r="N1161" i="2"/>
  <c r="R1161" i="2" s="1"/>
  <c r="N1162" i="2"/>
  <c r="R1162" i="2" s="1"/>
  <c r="N1163" i="2"/>
  <c r="R1163" i="2" s="1"/>
  <c r="N1164" i="2"/>
  <c r="R1164" i="2" s="1"/>
  <c r="N1165" i="2"/>
  <c r="R1165" i="2" s="1"/>
  <c r="N1166" i="2"/>
  <c r="R1166" i="2" s="1"/>
  <c r="N1167" i="2"/>
  <c r="R1167" i="2" s="1"/>
  <c r="N1168" i="2"/>
  <c r="R1168" i="2" s="1"/>
  <c r="N1169" i="2"/>
  <c r="R1169" i="2" s="1"/>
  <c r="N1170" i="2"/>
  <c r="R1170" i="2" s="1"/>
  <c r="N1171" i="2"/>
  <c r="R1171" i="2" s="1"/>
  <c r="N1172" i="2"/>
  <c r="R1172" i="2" s="1"/>
  <c r="N1173" i="2"/>
  <c r="R1173" i="2" s="1"/>
  <c r="N1174" i="2"/>
  <c r="R1174" i="2" s="1"/>
  <c r="N1175" i="2"/>
  <c r="R1175" i="2" s="1"/>
  <c r="N1176" i="2"/>
  <c r="R1176" i="2" s="1"/>
  <c r="N1177" i="2"/>
  <c r="R1177" i="2" s="1"/>
  <c r="N1178" i="2"/>
  <c r="R1178" i="2" s="1"/>
  <c r="N1179" i="2"/>
  <c r="R1179" i="2" s="1"/>
  <c r="N1180" i="2"/>
  <c r="R1180" i="2" s="1"/>
  <c r="N1181" i="2"/>
  <c r="R1181" i="2" s="1"/>
  <c r="N1182" i="2"/>
  <c r="R1182" i="2" s="1"/>
  <c r="N1183" i="2"/>
  <c r="R1183" i="2" s="1"/>
  <c r="N1184" i="2"/>
  <c r="R1184" i="2" s="1"/>
  <c r="N1185" i="2"/>
  <c r="R1185" i="2" s="1"/>
  <c r="N1186" i="2"/>
  <c r="R1186" i="2" s="1"/>
  <c r="N1187" i="2"/>
  <c r="R1187" i="2" s="1"/>
  <c r="N1188" i="2"/>
  <c r="R1188" i="2" s="1"/>
  <c r="N1189" i="2"/>
  <c r="R1189" i="2" s="1"/>
  <c r="N1190" i="2"/>
  <c r="R1190" i="2" s="1"/>
  <c r="N1191" i="2"/>
  <c r="R1191" i="2" s="1"/>
  <c r="N1192" i="2"/>
  <c r="R1192" i="2" s="1"/>
  <c r="N1193" i="2"/>
  <c r="R1193" i="2" s="1"/>
  <c r="N1194" i="2"/>
  <c r="R1194" i="2" s="1"/>
  <c r="N1195" i="2"/>
  <c r="R1195" i="2" s="1"/>
  <c r="N1196" i="2"/>
  <c r="R1196" i="2" s="1"/>
  <c r="N1197" i="2"/>
  <c r="R1197" i="2" s="1"/>
  <c r="N1198" i="2"/>
  <c r="R1198" i="2" s="1"/>
  <c r="N1199" i="2"/>
  <c r="R1199" i="2" s="1"/>
  <c r="N1200" i="2"/>
  <c r="R1200" i="2" s="1"/>
  <c r="N1201" i="2"/>
  <c r="R1201" i="2" s="1"/>
  <c r="N1202" i="2"/>
  <c r="R1202" i="2" s="1"/>
  <c r="N1203" i="2"/>
  <c r="R1203" i="2" s="1"/>
  <c r="N1204" i="2"/>
  <c r="R1204" i="2" s="1"/>
  <c r="N1205" i="2"/>
  <c r="R1205" i="2" s="1"/>
  <c r="N1206" i="2"/>
  <c r="R1206" i="2" s="1"/>
  <c r="N1207" i="2"/>
  <c r="R1207" i="2" s="1"/>
  <c r="N1208" i="2"/>
  <c r="R1208" i="2" s="1"/>
  <c r="N1209" i="2"/>
  <c r="R1209" i="2" s="1"/>
  <c r="N1210" i="2"/>
  <c r="R1210" i="2" s="1"/>
  <c r="N1211" i="2"/>
  <c r="R1211" i="2" s="1"/>
  <c r="N1212" i="2"/>
  <c r="R1212" i="2" s="1"/>
  <c r="N1213" i="2"/>
  <c r="R1213" i="2" s="1"/>
  <c r="N1214" i="2"/>
  <c r="R1214" i="2" s="1"/>
  <c r="N1215" i="2"/>
  <c r="R1215" i="2" s="1"/>
  <c r="N1216" i="2"/>
  <c r="R1216" i="2" s="1"/>
  <c r="N1217" i="2"/>
  <c r="R1217" i="2" s="1"/>
  <c r="N1218" i="2"/>
  <c r="R1218" i="2" s="1"/>
  <c r="N1219" i="2"/>
  <c r="R1219" i="2" s="1"/>
  <c r="N1220" i="2"/>
  <c r="R1220" i="2" s="1"/>
  <c r="N1221" i="2"/>
  <c r="R1221" i="2" s="1"/>
  <c r="N1222" i="2"/>
  <c r="R1222" i="2" s="1"/>
  <c r="N1223" i="2"/>
  <c r="R1223" i="2" s="1"/>
  <c r="N1224" i="2"/>
  <c r="R1224" i="2" s="1"/>
  <c r="N1225" i="2"/>
  <c r="R1225" i="2" s="1"/>
  <c r="N1226" i="2"/>
  <c r="R1226" i="2" s="1"/>
  <c r="N1227" i="2"/>
  <c r="R1227" i="2" s="1"/>
  <c r="N1228" i="2"/>
  <c r="R1228" i="2" s="1"/>
  <c r="N1229" i="2"/>
  <c r="R1229" i="2" s="1"/>
  <c r="N1230" i="2"/>
  <c r="R1230" i="2" s="1"/>
  <c r="N1231" i="2"/>
  <c r="R1231" i="2" s="1"/>
  <c r="N1232" i="2"/>
  <c r="R1232" i="2" s="1"/>
  <c r="N1233" i="2"/>
  <c r="R1233" i="2" s="1"/>
  <c r="N1234" i="2"/>
  <c r="R1234" i="2" s="1"/>
  <c r="N1235" i="2"/>
  <c r="R1235" i="2" s="1"/>
  <c r="N1236" i="2"/>
  <c r="R1236" i="2" s="1"/>
  <c r="N1237" i="2"/>
  <c r="R1237" i="2" s="1"/>
  <c r="N1238" i="2"/>
  <c r="R1238" i="2" s="1"/>
  <c r="N1239" i="2"/>
  <c r="R1239" i="2" s="1"/>
  <c r="N1240" i="2"/>
  <c r="R1240" i="2" s="1"/>
  <c r="N1241" i="2"/>
  <c r="R1241" i="2" s="1"/>
  <c r="N1242" i="2"/>
  <c r="R1242" i="2" s="1"/>
  <c r="N1243" i="2"/>
  <c r="R1243" i="2" s="1"/>
  <c r="N1244" i="2"/>
  <c r="R1244" i="2" s="1"/>
  <c r="N1245" i="2"/>
  <c r="R1245" i="2" s="1"/>
  <c r="N1246" i="2"/>
  <c r="R1246" i="2" s="1"/>
  <c r="N1247" i="2"/>
  <c r="R1247" i="2" s="1"/>
  <c r="N1248" i="2"/>
  <c r="R1248" i="2" s="1"/>
  <c r="N1249" i="2"/>
  <c r="R1249" i="2" s="1"/>
  <c r="N1250" i="2"/>
  <c r="R1250" i="2" s="1"/>
  <c r="N1251" i="2"/>
  <c r="R1251" i="2" s="1"/>
  <c r="N1252" i="2"/>
  <c r="R1252" i="2" s="1"/>
  <c r="N1253" i="2"/>
  <c r="R1253" i="2" s="1"/>
  <c r="N1254" i="2"/>
  <c r="R1254" i="2" s="1"/>
  <c r="N1255" i="2"/>
  <c r="R1255" i="2" s="1"/>
  <c r="N1256" i="2"/>
  <c r="R1256" i="2" s="1"/>
  <c r="N1257" i="2"/>
  <c r="R1257" i="2" s="1"/>
  <c r="N1258" i="2"/>
  <c r="R1258" i="2" s="1"/>
  <c r="N1259" i="2"/>
  <c r="R1259" i="2" s="1"/>
  <c r="N1260" i="2"/>
  <c r="R1260" i="2" s="1"/>
  <c r="N1261" i="2"/>
  <c r="R1261" i="2" s="1"/>
  <c r="N1262" i="2"/>
  <c r="R1262" i="2" s="1"/>
  <c r="N1263" i="2"/>
  <c r="R1263" i="2" s="1"/>
  <c r="N1264" i="2"/>
  <c r="R1264" i="2" s="1"/>
  <c r="N1265" i="2"/>
  <c r="R1265" i="2" s="1"/>
  <c r="N1266" i="2"/>
  <c r="R1266" i="2" s="1"/>
  <c r="N1267" i="2"/>
  <c r="R1267" i="2" s="1"/>
  <c r="N1268" i="2"/>
  <c r="R1268" i="2" s="1"/>
  <c r="N1269" i="2"/>
  <c r="R1269" i="2" s="1"/>
  <c r="N1270" i="2"/>
  <c r="R1270" i="2" s="1"/>
  <c r="N1271" i="2"/>
  <c r="R1271" i="2" s="1"/>
  <c r="N1272" i="2"/>
  <c r="R1272" i="2" s="1"/>
  <c r="N1273" i="2"/>
  <c r="R1273" i="2" s="1"/>
  <c r="N1274" i="2"/>
  <c r="R1274" i="2" s="1"/>
  <c r="N1275" i="2"/>
  <c r="R1275" i="2" s="1"/>
  <c r="N1276" i="2"/>
  <c r="R1276" i="2" s="1"/>
  <c r="N1277" i="2"/>
  <c r="R1277" i="2" s="1"/>
  <c r="N1278" i="2"/>
  <c r="R1278" i="2" s="1"/>
  <c r="N1279" i="2"/>
  <c r="R1279" i="2" s="1"/>
  <c r="N1280" i="2"/>
  <c r="R1280" i="2" s="1"/>
  <c r="N1281" i="2"/>
  <c r="R1281" i="2" s="1"/>
  <c r="N1282" i="2"/>
  <c r="R1282" i="2" s="1"/>
  <c r="N1283" i="2"/>
  <c r="R1283" i="2" s="1"/>
  <c r="N1284" i="2"/>
  <c r="R1284" i="2" s="1"/>
  <c r="N1285" i="2"/>
  <c r="R1285" i="2" s="1"/>
  <c r="N1286" i="2"/>
  <c r="R1286" i="2" s="1"/>
  <c r="N1287" i="2"/>
  <c r="R1287" i="2" s="1"/>
  <c r="N1288" i="2"/>
  <c r="R1288" i="2" s="1"/>
  <c r="N1289" i="2"/>
  <c r="R1289" i="2" s="1"/>
  <c r="N1290" i="2"/>
  <c r="R1290" i="2" s="1"/>
  <c r="N1291" i="2"/>
  <c r="R1291" i="2" s="1"/>
  <c r="N1292" i="2"/>
  <c r="R1292" i="2" s="1"/>
  <c r="N1293" i="2"/>
  <c r="R1293" i="2" s="1"/>
  <c r="N1294" i="2"/>
  <c r="R1294" i="2" s="1"/>
  <c r="N1295" i="2"/>
  <c r="R1295" i="2" s="1"/>
  <c r="N1296" i="2"/>
  <c r="R1296" i="2" s="1"/>
  <c r="N1297" i="2"/>
  <c r="R1297" i="2" s="1"/>
  <c r="N1298" i="2"/>
  <c r="R1298" i="2" s="1"/>
  <c r="N1299" i="2"/>
  <c r="R1299" i="2" s="1"/>
  <c r="N1300" i="2"/>
  <c r="R1300" i="2" s="1"/>
  <c r="N1301" i="2"/>
  <c r="R1301" i="2" s="1"/>
  <c r="N1302" i="2"/>
  <c r="R1302" i="2" s="1"/>
  <c r="N1303" i="2"/>
  <c r="R1303" i="2" s="1"/>
  <c r="N1304" i="2"/>
  <c r="R1304" i="2" s="1"/>
  <c r="N1305" i="2"/>
  <c r="R1305" i="2" s="1"/>
  <c r="N1306" i="2"/>
  <c r="R1306" i="2" s="1"/>
  <c r="N1307" i="2"/>
  <c r="R1307" i="2" s="1"/>
  <c r="N1308" i="2"/>
  <c r="R1308" i="2" s="1"/>
  <c r="N1309" i="2"/>
  <c r="R1309" i="2" s="1"/>
  <c r="N1310" i="2"/>
  <c r="R1310" i="2" s="1"/>
  <c r="N1311" i="2"/>
  <c r="R1311" i="2" s="1"/>
  <c r="N1312" i="2"/>
  <c r="R1312" i="2" s="1"/>
  <c r="N1313" i="2"/>
  <c r="R1313" i="2" s="1"/>
  <c r="N1314" i="2"/>
  <c r="R1314" i="2" s="1"/>
  <c r="N1315" i="2"/>
  <c r="R1315" i="2" s="1"/>
  <c r="N1316" i="2"/>
  <c r="R1316" i="2" s="1"/>
  <c r="N1317" i="2"/>
  <c r="R1317" i="2" s="1"/>
  <c r="N1318" i="2"/>
  <c r="R1318" i="2" s="1"/>
  <c r="N1319" i="2"/>
  <c r="R1319" i="2" s="1"/>
  <c r="N1320" i="2"/>
  <c r="R1320" i="2" s="1"/>
  <c r="N1321" i="2"/>
  <c r="R1321" i="2" s="1"/>
  <c r="N1322" i="2"/>
  <c r="R1322" i="2" s="1"/>
  <c r="N1323" i="2"/>
  <c r="R1323" i="2" s="1"/>
  <c r="N1324" i="2"/>
  <c r="R1324" i="2" s="1"/>
  <c r="N1325" i="2"/>
  <c r="R1325" i="2" s="1"/>
  <c r="N1326" i="2"/>
  <c r="R1326" i="2" s="1"/>
  <c r="N1327" i="2"/>
  <c r="R1327" i="2" s="1"/>
  <c r="N1328" i="2"/>
  <c r="R1328" i="2" s="1"/>
  <c r="N1329" i="2"/>
  <c r="R1329" i="2" s="1"/>
  <c r="N1330" i="2"/>
  <c r="R1330" i="2" s="1"/>
  <c r="N1331" i="2"/>
  <c r="R1331" i="2" s="1"/>
  <c r="N1332" i="2"/>
  <c r="R1332" i="2" s="1"/>
  <c r="N1333" i="2"/>
  <c r="R1333" i="2" s="1"/>
  <c r="N1334" i="2"/>
  <c r="R1334" i="2" s="1"/>
  <c r="N1335" i="2"/>
  <c r="R1335" i="2" s="1"/>
  <c r="N1336" i="2"/>
  <c r="R1336" i="2" s="1"/>
  <c r="N1337" i="2"/>
  <c r="R1337" i="2" s="1"/>
  <c r="N1338" i="2"/>
  <c r="R1338" i="2" s="1"/>
  <c r="N1339" i="2"/>
  <c r="R1339" i="2" s="1"/>
  <c r="N1340" i="2"/>
  <c r="R1340" i="2" s="1"/>
  <c r="N1341" i="2"/>
  <c r="R1341" i="2" s="1"/>
  <c r="N1342" i="2"/>
  <c r="R1342" i="2" s="1"/>
  <c r="N1343" i="2"/>
  <c r="R1343" i="2" s="1"/>
  <c r="N1344" i="2"/>
  <c r="R1344" i="2" s="1"/>
  <c r="N1345" i="2"/>
  <c r="R1345" i="2" s="1"/>
  <c r="N1346" i="2"/>
  <c r="R1346" i="2" s="1"/>
  <c r="N1347" i="2"/>
  <c r="R1347" i="2" s="1"/>
  <c r="N1348" i="2"/>
  <c r="R1348" i="2" s="1"/>
  <c r="N1349" i="2"/>
  <c r="R1349" i="2" s="1"/>
  <c r="N1350" i="2"/>
  <c r="R1350" i="2" s="1"/>
  <c r="N1351" i="2"/>
  <c r="R1351" i="2" s="1"/>
  <c r="N1352" i="2"/>
  <c r="R1352" i="2" s="1"/>
  <c r="N1353" i="2"/>
  <c r="R1353" i="2" s="1"/>
  <c r="N1354" i="2"/>
  <c r="R1354" i="2" s="1"/>
  <c r="N1355" i="2"/>
  <c r="R1355" i="2" s="1"/>
  <c r="N1356" i="2"/>
  <c r="R1356" i="2" s="1"/>
  <c r="N1357" i="2"/>
  <c r="R1357" i="2" s="1"/>
  <c r="N1358" i="2"/>
  <c r="R1358" i="2" s="1"/>
  <c r="N1359" i="2"/>
  <c r="R1359" i="2" s="1"/>
  <c r="N1360" i="2"/>
  <c r="R1360" i="2" s="1"/>
  <c r="N1361" i="2"/>
  <c r="R1361" i="2" s="1"/>
  <c r="N1362" i="2"/>
  <c r="R1362" i="2" s="1"/>
  <c r="N1363" i="2"/>
  <c r="R1363" i="2" s="1"/>
  <c r="N1364" i="2"/>
  <c r="R1364" i="2" s="1"/>
  <c r="N1365" i="2"/>
  <c r="R1365" i="2" s="1"/>
  <c r="N1366" i="2"/>
  <c r="R1366" i="2" s="1"/>
  <c r="N1367" i="2"/>
  <c r="R1367" i="2" s="1"/>
  <c r="N1368" i="2"/>
  <c r="R1368" i="2" s="1"/>
  <c r="N1369" i="2"/>
  <c r="R1369" i="2" s="1"/>
  <c r="N1370" i="2"/>
  <c r="R1370" i="2" s="1"/>
  <c r="N1371" i="2"/>
  <c r="R1371" i="2" s="1"/>
  <c r="N1372" i="2"/>
  <c r="R1372" i="2" s="1"/>
  <c r="N1373" i="2"/>
  <c r="R1373" i="2" s="1"/>
  <c r="N1374" i="2"/>
  <c r="R1374" i="2" s="1"/>
  <c r="N1375" i="2"/>
  <c r="R1375" i="2" s="1"/>
  <c r="N1376" i="2"/>
  <c r="R1376" i="2" s="1"/>
  <c r="N1377" i="2"/>
  <c r="R1377" i="2" s="1"/>
  <c r="N1378" i="2"/>
  <c r="R1378" i="2" s="1"/>
  <c r="N1379" i="2"/>
  <c r="R1379" i="2" s="1"/>
  <c r="N1380" i="2"/>
  <c r="R1380" i="2" s="1"/>
  <c r="N1381" i="2"/>
  <c r="R1381" i="2" s="1"/>
  <c r="N1382" i="2"/>
  <c r="R1382" i="2" s="1"/>
  <c r="N1383" i="2"/>
  <c r="R1383" i="2" s="1"/>
  <c r="N1384" i="2"/>
  <c r="R1384" i="2" s="1"/>
  <c r="N1385" i="2"/>
  <c r="R1385" i="2" s="1"/>
  <c r="N1386" i="2"/>
  <c r="R1386" i="2" s="1"/>
  <c r="N1387" i="2"/>
  <c r="R1387" i="2" s="1"/>
  <c r="N1388" i="2"/>
  <c r="R1388" i="2" s="1"/>
  <c r="N1389" i="2"/>
  <c r="R1389" i="2" s="1"/>
  <c r="N1390" i="2"/>
  <c r="R1390" i="2" s="1"/>
  <c r="N1391" i="2"/>
  <c r="R1391" i="2" s="1"/>
  <c r="N1392" i="2"/>
  <c r="R1392" i="2" s="1"/>
  <c r="N1393" i="2"/>
  <c r="R1393" i="2" s="1"/>
  <c r="N1394" i="2"/>
  <c r="R1394" i="2" s="1"/>
  <c r="N1395" i="2"/>
  <c r="R1395" i="2" s="1"/>
  <c r="N1396" i="2"/>
  <c r="R1396" i="2" s="1"/>
  <c r="N1397" i="2"/>
  <c r="R1397" i="2" s="1"/>
  <c r="N1398" i="2"/>
  <c r="R1398" i="2" s="1"/>
  <c r="N1399" i="2"/>
  <c r="R1399" i="2" s="1"/>
  <c r="N1400" i="2"/>
  <c r="R1400" i="2" s="1"/>
  <c r="N1401" i="2"/>
  <c r="R1401" i="2" s="1"/>
  <c r="N1402" i="2"/>
  <c r="R1402" i="2" s="1"/>
  <c r="N1403" i="2"/>
  <c r="R1403" i="2" s="1"/>
  <c r="N1404" i="2"/>
  <c r="R1404" i="2" s="1"/>
  <c r="N1405" i="2"/>
  <c r="R1405" i="2" s="1"/>
  <c r="N1406" i="2"/>
  <c r="R1406" i="2" s="1"/>
  <c r="N1407" i="2"/>
  <c r="R1407" i="2" s="1"/>
  <c r="N1408" i="2"/>
  <c r="R1408" i="2" s="1"/>
  <c r="N1409" i="2"/>
  <c r="R1409" i="2" s="1"/>
  <c r="N1410" i="2"/>
  <c r="R1410" i="2" s="1"/>
  <c r="N1411" i="2"/>
  <c r="R1411" i="2" s="1"/>
  <c r="N1412" i="2"/>
  <c r="R1412" i="2" s="1"/>
  <c r="N1413" i="2"/>
  <c r="R1413" i="2" s="1"/>
  <c r="N1414" i="2"/>
  <c r="R1414" i="2" s="1"/>
  <c r="N1415" i="2"/>
  <c r="R1415" i="2" s="1"/>
  <c r="N1416" i="2"/>
  <c r="R1416" i="2" s="1"/>
  <c r="N1417" i="2"/>
  <c r="R1417" i="2" s="1"/>
  <c r="N1418" i="2"/>
  <c r="R1418" i="2" s="1"/>
  <c r="N1419" i="2"/>
  <c r="R1419" i="2" s="1"/>
  <c r="N1420" i="2"/>
  <c r="R1420" i="2" s="1"/>
  <c r="N1421" i="2"/>
  <c r="R1421" i="2" s="1"/>
  <c r="N1422" i="2"/>
  <c r="R1422" i="2" s="1"/>
  <c r="N1423" i="2"/>
  <c r="R1423" i="2" s="1"/>
  <c r="N1424" i="2"/>
  <c r="R1424" i="2" s="1"/>
  <c r="N1425" i="2"/>
  <c r="R1425" i="2" s="1"/>
  <c r="N1426" i="2"/>
  <c r="R1426" i="2" s="1"/>
  <c r="N1427" i="2"/>
  <c r="R1427" i="2" s="1"/>
  <c r="N1428" i="2"/>
  <c r="R1428" i="2" s="1"/>
  <c r="N1429" i="2"/>
  <c r="R1429" i="2" s="1"/>
  <c r="N1430" i="2"/>
  <c r="R1430" i="2" s="1"/>
  <c r="N1431" i="2"/>
  <c r="R1431" i="2" s="1"/>
  <c r="N1432" i="2"/>
  <c r="R1432" i="2" s="1"/>
  <c r="N1433" i="2"/>
  <c r="R1433" i="2" s="1"/>
  <c r="N1434" i="2"/>
  <c r="R1434" i="2" s="1"/>
  <c r="N1435" i="2"/>
  <c r="R1435" i="2" s="1"/>
  <c r="N1436" i="2"/>
  <c r="R1436" i="2" s="1"/>
  <c r="N1437" i="2"/>
  <c r="R1437" i="2" s="1"/>
  <c r="N1438" i="2"/>
  <c r="R1438" i="2" s="1"/>
  <c r="N1439" i="2"/>
  <c r="R1439" i="2" s="1"/>
  <c r="N1440" i="2"/>
  <c r="R1440" i="2" s="1"/>
  <c r="N1441" i="2"/>
  <c r="R1441" i="2" s="1"/>
  <c r="N1442" i="2"/>
  <c r="R1442" i="2" s="1"/>
  <c r="N1443" i="2"/>
  <c r="R1443" i="2" s="1"/>
  <c r="N1444" i="2"/>
  <c r="R1444" i="2" s="1"/>
  <c r="N1445" i="2"/>
  <c r="R1445" i="2" s="1"/>
  <c r="N1446" i="2"/>
  <c r="R1446" i="2" s="1"/>
  <c r="N1447" i="2"/>
  <c r="R1447" i="2" s="1"/>
  <c r="N1448" i="2"/>
  <c r="R1448" i="2" s="1"/>
  <c r="N1449" i="2"/>
  <c r="R1449" i="2" s="1"/>
  <c r="N1450" i="2"/>
  <c r="R1450" i="2" s="1"/>
  <c r="N1451" i="2"/>
  <c r="R1451" i="2" s="1"/>
  <c r="N1452" i="2"/>
  <c r="R1452" i="2" s="1"/>
  <c r="N1453" i="2"/>
  <c r="R1453" i="2" s="1"/>
  <c r="N1454" i="2"/>
  <c r="R1454" i="2" s="1"/>
  <c r="N1455" i="2"/>
  <c r="R1455" i="2" s="1"/>
  <c r="N1456" i="2"/>
  <c r="R1456" i="2" s="1"/>
  <c r="N1457" i="2"/>
  <c r="R1457" i="2" s="1"/>
  <c r="N1458" i="2"/>
  <c r="R1458" i="2" s="1"/>
  <c r="N1459" i="2"/>
  <c r="R1459" i="2" s="1"/>
  <c r="N1460" i="2"/>
  <c r="R1460" i="2" s="1"/>
  <c r="N1461" i="2"/>
  <c r="R1461" i="2" s="1"/>
  <c r="N1462" i="2"/>
  <c r="R1462" i="2" s="1"/>
  <c r="N1463" i="2"/>
  <c r="R1463" i="2" s="1"/>
  <c r="N1464" i="2"/>
  <c r="R1464" i="2" s="1"/>
  <c r="N1465" i="2"/>
  <c r="R1465" i="2" s="1"/>
  <c r="N1466" i="2"/>
  <c r="R1466" i="2" s="1"/>
  <c r="N1467" i="2"/>
  <c r="R1467" i="2" s="1"/>
  <c r="N1468" i="2"/>
  <c r="R1468" i="2" s="1"/>
  <c r="N1469" i="2"/>
  <c r="R1469" i="2" s="1"/>
  <c r="N1470" i="2"/>
  <c r="R1470" i="2" s="1"/>
  <c r="N1471" i="2"/>
  <c r="R1471" i="2" s="1"/>
  <c r="N1472" i="2"/>
  <c r="R1472" i="2" s="1"/>
  <c r="N1473" i="2"/>
  <c r="R1473" i="2" s="1"/>
  <c r="N1474" i="2"/>
  <c r="R1474" i="2" s="1"/>
  <c r="N1475" i="2"/>
  <c r="R1475" i="2" s="1"/>
  <c r="N1476" i="2"/>
  <c r="R1476" i="2" s="1"/>
  <c r="N1477" i="2"/>
  <c r="R1477" i="2" s="1"/>
  <c r="N1478" i="2"/>
  <c r="R1478" i="2" s="1"/>
  <c r="N1479" i="2"/>
  <c r="R1479" i="2" s="1"/>
  <c r="N1480" i="2"/>
  <c r="R1480" i="2" s="1"/>
  <c r="N1481" i="2"/>
  <c r="R1481" i="2" s="1"/>
  <c r="N1482" i="2"/>
  <c r="R1482" i="2" s="1"/>
  <c r="N1483" i="2"/>
  <c r="R1483" i="2" s="1"/>
  <c r="N1484" i="2"/>
  <c r="R1484" i="2" s="1"/>
  <c r="N1485" i="2"/>
  <c r="R1485" i="2" s="1"/>
  <c r="N1486" i="2"/>
  <c r="R1486" i="2" s="1"/>
  <c r="N1487" i="2"/>
  <c r="R1487" i="2" s="1"/>
  <c r="N1488" i="2"/>
  <c r="R1488" i="2" s="1"/>
  <c r="N1489" i="2"/>
  <c r="R1489" i="2" s="1"/>
  <c r="N1490" i="2"/>
  <c r="R1490" i="2" s="1"/>
  <c r="N1491" i="2"/>
  <c r="R1491" i="2" s="1"/>
  <c r="N1492" i="2"/>
  <c r="R1492" i="2" s="1"/>
  <c r="N1493" i="2"/>
  <c r="R1493" i="2" s="1"/>
  <c r="N1494" i="2"/>
  <c r="R1494" i="2" s="1"/>
  <c r="N1495" i="2"/>
  <c r="R1495" i="2" s="1"/>
  <c r="N1496" i="2"/>
  <c r="R1496" i="2" s="1"/>
  <c r="N1497" i="2"/>
  <c r="R1497" i="2" s="1"/>
  <c r="N1498" i="2"/>
  <c r="R1498" i="2" s="1"/>
  <c r="N1499" i="2"/>
  <c r="R1499" i="2" s="1"/>
  <c r="N1500" i="2"/>
  <c r="R1500" i="2" s="1"/>
  <c r="N1501" i="2"/>
  <c r="R1501" i="2" s="1"/>
  <c r="N1502" i="2"/>
  <c r="R1502" i="2" s="1"/>
  <c r="N1503" i="2"/>
  <c r="R1503" i="2" s="1"/>
  <c r="N1504" i="2"/>
  <c r="R1504" i="2" s="1"/>
  <c r="N1505" i="2"/>
  <c r="R1505" i="2" s="1"/>
  <c r="N1506" i="2"/>
  <c r="R1506" i="2" s="1"/>
  <c r="N1507" i="2"/>
  <c r="R1507" i="2" s="1"/>
  <c r="N1508" i="2"/>
  <c r="R1508" i="2" s="1"/>
  <c r="N1509" i="2"/>
  <c r="R1509" i="2" s="1"/>
  <c r="N1510" i="2"/>
  <c r="R1510" i="2" s="1"/>
  <c r="N1511" i="2"/>
  <c r="R1511" i="2" s="1"/>
  <c r="N1512" i="2"/>
  <c r="R1512" i="2" s="1"/>
  <c r="N1513" i="2"/>
  <c r="R1513" i="2" s="1"/>
  <c r="N1514" i="2"/>
  <c r="R1514" i="2" s="1"/>
  <c r="N1515" i="2"/>
  <c r="R1515" i="2" s="1"/>
  <c r="N1516" i="2"/>
  <c r="R1516" i="2" s="1"/>
  <c r="N1517" i="2"/>
  <c r="R1517" i="2" s="1"/>
  <c r="N1518" i="2"/>
  <c r="R1518" i="2" s="1"/>
  <c r="N1519" i="2"/>
  <c r="R1519" i="2" s="1"/>
  <c r="N1520" i="2"/>
  <c r="R1520" i="2" s="1"/>
  <c r="N1521" i="2"/>
  <c r="R1521" i="2" s="1"/>
  <c r="N1522" i="2"/>
  <c r="R1522" i="2" s="1"/>
  <c r="N1523" i="2"/>
  <c r="R1523" i="2" s="1"/>
  <c r="N1524" i="2"/>
  <c r="R1524" i="2" s="1"/>
  <c r="N1525" i="2"/>
  <c r="R1525" i="2" s="1"/>
  <c r="N1526" i="2"/>
  <c r="R1526" i="2" s="1"/>
  <c r="N1527" i="2"/>
  <c r="R1527" i="2" s="1"/>
  <c r="N1528" i="2"/>
  <c r="R1528" i="2" s="1"/>
  <c r="N1529" i="2"/>
  <c r="R1529" i="2" s="1"/>
  <c r="N1530" i="2"/>
  <c r="R1530" i="2" s="1"/>
  <c r="N1531" i="2"/>
  <c r="R1531" i="2" s="1"/>
  <c r="N1532" i="2"/>
  <c r="R1532" i="2" s="1"/>
  <c r="N1533" i="2"/>
  <c r="R1533" i="2" s="1"/>
  <c r="N1534" i="2"/>
  <c r="R1534" i="2" s="1"/>
  <c r="N1535" i="2"/>
  <c r="R1535" i="2" s="1"/>
  <c r="N1536" i="2"/>
  <c r="R1536" i="2" s="1"/>
  <c r="N1537" i="2"/>
  <c r="R1537" i="2" s="1"/>
  <c r="N1538" i="2"/>
  <c r="R1538" i="2" s="1"/>
  <c r="N1539" i="2"/>
  <c r="R1539" i="2" s="1"/>
  <c r="N1540" i="2"/>
  <c r="R1540" i="2" s="1"/>
  <c r="N1541" i="2"/>
  <c r="R1541" i="2" s="1"/>
  <c r="N1542" i="2"/>
  <c r="R1542" i="2" s="1"/>
  <c r="N1543" i="2"/>
  <c r="R1543" i="2" s="1"/>
  <c r="N1544" i="2"/>
  <c r="R1544" i="2" s="1"/>
  <c r="N1545" i="2"/>
  <c r="R1545" i="2" s="1"/>
  <c r="N1546" i="2"/>
  <c r="R1546" i="2" s="1"/>
  <c r="N1547" i="2"/>
  <c r="R1547" i="2" s="1"/>
  <c r="N1548" i="2"/>
  <c r="R1548" i="2" s="1"/>
  <c r="N1549" i="2"/>
  <c r="R1549" i="2" s="1"/>
  <c r="N1550" i="2"/>
  <c r="R1550" i="2" s="1"/>
  <c r="N1551" i="2"/>
  <c r="R1551" i="2" s="1"/>
  <c r="N1552" i="2"/>
  <c r="R1552" i="2" s="1"/>
  <c r="N1553" i="2"/>
  <c r="R1553" i="2" s="1"/>
  <c r="N1554" i="2"/>
  <c r="R1554" i="2" s="1"/>
  <c r="N1555" i="2"/>
  <c r="R1555" i="2" s="1"/>
  <c r="N1556" i="2"/>
  <c r="R1556" i="2" s="1"/>
  <c r="N1557" i="2"/>
  <c r="R1557" i="2" s="1"/>
  <c r="N1558" i="2"/>
  <c r="R1558" i="2" s="1"/>
  <c r="N1559" i="2"/>
  <c r="R1559" i="2" s="1"/>
  <c r="N1560" i="2"/>
  <c r="R1560" i="2" s="1"/>
  <c r="N1561" i="2"/>
  <c r="R1561" i="2" s="1"/>
  <c r="N1562" i="2"/>
  <c r="R1562" i="2" s="1"/>
  <c r="N1563" i="2"/>
  <c r="R1563" i="2" s="1"/>
  <c r="N1564" i="2"/>
  <c r="R1564" i="2" s="1"/>
  <c r="N1565" i="2"/>
  <c r="R1565" i="2" s="1"/>
  <c r="N1566" i="2"/>
  <c r="R1566" i="2" s="1"/>
  <c r="N1567" i="2"/>
  <c r="R1567" i="2" s="1"/>
  <c r="N1568" i="2"/>
  <c r="R1568" i="2" s="1"/>
  <c r="N1569" i="2"/>
  <c r="R1569" i="2" s="1"/>
  <c r="N1570" i="2"/>
  <c r="R1570" i="2" s="1"/>
  <c r="N1571" i="2"/>
  <c r="R1571" i="2" s="1"/>
  <c r="N1572" i="2"/>
  <c r="R1572" i="2" s="1"/>
  <c r="N1573" i="2"/>
  <c r="R1573" i="2" s="1"/>
  <c r="N1574" i="2"/>
  <c r="R1574" i="2" s="1"/>
  <c r="N1575" i="2"/>
  <c r="R1575" i="2" s="1"/>
  <c r="N1576" i="2"/>
  <c r="R1576" i="2" s="1"/>
  <c r="N1577" i="2"/>
  <c r="R1577" i="2" s="1"/>
  <c r="N1578" i="2"/>
  <c r="R1578" i="2" s="1"/>
  <c r="N1579" i="2"/>
  <c r="R1579" i="2" s="1"/>
  <c r="N1580" i="2"/>
  <c r="R1580" i="2" s="1"/>
  <c r="N1581" i="2"/>
  <c r="R1581" i="2" s="1"/>
  <c r="N1582" i="2"/>
  <c r="R1582" i="2" s="1"/>
  <c r="N1583" i="2"/>
  <c r="R1583" i="2" s="1"/>
  <c r="N1584" i="2"/>
  <c r="R1584" i="2" s="1"/>
  <c r="N1585" i="2"/>
  <c r="R1585" i="2" s="1"/>
  <c r="N1586" i="2"/>
  <c r="R1586" i="2" s="1"/>
  <c r="N1587" i="2"/>
  <c r="R1587" i="2" s="1"/>
  <c r="N1588" i="2"/>
  <c r="R1588" i="2" s="1"/>
  <c r="N1589" i="2"/>
  <c r="R1589" i="2" s="1"/>
  <c r="N1590" i="2"/>
  <c r="R1590" i="2" s="1"/>
  <c r="N1591" i="2"/>
  <c r="R1591" i="2" s="1"/>
  <c r="N1592" i="2"/>
  <c r="R1592" i="2" s="1"/>
  <c r="N1593" i="2"/>
  <c r="R1593" i="2" s="1"/>
  <c r="N1594" i="2"/>
  <c r="R1594" i="2" s="1"/>
  <c r="N1595" i="2"/>
  <c r="R1595" i="2" s="1"/>
  <c r="N1596" i="2"/>
  <c r="R1596" i="2" s="1"/>
  <c r="N1597" i="2"/>
  <c r="R1597" i="2" s="1"/>
  <c r="N1598" i="2"/>
  <c r="R1598" i="2" s="1"/>
  <c r="N1599" i="2"/>
  <c r="R1599" i="2" s="1"/>
  <c r="N1600" i="2"/>
  <c r="R1600" i="2" s="1"/>
  <c r="N1601" i="2"/>
  <c r="R1601" i="2" s="1"/>
  <c r="N1602" i="2"/>
  <c r="R1602" i="2" s="1"/>
  <c r="N1603" i="2"/>
  <c r="R1603" i="2" s="1"/>
  <c r="N1604" i="2"/>
  <c r="R1604" i="2" s="1"/>
  <c r="N1605" i="2"/>
  <c r="R1605" i="2" s="1"/>
  <c r="N1606" i="2"/>
  <c r="R1606" i="2" s="1"/>
  <c r="N1607" i="2"/>
  <c r="R1607" i="2" s="1"/>
  <c r="N1608" i="2"/>
  <c r="R1608" i="2" s="1"/>
  <c r="N1609" i="2"/>
  <c r="R1609" i="2" s="1"/>
  <c r="N1610" i="2"/>
  <c r="R1610" i="2" s="1"/>
  <c r="N1611" i="2"/>
  <c r="R1611" i="2" s="1"/>
  <c r="N1612" i="2"/>
  <c r="R1612" i="2" s="1"/>
  <c r="N1613" i="2"/>
  <c r="R1613" i="2" s="1"/>
  <c r="N1614" i="2"/>
  <c r="R1614" i="2" s="1"/>
  <c r="N1615" i="2"/>
  <c r="R1615" i="2" s="1"/>
  <c r="N1616" i="2"/>
  <c r="R1616" i="2" s="1"/>
  <c r="N1617" i="2"/>
  <c r="R1617" i="2" s="1"/>
  <c r="N1618" i="2"/>
  <c r="R1618" i="2" s="1"/>
  <c r="N1619" i="2"/>
  <c r="R1619" i="2" s="1"/>
  <c r="N1620" i="2"/>
  <c r="R1620" i="2" s="1"/>
  <c r="N1621" i="2"/>
  <c r="R1621" i="2" s="1"/>
  <c r="N1622" i="2"/>
  <c r="R1622" i="2" s="1"/>
  <c r="N1623" i="2"/>
  <c r="R1623" i="2" s="1"/>
  <c r="N1624" i="2"/>
  <c r="R1624" i="2" s="1"/>
  <c r="N1625" i="2"/>
  <c r="R1625" i="2" s="1"/>
  <c r="N1626" i="2"/>
  <c r="R1626" i="2" s="1"/>
  <c r="N1627" i="2"/>
  <c r="R1627" i="2" s="1"/>
  <c r="N1628" i="2"/>
  <c r="R1628" i="2" s="1"/>
  <c r="N1629" i="2"/>
  <c r="R1629" i="2" s="1"/>
  <c r="N1630" i="2"/>
  <c r="R1630" i="2" s="1"/>
  <c r="N1631" i="2"/>
  <c r="R1631" i="2" s="1"/>
  <c r="N1632" i="2"/>
  <c r="R1632" i="2" s="1"/>
  <c r="N1633" i="2"/>
  <c r="R1633" i="2" s="1"/>
  <c r="N1634" i="2"/>
  <c r="R1634" i="2" s="1"/>
  <c r="N1635" i="2"/>
  <c r="R1635" i="2" s="1"/>
  <c r="N1636" i="2"/>
  <c r="R1636" i="2" s="1"/>
  <c r="N1637" i="2"/>
  <c r="R1637" i="2" s="1"/>
  <c r="N1638" i="2"/>
  <c r="R1638" i="2" s="1"/>
  <c r="N1639" i="2"/>
  <c r="R1639" i="2" s="1"/>
  <c r="N1640" i="2"/>
  <c r="R1640" i="2" s="1"/>
  <c r="N1641" i="2"/>
  <c r="R1641" i="2" s="1"/>
  <c r="N1642" i="2"/>
  <c r="R1642" i="2" s="1"/>
  <c r="N1643" i="2"/>
  <c r="R1643" i="2" s="1"/>
  <c r="N1644" i="2"/>
  <c r="R1644" i="2" s="1"/>
  <c r="N1645" i="2"/>
  <c r="R1645" i="2" s="1"/>
  <c r="N1646" i="2"/>
  <c r="R1646" i="2" s="1"/>
  <c r="N1647" i="2"/>
  <c r="R1647" i="2" s="1"/>
  <c r="N1648" i="2"/>
  <c r="R1648" i="2" s="1"/>
  <c r="N1649" i="2"/>
  <c r="R1649" i="2" s="1"/>
  <c r="N1650" i="2"/>
  <c r="R1650" i="2" s="1"/>
  <c r="N1651" i="2"/>
  <c r="R1651" i="2" s="1"/>
  <c r="N1652" i="2"/>
  <c r="R1652" i="2" s="1"/>
  <c r="N1653" i="2"/>
  <c r="R1653" i="2" s="1"/>
  <c r="N1654" i="2"/>
  <c r="R1654" i="2" s="1"/>
  <c r="N1655" i="2"/>
  <c r="R1655" i="2" s="1"/>
  <c r="N1656" i="2"/>
  <c r="R1656" i="2" s="1"/>
  <c r="N1657" i="2"/>
  <c r="R1657" i="2" s="1"/>
  <c r="N1658" i="2"/>
  <c r="R1658" i="2" s="1"/>
  <c r="N1659" i="2"/>
  <c r="R1659" i="2" s="1"/>
  <c r="N1660" i="2"/>
  <c r="R1660" i="2" s="1"/>
  <c r="N1661" i="2"/>
  <c r="R1661" i="2" s="1"/>
  <c r="N1662" i="2"/>
  <c r="R1662" i="2" s="1"/>
  <c r="N1663" i="2"/>
  <c r="R1663" i="2" s="1"/>
  <c r="N1664" i="2"/>
  <c r="R1664" i="2" s="1"/>
  <c r="N1665" i="2"/>
  <c r="R1665" i="2" s="1"/>
  <c r="N1666" i="2"/>
  <c r="R1666" i="2" s="1"/>
  <c r="N1667" i="2"/>
  <c r="R1667" i="2" s="1"/>
  <c r="N1668" i="2"/>
  <c r="R1668" i="2" s="1"/>
  <c r="N1669" i="2"/>
  <c r="R1669" i="2" s="1"/>
  <c r="N1670" i="2"/>
  <c r="R1670" i="2" s="1"/>
  <c r="N1671" i="2"/>
  <c r="R1671" i="2" s="1"/>
  <c r="N1672" i="2"/>
  <c r="R1672" i="2" s="1"/>
  <c r="N1673" i="2"/>
  <c r="R1673" i="2" s="1"/>
  <c r="N1674" i="2"/>
  <c r="R1674" i="2" s="1"/>
  <c r="N1675" i="2"/>
  <c r="R1675" i="2" s="1"/>
  <c r="N1676" i="2"/>
  <c r="R1676" i="2" s="1"/>
  <c r="N1677" i="2"/>
  <c r="R1677" i="2" s="1"/>
  <c r="N1678" i="2"/>
  <c r="R1678" i="2" s="1"/>
  <c r="N1679" i="2"/>
  <c r="R1679" i="2" s="1"/>
  <c r="N1680" i="2"/>
  <c r="R1680" i="2" s="1"/>
  <c r="N1681" i="2"/>
  <c r="R1681" i="2" s="1"/>
  <c r="N1682" i="2"/>
  <c r="R1682" i="2" s="1"/>
  <c r="N1683" i="2"/>
  <c r="R1683" i="2" s="1"/>
  <c r="N1684" i="2"/>
  <c r="R1684" i="2" s="1"/>
  <c r="N1685" i="2"/>
  <c r="R1685" i="2" s="1"/>
  <c r="N1686" i="2"/>
  <c r="R1686" i="2" s="1"/>
  <c r="N1687" i="2"/>
  <c r="R1687" i="2" s="1"/>
  <c r="N1688" i="2"/>
  <c r="R1688" i="2" s="1"/>
  <c r="N1689" i="2"/>
  <c r="R1689" i="2" s="1"/>
  <c r="N1690" i="2"/>
  <c r="R1690" i="2" s="1"/>
  <c r="N1691" i="2"/>
  <c r="R1691" i="2" s="1"/>
  <c r="N1692" i="2"/>
  <c r="R1692" i="2" s="1"/>
  <c r="N1693" i="2"/>
  <c r="R1693" i="2" s="1"/>
  <c r="N1694" i="2"/>
  <c r="R1694" i="2" s="1"/>
  <c r="N1695" i="2"/>
  <c r="R1695" i="2" s="1"/>
  <c r="N1696" i="2"/>
  <c r="R1696" i="2" s="1"/>
  <c r="N1697" i="2"/>
  <c r="R1697" i="2" s="1"/>
  <c r="N1698" i="2"/>
  <c r="R1698" i="2" s="1"/>
  <c r="N1699" i="2"/>
  <c r="R1699" i="2" s="1"/>
  <c r="N1700" i="2"/>
  <c r="R1700" i="2" s="1"/>
  <c r="N1701" i="2"/>
  <c r="R1701" i="2" s="1"/>
  <c r="N1702" i="2"/>
  <c r="R1702" i="2" s="1"/>
  <c r="N1703" i="2"/>
  <c r="R1703" i="2" s="1"/>
  <c r="N1704" i="2"/>
  <c r="R1704" i="2" s="1"/>
  <c r="N1705" i="2"/>
  <c r="R1705" i="2" s="1"/>
  <c r="N1706" i="2"/>
  <c r="R1706" i="2" s="1"/>
  <c r="N1707" i="2"/>
  <c r="R1707" i="2" s="1"/>
  <c r="N1708" i="2"/>
  <c r="R1708" i="2" s="1"/>
  <c r="N1709" i="2"/>
  <c r="R1709" i="2" s="1"/>
  <c r="N1710" i="2"/>
  <c r="R1710" i="2" s="1"/>
  <c r="N1711" i="2"/>
  <c r="R1711" i="2" s="1"/>
  <c r="N1712" i="2"/>
  <c r="R1712" i="2" s="1"/>
  <c r="N1713" i="2"/>
  <c r="R1713" i="2" s="1"/>
  <c r="N1714" i="2"/>
  <c r="R1714" i="2" s="1"/>
  <c r="N1715" i="2"/>
  <c r="R1715" i="2" s="1"/>
  <c r="N1716" i="2"/>
  <c r="R1716" i="2" s="1"/>
  <c r="N1717" i="2"/>
  <c r="R1717" i="2" s="1"/>
  <c r="N1718" i="2"/>
  <c r="R1718" i="2" s="1"/>
  <c r="N1719" i="2"/>
  <c r="R1719" i="2" s="1"/>
  <c r="N1720" i="2"/>
  <c r="R1720" i="2" s="1"/>
  <c r="N1721" i="2"/>
  <c r="R1721" i="2" s="1"/>
  <c r="N1722" i="2"/>
  <c r="R1722" i="2" s="1"/>
  <c r="N1723" i="2"/>
  <c r="R1723" i="2" s="1"/>
  <c r="N1724" i="2"/>
  <c r="R1724" i="2" s="1"/>
  <c r="N1725" i="2"/>
  <c r="R1725" i="2" s="1"/>
  <c r="N1726" i="2"/>
  <c r="R1726" i="2" s="1"/>
  <c r="N1727" i="2"/>
  <c r="R1727" i="2" s="1"/>
  <c r="N1728" i="2"/>
  <c r="R1728" i="2" s="1"/>
  <c r="N1729" i="2"/>
  <c r="R1729" i="2" s="1"/>
  <c r="N1730" i="2"/>
  <c r="R1730" i="2" s="1"/>
  <c r="N1731" i="2"/>
  <c r="R1731" i="2" s="1"/>
  <c r="N1732" i="2"/>
  <c r="R1732" i="2" s="1"/>
  <c r="N1733" i="2"/>
  <c r="R1733" i="2" s="1"/>
  <c r="N1734" i="2"/>
  <c r="R1734" i="2" s="1"/>
  <c r="N1735" i="2"/>
  <c r="R1735" i="2" s="1"/>
  <c r="N1736" i="2"/>
  <c r="R1736" i="2" s="1"/>
  <c r="N1737" i="2"/>
  <c r="R1737" i="2" s="1"/>
  <c r="N1738" i="2"/>
  <c r="R1738" i="2" s="1"/>
  <c r="N1739" i="2"/>
  <c r="R1739" i="2" s="1"/>
  <c r="N1740" i="2"/>
  <c r="R1740" i="2" s="1"/>
  <c r="N1741" i="2"/>
  <c r="R1741" i="2" s="1"/>
  <c r="N1742" i="2"/>
  <c r="R1742" i="2" s="1"/>
  <c r="N1743" i="2"/>
  <c r="R1743" i="2" s="1"/>
  <c r="N1744" i="2"/>
  <c r="R1744" i="2" s="1"/>
  <c r="N1745" i="2"/>
  <c r="R1745" i="2" s="1"/>
  <c r="N1746" i="2"/>
  <c r="R1746" i="2" s="1"/>
  <c r="N1747" i="2"/>
  <c r="R1747" i="2" s="1"/>
  <c r="N1748" i="2"/>
  <c r="R1748" i="2" s="1"/>
  <c r="N1749" i="2"/>
  <c r="R1749" i="2" s="1"/>
  <c r="N1750" i="2"/>
  <c r="R1750" i="2" s="1"/>
  <c r="N1751" i="2"/>
  <c r="R1751" i="2" s="1"/>
  <c r="N1752" i="2"/>
  <c r="R1752" i="2" s="1"/>
  <c r="N1753" i="2"/>
  <c r="R1753" i="2" s="1"/>
  <c r="N1754" i="2"/>
  <c r="R1754" i="2" s="1"/>
  <c r="N1755" i="2"/>
  <c r="R1755" i="2" s="1"/>
  <c r="N1756" i="2"/>
  <c r="R1756" i="2" s="1"/>
  <c r="N1757" i="2"/>
  <c r="R1757" i="2" s="1"/>
  <c r="N1758" i="2"/>
  <c r="R1758" i="2" s="1"/>
  <c r="N1759" i="2"/>
  <c r="R1759" i="2" s="1"/>
  <c r="N1760" i="2"/>
  <c r="R1760" i="2" s="1"/>
  <c r="N1761" i="2"/>
  <c r="R1761" i="2" s="1"/>
  <c r="N1762" i="2"/>
  <c r="R1762" i="2" s="1"/>
  <c r="N1763" i="2"/>
  <c r="R1763" i="2" s="1"/>
  <c r="N1764" i="2"/>
  <c r="R1764" i="2" s="1"/>
  <c r="N1765" i="2"/>
  <c r="R1765" i="2" s="1"/>
  <c r="N1766" i="2"/>
  <c r="R1766" i="2" s="1"/>
  <c r="N1767" i="2"/>
  <c r="R1767" i="2" s="1"/>
  <c r="N1768" i="2"/>
  <c r="R1768" i="2" s="1"/>
  <c r="N1769" i="2"/>
  <c r="R1769" i="2" s="1"/>
  <c r="N1770" i="2"/>
  <c r="R1770" i="2" s="1"/>
  <c r="N1771" i="2"/>
  <c r="R1771" i="2" s="1"/>
  <c r="N1772" i="2"/>
  <c r="R1772" i="2" s="1"/>
  <c r="N1773" i="2"/>
  <c r="R1773" i="2" s="1"/>
  <c r="N1774" i="2"/>
  <c r="R1774" i="2" s="1"/>
  <c r="N1775" i="2"/>
  <c r="R1775" i="2" s="1"/>
  <c r="N1776" i="2"/>
  <c r="R1776" i="2" s="1"/>
  <c r="N1777" i="2"/>
  <c r="R1777" i="2" s="1"/>
  <c r="N1778" i="2"/>
  <c r="R1778" i="2" s="1"/>
  <c r="N1779" i="2"/>
  <c r="R1779" i="2" s="1"/>
  <c r="N1780" i="2"/>
  <c r="R1780" i="2" s="1"/>
  <c r="N1781" i="2"/>
  <c r="R1781" i="2" s="1"/>
  <c r="N1782" i="2"/>
  <c r="R1782" i="2" s="1"/>
  <c r="N1783" i="2"/>
  <c r="R1783" i="2" s="1"/>
  <c r="N1784" i="2"/>
  <c r="R1784" i="2" s="1"/>
  <c r="N1785" i="2"/>
  <c r="R1785" i="2" s="1"/>
  <c r="N1786" i="2"/>
  <c r="R1786" i="2" s="1"/>
  <c r="N1787" i="2"/>
  <c r="R1787" i="2" s="1"/>
  <c r="N1788" i="2"/>
  <c r="R1788" i="2" s="1"/>
  <c r="N1789" i="2"/>
  <c r="R1789" i="2" s="1"/>
  <c r="N1790" i="2"/>
  <c r="R1790" i="2" s="1"/>
  <c r="N1791" i="2"/>
  <c r="R1791" i="2" s="1"/>
  <c r="N1792" i="2"/>
  <c r="R1792" i="2" s="1"/>
  <c r="N1793" i="2"/>
  <c r="R1793" i="2" s="1"/>
  <c r="N1794" i="2"/>
  <c r="R1794" i="2" s="1"/>
  <c r="N1795" i="2"/>
  <c r="R1795" i="2" s="1"/>
  <c r="N1796" i="2"/>
  <c r="R1796" i="2" s="1"/>
  <c r="N1797" i="2"/>
  <c r="R1797" i="2" s="1"/>
  <c r="N1798" i="2"/>
  <c r="R1798" i="2" s="1"/>
  <c r="N1799" i="2"/>
  <c r="R1799" i="2" s="1"/>
  <c r="N1800" i="2"/>
  <c r="R1800" i="2" s="1"/>
  <c r="N1801" i="2"/>
  <c r="R1801" i="2" s="1"/>
  <c r="N1802" i="2"/>
  <c r="R1802" i="2" s="1"/>
  <c r="N1803" i="2"/>
  <c r="R1803" i="2" s="1"/>
  <c r="N1804" i="2"/>
  <c r="R1804" i="2" s="1"/>
  <c r="N1805" i="2"/>
  <c r="R1805" i="2" s="1"/>
  <c r="N1806" i="2"/>
  <c r="R1806" i="2" s="1"/>
  <c r="N1807" i="2"/>
  <c r="R1807" i="2" s="1"/>
  <c r="N1808" i="2"/>
  <c r="R1808" i="2" s="1"/>
  <c r="N1809" i="2"/>
  <c r="R1809" i="2" s="1"/>
  <c r="N1810" i="2"/>
  <c r="R1810" i="2" s="1"/>
  <c r="N1811" i="2"/>
  <c r="R1811" i="2" s="1"/>
  <c r="N1812" i="2"/>
  <c r="R1812" i="2" s="1"/>
  <c r="N1813" i="2"/>
  <c r="R1813" i="2" s="1"/>
  <c r="N1814" i="2"/>
  <c r="R1814" i="2" s="1"/>
  <c r="N1815" i="2"/>
  <c r="R1815" i="2" s="1"/>
  <c r="N1816" i="2"/>
  <c r="R1816" i="2" s="1"/>
  <c r="N1817" i="2"/>
  <c r="R1817" i="2" s="1"/>
  <c r="N1818" i="2"/>
  <c r="R1818" i="2" s="1"/>
  <c r="N1819" i="2"/>
  <c r="R1819" i="2" s="1"/>
  <c r="N1820" i="2"/>
  <c r="R1820" i="2" s="1"/>
  <c r="N1821" i="2"/>
  <c r="R1821" i="2" s="1"/>
  <c r="N1822" i="2"/>
  <c r="R1822" i="2" s="1"/>
  <c r="N1823" i="2"/>
  <c r="R1823" i="2" s="1"/>
  <c r="N1824" i="2"/>
  <c r="R1824" i="2" s="1"/>
  <c r="N1825" i="2"/>
  <c r="R1825" i="2" s="1"/>
  <c r="N1826" i="2"/>
  <c r="R1826" i="2" s="1"/>
  <c r="N1827" i="2"/>
  <c r="R1827" i="2" s="1"/>
  <c r="N1828" i="2"/>
  <c r="R1828" i="2" s="1"/>
  <c r="N1829" i="2"/>
  <c r="R1829" i="2" s="1"/>
  <c r="N1830" i="2"/>
  <c r="R1830" i="2" s="1"/>
  <c r="N1831" i="2"/>
  <c r="R1831" i="2" s="1"/>
  <c r="N1832" i="2"/>
  <c r="R1832" i="2" s="1"/>
  <c r="N1833" i="2"/>
  <c r="R1833" i="2" s="1"/>
  <c r="N1834" i="2"/>
  <c r="R1834" i="2" s="1"/>
  <c r="N1835" i="2"/>
  <c r="R1835" i="2" s="1"/>
  <c r="N1836" i="2"/>
  <c r="R1836" i="2" s="1"/>
  <c r="N1837" i="2"/>
  <c r="R1837" i="2" s="1"/>
  <c r="N1838" i="2"/>
  <c r="R1838" i="2" s="1"/>
  <c r="N1839" i="2"/>
  <c r="R1839" i="2" s="1"/>
  <c r="N1840" i="2"/>
  <c r="R1840" i="2" s="1"/>
  <c r="N1841" i="2"/>
  <c r="R1841" i="2" s="1"/>
  <c r="N1842" i="2"/>
  <c r="R1842" i="2" s="1"/>
  <c r="N1843" i="2"/>
  <c r="R1843" i="2" s="1"/>
  <c r="N1844" i="2"/>
  <c r="R1844" i="2" s="1"/>
  <c r="N1845" i="2"/>
  <c r="R1845" i="2" s="1"/>
  <c r="N1846" i="2"/>
  <c r="R1846" i="2" s="1"/>
  <c r="N1847" i="2"/>
  <c r="R1847" i="2" s="1"/>
  <c r="N1848" i="2"/>
  <c r="R1848" i="2" s="1"/>
  <c r="N1849" i="2"/>
  <c r="R1849" i="2" s="1"/>
  <c r="N1850" i="2"/>
  <c r="R1850" i="2" s="1"/>
  <c r="N1851" i="2"/>
  <c r="R1851" i="2" s="1"/>
  <c r="N1852" i="2"/>
  <c r="R1852" i="2" s="1"/>
  <c r="N1853" i="2"/>
  <c r="R1853" i="2" s="1"/>
  <c r="N1854" i="2"/>
  <c r="R1854" i="2" s="1"/>
  <c r="N1855" i="2"/>
  <c r="R1855" i="2" s="1"/>
  <c r="N1856" i="2"/>
  <c r="R1856" i="2" s="1"/>
  <c r="N1857" i="2"/>
  <c r="R1857" i="2" s="1"/>
  <c r="N1858" i="2"/>
  <c r="R1858" i="2" s="1"/>
  <c r="N1859" i="2"/>
  <c r="R1859" i="2" s="1"/>
  <c r="N1860" i="2"/>
  <c r="R1860" i="2" s="1"/>
  <c r="N1861" i="2"/>
  <c r="R1861" i="2" s="1"/>
  <c r="N1862" i="2"/>
  <c r="R1862" i="2" s="1"/>
  <c r="N1863" i="2"/>
  <c r="R1863" i="2" s="1"/>
  <c r="N1864" i="2"/>
  <c r="R1864" i="2" s="1"/>
  <c r="N1865" i="2"/>
  <c r="R1865" i="2" s="1"/>
  <c r="N1866" i="2"/>
  <c r="R1866" i="2" s="1"/>
  <c r="N1867" i="2"/>
  <c r="R1867" i="2" s="1"/>
  <c r="N1868" i="2"/>
  <c r="R1868" i="2" s="1"/>
  <c r="N1869" i="2"/>
  <c r="R1869" i="2" s="1"/>
  <c r="N1870" i="2"/>
  <c r="R1870" i="2" s="1"/>
  <c r="N1871" i="2"/>
  <c r="R1871" i="2" s="1"/>
  <c r="N1872" i="2"/>
  <c r="R1872" i="2" s="1"/>
  <c r="N1873" i="2"/>
  <c r="R1873" i="2" s="1"/>
  <c r="N1874" i="2"/>
  <c r="R1874" i="2" s="1"/>
  <c r="N1875" i="2"/>
  <c r="R1875" i="2" s="1"/>
  <c r="N1876" i="2"/>
  <c r="R1876" i="2" s="1"/>
  <c r="N1877" i="2"/>
  <c r="R1877" i="2" s="1"/>
  <c r="N1878" i="2"/>
  <c r="R1878" i="2" s="1"/>
  <c r="N1879" i="2"/>
  <c r="R1879" i="2" s="1"/>
  <c r="N1880" i="2"/>
  <c r="R1880" i="2" s="1"/>
  <c r="N1881" i="2"/>
  <c r="R1881" i="2" s="1"/>
  <c r="N1882" i="2"/>
  <c r="R1882" i="2" s="1"/>
  <c r="N1883" i="2"/>
  <c r="R1883" i="2" s="1"/>
  <c r="N1884" i="2"/>
  <c r="R1884" i="2" s="1"/>
  <c r="N1885" i="2"/>
  <c r="R1885" i="2" s="1"/>
  <c r="N1886" i="2"/>
  <c r="R1886" i="2" s="1"/>
  <c r="N1887" i="2"/>
  <c r="R1887" i="2" s="1"/>
  <c r="N1888" i="2"/>
  <c r="R1888" i="2" s="1"/>
  <c r="N1889" i="2"/>
  <c r="R1889" i="2" s="1"/>
  <c r="N1890" i="2"/>
  <c r="R1890" i="2" s="1"/>
  <c r="N1891" i="2"/>
  <c r="R1891" i="2" s="1"/>
  <c r="N1892" i="2"/>
  <c r="R1892" i="2" s="1"/>
  <c r="N1893" i="2"/>
  <c r="R1893" i="2" s="1"/>
  <c r="N1894" i="2"/>
  <c r="R1894" i="2" s="1"/>
  <c r="N1895" i="2"/>
  <c r="R1895" i="2" s="1"/>
  <c r="N1896" i="2"/>
  <c r="R1896" i="2" s="1"/>
  <c r="N1897" i="2"/>
  <c r="R1897" i="2" s="1"/>
  <c r="N1898" i="2"/>
  <c r="R1898" i="2" s="1"/>
  <c r="N1899" i="2"/>
  <c r="R1899" i="2" s="1"/>
  <c r="N1900" i="2"/>
  <c r="R1900" i="2" s="1"/>
  <c r="N1901" i="2"/>
  <c r="R1901" i="2" s="1"/>
  <c r="N1902" i="2"/>
  <c r="R1902" i="2" s="1"/>
  <c r="N1903" i="2"/>
  <c r="R1903" i="2" s="1"/>
  <c r="N1904" i="2"/>
  <c r="R1904" i="2" s="1"/>
  <c r="N1905" i="2"/>
  <c r="R1905" i="2" s="1"/>
  <c r="N1906" i="2"/>
  <c r="R1906" i="2" s="1"/>
  <c r="N1907" i="2"/>
  <c r="R1907" i="2" s="1"/>
  <c r="N1908" i="2"/>
  <c r="R1908" i="2" s="1"/>
  <c r="N1909" i="2"/>
  <c r="R1909" i="2" s="1"/>
  <c r="N1910" i="2"/>
  <c r="R1910" i="2" s="1"/>
  <c r="N1911" i="2"/>
  <c r="R1911" i="2" s="1"/>
  <c r="N1912" i="2"/>
  <c r="R1912" i="2" s="1"/>
  <c r="N1913" i="2"/>
  <c r="R1913" i="2" s="1"/>
  <c r="N1914" i="2"/>
  <c r="R1914" i="2" s="1"/>
  <c r="N1915" i="2"/>
  <c r="R1915" i="2" s="1"/>
  <c r="N1916" i="2"/>
  <c r="R1916" i="2" s="1"/>
  <c r="N1917" i="2"/>
  <c r="R1917" i="2" s="1"/>
  <c r="N1918" i="2"/>
  <c r="R1918" i="2" s="1"/>
  <c r="N1919" i="2"/>
  <c r="R1919" i="2" s="1"/>
  <c r="N1920" i="2"/>
  <c r="R1920" i="2" s="1"/>
  <c r="N1921" i="2"/>
  <c r="R1921" i="2" s="1"/>
  <c r="N1922" i="2"/>
  <c r="R1922" i="2" s="1"/>
  <c r="N1923" i="2"/>
  <c r="R1923" i="2" s="1"/>
  <c r="N1924" i="2"/>
  <c r="R1924" i="2" s="1"/>
  <c r="N1925" i="2"/>
  <c r="R1925" i="2" s="1"/>
  <c r="N1926" i="2"/>
  <c r="R1926" i="2" s="1"/>
  <c r="N1927" i="2"/>
  <c r="R1927" i="2" s="1"/>
  <c r="N1928" i="2"/>
  <c r="R1928" i="2" s="1"/>
  <c r="N1929" i="2"/>
  <c r="R1929" i="2" s="1"/>
  <c r="N1930" i="2"/>
  <c r="R1930" i="2" s="1"/>
  <c r="N1931" i="2"/>
  <c r="R1931" i="2" s="1"/>
  <c r="N1932" i="2"/>
  <c r="R1932" i="2" s="1"/>
  <c r="N1933" i="2"/>
  <c r="R1933" i="2" s="1"/>
  <c r="N1934" i="2"/>
  <c r="R1934" i="2" s="1"/>
  <c r="N1935" i="2"/>
  <c r="R1935" i="2" s="1"/>
  <c r="N1936" i="2"/>
  <c r="R1936" i="2" s="1"/>
  <c r="N1937" i="2"/>
  <c r="R1937" i="2" s="1"/>
  <c r="N1938" i="2"/>
  <c r="R1938" i="2" s="1"/>
  <c r="N1939" i="2"/>
  <c r="R1939" i="2" s="1"/>
  <c r="N1940" i="2"/>
  <c r="R1940" i="2" s="1"/>
  <c r="N1941" i="2"/>
  <c r="R1941" i="2" s="1"/>
  <c r="N1942" i="2"/>
  <c r="R1942" i="2" s="1"/>
  <c r="N1943" i="2"/>
  <c r="R1943" i="2" s="1"/>
  <c r="N1944" i="2"/>
  <c r="R1944" i="2" s="1"/>
  <c r="N1945" i="2"/>
  <c r="R1945" i="2" s="1"/>
  <c r="N1946" i="2"/>
  <c r="R1946" i="2" s="1"/>
  <c r="N1947" i="2"/>
  <c r="R1947" i="2" s="1"/>
  <c r="N1948" i="2"/>
  <c r="R1948" i="2" s="1"/>
  <c r="N1949" i="2"/>
  <c r="R1949" i="2" s="1"/>
  <c r="N1950" i="2"/>
  <c r="R1950" i="2" s="1"/>
  <c r="N1951" i="2"/>
  <c r="R1951" i="2" s="1"/>
  <c r="N1952" i="2"/>
  <c r="R1952" i="2" s="1"/>
  <c r="N1953" i="2"/>
  <c r="R1953" i="2" s="1"/>
  <c r="N1954" i="2"/>
  <c r="R1954" i="2" s="1"/>
  <c r="N1955" i="2"/>
  <c r="R1955" i="2" s="1"/>
  <c r="N1956" i="2"/>
  <c r="R1956" i="2" s="1"/>
  <c r="N1957" i="2"/>
  <c r="R1957" i="2" s="1"/>
  <c r="N1958" i="2"/>
  <c r="R1958" i="2" s="1"/>
  <c r="N1959" i="2"/>
  <c r="R1959" i="2" s="1"/>
  <c r="N1960" i="2"/>
  <c r="R1960" i="2" s="1"/>
  <c r="N1961" i="2"/>
  <c r="R1961" i="2" s="1"/>
  <c r="N1962" i="2"/>
  <c r="R1962" i="2" s="1"/>
  <c r="N1963" i="2"/>
  <c r="R1963" i="2" s="1"/>
  <c r="N1964" i="2"/>
  <c r="R1964" i="2" s="1"/>
  <c r="N1965" i="2"/>
  <c r="R1965" i="2" s="1"/>
  <c r="N1966" i="2"/>
  <c r="R1966" i="2" s="1"/>
  <c r="N1967" i="2"/>
  <c r="R1967" i="2" s="1"/>
  <c r="N1968" i="2"/>
  <c r="R1968" i="2" s="1"/>
  <c r="N1969" i="2"/>
  <c r="R1969" i="2" s="1"/>
  <c r="N1970" i="2"/>
  <c r="R1970" i="2" s="1"/>
  <c r="N1971" i="2"/>
  <c r="R1971" i="2" s="1"/>
  <c r="N1972" i="2"/>
  <c r="R1972" i="2" s="1"/>
  <c r="N1973" i="2"/>
  <c r="R1973" i="2" s="1"/>
  <c r="N1974" i="2"/>
  <c r="R1974" i="2" s="1"/>
  <c r="N1975" i="2"/>
  <c r="R1975" i="2" s="1"/>
  <c r="N1976" i="2"/>
  <c r="R1976" i="2" s="1"/>
  <c r="N1977" i="2"/>
  <c r="R1977" i="2" s="1"/>
  <c r="N1978" i="2"/>
  <c r="R1978" i="2" s="1"/>
  <c r="N1979" i="2"/>
  <c r="R1979" i="2" s="1"/>
  <c r="N1980" i="2"/>
  <c r="R1980" i="2" s="1"/>
  <c r="N1981" i="2"/>
  <c r="R1981" i="2" s="1"/>
  <c r="N1982" i="2"/>
  <c r="R1982" i="2" s="1"/>
  <c r="N1983" i="2"/>
  <c r="R1983" i="2" s="1"/>
  <c r="N1984" i="2"/>
  <c r="R1984" i="2" s="1"/>
  <c r="N1985" i="2"/>
  <c r="R1985" i="2" s="1"/>
  <c r="N1986" i="2"/>
  <c r="R1986" i="2" s="1"/>
  <c r="N1987" i="2"/>
  <c r="R1987" i="2" s="1"/>
  <c r="N1988" i="2"/>
  <c r="R1988" i="2" s="1"/>
  <c r="N1989" i="2"/>
  <c r="R1989" i="2" s="1"/>
  <c r="N1990" i="2"/>
  <c r="R1990" i="2" s="1"/>
  <c r="N1991" i="2"/>
  <c r="R1991" i="2" s="1"/>
  <c r="N1992" i="2"/>
  <c r="R1992" i="2" s="1"/>
  <c r="N1993" i="2"/>
  <c r="R1993" i="2" s="1"/>
  <c r="N1994" i="2"/>
  <c r="R1994" i="2" s="1"/>
  <c r="N1995" i="2"/>
  <c r="R1995" i="2" s="1"/>
  <c r="N1996" i="2"/>
  <c r="R1996" i="2" s="1"/>
  <c r="N1997" i="2"/>
  <c r="R1997" i="2" s="1"/>
  <c r="N1998" i="2"/>
  <c r="R1998" i="2" s="1"/>
  <c r="N1999" i="2"/>
  <c r="R1999" i="2" s="1"/>
  <c r="N2000" i="2"/>
  <c r="R2000" i="2" s="1"/>
  <c r="N2001" i="2"/>
  <c r="R2001" i="2" s="1"/>
  <c r="N2002" i="2"/>
  <c r="R2002" i="2" s="1"/>
  <c r="N2003" i="2"/>
  <c r="R2003" i="2" s="1"/>
  <c r="N2004" i="2"/>
  <c r="R2004" i="2" s="1"/>
  <c r="N2005" i="2"/>
  <c r="R2005" i="2" s="1"/>
  <c r="N2006" i="2"/>
  <c r="R2006" i="2" s="1"/>
  <c r="N2007" i="2"/>
  <c r="R2007" i="2" s="1"/>
  <c r="N2008" i="2"/>
  <c r="R2008" i="2" s="1"/>
  <c r="N2009" i="2"/>
  <c r="R2009" i="2" s="1"/>
  <c r="N2010" i="2"/>
  <c r="R2010" i="2" s="1"/>
  <c r="N2011" i="2"/>
  <c r="R2011" i="2" s="1"/>
  <c r="N2012" i="2"/>
  <c r="R2012" i="2" s="1"/>
  <c r="N2013" i="2"/>
  <c r="R2013" i="2" s="1"/>
  <c r="N2014" i="2"/>
  <c r="R2014" i="2" s="1"/>
  <c r="N2015" i="2"/>
  <c r="R2015" i="2" s="1"/>
  <c r="N2016" i="2"/>
  <c r="R2016" i="2" s="1"/>
  <c r="N2017" i="2"/>
  <c r="R2017" i="2" s="1"/>
  <c r="N2018" i="2"/>
  <c r="R2018" i="2" s="1"/>
  <c r="N2019" i="2"/>
  <c r="R2019" i="2" s="1"/>
  <c r="N2020" i="2"/>
  <c r="R2020" i="2" s="1"/>
  <c r="N2021" i="2"/>
  <c r="R2021" i="2" s="1"/>
  <c r="N2022" i="2"/>
  <c r="R2022" i="2" s="1"/>
  <c r="N2023" i="2"/>
  <c r="R2023" i="2" s="1"/>
  <c r="N2024" i="2"/>
  <c r="R2024" i="2" s="1"/>
  <c r="N2025" i="2"/>
  <c r="R2025" i="2" s="1"/>
  <c r="N2026" i="2"/>
  <c r="R2026" i="2" s="1"/>
  <c r="N2027" i="2"/>
  <c r="R2027" i="2" s="1"/>
  <c r="N2028" i="2"/>
  <c r="R2028" i="2" s="1"/>
  <c r="N2029" i="2"/>
  <c r="R2029" i="2" s="1"/>
  <c r="N2030" i="2"/>
  <c r="R2030" i="2" s="1"/>
  <c r="N2031" i="2"/>
  <c r="R2031" i="2" s="1"/>
  <c r="N2032" i="2"/>
  <c r="R2032" i="2" s="1"/>
  <c r="N2033" i="2"/>
  <c r="R2033" i="2" s="1"/>
  <c r="N2034" i="2"/>
  <c r="R2034" i="2" s="1"/>
  <c r="N2035" i="2"/>
  <c r="R2035" i="2" s="1"/>
  <c r="N2036" i="2"/>
  <c r="R2036" i="2" s="1"/>
  <c r="N2037" i="2"/>
  <c r="R2037" i="2" s="1"/>
  <c r="N2038" i="2"/>
  <c r="R2038" i="2" s="1"/>
  <c r="N2039" i="2"/>
  <c r="R2039" i="2" s="1"/>
  <c r="N2040" i="2"/>
  <c r="R2040" i="2" s="1"/>
  <c r="N2041" i="2"/>
  <c r="R2041" i="2" s="1"/>
  <c r="N2042" i="2"/>
  <c r="R2042" i="2" s="1"/>
  <c r="N2043" i="2"/>
  <c r="R2043" i="2" s="1"/>
  <c r="N2044" i="2"/>
  <c r="R2044" i="2" s="1"/>
  <c r="N2045" i="2"/>
  <c r="R2045" i="2" s="1"/>
  <c r="N2046" i="2"/>
  <c r="R2046" i="2" s="1"/>
  <c r="N2047" i="2"/>
  <c r="R2047" i="2" s="1"/>
  <c r="N2048" i="2"/>
  <c r="R2048" i="2" s="1"/>
  <c r="N2049" i="2"/>
  <c r="R2049" i="2" s="1"/>
  <c r="N2050" i="2"/>
  <c r="R2050" i="2" s="1"/>
  <c r="N2051" i="2"/>
  <c r="R2051" i="2" s="1"/>
  <c r="N2052" i="2"/>
  <c r="R2052" i="2" s="1"/>
  <c r="N2053" i="2"/>
  <c r="R2053" i="2" s="1"/>
  <c r="N2054" i="2"/>
  <c r="R2054" i="2" s="1"/>
  <c r="N2055" i="2"/>
  <c r="R2055" i="2" s="1"/>
  <c r="N2056" i="2"/>
  <c r="R2056" i="2" s="1"/>
  <c r="N2057" i="2"/>
  <c r="R2057" i="2" s="1"/>
  <c r="N2058" i="2"/>
  <c r="R2058" i="2" s="1"/>
  <c r="N2059" i="2"/>
  <c r="R2059" i="2" s="1"/>
  <c r="N2060" i="2"/>
  <c r="R2060" i="2" s="1"/>
  <c r="N2061" i="2"/>
  <c r="R2061" i="2" s="1"/>
  <c r="N2062" i="2"/>
  <c r="R2062" i="2" s="1"/>
  <c r="N2063" i="2"/>
  <c r="R2063" i="2" s="1"/>
  <c r="N2064" i="2"/>
  <c r="R2064" i="2" s="1"/>
  <c r="N2065" i="2"/>
  <c r="R2065" i="2" s="1"/>
  <c r="N2066" i="2"/>
  <c r="R2066" i="2" s="1"/>
  <c r="N2067" i="2"/>
  <c r="R2067" i="2" s="1"/>
  <c r="N2068" i="2"/>
  <c r="R2068" i="2" s="1"/>
  <c r="N2069" i="2"/>
  <c r="R2069" i="2" s="1"/>
  <c r="N2070" i="2"/>
  <c r="R2070" i="2" s="1"/>
  <c r="N2071" i="2"/>
  <c r="R2071" i="2" s="1"/>
  <c r="N2072" i="2"/>
  <c r="R2072" i="2" s="1"/>
  <c r="N2073" i="2"/>
  <c r="R2073" i="2" s="1"/>
  <c r="N2074" i="2"/>
  <c r="R2074" i="2" s="1"/>
  <c r="N2075" i="2"/>
  <c r="R2075" i="2" s="1"/>
  <c r="N2076" i="2"/>
  <c r="R2076" i="2" s="1"/>
  <c r="N2077" i="2"/>
  <c r="R2077" i="2" s="1"/>
  <c r="N2078" i="2"/>
  <c r="R2078" i="2" s="1"/>
  <c r="N2079" i="2"/>
  <c r="R2079" i="2" s="1"/>
  <c r="N2080" i="2"/>
  <c r="R2080" i="2" s="1"/>
  <c r="N2081" i="2"/>
  <c r="R2081" i="2" s="1"/>
  <c r="N2082" i="2"/>
  <c r="R2082" i="2" s="1"/>
  <c r="N2083" i="2"/>
  <c r="R2083" i="2" s="1"/>
  <c r="N2084" i="2"/>
  <c r="R2084" i="2" s="1"/>
  <c r="N2085" i="2"/>
  <c r="R2085" i="2" s="1"/>
  <c r="N2086" i="2"/>
  <c r="R2086" i="2" s="1"/>
  <c r="N2087" i="2"/>
  <c r="R2087" i="2" s="1"/>
  <c r="N2088" i="2"/>
  <c r="R2088" i="2" s="1"/>
  <c r="N2089" i="2"/>
  <c r="R2089" i="2" s="1"/>
  <c r="N2090" i="2"/>
  <c r="R2090" i="2" s="1"/>
  <c r="N2091" i="2"/>
  <c r="R2091" i="2" s="1"/>
  <c r="N2092" i="2"/>
  <c r="R2092" i="2" s="1"/>
  <c r="N2093" i="2"/>
  <c r="R2093" i="2" s="1"/>
  <c r="N2094" i="2"/>
  <c r="R2094" i="2" s="1"/>
  <c r="N2095" i="2"/>
  <c r="R2095" i="2" s="1"/>
  <c r="N2096" i="2"/>
  <c r="R2096" i="2" s="1"/>
  <c r="N2097" i="2"/>
  <c r="R2097" i="2" s="1"/>
  <c r="N2098" i="2"/>
  <c r="R2098" i="2" s="1"/>
  <c r="N2099" i="2"/>
  <c r="R2099" i="2" s="1"/>
  <c r="N2100" i="2"/>
  <c r="R2100" i="2" s="1"/>
  <c r="N2101" i="2"/>
  <c r="R2101" i="2" s="1"/>
  <c r="N2102" i="2"/>
  <c r="R2102" i="2" s="1"/>
  <c r="N2103" i="2"/>
  <c r="R2103" i="2" s="1"/>
  <c r="N2104" i="2"/>
  <c r="R2104" i="2" s="1"/>
  <c r="N2105" i="2"/>
  <c r="R2105" i="2" s="1"/>
  <c r="N2106" i="2"/>
  <c r="R2106" i="2" s="1"/>
  <c r="N2107" i="2"/>
  <c r="R2107" i="2" s="1"/>
  <c r="N2108" i="2"/>
  <c r="R2108" i="2" s="1"/>
  <c r="N2109" i="2"/>
  <c r="R2109" i="2" s="1"/>
  <c r="N2110" i="2"/>
  <c r="R2110" i="2" s="1"/>
  <c r="N2111" i="2"/>
  <c r="R2111" i="2" s="1"/>
  <c r="N2112" i="2"/>
  <c r="R2112" i="2" s="1"/>
  <c r="N2113" i="2"/>
  <c r="R2113" i="2" s="1"/>
  <c r="N2114" i="2"/>
  <c r="R2114" i="2" s="1"/>
  <c r="N2115" i="2"/>
  <c r="R2115" i="2" s="1"/>
  <c r="N2116" i="2"/>
  <c r="R2116" i="2" s="1"/>
  <c r="N2117" i="2"/>
  <c r="R2117" i="2" s="1"/>
  <c r="N2118" i="2"/>
  <c r="R2118" i="2" s="1"/>
  <c r="N2119" i="2"/>
  <c r="R2119" i="2" s="1"/>
  <c r="N2120" i="2"/>
  <c r="R2120" i="2" s="1"/>
  <c r="N2121" i="2"/>
  <c r="R2121" i="2" s="1"/>
  <c r="N2122" i="2"/>
  <c r="R2122" i="2" s="1"/>
  <c r="N2123" i="2"/>
  <c r="R2123" i="2" s="1"/>
  <c r="N2124" i="2"/>
  <c r="R2124" i="2" s="1"/>
  <c r="N2125" i="2"/>
  <c r="R2125" i="2" s="1"/>
  <c r="N2126" i="2"/>
  <c r="R2126" i="2" s="1"/>
  <c r="N2127" i="2"/>
  <c r="R2127" i="2" s="1"/>
  <c r="N2128" i="2"/>
  <c r="R2128" i="2" s="1"/>
  <c r="N2129" i="2"/>
  <c r="R2129" i="2" s="1"/>
  <c r="N2130" i="2"/>
  <c r="R2130" i="2" s="1"/>
  <c r="N2131" i="2"/>
  <c r="R2131" i="2" s="1"/>
  <c r="N2132" i="2"/>
  <c r="R2132" i="2" s="1"/>
  <c r="N2133" i="2"/>
  <c r="R2133" i="2" s="1"/>
  <c r="N2134" i="2"/>
  <c r="R2134" i="2" s="1"/>
  <c r="N2135" i="2"/>
  <c r="R2135" i="2" s="1"/>
  <c r="N2136" i="2"/>
  <c r="R2136" i="2" s="1"/>
  <c r="N2137" i="2"/>
  <c r="R2137" i="2" s="1"/>
  <c r="N2138" i="2"/>
  <c r="R2138" i="2" s="1"/>
  <c r="N2746" i="2"/>
  <c r="R2746" i="2" s="1"/>
  <c r="N2747" i="2"/>
  <c r="R2747" i="2" s="1"/>
  <c r="N2748" i="2"/>
  <c r="R2748" i="2" s="1"/>
  <c r="N2749" i="2"/>
  <c r="R2749" i="2" s="1"/>
  <c r="N2750" i="2"/>
  <c r="R2750" i="2" s="1"/>
  <c r="N2751" i="2"/>
  <c r="R2751" i="2" s="1"/>
  <c r="N2752" i="2"/>
  <c r="R2752" i="2" s="1"/>
  <c r="N2753" i="2"/>
  <c r="R2753" i="2" s="1"/>
  <c r="N2754" i="2"/>
  <c r="R2754" i="2" s="1"/>
  <c r="N2755" i="2"/>
  <c r="R2755" i="2" s="1"/>
  <c r="N2756" i="2"/>
  <c r="R2756" i="2" s="1"/>
  <c r="N2757" i="2"/>
  <c r="R2757" i="2" s="1"/>
  <c r="N2758" i="2"/>
  <c r="R2758" i="2" s="1"/>
  <c r="N2759" i="2"/>
  <c r="R2759" i="2" s="1"/>
  <c r="N2760" i="2"/>
  <c r="R2760" i="2" s="1"/>
  <c r="N2761" i="2"/>
  <c r="R2761" i="2" s="1"/>
  <c r="N2762" i="2"/>
  <c r="R2762" i="2" s="1"/>
  <c r="N2763" i="2"/>
  <c r="R2763" i="2" s="1"/>
  <c r="N2764" i="2"/>
  <c r="R2764" i="2" s="1"/>
  <c r="N2765" i="2"/>
  <c r="R2765" i="2" s="1"/>
  <c r="N2766" i="2"/>
  <c r="R2766" i="2" s="1"/>
  <c r="N2767" i="2"/>
  <c r="R2767" i="2" s="1"/>
  <c r="N2768" i="2"/>
  <c r="R2768" i="2" s="1"/>
  <c r="N2769" i="2"/>
  <c r="R2769" i="2" s="1"/>
  <c r="N2770" i="2"/>
  <c r="R2770" i="2" s="1"/>
  <c r="N2771" i="2"/>
  <c r="R2771" i="2" s="1"/>
  <c r="N2772" i="2"/>
  <c r="R2772" i="2" s="1"/>
  <c r="N2773" i="2"/>
  <c r="R2773" i="2" s="1"/>
  <c r="N2774" i="2"/>
  <c r="R2774" i="2" s="1"/>
  <c r="N2775" i="2"/>
  <c r="R2775" i="2" s="1"/>
  <c r="N2776" i="2"/>
  <c r="R2776" i="2" s="1"/>
  <c r="N2777" i="2"/>
  <c r="R2777" i="2" s="1"/>
  <c r="N2778" i="2"/>
  <c r="R2778" i="2" s="1"/>
  <c r="N2779" i="2"/>
  <c r="R2779" i="2" s="1"/>
  <c r="N2780" i="2"/>
  <c r="R2780" i="2" s="1"/>
  <c r="N2781" i="2"/>
  <c r="R2781" i="2" s="1"/>
  <c r="N2782" i="2"/>
  <c r="R2782" i="2" s="1"/>
  <c r="N2783" i="2"/>
  <c r="R2783" i="2" s="1"/>
  <c r="N2784" i="2"/>
  <c r="R2784" i="2" s="1"/>
  <c r="N2785" i="2"/>
  <c r="R2785" i="2" s="1"/>
  <c r="N2786" i="2"/>
  <c r="R2786" i="2" s="1"/>
  <c r="N2787" i="2"/>
  <c r="R2787" i="2" s="1"/>
  <c r="N2788" i="2"/>
  <c r="R2788" i="2" s="1"/>
  <c r="N2789" i="2"/>
  <c r="R2789" i="2" s="1"/>
  <c r="N2790" i="2"/>
  <c r="R2790" i="2" s="1"/>
  <c r="N2791" i="2"/>
  <c r="R2791" i="2" s="1"/>
  <c r="N2792" i="2"/>
  <c r="R2792" i="2" s="1"/>
  <c r="N2793" i="2"/>
  <c r="R2793" i="2" s="1"/>
  <c r="N2794" i="2"/>
  <c r="R2794" i="2" s="1"/>
  <c r="N2795" i="2"/>
  <c r="R2795" i="2" s="1"/>
  <c r="N2796" i="2"/>
  <c r="R2796" i="2" s="1"/>
  <c r="N2797" i="2"/>
  <c r="R2797" i="2" s="1"/>
  <c r="N2798" i="2"/>
  <c r="R2798" i="2" s="1"/>
  <c r="N2799" i="2"/>
  <c r="R2799" i="2" s="1"/>
  <c r="N2800" i="2"/>
  <c r="R2800" i="2" s="1"/>
  <c r="N2801" i="2"/>
  <c r="R2801" i="2" s="1"/>
  <c r="N2802" i="2"/>
  <c r="R2802" i="2" s="1"/>
  <c r="N2803" i="2"/>
  <c r="R2803" i="2" s="1"/>
  <c r="N2804" i="2"/>
  <c r="R2804" i="2" s="1"/>
  <c r="N2805" i="2"/>
  <c r="R2805" i="2" s="1"/>
  <c r="N2806" i="2"/>
  <c r="R2806" i="2" s="1"/>
  <c r="N2807" i="2"/>
  <c r="R2807" i="2" s="1"/>
  <c r="N2808" i="2"/>
  <c r="R2808" i="2" s="1"/>
  <c r="N2809" i="2"/>
  <c r="R2809" i="2" s="1"/>
  <c r="N2810" i="2"/>
  <c r="R2810" i="2" s="1"/>
  <c r="N2811" i="2"/>
  <c r="R2811" i="2" s="1"/>
  <c r="N2812" i="2"/>
  <c r="R2812" i="2" s="1"/>
  <c r="N2813" i="2"/>
  <c r="R2813" i="2" s="1"/>
  <c r="N2814" i="2"/>
  <c r="R2814" i="2" s="1"/>
  <c r="N2815" i="2"/>
  <c r="R2815" i="2" s="1"/>
  <c r="N2816" i="2"/>
  <c r="R2816" i="2" s="1"/>
  <c r="N2817" i="2"/>
  <c r="R2817" i="2" s="1"/>
  <c r="N2818" i="2"/>
  <c r="R2818" i="2" s="1"/>
  <c r="N2819" i="2"/>
  <c r="R2819" i="2" s="1"/>
  <c r="N2820" i="2"/>
  <c r="R2820" i="2" s="1"/>
  <c r="N2821" i="2"/>
  <c r="R2821" i="2" s="1"/>
  <c r="N2822" i="2"/>
  <c r="R2822" i="2" s="1"/>
  <c r="N2823" i="2"/>
  <c r="R2823" i="2" s="1"/>
  <c r="N2824" i="2"/>
  <c r="R2824" i="2" s="1"/>
  <c r="N2825" i="2"/>
  <c r="R2825" i="2" s="1"/>
  <c r="N2826" i="2"/>
  <c r="R2826" i="2" s="1"/>
  <c r="N2827" i="2"/>
  <c r="R2827" i="2" s="1"/>
  <c r="N2828" i="2"/>
  <c r="R2828" i="2" s="1"/>
  <c r="N2829" i="2"/>
  <c r="R2829" i="2" s="1"/>
  <c r="N2830" i="2"/>
  <c r="R2830" i="2" s="1"/>
  <c r="N2831" i="2"/>
  <c r="R2831" i="2" s="1"/>
  <c r="N2832" i="2"/>
  <c r="R2832" i="2" s="1"/>
  <c r="N2833" i="2"/>
  <c r="R2833" i="2" s="1"/>
  <c r="N2834" i="2"/>
  <c r="R2834" i="2" s="1"/>
  <c r="N2835" i="2"/>
  <c r="R2835" i="2" s="1"/>
  <c r="N2836" i="2"/>
  <c r="R2836" i="2" s="1"/>
  <c r="N2837" i="2"/>
  <c r="R2837" i="2" s="1"/>
  <c r="N2838" i="2"/>
  <c r="R2838" i="2" s="1"/>
  <c r="N2839" i="2"/>
  <c r="R2839" i="2" s="1"/>
  <c r="N2840" i="2"/>
  <c r="R2840" i="2" s="1"/>
  <c r="N2841" i="2"/>
  <c r="R2841" i="2" s="1"/>
  <c r="N2842" i="2"/>
  <c r="R2842" i="2" s="1"/>
  <c r="N2843" i="2"/>
  <c r="R2843" i="2" s="1"/>
  <c r="N2844" i="2"/>
  <c r="R2844" i="2" s="1"/>
  <c r="N2845" i="2"/>
  <c r="R2845" i="2" s="1"/>
  <c r="N2846" i="2"/>
  <c r="R2846" i="2" s="1"/>
  <c r="N2847" i="2"/>
  <c r="R2847" i="2" s="1"/>
  <c r="N2848" i="2"/>
  <c r="R2848" i="2" s="1"/>
  <c r="N2849" i="2"/>
  <c r="R2849" i="2" s="1"/>
  <c r="N2850" i="2"/>
  <c r="R2850" i="2" s="1"/>
  <c r="N2851" i="2"/>
  <c r="R2851" i="2" s="1"/>
  <c r="N2852" i="2"/>
  <c r="R2852" i="2" s="1"/>
  <c r="N2853" i="2"/>
  <c r="R2853" i="2" s="1"/>
  <c r="N2854" i="2"/>
  <c r="R2854" i="2" s="1"/>
  <c r="N2855" i="2"/>
  <c r="R2855" i="2" s="1"/>
  <c r="N2856" i="2"/>
  <c r="R2856" i="2" s="1"/>
  <c r="N2857" i="2"/>
  <c r="R2857" i="2" s="1"/>
  <c r="N2858" i="2"/>
  <c r="R2858" i="2" s="1"/>
  <c r="N2859" i="2"/>
  <c r="R2859" i="2" s="1"/>
  <c r="N2860" i="2"/>
  <c r="R2860" i="2" s="1"/>
  <c r="N2861" i="2"/>
  <c r="R2861" i="2" s="1"/>
  <c r="N2862" i="2"/>
  <c r="R2862" i="2" s="1"/>
  <c r="N2863" i="2"/>
  <c r="R2863" i="2" s="1"/>
  <c r="N2864" i="2"/>
  <c r="R2864" i="2" s="1"/>
  <c r="N2865" i="2"/>
  <c r="R2865" i="2" s="1"/>
  <c r="N2866" i="2"/>
  <c r="R2866" i="2" s="1"/>
  <c r="N2867" i="2"/>
  <c r="R2867" i="2" s="1"/>
  <c r="N2868" i="2"/>
  <c r="R2868" i="2" s="1"/>
  <c r="N2869" i="2"/>
  <c r="R2869" i="2" s="1"/>
  <c r="N2870" i="2"/>
  <c r="R2870" i="2" s="1"/>
  <c r="N2871" i="2"/>
  <c r="R2871" i="2" s="1"/>
  <c r="N2872" i="2"/>
  <c r="R2872" i="2" s="1"/>
  <c r="N2873" i="2"/>
  <c r="R2873" i="2" s="1"/>
  <c r="N2874" i="2"/>
  <c r="R2874" i="2" s="1"/>
  <c r="N2875" i="2"/>
  <c r="R2875" i="2" s="1"/>
  <c r="N2876" i="2"/>
  <c r="R2876" i="2" s="1"/>
  <c r="N2877" i="2"/>
  <c r="R2877" i="2" s="1"/>
  <c r="N2878" i="2"/>
  <c r="R2878" i="2" s="1"/>
  <c r="N2879" i="2"/>
  <c r="R2879" i="2" s="1"/>
  <c r="N2880" i="2"/>
  <c r="R2880" i="2" s="1"/>
  <c r="N2881" i="2"/>
  <c r="R2881" i="2" s="1"/>
  <c r="N2882" i="2"/>
  <c r="R2882" i="2" s="1"/>
  <c r="N2883" i="2"/>
  <c r="R2883" i="2" s="1"/>
  <c r="N2884" i="2"/>
  <c r="R2884" i="2" s="1"/>
  <c r="N2885" i="2"/>
  <c r="R2885" i="2" s="1"/>
  <c r="N2886" i="2"/>
  <c r="R2886" i="2" s="1"/>
  <c r="N2887" i="2"/>
  <c r="R2887" i="2" s="1"/>
  <c r="N2888" i="2"/>
  <c r="R2888" i="2" s="1"/>
  <c r="N2889" i="2"/>
  <c r="R2889" i="2" s="1"/>
  <c r="N2890" i="2"/>
  <c r="R2890" i="2" s="1"/>
  <c r="N2891" i="2"/>
  <c r="R2891" i="2" s="1"/>
  <c r="N2892" i="2"/>
  <c r="R2892" i="2" s="1"/>
  <c r="N2893" i="2"/>
  <c r="R2893" i="2" s="1"/>
  <c r="N2894" i="2"/>
  <c r="R2894" i="2" s="1"/>
  <c r="N2895" i="2"/>
  <c r="R2895" i="2" s="1"/>
  <c r="N2896" i="2"/>
  <c r="R2896" i="2" s="1"/>
  <c r="N2897" i="2"/>
  <c r="R2897" i="2" s="1"/>
  <c r="N2898" i="2"/>
  <c r="R2898" i="2" s="1"/>
  <c r="N2899" i="2"/>
  <c r="R2899" i="2" s="1"/>
  <c r="N2900" i="2"/>
  <c r="R2900" i="2" s="1"/>
  <c r="N2901" i="2"/>
  <c r="R2901" i="2" s="1"/>
  <c r="N2902" i="2"/>
  <c r="R2902" i="2" s="1"/>
  <c r="N2903" i="2"/>
  <c r="R2903" i="2" s="1"/>
  <c r="N2904" i="2"/>
  <c r="R2904" i="2" s="1"/>
  <c r="N2905" i="2"/>
  <c r="R2905" i="2" s="1"/>
  <c r="N2906" i="2"/>
  <c r="R2906" i="2" s="1"/>
  <c r="N2907" i="2"/>
  <c r="R2907" i="2" s="1"/>
  <c r="N2908" i="2"/>
  <c r="R2908" i="2" s="1"/>
  <c r="N2909" i="2"/>
  <c r="R2909" i="2" s="1"/>
  <c r="N2910" i="2"/>
  <c r="R2910" i="2" s="1"/>
  <c r="N2911" i="2"/>
  <c r="R2911" i="2" s="1"/>
  <c r="N2912" i="2"/>
  <c r="R2912" i="2" s="1"/>
  <c r="N2913" i="2"/>
  <c r="R2913" i="2" s="1"/>
  <c r="N2914" i="2"/>
  <c r="R2914" i="2" s="1"/>
  <c r="N2915" i="2"/>
  <c r="R2915" i="2" s="1"/>
  <c r="N2916" i="2"/>
  <c r="R2916" i="2" s="1"/>
  <c r="N2917" i="2"/>
  <c r="R2917" i="2" s="1"/>
  <c r="N2918" i="2"/>
  <c r="R2918" i="2" s="1"/>
  <c r="N2919" i="2"/>
  <c r="R2919" i="2" s="1"/>
  <c r="N2920" i="2"/>
  <c r="R2920" i="2" s="1"/>
  <c r="N2921" i="2"/>
  <c r="R2921" i="2" s="1"/>
  <c r="N2922" i="2"/>
  <c r="R2922" i="2" s="1"/>
  <c r="N2923" i="2"/>
  <c r="R2923" i="2" s="1"/>
  <c r="N2924" i="2"/>
  <c r="R2924" i="2" s="1"/>
  <c r="N2925" i="2"/>
  <c r="R2925" i="2" s="1"/>
  <c r="N2926" i="2"/>
  <c r="R2926" i="2" s="1"/>
  <c r="N2927" i="2"/>
  <c r="R2927" i="2" s="1"/>
  <c r="N2928" i="2"/>
  <c r="R2928" i="2" s="1"/>
  <c r="N2929" i="2"/>
  <c r="R2929" i="2" s="1"/>
  <c r="N2930" i="2"/>
  <c r="R2930" i="2" s="1"/>
  <c r="N2931" i="2"/>
  <c r="R2931" i="2" s="1"/>
  <c r="N2932" i="2"/>
  <c r="R2932" i="2" s="1"/>
  <c r="N2933" i="2"/>
  <c r="R2933" i="2" s="1"/>
  <c r="N2934" i="2"/>
  <c r="R2934" i="2" s="1"/>
  <c r="N2935" i="2"/>
  <c r="R2935" i="2" s="1"/>
  <c r="N2936" i="2"/>
  <c r="R2936" i="2" s="1"/>
  <c r="N2937" i="2"/>
  <c r="R2937" i="2" s="1"/>
  <c r="N2938" i="2"/>
  <c r="R2938" i="2" s="1"/>
  <c r="N2939" i="2"/>
  <c r="R2939" i="2" s="1"/>
  <c r="N2940" i="2"/>
  <c r="R2940" i="2" s="1"/>
  <c r="N2941" i="2"/>
  <c r="R2941" i="2" s="1"/>
  <c r="N2942" i="2"/>
  <c r="R2942" i="2" s="1"/>
  <c r="N2943" i="2"/>
  <c r="R2943" i="2" s="1"/>
  <c r="N2944" i="2"/>
  <c r="R2944" i="2" s="1"/>
  <c r="N2945" i="2"/>
  <c r="R2945" i="2" s="1"/>
  <c r="N2946" i="2"/>
  <c r="R2946" i="2" s="1"/>
  <c r="N2947" i="2"/>
  <c r="R2947" i="2" s="1"/>
  <c r="N2948" i="2"/>
  <c r="R2948" i="2" s="1"/>
  <c r="N2949" i="2"/>
  <c r="R2949" i="2" s="1"/>
  <c r="N2950" i="2"/>
  <c r="R2950" i="2" s="1"/>
  <c r="N2951" i="2"/>
  <c r="R2951" i="2" s="1"/>
  <c r="N2952" i="2"/>
  <c r="R2952" i="2" s="1"/>
  <c r="N2953" i="2"/>
  <c r="R2953" i="2" s="1"/>
  <c r="N2954" i="2"/>
  <c r="R2954" i="2" s="1"/>
  <c r="N2955" i="2"/>
  <c r="R2955" i="2" s="1"/>
  <c r="N2956" i="2"/>
  <c r="R2956" i="2" s="1"/>
  <c r="N2957" i="2"/>
  <c r="R2957" i="2" s="1"/>
  <c r="N2958" i="2"/>
  <c r="R2958" i="2" s="1"/>
  <c r="N2959" i="2"/>
  <c r="R2959" i="2" s="1"/>
  <c r="N2960" i="2"/>
  <c r="R2960" i="2" s="1"/>
  <c r="N2961" i="2"/>
  <c r="R2961" i="2" s="1"/>
  <c r="N2962" i="2"/>
  <c r="R2962" i="2" s="1"/>
  <c r="N2963" i="2"/>
  <c r="R2963" i="2" s="1"/>
  <c r="N2964" i="2"/>
  <c r="R2964" i="2" s="1"/>
  <c r="N2965" i="2"/>
  <c r="R2965" i="2" s="1"/>
  <c r="N2966" i="2"/>
  <c r="R2966" i="2" s="1"/>
  <c r="N2967" i="2"/>
  <c r="R2967" i="2" s="1"/>
  <c r="N2968" i="2"/>
  <c r="R2968" i="2" s="1"/>
  <c r="N2969" i="2"/>
  <c r="R2969" i="2" s="1"/>
  <c r="N2970" i="2"/>
  <c r="R2970" i="2" s="1"/>
  <c r="N2971" i="2"/>
  <c r="R2971" i="2" s="1"/>
  <c r="N2972" i="2"/>
  <c r="R2972" i="2" s="1"/>
  <c r="N2973" i="2"/>
  <c r="R2973" i="2" s="1"/>
  <c r="N2974" i="2"/>
  <c r="R2974" i="2" s="1"/>
  <c r="N2975" i="2"/>
  <c r="R2975" i="2" s="1"/>
  <c r="N2976" i="2"/>
  <c r="R2976" i="2" s="1"/>
  <c r="N2977" i="2"/>
  <c r="R2977" i="2" s="1"/>
  <c r="N2978" i="2"/>
  <c r="R2978" i="2" s="1"/>
  <c r="N2979" i="2"/>
  <c r="R2979" i="2" s="1"/>
  <c r="N2980" i="2"/>
  <c r="R2980" i="2" s="1"/>
  <c r="N2981" i="2"/>
  <c r="R2981" i="2" s="1"/>
  <c r="N2982" i="2"/>
  <c r="R2982" i="2" s="1"/>
  <c r="N2983" i="2"/>
  <c r="R2983" i="2" s="1"/>
  <c r="N2984" i="2"/>
  <c r="R2984" i="2" s="1"/>
  <c r="N2985" i="2"/>
  <c r="R2985" i="2" s="1"/>
  <c r="N2986" i="2"/>
  <c r="R2986" i="2" s="1"/>
  <c r="N2987" i="2"/>
  <c r="R2987" i="2" s="1"/>
  <c r="N2988" i="2"/>
  <c r="R2988" i="2" s="1"/>
  <c r="N2989" i="2"/>
  <c r="R2989" i="2" s="1"/>
  <c r="N2990" i="2"/>
  <c r="R2990" i="2" s="1"/>
  <c r="N2991" i="2"/>
  <c r="R2991" i="2" s="1"/>
  <c r="N2992" i="2"/>
  <c r="R2992" i="2" s="1"/>
  <c r="N2993" i="2"/>
  <c r="R2993" i="2" s="1"/>
  <c r="N2994" i="2"/>
  <c r="R2994" i="2" s="1"/>
  <c r="N2995" i="2"/>
  <c r="R2995" i="2" s="1"/>
  <c r="N2996" i="2"/>
  <c r="R2996" i="2" s="1"/>
  <c r="N2997" i="2"/>
  <c r="R2997" i="2" s="1"/>
  <c r="N2998" i="2"/>
  <c r="R2998" i="2" s="1"/>
  <c r="N2999" i="2"/>
  <c r="R2999" i="2" s="1"/>
  <c r="N3000" i="2"/>
  <c r="R3000" i="2" s="1"/>
  <c r="N3001" i="2"/>
  <c r="R3001" i="2" s="1"/>
  <c r="N3002" i="2"/>
  <c r="R3002" i="2" s="1"/>
  <c r="N3003" i="2"/>
  <c r="R3003" i="2" s="1"/>
  <c r="N3004" i="2"/>
  <c r="R3004" i="2" s="1"/>
  <c r="N3005" i="2"/>
  <c r="R3005" i="2" s="1"/>
  <c r="N3006" i="2"/>
  <c r="R3006" i="2" s="1"/>
  <c r="N3007" i="2"/>
  <c r="R3007" i="2" s="1"/>
  <c r="N3008" i="2"/>
  <c r="R3008" i="2" s="1"/>
  <c r="N3009" i="2"/>
  <c r="R3009" i="2" s="1"/>
  <c r="N3010" i="2"/>
  <c r="R3010" i="2" s="1"/>
  <c r="N3011" i="2"/>
  <c r="R3011" i="2" s="1"/>
  <c r="N3012" i="2"/>
  <c r="R3012" i="2" s="1"/>
  <c r="N3013" i="2"/>
  <c r="R3013" i="2" s="1"/>
  <c r="N3014" i="2"/>
  <c r="R3014" i="2" s="1"/>
  <c r="N3015" i="2"/>
  <c r="R3015" i="2" s="1"/>
  <c r="N3016" i="2"/>
  <c r="R3016" i="2" s="1"/>
  <c r="N3017" i="2"/>
  <c r="R3017" i="2" s="1"/>
  <c r="N3018" i="2"/>
  <c r="R3018" i="2" s="1"/>
  <c r="N3019" i="2"/>
  <c r="R3019" i="2" s="1"/>
  <c r="N3020" i="2"/>
  <c r="R3020" i="2" s="1"/>
  <c r="N3021" i="2"/>
  <c r="R3021" i="2" s="1"/>
  <c r="N3022" i="2"/>
  <c r="R3022" i="2" s="1"/>
  <c r="N3023" i="2"/>
  <c r="R3023" i="2" s="1"/>
  <c r="N3024" i="2"/>
  <c r="R3024" i="2" s="1"/>
  <c r="N3025" i="2"/>
  <c r="R3025" i="2" s="1"/>
  <c r="N3026" i="2"/>
  <c r="R3026" i="2" s="1"/>
  <c r="N3027" i="2"/>
  <c r="R3027" i="2" s="1"/>
  <c r="N3028" i="2"/>
  <c r="R3028" i="2" s="1"/>
  <c r="N3029" i="2"/>
  <c r="R3029" i="2" s="1"/>
  <c r="N3030" i="2"/>
  <c r="R3030" i="2" s="1"/>
  <c r="N3031" i="2"/>
  <c r="R3031" i="2" s="1"/>
  <c r="N3032" i="2"/>
  <c r="R3032" i="2" s="1"/>
  <c r="N3033" i="2"/>
  <c r="R3033" i="2" s="1"/>
  <c r="N3034" i="2"/>
  <c r="R3034" i="2" s="1"/>
  <c r="N3035" i="2"/>
  <c r="R3035" i="2" s="1"/>
  <c r="N3036" i="2"/>
  <c r="R3036" i="2" s="1"/>
  <c r="N3037" i="2"/>
  <c r="R3037" i="2" s="1"/>
  <c r="N3038" i="2"/>
  <c r="R3038" i="2" s="1"/>
  <c r="N3039" i="2"/>
  <c r="R3039" i="2" s="1"/>
  <c r="N3040" i="2"/>
  <c r="R3040" i="2" s="1"/>
  <c r="N3041" i="2"/>
  <c r="R3041" i="2" s="1"/>
  <c r="N3042" i="2"/>
  <c r="R3042" i="2" s="1"/>
  <c r="N3043" i="2"/>
  <c r="R3043" i="2" s="1"/>
  <c r="N3044" i="2"/>
  <c r="R3044" i="2" s="1"/>
  <c r="N3045" i="2"/>
  <c r="R3045" i="2" s="1"/>
  <c r="N3046" i="2"/>
  <c r="R3046" i="2" s="1"/>
  <c r="N3047" i="2"/>
  <c r="R3047" i="2" s="1"/>
  <c r="N3048" i="2"/>
  <c r="R3048" i="2" s="1"/>
  <c r="N3049" i="2"/>
  <c r="R3049" i="2" s="1"/>
  <c r="N3050" i="2"/>
  <c r="R3050" i="2" s="1"/>
  <c r="N3051" i="2"/>
  <c r="R3051" i="2" s="1"/>
  <c r="N3052" i="2"/>
  <c r="R3052" i="2" s="1"/>
  <c r="N3053" i="2"/>
  <c r="R3053" i="2" s="1"/>
  <c r="N3054" i="2"/>
  <c r="R3054" i="2" s="1"/>
  <c r="N3055" i="2"/>
  <c r="R3055" i="2" s="1"/>
  <c r="N3056" i="2"/>
  <c r="R3056" i="2" s="1"/>
  <c r="N3057" i="2"/>
  <c r="R3057" i="2" s="1"/>
  <c r="N3058" i="2"/>
  <c r="R3058" i="2" s="1"/>
  <c r="N3059" i="2"/>
  <c r="R3059" i="2" s="1"/>
  <c r="N3060" i="2"/>
  <c r="R3060" i="2" s="1"/>
  <c r="N3061" i="2"/>
  <c r="R3061" i="2" s="1"/>
  <c r="N3062" i="2"/>
  <c r="R3062" i="2" s="1"/>
  <c r="N3063" i="2"/>
  <c r="R3063" i="2" s="1"/>
  <c r="N3064" i="2"/>
  <c r="R3064" i="2" s="1"/>
  <c r="N3065" i="2"/>
  <c r="R3065" i="2" s="1"/>
  <c r="N3066" i="2"/>
  <c r="R3066" i="2" s="1"/>
  <c r="N3067" i="2"/>
  <c r="R3067" i="2" s="1"/>
  <c r="N3068" i="2"/>
  <c r="R3068" i="2" s="1"/>
  <c r="N3069" i="2"/>
  <c r="R3069" i="2" s="1"/>
  <c r="N3070" i="2"/>
  <c r="R3070" i="2" s="1"/>
  <c r="N3071" i="2"/>
  <c r="R3071" i="2" s="1"/>
  <c r="N3076" i="2"/>
  <c r="R3076" i="2" s="1"/>
  <c r="N3077" i="2"/>
  <c r="R3077" i="2" s="1"/>
  <c r="N3078" i="2"/>
  <c r="R3078" i="2" s="1"/>
  <c r="N3079" i="2"/>
  <c r="R3079" i="2" s="1"/>
  <c r="N3080" i="2"/>
  <c r="R3080" i="2" s="1"/>
  <c r="N3082" i="2"/>
  <c r="R3082" i="2" s="1"/>
  <c r="N3083" i="2"/>
  <c r="R3083" i="2" s="1"/>
  <c r="N3085" i="2"/>
  <c r="R3085" i="2" s="1"/>
  <c r="N3086" i="2"/>
  <c r="R3086" i="2" s="1"/>
  <c r="N3087" i="2"/>
  <c r="R3087" i="2" s="1"/>
  <c r="N3088" i="2"/>
  <c r="R3088" i="2" s="1"/>
  <c r="N3089" i="2"/>
  <c r="R3089" i="2" s="1"/>
  <c r="N3091" i="2"/>
  <c r="R3091" i="2" s="1"/>
  <c r="N3092" i="2"/>
  <c r="R3092" i="2" s="1"/>
  <c r="N3095" i="2"/>
  <c r="R3095" i="2" s="1"/>
  <c r="N3100" i="2"/>
  <c r="R3100" i="2" s="1"/>
  <c r="N3103" i="2"/>
  <c r="R3103" i="2" s="1"/>
  <c r="N3106" i="2"/>
  <c r="R3106" i="2" s="1"/>
  <c r="N3112" i="2"/>
  <c r="R3112" i="2" s="1"/>
  <c r="N3113" i="2"/>
  <c r="R3113" i="2" s="1"/>
  <c r="N3114" i="2"/>
  <c r="R3114" i="2" s="1"/>
  <c r="N3116" i="2"/>
  <c r="R3116" i="2" s="1"/>
  <c r="N3119" i="2"/>
  <c r="R3119" i="2" s="1"/>
  <c r="N3121" i="2"/>
  <c r="R3121" i="2" s="1"/>
  <c r="N3123" i="2"/>
  <c r="R3123" i="2" s="1"/>
  <c r="N3127" i="2"/>
  <c r="R3127" i="2" s="1"/>
  <c r="N3130" i="2"/>
  <c r="R3130" i="2" s="1"/>
  <c r="N3132" i="2"/>
  <c r="R3132" i="2" s="1"/>
  <c r="N3135" i="2"/>
  <c r="R3135" i="2" s="1"/>
  <c r="N3138" i="2"/>
  <c r="R3138" i="2" s="1"/>
  <c r="N3140" i="2"/>
  <c r="R3140" i="2" s="1"/>
  <c r="N3143" i="2"/>
  <c r="R3143" i="2" s="1"/>
  <c r="N3144" i="2"/>
  <c r="R3144" i="2" s="1"/>
  <c r="N3148" i="2"/>
  <c r="R3148" i="2" s="1"/>
  <c r="N3149" i="2"/>
  <c r="R3149" i="2" s="1"/>
  <c r="N3150" i="2"/>
  <c r="R3150" i="2" s="1"/>
  <c r="N3151" i="2"/>
  <c r="R3151" i="2" s="1"/>
  <c r="N3153" i="2"/>
  <c r="R3153" i="2" s="1"/>
  <c r="N3156" i="2"/>
  <c r="R3156" i="2" s="1"/>
  <c r="N3158" i="2"/>
  <c r="R3158" i="2" s="1"/>
  <c r="N3166" i="2"/>
  <c r="R3166" i="2" s="1"/>
  <c r="N3167" i="2"/>
  <c r="R3167" i="2" s="1"/>
  <c r="N3171" i="2"/>
  <c r="R3171" i="2" s="1"/>
  <c r="N3172" i="2"/>
  <c r="R3172" i="2" s="1"/>
  <c r="N3176" i="2"/>
  <c r="R3176" i="2" s="1"/>
  <c r="N3178" i="2"/>
  <c r="R3178" i="2" s="1"/>
  <c r="N3180" i="2"/>
  <c r="R3180" i="2" s="1"/>
  <c r="N3184" i="2"/>
  <c r="R3184" i="2" s="1"/>
  <c r="N3187" i="2"/>
  <c r="R3187" i="2" s="1"/>
  <c r="N3188" i="2"/>
  <c r="R3188" i="2" s="1"/>
  <c r="N3189" i="2"/>
  <c r="R3189" i="2" s="1"/>
  <c r="N3190" i="2"/>
  <c r="R3190" i="2" s="1"/>
  <c r="N3191" i="2"/>
  <c r="R3191" i="2" s="1"/>
  <c r="N3193" i="2"/>
  <c r="R3193" i="2" s="1"/>
  <c r="N3194" i="2"/>
  <c r="R3194" i="2" s="1"/>
  <c r="N3196" i="2"/>
  <c r="R3196" i="2" s="1"/>
  <c r="N3197" i="2"/>
  <c r="R3197" i="2" s="1"/>
  <c r="N3199" i="2"/>
  <c r="R3199" i="2" s="1"/>
  <c r="N3201" i="2"/>
  <c r="R3201" i="2" s="1"/>
  <c r="N3203" i="2"/>
  <c r="R3203" i="2" s="1"/>
  <c r="N3204" i="2"/>
  <c r="R3204" i="2" s="1"/>
  <c r="N3208" i="2"/>
  <c r="R3208" i="2" s="1"/>
  <c r="N3211" i="2"/>
  <c r="R3211" i="2" s="1"/>
  <c r="N3216" i="2"/>
  <c r="R3216" i="2" s="1"/>
  <c r="N3218" i="2"/>
  <c r="R3218" i="2" s="1"/>
  <c r="N3219" i="2"/>
  <c r="R3219" i="2" s="1"/>
  <c r="N3221" i="2"/>
  <c r="R3221" i="2" s="1"/>
  <c r="N3222" i="2"/>
  <c r="R3222" i="2" s="1"/>
  <c r="N3224" i="2"/>
  <c r="R3224" i="2" s="1"/>
  <c r="N3225" i="2"/>
  <c r="R3225" i="2" s="1"/>
  <c r="N3240" i="2"/>
  <c r="R3240" i="2" s="1"/>
  <c r="N3249" i="2"/>
  <c r="R3249" i="2" s="1"/>
  <c r="N3262" i="2"/>
  <c r="R3262" i="2" s="1"/>
  <c r="N3287" i="2"/>
  <c r="R3287" i="2" s="1"/>
  <c r="N3288" i="2"/>
  <c r="R3288" i="2" s="1"/>
  <c r="N3289" i="2"/>
  <c r="R3289" i="2" s="1"/>
  <c r="N3290" i="2"/>
  <c r="R3290" i="2" s="1"/>
  <c r="N3291" i="2"/>
  <c r="R3291" i="2" s="1"/>
  <c r="N3292" i="2"/>
  <c r="R3292" i="2" s="1"/>
  <c r="N3293" i="2"/>
  <c r="R3293" i="2" s="1"/>
  <c r="N3294" i="2"/>
  <c r="R3294" i="2" s="1"/>
  <c r="N3295" i="2"/>
  <c r="R3295" i="2" s="1"/>
  <c r="N3296" i="2"/>
  <c r="R3296" i="2" s="1"/>
  <c r="N3297" i="2"/>
  <c r="R3297" i="2" s="1"/>
  <c r="N3298" i="2"/>
  <c r="R3298" i="2" s="1"/>
  <c r="N3299" i="2"/>
  <c r="R3299" i="2" s="1"/>
  <c r="N3300" i="2"/>
  <c r="R3300" i="2" s="1"/>
  <c r="N3301" i="2"/>
  <c r="R3301" i="2" s="1"/>
  <c r="N3302" i="2"/>
  <c r="R3302" i="2" s="1"/>
  <c r="N3303" i="2"/>
  <c r="R3303" i="2" s="1"/>
  <c r="N3304" i="2"/>
  <c r="R3304" i="2" s="1"/>
  <c r="N3305" i="2"/>
  <c r="R3305" i="2" s="1"/>
  <c r="N3306" i="2"/>
  <c r="R3306" i="2" s="1"/>
  <c r="N3307" i="2"/>
  <c r="R3307" i="2" s="1"/>
  <c r="N3308" i="2"/>
  <c r="R3308" i="2" s="1"/>
  <c r="N3309" i="2"/>
  <c r="R3309" i="2" s="1"/>
  <c r="N3310" i="2"/>
  <c r="R3310" i="2" s="1"/>
  <c r="N3311" i="2"/>
  <c r="R3311" i="2" s="1"/>
  <c r="N3312" i="2"/>
  <c r="R3312" i="2" s="1"/>
  <c r="N3313" i="2"/>
  <c r="R3313" i="2" s="1"/>
  <c r="N3314" i="2"/>
  <c r="R3314" i="2" s="1"/>
  <c r="N3315" i="2"/>
  <c r="R3315" i="2" s="1"/>
  <c r="N3316" i="2"/>
  <c r="R3316" i="2" s="1"/>
  <c r="N3317" i="2"/>
  <c r="R3317" i="2" s="1"/>
  <c r="N3318" i="2"/>
  <c r="R3318" i="2" s="1"/>
  <c r="N3319" i="2"/>
  <c r="R3319" i="2" s="1"/>
  <c r="N3320" i="2"/>
  <c r="R3320" i="2" s="1"/>
  <c r="N3321" i="2"/>
  <c r="R3321" i="2" s="1"/>
  <c r="N3322" i="2"/>
  <c r="R3322" i="2" s="1"/>
  <c r="N3323" i="2"/>
  <c r="R3323" i="2" s="1"/>
  <c r="N3324" i="2"/>
  <c r="R3324" i="2" s="1"/>
  <c r="N3325" i="2"/>
  <c r="R3325" i="2" s="1"/>
  <c r="N3326" i="2"/>
  <c r="R3326" i="2" s="1"/>
  <c r="N3327" i="2"/>
  <c r="R3327" i="2" s="1"/>
  <c r="N3328" i="2"/>
  <c r="R3328" i="2" s="1"/>
  <c r="N3329" i="2"/>
  <c r="R3329" i="2" s="1"/>
  <c r="N3330" i="2"/>
  <c r="R3330" i="2" s="1"/>
  <c r="N3331" i="2"/>
  <c r="R3331" i="2" s="1"/>
  <c r="N3332" i="2"/>
  <c r="R3332" i="2" s="1"/>
  <c r="N3333" i="2"/>
  <c r="R3333" i="2" s="1"/>
  <c r="N3334" i="2"/>
  <c r="R3334" i="2" s="1"/>
  <c r="N3335" i="2"/>
  <c r="R3335" i="2" s="1"/>
  <c r="N3336" i="2"/>
  <c r="R3336" i="2" s="1"/>
  <c r="N3337" i="2"/>
  <c r="R3337" i="2" s="1"/>
  <c r="N3338" i="2"/>
  <c r="R3338" i="2" s="1"/>
  <c r="N3339" i="2"/>
  <c r="R3339" i="2" s="1"/>
  <c r="N3340" i="2"/>
  <c r="R3340" i="2" s="1"/>
  <c r="N3341" i="2"/>
  <c r="R3341" i="2" s="1"/>
  <c r="N3342" i="2"/>
  <c r="R3342" i="2" s="1"/>
  <c r="N3343" i="2"/>
  <c r="R3343" i="2" s="1"/>
  <c r="N3344" i="2"/>
  <c r="R3344" i="2" s="1"/>
  <c r="N3345" i="2"/>
  <c r="R3345" i="2" s="1"/>
  <c r="N3346" i="2"/>
  <c r="R3346" i="2" s="1"/>
  <c r="N3347" i="2"/>
  <c r="R3347" i="2" s="1"/>
  <c r="N3348" i="2"/>
  <c r="R3348" i="2" s="1"/>
  <c r="N3349" i="2"/>
  <c r="R3349" i="2" s="1"/>
  <c r="N3350" i="2"/>
  <c r="R3350" i="2" s="1"/>
  <c r="N3351" i="2"/>
  <c r="R3351" i="2" s="1"/>
  <c r="N3352" i="2"/>
  <c r="R3352" i="2" s="1"/>
  <c r="N3353" i="2"/>
  <c r="R3353" i="2" s="1"/>
  <c r="N3354" i="2"/>
  <c r="R3354" i="2" s="1"/>
  <c r="N3355" i="2"/>
  <c r="R3355" i="2" s="1"/>
  <c r="N3356" i="2"/>
  <c r="R3356" i="2" s="1"/>
  <c r="N3357" i="2"/>
  <c r="R3357" i="2" s="1"/>
  <c r="N3358" i="2"/>
  <c r="R3358" i="2" s="1"/>
  <c r="N3359" i="2"/>
  <c r="R3359" i="2" s="1"/>
  <c r="N3360" i="2"/>
  <c r="R3360" i="2" s="1"/>
  <c r="N3361" i="2"/>
  <c r="R3361" i="2" s="1"/>
  <c r="N3362" i="2"/>
  <c r="R3362" i="2" s="1"/>
  <c r="N3363" i="2"/>
  <c r="R3363" i="2" s="1"/>
  <c r="N3364" i="2"/>
  <c r="R3364" i="2" s="1"/>
  <c r="N3365" i="2"/>
  <c r="R3365" i="2" s="1"/>
  <c r="N3366" i="2"/>
  <c r="R3366" i="2" s="1"/>
  <c r="N3367" i="2"/>
  <c r="R3367" i="2" s="1"/>
  <c r="N3368" i="2"/>
  <c r="R3368" i="2" s="1"/>
  <c r="N3369" i="2"/>
  <c r="R3369" i="2" s="1"/>
  <c r="N3370" i="2"/>
  <c r="R3370" i="2" s="1"/>
  <c r="N3371" i="2"/>
  <c r="R3371" i="2" s="1"/>
  <c r="N3372" i="2"/>
  <c r="R3372" i="2" s="1"/>
  <c r="N3373" i="2"/>
  <c r="R3373" i="2" s="1"/>
  <c r="N3374" i="2"/>
  <c r="R3374" i="2" s="1"/>
  <c r="N3375" i="2"/>
  <c r="R3375" i="2" s="1"/>
  <c r="N3376" i="2"/>
  <c r="R3376" i="2" s="1"/>
  <c r="N3377" i="2"/>
  <c r="R3377" i="2" s="1"/>
  <c r="N3378" i="2"/>
  <c r="R3378" i="2" s="1"/>
  <c r="N3379" i="2"/>
  <c r="R3379" i="2" s="1"/>
  <c r="N3380" i="2"/>
  <c r="R3380" i="2" s="1"/>
  <c r="N3381" i="2"/>
  <c r="R3381" i="2" s="1"/>
  <c r="N3382" i="2"/>
  <c r="R3382" i="2" s="1"/>
  <c r="N3383" i="2"/>
  <c r="R3383" i="2" s="1"/>
  <c r="N3384" i="2"/>
  <c r="R3384" i="2" s="1"/>
  <c r="N3385" i="2"/>
  <c r="R3385" i="2" s="1"/>
  <c r="N3386" i="2"/>
  <c r="R3386" i="2" s="1"/>
  <c r="N3387" i="2"/>
  <c r="R3387" i="2" s="1"/>
  <c r="N3388" i="2"/>
  <c r="R3388" i="2" s="1"/>
  <c r="N3389" i="2"/>
  <c r="R3389" i="2" s="1"/>
  <c r="N3390" i="2"/>
  <c r="R3390" i="2" s="1"/>
  <c r="N3391" i="2"/>
  <c r="R3391" i="2" s="1"/>
  <c r="N3392" i="2"/>
  <c r="R3392" i="2" s="1"/>
  <c r="N3393" i="2"/>
  <c r="R3393" i="2" s="1"/>
  <c r="N3394" i="2"/>
  <c r="R3394" i="2" s="1"/>
  <c r="N3395" i="2"/>
  <c r="R3395" i="2" s="1"/>
  <c r="N3396" i="2"/>
  <c r="R3396" i="2" s="1"/>
  <c r="N3397" i="2"/>
  <c r="R3397" i="2" s="1"/>
  <c r="N3398" i="2"/>
  <c r="R3398" i="2" s="1"/>
  <c r="N3399" i="2"/>
  <c r="R3399" i="2" s="1"/>
  <c r="N3400" i="2"/>
  <c r="R3400" i="2" s="1"/>
  <c r="N3401" i="2"/>
  <c r="R3401" i="2" s="1"/>
  <c r="N3402" i="2"/>
  <c r="R3402" i="2" s="1"/>
  <c r="N3403" i="2"/>
  <c r="R3403" i="2" s="1"/>
  <c r="N3404" i="2"/>
  <c r="R3404" i="2" s="1"/>
  <c r="N3405" i="2"/>
  <c r="R3405" i="2" s="1"/>
  <c r="N3406" i="2"/>
  <c r="R3406" i="2" s="1"/>
  <c r="N3407" i="2"/>
  <c r="R3407" i="2" s="1"/>
  <c r="N3408" i="2"/>
  <c r="R3408" i="2" s="1"/>
  <c r="N3409" i="2"/>
  <c r="R3409" i="2" s="1"/>
  <c r="N3410" i="2"/>
  <c r="R3410" i="2" s="1"/>
  <c r="N3411" i="2"/>
  <c r="R3411" i="2" s="1"/>
  <c r="N3412" i="2"/>
  <c r="R3412" i="2" s="1"/>
  <c r="N3413" i="2"/>
  <c r="R3413" i="2" s="1"/>
  <c r="N3414" i="2"/>
  <c r="R3414" i="2" s="1"/>
  <c r="N3415" i="2"/>
  <c r="R3415" i="2" s="1"/>
  <c r="N3416" i="2"/>
  <c r="R3416" i="2" s="1"/>
  <c r="N3417" i="2"/>
  <c r="R3417" i="2" s="1"/>
  <c r="N3418" i="2"/>
  <c r="R3418" i="2" s="1"/>
  <c r="N3419" i="2"/>
  <c r="R3419" i="2" s="1"/>
  <c r="N3420" i="2"/>
  <c r="R3420" i="2" s="1"/>
  <c r="N3421" i="2"/>
  <c r="R3421" i="2" s="1"/>
  <c r="N3422" i="2"/>
  <c r="R3422" i="2" s="1"/>
  <c r="N3423" i="2"/>
  <c r="R3423" i="2" s="1"/>
  <c r="N3424" i="2"/>
  <c r="R3424" i="2" s="1"/>
  <c r="N3425" i="2"/>
  <c r="R3425" i="2" s="1"/>
  <c r="N3426" i="2"/>
  <c r="R3426" i="2" s="1"/>
  <c r="N3427" i="2"/>
  <c r="R3427" i="2" s="1"/>
  <c r="N3428" i="2"/>
  <c r="R3428" i="2" s="1"/>
  <c r="N3429" i="2"/>
  <c r="R3429" i="2" s="1"/>
  <c r="N3430" i="2"/>
  <c r="R3430" i="2" s="1"/>
  <c r="N3431" i="2"/>
  <c r="R3431" i="2" s="1"/>
  <c r="N3432" i="2"/>
  <c r="R3432" i="2" s="1"/>
  <c r="N3433" i="2"/>
  <c r="R3433" i="2" s="1"/>
  <c r="N3434" i="2"/>
  <c r="R3434" i="2" s="1"/>
  <c r="N3435" i="2"/>
  <c r="R3435" i="2" s="1"/>
  <c r="N3436" i="2"/>
  <c r="R3436" i="2" s="1"/>
  <c r="N3437" i="2"/>
  <c r="R3437" i="2" s="1"/>
  <c r="N3438" i="2"/>
  <c r="R3438" i="2" s="1"/>
  <c r="N3439" i="2"/>
  <c r="R3439" i="2" s="1"/>
  <c r="N3440" i="2"/>
  <c r="R3440" i="2" s="1"/>
  <c r="N3441" i="2"/>
  <c r="R3441" i="2" s="1"/>
  <c r="N3442" i="2"/>
  <c r="R3442" i="2" s="1"/>
  <c r="N3443" i="2"/>
  <c r="R3443" i="2" s="1"/>
  <c r="N3444" i="2"/>
  <c r="R3444" i="2" s="1"/>
  <c r="N3445" i="2"/>
  <c r="R3445" i="2" s="1"/>
  <c r="N3446" i="2"/>
  <c r="R3446" i="2" s="1"/>
  <c r="N3447" i="2"/>
  <c r="R3447" i="2" s="1"/>
  <c r="N3448" i="2"/>
  <c r="R3448" i="2" s="1"/>
  <c r="N3449" i="2"/>
  <c r="R3449" i="2" s="1"/>
  <c r="N3450" i="2"/>
  <c r="R3450" i="2" s="1"/>
  <c r="N3451" i="2"/>
  <c r="R3451" i="2" s="1"/>
  <c r="N3452" i="2"/>
  <c r="R3452" i="2" s="1"/>
  <c r="N3453" i="2"/>
  <c r="R3453" i="2" s="1"/>
  <c r="N3454" i="2"/>
  <c r="R3454" i="2" s="1"/>
  <c r="N3455" i="2"/>
  <c r="R3455" i="2" s="1"/>
  <c r="N3456" i="2"/>
  <c r="R3456" i="2" s="1"/>
  <c r="N3457" i="2"/>
  <c r="R3457" i="2" s="1"/>
  <c r="N3458" i="2"/>
  <c r="R3458" i="2" s="1"/>
  <c r="N3459" i="2"/>
  <c r="R3459" i="2" s="1"/>
  <c r="N3460" i="2"/>
  <c r="R3460" i="2" s="1"/>
  <c r="N3461" i="2"/>
  <c r="R3461" i="2" s="1"/>
  <c r="N3462" i="2"/>
  <c r="R3462" i="2" s="1"/>
  <c r="N3463" i="2"/>
  <c r="R3463" i="2" s="1"/>
  <c r="N3464" i="2"/>
  <c r="R3464" i="2" s="1"/>
  <c r="N3465" i="2"/>
  <c r="R3465" i="2" s="1"/>
  <c r="N3466" i="2"/>
  <c r="R3466" i="2" s="1"/>
  <c r="N3467" i="2"/>
  <c r="R3467" i="2" s="1"/>
  <c r="N3468" i="2"/>
  <c r="R3468" i="2" s="1"/>
  <c r="N3469" i="2"/>
  <c r="R3469" i="2" s="1"/>
  <c r="N3470" i="2"/>
  <c r="R3470" i="2" s="1"/>
  <c r="N3471" i="2"/>
  <c r="R3471" i="2" s="1"/>
  <c r="N3472" i="2"/>
  <c r="R3472" i="2" s="1"/>
  <c r="N3473" i="2"/>
  <c r="R3473" i="2" s="1"/>
  <c r="N3474" i="2"/>
  <c r="R3474" i="2" s="1"/>
  <c r="N3475" i="2"/>
  <c r="R3475" i="2" s="1"/>
  <c r="N3476" i="2"/>
  <c r="R3476" i="2" s="1"/>
  <c r="N3477" i="2"/>
  <c r="R3477" i="2" s="1"/>
  <c r="N3478" i="2"/>
  <c r="R3478" i="2" s="1"/>
  <c r="N3479" i="2"/>
  <c r="R3479" i="2" s="1"/>
  <c r="N3480" i="2"/>
  <c r="R3480" i="2" s="1"/>
  <c r="N3481" i="2"/>
  <c r="R3481" i="2" s="1"/>
  <c r="N3482" i="2"/>
  <c r="R3482" i="2" s="1"/>
  <c r="N3483" i="2"/>
  <c r="R3483" i="2" s="1"/>
  <c r="N3484" i="2"/>
  <c r="R3484" i="2" s="1"/>
  <c r="N3485" i="2"/>
  <c r="R3485" i="2" s="1"/>
  <c r="N3486" i="2"/>
  <c r="R3486" i="2" s="1"/>
  <c r="N3487" i="2"/>
  <c r="R3487" i="2" s="1"/>
  <c r="N3488" i="2"/>
  <c r="R3488" i="2" s="1"/>
  <c r="N3489" i="2"/>
  <c r="R3489" i="2" s="1"/>
  <c r="N3490" i="2"/>
  <c r="R3490" i="2" s="1"/>
  <c r="N3491" i="2"/>
  <c r="R3491" i="2" s="1"/>
  <c r="N3492" i="2"/>
  <c r="R3492" i="2" s="1"/>
  <c r="N3493" i="2"/>
  <c r="R3493" i="2" s="1"/>
  <c r="N3494" i="2"/>
  <c r="R3494" i="2" s="1"/>
  <c r="N3495" i="2"/>
  <c r="R3495" i="2" s="1"/>
  <c r="N3496" i="2"/>
  <c r="R3496" i="2" s="1"/>
  <c r="N3497" i="2"/>
  <c r="R3497" i="2" s="1"/>
  <c r="N3498" i="2"/>
  <c r="R3498" i="2" s="1"/>
  <c r="N3499" i="2"/>
  <c r="R3499" i="2" s="1"/>
  <c r="N3500" i="2"/>
  <c r="R3500" i="2" s="1"/>
  <c r="N3501" i="2"/>
  <c r="R3501" i="2" s="1"/>
  <c r="N3502" i="2"/>
  <c r="R3502" i="2" s="1"/>
  <c r="N3503" i="2"/>
  <c r="R3503" i="2" s="1"/>
  <c r="N3504" i="2"/>
  <c r="R3504" i="2" s="1"/>
  <c r="N3505" i="2"/>
  <c r="R3505" i="2" s="1"/>
  <c r="N3506" i="2"/>
  <c r="R3506" i="2" s="1"/>
  <c r="N3507" i="2"/>
  <c r="R3507" i="2" s="1"/>
  <c r="N3508" i="2"/>
  <c r="R3508" i="2" s="1"/>
  <c r="N3509" i="2"/>
  <c r="R3509" i="2" s="1"/>
  <c r="N3510" i="2"/>
  <c r="R3510" i="2" s="1"/>
  <c r="N3511" i="2"/>
  <c r="R3511" i="2" s="1"/>
  <c r="N3512" i="2"/>
  <c r="R3512" i="2" s="1"/>
  <c r="N3513" i="2"/>
  <c r="R3513" i="2" s="1"/>
  <c r="N3514" i="2"/>
  <c r="R3514" i="2" s="1"/>
  <c r="N3515" i="2"/>
  <c r="R3515" i="2" s="1"/>
  <c r="N3516" i="2"/>
  <c r="R3516" i="2" s="1"/>
  <c r="N3517" i="2"/>
  <c r="R3517" i="2" s="1"/>
  <c r="N3518" i="2"/>
  <c r="R3518" i="2" s="1"/>
  <c r="N3519" i="2"/>
  <c r="R3519" i="2" s="1"/>
  <c r="N3520" i="2"/>
  <c r="R3520" i="2" s="1"/>
  <c r="N3521" i="2"/>
  <c r="R3521" i="2" s="1"/>
  <c r="N3522" i="2"/>
  <c r="R3522" i="2" s="1"/>
  <c r="N3523" i="2"/>
  <c r="R3523" i="2" s="1"/>
  <c r="N3524" i="2"/>
  <c r="R3524" i="2" s="1"/>
  <c r="N3525" i="2"/>
  <c r="R3525" i="2" s="1"/>
  <c r="N3526" i="2"/>
  <c r="R3526" i="2" s="1"/>
  <c r="N3527" i="2"/>
  <c r="R3527" i="2" s="1"/>
  <c r="N3528" i="2"/>
  <c r="R3528" i="2" s="1"/>
  <c r="N3529" i="2"/>
  <c r="R3529" i="2" s="1"/>
  <c r="N3530" i="2"/>
  <c r="R3530" i="2" s="1"/>
  <c r="N3531" i="2"/>
  <c r="R3531" i="2" s="1"/>
  <c r="N3532" i="2"/>
  <c r="R3532" i="2" s="1"/>
  <c r="N3533" i="2"/>
  <c r="R3533" i="2" s="1"/>
  <c r="N3534" i="2"/>
  <c r="R3534" i="2" s="1"/>
  <c r="N3535" i="2"/>
  <c r="R3535" i="2" s="1"/>
  <c r="N3536" i="2"/>
  <c r="R3536" i="2" s="1"/>
  <c r="N3537" i="2"/>
  <c r="R3537" i="2" s="1"/>
  <c r="N3538" i="2"/>
  <c r="R3538" i="2" s="1"/>
  <c r="N3539" i="2"/>
  <c r="R3539" i="2" s="1"/>
  <c r="N3540" i="2"/>
  <c r="R3540" i="2" s="1"/>
  <c r="N3541" i="2"/>
  <c r="R3541" i="2" s="1"/>
  <c r="N3542" i="2"/>
  <c r="R3542" i="2" s="1"/>
  <c r="N3543" i="2"/>
  <c r="R3543" i="2" s="1"/>
  <c r="N3544" i="2"/>
  <c r="R3544" i="2" s="1"/>
  <c r="N3545" i="2"/>
  <c r="R3545" i="2" s="1"/>
  <c r="N3546" i="2"/>
  <c r="R3546" i="2" s="1"/>
  <c r="N3547" i="2"/>
  <c r="R3547" i="2" s="1"/>
  <c r="N3548" i="2"/>
  <c r="R3548" i="2" s="1"/>
  <c r="N3549" i="2"/>
  <c r="R3549" i="2" s="1"/>
  <c r="N3550" i="2"/>
  <c r="R3550" i="2" s="1"/>
  <c r="N3551" i="2"/>
  <c r="R3551" i="2" s="1"/>
  <c r="N3552" i="2"/>
  <c r="R3552" i="2" s="1"/>
  <c r="N3553" i="2"/>
  <c r="R3553" i="2" s="1"/>
  <c r="N3554" i="2"/>
  <c r="R3554" i="2" s="1"/>
  <c r="N3555" i="2"/>
  <c r="R3555" i="2" s="1"/>
  <c r="N3556" i="2"/>
  <c r="R3556" i="2" s="1"/>
  <c r="N3557" i="2"/>
  <c r="R3557" i="2" s="1"/>
  <c r="N3558" i="2"/>
  <c r="R3558" i="2" s="1"/>
  <c r="N3559" i="2"/>
  <c r="R3559" i="2" s="1"/>
  <c r="N3560" i="2"/>
  <c r="R3560" i="2" s="1"/>
  <c r="N3561" i="2"/>
  <c r="R3561" i="2" s="1"/>
  <c r="N3562" i="2"/>
  <c r="R3562" i="2" s="1"/>
  <c r="N3563" i="2"/>
  <c r="R3563" i="2" s="1"/>
  <c r="N3564" i="2"/>
  <c r="R3564" i="2" s="1"/>
  <c r="N3565" i="2"/>
  <c r="R3565" i="2" s="1"/>
  <c r="N3566" i="2"/>
  <c r="R3566" i="2" s="1"/>
  <c r="N3567" i="2"/>
  <c r="R3567" i="2" s="1"/>
  <c r="N3568" i="2"/>
  <c r="R3568" i="2" s="1"/>
  <c r="N3569" i="2"/>
  <c r="R3569" i="2" s="1"/>
  <c r="N3570" i="2"/>
  <c r="R3570" i="2" s="1"/>
  <c r="N3571" i="2"/>
  <c r="R3571" i="2" s="1"/>
  <c r="N3572" i="2"/>
  <c r="R3572" i="2" s="1"/>
  <c r="N3573" i="2"/>
  <c r="R3573" i="2" s="1"/>
  <c r="N3574" i="2"/>
  <c r="R3574" i="2" s="1"/>
  <c r="N3575" i="2"/>
  <c r="R3575" i="2" s="1"/>
  <c r="N3576" i="2"/>
  <c r="R3576" i="2" s="1"/>
  <c r="N3577" i="2"/>
  <c r="R3577" i="2" s="1"/>
  <c r="N3578" i="2"/>
  <c r="R3578" i="2" s="1"/>
  <c r="N3579" i="2"/>
  <c r="R3579" i="2" s="1"/>
  <c r="N3580" i="2"/>
  <c r="R3580" i="2" s="1"/>
  <c r="N3581" i="2"/>
  <c r="R3581" i="2" s="1"/>
  <c r="N3582" i="2"/>
  <c r="R3582" i="2" s="1"/>
  <c r="N3583" i="2"/>
  <c r="R3583" i="2" s="1"/>
  <c r="N3584" i="2"/>
  <c r="R3584" i="2" s="1"/>
  <c r="N3585" i="2"/>
  <c r="R3585" i="2" s="1"/>
  <c r="N3586" i="2"/>
  <c r="R3586" i="2" s="1"/>
  <c r="N3587" i="2"/>
  <c r="R3587" i="2" s="1"/>
  <c r="N3588" i="2"/>
  <c r="R3588" i="2" s="1"/>
  <c r="N3589" i="2"/>
  <c r="R3589" i="2" s="1"/>
  <c r="N3590" i="2"/>
  <c r="R3590" i="2" s="1"/>
  <c r="N3591" i="2"/>
  <c r="R3591" i="2" s="1"/>
  <c r="N3592" i="2"/>
  <c r="R3592" i="2" s="1"/>
  <c r="N3593" i="2"/>
  <c r="R3593" i="2" s="1"/>
  <c r="N3594" i="2"/>
  <c r="R3594" i="2" s="1"/>
  <c r="N3595" i="2"/>
  <c r="R3595" i="2" s="1"/>
  <c r="N3596" i="2"/>
  <c r="R3596" i="2" s="1"/>
  <c r="N3597" i="2"/>
  <c r="R3597" i="2" s="1"/>
  <c r="N3598" i="2"/>
  <c r="R3598" i="2" s="1"/>
  <c r="N3599" i="2"/>
  <c r="R3599" i="2" s="1"/>
  <c r="N3600" i="2"/>
  <c r="R3600" i="2" s="1"/>
  <c r="N3601" i="2"/>
  <c r="R3601" i="2" s="1"/>
  <c r="N3602" i="2"/>
  <c r="R3602" i="2" s="1"/>
  <c r="N3603" i="2"/>
  <c r="R3603" i="2" s="1"/>
  <c r="N3604" i="2"/>
  <c r="R3604" i="2" s="1"/>
  <c r="N3605" i="2"/>
  <c r="R3605" i="2" s="1"/>
  <c r="N3606" i="2"/>
  <c r="R3606" i="2" s="1"/>
  <c r="N3607" i="2"/>
  <c r="R3607" i="2" s="1"/>
  <c r="N3608" i="2"/>
  <c r="R3608" i="2" s="1"/>
  <c r="N3609" i="2"/>
  <c r="R3609" i="2" s="1"/>
  <c r="N3610" i="2"/>
  <c r="R3610" i="2" s="1"/>
  <c r="N3611" i="2"/>
  <c r="R3611" i="2" s="1"/>
  <c r="N3612" i="2"/>
  <c r="R3612" i="2" s="1"/>
  <c r="N3613" i="2"/>
  <c r="R3613" i="2" s="1"/>
  <c r="N3614" i="2"/>
  <c r="R3614" i="2" s="1"/>
  <c r="N3615" i="2"/>
  <c r="R3615" i="2" s="1"/>
  <c r="N3616" i="2"/>
  <c r="R3616" i="2" s="1"/>
  <c r="N3617" i="2"/>
  <c r="R3617" i="2" s="1"/>
  <c r="N3618" i="2"/>
  <c r="R3618" i="2" s="1"/>
  <c r="N3619" i="2"/>
  <c r="R3619" i="2" s="1"/>
  <c r="N3620" i="2"/>
  <c r="R3620" i="2" s="1"/>
  <c r="N3621" i="2"/>
  <c r="R3621" i="2" s="1"/>
  <c r="N3622" i="2"/>
  <c r="R3622" i="2" s="1"/>
  <c r="N3623" i="2"/>
  <c r="R3623" i="2" s="1"/>
  <c r="N3624" i="2"/>
  <c r="R3624" i="2" s="1"/>
  <c r="N3625" i="2"/>
  <c r="R3625" i="2" s="1"/>
  <c r="N3626" i="2"/>
  <c r="R3626" i="2" s="1"/>
  <c r="N3627" i="2"/>
  <c r="R3627" i="2" s="1"/>
  <c r="N3628" i="2"/>
  <c r="R3628" i="2" s="1"/>
  <c r="N3629" i="2"/>
  <c r="R3629" i="2" s="1"/>
  <c r="N3630" i="2"/>
  <c r="R3630" i="2" s="1"/>
  <c r="N3631" i="2"/>
  <c r="R3631" i="2" s="1"/>
  <c r="N3632" i="2"/>
  <c r="R3632" i="2" s="1"/>
  <c r="N3633" i="2"/>
  <c r="R3633" i="2" s="1"/>
  <c r="N3634" i="2"/>
  <c r="R3634" i="2" s="1"/>
  <c r="N3635" i="2"/>
  <c r="R3635" i="2" s="1"/>
  <c r="N3636" i="2"/>
  <c r="R3636" i="2" s="1"/>
  <c r="N3637" i="2"/>
  <c r="R3637" i="2" s="1"/>
  <c r="N3638" i="2"/>
  <c r="R3638" i="2" s="1"/>
  <c r="N3639" i="2"/>
  <c r="R3639" i="2" s="1"/>
  <c r="N3640" i="2"/>
  <c r="R3640" i="2" s="1"/>
  <c r="N3641" i="2"/>
  <c r="R3641" i="2" s="1"/>
  <c r="N3642" i="2"/>
  <c r="R3642" i="2" s="1"/>
  <c r="N3643" i="2"/>
  <c r="R3643" i="2" s="1"/>
  <c r="N3644" i="2"/>
  <c r="R3644" i="2" s="1"/>
  <c r="N3645" i="2"/>
  <c r="R3645" i="2" s="1"/>
  <c r="N3646" i="2"/>
  <c r="R3646" i="2" s="1"/>
  <c r="N3647" i="2"/>
  <c r="R3647" i="2" s="1"/>
  <c r="N3648" i="2"/>
  <c r="R3648" i="2" s="1"/>
  <c r="N3649" i="2"/>
  <c r="R3649" i="2" s="1"/>
  <c r="N3650" i="2"/>
  <c r="R3650" i="2" s="1"/>
  <c r="N3651" i="2"/>
  <c r="R3651" i="2" s="1"/>
  <c r="N3652" i="2"/>
  <c r="R3652" i="2" s="1"/>
  <c r="N3653" i="2"/>
  <c r="R3653" i="2" s="1"/>
  <c r="N3654" i="2"/>
  <c r="R3654" i="2" s="1"/>
  <c r="N3655" i="2"/>
  <c r="R3655" i="2" s="1"/>
  <c r="N3656" i="2"/>
  <c r="R3656" i="2" s="1"/>
  <c r="N3657" i="2"/>
  <c r="R3657" i="2" s="1"/>
  <c r="N3658" i="2"/>
  <c r="R3658" i="2" s="1"/>
  <c r="N3659" i="2"/>
  <c r="R3659" i="2" s="1"/>
  <c r="N3660" i="2"/>
  <c r="R3660" i="2" s="1"/>
  <c r="N3661" i="2"/>
  <c r="R3661" i="2" s="1"/>
  <c r="N3662" i="2"/>
  <c r="R3662" i="2" s="1"/>
  <c r="N3663" i="2"/>
  <c r="R3663" i="2" s="1"/>
  <c r="N3664" i="2"/>
  <c r="R3664" i="2" s="1"/>
  <c r="N3665" i="2"/>
  <c r="R3665" i="2" s="1"/>
  <c r="N3666" i="2"/>
  <c r="R3666" i="2" s="1"/>
  <c r="N3667" i="2"/>
  <c r="R3667" i="2" s="1"/>
  <c r="N3668" i="2"/>
  <c r="R3668" i="2" s="1"/>
  <c r="N3669" i="2"/>
  <c r="R3669" i="2" s="1"/>
  <c r="N3670" i="2"/>
  <c r="R3670" i="2" s="1"/>
  <c r="N3671" i="2"/>
  <c r="R3671" i="2" s="1"/>
  <c r="N3672" i="2"/>
  <c r="R3672" i="2" s="1"/>
  <c r="N3673" i="2"/>
  <c r="R3673" i="2" s="1"/>
  <c r="N3674" i="2"/>
  <c r="R3674" i="2" s="1"/>
  <c r="N3675" i="2"/>
  <c r="R3675" i="2" s="1"/>
  <c r="N3676" i="2"/>
  <c r="R3676" i="2" s="1"/>
  <c r="N3677" i="2"/>
  <c r="R3677" i="2" s="1"/>
  <c r="N3678" i="2"/>
  <c r="R3678" i="2" s="1"/>
  <c r="N3679" i="2"/>
  <c r="R3679" i="2" s="1"/>
  <c r="N3680" i="2"/>
  <c r="R3680" i="2" s="1"/>
  <c r="N3681" i="2"/>
  <c r="R3681" i="2" s="1"/>
  <c r="N3682" i="2"/>
  <c r="R3682" i="2" s="1"/>
  <c r="N3683" i="2"/>
  <c r="R3683" i="2" s="1"/>
  <c r="N3684" i="2"/>
  <c r="R3684" i="2" s="1"/>
  <c r="N3685" i="2"/>
  <c r="R3685" i="2" s="1"/>
  <c r="N3686" i="2"/>
  <c r="R3686" i="2" s="1"/>
  <c r="N3687" i="2"/>
  <c r="R3687" i="2" s="1"/>
  <c r="N3688" i="2"/>
  <c r="R3688" i="2" s="1"/>
  <c r="N3689" i="2"/>
  <c r="R3689" i="2" s="1"/>
  <c r="N3690" i="2"/>
  <c r="R3690" i="2" s="1"/>
  <c r="N3691" i="2"/>
  <c r="R3691" i="2" s="1"/>
  <c r="N3692" i="2"/>
  <c r="R3692" i="2" s="1"/>
  <c r="N3693" i="2"/>
  <c r="R3693" i="2" s="1"/>
  <c r="N3694" i="2"/>
  <c r="R3694" i="2" s="1"/>
  <c r="N3695" i="2"/>
  <c r="R3695" i="2" s="1"/>
  <c r="N3696" i="2"/>
  <c r="R3696" i="2" s="1"/>
  <c r="N3697" i="2"/>
  <c r="R3697" i="2" s="1"/>
  <c r="N3698" i="2"/>
  <c r="R3698" i="2" s="1"/>
  <c r="N3699" i="2"/>
  <c r="R3699" i="2" s="1"/>
  <c r="N3700" i="2"/>
  <c r="R3700" i="2" s="1"/>
  <c r="N3701" i="2"/>
  <c r="R3701" i="2" s="1"/>
  <c r="N3702" i="2"/>
  <c r="R3702" i="2" s="1"/>
  <c r="N3703" i="2"/>
  <c r="R3703" i="2" s="1"/>
  <c r="N3704" i="2"/>
  <c r="R3704" i="2" s="1"/>
  <c r="N3705" i="2"/>
  <c r="R3705" i="2" s="1"/>
  <c r="N3706" i="2"/>
  <c r="R3706" i="2" s="1"/>
  <c r="N3707" i="2"/>
  <c r="R3707" i="2" s="1"/>
  <c r="N3708" i="2"/>
  <c r="R3708" i="2" s="1"/>
  <c r="N3709" i="2"/>
  <c r="R3709" i="2" s="1"/>
  <c r="N3710" i="2"/>
  <c r="R3710" i="2" s="1"/>
  <c r="N3711" i="2"/>
  <c r="R3711" i="2" s="1"/>
  <c r="N3712" i="2"/>
  <c r="R3712" i="2" s="1"/>
  <c r="N3713" i="2"/>
  <c r="R3713" i="2" s="1"/>
  <c r="N3714" i="2"/>
  <c r="R3714" i="2" s="1"/>
  <c r="N3715" i="2"/>
  <c r="R3715" i="2" s="1"/>
  <c r="N3716" i="2"/>
  <c r="R3716" i="2" s="1"/>
  <c r="N3717" i="2"/>
  <c r="R3717" i="2" s="1"/>
  <c r="N3718" i="2"/>
  <c r="R3718" i="2" s="1"/>
  <c r="N3719" i="2"/>
  <c r="R3719" i="2" s="1"/>
  <c r="N3720" i="2"/>
  <c r="R3720" i="2" s="1"/>
  <c r="N3721" i="2"/>
  <c r="R3721" i="2" s="1"/>
  <c r="N3722" i="2"/>
  <c r="R3722" i="2" s="1"/>
  <c r="N3723" i="2"/>
  <c r="R3723" i="2" s="1"/>
  <c r="N3724" i="2"/>
  <c r="R3724" i="2" s="1"/>
  <c r="N3725" i="2"/>
  <c r="R3725" i="2" s="1"/>
  <c r="N3726" i="2"/>
  <c r="R3726" i="2" s="1"/>
  <c r="N3727" i="2"/>
  <c r="R3727" i="2" s="1"/>
  <c r="N3728" i="2"/>
  <c r="R3728" i="2" s="1"/>
  <c r="N3729" i="2"/>
  <c r="R3729" i="2" s="1"/>
  <c r="N3730" i="2"/>
  <c r="R3730" i="2" s="1"/>
  <c r="N3731" i="2"/>
  <c r="R3731" i="2" s="1"/>
  <c r="N3732" i="2"/>
  <c r="R3732" i="2" s="1"/>
  <c r="N3733" i="2"/>
  <c r="R3733" i="2" s="1"/>
  <c r="N3734" i="2"/>
  <c r="R3734" i="2" s="1"/>
  <c r="N3735" i="2"/>
  <c r="R3735" i="2" s="1"/>
  <c r="N3736" i="2"/>
  <c r="R3736" i="2" s="1"/>
  <c r="N3737" i="2"/>
  <c r="R3737" i="2" s="1"/>
  <c r="N3738" i="2"/>
  <c r="R3738" i="2" s="1"/>
  <c r="N3739" i="2"/>
  <c r="R3739" i="2" s="1"/>
  <c r="N3740" i="2"/>
  <c r="R3740" i="2" s="1"/>
  <c r="N3741" i="2"/>
  <c r="R3741" i="2" s="1"/>
  <c r="N3742" i="2"/>
  <c r="R3742" i="2" s="1"/>
  <c r="N3743" i="2"/>
  <c r="R3743" i="2" s="1"/>
  <c r="N3744" i="2"/>
  <c r="R3744" i="2" s="1"/>
  <c r="N3745" i="2"/>
  <c r="R3745" i="2" s="1"/>
  <c r="N3746" i="2"/>
  <c r="R3746" i="2" s="1"/>
  <c r="N3747" i="2"/>
  <c r="R3747" i="2" s="1"/>
  <c r="N3748" i="2"/>
  <c r="R3748" i="2" s="1"/>
  <c r="N3749" i="2"/>
  <c r="R3749" i="2" s="1"/>
  <c r="N3750" i="2"/>
  <c r="R3750" i="2" s="1"/>
  <c r="N3751" i="2"/>
  <c r="R3751" i="2" s="1"/>
  <c r="N3752" i="2"/>
  <c r="R3752" i="2" s="1"/>
  <c r="N3753" i="2"/>
  <c r="R3753" i="2" s="1"/>
  <c r="N3754" i="2"/>
  <c r="R3754" i="2" s="1"/>
  <c r="N3755" i="2"/>
  <c r="R3755" i="2" s="1"/>
  <c r="N3756" i="2"/>
  <c r="R3756" i="2" s="1"/>
  <c r="N3757" i="2"/>
  <c r="R3757" i="2" s="1"/>
  <c r="N3758" i="2"/>
  <c r="R3758" i="2" s="1"/>
  <c r="N3759" i="2"/>
  <c r="R3759" i="2" s="1"/>
  <c r="N3760" i="2"/>
  <c r="R3760" i="2" s="1"/>
  <c r="N3761" i="2"/>
  <c r="R3761" i="2" s="1"/>
  <c r="N3762" i="2"/>
  <c r="R3762" i="2" s="1"/>
  <c r="N3763" i="2"/>
  <c r="R3763" i="2" s="1"/>
  <c r="N3764" i="2"/>
  <c r="R3764" i="2" s="1"/>
  <c r="N3765" i="2"/>
  <c r="R3765" i="2" s="1"/>
  <c r="N3766" i="2"/>
  <c r="R3766" i="2" s="1"/>
  <c r="N3767" i="2"/>
  <c r="R3767" i="2" s="1"/>
  <c r="N3768" i="2"/>
  <c r="R3768" i="2" s="1"/>
  <c r="N3769" i="2"/>
  <c r="R3769" i="2" s="1"/>
  <c r="N3770" i="2"/>
  <c r="R3770" i="2" s="1"/>
  <c r="N3771" i="2"/>
  <c r="R3771" i="2" s="1"/>
  <c r="N3772" i="2"/>
  <c r="R3772" i="2" s="1"/>
  <c r="N3773" i="2"/>
  <c r="R3773" i="2" s="1"/>
  <c r="N3774" i="2"/>
  <c r="R3774" i="2" s="1"/>
  <c r="N3775" i="2"/>
  <c r="R3775" i="2" s="1"/>
  <c r="N3776" i="2"/>
  <c r="R3776" i="2" s="1"/>
  <c r="N3777" i="2"/>
  <c r="R3777" i="2" s="1"/>
  <c r="N3778" i="2"/>
  <c r="R3778" i="2" s="1"/>
  <c r="N3779" i="2"/>
  <c r="R3779" i="2" s="1"/>
  <c r="N3780" i="2"/>
  <c r="R3780" i="2" s="1"/>
  <c r="N3781" i="2"/>
  <c r="R3781" i="2" s="1"/>
  <c r="N3782" i="2"/>
  <c r="R3782" i="2" s="1"/>
  <c r="N3783" i="2"/>
  <c r="R3783" i="2" s="1"/>
  <c r="N3784" i="2"/>
  <c r="R3784" i="2" s="1"/>
  <c r="N3785" i="2"/>
  <c r="R3785" i="2" s="1"/>
  <c r="N3786" i="2"/>
  <c r="R3786" i="2" s="1"/>
  <c r="N3787" i="2"/>
  <c r="R3787" i="2" s="1"/>
  <c r="N3788" i="2"/>
  <c r="R3788" i="2" s="1"/>
  <c r="N3789" i="2"/>
  <c r="R3789" i="2" s="1"/>
  <c r="N3790" i="2"/>
  <c r="R3790" i="2" s="1"/>
  <c r="N3791" i="2"/>
  <c r="R3791" i="2" s="1"/>
  <c r="N3792" i="2"/>
  <c r="R3792" i="2" s="1"/>
  <c r="N3793" i="2"/>
  <c r="R3793" i="2" s="1"/>
  <c r="N3794" i="2"/>
  <c r="R3794" i="2" s="1"/>
  <c r="N3795" i="2"/>
  <c r="R3795" i="2" s="1"/>
  <c r="N3796" i="2"/>
  <c r="R3796" i="2" s="1"/>
  <c r="N3797" i="2"/>
  <c r="R3797" i="2" s="1"/>
  <c r="N3798" i="2"/>
  <c r="R3798" i="2" s="1"/>
  <c r="N3799" i="2"/>
  <c r="R3799" i="2" s="1"/>
  <c r="N3800" i="2"/>
  <c r="R3800" i="2" s="1"/>
  <c r="N3801" i="2"/>
  <c r="R3801" i="2" s="1"/>
  <c r="N3802" i="2"/>
  <c r="R3802" i="2" s="1"/>
  <c r="N3803" i="2"/>
  <c r="R3803" i="2" s="1"/>
  <c r="N3804" i="2"/>
  <c r="R3804" i="2" s="1"/>
  <c r="N3805" i="2"/>
  <c r="R3805" i="2" s="1"/>
  <c r="N3806" i="2"/>
  <c r="R3806" i="2" s="1"/>
  <c r="N3807" i="2"/>
  <c r="R3807" i="2" s="1"/>
  <c r="N3808" i="2"/>
  <c r="R3808" i="2" s="1"/>
  <c r="N3809" i="2"/>
  <c r="R3809" i="2" s="1"/>
  <c r="N3810" i="2"/>
  <c r="R3810" i="2" s="1"/>
  <c r="N3811" i="2"/>
  <c r="R3811" i="2" s="1"/>
  <c r="N3812" i="2"/>
  <c r="R3812" i="2" s="1"/>
  <c r="N3813" i="2"/>
  <c r="R3813" i="2" s="1"/>
  <c r="N3814" i="2"/>
  <c r="R3814" i="2" s="1"/>
  <c r="N3815" i="2"/>
  <c r="R3815" i="2" s="1"/>
  <c r="N3816" i="2"/>
  <c r="R3816" i="2" s="1"/>
  <c r="N3817" i="2"/>
  <c r="R3817" i="2" s="1"/>
  <c r="N3818" i="2"/>
  <c r="R3818" i="2" s="1"/>
  <c r="N3819" i="2"/>
  <c r="R3819" i="2" s="1"/>
  <c r="N3820" i="2"/>
  <c r="R3820" i="2" s="1"/>
  <c r="N3821" i="2"/>
  <c r="R3821" i="2" s="1"/>
  <c r="N3822" i="2"/>
  <c r="R3822" i="2" s="1"/>
  <c r="N3823" i="2"/>
  <c r="R3823" i="2" s="1"/>
  <c r="N3824" i="2"/>
  <c r="R3824" i="2" s="1"/>
  <c r="N3825" i="2"/>
  <c r="R3825" i="2" s="1"/>
  <c r="N3826" i="2"/>
  <c r="R3826" i="2" s="1"/>
  <c r="N3827" i="2"/>
  <c r="R3827" i="2" s="1"/>
  <c r="N3828" i="2"/>
  <c r="R3828" i="2" s="1"/>
  <c r="N3829" i="2"/>
  <c r="R3829" i="2" s="1"/>
  <c r="N3830" i="2"/>
  <c r="R3830" i="2" s="1"/>
  <c r="N3831" i="2"/>
  <c r="R3831" i="2" s="1"/>
  <c r="N3832" i="2"/>
  <c r="R3832" i="2" s="1"/>
  <c r="N3833" i="2"/>
  <c r="R3833" i="2" s="1"/>
  <c r="N3834" i="2"/>
  <c r="R3834" i="2" s="1"/>
  <c r="N3835" i="2"/>
  <c r="R3835" i="2" s="1"/>
  <c r="N3836" i="2"/>
  <c r="R3836" i="2" s="1"/>
  <c r="N3837" i="2"/>
  <c r="R3837" i="2" s="1"/>
  <c r="N3838" i="2"/>
  <c r="R3838" i="2" s="1"/>
  <c r="N3839" i="2"/>
  <c r="R3839" i="2" s="1"/>
  <c r="N3840" i="2"/>
  <c r="R3840" i="2" s="1"/>
  <c r="N3841" i="2"/>
  <c r="R3841" i="2" s="1"/>
  <c r="N3842" i="2"/>
  <c r="R3842" i="2" s="1"/>
  <c r="N3843" i="2"/>
  <c r="R3843" i="2" s="1"/>
  <c r="N3844" i="2"/>
  <c r="R3844" i="2" s="1"/>
  <c r="N3845" i="2"/>
  <c r="R3845" i="2" s="1"/>
  <c r="N3846" i="2"/>
  <c r="R3846" i="2" s="1"/>
  <c r="N3847" i="2"/>
  <c r="R3847" i="2" s="1"/>
  <c r="N3848" i="2"/>
  <c r="R3848" i="2" s="1"/>
  <c r="N3849" i="2"/>
  <c r="R3849" i="2" s="1"/>
  <c r="N3850" i="2"/>
  <c r="R3850" i="2" s="1"/>
  <c r="N3851" i="2"/>
  <c r="R3851" i="2" s="1"/>
  <c r="N3852" i="2"/>
  <c r="R3852" i="2" s="1"/>
  <c r="N3853" i="2"/>
  <c r="R3853" i="2" s="1"/>
  <c r="N3854" i="2"/>
  <c r="R3854" i="2" s="1"/>
  <c r="N3855" i="2"/>
  <c r="R3855" i="2" s="1"/>
  <c r="N3856" i="2"/>
  <c r="R3856" i="2" s="1"/>
  <c r="N3857" i="2"/>
  <c r="R3857" i="2" s="1"/>
  <c r="N3858" i="2"/>
  <c r="R3858" i="2" s="1"/>
  <c r="N3859" i="2"/>
  <c r="R3859" i="2" s="1"/>
  <c r="N3860" i="2"/>
  <c r="R3860" i="2" s="1"/>
  <c r="N3861" i="2"/>
  <c r="R3861" i="2" s="1"/>
  <c r="N3862" i="2"/>
  <c r="R3862" i="2" s="1"/>
  <c r="N3863" i="2"/>
  <c r="R3863" i="2" s="1"/>
  <c r="N3864" i="2"/>
  <c r="R3864" i="2" s="1"/>
  <c r="N3865" i="2"/>
  <c r="R3865" i="2" s="1"/>
  <c r="N3866" i="2"/>
  <c r="R3866" i="2" s="1"/>
  <c r="N3867" i="2"/>
  <c r="R3867" i="2" s="1"/>
  <c r="N3868" i="2"/>
  <c r="R3868" i="2" s="1"/>
  <c r="N3869" i="2"/>
  <c r="R3869" i="2" s="1"/>
  <c r="N3870" i="2"/>
  <c r="R3870" i="2" s="1"/>
  <c r="N3871" i="2"/>
  <c r="R3871" i="2" s="1"/>
  <c r="N3872" i="2"/>
  <c r="R3872" i="2" s="1"/>
  <c r="N3873" i="2"/>
  <c r="R3873" i="2" s="1"/>
  <c r="N3874" i="2"/>
  <c r="R3874" i="2" s="1"/>
  <c r="N3875" i="2"/>
  <c r="R3875" i="2" s="1"/>
  <c r="N3876" i="2"/>
  <c r="R3876" i="2" s="1"/>
  <c r="N3877" i="2"/>
  <c r="R3877" i="2" s="1"/>
  <c r="N3878" i="2"/>
  <c r="R3878" i="2" s="1"/>
  <c r="N3879" i="2"/>
  <c r="R3879" i="2" s="1"/>
  <c r="N3880" i="2"/>
  <c r="R3880" i="2" s="1"/>
  <c r="N3881" i="2"/>
  <c r="R3881" i="2" s="1"/>
  <c r="N3882" i="2"/>
  <c r="R3882" i="2" s="1"/>
  <c r="N3883" i="2"/>
  <c r="R3883" i="2" s="1"/>
  <c r="N3884" i="2"/>
  <c r="R3884" i="2" s="1"/>
  <c r="N3885" i="2"/>
  <c r="R3885" i="2" s="1"/>
  <c r="N3886" i="2"/>
  <c r="R3886" i="2" s="1"/>
  <c r="N3887" i="2"/>
  <c r="R3887" i="2" s="1"/>
  <c r="N3888" i="2"/>
  <c r="R3888" i="2" s="1"/>
  <c r="N3889" i="2"/>
  <c r="R3889" i="2" s="1"/>
  <c r="N3890" i="2"/>
  <c r="R3890" i="2" s="1"/>
  <c r="N3891" i="2"/>
  <c r="R3891" i="2" s="1"/>
  <c r="N3892" i="2"/>
  <c r="R3892" i="2" s="1"/>
  <c r="N3893" i="2"/>
  <c r="R3893" i="2" s="1"/>
  <c r="N3894" i="2"/>
  <c r="R3894" i="2" s="1"/>
  <c r="N3895" i="2"/>
  <c r="R3895" i="2" s="1"/>
  <c r="N3896" i="2"/>
  <c r="R3896" i="2" s="1"/>
  <c r="N3897" i="2"/>
  <c r="R3897" i="2" s="1"/>
  <c r="N3898" i="2"/>
  <c r="R3898" i="2" s="1"/>
  <c r="N3899" i="2"/>
  <c r="R3899" i="2" s="1"/>
  <c r="N3900" i="2"/>
  <c r="R3900" i="2" s="1"/>
  <c r="N3901" i="2"/>
  <c r="R3901" i="2" s="1"/>
  <c r="N3902" i="2"/>
  <c r="R3902" i="2" s="1"/>
  <c r="N3903" i="2"/>
  <c r="R3903" i="2" s="1"/>
  <c r="N3904" i="2"/>
  <c r="R3904" i="2" s="1"/>
  <c r="N3905" i="2"/>
  <c r="R3905" i="2" s="1"/>
  <c r="N3906" i="2"/>
  <c r="R3906" i="2" s="1"/>
  <c r="N3907" i="2"/>
  <c r="R3907" i="2" s="1"/>
  <c r="N3908" i="2"/>
  <c r="R3908" i="2" s="1"/>
  <c r="N3909" i="2"/>
  <c r="R3909" i="2" s="1"/>
  <c r="N3910" i="2"/>
  <c r="R3910" i="2" s="1"/>
  <c r="N3911" i="2"/>
  <c r="R3911" i="2" s="1"/>
  <c r="N3912" i="2"/>
  <c r="R3912" i="2" s="1"/>
  <c r="N3913" i="2"/>
  <c r="R3913" i="2" s="1"/>
  <c r="N3914" i="2"/>
  <c r="R3914" i="2" s="1"/>
  <c r="N3915" i="2"/>
  <c r="R3915" i="2" s="1"/>
  <c r="N3916" i="2"/>
  <c r="R3916" i="2" s="1"/>
  <c r="N3917" i="2"/>
  <c r="R3917" i="2" s="1"/>
  <c r="N3918" i="2"/>
  <c r="R3918" i="2" s="1"/>
  <c r="N3919" i="2"/>
  <c r="R3919" i="2" s="1"/>
  <c r="N3920" i="2"/>
  <c r="R3920" i="2" s="1"/>
  <c r="N3921" i="2"/>
  <c r="R3921" i="2" s="1"/>
  <c r="N3922" i="2"/>
  <c r="R3922" i="2" s="1"/>
  <c r="N3923" i="2"/>
  <c r="R3923" i="2" s="1"/>
  <c r="N3924" i="2"/>
  <c r="R3924" i="2" s="1"/>
  <c r="N3925" i="2"/>
  <c r="R3925" i="2" s="1"/>
  <c r="N3926" i="2"/>
  <c r="R3926" i="2" s="1"/>
  <c r="N3927" i="2"/>
  <c r="R3927" i="2" s="1"/>
  <c r="N3928" i="2"/>
  <c r="R3928" i="2" s="1"/>
  <c r="N3929" i="2"/>
  <c r="R3929" i="2" s="1"/>
  <c r="N3930" i="2"/>
  <c r="R3930" i="2" s="1"/>
  <c r="N3931" i="2"/>
  <c r="R3931" i="2" s="1"/>
  <c r="N3932" i="2"/>
  <c r="R3932" i="2" s="1"/>
  <c r="N3933" i="2"/>
  <c r="R3933" i="2" s="1"/>
  <c r="N3934" i="2"/>
  <c r="R3934" i="2" s="1"/>
  <c r="N3935" i="2"/>
  <c r="R3935" i="2" s="1"/>
  <c r="N3936" i="2"/>
  <c r="R3936" i="2" s="1"/>
  <c r="N3937" i="2"/>
  <c r="R3937" i="2" s="1"/>
  <c r="N3938" i="2"/>
  <c r="R3938" i="2" s="1"/>
  <c r="N3939" i="2"/>
  <c r="R3939" i="2" s="1"/>
  <c r="N3940" i="2"/>
  <c r="R3940" i="2" s="1"/>
  <c r="N3941" i="2"/>
  <c r="R3941" i="2" s="1"/>
  <c r="N3942" i="2"/>
  <c r="R3942" i="2" s="1"/>
  <c r="N3943" i="2"/>
  <c r="R3943" i="2" s="1"/>
  <c r="N3944" i="2"/>
  <c r="R3944" i="2" s="1"/>
  <c r="N3945" i="2"/>
  <c r="R3945" i="2" s="1"/>
  <c r="N3946" i="2"/>
  <c r="R3946" i="2" s="1"/>
  <c r="N3947" i="2"/>
  <c r="R3947" i="2" s="1"/>
  <c r="N3948" i="2"/>
  <c r="R3948" i="2" s="1"/>
  <c r="N3949" i="2"/>
  <c r="R3949" i="2" s="1"/>
  <c r="N3950" i="2"/>
  <c r="R3950" i="2" s="1"/>
  <c r="N3951" i="2"/>
  <c r="R3951" i="2" s="1"/>
  <c r="N3952" i="2"/>
  <c r="R3952" i="2" s="1"/>
  <c r="N3953" i="2"/>
  <c r="R3953" i="2" s="1"/>
  <c r="N3954" i="2"/>
  <c r="R3954" i="2" s="1"/>
  <c r="N3955" i="2"/>
  <c r="R3955" i="2" s="1"/>
  <c r="N3956" i="2"/>
  <c r="R3956" i="2" s="1"/>
  <c r="N3957" i="2"/>
  <c r="R3957" i="2" s="1"/>
  <c r="N3958" i="2"/>
  <c r="R3958" i="2" s="1"/>
  <c r="N3959" i="2"/>
  <c r="R3959" i="2" s="1"/>
  <c r="N3960" i="2"/>
  <c r="R3960" i="2" s="1"/>
  <c r="N3961" i="2"/>
  <c r="R3961" i="2" s="1"/>
  <c r="N3962" i="2"/>
  <c r="R3962" i="2" s="1"/>
  <c r="N3963" i="2"/>
  <c r="R3963" i="2" s="1"/>
  <c r="N3964" i="2"/>
  <c r="R3964" i="2" s="1"/>
  <c r="N3965" i="2"/>
  <c r="R3965" i="2" s="1"/>
  <c r="N3966" i="2"/>
  <c r="R3966" i="2" s="1"/>
  <c r="N3967" i="2"/>
  <c r="R3967" i="2" s="1"/>
  <c r="N3968" i="2"/>
  <c r="R3968" i="2" s="1"/>
  <c r="N3969" i="2"/>
  <c r="R3969" i="2" s="1"/>
  <c r="N3970" i="2"/>
  <c r="R3970" i="2" s="1"/>
  <c r="N3971" i="2"/>
  <c r="R3971" i="2" s="1"/>
  <c r="N3972" i="2"/>
  <c r="R3972" i="2" s="1"/>
  <c r="N3973" i="2"/>
  <c r="R3973" i="2" s="1"/>
  <c r="N3974" i="2"/>
  <c r="R3974" i="2" s="1"/>
  <c r="N3975" i="2"/>
  <c r="R3975" i="2" s="1"/>
  <c r="N3976" i="2"/>
  <c r="R3976" i="2" s="1"/>
  <c r="N3977" i="2"/>
  <c r="R3977" i="2" s="1"/>
  <c r="N3978" i="2"/>
  <c r="R3978" i="2" s="1"/>
  <c r="N3979" i="2"/>
  <c r="R3979" i="2" s="1"/>
  <c r="N3980" i="2"/>
  <c r="R3980" i="2" s="1"/>
  <c r="N3981" i="2"/>
  <c r="R3981" i="2" s="1"/>
  <c r="N3982" i="2"/>
  <c r="R3982" i="2" s="1"/>
  <c r="N3983" i="2"/>
  <c r="R3983" i="2" s="1"/>
  <c r="N3984" i="2"/>
  <c r="R3984" i="2" s="1"/>
  <c r="N3985" i="2"/>
  <c r="R3985" i="2" s="1"/>
  <c r="N3986" i="2"/>
  <c r="R3986" i="2" s="1"/>
  <c r="N3987" i="2"/>
  <c r="R3987" i="2" s="1"/>
  <c r="N3988" i="2"/>
  <c r="R3988" i="2" s="1"/>
  <c r="N3989" i="2"/>
  <c r="R3989" i="2" s="1"/>
  <c r="N3990" i="2"/>
  <c r="R3990" i="2" s="1"/>
  <c r="N3991" i="2"/>
  <c r="R3991" i="2" s="1"/>
  <c r="N3992" i="2"/>
  <c r="R3992" i="2" s="1"/>
  <c r="N3993" i="2"/>
  <c r="R3993" i="2" s="1"/>
  <c r="N3994" i="2"/>
  <c r="R3994" i="2" s="1"/>
  <c r="N3995" i="2"/>
  <c r="R3995" i="2" s="1"/>
  <c r="N3996" i="2"/>
  <c r="R3996" i="2" s="1"/>
  <c r="N3997" i="2"/>
  <c r="R3997" i="2" s="1"/>
  <c r="N3998" i="2"/>
  <c r="R3998" i="2" s="1"/>
  <c r="N3999" i="2"/>
  <c r="R3999" i="2" s="1"/>
  <c r="N4000" i="2"/>
  <c r="R4000" i="2" s="1"/>
  <c r="N4001" i="2"/>
  <c r="R4001" i="2" s="1"/>
  <c r="N4002" i="2"/>
  <c r="R4002" i="2" s="1"/>
  <c r="N4003" i="2"/>
  <c r="R4003" i="2" s="1"/>
  <c r="N4004" i="2"/>
  <c r="R4004" i="2" s="1"/>
  <c r="N4005" i="2"/>
  <c r="R4005" i="2" s="1"/>
  <c r="N4006" i="2"/>
  <c r="R4006" i="2" s="1"/>
  <c r="N4007" i="2"/>
  <c r="R4007" i="2" s="1"/>
  <c r="N4008" i="2"/>
  <c r="R4008" i="2" s="1"/>
  <c r="N4009" i="2"/>
  <c r="R4009" i="2" s="1"/>
  <c r="N4010" i="2"/>
  <c r="R4010" i="2" s="1"/>
  <c r="N4011" i="2"/>
  <c r="R4011" i="2" s="1"/>
  <c r="N4012" i="2"/>
  <c r="R4012" i="2" s="1"/>
  <c r="N4013" i="2"/>
  <c r="R4013" i="2" s="1"/>
  <c r="N4014" i="2"/>
  <c r="R4014" i="2" s="1"/>
  <c r="N4015" i="2"/>
  <c r="R4015" i="2" s="1"/>
  <c r="N4016" i="2"/>
  <c r="R4016" i="2" s="1"/>
  <c r="N4017" i="2"/>
  <c r="R4017" i="2" s="1"/>
  <c r="N4018" i="2"/>
  <c r="R4018" i="2" s="1"/>
  <c r="N4019" i="2"/>
  <c r="R4019" i="2" s="1"/>
  <c r="N4020" i="2"/>
  <c r="R4020" i="2" s="1"/>
  <c r="N4021" i="2"/>
  <c r="R4021" i="2" s="1"/>
  <c r="N4022" i="2"/>
  <c r="R4022" i="2" s="1"/>
  <c r="N4023" i="2"/>
  <c r="R4023" i="2" s="1"/>
  <c r="N4024" i="2"/>
  <c r="R4024" i="2" s="1"/>
  <c r="N4025" i="2"/>
  <c r="R4025" i="2" s="1"/>
  <c r="N4026" i="2"/>
  <c r="R4026" i="2" s="1"/>
  <c r="N4027" i="2"/>
  <c r="R4027" i="2" s="1"/>
  <c r="N4028" i="2"/>
  <c r="R4028" i="2" s="1"/>
  <c r="N4029" i="2"/>
  <c r="R4029" i="2" s="1"/>
  <c r="N4030" i="2"/>
  <c r="R4030" i="2" s="1"/>
  <c r="N4031" i="2"/>
  <c r="R4031" i="2" s="1"/>
  <c r="N4032" i="2"/>
  <c r="R4032" i="2" s="1"/>
  <c r="N4033" i="2"/>
  <c r="R4033" i="2" s="1"/>
  <c r="N4034" i="2"/>
  <c r="R4034" i="2" s="1"/>
  <c r="N4035" i="2"/>
  <c r="R4035" i="2" s="1"/>
  <c r="N4036" i="2"/>
  <c r="R4036" i="2" s="1"/>
  <c r="N4037" i="2"/>
  <c r="R4037" i="2" s="1"/>
  <c r="N4038" i="2"/>
  <c r="R4038" i="2" s="1"/>
  <c r="N4039" i="2"/>
  <c r="R4039" i="2" s="1"/>
  <c r="N4040" i="2"/>
  <c r="R4040" i="2" s="1"/>
  <c r="N4041" i="2"/>
  <c r="R4041" i="2" s="1"/>
  <c r="N4042" i="2"/>
  <c r="R4042" i="2" s="1"/>
  <c r="N4043" i="2"/>
  <c r="R4043" i="2" s="1"/>
  <c r="N4044" i="2"/>
  <c r="R4044" i="2" s="1"/>
  <c r="N4045" i="2"/>
  <c r="R4045" i="2" s="1"/>
  <c r="N4046" i="2"/>
  <c r="R4046" i="2" s="1"/>
  <c r="N4047" i="2"/>
  <c r="R4047" i="2" s="1"/>
  <c r="N4048" i="2"/>
  <c r="R4048" i="2" s="1"/>
  <c r="N4049" i="2"/>
  <c r="R4049" i="2" s="1"/>
  <c r="N4050" i="2"/>
  <c r="R4050" i="2" s="1"/>
  <c r="N4051" i="2"/>
  <c r="R4051" i="2" s="1"/>
  <c r="N4052" i="2"/>
  <c r="R4052" i="2" s="1"/>
  <c r="N4053" i="2"/>
  <c r="R4053" i="2" s="1"/>
  <c r="N4054" i="2"/>
  <c r="R4054" i="2" s="1"/>
  <c r="N4055" i="2"/>
  <c r="R4055" i="2" s="1"/>
  <c r="N4056" i="2"/>
  <c r="R4056" i="2" s="1"/>
  <c r="N4057" i="2"/>
  <c r="R4057" i="2" s="1"/>
  <c r="N4058" i="2"/>
  <c r="R4058" i="2" s="1"/>
  <c r="N4059" i="2"/>
  <c r="R4059" i="2" s="1"/>
  <c r="N4060" i="2"/>
  <c r="R4060" i="2" s="1"/>
  <c r="N4061" i="2"/>
  <c r="R4061" i="2" s="1"/>
  <c r="N4062" i="2"/>
  <c r="R4062" i="2" s="1"/>
  <c r="N4063" i="2"/>
  <c r="R4063" i="2" s="1"/>
  <c r="N4064" i="2"/>
  <c r="R4064" i="2" s="1"/>
  <c r="N4065" i="2"/>
  <c r="R4065" i="2" s="1"/>
  <c r="N4066" i="2"/>
  <c r="R4066" i="2" s="1"/>
  <c r="N4067" i="2"/>
  <c r="R4067" i="2" s="1"/>
  <c r="N4068" i="2"/>
  <c r="R4068" i="2" s="1"/>
  <c r="N4069" i="2"/>
  <c r="R4069" i="2" s="1"/>
  <c r="N4070" i="2"/>
  <c r="R4070" i="2" s="1"/>
  <c r="N4071" i="2"/>
  <c r="R4071" i="2" s="1"/>
  <c r="N4072" i="2"/>
  <c r="R4072" i="2" s="1"/>
  <c r="N4073" i="2"/>
  <c r="R4073" i="2" s="1"/>
  <c r="N4074" i="2"/>
  <c r="R4074" i="2" s="1"/>
  <c r="N4075" i="2"/>
  <c r="R4075" i="2" s="1"/>
  <c r="N4076" i="2"/>
  <c r="R4076" i="2" s="1"/>
  <c r="N4077" i="2"/>
  <c r="R4077" i="2" s="1"/>
  <c r="N4078" i="2"/>
  <c r="R4078" i="2" s="1"/>
  <c r="N4079" i="2"/>
  <c r="R4079" i="2" s="1"/>
  <c r="N4080" i="2"/>
  <c r="R4080" i="2" s="1"/>
  <c r="N4081" i="2"/>
  <c r="R4081" i="2" s="1"/>
  <c r="N4082" i="2"/>
  <c r="R4082" i="2" s="1"/>
  <c r="N4083" i="2"/>
  <c r="R4083" i="2" s="1"/>
  <c r="N4084" i="2"/>
  <c r="R4084" i="2" s="1"/>
  <c r="N4085" i="2"/>
  <c r="R4085" i="2" s="1"/>
  <c r="N4086" i="2"/>
  <c r="R4086" i="2" s="1"/>
  <c r="N4087" i="2"/>
  <c r="R4087" i="2" s="1"/>
  <c r="N4088" i="2"/>
  <c r="R4088" i="2" s="1"/>
  <c r="N4089" i="2"/>
  <c r="R4089" i="2" s="1"/>
  <c r="N4090" i="2"/>
  <c r="R4090" i="2" s="1"/>
  <c r="N4091" i="2"/>
  <c r="R4091" i="2" s="1"/>
  <c r="N4092" i="2"/>
  <c r="R4092" i="2" s="1"/>
  <c r="N4093" i="2"/>
  <c r="R4093" i="2" s="1"/>
  <c r="N4094" i="2"/>
  <c r="R4094" i="2" s="1"/>
  <c r="N4095" i="2"/>
  <c r="R4095" i="2" s="1"/>
  <c r="N4096" i="2"/>
  <c r="R4096" i="2" s="1"/>
  <c r="N4097" i="2"/>
  <c r="R4097" i="2" s="1"/>
  <c r="N4098" i="2"/>
  <c r="R4098" i="2" s="1"/>
  <c r="N4099" i="2"/>
  <c r="R4099" i="2" s="1"/>
  <c r="N4100" i="2"/>
  <c r="R4100" i="2" s="1"/>
  <c r="N4101" i="2"/>
  <c r="R4101" i="2" s="1"/>
  <c r="N4102" i="2"/>
  <c r="R4102" i="2" s="1"/>
  <c r="N4103" i="2"/>
  <c r="R4103" i="2" s="1"/>
  <c r="N4104" i="2"/>
  <c r="R4104" i="2" s="1"/>
  <c r="N4105" i="2"/>
  <c r="R4105" i="2" s="1"/>
  <c r="N4106" i="2"/>
  <c r="R4106" i="2" s="1"/>
  <c r="N4107" i="2"/>
  <c r="R4107" i="2" s="1"/>
  <c r="N4108" i="2"/>
  <c r="R4108" i="2" s="1"/>
  <c r="N4109" i="2"/>
  <c r="R4109" i="2" s="1"/>
  <c r="N4110" i="2"/>
  <c r="R4110" i="2" s="1"/>
  <c r="N4111" i="2"/>
  <c r="R4111" i="2" s="1"/>
  <c r="N4112" i="2"/>
  <c r="R4112" i="2" s="1"/>
  <c r="N4113" i="2"/>
  <c r="R4113" i="2" s="1"/>
  <c r="N4114" i="2"/>
  <c r="R4114" i="2" s="1"/>
  <c r="N4115" i="2"/>
  <c r="R4115" i="2" s="1"/>
  <c r="N4116" i="2"/>
  <c r="R4116" i="2" s="1"/>
  <c r="N4117" i="2"/>
  <c r="R4117" i="2" s="1"/>
  <c r="N4118" i="2"/>
  <c r="R4118" i="2" s="1"/>
  <c r="N4119" i="2"/>
  <c r="R4119" i="2" s="1"/>
  <c r="N4120" i="2"/>
  <c r="R4120" i="2" s="1"/>
  <c r="N4121" i="2"/>
  <c r="R4121" i="2" s="1"/>
  <c r="N4122" i="2"/>
  <c r="R4122" i="2" s="1"/>
  <c r="N4123" i="2"/>
  <c r="R4123" i="2" s="1"/>
  <c r="N4124" i="2"/>
  <c r="R4124" i="2" s="1"/>
  <c r="N4125" i="2"/>
  <c r="R4125" i="2" s="1"/>
  <c r="N4126" i="2"/>
  <c r="R4126" i="2" s="1"/>
  <c r="N4127" i="2"/>
  <c r="R4127" i="2" s="1"/>
  <c r="N4128" i="2"/>
  <c r="R4128" i="2" s="1"/>
  <c r="N4129" i="2"/>
  <c r="R4129" i="2" s="1"/>
  <c r="N4130" i="2"/>
  <c r="R4130" i="2" s="1"/>
  <c r="N4131" i="2"/>
  <c r="R4131" i="2" s="1"/>
  <c r="N4132" i="2"/>
  <c r="R4132" i="2" s="1"/>
  <c r="N4133" i="2"/>
  <c r="R4133" i="2" s="1"/>
  <c r="N4134" i="2"/>
  <c r="R4134" i="2" s="1"/>
  <c r="N4135" i="2"/>
  <c r="R4135" i="2" s="1"/>
  <c r="N4136" i="2"/>
  <c r="R4136" i="2" s="1"/>
  <c r="N4137" i="2"/>
  <c r="R4137" i="2" s="1"/>
  <c r="N4138" i="2"/>
  <c r="R4138" i="2" s="1"/>
  <c r="N4139" i="2"/>
  <c r="R4139" i="2" s="1"/>
  <c r="N4140" i="2"/>
  <c r="R4140" i="2" s="1"/>
  <c r="N4141" i="2"/>
  <c r="R4141" i="2" s="1"/>
  <c r="N4142" i="2"/>
  <c r="R4142" i="2" s="1"/>
  <c r="N4143" i="2"/>
  <c r="R4143" i="2" s="1"/>
  <c r="N4144" i="2"/>
  <c r="R4144" i="2" s="1"/>
  <c r="N4145" i="2"/>
  <c r="R4145" i="2" s="1"/>
  <c r="N4146" i="2"/>
  <c r="R4146" i="2" s="1"/>
  <c r="N4147" i="2"/>
  <c r="R4147" i="2" s="1"/>
  <c r="N4148" i="2"/>
  <c r="R4148" i="2" s="1"/>
  <c r="N4149" i="2"/>
  <c r="R4149" i="2" s="1"/>
  <c r="N4150" i="2"/>
  <c r="R4150" i="2" s="1"/>
  <c r="N4151" i="2"/>
  <c r="R4151" i="2" s="1"/>
  <c r="N4152" i="2"/>
  <c r="R4152" i="2" s="1"/>
  <c r="N4153" i="2"/>
  <c r="R4153" i="2" s="1"/>
  <c r="N4154" i="2"/>
  <c r="R4154" i="2" s="1"/>
  <c r="N4155" i="2"/>
  <c r="R4155" i="2" s="1"/>
  <c r="N4156" i="2"/>
  <c r="R4156" i="2" s="1"/>
  <c r="N4157" i="2"/>
  <c r="R4157" i="2" s="1"/>
  <c r="N4158" i="2"/>
  <c r="R4158" i="2" s="1"/>
  <c r="N4159" i="2"/>
  <c r="R4159" i="2" s="1"/>
  <c r="N4160" i="2"/>
  <c r="R4160" i="2" s="1"/>
  <c r="N4161" i="2"/>
  <c r="R4161" i="2" s="1"/>
  <c r="N4162" i="2"/>
  <c r="R4162" i="2" s="1"/>
  <c r="N4163" i="2"/>
  <c r="R4163" i="2" s="1"/>
  <c r="N4164" i="2"/>
  <c r="R4164" i="2" s="1"/>
  <c r="N4165" i="2"/>
  <c r="R4165" i="2" s="1"/>
  <c r="N4166" i="2"/>
  <c r="R4166" i="2" s="1"/>
  <c r="N4167" i="2"/>
  <c r="R4167" i="2" s="1"/>
  <c r="N4168" i="2"/>
  <c r="R4168" i="2" s="1"/>
  <c r="N4169" i="2"/>
  <c r="R4169" i="2" s="1"/>
  <c r="N4170" i="2"/>
  <c r="R4170" i="2" s="1"/>
  <c r="N4171" i="2"/>
  <c r="R4171" i="2" s="1"/>
  <c r="N4172" i="2"/>
  <c r="R4172" i="2" s="1"/>
  <c r="N4173" i="2"/>
  <c r="R4173" i="2" s="1"/>
  <c r="N4174" i="2"/>
  <c r="R4174" i="2" s="1"/>
  <c r="N4175" i="2"/>
  <c r="R4175" i="2" s="1"/>
  <c r="N4176" i="2"/>
  <c r="R4176" i="2" s="1"/>
  <c r="N4177" i="2"/>
  <c r="R4177" i="2" s="1"/>
  <c r="N4178" i="2"/>
  <c r="R4178" i="2" s="1"/>
  <c r="N4179" i="2"/>
  <c r="R4179" i="2" s="1"/>
  <c r="N4180" i="2"/>
  <c r="R4180" i="2" s="1"/>
  <c r="N4181" i="2"/>
  <c r="R4181" i="2" s="1"/>
  <c r="N4182" i="2"/>
  <c r="R4182" i="2" s="1"/>
  <c r="N4183" i="2"/>
  <c r="R4183" i="2" s="1"/>
  <c r="N4184" i="2"/>
  <c r="R4184" i="2" s="1"/>
  <c r="N4185" i="2"/>
  <c r="R4185" i="2" s="1"/>
  <c r="N4186" i="2"/>
  <c r="R4186" i="2" s="1"/>
  <c r="N4187" i="2"/>
  <c r="R4187" i="2" s="1"/>
  <c r="N4188" i="2"/>
  <c r="R4188" i="2" s="1"/>
  <c r="N4189" i="2"/>
  <c r="R4189" i="2" s="1"/>
  <c r="N4190" i="2"/>
  <c r="R4190" i="2" s="1"/>
  <c r="N4191" i="2"/>
  <c r="R4191" i="2" s="1"/>
  <c r="N4192" i="2"/>
  <c r="R4192" i="2" s="1"/>
  <c r="N4193" i="2"/>
  <c r="R4193" i="2" s="1"/>
  <c r="N4194" i="2"/>
  <c r="R4194" i="2" s="1"/>
  <c r="N4195" i="2"/>
  <c r="R4195" i="2" s="1"/>
  <c r="N4196" i="2"/>
  <c r="R4196" i="2" s="1"/>
  <c r="N4197" i="2"/>
  <c r="R4197" i="2" s="1"/>
  <c r="N4198" i="2"/>
  <c r="R4198" i="2" s="1"/>
  <c r="N4199" i="2"/>
  <c r="R4199" i="2" s="1"/>
  <c r="N4200" i="2"/>
  <c r="R4200" i="2" s="1"/>
  <c r="N4201" i="2"/>
  <c r="R4201" i="2" s="1"/>
  <c r="N4202" i="2"/>
  <c r="R4202" i="2" s="1"/>
  <c r="N4203" i="2"/>
  <c r="R4203" i="2" s="1"/>
  <c r="N4204" i="2"/>
  <c r="R4204" i="2" s="1"/>
  <c r="N4205" i="2"/>
  <c r="R4205" i="2" s="1"/>
  <c r="N4206" i="2"/>
  <c r="R4206" i="2" s="1"/>
  <c r="N4207" i="2"/>
  <c r="R4207" i="2" s="1"/>
  <c r="N4208" i="2"/>
  <c r="R4208" i="2" s="1"/>
  <c r="N4209" i="2"/>
  <c r="R4209" i="2" s="1"/>
  <c r="N4210" i="2"/>
  <c r="R4210" i="2" s="1"/>
  <c r="N4211" i="2"/>
  <c r="R4211" i="2" s="1"/>
  <c r="N4212" i="2"/>
  <c r="R4212" i="2" s="1"/>
  <c r="N4213" i="2"/>
  <c r="R4213" i="2" s="1"/>
  <c r="N4214" i="2"/>
  <c r="R4214" i="2" s="1"/>
  <c r="N4215" i="2"/>
  <c r="R4215" i="2" s="1"/>
  <c r="N4216" i="2"/>
  <c r="R4216" i="2" s="1"/>
  <c r="N4217" i="2"/>
  <c r="R4217" i="2" s="1"/>
  <c r="N4218" i="2"/>
  <c r="R4218" i="2" s="1"/>
  <c r="N4219" i="2"/>
  <c r="R4219" i="2" s="1"/>
  <c r="N4220" i="2"/>
  <c r="R4220" i="2" s="1"/>
  <c r="N4221" i="2"/>
  <c r="R4221" i="2" s="1"/>
  <c r="N4222" i="2"/>
  <c r="R4222" i="2" s="1"/>
  <c r="N4223" i="2"/>
  <c r="R4223" i="2" s="1"/>
  <c r="N4224" i="2"/>
  <c r="R4224" i="2" s="1"/>
  <c r="N4225" i="2"/>
  <c r="R4225" i="2" s="1"/>
  <c r="N4226" i="2"/>
  <c r="R4226" i="2" s="1"/>
  <c r="N4227" i="2"/>
  <c r="R4227" i="2" s="1"/>
  <c r="N4228" i="2"/>
  <c r="R4228" i="2" s="1"/>
  <c r="N4229" i="2"/>
  <c r="R4229" i="2" s="1"/>
  <c r="N4230" i="2"/>
  <c r="R4230" i="2" s="1"/>
  <c r="N4231" i="2"/>
  <c r="R4231" i="2" s="1"/>
  <c r="N4232" i="2"/>
  <c r="R4232" i="2" s="1"/>
  <c r="N4233" i="2"/>
  <c r="R4233" i="2" s="1"/>
  <c r="N4234" i="2"/>
  <c r="R4234" i="2" s="1"/>
  <c r="N4235" i="2"/>
  <c r="R4235" i="2" s="1"/>
  <c r="N4236" i="2"/>
  <c r="R4236" i="2" s="1"/>
  <c r="N4237" i="2"/>
  <c r="R4237" i="2" s="1"/>
  <c r="N4238" i="2"/>
  <c r="R4238" i="2" s="1"/>
  <c r="N4239" i="2"/>
  <c r="R4239" i="2" s="1"/>
  <c r="N4240" i="2"/>
  <c r="R4240" i="2" s="1"/>
  <c r="N4241" i="2"/>
  <c r="R4241" i="2" s="1"/>
  <c r="N4242" i="2"/>
  <c r="R4242" i="2" s="1"/>
  <c r="N4243" i="2"/>
  <c r="R4243" i="2" s="1"/>
  <c r="N4244" i="2"/>
  <c r="R4244" i="2" s="1"/>
  <c r="N4245" i="2"/>
  <c r="R4245" i="2" s="1"/>
  <c r="N4246" i="2"/>
  <c r="R4246" i="2" s="1"/>
  <c r="N4247" i="2"/>
  <c r="R4247" i="2" s="1"/>
  <c r="N4248" i="2"/>
  <c r="R4248" i="2" s="1"/>
  <c r="N4249" i="2"/>
  <c r="R4249" i="2" s="1"/>
  <c r="N4250" i="2"/>
  <c r="R4250" i="2" s="1"/>
  <c r="N4251" i="2"/>
  <c r="R4251" i="2" s="1"/>
  <c r="N4252" i="2"/>
  <c r="R4252" i="2" s="1"/>
  <c r="N4253" i="2"/>
  <c r="R4253" i="2" s="1"/>
  <c r="N4254" i="2"/>
  <c r="R4254" i="2" s="1"/>
  <c r="N4255" i="2"/>
  <c r="R4255" i="2" s="1"/>
  <c r="N4256" i="2"/>
  <c r="R4256" i="2" s="1"/>
  <c r="N4257" i="2"/>
  <c r="R4257" i="2" s="1"/>
  <c r="N4258" i="2"/>
  <c r="R4258" i="2" s="1"/>
  <c r="N4259" i="2"/>
  <c r="R4259" i="2" s="1"/>
  <c r="N4260" i="2"/>
  <c r="R4260" i="2" s="1"/>
  <c r="N4261" i="2"/>
  <c r="R4261" i="2" s="1"/>
  <c r="N4262" i="2"/>
  <c r="R4262" i="2" s="1"/>
  <c r="N4263" i="2"/>
  <c r="R4263" i="2" s="1"/>
  <c r="N4264" i="2"/>
  <c r="R4264" i="2" s="1"/>
  <c r="N4265" i="2"/>
  <c r="R4265" i="2" s="1"/>
  <c r="N4266" i="2"/>
  <c r="R4266" i="2" s="1"/>
  <c r="N4267" i="2"/>
  <c r="R4267" i="2" s="1"/>
  <c r="N4268" i="2"/>
  <c r="R4268" i="2" s="1"/>
  <c r="N4269" i="2"/>
  <c r="R4269" i="2" s="1"/>
  <c r="N4270" i="2"/>
  <c r="R4270" i="2" s="1"/>
  <c r="N4271" i="2"/>
  <c r="R4271" i="2" s="1"/>
  <c r="N4272" i="2"/>
  <c r="R4272" i="2" s="1"/>
  <c r="N4273" i="2"/>
  <c r="R4273" i="2" s="1"/>
  <c r="N4274" i="2"/>
  <c r="R4274" i="2" s="1"/>
  <c r="N4275" i="2"/>
  <c r="R4275" i="2" s="1"/>
  <c r="N4276" i="2"/>
  <c r="R4276" i="2" s="1"/>
  <c r="N4277" i="2"/>
  <c r="R4277" i="2" s="1"/>
  <c r="N4278" i="2"/>
  <c r="R4278" i="2" s="1"/>
  <c r="N4279" i="2"/>
  <c r="R4279" i="2" s="1"/>
  <c r="N4280" i="2"/>
  <c r="R4280" i="2" s="1"/>
  <c r="N4281" i="2"/>
  <c r="R4281" i="2" s="1"/>
  <c r="N4282" i="2"/>
  <c r="R4282" i="2" s="1"/>
  <c r="N4283" i="2"/>
  <c r="R4283" i="2" s="1"/>
  <c r="N4284" i="2"/>
  <c r="R4284" i="2" s="1"/>
  <c r="N4285" i="2"/>
  <c r="R4285" i="2" s="1"/>
  <c r="N4286" i="2"/>
  <c r="R4286" i="2" s="1"/>
  <c r="N4287" i="2"/>
  <c r="R4287" i="2" s="1"/>
  <c r="N4288" i="2"/>
  <c r="R4288" i="2" s="1"/>
  <c r="N4289" i="2"/>
  <c r="R4289" i="2" s="1"/>
  <c r="N4290" i="2"/>
  <c r="R4290" i="2" s="1"/>
  <c r="N4291" i="2"/>
  <c r="R4291" i="2" s="1"/>
  <c r="N4292" i="2"/>
  <c r="R4292" i="2" s="1"/>
  <c r="N4293" i="2"/>
  <c r="R4293" i="2" s="1"/>
  <c r="N4294" i="2"/>
  <c r="R4294" i="2" s="1"/>
  <c r="N4295" i="2"/>
  <c r="R4295" i="2" s="1"/>
  <c r="N4296" i="2"/>
  <c r="R4296" i="2" s="1"/>
  <c r="N4297" i="2"/>
  <c r="R4297" i="2" s="1"/>
  <c r="N4298" i="2"/>
  <c r="R4298" i="2" s="1"/>
  <c r="N4299" i="2"/>
  <c r="R4299" i="2" s="1"/>
  <c r="N4300" i="2"/>
  <c r="R4300" i="2" s="1"/>
  <c r="N4301" i="2"/>
  <c r="R4301" i="2" s="1"/>
  <c r="N4302" i="2"/>
  <c r="R4302" i="2" s="1"/>
  <c r="N4303" i="2"/>
  <c r="R4303" i="2" s="1"/>
  <c r="N4304" i="2"/>
  <c r="R4304" i="2" s="1"/>
  <c r="N4305" i="2"/>
  <c r="R4305" i="2" s="1"/>
  <c r="N4306" i="2"/>
  <c r="R4306" i="2" s="1"/>
  <c r="N4307" i="2"/>
  <c r="R4307" i="2" s="1"/>
  <c r="N4308" i="2"/>
  <c r="R4308" i="2" s="1"/>
  <c r="N4309" i="2"/>
  <c r="R4309" i="2" s="1"/>
  <c r="N4310" i="2"/>
  <c r="R4310" i="2" s="1"/>
  <c r="N4311" i="2"/>
  <c r="R4311" i="2" s="1"/>
  <c r="N4312" i="2"/>
  <c r="R4312" i="2" s="1"/>
  <c r="N4313" i="2"/>
  <c r="R4313" i="2" s="1"/>
  <c r="N4314" i="2"/>
  <c r="R4314" i="2" s="1"/>
  <c r="N4315" i="2"/>
  <c r="R4315" i="2" s="1"/>
  <c r="N4316" i="2"/>
  <c r="R4316" i="2" s="1"/>
  <c r="N4317" i="2"/>
  <c r="R4317" i="2" s="1"/>
  <c r="N4318" i="2"/>
  <c r="R4318" i="2" s="1"/>
  <c r="N4319" i="2"/>
  <c r="R4319" i="2" s="1"/>
  <c r="N4320" i="2"/>
  <c r="R4320" i="2" s="1"/>
  <c r="N4321" i="2"/>
  <c r="R4321" i="2" s="1"/>
  <c r="N4322" i="2"/>
  <c r="R4322" i="2" s="1"/>
  <c r="N4323" i="2"/>
  <c r="R4323" i="2" s="1"/>
  <c r="N4324" i="2"/>
  <c r="R4324" i="2" s="1"/>
  <c r="N4325" i="2"/>
  <c r="R4325" i="2" s="1"/>
  <c r="N4326" i="2"/>
  <c r="R4326" i="2" s="1"/>
  <c r="N4327" i="2"/>
  <c r="R4327" i="2" s="1"/>
  <c r="N4328" i="2"/>
  <c r="R4328" i="2" s="1"/>
  <c r="N4329" i="2"/>
  <c r="R4329" i="2" s="1"/>
  <c r="N4330" i="2"/>
  <c r="R4330" i="2" s="1"/>
  <c r="N4617" i="2"/>
  <c r="R4617" i="2" s="1"/>
  <c r="N4618" i="2"/>
  <c r="R4618" i="2" s="1"/>
  <c r="N4619" i="2"/>
  <c r="R4619" i="2" s="1"/>
  <c r="N4620" i="2"/>
  <c r="R4620" i="2" s="1"/>
  <c r="N4621" i="2"/>
  <c r="R4621" i="2" s="1"/>
  <c r="N4622" i="2"/>
  <c r="R4622" i="2" s="1"/>
  <c r="N4623" i="2"/>
  <c r="R4623" i="2" s="1"/>
  <c r="N4624" i="2"/>
  <c r="R4624" i="2" s="1"/>
  <c r="N4625" i="2"/>
  <c r="R4625" i="2" s="1"/>
  <c r="N4626" i="2"/>
  <c r="R4626" i="2" s="1"/>
  <c r="N4627" i="2"/>
  <c r="R4627" i="2" s="1"/>
  <c r="N4628" i="2"/>
  <c r="R4628" i="2" s="1"/>
  <c r="N4629" i="2"/>
  <c r="R4629" i="2" s="1"/>
  <c r="N4630" i="2"/>
  <c r="R4630" i="2" s="1"/>
  <c r="N4631" i="2"/>
  <c r="R4631" i="2" s="1"/>
  <c r="N4632" i="2"/>
  <c r="R4632" i="2" s="1"/>
  <c r="N4633" i="2"/>
  <c r="R4633" i="2" s="1"/>
  <c r="N4634" i="2"/>
  <c r="R4634" i="2" s="1"/>
  <c r="N4635" i="2"/>
  <c r="R4635" i="2" s="1"/>
  <c r="N4636" i="2"/>
  <c r="R4636" i="2" s="1"/>
  <c r="N4637" i="2"/>
  <c r="R4637" i="2" s="1"/>
  <c r="N4638" i="2"/>
  <c r="R4638" i="2" s="1"/>
  <c r="N4639" i="2"/>
  <c r="R4639" i="2" s="1"/>
  <c r="N4640" i="2"/>
  <c r="R4640" i="2" s="1"/>
  <c r="N4641" i="2"/>
  <c r="R4641" i="2" s="1"/>
  <c r="N4642" i="2"/>
  <c r="R4642" i="2" s="1"/>
  <c r="N4643" i="2"/>
  <c r="R4643" i="2" s="1"/>
  <c r="N4644" i="2"/>
  <c r="R4644" i="2" s="1"/>
  <c r="N4645" i="2"/>
  <c r="R4645" i="2" s="1"/>
  <c r="N4646" i="2"/>
  <c r="R4646" i="2" s="1"/>
  <c r="N4647" i="2"/>
  <c r="R4647" i="2" s="1"/>
  <c r="N4648" i="2"/>
  <c r="R4648" i="2" s="1"/>
  <c r="N4649" i="2"/>
  <c r="R4649" i="2" s="1"/>
  <c r="N4650" i="2"/>
  <c r="R4650" i="2" s="1"/>
  <c r="N4651" i="2"/>
  <c r="R4651" i="2" s="1"/>
  <c r="N4652" i="2"/>
  <c r="R4652" i="2" s="1"/>
  <c r="N4653" i="2"/>
  <c r="R4653" i="2" s="1"/>
  <c r="N4654" i="2"/>
  <c r="R4654" i="2" s="1"/>
  <c r="N4655" i="2"/>
  <c r="R4655" i="2" s="1"/>
  <c r="N4656" i="2"/>
  <c r="R4656" i="2" s="1"/>
  <c r="N4657" i="2"/>
  <c r="R4657" i="2" s="1"/>
  <c r="N4658" i="2"/>
  <c r="R4658" i="2" s="1"/>
  <c r="N4659" i="2"/>
  <c r="R4659" i="2" s="1"/>
  <c r="N4660" i="2"/>
  <c r="R4660" i="2" s="1"/>
  <c r="N4661" i="2"/>
  <c r="R4661" i="2" s="1"/>
  <c r="N4662" i="2"/>
  <c r="R4662" i="2" s="1"/>
  <c r="N4663" i="2"/>
  <c r="R4663" i="2" s="1"/>
  <c r="N4664" i="2"/>
  <c r="R4664" i="2" s="1"/>
  <c r="N4665" i="2"/>
  <c r="R4665" i="2" s="1"/>
  <c r="N4666" i="2"/>
  <c r="R4666" i="2" s="1"/>
  <c r="N4667" i="2"/>
  <c r="R4667" i="2" s="1"/>
  <c r="N4668" i="2"/>
  <c r="R4668" i="2" s="1"/>
  <c r="N4669" i="2"/>
  <c r="R4669" i="2" s="1"/>
  <c r="N4670" i="2"/>
  <c r="R4670" i="2" s="1"/>
  <c r="N4671" i="2"/>
  <c r="R4671" i="2" s="1"/>
  <c r="N4672" i="2"/>
  <c r="R4672" i="2" s="1"/>
  <c r="N4673" i="2"/>
  <c r="R4673" i="2" s="1"/>
  <c r="N4674" i="2"/>
  <c r="R4674" i="2" s="1"/>
  <c r="N4675" i="2"/>
  <c r="R4675" i="2" s="1"/>
  <c r="N4676" i="2"/>
  <c r="R4676" i="2" s="1"/>
  <c r="N4677" i="2"/>
  <c r="R4677" i="2" s="1"/>
  <c r="N4678" i="2"/>
  <c r="R4678" i="2" s="1"/>
  <c r="N4679" i="2"/>
  <c r="R4679" i="2" s="1"/>
  <c r="N4680" i="2"/>
  <c r="R4680" i="2" s="1"/>
  <c r="N4681" i="2"/>
  <c r="R4681" i="2" s="1"/>
  <c r="N4682" i="2"/>
  <c r="R4682" i="2" s="1"/>
  <c r="N4683" i="2"/>
  <c r="R4683" i="2" s="1"/>
  <c r="N4684" i="2"/>
  <c r="R4684" i="2" s="1"/>
  <c r="N4685" i="2"/>
  <c r="R4685" i="2" s="1"/>
  <c r="N4686" i="2"/>
  <c r="R4686" i="2" s="1"/>
  <c r="N4687" i="2"/>
  <c r="R4687" i="2" s="1"/>
  <c r="N4688" i="2"/>
  <c r="R4688" i="2" s="1"/>
  <c r="N4689" i="2"/>
  <c r="R4689" i="2" s="1"/>
  <c r="N4690" i="2"/>
  <c r="R4690" i="2" s="1"/>
  <c r="N4691" i="2"/>
  <c r="R4691" i="2" s="1"/>
  <c r="N4692" i="2"/>
  <c r="R4692" i="2" s="1"/>
  <c r="N4693" i="2"/>
  <c r="R4693" i="2" s="1"/>
  <c r="N4694" i="2"/>
  <c r="R4694" i="2" s="1"/>
  <c r="N4695" i="2"/>
  <c r="R4695" i="2" s="1"/>
  <c r="N839" i="2"/>
  <c r="R839" i="2" s="1"/>
  <c r="N840" i="2"/>
  <c r="R840" i="2" s="1"/>
  <c r="N841" i="2"/>
  <c r="R841" i="2" s="1"/>
  <c r="N842" i="2"/>
  <c r="R842" i="2" s="1"/>
  <c r="N843" i="2"/>
  <c r="R843" i="2" s="1"/>
  <c r="N844" i="2"/>
  <c r="R844" i="2" s="1"/>
  <c r="N845" i="2"/>
  <c r="R845" i="2" s="1"/>
  <c r="N846" i="2"/>
  <c r="R846" i="2" s="1"/>
  <c r="N847" i="2"/>
  <c r="R847" i="2" s="1"/>
  <c r="N848" i="2"/>
  <c r="R848" i="2" s="1"/>
  <c r="N851" i="2"/>
  <c r="R851" i="2" s="1"/>
  <c r="N852" i="2"/>
  <c r="R852" i="2" s="1"/>
  <c r="N853" i="2"/>
  <c r="R853" i="2" s="1"/>
  <c r="N854" i="2"/>
  <c r="R854" i="2" s="1"/>
  <c r="N855" i="2"/>
  <c r="R855" i="2" s="1"/>
  <c r="N856" i="2"/>
  <c r="R856" i="2" s="1"/>
  <c r="N857" i="2"/>
  <c r="R857" i="2" s="1"/>
  <c r="N858" i="2"/>
  <c r="R858" i="2" s="1"/>
  <c r="N859" i="2"/>
  <c r="R859" i="2" s="1"/>
  <c r="N860" i="2"/>
  <c r="R860" i="2" s="1"/>
  <c r="N861" i="2"/>
  <c r="R861" i="2" s="1"/>
  <c r="N862" i="2"/>
  <c r="R862" i="2" s="1"/>
  <c r="N863" i="2"/>
  <c r="R863" i="2" s="1"/>
  <c r="N864" i="2"/>
  <c r="R864" i="2" s="1"/>
  <c r="N865" i="2"/>
  <c r="R865" i="2" s="1"/>
  <c r="N866" i="2"/>
  <c r="R866" i="2" s="1"/>
  <c r="N867" i="2"/>
  <c r="R867" i="2" s="1"/>
  <c r="N868" i="2"/>
  <c r="R868" i="2" s="1"/>
  <c r="N869" i="2"/>
  <c r="R869" i="2" s="1"/>
  <c r="N870" i="2"/>
  <c r="R870" i="2" s="1"/>
  <c r="N871" i="2"/>
  <c r="R871" i="2" s="1"/>
  <c r="N872" i="2"/>
  <c r="R872" i="2" s="1"/>
  <c r="N873" i="2"/>
  <c r="R873" i="2" s="1"/>
  <c r="N874" i="2"/>
  <c r="R874" i="2" s="1"/>
  <c r="N875" i="2"/>
  <c r="R875" i="2" s="1"/>
  <c r="N876" i="2"/>
  <c r="R876" i="2" s="1"/>
  <c r="N877" i="2"/>
  <c r="R877" i="2" s="1"/>
  <c r="N878" i="2"/>
  <c r="R878" i="2" s="1"/>
  <c r="N879" i="2"/>
  <c r="R879" i="2" s="1"/>
  <c r="N880" i="2"/>
  <c r="R880" i="2" s="1"/>
  <c r="N881" i="2"/>
  <c r="R881" i="2" s="1"/>
  <c r="N882" i="2"/>
  <c r="R882" i="2" s="1"/>
  <c r="N883" i="2"/>
  <c r="R883" i="2" s="1"/>
  <c r="N884" i="2"/>
  <c r="R884" i="2" s="1"/>
  <c r="N885" i="2"/>
  <c r="R885" i="2" s="1"/>
  <c r="N886" i="2"/>
  <c r="R886" i="2" s="1"/>
  <c r="N887" i="2"/>
  <c r="R887" i="2" s="1"/>
  <c r="N888" i="2"/>
  <c r="R888" i="2" s="1"/>
  <c r="N889" i="2"/>
  <c r="R889" i="2" s="1"/>
  <c r="N890" i="2"/>
  <c r="R890" i="2" s="1"/>
  <c r="N891" i="2"/>
  <c r="R891" i="2" s="1"/>
  <c r="N892" i="2"/>
  <c r="R892" i="2" s="1"/>
  <c r="N893" i="2"/>
  <c r="R893" i="2" s="1"/>
  <c r="N894" i="2"/>
  <c r="R894" i="2" s="1"/>
  <c r="N895" i="2"/>
  <c r="R895" i="2" s="1"/>
  <c r="N896" i="2"/>
  <c r="R896" i="2" s="1"/>
  <c r="N897" i="2"/>
  <c r="R897" i="2" s="1"/>
  <c r="N898" i="2"/>
  <c r="R898" i="2" s="1"/>
  <c r="N899" i="2"/>
  <c r="R899" i="2" s="1"/>
  <c r="N900" i="2"/>
  <c r="R900" i="2" s="1"/>
  <c r="N901" i="2"/>
  <c r="R901" i="2" s="1"/>
  <c r="N4696" i="2"/>
  <c r="R4696" i="2" s="1"/>
  <c r="Q4696" i="2"/>
  <c r="N4697" i="2"/>
  <c r="R4697" i="2" s="1"/>
  <c r="Q4697" i="2"/>
  <c r="N4698" i="2"/>
  <c r="R4698" i="2" s="1"/>
  <c r="Q4698" i="2"/>
  <c r="N4699" i="2"/>
  <c r="R4699" i="2" s="1"/>
  <c r="Q4699" i="2"/>
  <c r="N3" i="2"/>
  <c r="R3" i="2" s="1"/>
  <c r="N4" i="2"/>
  <c r="R4" i="2" s="1"/>
  <c r="N5" i="2"/>
  <c r="R5" i="2" s="1"/>
  <c r="N6" i="2"/>
  <c r="R6" i="2" s="1"/>
  <c r="N7" i="2"/>
  <c r="R7" i="2" s="1"/>
  <c r="N8" i="2"/>
  <c r="R8" i="2" s="1"/>
  <c r="N9" i="2"/>
  <c r="R9" i="2" s="1"/>
  <c r="N10" i="2"/>
  <c r="R10" i="2" s="1"/>
  <c r="N11" i="2"/>
  <c r="R11" i="2" s="1"/>
  <c r="N12" i="2"/>
  <c r="R12" i="2" s="1"/>
  <c r="N13" i="2"/>
  <c r="R13" i="2" s="1"/>
  <c r="N14" i="2"/>
  <c r="R14" i="2" s="1"/>
  <c r="N15" i="2"/>
  <c r="R15" i="2" s="1"/>
  <c r="N16" i="2"/>
  <c r="R16" i="2" s="1"/>
  <c r="N17" i="2"/>
  <c r="R17" i="2" s="1"/>
  <c r="N18" i="2"/>
  <c r="R18" i="2" s="1"/>
  <c r="N19" i="2"/>
  <c r="R19" i="2" s="1"/>
  <c r="N20" i="2"/>
  <c r="R20" i="2" s="1"/>
  <c r="N21" i="2"/>
  <c r="R21" i="2" s="1"/>
  <c r="N22" i="2"/>
  <c r="R22" i="2" s="1"/>
  <c r="N23" i="2"/>
  <c r="R23" i="2" s="1"/>
  <c r="N24" i="2"/>
  <c r="R24" i="2" s="1"/>
  <c r="N25" i="2"/>
  <c r="R25" i="2" s="1"/>
  <c r="N26" i="2"/>
  <c r="R26" i="2" s="1"/>
  <c r="N27" i="2"/>
  <c r="R27" i="2" s="1"/>
  <c r="N28" i="2"/>
  <c r="R28" i="2" s="1"/>
  <c r="N29" i="2"/>
  <c r="R29" i="2" s="1"/>
  <c r="N30" i="2"/>
  <c r="R30" i="2" s="1"/>
  <c r="N31" i="2"/>
  <c r="R31" i="2" s="1"/>
  <c r="N32" i="2"/>
  <c r="R32" i="2" s="1"/>
  <c r="N33" i="2"/>
  <c r="R33" i="2" s="1"/>
  <c r="N34" i="2"/>
  <c r="R34" i="2" s="1"/>
  <c r="N35" i="2"/>
  <c r="R35" i="2" s="1"/>
  <c r="N36" i="2"/>
  <c r="R36" i="2" s="1"/>
  <c r="N37" i="2"/>
  <c r="R37" i="2" s="1"/>
  <c r="N38" i="2"/>
  <c r="R38" i="2" s="1"/>
  <c r="N39" i="2"/>
  <c r="R39" i="2" s="1"/>
  <c r="N40" i="2"/>
  <c r="R40" i="2" s="1"/>
  <c r="N41" i="2"/>
  <c r="R41" i="2" s="1"/>
  <c r="N42" i="2"/>
  <c r="R42" i="2" s="1"/>
  <c r="N43" i="2"/>
  <c r="R43" i="2" s="1"/>
  <c r="N44" i="2"/>
  <c r="R44" i="2" s="1"/>
  <c r="N45" i="2"/>
  <c r="R45" i="2" s="1"/>
  <c r="N46" i="2"/>
  <c r="R46" i="2" s="1"/>
  <c r="N47" i="2"/>
  <c r="R47" i="2" s="1"/>
  <c r="N48" i="2"/>
  <c r="R48" i="2" s="1"/>
  <c r="N49" i="2"/>
  <c r="R49" i="2" s="1"/>
  <c r="N50" i="2"/>
  <c r="R50" i="2" s="1"/>
  <c r="N51" i="2"/>
  <c r="R51" i="2" s="1"/>
  <c r="N52" i="2"/>
  <c r="R52" i="2" s="1"/>
  <c r="N53" i="2"/>
  <c r="R53" i="2" s="1"/>
  <c r="N54" i="2"/>
  <c r="R54" i="2" s="1"/>
  <c r="N55" i="2"/>
  <c r="R55" i="2" s="1"/>
  <c r="N56" i="2"/>
  <c r="R56" i="2" s="1"/>
  <c r="N57" i="2"/>
  <c r="R57" i="2" s="1"/>
  <c r="N58" i="2"/>
  <c r="R58" i="2" s="1"/>
  <c r="N59" i="2"/>
  <c r="R59" i="2" s="1"/>
  <c r="N60" i="2"/>
  <c r="R60" i="2" s="1"/>
  <c r="N61" i="2"/>
  <c r="R61" i="2" s="1"/>
  <c r="N62" i="2"/>
  <c r="R62" i="2" s="1"/>
  <c r="N63" i="2"/>
  <c r="R63" i="2" s="1"/>
  <c r="N64" i="2"/>
  <c r="R64" i="2" s="1"/>
  <c r="N65" i="2"/>
  <c r="R65" i="2" s="1"/>
  <c r="N66" i="2"/>
  <c r="R66" i="2" s="1"/>
  <c r="N67" i="2"/>
  <c r="R67" i="2" s="1"/>
  <c r="N68" i="2"/>
  <c r="R68" i="2" s="1"/>
  <c r="N69" i="2"/>
  <c r="R69" i="2" s="1"/>
  <c r="N70" i="2"/>
  <c r="R70" i="2" s="1"/>
  <c r="N71" i="2"/>
  <c r="R71" i="2" s="1"/>
  <c r="N72" i="2"/>
  <c r="R72" i="2" s="1"/>
  <c r="N73" i="2"/>
  <c r="R73" i="2" s="1"/>
  <c r="N74" i="2"/>
  <c r="R74" i="2" s="1"/>
  <c r="N75" i="2"/>
  <c r="R75" i="2" s="1"/>
  <c r="N76" i="2"/>
  <c r="R76" i="2" s="1"/>
  <c r="N77" i="2"/>
  <c r="R77" i="2" s="1"/>
  <c r="N78" i="2"/>
  <c r="R78" i="2" s="1"/>
  <c r="N79" i="2"/>
  <c r="R79" i="2" s="1"/>
  <c r="N80" i="2"/>
  <c r="R80" i="2" s="1"/>
  <c r="N81" i="2"/>
  <c r="R81" i="2" s="1"/>
  <c r="N82" i="2"/>
  <c r="R82" i="2" s="1"/>
  <c r="N83" i="2"/>
  <c r="R83" i="2" s="1"/>
  <c r="N84" i="2"/>
  <c r="R84" i="2" s="1"/>
  <c r="N85" i="2"/>
  <c r="R85" i="2" s="1"/>
  <c r="N86" i="2"/>
  <c r="R86" i="2" s="1"/>
  <c r="N87" i="2"/>
  <c r="R87" i="2" s="1"/>
  <c r="N88" i="2"/>
  <c r="R88" i="2" s="1"/>
  <c r="N89" i="2"/>
  <c r="R89" i="2" s="1"/>
  <c r="N90" i="2"/>
  <c r="R90" i="2" s="1"/>
  <c r="N91" i="2"/>
  <c r="R91" i="2" s="1"/>
  <c r="N92" i="2"/>
  <c r="R92" i="2" s="1"/>
  <c r="N93" i="2"/>
  <c r="R93" i="2" s="1"/>
  <c r="N94" i="2"/>
  <c r="R94" i="2" s="1"/>
  <c r="N95" i="2"/>
  <c r="R95" i="2" s="1"/>
  <c r="N96" i="2"/>
  <c r="R96" i="2" s="1"/>
  <c r="N97" i="2"/>
  <c r="R97" i="2" s="1"/>
  <c r="N98" i="2"/>
  <c r="R98" i="2" s="1"/>
  <c r="N99" i="2"/>
  <c r="R99" i="2" s="1"/>
  <c r="N100" i="2"/>
  <c r="R100" i="2" s="1"/>
  <c r="N101" i="2"/>
  <c r="R101" i="2" s="1"/>
  <c r="N102" i="2"/>
  <c r="R102" i="2" s="1"/>
  <c r="N103" i="2"/>
  <c r="R103" i="2" s="1"/>
  <c r="N104" i="2"/>
  <c r="R104" i="2" s="1"/>
  <c r="N105" i="2"/>
  <c r="R105" i="2" s="1"/>
  <c r="N106" i="2"/>
  <c r="R106" i="2" s="1"/>
  <c r="N107" i="2"/>
  <c r="R107" i="2" s="1"/>
  <c r="N108" i="2"/>
  <c r="R108" i="2" s="1"/>
  <c r="N109" i="2"/>
  <c r="R109" i="2" s="1"/>
  <c r="N110" i="2"/>
  <c r="R110" i="2" s="1"/>
  <c r="N111" i="2"/>
  <c r="R111" i="2" s="1"/>
  <c r="N112" i="2"/>
  <c r="R112" i="2" s="1"/>
  <c r="N113" i="2"/>
  <c r="R113" i="2" s="1"/>
  <c r="N114" i="2"/>
  <c r="R114" i="2" s="1"/>
  <c r="N115" i="2"/>
  <c r="R115" i="2" s="1"/>
  <c r="N116" i="2"/>
  <c r="R116" i="2" s="1"/>
  <c r="N117" i="2"/>
  <c r="R117" i="2" s="1"/>
  <c r="N118" i="2"/>
  <c r="R118" i="2" s="1"/>
  <c r="N119" i="2"/>
  <c r="R119" i="2" s="1"/>
  <c r="N120" i="2"/>
  <c r="R120" i="2" s="1"/>
  <c r="N121" i="2"/>
  <c r="R121" i="2" s="1"/>
  <c r="N122" i="2"/>
  <c r="R122" i="2" s="1"/>
  <c r="N123" i="2"/>
  <c r="R123" i="2" s="1"/>
  <c r="N124" i="2"/>
  <c r="R124" i="2" s="1"/>
  <c r="N125" i="2"/>
  <c r="R125" i="2" s="1"/>
  <c r="N126" i="2"/>
  <c r="R126" i="2" s="1"/>
  <c r="N127" i="2"/>
  <c r="R127" i="2" s="1"/>
  <c r="N128" i="2"/>
  <c r="R128" i="2" s="1"/>
  <c r="N129" i="2"/>
  <c r="R129" i="2" s="1"/>
  <c r="N130" i="2"/>
  <c r="R130" i="2" s="1"/>
  <c r="N131" i="2"/>
  <c r="R131" i="2" s="1"/>
  <c r="N132" i="2"/>
  <c r="R132" i="2" s="1"/>
  <c r="N133" i="2"/>
  <c r="R133" i="2" s="1"/>
  <c r="N134" i="2"/>
  <c r="R134" i="2" s="1"/>
  <c r="N135" i="2"/>
  <c r="R135" i="2" s="1"/>
  <c r="N136" i="2"/>
  <c r="R136" i="2" s="1"/>
  <c r="N137" i="2"/>
  <c r="R137" i="2" s="1"/>
  <c r="N138" i="2"/>
  <c r="R138" i="2" s="1"/>
  <c r="N139" i="2"/>
  <c r="R139" i="2" s="1"/>
  <c r="N140" i="2"/>
  <c r="R140" i="2" s="1"/>
  <c r="N141" i="2"/>
  <c r="R141" i="2" s="1"/>
  <c r="N142" i="2"/>
  <c r="R142" i="2" s="1"/>
  <c r="N143" i="2"/>
  <c r="R143" i="2" s="1"/>
  <c r="N144" i="2"/>
  <c r="R144" i="2" s="1"/>
  <c r="N145" i="2"/>
  <c r="R145" i="2" s="1"/>
  <c r="N146" i="2"/>
  <c r="R146" i="2" s="1"/>
  <c r="N147" i="2"/>
  <c r="R147" i="2" s="1"/>
  <c r="N148" i="2"/>
  <c r="R148" i="2" s="1"/>
  <c r="N149" i="2"/>
  <c r="R149" i="2" s="1"/>
  <c r="N150" i="2"/>
  <c r="R150" i="2" s="1"/>
  <c r="N151" i="2"/>
  <c r="R151" i="2" s="1"/>
  <c r="N152" i="2"/>
  <c r="R152" i="2" s="1"/>
  <c r="N153" i="2"/>
  <c r="R153" i="2" s="1"/>
  <c r="N154" i="2"/>
  <c r="R154" i="2" s="1"/>
  <c r="N155" i="2"/>
  <c r="R155" i="2" s="1"/>
  <c r="N156" i="2"/>
  <c r="R156" i="2" s="1"/>
  <c r="N157" i="2"/>
  <c r="R157" i="2" s="1"/>
  <c r="N158" i="2"/>
  <c r="R158" i="2" s="1"/>
  <c r="N159" i="2"/>
  <c r="R159" i="2" s="1"/>
  <c r="N160" i="2"/>
  <c r="R160" i="2" s="1"/>
  <c r="N161" i="2"/>
  <c r="R161" i="2" s="1"/>
  <c r="N162" i="2"/>
  <c r="R162" i="2" s="1"/>
  <c r="N163" i="2"/>
  <c r="R163" i="2" s="1"/>
  <c r="N164" i="2"/>
  <c r="R164" i="2" s="1"/>
  <c r="N165" i="2"/>
  <c r="R165" i="2" s="1"/>
  <c r="N166" i="2"/>
  <c r="R166" i="2" s="1"/>
  <c r="N167" i="2"/>
  <c r="R167" i="2" s="1"/>
  <c r="N168" i="2"/>
  <c r="R168" i="2" s="1"/>
  <c r="N169" i="2"/>
  <c r="R169" i="2" s="1"/>
  <c r="N170" i="2"/>
  <c r="R170" i="2" s="1"/>
  <c r="N171" i="2"/>
  <c r="R171" i="2" s="1"/>
  <c r="N172" i="2"/>
  <c r="R172" i="2" s="1"/>
  <c r="N173" i="2"/>
  <c r="R173" i="2" s="1"/>
  <c r="N174" i="2"/>
  <c r="R174" i="2" s="1"/>
  <c r="N175" i="2"/>
  <c r="R175" i="2" s="1"/>
  <c r="N176" i="2"/>
  <c r="R176" i="2" s="1"/>
  <c r="N177" i="2"/>
  <c r="R177" i="2" s="1"/>
  <c r="N178" i="2"/>
  <c r="R178" i="2" s="1"/>
  <c r="N179" i="2"/>
  <c r="R179" i="2" s="1"/>
  <c r="N180" i="2"/>
  <c r="R180" i="2" s="1"/>
  <c r="N181" i="2"/>
  <c r="R181" i="2" s="1"/>
  <c r="N182" i="2"/>
  <c r="R182" i="2" s="1"/>
  <c r="N183" i="2"/>
  <c r="R183" i="2" s="1"/>
  <c r="N184" i="2"/>
  <c r="R184" i="2" s="1"/>
  <c r="N185" i="2"/>
  <c r="R185" i="2" s="1"/>
  <c r="N186" i="2"/>
  <c r="R186" i="2" s="1"/>
  <c r="N187" i="2"/>
  <c r="R187" i="2" s="1"/>
  <c r="N188" i="2"/>
  <c r="R188" i="2" s="1"/>
  <c r="N189" i="2"/>
  <c r="R189" i="2" s="1"/>
  <c r="N190" i="2"/>
  <c r="R190" i="2" s="1"/>
  <c r="N191" i="2"/>
  <c r="R191" i="2" s="1"/>
  <c r="N192" i="2"/>
  <c r="R192" i="2" s="1"/>
  <c r="N193" i="2"/>
  <c r="R193" i="2" s="1"/>
  <c r="N194" i="2"/>
  <c r="R194" i="2" s="1"/>
  <c r="N195" i="2"/>
  <c r="R195" i="2" s="1"/>
  <c r="N196" i="2"/>
  <c r="R196" i="2" s="1"/>
  <c r="N197" i="2"/>
  <c r="R197" i="2" s="1"/>
  <c r="N198" i="2"/>
  <c r="R198" i="2" s="1"/>
  <c r="N199" i="2"/>
  <c r="R199" i="2" s="1"/>
  <c r="N200" i="2"/>
  <c r="R200" i="2" s="1"/>
  <c r="N201" i="2"/>
  <c r="R201" i="2" s="1"/>
  <c r="N202" i="2"/>
  <c r="R202" i="2" s="1"/>
  <c r="N203" i="2"/>
  <c r="R203" i="2" s="1"/>
  <c r="N204" i="2"/>
  <c r="R204" i="2" s="1"/>
  <c r="N205" i="2"/>
  <c r="R205" i="2" s="1"/>
  <c r="N206" i="2"/>
  <c r="R206" i="2" s="1"/>
  <c r="N207" i="2"/>
  <c r="R207" i="2" s="1"/>
  <c r="N208" i="2"/>
  <c r="R208" i="2" s="1"/>
  <c r="N209" i="2"/>
  <c r="R209" i="2" s="1"/>
  <c r="N210" i="2"/>
  <c r="R210" i="2" s="1"/>
  <c r="N211" i="2"/>
  <c r="R211" i="2" s="1"/>
  <c r="N212" i="2"/>
  <c r="R212" i="2" s="1"/>
  <c r="N213" i="2"/>
  <c r="R213" i="2" s="1"/>
  <c r="N214" i="2"/>
  <c r="R214" i="2" s="1"/>
  <c r="N215" i="2"/>
  <c r="R215" i="2" s="1"/>
  <c r="N216" i="2"/>
  <c r="R216" i="2" s="1"/>
  <c r="N217" i="2"/>
  <c r="R217" i="2" s="1"/>
  <c r="N218" i="2"/>
  <c r="R218" i="2" s="1"/>
  <c r="N219" i="2"/>
  <c r="R219" i="2" s="1"/>
  <c r="N220" i="2"/>
  <c r="R220" i="2" s="1"/>
  <c r="N221" i="2"/>
  <c r="R221" i="2" s="1"/>
  <c r="N222" i="2"/>
  <c r="R222" i="2" s="1"/>
  <c r="N223" i="2"/>
  <c r="R223" i="2" s="1"/>
  <c r="N224" i="2"/>
  <c r="R224" i="2" s="1"/>
  <c r="N225" i="2"/>
  <c r="R225" i="2" s="1"/>
  <c r="N226" i="2"/>
  <c r="R226" i="2" s="1"/>
  <c r="N227" i="2"/>
  <c r="R227" i="2" s="1"/>
  <c r="N228" i="2"/>
  <c r="R228" i="2" s="1"/>
  <c r="N229" i="2"/>
  <c r="R229" i="2" s="1"/>
  <c r="N230" i="2"/>
  <c r="R230" i="2" s="1"/>
  <c r="N231" i="2"/>
  <c r="R231" i="2" s="1"/>
  <c r="N232" i="2"/>
  <c r="R232" i="2" s="1"/>
  <c r="N233" i="2"/>
  <c r="R233" i="2" s="1"/>
  <c r="N234" i="2"/>
  <c r="R234" i="2" s="1"/>
  <c r="N235" i="2"/>
  <c r="R235" i="2" s="1"/>
  <c r="N236" i="2"/>
  <c r="R236" i="2" s="1"/>
  <c r="N237" i="2"/>
  <c r="R237" i="2" s="1"/>
  <c r="N238" i="2"/>
  <c r="R238" i="2" s="1"/>
  <c r="N239" i="2"/>
  <c r="R239" i="2" s="1"/>
  <c r="N240" i="2"/>
  <c r="R240" i="2" s="1"/>
  <c r="N241" i="2"/>
  <c r="R241" i="2" s="1"/>
  <c r="N242" i="2"/>
  <c r="R242" i="2" s="1"/>
  <c r="N243" i="2"/>
  <c r="R243" i="2" s="1"/>
  <c r="N244" i="2"/>
  <c r="R244" i="2" s="1"/>
  <c r="N245" i="2"/>
  <c r="R245" i="2" s="1"/>
  <c r="N246" i="2"/>
  <c r="R246" i="2" s="1"/>
  <c r="N247" i="2"/>
  <c r="R247" i="2" s="1"/>
  <c r="N248" i="2"/>
  <c r="R248" i="2" s="1"/>
  <c r="N249" i="2"/>
  <c r="R249" i="2" s="1"/>
  <c r="N250" i="2"/>
  <c r="R250" i="2" s="1"/>
  <c r="N251" i="2"/>
  <c r="R251" i="2" s="1"/>
  <c r="N252" i="2"/>
  <c r="R252" i="2" s="1"/>
  <c r="N253" i="2"/>
  <c r="R253" i="2" s="1"/>
  <c r="N254" i="2"/>
  <c r="R254" i="2" s="1"/>
  <c r="N255" i="2"/>
  <c r="R255" i="2" s="1"/>
  <c r="N256" i="2"/>
  <c r="R256" i="2" s="1"/>
  <c r="N257" i="2"/>
  <c r="R257" i="2" s="1"/>
  <c r="N258" i="2"/>
  <c r="R258" i="2" s="1"/>
  <c r="N259" i="2"/>
  <c r="R259" i="2" s="1"/>
  <c r="N260" i="2"/>
  <c r="R260" i="2" s="1"/>
  <c r="N261" i="2"/>
  <c r="R261" i="2" s="1"/>
  <c r="N262" i="2"/>
  <c r="R262" i="2" s="1"/>
  <c r="N263" i="2"/>
  <c r="R263" i="2" s="1"/>
  <c r="N264" i="2"/>
  <c r="R264" i="2" s="1"/>
  <c r="N265" i="2"/>
  <c r="R265" i="2" s="1"/>
  <c r="N266" i="2"/>
  <c r="R266" i="2" s="1"/>
  <c r="N267" i="2"/>
  <c r="R267" i="2" s="1"/>
  <c r="N268" i="2"/>
  <c r="R268" i="2" s="1"/>
  <c r="N269" i="2"/>
  <c r="R269" i="2" s="1"/>
  <c r="N270" i="2"/>
  <c r="R270" i="2" s="1"/>
  <c r="N271" i="2"/>
  <c r="R271" i="2" s="1"/>
  <c r="N272" i="2"/>
  <c r="R272" i="2" s="1"/>
  <c r="N273" i="2"/>
  <c r="R273" i="2" s="1"/>
  <c r="N274" i="2"/>
  <c r="R274" i="2" s="1"/>
  <c r="N275" i="2"/>
  <c r="R275" i="2" s="1"/>
  <c r="N276" i="2"/>
  <c r="R276" i="2" s="1"/>
  <c r="N277" i="2"/>
  <c r="R277" i="2" s="1"/>
  <c r="N278" i="2"/>
  <c r="R278" i="2" s="1"/>
  <c r="N279" i="2"/>
  <c r="R279" i="2" s="1"/>
  <c r="N280" i="2"/>
  <c r="R280" i="2" s="1"/>
  <c r="N281" i="2"/>
  <c r="R281" i="2" s="1"/>
  <c r="N282" i="2"/>
  <c r="R282" i="2" s="1"/>
  <c r="N283" i="2"/>
  <c r="R283" i="2" s="1"/>
  <c r="N284" i="2"/>
  <c r="R284" i="2" s="1"/>
  <c r="N285" i="2"/>
  <c r="R285" i="2" s="1"/>
  <c r="N286" i="2"/>
  <c r="R286" i="2" s="1"/>
  <c r="N287" i="2"/>
  <c r="R287" i="2" s="1"/>
  <c r="N288" i="2"/>
  <c r="R288" i="2" s="1"/>
  <c r="N289" i="2"/>
  <c r="R289" i="2" s="1"/>
  <c r="N290" i="2"/>
  <c r="R290" i="2" s="1"/>
  <c r="N291" i="2"/>
  <c r="R291" i="2" s="1"/>
  <c r="N292" i="2"/>
  <c r="R292" i="2" s="1"/>
  <c r="N293" i="2"/>
  <c r="R293" i="2" s="1"/>
  <c r="N294" i="2"/>
  <c r="R294" i="2" s="1"/>
  <c r="N295" i="2"/>
  <c r="R295" i="2" s="1"/>
  <c r="N296" i="2"/>
  <c r="R296" i="2" s="1"/>
  <c r="N297" i="2"/>
  <c r="R297" i="2" s="1"/>
  <c r="N298" i="2"/>
  <c r="R298" i="2" s="1"/>
  <c r="N299" i="2"/>
  <c r="R299" i="2" s="1"/>
  <c r="N300" i="2"/>
  <c r="R300" i="2" s="1"/>
  <c r="N301" i="2"/>
  <c r="R301" i="2" s="1"/>
  <c r="N302" i="2"/>
  <c r="R302" i="2" s="1"/>
  <c r="N303" i="2"/>
  <c r="R303" i="2" s="1"/>
  <c r="N304" i="2"/>
  <c r="R304" i="2" s="1"/>
  <c r="N305" i="2"/>
  <c r="R305" i="2" s="1"/>
  <c r="N306" i="2"/>
  <c r="R306" i="2" s="1"/>
  <c r="N307" i="2"/>
  <c r="R307" i="2" s="1"/>
  <c r="N308" i="2"/>
  <c r="R308" i="2" s="1"/>
  <c r="N309" i="2"/>
  <c r="R309" i="2" s="1"/>
  <c r="N310" i="2"/>
  <c r="R310" i="2" s="1"/>
  <c r="N311" i="2"/>
  <c r="R311" i="2" s="1"/>
  <c r="N312" i="2"/>
  <c r="R312" i="2" s="1"/>
  <c r="N313" i="2"/>
  <c r="R313" i="2" s="1"/>
  <c r="N314" i="2"/>
  <c r="R314" i="2" s="1"/>
  <c r="N315" i="2"/>
  <c r="R315" i="2" s="1"/>
  <c r="N316" i="2"/>
  <c r="R316" i="2" s="1"/>
  <c r="N317" i="2"/>
  <c r="R317" i="2" s="1"/>
  <c r="N318" i="2"/>
  <c r="R318" i="2" s="1"/>
  <c r="N319" i="2"/>
  <c r="R319" i="2" s="1"/>
  <c r="N320" i="2"/>
  <c r="R320" i="2" s="1"/>
  <c r="N321" i="2"/>
  <c r="R321" i="2" s="1"/>
  <c r="N322" i="2"/>
  <c r="R322" i="2" s="1"/>
  <c r="N323" i="2"/>
  <c r="R323" i="2" s="1"/>
  <c r="N324" i="2"/>
  <c r="R324" i="2" s="1"/>
  <c r="N325" i="2"/>
  <c r="R325" i="2" s="1"/>
  <c r="N326" i="2"/>
  <c r="R326" i="2" s="1"/>
  <c r="N327" i="2"/>
  <c r="R327" i="2" s="1"/>
  <c r="N328" i="2"/>
  <c r="R328" i="2" s="1"/>
  <c r="N329" i="2"/>
  <c r="R329" i="2" s="1"/>
  <c r="N330" i="2"/>
  <c r="R330" i="2" s="1"/>
  <c r="N331" i="2"/>
  <c r="R331" i="2" s="1"/>
  <c r="N332" i="2"/>
  <c r="R332" i="2" s="1"/>
  <c r="N333" i="2"/>
  <c r="R333" i="2" s="1"/>
  <c r="N334" i="2"/>
  <c r="R334" i="2" s="1"/>
  <c r="N335" i="2"/>
  <c r="R335" i="2" s="1"/>
  <c r="N336" i="2"/>
  <c r="R336" i="2" s="1"/>
  <c r="N337" i="2"/>
  <c r="R337" i="2" s="1"/>
  <c r="N338" i="2"/>
  <c r="R338" i="2" s="1"/>
  <c r="N339" i="2"/>
  <c r="R339" i="2" s="1"/>
  <c r="N340" i="2"/>
  <c r="R340" i="2" s="1"/>
  <c r="N341" i="2"/>
  <c r="R341" i="2" s="1"/>
  <c r="N342" i="2"/>
  <c r="R342" i="2" s="1"/>
  <c r="N343" i="2"/>
  <c r="R343" i="2" s="1"/>
  <c r="N344" i="2"/>
  <c r="R344" i="2" s="1"/>
  <c r="N345" i="2"/>
  <c r="R345" i="2" s="1"/>
  <c r="N346" i="2"/>
  <c r="R346" i="2" s="1"/>
  <c r="N347" i="2"/>
  <c r="R347" i="2" s="1"/>
  <c r="N348" i="2"/>
  <c r="R348" i="2" s="1"/>
  <c r="N349" i="2"/>
  <c r="R349" i="2" s="1"/>
  <c r="N350" i="2"/>
  <c r="R350" i="2" s="1"/>
  <c r="N351" i="2"/>
  <c r="R351" i="2" s="1"/>
  <c r="N352" i="2"/>
  <c r="R352" i="2" s="1"/>
  <c r="N353" i="2"/>
  <c r="R353" i="2" s="1"/>
  <c r="N354" i="2"/>
  <c r="R354" i="2" s="1"/>
  <c r="N355" i="2"/>
  <c r="R355" i="2" s="1"/>
  <c r="N356" i="2"/>
  <c r="R356" i="2" s="1"/>
  <c r="N357" i="2"/>
  <c r="R357" i="2" s="1"/>
  <c r="N358" i="2"/>
  <c r="R358" i="2" s="1"/>
  <c r="N359" i="2"/>
  <c r="R359" i="2" s="1"/>
  <c r="N360" i="2"/>
  <c r="R360" i="2" s="1"/>
  <c r="N361" i="2"/>
  <c r="R361" i="2" s="1"/>
  <c r="N362" i="2"/>
  <c r="R362" i="2" s="1"/>
  <c r="N363" i="2"/>
  <c r="R363" i="2" s="1"/>
  <c r="N364" i="2"/>
  <c r="R364" i="2" s="1"/>
  <c r="N365" i="2"/>
  <c r="R365" i="2" s="1"/>
  <c r="N366" i="2"/>
  <c r="R366" i="2" s="1"/>
  <c r="N367" i="2"/>
  <c r="R367" i="2" s="1"/>
  <c r="N368" i="2"/>
  <c r="R368" i="2" s="1"/>
  <c r="N369" i="2"/>
  <c r="R369" i="2" s="1"/>
  <c r="N370" i="2"/>
  <c r="R370" i="2" s="1"/>
  <c r="N371" i="2"/>
  <c r="R371" i="2" s="1"/>
  <c r="N372" i="2"/>
  <c r="R372" i="2" s="1"/>
  <c r="N373" i="2"/>
  <c r="R373" i="2" s="1"/>
  <c r="N374" i="2"/>
  <c r="R374" i="2" s="1"/>
  <c r="N375" i="2"/>
  <c r="R375" i="2" s="1"/>
  <c r="N376" i="2"/>
  <c r="R376" i="2" s="1"/>
  <c r="N377" i="2"/>
  <c r="R377" i="2" s="1"/>
  <c r="N378" i="2"/>
  <c r="R378" i="2" s="1"/>
  <c r="N379" i="2"/>
  <c r="R379" i="2" s="1"/>
  <c r="N380" i="2"/>
  <c r="R380" i="2" s="1"/>
  <c r="N381" i="2"/>
  <c r="R381" i="2" s="1"/>
  <c r="N382" i="2"/>
  <c r="R382" i="2" s="1"/>
  <c r="N383" i="2"/>
  <c r="R383" i="2" s="1"/>
  <c r="N384" i="2"/>
  <c r="R384" i="2" s="1"/>
  <c r="N385" i="2"/>
  <c r="R385" i="2" s="1"/>
  <c r="N386" i="2"/>
  <c r="R386" i="2" s="1"/>
  <c r="N387" i="2"/>
  <c r="R387" i="2" s="1"/>
  <c r="N388" i="2"/>
  <c r="R388" i="2" s="1"/>
  <c r="N389" i="2"/>
  <c r="R389" i="2" s="1"/>
  <c r="N390" i="2"/>
  <c r="R390" i="2" s="1"/>
  <c r="N391" i="2"/>
  <c r="R391" i="2" s="1"/>
  <c r="N392" i="2"/>
  <c r="R392" i="2" s="1"/>
  <c r="N393" i="2"/>
  <c r="R393" i="2" s="1"/>
  <c r="N394" i="2"/>
  <c r="R394" i="2" s="1"/>
  <c r="N395" i="2"/>
  <c r="R395" i="2" s="1"/>
  <c r="N396" i="2"/>
  <c r="R396" i="2" s="1"/>
  <c r="N397" i="2"/>
  <c r="R397" i="2" s="1"/>
  <c r="N398" i="2"/>
  <c r="R398" i="2" s="1"/>
  <c r="N399" i="2"/>
  <c r="R399" i="2" s="1"/>
  <c r="N400" i="2"/>
  <c r="R400" i="2" s="1"/>
  <c r="N401" i="2"/>
  <c r="R401" i="2" s="1"/>
  <c r="N402" i="2"/>
  <c r="R402" i="2" s="1"/>
  <c r="N403" i="2"/>
  <c r="R403" i="2" s="1"/>
  <c r="N404" i="2"/>
  <c r="R404" i="2" s="1"/>
  <c r="N405" i="2"/>
  <c r="R405" i="2" s="1"/>
  <c r="N406" i="2"/>
  <c r="R406" i="2" s="1"/>
  <c r="N407" i="2"/>
  <c r="R407" i="2" s="1"/>
  <c r="N408" i="2"/>
  <c r="R408" i="2" s="1"/>
  <c r="N409" i="2"/>
  <c r="R409" i="2" s="1"/>
  <c r="N410" i="2"/>
  <c r="R410" i="2" s="1"/>
  <c r="N411" i="2"/>
  <c r="R411" i="2" s="1"/>
  <c r="N412" i="2"/>
  <c r="R412" i="2" s="1"/>
  <c r="N413" i="2"/>
  <c r="R413" i="2" s="1"/>
  <c r="N414" i="2"/>
  <c r="R414" i="2" s="1"/>
  <c r="N415" i="2"/>
  <c r="R415" i="2" s="1"/>
  <c r="N416" i="2"/>
  <c r="R416" i="2" s="1"/>
  <c r="N417" i="2"/>
  <c r="R417" i="2" s="1"/>
  <c r="N418" i="2"/>
  <c r="R418" i="2" s="1"/>
  <c r="N419" i="2"/>
  <c r="R419" i="2" s="1"/>
  <c r="N420" i="2"/>
  <c r="R420" i="2" s="1"/>
  <c r="N421" i="2"/>
  <c r="R421" i="2" s="1"/>
  <c r="N422" i="2"/>
  <c r="R422" i="2" s="1"/>
  <c r="N423" i="2"/>
  <c r="R423" i="2" s="1"/>
  <c r="N424" i="2"/>
  <c r="R424" i="2" s="1"/>
  <c r="N425" i="2"/>
  <c r="R425" i="2" s="1"/>
  <c r="N426" i="2"/>
  <c r="R426" i="2" s="1"/>
  <c r="N427" i="2"/>
  <c r="R427" i="2" s="1"/>
  <c r="N428" i="2"/>
  <c r="R428" i="2" s="1"/>
  <c r="N429" i="2"/>
  <c r="R429" i="2" s="1"/>
  <c r="N430" i="2"/>
  <c r="R430" i="2" s="1"/>
  <c r="N431" i="2"/>
  <c r="R431" i="2" s="1"/>
  <c r="N432" i="2"/>
  <c r="R432" i="2" s="1"/>
  <c r="N433" i="2"/>
  <c r="R433" i="2" s="1"/>
  <c r="N434" i="2"/>
  <c r="R434" i="2" s="1"/>
  <c r="N435" i="2"/>
  <c r="R435" i="2" s="1"/>
  <c r="N436" i="2"/>
  <c r="R436" i="2" s="1"/>
  <c r="N437" i="2"/>
  <c r="R437" i="2" s="1"/>
  <c r="N438" i="2"/>
  <c r="R438" i="2" s="1"/>
  <c r="N439" i="2"/>
  <c r="R439" i="2" s="1"/>
  <c r="N440" i="2"/>
  <c r="R440" i="2" s="1"/>
  <c r="N441" i="2"/>
  <c r="R441" i="2" s="1"/>
  <c r="N442" i="2"/>
  <c r="R442" i="2" s="1"/>
  <c r="N443" i="2"/>
  <c r="R443" i="2" s="1"/>
  <c r="N444" i="2"/>
  <c r="R444" i="2" s="1"/>
  <c r="N445" i="2"/>
  <c r="R445" i="2" s="1"/>
  <c r="N446" i="2"/>
  <c r="R446" i="2" s="1"/>
  <c r="N447" i="2"/>
  <c r="R447" i="2" s="1"/>
  <c r="N448" i="2"/>
  <c r="R448" i="2" s="1"/>
  <c r="N449" i="2"/>
  <c r="R449" i="2" s="1"/>
  <c r="N450" i="2"/>
  <c r="R450" i="2" s="1"/>
  <c r="N451" i="2"/>
  <c r="R451" i="2" s="1"/>
  <c r="N452" i="2"/>
  <c r="R452" i="2" s="1"/>
  <c r="N453" i="2"/>
  <c r="R453" i="2" s="1"/>
  <c r="N454" i="2"/>
  <c r="R454" i="2" s="1"/>
  <c r="N455" i="2"/>
  <c r="R455" i="2" s="1"/>
  <c r="N456" i="2"/>
  <c r="R456" i="2" s="1"/>
  <c r="N457" i="2"/>
  <c r="R457" i="2" s="1"/>
  <c r="N458" i="2"/>
  <c r="R458" i="2" s="1"/>
  <c r="N459" i="2"/>
  <c r="R459" i="2" s="1"/>
  <c r="N460" i="2"/>
  <c r="R460" i="2" s="1"/>
  <c r="N461" i="2"/>
  <c r="R461" i="2" s="1"/>
  <c r="N462" i="2"/>
  <c r="R462" i="2" s="1"/>
  <c r="N463" i="2"/>
  <c r="R463" i="2" s="1"/>
  <c r="N464" i="2"/>
  <c r="R464" i="2" s="1"/>
  <c r="N465" i="2"/>
  <c r="R465" i="2" s="1"/>
  <c r="N466" i="2"/>
  <c r="R466" i="2" s="1"/>
  <c r="N467" i="2"/>
  <c r="R467" i="2" s="1"/>
  <c r="N468" i="2"/>
  <c r="R468" i="2" s="1"/>
  <c r="N469" i="2"/>
  <c r="R469" i="2" s="1"/>
  <c r="N470" i="2"/>
  <c r="R470" i="2" s="1"/>
  <c r="N471" i="2"/>
  <c r="R471" i="2" s="1"/>
  <c r="N472" i="2"/>
  <c r="R472" i="2" s="1"/>
  <c r="N473" i="2"/>
  <c r="R473" i="2" s="1"/>
  <c r="N474" i="2"/>
  <c r="R474" i="2" s="1"/>
  <c r="N475" i="2"/>
  <c r="R475" i="2" s="1"/>
  <c r="N476" i="2"/>
  <c r="R476" i="2" s="1"/>
  <c r="N477" i="2"/>
  <c r="R477" i="2" s="1"/>
  <c r="N478" i="2"/>
  <c r="R478" i="2" s="1"/>
  <c r="N479" i="2"/>
  <c r="R479" i="2" s="1"/>
  <c r="N480" i="2"/>
  <c r="R480" i="2" s="1"/>
  <c r="N481" i="2"/>
  <c r="R481" i="2" s="1"/>
  <c r="N482" i="2"/>
  <c r="R482" i="2" s="1"/>
  <c r="N483" i="2"/>
  <c r="R483" i="2" s="1"/>
  <c r="N484" i="2"/>
  <c r="R484" i="2" s="1"/>
  <c r="N485" i="2"/>
  <c r="R485" i="2" s="1"/>
  <c r="N486" i="2"/>
  <c r="R486" i="2" s="1"/>
  <c r="N487" i="2"/>
  <c r="R487" i="2" s="1"/>
  <c r="N488" i="2"/>
  <c r="R488" i="2" s="1"/>
  <c r="N489" i="2"/>
  <c r="R489" i="2" s="1"/>
  <c r="N490" i="2"/>
  <c r="R490" i="2" s="1"/>
  <c r="N491" i="2"/>
  <c r="R491" i="2" s="1"/>
  <c r="N492" i="2"/>
  <c r="R492" i="2" s="1"/>
  <c r="N493" i="2"/>
  <c r="R493" i="2" s="1"/>
  <c r="N494" i="2"/>
  <c r="R494" i="2" s="1"/>
  <c r="N495" i="2"/>
  <c r="R495" i="2" s="1"/>
  <c r="N496" i="2"/>
  <c r="R496" i="2" s="1"/>
  <c r="N497" i="2"/>
  <c r="R497" i="2" s="1"/>
  <c r="N498" i="2"/>
  <c r="R498" i="2" s="1"/>
  <c r="N499" i="2"/>
  <c r="R499" i="2" s="1"/>
  <c r="N500" i="2"/>
  <c r="R500" i="2" s="1"/>
  <c r="N501" i="2"/>
  <c r="R501" i="2" s="1"/>
  <c r="N502" i="2"/>
  <c r="R502" i="2" s="1"/>
  <c r="N503" i="2"/>
  <c r="R503" i="2" s="1"/>
  <c r="N504" i="2"/>
  <c r="R504" i="2" s="1"/>
  <c r="N505" i="2"/>
  <c r="R505" i="2" s="1"/>
  <c r="N506" i="2"/>
  <c r="R506" i="2" s="1"/>
  <c r="N507" i="2"/>
  <c r="R507" i="2" s="1"/>
  <c r="N508" i="2"/>
  <c r="R508" i="2" s="1"/>
  <c r="N509" i="2"/>
  <c r="R509" i="2" s="1"/>
  <c r="N510" i="2"/>
  <c r="R510" i="2" s="1"/>
  <c r="N511" i="2"/>
  <c r="R511" i="2" s="1"/>
  <c r="N512" i="2"/>
  <c r="R512" i="2" s="1"/>
  <c r="N513" i="2"/>
  <c r="R513" i="2" s="1"/>
  <c r="N514" i="2"/>
  <c r="R514" i="2" s="1"/>
  <c r="N515" i="2"/>
  <c r="R515" i="2" s="1"/>
  <c r="N516" i="2"/>
  <c r="R516" i="2" s="1"/>
  <c r="N517" i="2"/>
  <c r="R517" i="2" s="1"/>
  <c r="N518" i="2"/>
  <c r="R518" i="2" s="1"/>
  <c r="N519" i="2"/>
  <c r="R519" i="2" s="1"/>
  <c r="N520" i="2"/>
  <c r="R520" i="2" s="1"/>
  <c r="N521" i="2"/>
  <c r="R521" i="2" s="1"/>
  <c r="N522" i="2"/>
  <c r="R522" i="2" s="1"/>
  <c r="N523" i="2"/>
  <c r="R523" i="2" s="1"/>
  <c r="N524" i="2"/>
  <c r="R524" i="2" s="1"/>
  <c r="N525" i="2"/>
  <c r="R525" i="2" s="1"/>
  <c r="N526" i="2"/>
  <c r="R526" i="2" s="1"/>
  <c r="N527" i="2"/>
  <c r="R527" i="2" s="1"/>
  <c r="N528" i="2"/>
  <c r="R528" i="2" s="1"/>
  <c r="N529" i="2"/>
  <c r="R529" i="2" s="1"/>
  <c r="N530" i="2"/>
  <c r="R530" i="2" s="1"/>
  <c r="N531" i="2"/>
  <c r="R531" i="2" s="1"/>
  <c r="N532" i="2"/>
  <c r="R532" i="2" s="1"/>
  <c r="N533" i="2"/>
  <c r="R533" i="2" s="1"/>
  <c r="N534" i="2"/>
  <c r="R534" i="2" s="1"/>
  <c r="N535" i="2"/>
  <c r="R535" i="2" s="1"/>
  <c r="N536" i="2"/>
  <c r="R536" i="2" s="1"/>
  <c r="N537" i="2"/>
  <c r="R537" i="2" s="1"/>
  <c r="N538" i="2"/>
  <c r="R538" i="2" s="1"/>
  <c r="N539" i="2"/>
  <c r="R539" i="2" s="1"/>
  <c r="N540" i="2"/>
  <c r="R540" i="2" s="1"/>
  <c r="N541" i="2"/>
  <c r="R541" i="2" s="1"/>
  <c r="N542" i="2"/>
  <c r="R542" i="2" s="1"/>
  <c r="N543" i="2"/>
  <c r="R543" i="2" s="1"/>
  <c r="N544" i="2"/>
  <c r="R544" i="2" s="1"/>
  <c r="N545" i="2"/>
  <c r="R545" i="2" s="1"/>
  <c r="N546" i="2"/>
  <c r="R546" i="2" s="1"/>
  <c r="N547" i="2"/>
  <c r="R547" i="2" s="1"/>
  <c r="N548" i="2"/>
  <c r="R548" i="2" s="1"/>
  <c r="N549" i="2"/>
  <c r="R549" i="2" s="1"/>
  <c r="N550" i="2"/>
  <c r="R550" i="2" s="1"/>
  <c r="N551" i="2"/>
  <c r="R551" i="2" s="1"/>
  <c r="N552" i="2"/>
  <c r="R552" i="2" s="1"/>
  <c r="N553" i="2"/>
  <c r="R553" i="2" s="1"/>
  <c r="N554" i="2"/>
  <c r="R554" i="2" s="1"/>
  <c r="N555" i="2"/>
  <c r="R555" i="2" s="1"/>
  <c r="N556" i="2"/>
  <c r="R556" i="2" s="1"/>
  <c r="N557" i="2"/>
  <c r="R557" i="2" s="1"/>
  <c r="N558" i="2"/>
  <c r="R558" i="2" s="1"/>
  <c r="N559" i="2"/>
  <c r="R559" i="2" s="1"/>
  <c r="N560" i="2"/>
  <c r="R560" i="2" s="1"/>
  <c r="N561" i="2"/>
  <c r="R561" i="2" s="1"/>
  <c r="N562" i="2"/>
  <c r="R562" i="2" s="1"/>
  <c r="N563" i="2"/>
  <c r="R563" i="2" s="1"/>
  <c r="N564" i="2"/>
  <c r="R564" i="2" s="1"/>
  <c r="N565" i="2"/>
  <c r="R565" i="2" s="1"/>
  <c r="N566" i="2"/>
  <c r="R566" i="2" s="1"/>
  <c r="N567" i="2"/>
  <c r="R567" i="2" s="1"/>
  <c r="N568" i="2"/>
  <c r="R568" i="2" s="1"/>
  <c r="N569" i="2"/>
  <c r="R569" i="2" s="1"/>
  <c r="N570" i="2"/>
  <c r="R570" i="2" s="1"/>
  <c r="N571" i="2"/>
  <c r="R571" i="2" s="1"/>
  <c r="N572" i="2"/>
  <c r="R572" i="2" s="1"/>
  <c r="N573" i="2"/>
  <c r="R573" i="2" s="1"/>
  <c r="N574" i="2"/>
  <c r="R574" i="2" s="1"/>
  <c r="N575" i="2"/>
  <c r="R575" i="2" s="1"/>
  <c r="N576" i="2"/>
  <c r="R576" i="2" s="1"/>
  <c r="N577" i="2"/>
  <c r="R577" i="2" s="1"/>
  <c r="N578" i="2"/>
  <c r="R578" i="2" s="1"/>
  <c r="N579" i="2"/>
  <c r="R579" i="2" s="1"/>
  <c r="N580" i="2"/>
  <c r="R580" i="2" s="1"/>
  <c r="N581" i="2"/>
  <c r="R581" i="2" s="1"/>
  <c r="N582" i="2"/>
  <c r="R582" i="2" s="1"/>
  <c r="N583" i="2"/>
  <c r="R583" i="2" s="1"/>
  <c r="N584" i="2"/>
  <c r="R584" i="2" s="1"/>
  <c r="N585" i="2"/>
  <c r="R585" i="2" s="1"/>
  <c r="N586" i="2"/>
  <c r="R586" i="2" s="1"/>
  <c r="N587" i="2"/>
  <c r="R587" i="2" s="1"/>
  <c r="N588" i="2"/>
  <c r="R588" i="2" s="1"/>
  <c r="N589" i="2"/>
  <c r="R589" i="2" s="1"/>
  <c r="N590" i="2"/>
  <c r="R590" i="2" s="1"/>
  <c r="N591" i="2"/>
  <c r="R591" i="2" s="1"/>
  <c r="N592" i="2"/>
  <c r="R592" i="2" s="1"/>
  <c r="N593" i="2"/>
  <c r="R593" i="2" s="1"/>
  <c r="N594" i="2"/>
  <c r="R594" i="2" s="1"/>
  <c r="N595" i="2"/>
  <c r="R595" i="2" s="1"/>
  <c r="N596" i="2"/>
  <c r="R596" i="2" s="1"/>
  <c r="N597" i="2"/>
  <c r="R597" i="2" s="1"/>
  <c r="N598" i="2"/>
  <c r="R598" i="2" s="1"/>
  <c r="N599" i="2"/>
  <c r="R599" i="2" s="1"/>
  <c r="N600" i="2"/>
  <c r="R600" i="2" s="1"/>
  <c r="N601" i="2"/>
  <c r="R601" i="2" s="1"/>
  <c r="N602" i="2"/>
  <c r="R602" i="2" s="1"/>
  <c r="N603" i="2"/>
  <c r="R603" i="2" s="1"/>
  <c r="N604" i="2"/>
  <c r="R604" i="2" s="1"/>
  <c r="N605" i="2"/>
  <c r="R605" i="2" s="1"/>
  <c r="N606" i="2"/>
  <c r="R606" i="2" s="1"/>
  <c r="N607" i="2"/>
  <c r="R607" i="2" s="1"/>
  <c r="N608" i="2"/>
  <c r="R608" i="2" s="1"/>
  <c r="N609" i="2"/>
  <c r="R609" i="2" s="1"/>
  <c r="N610" i="2"/>
  <c r="R610" i="2" s="1"/>
  <c r="N611" i="2"/>
  <c r="R611" i="2" s="1"/>
  <c r="N612" i="2"/>
  <c r="R612" i="2" s="1"/>
  <c r="N613" i="2"/>
  <c r="R613" i="2" s="1"/>
  <c r="N614" i="2"/>
  <c r="R614" i="2" s="1"/>
  <c r="N615" i="2"/>
  <c r="R615" i="2" s="1"/>
  <c r="N616" i="2"/>
  <c r="R616" i="2" s="1"/>
  <c r="N617" i="2"/>
  <c r="R617" i="2" s="1"/>
  <c r="N618" i="2"/>
  <c r="R618" i="2" s="1"/>
  <c r="N619" i="2"/>
  <c r="R619" i="2" s="1"/>
  <c r="N620" i="2"/>
  <c r="R620" i="2" s="1"/>
  <c r="N621" i="2"/>
  <c r="R621" i="2" s="1"/>
  <c r="N622" i="2"/>
  <c r="R622" i="2" s="1"/>
  <c r="N623" i="2"/>
  <c r="R623" i="2" s="1"/>
  <c r="N624" i="2"/>
  <c r="R624" i="2" s="1"/>
  <c r="N625" i="2"/>
  <c r="R625" i="2" s="1"/>
  <c r="N626" i="2"/>
  <c r="R626" i="2" s="1"/>
  <c r="N627" i="2"/>
  <c r="R627" i="2" s="1"/>
  <c r="N628" i="2"/>
  <c r="R628" i="2" s="1"/>
  <c r="N629" i="2"/>
  <c r="R629" i="2" s="1"/>
  <c r="N630" i="2"/>
  <c r="R630" i="2" s="1"/>
  <c r="N632" i="2"/>
  <c r="R632" i="2" s="1"/>
  <c r="N633" i="2"/>
  <c r="R633" i="2" s="1"/>
  <c r="N634" i="2"/>
  <c r="R634" i="2" s="1"/>
  <c r="N635" i="2"/>
  <c r="R635" i="2" s="1"/>
  <c r="N636" i="2"/>
  <c r="R636" i="2" s="1"/>
  <c r="N637" i="2"/>
  <c r="R637" i="2" s="1"/>
  <c r="N638" i="2"/>
  <c r="R638" i="2" s="1"/>
  <c r="N639" i="2"/>
  <c r="R639" i="2" s="1"/>
  <c r="N640" i="2"/>
  <c r="R640" i="2" s="1"/>
  <c r="N641" i="2"/>
  <c r="R641" i="2" s="1"/>
  <c r="N642" i="2"/>
  <c r="R642" i="2" s="1"/>
  <c r="N643" i="2"/>
  <c r="R643" i="2" s="1"/>
  <c r="N644" i="2"/>
  <c r="R644" i="2" s="1"/>
  <c r="N645" i="2"/>
  <c r="R645" i="2" s="1"/>
  <c r="N646" i="2"/>
  <c r="R646" i="2" s="1"/>
  <c r="N647" i="2"/>
  <c r="R647" i="2" s="1"/>
  <c r="N648" i="2"/>
  <c r="R648" i="2" s="1"/>
  <c r="N649" i="2"/>
  <c r="R649" i="2" s="1"/>
  <c r="N650" i="2"/>
  <c r="R650" i="2" s="1"/>
  <c r="N651" i="2"/>
  <c r="R651" i="2" s="1"/>
  <c r="N652" i="2"/>
  <c r="R652" i="2" s="1"/>
  <c r="N653" i="2"/>
  <c r="R653" i="2" s="1"/>
  <c r="N654" i="2"/>
  <c r="R654" i="2" s="1"/>
  <c r="N655" i="2"/>
  <c r="R655" i="2" s="1"/>
  <c r="N656" i="2"/>
  <c r="R656" i="2" s="1"/>
  <c r="N657" i="2"/>
  <c r="R657" i="2" s="1"/>
  <c r="N658" i="2"/>
  <c r="R658" i="2" s="1"/>
  <c r="N659" i="2"/>
  <c r="R659" i="2" s="1"/>
  <c r="N660" i="2"/>
  <c r="R660" i="2" s="1"/>
  <c r="N661" i="2"/>
  <c r="R661" i="2" s="1"/>
  <c r="N662" i="2"/>
  <c r="R662" i="2" s="1"/>
  <c r="N663" i="2"/>
  <c r="R663" i="2" s="1"/>
  <c r="N664" i="2"/>
  <c r="R664" i="2" s="1"/>
  <c r="N665" i="2"/>
  <c r="R665" i="2" s="1"/>
  <c r="N666" i="2"/>
  <c r="R666" i="2" s="1"/>
  <c r="N667" i="2"/>
  <c r="R667" i="2" s="1"/>
  <c r="N668" i="2"/>
  <c r="R668" i="2" s="1"/>
  <c r="N669" i="2"/>
  <c r="R669" i="2" s="1"/>
  <c r="N671" i="2"/>
  <c r="R671" i="2" s="1"/>
  <c r="N672" i="2"/>
  <c r="R672" i="2" s="1"/>
  <c r="N673" i="2"/>
  <c r="R673" i="2" s="1"/>
  <c r="N674" i="2"/>
  <c r="R674" i="2" s="1"/>
  <c r="N675" i="2"/>
  <c r="R675" i="2" s="1"/>
  <c r="N676" i="2"/>
  <c r="R676" i="2" s="1"/>
  <c r="N677" i="2"/>
  <c r="R677" i="2" s="1"/>
  <c r="N678" i="2"/>
  <c r="R678" i="2" s="1"/>
  <c r="N679" i="2"/>
  <c r="R679" i="2" s="1"/>
  <c r="N680" i="2"/>
  <c r="R680" i="2" s="1"/>
  <c r="N681" i="2"/>
  <c r="R681" i="2" s="1"/>
  <c r="N682" i="2"/>
  <c r="R682" i="2" s="1"/>
  <c r="N683" i="2"/>
  <c r="R683" i="2" s="1"/>
  <c r="N684" i="2"/>
  <c r="R684" i="2" s="1"/>
  <c r="N685" i="2"/>
  <c r="R685" i="2" s="1"/>
  <c r="N686" i="2"/>
  <c r="R686" i="2" s="1"/>
  <c r="N687" i="2"/>
  <c r="R687" i="2" s="1"/>
  <c r="N688" i="2"/>
  <c r="R688" i="2" s="1"/>
  <c r="N689" i="2"/>
  <c r="R689" i="2" s="1"/>
  <c r="N690" i="2"/>
  <c r="R690" i="2" s="1"/>
  <c r="N691" i="2"/>
  <c r="R691" i="2" s="1"/>
  <c r="N692" i="2"/>
  <c r="R692" i="2" s="1"/>
  <c r="N693" i="2"/>
  <c r="R693" i="2" s="1"/>
  <c r="N694" i="2"/>
  <c r="R694" i="2" s="1"/>
  <c r="N695" i="2"/>
  <c r="R695" i="2" s="1"/>
  <c r="N696" i="2"/>
  <c r="R696" i="2" s="1"/>
  <c r="N697" i="2"/>
  <c r="R697" i="2" s="1"/>
  <c r="N698" i="2"/>
  <c r="R698" i="2" s="1"/>
  <c r="N699" i="2"/>
  <c r="R699" i="2" s="1"/>
  <c r="N700" i="2"/>
  <c r="R700" i="2" s="1"/>
  <c r="N701" i="2"/>
  <c r="R701" i="2" s="1"/>
  <c r="N702" i="2"/>
  <c r="R702" i="2" s="1"/>
  <c r="N703" i="2"/>
  <c r="R703" i="2" s="1"/>
  <c r="N704" i="2"/>
  <c r="R704" i="2" s="1"/>
  <c r="N705" i="2"/>
  <c r="R705" i="2" s="1"/>
  <c r="N706" i="2"/>
  <c r="R706" i="2" s="1"/>
  <c r="N707" i="2"/>
  <c r="R707" i="2" s="1"/>
  <c r="N709" i="2"/>
  <c r="R709" i="2" s="1"/>
  <c r="N710" i="2"/>
  <c r="R710" i="2" s="1"/>
  <c r="N711" i="2"/>
  <c r="R711" i="2" s="1"/>
  <c r="N712" i="2"/>
  <c r="R712" i="2" s="1"/>
  <c r="N713" i="2"/>
  <c r="R713" i="2" s="1"/>
  <c r="N714" i="2"/>
  <c r="R714" i="2" s="1"/>
  <c r="N715" i="2"/>
  <c r="R715" i="2" s="1"/>
  <c r="N716" i="2"/>
  <c r="R716" i="2" s="1"/>
  <c r="N717" i="2"/>
  <c r="R717" i="2" s="1"/>
  <c r="N718" i="2"/>
  <c r="R718" i="2" s="1"/>
  <c r="N719" i="2"/>
  <c r="R719" i="2" s="1"/>
  <c r="N721" i="2"/>
  <c r="R721" i="2" s="1"/>
  <c r="N722" i="2"/>
  <c r="R722" i="2" s="1"/>
  <c r="N723" i="2"/>
  <c r="R723" i="2" s="1"/>
  <c r="N724" i="2"/>
  <c r="R724" i="2" s="1"/>
  <c r="N725" i="2"/>
  <c r="R725" i="2" s="1"/>
  <c r="N726" i="2"/>
  <c r="R726" i="2" s="1"/>
  <c r="N727" i="2"/>
  <c r="R727" i="2" s="1"/>
  <c r="N728" i="2"/>
  <c r="R728" i="2" s="1"/>
  <c r="N729" i="2"/>
  <c r="R729" i="2" s="1"/>
  <c r="N730" i="2"/>
  <c r="R730" i="2" s="1"/>
  <c r="N731" i="2"/>
  <c r="R731" i="2" s="1"/>
  <c r="N732" i="2"/>
  <c r="R732" i="2" s="1"/>
  <c r="N733" i="2"/>
  <c r="R733" i="2" s="1"/>
  <c r="N734" i="2"/>
  <c r="R734" i="2" s="1"/>
  <c r="N735" i="2"/>
  <c r="R735" i="2" s="1"/>
  <c r="N736" i="2"/>
  <c r="R736" i="2" s="1"/>
  <c r="N737" i="2"/>
  <c r="R737" i="2" s="1"/>
  <c r="N738" i="2"/>
  <c r="R738" i="2" s="1"/>
  <c r="N740" i="2"/>
  <c r="R740" i="2" s="1"/>
  <c r="N741" i="2"/>
  <c r="R741" i="2" s="1"/>
  <c r="N742" i="2"/>
  <c r="R742" i="2" s="1"/>
  <c r="N743" i="2"/>
  <c r="R743" i="2" s="1"/>
  <c r="N744" i="2"/>
  <c r="R744" i="2" s="1"/>
  <c r="N745" i="2"/>
  <c r="R745" i="2" s="1"/>
  <c r="N746" i="2"/>
  <c r="R746" i="2" s="1"/>
  <c r="N747" i="2"/>
  <c r="R747" i="2" s="1"/>
  <c r="N748" i="2"/>
  <c r="R748" i="2" s="1"/>
  <c r="N749" i="2"/>
  <c r="R749" i="2" s="1"/>
  <c r="N750" i="2"/>
  <c r="R750" i="2" s="1"/>
  <c r="N751" i="2"/>
  <c r="R751" i="2" s="1"/>
  <c r="N752" i="2"/>
  <c r="R752" i="2" s="1"/>
  <c r="N753" i="2"/>
  <c r="R753" i="2" s="1"/>
  <c r="N754" i="2"/>
  <c r="R754" i="2" s="1"/>
  <c r="N755" i="2"/>
  <c r="R755" i="2" s="1"/>
  <c r="N756" i="2"/>
  <c r="R756" i="2" s="1"/>
  <c r="N757" i="2"/>
  <c r="R757" i="2" s="1"/>
  <c r="N758" i="2"/>
  <c r="R758" i="2" s="1"/>
  <c r="N759" i="2"/>
  <c r="R759" i="2" s="1"/>
  <c r="N760" i="2"/>
  <c r="R760" i="2" s="1"/>
  <c r="N761" i="2"/>
  <c r="R761" i="2" s="1"/>
  <c r="N762" i="2"/>
  <c r="R762" i="2" s="1"/>
  <c r="N763" i="2"/>
  <c r="R763" i="2" s="1"/>
  <c r="N764" i="2"/>
  <c r="R764" i="2" s="1"/>
  <c r="N765" i="2"/>
  <c r="R765" i="2" s="1"/>
  <c r="N766" i="2"/>
  <c r="R766" i="2" s="1"/>
  <c r="N767" i="2"/>
  <c r="R767" i="2" s="1"/>
  <c r="N768" i="2"/>
  <c r="R768" i="2" s="1"/>
  <c r="N769" i="2"/>
  <c r="R769" i="2" s="1"/>
  <c r="N770" i="2"/>
  <c r="R770" i="2" s="1"/>
  <c r="N772" i="2"/>
  <c r="R772" i="2" s="1"/>
  <c r="N773" i="2"/>
  <c r="R773" i="2" s="1"/>
  <c r="N775" i="2"/>
  <c r="R775" i="2" s="1"/>
  <c r="N776" i="2"/>
  <c r="R776" i="2" s="1"/>
  <c r="N777" i="2"/>
  <c r="R777" i="2" s="1"/>
  <c r="N778" i="2"/>
  <c r="R778" i="2" s="1"/>
  <c r="N779" i="2"/>
  <c r="R779" i="2" s="1"/>
  <c r="N780" i="2"/>
  <c r="R780" i="2" s="1"/>
  <c r="N781" i="2"/>
  <c r="R781" i="2" s="1"/>
  <c r="N782" i="2"/>
  <c r="R782" i="2" s="1"/>
  <c r="N783" i="2"/>
  <c r="R783" i="2" s="1"/>
  <c r="N784" i="2"/>
  <c r="R784" i="2" s="1"/>
  <c r="N785" i="2"/>
  <c r="R785" i="2" s="1"/>
  <c r="N786" i="2"/>
  <c r="R786" i="2" s="1"/>
  <c r="N787" i="2"/>
  <c r="R787" i="2" s="1"/>
  <c r="N788" i="2"/>
  <c r="R788" i="2" s="1"/>
  <c r="N789" i="2"/>
  <c r="R789" i="2" s="1"/>
  <c r="N791" i="2"/>
  <c r="R791" i="2" s="1"/>
  <c r="N792" i="2"/>
  <c r="R792" i="2" s="1"/>
  <c r="N793" i="2"/>
  <c r="R793" i="2" s="1"/>
  <c r="N794" i="2"/>
  <c r="R794" i="2" s="1"/>
  <c r="N795" i="2"/>
  <c r="R795" i="2" s="1"/>
  <c r="N796" i="2"/>
  <c r="R796" i="2" s="1"/>
  <c r="N798" i="2"/>
  <c r="R798" i="2" s="1"/>
  <c r="N799" i="2"/>
  <c r="R799" i="2" s="1"/>
  <c r="N800" i="2"/>
  <c r="R800" i="2" s="1"/>
  <c r="N801" i="2"/>
  <c r="R801" i="2" s="1"/>
  <c r="N802" i="2"/>
  <c r="R802" i="2" s="1"/>
  <c r="N803" i="2"/>
  <c r="R803" i="2" s="1"/>
  <c r="N804" i="2"/>
  <c r="R804" i="2" s="1"/>
  <c r="N805" i="2"/>
  <c r="R805" i="2" s="1"/>
  <c r="N807" i="2"/>
  <c r="R807" i="2" s="1"/>
  <c r="N808" i="2"/>
  <c r="R808" i="2" s="1"/>
  <c r="N809" i="2"/>
  <c r="R809" i="2" s="1"/>
  <c r="N810" i="2"/>
  <c r="R810" i="2" s="1"/>
  <c r="N811" i="2"/>
  <c r="R811" i="2" s="1"/>
  <c r="N812" i="2"/>
  <c r="R812" i="2" s="1"/>
  <c r="N813" i="2"/>
  <c r="R813" i="2" s="1"/>
  <c r="N815" i="2"/>
  <c r="R815" i="2" s="1"/>
  <c r="N816" i="2"/>
  <c r="R816" i="2" s="1"/>
  <c r="N818" i="2"/>
  <c r="R818" i="2" s="1"/>
  <c r="N819" i="2"/>
  <c r="R819" i="2" s="1"/>
  <c r="N820" i="2"/>
  <c r="R820" i="2" s="1"/>
  <c r="N821" i="2"/>
  <c r="R821" i="2" s="1"/>
  <c r="N822" i="2"/>
  <c r="R822" i="2" s="1"/>
  <c r="N823" i="2"/>
  <c r="R823" i="2" s="1"/>
  <c r="N824" i="2"/>
  <c r="R824" i="2" s="1"/>
  <c r="N825" i="2"/>
  <c r="R825" i="2" s="1"/>
  <c r="N826" i="2"/>
  <c r="R826" i="2" s="1"/>
  <c r="N827" i="2"/>
  <c r="R827" i="2" s="1"/>
  <c r="N829" i="2"/>
  <c r="R829" i="2" s="1"/>
  <c r="N830" i="2"/>
  <c r="R830" i="2" s="1"/>
  <c r="N831" i="2"/>
  <c r="R831" i="2" s="1"/>
  <c r="N832" i="2"/>
  <c r="R832" i="2" s="1"/>
  <c r="N833" i="2"/>
  <c r="R833" i="2" s="1"/>
  <c r="N834" i="2"/>
  <c r="R834" i="2" s="1"/>
  <c r="N835" i="2"/>
  <c r="R835" i="2" s="1"/>
  <c r="N836" i="2"/>
  <c r="R836" i="2" s="1"/>
  <c r="N837" i="2"/>
  <c r="R837" i="2" s="1"/>
  <c r="N4700" i="2"/>
  <c r="R4700" i="2" s="1"/>
  <c r="N4701" i="2"/>
  <c r="R4701" i="2" s="1"/>
  <c r="N4702" i="2"/>
  <c r="R4702" i="2" s="1"/>
  <c r="N4703" i="2"/>
  <c r="R4703" i="2" s="1"/>
  <c r="N4704" i="2"/>
  <c r="R4704" i="2" s="1"/>
  <c r="N4705" i="2"/>
  <c r="R4705" i="2" s="1"/>
  <c r="N4706" i="2"/>
  <c r="R4706" i="2" s="1"/>
  <c r="N4707" i="2"/>
  <c r="R4707" i="2" s="1"/>
  <c r="N4708" i="2"/>
  <c r="R4708" i="2" s="1"/>
  <c r="N4709" i="2"/>
  <c r="R4709" i="2" s="1"/>
  <c r="N4710" i="2"/>
  <c r="R4710" i="2" s="1"/>
  <c r="N4711" i="2"/>
  <c r="R4711" i="2" s="1"/>
  <c r="N4712" i="2"/>
  <c r="R4712" i="2" s="1"/>
  <c r="N4713" i="2"/>
  <c r="R4713" i="2" s="1"/>
  <c r="N4714" i="2"/>
  <c r="R4714" i="2" s="1"/>
  <c r="N4715" i="2"/>
  <c r="R4715" i="2" s="1"/>
  <c r="N4716" i="2"/>
  <c r="R4716" i="2" s="1"/>
  <c r="N4717" i="2"/>
  <c r="R4717" i="2" s="1"/>
  <c r="N4718" i="2"/>
  <c r="R4718" i="2" s="1"/>
  <c r="N4719" i="2"/>
  <c r="R4719" i="2" s="1"/>
  <c r="N4720" i="2"/>
  <c r="R4720" i="2" s="1"/>
  <c r="N4721" i="2"/>
  <c r="R4721" i="2" s="1"/>
  <c r="N4722" i="2"/>
  <c r="R4722" i="2" s="1"/>
  <c r="N4723" i="2"/>
  <c r="R4723" i="2" s="1"/>
  <c r="N4724" i="2"/>
  <c r="R4724" i="2" s="1"/>
  <c r="N4725" i="2"/>
  <c r="R4725" i="2" s="1"/>
  <c r="N4726" i="2"/>
  <c r="R4726" i="2" s="1"/>
  <c r="N4727" i="2"/>
  <c r="R4727" i="2" s="1"/>
  <c r="N4728" i="2"/>
  <c r="R4728" i="2" s="1"/>
  <c r="N4729" i="2"/>
  <c r="R4729" i="2" s="1"/>
  <c r="N4730" i="2"/>
  <c r="R4730" i="2" s="1"/>
  <c r="N4731" i="2"/>
  <c r="R4731" i="2" s="1"/>
  <c r="N4732" i="2"/>
  <c r="R4732" i="2" s="1"/>
  <c r="N4733" i="2"/>
  <c r="R4733" i="2" s="1"/>
  <c r="N4734" i="2"/>
  <c r="R4734" i="2" s="1"/>
  <c r="N4735" i="2"/>
  <c r="R4735" i="2" s="1"/>
  <c r="N4736" i="2"/>
  <c r="R4736" i="2" s="1"/>
  <c r="N4737" i="2"/>
  <c r="R4737" i="2" s="1"/>
  <c r="N4738" i="2"/>
  <c r="R4738" i="2" s="1"/>
  <c r="N4739" i="2"/>
  <c r="R4739" i="2" s="1"/>
  <c r="N4740" i="2"/>
  <c r="R4740" i="2" s="1"/>
  <c r="N4741" i="2"/>
  <c r="R4741" i="2" s="1"/>
  <c r="N4742" i="2"/>
  <c r="R4742" i="2" s="1"/>
  <c r="N4743" i="2"/>
  <c r="R4743" i="2" s="1"/>
  <c r="N4744" i="2"/>
  <c r="R4744" i="2" s="1"/>
  <c r="N4745" i="2"/>
  <c r="R4745" i="2" s="1"/>
  <c r="N4746" i="2"/>
  <c r="R4746" i="2" s="1"/>
  <c r="N4747" i="2"/>
  <c r="R4747" i="2" s="1"/>
  <c r="N4748" i="2"/>
  <c r="R4748" i="2" s="1"/>
  <c r="N4749" i="2"/>
  <c r="R4749" i="2" s="1"/>
  <c r="N4750" i="2"/>
  <c r="R4750" i="2" s="1"/>
  <c r="N4751" i="2"/>
  <c r="R4751" i="2" s="1"/>
  <c r="N4752" i="2"/>
  <c r="R4752" i="2" s="1"/>
  <c r="N4753" i="2"/>
  <c r="R4753" i="2" s="1"/>
  <c r="N4754" i="2"/>
  <c r="R4754" i="2" s="1"/>
  <c r="N4755" i="2"/>
  <c r="R4755" i="2" s="1"/>
  <c r="N4756" i="2"/>
  <c r="R4756" i="2" s="1"/>
  <c r="N4757" i="2"/>
  <c r="R4757" i="2" s="1"/>
  <c r="N4758" i="2"/>
  <c r="R4758" i="2" s="1"/>
  <c r="N4759" i="2"/>
  <c r="R4759" i="2" s="1"/>
  <c r="N4760" i="2"/>
  <c r="R4760" i="2" s="1"/>
  <c r="N4761" i="2"/>
  <c r="R4761" i="2" s="1"/>
  <c r="N4762" i="2"/>
  <c r="R4762" i="2" s="1"/>
  <c r="N4763" i="2"/>
  <c r="R4763" i="2" s="1"/>
  <c r="N4764" i="2"/>
  <c r="R4764" i="2" s="1"/>
  <c r="N4765" i="2"/>
  <c r="R4765" i="2" s="1"/>
  <c r="N4766" i="2"/>
  <c r="R4766" i="2" s="1"/>
  <c r="N4767" i="2"/>
  <c r="R4767" i="2" s="1"/>
  <c r="N4768" i="2"/>
  <c r="R4768" i="2" s="1"/>
  <c r="N4769" i="2"/>
  <c r="R4769" i="2" s="1"/>
  <c r="N4770" i="2"/>
  <c r="R4770" i="2" s="1"/>
  <c r="N4771" i="2"/>
  <c r="R4771" i="2" s="1"/>
  <c r="N4772" i="2"/>
  <c r="R4772" i="2" s="1"/>
  <c r="N4773" i="2"/>
  <c r="R4773" i="2" s="1"/>
  <c r="N4774" i="2"/>
  <c r="R4774" i="2" s="1"/>
  <c r="N4775" i="2"/>
  <c r="R4775" i="2" s="1"/>
  <c r="N4776" i="2"/>
  <c r="R4776" i="2" s="1"/>
  <c r="N4777" i="2"/>
  <c r="R4777" i="2" s="1"/>
  <c r="N4778" i="2"/>
  <c r="R4778" i="2" s="1"/>
  <c r="N4779" i="2"/>
  <c r="R4779" i="2" s="1"/>
  <c r="N4780" i="2"/>
  <c r="R4780" i="2" s="1"/>
  <c r="N4781" i="2"/>
  <c r="R4781" i="2" s="1"/>
  <c r="N4782" i="2"/>
  <c r="R4782" i="2" s="1"/>
  <c r="N4783" i="2"/>
  <c r="R4783" i="2" s="1"/>
  <c r="N4784" i="2"/>
  <c r="R4784" i="2" s="1"/>
  <c r="N4785" i="2"/>
  <c r="R4785" i="2" s="1"/>
  <c r="N4786" i="2"/>
  <c r="R4786" i="2" s="1"/>
  <c r="N4787" i="2"/>
  <c r="R4787" i="2" s="1"/>
  <c r="N4788" i="2"/>
  <c r="R4788" i="2" s="1"/>
  <c r="N4789" i="2"/>
  <c r="R4789" i="2" s="1"/>
  <c r="N4790" i="2"/>
  <c r="R4790" i="2" s="1"/>
  <c r="N4791" i="2"/>
  <c r="R4791" i="2" s="1"/>
  <c r="N4792" i="2"/>
  <c r="R4792" i="2" s="1"/>
  <c r="N4793" i="2"/>
  <c r="R4793" i="2" s="1"/>
  <c r="N4794" i="2"/>
  <c r="R4794" i="2" s="1"/>
  <c r="N4795" i="2"/>
  <c r="R4795" i="2" s="1"/>
  <c r="N4796" i="2"/>
  <c r="R4796" i="2" s="1"/>
  <c r="N4797" i="2"/>
  <c r="R4797" i="2" s="1"/>
  <c r="N4798" i="2"/>
  <c r="R4798" i="2" s="1"/>
  <c r="N4799" i="2"/>
  <c r="R4799" i="2" s="1"/>
  <c r="N4800" i="2"/>
  <c r="R4800" i="2" s="1"/>
  <c r="N4801" i="2"/>
  <c r="R4801" i="2" s="1"/>
  <c r="N4802" i="2"/>
  <c r="R4802" i="2" s="1"/>
  <c r="N4803" i="2"/>
  <c r="R4803" i="2" s="1"/>
  <c r="N4804" i="2"/>
  <c r="R4804" i="2" s="1"/>
  <c r="N4805" i="2"/>
  <c r="R4805" i="2" s="1"/>
  <c r="N4806" i="2"/>
  <c r="R4806" i="2" s="1"/>
  <c r="N4807" i="2"/>
  <c r="R4807" i="2" s="1"/>
  <c r="N4808" i="2"/>
  <c r="R4808" i="2" s="1"/>
  <c r="N4809" i="2"/>
  <c r="R4809" i="2" s="1"/>
  <c r="N4810" i="2"/>
  <c r="R4810" i="2" s="1"/>
  <c r="N4811" i="2"/>
  <c r="R4811" i="2" s="1"/>
  <c r="N4812" i="2"/>
  <c r="R4812" i="2" s="1"/>
  <c r="N4813" i="2"/>
  <c r="R4813" i="2" s="1"/>
  <c r="N4814" i="2"/>
  <c r="R4814" i="2" s="1"/>
  <c r="N4815" i="2"/>
  <c r="R4815" i="2" s="1"/>
  <c r="N4816" i="2"/>
  <c r="R4816" i="2" s="1"/>
  <c r="N4817" i="2"/>
  <c r="R4817" i="2" s="1"/>
  <c r="N4818" i="2"/>
  <c r="R4818" i="2" s="1"/>
  <c r="N4819" i="2"/>
  <c r="R4819" i="2" s="1"/>
  <c r="N4820" i="2"/>
  <c r="R4820" i="2" s="1"/>
  <c r="N4821" i="2"/>
  <c r="R4821" i="2" s="1"/>
  <c r="N4822" i="2"/>
  <c r="R4822" i="2" s="1"/>
  <c r="N4823" i="2"/>
  <c r="R4823" i="2" s="1"/>
  <c r="N4824" i="2"/>
  <c r="R4824" i="2" s="1"/>
  <c r="N4825" i="2"/>
  <c r="R4825" i="2" s="1"/>
  <c r="N4826" i="2"/>
  <c r="R4826" i="2" s="1"/>
  <c r="N4827" i="2"/>
  <c r="R4827" i="2" s="1"/>
  <c r="N4828" i="2"/>
  <c r="R4828" i="2" s="1"/>
  <c r="N4829" i="2"/>
  <c r="R4829" i="2" s="1"/>
  <c r="N4830" i="2"/>
  <c r="R4830" i="2" s="1"/>
  <c r="N4831" i="2"/>
  <c r="R4831" i="2" s="1"/>
  <c r="N4832" i="2"/>
  <c r="R4832" i="2" s="1"/>
  <c r="N4833" i="2"/>
  <c r="R4833" i="2" s="1"/>
  <c r="N4834" i="2"/>
  <c r="R4834" i="2" s="1"/>
  <c r="N4835" i="2"/>
  <c r="R4835" i="2" s="1"/>
  <c r="N4836" i="2"/>
  <c r="R4836" i="2" s="1"/>
  <c r="N4837" i="2"/>
  <c r="R4837" i="2" s="1"/>
  <c r="N4838" i="2"/>
  <c r="R4838" i="2" s="1"/>
  <c r="N4839" i="2"/>
  <c r="R4839" i="2" s="1"/>
  <c r="N4840" i="2"/>
  <c r="R4840" i="2" s="1"/>
  <c r="N4841" i="2"/>
  <c r="R4841" i="2" s="1"/>
  <c r="N4842" i="2"/>
  <c r="R4842" i="2" s="1"/>
  <c r="N4843" i="2"/>
  <c r="R4843" i="2" s="1"/>
  <c r="N4844" i="2"/>
  <c r="R4844" i="2" s="1"/>
  <c r="N4845" i="2"/>
  <c r="R4845" i="2" s="1"/>
  <c r="N4846" i="2"/>
  <c r="R4846" i="2" s="1"/>
  <c r="N4847" i="2"/>
  <c r="R4847" i="2" s="1"/>
  <c r="N4848" i="2"/>
  <c r="R4848" i="2" s="1"/>
  <c r="N4849" i="2"/>
  <c r="R4849" i="2" s="1"/>
  <c r="N4850" i="2"/>
  <c r="R4850" i="2" s="1"/>
  <c r="N4851" i="2"/>
  <c r="R4851" i="2" s="1"/>
  <c r="N4852" i="2"/>
  <c r="R4852" i="2" s="1"/>
  <c r="N4853" i="2"/>
  <c r="R4853" i="2" s="1"/>
  <c r="N4854" i="2"/>
  <c r="R4854" i="2" s="1"/>
  <c r="N4855" i="2"/>
  <c r="R4855" i="2" s="1"/>
  <c r="N4856" i="2"/>
  <c r="R4856" i="2" s="1"/>
  <c r="N4857" i="2"/>
  <c r="R4857" i="2" s="1"/>
  <c r="N4858" i="2"/>
  <c r="R4858" i="2" s="1"/>
  <c r="N4859" i="2"/>
  <c r="R4859" i="2" s="1"/>
  <c r="N4860" i="2"/>
  <c r="R4860" i="2" s="1"/>
  <c r="N4861" i="2"/>
  <c r="R4861" i="2" s="1"/>
  <c r="N4862" i="2"/>
  <c r="R4862" i="2" s="1"/>
  <c r="N4863" i="2"/>
  <c r="R4863" i="2" s="1"/>
  <c r="N4864" i="2"/>
  <c r="R4864" i="2" s="1"/>
  <c r="N4865" i="2"/>
  <c r="R4865" i="2" s="1"/>
  <c r="N4866" i="2"/>
  <c r="R4866" i="2" s="1"/>
  <c r="N4867" i="2"/>
  <c r="R4867" i="2" s="1"/>
  <c r="N4868" i="2"/>
  <c r="R4868" i="2" s="1"/>
  <c r="N4869" i="2"/>
  <c r="R4869" i="2" s="1"/>
  <c r="N4870" i="2"/>
  <c r="R4870" i="2" s="1"/>
  <c r="N4871" i="2"/>
  <c r="R4871" i="2" s="1"/>
  <c r="N4872" i="2"/>
  <c r="R4872" i="2" s="1"/>
  <c r="N4873" i="2"/>
  <c r="R4873" i="2" s="1"/>
  <c r="N4874" i="2"/>
  <c r="R4874" i="2" s="1"/>
  <c r="N4875" i="2"/>
  <c r="R4875" i="2" s="1"/>
  <c r="N4876" i="2"/>
  <c r="R4876" i="2" s="1"/>
  <c r="N4877" i="2"/>
  <c r="R4877" i="2" s="1"/>
  <c r="N4878" i="2"/>
  <c r="R4878" i="2" s="1"/>
  <c r="N4879" i="2"/>
  <c r="R4879" i="2" s="1"/>
  <c r="N4880" i="2"/>
  <c r="R4880" i="2" s="1"/>
  <c r="N4881" i="2"/>
  <c r="R4881" i="2" s="1"/>
  <c r="N4882" i="2"/>
  <c r="R4882" i="2" s="1"/>
  <c r="N4883" i="2"/>
  <c r="R4883" i="2" s="1"/>
  <c r="N4884" i="2"/>
  <c r="R4884" i="2" s="1"/>
  <c r="N4885" i="2"/>
  <c r="R4885" i="2" s="1"/>
  <c r="N4886" i="2"/>
  <c r="R4886" i="2" s="1"/>
  <c r="N4887" i="2"/>
  <c r="R4887" i="2" s="1"/>
  <c r="N4888" i="2"/>
  <c r="R4888" i="2" s="1"/>
  <c r="N4889" i="2"/>
  <c r="R4889" i="2" s="1"/>
  <c r="N4890" i="2"/>
  <c r="R4890" i="2" s="1"/>
  <c r="N4891" i="2"/>
  <c r="R4891" i="2" s="1"/>
  <c r="N4892" i="2"/>
  <c r="R4892" i="2" s="1"/>
  <c r="N4893" i="2"/>
  <c r="R4893" i="2" s="1"/>
  <c r="N4894" i="2"/>
  <c r="R4894" i="2" s="1"/>
  <c r="N4895" i="2"/>
  <c r="R4895" i="2" s="1"/>
  <c r="N4896" i="2"/>
  <c r="R4896" i="2" s="1"/>
  <c r="N4897" i="2"/>
  <c r="R4897" i="2" s="1"/>
  <c r="N4898" i="2"/>
  <c r="R4898" i="2" s="1"/>
  <c r="N4899" i="2"/>
  <c r="R4899" i="2" s="1"/>
  <c r="N4900" i="2"/>
  <c r="R4900" i="2" s="1"/>
  <c r="N4901" i="2"/>
  <c r="R4901" i="2" s="1"/>
  <c r="N4902" i="2"/>
  <c r="R4902" i="2" s="1"/>
  <c r="N4903" i="2"/>
  <c r="R4903" i="2" s="1"/>
  <c r="N4904" i="2"/>
  <c r="R4904" i="2" s="1"/>
  <c r="N4905" i="2"/>
  <c r="R4905" i="2" s="1"/>
  <c r="N4906" i="2"/>
  <c r="R4906" i="2" s="1"/>
  <c r="N4907" i="2"/>
  <c r="R4907" i="2" s="1"/>
  <c r="N4908" i="2"/>
  <c r="R4908" i="2" s="1"/>
  <c r="N4909" i="2"/>
  <c r="R4909" i="2" s="1"/>
  <c r="N4910" i="2"/>
  <c r="R4910" i="2" s="1"/>
  <c r="N4911" i="2"/>
  <c r="R4911" i="2" s="1"/>
  <c r="N4912" i="2"/>
  <c r="R4912" i="2" s="1"/>
  <c r="N4913" i="2"/>
  <c r="R4913" i="2" s="1"/>
  <c r="N4914" i="2"/>
  <c r="R4914" i="2" s="1"/>
  <c r="N4915" i="2"/>
  <c r="R4915" i="2" s="1"/>
  <c r="N4916" i="2"/>
  <c r="R4916" i="2" s="1"/>
  <c r="N4917" i="2"/>
  <c r="R4917" i="2" s="1"/>
  <c r="N4918" i="2"/>
  <c r="R4918" i="2" s="1"/>
  <c r="N4919" i="2"/>
  <c r="R4919" i="2" s="1"/>
  <c r="N4920" i="2"/>
  <c r="R4920" i="2" s="1"/>
  <c r="N4921" i="2"/>
  <c r="R4921" i="2" s="1"/>
  <c r="N4922" i="2"/>
  <c r="R4922" i="2" s="1"/>
  <c r="N4923" i="2"/>
  <c r="R4923" i="2" s="1"/>
  <c r="N5322" i="2"/>
  <c r="R5322" i="2" s="1"/>
  <c r="N5323" i="2"/>
  <c r="R5323" i="2" s="1"/>
  <c r="N5325" i="2"/>
  <c r="R5325" i="2" s="1"/>
  <c r="N5329" i="2"/>
  <c r="R5329" i="2" s="1"/>
  <c r="N5332" i="2"/>
  <c r="R5332" i="2" s="1"/>
  <c r="N5333" i="2"/>
  <c r="R5333" i="2" s="1"/>
  <c r="N5335" i="2"/>
  <c r="R5335" i="2" s="1"/>
  <c r="N5337" i="2"/>
  <c r="R5337" i="2" s="1"/>
  <c r="N5339" i="2"/>
  <c r="R5339" i="2" s="1"/>
  <c r="N5340" i="2"/>
  <c r="R5340" i="2" s="1"/>
  <c r="N5341" i="2"/>
  <c r="R5341" i="2" s="1"/>
  <c r="N5355" i="2"/>
  <c r="R5355" i="2" s="1"/>
  <c r="N5356" i="2"/>
  <c r="R5356" i="2" s="1"/>
  <c r="N5357" i="2"/>
  <c r="R5357" i="2" s="1"/>
  <c r="N5361" i="2"/>
  <c r="R5361" i="2" s="1"/>
  <c r="N5364" i="2"/>
  <c r="R5364" i="2" s="1"/>
  <c r="N5365" i="2"/>
  <c r="R5365" i="2" s="1"/>
  <c r="N5367" i="2"/>
  <c r="R5367" i="2" s="1"/>
  <c r="N5368" i="2"/>
  <c r="R5368" i="2" s="1"/>
  <c r="N5369" i="2"/>
  <c r="R5369" i="2" s="1"/>
  <c r="N5371" i="2"/>
  <c r="R5371" i="2" s="1"/>
  <c r="N5374" i="2"/>
  <c r="R5374" i="2" s="1"/>
  <c r="N5376" i="2"/>
  <c r="R5376" i="2" s="1"/>
  <c r="N5377" i="2"/>
  <c r="R5377" i="2" s="1"/>
  <c r="N5378" i="2"/>
  <c r="R5378" i="2" s="1"/>
  <c r="N5380" i="2"/>
  <c r="R5380" i="2" s="1"/>
  <c r="N5381" i="2"/>
  <c r="R5381" i="2" s="1"/>
  <c r="N5384" i="2"/>
  <c r="R5384" i="2" s="1"/>
  <c r="N5387" i="2"/>
  <c r="R5387" i="2" s="1"/>
  <c r="N5388" i="2"/>
  <c r="R5388" i="2" s="1"/>
  <c r="N5392" i="2"/>
  <c r="R5392" i="2" s="1"/>
  <c r="N5393" i="2"/>
  <c r="R5393" i="2" s="1"/>
  <c r="N5397" i="2"/>
  <c r="R5397" i="2" s="1"/>
  <c r="N5400" i="2"/>
  <c r="R5400" i="2" s="1"/>
  <c r="N5403" i="2"/>
  <c r="R5403" i="2" s="1"/>
  <c r="N5405" i="2"/>
  <c r="R5405" i="2" s="1"/>
  <c r="N5409" i="2"/>
  <c r="R5409" i="2" s="1"/>
  <c r="N5412" i="2"/>
  <c r="R5412" i="2" s="1"/>
  <c r="N5413" i="2"/>
  <c r="R5413" i="2" s="1"/>
  <c r="N5415" i="2"/>
  <c r="R5415" i="2" s="1"/>
  <c r="N5418" i="2"/>
  <c r="R5418" i="2" s="1"/>
  <c r="N5420" i="2"/>
  <c r="R5420" i="2" s="1"/>
  <c r="N5421" i="2"/>
  <c r="R5421" i="2" s="1"/>
  <c r="N5423" i="2"/>
  <c r="R5423" i="2" s="1"/>
  <c r="N5425" i="2"/>
  <c r="R5425" i="2" s="1"/>
  <c r="N5426" i="2"/>
  <c r="R5426" i="2" s="1"/>
  <c r="N5429" i="2"/>
  <c r="R5429" i="2" s="1"/>
  <c r="N5432" i="2"/>
  <c r="R5432" i="2" s="1"/>
  <c r="N5434" i="2"/>
  <c r="R5434" i="2" s="1"/>
  <c r="N5438" i="2"/>
  <c r="R5438" i="2" s="1"/>
  <c r="N5447" i="2"/>
  <c r="R5447" i="2" s="1"/>
  <c r="N5451" i="2"/>
  <c r="R5451" i="2" s="1"/>
  <c r="N5453" i="2"/>
  <c r="R5453" i="2" s="1"/>
  <c r="N5456" i="2"/>
  <c r="R5456" i="2" s="1"/>
  <c r="N5457" i="2"/>
  <c r="R5457" i="2" s="1"/>
  <c r="N5459" i="2"/>
  <c r="R5459" i="2" s="1"/>
  <c r="N5460" i="2"/>
  <c r="R5460" i="2" s="1"/>
  <c r="N5461" i="2"/>
  <c r="R5461" i="2" s="1"/>
  <c r="N5462" i="2"/>
  <c r="R5462" i="2" s="1"/>
  <c r="N5463" i="2"/>
  <c r="R5463" i="2" s="1"/>
  <c r="N5466" i="2"/>
  <c r="R5466" i="2" s="1"/>
  <c r="N5467" i="2"/>
  <c r="R5467" i="2" s="1"/>
  <c r="N5468" i="2"/>
  <c r="R5468" i="2" s="1"/>
  <c r="N5470" i="2"/>
  <c r="R5470" i="2" s="1"/>
  <c r="N5477" i="2"/>
  <c r="R5477" i="2" s="1"/>
  <c r="N5481" i="2"/>
  <c r="R5481" i="2" s="1"/>
  <c r="N5482" i="2"/>
  <c r="R5482" i="2" s="1"/>
  <c r="N5483" i="2"/>
  <c r="R5483" i="2" s="1"/>
  <c r="N5486" i="2"/>
  <c r="R5486" i="2" s="1"/>
  <c r="N5487" i="2"/>
  <c r="R5487" i="2" s="1"/>
  <c r="N5488" i="2"/>
  <c r="R5488" i="2" s="1"/>
  <c r="N5493" i="2"/>
  <c r="R5493" i="2" s="1"/>
  <c r="N5494" i="2"/>
  <c r="R5494" i="2" s="1"/>
  <c r="N5498" i="2"/>
  <c r="R5498" i="2" s="1"/>
  <c r="N5499" i="2"/>
  <c r="R5499" i="2" s="1"/>
  <c r="N5506" i="2"/>
  <c r="R5506" i="2" s="1"/>
  <c r="N5510" i="2"/>
  <c r="R5510" i="2" s="1"/>
  <c r="N5511" i="2"/>
  <c r="R5511" i="2" s="1"/>
  <c r="N5512" i="2"/>
  <c r="R5512" i="2" s="1"/>
  <c r="N5513" i="2"/>
  <c r="R5513" i="2" s="1"/>
  <c r="N5515" i="2"/>
  <c r="R5515" i="2" s="1"/>
  <c r="N5516" i="2"/>
  <c r="R5516" i="2" s="1"/>
  <c r="N5519" i="2"/>
  <c r="R5519" i="2" s="1"/>
  <c r="N5520" i="2"/>
  <c r="R5520" i="2" s="1"/>
  <c r="N5524" i="2"/>
  <c r="R5524" i="2" s="1"/>
  <c r="N5525" i="2"/>
  <c r="R5525" i="2" s="1"/>
  <c r="N5528" i="2"/>
  <c r="R5528" i="2" s="1"/>
  <c r="N5530" i="2"/>
  <c r="R5530" i="2" s="1"/>
  <c r="N5532" i="2"/>
  <c r="R5532" i="2" s="1"/>
  <c r="N5533" i="2"/>
  <c r="R5533" i="2" s="1"/>
  <c r="N5535" i="2"/>
  <c r="R5535" i="2" s="1"/>
  <c r="N5539" i="2"/>
  <c r="R5539" i="2" s="1"/>
  <c r="N5540" i="2"/>
  <c r="R5540" i="2" s="1"/>
  <c r="N5542" i="2"/>
  <c r="R5542" i="2" s="1"/>
  <c r="N5548" i="2"/>
  <c r="R5548" i="2" s="1"/>
  <c r="N5554" i="2"/>
  <c r="R5554" i="2" s="1"/>
  <c r="N5555" i="2"/>
  <c r="R5555" i="2" s="1"/>
  <c r="N5556" i="2"/>
  <c r="R5556" i="2" s="1"/>
  <c r="N5558" i="2"/>
  <c r="R5558" i="2" s="1"/>
  <c r="N5559" i="2"/>
  <c r="R5559" i="2" s="1"/>
  <c r="N5560" i="2"/>
  <c r="R5560" i="2" s="1"/>
  <c r="N5563" i="2"/>
  <c r="R5563" i="2" s="1"/>
  <c r="N5564" i="2"/>
  <c r="R5564" i="2" s="1"/>
  <c r="N5566" i="2"/>
  <c r="R5566" i="2" s="1"/>
  <c r="N5570" i="2"/>
  <c r="R5570" i="2" s="1"/>
  <c r="N5572" i="2"/>
  <c r="R5572" i="2" s="1"/>
  <c r="N5575" i="2"/>
  <c r="R5575" i="2" s="1"/>
  <c r="N5576" i="2"/>
  <c r="R5576" i="2" s="1"/>
  <c r="N5577" i="2"/>
  <c r="R5577" i="2" s="1"/>
  <c r="N5579" i="2"/>
  <c r="R5579" i="2" s="1"/>
  <c r="N5580" i="2"/>
  <c r="R5580" i="2" s="1"/>
  <c r="N5587" i="2"/>
  <c r="R5587" i="2" s="1"/>
  <c r="N5591" i="2"/>
  <c r="R5591" i="2" s="1"/>
  <c r="N5593" i="2"/>
  <c r="R5593" i="2" s="1"/>
  <c r="N5594" i="2"/>
  <c r="R5594" i="2" s="1"/>
  <c r="N5595" i="2"/>
  <c r="R5595" i="2" s="1"/>
  <c r="N5597" i="2"/>
  <c r="R5597" i="2" s="1"/>
  <c r="N5598" i="2"/>
  <c r="R5598" i="2" s="1"/>
  <c r="N5602" i="2"/>
  <c r="R5602" i="2" s="1"/>
  <c r="N5606" i="2"/>
  <c r="R5606" i="2" s="1"/>
  <c r="N5607" i="2"/>
  <c r="R5607" i="2" s="1"/>
  <c r="N5608" i="2"/>
  <c r="R5608" i="2" s="1"/>
  <c r="N5614" i="2"/>
  <c r="R5614" i="2" s="1"/>
  <c r="N5616" i="2"/>
  <c r="R5616" i="2" s="1"/>
  <c r="N5617" i="2"/>
  <c r="R5617" i="2" s="1"/>
  <c r="N5622" i="2"/>
  <c r="R5622" i="2" s="1"/>
  <c r="N5623" i="2"/>
  <c r="R5623" i="2" s="1"/>
  <c r="N5626" i="2"/>
  <c r="R5626" i="2" s="1"/>
  <c r="N5630" i="2"/>
  <c r="R5630" i="2" s="1"/>
  <c r="N5633" i="2"/>
  <c r="R5633" i="2" s="1"/>
  <c r="N5634" i="2"/>
  <c r="R5634" i="2" s="1"/>
  <c r="N5635" i="2"/>
  <c r="R5635" i="2" s="1"/>
  <c r="N5636" i="2"/>
  <c r="R5636" i="2" s="1"/>
  <c r="N5643" i="2"/>
  <c r="R5643" i="2" s="1"/>
  <c r="N5645" i="2"/>
  <c r="R5645" i="2" s="1"/>
  <c r="N5646" i="2"/>
  <c r="R5646" i="2" s="1"/>
  <c r="N5648" i="2"/>
  <c r="R5648" i="2" s="1"/>
  <c r="N5650" i="2"/>
  <c r="R5650" i="2" s="1"/>
  <c r="N5651" i="2"/>
  <c r="R5651" i="2" s="1"/>
  <c r="N5652" i="2"/>
  <c r="R5652" i="2" s="1"/>
  <c r="N5653" i="2"/>
  <c r="R5653" i="2" s="1"/>
  <c r="N5654" i="2"/>
  <c r="R5654" i="2" s="1"/>
  <c r="N5655" i="2"/>
  <c r="R5655" i="2" s="1"/>
  <c r="N5656" i="2"/>
  <c r="R5656" i="2" s="1"/>
  <c r="N5657" i="2"/>
  <c r="R5657" i="2" s="1"/>
  <c r="N5658" i="2"/>
  <c r="R5658" i="2" s="1"/>
  <c r="N5661" i="2"/>
  <c r="R5661" i="2" s="1"/>
  <c r="N5663" i="2"/>
  <c r="R5663" i="2" s="1"/>
  <c r="N5664" i="2"/>
  <c r="R5664" i="2" s="1"/>
  <c r="N5667" i="2"/>
  <c r="R5667" i="2" s="1"/>
  <c r="N5668" i="2"/>
  <c r="R5668" i="2" s="1"/>
  <c r="N5669" i="2"/>
  <c r="R5669" i="2" s="1"/>
  <c r="N5670" i="2"/>
  <c r="R5670" i="2" s="1"/>
  <c r="N5671" i="2"/>
  <c r="R5671" i="2" s="1"/>
  <c r="N5672" i="2"/>
  <c r="R5672" i="2" s="1"/>
  <c r="N5673" i="2"/>
  <c r="R5673" i="2" s="1"/>
  <c r="N5676" i="2"/>
  <c r="R5676" i="2" s="1"/>
  <c r="N5677" i="2"/>
  <c r="R5677" i="2" s="1"/>
  <c r="N5679" i="2"/>
  <c r="R5679" i="2" s="1"/>
  <c r="N5680" i="2"/>
  <c r="R5680" i="2" s="1"/>
  <c r="N5681" i="2"/>
  <c r="R5681" i="2" s="1"/>
  <c r="N5682" i="2"/>
  <c r="R5682" i="2" s="1"/>
  <c r="N5683" i="2"/>
  <c r="R5683" i="2" s="1"/>
  <c r="N5684" i="2"/>
  <c r="R5684" i="2" s="1"/>
  <c r="N5685" i="2"/>
  <c r="R5685" i="2" s="1"/>
  <c r="N5686" i="2"/>
  <c r="R5686" i="2" s="1"/>
  <c r="N5687" i="2"/>
  <c r="R5687" i="2" s="1"/>
  <c r="N5688" i="2"/>
  <c r="R5688" i="2" s="1"/>
  <c r="N5689" i="2"/>
  <c r="R5689" i="2" s="1"/>
  <c r="N5690" i="2"/>
  <c r="R5690" i="2" s="1"/>
  <c r="N5691" i="2"/>
  <c r="R5691" i="2" s="1"/>
  <c r="N5694" i="2"/>
  <c r="R5694" i="2" s="1"/>
  <c r="N5695" i="2"/>
  <c r="R5695" i="2" s="1"/>
  <c r="N5698" i="2"/>
  <c r="R5698" i="2" s="1"/>
  <c r="N5699" i="2"/>
  <c r="R5699" i="2" s="1"/>
  <c r="N5701" i="2"/>
  <c r="R5701" i="2" s="1"/>
  <c r="N5702" i="2"/>
  <c r="R5702" i="2" s="1"/>
  <c r="N5703" i="2"/>
  <c r="R5703" i="2" s="1"/>
  <c r="N5705" i="2"/>
  <c r="R5705" i="2" s="1"/>
  <c r="N5706" i="2"/>
  <c r="R5706" i="2" s="1"/>
  <c r="N5707" i="2"/>
  <c r="R5707" i="2" s="1"/>
  <c r="N5708" i="2"/>
  <c r="R5708" i="2" s="1"/>
  <c r="N5710" i="2"/>
  <c r="R5710" i="2" s="1"/>
  <c r="N5711" i="2"/>
  <c r="R5711" i="2" s="1"/>
  <c r="N5712" i="2"/>
  <c r="R5712" i="2" s="1"/>
  <c r="N5714" i="2"/>
  <c r="R5714" i="2" s="1"/>
  <c r="N5715" i="2"/>
  <c r="R5715" i="2" s="1"/>
  <c r="N5717" i="2"/>
  <c r="R5717" i="2" s="1"/>
  <c r="N5718" i="2"/>
  <c r="R5718" i="2" s="1"/>
  <c r="N5720" i="2"/>
  <c r="R5720" i="2" s="1"/>
  <c r="N5724" i="2"/>
  <c r="R5724" i="2" s="1"/>
  <c r="N5726" i="2"/>
  <c r="R5726" i="2" s="1"/>
  <c r="N5729" i="2"/>
  <c r="R5729" i="2" s="1"/>
  <c r="N5731" i="2"/>
  <c r="R5731" i="2" s="1"/>
  <c r="N5736" i="2"/>
  <c r="R5736" i="2" s="1"/>
  <c r="N5737" i="2"/>
  <c r="R5737" i="2" s="1"/>
  <c r="N5738" i="2"/>
  <c r="R5738" i="2" s="1"/>
  <c r="N5739" i="2"/>
  <c r="R5739" i="2" s="1"/>
  <c r="N5740" i="2"/>
  <c r="R5740" i="2" s="1"/>
  <c r="N5741" i="2"/>
  <c r="R5741" i="2" s="1"/>
  <c r="N5744" i="2"/>
  <c r="R5744" i="2" s="1"/>
  <c r="N5748" i="2"/>
  <c r="R5748" i="2" s="1"/>
  <c r="N5749" i="2"/>
  <c r="R5749" i="2" s="1"/>
  <c r="N5750" i="2"/>
  <c r="R5750" i="2" s="1"/>
  <c r="N5751" i="2"/>
  <c r="R5751" i="2" s="1"/>
  <c r="N5752" i="2"/>
  <c r="R5752" i="2" s="1"/>
  <c r="N5755" i="2"/>
  <c r="R5755" i="2" s="1"/>
  <c r="N5756" i="2"/>
  <c r="R5756" i="2" s="1"/>
  <c r="N5758" i="2"/>
  <c r="R5758" i="2" s="1"/>
  <c r="N5760" i="2"/>
  <c r="R5760" i="2" s="1"/>
  <c r="N5761" i="2"/>
  <c r="R5761" i="2" s="1"/>
  <c r="N5762" i="2"/>
  <c r="R5762" i="2" s="1"/>
  <c r="N5763" i="2"/>
  <c r="R5763" i="2" s="1"/>
  <c r="N5764" i="2"/>
  <c r="R5764" i="2" s="1"/>
  <c r="N5765" i="2"/>
  <c r="R5765" i="2" s="1"/>
  <c r="N5769" i="2"/>
  <c r="R5769" i="2" s="1"/>
  <c r="N5771" i="2"/>
  <c r="R5771" i="2" s="1"/>
  <c r="N5772" i="2"/>
  <c r="R5772" i="2" s="1"/>
  <c r="N5777" i="2"/>
  <c r="R5777" i="2" s="1"/>
  <c r="N5778" i="2"/>
  <c r="R5778" i="2" s="1"/>
  <c r="N5779" i="2"/>
  <c r="R5779" i="2" s="1"/>
  <c r="N5780" i="2"/>
  <c r="R5780" i="2" s="1"/>
  <c r="N5781" i="2"/>
  <c r="R5781" i="2" s="1"/>
  <c r="N5782" i="2"/>
  <c r="R5782" i="2" s="1"/>
  <c r="N5783" i="2"/>
  <c r="R5783" i="2" s="1"/>
  <c r="N5785" i="2"/>
  <c r="R5785" i="2" s="1"/>
  <c r="N5786" i="2"/>
  <c r="R5786" i="2" s="1"/>
  <c r="N5787" i="2"/>
  <c r="R5787" i="2" s="1"/>
  <c r="N5791" i="2"/>
  <c r="R5791" i="2" s="1"/>
  <c r="N5792" i="2"/>
  <c r="R5792" i="2" s="1"/>
  <c r="N5794" i="2"/>
  <c r="R5794" i="2" s="1"/>
  <c r="N5796" i="2"/>
  <c r="R5796" i="2" s="1"/>
  <c r="N5798" i="2"/>
  <c r="R5798" i="2" s="1"/>
  <c r="N5799" i="2"/>
  <c r="R5799" i="2" s="1"/>
  <c r="N5800" i="2"/>
  <c r="R5800" i="2" s="1"/>
  <c r="N5801" i="2"/>
  <c r="R5801" i="2" s="1"/>
  <c r="N5802" i="2"/>
  <c r="R5802" i="2" s="1"/>
  <c r="N5808" i="2"/>
  <c r="R5808" i="2" s="1"/>
  <c r="N5809" i="2"/>
  <c r="R5809" i="2" s="1"/>
  <c r="N5814" i="2"/>
  <c r="R5814" i="2" s="1"/>
  <c r="N5819" i="2"/>
  <c r="R5819" i="2" s="1"/>
  <c r="N5835" i="2"/>
  <c r="R5835" i="2" s="1"/>
  <c r="N5836" i="2"/>
  <c r="R5836" i="2" s="1"/>
  <c r="N5837" i="2"/>
  <c r="R5837" i="2" s="1"/>
  <c r="N5840" i="2"/>
  <c r="R5840" i="2" s="1"/>
  <c r="N5845" i="2"/>
  <c r="R5845" i="2" s="1"/>
  <c r="N5847" i="2"/>
  <c r="R5847" i="2" s="1"/>
  <c r="N5848" i="2"/>
  <c r="R5848" i="2" s="1"/>
  <c r="N5850" i="2"/>
  <c r="R5850" i="2" s="1"/>
  <c r="N5851" i="2"/>
  <c r="R5851" i="2" s="1"/>
  <c r="N5853" i="2"/>
  <c r="R5853" i="2" s="1"/>
  <c r="N5854" i="2"/>
  <c r="R5854" i="2" s="1"/>
  <c r="N5855" i="2"/>
  <c r="R5855" i="2" s="1"/>
  <c r="N5857" i="2"/>
  <c r="R5857" i="2" s="1"/>
  <c r="N5860" i="2"/>
  <c r="R5860" i="2" s="1"/>
  <c r="N5862" i="2"/>
  <c r="R5862" i="2" s="1"/>
  <c r="N5863" i="2"/>
  <c r="R5863" i="2" s="1"/>
  <c r="N5864" i="2"/>
  <c r="R5864" i="2" s="1"/>
  <c r="N5867" i="2"/>
  <c r="R5867" i="2" s="1"/>
  <c r="N5870" i="2"/>
  <c r="R5870" i="2" s="1"/>
  <c r="N5871" i="2"/>
  <c r="R5871" i="2" s="1"/>
  <c r="N5877" i="2"/>
  <c r="R5877" i="2" s="1"/>
  <c r="N5878" i="2"/>
  <c r="R5878" i="2" s="1"/>
  <c r="N5879" i="2"/>
  <c r="R5879" i="2" s="1"/>
  <c r="N5881" i="2"/>
  <c r="R5881" i="2" s="1"/>
  <c r="N5882" i="2"/>
  <c r="R5882" i="2" s="1"/>
  <c r="N5883" i="2"/>
  <c r="R5883" i="2" s="1"/>
  <c r="N5884" i="2"/>
  <c r="R5884" i="2" s="1"/>
  <c r="N5885" i="2"/>
  <c r="R5885" i="2" s="1"/>
  <c r="N5887" i="2"/>
  <c r="R5887" i="2" s="1"/>
  <c r="N5888" i="2"/>
  <c r="R5888" i="2" s="1"/>
  <c r="N5889" i="2"/>
  <c r="R5889" i="2" s="1"/>
  <c r="N5891" i="2"/>
  <c r="R5891" i="2" s="1"/>
  <c r="N5892" i="2"/>
  <c r="R5892" i="2" s="1"/>
  <c r="N5901" i="2"/>
  <c r="R5901" i="2" s="1"/>
  <c r="N5903" i="2"/>
  <c r="R5903" i="2" s="1"/>
  <c r="N5905" i="2"/>
  <c r="R5905" i="2" s="1"/>
  <c r="N5907" i="2"/>
  <c r="R5907" i="2" s="1"/>
  <c r="N5909" i="2"/>
  <c r="R5909" i="2" s="1"/>
  <c r="N5912" i="2"/>
  <c r="R5912" i="2" s="1"/>
  <c r="N5913" i="2"/>
  <c r="R5913" i="2" s="1"/>
  <c r="N5915" i="2"/>
  <c r="R5915" i="2" s="1"/>
  <c r="N5918" i="2"/>
  <c r="R5918" i="2" s="1"/>
  <c r="N5921" i="2"/>
  <c r="R5921" i="2" s="1"/>
  <c r="N5923" i="2"/>
  <c r="R5923" i="2" s="1"/>
  <c r="N5930" i="2"/>
  <c r="R5930" i="2" s="1"/>
  <c r="N5936" i="2"/>
  <c r="R5936" i="2" s="1"/>
  <c r="N5938" i="2"/>
  <c r="R5938" i="2" s="1"/>
  <c r="N5945" i="2"/>
  <c r="R5945" i="2" s="1"/>
  <c r="N5946" i="2"/>
  <c r="R5946" i="2" s="1"/>
  <c r="N5949" i="2"/>
  <c r="R5949" i="2" s="1"/>
  <c r="N5950" i="2"/>
  <c r="R5950" i="2" s="1"/>
  <c r="N5953" i="2"/>
  <c r="R5953" i="2" s="1"/>
  <c r="N5954" i="2"/>
  <c r="R5954" i="2" s="1"/>
  <c r="N5956" i="2"/>
  <c r="R5956" i="2" s="1"/>
  <c r="N5959" i="2"/>
  <c r="R5959" i="2" s="1"/>
  <c r="N5962" i="2"/>
  <c r="R5962" i="2" s="1"/>
  <c r="N5963" i="2"/>
  <c r="R5963" i="2" s="1"/>
  <c r="N5966" i="2"/>
  <c r="R5966" i="2" s="1"/>
  <c r="N5969" i="2"/>
  <c r="R5969" i="2" s="1"/>
  <c r="N5973" i="2"/>
  <c r="R5973" i="2" s="1"/>
  <c r="N5975" i="2"/>
  <c r="R5975" i="2" s="1"/>
  <c r="N5979" i="2"/>
  <c r="R5979" i="2" s="1"/>
  <c r="N5984" i="2"/>
  <c r="R5984" i="2" s="1"/>
  <c r="N5986" i="2"/>
  <c r="R5986" i="2" s="1"/>
  <c r="N5988" i="2"/>
  <c r="R5988" i="2" s="1"/>
  <c r="N5993" i="2"/>
  <c r="R5993" i="2" s="1"/>
  <c r="N5995" i="2"/>
  <c r="R5995" i="2" s="1"/>
  <c r="N5999" i="2"/>
  <c r="R5999" i="2" s="1"/>
  <c r="N6002" i="2"/>
  <c r="R6002" i="2" s="1"/>
  <c r="N6003" i="2"/>
  <c r="R6003" i="2" s="1"/>
  <c r="N6004" i="2"/>
  <c r="R6004" i="2" s="1"/>
  <c r="N6005" i="2"/>
  <c r="R6005" i="2" s="1"/>
  <c r="N6006" i="2"/>
  <c r="R6006" i="2" s="1"/>
  <c r="N6007" i="2"/>
  <c r="R6007" i="2" s="1"/>
  <c r="N6009" i="2"/>
  <c r="R6009" i="2" s="1"/>
  <c r="N6019" i="2"/>
  <c r="R6019" i="2" s="1"/>
  <c r="N6021" i="2"/>
  <c r="R6021" i="2" s="1"/>
  <c r="N6023" i="2"/>
  <c r="R6023" i="2" s="1"/>
  <c r="N6025" i="2"/>
  <c r="R6025" i="2" s="1"/>
  <c r="N6027" i="2"/>
  <c r="R6027" i="2" s="1"/>
  <c r="N6035" i="2"/>
  <c r="R6035" i="2" s="1"/>
  <c r="N6038" i="2"/>
  <c r="R6038" i="2" s="1"/>
  <c r="N6041" i="2"/>
  <c r="R6041" i="2" s="1"/>
  <c r="N6043" i="2"/>
  <c r="R6043" i="2" s="1"/>
  <c r="N6047" i="2"/>
  <c r="R6047" i="2" s="1"/>
  <c r="N6050" i="2"/>
  <c r="R6050" i="2" s="1"/>
  <c r="N6053" i="2"/>
  <c r="R6053" i="2" s="1"/>
  <c r="N6054" i="2"/>
  <c r="R6054" i="2" s="1"/>
  <c r="N6055" i="2"/>
  <c r="R6055" i="2" s="1"/>
  <c r="N6056" i="2"/>
  <c r="R6056" i="2" s="1"/>
  <c r="N6057" i="2"/>
  <c r="R6057" i="2" s="1"/>
  <c r="N6059" i="2"/>
  <c r="R6059" i="2" s="1"/>
  <c r="N6061" i="2"/>
  <c r="R6061" i="2" s="1"/>
  <c r="N6062" i="2"/>
  <c r="R6062" i="2" s="1"/>
  <c r="N6068" i="2"/>
  <c r="R6068" i="2" s="1"/>
  <c r="N6069" i="2"/>
  <c r="R6069" i="2" s="1"/>
  <c r="N6073" i="2"/>
  <c r="R6073" i="2" s="1"/>
  <c r="N6074" i="2"/>
  <c r="R6074" i="2" s="1"/>
  <c r="N6079" i="2"/>
  <c r="R6079" i="2" s="1"/>
  <c r="N6086" i="2"/>
  <c r="R6086" i="2" s="1"/>
  <c r="N6087" i="2"/>
  <c r="R6087" i="2" s="1"/>
  <c r="N6097" i="2"/>
  <c r="R6097" i="2" s="1"/>
  <c r="N6100" i="2"/>
  <c r="R6100" i="2" s="1"/>
  <c r="N6102" i="2"/>
  <c r="R6102" i="2" s="1"/>
  <c r="N6109" i="2"/>
  <c r="R6109" i="2" s="1"/>
  <c r="N6113" i="2"/>
  <c r="R6113" i="2" s="1"/>
  <c r="N6117" i="2"/>
  <c r="R6117" i="2" s="1"/>
  <c r="N6121" i="2"/>
  <c r="R6121" i="2" s="1"/>
  <c r="N6126" i="2"/>
  <c r="R6126" i="2" s="1"/>
  <c r="N6128" i="2"/>
  <c r="R6128" i="2" s="1"/>
  <c r="N6129" i="2"/>
  <c r="R6129" i="2" s="1"/>
  <c r="N6132" i="2"/>
  <c r="R6132" i="2" s="1"/>
  <c r="N6133" i="2"/>
  <c r="R6133" i="2" s="1"/>
  <c r="N6134" i="2"/>
  <c r="R6134" i="2" s="1"/>
  <c r="N6136" i="2"/>
  <c r="R6136" i="2" s="1"/>
  <c r="N6143" i="2"/>
  <c r="R6143" i="2" s="1"/>
  <c r="N6144" i="2"/>
  <c r="R6144" i="2" s="1"/>
  <c r="N6146" i="2"/>
  <c r="R6146" i="2" s="1"/>
  <c r="N6147" i="2"/>
  <c r="R6147" i="2" s="1"/>
  <c r="N6152" i="2"/>
  <c r="R6152" i="2" s="1"/>
  <c r="N6153" i="2"/>
  <c r="R6153" i="2" s="1"/>
  <c r="N6154" i="2"/>
  <c r="R6154" i="2" s="1"/>
  <c r="N6162" i="2"/>
  <c r="R6162" i="2" s="1"/>
  <c r="N6166" i="2"/>
  <c r="R6166" i="2" s="1"/>
  <c r="N6168" i="2"/>
  <c r="R6168" i="2" s="1"/>
  <c r="N6169" i="2"/>
  <c r="R6169" i="2" s="1"/>
  <c r="N6170" i="2"/>
  <c r="R6170" i="2" s="1"/>
  <c r="N6171" i="2"/>
  <c r="R6171" i="2" s="1"/>
  <c r="N6174" i="2"/>
  <c r="R6174" i="2" s="1"/>
  <c r="N6175" i="2"/>
  <c r="R6175" i="2" s="1"/>
  <c r="N6178" i="2"/>
  <c r="R6178" i="2" s="1"/>
  <c r="N6180" i="2"/>
  <c r="R6180" i="2" s="1"/>
  <c r="N6181" i="2"/>
  <c r="R6181" i="2" s="1"/>
  <c r="N6185" i="2"/>
  <c r="R6185" i="2" s="1"/>
  <c r="N6186" i="2"/>
  <c r="R6186" i="2" s="1"/>
  <c r="N6190" i="2"/>
  <c r="R6190" i="2" s="1"/>
  <c r="N6195" i="2"/>
  <c r="R6195" i="2" s="1"/>
  <c r="N6198" i="2"/>
  <c r="R6198" i="2" s="1"/>
  <c r="N6201" i="2"/>
  <c r="R6201" i="2" s="1"/>
  <c r="N6204" i="2"/>
  <c r="R6204" i="2" s="1"/>
  <c r="N6210" i="2"/>
  <c r="R6210" i="2" s="1"/>
  <c r="N6212" i="2"/>
  <c r="R6212" i="2" s="1"/>
  <c r="N6214" i="2"/>
  <c r="R6214" i="2" s="1"/>
  <c r="N6216" i="2"/>
  <c r="R6216" i="2" s="1"/>
  <c r="N6217" i="2"/>
  <c r="R6217" i="2" s="1"/>
  <c r="N6223" i="2"/>
  <c r="R6223" i="2" s="1"/>
  <c r="N6224" i="2"/>
  <c r="R6224" i="2" s="1"/>
  <c r="N6225" i="2"/>
  <c r="R6225" i="2" s="1"/>
  <c r="N6228" i="2"/>
  <c r="R6228" i="2" s="1"/>
  <c r="N6235" i="2"/>
  <c r="R6235" i="2" s="1"/>
  <c r="N6236" i="2"/>
  <c r="R6236" i="2" s="1"/>
  <c r="N6239" i="2"/>
  <c r="R6239" i="2" s="1"/>
  <c r="N6241" i="2"/>
  <c r="R6241" i="2" s="1"/>
  <c r="N6244" i="2"/>
  <c r="R6244" i="2" s="1"/>
  <c r="N6247" i="2"/>
  <c r="R6247" i="2" s="1"/>
  <c r="N6249" i="2"/>
  <c r="R6249" i="2" s="1"/>
  <c r="N6251" i="2"/>
  <c r="R6251" i="2" s="1"/>
  <c r="N6252" i="2"/>
  <c r="R6252" i="2" s="1"/>
  <c r="N6258" i="2"/>
  <c r="R6258" i="2" s="1"/>
  <c r="N6259" i="2"/>
  <c r="R6259" i="2" s="1"/>
  <c r="N6260" i="2"/>
  <c r="R6260" i="2" s="1"/>
  <c r="N6261" i="2"/>
  <c r="R6261" i="2" s="1"/>
  <c r="N6262" i="2"/>
  <c r="R6262" i="2" s="1"/>
  <c r="N6266" i="2"/>
  <c r="R6266" i="2" s="1"/>
  <c r="N6270" i="2"/>
  <c r="R6270" i="2" s="1"/>
  <c r="N6272" i="2"/>
  <c r="R6272" i="2" s="1"/>
  <c r="N6273" i="2"/>
  <c r="R6273" i="2" s="1"/>
  <c r="N6278" i="2"/>
  <c r="R6278" i="2" s="1"/>
  <c r="N6280" i="2"/>
  <c r="R6280" i="2" s="1"/>
  <c r="N6281" i="2"/>
  <c r="R6281" i="2" s="1"/>
  <c r="N6283" i="2"/>
  <c r="R6283" i="2" s="1"/>
  <c r="N6286" i="2"/>
  <c r="R6286" i="2" s="1"/>
  <c r="N6289" i="2"/>
  <c r="R6289" i="2" s="1"/>
  <c r="N6291" i="2"/>
  <c r="R6291" i="2" s="1"/>
  <c r="N6298" i="2"/>
  <c r="R6298" i="2" s="1"/>
  <c r="N6303" i="2"/>
  <c r="R6303" i="2" s="1"/>
  <c r="N6304" i="2"/>
  <c r="R6304" i="2" s="1"/>
  <c r="N6309" i="2"/>
  <c r="R6309" i="2" s="1"/>
  <c r="N6311" i="2"/>
  <c r="R6311" i="2" s="1"/>
  <c r="N6312" i="2"/>
  <c r="R6312" i="2" s="1"/>
  <c r="N6313" i="2"/>
  <c r="R6313" i="2" s="1"/>
  <c r="N6319" i="2"/>
  <c r="R6319" i="2" s="1"/>
  <c r="N6322" i="2"/>
  <c r="R6322" i="2" s="1"/>
  <c r="N6326" i="2"/>
  <c r="R6326" i="2" s="1"/>
  <c r="N6327" i="2"/>
  <c r="R6327" i="2" s="1"/>
  <c r="N6330" i="2"/>
  <c r="R6330" i="2" s="1"/>
  <c r="N6331" i="2"/>
  <c r="R6331" i="2" s="1"/>
  <c r="N6333" i="2"/>
  <c r="R6333" i="2" s="1"/>
  <c r="N6335" i="2"/>
  <c r="R6335" i="2" s="1"/>
  <c r="N6338" i="2"/>
  <c r="R6338" i="2" s="1"/>
  <c r="N6342" i="2"/>
  <c r="R6342" i="2" s="1"/>
  <c r="N6343" i="2"/>
  <c r="R6343" i="2" s="1"/>
  <c r="N6344" i="2"/>
  <c r="R6344" i="2" s="1"/>
  <c r="N6346" i="2"/>
  <c r="R6346" i="2" s="1"/>
  <c r="N6347" i="2"/>
  <c r="R6347" i="2" s="1"/>
  <c r="N6350" i="2"/>
  <c r="R6350" i="2" s="1"/>
  <c r="N6351" i="2"/>
  <c r="R6351" i="2" s="1"/>
  <c r="N6354" i="2"/>
  <c r="R6354" i="2" s="1"/>
  <c r="N6355" i="2"/>
  <c r="R6355" i="2" s="1"/>
  <c r="N6356" i="2"/>
  <c r="R6356" i="2" s="1"/>
  <c r="N6358" i="2"/>
  <c r="R6358" i="2" s="1"/>
  <c r="N6360" i="2"/>
  <c r="R6360" i="2" s="1"/>
  <c r="N6367" i="2"/>
  <c r="R6367" i="2" s="1"/>
  <c r="N6369" i="2"/>
  <c r="R6369" i="2" s="1"/>
  <c r="N2" i="2"/>
  <c r="R2" i="2" s="1"/>
  <c r="P3" i="2"/>
  <c r="Q3" i="2" s="1"/>
  <c r="P4" i="2"/>
  <c r="Q4" i="2" s="1"/>
  <c r="P5" i="2"/>
  <c r="Q5" i="2" s="1"/>
  <c r="P6" i="2"/>
  <c r="Q6" i="2" s="1"/>
  <c r="P7" i="2"/>
  <c r="Q7" i="2" s="1"/>
  <c r="P8" i="2"/>
  <c r="Q8" i="2" s="1"/>
  <c r="P9" i="2"/>
  <c r="Q9" i="2" s="1"/>
  <c r="P10" i="2"/>
  <c r="Q10" i="2" s="1"/>
  <c r="P11" i="2"/>
  <c r="Q11" i="2" s="1"/>
  <c r="P12" i="2"/>
  <c r="Q12" i="2" s="1"/>
  <c r="P13" i="2"/>
  <c r="Q13" i="2" s="1"/>
  <c r="P14" i="2"/>
  <c r="Q14" i="2" s="1"/>
  <c r="P15" i="2"/>
  <c r="Q15" i="2" s="1"/>
  <c r="P16" i="2"/>
  <c r="Q16" i="2" s="1"/>
  <c r="P17" i="2"/>
  <c r="Q17" i="2" s="1"/>
  <c r="P18" i="2"/>
  <c r="Q18" i="2" s="1"/>
  <c r="P19" i="2"/>
  <c r="Q19" i="2" s="1"/>
  <c r="P20" i="2"/>
  <c r="Q20" i="2" s="1"/>
  <c r="P21" i="2"/>
  <c r="Q21" i="2" s="1"/>
  <c r="P22" i="2"/>
  <c r="Q22" i="2" s="1"/>
  <c r="P23" i="2"/>
  <c r="Q23" i="2" s="1"/>
  <c r="P24" i="2"/>
  <c r="Q24" i="2" s="1"/>
  <c r="P25" i="2"/>
  <c r="Q25" i="2" s="1"/>
  <c r="P26" i="2"/>
  <c r="Q26" i="2" s="1"/>
  <c r="P27" i="2"/>
  <c r="Q27" i="2" s="1"/>
  <c r="P28" i="2"/>
  <c r="Q28" i="2" s="1"/>
  <c r="P29" i="2"/>
  <c r="Q29" i="2" s="1"/>
  <c r="P30" i="2"/>
  <c r="Q30" i="2" s="1"/>
  <c r="P3214" i="2"/>
  <c r="Q3214" i="2" s="1"/>
  <c r="P3218" i="2"/>
  <c r="Q3218" i="2" s="1"/>
  <c r="P3219" i="2"/>
  <c r="Q3219" i="2" s="1"/>
  <c r="P3220" i="2"/>
  <c r="Q3220" i="2" s="1"/>
  <c r="P3221" i="2"/>
  <c r="Q3221" i="2" s="1"/>
  <c r="P3222" i="2"/>
  <c r="Q3222" i="2" s="1"/>
  <c r="P3223" i="2"/>
  <c r="Q3223" i="2" s="1"/>
  <c r="P3224" i="2"/>
  <c r="Q3224" i="2" s="1"/>
  <c r="P3225" i="2"/>
  <c r="Q3225" i="2" s="1"/>
  <c r="P3226" i="2"/>
  <c r="Q3226" i="2" s="1"/>
  <c r="P3227" i="2"/>
  <c r="Q3227" i="2" s="1"/>
  <c r="P3228" i="2"/>
  <c r="Q3228" i="2" s="1"/>
  <c r="P3229" i="2"/>
  <c r="Q3229" i="2" s="1"/>
  <c r="P3230" i="2"/>
  <c r="Q3230" i="2" s="1"/>
  <c r="P3231" i="2"/>
  <c r="Q3231" i="2" s="1"/>
  <c r="P3232" i="2"/>
  <c r="Q3232" i="2" s="1"/>
  <c r="P3233" i="2"/>
  <c r="Q3233" i="2" s="1"/>
  <c r="P3234" i="2"/>
  <c r="Q3234" i="2" s="1"/>
  <c r="P3235" i="2"/>
  <c r="Q3235" i="2" s="1"/>
  <c r="P3236" i="2"/>
  <c r="Q3236" i="2" s="1"/>
  <c r="P3237" i="2"/>
  <c r="Q3237" i="2" s="1"/>
  <c r="P3238" i="2"/>
  <c r="Q3238" i="2" s="1"/>
  <c r="P3239" i="2"/>
  <c r="Q3239" i="2" s="1"/>
  <c r="P3240" i="2"/>
  <c r="Q3240" i="2" s="1"/>
  <c r="P3241" i="2"/>
  <c r="Q3241" i="2" s="1"/>
  <c r="P3242" i="2"/>
  <c r="Q3242" i="2" s="1"/>
  <c r="P3243" i="2"/>
  <c r="Q3243" i="2" s="1"/>
  <c r="P3244" i="2"/>
  <c r="Q3244" i="2" s="1"/>
  <c r="P3245" i="2"/>
  <c r="Q3245" i="2" s="1"/>
  <c r="P3246" i="2"/>
  <c r="Q3246" i="2" s="1"/>
  <c r="P3247" i="2"/>
  <c r="Q3247" i="2" s="1"/>
  <c r="P3248" i="2"/>
  <c r="Q3248" i="2" s="1"/>
  <c r="P3249" i="2"/>
  <c r="Q3249" i="2" s="1"/>
  <c r="P3250" i="2"/>
  <c r="Q3250" i="2" s="1"/>
  <c r="P3251" i="2"/>
  <c r="Q3251" i="2" s="1"/>
  <c r="P3252" i="2"/>
  <c r="Q3252" i="2" s="1"/>
  <c r="P3253" i="2"/>
  <c r="Q3253" i="2" s="1"/>
  <c r="P3254" i="2"/>
  <c r="Q3254" i="2" s="1"/>
  <c r="P3255" i="2"/>
  <c r="Q3255" i="2" s="1"/>
  <c r="P3256" i="2"/>
  <c r="Q3256" i="2" s="1"/>
  <c r="P3257" i="2"/>
  <c r="Q3257" i="2" s="1"/>
  <c r="P3258" i="2"/>
  <c r="Q3258" i="2" s="1"/>
  <c r="P3259" i="2"/>
  <c r="Q3259" i="2" s="1"/>
  <c r="P3260" i="2"/>
  <c r="Q3260" i="2" s="1"/>
  <c r="P3261" i="2"/>
  <c r="Q3261" i="2" s="1"/>
  <c r="P3262" i="2"/>
  <c r="Q3262" i="2" s="1"/>
  <c r="P3263" i="2"/>
  <c r="Q3263" i="2" s="1"/>
  <c r="P3264" i="2"/>
  <c r="Q3264" i="2" s="1"/>
  <c r="P3265" i="2"/>
  <c r="Q3265" i="2" s="1"/>
  <c r="P3266" i="2"/>
  <c r="Q3266" i="2" s="1"/>
  <c r="P3267" i="2"/>
  <c r="Q3267" i="2" s="1"/>
  <c r="P3268" i="2"/>
  <c r="Q3268" i="2" s="1"/>
  <c r="P3269" i="2"/>
  <c r="Q3269" i="2" s="1"/>
  <c r="P3270" i="2"/>
  <c r="Q3270" i="2" s="1"/>
  <c r="P3271" i="2"/>
  <c r="Q3271" i="2" s="1"/>
  <c r="P3272" i="2"/>
  <c r="Q3272" i="2" s="1"/>
  <c r="P3273" i="2"/>
  <c r="Q3273" i="2" s="1"/>
  <c r="P3274" i="2"/>
  <c r="Q3274" i="2" s="1"/>
  <c r="P3275" i="2"/>
  <c r="Q3275" i="2" s="1"/>
  <c r="P3276" i="2"/>
  <c r="Q3276" i="2" s="1"/>
  <c r="P3277" i="2"/>
  <c r="Q3277" i="2" s="1"/>
  <c r="P3278" i="2"/>
  <c r="Q3278" i="2" s="1"/>
  <c r="P3279" i="2"/>
  <c r="Q3279" i="2" s="1"/>
  <c r="P3280" i="2"/>
  <c r="Q3280" i="2" s="1"/>
  <c r="P3281" i="2"/>
  <c r="Q3281" i="2" s="1"/>
  <c r="P3282" i="2"/>
  <c r="Q3282" i="2" s="1"/>
  <c r="P3283" i="2"/>
  <c r="Q3283" i="2" s="1"/>
  <c r="P3284" i="2"/>
  <c r="Q3284" i="2" s="1"/>
  <c r="P3285" i="2"/>
  <c r="Q3285" i="2" s="1"/>
  <c r="P3286" i="2"/>
  <c r="Q3286" i="2" s="1"/>
  <c r="N2139" i="2"/>
  <c r="R2139" i="2" s="1"/>
  <c r="N2140" i="2"/>
  <c r="R2140" i="2" s="1"/>
  <c r="N2141" i="2"/>
  <c r="R2141" i="2" s="1"/>
  <c r="N2142" i="2"/>
  <c r="R2142" i="2" s="1"/>
  <c r="N2143" i="2"/>
  <c r="R2143" i="2" s="1"/>
  <c r="N2144" i="2"/>
  <c r="R2144" i="2" s="1"/>
  <c r="N2145" i="2"/>
  <c r="R2145" i="2" s="1"/>
  <c r="N2146" i="2"/>
  <c r="R2146" i="2" s="1"/>
  <c r="N2147" i="2"/>
  <c r="R2147" i="2" s="1"/>
  <c r="N2148" i="2"/>
  <c r="R2148" i="2" s="1"/>
  <c r="N2149" i="2"/>
  <c r="R2149" i="2" s="1"/>
  <c r="N2150" i="2"/>
  <c r="R2150" i="2" s="1"/>
  <c r="N2151" i="2"/>
  <c r="R2151" i="2" s="1"/>
  <c r="N2152" i="2"/>
  <c r="R2152" i="2" s="1"/>
  <c r="N2153" i="2"/>
  <c r="R2153" i="2" s="1"/>
  <c r="N2154" i="2"/>
  <c r="R2154" i="2" s="1"/>
  <c r="N2155" i="2"/>
  <c r="R2155" i="2" s="1"/>
  <c r="N2156" i="2"/>
  <c r="R2156" i="2" s="1"/>
  <c r="N2157" i="2"/>
  <c r="R2157" i="2" s="1"/>
  <c r="N2158" i="2"/>
  <c r="R2158" i="2" s="1"/>
  <c r="N2159" i="2"/>
  <c r="R2159" i="2" s="1"/>
  <c r="N2160" i="2"/>
  <c r="R2160" i="2" s="1"/>
  <c r="N2161" i="2"/>
  <c r="R2161" i="2" s="1"/>
  <c r="N2162" i="2"/>
  <c r="R2162" i="2" s="1"/>
  <c r="N2163" i="2"/>
  <c r="R2163" i="2" s="1"/>
  <c r="N2164" i="2"/>
  <c r="R2164" i="2" s="1"/>
  <c r="N2165" i="2"/>
  <c r="R2165" i="2" s="1"/>
  <c r="N2166" i="2"/>
  <c r="R2166" i="2" s="1"/>
  <c r="N2167" i="2"/>
  <c r="R2167" i="2" s="1"/>
  <c r="N2168" i="2"/>
  <c r="R2168" i="2" s="1"/>
  <c r="N2169" i="2"/>
  <c r="R2169" i="2" s="1"/>
  <c r="N2170" i="2"/>
  <c r="R2170" i="2" s="1"/>
  <c r="N2171" i="2"/>
  <c r="R2171" i="2" s="1"/>
  <c r="N2172" i="2"/>
  <c r="R2172" i="2" s="1"/>
  <c r="N2173" i="2"/>
  <c r="R2173" i="2" s="1"/>
  <c r="N2174" i="2"/>
  <c r="R2174" i="2" s="1"/>
  <c r="N2175" i="2"/>
  <c r="R2175" i="2" s="1"/>
  <c r="N2176" i="2"/>
  <c r="R2176" i="2" s="1"/>
  <c r="N2177" i="2"/>
  <c r="R2177" i="2" s="1"/>
  <c r="N2178" i="2"/>
  <c r="R2178" i="2" s="1"/>
  <c r="N2179" i="2"/>
  <c r="R2179" i="2" s="1"/>
  <c r="N2180" i="2"/>
  <c r="R2180" i="2" s="1"/>
  <c r="N2181" i="2"/>
  <c r="R2181" i="2" s="1"/>
  <c r="N2182" i="2"/>
  <c r="R2182" i="2" s="1"/>
  <c r="N2183" i="2"/>
  <c r="R2183" i="2" s="1"/>
  <c r="N2184" i="2"/>
  <c r="R2184" i="2" s="1"/>
  <c r="N2185" i="2"/>
  <c r="R2185" i="2" s="1"/>
  <c r="N2186" i="2"/>
  <c r="R2186" i="2" s="1"/>
  <c r="N2187" i="2"/>
  <c r="R2187" i="2" s="1"/>
  <c r="N2188" i="2"/>
  <c r="R2188" i="2" s="1"/>
  <c r="N2189" i="2"/>
  <c r="R2189" i="2" s="1"/>
  <c r="N2190" i="2"/>
  <c r="R2190" i="2" s="1"/>
  <c r="N2191" i="2"/>
  <c r="R2191" i="2" s="1"/>
  <c r="N2192" i="2"/>
  <c r="R2192" i="2" s="1"/>
  <c r="N2193" i="2"/>
  <c r="R2193" i="2" s="1"/>
  <c r="N2194" i="2"/>
  <c r="R2194" i="2" s="1"/>
  <c r="N2195" i="2"/>
  <c r="R2195" i="2" s="1"/>
  <c r="N2196" i="2"/>
  <c r="R2196" i="2" s="1"/>
  <c r="N2197" i="2"/>
  <c r="R2197" i="2" s="1"/>
  <c r="N2198" i="2"/>
  <c r="R2198" i="2" s="1"/>
  <c r="N2199" i="2"/>
  <c r="R2199" i="2" s="1"/>
  <c r="N2200" i="2"/>
  <c r="R2200" i="2" s="1"/>
  <c r="N2201" i="2"/>
  <c r="R2201" i="2" s="1"/>
  <c r="N2202" i="2"/>
  <c r="R2202" i="2" s="1"/>
  <c r="N2203" i="2"/>
  <c r="R2203" i="2" s="1"/>
  <c r="N2204" i="2"/>
  <c r="R2204" i="2" s="1"/>
  <c r="N2205" i="2"/>
  <c r="R2205" i="2" s="1"/>
  <c r="N2206" i="2"/>
  <c r="R2206" i="2" s="1"/>
  <c r="N2207" i="2"/>
  <c r="R2207" i="2" s="1"/>
  <c r="N2208" i="2"/>
  <c r="R2208" i="2" s="1"/>
  <c r="N2209" i="2"/>
  <c r="R2209" i="2" s="1"/>
  <c r="N2210" i="2"/>
  <c r="R2210" i="2" s="1"/>
  <c r="N2211" i="2"/>
  <c r="R2211" i="2" s="1"/>
  <c r="N2212" i="2"/>
  <c r="R2212" i="2" s="1"/>
  <c r="N2213" i="2"/>
  <c r="R2213" i="2" s="1"/>
  <c r="N2214" i="2"/>
  <c r="R2214" i="2" s="1"/>
  <c r="N2215" i="2"/>
  <c r="R2215" i="2" s="1"/>
  <c r="N2216" i="2"/>
  <c r="R2216" i="2" s="1"/>
  <c r="N2217" i="2"/>
  <c r="R2217" i="2" s="1"/>
  <c r="N2218" i="2"/>
  <c r="R2218" i="2" s="1"/>
  <c r="N2219" i="2"/>
  <c r="R2219" i="2" s="1"/>
  <c r="N2220" i="2"/>
  <c r="R2220" i="2" s="1"/>
  <c r="N2221" i="2"/>
  <c r="R2221" i="2" s="1"/>
  <c r="N2222" i="2"/>
  <c r="R2222" i="2" s="1"/>
  <c r="N2223" i="2"/>
  <c r="R2223" i="2" s="1"/>
  <c r="N2224" i="2"/>
  <c r="R2224" i="2" s="1"/>
  <c r="N2225" i="2"/>
  <c r="R2225" i="2" s="1"/>
  <c r="N2226" i="2"/>
  <c r="R2226" i="2" s="1"/>
  <c r="N2227" i="2"/>
  <c r="R2227" i="2" s="1"/>
  <c r="N2228" i="2"/>
  <c r="R2228" i="2" s="1"/>
  <c r="N2229" i="2"/>
  <c r="R2229" i="2" s="1"/>
  <c r="N2230" i="2"/>
  <c r="R2230" i="2" s="1"/>
  <c r="N2231" i="2"/>
  <c r="R2231" i="2" s="1"/>
  <c r="N2232" i="2"/>
  <c r="R2232" i="2" s="1"/>
  <c r="N2233" i="2"/>
  <c r="R2233" i="2" s="1"/>
  <c r="N2234" i="2"/>
  <c r="R2234" i="2" s="1"/>
  <c r="N2235" i="2"/>
  <c r="R2235" i="2" s="1"/>
  <c r="N2236" i="2"/>
  <c r="R2236" i="2" s="1"/>
  <c r="N2237" i="2"/>
  <c r="R2237" i="2" s="1"/>
  <c r="N2238" i="2"/>
  <c r="R2238" i="2" s="1"/>
  <c r="N2239" i="2"/>
  <c r="R2239" i="2" s="1"/>
  <c r="N2240" i="2"/>
  <c r="R2240" i="2" s="1"/>
  <c r="N2241" i="2"/>
  <c r="R2241" i="2" s="1"/>
  <c r="N2242" i="2"/>
  <c r="R2242" i="2" s="1"/>
  <c r="N2243" i="2"/>
  <c r="R2243" i="2" s="1"/>
  <c r="N2244" i="2"/>
  <c r="R2244" i="2" s="1"/>
  <c r="N2245" i="2"/>
  <c r="R2245" i="2" s="1"/>
  <c r="N2246" i="2"/>
  <c r="R2246" i="2" s="1"/>
  <c r="N2247" i="2"/>
  <c r="R2247" i="2" s="1"/>
  <c r="N2248" i="2"/>
  <c r="R2248" i="2" s="1"/>
  <c r="N2249" i="2"/>
  <c r="R2249" i="2" s="1"/>
  <c r="N2250" i="2"/>
  <c r="R2250" i="2" s="1"/>
  <c r="N2251" i="2"/>
  <c r="R2251" i="2" s="1"/>
  <c r="N2252" i="2"/>
  <c r="R2252" i="2" s="1"/>
  <c r="N2253" i="2"/>
  <c r="R2253" i="2" s="1"/>
  <c r="N2254" i="2"/>
  <c r="R2254" i="2" s="1"/>
  <c r="N2255" i="2"/>
  <c r="R2255" i="2" s="1"/>
  <c r="N2256" i="2"/>
  <c r="R2256" i="2" s="1"/>
  <c r="N2257" i="2"/>
  <c r="R2257" i="2" s="1"/>
  <c r="N2258" i="2"/>
  <c r="R2258" i="2" s="1"/>
  <c r="N2259" i="2"/>
  <c r="R2259" i="2" s="1"/>
  <c r="N2260" i="2"/>
  <c r="R2260" i="2" s="1"/>
  <c r="N2261" i="2"/>
  <c r="R2261" i="2" s="1"/>
  <c r="N2262" i="2"/>
  <c r="R2262" i="2" s="1"/>
  <c r="N2263" i="2"/>
  <c r="R2263" i="2" s="1"/>
  <c r="N2264" i="2"/>
  <c r="R2264" i="2" s="1"/>
  <c r="N2265" i="2"/>
  <c r="R2265" i="2" s="1"/>
  <c r="N2266" i="2"/>
  <c r="R2266" i="2" s="1"/>
  <c r="N2267" i="2"/>
  <c r="R2267" i="2" s="1"/>
  <c r="N2268" i="2"/>
  <c r="R2268" i="2" s="1"/>
  <c r="N2269" i="2"/>
  <c r="R2269" i="2" s="1"/>
  <c r="N2270" i="2"/>
  <c r="R2270" i="2" s="1"/>
  <c r="N2271" i="2"/>
  <c r="R2271" i="2" s="1"/>
  <c r="N2272" i="2"/>
  <c r="R2272" i="2" s="1"/>
  <c r="N2273" i="2"/>
  <c r="R2273" i="2" s="1"/>
  <c r="N2274" i="2"/>
  <c r="R2274" i="2" s="1"/>
  <c r="N2275" i="2"/>
  <c r="R2275" i="2" s="1"/>
  <c r="N2276" i="2"/>
  <c r="R2276" i="2" s="1"/>
  <c r="N2277" i="2"/>
  <c r="R2277" i="2" s="1"/>
  <c r="N2278" i="2"/>
  <c r="R2278" i="2" s="1"/>
  <c r="N2279" i="2"/>
  <c r="R2279" i="2" s="1"/>
  <c r="N2280" i="2"/>
  <c r="R2280" i="2" s="1"/>
  <c r="N2281" i="2"/>
  <c r="R2281" i="2" s="1"/>
  <c r="N2282" i="2"/>
  <c r="R2282" i="2" s="1"/>
  <c r="N2283" i="2"/>
  <c r="R2283" i="2" s="1"/>
  <c r="N2284" i="2"/>
  <c r="R2284" i="2" s="1"/>
  <c r="N2285" i="2"/>
  <c r="R2285" i="2" s="1"/>
  <c r="N2286" i="2"/>
  <c r="R2286" i="2" s="1"/>
  <c r="N2287" i="2"/>
  <c r="R2287" i="2" s="1"/>
  <c r="N2288" i="2"/>
  <c r="R2288" i="2" s="1"/>
  <c r="N2289" i="2"/>
  <c r="R2289" i="2" s="1"/>
  <c r="N2290" i="2"/>
  <c r="R2290" i="2" s="1"/>
  <c r="N2291" i="2"/>
  <c r="R2291" i="2" s="1"/>
  <c r="N2292" i="2"/>
  <c r="R2292" i="2" s="1"/>
  <c r="N2293" i="2"/>
  <c r="R2293" i="2" s="1"/>
  <c r="N2294" i="2"/>
  <c r="R2294" i="2" s="1"/>
  <c r="N2295" i="2"/>
  <c r="R2295" i="2" s="1"/>
  <c r="N2296" i="2"/>
  <c r="R2296" i="2" s="1"/>
  <c r="N2297" i="2"/>
  <c r="R2297" i="2" s="1"/>
  <c r="N2298" i="2"/>
  <c r="R2298" i="2" s="1"/>
  <c r="N2299" i="2"/>
  <c r="R2299" i="2" s="1"/>
  <c r="N2300" i="2"/>
  <c r="R2300" i="2" s="1"/>
  <c r="N2301" i="2"/>
  <c r="R2301" i="2" s="1"/>
  <c r="N2302" i="2"/>
  <c r="R2302" i="2" s="1"/>
  <c r="N2303" i="2"/>
  <c r="R2303" i="2" s="1"/>
  <c r="N2304" i="2"/>
  <c r="R2304" i="2" s="1"/>
  <c r="N2305" i="2"/>
  <c r="R2305" i="2" s="1"/>
  <c r="N2306" i="2"/>
  <c r="R2306" i="2" s="1"/>
  <c r="N2307" i="2"/>
  <c r="R2307" i="2" s="1"/>
  <c r="N2308" i="2"/>
  <c r="R2308" i="2" s="1"/>
  <c r="N2309" i="2"/>
  <c r="R2309" i="2" s="1"/>
  <c r="N2310" i="2"/>
  <c r="R2310" i="2" s="1"/>
  <c r="N2311" i="2"/>
  <c r="R2311" i="2" s="1"/>
  <c r="N2312" i="2"/>
  <c r="R2312" i="2" s="1"/>
  <c r="N2313" i="2"/>
  <c r="R2313" i="2" s="1"/>
  <c r="N2314" i="2"/>
  <c r="R2314" i="2" s="1"/>
  <c r="N2315" i="2"/>
  <c r="R2315" i="2" s="1"/>
  <c r="N2316" i="2"/>
  <c r="R2316" i="2" s="1"/>
  <c r="N2317" i="2"/>
  <c r="R2317" i="2" s="1"/>
  <c r="N2318" i="2"/>
  <c r="R2318" i="2" s="1"/>
  <c r="N2319" i="2"/>
  <c r="R2319" i="2" s="1"/>
  <c r="N2320" i="2"/>
  <c r="R2320" i="2" s="1"/>
  <c r="N2321" i="2"/>
  <c r="R2321" i="2" s="1"/>
  <c r="N2322" i="2"/>
  <c r="R2322" i="2" s="1"/>
  <c r="N2323" i="2"/>
  <c r="R2323" i="2" s="1"/>
  <c r="N2324" i="2"/>
  <c r="R2324" i="2" s="1"/>
  <c r="N2325" i="2"/>
  <c r="R2325" i="2" s="1"/>
  <c r="N2326" i="2"/>
  <c r="R2326" i="2" s="1"/>
  <c r="N2327" i="2"/>
  <c r="R2327" i="2" s="1"/>
  <c r="N2328" i="2"/>
  <c r="R2328" i="2" s="1"/>
  <c r="N2329" i="2"/>
  <c r="R2329" i="2" s="1"/>
  <c r="N2330" i="2"/>
  <c r="R2330" i="2" s="1"/>
  <c r="N2331" i="2"/>
  <c r="R2331" i="2" s="1"/>
  <c r="N2332" i="2"/>
  <c r="R2332" i="2" s="1"/>
  <c r="N2333" i="2"/>
  <c r="R2333" i="2" s="1"/>
  <c r="N2334" i="2"/>
  <c r="R2334" i="2" s="1"/>
  <c r="N2335" i="2"/>
  <c r="R2335" i="2" s="1"/>
  <c r="N2336" i="2"/>
  <c r="R2336" i="2" s="1"/>
  <c r="N2337" i="2"/>
  <c r="R2337" i="2" s="1"/>
  <c r="N2338" i="2"/>
  <c r="R2338" i="2" s="1"/>
  <c r="N2339" i="2"/>
  <c r="R2339" i="2" s="1"/>
  <c r="N2340" i="2"/>
  <c r="R2340" i="2" s="1"/>
  <c r="N2341" i="2"/>
  <c r="R2341" i="2" s="1"/>
  <c r="N2342" i="2"/>
  <c r="R2342" i="2" s="1"/>
  <c r="N2343" i="2"/>
  <c r="R2343" i="2" s="1"/>
  <c r="N2344" i="2"/>
  <c r="R2344" i="2" s="1"/>
  <c r="N2345" i="2"/>
  <c r="R2345" i="2" s="1"/>
  <c r="N2346" i="2"/>
  <c r="R2346" i="2" s="1"/>
  <c r="N2347" i="2"/>
  <c r="R2347" i="2" s="1"/>
  <c r="N2348" i="2"/>
  <c r="R2348" i="2" s="1"/>
  <c r="N2349" i="2"/>
  <c r="R2349" i="2" s="1"/>
  <c r="N2350" i="2"/>
  <c r="R2350" i="2" s="1"/>
  <c r="N2351" i="2"/>
  <c r="R2351" i="2" s="1"/>
  <c r="N2352" i="2"/>
  <c r="R2352" i="2" s="1"/>
  <c r="N2353" i="2"/>
  <c r="R2353" i="2" s="1"/>
  <c r="N2354" i="2"/>
  <c r="R2354" i="2" s="1"/>
  <c r="N2355" i="2"/>
  <c r="R2355" i="2" s="1"/>
  <c r="N2356" i="2"/>
  <c r="R2356" i="2" s="1"/>
  <c r="N2357" i="2"/>
  <c r="R2357" i="2" s="1"/>
  <c r="N2358" i="2"/>
  <c r="R2358" i="2" s="1"/>
  <c r="N2359" i="2"/>
  <c r="R2359" i="2" s="1"/>
  <c r="N2360" i="2"/>
  <c r="R2360" i="2" s="1"/>
  <c r="N2361" i="2"/>
  <c r="R2361" i="2" s="1"/>
  <c r="N2362" i="2"/>
  <c r="R2362" i="2" s="1"/>
  <c r="N2363" i="2"/>
  <c r="R2363" i="2" s="1"/>
  <c r="N2364" i="2"/>
  <c r="R2364" i="2" s="1"/>
  <c r="N2365" i="2"/>
  <c r="R2365" i="2" s="1"/>
  <c r="N2366" i="2"/>
  <c r="R2366" i="2" s="1"/>
  <c r="N2367" i="2"/>
  <c r="R2367" i="2" s="1"/>
  <c r="N2368" i="2"/>
  <c r="R2368" i="2" s="1"/>
  <c r="N2369" i="2"/>
  <c r="R2369" i="2" s="1"/>
  <c r="N2370" i="2"/>
  <c r="R2370" i="2" s="1"/>
  <c r="N2371" i="2"/>
  <c r="R2371" i="2" s="1"/>
  <c r="N2372" i="2"/>
  <c r="R2372" i="2" s="1"/>
  <c r="N2373" i="2"/>
  <c r="R2373" i="2" s="1"/>
  <c r="N2374" i="2"/>
  <c r="R2374" i="2" s="1"/>
  <c r="N2375" i="2"/>
  <c r="R2375" i="2" s="1"/>
  <c r="N2376" i="2"/>
  <c r="R2376" i="2" s="1"/>
  <c r="N2377" i="2"/>
  <c r="R2377" i="2" s="1"/>
  <c r="N2378" i="2"/>
  <c r="R2378" i="2" s="1"/>
  <c r="N2379" i="2"/>
  <c r="R2379" i="2" s="1"/>
  <c r="N2380" i="2"/>
  <c r="R2380" i="2" s="1"/>
  <c r="N2381" i="2"/>
  <c r="R2381" i="2" s="1"/>
  <c r="N2382" i="2"/>
  <c r="R2382" i="2" s="1"/>
  <c r="N2383" i="2"/>
  <c r="R2383" i="2" s="1"/>
  <c r="N2384" i="2"/>
  <c r="R2384" i="2" s="1"/>
  <c r="N2385" i="2"/>
  <c r="R2385" i="2" s="1"/>
  <c r="N2386" i="2"/>
  <c r="R2386" i="2" s="1"/>
  <c r="N2387" i="2"/>
  <c r="R2387" i="2" s="1"/>
  <c r="N2388" i="2"/>
  <c r="R2388" i="2" s="1"/>
  <c r="N2389" i="2"/>
  <c r="R2389" i="2" s="1"/>
  <c r="N2390" i="2"/>
  <c r="R2390" i="2" s="1"/>
  <c r="N2391" i="2"/>
  <c r="R2391" i="2" s="1"/>
  <c r="N2392" i="2"/>
  <c r="R2392" i="2" s="1"/>
  <c r="N2393" i="2"/>
  <c r="R2393" i="2" s="1"/>
  <c r="N2394" i="2"/>
  <c r="R2394" i="2" s="1"/>
  <c r="N2395" i="2"/>
  <c r="R2395" i="2" s="1"/>
  <c r="N2396" i="2"/>
  <c r="R2396" i="2" s="1"/>
  <c r="N2397" i="2"/>
  <c r="R2397" i="2" s="1"/>
  <c r="N2398" i="2"/>
  <c r="R2398" i="2" s="1"/>
  <c r="N2399" i="2"/>
  <c r="R2399" i="2" s="1"/>
  <c r="N2400" i="2"/>
  <c r="R2400" i="2" s="1"/>
  <c r="N2401" i="2"/>
  <c r="R2401" i="2" s="1"/>
  <c r="N2402" i="2"/>
  <c r="R2402" i="2" s="1"/>
  <c r="N2403" i="2"/>
  <c r="R2403" i="2" s="1"/>
  <c r="N2404" i="2"/>
  <c r="R2404" i="2" s="1"/>
  <c r="N2405" i="2"/>
  <c r="R2405" i="2" s="1"/>
  <c r="N2406" i="2"/>
  <c r="R2406" i="2" s="1"/>
  <c r="N2407" i="2"/>
  <c r="R2407" i="2" s="1"/>
  <c r="N2408" i="2"/>
  <c r="R2408" i="2" s="1"/>
  <c r="N2409" i="2"/>
  <c r="R2409" i="2" s="1"/>
  <c r="N2410" i="2"/>
  <c r="R2410" i="2" s="1"/>
  <c r="N2411" i="2"/>
  <c r="R2411" i="2" s="1"/>
  <c r="N2412" i="2"/>
  <c r="R2412" i="2" s="1"/>
  <c r="N2413" i="2"/>
  <c r="R2413" i="2" s="1"/>
  <c r="N2414" i="2"/>
  <c r="R2414" i="2" s="1"/>
  <c r="N2415" i="2"/>
  <c r="R2415" i="2" s="1"/>
  <c r="N2416" i="2"/>
  <c r="R2416" i="2" s="1"/>
  <c r="N2417" i="2"/>
  <c r="R2417" i="2" s="1"/>
  <c r="N2418" i="2"/>
  <c r="R2418" i="2" s="1"/>
  <c r="N2419" i="2"/>
  <c r="R2419" i="2" s="1"/>
  <c r="N2420" i="2"/>
  <c r="R2420" i="2" s="1"/>
  <c r="N2421" i="2"/>
  <c r="R2421" i="2" s="1"/>
  <c r="N2422" i="2"/>
  <c r="R2422" i="2" s="1"/>
  <c r="N2423" i="2"/>
  <c r="R2423" i="2" s="1"/>
  <c r="N2424" i="2"/>
  <c r="R2424" i="2" s="1"/>
  <c r="N2425" i="2"/>
  <c r="R2425" i="2" s="1"/>
  <c r="N2426" i="2"/>
  <c r="R2426" i="2" s="1"/>
  <c r="N2427" i="2"/>
  <c r="R2427" i="2" s="1"/>
  <c r="N2428" i="2"/>
  <c r="R2428" i="2" s="1"/>
  <c r="N2429" i="2"/>
  <c r="R2429" i="2" s="1"/>
  <c r="N2430" i="2"/>
  <c r="R2430" i="2" s="1"/>
  <c r="N2431" i="2"/>
  <c r="R2431" i="2" s="1"/>
  <c r="N2432" i="2"/>
  <c r="R2432" i="2" s="1"/>
  <c r="N2433" i="2"/>
  <c r="R2433" i="2" s="1"/>
  <c r="N2434" i="2"/>
  <c r="R2434" i="2" s="1"/>
  <c r="N2435" i="2"/>
  <c r="R2435" i="2" s="1"/>
  <c r="N2436" i="2"/>
  <c r="R2436" i="2" s="1"/>
  <c r="N2437" i="2"/>
  <c r="R2437" i="2" s="1"/>
  <c r="N2438" i="2"/>
  <c r="R2438" i="2" s="1"/>
  <c r="N2439" i="2"/>
  <c r="R2439" i="2" s="1"/>
  <c r="N2440" i="2"/>
  <c r="R2440" i="2" s="1"/>
  <c r="N2441" i="2"/>
  <c r="R2441" i="2" s="1"/>
  <c r="N2442" i="2"/>
  <c r="R2442" i="2" s="1"/>
  <c r="N2443" i="2"/>
  <c r="R2443" i="2" s="1"/>
  <c r="N2444" i="2"/>
  <c r="R2444" i="2" s="1"/>
  <c r="N2445" i="2"/>
  <c r="R2445" i="2" s="1"/>
  <c r="N2446" i="2"/>
  <c r="R2446" i="2" s="1"/>
  <c r="N2447" i="2"/>
  <c r="R2447" i="2" s="1"/>
  <c r="N2448" i="2"/>
  <c r="R2448" i="2" s="1"/>
  <c r="N2449" i="2"/>
  <c r="R2449" i="2" s="1"/>
  <c r="N2450" i="2"/>
  <c r="R2450" i="2" s="1"/>
  <c r="N2451" i="2"/>
  <c r="R2451" i="2" s="1"/>
  <c r="N2452" i="2"/>
  <c r="R2452" i="2" s="1"/>
  <c r="N2453" i="2"/>
  <c r="R2453" i="2" s="1"/>
  <c r="N2454" i="2"/>
  <c r="R2454" i="2" s="1"/>
  <c r="N2455" i="2"/>
  <c r="R2455" i="2" s="1"/>
  <c r="N2456" i="2"/>
  <c r="R2456" i="2" s="1"/>
  <c r="N2457" i="2"/>
  <c r="R2457" i="2" s="1"/>
  <c r="N2458" i="2"/>
  <c r="R2458" i="2" s="1"/>
  <c r="N2459" i="2"/>
  <c r="R2459" i="2" s="1"/>
  <c r="N2460" i="2"/>
  <c r="R2460" i="2" s="1"/>
  <c r="N2461" i="2"/>
  <c r="R2461" i="2" s="1"/>
  <c r="N2462" i="2"/>
  <c r="R2462" i="2" s="1"/>
  <c r="N2463" i="2"/>
  <c r="R2463" i="2" s="1"/>
  <c r="N2464" i="2"/>
  <c r="R2464" i="2" s="1"/>
  <c r="N2465" i="2"/>
  <c r="R2465" i="2" s="1"/>
  <c r="N2466" i="2"/>
  <c r="R2466" i="2" s="1"/>
  <c r="N2467" i="2"/>
  <c r="R2467" i="2" s="1"/>
  <c r="N2468" i="2"/>
  <c r="R2468" i="2" s="1"/>
  <c r="N2469" i="2"/>
  <c r="R2469" i="2" s="1"/>
  <c r="N2470" i="2"/>
  <c r="R2470" i="2" s="1"/>
  <c r="N2471" i="2"/>
  <c r="R2471" i="2" s="1"/>
  <c r="N2472" i="2"/>
  <c r="R2472" i="2" s="1"/>
  <c r="N2473" i="2"/>
  <c r="R2473" i="2" s="1"/>
  <c r="N2474" i="2"/>
  <c r="R2474" i="2" s="1"/>
  <c r="N2475" i="2"/>
  <c r="R2475" i="2" s="1"/>
  <c r="N2476" i="2"/>
  <c r="R2476" i="2" s="1"/>
  <c r="N2477" i="2"/>
  <c r="R2477" i="2" s="1"/>
  <c r="N2478" i="2"/>
  <c r="R2478" i="2" s="1"/>
  <c r="N2479" i="2"/>
  <c r="R2479" i="2" s="1"/>
  <c r="N2480" i="2"/>
  <c r="R2480" i="2" s="1"/>
  <c r="N2481" i="2"/>
  <c r="R2481" i="2" s="1"/>
  <c r="N2482" i="2"/>
  <c r="R2482" i="2" s="1"/>
  <c r="N2483" i="2"/>
  <c r="R2483" i="2" s="1"/>
  <c r="N2484" i="2"/>
  <c r="R2484" i="2" s="1"/>
  <c r="N2485" i="2"/>
  <c r="R2485" i="2" s="1"/>
  <c r="N2486" i="2"/>
  <c r="R2486" i="2" s="1"/>
  <c r="N2487" i="2"/>
  <c r="R2487" i="2" s="1"/>
  <c r="N2488" i="2"/>
  <c r="R2488" i="2" s="1"/>
  <c r="N2489" i="2"/>
  <c r="R2489" i="2" s="1"/>
  <c r="N2490" i="2"/>
  <c r="R2490" i="2" s="1"/>
  <c r="N2491" i="2"/>
  <c r="R2491" i="2" s="1"/>
  <c r="N2492" i="2"/>
  <c r="R2492" i="2" s="1"/>
  <c r="N2493" i="2"/>
  <c r="R2493" i="2" s="1"/>
  <c r="N2494" i="2"/>
  <c r="R2494" i="2" s="1"/>
  <c r="N2495" i="2"/>
  <c r="R2495" i="2" s="1"/>
  <c r="N2496" i="2"/>
  <c r="R2496" i="2" s="1"/>
  <c r="N2497" i="2"/>
  <c r="R2497" i="2" s="1"/>
  <c r="N2498" i="2"/>
  <c r="R2498" i="2" s="1"/>
  <c r="N2499" i="2"/>
  <c r="R2499" i="2" s="1"/>
  <c r="N2500" i="2"/>
  <c r="R2500" i="2" s="1"/>
  <c r="N2501" i="2"/>
  <c r="R2501" i="2" s="1"/>
  <c r="N2502" i="2"/>
  <c r="R2502" i="2" s="1"/>
  <c r="N2503" i="2"/>
  <c r="R2503" i="2" s="1"/>
  <c r="N2504" i="2"/>
  <c r="R2504" i="2" s="1"/>
  <c r="N2505" i="2"/>
  <c r="R2505" i="2" s="1"/>
  <c r="N2506" i="2"/>
  <c r="R2506" i="2" s="1"/>
  <c r="N2507" i="2"/>
  <c r="R2507" i="2" s="1"/>
  <c r="N2508" i="2"/>
  <c r="R2508" i="2" s="1"/>
  <c r="N2509" i="2"/>
  <c r="R2509" i="2" s="1"/>
  <c r="N2510" i="2"/>
  <c r="R2510" i="2" s="1"/>
  <c r="N2511" i="2"/>
  <c r="R2511" i="2" s="1"/>
  <c r="N2512" i="2"/>
  <c r="R2512" i="2" s="1"/>
  <c r="N2513" i="2"/>
  <c r="R2513" i="2" s="1"/>
  <c r="N2514" i="2"/>
  <c r="R2514" i="2" s="1"/>
  <c r="N2515" i="2"/>
  <c r="R2515" i="2" s="1"/>
  <c r="N2516" i="2"/>
  <c r="R2516" i="2" s="1"/>
  <c r="N2517" i="2"/>
  <c r="R2517" i="2" s="1"/>
  <c r="N2518" i="2"/>
  <c r="R2518" i="2" s="1"/>
  <c r="N2519" i="2"/>
  <c r="R2519" i="2" s="1"/>
  <c r="N2520" i="2"/>
  <c r="R2520" i="2" s="1"/>
  <c r="N2521" i="2"/>
  <c r="R2521" i="2" s="1"/>
  <c r="N2522" i="2"/>
  <c r="R2522" i="2" s="1"/>
  <c r="N2523" i="2"/>
  <c r="R2523" i="2" s="1"/>
  <c r="N2524" i="2"/>
  <c r="R2524" i="2" s="1"/>
  <c r="N2525" i="2"/>
  <c r="R2525" i="2" s="1"/>
  <c r="N2526" i="2"/>
  <c r="R2526" i="2" s="1"/>
  <c r="N2527" i="2"/>
  <c r="R2527" i="2" s="1"/>
  <c r="N2528" i="2"/>
  <c r="R2528" i="2" s="1"/>
  <c r="N2529" i="2"/>
  <c r="R2529" i="2" s="1"/>
  <c r="N2530" i="2"/>
  <c r="R2530" i="2" s="1"/>
  <c r="N2531" i="2"/>
  <c r="R2531" i="2" s="1"/>
  <c r="N2532" i="2"/>
  <c r="R2532" i="2" s="1"/>
  <c r="N2533" i="2"/>
  <c r="R2533" i="2" s="1"/>
  <c r="N2534" i="2"/>
  <c r="R2534" i="2" s="1"/>
  <c r="N2535" i="2"/>
  <c r="R2535" i="2" s="1"/>
  <c r="N2536" i="2"/>
  <c r="R2536" i="2" s="1"/>
  <c r="N2537" i="2"/>
  <c r="R2537" i="2" s="1"/>
  <c r="N2538" i="2"/>
  <c r="R2538" i="2" s="1"/>
  <c r="N2539" i="2"/>
  <c r="R2539" i="2" s="1"/>
  <c r="N2540" i="2"/>
  <c r="R2540" i="2" s="1"/>
  <c r="N2541" i="2"/>
  <c r="R2541" i="2" s="1"/>
  <c r="N2542" i="2"/>
  <c r="R2542" i="2" s="1"/>
  <c r="N2543" i="2"/>
  <c r="R2543" i="2" s="1"/>
  <c r="N2544" i="2"/>
  <c r="R2544" i="2" s="1"/>
  <c r="N2545" i="2"/>
  <c r="R2545" i="2" s="1"/>
  <c r="N2546" i="2"/>
  <c r="R2546" i="2" s="1"/>
  <c r="N2547" i="2"/>
  <c r="R2547" i="2" s="1"/>
  <c r="N2548" i="2"/>
  <c r="R2548" i="2" s="1"/>
  <c r="N2549" i="2"/>
  <c r="R2549" i="2" s="1"/>
  <c r="N2550" i="2"/>
  <c r="R2550" i="2" s="1"/>
  <c r="N2551" i="2"/>
  <c r="R2551" i="2" s="1"/>
  <c r="N2552" i="2"/>
  <c r="R2552" i="2" s="1"/>
  <c r="N2553" i="2"/>
  <c r="R2553" i="2" s="1"/>
  <c r="N2554" i="2"/>
  <c r="R2554" i="2" s="1"/>
  <c r="N2555" i="2"/>
  <c r="R2555" i="2" s="1"/>
  <c r="N2556" i="2"/>
  <c r="R2556" i="2" s="1"/>
  <c r="N2557" i="2"/>
  <c r="R2557" i="2" s="1"/>
  <c r="N2558" i="2"/>
  <c r="R2558" i="2" s="1"/>
  <c r="N2559" i="2"/>
  <c r="R2559" i="2" s="1"/>
  <c r="N2560" i="2"/>
  <c r="R2560" i="2" s="1"/>
  <c r="N2561" i="2"/>
  <c r="R2561" i="2" s="1"/>
  <c r="N2562" i="2"/>
  <c r="R2562" i="2" s="1"/>
  <c r="N2563" i="2"/>
  <c r="R2563" i="2" s="1"/>
  <c r="N2564" i="2"/>
  <c r="R2564" i="2" s="1"/>
  <c r="N2565" i="2"/>
  <c r="R2565" i="2" s="1"/>
  <c r="N2566" i="2"/>
  <c r="R2566" i="2" s="1"/>
  <c r="N2567" i="2"/>
  <c r="R2567" i="2" s="1"/>
  <c r="N2568" i="2"/>
  <c r="R2568" i="2" s="1"/>
  <c r="N2569" i="2"/>
  <c r="R2569" i="2" s="1"/>
  <c r="N2570" i="2"/>
  <c r="R2570" i="2" s="1"/>
  <c r="N2571" i="2"/>
  <c r="R2571" i="2" s="1"/>
  <c r="N2572" i="2"/>
  <c r="R2572" i="2" s="1"/>
  <c r="N2573" i="2"/>
  <c r="R2573" i="2" s="1"/>
  <c r="N2574" i="2"/>
  <c r="R2574" i="2" s="1"/>
  <c r="N2575" i="2"/>
  <c r="R2575" i="2" s="1"/>
  <c r="N2576" i="2"/>
  <c r="R2576" i="2" s="1"/>
  <c r="N2577" i="2"/>
  <c r="R2577" i="2" s="1"/>
  <c r="N2578" i="2"/>
  <c r="R2578" i="2" s="1"/>
  <c r="N2579" i="2"/>
  <c r="R2579" i="2" s="1"/>
  <c r="N2580" i="2"/>
  <c r="R2580" i="2" s="1"/>
  <c r="N2581" i="2"/>
  <c r="R2581" i="2" s="1"/>
  <c r="N2582" i="2"/>
  <c r="R2582" i="2" s="1"/>
  <c r="N2583" i="2"/>
  <c r="R2583" i="2" s="1"/>
  <c r="N2584" i="2"/>
  <c r="R2584" i="2" s="1"/>
  <c r="N2585" i="2"/>
  <c r="R2585" i="2" s="1"/>
  <c r="N2586" i="2"/>
  <c r="R2586" i="2" s="1"/>
  <c r="N2587" i="2"/>
  <c r="R2587" i="2" s="1"/>
  <c r="N2588" i="2"/>
  <c r="R2588" i="2" s="1"/>
  <c r="N2589" i="2"/>
  <c r="R2589" i="2" s="1"/>
  <c r="N2590" i="2"/>
  <c r="R2590" i="2" s="1"/>
  <c r="N2591" i="2"/>
  <c r="R2591" i="2" s="1"/>
  <c r="N2592" i="2"/>
  <c r="R2592" i="2" s="1"/>
  <c r="N2593" i="2"/>
  <c r="R2593" i="2" s="1"/>
  <c r="N2594" i="2"/>
  <c r="R2594" i="2" s="1"/>
  <c r="N2595" i="2"/>
  <c r="R2595" i="2" s="1"/>
  <c r="N2596" i="2"/>
  <c r="R2596" i="2" s="1"/>
  <c r="N2597" i="2"/>
  <c r="R2597" i="2" s="1"/>
  <c r="N2598" i="2"/>
  <c r="R2598" i="2" s="1"/>
  <c r="N2599" i="2"/>
  <c r="R2599" i="2" s="1"/>
  <c r="N2600" i="2"/>
  <c r="R2600" i="2" s="1"/>
  <c r="N2601" i="2"/>
  <c r="R2601" i="2" s="1"/>
  <c r="N2602" i="2"/>
  <c r="R2602" i="2" s="1"/>
  <c r="N2603" i="2"/>
  <c r="R2603" i="2" s="1"/>
  <c r="N2604" i="2"/>
  <c r="R2604" i="2" s="1"/>
  <c r="N2605" i="2"/>
  <c r="R2605" i="2" s="1"/>
  <c r="N2606" i="2"/>
  <c r="R2606" i="2" s="1"/>
  <c r="N2607" i="2"/>
  <c r="R2607" i="2" s="1"/>
  <c r="N2608" i="2"/>
  <c r="R2608" i="2" s="1"/>
  <c r="N2609" i="2"/>
  <c r="R2609" i="2" s="1"/>
  <c r="N2610" i="2"/>
  <c r="R2610" i="2" s="1"/>
  <c r="N2611" i="2"/>
  <c r="R2611" i="2" s="1"/>
  <c r="N2612" i="2"/>
  <c r="R2612" i="2" s="1"/>
  <c r="N2613" i="2"/>
  <c r="R2613" i="2" s="1"/>
  <c r="N2614" i="2"/>
  <c r="R2614" i="2" s="1"/>
  <c r="N2615" i="2"/>
  <c r="R2615" i="2" s="1"/>
  <c r="N2616" i="2"/>
  <c r="R2616" i="2" s="1"/>
  <c r="N2617" i="2"/>
  <c r="R2617" i="2" s="1"/>
  <c r="N2618" i="2"/>
  <c r="R2618" i="2" s="1"/>
  <c r="N2619" i="2"/>
  <c r="R2619" i="2" s="1"/>
  <c r="N2620" i="2"/>
  <c r="R2620" i="2" s="1"/>
  <c r="N2621" i="2"/>
  <c r="R2621" i="2" s="1"/>
  <c r="N2622" i="2"/>
  <c r="R2622" i="2" s="1"/>
  <c r="N2623" i="2"/>
  <c r="R2623" i="2" s="1"/>
  <c r="N2624" i="2"/>
  <c r="R2624" i="2" s="1"/>
  <c r="N2625" i="2"/>
  <c r="R2625" i="2" s="1"/>
  <c r="N2626" i="2"/>
  <c r="R2626" i="2" s="1"/>
  <c r="N2627" i="2"/>
  <c r="R2627" i="2" s="1"/>
  <c r="N2628" i="2"/>
  <c r="R2628" i="2" s="1"/>
  <c r="N2629" i="2"/>
  <c r="R2629" i="2" s="1"/>
  <c r="N2630" i="2"/>
  <c r="R2630" i="2" s="1"/>
  <c r="N2631" i="2"/>
  <c r="R2631" i="2" s="1"/>
  <c r="N2632" i="2"/>
  <c r="R2632" i="2" s="1"/>
  <c r="N2633" i="2"/>
  <c r="R2633" i="2" s="1"/>
  <c r="N2634" i="2"/>
  <c r="R2634" i="2" s="1"/>
  <c r="N2635" i="2"/>
  <c r="R2635" i="2" s="1"/>
  <c r="N2636" i="2"/>
  <c r="R2636" i="2" s="1"/>
  <c r="N2637" i="2"/>
  <c r="R2637" i="2" s="1"/>
  <c r="N2638" i="2"/>
  <c r="R2638" i="2" s="1"/>
  <c r="N2639" i="2"/>
  <c r="R2639" i="2" s="1"/>
  <c r="N2640" i="2"/>
  <c r="R2640" i="2" s="1"/>
  <c r="N2641" i="2"/>
  <c r="R2641" i="2" s="1"/>
  <c r="N2642" i="2"/>
  <c r="R2642" i="2" s="1"/>
  <c r="N2643" i="2"/>
  <c r="R2643" i="2" s="1"/>
  <c r="N2644" i="2"/>
  <c r="R2644" i="2" s="1"/>
  <c r="N2645" i="2"/>
  <c r="R2645" i="2" s="1"/>
  <c r="N2646" i="2"/>
  <c r="R2646" i="2" s="1"/>
  <c r="N2647" i="2"/>
  <c r="R2647" i="2" s="1"/>
  <c r="N2648" i="2"/>
  <c r="R2648" i="2" s="1"/>
  <c r="N2649" i="2"/>
  <c r="R2649" i="2" s="1"/>
  <c r="N2650" i="2"/>
  <c r="R2650" i="2" s="1"/>
  <c r="N2651" i="2"/>
  <c r="R2651" i="2" s="1"/>
  <c r="N2652" i="2"/>
  <c r="R2652" i="2" s="1"/>
  <c r="N2653" i="2"/>
  <c r="R2653" i="2" s="1"/>
  <c r="N2654" i="2"/>
  <c r="R2654" i="2" s="1"/>
  <c r="N2655" i="2"/>
  <c r="R2655" i="2" s="1"/>
  <c r="N2656" i="2"/>
  <c r="R2656" i="2" s="1"/>
  <c r="N2657" i="2"/>
  <c r="R2657" i="2" s="1"/>
  <c r="N2658" i="2"/>
  <c r="R2658" i="2" s="1"/>
  <c r="N2659" i="2"/>
  <c r="R2659" i="2" s="1"/>
  <c r="N2660" i="2"/>
  <c r="R2660" i="2" s="1"/>
  <c r="N2661" i="2"/>
  <c r="R2661" i="2" s="1"/>
  <c r="N2662" i="2"/>
  <c r="R2662" i="2" s="1"/>
  <c r="N2663" i="2"/>
  <c r="R2663" i="2" s="1"/>
  <c r="N2664" i="2"/>
  <c r="R2664" i="2" s="1"/>
  <c r="N2665" i="2"/>
  <c r="R2665" i="2" s="1"/>
  <c r="N2666" i="2"/>
  <c r="R2666" i="2" s="1"/>
  <c r="N2667" i="2"/>
  <c r="R2667" i="2" s="1"/>
  <c r="N2668" i="2"/>
  <c r="R2668" i="2" s="1"/>
  <c r="N2669" i="2"/>
  <c r="R2669" i="2" s="1"/>
  <c r="N2670" i="2"/>
  <c r="R2670" i="2" s="1"/>
  <c r="N2671" i="2"/>
  <c r="R2671" i="2" s="1"/>
  <c r="N2672" i="2"/>
  <c r="R2672" i="2" s="1"/>
  <c r="N2673" i="2"/>
  <c r="R2673" i="2" s="1"/>
  <c r="N2674" i="2"/>
  <c r="R2674" i="2" s="1"/>
  <c r="N2675" i="2"/>
  <c r="R2675" i="2" s="1"/>
  <c r="N2676" i="2"/>
  <c r="R2676" i="2" s="1"/>
  <c r="N2677" i="2"/>
  <c r="R2677" i="2" s="1"/>
  <c r="N2678" i="2"/>
  <c r="R2678" i="2" s="1"/>
  <c r="N2679" i="2"/>
  <c r="R2679" i="2" s="1"/>
  <c r="N2680" i="2"/>
  <c r="R2680" i="2" s="1"/>
  <c r="N2681" i="2"/>
  <c r="R2681" i="2" s="1"/>
  <c r="N2682" i="2"/>
  <c r="R2682" i="2" s="1"/>
  <c r="N2683" i="2"/>
  <c r="R2683" i="2" s="1"/>
  <c r="N2684" i="2"/>
  <c r="R2684" i="2" s="1"/>
  <c r="N2685" i="2"/>
  <c r="R2685" i="2" s="1"/>
  <c r="N2686" i="2"/>
  <c r="R2686" i="2" s="1"/>
  <c r="N2687" i="2"/>
  <c r="R2687" i="2" s="1"/>
  <c r="N2688" i="2"/>
  <c r="R2688" i="2" s="1"/>
  <c r="N2689" i="2"/>
  <c r="R2689" i="2" s="1"/>
  <c r="N2690" i="2"/>
  <c r="R2690" i="2" s="1"/>
  <c r="N2691" i="2"/>
  <c r="R2691" i="2" s="1"/>
  <c r="N2692" i="2"/>
  <c r="R2692" i="2" s="1"/>
  <c r="N2693" i="2"/>
  <c r="R2693" i="2" s="1"/>
  <c r="N2694" i="2"/>
  <c r="R2694" i="2" s="1"/>
  <c r="N2695" i="2"/>
  <c r="R2695" i="2" s="1"/>
  <c r="N2696" i="2"/>
  <c r="R2696" i="2" s="1"/>
  <c r="N2697" i="2"/>
  <c r="R2697" i="2" s="1"/>
  <c r="N2698" i="2"/>
  <c r="R2698" i="2" s="1"/>
  <c r="N2699" i="2"/>
  <c r="R2699" i="2" s="1"/>
  <c r="N2700" i="2"/>
  <c r="R2700" i="2" s="1"/>
  <c r="N2701" i="2"/>
  <c r="R2701" i="2" s="1"/>
  <c r="N2702" i="2"/>
  <c r="R2702" i="2" s="1"/>
  <c r="N2703" i="2"/>
  <c r="R2703" i="2" s="1"/>
  <c r="N2704" i="2"/>
  <c r="R2704" i="2" s="1"/>
  <c r="N2705" i="2"/>
  <c r="R2705" i="2" s="1"/>
  <c r="N2706" i="2"/>
  <c r="R2706" i="2" s="1"/>
  <c r="N2707" i="2"/>
  <c r="R2707" i="2" s="1"/>
  <c r="N2708" i="2"/>
  <c r="R2708" i="2" s="1"/>
  <c r="N2709" i="2"/>
  <c r="R2709" i="2" s="1"/>
  <c r="N2710" i="2"/>
  <c r="R2710" i="2" s="1"/>
  <c r="N2711" i="2"/>
  <c r="R2711" i="2" s="1"/>
  <c r="N2712" i="2"/>
  <c r="R2712" i="2" s="1"/>
  <c r="N2713" i="2"/>
  <c r="R2713" i="2" s="1"/>
  <c r="N2714" i="2"/>
  <c r="R2714" i="2" s="1"/>
  <c r="N2715" i="2"/>
  <c r="R2715" i="2" s="1"/>
  <c r="N2716" i="2"/>
  <c r="R2716" i="2" s="1"/>
  <c r="N2717" i="2"/>
  <c r="R2717" i="2" s="1"/>
  <c r="N2718" i="2"/>
  <c r="R2718" i="2" s="1"/>
  <c r="N2719" i="2"/>
  <c r="R2719" i="2" s="1"/>
  <c r="N2720" i="2"/>
  <c r="R2720" i="2" s="1"/>
  <c r="N2721" i="2"/>
  <c r="R2721" i="2" s="1"/>
  <c r="N2722" i="2"/>
  <c r="R2722" i="2" s="1"/>
  <c r="N2723" i="2"/>
  <c r="R2723" i="2" s="1"/>
  <c r="N2724" i="2"/>
  <c r="R2724" i="2" s="1"/>
  <c r="N2725" i="2"/>
  <c r="R2725" i="2" s="1"/>
  <c r="N2726" i="2"/>
  <c r="R2726" i="2" s="1"/>
  <c r="N2727" i="2"/>
  <c r="R2727" i="2" s="1"/>
  <c r="N2728" i="2"/>
  <c r="R2728" i="2" s="1"/>
  <c r="N2729" i="2"/>
  <c r="R2729" i="2" s="1"/>
  <c r="N2730" i="2"/>
  <c r="R2730" i="2" s="1"/>
  <c r="N2731" i="2"/>
  <c r="R2731" i="2" s="1"/>
  <c r="N2732" i="2"/>
  <c r="R2732" i="2" s="1"/>
  <c r="N2733" i="2"/>
  <c r="R2733" i="2" s="1"/>
  <c r="N2734" i="2"/>
  <c r="R2734" i="2" s="1"/>
  <c r="N2735" i="2"/>
  <c r="R2735" i="2" s="1"/>
  <c r="N2736" i="2"/>
  <c r="R2736" i="2" s="1"/>
  <c r="N2737" i="2"/>
  <c r="R2737" i="2" s="1"/>
  <c r="N2738" i="2"/>
  <c r="R2738" i="2" s="1"/>
  <c r="N2739" i="2"/>
  <c r="R2739" i="2" s="1"/>
  <c r="N2740" i="2"/>
  <c r="R2740" i="2" s="1"/>
  <c r="N2741" i="2"/>
  <c r="R2741" i="2" s="1"/>
  <c r="N2742" i="2"/>
  <c r="R2742" i="2" s="1"/>
  <c r="N2743" i="2"/>
  <c r="R2743" i="2" s="1"/>
  <c r="N2744" i="2"/>
  <c r="R2744" i="2" s="1"/>
  <c r="N2745" i="2"/>
  <c r="R2745" i="2" s="1"/>
  <c r="N4331" i="2"/>
  <c r="R4331" i="2" s="1"/>
  <c r="N4332" i="2"/>
  <c r="R4332" i="2" s="1"/>
  <c r="N4333" i="2"/>
  <c r="R4333" i="2" s="1"/>
  <c r="N4334" i="2"/>
  <c r="R4334" i="2" s="1"/>
  <c r="N4335" i="2"/>
  <c r="R4335" i="2" s="1"/>
  <c r="N4336" i="2"/>
  <c r="R4336" i="2" s="1"/>
  <c r="N4337" i="2"/>
  <c r="R4337" i="2" s="1"/>
  <c r="N4338" i="2"/>
  <c r="R4338" i="2" s="1"/>
  <c r="N4339" i="2"/>
  <c r="R4339" i="2" s="1"/>
  <c r="N4340" i="2"/>
  <c r="R4340" i="2" s="1"/>
  <c r="N4341" i="2"/>
  <c r="R4341" i="2" s="1"/>
  <c r="N4342" i="2"/>
  <c r="R4342" i="2" s="1"/>
  <c r="N4343" i="2"/>
  <c r="R4343" i="2" s="1"/>
  <c r="N4344" i="2"/>
  <c r="R4344" i="2" s="1"/>
  <c r="N4345" i="2"/>
  <c r="R4345" i="2" s="1"/>
  <c r="N4346" i="2"/>
  <c r="R4346" i="2" s="1"/>
  <c r="N4347" i="2"/>
  <c r="R4347" i="2" s="1"/>
  <c r="N4348" i="2"/>
  <c r="R4348" i="2" s="1"/>
  <c r="N4349" i="2"/>
  <c r="R4349" i="2" s="1"/>
  <c r="N4350" i="2"/>
  <c r="R4350" i="2" s="1"/>
  <c r="N4351" i="2"/>
  <c r="R4351" i="2" s="1"/>
  <c r="N4352" i="2"/>
  <c r="R4352" i="2" s="1"/>
  <c r="N4353" i="2"/>
  <c r="R4353" i="2" s="1"/>
  <c r="N4354" i="2"/>
  <c r="R4354" i="2" s="1"/>
  <c r="N4355" i="2"/>
  <c r="R4355" i="2" s="1"/>
  <c r="N4356" i="2"/>
  <c r="R4356" i="2" s="1"/>
  <c r="N4357" i="2"/>
  <c r="R4357" i="2" s="1"/>
  <c r="N4358" i="2"/>
  <c r="R4358" i="2" s="1"/>
  <c r="N4359" i="2"/>
  <c r="R4359" i="2" s="1"/>
  <c r="N4360" i="2"/>
  <c r="R4360" i="2" s="1"/>
  <c r="N4361" i="2"/>
  <c r="R4361" i="2" s="1"/>
  <c r="N4362" i="2"/>
  <c r="R4362" i="2" s="1"/>
  <c r="N4363" i="2"/>
  <c r="R4363" i="2" s="1"/>
  <c r="N4364" i="2"/>
  <c r="R4364" i="2" s="1"/>
  <c r="N4365" i="2"/>
  <c r="R4365" i="2" s="1"/>
  <c r="N4366" i="2"/>
  <c r="R4366" i="2" s="1"/>
  <c r="N4367" i="2"/>
  <c r="R4367" i="2" s="1"/>
  <c r="N4368" i="2"/>
  <c r="R4368" i="2" s="1"/>
  <c r="N4369" i="2"/>
  <c r="R4369" i="2" s="1"/>
  <c r="N4370" i="2"/>
  <c r="R4370" i="2" s="1"/>
  <c r="N4371" i="2"/>
  <c r="R4371" i="2" s="1"/>
  <c r="N4372" i="2"/>
  <c r="R4372" i="2" s="1"/>
  <c r="N4373" i="2"/>
  <c r="R4373" i="2" s="1"/>
  <c r="N4374" i="2"/>
  <c r="R4374" i="2" s="1"/>
  <c r="N4375" i="2"/>
  <c r="R4375" i="2" s="1"/>
  <c r="N4376" i="2"/>
  <c r="R4376" i="2" s="1"/>
  <c r="N4377" i="2"/>
  <c r="R4377" i="2" s="1"/>
  <c r="N4378" i="2"/>
  <c r="R4378" i="2" s="1"/>
  <c r="N4379" i="2"/>
  <c r="R4379" i="2" s="1"/>
  <c r="N4380" i="2"/>
  <c r="R4380" i="2" s="1"/>
  <c r="N4381" i="2"/>
  <c r="R4381" i="2" s="1"/>
  <c r="N4382" i="2"/>
  <c r="R4382" i="2" s="1"/>
  <c r="N4383" i="2"/>
  <c r="R4383" i="2" s="1"/>
  <c r="N4384" i="2"/>
  <c r="R4384" i="2" s="1"/>
  <c r="N4385" i="2"/>
  <c r="R4385" i="2" s="1"/>
  <c r="N4386" i="2"/>
  <c r="R4386" i="2" s="1"/>
  <c r="N4387" i="2"/>
  <c r="R4387" i="2" s="1"/>
  <c r="N4388" i="2"/>
  <c r="R4388" i="2" s="1"/>
  <c r="N4389" i="2"/>
  <c r="R4389" i="2" s="1"/>
  <c r="N4390" i="2"/>
  <c r="R4390" i="2" s="1"/>
  <c r="N4391" i="2"/>
  <c r="R4391" i="2" s="1"/>
  <c r="N4392" i="2"/>
  <c r="R4392" i="2" s="1"/>
  <c r="N4393" i="2"/>
  <c r="R4393" i="2" s="1"/>
  <c r="N4394" i="2"/>
  <c r="R4394" i="2" s="1"/>
  <c r="N4395" i="2"/>
  <c r="R4395" i="2" s="1"/>
  <c r="N4396" i="2"/>
  <c r="R4396" i="2" s="1"/>
  <c r="N4397" i="2"/>
  <c r="R4397" i="2" s="1"/>
  <c r="N4398" i="2"/>
  <c r="R4398" i="2" s="1"/>
  <c r="N4399" i="2"/>
  <c r="R4399" i="2" s="1"/>
  <c r="N4400" i="2"/>
  <c r="R4400" i="2" s="1"/>
  <c r="N4401" i="2"/>
  <c r="R4401" i="2" s="1"/>
  <c r="N4402" i="2"/>
  <c r="R4402" i="2" s="1"/>
  <c r="N4403" i="2"/>
  <c r="R4403" i="2" s="1"/>
  <c r="N4404" i="2"/>
  <c r="R4404" i="2" s="1"/>
  <c r="N4405" i="2"/>
  <c r="R4405" i="2" s="1"/>
  <c r="N4406" i="2"/>
  <c r="R4406" i="2" s="1"/>
  <c r="N4407" i="2"/>
  <c r="R4407" i="2" s="1"/>
  <c r="N4408" i="2"/>
  <c r="R4408" i="2" s="1"/>
  <c r="N4409" i="2"/>
  <c r="R4409" i="2" s="1"/>
  <c r="N4410" i="2"/>
  <c r="R4410" i="2" s="1"/>
  <c r="N4411" i="2"/>
  <c r="R4411" i="2" s="1"/>
  <c r="N4412" i="2"/>
  <c r="R4412" i="2" s="1"/>
  <c r="N4413" i="2"/>
  <c r="R4413" i="2" s="1"/>
  <c r="N4414" i="2"/>
  <c r="R4414" i="2" s="1"/>
  <c r="N4415" i="2"/>
  <c r="R4415" i="2" s="1"/>
  <c r="N4416" i="2"/>
  <c r="R4416" i="2" s="1"/>
  <c r="N4417" i="2"/>
  <c r="R4417" i="2" s="1"/>
  <c r="N4418" i="2"/>
  <c r="R4418" i="2" s="1"/>
  <c r="N4419" i="2"/>
  <c r="R4419" i="2" s="1"/>
  <c r="N4420" i="2"/>
  <c r="R4420" i="2" s="1"/>
  <c r="N4421" i="2"/>
  <c r="R4421" i="2" s="1"/>
  <c r="N4422" i="2"/>
  <c r="R4422" i="2" s="1"/>
  <c r="N4423" i="2"/>
  <c r="R4423" i="2" s="1"/>
  <c r="N4424" i="2"/>
  <c r="R4424" i="2" s="1"/>
  <c r="N4425" i="2"/>
  <c r="R4425" i="2" s="1"/>
  <c r="N4426" i="2"/>
  <c r="R4426" i="2" s="1"/>
  <c r="N4427" i="2"/>
  <c r="R4427" i="2" s="1"/>
  <c r="N4428" i="2"/>
  <c r="R4428" i="2" s="1"/>
  <c r="N4429" i="2"/>
  <c r="R4429" i="2" s="1"/>
  <c r="N4430" i="2"/>
  <c r="R4430" i="2" s="1"/>
  <c r="N4431" i="2"/>
  <c r="R4431" i="2" s="1"/>
  <c r="N4432" i="2"/>
  <c r="R4432" i="2" s="1"/>
  <c r="N4433" i="2"/>
  <c r="R4433" i="2" s="1"/>
  <c r="N4434" i="2"/>
  <c r="R4434" i="2" s="1"/>
  <c r="N4435" i="2"/>
  <c r="R4435" i="2" s="1"/>
  <c r="N4436" i="2"/>
  <c r="R4436" i="2" s="1"/>
  <c r="N4437" i="2"/>
  <c r="R4437" i="2" s="1"/>
  <c r="N4438" i="2"/>
  <c r="R4438" i="2" s="1"/>
  <c r="N4439" i="2"/>
  <c r="R4439" i="2" s="1"/>
  <c r="N4440" i="2"/>
  <c r="R4440" i="2" s="1"/>
  <c r="N4441" i="2"/>
  <c r="R4441" i="2" s="1"/>
  <c r="N4442" i="2"/>
  <c r="R4442" i="2" s="1"/>
  <c r="N4443" i="2"/>
  <c r="R4443" i="2" s="1"/>
  <c r="N4444" i="2"/>
  <c r="R4444" i="2" s="1"/>
  <c r="N4445" i="2"/>
  <c r="R4445" i="2" s="1"/>
  <c r="N4446" i="2"/>
  <c r="R4446" i="2" s="1"/>
  <c r="N4447" i="2"/>
  <c r="R4447" i="2" s="1"/>
  <c r="N4448" i="2"/>
  <c r="R4448" i="2" s="1"/>
  <c r="N4449" i="2"/>
  <c r="R4449" i="2" s="1"/>
  <c r="N4450" i="2"/>
  <c r="R4450" i="2" s="1"/>
  <c r="N4451" i="2"/>
  <c r="R4451" i="2" s="1"/>
  <c r="N4452" i="2"/>
  <c r="R4452" i="2" s="1"/>
  <c r="N4453" i="2"/>
  <c r="R4453" i="2" s="1"/>
  <c r="N4454" i="2"/>
  <c r="R4454" i="2" s="1"/>
  <c r="N4455" i="2"/>
  <c r="R4455" i="2" s="1"/>
  <c r="N4456" i="2"/>
  <c r="R4456" i="2" s="1"/>
  <c r="N4457" i="2"/>
  <c r="R4457" i="2" s="1"/>
  <c r="N4458" i="2"/>
  <c r="R4458" i="2" s="1"/>
  <c r="N4459" i="2"/>
  <c r="R4459" i="2" s="1"/>
  <c r="N4460" i="2"/>
  <c r="R4460" i="2" s="1"/>
  <c r="N4461" i="2"/>
  <c r="R4461" i="2" s="1"/>
  <c r="N4462" i="2"/>
  <c r="R4462" i="2" s="1"/>
  <c r="N4463" i="2"/>
  <c r="R4463" i="2" s="1"/>
  <c r="N4464" i="2"/>
  <c r="R4464" i="2" s="1"/>
  <c r="N4465" i="2"/>
  <c r="R4465" i="2" s="1"/>
  <c r="N4466" i="2"/>
  <c r="R4466" i="2" s="1"/>
  <c r="N4467" i="2"/>
  <c r="R4467" i="2" s="1"/>
  <c r="N4468" i="2"/>
  <c r="R4468" i="2" s="1"/>
  <c r="N4469" i="2"/>
  <c r="R4469" i="2" s="1"/>
  <c r="N4470" i="2"/>
  <c r="R4470" i="2" s="1"/>
  <c r="N4471" i="2"/>
  <c r="R4471" i="2" s="1"/>
  <c r="N4472" i="2"/>
  <c r="R4472" i="2" s="1"/>
  <c r="N4473" i="2"/>
  <c r="R4473" i="2" s="1"/>
  <c r="N4474" i="2"/>
  <c r="R4474" i="2" s="1"/>
  <c r="N4475" i="2"/>
  <c r="R4475" i="2" s="1"/>
  <c r="N4476" i="2"/>
  <c r="R4476" i="2" s="1"/>
  <c r="N4477" i="2"/>
  <c r="R4477" i="2" s="1"/>
  <c r="N4478" i="2"/>
  <c r="R4478" i="2" s="1"/>
  <c r="N4479" i="2"/>
  <c r="R4479" i="2" s="1"/>
  <c r="N4480" i="2"/>
  <c r="R4480" i="2" s="1"/>
  <c r="N4481" i="2"/>
  <c r="R4481" i="2" s="1"/>
  <c r="N4482" i="2"/>
  <c r="R4482" i="2" s="1"/>
  <c r="N4483" i="2"/>
  <c r="R4483" i="2" s="1"/>
  <c r="N4484" i="2"/>
  <c r="R4484" i="2" s="1"/>
  <c r="N4485" i="2"/>
  <c r="R4485" i="2" s="1"/>
  <c r="N4486" i="2"/>
  <c r="R4486" i="2" s="1"/>
  <c r="N4487" i="2"/>
  <c r="R4487" i="2" s="1"/>
  <c r="N4488" i="2"/>
  <c r="R4488" i="2" s="1"/>
  <c r="N4489" i="2"/>
  <c r="R4489" i="2" s="1"/>
  <c r="N4490" i="2"/>
  <c r="R4490" i="2" s="1"/>
  <c r="N4491" i="2"/>
  <c r="R4491" i="2" s="1"/>
  <c r="N4492" i="2"/>
  <c r="R4492" i="2" s="1"/>
  <c r="N4493" i="2"/>
  <c r="R4493" i="2" s="1"/>
  <c r="N4494" i="2"/>
  <c r="R4494" i="2" s="1"/>
  <c r="N4495" i="2"/>
  <c r="R4495" i="2" s="1"/>
  <c r="N4496" i="2"/>
  <c r="R4496" i="2" s="1"/>
  <c r="N4497" i="2"/>
  <c r="R4497" i="2" s="1"/>
  <c r="N4498" i="2"/>
  <c r="R4498" i="2" s="1"/>
  <c r="N4499" i="2"/>
  <c r="R4499" i="2" s="1"/>
  <c r="N4500" i="2"/>
  <c r="R4500" i="2" s="1"/>
  <c r="N4501" i="2"/>
  <c r="R4501" i="2" s="1"/>
  <c r="N4502" i="2"/>
  <c r="R4502" i="2" s="1"/>
  <c r="N4503" i="2"/>
  <c r="R4503" i="2" s="1"/>
  <c r="N4504" i="2"/>
  <c r="R4504" i="2" s="1"/>
  <c r="N4505" i="2"/>
  <c r="R4505" i="2" s="1"/>
  <c r="N4506" i="2"/>
  <c r="R4506" i="2" s="1"/>
  <c r="N4507" i="2"/>
  <c r="R4507" i="2" s="1"/>
  <c r="N4508" i="2"/>
  <c r="R4508" i="2" s="1"/>
  <c r="N4509" i="2"/>
  <c r="R4509" i="2" s="1"/>
  <c r="N4510" i="2"/>
  <c r="R4510" i="2" s="1"/>
  <c r="N4511" i="2"/>
  <c r="R4511" i="2" s="1"/>
  <c r="N4512" i="2"/>
  <c r="R4512" i="2" s="1"/>
  <c r="N4513" i="2"/>
  <c r="R4513" i="2" s="1"/>
  <c r="N4514" i="2"/>
  <c r="R4514" i="2" s="1"/>
  <c r="N4515" i="2"/>
  <c r="R4515" i="2" s="1"/>
  <c r="N4516" i="2"/>
  <c r="R4516" i="2" s="1"/>
  <c r="N4517" i="2"/>
  <c r="R4517" i="2" s="1"/>
  <c r="N4518" i="2"/>
  <c r="R4518" i="2" s="1"/>
  <c r="N4519" i="2"/>
  <c r="R4519" i="2" s="1"/>
  <c r="N4520" i="2"/>
  <c r="R4520" i="2" s="1"/>
  <c r="N4521" i="2"/>
  <c r="R4521" i="2" s="1"/>
  <c r="N4522" i="2"/>
  <c r="R4522" i="2" s="1"/>
  <c r="N4523" i="2"/>
  <c r="R4523" i="2" s="1"/>
  <c r="N4524" i="2"/>
  <c r="R4524" i="2" s="1"/>
  <c r="N4525" i="2"/>
  <c r="R4525" i="2" s="1"/>
  <c r="N4526" i="2"/>
  <c r="R4526" i="2" s="1"/>
  <c r="N4527" i="2"/>
  <c r="R4527" i="2" s="1"/>
  <c r="N4528" i="2"/>
  <c r="R4528" i="2" s="1"/>
  <c r="N4529" i="2"/>
  <c r="R4529" i="2" s="1"/>
  <c r="N4530" i="2"/>
  <c r="R4530" i="2" s="1"/>
  <c r="N4531" i="2"/>
  <c r="R4531" i="2" s="1"/>
  <c r="N4532" i="2"/>
  <c r="R4532" i="2" s="1"/>
  <c r="N4533" i="2"/>
  <c r="R4533" i="2" s="1"/>
  <c r="N4534" i="2"/>
  <c r="R4534" i="2" s="1"/>
  <c r="N4535" i="2"/>
  <c r="R4535" i="2" s="1"/>
  <c r="N4536" i="2"/>
  <c r="R4536" i="2" s="1"/>
  <c r="N4537" i="2"/>
  <c r="R4537" i="2" s="1"/>
  <c r="N4538" i="2"/>
  <c r="R4538" i="2" s="1"/>
  <c r="N4539" i="2"/>
  <c r="R4539" i="2" s="1"/>
  <c r="N4540" i="2"/>
  <c r="R4540" i="2" s="1"/>
  <c r="N4541" i="2"/>
  <c r="R4541" i="2" s="1"/>
  <c r="N4542" i="2"/>
  <c r="R4542" i="2" s="1"/>
  <c r="N4543" i="2"/>
  <c r="R4543" i="2" s="1"/>
  <c r="N4544" i="2"/>
  <c r="R4544" i="2" s="1"/>
  <c r="N4545" i="2"/>
  <c r="R4545" i="2" s="1"/>
  <c r="N4546" i="2"/>
  <c r="R4546" i="2" s="1"/>
  <c r="N4547" i="2"/>
  <c r="R4547" i="2" s="1"/>
  <c r="N4548" i="2"/>
  <c r="R4548" i="2" s="1"/>
  <c r="N4549" i="2"/>
  <c r="R4549" i="2" s="1"/>
  <c r="N4550" i="2"/>
  <c r="R4550" i="2" s="1"/>
  <c r="N4551" i="2"/>
  <c r="R4551" i="2" s="1"/>
  <c r="N4552" i="2"/>
  <c r="R4552" i="2" s="1"/>
  <c r="N4553" i="2"/>
  <c r="R4553" i="2" s="1"/>
  <c r="N4554" i="2"/>
  <c r="R4554" i="2" s="1"/>
  <c r="N4555" i="2"/>
  <c r="R4555" i="2" s="1"/>
  <c r="N4556" i="2"/>
  <c r="R4556" i="2" s="1"/>
  <c r="N4557" i="2"/>
  <c r="R4557" i="2" s="1"/>
  <c r="N4558" i="2"/>
  <c r="R4558" i="2" s="1"/>
  <c r="N4559" i="2"/>
  <c r="R4559" i="2" s="1"/>
  <c r="N4560" i="2"/>
  <c r="R4560" i="2" s="1"/>
  <c r="N4561" i="2"/>
  <c r="R4561" i="2" s="1"/>
  <c r="N4562" i="2"/>
  <c r="R4562" i="2" s="1"/>
  <c r="N4563" i="2"/>
  <c r="R4563" i="2" s="1"/>
  <c r="N4564" i="2"/>
  <c r="R4564" i="2" s="1"/>
  <c r="N4565" i="2"/>
  <c r="R4565" i="2" s="1"/>
  <c r="N4566" i="2"/>
  <c r="R4566" i="2" s="1"/>
  <c r="N4567" i="2"/>
  <c r="R4567" i="2" s="1"/>
  <c r="N4568" i="2"/>
  <c r="R4568" i="2" s="1"/>
  <c r="N4569" i="2"/>
  <c r="R4569" i="2" s="1"/>
  <c r="N4570" i="2"/>
  <c r="R4570" i="2" s="1"/>
  <c r="N4571" i="2"/>
  <c r="R4571" i="2" s="1"/>
  <c r="N4572" i="2"/>
  <c r="R4572" i="2" s="1"/>
  <c r="N4573" i="2"/>
  <c r="R4573" i="2" s="1"/>
  <c r="N4574" i="2"/>
  <c r="R4574" i="2" s="1"/>
  <c r="N4575" i="2"/>
  <c r="R4575" i="2" s="1"/>
  <c r="N4576" i="2"/>
  <c r="R4576" i="2" s="1"/>
  <c r="N4577" i="2"/>
  <c r="R4577" i="2" s="1"/>
  <c r="N4578" i="2"/>
  <c r="R4578" i="2" s="1"/>
  <c r="N4579" i="2"/>
  <c r="R4579" i="2" s="1"/>
  <c r="N4580" i="2"/>
  <c r="R4580" i="2" s="1"/>
  <c r="N4581" i="2"/>
  <c r="R4581" i="2" s="1"/>
  <c r="N4582" i="2"/>
  <c r="R4582" i="2" s="1"/>
  <c r="N4583" i="2"/>
  <c r="R4583" i="2" s="1"/>
  <c r="N4584" i="2"/>
  <c r="R4584" i="2" s="1"/>
  <c r="N4585" i="2"/>
  <c r="R4585" i="2" s="1"/>
  <c r="N4586" i="2"/>
  <c r="R4586" i="2" s="1"/>
  <c r="N4587" i="2"/>
  <c r="R4587" i="2" s="1"/>
  <c r="N4588" i="2"/>
  <c r="R4588" i="2" s="1"/>
  <c r="N4589" i="2"/>
  <c r="R4589" i="2" s="1"/>
  <c r="N4590" i="2"/>
  <c r="R4590" i="2" s="1"/>
  <c r="N4591" i="2"/>
  <c r="R4591" i="2" s="1"/>
  <c r="N4592" i="2"/>
  <c r="R4592" i="2" s="1"/>
  <c r="N4593" i="2"/>
  <c r="R4593" i="2" s="1"/>
  <c r="N4594" i="2"/>
  <c r="R4594" i="2" s="1"/>
  <c r="N4595" i="2"/>
  <c r="R4595" i="2" s="1"/>
  <c r="N4596" i="2"/>
  <c r="R4596" i="2" s="1"/>
  <c r="N4597" i="2"/>
  <c r="R4597" i="2" s="1"/>
  <c r="N4598" i="2"/>
  <c r="R4598" i="2" s="1"/>
  <c r="N4599" i="2"/>
  <c r="R4599" i="2" s="1"/>
  <c r="N4600" i="2"/>
  <c r="R4600" i="2" s="1"/>
  <c r="N4601" i="2"/>
  <c r="R4601" i="2" s="1"/>
  <c r="N4602" i="2"/>
  <c r="R4602" i="2" s="1"/>
  <c r="N4603" i="2"/>
  <c r="R4603" i="2" s="1"/>
  <c r="N4604" i="2"/>
  <c r="R4604" i="2" s="1"/>
  <c r="N4605" i="2"/>
  <c r="R4605" i="2" s="1"/>
  <c r="N4606" i="2"/>
  <c r="R4606" i="2" s="1"/>
  <c r="N4607" i="2"/>
  <c r="R4607" i="2" s="1"/>
  <c r="N4608" i="2"/>
  <c r="R4608" i="2" s="1"/>
  <c r="N4609" i="2"/>
  <c r="R4609" i="2" s="1"/>
  <c r="N4610" i="2"/>
  <c r="R4610" i="2" s="1"/>
  <c r="N4611" i="2"/>
  <c r="R4611" i="2" s="1"/>
  <c r="N4612" i="2"/>
  <c r="R4612" i="2" s="1"/>
  <c r="N4613" i="2"/>
  <c r="R4613" i="2" s="1"/>
  <c r="N4614" i="2"/>
  <c r="R4614" i="2" s="1"/>
  <c r="N4615" i="2"/>
  <c r="R4615" i="2" s="1"/>
  <c r="N4616" i="2"/>
  <c r="R4616" i="2" s="1"/>
  <c r="P2" i="2"/>
  <c r="Q2" i="2" s="1"/>
  <c r="N631" i="2"/>
  <c r="R631" i="2" s="1"/>
  <c r="N670" i="2"/>
  <c r="R670" i="2" s="1"/>
  <c r="N708" i="2"/>
  <c r="R708" i="2" s="1"/>
  <c r="N720" i="2"/>
  <c r="R720" i="2" s="1"/>
  <c r="N739" i="2"/>
  <c r="R739" i="2" s="1"/>
  <c r="N771" i="2"/>
  <c r="R771" i="2" s="1"/>
  <c r="N774" i="2"/>
  <c r="R774" i="2" s="1"/>
  <c r="N790" i="2"/>
  <c r="R790" i="2" s="1"/>
  <c r="N797" i="2"/>
  <c r="R797" i="2" s="1"/>
  <c r="N806" i="2"/>
  <c r="R806" i="2" s="1"/>
  <c r="N814" i="2"/>
  <c r="R814" i="2" s="1"/>
  <c r="N817" i="2"/>
  <c r="R817" i="2" s="1"/>
  <c r="N828" i="2"/>
  <c r="R828" i="2" s="1"/>
  <c r="N838" i="2"/>
  <c r="R838" i="2" s="1"/>
  <c r="N849" i="2"/>
  <c r="R849" i="2" s="1"/>
  <c r="N850" i="2"/>
  <c r="R850" i="2" s="1"/>
  <c r="N3072" i="2"/>
  <c r="R3072" i="2" s="1"/>
  <c r="N3073" i="2"/>
  <c r="R3073" i="2" s="1"/>
  <c r="N3074" i="2"/>
  <c r="R3074" i="2" s="1"/>
  <c r="N3075" i="2"/>
  <c r="R3075" i="2" s="1"/>
  <c r="N3081" i="2"/>
  <c r="R3081" i="2" s="1"/>
  <c r="N3084" i="2"/>
  <c r="R3084" i="2" s="1"/>
  <c r="N3090" i="2"/>
  <c r="R3090" i="2" s="1"/>
  <c r="N3093" i="2"/>
  <c r="R3093" i="2" s="1"/>
  <c r="N3094" i="2"/>
  <c r="R3094" i="2" s="1"/>
  <c r="N3096" i="2"/>
  <c r="R3096" i="2" s="1"/>
  <c r="N3097" i="2"/>
  <c r="R3097" i="2" s="1"/>
  <c r="N3098" i="2"/>
  <c r="R3098" i="2" s="1"/>
  <c r="N3099" i="2"/>
  <c r="R3099" i="2" s="1"/>
  <c r="N3101" i="2"/>
  <c r="R3101" i="2" s="1"/>
  <c r="N3102" i="2"/>
  <c r="R3102" i="2" s="1"/>
  <c r="N3104" i="2"/>
  <c r="R3104" i="2" s="1"/>
  <c r="N3105" i="2"/>
  <c r="R3105" i="2" s="1"/>
  <c r="N3107" i="2"/>
  <c r="R3107" i="2" s="1"/>
  <c r="N3108" i="2"/>
  <c r="R3108" i="2" s="1"/>
  <c r="N3109" i="2"/>
  <c r="R3109" i="2" s="1"/>
  <c r="N3110" i="2"/>
  <c r="R3110" i="2" s="1"/>
  <c r="N3111" i="2"/>
  <c r="R3111" i="2" s="1"/>
  <c r="N3115" i="2"/>
  <c r="R3115" i="2" s="1"/>
  <c r="N3117" i="2"/>
  <c r="R3117" i="2" s="1"/>
  <c r="N3118" i="2"/>
  <c r="R3118" i="2" s="1"/>
  <c r="N3120" i="2"/>
  <c r="R3120" i="2" s="1"/>
  <c r="N3122" i="2"/>
  <c r="R3122" i="2" s="1"/>
  <c r="N3124" i="2"/>
  <c r="R3124" i="2" s="1"/>
  <c r="N3125" i="2"/>
  <c r="R3125" i="2" s="1"/>
  <c r="N3126" i="2"/>
  <c r="R3126" i="2" s="1"/>
  <c r="N3128" i="2"/>
  <c r="R3128" i="2" s="1"/>
  <c r="N3129" i="2"/>
  <c r="R3129" i="2" s="1"/>
  <c r="N3131" i="2"/>
  <c r="R3131" i="2" s="1"/>
  <c r="N3133" i="2"/>
  <c r="R3133" i="2" s="1"/>
  <c r="N3134" i="2"/>
  <c r="R3134" i="2" s="1"/>
  <c r="N3136" i="2"/>
  <c r="R3136" i="2" s="1"/>
  <c r="N3137" i="2"/>
  <c r="R3137" i="2" s="1"/>
  <c r="N3139" i="2"/>
  <c r="R3139" i="2" s="1"/>
  <c r="N3141" i="2"/>
  <c r="R3141" i="2" s="1"/>
  <c r="N3142" i="2"/>
  <c r="R3142" i="2" s="1"/>
  <c r="N3145" i="2"/>
  <c r="R3145" i="2" s="1"/>
  <c r="N3146" i="2"/>
  <c r="R3146" i="2" s="1"/>
  <c r="N3147" i="2"/>
  <c r="R3147" i="2" s="1"/>
  <c r="N3152" i="2"/>
  <c r="R3152" i="2" s="1"/>
  <c r="N3154" i="2"/>
  <c r="R3154" i="2" s="1"/>
  <c r="N3155" i="2"/>
  <c r="R3155" i="2" s="1"/>
  <c r="N3157" i="2"/>
  <c r="R3157" i="2" s="1"/>
  <c r="N3159" i="2"/>
  <c r="R3159" i="2" s="1"/>
  <c r="N3160" i="2"/>
  <c r="R3160" i="2" s="1"/>
  <c r="N3161" i="2"/>
  <c r="R3161" i="2" s="1"/>
  <c r="N3162" i="2"/>
  <c r="R3162" i="2" s="1"/>
  <c r="N3163" i="2"/>
  <c r="R3163" i="2" s="1"/>
  <c r="N3164" i="2"/>
  <c r="R3164" i="2" s="1"/>
  <c r="N3165" i="2"/>
  <c r="R3165" i="2" s="1"/>
  <c r="N3168" i="2"/>
  <c r="R3168" i="2" s="1"/>
  <c r="N3169" i="2"/>
  <c r="R3169" i="2" s="1"/>
  <c r="N3170" i="2"/>
  <c r="R3170" i="2" s="1"/>
  <c r="N3173" i="2"/>
  <c r="R3173" i="2" s="1"/>
  <c r="N3174" i="2"/>
  <c r="R3174" i="2" s="1"/>
  <c r="N3175" i="2"/>
  <c r="R3175" i="2" s="1"/>
  <c r="N3177" i="2"/>
  <c r="R3177" i="2" s="1"/>
  <c r="N3179" i="2"/>
  <c r="R3179" i="2" s="1"/>
  <c r="N3181" i="2"/>
  <c r="R3181" i="2" s="1"/>
  <c r="N3182" i="2"/>
  <c r="R3182" i="2" s="1"/>
  <c r="N3183" i="2"/>
  <c r="R3183" i="2" s="1"/>
  <c r="N3185" i="2"/>
  <c r="R3185" i="2" s="1"/>
  <c r="N3186" i="2"/>
  <c r="R3186" i="2" s="1"/>
  <c r="N3192" i="2"/>
  <c r="R3192" i="2" s="1"/>
  <c r="N3195" i="2"/>
  <c r="R3195" i="2" s="1"/>
  <c r="N3198" i="2"/>
  <c r="R3198" i="2" s="1"/>
  <c r="N3200" i="2"/>
  <c r="R3200" i="2" s="1"/>
  <c r="N3202" i="2"/>
  <c r="R3202" i="2" s="1"/>
  <c r="N3205" i="2"/>
  <c r="R3205" i="2" s="1"/>
  <c r="N3206" i="2"/>
  <c r="R3206" i="2" s="1"/>
  <c r="N3207" i="2"/>
  <c r="R3207" i="2" s="1"/>
  <c r="N3209" i="2"/>
  <c r="R3209" i="2" s="1"/>
  <c r="N3210" i="2"/>
  <c r="R3210" i="2" s="1"/>
  <c r="N3212" i="2"/>
  <c r="R3212" i="2" s="1"/>
  <c r="N3213" i="2"/>
  <c r="R3213" i="2" s="1"/>
  <c r="N3214" i="2"/>
  <c r="R3214" i="2" s="1"/>
  <c r="N3215" i="2"/>
  <c r="R3215" i="2" s="1"/>
  <c r="N3217" i="2"/>
  <c r="R3217" i="2" s="1"/>
  <c r="N3220" i="2"/>
  <c r="R3220" i="2" s="1"/>
  <c r="N3223" i="2"/>
  <c r="R3223" i="2" s="1"/>
  <c r="N3226" i="2"/>
  <c r="R3226" i="2" s="1"/>
  <c r="N3227" i="2"/>
  <c r="R3227" i="2" s="1"/>
  <c r="N3228" i="2"/>
  <c r="R3228" i="2" s="1"/>
  <c r="N3229" i="2"/>
  <c r="R3229" i="2" s="1"/>
  <c r="N3230" i="2"/>
  <c r="R3230" i="2" s="1"/>
  <c r="N3231" i="2"/>
  <c r="R3231" i="2" s="1"/>
  <c r="N3232" i="2"/>
  <c r="R3232" i="2" s="1"/>
  <c r="N3233" i="2"/>
  <c r="R3233" i="2" s="1"/>
  <c r="N3234" i="2"/>
  <c r="R3234" i="2" s="1"/>
  <c r="N3235" i="2"/>
  <c r="R3235" i="2" s="1"/>
  <c r="N3236" i="2"/>
  <c r="R3236" i="2" s="1"/>
  <c r="N3237" i="2"/>
  <c r="R3237" i="2" s="1"/>
  <c r="N3238" i="2"/>
  <c r="R3238" i="2" s="1"/>
  <c r="N3239" i="2"/>
  <c r="R3239" i="2" s="1"/>
  <c r="N3241" i="2"/>
  <c r="R3241" i="2" s="1"/>
  <c r="N3242" i="2"/>
  <c r="R3242" i="2" s="1"/>
  <c r="N3243" i="2"/>
  <c r="R3243" i="2" s="1"/>
  <c r="N3244" i="2"/>
  <c r="R3244" i="2" s="1"/>
  <c r="N3245" i="2"/>
  <c r="R3245" i="2" s="1"/>
  <c r="N3246" i="2"/>
  <c r="R3246" i="2" s="1"/>
  <c r="N3247" i="2"/>
  <c r="R3247" i="2" s="1"/>
  <c r="N3248" i="2"/>
  <c r="R3248" i="2" s="1"/>
  <c r="N3250" i="2"/>
  <c r="R3250" i="2" s="1"/>
  <c r="N3251" i="2"/>
  <c r="R3251" i="2" s="1"/>
  <c r="N3252" i="2"/>
  <c r="R3252" i="2" s="1"/>
  <c r="N3253" i="2"/>
  <c r="R3253" i="2" s="1"/>
  <c r="N3254" i="2"/>
  <c r="R3254" i="2" s="1"/>
  <c r="N3255" i="2"/>
  <c r="R3255" i="2" s="1"/>
  <c r="N3256" i="2"/>
  <c r="R3256" i="2" s="1"/>
  <c r="N3257" i="2"/>
  <c r="R3257" i="2" s="1"/>
  <c r="N3258" i="2"/>
  <c r="R3258" i="2" s="1"/>
  <c r="N3259" i="2"/>
  <c r="R3259" i="2" s="1"/>
  <c r="N3260" i="2"/>
  <c r="R3260" i="2" s="1"/>
  <c r="N3261" i="2"/>
  <c r="R3261" i="2" s="1"/>
  <c r="N3263" i="2"/>
  <c r="R3263" i="2" s="1"/>
  <c r="N3264" i="2"/>
  <c r="R3264" i="2" s="1"/>
  <c r="N3265" i="2"/>
  <c r="R3265" i="2" s="1"/>
  <c r="N3266" i="2"/>
  <c r="R3266" i="2" s="1"/>
  <c r="N3267" i="2"/>
  <c r="R3267" i="2" s="1"/>
  <c r="N3268" i="2"/>
  <c r="R3268" i="2" s="1"/>
  <c r="N3269" i="2"/>
  <c r="R3269" i="2" s="1"/>
  <c r="N3270" i="2"/>
  <c r="R3270" i="2" s="1"/>
  <c r="N3271" i="2"/>
  <c r="R3271" i="2" s="1"/>
  <c r="N3272" i="2"/>
  <c r="R3272" i="2" s="1"/>
  <c r="N3273" i="2"/>
  <c r="R3273" i="2" s="1"/>
  <c r="N3274" i="2"/>
  <c r="R3274" i="2" s="1"/>
  <c r="N3275" i="2"/>
  <c r="R3275" i="2" s="1"/>
  <c r="N3276" i="2"/>
  <c r="R3276" i="2" s="1"/>
  <c r="N3277" i="2"/>
  <c r="R3277" i="2" s="1"/>
  <c r="N3278" i="2"/>
  <c r="R3278" i="2" s="1"/>
  <c r="N3279" i="2"/>
  <c r="R3279" i="2" s="1"/>
  <c r="N3280" i="2"/>
  <c r="R3280" i="2" s="1"/>
  <c r="N3281" i="2"/>
  <c r="R3281" i="2" s="1"/>
  <c r="N3282" i="2"/>
  <c r="R3282" i="2" s="1"/>
  <c r="N3283" i="2"/>
  <c r="R3283" i="2" s="1"/>
  <c r="N3284" i="2"/>
  <c r="R3284" i="2" s="1"/>
  <c r="N3285" i="2"/>
  <c r="R3285" i="2" s="1"/>
  <c r="N3286" i="2"/>
  <c r="R3286" i="2" s="1"/>
  <c r="N4924" i="2"/>
  <c r="R4924" i="2" s="1"/>
  <c r="N4925" i="2"/>
  <c r="R4925" i="2" s="1"/>
  <c r="N4926" i="2"/>
  <c r="R4926" i="2" s="1"/>
  <c r="N4927" i="2"/>
  <c r="R4927" i="2" s="1"/>
  <c r="N4928" i="2"/>
  <c r="R4928" i="2" s="1"/>
  <c r="N4929" i="2"/>
  <c r="R4929" i="2" s="1"/>
  <c r="N4930" i="2"/>
  <c r="R4930" i="2" s="1"/>
  <c r="N4931" i="2"/>
  <c r="R4931" i="2" s="1"/>
  <c r="N4932" i="2"/>
  <c r="R4932" i="2" s="1"/>
  <c r="N4933" i="2"/>
  <c r="R4933" i="2" s="1"/>
  <c r="N4934" i="2"/>
  <c r="R4934" i="2" s="1"/>
  <c r="N4935" i="2"/>
  <c r="R4935" i="2" s="1"/>
  <c r="N4936" i="2"/>
  <c r="R4936" i="2" s="1"/>
  <c r="N4937" i="2"/>
  <c r="R4937" i="2" s="1"/>
  <c r="N4938" i="2"/>
  <c r="R4938" i="2" s="1"/>
  <c r="N4939" i="2"/>
  <c r="R4939" i="2" s="1"/>
  <c r="N4940" i="2"/>
  <c r="R4940" i="2" s="1"/>
  <c r="N4941" i="2"/>
  <c r="R4941" i="2" s="1"/>
  <c r="N4942" i="2"/>
  <c r="R4942" i="2" s="1"/>
  <c r="N4943" i="2"/>
  <c r="R4943" i="2" s="1"/>
  <c r="N4944" i="2"/>
  <c r="R4944" i="2" s="1"/>
  <c r="N4945" i="2"/>
  <c r="R4945" i="2" s="1"/>
  <c r="N4946" i="2"/>
  <c r="R4946" i="2" s="1"/>
  <c r="N4947" i="2"/>
  <c r="R4947" i="2" s="1"/>
  <c r="N4948" i="2"/>
  <c r="R4948" i="2" s="1"/>
  <c r="N4949" i="2"/>
  <c r="R4949" i="2" s="1"/>
  <c r="N4950" i="2"/>
  <c r="R4950" i="2" s="1"/>
  <c r="N4951" i="2"/>
  <c r="R4951" i="2" s="1"/>
  <c r="N4952" i="2"/>
  <c r="R4952" i="2" s="1"/>
  <c r="N4953" i="2"/>
  <c r="R4953" i="2" s="1"/>
  <c r="N4954" i="2"/>
  <c r="R4954" i="2" s="1"/>
  <c r="N4955" i="2"/>
  <c r="R4955" i="2" s="1"/>
  <c r="N4956" i="2"/>
  <c r="R4956" i="2" s="1"/>
  <c r="N4957" i="2"/>
  <c r="R4957" i="2" s="1"/>
  <c r="N4958" i="2"/>
  <c r="R4958" i="2" s="1"/>
  <c r="N4959" i="2"/>
  <c r="R4959" i="2" s="1"/>
  <c r="N4960" i="2"/>
  <c r="R4960" i="2" s="1"/>
  <c r="N4961" i="2"/>
  <c r="R4961" i="2" s="1"/>
  <c r="N4962" i="2"/>
  <c r="R4962" i="2" s="1"/>
  <c r="N4963" i="2"/>
  <c r="R4963" i="2" s="1"/>
  <c r="N4964" i="2"/>
  <c r="R4964" i="2" s="1"/>
  <c r="N4965" i="2"/>
  <c r="R4965" i="2" s="1"/>
  <c r="N4966" i="2"/>
  <c r="R4966" i="2" s="1"/>
  <c r="N4967" i="2"/>
  <c r="R4967" i="2" s="1"/>
  <c r="N4968" i="2"/>
  <c r="R4968" i="2" s="1"/>
  <c r="N4969" i="2"/>
  <c r="R4969" i="2" s="1"/>
  <c r="N4970" i="2"/>
  <c r="R4970" i="2" s="1"/>
  <c r="N4971" i="2"/>
  <c r="R4971" i="2" s="1"/>
  <c r="N4972" i="2"/>
  <c r="R4972" i="2" s="1"/>
  <c r="N4973" i="2"/>
  <c r="R4973" i="2" s="1"/>
  <c r="N4974" i="2"/>
  <c r="R4974" i="2" s="1"/>
  <c r="N4975" i="2"/>
  <c r="R4975" i="2" s="1"/>
  <c r="N4976" i="2"/>
  <c r="R4976" i="2" s="1"/>
  <c r="N4977" i="2"/>
  <c r="R4977" i="2" s="1"/>
  <c r="N4978" i="2"/>
  <c r="R4978" i="2" s="1"/>
  <c r="N4979" i="2"/>
  <c r="R4979" i="2" s="1"/>
  <c r="N4980" i="2"/>
  <c r="R4980" i="2" s="1"/>
  <c r="N4981" i="2"/>
  <c r="R4981" i="2" s="1"/>
  <c r="N4982" i="2"/>
  <c r="R4982" i="2" s="1"/>
  <c r="N4983" i="2"/>
  <c r="R4983" i="2" s="1"/>
  <c r="N4984" i="2"/>
  <c r="R4984" i="2" s="1"/>
  <c r="N4985" i="2"/>
  <c r="R4985" i="2" s="1"/>
  <c r="N4986" i="2"/>
  <c r="R4986" i="2" s="1"/>
  <c r="N4987" i="2"/>
  <c r="R4987" i="2" s="1"/>
  <c r="N4988" i="2"/>
  <c r="R4988" i="2" s="1"/>
  <c r="N4989" i="2"/>
  <c r="R4989" i="2" s="1"/>
  <c r="N4990" i="2"/>
  <c r="R4990" i="2" s="1"/>
  <c r="N4991" i="2"/>
  <c r="R4991" i="2" s="1"/>
  <c r="N4992" i="2"/>
  <c r="R4992" i="2" s="1"/>
  <c r="N4993" i="2"/>
  <c r="R4993" i="2" s="1"/>
  <c r="N4994" i="2"/>
  <c r="R4994" i="2" s="1"/>
  <c r="N4995" i="2"/>
  <c r="R4995" i="2" s="1"/>
  <c r="N4996" i="2"/>
  <c r="R4996" i="2" s="1"/>
  <c r="N4997" i="2"/>
  <c r="R4997" i="2" s="1"/>
  <c r="N4998" i="2"/>
  <c r="R4998" i="2" s="1"/>
  <c r="N4999" i="2"/>
  <c r="R4999" i="2" s="1"/>
  <c r="N5000" i="2"/>
  <c r="R5000" i="2" s="1"/>
  <c r="N5001" i="2"/>
  <c r="R5001" i="2" s="1"/>
  <c r="N5002" i="2"/>
  <c r="R5002" i="2" s="1"/>
  <c r="N5003" i="2"/>
  <c r="R5003" i="2" s="1"/>
  <c r="N5004" i="2"/>
  <c r="R5004" i="2" s="1"/>
  <c r="N5005" i="2"/>
  <c r="R5005" i="2" s="1"/>
  <c r="N5006" i="2"/>
  <c r="R5006" i="2" s="1"/>
  <c r="N5007" i="2"/>
  <c r="R5007" i="2" s="1"/>
  <c r="N5008" i="2"/>
  <c r="R5008" i="2" s="1"/>
  <c r="N5009" i="2"/>
  <c r="R5009" i="2" s="1"/>
  <c r="N5010" i="2"/>
  <c r="R5010" i="2" s="1"/>
  <c r="N5011" i="2"/>
  <c r="R5011" i="2" s="1"/>
  <c r="N5012" i="2"/>
  <c r="R5012" i="2" s="1"/>
  <c r="N5013" i="2"/>
  <c r="R5013" i="2" s="1"/>
  <c r="N5014" i="2"/>
  <c r="R5014" i="2" s="1"/>
  <c r="N5015" i="2"/>
  <c r="R5015" i="2" s="1"/>
  <c r="N5016" i="2"/>
  <c r="R5016" i="2" s="1"/>
  <c r="N5017" i="2"/>
  <c r="R5017" i="2" s="1"/>
  <c r="N5018" i="2"/>
  <c r="R5018" i="2" s="1"/>
  <c r="N5019" i="2"/>
  <c r="R5019" i="2" s="1"/>
  <c r="N5020" i="2"/>
  <c r="R5020" i="2" s="1"/>
  <c r="N5021" i="2"/>
  <c r="R5021" i="2" s="1"/>
  <c r="N5022" i="2"/>
  <c r="R5022" i="2" s="1"/>
  <c r="N5023" i="2"/>
  <c r="R5023" i="2" s="1"/>
  <c r="N5024" i="2"/>
  <c r="R5024" i="2" s="1"/>
  <c r="N5025" i="2"/>
  <c r="R5025" i="2" s="1"/>
  <c r="N5026" i="2"/>
  <c r="R5026" i="2" s="1"/>
  <c r="N5027" i="2"/>
  <c r="R5027" i="2" s="1"/>
  <c r="N5028" i="2"/>
  <c r="R5028" i="2" s="1"/>
  <c r="N5029" i="2"/>
  <c r="R5029" i="2" s="1"/>
  <c r="N5030" i="2"/>
  <c r="R5030" i="2" s="1"/>
  <c r="N5031" i="2"/>
  <c r="R5031" i="2" s="1"/>
  <c r="N5032" i="2"/>
  <c r="R5032" i="2" s="1"/>
  <c r="N5033" i="2"/>
  <c r="R5033" i="2" s="1"/>
  <c r="N5034" i="2"/>
  <c r="R5034" i="2" s="1"/>
  <c r="N5035" i="2"/>
  <c r="R5035" i="2" s="1"/>
  <c r="N5036" i="2"/>
  <c r="R5036" i="2" s="1"/>
  <c r="N5037" i="2"/>
  <c r="R5037" i="2" s="1"/>
  <c r="N5038" i="2"/>
  <c r="R5038" i="2" s="1"/>
  <c r="N5039" i="2"/>
  <c r="R5039" i="2" s="1"/>
  <c r="N5040" i="2"/>
  <c r="R5040" i="2" s="1"/>
  <c r="N5041" i="2"/>
  <c r="R5041" i="2" s="1"/>
  <c r="N5042" i="2"/>
  <c r="R5042" i="2" s="1"/>
  <c r="N5043" i="2"/>
  <c r="R5043" i="2" s="1"/>
  <c r="N5044" i="2"/>
  <c r="R5044" i="2" s="1"/>
  <c r="N5045" i="2"/>
  <c r="R5045" i="2" s="1"/>
  <c r="N5046" i="2"/>
  <c r="R5046" i="2" s="1"/>
  <c r="N5047" i="2"/>
  <c r="R5047" i="2" s="1"/>
  <c r="N5048" i="2"/>
  <c r="R5048" i="2" s="1"/>
  <c r="N5049" i="2"/>
  <c r="R5049" i="2" s="1"/>
  <c r="N5050" i="2"/>
  <c r="R5050" i="2" s="1"/>
  <c r="N5051" i="2"/>
  <c r="R5051" i="2" s="1"/>
  <c r="N5052" i="2"/>
  <c r="R5052" i="2" s="1"/>
  <c r="N5053" i="2"/>
  <c r="R5053" i="2" s="1"/>
  <c r="N5054" i="2"/>
  <c r="R5054" i="2" s="1"/>
  <c r="N5055" i="2"/>
  <c r="R5055" i="2" s="1"/>
  <c r="N5056" i="2"/>
  <c r="R5056" i="2" s="1"/>
  <c r="N5057" i="2"/>
  <c r="R5057" i="2" s="1"/>
  <c r="N5058" i="2"/>
  <c r="R5058" i="2" s="1"/>
  <c r="N5059" i="2"/>
  <c r="R5059" i="2" s="1"/>
  <c r="N5060" i="2"/>
  <c r="R5060" i="2" s="1"/>
  <c r="N5061" i="2"/>
  <c r="R5061" i="2" s="1"/>
  <c r="N5062" i="2"/>
  <c r="R5062" i="2" s="1"/>
  <c r="N5063" i="2"/>
  <c r="R5063" i="2" s="1"/>
  <c r="N5064" i="2"/>
  <c r="R5064" i="2" s="1"/>
  <c r="N5065" i="2"/>
  <c r="R5065" i="2" s="1"/>
  <c r="N5066" i="2"/>
  <c r="R5066" i="2" s="1"/>
  <c r="N5067" i="2"/>
  <c r="R5067" i="2" s="1"/>
  <c r="N5068" i="2"/>
  <c r="R5068" i="2" s="1"/>
  <c r="N5069" i="2"/>
  <c r="R5069" i="2" s="1"/>
  <c r="N5070" i="2"/>
  <c r="R5070" i="2" s="1"/>
  <c r="N5071" i="2"/>
  <c r="R5071" i="2" s="1"/>
  <c r="N5072" i="2"/>
  <c r="R5072" i="2" s="1"/>
  <c r="N5073" i="2"/>
  <c r="R5073" i="2" s="1"/>
  <c r="N5074" i="2"/>
  <c r="R5074" i="2" s="1"/>
  <c r="N5075" i="2"/>
  <c r="R5075" i="2" s="1"/>
  <c r="N5076" i="2"/>
  <c r="R5076" i="2" s="1"/>
  <c r="N5077" i="2"/>
  <c r="R5077" i="2" s="1"/>
  <c r="N5078" i="2"/>
  <c r="R5078" i="2" s="1"/>
  <c r="N5079" i="2"/>
  <c r="R5079" i="2" s="1"/>
  <c r="N5080" i="2"/>
  <c r="R5080" i="2" s="1"/>
  <c r="N5081" i="2"/>
  <c r="R5081" i="2" s="1"/>
  <c r="N5082" i="2"/>
  <c r="R5082" i="2" s="1"/>
  <c r="N5083" i="2"/>
  <c r="R5083" i="2" s="1"/>
  <c r="N5084" i="2"/>
  <c r="R5084" i="2" s="1"/>
  <c r="N5085" i="2"/>
  <c r="R5085" i="2" s="1"/>
  <c r="N5086" i="2"/>
  <c r="R5086" i="2" s="1"/>
  <c r="N5087" i="2"/>
  <c r="R5087" i="2" s="1"/>
  <c r="N5088" i="2"/>
  <c r="R5088" i="2" s="1"/>
  <c r="N5089" i="2"/>
  <c r="R5089" i="2" s="1"/>
  <c r="N5090" i="2"/>
  <c r="R5090" i="2" s="1"/>
  <c r="N5091" i="2"/>
  <c r="R5091" i="2" s="1"/>
  <c r="N5092" i="2"/>
  <c r="R5092" i="2" s="1"/>
  <c r="N5093" i="2"/>
  <c r="R5093" i="2" s="1"/>
  <c r="N5094" i="2"/>
  <c r="R5094" i="2" s="1"/>
  <c r="N5095" i="2"/>
  <c r="R5095" i="2" s="1"/>
  <c r="N5096" i="2"/>
  <c r="R5096" i="2" s="1"/>
  <c r="N5097" i="2"/>
  <c r="R5097" i="2" s="1"/>
  <c r="N5098" i="2"/>
  <c r="R5098" i="2" s="1"/>
  <c r="N5099" i="2"/>
  <c r="R5099" i="2" s="1"/>
  <c r="N5100" i="2"/>
  <c r="R5100" i="2" s="1"/>
  <c r="N5101" i="2"/>
  <c r="R5101" i="2" s="1"/>
  <c r="N5102" i="2"/>
  <c r="R5102" i="2" s="1"/>
  <c r="N5103" i="2"/>
  <c r="R5103" i="2" s="1"/>
  <c r="N5104" i="2"/>
  <c r="R5104" i="2" s="1"/>
  <c r="N5105" i="2"/>
  <c r="R5105" i="2" s="1"/>
  <c r="N5106" i="2"/>
  <c r="R5106" i="2" s="1"/>
  <c r="N5107" i="2"/>
  <c r="R5107" i="2" s="1"/>
  <c r="N5108" i="2"/>
  <c r="R5108" i="2" s="1"/>
  <c r="N5109" i="2"/>
  <c r="R5109" i="2" s="1"/>
  <c r="N5110" i="2"/>
  <c r="R5110" i="2" s="1"/>
  <c r="N5111" i="2"/>
  <c r="R5111" i="2" s="1"/>
  <c r="N5112" i="2"/>
  <c r="R5112" i="2" s="1"/>
  <c r="N5113" i="2"/>
  <c r="R5113" i="2" s="1"/>
  <c r="N5114" i="2"/>
  <c r="R5114" i="2" s="1"/>
  <c r="N5115" i="2"/>
  <c r="R5115" i="2" s="1"/>
  <c r="N5116" i="2"/>
  <c r="R5116" i="2" s="1"/>
  <c r="N5117" i="2"/>
  <c r="R5117" i="2" s="1"/>
  <c r="N5118" i="2"/>
  <c r="R5118" i="2" s="1"/>
  <c r="N5119" i="2"/>
  <c r="R5119" i="2" s="1"/>
  <c r="N5120" i="2"/>
  <c r="R5120" i="2" s="1"/>
  <c r="N5121" i="2"/>
  <c r="R5121" i="2" s="1"/>
  <c r="N5122" i="2"/>
  <c r="R5122" i="2" s="1"/>
  <c r="N5123" i="2"/>
  <c r="R5123" i="2" s="1"/>
  <c r="N5124" i="2"/>
  <c r="R5124" i="2" s="1"/>
  <c r="N5125" i="2"/>
  <c r="R5125" i="2" s="1"/>
  <c r="N5126" i="2"/>
  <c r="R5126" i="2" s="1"/>
  <c r="N5127" i="2"/>
  <c r="R5127" i="2" s="1"/>
  <c r="N5128" i="2"/>
  <c r="R5128" i="2" s="1"/>
  <c r="N5129" i="2"/>
  <c r="R5129" i="2" s="1"/>
  <c r="N5130" i="2"/>
  <c r="R5130" i="2" s="1"/>
  <c r="N5131" i="2"/>
  <c r="R5131" i="2" s="1"/>
  <c r="N5132" i="2"/>
  <c r="R5132" i="2" s="1"/>
  <c r="N5133" i="2"/>
  <c r="R5133" i="2" s="1"/>
  <c r="N5134" i="2"/>
  <c r="R5134" i="2" s="1"/>
  <c r="N5135" i="2"/>
  <c r="R5135" i="2" s="1"/>
  <c r="N5136" i="2"/>
  <c r="R5136" i="2" s="1"/>
  <c r="N5137" i="2"/>
  <c r="R5137" i="2" s="1"/>
  <c r="N5138" i="2"/>
  <c r="R5138" i="2" s="1"/>
  <c r="N5139" i="2"/>
  <c r="R5139" i="2" s="1"/>
  <c r="N5140" i="2"/>
  <c r="R5140" i="2" s="1"/>
  <c r="N5141" i="2"/>
  <c r="R5141" i="2" s="1"/>
  <c r="N5142" i="2"/>
  <c r="R5142" i="2" s="1"/>
  <c r="N5143" i="2"/>
  <c r="R5143" i="2" s="1"/>
  <c r="N5144" i="2"/>
  <c r="R5144" i="2" s="1"/>
  <c r="N5145" i="2"/>
  <c r="R5145" i="2" s="1"/>
  <c r="N5146" i="2"/>
  <c r="R5146" i="2" s="1"/>
  <c r="N5147" i="2"/>
  <c r="R5147" i="2" s="1"/>
  <c r="N5148" i="2"/>
  <c r="R5148" i="2" s="1"/>
  <c r="N5149" i="2"/>
  <c r="R5149" i="2" s="1"/>
  <c r="N5150" i="2"/>
  <c r="R5150" i="2" s="1"/>
  <c r="N5151" i="2"/>
  <c r="R5151" i="2" s="1"/>
  <c r="N5152" i="2"/>
  <c r="R5152" i="2" s="1"/>
  <c r="N5153" i="2"/>
  <c r="R5153" i="2" s="1"/>
  <c r="N5154" i="2"/>
  <c r="R5154" i="2" s="1"/>
  <c r="N5155" i="2"/>
  <c r="R5155" i="2" s="1"/>
  <c r="N5156" i="2"/>
  <c r="R5156" i="2" s="1"/>
  <c r="N5157" i="2"/>
  <c r="R5157" i="2" s="1"/>
  <c r="N5158" i="2"/>
  <c r="R5158" i="2" s="1"/>
  <c r="N5159" i="2"/>
  <c r="R5159" i="2" s="1"/>
  <c r="N5160" i="2"/>
  <c r="R5160" i="2" s="1"/>
  <c r="N5161" i="2"/>
  <c r="R5161" i="2" s="1"/>
  <c r="N5162" i="2"/>
  <c r="R5162" i="2" s="1"/>
  <c r="N5163" i="2"/>
  <c r="R5163" i="2" s="1"/>
  <c r="N5164" i="2"/>
  <c r="R5164" i="2" s="1"/>
  <c r="N5165" i="2"/>
  <c r="R5165" i="2" s="1"/>
  <c r="N5166" i="2"/>
  <c r="R5166" i="2" s="1"/>
  <c r="N5167" i="2"/>
  <c r="R5167" i="2" s="1"/>
  <c r="N5168" i="2"/>
  <c r="R5168" i="2" s="1"/>
  <c r="N5169" i="2"/>
  <c r="R5169" i="2" s="1"/>
  <c r="N5170" i="2"/>
  <c r="R5170" i="2" s="1"/>
  <c r="N5171" i="2"/>
  <c r="R5171" i="2" s="1"/>
  <c r="N5172" i="2"/>
  <c r="R5172" i="2" s="1"/>
  <c r="N5173" i="2"/>
  <c r="R5173" i="2" s="1"/>
  <c r="N5174" i="2"/>
  <c r="R5174" i="2" s="1"/>
  <c r="N5175" i="2"/>
  <c r="R5175" i="2" s="1"/>
  <c r="N5176" i="2"/>
  <c r="R5176" i="2" s="1"/>
  <c r="N5177" i="2"/>
  <c r="R5177" i="2" s="1"/>
  <c r="N5178" i="2"/>
  <c r="R5178" i="2" s="1"/>
  <c r="N5179" i="2"/>
  <c r="R5179" i="2" s="1"/>
  <c r="N5180" i="2"/>
  <c r="R5180" i="2" s="1"/>
  <c r="N5181" i="2"/>
  <c r="R5181" i="2" s="1"/>
  <c r="N5182" i="2"/>
  <c r="R5182" i="2" s="1"/>
  <c r="N5183" i="2"/>
  <c r="R5183" i="2" s="1"/>
  <c r="N5184" i="2"/>
  <c r="R5184" i="2" s="1"/>
  <c r="N5185" i="2"/>
  <c r="R5185" i="2" s="1"/>
  <c r="N5186" i="2"/>
  <c r="R5186" i="2" s="1"/>
  <c r="N5187" i="2"/>
  <c r="R5187" i="2" s="1"/>
  <c r="N5188" i="2"/>
  <c r="R5188" i="2" s="1"/>
  <c r="N5189" i="2"/>
  <c r="R5189" i="2" s="1"/>
  <c r="N5190" i="2"/>
  <c r="R5190" i="2" s="1"/>
  <c r="N5191" i="2"/>
  <c r="R5191" i="2" s="1"/>
  <c r="N5192" i="2"/>
  <c r="R5192" i="2" s="1"/>
  <c r="N5193" i="2"/>
  <c r="R5193" i="2" s="1"/>
  <c r="N5194" i="2"/>
  <c r="R5194" i="2" s="1"/>
  <c r="N5195" i="2"/>
  <c r="R5195" i="2" s="1"/>
  <c r="N5196" i="2"/>
  <c r="R5196" i="2" s="1"/>
  <c r="N5197" i="2"/>
  <c r="R5197" i="2" s="1"/>
  <c r="N5198" i="2"/>
  <c r="R5198" i="2" s="1"/>
  <c r="N5199" i="2"/>
  <c r="R5199" i="2" s="1"/>
  <c r="N5200" i="2"/>
  <c r="R5200" i="2" s="1"/>
  <c r="N5201" i="2"/>
  <c r="R5201" i="2" s="1"/>
  <c r="N5202" i="2"/>
  <c r="R5202" i="2" s="1"/>
  <c r="N5203" i="2"/>
  <c r="R5203" i="2" s="1"/>
  <c r="N5204" i="2"/>
  <c r="R5204" i="2" s="1"/>
  <c r="N5205" i="2"/>
  <c r="R5205" i="2" s="1"/>
  <c r="N5206" i="2"/>
  <c r="R5206" i="2" s="1"/>
  <c r="N5207" i="2"/>
  <c r="R5207" i="2" s="1"/>
  <c r="N5208" i="2"/>
  <c r="R5208" i="2" s="1"/>
  <c r="N5209" i="2"/>
  <c r="R5209" i="2" s="1"/>
  <c r="N5210" i="2"/>
  <c r="R5210" i="2" s="1"/>
  <c r="N5211" i="2"/>
  <c r="R5211" i="2" s="1"/>
  <c r="N5212" i="2"/>
  <c r="R5212" i="2" s="1"/>
  <c r="N5213" i="2"/>
  <c r="R5213" i="2" s="1"/>
  <c r="N5214" i="2"/>
  <c r="R5214" i="2" s="1"/>
  <c r="N5215" i="2"/>
  <c r="R5215" i="2" s="1"/>
  <c r="N5216" i="2"/>
  <c r="R5216" i="2" s="1"/>
  <c r="N5217" i="2"/>
  <c r="R5217" i="2" s="1"/>
  <c r="N5218" i="2"/>
  <c r="R5218" i="2" s="1"/>
  <c r="N5219" i="2"/>
  <c r="R5219" i="2" s="1"/>
  <c r="N5220" i="2"/>
  <c r="R5220" i="2" s="1"/>
  <c r="N5221" i="2"/>
  <c r="R5221" i="2" s="1"/>
  <c r="N5222" i="2"/>
  <c r="R5222" i="2" s="1"/>
  <c r="N5223" i="2"/>
  <c r="R5223" i="2" s="1"/>
  <c r="N5224" i="2"/>
  <c r="R5224" i="2" s="1"/>
  <c r="N5225" i="2"/>
  <c r="R5225" i="2" s="1"/>
  <c r="N5226" i="2"/>
  <c r="R5226" i="2" s="1"/>
  <c r="N5227" i="2"/>
  <c r="R5227" i="2" s="1"/>
  <c r="N5228" i="2"/>
  <c r="R5228" i="2" s="1"/>
  <c r="N5229" i="2"/>
  <c r="R5229" i="2" s="1"/>
  <c r="N5230" i="2"/>
  <c r="R5230" i="2" s="1"/>
  <c r="N5231" i="2"/>
  <c r="R5231" i="2" s="1"/>
  <c r="N5232" i="2"/>
  <c r="R5232" i="2" s="1"/>
  <c r="N5233" i="2"/>
  <c r="R5233" i="2" s="1"/>
  <c r="N5234" i="2"/>
  <c r="R5234" i="2" s="1"/>
  <c r="N5235" i="2"/>
  <c r="R5235" i="2" s="1"/>
  <c r="N5236" i="2"/>
  <c r="R5236" i="2" s="1"/>
  <c r="N5237" i="2"/>
  <c r="R5237" i="2" s="1"/>
  <c r="N5238" i="2"/>
  <c r="R5238" i="2" s="1"/>
  <c r="N5239" i="2"/>
  <c r="R5239" i="2" s="1"/>
  <c r="N5240" i="2"/>
  <c r="R5240" i="2" s="1"/>
  <c r="N5241" i="2"/>
  <c r="R5241" i="2" s="1"/>
  <c r="N5242" i="2"/>
  <c r="R5242" i="2" s="1"/>
  <c r="N5243" i="2"/>
  <c r="R5243" i="2" s="1"/>
  <c r="N5244" i="2"/>
  <c r="R5244" i="2" s="1"/>
  <c r="N5245" i="2"/>
  <c r="R5245" i="2" s="1"/>
  <c r="N5246" i="2"/>
  <c r="R5246" i="2" s="1"/>
  <c r="N5247" i="2"/>
  <c r="R5247" i="2" s="1"/>
  <c r="N5248" i="2"/>
  <c r="R5248" i="2" s="1"/>
  <c r="N5249" i="2"/>
  <c r="R5249" i="2" s="1"/>
  <c r="N5250" i="2"/>
  <c r="R5250" i="2" s="1"/>
  <c r="N5251" i="2"/>
  <c r="R5251" i="2" s="1"/>
  <c r="N5252" i="2"/>
  <c r="R5252" i="2" s="1"/>
  <c r="N5253" i="2"/>
  <c r="R5253" i="2" s="1"/>
  <c r="N5254" i="2"/>
  <c r="R5254" i="2" s="1"/>
  <c r="N5255" i="2"/>
  <c r="R5255" i="2" s="1"/>
  <c r="N5256" i="2"/>
  <c r="R5256" i="2" s="1"/>
  <c r="N5257" i="2"/>
  <c r="R5257" i="2" s="1"/>
  <c r="N5258" i="2"/>
  <c r="R5258" i="2" s="1"/>
  <c r="N5259" i="2"/>
  <c r="R5259" i="2" s="1"/>
  <c r="N5260" i="2"/>
  <c r="R5260" i="2" s="1"/>
  <c r="N5261" i="2"/>
  <c r="R5261" i="2" s="1"/>
  <c r="N5262" i="2"/>
  <c r="R5262" i="2" s="1"/>
  <c r="N5263" i="2"/>
  <c r="R5263" i="2" s="1"/>
  <c r="N5264" i="2"/>
  <c r="R5264" i="2" s="1"/>
  <c r="N5265" i="2"/>
  <c r="R5265" i="2" s="1"/>
  <c r="N5266" i="2"/>
  <c r="R5266" i="2" s="1"/>
  <c r="N5267" i="2"/>
  <c r="R5267" i="2" s="1"/>
  <c r="N5268" i="2"/>
  <c r="R5268" i="2" s="1"/>
  <c r="N5269" i="2"/>
  <c r="R5269" i="2" s="1"/>
  <c r="N5270" i="2"/>
  <c r="R5270" i="2" s="1"/>
  <c r="N5271" i="2"/>
  <c r="R5271" i="2" s="1"/>
  <c r="N5272" i="2"/>
  <c r="R5272" i="2" s="1"/>
  <c r="N5273" i="2"/>
  <c r="R5273" i="2" s="1"/>
  <c r="N5274" i="2"/>
  <c r="R5274" i="2" s="1"/>
  <c r="N5275" i="2"/>
  <c r="R5275" i="2" s="1"/>
  <c r="N5276" i="2"/>
  <c r="R5276" i="2" s="1"/>
  <c r="N5277" i="2"/>
  <c r="R5277" i="2" s="1"/>
  <c r="N5278" i="2"/>
  <c r="R5278" i="2" s="1"/>
  <c r="N5279" i="2"/>
  <c r="R5279" i="2" s="1"/>
  <c r="N5280" i="2"/>
  <c r="R5280" i="2" s="1"/>
  <c r="N5281" i="2"/>
  <c r="R5281" i="2" s="1"/>
  <c r="N5282" i="2"/>
  <c r="R5282" i="2" s="1"/>
  <c r="N5283" i="2"/>
  <c r="R5283" i="2" s="1"/>
  <c r="N5284" i="2"/>
  <c r="R5284" i="2" s="1"/>
  <c r="N5285" i="2"/>
  <c r="R5285" i="2" s="1"/>
  <c r="N5286" i="2"/>
  <c r="R5286" i="2" s="1"/>
  <c r="N5287" i="2"/>
  <c r="R5287" i="2" s="1"/>
  <c r="N5288" i="2"/>
  <c r="R5288" i="2" s="1"/>
  <c r="N5289" i="2"/>
  <c r="R5289" i="2" s="1"/>
  <c r="N5290" i="2"/>
  <c r="R5290" i="2" s="1"/>
  <c r="N5291" i="2"/>
  <c r="R5291" i="2" s="1"/>
  <c r="N5292" i="2"/>
  <c r="R5292" i="2" s="1"/>
  <c r="N5293" i="2"/>
  <c r="R5293" i="2" s="1"/>
  <c r="N5294" i="2"/>
  <c r="R5294" i="2" s="1"/>
  <c r="N5295" i="2"/>
  <c r="R5295" i="2" s="1"/>
  <c r="N5296" i="2"/>
  <c r="R5296" i="2" s="1"/>
  <c r="N5297" i="2"/>
  <c r="R5297" i="2" s="1"/>
  <c r="N5298" i="2"/>
  <c r="R5298" i="2" s="1"/>
  <c r="N5299" i="2"/>
  <c r="R5299" i="2" s="1"/>
  <c r="N5300" i="2"/>
  <c r="R5300" i="2" s="1"/>
  <c r="N5301" i="2"/>
  <c r="R5301" i="2" s="1"/>
  <c r="N5302" i="2"/>
  <c r="R5302" i="2" s="1"/>
  <c r="N5303" i="2"/>
  <c r="R5303" i="2" s="1"/>
  <c r="N5304" i="2"/>
  <c r="R5304" i="2" s="1"/>
  <c r="N5305" i="2"/>
  <c r="R5305" i="2" s="1"/>
  <c r="N5306" i="2"/>
  <c r="R5306" i="2" s="1"/>
  <c r="N5307" i="2"/>
  <c r="R5307" i="2" s="1"/>
  <c r="N5308" i="2"/>
  <c r="R5308" i="2" s="1"/>
  <c r="N5309" i="2"/>
  <c r="R5309" i="2" s="1"/>
  <c r="N5310" i="2"/>
  <c r="R5310" i="2" s="1"/>
  <c r="N5311" i="2"/>
  <c r="R5311" i="2" s="1"/>
  <c r="N5312" i="2"/>
  <c r="R5312" i="2" s="1"/>
  <c r="N5313" i="2"/>
  <c r="R5313" i="2" s="1"/>
  <c r="N5314" i="2"/>
  <c r="R5314" i="2" s="1"/>
  <c r="N5315" i="2"/>
  <c r="R5315" i="2" s="1"/>
  <c r="N5316" i="2"/>
  <c r="R5316" i="2" s="1"/>
  <c r="N5317" i="2"/>
  <c r="R5317" i="2" s="1"/>
  <c r="N5318" i="2"/>
  <c r="R5318" i="2" s="1"/>
  <c r="N5319" i="2"/>
  <c r="R5319" i="2" s="1"/>
  <c r="N5320" i="2"/>
  <c r="R5320" i="2" s="1"/>
  <c r="N5321" i="2"/>
  <c r="R5321" i="2" s="1"/>
  <c r="N5324" i="2"/>
  <c r="R5324" i="2" s="1"/>
  <c r="N5326" i="2"/>
  <c r="R5326" i="2" s="1"/>
  <c r="N5327" i="2"/>
  <c r="R5327" i="2" s="1"/>
  <c r="N5328" i="2"/>
  <c r="R5328" i="2" s="1"/>
  <c r="N5330" i="2"/>
  <c r="R5330" i="2" s="1"/>
  <c r="N5331" i="2"/>
  <c r="R5331" i="2" s="1"/>
  <c r="N5334" i="2"/>
  <c r="R5334" i="2" s="1"/>
  <c r="N5336" i="2"/>
  <c r="R5336" i="2" s="1"/>
  <c r="N5338" i="2"/>
  <c r="R5338" i="2" s="1"/>
  <c r="N5342" i="2"/>
  <c r="R5342" i="2" s="1"/>
  <c r="N5343" i="2"/>
  <c r="R5343" i="2" s="1"/>
  <c r="N5344" i="2"/>
  <c r="R5344" i="2" s="1"/>
  <c r="N5345" i="2"/>
  <c r="R5345" i="2" s="1"/>
  <c r="N5346" i="2"/>
  <c r="R5346" i="2" s="1"/>
  <c r="N5347" i="2"/>
  <c r="R5347" i="2" s="1"/>
  <c r="N5348" i="2"/>
  <c r="R5348" i="2" s="1"/>
  <c r="N5349" i="2"/>
  <c r="R5349" i="2" s="1"/>
  <c r="N5350" i="2"/>
  <c r="R5350" i="2" s="1"/>
  <c r="N5351" i="2"/>
  <c r="R5351" i="2" s="1"/>
  <c r="N5352" i="2"/>
  <c r="R5352" i="2" s="1"/>
  <c r="N5353" i="2"/>
  <c r="R5353" i="2" s="1"/>
  <c r="N5354" i="2"/>
  <c r="R5354" i="2" s="1"/>
  <c r="N5358" i="2"/>
  <c r="R5358" i="2" s="1"/>
  <c r="N5359" i="2"/>
  <c r="R5359" i="2" s="1"/>
  <c r="N5360" i="2"/>
  <c r="R5360" i="2" s="1"/>
  <c r="N5362" i="2"/>
  <c r="R5362" i="2" s="1"/>
  <c r="N5363" i="2"/>
  <c r="R5363" i="2" s="1"/>
  <c r="N5366" i="2"/>
  <c r="R5366" i="2" s="1"/>
  <c r="N5370" i="2"/>
  <c r="R5370" i="2" s="1"/>
  <c r="N5372" i="2"/>
  <c r="R5372" i="2" s="1"/>
  <c r="N5373" i="2"/>
  <c r="R5373" i="2" s="1"/>
  <c r="N5375" i="2"/>
  <c r="R5375" i="2" s="1"/>
  <c r="N5379" i="2"/>
  <c r="R5379" i="2" s="1"/>
  <c r="N5382" i="2"/>
  <c r="R5382" i="2" s="1"/>
  <c r="N5383" i="2"/>
  <c r="R5383" i="2" s="1"/>
  <c r="N5385" i="2"/>
  <c r="R5385" i="2" s="1"/>
  <c r="N5386" i="2"/>
  <c r="R5386" i="2" s="1"/>
  <c r="N5389" i="2"/>
  <c r="R5389" i="2" s="1"/>
  <c r="N5390" i="2"/>
  <c r="R5390" i="2" s="1"/>
  <c r="N5391" i="2"/>
  <c r="R5391" i="2" s="1"/>
  <c r="N5394" i="2"/>
  <c r="R5394" i="2" s="1"/>
  <c r="N5395" i="2"/>
  <c r="R5395" i="2" s="1"/>
  <c r="N5396" i="2"/>
  <c r="R5396" i="2" s="1"/>
  <c r="N5398" i="2"/>
  <c r="R5398" i="2" s="1"/>
  <c r="N5399" i="2"/>
  <c r="R5399" i="2" s="1"/>
  <c r="N5401" i="2"/>
  <c r="R5401" i="2" s="1"/>
  <c r="N5402" i="2"/>
  <c r="R5402" i="2" s="1"/>
  <c r="N5404" i="2"/>
  <c r="R5404" i="2" s="1"/>
  <c r="N5406" i="2"/>
  <c r="R5406" i="2" s="1"/>
  <c r="N5407" i="2"/>
  <c r="R5407" i="2" s="1"/>
  <c r="N5408" i="2"/>
  <c r="R5408" i="2" s="1"/>
  <c r="N5410" i="2"/>
  <c r="R5410" i="2" s="1"/>
  <c r="N5411" i="2"/>
  <c r="R5411" i="2" s="1"/>
  <c r="N5414" i="2"/>
  <c r="R5414" i="2" s="1"/>
  <c r="N5416" i="2"/>
  <c r="R5416" i="2" s="1"/>
  <c r="N5417" i="2"/>
  <c r="R5417" i="2" s="1"/>
  <c r="N5419" i="2"/>
  <c r="R5419" i="2" s="1"/>
  <c r="N5422" i="2"/>
  <c r="R5422" i="2" s="1"/>
  <c r="N5424" i="2"/>
  <c r="R5424" i="2" s="1"/>
  <c r="N5427" i="2"/>
  <c r="R5427" i="2" s="1"/>
  <c r="N5428" i="2"/>
  <c r="R5428" i="2" s="1"/>
  <c r="N5430" i="2"/>
  <c r="R5430" i="2" s="1"/>
  <c r="N5431" i="2"/>
  <c r="R5431" i="2" s="1"/>
  <c r="N5433" i="2"/>
  <c r="R5433" i="2" s="1"/>
  <c r="N5435" i="2"/>
  <c r="R5435" i="2" s="1"/>
  <c r="N5436" i="2"/>
  <c r="R5436" i="2" s="1"/>
  <c r="N5437" i="2"/>
  <c r="R5437" i="2" s="1"/>
  <c r="N5439" i="2"/>
  <c r="R5439" i="2" s="1"/>
  <c r="N5440" i="2"/>
  <c r="R5440" i="2" s="1"/>
  <c r="N5441" i="2"/>
  <c r="R5441" i="2" s="1"/>
  <c r="N5442" i="2"/>
  <c r="R5442" i="2" s="1"/>
  <c r="N5443" i="2"/>
  <c r="R5443" i="2" s="1"/>
  <c r="N5444" i="2"/>
  <c r="R5444" i="2" s="1"/>
  <c r="N5445" i="2"/>
  <c r="R5445" i="2" s="1"/>
  <c r="N5446" i="2"/>
  <c r="R5446" i="2" s="1"/>
  <c r="N5448" i="2"/>
  <c r="R5448" i="2" s="1"/>
  <c r="N5449" i="2"/>
  <c r="R5449" i="2" s="1"/>
  <c r="N5450" i="2"/>
  <c r="R5450" i="2" s="1"/>
  <c r="N5452" i="2"/>
  <c r="R5452" i="2" s="1"/>
  <c r="N5454" i="2"/>
  <c r="R5454" i="2" s="1"/>
  <c r="N5455" i="2"/>
  <c r="R5455" i="2" s="1"/>
  <c r="N5458" i="2"/>
  <c r="R5458" i="2" s="1"/>
  <c r="N5464" i="2"/>
  <c r="R5464" i="2" s="1"/>
  <c r="N5465" i="2"/>
  <c r="R5465" i="2" s="1"/>
  <c r="N5469" i="2"/>
  <c r="R5469" i="2" s="1"/>
  <c r="N5471" i="2"/>
  <c r="R5471" i="2" s="1"/>
  <c r="N5472" i="2"/>
  <c r="R5472" i="2" s="1"/>
  <c r="N5473" i="2"/>
  <c r="R5473" i="2" s="1"/>
  <c r="N5474" i="2"/>
  <c r="R5474" i="2" s="1"/>
  <c r="N5475" i="2"/>
  <c r="R5475" i="2" s="1"/>
  <c r="N5476" i="2"/>
  <c r="R5476" i="2" s="1"/>
  <c r="N5478" i="2"/>
  <c r="R5478" i="2" s="1"/>
  <c r="N5479" i="2"/>
  <c r="R5479" i="2" s="1"/>
  <c r="N5480" i="2"/>
  <c r="R5480" i="2" s="1"/>
  <c r="N5484" i="2"/>
  <c r="R5484" i="2" s="1"/>
  <c r="N5485" i="2"/>
  <c r="R5485" i="2" s="1"/>
  <c r="N5489" i="2"/>
  <c r="R5489" i="2" s="1"/>
  <c r="N5490" i="2"/>
  <c r="R5490" i="2" s="1"/>
  <c r="N5491" i="2"/>
  <c r="R5491" i="2" s="1"/>
  <c r="N5492" i="2"/>
  <c r="R5492" i="2" s="1"/>
  <c r="N5495" i="2"/>
  <c r="R5495" i="2" s="1"/>
  <c r="N5496" i="2"/>
  <c r="R5496" i="2" s="1"/>
  <c r="N5497" i="2"/>
  <c r="R5497" i="2" s="1"/>
  <c r="N5500" i="2"/>
  <c r="R5500" i="2" s="1"/>
  <c r="N5501" i="2"/>
  <c r="R5501" i="2" s="1"/>
  <c r="N5502" i="2"/>
  <c r="R5502" i="2" s="1"/>
  <c r="N5503" i="2"/>
  <c r="R5503" i="2" s="1"/>
  <c r="N5504" i="2"/>
  <c r="R5504" i="2" s="1"/>
  <c r="N5505" i="2"/>
  <c r="R5505" i="2" s="1"/>
  <c r="N5507" i="2"/>
  <c r="R5507" i="2" s="1"/>
  <c r="N5508" i="2"/>
  <c r="R5508" i="2" s="1"/>
  <c r="N5509" i="2"/>
  <c r="R5509" i="2" s="1"/>
  <c r="N5514" i="2"/>
  <c r="R5514" i="2" s="1"/>
  <c r="N5517" i="2"/>
  <c r="R5517" i="2" s="1"/>
  <c r="N5518" i="2"/>
  <c r="R5518" i="2" s="1"/>
  <c r="N5521" i="2"/>
  <c r="R5521" i="2" s="1"/>
  <c r="N5522" i="2"/>
  <c r="R5522" i="2" s="1"/>
  <c r="N5523" i="2"/>
  <c r="R5523" i="2" s="1"/>
  <c r="N5526" i="2"/>
  <c r="R5526" i="2" s="1"/>
  <c r="N5527" i="2"/>
  <c r="R5527" i="2" s="1"/>
  <c r="N5529" i="2"/>
  <c r="R5529" i="2" s="1"/>
  <c r="N5531" i="2"/>
  <c r="R5531" i="2" s="1"/>
  <c r="N5534" i="2"/>
  <c r="R5534" i="2" s="1"/>
  <c r="N5536" i="2"/>
  <c r="R5536" i="2" s="1"/>
  <c r="N5537" i="2"/>
  <c r="R5537" i="2" s="1"/>
  <c r="N5538" i="2"/>
  <c r="R5538" i="2" s="1"/>
  <c r="N5541" i="2"/>
  <c r="R5541" i="2" s="1"/>
  <c r="N5543" i="2"/>
  <c r="R5543" i="2" s="1"/>
  <c r="N5544" i="2"/>
  <c r="R5544" i="2" s="1"/>
  <c r="N5545" i="2"/>
  <c r="R5545" i="2" s="1"/>
  <c r="N5546" i="2"/>
  <c r="R5546" i="2" s="1"/>
  <c r="N5547" i="2"/>
  <c r="R5547" i="2" s="1"/>
  <c r="N5549" i="2"/>
  <c r="R5549" i="2" s="1"/>
  <c r="N5550" i="2"/>
  <c r="R5550" i="2" s="1"/>
  <c r="N5551" i="2"/>
  <c r="R5551" i="2" s="1"/>
  <c r="N5552" i="2"/>
  <c r="R5552" i="2" s="1"/>
  <c r="N5553" i="2"/>
  <c r="R5553" i="2" s="1"/>
  <c r="N5557" i="2"/>
  <c r="R5557" i="2" s="1"/>
  <c r="N5561" i="2"/>
  <c r="R5561" i="2" s="1"/>
  <c r="N5562" i="2"/>
  <c r="R5562" i="2" s="1"/>
  <c r="N5565" i="2"/>
  <c r="R5565" i="2" s="1"/>
  <c r="N5567" i="2"/>
  <c r="R5567" i="2" s="1"/>
  <c r="N5568" i="2"/>
  <c r="R5568" i="2" s="1"/>
  <c r="N5569" i="2"/>
  <c r="R5569" i="2" s="1"/>
  <c r="N5571" i="2"/>
  <c r="R5571" i="2" s="1"/>
  <c r="N5573" i="2"/>
  <c r="R5573" i="2" s="1"/>
  <c r="N5574" i="2"/>
  <c r="R5574" i="2" s="1"/>
  <c r="N5578" i="2"/>
  <c r="R5578" i="2" s="1"/>
  <c r="N5581" i="2"/>
  <c r="R5581" i="2" s="1"/>
  <c r="N5582" i="2"/>
  <c r="R5582" i="2" s="1"/>
  <c r="N5583" i="2"/>
  <c r="R5583" i="2" s="1"/>
  <c r="N5584" i="2"/>
  <c r="R5584" i="2" s="1"/>
  <c r="N5585" i="2"/>
  <c r="R5585" i="2" s="1"/>
  <c r="N5586" i="2"/>
  <c r="R5586" i="2" s="1"/>
  <c r="N5588" i="2"/>
  <c r="R5588" i="2" s="1"/>
  <c r="N5589" i="2"/>
  <c r="R5589" i="2" s="1"/>
  <c r="N5590" i="2"/>
  <c r="R5590" i="2" s="1"/>
  <c r="N5592" i="2"/>
  <c r="R5592" i="2" s="1"/>
  <c r="N5596" i="2"/>
  <c r="R5596" i="2" s="1"/>
  <c r="N5599" i="2"/>
  <c r="R5599" i="2" s="1"/>
  <c r="N5600" i="2"/>
  <c r="R5600" i="2" s="1"/>
  <c r="N5601" i="2"/>
  <c r="R5601" i="2" s="1"/>
  <c r="N5603" i="2"/>
  <c r="R5603" i="2" s="1"/>
  <c r="N5604" i="2"/>
  <c r="R5604" i="2" s="1"/>
  <c r="N5605" i="2"/>
  <c r="R5605" i="2" s="1"/>
  <c r="N5609" i="2"/>
  <c r="R5609" i="2" s="1"/>
  <c r="N5610" i="2"/>
  <c r="R5610" i="2" s="1"/>
  <c r="N5611" i="2"/>
  <c r="R5611" i="2" s="1"/>
  <c r="N5612" i="2"/>
  <c r="R5612" i="2" s="1"/>
  <c r="N5613" i="2"/>
  <c r="R5613" i="2" s="1"/>
  <c r="N5615" i="2"/>
  <c r="R5615" i="2" s="1"/>
  <c r="N5618" i="2"/>
  <c r="R5618" i="2" s="1"/>
  <c r="N5619" i="2"/>
  <c r="R5619" i="2" s="1"/>
  <c r="N5620" i="2"/>
  <c r="R5620" i="2" s="1"/>
  <c r="N5621" i="2"/>
  <c r="R5621" i="2" s="1"/>
  <c r="N5624" i="2"/>
  <c r="R5624" i="2" s="1"/>
  <c r="N5625" i="2"/>
  <c r="R5625" i="2" s="1"/>
  <c r="N5627" i="2"/>
  <c r="R5627" i="2" s="1"/>
  <c r="N5628" i="2"/>
  <c r="R5628" i="2" s="1"/>
  <c r="N5629" i="2"/>
  <c r="R5629" i="2" s="1"/>
  <c r="N5631" i="2"/>
  <c r="R5631" i="2" s="1"/>
  <c r="N5632" i="2"/>
  <c r="R5632" i="2" s="1"/>
  <c r="N5637" i="2"/>
  <c r="R5637" i="2" s="1"/>
  <c r="N5638" i="2"/>
  <c r="R5638" i="2" s="1"/>
  <c r="N5639" i="2"/>
  <c r="R5639" i="2" s="1"/>
  <c r="N5640" i="2"/>
  <c r="R5640" i="2" s="1"/>
  <c r="N5641" i="2"/>
  <c r="R5641" i="2" s="1"/>
  <c r="N5642" i="2"/>
  <c r="R5642" i="2" s="1"/>
  <c r="N5644" i="2"/>
  <c r="R5644" i="2" s="1"/>
  <c r="N5647" i="2"/>
  <c r="R5647" i="2" s="1"/>
  <c r="N5649" i="2"/>
  <c r="R5649" i="2" s="1"/>
  <c r="N5659" i="2"/>
  <c r="R5659" i="2" s="1"/>
  <c r="N5660" i="2"/>
  <c r="R5660" i="2" s="1"/>
  <c r="N5662" i="2"/>
  <c r="R5662" i="2" s="1"/>
  <c r="N5665" i="2"/>
  <c r="R5665" i="2" s="1"/>
  <c r="N5666" i="2"/>
  <c r="R5666" i="2" s="1"/>
  <c r="N5674" i="2"/>
  <c r="R5674" i="2" s="1"/>
  <c r="N5675" i="2"/>
  <c r="R5675" i="2" s="1"/>
  <c r="N5678" i="2"/>
  <c r="R5678" i="2" s="1"/>
  <c r="N5692" i="2"/>
  <c r="R5692" i="2" s="1"/>
  <c r="N5693" i="2"/>
  <c r="R5693" i="2" s="1"/>
  <c r="N5696" i="2"/>
  <c r="R5696" i="2" s="1"/>
  <c r="N5697" i="2"/>
  <c r="R5697" i="2" s="1"/>
  <c r="N5700" i="2"/>
  <c r="R5700" i="2" s="1"/>
  <c r="N5704" i="2"/>
  <c r="R5704" i="2" s="1"/>
  <c r="N5709" i="2"/>
  <c r="R5709" i="2" s="1"/>
  <c r="N5713" i="2"/>
  <c r="R5713" i="2" s="1"/>
  <c r="N5716" i="2"/>
  <c r="R5716" i="2" s="1"/>
  <c r="N5719" i="2"/>
  <c r="R5719" i="2" s="1"/>
  <c r="N5721" i="2"/>
  <c r="R5721" i="2" s="1"/>
  <c r="N5722" i="2"/>
  <c r="R5722" i="2" s="1"/>
  <c r="N5723" i="2"/>
  <c r="R5723" i="2" s="1"/>
  <c r="N5725" i="2"/>
  <c r="R5725" i="2" s="1"/>
  <c r="N5727" i="2"/>
  <c r="R5727" i="2" s="1"/>
  <c r="N5728" i="2"/>
  <c r="R5728" i="2" s="1"/>
  <c r="N5730" i="2"/>
  <c r="R5730" i="2" s="1"/>
  <c r="N5732" i="2"/>
  <c r="R5732" i="2" s="1"/>
  <c r="N5733" i="2"/>
  <c r="R5733" i="2" s="1"/>
  <c r="N5734" i="2"/>
  <c r="R5734" i="2" s="1"/>
  <c r="N5735" i="2"/>
  <c r="R5735" i="2" s="1"/>
  <c r="N5742" i="2"/>
  <c r="R5742" i="2" s="1"/>
  <c r="N5743" i="2"/>
  <c r="R5743" i="2" s="1"/>
  <c r="N5745" i="2"/>
  <c r="R5745" i="2" s="1"/>
  <c r="N5746" i="2"/>
  <c r="R5746" i="2" s="1"/>
  <c r="N5747" i="2"/>
  <c r="R5747" i="2" s="1"/>
  <c r="N5753" i="2"/>
  <c r="R5753" i="2" s="1"/>
  <c r="N5754" i="2"/>
  <c r="R5754" i="2" s="1"/>
  <c r="N5757" i="2"/>
  <c r="R5757" i="2" s="1"/>
  <c r="N5759" i="2"/>
  <c r="R5759" i="2" s="1"/>
  <c r="N5766" i="2"/>
  <c r="R5766" i="2" s="1"/>
  <c r="N5767" i="2"/>
  <c r="R5767" i="2" s="1"/>
  <c r="N5768" i="2"/>
  <c r="R5768" i="2" s="1"/>
  <c r="N5770" i="2"/>
  <c r="R5770" i="2" s="1"/>
  <c r="N5773" i="2"/>
  <c r="R5773" i="2" s="1"/>
  <c r="N5774" i="2"/>
  <c r="R5774" i="2" s="1"/>
  <c r="N5775" i="2"/>
  <c r="R5775" i="2" s="1"/>
  <c r="N5776" i="2"/>
  <c r="R5776" i="2" s="1"/>
  <c r="N5784" i="2"/>
  <c r="R5784" i="2" s="1"/>
  <c r="N5788" i="2"/>
  <c r="R5788" i="2" s="1"/>
  <c r="N5789" i="2"/>
  <c r="R5789" i="2" s="1"/>
  <c r="N5790" i="2"/>
  <c r="R5790" i="2" s="1"/>
  <c r="N5793" i="2"/>
  <c r="R5793" i="2" s="1"/>
  <c r="N5795" i="2"/>
  <c r="R5795" i="2" s="1"/>
  <c r="N5797" i="2"/>
  <c r="R5797" i="2" s="1"/>
  <c r="N5803" i="2"/>
  <c r="R5803" i="2" s="1"/>
  <c r="N5804" i="2"/>
  <c r="R5804" i="2" s="1"/>
  <c r="N5805" i="2"/>
  <c r="R5805" i="2" s="1"/>
  <c r="N5806" i="2"/>
  <c r="R5806" i="2" s="1"/>
  <c r="N5807" i="2"/>
  <c r="R5807" i="2" s="1"/>
  <c r="N5810" i="2"/>
  <c r="R5810" i="2" s="1"/>
  <c r="N5811" i="2"/>
  <c r="R5811" i="2" s="1"/>
  <c r="N5812" i="2"/>
  <c r="R5812" i="2" s="1"/>
  <c r="N5813" i="2"/>
  <c r="R5813" i="2" s="1"/>
  <c r="N5815" i="2"/>
  <c r="R5815" i="2" s="1"/>
  <c r="N5816" i="2"/>
  <c r="R5816" i="2" s="1"/>
  <c r="N5817" i="2"/>
  <c r="R5817" i="2" s="1"/>
  <c r="N5818" i="2"/>
  <c r="R5818" i="2" s="1"/>
  <c r="N5820" i="2"/>
  <c r="R5820" i="2" s="1"/>
  <c r="N5821" i="2"/>
  <c r="R5821" i="2" s="1"/>
  <c r="N5822" i="2"/>
  <c r="R5822" i="2" s="1"/>
  <c r="N5823" i="2"/>
  <c r="R5823" i="2" s="1"/>
  <c r="N5824" i="2"/>
  <c r="R5824" i="2" s="1"/>
  <c r="N5825" i="2"/>
  <c r="R5825" i="2" s="1"/>
  <c r="N5826" i="2"/>
  <c r="R5826" i="2" s="1"/>
  <c r="N5827" i="2"/>
  <c r="R5827" i="2" s="1"/>
  <c r="N5828" i="2"/>
  <c r="R5828" i="2" s="1"/>
  <c r="N5829" i="2"/>
  <c r="R5829" i="2" s="1"/>
  <c r="N5830" i="2"/>
  <c r="R5830" i="2" s="1"/>
  <c r="N5831" i="2"/>
  <c r="R5831" i="2" s="1"/>
  <c r="N5832" i="2"/>
  <c r="R5832" i="2" s="1"/>
  <c r="N5833" i="2"/>
  <c r="R5833" i="2" s="1"/>
  <c r="N5834" i="2"/>
  <c r="R5834" i="2" s="1"/>
  <c r="N5838" i="2"/>
  <c r="R5838" i="2" s="1"/>
  <c r="N5839" i="2"/>
  <c r="R5839" i="2" s="1"/>
  <c r="N5841" i="2"/>
  <c r="R5841" i="2" s="1"/>
  <c r="N5842" i="2"/>
  <c r="R5842" i="2" s="1"/>
  <c r="N5843" i="2"/>
  <c r="R5843" i="2" s="1"/>
  <c r="N5844" i="2"/>
  <c r="R5844" i="2" s="1"/>
  <c r="N5846" i="2"/>
  <c r="R5846" i="2" s="1"/>
  <c r="N5849" i="2"/>
  <c r="R5849" i="2" s="1"/>
  <c r="N5852" i="2"/>
  <c r="R5852" i="2" s="1"/>
  <c r="N5856" i="2"/>
  <c r="R5856" i="2" s="1"/>
  <c r="N5858" i="2"/>
  <c r="R5858" i="2" s="1"/>
  <c r="N5859" i="2"/>
  <c r="R5859" i="2" s="1"/>
  <c r="N5861" i="2"/>
  <c r="R5861" i="2" s="1"/>
  <c r="N5865" i="2"/>
  <c r="R5865" i="2" s="1"/>
  <c r="N5866" i="2"/>
  <c r="R5866" i="2" s="1"/>
  <c r="N5868" i="2"/>
  <c r="R5868" i="2" s="1"/>
  <c r="N5869" i="2"/>
  <c r="R5869" i="2" s="1"/>
  <c r="N5872" i="2"/>
  <c r="R5872" i="2" s="1"/>
  <c r="N5873" i="2"/>
  <c r="R5873" i="2" s="1"/>
  <c r="N5874" i="2"/>
  <c r="R5874" i="2" s="1"/>
  <c r="N5875" i="2"/>
  <c r="R5875" i="2" s="1"/>
  <c r="N5876" i="2"/>
  <c r="R5876" i="2" s="1"/>
  <c r="N5880" i="2"/>
  <c r="R5880" i="2" s="1"/>
  <c r="N5886" i="2"/>
  <c r="R5886" i="2" s="1"/>
  <c r="N5890" i="2"/>
  <c r="R5890" i="2" s="1"/>
  <c r="N5893" i="2"/>
  <c r="R5893" i="2" s="1"/>
  <c r="N5894" i="2"/>
  <c r="R5894" i="2" s="1"/>
  <c r="N5895" i="2"/>
  <c r="R5895" i="2" s="1"/>
  <c r="N5896" i="2"/>
  <c r="R5896" i="2" s="1"/>
  <c r="N5897" i="2"/>
  <c r="R5897" i="2" s="1"/>
  <c r="N5898" i="2"/>
  <c r="R5898" i="2" s="1"/>
  <c r="N5899" i="2"/>
  <c r="R5899" i="2" s="1"/>
  <c r="N5900" i="2"/>
  <c r="R5900" i="2" s="1"/>
  <c r="N5902" i="2"/>
  <c r="R5902" i="2" s="1"/>
  <c r="N5904" i="2"/>
  <c r="R5904" i="2" s="1"/>
  <c r="N5906" i="2"/>
  <c r="R5906" i="2" s="1"/>
  <c r="N5908" i="2"/>
  <c r="R5908" i="2" s="1"/>
  <c r="N5910" i="2"/>
  <c r="R5910" i="2" s="1"/>
  <c r="N5911" i="2"/>
  <c r="R5911" i="2" s="1"/>
  <c r="N5914" i="2"/>
  <c r="R5914" i="2" s="1"/>
  <c r="N5916" i="2"/>
  <c r="R5916" i="2" s="1"/>
  <c r="N5917" i="2"/>
  <c r="R5917" i="2" s="1"/>
  <c r="N5919" i="2"/>
  <c r="R5919" i="2" s="1"/>
  <c r="N5920" i="2"/>
  <c r="R5920" i="2" s="1"/>
  <c r="N5922" i="2"/>
  <c r="R5922" i="2" s="1"/>
  <c r="N5924" i="2"/>
  <c r="R5924" i="2" s="1"/>
  <c r="N5925" i="2"/>
  <c r="R5925" i="2" s="1"/>
  <c r="N5926" i="2"/>
  <c r="R5926" i="2" s="1"/>
  <c r="N5927" i="2"/>
  <c r="R5927" i="2" s="1"/>
  <c r="N5928" i="2"/>
  <c r="R5928" i="2" s="1"/>
  <c r="N5929" i="2"/>
  <c r="R5929" i="2" s="1"/>
  <c r="N5931" i="2"/>
  <c r="R5931" i="2" s="1"/>
  <c r="N5932" i="2"/>
  <c r="R5932" i="2" s="1"/>
  <c r="N5933" i="2"/>
  <c r="R5933" i="2" s="1"/>
  <c r="N5934" i="2"/>
  <c r="R5934" i="2" s="1"/>
  <c r="N5935" i="2"/>
  <c r="R5935" i="2" s="1"/>
  <c r="N5937" i="2"/>
  <c r="R5937" i="2" s="1"/>
  <c r="N5939" i="2"/>
  <c r="R5939" i="2" s="1"/>
  <c r="N5940" i="2"/>
  <c r="R5940" i="2" s="1"/>
  <c r="N5941" i="2"/>
  <c r="R5941" i="2" s="1"/>
  <c r="N5942" i="2"/>
  <c r="R5942" i="2" s="1"/>
  <c r="N5943" i="2"/>
  <c r="R5943" i="2" s="1"/>
  <c r="N5944" i="2"/>
  <c r="R5944" i="2" s="1"/>
  <c r="N5947" i="2"/>
  <c r="R5947" i="2" s="1"/>
  <c r="N5948" i="2"/>
  <c r="R5948" i="2" s="1"/>
  <c r="N5951" i="2"/>
  <c r="R5951" i="2" s="1"/>
  <c r="N5952" i="2"/>
  <c r="R5952" i="2" s="1"/>
  <c r="N5955" i="2"/>
  <c r="R5955" i="2" s="1"/>
  <c r="N5957" i="2"/>
  <c r="R5957" i="2" s="1"/>
  <c r="N5958" i="2"/>
  <c r="R5958" i="2" s="1"/>
  <c r="N5960" i="2"/>
  <c r="R5960" i="2" s="1"/>
  <c r="N5961" i="2"/>
  <c r="R5961" i="2" s="1"/>
  <c r="N5964" i="2"/>
  <c r="R5964" i="2" s="1"/>
  <c r="N5965" i="2"/>
  <c r="R5965" i="2" s="1"/>
  <c r="N5967" i="2"/>
  <c r="R5967" i="2" s="1"/>
  <c r="N5968" i="2"/>
  <c r="R5968" i="2" s="1"/>
  <c r="N5970" i="2"/>
  <c r="R5970" i="2" s="1"/>
  <c r="N5971" i="2"/>
  <c r="R5971" i="2" s="1"/>
  <c r="N5972" i="2"/>
  <c r="R5972" i="2" s="1"/>
  <c r="N5974" i="2"/>
  <c r="R5974" i="2" s="1"/>
  <c r="N5976" i="2"/>
  <c r="R5976" i="2" s="1"/>
  <c r="N5977" i="2"/>
  <c r="R5977" i="2" s="1"/>
  <c r="N5978" i="2"/>
  <c r="R5978" i="2" s="1"/>
  <c r="N5980" i="2"/>
  <c r="R5980" i="2" s="1"/>
  <c r="N5981" i="2"/>
  <c r="R5981" i="2" s="1"/>
  <c r="N5982" i="2"/>
  <c r="R5982" i="2" s="1"/>
  <c r="N5983" i="2"/>
  <c r="R5983" i="2" s="1"/>
  <c r="N5985" i="2"/>
  <c r="R5985" i="2" s="1"/>
  <c r="N5987" i="2"/>
  <c r="R5987" i="2" s="1"/>
  <c r="N5989" i="2"/>
  <c r="R5989" i="2" s="1"/>
  <c r="N5990" i="2"/>
  <c r="R5990" i="2" s="1"/>
  <c r="N5991" i="2"/>
  <c r="R5991" i="2" s="1"/>
  <c r="N5992" i="2"/>
  <c r="R5992" i="2" s="1"/>
  <c r="N5994" i="2"/>
  <c r="R5994" i="2" s="1"/>
  <c r="N5996" i="2"/>
  <c r="R5996" i="2" s="1"/>
  <c r="N5997" i="2"/>
  <c r="R5997" i="2" s="1"/>
  <c r="N5998" i="2"/>
  <c r="R5998" i="2" s="1"/>
  <c r="N6000" i="2"/>
  <c r="R6000" i="2" s="1"/>
  <c r="N6001" i="2"/>
  <c r="R6001" i="2" s="1"/>
  <c r="N6008" i="2"/>
  <c r="R6008" i="2" s="1"/>
  <c r="N6010" i="2"/>
  <c r="R6010" i="2" s="1"/>
  <c r="N6011" i="2"/>
  <c r="R6011" i="2" s="1"/>
  <c r="N6012" i="2"/>
  <c r="R6012" i="2" s="1"/>
  <c r="N6013" i="2"/>
  <c r="R6013" i="2" s="1"/>
  <c r="N6014" i="2"/>
  <c r="R6014" i="2" s="1"/>
  <c r="N6015" i="2"/>
  <c r="R6015" i="2" s="1"/>
  <c r="N6016" i="2"/>
  <c r="R6016" i="2" s="1"/>
  <c r="N6017" i="2"/>
  <c r="R6017" i="2" s="1"/>
  <c r="N6018" i="2"/>
  <c r="R6018" i="2" s="1"/>
  <c r="N6020" i="2"/>
  <c r="R6020" i="2" s="1"/>
  <c r="N6022" i="2"/>
  <c r="R6022" i="2" s="1"/>
  <c r="N6024" i="2"/>
  <c r="R6024" i="2" s="1"/>
  <c r="N6026" i="2"/>
  <c r="R6026" i="2" s="1"/>
  <c r="N6028" i="2"/>
  <c r="R6028" i="2" s="1"/>
  <c r="N6029" i="2"/>
  <c r="R6029" i="2" s="1"/>
  <c r="N6030" i="2"/>
  <c r="R6030" i="2" s="1"/>
  <c r="N6031" i="2"/>
  <c r="R6031" i="2" s="1"/>
  <c r="N6032" i="2"/>
  <c r="R6032" i="2" s="1"/>
  <c r="N6033" i="2"/>
  <c r="R6033" i="2" s="1"/>
  <c r="N6034" i="2"/>
  <c r="R6034" i="2" s="1"/>
  <c r="N6036" i="2"/>
  <c r="R6036" i="2" s="1"/>
  <c r="N6037" i="2"/>
  <c r="R6037" i="2" s="1"/>
  <c r="N6039" i="2"/>
  <c r="R6039" i="2" s="1"/>
  <c r="N6040" i="2"/>
  <c r="R6040" i="2" s="1"/>
  <c r="N6042" i="2"/>
  <c r="R6042" i="2" s="1"/>
  <c r="N6044" i="2"/>
  <c r="R6044" i="2" s="1"/>
  <c r="N6045" i="2"/>
  <c r="R6045" i="2" s="1"/>
  <c r="N6046" i="2"/>
  <c r="R6046" i="2" s="1"/>
  <c r="N6048" i="2"/>
  <c r="R6048" i="2" s="1"/>
  <c r="N6049" i="2"/>
  <c r="R6049" i="2" s="1"/>
  <c r="N6051" i="2"/>
  <c r="R6051" i="2" s="1"/>
  <c r="N6052" i="2"/>
  <c r="R6052" i="2" s="1"/>
  <c r="N6058" i="2"/>
  <c r="R6058" i="2" s="1"/>
  <c r="N6060" i="2"/>
  <c r="R6060" i="2" s="1"/>
  <c r="N6063" i="2"/>
  <c r="R6063" i="2" s="1"/>
  <c r="N6064" i="2"/>
  <c r="R6064" i="2" s="1"/>
  <c r="N6065" i="2"/>
  <c r="R6065" i="2" s="1"/>
  <c r="N6066" i="2"/>
  <c r="R6066" i="2" s="1"/>
  <c r="N6067" i="2"/>
  <c r="R6067" i="2" s="1"/>
  <c r="N6070" i="2"/>
  <c r="R6070" i="2" s="1"/>
  <c r="N6071" i="2"/>
  <c r="R6071" i="2" s="1"/>
  <c r="N6072" i="2"/>
  <c r="R6072" i="2" s="1"/>
  <c r="N6075" i="2"/>
  <c r="R6075" i="2" s="1"/>
  <c r="N6076" i="2"/>
  <c r="R6076" i="2" s="1"/>
  <c r="N6077" i="2"/>
  <c r="R6077" i="2" s="1"/>
  <c r="N6078" i="2"/>
  <c r="R6078" i="2" s="1"/>
  <c r="N6080" i="2"/>
  <c r="R6080" i="2" s="1"/>
  <c r="N6081" i="2"/>
  <c r="R6081" i="2" s="1"/>
  <c r="N6082" i="2"/>
  <c r="R6082" i="2" s="1"/>
  <c r="N6083" i="2"/>
  <c r="R6083" i="2" s="1"/>
  <c r="N6084" i="2"/>
  <c r="R6084" i="2" s="1"/>
  <c r="N6085" i="2"/>
  <c r="R6085" i="2" s="1"/>
  <c r="N6088" i="2"/>
  <c r="R6088" i="2" s="1"/>
  <c r="N6089" i="2"/>
  <c r="R6089" i="2" s="1"/>
  <c r="N6090" i="2"/>
  <c r="R6090" i="2" s="1"/>
  <c r="N6091" i="2"/>
  <c r="R6091" i="2" s="1"/>
  <c r="N6092" i="2"/>
  <c r="R6092" i="2" s="1"/>
  <c r="N6093" i="2"/>
  <c r="R6093" i="2" s="1"/>
  <c r="N6094" i="2"/>
  <c r="R6094" i="2" s="1"/>
  <c r="N6095" i="2"/>
  <c r="R6095" i="2" s="1"/>
  <c r="N6096" i="2"/>
  <c r="R6096" i="2" s="1"/>
  <c r="N6098" i="2"/>
  <c r="R6098" i="2" s="1"/>
  <c r="N6099" i="2"/>
  <c r="R6099" i="2" s="1"/>
  <c r="N6101" i="2"/>
  <c r="R6101" i="2" s="1"/>
  <c r="N6103" i="2"/>
  <c r="R6103" i="2" s="1"/>
  <c r="N6104" i="2"/>
  <c r="R6104" i="2" s="1"/>
  <c r="N6105" i="2"/>
  <c r="R6105" i="2" s="1"/>
  <c r="N6106" i="2"/>
  <c r="R6106" i="2" s="1"/>
  <c r="N6107" i="2"/>
  <c r="R6107" i="2" s="1"/>
  <c r="N6108" i="2"/>
  <c r="R6108" i="2" s="1"/>
  <c r="N6110" i="2"/>
  <c r="R6110" i="2" s="1"/>
  <c r="N6111" i="2"/>
  <c r="R6111" i="2" s="1"/>
  <c r="N6112" i="2"/>
  <c r="R6112" i="2" s="1"/>
  <c r="N6114" i="2"/>
  <c r="R6114" i="2" s="1"/>
  <c r="N6115" i="2"/>
  <c r="R6115" i="2" s="1"/>
  <c r="N6116" i="2"/>
  <c r="R6116" i="2" s="1"/>
  <c r="N6118" i="2"/>
  <c r="R6118" i="2" s="1"/>
  <c r="N6119" i="2"/>
  <c r="R6119" i="2" s="1"/>
  <c r="N6120" i="2"/>
  <c r="R6120" i="2" s="1"/>
  <c r="N6122" i="2"/>
  <c r="R6122" i="2" s="1"/>
  <c r="N6123" i="2"/>
  <c r="R6123" i="2" s="1"/>
  <c r="N6124" i="2"/>
  <c r="R6124" i="2" s="1"/>
  <c r="N6125" i="2"/>
  <c r="R6125" i="2" s="1"/>
  <c r="N6127" i="2"/>
  <c r="R6127" i="2" s="1"/>
  <c r="N6130" i="2"/>
  <c r="R6130" i="2" s="1"/>
  <c r="N6131" i="2"/>
  <c r="R6131" i="2" s="1"/>
  <c r="N6135" i="2"/>
  <c r="R6135" i="2" s="1"/>
  <c r="N6137" i="2"/>
  <c r="R6137" i="2" s="1"/>
  <c r="N6138" i="2"/>
  <c r="R6138" i="2" s="1"/>
  <c r="N6139" i="2"/>
  <c r="R6139" i="2" s="1"/>
  <c r="N6140" i="2"/>
  <c r="R6140" i="2" s="1"/>
  <c r="N6141" i="2"/>
  <c r="R6141" i="2" s="1"/>
  <c r="N6142" i="2"/>
  <c r="R6142" i="2" s="1"/>
  <c r="N6145" i="2"/>
  <c r="R6145" i="2" s="1"/>
  <c r="N6148" i="2"/>
  <c r="R6148" i="2" s="1"/>
  <c r="N6149" i="2"/>
  <c r="R6149" i="2" s="1"/>
  <c r="N6150" i="2"/>
  <c r="R6150" i="2" s="1"/>
  <c r="N6151" i="2"/>
  <c r="R6151" i="2" s="1"/>
  <c r="N6155" i="2"/>
  <c r="R6155" i="2" s="1"/>
  <c r="N6156" i="2"/>
  <c r="R6156" i="2" s="1"/>
  <c r="N6157" i="2"/>
  <c r="R6157" i="2" s="1"/>
  <c r="N6158" i="2"/>
  <c r="R6158" i="2" s="1"/>
  <c r="N6159" i="2"/>
  <c r="R6159" i="2" s="1"/>
  <c r="N6160" i="2"/>
  <c r="R6160" i="2" s="1"/>
  <c r="N6161" i="2"/>
  <c r="R6161" i="2" s="1"/>
  <c r="N6163" i="2"/>
  <c r="R6163" i="2" s="1"/>
  <c r="N6164" i="2"/>
  <c r="R6164" i="2" s="1"/>
  <c r="N6165" i="2"/>
  <c r="R6165" i="2" s="1"/>
  <c r="N6167" i="2"/>
  <c r="R6167" i="2" s="1"/>
  <c r="N6172" i="2"/>
  <c r="R6172" i="2" s="1"/>
  <c r="N6173" i="2"/>
  <c r="R6173" i="2" s="1"/>
  <c r="N6176" i="2"/>
  <c r="R6176" i="2" s="1"/>
  <c r="N6177" i="2"/>
  <c r="R6177" i="2" s="1"/>
  <c r="N6179" i="2"/>
  <c r="R6179" i="2" s="1"/>
  <c r="N6182" i="2"/>
  <c r="R6182" i="2" s="1"/>
  <c r="N6183" i="2"/>
  <c r="R6183" i="2" s="1"/>
  <c r="N6184" i="2"/>
  <c r="R6184" i="2" s="1"/>
  <c r="N6187" i="2"/>
  <c r="R6187" i="2" s="1"/>
  <c r="N6188" i="2"/>
  <c r="R6188" i="2" s="1"/>
  <c r="N6189" i="2"/>
  <c r="R6189" i="2" s="1"/>
  <c r="N6191" i="2"/>
  <c r="R6191" i="2" s="1"/>
  <c r="N6192" i="2"/>
  <c r="R6192" i="2" s="1"/>
  <c r="N6193" i="2"/>
  <c r="R6193" i="2" s="1"/>
  <c r="N6194" i="2"/>
  <c r="R6194" i="2" s="1"/>
  <c r="N6196" i="2"/>
  <c r="R6196" i="2" s="1"/>
  <c r="N6197" i="2"/>
  <c r="R6197" i="2" s="1"/>
  <c r="N6199" i="2"/>
  <c r="R6199" i="2" s="1"/>
  <c r="N6200" i="2"/>
  <c r="R6200" i="2" s="1"/>
  <c r="N6202" i="2"/>
  <c r="R6202" i="2" s="1"/>
  <c r="N6203" i="2"/>
  <c r="R6203" i="2" s="1"/>
  <c r="N6205" i="2"/>
  <c r="R6205" i="2" s="1"/>
  <c r="N6206" i="2"/>
  <c r="R6206" i="2" s="1"/>
  <c r="N6207" i="2"/>
  <c r="R6207" i="2" s="1"/>
  <c r="N6208" i="2"/>
  <c r="R6208" i="2" s="1"/>
  <c r="N6209" i="2"/>
  <c r="R6209" i="2" s="1"/>
  <c r="N6211" i="2"/>
  <c r="R6211" i="2" s="1"/>
  <c r="N6213" i="2"/>
  <c r="R6213" i="2" s="1"/>
  <c r="N6215" i="2"/>
  <c r="R6215" i="2" s="1"/>
  <c r="N6218" i="2"/>
  <c r="R6218" i="2" s="1"/>
  <c r="N6219" i="2"/>
  <c r="R6219" i="2" s="1"/>
  <c r="N6220" i="2"/>
  <c r="R6220" i="2" s="1"/>
  <c r="N6221" i="2"/>
  <c r="R6221" i="2" s="1"/>
  <c r="N6222" i="2"/>
  <c r="R6222" i="2" s="1"/>
  <c r="N6226" i="2"/>
  <c r="R6226" i="2" s="1"/>
  <c r="N6227" i="2"/>
  <c r="R6227" i="2" s="1"/>
  <c r="N6229" i="2"/>
  <c r="R6229" i="2" s="1"/>
  <c r="N6230" i="2"/>
  <c r="R6230" i="2" s="1"/>
  <c r="N6231" i="2"/>
  <c r="R6231" i="2" s="1"/>
  <c r="N6232" i="2"/>
  <c r="R6232" i="2" s="1"/>
  <c r="N6233" i="2"/>
  <c r="R6233" i="2" s="1"/>
  <c r="N6234" i="2"/>
  <c r="R6234" i="2" s="1"/>
  <c r="N6237" i="2"/>
  <c r="R6237" i="2" s="1"/>
  <c r="N6238" i="2"/>
  <c r="R6238" i="2" s="1"/>
  <c r="N6240" i="2"/>
  <c r="R6240" i="2" s="1"/>
  <c r="N6242" i="2"/>
  <c r="R6242" i="2" s="1"/>
  <c r="N6243" i="2"/>
  <c r="R6243" i="2" s="1"/>
  <c r="N6245" i="2"/>
  <c r="R6245" i="2" s="1"/>
  <c r="N6246" i="2"/>
  <c r="R6246" i="2" s="1"/>
  <c r="N6248" i="2"/>
  <c r="R6248" i="2" s="1"/>
  <c r="N6250" i="2"/>
  <c r="R6250" i="2" s="1"/>
  <c r="N6253" i="2"/>
  <c r="R6253" i="2" s="1"/>
  <c r="N6254" i="2"/>
  <c r="R6254" i="2" s="1"/>
  <c r="N6255" i="2"/>
  <c r="R6255" i="2" s="1"/>
  <c r="N6256" i="2"/>
  <c r="R6256" i="2" s="1"/>
  <c r="N6257" i="2"/>
  <c r="R6257" i="2" s="1"/>
  <c r="N6263" i="2"/>
  <c r="R6263" i="2" s="1"/>
  <c r="N6264" i="2"/>
  <c r="R6264" i="2" s="1"/>
  <c r="N6265" i="2"/>
  <c r="R6265" i="2" s="1"/>
  <c r="N6267" i="2"/>
  <c r="R6267" i="2" s="1"/>
  <c r="N6268" i="2"/>
  <c r="R6268" i="2" s="1"/>
  <c r="N6269" i="2"/>
  <c r="R6269" i="2" s="1"/>
  <c r="N6271" i="2"/>
  <c r="R6271" i="2" s="1"/>
  <c r="N6274" i="2"/>
  <c r="R6274" i="2" s="1"/>
  <c r="N6275" i="2"/>
  <c r="R6275" i="2" s="1"/>
  <c r="N6276" i="2"/>
  <c r="R6276" i="2" s="1"/>
  <c r="N6277" i="2"/>
  <c r="R6277" i="2" s="1"/>
  <c r="N6279" i="2"/>
  <c r="R6279" i="2" s="1"/>
  <c r="N6282" i="2"/>
  <c r="R6282" i="2" s="1"/>
  <c r="N6284" i="2"/>
  <c r="R6284" i="2" s="1"/>
  <c r="N6285" i="2"/>
  <c r="R6285" i="2" s="1"/>
  <c r="N6287" i="2"/>
  <c r="R6287" i="2" s="1"/>
  <c r="N6288" i="2"/>
  <c r="R6288" i="2" s="1"/>
  <c r="N6290" i="2"/>
  <c r="R6290" i="2" s="1"/>
  <c r="N6292" i="2"/>
  <c r="R6292" i="2" s="1"/>
  <c r="N6293" i="2"/>
  <c r="R6293" i="2" s="1"/>
  <c r="N6294" i="2"/>
  <c r="R6294" i="2" s="1"/>
  <c r="N6295" i="2"/>
  <c r="R6295" i="2" s="1"/>
  <c r="N6296" i="2"/>
  <c r="R6296" i="2" s="1"/>
  <c r="N6297" i="2"/>
  <c r="R6297" i="2" s="1"/>
  <c r="N6299" i="2"/>
  <c r="R6299" i="2" s="1"/>
  <c r="N6300" i="2"/>
  <c r="R6300" i="2" s="1"/>
  <c r="N6301" i="2"/>
  <c r="R6301" i="2" s="1"/>
  <c r="N6302" i="2"/>
  <c r="R6302" i="2" s="1"/>
  <c r="N6305" i="2"/>
  <c r="R6305" i="2" s="1"/>
  <c r="N6306" i="2"/>
  <c r="R6306" i="2" s="1"/>
  <c r="N6307" i="2"/>
  <c r="R6307" i="2" s="1"/>
  <c r="N6308" i="2"/>
  <c r="R6308" i="2" s="1"/>
  <c r="N6310" i="2"/>
  <c r="R6310" i="2" s="1"/>
  <c r="N6314" i="2"/>
  <c r="R6314" i="2" s="1"/>
  <c r="N6315" i="2"/>
  <c r="R6315" i="2" s="1"/>
  <c r="N6316" i="2"/>
  <c r="R6316" i="2" s="1"/>
  <c r="N6317" i="2"/>
  <c r="R6317" i="2" s="1"/>
  <c r="N6318" i="2"/>
  <c r="R6318" i="2" s="1"/>
  <c r="N6320" i="2"/>
  <c r="R6320" i="2" s="1"/>
  <c r="N6321" i="2"/>
  <c r="R6321" i="2" s="1"/>
  <c r="N6323" i="2"/>
  <c r="R6323" i="2" s="1"/>
  <c r="N6324" i="2"/>
  <c r="R6324" i="2" s="1"/>
  <c r="N6325" i="2"/>
  <c r="R6325" i="2" s="1"/>
  <c r="N6328" i="2"/>
  <c r="R6328" i="2" s="1"/>
  <c r="N6329" i="2"/>
  <c r="R6329" i="2" s="1"/>
  <c r="N6332" i="2"/>
  <c r="R6332" i="2" s="1"/>
  <c r="N6334" i="2"/>
  <c r="R6334" i="2" s="1"/>
  <c r="N6336" i="2"/>
  <c r="R6336" i="2" s="1"/>
  <c r="N6337" i="2"/>
  <c r="R6337" i="2" s="1"/>
  <c r="N6339" i="2"/>
  <c r="R6339" i="2" s="1"/>
  <c r="N6340" i="2"/>
  <c r="R6340" i="2" s="1"/>
  <c r="N6341" i="2"/>
  <c r="R6341" i="2" s="1"/>
  <c r="N6345" i="2"/>
  <c r="R6345" i="2" s="1"/>
  <c r="N6348" i="2"/>
  <c r="R6348" i="2" s="1"/>
  <c r="N6349" i="2"/>
  <c r="R6349" i="2" s="1"/>
  <c r="N6352" i="2"/>
  <c r="R6352" i="2" s="1"/>
  <c r="N6353" i="2"/>
  <c r="R6353" i="2" s="1"/>
  <c r="N6357" i="2"/>
  <c r="R6357" i="2" s="1"/>
  <c r="N6359" i="2"/>
  <c r="R6359" i="2" s="1"/>
  <c r="N6361" i="2"/>
  <c r="R6361" i="2" s="1"/>
  <c r="N6362" i="2"/>
  <c r="R6362" i="2" s="1"/>
  <c r="N6363" i="2"/>
  <c r="R6363" i="2" s="1"/>
  <c r="N6364" i="2"/>
  <c r="R6364" i="2" s="1"/>
  <c r="N6365" i="2"/>
  <c r="R6365" i="2" s="1"/>
  <c r="N6366" i="2"/>
  <c r="R6366" i="2" s="1"/>
  <c r="N6368" i="2"/>
  <c r="R6368" i="2" s="1"/>
  <c r="N6370" i="2"/>
  <c r="R6370" i="2" s="1"/>
  <c r="N6371" i="2"/>
  <c r="R6371" i="2" s="1"/>
  <c r="N6372" i="2"/>
  <c r="R6372" i="2" s="1"/>
  <c r="N6373" i="2"/>
  <c r="R6373" i="2" s="1"/>
  <c r="N6374" i="2"/>
  <c r="R6374" i="2" s="1"/>
  <c r="N6375" i="2"/>
  <c r="R6375" i="2" s="1"/>
  <c r="N6376" i="2"/>
  <c r="R6376" i="2" s="1"/>
  <c r="N6377" i="2"/>
  <c r="R6377" i="2" s="1"/>
  <c r="N6378" i="2"/>
  <c r="R6378" i="2" s="1"/>
  <c r="N6379" i="2"/>
  <c r="R6379" i="2" s="1"/>
  <c r="N6380" i="2"/>
  <c r="R6380" i="2" s="1"/>
  <c r="N6381" i="2"/>
  <c r="R6381" i="2" s="1"/>
  <c r="N6382" i="2"/>
  <c r="R6382" i="2" s="1"/>
  <c r="N6383" i="2"/>
  <c r="R6383" i="2" s="1"/>
  <c r="N6384" i="2"/>
  <c r="R6384" i="2" s="1"/>
  <c r="N6385" i="2"/>
  <c r="R6385" i="2" s="1"/>
  <c r="N6386" i="2"/>
  <c r="R6386" i="2" s="1"/>
  <c r="N6387" i="2"/>
  <c r="R6387" i="2" s="1"/>
  <c r="N6388" i="2"/>
  <c r="R6388" i="2" s="1"/>
  <c r="N6389" i="2"/>
  <c r="R6389" i="2" s="1"/>
  <c r="N6390" i="2"/>
  <c r="R6390" i="2" s="1"/>
  <c r="N6391" i="2"/>
  <c r="R6391" i="2" s="1"/>
  <c r="N6392" i="2"/>
  <c r="R6392" i="2" s="1"/>
  <c r="N6393" i="2"/>
  <c r="R6393" i="2" s="1"/>
  <c r="N6394" i="2"/>
  <c r="R6394" i="2" s="1"/>
  <c r="N6395" i="2"/>
  <c r="R6395" i="2" s="1"/>
  <c r="N6396" i="2"/>
  <c r="R6396" i="2" s="1"/>
  <c r="N6397" i="2"/>
  <c r="R6397" i="2" s="1"/>
  <c r="N6398" i="2"/>
  <c r="R6398" i="2" s="1"/>
  <c r="N6399" i="2"/>
  <c r="R6399" i="2" s="1"/>
  <c r="N6400" i="2"/>
  <c r="R6400" i="2" s="1"/>
  <c r="N6401" i="2"/>
  <c r="R6401" i="2" s="1"/>
  <c r="N6402" i="2"/>
  <c r="R6402" i="2" s="1"/>
  <c r="N6403" i="2"/>
  <c r="R6403" i="2" s="1"/>
  <c r="N6404" i="2"/>
  <c r="R6404" i="2" s="1"/>
  <c r="N6405" i="2"/>
  <c r="R6405" i="2" s="1"/>
  <c r="N6406" i="2"/>
  <c r="R6406" i="2" s="1"/>
  <c r="N6407" i="2"/>
  <c r="R6407" i="2" s="1"/>
  <c r="N6408" i="2"/>
  <c r="R6408" i="2" s="1"/>
  <c r="N6409" i="2"/>
  <c r="R6409" i="2" s="1"/>
  <c r="N6410" i="2"/>
  <c r="R6410" i="2" s="1"/>
  <c r="N6411" i="2"/>
  <c r="R6411" i="2" s="1"/>
  <c r="N6412" i="2"/>
  <c r="R6412" i="2" s="1"/>
  <c r="N6413" i="2"/>
  <c r="R6413" i="2" s="1"/>
  <c r="N6414" i="2"/>
  <c r="R6414" i="2" s="1"/>
  <c r="N6415" i="2"/>
  <c r="R6415" i="2" s="1"/>
  <c r="N6416" i="2"/>
  <c r="R6416" i="2" s="1"/>
  <c r="N6417" i="2"/>
  <c r="R6417" i="2" s="1"/>
  <c r="N6418" i="2"/>
  <c r="R6418" i="2" s="1"/>
  <c r="N6419" i="2"/>
  <c r="R6419" i="2" s="1"/>
  <c r="N6420" i="2"/>
  <c r="R6420" i="2" s="1"/>
  <c r="N6421" i="2"/>
  <c r="R6421" i="2" s="1"/>
  <c r="N6422" i="2"/>
  <c r="R6422" i="2" s="1"/>
  <c r="N6423" i="2"/>
  <c r="R6423" i="2" s="1"/>
  <c r="N6424" i="2"/>
  <c r="R6424" i="2" s="1"/>
  <c r="N6425" i="2"/>
  <c r="R6425" i="2" s="1"/>
  <c r="N6426" i="2"/>
  <c r="R6426" i="2" s="1"/>
  <c r="N6427" i="2"/>
  <c r="R6427" i="2" s="1"/>
  <c r="N6428" i="2"/>
  <c r="R6428" i="2" s="1"/>
  <c r="N6429" i="2"/>
  <c r="R6429" i="2" s="1"/>
  <c r="N6430" i="2"/>
  <c r="R6430" i="2" s="1"/>
  <c r="N6431" i="2"/>
  <c r="R6431" i="2" s="1"/>
  <c r="N6432" i="2"/>
  <c r="R6432" i="2" s="1"/>
  <c r="N6433" i="2"/>
  <c r="R6433" i="2" s="1"/>
  <c r="N6434" i="2"/>
  <c r="R6434" i="2" s="1"/>
  <c r="N6435" i="2"/>
  <c r="R6435" i="2" s="1"/>
  <c r="N6436" i="2"/>
  <c r="R6436" i="2" s="1"/>
  <c r="N6437" i="2"/>
  <c r="R6437" i="2" s="1"/>
  <c r="N6438" i="2"/>
  <c r="R6438" i="2" s="1"/>
  <c r="N6439" i="2"/>
  <c r="R6439" i="2" s="1"/>
  <c r="N6440" i="2"/>
  <c r="R6440" i="2" s="1"/>
  <c r="N6441" i="2"/>
  <c r="R6441" i="2" s="1"/>
  <c r="N6442" i="2"/>
  <c r="R6442" i="2" s="1"/>
  <c r="N6443" i="2"/>
  <c r="R6443" i="2" s="1"/>
  <c r="N6444" i="2"/>
  <c r="R6444" i="2" s="1"/>
  <c r="N6445" i="2"/>
  <c r="R6445" i="2" s="1"/>
  <c r="N6446" i="2"/>
  <c r="R6446" i="2" s="1"/>
  <c r="N6447" i="2"/>
  <c r="R6447" i="2" s="1"/>
  <c r="N6448" i="2"/>
  <c r="R6448" i="2" s="1"/>
  <c r="N6449" i="2"/>
  <c r="R6449" i="2" s="1"/>
  <c r="N6450" i="2"/>
  <c r="R6450" i="2" s="1"/>
  <c r="N6451" i="2"/>
  <c r="R6451" i="2" s="1"/>
  <c r="N6452" i="2"/>
  <c r="R6452" i="2" s="1"/>
  <c r="N6453" i="2"/>
  <c r="R6453" i="2" s="1"/>
  <c r="N6454" i="2"/>
  <c r="R6454" i="2" s="1"/>
  <c r="N6455" i="2"/>
  <c r="R6455" i="2" s="1"/>
  <c r="N6456" i="2"/>
  <c r="R6456" i="2" s="1"/>
  <c r="N6457" i="2"/>
  <c r="R6457" i="2" s="1"/>
  <c r="N6458" i="2"/>
  <c r="R6458" i="2" s="1"/>
  <c r="N6459" i="2"/>
  <c r="R6459" i="2" s="1"/>
  <c r="N6460" i="2"/>
  <c r="R6460" i="2" s="1"/>
  <c r="N6461" i="2"/>
  <c r="R6461" i="2" s="1"/>
  <c r="N6462" i="2"/>
  <c r="R6462" i="2" s="1"/>
  <c r="N6463" i="2"/>
  <c r="R6463" i="2" s="1"/>
  <c r="N6464" i="2"/>
  <c r="R6464" i="2" s="1"/>
  <c r="N6465" i="2"/>
  <c r="R6465" i="2" s="1"/>
  <c r="N6466" i="2"/>
  <c r="R6466" i="2" s="1"/>
  <c r="N6467" i="2"/>
  <c r="R6467" i="2" s="1"/>
  <c r="N6468" i="2"/>
  <c r="R6468" i="2" s="1"/>
  <c r="N6469" i="2"/>
  <c r="R6469" i="2" s="1"/>
  <c r="N6470" i="2"/>
  <c r="R6470" i="2" s="1"/>
  <c r="N6471" i="2"/>
  <c r="R6471" i="2" s="1"/>
  <c r="N6472" i="2"/>
  <c r="R6472" i="2" s="1"/>
  <c r="N6473" i="2"/>
  <c r="R6473" i="2" s="1"/>
  <c r="N6474" i="2"/>
  <c r="R6474" i="2" s="1"/>
  <c r="N6475" i="2"/>
  <c r="R6475" i="2" s="1"/>
  <c r="N6476" i="2"/>
  <c r="R6476" i="2" s="1"/>
  <c r="N6477" i="2"/>
  <c r="R6477" i="2" s="1"/>
  <c r="N6478" i="2"/>
  <c r="R6478" i="2" s="1"/>
  <c r="N6479" i="2"/>
  <c r="R6479" i="2" s="1"/>
  <c r="N6480" i="2"/>
  <c r="R6480" i="2" s="1"/>
  <c r="N6481" i="2"/>
  <c r="R6481" i="2" s="1"/>
  <c r="N6482" i="2"/>
  <c r="R6482" i="2" s="1"/>
  <c r="N6483" i="2"/>
  <c r="R6483" i="2" s="1"/>
  <c r="N6484" i="2"/>
  <c r="R6484" i="2" s="1"/>
  <c r="N6485" i="2"/>
  <c r="R6485" i="2" s="1"/>
  <c r="N6486" i="2"/>
  <c r="R6486" i="2" s="1"/>
  <c r="N6487" i="2"/>
  <c r="R6487" i="2" s="1"/>
  <c r="N6488" i="2"/>
  <c r="R6488" i="2" s="1"/>
  <c r="N6489" i="2"/>
  <c r="R6489" i="2" s="1"/>
  <c r="N6490" i="2"/>
  <c r="R6490" i="2" s="1"/>
  <c r="N6491" i="2"/>
  <c r="R6491" i="2" s="1"/>
  <c r="N6492" i="2"/>
  <c r="R6492" i="2" s="1"/>
  <c r="N6493" i="2"/>
  <c r="R6493" i="2" s="1"/>
  <c r="N6494" i="2"/>
  <c r="R6494" i="2" s="1"/>
  <c r="N6495" i="2"/>
  <c r="R6495" i="2" s="1"/>
  <c r="N6496" i="2"/>
  <c r="R6496" i="2" s="1"/>
  <c r="N6497" i="2"/>
  <c r="R6497" i="2" s="1"/>
  <c r="N6498" i="2"/>
  <c r="R6498" i="2" s="1"/>
  <c r="N6499" i="2"/>
  <c r="R6499" i="2" s="1"/>
  <c r="N6500" i="2"/>
  <c r="R6500" i="2" s="1"/>
  <c r="N6501" i="2"/>
  <c r="R6501" i="2" s="1"/>
  <c r="N6502" i="2"/>
  <c r="R6502" i="2" s="1"/>
  <c r="N6503" i="2"/>
  <c r="R6503" i="2" s="1"/>
  <c r="N6504" i="2"/>
  <c r="R6504" i="2" s="1"/>
  <c r="N6505" i="2"/>
  <c r="R6505" i="2" s="1"/>
  <c r="N6506" i="2"/>
  <c r="R6506" i="2" s="1"/>
  <c r="N6507" i="2"/>
  <c r="R6507" i="2" s="1"/>
  <c r="N6508" i="2"/>
  <c r="R6508" i="2" s="1"/>
  <c r="N6509" i="2"/>
  <c r="R6509" i="2" s="1"/>
  <c r="N6510" i="2"/>
  <c r="R6510" i="2" s="1"/>
  <c r="N6511" i="2"/>
  <c r="R6511" i="2" s="1"/>
  <c r="N6512" i="2"/>
  <c r="R6512" i="2" s="1"/>
  <c r="N6513" i="2"/>
  <c r="R6513" i="2" s="1"/>
  <c r="N6514" i="2"/>
  <c r="R6514" i="2" s="1"/>
  <c r="N6515" i="2"/>
  <c r="R6515" i="2" s="1"/>
  <c r="N6516" i="2"/>
  <c r="R6516" i="2" s="1"/>
  <c r="N6517" i="2"/>
  <c r="R6517" i="2" s="1"/>
  <c r="N6518" i="2"/>
  <c r="R6518" i="2" s="1"/>
  <c r="N6519" i="2"/>
  <c r="R6519" i="2" s="1"/>
  <c r="N6520" i="2"/>
  <c r="R6520" i="2" s="1"/>
  <c r="N6521" i="2"/>
  <c r="R6521" i="2" s="1"/>
  <c r="N6522" i="2"/>
  <c r="R6522" i="2" s="1"/>
  <c r="N6523" i="2"/>
  <c r="R6523" i="2" s="1"/>
  <c r="N6524" i="2"/>
  <c r="R6524" i="2" s="1"/>
  <c r="N6525" i="2"/>
  <c r="R6525" i="2" s="1"/>
  <c r="N6526" i="2"/>
  <c r="R6526" i="2" s="1"/>
  <c r="N6527" i="2"/>
  <c r="R6527" i="2" s="1"/>
  <c r="N6528" i="2"/>
  <c r="R6528" i="2" s="1"/>
  <c r="N6529" i="2"/>
  <c r="R6529" i="2" s="1"/>
  <c r="N6530" i="2"/>
  <c r="R6530" i="2" s="1"/>
  <c r="N6531" i="2"/>
  <c r="R6531" i="2" s="1"/>
  <c r="N6532" i="2"/>
  <c r="R6532" i="2" s="1"/>
  <c r="N6533" i="2"/>
  <c r="R6533" i="2" s="1"/>
  <c r="N6534" i="2"/>
  <c r="R6534" i="2" s="1"/>
  <c r="N6535" i="2"/>
  <c r="R6535" i="2" s="1"/>
  <c r="N6536" i="2"/>
  <c r="R6536" i="2" s="1"/>
  <c r="N6537" i="2"/>
  <c r="R6537" i="2" s="1"/>
  <c r="N6538" i="2"/>
  <c r="R6538" i="2" s="1"/>
  <c r="N6539" i="2"/>
  <c r="R6539" i="2" s="1"/>
  <c r="N6540" i="2"/>
  <c r="R6540" i="2" s="1"/>
  <c r="N6541" i="2"/>
  <c r="R6541" i="2" s="1"/>
  <c r="N6542" i="2"/>
  <c r="R6542" i="2" s="1"/>
  <c r="N6543" i="2"/>
  <c r="R6543" i="2" s="1"/>
  <c r="N6544" i="2"/>
  <c r="R6544" i="2" s="1"/>
  <c r="N6545" i="2"/>
  <c r="R6545" i="2" s="1"/>
  <c r="N6546" i="2"/>
  <c r="R6546" i="2" s="1"/>
  <c r="N6547" i="2"/>
  <c r="R6547" i="2" s="1"/>
  <c r="N6548" i="2"/>
  <c r="R6548" i="2" s="1"/>
  <c r="N6549" i="2"/>
  <c r="R6549" i="2" s="1"/>
  <c r="N6550" i="2"/>
  <c r="R6550" i="2" s="1"/>
  <c r="N6551" i="2"/>
  <c r="R6551" i="2" s="1"/>
  <c r="N6552" i="2"/>
  <c r="R6552" i="2" s="1"/>
  <c r="N6553" i="2"/>
  <c r="R6553" i="2" s="1"/>
  <c r="N6554" i="2"/>
  <c r="R6554" i="2" s="1"/>
  <c r="N6555" i="2"/>
  <c r="R6555" i="2" s="1"/>
  <c r="N6556" i="2"/>
  <c r="R6556" i="2" s="1"/>
  <c r="N6557" i="2"/>
  <c r="R6557" i="2" s="1"/>
  <c r="N6558" i="2"/>
  <c r="R6558" i="2" s="1"/>
  <c r="N6559" i="2"/>
  <c r="R6559" i="2" s="1"/>
  <c r="N6560" i="2"/>
  <c r="R6560" i="2" s="1"/>
  <c r="N6561" i="2"/>
  <c r="R6561" i="2" s="1"/>
  <c r="N6562" i="2"/>
  <c r="R6562" i="2" s="1"/>
  <c r="N6563" i="2"/>
  <c r="R6563" i="2" s="1"/>
  <c r="N6564" i="2"/>
  <c r="R6564" i="2" s="1"/>
  <c r="N6565" i="2"/>
  <c r="R6565" i="2" s="1"/>
  <c r="N6566" i="2"/>
  <c r="R6566" i="2" s="1"/>
  <c r="N6567" i="2"/>
  <c r="R6567" i="2" s="1"/>
  <c r="N6568" i="2"/>
  <c r="R6568" i="2" s="1"/>
  <c r="N6569" i="2"/>
  <c r="R6569" i="2" s="1"/>
  <c r="N6570" i="2"/>
  <c r="R6570" i="2" s="1"/>
  <c r="N6571" i="2"/>
  <c r="R6571" i="2" s="1"/>
  <c r="N6572" i="2"/>
  <c r="R6572" i="2" s="1"/>
  <c r="N6573" i="2"/>
  <c r="R6573" i="2" s="1"/>
  <c r="N6574" i="2"/>
  <c r="R6574" i="2" s="1"/>
  <c r="N6575" i="2"/>
  <c r="R6575" i="2" s="1"/>
  <c r="N6576" i="2"/>
  <c r="R6576" i="2" s="1"/>
  <c r="N6577" i="2"/>
  <c r="R6577" i="2" s="1"/>
  <c r="N6578" i="2"/>
  <c r="R6578" i="2" s="1"/>
  <c r="N6579" i="2"/>
  <c r="R6579" i="2" s="1"/>
  <c r="N6580" i="2"/>
  <c r="R6580" i="2" s="1"/>
  <c r="N6581" i="2"/>
  <c r="R6581" i="2" s="1"/>
  <c r="N6582" i="2"/>
  <c r="R6582" i="2" s="1"/>
  <c r="N6583" i="2"/>
  <c r="R6583" i="2" s="1"/>
  <c r="N6584" i="2"/>
  <c r="R6584" i="2" s="1"/>
  <c r="N6585" i="2"/>
  <c r="R6585" i="2" s="1"/>
  <c r="N6586" i="2"/>
  <c r="R6586" i="2" s="1"/>
  <c r="N6587" i="2"/>
  <c r="R6587" i="2" s="1"/>
  <c r="N6588" i="2"/>
  <c r="R6588" i="2" s="1"/>
  <c r="N6589" i="2"/>
  <c r="R6589" i="2" s="1"/>
  <c r="N6590" i="2"/>
  <c r="R6590" i="2" s="1"/>
  <c r="N6591" i="2"/>
  <c r="R6591" i="2" s="1"/>
  <c r="N6592" i="2"/>
  <c r="R6592" i="2" s="1"/>
  <c r="N6593" i="2"/>
  <c r="R6593" i="2" s="1"/>
  <c r="N6594" i="2"/>
  <c r="R6594" i="2" s="1"/>
  <c r="N6595" i="2"/>
  <c r="R6595" i="2" s="1"/>
  <c r="N6596" i="2"/>
  <c r="R6596" i="2" s="1"/>
  <c r="N6597" i="2"/>
  <c r="R6597" i="2" s="1"/>
  <c r="N6598" i="2"/>
  <c r="R6598" i="2" s="1"/>
  <c r="N6599" i="2"/>
  <c r="R6599" i="2" s="1"/>
  <c r="N6600" i="2"/>
  <c r="R6600" i="2" s="1"/>
  <c r="N6601" i="2"/>
  <c r="R6601" i="2" s="1"/>
  <c r="N6602" i="2"/>
  <c r="R6602" i="2" s="1"/>
  <c r="N6603" i="2"/>
  <c r="R6603" i="2" s="1"/>
  <c r="N6604" i="2"/>
  <c r="R6604" i="2" s="1"/>
  <c r="N6605" i="2"/>
  <c r="R6605" i="2" s="1"/>
  <c r="N6606" i="2"/>
  <c r="R6606" i="2" s="1"/>
  <c r="N6607" i="2"/>
  <c r="R6607" i="2" s="1"/>
  <c r="N6608" i="2"/>
  <c r="R6608" i="2" s="1"/>
  <c r="N6609" i="2"/>
  <c r="R6609" i="2" s="1"/>
  <c r="N6610" i="2"/>
  <c r="R6610" i="2" s="1"/>
  <c r="N6611" i="2"/>
  <c r="R6611" i="2" s="1"/>
  <c r="N6612" i="2"/>
  <c r="R6612" i="2" s="1"/>
  <c r="N6613" i="2"/>
  <c r="R6613" i="2" s="1"/>
  <c r="N6614" i="2"/>
  <c r="R6614" i="2" s="1"/>
  <c r="N6615" i="2"/>
  <c r="R6615" i="2" s="1"/>
  <c r="N6616" i="2"/>
  <c r="R6616" i="2" s="1"/>
  <c r="N6617" i="2"/>
  <c r="R6617" i="2" s="1"/>
  <c r="N6618" i="2"/>
  <c r="R6618" i="2" s="1"/>
  <c r="N6619" i="2"/>
  <c r="R6619" i="2" s="1"/>
  <c r="N6620" i="2"/>
  <c r="R6620" i="2" s="1"/>
  <c r="N6621" i="2"/>
  <c r="R6621" i="2" s="1"/>
  <c r="N6622" i="2"/>
  <c r="R6622" i="2" s="1"/>
  <c r="N6623" i="2"/>
  <c r="R6623" i="2" s="1"/>
  <c r="N6624" i="2"/>
  <c r="R6624" i="2" s="1"/>
  <c r="N6625" i="2"/>
  <c r="R6625" i="2" s="1"/>
  <c r="N6626" i="2"/>
  <c r="R6626" i="2" s="1"/>
  <c r="N6627" i="2"/>
  <c r="R6627" i="2" s="1"/>
  <c r="N6628" i="2"/>
  <c r="R6628" i="2" s="1"/>
  <c r="N6629" i="2"/>
  <c r="R6629" i="2" s="1"/>
  <c r="N6630" i="2"/>
  <c r="R6630" i="2" s="1"/>
  <c r="N6631" i="2"/>
  <c r="R6631" i="2" s="1"/>
  <c r="N6632" i="2"/>
  <c r="R6632" i="2" s="1"/>
  <c r="N6633" i="2"/>
  <c r="R6633" i="2" s="1"/>
  <c r="N6634" i="2"/>
  <c r="R6634" i="2" s="1"/>
  <c r="N6635" i="2"/>
  <c r="R6635" i="2" s="1"/>
  <c r="N6636" i="2"/>
  <c r="R6636" i="2" s="1"/>
  <c r="N6637" i="2"/>
  <c r="R6637" i="2" s="1"/>
  <c r="N6638" i="2"/>
  <c r="R6638" i="2" s="1"/>
  <c r="N6639" i="2"/>
  <c r="R6639" i="2" s="1"/>
  <c r="N6640" i="2"/>
  <c r="R6640" i="2" s="1"/>
  <c r="N6641" i="2"/>
  <c r="R6641" i="2" s="1"/>
  <c r="N6642" i="2"/>
  <c r="R6642" i="2" s="1"/>
  <c r="N6643" i="2"/>
  <c r="R6643" i="2" s="1"/>
  <c r="N6644" i="2"/>
  <c r="R6644" i="2" s="1"/>
  <c r="N6645" i="2"/>
  <c r="R6645" i="2" s="1"/>
  <c r="N6646" i="2"/>
  <c r="R6646" i="2" s="1"/>
  <c r="N6647" i="2"/>
  <c r="R6647" i="2" s="1"/>
  <c r="N6648" i="2"/>
  <c r="R6648" i="2" s="1"/>
  <c r="N6649" i="2"/>
  <c r="R6649" i="2" s="1"/>
  <c r="N6650" i="2"/>
  <c r="R6650" i="2" s="1"/>
  <c r="N6651" i="2"/>
  <c r="R6651" i="2" s="1"/>
  <c r="N6652" i="2"/>
  <c r="R6652" i="2" s="1"/>
  <c r="N6653" i="2"/>
  <c r="R6653" i="2" s="1"/>
  <c r="N6654" i="2"/>
  <c r="R6654" i="2" s="1"/>
  <c r="N6655" i="2"/>
  <c r="R6655" i="2" s="1"/>
  <c r="N6656" i="2"/>
  <c r="R6656" i="2" s="1"/>
  <c r="N6657" i="2"/>
  <c r="R6657" i="2" s="1"/>
  <c r="N6658" i="2"/>
  <c r="R6658" i="2" s="1"/>
  <c r="N6659" i="2"/>
  <c r="R6659" i="2" s="1"/>
  <c r="N6660" i="2"/>
  <c r="R6660" i="2" s="1"/>
  <c r="N6661" i="2"/>
  <c r="R6661" i="2" s="1"/>
  <c r="N6662" i="2"/>
  <c r="R6662" i="2" s="1"/>
  <c r="N6663" i="2"/>
  <c r="R6663" i="2" s="1"/>
  <c r="N6664" i="2"/>
  <c r="R6664" i="2" s="1"/>
  <c r="N6665" i="2"/>
  <c r="R6665" i="2" s="1"/>
  <c r="N6666" i="2"/>
  <c r="R6666" i="2" s="1"/>
  <c r="N6667" i="2"/>
  <c r="R6667" i="2" s="1"/>
  <c r="N6668" i="2"/>
  <c r="R6668" i="2" s="1"/>
  <c r="N6669" i="2"/>
  <c r="R6669" i="2" s="1"/>
  <c r="N6670" i="2"/>
  <c r="R6670" i="2" s="1"/>
  <c r="N6671" i="2"/>
  <c r="R6671" i="2" s="1"/>
  <c r="N6672" i="2"/>
  <c r="R6672" i="2" s="1"/>
  <c r="N6673" i="2"/>
  <c r="R6673" i="2" s="1"/>
  <c r="N6674" i="2"/>
  <c r="R6674" i="2" s="1"/>
  <c r="N6675" i="2"/>
  <c r="R6675" i="2" s="1"/>
  <c r="N6676" i="2"/>
  <c r="R6676" i="2" s="1"/>
  <c r="N6677" i="2"/>
  <c r="R6677" i="2" s="1"/>
  <c r="N6678" i="2"/>
  <c r="R6678" i="2" s="1"/>
  <c r="N6679" i="2"/>
  <c r="R6679" i="2" s="1"/>
  <c r="N6680" i="2"/>
  <c r="R6680" i="2" s="1"/>
  <c r="N6681" i="2"/>
  <c r="R6681" i="2" s="1"/>
  <c r="N6682" i="2"/>
  <c r="R6682" i="2" s="1"/>
  <c r="N6683" i="2"/>
  <c r="R6683" i="2" s="1"/>
  <c r="N6684" i="2"/>
  <c r="R6684" i="2" s="1"/>
  <c r="N6685" i="2"/>
  <c r="R6685" i="2" s="1"/>
  <c r="N6686" i="2"/>
  <c r="R6686" i="2" s="1"/>
  <c r="N6687" i="2"/>
  <c r="R6687" i="2" s="1"/>
  <c r="N6688" i="2"/>
  <c r="R6688" i="2" s="1"/>
  <c r="N6689" i="2"/>
  <c r="R6689" i="2" s="1"/>
  <c r="N6690" i="2"/>
  <c r="R6690" i="2" s="1"/>
  <c r="N6691" i="2"/>
  <c r="R6691" i="2" s="1"/>
  <c r="N6692" i="2"/>
  <c r="R6692" i="2" s="1"/>
  <c r="N6693" i="2"/>
  <c r="R6693" i="2" s="1"/>
  <c r="N6694" i="2"/>
  <c r="R6694" i="2" s="1"/>
  <c r="N6695" i="2"/>
  <c r="R6695" i="2" s="1"/>
  <c r="N6696" i="2"/>
  <c r="R6696" i="2" s="1"/>
  <c r="N6697" i="2"/>
  <c r="R6697" i="2" s="1"/>
  <c r="N6698" i="2"/>
  <c r="R6698" i="2" s="1"/>
  <c r="N6699" i="2"/>
  <c r="R6699" i="2" s="1"/>
  <c r="N6700" i="2"/>
  <c r="R6700" i="2" s="1"/>
  <c r="N6701" i="2"/>
  <c r="R6701" i="2" s="1"/>
  <c r="N6702" i="2"/>
  <c r="R6702" i="2" s="1"/>
  <c r="N6703" i="2"/>
  <c r="R6703" i="2" s="1"/>
  <c r="N6704" i="2"/>
  <c r="R6704" i="2" s="1"/>
  <c r="N6705" i="2"/>
  <c r="R6705" i="2" s="1"/>
  <c r="N6706" i="2"/>
  <c r="R6706" i="2" s="1"/>
  <c r="N6707" i="2"/>
  <c r="R6707" i="2" s="1"/>
  <c r="N6708" i="2"/>
  <c r="R6708" i="2" s="1"/>
  <c r="N6709" i="2"/>
  <c r="R6709" i="2" s="1"/>
  <c r="N6710" i="2"/>
  <c r="R6710" i="2" s="1"/>
  <c r="N6711" i="2"/>
  <c r="R6711" i="2" s="1"/>
  <c r="N6712" i="2"/>
  <c r="R6712" i="2" s="1"/>
  <c r="N6713" i="2"/>
  <c r="R6713" i="2" s="1"/>
  <c r="N6714" i="2"/>
  <c r="R6714" i="2" s="1"/>
  <c r="N6715" i="2"/>
  <c r="R6715" i="2" s="1"/>
  <c r="N6716" i="2"/>
  <c r="R6716" i="2" s="1"/>
  <c r="N6717" i="2"/>
  <c r="R6717" i="2" s="1"/>
  <c r="N6718" i="2"/>
  <c r="R6718" i="2" s="1"/>
  <c r="N6719" i="2"/>
  <c r="R6719" i="2" s="1"/>
  <c r="N6720" i="2"/>
  <c r="R6720" i="2" s="1"/>
  <c r="N6721" i="2"/>
  <c r="R6721" i="2" s="1"/>
  <c r="N6722" i="2"/>
  <c r="R6722" i="2" s="1"/>
  <c r="N6723" i="2"/>
  <c r="R6723" i="2" s="1"/>
  <c r="N6724" i="2"/>
  <c r="R6724" i="2" s="1"/>
  <c r="N6725" i="2"/>
  <c r="R6725" i="2" s="1"/>
  <c r="N6726" i="2"/>
  <c r="R6726" i="2" s="1"/>
  <c r="N6727" i="2"/>
  <c r="R6727" i="2" s="1"/>
  <c r="N6728" i="2"/>
  <c r="R6728" i="2" s="1"/>
  <c r="N6729" i="2"/>
  <c r="R6729" i="2" s="1"/>
  <c r="N6730" i="2"/>
  <c r="R6730" i="2" s="1"/>
  <c r="N6731" i="2"/>
  <c r="R6731" i="2" s="1"/>
  <c r="N6732" i="2"/>
  <c r="R6732" i="2" s="1"/>
  <c r="N6733" i="2"/>
  <c r="R6733" i="2" s="1"/>
  <c r="N6734" i="2"/>
  <c r="R6734" i="2" s="1"/>
  <c r="N6735" i="2"/>
  <c r="R6735" i="2" s="1"/>
  <c r="N6736" i="2"/>
  <c r="R6736" i="2" s="1"/>
  <c r="N6737" i="2"/>
  <c r="R6737" i="2" s="1"/>
  <c r="N6738" i="2"/>
  <c r="R6738" i="2" s="1"/>
  <c r="N6739" i="2"/>
  <c r="R6739" i="2" s="1"/>
  <c r="N6740" i="2"/>
  <c r="R6740" i="2" s="1"/>
  <c r="N6741" i="2"/>
  <c r="R6741" i="2" s="1"/>
  <c r="N6742" i="2"/>
  <c r="R6742" i="2" s="1"/>
  <c r="N6743" i="2"/>
  <c r="R6743" i="2" s="1"/>
  <c r="N6744" i="2"/>
  <c r="R6744" i="2" s="1"/>
  <c r="N6745" i="2"/>
  <c r="R6745" i="2" s="1"/>
  <c r="N6746" i="2"/>
  <c r="R6746" i="2" s="1"/>
  <c r="N6747" i="2"/>
  <c r="R6747" i="2" s="1"/>
  <c r="N6748" i="2"/>
  <c r="R6748" i="2" s="1"/>
  <c r="N6749" i="2"/>
  <c r="R6749" i="2" s="1"/>
  <c r="N6750" i="2"/>
  <c r="R6750" i="2" s="1"/>
  <c r="N6751" i="2"/>
  <c r="R6751" i="2" s="1"/>
  <c r="N6752" i="2"/>
  <c r="R6752" i="2" s="1"/>
  <c r="N6753" i="2"/>
  <c r="R6753" i="2" s="1"/>
  <c r="N6754" i="2"/>
  <c r="R6754" i="2" s="1"/>
  <c r="N6755" i="2"/>
  <c r="R6755" i="2" s="1"/>
  <c r="N6756" i="2"/>
  <c r="R6756" i="2" s="1"/>
  <c r="N6757" i="2"/>
  <c r="R6757" i="2" s="1"/>
  <c r="N6758" i="2"/>
  <c r="R6758" i="2" s="1"/>
  <c r="N6759" i="2"/>
  <c r="R6759" i="2" s="1"/>
  <c r="N6760" i="2"/>
  <c r="R6760" i="2" s="1"/>
  <c r="N6761" i="2"/>
  <c r="R6761" i="2" s="1"/>
  <c r="N6762" i="2"/>
  <c r="R6762" i="2" s="1"/>
  <c r="N6763" i="2"/>
  <c r="R6763" i="2" s="1"/>
  <c r="N6764" i="2"/>
  <c r="R6764" i="2" s="1"/>
  <c r="N6765" i="2"/>
  <c r="R6765" i="2" s="1"/>
  <c r="N6766" i="2"/>
  <c r="R6766" i="2" s="1"/>
  <c r="N6767" i="2"/>
  <c r="R6767" i="2" s="1"/>
  <c r="N6768" i="2"/>
  <c r="R6768" i="2" s="1"/>
  <c r="N6769" i="2"/>
  <c r="R6769" i="2" s="1"/>
  <c r="N6770" i="2"/>
  <c r="R6770" i="2" s="1"/>
  <c r="N6771" i="2"/>
  <c r="R6771" i="2" s="1"/>
  <c r="N6772" i="2"/>
  <c r="R6772" i="2" s="1"/>
  <c r="N6773" i="2"/>
  <c r="R6773" i="2" s="1"/>
  <c r="N6774" i="2"/>
  <c r="R6774" i="2" s="1"/>
  <c r="N6775" i="2"/>
  <c r="R6775" i="2" s="1"/>
  <c r="N6776" i="2"/>
  <c r="R6776" i="2" s="1"/>
  <c r="N6777" i="2"/>
  <c r="R6777" i="2" s="1"/>
  <c r="N6778" i="2"/>
  <c r="R6778" i="2" s="1"/>
  <c r="N6779" i="2"/>
  <c r="R6779" i="2" s="1"/>
  <c r="N6780" i="2"/>
  <c r="R6780" i="2" s="1"/>
  <c r="N6781" i="2"/>
  <c r="R6781" i="2" s="1"/>
  <c r="N6782" i="2"/>
  <c r="R6782" i="2" s="1"/>
  <c r="N6783" i="2"/>
  <c r="R6783" i="2" s="1"/>
  <c r="N6784" i="2"/>
  <c r="R6784" i="2" s="1"/>
  <c r="N6785" i="2"/>
  <c r="R6785" i="2" s="1"/>
  <c r="N6786" i="2"/>
  <c r="R6786" i="2" s="1"/>
  <c r="N6787" i="2"/>
  <c r="R6787" i="2" s="1"/>
  <c r="N6788" i="2"/>
  <c r="R6788" i="2" s="1"/>
  <c r="N6789" i="2"/>
  <c r="R6789" i="2" s="1"/>
  <c r="N6790" i="2"/>
  <c r="R6790" i="2" s="1"/>
  <c r="N6791" i="2"/>
  <c r="R6791" i="2" s="1"/>
  <c r="N6792" i="2"/>
  <c r="R6792" i="2" s="1"/>
  <c r="N6793" i="2"/>
  <c r="R6793" i="2" s="1"/>
  <c r="N6794" i="2"/>
  <c r="R6794" i="2" s="1"/>
  <c r="N6795" i="2"/>
  <c r="R6795" i="2" s="1"/>
  <c r="N6796" i="2"/>
  <c r="R6796" i="2" s="1"/>
  <c r="N6797" i="2"/>
  <c r="R6797" i="2" s="1"/>
  <c r="N6798" i="2"/>
  <c r="R6798" i="2" s="1"/>
  <c r="N6799" i="2"/>
  <c r="R6799" i="2" s="1"/>
  <c r="N6800" i="2"/>
  <c r="R6800" i="2" s="1"/>
  <c r="N6801" i="2"/>
  <c r="R6801" i="2" s="1"/>
  <c r="N6802" i="2"/>
  <c r="R6802" i="2" s="1"/>
  <c r="N6803" i="2"/>
  <c r="R6803" i="2" s="1"/>
  <c r="N6804" i="2"/>
  <c r="R6804" i="2" s="1"/>
  <c r="N6805" i="2"/>
  <c r="R6805" i="2" s="1"/>
  <c r="N6806" i="2"/>
  <c r="R6806" i="2" s="1"/>
  <c r="N6807" i="2"/>
  <c r="R6807" i="2" s="1"/>
  <c r="N6808" i="2"/>
  <c r="R6808" i="2" s="1"/>
  <c r="N6809" i="2"/>
  <c r="R6809" i="2" s="1"/>
  <c r="N6810" i="2"/>
  <c r="R6810" i="2" s="1"/>
  <c r="N6811" i="2"/>
  <c r="R6811" i="2" s="1"/>
  <c r="N6812" i="2"/>
  <c r="R6812" i="2" s="1"/>
  <c r="N6813" i="2"/>
  <c r="R6813" i="2" s="1"/>
  <c r="N6814" i="2"/>
  <c r="R6814" i="2" s="1"/>
  <c r="N6815" i="2"/>
  <c r="R6815" i="2" s="1"/>
  <c r="N6816" i="2"/>
  <c r="R6816" i="2" s="1"/>
  <c r="N6817" i="2"/>
  <c r="R6817" i="2" s="1"/>
  <c r="N6818" i="2"/>
  <c r="R6818" i="2" s="1"/>
  <c r="N6819" i="2"/>
  <c r="R6819" i="2" s="1"/>
  <c r="N6820" i="2"/>
  <c r="R6820" i="2" s="1"/>
  <c r="N6821" i="2"/>
  <c r="R6821" i="2" s="1"/>
  <c r="N6822" i="2"/>
  <c r="R6822" i="2" s="1"/>
  <c r="N6823" i="2"/>
  <c r="R6823" i="2" s="1"/>
  <c r="N6824" i="2"/>
  <c r="R6824" i="2" s="1"/>
  <c r="N6825" i="2"/>
  <c r="R6825" i="2" s="1"/>
  <c r="N6826" i="2"/>
  <c r="R6826" i="2" s="1"/>
  <c r="N6827" i="2"/>
  <c r="R6827" i="2" s="1"/>
  <c r="N6828" i="2"/>
  <c r="R6828" i="2" s="1"/>
  <c r="N6829" i="2"/>
  <c r="R6829" i="2" s="1"/>
  <c r="N6830" i="2"/>
  <c r="R6830" i="2" s="1"/>
  <c r="N6831" i="2"/>
  <c r="R6831" i="2" s="1"/>
  <c r="N6832" i="2"/>
  <c r="R6832" i="2" s="1"/>
  <c r="N6833" i="2"/>
  <c r="R6833" i="2" s="1"/>
  <c r="N6834" i="2"/>
  <c r="R6834" i="2" s="1"/>
  <c r="N6835" i="2"/>
  <c r="R6835" i="2" s="1"/>
  <c r="N6836" i="2"/>
  <c r="R6836" i="2" s="1"/>
  <c r="N6837" i="2"/>
  <c r="R6837" i="2" s="1"/>
  <c r="N6838" i="2"/>
  <c r="R6838" i="2" s="1"/>
  <c r="N6839" i="2"/>
  <c r="R6839" i="2" s="1"/>
  <c r="N6840" i="2"/>
  <c r="R6840" i="2" s="1"/>
  <c r="N6841" i="2"/>
  <c r="R6841" i="2" s="1"/>
  <c r="N6842" i="2"/>
  <c r="R6842" i="2" s="1"/>
  <c r="N6843" i="2"/>
  <c r="R6843" i="2" s="1"/>
  <c r="N6844" i="2"/>
  <c r="R6844" i="2" s="1"/>
  <c r="N6845" i="2"/>
  <c r="R6845" i="2" s="1"/>
  <c r="N6846" i="2"/>
  <c r="R6846" i="2" s="1"/>
  <c r="N6847" i="2"/>
  <c r="R6847" i="2" s="1"/>
  <c r="N6848" i="2"/>
  <c r="R6848" i="2" s="1"/>
  <c r="N6849" i="2"/>
  <c r="R6849" i="2" s="1"/>
  <c r="N6850" i="2"/>
  <c r="R6850" i="2" s="1"/>
  <c r="N6851" i="2"/>
  <c r="R6851" i="2" s="1"/>
  <c r="N6852" i="2"/>
  <c r="R6852" i="2" s="1"/>
  <c r="N6853" i="2"/>
  <c r="R6853" i="2" s="1"/>
  <c r="N6854" i="2"/>
  <c r="R6854" i="2" s="1"/>
  <c r="N6855" i="2"/>
  <c r="R6855" i="2" s="1"/>
  <c r="N6856" i="2"/>
  <c r="R6856" i="2" s="1"/>
  <c r="N6857" i="2"/>
  <c r="R6857" i="2" s="1"/>
  <c r="N6858" i="2"/>
  <c r="R6858" i="2" s="1"/>
  <c r="N6859" i="2"/>
  <c r="R6859" i="2" s="1"/>
  <c r="N6860" i="2"/>
  <c r="R6860" i="2" s="1"/>
  <c r="N6861" i="2"/>
  <c r="R6861" i="2" s="1"/>
  <c r="N6862" i="2"/>
  <c r="R6862" i="2" s="1"/>
  <c r="N6863" i="2"/>
  <c r="R6863" i="2" s="1"/>
  <c r="N6864" i="2"/>
  <c r="R6864" i="2" s="1"/>
  <c r="N6865" i="2"/>
  <c r="R6865" i="2" s="1"/>
  <c r="N6866" i="2"/>
  <c r="R6866" i="2" s="1"/>
  <c r="N6867" i="2"/>
  <c r="R6867" i="2" s="1"/>
  <c r="N6868" i="2"/>
  <c r="R6868" i="2" s="1"/>
  <c r="N6869" i="2"/>
  <c r="R6869" i="2" s="1"/>
  <c r="N6870" i="2"/>
  <c r="R6870" i="2" s="1"/>
  <c r="N6871" i="2"/>
  <c r="R6871" i="2" s="1"/>
  <c r="N6872" i="2"/>
  <c r="R6872" i="2" s="1"/>
  <c r="N6873" i="2"/>
  <c r="R6873" i="2" s="1"/>
  <c r="N6874" i="2"/>
  <c r="R6874" i="2" s="1"/>
  <c r="N6875" i="2"/>
  <c r="R6875" i="2" s="1"/>
  <c r="N6876" i="2"/>
  <c r="R6876" i="2" s="1"/>
  <c r="N6877" i="2"/>
  <c r="R6877" i="2" s="1"/>
  <c r="N6878" i="2"/>
  <c r="R6878" i="2" s="1"/>
  <c r="N6879" i="2"/>
  <c r="R6879" i="2" s="1"/>
  <c r="N6880" i="2"/>
  <c r="R6880" i="2" s="1"/>
  <c r="N6881" i="2"/>
  <c r="R6881" i="2" s="1"/>
  <c r="N6882" i="2"/>
  <c r="R6882" i="2" s="1"/>
  <c r="N6883" i="2"/>
  <c r="R6883" i="2" s="1"/>
  <c r="N6884" i="2"/>
  <c r="R6884" i="2" s="1"/>
  <c r="N6885" i="2"/>
  <c r="R6885" i="2" s="1"/>
  <c r="N6886" i="2"/>
  <c r="R6886" i="2" s="1"/>
  <c r="N6887" i="2"/>
  <c r="R6887" i="2" s="1"/>
  <c r="N6888" i="2"/>
  <c r="R6888" i="2" s="1"/>
  <c r="N6889" i="2"/>
  <c r="R6889" i="2" s="1"/>
  <c r="N6890" i="2"/>
  <c r="R6890" i="2" s="1"/>
  <c r="N6891" i="2"/>
  <c r="R6891" i="2" s="1"/>
  <c r="N6892" i="2"/>
  <c r="R6892" i="2" s="1"/>
  <c r="N6893" i="2"/>
  <c r="R6893" i="2" s="1"/>
  <c r="N6894" i="2"/>
  <c r="R6894" i="2" s="1"/>
  <c r="N6895" i="2"/>
  <c r="R6895" i="2" s="1"/>
  <c r="N6896" i="2"/>
  <c r="R6896" i="2" s="1"/>
  <c r="N6897" i="2"/>
  <c r="R6897" i="2" s="1"/>
  <c r="N6898" i="2"/>
  <c r="R6898" i="2" s="1"/>
  <c r="N6899" i="2"/>
  <c r="R6899" i="2" s="1"/>
  <c r="N6900" i="2"/>
  <c r="R6900" i="2" s="1"/>
  <c r="N6901" i="2"/>
  <c r="R6901" i="2" s="1"/>
  <c r="N6902" i="2"/>
  <c r="R6902" i="2" s="1"/>
  <c r="N6903" i="2"/>
  <c r="R6903" i="2" s="1"/>
  <c r="N6904" i="2"/>
  <c r="R6904" i="2" s="1"/>
  <c r="N6905" i="2"/>
  <c r="R6905" i="2" s="1"/>
  <c r="N6906" i="2"/>
  <c r="R6906" i="2" s="1"/>
  <c r="N6907" i="2"/>
  <c r="R6907" i="2" s="1"/>
  <c r="N6908" i="2"/>
  <c r="R6908" i="2" s="1"/>
  <c r="N6909" i="2"/>
  <c r="R6909" i="2" s="1"/>
  <c r="N6910" i="2"/>
  <c r="R6910" i="2" s="1"/>
  <c r="N6911" i="2"/>
  <c r="R6911" i="2" s="1"/>
  <c r="N6912" i="2"/>
  <c r="R6912" i="2" s="1"/>
  <c r="N6913" i="2"/>
  <c r="R6913" i="2" s="1"/>
  <c r="N6914" i="2"/>
  <c r="R6914" i="2" s="1"/>
  <c r="N6915" i="2"/>
  <c r="R6915" i="2" s="1"/>
  <c r="N6916" i="2"/>
  <c r="R6916" i="2" s="1"/>
  <c r="N6917" i="2"/>
  <c r="R6917" i="2" s="1"/>
  <c r="N6918" i="2"/>
  <c r="R6918" i="2" s="1"/>
  <c r="N6919" i="2"/>
  <c r="R6919" i="2" s="1"/>
  <c r="N6920" i="2"/>
  <c r="R6920" i="2" s="1"/>
  <c r="N6921" i="2"/>
  <c r="R6921" i="2" s="1"/>
  <c r="N6922" i="2"/>
  <c r="R6922" i="2" s="1"/>
  <c r="N6923" i="2"/>
  <c r="R6923" i="2" s="1"/>
  <c r="N6924" i="2"/>
  <c r="R6924" i="2" s="1"/>
  <c r="N6925" i="2"/>
  <c r="R6925" i="2" s="1"/>
  <c r="N6926" i="2"/>
  <c r="R6926" i="2" s="1"/>
  <c r="N6927" i="2"/>
  <c r="R6927" i="2" s="1"/>
  <c r="N6928" i="2"/>
  <c r="R6928" i="2" s="1"/>
  <c r="N6929" i="2"/>
  <c r="R6929" i="2" s="1"/>
  <c r="N6930" i="2"/>
  <c r="R6930" i="2" s="1"/>
  <c r="N6931" i="2"/>
  <c r="R6931" i="2" s="1"/>
  <c r="N6932" i="2"/>
  <c r="R6932" i="2" s="1"/>
  <c r="N6933" i="2"/>
  <c r="R6933" i="2" s="1"/>
  <c r="N6934" i="2"/>
  <c r="R6934" i="2" s="1"/>
  <c r="N6935" i="2"/>
  <c r="R6935" i="2" s="1"/>
  <c r="N6936" i="2"/>
  <c r="R6936" i="2" s="1"/>
  <c r="N6937" i="2"/>
  <c r="R6937" i="2" s="1"/>
  <c r="N6938" i="2"/>
  <c r="R6938" i="2" s="1"/>
  <c r="N6939" i="2"/>
  <c r="R6939" i="2" s="1"/>
  <c r="N6940" i="2"/>
  <c r="R6940" i="2" s="1"/>
  <c r="N6941" i="2"/>
  <c r="R6941" i="2" s="1"/>
  <c r="N6942" i="2"/>
  <c r="R6942" i="2" s="1"/>
  <c r="N6943" i="2"/>
  <c r="R6943" i="2" s="1"/>
  <c r="N6944" i="2"/>
  <c r="R6944" i="2" s="1"/>
  <c r="N6945" i="2"/>
  <c r="R6945" i="2" s="1"/>
  <c r="N6946" i="2"/>
  <c r="R6946" i="2" s="1"/>
  <c r="N6947" i="2"/>
  <c r="R6947" i="2" s="1"/>
  <c r="N6948" i="2"/>
  <c r="R6948" i="2" s="1"/>
  <c r="N6949" i="2"/>
  <c r="R6949" i="2" s="1"/>
  <c r="N6950" i="2"/>
  <c r="R6950" i="2" s="1"/>
  <c r="N6951" i="2"/>
  <c r="R6951" i="2" s="1"/>
  <c r="N6952" i="2"/>
  <c r="R6952" i="2" s="1"/>
  <c r="N6953" i="2"/>
  <c r="R6953" i="2" s="1"/>
  <c r="N6954" i="2"/>
  <c r="R6954" i="2" s="1"/>
  <c r="N6955" i="2"/>
  <c r="R6955" i="2" s="1"/>
  <c r="N6956" i="2"/>
  <c r="R6956" i="2" s="1"/>
  <c r="N6957" i="2"/>
  <c r="R6957" i="2" s="1"/>
  <c r="N6958" i="2"/>
  <c r="R6958" i="2" s="1"/>
  <c r="N6959" i="2"/>
  <c r="R6959" i="2" s="1"/>
  <c r="N6960" i="2"/>
  <c r="R6960" i="2" s="1"/>
  <c r="N6961" i="2"/>
  <c r="R6961" i="2" s="1"/>
  <c r="N6962" i="2"/>
  <c r="R6962" i="2" s="1"/>
  <c r="N6963" i="2"/>
  <c r="R6963" i="2" s="1"/>
  <c r="N6964" i="2"/>
  <c r="R6964" i="2" s="1"/>
  <c r="N6965" i="2"/>
  <c r="R6965" i="2" s="1"/>
  <c r="N6966" i="2"/>
  <c r="R6966" i="2" s="1"/>
  <c r="N6967" i="2"/>
  <c r="R6967" i="2" s="1"/>
  <c r="N6968" i="2"/>
  <c r="R6968" i="2" s="1"/>
  <c r="N6969" i="2"/>
  <c r="R6969" i="2" s="1"/>
  <c r="N6970" i="2"/>
  <c r="R6970" i="2" s="1"/>
  <c r="N6971" i="2"/>
  <c r="R6971" i="2" s="1"/>
  <c r="N6972" i="2"/>
  <c r="R6972" i="2" s="1"/>
  <c r="N6973" i="2"/>
  <c r="R6973" i="2" s="1"/>
  <c r="N6974" i="2"/>
  <c r="R6974" i="2" s="1"/>
  <c r="N6975" i="2"/>
  <c r="R6975" i="2" s="1"/>
  <c r="N6976" i="2"/>
  <c r="R6976" i="2" s="1"/>
  <c r="N6977" i="2"/>
  <c r="R6977" i="2" s="1"/>
  <c r="N6978" i="2"/>
  <c r="R6978" i="2" s="1"/>
  <c r="N6979" i="2"/>
  <c r="R6979" i="2" s="1"/>
  <c r="N6980" i="2"/>
  <c r="R6980" i="2" s="1"/>
  <c r="N6981" i="2"/>
  <c r="R6981" i="2" s="1"/>
  <c r="N6982" i="2"/>
  <c r="R6982" i="2" s="1"/>
  <c r="N6983" i="2"/>
  <c r="R6983" i="2" s="1"/>
  <c r="N6984" i="2"/>
  <c r="R6984" i="2" s="1"/>
  <c r="N6985" i="2"/>
  <c r="R6985" i="2" s="1"/>
  <c r="N6986" i="2"/>
  <c r="R6986" i="2" s="1"/>
  <c r="N6987" i="2"/>
  <c r="R6987" i="2" s="1"/>
  <c r="N6988" i="2"/>
  <c r="R6988" i="2" s="1"/>
  <c r="N6989" i="2"/>
  <c r="R6989" i="2" s="1"/>
  <c r="N6990" i="2"/>
  <c r="R6990" i="2" s="1"/>
  <c r="N6991" i="2"/>
  <c r="R6991" i="2" s="1"/>
  <c r="N6992" i="2"/>
  <c r="R6992" i="2" s="1"/>
  <c r="N6993" i="2"/>
  <c r="R6993" i="2" s="1"/>
  <c r="N6994" i="2"/>
  <c r="R6994" i="2" s="1"/>
  <c r="N6995" i="2"/>
  <c r="R6995" i="2" s="1"/>
  <c r="N6996" i="2"/>
  <c r="R6996" i="2" s="1"/>
  <c r="N6997" i="2"/>
  <c r="R6997" i="2" s="1"/>
  <c r="N6998" i="2"/>
  <c r="R6998" i="2" s="1"/>
  <c r="N6999" i="2"/>
  <c r="R6999" i="2" s="1"/>
  <c r="N7000" i="2"/>
  <c r="R7000" i="2" s="1"/>
  <c r="F3" i="3" l="1"/>
  <c r="F2" i="3"/>
</calcChain>
</file>

<file path=xl/sharedStrings.xml><?xml version="1.0" encoding="utf-8"?>
<sst xmlns="http://schemas.openxmlformats.org/spreadsheetml/2006/main" count="91076" uniqueCount="103">
  <si>
    <t>OrderID</t>
  </si>
  <si>
    <t>OrderDate</t>
  </si>
  <si>
    <t>DeliveryPartner</t>
  </si>
  <si>
    <t>PackageType</t>
  </si>
  <si>
    <t>OrderPriority</t>
  </si>
  <si>
    <t>Region</t>
  </si>
  <si>
    <t>OrderQuantity</t>
  </si>
  <si>
    <t>SafetyStockLevel</t>
  </si>
  <si>
    <t>ShippingCost</t>
  </si>
  <si>
    <t>ProductName</t>
  </si>
  <si>
    <t>UnitPrice</t>
  </si>
  <si>
    <t>UnitCost</t>
  </si>
  <si>
    <t>WarehouseName</t>
  </si>
  <si>
    <t>Delhivery</t>
  </si>
  <si>
    <t>Automobile Parts</t>
  </si>
  <si>
    <t>Low</t>
  </si>
  <si>
    <t>South</t>
  </si>
  <si>
    <t>Ceramic Brake Pads</t>
  </si>
  <si>
    <t>Bengaluru Regional Hub</t>
  </si>
  <si>
    <t>Ecom Express</t>
  </si>
  <si>
    <t>Central</t>
  </si>
  <si>
    <t>Heavy Duty Car Battery</t>
  </si>
  <si>
    <t>Nagpur Central Hub</t>
  </si>
  <si>
    <t>Amazon Logistics</t>
  </si>
  <si>
    <t>Electronics</t>
  </si>
  <si>
    <t>West</t>
  </si>
  <si>
    <t>Enterprise Laptop</t>
  </si>
  <si>
    <t>Mumbai Mega Hub</t>
  </si>
  <si>
    <t>Pharmacy</t>
  </si>
  <si>
    <t>Medium</t>
  </si>
  <si>
    <t>Vitamin C Supplements</t>
  </si>
  <si>
    <t>High</t>
  </si>
  <si>
    <t>North</t>
  </si>
  <si>
    <t>Delhi NCR Mega Hub</t>
  </si>
  <si>
    <t>Shadowfax</t>
  </si>
  <si>
    <t>Furniture</t>
  </si>
  <si>
    <t>Solid Wood Study Table</t>
  </si>
  <si>
    <t>East</t>
  </si>
  <si>
    <t>Kolkata Regional Hub</t>
  </si>
  <si>
    <t>DHL</t>
  </si>
  <si>
    <t>Cosmetics</t>
  </si>
  <si>
    <t>Luxury Perfume</t>
  </si>
  <si>
    <t>Blue Dart</t>
  </si>
  <si>
    <t>Clothing</t>
  </si>
  <si>
    <t>Performance Running Shoes</t>
  </si>
  <si>
    <t>FedEx</t>
  </si>
  <si>
    <t>Fragile Items</t>
  </si>
  <si>
    <t>Ceramic Dinner Set (24pc)</t>
  </si>
  <si>
    <t>Xpressbees</t>
  </si>
  <si>
    <t>Ergonomic Office Chair</t>
  </si>
  <si>
    <t>Ekart</t>
  </si>
  <si>
    <t>Formal Cotton Shirt</t>
  </si>
  <si>
    <t>Matte Lipstick Set</t>
  </si>
  <si>
    <t>Crystal Chandelier</t>
  </si>
  <si>
    <t>Insulin Cooling Kit</t>
  </si>
  <si>
    <t>Groceries</t>
  </si>
  <si>
    <t>Basmati Rice Premium 5kg</t>
  </si>
  <si>
    <t>Organic Honey 1kg</t>
  </si>
  <si>
    <t>Extra Virgin Olive Oil 1L</t>
  </si>
  <si>
    <t>Wireless Headphones</t>
  </si>
  <si>
    <t>Premium Smartphone</t>
  </si>
  <si>
    <t>Premium Denim Jacket</t>
  </si>
  <si>
    <t>Month</t>
  </si>
  <si>
    <t>Gross Revenue</t>
  </si>
  <si>
    <t xml:space="preserve">Discount Amount </t>
  </si>
  <si>
    <t>Actul Bill Amount</t>
  </si>
  <si>
    <t>Net Sales</t>
  </si>
  <si>
    <t>ItemCost</t>
  </si>
  <si>
    <t>TotalFinancialCost</t>
  </si>
  <si>
    <t>Net Profit</t>
  </si>
  <si>
    <t>Total Revenue</t>
  </si>
  <si>
    <t>Total Net Profit</t>
  </si>
  <si>
    <t>Profit Margin %</t>
  </si>
  <si>
    <t>Total Orders</t>
  </si>
  <si>
    <t>Total ShippingCost</t>
  </si>
  <si>
    <t>Row Labels</t>
  </si>
  <si>
    <t>Grand Total</t>
  </si>
  <si>
    <t>Sum of Gross Revenue</t>
  </si>
  <si>
    <t>Sum of Net Profit</t>
  </si>
  <si>
    <t>January</t>
  </si>
  <si>
    <t>February</t>
  </si>
  <si>
    <t>March</t>
  </si>
  <si>
    <t>April</t>
  </si>
  <si>
    <t>May</t>
  </si>
  <si>
    <t>June</t>
  </si>
  <si>
    <t>July</t>
  </si>
  <si>
    <t>August</t>
  </si>
  <si>
    <t>September</t>
  </si>
  <si>
    <t>October</t>
  </si>
  <si>
    <t>November</t>
  </si>
  <si>
    <t>December</t>
  </si>
  <si>
    <t>Year</t>
  </si>
  <si>
    <t>Sum of OrderQuantity</t>
  </si>
  <si>
    <t>Count of OrderID</t>
  </si>
  <si>
    <t>City</t>
  </si>
  <si>
    <t>Bengaluru</t>
  </si>
  <si>
    <t>Delhi</t>
  </si>
  <si>
    <t>Kolkata</t>
  </si>
  <si>
    <t>Mumbai</t>
  </si>
  <si>
    <t>Nagpur</t>
  </si>
  <si>
    <t>India</t>
  </si>
  <si>
    <t>Country</t>
  </si>
  <si>
    <t>Sum of ShippingCost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</si>
</sst>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4" x14ac:knownFonts="1">
    <font>
      <sz val="12"/>
      <color theme="1"/>
      <name val="Aptos Narrow"/>
      <family val="2"/>
      <scheme val="minor"/>
    </font>
    <font>
      <sz val="12"/>
      <color theme="1"/>
      <name val="Aptos Narrow"/>
      <family val="2"/>
      <scheme val="minor"/>
    </font>
    <font>
      <b/>
      <sz val="12"/>
      <color theme="1"/>
      <name val="Aptos Narrow"/>
      <family val="2"/>
      <scheme val="minor"/>
    </font>
    <font>
      <sz val="8"/>
      <name val="Aptos Narrow"/>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rgb="FF002060"/>
        <bgColor indexed="64"/>
      </patternFill>
    </fill>
    <fill>
      <patternFill patternType="solid">
        <fgColor theme="0" tint="-0.14999847407452621"/>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2">
    <xf numFmtId="0" fontId="0" fillId="0" borderId="0" xfId="0"/>
    <xf numFmtId="22" fontId="0" fillId="0" borderId="0" xfId="0" applyNumberFormat="1"/>
    <xf numFmtId="14" fontId="0" fillId="0" borderId="0" xfId="0" applyNumberFormat="1"/>
    <xf numFmtId="14" fontId="0" fillId="2" borderId="0" xfId="0" applyNumberFormat="1" applyFill="1"/>
    <xf numFmtId="14" fontId="0" fillId="0" borderId="0" xfId="0" applyNumberFormat="1" applyAlignment="1">
      <alignment horizontal="center" vertical="center"/>
    </xf>
    <xf numFmtId="14" fontId="0" fillId="3" borderId="0" xfId="0" applyNumberFormat="1" applyFill="1"/>
    <xf numFmtId="0" fontId="0" fillId="0" borderId="0" xfId="0" applyAlignment="1">
      <alignment horizontal="center" vertical="center"/>
    </xf>
    <xf numFmtId="164" fontId="0" fillId="2" borderId="0" xfId="1" applyNumberFormat="1" applyFont="1" applyFill="1"/>
    <xf numFmtId="0" fontId="2" fillId="4" borderId="0" xfId="0" applyFont="1" applyFill="1" applyAlignment="1">
      <alignment horizontal="center" vertical="center"/>
    </xf>
    <xf numFmtId="164" fontId="0" fillId="0" borderId="0" xfId="0" applyNumberFormat="1"/>
    <xf numFmtId="164" fontId="0" fillId="5" borderId="0" xfId="0" applyNumberFormat="1" applyFill="1"/>
    <xf numFmtId="0" fontId="0" fillId="5" borderId="0" xfId="0" applyFill="1"/>
    <xf numFmtId="0" fontId="0" fillId="0" borderId="0" xfId="0" pivotButton="1"/>
    <xf numFmtId="0" fontId="0" fillId="0" borderId="0" xfId="0" applyAlignment="1">
      <alignment horizontal="left"/>
    </xf>
    <xf numFmtId="1" fontId="0" fillId="5" borderId="0" xfId="0" applyNumberFormat="1" applyFill="1"/>
    <xf numFmtId="0" fontId="0" fillId="6" borderId="0" xfId="0" applyFill="1"/>
    <xf numFmtId="0" fontId="0" fillId="7" borderId="0" xfId="0" applyFill="1"/>
    <xf numFmtId="3" fontId="0" fillId="0" borderId="0" xfId="0" applyNumberFormat="1"/>
    <xf numFmtId="0" fontId="0" fillId="0" borderId="0" xfId="0" applyAlignment="1">
      <alignment horizontal="left" indent="1"/>
    </xf>
    <xf numFmtId="0" fontId="0" fillId="8" borderId="0" xfId="0" applyFill="1"/>
    <xf numFmtId="164" fontId="0" fillId="0" borderId="0" xfId="1" applyNumberFormat="1" applyFont="1"/>
    <xf numFmtId="0" fontId="0" fillId="0" borderId="0" xfId="0" applyNumberFormat="1"/>
  </cellXfs>
  <cellStyles count="2">
    <cellStyle name="Comma" xfId="1" builtinId="3"/>
    <cellStyle name="Normal" xfId="0" builtinId="0"/>
  </cellStyles>
  <dxfs count="24">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font>
        <b val="0"/>
        <i val="0"/>
        <strike val="0"/>
        <condense val="0"/>
        <extend val="0"/>
        <outline val="0"/>
        <shadow val="0"/>
        <u val="none"/>
        <vertAlign val="baseline"/>
        <sz val="12"/>
        <color theme="1"/>
        <name val="Aptos Narrow"/>
        <family val="2"/>
        <scheme val="minor"/>
      </font>
      <numFmt numFmtId="164" formatCode="_(* #,##0_);_(* \(#,##0\);_(* &quot;-&quot;??_);_(@_)"/>
      <fill>
        <patternFill patternType="solid">
          <fgColor indexed="64"/>
          <bgColor theme="4" tint="0.79998168889431442"/>
        </patternFill>
      </fill>
    </dxf>
    <dxf>
      <font>
        <b val="0"/>
        <i val="0"/>
        <strike val="0"/>
        <condense val="0"/>
        <extend val="0"/>
        <outline val="0"/>
        <shadow val="0"/>
        <u val="none"/>
        <vertAlign val="baseline"/>
        <sz val="12"/>
        <color theme="1"/>
        <name val="Aptos Narrow"/>
        <family val="2"/>
        <scheme val="minor"/>
      </font>
      <numFmt numFmtId="164" formatCode="_(* #,##0_);_(* \(#,##0\);_(* &quot;-&quot;??_);_(@_)"/>
      <fill>
        <patternFill patternType="solid">
          <fgColor indexed="64"/>
          <bgColor theme="4" tint="0.79998168889431442"/>
        </patternFill>
      </fill>
    </dxf>
    <dxf>
      <font>
        <b val="0"/>
        <i val="0"/>
        <strike val="0"/>
        <condense val="0"/>
        <extend val="0"/>
        <outline val="0"/>
        <shadow val="0"/>
        <u val="none"/>
        <vertAlign val="baseline"/>
        <sz val="12"/>
        <color theme="1"/>
        <name val="Aptos Narrow"/>
        <family val="2"/>
        <scheme val="minor"/>
      </font>
      <numFmt numFmtId="164" formatCode="_(* #,##0_);_(* \(#,##0\);_(* &quot;-&quot;??_);_(@_)"/>
      <fill>
        <patternFill patternType="solid">
          <fgColor indexed="64"/>
          <bgColor theme="4" tint="0.79998168889431442"/>
        </patternFill>
      </fill>
    </dxf>
    <dxf>
      <numFmt numFmtId="0" formatCode="General"/>
      <fill>
        <patternFill patternType="solid">
          <fgColor indexed="64"/>
          <bgColor theme="4" tint="0.79998168889431442"/>
        </patternFill>
      </fill>
    </dxf>
    <dxf>
      <numFmt numFmtId="0" formatCode="General"/>
      <fill>
        <patternFill patternType="solid">
          <fgColor indexed="64"/>
          <bgColor theme="4" tint="0.79998168889431442"/>
        </patternFill>
      </fill>
    </dxf>
    <dxf>
      <numFmt numFmtId="0" formatCode="General"/>
      <fill>
        <patternFill patternType="solid">
          <fgColor indexed="64"/>
          <bgColor theme="4" tint="0.79998168889431442"/>
        </patternFill>
      </fill>
    </dxf>
    <dxf>
      <numFmt numFmtId="0" formatCode="General"/>
      <fill>
        <patternFill patternType="solid">
          <fgColor indexed="64"/>
          <bgColor theme="4" tint="0.79998168889431442"/>
        </patternFill>
      </fill>
    </dxf>
    <dxf>
      <numFmt numFmtId="19" formatCode="dd/mm/yy"/>
      <fill>
        <patternFill patternType="solid">
          <fgColor indexed="64"/>
          <bgColor theme="4" tint="0.79998168889431442"/>
        </patternFill>
      </fill>
    </dxf>
    <dxf>
      <numFmt numFmtId="19" formatCode="dd/mm/yy"/>
      <fill>
        <patternFill patternType="solid">
          <fgColor indexed="64"/>
          <bgColor theme="4" tint="0.79998168889431442"/>
        </patternFill>
      </fill>
    </dxf>
    <dxf>
      <numFmt numFmtId="19" formatCode="dd/mm/yy"/>
      <fill>
        <patternFill patternType="solid">
          <fgColor indexed="64"/>
          <bgColor theme="0"/>
        </patternFill>
      </fill>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SlicerStyleLight1 2" pivot="0" table="0" count="10" xr9:uid="{5E21D2D8-CF0F-4C02-A06F-BD854FB10D1B}">
      <tableStyleElement type="wholeTable" dxfId="23"/>
      <tableStyleElement type="headerRow" dxfId="22"/>
    </tableStyle>
    <tableStyle name="SlicerStyleLight1 2 2" pivot="0" table="0" count="10" xr9:uid="{6C3EE141-3E8A-408B-AB4C-753BFF6F8D61}">
      <tableStyleElement type="wholeTable" dxfId="21"/>
      <tableStyleElement type="headerRow" dxfId="20"/>
    </tableStyle>
    <tableStyle name="TimeSlicerStyleDark1 2" pivot="0" table="0" count="9" xr9:uid="{AD2876DF-1CEF-444D-B360-B453EFD27F8C}">
      <tableStyleElement type="wholeTable" dxfId="19"/>
      <tableStyleElement type="headerRow" dxfId="1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Top 5 Products By Order Quantity</a:t>
            </a:r>
            <a:endParaRPr lang="en-US" sz="1200" b="1"/>
          </a:p>
        </c:rich>
      </c:tx>
      <c:overlay val="0"/>
      <c:spPr>
        <a:noFill/>
        <a:ln>
          <a:noFill/>
        </a:ln>
        <a:effectLst/>
      </c:spPr>
    </c:title>
    <c:autoTitleDeleted val="0"/>
    <c:pivotFmts>
      <c:pivotFmt>
        <c:idx val="0"/>
        <c:spPr>
          <a:solidFill>
            <a:schemeClr val="accent1">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3"/>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4"/>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5"/>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s>
    <c:plotArea>
      <c:layout/>
      <c:barChart>
        <c:barDir val="col"/>
        <c:grouping val="clustered"/>
        <c:varyColors val="0"/>
        <c:ser>
          <c:idx val="0"/>
          <c:order val="0"/>
          <c:tx>
            <c:strRef>
              <c:f>'P1'!$B$3</c:f>
              <c:strCache>
                <c:ptCount val="1"/>
                <c:pt idx="0">
                  <c:v>Total</c:v>
                </c:pt>
              </c:strCache>
            </c:strRef>
          </c:tx>
          <c:spPr>
            <a:solidFill>
              <a:schemeClr val="accent1"/>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35000"/>
                          <a:lumOff val="65000"/>
                        </a:schemeClr>
                      </a:solidFill>
                      <a:round/>
                    </a:ln>
                    <a:effectLst/>
                  </c:spPr>
                </c15:leaderLines>
              </c:ext>
            </c:extLst>
          </c:dLbls>
          <c:cat>
            <c:strRef>
              <c:f>'P1'!$A$4:$A$9</c:f>
              <c:strCache>
                <c:ptCount val="5"/>
                <c:pt idx="0">
                  <c:v>Heavy Duty Car Battery</c:v>
                </c:pt>
                <c:pt idx="1">
                  <c:v>Crystal Chandelier</c:v>
                </c:pt>
                <c:pt idx="2">
                  <c:v>Vitamin C Supplements</c:v>
                </c:pt>
                <c:pt idx="3">
                  <c:v>Matte Lipstick Set</c:v>
                </c:pt>
                <c:pt idx="4">
                  <c:v>Ergonomic Office Chair</c:v>
                </c:pt>
              </c:strCache>
            </c:strRef>
          </c:cat>
          <c:val>
            <c:numRef>
              <c:f>'P1'!$B$4:$B$9</c:f>
              <c:numCache>
                <c:formatCode>General</c:formatCode>
                <c:ptCount val="5"/>
                <c:pt idx="0">
                  <c:v>23237</c:v>
                </c:pt>
                <c:pt idx="1">
                  <c:v>23115</c:v>
                </c:pt>
                <c:pt idx="2">
                  <c:v>23075</c:v>
                </c:pt>
                <c:pt idx="3">
                  <c:v>22983</c:v>
                </c:pt>
                <c:pt idx="4">
                  <c:v>22805</c:v>
                </c:pt>
              </c:numCache>
            </c:numRef>
          </c:val>
          <c:extLst>
            <c:ext xmlns:c16="http://schemas.microsoft.com/office/drawing/2014/chart" uri="{C3380CC4-5D6E-409C-BE32-E72D297353CC}">
              <c16:uniqueId val="{00000003-A720-4607-BB23-86F5B1A25916}"/>
            </c:ext>
          </c:extLst>
        </c:ser>
        <c:dLbls>
          <c:showLegendKey val="0"/>
          <c:showVal val="0"/>
          <c:showCatName val="0"/>
          <c:showSerName val="0"/>
          <c:showPercent val="0"/>
          <c:showBubbleSize val="0"/>
        </c:dLbls>
        <c:gapWidth val="269"/>
        <c:overlap val="-27"/>
        <c:axId val="1184765935"/>
        <c:axId val="1106880335"/>
      </c:barChart>
      <c:catAx>
        <c:axId val="118476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880335"/>
        <c:crosses val="autoZero"/>
        <c:auto val="1"/>
        <c:lblAlgn val="ctr"/>
        <c:lblOffset val="100"/>
        <c:noMultiLvlLbl val="0"/>
      </c:catAx>
      <c:valAx>
        <c:axId val="110688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765935"/>
        <c:crosses val="autoZero"/>
        <c:crossBetween val="between"/>
      </c:valAx>
    </c:plotArea>
    <c:plotVisOnly val="1"/>
    <c:dispBlanksAs val="gap"/>
    <c:showDLblsOverMax val="0"/>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E-Market.xlsx]P2!PivotTable2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Regional Sales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ED22-49B5-B577-C8024C3469E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ED22-49B5-B577-C8024C3469E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ED22-49B5-B577-C8024C3469E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ED22-49B5-B577-C8024C3469E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ED22-49B5-B577-C8024C3469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'P2'!$A$4:$A$9</c:f>
              <c:strCache>
                <c:ptCount val="5"/>
                <c:pt idx="0">
                  <c:v>Central</c:v>
                </c:pt>
                <c:pt idx="1">
                  <c:v>East</c:v>
                </c:pt>
                <c:pt idx="2">
                  <c:v>North</c:v>
                </c:pt>
                <c:pt idx="3">
                  <c:v>South</c:v>
                </c:pt>
                <c:pt idx="4">
                  <c:v>West</c:v>
                </c:pt>
              </c:strCache>
            </c:strRef>
          </c:cat>
          <c:val>
            <c:numRef>
              <c:f>'P2'!$B$4:$B$9</c:f>
              <c:numCache>
                <c:formatCode>_(* #,##0_);_(* \(#,##0\);_(* "-"??_);_(@_)</c:formatCode>
                <c:ptCount val="5"/>
                <c:pt idx="0">
                  <c:v>165251691.07000002</c:v>
                </c:pt>
                <c:pt idx="1">
                  <c:v>179591422.81999987</c:v>
                </c:pt>
                <c:pt idx="2">
                  <c:v>173154086.54999977</c:v>
                </c:pt>
                <c:pt idx="3">
                  <c:v>171578786.98000017</c:v>
                </c:pt>
                <c:pt idx="4">
                  <c:v>175130517.66000029</c:v>
                </c:pt>
              </c:numCache>
            </c:numRef>
          </c:val>
          <c:extLst>
            <c:ext xmlns:c16="http://schemas.microsoft.com/office/drawing/2014/chart" uri="{C3380CC4-5D6E-409C-BE32-E72D297353CC}">
              <c16:uniqueId val="{00000000-CD19-438C-8C7E-8EA0ED859AFB}"/>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E-Market.xlsx]P3!PivotTable2</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chemeClr val="tx1"/>
                </a:solidFill>
              </a:rPr>
              <a:t>Net</a:t>
            </a:r>
            <a:r>
              <a:rPr lang="en-US" b="1" baseline="0">
                <a:solidFill>
                  <a:schemeClr val="tx1"/>
                </a:solidFill>
              </a:rPr>
              <a:t> Sales By Months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'P3'!$B$3</c:f>
              <c:strCache>
                <c:ptCount val="1"/>
                <c:pt idx="0">
                  <c:v>Total</c:v>
                </c:pt>
              </c:strCache>
            </c:strRef>
          </c:tx>
          <c:spPr>
            <a:solidFill>
              <a:schemeClr val="tx2">
                <a:lumMod val="75000"/>
                <a:lumOff val="25000"/>
              </a:schemeClr>
            </a:solidFill>
            <a:ln w="9525" cap="flat" cmpd="sng" algn="ctr">
              <a:solidFill>
                <a:schemeClr val="accent1">
                  <a:shade val="95000"/>
                </a:schemeClr>
              </a:solidFill>
              <a:round/>
            </a:ln>
            <a:effectLst/>
          </c:spPr>
          <c:invertIfNegative val="0"/>
          <c:cat>
            <c:strRef>
              <c:f>'P3'!$A$4:$A$16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'P3'!$B$4:$B$16</c:f>
              <c:numCache>
                <c:formatCode>_(* #,##0_);_(* \(#,##0\);_(* "-"??_);_(@_)</c:formatCode>
                <c:ptCount val="12"/>
                <c:pt idx="0">
                  <c:v>235314800</c:v>
                </c:pt>
                <c:pt idx="1">
                  <c:v>220420000</c:v>
                </c:pt>
                <c:pt idx="2">
                  <c:v>203087850</c:v>
                </c:pt>
                <c:pt idx="3">
                  <c:v>234180900</c:v>
                </c:pt>
                <c:pt idx="4">
                  <c:v>209344850</c:v>
                </c:pt>
                <c:pt idx="5">
                  <c:v>198227800</c:v>
                </c:pt>
                <c:pt idx="6">
                  <c:v>213959350</c:v>
                </c:pt>
                <c:pt idx="7">
                  <c:v>214600850</c:v>
                </c:pt>
                <c:pt idx="8">
                  <c:v>219345700</c:v>
                </c:pt>
                <c:pt idx="9">
                  <c:v>209271700</c:v>
                </c:pt>
                <c:pt idx="10">
                  <c:v>208662750</c:v>
                </c:pt>
                <c:pt idx="11">
                  <c:v>211676150</c:v>
                </c:pt>
              </c:numCache>
            </c:numRef>
          </c:val>
          <c:extLst>
            <c:ext xmlns:c16="http://schemas.microsoft.com/office/drawing/2014/chart" uri="{C3380CC4-5D6E-409C-BE32-E72D297353CC}">
              <c16:uniqueId val="{00000000-D09C-4790-A872-7A25833D4D67}"/>
            </c:ext>
          </c:extLst>
        </c:ser>
        <c:dLbls>
          <c:showLegendKey val="0"/>
          <c:showVal val="0"/>
          <c:showCatName val="0"/>
          <c:showSerName val="0"/>
          <c:showPercent val="0"/>
          <c:showBubbleSize val="0"/>
        </c:dLbls>
        <c:gapWidth val="150"/>
        <c:overlap val="100"/>
        <c:axId val="148029199"/>
        <c:axId val="133012015"/>
      </c:barChart>
      <c:catAx>
        <c:axId val="14802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3012015"/>
        <c:crosses val="autoZero"/>
        <c:auto val="1"/>
        <c:lblAlgn val="ctr"/>
        <c:lblOffset val="100"/>
        <c:noMultiLvlLbl val="0"/>
      </c:catAx>
      <c:valAx>
        <c:axId val="13301201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802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E-Market.xlsx]P4!PivotTable3</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b="1" i="0" u="none" strike="noStrike" cap="none" baseline="0">
                <a:solidFill>
                  <a:schemeClr val="tx1"/>
                </a:solidFill>
              </a:rPr>
              <a:t>Warehouse Performance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bar"/>
        <c:grouping val="stacked"/>
        <c:varyColors val="0"/>
        <c:ser>
          <c:idx val="0"/>
          <c:order val="0"/>
          <c:tx>
            <c:strRef>
              <c:f>'P4'!$B$3</c:f>
              <c:strCache>
                <c:ptCount val="1"/>
                <c:pt idx="0">
                  <c:v>Total</c:v>
                </c:pt>
              </c:strCache>
            </c:strRef>
          </c:tx>
          <c:spPr>
            <a:solidFill>
              <a:schemeClr val="tx2">
                <a:lumMod val="75000"/>
                <a:lumOff val="25000"/>
              </a:schemeClr>
            </a:solidFill>
            <a:ln w="9525" cap="flat" cmpd="sng" algn="ctr">
              <a:solidFill>
                <a:schemeClr val="accent1">
                  <a:shade val="95000"/>
                </a:schemeClr>
              </a:solidFill>
              <a:round/>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tx1">
                          <a:lumMod val="35000"/>
                          <a:lumOff val="65000"/>
                        </a:schemeClr>
                      </a:solidFill>
                    </a:ln>
                    <a:effectLst/>
                  </c:spPr>
                </c15:leaderLines>
              </c:ext>
            </c:extLst>
          </c:dLbls>
          <c:cat>
            <c:strRef>
              <c:f>'P4'!$A$4:$A$9</c:f>
              <c:strCache>
                <c:ptCount val="5"/>
                <c:pt idx="0">
                  <c:v>Bengaluru</c:v>
                </c:pt>
                <c:pt idx="1">
                  <c:v>Delhi</c:v>
                </c:pt>
                <c:pt idx="2">
                  <c:v>Kolkata</c:v>
                </c:pt>
                <c:pt idx="3">
                  <c:v>Mumbai</c:v>
                </c:pt>
                <c:pt idx="4">
                  <c:v>Nagpur</c:v>
                </c:pt>
              </c:strCache>
            </c:strRef>
          </c:cat>
          <c:val>
            <c:numRef>
              <c:f>'P4'!$B$4:$B$9</c:f>
              <c:numCache>
                <c:formatCode>General</c:formatCode>
                <c:ptCount val="5"/>
                <c:pt idx="0">
                  <c:v>1395</c:v>
                </c:pt>
                <c:pt idx="1">
                  <c:v>1396</c:v>
                </c:pt>
                <c:pt idx="2">
                  <c:v>1416</c:v>
                </c:pt>
                <c:pt idx="3">
                  <c:v>1437</c:v>
                </c:pt>
                <c:pt idx="4">
                  <c:v>1355</c:v>
                </c:pt>
              </c:numCache>
            </c:numRef>
          </c:val>
          <c:extLst>
            <c:ext xmlns:c16="http://schemas.microsoft.com/office/drawing/2014/chart" uri="{C3380CC4-5D6E-409C-BE32-E72D297353CC}">
              <c16:uniqueId val="{00000000-8808-46D6-89F3-69510135C88D}"/>
            </c:ext>
          </c:extLst>
        </c:ser>
        <c:dLbls>
          <c:dLblPos val="ctr"/>
          <c:showLegendKey val="0"/>
          <c:showVal val="1"/>
          <c:showCatName val="0"/>
          <c:showSerName val="0"/>
          <c:showPercent val="0"/>
          <c:showBubbleSize val="0"/>
        </c:dLbls>
        <c:gapWidth val="150"/>
        <c:overlap val="100"/>
        <c:axId val="1103099407"/>
        <c:axId val="1121083503"/>
      </c:barChart>
      <c:catAx>
        <c:axId val="1103099407"/>
        <c:scaling>
          <c:orientation val="minMax"/>
        </c:scaling>
        <c:delete val="0"/>
        <c:axPos val="l"/>
        <c:numFmt formatCode="General" sourceLinked="1"/>
        <c:majorTickMark val="out"/>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21083503"/>
        <c:crosses val="autoZero"/>
        <c:auto val="1"/>
        <c:lblAlgn val="ctr"/>
        <c:lblOffset val="100"/>
        <c:noMultiLvlLbl val="0"/>
      </c:catAx>
      <c:valAx>
        <c:axId val="1121083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0309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[Indian E-Market.xlsx]P5!PivotTable5</c:name>
    <c:fmtId val="1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Order</a:t>
            </a:r>
            <a:r>
              <a:rPr lang="en-US" baseline="0"/>
              <a:t> Quantity by city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5">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5">
              <a:tint val="54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'P5'!$B$1</c:f>
              <c:strCache>
                <c:ptCount val="1"/>
                <c:pt idx="0">
                  <c:v>Total</c:v>
                </c:pt>
              </c:strCache>
            </c:strRef>
          </c:tx>
          <c:dPt>
            <c:idx val="0"/>
            <c:bubble3D val="0"/>
            <c:spPr>
              <a:solidFill>
                <a:schemeClr val="accent5">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5FA-4898-B860-9640774F5E97}"/>
              </c:ext>
            </c:extLst>
          </c:dPt>
          <c:dPt>
            <c:idx val="1"/>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5FA-4898-B860-9640774F5E97}"/>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5FA-4898-B860-9640774F5E97}"/>
              </c:ext>
            </c:extLst>
          </c:dPt>
          <c:dPt>
            <c:idx val="3"/>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5FA-4898-B860-9640774F5E97}"/>
              </c:ext>
            </c:extLst>
          </c:dPt>
          <c:dPt>
            <c:idx val="4"/>
            <c:bubble3D val="0"/>
            <c:spPr>
              <a:solidFill>
                <a:schemeClr val="accent5">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5FA-4898-B860-9640774F5E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'P5'!$A$2:$A$7</c:f>
              <c:strCache>
                <c:ptCount val="5"/>
                <c:pt idx="0">
                  <c:v>Bengaluru</c:v>
                </c:pt>
                <c:pt idx="1">
                  <c:v>Delhi</c:v>
                </c:pt>
                <c:pt idx="2">
                  <c:v>Kolkata</c:v>
                </c:pt>
                <c:pt idx="3">
                  <c:v>Mumbai</c:v>
                </c:pt>
                <c:pt idx="4">
                  <c:v>Nagpur</c:v>
                </c:pt>
              </c:strCache>
            </c:strRef>
          </c:cat>
          <c:val>
            <c:numRef>
              <c:f>'P5'!$B$2:$B$7</c:f>
              <c:numCache>
                <c:formatCode>General</c:formatCode>
                <c:ptCount val="5"/>
                <c:pt idx="0">
                  <c:v>1134613.0199999991</c:v>
                </c:pt>
                <c:pt idx="1">
                  <c:v>1119513.4500000004</c:v>
                </c:pt>
                <c:pt idx="2">
                  <c:v>1164127.1800000032</c:v>
                </c:pt>
                <c:pt idx="3">
                  <c:v>1163332.3399999999</c:v>
                </c:pt>
                <c:pt idx="4">
                  <c:v>1073908.9300000013</c:v>
                </c:pt>
              </c:numCache>
            </c:numRef>
          </c:val>
          <c:extLst>
            <c:ext xmlns:c16="http://schemas.microsoft.com/office/drawing/2014/chart" uri="{C3380CC4-5D6E-409C-BE32-E72D297353CC}">
              <c16:uniqueId val="{0000000A-C53F-46B3-9625-57E1FD45904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E-Market.xlsx]P1!PivotTable1</c:name>
    <c:fmtId val="6"/>
  </c:pivotSource>
  <c:chart>
    <c:title>
      <c:tx>
        <c:rich>
          <a:bodyPr rot="0" spcFirstLastPara="1" vertOverflow="ellipsis" vert="horz" wrap="square" anchor="ctr" anchorCtr="1"/>
          <a:lstStyle/>
          <a:p>
            <a:pPr algn="ctr" rtl="0">
              <a:defRPr lang="en-US" sz="1400" b="1" i="0" u="none" strike="noStrike" kern="1200" cap="none" spc="20" baseline="0">
                <a:solidFill>
                  <a:schemeClr val="tx1"/>
                </a:solidFill>
                <a:latin typeface="+mn-lt"/>
                <a:ea typeface="+mn-ea"/>
                <a:cs typeface="+mn-cs"/>
              </a:defRPr>
            </a:pPr>
            <a:r>
              <a:rPr lang="en-US" sz="1400" b="1" i="0" u="none" strike="noStrike" kern="1200" cap="none" spc="20" baseline="0">
                <a:solidFill>
                  <a:schemeClr val="tx1"/>
                </a:solidFill>
                <a:latin typeface="+mn-lt"/>
                <a:ea typeface="+mn-ea"/>
                <a:cs typeface="+mn-cs"/>
              </a:rPr>
              <a:t>Top 5 Products By Order Quantity</a:t>
            </a:r>
          </a:p>
        </c:rich>
      </c:tx>
      <c:overlay val="0"/>
      <c:spPr>
        <a:noFill/>
        <a:ln>
          <a:noFill/>
        </a:ln>
        <a:effectLst/>
      </c:spPr>
    </c:title>
    <c:autoTitleDeleted val="0"/>
    <c:pivotFmts>
      <c:pivotFmt>
        <c:idx val="0"/>
        <c:spPr>
          <a:solidFill>
            <a:schemeClr val="accent1">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3"/>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4"/>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5"/>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7"/>
        <c:spPr>
          <a:solidFill>
            <a:schemeClr val="tx2">
              <a:lumMod val="75000"/>
              <a:lumOff val="25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s>
    <c:plotArea>
      <c:layout>
        <c:manualLayout>
          <c:layoutTarget val="inner"/>
          <c:xMode val="edge"/>
          <c:yMode val="edge"/>
          <c:x val="0.12494865326300233"/>
          <c:y val="0.1779503105590062"/>
          <c:w val="0.78090334581963661"/>
          <c:h val="0.4367716535433071"/>
        </c:manualLayout>
      </c:layout>
      <c:barChart>
        <c:barDir val="col"/>
        <c:grouping val="clustered"/>
        <c:varyColors val="0"/>
        <c:ser>
          <c:idx val="0"/>
          <c:order val="0"/>
          <c:tx>
            <c:strRef>
              <c:f>'P1'!$B$3</c:f>
              <c:strCache>
                <c:ptCount val="1"/>
                <c:pt idx="0">
                  <c:v>Total</c:v>
                </c:pt>
              </c:strCache>
            </c:strRef>
          </c:tx>
          <c:spPr>
            <a:solidFill>
              <a:schemeClr val="tx2">
                <a:lumMod val="75000"/>
                <a:lumOff val="25000"/>
              </a:schemeClr>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35000"/>
                          <a:lumOff val="65000"/>
                        </a:schemeClr>
                      </a:solidFill>
                      <a:round/>
                    </a:ln>
                    <a:effectLst/>
                  </c:spPr>
                </c15:leaderLines>
              </c:ext>
            </c:extLst>
          </c:dLbls>
          <c:cat>
            <c:strRef>
              <c:f>'P1'!$A$4:$A$9</c:f>
              <c:strCache>
                <c:ptCount val="5"/>
                <c:pt idx="0">
                  <c:v>Heavy Duty Car Battery</c:v>
                </c:pt>
                <c:pt idx="1">
                  <c:v>Crystal Chandelier</c:v>
                </c:pt>
                <c:pt idx="2">
                  <c:v>Vitamin C Supplements</c:v>
                </c:pt>
                <c:pt idx="3">
                  <c:v>Matte Lipstick Set</c:v>
                </c:pt>
                <c:pt idx="4">
                  <c:v>Ergonomic Office Chair</c:v>
                </c:pt>
              </c:strCache>
            </c:strRef>
          </c:cat>
          <c:val>
            <c:numRef>
              <c:f>'P1'!$B$4:$B$9</c:f>
              <c:numCache>
                <c:formatCode>General</c:formatCode>
                <c:ptCount val="5"/>
                <c:pt idx="0">
                  <c:v>23237</c:v>
                </c:pt>
                <c:pt idx="1">
                  <c:v>23115</c:v>
                </c:pt>
                <c:pt idx="2">
                  <c:v>23075</c:v>
                </c:pt>
                <c:pt idx="3">
                  <c:v>22983</c:v>
                </c:pt>
                <c:pt idx="4">
                  <c:v>22805</c:v>
                </c:pt>
              </c:numCache>
            </c:numRef>
          </c:val>
          <c:extLst>
            <c:ext xmlns:c16="http://schemas.microsoft.com/office/drawing/2014/chart" uri="{C3380CC4-5D6E-409C-BE32-E72D297353CC}">
              <c16:uniqueId val="{00000000-7BAD-4646-A496-EF6C8B1E1167}"/>
            </c:ext>
          </c:extLst>
        </c:ser>
        <c:dLbls>
          <c:showLegendKey val="0"/>
          <c:showVal val="0"/>
          <c:showCatName val="0"/>
          <c:showSerName val="0"/>
          <c:showPercent val="0"/>
          <c:showBubbleSize val="0"/>
        </c:dLbls>
        <c:gapWidth val="269"/>
        <c:overlap val="-27"/>
        <c:axId val="1184765935"/>
        <c:axId val="1106880335"/>
      </c:barChart>
      <c:catAx>
        <c:axId val="118476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880335"/>
        <c:crosses val="autoZero"/>
        <c:auto val="1"/>
        <c:lblAlgn val="ctr"/>
        <c:lblOffset val="100"/>
        <c:noMultiLvlLbl val="0"/>
      </c:catAx>
      <c:valAx>
        <c:axId val="110688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765935"/>
        <c:crosses val="autoZero"/>
        <c:crossBetween val="between"/>
      </c:valAx>
    </c:plotArea>
    <c:plotVisOnly val="1"/>
    <c:dispBlanksAs val="gap"/>
    <c:showDLblsOverMax val="0"/>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E-Market.xlsx]P2!PivotTable2</c:name>
    <c:fmtId val="9"/>
  </c:pivotSource>
  <c:chart>
    <c:title>
      <c:tx>
        <c:rich>
          <a:bodyPr rot="0" spcFirstLastPara="1" vertOverflow="ellipsis" vert="horz" wrap="square" anchor="ctr" anchorCtr="1"/>
          <a:lstStyle/>
          <a:p>
            <a:pPr algn="ctr" rtl="0">
              <a:defRPr lang="en-US" sz="1400" b="1" i="0" u="none" strike="noStrike" kern="1200" cap="none" spc="20" baseline="0">
                <a:solidFill>
                  <a:schemeClr val="tx1"/>
                </a:solidFill>
                <a:latin typeface="+mn-lt"/>
                <a:ea typeface="+mn-ea"/>
                <a:cs typeface="+mn-cs"/>
              </a:defRPr>
            </a:pPr>
            <a:r>
              <a:rPr lang="en-US" sz="1400" b="1" i="0" u="none" strike="noStrike" kern="1200" cap="none" spc="20" baseline="0">
                <a:solidFill>
                  <a:schemeClr val="tx1"/>
                </a:solidFill>
                <a:latin typeface="+mn-lt"/>
                <a:ea typeface="+mn-ea"/>
                <a:cs typeface="+mn-cs"/>
              </a:rPr>
              <a:t>Regional Sales </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87628477886402"/>
          <c:y val="0.16760114930965439"/>
          <c:w val="0.74911667757806477"/>
          <c:h val="0.60598366024308015"/>
        </c:manualLayout>
      </c:layout>
      <c:pie3DChart>
        <c:varyColors val="1"/>
        <c:ser>
          <c:idx val="0"/>
          <c:order val="0"/>
          <c:tx>
            <c:strRef>
              <c:f>'P2'!$B$3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9066-471A-B6EE-AB178F1AC8E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9066-471A-B6EE-AB178F1AC8E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9066-471A-B6EE-AB178F1AC8E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9066-471A-B6EE-AB178F1AC8E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9066-471A-B6EE-AB178F1AC8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'P2'!$A$4:$A$9</c:f>
              <c:strCache>
                <c:ptCount val="5"/>
                <c:pt idx="0">
                  <c:v>Central</c:v>
                </c:pt>
                <c:pt idx="1">
                  <c:v>East</c:v>
                </c:pt>
                <c:pt idx="2">
                  <c:v>North</c:v>
                </c:pt>
                <c:pt idx="3">
                  <c:v>South</c:v>
                </c:pt>
                <c:pt idx="4">
                  <c:v>West</c:v>
                </c:pt>
              </c:strCache>
            </c:strRef>
          </c:cat>
          <c:val>
            <c:numRef>
              <c:f>'P2'!$B$4:$B$9</c:f>
              <c:numCache>
                <c:formatCode>_(* #,##0_);_(* \(#,##0\);_(* "-"??_);_(@_)</c:formatCode>
                <c:ptCount val="5"/>
                <c:pt idx="0">
                  <c:v>165251691.07000002</c:v>
                </c:pt>
                <c:pt idx="1">
                  <c:v>179591422.81999987</c:v>
                </c:pt>
                <c:pt idx="2">
                  <c:v>173154086.54999977</c:v>
                </c:pt>
                <c:pt idx="3">
                  <c:v>171578786.98000017</c:v>
                </c:pt>
                <c:pt idx="4">
                  <c:v>175130517.66000029</c:v>
                </c:pt>
              </c:numCache>
            </c:numRef>
          </c:val>
          <c:extLst>
            <c:ext xmlns:c16="http://schemas.microsoft.com/office/drawing/2014/chart" uri="{C3380CC4-5D6E-409C-BE32-E72D297353CC}">
              <c16:uniqueId val="{0000000A-9066-471A-B6EE-AB178F1AC8EC}"/>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E-Market.xlsx]P4!PivotTable3</c:name>
    <c:fmtId val="2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b="1" i="0" u="none" strike="noStrike" cap="none" baseline="0">
                <a:solidFill>
                  <a:schemeClr val="tx1"/>
                </a:solidFill>
              </a:rPr>
              <a:t>Warehouse Performance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accent1"/>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accent1"/>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26210078740157483"/>
          <c:y val="0.16836694095193974"/>
          <c:w val="0.6610345388242399"/>
          <c:h val="0.65792790286907832"/>
        </c:manualLayout>
      </c:layout>
      <c:barChart>
        <c:barDir val="bar"/>
        <c:grouping val="stacked"/>
        <c:varyColors val="0"/>
        <c:ser>
          <c:idx val="0"/>
          <c:order val="0"/>
          <c:tx>
            <c:strRef>
              <c:f>'P4'!$B$3</c:f>
              <c:strCache>
                <c:ptCount val="1"/>
                <c:pt idx="0">
                  <c:v>Total</c:v>
                </c:pt>
              </c:strCache>
            </c:strRef>
          </c:tx>
          <c:spPr>
            <a:solidFill>
              <a:schemeClr val="tx2">
                <a:lumMod val="75000"/>
                <a:lumOff val="25000"/>
              </a:schemeClr>
            </a:solidFill>
            <a:ln w="9525" cap="flat" cmpd="sng" algn="ctr">
              <a:solidFill>
                <a:schemeClr val="accent1">
                  <a:shade val="95000"/>
                </a:schemeClr>
              </a:solidFill>
              <a:round/>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tx1">
                          <a:lumMod val="35000"/>
                          <a:lumOff val="65000"/>
                        </a:schemeClr>
                      </a:solidFill>
                    </a:ln>
                    <a:effectLst/>
                  </c:spPr>
                </c15:leaderLines>
              </c:ext>
            </c:extLst>
          </c:dLbls>
          <c:cat>
            <c:strRef>
              <c:f>'P4'!$A$4:$A$9</c:f>
              <c:strCache>
                <c:ptCount val="5"/>
                <c:pt idx="0">
                  <c:v>Bengaluru</c:v>
                </c:pt>
                <c:pt idx="1">
                  <c:v>Delhi</c:v>
                </c:pt>
                <c:pt idx="2">
                  <c:v>Kolkata</c:v>
                </c:pt>
                <c:pt idx="3">
                  <c:v>Mumbai</c:v>
                </c:pt>
                <c:pt idx="4">
                  <c:v>Nagpur</c:v>
                </c:pt>
              </c:strCache>
            </c:strRef>
          </c:cat>
          <c:val>
            <c:numRef>
              <c:f>'P4'!$B$4:$B$9</c:f>
              <c:numCache>
                <c:formatCode>General</c:formatCode>
                <c:ptCount val="5"/>
                <c:pt idx="0">
                  <c:v>1395</c:v>
                </c:pt>
                <c:pt idx="1">
                  <c:v>1396</c:v>
                </c:pt>
                <c:pt idx="2">
                  <c:v>1416</c:v>
                </c:pt>
                <c:pt idx="3">
                  <c:v>1437</c:v>
                </c:pt>
                <c:pt idx="4">
                  <c:v>1355</c:v>
                </c:pt>
              </c:numCache>
            </c:numRef>
          </c:val>
          <c:extLst>
            <c:ext xmlns:c16="http://schemas.microsoft.com/office/drawing/2014/chart" uri="{C3380CC4-5D6E-409C-BE32-E72D297353CC}">
              <c16:uniqueId val="{00000000-53CE-4503-B5EA-A91B701E6BC4}"/>
            </c:ext>
          </c:extLst>
        </c:ser>
        <c:dLbls>
          <c:dLblPos val="ctr"/>
          <c:showLegendKey val="0"/>
          <c:showVal val="1"/>
          <c:showCatName val="0"/>
          <c:showSerName val="0"/>
          <c:showPercent val="0"/>
          <c:showBubbleSize val="0"/>
        </c:dLbls>
        <c:gapWidth val="150"/>
        <c:overlap val="100"/>
        <c:axId val="1103099407"/>
        <c:axId val="1121083503"/>
      </c:barChart>
      <c:catAx>
        <c:axId val="1103099407"/>
        <c:scaling>
          <c:orientation val="minMax"/>
        </c:scaling>
        <c:delete val="0"/>
        <c:axPos val="l"/>
        <c:numFmt formatCode="General" sourceLinked="1"/>
        <c:majorTickMark val="out"/>
        <c:minorTickMark val="none"/>
        <c:tickLblPos val="nextTo"/>
        <c:spPr>
          <a:solidFill>
            <a:schemeClr val="tx2">
              <a:lumMod val="10000"/>
              <a:lumOff val="9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21083503"/>
        <c:crosses val="autoZero"/>
        <c:auto val="1"/>
        <c:lblAlgn val="ctr"/>
        <c:lblOffset val="100"/>
        <c:noMultiLvlLbl val="0"/>
      </c:catAx>
      <c:valAx>
        <c:axId val="1121083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0309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E-Market.xlsx]P3!PivotTable2</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chemeClr val="tx1"/>
                </a:solidFill>
              </a:rPr>
              <a:t>Net</a:t>
            </a:r>
            <a:r>
              <a:rPr lang="en-US" b="1" baseline="0">
                <a:solidFill>
                  <a:schemeClr val="tx1"/>
                </a:solidFill>
              </a:rPr>
              <a:t> Sales By Months</a:t>
            </a:r>
            <a:endParaRPr lang="en-US" b="1">
              <a:solidFill>
                <a:schemeClr val="tx1"/>
              </a:solidFill>
            </a:endParaRPr>
          </a:p>
        </c:rich>
      </c:tx>
      <c:layout>
        <c:manualLayout>
          <c:xMode val="edge"/>
          <c:yMode val="edge"/>
          <c:x val="0.30404938845551688"/>
          <c:y val="3.333333333333333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'P3'!$B$3</c:f>
              <c:strCache>
                <c:ptCount val="1"/>
                <c:pt idx="0">
                  <c:v>Total</c:v>
                </c:pt>
              </c:strCache>
            </c:strRef>
          </c:tx>
          <c:spPr>
            <a:solidFill>
              <a:schemeClr val="tx2">
                <a:lumMod val="75000"/>
                <a:lumOff val="25000"/>
              </a:schemeClr>
            </a:solidFill>
            <a:ln w="9525" cap="flat" cmpd="sng" algn="ctr">
              <a:solidFill>
                <a:schemeClr val="accent1">
                  <a:shade val="95000"/>
                </a:schemeClr>
              </a:solidFill>
              <a:round/>
            </a:ln>
            <a:effectLst/>
          </c:spPr>
          <c:invertIfNegative val="0"/>
          <c:cat>
            <c:strRef>
              <c:f>'P3'!$A$4:$A$16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'P3'!$B$4:$B$16</c:f>
              <c:numCache>
                <c:formatCode>_(* #,##0_);_(* \(#,##0\);_(* "-"??_);_(@_)</c:formatCode>
                <c:ptCount val="12"/>
                <c:pt idx="0">
                  <c:v>235314800</c:v>
                </c:pt>
                <c:pt idx="1">
                  <c:v>220420000</c:v>
                </c:pt>
                <c:pt idx="2">
                  <c:v>203087850</c:v>
                </c:pt>
                <c:pt idx="3">
                  <c:v>234180900</c:v>
                </c:pt>
                <c:pt idx="4">
                  <c:v>209344850</c:v>
                </c:pt>
                <c:pt idx="5">
                  <c:v>198227800</c:v>
                </c:pt>
                <c:pt idx="6">
                  <c:v>213959350</c:v>
                </c:pt>
                <c:pt idx="7">
                  <c:v>214600850</c:v>
                </c:pt>
                <c:pt idx="8">
                  <c:v>219345700</c:v>
                </c:pt>
                <c:pt idx="9">
                  <c:v>209271700</c:v>
                </c:pt>
                <c:pt idx="10">
                  <c:v>208662750</c:v>
                </c:pt>
                <c:pt idx="11">
                  <c:v>211676150</c:v>
                </c:pt>
              </c:numCache>
            </c:numRef>
          </c:val>
          <c:extLst>
            <c:ext xmlns:c16="http://schemas.microsoft.com/office/drawing/2014/chart" uri="{C3380CC4-5D6E-409C-BE32-E72D297353CC}">
              <c16:uniqueId val="{00000000-FD62-40C8-B430-5A1438D1AA72}"/>
            </c:ext>
          </c:extLst>
        </c:ser>
        <c:dLbls>
          <c:showLegendKey val="0"/>
          <c:showVal val="0"/>
          <c:showCatName val="0"/>
          <c:showSerName val="0"/>
          <c:showPercent val="0"/>
          <c:showBubbleSize val="0"/>
        </c:dLbls>
        <c:gapWidth val="150"/>
        <c:overlap val="100"/>
        <c:axId val="148029199"/>
        <c:axId val="133012015"/>
      </c:barChart>
      <c:catAx>
        <c:axId val="14802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3012015"/>
        <c:crosses val="autoZero"/>
        <c:auto val="1"/>
        <c:lblAlgn val="ctr"/>
        <c:lblOffset val="100"/>
        <c:noMultiLvlLbl val="0"/>
      </c:catAx>
      <c:valAx>
        <c:axId val="13301201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802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558801</xdr:colOff>
      <xdr:row>1</xdr:row>
      <xdr:rowOff>25400</xdr:rowOff>
    </xdr:from>
    <xdr:to>
      <xdr:col>10</xdr:col>
      <xdr:colOff>403225</xdr:colOff>
      <xdr:row>13</xdr:row>
      <xdr:rowOff>152400</xdr:rowOff>
    </xdr:to>
    <xdr:graphicFrame macro="">
      <xdr:nvGraphicFramePr>
        <xdr:cNvPr id="2" name="Chart 1">
          <a:extLst>
            <a:ext uri="{FF2B5EF4-FFF2-40B4-BE49-F238E27FC236}">
              <a16:creationId xmlns:a16="http://schemas.microsoft.com/office/drawing/2014/main" id="{817D15AD-2A84-79BC-5252-E142436C1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57149</xdr:colOff>
      <xdr:row>0</xdr:row>
      <xdr:rowOff>95249</xdr:rowOff>
    </xdr:from>
    <xdr:to>
      <xdr:col>8</xdr:col>
      <xdr:colOff>155574</xdr:colOff>
      <xdr:row>13</xdr:row>
      <xdr:rowOff>142874</xdr:rowOff>
    </xdr:to>
    <xdr:graphicFrame macro="">
      <xdr:nvGraphicFramePr>
        <xdr:cNvPr id="4" name="Chart 3">
          <a:extLst>
            <a:ext uri="{FF2B5EF4-FFF2-40B4-BE49-F238E27FC236}">
              <a16:creationId xmlns:a16="http://schemas.microsoft.com/office/drawing/2014/main" id="{143D59DC-45B6-F103-E9C8-8A34F962B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473075</xdr:colOff>
      <xdr:row>3</xdr:row>
      <xdr:rowOff>190500</xdr:rowOff>
    </xdr:from>
    <xdr:to>
      <xdr:col>10</xdr:col>
      <xdr:colOff>241300</xdr:colOff>
      <xdr:row>16</xdr:row>
      <xdr:rowOff>114300</xdr:rowOff>
    </xdr:to>
    <xdr:graphicFrame macro="">
      <xdr:nvGraphicFramePr>
        <xdr:cNvPr id="2" name="Chart 1">
          <a:extLst>
            <a:ext uri="{FF2B5EF4-FFF2-40B4-BE49-F238E27FC236}">
              <a16:creationId xmlns:a16="http://schemas.microsoft.com/office/drawing/2014/main" id="{7E946BD3-9849-CE39-4975-81BC2CD85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260350</xdr:colOff>
      <xdr:row>3</xdr:row>
      <xdr:rowOff>22225</xdr:rowOff>
    </xdr:from>
    <xdr:to>
      <xdr:col>10</xdr:col>
      <xdr:colOff>603250</xdr:colOff>
      <xdr:row>13</xdr:row>
      <xdr:rowOff>95250</xdr:rowOff>
    </xdr:to>
    <xdr:graphicFrame macro="">
      <xdr:nvGraphicFramePr>
        <xdr:cNvPr id="2" name="Chart 1">
          <a:extLst>
            <a:ext uri="{FF2B5EF4-FFF2-40B4-BE49-F238E27FC236}">
              <a16:creationId xmlns:a16="http://schemas.microsoft.com/office/drawing/2014/main" id="{689F185F-F3D0-6E10-7965-9396ADCE4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368300</xdr:colOff>
      <xdr:row>4</xdr:row>
      <xdr:rowOff>0</xdr:rowOff>
    </xdr:from>
    <xdr:to>
      <xdr:col>10</xdr:col>
      <xdr:colOff>457200</xdr:colOff>
      <xdr:row>15</xdr:row>
      <xdr:rowOff>184150</xdr:rowOff>
    </xdr:to>
    <xdr:graphicFrame macro="">
      <xdr:nvGraphicFramePr>
        <xdr:cNvPr id="16" name="Chart 15">
          <a:extLst>
            <a:ext uri="{FF2B5EF4-FFF2-40B4-BE49-F238E27FC236}">
              <a16:creationId xmlns:a16="http://schemas.microsoft.com/office/drawing/2014/main" id="{CC8B975C-5AF9-4ED6-2EC2-BB7768BE5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12700</xdr:colOff>
      <xdr:row>0</xdr:row>
      <xdr:rowOff>0</xdr:rowOff>
    </xdr:from>
    <xdr:to>
      <xdr:col>19</xdr:col>
      <xdr:colOff>546100</xdr:colOff>
      <xdr:row>1</xdr:row>
      <xdr:rowOff>168275</xdr:rowOff>
    </xdr:to>
    <xdr:sp macro="" textlink="">
      <xdr:nvSpPr>
        <xdr:cNvPr id="2" name="Rectangle: Rounded Corners 1">
          <a:extLst>
            <a:ext uri="{FF2B5EF4-FFF2-40B4-BE49-F238E27FC236}">
              <a16:creationId xmlns:a16="http://schemas.microsoft.com/office/drawing/2014/main" id="{D494C95C-1BFB-F446-77A4-2CB7E183B236}"/>
            </a:ext>
          </a:extLst>
        </xdr:cNvPr>
        <xdr:cNvSpPr/>
      </xdr:nvSpPr>
      <xdr:spPr>
        <a:xfrm>
          <a:off x="1771650" y="0"/>
          <a:ext cx="9918700" cy="3714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002060"/>
              </a:solidFill>
            </a:rPr>
            <a:t>Sales</a:t>
          </a:r>
          <a:r>
            <a:rPr lang="en-US" sz="1800" b="1" baseline="0">
              <a:solidFill>
                <a:srgbClr val="002060"/>
              </a:solidFill>
            </a:rPr>
            <a:t> Dashboard for 2025   </a:t>
          </a:r>
          <a:endParaRPr lang="en-US" sz="1800" b="1">
            <a:solidFill>
              <a:srgbClr val="002060"/>
            </a:solidFill>
          </a:endParaRPr>
        </a:p>
      </xdr:txBody>
    </xdr:sp>
    <xdr:clientData/>
  </xdr:twoCellAnchor>
  <xdr:twoCellAnchor>
    <xdr:from>
      <xdr:col>17</xdr:col>
      <xdr:colOff>85725</xdr:colOff>
      <xdr:row>2</xdr:row>
      <xdr:rowOff>100013</xdr:rowOff>
    </xdr:from>
    <xdr:to>
      <xdr:col>19</xdr:col>
      <xdr:colOff>357187</xdr:colOff>
      <xdr:row>6</xdr:row>
      <xdr:rowOff>106363</xdr:rowOff>
    </xdr:to>
    <xdr:sp macro="" textlink="">
      <xdr:nvSpPr>
        <xdr:cNvPr id="3" name="Rectangle: Rounded Corners 2">
          <a:extLst>
            <a:ext uri="{FF2B5EF4-FFF2-40B4-BE49-F238E27FC236}">
              <a16:creationId xmlns:a16="http://schemas.microsoft.com/office/drawing/2014/main" id="{751644AC-35C2-2C3D-08A9-7B7ED1F6F018}"/>
            </a:ext>
          </a:extLst>
        </xdr:cNvPr>
        <xdr:cNvSpPr/>
      </xdr:nvSpPr>
      <xdr:spPr>
        <a:xfrm>
          <a:off x="10061575" y="506413"/>
          <a:ext cx="1439862" cy="819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twoCellAnchor>
    <xdr:from>
      <xdr:col>2</xdr:col>
      <xdr:colOff>584200</xdr:colOff>
      <xdr:row>1</xdr:row>
      <xdr:rowOff>177800</xdr:rowOff>
    </xdr:from>
    <xdr:to>
      <xdr:col>10</xdr:col>
      <xdr:colOff>539750</xdr:colOff>
      <xdr:row>12</xdr:row>
      <xdr:rowOff>107950</xdr:rowOff>
    </xdr:to>
    <xdr:graphicFrame macro="">
      <xdr:nvGraphicFramePr>
        <xdr:cNvPr id="56" name="Chart 55">
          <a:extLst>
            <a:ext uri="{FF2B5EF4-FFF2-40B4-BE49-F238E27FC236}">
              <a16:creationId xmlns:a16="http://schemas.microsoft.com/office/drawing/2014/main" id="{C458EFE6-6D09-4CB7-82F4-D0FD043C7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520700</xdr:colOff>
      <xdr:row>12</xdr:row>
      <xdr:rowOff>114301</xdr:rowOff>
    </xdr:from>
    <xdr:to>
      <xdr:col>16</xdr:col>
      <xdr:colOff>552451</xdr:colOff>
      <xdr:row>24</xdr:row>
      <xdr:rowOff>31750</xdr:rowOff>
    </xdr:to>
    <xdr:graphicFrame macro="">
      <xdr:nvGraphicFramePr>
        <xdr:cNvPr id="57" name="Chart 56">
          <a:extLst>
            <a:ext uri="{FF2B5EF4-FFF2-40B4-BE49-F238E27FC236}">
              <a16:creationId xmlns:a16="http://schemas.microsoft.com/office/drawing/2014/main" id="{28372AB5-4009-416D-9F4C-829CF8B5E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17</xdr:col>
      <xdr:colOff>142875</xdr:colOff>
      <xdr:row>2</xdr:row>
      <xdr:rowOff>150813</xdr:rowOff>
    </xdr:from>
    <xdr:ext cx="1360942" cy="269527"/>
    <xdr:sp macro="" textlink="">
      <xdr:nvSpPr>
        <xdr:cNvPr id="59" name="TextBox 58">
          <a:extLst>
            <a:ext uri="{FF2B5EF4-FFF2-40B4-BE49-F238E27FC236}">
              <a16:creationId xmlns:a16="http://schemas.microsoft.com/office/drawing/2014/main" id="{7CB1BAAA-57B1-4088-B62F-F6ACA2A7CDFE}"/>
            </a:ext>
          </a:extLst>
        </xdr:cNvPr>
        <xdr:cNvSpPr txBox="1"/>
      </xdr:nvSpPr>
      <xdr:spPr>
        <a:xfrm rot="10800000" flipV="1">
          <a:off x="10118725" y="557213"/>
          <a:ext cx="1360942" cy="269527"/>
        </a:xfrm>
        <a:prstGeom prst="rect">
          <a:avLst/>
        </a:prstGeom>
        <a:solidFill>
          <a:schemeClr val="bg1"/>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a:solidFill>
                <a:schemeClr val="tx1"/>
              </a:solidFill>
              <a:latin typeface="+mn-lt"/>
              <a:ea typeface="+mn-ea"/>
              <a:cs typeface="+mn-cs"/>
            </a:rPr>
            <a:t>Total</a:t>
          </a:r>
          <a:r>
            <a:rPr lang="en-US" sz="1400"/>
            <a:t> Revenue</a:t>
          </a:r>
        </a:p>
      </xdr:txBody>
    </xdr:sp>
    <xdr:clientData/>
  </xdr:oneCellAnchor>
  <xdr:twoCellAnchor>
    <xdr:from>
      <xdr:col>17</xdr:col>
      <xdr:colOff>50800</xdr:colOff>
      <xdr:row>8</xdr:row>
      <xdr:rowOff>63500</xdr:rowOff>
    </xdr:from>
    <xdr:to>
      <xdr:col>19</xdr:col>
      <xdr:colOff>398462</xdr:colOff>
      <xdr:row>12</xdr:row>
      <xdr:rowOff>69850</xdr:rowOff>
    </xdr:to>
    <xdr:sp macro="" textlink="">
      <xdr:nvSpPr>
        <xdr:cNvPr id="62" name="Rectangle: Rounded Corners 61">
          <a:extLst>
            <a:ext uri="{FF2B5EF4-FFF2-40B4-BE49-F238E27FC236}">
              <a16:creationId xmlns:a16="http://schemas.microsoft.com/office/drawing/2014/main" id="{D6D8278F-3D11-4A24-8B2D-8F4E82F43F30}"/>
            </a:ext>
          </a:extLst>
        </xdr:cNvPr>
        <xdr:cNvSpPr/>
      </xdr:nvSpPr>
      <xdr:spPr>
        <a:xfrm>
          <a:off x="10026650" y="1689100"/>
          <a:ext cx="1516062" cy="819150"/>
        </a:xfrm>
        <a:prstGeom prst="roundRect">
          <a:avLst>
            <a:gd name="adj" fmla="val 1744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oneCellAnchor>
    <xdr:from>
      <xdr:col>17</xdr:col>
      <xdr:colOff>215900</xdr:colOff>
      <xdr:row>8</xdr:row>
      <xdr:rowOff>152400</xdr:rowOff>
    </xdr:from>
    <xdr:ext cx="1282700" cy="330200"/>
    <xdr:sp macro="" textlink="">
      <xdr:nvSpPr>
        <xdr:cNvPr id="63" name="TextBox 62">
          <a:extLst>
            <a:ext uri="{FF2B5EF4-FFF2-40B4-BE49-F238E27FC236}">
              <a16:creationId xmlns:a16="http://schemas.microsoft.com/office/drawing/2014/main" id="{39545C59-9AEE-4CF4-9318-F78ADF0D1B24}"/>
            </a:ext>
          </a:extLst>
        </xdr:cNvPr>
        <xdr:cNvSpPr txBox="1"/>
      </xdr:nvSpPr>
      <xdr:spPr>
        <a:xfrm rot="10800000" flipV="1">
          <a:off x="10191750" y="1778000"/>
          <a:ext cx="1282700" cy="330200"/>
        </a:xfrm>
        <a:prstGeom prst="rect">
          <a:avLst/>
        </a:prstGeom>
        <a:solidFill>
          <a:schemeClr val="bg1"/>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a:t>Total Net Profit</a:t>
          </a:r>
        </a:p>
      </xdr:txBody>
    </xdr:sp>
    <xdr:clientData/>
  </xdr:oneCellAnchor>
  <xdr:twoCellAnchor>
    <xdr:from>
      <xdr:col>17</xdr:col>
      <xdr:colOff>95250</xdr:colOff>
      <xdr:row>13</xdr:row>
      <xdr:rowOff>88900</xdr:rowOff>
    </xdr:from>
    <xdr:to>
      <xdr:col>19</xdr:col>
      <xdr:colOff>449262</xdr:colOff>
      <xdr:row>17</xdr:row>
      <xdr:rowOff>95250</xdr:rowOff>
    </xdr:to>
    <xdr:sp macro="" textlink="">
      <xdr:nvSpPr>
        <xdr:cNvPr id="65" name="Rectangle: Rounded Corners 64">
          <a:extLst>
            <a:ext uri="{FF2B5EF4-FFF2-40B4-BE49-F238E27FC236}">
              <a16:creationId xmlns:a16="http://schemas.microsoft.com/office/drawing/2014/main" id="{CF90DA30-97F1-410E-9A30-E134618EB262}"/>
            </a:ext>
          </a:extLst>
        </xdr:cNvPr>
        <xdr:cNvSpPr/>
      </xdr:nvSpPr>
      <xdr:spPr>
        <a:xfrm>
          <a:off x="10071100" y="2730500"/>
          <a:ext cx="1522412" cy="819150"/>
        </a:xfrm>
        <a:prstGeom prst="roundRect">
          <a:avLst>
            <a:gd name="adj" fmla="val 2441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oneCellAnchor>
    <xdr:from>
      <xdr:col>17</xdr:col>
      <xdr:colOff>284502</xdr:colOff>
      <xdr:row>13</xdr:row>
      <xdr:rowOff>146050</xdr:rowOff>
    </xdr:from>
    <xdr:ext cx="1164542" cy="298450"/>
    <xdr:sp macro="" textlink="">
      <xdr:nvSpPr>
        <xdr:cNvPr id="67" name="TextBox 66">
          <a:extLst>
            <a:ext uri="{FF2B5EF4-FFF2-40B4-BE49-F238E27FC236}">
              <a16:creationId xmlns:a16="http://schemas.microsoft.com/office/drawing/2014/main" id="{78BD8144-B0A6-45A9-BD92-F64D21D9C4B0}"/>
            </a:ext>
          </a:extLst>
        </xdr:cNvPr>
        <xdr:cNvSpPr txBox="1"/>
      </xdr:nvSpPr>
      <xdr:spPr>
        <a:xfrm rot="10800000" flipV="1">
          <a:off x="10260352" y="2787650"/>
          <a:ext cx="1164542" cy="298450"/>
        </a:xfrm>
        <a:prstGeom prst="rect">
          <a:avLst/>
        </a:prstGeom>
        <a:solidFill>
          <a:schemeClr val="bg1"/>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a:t>Total Orders</a:t>
          </a:r>
        </a:p>
      </xdr:txBody>
    </xdr:sp>
    <xdr:clientData/>
  </xdr:oneCellAnchor>
  <xdr:twoCellAnchor>
    <xdr:from>
      <xdr:col>17</xdr:col>
      <xdr:colOff>63500</xdr:colOff>
      <xdr:row>18</xdr:row>
      <xdr:rowOff>88900</xdr:rowOff>
    </xdr:from>
    <xdr:to>
      <xdr:col>19</xdr:col>
      <xdr:colOff>500061</xdr:colOff>
      <xdr:row>22</xdr:row>
      <xdr:rowOff>95250</xdr:rowOff>
    </xdr:to>
    <xdr:sp macro="" textlink="">
      <xdr:nvSpPr>
        <xdr:cNvPr id="69" name="Rectangle: Rounded Corners 68">
          <a:extLst>
            <a:ext uri="{FF2B5EF4-FFF2-40B4-BE49-F238E27FC236}">
              <a16:creationId xmlns:a16="http://schemas.microsoft.com/office/drawing/2014/main" id="{11DBDE5F-FFC7-487C-967A-1563544FF4DA}"/>
            </a:ext>
          </a:extLst>
        </xdr:cNvPr>
        <xdr:cNvSpPr/>
      </xdr:nvSpPr>
      <xdr:spPr>
        <a:xfrm>
          <a:off x="10039350" y="3746500"/>
          <a:ext cx="1604961" cy="819150"/>
        </a:xfrm>
        <a:prstGeom prst="roundRect">
          <a:avLst>
            <a:gd name="adj" fmla="val 2441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oneCellAnchor>
    <xdr:from>
      <xdr:col>17</xdr:col>
      <xdr:colOff>120650</xdr:colOff>
      <xdr:row>18</xdr:row>
      <xdr:rowOff>69850</xdr:rowOff>
    </xdr:from>
    <xdr:ext cx="1543050" cy="412750"/>
    <xdr:sp macro="" textlink="">
      <xdr:nvSpPr>
        <xdr:cNvPr id="70" name="TextBox 69">
          <a:extLst>
            <a:ext uri="{FF2B5EF4-FFF2-40B4-BE49-F238E27FC236}">
              <a16:creationId xmlns:a16="http://schemas.microsoft.com/office/drawing/2014/main" id="{7B2DC084-2079-4C74-9633-20B539C03756}"/>
            </a:ext>
          </a:extLst>
        </xdr:cNvPr>
        <xdr:cNvSpPr txBox="1"/>
      </xdr:nvSpPr>
      <xdr:spPr>
        <a:xfrm rot="10800000" flipV="1">
          <a:off x="10096500" y="3727450"/>
          <a:ext cx="1543050" cy="412750"/>
        </a:xfrm>
        <a:prstGeom prst="rect">
          <a:avLst/>
        </a:prstGeom>
        <a:solidFill>
          <a:schemeClr val="bg1"/>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a:t>Total ShippingCost</a:t>
          </a:r>
        </a:p>
      </xdr:txBody>
    </xdr:sp>
    <xdr:clientData/>
  </xdr:oneCellAnchor>
  <xdr:twoCellAnchor>
    <xdr:from>
      <xdr:col>0</xdr:col>
      <xdr:colOff>206375</xdr:colOff>
      <xdr:row>0</xdr:row>
      <xdr:rowOff>30162</xdr:rowOff>
    </xdr:from>
    <xdr:to>
      <xdr:col>2</xdr:col>
      <xdr:colOff>304800</xdr:colOff>
      <xdr:row>5</xdr:row>
      <xdr:rowOff>165099</xdr:rowOff>
    </xdr:to>
    <xdr:sp macro="" textlink="">
      <xdr:nvSpPr>
        <xdr:cNvPr id="73" name="Rectangle: Rounded Corners 72">
          <a:extLst>
            <a:ext uri="{FF2B5EF4-FFF2-40B4-BE49-F238E27FC236}">
              <a16:creationId xmlns:a16="http://schemas.microsoft.com/office/drawing/2014/main" id="{6551CBBF-E82E-C4CE-AF1D-4782C0F9F461}"/>
            </a:ext>
          </a:extLst>
        </xdr:cNvPr>
        <xdr:cNvSpPr/>
      </xdr:nvSpPr>
      <xdr:spPr>
        <a:xfrm>
          <a:off x="206375" y="30162"/>
          <a:ext cx="1266825" cy="1150937"/>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twoCellAnchor>
    <xdr:from>
      <xdr:col>3</xdr:col>
      <xdr:colOff>25400</xdr:colOff>
      <xdr:row>12</xdr:row>
      <xdr:rowOff>101601</xdr:rowOff>
    </xdr:from>
    <xdr:to>
      <xdr:col>10</xdr:col>
      <xdr:colOff>501650</xdr:colOff>
      <xdr:row>24</xdr:row>
      <xdr:rowOff>63500</xdr:rowOff>
    </xdr:to>
    <xdr:graphicFrame macro="">
      <xdr:nvGraphicFramePr>
        <xdr:cNvPr id="81" name="Chart 80">
          <a:extLst>
            <a:ext uri="{FF2B5EF4-FFF2-40B4-BE49-F238E27FC236}">
              <a16:creationId xmlns:a16="http://schemas.microsoft.com/office/drawing/2014/main" id="{EA91F7D6-3EDB-4A8B-BB21-25BCC8E61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206375</xdr:colOff>
      <xdr:row>6</xdr:row>
      <xdr:rowOff>119062</xdr:rowOff>
    </xdr:from>
    <xdr:to>
      <xdr:col>2</xdr:col>
      <xdr:colOff>304800</xdr:colOff>
      <xdr:row>12</xdr:row>
      <xdr:rowOff>50799</xdr:rowOff>
    </xdr:to>
    <xdr:sp macro="" textlink="">
      <xdr:nvSpPr>
        <xdr:cNvPr id="90" name="Rectangle: Rounded Corners 89">
          <a:extLst>
            <a:ext uri="{FF2B5EF4-FFF2-40B4-BE49-F238E27FC236}">
              <a16:creationId xmlns:a16="http://schemas.microsoft.com/office/drawing/2014/main" id="{1EC04126-58A8-D480-C85D-9709BEBB6051}"/>
            </a:ext>
          </a:extLst>
        </xdr:cNvPr>
        <xdr:cNvSpPr/>
      </xdr:nvSpPr>
      <xdr:spPr>
        <a:xfrm>
          <a:off x="206375" y="1338262"/>
          <a:ext cx="1266825" cy="1150937"/>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twoCellAnchor>
    <xdr:from>
      <xdr:col>0</xdr:col>
      <xdr:colOff>206375</xdr:colOff>
      <xdr:row>12</xdr:row>
      <xdr:rowOff>188912</xdr:rowOff>
    </xdr:from>
    <xdr:to>
      <xdr:col>2</xdr:col>
      <xdr:colOff>304800</xdr:colOff>
      <xdr:row>18</xdr:row>
      <xdr:rowOff>120649</xdr:rowOff>
    </xdr:to>
    <xdr:sp macro="" textlink="">
      <xdr:nvSpPr>
        <xdr:cNvPr id="91" name="Rectangle: Rounded Corners 90">
          <a:extLst>
            <a:ext uri="{FF2B5EF4-FFF2-40B4-BE49-F238E27FC236}">
              <a16:creationId xmlns:a16="http://schemas.microsoft.com/office/drawing/2014/main" id="{1B69672B-18B4-331B-B4F4-803F984A7474}"/>
            </a:ext>
          </a:extLst>
        </xdr:cNvPr>
        <xdr:cNvSpPr/>
      </xdr:nvSpPr>
      <xdr:spPr>
        <a:xfrm>
          <a:off x="206375" y="2627312"/>
          <a:ext cx="1266825" cy="1150937"/>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twoCellAnchor>
    <xdr:from>
      <xdr:col>0</xdr:col>
      <xdr:colOff>206375</xdr:colOff>
      <xdr:row>19</xdr:row>
      <xdr:rowOff>106362</xdr:rowOff>
    </xdr:from>
    <xdr:to>
      <xdr:col>2</xdr:col>
      <xdr:colOff>304800</xdr:colOff>
      <xdr:row>25</xdr:row>
      <xdr:rowOff>38099</xdr:rowOff>
    </xdr:to>
    <xdr:sp macro="" textlink="">
      <xdr:nvSpPr>
        <xdr:cNvPr id="92" name="Rectangle: Rounded Corners 91">
          <a:extLst>
            <a:ext uri="{FF2B5EF4-FFF2-40B4-BE49-F238E27FC236}">
              <a16:creationId xmlns:a16="http://schemas.microsoft.com/office/drawing/2014/main" id="{1AD490C9-3F2D-8F9C-D857-A3F839A9C022}"/>
            </a:ext>
          </a:extLst>
        </xdr:cNvPr>
        <xdr:cNvSpPr/>
      </xdr:nvSpPr>
      <xdr:spPr>
        <a:xfrm>
          <a:off x="206375" y="3967162"/>
          <a:ext cx="1266825" cy="1150937"/>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twoCellAnchor editAs="oneCell">
    <xdr:from>
      <xdr:col>0</xdr:col>
      <xdr:colOff>206375</xdr:colOff>
      <xdr:row>6</xdr:row>
      <xdr:rowOff>119062</xdr:rowOff>
    </xdr:from>
    <xdr:to>
      <xdr:col>2</xdr:col>
      <xdr:colOff>285751</xdr:colOff>
      <xdr:row>12</xdr:row>
      <xdr:rowOff>50800</xdr:rowOff>
    </xdr:to>
    <mc:AlternateContent xmlns:mc="http://schemas.openxmlformats.org/markup-compatibility/2006" xmlns:a14="http://schemas.microsoft.com/office/drawing/2010/main">
      <mc:Choice Requires="a14">
        <xdr:graphicFrame macro="">
          <xdr:nvGraphicFramePr>
            <xdr:cNvPr id="93" name="OrderPriority">
              <a:extLst>
                <a:ext uri="{FF2B5EF4-FFF2-40B4-BE49-F238E27FC236}">
                  <a16:creationId xmlns:a16="http://schemas.microsoft.com/office/drawing/2014/main" id="{0E2DD4BD-B808-4E75-879B-EB198AB0FFD5}"/>
                </a:ext>
              </a:extLst>
            </xdr:cNvPr>
            <xdr:cNvGraphicFramePr/>
          </xdr:nvGraphicFramePr>
          <xdr:xfrm>
            <a:off x="0" y="0"/>
            <a:ext cx="0" cy="0"/>
          </xdr:xfrm>
          <a:graphic>
            <a:graphicData uri="http://schemas.microsoft.com/office/drawing/2010/slicer">
              <sle:slicer xmlns:sle="http://schemas.microsoft.com/office/drawing/2010/slicer" name="OrderPriority"/>
            </a:graphicData>
          </a:graphic>
        </xdr:graphicFrame>
      </mc:Choice>
      <mc:Fallback xmlns="">
        <xdr:sp macro="" textlink="">
          <xdr:nvSpPr>
            <xdr:cNvPr id="0" name=""/>
            <xdr:cNvSpPr>
              <a:spLocks noTextEdit="1"/>
            </xdr:cNvSpPr>
          </xdr:nvSpPr>
          <xdr:spPr>
            <a:xfrm>
              <a:off x="206375" y="1338262"/>
              <a:ext cx="1263650" cy="1098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206375</xdr:colOff>
      <xdr:row>12</xdr:row>
      <xdr:rowOff>188912</xdr:rowOff>
    </xdr:from>
    <xdr:to>
      <xdr:col>2</xdr:col>
      <xdr:colOff>336550</xdr:colOff>
      <xdr:row>18</xdr:row>
      <xdr:rowOff>190499</xdr:rowOff>
    </xdr:to>
    <mc:AlternateContent xmlns:mc="http://schemas.openxmlformats.org/markup-compatibility/2006" xmlns:a14="http://schemas.microsoft.com/office/drawing/2010/main">
      <mc:Choice Requires="a14">
        <xdr:graphicFrame macro="">
          <xdr:nvGraphicFramePr>
            <xdr:cNvPr id="95" name="Region">
              <a:extLst>
                <a:ext uri="{FF2B5EF4-FFF2-40B4-BE49-F238E27FC236}">
                  <a16:creationId xmlns:a16="http://schemas.microsoft.com/office/drawing/2014/main" id="{3644B659-BCDB-4018-ACB1-D5E19BC4D8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6375" y="2627312"/>
              <a:ext cx="1298575" cy="1220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206375</xdr:colOff>
      <xdr:row>19</xdr:row>
      <xdr:rowOff>112712</xdr:rowOff>
    </xdr:from>
    <xdr:to>
      <xdr:col>2</xdr:col>
      <xdr:colOff>374650</xdr:colOff>
      <xdr:row>25</xdr:row>
      <xdr:rowOff>63499</xdr:rowOff>
    </xdr:to>
    <mc:AlternateContent xmlns:mc="http://schemas.openxmlformats.org/markup-compatibility/2006" xmlns:a14="http://schemas.microsoft.com/office/drawing/2010/main">
      <mc:Choice Requires="a14">
        <xdr:graphicFrame macro="">
          <xdr:nvGraphicFramePr>
            <xdr:cNvPr id="96" name="PackageType">
              <a:extLst>
                <a:ext uri="{FF2B5EF4-FFF2-40B4-BE49-F238E27FC236}">
                  <a16:creationId xmlns:a16="http://schemas.microsoft.com/office/drawing/2014/main" id="{A543AF9D-C555-4068-A859-2409669BBDBA}"/>
                </a:ext>
              </a:extLst>
            </xdr:cNvPr>
            <xdr:cNvGraphicFramePr/>
          </xdr:nvGraphicFramePr>
          <xdr:xfrm>
            <a:off x="0" y="0"/>
            <a:ext cx="0" cy="0"/>
          </xdr:xfrm>
          <a:graphic>
            <a:graphicData uri="http://schemas.microsoft.com/office/drawing/2010/slicer">
              <sle:slicer xmlns:sle="http://schemas.microsoft.com/office/drawing/2010/slicer" name="PackageType"/>
            </a:graphicData>
          </a:graphic>
        </xdr:graphicFrame>
      </mc:Choice>
      <mc:Fallback xmlns="">
        <xdr:sp macro="" textlink="">
          <xdr:nvSpPr>
            <xdr:cNvPr id="0" name=""/>
            <xdr:cNvSpPr>
              <a:spLocks noTextEdit="1"/>
            </xdr:cNvSpPr>
          </xdr:nvSpPr>
          <xdr:spPr>
            <a:xfrm>
              <a:off x="206375" y="3973512"/>
              <a:ext cx="1336675" cy="1169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285749</xdr:colOff>
      <xdr:row>4</xdr:row>
      <xdr:rowOff>80963</xdr:rowOff>
    </xdr:from>
    <xdr:ext cx="1123949" cy="269527"/>
    <xdr:sp macro="" textlink="'P3'!B18">
      <xdr:nvSpPr>
        <xdr:cNvPr id="97" name="TextBox 96">
          <a:extLst>
            <a:ext uri="{FF2B5EF4-FFF2-40B4-BE49-F238E27FC236}">
              <a16:creationId xmlns:a16="http://schemas.microsoft.com/office/drawing/2014/main" id="{9459365D-AA27-0A2C-6697-4261E820E9C5}"/>
            </a:ext>
          </a:extLst>
        </xdr:cNvPr>
        <xdr:cNvSpPr txBox="1"/>
      </xdr:nvSpPr>
      <xdr:spPr>
        <a:xfrm rot="10800000" flipV="1">
          <a:off x="10261599" y="893763"/>
          <a:ext cx="1123949" cy="269527"/>
        </a:xfrm>
        <a:prstGeom prst="rect">
          <a:avLst/>
        </a:prstGeom>
        <a:solidFill>
          <a:schemeClr val="accent4">
            <a:lumMod val="60000"/>
            <a:lumOff val="40000"/>
          </a:schemeClr>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0D2A9B8-0D13-4799-A24F-D0A8C838DE52}" type="TxLink">
            <a:rPr lang="en-US" sz="1200" b="1" i="0" u="none" strike="noStrike">
              <a:solidFill>
                <a:schemeClr val="accent3"/>
              </a:solidFill>
              <a:latin typeface="Aptos Narrow"/>
            </a:rPr>
            <a:pPr algn="ctr"/>
            <a:t> 2,578,092,700 </a:t>
          </a:fld>
          <a:endParaRPr lang="en-US" b="1">
            <a:solidFill>
              <a:schemeClr val="accent3"/>
            </a:solidFill>
          </a:endParaRPr>
        </a:p>
      </xdr:txBody>
    </xdr:sp>
    <xdr:clientData/>
  </xdr:oneCellAnchor>
  <xdr:oneCellAnchor>
    <xdr:from>
      <xdr:col>17</xdr:col>
      <xdr:colOff>254000</xdr:colOff>
      <xdr:row>10</xdr:row>
      <xdr:rowOff>76200</xdr:rowOff>
    </xdr:from>
    <xdr:ext cx="1187450" cy="330200"/>
    <xdr:sp macro="" textlink="'P2'!B13">
      <xdr:nvSpPr>
        <xdr:cNvPr id="98" name="TextBox 97">
          <a:extLst>
            <a:ext uri="{FF2B5EF4-FFF2-40B4-BE49-F238E27FC236}">
              <a16:creationId xmlns:a16="http://schemas.microsoft.com/office/drawing/2014/main" id="{809127CF-A4FE-FF46-86BC-34C8CDE167F2}"/>
            </a:ext>
          </a:extLst>
        </xdr:cNvPr>
        <xdr:cNvSpPr txBox="1"/>
      </xdr:nvSpPr>
      <xdr:spPr>
        <a:xfrm rot="10800000" flipV="1">
          <a:off x="10229850" y="2108200"/>
          <a:ext cx="1187450" cy="330200"/>
        </a:xfrm>
        <a:prstGeom prst="rect">
          <a:avLst/>
        </a:prstGeom>
        <a:solidFill>
          <a:schemeClr val="accent4">
            <a:lumMod val="60000"/>
            <a:lumOff val="40000"/>
          </a:schemeClr>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C786905A-5D48-4B0C-93D7-A4B6A661E710}" type="TxLink">
            <a:rPr lang="en-US" sz="1200" b="1" i="0" u="none" strike="noStrike">
              <a:solidFill>
                <a:schemeClr val="accent3"/>
              </a:solidFill>
              <a:latin typeface="Aptos Narrow"/>
              <a:ea typeface="+mn-ea"/>
              <a:cs typeface="+mn-cs"/>
            </a:rPr>
            <a:pPr marL="0" indent="0" algn="ctr"/>
            <a:t> 864,706,505 </a:t>
          </a:fld>
          <a:endParaRPr lang="en-US" sz="1200" b="1" i="0" u="none" strike="noStrike">
            <a:solidFill>
              <a:schemeClr val="accent3"/>
            </a:solidFill>
            <a:latin typeface="Aptos Narrow"/>
            <a:ea typeface="+mn-ea"/>
            <a:cs typeface="+mn-cs"/>
          </a:endParaRPr>
        </a:p>
      </xdr:txBody>
    </xdr:sp>
    <xdr:clientData/>
  </xdr:oneCellAnchor>
  <xdr:oneCellAnchor>
    <xdr:from>
      <xdr:col>17</xdr:col>
      <xdr:colOff>412750</xdr:colOff>
      <xdr:row>15</xdr:row>
      <xdr:rowOff>95250</xdr:rowOff>
    </xdr:from>
    <xdr:ext cx="946150" cy="298450"/>
    <xdr:sp macro="" textlink="'P4'!B13">
      <xdr:nvSpPr>
        <xdr:cNvPr id="99" name="TextBox 98">
          <a:extLst>
            <a:ext uri="{FF2B5EF4-FFF2-40B4-BE49-F238E27FC236}">
              <a16:creationId xmlns:a16="http://schemas.microsoft.com/office/drawing/2014/main" id="{DF0B3574-3A68-5713-4519-EF0FD1907D44}"/>
            </a:ext>
          </a:extLst>
        </xdr:cNvPr>
        <xdr:cNvSpPr txBox="1"/>
      </xdr:nvSpPr>
      <xdr:spPr>
        <a:xfrm rot="10800000" flipV="1">
          <a:off x="10388600" y="3143250"/>
          <a:ext cx="946150" cy="298450"/>
        </a:xfrm>
        <a:prstGeom prst="rect">
          <a:avLst/>
        </a:prstGeom>
        <a:solidFill>
          <a:schemeClr val="accent4">
            <a:lumMod val="60000"/>
            <a:lumOff val="40000"/>
          </a:schemeClr>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FDFB65A3-2AC0-4C34-ADA8-7132C93601F2}" type="TxLink">
            <a:rPr lang="en-US" sz="1200" b="1" i="0" u="none" strike="noStrike">
              <a:solidFill>
                <a:schemeClr val="accent3"/>
              </a:solidFill>
              <a:latin typeface="Aptos Narrow"/>
              <a:ea typeface="+mn-ea"/>
              <a:cs typeface="+mn-cs"/>
            </a:rPr>
            <a:pPr marL="0" indent="0" algn="ctr"/>
            <a:t>6999</a:t>
          </a:fld>
          <a:endParaRPr lang="en-US" sz="1200" b="1" i="0" u="none" strike="noStrike">
            <a:solidFill>
              <a:schemeClr val="accent3"/>
            </a:solidFill>
            <a:latin typeface="Aptos Narrow"/>
            <a:ea typeface="+mn-ea"/>
            <a:cs typeface="+mn-cs"/>
          </a:endParaRPr>
        </a:p>
      </xdr:txBody>
    </xdr:sp>
    <xdr:clientData/>
  </xdr:oneCellAnchor>
  <xdr:oneCellAnchor>
    <xdr:from>
      <xdr:col>17</xdr:col>
      <xdr:colOff>361950</xdr:colOff>
      <xdr:row>19</xdr:row>
      <xdr:rowOff>171450</xdr:rowOff>
    </xdr:from>
    <xdr:ext cx="1098550" cy="292100"/>
    <xdr:sp macro="" textlink="'P5'!B10">
      <xdr:nvSpPr>
        <xdr:cNvPr id="100" name="TextBox 99">
          <a:extLst>
            <a:ext uri="{FF2B5EF4-FFF2-40B4-BE49-F238E27FC236}">
              <a16:creationId xmlns:a16="http://schemas.microsoft.com/office/drawing/2014/main" id="{76E62AFB-A4AC-3103-BD9F-23A4C8555C90}"/>
            </a:ext>
          </a:extLst>
        </xdr:cNvPr>
        <xdr:cNvSpPr txBox="1"/>
      </xdr:nvSpPr>
      <xdr:spPr>
        <a:xfrm rot="10800000" flipV="1">
          <a:off x="10337800" y="4032250"/>
          <a:ext cx="1098550" cy="292100"/>
        </a:xfrm>
        <a:prstGeom prst="rect">
          <a:avLst/>
        </a:prstGeom>
        <a:solidFill>
          <a:schemeClr val="accent4">
            <a:lumMod val="60000"/>
            <a:lumOff val="40000"/>
          </a:schemeClr>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091169A9-6EF7-4371-98FF-67ADDDDBA39D}" type="TxLink">
            <a:rPr lang="en-US" sz="1200" b="1" i="0" u="none" strike="noStrike">
              <a:solidFill>
                <a:schemeClr val="accent3"/>
              </a:solidFill>
              <a:latin typeface="Aptos Narrow"/>
              <a:ea typeface="+mn-ea"/>
              <a:cs typeface="+mn-cs"/>
            </a:rPr>
            <a:pPr marL="0" indent="0" algn="ctr"/>
            <a:t> 5,655,495 </a:t>
          </a:fld>
          <a:endParaRPr lang="en-US" sz="1200" b="1" i="0" u="none" strike="noStrike">
            <a:solidFill>
              <a:schemeClr val="accent3"/>
            </a:solidFill>
            <a:latin typeface="Aptos Narrow"/>
            <a:ea typeface="+mn-ea"/>
            <a:cs typeface="+mn-cs"/>
          </a:endParaRPr>
        </a:p>
      </xdr:txBody>
    </xdr:sp>
    <xdr:clientData/>
  </xdr:oneCellAnchor>
  <xdr:twoCellAnchor>
    <xdr:from>
      <xdr:col>10</xdr:col>
      <xdr:colOff>546100</xdr:colOff>
      <xdr:row>1</xdr:row>
      <xdr:rowOff>177800</xdr:rowOff>
    </xdr:from>
    <xdr:to>
      <xdr:col>16</xdr:col>
      <xdr:colOff>571500</xdr:colOff>
      <xdr:row>12</xdr:row>
      <xdr:rowOff>107950</xdr:rowOff>
    </xdr:to>
    <xdr:graphicFrame macro="">
      <xdr:nvGraphicFramePr>
        <xdr:cNvPr id="4" name="Chart 3">
          <a:extLst>
            <a:ext uri="{FF2B5EF4-FFF2-40B4-BE49-F238E27FC236}">
              <a16:creationId xmlns:a16="http://schemas.microsoft.com/office/drawing/2014/main" id="{37E681D3-E991-48F1-B1CD-D153FEB20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193675</xdr:colOff>
      <xdr:row>0</xdr:row>
      <xdr:rowOff>30162</xdr:rowOff>
    </xdr:from>
    <xdr:to>
      <xdr:col>2</xdr:col>
      <xdr:colOff>355600</xdr:colOff>
      <xdr:row>5</xdr:row>
      <xdr:rowOff>88900</xdr:rowOff>
    </xdr:to>
    <mc:AlternateContent xmlns:mc="http://schemas.openxmlformats.org/markup-compatibility/2006" xmlns:tsle="http://schemas.microsoft.com/office/drawing/2012/timeslicer">
      <mc:Choice Requires="tsle">
        <xdr:graphicFrame macro="">
          <xdr:nvGraphicFramePr>
            <xdr:cNvPr id="8" name="OrderDate">
              <a:extLst>
                <a:ext uri="{FF2B5EF4-FFF2-40B4-BE49-F238E27FC236}">
                  <a16:creationId xmlns:a16="http://schemas.microsoft.com/office/drawing/2014/main" id="{05B8D2D1-D44E-42C8-B992-DB11E3DA77CD}"/>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93675" y="30162"/>
              <a:ext cx="1330325" cy="107473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6293.545560300925" createdVersion="8" refreshedVersion="8" minRefreshableVersion="3" recordCount="6999" xr:uid="{5497F824-8C93-4DD2-993D-296EC343C688}">
  <cacheSource type="worksheet">
    <worksheetSource name="Sales_Data"/>
  </cacheSource>
  <cacheFields count="24">
    <cacheField name="OrderID" numFmtId="0">
      <sharedItems containsSemiMixedTypes="0" containsString="0" containsNumber="1" containsInteger="1" minValue="100001" maxValue="106999"/>
    </cacheField>
    <cacheField name="OrderDate" numFmtId="14">
      <sharedItems containsSemiMixedTypes="0" containsNonDate="0" containsDate="1" containsString="0" minDate="2025-01-01T00:56:00" maxDate="2025-12-31T23:57:00" count="6963">
        <d v="2025-04-13T23:28:00"/>
        <d v="2025-12-15T03:34:00"/>
        <d v="2025-09-28T04:01:00"/>
        <d v="2025-04-17T20:47:00"/>
        <d v="2025-03-13T01:39:00"/>
        <d v="2025-07-08T15:54:00"/>
        <d v="2025-01-21T08:44:00"/>
        <d v="2025-04-13T14:24:00"/>
        <d v="2025-05-02T21:34:00"/>
        <d v="2025-08-03T13:07:00"/>
        <d v="2025-11-27T15:35:00"/>
        <d v="2025-03-29T05:18:00"/>
        <d v="2025-04-10T00:04:00"/>
        <d v="2025-12-26T17:30:00"/>
        <d v="2025-06-01T14:37:00"/>
        <d v="2025-05-11T19:52:00"/>
        <d v="2025-05-30T11:06:00"/>
        <d v="2025-11-05T23:27:00"/>
        <d v="2025-09-15T07:40:00"/>
        <d v="2025-12-10T08:11:00"/>
        <d v="2025-10-21T00:50:00"/>
        <d v="2025-07-11T15:44:00"/>
        <d v="2025-10-04T13:32:00"/>
        <d v="2025-06-10T11:01:00"/>
        <d v="2025-11-10T14:14:00"/>
        <d v="2025-01-22T07:12:00"/>
        <d v="2025-09-10T03:04:00"/>
        <d v="2025-08-24T04:57:00"/>
        <d v="2025-12-11T20:38:00"/>
        <d v="2025-02-18T13:49:00"/>
        <d v="2025-02-28T06:43:00"/>
        <d v="2025-06-19T14:10:00"/>
        <d v="2025-07-07T18:41:00"/>
        <d v="2025-09-28T20:03:00"/>
        <d v="2025-07-09T13:32:00"/>
        <d v="2025-06-24T06:16:00"/>
        <d v="2025-02-20T05:00:00"/>
        <d v="2025-12-30T01:30:00"/>
        <d v="2025-02-24T23:12:00"/>
        <d v="2025-09-01T08:27:00"/>
        <d v="2025-11-16T17:39:00"/>
        <d v="2025-05-11T14:34:00"/>
        <d v="2025-11-03T14:33:00"/>
        <d v="2025-05-15T09:54:00"/>
        <d v="2025-01-21T02:49:00"/>
        <d v="2025-11-25T03:36:00"/>
        <d v="2025-06-16T01:54:00"/>
        <d v="2025-10-01T21:27:00"/>
        <d v="2025-03-30T06:08:00"/>
        <d v="2025-11-12T00:09:00"/>
        <d v="2025-01-14T11:08:00"/>
        <d v="2025-08-30T22:08:00"/>
        <d v="2025-09-22T04:47:00"/>
        <d v="2025-12-12T15:35:00"/>
        <d v="2025-02-22T02:35:00"/>
        <d v="2025-12-06T10:39:00"/>
        <d v="2025-04-02T14:37:00"/>
        <d v="2025-09-21T04:50:00"/>
        <d v="2025-02-04T05:20:00"/>
        <d v="2025-07-25T03:30:00"/>
        <d v="2025-03-22T11:17:00"/>
        <d v="2025-02-19T09:33:00"/>
        <d v="2025-12-26T08:12:00"/>
        <d v="2025-01-02T00:35:00"/>
        <d v="2025-02-23T09:25:00"/>
        <d v="2025-04-16T05:38:00"/>
        <d v="2025-09-17T13:51:00"/>
        <d v="2025-11-06T10:36:00"/>
        <d v="2025-07-10T13:57:00"/>
        <d v="2025-08-06T10:24:00"/>
        <d v="2025-02-13T01:45:00"/>
        <d v="2025-06-11T22:34:00"/>
        <d v="2025-07-21T21:59:00"/>
        <d v="2025-09-27T14:07:00"/>
        <d v="2025-12-17T09:34:00"/>
        <d v="2025-10-31T10:34:00"/>
        <d v="2025-09-28T07:44:00"/>
        <d v="2025-08-03T20:14:00"/>
        <d v="2025-09-09T07:28:00"/>
        <d v="2025-07-09T04:19:00"/>
        <d v="2025-10-23T23:31:00"/>
        <d v="2025-08-01T13:26:00"/>
        <d v="2025-07-27T15:42:00"/>
        <d v="2025-08-25T22:37:00"/>
        <d v="2025-12-04T20:52:00"/>
        <d v="2025-02-22T23:40:00"/>
        <d v="2025-10-07T12:12:00"/>
        <d v="2025-08-05T21:54:00"/>
        <d v="2025-09-09T06:44:00"/>
        <d v="2025-07-07T04:57:00"/>
        <d v="2025-02-10T14:04:00"/>
        <d v="2025-06-06T23:54:00"/>
        <d v="2025-01-15T10:30:00"/>
        <d v="2025-10-28T23:11:00"/>
        <d v="2025-03-06T16:39:00"/>
        <d v="2025-12-11T07:18:00"/>
        <d v="2025-11-23T09:47:00"/>
        <d v="2025-01-09T23:20:00"/>
        <d v="2025-12-10T22:38:00"/>
        <d v="2025-05-09T05:40:00"/>
        <d v="2025-05-16T09:02:00"/>
        <d v="2025-03-04T18:58:00"/>
        <d v="2025-05-19T06:40:00"/>
        <d v="2025-03-22T19:09:00"/>
        <d v="2025-06-12T23:29:00"/>
        <d v="2025-10-16T04:06:00"/>
        <d v="2025-09-18T12:32:00"/>
        <d v="2025-08-19T02:59:00"/>
        <d v="2025-02-10T21:16:00"/>
        <d v="2025-01-28T15:05:00"/>
        <d v="2025-05-15T05:01:00"/>
        <d v="2025-07-20T21:52:00"/>
        <d v="2025-11-24T07:06:00"/>
        <d v="2025-09-25T15:36:00"/>
        <d v="2025-02-02T16:42:00"/>
        <d v="2025-02-17T09:12:00"/>
        <d v="2025-03-03T16:15:00"/>
        <d v="2025-08-04T09:44:00"/>
        <d v="2025-10-20T06:16:00"/>
        <d v="2025-04-09T10:07:00"/>
        <d v="2025-06-21T02:34:00"/>
        <d v="2025-12-26T07:58:00"/>
        <d v="2025-08-02T02:48:00"/>
        <d v="2025-02-04T12:27:00"/>
        <d v="2025-08-15T05:11:00"/>
        <d v="2025-04-11T16:22:00"/>
        <d v="2025-05-11T01:19:00"/>
        <d v="2025-09-14T06:45:00"/>
        <d v="2025-01-05T05:00:00"/>
        <d v="2025-08-06T00:04:00"/>
        <d v="2025-09-12T09:09:00"/>
        <d v="2025-12-25T22:54:00"/>
        <d v="2025-10-10T19:51:00"/>
        <d v="2025-07-26T00:28:00"/>
        <d v="2025-01-15T13:51:00"/>
        <d v="2025-12-12T02:47:00"/>
        <d v="2025-02-11T08:46:00"/>
        <d v="2025-06-28T06:17:00"/>
        <d v="2025-03-04T07:38:00"/>
        <d v="2025-12-18T06:07:00"/>
        <d v="2025-08-19T09:06:00"/>
        <d v="2025-08-29T14:20:00"/>
        <d v="2025-02-21T18:59:00"/>
        <d v="2025-04-06T23:00:00"/>
        <d v="2025-08-10T01:13:00"/>
        <d v="2025-08-19T19:51:00"/>
        <d v="2025-08-25T09:10:00"/>
        <d v="2025-05-23T03:32:00"/>
        <d v="2025-06-20T14:48:00"/>
        <d v="2025-01-29T05:14:00"/>
        <d v="2025-02-05T02:49:00"/>
        <d v="2025-01-13T11:12:00"/>
        <d v="2025-06-09T00:17:00"/>
        <d v="2025-11-23T23:32:00"/>
        <d v="2025-07-06T08:01:00"/>
        <d v="2025-08-31T22:52:00"/>
        <d v="2025-03-27T08:00:00"/>
        <d v="2025-10-11T05:43:00"/>
        <d v="2025-03-07T02:37:00"/>
        <d v="2025-06-19T08:33:00"/>
        <d v="2025-02-14T13:24:00"/>
        <d v="2025-03-03T16:21:00"/>
        <d v="2025-05-14T16:00:00"/>
        <d v="2025-10-11T17:11:00"/>
        <d v="2025-01-28T10:15:00"/>
        <d v="2025-04-18T19:18:00"/>
        <d v="2025-02-13T18:33:00"/>
        <d v="2025-12-06T16:12:00"/>
        <d v="2025-10-13T22:38:00"/>
        <d v="2025-11-27T13:59:00"/>
        <d v="2025-05-08T15:14:00"/>
        <d v="2025-12-14T19:51:00"/>
        <d v="2025-08-19T15:50:00"/>
        <d v="2025-07-09T10:45:00"/>
        <d v="2025-08-13T00:27:00"/>
        <d v="2025-10-10T15:49:00"/>
        <d v="2025-05-01T21:04:00"/>
        <d v="2025-04-26T05:35:00"/>
        <d v="2025-08-21T14:30:00"/>
        <d v="2025-09-16T00:53:00"/>
        <d v="2025-12-25T06:13:00"/>
        <d v="2025-07-17T07:24:00"/>
        <d v="2025-05-17T20:40:00"/>
        <d v="2025-11-14T09:03:00"/>
        <d v="2025-06-14T06:37:00"/>
        <d v="2025-08-13T07:28:00"/>
        <d v="2025-11-03T12:02:00"/>
        <d v="2025-08-22T13:42:00"/>
        <d v="2025-06-21T22:32:00"/>
        <d v="2025-06-01T02:39:00"/>
        <d v="2025-11-11T11:57:00"/>
        <d v="2025-06-09T01:06:00"/>
        <d v="2025-04-06T04:20:00"/>
        <d v="2025-08-21T11:54:00"/>
        <d v="2025-06-29T03:59:00"/>
        <d v="2025-04-23T00:05:00"/>
        <d v="2025-11-14T07:55:00"/>
        <d v="2025-02-21T20:42:00"/>
        <d v="2025-09-25T19:08:00"/>
        <d v="2025-10-22T01:06:00"/>
        <d v="2025-04-23T16:49:00"/>
        <d v="2025-04-11T23:06:00"/>
        <d v="2025-04-23T08:42:00"/>
        <d v="2025-03-22T19:41:00"/>
        <d v="2025-07-06T10:04:00"/>
        <d v="2025-04-23T16:01:00"/>
        <d v="2025-01-02T22:53:00"/>
        <d v="2025-05-10T20:33:00"/>
        <d v="2025-08-08T04:38:00"/>
        <d v="2025-02-23T20:06:00"/>
        <d v="2025-12-09T08:31:00"/>
        <d v="2025-08-12T06:48:00"/>
        <d v="2025-08-13T17:06:00"/>
        <d v="2025-05-06T14:49:00"/>
        <d v="2025-05-10T15:37:00"/>
        <d v="2025-02-22T15:07:00"/>
        <d v="2025-06-21T19:05:00"/>
        <d v="2025-08-06T12:39:00"/>
        <d v="2025-06-09T04:44:00"/>
        <d v="2025-07-17T01:40:00"/>
        <d v="2025-09-04T18:33:00"/>
        <d v="2025-11-20T04:48:00"/>
        <d v="2025-07-22T00:17:00"/>
        <d v="2025-07-03T00:43:00"/>
        <d v="2025-05-03T15:50:00"/>
        <d v="2025-09-12T16:56:00"/>
        <d v="2025-10-21T06:18:00"/>
        <d v="2025-10-07T09:59:00"/>
        <d v="2025-11-21T03:56:00"/>
        <d v="2025-04-08T03:02:00"/>
        <d v="2025-07-17T12:22:00"/>
        <d v="2025-08-28T12:04:00"/>
        <d v="2025-05-24T02:18:00"/>
        <d v="2025-04-07T10:45:00"/>
        <d v="2025-07-20T17:15:00"/>
        <d v="2025-05-04T19:23:00"/>
        <d v="2025-07-06T10:03:00"/>
        <d v="2025-11-22T17:35:00"/>
        <d v="2025-12-15T13:38:00"/>
        <d v="2025-09-16T10:20:00"/>
        <d v="2025-05-28T12:00:00"/>
        <d v="2025-09-09T10:18:00"/>
        <d v="2025-12-12T06:22:00"/>
        <d v="2025-05-27T09:30:00"/>
        <d v="2025-05-28T05:06:00"/>
        <d v="2025-12-18T05:22:00"/>
        <d v="2025-07-18T17:11:00"/>
        <d v="2025-11-04T10:51:00"/>
        <d v="2025-05-08T20:29:00"/>
        <d v="2025-02-08T14:46:00"/>
        <d v="2025-12-04T23:38:00"/>
        <d v="2025-12-26T17:35:00"/>
        <d v="2025-05-09T07:14:00"/>
        <d v="2025-09-24T08:32:00"/>
        <d v="2025-05-31T02:34:00"/>
        <d v="2025-10-25T14:29:00"/>
        <d v="2025-04-09T19:25:00"/>
        <d v="2025-09-20T13:30:00"/>
        <d v="2025-09-09T23:37:00"/>
        <d v="2025-05-24T01:22:00"/>
        <d v="2025-12-12T17:08:00"/>
        <d v="2025-04-22T00:45:00"/>
        <d v="2025-03-01T01:57:00"/>
        <d v="2025-01-02T12:27:00"/>
        <d v="2025-10-31T12:42:00"/>
        <d v="2025-09-11T13:21:00"/>
        <d v="2025-05-20T11:04:00"/>
        <d v="2025-02-06T20:13:00"/>
        <d v="2025-06-09T19:06:00"/>
        <d v="2025-01-09T01:34:00"/>
        <d v="2025-08-21T01:52:00"/>
        <d v="2025-04-09T13:14:00"/>
        <d v="2025-05-27T21:18:00"/>
        <d v="2025-10-31T06:02:00"/>
        <d v="2025-07-27T03:17:00"/>
        <d v="2025-05-11T10:12:00"/>
        <d v="2025-06-01T06:12:00"/>
        <d v="2025-02-23T00:28:00"/>
        <d v="2025-04-30T12:02:00"/>
        <d v="2025-06-10T07:57:00"/>
        <d v="2025-04-26T15:53:00"/>
        <d v="2025-03-16T18:46:00"/>
        <d v="2025-04-23T15:25:00"/>
        <d v="2025-04-14T12:34:00"/>
        <d v="2025-12-06T06:56:00"/>
        <d v="2025-09-11T22:03:00"/>
        <d v="2025-08-15T18:58:00"/>
        <d v="2025-04-22T04:23:00"/>
        <d v="2025-04-09T01:08:00"/>
        <d v="2025-06-02T08:12:00"/>
        <d v="2025-12-15T15:26:00"/>
        <d v="2025-12-04T20:51:00"/>
        <d v="2025-07-13T03:01:00"/>
        <d v="2025-11-06T09:19:00"/>
        <d v="2025-06-12T02:14:00"/>
        <d v="2025-07-27T00:11:00"/>
        <d v="2025-06-18T06:01:00"/>
        <d v="2025-06-10T02:38:00"/>
        <d v="2025-03-09T10:54:00"/>
        <d v="2025-10-16T12:15:00"/>
        <d v="2025-10-04T16:47:00"/>
        <d v="2025-10-31T09:50:00"/>
        <d v="2025-05-15T07:27:00"/>
        <d v="2025-07-14T07:35:00"/>
        <d v="2025-05-08T18:22:00"/>
        <d v="2025-02-02T18:06:00"/>
        <d v="2025-06-25T17:14:00"/>
        <d v="2025-01-22T23:57:00"/>
        <d v="2025-08-26T08:38:00"/>
        <d v="2025-06-07T19:34:00"/>
        <d v="2025-02-07T19:02:00"/>
        <d v="2025-08-18T11:52:00"/>
        <d v="2025-12-31T12:46:00"/>
        <d v="2025-02-20T04:41:00"/>
        <d v="2025-09-21T18:48:00"/>
        <d v="2025-10-10T04:50:00"/>
        <d v="2025-01-27T03:24:00"/>
        <d v="2025-08-14T23:44:00"/>
        <d v="2025-10-04T20:39:00"/>
        <d v="2025-10-13T22:51:00"/>
        <d v="2025-04-07T19:35:00"/>
        <d v="2025-10-11T01:34:00"/>
        <d v="2025-11-13T14:54:00"/>
        <d v="2025-10-31T07:09:00"/>
        <d v="2025-05-27T13:55:00"/>
        <d v="2025-01-04T03:12:00"/>
        <d v="2025-02-04T11:23:00"/>
        <d v="2025-07-11T05:04:00"/>
        <d v="2025-02-18T07:16:00"/>
        <d v="2025-01-17T08:24:00"/>
        <d v="2025-06-21T08:12:00"/>
        <d v="2025-08-08T15:37:00"/>
        <d v="2025-06-07T08:12:00"/>
        <d v="2025-02-15T22:11:00"/>
        <d v="2025-01-06T18:28:00"/>
        <d v="2025-04-09T07:46:00"/>
        <d v="2025-08-21T06:11:00"/>
        <d v="2025-02-06T12:24:00"/>
        <d v="2025-10-07T04:28:00"/>
        <d v="2025-12-15T19:02:00"/>
        <d v="2025-10-29T17:57:00"/>
        <d v="2025-06-30T06:31:00"/>
        <d v="2025-04-05T05:43:00"/>
        <d v="2025-04-09T21:20:00"/>
        <d v="2025-07-07T09:57:00"/>
        <d v="2025-04-26T14:40:00"/>
        <d v="2025-07-10T23:06:00"/>
        <d v="2025-09-10T16:02:00"/>
        <d v="2025-06-10T12:07:00"/>
        <d v="2025-09-13T00:06:00"/>
        <d v="2025-11-19T19:15:00"/>
        <d v="2025-05-08T23:20:00"/>
        <d v="2025-01-18T20:14:00"/>
        <d v="2025-10-08T08:36:00"/>
        <d v="2025-08-11T18:29:00"/>
        <d v="2025-02-23T05:56:00"/>
        <d v="2025-02-27T21:54:00"/>
        <d v="2025-11-19T03:56:00"/>
        <d v="2025-12-26T17:45:00"/>
        <d v="2025-06-23T05:27:00"/>
        <d v="2025-10-07T09:06:00"/>
        <d v="2025-04-24T02:28:00"/>
        <d v="2025-10-15T13:31:00"/>
        <d v="2025-12-08T23:20:00"/>
        <d v="2025-05-31T01:07:00"/>
        <d v="2025-05-07T18:46:00"/>
        <d v="2025-06-04T08:47:00"/>
        <d v="2025-09-30T01:05:00"/>
        <d v="2025-04-14T14:29:00"/>
        <d v="2025-10-26T12:02:00"/>
        <d v="2025-09-03T11:14:00"/>
        <d v="2025-06-25T16:27:00"/>
        <d v="2025-02-08T15:58:00"/>
        <d v="2025-06-19T02:59:00"/>
        <d v="2025-09-04T05:15:00"/>
        <d v="2025-01-26T23:28:00"/>
        <d v="2025-12-21T09:27:00"/>
        <d v="2025-11-02T04:04:00"/>
        <d v="2025-01-13T13:29:00"/>
        <d v="2025-11-12T17:49:00"/>
        <d v="2025-11-09T07:57:00"/>
        <d v="2025-02-05T15:11:00"/>
        <d v="2025-06-22T01:40:00"/>
        <d v="2025-01-20T19:01:00"/>
        <d v="2025-11-17T08:21:00"/>
        <d v="2025-09-21T22:36:00"/>
        <d v="2025-05-22T18:59:00"/>
        <d v="2025-05-23T00:52:00"/>
        <d v="2025-04-02T21:14:00"/>
        <d v="2025-12-20T08:49:00"/>
        <d v="2025-11-18T19:17:00"/>
        <d v="2025-10-15T06:04:00"/>
        <d v="2025-08-03T02:32:00"/>
        <d v="2025-12-08T00:43:00"/>
        <d v="2025-02-20T12:02:00"/>
        <d v="2025-06-02T13:50:00"/>
        <d v="2025-07-05T20:28:00"/>
        <d v="2025-03-04T00:33:00"/>
        <d v="2025-07-09T17:07:00"/>
        <d v="2025-05-05T06:26:00"/>
        <d v="2025-05-30T14:44:00"/>
        <d v="2025-11-10T00:27:00"/>
        <d v="2025-02-27T21:06:00"/>
        <d v="2025-12-08T06:51:00"/>
        <d v="2025-11-01T19:05:00"/>
        <d v="2025-06-29T19:51:00"/>
        <d v="2025-06-19T01:05:00"/>
        <d v="2025-11-22T13:21:00"/>
        <d v="2025-09-28T20:22:00"/>
        <d v="2025-02-23T06:56:00"/>
        <d v="2025-04-11T13:27:00"/>
        <d v="2025-09-21T19:25:00"/>
        <d v="2025-02-22T23:59:00"/>
        <d v="2025-03-01T14:32:00"/>
        <d v="2025-04-18T23:44:00"/>
        <d v="2025-01-05T06:23:00"/>
        <d v="2025-04-13T02:14:00"/>
        <d v="2025-07-15T09:10:00"/>
        <d v="2025-09-19T11:40:00"/>
        <d v="2025-12-31T08:20:00"/>
        <d v="2025-12-16T07:21:00"/>
        <d v="2025-02-16T09:34:00"/>
        <d v="2025-12-21T16:11:00"/>
        <d v="2025-11-07T08:12:00"/>
        <d v="2025-11-04T22:34:00"/>
        <d v="2025-05-24T09:39:00"/>
        <d v="2025-09-26T14:51:00"/>
        <d v="2025-05-04T03:49:00"/>
        <d v="2025-04-16T20:23:00"/>
        <d v="2025-06-07T06:49:00"/>
        <d v="2025-05-27T15:02:00"/>
        <d v="2025-05-25T07:23:00"/>
        <d v="2025-04-30T13:57:00"/>
        <d v="2025-11-15T19:57:00"/>
        <d v="2025-10-02T06:35:00"/>
        <d v="2025-04-02T13:59:00"/>
        <d v="2025-02-27T05:55:00"/>
        <d v="2025-12-12T08:12:00"/>
        <d v="2025-08-17T13:54:00"/>
        <d v="2025-04-27T15:49:00"/>
        <d v="2025-11-14T03:26:00"/>
        <d v="2025-10-06T19:09:00"/>
        <d v="2025-05-07T02:40:00"/>
        <d v="2025-05-09T12:22:00"/>
        <d v="2025-02-27T23:52:00"/>
        <d v="2025-05-02T23:48:00"/>
        <d v="2025-01-01T15:38:00"/>
        <d v="2025-08-27T03:59:00"/>
        <d v="2025-10-17T02:11:00"/>
        <d v="2025-04-06T21:17:00"/>
        <d v="2025-05-06T23:45:00"/>
        <d v="2025-04-28T06:18:00"/>
        <d v="2025-02-17T22:37:00"/>
        <d v="2025-03-30T20:01:00"/>
        <d v="2025-08-25T14:40:00"/>
        <d v="2025-09-29T01:03:00"/>
        <d v="2025-07-08T08:55:00"/>
        <d v="2025-07-11T02:40:00"/>
        <d v="2025-03-10T09:31:00"/>
        <d v="2025-10-05T17:18:00"/>
        <d v="2025-12-15T14:49:00"/>
        <d v="2025-09-04T15:32:00"/>
        <d v="2025-03-17T12:23:00"/>
        <d v="2025-06-03T11:41:00"/>
        <d v="2025-05-24T11:24:00"/>
        <d v="2025-03-27T00:44:00"/>
        <d v="2025-07-04T14:52:00"/>
        <d v="2025-10-12T22:39:00"/>
        <d v="2025-08-08T00:41:00"/>
        <d v="2025-03-10T07:00:00"/>
        <d v="2025-02-16T15:58:00"/>
        <d v="2025-04-04T15:54:00"/>
        <d v="2025-08-26T02:30:00"/>
        <d v="2025-07-23T18:03:00"/>
        <d v="2025-08-06T13:29:00"/>
        <d v="2025-12-07T08:11:00"/>
        <d v="2025-02-08T11:10:00"/>
        <d v="2025-04-10T15:19:00"/>
        <d v="2025-10-16T00:38:00"/>
        <d v="2025-09-11T06:44:00"/>
        <d v="2025-08-10T17:48:00"/>
        <d v="2025-12-23T10:17:00"/>
        <d v="2025-01-23T02:35:00"/>
        <d v="2025-09-07T09:10:00"/>
        <d v="2025-01-10T11:01:00"/>
        <d v="2025-09-03T07:07:00"/>
        <d v="2025-11-21T02:08:00"/>
        <d v="2025-04-10T01:25:00"/>
        <d v="2025-10-17T06:57:00"/>
        <d v="2025-06-29T11:32:00"/>
        <d v="2025-08-11T12:54:00"/>
        <d v="2025-09-07T18:06:00"/>
        <d v="2025-05-27T23:29:00"/>
        <d v="2025-04-06T19:44:00"/>
        <d v="2025-09-14T21:40:00"/>
        <d v="2025-11-21T10:09:00"/>
        <d v="2025-01-04T12:50:00"/>
        <d v="2025-01-16T07:00:00"/>
        <d v="2025-10-07T19:56:00"/>
        <d v="2025-12-02T04:28:00"/>
        <d v="2025-09-04T18:59:00"/>
        <d v="2025-09-15T19:42:00"/>
        <d v="2025-06-09T07:02:00"/>
        <d v="2025-12-06T06:45:00"/>
        <d v="2025-06-01T21:31:00"/>
        <d v="2025-06-27T04:54:00"/>
        <d v="2025-06-12T08:30:00"/>
        <d v="2025-02-02T11:03:00"/>
        <d v="2025-06-28T03:29:00"/>
        <d v="2025-04-11T02:15:00"/>
        <d v="2025-09-25T10:41:00"/>
        <d v="2025-11-19T21:47:00"/>
        <d v="2025-03-06T17:18:00"/>
        <d v="2025-06-17T21:39:00"/>
        <d v="2025-11-26T18:51:00"/>
        <d v="2025-02-12T01:21:00"/>
        <d v="2025-02-13T08:57:00"/>
        <d v="2025-10-12T09:30:00"/>
        <d v="2025-01-12T18:04:00"/>
        <d v="2025-04-05T05:48:00"/>
        <d v="2025-10-29T08:42:00"/>
        <d v="2025-09-10T18:03:00"/>
        <d v="2025-08-30T17:54:00"/>
        <d v="2025-02-04T19:01:00"/>
        <d v="2025-08-03T18:19:00"/>
        <d v="2025-12-03T22:48:00"/>
        <d v="2025-03-31T03:48:00"/>
        <d v="2025-09-21T03:00:00"/>
        <d v="2025-04-03T16:17:00"/>
        <d v="2025-03-31T12:35:00"/>
        <d v="2025-04-25T02:27:00"/>
        <d v="2025-04-15T20:20:00"/>
        <d v="2025-07-15T20:07:00"/>
        <d v="2025-11-10T03:05:00"/>
        <d v="2025-04-24T06:42:00"/>
        <d v="2025-03-16T09:53:00"/>
        <d v="2025-08-05T12:17:00"/>
        <d v="2025-10-04T03:36:00"/>
        <d v="2025-09-06T06:14:00"/>
        <d v="2025-06-13T21:47:00"/>
        <d v="2025-12-23T21:06:00"/>
        <d v="2025-07-11T20:39:00"/>
        <d v="2025-08-15T10:32:00"/>
        <d v="2025-06-26T15:33:00"/>
        <d v="2025-04-09T23:38:00"/>
        <d v="2025-02-05T11:03:00"/>
        <d v="2025-04-06T05:59:00"/>
        <d v="2025-06-01T04:11:00"/>
        <d v="2025-05-31T12:18:00"/>
        <d v="2025-07-09T00:46:00"/>
        <d v="2025-08-12T14:15:00"/>
        <d v="2025-02-06T18:28:00"/>
        <d v="2025-09-25T07:50:00"/>
        <d v="2025-07-02T10:08:00"/>
        <d v="2025-01-13T00:34:00"/>
        <d v="2025-10-06T00:14:00"/>
        <d v="2025-08-05T11:06:00"/>
        <d v="2025-12-21T15:05:00"/>
        <d v="2025-12-27T07:26:00"/>
        <d v="2025-10-13T13:09:00"/>
        <d v="2025-09-30T06:20:00"/>
        <d v="2025-03-03T17:07:00"/>
        <d v="2025-03-25T21:18:00"/>
        <d v="2025-08-05T12:29:00"/>
        <d v="2025-12-08T12:51:00"/>
        <d v="2025-07-06T08:31:00"/>
        <d v="2025-01-19T23:05:00"/>
        <d v="2025-06-26T21:38:00"/>
        <d v="2025-04-10T17:37:00"/>
        <d v="2025-08-21T02:56:00"/>
        <d v="2025-03-17T02:29:00"/>
        <d v="2025-09-22T13:43:00"/>
        <d v="2025-10-11T08:11:00"/>
        <d v="2025-07-25T15:02:00"/>
        <d v="2025-08-11T04:12:00"/>
        <d v="2025-02-21T12:17:00"/>
        <d v="2025-12-05T20:07:00"/>
        <d v="2025-05-24T07:31:00"/>
        <d v="2025-03-10T18:53:00"/>
        <d v="2025-04-09T08:03:00"/>
        <d v="2025-01-25T20:42:00"/>
        <d v="2025-02-22T08:18:00"/>
        <d v="2025-05-31T09:17:00"/>
        <d v="2025-05-24T08:47:00"/>
        <d v="2025-02-26T11:37:00"/>
        <d v="2025-02-08T11:49:00"/>
        <d v="2025-04-19T10:52:00"/>
        <d v="2025-06-30T19:55:00"/>
        <d v="2025-02-11T17:11:00"/>
        <d v="2025-07-05T06:12:00"/>
        <d v="2025-08-11T00:36:00"/>
        <d v="2025-05-02T06:00:00"/>
        <d v="2025-05-13T00:50:00"/>
        <d v="2025-06-12T13:46:00"/>
        <d v="2025-08-03T12:17:00"/>
        <d v="2025-08-09T20:34:00"/>
        <d v="2025-08-23T12:26:00"/>
        <d v="2025-11-27T16:52:00"/>
        <d v="2025-05-26T07:50:00"/>
        <d v="2025-08-27T16:37:00"/>
        <d v="2025-01-09T21:50:00"/>
        <d v="2025-03-15T16:17:00"/>
        <d v="2025-09-10T14:58:00"/>
        <d v="2025-08-18T01:35:00"/>
        <d v="2025-01-07T12:08:00"/>
        <d v="2025-06-23T19:39:00"/>
        <d v="2025-05-21T07:00:00"/>
        <d v="2025-06-17T02:03:00"/>
        <d v="2025-06-19T23:32:00"/>
        <d v="2025-10-10T06:26:00"/>
        <d v="2025-05-02T21:01:00"/>
        <d v="2025-07-13T16:04:00"/>
        <d v="2025-01-05T05:42:00"/>
        <d v="2025-01-29T05:52:00"/>
        <d v="2025-06-14T23:50:00"/>
        <d v="2025-12-05T10:18:00"/>
        <d v="2025-05-16T05:37:00"/>
        <d v="2025-12-31T01:42:00"/>
        <d v="2025-11-17T02:57:00"/>
        <d v="2025-12-08T01:14:00"/>
        <d v="2025-05-25T02:25:00"/>
        <d v="2025-11-23T00:49:00"/>
        <d v="2025-08-05T06:21:00"/>
        <d v="2025-10-28T20:18:00"/>
        <d v="2025-05-12T15:58:00"/>
        <d v="2025-10-19T15:03:00"/>
        <d v="2025-03-11T22:19:00"/>
        <d v="2025-09-09T16:55:00"/>
        <d v="2025-10-02T00:22:00"/>
        <d v="2025-12-30T17:44:00"/>
        <d v="2025-07-01T06:57:00"/>
        <d v="2025-06-16T22:05:00"/>
        <d v="2025-04-01T08:47:00"/>
        <d v="2025-07-21T02:48:00"/>
        <d v="2025-12-12T15:44:00"/>
        <d v="2025-01-19T02:37:00"/>
        <d v="2025-02-08T23:20:00"/>
        <d v="2025-05-06T05:24:00"/>
        <d v="2025-06-22T18:24:00"/>
        <d v="2025-05-21T23:25:00"/>
        <d v="2025-08-30T13:26:00"/>
        <d v="2025-08-08T02:28:00"/>
        <d v="2025-05-06T05:21:00"/>
        <d v="2025-02-27T16:40:00"/>
        <d v="2025-05-28T03:17:00"/>
        <d v="2025-11-13T21:23:00"/>
        <d v="2025-12-27T20:14:00"/>
        <d v="2025-01-01T03:05:00"/>
        <d v="2025-12-14T09:06:00"/>
        <d v="2025-07-09T14:58:00"/>
        <d v="2025-07-10T16:53:00"/>
        <d v="2025-11-08T19:53:00"/>
        <d v="2025-04-27T16:28:00"/>
        <d v="2025-05-14T10:40:00"/>
        <d v="2025-02-27T03:56:00"/>
        <d v="2025-02-13T12:43:00"/>
        <d v="2025-06-22T18:01:00"/>
        <d v="2025-06-09T13:13:00"/>
        <d v="2025-06-22T22:21:00"/>
        <d v="2025-11-13T10:14:00"/>
        <d v="2025-10-30T21:49:00"/>
        <d v="2025-05-29T05:47:00"/>
        <d v="2025-03-21T15:47:00"/>
        <d v="2025-08-01T10:42:00"/>
        <d v="2025-07-22T18:12:00"/>
        <d v="2025-09-09T05:42:00"/>
        <d v="2025-08-17T11:00:00"/>
        <d v="2025-06-13T18:15:00"/>
        <d v="2025-08-15T22:12:00"/>
        <d v="2025-05-27T17:11:00"/>
        <d v="2025-01-20T13:59:00"/>
        <d v="2025-02-16T08:37:00"/>
        <d v="2025-08-21T09:38:00"/>
        <d v="2025-11-01T14:12:00"/>
        <d v="2025-01-14T17:17:00"/>
        <d v="2025-05-23T16:07:00"/>
        <d v="2025-01-01T19:10:00"/>
        <d v="2025-02-23T12:05:00"/>
        <d v="2025-09-16T23:03:00"/>
        <d v="2025-05-24T15:27:00"/>
        <d v="2025-01-12T06:47:00"/>
        <d v="2025-11-26T05:22:00"/>
        <d v="2025-08-12T12:23:00"/>
        <d v="2025-09-29T11:20:00"/>
        <d v="2025-12-24T22:51:00"/>
        <d v="2025-06-05T14:05:00"/>
        <d v="2025-01-08T03:24:00"/>
        <d v="2025-05-02T23:12:00"/>
        <d v="2025-12-14T11:38:00"/>
        <d v="2025-06-13T19:16:00"/>
        <d v="2025-03-31T09:14:00"/>
        <d v="2025-05-16T07:12:00"/>
        <d v="2025-07-05T13:53:00"/>
        <d v="2025-11-12T13:15:00"/>
        <d v="2025-06-27T20:07:00"/>
        <d v="2025-01-28T06:37:00"/>
        <d v="2025-08-08T09:08:00"/>
        <d v="2025-12-23T09:53:00"/>
        <d v="2025-02-10T21:02:00"/>
        <d v="2025-08-16T17:39:00"/>
        <d v="2025-07-11T21:58:00"/>
        <d v="2025-05-25T16:12:00"/>
        <d v="2025-07-20T17:42:00"/>
        <d v="2025-07-31T13:13:00"/>
        <d v="2025-08-08T04:34:00"/>
        <d v="2025-08-28T06:29:00"/>
        <d v="2025-02-15T16:51:00"/>
        <d v="2025-02-04T01:20:00"/>
        <d v="2025-09-10T03:11:00"/>
        <d v="2025-03-23T08:24:00"/>
        <d v="2025-09-13T07:45:00"/>
        <d v="2025-07-16T03:19:00"/>
        <d v="2025-10-30T10:55:00"/>
        <d v="2025-01-10T06:53:00"/>
        <d v="2025-11-08T10:05:00"/>
        <d v="2025-10-13T02:59:00"/>
        <d v="2025-08-30T11:59:00"/>
        <d v="2025-09-08T07:22:00"/>
        <d v="2025-12-31T06:20:00"/>
        <d v="2025-01-05T23:31:00"/>
        <d v="2025-04-29T21:57:00"/>
        <d v="2025-10-16T12:03:00"/>
        <d v="2025-03-06T03:39:00"/>
        <d v="2025-05-26T18:57:00"/>
        <d v="2025-08-12T02:17:00"/>
        <d v="2025-08-27T10:31:00"/>
        <d v="2025-06-26T05:46:00"/>
        <d v="2025-09-24T15:41:00"/>
        <d v="2025-12-07T23:51:00"/>
        <d v="2025-10-09T07:16:00"/>
        <d v="2025-03-04T10:40:00"/>
        <d v="2025-08-05T23:27:00"/>
        <d v="2025-12-08T08:28:00"/>
        <d v="2025-11-11T00:10:00"/>
        <d v="2025-10-10T06:12:00"/>
        <d v="2025-06-26T09:37:00"/>
        <d v="2025-04-08T08:21:00"/>
        <d v="2025-04-15T12:16:00"/>
        <d v="2025-04-09T17:46:00"/>
        <d v="2025-11-07T15:48:00"/>
        <d v="2025-01-06T03:09:00"/>
        <d v="2025-07-16T05:03:00"/>
        <d v="2025-12-17T19:43:00"/>
        <d v="2025-05-13T08:33:00"/>
        <d v="2025-12-24T11:00:00"/>
        <d v="2025-09-16T11:31:00"/>
        <d v="2025-01-23T00:37:00"/>
        <d v="2025-02-22T08:32:00"/>
        <d v="2025-06-14T09:30:00"/>
        <d v="2025-07-21T16:42:00"/>
        <d v="2025-03-24T00:04:00"/>
        <d v="2025-05-25T20:37:00"/>
        <d v="2025-03-26T00:04:00"/>
        <d v="2025-03-19T09:35:00"/>
        <d v="2025-01-01T08:08:00"/>
        <d v="2025-02-20T21:47:00"/>
        <d v="2025-06-22T08:00:00"/>
        <d v="2025-07-24T04:17:00"/>
        <d v="2025-09-17T21:36:00"/>
        <d v="2025-10-15T01:13:00"/>
        <d v="2025-02-03T13:17:00"/>
        <d v="2025-12-14T11:17:00"/>
        <d v="2025-04-05T15:23:00"/>
        <d v="2025-03-13T15:38:00"/>
        <d v="2025-02-08T08:58:00"/>
        <d v="2025-06-03T18:23:00"/>
        <d v="2025-09-07T20:48:00"/>
        <d v="2025-06-11T23:13:00"/>
        <d v="2025-04-28T20:17:00"/>
        <d v="2025-09-16T19:44:00"/>
        <d v="2025-11-02T19:21:00"/>
        <d v="2025-09-25T20:00:00"/>
        <d v="2025-02-23T18:20:00"/>
        <d v="2025-08-24T09:26:00"/>
        <d v="2025-08-10T10:12:00"/>
        <d v="2025-09-08T19:53:00"/>
        <d v="2025-11-09T04:52:00"/>
        <d v="2025-04-22T19:46:00"/>
        <d v="2025-09-12T15:10:00"/>
        <d v="2025-10-30T18:41:00"/>
        <d v="2025-07-26T11:01:00"/>
        <d v="2025-08-17T16:03:00"/>
        <d v="2025-12-07T01:27:00"/>
        <d v="2025-03-07T08:29:00"/>
        <d v="2025-03-16T17:51:00"/>
        <d v="2025-04-13T01:53:00"/>
        <d v="2025-07-11T20:41:00"/>
        <d v="2025-09-09T09:40:00"/>
        <d v="2025-08-14T08:49:00"/>
        <d v="2025-10-21T02:43:00"/>
        <d v="2025-11-02T08:47:00"/>
        <d v="2025-04-08T03:51:00"/>
        <d v="2025-12-04T12:16:00"/>
        <d v="2025-10-13T18:32:00"/>
        <d v="2025-12-01T20:22:00"/>
        <d v="2025-12-13T11:50:00"/>
        <d v="2025-11-04T11:28:00"/>
        <d v="2025-09-06T22:20:00"/>
        <d v="2025-06-15T14:57:00"/>
        <d v="2025-12-01T22:13:00"/>
        <d v="2025-01-30T11:53:00"/>
        <d v="2025-09-04T01:41:00"/>
        <d v="2025-04-16T11:02:00"/>
        <d v="2025-02-20T06:37:00"/>
        <d v="2025-03-22T06:13:00"/>
        <d v="2025-05-13T17:55:00"/>
        <d v="2025-10-12T23:38:00"/>
        <d v="2025-05-18T11:43:00"/>
        <d v="2025-07-03T17:32:00"/>
        <d v="2025-11-26T05:33:00"/>
        <d v="2025-09-30T07:02:00"/>
        <d v="2025-12-06T16:15:00"/>
        <d v="2025-03-10T14:39:00"/>
        <d v="2025-02-03T11:38:00"/>
        <d v="2025-09-19T06:03:00"/>
        <d v="2025-02-22T20:49:00"/>
        <d v="2025-07-24T12:08:00"/>
        <d v="2025-05-06T11:50:00"/>
        <d v="2025-08-23T15:07:00"/>
        <d v="2025-02-12T18:42:00"/>
        <d v="2025-08-28T09:02:00"/>
        <d v="2025-04-21T22:32:00"/>
        <d v="2025-09-06T15:50:00"/>
        <d v="2025-05-31T11:40:00"/>
        <d v="2025-07-02T02:37:00"/>
        <d v="2025-12-02T03:03:00"/>
        <d v="2025-04-05T23:23:00"/>
        <d v="2025-01-08T00:53:00"/>
        <d v="2025-12-26T03:56:00"/>
        <d v="2025-07-03T03:01:00"/>
        <d v="2025-10-08T02:53:00"/>
        <d v="2025-07-14T17:38:00"/>
        <d v="2025-12-18T23:00:00"/>
        <d v="2025-07-14T21:58:00"/>
        <d v="2025-06-04T17:59:00"/>
        <d v="2025-04-03T07:42:00"/>
        <d v="2025-06-09T07:19:00"/>
        <d v="2025-03-02T06:24:00"/>
        <d v="2025-05-02T07:29:00"/>
        <d v="2025-02-20T15:42:00"/>
        <d v="2025-10-04T02:40:00"/>
        <d v="2025-01-05T14:36:00"/>
        <d v="2025-04-02T17:55:00"/>
        <d v="2025-06-19T10:58:00"/>
        <d v="2025-11-13T22:57:00"/>
        <d v="2025-01-22T01:09:00"/>
        <d v="2025-11-22T18:10:00"/>
        <d v="2025-01-01T15:12:00"/>
        <d v="2025-05-13T05:58:00"/>
        <d v="2025-08-21T08:12:00"/>
        <d v="2025-01-12T14:36:00"/>
        <d v="2025-12-12T08:34:00"/>
        <d v="2025-02-15T09:15:00"/>
        <d v="2025-02-03T01:34:00"/>
        <d v="2025-03-19T14:48:00"/>
        <d v="2025-08-06T00:57:00"/>
        <d v="2025-10-28T05:53:00"/>
        <d v="2025-03-14T22:57:00"/>
        <d v="2025-10-09T23:50:00"/>
        <d v="2025-09-06T12:46:00"/>
        <d v="2025-02-16T19:13:00"/>
        <d v="2025-05-01T06:00:00"/>
        <d v="2025-08-02T16:03:00"/>
        <d v="2025-08-27T18:55:00"/>
        <d v="2025-02-25T20:54:00"/>
        <d v="2025-12-16T22:37:00"/>
        <d v="2025-04-17T20:00:00"/>
        <d v="2025-11-15T16:30:00"/>
        <d v="2025-02-17T00:00:00"/>
        <d v="2025-03-02T16:29:00"/>
        <d v="2025-12-03T23:33:00"/>
        <d v="2025-01-26T06:56:00"/>
        <d v="2025-10-19T02:08:00"/>
        <d v="2025-09-14T03:12:00"/>
        <d v="2025-01-08T13:44:00"/>
        <d v="2025-04-23T23:11:00"/>
        <d v="2025-12-21T11:47:00"/>
        <d v="2025-09-10T06:08:00"/>
        <d v="2025-06-29T22:29:00"/>
        <d v="2025-07-26T13:50:00"/>
        <d v="2025-10-30T21:23:00"/>
        <d v="2025-05-07T21:56:00"/>
        <d v="2025-02-25T12:57:00"/>
        <d v="2025-08-02T16:15:00"/>
        <d v="2025-01-14T04:03:00"/>
        <d v="2025-01-28T07:29:00"/>
        <d v="2025-03-19T10:19:00"/>
        <d v="2025-08-04T21:46:00"/>
        <d v="2025-12-31T14:25:00"/>
        <d v="2025-06-03T20:32:00"/>
        <d v="2025-01-14T14:14:00"/>
        <d v="2025-07-06T22:39:00"/>
        <d v="2025-11-08T12:14:00"/>
        <d v="2025-01-07T06:37:00"/>
        <d v="2025-01-03T16:35:00"/>
        <d v="2025-04-21T17:16:00"/>
        <d v="2025-08-26T11:50:00"/>
        <d v="2025-12-29T14:22:00"/>
        <d v="2025-08-27T04:33:00"/>
        <d v="2025-10-01T18:24:00"/>
        <d v="2025-10-21T07:34:00"/>
        <d v="2025-08-15T03:37:00"/>
        <d v="2025-01-15T22:04:00"/>
        <d v="2025-07-11T04:10:00"/>
        <d v="2025-04-29T21:13:00"/>
        <d v="2025-01-28T22:02:00"/>
        <d v="2025-07-21T07:51:00"/>
        <d v="2025-02-08T18:23:00"/>
        <d v="2025-09-30T18:32:00"/>
        <d v="2025-08-19T01:26:00"/>
        <d v="2025-03-27T05:24:00"/>
        <d v="2025-05-06T17:19:00"/>
        <d v="2025-10-27T16:35:00"/>
        <d v="2025-01-25T16:10:00"/>
        <d v="2025-05-25T16:49:00"/>
        <d v="2025-01-13T14:52:00"/>
        <d v="2025-07-31T06:39:00"/>
        <d v="2025-01-25T04:12:00"/>
        <d v="2025-03-09T21:16:00"/>
        <d v="2025-03-08T18:50:00"/>
        <d v="2025-08-21T21:47:00"/>
        <d v="2025-04-19T06:38:00"/>
        <d v="2025-05-26T01:05:00"/>
        <d v="2025-04-21T14:56:00"/>
        <d v="2025-08-16T21:09:00"/>
        <d v="2025-04-21T13:45:00"/>
        <d v="2025-02-03T05:24:00"/>
        <d v="2025-04-21T20:04:00"/>
        <d v="2025-09-21T06:59:00"/>
        <d v="2025-08-24T08:06:00"/>
        <d v="2025-03-24T22:46:00"/>
        <d v="2025-02-11T01:18:00"/>
        <d v="2025-04-11T19:03:00"/>
        <d v="2025-01-06T00:09:00"/>
        <d v="2025-06-29T17:43:00"/>
        <d v="2025-10-09T11:47:00"/>
        <d v="2025-11-16T06:17:00"/>
        <d v="2025-08-14T23:46:00"/>
        <d v="2025-11-11T23:24:00"/>
        <d v="2025-12-31T10:29:00"/>
        <d v="2025-08-17T11:27:00"/>
        <d v="2025-10-16T17:53:00"/>
        <d v="2025-05-30T04:24:00"/>
        <d v="2025-10-04T00:29:00"/>
        <d v="2025-07-17T20:02:00"/>
        <d v="2025-03-11T00:08:00"/>
        <d v="2025-04-22T22:50:00"/>
        <d v="2025-01-04T08:40:00"/>
        <d v="2025-12-16T00:11:00"/>
        <d v="2025-11-27T11:07:00"/>
        <d v="2025-11-14T16:05:00"/>
        <d v="2025-12-16T15:06:00"/>
        <d v="2025-04-05T16:06:00"/>
        <d v="2025-06-01T06:37:00"/>
        <d v="2025-11-07T02:57:00"/>
        <d v="2025-05-17T08:08:00"/>
        <d v="2025-09-04T22:56:00"/>
        <d v="2025-08-31T02:00:00"/>
        <d v="2025-01-31T15:19:00"/>
        <d v="2025-02-09T15:15:00"/>
        <d v="2025-08-17T09:49:00"/>
        <d v="2025-02-05T07:25:00"/>
        <d v="2025-08-11T15:44:00"/>
        <d v="2025-01-06T15:11:00"/>
        <d v="2025-11-18T05:19:00"/>
        <d v="2025-08-08T03:47:00"/>
        <d v="2025-03-16T23:53:00"/>
        <d v="2025-01-04T14:29:00"/>
        <d v="2025-12-01T02:22:00"/>
        <d v="2025-05-14T16:36:00"/>
        <d v="2025-04-28T14:29:00"/>
        <d v="2025-04-04T19:14:00"/>
        <d v="2025-03-03T08:57:00"/>
        <d v="2025-07-13T22:24:00"/>
        <d v="2025-12-01T12:46:00"/>
        <d v="2025-07-22T00:56:00"/>
        <d v="2025-01-26T11:35:00"/>
        <d v="2025-06-22T16:27:00"/>
        <d v="2025-10-27T13:16:00"/>
        <d v="2025-05-13T00:48:00"/>
        <d v="2025-11-22T21:13:00"/>
        <d v="2025-04-28T09:59:00"/>
        <d v="2025-11-20T13:48:00"/>
        <d v="2025-10-02T14:34:00"/>
        <d v="2025-07-31T10:58:00"/>
        <d v="2025-08-13T18:17:00"/>
        <d v="2025-01-20T10:08:00"/>
        <d v="2025-04-23T18:52:00"/>
        <d v="2025-05-20T22:40:00"/>
        <d v="2025-02-16T10:25:00"/>
        <d v="2025-01-01T21:36:00"/>
        <d v="2025-03-31T18:30:00"/>
        <d v="2025-05-22T06:27:00"/>
        <d v="2025-11-16T06:15:00"/>
        <d v="2025-02-07T05:43:00"/>
        <d v="2025-10-20T08:47:00"/>
        <d v="2025-05-19T21:45:00"/>
        <d v="2025-12-22T17:22:00"/>
        <d v="2025-11-29T05:02:00"/>
        <d v="2025-09-16T13:36:00"/>
        <d v="2025-06-10T20:43:00"/>
        <d v="2025-06-27T21:56:00"/>
        <d v="2025-01-10T08:23:00"/>
        <d v="2025-09-18T21:04:00"/>
        <d v="2025-05-18T20:43:00"/>
        <d v="2025-06-21T20:01:00"/>
        <d v="2025-01-13T02:30:00"/>
        <d v="2025-06-17T20:39:00"/>
        <d v="2025-05-10T20:29:00"/>
        <d v="2025-03-25T02:26:00"/>
        <d v="2025-11-17T22:38:00"/>
        <d v="2025-11-15T07:08:00"/>
        <d v="2025-04-11T11:40:00"/>
        <d v="2025-11-25T22:28:00"/>
        <d v="2025-09-30T17:36:00"/>
        <d v="2025-09-22T22:56:00"/>
        <d v="2025-02-07T00:14:00"/>
        <d v="2025-04-04T18:53:00"/>
        <d v="2025-04-05T11:29:00"/>
        <d v="2025-11-01T19:47:00"/>
        <d v="2025-03-10T21:22:00"/>
        <d v="2025-11-14T15:43:00"/>
        <d v="2025-08-24T08:49:00"/>
        <d v="2025-11-30T05:20:00"/>
        <d v="2025-05-17T05:53:00"/>
        <d v="2025-03-17T06:46:00"/>
        <d v="2025-02-04T13:18:00"/>
        <d v="2025-01-01T15:13:00"/>
        <d v="2025-10-23T21:01:00"/>
        <d v="2025-11-16T02:57:00"/>
        <d v="2025-03-01T00:10:00"/>
        <d v="2025-11-16T19:31:00"/>
        <d v="2025-12-15T16:56:00"/>
        <d v="2025-11-24T00:47:00"/>
        <d v="2025-09-24T04:08:00"/>
        <d v="2025-12-27T23:29:00"/>
        <d v="2025-08-17T16:33:00"/>
        <d v="2025-09-27T04:33:00"/>
        <d v="2025-11-12T10:33:00"/>
        <d v="2025-10-13T23:38:00"/>
        <d v="2025-10-18T02:01:00"/>
        <d v="2025-08-01T21:10:00"/>
        <d v="2025-06-14T22:14:00"/>
        <d v="2025-01-05T09:55:00"/>
        <d v="2025-12-05T23:37:00"/>
        <d v="2025-03-19T13:52:00"/>
        <d v="2025-03-03T18:54:00"/>
        <d v="2025-05-12T10:56:00"/>
        <d v="2025-03-30T00:24:00"/>
        <d v="2025-08-25T11:58:00"/>
        <d v="2025-02-11T23:35:00"/>
        <d v="2025-03-30T19:23:00"/>
        <d v="2025-10-23T01:14:00"/>
        <d v="2025-11-24T00:14:00"/>
        <d v="2025-10-22T14:29:00"/>
        <d v="2025-04-14T12:29:00"/>
        <d v="2025-01-14T21:48:00"/>
        <d v="2025-10-15T12:47:00"/>
        <d v="2025-06-28T12:02:00"/>
        <d v="2025-05-05T16:01:00"/>
        <d v="2025-12-19T05:24:00"/>
        <d v="2025-01-23T11:06:00"/>
        <d v="2025-03-04T14:35:00"/>
        <d v="2025-05-23T23:50:00"/>
        <d v="2025-06-02T02:26:00"/>
        <d v="2025-05-25T21:06:00"/>
        <d v="2025-08-13T05:08:00"/>
        <d v="2025-11-05T20:57:00"/>
        <d v="2025-04-14T02:04:00"/>
        <d v="2025-04-14T11:47:00"/>
        <d v="2025-02-08T10:29:00"/>
        <d v="2025-07-17T05:54:00"/>
        <d v="2025-05-14T10:16:00"/>
        <d v="2025-03-08T16:40:00"/>
        <d v="2025-06-28T03:27:00"/>
        <d v="2025-02-11T10:52:00"/>
        <d v="2025-01-15T12:09:00"/>
        <d v="2025-04-21T23:02:00"/>
        <d v="2025-06-06T15:42:00"/>
        <d v="2025-10-16T05:54:00"/>
        <d v="2025-08-19T19:53:00"/>
        <d v="2025-06-06T05:10:00"/>
        <d v="2025-02-07T16:24:00"/>
        <d v="2025-04-07T02:07:00"/>
        <d v="2025-10-16T06:27:00"/>
        <d v="2025-09-11T00:46:00"/>
        <d v="2025-07-15T11:55:00"/>
        <d v="2025-03-27T17:12:00"/>
        <d v="2025-11-18T12:47:00"/>
        <d v="2025-01-10T02:21:00"/>
        <d v="2025-01-05T19:04:00"/>
        <d v="2025-05-03T05:53:00"/>
        <d v="2025-11-26T13:32:00"/>
        <d v="2025-12-19T13:41:00"/>
        <d v="2025-04-28T08:33:00"/>
        <d v="2025-10-21T12:53:00"/>
        <d v="2025-06-08T00:04:00"/>
        <d v="2025-10-30T03:31:00"/>
        <d v="2025-08-16T12:12:00"/>
        <d v="2025-12-31T19:32:00"/>
        <d v="2025-08-04T05:05:00"/>
        <d v="2025-01-15T13:01:00"/>
        <d v="2025-06-06T00:51:00"/>
        <d v="2025-05-16T09:14:00"/>
        <d v="2025-09-18T16:40:00"/>
        <d v="2025-06-06T18:37:00"/>
        <d v="2025-02-16T16:34:00"/>
        <d v="2025-11-20T19:40:00"/>
        <d v="2025-11-28T06:00:00"/>
        <d v="2025-06-22T08:50:00"/>
        <d v="2025-05-10T11:36:00"/>
        <d v="2025-04-05T19:02:00"/>
        <d v="2025-04-25T21:37:00"/>
        <d v="2025-08-31T12:36:00"/>
        <d v="2025-10-19T01:09:00"/>
        <d v="2025-10-09T22:43:00"/>
        <d v="2025-10-26T11:33:00"/>
        <d v="2025-10-10T23:55:00"/>
        <d v="2025-03-10T18:33:00"/>
        <d v="2025-05-28T16:57:00"/>
        <d v="2025-01-11T01:09:00"/>
        <d v="2025-09-11T01:49:00"/>
        <d v="2025-11-26T05:21:00"/>
        <d v="2025-12-26T06:50:00"/>
        <d v="2025-02-07T04:33:00"/>
        <d v="2025-05-14T11:33:00"/>
        <d v="2025-07-19T10:40:00"/>
        <d v="2025-01-23T09:13:00"/>
        <d v="2025-10-30T16:24:00"/>
        <d v="2025-12-12T20:22:00"/>
        <d v="2025-10-29T07:40:00"/>
        <d v="2025-12-29T09:01:00"/>
        <d v="2025-08-06T11:33:00"/>
        <d v="2025-05-21T01:34:00"/>
        <d v="2025-04-14T07:57:00"/>
        <d v="2025-07-29T05:23:00"/>
        <d v="2025-04-21T00:15:00"/>
        <d v="2025-04-14T12:20:00"/>
        <d v="2025-11-12T13:16:00"/>
        <d v="2025-06-20T09:31:00"/>
        <d v="2025-12-22T08:13:00"/>
        <d v="2025-11-20T10:27:00"/>
        <d v="2025-05-13T15:32:00"/>
        <d v="2025-10-20T07:06:00"/>
        <d v="2025-11-24T14:13:00"/>
        <d v="2025-05-07T20:05:00"/>
        <d v="2025-04-16T13:10:00"/>
        <d v="2025-04-02T03:26:00"/>
        <d v="2025-10-14T11:53:00"/>
        <d v="2025-02-20T16:25:00"/>
        <d v="2025-01-29T17:52:00"/>
        <d v="2025-10-23T20:33:00"/>
        <d v="2025-10-24T04:24:00"/>
        <d v="2025-08-02T07:35:00"/>
        <d v="2025-09-24T20:17:00"/>
        <d v="2025-09-14T04:50:00"/>
        <d v="2025-10-29T02:27:00"/>
        <d v="2025-04-11T22:55:00"/>
        <d v="2025-12-12T21:09:00"/>
        <d v="2025-04-20T15:35:00"/>
        <d v="2025-07-01T20:50:00"/>
        <d v="2025-11-09T01:50:00"/>
        <d v="2025-01-01T03:41:00"/>
        <d v="2025-11-15T02:57:00"/>
        <d v="2025-02-24T11:37:00"/>
        <d v="2025-05-29T22:41:00"/>
        <d v="2025-11-05T08:46:00"/>
        <d v="2025-05-17T18:57:00"/>
        <d v="2025-07-21T22:08:00"/>
        <d v="2025-11-09T12:38:00"/>
        <d v="2025-04-27T13:20:00"/>
        <d v="2025-06-03T08:25:00"/>
        <d v="2025-10-18T04:34:00"/>
        <d v="2025-03-04T07:57:00"/>
        <d v="2025-09-01T23:32:00"/>
        <d v="2025-01-25T22:24:00"/>
        <d v="2025-03-31T00:02:00"/>
        <d v="2025-03-16T20:18:00"/>
        <d v="2025-10-21T15:11:00"/>
        <d v="2025-07-29T12:55:00"/>
        <d v="2025-12-13T09:29:00"/>
        <d v="2025-01-17T08:33:00"/>
        <d v="2025-05-08T15:47:00"/>
        <d v="2025-12-30T08:40:00"/>
        <d v="2025-09-08T11:51:00"/>
        <d v="2025-06-28T21:07:00"/>
        <d v="2025-07-01T23:41:00"/>
        <d v="2025-06-01T03:46:00"/>
        <d v="2025-01-25T08:13:00"/>
        <d v="2025-06-29T17:10:00"/>
        <d v="2025-07-17T15:44:00"/>
        <d v="2025-12-10T01:39:00"/>
        <d v="2025-06-10T13:44:00"/>
        <d v="2025-06-26T22:43:00"/>
        <d v="2025-10-12T03:54:00"/>
        <d v="2025-03-04T10:07:00"/>
        <d v="2025-05-30T03:43:00"/>
        <d v="2025-06-03T01:56:00"/>
        <d v="2025-06-05T14:18:00"/>
        <d v="2025-02-18T17:20:00"/>
        <d v="2025-12-03T08:18:00"/>
        <d v="2025-03-25T11:32:00"/>
        <d v="2025-12-27T20:21:00"/>
        <d v="2025-06-26T04:40:00"/>
        <d v="2025-05-28T06:48:00"/>
        <d v="2025-04-28T11:55:00"/>
        <d v="2025-12-08T04:57:00"/>
        <d v="2025-03-04T21:02:00"/>
        <d v="2025-07-08T18:37:00"/>
        <d v="2025-12-26T02:08:00"/>
        <d v="2025-02-18T14:40:00"/>
        <d v="2025-11-23T18:30:00"/>
        <d v="2025-09-14T16:49:00"/>
        <d v="2025-08-12T02:47:00"/>
        <d v="2025-05-21T19:26:00"/>
        <d v="2025-08-03T14:19:00"/>
        <d v="2025-07-30T05:49:00"/>
        <d v="2025-11-14T10:10:00"/>
        <d v="2025-02-01T13:36:00"/>
        <d v="2025-06-07T03:16:00"/>
        <d v="2025-10-12T02:49:00"/>
        <d v="2025-11-01T07:27:00"/>
        <d v="2025-10-13T20:45:00"/>
        <d v="2025-05-24T02:49:00"/>
        <d v="2025-01-19T03:02:00"/>
        <d v="2025-01-18T03:02:00"/>
        <d v="2025-09-14T13:21:00"/>
        <d v="2025-03-19T11:15:00"/>
        <d v="2025-06-24T02:09:00"/>
        <d v="2025-07-13T19:53:00"/>
        <d v="2025-04-23T07:01:00"/>
        <d v="2025-04-24T22:48:00"/>
        <d v="2025-08-10T18:45:00"/>
        <d v="2025-06-15T13:44:00"/>
        <d v="2025-11-15T00:11:00"/>
        <d v="2025-05-12T19:35:00"/>
        <d v="2025-09-21T13:55:00"/>
        <d v="2025-02-24T18:13:00"/>
        <d v="2025-12-25T06:40:00"/>
        <d v="2025-05-11T12:53:00"/>
        <d v="2025-10-15T22:15:00"/>
        <d v="2025-09-23T08:10:00"/>
        <d v="2025-06-11T22:38:00"/>
        <d v="2025-03-28T15:59:00"/>
        <d v="2025-02-24T15:40:00"/>
        <d v="2025-10-15T07:22:00"/>
        <d v="2025-06-27T07:28:00"/>
        <d v="2025-12-15T23:10:00"/>
        <d v="2025-01-08T17:09:00"/>
        <d v="2025-11-17T01:36:00"/>
        <d v="2025-11-09T01:43:00"/>
        <d v="2025-09-04T22:15:00"/>
        <d v="2025-11-19T23:14:00"/>
        <d v="2025-09-12T09:55:00"/>
        <d v="2025-11-24T16:55:00"/>
        <d v="2025-02-23T07:24:00"/>
        <d v="2025-09-06T07:33:00"/>
        <d v="2025-08-27T04:03:00"/>
        <d v="2025-08-17T02:11:00"/>
        <d v="2025-03-08T00:15:00"/>
        <d v="2025-02-20T19:21:00"/>
        <d v="2025-04-07T06:57:00"/>
        <d v="2025-04-02T06:05:00"/>
        <d v="2025-09-21T12:32:00"/>
        <d v="2025-10-18T20:18:00"/>
        <d v="2025-04-06T05:47:00"/>
        <d v="2025-03-29T12:14:00"/>
        <d v="2025-03-19T22:46:00"/>
        <d v="2025-10-15T01:27:00"/>
        <d v="2025-04-30T01:15:00"/>
        <d v="2025-10-29T01:38:00"/>
        <d v="2025-06-14T14:52:00"/>
        <d v="2025-07-01T14:43:00"/>
        <d v="2025-08-11T17:51:00"/>
        <d v="2025-11-07T04:59:00"/>
        <d v="2025-01-07T13:45:00"/>
        <d v="2025-11-26T04:06:00"/>
        <d v="2025-09-20T07:44:00"/>
        <d v="2025-06-10T20:24:00"/>
        <d v="2025-05-31T10:35:00"/>
        <d v="2025-03-26T07:11:00"/>
        <d v="2025-05-27T05:33:00"/>
        <d v="2025-04-22T03:35:00"/>
        <d v="2025-02-05T19:59:00"/>
        <d v="2025-10-12T02:02:00"/>
        <d v="2025-07-07T11:50:00"/>
        <d v="2025-03-23T10:57:00"/>
        <d v="2025-01-02T04:40:00"/>
        <d v="2025-10-30T07:47:00"/>
        <d v="2025-07-16T10:11:00"/>
        <d v="2025-01-11T10:40:00"/>
        <d v="2025-08-22T19:46:00"/>
        <d v="2025-07-14T02:19:00"/>
        <d v="2025-04-29T10:24:00"/>
        <d v="2025-01-20T05:28:00"/>
        <d v="2025-09-18T05:29:00"/>
        <d v="2025-10-20T21:27:00"/>
        <d v="2025-09-13T17:18:00"/>
        <d v="2025-08-10T21:48:00"/>
        <d v="2025-08-14T04:01:00"/>
        <d v="2025-02-22T04:20:00"/>
        <d v="2025-12-21T18:58:00"/>
        <d v="2025-12-08T04:12:00"/>
        <d v="2025-12-30T00:47:00"/>
        <d v="2025-10-07T00:40:00"/>
        <d v="2025-03-22T22:13:00"/>
        <d v="2025-07-21T06:30:00"/>
        <d v="2025-06-07T08:16:00"/>
        <d v="2025-04-30T15:11:00"/>
        <d v="2025-02-28T08:44:00"/>
        <d v="2025-08-03T11:51:00"/>
        <d v="2025-05-08T10:15:00"/>
        <d v="2025-08-12T22:22:00"/>
        <d v="2025-07-28T11:15:00"/>
        <d v="2025-04-25T09:20:00"/>
        <d v="2025-07-28T08:44:00"/>
        <d v="2025-01-14T12:37:00"/>
        <d v="2025-01-09T11:43:00"/>
        <d v="2025-02-09T08:10:00"/>
        <d v="2025-08-25T18:11:00"/>
        <d v="2025-10-08T03:25:00"/>
        <d v="2025-12-25T00:25:00"/>
        <d v="2025-07-20T12:33:00"/>
        <d v="2025-09-03T01:15:00"/>
        <d v="2025-10-05T07:14:00"/>
        <d v="2025-08-23T11:05:00"/>
        <d v="2025-01-04T12:09:00"/>
        <d v="2025-06-03T12:47:00"/>
        <d v="2025-01-29T00:45:00"/>
        <d v="2025-04-19T07:18:00"/>
        <d v="2025-04-08T04:05:00"/>
        <d v="2025-08-03T18:33:00"/>
        <d v="2025-10-20T21:10:00"/>
        <d v="2025-03-16T19:02:00"/>
        <d v="2025-11-22T16:11:00"/>
        <d v="2025-05-26T18:32:00"/>
        <d v="2025-05-08T01:30:00"/>
        <d v="2025-12-07T11:39:00"/>
        <d v="2025-02-11T00:54:00"/>
        <d v="2025-12-22T11:25:00"/>
        <d v="2025-02-10T18:32:00"/>
        <d v="2025-02-03T11:41:00"/>
        <d v="2025-01-17T00:08:00"/>
        <d v="2025-06-14T02:40:00"/>
        <d v="2025-06-02T00:50:00"/>
        <d v="2025-03-17T00:55:00"/>
        <d v="2025-03-28T08:29:00"/>
        <d v="2025-04-27T00:06:00"/>
        <d v="2025-12-28T11:09:00"/>
        <d v="2025-12-08T20:39:00"/>
        <d v="2025-01-27T04:17:00"/>
        <d v="2025-11-09T14:41:00"/>
        <d v="2025-10-14T14:16:00"/>
        <d v="2025-05-14T14:27:00"/>
        <d v="2025-08-07T16:06:00"/>
        <d v="2025-06-17T08:25:00"/>
        <d v="2025-04-08T20:13:00"/>
        <d v="2025-09-25T13:02:00"/>
        <d v="2025-08-25T17:47:00"/>
        <d v="2025-11-05T15:32:00"/>
        <d v="2025-06-22T22:07:00"/>
        <d v="2025-07-09T08:32:00"/>
        <d v="2025-05-02T14:38:00"/>
        <d v="2025-02-15T19:42:00"/>
        <d v="2025-03-05T20:28:00"/>
        <d v="2025-05-10T14:07:00"/>
        <d v="2025-11-06T08:36:00"/>
        <d v="2025-12-29T01:23:00"/>
        <d v="2025-07-12T20:51:00"/>
        <d v="2025-11-03T10:51:00"/>
        <d v="2025-06-30T21:13:00"/>
        <d v="2025-10-19T02:12:00"/>
        <d v="2025-10-09T09:48:00"/>
        <d v="2025-01-29T08:05:00"/>
        <d v="2025-05-29T15:44:00"/>
        <d v="2025-09-24T09:06:00"/>
        <d v="2025-10-23T07:43:00"/>
        <d v="2025-01-11T03:45:00"/>
        <d v="2025-06-13T20:20:00"/>
        <d v="2025-04-23T07:02:00"/>
        <d v="2025-07-06T14:37:00"/>
        <d v="2025-10-22T09:55:00"/>
        <d v="2025-08-20T11:21:00"/>
        <d v="2025-08-15T14:12:00"/>
        <d v="2025-11-06T00:51:00"/>
        <d v="2025-04-08T07:57:00"/>
        <d v="2025-02-24T21:35:00"/>
        <d v="2025-04-21T22:30:00"/>
        <d v="2025-06-01T19:28:00"/>
        <d v="2025-09-03T14:13:00"/>
        <d v="2025-03-10T14:56:00"/>
        <d v="2025-11-08T10:40:00"/>
        <d v="2025-10-16T21:13:00"/>
        <d v="2025-09-07T15:50:00"/>
        <d v="2025-02-05T09:56:00"/>
        <d v="2025-08-27T03:04:00"/>
        <d v="2025-05-28T09:01:00"/>
        <d v="2025-08-15T17:17:00"/>
        <d v="2025-09-01T16:16:00"/>
        <d v="2025-12-03T15:52:00"/>
        <d v="2025-12-31T19:55:00"/>
        <d v="2025-07-20T06:56:00"/>
        <d v="2025-06-03T23:39:00"/>
        <d v="2025-03-14T18:05:00"/>
        <d v="2025-07-20T18:27:00"/>
        <d v="2025-10-23T04:18:00"/>
        <d v="2025-01-17T09:27:00"/>
        <d v="2025-05-09T22:47:00"/>
        <d v="2025-08-05T03:25:00"/>
        <d v="2025-03-02T06:03:00"/>
        <d v="2025-04-14T17:46:00"/>
        <d v="2025-02-11T10:46:00"/>
        <d v="2025-01-25T00:31:00"/>
        <d v="2025-02-08T21:15:00"/>
        <d v="2025-10-18T03:05:00"/>
        <d v="2025-05-11T15:49:00"/>
        <d v="2025-08-17T22:18:00"/>
        <d v="2025-04-18T00:15:00"/>
        <d v="2025-06-21T00:47:00"/>
        <d v="2025-04-12T20:22:00"/>
        <d v="2025-12-20T16:50:00"/>
        <d v="2025-01-12T01:39:00"/>
        <d v="2025-10-02T02:38:00"/>
        <d v="2025-04-11T16:09:00"/>
        <d v="2025-02-13T23:20:00"/>
        <d v="2025-11-01T01:16:00"/>
        <d v="2025-01-17T01:58:00"/>
        <d v="2025-11-26T07:18:00"/>
        <d v="2025-02-26T06:40:00"/>
        <d v="2025-11-07T18:26:00"/>
        <d v="2025-10-30T20:18:00"/>
        <d v="2025-01-12T18:13:00"/>
        <d v="2025-11-14T10:54:00"/>
        <d v="2025-03-21T10:03:00"/>
        <d v="2025-08-04T20:27:00"/>
        <d v="2025-12-05T18:08:00"/>
        <d v="2025-09-21T10:33:00"/>
        <d v="2025-05-29T12:23:00"/>
        <d v="2025-03-22T02:47:00"/>
        <d v="2025-08-03T00:23:00"/>
        <d v="2025-07-17T04:06:00"/>
        <d v="2025-07-19T02:54:00"/>
        <d v="2025-01-25T02:24:00"/>
        <d v="2025-03-30T11:50:00"/>
        <d v="2025-09-25T03:38:00"/>
        <d v="2025-05-23T17:35:00"/>
        <d v="2025-02-28T17:51:00"/>
        <d v="2025-12-31T23:17:00"/>
        <d v="2025-01-26T18:59:00"/>
        <d v="2025-02-16T03:08:00"/>
        <d v="2025-10-15T01:17:00"/>
        <d v="2025-09-23T04:44:00"/>
        <d v="2025-01-16T11:24:00"/>
        <d v="2025-07-18T08:58:00"/>
        <d v="2025-10-09T23:51:00"/>
        <d v="2025-03-27T11:43:00"/>
        <d v="2025-09-07T12:14:00"/>
        <d v="2025-09-27T12:06:00"/>
        <d v="2025-12-01T17:38:00"/>
        <d v="2025-04-27T18:07:00"/>
        <d v="2025-01-07T19:06:00"/>
        <d v="2025-05-17T00:15:00"/>
        <d v="2025-06-25T21:22:00"/>
        <d v="2025-11-24T11:49:00"/>
        <d v="2025-11-11T01:39:00"/>
        <d v="2025-08-03T03:15:00"/>
        <d v="2025-03-23T04:36:00"/>
        <d v="2025-08-11T19:34:00"/>
        <d v="2025-04-13T21:19:00"/>
        <d v="2025-09-30T09:47:00"/>
        <d v="2025-01-14T21:24:00"/>
        <d v="2025-06-08T00:43:00"/>
        <d v="2025-06-01T09:49:00"/>
        <d v="2025-04-18T14:15:00"/>
        <d v="2025-07-07T07:23:00"/>
        <d v="2025-10-28T20:38:00"/>
        <d v="2025-04-08T16:34:00"/>
        <d v="2025-05-11T11:39:00"/>
        <d v="2025-10-20T04:50:00"/>
        <d v="2025-06-20T05:03:00"/>
        <d v="2025-07-02T15:12:00"/>
        <d v="2025-12-30T06:44:00"/>
        <d v="2025-02-08T18:15:00"/>
        <d v="2025-01-15T08:12:00"/>
        <d v="2025-01-04T18:02:00"/>
        <d v="2025-12-15T16:08:00"/>
        <d v="2025-07-29T18:42:00"/>
        <d v="2025-06-10T22:22:00"/>
        <d v="2025-01-16T09:23:00"/>
        <d v="2025-04-18T16:58:00"/>
        <d v="2025-11-07T13:54:00"/>
        <d v="2025-08-15T13:21:00"/>
        <d v="2025-06-19T19:27:00"/>
        <d v="2025-02-03T22:35:00"/>
        <d v="2025-09-08T14:15:00"/>
        <d v="2025-09-04T18:44:00"/>
        <d v="2025-09-26T06:26:00"/>
        <d v="2025-05-21T15:42:00"/>
        <d v="2025-10-01T19:41:00"/>
        <d v="2025-04-06T22:51:00"/>
        <d v="2025-08-15T08:14:00"/>
        <d v="2025-02-08T20:25:00"/>
        <d v="2025-10-29T18:42:00"/>
        <d v="2025-01-29T16:55:00"/>
        <d v="2025-11-14T18:37:00"/>
        <d v="2025-09-02T19:00:00"/>
        <d v="2025-08-24T11:13:00"/>
        <d v="2025-07-04T01:37:00"/>
        <d v="2025-09-29T03:21:00"/>
        <d v="2025-08-24T20:13:00"/>
        <d v="2025-08-27T07:21:00"/>
        <d v="2025-09-23T10:54:00"/>
        <d v="2025-12-25T10:37:00"/>
        <d v="2025-12-06T11:17:00"/>
        <d v="2025-03-06T04:11:00"/>
        <d v="2025-06-26T17:53:00"/>
        <d v="2025-01-03T14:58:00"/>
        <d v="2025-05-22T16:25:00"/>
        <d v="2025-06-07T08:38:00"/>
        <d v="2025-11-20T03:59:00"/>
        <d v="2025-05-26T13:10:00"/>
        <d v="2025-10-20T08:42:00"/>
        <d v="2025-06-02T08:33:00"/>
        <d v="2025-07-12T16:06:00"/>
        <d v="2025-03-14T11:33:00"/>
        <d v="2025-11-01T06:23:00"/>
        <d v="2025-12-10T11:47:00"/>
        <d v="2025-05-20T11:27:00"/>
        <d v="2025-07-06T05:32:00"/>
        <d v="2025-10-20T15:33:00"/>
        <d v="2025-03-02T01:35:00"/>
        <d v="2025-07-17T09:10:00"/>
        <d v="2025-10-22T03:35:00"/>
        <d v="2025-11-15T04:01:00"/>
        <d v="2025-10-29T04:44:00"/>
        <d v="2025-12-10T06:01:00"/>
        <d v="2025-01-11T01:19:00"/>
        <d v="2025-03-03T18:45:00"/>
        <d v="2025-11-29T17:37:00"/>
        <d v="2025-08-14T06:54:00"/>
        <d v="2025-06-02T13:36:00"/>
        <d v="2025-07-18T14:07:00"/>
        <d v="2025-02-21T22:33:00"/>
        <d v="2025-09-17T19:32:00"/>
        <d v="2025-02-28T14:06:00"/>
        <d v="2025-03-13T19:04:00"/>
        <d v="2025-05-28T21:31:00"/>
        <d v="2025-12-15T13:03:00"/>
        <d v="2025-03-04T02:04:00"/>
        <d v="2025-11-06T02:19:00"/>
        <d v="2025-08-31T22:00:00"/>
        <d v="2025-11-26T11:07:00"/>
        <d v="2025-04-17T01:43:00"/>
        <d v="2025-08-14T03:04:00"/>
        <d v="2025-11-09T07:07:00"/>
        <d v="2025-08-06T08:43:00"/>
        <d v="2025-08-29T02:10:00"/>
        <d v="2025-09-16T23:31:00"/>
        <d v="2025-09-19T23:55:00"/>
        <d v="2025-01-05T02:19:00"/>
        <d v="2025-09-18T10:56:00"/>
        <d v="2025-02-23T23:38:00"/>
        <d v="2025-02-16T05:35:00"/>
        <d v="2025-08-03T00:58:00"/>
        <d v="2025-06-26T08:37:00"/>
        <d v="2025-01-09T23:26:00"/>
        <d v="2025-04-09T11:37:00"/>
        <d v="2025-01-20T12:36:00"/>
        <d v="2025-08-29T13:22:00"/>
        <d v="2025-03-02T07:27:00"/>
        <d v="2025-06-27T23:43:00"/>
        <d v="2025-12-04T14:08:00"/>
        <d v="2025-03-03T09:03:00"/>
        <d v="2025-05-25T22:49:00"/>
        <d v="2025-08-04T18:18:00"/>
        <d v="2025-01-03T05:56:00"/>
        <d v="2025-06-09T15:05:00"/>
        <d v="2025-08-15T09:23:00"/>
        <d v="2025-09-26T23:24:00"/>
        <d v="2025-04-30T12:05:00"/>
        <d v="2025-03-30T07:12:00"/>
        <d v="2025-11-25T03:43:00"/>
        <d v="2025-03-09T07:59:00"/>
        <d v="2025-12-23T07:51:00"/>
        <d v="2025-04-08T10:37:00"/>
        <d v="2025-09-24T00:36:00"/>
        <d v="2025-04-15T10:23:00"/>
        <d v="2025-11-19T04:22:00"/>
        <d v="2025-05-03T22:59:00"/>
        <d v="2025-01-29T14:51:00"/>
        <d v="2025-05-17T23:42:00"/>
        <d v="2025-07-14T08:59:00"/>
        <d v="2025-08-14T10:32:00"/>
        <d v="2025-11-28T10:35:00"/>
        <d v="2025-06-19T14:57:00"/>
        <d v="2025-01-09T11:25:00"/>
        <d v="2025-02-09T13:57:00"/>
        <d v="2025-01-25T05:26:00"/>
        <d v="2025-09-18T15:33:00"/>
        <d v="2025-08-14T12:57:00"/>
        <d v="2025-05-04T04:36:00"/>
        <d v="2025-02-07T23:23:00"/>
        <d v="2025-11-24T21:25:00"/>
        <d v="2025-09-08T17:05:00"/>
        <d v="2025-06-25T08:57:00"/>
        <d v="2025-03-31T11:27:00"/>
        <d v="2025-02-06T08:54:00"/>
        <d v="2025-11-12T16:05:00"/>
        <d v="2025-06-25T20:55:00"/>
        <d v="2025-10-11T13:39:00"/>
        <d v="2025-03-22T12:00:00"/>
        <d v="2025-04-24T04:40:00"/>
        <d v="2025-02-09T09:25:00"/>
        <d v="2025-10-28T21:51:00"/>
        <d v="2025-08-12T08:45:00"/>
        <d v="2025-11-14T12:54:00"/>
        <d v="2025-12-15T06:33:00"/>
        <d v="2025-04-25T13:24:00"/>
        <d v="2025-07-05T03:41:00"/>
        <d v="2025-11-19T21:57:00"/>
        <d v="2025-02-25T07:32:00"/>
        <d v="2025-02-09T04:33:00"/>
        <d v="2025-12-20T12:28:00"/>
        <d v="2025-02-09T19:52:00"/>
        <d v="2025-12-13T22:51:00"/>
        <d v="2025-08-25T18:56:00"/>
        <d v="2025-10-16T19:20:00"/>
        <d v="2025-09-19T14:59:00"/>
        <d v="2025-08-04T06:07:00"/>
        <d v="2025-05-27T20:49:00"/>
        <d v="2025-12-02T16:59:00"/>
        <d v="2025-06-17T05:12:00"/>
        <d v="2025-04-02T13:40:00"/>
        <d v="2025-12-19T13:46:00"/>
        <d v="2025-02-28T09:38:00"/>
        <d v="2025-02-28T13:30:00"/>
        <d v="2025-10-31T18:01:00"/>
        <d v="2025-06-18T19:52:00"/>
        <d v="2025-09-26T10:15:00"/>
        <d v="2025-12-29T09:26:00"/>
        <d v="2025-02-14T14:51:00"/>
        <d v="2025-12-11T01:16:00"/>
        <d v="2025-06-30T18:43:00"/>
        <d v="2025-06-19T11:57:00"/>
        <d v="2025-12-22T20:11:00"/>
        <d v="2025-07-10T21:54:00"/>
        <d v="2025-06-04T17:23:00"/>
        <d v="2025-07-07T13:31:00"/>
        <d v="2025-01-07T01:21:00"/>
        <d v="2025-05-13T11:08:00"/>
        <d v="2025-08-23T21:31:00"/>
        <d v="2025-02-14T00:17:00"/>
        <d v="2025-11-10T17:22:00"/>
        <d v="2025-09-06T11:37:00"/>
        <d v="2025-01-31T11:56:00"/>
        <d v="2025-01-23T03:15:00"/>
        <d v="2025-06-09T16:27:00"/>
        <d v="2025-12-29T20:15:00"/>
        <d v="2025-06-07T15:50:00"/>
        <d v="2025-02-08T18:02:00"/>
        <d v="2025-03-23T00:55:00"/>
        <d v="2025-12-22T19:01:00"/>
        <d v="2025-09-15T16:37:00"/>
        <d v="2025-07-25T01:27:00"/>
        <d v="2025-03-18T10:45:00"/>
        <d v="2025-01-12T06:37:00"/>
        <d v="2025-10-22T00:05:00"/>
        <d v="2025-08-12T05:57:00"/>
        <d v="2025-01-13T19:55:00"/>
        <d v="2025-02-15T05:47:00"/>
        <d v="2025-06-04T04:19:00"/>
        <d v="2025-04-23T10:29:00"/>
        <d v="2025-08-21T21:31:00"/>
        <d v="2025-01-17T04:05:00"/>
        <d v="2025-12-26T01:47:00"/>
        <d v="2025-08-11T09:52:00"/>
        <d v="2025-12-20T13:36:00"/>
        <d v="2025-07-07T19:24:00"/>
        <d v="2025-12-10T22:08:00"/>
        <d v="2025-12-31T19:43:00"/>
        <d v="2025-06-12T20:10:00"/>
        <d v="2025-11-22T17:37:00"/>
        <d v="2025-03-15T12:21:00"/>
        <d v="2025-08-21T02:47:00"/>
        <d v="2025-08-12T20:32:00"/>
        <d v="2025-11-15T03:55:00"/>
        <d v="2025-03-01T18:46:00"/>
        <d v="2025-12-01T17:29:00"/>
        <d v="2025-08-10T11:23:00"/>
        <d v="2025-02-06T17:15:00"/>
        <d v="2025-10-05T13:10:00"/>
        <d v="2025-07-15T03:56:00"/>
        <d v="2025-12-18T09:06:00"/>
        <d v="2025-08-30T08:47:00"/>
        <d v="2025-11-20T20:08:00"/>
        <d v="2025-08-07T22:16:00"/>
        <d v="2025-07-11T19:48:00"/>
        <d v="2025-01-17T15:11:00"/>
        <d v="2025-01-12T10:25:00"/>
        <d v="2025-07-12T19:08:00"/>
        <d v="2025-01-22T00:03:00"/>
        <d v="2025-04-30T09:40:00"/>
        <d v="2025-07-29T09:14:00"/>
        <d v="2025-11-02T23:23:00"/>
        <d v="2025-09-27T08:47:00"/>
        <d v="2025-07-11T00:04:00"/>
        <d v="2025-06-24T01:26:00"/>
        <d v="2025-10-12T14:13:00"/>
        <d v="2025-07-23T07:28:00"/>
        <d v="2025-06-13T23:10:00"/>
        <d v="2025-09-08T14:36:00"/>
        <d v="2025-08-15T16:29:00"/>
        <d v="2025-01-07T09:16:00"/>
        <d v="2025-01-29T04:49:00"/>
        <d v="2025-02-02T21:42:00"/>
        <d v="2025-05-14T04:17:00"/>
        <d v="2025-03-20T21:32:00"/>
        <d v="2025-02-27T22:33:00"/>
        <d v="2025-01-26T10:24:00"/>
        <d v="2025-08-14T09:42:00"/>
        <d v="2025-10-12T21:01:00"/>
        <d v="2025-01-04T02:23:00"/>
        <d v="2025-04-09T21:44:00"/>
        <d v="2025-02-08T08:05:00"/>
        <d v="2025-09-28T21:38:00"/>
        <d v="2025-10-12T21:35:00"/>
        <d v="2025-06-06T04:02:00"/>
        <d v="2025-03-16T00:06:00"/>
        <d v="2025-10-15T04:55:00"/>
        <d v="2025-05-10T10:21:00"/>
        <d v="2025-06-24T00:29:00"/>
        <d v="2025-03-25T15:11:00"/>
        <d v="2025-01-22T07:44:00"/>
        <d v="2025-01-27T15:32:00"/>
        <d v="2025-07-14T00:08:00"/>
        <d v="2025-12-03T07:26:00"/>
        <d v="2025-08-24T03:05:00"/>
        <d v="2025-04-02T18:20:00"/>
        <d v="2025-01-21T03:42:00"/>
        <d v="2025-10-30T17:55:00"/>
        <d v="2025-12-23T18:40:00"/>
        <d v="2025-03-25T03:15:00"/>
        <d v="2025-09-19T08:45:00"/>
        <d v="2025-05-27T01:44:00"/>
        <d v="2025-09-14T02:41:00"/>
        <d v="2025-02-27T12:19:00"/>
        <d v="2025-01-15T19:02:00"/>
        <d v="2025-06-11T18:15:00"/>
        <d v="2025-06-12T18:39:00"/>
        <d v="2025-11-16T08:11:00"/>
        <d v="2025-10-08T04:17:00"/>
        <d v="2025-10-07T14:24:00"/>
        <d v="2025-01-12T08:36:00"/>
        <d v="2025-10-01T05:17:00"/>
        <d v="2025-09-28T09:23:00"/>
        <d v="2025-07-27T23:19:00"/>
        <d v="2025-01-27T00:29:00"/>
        <d v="2025-03-13T12:25:00"/>
        <d v="2025-03-01T23:15:00"/>
        <d v="2025-05-25T16:23:00"/>
        <d v="2025-04-03T13:00:00"/>
        <d v="2025-11-05T02:38:00"/>
        <d v="2025-01-08T12:39:00"/>
        <d v="2025-03-20T07:09:00"/>
        <d v="2025-01-27T22:49:00"/>
        <d v="2025-06-23T00:34:00"/>
        <d v="2025-02-19T22:36:00"/>
        <d v="2025-07-18T01:54:00"/>
        <d v="2025-12-15T01:12:00"/>
        <d v="2025-06-30T08:42:00"/>
        <d v="2025-01-24T00:04:00"/>
        <d v="2025-11-12T10:47:00"/>
        <d v="2025-02-15T06:24:00"/>
        <d v="2025-01-15T20:51:00"/>
        <d v="2025-06-02T05:35:00"/>
        <d v="2025-08-10T16:07:00"/>
        <d v="2025-07-25T05:57:00"/>
        <d v="2025-09-30T15:38:00"/>
        <d v="2025-08-24T00:13:00"/>
        <d v="2025-12-06T03:44:00"/>
        <d v="2025-08-16T17:58:00"/>
        <d v="2025-01-09T01:03:00"/>
        <d v="2025-06-15T00:43:00"/>
        <d v="2025-11-15T06:38:00"/>
        <d v="2025-08-02T15:12:00"/>
        <d v="2025-04-27T12:55:00"/>
        <d v="2025-12-10T17:01:00"/>
        <d v="2025-03-13T06:14:00"/>
        <d v="2025-03-05T17:16:00"/>
        <d v="2025-07-24T06:26:00"/>
        <d v="2025-07-28T03:38:00"/>
        <d v="2025-03-13T16:16:00"/>
        <d v="2025-10-04T18:00:00"/>
        <d v="2025-10-01T04:59:00"/>
        <d v="2025-11-16T06:56:00"/>
        <d v="2025-12-04T22:05:00"/>
        <d v="2025-04-05T05:21:00"/>
        <d v="2025-06-15T04:02:00"/>
        <d v="2025-02-01T12:19:00"/>
        <d v="2025-01-11T11:18:00"/>
        <d v="2025-10-28T04:41:00"/>
        <d v="2025-08-05T03:16:00"/>
        <d v="2025-10-16T07:54:00"/>
        <d v="2025-04-12T14:03:00"/>
        <d v="2025-09-24T22:35:00"/>
        <d v="2025-08-02T10:07:00"/>
        <d v="2025-06-28T04:45:00"/>
        <d v="2025-03-29T10:47:00"/>
        <d v="2025-02-10T09:02:00"/>
        <d v="2025-03-17T01:19:00"/>
        <d v="2025-02-15T19:28:00"/>
        <d v="2025-06-09T21:55:00"/>
        <d v="2025-03-21T07:06:00"/>
        <d v="2025-11-06T20:15:00"/>
        <d v="2025-03-27T19:50:00"/>
        <d v="2025-04-02T21:10:00"/>
        <d v="2025-05-28T03:41:00"/>
        <d v="2025-06-10T21:06:00"/>
        <d v="2025-07-21T15:52:00"/>
        <d v="2025-08-30T13:08:00"/>
        <d v="2025-12-19T02:25:00"/>
        <d v="2025-01-02T07:32:00"/>
        <d v="2025-08-13T03:47:00"/>
        <d v="2025-10-16T06:17:00"/>
        <d v="2025-08-21T23:07:00"/>
        <d v="2025-03-18T08:24:00"/>
        <d v="2025-04-26T01:28:00"/>
        <d v="2025-06-03T02:37:00"/>
        <d v="2025-04-13T08:35:00"/>
        <d v="2025-06-15T06:06:00"/>
        <d v="2025-12-25T19:50:00"/>
        <d v="2025-03-31T14:18:00"/>
        <d v="2025-06-23T16:08:00"/>
        <d v="2025-05-02T11:14:00"/>
        <d v="2025-05-23T23:56:00"/>
        <d v="2025-04-16T03:06:00"/>
        <d v="2025-11-01T16:11:00"/>
        <d v="2025-11-13T20:18:00"/>
        <d v="2025-05-03T05:37:00"/>
        <d v="2025-01-09T17:44:00"/>
        <d v="2025-09-19T20:42:00"/>
        <d v="2025-03-14T16:54:00"/>
        <d v="2025-12-25T02:32:00"/>
        <d v="2025-08-11T16:38:00"/>
        <d v="2025-02-10T16:59:00"/>
        <d v="2025-07-23T21:19:00"/>
        <d v="2025-09-21T12:39:00"/>
        <d v="2025-11-24T23:01:00"/>
        <d v="2025-06-27T14:39:00"/>
        <d v="2025-12-14T20:45:00"/>
        <d v="2025-11-14T11:12:00"/>
        <d v="2025-03-25T13:38:00"/>
        <d v="2025-11-14T14:32:00"/>
        <d v="2025-04-21T13:36:00"/>
        <d v="2025-09-08T03:09:00"/>
        <d v="2025-01-07T15:23:00"/>
        <d v="2025-03-25T07:48:00"/>
        <d v="2025-07-27T21:53:00"/>
        <d v="2025-11-10T10:41:00"/>
        <d v="2025-01-22T20:42:00"/>
        <d v="2025-01-03T04:52:00"/>
        <d v="2025-05-07T02:25:00"/>
        <d v="2025-10-24T19:30:00"/>
        <d v="2025-07-07T09:10:00"/>
        <d v="2025-12-28T04:57:00"/>
        <d v="2025-01-14T08:12:00"/>
        <d v="2025-01-12T02:36:00"/>
        <d v="2025-03-28T04:41:00"/>
        <d v="2025-01-12T15:13:00"/>
        <d v="2025-01-25T12:59:00"/>
        <d v="2025-10-28T10:21:00"/>
        <d v="2025-08-31T16:04:00"/>
        <d v="2025-05-02T20:34:00"/>
        <d v="2025-05-27T03:49:00"/>
        <d v="2025-02-24T16:58:00"/>
        <d v="2025-08-26T00:42:00"/>
        <d v="2025-12-22T22:58:00"/>
        <d v="2025-06-22T05:36:00"/>
        <d v="2025-08-09T00:41:00"/>
        <d v="2025-04-29T19:09:00"/>
        <d v="2025-11-05T06:41:00"/>
        <d v="2025-07-02T10:42:00"/>
        <d v="2025-10-15T21:59:00"/>
        <d v="2025-11-03T09:27:00"/>
        <d v="2025-10-27T17:40:00"/>
        <d v="2025-03-23T09:24:00"/>
        <d v="2025-07-30T18:12:00"/>
        <d v="2025-05-30T01:51:00"/>
        <d v="2025-02-06T00:26:00"/>
        <d v="2025-12-18T13:40:00"/>
        <d v="2025-11-08T11:12:00"/>
        <d v="2025-12-27T14:31:00"/>
        <d v="2025-02-28T18:27:00"/>
        <d v="2025-05-11T21:58:00"/>
        <d v="2025-07-21T16:26:00"/>
        <d v="2025-08-31T17:13:00"/>
        <d v="2025-02-04T08:42:00"/>
        <d v="2025-04-03T00:27:00"/>
        <d v="2025-07-26T00:08:00"/>
        <d v="2025-12-19T08:03:00"/>
        <d v="2025-11-28T18:00:00"/>
        <d v="2025-11-01T05:32:00"/>
        <d v="2025-12-16T18:43:00"/>
        <d v="2025-08-01T17:25:00"/>
        <d v="2025-06-08T02:54:00"/>
        <d v="2025-01-24T03:55:00"/>
        <d v="2025-10-20T10:51:00"/>
        <d v="2025-01-04T16:00:00"/>
        <d v="2025-08-08T02:04:00"/>
        <d v="2025-12-30T22:53:00"/>
        <d v="2025-01-20T01:44:00"/>
        <d v="2025-06-01T22:44:00"/>
        <d v="2025-02-19T03:29:00"/>
        <d v="2025-06-26T22:35:00"/>
        <d v="2025-04-06T10:45:00"/>
        <d v="2025-04-15T02:24:00"/>
        <d v="2025-09-07T22:57:00"/>
        <d v="2025-04-27T06:48:00"/>
        <d v="2025-12-20T18:35:00"/>
        <d v="2025-08-16T05:29:00"/>
        <d v="2025-03-07T15:29:00"/>
        <d v="2025-12-01T22:41:00"/>
        <d v="2025-09-19T20:43:00"/>
        <d v="2025-10-22T10:30:00"/>
        <d v="2025-08-31T00:38:00"/>
        <d v="2025-07-05T07:01:00"/>
        <d v="2025-09-03T03:31:00"/>
        <d v="2025-05-05T17:09:00"/>
        <d v="2025-09-25T02:09:00"/>
        <d v="2025-05-11T12:52:00"/>
        <d v="2025-08-25T05:17:00"/>
        <d v="2025-01-18T02:35:00"/>
        <d v="2025-02-09T13:35:00"/>
        <d v="2025-01-21T06:24:00"/>
        <d v="2025-08-13T17:26:00"/>
        <d v="2025-12-21T03:04:00"/>
        <d v="2025-10-09T12:25:00"/>
        <d v="2025-01-08T10:44:00"/>
        <d v="2025-04-10T09:36:00"/>
        <d v="2025-08-28T15:49:00"/>
        <d v="2025-03-28T10:02:00"/>
        <d v="2025-10-25T23:29:00"/>
        <d v="2025-01-14T13:54:00"/>
        <d v="2025-11-30T07:43:00"/>
        <d v="2025-01-02T07:20:00"/>
        <d v="2025-10-20T22:41:00"/>
        <d v="2025-11-21T05:01:00"/>
        <d v="2025-02-10T23:15:00"/>
        <d v="2025-11-14T22:28:00"/>
        <d v="2025-11-12T00:05:00"/>
        <d v="2025-04-21T05:27:00"/>
        <d v="2025-01-14T23:11:00"/>
        <d v="2025-08-19T13:29:00"/>
        <d v="2025-03-25T20:37:00"/>
        <d v="2025-05-10T05:18:00"/>
        <d v="2025-08-19T14:04:00"/>
        <d v="2025-11-22T17:49:00"/>
        <d v="2025-05-25T14:27:00"/>
        <d v="2025-12-11T11:36:00"/>
        <d v="2025-01-28T10:58:00"/>
        <d v="2025-03-07T01:27:00"/>
        <d v="2025-06-12T01:01:00"/>
        <d v="2025-08-17T11:01:00"/>
        <d v="2025-09-18T21:59:00"/>
        <d v="2025-06-13T20:00:00"/>
        <d v="2025-10-28T05:35:00"/>
        <d v="2025-10-30T05:39:00"/>
        <d v="2025-10-14T11:18:00"/>
        <d v="2025-01-10T03:52:00"/>
        <d v="2025-07-14T06:44:00"/>
        <d v="2025-04-28T11:49:00"/>
        <d v="2025-09-27T08:38:00"/>
        <d v="2025-03-21T06:45:00"/>
        <d v="2025-04-03T15:51:00"/>
        <d v="2025-09-23T14:34:00"/>
        <d v="2025-11-28T21:43:00"/>
        <d v="2025-12-16T02:05:00"/>
        <d v="2025-12-27T05:27:00"/>
        <d v="2025-09-14T23:32:00"/>
        <d v="2025-05-13T13:27:00"/>
        <d v="2025-10-03T07:11:00"/>
        <d v="2025-09-21T03:02:00"/>
        <d v="2025-06-20T12:49:00"/>
        <d v="2025-01-01T04:36:00"/>
        <d v="2025-11-09T19:12:00"/>
        <d v="2025-03-05T17:32:00"/>
        <d v="2025-10-11T10:52:00"/>
        <d v="2025-05-01T04:59:00"/>
        <d v="2025-04-17T16:50:00"/>
        <d v="2025-06-24T01:53:00"/>
        <d v="2025-07-23T22:51:00"/>
        <d v="2025-06-14T04:15:00"/>
        <d v="2025-11-01T07:45:00"/>
        <d v="2025-04-30T05:47:00"/>
        <d v="2025-02-13T07:14:00"/>
        <d v="2025-11-08T01:38:00"/>
        <d v="2025-06-05T07:07:00"/>
        <d v="2025-07-26T23:11:00"/>
        <d v="2025-04-18T06:19:00"/>
        <d v="2025-09-08T07:02:00"/>
        <d v="2025-11-30T17:08:00"/>
        <d v="2025-05-10T21:09:00"/>
        <d v="2025-10-20T06:06:00"/>
        <d v="2025-01-20T14:57:00"/>
        <d v="2025-10-09T08:09:00"/>
        <d v="2025-10-12T13:44:00"/>
        <d v="2025-01-01T12:21:00"/>
        <d v="2025-04-29T02:02:00"/>
        <d v="2025-02-04T05:42:00"/>
        <d v="2025-07-17T23:18:00"/>
        <d v="2025-09-02T03:23:00"/>
        <d v="2025-02-28T20:22:00"/>
        <d v="2025-11-21T17:23:00"/>
        <d v="2025-06-10T10:06:00"/>
        <d v="2025-06-28T06:01:00"/>
        <d v="2025-07-25T14:03:00"/>
        <d v="2025-01-12T23:38:00"/>
        <d v="2025-10-03T21:06:00"/>
        <d v="2025-06-30T10:35:00"/>
        <d v="2025-08-30T18:58:00"/>
        <d v="2025-08-04T08:54:00"/>
        <d v="2025-09-08T05:15:00"/>
        <d v="2025-10-26T06:53:00"/>
        <d v="2025-05-06T07:39:00"/>
        <d v="2025-08-05T23:25:00"/>
        <d v="2025-11-02T11:54:00"/>
        <d v="2025-10-12T23:34:00"/>
        <d v="2025-07-04T18:01:00"/>
        <d v="2025-02-08T21:23:00"/>
        <d v="2025-08-11T13:43:00"/>
        <d v="2025-07-03T22:52:00"/>
        <d v="2025-06-27T19:43:00"/>
        <d v="2025-10-21T19:04:00"/>
        <d v="2025-12-06T06:16:00"/>
        <d v="2025-05-31T01:53:00"/>
        <d v="2025-05-06T10:33:00"/>
        <d v="2025-10-28T10:31:00"/>
        <d v="2025-11-04T07:21:00"/>
        <d v="2025-12-02T05:54:00"/>
        <d v="2025-08-22T10:40:00"/>
        <d v="2025-01-08T10:57:00"/>
        <d v="2025-12-07T04:14:00"/>
        <d v="2025-05-09T09:18:00"/>
        <d v="2025-09-21T00:13:00"/>
        <d v="2025-06-06T06:01:00"/>
        <d v="2025-12-18T03:44:00"/>
        <d v="2025-12-24T12:16:00"/>
        <d v="2025-01-05T19:17:00"/>
        <d v="2025-03-27T14:34:00"/>
        <d v="2025-06-24T15:06:00"/>
        <d v="2025-10-17T02:47:00"/>
        <d v="2025-07-12T20:13:00"/>
        <d v="2025-11-07T21:59:00"/>
        <d v="2025-04-29T02:25:00"/>
        <d v="2025-08-06T07:11:00"/>
        <d v="2025-04-24T15:56:00"/>
        <d v="2025-05-25T01:48:00"/>
        <d v="2025-01-26T06:38:00"/>
        <d v="2025-05-16T00:16:00"/>
        <d v="2025-10-30T08:13:00"/>
        <d v="2025-08-20T08:03:00"/>
        <d v="2025-03-17T20:12:00"/>
        <d v="2025-11-24T17:29:00"/>
        <d v="2025-12-11T21:53:00"/>
        <d v="2025-10-29T11:54:00"/>
        <d v="2025-10-16T11:54:00"/>
        <d v="2025-01-01T04:16:00"/>
        <d v="2025-05-27T10:42:00"/>
        <d v="2025-10-14T03:45:00"/>
        <d v="2025-05-22T15:32:00"/>
        <d v="2025-02-22T11:18:00"/>
        <d v="2025-10-31T01:06:00"/>
        <d v="2025-03-10T04:04:00"/>
        <d v="2025-12-27T07:54:00"/>
        <d v="2025-03-31T15:10:00"/>
        <d v="2025-08-08T17:49:00"/>
        <d v="2025-07-11T22:53:00"/>
        <d v="2025-03-04T02:23:00"/>
        <d v="2025-03-14T05:11:00"/>
        <d v="2025-06-10T03:04:00"/>
        <d v="2025-06-18T21:48:00"/>
        <d v="2025-03-30T10:39:00"/>
        <d v="2025-06-25T01:49:00"/>
        <d v="2025-09-26T20:02:00"/>
        <d v="2025-03-14T12:13:00"/>
        <d v="2025-09-02T12:29:00"/>
        <d v="2025-03-18T17:55:00"/>
        <d v="2025-06-08T23:57:00"/>
        <d v="2025-11-20T12:30:00"/>
        <d v="2025-04-08T11:49:00"/>
        <d v="2025-04-12T08:36:00"/>
        <d v="2025-05-12T23:23:00"/>
        <d v="2025-04-12T00:17:00"/>
        <d v="2025-01-19T04:36:00"/>
        <d v="2025-03-23T03:24:00"/>
        <d v="2025-10-06T03:57:00"/>
        <d v="2025-12-05T13:15:00"/>
        <d v="2025-12-31T10:24:00"/>
        <d v="2025-11-27T22:43:00"/>
        <d v="2025-05-09T13:56:00"/>
        <d v="2025-12-10T11:44:00"/>
        <d v="2025-11-06T15:58:00"/>
        <d v="2025-03-30T14:09:00"/>
        <d v="2025-08-01T09:37:00"/>
        <d v="2025-05-23T03:43:00"/>
        <d v="2025-03-06T00:34:00"/>
        <d v="2025-03-17T18:17:00"/>
        <d v="2025-07-18T07:24:00"/>
        <d v="2025-05-23T09:52:00"/>
        <d v="2025-11-12T06:28:00"/>
        <d v="2025-04-03T01:34:00"/>
        <d v="2025-11-01T22:11:00"/>
        <d v="2025-08-12T01:06:00"/>
        <d v="2025-10-18T21:51:00"/>
        <d v="2025-04-12T23:23:00"/>
        <d v="2025-09-24T18:36:00"/>
        <d v="2025-12-21T11:24:00"/>
        <d v="2025-04-20T18:18:00"/>
        <d v="2025-11-26T23:34:00"/>
        <d v="2025-09-22T11:45:00"/>
        <d v="2025-01-03T12:31:00"/>
        <d v="2025-03-26T15:44:00"/>
        <d v="2025-10-09T07:52:00"/>
        <d v="2025-11-24T09:56:00"/>
        <d v="2025-10-31T05:53:00"/>
        <d v="2025-04-27T14:50:00"/>
        <d v="2025-08-09T16:10:00"/>
        <d v="2025-06-03T10:51:00"/>
        <d v="2025-06-02T18:19:00"/>
        <d v="2025-01-12T09:56:00"/>
        <d v="2025-05-13T22:55:00"/>
        <d v="2025-10-31T17:06:00"/>
        <d v="2025-10-20T08:14:00"/>
        <d v="2025-10-27T08:18:00"/>
        <d v="2025-08-16T17:48:00"/>
        <d v="2025-09-28T05:25:00"/>
        <d v="2025-02-12T15:19:00"/>
        <d v="2025-12-09T11:34:00"/>
        <d v="2025-11-22T01:23:00"/>
        <d v="2025-10-29T16:27:00"/>
        <d v="2025-12-30T08:52:00"/>
        <d v="2025-01-21T04:17:00"/>
        <d v="2025-04-17T16:46:00"/>
        <d v="2025-12-02T14:55:00"/>
        <d v="2025-10-30T06:28:00"/>
        <d v="2025-04-27T18:11:00"/>
        <d v="2025-05-04T05:21:00"/>
        <d v="2025-10-08T03:18:00"/>
        <d v="2025-10-19T11:29:00"/>
        <d v="2025-07-22T18:28:00"/>
        <d v="2025-02-20T05:47:00"/>
        <d v="2025-09-28T23:02:00"/>
        <d v="2025-11-20T21:31:00"/>
        <d v="2025-10-04T13:12:00"/>
        <d v="2025-05-21T15:55:00"/>
        <d v="2025-10-02T21:50:00"/>
        <d v="2025-10-17T04:08:00"/>
        <d v="2025-11-30T04:22:00"/>
        <d v="2025-02-21T16:14:00"/>
        <d v="2025-01-27T03:18:00"/>
        <d v="2025-06-06T10:47:00"/>
        <d v="2025-08-27T23:41:00"/>
        <d v="2025-06-05T05:46:00"/>
        <d v="2025-10-18T22:54:00"/>
        <d v="2025-05-16T11:06:00"/>
        <d v="2025-05-24T10:43:00"/>
        <d v="2025-04-16T08:47:00"/>
        <d v="2025-06-07T23:24:00"/>
        <d v="2025-05-26T19:15:00"/>
        <d v="2025-01-02T12:37:00"/>
        <d v="2025-03-18T22:52:00"/>
        <d v="2025-05-12T14:20:00"/>
        <d v="2025-03-31T02:13:00"/>
        <d v="2025-12-11T04:19:00"/>
        <d v="2025-12-16T18:53:00"/>
        <d v="2025-09-20T14:51:00"/>
        <d v="2025-12-17T06:08:00"/>
        <d v="2025-04-18T02:48:00"/>
        <d v="2025-03-15T07:25:00"/>
        <d v="2025-02-08T12:47:00"/>
        <d v="2025-06-08T15:00:00"/>
        <d v="2025-03-12T07:20:00"/>
        <d v="2025-11-08T21:05:00"/>
        <d v="2025-08-29T08:29:00"/>
        <d v="2025-10-25T01:09:00"/>
        <d v="2025-02-05T21:27:00"/>
        <d v="2025-03-25T19:18:00"/>
        <d v="2025-09-20T22:54:00"/>
        <d v="2025-11-06T00:40:00"/>
        <d v="2025-06-21T19:58:00"/>
        <d v="2025-06-22T12:21:00"/>
        <d v="2025-12-28T12:22:00"/>
        <d v="2025-02-16T10:17:00"/>
        <d v="2025-05-21T09:51:00"/>
        <d v="2025-04-28T19:47:00"/>
        <d v="2025-10-04T05:27:00"/>
        <d v="2025-08-02T15:31:00"/>
        <d v="2025-08-08T05:56:00"/>
        <d v="2025-01-26T21:36:00"/>
        <d v="2025-01-09T19:21:00"/>
        <d v="2025-09-28T20:16:00"/>
        <d v="2025-01-10T12:54:00"/>
        <d v="2025-05-01T11:54:00"/>
        <d v="2025-05-05T07:56:00"/>
        <d v="2025-06-19T02:31:00"/>
        <d v="2025-03-13T12:15:00"/>
        <d v="2025-06-01T21:42:00"/>
        <d v="2025-07-27T00:50:00"/>
        <d v="2025-02-18T09:39:00"/>
        <d v="2025-06-03T21:59:00"/>
        <d v="2025-12-13T14:23:00"/>
        <d v="2025-10-20T10:03:00"/>
        <d v="2025-03-09T15:28:00"/>
        <d v="2025-02-19T23:57:00"/>
        <d v="2025-06-01T20:34:00"/>
        <d v="2025-01-19T22:25:00"/>
        <d v="2025-04-10T20:56:00"/>
        <d v="2025-03-01T02:31:00"/>
        <d v="2025-06-16T08:53:00"/>
        <d v="2025-07-21T06:13:00"/>
        <d v="2025-12-11T23:21:00"/>
        <d v="2025-05-26T15:56:00"/>
        <d v="2025-06-13T22:03:00"/>
        <d v="2025-08-30T06:51:00"/>
        <d v="2025-03-10T07:36:00"/>
        <d v="2025-06-24T23:46:00"/>
        <d v="2025-02-18T21:49:00"/>
        <d v="2025-04-18T19:50:00"/>
        <d v="2025-08-14T04:21:00"/>
        <d v="2025-06-10T05:52:00"/>
        <d v="2025-04-29T08:54:00"/>
        <d v="2025-05-29T04:40:00"/>
        <d v="2025-05-30T08:55:00"/>
        <d v="2025-10-20T23:22:00"/>
        <d v="2025-05-23T09:35:00"/>
        <d v="2025-06-09T05:21:00"/>
        <d v="2025-01-11T00:32:00"/>
        <d v="2025-05-18T12:56:00"/>
        <d v="2025-03-19T04:24:00"/>
        <d v="2025-03-18T18:04:00"/>
        <d v="2025-09-11T15:53:00"/>
        <d v="2025-09-15T14:39:00"/>
        <d v="2025-11-16T13:38:00"/>
        <d v="2025-10-18T13:28:00"/>
        <d v="2025-09-20T03:18:00"/>
        <d v="2025-03-26T06:53:00"/>
        <d v="2025-05-26T21:43:00"/>
        <d v="2025-11-19T14:43:00"/>
        <d v="2025-02-11T21:18:00"/>
        <d v="2025-05-05T04:07:00"/>
        <d v="2025-06-16T00:54:00"/>
        <d v="2025-08-29T18:30:00"/>
        <d v="2025-10-07T20:33:00"/>
        <d v="2025-07-07T17:41:00"/>
        <d v="2025-10-29T13:03:00"/>
        <d v="2025-01-19T01:52:00"/>
        <d v="2025-03-09T03:21:00"/>
        <d v="2025-08-06T06:52:00"/>
        <d v="2025-04-12T00:30:00"/>
        <d v="2025-02-11T11:41:00"/>
        <d v="2025-10-15T00:03:00"/>
        <d v="2025-06-16T13:50:00"/>
        <d v="2025-04-19T23:29:00"/>
        <d v="2025-02-05T05:17:00"/>
        <d v="2025-08-20T00:25:00"/>
        <d v="2025-08-17T22:48:00"/>
        <d v="2025-12-19T01:31:00"/>
        <d v="2025-06-13T16:30:00"/>
        <d v="2025-03-14T07:39:00"/>
        <d v="2025-05-16T17:19:00"/>
        <d v="2025-12-19T21:08:00"/>
        <d v="2025-03-11T16:29:00"/>
        <d v="2025-07-15T15:16:00"/>
        <d v="2025-09-26T14:04:00"/>
        <d v="2025-02-18T14:29:00"/>
        <d v="2025-11-12T23:01:00"/>
        <d v="2025-05-10T22:33:00"/>
        <d v="2025-01-05T11:30:00"/>
        <d v="2025-01-27T16:29:00"/>
        <d v="2025-06-09T23:25:00"/>
        <d v="2025-05-29T17:53:00"/>
        <d v="2025-09-21T07:08:00"/>
        <d v="2025-08-18T08:13:00"/>
        <d v="2025-07-19T14:20:00"/>
        <d v="2025-02-19T12:30:00"/>
        <d v="2025-03-08T04:07:00"/>
        <d v="2025-10-27T20:55:00"/>
        <d v="2025-02-27T22:27:00"/>
        <d v="2025-09-16T00:20:00"/>
        <d v="2025-12-08T20:32:00"/>
        <d v="2025-11-22T11:22:00"/>
        <d v="2025-05-10T00:14:00"/>
        <d v="2025-08-03T23:29:00"/>
        <d v="2025-06-21T23:22:00"/>
        <d v="2025-09-15T16:49:00"/>
        <d v="2025-04-12T01:38:00"/>
        <d v="2025-07-28T06:40:00"/>
        <d v="2025-10-18T22:52:00"/>
        <d v="2025-12-20T02:21:00"/>
        <d v="2025-10-13T17:19:00"/>
        <d v="2025-04-26T13:33:00"/>
        <d v="2025-09-21T09:22:00"/>
        <d v="2025-05-30T23:58:00"/>
        <d v="2025-10-27T06:05:00"/>
        <d v="2025-02-05T13:58:00"/>
        <d v="2025-11-29T02:52:00"/>
        <d v="2025-10-14T10:03:00"/>
        <d v="2025-10-30T14:43:00"/>
        <d v="2025-11-07T18:46:00"/>
        <d v="2025-07-27T22:09:00"/>
        <d v="2025-04-16T11:37:00"/>
        <d v="2025-06-07T04:35:00"/>
        <d v="2025-05-01T08:11:00"/>
        <d v="2025-02-24T06:58:00"/>
        <d v="2025-01-12T14:23:00"/>
        <d v="2025-05-25T00:04:00"/>
        <d v="2025-05-16T00:39:00"/>
        <d v="2025-01-03T05:37:00"/>
        <d v="2025-05-24T20:05:00"/>
        <d v="2025-01-30T04:34:00"/>
        <d v="2025-08-25T10:42:00"/>
        <d v="2025-10-06T10:24:00"/>
        <d v="2025-12-14T13:04:00"/>
        <d v="2025-04-25T07:38:00"/>
        <d v="2025-04-14T23:58:00"/>
        <d v="2025-04-28T13:07:00"/>
        <d v="2025-01-05T08:15:00"/>
        <d v="2025-12-26T10:38:00"/>
        <d v="2025-09-05T10:59:00"/>
        <d v="2025-12-30T19:30:00"/>
        <d v="2025-11-17T20:51:00"/>
        <d v="2025-05-01T15:15:00"/>
        <d v="2025-10-13T11:40:00"/>
        <d v="2025-05-29T06:02:00"/>
        <d v="2025-03-25T02:18:00"/>
        <d v="2025-08-19T11:41:00"/>
        <d v="2025-10-15T05:12:00"/>
        <d v="2025-06-10T18:12:00"/>
        <d v="2025-09-29T03:05:00"/>
        <d v="2025-02-07T09:38:00"/>
        <d v="2025-08-14T07:43:00"/>
        <d v="2025-05-22T09:22:00"/>
        <d v="2025-10-19T15:40:00"/>
        <d v="2025-05-31T10:05:00"/>
        <d v="2025-04-24T03:57:00"/>
        <d v="2025-08-25T12:48:00"/>
        <d v="2025-03-07T19:49:00"/>
        <d v="2025-12-27T22:03:00"/>
        <d v="2025-12-07T02:38:00"/>
        <d v="2025-09-15T02:56:00"/>
        <d v="2025-09-06T16:56:00"/>
        <d v="2025-11-27T06:34:00"/>
        <d v="2025-11-19T10:47:00"/>
        <d v="2025-06-29T03:34:00"/>
        <d v="2025-07-09T15:16:00"/>
        <d v="2025-06-03T06:37:00"/>
        <d v="2025-07-15T15:41:00"/>
        <d v="2025-11-07T17:41:00"/>
        <d v="2025-09-19T20:54:00"/>
        <d v="2025-05-23T11:41:00"/>
        <d v="2025-12-08T22:24:00"/>
        <d v="2025-11-12T08:58:00"/>
        <d v="2025-04-11T09:28:00"/>
        <d v="2025-09-01T03:05:00"/>
        <d v="2025-01-12T05:13:00"/>
        <d v="2025-08-27T18:26:00"/>
        <d v="2025-02-18T17:43:00"/>
        <d v="2025-02-11T11:47:00"/>
        <d v="2025-06-15T17:34:00"/>
        <d v="2025-03-23T20:57:00"/>
        <d v="2025-10-18T02:05:00"/>
        <d v="2025-06-07T17:55:00"/>
        <d v="2025-08-04T01:07:00"/>
        <d v="2025-06-07T18:29:00"/>
        <d v="2025-05-14T16:27:00"/>
        <d v="2025-03-08T10:26:00"/>
        <d v="2025-12-02T12:44:00"/>
        <d v="2025-01-07T23:32:00"/>
        <d v="2025-01-14T08:25:00"/>
        <d v="2025-03-14T16:56:00"/>
        <d v="2025-06-12T12:15:00"/>
        <d v="2025-03-07T20:13:00"/>
        <d v="2025-12-13T23:51:00"/>
        <d v="2025-05-10T12:59:00"/>
        <d v="2025-07-25T01:23:00"/>
        <d v="2025-10-03T16:56:00"/>
        <d v="2025-09-13T04:59:00"/>
        <d v="2025-09-23T13:50:00"/>
        <d v="2025-01-25T16:30:00"/>
        <d v="2025-10-08T05:00:00"/>
        <d v="2025-09-10T08:19:00"/>
        <d v="2025-11-06T23:45:00"/>
        <d v="2025-10-16T11:31:00"/>
        <d v="2025-06-13T21:21:00"/>
        <d v="2025-04-05T19:23:00"/>
        <d v="2025-09-27T22:50:00"/>
        <d v="2025-11-17T11:34:00"/>
        <d v="2025-04-20T21:49:00"/>
        <d v="2025-12-02T06:01:00"/>
        <d v="2025-11-06T17:05:00"/>
        <d v="2025-08-26T22:59:00"/>
        <d v="2025-01-25T19:00:00"/>
        <d v="2025-05-21T04:36:00"/>
        <d v="2025-04-27T10:30:00"/>
        <d v="2025-01-25T13:00:00"/>
        <d v="2025-03-20T06:44:00"/>
        <d v="2025-03-09T10:31:00"/>
        <d v="2025-06-22T01:24:00"/>
        <d v="2025-01-12T16:41:00"/>
        <d v="2025-10-15T14:49:00"/>
        <d v="2025-05-08T20:56:00"/>
        <d v="2025-04-06T00:49:00"/>
        <d v="2025-04-02T12:59:00"/>
        <d v="2025-05-21T05:01:00"/>
        <d v="2025-01-31T01:40:00"/>
        <d v="2025-11-30T01:26:00"/>
        <d v="2025-01-20T19:05:00"/>
        <d v="2025-05-26T09:16:00"/>
        <d v="2025-11-12T17:43:00"/>
        <d v="2025-06-09T11:03:00"/>
        <d v="2025-12-15T18:37:00"/>
        <d v="2025-02-12T12:15:00"/>
        <d v="2025-09-11T07:41:00"/>
        <d v="2025-05-10T22:19:00"/>
        <d v="2025-03-01T15:57:00"/>
        <d v="2025-10-14T22:55:00"/>
        <d v="2025-01-05T19:30:00"/>
        <d v="2025-09-23T03:54:00"/>
        <d v="2025-12-11T16:53:00"/>
        <d v="2025-05-10T07:46:00"/>
        <d v="2025-09-24T00:28:00"/>
        <d v="2025-06-27T19:00:00"/>
        <d v="2025-09-10T02:57:00"/>
        <d v="2025-02-25T12:42:00"/>
        <d v="2025-03-24T00:19:00"/>
        <d v="2025-04-09T22:41:00"/>
        <d v="2025-05-29T22:26:00"/>
        <d v="2025-11-25T01:46:00"/>
        <d v="2025-06-05T04:02:00"/>
        <d v="2025-07-09T07:31:00"/>
        <d v="2025-09-20T16:16:00"/>
        <d v="2025-03-21T22:06:00"/>
        <d v="2025-09-09T22:53:00"/>
        <d v="2025-04-07T01:17:00"/>
        <d v="2025-09-17T07:40:00"/>
        <d v="2025-09-17T10:58:00"/>
        <d v="2025-04-13T18:51:00"/>
        <d v="2025-02-09T12:04:00"/>
        <d v="2025-09-30T06:49:00"/>
        <d v="2025-04-11T18:45:00"/>
        <d v="2025-12-25T05:52:00"/>
        <d v="2025-11-04T12:50:00"/>
        <d v="2025-08-09T16:47:00"/>
        <d v="2025-11-04T19:55:00"/>
        <d v="2025-05-04T22:02:00"/>
        <d v="2025-08-19T22:14:00"/>
        <d v="2025-06-27T03:11:00"/>
        <d v="2025-03-04T10:33:00"/>
        <d v="2025-04-26T16:02:00"/>
        <d v="2025-07-10T00:56:00"/>
        <d v="2025-03-03T10:07:00"/>
        <d v="2025-09-13T18:42:00"/>
        <d v="2025-01-07T12:59:00"/>
        <d v="2025-06-04T22:58:00"/>
        <d v="2025-04-02T13:01:00"/>
        <d v="2025-01-14T15:18:00"/>
        <d v="2025-08-17T13:36:00"/>
        <d v="2025-03-27T06:31:00"/>
        <d v="2025-05-13T04:22:00"/>
        <d v="2025-07-02T08:16:00"/>
        <d v="2025-03-03T10:35:00"/>
        <d v="2025-08-07T17:14:00"/>
        <d v="2025-09-03T08:44:00"/>
        <d v="2025-08-18T08:25:00"/>
        <d v="2025-03-20T05:04:00"/>
        <d v="2025-05-29T19:27:00"/>
        <d v="2025-05-18T20:41:00"/>
        <d v="2025-11-10T05:24:00"/>
        <d v="2025-03-06T03:58:00"/>
        <d v="2025-01-13T10:42:00"/>
        <d v="2025-08-01T01:42:00"/>
        <d v="2025-08-30T11:13:00"/>
        <d v="2025-08-01T07:58:00"/>
        <d v="2025-06-30T12:14:00"/>
        <d v="2025-12-04T03:50:00"/>
        <d v="2025-06-22T08:15:00"/>
        <d v="2025-06-09T15:21:00"/>
        <d v="2025-06-13T01:40:00"/>
        <d v="2025-07-07T18:18:00"/>
        <d v="2025-07-10T04:57:00"/>
        <d v="2025-11-04T19:13:00"/>
        <d v="2025-09-13T13:47:00"/>
        <d v="2025-07-02T10:34:00"/>
        <d v="2025-04-27T02:26:00"/>
        <d v="2025-10-09T19:54:00"/>
        <d v="2025-07-15T08:55:00"/>
        <d v="2025-02-03T04:51:00"/>
        <d v="2025-02-21T22:13:00"/>
        <d v="2025-04-22T23:29:00"/>
        <d v="2025-09-09T17:01:00"/>
        <d v="2025-03-23T08:47:00"/>
        <d v="2025-08-20T08:54:00"/>
        <d v="2025-08-15T01:53:00"/>
        <d v="2025-08-21T05:48:00"/>
        <d v="2025-08-09T03:17:00"/>
        <d v="2025-02-11T00:13:00"/>
        <d v="2025-01-21T12:38:00"/>
        <d v="2025-02-11T04:08:00"/>
        <d v="2025-04-23T13:21:00"/>
        <d v="2025-04-15T13:11:00"/>
        <d v="2025-07-11T18:10:00"/>
        <d v="2025-01-17T00:07:00"/>
        <d v="2025-04-30T17:31:00"/>
        <d v="2025-05-09T06:36:00"/>
        <d v="2025-05-10T16:22:00"/>
        <d v="2025-03-01T02:37:00"/>
        <d v="2025-02-17T00:49:00"/>
        <d v="2025-01-29T00:41:00"/>
        <d v="2025-04-07T11:21:00"/>
        <d v="2025-01-10T12:25:00"/>
        <d v="2025-08-30T23:06:00"/>
        <d v="2025-11-10T21:47:00"/>
        <d v="2025-08-20T03:28:00"/>
        <d v="2025-10-04T14:59:00"/>
        <d v="2025-10-11T23:35:00"/>
        <d v="2025-07-22T22:31:00"/>
        <d v="2025-09-04T16:18:00"/>
        <d v="2025-10-17T20:57:00"/>
        <d v="2025-09-21T05:11:00"/>
        <d v="2025-08-02T21:59:00"/>
        <d v="2025-07-19T12:40:00"/>
        <d v="2025-03-20T06:37:00"/>
        <d v="2025-12-09T04:25:00"/>
        <d v="2025-12-10T10:43:00"/>
        <d v="2025-06-22T04:49:00"/>
        <d v="2025-03-10T00:30:00"/>
        <d v="2025-03-28T12:40:00"/>
        <d v="2025-04-11T11:12:00"/>
        <d v="2025-01-08T13:02:00"/>
        <d v="2025-11-29T20:45:00"/>
        <d v="2025-07-19T00:28:00"/>
        <d v="2025-03-28T12:31:00"/>
        <d v="2025-02-12T17:27:00"/>
        <d v="2025-04-19T16:11:00"/>
        <d v="2025-06-01T07:57:00"/>
        <d v="2025-01-17T07:19:00"/>
        <d v="2025-05-13T07:04:00"/>
        <d v="2025-05-28T16:29:00"/>
        <d v="2025-10-04T19:48:00"/>
        <d v="2025-08-20T11:51:00"/>
        <d v="2025-11-10T10:39:00"/>
        <d v="2025-08-16T16:36:00"/>
        <d v="2025-05-19T19:50:00"/>
        <d v="2025-07-30T06:10:00"/>
        <d v="2025-01-28T09:06:00"/>
        <d v="2025-02-20T22:48:00"/>
        <d v="2025-09-18T16:02:00"/>
        <d v="2025-09-18T17:36:00"/>
        <d v="2025-12-16T21:24:00"/>
        <d v="2025-12-18T21:36:00"/>
        <d v="2025-01-08T16:19:00"/>
        <d v="2025-11-16T19:26:00"/>
        <d v="2025-05-18T10:42:00"/>
        <d v="2025-02-07T08:43:00"/>
        <d v="2025-04-21T07:07:00"/>
        <d v="2025-08-08T10:19:00"/>
        <d v="2025-12-03T03:47:00"/>
        <d v="2025-08-11T18:20:00"/>
        <d v="2025-05-16T07:36:00"/>
        <d v="2025-09-13T08:34:00"/>
        <d v="2025-12-26T13:08:00"/>
        <d v="2025-11-25T13:48:00"/>
        <d v="2025-02-18T00:22:00"/>
        <d v="2025-10-19T14:30:00"/>
        <d v="2025-11-20T07:58:00"/>
        <d v="2025-03-19T04:43:00"/>
        <d v="2025-04-15T18:59:00"/>
        <d v="2025-06-18T15:55:00"/>
        <d v="2025-08-05T09:29:00"/>
        <d v="2025-07-09T04:29:00"/>
        <d v="2025-09-12T09:04:00"/>
        <d v="2025-09-23T15:25:00"/>
        <d v="2025-05-29T03:59:00"/>
        <d v="2025-06-13T00:04:00"/>
        <d v="2025-05-20T23:16:00"/>
        <d v="2025-12-13T14:13:00"/>
        <d v="2025-09-15T06:23:00"/>
        <d v="2025-09-26T19:21:00"/>
        <d v="2025-06-30T03:00:00"/>
        <d v="2025-06-09T13:39:00"/>
        <d v="2025-12-17T04:28:00"/>
        <d v="2025-10-15T16:52:00"/>
        <d v="2025-10-15T03:14:00"/>
        <d v="2025-08-14T04:30:00"/>
        <d v="2025-01-11T23:36:00"/>
        <d v="2025-01-10T16:53:00"/>
        <d v="2025-09-28T10:36:00"/>
        <d v="2025-09-30T03:46:00"/>
        <d v="2025-07-02T14:40:00"/>
        <d v="2025-06-02T06:22:00"/>
        <d v="2025-11-11T04:29:00"/>
        <d v="2025-11-30T13:24:00"/>
        <d v="2025-05-04T00:43:00"/>
        <d v="2025-04-24T06:02:00"/>
        <d v="2025-10-05T12:25:00"/>
        <d v="2025-08-01T12:13:00"/>
        <d v="2025-06-21T00:24:00"/>
        <d v="2025-10-15T14:41:00"/>
        <d v="2025-06-23T01:38:00"/>
        <d v="2025-04-23T07:16:00"/>
        <d v="2025-05-02T07:56:00"/>
        <d v="2025-02-01T23:23:00"/>
        <d v="2025-08-10T13:13:00"/>
        <d v="2025-04-29T21:52:00"/>
        <d v="2025-02-08T22:58:00"/>
        <d v="2025-09-25T03:26:00"/>
        <d v="2025-08-21T12:16:00"/>
        <d v="2025-01-18T04:44:00"/>
        <d v="2025-05-29T13:43:00"/>
        <d v="2025-05-29T17:10:00"/>
        <d v="2025-05-06T09:13:00"/>
        <d v="2025-10-29T03:11:00"/>
        <d v="2025-12-26T06:06:00"/>
        <d v="2025-08-26T03:50:00"/>
        <d v="2025-05-15T21:43:00"/>
        <d v="2025-05-31T10:36:00"/>
        <d v="2025-08-24T10:32:00"/>
        <d v="2025-08-12T11:44:00"/>
        <d v="2025-07-22T23:47:00"/>
        <d v="2025-09-13T14:52:00"/>
        <d v="2025-03-27T04:48:00"/>
        <d v="2025-05-30T07:16:00"/>
        <d v="2025-08-23T19:17:00"/>
        <d v="2025-12-11T10:36:00"/>
        <d v="2025-01-22T17:03:00"/>
        <d v="2025-12-14T17:34:00"/>
        <d v="2025-10-12T22:56:00"/>
        <d v="2025-09-26T05:16:00"/>
        <d v="2025-09-15T17:52:00"/>
        <d v="2025-01-29T18:48:00"/>
        <d v="2025-08-01T13:55:00"/>
        <d v="2025-10-10T10:15:00"/>
        <d v="2025-02-19T06:02:00"/>
        <d v="2025-04-05T13:18:00"/>
        <d v="2025-03-29T15:18:00"/>
        <d v="2025-02-13T21:05:00"/>
        <d v="2025-10-05T12:18:00"/>
        <d v="2025-06-20T05:13:00"/>
        <d v="2025-07-08T22:43:00"/>
        <d v="2025-12-19T14:58:00"/>
        <d v="2025-07-03T04:22:00"/>
        <d v="2025-01-03T16:12:00"/>
        <d v="2025-07-10T04:40:00"/>
        <d v="2025-04-28T17:28:00"/>
        <d v="2025-01-19T09:55:00"/>
        <d v="2025-01-23T18:10:00"/>
        <d v="2025-01-30T01:49:00"/>
        <d v="2025-10-22T20:08:00"/>
        <d v="2025-04-18T15:02:00"/>
        <d v="2025-10-08T20:27:00"/>
        <d v="2025-05-08T12:58:00"/>
        <d v="2025-08-17T20:09:00"/>
        <d v="2025-04-21T21:28:00"/>
        <d v="2025-05-16T18:18:00"/>
        <d v="2025-12-28T23:03:00"/>
        <d v="2025-07-05T02:58:00"/>
        <d v="2025-05-24T17:39:00"/>
        <d v="2025-03-13T13:15:00"/>
        <d v="2025-05-09T21:24:00"/>
        <d v="2025-12-30T06:34:00"/>
        <d v="2025-09-18T11:37:00"/>
        <d v="2025-01-03T16:13:00"/>
        <d v="2025-04-14T11:51:00"/>
        <d v="2025-08-12T02:53:00"/>
        <d v="2025-11-16T22:05:00"/>
        <d v="2025-12-28T07:12:00"/>
        <d v="2025-12-20T17:20:00"/>
        <d v="2025-01-10T20:08:00"/>
        <d v="2025-10-29T20:02:00"/>
        <d v="2025-08-19T14:20:00"/>
        <d v="2025-08-07T18:04:00"/>
        <d v="2025-03-07T12:03:00"/>
        <d v="2025-04-22T15:04:00"/>
        <d v="2025-01-13T14:02:00"/>
        <d v="2025-03-27T10:46:00"/>
        <d v="2025-08-22T12:53:00"/>
        <d v="2025-03-31T20:47:00"/>
        <d v="2025-11-10T13:19:00"/>
        <d v="2025-02-23T12:09:00"/>
        <d v="2025-01-12T07:44:00"/>
        <d v="2025-07-28T10:36:00"/>
        <d v="2025-01-14T13:03:00"/>
        <d v="2025-05-01T18:34:00"/>
        <d v="2025-01-20T14:17:00"/>
        <d v="2025-03-16T21:14:00"/>
        <d v="2025-08-31T09:01:00"/>
        <d v="2025-08-11T03:46:00"/>
        <d v="2025-03-11T06:35:00"/>
        <d v="2025-11-08T23:22:00"/>
        <d v="2025-07-30T05:05:00"/>
        <d v="2025-04-11T00:08:00"/>
        <d v="2025-07-05T21:44:00"/>
        <d v="2025-05-12T19:24:00"/>
        <d v="2025-04-21T10:40:00"/>
        <d v="2025-05-12T18:35:00"/>
        <d v="2025-01-20T02:53:00"/>
        <d v="2025-01-24T02:16:00"/>
        <d v="2025-08-15T00:25:00"/>
        <d v="2025-06-03T09:09:00"/>
        <d v="2025-10-20T13:05:00"/>
        <d v="2025-08-18T16:23:00"/>
        <d v="2025-11-06T01:42:00"/>
        <d v="2025-12-25T13:47:00"/>
        <d v="2025-07-21T04:35:00"/>
        <d v="2025-02-07T06:39:00"/>
        <d v="2025-09-17T14:15:00"/>
        <d v="2025-07-07T20:40:00"/>
        <d v="2025-02-26T18:44:00"/>
        <d v="2025-01-20T20:11:00"/>
        <d v="2025-09-30T05:08:00"/>
        <d v="2025-04-29T19:48:00"/>
        <d v="2025-03-12T03:01:00"/>
        <d v="2025-01-04T13:59:00"/>
        <d v="2025-08-09T00:21:00"/>
        <d v="2025-01-14T22:16:00"/>
        <d v="2025-01-03T07:58:00"/>
        <d v="2025-08-04T19:06:00"/>
        <d v="2025-08-17T05:19:00"/>
        <d v="2025-12-02T14:35:00"/>
        <d v="2025-07-05T05:53:00"/>
        <d v="2025-02-24T14:16:00"/>
        <d v="2025-09-11T00:59:00"/>
        <d v="2025-01-24T09:33:00"/>
        <d v="2025-06-11T03:09:00"/>
        <d v="2025-06-07T13:09:00"/>
        <d v="2025-03-23T21:44:00"/>
        <d v="2025-06-08T11:48:00"/>
        <d v="2025-07-07T19:44:00"/>
        <d v="2025-03-01T15:15:00"/>
        <d v="2025-11-01T19:38:00"/>
        <d v="2025-11-15T06:16:00"/>
        <d v="2025-07-30T06:20:00"/>
        <d v="2025-06-01T23:42:00"/>
        <d v="2025-04-19T06:20:00"/>
        <d v="2025-03-17T05:29:00"/>
        <d v="2025-01-30T18:43:00"/>
        <d v="2025-11-10T14:00:00"/>
        <d v="2025-04-27T22:41:00"/>
        <d v="2025-12-22T21:10:00"/>
        <d v="2025-07-11T09:54:00"/>
        <d v="2025-01-19T11:30:00"/>
        <d v="2025-06-22T07:26:00"/>
        <d v="2025-08-16T03:17:00"/>
        <d v="2025-12-16T06:44:00"/>
        <d v="2025-07-02T22:00:00"/>
        <d v="2025-04-23T02:41:00"/>
        <d v="2025-07-02T07:31:00"/>
        <d v="2025-05-26T12:42:00"/>
        <d v="2025-11-15T12:06:00"/>
        <d v="2025-04-26T15:08:00"/>
        <d v="2025-04-23T15:44:00"/>
        <d v="2025-09-08T01:46:00"/>
        <d v="2025-09-08T02:25:00"/>
        <d v="2025-10-30T14:32:00"/>
        <d v="2025-11-09T16:12:00"/>
        <d v="2025-04-28T01:06:00"/>
        <d v="2025-10-28T16:35:00"/>
        <d v="2025-06-10T05:39:00"/>
        <d v="2025-07-17T10:23:00"/>
        <d v="2025-09-17T04:13:00"/>
        <d v="2025-05-28T05:08:00"/>
        <d v="2025-08-28T02:20:00"/>
        <d v="2025-02-16T22:04:00"/>
        <d v="2025-07-17T03:45:00"/>
        <d v="2025-02-16T14:06:00"/>
        <d v="2025-03-19T16:02:00"/>
        <d v="2025-05-04T02:43:00"/>
        <d v="2025-03-16T15:23:00"/>
        <d v="2025-12-25T20:24:00"/>
        <d v="2025-05-17T22:57:00"/>
        <d v="2025-03-31T15:16:00"/>
        <d v="2025-11-21T20:10:00"/>
        <d v="2025-03-02T00:39:00"/>
        <d v="2025-05-18T20:25:00"/>
        <d v="2025-02-19T10:58:00"/>
        <d v="2025-09-16T00:01:00"/>
        <d v="2025-04-17T06:49:00"/>
        <d v="2025-04-23T08:29:00"/>
        <d v="2025-12-16T12:47:00"/>
        <d v="2025-09-11T21:29:00"/>
        <d v="2025-04-28T19:50:00"/>
        <d v="2025-07-17T05:10:00"/>
        <d v="2025-12-03T16:45:00"/>
        <d v="2025-12-31T19:48:00"/>
        <d v="2025-02-20T05:02:00"/>
        <d v="2025-09-02T01:53:00"/>
        <d v="2025-02-04T02:37:00"/>
        <d v="2025-10-29T19:28:00"/>
        <d v="2025-03-10T05:03:00"/>
        <d v="2025-12-15T18:31:00"/>
        <d v="2025-11-16T00:50:00"/>
        <d v="2025-02-18T21:15:00"/>
        <d v="2025-03-15T23:21:00"/>
        <d v="2025-07-11T15:54:00"/>
        <d v="2025-09-18T07:56:00"/>
        <d v="2025-12-22T15:17:00"/>
        <d v="2025-03-11T03:10:00"/>
        <d v="2025-03-31T21:34:00"/>
        <d v="2025-09-17T14:19:00"/>
        <d v="2025-05-06T13:07:00"/>
        <d v="2025-08-19T00:41:00"/>
        <d v="2025-10-22T21:14:00"/>
        <d v="2025-05-09T00:49:00"/>
        <d v="2025-10-07T03:51:00"/>
        <d v="2025-11-09T14:17:00"/>
        <d v="2025-04-10T05:52:00"/>
        <d v="2025-11-22T03:08:00"/>
        <d v="2025-10-24T19:05:00"/>
        <d v="2025-07-01T03:14:00"/>
        <d v="2025-06-23T09:20:00"/>
        <d v="2025-11-12T06:12:00"/>
        <d v="2025-12-30T05:58:00"/>
        <d v="2025-07-07T22:05:00"/>
        <d v="2025-02-26T03:58:00"/>
        <d v="2025-01-31T12:02:00"/>
        <d v="2025-03-25T10:47:00"/>
        <d v="2025-06-01T20:04:00"/>
        <d v="2025-02-05T08:30:00"/>
        <d v="2025-08-01T07:37:00"/>
        <d v="2025-12-30T09:17:00"/>
        <d v="2025-04-16T01:44:00"/>
        <d v="2025-12-08T23:29:00"/>
        <d v="2025-08-08T02:29:00"/>
        <d v="2025-06-12T01:40:00"/>
        <d v="2025-08-08T17:47:00"/>
        <d v="2025-09-27T10:07:00"/>
        <d v="2025-04-30T19:42:00"/>
        <d v="2025-12-02T00:15:00"/>
        <d v="2025-07-01T04:11:00"/>
        <d v="2025-04-16T06:23:00"/>
        <d v="2025-08-05T17:16:00"/>
        <d v="2025-07-24T04:08:00"/>
        <d v="2025-03-11T19:34:00"/>
        <d v="2025-02-13T05:27:00"/>
        <d v="2025-11-25T00:18:00"/>
        <d v="2025-10-28T16:42:00"/>
        <d v="2025-08-16T17:22:00"/>
        <d v="2025-07-03T03:15:00"/>
        <d v="2025-04-17T16:27:00"/>
        <d v="2025-03-25T12:11:00"/>
        <d v="2025-12-04T04:20:00"/>
        <d v="2025-09-07T21:56:00"/>
        <d v="2025-12-29T03:58:00"/>
        <d v="2025-01-21T22:30:00"/>
        <d v="2025-07-15T04:30:00"/>
        <d v="2025-06-27T08:25:00"/>
        <d v="2025-01-07T12:44:00"/>
        <d v="2025-03-11T08:43:00"/>
        <d v="2025-05-07T03:41:00"/>
        <d v="2025-06-09T13:46:00"/>
        <d v="2025-09-05T21:57:00"/>
        <d v="2025-07-22T01:12:00"/>
        <d v="2025-05-28T17:18:00"/>
        <d v="2025-05-23T18:45:00"/>
        <d v="2025-07-18T01:17:00"/>
        <d v="2025-06-03T08:56:00"/>
        <d v="2025-05-22T13:35:00"/>
        <d v="2025-11-09T11:40:00"/>
        <d v="2025-06-14T19:35:00"/>
        <d v="2025-11-10T04:26:00"/>
        <d v="2025-01-21T01:03:00"/>
        <d v="2025-03-23T07:29:00"/>
        <d v="2025-03-10T23:54:00"/>
        <d v="2025-05-11T22:22:00"/>
        <d v="2025-03-28T06:03:00"/>
        <d v="2025-08-06T06:18:00"/>
        <d v="2025-11-01T07:09:00"/>
        <d v="2025-12-11T19:18:00"/>
        <d v="2025-12-07T21:33:00"/>
        <d v="2025-06-10T23:40:00"/>
        <d v="2025-06-27T23:50:00"/>
        <d v="2025-04-27T03:28:00"/>
        <d v="2025-07-15T00:56:00"/>
        <d v="2025-11-23T01:51:00"/>
        <d v="2025-03-27T03:48:00"/>
        <d v="2025-10-16T08:36:00"/>
        <d v="2025-03-22T02:51:00"/>
        <d v="2025-06-01T20:01:00"/>
        <d v="2025-03-02T00:26:00"/>
        <d v="2025-03-02T04:08:00"/>
        <d v="2025-12-20T10:04:00"/>
        <d v="2025-01-28T10:28:00"/>
        <d v="2025-02-12T10:28:00"/>
        <d v="2025-06-18T14:42:00"/>
        <d v="2025-03-27T00:40:00"/>
        <d v="2025-06-26T10:54:00"/>
        <d v="2025-01-17T05:19:00"/>
        <d v="2025-04-08T16:43:00"/>
        <d v="2025-07-17T17:12:00"/>
        <d v="2025-04-08T10:31:00"/>
        <d v="2025-03-06T08:27:00"/>
        <d v="2025-11-26T11:37:00"/>
        <d v="2025-12-07T12:24:00"/>
        <d v="2025-01-05T02:59:00"/>
        <d v="2025-01-02T03:42:00"/>
        <d v="2025-01-22T20:10:00"/>
        <d v="2025-04-22T15:18:00"/>
        <d v="2025-02-26T22:51:00"/>
        <d v="2025-03-07T03:22:00"/>
        <d v="2025-11-26T11:46:00"/>
        <d v="2025-04-08T09:16:00"/>
        <d v="2025-05-24T12:58:00"/>
        <d v="2025-05-05T05:04:00"/>
        <d v="2025-06-16T07:54:00"/>
        <d v="2025-03-27T10:29:00"/>
        <d v="2025-03-17T16:36:00"/>
        <d v="2025-12-10T05:37:00"/>
        <d v="2025-10-21T14:44:00"/>
        <d v="2025-02-28T12:54:00"/>
        <d v="2025-05-18T08:27:00"/>
        <d v="2025-04-09T14:36:00"/>
        <d v="2025-07-11T18:27:00"/>
        <d v="2025-08-31T18:42:00"/>
        <d v="2025-11-15T09:24:00"/>
        <d v="2025-02-18T04:09:00"/>
        <d v="2025-02-01T14:18:00"/>
        <d v="2025-10-04T02:01:00"/>
        <d v="2025-01-20T15:03:00"/>
        <d v="2025-06-03T04:18:00"/>
        <d v="2025-03-09T04:46:00"/>
        <d v="2025-08-02T23:17:00"/>
        <d v="2025-05-23T01:11:00"/>
        <d v="2025-08-20T07:54:00"/>
        <d v="2025-08-01T16:20:00"/>
        <d v="2025-03-20T20:12:00"/>
        <d v="2025-08-02T02:55:00"/>
        <d v="2025-04-26T20:29:00"/>
        <d v="2025-04-02T00:49:00"/>
        <d v="2025-09-27T21:55:00"/>
        <d v="2025-06-17T09:07:00"/>
        <d v="2025-02-27T15:38:00"/>
        <d v="2025-10-11T12:42:00"/>
        <d v="2025-01-26T05:16:00"/>
        <d v="2025-03-07T12:17:00"/>
        <d v="2025-09-05T11:41:00"/>
        <d v="2025-09-11T22:39:00"/>
        <d v="2025-02-13T04:14:00"/>
        <d v="2025-04-07T06:19:00"/>
        <d v="2025-02-11T01:46:00"/>
        <d v="2025-08-15T17:48:00"/>
        <d v="2025-09-19T09:49:00"/>
        <d v="2025-06-16T23:31:00"/>
        <d v="2025-10-06T21:30:00"/>
        <d v="2025-03-30T20:25:00"/>
        <d v="2025-06-27T18:57:00"/>
        <d v="2025-07-16T19:11:00"/>
        <d v="2025-11-03T23:53:00"/>
        <d v="2025-09-24T09:41:00"/>
        <d v="2025-09-25T06:27:00"/>
        <d v="2025-03-15T12:22:00"/>
        <d v="2025-01-08T12:41:00"/>
        <d v="2025-10-24T10:46:00"/>
        <d v="2025-06-13T18:03:00"/>
        <d v="2025-03-26T21:03:00"/>
        <d v="2025-03-13T06:29:00"/>
        <d v="2025-02-24T01:39:00"/>
        <d v="2025-02-16T11:49:00"/>
        <d v="2025-08-26T12:08:00"/>
        <d v="2025-04-14T03:25:00"/>
        <d v="2025-07-29T00:32:00"/>
        <d v="2025-02-11T19:51:00"/>
        <d v="2025-11-12T14:59:00"/>
        <d v="2025-09-25T17:44:00"/>
        <d v="2025-09-20T22:02:00"/>
        <d v="2025-12-31T16:13:00"/>
        <d v="2025-09-16T21:01:00"/>
        <d v="2025-10-10T02:03:00"/>
        <d v="2025-04-24T07:56:00"/>
        <d v="2025-12-29T23:36:00"/>
        <d v="2025-02-09T22:22:00"/>
        <d v="2025-08-08T06:10:00"/>
        <d v="2025-05-09T00:34:00"/>
        <d v="2025-01-08T18:33:00"/>
        <d v="2025-04-11T23:20:00"/>
        <d v="2025-06-25T17:58:00"/>
        <d v="2025-04-17T00:53:00"/>
        <d v="2025-04-11T10:34:00"/>
        <d v="2025-09-17T00:41:00"/>
        <d v="2025-09-03T14:08:00"/>
        <d v="2025-10-02T07:13:00"/>
        <d v="2025-02-01T12:29:00"/>
        <d v="2025-05-17T02:01:00"/>
        <d v="2025-01-12T06:16:00"/>
        <d v="2025-10-29T12:14:00"/>
        <d v="2025-01-16T17:10:00"/>
        <d v="2025-05-09T23:48:00"/>
        <d v="2025-03-04T11:28:00"/>
        <d v="2025-04-19T02:10:00"/>
        <d v="2025-01-21T09:53:00"/>
        <d v="2025-06-07T04:56:00"/>
        <d v="2025-09-26T22:19:00"/>
        <d v="2025-06-11T08:02:00"/>
        <d v="2025-09-17T00:06:00"/>
        <d v="2025-04-12T04:00:00"/>
        <d v="2025-08-11T00:12:00"/>
        <d v="2025-02-28T01:50:00"/>
        <d v="2025-09-04T09:40:00"/>
        <d v="2025-05-08T03:46:00"/>
        <d v="2025-10-10T02:58:00"/>
        <d v="2025-11-21T09:59:00"/>
        <d v="2025-01-25T14:18:00"/>
        <d v="2025-05-11T20:29:00"/>
        <d v="2025-12-19T05:15:00"/>
        <d v="2025-07-15T00:17:00"/>
        <d v="2025-10-08T09:30:00"/>
        <d v="2025-06-03T01:34:00"/>
        <d v="2025-05-13T23:27:00"/>
        <d v="2025-08-15T08:52:00"/>
        <d v="2025-07-08T16:57:00"/>
        <d v="2025-09-22T15:40:00"/>
        <d v="2025-05-14T01:55:00"/>
        <d v="2025-07-30T15:24:00"/>
        <d v="2025-03-01T02:11:00"/>
        <d v="2025-12-30T18:47:00"/>
        <d v="2025-12-30T12:43:00"/>
        <d v="2025-08-01T05:23:00"/>
        <d v="2025-08-04T06:31:00"/>
        <d v="2025-08-14T11:22:00"/>
        <d v="2025-05-11T13:25:00"/>
        <d v="2025-03-17T21:40:00"/>
        <d v="2025-10-13T14:04:00"/>
        <d v="2025-10-04T01:12:00"/>
        <d v="2025-06-05T21:01:00"/>
        <d v="2025-09-05T09:56:00"/>
        <d v="2025-08-06T16:51:00"/>
        <d v="2025-07-09T22:26:00"/>
        <d v="2025-06-12T14:56:00"/>
        <d v="2025-06-29T05:47:00"/>
        <d v="2025-02-03T23:23:00"/>
        <d v="2025-02-10T01:03:00"/>
        <d v="2025-11-03T00:53:00"/>
        <d v="2025-12-04T08:19:00"/>
        <d v="2025-11-10T15:08:00"/>
        <d v="2025-03-16T15:38:00"/>
        <d v="2025-10-06T13:24:00"/>
        <d v="2025-06-25T22:57:00"/>
        <d v="2025-05-30T00:49:00"/>
        <d v="2025-09-30T01:58:00"/>
        <d v="2025-11-21T08:41:00"/>
        <d v="2025-04-18T15:36:00"/>
        <d v="2025-05-19T04:02:00"/>
        <d v="2025-12-16T17:56:00"/>
        <d v="2025-09-28T15:20:00"/>
        <d v="2025-12-13T04:08:00"/>
        <d v="2025-10-16T16:42:00"/>
        <d v="2025-07-31T09:42:00"/>
        <d v="2025-09-29T11:22:00"/>
        <d v="2025-03-07T04:21:00"/>
        <d v="2025-09-05T22:16:00"/>
        <d v="2025-06-05T07:12:00"/>
        <d v="2025-02-16T10:08:00"/>
        <d v="2025-07-20T02:19:00"/>
        <d v="2025-05-28T15:22:00"/>
        <d v="2025-05-04T19:18:00"/>
        <d v="2025-01-01T10:49:00"/>
        <d v="2025-09-04T17:17:00"/>
        <d v="2025-12-09T16:53:00"/>
        <d v="2025-05-08T09:53:00"/>
        <d v="2025-07-10T23:16:00"/>
        <d v="2025-03-08T22:15:00"/>
        <d v="2025-01-04T10:12:00"/>
        <d v="2025-10-30T14:20:00"/>
        <d v="2025-10-21T07:35:00"/>
        <d v="2025-05-23T04:35:00"/>
        <d v="2025-07-10T04:39:00"/>
        <d v="2025-01-21T00:53:00"/>
        <d v="2025-08-15T08:15:00"/>
        <d v="2025-11-09T13:45:00"/>
        <d v="2025-04-27T02:03:00"/>
        <d v="2025-10-29T16:04:00"/>
        <d v="2025-05-22T12:53:00"/>
        <d v="2025-02-08T19:57:00"/>
        <d v="2025-12-21T19:18:00"/>
        <d v="2025-09-09T23:28:00"/>
        <d v="2025-11-29T09:33:00"/>
        <d v="2025-07-26T09:04:00"/>
        <d v="2025-07-29T04:13:00"/>
        <d v="2025-04-25T14:56:00"/>
        <d v="2025-08-13T09:14:00"/>
        <d v="2025-05-14T04:56:00"/>
        <d v="2025-09-08T00:47:00"/>
        <d v="2025-08-07T12:09:00"/>
        <d v="2025-04-01T03:30:00"/>
        <d v="2025-12-20T23:26:00"/>
        <d v="2025-02-15T07:40:00"/>
        <d v="2025-02-07T19:23:00"/>
        <d v="2025-05-22T02:20:00"/>
        <d v="2025-04-10T19:16:00"/>
        <d v="2025-11-24T21:38:00"/>
        <d v="2025-07-09T02:27:00"/>
        <d v="2025-02-04T15:19:00"/>
        <d v="2025-05-27T11:32:00"/>
        <d v="2025-01-30T12:52:00"/>
        <d v="2025-11-30T18:12:00"/>
        <d v="2025-03-25T08:37:00"/>
        <d v="2025-10-08T15:58:00"/>
        <d v="2025-12-10T18:05:00"/>
        <d v="2025-09-27T00:27:00"/>
        <d v="2025-06-03T15:39:00"/>
        <d v="2025-04-12T18:42:00"/>
        <d v="2025-08-03T23:52:00"/>
        <d v="2025-05-30T08:07:00"/>
        <d v="2025-03-24T12:52:00"/>
        <d v="2025-04-20T03:09:00"/>
        <d v="2025-10-02T05:22:00"/>
        <d v="2025-07-20T07:31:00"/>
        <d v="2025-10-11T06:25:00"/>
        <d v="2025-06-22T07:00:00"/>
        <d v="2025-11-23T10:46:00"/>
        <d v="2025-07-25T02:53:00"/>
        <d v="2025-03-04T03:50:00"/>
        <d v="2025-03-14T00:33:00"/>
        <d v="2025-09-08T19:03:00"/>
        <d v="2025-05-04T04:59:00"/>
        <d v="2025-05-01T01:29:00"/>
        <d v="2025-10-02T13:02:00"/>
        <d v="2025-04-30T12:31:00"/>
        <d v="2025-11-13T16:51:00"/>
        <d v="2025-06-13T12:25:00"/>
        <d v="2025-10-13T20:40:00"/>
        <d v="2025-09-22T23:53:00"/>
        <d v="2025-11-16T07:13:00"/>
        <d v="2025-06-10T10:53:00"/>
        <d v="2025-11-04T08:01:00"/>
        <d v="2025-03-30T23:57:00"/>
        <d v="2025-05-22T12:44:00"/>
        <d v="2025-07-22T12:49:00"/>
        <d v="2025-11-05T06:03:00"/>
        <d v="2025-08-15T10:08:00"/>
        <d v="2025-11-30T16:09:00"/>
        <d v="2025-08-10T09:35:00"/>
        <d v="2025-02-10T00:59:00"/>
        <d v="2025-07-15T07:07:00"/>
        <d v="2025-03-09T14:16:00"/>
        <d v="2025-09-21T04:58:00"/>
        <d v="2025-01-02T21:53:00"/>
        <d v="2025-12-27T19:42:00"/>
        <d v="2025-05-05T03:18:00"/>
        <d v="2025-04-20T12:21:00"/>
        <d v="2025-03-27T15:42:00"/>
        <d v="2025-04-30T07:34:00"/>
        <d v="2025-05-07T13:24:00"/>
        <d v="2025-09-12T11:19:00"/>
        <d v="2025-07-02T19:52:00"/>
        <d v="2025-01-16T06:24:00"/>
        <d v="2025-03-03T23:14:00"/>
        <d v="2025-06-07T22:03:00"/>
        <d v="2025-09-25T04:26:00"/>
        <d v="2025-02-04T14:04:00"/>
        <d v="2025-09-24T09:19:00"/>
        <d v="2025-03-05T00:24:00"/>
        <d v="2025-02-19T05:10:00"/>
        <d v="2025-09-12T07:20:00"/>
        <d v="2025-05-29T10:15:00"/>
        <d v="2025-11-21T05:38:00"/>
        <d v="2025-10-31T07:03:00"/>
        <d v="2025-10-03T21:22:00"/>
        <d v="2025-12-23T17:30:00"/>
        <d v="2025-06-21T21:26:00"/>
        <d v="2025-07-20T13:37:00"/>
        <d v="2025-11-20T08:08:00"/>
        <d v="2025-02-04T12:45:00"/>
        <d v="2025-08-04T17:55:00"/>
        <d v="2025-03-06T13:06:00"/>
        <d v="2025-01-08T02:19:00"/>
        <d v="2025-10-28T22:28:00"/>
        <d v="2025-12-09T16:19:00"/>
        <d v="2025-11-28T10:26:00"/>
        <d v="2025-03-17T12:49:00"/>
        <d v="2025-06-23T19:55:00"/>
        <d v="2025-02-16T19:33:00"/>
        <d v="2025-01-15T09:14:00"/>
        <d v="2025-12-27T04:15:00"/>
        <d v="2025-05-27T06:35:00"/>
        <d v="2025-01-26T20:48:00"/>
        <d v="2025-11-04T09:45:00"/>
        <d v="2025-04-03T05:34:00"/>
        <d v="2025-08-20T17:42:00"/>
        <d v="2025-01-21T05:31:00"/>
        <d v="2025-11-03T12:03:00"/>
        <d v="2025-02-07T21:14:00"/>
        <d v="2025-10-03T16:34:00"/>
        <d v="2025-06-06T21:51:00"/>
        <d v="2025-06-28T22:27:00"/>
        <d v="2025-05-12T06:32:00"/>
        <d v="2025-11-07T02:33:00"/>
        <d v="2025-12-14T23:25:00"/>
        <d v="2025-01-28T06:05:00"/>
        <d v="2025-09-17T19:02:00"/>
        <d v="2025-03-17T19:49:00"/>
        <d v="2025-03-08T06:28:00"/>
        <d v="2025-12-08T01:40:00"/>
        <d v="2025-07-13T04:22:00"/>
        <d v="2025-06-11T12:18:00"/>
        <d v="2025-12-13T05:00:00"/>
        <d v="2025-12-27T03:45:00"/>
        <d v="2025-09-14T00:33:00"/>
        <d v="2025-03-13T10:58:00"/>
        <d v="2025-03-28T00:23:00"/>
        <d v="2025-09-19T18:53:00"/>
        <d v="2025-08-02T08:56:00"/>
        <d v="2025-06-02T17:43:00"/>
        <d v="2025-07-29T13:56:00"/>
        <d v="2025-03-02T20:57:00"/>
        <d v="2025-09-25T06:37:00"/>
        <d v="2025-09-19T01:35:00"/>
        <d v="2025-08-06T16:00:00"/>
        <d v="2025-10-10T06:29:00"/>
        <d v="2025-05-16T20:22:00"/>
        <d v="2025-12-28T06:13:00"/>
        <d v="2025-04-03T00:38:00"/>
        <d v="2025-04-19T21:26:00"/>
        <d v="2025-08-29T21:17:00"/>
        <d v="2025-12-21T22:20:00"/>
        <d v="2025-05-22T07:36:00"/>
        <d v="2025-10-18T13:37:00"/>
        <d v="2025-08-25T12:58:00"/>
        <d v="2025-12-06T09:59:00"/>
        <d v="2025-11-08T11:50:00"/>
        <d v="2025-06-26T12:18:00"/>
        <d v="2025-05-21T15:15:00"/>
        <d v="2025-07-08T20:26:00"/>
        <d v="2025-02-18T12:55:00"/>
        <d v="2025-10-29T14:11:00"/>
        <d v="2025-07-09T03:02:00"/>
        <d v="2025-05-16T04:00:00"/>
        <d v="2025-02-12T13:50:00"/>
        <d v="2025-12-19T04:25:00"/>
        <d v="2025-03-31T06:29:00"/>
        <d v="2025-10-22T13:16:00"/>
        <d v="2025-12-07T01:12:00"/>
        <d v="2025-09-02T01:59:00"/>
        <d v="2025-07-11T00:53:00"/>
        <d v="2025-11-14T01:54:00"/>
        <d v="2025-04-16T01:25:00"/>
        <d v="2025-12-29T20:45:00"/>
        <d v="2025-11-06T22:06:00"/>
        <d v="2025-08-21T12:15:00"/>
        <d v="2025-09-22T04:23:00"/>
        <d v="2025-12-10T19:55:00"/>
        <d v="2025-02-06T14:01:00"/>
        <d v="2025-11-01T21:12:00"/>
        <d v="2025-02-10T19:29:00"/>
        <d v="2025-01-17T14:58:00"/>
        <d v="2025-12-10T06:34:00"/>
        <d v="2025-10-04T12:43:00"/>
        <d v="2025-11-03T15:13:00"/>
        <d v="2025-02-28T18:48:00"/>
        <d v="2025-07-02T12:13:00"/>
        <d v="2025-02-10T23:48:00"/>
        <d v="2025-02-08T23:51:00"/>
        <d v="2025-07-11T02:26:00"/>
        <d v="2025-09-24T22:06:00"/>
        <d v="2025-05-27T00:04:00"/>
        <d v="2025-11-29T04:53:00"/>
        <d v="2025-05-07T08:56:00"/>
        <d v="2025-02-15T17:46:00"/>
        <d v="2025-02-14T02:53:00"/>
        <d v="2025-01-01T19:36:00"/>
        <d v="2025-06-17T01:46:00"/>
        <d v="2025-04-18T21:29:00"/>
        <d v="2025-01-19T20:15:00"/>
        <d v="2025-11-28T04:19:00"/>
        <d v="2025-03-13T23:42:00"/>
        <d v="2025-04-19T13:52:00"/>
        <d v="2025-09-25T21:03:00"/>
        <d v="2025-08-28T00:15:00"/>
        <d v="2025-10-28T16:37:00"/>
        <d v="2025-03-31T20:05:00"/>
        <d v="2025-04-13T12:18:00"/>
        <d v="2025-09-07T11:45:00"/>
        <d v="2025-01-08T18:15:00"/>
        <d v="2025-06-02T11:24:00"/>
        <d v="2025-12-13T07:26:00"/>
        <d v="2025-06-23T10:58:00"/>
        <d v="2025-12-09T01:25:00"/>
        <d v="2025-06-07T04:06:00"/>
        <d v="2025-08-03T21:23:00"/>
        <d v="2025-06-26T02:28:00"/>
        <d v="2025-06-24T14:20:00"/>
        <d v="2025-12-06T13:56:00"/>
        <d v="2025-12-04T23:09:00"/>
        <d v="2025-05-26T07:30:00"/>
        <d v="2025-11-20T05:33:00"/>
        <d v="2025-06-10T08:57:00"/>
        <d v="2025-05-07T18:05:00"/>
        <d v="2025-03-23T02:40:00"/>
        <d v="2025-08-27T12:48:00"/>
        <d v="2025-03-25T09:23:00"/>
        <d v="2025-04-23T03:41:00"/>
        <d v="2025-08-13T00:18:00"/>
        <d v="2025-11-28T07:05:00"/>
        <d v="2025-08-31T07:14:00"/>
        <d v="2025-05-23T13:43:00"/>
        <d v="2025-02-10T20:39:00"/>
        <d v="2025-09-15T13:01:00"/>
        <d v="2025-10-12T11:39:00"/>
        <d v="2025-04-15T01:14:00"/>
        <d v="2025-07-21T06:21:00"/>
        <d v="2025-11-03T03:18:00"/>
        <d v="2025-11-27T23:49:00"/>
        <d v="2025-09-23T09:22:00"/>
        <d v="2025-07-29T10:35:00"/>
        <d v="2025-02-20T21:01:00"/>
        <d v="2025-04-28T22:24:00"/>
        <d v="2025-07-20T09:23:00"/>
        <d v="2025-02-08T17:57:00"/>
        <d v="2025-01-28T20:18:00"/>
        <d v="2025-09-16T03:04:00"/>
        <d v="2025-03-25T18:08:00"/>
        <d v="2025-06-04T06:12:00"/>
        <d v="2025-04-27T00:07:00"/>
        <d v="2025-01-02T13:11:00"/>
        <d v="2025-04-03T12:27:00"/>
        <d v="2025-06-15T05:18:00"/>
        <d v="2025-12-16T18:04:00"/>
        <d v="2025-10-23T22:20:00"/>
        <d v="2025-09-15T08:32:00"/>
        <d v="2025-03-22T02:40:00"/>
        <d v="2025-09-25T16:25:00"/>
        <d v="2025-08-23T18:32:00"/>
        <d v="2025-11-17T15:26:00"/>
        <d v="2025-11-07T03:02:00"/>
        <d v="2025-10-28T15:12:00"/>
        <d v="2025-08-01T22:24:00"/>
        <d v="2025-03-03T11:02:00"/>
        <d v="2025-02-18T06:19:00"/>
        <d v="2025-05-07T19:09:00"/>
        <d v="2025-08-11T08:05:00"/>
        <d v="2025-10-06T01:02:00"/>
        <d v="2025-10-21T22:41:00"/>
        <d v="2025-10-11T07:38:00"/>
        <d v="2025-10-04T23:59:00"/>
        <d v="2025-04-17T09:50:00"/>
        <d v="2025-05-26T00:14:00"/>
        <d v="2025-04-09T17:39:00"/>
        <d v="2025-03-14T07:53:00"/>
        <d v="2025-05-02T12:09:00"/>
        <d v="2025-01-30T06:36:00"/>
        <d v="2025-07-07T13:20:00"/>
        <d v="2025-12-30T06:13:00"/>
        <d v="2025-12-20T16:07:00"/>
        <d v="2025-10-15T17:34:00"/>
        <d v="2025-07-14T01:53:00"/>
        <d v="2025-06-05T02:04:00"/>
        <d v="2025-06-21T18:32:00"/>
        <d v="2025-12-01T02:36:00"/>
        <d v="2025-02-10T11:34:00"/>
        <d v="2025-03-04T03:59:00"/>
        <d v="2025-01-23T03:50:00"/>
        <d v="2025-12-26T08:10:00"/>
        <d v="2025-03-16T02:28:00"/>
        <d v="2025-02-17T02:17:00"/>
        <d v="2025-06-09T19:58:00"/>
        <d v="2025-11-09T21:36:00"/>
        <d v="2025-04-28T04:55:00"/>
        <d v="2025-04-10T15:41:00"/>
        <d v="2025-06-16T18:31:00"/>
        <d v="2025-10-17T23:16:00"/>
        <d v="2025-06-05T04:01:00"/>
        <d v="2025-01-07T07:27:00"/>
        <d v="2025-07-15T11:32:00"/>
        <d v="2025-02-25T05:53:00"/>
        <d v="2025-11-17T01:13:00"/>
        <d v="2025-07-12T14:37:00"/>
        <d v="2025-02-16T15:29:00"/>
        <d v="2025-05-28T22:06:00"/>
        <d v="2025-10-02T03:35:00"/>
        <d v="2025-06-06T14:25:00"/>
        <d v="2025-07-21T06:40:00"/>
        <d v="2025-05-06T14:23:00"/>
        <d v="2025-11-01T15:48:00"/>
        <d v="2025-10-21T16:49:00"/>
        <d v="2025-03-05T04:20:00"/>
        <d v="2025-11-21T05:52:00"/>
        <d v="2025-06-25T03:13:00"/>
        <d v="2025-04-26T09:14:00"/>
        <d v="2025-07-23T21:31:00"/>
        <d v="2025-11-17T00:13:00"/>
        <d v="2025-01-31T07:31:00"/>
        <d v="2025-04-23T05:25:00"/>
        <d v="2025-12-31T09:50:00"/>
        <d v="2025-11-21T03:17:00"/>
        <d v="2025-12-10T20:01:00"/>
        <d v="2025-03-08T23:18:00"/>
        <d v="2025-03-16T12:23:00"/>
        <d v="2025-02-14T17:50:00"/>
        <d v="2025-09-17T19:24:00"/>
        <d v="2025-06-03T22:01:00"/>
        <d v="2025-06-04T01:45:00"/>
        <d v="2025-12-29T05:33:00"/>
        <d v="2025-08-22T10:56:00"/>
        <d v="2025-02-20T11:51:00"/>
        <d v="2025-11-02T08:58:00"/>
        <d v="2025-09-19T10:55:00"/>
        <d v="2025-11-11T14:44:00"/>
        <d v="2025-05-05T12:58:00"/>
        <d v="2025-09-02T01:47:00"/>
        <d v="2025-01-30T19:08:00"/>
        <d v="2025-05-02T13:33:00"/>
        <d v="2025-05-05T09:49:00"/>
        <d v="2025-02-06T14:25:00"/>
        <d v="2025-06-19T20:44:00"/>
        <d v="2025-05-04T09:39:00"/>
        <d v="2025-12-23T23:05:00"/>
        <d v="2025-02-04T20:11:00"/>
        <d v="2025-03-28T20:08:00"/>
        <d v="2025-05-14T08:09:00"/>
        <d v="2025-07-15T05:20:00"/>
        <d v="2025-10-01T20:49:00"/>
        <d v="2025-07-20T02:15:00"/>
        <d v="2025-10-12T11:36:00"/>
        <d v="2025-03-18T16:50:00"/>
        <d v="2025-02-28T21:16:00"/>
        <d v="2025-05-06T11:34:00"/>
        <d v="2025-04-19T03:13:00"/>
        <d v="2025-08-12T13:59:00"/>
        <d v="2025-10-05T07:28:00"/>
        <d v="2025-03-09T17:11:00"/>
        <d v="2025-03-10T01:32:00"/>
        <d v="2025-06-14T13:22:00"/>
        <d v="2025-11-01T03:03:00"/>
        <d v="2025-06-11T01:48:00"/>
        <d v="2025-12-31T05:35:00"/>
        <d v="2025-12-08T07:53:00"/>
        <d v="2025-11-05T02:10:00"/>
        <d v="2025-12-09T14:30:00"/>
        <d v="2025-02-11T18:19:00"/>
        <d v="2025-12-20T19:11:00"/>
        <d v="2025-04-19T04:03:00"/>
        <d v="2025-02-20T18:41:00"/>
        <d v="2025-09-07T05:47:00"/>
        <d v="2025-12-07T20:54:00"/>
        <d v="2025-01-21T23:14:00"/>
        <d v="2025-10-27T09:10:00"/>
        <d v="2025-05-19T03:33:00"/>
        <d v="2025-12-25T21:02:00"/>
        <d v="2025-11-20T08:38:00"/>
        <d v="2025-04-02T21:31:00"/>
        <d v="2025-10-07T09:28:00"/>
        <d v="2025-05-05T04:20:00"/>
        <d v="2025-04-21T15:18:00"/>
        <d v="2025-12-20T10:33:00"/>
        <d v="2025-05-19T23:34:00"/>
        <d v="2025-09-30T03:17:00"/>
        <d v="2025-04-09T11:45:00"/>
        <d v="2025-09-09T21:11:00"/>
        <d v="2025-12-04T22:14:00"/>
        <d v="2025-04-14T09:41:00"/>
        <d v="2025-08-02T21:09:00"/>
        <d v="2025-09-06T23:20:00"/>
        <d v="2025-06-01T01:01:00"/>
        <d v="2025-09-07T20:18:00"/>
        <d v="2025-10-02T18:15:00"/>
        <d v="2025-06-14T19:37:00"/>
        <d v="2025-12-07T09:49:00"/>
        <d v="2025-01-08T23:46:00"/>
        <d v="2025-10-11T11:34:00"/>
        <d v="2025-01-05T01:34:00"/>
        <d v="2025-05-25T06:04:00"/>
        <d v="2025-04-11T00:44:00"/>
        <d v="2025-06-13T10:05:00"/>
        <d v="2025-05-27T18:38:00"/>
        <d v="2025-03-05T12:13:00"/>
        <d v="2025-04-01T23:27:00"/>
        <d v="2025-04-27T17:08:00"/>
        <d v="2025-12-20T12:29:00"/>
        <d v="2025-09-24T22:50:00"/>
        <d v="2025-11-06T16:37:00"/>
        <d v="2025-06-22T13:22:00"/>
        <d v="2025-02-16T15:03:00"/>
        <d v="2025-05-20T18:34:00"/>
        <d v="2025-09-03T11:41:00"/>
        <d v="2025-05-29T17:24:00"/>
        <d v="2025-09-03T11:34:00"/>
        <d v="2025-01-05T11:33:00"/>
        <d v="2025-07-03T17:02:00"/>
        <d v="2025-01-20T09:38:00"/>
        <d v="2025-02-15T01:22:00"/>
        <d v="2025-01-12T19:08:00"/>
        <d v="2025-03-11T05:23:00"/>
        <d v="2025-01-17T00:53:00"/>
        <d v="2025-05-27T06:20:00"/>
        <d v="2025-06-03T22:24:00"/>
        <d v="2025-10-31T00:21:00"/>
        <d v="2025-04-18T09:06:00"/>
        <d v="2025-08-24T12:27:00"/>
        <d v="2025-11-04T08:06:00"/>
        <d v="2025-12-18T14:51:00"/>
        <d v="2025-03-11T23:34:00"/>
        <d v="2025-07-02T17:17:00"/>
        <d v="2025-09-07T06:57:00"/>
        <d v="2025-08-16T01:24:00"/>
        <d v="2025-04-12T13:29:00"/>
        <d v="2025-03-16T19:08:00"/>
        <d v="2025-08-04T04:49:00"/>
        <d v="2025-07-22T09:05:00"/>
        <d v="2025-07-11T18:19:00"/>
        <d v="2025-09-06T22:17:00"/>
        <d v="2025-08-30T06:57:00"/>
        <d v="2025-06-28T05:50:00"/>
        <d v="2025-08-07T22:28:00"/>
        <d v="2025-03-23T02:00:00"/>
        <d v="2025-04-02T22:37:00"/>
        <d v="2025-06-24T12:42:00"/>
        <d v="2025-08-27T06:40:00"/>
        <d v="2025-09-17T01:25:00"/>
        <d v="2025-12-31T18:08:00"/>
        <d v="2025-06-12T03:03:00"/>
        <d v="2025-02-17T23:34:00"/>
        <d v="2025-11-25T00:32:00"/>
        <d v="2025-11-24T10:16:00"/>
        <d v="2025-04-26T01:01:00"/>
        <d v="2025-12-03T01:51:00"/>
        <d v="2025-12-03T13:43:00"/>
        <d v="2025-08-13T17:09:00"/>
        <d v="2025-12-18T10:54:00"/>
        <d v="2025-11-24T01:39:00"/>
        <d v="2025-05-27T22:46:00"/>
        <d v="2025-03-04T05:22:00"/>
        <d v="2025-10-21T06:04:00"/>
        <d v="2025-11-19T21:17:00"/>
        <d v="2025-11-21T09:02:00"/>
        <d v="2025-01-13T00:21:00"/>
        <d v="2025-07-08T05:19:00"/>
        <d v="2025-10-14T19:00:00"/>
        <d v="2025-07-27T13:32:00"/>
        <d v="2025-04-24T05:32:00"/>
        <d v="2025-01-22T08:15:00"/>
        <d v="2025-12-15T23:02:00"/>
        <d v="2025-08-02T04:10:00"/>
        <d v="2025-06-20T09:10:00"/>
        <d v="2025-11-19T06:45:00"/>
        <d v="2025-02-23T07:13:00"/>
        <d v="2025-10-25T20:02:00"/>
        <d v="2025-11-16T11:47:00"/>
        <d v="2025-05-06T07:45:00"/>
        <d v="2025-10-04T09:47:00"/>
        <d v="2025-07-23T08:19:00"/>
        <d v="2025-07-13T20:36:00"/>
        <d v="2025-06-18T23:19:00"/>
        <d v="2025-06-01T15:43:00"/>
        <d v="2025-02-04T14:10:00"/>
        <d v="2025-07-03T08:58:00"/>
        <d v="2025-10-13T13:30:00"/>
        <d v="2025-02-26T00:00:00"/>
        <d v="2025-08-10T22:05:00"/>
        <d v="2025-10-30T15:42:00"/>
        <d v="2025-06-12T06:35:00"/>
        <d v="2025-01-19T10:43:00"/>
        <d v="2025-09-21T01:15:00"/>
        <d v="2025-10-09T17:06:00"/>
        <d v="2025-04-23T23:45:00"/>
        <d v="2025-11-23T06:01:00"/>
        <d v="2025-01-30T02:06:00"/>
        <d v="2025-05-15T15:39:00"/>
        <d v="2025-03-08T03:37:00"/>
        <d v="2025-03-06T02:52:00"/>
        <d v="2025-10-19T03:59:00"/>
        <d v="2025-01-25T12:04:00"/>
        <d v="2025-02-06T20:42:00"/>
        <d v="2025-01-01T13:55:00"/>
        <d v="2025-02-06T09:02:00"/>
        <d v="2025-05-21T13:21:00"/>
        <d v="2025-08-20T16:08:00"/>
        <d v="2025-05-16T21:04:00"/>
        <d v="2025-07-07T13:37:00"/>
        <d v="2025-05-08T04:31:00"/>
        <d v="2025-07-20T20:42:00"/>
        <d v="2025-05-07T02:13:00"/>
        <d v="2025-09-14T18:26:00"/>
        <d v="2025-06-13T14:08:00"/>
        <d v="2025-02-04T08:18:00"/>
        <d v="2025-07-13T23:26:00"/>
        <d v="2025-07-10T08:08:00"/>
        <d v="2025-01-23T15:45:00"/>
        <d v="2025-09-22T07:32:00"/>
        <d v="2025-10-17T06:40:00"/>
        <d v="2025-09-17T13:37:00"/>
        <d v="2025-12-24T17:43:00"/>
        <d v="2025-03-16T14:23:00"/>
        <d v="2025-12-21T11:08:00"/>
        <d v="2025-03-13T20:14:00"/>
        <d v="2025-09-16T09:50:00"/>
        <d v="2025-07-07T22:19:00"/>
        <d v="2025-06-22T04:47:00"/>
        <d v="2025-10-17T16:17:00"/>
        <d v="2025-02-14T05:04:00"/>
        <d v="2025-03-02T21:12:00"/>
        <d v="2025-03-24T21:13:00"/>
        <d v="2025-05-03T18:24:00"/>
        <d v="2025-12-24T16:59:00"/>
        <d v="2025-01-16T13:26:00"/>
        <d v="2025-03-07T15:13:00"/>
        <d v="2025-05-25T06:32:00"/>
        <d v="2025-06-11T14:45:00"/>
        <d v="2025-08-22T21:48:00"/>
        <d v="2025-05-24T13:32:00"/>
        <d v="2025-12-24T20:04:00"/>
        <d v="2025-07-07T18:35:00"/>
        <d v="2025-11-18T12:33:00"/>
        <d v="2025-01-13T21:48:00"/>
        <d v="2025-07-03T09:19:00"/>
        <d v="2025-04-21T13:16:00"/>
        <d v="2025-10-17T13:15:00"/>
        <d v="2025-10-22T11:31:00"/>
        <d v="2025-08-03T23:50:00"/>
        <d v="2025-04-30T07:31:00"/>
        <d v="2025-02-24T07:59:00"/>
        <d v="2025-01-27T16:05:00"/>
        <d v="2025-04-28T22:58:00"/>
        <d v="2025-08-09T16:37:00"/>
        <d v="2025-08-19T06:18:00"/>
        <d v="2025-02-22T17:13:00"/>
        <d v="2025-10-22T18:35:00"/>
        <d v="2025-11-17T09:17:00"/>
        <d v="2025-08-21T17:08:00"/>
        <d v="2025-06-07T00:45:00"/>
        <d v="2025-09-26T15:29:00"/>
        <d v="2025-01-21T04:48:00"/>
        <d v="2025-02-22T07:14:00"/>
        <d v="2025-10-02T11:20:00"/>
        <d v="2025-11-09T21:18:00"/>
        <d v="2025-10-08T19:32:00"/>
        <d v="2025-08-02T12:47:00"/>
        <d v="2025-01-31T16:44:00"/>
        <d v="2025-12-03T09:18:00"/>
        <d v="2025-07-02T01:05:00"/>
        <d v="2025-01-23T17:03:00"/>
        <d v="2025-02-01T02:09:00"/>
        <d v="2025-03-15T17:06:00"/>
        <d v="2025-01-10T19:01:00"/>
        <d v="2025-02-23T19:01:00"/>
        <d v="2025-02-21T20:11:00"/>
        <d v="2025-05-28T02:53:00"/>
        <d v="2025-06-09T21:22:00"/>
        <d v="2025-01-14T09:23:00"/>
        <d v="2025-06-27T10:55:00"/>
        <d v="2025-02-22T03:28:00"/>
        <d v="2025-12-01T22:50:00"/>
        <d v="2025-01-22T03:24:00"/>
        <d v="2025-01-30T14:58:00"/>
        <d v="2025-07-10T15:22:00"/>
        <d v="2025-09-17T06:36:00"/>
        <d v="2025-07-24T00:39:00"/>
        <d v="2025-02-28T12:02:00"/>
        <d v="2025-09-21T16:21:00"/>
        <d v="2025-01-12T20:53:00"/>
        <d v="2025-04-29T23:59:00"/>
        <d v="2025-10-17T07:46:00"/>
        <d v="2025-12-04T05:08:00"/>
        <d v="2025-09-05T05:45:00"/>
        <d v="2025-12-20T17:18:00"/>
        <d v="2025-05-07T03:22:00"/>
        <d v="2025-03-16T14:50:00"/>
        <d v="2025-12-27T07:14:00"/>
        <d v="2025-07-23T01:11:00"/>
        <d v="2025-02-18T21:36:00"/>
        <d v="2025-03-20T18:52:00"/>
        <d v="2025-08-29T22:12:00"/>
        <d v="2025-12-15T08:08:00"/>
        <d v="2025-06-03T23:11:00"/>
        <d v="2025-10-01T11:04:00"/>
        <d v="2025-04-06T07:18:00"/>
        <d v="2025-08-02T17:49:00"/>
        <d v="2025-10-21T05:11:00"/>
        <d v="2025-07-28T12:28:00"/>
        <d v="2025-12-09T01:36:00"/>
        <d v="2025-03-29T17:49:00"/>
        <d v="2025-11-02T08:56:00"/>
        <d v="2025-09-21T00:47:00"/>
        <d v="2025-11-21T05:46:00"/>
        <d v="2025-11-16T13:32:00"/>
        <d v="2025-06-06T05:05:00"/>
        <d v="2025-06-05T17:49:00"/>
        <d v="2025-05-19T10:48:00"/>
        <d v="2025-05-01T06:50:00"/>
        <d v="2025-03-06T03:45:00"/>
        <d v="2025-04-17T03:14:00"/>
        <d v="2025-05-27T10:33:00"/>
        <d v="2025-05-17T17:20:00"/>
        <d v="2025-06-11T14:28:00"/>
        <d v="2025-04-10T08:37:00"/>
        <d v="2025-12-04T15:02:00"/>
        <d v="2025-11-03T11:31:00"/>
        <d v="2025-05-21T13:50:00"/>
        <d v="2025-03-24T14:59:00"/>
        <d v="2025-06-26T21:01:00"/>
        <d v="2025-07-17T12:53:00"/>
        <d v="2025-04-22T06:07:00"/>
        <d v="2025-02-25T03:47:00"/>
        <d v="2025-06-28T13:57:00"/>
        <d v="2025-07-05T15:26:00"/>
        <d v="2025-08-06T00:03:00"/>
        <d v="2025-11-12T08:37:00"/>
        <d v="2025-08-05T12:12:00"/>
        <d v="2025-04-30T16:36:00"/>
        <d v="2025-06-24T19:57:00"/>
        <d v="2025-01-23T22:24:00"/>
        <d v="2025-08-01T18:00:00"/>
        <d v="2025-08-23T20:20:00"/>
        <d v="2025-01-13T04:08:00"/>
        <d v="2025-04-11T23:08:00"/>
        <d v="2025-01-24T08:40:00"/>
        <d v="2025-12-30T00:42:00"/>
        <d v="2025-01-11T01:45:00"/>
        <d v="2025-09-30T13:19:00"/>
        <d v="2025-10-08T04:28:00"/>
        <d v="2025-04-04T00:01:00"/>
        <d v="2025-07-20T15:56:00"/>
        <d v="2025-01-21T05:03:00"/>
        <d v="2025-12-06T05:59:00"/>
        <d v="2025-07-30T02:27:00"/>
        <d v="2025-05-20T19:14:00"/>
        <d v="2025-10-20T18:19:00"/>
        <d v="2025-10-25T04:55:00"/>
        <d v="2025-04-11T13:21:00"/>
        <d v="2025-10-31T18:39:00"/>
        <d v="2025-12-25T01:51:00"/>
        <d v="2025-01-28T14:02:00"/>
        <d v="2025-02-10T12:20:00"/>
        <d v="2025-12-21T05:02:00"/>
        <d v="2025-10-30T00:59:00"/>
        <d v="2025-05-26T08:09:00"/>
        <d v="2025-09-13T10:21:00"/>
        <d v="2025-08-15T15:42:00"/>
        <d v="2025-08-24T13:48:00"/>
        <d v="2025-12-27T09:07:00"/>
        <d v="2025-01-13T18:34:00"/>
        <d v="2025-07-29T18:53:00"/>
        <d v="2025-08-17T07:08:00"/>
        <d v="2025-04-10T15:06:00"/>
        <d v="2025-01-31T11:19:00"/>
        <d v="2025-01-16T05:01:00"/>
        <d v="2025-05-17T02:35:00"/>
        <d v="2025-11-25T05:09:00"/>
        <d v="2025-06-15T05:20:00"/>
        <d v="2025-11-06T02:54:00"/>
        <d v="2025-04-10T11:38:00"/>
        <d v="2025-04-19T10:44:00"/>
        <d v="2025-12-09T05:36:00"/>
        <d v="2025-06-22T07:45:00"/>
        <d v="2025-08-25T18:39:00"/>
        <d v="2025-06-11T15:18:00"/>
        <d v="2025-08-04T17:43:00"/>
        <d v="2025-09-21T11:40:00"/>
        <d v="2025-09-20T14:48:00"/>
        <d v="2025-10-19T06:49:00"/>
        <d v="2025-10-01T11:57:00"/>
        <d v="2025-01-03T23:08:00"/>
        <d v="2025-01-28T12:48:00"/>
        <d v="2025-11-22T16:41:00"/>
        <d v="2025-05-29T12:34:00"/>
        <d v="2025-01-28T16:26:00"/>
        <d v="2025-11-06T10:49:00"/>
        <d v="2025-03-06T00:38:00"/>
        <d v="2025-12-22T10:42:00"/>
        <d v="2025-01-21T19:23:00"/>
        <d v="2025-09-09T11:27:00"/>
        <d v="2025-08-23T02:16:00"/>
        <d v="2025-08-15T06:47:00"/>
        <d v="2025-01-13T05:42:00"/>
        <d v="2025-11-09T02:52:00"/>
        <d v="2025-02-18T18:46:00"/>
        <d v="2025-04-28T20:21:00"/>
        <d v="2025-02-23T19:22:00"/>
        <d v="2025-05-18T08:57:00"/>
        <d v="2025-02-22T11:44:00"/>
        <d v="2025-02-13T00:13:00"/>
        <d v="2025-10-30T15:17:00"/>
        <d v="2025-02-22T16:46:00"/>
        <d v="2025-03-15T12:50:00"/>
        <d v="2025-02-15T11:28:00"/>
        <d v="2025-01-13T20:40:00"/>
        <d v="2025-06-14T14:47:00"/>
        <d v="2025-04-12T07:54:00"/>
        <d v="2025-10-07T03:33:00"/>
        <d v="2025-09-15T13:44:00"/>
        <d v="2025-12-03T22:28:00"/>
        <d v="2025-12-22T02:37:00"/>
        <d v="2025-05-18T05:58:00"/>
        <d v="2025-06-12T05:17:00"/>
        <d v="2025-04-21T20:54:00"/>
        <d v="2025-04-12T15:00:00"/>
        <d v="2025-01-17T07:24:00"/>
        <d v="2025-09-25T00:23:00"/>
        <d v="2025-07-01T10:51:00"/>
        <d v="2025-01-24T11:44:00"/>
        <d v="2025-01-29T10:09:00"/>
        <d v="2025-06-20T12:43:00"/>
        <d v="2025-08-16T09:56:00"/>
        <d v="2025-07-07T19:56:00"/>
        <d v="2025-12-12T22:25:00"/>
        <d v="2025-08-18T21:48:00"/>
        <d v="2025-11-17T13:33:00"/>
        <d v="2025-12-06T06:31:00"/>
        <d v="2025-04-29T13:50:00"/>
        <d v="2025-06-05T18:39:00"/>
        <d v="2025-09-29T18:31:00"/>
        <d v="2025-06-24T00:27:00"/>
        <d v="2025-04-14T06:33:00"/>
        <d v="2025-04-02T03:03:00"/>
        <d v="2025-07-05T20:12:00"/>
        <d v="2025-10-10T04:04:00"/>
        <d v="2025-06-30T11:47:00"/>
        <d v="2025-06-19T16:37:00"/>
        <d v="2025-07-06T05:08:00"/>
        <d v="2025-06-24T23:47:00"/>
        <d v="2025-08-10T15:37:00"/>
        <d v="2025-08-21T00:15:00"/>
        <d v="2025-06-11T11:22:00"/>
        <d v="2025-05-14T13:57:00"/>
        <d v="2025-08-12T23:07:00"/>
        <d v="2025-06-02T05:47:00"/>
        <d v="2025-02-02T08:34:00"/>
        <d v="2025-02-24T18:38:00"/>
        <d v="2025-01-07T19:00:00"/>
        <d v="2025-09-01T02:25:00"/>
        <d v="2025-11-09T20:28:00"/>
        <d v="2025-05-06T10:40:00"/>
        <d v="2025-01-12T11:35:00"/>
        <d v="2025-01-16T00:51:00"/>
        <d v="2025-07-27T16:48:00"/>
        <d v="2025-02-12T17:07:00"/>
        <d v="2025-05-15T12:24:00"/>
        <d v="2025-08-16T00:52:00"/>
        <d v="2025-04-21T18:44:00"/>
        <d v="2025-11-03T01:39:00"/>
        <d v="2025-06-09T22:19:00"/>
        <d v="2025-11-27T12:51:00"/>
        <d v="2025-09-21T07:01:00"/>
        <d v="2025-08-13T01:31:00"/>
        <d v="2025-08-05T03:24:00"/>
        <d v="2025-02-14T07:09:00"/>
        <d v="2025-08-02T00:26:00"/>
        <d v="2025-02-28T10:51:00"/>
        <d v="2025-05-12T07:11:00"/>
        <d v="2025-04-14T12:46:00"/>
        <d v="2025-07-14T15:58:00"/>
        <d v="2025-06-06T07:22:00"/>
        <d v="2025-04-08T17:45:00"/>
        <d v="2025-08-14T02:59:00"/>
        <d v="2025-07-24T08:36:00"/>
        <d v="2025-03-20T09:46:00"/>
        <d v="2025-05-04T20:37:00"/>
        <d v="2025-08-06T22:12:00"/>
        <d v="2025-01-04T20:47:00"/>
        <d v="2025-03-31T09:33:00"/>
        <d v="2025-04-14T17:56:00"/>
        <d v="2025-04-29T17:36:00"/>
        <d v="2025-05-13T16:39:00"/>
        <d v="2025-11-08T21:09:00"/>
        <d v="2025-04-06T22:58:00"/>
        <d v="2025-11-27T20:37:00"/>
        <d v="2025-05-23T02:50:00"/>
        <d v="2025-10-15T09:20:00"/>
        <d v="2025-01-28T14:20:00"/>
        <d v="2025-10-05T08:48:00"/>
        <d v="2025-08-21T11:52:00"/>
        <d v="2025-01-17T15:06:00"/>
        <d v="2025-02-28T14:15:00"/>
        <d v="2025-03-31T23:03:00"/>
        <d v="2025-07-18T01:18:00"/>
        <d v="2025-12-28T18:16:00"/>
        <d v="2025-01-26T06:31:00"/>
        <d v="2025-01-25T08:53:00"/>
        <d v="2025-10-28T13:30:00"/>
        <d v="2025-12-05T01:50:00"/>
        <d v="2025-09-24T09:48:00"/>
        <d v="2025-06-30T06:52:00"/>
        <d v="2025-12-26T07:04:00"/>
        <d v="2025-03-09T05:29:00"/>
        <d v="2025-12-17T05:10:00"/>
        <d v="2025-11-17T23:47:00"/>
        <d v="2025-02-18T18:09:00"/>
        <d v="2025-06-24T14:18:00"/>
        <d v="2025-02-21T23:32:00"/>
        <d v="2025-04-12T12:01:00"/>
        <d v="2025-08-04T09:53:00"/>
        <d v="2025-07-07T12:34:00"/>
        <d v="2025-02-26T00:41:00"/>
        <d v="2025-02-16T17:09:00"/>
        <d v="2025-06-08T15:31:00"/>
        <d v="2025-06-23T05:47:00"/>
        <d v="2025-08-30T01:28:00"/>
        <d v="2025-10-09T09:15:00"/>
        <d v="2025-08-29T01:51:00"/>
        <d v="2025-01-05T02:23:00"/>
        <d v="2025-03-25T18:09:00"/>
        <d v="2025-11-04T03:11:00"/>
        <d v="2025-12-27T08:39:00"/>
        <d v="2025-09-05T10:51:00"/>
        <d v="2025-02-23T17:40:00"/>
        <d v="2025-06-10T17:02:00"/>
        <d v="2025-08-14T14:54:00"/>
        <d v="2025-01-15T13:27:00"/>
        <d v="2025-08-12T12:30:00"/>
        <d v="2025-03-02T21:39:00"/>
        <d v="2025-05-02T13:14:00"/>
        <d v="2025-10-04T20:51:00"/>
        <d v="2025-02-15T20:19:00"/>
        <d v="2025-10-21T06:53:00"/>
        <d v="2025-03-03T08:51:00"/>
        <d v="2025-03-27T16:17:00"/>
        <d v="2025-07-29T04:18:00"/>
        <d v="2025-03-19T04:47:00"/>
        <d v="2025-07-21T20:48:00"/>
        <d v="2025-10-29T08:29:00"/>
        <d v="2025-08-11T10:39:00"/>
        <d v="2025-08-10T05:08:00"/>
        <d v="2025-01-03T15:48:00"/>
        <d v="2025-01-06T07:11:00"/>
        <d v="2025-04-03T13:04:00"/>
        <d v="2025-01-08T23:58:00"/>
        <d v="2025-08-23T05:37:00"/>
        <d v="2025-04-18T05:45:00"/>
        <d v="2025-06-10T13:34:00"/>
        <d v="2025-07-28T07:27:00"/>
        <d v="2025-08-28T00:33:00"/>
        <d v="2025-11-27T12:50:00"/>
        <d v="2025-11-29T23:19:00"/>
        <d v="2025-02-19T03:20:00"/>
        <d v="2025-01-11T14:43:00"/>
        <d v="2025-12-17T16:55:00"/>
        <d v="2025-06-05T17:12:00"/>
        <d v="2025-03-11T16:44:00"/>
        <d v="2025-06-18T10:08:00"/>
        <d v="2025-09-29T11:40:00"/>
        <d v="2025-03-09T02:36:00"/>
        <d v="2025-12-21T14:48:00"/>
        <d v="2025-09-09T05:11:00"/>
        <d v="2025-02-17T04:23:00"/>
        <d v="2025-07-03T07:54:00"/>
        <d v="2025-11-16T09:25:00"/>
        <d v="2025-07-06T02:54:00"/>
        <d v="2025-03-31T11:06:00"/>
        <d v="2025-11-28T11:09:00"/>
        <d v="2025-05-19T09:35:00"/>
        <d v="2025-12-23T18:11:00"/>
        <d v="2025-03-30T20:16:00"/>
        <d v="2025-10-01T16:57:00"/>
        <d v="2025-01-19T13:39:00"/>
        <d v="2025-11-07T06:45:00"/>
        <d v="2025-12-24T18:49:00"/>
        <d v="2025-06-03T10:34:00"/>
        <d v="2025-09-17T17:06:00"/>
        <d v="2025-04-18T06:05:00"/>
        <d v="2025-10-12T16:33:00"/>
        <d v="2025-02-28T00:33:00"/>
        <d v="2025-05-05T08:00:00"/>
        <d v="2025-12-20T06:24:00"/>
        <d v="2025-09-30T13:49:00"/>
        <d v="2025-04-17T15:53:00"/>
        <d v="2025-10-26T02:20:00"/>
        <d v="2025-09-02T15:26:00"/>
        <d v="2025-12-02T20:28:00"/>
        <d v="2025-09-04T12:58:00"/>
        <d v="2025-01-08T17:35:00"/>
        <d v="2025-05-21T20:58:00"/>
        <d v="2025-12-28T08:11:00"/>
        <d v="2025-01-08T04:29:00"/>
        <d v="2025-12-18T12:03:00"/>
        <d v="2025-04-04T16:08:00"/>
        <d v="2025-11-17T23:45:00"/>
        <d v="2025-02-08T14:19:00"/>
        <d v="2025-03-22T14:36:00"/>
        <d v="2025-07-06T05:46:00"/>
        <d v="2025-03-25T17:42:00"/>
        <d v="2025-03-29T21:16:00"/>
        <d v="2025-08-30T15:55:00"/>
        <d v="2025-12-08T08:57:00"/>
        <d v="2025-04-03T02:34:00"/>
        <d v="2025-03-27T04:55:00"/>
        <d v="2025-02-13T06:06:00"/>
        <d v="2025-05-17T12:46:00"/>
        <d v="2025-03-15T01:37:00"/>
        <d v="2025-02-05T10:52:00"/>
        <d v="2025-04-11T00:35:00"/>
        <d v="2025-06-05T04:13:00"/>
        <d v="2025-09-12T03:16:00"/>
        <d v="2025-06-20T14:23:00"/>
        <d v="2025-08-04T09:05:00"/>
        <d v="2025-06-19T03:49:00"/>
        <d v="2025-09-09T06:42:00"/>
        <d v="2025-12-26T04:50:00"/>
        <d v="2025-11-18T14:24:00"/>
        <d v="2025-02-24T04:21:00"/>
        <d v="2025-04-01T12:23:00"/>
        <d v="2025-10-05T05:48:00"/>
        <d v="2025-04-11T23:24:00"/>
        <d v="2025-06-04T19:33:00"/>
        <d v="2025-12-15T15:38:00"/>
        <d v="2025-12-30T08:12:00"/>
        <d v="2025-05-21T05:27:00"/>
        <d v="2025-06-22T07:23:00"/>
        <d v="2025-01-10T03:46:00"/>
        <d v="2025-08-16T08:05:00"/>
        <d v="2025-09-22T10:56:00"/>
        <d v="2025-09-05T10:36:00"/>
        <d v="2025-09-04T15:37:00"/>
        <d v="2025-06-04T08:43:00"/>
        <d v="2025-02-03T00:36:00"/>
        <d v="2025-05-09T00:08:00"/>
        <d v="2025-06-09T06:22:00"/>
        <d v="2025-03-30T02:40:00"/>
        <d v="2025-04-03T06:46:00"/>
        <d v="2025-11-23T00:10:00"/>
        <d v="2025-08-29T00:43:00"/>
        <d v="2025-11-19T06:34:00"/>
        <d v="2025-04-27T03:18:00"/>
        <d v="2025-04-04T17:27:00"/>
        <d v="2025-06-12T20:42:00"/>
        <d v="2025-04-09T04:42:00"/>
        <d v="2025-04-23T13:18:00"/>
        <d v="2025-12-25T19:59:00"/>
        <d v="2025-04-01T14:29:00"/>
        <d v="2025-12-12T17:07:00"/>
        <d v="2025-07-25T03:31:00"/>
        <d v="2025-01-17T01:04:00"/>
        <d v="2025-10-01T10:04:00"/>
        <d v="2025-06-22T19:33:00"/>
        <d v="2025-04-26T14:25:00"/>
        <d v="2025-12-15T05:49:00"/>
        <d v="2025-06-30T04:43:00"/>
        <d v="2025-04-01T10:33:00"/>
        <d v="2025-03-23T09:12:00"/>
        <d v="2025-11-20T12:20:00"/>
        <d v="2025-04-24T15:36:00"/>
        <d v="2025-09-14T09:46:00"/>
        <d v="2025-02-27T05:00:00"/>
        <d v="2025-06-03T01:48:00"/>
        <d v="2025-12-31T00:15:00"/>
        <d v="2025-04-26T04:35:00"/>
        <d v="2025-12-09T10:00:00"/>
        <d v="2025-09-23T02:52:00"/>
        <d v="2025-11-11T02:10:00"/>
        <d v="2025-07-22T09:31:00"/>
        <d v="2025-02-10T04:02:00"/>
        <d v="2025-04-15T02:22:00"/>
        <d v="2025-07-12T21:40:00"/>
        <d v="2025-10-05T22:20:00"/>
        <d v="2025-12-20T05:26:00"/>
        <d v="2025-08-25T09:51:00"/>
        <d v="2025-08-09T07:34:00"/>
        <d v="2025-03-09T03:10:00"/>
        <d v="2025-07-16T05:01:00"/>
        <d v="2025-09-13T12:49:00"/>
        <d v="2025-05-19T18:07:00"/>
        <d v="2025-11-08T09:55:00"/>
        <d v="2025-05-29T11:32:00"/>
        <d v="2025-04-09T11:41:00"/>
        <d v="2025-03-17T22:32:00"/>
        <d v="2025-10-09T05:27:00"/>
        <d v="2025-04-19T11:06:00"/>
        <d v="2025-07-07T05:37:00"/>
        <d v="2025-07-18T02:31:00"/>
        <d v="2025-10-30T15:54:00"/>
        <d v="2025-11-23T15:28:00"/>
        <d v="2025-06-03T00:33:00"/>
        <d v="2025-02-09T01:41:00"/>
        <d v="2025-05-13T10:42:00"/>
        <d v="2025-05-12T02:43:00"/>
        <d v="2025-10-06T10:35:00"/>
        <d v="2025-12-28T16:55:00"/>
        <d v="2025-03-25T10:49:00"/>
        <d v="2025-08-30T13:05:00"/>
        <d v="2025-04-26T23:41:00"/>
        <d v="2025-04-19T15:50:00"/>
        <d v="2025-08-09T22:42:00"/>
        <d v="2025-02-10T06:01:00"/>
        <d v="2025-05-27T02:48:00"/>
        <d v="2025-04-22T08:20:00"/>
        <d v="2025-04-13T20:12:00"/>
        <d v="2025-02-15T06:26:00"/>
        <d v="2025-11-20T12:52:00"/>
        <d v="2025-09-28T00:23:00"/>
        <d v="2025-07-14T21:04:00"/>
        <d v="2025-10-07T09:11:00"/>
        <d v="2025-10-10T00:09:00"/>
        <d v="2025-02-09T13:41:00"/>
        <d v="2025-07-08T05:49:00"/>
        <d v="2025-06-13T21:42:00"/>
        <d v="2025-01-24T22:19:00"/>
        <d v="2025-01-24T22:52:00"/>
        <d v="2025-01-04T10:03:00"/>
        <d v="2025-11-19T14:18:00"/>
        <d v="2025-10-17T11:32:00"/>
        <d v="2025-06-30T18:50:00"/>
        <d v="2025-09-05T06:47:00"/>
        <d v="2025-04-26T17:49:00"/>
        <d v="2025-10-06T10:06:00"/>
        <d v="2025-12-31T01:13:00"/>
        <d v="2025-03-10T16:16:00"/>
        <d v="2025-12-17T13:16:00"/>
        <d v="2025-09-11T17:07:00"/>
        <d v="2025-06-30T14:43:00"/>
        <d v="2025-11-14T17:06:00"/>
        <d v="2025-06-18T08:22:00"/>
        <d v="2025-11-09T18:56:00"/>
        <d v="2025-09-06T14:22:00"/>
        <d v="2025-07-07T00:57:00"/>
        <d v="2025-02-23T11:25:00"/>
        <d v="2025-11-22T17:57:00"/>
        <d v="2025-12-23T09:10:00"/>
        <d v="2025-11-09T23:15:00"/>
        <d v="2025-05-18T01:19:00"/>
        <d v="2025-06-17T10:39:00"/>
        <d v="2025-04-13T19:38:00"/>
        <d v="2025-03-26T08:18:00"/>
        <d v="2025-11-13T22:52:00"/>
        <d v="2025-07-31T16:33:00"/>
        <d v="2025-01-03T10:43:00"/>
        <d v="2025-06-28T20:09:00"/>
        <d v="2025-12-08T20:24:00"/>
        <d v="2025-10-30T17:27:00"/>
        <d v="2025-11-28T22:59:00"/>
        <d v="2025-02-07T12:05:00"/>
        <d v="2025-08-27T16:58:00"/>
        <d v="2025-06-18T00:42:00"/>
        <d v="2025-12-09T09:38:00"/>
        <d v="2025-11-10T00:49:00"/>
        <d v="2025-11-02T10:49:00"/>
        <d v="2025-01-30T22:24:00"/>
        <d v="2025-07-09T13:48:00"/>
        <d v="2025-12-23T19:19:00"/>
        <d v="2025-01-25T03:40:00"/>
        <d v="2025-04-22T08:36:00"/>
        <d v="2025-07-25T19:51:00"/>
        <d v="2025-07-04T07:30:00"/>
        <d v="2025-02-16T14:02:00"/>
        <d v="2025-08-16T00:37:00"/>
        <d v="2025-02-08T18:48:00"/>
        <d v="2025-01-16T15:14:00"/>
        <d v="2025-01-22T11:48:00"/>
        <d v="2025-08-01T16:40:00"/>
        <d v="2025-11-06T00:41:00"/>
        <d v="2025-05-29T18:09:00"/>
        <d v="2025-08-29T19:05:00"/>
        <d v="2025-09-29T13:52:00"/>
        <d v="2025-02-28T05:04:00"/>
        <d v="2025-10-14T18:00:00"/>
        <d v="2025-07-21T23:41:00"/>
        <d v="2025-02-01T23:31:00"/>
        <d v="2025-06-11T18:16:00"/>
        <d v="2025-09-12T18:04:00"/>
        <d v="2025-09-11T11:43:00"/>
        <d v="2025-01-09T12:33:00"/>
        <d v="2025-05-19T05:21:00"/>
        <d v="2025-01-10T16:39:00"/>
        <d v="2025-08-02T00:08:00"/>
        <d v="2025-09-30T10:27:00"/>
        <d v="2025-11-20T04:16:00"/>
        <d v="2025-02-17T06:21:00"/>
        <d v="2025-04-21T00:13:00"/>
        <d v="2025-06-02T14:26:00"/>
        <d v="2025-05-03T17:19:00"/>
        <d v="2025-12-23T10:40:00"/>
        <d v="2025-04-12T00:36:00"/>
        <d v="2025-08-29T18:18:00"/>
        <d v="2025-11-17T23:12:00"/>
        <d v="2025-07-10T01:59:00"/>
        <d v="2025-08-05T09:52:00"/>
        <d v="2025-02-20T11:12:00"/>
        <d v="2025-10-19T06:03:00"/>
        <d v="2025-03-22T12:36:00"/>
        <d v="2025-03-29T01:11:00"/>
        <d v="2025-07-13T18:32:00"/>
        <d v="2025-04-14T19:17:00"/>
        <d v="2025-09-28T22:45:00"/>
        <d v="2025-04-06T05:30:00"/>
        <d v="2025-07-17T22:58:00"/>
        <d v="2025-01-01T06:19:00"/>
        <d v="2025-06-16T01:28:00"/>
        <d v="2025-05-06T16:03:00"/>
        <d v="2025-11-09T21:42:00"/>
        <d v="2025-03-22T22:06:00"/>
        <d v="2025-09-08T01:48:00"/>
        <d v="2025-06-18T17:36:00"/>
        <d v="2025-03-14T08:43:00"/>
        <d v="2025-05-21T10:05:00"/>
        <d v="2025-03-11T13:33:00"/>
        <d v="2025-09-19T04:20:00"/>
        <d v="2025-12-06T22:24:00"/>
        <d v="2025-11-04T00:01:00"/>
        <d v="2025-09-02T19:59:00"/>
        <d v="2025-01-03T01:31:00"/>
        <d v="2025-12-03T10:03:00"/>
        <d v="2025-03-04T13:53:00"/>
        <d v="2025-02-18T04:41:00"/>
        <d v="2025-03-17T00:02:00"/>
        <d v="2025-06-24T09:44:00"/>
        <d v="2025-04-19T22:43:00"/>
        <d v="2025-07-02T17:51:00"/>
        <d v="2025-07-11T18:40:00"/>
        <d v="2025-03-06T04:49:00"/>
        <d v="2025-12-03T08:14:00"/>
        <d v="2025-09-28T12:52:00"/>
        <d v="2025-04-10T12:32:00"/>
        <d v="2025-02-01T03:42:00"/>
        <d v="2025-12-18T23:06:00"/>
        <d v="2025-05-08T15:03:00"/>
        <d v="2025-12-05T23:32:00"/>
        <d v="2025-02-12T03:15:00"/>
        <d v="2025-03-19T10:58:00"/>
        <d v="2025-11-10T03:44:00"/>
        <d v="2025-10-16T01:06:00"/>
        <d v="2025-09-27T23:24:00"/>
        <d v="2025-06-11T16:15:00"/>
        <d v="2025-07-08T11:46:00"/>
        <d v="2025-09-04T11:09:00"/>
        <d v="2025-08-04T20:33:00"/>
        <d v="2025-11-11T07:56:00"/>
        <d v="2025-12-05T21:21:00"/>
        <d v="2025-06-17T09:54:00"/>
        <d v="2025-12-05T19:01:00"/>
        <d v="2025-07-12T18:26:00"/>
        <d v="2025-10-10T16:48:00"/>
        <d v="2025-12-02T03:52:00"/>
        <d v="2025-01-13T12:27:00"/>
        <d v="2025-08-28T12:11:00"/>
        <d v="2025-11-16T18:24:00"/>
        <d v="2025-05-27T01:30:00"/>
        <d v="2025-07-23T12:47:00"/>
        <d v="2025-03-21T15:32:00"/>
        <d v="2025-02-12T12:23:00"/>
        <d v="2025-03-30T03:02:00"/>
        <d v="2025-05-28T19:06:00"/>
        <d v="2025-04-05T08:18:00"/>
        <d v="2025-05-31T11:31:00"/>
        <d v="2025-01-02T05:06:00"/>
        <d v="2025-01-22T05:48:00"/>
        <d v="2025-11-09T05:09:00"/>
        <d v="2025-11-24T12:21:00"/>
        <d v="2025-01-07T21:28:00"/>
        <d v="2025-07-25T23:44:00"/>
        <d v="2025-04-24T03:38:00"/>
        <d v="2025-09-29T16:18:00"/>
        <d v="2025-03-24T02:15:00"/>
        <d v="2025-06-28T07:23:00"/>
        <d v="2025-07-29T00:25:00"/>
        <d v="2025-11-24T20:42:00"/>
        <d v="2025-05-04T17:45:00"/>
        <d v="2025-04-23T19:39:00"/>
        <d v="2025-01-12T18:23:00"/>
        <d v="2025-05-06T00:08:00"/>
        <d v="2025-02-22T04:23:00"/>
        <d v="2025-11-27T18:40:00"/>
        <d v="2025-10-10T00:44:00"/>
        <d v="2025-05-20T16:32:00"/>
        <d v="2025-04-07T00:32:00"/>
        <d v="2025-01-05T03:01:00"/>
        <d v="2025-02-26T04:46:00"/>
        <d v="2025-11-30T07:08:00"/>
        <d v="2025-03-10T14:04:00"/>
        <d v="2025-04-28T12:03:00"/>
        <d v="2025-02-28T06:44:00"/>
        <d v="2025-02-02T13:37:00"/>
        <d v="2025-11-14T03:57:00"/>
        <d v="2025-02-19T17:00:00"/>
        <d v="2025-01-19T17:16:00"/>
        <d v="2025-08-02T01:48:00"/>
        <d v="2025-07-16T16:06:00"/>
        <d v="2025-02-16T15:45:00"/>
        <d v="2025-06-16T05:26:00"/>
        <d v="2025-10-16T19:10:00"/>
        <d v="2025-05-21T13:11:00"/>
        <d v="2025-03-25T18:22:00"/>
        <d v="2025-07-01T00:06:00"/>
        <d v="2025-03-20T11:18:00"/>
        <d v="2025-08-03T22:50:00"/>
        <d v="2025-01-14T15:29:00"/>
        <d v="2025-08-03T08:25:00"/>
        <d v="2025-05-08T19:44:00"/>
        <d v="2025-11-06T15:52:00"/>
        <d v="2025-09-05T12:35:00"/>
        <d v="2025-01-29T00:33:00"/>
        <d v="2025-10-07T02:06:00"/>
        <d v="2025-12-04T14:45:00"/>
        <d v="2025-11-15T15:54:00"/>
        <d v="2025-07-21T13:39:00"/>
        <d v="2025-12-27T00:45:00"/>
        <d v="2025-02-26T00:16:00"/>
        <d v="2025-08-06T04:55:00"/>
        <d v="2025-03-03T04:39:00"/>
        <d v="2025-06-06T07:37:00"/>
        <d v="2025-07-21T00:05:00"/>
        <d v="2025-01-17T23:03:00"/>
        <d v="2025-11-18T17:05:00"/>
        <d v="2025-01-06T00:55:00"/>
        <d v="2025-02-27T13:36:00"/>
        <d v="2025-11-21T10:28:00"/>
        <d v="2025-11-14T23:46:00"/>
        <d v="2025-06-18T09:21:00"/>
        <d v="2025-03-23T17:14:00"/>
        <d v="2025-08-07T20:06:00"/>
        <d v="2025-06-26T09:46:00"/>
        <d v="2025-07-23T21:20:00"/>
        <d v="2025-03-12T18:08:00"/>
        <d v="2025-09-23T12:37:00"/>
        <d v="2025-04-08T08:28:00"/>
        <d v="2025-12-11T08:33:00"/>
        <d v="2025-10-18T07:27:00"/>
        <d v="2025-07-27T12:10:00"/>
        <d v="2025-01-02T06:10:00"/>
        <d v="2025-05-04T20:38:00"/>
        <d v="2025-10-07T01:54:00"/>
        <d v="2025-03-15T18:04:00"/>
        <d v="2025-06-15T20:42:00"/>
        <d v="2025-01-22T23:23:00"/>
        <d v="2025-06-03T00:42:00"/>
        <d v="2025-10-22T10:39:00"/>
        <d v="2025-08-07T00:52:00"/>
        <d v="2025-06-06T22:28:00"/>
        <d v="2025-08-18T16:47:00"/>
        <d v="2025-01-20T18:26:00"/>
        <d v="2025-02-10T07:46:00"/>
        <d v="2025-05-28T08:26:00"/>
        <d v="2025-04-18T20:56:00"/>
        <d v="2025-03-25T14:48:00"/>
        <d v="2025-11-18T21:55:00"/>
        <d v="2025-11-05T07:05:00"/>
        <d v="2025-10-17T02:12:00"/>
        <d v="2025-11-19T16:48:00"/>
        <d v="2025-05-14T17:34:00"/>
        <d v="2025-07-26T10:11:00"/>
        <d v="2025-10-10T10:36:00"/>
        <d v="2025-09-23T01:36:00"/>
        <d v="2025-03-14T23:37:00"/>
        <d v="2025-12-18T15:36:00"/>
        <d v="2025-02-17T02:40:00"/>
        <d v="2025-11-22T12:26:00"/>
        <d v="2025-08-21T12:42:00"/>
        <d v="2025-04-10T19:21:00"/>
        <d v="2025-02-28T23:26:00"/>
        <d v="2025-09-15T19:20:00"/>
        <d v="2025-03-06T18:56:00"/>
        <d v="2025-03-24T16:13:00"/>
        <d v="2025-06-03T19:51:00"/>
        <d v="2025-09-23T17:26:00"/>
        <d v="2025-11-05T13:56:00"/>
        <d v="2025-03-20T01:22:00"/>
        <d v="2025-11-11T15:55:00"/>
        <d v="2025-05-30T07:10:00"/>
        <d v="2025-02-17T09:39:00"/>
        <d v="2025-09-05T15:29:00"/>
        <d v="2025-10-05T06:28:00"/>
        <d v="2025-12-22T05:16:00"/>
        <d v="2025-04-08T03:54:00"/>
        <d v="2025-01-25T02:08:00"/>
        <d v="2025-10-11T10:39:00"/>
        <d v="2025-10-28T09:23:00"/>
        <d v="2025-03-09T13:49:00"/>
        <d v="2025-01-07T04:26:00"/>
        <d v="2025-11-01T01:39:00"/>
        <d v="2025-05-17T12:05:00"/>
        <d v="2025-06-13T17:08:00"/>
        <d v="2025-03-24T23:20:00"/>
        <d v="2025-05-18T02:49:00"/>
        <d v="2025-03-14T22:18:00"/>
        <d v="2025-08-25T10:04:00"/>
        <d v="2025-02-15T05:40:00"/>
        <d v="2025-04-16T23:26:00"/>
        <d v="2025-10-15T02:33:00"/>
        <d v="2025-09-19T00:14:00"/>
        <d v="2025-06-25T05:53:00"/>
        <d v="2025-06-15T05:00:00"/>
        <d v="2025-05-25T07:06:00"/>
        <d v="2025-11-26T02:40:00"/>
        <d v="2025-10-10T12:17:00"/>
        <d v="2025-02-23T21:54:00"/>
        <d v="2025-06-27T16:26:00"/>
        <d v="2025-09-01T13:23:00"/>
        <d v="2025-12-07T02:59:00"/>
        <d v="2025-09-28T02:31:00"/>
        <d v="2025-05-12T21:44:00"/>
        <d v="2025-04-03T14:30:00"/>
        <d v="2025-03-14T22:56:00"/>
        <d v="2025-09-05T10:49:00"/>
        <d v="2025-12-14T01:39:00"/>
        <d v="2025-09-30T12:39:00"/>
        <d v="2025-02-12T15:04:00"/>
        <d v="2025-02-10T05:45:00"/>
        <d v="2025-06-19T14:13:00"/>
        <d v="2025-07-31T03:17:00"/>
        <d v="2025-06-17T14:40:00"/>
        <d v="2025-02-08T16:53:00"/>
        <d v="2025-09-02T11:16:00"/>
        <d v="2025-05-31T01:56:00"/>
        <d v="2025-04-21T04:11:00"/>
        <d v="2025-02-16T11:05:00"/>
        <d v="2025-03-04T08:38:00"/>
        <d v="2025-08-13T20:29:00"/>
        <d v="2025-03-10T23:59:00"/>
        <d v="2025-10-26T09:54:00"/>
        <d v="2025-10-17T17:34:00"/>
        <d v="2025-10-23T04:29:00"/>
        <d v="2025-07-22T00:16:00"/>
        <d v="2025-03-02T01:53:00"/>
        <d v="2025-11-14T02:44:00"/>
        <d v="2025-11-10T07:42:00"/>
        <d v="2025-06-10T11:26:00"/>
        <d v="2025-11-27T09:18:00"/>
        <d v="2025-01-16T18:11:00"/>
        <d v="2025-12-04T11:20:00"/>
        <d v="2025-04-04T03:55:00"/>
        <d v="2025-10-31T03:44:00"/>
        <d v="2025-05-18T03:20:00"/>
        <d v="2025-12-04T08:06:00"/>
        <d v="2025-02-07T23:29:00"/>
        <d v="2025-05-07T19:53:00"/>
        <d v="2025-10-02T02:30:00"/>
        <d v="2025-06-13T17:50:00"/>
        <d v="2025-11-15T23:56:00"/>
        <d v="2025-03-18T23:47:00"/>
        <d v="2025-06-23T00:49:00"/>
        <d v="2025-12-24T06:27:00"/>
        <d v="2025-11-17T07:40:00"/>
        <d v="2025-04-01T06:02:00"/>
        <d v="2025-08-26T11:42:00"/>
        <d v="2025-09-21T02:07:00"/>
        <d v="2025-06-28T03:15:00"/>
        <d v="2025-07-28T04:57:00"/>
        <d v="2025-03-14T00:22:00"/>
        <d v="2025-04-17T09:16:00"/>
        <d v="2025-12-11T02:28:00"/>
        <d v="2025-10-22T05:37:00"/>
        <d v="2025-10-11T02:27:00"/>
        <d v="2025-12-19T04:09:00"/>
        <d v="2025-07-01T19:04:00"/>
        <d v="2025-02-06T01:54:00"/>
        <d v="2025-05-17T19:29:00"/>
        <d v="2025-12-04T19:38:00"/>
        <d v="2025-02-25T10:50:00"/>
        <d v="2025-07-06T18:41:00"/>
        <d v="2025-12-07T23:36:00"/>
        <d v="2025-09-15T05:40:00"/>
        <d v="2025-02-27T00:10:00"/>
        <d v="2025-12-29T18:39:00"/>
        <d v="2025-05-03T19:37:00"/>
        <d v="2025-07-07T09:38:00"/>
        <d v="2025-08-18T11:25:00"/>
        <d v="2025-06-17T22:32:00"/>
        <d v="2025-04-24T15:59:00"/>
        <d v="2025-09-09T04:31:00"/>
        <d v="2025-04-17T03:18:00"/>
        <d v="2025-02-06T01:36:00"/>
        <d v="2025-12-01T04:09:00"/>
        <d v="2025-04-02T13:14:00"/>
        <d v="2025-01-18T13:57:00"/>
        <d v="2025-12-20T12:38:00"/>
        <d v="2025-03-04T23:41:00"/>
        <d v="2025-05-30T17:18:00"/>
        <d v="2025-05-19T16:17:00"/>
        <d v="2025-07-05T21:10:00"/>
        <d v="2025-07-04T12:44:00"/>
        <d v="2025-07-24T16:34:00"/>
        <d v="2025-09-17T23:05:00"/>
        <d v="2025-08-02T15:26:00"/>
        <d v="2025-09-13T03:18:00"/>
        <d v="2025-05-15T22:15:00"/>
        <d v="2025-03-02T15:39:00"/>
        <d v="2025-12-29T03:34:00"/>
        <d v="2025-11-06T05:25:00"/>
        <d v="2025-03-29T15:27:00"/>
        <d v="2025-11-20T09:58:00"/>
        <d v="2025-07-26T06:34:00"/>
        <d v="2025-05-09T01:31:00"/>
        <d v="2025-11-07T09:09:00"/>
        <d v="2025-01-03T15:57:00"/>
        <d v="2025-08-30T07:22:00"/>
        <d v="2025-05-01T08:50:00"/>
        <d v="2025-04-12T12:23:00"/>
        <d v="2025-02-07T19:53:00"/>
        <d v="2025-12-07T07:59:00"/>
        <d v="2025-07-21T09:57:00"/>
        <d v="2025-12-14T20:23:00"/>
        <d v="2025-01-21T08:16:00"/>
        <d v="2025-08-30T01:35:00"/>
        <d v="2025-04-19T11:53:00"/>
        <d v="2025-10-30T15:56:00"/>
        <d v="2025-03-25T00:07:00"/>
        <d v="2025-03-24T12:34:00"/>
        <d v="2025-10-18T14:09:00"/>
        <d v="2025-03-10T09:13:00"/>
        <d v="2025-05-09T21:32:00"/>
        <d v="2025-07-15T14:48:00"/>
        <d v="2025-05-20T19:56:00"/>
        <d v="2025-10-10T05:41:00"/>
        <d v="2025-11-08T22:09:00"/>
        <d v="2025-08-22T16:28:00"/>
        <d v="2025-01-23T02:20:00"/>
        <d v="2025-06-02T01:38:00"/>
        <d v="2025-10-04T14:58:00"/>
        <d v="2025-03-02T20:28:00"/>
        <d v="2025-11-15T07:59:00"/>
        <d v="2025-02-21T15:31:00"/>
        <d v="2025-12-10T11:37:00"/>
        <d v="2025-06-02T20:37:00"/>
        <d v="2025-08-25T23:35:00"/>
        <d v="2025-11-07T18:08:00"/>
        <d v="2025-10-29T11:33:00"/>
        <d v="2025-02-01T12:45:00"/>
        <d v="2025-02-24T00:28:00"/>
        <d v="2025-12-18T12:38:00"/>
        <d v="2025-02-05T03:14:00"/>
        <d v="2025-04-20T18:22:00"/>
        <d v="2025-06-26T12:19:00"/>
        <d v="2025-12-28T15:33:00"/>
        <d v="2025-11-10T07:12:00"/>
        <d v="2025-10-22T07:06:00"/>
        <d v="2025-12-02T23:02:00"/>
        <d v="2025-04-07T18:43:00"/>
        <d v="2025-08-01T23:23:00"/>
        <d v="2025-11-13T21:04:00"/>
        <d v="2025-05-17T07:49:00"/>
        <d v="2025-01-06T08:08:00"/>
        <d v="2025-04-19T16:46:00"/>
        <d v="2025-02-04T00:54:00"/>
        <d v="2025-02-08T11:39:00"/>
        <d v="2025-05-30T19:28:00"/>
        <d v="2025-04-28T00:42:00"/>
        <d v="2025-09-18T08:35:00"/>
        <d v="2025-03-28T22:57:00"/>
        <d v="2025-03-17T17:46:00"/>
        <d v="2025-11-09T19:29:00"/>
        <d v="2025-08-02T19:40:00"/>
        <d v="2025-10-12T09:07:00"/>
        <d v="2025-08-27T20:14:00"/>
        <d v="2025-06-14T11:26:00"/>
        <d v="2025-03-28T04:51:00"/>
        <d v="2025-05-21T23:52:00"/>
        <d v="2025-06-09T18:22:00"/>
        <d v="2025-02-15T06:21:00"/>
        <d v="2025-04-22T16:42:00"/>
        <d v="2025-02-14T00:55:00"/>
        <d v="2025-09-04T18:50:00"/>
        <d v="2025-04-14T16:47:00"/>
        <d v="2025-03-26T00:00:00"/>
        <d v="2025-05-14T15:00:00"/>
        <d v="2025-04-18T18:31:00"/>
        <d v="2025-01-18T08:54:00"/>
        <d v="2025-04-04T20:32:00"/>
        <d v="2025-05-30T03:06:00"/>
        <d v="2025-09-03T06:41:00"/>
        <d v="2025-10-16T01:10:00"/>
        <d v="2025-07-28T21:09:00"/>
        <d v="2025-05-06T13:32:00"/>
        <d v="2025-08-23T00:17:00"/>
        <d v="2025-05-02T03:06:00"/>
        <d v="2025-05-18T21:13:00"/>
        <d v="2025-04-25T19:07:00"/>
        <d v="2025-06-11T22:50:00"/>
        <d v="2025-07-20T18:00:00"/>
        <d v="2025-08-22T12:31:00"/>
        <d v="2025-01-28T02:56:00"/>
        <d v="2025-01-11T09:24:00"/>
        <d v="2025-07-25T07:28:00"/>
        <d v="2025-06-16T17:10:00"/>
        <d v="2025-09-04T16:41:00"/>
        <d v="2025-02-16T04:54:00"/>
        <d v="2025-09-03T06:45:00"/>
        <d v="2025-05-07T19:05:00"/>
        <d v="2025-05-27T23:35:00"/>
        <d v="2025-04-28T16:29:00"/>
        <d v="2025-06-01T20:46:00"/>
        <d v="2025-03-13T01:27:00"/>
        <d v="2025-12-29T10:13:00"/>
        <d v="2025-06-24T14:44:00"/>
        <d v="2025-10-16T21:45:00"/>
        <d v="2025-01-19T10:23:00"/>
        <d v="2025-07-14T01:38:00"/>
        <d v="2025-11-26T07:08:00"/>
        <d v="2025-06-24T14:58:00"/>
        <d v="2025-12-20T03:31:00"/>
        <d v="2025-05-21T22:53:00"/>
        <d v="2025-09-03T04:38:00"/>
        <d v="2025-04-03T22:21:00"/>
        <d v="2025-08-27T06:50:00"/>
        <d v="2025-07-24T01:08:00"/>
        <d v="2025-02-17T10:19:00"/>
        <d v="2025-09-02T21:17:00"/>
        <d v="2025-11-16T11:10:00"/>
        <d v="2025-11-13T07:32:00"/>
        <d v="2025-10-22T13:59:00"/>
        <d v="2025-05-08T07:52:00"/>
        <d v="2025-12-10T08:30:00"/>
        <d v="2025-10-09T04:44:00"/>
        <d v="2025-01-17T12:27:00"/>
        <d v="2025-03-12T09:35:00"/>
        <d v="2025-09-26T02:35:00"/>
        <d v="2025-11-21T10:48:00"/>
        <d v="2025-10-09T04:01:00"/>
        <d v="2025-11-01T21:01:00"/>
        <d v="2025-01-07T03:41:00"/>
        <d v="2025-11-10T04:16:00"/>
        <d v="2025-11-01T07:12:00"/>
        <d v="2025-04-13T08:21:00"/>
        <d v="2025-11-05T14:40:00"/>
        <d v="2025-07-12T00:22:00"/>
        <d v="2025-08-29T18:32:00"/>
        <d v="2025-03-03T11:00:00"/>
        <d v="2025-01-17T12:35:00"/>
        <d v="2025-06-20T03:38:00"/>
        <d v="2025-01-25T15:35:00"/>
        <d v="2025-09-08T11:34:00"/>
        <d v="2025-09-10T14:49:00"/>
        <d v="2025-07-26T00:12:00"/>
        <d v="2025-01-29T13:44:00"/>
        <d v="2025-04-27T14:21:00"/>
        <d v="2025-10-09T07:31:00"/>
        <d v="2025-05-24T01:42:00"/>
        <d v="2025-01-25T15:51:00"/>
        <d v="2025-11-06T16:22:00"/>
        <d v="2025-06-05T10:39:00"/>
        <d v="2025-03-14T22:02:00"/>
        <d v="2025-04-30T19:10:00"/>
        <d v="2025-11-08T01:28:00"/>
        <d v="2025-11-17T19:52:00"/>
        <d v="2025-04-03T09:40:00"/>
        <d v="2025-03-27T17:25:00"/>
        <d v="2025-12-02T03:12:00"/>
        <d v="2025-12-30T17:37:00"/>
        <d v="2025-04-28T11:15:00"/>
        <d v="2025-08-21T06:52:00"/>
        <d v="2025-07-18T18:02:00"/>
        <d v="2025-07-25T06:20:00"/>
        <d v="2025-12-05T01:43:00"/>
        <d v="2025-05-27T13:05:00"/>
        <d v="2025-09-28T03:36:00"/>
        <d v="2025-05-19T10:14:00"/>
        <d v="2025-06-30T22:24:00"/>
        <d v="2025-01-30T13:55:00"/>
        <d v="2025-02-26T05:58:00"/>
        <d v="2025-08-20T02:28:00"/>
        <d v="2025-05-26T23:30:00"/>
        <d v="2025-02-17T15:12:00"/>
        <d v="2025-07-13T19:38:00"/>
        <d v="2025-08-12T15:22:00"/>
        <d v="2025-05-16T02:28:00"/>
        <d v="2025-01-22T15:29:00"/>
        <d v="2025-01-06T17:29:00"/>
        <d v="2025-07-23T07:37:00"/>
        <d v="2025-08-27T09:34:00"/>
        <d v="2025-07-04T21:52:00"/>
        <d v="2025-12-26T23:12:00"/>
        <d v="2025-10-19T02:05:00"/>
        <d v="2025-12-01T13:53:00"/>
        <d v="2025-08-08T14:50:00"/>
        <d v="2025-04-26T23:50:00"/>
        <d v="2025-11-09T01:25:00"/>
        <d v="2025-02-18T15:11:00"/>
        <d v="2025-06-22T12:16:00"/>
        <d v="2025-03-23T22:19:00"/>
        <d v="2025-11-18T14:33:00"/>
        <d v="2025-11-29T13:45:00"/>
        <d v="2025-02-14T17:15:00"/>
        <d v="2025-12-01T15:42:00"/>
        <d v="2025-01-20T11:45:00"/>
        <d v="2025-08-09T13:19:00"/>
        <d v="2025-05-03T14:35:00"/>
        <d v="2025-08-22T01:40:00"/>
        <d v="2025-08-09T04:42:00"/>
        <d v="2025-11-19T12:39:00"/>
        <d v="2025-12-05T17:13:00"/>
        <d v="2025-01-03T12:49:00"/>
        <d v="2025-07-01T08:43:00"/>
        <d v="2025-07-25T23:15:00"/>
        <d v="2025-11-16T09:38:00"/>
        <d v="2025-02-09T19:05:00"/>
        <d v="2025-02-28T04:45:00"/>
        <d v="2025-03-03T05:38:00"/>
        <d v="2025-05-12T08:22:00"/>
        <d v="2025-03-01T21:54:00"/>
        <d v="2025-11-27T21:02:00"/>
        <d v="2025-05-02T10:58:00"/>
        <d v="2025-04-17T14:25:00"/>
        <d v="2025-04-06T05:11:00"/>
        <d v="2025-12-13T16:03:00"/>
        <d v="2025-08-23T00:39:00"/>
        <d v="2025-03-03T08:06:00"/>
        <d v="2025-09-13T17:24:00"/>
        <d v="2025-02-18T20:39:00"/>
        <d v="2025-12-14T05:00:00"/>
        <d v="2025-06-08T13:57:00"/>
        <d v="2025-05-04T01:40:00"/>
        <d v="2025-11-13T09:59:00"/>
        <d v="2025-07-26T00:47:00"/>
        <d v="2025-02-17T17:46:00"/>
        <d v="2025-05-16T01:07:00"/>
        <d v="2025-07-20T20:33:00"/>
        <d v="2025-09-07T00:03:00"/>
        <d v="2025-11-10T14:59:00"/>
        <d v="2025-12-23T10:42:00"/>
        <d v="2025-11-14T01:16:00"/>
        <d v="2025-10-22T14:59:00"/>
        <d v="2025-11-10T20:29:00"/>
        <d v="2025-07-28T13:18:00"/>
        <d v="2025-12-21T04:04:00"/>
        <d v="2025-07-30T22:49:00"/>
        <d v="2025-07-11T03:48:00"/>
        <d v="2025-02-13T21:58:00"/>
        <d v="2025-01-29T21:08:00"/>
        <d v="2025-02-28T08:18:00"/>
        <d v="2025-03-12T12:43:00"/>
        <d v="2025-04-02T02:29:00"/>
        <d v="2025-09-22T10:59:00"/>
        <d v="2025-08-08T13:00:00"/>
        <d v="2025-08-03T08:21:00"/>
        <d v="2025-10-04T12:58:00"/>
        <d v="2025-03-05T01:03:00"/>
        <d v="2025-12-12T17:35:00"/>
        <d v="2025-10-19T06:32:00"/>
        <d v="2025-09-02T23:16:00"/>
        <d v="2025-03-03T02:57:00"/>
        <d v="2025-11-28T06:34:00"/>
        <d v="2025-06-19T06:45:00"/>
        <d v="2025-09-26T22:29:00"/>
        <d v="2025-09-24T01:07:00"/>
        <d v="2025-02-23T07:41:00"/>
        <d v="2025-01-16T10:28:00"/>
        <d v="2025-01-08T15:03:00"/>
        <d v="2025-04-14T07:45:00"/>
        <d v="2025-02-28T13:10:00"/>
        <d v="2025-11-09T04:45:00"/>
        <d v="2025-02-09T22:17:00"/>
        <d v="2025-08-25T06:31:00"/>
        <d v="2025-04-04T09:14:00"/>
        <d v="2025-08-10T19:36:00"/>
        <d v="2025-07-23T20:07:00"/>
        <d v="2025-05-18T05:08:00"/>
        <d v="2025-10-27T05:36:00"/>
        <d v="2025-07-26T09:02:00"/>
        <d v="2025-12-02T08:31:00"/>
        <d v="2025-03-22T02:14:00"/>
        <d v="2025-08-06T04:21:00"/>
        <d v="2025-01-02T16:05:00"/>
        <d v="2025-06-27T00:10:00"/>
        <d v="2025-12-12T09:20:00"/>
        <d v="2025-10-06T04:57:00"/>
        <d v="2025-05-26T00:16:00"/>
        <d v="2025-11-14T22:14:00"/>
        <d v="2025-08-12T09:19:00"/>
        <d v="2025-03-03T23:03:00"/>
        <d v="2025-10-21T13:35:00"/>
        <d v="2025-08-27T15:53:00"/>
        <d v="2025-07-14T17:03:00"/>
        <d v="2025-06-15T18:00:00"/>
        <d v="2025-03-02T09:54:00"/>
        <d v="2025-05-09T07:29:00"/>
        <d v="2025-06-22T15:42:00"/>
        <d v="2025-06-05T10:59:00"/>
        <d v="2025-04-20T16:05:00"/>
        <d v="2025-09-26T12:14:00"/>
        <d v="2025-12-22T04:39:00"/>
        <d v="2025-10-05T14:53:00"/>
        <d v="2025-03-15T15:45:00"/>
        <d v="2025-10-06T16:30:00"/>
        <d v="2025-11-22T14:32:00"/>
        <d v="2025-12-06T07:03:00"/>
        <d v="2025-12-23T08:52:00"/>
        <d v="2025-12-06T08:10:00"/>
        <d v="2025-07-23T10:56:00"/>
        <d v="2025-06-10T08:22:00"/>
        <d v="2025-01-28T21:06:00"/>
        <d v="2025-09-14T10:32:00"/>
        <d v="2025-06-14T06:49:00"/>
        <d v="2025-03-04T22:09:00"/>
        <d v="2025-01-22T03:37:00"/>
        <d v="2025-03-11T18:18:00"/>
        <d v="2025-04-06T08:27:00"/>
        <d v="2025-06-12T02:22:00"/>
        <d v="2025-03-20T18:22:00"/>
        <d v="2025-01-05T12:45:00"/>
        <d v="2025-11-12T15:57:00"/>
        <d v="2025-04-30T03:15:00"/>
        <d v="2025-10-29T09:14:00"/>
        <d v="2025-06-27T02:10:00"/>
        <d v="2025-06-25T17:51:00"/>
        <d v="2025-08-05T20:33:00"/>
        <d v="2025-02-25T10:34:00"/>
        <d v="2025-07-06T16:13:00"/>
        <d v="2025-08-20T16:24:00"/>
        <d v="2025-09-12T21:58:00"/>
        <d v="2025-04-14T11:22:00"/>
        <d v="2025-03-18T03:53:00"/>
        <d v="2025-08-18T07:20:00"/>
        <d v="2025-09-15T00:33:00"/>
        <d v="2025-09-21T20:51:00"/>
        <d v="2025-11-27T10:31:00"/>
        <d v="2025-07-01T05:20:00"/>
        <d v="2025-09-13T04:27:00"/>
        <d v="2025-02-07T14:23:00"/>
        <d v="2025-06-25T21:32:00"/>
        <d v="2025-01-27T18:40:00"/>
        <d v="2025-10-03T14:36:00"/>
        <d v="2025-05-20T06:13:00"/>
        <d v="2025-10-26T16:29:00"/>
        <d v="2025-10-14T20:39:00"/>
        <d v="2025-04-01T00:17:00"/>
        <d v="2025-03-02T13:08:00"/>
        <d v="2025-12-31T18:20:00"/>
        <d v="2025-12-13T21:27:00"/>
        <d v="2025-06-12T15:20:00"/>
        <d v="2025-12-17T01:37:00"/>
        <d v="2025-05-23T20:44:00"/>
        <d v="2025-09-10T06:04:00"/>
        <d v="2025-09-26T11:19:00"/>
        <d v="2025-10-18T08:25:00"/>
        <d v="2025-07-06T16:21:00"/>
        <d v="2025-10-31T06:09:00"/>
        <d v="2025-10-18T13:49:00"/>
        <d v="2025-03-27T23:45:00"/>
        <d v="2025-06-15T18:43:00"/>
        <d v="2025-04-24T01:36:00"/>
        <d v="2025-12-22T07:36:00"/>
        <d v="2025-07-02T22:08:00"/>
        <d v="2025-07-26T00:25:00"/>
        <d v="2025-09-13T01:15:00"/>
        <d v="2025-08-23T19:53:00"/>
        <d v="2025-12-21T14:05:00"/>
        <d v="2025-01-03T14:18:00"/>
        <d v="2025-07-27T18:39:00"/>
        <d v="2025-07-16T01:21:00"/>
        <d v="2025-12-07T04:04:00"/>
        <d v="2025-05-05T21:53:00"/>
        <d v="2025-05-18T21:55:00"/>
        <d v="2025-12-05T22:45:00"/>
        <d v="2025-01-25T11:40:00"/>
        <d v="2025-03-09T12:15:00"/>
        <d v="2025-03-02T21:05:00"/>
        <d v="2025-01-29T21:09:00"/>
        <d v="2025-01-19T15:33:00"/>
        <d v="2025-06-20T07:49:00"/>
        <d v="2025-03-15T04:18:00"/>
        <d v="2025-03-02T20:26:00"/>
        <d v="2025-06-02T10:43:00"/>
        <d v="2025-10-03T10:45:00"/>
        <d v="2025-02-17T22:44:00"/>
        <d v="2025-07-30T09:47:00"/>
        <d v="2025-12-09T12:41:00"/>
        <d v="2025-05-19T10:38:00"/>
        <d v="2025-04-20T22:45:00"/>
        <d v="2025-07-02T18:12:00"/>
        <d v="2025-01-28T00:54:00"/>
        <d v="2025-07-16T20:42:00"/>
        <d v="2025-07-10T10:50:00"/>
        <d v="2025-11-11T03:53:00"/>
        <d v="2025-02-20T00:43:00"/>
        <d v="2025-05-29T20:20:00"/>
        <d v="2025-09-25T05:36:00"/>
        <d v="2025-02-19T22:43:00"/>
        <d v="2025-09-03T15:41:00"/>
        <d v="2025-04-23T09:39:00"/>
        <d v="2025-06-19T10:27:00"/>
        <d v="2025-06-15T15:30:00"/>
        <d v="2025-01-14T08:59:00"/>
        <d v="2025-07-22T11:55:00"/>
        <d v="2025-10-15T19:23:00"/>
        <d v="2025-07-08T16:19:00"/>
        <d v="2025-06-04T19:34:00"/>
        <d v="2025-02-24T10:03:00"/>
        <d v="2025-07-01T22:54:00"/>
        <d v="2025-07-29T00:07:00"/>
        <d v="2025-03-16T05:29:00"/>
        <d v="2025-10-04T09:15:00"/>
        <d v="2025-05-13T07:55:00"/>
        <d v="2025-12-09T21:28:00"/>
        <d v="2025-12-11T22:10:00"/>
        <d v="2025-07-01T18:48:00"/>
        <d v="2025-12-05T23:47:00"/>
        <d v="2025-11-17T20:33:00"/>
        <d v="2025-03-05T06:37:00"/>
        <d v="2025-11-23T06:34:00"/>
        <d v="2025-09-17T05:29:00"/>
        <d v="2025-07-12T18:47:00"/>
        <d v="2025-05-23T10:48:00"/>
        <d v="2025-04-14T00:30:00"/>
        <d v="2025-08-02T05:53:00"/>
        <d v="2025-08-30T12:35:00"/>
        <d v="2025-07-28T17:56:00"/>
        <d v="2025-04-03T01:08:00"/>
        <d v="2025-05-22T16:56:00"/>
        <d v="2025-04-22T16:23:00"/>
        <d v="2025-02-28T01:24:00"/>
        <d v="2025-02-12T00:03:00"/>
        <d v="2025-07-26T11:49:00"/>
        <d v="2025-09-25T11:12:00"/>
        <d v="2025-10-23T21:48:00"/>
        <d v="2025-04-28T04:59:00"/>
        <d v="2025-01-20T23:20:00"/>
        <d v="2025-08-10T15:24:00"/>
        <d v="2025-06-15T15:15:00"/>
        <d v="2025-05-11T12:28:00"/>
        <d v="2025-06-05T06:41:00"/>
        <d v="2025-07-03T11:07:00"/>
        <d v="2025-03-31T13:40:00"/>
        <d v="2025-04-04T19:36:00"/>
        <d v="2025-01-13T08:48:00"/>
        <d v="2025-11-18T10:52:00"/>
        <d v="2025-10-20T10:16:00"/>
        <d v="2025-08-18T19:35:00"/>
        <d v="2025-11-18T19:23:00"/>
        <d v="2025-10-19T01:24:00"/>
        <d v="2025-01-26T14:06:00"/>
        <d v="2025-03-16T17:34:00"/>
        <d v="2025-12-30T21:58:00"/>
        <d v="2025-10-26T21:50:00"/>
        <d v="2025-05-30T22:05:00"/>
        <d v="2025-05-28T11:21:00"/>
        <d v="2025-01-08T06:45:00"/>
        <d v="2025-01-29T11:05:00"/>
        <d v="2025-10-23T02:03:00"/>
        <d v="2025-07-28T09:50:00"/>
        <d v="2025-05-08T22:10:00"/>
        <d v="2025-12-06T08:17:00"/>
        <d v="2025-05-24T06:44:00"/>
        <d v="2025-11-14T03:01:00"/>
        <d v="2025-08-23T13:12:00"/>
        <d v="2025-01-07T23:41:00"/>
        <d v="2025-02-14T17:13:00"/>
        <d v="2025-08-27T23:13:00"/>
        <d v="2025-06-04T11:45:00"/>
        <d v="2025-06-30T10:57:00"/>
        <d v="2025-08-03T02:20:00"/>
        <d v="2025-03-29T04:09:00"/>
        <d v="2025-09-13T02:29:00"/>
        <d v="2025-03-14T21:21:00"/>
        <d v="2025-06-28T05:55:00"/>
        <d v="2025-07-31T23:30:00"/>
        <d v="2025-10-20T00:53:00"/>
        <d v="2025-08-22T04:47:00"/>
        <d v="2025-08-27T20:52:00"/>
        <d v="2025-08-11T13:32:00"/>
        <d v="2025-04-29T08:06:00"/>
        <d v="2025-11-09T09:15:00"/>
        <d v="2025-09-21T19:05:00"/>
        <d v="2025-07-26T21:31:00"/>
        <d v="2025-04-05T10:00:00"/>
        <d v="2025-08-10T09:27:00"/>
        <d v="2025-10-03T22:55:00"/>
        <d v="2025-08-19T02:32:00"/>
        <d v="2025-11-05T15:24:00"/>
        <d v="2025-04-29T21:22:00"/>
        <d v="2025-09-25T13:55:00"/>
        <d v="2025-09-30T12:32:00"/>
        <d v="2025-03-05T12:33:00"/>
        <d v="2025-10-25T02:28:00"/>
        <d v="2025-12-16T21:57:00"/>
        <d v="2025-01-11T16:09:00"/>
        <d v="2025-04-08T08:05:00"/>
        <d v="2025-03-12T21:19:00"/>
        <d v="2025-12-30T05:42:00"/>
        <d v="2025-02-27T19:16:00"/>
        <d v="2025-10-17T13:19:00"/>
        <d v="2025-09-08T20:25:00"/>
        <d v="2025-10-03T19:54:00"/>
        <d v="2025-02-19T21:39:00"/>
        <d v="2025-12-24T22:49:00"/>
        <d v="2025-08-04T16:55:00"/>
        <d v="2025-02-21T13:40:00"/>
        <d v="2025-09-28T02:01:00"/>
        <d v="2025-03-25T01:20:00"/>
        <d v="2025-10-20T04:36:00"/>
        <d v="2025-05-06T23:56:00"/>
        <d v="2025-10-23T04:43:00"/>
        <d v="2025-03-13T08:24:00"/>
        <d v="2025-10-23T16:52:00"/>
        <d v="2025-08-24T10:45:00"/>
        <d v="2025-02-25T05:08:00"/>
        <d v="2025-12-26T02:42:00"/>
        <d v="2025-04-20T14:08:00"/>
        <d v="2025-07-11T17:17:00"/>
        <d v="2025-04-03T03:22:00"/>
        <d v="2025-02-25T13:07:00"/>
        <d v="2025-03-01T07:47:00"/>
        <d v="2025-05-18T22:03:00"/>
        <d v="2025-02-08T18:26:00"/>
        <d v="2025-01-28T13:50:00"/>
        <d v="2025-02-18T02:49:00"/>
        <d v="2025-05-05T12:20:00"/>
        <d v="2025-01-13T22:21:00"/>
        <d v="2025-02-05T03:47:00"/>
        <d v="2025-04-11T23:28:00"/>
        <d v="2025-10-09T00:34:00"/>
        <d v="2025-03-27T16:22:00"/>
        <d v="2025-01-04T06:05:00"/>
        <d v="2025-08-11T08:03:00"/>
        <d v="2025-12-04T17:35:00"/>
        <d v="2025-06-15T20:00:00"/>
        <d v="2025-12-10T01:10:00"/>
        <d v="2025-10-05T11:48:00"/>
        <d v="2025-05-10T00:16:00"/>
        <d v="2025-01-31T10:47:00"/>
        <d v="2025-01-11T15:56:00"/>
        <d v="2025-10-29T22:11:00"/>
        <d v="2025-04-06T14:01:00"/>
        <d v="2025-07-09T15:08:00"/>
        <d v="2025-07-11T13:54:00"/>
        <d v="2025-09-23T00:21:00"/>
        <d v="2025-05-08T06:15:00"/>
        <d v="2025-08-26T07:17:00"/>
        <d v="2025-12-21T15:41:00"/>
        <d v="2025-04-22T00:37:00"/>
        <d v="2025-11-12T18:40:00"/>
        <d v="2025-12-09T04:42:00"/>
        <d v="2025-05-25T22:32:00"/>
        <d v="2025-03-06T20:30:00"/>
        <d v="2025-09-04T14:20:00"/>
        <d v="2025-08-11T02:16:00"/>
        <d v="2025-11-09T23:33:00"/>
        <d v="2025-04-16T21:42:00"/>
        <d v="2025-06-30T00:49:00"/>
        <d v="2025-07-03T06:54:00"/>
        <d v="2025-08-14T08:37:00"/>
        <d v="2025-09-22T00:58:00"/>
        <d v="2025-10-05T22:39:00"/>
        <d v="2025-03-30T01:00:00"/>
        <d v="2025-06-25T16:53:00"/>
        <d v="2025-01-18T16:25:00"/>
        <d v="2025-04-16T02:59:00"/>
        <d v="2025-09-28T16:46:00"/>
        <d v="2025-11-15T09:33:00"/>
        <d v="2025-06-16T01:40:00"/>
        <d v="2025-01-13T06:40:00"/>
        <d v="2025-12-03T23:27:00"/>
        <d v="2025-02-01T02:07:00"/>
        <d v="2025-02-09T22:38:00"/>
        <d v="2025-05-28T11:46:00"/>
        <d v="2025-08-06T06:11:00"/>
        <d v="2025-08-07T09:39:00"/>
        <d v="2025-03-23T03:09:00"/>
        <d v="2025-11-29T00:49:00"/>
        <d v="2025-07-27T13:57:00"/>
        <d v="2025-07-20T03:44:00"/>
        <d v="2025-11-28T11:18:00"/>
        <d v="2025-02-07T00:49:00"/>
        <d v="2025-07-30T13:09:00"/>
        <d v="2025-11-23T03:51:00"/>
        <d v="2025-09-06T20:39:00"/>
        <d v="2025-08-15T06:09:00"/>
        <d v="2025-02-17T08:58:00"/>
        <d v="2025-01-18T13:54:00"/>
        <d v="2025-10-22T23:51:00"/>
        <d v="2025-07-15T17:05:00"/>
        <d v="2025-07-06T04:48:00"/>
        <d v="2025-12-11T19:46:00"/>
        <d v="2025-08-12T16:27:00"/>
        <d v="2025-11-14T05:45:00"/>
        <d v="2025-12-31T04:34:00"/>
        <d v="2025-12-03T09:21:00"/>
        <d v="2025-08-17T22:20:00"/>
        <d v="2025-03-18T16:49:00"/>
        <d v="2025-12-12T18:20:00"/>
        <d v="2025-09-27T03:36:00"/>
        <d v="2025-04-05T13:39:00"/>
        <d v="2025-11-06T19:32:00"/>
        <d v="2025-05-12T13:46:00"/>
        <d v="2025-02-08T21:42:00"/>
        <d v="2025-03-13T03:14:00"/>
        <d v="2025-10-08T22:54:00"/>
        <d v="2025-11-29T02:59:00"/>
        <d v="2025-06-09T23:17:00"/>
        <d v="2025-07-06T01:38:00"/>
        <d v="2025-07-10T17:04:00"/>
        <d v="2025-04-30T16:51:00"/>
        <d v="2025-08-08T15:52:00"/>
        <d v="2025-02-22T13:20:00"/>
        <d v="2025-08-10T15:54:00"/>
        <d v="2025-05-11T15:33:00"/>
        <d v="2025-08-25T05:47:00"/>
        <d v="2025-09-03T05:27:00"/>
        <d v="2025-08-14T05:43:00"/>
        <d v="2025-07-27T13:02:00"/>
        <d v="2025-04-06T00:35:00"/>
        <d v="2025-07-19T19:02:00"/>
        <d v="2025-09-04T00:45:00"/>
        <d v="2025-03-13T17:15:00"/>
        <d v="2025-11-14T07:52:00"/>
        <d v="2025-07-04T07:54:00"/>
        <d v="2025-01-06T16:32:00"/>
        <d v="2025-07-25T00:59:00"/>
        <d v="2025-02-01T13:16:00"/>
        <d v="2025-04-09T10:43:00"/>
        <d v="2025-09-13T11:54:00"/>
        <d v="2025-07-06T12:17:00"/>
        <d v="2025-03-17T12:03:00"/>
        <d v="2025-06-26T02:21:00"/>
        <d v="2025-11-11T22:41:00"/>
        <d v="2025-10-14T21:08:00"/>
        <d v="2025-12-15T02:06:00"/>
        <d v="2025-09-12T23:55:00"/>
        <d v="2025-11-21T13:59:00"/>
        <d v="2025-07-09T07:29:00"/>
        <d v="2025-11-04T12:18:00"/>
        <d v="2025-12-11T21:59:00"/>
        <d v="2025-05-07T00:57:00"/>
        <d v="2025-10-14T11:40:00"/>
        <d v="2025-09-11T23:24:00"/>
        <d v="2025-08-01T04:36:00"/>
        <d v="2025-09-07T08:54:00"/>
        <d v="2025-03-25T01:59:00"/>
        <d v="2025-01-13T13:27:00"/>
        <d v="2025-02-14T21:55:00"/>
        <d v="2025-05-07T03:25:00"/>
        <d v="2025-04-24T22:07:00"/>
        <d v="2025-10-03T21:37:00"/>
        <d v="2025-07-24T22:34:00"/>
        <d v="2025-12-03T20:48:00"/>
        <d v="2025-09-30T08:15:00"/>
        <d v="2025-02-27T16:48:00"/>
        <d v="2025-11-24T11:10:00"/>
        <d v="2025-08-07T06:50:00"/>
        <d v="2025-04-19T07:33:00"/>
        <d v="2025-10-06T00:46:00"/>
        <d v="2025-06-23T15:17:00"/>
        <d v="2025-11-24T07:18:00"/>
        <d v="2025-09-21T12:06:00"/>
        <d v="2025-11-11T18:57:00"/>
        <d v="2025-04-21T12:22:00"/>
        <d v="2025-07-06T09:02:00"/>
        <d v="2025-09-26T11:02:00"/>
        <d v="2025-08-17T21:45:00"/>
        <d v="2025-06-05T06:52:00"/>
        <d v="2025-07-08T12:28:00"/>
        <d v="2025-09-29T20:32:00"/>
        <d v="2025-01-02T07:22:00"/>
        <d v="2025-09-03T23:03:00"/>
        <d v="2025-07-29T05:40:00"/>
        <d v="2025-10-13T21:54:00"/>
        <d v="2025-12-25T08:58:00"/>
        <d v="2025-01-13T19:52:00"/>
        <d v="2025-04-06T12:01:00"/>
        <d v="2025-08-09T18:14:00"/>
        <d v="2025-08-26T23:38:00"/>
        <d v="2025-04-04T08:44:00"/>
        <d v="2025-12-04T19:53:00"/>
        <d v="2025-09-26T17:41:00"/>
        <d v="2025-06-20T21:30:00"/>
        <d v="2025-04-04T17:12:00"/>
        <d v="2025-05-29T20:37:00"/>
        <d v="2025-04-22T19:54:00"/>
        <d v="2025-02-24T10:26:00"/>
        <d v="2025-12-03T07:42:00"/>
        <d v="2025-04-26T01:35:00"/>
        <d v="2025-05-23T22:27:00"/>
        <d v="2025-07-20T22:34:00"/>
        <d v="2025-06-29T16:17:00"/>
        <d v="2025-07-21T09:08:00"/>
        <d v="2025-12-30T14:52:00"/>
        <d v="2025-02-22T23:28:00"/>
        <d v="2025-06-29T00:01:00"/>
        <d v="2025-11-09T01:47:00"/>
        <d v="2025-11-04T06:37:00"/>
        <d v="2025-05-17T04:29:00"/>
        <d v="2025-07-01T12:27:00"/>
        <d v="2025-01-01T04:27:00"/>
        <d v="2025-02-13T20:36:00"/>
        <d v="2025-11-27T09:36:00"/>
        <d v="2025-04-08T11:06:00"/>
        <d v="2025-07-27T01:47:00"/>
        <d v="2025-09-22T11:26:00"/>
        <d v="2025-10-15T06:59:00"/>
        <d v="2025-09-28T18:08:00"/>
        <d v="2025-05-20T18:18:00"/>
        <d v="2025-08-25T01:53:00"/>
        <d v="2025-03-13T12:45:00"/>
        <d v="2025-06-04T04:35:00"/>
        <d v="2025-07-09T15:06:00"/>
        <d v="2025-09-25T18:34:00"/>
        <d v="2025-11-17T01:45:00"/>
        <d v="2025-04-17T11:04:00"/>
        <d v="2025-08-20T19:59:00"/>
        <d v="2025-02-11T00:22:00"/>
        <d v="2025-07-09T08:51:00"/>
        <d v="2025-05-19T22:07:00"/>
        <d v="2025-04-13T01:58:00"/>
        <d v="2025-06-20T01:48:00"/>
        <d v="2025-12-17T20:37:00"/>
        <d v="2025-09-30T18:28:00"/>
        <d v="2025-08-09T13:34:00"/>
        <d v="2025-08-01T16:23:00"/>
        <d v="2025-12-07T23:34:00"/>
        <d v="2025-02-25T04:30:00"/>
        <d v="2025-12-08T20:34:00"/>
        <d v="2025-04-12T21:19:00"/>
        <d v="2025-07-11T07:41:00"/>
        <d v="2025-11-06T19:31:00"/>
        <d v="2025-07-19T12:11:00"/>
        <d v="2025-08-21T18:04:00"/>
        <d v="2025-08-15T22:01:00"/>
        <d v="2025-05-19T00:55:00"/>
        <d v="2025-12-10T17:54:00"/>
        <d v="2025-11-01T02:39:00"/>
        <d v="2025-05-29T13:44:00"/>
        <d v="2025-04-25T04:39:00"/>
        <d v="2025-03-04T09:41:00"/>
        <d v="2025-04-14T03:34:00"/>
        <d v="2025-12-05T11:35:00"/>
        <d v="2025-12-25T18:56:00"/>
        <d v="2025-06-05T03:09:00"/>
        <d v="2025-09-30T10:28:00"/>
        <d v="2025-01-06T06:35:00"/>
        <d v="2025-05-27T22:15:00"/>
        <d v="2025-07-03T04:49:00"/>
        <d v="2025-01-28T20:47:00"/>
        <d v="2025-02-07T22:26:00"/>
        <d v="2025-04-29T03:37:00"/>
        <d v="2025-10-20T14:56:00"/>
        <d v="2025-09-01T16:57:00"/>
        <d v="2025-03-09T19:28:00"/>
        <d v="2025-08-02T15:48:00"/>
        <d v="2025-08-06T15:33:00"/>
        <d v="2025-06-26T09:50:00"/>
        <d v="2025-10-26T15:10:00"/>
        <d v="2025-06-13T13:30:00"/>
        <d v="2025-02-27T14:57:00"/>
        <d v="2025-09-26T09:37:00"/>
        <d v="2025-11-04T01:55:00"/>
        <d v="2025-02-27T00:46:00"/>
        <d v="2025-10-15T08:23:00"/>
        <d v="2025-04-15T21:54:00"/>
        <d v="2025-08-16T01:40:00"/>
        <d v="2025-09-04T06:56:00"/>
        <d v="2025-07-07T19:23:00"/>
        <d v="2025-03-24T08:33:00"/>
        <d v="2025-07-05T12:19:00"/>
        <d v="2025-09-09T11:54:00"/>
        <d v="2025-12-21T05:00:00"/>
        <d v="2025-08-26T06:14:00"/>
        <d v="2025-12-26T18:05:00"/>
        <d v="2025-07-03T14:21:00"/>
        <d v="2025-10-11T05:37:00"/>
        <d v="2025-07-29T16:35:00"/>
        <d v="2025-10-31T04:30:00"/>
        <d v="2025-10-23T09:12:00"/>
        <d v="2025-04-07T14:41:00"/>
        <d v="2025-07-27T04:26:00"/>
        <d v="2025-05-17T17:53:00"/>
        <d v="2025-07-03T05:02:00"/>
        <d v="2025-03-17T10:01:00"/>
        <d v="2025-10-14T02:00:00"/>
        <d v="2025-05-22T03:34:00"/>
        <d v="2025-08-25T02:46:00"/>
        <d v="2025-01-25T00:19:00"/>
        <d v="2025-10-17T16:11:00"/>
        <d v="2025-03-08T20:27:00"/>
        <d v="2025-09-07T13:59:00"/>
        <d v="2025-04-28T21:47:00"/>
        <d v="2025-03-14T04:50:00"/>
        <d v="2025-10-09T13:22:00"/>
        <d v="2025-12-26T03:44:00"/>
        <d v="2025-01-10T05:15:00"/>
        <d v="2025-07-30T08:01:00"/>
        <d v="2025-11-19T19:01:00"/>
        <d v="2025-06-01T13:46:00"/>
        <d v="2025-01-05T09:37:00"/>
        <d v="2025-07-14T22:06:00"/>
        <d v="2025-10-10T12:07:00"/>
        <d v="2025-04-23T13:40:00"/>
        <d v="2025-09-28T19:20:00"/>
        <d v="2025-06-12T03:42:00"/>
        <d v="2025-04-15T18:55:00"/>
        <d v="2025-06-30T06:05:00"/>
        <d v="2025-02-13T19:12:00"/>
        <d v="2025-10-09T09:14:00"/>
        <d v="2025-06-24T19:22:00"/>
        <d v="2025-06-11T10:48:00"/>
        <d v="2025-12-17T06:05:00"/>
        <d v="2025-12-06T22:45:00"/>
        <d v="2025-05-20T11:39:00"/>
        <d v="2025-05-12T17:20:00"/>
        <d v="2025-03-28T07:46:00"/>
        <d v="2025-06-25T22:56:00"/>
        <d v="2025-07-02T15:34:00"/>
        <d v="2025-05-09T14:34:00"/>
        <d v="2025-09-03T00:46:00"/>
        <d v="2025-03-30T14:57:00"/>
        <d v="2025-03-07T09:27:00"/>
        <d v="2025-06-07T08:14:00"/>
        <d v="2025-05-29T23:13:00"/>
        <d v="2025-12-06T14:15:00"/>
        <d v="2025-04-26T16:28:00"/>
        <d v="2025-08-02T15:43:00"/>
        <d v="2025-10-21T20:43:00"/>
        <d v="2025-09-10T21:10:00"/>
        <d v="2025-05-23T23:38:00"/>
        <d v="2025-09-07T09:58:00"/>
        <d v="2025-10-29T22:24:00"/>
        <d v="2025-01-25T15:05:00"/>
        <d v="2025-10-04T04:47:00"/>
        <d v="2025-03-11T00:15:00"/>
        <d v="2025-04-23T03:53:00"/>
        <d v="2025-12-29T07:44:00"/>
        <d v="2025-04-22T01:30:00"/>
        <d v="2025-12-30T01:33:00"/>
        <d v="2025-10-30T07:57:00"/>
        <d v="2025-04-01T11:18:00"/>
        <d v="2025-01-18T12:27:00"/>
        <d v="2025-05-29T18:15:00"/>
        <d v="2025-08-15T04:43:00"/>
        <d v="2025-08-02T17:20:00"/>
        <d v="2025-12-26T23:33:00"/>
        <d v="2025-05-31T17:21:00"/>
        <d v="2025-07-11T02:55:00"/>
        <d v="2025-02-09T06:43:00"/>
        <d v="2025-08-30T22:21:00"/>
        <d v="2025-05-18T04:03:00"/>
        <d v="2025-12-11T00:38:00"/>
        <d v="2025-06-29T17:14:00"/>
        <d v="2025-07-19T06:41:00"/>
        <d v="2025-07-22T23:29:00"/>
        <d v="2025-03-02T21:20:00"/>
        <d v="2025-07-11T02:45:00"/>
        <d v="2025-01-05T18:14:00"/>
        <d v="2025-08-25T08:44:00"/>
        <d v="2025-06-30T02:02:00"/>
        <d v="2025-11-07T21:24:00"/>
        <d v="2025-02-06T02:37:00"/>
        <d v="2025-02-25T12:21:00"/>
        <d v="2025-08-25T12:27:00"/>
        <d v="2025-12-24T18:50:00"/>
        <d v="2025-12-15T23:04:00"/>
        <d v="2025-07-16T06:33:00"/>
        <d v="2025-03-14T02:46:00"/>
        <d v="2025-02-28T10:11:00"/>
        <d v="2025-08-28T20:56:00"/>
        <d v="2025-01-02T00:01:00"/>
        <d v="2025-12-26T01:19:00"/>
        <d v="2025-07-07T08:27:00"/>
        <d v="2025-11-03T02:55:00"/>
        <d v="2025-01-30T04:24:00"/>
        <d v="2025-09-24T03:57:00"/>
        <d v="2025-04-18T07:52:00"/>
        <d v="2025-11-28T16:57:00"/>
        <d v="2025-03-31T21:59:00"/>
        <d v="2025-07-24T05:07:00"/>
        <d v="2025-08-08T23:50:00"/>
        <d v="2025-04-04T16:40:00"/>
        <d v="2025-04-13T19:06:00"/>
        <d v="2025-08-11T16:59:00"/>
        <d v="2025-07-05T13:42:00"/>
        <d v="2025-07-03T05:42:00"/>
        <d v="2025-06-11T22:58:00"/>
        <d v="2025-09-04T16:53:00"/>
        <d v="2025-01-31T03:49:00"/>
        <d v="2025-02-21T22:45:00"/>
        <d v="2025-12-11T19:09:00"/>
        <d v="2025-03-17T13:56:00"/>
        <d v="2025-10-05T20:24:00"/>
        <d v="2025-02-09T16:52:00"/>
        <d v="2025-04-11T13:31:00"/>
        <d v="2025-04-21T02:15:00"/>
        <d v="2025-11-17T07:01:00"/>
        <d v="2025-09-06T12:13:00"/>
        <d v="2025-07-10T13:02:00"/>
        <d v="2025-07-01T11:20:00"/>
        <d v="2025-12-01T07:42:00"/>
        <d v="2025-07-28T10:14:00"/>
        <d v="2025-01-22T19:15:00"/>
        <d v="2025-06-15T11:51:00"/>
        <d v="2025-04-09T00:33:00"/>
        <d v="2025-07-27T19:25:00"/>
        <d v="2025-01-08T21:30:00"/>
        <d v="2025-07-09T01:21:00"/>
        <d v="2025-06-24T22:48:00"/>
        <d v="2025-09-30T18:53:00"/>
        <d v="2025-01-17T23:28:00"/>
        <d v="2025-03-31T03:08:00"/>
        <d v="2025-05-21T11:27:00"/>
        <d v="2025-05-25T00:46:00"/>
        <d v="2025-06-15T09:16:00"/>
        <d v="2025-12-03T00:31:00"/>
        <d v="2025-03-19T04:05:00"/>
        <d v="2025-09-19T21:54:00"/>
        <d v="2025-06-12T10:42:00"/>
        <d v="2025-01-14T01:47:00"/>
        <d v="2025-08-27T08:43:00"/>
        <d v="2025-03-13T11:19:00"/>
        <d v="2025-05-23T06:03:00"/>
        <d v="2025-11-06T15:18:00"/>
        <d v="2025-10-10T20:39:00"/>
        <d v="2025-09-26T06:22:00"/>
        <d v="2025-08-29T08:50:00"/>
        <d v="2025-09-02T23:06:00"/>
        <d v="2025-06-12T07:55:00"/>
        <d v="2025-03-01T08:25:00"/>
        <d v="2025-01-06T18:01:00"/>
        <d v="2025-07-16T16:42:00"/>
        <d v="2025-02-27T11:40:00"/>
        <d v="2025-11-01T11:40:00"/>
        <d v="2025-08-05T03:42:00"/>
        <d v="2025-01-26T08:45:00"/>
        <d v="2025-10-30T09:41:00"/>
        <d v="2025-01-05T16:38:00"/>
        <d v="2025-01-20T09:04:00"/>
        <d v="2025-07-17T11:41:00"/>
        <d v="2025-02-28T16:59:00"/>
        <d v="2025-08-30T05:23:00"/>
        <d v="2025-05-26T03:45:00"/>
        <d v="2025-09-30T15:56:00"/>
        <d v="2025-09-06T16:06:00"/>
        <d v="2025-01-14T15:07:00"/>
        <d v="2025-01-13T03:22:00"/>
        <d v="2025-02-13T05:00:00"/>
        <d v="2025-01-19T07:06:00"/>
        <d v="2025-03-04T08:05:00"/>
        <d v="2025-08-27T05:24:00"/>
        <d v="2025-12-03T13:00:00"/>
        <d v="2025-06-12T17:44:00"/>
        <d v="2025-05-02T21:20:00"/>
        <d v="2025-02-13T16:28:00"/>
        <d v="2025-12-26T16:14:00"/>
        <d v="2025-11-13T16:37:00"/>
        <d v="2025-05-25T21:21:00"/>
        <d v="2025-11-23T14:31:00"/>
        <d v="2025-12-29T14:37:00"/>
        <d v="2025-02-19T10:16:00"/>
        <d v="2025-03-06T06:35:00"/>
        <d v="2025-12-21T16:12:00"/>
        <d v="2025-10-15T11:37:00"/>
        <d v="2025-06-13T18:43:00"/>
        <d v="2025-05-21T18:49:00"/>
        <d v="2025-11-10T06:22:00"/>
        <d v="2025-05-08T19:04:00"/>
        <d v="2025-08-27T08:18:00"/>
        <d v="2025-11-20T03:55:00"/>
        <d v="2025-10-23T18:44:00"/>
        <d v="2025-07-06T12:16:00"/>
        <d v="2025-07-27T21:17:00"/>
        <d v="2025-08-08T14:25:00"/>
        <d v="2025-07-09T08:08:00"/>
        <d v="2025-12-12T09:59:00"/>
        <d v="2025-10-11T07:58:00"/>
        <d v="2025-12-18T06:45:00"/>
        <d v="2025-08-25T06:26:00"/>
        <d v="2025-07-13T20:53:00"/>
        <d v="2025-10-14T08:20:00"/>
        <d v="2025-09-16T17:25:00"/>
        <d v="2025-09-03T12:24:00"/>
        <d v="2025-05-16T15:13:00"/>
        <d v="2025-10-07T20:09:00"/>
        <d v="2025-09-28T04:04:00"/>
        <d v="2025-06-20T04:18:00"/>
        <d v="2025-06-08T07:16:00"/>
        <d v="2025-07-20T14:05:00"/>
        <d v="2025-02-14T12:10:00"/>
        <d v="2025-09-21T00:28:00"/>
        <d v="2025-03-12T11:45:00"/>
        <d v="2025-12-30T14:54:00"/>
        <d v="2025-04-13T03:50:00"/>
        <d v="2025-05-05T16:31:00"/>
        <d v="2025-11-09T20:56:00"/>
        <d v="2025-10-13T22:33:00"/>
        <d v="2025-08-18T01:19:00"/>
        <d v="2025-05-26T17:00:00"/>
        <d v="2025-07-16T11:17:00"/>
        <d v="2025-08-09T22:47:00"/>
        <d v="2025-03-01T01:21:00"/>
        <d v="2025-04-08T11:10:00"/>
        <d v="2025-06-20T17:14:00"/>
        <d v="2025-06-22T15:54:00"/>
        <d v="2025-05-31T21:42:00"/>
        <d v="2025-12-16T04:46:00"/>
        <d v="2025-05-02T16:16:00"/>
        <d v="2025-04-18T10:22:00"/>
        <d v="2025-01-04T06:13:00"/>
        <d v="2025-04-03T17:23:00"/>
        <d v="2025-01-06T01:17:00"/>
        <d v="2025-10-15T02:02:00"/>
        <d v="2025-04-16T08:57:00"/>
        <d v="2025-05-26T00:06:00"/>
        <d v="2025-09-28T23:17:00"/>
        <d v="2025-04-06T17:11:00"/>
        <d v="2025-08-17T14:25:00"/>
        <d v="2025-07-21T10:52:00"/>
        <d v="2025-07-31T04:55:00"/>
        <d v="2025-01-06T08:42:00"/>
        <d v="2025-04-22T13:48:00"/>
        <d v="2025-11-19T11:47:00"/>
        <d v="2025-04-16T09:01:00"/>
        <d v="2025-05-19T08:23:00"/>
        <d v="2025-10-26T20:07:00"/>
        <d v="2025-04-06T01:51:00"/>
        <d v="2025-12-03T08:17:00"/>
        <d v="2025-10-24T14:19:00"/>
        <d v="2025-08-02T23:56:00"/>
        <d v="2025-10-18T18:19:00"/>
        <d v="2025-01-22T15:40:00"/>
        <d v="2025-07-12T00:06:00"/>
        <d v="2025-05-30T20:14:00"/>
        <d v="2025-09-04T17:38:00"/>
        <d v="2025-09-24T04:53:00"/>
        <d v="2025-09-08T06:57:00"/>
        <d v="2025-01-03T00:46:00"/>
        <d v="2025-11-12T16:17:00"/>
        <d v="2025-03-17T14:24:00"/>
        <d v="2025-03-28T07:35:00"/>
        <d v="2025-09-27T13:41:00"/>
        <d v="2025-08-13T07:01:00"/>
        <d v="2025-01-18T15:24:00"/>
        <d v="2025-04-23T11:04:00"/>
        <d v="2025-09-08T23:37:00"/>
        <d v="2025-08-21T06:54:00"/>
        <d v="2025-11-25T04:51:00"/>
        <d v="2025-10-06T00:02:00"/>
        <d v="2025-07-21T23:27:00"/>
        <d v="2025-03-24T10:08:00"/>
        <d v="2025-05-05T22:59:00"/>
        <d v="2025-06-24T11:59:00"/>
        <d v="2025-03-10T13:01:00"/>
        <d v="2025-02-16T11:21:00"/>
        <d v="2025-09-13T11:02:00"/>
        <d v="2025-08-03T02:30:00"/>
        <d v="2025-01-30T06:43:00"/>
        <d v="2025-10-08T20:24:00"/>
        <d v="2025-08-25T09:33:00"/>
        <d v="2025-09-05T09:02:00"/>
        <d v="2025-03-15T16:26:00"/>
        <d v="2025-07-25T09:36:00"/>
        <d v="2025-11-10T01:10:00"/>
        <d v="2025-04-04T17:18:00"/>
        <d v="2025-05-07T01:36:00"/>
        <d v="2025-01-25T08:52:00"/>
        <d v="2025-11-30T21:37:00"/>
        <d v="2025-12-21T12:29:00"/>
        <d v="2025-04-26T04:08:00"/>
        <d v="2025-02-17T19:36:00"/>
        <d v="2025-08-14T08:25:00"/>
        <d v="2025-09-23T14:48:00"/>
        <d v="2025-04-09T22:18:00"/>
        <d v="2025-01-11T20:40:00"/>
        <d v="2025-03-26T21:23:00"/>
        <d v="2025-08-02T18:12:00"/>
        <d v="2025-06-22T17:05:00"/>
        <d v="2025-07-28T09:19:00"/>
        <d v="2025-03-05T09:47:00"/>
        <d v="2025-09-15T03:32:00"/>
        <d v="2025-11-28T02:48:00"/>
        <d v="2025-05-01T19:27:00"/>
        <d v="2025-10-25T10:45:00"/>
        <d v="2025-02-23T16:57:00"/>
        <d v="2025-11-27T00:25:00"/>
        <d v="2025-09-29T21:51:00"/>
        <d v="2025-08-29T10:30:00"/>
        <d v="2025-08-31T03:38:00"/>
        <d v="2025-01-18T15:19:00"/>
        <d v="2025-07-06T01:55:00"/>
        <d v="2025-12-12T02:56:00"/>
        <d v="2025-05-24T23:15:00"/>
        <d v="2025-09-19T05:29:00"/>
        <d v="2025-12-30T17:28:00"/>
        <d v="2025-08-27T22:38:00"/>
        <d v="2025-10-31T17:20:00"/>
        <d v="2025-10-25T00:22:00"/>
        <d v="2025-03-17T04:57:00"/>
        <d v="2025-07-07T11:53:00"/>
        <d v="2025-11-29T04:50:00"/>
        <d v="2025-09-03T00:21:00"/>
        <d v="2025-05-10T17:49:00"/>
        <d v="2025-11-11T19:52:00"/>
        <d v="2025-10-10T04:06:00"/>
        <d v="2025-03-20T17:13:00"/>
        <d v="2025-03-13T02:40:00"/>
        <d v="2025-09-20T21:00:00"/>
        <d v="2025-07-10T21:17:00"/>
        <d v="2025-03-04T00:07:00"/>
        <d v="2025-01-12T09:50:00"/>
        <d v="2025-05-21T23:11:00"/>
        <d v="2025-09-11T21:05:00"/>
        <d v="2025-02-12T18:17:00"/>
        <d v="2025-01-17T17:40:00"/>
        <d v="2025-03-04T14:40:00"/>
        <d v="2025-09-10T10:04:00"/>
        <d v="2025-10-19T23:04:00"/>
        <d v="2025-01-08T02:15:00"/>
        <d v="2025-11-21T06:59:00"/>
        <d v="2025-03-31T06:01:00"/>
        <d v="2025-07-27T11:34:00"/>
        <d v="2025-10-19T00:17:00"/>
        <d v="2025-10-11T21:36:00"/>
        <d v="2025-04-28T02:02:00"/>
        <d v="2025-12-15T13:32:00"/>
        <d v="2025-06-24T18:57:00"/>
        <d v="2025-03-17T20:41:00"/>
        <d v="2025-04-11T21:40:00"/>
        <d v="2025-05-31T08:20:00"/>
        <d v="2025-09-27T12:50:00"/>
        <d v="2025-03-12T04:50:00"/>
        <d v="2025-06-29T02:36:00"/>
        <d v="2025-05-04T16:27:00"/>
        <d v="2025-10-20T18:55:00"/>
        <d v="2025-10-12T03:43:00"/>
        <d v="2025-07-14T09:14:00"/>
        <d v="2025-08-16T22:33:00"/>
        <d v="2025-10-02T04:04:00"/>
        <d v="2025-04-16T18:59:00"/>
        <d v="2025-01-21T08:22:00"/>
        <d v="2025-03-05T21:54:00"/>
        <d v="2025-06-14T20:40:00"/>
        <d v="2025-11-07T22:50:00"/>
        <d v="2025-10-12T11:45:00"/>
        <d v="2025-05-28T16:32:00"/>
        <d v="2025-10-08T07:06:00"/>
        <d v="2025-11-22T22:59:00"/>
        <d v="2025-11-15T12:51:00"/>
        <d v="2025-06-13T20:51:00"/>
        <d v="2025-08-12T21:21:00"/>
        <d v="2025-09-29T14:14:00"/>
        <d v="2025-05-26T08:49:00"/>
        <d v="2025-12-22T00:50:00"/>
        <d v="2025-01-30T14:07:00"/>
        <d v="2025-02-14T02:40:00"/>
        <d v="2025-10-02T14:15:00"/>
        <d v="2025-02-03T10:00:00"/>
        <d v="2025-05-21T08:28:00"/>
        <d v="2025-11-14T18:33:00"/>
        <d v="2025-08-09T21:52:00"/>
        <d v="2025-12-22T17:02:00"/>
        <d v="2025-01-22T20:47:00"/>
        <d v="2025-06-29T23:26:00"/>
        <d v="2025-11-25T17:19:00"/>
        <d v="2025-08-19T23:56:00"/>
        <d v="2025-02-07T20:00:00"/>
        <d v="2025-03-11T02:06:00"/>
        <d v="2025-04-26T12:11:00"/>
        <d v="2025-08-27T05:19:00"/>
        <d v="2025-12-01T05:24:00"/>
        <d v="2025-05-28T10:42:00"/>
        <d v="2025-01-09T23:44:00"/>
        <d v="2025-10-15T22:56:00"/>
        <d v="2025-02-19T08:56:00"/>
        <d v="2025-12-04T16:18:00"/>
        <d v="2025-01-05T23:44:00"/>
        <d v="2025-12-09T16:07:00"/>
        <d v="2025-05-06T08:06:00"/>
        <d v="2025-06-14T02:33:00"/>
        <d v="2025-10-05T13:00:00"/>
        <d v="2025-11-20T14:59:00"/>
        <d v="2025-10-27T18:09:00"/>
        <d v="2025-10-17T00:17:00"/>
        <d v="2025-03-18T22:35:00"/>
        <d v="2025-10-25T03:08:00"/>
        <d v="2025-05-17T14:55:00"/>
        <d v="2025-04-16T14:54:00"/>
        <d v="2025-04-05T02:39:00"/>
        <d v="2025-05-15T04:02:00"/>
        <d v="2025-03-09T00:35:00"/>
        <d v="2025-05-27T15:10:00"/>
        <d v="2025-06-08T15:58:00"/>
        <d v="2025-06-12T15:42:00"/>
        <d v="2025-12-07T14:44:00"/>
        <d v="2025-07-08T04:07:00"/>
        <d v="2025-12-05T01:27:00"/>
        <d v="2025-04-05T07:45:00"/>
        <d v="2025-06-30T14:38:00"/>
        <d v="2025-10-15T08:47:00"/>
        <d v="2025-11-18T08:51:00"/>
        <d v="2025-07-06T02:42:00"/>
        <d v="2025-05-18T14:38:00"/>
        <d v="2025-05-10T23:32:00"/>
        <d v="2025-07-13T17:28:00"/>
        <d v="2025-09-30T00:17:00"/>
        <d v="2025-12-18T22:40:00"/>
        <d v="2025-05-24T10:56:00"/>
        <d v="2025-01-16T00:45:00"/>
        <d v="2025-10-29T05:07:00"/>
        <d v="2025-09-02T23:40:00"/>
        <d v="2025-04-17T11:03:00"/>
        <d v="2025-03-29T19:44:00"/>
        <d v="2025-05-09T17:44:00"/>
        <d v="2025-12-07T13:54:00"/>
        <d v="2025-01-04T12:14:00"/>
        <d v="2025-11-23T10:52:00"/>
        <d v="2025-11-02T19:02:00"/>
        <d v="2025-04-05T17:58:00"/>
        <d v="2025-07-28T20:30:00"/>
        <d v="2025-08-13T17:13:00"/>
        <d v="2025-12-14T16:49:00"/>
        <d v="2025-11-17T04:55:00"/>
        <d v="2025-02-16T05:21:00"/>
        <d v="2025-06-30T21:08:00"/>
        <d v="2025-04-16T07:21:00"/>
        <d v="2025-07-18T03:43:00"/>
        <d v="2025-04-16T00:45:00"/>
        <d v="2025-10-07T14:54:00"/>
        <d v="2025-09-17T06:42:00"/>
        <d v="2025-04-18T15:19:00"/>
        <d v="2025-01-19T05:20:00"/>
        <d v="2025-10-23T06:20:00"/>
        <d v="2025-11-02T23:08:00"/>
        <d v="2025-06-20T20:50:00"/>
        <d v="2025-11-27T05:08:00"/>
        <d v="2025-07-14T12:57:00"/>
        <d v="2025-01-12T01:51:00"/>
        <d v="2025-07-14T04:07:00"/>
        <d v="2025-10-10T02:14:00"/>
        <d v="2025-07-01T20:14:00"/>
        <d v="2025-11-01T08:21:00"/>
        <d v="2025-05-24T02:26:00"/>
        <d v="2025-11-12T11:43:00"/>
        <d v="2025-07-01T02:54:00"/>
        <d v="2025-01-30T16:34:00"/>
        <d v="2025-03-25T14:15:00"/>
        <d v="2025-06-15T16:26:00"/>
        <d v="2025-10-11T06:29:00"/>
        <d v="2025-10-08T08:32:00"/>
        <d v="2025-04-06T17:14:00"/>
        <d v="2025-09-23T01:33:00"/>
        <d v="2025-10-25T16:04:00"/>
        <d v="2025-10-23T20:11:00"/>
        <d v="2025-08-13T22:34:00"/>
        <d v="2025-11-29T13:49:00"/>
        <d v="2025-12-27T16:04:00"/>
        <d v="2025-02-11T10:02:00"/>
        <d v="2025-10-30T23:27:00"/>
        <d v="2025-07-27T00:49:00"/>
        <d v="2025-08-25T19:30:00"/>
        <d v="2025-01-22T14:08:00"/>
        <d v="2025-07-04T01:26:00"/>
        <d v="2025-08-30T11:06:00"/>
        <d v="2025-12-29T12:45:00"/>
        <d v="2025-10-10T09:20:00"/>
        <d v="2025-02-10T01:35:00"/>
        <d v="2025-12-02T22:56:00"/>
        <d v="2025-06-11T01:12:00"/>
        <d v="2025-06-09T16:15:00"/>
        <d v="2025-03-30T08:33:00"/>
        <d v="2025-11-18T13:14:00"/>
        <d v="2025-01-12T10:40:00"/>
        <d v="2025-03-14T19:11:00"/>
        <d v="2025-03-17T11:31:00"/>
        <d v="2025-12-12T06:50:00"/>
        <d v="2025-07-20T00:35:00"/>
        <d v="2025-01-10T23:18:00"/>
        <d v="2025-12-18T15:44:00"/>
        <d v="2025-08-14T14:11:00"/>
        <d v="2025-06-25T12:59:00"/>
        <d v="2025-10-03T05:03:00"/>
        <d v="2025-02-08T01:12:00"/>
        <d v="2025-03-01T08:30:00"/>
        <d v="2025-03-07T00:30:00"/>
        <d v="2025-11-17T08:06:00"/>
        <d v="2025-05-04T09:11:00"/>
        <d v="2025-06-13T01:42:00"/>
        <d v="2025-06-08T21:14:00"/>
        <d v="2025-02-26T18:23:00"/>
        <d v="2025-03-19T13:47:00"/>
        <d v="2025-07-13T02:46:00"/>
        <d v="2025-10-12T15:44:00"/>
        <d v="2025-01-15T18:07:00"/>
        <d v="2025-01-12T08:59:00"/>
        <d v="2025-04-11T01:00:00"/>
        <d v="2025-06-05T03:10:00"/>
        <d v="2025-12-06T23:23:00"/>
        <d v="2025-05-05T10:38:00"/>
        <d v="2025-12-25T07:01:00"/>
        <d v="2025-10-07T15:58:00"/>
        <d v="2025-04-20T04:21:00"/>
        <d v="2025-11-30T01:32:00"/>
        <d v="2025-12-23T14:16:00"/>
        <d v="2025-05-26T05:46:00"/>
        <d v="2025-08-04T07:19:00"/>
        <d v="2025-06-11T01:44:00"/>
        <d v="2025-05-08T03:01:00"/>
        <d v="2025-11-10T03:50:00"/>
        <d v="2025-11-28T11:37:00"/>
        <d v="2025-05-30T00:58:00"/>
        <d v="2025-02-05T08:03:00"/>
        <d v="2025-06-22T14:54:00"/>
        <d v="2025-01-22T07:00:00"/>
        <d v="2025-07-25T16:59:00"/>
        <d v="2025-05-07T14:15:00"/>
        <d v="2025-12-02T09:29:00"/>
        <d v="2025-12-22T21:34:00"/>
        <d v="2025-04-06T10:11:00"/>
        <d v="2025-06-13T15:38:00"/>
        <d v="2025-05-28T14:10:00"/>
        <d v="2025-01-18T17:58:00"/>
        <d v="2025-10-21T11:00:00"/>
        <d v="2025-07-14T02:21:00"/>
        <d v="2025-05-31T20:15:00"/>
        <d v="2025-12-31T23:44:00"/>
        <d v="2025-05-03T21:52:00"/>
        <d v="2025-07-06T11:51:00"/>
        <d v="2025-05-29T00:02:00"/>
        <d v="2025-04-14T04:08:00"/>
        <d v="2025-08-31T19:25:00"/>
        <d v="2025-08-19T07:10:00"/>
        <d v="2025-07-25T04:40:00"/>
        <d v="2025-07-17T17:50:00"/>
        <d v="2025-12-03T07:44:00"/>
        <d v="2025-03-28T12:41:00"/>
        <d v="2025-05-22T16:28:00"/>
        <d v="2025-11-13T07:21:00"/>
        <d v="2025-07-18T02:26:00"/>
        <d v="2025-02-15T17:27:00"/>
        <d v="2025-10-15T11:48:00"/>
        <d v="2025-01-15T12:42:00"/>
        <d v="2025-02-13T20:39:00"/>
        <d v="2025-06-18T08:53:00"/>
        <d v="2025-11-06T23:14:00"/>
        <d v="2025-02-13T15:02:00"/>
        <d v="2025-04-08T00:20:00"/>
        <d v="2025-09-18T00:58:00"/>
        <d v="2025-04-19T07:23:00"/>
        <d v="2025-10-10T02:39:00"/>
        <d v="2025-12-09T13:31:00"/>
        <d v="2025-04-14T13:03:00"/>
        <d v="2025-09-13T16:46:00"/>
        <d v="2025-07-25T00:38:00"/>
        <d v="2025-12-01T03:52:00"/>
        <d v="2025-02-12T05:41:00"/>
        <d v="2025-12-19T14:59:00"/>
        <d v="2025-09-02T20:48:00"/>
        <d v="2025-10-14T12:19:00"/>
        <d v="2025-12-21T22:29:00"/>
        <d v="2025-09-30T08:06:00"/>
        <d v="2025-03-24T20:40:00"/>
        <d v="2025-04-20T06:28:00"/>
        <d v="2025-07-09T05:55:00"/>
        <d v="2025-10-15T08:55:00"/>
        <d v="2025-09-08T05:27:00"/>
        <d v="2025-07-31T10:09:00"/>
        <d v="2025-10-18T05:40:00"/>
        <d v="2025-05-13T02:11:00"/>
        <d v="2025-07-20T20:04:00"/>
        <d v="2025-10-12T22:27:00"/>
        <d v="2025-11-22T17:08:00"/>
        <d v="2025-04-05T13:02:00"/>
        <d v="2025-10-05T05:06:00"/>
        <d v="2025-11-21T01:19:00"/>
        <d v="2025-08-07T09:00:00"/>
        <d v="2025-03-30T18:16:00"/>
        <d v="2025-03-13T22:47:00"/>
        <d v="2025-09-04T06:59:00"/>
        <d v="2025-05-09T04:21:00"/>
        <d v="2025-07-31T14:28:00"/>
        <d v="2025-12-09T09:34:00"/>
        <d v="2025-04-06T01:26:00"/>
        <d v="2025-03-16T20:23:00"/>
        <d v="2025-02-23T01:54:00"/>
        <d v="2025-12-10T18:42:00"/>
        <d v="2025-02-23T07:46:00"/>
        <d v="2025-08-06T05:41:00"/>
        <d v="2025-01-16T11:58:00"/>
        <d v="2025-04-09T15:14:00"/>
        <d v="2025-01-20T15:07:00"/>
        <d v="2025-02-15T14:35:00"/>
        <d v="2025-07-12T09:53:00"/>
        <d v="2025-02-27T03:38:00"/>
        <d v="2025-04-21T07:35:00"/>
        <d v="2025-05-09T08:57:00"/>
        <d v="2025-12-03T20:23:00"/>
        <d v="2025-07-13T16:24:00"/>
        <d v="2025-12-06T05:20:00"/>
        <d v="2025-11-22T21:02:00"/>
        <d v="2025-01-08T15:05:00"/>
        <d v="2025-01-29T21:43:00"/>
        <d v="2025-04-22T20:45:00"/>
        <d v="2025-06-10T06:09:00"/>
        <d v="2025-05-11T19:06:00"/>
        <d v="2025-07-07T03:52:00"/>
        <d v="2025-06-12T03:44:00"/>
        <d v="2025-07-16T08:29:00"/>
        <d v="2025-12-30T13:58:00"/>
        <d v="2025-07-23T09:15:00"/>
        <d v="2025-07-31T18:44:00"/>
        <d v="2025-04-19T02:15:00"/>
        <d v="2025-10-03T10:24:00"/>
        <d v="2025-03-14T18:25:00"/>
        <d v="2025-06-16T02:21:00"/>
        <d v="2025-09-17T12:20:00"/>
        <d v="2025-08-31T11:10:00"/>
        <d v="2025-10-02T12:26:00"/>
        <d v="2025-04-12T23:37:00"/>
        <d v="2025-06-22T23:10:00"/>
        <d v="2025-06-20T19:47:00"/>
        <d v="2025-05-21T09:46:00"/>
        <d v="2025-07-07T22:24:00"/>
        <d v="2025-03-27T19:33:00"/>
        <d v="2025-02-21T09:52:00"/>
        <d v="2025-04-21T00:17:00"/>
        <d v="2025-12-31T22:19:00"/>
        <d v="2025-12-08T02:52:00"/>
        <d v="2025-02-12T13:14:00"/>
        <d v="2025-07-30T20:13:00"/>
        <d v="2025-07-19T15:09:00"/>
        <d v="2025-10-25T18:39:00"/>
        <d v="2025-12-12T00:01:00"/>
        <d v="2025-08-28T08:45:00"/>
        <d v="2025-04-25T01:22:00"/>
        <d v="2025-01-26T17:59:00"/>
        <d v="2025-10-26T05:56:00"/>
        <d v="2025-03-18T16:03:00"/>
        <d v="2025-05-17T07:14:00"/>
        <d v="2025-01-20T19:48:00"/>
        <d v="2025-07-30T02:43:00"/>
        <d v="2025-08-28T20:14:00"/>
        <d v="2025-02-08T23:39:00"/>
        <d v="2025-09-25T00:28:00"/>
        <d v="2025-07-26T20:32:00"/>
        <d v="2025-09-24T17:52:00"/>
        <d v="2025-06-03T07:51:00"/>
        <d v="2025-02-11T01:55:00"/>
        <d v="2025-01-11T22:06:00"/>
        <d v="2025-10-21T08:17:00"/>
        <d v="2025-04-08T20:21:00"/>
        <d v="2025-10-02T10:24:00"/>
        <d v="2025-08-18T15:03:00"/>
        <d v="2025-08-08T08:57:00"/>
        <d v="2025-03-06T16:44:00"/>
        <d v="2025-12-21T14:04:00"/>
        <d v="2025-08-20T06:11:00"/>
        <d v="2025-11-24T03:58:00"/>
        <d v="2025-02-21T22:21:00"/>
        <d v="2025-09-20T14:55:00"/>
        <d v="2025-09-24T16:40:00"/>
        <d v="2025-12-25T22:22:00"/>
        <d v="2025-11-20T09:03:00"/>
        <d v="2025-06-03T11:26:00"/>
        <d v="2025-12-24T15:55:00"/>
        <d v="2025-05-20T06:01:00"/>
        <d v="2025-02-20T09:39:00"/>
        <d v="2025-04-27T01:35:00"/>
        <d v="2025-02-15T21:18:00"/>
        <d v="2025-11-05T11:07:00"/>
        <d v="2025-03-29T18:50:00"/>
        <d v="2025-07-27T05:25:00"/>
        <d v="2025-09-26T20:56:00"/>
        <d v="2025-03-30T19:14:00"/>
        <d v="2025-04-28T23:05:00"/>
        <d v="2025-02-23T01:15:00"/>
        <d v="2025-04-26T22:43:00"/>
        <d v="2025-04-28T19:46:00"/>
        <d v="2025-09-17T13:46:00"/>
        <d v="2025-03-16T06:23:00"/>
        <d v="2025-11-01T04:05:00"/>
        <d v="2025-01-07T20:14:00"/>
        <d v="2025-05-02T08:02:00"/>
        <d v="2025-01-11T12:43:00"/>
        <d v="2025-12-14T14:26:00"/>
        <d v="2025-08-03T04:45:00"/>
        <d v="2025-10-06T07:49:00"/>
        <d v="2025-01-28T06:03:00"/>
        <d v="2025-08-23T11:55:00"/>
        <d v="2025-11-09T19:06:00"/>
        <d v="2025-01-26T23:37:00"/>
        <d v="2025-02-23T22:36:00"/>
        <d v="2025-01-29T11:25:00"/>
        <d v="2025-12-19T19:06:00"/>
        <d v="2025-06-13T21:01:00"/>
        <d v="2025-09-27T13:52:00"/>
        <d v="2025-11-30T22:42:00"/>
        <d v="2025-02-04T15:39:00"/>
        <d v="2025-10-13T12:55:00"/>
        <d v="2025-12-14T12:27:00"/>
        <d v="2025-09-30T14:28:00"/>
        <d v="2025-07-27T10:53:00"/>
        <d v="2025-08-26T22:47:00"/>
        <d v="2025-04-03T07:41:00"/>
        <d v="2025-03-20T04:17:00"/>
        <d v="2025-04-20T01:18:00"/>
        <d v="2025-08-05T09:47:00"/>
        <d v="2025-12-24T12:44:00"/>
        <d v="2025-04-16T14:19:00"/>
        <d v="2025-02-16T20:29:00"/>
        <d v="2025-06-30T13:29:00"/>
        <d v="2025-03-05T10:06:00"/>
        <d v="2025-09-03T13:21:00"/>
        <d v="2025-09-01T06:22:00"/>
        <d v="2025-11-16T13:34:00"/>
        <d v="2025-03-28T02:14:00"/>
        <d v="2025-08-05T09:34:00"/>
        <d v="2025-01-07T20:09:00"/>
        <d v="2025-10-05T05:23:00"/>
        <d v="2025-12-03T05:37:00"/>
        <d v="2025-07-29T19:02:00"/>
        <d v="2025-06-18T02:48:00"/>
        <d v="2025-11-26T15:44:00"/>
        <d v="2025-05-18T10:57:00"/>
        <d v="2025-11-02T19:15:00"/>
        <d v="2025-08-18T16:53:00"/>
        <d v="2025-11-04T23:27:00"/>
        <d v="2025-06-10T11:25:00"/>
        <d v="2025-01-01T02:07:00"/>
        <d v="2025-08-24T03:33:00"/>
        <d v="2025-07-07T10:53:00"/>
        <d v="2025-01-04T08:25:00"/>
        <d v="2025-05-12T05:59:00"/>
        <d v="2025-08-06T19:06:00"/>
        <d v="2025-09-17T23:35:00"/>
        <d v="2025-01-01T22:56:00"/>
        <d v="2025-03-12T21:51:00"/>
        <d v="2025-06-27T21:30:00"/>
        <d v="2025-07-08T08:29:00"/>
        <d v="2025-10-18T19:38:00"/>
        <d v="2025-09-10T05:22:00"/>
        <d v="2025-10-19T15:58:00"/>
        <d v="2025-09-01T17:51:00"/>
        <d v="2025-05-03T08:15:00"/>
        <d v="2025-10-26T06:25:00"/>
        <d v="2025-10-10T23:20:00"/>
        <d v="2025-02-01T17:12:00"/>
        <d v="2025-11-30T11:25:00"/>
        <d v="2025-05-26T04:08:00"/>
        <d v="2025-06-05T13:05:00"/>
        <d v="2025-01-16T13:59:00"/>
        <d v="2025-12-21T02:21:00"/>
        <d v="2025-02-16T06:19:00"/>
        <d v="2025-09-08T15:23:00"/>
        <d v="2025-07-06T20:24:00"/>
        <d v="2025-01-31T21:32:00"/>
        <d v="2025-09-17T20:41:00"/>
        <d v="2025-01-17T21:59:00"/>
        <d v="2025-02-08T08:18:00"/>
        <d v="2025-10-31T22:38:00"/>
        <d v="2025-02-08T16:07:00"/>
        <d v="2025-05-12T08:11:00"/>
        <d v="2025-01-30T17:27:00"/>
        <d v="2025-06-07T13:30:00"/>
        <d v="2025-10-05T03:42:00"/>
        <d v="2025-07-22T14:15:00"/>
        <d v="2025-03-07T03:36:00"/>
        <d v="2025-04-18T04:29:00"/>
        <d v="2025-09-25T03:46:00"/>
        <d v="2025-08-10T23:58:00"/>
        <d v="2025-10-19T08:53:00"/>
        <d v="2025-01-18T10:05:00"/>
        <d v="2025-03-31T13:57:00"/>
        <d v="2025-06-30T11:44:00"/>
        <d v="2025-09-12T17:56:00"/>
        <d v="2025-09-10T11:24:00"/>
        <d v="2025-09-14T08:55:00"/>
        <d v="2025-12-12T01:18:00"/>
        <d v="2025-03-28T18:55:00"/>
        <d v="2025-03-31T05:29:00"/>
        <d v="2025-08-25T12:41:00"/>
        <d v="2025-03-11T14:36:00"/>
        <d v="2025-02-13T22:22:00"/>
        <d v="2025-07-19T23:27:00"/>
        <d v="2025-06-01T01:25:00"/>
        <d v="2025-03-27T15:01:00"/>
        <d v="2025-01-19T05:03:00"/>
        <d v="2025-04-11T13:19:00"/>
        <d v="2025-04-05T18:39:00"/>
        <d v="2025-09-11T14:41:00"/>
        <d v="2025-12-23T17:38:00"/>
        <d v="2025-01-30T11:39:00"/>
        <d v="2025-09-06T01:52:00"/>
        <d v="2025-02-02T19:38:00"/>
        <d v="2025-08-17T23:35:00"/>
        <d v="2025-01-12T15:21:00"/>
        <d v="2025-04-28T22:06:00"/>
        <d v="2025-12-16T20:23:00"/>
        <d v="2025-06-04T19:16:00"/>
        <d v="2025-09-03T21:30:00"/>
        <d v="2025-11-28T14:24:00"/>
        <d v="2025-09-04T07:35:00"/>
        <d v="2025-01-29T20:04:00"/>
        <d v="2025-06-10T01:19:00"/>
        <d v="2025-08-23T13:41:00"/>
        <d v="2025-07-09T03:16:00"/>
        <d v="2025-04-27T10:20:00"/>
        <d v="2025-09-28T16:21:00"/>
        <d v="2025-09-15T21:30:00"/>
        <d v="2025-06-29T06:33:00"/>
        <d v="2025-06-21T00:27:00"/>
        <d v="2025-10-01T20:04:00"/>
        <d v="2025-09-16T08:47:00"/>
        <d v="2025-05-15T16:24:00"/>
        <d v="2025-06-20T00:45:00"/>
        <d v="2025-07-29T01:36:00"/>
        <d v="2025-08-24T18:23:00"/>
        <d v="2025-07-05T21:59:00"/>
        <d v="2025-12-30T10:07:00"/>
        <d v="2025-04-05T21:58:00"/>
        <d v="2025-01-11T09:32:00"/>
        <d v="2025-03-09T09:05:00"/>
        <d v="2025-07-29T00:46:00"/>
        <d v="2025-07-15T02:54:00"/>
        <d v="2025-04-08T15:58:00"/>
        <d v="2025-04-03T12:13:00"/>
        <d v="2025-01-22T08:55:00"/>
        <d v="2025-06-21T07:32:00"/>
        <d v="2025-05-14T10:44:00"/>
        <d v="2025-01-25T08:05:00"/>
        <d v="2025-07-04T10:59:00"/>
        <d v="2025-03-26T23:17:00"/>
        <d v="2025-02-24T22:13:00"/>
        <d v="2025-09-08T12:46:00"/>
        <d v="2025-05-24T13:30:00"/>
        <d v="2025-12-17T08:17:00"/>
        <d v="2025-06-16T02:59:00"/>
        <d v="2025-08-12T21:39:00"/>
        <d v="2025-08-08T05:32:00"/>
        <d v="2025-06-28T13:51:00"/>
        <d v="2025-04-29T12:46:00"/>
        <d v="2025-09-22T00:50:00"/>
        <d v="2025-05-30T13:22:00"/>
        <d v="2025-08-03T11:55:00"/>
        <d v="2025-07-16T22:23:00"/>
        <d v="2025-02-11T02:36:00"/>
        <d v="2025-02-22T13:18:00"/>
        <d v="2025-11-26T01:34:00"/>
        <d v="2025-09-08T22:40:00"/>
        <d v="2025-10-22T09:47:00"/>
        <d v="2025-09-28T03:23:00"/>
        <d v="2025-05-03T06:19:00"/>
        <d v="2025-12-05T16:31:00"/>
        <d v="2025-09-23T09:52:00"/>
        <d v="2025-12-14T23:47:00"/>
        <d v="2025-01-29T01:16:00"/>
        <d v="2025-02-04T23:31:00"/>
        <d v="2025-01-06T23:27:00"/>
        <d v="2025-04-21T19:17:00"/>
        <d v="2025-10-21T14:25:00"/>
        <d v="2025-03-18T11:07:00"/>
        <d v="2025-12-15T00:24:00"/>
        <d v="2025-05-27T09:32:00"/>
        <d v="2025-03-08T23:50:00"/>
        <d v="2025-01-08T08:28:00"/>
        <d v="2025-05-02T13:36:00"/>
        <d v="2025-12-06T08:19:00"/>
        <d v="2025-06-24T21:11:00"/>
        <d v="2025-06-28T23:43:00"/>
        <d v="2025-03-26T23:33:00"/>
        <d v="2025-02-14T20:18:00"/>
        <d v="2025-05-16T19:00:00"/>
        <d v="2025-12-09T09:51:00"/>
        <d v="2025-01-16T09:11:00"/>
        <d v="2025-11-29T10:54:00"/>
        <d v="2025-07-14T17:39:00"/>
        <d v="2025-01-09T02:58:00"/>
        <d v="2025-11-12T11:14:00"/>
        <d v="2025-11-30T02:31:00"/>
        <d v="2025-11-29T11:38:00"/>
        <d v="2025-11-23T21:52:00"/>
        <d v="2025-01-15T22:35:00"/>
        <d v="2025-11-23T21:36:00"/>
        <d v="2025-04-12T10:52:00"/>
        <d v="2025-08-14T13:27:00"/>
        <d v="2025-10-05T16:36:00"/>
        <d v="2025-04-23T22:27:00"/>
        <d v="2025-01-01T11:32:00"/>
        <d v="2025-09-23T23:26:00"/>
        <d v="2025-07-27T20:43:00"/>
        <d v="2025-04-20T03:22:00"/>
        <d v="2025-07-19T04:51:00"/>
        <d v="2025-11-02T02:43:00"/>
        <d v="2025-01-12T14:52:00"/>
        <d v="2025-12-11T04:32:00"/>
        <d v="2025-07-07T22:08:00"/>
        <d v="2025-06-03T22:25:00"/>
        <d v="2025-11-30T16:54:00"/>
        <d v="2025-10-06T21:00:00"/>
        <d v="2025-06-20T03:47:00"/>
        <d v="2025-05-14T18:49:00"/>
        <d v="2025-01-25T12:39:00"/>
        <d v="2025-01-18T02:26:00"/>
        <d v="2025-07-09T13:23:00"/>
        <d v="2025-05-21T21:33:00"/>
        <d v="2025-02-12T16:22:00"/>
        <d v="2025-11-30T20:41:00"/>
        <d v="2025-10-11T03:32:00"/>
        <d v="2025-05-26T09:21:00"/>
        <d v="2025-11-11T23:17:00"/>
        <d v="2025-11-15T08:56:00"/>
        <d v="2025-04-02T23:21:00"/>
        <d v="2025-06-28T22:11:00"/>
        <d v="2025-02-25T18:48:00"/>
        <d v="2025-06-04T07:03:00"/>
        <d v="2025-06-09T00:05:00"/>
        <d v="2025-04-21T19:01:00"/>
        <d v="2025-05-17T02:09:00"/>
        <d v="2025-08-20T18:22:00"/>
        <d v="2025-08-08T17:41:00"/>
        <d v="2025-03-09T22:52:00"/>
        <d v="2025-10-29T13:18:00"/>
        <d v="2025-09-06T13:23:00"/>
        <d v="2025-11-19T09:21:00"/>
        <d v="2025-01-06T02:13:00"/>
        <d v="2025-10-07T22:40:00"/>
        <d v="2025-04-04T01:50:00"/>
        <d v="2025-09-26T18:25:00"/>
        <d v="2025-07-16T18:21:00"/>
        <d v="2025-01-25T06:22:00"/>
        <d v="2025-05-28T03:00:00"/>
        <d v="2025-04-28T11:38:00"/>
        <d v="2025-12-04T06:32:00"/>
        <d v="2025-12-04T02:25:00"/>
        <d v="2025-03-07T01:26:00"/>
        <d v="2025-10-28T11:51:00"/>
        <d v="2025-06-24T18:50:00"/>
        <d v="2025-11-15T05:31:00"/>
        <d v="2025-03-17T10:55:00"/>
        <d v="2025-04-24T12:34:00"/>
        <d v="2025-04-21T14:23:00"/>
        <d v="2025-09-06T21:11:00"/>
        <d v="2025-07-22T05:11:00"/>
        <d v="2025-05-27T07:35:00"/>
        <d v="2025-02-04T07:57:00"/>
        <d v="2025-11-05T05:05:00"/>
        <d v="2025-01-26T07:39:00"/>
        <d v="2025-08-26T16:44:00"/>
        <d v="2025-01-14T06:41:00"/>
        <d v="2025-02-14T18:31:00"/>
        <d v="2025-08-04T02:23:00"/>
        <d v="2025-08-21T08:39:00"/>
        <d v="2025-07-12T16:42:00"/>
        <d v="2025-02-20T08:26:00"/>
        <d v="2025-08-02T20:02:00"/>
        <d v="2025-05-31T13:53:00"/>
        <d v="2025-10-02T00:31:00"/>
        <d v="2025-12-04T05:55:00"/>
        <d v="2025-03-17T16:23:00"/>
        <d v="2025-08-08T16:06:00"/>
        <d v="2025-12-14T20:31:00"/>
        <d v="2025-07-06T04:27:00"/>
        <d v="2025-10-16T16:53:00"/>
        <d v="2025-01-28T17:55:00"/>
        <d v="2025-06-29T18:08:00"/>
        <d v="2025-09-10T18:08:00"/>
        <d v="2025-05-06T22:03:00"/>
        <d v="2025-06-26T17:37:00"/>
        <d v="2025-02-06T14:35:00"/>
        <d v="2025-04-09T02:02:00"/>
        <d v="2025-04-08T13:28:00"/>
        <d v="2025-05-07T00:06:00"/>
        <d v="2025-06-17T16:40:00"/>
        <d v="2025-03-21T00:06:00"/>
        <d v="2025-10-21T16:09:00"/>
        <d v="2025-11-29T03:03:00"/>
        <d v="2025-05-06T00:25:00"/>
        <d v="2025-12-09T19:03:00"/>
        <d v="2025-11-06T21:24:00"/>
        <d v="2025-05-30T02:12:00"/>
        <d v="2025-01-16T02:53:00"/>
        <d v="2025-01-28T11:24:00"/>
        <d v="2025-06-22T10:26:00"/>
        <d v="2025-02-15T04:01:00"/>
        <d v="2025-11-24T12:26:00"/>
        <d v="2025-08-24T11:01:00"/>
        <d v="2025-08-02T01:38:00"/>
        <d v="2025-03-26T19:13:00"/>
        <d v="2025-10-09T00:40:00"/>
        <d v="2025-03-26T02:43:00"/>
        <d v="2025-03-06T23:33:00"/>
        <d v="2025-05-14T19:21:00"/>
        <d v="2025-05-31T05:34:00"/>
        <d v="2025-04-25T10:17:00"/>
        <d v="2025-03-05T19:17:00"/>
        <d v="2025-12-09T19:05:00"/>
        <d v="2025-12-18T14:44:00"/>
        <d v="2025-06-07T05:53:00"/>
        <d v="2025-03-18T07:06:00"/>
        <d v="2025-05-26T08:25:00"/>
        <d v="2025-12-09T17:54:00"/>
        <d v="2025-08-13T05:25:00"/>
        <d v="2025-11-09T16:41:00"/>
        <d v="2025-04-13T22:20:00"/>
        <d v="2025-12-13T15:19:00"/>
        <d v="2025-10-28T18:04:00"/>
        <d v="2025-03-29T21:01:00"/>
        <d v="2025-10-30T15:32:00"/>
        <d v="2025-06-17T12:24:00"/>
        <d v="2025-06-19T11:20:00"/>
        <d v="2025-05-15T08:34:00"/>
        <d v="2025-02-19T05:41:00"/>
        <d v="2025-12-06T03:09:00"/>
        <d v="2025-12-13T05:09:00"/>
        <d v="2025-05-14T16:45:00"/>
        <d v="2025-12-13T23:16:00"/>
        <d v="2025-05-17T09:35:00"/>
        <d v="2025-09-02T07:49:00"/>
        <d v="2025-04-19T02:22:00"/>
        <d v="2025-11-09T14:40:00"/>
        <d v="2025-10-14T20:07:00"/>
        <d v="2025-01-21T20:54:00"/>
        <d v="2025-03-31T18:07:00"/>
        <d v="2025-10-23T10:29:00"/>
        <d v="2025-04-22T05:25:00"/>
        <d v="2025-10-28T08:04:00"/>
        <d v="2025-03-18T10:11:00"/>
        <d v="2025-06-26T02:32:00"/>
        <d v="2025-12-09T08:22:00"/>
        <d v="2025-05-28T12:46:00"/>
        <d v="2025-04-11T23:26:00"/>
        <d v="2025-09-03T04:14:00"/>
        <d v="2025-04-27T12:48:00"/>
        <d v="2025-04-02T14:16:00"/>
        <d v="2025-01-28T08:35:00"/>
        <d v="2025-01-25T06:11:00"/>
        <d v="2025-02-27T02:45:00"/>
        <d v="2025-10-24T12:47:00"/>
        <d v="2025-05-14T17:48:00"/>
        <d v="2025-11-27T10:43:00"/>
        <d v="2025-09-06T20:59:00"/>
        <d v="2025-02-07T02:12:00"/>
        <d v="2025-03-16T15:32:00"/>
        <d v="2025-05-22T09:48:00"/>
        <d v="2025-11-18T08:40:00"/>
        <d v="2025-06-17T14:45:00"/>
        <d v="2025-09-16T10:01:00"/>
        <d v="2025-12-21T22:09:00"/>
        <d v="2025-08-13T09:33:00"/>
        <d v="2025-06-01T23:25:00"/>
        <d v="2025-01-19T05:05:00"/>
        <d v="2025-05-26T05:16:00"/>
        <d v="2025-08-29T12:36:00"/>
        <d v="2025-12-10T14:40:00"/>
        <d v="2025-08-25T12:42:00"/>
        <d v="2025-02-04T02:51:00"/>
        <d v="2025-07-09T01:16:00"/>
        <d v="2025-01-01T00:56:00"/>
        <d v="2025-06-02T08:28:00"/>
        <d v="2025-05-06T21:55:00"/>
        <d v="2025-12-11T03:42:00"/>
        <d v="2025-08-14T20:55:00"/>
        <d v="2025-08-09T13:26:00"/>
        <d v="2025-07-30T23:06:00"/>
        <d v="2025-01-25T13:23:00"/>
        <d v="2025-01-16T16:28:00"/>
        <d v="2025-07-01T13:07:00"/>
        <d v="2025-11-25T07:37:00"/>
        <d v="2025-05-09T06:07:00"/>
        <d v="2025-02-11T08:15:00"/>
        <d v="2025-12-02T19:09:00"/>
        <d v="2025-08-24T20:03:00"/>
        <d v="2025-12-26T07:51:00"/>
        <d v="2025-02-03T02:23:00"/>
        <d v="2025-12-11T00:37:00"/>
        <d v="2025-02-14T16:01:00"/>
        <d v="2025-05-14T10:06:00"/>
        <d v="2025-01-21T15:02:00"/>
        <d v="2025-05-02T05:18:00"/>
        <d v="2025-03-11T01:08:00"/>
        <d v="2025-12-18T08:32:00"/>
        <d v="2025-12-27T20:43:00"/>
        <d v="2025-02-17T10:28:00"/>
        <d v="2025-02-08T23:29:00"/>
        <d v="2025-10-14T23:50:00"/>
        <d v="2025-01-10T04:31:00"/>
        <d v="2025-01-30T17:53:00"/>
        <d v="2025-09-01T10:18:00"/>
        <d v="2025-10-01T12:03:00"/>
        <d v="2025-03-29T10:20:00"/>
        <d v="2025-09-01T05:18:00"/>
        <d v="2025-11-25T20:22:00"/>
        <d v="2025-01-15T15:39:00"/>
        <d v="2025-01-04T18:45:00"/>
        <d v="2025-07-10T13:30:00"/>
        <d v="2025-06-17T08:42:00"/>
        <d v="2025-01-09T22:59:00"/>
        <d v="2025-04-19T12:11:00"/>
        <d v="2025-05-17T13:02:00"/>
        <d v="2025-06-03T03:42:00"/>
        <d v="2025-07-28T02:41:00"/>
        <d v="2025-09-29T01:50:00"/>
        <d v="2025-05-23T20:19:00"/>
        <d v="2025-04-09T16:48:00"/>
        <d v="2025-11-04T05:25:00"/>
        <d v="2025-03-10T01:37:00"/>
        <d v="2025-09-04T11:05:00"/>
        <d v="2025-09-18T11:53:00"/>
        <d v="2025-10-03T20:47:00"/>
        <d v="2025-03-20T17:08:00"/>
        <d v="2025-05-26T03:55:00"/>
        <d v="2025-04-21T05:33:00"/>
        <d v="2025-09-15T19:24:00"/>
        <d v="2025-04-03T20:27:00"/>
        <d v="2025-01-13T19:34:00"/>
        <d v="2025-09-17T19:47:00"/>
        <d v="2025-04-19T18:08:00"/>
        <d v="2025-11-26T02:59:00"/>
        <d v="2025-07-08T19:17:00"/>
        <d v="2025-04-05T07:27:00"/>
        <d v="2025-04-15T20:53:00"/>
        <d v="2025-01-08T15:11:00"/>
        <d v="2025-03-08T22:21:00"/>
        <d v="2025-07-10T21:41:00"/>
        <d v="2025-09-13T00:24:00"/>
        <d v="2025-01-09T01:33:00"/>
        <d v="2025-04-27T09:41:00"/>
        <d v="2025-09-24T04:28:00"/>
        <d v="2025-04-09T18:49:00"/>
        <d v="2025-10-25T11:08:00"/>
        <d v="2025-06-13T23:28:00"/>
        <d v="2025-05-21T23:59:00"/>
        <d v="2025-09-25T17:01:00"/>
        <d v="2025-02-06T05:20:00"/>
        <d v="2025-03-15T22:50:00"/>
        <d v="2025-03-14T13:27:00"/>
        <d v="2025-11-04T22:58:00"/>
        <d v="2025-07-18T02:04:00"/>
        <d v="2025-05-10T12:25:00"/>
        <d v="2025-09-03T06:00:00"/>
        <d v="2025-11-08T16:47:00"/>
        <d v="2025-03-01T08:19:00"/>
        <d v="2025-10-06T05:20:00"/>
        <d v="2025-04-13T05:01:00"/>
        <d v="2025-10-23T22:12:00"/>
        <d v="2025-11-16T01:48:00"/>
        <d v="2025-12-07T10:27:00"/>
        <d v="2025-05-31T01:44:00"/>
        <d v="2025-06-06T19:15:00"/>
        <d v="2025-07-25T14:57:00"/>
        <d v="2025-06-28T01:01:00"/>
        <d v="2025-07-16T06:54:00"/>
        <d v="2025-08-11T09:16:00"/>
        <d v="2025-03-30T01:55:00"/>
        <d v="2025-10-14T16:41:00"/>
        <d v="2025-10-03T16:08:00"/>
        <d v="2025-08-24T17:05:00"/>
        <d v="2025-07-02T13:01:00"/>
        <d v="2025-07-28T02:58:00"/>
        <d v="2025-05-10T16:31:00"/>
        <d v="2025-06-02T23:48:00"/>
        <d v="2025-01-13T14:56:00"/>
        <d v="2025-05-02T21:19:00"/>
        <d v="2025-12-25T18:20:00"/>
        <d v="2025-08-08T19:23:00"/>
        <d v="2025-04-16T15:31:00"/>
        <d v="2025-03-11T14:46:00"/>
        <d v="2025-07-14T04:52:00"/>
        <d v="2025-07-05T14:14:00"/>
        <d v="2025-04-09T14:48:00"/>
        <d v="2025-03-23T23:51:00"/>
        <d v="2025-03-16T17:38:00"/>
        <d v="2025-12-06T04:47:00"/>
        <d v="2025-07-11T00:42:00"/>
        <d v="2025-11-21T00:55:00"/>
        <d v="2025-08-02T02:43:00"/>
        <d v="2025-11-11T16:49:00"/>
        <d v="2025-11-14T21:44:00"/>
        <d v="2025-05-24T21:21:00"/>
        <d v="2025-08-04T20:37:00"/>
        <d v="2025-12-27T13:35:00"/>
        <d v="2025-11-20T08:52:00"/>
        <d v="2025-01-15T03:15:00"/>
        <d v="2025-08-05T18:03:00"/>
        <d v="2025-02-04T02:41:00"/>
        <d v="2025-07-02T00:07:00"/>
        <d v="2025-09-27T03:56:00"/>
        <d v="2025-12-24T22:32:00"/>
        <d v="2025-04-10T23:23:00"/>
        <d v="2025-01-07T13:13:00"/>
        <d v="2025-01-30T21:23:00"/>
        <d v="2025-11-01T22:15:00"/>
        <d v="2025-05-24T20:41:00"/>
        <d v="2025-04-21T13:56:00"/>
        <d v="2025-08-20T07:29:00"/>
        <d v="2025-06-28T15:22:00"/>
        <d v="2025-03-13T02:14:00"/>
        <d v="2025-07-29T23:59:00"/>
        <d v="2025-08-08T06:21:00"/>
        <d v="2025-03-21T05:39:00"/>
        <d v="2025-03-24T12:36:00"/>
        <d v="2025-02-11T01:17:00"/>
        <d v="2025-09-30T10:12:00"/>
        <d v="2025-07-10T20:19:00"/>
        <d v="2025-06-22T08:33:00"/>
        <d v="2025-01-07T06:36:00"/>
        <d v="2025-06-04T11:03:00"/>
        <d v="2025-01-10T10:03:00"/>
        <d v="2025-02-03T14:08:00"/>
        <d v="2025-02-05T11:11:00"/>
        <d v="2025-01-06T02:50:00"/>
        <d v="2025-08-03T17:21:00"/>
        <d v="2025-05-14T23:31:00"/>
        <d v="2025-10-12T07:12:00"/>
        <d v="2025-05-06T14:38:00"/>
        <d v="2025-12-03T15:51:00"/>
        <d v="2025-06-23T16:41:00"/>
        <d v="2025-06-01T17:59:00"/>
        <d v="2025-11-27T20:06:00"/>
        <d v="2025-01-26T12:45:00"/>
        <d v="2025-04-25T20:57:00"/>
        <d v="2025-10-11T15:22:00"/>
        <d v="2025-03-16T06:39:00"/>
        <d v="2025-06-15T04:13:00"/>
        <d v="2025-07-08T11:38:00"/>
        <d v="2025-03-19T08:16:00"/>
        <d v="2025-03-31T00:06:00"/>
        <d v="2025-06-25T20:47:00"/>
        <d v="2025-01-21T02:40:00"/>
        <d v="2025-02-23T09:59:00"/>
        <d v="2025-07-03T10:18:00"/>
        <d v="2025-12-25T21:08:00"/>
        <d v="2025-08-10T16:54:00"/>
        <d v="2025-11-11T17:02:00"/>
        <d v="2025-11-24T08:56:00"/>
        <d v="2025-06-28T17:46:00"/>
        <d v="2025-10-03T19:20:00"/>
        <d v="2025-04-22T12:37:00"/>
        <d v="2025-08-12T09:12:00"/>
        <d v="2025-08-02T18:10:00"/>
        <d v="2025-02-28T23:22:00"/>
        <d v="2025-11-23T00:13:00"/>
        <d v="2025-04-19T08:17:00"/>
        <d v="2025-06-06T19:09:00"/>
        <d v="2025-07-10T15:25:00"/>
        <d v="2025-07-19T13:05:00"/>
        <d v="2025-11-08T07:22:00"/>
        <d v="2025-07-15T07:39:00"/>
        <d v="2025-02-04T05:47:00"/>
        <d v="2025-09-03T09:04:00"/>
        <d v="2025-08-25T07:38:00"/>
        <d v="2025-04-14T13:37:00"/>
        <d v="2025-01-07T18:27:00"/>
        <d v="2025-10-10T13:11:00"/>
        <d v="2025-01-01T05:10:00"/>
        <d v="2025-08-07T01:24:00"/>
        <d v="2025-08-18T16:31:00"/>
        <d v="2025-06-21T20:45:00"/>
        <d v="2025-03-28T06:43:00"/>
        <d v="2025-02-10T05:28:00"/>
        <d v="2025-05-03T14:58:00"/>
        <d v="2025-11-27T03:08:00"/>
        <d v="2025-10-25T03:55:00"/>
        <d v="2025-06-27T08:21:00"/>
        <d v="2025-03-04T11:11:00"/>
        <d v="2025-06-14T02:57:00"/>
        <d v="2025-07-06T12:42:00"/>
        <d v="2025-07-28T17:03:00"/>
        <d v="2025-08-15T21:06:00"/>
        <d v="2025-02-17T16:24:00"/>
        <d v="2025-08-12T17:51:00"/>
        <d v="2025-01-03T03:03:00"/>
        <d v="2025-06-24T15:15:00"/>
        <d v="2025-04-09T19:59:00"/>
        <d v="2025-04-26T12:32:00"/>
        <d v="2025-09-27T10:04:00"/>
        <d v="2025-11-13T10:28:00"/>
        <d v="2025-04-05T00:18:00"/>
        <d v="2025-09-30T07:33:00"/>
        <d v="2025-01-24T10:15:00"/>
        <d v="2025-04-26T19:56:00"/>
        <d v="2025-05-31T17:39:00"/>
        <d v="2025-12-04T06:56:00"/>
        <d v="2025-02-19T11:01:00"/>
        <d v="2025-07-25T00:08:00"/>
        <d v="2025-12-01T18:32:00"/>
        <d v="2025-03-20T10:18:00"/>
        <d v="2025-03-11T20:41:00"/>
        <d v="2025-01-27T22:28:00"/>
        <d v="2025-09-28T02:17:00"/>
        <d v="2025-02-19T12:13:00"/>
        <d v="2025-10-19T19:06:00"/>
        <d v="2025-09-04T04:50:00"/>
        <d v="2025-09-21T09:11:00"/>
        <d v="2025-03-20T17:07:00"/>
        <d v="2025-07-09T06:14:00"/>
        <d v="2025-02-16T01:54:00"/>
        <d v="2025-12-27T11:14:00"/>
        <d v="2025-12-20T21:54:00"/>
        <d v="2025-07-08T11:55:00"/>
        <d v="2025-09-13T03:19:00"/>
        <d v="2025-08-10T10:02:00"/>
        <d v="2025-08-29T19:10:00"/>
        <d v="2025-09-26T07:58:00"/>
        <d v="2025-01-01T01:53:00"/>
        <d v="2025-02-03T17:26:00"/>
        <d v="2025-03-20T17:44:00"/>
        <d v="2025-08-24T01:33:00"/>
        <d v="2025-11-30T22:46:00"/>
        <d v="2025-12-15T03:29:00"/>
        <d v="2025-04-08T20:35:00"/>
        <d v="2025-03-23T07:33:00"/>
        <d v="2025-07-11T22:34:00"/>
        <d v="2025-09-10T10:01:00"/>
        <d v="2025-02-07T07:20:00"/>
        <d v="2025-01-14T04:22:00"/>
        <d v="2025-12-13T07:14:00"/>
        <d v="2025-11-06T00:07:00"/>
        <d v="2025-07-28T20:21:00"/>
        <d v="2025-12-23T11:42:00"/>
        <d v="2025-03-30T10:56:00"/>
        <d v="2025-02-25T09:06:00"/>
        <d v="2025-04-04T01:21:00"/>
        <d v="2025-04-03T20:36:00"/>
        <d v="2025-12-06T12:25:00"/>
        <d v="2025-03-26T11:09:00"/>
        <d v="2025-09-02T17:15:00"/>
        <d v="2025-01-22T21:00:00"/>
        <d v="2025-10-18T17:32:00"/>
        <d v="2025-09-29T09:34:00"/>
        <d v="2025-11-02T01:03:00"/>
        <d v="2025-05-02T18:47:00"/>
        <d v="2025-05-08T20:23:00"/>
        <d v="2025-04-23T13:14:00"/>
        <d v="2025-09-30T18:04:00"/>
        <d v="2025-12-02T08:27:00"/>
        <d v="2025-05-10T19:57:00"/>
        <d v="2025-05-12T05:24:00"/>
        <d v="2025-03-26T17:08:00"/>
        <d v="2025-12-16T16:39:00"/>
        <d v="2025-03-22T17:00:00"/>
        <d v="2025-11-21T19:44:00"/>
        <d v="2025-03-10T06:18:00"/>
        <d v="2025-05-28T01:53:00"/>
        <d v="2025-01-16T09:15:00"/>
        <d v="2025-11-03T00:49:00"/>
        <d v="2025-04-15T18:16:00"/>
        <d v="2025-06-14T22:49:00"/>
        <d v="2025-07-20T18:48:00"/>
        <d v="2025-07-16T01:01:00"/>
        <d v="2025-07-04T14:54:00"/>
        <d v="2025-11-18T16:51:00"/>
        <d v="2025-09-22T02:53:00"/>
        <d v="2025-12-29T06:20:00"/>
        <d v="2025-04-10T18:23:00"/>
        <d v="2025-12-08T20:09:00"/>
        <d v="2025-11-16T21:45:00"/>
        <d v="2025-08-02T11:05:00"/>
        <d v="2025-10-05T13:52:00"/>
        <d v="2025-06-11T20:13:00"/>
        <d v="2025-06-06T16:19:00"/>
        <d v="2025-09-08T20:14:00"/>
        <d v="2025-04-07T18:17:00"/>
        <d v="2025-01-18T23:28:00"/>
        <d v="2025-11-23T04:40:00"/>
        <d v="2025-04-07T07:15:00"/>
        <d v="2025-01-01T08:53:00"/>
        <d v="2025-08-04T01:40:00"/>
        <d v="2025-05-12T14:57:00"/>
        <d v="2025-09-17T19:15:00"/>
        <d v="2025-05-05T15:04:00"/>
        <d v="2025-03-23T16:45:00"/>
        <d v="2025-10-10T09:26:00"/>
        <d v="2025-06-20T11:58:00"/>
        <d v="2025-02-28T08:54:00"/>
        <d v="2025-02-01T23:27:00"/>
        <d v="2025-06-10T12:31:00"/>
        <d v="2025-10-11T01:05:00"/>
        <d v="2025-04-16T05:00:00"/>
        <d v="2025-04-15T20:51:00"/>
        <d v="2025-08-16T20:42:00"/>
        <d v="2025-07-07T02:10:00"/>
        <d v="2025-03-11T16:07:00"/>
        <d v="2025-11-14T13:20:00"/>
        <d v="2025-10-17T10:41:00"/>
        <d v="2025-03-28T05:13:00"/>
        <d v="2025-12-28T21:24:00"/>
        <d v="2025-02-25T04:13:00"/>
        <d v="2025-04-23T08:27:00"/>
        <d v="2025-01-13T09:40:00"/>
        <d v="2025-01-18T11:10:00"/>
        <d v="2025-07-01T12:08:00"/>
        <d v="2025-04-23T09:18:00"/>
        <d v="2025-08-17T00:23:00"/>
        <d v="2025-06-20T06:45:00"/>
        <d v="2025-10-22T21:40:00"/>
        <d v="2025-07-08T12:20:00"/>
        <d v="2025-03-20T18:18:00"/>
        <d v="2025-05-26T19:41:00"/>
        <d v="2025-07-01T19:20:00"/>
        <d v="2025-10-13T19:40:00"/>
        <d v="2025-09-07T22:37:00"/>
        <d v="2025-12-20T14:48:00"/>
        <d v="2025-11-10T19:12:00"/>
        <d v="2025-07-15T13:21:00"/>
        <d v="2025-11-19T05:01:00"/>
        <d v="2025-03-12T00:19:00"/>
        <d v="2025-09-05T07:51:00"/>
        <d v="2025-05-26T03:57:00"/>
        <d v="2025-04-16T12:03:00"/>
        <d v="2025-09-20T02:32:00"/>
        <d v="2025-10-23T01:55:00"/>
        <d v="2025-03-11T23:51:00"/>
        <d v="2025-07-12T10:30:00"/>
        <d v="2025-03-09T05:28:00"/>
        <d v="2025-11-01T12:04:00"/>
        <d v="2025-02-21T21:03:00"/>
        <d v="2025-12-29T21:51:00"/>
        <d v="2025-10-12T01:02:00"/>
        <d v="2025-11-30T13:43:00"/>
        <d v="2025-01-09T10:33:00"/>
        <d v="2025-09-08T22:05:00"/>
        <d v="2025-11-28T07:31:00"/>
        <d v="2025-10-25T23:16:00"/>
        <d v="2025-07-03T09:25:00"/>
        <d v="2025-06-28T14:55:00"/>
        <d v="2025-07-17T12:19:00"/>
        <d v="2025-05-08T06:43:00"/>
        <d v="2025-01-20T06:43:00"/>
        <d v="2025-11-24T20:43:00"/>
        <d v="2025-03-06T03:15:00"/>
        <d v="2025-07-01T03:00:00"/>
        <d v="2025-08-29T17:49:00"/>
        <d v="2025-01-24T15:48:00"/>
        <d v="2025-03-24T19:30:00"/>
        <d v="2025-11-15T22:42:00"/>
        <d v="2025-07-04T12:27:00"/>
        <d v="2025-11-12T01:25:00"/>
        <d v="2025-04-09T14:55:00"/>
        <d v="2025-03-03T06:30:00"/>
        <d v="2025-10-13T08:31:00"/>
        <d v="2025-01-22T18:37:00"/>
        <d v="2025-07-31T07:36:00"/>
        <d v="2025-05-06T20:21:00"/>
        <d v="2025-02-11T09:08:00"/>
        <d v="2025-04-08T03:24:00"/>
        <d v="2025-01-31T11:35:00"/>
        <d v="2025-06-07T07:46:00"/>
        <d v="2025-04-22T00:12:00"/>
        <d v="2025-09-04T22:40:00"/>
        <d v="2025-05-02T08:29:00"/>
        <d v="2025-09-30T06:36:00"/>
        <d v="2025-10-21T08:29:00"/>
        <d v="2025-07-26T06:40:00"/>
        <d v="2025-04-20T01:12:00"/>
        <d v="2025-10-05T20:42:00"/>
        <d v="2025-02-25T19:02:00"/>
        <d v="2025-02-26T15:45:00"/>
        <d v="2025-10-18T09:44:00"/>
        <d v="2025-04-24T23:16:00"/>
        <d v="2025-11-04T09:00:00"/>
        <d v="2025-12-07T13:10:00"/>
        <d v="2025-07-17T08:03:00"/>
        <d v="2025-11-17T18:44:00"/>
        <d v="2025-06-28T18:12:00"/>
        <d v="2025-08-07T20:20:00"/>
        <d v="2025-10-04T01:39:00"/>
        <d v="2025-01-16T19:31:00"/>
        <d v="2025-03-02T18:25:00"/>
        <d v="2025-02-23T10:50:00"/>
        <d v="2025-06-17T05:00:00"/>
        <d v="2025-01-26T16:20:00"/>
        <d v="2025-12-02T04:11:00"/>
        <d v="2025-03-06T10:08:00"/>
        <d v="2025-04-10T03:51:00"/>
        <d v="2025-03-15T00:46:00"/>
        <d v="2025-07-11T15:35:00"/>
        <d v="2025-06-20T03:45:00"/>
        <d v="2025-09-30T14:52:00"/>
        <d v="2025-07-06T22:08:00"/>
        <d v="2025-01-23T02:41:00"/>
        <d v="2025-06-30T11:21:00"/>
        <d v="2025-11-23T20:02:00"/>
        <d v="2025-04-18T23:01:00"/>
        <d v="2025-12-01T14:31:00"/>
        <d v="2025-06-11T10:56:00"/>
        <d v="2025-10-29T02:59:00"/>
        <d v="2025-07-25T18:09:00"/>
        <d v="2025-03-19T10:34:00"/>
        <d v="2025-01-16T07:27:00"/>
        <d v="2025-11-23T18:53:00"/>
        <d v="2025-04-06T01:58:00"/>
        <d v="2025-05-27T01:47:00"/>
        <d v="2025-01-02T11:42:00"/>
        <d v="2025-01-10T07:03:00"/>
        <d v="2025-05-05T05:36:00"/>
        <d v="2025-05-20T10:10:00"/>
        <d v="2025-11-22T15:21:00"/>
        <d v="2025-05-30T10:48:00"/>
        <d v="2025-10-15T09:30:00"/>
        <d v="2025-12-27T09:41:00"/>
        <d v="2025-12-06T16:46:00"/>
        <d v="2025-05-09T10:59:00"/>
        <d v="2025-08-27T21:31:00"/>
        <d v="2025-02-27T13:37:00"/>
        <d v="2025-07-17T08:33:00"/>
        <d v="2025-07-30T15:10:00"/>
        <d v="2025-02-14T05:16:00"/>
        <d v="2025-04-07T16:36:00"/>
        <d v="2025-10-06T21:59:00"/>
        <d v="2025-01-23T21:19:00"/>
        <d v="2025-12-01T02:47:00"/>
        <d v="2025-02-13T01:34:00"/>
        <d v="2025-01-27T10:43:00"/>
        <d v="2025-10-09T23:12:00"/>
        <d v="2025-04-07T17:24:00"/>
        <d v="2025-02-05T22:30:00"/>
        <d v="2025-02-24T14:20:00"/>
        <d v="2025-07-11T04:09:00"/>
        <d v="2025-08-07T10:32:00"/>
        <d v="2025-07-04T02:41:00"/>
        <d v="2025-03-10T14:38:00"/>
        <d v="2025-11-13T02:45:00"/>
        <d v="2025-05-10T06:49:00"/>
        <d v="2025-02-24T06:30:00"/>
        <d v="2025-04-07T22:14:00"/>
        <d v="2025-12-02T10:08:00"/>
        <d v="2025-03-28T15:11:00"/>
        <d v="2025-10-21T03:48:00"/>
        <d v="2025-04-29T10:45:00"/>
        <d v="2025-07-27T13:16:00"/>
        <d v="2025-11-30T07:22:00"/>
        <d v="2025-06-03T16:34:00"/>
        <d v="2025-02-04T22:31:00"/>
        <d v="2025-03-20T23:40:00"/>
        <d v="2025-03-08T17:02:00"/>
        <d v="2025-12-09T05:37:00"/>
        <d v="2025-02-03T20:40:00"/>
        <d v="2025-04-07T19:23:00"/>
        <d v="2025-06-18T19:11:00"/>
        <d v="2025-06-18T09:44:00"/>
        <d v="2025-05-31T05:24:00"/>
        <d v="2025-03-12T11:03:00"/>
        <d v="2025-01-03T16:32:00"/>
        <d v="2025-11-10T12:00:00"/>
        <d v="2025-02-01T00:36:00"/>
        <d v="2025-10-14T03:32:00"/>
        <d v="2025-03-23T15:50:00"/>
        <d v="2025-02-12T18:54:00"/>
        <d v="2025-04-15T04:48:00"/>
        <d v="2025-01-01T12:19:00"/>
        <d v="2025-03-02T09:48:00"/>
        <d v="2025-09-27T04:07:00"/>
        <d v="2025-06-29T15:19:00"/>
        <d v="2025-08-12T00:03:00"/>
        <d v="2025-01-06T11:46:00"/>
        <d v="2025-04-13T14:30:00"/>
        <d v="2025-01-10T04:02:00"/>
        <d v="2025-03-12T05:45:00"/>
        <d v="2025-03-31T10:42:00"/>
        <d v="2025-08-14T19:07:00"/>
        <d v="2025-06-07T13:16:00"/>
        <d v="2025-08-16T01:46:00"/>
        <d v="2025-05-06T09:37:00"/>
        <d v="2025-07-28T11:06:00"/>
        <d v="2025-04-07T08:09:00"/>
        <d v="2025-03-15T08:38:00"/>
        <d v="2025-04-25T09:06:00"/>
        <d v="2025-07-10T06:49:00"/>
        <d v="2025-06-19T01:03:00"/>
        <d v="2025-11-03T22:00:00"/>
        <d v="2025-07-23T00:23:00"/>
        <d v="2025-02-25T21:20:00"/>
        <d v="2025-07-27T21:43:00"/>
        <d v="2025-02-10T20:37:00"/>
        <d v="2025-02-01T22:05:00"/>
        <d v="2025-01-15T18:28:00"/>
        <d v="2025-03-03T22:54:00"/>
        <d v="2025-06-04T21:01:00"/>
        <d v="2025-10-11T18:18:00"/>
        <d v="2025-07-28T21:52:00"/>
        <d v="2025-11-16T00:37:00"/>
        <d v="2025-07-06T01:46:00"/>
        <d v="2025-05-10T03:11:00"/>
        <d v="2025-05-07T15:16:00"/>
        <d v="2025-10-19T12:49:00"/>
        <d v="2025-04-24T11:25:00"/>
        <d v="2025-07-18T04:44:00"/>
        <d v="2025-01-13T02:20:00"/>
        <d v="2025-09-28T19:25:00"/>
        <d v="2025-03-30T01:20:00"/>
        <d v="2025-08-03T23:43:00"/>
        <d v="2025-10-05T04:41:00"/>
        <d v="2025-07-22T00:52:00"/>
        <d v="2025-03-15T13:20:00"/>
        <d v="2025-01-25T14:13:00"/>
        <d v="2025-04-11T03:34:00"/>
        <d v="2025-06-25T11:53:00"/>
        <d v="2025-04-27T09:15:00"/>
        <d v="2025-06-15T17:12:00"/>
        <d v="2025-02-10T08:47:00"/>
        <d v="2025-12-10T04:36:00"/>
        <d v="2025-04-30T21:06:00"/>
        <d v="2025-04-07T08:31:00"/>
        <d v="2025-05-25T18:57:00"/>
        <d v="2025-08-04T19:54:00"/>
        <d v="2025-08-17T16:01:00"/>
        <d v="2025-11-09T14:43:00"/>
        <d v="2025-05-10T13:47:00"/>
        <d v="2025-12-18T23:53:00"/>
        <d v="2025-11-14T17:00:00"/>
        <d v="2025-05-17T13:07:00"/>
        <d v="2025-11-20T19:44:00"/>
        <d v="2025-12-03T02:34:00"/>
        <d v="2025-09-30T20:37:00"/>
        <d v="2025-04-27T01:29:00"/>
        <d v="2025-11-02T19:32:00"/>
        <d v="2025-04-04T20:21:00"/>
        <d v="2025-06-17T05:26:00"/>
        <d v="2025-07-22T23:07:00"/>
        <d v="2025-12-07T08:45:00"/>
        <d v="2025-05-29T00:21:00"/>
        <d v="2025-07-02T14:06:00"/>
        <d v="2025-06-01T00:42:00"/>
        <d v="2025-03-15T02:30:00"/>
        <d v="2025-12-31T23:57:00"/>
        <d v="2025-10-01T15:32:00"/>
        <d v="2025-02-11T14:47:00"/>
        <d v="2025-07-31T14:53:00"/>
        <d v="2025-04-11T04:06:00"/>
        <d v="2025-02-14T09:14:00"/>
        <d v="2025-03-23T21:42:00"/>
        <d v="2025-01-17T10:54:00"/>
        <d v="2025-03-14T07:03:00"/>
        <d v="2025-01-14T14:51:00"/>
        <d v="2025-06-06T19:10:00"/>
        <d v="2025-08-11T11:22:00"/>
        <d v="2025-05-12T03:40:00"/>
        <d v="2025-12-04T09:06:00"/>
        <d v="2025-02-16T15:46:00"/>
        <d v="2025-04-17T14:56:00"/>
        <d v="2025-04-18T04:44:00"/>
        <d v="2025-09-22T21:27:00"/>
        <d v="2025-07-24T21:01:00"/>
        <d v="2025-03-20T11:16:00"/>
        <d v="2025-06-04T10:23:00"/>
        <d v="2025-09-28T23:46:00"/>
        <d v="2025-09-04T10:44:00"/>
        <d v="2025-01-19T12:58:00"/>
        <d v="2025-12-12T08:31:00"/>
        <d v="2025-01-26T15:34:00"/>
        <d v="2025-08-05T15:59:00"/>
        <d v="2025-06-03T00:00:00"/>
        <d v="2025-06-03T18:18:00"/>
        <d v="2025-06-23T22:22:00"/>
        <d v="2025-04-02T18:15:00"/>
        <d v="2025-12-04T20:31:00"/>
        <d v="2025-06-30T03:34:00"/>
        <d v="2025-05-11T04:59:00"/>
        <d v="2025-10-25T02:40:00"/>
        <d v="2025-10-02T18:17:00"/>
        <d v="2025-09-30T12:07:00"/>
        <d v="2025-03-17T12:20:00"/>
        <d v="2025-06-26T23:11:00"/>
        <d v="2025-07-03T18:35:00"/>
        <d v="2025-11-15T12:29:00"/>
        <d v="2025-05-11T23:35:00"/>
        <d v="2025-12-29T04:48:00"/>
        <d v="2025-02-18T16:35:00"/>
        <d v="2025-02-24T17:57:00"/>
        <d v="2025-06-03T11:47:00"/>
        <d v="2025-12-21T22:50:00"/>
        <d v="2025-07-19T16:49:00"/>
        <d v="2025-11-04T17:05:00"/>
        <d v="2025-12-22T00:20:00"/>
        <d v="2025-04-28T22:54:00"/>
        <d v="2025-09-20T01:12:00"/>
        <d v="2025-02-15T12:45:00"/>
        <d v="2025-10-29T09:11:00"/>
        <d v="2025-12-22T02:54:00"/>
        <d v="2025-07-08T14:25:00"/>
        <d v="2025-11-06T22:30:00"/>
        <d v="2025-11-14T00:28:00"/>
        <d v="2025-05-09T11:25:00"/>
        <d v="2025-02-18T03:02:00"/>
        <d v="2025-01-25T22:58:00"/>
        <d v="2025-09-23T01:43:00"/>
        <d v="2025-04-28T19:57:00"/>
        <d v="2025-05-24T22:39:00"/>
        <d v="2025-07-19T18:46:00"/>
        <d v="2025-06-06T18:08:00"/>
        <d v="2025-12-14T19:06:00"/>
        <d v="2025-05-14T19:54:00"/>
        <d v="2025-05-28T12:14:00"/>
        <d v="2025-12-02T23:06:00"/>
        <d v="2025-03-12T21:39:00"/>
        <d v="2025-08-21T21:07:00"/>
      </sharedItems>
    </cacheField>
    <cacheField name="Month" numFmtId="14">
      <sharedItems count="12">
        <s v="April"/>
        <s v="December"/>
        <s v="September"/>
        <s v="March"/>
        <s v="July"/>
        <s v="January"/>
        <s v="May"/>
        <s v="August"/>
        <s v="November"/>
        <s v="June"/>
        <s v="October"/>
        <s v="February"/>
      </sharedItems>
    </cacheField>
    <cacheField name="Year" numFmtId="14">
      <sharedItems/>
    </cacheField>
    <cacheField name="DeliveryPartner" numFmtId="0">
      <sharedItems/>
    </cacheField>
    <cacheField name="PackageType" numFmtId="0">
      <sharedItems count="8">
        <s v="Automobile Parts"/>
        <s v="Electronics"/>
        <s v="Pharmacy"/>
        <s v="Furniture"/>
        <s v="Cosmetics"/>
        <s v="Clothing"/>
        <s v="Fragile Items"/>
        <s v="Groceries"/>
      </sharedItems>
    </cacheField>
    <cacheField name="OrderPriority" numFmtId="0">
      <sharedItems count="3">
        <s v="Low"/>
        <s v="Medium"/>
        <s v="High"/>
      </sharedItems>
    </cacheField>
    <cacheField name="Region" numFmtId="0">
      <sharedItems count="5">
        <s v="South"/>
        <s v="Central"/>
        <s v="West"/>
        <s v="North"/>
        <s v="East"/>
      </sharedItems>
    </cacheField>
    <cacheField name="Country" numFmtId="0">
      <sharedItems/>
    </cacheField>
    <cacheField name="OrderQuantity" numFmtId="0">
      <sharedItems containsSemiMixedTypes="0" containsString="0" containsNumber="1" containsInteger="1" minValue="1" maxValue="99"/>
    </cacheField>
    <cacheField name="UnitPrice" numFmtId="0">
      <sharedItems containsSemiMixedTypes="0" containsString="0" containsNumber="1" containsInteger="1" minValue="450" maxValue="45000"/>
    </cacheField>
    <cacheField name="Gross Revenue" numFmtId="164">
      <sharedItems containsSemiMixedTypes="0" containsString="0" containsNumber="1" containsInteger="1" minValue="450" maxValue="4455000"/>
    </cacheField>
    <cacheField name="Discount Amount " numFmtId="164">
      <sharedItems containsSemiMixedTypes="0" containsString="0" containsNumber="1" containsInteger="1" minValue="250" maxValue="13000"/>
    </cacheField>
    <cacheField name="Actul Bill Amount" numFmtId="164">
      <sharedItems containsSemiMixedTypes="0" containsString="0" containsNumber="1" containsInteger="1" minValue="200" maxValue="4442000"/>
    </cacheField>
    <cacheField name="ItemCost" numFmtId="164">
      <sharedItems containsSemiMixedTypes="0" containsString="0" containsNumber="1" containsInteger="1" minValue="200" maxValue="3168000"/>
    </cacheField>
    <cacheField name="TotalFinancialCost" numFmtId="164">
      <sharedItems containsSemiMixedTypes="0" containsString="0" containsNumber="1" minValue="633.53" maxValue="3169061.89"/>
    </cacheField>
    <cacheField name="Net Profit" numFmtId="164">
      <sharedItems containsSemiMixedTypes="0" containsString="0" containsNumber="1" minValue="-1799.6399999999999" maxValue="1286770.5299999998"/>
    </cacheField>
    <cacheField name="Net Sales" numFmtId="164">
      <sharedItems containsSemiMixedTypes="0" containsString="0" containsNumber="1" minValue="-1249.6399999999999" maxValue="4441770.53"/>
    </cacheField>
    <cacheField name="SafetyStockLevel" numFmtId="0">
      <sharedItems containsSemiMixedTypes="0" containsString="0" containsNumber="1" containsInteger="1" minValue="300" maxValue="1199"/>
    </cacheField>
    <cacheField name="ShippingCost" numFmtId="0">
      <sharedItems containsSemiMixedTypes="0" containsString="0" containsNumber="1" minValue="100.58" maxValue="3162.75"/>
    </cacheField>
    <cacheField name="ProductName" numFmtId="0">
      <sharedItems count="19">
        <s v="Ceramic Brake Pads"/>
        <s v="Heavy Duty Car Battery"/>
        <s v="Enterprise Laptop"/>
        <s v="Vitamin C Supplements"/>
        <s v="Solid Wood Study Table"/>
        <s v="Luxury Perfume"/>
        <s v="Performance Running Shoes"/>
        <s v="Ceramic Dinner Set (24pc)"/>
        <s v="Ergonomic Office Chair"/>
        <s v="Formal Cotton Shirt"/>
        <s v="Matte Lipstick Set"/>
        <s v="Crystal Chandelier"/>
        <s v="Insulin Cooling Kit"/>
        <s v="Basmati Rice Premium 5kg"/>
        <s v="Organic Honey 1kg"/>
        <s v="Extra Virgin Olive Oil 1L"/>
        <s v="Wireless Headphones"/>
        <s v="Premium Smartphone"/>
        <s v="Premium Denim Jacket"/>
      </sharedItems>
    </cacheField>
    <cacheField name="UnitCost" numFmtId="0">
      <sharedItems containsSemiMixedTypes="0" containsString="0" containsNumber="1" containsInteger="1" minValue="200" maxValue="32000"/>
    </cacheField>
    <cacheField name="WarehouseName" numFmtId="0">
      <sharedItems/>
    </cacheField>
    <cacheField name="City" numFmtId="0">
      <sharedItems count="5">
        <s v="Bengaluru"/>
        <s v="Nagpur"/>
        <s v="Mumbai"/>
        <s v="Delhi"/>
        <s v="Kolkata"/>
      </sharedItems>
    </cacheField>
  </cacheFields>
  <extLst>
    <ext xmlns:x14="http://schemas.microsoft.com/office/spreadsheetml/2009/9/main" uri="{725AE2AE-9491-48be-B2B4-4EB974FC3084}">
      <x14:pivotCacheDefinition pivotCacheId="19072555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99">
  <r>
    <n v="100001"/>
    <x v="0"/>
    <x v="0"/>
    <s v="2025"/>
    <s v="Delhivery"/>
    <x v="0"/>
    <x v="0"/>
    <x v="0"/>
    <s v="India"/>
    <n v="50"/>
    <n v="3200"/>
    <n v="160000"/>
    <n v="1200"/>
    <n v="158800"/>
    <n v="100000"/>
    <n v="100761.96"/>
    <n v="59238.039999999994"/>
    <n v="158038.04"/>
    <n v="767"/>
    <n v="761.96"/>
    <x v="0"/>
    <n v="2000"/>
    <s v="Bengaluru Regional Hub"/>
    <x v="0"/>
  </r>
  <r>
    <n v="100002"/>
    <x v="1"/>
    <x v="1"/>
    <s v="2025"/>
    <s v="Ecom Express"/>
    <x v="0"/>
    <x v="0"/>
    <x v="1"/>
    <s v="India"/>
    <n v="95"/>
    <n v="6500"/>
    <n v="617500"/>
    <n v="2300"/>
    <n v="615200"/>
    <n v="399000"/>
    <n v="399247.78"/>
    <n v="218252.21999999997"/>
    <n v="614952.22"/>
    <n v="460"/>
    <n v="247.78"/>
    <x v="1"/>
    <n v="4200"/>
    <s v="Nagpur Central Hub"/>
    <x v="1"/>
  </r>
  <r>
    <n v="100003"/>
    <x v="2"/>
    <x v="2"/>
    <s v="2025"/>
    <s v="Amazon Logistics"/>
    <x v="1"/>
    <x v="0"/>
    <x v="2"/>
    <s v="India"/>
    <n v="28"/>
    <n v="45000"/>
    <n v="1260000"/>
    <n v="13000"/>
    <n v="1247000"/>
    <n v="896000"/>
    <n v="896427.83"/>
    <n v="363572.17000000004"/>
    <n v="1246572.17"/>
    <n v="682"/>
    <n v="427.83"/>
    <x v="2"/>
    <n v="32000"/>
    <s v="Mumbai Mega Hub"/>
    <x v="2"/>
  </r>
  <r>
    <n v="100004"/>
    <x v="3"/>
    <x v="0"/>
    <s v="2025"/>
    <s v="Ecom Express"/>
    <x v="2"/>
    <x v="1"/>
    <x v="2"/>
    <s v="India"/>
    <n v="62"/>
    <n v="450"/>
    <n v="27900"/>
    <n v="250"/>
    <n v="27650"/>
    <n v="12400"/>
    <n v="15305.880000000001"/>
    <n v="12594.119999999999"/>
    <n v="24744.12"/>
    <n v="564"/>
    <n v="2905.88"/>
    <x v="3"/>
    <n v="200"/>
    <s v="Mumbai Mega Hub"/>
    <x v="2"/>
  </r>
  <r>
    <n v="100005"/>
    <x v="4"/>
    <x v="3"/>
    <s v="2025"/>
    <s v="Amazon Logistics"/>
    <x v="0"/>
    <x v="2"/>
    <x v="3"/>
    <s v="India"/>
    <n v="55"/>
    <n v="3200"/>
    <n v="176000"/>
    <n v="1200"/>
    <n v="174800"/>
    <n v="110000"/>
    <n v="110560.34"/>
    <n v="65439.66"/>
    <n v="174239.66"/>
    <n v="537"/>
    <n v="560.34"/>
    <x v="0"/>
    <n v="2000"/>
    <s v="Delhi NCR Mega Hub"/>
    <x v="3"/>
  </r>
  <r>
    <n v="100006"/>
    <x v="5"/>
    <x v="4"/>
    <s v="2025"/>
    <s v="Shadowfax"/>
    <x v="3"/>
    <x v="0"/>
    <x v="0"/>
    <s v="India"/>
    <n v="14"/>
    <n v="12000"/>
    <n v="168000"/>
    <n v="4000"/>
    <n v="164000"/>
    <n v="112000"/>
    <n v="112612.14"/>
    <n v="55387.86"/>
    <n v="163387.85999999999"/>
    <n v="769"/>
    <n v="612.14"/>
    <x v="4"/>
    <n v="8000"/>
    <s v="Bengaluru Regional Hub"/>
    <x v="0"/>
  </r>
  <r>
    <n v="100007"/>
    <x v="6"/>
    <x v="5"/>
    <s v="2025"/>
    <s v="Amazon Logistics"/>
    <x v="2"/>
    <x v="0"/>
    <x v="4"/>
    <s v="India"/>
    <n v="67"/>
    <n v="450"/>
    <n v="30150"/>
    <n v="250"/>
    <n v="29900"/>
    <n v="13400"/>
    <n v="13884.17"/>
    <n v="16265.83"/>
    <n v="29415.83"/>
    <n v="941"/>
    <n v="484.17"/>
    <x v="3"/>
    <n v="200"/>
    <s v="Kolkata Regional Hub"/>
    <x v="4"/>
  </r>
  <r>
    <n v="100008"/>
    <x v="7"/>
    <x v="0"/>
    <s v="2025"/>
    <s v="DHL"/>
    <x v="2"/>
    <x v="2"/>
    <x v="0"/>
    <s v="India"/>
    <n v="66"/>
    <n v="450"/>
    <n v="29700"/>
    <n v="250"/>
    <n v="29450"/>
    <n v="13200"/>
    <n v="13454.21"/>
    <n v="16245.79"/>
    <n v="29195.79"/>
    <n v="407"/>
    <n v="254.21"/>
    <x v="3"/>
    <n v="200"/>
    <s v="Bengaluru Regional Hub"/>
    <x v="0"/>
  </r>
  <r>
    <n v="100009"/>
    <x v="8"/>
    <x v="6"/>
    <s v="2025"/>
    <s v="Ecom Express"/>
    <x v="4"/>
    <x v="0"/>
    <x v="2"/>
    <s v="India"/>
    <n v="36"/>
    <n v="5500"/>
    <n v="198000"/>
    <n v="2000"/>
    <n v="196000"/>
    <n v="126000"/>
    <n v="126749.19"/>
    <n v="71250.81"/>
    <n v="195250.81"/>
    <n v="533"/>
    <n v="749.19"/>
    <x v="5"/>
    <n v="3500"/>
    <s v="Mumbai Mega Hub"/>
    <x v="2"/>
  </r>
  <r>
    <n v="100010"/>
    <x v="9"/>
    <x v="7"/>
    <s v="2025"/>
    <s v="Blue Dart"/>
    <x v="5"/>
    <x v="0"/>
    <x v="3"/>
    <s v="India"/>
    <n v="86"/>
    <n v="4500"/>
    <n v="387000"/>
    <n v="2000"/>
    <n v="385000"/>
    <n v="215000"/>
    <n v="215642.55"/>
    <n v="171357.45"/>
    <n v="384357.45"/>
    <n v="891"/>
    <n v="642.54999999999995"/>
    <x v="6"/>
    <n v="2500"/>
    <s v="Delhi NCR Mega Hub"/>
    <x v="3"/>
  </r>
  <r>
    <n v="100011"/>
    <x v="10"/>
    <x v="8"/>
    <s v="2025"/>
    <s v="FedEx"/>
    <x v="6"/>
    <x v="2"/>
    <x v="0"/>
    <s v="India"/>
    <n v="63"/>
    <n v="4500"/>
    <n v="283500"/>
    <n v="1700"/>
    <n v="281800"/>
    <n v="176400"/>
    <n v="176783.82"/>
    <n v="106716.18"/>
    <n v="281416.18"/>
    <n v="1098"/>
    <n v="383.82"/>
    <x v="7"/>
    <n v="2800"/>
    <s v="Bengaluru Regional Hub"/>
    <x v="0"/>
  </r>
  <r>
    <n v="100012"/>
    <x v="11"/>
    <x v="3"/>
    <s v="2025"/>
    <s v="Shadowfax"/>
    <x v="6"/>
    <x v="0"/>
    <x v="1"/>
    <s v="India"/>
    <n v="50"/>
    <n v="4500"/>
    <n v="225000"/>
    <n v="1700"/>
    <n v="223300"/>
    <n v="140000"/>
    <n v="140539.54"/>
    <n v="84460.459999999992"/>
    <n v="222760.46"/>
    <n v="363"/>
    <n v="539.54"/>
    <x v="7"/>
    <n v="2800"/>
    <s v="Nagpur Central Hub"/>
    <x v="1"/>
  </r>
  <r>
    <n v="100013"/>
    <x v="12"/>
    <x v="0"/>
    <s v="2025"/>
    <s v="Xpressbees"/>
    <x v="3"/>
    <x v="1"/>
    <x v="4"/>
    <s v="India"/>
    <n v="44"/>
    <n v="8500"/>
    <n v="374000"/>
    <n v="3000"/>
    <n v="371000"/>
    <n v="242000"/>
    <n v="242821.5"/>
    <n v="131178.5"/>
    <n v="370178.5"/>
    <n v="1130"/>
    <n v="821.5"/>
    <x v="8"/>
    <n v="5500"/>
    <s v="Kolkata Regional Hub"/>
    <x v="4"/>
  </r>
  <r>
    <n v="100014"/>
    <x v="13"/>
    <x v="1"/>
    <s v="2025"/>
    <s v="Ekart"/>
    <x v="5"/>
    <x v="1"/>
    <x v="1"/>
    <s v="India"/>
    <n v="8"/>
    <n v="1800"/>
    <n v="14400"/>
    <n v="900"/>
    <n v="13500"/>
    <n v="7200"/>
    <n v="7767.28"/>
    <n v="6632.72"/>
    <n v="12932.72"/>
    <n v="586"/>
    <n v="567.28"/>
    <x v="9"/>
    <n v="900"/>
    <s v="Nagpur Central Hub"/>
    <x v="1"/>
  </r>
  <r>
    <n v="100015"/>
    <x v="14"/>
    <x v="9"/>
    <s v="2025"/>
    <s v="Delhivery"/>
    <x v="4"/>
    <x v="0"/>
    <x v="0"/>
    <s v="India"/>
    <n v="80"/>
    <n v="1500"/>
    <n v="120000"/>
    <n v="700"/>
    <n v="119300"/>
    <n v="64000"/>
    <n v="64422.49"/>
    <n v="55577.51"/>
    <n v="118877.51"/>
    <n v="1144"/>
    <n v="422.49"/>
    <x v="10"/>
    <n v="800"/>
    <s v="Bengaluru Regional Hub"/>
    <x v="0"/>
  </r>
  <r>
    <n v="100016"/>
    <x v="15"/>
    <x v="6"/>
    <s v="2025"/>
    <s v="Amazon Logistics"/>
    <x v="0"/>
    <x v="2"/>
    <x v="4"/>
    <s v="India"/>
    <n v="9"/>
    <n v="3200"/>
    <n v="28800"/>
    <n v="1200"/>
    <n v="27600"/>
    <n v="18000"/>
    <n v="19045.439999999999"/>
    <n v="9754.5600000000013"/>
    <n v="26554.560000000001"/>
    <n v="523"/>
    <n v="1045.44"/>
    <x v="0"/>
    <n v="2000"/>
    <s v="Kolkata Regional Hub"/>
    <x v="4"/>
  </r>
  <r>
    <n v="100017"/>
    <x v="16"/>
    <x v="6"/>
    <s v="2025"/>
    <s v="DHL"/>
    <x v="3"/>
    <x v="0"/>
    <x v="0"/>
    <s v="India"/>
    <n v="76"/>
    <n v="12000"/>
    <n v="912000"/>
    <n v="4000"/>
    <n v="908000"/>
    <n v="608000"/>
    <n v="608542.92000000004"/>
    <n v="303457.07999999996"/>
    <n v="907457.08"/>
    <n v="933"/>
    <n v="542.91999999999996"/>
    <x v="4"/>
    <n v="8000"/>
    <s v="Bengaluru Regional Hub"/>
    <x v="0"/>
  </r>
  <r>
    <n v="100018"/>
    <x v="17"/>
    <x v="8"/>
    <s v="2025"/>
    <s v="Ecom Express"/>
    <x v="6"/>
    <x v="1"/>
    <x v="2"/>
    <s v="India"/>
    <n v="32"/>
    <n v="15000"/>
    <n v="480000"/>
    <n v="5500"/>
    <n v="474500"/>
    <n v="304000"/>
    <n v="305040.38"/>
    <n v="174959.62"/>
    <n v="473459.62"/>
    <n v="1013"/>
    <n v="1040.3800000000001"/>
    <x v="11"/>
    <n v="9500"/>
    <s v="Mumbai Mega Hub"/>
    <x v="2"/>
  </r>
  <r>
    <n v="100019"/>
    <x v="18"/>
    <x v="2"/>
    <s v="2025"/>
    <s v="FedEx"/>
    <x v="6"/>
    <x v="0"/>
    <x v="0"/>
    <s v="India"/>
    <n v="53"/>
    <n v="15000"/>
    <n v="795000"/>
    <n v="5500"/>
    <n v="789500"/>
    <n v="503500"/>
    <n v="506063.91"/>
    <n v="288936.09000000003"/>
    <n v="786936.09"/>
    <n v="466"/>
    <n v="2563.91"/>
    <x v="11"/>
    <n v="9500"/>
    <s v="Bengaluru Regional Hub"/>
    <x v="0"/>
  </r>
  <r>
    <n v="100020"/>
    <x v="19"/>
    <x v="1"/>
    <s v="2025"/>
    <s v="Blue Dart"/>
    <x v="3"/>
    <x v="1"/>
    <x v="4"/>
    <s v="India"/>
    <n v="67"/>
    <n v="8500"/>
    <n v="569500"/>
    <n v="3000"/>
    <n v="566500"/>
    <n v="368500"/>
    <n v="368747.98"/>
    <n v="200752.02000000002"/>
    <n v="566252.02"/>
    <n v="567"/>
    <n v="247.98"/>
    <x v="8"/>
    <n v="5500"/>
    <s v="Kolkata Regional Hub"/>
    <x v="4"/>
  </r>
  <r>
    <n v="100021"/>
    <x v="20"/>
    <x v="10"/>
    <s v="2025"/>
    <s v="Blue Dart"/>
    <x v="2"/>
    <x v="2"/>
    <x v="3"/>
    <s v="India"/>
    <n v="58"/>
    <n v="2500"/>
    <n v="145000"/>
    <n v="1000"/>
    <n v="144000"/>
    <n v="87000"/>
    <n v="87748.67"/>
    <n v="57251.33"/>
    <n v="143251.32999999999"/>
    <n v="458"/>
    <n v="748.67"/>
    <x v="12"/>
    <n v="1500"/>
    <s v="Delhi NCR Mega Hub"/>
    <x v="3"/>
  </r>
  <r>
    <n v="100022"/>
    <x v="21"/>
    <x v="4"/>
    <s v="2025"/>
    <s v="Ecom Express"/>
    <x v="1"/>
    <x v="0"/>
    <x v="3"/>
    <s v="India"/>
    <n v="58"/>
    <n v="45000"/>
    <n v="2610000"/>
    <n v="13000"/>
    <n v="2597000"/>
    <n v="1856000"/>
    <n v="1857125.62"/>
    <n v="752874.37999999989"/>
    <n v="2595874.38"/>
    <n v="736"/>
    <n v="1125.6199999999999"/>
    <x v="2"/>
    <n v="32000"/>
    <s v="Delhi NCR Mega Hub"/>
    <x v="3"/>
  </r>
  <r>
    <n v="100023"/>
    <x v="22"/>
    <x v="10"/>
    <s v="2025"/>
    <s v="Xpressbees"/>
    <x v="4"/>
    <x v="1"/>
    <x v="3"/>
    <s v="India"/>
    <n v="98"/>
    <n v="1500"/>
    <n v="147000"/>
    <n v="700"/>
    <n v="146300"/>
    <n v="78400"/>
    <n v="80875.259999999995"/>
    <n v="66124.740000000005"/>
    <n v="143824.74"/>
    <n v="931"/>
    <n v="2475.2600000000002"/>
    <x v="10"/>
    <n v="800"/>
    <s v="Delhi NCR Mega Hub"/>
    <x v="3"/>
  </r>
  <r>
    <n v="100024"/>
    <x v="23"/>
    <x v="9"/>
    <s v="2025"/>
    <s v="Ekart"/>
    <x v="0"/>
    <x v="1"/>
    <x v="2"/>
    <s v="India"/>
    <n v="63"/>
    <n v="6500"/>
    <n v="409500"/>
    <n v="2300"/>
    <n v="407200"/>
    <n v="264600"/>
    <n v="265685.49"/>
    <n v="143814.51"/>
    <n v="406114.51"/>
    <n v="825"/>
    <n v="1085.49"/>
    <x v="1"/>
    <n v="4200"/>
    <s v="Mumbai Mega Hub"/>
    <x v="2"/>
  </r>
  <r>
    <n v="100025"/>
    <x v="24"/>
    <x v="8"/>
    <s v="2025"/>
    <s v="Xpressbees"/>
    <x v="4"/>
    <x v="0"/>
    <x v="4"/>
    <s v="India"/>
    <n v="33"/>
    <n v="1500"/>
    <n v="49500"/>
    <n v="700"/>
    <n v="48800"/>
    <n v="26400"/>
    <n v="27661.72"/>
    <n v="21838.28"/>
    <n v="47538.28"/>
    <n v="966"/>
    <n v="1261.72"/>
    <x v="10"/>
    <n v="800"/>
    <s v="Kolkata Regional Hub"/>
    <x v="4"/>
  </r>
  <r>
    <n v="100026"/>
    <x v="25"/>
    <x v="5"/>
    <s v="2025"/>
    <s v="Blue Dart"/>
    <x v="3"/>
    <x v="0"/>
    <x v="2"/>
    <s v="India"/>
    <n v="11"/>
    <n v="12000"/>
    <n v="132000"/>
    <n v="4000"/>
    <n v="128000"/>
    <n v="88000"/>
    <n v="90607.3"/>
    <n v="41392.699999999997"/>
    <n v="125392.7"/>
    <n v="719"/>
    <n v="2607.3000000000002"/>
    <x v="4"/>
    <n v="8000"/>
    <s v="Mumbai Mega Hub"/>
    <x v="2"/>
  </r>
  <r>
    <n v="100027"/>
    <x v="26"/>
    <x v="2"/>
    <s v="2025"/>
    <s v="Delhivery"/>
    <x v="6"/>
    <x v="0"/>
    <x v="4"/>
    <s v="India"/>
    <n v="95"/>
    <n v="15000"/>
    <n v="1425000"/>
    <n v="5500"/>
    <n v="1419500"/>
    <n v="902500"/>
    <n v="903675.4"/>
    <n v="521324.6"/>
    <n v="1418324.6"/>
    <n v="939"/>
    <n v="1175.4000000000001"/>
    <x v="11"/>
    <n v="9500"/>
    <s v="Kolkata Regional Hub"/>
    <x v="4"/>
  </r>
  <r>
    <n v="100028"/>
    <x v="27"/>
    <x v="7"/>
    <s v="2025"/>
    <s v="FedEx"/>
    <x v="7"/>
    <x v="2"/>
    <x v="0"/>
    <s v="India"/>
    <n v="21"/>
    <n v="850"/>
    <n v="17850"/>
    <n v="300"/>
    <n v="17550"/>
    <n v="11550"/>
    <n v="12448.34"/>
    <n v="5401.66"/>
    <n v="16651.66"/>
    <n v="493"/>
    <n v="898.34"/>
    <x v="13"/>
    <n v="550"/>
    <s v="Bengaluru Regional Hub"/>
    <x v="0"/>
  </r>
  <r>
    <n v="100029"/>
    <x v="28"/>
    <x v="1"/>
    <s v="2025"/>
    <s v="Delhivery"/>
    <x v="3"/>
    <x v="2"/>
    <x v="4"/>
    <s v="India"/>
    <n v="80"/>
    <n v="12000"/>
    <n v="960000"/>
    <n v="4000"/>
    <n v="956000"/>
    <n v="640000"/>
    <n v="640552.63"/>
    <n v="319447.37"/>
    <n v="955447.37"/>
    <n v="437"/>
    <n v="552.63"/>
    <x v="4"/>
    <n v="8000"/>
    <s v="Kolkata Regional Hub"/>
    <x v="4"/>
  </r>
  <r>
    <n v="100030"/>
    <x v="29"/>
    <x v="11"/>
    <s v="2025"/>
    <s v="Blue Dart"/>
    <x v="4"/>
    <x v="1"/>
    <x v="0"/>
    <s v="India"/>
    <n v="58"/>
    <n v="1500"/>
    <n v="87000"/>
    <n v="700"/>
    <n v="86300"/>
    <n v="46400"/>
    <n v="46807.9"/>
    <n v="40192.1"/>
    <n v="85892.1"/>
    <n v="847"/>
    <n v="407.9"/>
    <x v="10"/>
    <n v="800"/>
    <s v="Bengaluru Regional Hub"/>
    <x v="0"/>
  </r>
  <r>
    <n v="100031"/>
    <x v="30"/>
    <x v="11"/>
    <s v="2025"/>
    <s v="Delhivery"/>
    <x v="2"/>
    <x v="0"/>
    <x v="1"/>
    <s v="India"/>
    <n v="52"/>
    <n v="450"/>
    <n v="23400"/>
    <n v="250"/>
    <n v="23150"/>
    <n v="10400"/>
    <n v="10966.02"/>
    <n v="12433.98"/>
    <n v="22583.98"/>
    <n v="982"/>
    <n v="566.02"/>
    <x v="3"/>
    <n v="200"/>
    <s v="Nagpur Central Hub"/>
    <x v="1"/>
  </r>
  <r>
    <n v="100032"/>
    <x v="31"/>
    <x v="9"/>
    <s v="2025"/>
    <s v="Ekart"/>
    <x v="7"/>
    <x v="1"/>
    <x v="2"/>
    <s v="India"/>
    <n v="66"/>
    <n v="600"/>
    <n v="39600"/>
    <n v="250"/>
    <n v="39350"/>
    <n v="23100"/>
    <n v="23778.400000000001"/>
    <n v="15821.599999999999"/>
    <n v="38671.599999999999"/>
    <n v="447"/>
    <n v="678.4"/>
    <x v="14"/>
    <n v="350"/>
    <s v="Mumbai Mega Hub"/>
    <x v="2"/>
  </r>
  <r>
    <n v="100033"/>
    <x v="32"/>
    <x v="4"/>
    <s v="2025"/>
    <s v="Shadowfax"/>
    <x v="0"/>
    <x v="0"/>
    <x v="3"/>
    <s v="India"/>
    <n v="22"/>
    <n v="6500"/>
    <n v="143000"/>
    <n v="2300"/>
    <n v="140700"/>
    <n v="92400"/>
    <n v="92777.76"/>
    <n v="50222.240000000005"/>
    <n v="140322.23999999999"/>
    <n v="542"/>
    <n v="377.76"/>
    <x v="1"/>
    <n v="4200"/>
    <s v="Delhi NCR Mega Hub"/>
    <x v="3"/>
  </r>
  <r>
    <n v="100034"/>
    <x v="33"/>
    <x v="2"/>
    <s v="2025"/>
    <s v="Ekart"/>
    <x v="7"/>
    <x v="2"/>
    <x v="4"/>
    <s v="India"/>
    <n v="8"/>
    <n v="850"/>
    <n v="6800"/>
    <n v="300"/>
    <n v="6500"/>
    <n v="4400"/>
    <n v="5156.9799999999996"/>
    <n v="1643.0200000000004"/>
    <n v="5743.02"/>
    <n v="318"/>
    <n v="756.98"/>
    <x v="13"/>
    <n v="550"/>
    <s v="Kolkata Regional Hub"/>
    <x v="4"/>
  </r>
  <r>
    <n v="100035"/>
    <x v="34"/>
    <x v="4"/>
    <s v="2025"/>
    <s v="Blue Dart"/>
    <x v="0"/>
    <x v="1"/>
    <x v="4"/>
    <s v="India"/>
    <n v="83"/>
    <n v="6500"/>
    <n v="539500"/>
    <n v="2300"/>
    <n v="537200"/>
    <n v="348600"/>
    <n v="349292.22"/>
    <n v="190207.78000000003"/>
    <n v="536507.78"/>
    <n v="426"/>
    <n v="692.22"/>
    <x v="1"/>
    <n v="4200"/>
    <s v="Kolkata Regional Hub"/>
    <x v="4"/>
  </r>
  <r>
    <n v="100036"/>
    <x v="35"/>
    <x v="9"/>
    <s v="2025"/>
    <s v="Delhivery"/>
    <x v="6"/>
    <x v="0"/>
    <x v="1"/>
    <s v="India"/>
    <n v="37"/>
    <n v="4500"/>
    <n v="166500"/>
    <n v="1700"/>
    <n v="164800"/>
    <n v="103600"/>
    <n v="104008.09"/>
    <n v="62491.91"/>
    <n v="164391.91"/>
    <n v="655"/>
    <n v="408.09"/>
    <x v="7"/>
    <n v="2800"/>
    <s v="Nagpur Central Hub"/>
    <x v="1"/>
  </r>
  <r>
    <n v="100037"/>
    <x v="36"/>
    <x v="11"/>
    <s v="2025"/>
    <s v="Ekart"/>
    <x v="6"/>
    <x v="0"/>
    <x v="0"/>
    <s v="India"/>
    <n v="81"/>
    <n v="15000"/>
    <n v="1215000"/>
    <n v="5500"/>
    <n v="1209500"/>
    <n v="769500"/>
    <n v="769805.08"/>
    <n v="445194.92000000004"/>
    <n v="1209194.92"/>
    <n v="494"/>
    <n v="305.08"/>
    <x v="11"/>
    <n v="9500"/>
    <s v="Bengaluru Regional Hub"/>
    <x v="0"/>
  </r>
  <r>
    <n v="100038"/>
    <x v="37"/>
    <x v="1"/>
    <s v="2025"/>
    <s v="Amazon Logistics"/>
    <x v="2"/>
    <x v="1"/>
    <x v="1"/>
    <s v="India"/>
    <n v="43"/>
    <n v="450"/>
    <n v="19350"/>
    <n v="250"/>
    <n v="19100"/>
    <n v="8600"/>
    <n v="9602.09"/>
    <n v="9747.91"/>
    <n v="18097.91"/>
    <n v="1104"/>
    <n v="1002.09"/>
    <x v="3"/>
    <n v="200"/>
    <s v="Nagpur Central Hub"/>
    <x v="1"/>
  </r>
  <r>
    <n v="100039"/>
    <x v="38"/>
    <x v="11"/>
    <s v="2025"/>
    <s v="Ecom Express"/>
    <x v="4"/>
    <x v="0"/>
    <x v="3"/>
    <s v="India"/>
    <n v="68"/>
    <n v="5500"/>
    <n v="374000"/>
    <n v="2000"/>
    <n v="372000"/>
    <n v="238000"/>
    <n v="239786.31"/>
    <n v="134213.69"/>
    <n v="370213.69"/>
    <n v="1193"/>
    <n v="1786.31"/>
    <x v="5"/>
    <n v="3500"/>
    <s v="Delhi NCR Mega Hub"/>
    <x v="3"/>
  </r>
  <r>
    <n v="100040"/>
    <x v="39"/>
    <x v="2"/>
    <s v="2025"/>
    <s v="Ecom Express"/>
    <x v="7"/>
    <x v="2"/>
    <x v="4"/>
    <s v="India"/>
    <n v="45"/>
    <n v="1200"/>
    <n v="54000"/>
    <n v="400"/>
    <n v="53600"/>
    <n v="36000"/>
    <n v="36912.839999999997"/>
    <n v="17087.160000000003"/>
    <n v="52687.16"/>
    <n v="1118"/>
    <n v="912.84"/>
    <x v="15"/>
    <n v="800"/>
    <s v="Kolkata Regional Hub"/>
    <x v="4"/>
  </r>
  <r>
    <n v="100041"/>
    <x v="40"/>
    <x v="8"/>
    <s v="2025"/>
    <s v="Ecom Express"/>
    <x v="0"/>
    <x v="1"/>
    <x v="3"/>
    <s v="India"/>
    <n v="51"/>
    <n v="3200"/>
    <n v="163200"/>
    <n v="1200"/>
    <n v="162000"/>
    <n v="102000"/>
    <n v="102557.78"/>
    <n v="60642.22"/>
    <n v="161442.22"/>
    <n v="1109"/>
    <n v="557.78"/>
    <x v="0"/>
    <n v="2000"/>
    <s v="Delhi NCR Mega Hub"/>
    <x v="3"/>
  </r>
  <r>
    <n v="100042"/>
    <x v="41"/>
    <x v="6"/>
    <s v="2025"/>
    <s v="FedEx"/>
    <x v="1"/>
    <x v="0"/>
    <x v="1"/>
    <s v="India"/>
    <n v="65"/>
    <n v="3500"/>
    <n v="227500"/>
    <n v="1300"/>
    <n v="226200"/>
    <n v="143000"/>
    <n v="143679.72"/>
    <n v="83820.28"/>
    <n v="225520.28"/>
    <n v="338"/>
    <n v="679.72"/>
    <x v="16"/>
    <n v="2200"/>
    <s v="Nagpur Central Hub"/>
    <x v="1"/>
  </r>
  <r>
    <n v="100043"/>
    <x v="42"/>
    <x v="8"/>
    <s v="2025"/>
    <s v="Xpressbees"/>
    <x v="6"/>
    <x v="2"/>
    <x v="2"/>
    <s v="India"/>
    <n v="67"/>
    <n v="15000"/>
    <n v="1005000"/>
    <n v="5500"/>
    <n v="999500"/>
    <n v="636500"/>
    <n v="637262.86"/>
    <n v="367737.14"/>
    <n v="998737.14"/>
    <n v="923"/>
    <n v="762.86"/>
    <x v="11"/>
    <n v="9500"/>
    <s v="Mumbai Mega Hub"/>
    <x v="2"/>
  </r>
  <r>
    <n v="100044"/>
    <x v="43"/>
    <x v="6"/>
    <s v="2025"/>
    <s v="Ecom Express"/>
    <x v="3"/>
    <x v="0"/>
    <x v="4"/>
    <s v="India"/>
    <n v="17"/>
    <n v="12000"/>
    <n v="204000"/>
    <n v="4000"/>
    <n v="200000"/>
    <n v="136000"/>
    <n v="136424.45000000001"/>
    <n v="67575.549999999988"/>
    <n v="199575.55"/>
    <n v="1019"/>
    <n v="424.45"/>
    <x v="4"/>
    <n v="8000"/>
    <s v="Kolkata Regional Hub"/>
    <x v="4"/>
  </r>
  <r>
    <n v="100045"/>
    <x v="44"/>
    <x v="5"/>
    <s v="2025"/>
    <s v="Amazon Logistics"/>
    <x v="7"/>
    <x v="0"/>
    <x v="4"/>
    <s v="India"/>
    <n v="97"/>
    <n v="1200"/>
    <n v="116400"/>
    <n v="400"/>
    <n v="116000"/>
    <n v="77600"/>
    <n v="77896.42"/>
    <n v="38503.58"/>
    <n v="115703.58"/>
    <n v="976"/>
    <n v="296.42"/>
    <x v="15"/>
    <n v="800"/>
    <s v="Kolkata Regional Hub"/>
    <x v="4"/>
  </r>
  <r>
    <n v="100046"/>
    <x v="45"/>
    <x v="8"/>
    <s v="2025"/>
    <s v="Ekart"/>
    <x v="1"/>
    <x v="0"/>
    <x v="4"/>
    <s v="India"/>
    <n v="4"/>
    <n v="25000"/>
    <n v="100000"/>
    <n v="7000"/>
    <n v="93000"/>
    <n v="72000"/>
    <n v="72756.03"/>
    <n v="27243.97"/>
    <n v="92243.97"/>
    <n v="383"/>
    <n v="756.03"/>
    <x v="17"/>
    <n v="18000"/>
    <s v="Kolkata Regional Hub"/>
    <x v="4"/>
  </r>
  <r>
    <n v="100047"/>
    <x v="46"/>
    <x v="9"/>
    <s v="2025"/>
    <s v="Xpressbees"/>
    <x v="2"/>
    <x v="2"/>
    <x v="3"/>
    <s v="India"/>
    <n v="82"/>
    <n v="2500"/>
    <n v="205000"/>
    <n v="1000"/>
    <n v="204000"/>
    <n v="123000"/>
    <n v="123310.19"/>
    <n v="81689.81"/>
    <n v="203689.81"/>
    <n v="363"/>
    <n v="310.19"/>
    <x v="12"/>
    <n v="1500"/>
    <s v="Delhi NCR Mega Hub"/>
    <x v="3"/>
  </r>
  <r>
    <n v="100048"/>
    <x v="47"/>
    <x v="10"/>
    <s v="2025"/>
    <s v="FedEx"/>
    <x v="2"/>
    <x v="1"/>
    <x v="1"/>
    <s v="India"/>
    <n v="17"/>
    <n v="450"/>
    <n v="7650"/>
    <n v="250"/>
    <n v="7400"/>
    <n v="3400"/>
    <n v="5971.41"/>
    <n v="1678.5900000000001"/>
    <n v="4828.59"/>
    <n v="854"/>
    <n v="2571.41"/>
    <x v="3"/>
    <n v="200"/>
    <s v="Nagpur Central Hub"/>
    <x v="1"/>
  </r>
  <r>
    <n v="100049"/>
    <x v="48"/>
    <x v="3"/>
    <s v="2025"/>
    <s v="FedEx"/>
    <x v="4"/>
    <x v="1"/>
    <x v="1"/>
    <s v="India"/>
    <n v="58"/>
    <n v="1500"/>
    <n v="87000"/>
    <n v="700"/>
    <n v="86300"/>
    <n v="46400"/>
    <n v="46658.97"/>
    <n v="40341.03"/>
    <n v="86041.03"/>
    <n v="528"/>
    <n v="258.97000000000003"/>
    <x v="10"/>
    <n v="800"/>
    <s v="Nagpur Central Hub"/>
    <x v="1"/>
  </r>
  <r>
    <n v="100050"/>
    <x v="49"/>
    <x v="8"/>
    <s v="2025"/>
    <s v="Delhivery"/>
    <x v="5"/>
    <x v="0"/>
    <x v="4"/>
    <s v="India"/>
    <n v="71"/>
    <n v="1800"/>
    <n v="127800"/>
    <n v="900"/>
    <n v="126900"/>
    <n v="63900"/>
    <n v="64284.41"/>
    <n v="63515.59"/>
    <n v="126515.59"/>
    <n v="832"/>
    <n v="384.41"/>
    <x v="9"/>
    <n v="900"/>
    <s v="Kolkata Regional Hub"/>
    <x v="4"/>
  </r>
  <r>
    <n v="100051"/>
    <x v="50"/>
    <x v="5"/>
    <s v="2025"/>
    <s v="Xpressbees"/>
    <x v="2"/>
    <x v="2"/>
    <x v="0"/>
    <s v="India"/>
    <n v="6"/>
    <n v="2500"/>
    <n v="15000"/>
    <n v="1000"/>
    <n v="14000"/>
    <n v="9000"/>
    <n v="9834.2199999999993"/>
    <n v="5165.7800000000007"/>
    <n v="13165.78"/>
    <n v="798"/>
    <n v="834.22"/>
    <x v="12"/>
    <n v="1500"/>
    <s v="Bengaluru Regional Hub"/>
    <x v="0"/>
  </r>
  <r>
    <n v="100052"/>
    <x v="51"/>
    <x v="7"/>
    <s v="2025"/>
    <s v="Amazon Logistics"/>
    <x v="7"/>
    <x v="2"/>
    <x v="2"/>
    <s v="India"/>
    <n v="41"/>
    <n v="1200"/>
    <n v="49200"/>
    <n v="400"/>
    <n v="48800"/>
    <n v="32800"/>
    <n v="32974.33"/>
    <n v="16225.669999999998"/>
    <n v="48625.67"/>
    <n v="524"/>
    <n v="174.33"/>
    <x v="15"/>
    <n v="800"/>
    <s v="Mumbai Mega Hub"/>
    <x v="2"/>
  </r>
  <r>
    <n v="100053"/>
    <x v="52"/>
    <x v="2"/>
    <s v="2025"/>
    <s v="Shadowfax"/>
    <x v="0"/>
    <x v="0"/>
    <x v="0"/>
    <s v="India"/>
    <n v="69"/>
    <n v="6500"/>
    <n v="448500"/>
    <n v="2300"/>
    <n v="446200"/>
    <n v="289800"/>
    <n v="290863.49"/>
    <n v="157636.51"/>
    <n v="445136.51"/>
    <n v="711"/>
    <n v="1063.49"/>
    <x v="1"/>
    <n v="4200"/>
    <s v="Bengaluru Regional Hub"/>
    <x v="0"/>
  </r>
  <r>
    <n v="100054"/>
    <x v="53"/>
    <x v="1"/>
    <s v="2025"/>
    <s v="Ekart"/>
    <x v="6"/>
    <x v="1"/>
    <x v="1"/>
    <s v="India"/>
    <n v="13"/>
    <n v="15000"/>
    <n v="195000"/>
    <n v="5500"/>
    <n v="189500"/>
    <n v="123500"/>
    <n v="123944.79"/>
    <n v="71055.210000000006"/>
    <n v="189055.21"/>
    <n v="612"/>
    <n v="444.79"/>
    <x v="11"/>
    <n v="9500"/>
    <s v="Nagpur Central Hub"/>
    <x v="1"/>
  </r>
  <r>
    <n v="100055"/>
    <x v="54"/>
    <x v="11"/>
    <s v="2025"/>
    <s v="Xpressbees"/>
    <x v="7"/>
    <x v="1"/>
    <x v="0"/>
    <s v="India"/>
    <n v="58"/>
    <n v="600"/>
    <n v="34800"/>
    <n v="250"/>
    <n v="34550"/>
    <n v="20300"/>
    <n v="20535.990000000002"/>
    <n v="14264.009999999998"/>
    <n v="34314.01"/>
    <n v="1006"/>
    <n v="235.99"/>
    <x v="14"/>
    <n v="350"/>
    <s v="Bengaluru Regional Hub"/>
    <x v="0"/>
  </r>
  <r>
    <n v="100056"/>
    <x v="55"/>
    <x v="1"/>
    <s v="2025"/>
    <s v="Blue Dart"/>
    <x v="3"/>
    <x v="1"/>
    <x v="2"/>
    <s v="India"/>
    <n v="75"/>
    <n v="8500"/>
    <n v="637500"/>
    <n v="3000"/>
    <n v="634500"/>
    <n v="412500"/>
    <n v="413194.73"/>
    <n v="224305.27000000002"/>
    <n v="633805.27"/>
    <n v="854"/>
    <n v="694.73"/>
    <x v="8"/>
    <n v="5500"/>
    <s v="Mumbai Mega Hub"/>
    <x v="2"/>
  </r>
  <r>
    <n v="100057"/>
    <x v="56"/>
    <x v="0"/>
    <s v="2025"/>
    <s v="Blue Dart"/>
    <x v="3"/>
    <x v="0"/>
    <x v="4"/>
    <s v="India"/>
    <n v="82"/>
    <n v="8500"/>
    <n v="697000"/>
    <n v="3000"/>
    <n v="694000"/>
    <n v="451000"/>
    <n v="451853.94"/>
    <n v="245146.06"/>
    <n v="693146.06"/>
    <n v="307"/>
    <n v="853.94"/>
    <x v="8"/>
    <n v="5500"/>
    <s v="Kolkata Regional Hub"/>
    <x v="4"/>
  </r>
  <r>
    <n v="100058"/>
    <x v="57"/>
    <x v="2"/>
    <s v="2025"/>
    <s v="FedEx"/>
    <x v="0"/>
    <x v="1"/>
    <x v="3"/>
    <s v="India"/>
    <n v="33"/>
    <n v="3200"/>
    <n v="105600"/>
    <n v="1200"/>
    <n v="104400"/>
    <n v="66000"/>
    <n v="66885.7"/>
    <n v="38714.300000000003"/>
    <n v="103514.3"/>
    <n v="392"/>
    <n v="885.7"/>
    <x v="0"/>
    <n v="2000"/>
    <s v="Delhi NCR Mega Hub"/>
    <x v="3"/>
  </r>
  <r>
    <n v="100059"/>
    <x v="58"/>
    <x v="11"/>
    <s v="2025"/>
    <s v="Amazon Logistics"/>
    <x v="0"/>
    <x v="1"/>
    <x v="1"/>
    <s v="India"/>
    <n v="94"/>
    <n v="3200"/>
    <n v="300800"/>
    <n v="1200"/>
    <n v="299600"/>
    <n v="188000"/>
    <n v="188773.41"/>
    <n v="112026.59"/>
    <n v="298826.59000000003"/>
    <n v="830"/>
    <n v="773.41"/>
    <x v="0"/>
    <n v="2000"/>
    <s v="Nagpur Central Hub"/>
    <x v="1"/>
  </r>
  <r>
    <n v="100060"/>
    <x v="59"/>
    <x v="4"/>
    <s v="2025"/>
    <s v="Ekart"/>
    <x v="0"/>
    <x v="0"/>
    <x v="1"/>
    <s v="India"/>
    <n v="47"/>
    <n v="3200"/>
    <n v="150400"/>
    <n v="1200"/>
    <n v="149200"/>
    <n v="94000"/>
    <n v="94416.25"/>
    <n v="55983.75"/>
    <n v="148783.75"/>
    <n v="953"/>
    <n v="416.25"/>
    <x v="0"/>
    <n v="2000"/>
    <s v="Nagpur Central Hub"/>
    <x v="1"/>
  </r>
  <r>
    <n v="100061"/>
    <x v="60"/>
    <x v="3"/>
    <s v="2025"/>
    <s v="Delhivery"/>
    <x v="4"/>
    <x v="0"/>
    <x v="3"/>
    <s v="India"/>
    <n v="10"/>
    <n v="5500"/>
    <n v="55000"/>
    <n v="2000"/>
    <n v="53000"/>
    <n v="35000"/>
    <n v="35319.35"/>
    <n v="19680.650000000001"/>
    <n v="52680.65"/>
    <n v="1134"/>
    <n v="319.35000000000002"/>
    <x v="5"/>
    <n v="3500"/>
    <s v="Delhi NCR Mega Hub"/>
    <x v="3"/>
  </r>
  <r>
    <n v="100062"/>
    <x v="61"/>
    <x v="11"/>
    <s v="2025"/>
    <s v="Delhivery"/>
    <x v="6"/>
    <x v="0"/>
    <x v="2"/>
    <s v="India"/>
    <n v="48"/>
    <n v="4500"/>
    <n v="216000"/>
    <n v="1700"/>
    <n v="214300"/>
    <n v="134400"/>
    <n v="135056.9"/>
    <n v="80943.100000000006"/>
    <n v="213643.1"/>
    <n v="490"/>
    <n v="656.9"/>
    <x v="7"/>
    <n v="2800"/>
    <s v="Mumbai Mega Hub"/>
    <x v="2"/>
  </r>
  <r>
    <n v="100063"/>
    <x v="62"/>
    <x v="1"/>
    <s v="2025"/>
    <s v="FedEx"/>
    <x v="2"/>
    <x v="2"/>
    <x v="0"/>
    <s v="India"/>
    <n v="73"/>
    <n v="2500"/>
    <n v="182500"/>
    <n v="1000"/>
    <n v="181500"/>
    <n v="109500"/>
    <n v="109919.02"/>
    <n v="72580.98"/>
    <n v="181080.98"/>
    <n v="389"/>
    <n v="419.02"/>
    <x v="12"/>
    <n v="1500"/>
    <s v="Bengaluru Regional Hub"/>
    <x v="0"/>
  </r>
  <r>
    <n v="100064"/>
    <x v="63"/>
    <x v="5"/>
    <s v="2025"/>
    <s v="Shadowfax"/>
    <x v="6"/>
    <x v="0"/>
    <x v="1"/>
    <s v="India"/>
    <n v="99"/>
    <n v="15000"/>
    <n v="1485000"/>
    <n v="5500"/>
    <n v="1479500"/>
    <n v="940500"/>
    <n v="940890.86"/>
    <n v="544109.14"/>
    <n v="1479109.14"/>
    <n v="1090"/>
    <n v="390.86"/>
    <x v="11"/>
    <n v="9500"/>
    <s v="Nagpur Central Hub"/>
    <x v="1"/>
  </r>
  <r>
    <n v="100065"/>
    <x v="64"/>
    <x v="11"/>
    <s v="2025"/>
    <s v="Blue Dart"/>
    <x v="0"/>
    <x v="2"/>
    <x v="2"/>
    <s v="India"/>
    <n v="89"/>
    <n v="3200"/>
    <n v="284800"/>
    <n v="1200"/>
    <n v="283600"/>
    <n v="178000"/>
    <n v="178236.44"/>
    <n v="106563.56"/>
    <n v="283363.56"/>
    <n v="868"/>
    <n v="236.44"/>
    <x v="0"/>
    <n v="2000"/>
    <s v="Mumbai Mega Hub"/>
    <x v="2"/>
  </r>
  <r>
    <n v="100066"/>
    <x v="65"/>
    <x v="0"/>
    <s v="2025"/>
    <s v="Blue Dart"/>
    <x v="5"/>
    <x v="1"/>
    <x v="4"/>
    <s v="India"/>
    <n v="89"/>
    <n v="4500"/>
    <n v="400500"/>
    <n v="2000"/>
    <n v="398500"/>
    <n v="222500"/>
    <n v="222867.97"/>
    <n v="177632.03"/>
    <n v="398132.03"/>
    <n v="614"/>
    <n v="367.97"/>
    <x v="6"/>
    <n v="2500"/>
    <s v="Kolkata Regional Hub"/>
    <x v="4"/>
  </r>
  <r>
    <n v="100067"/>
    <x v="66"/>
    <x v="2"/>
    <s v="2025"/>
    <s v="Shadowfax"/>
    <x v="6"/>
    <x v="0"/>
    <x v="0"/>
    <s v="India"/>
    <n v="93"/>
    <n v="15000"/>
    <n v="1395000"/>
    <n v="5500"/>
    <n v="1389500"/>
    <n v="883500"/>
    <n v="884151.02"/>
    <n v="510848.98"/>
    <n v="1388848.98"/>
    <n v="1004"/>
    <n v="651.02"/>
    <x v="11"/>
    <n v="9500"/>
    <s v="Bengaluru Regional Hub"/>
    <x v="0"/>
  </r>
  <r>
    <n v="100068"/>
    <x v="67"/>
    <x v="8"/>
    <s v="2025"/>
    <s v="Blue Dart"/>
    <x v="3"/>
    <x v="1"/>
    <x v="4"/>
    <s v="India"/>
    <n v="34"/>
    <n v="12000"/>
    <n v="408000"/>
    <n v="4000"/>
    <n v="404000"/>
    <n v="272000"/>
    <n v="273321.39"/>
    <n v="134678.60999999999"/>
    <n v="402678.61"/>
    <n v="770"/>
    <n v="1321.39"/>
    <x v="4"/>
    <n v="8000"/>
    <s v="Kolkata Regional Hub"/>
    <x v="4"/>
  </r>
  <r>
    <n v="100069"/>
    <x v="68"/>
    <x v="4"/>
    <s v="2025"/>
    <s v="Ecom Express"/>
    <x v="7"/>
    <x v="0"/>
    <x v="4"/>
    <s v="India"/>
    <n v="83"/>
    <n v="600"/>
    <n v="49800"/>
    <n v="250"/>
    <n v="49550"/>
    <n v="29050"/>
    <n v="29294.880000000001"/>
    <n v="20505.12"/>
    <n v="49305.120000000003"/>
    <n v="1102"/>
    <n v="244.88"/>
    <x v="14"/>
    <n v="350"/>
    <s v="Kolkata Regional Hub"/>
    <x v="4"/>
  </r>
  <r>
    <n v="100070"/>
    <x v="69"/>
    <x v="7"/>
    <s v="2025"/>
    <s v="Ecom Express"/>
    <x v="7"/>
    <x v="1"/>
    <x v="4"/>
    <s v="India"/>
    <n v="5"/>
    <n v="850"/>
    <n v="4250"/>
    <n v="300"/>
    <n v="3950"/>
    <n v="2750"/>
    <n v="5053.0200000000004"/>
    <n v="-803.02000000000044"/>
    <n v="1646.98"/>
    <n v="653"/>
    <n v="2303.02"/>
    <x v="13"/>
    <n v="550"/>
    <s v="Kolkata Regional Hub"/>
    <x v="4"/>
  </r>
  <r>
    <n v="100071"/>
    <x v="70"/>
    <x v="11"/>
    <s v="2025"/>
    <s v="Delhivery"/>
    <x v="1"/>
    <x v="0"/>
    <x v="2"/>
    <s v="India"/>
    <n v="45"/>
    <n v="45000"/>
    <n v="2025000"/>
    <n v="13000"/>
    <n v="2012000"/>
    <n v="1440000"/>
    <n v="1440297.81"/>
    <n v="584702.18999999994"/>
    <n v="2011702.19"/>
    <n v="967"/>
    <n v="297.81"/>
    <x v="2"/>
    <n v="32000"/>
    <s v="Mumbai Mega Hub"/>
    <x v="2"/>
  </r>
  <r>
    <n v="100072"/>
    <x v="71"/>
    <x v="9"/>
    <s v="2025"/>
    <s v="Shadowfax"/>
    <x v="4"/>
    <x v="0"/>
    <x v="2"/>
    <s v="India"/>
    <n v="68"/>
    <n v="1500"/>
    <n v="102000"/>
    <n v="700"/>
    <n v="101300"/>
    <n v="54400"/>
    <n v="54911.48"/>
    <n v="47088.52"/>
    <n v="100788.52"/>
    <n v="540"/>
    <n v="511.48"/>
    <x v="10"/>
    <n v="800"/>
    <s v="Mumbai Mega Hub"/>
    <x v="2"/>
  </r>
  <r>
    <n v="100073"/>
    <x v="72"/>
    <x v="4"/>
    <s v="2025"/>
    <s v="Shadowfax"/>
    <x v="7"/>
    <x v="0"/>
    <x v="2"/>
    <s v="India"/>
    <n v="53"/>
    <n v="1200"/>
    <n v="63600"/>
    <n v="400"/>
    <n v="63200"/>
    <n v="42400"/>
    <n v="42806.239999999998"/>
    <n v="20793.760000000002"/>
    <n v="62793.760000000002"/>
    <n v="1042"/>
    <n v="406.24"/>
    <x v="15"/>
    <n v="800"/>
    <s v="Mumbai Mega Hub"/>
    <x v="2"/>
  </r>
  <r>
    <n v="100074"/>
    <x v="73"/>
    <x v="2"/>
    <s v="2025"/>
    <s v="DHL"/>
    <x v="1"/>
    <x v="1"/>
    <x v="0"/>
    <s v="India"/>
    <n v="27"/>
    <n v="3500"/>
    <n v="94500"/>
    <n v="1300"/>
    <n v="93200"/>
    <n v="59400"/>
    <n v="59718.63"/>
    <n v="34781.370000000003"/>
    <n v="92881.37"/>
    <n v="791"/>
    <n v="318.63"/>
    <x v="16"/>
    <n v="2200"/>
    <s v="Bengaluru Regional Hub"/>
    <x v="0"/>
  </r>
  <r>
    <n v="100075"/>
    <x v="74"/>
    <x v="1"/>
    <s v="2025"/>
    <s v="FedEx"/>
    <x v="3"/>
    <x v="0"/>
    <x v="3"/>
    <s v="India"/>
    <n v="39"/>
    <n v="12000"/>
    <n v="468000"/>
    <n v="4000"/>
    <n v="464000"/>
    <n v="312000"/>
    <n v="312973.7"/>
    <n v="155026.29999999999"/>
    <n v="463026.3"/>
    <n v="1014"/>
    <n v="973.7"/>
    <x v="4"/>
    <n v="8000"/>
    <s v="Delhi NCR Mega Hub"/>
    <x v="3"/>
  </r>
  <r>
    <n v="100076"/>
    <x v="75"/>
    <x v="10"/>
    <s v="2025"/>
    <s v="FedEx"/>
    <x v="5"/>
    <x v="1"/>
    <x v="1"/>
    <s v="India"/>
    <n v="31"/>
    <n v="2800"/>
    <n v="86800"/>
    <n v="1300"/>
    <n v="85500"/>
    <n v="46500"/>
    <n v="46778.5"/>
    <n v="40021.5"/>
    <n v="85221.5"/>
    <n v="723"/>
    <n v="278.5"/>
    <x v="18"/>
    <n v="1500"/>
    <s v="Nagpur Central Hub"/>
    <x v="1"/>
  </r>
  <r>
    <n v="100077"/>
    <x v="76"/>
    <x v="2"/>
    <s v="2025"/>
    <s v="Amazon Logistics"/>
    <x v="7"/>
    <x v="0"/>
    <x v="0"/>
    <s v="India"/>
    <n v="60"/>
    <n v="1200"/>
    <n v="72000"/>
    <n v="400"/>
    <n v="71600"/>
    <n v="48000"/>
    <n v="48353.83"/>
    <n v="23646.17"/>
    <n v="71246.17"/>
    <n v="1135"/>
    <n v="353.83"/>
    <x v="15"/>
    <n v="800"/>
    <s v="Bengaluru Regional Hub"/>
    <x v="0"/>
  </r>
  <r>
    <n v="100078"/>
    <x v="77"/>
    <x v="7"/>
    <s v="2025"/>
    <s v="Ekart"/>
    <x v="3"/>
    <x v="0"/>
    <x v="3"/>
    <s v="India"/>
    <n v="20"/>
    <n v="8500"/>
    <n v="170000"/>
    <n v="3000"/>
    <n v="167000"/>
    <n v="110000"/>
    <n v="110229.41"/>
    <n v="59770.59"/>
    <n v="166770.59"/>
    <n v="887"/>
    <n v="229.41"/>
    <x v="8"/>
    <n v="5500"/>
    <s v="Delhi NCR Mega Hub"/>
    <x v="3"/>
  </r>
  <r>
    <n v="100079"/>
    <x v="78"/>
    <x v="2"/>
    <s v="2025"/>
    <s v="Xpressbees"/>
    <x v="6"/>
    <x v="2"/>
    <x v="1"/>
    <s v="India"/>
    <n v="55"/>
    <n v="15000"/>
    <n v="825000"/>
    <n v="5500"/>
    <n v="819500"/>
    <n v="522500"/>
    <n v="522897.27"/>
    <n v="302102.73"/>
    <n v="819102.73"/>
    <n v="365"/>
    <n v="397.27"/>
    <x v="11"/>
    <n v="9500"/>
    <s v="Nagpur Central Hub"/>
    <x v="1"/>
  </r>
  <r>
    <n v="100080"/>
    <x v="79"/>
    <x v="4"/>
    <s v="2025"/>
    <s v="Xpressbees"/>
    <x v="4"/>
    <x v="0"/>
    <x v="3"/>
    <s v="India"/>
    <n v="44"/>
    <n v="5500"/>
    <n v="242000"/>
    <n v="2000"/>
    <n v="240000"/>
    <n v="154000"/>
    <n v="154829.4"/>
    <n v="87170.6"/>
    <n v="239170.6"/>
    <n v="443"/>
    <n v="829.4"/>
    <x v="5"/>
    <n v="3500"/>
    <s v="Delhi NCR Mega Hub"/>
    <x v="3"/>
  </r>
  <r>
    <n v="100081"/>
    <x v="80"/>
    <x v="10"/>
    <s v="2025"/>
    <s v="DHL"/>
    <x v="1"/>
    <x v="1"/>
    <x v="1"/>
    <s v="India"/>
    <n v="81"/>
    <n v="25000"/>
    <n v="2025000"/>
    <n v="7000"/>
    <n v="2018000"/>
    <n v="1458000"/>
    <n v="1458445"/>
    <n v="566555"/>
    <n v="2017555"/>
    <n v="1100"/>
    <n v="445"/>
    <x v="17"/>
    <n v="18000"/>
    <s v="Nagpur Central Hub"/>
    <x v="1"/>
  </r>
  <r>
    <n v="100082"/>
    <x v="81"/>
    <x v="7"/>
    <s v="2025"/>
    <s v="DHL"/>
    <x v="5"/>
    <x v="1"/>
    <x v="2"/>
    <s v="India"/>
    <n v="93"/>
    <n v="4500"/>
    <n v="418500"/>
    <n v="2000"/>
    <n v="416500"/>
    <n v="232500"/>
    <n v="233096.5"/>
    <n v="185403.5"/>
    <n v="415903.5"/>
    <n v="1050"/>
    <n v="596.5"/>
    <x v="6"/>
    <n v="2500"/>
    <s v="Mumbai Mega Hub"/>
    <x v="2"/>
  </r>
  <r>
    <n v="100083"/>
    <x v="82"/>
    <x v="4"/>
    <s v="2025"/>
    <s v="Ekart"/>
    <x v="1"/>
    <x v="1"/>
    <x v="1"/>
    <s v="India"/>
    <n v="86"/>
    <n v="25000"/>
    <n v="2150000"/>
    <n v="7000"/>
    <n v="2143000"/>
    <n v="1548000"/>
    <n v="1548500.06"/>
    <n v="601499.93999999994"/>
    <n v="2142499.94"/>
    <n v="1094"/>
    <n v="500.06"/>
    <x v="17"/>
    <n v="18000"/>
    <s v="Nagpur Central Hub"/>
    <x v="1"/>
  </r>
  <r>
    <n v="100084"/>
    <x v="83"/>
    <x v="7"/>
    <s v="2025"/>
    <s v="Ekart"/>
    <x v="3"/>
    <x v="0"/>
    <x v="0"/>
    <s v="India"/>
    <n v="10"/>
    <n v="12000"/>
    <n v="120000"/>
    <n v="4000"/>
    <n v="116000"/>
    <n v="80000"/>
    <n v="80824.75"/>
    <n v="39175.25"/>
    <n v="115175.25"/>
    <n v="705"/>
    <n v="824.75"/>
    <x v="4"/>
    <n v="8000"/>
    <s v="Bengaluru Regional Hub"/>
    <x v="0"/>
  </r>
  <r>
    <n v="100085"/>
    <x v="84"/>
    <x v="1"/>
    <s v="2025"/>
    <s v="FedEx"/>
    <x v="7"/>
    <x v="1"/>
    <x v="2"/>
    <s v="India"/>
    <n v="43"/>
    <n v="850"/>
    <n v="36550"/>
    <n v="300"/>
    <n v="36250"/>
    <n v="23650"/>
    <n v="24095.49"/>
    <n v="12454.509999999998"/>
    <n v="35804.51"/>
    <n v="644"/>
    <n v="445.49"/>
    <x v="13"/>
    <n v="550"/>
    <s v="Mumbai Mega Hub"/>
    <x v="2"/>
  </r>
  <r>
    <n v="100086"/>
    <x v="85"/>
    <x v="11"/>
    <s v="2025"/>
    <s v="Blue Dart"/>
    <x v="3"/>
    <x v="1"/>
    <x v="3"/>
    <s v="India"/>
    <n v="46"/>
    <n v="12000"/>
    <n v="552000"/>
    <n v="4000"/>
    <n v="548000"/>
    <n v="368000"/>
    <n v="369014.82"/>
    <n v="182985.18"/>
    <n v="546985.18000000005"/>
    <n v="1128"/>
    <n v="1014.82"/>
    <x v="4"/>
    <n v="8000"/>
    <s v="Delhi NCR Mega Hub"/>
    <x v="3"/>
  </r>
  <r>
    <n v="100087"/>
    <x v="86"/>
    <x v="10"/>
    <s v="2025"/>
    <s v="Shadowfax"/>
    <x v="2"/>
    <x v="1"/>
    <x v="3"/>
    <s v="India"/>
    <n v="88"/>
    <n v="2500"/>
    <n v="220000"/>
    <n v="1000"/>
    <n v="219000"/>
    <n v="132000"/>
    <n v="132564.29999999999"/>
    <n v="87435.700000000012"/>
    <n v="218435.7"/>
    <n v="1170"/>
    <n v="564.29999999999995"/>
    <x v="12"/>
    <n v="1500"/>
    <s v="Delhi NCR Mega Hub"/>
    <x v="3"/>
  </r>
  <r>
    <n v="100088"/>
    <x v="87"/>
    <x v="7"/>
    <s v="2025"/>
    <s v="Amazon Logistics"/>
    <x v="7"/>
    <x v="2"/>
    <x v="2"/>
    <s v="India"/>
    <n v="24"/>
    <n v="850"/>
    <n v="20400"/>
    <n v="300"/>
    <n v="20100"/>
    <n v="13200"/>
    <n v="14019.53"/>
    <n v="6380.4699999999993"/>
    <n v="19280.47"/>
    <n v="794"/>
    <n v="819.53"/>
    <x v="13"/>
    <n v="550"/>
    <s v="Mumbai Mega Hub"/>
    <x v="2"/>
  </r>
  <r>
    <n v="100089"/>
    <x v="88"/>
    <x v="2"/>
    <s v="2025"/>
    <s v="DHL"/>
    <x v="1"/>
    <x v="0"/>
    <x v="3"/>
    <s v="India"/>
    <n v="75"/>
    <n v="45000"/>
    <n v="3375000"/>
    <n v="13000"/>
    <n v="3362000"/>
    <n v="2400000"/>
    <n v="2400320.5299999998"/>
    <n v="974679.4700000002"/>
    <n v="3361679.47"/>
    <n v="761"/>
    <n v="320.52999999999997"/>
    <x v="2"/>
    <n v="32000"/>
    <s v="Delhi NCR Mega Hub"/>
    <x v="3"/>
  </r>
  <r>
    <n v="100090"/>
    <x v="89"/>
    <x v="4"/>
    <s v="2025"/>
    <s v="Ekart"/>
    <x v="7"/>
    <x v="2"/>
    <x v="2"/>
    <s v="India"/>
    <n v="3"/>
    <n v="1200"/>
    <n v="3600"/>
    <n v="400"/>
    <n v="3200"/>
    <n v="2400"/>
    <n v="2641.71"/>
    <n v="958.29"/>
    <n v="2958.29"/>
    <n v="1123"/>
    <n v="241.71"/>
    <x v="15"/>
    <n v="800"/>
    <s v="Mumbai Mega Hub"/>
    <x v="2"/>
  </r>
  <r>
    <n v="100091"/>
    <x v="90"/>
    <x v="11"/>
    <s v="2025"/>
    <s v="Amazon Logistics"/>
    <x v="6"/>
    <x v="1"/>
    <x v="4"/>
    <s v="India"/>
    <n v="51"/>
    <n v="15000"/>
    <n v="765000"/>
    <n v="5500"/>
    <n v="759500"/>
    <n v="484500"/>
    <n v="484883.02"/>
    <n v="280116.98"/>
    <n v="759116.98"/>
    <n v="350"/>
    <n v="383.02"/>
    <x v="11"/>
    <n v="9500"/>
    <s v="Kolkata Regional Hub"/>
    <x v="4"/>
  </r>
  <r>
    <n v="100092"/>
    <x v="91"/>
    <x v="9"/>
    <s v="2025"/>
    <s v="Delhivery"/>
    <x v="4"/>
    <x v="1"/>
    <x v="1"/>
    <s v="India"/>
    <n v="39"/>
    <n v="1500"/>
    <n v="58500"/>
    <n v="700"/>
    <n v="57800"/>
    <n v="31200"/>
    <n v="31680.95"/>
    <n v="26819.05"/>
    <n v="57319.05"/>
    <n v="681"/>
    <n v="480.95"/>
    <x v="10"/>
    <n v="800"/>
    <s v="Nagpur Central Hub"/>
    <x v="1"/>
  </r>
  <r>
    <n v="100093"/>
    <x v="92"/>
    <x v="5"/>
    <s v="2025"/>
    <s v="Amazon Logistics"/>
    <x v="0"/>
    <x v="0"/>
    <x v="3"/>
    <s v="India"/>
    <n v="50"/>
    <n v="6500"/>
    <n v="325000"/>
    <n v="2300"/>
    <n v="322700"/>
    <n v="210000"/>
    <n v="210317.28"/>
    <n v="114682.72"/>
    <n v="322382.71999999997"/>
    <n v="1190"/>
    <n v="317.27999999999997"/>
    <x v="1"/>
    <n v="4200"/>
    <s v="Delhi NCR Mega Hub"/>
    <x v="3"/>
  </r>
  <r>
    <n v="100094"/>
    <x v="93"/>
    <x v="10"/>
    <s v="2025"/>
    <s v="FedEx"/>
    <x v="2"/>
    <x v="0"/>
    <x v="0"/>
    <s v="India"/>
    <n v="18"/>
    <n v="2500"/>
    <n v="45000"/>
    <n v="1000"/>
    <n v="44000"/>
    <n v="27000"/>
    <n v="27869.79"/>
    <n v="17130.21"/>
    <n v="43130.21"/>
    <n v="917"/>
    <n v="869.79"/>
    <x v="12"/>
    <n v="1500"/>
    <s v="Bengaluru Regional Hub"/>
    <x v="0"/>
  </r>
  <r>
    <n v="100095"/>
    <x v="94"/>
    <x v="3"/>
    <s v="2025"/>
    <s v="Delhivery"/>
    <x v="5"/>
    <x v="0"/>
    <x v="0"/>
    <s v="India"/>
    <n v="96"/>
    <n v="4500"/>
    <n v="432000"/>
    <n v="2000"/>
    <n v="430000"/>
    <n v="240000"/>
    <n v="240211.44"/>
    <n v="191788.56"/>
    <n v="429788.56"/>
    <n v="391"/>
    <n v="211.44"/>
    <x v="6"/>
    <n v="2500"/>
    <s v="Bengaluru Regional Hub"/>
    <x v="0"/>
  </r>
  <r>
    <n v="100096"/>
    <x v="95"/>
    <x v="1"/>
    <s v="2025"/>
    <s v="FedEx"/>
    <x v="2"/>
    <x v="2"/>
    <x v="4"/>
    <s v="India"/>
    <n v="17"/>
    <n v="2500"/>
    <n v="42500"/>
    <n v="1000"/>
    <n v="41500"/>
    <n v="25500"/>
    <n v="26001.45"/>
    <n v="16498.55"/>
    <n v="40998.550000000003"/>
    <n v="406"/>
    <n v="501.45"/>
    <x v="12"/>
    <n v="1500"/>
    <s v="Kolkata Regional Hub"/>
    <x v="4"/>
  </r>
  <r>
    <n v="100097"/>
    <x v="96"/>
    <x v="8"/>
    <s v="2025"/>
    <s v="Ekart"/>
    <x v="0"/>
    <x v="1"/>
    <x v="4"/>
    <s v="India"/>
    <n v="98"/>
    <n v="6500"/>
    <n v="637000"/>
    <n v="2300"/>
    <n v="634700"/>
    <n v="411600"/>
    <n v="412286.77"/>
    <n v="224713.22999999998"/>
    <n v="634013.23"/>
    <n v="961"/>
    <n v="686.77"/>
    <x v="1"/>
    <n v="4200"/>
    <s v="Kolkata Regional Hub"/>
    <x v="4"/>
  </r>
  <r>
    <n v="100098"/>
    <x v="97"/>
    <x v="5"/>
    <s v="2025"/>
    <s v="Amazon Logistics"/>
    <x v="1"/>
    <x v="1"/>
    <x v="2"/>
    <s v="India"/>
    <n v="76"/>
    <n v="25000"/>
    <n v="1900000"/>
    <n v="7000"/>
    <n v="1893000"/>
    <n v="1368000"/>
    <n v="1368633.16"/>
    <n v="531366.84000000008"/>
    <n v="1892366.84"/>
    <n v="400"/>
    <n v="633.16"/>
    <x v="17"/>
    <n v="18000"/>
    <s v="Mumbai Mega Hub"/>
    <x v="2"/>
  </r>
  <r>
    <n v="100099"/>
    <x v="98"/>
    <x v="1"/>
    <s v="2025"/>
    <s v="Amazon Logistics"/>
    <x v="0"/>
    <x v="1"/>
    <x v="2"/>
    <s v="India"/>
    <n v="13"/>
    <n v="3200"/>
    <n v="41600"/>
    <n v="1200"/>
    <n v="40400"/>
    <n v="26000"/>
    <n v="26231.200000000001"/>
    <n v="15368.8"/>
    <n v="40168.800000000003"/>
    <n v="677"/>
    <n v="231.2"/>
    <x v="0"/>
    <n v="2000"/>
    <s v="Mumbai Mega Hub"/>
    <x v="2"/>
  </r>
  <r>
    <n v="100100"/>
    <x v="99"/>
    <x v="6"/>
    <s v="2025"/>
    <s v="Xpressbees"/>
    <x v="6"/>
    <x v="1"/>
    <x v="4"/>
    <s v="India"/>
    <n v="78"/>
    <n v="15000"/>
    <n v="1170000"/>
    <n v="5500"/>
    <n v="1164500"/>
    <n v="741000"/>
    <n v="742032.2"/>
    <n v="427967.80000000005"/>
    <n v="1163467.8"/>
    <n v="394"/>
    <n v="1032.2"/>
    <x v="11"/>
    <n v="9500"/>
    <s v="Kolkata Regional Hub"/>
    <x v="4"/>
  </r>
  <r>
    <n v="100101"/>
    <x v="100"/>
    <x v="6"/>
    <s v="2025"/>
    <s v="Blue Dart"/>
    <x v="3"/>
    <x v="2"/>
    <x v="4"/>
    <s v="India"/>
    <n v="64"/>
    <n v="8500"/>
    <n v="544000"/>
    <n v="3000"/>
    <n v="541000"/>
    <n v="352000"/>
    <n v="353303.91"/>
    <n v="190696.09000000003"/>
    <n v="539696.09"/>
    <n v="586"/>
    <n v="1303.9100000000001"/>
    <x v="8"/>
    <n v="5500"/>
    <s v="Kolkata Regional Hub"/>
    <x v="4"/>
  </r>
  <r>
    <n v="100102"/>
    <x v="101"/>
    <x v="3"/>
    <s v="2025"/>
    <s v="DHL"/>
    <x v="3"/>
    <x v="0"/>
    <x v="2"/>
    <s v="India"/>
    <n v="31"/>
    <n v="12000"/>
    <n v="372000"/>
    <n v="4000"/>
    <n v="368000"/>
    <n v="248000"/>
    <n v="248607.13"/>
    <n v="123392.87"/>
    <n v="367392.87"/>
    <n v="700"/>
    <n v="607.13"/>
    <x v="4"/>
    <n v="8000"/>
    <s v="Mumbai Mega Hub"/>
    <x v="2"/>
  </r>
  <r>
    <n v="100103"/>
    <x v="102"/>
    <x v="6"/>
    <s v="2025"/>
    <s v="Blue Dart"/>
    <x v="5"/>
    <x v="1"/>
    <x v="0"/>
    <s v="India"/>
    <n v="23"/>
    <n v="4500"/>
    <n v="103500"/>
    <n v="2000"/>
    <n v="101500"/>
    <n v="57500"/>
    <n v="58060.22"/>
    <n v="45439.78"/>
    <n v="100939.78"/>
    <n v="1199"/>
    <n v="560.22"/>
    <x v="6"/>
    <n v="2500"/>
    <s v="Bengaluru Regional Hub"/>
    <x v="0"/>
  </r>
  <r>
    <n v="100104"/>
    <x v="103"/>
    <x v="3"/>
    <s v="2025"/>
    <s v="Shadowfax"/>
    <x v="1"/>
    <x v="2"/>
    <x v="0"/>
    <s v="India"/>
    <n v="11"/>
    <n v="3500"/>
    <n v="38500"/>
    <n v="1300"/>
    <n v="37200"/>
    <n v="24200"/>
    <n v="24637.01"/>
    <n v="13862.990000000002"/>
    <n v="36762.99"/>
    <n v="451"/>
    <n v="437.01"/>
    <x v="16"/>
    <n v="2200"/>
    <s v="Bengaluru Regional Hub"/>
    <x v="0"/>
  </r>
  <r>
    <n v="100105"/>
    <x v="104"/>
    <x v="9"/>
    <s v="2025"/>
    <s v="FedEx"/>
    <x v="0"/>
    <x v="0"/>
    <x v="0"/>
    <s v="India"/>
    <n v="61"/>
    <n v="6500"/>
    <n v="396500"/>
    <n v="2300"/>
    <n v="394200"/>
    <n v="256200"/>
    <n v="256920.51"/>
    <n v="139579.49"/>
    <n v="393479.49"/>
    <n v="308"/>
    <n v="720.51"/>
    <x v="1"/>
    <n v="4200"/>
    <s v="Bengaluru Regional Hub"/>
    <x v="0"/>
  </r>
  <r>
    <n v="100106"/>
    <x v="105"/>
    <x v="10"/>
    <s v="2025"/>
    <s v="FedEx"/>
    <x v="7"/>
    <x v="2"/>
    <x v="0"/>
    <s v="India"/>
    <n v="12"/>
    <n v="600"/>
    <n v="7200"/>
    <n v="250"/>
    <n v="6950"/>
    <n v="4200"/>
    <n v="4867.3"/>
    <n v="2332.6999999999998"/>
    <n v="6282.7"/>
    <n v="647"/>
    <n v="667.3"/>
    <x v="14"/>
    <n v="350"/>
    <s v="Bengaluru Regional Hub"/>
    <x v="0"/>
  </r>
  <r>
    <n v="100107"/>
    <x v="106"/>
    <x v="2"/>
    <s v="2025"/>
    <s v="Xpressbees"/>
    <x v="0"/>
    <x v="0"/>
    <x v="1"/>
    <s v="India"/>
    <n v="82"/>
    <n v="6500"/>
    <n v="533000"/>
    <n v="2300"/>
    <n v="530700"/>
    <n v="344400"/>
    <n v="344590.31"/>
    <n v="188409.69"/>
    <n v="530509.68999999994"/>
    <n v="347"/>
    <n v="190.31"/>
    <x v="1"/>
    <n v="4200"/>
    <s v="Nagpur Central Hub"/>
    <x v="1"/>
  </r>
  <r>
    <n v="100108"/>
    <x v="107"/>
    <x v="7"/>
    <s v="2025"/>
    <s v="DHL"/>
    <x v="1"/>
    <x v="2"/>
    <x v="2"/>
    <s v="India"/>
    <n v="39"/>
    <n v="45000"/>
    <n v="1755000"/>
    <n v="13000"/>
    <n v="1742000"/>
    <n v="1248000"/>
    <n v="1248614.07"/>
    <n v="506385.92999999993"/>
    <n v="1741385.93"/>
    <n v="458"/>
    <n v="614.07000000000005"/>
    <x v="2"/>
    <n v="32000"/>
    <s v="Mumbai Mega Hub"/>
    <x v="2"/>
  </r>
  <r>
    <n v="100109"/>
    <x v="108"/>
    <x v="11"/>
    <s v="2025"/>
    <s v="Amazon Logistics"/>
    <x v="4"/>
    <x v="2"/>
    <x v="4"/>
    <s v="India"/>
    <n v="75"/>
    <n v="1500"/>
    <n v="112500"/>
    <n v="700"/>
    <n v="111800"/>
    <n v="60000"/>
    <n v="61832.59"/>
    <n v="50667.41"/>
    <n v="109967.41"/>
    <n v="787"/>
    <n v="1832.59"/>
    <x v="10"/>
    <n v="800"/>
    <s v="Kolkata Regional Hub"/>
    <x v="4"/>
  </r>
  <r>
    <n v="100110"/>
    <x v="109"/>
    <x v="5"/>
    <s v="2025"/>
    <s v="DHL"/>
    <x v="5"/>
    <x v="0"/>
    <x v="0"/>
    <s v="India"/>
    <n v="11"/>
    <n v="2800"/>
    <n v="30800"/>
    <n v="1300"/>
    <n v="29500"/>
    <n v="16500"/>
    <n v="18251.63"/>
    <n v="12548.369999999999"/>
    <n v="27748.37"/>
    <n v="590"/>
    <n v="1751.63"/>
    <x v="18"/>
    <n v="1500"/>
    <s v="Bengaluru Regional Hub"/>
    <x v="0"/>
  </r>
  <r>
    <n v="100111"/>
    <x v="110"/>
    <x v="6"/>
    <s v="2025"/>
    <s v="Xpressbees"/>
    <x v="7"/>
    <x v="1"/>
    <x v="3"/>
    <s v="India"/>
    <n v="23"/>
    <n v="850"/>
    <n v="19550"/>
    <n v="300"/>
    <n v="19250"/>
    <n v="12650"/>
    <n v="13285.02"/>
    <n v="6264.98"/>
    <n v="18614.98"/>
    <n v="591"/>
    <n v="635.02"/>
    <x v="13"/>
    <n v="550"/>
    <s v="Delhi NCR Mega Hub"/>
    <x v="3"/>
  </r>
  <r>
    <n v="100112"/>
    <x v="111"/>
    <x v="4"/>
    <s v="2025"/>
    <s v="Xpressbees"/>
    <x v="1"/>
    <x v="2"/>
    <x v="0"/>
    <s v="India"/>
    <n v="43"/>
    <n v="3500"/>
    <n v="150500"/>
    <n v="1300"/>
    <n v="149200"/>
    <n v="94600"/>
    <n v="94841.96"/>
    <n v="55658.039999999994"/>
    <n v="148958.04"/>
    <n v="882"/>
    <n v="241.96"/>
    <x v="16"/>
    <n v="2200"/>
    <s v="Bengaluru Regional Hub"/>
    <x v="0"/>
  </r>
  <r>
    <n v="100113"/>
    <x v="112"/>
    <x v="8"/>
    <s v="2025"/>
    <s v="Xpressbees"/>
    <x v="2"/>
    <x v="1"/>
    <x v="3"/>
    <s v="India"/>
    <n v="96"/>
    <n v="450"/>
    <n v="43200"/>
    <n v="250"/>
    <n v="42950"/>
    <n v="19200"/>
    <n v="19848.38"/>
    <n v="23351.62"/>
    <n v="42301.62"/>
    <n v="868"/>
    <n v="648.38"/>
    <x v="3"/>
    <n v="200"/>
    <s v="Delhi NCR Mega Hub"/>
    <x v="3"/>
  </r>
  <r>
    <n v="100114"/>
    <x v="113"/>
    <x v="2"/>
    <s v="2025"/>
    <s v="Xpressbees"/>
    <x v="3"/>
    <x v="1"/>
    <x v="2"/>
    <s v="India"/>
    <n v="17"/>
    <n v="12000"/>
    <n v="204000"/>
    <n v="4000"/>
    <n v="200000"/>
    <n v="136000"/>
    <n v="136877.18"/>
    <n v="67122.820000000007"/>
    <n v="199122.82"/>
    <n v="697"/>
    <n v="877.18"/>
    <x v="4"/>
    <n v="8000"/>
    <s v="Mumbai Mega Hub"/>
    <x v="2"/>
  </r>
  <r>
    <n v="100115"/>
    <x v="114"/>
    <x v="11"/>
    <s v="2025"/>
    <s v="DHL"/>
    <x v="2"/>
    <x v="0"/>
    <x v="0"/>
    <s v="India"/>
    <n v="52"/>
    <n v="2500"/>
    <n v="130000"/>
    <n v="1000"/>
    <n v="129000"/>
    <n v="78000"/>
    <n v="78632.77"/>
    <n v="51367.229999999996"/>
    <n v="128367.23"/>
    <n v="1025"/>
    <n v="632.77"/>
    <x v="12"/>
    <n v="1500"/>
    <s v="Bengaluru Regional Hub"/>
    <x v="0"/>
  </r>
  <r>
    <n v="100116"/>
    <x v="115"/>
    <x v="11"/>
    <s v="2025"/>
    <s v="Xpressbees"/>
    <x v="4"/>
    <x v="1"/>
    <x v="4"/>
    <s v="India"/>
    <n v="96"/>
    <n v="5500"/>
    <n v="528000"/>
    <n v="2000"/>
    <n v="526000"/>
    <n v="336000"/>
    <n v="336402.93"/>
    <n v="191597.07"/>
    <n v="525597.06999999995"/>
    <n v="974"/>
    <n v="402.93"/>
    <x v="5"/>
    <n v="3500"/>
    <s v="Kolkata Regional Hub"/>
    <x v="4"/>
  </r>
  <r>
    <n v="100117"/>
    <x v="116"/>
    <x v="3"/>
    <s v="2025"/>
    <s v="Blue Dart"/>
    <x v="0"/>
    <x v="0"/>
    <x v="0"/>
    <s v="India"/>
    <n v="39"/>
    <n v="6500"/>
    <n v="253500"/>
    <n v="2300"/>
    <n v="251200"/>
    <n v="163800"/>
    <n v="164072.62"/>
    <n v="89427.38"/>
    <n v="250927.38"/>
    <n v="879"/>
    <n v="272.62"/>
    <x v="1"/>
    <n v="4200"/>
    <s v="Bengaluru Regional Hub"/>
    <x v="0"/>
  </r>
  <r>
    <n v="100118"/>
    <x v="117"/>
    <x v="7"/>
    <s v="2025"/>
    <s v="Shadowfax"/>
    <x v="6"/>
    <x v="1"/>
    <x v="3"/>
    <s v="India"/>
    <n v="42"/>
    <n v="15000"/>
    <n v="630000"/>
    <n v="5500"/>
    <n v="624500"/>
    <n v="399000"/>
    <n v="399760.06"/>
    <n v="230239.94"/>
    <n v="623739.93999999994"/>
    <n v="517"/>
    <n v="760.06"/>
    <x v="11"/>
    <n v="9500"/>
    <s v="Delhi NCR Mega Hub"/>
    <x v="3"/>
  </r>
  <r>
    <n v="100119"/>
    <x v="118"/>
    <x v="10"/>
    <s v="2025"/>
    <s v="Xpressbees"/>
    <x v="0"/>
    <x v="0"/>
    <x v="1"/>
    <s v="India"/>
    <n v="29"/>
    <n v="6500"/>
    <n v="188500"/>
    <n v="2300"/>
    <n v="186200"/>
    <n v="121800"/>
    <n v="122231.46"/>
    <n v="66268.539999999994"/>
    <n v="185768.54"/>
    <n v="1049"/>
    <n v="431.46"/>
    <x v="1"/>
    <n v="4200"/>
    <s v="Nagpur Central Hub"/>
    <x v="1"/>
  </r>
  <r>
    <n v="100120"/>
    <x v="119"/>
    <x v="0"/>
    <s v="2025"/>
    <s v="Xpressbees"/>
    <x v="4"/>
    <x v="1"/>
    <x v="2"/>
    <s v="India"/>
    <n v="97"/>
    <n v="5500"/>
    <n v="533500"/>
    <n v="2000"/>
    <n v="531500"/>
    <n v="339500"/>
    <n v="340039.52"/>
    <n v="193460.47999999998"/>
    <n v="530960.48"/>
    <n v="400"/>
    <n v="539.52"/>
    <x v="5"/>
    <n v="3500"/>
    <s v="Mumbai Mega Hub"/>
    <x v="2"/>
  </r>
  <r>
    <n v="100121"/>
    <x v="120"/>
    <x v="9"/>
    <s v="2025"/>
    <s v="Ekart"/>
    <x v="7"/>
    <x v="0"/>
    <x v="0"/>
    <s v="India"/>
    <n v="53"/>
    <n v="600"/>
    <n v="31800"/>
    <n v="250"/>
    <n v="31550"/>
    <n v="18550"/>
    <n v="19392.84"/>
    <n v="12407.16"/>
    <n v="30707.16"/>
    <n v="590"/>
    <n v="842.84"/>
    <x v="14"/>
    <n v="350"/>
    <s v="Bengaluru Regional Hub"/>
    <x v="0"/>
  </r>
  <r>
    <n v="100122"/>
    <x v="121"/>
    <x v="1"/>
    <s v="2025"/>
    <s v="Delhivery"/>
    <x v="1"/>
    <x v="0"/>
    <x v="3"/>
    <s v="India"/>
    <n v="32"/>
    <n v="45000"/>
    <n v="1440000"/>
    <n v="13000"/>
    <n v="1427000"/>
    <n v="1024000"/>
    <n v="1024630.4"/>
    <n v="415369.6"/>
    <n v="1426369.6"/>
    <n v="800"/>
    <n v="630.4"/>
    <x v="2"/>
    <n v="32000"/>
    <s v="Delhi NCR Mega Hub"/>
    <x v="3"/>
  </r>
  <r>
    <n v="100123"/>
    <x v="122"/>
    <x v="7"/>
    <s v="2025"/>
    <s v="FedEx"/>
    <x v="6"/>
    <x v="0"/>
    <x v="3"/>
    <s v="India"/>
    <n v="84"/>
    <n v="4500"/>
    <n v="378000"/>
    <n v="1700"/>
    <n v="376300"/>
    <n v="235200"/>
    <n v="235517.77"/>
    <n v="142482.23000000001"/>
    <n v="375982.23"/>
    <n v="660"/>
    <n v="317.77"/>
    <x v="7"/>
    <n v="2800"/>
    <s v="Delhi NCR Mega Hub"/>
    <x v="3"/>
  </r>
  <r>
    <n v="100124"/>
    <x v="123"/>
    <x v="11"/>
    <s v="2025"/>
    <s v="Delhivery"/>
    <x v="1"/>
    <x v="0"/>
    <x v="0"/>
    <s v="India"/>
    <n v="39"/>
    <n v="45000"/>
    <n v="1755000"/>
    <n v="13000"/>
    <n v="1742000"/>
    <n v="1248000"/>
    <n v="1248384.24"/>
    <n v="506615.76"/>
    <n v="1741615.76"/>
    <n v="315"/>
    <n v="384.24"/>
    <x v="2"/>
    <n v="32000"/>
    <s v="Bengaluru Regional Hub"/>
    <x v="0"/>
  </r>
  <r>
    <n v="100125"/>
    <x v="124"/>
    <x v="7"/>
    <s v="2025"/>
    <s v="Shadowfax"/>
    <x v="2"/>
    <x v="1"/>
    <x v="4"/>
    <s v="India"/>
    <n v="38"/>
    <n v="450"/>
    <n v="17100"/>
    <n v="250"/>
    <n v="16850"/>
    <n v="7600"/>
    <n v="9914.84"/>
    <n v="7185.16"/>
    <n v="14535.16"/>
    <n v="347"/>
    <n v="2314.84"/>
    <x v="3"/>
    <n v="200"/>
    <s v="Kolkata Regional Hub"/>
    <x v="4"/>
  </r>
  <r>
    <n v="100126"/>
    <x v="125"/>
    <x v="0"/>
    <s v="2025"/>
    <s v="Shadowfax"/>
    <x v="2"/>
    <x v="2"/>
    <x v="4"/>
    <s v="India"/>
    <n v="16"/>
    <n v="450"/>
    <n v="7200"/>
    <n v="250"/>
    <n v="6950"/>
    <n v="3200"/>
    <n v="4211.46"/>
    <n v="2988.54"/>
    <n v="5938.54"/>
    <n v="567"/>
    <n v="1011.46"/>
    <x v="3"/>
    <n v="200"/>
    <s v="Kolkata Regional Hub"/>
    <x v="4"/>
  </r>
  <r>
    <n v="100127"/>
    <x v="126"/>
    <x v="6"/>
    <s v="2025"/>
    <s v="Ecom Express"/>
    <x v="2"/>
    <x v="0"/>
    <x v="1"/>
    <s v="India"/>
    <n v="96"/>
    <n v="450"/>
    <n v="43200"/>
    <n v="250"/>
    <n v="42950"/>
    <n v="19200"/>
    <n v="20029.259999999998"/>
    <n v="23170.74"/>
    <n v="42120.74"/>
    <n v="532"/>
    <n v="829.26"/>
    <x v="3"/>
    <n v="200"/>
    <s v="Nagpur Central Hub"/>
    <x v="1"/>
  </r>
  <r>
    <n v="100128"/>
    <x v="127"/>
    <x v="2"/>
    <s v="2025"/>
    <s v="FedEx"/>
    <x v="4"/>
    <x v="0"/>
    <x v="2"/>
    <s v="India"/>
    <n v="35"/>
    <n v="5500"/>
    <n v="192500"/>
    <n v="2000"/>
    <n v="190500"/>
    <n v="122500"/>
    <n v="123581.02"/>
    <n v="68918.98"/>
    <n v="189418.98"/>
    <n v="973"/>
    <n v="1081.02"/>
    <x v="5"/>
    <n v="3500"/>
    <s v="Mumbai Mega Hub"/>
    <x v="2"/>
  </r>
  <r>
    <n v="100129"/>
    <x v="128"/>
    <x v="5"/>
    <s v="2025"/>
    <s v="Shadowfax"/>
    <x v="6"/>
    <x v="1"/>
    <x v="3"/>
    <s v="India"/>
    <n v="7"/>
    <n v="15000"/>
    <n v="105000"/>
    <n v="5500"/>
    <n v="99500"/>
    <n v="66500"/>
    <n v="67115.89"/>
    <n v="37884.11"/>
    <n v="98884.11"/>
    <n v="564"/>
    <n v="615.89"/>
    <x v="11"/>
    <n v="9500"/>
    <s v="Delhi NCR Mega Hub"/>
    <x v="3"/>
  </r>
  <r>
    <n v="100130"/>
    <x v="129"/>
    <x v="7"/>
    <s v="2025"/>
    <s v="DHL"/>
    <x v="0"/>
    <x v="0"/>
    <x v="4"/>
    <s v="India"/>
    <n v="44"/>
    <n v="3200"/>
    <n v="140800"/>
    <n v="1200"/>
    <n v="139600"/>
    <n v="88000"/>
    <n v="89457.96"/>
    <n v="51342.039999999994"/>
    <n v="138142.04"/>
    <n v="918"/>
    <n v="1457.96"/>
    <x v="0"/>
    <n v="2000"/>
    <s v="Kolkata Regional Hub"/>
    <x v="4"/>
  </r>
  <r>
    <n v="100131"/>
    <x v="130"/>
    <x v="2"/>
    <s v="2025"/>
    <s v="Blue Dart"/>
    <x v="3"/>
    <x v="2"/>
    <x v="1"/>
    <s v="India"/>
    <n v="6"/>
    <n v="12000"/>
    <n v="72000"/>
    <n v="4000"/>
    <n v="68000"/>
    <n v="48000"/>
    <n v="48319.27"/>
    <n v="23680.730000000003"/>
    <n v="67680.73"/>
    <n v="460"/>
    <n v="319.27"/>
    <x v="4"/>
    <n v="8000"/>
    <s v="Nagpur Central Hub"/>
    <x v="1"/>
  </r>
  <r>
    <n v="100132"/>
    <x v="131"/>
    <x v="1"/>
    <s v="2025"/>
    <s v="Delhivery"/>
    <x v="6"/>
    <x v="0"/>
    <x v="4"/>
    <s v="India"/>
    <n v="24"/>
    <n v="15000"/>
    <n v="360000"/>
    <n v="5500"/>
    <n v="354500"/>
    <n v="228000"/>
    <n v="229079.37"/>
    <n v="130920.63"/>
    <n v="353420.63"/>
    <n v="620"/>
    <n v="1079.3699999999999"/>
    <x v="11"/>
    <n v="9500"/>
    <s v="Kolkata Regional Hub"/>
    <x v="4"/>
  </r>
  <r>
    <n v="100133"/>
    <x v="132"/>
    <x v="10"/>
    <s v="2025"/>
    <s v="DHL"/>
    <x v="0"/>
    <x v="0"/>
    <x v="0"/>
    <s v="India"/>
    <n v="86"/>
    <n v="6500"/>
    <n v="559000"/>
    <n v="2300"/>
    <n v="556700"/>
    <n v="361200"/>
    <n v="362211.88"/>
    <n v="196788.12"/>
    <n v="555688.12"/>
    <n v="1068"/>
    <n v="1011.88"/>
    <x v="1"/>
    <n v="4200"/>
    <s v="Bengaluru Regional Hub"/>
    <x v="0"/>
  </r>
  <r>
    <n v="100134"/>
    <x v="133"/>
    <x v="4"/>
    <s v="2025"/>
    <s v="Delhivery"/>
    <x v="3"/>
    <x v="2"/>
    <x v="2"/>
    <s v="India"/>
    <n v="36"/>
    <n v="8500"/>
    <n v="306000"/>
    <n v="3000"/>
    <n v="303000"/>
    <n v="198000"/>
    <n v="198835.86"/>
    <n v="107164.14000000001"/>
    <n v="302164.14"/>
    <n v="336"/>
    <n v="835.86"/>
    <x v="8"/>
    <n v="5500"/>
    <s v="Mumbai Mega Hub"/>
    <x v="2"/>
  </r>
  <r>
    <n v="100135"/>
    <x v="134"/>
    <x v="5"/>
    <s v="2025"/>
    <s v="Delhivery"/>
    <x v="4"/>
    <x v="1"/>
    <x v="2"/>
    <s v="India"/>
    <n v="94"/>
    <n v="5500"/>
    <n v="517000"/>
    <n v="2000"/>
    <n v="515000"/>
    <n v="329000"/>
    <n v="329565.48"/>
    <n v="187434.52000000002"/>
    <n v="514434.52"/>
    <n v="983"/>
    <n v="565.48"/>
    <x v="5"/>
    <n v="3500"/>
    <s v="Mumbai Mega Hub"/>
    <x v="2"/>
  </r>
  <r>
    <n v="100136"/>
    <x v="135"/>
    <x v="1"/>
    <s v="2025"/>
    <s v="Delhivery"/>
    <x v="1"/>
    <x v="0"/>
    <x v="3"/>
    <s v="India"/>
    <n v="80"/>
    <n v="3500"/>
    <n v="280000"/>
    <n v="1300"/>
    <n v="278700"/>
    <n v="176000"/>
    <n v="176750.12"/>
    <n v="103249.88"/>
    <n v="277949.88"/>
    <n v="745"/>
    <n v="750.12"/>
    <x v="16"/>
    <n v="2200"/>
    <s v="Delhi NCR Mega Hub"/>
    <x v="3"/>
  </r>
  <r>
    <n v="100137"/>
    <x v="136"/>
    <x v="11"/>
    <s v="2025"/>
    <s v="Delhivery"/>
    <x v="0"/>
    <x v="1"/>
    <x v="4"/>
    <s v="India"/>
    <n v="3"/>
    <n v="3200"/>
    <n v="9600"/>
    <n v="1200"/>
    <n v="8400"/>
    <n v="6000"/>
    <n v="6479.06"/>
    <n v="3120.9399999999996"/>
    <n v="7920.94"/>
    <n v="628"/>
    <n v="479.06"/>
    <x v="0"/>
    <n v="2000"/>
    <s v="Kolkata Regional Hub"/>
    <x v="4"/>
  </r>
  <r>
    <n v="100138"/>
    <x v="137"/>
    <x v="9"/>
    <s v="2025"/>
    <s v="Amazon Logistics"/>
    <x v="5"/>
    <x v="2"/>
    <x v="0"/>
    <s v="India"/>
    <n v="23"/>
    <n v="1800"/>
    <n v="41400"/>
    <n v="900"/>
    <n v="40500"/>
    <n v="20700"/>
    <n v="21875.21"/>
    <n v="19524.79"/>
    <n v="39324.79"/>
    <n v="342"/>
    <n v="1175.21"/>
    <x v="9"/>
    <n v="900"/>
    <s v="Bengaluru Regional Hub"/>
    <x v="0"/>
  </r>
  <r>
    <n v="100139"/>
    <x v="138"/>
    <x v="3"/>
    <s v="2025"/>
    <s v="DHL"/>
    <x v="7"/>
    <x v="1"/>
    <x v="2"/>
    <s v="India"/>
    <n v="23"/>
    <n v="1200"/>
    <n v="27600"/>
    <n v="400"/>
    <n v="27200"/>
    <n v="18400"/>
    <n v="20803.23"/>
    <n v="6796.77"/>
    <n v="24796.77"/>
    <n v="888"/>
    <n v="2403.23"/>
    <x v="15"/>
    <n v="800"/>
    <s v="Mumbai Mega Hub"/>
    <x v="2"/>
  </r>
  <r>
    <n v="100140"/>
    <x v="139"/>
    <x v="1"/>
    <s v="2025"/>
    <s v="Shadowfax"/>
    <x v="4"/>
    <x v="2"/>
    <x v="0"/>
    <s v="India"/>
    <n v="36"/>
    <n v="5500"/>
    <n v="198000"/>
    <n v="2000"/>
    <n v="196000"/>
    <n v="126000"/>
    <n v="127584.64"/>
    <n v="70415.360000000001"/>
    <n v="194415.35999999999"/>
    <n v="419"/>
    <n v="1584.64"/>
    <x v="5"/>
    <n v="3500"/>
    <s v="Bengaluru Regional Hub"/>
    <x v="0"/>
  </r>
  <r>
    <n v="100141"/>
    <x v="140"/>
    <x v="7"/>
    <s v="2025"/>
    <s v="Xpressbees"/>
    <x v="0"/>
    <x v="2"/>
    <x v="1"/>
    <s v="India"/>
    <n v="46"/>
    <n v="3200"/>
    <n v="147200"/>
    <n v="1200"/>
    <n v="146000"/>
    <n v="92000"/>
    <n v="94941.16"/>
    <n v="52258.84"/>
    <n v="143058.84"/>
    <n v="559"/>
    <n v="2941.16"/>
    <x v="0"/>
    <n v="2000"/>
    <s v="Nagpur Central Hub"/>
    <x v="1"/>
  </r>
  <r>
    <n v="100142"/>
    <x v="141"/>
    <x v="7"/>
    <s v="2025"/>
    <s v="FedEx"/>
    <x v="3"/>
    <x v="2"/>
    <x v="2"/>
    <s v="India"/>
    <n v="51"/>
    <n v="8500"/>
    <n v="433500"/>
    <n v="3000"/>
    <n v="430500"/>
    <n v="280500"/>
    <n v="281095.75"/>
    <n v="152404.25"/>
    <n v="429904.25"/>
    <n v="772"/>
    <n v="595.75"/>
    <x v="8"/>
    <n v="5500"/>
    <s v="Mumbai Mega Hub"/>
    <x v="2"/>
  </r>
  <r>
    <n v="100143"/>
    <x v="142"/>
    <x v="11"/>
    <s v="2025"/>
    <s v="Xpressbees"/>
    <x v="7"/>
    <x v="1"/>
    <x v="0"/>
    <s v="India"/>
    <n v="86"/>
    <n v="850"/>
    <n v="73100"/>
    <n v="300"/>
    <n v="72800"/>
    <n v="47300"/>
    <n v="49240.36"/>
    <n v="23859.64"/>
    <n v="70859.64"/>
    <n v="609"/>
    <n v="1940.36"/>
    <x v="13"/>
    <n v="550"/>
    <s v="Bengaluru Regional Hub"/>
    <x v="0"/>
  </r>
  <r>
    <n v="100144"/>
    <x v="143"/>
    <x v="0"/>
    <s v="2025"/>
    <s v="Shadowfax"/>
    <x v="3"/>
    <x v="0"/>
    <x v="0"/>
    <s v="India"/>
    <n v="23"/>
    <n v="8500"/>
    <n v="195500"/>
    <n v="3000"/>
    <n v="192500"/>
    <n v="126500"/>
    <n v="126695.23"/>
    <n v="68804.77"/>
    <n v="192304.77"/>
    <n v="1045"/>
    <n v="195.23"/>
    <x v="8"/>
    <n v="5500"/>
    <s v="Bengaluru Regional Hub"/>
    <x v="0"/>
  </r>
  <r>
    <n v="100145"/>
    <x v="144"/>
    <x v="7"/>
    <s v="2025"/>
    <s v="Ekart"/>
    <x v="4"/>
    <x v="0"/>
    <x v="3"/>
    <s v="India"/>
    <n v="99"/>
    <n v="1500"/>
    <n v="148500"/>
    <n v="700"/>
    <n v="147800"/>
    <n v="79200"/>
    <n v="79647.3"/>
    <n v="68852.7"/>
    <n v="147352.70000000001"/>
    <n v="461"/>
    <n v="447.3"/>
    <x v="10"/>
    <n v="800"/>
    <s v="Delhi NCR Mega Hub"/>
    <x v="3"/>
  </r>
  <r>
    <n v="100146"/>
    <x v="145"/>
    <x v="7"/>
    <s v="2025"/>
    <s v="Amazon Logistics"/>
    <x v="3"/>
    <x v="0"/>
    <x v="1"/>
    <s v="India"/>
    <n v="64"/>
    <n v="8500"/>
    <n v="544000"/>
    <n v="3000"/>
    <n v="541000"/>
    <n v="352000"/>
    <n v="352334.04"/>
    <n v="191665.96000000002"/>
    <n v="540665.96"/>
    <n v="869"/>
    <n v="334.04"/>
    <x v="8"/>
    <n v="5500"/>
    <s v="Nagpur Central Hub"/>
    <x v="1"/>
  </r>
  <r>
    <n v="100147"/>
    <x v="146"/>
    <x v="7"/>
    <s v="2025"/>
    <s v="Ecom Express"/>
    <x v="3"/>
    <x v="0"/>
    <x v="4"/>
    <s v="India"/>
    <n v="96"/>
    <n v="12000"/>
    <n v="1152000"/>
    <n v="4000"/>
    <n v="1148000"/>
    <n v="768000"/>
    <n v="768956.01"/>
    <n v="383043.99"/>
    <n v="1147043.99"/>
    <n v="1083"/>
    <n v="956.01"/>
    <x v="4"/>
    <n v="8000"/>
    <s v="Kolkata Regional Hub"/>
    <x v="4"/>
  </r>
  <r>
    <n v="100148"/>
    <x v="147"/>
    <x v="6"/>
    <s v="2025"/>
    <s v="Blue Dart"/>
    <x v="1"/>
    <x v="2"/>
    <x v="3"/>
    <s v="India"/>
    <n v="41"/>
    <n v="3500"/>
    <n v="143500"/>
    <n v="1300"/>
    <n v="142200"/>
    <n v="90200"/>
    <n v="90556.33"/>
    <n v="52943.67"/>
    <n v="141843.67000000001"/>
    <n v="631"/>
    <n v="356.33"/>
    <x v="16"/>
    <n v="2200"/>
    <s v="Delhi NCR Mega Hub"/>
    <x v="3"/>
  </r>
  <r>
    <n v="100149"/>
    <x v="148"/>
    <x v="9"/>
    <s v="2025"/>
    <s v="DHL"/>
    <x v="2"/>
    <x v="1"/>
    <x v="4"/>
    <s v="India"/>
    <n v="73"/>
    <n v="450"/>
    <n v="32850"/>
    <n v="250"/>
    <n v="32600"/>
    <n v="14600"/>
    <n v="15127.66"/>
    <n v="17722.34"/>
    <n v="32072.34"/>
    <n v="867"/>
    <n v="527.66"/>
    <x v="3"/>
    <n v="200"/>
    <s v="Kolkata Regional Hub"/>
    <x v="4"/>
  </r>
  <r>
    <n v="100150"/>
    <x v="149"/>
    <x v="5"/>
    <s v="2025"/>
    <s v="Delhivery"/>
    <x v="1"/>
    <x v="0"/>
    <x v="4"/>
    <s v="India"/>
    <n v="93"/>
    <n v="25000"/>
    <n v="2325000"/>
    <n v="7000"/>
    <n v="2318000"/>
    <n v="1674000"/>
    <n v="1674798.33"/>
    <n v="650201.66999999993"/>
    <n v="2317201.67"/>
    <n v="914"/>
    <n v="798.33"/>
    <x v="17"/>
    <n v="18000"/>
    <s v="Kolkata Regional Hub"/>
    <x v="4"/>
  </r>
  <r>
    <n v="100151"/>
    <x v="150"/>
    <x v="11"/>
    <s v="2025"/>
    <s v="Ekart"/>
    <x v="6"/>
    <x v="0"/>
    <x v="4"/>
    <s v="India"/>
    <n v="21"/>
    <n v="4500"/>
    <n v="94500"/>
    <n v="1700"/>
    <n v="92800"/>
    <n v="58800"/>
    <n v="59736.14"/>
    <n v="34763.86"/>
    <n v="91863.86"/>
    <n v="831"/>
    <n v="936.14"/>
    <x v="7"/>
    <n v="2800"/>
    <s v="Kolkata Regional Hub"/>
    <x v="4"/>
  </r>
  <r>
    <n v="100152"/>
    <x v="151"/>
    <x v="5"/>
    <s v="2025"/>
    <s v="Xpressbees"/>
    <x v="2"/>
    <x v="0"/>
    <x v="2"/>
    <s v="India"/>
    <n v="39"/>
    <n v="2500"/>
    <n v="97500"/>
    <n v="1000"/>
    <n v="96500"/>
    <n v="58500"/>
    <n v="59197.57"/>
    <n v="38302.43"/>
    <n v="95802.43"/>
    <n v="618"/>
    <n v="697.57"/>
    <x v="12"/>
    <n v="1500"/>
    <s v="Mumbai Mega Hub"/>
    <x v="2"/>
  </r>
  <r>
    <n v="100153"/>
    <x v="152"/>
    <x v="9"/>
    <s v="2025"/>
    <s v="Ecom Express"/>
    <x v="5"/>
    <x v="0"/>
    <x v="1"/>
    <s v="India"/>
    <n v="42"/>
    <n v="1800"/>
    <n v="75600"/>
    <n v="900"/>
    <n v="74700"/>
    <n v="37800"/>
    <n v="38059.42"/>
    <n v="37540.58"/>
    <n v="74440.58"/>
    <n v="775"/>
    <n v="259.42"/>
    <x v="9"/>
    <n v="900"/>
    <s v="Nagpur Central Hub"/>
    <x v="1"/>
  </r>
  <r>
    <n v="100154"/>
    <x v="153"/>
    <x v="8"/>
    <s v="2025"/>
    <s v="Delhivery"/>
    <x v="0"/>
    <x v="0"/>
    <x v="1"/>
    <s v="India"/>
    <n v="2"/>
    <n v="3200"/>
    <n v="6400"/>
    <n v="1200"/>
    <n v="5200"/>
    <n v="4000"/>
    <n v="4523.38"/>
    <n v="1876.62"/>
    <n v="4676.62"/>
    <n v="1145"/>
    <n v="523.38"/>
    <x v="0"/>
    <n v="2000"/>
    <s v="Nagpur Central Hub"/>
    <x v="1"/>
  </r>
  <r>
    <n v="100155"/>
    <x v="154"/>
    <x v="4"/>
    <s v="2025"/>
    <s v="Xpressbees"/>
    <x v="1"/>
    <x v="2"/>
    <x v="4"/>
    <s v="India"/>
    <n v="51"/>
    <n v="25000"/>
    <n v="1275000"/>
    <n v="7000"/>
    <n v="1268000"/>
    <n v="918000"/>
    <n v="918451.59"/>
    <n v="356548.41000000003"/>
    <n v="1267548.4099999999"/>
    <n v="621"/>
    <n v="451.59"/>
    <x v="17"/>
    <n v="18000"/>
    <s v="Kolkata Regional Hub"/>
    <x v="4"/>
  </r>
  <r>
    <n v="100156"/>
    <x v="155"/>
    <x v="7"/>
    <s v="2025"/>
    <s v="FedEx"/>
    <x v="0"/>
    <x v="1"/>
    <x v="3"/>
    <s v="India"/>
    <n v="74"/>
    <n v="6500"/>
    <n v="481000"/>
    <n v="2300"/>
    <n v="478700"/>
    <n v="310800"/>
    <n v="311785.3"/>
    <n v="169214.7"/>
    <n v="477714.7"/>
    <n v="340"/>
    <n v="985.3"/>
    <x v="1"/>
    <n v="4200"/>
    <s v="Delhi NCR Mega Hub"/>
    <x v="3"/>
  </r>
  <r>
    <n v="100157"/>
    <x v="156"/>
    <x v="3"/>
    <s v="2025"/>
    <s v="Ekart"/>
    <x v="7"/>
    <x v="0"/>
    <x v="3"/>
    <s v="India"/>
    <n v="81"/>
    <n v="600"/>
    <n v="48600"/>
    <n v="250"/>
    <n v="48350"/>
    <n v="28350"/>
    <n v="28534.3"/>
    <n v="20065.7"/>
    <n v="48165.7"/>
    <n v="923"/>
    <n v="184.3"/>
    <x v="14"/>
    <n v="350"/>
    <s v="Delhi NCR Mega Hub"/>
    <x v="3"/>
  </r>
  <r>
    <n v="100158"/>
    <x v="157"/>
    <x v="10"/>
    <s v="2025"/>
    <s v="Shadowfax"/>
    <x v="3"/>
    <x v="1"/>
    <x v="0"/>
    <s v="India"/>
    <n v="30"/>
    <n v="8500"/>
    <n v="255000"/>
    <n v="3000"/>
    <n v="252000"/>
    <n v="165000"/>
    <n v="165896.89000000001"/>
    <n v="89103.109999999986"/>
    <n v="251103.11"/>
    <n v="983"/>
    <n v="896.89"/>
    <x v="8"/>
    <n v="5500"/>
    <s v="Bengaluru Regional Hub"/>
    <x v="0"/>
  </r>
  <r>
    <n v="100159"/>
    <x v="158"/>
    <x v="3"/>
    <s v="2025"/>
    <s v="Ecom Express"/>
    <x v="2"/>
    <x v="0"/>
    <x v="4"/>
    <s v="India"/>
    <n v="96"/>
    <n v="2500"/>
    <n v="240000"/>
    <n v="1000"/>
    <n v="239000"/>
    <n v="144000"/>
    <n v="145018.89000000001"/>
    <n v="94981.109999999986"/>
    <n v="237981.11"/>
    <n v="1176"/>
    <n v="1018.89"/>
    <x v="12"/>
    <n v="1500"/>
    <s v="Kolkata Regional Hub"/>
    <x v="4"/>
  </r>
  <r>
    <n v="100160"/>
    <x v="159"/>
    <x v="9"/>
    <s v="2025"/>
    <s v="Delhivery"/>
    <x v="7"/>
    <x v="0"/>
    <x v="4"/>
    <s v="India"/>
    <n v="71"/>
    <n v="850"/>
    <n v="60350"/>
    <n v="300"/>
    <n v="60050"/>
    <n v="39050"/>
    <n v="40037.11"/>
    <n v="20312.89"/>
    <n v="59062.89"/>
    <n v="344"/>
    <n v="987.11"/>
    <x v="13"/>
    <n v="550"/>
    <s v="Kolkata Regional Hub"/>
    <x v="4"/>
  </r>
  <r>
    <n v="100161"/>
    <x v="160"/>
    <x v="11"/>
    <s v="2025"/>
    <s v="FedEx"/>
    <x v="6"/>
    <x v="0"/>
    <x v="1"/>
    <s v="India"/>
    <n v="13"/>
    <n v="4500"/>
    <n v="58500"/>
    <n v="1700"/>
    <n v="56800"/>
    <n v="36400"/>
    <n v="37036.050000000003"/>
    <n v="21463.949999999997"/>
    <n v="56163.95"/>
    <n v="899"/>
    <n v="636.04999999999995"/>
    <x v="7"/>
    <n v="2800"/>
    <s v="Nagpur Central Hub"/>
    <x v="1"/>
  </r>
  <r>
    <n v="100162"/>
    <x v="161"/>
    <x v="3"/>
    <s v="2025"/>
    <s v="Ecom Express"/>
    <x v="6"/>
    <x v="2"/>
    <x v="0"/>
    <s v="India"/>
    <n v="2"/>
    <n v="4500"/>
    <n v="9000"/>
    <n v="1700"/>
    <n v="7300"/>
    <n v="5600"/>
    <n v="6578.95"/>
    <n v="2421.0500000000002"/>
    <n v="6321.05"/>
    <n v="1125"/>
    <n v="978.95"/>
    <x v="7"/>
    <n v="2800"/>
    <s v="Bengaluru Regional Hub"/>
    <x v="0"/>
  </r>
  <r>
    <n v="100163"/>
    <x v="162"/>
    <x v="6"/>
    <s v="2025"/>
    <s v="Ecom Express"/>
    <x v="3"/>
    <x v="1"/>
    <x v="2"/>
    <s v="India"/>
    <n v="66"/>
    <n v="8500"/>
    <n v="561000"/>
    <n v="3000"/>
    <n v="558000"/>
    <n v="363000"/>
    <n v="363260.04"/>
    <n v="197739.96000000002"/>
    <n v="557739.96"/>
    <n v="682"/>
    <n v="260.04000000000002"/>
    <x v="8"/>
    <n v="5500"/>
    <s v="Mumbai Mega Hub"/>
    <x v="2"/>
  </r>
  <r>
    <n v="100164"/>
    <x v="163"/>
    <x v="10"/>
    <s v="2025"/>
    <s v="Xpressbees"/>
    <x v="4"/>
    <x v="0"/>
    <x v="2"/>
    <s v="India"/>
    <n v="16"/>
    <n v="5500"/>
    <n v="88000"/>
    <n v="2000"/>
    <n v="86000"/>
    <n v="56000"/>
    <n v="56936"/>
    <n v="31064"/>
    <n v="85064"/>
    <n v="367"/>
    <n v="936"/>
    <x v="5"/>
    <n v="3500"/>
    <s v="Mumbai Mega Hub"/>
    <x v="2"/>
  </r>
  <r>
    <n v="100165"/>
    <x v="164"/>
    <x v="5"/>
    <s v="2025"/>
    <s v="Shadowfax"/>
    <x v="6"/>
    <x v="0"/>
    <x v="2"/>
    <s v="India"/>
    <n v="81"/>
    <n v="4500"/>
    <n v="364500"/>
    <n v="1700"/>
    <n v="362800"/>
    <n v="226800"/>
    <n v="227341.7"/>
    <n v="137158.29999999999"/>
    <n v="362258.3"/>
    <n v="941"/>
    <n v="541.70000000000005"/>
    <x v="7"/>
    <n v="2800"/>
    <s v="Mumbai Mega Hub"/>
    <x v="2"/>
  </r>
  <r>
    <n v="100166"/>
    <x v="165"/>
    <x v="0"/>
    <s v="2025"/>
    <s v="Xpressbees"/>
    <x v="5"/>
    <x v="1"/>
    <x v="3"/>
    <s v="India"/>
    <n v="22"/>
    <n v="1800"/>
    <n v="39600"/>
    <n v="900"/>
    <n v="38700"/>
    <n v="19800"/>
    <n v="20099.68"/>
    <n v="19500.32"/>
    <n v="38400.32"/>
    <n v="1198"/>
    <n v="299.68"/>
    <x v="9"/>
    <n v="900"/>
    <s v="Delhi NCR Mega Hub"/>
    <x v="3"/>
  </r>
  <r>
    <n v="100167"/>
    <x v="166"/>
    <x v="11"/>
    <s v="2025"/>
    <s v="Amazon Logistics"/>
    <x v="5"/>
    <x v="2"/>
    <x v="4"/>
    <s v="India"/>
    <n v="50"/>
    <n v="4500"/>
    <n v="225000"/>
    <n v="2000"/>
    <n v="223000"/>
    <n v="125000"/>
    <n v="127181.9"/>
    <n v="97818.1"/>
    <n v="220818.1"/>
    <n v="552"/>
    <n v="2181.9"/>
    <x v="6"/>
    <n v="2500"/>
    <s v="Kolkata Regional Hub"/>
    <x v="4"/>
  </r>
  <r>
    <n v="100168"/>
    <x v="167"/>
    <x v="1"/>
    <s v="2025"/>
    <s v="Ecom Express"/>
    <x v="2"/>
    <x v="0"/>
    <x v="4"/>
    <s v="India"/>
    <n v="44"/>
    <n v="450"/>
    <n v="19800"/>
    <n v="250"/>
    <n v="19550"/>
    <n v="8800"/>
    <n v="9509.52"/>
    <n v="10290.48"/>
    <n v="18840.48"/>
    <n v="559"/>
    <n v="709.52"/>
    <x v="3"/>
    <n v="200"/>
    <s v="Kolkata Regional Hub"/>
    <x v="4"/>
  </r>
  <r>
    <n v="100169"/>
    <x v="168"/>
    <x v="10"/>
    <s v="2025"/>
    <s v="Amazon Logistics"/>
    <x v="1"/>
    <x v="1"/>
    <x v="2"/>
    <s v="India"/>
    <n v="62"/>
    <n v="45000"/>
    <n v="2790000"/>
    <n v="13000"/>
    <n v="2777000"/>
    <n v="1984000"/>
    <n v="1984965.88"/>
    <n v="805034.12000000011"/>
    <n v="2776034.12"/>
    <n v="865"/>
    <n v="965.88"/>
    <x v="2"/>
    <n v="32000"/>
    <s v="Mumbai Mega Hub"/>
    <x v="2"/>
  </r>
  <r>
    <n v="100170"/>
    <x v="169"/>
    <x v="8"/>
    <s v="2025"/>
    <s v="Ecom Express"/>
    <x v="4"/>
    <x v="1"/>
    <x v="2"/>
    <s v="India"/>
    <n v="58"/>
    <n v="5500"/>
    <n v="319000"/>
    <n v="2000"/>
    <n v="317000"/>
    <n v="203000"/>
    <n v="203774.16"/>
    <n v="115225.84"/>
    <n v="316225.84000000003"/>
    <n v="1164"/>
    <n v="774.16"/>
    <x v="5"/>
    <n v="3500"/>
    <s v="Mumbai Mega Hub"/>
    <x v="2"/>
  </r>
  <r>
    <n v="100171"/>
    <x v="170"/>
    <x v="6"/>
    <s v="2025"/>
    <s v="Ekart"/>
    <x v="4"/>
    <x v="2"/>
    <x v="3"/>
    <s v="India"/>
    <n v="34"/>
    <n v="1500"/>
    <n v="51000"/>
    <n v="700"/>
    <n v="50300"/>
    <n v="27200"/>
    <n v="28308.95"/>
    <n v="22691.05"/>
    <n v="49191.05"/>
    <n v="976"/>
    <n v="1108.95"/>
    <x v="10"/>
    <n v="800"/>
    <s v="Delhi NCR Mega Hub"/>
    <x v="3"/>
  </r>
  <r>
    <n v="100172"/>
    <x v="171"/>
    <x v="1"/>
    <s v="2025"/>
    <s v="Shadowfax"/>
    <x v="2"/>
    <x v="0"/>
    <x v="0"/>
    <s v="India"/>
    <n v="84"/>
    <n v="450"/>
    <n v="37800"/>
    <n v="250"/>
    <n v="37550"/>
    <n v="16800"/>
    <n v="17304.099999999999"/>
    <n v="20495.900000000001"/>
    <n v="37045.9"/>
    <n v="599"/>
    <n v="504.1"/>
    <x v="3"/>
    <n v="200"/>
    <s v="Bengaluru Regional Hub"/>
    <x v="0"/>
  </r>
  <r>
    <n v="100173"/>
    <x v="172"/>
    <x v="7"/>
    <s v="2025"/>
    <s v="Ekart"/>
    <x v="7"/>
    <x v="1"/>
    <x v="2"/>
    <s v="India"/>
    <n v="5"/>
    <n v="1200"/>
    <n v="6000"/>
    <n v="400"/>
    <n v="5600"/>
    <n v="4000"/>
    <n v="4532.3099999999995"/>
    <n v="1467.6900000000005"/>
    <n v="5067.6900000000005"/>
    <n v="691"/>
    <n v="532.30999999999995"/>
    <x v="15"/>
    <n v="800"/>
    <s v="Mumbai Mega Hub"/>
    <x v="2"/>
  </r>
  <r>
    <n v="100174"/>
    <x v="173"/>
    <x v="4"/>
    <s v="2025"/>
    <s v="Shadowfax"/>
    <x v="7"/>
    <x v="1"/>
    <x v="4"/>
    <s v="India"/>
    <n v="93"/>
    <n v="850"/>
    <n v="79050"/>
    <n v="300"/>
    <n v="78750"/>
    <n v="51150"/>
    <n v="52655.18"/>
    <n v="26394.82"/>
    <n v="77244.820000000007"/>
    <n v="472"/>
    <n v="1505.18"/>
    <x v="13"/>
    <n v="550"/>
    <s v="Kolkata Regional Hub"/>
    <x v="4"/>
  </r>
  <r>
    <n v="100175"/>
    <x v="174"/>
    <x v="7"/>
    <s v="2025"/>
    <s v="Xpressbees"/>
    <x v="2"/>
    <x v="1"/>
    <x v="3"/>
    <s v="India"/>
    <n v="59"/>
    <n v="450"/>
    <n v="26550"/>
    <n v="250"/>
    <n v="26300"/>
    <n v="11800"/>
    <n v="12444.9"/>
    <n v="14105.1"/>
    <n v="25655.1"/>
    <n v="739"/>
    <n v="644.9"/>
    <x v="3"/>
    <n v="200"/>
    <s v="Delhi NCR Mega Hub"/>
    <x v="3"/>
  </r>
  <r>
    <n v="100176"/>
    <x v="175"/>
    <x v="10"/>
    <s v="2025"/>
    <s v="Ecom Express"/>
    <x v="5"/>
    <x v="0"/>
    <x v="4"/>
    <s v="India"/>
    <n v="55"/>
    <n v="1800"/>
    <n v="99000"/>
    <n v="900"/>
    <n v="98100"/>
    <n v="49500"/>
    <n v="49756.89"/>
    <n v="49243.11"/>
    <n v="97843.11"/>
    <n v="883"/>
    <n v="256.89"/>
    <x v="9"/>
    <n v="900"/>
    <s v="Kolkata Regional Hub"/>
    <x v="4"/>
  </r>
  <r>
    <n v="100177"/>
    <x v="176"/>
    <x v="6"/>
    <s v="2025"/>
    <s v="Delhivery"/>
    <x v="3"/>
    <x v="0"/>
    <x v="2"/>
    <s v="India"/>
    <n v="14"/>
    <n v="8500"/>
    <n v="119000"/>
    <n v="3000"/>
    <n v="116000"/>
    <n v="77000"/>
    <n v="77471.960000000006"/>
    <n v="41528.039999999994"/>
    <n v="115528.04"/>
    <n v="906"/>
    <n v="471.96"/>
    <x v="8"/>
    <n v="5500"/>
    <s v="Mumbai Mega Hub"/>
    <x v="2"/>
  </r>
  <r>
    <n v="100178"/>
    <x v="177"/>
    <x v="0"/>
    <s v="2025"/>
    <s v="FedEx"/>
    <x v="5"/>
    <x v="0"/>
    <x v="3"/>
    <s v="India"/>
    <n v="60"/>
    <n v="1800"/>
    <n v="108000"/>
    <n v="900"/>
    <n v="107100"/>
    <n v="54000"/>
    <n v="54697.760000000002"/>
    <n v="53302.239999999998"/>
    <n v="106402.24000000001"/>
    <n v="846"/>
    <n v="697.76"/>
    <x v="9"/>
    <n v="900"/>
    <s v="Delhi NCR Mega Hub"/>
    <x v="3"/>
  </r>
  <r>
    <n v="100179"/>
    <x v="178"/>
    <x v="7"/>
    <s v="2025"/>
    <s v="Ecom Express"/>
    <x v="1"/>
    <x v="1"/>
    <x v="2"/>
    <s v="India"/>
    <n v="20"/>
    <n v="3500"/>
    <n v="70000"/>
    <n v="1300"/>
    <n v="68700"/>
    <n v="44000"/>
    <n v="44546.66"/>
    <n v="25453.339999999997"/>
    <n v="68153.34"/>
    <n v="698"/>
    <n v="546.66"/>
    <x v="16"/>
    <n v="2200"/>
    <s v="Mumbai Mega Hub"/>
    <x v="2"/>
  </r>
  <r>
    <n v="100180"/>
    <x v="179"/>
    <x v="2"/>
    <s v="2025"/>
    <s v="FedEx"/>
    <x v="7"/>
    <x v="0"/>
    <x v="4"/>
    <s v="India"/>
    <n v="40"/>
    <n v="850"/>
    <n v="34000"/>
    <n v="300"/>
    <n v="33700"/>
    <n v="22000"/>
    <n v="24949.71"/>
    <n v="9050.2900000000009"/>
    <n v="30750.29"/>
    <n v="747"/>
    <n v="2949.71"/>
    <x v="13"/>
    <n v="550"/>
    <s v="Kolkata Regional Hub"/>
    <x v="4"/>
  </r>
  <r>
    <n v="100181"/>
    <x v="180"/>
    <x v="1"/>
    <s v="2025"/>
    <s v="FedEx"/>
    <x v="4"/>
    <x v="1"/>
    <x v="1"/>
    <s v="India"/>
    <n v="75"/>
    <n v="1500"/>
    <n v="112500"/>
    <n v="700"/>
    <n v="111800"/>
    <n v="60000"/>
    <n v="60311.22"/>
    <n v="52188.78"/>
    <n v="111488.78"/>
    <n v="506"/>
    <n v="311.22000000000003"/>
    <x v="10"/>
    <n v="800"/>
    <s v="Nagpur Central Hub"/>
    <x v="1"/>
  </r>
  <r>
    <n v="100182"/>
    <x v="181"/>
    <x v="4"/>
    <s v="2025"/>
    <s v="Ecom Express"/>
    <x v="5"/>
    <x v="0"/>
    <x v="1"/>
    <s v="India"/>
    <n v="64"/>
    <n v="2800"/>
    <n v="179200"/>
    <n v="1300"/>
    <n v="177900"/>
    <n v="96000"/>
    <n v="96287.77"/>
    <n v="82912.23"/>
    <n v="177612.23"/>
    <n v="925"/>
    <n v="287.77"/>
    <x v="18"/>
    <n v="1500"/>
    <s v="Nagpur Central Hub"/>
    <x v="1"/>
  </r>
  <r>
    <n v="100183"/>
    <x v="182"/>
    <x v="6"/>
    <s v="2025"/>
    <s v="Ekart"/>
    <x v="2"/>
    <x v="0"/>
    <x v="1"/>
    <s v="India"/>
    <n v="89"/>
    <n v="450"/>
    <n v="40050"/>
    <n v="250"/>
    <n v="39800"/>
    <n v="17800"/>
    <n v="18430.47"/>
    <n v="21619.53"/>
    <n v="39169.53"/>
    <n v="309"/>
    <n v="630.47"/>
    <x v="3"/>
    <n v="200"/>
    <s v="Nagpur Central Hub"/>
    <x v="1"/>
  </r>
  <r>
    <n v="100184"/>
    <x v="183"/>
    <x v="8"/>
    <s v="2025"/>
    <s v="Ekart"/>
    <x v="3"/>
    <x v="1"/>
    <x v="0"/>
    <s v="India"/>
    <n v="4"/>
    <n v="8500"/>
    <n v="34000"/>
    <n v="3000"/>
    <n v="31000"/>
    <n v="22000"/>
    <n v="23035.3"/>
    <n v="10964.7"/>
    <n v="29964.7"/>
    <n v="374"/>
    <n v="1035.3"/>
    <x v="8"/>
    <n v="5500"/>
    <s v="Bengaluru Regional Hub"/>
    <x v="0"/>
  </r>
  <r>
    <n v="100185"/>
    <x v="184"/>
    <x v="9"/>
    <s v="2025"/>
    <s v="DHL"/>
    <x v="5"/>
    <x v="0"/>
    <x v="1"/>
    <s v="India"/>
    <n v="26"/>
    <n v="1800"/>
    <n v="46800"/>
    <n v="900"/>
    <n v="45900"/>
    <n v="23400"/>
    <n v="24279.98"/>
    <n v="22520.02"/>
    <n v="45020.02"/>
    <n v="744"/>
    <n v="879.98"/>
    <x v="9"/>
    <n v="900"/>
    <s v="Nagpur Central Hub"/>
    <x v="1"/>
  </r>
  <r>
    <n v="100186"/>
    <x v="185"/>
    <x v="7"/>
    <s v="2025"/>
    <s v="Delhivery"/>
    <x v="0"/>
    <x v="2"/>
    <x v="0"/>
    <s v="India"/>
    <n v="35"/>
    <n v="3200"/>
    <n v="112000"/>
    <n v="1200"/>
    <n v="110800"/>
    <n v="70000"/>
    <n v="72354.850000000006"/>
    <n v="39645.149999999994"/>
    <n v="108445.15"/>
    <n v="1166"/>
    <n v="2354.85"/>
    <x v="0"/>
    <n v="2000"/>
    <s v="Bengaluru Regional Hub"/>
    <x v="0"/>
  </r>
  <r>
    <n v="100187"/>
    <x v="186"/>
    <x v="8"/>
    <s v="2025"/>
    <s v="Delhivery"/>
    <x v="3"/>
    <x v="0"/>
    <x v="2"/>
    <s v="India"/>
    <n v="96"/>
    <n v="12000"/>
    <n v="1152000"/>
    <n v="4000"/>
    <n v="1148000"/>
    <n v="768000"/>
    <n v="768585.83"/>
    <n v="383414.17000000004"/>
    <n v="1147414.17"/>
    <n v="1052"/>
    <n v="585.83000000000004"/>
    <x v="4"/>
    <n v="8000"/>
    <s v="Mumbai Mega Hub"/>
    <x v="2"/>
  </r>
  <r>
    <n v="100188"/>
    <x v="187"/>
    <x v="7"/>
    <s v="2025"/>
    <s v="Shadowfax"/>
    <x v="7"/>
    <x v="1"/>
    <x v="3"/>
    <s v="India"/>
    <n v="12"/>
    <n v="600"/>
    <n v="7200"/>
    <n v="250"/>
    <n v="6950"/>
    <n v="4200"/>
    <n v="5866.6900000000005"/>
    <n v="1333.3099999999995"/>
    <n v="5283.3099999999995"/>
    <n v="1015"/>
    <n v="1666.69"/>
    <x v="14"/>
    <n v="350"/>
    <s v="Delhi NCR Mega Hub"/>
    <x v="3"/>
  </r>
  <r>
    <n v="100189"/>
    <x v="188"/>
    <x v="9"/>
    <s v="2025"/>
    <s v="Blue Dart"/>
    <x v="5"/>
    <x v="0"/>
    <x v="4"/>
    <s v="India"/>
    <n v="35"/>
    <n v="4500"/>
    <n v="157500"/>
    <n v="2000"/>
    <n v="155500"/>
    <n v="87500"/>
    <n v="88509.14"/>
    <n v="68990.86"/>
    <n v="154490.85999999999"/>
    <n v="461"/>
    <n v="1009.14"/>
    <x v="6"/>
    <n v="2500"/>
    <s v="Kolkata Regional Hub"/>
    <x v="4"/>
  </r>
  <r>
    <n v="100190"/>
    <x v="189"/>
    <x v="9"/>
    <s v="2025"/>
    <s v="Shadowfax"/>
    <x v="7"/>
    <x v="0"/>
    <x v="0"/>
    <s v="India"/>
    <n v="58"/>
    <n v="600"/>
    <n v="34800"/>
    <n v="250"/>
    <n v="34550"/>
    <n v="20300"/>
    <n v="21449.599999999999"/>
    <n v="13350.400000000001"/>
    <n v="33400.400000000001"/>
    <n v="604"/>
    <n v="1149.5999999999999"/>
    <x v="14"/>
    <n v="350"/>
    <s v="Bengaluru Regional Hub"/>
    <x v="0"/>
  </r>
  <r>
    <n v="100191"/>
    <x v="190"/>
    <x v="8"/>
    <s v="2025"/>
    <s v="Amazon Logistics"/>
    <x v="2"/>
    <x v="1"/>
    <x v="0"/>
    <s v="India"/>
    <n v="49"/>
    <n v="450"/>
    <n v="22050"/>
    <n v="250"/>
    <n v="21800"/>
    <n v="9800"/>
    <n v="10233.58"/>
    <n v="11816.42"/>
    <n v="21366.42"/>
    <n v="837"/>
    <n v="433.58"/>
    <x v="3"/>
    <n v="200"/>
    <s v="Bengaluru Regional Hub"/>
    <x v="0"/>
  </r>
  <r>
    <n v="100192"/>
    <x v="191"/>
    <x v="9"/>
    <s v="2025"/>
    <s v="Shadowfax"/>
    <x v="6"/>
    <x v="0"/>
    <x v="4"/>
    <s v="India"/>
    <n v="76"/>
    <n v="4500"/>
    <n v="342000"/>
    <n v="1700"/>
    <n v="340300"/>
    <n v="212800"/>
    <n v="214081.04"/>
    <n v="127918.95999999999"/>
    <n v="339018.96"/>
    <n v="880"/>
    <n v="1281.04"/>
    <x v="7"/>
    <n v="2800"/>
    <s v="Kolkata Regional Hub"/>
    <x v="4"/>
  </r>
  <r>
    <n v="100193"/>
    <x v="192"/>
    <x v="0"/>
    <s v="2025"/>
    <s v="Ecom Express"/>
    <x v="1"/>
    <x v="2"/>
    <x v="1"/>
    <s v="India"/>
    <n v="72"/>
    <n v="45000"/>
    <n v="3240000"/>
    <n v="13000"/>
    <n v="3227000"/>
    <n v="2304000"/>
    <n v="2304474.42"/>
    <n v="935525.58000000007"/>
    <n v="3226525.58"/>
    <n v="1154"/>
    <n v="474.42"/>
    <x v="2"/>
    <n v="32000"/>
    <s v="Nagpur Central Hub"/>
    <x v="1"/>
  </r>
  <r>
    <n v="100194"/>
    <x v="193"/>
    <x v="7"/>
    <s v="2025"/>
    <s v="Blue Dart"/>
    <x v="4"/>
    <x v="0"/>
    <x v="0"/>
    <s v="India"/>
    <n v="86"/>
    <n v="5500"/>
    <n v="473000"/>
    <n v="2000"/>
    <n v="471000"/>
    <n v="301000"/>
    <n v="301616.13"/>
    <n v="171383.87"/>
    <n v="470383.87"/>
    <n v="346"/>
    <n v="616.13"/>
    <x v="5"/>
    <n v="3500"/>
    <s v="Bengaluru Regional Hub"/>
    <x v="0"/>
  </r>
  <r>
    <n v="100195"/>
    <x v="194"/>
    <x v="9"/>
    <s v="2025"/>
    <s v="Delhivery"/>
    <x v="0"/>
    <x v="1"/>
    <x v="0"/>
    <s v="India"/>
    <n v="36"/>
    <n v="3200"/>
    <n v="115200"/>
    <n v="1200"/>
    <n v="114000"/>
    <n v="72000"/>
    <n v="72893.460000000006"/>
    <n v="42306.539999999994"/>
    <n v="113106.54"/>
    <n v="411"/>
    <n v="893.46"/>
    <x v="0"/>
    <n v="2000"/>
    <s v="Bengaluru Regional Hub"/>
    <x v="0"/>
  </r>
  <r>
    <n v="100196"/>
    <x v="195"/>
    <x v="0"/>
    <s v="2025"/>
    <s v="DHL"/>
    <x v="6"/>
    <x v="0"/>
    <x v="1"/>
    <s v="India"/>
    <n v="33"/>
    <n v="4500"/>
    <n v="148500"/>
    <n v="1700"/>
    <n v="146800"/>
    <n v="92400"/>
    <n v="92793.07"/>
    <n v="55706.929999999993"/>
    <n v="146406.93"/>
    <n v="484"/>
    <n v="393.07"/>
    <x v="7"/>
    <n v="2800"/>
    <s v="Nagpur Central Hub"/>
    <x v="1"/>
  </r>
  <r>
    <n v="100197"/>
    <x v="196"/>
    <x v="8"/>
    <s v="2025"/>
    <s v="Ecom Express"/>
    <x v="1"/>
    <x v="2"/>
    <x v="3"/>
    <s v="India"/>
    <n v="52"/>
    <n v="45000"/>
    <n v="2340000"/>
    <n v="13000"/>
    <n v="2327000"/>
    <n v="1664000"/>
    <n v="1664567.33"/>
    <n v="675432.66999999993"/>
    <n v="2326432.67"/>
    <n v="890"/>
    <n v="567.33000000000004"/>
    <x v="2"/>
    <n v="32000"/>
    <s v="Delhi NCR Mega Hub"/>
    <x v="3"/>
  </r>
  <r>
    <n v="100198"/>
    <x v="197"/>
    <x v="11"/>
    <s v="2025"/>
    <s v="Amazon Logistics"/>
    <x v="5"/>
    <x v="2"/>
    <x v="1"/>
    <s v="India"/>
    <n v="66"/>
    <n v="1800"/>
    <n v="118800"/>
    <n v="900"/>
    <n v="117900"/>
    <n v="59400"/>
    <n v="59832.74"/>
    <n v="58967.26"/>
    <n v="117467.26"/>
    <n v="884"/>
    <n v="432.74"/>
    <x v="9"/>
    <n v="900"/>
    <s v="Nagpur Central Hub"/>
    <x v="1"/>
  </r>
  <r>
    <n v="100199"/>
    <x v="198"/>
    <x v="2"/>
    <s v="2025"/>
    <s v="Shadowfax"/>
    <x v="3"/>
    <x v="0"/>
    <x v="1"/>
    <s v="India"/>
    <n v="51"/>
    <n v="8500"/>
    <n v="433500"/>
    <n v="3000"/>
    <n v="430500"/>
    <n v="280500"/>
    <n v="281211.28000000003"/>
    <n v="152288.71999999997"/>
    <n v="429788.72"/>
    <n v="381"/>
    <n v="711.28"/>
    <x v="8"/>
    <n v="5500"/>
    <s v="Nagpur Central Hub"/>
    <x v="1"/>
  </r>
  <r>
    <n v="100200"/>
    <x v="199"/>
    <x v="10"/>
    <s v="2025"/>
    <s v="Ecom Express"/>
    <x v="2"/>
    <x v="1"/>
    <x v="0"/>
    <s v="India"/>
    <n v="51"/>
    <n v="450"/>
    <n v="22950"/>
    <n v="250"/>
    <n v="22700"/>
    <n v="10200"/>
    <n v="10870.01"/>
    <n v="12079.99"/>
    <n v="22029.99"/>
    <n v="1157"/>
    <n v="670.01"/>
    <x v="3"/>
    <n v="200"/>
    <s v="Bengaluru Regional Hub"/>
    <x v="0"/>
  </r>
  <r>
    <n v="100201"/>
    <x v="200"/>
    <x v="0"/>
    <s v="2025"/>
    <s v="Ekart"/>
    <x v="7"/>
    <x v="1"/>
    <x v="4"/>
    <s v="India"/>
    <n v="2"/>
    <n v="850"/>
    <n v="1700"/>
    <n v="300"/>
    <n v="1400"/>
    <n v="1100"/>
    <n v="1579.8"/>
    <n v="120.20000000000005"/>
    <n v="920.2"/>
    <n v="587"/>
    <n v="479.8"/>
    <x v="13"/>
    <n v="550"/>
    <s v="Kolkata Regional Hub"/>
    <x v="4"/>
  </r>
  <r>
    <n v="100202"/>
    <x v="201"/>
    <x v="0"/>
    <s v="2025"/>
    <s v="Delhivery"/>
    <x v="0"/>
    <x v="0"/>
    <x v="2"/>
    <s v="India"/>
    <n v="82"/>
    <n v="6500"/>
    <n v="533000"/>
    <n v="2300"/>
    <n v="530700"/>
    <n v="344400"/>
    <n v="347207.02"/>
    <n v="185792.97999999998"/>
    <n v="527892.98"/>
    <n v="423"/>
    <n v="2807.02"/>
    <x v="1"/>
    <n v="4200"/>
    <s v="Mumbai Mega Hub"/>
    <x v="2"/>
  </r>
  <r>
    <n v="100203"/>
    <x v="202"/>
    <x v="0"/>
    <s v="2025"/>
    <s v="Shadowfax"/>
    <x v="0"/>
    <x v="2"/>
    <x v="0"/>
    <s v="India"/>
    <n v="51"/>
    <n v="6500"/>
    <n v="331500"/>
    <n v="2300"/>
    <n v="329200"/>
    <n v="214200"/>
    <n v="214424.98"/>
    <n v="117075.01999999999"/>
    <n v="328975.02"/>
    <n v="356"/>
    <n v="224.98"/>
    <x v="1"/>
    <n v="4200"/>
    <s v="Bengaluru Regional Hub"/>
    <x v="0"/>
  </r>
  <r>
    <n v="100204"/>
    <x v="203"/>
    <x v="3"/>
    <s v="2025"/>
    <s v="Amazon Logistics"/>
    <x v="2"/>
    <x v="0"/>
    <x v="2"/>
    <s v="India"/>
    <n v="66"/>
    <n v="2500"/>
    <n v="165000"/>
    <n v="1000"/>
    <n v="164000"/>
    <n v="99000"/>
    <n v="99526.53"/>
    <n v="65473.47"/>
    <n v="163473.47"/>
    <n v="818"/>
    <n v="526.53"/>
    <x v="12"/>
    <n v="1500"/>
    <s v="Mumbai Mega Hub"/>
    <x v="2"/>
  </r>
  <r>
    <n v="100205"/>
    <x v="204"/>
    <x v="4"/>
    <s v="2025"/>
    <s v="Ekart"/>
    <x v="6"/>
    <x v="2"/>
    <x v="2"/>
    <s v="India"/>
    <n v="50"/>
    <n v="4500"/>
    <n v="225000"/>
    <n v="1700"/>
    <n v="223300"/>
    <n v="140000"/>
    <n v="142153.48000000001"/>
    <n v="82846.51999999999"/>
    <n v="221146.52"/>
    <n v="620"/>
    <n v="2153.48"/>
    <x v="7"/>
    <n v="2800"/>
    <s v="Mumbai Mega Hub"/>
    <x v="2"/>
  </r>
  <r>
    <n v="100206"/>
    <x v="205"/>
    <x v="0"/>
    <s v="2025"/>
    <s v="Delhivery"/>
    <x v="2"/>
    <x v="2"/>
    <x v="0"/>
    <s v="India"/>
    <n v="25"/>
    <n v="2500"/>
    <n v="62500"/>
    <n v="1000"/>
    <n v="61500"/>
    <n v="37500"/>
    <n v="37978.04"/>
    <n v="24521.96"/>
    <n v="61021.96"/>
    <n v="526"/>
    <n v="478.04"/>
    <x v="12"/>
    <n v="1500"/>
    <s v="Bengaluru Regional Hub"/>
    <x v="0"/>
  </r>
  <r>
    <n v="100207"/>
    <x v="206"/>
    <x v="5"/>
    <s v="2025"/>
    <s v="Ekart"/>
    <x v="1"/>
    <x v="1"/>
    <x v="3"/>
    <s v="India"/>
    <n v="92"/>
    <n v="45000"/>
    <n v="4140000"/>
    <n v="13000"/>
    <n v="4127000"/>
    <n v="2944000"/>
    <n v="2944705.58"/>
    <n v="1195294.42"/>
    <n v="4126294.42"/>
    <n v="653"/>
    <n v="705.58"/>
    <x v="2"/>
    <n v="32000"/>
    <s v="Delhi NCR Mega Hub"/>
    <x v="3"/>
  </r>
  <r>
    <n v="100208"/>
    <x v="207"/>
    <x v="6"/>
    <s v="2025"/>
    <s v="Delhivery"/>
    <x v="2"/>
    <x v="0"/>
    <x v="2"/>
    <s v="India"/>
    <n v="82"/>
    <n v="450"/>
    <n v="36900"/>
    <n v="250"/>
    <n v="36650"/>
    <n v="16400"/>
    <n v="17465.689999999999"/>
    <n v="19434.310000000001"/>
    <n v="35584.31"/>
    <n v="1002"/>
    <n v="1065.69"/>
    <x v="3"/>
    <n v="200"/>
    <s v="Mumbai Mega Hub"/>
    <x v="2"/>
  </r>
  <r>
    <n v="100209"/>
    <x v="208"/>
    <x v="7"/>
    <s v="2025"/>
    <s v="Ecom Express"/>
    <x v="3"/>
    <x v="1"/>
    <x v="2"/>
    <s v="India"/>
    <n v="93"/>
    <n v="12000"/>
    <n v="1116000"/>
    <n v="4000"/>
    <n v="1112000"/>
    <n v="744000"/>
    <n v="745098.21"/>
    <n v="370901.79000000004"/>
    <n v="1110901.79"/>
    <n v="668"/>
    <n v="1098.21"/>
    <x v="4"/>
    <n v="8000"/>
    <s v="Mumbai Mega Hub"/>
    <x v="2"/>
  </r>
  <r>
    <n v="100210"/>
    <x v="209"/>
    <x v="11"/>
    <s v="2025"/>
    <s v="Ecom Express"/>
    <x v="6"/>
    <x v="1"/>
    <x v="1"/>
    <s v="India"/>
    <n v="61"/>
    <n v="15000"/>
    <n v="915000"/>
    <n v="5500"/>
    <n v="909500"/>
    <n v="579500"/>
    <n v="580115.26"/>
    <n v="334884.74"/>
    <n v="908884.74"/>
    <n v="676"/>
    <n v="615.26"/>
    <x v="11"/>
    <n v="9500"/>
    <s v="Nagpur Central Hub"/>
    <x v="1"/>
  </r>
  <r>
    <n v="100211"/>
    <x v="210"/>
    <x v="1"/>
    <s v="2025"/>
    <s v="Shadowfax"/>
    <x v="5"/>
    <x v="0"/>
    <x v="0"/>
    <s v="India"/>
    <n v="82"/>
    <n v="4500"/>
    <n v="369000"/>
    <n v="2000"/>
    <n v="367000"/>
    <n v="205000"/>
    <n v="205483.12"/>
    <n v="163516.88"/>
    <n v="366516.88"/>
    <n v="658"/>
    <n v="483.12"/>
    <x v="6"/>
    <n v="2500"/>
    <s v="Bengaluru Regional Hub"/>
    <x v="0"/>
  </r>
  <r>
    <n v="100212"/>
    <x v="211"/>
    <x v="7"/>
    <s v="2025"/>
    <s v="DHL"/>
    <x v="6"/>
    <x v="0"/>
    <x v="3"/>
    <s v="India"/>
    <n v="30"/>
    <n v="15000"/>
    <n v="450000"/>
    <n v="5500"/>
    <n v="444500"/>
    <n v="285000"/>
    <n v="285660.28000000003"/>
    <n v="164339.71999999997"/>
    <n v="443839.72"/>
    <n v="1148"/>
    <n v="660.28"/>
    <x v="11"/>
    <n v="9500"/>
    <s v="Delhi NCR Mega Hub"/>
    <x v="3"/>
  </r>
  <r>
    <n v="100213"/>
    <x v="212"/>
    <x v="7"/>
    <s v="2025"/>
    <s v="Blue Dart"/>
    <x v="5"/>
    <x v="1"/>
    <x v="2"/>
    <s v="India"/>
    <n v="79"/>
    <n v="1800"/>
    <n v="142200"/>
    <n v="900"/>
    <n v="141300"/>
    <n v="71100"/>
    <n v="72000.639999999999"/>
    <n v="70199.360000000001"/>
    <n v="140399.35999999999"/>
    <n v="707"/>
    <n v="900.64"/>
    <x v="9"/>
    <n v="900"/>
    <s v="Mumbai Mega Hub"/>
    <x v="2"/>
  </r>
  <r>
    <n v="100214"/>
    <x v="213"/>
    <x v="6"/>
    <s v="2025"/>
    <s v="FedEx"/>
    <x v="5"/>
    <x v="0"/>
    <x v="4"/>
    <s v="India"/>
    <n v="70"/>
    <n v="4500"/>
    <n v="315000"/>
    <n v="2000"/>
    <n v="313000"/>
    <n v="175000"/>
    <n v="175377.1"/>
    <n v="139622.9"/>
    <n v="312622.90000000002"/>
    <n v="750"/>
    <n v="377.1"/>
    <x v="6"/>
    <n v="2500"/>
    <s v="Kolkata Regional Hub"/>
    <x v="4"/>
  </r>
  <r>
    <n v="100215"/>
    <x v="214"/>
    <x v="6"/>
    <s v="2025"/>
    <s v="Shadowfax"/>
    <x v="0"/>
    <x v="1"/>
    <x v="3"/>
    <s v="India"/>
    <n v="93"/>
    <n v="3200"/>
    <n v="297600"/>
    <n v="1200"/>
    <n v="296400"/>
    <n v="186000"/>
    <n v="186959.04"/>
    <n v="110640.95999999999"/>
    <n v="295440.96000000002"/>
    <n v="657"/>
    <n v="959.04"/>
    <x v="0"/>
    <n v="2000"/>
    <s v="Delhi NCR Mega Hub"/>
    <x v="3"/>
  </r>
  <r>
    <n v="100216"/>
    <x v="215"/>
    <x v="11"/>
    <s v="2025"/>
    <s v="Ecom Express"/>
    <x v="5"/>
    <x v="0"/>
    <x v="2"/>
    <s v="India"/>
    <n v="20"/>
    <n v="2800"/>
    <n v="56000"/>
    <n v="1300"/>
    <n v="54700"/>
    <n v="30000"/>
    <n v="30612.18"/>
    <n v="25387.82"/>
    <n v="54087.82"/>
    <n v="410"/>
    <n v="612.17999999999995"/>
    <x v="18"/>
    <n v="1500"/>
    <s v="Mumbai Mega Hub"/>
    <x v="2"/>
  </r>
  <r>
    <n v="100217"/>
    <x v="216"/>
    <x v="9"/>
    <s v="2025"/>
    <s v="Xpressbees"/>
    <x v="2"/>
    <x v="0"/>
    <x v="1"/>
    <s v="India"/>
    <n v="43"/>
    <n v="450"/>
    <n v="19350"/>
    <n v="250"/>
    <n v="19100"/>
    <n v="8600"/>
    <n v="9188.7900000000009"/>
    <n v="10161.209999999999"/>
    <n v="18511.21"/>
    <n v="1161"/>
    <n v="588.79"/>
    <x v="3"/>
    <n v="200"/>
    <s v="Nagpur Central Hub"/>
    <x v="1"/>
  </r>
  <r>
    <n v="100218"/>
    <x v="217"/>
    <x v="7"/>
    <s v="2025"/>
    <s v="FedEx"/>
    <x v="6"/>
    <x v="2"/>
    <x v="3"/>
    <s v="India"/>
    <n v="11"/>
    <n v="15000"/>
    <n v="165000"/>
    <n v="5500"/>
    <n v="159500"/>
    <n v="104500"/>
    <n v="104656.85"/>
    <n v="60343.149999999994"/>
    <n v="159343.15"/>
    <n v="926"/>
    <n v="156.85"/>
    <x v="11"/>
    <n v="9500"/>
    <s v="Delhi NCR Mega Hub"/>
    <x v="3"/>
  </r>
  <r>
    <n v="100219"/>
    <x v="218"/>
    <x v="9"/>
    <s v="2025"/>
    <s v="Delhivery"/>
    <x v="6"/>
    <x v="1"/>
    <x v="4"/>
    <s v="India"/>
    <n v="13"/>
    <n v="4500"/>
    <n v="58500"/>
    <n v="1700"/>
    <n v="56800"/>
    <n v="36400"/>
    <n v="36600.660000000003"/>
    <n v="21899.339999999997"/>
    <n v="56599.34"/>
    <n v="1176"/>
    <n v="200.66"/>
    <x v="7"/>
    <n v="2800"/>
    <s v="Kolkata Regional Hub"/>
    <x v="4"/>
  </r>
  <r>
    <n v="100220"/>
    <x v="219"/>
    <x v="4"/>
    <s v="2025"/>
    <s v="FedEx"/>
    <x v="2"/>
    <x v="1"/>
    <x v="2"/>
    <s v="India"/>
    <n v="1"/>
    <n v="450"/>
    <n v="450"/>
    <n v="250"/>
    <n v="200"/>
    <n v="200"/>
    <n v="1047.1799999999998"/>
    <n v="-597.17999999999984"/>
    <n v="-647.17999999999995"/>
    <n v="1185"/>
    <n v="847.18"/>
    <x v="3"/>
    <n v="200"/>
    <s v="Mumbai Mega Hub"/>
    <x v="2"/>
  </r>
  <r>
    <n v="100221"/>
    <x v="220"/>
    <x v="2"/>
    <s v="2025"/>
    <s v="FedEx"/>
    <x v="2"/>
    <x v="2"/>
    <x v="0"/>
    <s v="India"/>
    <n v="87"/>
    <n v="450"/>
    <n v="39150"/>
    <n v="250"/>
    <n v="38900"/>
    <n v="17400"/>
    <n v="18000.43"/>
    <n v="21149.57"/>
    <n v="38299.57"/>
    <n v="1131"/>
    <n v="600.42999999999995"/>
    <x v="3"/>
    <n v="200"/>
    <s v="Bengaluru Regional Hub"/>
    <x v="0"/>
  </r>
  <r>
    <n v="100222"/>
    <x v="221"/>
    <x v="8"/>
    <s v="2025"/>
    <s v="Delhivery"/>
    <x v="3"/>
    <x v="1"/>
    <x v="1"/>
    <s v="India"/>
    <n v="80"/>
    <n v="8500"/>
    <n v="680000"/>
    <n v="3000"/>
    <n v="677000"/>
    <n v="440000"/>
    <n v="440380.04"/>
    <n v="239619.96000000002"/>
    <n v="676619.96"/>
    <n v="467"/>
    <n v="380.04"/>
    <x v="8"/>
    <n v="5500"/>
    <s v="Nagpur Central Hub"/>
    <x v="1"/>
  </r>
  <r>
    <n v="100223"/>
    <x v="222"/>
    <x v="4"/>
    <s v="2025"/>
    <s v="Delhivery"/>
    <x v="5"/>
    <x v="1"/>
    <x v="3"/>
    <s v="India"/>
    <n v="40"/>
    <n v="4500"/>
    <n v="180000"/>
    <n v="2000"/>
    <n v="178000"/>
    <n v="100000"/>
    <n v="100733.71"/>
    <n v="79266.289999999994"/>
    <n v="177266.29"/>
    <n v="1170"/>
    <n v="733.71"/>
    <x v="6"/>
    <n v="2500"/>
    <s v="Delhi NCR Mega Hub"/>
    <x v="3"/>
  </r>
  <r>
    <n v="100224"/>
    <x v="223"/>
    <x v="4"/>
    <s v="2025"/>
    <s v="Ekart"/>
    <x v="5"/>
    <x v="1"/>
    <x v="1"/>
    <s v="India"/>
    <n v="96"/>
    <n v="2800"/>
    <n v="268800"/>
    <n v="1300"/>
    <n v="267500"/>
    <n v="144000"/>
    <n v="145453.04999999999"/>
    <n v="123346.95000000001"/>
    <n v="266046.95"/>
    <n v="386"/>
    <n v="1453.05"/>
    <x v="18"/>
    <n v="1500"/>
    <s v="Nagpur Central Hub"/>
    <x v="1"/>
  </r>
  <r>
    <n v="100225"/>
    <x v="224"/>
    <x v="6"/>
    <s v="2025"/>
    <s v="Amazon Logistics"/>
    <x v="1"/>
    <x v="1"/>
    <x v="0"/>
    <s v="India"/>
    <n v="27"/>
    <n v="45000"/>
    <n v="1215000"/>
    <n v="13000"/>
    <n v="1202000"/>
    <n v="864000"/>
    <n v="864659.58"/>
    <n v="350340.42000000004"/>
    <n v="1201340.42"/>
    <n v="1138"/>
    <n v="659.58"/>
    <x v="2"/>
    <n v="32000"/>
    <s v="Bengaluru Regional Hub"/>
    <x v="0"/>
  </r>
  <r>
    <n v="100226"/>
    <x v="225"/>
    <x v="2"/>
    <s v="2025"/>
    <s v="DHL"/>
    <x v="6"/>
    <x v="0"/>
    <x v="0"/>
    <s v="India"/>
    <n v="40"/>
    <n v="4500"/>
    <n v="180000"/>
    <n v="1700"/>
    <n v="178300"/>
    <n v="112000"/>
    <n v="112850.33"/>
    <n v="67149.67"/>
    <n v="177449.67"/>
    <n v="349"/>
    <n v="850.33"/>
    <x v="7"/>
    <n v="2800"/>
    <s v="Bengaluru Regional Hub"/>
    <x v="0"/>
  </r>
  <r>
    <n v="100227"/>
    <x v="226"/>
    <x v="10"/>
    <s v="2025"/>
    <s v="Delhivery"/>
    <x v="3"/>
    <x v="1"/>
    <x v="4"/>
    <s v="India"/>
    <n v="2"/>
    <n v="8500"/>
    <n v="17000"/>
    <n v="3000"/>
    <n v="14000"/>
    <n v="11000"/>
    <n v="11256.13"/>
    <n v="5743.8700000000008"/>
    <n v="13743.87"/>
    <n v="638"/>
    <n v="256.13"/>
    <x v="8"/>
    <n v="5500"/>
    <s v="Kolkata Regional Hub"/>
    <x v="4"/>
  </r>
  <r>
    <n v="100228"/>
    <x v="227"/>
    <x v="10"/>
    <s v="2025"/>
    <s v="Ekart"/>
    <x v="4"/>
    <x v="1"/>
    <x v="1"/>
    <s v="India"/>
    <n v="39"/>
    <n v="5500"/>
    <n v="214500"/>
    <n v="2000"/>
    <n v="212500"/>
    <n v="136500"/>
    <n v="137350.29"/>
    <n v="77149.709999999992"/>
    <n v="211649.71"/>
    <n v="489"/>
    <n v="850.29"/>
    <x v="5"/>
    <n v="3500"/>
    <s v="Nagpur Central Hub"/>
    <x v="1"/>
  </r>
  <r>
    <n v="100229"/>
    <x v="228"/>
    <x v="8"/>
    <s v="2025"/>
    <s v="DHL"/>
    <x v="2"/>
    <x v="2"/>
    <x v="2"/>
    <s v="India"/>
    <n v="4"/>
    <n v="2500"/>
    <n v="10000"/>
    <n v="1000"/>
    <n v="9000"/>
    <n v="6000"/>
    <n v="6964.5"/>
    <n v="3035.5"/>
    <n v="8035.5"/>
    <n v="800"/>
    <n v="964.5"/>
    <x v="12"/>
    <n v="1500"/>
    <s v="Mumbai Mega Hub"/>
    <x v="2"/>
  </r>
  <r>
    <n v="100230"/>
    <x v="229"/>
    <x v="0"/>
    <s v="2025"/>
    <s v="Xpressbees"/>
    <x v="1"/>
    <x v="1"/>
    <x v="2"/>
    <s v="India"/>
    <n v="93"/>
    <n v="3500"/>
    <n v="325500"/>
    <n v="1300"/>
    <n v="324200"/>
    <n v="204600"/>
    <n v="205589.72"/>
    <n v="119910.28"/>
    <n v="323210.28000000003"/>
    <n v="1137"/>
    <n v="989.72"/>
    <x v="16"/>
    <n v="2200"/>
    <s v="Mumbai Mega Hub"/>
    <x v="2"/>
  </r>
  <r>
    <n v="100231"/>
    <x v="230"/>
    <x v="4"/>
    <s v="2025"/>
    <s v="Shadowfax"/>
    <x v="4"/>
    <x v="1"/>
    <x v="2"/>
    <s v="India"/>
    <n v="57"/>
    <n v="5500"/>
    <n v="313500"/>
    <n v="2000"/>
    <n v="311500"/>
    <n v="199500"/>
    <n v="200120.37"/>
    <n v="113379.63"/>
    <n v="310879.63"/>
    <n v="1139"/>
    <n v="620.37"/>
    <x v="5"/>
    <n v="3500"/>
    <s v="Mumbai Mega Hub"/>
    <x v="2"/>
  </r>
  <r>
    <n v="100232"/>
    <x v="231"/>
    <x v="7"/>
    <s v="2025"/>
    <s v="FedEx"/>
    <x v="6"/>
    <x v="0"/>
    <x v="1"/>
    <s v="India"/>
    <n v="7"/>
    <n v="15000"/>
    <n v="105000"/>
    <n v="5500"/>
    <n v="99500"/>
    <n v="66500"/>
    <n v="67671.77"/>
    <n v="37328.229999999996"/>
    <n v="98328.23"/>
    <n v="1069"/>
    <n v="1171.77"/>
    <x v="11"/>
    <n v="9500"/>
    <s v="Nagpur Central Hub"/>
    <x v="1"/>
  </r>
  <r>
    <n v="100233"/>
    <x v="232"/>
    <x v="6"/>
    <s v="2025"/>
    <s v="Amazon Logistics"/>
    <x v="6"/>
    <x v="1"/>
    <x v="3"/>
    <s v="India"/>
    <n v="13"/>
    <n v="4500"/>
    <n v="58500"/>
    <n v="1700"/>
    <n v="56800"/>
    <n v="36400"/>
    <n v="36895.42"/>
    <n v="21604.58"/>
    <n v="56304.58"/>
    <n v="501"/>
    <n v="495.42"/>
    <x v="7"/>
    <n v="2800"/>
    <s v="Delhi NCR Mega Hub"/>
    <x v="3"/>
  </r>
  <r>
    <n v="100234"/>
    <x v="233"/>
    <x v="0"/>
    <s v="2025"/>
    <s v="Ecom Express"/>
    <x v="1"/>
    <x v="0"/>
    <x v="3"/>
    <s v="India"/>
    <n v="78"/>
    <n v="45000"/>
    <n v="3510000"/>
    <n v="13000"/>
    <n v="3497000"/>
    <n v="2496000"/>
    <n v="2497091.91"/>
    <n v="1012908.0899999999"/>
    <n v="3495908.09"/>
    <n v="856"/>
    <n v="1091.9100000000001"/>
    <x v="2"/>
    <n v="32000"/>
    <s v="Delhi NCR Mega Hub"/>
    <x v="3"/>
  </r>
  <r>
    <n v="100235"/>
    <x v="234"/>
    <x v="4"/>
    <s v="2025"/>
    <s v="Shadowfax"/>
    <x v="6"/>
    <x v="2"/>
    <x v="2"/>
    <s v="India"/>
    <n v="29"/>
    <n v="4500"/>
    <n v="130500"/>
    <n v="1700"/>
    <n v="128800"/>
    <n v="81200"/>
    <n v="81789.05"/>
    <n v="48710.95"/>
    <n v="128210.95"/>
    <n v="950"/>
    <n v="589.04999999999995"/>
    <x v="7"/>
    <n v="2800"/>
    <s v="Mumbai Mega Hub"/>
    <x v="2"/>
  </r>
  <r>
    <n v="100236"/>
    <x v="235"/>
    <x v="6"/>
    <s v="2025"/>
    <s v="Delhivery"/>
    <x v="4"/>
    <x v="0"/>
    <x v="3"/>
    <s v="India"/>
    <n v="26"/>
    <n v="1500"/>
    <n v="39000"/>
    <n v="700"/>
    <n v="38300"/>
    <n v="20800"/>
    <n v="21346.51"/>
    <n v="17653.490000000002"/>
    <n v="37753.49"/>
    <n v="327"/>
    <n v="546.51"/>
    <x v="10"/>
    <n v="800"/>
    <s v="Delhi NCR Mega Hub"/>
    <x v="3"/>
  </r>
  <r>
    <n v="100237"/>
    <x v="236"/>
    <x v="4"/>
    <s v="2025"/>
    <s v="Ekart"/>
    <x v="0"/>
    <x v="2"/>
    <x v="2"/>
    <s v="India"/>
    <n v="96"/>
    <n v="6500"/>
    <n v="624000"/>
    <n v="2300"/>
    <n v="621700"/>
    <n v="403200"/>
    <n v="403771.24"/>
    <n v="220228.76"/>
    <n v="621128.76"/>
    <n v="1044"/>
    <n v="571.24"/>
    <x v="1"/>
    <n v="4200"/>
    <s v="Mumbai Mega Hub"/>
    <x v="2"/>
  </r>
  <r>
    <n v="100238"/>
    <x v="237"/>
    <x v="8"/>
    <s v="2025"/>
    <s v="Ekart"/>
    <x v="0"/>
    <x v="0"/>
    <x v="2"/>
    <s v="India"/>
    <n v="6"/>
    <n v="6500"/>
    <n v="39000"/>
    <n v="2300"/>
    <n v="36700"/>
    <n v="25200"/>
    <n v="25593.84"/>
    <n v="13406.16"/>
    <n v="36306.160000000003"/>
    <n v="943"/>
    <n v="393.84"/>
    <x v="1"/>
    <n v="4200"/>
    <s v="Mumbai Mega Hub"/>
    <x v="2"/>
  </r>
  <r>
    <n v="100239"/>
    <x v="238"/>
    <x v="1"/>
    <s v="2025"/>
    <s v="Shadowfax"/>
    <x v="3"/>
    <x v="1"/>
    <x v="0"/>
    <s v="India"/>
    <n v="15"/>
    <n v="8500"/>
    <n v="127500"/>
    <n v="3000"/>
    <n v="124500"/>
    <n v="82500"/>
    <n v="84229.65"/>
    <n v="43270.350000000006"/>
    <n v="122770.35"/>
    <n v="748"/>
    <n v="1729.65"/>
    <x v="8"/>
    <n v="5500"/>
    <s v="Bengaluru Regional Hub"/>
    <x v="0"/>
  </r>
  <r>
    <n v="100240"/>
    <x v="239"/>
    <x v="2"/>
    <s v="2025"/>
    <s v="Ecom Express"/>
    <x v="4"/>
    <x v="0"/>
    <x v="3"/>
    <s v="India"/>
    <n v="41"/>
    <n v="5500"/>
    <n v="225500"/>
    <n v="2000"/>
    <n v="223500"/>
    <n v="143500"/>
    <n v="143860.25"/>
    <n v="81639.75"/>
    <n v="223139.75"/>
    <n v="582"/>
    <n v="360.25"/>
    <x v="5"/>
    <n v="3500"/>
    <s v="Delhi NCR Mega Hub"/>
    <x v="3"/>
  </r>
  <r>
    <n v="100241"/>
    <x v="240"/>
    <x v="6"/>
    <s v="2025"/>
    <s v="Amazon Logistics"/>
    <x v="5"/>
    <x v="2"/>
    <x v="0"/>
    <s v="India"/>
    <n v="53"/>
    <n v="4500"/>
    <n v="238500"/>
    <n v="2000"/>
    <n v="236500"/>
    <n v="132500"/>
    <n v="135165.24"/>
    <n v="103334.76000000001"/>
    <n v="233834.76"/>
    <n v="999"/>
    <n v="2665.24"/>
    <x v="6"/>
    <n v="2500"/>
    <s v="Bengaluru Regional Hub"/>
    <x v="0"/>
  </r>
  <r>
    <n v="100242"/>
    <x v="241"/>
    <x v="2"/>
    <s v="2025"/>
    <s v="DHL"/>
    <x v="5"/>
    <x v="2"/>
    <x v="0"/>
    <s v="India"/>
    <n v="83"/>
    <n v="2800"/>
    <n v="232400"/>
    <n v="1300"/>
    <n v="231100"/>
    <n v="124500"/>
    <n v="125569.16"/>
    <n v="106830.84"/>
    <n v="230030.84"/>
    <n v="762"/>
    <n v="1069.1600000000001"/>
    <x v="18"/>
    <n v="1500"/>
    <s v="Bengaluru Regional Hub"/>
    <x v="0"/>
  </r>
  <r>
    <n v="100243"/>
    <x v="242"/>
    <x v="1"/>
    <s v="2025"/>
    <s v="Delhivery"/>
    <x v="2"/>
    <x v="1"/>
    <x v="1"/>
    <s v="India"/>
    <n v="97"/>
    <n v="2500"/>
    <n v="242500"/>
    <n v="1000"/>
    <n v="241500"/>
    <n v="145500"/>
    <n v="146584.01999999999"/>
    <n v="95915.98000000001"/>
    <n v="240415.98"/>
    <n v="683"/>
    <n v="1084.02"/>
    <x v="12"/>
    <n v="1500"/>
    <s v="Nagpur Central Hub"/>
    <x v="1"/>
  </r>
  <r>
    <n v="100244"/>
    <x v="243"/>
    <x v="6"/>
    <s v="2025"/>
    <s v="DHL"/>
    <x v="7"/>
    <x v="1"/>
    <x v="0"/>
    <s v="India"/>
    <n v="82"/>
    <n v="600"/>
    <n v="49200"/>
    <n v="250"/>
    <n v="48950"/>
    <n v="28700"/>
    <n v="29537.200000000001"/>
    <n v="19662.8"/>
    <n v="48112.800000000003"/>
    <n v="409"/>
    <n v="837.2"/>
    <x v="14"/>
    <n v="350"/>
    <s v="Bengaluru Regional Hub"/>
    <x v="0"/>
  </r>
  <r>
    <n v="100245"/>
    <x v="244"/>
    <x v="6"/>
    <s v="2025"/>
    <s v="DHL"/>
    <x v="3"/>
    <x v="2"/>
    <x v="1"/>
    <s v="India"/>
    <n v="71"/>
    <n v="12000"/>
    <n v="852000"/>
    <n v="4000"/>
    <n v="848000"/>
    <n v="568000"/>
    <n v="568771.43999999994"/>
    <n v="283228.56000000006"/>
    <n v="847228.56"/>
    <n v="335"/>
    <n v="771.44"/>
    <x v="4"/>
    <n v="8000"/>
    <s v="Nagpur Central Hub"/>
    <x v="1"/>
  </r>
  <r>
    <n v="100246"/>
    <x v="245"/>
    <x v="1"/>
    <s v="2025"/>
    <s v="Xpressbees"/>
    <x v="6"/>
    <x v="1"/>
    <x v="2"/>
    <s v="India"/>
    <n v="81"/>
    <n v="4500"/>
    <n v="364500"/>
    <n v="1700"/>
    <n v="362800"/>
    <n v="226800"/>
    <n v="227971.20000000001"/>
    <n v="136528.79999999999"/>
    <n v="361628.8"/>
    <n v="1122"/>
    <n v="1171.2"/>
    <x v="7"/>
    <n v="2800"/>
    <s v="Mumbai Mega Hub"/>
    <x v="2"/>
  </r>
  <r>
    <n v="100247"/>
    <x v="246"/>
    <x v="4"/>
    <s v="2025"/>
    <s v="FedEx"/>
    <x v="6"/>
    <x v="0"/>
    <x v="4"/>
    <s v="India"/>
    <n v="87"/>
    <n v="15000"/>
    <n v="1305000"/>
    <n v="5500"/>
    <n v="1299500"/>
    <n v="826500"/>
    <n v="827219.93"/>
    <n v="477780.06999999995"/>
    <n v="1298780.07"/>
    <n v="543"/>
    <n v="719.93"/>
    <x v="11"/>
    <n v="9500"/>
    <s v="Kolkata Regional Hub"/>
    <x v="4"/>
  </r>
  <r>
    <n v="100248"/>
    <x v="247"/>
    <x v="8"/>
    <s v="2025"/>
    <s v="Xpressbees"/>
    <x v="2"/>
    <x v="1"/>
    <x v="0"/>
    <s v="India"/>
    <n v="3"/>
    <n v="2500"/>
    <n v="7500"/>
    <n v="1000"/>
    <n v="6500"/>
    <n v="4500"/>
    <n v="5262.63"/>
    <n v="2237.37"/>
    <n v="5737.37"/>
    <n v="1174"/>
    <n v="762.63"/>
    <x v="12"/>
    <n v="1500"/>
    <s v="Bengaluru Regional Hub"/>
    <x v="0"/>
  </r>
  <r>
    <n v="100249"/>
    <x v="248"/>
    <x v="6"/>
    <s v="2025"/>
    <s v="Ekart"/>
    <x v="0"/>
    <x v="1"/>
    <x v="4"/>
    <s v="India"/>
    <n v="23"/>
    <n v="6500"/>
    <n v="149500"/>
    <n v="2300"/>
    <n v="147200"/>
    <n v="96600"/>
    <n v="98523.15"/>
    <n v="50976.850000000006"/>
    <n v="145276.85"/>
    <n v="520"/>
    <n v="1923.15"/>
    <x v="1"/>
    <n v="4200"/>
    <s v="Kolkata Regional Hub"/>
    <x v="4"/>
  </r>
  <r>
    <n v="100250"/>
    <x v="249"/>
    <x v="11"/>
    <s v="2025"/>
    <s v="Ekart"/>
    <x v="3"/>
    <x v="0"/>
    <x v="3"/>
    <s v="India"/>
    <n v="38"/>
    <n v="12000"/>
    <n v="456000"/>
    <n v="4000"/>
    <n v="452000"/>
    <n v="304000"/>
    <n v="304401.57"/>
    <n v="151598.43"/>
    <n v="451598.43"/>
    <n v="939"/>
    <n v="401.57"/>
    <x v="4"/>
    <n v="8000"/>
    <s v="Delhi NCR Mega Hub"/>
    <x v="3"/>
  </r>
  <r>
    <n v="100251"/>
    <x v="250"/>
    <x v="1"/>
    <s v="2025"/>
    <s v="Ecom Express"/>
    <x v="3"/>
    <x v="0"/>
    <x v="3"/>
    <s v="India"/>
    <n v="5"/>
    <n v="8500"/>
    <n v="42500"/>
    <n v="3000"/>
    <n v="39500"/>
    <n v="27500"/>
    <n v="28445.56"/>
    <n v="14054.439999999999"/>
    <n v="38554.44"/>
    <n v="823"/>
    <n v="945.56"/>
    <x v="8"/>
    <n v="5500"/>
    <s v="Delhi NCR Mega Hub"/>
    <x v="3"/>
  </r>
  <r>
    <n v="100252"/>
    <x v="251"/>
    <x v="1"/>
    <s v="2025"/>
    <s v="FedEx"/>
    <x v="3"/>
    <x v="0"/>
    <x v="1"/>
    <s v="India"/>
    <n v="65"/>
    <n v="12000"/>
    <n v="780000"/>
    <n v="4000"/>
    <n v="776000"/>
    <n v="520000"/>
    <n v="521519.12"/>
    <n v="258480.88"/>
    <n v="774480.88"/>
    <n v="956"/>
    <n v="1519.12"/>
    <x v="4"/>
    <n v="8000"/>
    <s v="Nagpur Central Hub"/>
    <x v="1"/>
  </r>
  <r>
    <n v="100253"/>
    <x v="252"/>
    <x v="6"/>
    <s v="2025"/>
    <s v="FedEx"/>
    <x v="4"/>
    <x v="1"/>
    <x v="4"/>
    <s v="India"/>
    <n v="78"/>
    <n v="5500"/>
    <n v="429000"/>
    <n v="2000"/>
    <n v="427000"/>
    <n v="273000"/>
    <n v="273615.68"/>
    <n v="155384.32000000001"/>
    <n v="426384.32"/>
    <n v="774"/>
    <n v="615.67999999999995"/>
    <x v="5"/>
    <n v="3500"/>
    <s v="Kolkata Regional Hub"/>
    <x v="4"/>
  </r>
  <r>
    <n v="100254"/>
    <x v="253"/>
    <x v="2"/>
    <s v="2025"/>
    <s v="DHL"/>
    <x v="2"/>
    <x v="1"/>
    <x v="2"/>
    <s v="India"/>
    <n v="19"/>
    <n v="450"/>
    <n v="8550"/>
    <n v="250"/>
    <n v="8300"/>
    <n v="3800"/>
    <n v="4278.3599999999997"/>
    <n v="4271.6400000000003"/>
    <n v="7821.64"/>
    <n v="893"/>
    <n v="478.36"/>
    <x v="3"/>
    <n v="200"/>
    <s v="Mumbai Mega Hub"/>
    <x v="2"/>
  </r>
  <r>
    <n v="100255"/>
    <x v="254"/>
    <x v="6"/>
    <s v="2025"/>
    <s v="Shadowfax"/>
    <x v="6"/>
    <x v="0"/>
    <x v="3"/>
    <s v="India"/>
    <n v="30"/>
    <n v="4500"/>
    <n v="135000"/>
    <n v="1700"/>
    <n v="133300"/>
    <n v="84000"/>
    <n v="84839.61"/>
    <n v="50160.39"/>
    <n v="132460.39000000001"/>
    <n v="491"/>
    <n v="839.61"/>
    <x v="7"/>
    <n v="2800"/>
    <s v="Delhi NCR Mega Hub"/>
    <x v="3"/>
  </r>
  <r>
    <n v="100256"/>
    <x v="255"/>
    <x v="10"/>
    <s v="2025"/>
    <s v="Shadowfax"/>
    <x v="7"/>
    <x v="2"/>
    <x v="0"/>
    <s v="India"/>
    <n v="97"/>
    <n v="600"/>
    <n v="58200"/>
    <n v="250"/>
    <n v="57950"/>
    <n v="33950"/>
    <n v="34596.86"/>
    <n v="23603.14"/>
    <n v="57303.14"/>
    <n v="366"/>
    <n v="646.86"/>
    <x v="14"/>
    <n v="350"/>
    <s v="Bengaluru Regional Hub"/>
    <x v="0"/>
  </r>
  <r>
    <n v="100257"/>
    <x v="256"/>
    <x v="0"/>
    <s v="2025"/>
    <s v="Blue Dart"/>
    <x v="7"/>
    <x v="2"/>
    <x v="1"/>
    <s v="India"/>
    <n v="98"/>
    <n v="600"/>
    <n v="58800"/>
    <n v="250"/>
    <n v="58550"/>
    <n v="34300"/>
    <n v="34948.639999999999"/>
    <n v="23851.360000000001"/>
    <n v="57901.36"/>
    <n v="457"/>
    <n v="648.64"/>
    <x v="14"/>
    <n v="350"/>
    <s v="Nagpur Central Hub"/>
    <x v="1"/>
  </r>
  <r>
    <n v="100258"/>
    <x v="257"/>
    <x v="2"/>
    <s v="2025"/>
    <s v="Ekart"/>
    <x v="3"/>
    <x v="0"/>
    <x v="0"/>
    <s v="India"/>
    <n v="2"/>
    <n v="8500"/>
    <n v="17000"/>
    <n v="3000"/>
    <n v="14000"/>
    <n v="11000"/>
    <n v="13962.880000000001"/>
    <n v="3037.119999999999"/>
    <n v="11037.119999999999"/>
    <n v="586"/>
    <n v="2962.88"/>
    <x v="8"/>
    <n v="5500"/>
    <s v="Bengaluru Regional Hub"/>
    <x v="0"/>
  </r>
  <r>
    <n v="100259"/>
    <x v="258"/>
    <x v="2"/>
    <s v="2025"/>
    <s v="Xpressbees"/>
    <x v="3"/>
    <x v="1"/>
    <x v="4"/>
    <s v="India"/>
    <n v="63"/>
    <n v="8500"/>
    <n v="535500"/>
    <n v="3000"/>
    <n v="532500"/>
    <n v="346500"/>
    <n v="347617.71"/>
    <n v="187882.28999999998"/>
    <n v="531382.29"/>
    <n v="531"/>
    <n v="1117.71"/>
    <x v="8"/>
    <n v="5500"/>
    <s v="Kolkata Regional Hub"/>
    <x v="4"/>
  </r>
  <r>
    <n v="100260"/>
    <x v="259"/>
    <x v="6"/>
    <s v="2025"/>
    <s v="Blue Dart"/>
    <x v="7"/>
    <x v="2"/>
    <x v="4"/>
    <s v="India"/>
    <n v="63"/>
    <n v="850"/>
    <n v="53550"/>
    <n v="300"/>
    <n v="53250"/>
    <n v="34650"/>
    <n v="35426.699999999997"/>
    <n v="18123.300000000003"/>
    <n v="52473.3"/>
    <n v="492"/>
    <n v="776.7"/>
    <x v="13"/>
    <n v="550"/>
    <s v="Kolkata Regional Hub"/>
    <x v="4"/>
  </r>
  <r>
    <n v="100261"/>
    <x v="260"/>
    <x v="1"/>
    <s v="2025"/>
    <s v="Ekart"/>
    <x v="2"/>
    <x v="2"/>
    <x v="1"/>
    <s v="India"/>
    <n v="33"/>
    <n v="2500"/>
    <n v="82500"/>
    <n v="1000"/>
    <n v="81500"/>
    <n v="49500"/>
    <n v="49863.48"/>
    <n v="32636.519999999997"/>
    <n v="81136.52"/>
    <n v="449"/>
    <n v="363.48"/>
    <x v="12"/>
    <n v="1500"/>
    <s v="Nagpur Central Hub"/>
    <x v="1"/>
  </r>
  <r>
    <n v="100262"/>
    <x v="261"/>
    <x v="0"/>
    <s v="2025"/>
    <s v="Blue Dart"/>
    <x v="5"/>
    <x v="0"/>
    <x v="0"/>
    <s v="India"/>
    <n v="27"/>
    <n v="4500"/>
    <n v="121500"/>
    <n v="2000"/>
    <n v="119500"/>
    <n v="67500"/>
    <n v="67835.55"/>
    <n v="53664.45"/>
    <n v="119164.45"/>
    <n v="653"/>
    <n v="335.55"/>
    <x v="6"/>
    <n v="2500"/>
    <s v="Bengaluru Regional Hub"/>
    <x v="0"/>
  </r>
  <r>
    <n v="100263"/>
    <x v="262"/>
    <x v="3"/>
    <s v="2025"/>
    <s v="Amazon Logistics"/>
    <x v="7"/>
    <x v="1"/>
    <x v="4"/>
    <s v="India"/>
    <n v="56"/>
    <n v="1200"/>
    <n v="67200"/>
    <n v="400"/>
    <n v="66800"/>
    <n v="44800"/>
    <n v="45759.56"/>
    <n v="21440.440000000002"/>
    <n v="65840.44"/>
    <n v="745"/>
    <n v="959.56"/>
    <x v="15"/>
    <n v="800"/>
    <s v="Kolkata Regional Hub"/>
    <x v="4"/>
  </r>
  <r>
    <n v="100264"/>
    <x v="263"/>
    <x v="5"/>
    <s v="2025"/>
    <s v="Delhivery"/>
    <x v="4"/>
    <x v="1"/>
    <x v="0"/>
    <s v="India"/>
    <n v="83"/>
    <n v="5500"/>
    <n v="456500"/>
    <n v="2000"/>
    <n v="454500"/>
    <n v="290500"/>
    <n v="290821.81"/>
    <n v="165678.19"/>
    <n v="454178.19"/>
    <n v="845"/>
    <n v="321.81"/>
    <x v="5"/>
    <n v="3500"/>
    <s v="Bengaluru Regional Hub"/>
    <x v="0"/>
  </r>
  <r>
    <n v="100265"/>
    <x v="264"/>
    <x v="10"/>
    <s v="2025"/>
    <s v="DHL"/>
    <x v="2"/>
    <x v="2"/>
    <x v="2"/>
    <s v="India"/>
    <n v="11"/>
    <n v="2500"/>
    <n v="27500"/>
    <n v="1000"/>
    <n v="26500"/>
    <n v="16500"/>
    <n v="17090.98"/>
    <n v="10409.02"/>
    <n v="25909.02"/>
    <n v="851"/>
    <n v="590.98"/>
    <x v="12"/>
    <n v="1500"/>
    <s v="Mumbai Mega Hub"/>
    <x v="2"/>
  </r>
  <r>
    <n v="100266"/>
    <x v="265"/>
    <x v="2"/>
    <s v="2025"/>
    <s v="Ekart"/>
    <x v="0"/>
    <x v="1"/>
    <x v="4"/>
    <s v="India"/>
    <n v="82"/>
    <n v="3200"/>
    <n v="262400"/>
    <n v="1200"/>
    <n v="261200"/>
    <n v="164000"/>
    <n v="164328.48000000001"/>
    <n v="98071.51999999999"/>
    <n v="260871.52"/>
    <n v="1062"/>
    <n v="328.48"/>
    <x v="0"/>
    <n v="2000"/>
    <s v="Kolkata Regional Hub"/>
    <x v="4"/>
  </r>
  <r>
    <n v="100267"/>
    <x v="266"/>
    <x v="6"/>
    <s v="2025"/>
    <s v="FedEx"/>
    <x v="6"/>
    <x v="1"/>
    <x v="4"/>
    <s v="India"/>
    <n v="29"/>
    <n v="4500"/>
    <n v="130500"/>
    <n v="1700"/>
    <n v="128800"/>
    <n v="81200"/>
    <n v="81775.210000000006"/>
    <n v="48724.789999999994"/>
    <n v="128224.79"/>
    <n v="1033"/>
    <n v="575.21"/>
    <x v="7"/>
    <n v="2800"/>
    <s v="Kolkata Regional Hub"/>
    <x v="4"/>
  </r>
  <r>
    <n v="100268"/>
    <x v="267"/>
    <x v="11"/>
    <s v="2025"/>
    <s v="Xpressbees"/>
    <x v="4"/>
    <x v="1"/>
    <x v="0"/>
    <s v="India"/>
    <n v="58"/>
    <n v="5500"/>
    <n v="319000"/>
    <n v="2000"/>
    <n v="317000"/>
    <n v="203000"/>
    <n v="205601.79"/>
    <n v="113398.20999999999"/>
    <n v="314398.21000000002"/>
    <n v="577"/>
    <n v="2601.79"/>
    <x v="5"/>
    <n v="3500"/>
    <s v="Bengaluru Regional Hub"/>
    <x v="0"/>
  </r>
  <r>
    <n v="100269"/>
    <x v="268"/>
    <x v="9"/>
    <s v="2025"/>
    <s v="FedEx"/>
    <x v="1"/>
    <x v="1"/>
    <x v="2"/>
    <s v="India"/>
    <n v="96"/>
    <n v="25000"/>
    <n v="2400000"/>
    <n v="7000"/>
    <n v="2393000"/>
    <n v="1728000"/>
    <n v="1728256.45"/>
    <n v="671743.55"/>
    <n v="2392743.5499999998"/>
    <n v="441"/>
    <n v="256.45"/>
    <x v="17"/>
    <n v="18000"/>
    <s v="Mumbai Mega Hub"/>
    <x v="2"/>
  </r>
  <r>
    <n v="100270"/>
    <x v="269"/>
    <x v="5"/>
    <s v="2025"/>
    <s v="DHL"/>
    <x v="6"/>
    <x v="1"/>
    <x v="1"/>
    <s v="India"/>
    <n v="40"/>
    <n v="15000"/>
    <n v="600000"/>
    <n v="5500"/>
    <n v="594500"/>
    <n v="380000"/>
    <n v="380281.94"/>
    <n v="219718.06"/>
    <n v="594218.06000000006"/>
    <n v="452"/>
    <n v="281.94"/>
    <x v="11"/>
    <n v="9500"/>
    <s v="Nagpur Central Hub"/>
    <x v="1"/>
  </r>
  <r>
    <n v="100271"/>
    <x v="270"/>
    <x v="7"/>
    <s v="2025"/>
    <s v="Amazon Logistics"/>
    <x v="7"/>
    <x v="0"/>
    <x v="0"/>
    <s v="India"/>
    <n v="57"/>
    <n v="600"/>
    <n v="34200"/>
    <n v="250"/>
    <n v="33950"/>
    <n v="19950"/>
    <n v="20859.52"/>
    <n v="13340.48"/>
    <n v="33040.480000000003"/>
    <n v="1120"/>
    <n v="909.52"/>
    <x v="14"/>
    <n v="350"/>
    <s v="Bengaluru Regional Hub"/>
    <x v="0"/>
  </r>
  <r>
    <n v="100272"/>
    <x v="271"/>
    <x v="0"/>
    <s v="2025"/>
    <s v="Shadowfax"/>
    <x v="0"/>
    <x v="1"/>
    <x v="2"/>
    <s v="India"/>
    <n v="73"/>
    <n v="6500"/>
    <n v="474500"/>
    <n v="2300"/>
    <n v="472200"/>
    <n v="306600"/>
    <n v="307207.03000000003"/>
    <n v="167292.96999999997"/>
    <n v="471592.97"/>
    <n v="829"/>
    <n v="607.03"/>
    <x v="1"/>
    <n v="4200"/>
    <s v="Mumbai Mega Hub"/>
    <x v="2"/>
  </r>
  <r>
    <n v="100273"/>
    <x v="272"/>
    <x v="6"/>
    <s v="2025"/>
    <s v="Ekart"/>
    <x v="3"/>
    <x v="2"/>
    <x v="0"/>
    <s v="India"/>
    <n v="58"/>
    <n v="12000"/>
    <n v="696000"/>
    <n v="4000"/>
    <n v="692000"/>
    <n v="464000"/>
    <n v="464522.51"/>
    <n v="231477.49"/>
    <n v="691477.49"/>
    <n v="1058"/>
    <n v="522.51"/>
    <x v="4"/>
    <n v="8000"/>
    <s v="Bengaluru Regional Hub"/>
    <x v="0"/>
  </r>
  <r>
    <n v="100274"/>
    <x v="273"/>
    <x v="10"/>
    <s v="2025"/>
    <s v="DHL"/>
    <x v="7"/>
    <x v="0"/>
    <x v="0"/>
    <s v="India"/>
    <n v="68"/>
    <n v="850"/>
    <n v="57800"/>
    <n v="300"/>
    <n v="57500"/>
    <n v="37400"/>
    <n v="37649"/>
    <n v="20151"/>
    <n v="57251"/>
    <n v="1006"/>
    <n v="249"/>
    <x v="13"/>
    <n v="550"/>
    <s v="Bengaluru Regional Hub"/>
    <x v="0"/>
  </r>
  <r>
    <n v="100275"/>
    <x v="274"/>
    <x v="4"/>
    <s v="2025"/>
    <s v="Delhivery"/>
    <x v="6"/>
    <x v="0"/>
    <x v="4"/>
    <s v="India"/>
    <n v="41"/>
    <n v="15000"/>
    <n v="615000"/>
    <n v="5500"/>
    <n v="609500"/>
    <n v="389500"/>
    <n v="391751.65"/>
    <n v="223248.34999999998"/>
    <n v="607248.35"/>
    <n v="1051"/>
    <n v="2251.65"/>
    <x v="11"/>
    <n v="9500"/>
    <s v="Kolkata Regional Hub"/>
    <x v="4"/>
  </r>
  <r>
    <n v="100276"/>
    <x v="275"/>
    <x v="6"/>
    <s v="2025"/>
    <s v="Shadowfax"/>
    <x v="5"/>
    <x v="0"/>
    <x v="1"/>
    <s v="India"/>
    <n v="85"/>
    <n v="1800"/>
    <n v="153000"/>
    <n v="900"/>
    <n v="152100"/>
    <n v="76500"/>
    <n v="77319.34"/>
    <n v="75680.66"/>
    <n v="151280.66"/>
    <n v="518"/>
    <n v="819.34"/>
    <x v="9"/>
    <n v="900"/>
    <s v="Nagpur Central Hub"/>
    <x v="1"/>
  </r>
  <r>
    <n v="100277"/>
    <x v="276"/>
    <x v="9"/>
    <s v="2025"/>
    <s v="Ecom Express"/>
    <x v="5"/>
    <x v="2"/>
    <x v="3"/>
    <s v="India"/>
    <n v="27"/>
    <n v="1800"/>
    <n v="48600"/>
    <n v="900"/>
    <n v="47700"/>
    <n v="24300"/>
    <n v="25041.69"/>
    <n v="23558.31"/>
    <n v="46958.31"/>
    <n v="565"/>
    <n v="741.69"/>
    <x v="9"/>
    <n v="900"/>
    <s v="Delhi NCR Mega Hub"/>
    <x v="3"/>
  </r>
  <r>
    <n v="100278"/>
    <x v="277"/>
    <x v="11"/>
    <s v="2025"/>
    <s v="Ecom Express"/>
    <x v="3"/>
    <x v="2"/>
    <x v="3"/>
    <s v="India"/>
    <n v="45"/>
    <n v="8500"/>
    <n v="382500"/>
    <n v="3000"/>
    <n v="379500"/>
    <n v="247500"/>
    <n v="248310.36"/>
    <n v="134189.64000000001"/>
    <n v="378689.64"/>
    <n v="778"/>
    <n v="810.36"/>
    <x v="8"/>
    <n v="5500"/>
    <s v="Delhi NCR Mega Hub"/>
    <x v="3"/>
  </r>
  <r>
    <n v="100279"/>
    <x v="278"/>
    <x v="0"/>
    <s v="2025"/>
    <s v="Shadowfax"/>
    <x v="3"/>
    <x v="0"/>
    <x v="0"/>
    <s v="India"/>
    <n v="78"/>
    <n v="12000"/>
    <n v="936000"/>
    <n v="4000"/>
    <n v="932000"/>
    <n v="624000"/>
    <n v="624720.9"/>
    <n v="311279.09999999998"/>
    <n v="931279.1"/>
    <n v="1179"/>
    <n v="720.9"/>
    <x v="4"/>
    <n v="8000"/>
    <s v="Bengaluru Regional Hub"/>
    <x v="0"/>
  </r>
  <r>
    <n v="100280"/>
    <x v="279"/>
    <x v="9"/>
    <s v="2025"/>
    <s v="Blue Dart"/>
    <x v="1"/>
    <x v="1"/>
    <x v="0"/>
    <s v="India"/>
    <n v="12"/>
    <n v="3500"/>
    <n v="42000"/>
    <n v="1300"/>
    <n v="40700"/>
    <n v="26400"/>
    <n v="28384.76"/>
    <n v="13615.240000000002"/>
    <n v="38715.24"/>
    <n v="850"/>
    <n v="1984.76"/>
    <x v="16"/>
    <n v="2200"/>
    <s v="Bengaluru Regional Hub"/>
    <x v="0"/>
  </r>
  <r>
    <n v="100281"/>
    <x v="280"/>
    <x v="0"/>
    <s v="2025"/>
    <s v="Ecom Express"/>
    <x v="0"/>
    <x v="2"/>
    <x v="1"/>
    <s v="India"/>
    <n v="41"/>
    <n v="3200"/>
    <n v="131200"/>
    <n v="1200"/>
    <n v="130000"/>
    <n v="82000"/>
    <n v="84904.19"/>
    <n v="46295.81"/>
    <n v="127095.81"/>
    <n v="1116"/>
    <n v="2904.19"/>
    <x v="0"/>
    <n v="2000"/>
    <s v="Nagpur Central Hub"/>
    <x v="1"/>
  </r>
  <r>
    <n v="100282"/>
    <x v="281"/>
    <x v="3"/>
    <s v="2025"/>
    <s v="Shadowfax"/>
    <x v="0"/>
    <x v="1"/>
    <x v="1"/>
    <s v="India"/>
    <n v="65"/>
    <n v="3200"/>
    <n v="208000"/>
    <n v="1200"/>
    <n v="206800"/>
    <n v="130000"/>
    <n v="130332.16"/>
    <n v="77667.839999999997"/>
    <n v="206467.84"/>
    <n v="411"/>
    <n v="332.16"/>
    <x v="0"/>
    <n v="2000"/>
    <s v="Nagpur Central Hub"/>
    <x v="1"/>
  </r>
  <r>
    <n v="100283"/>
    <x v="282"/>
    <x v="0"/>
    <s v="2025"/>
    <s v="DHL"/>
    <x v="7"/>
    <x v="1"/>
    <x v="1"/>
    <s v="India"/>
    <n v="18"/>
    <n v="850"/>
    <n v="15300"/>
    <n v="300"/>
    <n v="15000"/>
    <n v="9900"/>
    <n v="10536.28"/>
    <n v="4763.7199999999993"/>
    <n v="14363.72"/>
    <n v="1162"/>
    <n v="636.28"/>
    <x v="13"/>
    <n v="550"/>
    <s v="Nagpur Central Hub"/>
    <x v="1"/>
  </r>
  <r>
    <n v="100284"/>
    <x v="283"/>
    <x v="0"/>
    <s v="2025"/>
    <s v="Shadowfax"/>
    <x v="3"/>
    <x v="0"/>
    <x v="3"/>
    <s v="India"/>
    <n v="65"/>
    <n v="12000"/>
    <n v="780000"/>
    <n v="4000"/>
    <n v="776000"/>
    <n v="520000"/>
    <n v="520788.26"/>
    <n v="259211.74"/>
    <n v="775211.74"/>
    <n v="1105"/>
    <n v="788.26"/>
    <x v="4"/>
    <n v="8000"/>
    <s v="Delhi NCR Mega Hub"/>
    <x v="3"/>
  </r>
  <r>
    <n v="100285"/>
    <x v="284"/>
    <x v="1"/>
    <s v="2025"/>
    <s v="Blue Dart"/>
    <x v="5"/>
    <x v="0"/>
    <x v="0"/>
    <s v="India"/>
    <n v="21"/>
    <n v="2800"/>
    <n v="58800"/>
    <n v="1300"/>
    <n v="57500"/>
    <n v="31500"/>
    <n v="31832.720000000001"/>
    <n v="26967.279999999999"/>
    <n v="57167.28"/>
    <n v="467"/>
    <n v="332.72"/>
    <x v="18"/>
    <n v="1500"/>
    <s v="Bengaluru Regional Hub"/>
    <x v="0"/>
  </r>
  <r>
    <n v="100286"/>
    <x v="285"/>
    <x v="2"/>
    <s v="2025"/>
    <s v="DHL"/>
    <x v="0"/>
    <x v="0"/>
    <x v="2"/>
    <s v="India"/>
    <n v="74"/>
    <n v="6500"/>
    <n v="481000"/>
    <n v="2300"/>
    <n v="478700"/>
    <n v="310800"/>
    <n v="311700.11"/>
    <n v="169299.89"/>
    <n v="477799.89"/>
    <n v="328"/>
    <n v="900.11"/>
    <x v="1"/>
    <n v="4200"/>
    <s v="Mumbai Mega Hub"/>
    <x v="2"/>
  </r>
  <r>
    <n v="100287"/>
    <x v="286"/>
    <x v="7"/>
    <s v="2025"/>
    <s v="Delhivery"/>
    <x v="7"/>
    <x v="1"/>
    <x v="1"/>
    <s v="India"/>
    <n v="80"/>
    <n v="850"/>
    <n v="68000"/>
    <n v="300"/>
    <n v="67700"/>
    <n v="44000"/>
    <n v="44382.94"/>
    <n v="23617.059999999998"/>
    <n v="67317.06"/>
    <n v="475"/>
    <n v="382.94"/>
    <x v="13"/>
    <n v="550"/>
    <s v="Nagpur Central Hub"/>
    <x v="1"/>
  </r>
  <r>
    <n v="100288"/>
    <x v="287"/>
    <x v="0"/>
    <s v="2025"/>
    <s v="Xpressbees"/>
    <x v="4"/>
    <x v="0"/>
    <x v="4"/>
    <s v="India"/>
    <n v="4"/>
    <n v="1500"/>
    <n v="6000"/>
    <n v="700"/>
    <n v="5300"/>
    <n v="3200"/>
    <n v="5988.84"/>
    <n v="11.159999999999854"/>
    <n v="2511.16"/>
    <n v="1166"/>
    <n v="2788.84"/>
    <x v="10"/>
    <n v="800"/>
    <s v="Kolkata Regional Hub"/>
    <x v="4"/>
  </r>
  <r>
    <n v="100289"/>
    <x v="288"/>
    <x v="0"/>
    <s v="2025"/>
    <s v="Delhivery"/>
    <x v="4"/>
    <x v="2"/>
    <x v="0"/>
    <s v="India"/>
    <n v="68"/>
    <n v="1500"/>
    <n v="102000"/>
    <n v="700"/>
    <n v="101300"/>
    <n v="54400"/>
    <n v="54897.8"/>
    <n v="47102.2"/>
    <n v="100802.2"/>
    <n v="377"/>
    <n v="497.8"/>
    <x v="10"/>
    <n v="800"/>
    <s v="Bengaluru Regional Hub"/>
    <x v="0"/>
  </r>
  <r>
    <n v="100290"/>
    <x v="289"/>
    <x v="9"/>
    <s v="2025"/>
    <s v="Blue Dart"/>
    <x v="0"/>
    <x v="0"/>
    <x v="2"/>
    <s v="India"/>
    <n v="69"/>
    <n v="3200"/>
    <n v="220800"/>
    <n v="1200"/>
    <n v="219600"/>
    <n v="138000"/>
    <n v="138620.03"/>
    <n v="82179.97"/>
    <n v="218979.97"/>
    <n v="912"/>
    <n v="620.03"/>
    <x v="0"/>
    <n v="2000"/>
    <s v="Mumbai Mega Hub"/>
    <x v="2"/>
  </r>
  <r>
    <n v="100291"/>
    <x v="290"/>
    <x v="1"/>
    <s v="2025"/>
    <s v="DHL"/>
    <x v="0"/>
    <x v="1"/>
    <x v="2"/>
    <s v="India"/>
    <n v="87"/>
    <n v="3200"/>
    <n v="278400"/>
    <n v="1200"/>
    <n v="277200"/>
    <n v="174000"/>
    <n v="174702.32"/>
    <n v="103697.68"/>
    <n v="276497.68"/>
    <n v="808"/>
    <n v="702.32"/>
    <x v="0"/>
    <n v="2000"/>
    <s v="Mumbai Mega Hub"/>
    <x v="2"/>
  </r>
  <r>
    <n v="100292"/>
    <x v="291"/>
    <x v="1"/>
    <s v="2025"/>
    <s v="Ekart"/>
    <x v="1"/>
    <x v="1"/>
    <x v="0"/>
    <s v="India"/>
    <n v="18"/>
    <n v="45000"/>
    <n v="810000"/>
    <n v="13000"/>
    <n v="797000"/>
    <n v="576000"/>
    <n v="576525.16"/>
    <n v="233474.83999999997"/>
    <n v="796474.84"/>
    <n v="332"/>
    <n v="525.16"/>
    <x v="2"/>
    <n v="32000"/>
    <s v="Bengaluru Regional Hub"/>
    <x v="0"/>
  </r>
  <r>
    <n v="100293"/>
    <x v="292"/>
    <x v="4"/>
    <s v="2025"/>
    <s v="Shadowfax"/>
    <x v="0"/>
    <x v="0"/>
    <x v="1"/>
    <s v="India"/>
    <n v="28"/>
    <n v="3200"/>
    <n v="89600"/>
    <n v="1200"/>
    <n v="88400"/>
    <n v="56000"/>
    <n v="57060.94"/>
    <n v="32539.059999999998"/>
    <n v="87339.06"/>
    <n v="1024"/>
    <n v="1060.94"/>
    <x v="0"/>
    <n v="2000"/>
    <s v="Nagpur Central Hub"/>
    <x v="1"/>
  </r>
  <r>
    <n v="100294"/>
    <x v="293"/>
    <x v="8"/>
    <s v="2025"/>
    <s v="Amazon Logistics"/>
    <x v="1"/>
    <x v="0"/>
    <x v="3"/>
    <s v="India"/>
    <n v="89"/>
    <n v="3500"/>
    <n v="311500"/>
    <n v="1300"/>
    <n v="310200"/>
    <n v="195800"/>
    <n v="196525.26"/>
    <n v="114974.73999999999"/>
    <n v="309474.74"/>
    <n v="640"/>
    <n v="725.26"/>
    <x v="16"/>
    <n v="2200"/>
    <s v="Delhi NCR Mega Hub"/>
    <x v="3"/>
  </r>
  <r>
    <n v="100295"/>
    <x v="294"/>
    <x v="9"/>
    <s v="2025"/>
    <s v="Xpressbees"/>
    <x v="5"/>
    <x v="0"/>
    <x v="4"/>
    <s v="India"/>
    <n v="56"/>
    <n v="4500"/>
    <n v="252000"/>
    <n v="2000"/>
    <n v="250000"/>
    <n v="140000"/>
    <n v="140865.44"/>
    <n v="111134.56"/>
    <n v="249134.56"/>
    <n v="381"/>
    <n v="865.44"/>
    <x v="6"/>
    <n v="2500"/>
    <s v="Kolkata Regional Hub"/>
    <x v="4"/>
  </r>
  <r>
    <n v="100296"/>
    <x v="295"/>
    <x v="4"/>
    <s v="2025"/>
    <s v="FedEx"/>
    <x v="6"/>
    <x v="2"/>
    <x v="2"/>
    <s v="India"/>
    <n v="95"/>
    <n v="15000"/>
    <n v="1425000"/>
    <n v="5500"/>
    <n v="1419500"/>
    <n v="902500"/>
    <n v="903221.35"/>
    <n v="521778.65"/>
    <n v="1418778.65"/>
    <n v="473"/>
    <n v="721.35"/>
    <x v="11"/>
    <n v="9500"/>
    <s v="Mumbai Mega Hub"/>
    <x v="2"/>
  </r>
  <r>
    <n v="100297"/>
    <x v="296"/>
    <x v="9"/>
    <s v="2025"/>
    <s v="Amazon Logistics"/>
    <x v="1"/>
    <x v="2"/>
    <x v="0"/>
    <s v="India"/>
    <n v="55"/>
    <n v="45000"/>
    <n v="2475000"/>
    <n v="13000"/>
    <n v="2462000"/>
    <n v="1760000"/>
    <n v="1760629.43"/>
    <n v="714370.57000000007"/>
    <n v="2461370.5699999998"/>
    <n v="771"/>
    <n v="629.42999999999995"/>
    <x v="2"/>
    <n v="32000"/>
    <s v="Bengaluru Regional Hub"/>
    <x v="0"/>
  </r>
  <r>
    <n v="100298"/>
    <x v="297"/>
    <x v="9"/>
    <s v="2025"/>
    <s v="Shadowfax"/>
    <x v="0"/>
    <x v="0"/>
    <x v="4"/>
    <s v="India"/>
    <n v="66"/>
    <n v="3200"/>
    <n v="211200"/>
    <n v="1200"/>
    <n v="210000"/>
    <n v="132000"/>
    <n v="132771.13"/>
    <n v="78428.87"/>
    <n v="209228.87"/>
    <n v="951"/>
    <n v="771.13"/>
    <x v="0"/>
    <n v="2000"/>
    <s v="Kolkata Regional Hub"/>
    <x v="4"/>
  </r>
  <r>
    <n v="100299"/>
    <x v="298"/>
    <x v="3"/>
    <s v="2025"/>
    <s v="Ecom Express"/>
    <x v="2"/>
    <x v="0"/>
    <x v="2"/>
    <s v="India"/>
    <n v="21"/>
    <n v="2500"/>
    <n v="52500"/>
    <n v="1000"/>
    <n v="51500"/>
    <n v="31500"/>
    <n v="32544.44"/>
    <n v="19955.560000000001"/>
    <n v="50455.56"/>
    <n v="1106"/>
    <n v="1044.44"/>
    <x v="12"/>
    <n v="1500"/>
    <s v="Mumbai Mega Hub"/>
    <x v="2"/>
  </r>
  <r>
    <n v="100300"/>
    <x v="299"/>
    <x v="10"/>
    <s v="2025"/>
    <s v="Xpressbees"/>
    <x v="2"/>
    <x v="1"/>
    <x v="3"/>
    <s v="India"/>
    <n v="97"/>
    <n v="2500"/>
    <n v="242500"/>
    <n v="1000"/>
    <n v="241500"/>
    <n v="145500"/>
    <n v="145886.66"/>
    <n v="96613.34"/>
    <n v="241113.34"/>
    <n v="920"/>
    <n v="386.66"/>
    <x v="12"/>
    <n v="1500"/>
    <s v="Delhi NCR Mega Hub"/>
    <x v="3"/>
  </r>
  <r>
    <n v="100301"/>
    <x v="300"/>
    <x v="10"/>
    <s v="2025"/>
    <s v="Xpressbees"/>
    <x v="6"/>
    <x v="1"/>
    <x v="0"/>
    <s v="India"/>
    <n v="95"/>
    <n v="4500"/>
    <n v="427500"/>
    <n v="1700"/>
    <n v="425800"/>
    <n v="266000"/>
    <n v="266768.63"/>
    <n v="160731.37"/>
    <n v="425031.37"/>
    <n v="380"/>
    <n v="768.63"/>
    <x v="7"/>
    <n v="2800"/>
    <s v="Bengaluru Regional Hub"/>
    <x v="0"/>
  </r>
  <r>
    <n v="100302"/>
    <x v="301"/>
    <x v="10"/>
    <s v="2025"/>
    <s v="Amazon Logistics"/>
    <x v="0"/>
    <x v="1"/>
    <x v="2"/>
    <s v="India"/>
    <n v="69"/>
    <n v="6500"/>
    <n v="448500"/>
    <n v="2300"/>
    <n v="446200"/>
    <n v="289800"/>
    <n v="290614.48"/>
    <n v="157885.52000000002"/>
    <n v="445385.52"/>
    <n v="609"/>
    <n v="814.48"/>
    <x v="1"/>
    <n v="4200"/>
    <s v="Mumbai Mega Hub"/>
    <x v="2"/>
  </r>
  <r>
    <n v="100303"/>
    <x v="302"/>
    <x v="6"/>
    <s v="2025"/>
    <s v="Blue Dart"/>
    <x v="5"/>
    <x v="2"/>
    <x v="4"/>
    <s v="India"/>
    <n v="37"/>
    <n v="1800"/>
    <n v="66600"/>
    <n v="900"/>
    <n v="65700"/>
    <n v="33300"/>
    <n v="34483.97"/>
    <n v="32116.03"/>
    <n v="64516.03"/>
    <n v="997"/>
    <n v="1183.97"/>
    <x v="9"/>
    <n v="900"/>
    <s v="Kolkata Regional Hub"/>
    <x v="4"/>
  </r>
  <r>
    <n v="100304"/>
    <x v="303"/>
    <x v="4"/>
    <s v="2025"/>
    <s v="Amazon Logistics"/>
    <x v="7"/>
    <x v="0"/>
    <x v="3"/>
    <s v="India"/>
    <n v="83"/>
    <n v="850"/>
    <n v="70550"/>
    <n v="300"/>
    <n v="70250"/>
    <n v="45650"/>
    <n v="46046.86"/>
    <n v="24503.14"/>
    <n v="69853.14"/>
    <n v="966"/>
    <n v="396.86"/>
    <x v="13"/>
    <n v="550"/>
    <s v="Delhi NCR Mega Hub"/>
    <x v="3"/>
  </r>
  <r>
    <n v="100305"/>
    <x v="304"/>
    <x v="6"/>
    <s v="2025"/>
    <s v="Shadowfax"/>
    <x v="2"/>
    <x v="0"/>
    <x v="4"/>
    <s v="India"/>
    <n v="34"/>
    <n v="450"/>
    <n v="15300"/>
    <n v="250"/>
    <n v="15050"/>
    <n v="6800"/>
    <n v="7343.87"/>
    <n v="7956.13"/>
    <n v="14506.13"/>
    <n v="526"/>
    <n v="543.87"/>
    <x v="3"/>
    <n v="200"/>
    <s v="Kolkata Regional Hub"/>
    <x v="4"/>
  </r>
  <r>
    <n v="100306"/>
    <x v="305"/>
    <x v="11"/>
    <s v="2025"/>
    <s v="Shadowfax"/>
    <x v="2"/>
    <x v="0"/>
    <x v="2"/>
    <s v="India"/>
    <n v="92"/>
    <n v="450"/>
    <n v="41400"/>
    <n v="250"/>
    <n v="41150"/>
    <n v="18400"/>
    <n v="19030.939999999999"/>
    <n v="22369.06"/>
    <n v="40519.06"/>
    <n v="875"/>
    <n v="630.94000000000005"/>
    <x v="3"/>
    <n v="200"/>
    <s v="Mumbai Mega Hub"/>
    <x v="2"/>
  </r>
  <r>
    <n v="100307"/>
    <x v="306"/>
    <x v="9"/>
    <s v="2025"/>
    <s v="Shadowfax"/>
    <x v="2"/>
    <x v="1"/>
    <x v="4"/>
    <s v="India"/>
    <n v="4"/>
    <n v="450"/>
    <n v="1800"/>
    <n v="250"/>
    <n v="1550"/>
    <n v="800"/>
    <n v="1871.86"/>
    <n v="-71.8599999999999"/>
    <n v="478.1400000000001"/>
    <n v="406"/>
    <n v="1071.8599999999999"/>
    <x v="3"/>
    <n v="200"/>
    <s v="Kolkata Regional Hub"/>
    <x v="4"/>
  </r>
  <r>
    <n v="100308"/>
    <x v="307"/>
    <x v="5"/>
    <s v="2025"/>
    <s v="Shadowfax"/>
    <x v="2"/>
    <x v="1"/>
    <x v="0"/>
    <s v="India"/>
    <n v="69"/>
    <n v="2500"/>
    <n v="172500"/>
    <n v="1000"/>
    <n v="171500"/>
    <n v="103500"/>
    <n v="104501.84"/>
    <n v="67998.16"/>
    <n v="170498.16"/>
    <n v="744"/>
    <n v="1001.84"/>
    <x v="12"/>
    <n v="1500"/>
    <s v="Bengaluru Regional Hub"/>
    <x v="0"/>
  </r>
  <r>
    <n v="100309"/>
    <x v="308"/>
    <x v="7"/>
    <s v="2025"/>
    <s v="Shadowfax"/>
    <x v="4"/>
    <x v="1"/>
    <x v="0"/>
    <s v="India"/>
    <n v="7"/>
    <n v="1500"/>
    <n v="10500"/>
    <n v="700"/>
    <n v="9800"/>
    <n v="5600"/>
    <n v="6253.04"/>
    <n v="4246.96"/>
    <n v="9146.9599999999991"/>
    <n v="1115"/>
    <n v="653.04"/>
    <x v="10"/>
    <n v="800"/>
    <s v="Bengaluru Regional Hub"/>
    <x v="0"/>
  </r>
  <r>
    <n v="100310"/>
    <x v="309"/>
    <x v="9"/>
    <s v="2025"/>
    <s v="Ecom Express"/>
    <x v="4"/>
    <x v="0"/>
    <x v="1"/>
    <s v="India"/>
    <n v="15"/>
    <n v="5500"/>
    <n v="82500"/>
    <n v="2000"/>
    <n v="80500"/>
    <n v="52500"/>
    <n v="53488.32"/>
    <n v="29011.68"/>
    <n v="79511.679999999993"/>
    <n v="546"/>
    <n v="988.32"/>
    <x v="5"/>
    <n v="3500"/>
    <s v="Nagpur Central Hub"/>
    <x v="1"/>
  </r>
  <r>
    <n v="100311"/>
    <x v="310"/>
    <x v="11"/>
    <s v="2025"/>
    <s v="Amazon Logistics"/>
    <x v="1"/>
    <x v="0"/>
    <x v="4"/>
    <s v="India"/>
    <n v="82"/>
    <n v="45000"/>
    <n v="3690000"/>
    <n v="13000"/>
    <n v="3677000"/>
    <n v="2624000"/>
    <n v="2624984.4500000002"/>
    <n v="1065015.5499999998"/>
    <n v="3676015.55"/>
    <n v="990"/>
    <n v="984.45"/>
    <x v="2"/>
    <n v="32000"/>
    <s v="Kolkata Regional Hub"/>
    <x v="4"/>
  </r>
  <r>
    <n v="100312"/>
    <x v="311"/>
    <x v="7"/>
    <s v="2025"/>
    <s v="Ecom Express"/>
    <x v="4"/>
    <x v="2"/>
    <x v="1"/>
    <s v="India"/>
    <n v="59"/>
    <n v="5500"/>
    <n v="324500"/>
    <n v="2000"/>
    <n v="322500"/>
    <n v="206500"/>
    <n v="207127.83"/>
    <n v="117372.17000000001"/>
    <n v="321872.17"/>
    <n v="426"/>
    <n v="627.83000000000004"/>
    <x v="5"/>
    <n v="3500"/>
    <s v="Nagpur Central Hub"/>
    <x v="1"/>
  </r>
  <r>
    <n v="100313"/>
    <x v="312"/>
    <x v="1"/>
    <s v="2025"/>
    <s v="Xpressbees"/>
    <x v="7"/>
    <x v="0"/>
    <x v="2"/>
    <s v="India"/>
    <n v="7"/>
    <n v="1200"/>
    <n v="8400"/>
    <n v="400"/>
    <n v="8000"/>
    <n v="5600"/>
    <n v="6290.75"/>
    <n v="2109.25"/>
    <n v="7309.25"/>
    <n v="857"/>
    <n v="690.75"/>
    <x v="15"/>
    <n v="800"/>
    <s v="Mumbai Mega Hub"/>
    <x v="2"/>
  </r>
  <r>
    <n v="100314"/>
    <x v="313"/>
    <x v="11"/>
    <s v="2025"/>
    <s v="Shadowfax"/>
    <x v="1"/>
    <x v="1"/>
    <x v="0"/>
    <s v="India"/>
    <n v="78"/>
    <n v="25000"/>
    <n v="1950000"/>
    <n v="7000"/>
    <n v="1943000"/>
    <n v="1404000"/>
    <n v="1405750.01"/>
    <n v="544249.99"/>
    <n v="1941249.99"/>
    <n v="790"/>
    <n v="1750.01"/>
    <x v="17"/>
    <n v="18000"/>
    <s v="Bengaluru Regional Hub"/>
    <x v="0"/>
  </r>
  <r>
    <n v="100315"/>
    <x v="314"/>
    <x v="2"/>
    <s v="2025"/>
    <s v="Delhivery"/>
    <x v="4"/>
    <x v="1"/>
    <x v="1"/>
    <s v="India"/>
    <n v="56"/>
    <n v="1500"/>
    <n v="84000"/>
    <n v="700"/>
    <n v="83300"/>
    <n v="44800"/>
    <n v="45752.36"/>
    <n v="38247.64"/>
    <n v="82347.64"/>
    <n v="887"/>
    <n v="952.36"/>
    <x v="10"/>
    <n v="800"/>
    <s v="Nagpur Central Hub"/>
    <x v="1"/>
  </r>
  <r>
    <n v="100316"/>
    <x v="315"/>
    <x v="10"/>
    <s v="2025"/>
    <s v="Blue Dart"/>
    <x v="6"/>
    <x v="0"/>
    <x v="3"/>
    <s v="India"/>
    <n v="94"/>
    <n v="4500"/>
    <n v="423000"/>
    <n v="1700"/>
    <n v="421300"/>
    <n v="263200"/>
    <n v="263825.57"/>
    <n v="159174.43"/>
    <n v="420674.43"/>
    <n v="366"/>
    <n v="625.57000000000005"/>
    <x v="7"/>
    <n v="2800"/>
    <s v="Delhi NCR Mega Hub"/>
    <x v="3"/>
  </r>
  <r>
    <n v="100317"/>
    <x v="316"/>
    <x v="5"/>
    <s v="2025"/>
    <s v="Amazon Logistics"/>
    <x v="0"/>
    <x v="2"/>
    <x v="1"/>
    <s v="India"/>
    <n v="33"/>
    <n v="3200"/>
    <n v="105600"/>
    <n v="1200"/>
    <n v="104400"/>
    <n v="66000"/>
    <n v="66911.039999999994"/>
    <n v="38688.960000000006"/>
    <n v="103488.96000000001"/>
    <n v="338"/>
    <n v="911.04"/>
    <x v="0"/>
    <n v="2000"/>
    <s v="Nagpur Central Hub"/>
    <x v="1"/>
  </r>
  <r>
    <n v="100318"/>
    <x v="317"/>
    <x v="7"/>
    <s v="2025"/>
    <s v="Delhivery"/>
    <x v="1"/>
    <x v="1"/>
    <x v="0"/>
    <s v="India"/>
    <n v="80"/>
    <n v="45000"/>
    <n v="3600000"/>
    <n v="13000"/>
    <n v="3587000"/>
    <n v="2560000"/>
    <n v="2560445.08"/>
    <n v="1039554.9199999999"/>
    <n v="3586554.92"/>
    <n v="725"/>
    <n v="445.08"/>
    <x v="2"/>
    <n v="32000"/>
    <s v="Bengaluru Regional Hub"/>
    <x v="0"/>
  </r>
  <r>
    <n v="100319"/>
    <x v="318"/>
    <x v="10"/>
    <s v="2025"/>
    <s v="DHL"/>
    <x v="0"/>
    <x v="0"/>
    <x v="3"/>
    <s v="India"/>
    <n v="84"/>
    <n v="3200"/>
    <n v="268800"/>
    <n v="1200"/>
    <n v="267600"/>
    <n v="168000"/>
    <n v="168729.15"/>
    <n v="100070.85"/>
    <n v="266870.84999999998"/>
    <n v="490"/>
    <n v="729.15"/>
    <x v="0"/>
    <n v="2000"/>
    <s v="Delhi NCR Mega Hub"/>
    <x v="3"/>
  </r>
  <r>
    <n v="100320"/>
    <x v="319"/>
    <x v="10"/>
    <s v="2025"/>
    <s v="FedEx"/>
    <x v="2"/>
    <x v="0"/>
    <x v="0"/>
    <s v="India"/>
    <n v="87"/>
    <n v="2500"/>
    <n v="217500"/>
    <n v="1000"/>
    <n v="216500"/>
    <n v="130500"/>
    <n v="130783.96"/>
    <n v="86716.04"/>
    <n v="216216.04"/>
    <n v="493"/>
    <n v="283.95999999999998"/>
    <x v="12"/>
    <n v="1500"/>
    <s v="Bengaluru Regional Hub"/>
    <x v="0"/>
  </r>
  <r>
    <n v="100321"/>
    <x v="320"/>
    <x v="0"/>
    <s v="2025"/>
    <s v="Shadowfax"/>
    <x v="3"/>
    <x v="1"/>
    <x v="0"/>
    <s v="India"/>
    <n v="30"/>
    <n v="8500"/>
    <n v="255000"/>
    <n v="3000"/>
    <n v="252000"/>
    <n v="165000"/>
    <n v="165974.68"/>
    <n v="89025.32"/>
    <n v="251025.32"/>
    <n v="606"/>
    <n v="974.68"/>
    <x v="8"/>
    <n v="5500"/>
    <s v="Bengaluru Regional Hub"/>
    <x v="0"/>
  </r>
  <r>
    <n v="100322"/>
    <x v="321"/>
    <x v="10"/>
    <s v="2025"/>
    <s v="Ecom Express"/>
    <x v="7"/>
    <x v="0"/>
    <x v="3"/>
    <s v="India"/>
    <n v="32"/>
    <n v="1200"/>
    <n v="38400"/>
    <n v="400"/>
    <n v="38000"/>
    <n v="25600"/>
    <n v="26175.48"/>
    <n v="12224.52"/>
    <n v="37424.519999999997"/>
    <n v="1195"/>
    <n v="575.48"/>
    <x v="15"/>
    <n v="800"/>
    <s v="Delhi NCR Mega Hub"/>
    <x v="3"/>
  </r>
  <r>
    <n v="100323"/>
    <x v="322"/>
    <x v="8"/>
    <s v="2025"/>
    <s v="DHL"/>
    <x v="1"/>
    <x v="2"/>
    <x v="3"/>
    <s v="India"/>
    <n v="61"/>
    <n v="25000"/>
    <n v="1525000"/>
    <n v="7000"/>
    <n v="1518000"/>
    <n v="1098000"/>
    <n v="1098634.53"/>
    <n v="426365.47"/>
    <n v="1517365.47"/>
    <n v="436"/>
    <n v="634.53"/>
    <x v="17"/>
    <n v="18000"/>
    <s v="Delhi NCR Mega Hub"/>
    <x v="3"/>
  </r>
  <r>
    <n v="100324"/>
    <x v="323"/>
    <x v="10"/>
    <s v="2025"/>
    <s v="Blue Dart"/>
    <x v="6"/>
    <x v="0"/>
    <x v="1"/>
    <s v="India"/>
    <n v="61"/>
    <n v="15000"/>
    <n v="915000"/>
    <n v="5500"/>
    <n v="909500"/>
    <n v="579500"/>
    <n v="580214.12"/>
    <n v="334785.88"/>
    <n v="908785.88"/>
    <n v="452"/>
    <n v="714.12"/>
    <x v="11"/>
    <n v="9500"/>
    <s v="Nagpur Central Hub"/>
    <x v="1"/>
  </r>
  <r>
    <n v="100325"/>
    <x v="324"/>
    <x v="6"/>
    <s v="2025"/>
    <s v="Xpressbees"/>
    <x v="3"/>
    <x v="1"/>
    <x v="2"/>
    <s v="India"/>
    <n v="94"/>
    <n v="8500"/>
    <n v="799000"/>
    <n v="3000"/>
    <n v="796000"/>
    <n v="517000"/>
    <n v="519701.5"/>
    <n v="279298.5"/>
    <n v="793298.5"/>
    <n v="464"/>
    <n v="2701.5"/>
    <x v="8"/>
    <n v="5500"/>
    <s v="Mumbai Mega Hub"/>
    <x v="2"/>
  </r>
  <r>
    <n v="100326"/>
    <x v="325"/>
    <x v="5"/>
    <s v="2025"/>
    <s v="Shadowfax"/>
    <x v="6"/>
    <x v="1"/>
    <x v="4"/>
    <s v="India"/>
    <n v="39"/>
    <n v="4500"/>
    <n v="175500"/>
    <n v="1700"/>
    <n v="173800"/>
    <n v="109200"/>
    <n v="109718"/>
    <n v="65782"/>
    <n v="173282"/>
    <n v="848"/>
    <n v="518"/>
    <x v="7"/>
    <n v="2800"/>
    <s v="Kolkata Regional Hub"/>
    <x v="4"/>
  </r>
  <r>
    <n v="100327"/>
    <x v="326"/>
    <x v="11"/>
    <s v="2025"/>
    <s v="FedEx"/>
    <x v="5"/>
    <x v="2"/>
    <x v="2"/>
    <s v="India"/>
    <n v="72"/>
    <n v="4500"/>
    <n v="324000"/>
    <n v="2000"/>
    <n v="322000"/>
    <n v="180000"/>
    <n v="180344.34"/>
    <n v="143655.66"/>
    <n v="321655.65999999997"/>
    <n v="578"/>
    <n v="344.34"/>
    <x v="6"/>
    <n v="2500"/>
    <s v="Mumbai Mega Hub"/>
    <x v="2"/>
  </r>
  <r>
    <n v="100328"/>
    <x v="327"/>
    <x v="4"/>
    <s v="2025"/>
    <s v="Ecom Express"/>
    <x v="6"/>
    <x v="1"/>
    <x v="0"/>
    <s v="India"/>
    <n v="65"/>
    <n v="15000"/>
    <n v="975000"/>
    <n v="5500"/>
    <n v="969500"/>
    <n v="617500"/>
    <n v="618479.89"/>
    <n v="356520.11"/>
    <n v="968520.11"/>
    <n v="1143"/>
    <n v="979.89"/>
    <x v="11"/>
    <n v="9500"/>
    <s v="Bengaluru Regional Hub"/>
    <x v="0"/>
  </r>
  <r>
    <n v="100329"/>
    <x v="328"/>
    <x v="11"/>
    <s v="2025"/>
    <s v="Ecom Express"/>
    <x v="7"/>
    <x v="2"/>
    <x v="2"/>
    <s v="India"/>
    <n v="58"/>
    <n v="600"/>
    <n v="34800"/>
    <n v="250"/>
    <n v="34550"/>
    <n v="20300"/>
    <n v="21325.22"/>
    <n v="13474.779999999999"/>
    <n v="33524.78"/>
    <n v="962"/>
    <n v="1025.22"/>
    <x v="14"/>
    <n v="350"/>
    <s v="Mumbai Mega Hub"/>
    <x v="2"/>
  </r>
  <r>
    <n v="100330"/>
    <x v="329"/>
    <x v="5"/>
    <s v="2025"/>
    <s v="Amazon Logistics"/>
    <x v="5"/>
    <x v="2"/>
    <x v="3"/>
    <s v="India"/>
    <n v="48"/>
    <n v="2800"/>
    <n v="134400"/>
    <n v="1300"/>
    <n v="133100"/>
    <n v="72000"/>
    <n v="72512.899999999994"/>
    <n v="61887.100000000006"/>
    <n v="132587.1"/>
    <n v="847"/>
    <n v="512.9"/>
    <x v="18"/>
    <n v="1500"/>
    <s v="Delhi NCR Mega Hub"/>
    <x v="3"/>
  </r>
  <r>
    <n v="100331"/>
    <x v="330"/>
    <x v="9"/>
    <s v="2025"/>
    <s v="Xpressbees"/>
    <x v="5"/>
    <x v="0"/>
    <x v="4"/>
    <s v="India"/>
    <n v="92"/>
    <n v="4500"/>
    <n v="414000"/>
    <n v="2000"/>
    <n v="412000"/>
    <n v="230000"/>
    <n v="230848.7"/>
    <n v="183151.3"/>
    <n v="411151.3"/>
    <n v="777"/>
    <n v="848.7"/>
    <x v="6"/>
    <n v="2500"/>
    <s v="Kolkata Regional Hub"/>
    <x v="4"/>
  </r>
  <r>
    <n v="100332"/>
    <x v="331"/>
    <x v="7"/>
    <s v="2025"/>
    <s v="DHL"/>
    <x v="6"/>
    <x v="1"/>
    <x v="3"/>
    <s v="India"/>
    <n v="1"/>
    <n v="4500"/>
    <n v="4500"/>
    <n v="1700"/>
    <n v="2800"/>
    <n v="2800"/>
    <n v="3614.92"/>
    <n v="885.07999999999993"/>
    <n v="1985.08"/>
    <n v="333"/>
    <n v="814.92"/>
    <x v="7"/>
    <n v="2800"/>
    <s v="Delhi NCR Mega Hub"/>
    <x v="3"/>
  </r>
  <r>
    <n v="100333"/>
    <x v="332"/>
    <x v="9"/>
    <s v="2025"/>
    <s v="Ecom Express"/>
    <x v="3"/>
    <x v="0"/>
    <x v="3"/>
    <s v="India"/>
    <n v="93"/>
    <n v="12000"/>
    <n v="1116000"/>
    <n v="4000"/>
    <n v="1112000"/>
    <n v="744000"/>
    <n v="744726.98"/>
    <n v="371273.02"/>
    <n v="1111273.02"/>
    <n v="659"/>
    <n v="726.98"/>
    <x v="4"/>
    <n v="8000"/>
    <s v="Delhi NCR Mega Hub"/>
    <x v="3"/>
  </r>
  <r>
    <n v="100334"/>
    <x v="333"/>
    <x v="11"/>
    <s v="2025"/>
    <s v="Ecom Express"/>
    <x v="4"/>
    <x v="0"/>
    <x v="1"/>
    <s v="India"/>
    <n v="78"/>
    <n v="1500"/>
    <n v="117000"/>
    <n v="700"/>
    <n v="116300"/>
    <n v="62400"/>
    <n v="62811.86"/>
    <n v="54188.14"/>
    <n v="115888.14"/>
    <n v="911"/>
    <n v="411.86"/>
    <x v="10"/>
    <n v="800"/>
    <s v="Nagpur Central Hub"/>
    <x v="1"/>
  </r>
  <r>
    <n v="100335"/>
    <x v="334"/>
    <x v="5"/>
    <s v="2025"/>
    <s v="Delhivery"/>
    <x v="4"/>
    <x v="1"/>
    <x v="3"/>
    <s v="India"/>
    <n v="39"/>
    <n v="1500"/>
    <n v="58500"/>
    <n v="700"/>
    <n v="57800"/>
    <n v="31200"/>
    <n v="31863.37"/>
    <n v="26636.63"/>
    <n v="57136.63"/>
    <n v="1149"/>
    <n v="663.37"/>
    <x v="10"/>
    <n v="800"/>
    <s v="Delhi NCR Mega Hub"/>
    <x v="3"/>
  </r>
  <r>
    <n v="100336"/>
    <x v="335"/>
    <x v="0"/>
    <s v="2025"/>
    <s v="FedEx"/>
    <x v="0"/>
    <x v="0"/>
    <x v="0"/>
    <s v="India"/>
    <n v="64"/>
    <n v="3200"/>
    <n v="204800"/>
    <n v="1200"/>
    <n v="203600"/>
    <n v="128000"/>
    <n v="128877.68"/>
    <n v="75922.320000000007"/>
    <n v="202722.32"/>
    <n v="1174"/>
    <n v="877.68"/>
    <x v="0"/>
    <n v="2000"/>
    <s v="Bengaluru Regional Hub"/>
    <x v="0"/>
  </r>
  <r>
    <n v="100337"/>
    <x v="336"/>
    <x v="7"/>
    <s v="2025"/>
    <s v="FedEx"/>
    <x v="5"/>
    <x v="2"/>
    <x v="4"/>
    <s v="India"/>
    <n v="70"/>
    <n v="2800"/>
    <n v="196000"/>
    <n v="1300"/>
    <n v="194700"/>
    <n v="105000"/>
    <n v="105892.78"/>
    <n v="90107.22"/>
    <n v="193807.22"/>
    <n v="345"/>
    <n v="892.78"/>
    <x v="18"/>
    <n v="1500"/>
    <s v="Kolkata Regional Hub"/>
    <x v="4"/>
  </r>
  <r>
    <n v="100338"/>
    <x v="337"/>
    <x v="11"/>
    <s v="2025"/>
    <s v="Blue Dart"/>
    <x v="1"/>
    <x v="0"/>
    <x v="3"/>
    <s v="India"/>
    <n v="14"/>
    <n v="3500"/>
    <n v="49000"/>
    <n v="1300"/>
    <n v="47700"/>
    <n v="30800"/>
    <n v="31215.95"/>
    <n v="17784.05"/>
    <n v="47284.05"/>
    <n v="731"/>
    <n v="415.95"/>
    <x v="16"/>
    <n v="2200"/>
    <s v="Delhi NCR Mega Hub"/>
    <x v="3"/>
  </r>
  <r>
    <n v="100339"/>
    <x v="338"/>
    <x v="10"/>
    <s v="2025"/>
    <s v="Blue Dart"/>
    <x v="5"/>
    <x v="2"/>
    <x v="2"/>
    <s v="India"/>
    <n v="27"/>
    <n v="1800"/>
    <n v="48600"/>
    <n v="900"/>
    <n v="47700"/>
    <n v="24300"/>
    <n v="24658.95"/>
    <n v="23941.05"/>
    <n v="47341.05"/>
    <n v="515"/>
    <n v="358.95"/>
    <x v="9"/>
    <n v="900"/>
    <s v="Mumbai Mega Hub"/>
    <x v="2"/>
  </r>
  <r>
    <n v="100340"/>
    <x v="339"/>
    <x v="1"/>
    <s v="2025"/>
    <s v="Amazon Logistics"/>
    <x v="7"/>
    <x v="1"/>
    <x v="2"/>
    <s v="India"/>
    <n v="41"/>
    <n v="600"/>
    <n v="24600"/>
    <n v="250"/>
    <n v="24350"/>
    <n v="14350"/>
    <n v="14859.21"/>
    <n v="9740.7900000000009"/>
    <n v="23840.79"/>
    <n v="596"/>
    <n v="509.21"/>
    <x v="14"/>
    <n v="350"/>
    <s v="Mumbai Mega Hub"/>
    <x v="2"/>
  </r>
  <r>
    <n v="100341"/>
    <x v="340"/>
    <x v="10"/>
    <s v="2025"/>
    <s v="Shadowfax"/>
    <x v="7"/>
    <x v="1"/>
    <x v="3"/>
    <s v="India"/>
    <n v="24"/>
    <n v="600"/>
    <n v="14400"/>
    <n v="250"/>
    <n v="14150"/>
    <n v="8400"/>
    <n v="9449.32"/>
    <n v="4950.68"/>
    <n v="13100.68"/>
    <n v="310"/>
    <n v="1049.32"/>
    <x v="14"/>
    <n v="350"/>
    <s v="Delhi NCR Mega Hub"/>
    <x v="3"/>
  </r>
  <r>
    <n v="100342"/>
    <x v="341"/>
    <x v="9"/>
    <s v="2025"/>
    <s v="Ekart"/>
    <x v="0"/>
    <x v="1"/>
    <x v="3"/>
    <s v="India"/>
    <n v="62"/>
    <n v="3200"/>
    <n v="198400"/>
    <n v="1200"/>
    <n v="197200"/>
    <n v="124000"/>
    <n v="124608.98"/>
    <n v="73791.02"/>
    <n v="196591.02"/>
    <n v="806"/>
    <n v="608.98"/>
    <x v="0"/>
    <n v="2000"/>
    <s v="Delhi NCR Mega Hub"/>
    <x v="3"/>
  </r>
  <r>
    <n v="100343"/>
    <x v="342"/>
    <x v="0"/>
    <s v="2025"/>
    <s v="Shadowfax"/>
    <x v="1"/>
    <x v="0"/>
    <x v="0"/>
    <s v="India"/>
    <n v="44"/>
    <n v="3500"/>
    <n v="154000"/>
    <n v="1300"/>
    <n v="152700"/>
    <n v="96800"/>
    <n v="97596.33"/>
    <n v="56403.67"/>
    <n v="151903.67000000001"/>
    <n v="335"/>
    <n v="796.33"/>
    <x v="16"/>
    <n v="2200"/>
    <s v="Bengaluru Regional Hub"/>
    <x v="0"/>
  </r>
  <r>
    <n v="100344"/>
    <x v="343"/>
    <x v="0"/>
    <s v="2025"/>
    <s v="Delhivery"/>
    <x v="0"/>
    <x v="0"/>
    <x v="4"/>
    <s v="India"/>
    <n v="63"/>
    <n v="6500"/>
    <n v="409500"/>
    <n v="2300"/>
    <n v="407200"/>
    <n v="264600"/>
    <n v="265524.14"/>
    <n v="143975.85999999999"/>
    <n v="406275.86"/>
    <n v="780"/>
    <n v="924.14"/>
    <x v="1"/>
    <n v="4200"/>
    <s v="Kolkata Regional Hub"/>
    <x v="4"/>
  </r>
  <r>
    <n v="100345"/>
    <x v="344"/>
    <x v="4"/>
    <s v="2025"/>
    <s v="DHL"/>
    <x v="5"/>
    <x v="0"/>
    <x v="3"/>
    <s v="India"/>
    <n v="83"/>
    <n v="1800"/>
    <n v="149400"/>
    <n v="900"/>
    <n v="148500"/>
    <n v="74700"/>
    <n v="75407.740000000005"/>
    <n v="73992.259999999995"/>
    <n v="147792.26"/>
    <n v="594"/>
    <n v="707.74"/>
    <x v="9"/>
    <n v="900"/>
    <s v="Delhi NCR Mega Hub"/>
    <x v="3"/>
  </r>
  <r>
    <n v="100346"/>
    <x v="345"/>
    <x v="0"/>
    <s v="2025"/>
    <s v="Delhivery"/>
    <x v="6"/>
    <x v="2"/>
    <x v="4"/>
    <s v="India"/>
    <n v="68"/>
    <n v="15000"/>
    <n v="1020000"/>
    <n v="5500"/>
    <n v="1014500"/>
    <n v="646000"/>
    <n v="646865.76"/>
    <n v="373134.24"/>
    <n v="1013634.24"/>
    <n v="649"/>
    <n v="865.76"/>
    <x v="11"/>
    <n v="9500"/>
    <s v="Kolkata Regional Hub"/>
    <x v="4"/>
  </r>
  <r>
    <n v="100347"/>
    <x v="346"/>
    <x v="4"/>
    <s v="2025"/>
    <s v="FedEx"/>
    <x v="5"/>
    <x v="0"/>
    <x v="4"/>
    <s v="India"/>
    <n v="40"/>
    <n v="4500"/>
    <n v="180000"/>
    <n v="2000"/>
    <n v="178000"/>
    <n v="100000"/>
    <n v="100879.92"/>
    <n v="79120.08"/>
    <n v="177120.08"/>
    <n v="1139"/>
    <n v="879.92"/>
    <x v="6"/>
    <n v="2500"/>
    <s v="Kolkata Regional Hub"/>
    <x v="4"/>
  </r>
  <r>
    <n v="100348"/>
    <x v="347"/>
    <x v="2"/>
    <s v="2025"/>
    <s v="Shadowfax"/>
    <x v="4"/>
    <x v="0"/>
    <x v="4"/>
    <s v="India"/>
    <n v="24"/>
    <n v="1500"/>
    <n v="36000"/>
    <n v="700"/>
    <n v="35300"/>
    <n v="19200"/>
    <n v="19565.3"/>
    <n v="16434.7"/>
    <n v="34934.699999999997"/>
    <n v="976"/>
    <n v="365.3"/>
    <x v="10"/>
    <n v="800"/>
    <s v="Kolkata Regional Hub"/>
    <x v="4"/>
  </r>
  <r>
    <n v="100349"/>
    <x v="348"/>
    <x v="9"/>
    <s v="2025"/>
    <s v="Amazon Logistics"/>
    <x v="5"/>
    <x v="0"/>
    <x v="3"/>
    <s v="India"/>
    <n v="34"/>
    <n v="2800"/>
    <n v="95200"/>
    <n v="1300"/>
    <n v="93900"/>
    <n v="51000"/>
    <n v="51346.7"/>
    <n v="43853.3"/>
    <n v="93553.3"/>
    <n v="581"/>
    <n v="346.7"/>
    <x v="18"/>
    <n v="1500"/>
    <s v="Delhi NCR Mega Hub"/>
    <x v="3"/>
  </r>
  <r>
    <n v="100350"/>
    <x v="349"/>
    <x v="2"/>
    <s v="2025"/>
    <s v="DHL"/>
    <x v="4"/>
    <x v="0"/>
    <x v="3"/>
    <s v="India"/>
    <n v="86"/>
    <n v="1500"/>
    <n v="129000"/>
    <n v="700"/>
    <n v="128300"/>
    <n v="68800"/>
    <n v="69869.94"/>
    <n v="59130.06"/>
    <n v="127230.06"/>
    <n v="1086"/>
    <n v="1069.94"/>
    <x v="10"/>
    <n v="800"/>
    <s v="Delhi NCR Mega Hub"/>
    <x v="3"/>
  </r>
  <r>
    <n v="100351"/>
    <x v="350"/>
    <x v="8"/>
    <s v="2025"/>
    <s v="DHL"/>
    <x v="0"/>
    <x v="0"/>
    <x v="2"/>
    <s v="India"/>
    <n v="56"/>
    <n v="6500"/>
    <n v="364000"/>
    <n v="2300"/>
    <n v="361700"/>
    <n v="235200"/>
    <n v="236375.49"/>
    <n v="127624.51000000001"/>
    <n v="360524.51"/>
    <n v="885"/>
    <n v="1175.49"/>
    <x v="1"/>
    <n v="4200"/>
    <s v="Mumbai Mega Hub"/>
    <x v="2"/>
  </r>
  <r>
    <n v="100352"/>
    <x v="351"/>
    <x v="6"/>
    <s v="2025"/>
    <s v="Amazon Logistics"/>
    <x v="1"/>
    <x v="0"/>
    <x v="4"/>
    <s v="India"/>
    <n v="22"/>
    <n v="3500"/>
    <n v="77000"/>
    <n v="1300"/>
    <n v="75700"/>
    <n v="48400"/>
    <n v="49038.33"/>
    <n v="27961.67"/>
    <n v="75061.67"/>
    <n v="1061"/>
    <n v="638.33000000000004"/>
    <x v="16"/>
    <n v="2200"/>
    <s v="Kolkata Regional Hub"/>
    <x v="4"/>
  </r>
  <r>
    <n v="100353"/>
    <x v="352"/>
    <x v="5"/>
    <s v="2025"/>
    <s v="FedEx"/>
    <x v="0"/>
    <x v="1"/>
    <x v="1"/>
    <s v="India"/>
    <n v="83"/>
    <n v="3200"/>
    <n v="265600"/>
    <n v="1200"/>
    <n v="264400"/>
    <n v="166000"/>
    <n v="167885.5"/>
    <n v="97714.5"/>
    <n v="262514.5"/>
    <n v="920"/>
    <n v="1885.5"/>
    <x v="0"/>
    <n v="2000"/>
    <s v="Nagpur Central Hub"/>
    <x v="1"/>
  </r>
  <r>
    <n v="100354"/>
    <x v="353"/>
    <x v="10"/>
    <s v="2025"/>
    <s v="Ecom Express"/>
    <x v="4"/>
    <x v="0"/>
    <x v="1"/>
    <s v="India"/>
    <n v="80"/>
    <n v="1500"/>
    <n v="120000"/>
    <n v="700"/>
    <n v="119300"/>
    <n v="64000"/>
    <n v="64818.13"/>
    <n v="55181.87"/>
    <n v="118481.87"/>
    <n v="971"/>
    <n v="818.13"/>
    <x v="10"/>
    <n v="800"/>
    <s v="Nagpur Central Hub"/>
    <x v="1"/>
  </r>
  <r>
    <n v="100355"/>
    <x v="354"/>
    <x v="7"/>
    <s v="2025"/>
    <s v="DHL"/>
    <x v="2"/>
    <x v="1"/>
    <x v="2"/>
    <s v="India"/>
    <n v="52"/>
    <n v="2500"/>
    <n v="130000"/>
    <n v="1000"/>
    <n v="129000"/>
    <n v="78000"/>
    <n v="78499.179999999993"/>
    <n v="51500.820000000007"/>
    <n v="128500.82"/>
    <n v="1059"/>
    <n v="499.18"/>
    <x v="12"/>
    <n v="1500"/>
    <s v="Mumbai Mega Hub"/>
    <x v="2"/>
  </r>
  <r>
    <n v="100356"/>
    <x v="355"/>
    <x v="11"/>
    <s v="2025"/>
    <s v="Shadowfax"/>
    <x v="6"/>
    <x v="0"/>
    <x v="4"/>
    <s v="India"/>
    <n v="97"/>
    <n v="15000"/>
    <n v="1455000"/>
    <n v="5500"/>
    <n v="1449500"/>
    <n v="921500"/>
    <n v="921710.41"/>
    <n v="533289.59"/>
    <n v="1449289.59"/>
    <n v="599"/>
    <n v="210.41"/>
    <x v="11"/>
    <n v="9500"/>
    <s v="Kolkata Regional Hub"/>
    <x v="4"/>
  </r>
  <r>
    <n v="100357"/>
    <x v="356"/>
    <x v="11"/>
    <s v="2025"/>
    <s v="Ekart"/>
    <x v="6"/>
    <x v="1"/>
    <x v="3"/>
    <s v="India"/>
    <n v="88"/>
    <n v="15000"/>
    <n v="1320000"/>
    <n v="5500"/>
    <n v="1314500"/>
    <n v="836000"/>
    <n v="836197.93"/>
    <n v="483802.06999999995"/>
    <n v="1314302.07"/>
    <n v="671"/>
    <n v="197.93"/>
    <x v="11"/>
    <n v="9500"/>
    <s v="Delhi NCR Mega Hub"/>
    <x v="3"/>
  </r>
  <r>
    <n v="100358"/>
    <x v="357"/>
    <x v="8"/>
    <s v="2025"/>
    <s v="Delhivery"/>
    <x v="3"/>
    <x v="2"/>
    <x v="2"/>
    <s v="India"/>
    <n v="84"/>
    <n v="12000"/>
    <n v="1008000"/>
    <n v="4000"/>
    <n v="1004000"/>
    <n v="672000"/>
    <n v="674559"/>
    <n v="333441"/>
    <n v="1001441"/>
    <n v="977"/>
    <n v="2559"/>
    <x v="4"/>
    <n v="8000"/>
    <s v="Mumbai Mega Hub"/>
    <x v="2"/>
  </r>
  <r>
    <n v="100359"/>
    <x v="358"/>
    <x v="1"/>
    <s v="2025"/>
    <s v="Blue Dart"/>
    <x v="3"/>
    <x v="0"/>
    <x v="2"/>
    <s v="India"/>
    <n v="40"/>
    <n v="12000"/>
    <n v="480000"/>
    <n v="4000"/>
    <n v="476000"/>
    <n v="320000"/>
    <n v="321145.14"/>
    <n v="158854.85999999999"/>
    <n v="474854.86"/>
    <n v="450"/>
    <n v="1145.1400000000001"/>
    <x v="4"/>
    <n v="8000"/>
    <s v="Mumbai Mega Hub"/>
    <x v="2"/>
  </r>
  <r>
    <n v="100360"/>
    <x v="359"/>
    <x v="9"/>
    <s v="2025"/>
    <s v="DHL"/>
    <x v="4"/>
    <x v="1"/>
    <x v="1"/>
    <s v="India"/>
    <n v="10"/>
    <n v="5500"/>
    <n v="55000"/>
    <n v="2000"/>
    <n v="53000"/>
    <n v="35000"/>
    <n v="35520.82"/>
    <n v="19479.18"/>
    <n v="52479.18"/>
    <n v="810"/>
    <n v="520.82000000000005"/>
    <x v="5"/>
    <n v="3500"/>
    <s v="Nagpur Central Hub"/>
    <x v="1"/>
  </r>
  <r>
    <n v="100361"/>
    <x v="360"/>
    <x v="10"/>
    <s v="2025"/>
    <s v="FedEx"/>
    <x v="1"/>
    <x v="2"/>
    <x v="4"/>
    <s v="India"/>
    <n v="45"/>
    <n v="25000"/>
    <n v="1125000"/>
    <n v="7000"/>
    <n v="1118000"/>
    <n v="810000"/>
    <n v="810507.58"/>
    <n v="314492.42000000004"/>
    <n v="1117492.42"/>
    <n v="946"/>
    <n v="507.58"/>
    <x v="17"/>
    <n v="18000"/>
    <s v="Kolkata Regional Hub"/>
    <x v="4"/>
  </r>
  <r>
    <n v="100362"/>
    <x v="361"/>
    <x v="0"/>
    <s v="2025"/>
    <s v="Amazon Logistics"/>
    <x v="2"/>
    <x v="0"/>
    <x v="1"/>
    <s v="India"/>
    <n v="49"/>
    <n v="450"/>
    <n v="22050"/>
    <n v="250"/>
    <n v="21800"/>
    <n v="9800"/>
    <n v="10729.06"/>
    <n v="11320.94"/>
    <n v="20870.939999999999"/>
    <n v="1140"/>
    <n v="929.06"/>
    <x v="3"/>
    <n v="200"/>
    <s v="Nagpur Central Hub"/>
    <x v="1"/>
  </r>
  <r>
    <n v="100363"/>
    <x v="362"/>
    <x v="10"/>
    <s v="2025"/>
    <s v="Delhivery"/>
    <x v="6"/>
    <x v="0"/>
    <x v="4"/>
    <s v="India"/>
    <n v="6"/>
    <n v="4500"/>
    <n v="27000"/>
    <n v="1700"/>
    <n v="25300"/>
    <n v="16800"/>
    <n v="17516.54"/>
    <n v="9483.4599999999991"/>
    <n v="24583.46"/>
    <n v="1138"/>
    <n v="716.54"/>
    <x v="7"/>
    <n v="2800"/>
    <s v="Kolkata Regional Hub"/>
    <x v="4"/>
  </r>
  <r>
    <n v="100364"/>
    <x v="363"/>
    <x v="1"/>
    <s v="2025"/>
    <s v="Xpressbees"/>
    <x v="6"/>
    <x v="1"/>
    <x v="4"/>
    <s v="India"/>
    <n v="1"/>
    <n v="4500"/>
    <n v="4500"/>
    <n v="1700"/>
    <n v="2800"/>
    <n v="2800"/>
    <n v="3233.71"/>
    <n v="1266.29"/>
    <n v="2366.29"/>
    <n v="795"/>
    <n v="433.71"/>
    <x v="7"/>
    <n v="2800"/>
    <s v="Kolkata Regional Hub"/>
    <x v="4"/>
  </r>
  <r>
    <n v="100365"/>
    <x v="364"/>
    <x v="6"/>
    <s v="2025"/>
    <s v="Ecom Express"/>
    <x v="6"/>
    <x v="0"/>
    <x v="2"/>
    <s v="India"/>
    <n v="14"/>
    <n v="4500"/>
    <n v="63000"/>
    <n v="1700"/>
    <n v="61300"/>
    <n v="39200"/>
    <n v="39891.68"/>
    <n v="23108.32"/>
    <n v="60608.32"/>
    <n v="715"/>
    <n v="691.68"/>
    <x v="7"/>
    <n v="2800"/>
    <s v="Mumbai Mega Hub"/>
    <x v="2"/>
  </r>
  <r>
    <n v="100366"/>
    <x v="365"/>
    <x v="6"/>
    <s v="2025"/>
    <s v="Ecom Express"/>
    <x v="7"/>
    <x v="1"/>
    <x v="2"/>
    <s v="India"/>
    <n v="31"/>
    <n v="850"/>
    <n v="26350"/>
    <n v="300"/>
    <n v="26050"/>
    <n v="17050"/>
    <n v="17191.12"/>
    <n v="9158.880000000001"/>
    <n v="25908.880000000001"/>
    <n v="1173"/>
    <n v="141.12"/>
    <x v="13"/>
    <n v="550"/>
    <s v="Mumbai Mega Hub"/>
    <x v="2"/>
  </r>
  <r>
    <n v="100367"/>
    <x v="366"/>
    <x v="9"/>
    <s v="2025"/>
    <s v="Amazon Logistics"/>
    <x v="7"/>
    <x v="0"/>
    <x v="3"/>
    <s v="India"/>
    <n v="92"/>
    <n v="850"/>
    <n v="78200"/>
    <n v="300"/>
    <n v="77900"/>
    <n v="50600"/>
    <n v="51464.13"/>
    <n v="26735.870000000003"/>
    <n v="77035.87"/>
    <n v="416"/>
    <n v="864.13"/>
    <x v="13"/>
    <n v="550"/>
    <s v="Delhi NCR Mega Hub"/>
    <x v="3"/>
  </r>
  <r>
    <n v="100368"/>
    <x v="367"/>
    <x v="2"/>
    <s v="2025"/>
    <s v="Xpressbees"/>
    <x v="7"/>
    <x v="2"/>
    <x v="1"/>
    <s v="India"/>
    <n v="61"/>
    <n v="850"/>
    <n v="51850"/>
    <n v="300"/>
    <n v="51550"/>
    <n v="33550"/>
    <n v="36149.69"/>
    <n v="15700.309999999998"/>
    <n v="48950.31"/>
    <n v="1017"/>
    <n v="2599.69"/>
    <x v="13"/>
    <n v="550"/>
    <s v="Nagpur Central Hub"/>
    <x v="1"/>
  </r>
  <r>
    <n v="100369"/>
    <x v="368"/>
    <x v="0"/>
    <s v="2025"/>
    <s v="DHL"/>
    <x v="3"/>
    <x v="1"/>
    <x v="0"/>
    <s v="India"/>
    <n v="26"/>
    <n v="12000"/>
    <n v="312000"/>
    <n v="4000"/>
    <n v="308000"/>
    <n v="208000"/>
    <n v="208991.64"/>
    <n v="103008.35999999999"/>
    <n v="307008.36"/>
    <n v="1087"/>
    <n v="991.64"/>
    <x v="4"/>
    <n v="8000"/>
    <s v="Bengaluru Regional Hub"/>
    <x v="0"/>
  </r>
  <r>
    <n v="100370"/>
    <x v="369"/>
    <x v="10"/>
    <s v="2025"/>
    <s v="Xpressbees"/>
    <x v="3"/>
    <x v="0"/>
    <x v="4"/>
    <s v="India"/>
    <n v="19"/>
    <n v="12000"/>
    <n v="228000"/>
    <n v="4000"/>
    <n v="224000"/>
    <n v="152000"/>
    <n v="152680.01999999999"/>
    <n v="75319.98000000001"/>
    <n v="223319.98"/>
    <n v="865"/>
    <n v="680.02"/>
    <x v="4"/>
    <n v="8000"/>
    <s v="Kolkata Regional Hub"/>
    <x v="4"/>
  </r>
  <r>
    <n v="100371"/>
    <x v="370"/>
    <x v="2"/>
    <s v="2025"/>
    <s v="FedEx"/>
    <x v="2"/>
    <x v="0"/>
    <x v="4"/>
    <s v="India"/>
    <n v="9"/>
    <n v="450"/>
    <n v="4050"/>
    <n v="250"/>
    <n v="3800"/>
    <n v="1800"/>
    <n v="2095.96"/>
    <n v="1954.04"/>
    <n v="3504.04"/>
    <n v="886"/>
    <n v="295.95999999999998"/>
    <x v="3"/>
    <n v="200"/>
    <s v="Kolkata Regional Hub"/>
    <x v="4"/>
  </r>
  <r>
    <n v="100372"/>
    <x v="371"/>
    <x v="9"/>
    <s v="2025"/>
    <s v="Ecom Express"/>
    <x v="7"/>
    <x v="1"/>
    <x v="1"/>
    <s v="India"/>
    <n v="1"/>
    <n v="600"/>
    <n v="600"/>
    <n v="250"/>
    <n v="350"/>
    <n v="350"/>
    <n v="800.1"/>
    <n v="-200.10000000000002"/>
    <n v="-100.10000000000002"/>
    <n v="894"/>
    <n v="450.1"/>
    <x v="14"/>
    <n v="350"/>
    <s v="Nagpur Central Hub"/>
    <x v="1"/>
  </r>
  <r>
    <n v="100373"/>
    <x v="372"/>
    <x v="11"/>
    <s v="2025"/>
    <s v="Blue Dart"/>
    <x v="0"/>
    <x v="0"/>
    <x v="4"/>
    <s v="India"/>
    <n v="61"/>
    <n v="3200"/>
    <n v="195200"/>
    <n v="1200"/>
    <n v="194000"/>
    <n v="122000"/>
    <n v="122438.14"/>
    <n v="72761.86"/>
    <n v="193561.86"/>
    <n v="302"/>
    <n v="438.14"/>
    <x v="0"/>
    <n v="2000"/>
    <s v="Kolkata Regional Hub"/>
    <x v="4"/>
  </r>
  <r>
    <n v="100374"/>
    <x v="373"/>
    <x v="9"/>
    <s v="2025"/>
    <s v="Ekart"/>
    <x v="5"/>
    <x v="1"/>
    <x v="3"/>
    <s v="India"/>
    <n v="54"/>
    <n v="2800"/>
    <n v="151200"/>
    <n v="1300"/>
    <n v="149900"/>
    <n v="81000"/>
    <n v="81217.05"/>
    <n v="69982.95"/>
    <n v="149682.95000000001"/>
    <n v="386"/>
    <n v="217.05"/>
    <x v="18"/>
    <n v="1500"/>
    <s v="Delhi NCR Mega Hub"/>
    <x v="3"/>
  </r>
  <r>
    <n v="100375"/>
    <x v="374"/>
    <x v="2"/>
    <s v="2025"/>
    <s v="Delhivery"/>
    <x v="4"/>
    <x v="0"/>
    <x v="3"/>
    <s v="India"/>
    <n v="52"/>
    <n v="1500"/>
    <n v="78000"/>
    <n v="700"/>
    <n v="77300"/>
    <n v="41600"/>
    <n v="42451.14"/>
    <n v="35548.86"/>
    <n v="76448.86"/>
    <n v="1190"/>
    <n v="851.14"/>
    <x v="10"/>
    <n v="800"/>
    <s v="Delhi NCR Mega Hub"/>
    <x v="3"/>
  </r>
  <r>
    <n v="100376"/>
    <x v="375"/>
    <x v="5"/>
    <s v="2025"/>
    <s v="Ecom Express"/>
    <x v="6"/>
    <x v="2"/>
    <x v="4"/>
    <s v="India"/>
    <n v="65"/>
    <n v="4500"/>
    <n v="292500"/>
    <n v="1700"/>
    <n v="290800"/>
    <n v="182000"/>
    <n v="182510.5"/>
    <n v="109989.5"/>
    <n v="290289.5"/>
    <n v="789"/>
    <n v="510.5"/>
    <x v="7"/>
    <n v="2800"/>
    <s v="Kolkata Regional Hub"/>
    <x v="4"/>
  </r>
  <r>
    <n v="100377"/>
    <x v="376"/>
    <x v="1"/>
    <s v="2025"/>
    <s v="Amazon Logistics"/>
    <x v="2"/>
    <x v="0"/>
    <x v="0"/>
    <s v="India"/>
    <n v="37"/>
    <n v="2500"/>
    <n v="92500"/>
    <n v="1000"/>
    <n v="91500"/>
    <n v="55500"/>
    <n v="56290.1"/>
    <n v="36209.9"/>
    <n v="90709.9"/>
    <n v="1072"/>
    <n v="790.1"/>
    <x v="12"/>
    <n v="1500"/>
    <s v="Bengaluru Regional Hub"/>
    <x v="0"/>
  </r>
  <r>
    <n v="100378"/>
    <x v="377"/>
    <x v="8"/>
    <s v="2025"/>
    <s v="Delhivery"/>
    <x v="7"/>
    <x v="2"/>
    <x v="4"/>
    <s v="India"/>
    <n v="24"/>
    <n v="600"/>
    <n v="14400"/>
    <n v="250"/>
    <n v="14150"/>
    <n v="8400"/>
    <n v="9415.5"/>
    <n v="4984.5"/>
    <n v="13134.5"/>
    <n v="938"/>
    <n v="1015.5"/>
    <x v="14"/>
    <n v="350"/>
    <s v="Kolkata Regional Hub"/>
    <x v="4"/>
  </r>
  <r>
    <n v="100379"/>
    <x v="378"/>
    <x v="5"/>
    <s v="2025"/>
    <s v="Ekart"/>
    <x v="0"/>
    <x v="1"/>
    <x v="2"/>
    <s v="India"/>
    <n v="80"/>
    <n v="6500"/>
    <n v="520000"/>
    <n v="2300"/>
    <n v="517700"/>
    <n v="336000"/>
    <n v="336527.92"/>
    <n v="183472.08000000002"/>
    <n v="517172.08"/>
    <n v="1164"/>
    <n v="527.91999999999996"/>
    <x v="1"/>
    <n v="4200"/>
    <s v="Mumbai Mega Hub"/>
    <x v="2"/>
  </r>
  <r>
    <n v="100380"/>
    <x v="379"/>
    <x v="8"/>
    <s v="2025"/>
    <s v="Xpressbees"/>
    <x v="7"/>
    <x v="1"/>
    <x v="3"/>
    <s v="India"/>
    <n v="87"/>
    <n v="1200"/>
    <n v="104400"/>
    <n v="400"/>
    <n v="104000"/>
    <n v="69600"/>
    <n v="70090.929999999993"/>
    <n v="34309.070000000007"/>
    <n v="103509.07"/>
    <n v="354"/>
    <n v="490.93"/>
    <x v="15"/>
    <n v="800"/>
    <s v="Delhi NCR Mega Hub"/>
    <x v="3"/>
  </r>
  <r>
    <n v="100381"/>
    <x v="380"/>
    <x v="8"/>
    <s v="2025"/>
    <s v="Xpressbees"/>
    <x v="3"/>
    <x v="2"/>
    <x v="3"/>
    <s v="India"/>
    <n v="17"/>
    <n v="8500"/>
    <n v="144500"/>
    <n v="3000"/>
    <n v="141500"/>
    <n v="93500"/>
    <n v="95149.59"/>
    <n v="49350.41"/>
    <n v="139850.41"/>
    <n v="311"/>
    <n v="1649.59"/>
    <x v="8"/>
    <n v="5500"/>
    <s v="Delhi NCR Mega Hub"/>
    <x v="3"/>
  </r>
  <r>
    <n v="100382"/>
    <x v="381"/>
    <x v="11"/>
    <s v="2025"/>
    <s v="Delhivery"/>
    <x v="4"/>
    <x v="0"/>
    <x v="1"/>
    <s v="India"/>
    <n v="54"/>
    <n v="5500"/>
    <n v="297000"/>
    <n v="2000"/>
    <n v="295000"/>
    <n v="189000"/>
    <n v="190024.94"/>
    <n v="106975.06"/>
    <n v="293975.06"/>
    <n v="726"/>
    <n v="1024.94"/>
    <x v="5"/>
    <n v="3500"/>
    <s v="Nagpur Central Hub"/>
    <x v="1"/>
  </r>
  <r>
    <n v="100383"/>
    <x v="382"/>
    <x v="9"/>
    <s v="2025"/>
    <s v="Ekart"/>
    <x v="0"/>
    <x v="0"/>
    <x v="4"/>
    <s v="India"/>
    <n v="6"/>
    <n v="6500"/>
    <n v="39000"/>
    <n v="2300"/>
    <n v="36700"/>
    <n v="25200"/>
    <n v="26242.86"/>
    <n v="12757.14"/>
    <n v="35657.14"/>
    <n v="1140"/>
    <n v="1042.8599999999999"/>
    <x v="1"/>
    <n v="4200"/>
    <s v="Kolkata Regional Hub"/>
    <x v="4"/>
  </r>
  <r>
    <n v="100384"/>
    <x v="383"/>
    <x v="5"/>
    <s v="2025"/>
    <s v="Delhivery"/>
    <x v="3"/>
    <x v="2"/>
    <x v="4"/>
    <s v="India"/>
    <n v="37"/>
    <n v="8500"/>
    <n v="314500"/>
    <n v="3000"/>
    <n v="311500"/>
    <n v="203500"/>
    <n v="203805.43"/>
    <n v="110694.57"/>
    <n v="311194.57"/>
    <n v="1045"/>
    <n v="305.43"/>
    <x v="8"/>
    <n v="5500"/>
    <s v="Kolkata Regional Hub"/>
    <x v="4"/>
  </r>
  <r>
    <n v="100385"/>
    <x v="384"/>
    <x v="8"/>
    <s v="2025"/>
    <s v="FedEx"/>
    <x v="2"/>
    <x v="0"/>
    <x v="2"/>
    <s v="India"/>
    <n v="38"/>
    <n v="2500"/>
    <n v="95000"/>
    <n v="1000"/>
    <n v="94000"/>
    <n v="57000"/>
    <n v="57781.4"/>
    <n v="37218.6"/>
    <n v="93218.6"/>
    <n v="551"/>
    <n v="781.4"/>
    <x v="12"/>
    <n v="1500"/>
    <s v="Mumbai Mega Hub"/>
    <x v="2"/>
  </r>
  <r>
    <n v="100386"/>
    <x v="385"/>
    <x v="2"/>
    <s v="2025"/>
    <s v="Blue Dart"/>
    <x v="0"/>
    <x v="0"/>
    <x v="0"/>
    <s v="India"/>
    <n v="78"/>
    <n v="6500"/>
    <n v="507000"/>
    <n v="2300"/>
    <n v="504700"/>
    <n v="327600"/>
    <n v="327950.59999999998"/>
    <n v="179049.40000000002"/>
    <n v="504349.4"/>
    <n v="457"/>
    <n v="350.6"/>
    <x v="1"/>
    <n v="4200"/>
    <s v="Bengaluru Regional Hub"/>
    <x v="0"/>
  </r>
  <r>
    <n v="100387"/>
    <x v="386"/>
    <x v="6"/>
    <s v="2025"/>
    <s v="Delhivery"/>
    <x v="6"/>
    <x v="1"/>
    <x v="0"/>
    <s v="India"/>
    <n v="4"/>
    <n v="4500"/>
    <n v="18000"/>
    <n v="1700"/>
    <n v="16300"/>
    <n v="11200"/>
    <n v="12108.26"/>
    <n v="5891.74"/>
    <n v="15391.74"/>
    <n v="863"/>
    <n v="908.26"/>
    <x v="7"/>
    <n v="2800"/>
    <s v="Bengaluru Regional Hub"/>
    <x v="0"/>
  </r>
  <r>
    <n v="100388"/>
    <x v="387"/>
    <x v="6"/>
    <s v="2025"/>
    <s v="Shadowfax"/>
    <x v="6"/>
    <x v="1"/>
    <x v="3"/>
    <s v="India"/>
    <n v="16"/>
    <n v="4500"/>
    <n v="72000"/>
    <n v="1700"/>
    <n v="70300"/>
    <n v="44800"/>
    <n v="45269.919999999998"/>
    <n v="26730.080000000002"/>
    <n v="69830.080000000002"/>
    <n v="1058"/>
    <n v="469.92"/>
    <x v="7"/>
    <n v="2800"/>
    <s v="Delhi NCR Mega Hub"/>
    <x v="3"/>
  </r>
  <r>
    <n v="100389"/>
    <x v="388"/>
    <x v="0"/>
    <s v="2025"/>
    <s v="Delhivery"/>
    <x v="6"/>
    <x v="2"/>
    <x v="2"/>
    <s v="India"/>
    <n v="85"/>
    <n v="15000"/>
    <n v="1275000"/>
    <n v="5500"/>
    <n v="1269500"/>
    <n v="807500"/>
    <n v="808318.49"/>
    <n v="466681.51"/>
    <n v="1268681.51"/>
    <n v="712"/>
    <n v="818.49"/>
    <x v="11"/>
    <n v="9500"/>
    <s v="Mumbai Mega Hub"/>
    <x v="2"/>
  </r>
  <r>
    <n v="100390"/>
    <x v="389"/>
    <x v="1"/>
    <s v="2025"/>
    <s v="Delhivery"/>
    <x v="7"/>
    <x v="2"/>
    <x v="0"/>
    <s v="India"/>
    <n v="7"/>
    <n v="1200"/>
    <n v="8400"/>
    <n v="400"/>
    <n v="8000"/>
    <n v="5600"/>
    <n v="5972.09"/>
    <n v="2427.91"/>
    <n v="7627.91"/>
    <n v="451"/>
    <n v="372.09"/>
    <x v="15"/>
    <n v="800"/>
    <s v="Bengaluru Regional Hub"/>
    <x v="0"/>
  </r>
  <r>
    <n v="100391"/>
    <x v="390"/>
    <x v="8"/>
    <s v="2025"/>
    <s v="Delhivery"/>
    <x v="4"/>
    <x v="1"/>
    <x v="3"/>
    <s v="India"/>
    <n v="94"/>
    <n v="1500"/>
    <n v="141000"/>
    <n v="700"/>
    <n v="140300"/>
    <n v="75200"/>
    <n v="75974.539999999994"/>
    <n v="65025.460000000006"/>
    <n v="139525.46"/>
    <n v="696"/>
    <n v="774.54"/>
    <x v="10"/>
    <n v="800"/>
    <s v="Delhi NCR Mega Hub"/>
    <x v="3"/>
  </r>
  <r>
    <n v="100392"/>
    <x v="391"/>
    <x v="10"/>
    <s v="2025"/>
    <s v="Shadowfax"/>
    <x v="6"/>
    <x v="0"/>
    <x v="3"/>
    <s v="India"/>
    <n v="79"/>
    <n v="15000"/>
    <n v="1185000"/>
    <n v="5500"/>
    <n v="1179500"/>
    <n v="750500"/>
    <n v="750772"/>
    <n v="434228"/>
    <n v="1179228"/>
    <n v="808"/>
    <n v="272"/>
    <x v="11"/>
    <n v="9500"/>
    <s v="Delhi NCR Mega Hub"/>
    <x v="3"/>
  </r>
  <r>
    <n v="100393"/>
    <x v="392"/>
    <x v="7"/>
    <s v="2025"/>
    <s v="Ecom Express"/>
    <x v="0"/>
    <x v="0"/>
    <x v="4"/>
    <s v="India"/>
    <n v="72"/>
    <n v="6500"/>
    <n v="468000"/>
    <n v="2300"/>
    <n v="465700"/>
    <n v="302400"/>
    <n v="303102.15000000002"/>
    <n v="164897.84999999998"/>
    <n v="464997.85"/>
    <n v="446"/>
    <n v="702.15"/>
    <x v="1"/>
    <n v="4200"/>
    <s v="Kolkata Regional Hub"/>
    <x v="4"/>
  </r>
  <r>
    <n v="100394"/>
    <x v="393"/>
    <x v="1"/>
    <s v="2025"/>
    <s v="FedEx"/>
    <x v="1"/>
    <x v="2"/>
    <x v="2"/>
    <s v="India"/>
    <n v="70"/>
    <n v="25000"/>
    <n v="1750000"/>
    <n v="7000"/>
    <n v="1743000"/>
    <n v="1260000"/>
    <n v="1260327.96"/>
    <n v="489672.04000000004"/>
    <n v="1742672.04"/>
    <n v="524"/>
    <n v="327.96"/>
    <x v="17"/>
    <n v="18000"/>
    <s v="Mumbai Mega Hub"/>
    <x v="2"/>
  </r>
  <r>
    <n v="100395"/>
    <x v="394"/>
    <x v="11"/>
    <s v="2025"/>
    <s v="Ecom Express"/>
    <x v="4"/>
    <x v="2"/>
    <x v="4"/>
    <s v="India"/>
    <n v="10"/>
    <n v="1500"/>
    <n v="15000"/>
    <n v="700"/>
    <n v="14300"/>
    <n v="8000"/>
    <n v="8550.4"/>
    <n v="6449.6"/>
    <n v="13749.6"/>
    <n v="321"/>
    <n v="550.4"/>
    <x v="10"/>
    <n v="800"/>
    <s v="Kolkata Regional Hub"/>
    <x v="4"/>
  </r>
  <r>
    <n v="100396"/>
    <x v="395"/>
    <x v="9"/>
    <s v="2025"/>
    <s v="DHL"/>
    <x v="7"/>
    <x v="0"/>
    <x v="0"/>
    <s v="India"/>
    <n v="67"/>
    <n v="600"/>
    <n v="40200"/>
    <n v="250"/>
    <n v="39950"/>
    <n v="23450"/>
    <n v="24271.08"/>
    <n v="15928.919999999998"/>
    <n v="39128.92"/>
    <n v="549"/>
    <n v="821.08"/>
    <x v="14"/>
    <n v="350"/>
    <s v="Bengaluru Regional Hub"/>
    <x v="0"/>
  </r>
  <r>
    <n v="100397"/>
    <x v="396"/>
    <x v="4"/>
    <s v="2025"/>
    <s v="Delhivery"/>
    <x v="1"/>
    <x v="2"/>
    <x v="4"/>
    <s v="India"/>
    <n v="88"/>
    <n v="3500"/>
    <n v="308000"/>
    <n v="1300"/>
    <n v="306700"/>
    <n v="193600"/>
    <n v="193867.91"/>
    <n v="114132.09"/>
    <n v="306432.09000000003"/>
    <n v="420"/>
    <n v="267.91000000000003"/>
    <x v="16"/>
    <n v="2200"/>
    <s v="Kolkata Regional Hub"/>
    <x v="4"/>
  </r>
  <r>
    <n v="100398"/>
    <x v="397"/>
    <x v="3"/>
    <s v="2025"/>
    <s v="Blue Dart"/>
    <x v="7"/>
    <x v="1"/>
    <x v="2"/>
    <s v="India"/>
    <n v="21"/>
    <n v="850"/>
    <n v="17850"/>
    <n v="300"/>
    <n v="17550"/>
    <n v="11550"/>
    <n v="11713.07"/>
    <n v="6136.93"/>
    <n v="17386.93"/>
    <n v="635"/>
    <n v="163.07"/>
    <x v="13"/>
    <n v="550"/>
    <s v="Mumbai Mega Hub"/>
    <x v="2"/>
  </r>
  <r>
    <n v="100399"/>
    <x v="398"/>
    <x v="4"/>
    <s v="2025"/>
    <s v="Ecom Express"/>
    <x v="4"/>
    <x v="0"/>
    <x v="1"/>
    <s v="India"/>
    <n v="30"/>
    <n v="1500"/>
    <n v="45000"/>
    <n v="700"/>
    <n v="44300"/>
    <n v="24000"/>
    <n v="24303.78"/>
    <n v="20696.22"/>
    <n v="43996.22"/>
    <n v="993"/>
    <n v="303.77999999999997"/>
    <x v="10"/>
    <n v="800"/>
    <s v="Nagpur Central Hub"/>
    <x v="1"/>
  </r>
  <r>
    <n v="100400"/>
    <x v="399"/>
    <x v="6"/>
    <s v="2025"/>
    <s v="DHL"/>
    <x v="6"/>
    <x v="0"/>
    <x v="1"/>
    <s v="India"/>
    <n v="32"/>
    <n v="4500"/>
    <n v="144000"/>
    <n v="1700"/>
    <n v="142300"/>
    <n v="89600"/>
    <n v="90069.62"/>
    <n v="53930.380000000005"/>
    <n v="141830.38"/>
    <n v="687"/>
    <n v="469.62"/>
    <x v="7"/>
    <n v="2800"/>
    <s v="Nagpur Central Hub"/>
    <x v="1"/>
  </r>
  <r>
    <n v="100401"/>
    <x v="400"/>
    <x v="6"/>
    <s v="2025"/>
    <s v="Blue Dart"/>
    <x v="4"/>
    <x v="1"/>
    <x v="2"/>
    <s v="India"/>
    <n v="5"/>
    <n v="5500"/>
    <n v="27500"/>
    <n v="2000"/>
    <n v="25500"/>
    <n v="17500"/>
    <n v="18446.990000000002"/>
    <n v="9053.0099999999984"/>
    <n v="24553.01"/>
    <n v="652"/>
    <n v="946.99"/>
    <x v="5"/>
    <n v="3500"/>
    <s v="Mumbai Mega Hub"/>
    <x v="2"/>
  </r>
  <r>
    <n v="100402"/>
    <x v="401"/>
    <x v="8"/>
    <s v="2025"/>
    <s v="Amazon Logistics"/>
    <x v="6"/>
    <x v="2"/>
    <x v="4"/>
    <s v="India"/>
    <n v="82"/>
    <n v="15000"/>
    <n v="1230000"/>
    <n v="5500"/>
    <n v="1224500"/>
    <n v="779000"/>
    <n v="779347.74"/>
    <n v="450652.26"/>
    <n v="1224152.26"/>
    <n v="952"/>
    <n v="347.74"/>
    <x v="11"/>
    <n v="9500"/>
    <s v="Kolkata Regional Hub"/>
    <x v="4"/>
  </r>
  <r>
    <n v="100403"/>
    <x v="402"/>
    <x v="11"/>
    <s v="2025"/>
    <s v="Xpressbees"/>
    <x v="3"/>
    <x v="2"/>
    <x v="0"/>
    <s v="India"/>
    <n v="52"/>
    <n v="8500"/>
    <n v="442000"/>
    <n v="3000"/>
    <n v="439000"/>
    <n v="286000"/>
    <n v="286434.86"/>
    <n v="155565.14000000001"/>
    <n v="438565.14"/>
    <n v="520"/>
    <n v="434.86"/>
    <x v="8"/>
    <n v="5500"/>
    <s v="Bengaluru Regional Hub"/>
    <x v="0"/>
  </r>
  <r>
    <n v="100404"/>
    <x v="403"/>
    <x v="1"/>
    <s v="2025"/>
    <s v="Shadowfax"/>
    <x v="0"/>
    <x v="1"/>
    <x v="1"/>
    <s v="India"/>
    <n v="12"/>
    <n v="6500"/>
    <n v="78000"/>
    <n v="2300"/>
    <n v="75700"/>
    <n v="50400"/>
    <n v="50817.9"/>
    <n v="27182.1"/>
    <n v="75282.100000000006"/>
    <n v="1067"/>
    <n v="417.9"/>
    <x v="1"/>
    <n v="4200"/>
    <s v="Nagpur Central Hub"/>
    <x v="1"/>
  </r>
  <r>
    <n v="100405"/>
    <x v="404"/>
    <x v="8"/>
    <s v="2025"/>
    <s v="Delhivery"/>
    <x v="0"/>
    <x v="2"/>
    <x v="3"/>
    <s v="India"/>
    <n v="10"/>
    <n v="3200"/>
    <n v="32000"/>
    <n v="1200"/>
    <n v="30800"/>
    <n v="20000"/>
    <n v="21197.99"/>
    <n v="10802.009999999998"/>
    <n v="29602.01"/>
    <n v="563"/>
    <n v="1197.99"/>
    <x v="0"/>
    <n v="2000"/>
    <s v="Delhi NCR Mega Hub"/>
    <x v="3"/>
  </r>
  <r>
    <n v="100406"/>
    <x v="405"/>
    <x v="9"/>
    <s v="2025"/>
    <s v="Shadowfax"/>
    <x v="2"/>
    <x v="1"/>
    <x v="4"/>
    <s v="India"/>
    <n v="80"/>
    <n v="2500"/>
    <n v="200000"/>
    <n v="1000"/>
    <n v="199000"/>
    <n v="120000"/>
    <n v="120589.47"/>
    <n v="79410.53"/>
    <n v="198410.53"/>
    <n v="559"/>
    <n v="589.47"/>
    <x v="12"/>
    <n v="1500"/>
    <s v="Kolkata Regional Hub"/>
    <x v="4"/>
  </r>
  <r>
    <n v="100407"/>
    <x v="406"/>
    <x v="9"/>
    <s v="2025"/>
    <s v="Shadowfax"/>
    <x v="6"/>
    <x v="1"/>
    <x v="1"/>
    <s v="India"/>
    <n v="41"/>
    <n v="4500"/>
    <n v="184500"/>
    <n v="1700"/>
    <n v="182800"/>
    <n v="114800"/>
    <n v="115385.26"/>
    <n v="69114.740000000005"/>
    <n v="182214.74"/>
    <n v="447"/>
    <n v="585.26"/>
    <x v="7"/>
    <n v="2800"/>
    <s v="Nagpur Central Hub"/>
    <x v="1"/>
  </r>
  <r>
    <n v="100408"/>
    <x v="407"/>
    <x v="8"/>
    <s v="2025"/>
    <s v="Ecom Express"/>
    <x v="5"/>
    <x v="2"/>
    <x v="4"/>
    <s v="India"/>
    <n v="33"/>
    <n v="2800"/>
    <n v="92400"/>
    <n v="1300"/>
    <n v="91100"/>
    <n v="49500"/>
    <n v="50103.54"/>
    <n v="42296.46"/>
    <n v="90496.46"/>
    <n v="931"/>
    <n v="603.54"/>
    <x v="18"/>
    <n v="1500"/>
    <s v="Kolkata Regional Hub"/>
    <x v="4"/>
  </r>
  <r>
    <n v="100409"/>
    <x v="408"/>
    <x v="2"/>
    <s v="2025"/>
    <s v="FedEx"/>
    <x v="1"/>
    <x v="0"/>
    <x v="4"/>
    <s v="India"/>
    <n v="23"/>
    <n v="45000"/>
    <n v="1035000"/>
    <n v="13000"/>
    <n v="1022000"/>
    <n v="736000"/>
    <n v="736393.07"/>
    <n v="298606.93000000005"/>
    <n v="1021606.93"/>
    <n v="340"/>
    <n v="393.07"/>
    <x v="2"/>
    <n v="32000"/>
    <s v="Kolkata Regional Hub"/>
    <x v="4"/>
  </r>
  <r>
    <n v="100410"/>
    <x v="409"/>
    <x v="11"/>
    <s v="2025"/>
    <s v="Ekart"/>
    <x v="2"/>
    <x v="0"/>
    <x v="3"/>
    <s v="India"/>
    <n v="50"/>
    <n v="2500"/>
    <n v="125000"/>
    <n v="1000"/>
    <n v="124000"/>
    <n v="75000"/>
    <n v="75859.44"/>
    <n v="49140.56"/>
    <n v="123140.56"/>
    <n v="411"/>
    <n v="859.44"/>
    <x v="12"/>
    <n v="1500"/>
    <s v="Delhi NCR Mega Hub"/>
    <x v="3"/>
  </r>
  <r>
    <n v="100411"/>
    <x v="410"/>
    <x v="0"/>
    <s v="2025"/>
    <s v="DHL"/>
    <x v="6"/>
    <x v="2"/>
    <x v="2"/>
    <s v="India"/>
    <n v="58"/>
    <n v="4500"/>
    <n v="261000"/>
    <n v="1700"/>
    <n v="259300"/>
    <n v="162400"/>
    <n v="163141.98000000001"/>
    <n v="97858.01999999999"/>
    <n v="258558.02"/>
    <n v="814"/>
    <n v="741.98"/>
    <x v="7"/>
    <n v="2800"/>
    <s v="Mumbai Mega Hub"/>
    <x v="2"/>
  </r>
  <r>
    <n v="100412"/>
    <x v="411"/>
    <x v="2"/>
    <s v="2025"/>
    <s v="Ecom Express"/>
    <x v="2"/>
    <x v="0"/>
    <x v="3"/>
    <s v="India"/>
    <n v="35"/>
    <n v="2500"/>
    <n v="87500"/>
    <n v="1000"/>
    <n v="86500"/>
    <n v="52500"/>
    <n v="53996.02"/>
    <n v="33503.980000000003"/>
    <n v="85003.98"/>
    <n v="1121"/>
    <n v="1496.02"/>
    <x v="12"/>
    <n v="1500"/>
    <s v="Delhi NCR Mega Hub"/>
    <x v="3"/>
  </r>
  <r>
    <n v="100413"/>
    <x v="412"/>
    <x v="11"/>
    <s v="2025"/>
    <s v="Ecom Express"/>
    <x v="0"/>
    <x v="1"/>
    <x v="3"/>
    <s v="India"/>
    <n v="27"/>
    <n v="3200"/>
    <n v="86400"/>
    <n v="1200"/>
    <n v="85200"/>
    <n v="54000"/>
    <n v="54582.64"/>
    <n v="31817.360000000001"/>
    <n v="84617.36"/>
    <n v="708"/>
    <n v="582.64"/>
    <x v="0"/>
    <n v="2000"/>
    <s v="Delhi NCR Mega Hub"/>
    <x v="3"/>
  </r>
  <r>
    <n v="100414"/>
    <x v="413"/>
    <x v="3"/>
    <s v="2025"/>
    <s v="Delhivery"/>
    <x v="2"/>
    <x v="1"/>
    <x v="3"/>
    <s v="India"/>
    <n v="12"/>
    <n v="2500"/>
    <n v="30000"/>
    <n v="1000"/>
    <n v="29000"/>
    <n v="18000"/>
    <n v="18176.509999999998"/>
    <n v="11823.490000000002"/>
    <n v="28823.49"/>
    <n v="712"/>
    <n v="176.51"/>
    <x v="12"/>
    <n v="1500"/>
    <s v="Delhi NCR Mega Hub"/>
    <x v="3"/>
  </r>
  <r>
    <n v="100415"/>
    <x v="414"/>
    <x v="0"/>
    <s v="2025"/>
    <s v="Ekart"/>
    <x v="0"/>
    <x v="0"/>
    <x v="2"/>
    <s v="India"/>
    <n v="51"/>
    <n v="3200"/>
    <n v="163200"/>
    <n v="1200"/>
    <n v="162000"/>
    <n v="102000"/>
    <n v="102790.97"/>
    <n v="60409.03"/>
    <n v="161209.03"/>
    <n v="503"/>
    <n v="790.97"/>
    <x v="0"/>
    <n v="2000"/>
    <s v="Mumbai Mega Hub"/>
    <x v="2"/>
  </r>
  <r>
    <n v="100416"/>
    <x v="415"/>
    <x v="5"/>
    <s v="2025"/>
    <s v="Xpressbees"/>
    <x v="2"/>
    <x v="2"/>
    <x v="1"/>
    <s v="India"/>
    <n v="30"/>
    <n v="2500"/>
    <n v="75000"/>
    <n v="1000"/>
    <n v="74000"/>
    <n v="45000"/>
    <n v="45313.54"/>
    <n v="29686.46"/>
    <n v="73686.460000000006"/>
    <n v="483"/>
    <n v="313.54000000000002"/>
    <x v="12"/>
    <n v="1500"/>
    <s v="Nagpur Central Hub"/>
    <x v="1"/>
  </r>
  <r>
    <n v="100417"/>
    <x v="416"/>
    <x v="0"/>
    <s v="2025"/>
    <s v="FedEx"/>
    <x v="3"/>
    <x v="2"/>
    <x v="1"/>
    <s v="India"/>
    <n v="59"/>
    <n v="8500"/>
    <n v="501500"/>
    <n v="3000"/>
    <n v="498500"/>
    <n v="324500"/>
    <n v="325271.71999999997"/>
    <n v="176228.28000000003"/>
    <n v="497728.28"/>
    <n v="1147"/>
    <n v="771.72"/>
    <x v="8"/>
    <n v="5500"/>
    <s v="Nagpur Central Hub"/>
    <x v="1"/>
  </r>
  <r>
    <n v="100418"/>
    <x v="417"/>
    <x v="4"/>
    <s v="2025"/>
    <s v="Amazon Logistics"/>
    <x v="0"/>
    <x v="0"/>
    <x v="1"/>
    <s v="India"/>
    <n v="11"/>
    <n v="6500"/>
    <n v="71500"/>
    <n v="2300"/>
    <n v="69200"/>
    <n v="46200"/>
    <n v="47258.26"/>
    <n v="24241.739999999998"/>
    <n v="68141.740000000005"/>
    <n v="1154"/>
    <n v="1058.26"/>
    <x v="1"/>
    <n v="4200"/>
    <s v="Nagpur Central Hub"/>
    <x v="1"/>
  </r>
  <r>
    <n v="100419"/>
    <x v="418"/>
    <x v="2"/>
    <s v="2025"/>
    <s v="Shadowfax"/>
    <x v="1"/>
    <x v="2"/>
    <x v="4"/>
    <s v="India"/>
    <n v="79"/>
    <n v="45000"/>
    <n v="3555000"/>
    <n v="13000"/>
    <n v="3542000"/>
    <n v="2528000"/>
    <n v="2528557.39"/>
    <n v="1026442.6099999999"/>
    <n v="3541442.61"/>
    <n v="801"/>
    <n v="557.39"/>
    <x v="2"/>
    <n v="32000"/>
    <s v="Kolkata Regional Hub"/>
    <x v="4"/>
  </r>
  <r>
    <n v="100420"/>
    <x v="419"/>
    <x v="1"/>
    <s v="2025"/>
    <s v="Blue Dart"/>
    <x v="7"/>
    <x v="2"/>
    <x v="0"/>
    <s v="India"/>
    <n v="18"/>
    <n v="850"/>
    <n v="15300"/>
    <n v="300"/>
    <n v="15000"/>
    <n v="9900"/>
    <n v="11370.26"/>
    <n v="3929.74"/>
    <n v="13529.74"/>
    <n v="773"/>
    <n v="1470.26"/>
    <x v="13"/>
    <n v="550"/>
    <s v="Bengaluru Regional Hub"/>
    <x v="0"/>
  </r>
  <r>
    <n v="100421"/>
    <x v="420"/>
    <x v="1"/>
    <s v="2025"/>
    <s v="Delhivery"/>
    <x v="7"/>
    <x v="1"/>
    <x v="4"/>
    <s v="India"/>
    <n v="72"/>
    <n v="600"/>
    <n v="43200"/>
    <n v="250"/>
    <n v="42950"/>
    <n v="25200"/>
    <n v="25993.26"/>
    <n v="17206.740000000002"/>
    <n v="42156.74"/>
    <n v="1130"/>
    <n v="793.26"/>
    <x v="14"/>
    <n v="350"/>
    <s v="Kolkata Regional Hub"/>
    <x v="4"/>
  </r>
  <r>
    <n v="100422"/>
    <x v="421"/>
    <x v="11"/>
    <s v="2025"/>
    <s v="FedEx"/>
    <x v="5"/>
    <x v="1"/>
    <x v="0"/>
    <s v="India"/>
    <n v="16"/>
    <n v="4500"/>
    <n v="72000"/>
    <n v="2000"/>
    <n v="70000"/>
    <n v="40000"/>
    <n v="41049.07"/>
    <n v="30950.93"/>
    <n v="68950.929999999993"/>
    <n v="979"/>
    <n v="1049.07"/>
    <x v="6"/>
    <n v="2500"/>
    <s v="Bengaluru Regional Hub"/>
    <x v="0"/>
  </r>
  <r>
    <n v="100423"/>
    <x v="422"/>
    <x v="1"/>
    <s v="2025"/>
    <s v="FedEx"/>
    <x v="4"/>
    <x v="1"/>
    <x v="2"/>
    <s v="India"/>
    <n v="55"/>
    <n v="5500"/>
    <n v="302500"/>
    <n v="2000"/>
    <n v="300500"/>
    <n v="192500"/>
    <n v="193687.92"/>
    <n v="108812.07999999999"/>
    <n v="299312.08"/>
    <n v="981"/>
    <n v="1187.92"/>
    <x v="5"/>
    <n v="3500"/>
    <s v="Mumbai Mega Hub"/>
    <x v="2"/>
  </r>
  <r>
    <n v="100424"/>
    <x v="423"/>
    <x v="8"/>
    <s v="2025"/>
    <s v="Delhivery"/>
    <x v="4"/>
    <x v="0"/>
    <x v="3"/>
    <s v="India"/>
    <n v="25"/>
    <n v="1500"/>
    <n v="37500"/>
    <n v="700"/>
    <n v="36800"/>
    <n v="20000"/>
    <n v="22035.759999999998"/>
    <n v="15464.240000000002"/>
    <n v="34764.239999999998"/>
    <n v="571"/>
    <n v="2035.76"/>
    <x v="10"/>
    <n v="800"/>
    <s v="Delhi NCR Mega Hub"/>
    <x v="3"/>
  </r>
  <r>
    <n v="100425"/>
    <x v="424"/>
    <x v="8"/>
    <s v="2025"/>
    <s v="DHL"/>
    <x v="4"/>
    <x v="0"/>
    <x v="1"/>
    <s v="India"/>
    <n v="58"/>
    <n v="5500"/>
    <n v="319000"/>
    <n v="2000"/>
    <n v="317000"/>
    <n v="203000"/>
    <n v="203606.28"/>
    <n v="115393.72"/>
    <n v="316393.71999999997"/>
    <n v="603"/>
    <n v="606.28"/>
    <x v="5"/>
    <n v="3500"/>
    <s v="Nagpur Central Hub"/>
    <x v="1"/>
  </r>
  <r>
    <n v="100426"/>
    <x v="425"/>
    <x v="6"/>
    <s v="2025"/>
    <s v="Shadowfax"/>
    <x v="4"/>
    <x v="0"/>
    <x v="4"/>
    <s v="India"/>
    <n v="40"/>
    <n v="1500"/>
    <n v="60000"/>
    <n v="700"/>
    <n v="59300"/>
    <n v="32000"/>
    <n v="33222.1"/>
    <n v="26777.9"/>
    <n v="58077.9"/>
    <n v="747"/>
    <n v="1222.0999999999999"/>
    <x v="10"/>
    <n v="800"/>
    <s v="Kolkata Regional Hub"/>
    <x v="4"/>
  </r>
  <r>
    <n v="100427"/>
    <x v="426"/>
    <x v="2"/>
    <s v="2025"/>
    <s v="Amazon Logistics"/>
    <x v="2"/>
    <x v="1"/>
    <x v="2"/>
    <s v="India"/>
    <n v="48"/>
    <n v="450"/>
    <n v="21600"/>
    <n v="250"/>
    <n v="21350"/>
    <n v="9600"/>
    <n v="10255.14"/>
    <n v="11344.86"/>
    <n v="20694.86"/>
    <n v="611"/>
    <n v="655.14"/>
    <x v="3"/>
    <n v="200"/>
    <s v="Mumbai Mega Hub"/>
    <x v="2"/>
  </r>
  <r>
    <n v="100428"/>
    <x v="427"/>
    <x v="6"/>
    <s v="2025"/>
    <s v="Ekart"/>
    <x v="3"/>
    <x v="1"/>
    <x v="0"/>
    <s v="India"/>
    <n v="27"/>
    <n v="8500"/>
    <n v="229500"/>
    <n v="3000"/>
    <n v="226500"/>
    <n v="148500"/>
    <n v="148697.04999999999"/>
    <n v="80802.950000000012"/>
    <n v="226302.95"/>
    <n v="570"/>
    <n v="197.05"/>
    <x v="8"/>
    <n v="5500"/>
    <s v="Bengaluru Regional Hub"/>
    <x v="0"/>
  </r>
  <r>
    <n v="100429"/>
    <x v="428"/>
    <x v="0"/>
    <s v="2025"/>
    <s v="Ecom Express"/>
    <x v="4"/>
    <x v="0"/>
    <x v="3"/>
    <s v="India"/>
    <n v="74"/>
    <n v="1500"/>
    <n v="111000"/>
    <n v="700"/>
    <n v="110300"/>
    <n v="59200"/>
    <n v="60339.31"/>
    <n v="50660.69"/>
    <n v="109160.69"/>
    <n v="575"/>
    <n v="1139.31"/>
    <x v="10"/>
    <n v="800"/>
    <s v="Delhi NCR Mega Hub"/>
    <x v="3"/>
  </r>
  <r>
    <n v="100430"/>
    <x v="429"/>
    <x v="9"/>
    <s v="2025"/>
    <s v="Xpressbees"/>
    <x v="6"/>
    <x v="2"/>
    <x v="4"/>
    <s v="India"/>
    <n v="76"/>
    <n v="4500"/>
    <n v="342000"/>
    <n v="1700"/>
    <n v="340300"/>
    <n v="212800"/>
    <n v="213351.98"/>
    <n v="128648.01999999999"/>
    <n v="339748.02"/>
    <n v="949"/>
    <n v="551.98"/>
    <x v="7"/>
    <n v="2800"/>
    <s v="Kolkata Regional Hub"/>
    <x v="4"/>
  </r>
  <r>
    <n v="100431"/>
    <x v="430"/>
    <x v="6"/>
    <s v="2025"/>
    <s v="FedEx"/>
    <x v="0"/>
    <x v="0"/>
    <x v="4"/>
    <s v="India"/>
    <n v="50"/>
    <n v="3200"/>
    <n v="160000"/>
    <n v="1200"/>
    <n v="158800"/>
    <n v="100000"/>
    <n v="100967.59"/>
    <n v="59032.41"/>
    <n v="157832.41"/>
    <n v="874"/>
    <n v="967.59"/>
    <x v="0"/>
    <n v="2000"/>
    <s v="Kolkata Regional Hub"/>
    <x v="4"/>
  </r>
  <r>
    <n v="100432"/>
    <x v="431"/>
    <x v="6"/>
    <s v="2025"/>
    <s v="Delhivery"/>
    <x v="5"/>
    <x v="2"/>
    <x v="0"/>
    <s v="India"/>
    <n v="54"/>
    <n v="4500"/>
    <n v="243000"/>
    <n v="2000"/>
    <n v="241000"/>
    <n v="135000"/>
    <n v="135896.82"/>
    <n v="107103.18"/>
    <n v="240103.18"/>
    <n v="1148"/>
    <n v="896.82"/>
    <x v="6"/>
    <n v="2500"/>
    <s v="Bengaluru Regional Hub"/>
    <x v="0"/>
  </r>
  <r>
    <n v="100433"/>
    <x v="432"/>
    <x v="0"/>
    <s v="2025"/>
    <s v="Ecom Express"/>
    <x v="6"/>
    <x v="1"/>
    <x v="2"/>
    <s v="India"/>
    <n v="14"/>
    <n v="4500"/>
    <n v="63000"/>
    <n v="1700"/>
    <n v="61300"/>
    <n v="39200"/>
    <n v="39389.769999999997"/>
    <n v="23610.230000000003"/>
    <n v="61110.23"/>
    <n v="1139"/>
    <n v="189.77"/>
    <x v="7"/>
    <n v="2800"/>
    <s v="Mumbai Mega Hub"/>
    <x v="2"/>
  </r>
  <r>
    <n v="100434"/>
    <x v="433"/>
    <x v="8"/>
    <s v="2025"/>
    <s v="Delhivery"/>
    <x v="5"/>
    <x v="2"/>
    <x v="3"/>
    <s v="India"/>
    <n v="72"/>
    <n v="1800"/>
    <n v="129600"/>
    <n v="900"/>
    <n v="128700"/>
    <n v="64800"/>
    <n v="65571.12"/>
    <n v="64028.880000000005"/>
    <n v="127928.88"/>
    <n v="921"/>
    <n v="771.12"/>
    <x v="9"/>
    <n v="900"/>
    <s v="Delhi NCR Mega Hub"/>
    <x v="3"/>
  </r>
  <r>
    <n v="100435"/>
    <x v="434"/>
    <x v="10"/>
    <s v="2025"/>
    <s v="Xpressbees"/>
    <x v="1"/>
    <x v="0"/>
    <x v="0"/>
    <s v="India"/>
    <n v="74"/>
    <n v="3500"/>
    <n v="259000"/>
    <n v="1300"/>
    <n v="257700"/>
    <n v="162800"/>
    <n v="163357.9"/>
    <n v="95642.1"/>
    <n v="257142.1"/>
    <n v="774"/>
    <n v="557.9"/>
    <x v="16"/>
    <n v="2200"/>
    <s v="Bengaluru Regional Hub"/>
    <x v="0"/>
  </r>
  <r>
    <n v="100436"/>
    <x v="435"/>
    <x v="0"/>
    <s v="2025"/>
    <s v="Delhivery"/>
    <x v="5"/>
    <x v="0"/>
    <x v="3"/>
    <s v="India"/>
    <n v="21"/>
    <n v="2800"/>
    <n v="58800"/>
    <n v="1300"/>
    <n v="57500"/>
    <n v="31500"/>
    <n v="32456.61"/>
    <n v="26343.39"/>
    <n v="56543.39"/>
    <n v="579"/>
    <n v="956.61"/>
    <x v="18"/>
    <n v="1500"/>
    <s v="Delhi NCR Mega Hub"/>
    <x v="3"/>
  </r>
  <r>
    <n v="100437"/>
    <x v="436"/>
    <x v="11"/>
    <s v="2025"/>
    <s v="Xpressbees"/>
    <x v="3"/>
    <x v="1"/>
    <x v="3"/>
    <s v="India"/>
    <n v="69"/>
    <n v="12000"/>
    <n v="828000"/>
    <n v="4000"/>
    <n v="824000"/>
    <n v="552000"/>
    <n v="552613.14"/>
    <n v="275386.86"/>
    <n v="823386.86"/>
    <n v="633"/>
    <n v="613.14"/>
    <x v="4"/>
    <n v="8000"/>
    <s v="Delhi NCR Mega Hub"/>
    <x v="3"/>
  </r>
  <r>
    <n v="100438"/>
    <x v="437"/>
    <x v="1"/>
    <s v="2025"/>
    <s v="Amazon Logistics"/>
    <x v="5"/>
    <x v="2"/>
    <x v="0"/>
    <s v="India"/>
    <n v="15"/>
    <n v="1800"/>
    <n v="27000"/>
    <n v="900"/>
    <n v="26100"/>
    <n v="13500"/>
    <n v="14219.84"/>
    <n v="12780.16"/>
    <n v="25380.16"/>
    <n v="1011"/>
    <n v="719.84"/>
    <x v="9"/>
    <n v="900"/>
    <s v="Bengaluru Regional Hub"/>
    <x v="0"/>
  </r>
  <r>
    <n v="100439"/>
    <x v="438"/>
    <x v="7"/>
    <s v="2025"/>
    <s v="DHL"/>
    <x v="1"/>
    <x v="0"/>
    <x v="0"/>
    <s v="India"/>
    <n v="27"/>
    <n v="45000"/>
    <n v="1215000"/>
    <n v="13000"/>
    <n v="1202000"/>
    <n v="864000"/>
    <n v="864314.68"/>
    <n v="350685.31999999995"/>
    <n v="1201685.32"/>
    <n v="594"/>
    <n v="314.68"/>
    <x v="2"/>
    <n v="32000"/>
    <s v="Bengaluru Regional Hub"/>
    <x v="0"/>
  </r>
  <r>
    <n v="100440"/>
    <x v="439"/>
    <x v="0"/>
    <s v="2025"/>
    <s v="Ecom Express"/>
    <x v="0"/>
    <x v="0"/>
    <x v="1"/>
    <s v="India"/>
    <n v="54"/>
    <n v="3200"/>
    <n v="172800"/>
    <n v="1200"/>
    <n v="171600"/>
    <n v="108000"/>
    <n v="108817.08"/>
    <n v="63982.92"/>
    <n v="170782.92"/>
    <n v="843"/>
    <n v="817.08"/>
    <x v="0"/>
    <n v="2000"/>
    <s v="Nagpur Central Hub"/>
    <x v="1"/>
  </r>
  <r>
    <n v="100441"/>
    <x v="440"/>
    <x v="8"/>
    <s v="2025"/>
    <s v="Delhivery"/>
    <x v="6"/>
    <x v="0"/>
    <x v="1"/>
    <s v="India"/>
    <n v="6"/>
    <n v="15000"/>
    <n v="90000"/>
    <n v="5500"/>
    <n v="84500"/>
    <n v="57000"/>
    <n v="57413.91"/>
    <n v="32586.089999999997"/>
    <n v="84086.09"/>
    <n v="939"/>
    <n v="413.91"/>
    <x v="11"/>
    <n v="9500"/>
    <s v="Nagpur Central Hub"/>
    <x v="1"/>
  </r>
  <r>
    <n v="100442"/>
    <x v="441"/>
    <x v="10"/>
    <s v="2025"/>
    <s v="DHL"/>
    <x v="6"/>
    <x v="2"/>
    <x v="1"/>
    <s v="India"/>
    <n v="3"/>
    <n v="4500"/>
    <n v="13500"/>
    <n v="1700"/>
    <n v="11800"/>
    <n v="8400"/>
    <n v="8981.2099999999991"/>
    <n v="4518.7900000000009"/>
    <n v="11218.79"/>
    <n v="336"/>
    <n v="581.21"/>
    <x v="7"/>
    <n v="2800"/>
    <s v="Nagpur Central Hub"/>
    <x v="1"/>
  </r>
  <r>
    <n v="100443"/>
    <x v="442"/>
    <x v="6"/>
    <s v="2025"/>
    <s v="Shadowfax"/>
    <x v="0"/>
    <x v="0"/>
    <x v="3"/>
    <s v="India"/>
    <n v="65"/>
    <n v="3200"/>
    <n v="208000"/>
    <n v="1200"/>
    <n v="206800"/>
    <n v="130000"/>
    <n v="131748.89000000001"/>
    <n v="76251.109999999986"/>
    <n v="205051.11"/>
    <n v="794"/>
    <n v="1748.89"/>
    <x v="0"/>
    <n v="2000"/>
    <s v="Delhi NCR Mega Hub"/>
    <x v="3"/>
  </r>
  <r>
    <n v="100444"/>
    <x v="443"/>
    <x v="6"/>
    <s v="2025"/>
    <s v="Ecom Express"/>
    <x v="4"/>
    <x v="0"/>
    <x v="2"/>
    <s v="India"/>
    <n v="58"/>
    <n v="1500"/>
    <n v="87000"/>
    <n v="700"/>
    <n v="86300"/>
    <n v="46400"/>
    <n v="46714.720000000001"/>
    <n v="40285.279999999999"/>
    <n v="85985.279999999999"/>
    <n v="474"/>
    <n v="314.72000000000003"/>
    <x v="10"/>
    <n v="800"/>
    <s v="Mumbai Mega Hub"/>
    <x v="2"/>
  </r>
  <r>
    <n v="100445"/>
    <x v="444"/>
    <x v="11"/>
    <s v="2025"/>
    <s v="Shadowfax"/>
    <x v="1"/>
    <x v="1"/>
    <x v="2"/>
    <s v="India"/>
    <n v="27"/>
    <n v="3500"/>
    <n v="94500"/>
    <n v="1300"/>
    <n v="93200"/>
    <n v="59400"/>
    <n v="59989.19"/>
    <n v="34510.81"/>
    <n v="92610.81"/>
    <n v="1112"/>
    <n v="589.19000000000005"/>
    <x v="16"/>
    <n v="2200"/>
    <s v="Mumbai Mega Hub"/>
    <x v="2"/>
  </r>
  <r>
    <n v="100446"/>
    <x v="445"/>
    <x v="6"/>
    <s v="2025"/>
    <s v="Ecom Express"/>
    <x v="3"/>
    <x v="1"/>
    <x v="0"/>
    <s v="India"/>
    <n v="62"/>
    <n v="12000"/>
    <n v="744000"/>
    <n v="4000"/>
    <n v="740000"/>
    <n v="496000"/>
    <n v="497166.52"/>
    <n v="246833.47999999998"/>
    <n v="738833.48"/>
    <n v="792"/>
    <n v="1166.52"/>
    <x v="4"/>
    <n v="8000"/>
    <s v="Bengaluru Regional Hub"/>
    <x v="0"/>
  </r>
  <r>
    <n v="100447"/>
    <x v="446"/>
    <x v="5"/>
    <s v="2025"/>
    <s v="FedEx"/>
    <x v="2"/>
    <x v="0"/>
    <x v="3"/>
    <s v="India"/>
    <n v="10"/>
    <n v="2500"/>
    <n v="25000"/>
    <n v="1000"/>
    <n v="24000"/>
    <n v="15000"/>
    <n v="15896.99"/>
    <n v="9103.01"/>
    <n v="23103.01"/>
    <n v="340"/>
    <n v="896.99"/>
    <x v="12"/>
    <n v="1500"/>
    <s v="Delhi NCR Mega Hub"/>
    <x v="3"/>
  </r>
  <r>
    <n v="100448"/>
    <x v="447"/>
    <x v="7"/>
    <s v="2025"/>
    <s v="Amazon Logistics"/>
    <x v="4"/>
    <x v="2"/>
    <x v="2"/>
    <s v="India"/>
    <n v="44"/>
    <n v="5500"/>
    <n v="242000"/>
    <n v="2000"/>
    <n v="240000"/>
    <n v="154000"/>
    <n v="155514.21"/>
    <n v="86485.790000000008"/>
    <n v="238485.79"/>
    <n v="989"/>
    <n v="1514.21"/>
    <x v="5"/>
    <n v="3500"/>
    <s v="Mumbai Mega Hub"/>
    <x v="2"/>
  </r>
  <r>
    <n v="100449"/>
    <x v="448"/>
    <x v="10"/>
    <s v="2025"/>
    <s v="FedEx"/>
    <x v="2"/>
    <x v="2"/>
    <x v="4"/>
    <s v="India"/>
    <n v="13"/>
    <n v="2500"/>
    <n v="32500"/>
    <n v="1000"/>
    <n v="31500"/>
    <n v="19500"/>
    <n v="20400.45"/>
    <n v="12099.55"/>
    <n v="30599.55"/>
    <n v="423"/>
    <n v="900.45"/>
    <x v="12"/>
    <n v="1500"/>
    <s v="Kolkata Regional Hub"/>
    <x v="4"/>
  </r>
  <r>
    <n v="100450"/>
    <x v="449"/>
    <x v="0"/>
    <s v="2025"/>
    <s v="Xpressbees"/>
    <x v="7"/>
    <x v="1"/>
    <x v="4"/>
    <s v="India"/>
    <n v="98"/>
    <n v="1200"/>
    <n v="117600"/>
    <n v="400"/>
    <n v="117200"/>
    <n v="78400"/>
    <n v="79009.119999999995"/>
    <n v="38590.880000000005"/>
    <n v="116590.88"/>
    <n v="873"/>
    <n v="609.12"/>
    <x v="15"/>
    <n v="800"/>
    <s v="Kolkata Regional Hub"/>
    <x v="4"/>
  </r>
  <r>
    <n v="100451"/>
    <x v="450"/>
    <x v="6"/>
    <s v="2025"/>
    <s v="DHL"/>
    <x v="3"/>
    <x v="2"/>
    <x v="2"/>
    <s v="India"/>
    <n v="24"/>
    <n v="12000"/>
    <n v="288000"/>
    <n v="4000"/>
    <n v="284000"/>
    <n v="192000"/>
    <n v="192800.92"/>
    <n v="95199.079999999987"/>
    <n v="283199.08"/>
    <n v="602"/>
    <n v="800.92"/>
    <x v="4"/>
    <n v="8000"/>
    <s v="Mumbai Mega Hub"/>
    <x v="2"/>
  </r>
  <r>
    <n v="100452"/>
    <x v="451"/>
    <x v="0"/>
    <s v="2025"/>
    <s v="FedEx"/>
    <x v="1"/>
    <x v="1"/>
    <x v="4"/>
    <s v="India"/>
    <n v="88"/>
    <n v="25000"/>
    <n v="2200000"/>
    <n v="7000"/>
    <n v="2193000"/>
    <n v="1584000"/>
    <n v="1584519.18"/>
    <n v="615480.82000000007"/>
    <n v="2192480.8199999998"/>
    <n v="690"/>
    <n v="519.17999999999995"/>
    <x v="17"/>
    <n v="18000"/>
    <s v="Kolkata Regional Hub"/>
    <x v="4"/>
  </r>
  <r>
    <n v="100453"/>
    <x v="452"/>
    <x v="11"/>
    <s v="2025"/>
    <s v="DHL"/>
    <x v="2"/>
    <x v="0"/>
    <x v="0"/>
    <s v="India"/>
    <n v="93"/>
    <n v="450"/>
    <n v="41850"/>
    <n v="250"/>
    <n v="41600"/>
    <n v="18600"/>
    <n v="19304.36"/>
    <n v="22545.64"/>
    <n v="40895.64"/>
    <n v="472"/>
    <n v="704.36"/>
    <x v="3"/>
    <n v="200"/>
    <s v="Bengaluru Regional Hub"/>
    <x v="0"/>
  </r>
  <r>
    <n v="100454"/>
    <x v="453"/>
    <x v="3"/>
    <s v="2025"/>
    <s v="FedEx"/>
    <x v="0"/>
    <x v="1"/>
    <x v="1"/>
    <s v="India"/>
    <n v="22"/>
    <n v="6500"/>
    <n v="143000"/>
    <n v="2300"/>
    <n v="140700"/>
    <n v="92400"/>
    <n v="92766.62"/>
    <n v="50233.380000000005"/>
    <n v="140333.38"/>
    <n v="1152"/>
    <n v="366.62"/>
    <x v="1"/>
    <n v="4200"/>
    <s v="Nagpur Central Hub"/>
    <x v="1"/>
  </r>
  <r>
    <n v="100455"/>
    <x v="454"/>
    <x v="7"/>
    <s v="2025"/>
    <s v="DHL"/>
    <x v="0"/>
    <x v="1"/>
    <x v="0"/>
    <s v="India"/>
    <n v="4"/>
    <n v="6500"/>
    <n v="26000"/>
    <n v="2300"/>
    <n v="23700"/>
    <n v="16800"/>
    <n v="17913.88"/>
    <n v="8086.119999999999"/>
    <n v="22586.12"/>
    <n v="581"/>
    <n v="1113.8800000000001"/>
    <x v="1"/>
    <n v="4200"/>
    <s v="Bengaluru Regional Hub"/>
    <x v="0"/>
  </r>
  <r>
    <n v="100456"/>
    <x v="455"/>
    <x v="2"/>
    <s v="2025"/>
    <s v="Ecom Express"/>
    <x v="3"/>
    <x v="1"/>
    <x v="2"/>
    <s v="India"/>
    <n v="68"/>
    <n v="12000"/>
    <n v="816000"/>
    <n v="4000"/>
    <n v="812000"/>
    <n v="544000"/>
    <n v="544505.04"/>
    <n v="271494.95999999996"/>
    <n v="811494.96"/>
    <n v="315"/>
    <n v="505.04"/>
    <x v="4"/>
    <n v="8000"/>
    <s v="Mumbai Mega Hub"/>
    <x v="2"/>
  </r>
  <r>
    <n v="100457"/>
    <x v="456"/>
    <x v="4"/>
    <s v="2025"/>
    <s v="Shadowfax"/>
    <x v="0"/>
    <x v="0"/>
    <x v="3"/>
    <s v="India"/>
    <n v="52"/>
    <n v="6500"/>
    <n v="338000"/>
    <n v="2300"/>
    <n v="335700"/>
    <n v="218400"/>
    <n v="219396.35"/>
    <n v="118603.65"/>
    <n v="334703.65000000002"/>
    <n v="554"/>
    <n v="996.35"/>
    <x v="1"/>
    <n v="4200"/>
    <s v="Delhi NCR Mega Hub"/>
    <x v="3"/>
  </r>
  <r>
    <n v="100458"/>
    <x v="457"/>
    <x v="4"/>
    <s v="2025"/>
    <s v="Delhivery"/>
    <x v="0"/>
    <x v="2"/>
    <x v="1"/>
    <s v="India"/>
    <n v="4"/>
    <n v="6500"/>
    <n v="26000"/>
    <n v="2300"/>
    <n v="23700"/>
    <n v="16800"/>
    <n v="17207.759999999998"/>
    <n v="8792.2400000000016"/>
    <n v="23292.240000000002"/>
    <n v="931"/>
    <n v="407.76"/>
    <x v="1"/>
    <n v="4200"/>
    <s v="Nagpur Central Hub"/>
    <x v="1"/>
  </r>
  <r>
    <n v="100459"/>
    <x v="458"/>
    <x v="3"/>
    <s v="2025"/>
    <s v="FedEx"/>
    <x v="4"/>
    <x v="0"/>
    <x v="0"/>
    <s v="India"/>
    <n v="92"/>
    <n v="5500"/>
    <n v="506000"/>
    <n v="2000"/>
    <n v="504000"/>
    <n v="322000"/>
    <n v="322487.95"/>
    <n v="183512.05"/>
    <n v="503512.05"/>
    <n v="662"/>
    <n v="487.95"/>
    <x v="5"/>
    <n v="3500"/>
    <s v="Bengaluru Regional Hub"/>
    <x v="0"/>
  </r>
  <r>
    <n v="100460"/>
    <x v="459"/>
    <x v="10"/>
    <s v="2025"/>
    <s v="Shadowfax"/>
    <x v="0"/>
    <x v="1"/>
    <x v="0"/>
    <s v="India"/>
    <n v="91"/>
    <n v="6500"/>
    <n v="591500"/>
    <n v="2300"/>
    <n v="589200"/>
    <n v="382200"/>
    <n v="382373.3"/>
    <n v="209126.7"/>
    <n v="589026.69999999995"/>
    <n v="955"/>
    <n v="173.3"/>
    <x v="1"/>
    <n v="4200"/>
    <s v="Bengaluru Regional Hub"/>
    <x v="0"/>
  </r>
  <r>
    <n v="100461"/>
    <x v="460"/>
    <x v="1"/>
    <s v="2025"/>
    <s v="Blue Dart"/>
    <x v="6"/>
    <x v="0"/>
    <x v="3"/>
    <s v="India"/>
    <n v="91"/>
    <n v="4500"/>
    <n v="409500"/>
    <n v="1700"/>
    <n v="407800"/>
    <n v="254800"/>
    <n v="255966.85"/>
    <n v="153533.15"/>
    <n v="406633.15"/>
    <n v="500"/>
    <n v="1166.8499999999999"/>
    <x v="7"/>
    <n v="2800"/>
    <s v="Delhi NCR Mega Hub"/>
    <x v="3"/>
  </r>
  <r>
    <n v="100462"/>
    <x v="461"/>
    <x v="2"/>
    <s v="2025"/>
    <s v="Blue Dart"/>
    <x v="7"/>
    <x v="2"/>
    <x v="4"/>
    <s v="India"/>
    <n v="26"/>
    <n v="850"/>
    <n v="22100"/>
    <n v="300"/>
    <n v="21800"/>
    <n v="14300"/>
    <n v="14785.9"/>
    <n v="7314.1"/>
    <n v="21314.1"/>
    <n v="565"/>
    <n v="485.9"/>
    <x v="13"/>
    <n v="550"/>
    <s v="Kolkata Regional Hub"/>
    <x v="4"/>
  </r>
  <r>
    <n v="100463"/>
    <x v="462"/>
    <x v="3"/>
    <s v="2025"/>
    <s v="Ecom Express"/>
    <x v="6"/>
    <x v="1"/>
    <x v="1"/>
    <s v="India"/>
    <n v="48"/>
    <n v="4500"/>
    <n v="216000"/>
    <n v="1700"/>
    <n v="214300"/>
    <n v="134400"/>
    <n v="135646.09"/>
    <n v="80353.91"/>
    <n v="213053.91"/>
    <n v="665"/>
    <n v="1246.0899999999999"/>
    <x v="7"/>
    <n v="2800"/>
    <s v="Nagpur Central Hub"/>
    <x v="1"/>
  </r>
  <r>
    <n v="100464"/>
    <x v="463"/>
    <x v="9"/>
    <s v="2025"/>
    <s v="Delhivery"/>
    <x v="2"/>
    <x v="1"/>
    <x v="1"/>
    <s v="India"/>
    <n v="60"/>
    <n v="450"/>
    <n v="27000"/>
    <n v="250"/>
    <n v="26750"/>
    <n v="12000"/>
    <n v="12409.89"/>
    <n v="14590.11"/>
    <n v="26340.11"/>
    <n v="402"/>
    <n v="409.89"/>
    <x v="3"/>
    <n v="200"/>
    <s v="Nagpur Central Hub"/>
    <x v="1"/>
  </r>
  <r>
    <n v="100465"/>
    <x v="464"/>
    <x v="6"/>
    <s v="2025"/>
    <s v="Xpressbees"/>
    <x v="7"/>
    <x v="0"/>
    <x v="0"/>
    <s v="India"/>
    <n v="10"/>
    <n v="850"/>
    <n v="8500"/>
    <n v="300"/>
    <n v="8200"/>
    <n v="5500"/>
    <n v="6406.84"/>
    <n v="2093.16"/>
    <n v="7293.16"/>
    <n v="1108"/>
    <n v="906.84"/>
    <x v="13"/>
    <n v="550"/>
    <s v="Bengaluru Regional Hub"/>
    <x v="0"/>
  </r>
  <r>
    <n v="100466"/>
    <x v="465"/>
    <x v="3"/>
    <s v="2025"/>
    <s v="Xpressbees"/>
    <x v="6"/>
    <x v="2"/>
    <x v="4"/>
    <s v="India"/>
    <n v="38"/>
    <n v="15000"/>
    <n v="570000"/>
    <n v="5500"/>
    <n v="564500"/>
    <n v="361000"/>
    <n v="361334.31"/>
    <n v="208665.69"/>
    <n v="564165.68999999994"/>
    <n v="1169"/>
    <n v="334.31"/>
    <x v="11"/>
    <n v="9500"/>
    <s v="Kolkata Regional Hub"/>
    <x v="4"/>
  </r>
  <r>
    <n v="100467"/>
    <x v="466"/>
    <x v="4"/>
    <s v="2025"/>
    <s v="Ecom Express"/>
    <x v="5"/>
    <x v="0"/>
    <x v="4"/>
    <s v="India"/>
    <n v="82"/>
    <n v="4500"/>
    <n v="369000"/>
    <n v="2000"/>
    <n v="367000"/>
    <n v="205000"/>
    <n v="205337.04"/>
    <n v="163662.96"/>
    <n v="366662.96"/>
    <n v="942"/>
    <n v="337.04"/>
    <x v="6"/>
    <n v="2500"/>
    <s v="Kolkata Regional Hub"/>
    <x v="4"/>
  </r>
  <r>
    <n v="100468"/>
    <x v="467"/>
    <x v="10"/>
    <s v="2025"/>
    <s v="FedEx"/>
    <x v="5"/>
    <x v="0"/>
    <x v="4"/>
    <s v="India"/>
    <n v="89"/>
    <n v="2800"/>
    <n v="249200"/>
    <n v="1300"/>
    <n v="247900"/>
    <n v="133500"/>
    <n v="134139.57999999999"/>
    <n v="115060.42000000001"/>
    <n v="247260.42"/>
    <n v="786"/>
    <n v="639.58000000000004"/>
    <x v="18"/>
    <n v="1500"/>
    <s v="Kolkata Regional Hub"/>
    <x v="4"/>
  </r>
  <r>
    <n v="100469"/>
    <x v="468"/>
    <x v="7"/>
    <s v="2025"/>
    <s v="Amazon Logistics"/>
    <x v="2"/>
    <x v="1"/>
    <x v="0"/>
    <s v="India"/>
    <n v="77"/>
    <n v="2500"/>
    <n v="192500"/>
    <n v="1000"/>
    <n v="191500"/>
    <n v="115500"/>
    <n v="118127.4"/>
    <n v="74372.600000000006"/>
    <n v="188872.6"/>
    <n v="1111"/>
    <n v="2627.4"/>
    <x v="12"/>
    <n v="1500"/>
    <s v="Bengaluru Regional Hub"/>
    <x v="0"/>
  </r>
  <r>
    <n v="100470"/>
    <x v="469"/>
    <x v="3"/>
    <s v="2025"/>
    <s v="Xpressbees"/>
    <x v="5"/>
    <x v="0"/>
    <x v="3"/>
    <s v="India"/>
    <n v="12"/>
    <n v="2800"/>
    <n v="33600"/>
    <n v="1300"/>
    <n v="32300"/>
    <n v="18000"/>
    <n v="18488.48"/>
    <n v="15111.52"/>
    <n v="31811.52"/>
    <n v="451"/>
    <n v="488.48"/>
    <x v="18"/>
    <n v="1500"/>
    <s v="Delhi NCR Mega Hub"/>
    <x v="3"/>
  </r>
  <r>
    <n v="100471"/>
    <x v="470"/>
    <x v="11"/>
    <s v="2025"/>
    <s v="Delhivery"/>
    <x v="0"/>
    <x v="2"/>
    <x v="4"/>
    <s v="India"/>
    <n v="9"/>
    <n v="3200"/>
    <n v="28800"/>
    <n v="1200"/>
    <n v="27600"/>
    <n v="18000"/>
    <n v="18567.07"/>
    <n v="10232.93"/>
    <n v="27032.93"/>
    <n v="1009"/>
    <n v="567.07000000000005"/>
    <x v="0"/>
    <n v="2000"/>
    <s v="Kolkata Regional Hub"/>
    <x v="4"/>
  </r>
  <r>
    <n v="100472"/>
    <x v="471"/>
    <x v="0"/>
    <s v="2025"/>
    <s v="Blue Dart"/>
    <x v="4"/>
    <x v="2"/>
    <x v="4"/>
    <s v="India"/>
    <n v="35"/>
    <n v="5500"/>
    <n v="192500"/>
    <n v="2000"/>
    <n v="190500"/>
    <n v="122500"/>
    <n v="123268.35"/>
    <n v="69231.649999999994"/>
    <n v="189731.65"/>
    <n v="1064"/>
    <n v="768.35"/>
    <x v="5"/>
    <n v="3500"/>
    <s v="Kolkata Regional Hub"/>
    <x v="4"/>
  </r>
  <r>
    <n v="100473"/>
    <x v="472"/>
    <x v="7"/>
    <s v="2025"/>
    <s v="Xpressbees"/>
    <x v="3"/>
    <x v="0"/>
    <x v="4"/>
    <s v="India"/>
    <n v="33"/>
    <n v="12000"/>
    <n v="396000"/>
    <n v="4000"/>
    <n v="392000"/>
    <n v="264000"/>
    <n v="264403.99"/>
    <n v="131596.01"/>
    <n v="391596.01"/>
    <n v="1086"/>
    <n v="403.99"/>
    <x v="4"/>
    <n v="8000"/>
    <s v="Kolkata Regional Hub"/>
    <x v="4"/>
  </r>
  <r>
    <n v="100474"/>
    <x v="473"/>
    <x v="4"/>
    <s v="2025"/>
    <s v="Ecom Express"/>
    <x v="5"/>
    <x v="2"/>
    <x v="2"/>
    <s v="India"/>
    <n v="63"/>
    <n v="1800"/>
    <n v="113400"/>
    <n v="900"/>
    <n v="112500"/>
    <n v="56700"/>
    <n v="58874.7"/>
    <n v="54525.3"/>
    <n v="110325.3"/>
    <n v="892"/>
    <n v="2174.6999999999998"/>
    <x v="9"/>
    <n v="900"/>
    <s v="Mumbai Mega Hub"/>
    <x v="2"/>
  </r>
  <r>
    <n v="100475"/>
    <x v="474"/>
    <x v="7"/>
    <s v="2025"/>
    <s v="Delhivery"/>
    <x v="3"/>
    <x v="1"/>
    <x v="0"/>
    <s v="India"/>
    <n v="23"/>
    <n v="8500"/>
    <n v="195500"/>
    <n v="3000"/>
    <n v="192500"/>
    <n v="126500"/>
    <n v="127012.04"/>
    <n v="68487.960000000006"/>
    <n v="191987.96"/>
    <n v="1055"/>
    <n v="512.04"/>
    <x v="8"/>
    <n v="5500"/>
    <s v="Bengaluru Regional Hub"/>
    <x v="0"/>
  </r>
  <r>
    <n v="100476"/>
    <x v="475"/>
    <x v="1"/>
    <s v="2025"/>
    <s v="DHL"/>
    <x v="0"/>
    <x v="0"/>
    <x v="1"/>
    <s v="India"/>
    <n v="5"/>
    <n v="6500"/>
    <n v="32500"/>
    <n v="2300"/>
    <n v="30200"/>
    <n v="21000"/>
    <n v="21494.02"/>
    <n v="11005.98"/>
    <n v="29705.98"/>
    <n v="1018"/>
    <n v="494.02"/>
    <x v="1"/>
    <n v="4200"/>
    <s v="Nagpur Central Hub"/>
    <x v="1"/>
  </r>
  <r>
    <n v="100477"/>
    <x v="476"/>
    <x v="11"/>
    <s v="2025"/>
    <s v="Amazon Logistics"/>
    <x v="6"/>
    <x v="1"/>
    <x v="4"/>
    <s v="India"/>
    <n v="26"/>
    <n v="4500"/>
    <n v="117000"/>
    <n v="1700"/>
    <n v="115300"/>
    <n v="72800"/>
    <n v="73789.45"/>
    <n v="43210.55"/>
    <n v="114310.55"/>
    <n v="460"/>
    <n v="989.45"/>
    <x v="7"/>
    <n v="2800"/>
    <s v="Kolkata Regional Hub"/>
    <x v="4"/>
  </r>
  <r>
    <n v="100478"/>
    <x v="477"/>
    <x v="0"/>
    <s v="2025"/>
    <s v="FedEx"/>
    <x v="0"/>
    <x v="0"/>
    <x v="3"/>
    <s v="India"/>
    <n v="91"/>
    <n v="6500"/>
    <n v="591500"/>
    <n v="2300"/>
    <n v="589200"/>
    <n v="382200"/>
    <n v="382514.96"/>
    <n v="208985.03999999998"/>
    <n v="588885.04"/>
    <n v="1067"/>
    <n v="314.95999999999998"/>
    <x v="1"/>
    <n v="4200"/>
    <s v="Delhi NCR Mega Hub"/>
    <x v="3"/>
  </r>
  <r>
    <n v="100479"/>
    <x v="478"/>
    <x v="10"/>
    <s v="2025"/>
    <s v="Xpressbees"/>
    <x v="3"/>
    <x v="0"/>
    <x v="3"/>
    <s v="India"/>
    <n v="42"/>
    <n v="8500"/>
    <n v="357000"/>
    <n v="3000"/>
    <n v="354000"/>
    <n v="231000"/>
    <n v="232117.03"/>
    <n v="124882.97"/>
    <n v="352882.97"/>
    <n v="706"/>
    <n v="1117.03"/>
    <x v="8"/>
    <n v="5500"/>
    <s v="Delhi NCR Mega Hub"/>
    <x v="3"/>
  </r>
  <r>
    <n v="100480"/>
    <x v="479"/>
    <x v="2"/>
    <s v="2025"/>
    <s v="DHL"/>
    <x v="6"/>
    <x v="0"/>
    <x v="4"/>
    <s v="India"/>
    <n v="44"/>
    <n v="15000"/>
    <n v="660000"/>
    <n v="5500"/>
    <n v="654500"/>
    <n v="418000"/>
    <n v="418388.71"/>
    <n v="241611.28999999998"/>
    <n v="654111.29"/>
    <n v="334"/>
    <n v="388.71"/>
    <x v="11"/>
    <n v="9500"/>
    <s v="Kolkata Regional Hub"/>
    <x v="4"/>
  </r>
  <r>
    <n v="100481"/>
    <x v="480"/>
    <x v="7"/>
    <s v="2025"/>
    <s v="Amazon Logistics"/>
    <x v="5"/>
    <x v="1"/>
    <x v="3"/>
    <s v="India"/>
    <n v="35"/>
    <n v="2800"/>
    <n v="98000"/>
    <n v="1300"/>
    <n v="96700"/>
    <n v="52500"/>
    <n v="52645.52"/>
    <n v="45354.48"/>
    <n v="96554.48"/>
    <n v="925"/>
    <n v="145.52000000000001"/>
    <x v="18"/>
    <n v="1500"/>
    <s v="Delhi NCR Mega Hub"/>
    <x v="3"/>
  </r>
  <r>
    <n v="100482"/>
    <x v="481"/>
    <x v="1"/>
    <s v="2025"/>
    <s v="FedEx"/>
    <x v="3"/>
    <x v="0"/>
    <x v="0"/>
    <s v="India"/>
    <n v="68"/>
    <n v="12000"/>
    <n v="816000"/>
    <n v="4000"/>
    <n v="812000"/>
    <n v="544000"/>
    <n v="544776.67000000004"/>
    <n v="271223.32999999996"/>
    <n v="811223.33"/>
    <n v="937"/>
    <n v="776.67"/>
    <x v="4"/>
    <n v="8000"/>
    <s v="Bengaluru Regional Hub"/>
    <x v="0"/>
  </r>
  <r>
    <n v="100483"/>
    <x v="482"/>
    <x v="5"/>
    <s v="2025"/>
    <s v="Amazon Logistics"/>
    <x v="6"/>
    <x v="0"/>
    <x v="3"/>
    <s v="India"/>
    <n v="7"/>
    <n v="4500"/>
    <n v="31500"/>
    <n v="1700"/>
    <n v="29800"/>
    <n v="19600"/>
    <n v="20350.849999999999"/>
    <n v="11149.150000000001"/>
    <n v="29049.15"/>
    <n v="574"/>
    <n v="750.85"/>
    <x v="7"/>
    <n v="2800"/>
    <s v="Delhi NCR Mega Hub"/>
    <x v="3"/>
  </r>
  <r>
    <n v="100484"/>
    <x v="483"/>
    <x v="2"/>
    <s v="2025"/>
    <s v="Amazon Logistics"/>
    <x v="0"/>
    <x v="0"/>
    <x v="0"/>
    <s v="India"/>
    <n v="79"/>
    <n v="6500"/>
    <n v="513500"/>
    <n v="2300"/>
    <n v="511200"/>
    <n v="331800"/>
    <n v="332094.76"/>
    <n v="181405.24"/>
    <n v="510905.24"/>
    <n v="1045"/>
    <n v="294.76"/>
    <x v="1"/>
    <n v="4200"/>
    <s v="Bengaluru Regional Hub"/>
    <x v="0"/>
  </r>
  <r>
    <n v="100485"/>
    <x v="484"/>
    <x v="5"/>
    <s v="2025"/>
    <s v="Amazon Logistics"/>
    <x v="3"/>
    <x v="0"/>
    <x v="3"/>
    <s v="India"/>
    <n v="1"/>
    <n v="12000"/>
    <n v="12000"/>
    <n v="4000"/>
    <n v="8000"/>
    <n v="8000"/>
    <n v="8414.86"/>
    <n v="3585.1399999999994"/>
    <n v="7585.14"/>
    <n v="573"/>
    <n v="414.86"/>
    <x v="4"/>
    <n v="8000"/>
    <s v="Delhi NCR Mega Hub"/>
    <x v="3"/>
  </r>
  <r>
    <n v="100486"/>
    <x v="485"/>
    <x v="2"/>
    <s v="2025"/>
    <s v="FedEx"/>
    <x v="7"/>
    <x v="1"/>
    <x v="2"/>
    <s v="India"/>
    <n v="6"/>
    <n v="1200"/>
    <n v="7200"/>
    <n v="400"/>
    <n v="6800"/>
    <n v="4800"/>
    <n v="5780.34"/>
    <n v="1419.6599999999999"/>
    <n v="5819.66"/>
    <n v="422"/>
    <n v="980.34"/>
    <x v="15"/>
    <n v="800"/>
    <s v="Mumbai Mega Hub"/>
    <x v="2"/>
  </r>
  <r>
    <n v="100487"/>
    <x v="486"/>
    <x v="8"/>
    <s v="2025"/>
    <s v="Amazon Logistics"/>
    <x v="5"/>
    <x v="1"/>
    <x v="2"/>
    <s v="India"/>
    <n v="28"/>
    <n v="2800"/>
    <n v="78400"/>
    <n v="1300"/>
    <n v="77100"/>
    <n v="42000"/>
    <n v="42566.879999999997"/>
    <n v="35833.120000000003"/>
    <n v="76533.119999999995"/>
    <n v="767"/>
    <n v="566.88"/>
    <x v="18"/>
    <n v="1500"/>
    <s v="Mumbai Mega Hub"/>
    <x v="2"/>
  </r>
  <r>
    <n v="100488"/>
    <x v="487"/>
    <x v="0"/>
    <s v="2025"/>
    <s v="DHL"/>
    <x v="6"/>
    <x v="0"/>
    <x v="3"/>
    <s v="India"/>
    <n v="68"/>
    <n v="15000"/>
    <n v="1020000"/>
    <n v="5500"/>
    <n v="1014500"/>
    <n v="646000"/>
    <n v="648112.49"/>
    <n v="371887.51"/>
    <n v="1012387.51"/>
    <n v="649"/>
    <n v="2112.4899999999998"/>
    <x v="11"/>
    <n v="9500"/>
    <s v="Delhi NCR Mega Hub"/>
    <x v="3"/>
  </r>
  <r>
    <n v="100489"/>
    <x v="488"/>
    <x v="10"/>
    <s v="2025"/>
    <s v="Amazon Logistics"/>
    <x v="6"/>
    <x v="1"/>
    <x v="3"/>
    <s v="India"/>
    <n v="79"/>
    <n v="4500"/>
    <n v="355500"/>
    <n v="1700"/>
    <n v="353800"/>
    <n v="221200"/>
    <n v="221813.38"/>
    <n v="133686.62"/>
    <n v="353186.62"/>
    <n v="1178"/>
    <n v="613.38"/>
    <x v="7"/>
    <n v="2800"/>
    <s v="Delhi NCR Mega Hub"/>
    <x v="3"/>
  </r>
  <r>
    <n v="100490"/>
    <x v="489"/>
    <x v="9"/>
    <s v="2025"/>
    <s v="FedEx"/>
    <x v="3"/>
    <x v="0"/>
    <x v="4"/>
    <s v="India"/>
    <n v="2"/>
    <n v="12000"/>
    <n v="24000"/>
    <n v="4000"/>
    <n v="20000"/>
    <n v="16000"/>
    <n v="19012.150000000001"/>
    <n v="4987.8499999999985"/>
    <n v="16987.849999999999"/>
    <n v="753"/>
    <n v="3012.15"/>
    <x v="4"/>
    <n v="8000"/>
    <s v="Kolkata Regional Hub"/>
    <x v="4"/>
  </r>
  <r>
    <n v="100491"/>
    <x v="490"/>
    <x v="7"/>
    <s v="2025"/>
    <s v="FedEx"/>
    <x v="1"/>
    <x v="0"/>
    <x v="2"/>
    <s v="India"/>
    <n v="9"/>
    <n v="45000"/>
    <n v="405000"/>
    <n v="13000"/>
    <n v="392000"/>
    <n v="288000"/>
    <n v="288302.65000000002"/>
    <n v="116697.34999999998"/>
    <n v="391697.35"/>
    <n v="532"/>
    <n v="302.64999999999998"/>
    <x v="2"/>
    <n v="32000"/>
    <s v="Mumbai Mega Hub"/>
    <x v="2"/>
  </r>
  <r>
    <n v="100492"/>
    <x v="491"/>
    <x v="2"/>
    <s v="2025"/>
    <s v="Ekart"/>
    <x v="2"/>
    <x v="2"/>
    <x v="0"/>
    <s v="India"/>
    <n v="72"/>
    <n v="2500"/>
    <n v="180000"/>
    <n v="1000"/>
    <n v="179000"/>
    <n v="108000"/>
    <n v="109569.82"/>
    <n v="70430.179999999993"/>
    <n v="177430.18"/>
    <n v="417"/>
    <n v="1569.82"/>
    <x v="12"/>
    <n v="1500"/>
    <s v="Bengaluru Regional Hub"/>
    <x v="0"/>
  </r>
  <r>
    <n v="100493"/>
    <x v="492"/>
    <x v="6"/>
    <s v="2025"/>
    <s v="Ekart"/>
    <x v="4"/>
    <x v="1"/>
    <x v="1"/>
    <s v="India"/>
    <n v="85"/>
    <n v="1500"/>
    <n v="127500"/>
    <n v="700"/>
    <n v="126800"/>
    <n v="68000"/>
    <n v="68934.94"/>
    <n v="58565.06"/>
    <n v="125865.06"/>
    <n v="306"/>
    <n v="934.94"/>
    <x v="10"/>
    <n v="800"/>
    <s v="Nagpur Central Hub"/>
    <x v="1"/>
  </r>
  <r>
    <n v="100494"/>
    <x v="493"/>
    <x v="0"/>
    <s v="2025"/>
    <s v="Blue Dart"/>
    <x v="5"/>
    <x v="2"/>
    <x v="0"/>
    <s v="India"/>
    <n v="56"/>
    <n v="4500"/>
    <n v="252000"/>
    <n v="2000"/>
    <n v="250000"/>
    <n v="140000"/>
    <n v="140683.01999999999"/>
    <n v="111316.98000000001"/>
    <n v="249316.98"/>
    <n v="1116"/>
    <n v="683.02"/>
    <x v="6"/>
    <n v="2500"/>
    <s v="Bengaluru Regional Hub"/>
    <x v="0"/>
  </r>
  <r>
    <n v="100495"/>
    <x v="494"/>
    <x v="2"/>
    <s v="2025"/>
    <s v="FedEx"/>
    <x v="2"/>
    <x v="1"/>
    <x v="2"/>
    <s v="India"/>
    <n v="75"/>
    <n v="2500"/>
    <n v="187500"/>
    <n v="1000"/>
    <n v="186500"/>
    <n v="112500"/>
    <n v="113568.9"/>
    <n v="73931.100000000006"/>
    <n v="185431.1"/>
    <n v="914"/>
    <n v="1068.9000000000001"/>
    <x v="12"/>
    <n v="1500"/>
    <s v="Mumbai Mega Hub"/>
    <x v="2"/>
  </r>
  <r>
    <n v="100496"/>
    <x v="495"/>
    <x v="8"/>
    <s v="2025"/>
    <s v="FedEx"/>
    <x v="0"/>
    <x v="1"/>
    <x v="0"/>
    <s v="India"/>
    <n v="54"/>
    <n v="6500"/>
    <n v="351000"/>
    <n v="2300"/>
    <n v="348700"/>
    <n v="226800"/>
    <n v="227961.44"/>
    <n v="123038.56"/>
    <n v="347538.56"/>
    <n v="307"/>
    <n v="1161.44"/>
    <x v="1"/>
    <n v="4200"/>
    <s v="Bengaluru Regional Hub"/>
    <x v="0"/>
  </r>
  <r>
    <n v="100497"/>
    <x v="496"/>
    <x v="5"/>
    <s v="2025"/>
    <s v="DHL"/>
    <x v="2"/>
    <x v="0"/>
    <x v="4"/>
    <s v="India"/>
    <n v="48"/>
    <n v="2500"/>
    <n v="120000"/>
    <n v="1000"/>
    <n v="119000"/>
    <n v="72000"/>
    <n v="72491.58"/>
    <n v="47508.42"/>
    <n v="118508.42"/>
    <n v="682"/>
    <n v="491.58"/>
    <x v="12"/>
    <n v="1500"/>
    <s v="Kolkata Regional Hub"/>
    <x v="4"/>
  </r>
  <r>
    <n v="100498"/>
    <x v="497"/>
    <x v="5"/>
    <s v="2025"/>
    <s v="Ecom Express"/>
    <x v="7"/>
    <x v="0"/>
    <x v="3"/>
    <s v="India"/>
    <n v="4"/>
    <n v="1200"/>
    <n v="4800"/>
    <n v="400"/>
    <n v="4400"/>
    <n v="3200"/>
    <n v="3500.08"/>
    <n v="1299.92"/>
    <n v="4099.92"/>
    <n v="727"/>
    <n v="300.08"/>
    <x v="15"/>
    <n v="800"/>
    <s v="Delhi NCR Mega Hub"/>
    <x v="3"/>
  </r>
  <r>
    <n v="100499"/>
    <x v="498"/>
    <x v="10"/>
    <s v="2025"/>
    <s v="Ecom Express"/>
    <x v="7"/>
    <x v="1"/>
    <x v="3"/>
    <s v="India"/>
    <n v="47"/>
    <n v="1200"/>
    <n v="56400"/>
    <n v="400"/>
    <n v="56000"/>
    <n v="37600"/>
    <n v="39555.019999999997"/>
    <n v="16844.980000000003"/>
    <n v="54044.98"/>
    <n v="476"/>
    <n v="1955.02"/>
    <x v="15"/>
    <n v="800"/>
    <s v="Delhi NCR Mega Hub"/>
    <x v="3"/>
  </r>
  <r>
    <n v="100500"/>
    <x v="499"/>
    <x v="1"/>
    <s v="2025"/>
    <s v="Delhivery"/>
    <x v="4"/>
    <x v="1"/>
    <x v="1"/>
    <s v="India"/>
    <n v="44"/>
    <n v="5500"/>
    <n v="242000"/>
    <n v="2000"/>
    <n v="240000"/>
    <n v="154000"/>
    <n v="155928.4"/>
    <n v="86071.6"/>
    <n v="238071.6"/>
    <n v="608"/>
    <n v="1928.4"/>
    <x v="5"/>
    <n v="3500"/>
    <s v="Nagpur Central Hub"/>
    <x v="1"/>
  </r>
  <r>
    <n v="100501"/>
    <x v="500"/>
    <x v="2"/>
    <s v="2025"/>
    <s v="Ecom Express"/>
    <x v="4"/>
    <x v="0"/>
    <x v="1"/>
    <s v="India"/>
    <n v="79"/>
    <n v="1500"/>
    <n v="118500"/>
    <n v="700"/>
    <n v="117800"/>
    <n v="63200"/>
    <n v="63886.14"/>
    <n v="54613.86"/>
    <n v="117113.86"/>
    <n v="673"/>
    <n v="686.14"/>
    <x v="10"/>
    <n v="800"/>
    <s v="Nagpur Central Hub"/>
    <x v="1"/>
  </r>
  <r>
    <n v="100502"/>
    <x v="501"/>
    <x v="2"/>
    <s v="2025"/>
    <s v="Ekart"/>
    <x v="3"/>
    <x v="0"/>
    <x v="2"/>
    <s v="India"/>
    <n v="78"/>
    <n v="12000"/>
    <n v="936000"/>
    <n v="4000"/>
    <n v="932000"/>
    <n v="624000"/>
    <n v="624923.56999999995"/>
    <n v="311076.43000000005"/>
    <n v="931076.43"/>
    <n v="1132"/>
    <n v="923.57"/>
    <x v="4"/>
    <n v="8000"/>
    <s v="Mumbai Mega Hub"/>
    <x v="2"/>
  </r>
  <r>
    <n v="100503"/>
    <x v="502"/>
    <x v="9"/>
    <s v="2025"/>
    <s v="FedEx"/>
    <x v="1"/>
    <x v="0"/>
    <x v="2"/>
    <s v="India"/>
    <n v="83"/>
    <n v="25000"/>
    <n v="2075000"/>
    <n v="7000"/>
    <n v="2068000"/>
    <n v="1494000"/>
    <n v="1494449.21"/>
    <n v="580550.79"/>
    <n v="2067550.79"/>
    <n v="647"/>
    <n v="449.21"/>
    <x v="17"/>
    <n v="18000"/>
    <s v="Mumbai Mega Hub"/>
    <x v="2"/>
  </r>
  <r>
    <n v="100504"/>
    <x v="503"/>
    <x v="1"/>
    <s v="2025"/>
    <s v="Ecom Express"/>
    <x v="5"/>
    <x v="1"/>
    <x v="3"/>
    <s v="India"/>
    <n v="46"/>
    <n v="1800"/>
    <n v="82800"/>
    <n v="900"/>
    <n v="81900"/>
    <n v="41400"/>
    <n v="42204.44"/>
    <n v="40595.56"/>
    <n v="81095.56"/>
    <n v="994"/>
    <n v="804.44"/>
    <x v="9"/>
    <n v="900"/>
    <s v="Delhi NCR Mega Hub"/>
    <x v="3"/>
  </r>
  <r>
    <n v="100505"/>
    <x v="504"/>
    <x v="9"/>
    <s v="2025"/>
    <s v="Ecom Express"/>
    <x v="1"/>
    <x v="0"/>
    <x v="4"/>
    <s v="India"/>
    <n v="46"/>
    <n v="3500"/>
    <n v="161000"/>
    <n v="1300"/>
    <n v="159700"/>
    <n v="101200"/>
    <n v="102189.61"/>
    <n v="58810.39"/>
    <n v="158710.39000000001"/>
    <n v="629"/>
    <n v="989.61"/>
    <x v="16"/>
    <n v="2200"/>
    <s v="Kolkata Regional Hub"/>
    <x v="4"/>
  </r>
  <r>
    <n v="100506"/>
    <x v="505"/>
    <x v="9"/>
    <s v="2025"/>
    <s v="DHL"/>
    <x v="7"/>
    <x v="0"/>
    <x v="0"/>
    <s v="India"/>
    <n v="23"/>
    <n v="850"/>
    <n v="19550"/>
    <n v="300"/>
    <n v="19250"/>
    <n v="12650"/>
    <n v="13096.87"/>
    <n v="6453.1299999999992"/>
    <n v="18803.13"/>
    <n v="369"/>
    <n v="446.87"/>
    <x v="13"/>
    <n v="550"/>
    <s v="Bengaluru Regional Hub"/>
    <x v="0"/>
  </r>
  <r>
    <n v="100507"/>
    <x v="506"/>
    <x v="9"/>
    <s v="2025"/>
    <s v="Blue Dart"/>
    <x v="7"/>
    <x v="0"/>
    <x v="4"/>
    <s v="India"/>
    <n v="69"/>
    <n v="1200"/>
    <n v="82800"/>
    <n v="400"/>
    <n v="82400"/>
    <n v="55200"/>
    <n v="56103.87"/>
    <n v="26696.129999999997"/>
    <n v="81496.13"/>
    <n v="658"/>
    <n v="903.87"/>
    <x v="15"/>
    <n v="800"/>
    <s v="Kolkata Regional Hub"/>
    <x v="4"/>
  </r>
  <r>
    <n v="100508"/>
    <x v="507"/>
    <x v="11"/>
    <s v="2025"/>
    <s v="Amazon Logistics"/>
    <x v="0"/>
    <x v="0"/>
    <x v="0"/>
    <s v="India"/>
    <n v="87"/>
    <n v="3200"/>
    <n v="278400"/>
    <n v="1200"/>
    <n v="277200"/>
    <n v="174000"/>
    <n v="174798.9"/>
    <n v="103601.1"/>
    <n v="276401.09999999998"/>
    <n v="397"/>
    <n v="798.9"/>
    <x v="0"/>
    <n v="2000"/>
    <s v="Bengaluru Regional Hub"/>
    <x v="0"/>
  </r>
  <r>
    <n v="100509"/>
    <x v="508"/>
    <x v="9"/>
    <s v="2025"/>
    <s v="FedEx"/>
    <x v="0"/>
    <x v="1"/>
    <x v="0"/>
    <s v="India"/>
    <n v="66"/>
    <n v="6500"/>
    <n v="429000"/>
    <n v="2300"/>
    <n v="426700"/>
    <n v="277200"/>
    <n v="277691.71999999997"/>
    <n v="151308.28000000003"/>
    <n v="426208.28"/>
    <n v="567"/>
    <n v="491.72"/>
    <x v="1"/>
    <n v="4200"/>
    <s v="Bengaluru Regional Hub"/>
    <x v="0"/>
  </r>
  <r>
    <n v="100510"/>
    <x v="509"/>
    <x v="0"/>
    <s v="2025"/>
    <s v="Blue Dart"/>
    <x v="0"/>
    <x v="1"/>
    <x v="3"/>
    <s v="India"/>
    <n v="62"/>
    <n v="3200"/>
    <n v="198400"/>
    <n v="1200"/>
    <n v="197200"/>
    <n v="124000"/>
    <n v="124247.92"/>
    <n v="74152.08"/>
    <n v="196952.08"/>
    <n v="384"/>
    <n v="247.92"/>
    <x v="0"/>
    <n v="2000"/>
    <s v="Delhi NCR Mega Hub"/>
    <x v="3"/>
  </r>
  <r>
    <n v="100511"/>
    <x v="510"/>
    <x v="2"/>
    <s v="2025"/>
    <s v="Ecom Express"/>
    <x v="3"/>
    <x v="0"/>
    <x v="3"/>
    <s v="India"/>
    <n v="1"/>
    <n v="12000"/>
    <n v="12000"/>
    <n v="4000"/>
    <n v="8000"/>
    <n v="8000"/>
    <n v="8489.85"/>
    <n v="3510.1499999999996"/>
    <n v="7510.15"/>
    <n v="337"/>
    <n v="489.85"/>
    <x v="4"/>
    <n v="8000"/>
    <s v="Delhi NCR Mega Hub"/>
    <x v="3"/>
  </r>
  <r>
    <n v="100512"/>
    <x v="511"/>
    <x v="8"/>
    <s v="2025"/>
    <s v="Shadowfax"/>
    <x v="1"/>
    <x v="2"/>
    <x v="4"/>
    <s v="India"/>
    <n v="61"/>
    <n v="45000"/>
    <n v="2745000"/>
    <n v="13000"/>
    <n v="2732000"/>
    <n v="1952000"/>
    <n v="1952410.07"/>
    <n v="792589.92999999993"/>
    <n v="2731589.93"/>
    <n v="1089"/>
    <n v="410.07"/>
    <x v="2"/>
    <n v="32000"/>
    <s v="Kolkata Regional Hub"/>
    <x v="4"/>
  </r>
  <r>
    <n v="100513"/>
    <x v="512"/>
    <x v="3"/>
    <s v="2025"/>
    <s v="Ecom Express"/>
    <x v="6"/>
    <x v="0"/>
    <x v="1"/>
    <s v="India"/>
    <n v="59"/>
    <n v="15000"/>
    <n v="885000"/>
    <n v="5500"/>
    <n v="879500"/>
    <n v="560500"/>
    <n v="561188.46"/>
    <n v="323811.54000000004"/>
    <n v="878811.54"/>
    <n v="598"/>
    <n v="688.46"/>
    <x v="11"/>
    <n v="9500"/>
    <s v="Nagpur Central Hub"/>
    <x v="1"/>
  </r>
  <r>
    <n v="100514"/>
    <x v="513"/>
    <x v="9"/>
    <s v="2025"/>
    <s v="DHL"/>
    <x v="4"/>
    <x v="1"/>
    <x v="3"/>
    <s v="India"/>
    <n v="92"/>
    <n v="1500"/>
    <n v="138000"/>
    <n v="700"/>
    <n v="137300"/>
    <n v="73600"/>
    <n v="74102.05"/>
    <n v="63897.95"/>
    <n v="136797.95000000001"/>
    <n v="522"/>
    <n v="502.05"/>
    <x v="10"/>
    <n v="800"/>
    <s v="Delhi NCR Mega Hub"/>
    <x v="3"/>
  </r>
  <r>
    <n v="100515"/>
    <x v="514"/>
    <x v="8"/>
    <s v="2025"/>
    <s v="Amazon Logistics"/>
    <x v="7"/>
    <x v="0"/>
    <x v="2"/>
    <s v="India"/>
    <n v="77"/>
    <n v="850"/>
    <n v="65450"/>
    <n v="300"/>
    <n v="65150"/>
    <n v="42350"/>
    <n v="42728.45"/>
    <n v="22721.550000000003"/>
    <n v="64771.55"/>
    <n v="1147"/>
    <n v="378.45"/>
    <x v="13"/>
    <n v="550"/>
    <s v="Mumbai Mega Hub"/>
    <x v="2"/>
  </r>
  <r>
    <n v="100516"/>
    <x v="515"/>
    <x v="11"/>
    <s v="2025"/>
    <s v="DHL"/>
    <x v="6"/>
    <x v="0"/>
    <x v="0"/>
    <s v="India"/>
    <n v="8"/>
    <n v="15000"/>
    <n v="120000"/>
    <n v="5500"/>
    <n v="114500"/>
    <n v="76000"/>
    <n v="76656.820000000007"/>
    <n v="43343.179999999993"/>
    <n v="113843.18"/>
    <n v="716"/>
    <n v="656.82"/>
    <x v="11"/>
    <n v="9500"/>
    <s v="Bengaluru Regional Hub"/>
    <x v="0"/>
  </r>
  <r>
    <n v="100517"/>
    <x v="516"/>
    <x v="11"/>
    <s v="2025"/>
    <s v="Amazon Logistics"/>
    <x v="7"/>
    <x v="1"/>
    <x v="2"/>
    <s v="India"/>
    <n v="39"/>
    <n v="600"/>
    <n v="23400"/>
    <n v="250"/>
    <n v="23150"/>
    <n v="13650"/>
    <n v="14792.619999999999"/>
    <n v="8607.380000000001"/>
    <n v="22007.38"/>
    <n v="431"/>
    <n v="1142.6199999999999"/>
    <x v="14"/>
    <n v="350"/>
    <s v="Mumbai Mega Hub"/>
    <x v="2"/>
  </r>
  <r>
    <n v="100518"/>
    <x v="517"/>
    <x v="10"/>
    <s v="2025"/>
    <s v="Amazon Logistics"/>
    <x v="2"/>
    <x v="0"/>
    <x v="3"/>
    <s v="India"/>
    <n v="23"/>
    <n v="2500"/>
    <n v="57500"/>
    <n v="1000"/>
    <n v="56500"/>
    <n v="34500"/>
    <n v="37286.480000000003"/>
    <n v="20213.519999999997"/>
    <n v="53713.52"/>
    <n v="681"/>
    <n v="2786.48"/>
    <x v="12"/>
    <n v="1500"/>
    <s v="Delhi NCR Mega Hub"/>
    <x v="3"/>
  </r>
  <r>
    <n v="100519"/>
    <x v="518"/>
    <x v="5"/>
    <s v="2025"/>
    <s v="Ekart"/>
    <x v="0"/>
    <x v="2"/>
    <x v="4"/>
    <s v="India"/>
    <n v="37"/>
    <n v="6500"/>
    <n v="240500"/>
    <n v="2300"/>
    <n v="238200"/>
    <n v="155400"/>
    <n v="156171.4"/>
    <n v="84328.6"/>
    <n v="237428.6"/>
    <n v="825"/>
    <n v="771.4"/>
    <x v="1"/>
    <n v="4200"/>
    <s v="Kolkata Regional Hub"/>
    <x v="4"/>
  </r>
  <r>
    <n v="100520"/>
    <x v="519"/>
    <x v="0"/>
    <s v="2025"/>
    <s v="FedEx"/>
    <x v="4"/>
    <x v="0"/>
    <x v="3"/>
    <s v="India"/>
    <n v="94"/>
    <n v="1500"/>
    <n v="141000"/>
    <n v="700"/>
    <n v="140300"/>
    <n v="75200"/>
    <n v="76298.66"/>
    <n v="64701.34"/>
    <n v="139201.34"/>
    <n v="392"/>
    <n v="1098.6600000000001"/>
    <x v="10"/>
    <n v="800"/>
    <s v="Delhi NCR Mega Hub"/>
    <x v="3"/>
  </r>
  <r>
    <n v="100521"/>
    <x v="520"/>
    <x v="10"/>
    <s v="2025"/>
    <s v="Ecom Express"/>
    <x v="3"/>
    <x v="0"/>
    <x v="4"/>
    <s v="India"/>
    <n v="40"/>
    <n v="8500"/>
    <n v="340000"/>
    <n v="3000"/>
    <n v="337000"/>
    <n v="220000"/>
    <n v="220645.05"/>
    <n v="119354.95000000001"/>
    <n v="336354.95"/>
    <n v="1097"/>
    <n v="645.04999999999995"/>
    <x v="8"/>
    <n v="5500"/>
    <s v="Kolkata Regional Hub"/>
    <x v="4"/>
  </r>
  <r>
    <n v="100522"/>
    <x v="521"/>
    <x v="2"/>
    <s v="2025"/>
    <s v="FedEx"/>
    <x v="6"/>
    <x v="0"/>
    <x v="1"/>
    <s v="India"/>
    <n v="82"/>
    <n v="15000"/>
    <n v="1230000"/>
    <n v="5500"/>
    <n v="1224500"/>
    <n v="779000"/>
    <n v="780096.2"/>
    <n v="449903.80000000005"/>
    <n v="1223403.8"/>
    <n v="823"/>
    <n v="1096.2"/>
    <x v="11"/>
    <n v="9500"/>
    <s v="Nagpur Central Hub"/>
    <x v="1"/>
  </r>
  <r>
    <n v="100523"/>
    <x v="522"/>
    <x v="7"/>
    <s v="2025"/>
    <s v="Ecom Express"/>
    <x v="3"/>
    <x v="2"/>
    <x v="2"/>
    <s v="India"/>
    <n v="33"/>
    <n v="8500"/>
    <n v="280500"/>
    <n v="3000"/>
    <n v="277500"/>
    <n v="181500"/>
    <n v="182151.7"/>
    <n v="98348.299999999988"/>
    <n v="276848.3"/>
    <n v="797"/>
    <n v="651.70000000000005"/>
    <x v="8"/>
    <n v="5500"/>
    <s v="Mumbai Mega Hub"/>
    <x v="2"/>
  </r>
  <r>
    <n v="100524"/>
    <x v="523"/>
    <x v="11"/>
    <s v="2025"/>
    <s v="FedEx"/>
    <x v="7"/>
    <x v="0"/>
    <x v="4"/>
    <s v="India"/>
    <n v="35"/>
    <n v="600"/>
    <n v="21000"/>
    <n v="250"/>
    <n v="20750"/>
    <n v="12250"/>
    <n v="12505.12"/>
    <n v="8494.8799999999992"/>
    <n v="20494.88"/>
    <n v="1059"/>
    <n v="255.12"/>
    <x v="14"/>
    <n v="350"/>
    <s v="Kolkata Regional Hub"/>
    <x v="4"/>
  </r>
  <r>
    <n v="100525"/>
    <x v="524"/>
    <x v="7"/>
    <s v="2025"/>
    <s v="Amazon Logistics"/>
    <x v="3"/>
    <x v="1"/>
    <x v="2"/>
    <s v="India"/>
    <n v="26"/>
    <n v="8500"/>
    <n v="221000"/>
    <n v="3000"/>
    <n v="218000"/>
    <n v="143000"/>
    <n v="144080.09"/>
    <n v="76919.91"/>
    <n v="216919.91"/>
    <n v="549"/>
    <n v="1080.0899999999999"/>
    <x v="8"/>
    <n v="5500"/>
    <s v="Mumbai Mega Hub"/>
    <x v="2"/>
  </r>
  <r>
    <n v="100526"/>
    <x v="525"/>
    <x v="1"/>
    <s v="2025"/>
    <s v="Ecom Express"/>
    <x v="4"/>
    <x v="1"/>
    <x v="2"/>
    <s v="India"/>
    <n v="13"/>
    <n v="1500"/>
    <n v="19500"/>
    <n v="700"/>
    <n v="18800"/>
    <n v="10400"/>
    <n v="10899.64"/>
    <n v="8600.36"/>
    <n v="18300.36"/>
    <n v="1156"/>
    <n v="499.64"/>
    <x v="10"/>
    <n v="800"/>
    <s v="Mumbai Mega Hub"/>
    <x v="2"/>
  </r>
  <r>
    <n v="100527"/>
    <x v="526"/>
    <x v="3"/>
    <s v="2025"/>
    <s v="Ecom Express"/>
    <x v="1"/>
    <x v="0"/>
    <x v="0"/>
    <s v="India"/>
    <n v="34"/>
    <n v="45000"/>
    <n v="1530000"/>
    <n v="13000"/>
    <n v="1517000"/>
    <n v="1088000"/>
    <n v="1089053.25"/>
    <n v="440946.75"/>
    <n v="1515946.75"/>
    <n v="626"/>
    <n v="1053.25"/>
    <x v="2"/>
    <n v="32000"/>
    <s v="Bengaluru Regional Hub"/>
    <x v="0"/>
  </r>
  <r>
    <n v="100528"/>
    <x v="527"/>
    <x v="2"/>
    <s v="2025"/>
    <s v="FedEx"/>
    <x v="1"/>
    <x v="1"/>
    <x v="1"/>
    <s v="India"/>
    <n v="79"/>
    <n v="45000"/>
    <n v="3555000"/>
    <n v="13000"/>
    <n v="3542000"/>
    <n v="2528000"/>
    <n v="2528420.54"/>
    <n v="1026579.46"/>
    <n v="3541579.46"/>
    <n v="1002"/>
    <n v="420.54"/>
    <x v="2"/>
    <n v="32000"/>
    <s v="Nagpur Central Hub"/>
    <x v="1"/>
  </r>
  <r>
    <n v="100529"/>
    <x v="528"/>
    <x v="0"/>
    <s v="2025"/>
    <s v="Ekart"/>
    <x v="0"/>
    <x v="2"/>
    <x v="0"/>
    <s v="India"/>
    <n v="11"/>
    <n v="3200"/>
    <n v="35200"/>
    <n v="1200"/>
    <n v="34000"/>
    <n v="22000"/>
    <n v="22786.18"/>
    <n v="12413.82"/>
    <n v="33213.82"/>
    <n v="301"/>
    <n v="786.18"/>
    <x v="0"/>
    <n v="2000"/>
    <s v="Bengaluru Regional Hub"/>
    <x v="0"/>
  </r>
  <r>
    <n v="100530"/>
    <x v="529"/>
    <x v="3"/>
    <s v="2025"/>
    <s v="Xpressbees"/>
    <x v="2"/>
    <x v="1"/>
    <x v="4"/>
    <s v="India"/>
    <n v="75"/>
    <n v="2500"/>
    <n v="187500"/>
    <n v="1000"/>
    <n v="186500"/>
    <n v="112500"/>
    <n v="113609.67"/>
    <n v="73890.33"/>
    <n v="185390.33"/>
    <n v="1090"/>
    <n v="1109.67"/>
    <x v="12"/>
    <n v="1500"/>
    <s v="Kolkata Regional Hub"/>
    <x v="4"/>
  </r>
  <r>
    <n v="100531"/>
    <x v="530"/>
    <x v="0"/>
    <s v="2025"/>
    <s v="Xpressbees"/>
    <x v="6"/>
    <x v="1"/>
    <x v="1"/>
    <s v="India"/>
    <n v="60"/>
    <n v="15000"/>
    <n v="900000"/>
    <n v="5500"/>
    <n v="894500"/>
    <n v="570000"/>
    <n v="570649.61"/>
    <n v="329350.39"/>
    <n v="893850.39"/>
    <n v="939"/>
    <n v="649.61"/>
    <x v="11"/>
    <n v="9500"/>
    <s v="Nagpur Central Hub"/>
    <x v="1"/>
  </r>
  <r>
    <n v="100532"/>
    <x v="531"/>
    <x v="0"/>
    <s v="2025"/>
    <s v="DHL"/>
    <x v="3"/>
    <x v="1"/>
    <x v="4"/>
    <s v="India"/>
    <n v="54"/>
    <n v="8500"/>
    <n v="459000"/>
    <n v="3000"/>
    <n v="456000"/>
    <n v="297000"/>
    <n v="297246.71999999997"/>
    <n v="161753.28000000003"/>
    <n v="455753.28"/>
    <n v="1086"/>
    <n v="246.72"/>
    <x v="8"/>
    <n v="5500"/>
    <s v="Kolkata Regional Hub"/>
    <x v="4"/>
  </r>
  <r>
    <n v="100533"/>
    <x v="532"/>
    <x v="4"/>
    <s v="2025"/>
    <s v="Ecom Express"/>
    <x v="5"/>
    <x v="0"/>
    <x v="1"/>
    <s v="India"/>
    <n v="74"/>
    <n v="4500"/>
    <n v="333000"/>
    <n v="2000"/>
    <n v="331000"/>
    <n v="185000"/>
    <n v="186048.2"/>
    <n v="146951.79999999999"/>
    <n v="329951.8"/>
    <n v="1007"/>
    <n v="1048.2"/>
    <x v="6"/>
    <n v="2500"/>
    <s v="Nagpur Central Hub"/>
    <x v="1"/>
  </r>
  <r>
    <n v="100534"/>
    <x v="533"/>
    <x v="8"/>
    <s v="2025"/>
    <s v="Xpressbees"/>
    <x v="7"/>
    <x v="0"/>
    <x v="1"/>
    <s v="India"/>
    <n v="35"/>
    <n v="1200"/>
    <n v="42000"/>
    <n v="400"/>
    <n v="41600"/>
    <n v="28000"/>
    <n v="28987"/>
    <n v="13013"/>
    <n v="40613"/>
    <n v="438"/>
    <n v="987"/>
    <x v="15"/>
    <n v="800"/>
    <s v="Nagpur Central Hub"/>
    <x v="1"/>
  </r>
  <r>
    <n v="100535"/>
    <x v="534"/>
    <x v="0"/>
    <s v="2025"/>
    <s v="Ekart"/>
    <x v="6"/>
    <x v="1"/>
    <x v="3"/>
    <s v="India"/>
    <n v="31"/>
    <n v="4500"/>
    <n v="139500"/>
    <n v="1700"/>
    <n v="137800"/>
    <n v="86800"/>
    <n v="88026.1"/>
    <n v="51473.899999999994"/>
    <n v="136573.9"/>
    <n v="1049"/>
    <n v="1226.0999999999999"/>
    <x v="7"/>
    <n v="2800"/>
    <s v="Delhi NCR Mega Hub"/>
    <x v="3"/>
  </r>
  <r>
    <n v="100536"/>
    <x v="535"/>
    <x v="3"/>
    <s v="2025"/>
    <s v="Amazon Logistics"/>
    <x v="2"/>
    <x v="1"/>
    <x v="3"/>
    <s v="India"/>
    <n v="99"/>
    <n v="450"/>
    <n v="44550"/>
    <n v="250"/>
    <n v="44300"/>
    <n v="19800"/>
    <n v="20362.919999999998"/>
    <n v="24187.08"/>
    <n v="43737.08"/>
    <n v="1001"/>
    <n v="562.91999999999996"/>
    <x v="3"/>
    <n v="200"/>
    <s v="Delhi NCR Mega Hub"/>
    <x v="3"/>
  </r>
  <r>
    <n v="100537"/>
    <x v="536"/>
    <x v="7"/>
    <s v="2025"/>
    <s v="Xpressbees"/>
    <x v="3"/>
    <x v="1"/>
    <x v="4"/>
    <s v="India"/>
    <n v="30"/>
    <n v="12000"/>
    <n v="360000"/>
    <n v="4000"/>
    <n v="356000"/>
    <n v="240000"/>
    <n v="240586.74"/>
    <n v="119413.26000000001"/>
    <n v="355413.26"/>
    <n v="1037"/>
    <n v="586.74"/>
    <x v="4"/>
    <n v="8000"/>
    <s v="Kolkata Regional Hub"/>
    <x v="4"/>
  </r>
  <r>
    <n v="100538"/>
    <x v="537"/>
    <x v="10"/>
    <s v="2025"/>
    <s v="DHL"/>
    <x v="6"/>
    <x v="0"/>
    <x v="2"/>
    <s v="India"/>
    <n v="46"/>
    <n v="15000"/>
    <n v="690000"/>
    <n v="5500"/>
    <n v="684500"/>
    <n v="437000"/>
    <n v="437608.06"/>
    <n v="252391.94"/>
    <n v="683891.94"/>
    <n v="1142"/>
    <n v="608.05999999999995"/>
    <x v="11"/>
    <n v="9500"/>
    <s v="Mumbai Mega Hub"/>
    <x v="2"/>
  </r>
  <r>
    <n v="100539"/>
    <x v="538"/>
    <x v="2"/>
    <s v="2025"/>
    <s v="DHL"/>
    <x v="6"/>
    <x v="1"/>
    <x v="3"/>
    <s v="India"/>
    <n v="47"/>
    <n v="15000"/>
    <n v="705000"/>
    <n v="5500"/>
    <n v="699500"/>
    <n v="446500"/>
    <n v="447548.59"/>
    <n v="257451.40999999997"/>
    <n v="698451.41"/>
    <n v="479"/>
    <n v="1048.5899999999999"/>
    <x v="11"/>
    <n v="9500"/>
    <s v="Delhi NCR Mega Hub"/>
    <x v="3"/>
  </r>
  <r>
    <n v="100540"/>
    <x v="539"/>
    <x v="9"/>
    <s v="2025"/>
    <s v="Blue Dart"/>
    <x v="2"/>
    <x v="0"/>
    <x v="2"/>
    <s v="India"/>
    <n v="47"/>
    <n v="450"/>
    <n v="21150"/>
    <n v="250"/>
    <n v="20900"/>
    <n v="9400"/>
    <n v="10222.530000000001"/>
    <n v="10927.47"/>
    <n v="20077.47"/>
    <n v="617"/>
    <n v="822.53"/>
    <x v="3"/>
    <n v="200"/>
    <s v="Mumbai Mega Hub"/>
    <x v="2"/>
  </r>
  <r>
    <n v="100541"/>
    <x v="540"/>
    <x v="1"/>
    <s v="2025"/>
    <s v="Shadowfax"/>
    <x v="5"/>
    <x v="0"/>
    <x v="3"/>
    <s v="India"/>
    <n v="96"/>
    <n v="4500"/>
    <n v="432000"/>
    <n v="2000"/>
    <n v="430000"/>
    <n v="240000"/>
    <n v="240392.31"/>
    <n v="191607.69"/>
    <n v="429607.69"/>
    <n v="553"/>
    <n v="392.31"/>
    <x v="6"/>
    <n v="2500"/>
    <s v="Delhi NCR Mega Hub"/>
    <x v="3"/>
  </r>
  <r>
    <n v="100542"/>
    <x v="541"/>
    <x v="4"/>
    <s v="2025"/>
    <s v="Ecom Express"/>
    <x v="4"/>
    <x v="0"/>
    <x v="4"/>
    <s v="India"/>
    <n v="22"/>
    <n v="1500"/>
    <n v="33000"/>
    <n v="700"/>
    <n v="32300"/>
    <n v="17600"/>
    <n v="18249.259999999998"/>
    <n v="14750.740000000002"/>
    <n v="31650.74"/>
    <n v="419"/>
    <n v="649.26"/>
    <x v="10"/>
    <n v="800"/>
    <s v="Kolkata Regional Hub"/>
    <x v="4"/>
  </r>
  <r>
    <n v="100543"/>
    <x v="542"/>
    <x v="7"/>
    <s v="2025"/>
    <s v="Blue Dart"/>
    <x v="1"/>
    <x v="2"/>
    <x v="3"/>
    <s v="India"/>
    <n v="99"/>
    <n v="25000"/>
    <n v="2475000"/>
    <n v="7000"/>
    <n v="2468000"/>
    <n v="1782000"/>
    <n v="1783852.35"/>
    <n v="691147.64999999991"/>
    <n v="2466147.65"/>
    <n v="456"/>
    <n v="1852.35"/>
    <x v="17"/>
    <n v="18000"/>
    <s v="Delhi NCR Mega Hub"/>
    <x v="3"/>
  </r>
  <r>
    <n v="100544"/>
    <x v="543"/>
    <x v="9"/>
    <s v="2025"/>
    <s v="Blue Dart"/>
    <x v="7"/>
    <x v="0"/>
    <x v="2"/>
    <s v="India"/>
    <n v="60"/>
    <n v="850"/>
    <n v="51000"/>
    <n v="300"/>
    <n v="50700"/>
    <n v="33000"/>
    <n v="33508.71"/>
    <n v="17491.29"/>
    <n v="50191.29"/>
    <n v="824"/>
    <n v="508.71"/>
    <x v="13"/>
    <n v="550"/>
    <s v="Mumbai Mega Hub"/>
    <x v="2"/>
  </r>
  <r>
    <n v="100545"/>
    <x v="544"/>
    <x v="0"/>
    <s v="2025"/>
    <s v="Amazon Logistics"/>
    <x v="5"/>
    <x v="0"/>
    <x v="2"/>
    <s v="India"/>
    <n v="64"/>
    <n v="1800"/>
    <n v="115200"/>
    <n v="900"/>
    <n v="114300"/>
    <n v="57600"/>
    <n v="58521.760000000002"/>
    <n v="56678.239999999998"/>
    <n v="113378.24000000001"/>
    <n v="337"/>
    <n v="921.76"/>
    <x v="9"/>
    <n v="900"/>
    <s v="Mumbai Mega Hub"/>
    <x v="2"/>
  </r>
  <r>
    <n v="100546"/>
    <x v="545"/>
    <x v="11"/>
    <s v="2025"/>
    <s v="Blue Dart"/>
    <x v="0"/>
    <x v="0"/>
    <x v="4"/>
    <s v="India"/>
    <n v="86"/>
    <n v="3200"/>
    <n v="275200"/>
    <n v="1200"/>
    <n v="274000"/>
    <n v="172000"/>
    <n v="172315.75"/>
    <n v="102884.25"/>
    <n v="273684.25"/>
    <n v="685"/>
    <n v="315.75"/>
    <x v="0"/>
    <n v="2000"/>
    <s v="Kolkata Regional Hub"/>
    <x v="4"/>
  </r>
  <r>
    <n v="100547"/>
    <x v="546"/>
    <x v="0"/>
    <s v="2025"/>
    <s v="Ecom Express"/>
    <x v="4"/>
    <x v="0"/>
    <x v="4"/>
    <s v="India"/>
    <n v="3"/>
    <n v="1500"/>
    <n v="4500"/>
    <n v="700"/>
    <n v="3800"/>
    <n v="2400"/>
    <n v="3369.21"/>
    <n v="1130.79"/>
    <n v="2830.79"/>
    <n v="684"/>
    <n v="969.21"/>
    <x v="10"/>
    <n v="800"/>
    <s v="Kolkata Regional Hub"/>
    <x v="4"/>
  </r>
  <r>
    <n v="100548"/>
    <x v="547"/>
    <x v="9"/>
    <s v="2025"/>
    <s v="Ecom Express"/>
    <x v="4"/>
    <x v="2"/>
    <x v="2"/>
    <s v="India"/>
    <n v="19"/>
    <n v="5500"/>
    <n v="104500"/>
    <n v="2000"/>
    <n v="102500"/>
    <n v="66500"/>
    <n v="67147.42"/>
    <n v="37352.58"/>
    <n v="101852.58"/>
    <n v="1190"/>
    <n v="647.41999999999996"/>
    <x v="5"/>
    <n v="3500"/>
    <s v="Mumbai Mega Hub"/>
    <x v="2"/>
  </r>
  <r>
    <n v="100549"/>
    <x v="548"/>
    <x v="6"/>
    <s v="2025"/>
    <s v="Delhivery"/>
    <x v="6"/>
    <x v="0"/>
    <x v="1"/>
    <s v="India"/>
    <n v="14"/>
    <n v="4500"/>
    <n v="63000"/>
    <n v="1700"/>
    <n v="61300"/>
    <n v="39200"/>
    <n v="40266.82"/>
    <n v="22733.18"/>
    <n v="60233.18"/>
    <n v="477"/>
    <n v="1066.82"/>
    <x v="7"/>
    <n v="2800"/>
    <s v="Nagpur Central Hub"/>
    <x v="1"/>
  </r>
  <r>
    <n v="100550"/>
    <x v="549"/>
    <x v="4"/>
    <s v="2025"/>
    <s v="FedEx"/>
    <x v="0"/>
    <x v="0"/>
    <x v="1"/>
    <s v="India"/>
    <n v="53"/>
    <n v="6500"/>
    <n v="344500"/>
    <n v="2300"/>
    <n v="342200"/>
    <n v="222600"/>
    <n v="223019.36"/>
    <n v="121480.64000000001"/>
    <n v="341780.64"/>
    <n v="1030"/>
    <n v="419.36"/>
    <x v="1"/>
    <n v="4200"/>
    <s v="Nagpur Central Hub"/>
    <x v="1"/>
  </r>
  <r>
    <n v="100551"/>
    <x v="550"/>
    <x v="7"/>
    <s v="2025"/>
    <s v="Xpressbees"/>
    <x v="7"/>
    <x v="1"/>
    <x v="2"/>
    <s v="India"/>
    <n v="40"/>
    <n v="850"/>
    <n v="34000"/>
    <n v="300"/>
    <n v="33700"/>
    <n v="22000"/>
    <n v="22748.560000000001"/>
    <n v="11251.439999999999"/>
    <n v="32951.440000000002"/>
    <n v="991"/>
    <n v="748.56"/>
    <x v="13"/>
    <n v="550"/>
    <s v="Mumbai Mega Hub"/>
    <x v="2"/>
  </r>
  <r>
    <n v="100552"/>
    <x v="551"/>
    <x v="11"/>
    <s v="2025"/>
    <s v="FedEx"/>
    <x v="6"/>
    <x v="2"/>
    <x v="4"/>
    <s v="India"/>
    <n v="71"/>
    <n v="4500"/>
    <n v="319500"/>
    <n v="1700"/>
    <n v="317800"/>
    <n v="198800"/>
    <n v="199068.27"/>
    <n v="120431.73000000001"/>
    <n v="317531.73"/>
    <n v="922"/>
    <n v="268.27"/>
    <x v="7"/>
    <n v="2800"/>
    <s v="Kolkata Regional Hub"/>
    <x v="4"/>
  </r>
  <r>
    <n v="100553"/>
    <x v="552"/>
    <x v="2"/>
    <s v="2025"/>
    <s v="Shadowfax"/>
    <x v="6"/>
    <x v="2"/>
    <x v="2"/>
    <s v="India"/>
    <n v="34"/>
    <n v="15000"/>
    <n v="510000"/>
    <n v="5500"/>
    <n v="504500"/>
    <n v="323000"/>
    <n v="323747.21999999997"/>
    <n v="186252.78000000003"/>
    <n v="503752.78"/>
    <n v="683"/>
    <n v="747.22"/>
    <x v="11"/>
    <n v="9500"/>
    <s v="Mumbai Mega Hub"/>
    <x v="2"/>
  </r>
  <r>
    <n v="100554"/>
    <x v="553"/>
    <x v="4"/>
    <s v="2025"/>
    <s v="FedEx"/>
    <x v="3"/>
    <x v="2"/>
    <x v="1"/>
    <s v="India"/>
    <n v="38"/>
    <n v="8500"/>
    <n v="323000"/>
    <n v="3000"/>
    <n v="320000"/>
    <n v="209000"/>
    <n v="209646.76"/>
    <n v="113353.23999999999"/>
    <n v="319353.24"/>
    <n v="584"/>
    <n v="646.76"/>
    <x v="8"/>
    <n v="5500"/>
    <s v="Nagpur Central Hub"/>
    <x v="1"/>
  </r>
  <r>
    <n v="100555"/>
    <x v="554"/>
    <x v="5"/>
    <s v="2025"/>
    <s v="Delhivery"/>
    <x v="0"/>
    <x v="2"/>
    <x v="3"/>
    <s v="India"/>
    <n v="8"/>
    <n v="6500"/>
    <n v="52000"/>
    <n v="2300"/>
    <n v="49700"/>
    <n v="33600"/>
    <n v="34624.65"/>
    <n v="17375.349999999999"/>
    <n v="48675.35"/>
    <n v="1007"/>
    <n v="1024.6500000000001"/>
    <x v="1"/>
    <n v="4200"/>
    <s v="Delhi NCR Mega Hub"/>
    <x v="3"/>
  </r>
  <r>
    <n v="100556"/>
    <x v="555"/>
    <x v="10"/>
    <s v="2025"/>
    <s v="Ekart"/>
    <x v="3"/>
    <x v="0"/>
    <x v="4"/>
    <s v="India"/>
    <n v="39"/>
    <n v="8500"/>
    <n v="331500"/>
    <n v="3000"/>
    <n v="328500"/>
    <n v="214500"/>
    <n v="215263.2"/>
    <n v="116236.79999999999"/>
    <n v="327736.8"/>
    <n v="1154"/>
    <n v="763.2"/>
    <x v="8"/>
    <n v="5500"/>
    <s v="Kolkata Regional Hub"/>
    <x v="4"/>
  </r>
  <r>
    <n v="100557"/>
    <x v="556"/>
    <x v="7"/>
    <s v="2025"/>
    <s v="DHL"/>
    <x v="4"/>
    <x v="0"/>
    <x v="4"/>
    <s v="India"/>
    <n v="1"/>
    <n v="1500"/>
    <n v="1500"/>
    <n v="700"/>
    <n v="800"/>
    <n v="800"/>
    <n v="1620.8"/>
    <n v="-120.79999999999995"/>
    <n v="-20.799999999999955"/>
    <n v="552"/>
    <n v="820.8"/>
    <x v="10"/>
    <n v="800"/>
    <s v="Kolkata Regional Hub"/>
    <x v="4"/>
  </r>
  <r>
    <n v="100558"/>
    <x v="557"/>
    <x v="1"/>
    <s v="2025"/>
    <s v="Amazon Logistics"/>
    <x v="5"/>
    <x v="1"/>
    <x v="3"/>
    <s v="India"/>
    <n v="56"/>
    <n v="1800"/>
    <n v="100800"/>
    <n v="900"/>
    <n v="99900"/>
    <n v="50400"/>
    <n v="50659.040000000001"/>
    <n v="50140.959999999999"/>
    <n v="99640.960000000006"/>
    <n v="335"/>
    <n v="259.04000000000002"/>
    <x v="9"/>
    <n v="900"/>
    <s v="Delhi NCR Mega Hub"/>
    <x v="3"/>
  </r>
  <r>
    <n v="100559"/>
    <x v="558"/>
    <x v="1"/>
    <s v="2025"/>
    <s v="FedEx"/>
    <x v="0"/>
    <x v="0"/>
    <x v="4"/>
    <s v="India"/>
    <n v="94"/>
    <n v="3200"/>
    <n v="300800"/>
    <n v="1200"/>
    <n v="299600"/>
    <n v="188000"/>
    <n v="190241.34"/>
    <n v="110558.66"/>
    <n v="297358.65999999997"/>
    <n v="834"/>
    <n v="2241.34"/>
    <x v="0"/>
    <n v="2000"/>
    <s v="Kolkata Regional Hub"/>
    <x v="4"/>
  </r>
  <r>
    <n v="100560"/>
    <x v="559"/>
    <x v="10"/>
    <s v="2025"/>
    <s v="Ecom Express"/>
    <x v="7"/>
    <x v="0"/>
    <x v="1"/>
    <s v="India"/>
    <n v="70"/>
    <n v="600"/>
    <n v="42000"/>
    <n v="250"/>
    <n v="41750"/>
    <n v="24500"/>
    <n v="24807.41"/>
    <n v="17192.59"/>
    <n v="41442.589999999997"/>
    <n v="1140"/>
    <n v="307.41000000000003"/>
    <x v="14"/>
    <n v="350"/>
    <s v="Nagpur Central Hub"/>
    <x v="1"/>
  </r>
  <r>
    <n v="100561"/>
    <x v="560"/>
    <x v="2"/>
    <s v="2025"/>
    <s v="Ekart"/>
    <x v="4"/>
    <x v="2"/>
    <x v="2"/>
    <s v="India"/>
    <n v="25"/>
    <n v="1500"/>
    <n v="37500"/>
    <n v="700"/>
    <n v="36800"/>
    <n v="20000"/>
    <n v="20821.29"/>
    <n v="16678.71"/>
    <n v="35978.71"/>
    <n v="703"/>
    <n v="821.29"/>
    <x v="10"/>
    <n v="800"/>
    <s v="Mumbai Mega Hub"/>
    <x v="2"/>
  </r>
  <r>
    <n v="100562"/>
    <x v="561"/>
    <x v="3"/>
    <s v="2025"/>
    <s v="Ecom Express"/>
    <x v="7"/>
    <x v="0"/>
    <x v="2"/>
    <s v="India"/>
    <n v="28"/>
    <n v="600"/>
    <n v="16800"/>
    <n v="250"/>
    <n v="16550"/>
    <n v="9800"/>
    <n v="10384.11"/>
    <n v="6415.8899999999994"/>
    <n v="15965.89"/>
    <n v="1062"/>
    <n v="584.11"/>
    <x v="14"/>
    <n v="350"/>
    <s v="Mumbai Mega Hub"/>
    <x v="2"/>
  </r>
  <r>
    <n v="100563"/>
    <x v="562"/>
    <x v="3"/>
    <s v="2025"/>
    <s v="Blue Dart"/>
    <x v="5"/>
    <x v="0"/>
    <x v="1"/>
    <s v="India"/>
    <n v="70"/>
    <n v="2800"/>
    <n v="196000"/>
    <n v="1300"/>
    <n v="194700"/>
    <n v="105000"/>
    <n v="105919.95"/>
    <n v="90080.05"/>
    <n v="193780.05"/>
    <n v="552"/>
    <n v="919.95"/>
    <x v="18"/>
    <n v="1500"/>
    <s v="Nagpur Central Hub"/>
    <x v="1"/>
  </r>
  <r>
    <n v="100564"/>
    <x v="563"/>
    <x v="7"/>
    <s v="2025"/>
    <s v="Blue Dart"/>
    <x v="6"/>
    <x v="0"/>
    <x v="2"/>
    <s v="India"/>
    <n v="78"/>
    <n v="15000"/>
    <n v="1170000"/>
    <n v="5500"/>
    <n v="1164500"/>
    <n v="741000"/>
    <n v="741795.48"/>
    <n v="428204.52"/>
    <n v="1163704.52"/>
    <n v="1111"/>
    <n v="795.48"/>
    <x v="11"/>
    <n v="9500"/>
    <s v="Mumbai Mega Hub"/>
    <x v="2"/>
  </r>
  <r>
    <n v="100565"/>
    <x v="564"/>
    <x v="1"/>
    <s v="2025"/>
    <s v="Shadowfax"/>
    <x v="5"/>
    <x v="0"/>
    <x v="0"/>
    <s v="India"/>
    <n v="25"/>
    <n v="4500"/>
    <n v="112500"/>
    <n v="2000"/>
    <n v="110500"/>
    <n v="62500"/>
    <n v="63079.4"/>
    <n v="49420.6"/>
    <n v="109920.6"/>
    <n v="960"/>
    <n v="579.4"/>
    <x v="6"/>
    <n v="2500"/>
    <s v="Bengaluru Regional Hub"/>
    <x v="0"/>
  </r>
  <r>
    <n v="100566"/>
    <x v="565"/>
    <x v="4"/>
    <s v="2025"/>
    <s v="Ekart"/>
    <x v="6"/>
    <x v="0"/>
    <x v="1"/>
    <s v="India"/>
    <n v="20"/>
    <n v="4500"/>
    <n v="90000"/>
    <n v="1700"/>
    <n v="88300"/>
    <n v="56000"/>
    <n v="56595.59"/>
    <n v="33404.410000000003"/>
    <n v="87704.41"/>
    <n v="566"/>
    <n v="595.59"/>
    <x v="7"/>
    <n v="2800"/>
    <s v="Nagpur Central Hub"/>
    <x v="1"/>
  </r>
  <r>
    <n v="100567"/>
    <x v="566"/>
    <x v="5"/>
    <s v="2025"/>
    <s v="Blue Dart"/>
    <x v="5"/>
    <x v="1"/>
    <x v="3"/>
    <s v="India"/>
    <n v="20"/>
    <n v="1800"/>
    <n v="36000"/>
    <n v="900"/>
    <n v="35100"/>
    <n v="18000"/>
    <n v="19017.900000000001"/>
    <n v="16982.099999999999"/>
    <n v="34082.1"/>
    <n v="773"/>
    <n v="1017.9"/>
    <x v="9"/>
    <n v="900"/>
    <s v="Delhi NCR Mega Hub"/>
    <x v="3"/>
  </r>
  <r>
    <n v="100568"/>
    <x v="567"/>
    <x v="9"/>
    <s v="2025"/>
    <s v="Shadowfax"/>
    <x v="4"/>
    <x v="0"/>
    <x v="4"/>
    <s v="India"/>
    <n v="69"/>
    <n v="1500"/>
    <n v="103500"/>
    <n v="700"/>
    <n v="102800"/>
    <n v="55200"/>
    <n v="56193.82"/>
    <n v="47306.18"/>
    <n v="101806.18"/>
    <n v="1159"/>
    <n v="993.82"/>
    <x v="10"/>
    <n v="800"/>
    <s v="Kolkata Regional Hub"/>
    <x v="4"/>
  </r>
  <r>
    <n v="100569"/>
    <x v="568"/>
    <x v="0"/>
    <s v="2025"/>
    <s v="Delhivery"/>
    <x v="7"/>
    <x v="0"/>
    <x v="4"/>
    <s v="India"/>
    <n v="47"/>
    <n v="850"/>
    <n v="39950"/>
    <n v="300"/>
    <n v="39650"/>
    <n v="25850"/>
    <n v="28189.360000000001"/>
    <n v="11760.64"/>
    <n v="37310.639999999999"/>
    <n v="1009"/>
    <n v="2339.36"/>
    <x v="13"/>
    <n v="550"/>
    <s v="Kolkata Regional Hub"/>
    <x v="4"/>
  </r>
  <r>
    <n v="100570"/>
    <x v="569"/>
    <x v="7"/>
    <s v="2025"/>
    <s v="Ecom Express"/>
    <x v="5"/>
    <x v="0"/>
    <x v="4"/>
    <s v="India"/>
    <n v="37"/>
    <n v="4500"/>
    <n v="166500"/>
    <n v="2000"/>
    <n v="164500"/>
    <n v="92500"/>
    <n v="93285.74"/>
    <n v="73214.259999999995"/>
    <n v="163714.26"/>
    <n v="507"/>
    <n v="785.74"/>
    <x v="6"/>
    <n v="2500"/>
    <s v="Kolkata Regional Hub"/>
    <x v="4"/>
  </r>
  <r>
    <n v="100571"/>
    <x v="570"/>
    <x v="3"/>
    <s v="2025"/>
    <s v="Delhivery"/>
    <x v="4"/>
    <x v="1"/>
    <x v="4"/>
    <s v="India"/>
    <n v="99"/>
    <n v="1500"/>
    <n v="148500"/>
    <n v="700"/>
    <n v="147800"/>
    <n v="79200"/>
    <n v="79654.600000000006"/>
    <n v="68845.399999999994"/>
    <n v="147345.4"/>
    <n v="1153"/>
    <n v="454.6"/>
    <x v="10"/>
    <n v="800"/>
    <s v="Kolkata Regional Hub"/>
    <x v="4"/>
  </r>
  <r>
    <n v="100572"/>
    <x v="571"/>
    <x v="2"/>
    <s v="2025"/>
    <s v="Ecom Express"/>
    <x v="7"/>
    <x v="1"/>
    <x v="3"/>
    <s v="India"/>
    <n v="87"/>
    <n v="600"/>
    <n v="52200"/>
    <n v="250"/>
    <n v="51950"/>
    <n v="30450"/>
    <n v="31163.54"/>
    <n v="21036.46"/>
    <n v="51236.46"/>
    <n v="837"/>
    <n v="713.54"/>
    <x v="14"/>
    <n v="350"/>
    <s v="Delhi NCR Mega Hub"/>
    <x v="3"/>
  </r>
  <r>
    <n v="100573"/>
    <x v="572"/>
    <x v="10"/>
    <s v="2025"/>
    <s v="Ecom Express"/>
    <x v="0"/>
    <x v="2"/>
    <x v="2"/>
    <s v="India"/>
    <n v="20"/>
    <n v="6500"/>
    <n v="130000"/>
    <n v="2300"/>
    <n v="127700"/>
    <n v="84000"/>
    <n v="86540.89"/>
    <n v="43459.11"/>
    <n v="125159.11"/>
    <n v="734"/>
    <n v="2540.89"/>
    <x v="1"/>
    <n v="4200"/>
    <s v="Mumbai Mega Hub"/>
    <x v="2"/>
  </r>
  <r>
    <n v="100574"/>
    <x v="573"/>
    <x v="4"/>
    <s v="2025"/>
    <s v="Ekart"/>
    <x v="7"/>
    <x v="0"/>
    <x v="0"/>
    <s v="India"/>
    <n v="94"/>
    <n v="600"/>
    <n v="56400"/>
    <n v="250"/>
    <n v="56150"/>
    <n v="32900"/>
    <n v="35890.89"/>
    <n v="20509.11"/>
    <n v="53159.11"/>
    <n v="700"/>
    <n v="2990.89"/>
    <x v="14"/>
    <n v="350"/>
    <s v="Bengaluru Regional Hub"/>
    <x v="0"/>
  </r>
  <r>
    <n v="100575"/>
    <x v="574"/>
    <x v="7"/>
    <s v="2025"/>
    <s v="Amazon Logistics"/>
    <x v="3"/>
    <x v="0"/>
    <x v="4"/>
    <s v="India"/>
    <n v="1"/>
    <n v="8500"/>
    <n v="8500"/>
    <n v="3000"/>
    <n v="5500"/>
    <n v="5500"/>
    <n v="6704.21"/>
    <n v="1795.79"/>
    <n v="4295.79"/>
    <n v="496"/>
    <n v="1204.21"/>
    <x v="8"/>
    <n v="5500"/>
    <s v="Kolkata Regional Hub"/>
    <x v="4"/>
  </r>
  <r>
    <n v="100576"/>
    <x v="575"/>
    <x v="11"/>
    <s v="2025"/>
    <s v="Shadowfax"/>
    <x v="6"/>
    <x v="2"/>
    <x v="2"/>
    <s v="India"/>
    <n v="65"/>
    <n v="4500"/>
    <n v="292500"/>
    <n v="1700"/>
    <n v="290800"/>
    <n v="182000"/>
    <n v="182771.5"/>
    <n v="109728.5"/>
    <n v="290028.5"/>
    <n v="951"/>
    <n v="771.5"/>
    <x v="7"/>
    <n v="2800"/>
    <s v="Mumbai Mega Hub"/>
    <x v="2"/>
  </r>
  <r>
    <n v="100577"/>
    <x v="576"/>
    <x v="1"/>
    <s v="2025"/>
    <s v="Shadowfax"/>
    <x v="6"/>
    <x v="1"/>
    <x v="4"/>
    <s v="India"/>
    <n v="21"/>
    <n v="15000"/>
    <n v="315000"/>
    <n v="5500"/>
    <n v="309500"/>
    <n v="199500"/>
    <n v="200185.66"/>
    <n v="114814.34"/>
    <n v="308814.34000000003"/>
    <n v="634"/>
    <n v="685.66"/>
    <x v="11"/>
    <n v="9500"/>
    <s v="Kolkata Regional Hub"/>
    <x v="4"/>
  </r>
  <r>
    <n v="100578"/>
    <x v="577"/>
    <x v="6"/>
    <s v="2025"/>
    <s v="Blue Dart"/>
    <x v="3"/>
    <x v="0"/>
    <x v="0"/>
    <s v="India"/>
    <n v="58"/>
    <n v="8500"/>
    <n v="493000"/>
    <n v="3000"/>
    <n v="490000"/>
    <n v="319000"/>
    <n v="320231.73"/>
    <n v="172768.27000000002"/>
    <n v="488768.27"/>
    <n v="693"/>
    <n v="1231.73"/>
    <x v="8"/>
    <n v="5500"/>
    <s v="Bengaluru Regional Hub"/>
    <x v="0"/>
  </r>
  <r>
    <n v="100579"/>
    <x v="578"/>
    <x v="3"/>
    <s v="2025"/>
    <s v="Ekart"/>
    <x v="3"/>
    <x v="0"/>
    <x v="4"/>
    <s v="India"/>
    <n v="62"/>
    <n v="8500"/>
    <n v="527000"/>
    <n v="3000"/>
    <n v="524000"/>
    <n v="341000"/>
    <n v="341291.66"/>
    <n v="185708.34000000003"/>
    <n v="523708.34"/>
    <n v="813"/>
    <n v="291.66000000000003"/>
    <x v="8"/>
    <n v="5500"/>
    <s v="Kolkata Regional Hub"/>
    <x v="4"/>
  </r>
  <r>
    <n v="100580"/>
    <x v="579"/>
    <x v="0"/>
    <s v="2025"/>
    <s v="Delhivery"/>
    <x v="0"/>
    <x v="1"/>
    <x v="2"/>
    <s v="India"/>
    <n v="84"/>
    <n v="6500"/>
    <n v="546000"/>
    <n v="2300"/>
    <n v="543700"/>
    <n v="352800"/>
    <n v="353459.37"/>
    <n v="192540.63"/>
    <n v="543040.63"/>
    <n v="727"/>
    <n v="659.37"/>
    <x v="1"/>
    <n v="4200"/>
    <s v="Mumbai Mega Hub"/>
    <x v="2"/>
  </r>
  <r>
    <n v="100581"/>
    <x v="580"/>
    <x v="5"/>
    <s v="2025"/>
    <s v="FedEx"/>
    <x v="0"/>
    <x v="0"/>
    <x v="2"/>
    <s v="India"/>
    <n v="96"/>
    <n v="3200"/>
    <n v="307200"/>
    <n v="1200"/>
    <n v="306000"/>
    <n v="192000"/>
    <n v="193011.84"/>
    <n v="114188.16"/>
    <n v="304988.15999999997"/>
    <n v="780"/>
    <n v="1011.84"/>
    <x v="0"/>
    <n v="2000"/>
    <s v="Mumbai Mega Hub"/>
    <x v="2"/>
  </r>
  <r>
    <n v="100582"/>
    <x v="581"/>
    <x v="11"/>
    <s v="2025"/>
    <s v="Xpressbees"/>
    <x v="3"/>
    <x v="2"/>
    <x v="3"/>
    <s v="India"/>
    <n v="24"/>
    <n v="8500"/>
    <n v="204000"/>
    <n v="3000"/>
    <n v="201000"/>
    <n v="132000"/>
    <n v="132588.43"/>
    <n v="71411.570000000007"/>
    <n v="200411.57"/>
    <n v="540"/>
    <n v="588.42999999999995"/>
    <x v="8"/>
    <n v="5500"/>
    <s v="Delhi NCR Mega Hub"/>
    <x v="3"/>
  </r>
  <r>
    <n v="100583"/>
    <x v="582"/>
    <x v="6"/>
    <s v="2025"/>
    <s v="Ekart"/>
    <x v="4"/>
    <x v="2"/>
    <x v="3"/>
    <s v="India"/>
    <n v="78"/>
    <n v="1500"/>
    <n v="117000"/>
    <n v="700"/>
    <n v="116300"/>
    <n v="62400"/>
    <n v="63311.8"/>
    <n v="53688.2"/>
    <n v="115388.2"/>
    <n v="392"/>
    <n v="911.8"/>
    <x v="10"/>
    <n v="800"/>
    <s v="Delhi NCR Mega Hub"/>
    <x v="3"/>
  </r>
  <r>
    <n v="100584"/>
    <x v="583"/>
    <x v="6"/>
    <s v="2025"/>
    <s v="Ecom Express"/>
    <x v="0"/>
    <x v="0"/>
    <x v="3"/>
    <s v="India"/>
    <n v="92"/>
    <n v="3200"/>
    <n v="294400"/>
    <n v="1200"/>
    <n v="293200"/>
    <n v="184000"/>
    <n v="185013.44"/>
    <n v="109386.56"/>
    <n v="292186.56"/>
    <n v="1036"/>
    <n v="1013.44"/>
    <x v="0"/>
    <n v="2000"/>
    <s v="Delhi NCR Mega Hub"/>
    <x v="3"/>
  </r>
  <r>
    <n v="100585"/>
    <x v="584"/>
    <x v="11"/>
    <s v="2025"/>
    <s v="Ecom Express"/>
    <x v="7"/>
    <x v="2"/>
    <x v="4"/>
    <s v="India"/>
    <n v="71"/>
    <n v="1200"/>
    <n v="85200"/>
    <n v="400"/>
    <n v="84800"/>
    <n v="56800"/>
    <n v="58783.519999999997"/>
    <n v="26416.480000000003"/>
    <n v="82816.479999999996"/>
    <n v="769"/>
    <n v="1983.52"/>
    <x v="15"/>
    <n v="800"/>
    <s v="Kolkata Regional Hub"/>
    <x v="4"/>
  </r>
  <r>
    <n v="100586"/>
    <x v="585"/>
    <x v="11"/>
    <s v="2025"/>
    <s v="Blue Dart"/>
    <x v="2"/>
    <x v="0"/>
    <x v="4"/>
    <s v="India"/>
    <n v="94"/>
    <n v="450"/>
    <n v="42300"/>
    <n v="250"/>
    <n v="42050"/>
    <n v="18800"/>
    <n v="19721.93"/>
    <n v="22578.07"/>
    <n v="41128.07"/>
    <n v="1109"/>
    <n v="921.93"/>
    <x v="3"/>
    <n v="200"/>
    <s v="Kolkata Regional Hub"/>
    <x v="4"/>
  </r>
  <r>
    <n v="100587"/>
    <x v="586"/>
    <x v="0"/>
    <s v="2025"/>
    <s v="Blue Dart"/>
    <x v="5"/>
    <x v="1"/>
    <x v="3"/>
    <s v="India"/>
    <n v="38"/>
    <n v="4500"/>
    <n v="171000"/>
    <n v="2000"/>
    <n v="169000"/>
    <n v="95000"/>
    <n v="95993.2"/>
    <n v="75006.8"/>
    <n v="168006.8"/>
    <n v="782"/>
    <n v="993.2"/>
    <x v="6"/>
    <n v="2500"/>
    <s v="Delhi NCR Mega Hub"/>
    <x v="3"/>
  </r>
  <r>
    <n v="100588"/>
    <x v="587"/>
    <x v="9"/>
    <s v="2025"/>
    <s v="Xpressbees"/>
    <x v="2"/>
    <x v="0"/>
    <x v="0"/>
    <s v="India"/>
    <n v="11"/>
    <n v="2500"/>
    <n v="27500"/>
    <n v="1000"/>
    <n v="26500"/>
    <n v="16500"/>
    <n v="17190.04"/>
    <n v="10309.959999999999"/>
    <n v="25809.96"/>
    <n v="682"/>
    <n v="690.04"/>
    <x v="12"/>
    <n v="1500"/>
    <s v="Bengaluru Regional Hub"/>
    <x v="0"/>
  </r>
  <r>
    <n v="100589"/>
    <x v="588"/>
    <x v="11"/>
    <s v="2025"/>
    <s v="Blue Dart"/>
    <x v="0"/>
    <x v="1"/>
    <x v="1"/>
    <s v="India"/>
    <n v="81"/>
    <n v="3200"/>
    <n v="259200"/>
    <n v="1200"/>
    <n v="258000"/>
    <n v="162000"/>
    <n v="162722.51999999999"/>
    <n v="96477.48000000001"/>
    <n v="257277.48"/>
    <n v="457"/>
    <n v="722.52"/>
    <x v="0"/>
    <n v="2000"/>
    <s v="Nagpur Central Hub"/>
    <x v="1"/>
  </r>
  <r>
    <n v="100590"/>
    <x v="589"/>
    <x v="4"/>
    <s v="2025"/>
    <s v="Ecom Express"/>
    <x v="5"/>
    <x v="0"/>
    <x v="2"/>
    <s v="India"/>
    <n v="73"/>
    <n v="2800"/>
    <n v="204400"/>
    <n v="1300"/>
    <n v="203100"/>
    <n v="109500"/>
    <n v="110428.36"/>
    <n v="93971.64"/>
    <n v="202171.64"/>
    <n v="686"/>
    <n v="928.36"/>
    <x v="18"/>
    <n v="1500"/>
    <s v="Mumbai Mega Hub"/>
    <x v="2"/>
  </r>
  <r>
    <n v="100591"/>
    <x v="590"/>
    <x v="7"/>
    <s v="2025"/>
    <s v="Ecom Express"/>
    <x v="5"/>
    <x v="1"/>
    <x v="4"/>
    <s v="India"/>
    <n v="57"/>
    <n v="4500"/>
    <n v="256500"/>
    <n v="2000"/>
    <n v="254500"/>
    <n v="142500"/>
    <n v="143054.88"/>
    <n v="113445.12"/>
    <n v="253945.12"/>
    <n v="355"/>
    <n v="554.88"/>
    <x v="6"/>
    <n v="2500"/>
    <s v="Kolkata Regional Hub"/>
    <x v="4"/>
  </r>
  <r>
    <n v="100592"/>
    <x v="591"/>
    <x v="6"/>
    <s v="2025"/>
    <s v="Ekart"/>
    <x v="0"/>
    <x v="2"/>
    <x v="2"/>
    <s v="India"/>
    <n v="98"/>
    <n v="3200"/>
    <n v="313600"/>
    <n v="1200"/>
    <n v="312400"/>
    <n v="196000"/>
    <n v="196895.17"/>
    <n v="116704.82999999999"/>
    <n v="311504.83"/>
    <n v="772"/>
    <n v="895.17"/>
    <x v="0"/>
    <n v="2000"/>
    <s v="Mumbai Mega Hub"/>
    <x v="2"/>
  </r>
  <r>
    <n v="100593"/>
    <x v="592"/>
    <x v="6"/>
    <s v="2025"/>
    <s v="Ecom Express"/>
    <x v="4"/>
    <x v="0"/>
    <x v="1"/>
    <s v="India"/>
    <n v="54"/>
    <n v="5500"/>
    <n v="297000"/>
    <n v="2000"/>
    <n v="295000"/>
    <n v="189000"/>
    <n v="189496.63"/>
    <n v="107503.37"/>
    <n v="294503.37"/>
    <n v="433"/>
    <n v="496.63"/>
    <x v="5"/>
    <n v="3500"/>
    <s v="Nagpur Central Hub"/>
    <x v="1"/>
  </r>
  <r>
    <n v="100594"/>
    <x v="593"/>
    <x v="9"/>
    <s v="2025"/>
    <s v="Blue Dart"/>
    <x v="3"/>
    <x v="2"/>
    <x v="3"/>
    <s v="India"/>
    <n v="76"/>
    <n v="12000"/>
    <n v="912000"/>
    <n v="4000"/>
    <n v="908000"/>
    <n v="608000"/>
    <n v="608747.12"/>
    <n v="303252.88"/>
    <n v="907252.88"/>
    <n v="757"/>
    <n v="747.12"/>
    <x v="4"/>
    <n v="8000"/>
    <s v="Delhi NCR Mega Hub"/>
    <x v="3"/>
  </r>
  <r>
    <n v="100595"/>
    <x v="594"/>
    <x v="7"/>
    <s v="2025"/>
    <s v="DHL"/>
    <x v="5"/>
    <x v="1"/>
    <x v="3"/>
    <s v="India"/>
    <n v="80"/>
    <n v="2800"/>
    <n v="224000"/>
    <n v="1300"/>
    <n v="222700"/>
    <n v="120000"/>
    <n v="120197.83"/>
    <n v="103802.17"/>
    <n v="222502.17"/>
    <n v="903"/>
    <n v="197.83"/>
    <x v="18"/>
    <n v="1500"/>
    <s v="Delhi NCR Mega Hub"/>
    <x v="3"/>
  </r>
  <r>
    <n v="100596"/>
    <x v="595"/>
    <x v="7"/>
    <s v="2025"/>
    <s v="DHL"/>
    <x v="7"/>
    <x v="2"/>
    <x v="1"/>
    <s v="India"/>
    <n v="32"/>
    <n v="1200"/>
    <n v="38400"/>
    <n v="400"/>
    <n v="38000"/>
    <n v="25600"/>
    <n v="26156.400000000001"/>
    <n v="12243.599999999999"/>
    <n v="37443.599999999999"/>
    <n v="856"/>
    <n v="556.4"/>
    <x v="15"/>
    <n v="800"/>
    <s v="Nagpur Central Hub"/>
    <x v="1"/>
  </r>
  <r>
    <n v="100597"/>
    <x v="596"/>
    <x v="7"/>
    <s v="2025"/>
    <s v="DHL"/>
    <x v="1"/>
    <x v="2"/>
    <x v="0"/>
    <s v="India"/>
    <n v="4"/>
    <n v="45000"/>
    <n v="180000"/>
    <n v="13000"/>
    <n v="167000"/>
    <n v="128000"/>
    <n v="128666.89"/>
    <n v="51333.11"/>
    <n v="166333.10999999999"/>
    <n v="891"/>
    <n v="666.89"/>
    <x v="2"/>
    <n v="32000"/>
    <s v="Bengaluru Regional Hub"/>
    <x v="0"/>
  </r>
  <r>
    <n v="100598"/>
    <x v="597"/>
    <x v="8"/>
    <s v="2025"/>
    <s v="Shadowfax"/>
    <x v="0"/>
    <x v="0"/>
    <x v="3"/>
    <s v="India"/>
    <n v="51"/>
    <n v="6500"/>
    <n v="331500"/>
    <n v="2300"/>
    <n v="329200"/>
    <n v="214200"/>
    <n v="214917.68"/>
    <n v="116582.32"/>
    <n v="328482.32"/>
    <n v="1159"/>
    <n v="717.68"/>
    <x v="1"/>
    <n v="4200"/>
    <s v="Delhi NCR Mega Hub"/>
    <x v="3"/>
  </r>
  <r>
    <n v="100599"/>
    <x v="598"/>
    <x v="6"/>
    <s v="2025"/>
    <s v="FedEx"/>
    <x v="2"/>
    <x v="1"/>
    <x v="1"/>
    <s v="India"/>
    <n v="41"/>
    <n v="2500"/>
    <n v="102500"/>
    <n v="1000"/>
    <n v="101500"/>
    <n v="61500"/>
    <n v="64041.53"/>
    <n v="38458.47"/>
    <n v="98958.47"/>
    <n v="600"/>
    <n v="2541.5300000000002"/>
    <x v="12"/>
    <n v="1500"/>
    <s v="Nagpur Central Hub"/>
    <x v="1"/>
  </r>
  <r>
    <n v="100600"/>
    <x v="599"/>
    <x v="7"/>
    <s v="2025"/>
    <s v="Amazon Logistics"/>
    <x v="0"/>
    <x v="0"/>
    <x v="4"/>
    <s v="India"/>
    <n v="70"/>
    <n v="6500"/>
    <n v="455000"/>
    <n v="2300"/>
    <n v="452700"/>
    <n v="294000"/>
    <n v="294503.42"/>
    <n v="160496.58000000002"/>
    <n v="452196.58"/>
    <n v="798"/>
    <n v="503.42"/>
    <x v="1"/>
    <n v="4200"/>
    <s v="Kolkata Regional Hub"/>
    <x v="4"/>
  </r>
  <r>
    <n v="100601"/>
    <x v="462"/>
    <x v="3"/>
    <s v="2025"/>
    <s v="Ekart"/>
    <x v="2"/>
    <x v="0"/>
    <x v="4"/>
    <s v="India"/>
    <n v="68"/>
    <n v="2500"/>
    <n v="170000"/>
    <n v="1000"/>
    <n v="169000"/>
    <n v="102000"/>
    <n v="102487.5"/>
    <n v="67512.5"/>
    <n v="168512.5"/>
    <n v="385"/>
    <n v="487.5"/>
    <x v="12"/>
    <n v="1500"/>
    <s v="Kolkata Regional Hub"/>
    <x v="4"/>
  </r>
  <r>
    <n v="100602"/>
    <x v="600"/>
    <x v="5"/>
    <s v="2025"/>
    <s v="FedEx"/>
    <x v="2"/>
    <x v="1"/>
    <x v="0"/>
    <s v="India"/>
    <n v="26"/>
    <n v="450"/>
    <n v="11700"/>
    <n v="250"/>
    <n v="11450"/>
    <n v="5200"/>
    <n v="5851.16"/>
    <n v="5848.84"/>
    <n v="10798.84"/>
    <n v="711"/>
    <n v="651.16"/>
    <x v="3"/>
    <n v="200"/>
    <s v="Bengaluru Regional Hub"/>
    <x v="0"/>
  </r>
  <r>
    <n v="100603"/>
    <x v="601"/>
    <x v="3"/>
    <s v="2025"/>
    <s v="Ecom Express"/>
    <x v="6"/>
    <x v="2"/>
    <x v="4"/>
    <s v="India"/>
    <n v="46"/>
    <n v="15000"/>
    <n v="690000"/>
    <n v="5500"/>
    <n v="684500"/>
    <n v="437000"/>
    <n v="437341.9"/>
    <n v="252658.09999999998"/>
    <n v="684158.1"/>
    <n v="482"/>
    <n v="341.9"/>
    <x v="11"/>
    <n v="9500"/>
    <s v="Kolkata Regional Hub"/>
    <x v="4"/>
  </r>
  <r>
    <n v="100604"/>
    <x v="602"/>
    <x v="2"/>
    <s v="2025"/>
    <s v="Xpressbees"/>
    <x v="1"/>
    <x v="0"/>
    <x v="0"/>
    <s v="India"/>
    <n v="96"/>
    <n v="25000"/>
    <n v="2400000"/>
    <n v="7000"/>
    <n v="2393000"/>
    <n v="1728000"/>
    <n v="1729082.38"/>
    <n v="670917.62000000011"/>
    <n v="2391917.62"/>
    <n v="941"/>
    <n v="1082.3800000000001"/>
    <x v="17"/>
    <n v="18000"/>
    <s v="Bengaluru Regional Hub"/>
    <x v="0"/>
  </r>
  <r>
    <n v="100605"/>
    <x v="603"/>
    <x v="7"/>
    <s v="2025"/>
    <s v="DHL"/>
    <x v="4"/>
    <x v="2"/>
    <x v="0"/>
    <s v="India"/>
    <n v="31"/>
    <n v="1500"/>
    <n v="46500"/>
    <n v="700"/>
    <n v="45800"/>
    <n v="24800"/>
    <n v="25523.33"/>
    <n v="20976.67"/>
    <n v="45076.67"/>
    <n v="875"/>
    <n v="723.33"/>
    <x v="10"/>
    <n v="800"/>
    <s v="Bengaluru Regional Hub"/>
    <x v="0"/>
  </r>
  <r>
    <n v="100606"/>
    <x v="604"/>
    <x v="5"/>
    <s v="2025"/>
    <s v="Xpressbees"/>
    <x v="4"/>
    <x v="1"/>
    <x v="1"/>
    <s v="India"/>
    <n v="72"/>
    <n v="1500"/>
    <n v="108000"/>
    <n v="700"/>
    <n v="107300"/>
    <n v="57600"/>
    <n v="58070.91"/>
    <n v="49929.09"/>
    <n v="106829.09"/>
    <n v="546"/>
    <n v="470.91"/>
    <x v="10"/>
    <n v="800"/>
    <s v="Nagpur Central Hub"/>
    <x v="1"/>
  </r>
  <r>
    <n v="100607"/>
    <x v="605"/>
    <x v="9"/>
    <s v="2025"/>
    <s v="Amazon Logistics"/>
    <x v="6"/>
    <x v="2"/>
    <x v="4"/>
    <s v="India"/>
    <n v="63"/>
    <n v="4500"/>
    <n v="283500"/>
    <n v="1700"/>
    <n v="281800"/>
    <n v="176400"/>
    <n v="178421.36"/>
    <n v="105078.64000000001"/>
    <n v="279778.64"/>
    <n v="346"/>
    <n v="2021.36"/>
    <x v="7"/>
    <n v="2800"/>
    <s v="Kolkata Regional Hub"/>
    <x v="4"/>
  </r>
  <r>
    <n v="100608"/>
    <x v="606"/>
    <x v="6"/>
    <s v="2025"/>
    <s v="Blue Dart"/>
    <x v="2"/>
    <x v="0"/>
    <x v="2"/>
    <s v="India"/>
    <n v="38"/>
    <n v="450"/>
    <n v="17100"/>
    <n v="250"/>
    <n v="16850"/>
    <n v="7600"/>
    <n v="8412.74"/>
    <n v="8687.26"/>
    <n v="16037.26"/>
    <n v="664"/>
    <n v="812.74"/>
    <x v="3"/>
    <n v="200"/>
    <s v="Mumbai Mega Hub"/>
    <x v="2"/>
  </r>
  <r>
    <n v="100609"/>
    <x v="607"/>
    <x v="9"/>
    <s v="2025"/>
    <s v="Ekart"/>
    <x v="5"/>
    <x v="0"/>
    <x v="3"/>
    <s v="India"/>
    <n v="15"/>
    <n v="2800"/>
    <n v="42000"/>
    <n v="1300"/>
    <n v="40700"/>
    <n v="22500"/>
    <n v="22793.09"/>
    <n v="19206.91"/>
    <n v="40406.910000000003"/>
    <n v="825"/>
    <n v="293.08999999999997"/>
    <x v="18"/>
    <n v="1500"/>
    <s v="Delhi NCR Mega Hub"/>
    <x v="3"/>
  </r>
  <r>
    <n v="100610"/>
    <x v="608"/>
    <x v="9"/>
    <s v="2025"/>
    <s v="Ekart"/>
    <x v="4"/>
    <x v="0"/>
    <x v="0"/>
    <s v="India"/>
    <n v="58"/>
    <n v="1500"/>
    <n v="87000"/>
    <n v="700"/>
    <n v="86300"/>
    <n v="46400"/>
    <n v="46606.74"/>
    <n v="40393.26"/>
    <n v="86093.26"/>
    <n v="711"/>
    <n v="206.74"/>
    <x v="10"/>
    <n v="800"/>
    <s v="Bengaluru Regional Hub"/>
    <x v="0"/>
  </r>
  <r>
    <n v="100611"/>
    <x v="609"/>
    <x v="10"/>
    <s v="2025"/>
    <s v="Ecom Express"/>
    <x v="0"/>
    <x v="2"/>
    <x v="1"/>
    <s v="India"/>
    <n v="46"/>
    <n v="6500"/>
    <n v="299000"/>
    <n v="2300"/>
    <n v="296700"/>
    <n v="193200"/>
    <n v="194565.64"/>
    <n v="104434.35999999999"/>
    <n v="295334.36"/>
    <n v="407"/>
    <n v="1365.64"/>
    <x v="1"/>
    <n v="4200"/>
    <s v="Nagpur Central Hub"/>
    <x v="1"/>
  </r>
  <r>
    <n v="100612"/>
    <x v="610"/>
    <x v="6"/>
    <s v="2025"/>
    <s v="Amazon Logistics"/>
    <x v="2"/>
    <x v="0"/>
    <x v="1"/>
    <s v="India"/>
    <n v="69"/>
    <n v="450"/>
    <n v="31050"/>
    <n v="250"/>
    <n v="30800"/>
    <n v="13800"/>
    <n v="14722.28"/>
    <n v="16327.72"/>
    <n v="29877.72"/>
    <n v="586"/>
    <n v="922.28"/>
    <x v="3"/>
    <n v="200"/>
    <s v="Nagpur Central Hub"/>
    <x v="1"/>
  </r>
  <r>
    <n v="100613"/>
    <x v="611"/>
    <x v="4"/>
    <s v="2025"/>
    <s v="Xpressbees"/>
    <x v="0"/>
    <x v="2"/>
    <x v="4"/>
    <s v="India"/>
    <n v="70"/>
    <n v="3200"/>
    <n v="224000"/>
    <n v="1200"/>
    <n v="222800"/>
    <n v="140000"/>
    <n v="140424.01999999999"/>
    <n v="83575.98000000001"/>
    <n v="222375.98"/>
    <n v="615"/>
    <n v="424.02"/>
    <x v="0"/>
    <n v="2000"/>
    <s v="Kolkata Regional Hub"/>
    <x v="4"/>
  </r>
  <r>
    <n v="100614"/>
    <x v="612"/>
    <x v="5"/>
    <s v="2025"/>
    <s v="Xpressbees"/>
    <x v="1"/>
    <x v="1"/>
    <x v="3"/>
    <s v="India"/>
    <n v="98"/>
    <n v="25000"/>
    <n v="2450000"/>
    <n v="7000"/>
    <n v="2443000"/>
    <n v="1764000"/>
    <n v="1764221.55"/>
    <n v="685778.45"/>
    <n v="2442778.4500000002"/>
    <n v="384"/>
    <n v="221.55"/>
    <x v="17"/>
    <n v="18000"/>
    <s v="Delhi NCR Mega Hub"/>
    <x v="3"/>
  </r>
  <r>
    <n v="100615"/>
    <x v="613"/>
    <x v="5"/>
    <s v="2025"/>
    <s v="Shadowfax"/>
    <x v="2"/>
    <x v="0"/>
    <x v="2"/>
    <s v="India"/>
    <n v="96"/>
    <n v="2500"/>
    <n v="240000"/>
    <n v="1000"/>
    <n v="239000"/>
    <n v="144000"/>
    <n v="144403.96"/>
    <n v="95596.040000000008"/>
    <n v="238596.04"/>
    <n v="1144"/>
    <n v="403.96"/>
    <x v="12"/>
    <n v="1500"/>
    <s v="Mumbai Mega Hub"/>
    <x v="2"/>
  </r>
  <r>
    <n v="100616"/>
    <x v="614"/>
    <x v="9"/>
    <s v="2025"/>
    <s v="Amazon Logistics"/>
    <x v="0"/>
    <x v="1"/>
    <x v="1"/>
    <s v="India"/>
    <n v="65"/>
    <n v="6500"/>
    <n v="422500"/>
    <n v="2300"/>
    <n v="420200"/>
    <n v="273000"/>
    <n v="273380.88"/>
    <n v="149119.12"/>
    <n v="419819.12"/>
    <n v="1056"/>
    <n v="380.88"/>
    <x v="1"/>
    <n v="4200"/>
    <s v="Nagpur Central Hub"/>
    <x v="1"/>
  </r>
  <r>
    <n v="100617"/>
    <x v="615"/>
    <x v="1"/>
    <s v="2025"/>
    <s v="FedEx"/>
    <x v="3"/>
    <x v="0"/>
    <x v="0"/>
    <s v="India"/>
    <n v="23"/>
    <n v="8500"/>
    <n v="195500"/>
    <n v="3000"/>
    <n v="192500"/>
    <n v="126500"/>
    <n v="126995.88"/>
    <n v="68504.12"/>
    <n v="192004.12"/>
    <n v="1020"/>
    <n v="495.88"/>
    <x v="8"/>
    <n v="5500"/>
    <s v="Bengaluru Regional Hub"/>
    <x v="0"/>
  </r>
  <r>
    <n v="100618"/>
    <x v="616"/>
    <x v="6"/>
    <s v="2025"/>
    <s v="Shadowfax"/>
    <x v="2"/>
    <x v="1"/>
    <x v="2"/>
    <s v="India"/>
    <n v="96"/>
    <n v="2500"/>
    <n v="240000"/>
    <n v="1000"/>
    <n v="239000"/>
    <n v="144000"/>
    <n v="144724.14000000001"/>
    <n v="95275.859999999986"/>
    <n v="238275.86"/>
    <n v="1042"/>
    <n v="724.14"/>
    <x v="12"/>
    <n v="1500"/>
    <s v="Mumbai Mega Hub"/>
    <x v="2"/>
  </r>
  <r>
    <n v="100619"/>
    <x v="617"/>
    <x v="1"/>
    <s v="2025"/>
    <s v="Shadowfax"/>
    <x v="4"/>
    <x v="0"/>
    <x v="0"/>
    <s v="India"/>
    <n v="84"/>
    <n v="1500"/>
    <n v="126000"/>
    <n v="700"/>
    <n v="125300"/>
    <n v="67200"/>
    <n v="68059.91"/>
    <n v="57940.09"/>
    <n v="124440.09"/>
    <n v="733"/>
    <n v="859.91"/>
    <x v="10"/>
    <n v="800"/>
    <s v="Bengaluru Regional Hub"/>
    <x v="0"/>
  </r>
  <r>
    <n v="100620"/>
    <x v="618"/>
    <x v="8"/>
    <s v="2025"/>
    <s v="Delhivery"/>
    <x v="1"/>
    <x v="1"/>
    <x v="3"/>
    <s v="India"/>
    <n v="71"/>
    <n v="3500"/>
    <n v="248500"/>
    <n v="1300"/>
    <n v="247200"/>
    <n v="156200"/>
    <n v="156449.32"/>
    <n v="92050.68"/>
    <n v="246950.68"/>
    <n v="929"/>
    <n v="249.32"/>
    <x v="16"/>
    <n v="2200"/>
    <s v="Delhi NCR Mega Hub"/>
    <x v="3"/>
  </r>
  <r>
    <n v="100621"/>
    <x v="619"/>
    <x v="1"/>
    <s v="2025"/>
    <s v="Delhivery"/>
    <x v="6"/>
    <x v="1"/>
    <x v="1"/>
    <s v="India"/>
    <n v="73"/>
    <n v="15000"/>
    <n v="1095000"/>
    <n v="5500"/>
    <n v="1089500"/>
    <n v="693500"/>
    <n v="694121.57"/>
    <n v="400878.43000000005"/>
    <n v="1088878.43"/>
    <n v="872"/>
    <n v="621.57000000000005"/>
    <x v="11"/>
    <n v="9500"/>
    <s v="Nagpur Central Hub"/>
    <x v="1"/>
  </r>
  <r>
    <n v="100622"/>
    <x v="620"/>
    <x v="6"/>
    <s v="2025"/>
    <s v="Ecom Express"/>
    <x v="1"/>
    <x v="1"/>
    <x v="3"/>
    <s v="India"/>
    <n v="35"/>
    <n v="25000"/>
    <n v="875000"/>
    <n v="7000"/>
    <n v="868000"/>
    <n v="630000"/>
    <n v="630509.46"/>
    <n v="244490.54000000004"/>
    <n v="867490.54"/>
    <n v="597"/>
    <n v="509.46"/>
    <x v="17"/>
    <n v="18000"/>
    <s v="Delhi NCR Mega Hub"/>
    <x v="3"/>
  </r>
  <r>
    <n v="100623"/>
    <x v="621"/>
    <x v="8"/>
    <s v="2025"/>
    <s v="Shadowfax"/>
    <x v="0"/>
    <x v="1"/>
    <x v="0"/>
    <s v="India"/>
    <n v="75"/>
    <n v="3200"/>
    <n v="240000"/>
    <n v="1200"/>
    <n v="238800"/>
    <n v="150000"/>
    <n v="151106.96"/>
    <n v="88893.040000000008"/>
    <n v="237693.04"/>
    <n v="843"/>
    <n v="1106.96"/>
    <x v="0"/>
    <n v="2000"/>
    <s v="Bengaluru Regional Hub"/>
    <x v="0"/>
  </r>
  <r>
    <n v="100624"/>
    <x v="622"/>
    <x v="7"/>
    <s v="2025"/>
    <s v="Shadowfax"/>
    <x v="4"/>
    <x v="0"/>
    <x v="4"/>
    <s v="India"/>
    <n v="77"/>
    <n v="1500"/>
    <n v="115500"/>
    <n v="700"/>
    <n v="114800"/>
    <n v="61600"/>
    <n v="62257.02"/>
    <n v="53242.98"/>
    <n v="114142.98"/>
    <n v="886"/>
    <n v="657.02"/>
    <x v="10"/>
    <n v="800"/>
    <s v="Kolkata Regional Hub"/>
    <x v="4"/>
  </r>
  <r>
    <n v="100625"/>
    <x v="623"/>
    <x v="10"/>
    <s v="2025"/>
    <s v="Ecom Express"/>
    <x v="3"/>
    <x v="0"/>
    <x v="1"/>
    <s v="India"/>
    <n v="75"/>
    <n v="12000"/>
    <n v="900000"/>
    <n v="4000"/>
    <n v="896000"/>
    <n v="600000"/>
    <n v="600620.81999999995"/>
    <n v="299379.18000000005"/>
    <n v="895379.18"/>
    <n v="1098"/>
    <n v="620.82000000000005"/>
    <x v="4"/>
    <n v="8000"/>
    <s v="Nagpur Central Hub"/>
    <x v="1"/>
  </r>
  <r>
    <n v="100626"/>
    <x v="624"/>
    <x v="6"/>
    <s v="2025"/>
    <s v="Ecom Express"/>
    <x v="3"/>
    <x v="0"/>
    <x v="0"/>
    <s v="India"/>
    <n v="74"/>
    <n v="8500"/>
    <n v="629000"/>
    <n v="3000"/>
    <n v="626000"/>
    <n v="407000"/>
    <n v="407932.49"/>
    <n v="221067.51"/>
    <n v="625067.51"/>
    <n v="1182"/>
    <n v="932.49"/>
    <x v="8"/>
    <n v="5500"/>
    <s v="Bengaluru Regional Hub"/>
    <x v="0"/>
  </r>
  <r>
    <n v="100627"/>
    <x v="625"/>
    <x v="10"/>
    <s v="2025"/>
    <s v="Ekart"/>
    <x v="6"/>
    <x v="0"/>
    <x v="1"/>
    <s v="India"/>
    <n v="30"/>
    <n v="15000"/>
    <n v="450000"/>
    <n v="5500"/>
    <n v="444500"/>
    <n v="285000"/>
    <n v="285377.67"/>
    <n v="164622.33000000002"/>
    <n v="444122.33"/>
    <n v="754"/>
    <n v="377.67"/>
    <x v="11"/>
    <n v="9500"/>
    <s v="Nagpur Central Hub"/>
    <x v="1"/>
  </r>
  <r>
    <n v="100628"/>
    <x v="626"/>
    <x v="3"/>
    <s v="2025"/>
    <s v="Xpressbees"/>
    <x v="7"/>
    <x v="0"/>
    <x v="4"/>
    <s v="India"/>
    <n v="70"/>
    <n v="600"/>
    <n v="42000"/>
    <n v="250"/>
    <n v="41750"/>
    <n v="24500"/>
    <n v="25360.34"/>
    <n v="16639.66"/>
    <n v="40889.660000000003"/>
    <n v="1089"/>
    <n v="860.34"/>
    <x v="14"/>
    <n v="350"/>
    <s v="Kolkata Regional Hub"/>
    <x v="4"/>
  </r>
  <r>
    <n v="100629"/>
    <x v="627"/>
    <x v="2"/>
    <s v="2025"/>
    <s v="Ekart"/>
    <x v="1"/>
    <x v="0"/>
    <x v="2"/>
    <s v="India"/>
    <n v="21"/>
    <n v="45000"/>
    <n v="945000"/>
    <n v="13000"/>
    <n v="932000"/>
    <n v="672000"/>
    <n v="672710.44"/>
    <n v="272289.56000000006"/>
    <n v="931289.56"/>
    <n v="963"/>
    <n v="710.44"/>
    <x v="2"/>
    <n v="32000"/>
    <s v="Mumbai Mega Hub"/>
    <x v="2"/>
  </r>
  <r>
    <n v="100630"/>
    <x v="628"/>
    <x v="10"/>
    <s v="2025"/>
    <s v="Amazon Logistics"/>
    <x v="4"/>
    <x v="2"/>
    <x v="3"/>
    <s v="India"/>
    <n v="3"/>
    <n v="1500"/>
    <n v="4500"/>
    <n v="700"/>
    <n v="3800"/>
    <n v="2400"/>
    <n v="3038.74"/>
    <n v="1461.2600000000002"/>
    <n v="3161.26"/>
    <n v="987"/>
    <n v="638.74"/>
    <x v="10"/>
    <n v="800"/>
    <s v="Delhi NCR Mega Hub"/>
    <x v="3"/>
  </r>
  <r>
    <n v="100631"/>
    <x v="629"/>
    <x v="1"/>
    <s v="2025"/>
    <s v="Xpressbees"/>
    <x v="4"/>
    <x v="1"/>
    <x v="4"/>
    <s v="India"/>
    <n v="53"/>
    <n v="1500"/>
    <n v="79500"/>
    <n v="700"/>
    <n v="78800"/>
    <n v="42400"/>
    <n v="42746.04"/>
    <n v="36753.96"/>
    <n v="78453.960000000006"/>
    <n v="332"/>
    <n v="346.04"/>
    <x v="10"/>
    <n v="800"/>
    <s v="Kolkata Regional Hub"/>
    <x v="4"/>
  </r>
  <r>
    <n v="100632"/>
    <x v="630"/>
    <x v="4"/>
    <s v="2025"/>
    <s v="Ecom Express"/>
    <x v="7"/>
    <x v="2"/>
    <x v="3"/>
    <s v="India"/>
    <n v="52"/>
    <n v="1200"/>
    <n v="62400"/>
    <n v="400"/>
    <n v="62000"/>
    <n v="41600"/>
    <n v="42331.99"/>
    <n v="20068.010000000002"/>
    <n v="61268.01"/>
    <n v="872"/>
    <n v="731.99"/>
    <x v="15"/>
    <n v="800"/>
    <s v="Delhi NCR Mega Hub"/>
    <x v="3"/>
  </r>
  <r>
    <n v="100633"/>
    <x v="631"/>
    <x v="9"/>
    <s v="2025"/>
    <s v="Amazon Logistics"/>
    <x v="5"/>
    <x v="0"/>
    <x v="2"/>
    <s v="India"/>
    <n v="81"/>
    <n v="4500"/>
    <n v="364500"/>
    <n v="2000"/>
    <n v="362500"/>
    <n v="202500"/>
    <n v="204403.72"/>
    <n v="160096.28"/>
    <n v="360596.28"/>
    <n v="335"/>
    <n v="1903.72"/>
    <x v="6"/>
    <n v="2500"/>
    <s v="Mumbai Mega Hub"/>
    <x v="2"/>
  </r>
  <r>
    <n v="100634"/>
    <x v="632"/>
    <x v="0"/>
    <s v="2025"/>
    <s v="Shadowfax"/>
    <x v="0"/>
    <x v="1"/>
    <x v="4"/>
    <s v="India"/>
    <n v="19"/>
    <n v="3200"/>
    <n v="60800"/>
    <n v="1200"/>
    <n v="59600"/>
    <n v="38000"/>
    <n v="40505.79"/>
    <n v="20294.21"/>
    <n v="57094.21"/>
    <n v="773"/>
    <n v="2505.79"/>
    <x v="0"/>
    <n v="2000"/>
    <s v="Kolkata Regional Hub"/>
    <x v="4"/>
  </r>
  <r>
    <n v="100635"/>
    <x v="633"/>
    <x v="4"/>
    <s v="2025"/>
    <s v="Amazon Logistics"/>
    <x v="7"/>
    <x v="2"/>
    <x v="3"/>
    <s v="India"/>
    <n v="68"/>
    <n v="1200"/>
    <n v="81600"/>
    <n v="400"/>
    <n v="81200"/>
    <n v="54400"/>
    <n v="55287.76"/>
    <n v="26312.239999999998"/>
    <n v="80312.240000000005"/>
    <n v="1002"/>
    <n v="887.76"/>
    <x v="15"/>
    <n v="800"/>
    <s v="Delhi NCR Mega Hub"/>
    <x v="3"/>
  </r>
  <r>
    <n v="100636"/>
    <x v="634"/>
    <x v="1"/>
    <s v="2025"/>
    <s v="Amazon Logistics"/>
    <x v="0"/>
    <x v="0"/>
    <x v="1"/>
    <s v="India"/>
    <n v="68"/>
    <n v="6500"/>
    <n v="442000"/>
    <n v="2300"/>
    <n v="439700"/>
    <n v="285600"/>
    <n v="286172.82"/>
    <n v="155827.18"/>
    <n v="439127.18"/>
    <n v="869"/>
    <n v="572.82000000000005"/>
    <x v="1"/>
    <n v="4200"/>
    <s v="Nagpur Central Hub"/>
    <x v="1"/>
  </r>
  <r>
    <n v="100637"/>
    <x v="635"/>
    <x v="5"/>
    <s v="2025"/>
    <s v="Blue Dart"/>
    <x v="1"/>
    <x v="1"/>
    <x v="0"/>
    <s v="India"/>
    <n v="86"/>
    <n v="25000"/>
    <n v="2150000"/>
    <n v="7000"/>
    <n v="2143000"/>
    <n v="1548000"/>
    <n v="1548416.28"/>
    <n v="601583.72"/>
    <n v="2142583.7200000002"/>
    <n v="1109"/>
    <n v="416.28"/>
    <x v="17"/>
    <n v="18000"/>
    <s v="Bengaluru Regional Hub"/>
    <x v="0"/>
  </r>
  <r>
    <n v="100638"/>
    <x v="636"/>
    <x v="11"/>
    <s v="2025"/>
    <s v="Ekart"/>
    <x v="2"/>
    <x v="0"/>
    <x v="2"/>
    <s v="India"/>
    <n v="37"/>
    <n v="450"/>
    <n v="16650"/>
    <n v="250"/>
    <n v="16400"/>
    <n v="7400"/>
    <n v="7571.56"/>
    <n v="9078.4399999999987"/>
    <n v="16228.44"/>
    <n v="357"/>
    <n v="171.56"/>
    <x v="3"/>
    <n v="200"/>
    <s v="Mumbai Mega Hub"/>
    <x v="2"/>
  </r>
  <r>
    <n v="100639"/>
    <x v="637"/>
    <x v="6"/>
    <s v="2025"/>
    <s v="Delhivery"/>
    <x v="4"/>
    <x v="2"/>
    <x v="4"/>
    <s v="India"/>
    <n v="34"/>
    <n v="1500"/>
    <n v="51000"/>
    <n v="700"/>
    <n v="50300"/>
    <n v="27200"/>
    <n v="27601.82"/>
    <n v="23398.18"/>
    <n v="49898.18"/>
    <n v="676"/>
    <n v="401.82"/>
    <x v="10"/>
    <n v="800"/>
    <s v="Kolkata Regional Hub"/>
    <x v="4"/>
  </r>
  <r>
    <n v="100640"/>
    <x v="638"/>
    <x v="9"/>
    <s v="2025"/>
    <s v="Xpressbees"/>
    <x v="3"/>
    <x v="2"/>
    <x v="2"/>
    <s v="India"/>
    <n v="84"/>
    <n v="8500"/>
    <n v="714000"/>
    <n v="3000"/>
    <n v="711000"/>
    <n v="462000"/>
    <n v="462820.11"/>
    <n v="251179.89"/>
    <n v="710179.89"/>
    <n v="443"/>
    <n v="820.11"/>
    <x v="8"/>
    <n v="5500"/>
    <s v="Mumbai Mega Hub"/>
    <x v="2"/>
  </r>
  <r>
    <n v="100641"/>
    <x v="639"/>
    <x v="6"/>
    <s v="2025"/>
    <s v="FedEx"/>
    <x v="6"/>
    <x v="0"/>
    <x v="2"/>
    <s v="India"/>
    <n v="4"/>
    <n v="4500"/>
    <n v="18000"/>
    <n v="1700"/>
    <n v="16300"/>
    <n v="11200"/>
    <n v="11613.64"/>
    <n v="6386.3600000000006"/>
    <n v="15886.36"/>
    <n v="447"/>
    <n v="413.64"/>
    <x v="7"/>
    <n v="2800"/>
    <s v="Mumbai Mega Hub"/>
    <x v="2"/>
  </r>
  <r>
    <n v="100642"/>
    <x v="640"/>
    <x v="7"/>
    <s v="2025"/>
    <s v="Blue Dart"/>
    <x v="2"/>
    <x v="0"/>
    <x v="3"/>
    <s v="India"/>
    <n v="46"/>
    <n v="450"/>
    <n v="20700"/>
    <n v="250"/>
    <n v="20450"/>
    <n v="9200"/>
    <n v="9641.2000000000007"/>
    <n v="11058.8"/>
    <n v="20008.8"/>
    <n v="1145"/>
    <n v="441.2"/>
    <x v="3"/>
    <n v="200"/>
    <s v="Delhi NCR Mega Hub"/>
    <x v="3"/>
  </r>
  <r>
    <n v="100643"/>
    <x v="641"/>
    <x v="7"/>
    <s v="2025"/>
    <s v="Ecom Express"/>
    <x v="3"/>
    <x v="0"/>
    <x v="2"/>
    <s v="India"/>
    <n v="27"/>
    <n v="8500"/>
    <n v="229500"/>
    <n v="3000"/>
    <n v="226500"/>
    <n v="148500"/>
    <n v="149206.46"/>
    <n v="80293.540000000008"/>
    <n v="225793.54"/>
    <n v="433"/>
    <n v="706.46"/>
    <x v="8"/>
    <n v="5500"/>
    <s v="Mumbai Mega Hub"/>
    <x v="2"/>
  </r>
  <r>
    <n v="100644"/>
    <x v="642"/>
    <x v="6"/>
    <s v="2025"/>
    <s v="DHL"/>
    <x v="5"/>
    <x v="0"/>
    <x v="3"/>
    <s v="India"/>
    <n v="36"/>
    <n v="1800"/>
    <n v="64800"/>
    <n v="900"/>
    <n v="63900"/>
    <n v="32400"/>
    <n v="33015.660000000003"/>
    <n v="31784.339999999997"/>
    <n v="63284.34"/>
    <n v="828"/>
    <n v="615.66"/>
    <x v="9"/>
    <n v="900"/>
    <s v="Delhi NCR Mega Hub"/>
    <x v="3"/>
  </r>
  <r>
    <n v="100645"/>
    <x v="643"/>
    <x v="11"/>
    <s v="2025"/>
    <s v="Shadowfax"/>
    <x v="0"/>
    <x v="1"/>
    <x v="0"/>
    <s v="India"/>
    <n v="64"/>
    <n v="3200"/>
    <n v="204800"/>
    <n v="1200"/>
    <n v="203600"/>
    <n v="128000"/>
    <n v="128622.82"/>
    <n v="76177.179999999993"/>
    <n v="202977.18"/>
    <n v="717"/>
    <n v="622.82000000000005"/>
    <x v="0"/>
    <n v="2000"/>
    <s v="Bengaluru Regional Hub"/>
    <x v="0"/>
  </r>
  <r>
    <n v="100646"/>
    <x v="644"/>
    <x v="6"/>
    <s v="2025"/>
    <s v="Ecom Express"/>
    <x v="0"/>
    <x v="1"/>
    <x v="2"/>
    <s v="India"/>
    <n v="89"/>
    <n v="6500"/>
    <n v="578500"/>
    <n v="2300"/>
    <n v="576200"/>
    <n v="373800"/>
    <n v="374736.63"/>
    <n v="203763.37"/>
    <n v="575263.37"/>
    <n v="1158"/>
    <n v="936.63"/>
    <x v="1"/>
    <n v="4200"/>
    <s v="Mumbai Mega Hub"/>
    <x v="2"/>
  </r>
  <r>
    <n v="100647"/>
    <x v="645"/>
    <x v="8"/>
    <s v="2025"/>
    <s v="Delhivery"/>
    <x v="2"/>
    <x v="1"/>
    <x v="4"/>
    <s v="India"/>
    <n v="43"/>
    <n v="450"/>
    <n v="19350"/>
    <n v="250"/>
    <n v="19100"/>
    <n v="8600"/>
    <n v="8820.52"/>
    <n v="10529.48"/>
    <n v="18879.48"/>
    <n v="769"/>
    <n v="220.52"/>
    <x v="3"/>
    <n v="200"/>
    <s v="Kolkata Regional Hub"/>
    <x v="4"/>
  </r>
  <r>
    <n v="100648"/>
    <x v="646"/>
    <x v="1"/>
    <s v="2025"/>
    <s v="Delhivery"/>
    <x v="6"/>
    <x v="2"/>
    <x v="0"/>
    <s v="India"/>
    <n v="30"/>
    <n v="4500"/>
    <n v="135000"/>
    <n v="1700"/>
    <n v="133300"/>
    <n v="84000"/>
    <n v="84288.639999999999"/>
    <n v="50711.360000000001"/>
    <n v="133011.35999999999"/>
    <n v="920"/>
    <n v="288.64"/>
    <x v="7"/>
    <n v="2800"/>
    <s v="Bengaluru Regional Hub"/>
    <x v="0"/>
  </r>
  <r>
    <n v="100649"/>
    <x v="647"/>
    <x v="5"/>
    <s v="2025"/>
    <s v="Ecom Express"/>
    <x v="1"/>
    <x v="0"/>
    <x v="3"/>
    <s v="India"/>
    <n v="27"/>
    <n v="45000"/>
    <n v="1215000"/>
    <n v="13000"/>
    <n v="1202000"/>
    <n v="864000"/>
    <n v="864529.74"/>
    <n v="350470.26"/>
    <n v="1201470.26"/>
    <n v="834"/>
    <n v="529.74"/>
    <x v="2"/>
    <n v="32000"/>
    <s v="Delhi NCR Mega Hub"/>
    <x v="3"/>
  </r>
  <r>
    <n v="100650"/>
    <x v="648"/>
    <x v="1"/>
    <s v="2025"/>
    <s v="Ekart"/>
    <x v="0"/>
    <x v="1"/>
    <x v="3"/>
    <s v="India"/>
    <n v="87"/>
    <n v="6500"/>
    <n v="565500"/>
    <n v="2300"/>
    <n v="563200"/>
    <n v="365400"/>
    <n v="365780.34"/>
    <n v="199719.65999999997"/>
    <n v="562819.66"/>
    <n v="554"/>
    <n v="380.34"/>
    <x v="1"/>
    <n v="4200"/>
    <s v="Delhi NCR Mega Hub"/>
    <x v="3"/>
  </r>
  <r>
    <n v="100651"/>
    <x v="649"/>
    <x v="4"/>
    <s v="2025"/>
    <s v="Amazon Logistics"/>
    <x v="0"/>
    <x v="1"/>
    <x v="0"/>
    <s v="India"/>
    <n v="59"/>
    <n v="6500"/>
    <n v="383500"/>
    <n v="2300"/>
    <n v="381200"/>
    <n v="247800"/>
    <n v="248222.83"/>
    <n v="135277.17000000001"/>
    <n v="380777.17"/>
    <n v="1090"/>
    <n v="422.83"/>
    <x v="1"/>
    <n v="4200"/>
    <s v="Bengaluru Regional Hub"/>
    <x v="0"/>
  </r>
  <r>
    <n v="100652"/>
    <x v="650"/>
    <x v="4"/>
    <s v="2025"/>
    <s v="Xpressbees"/>
    <x v="4"/>
    <x v="0"/>
    <x v="0"/>
    <s v="India"/>
    <n v="99"/>
    <n v="5500"/>
    <n v="544500"/>
    <n v="2000"/>
    <n v="542500"/>
    <n v="346500"/>
    <n v="347252.18"/>
    <n v="197247.82"/>
    <n v="541747.81999999995"/>
    <n v="436"/>
    <n v="752.18"/>
    <x v="5"/>
    <n v="3500"/>
    <s v="Bengaluru Regional Hub"/>
    <x v="0"/>
  </r>
  <r>
    <n v="100653"/>
    <x v="651"/>
    <x v="8"/>
    <s v="2025"/>
    <s v="Delhivery"/>
    <x v="7"/>
    <x v="2"/>
    <x v="3"/>
    <s v="India"/>
    <n v="71"/>
    <n v="600"/>
    <n v="42600"/>
    <n v="250"/>
    <n v="42350"/>
    <n v="24850"/>
    <n v="25502.28"/>
    <n v="17097.72"/>
    <n v="41697.72"/>
    <n v="1089"/>
    <n v="652.28"/>
    <x v="14"/>
    <n v="350"/>
    <s v="Delhi NCR Mega Hub"/>
    <x v="3"/>
  </r>
  <r>
    <n v="100654"/>
    <x v="652"/>
    <x v="0"/>
    <s v="2025"/>
    <s v="Ecom Express"/>
    <x v="0"/>
    <x v="1"/>
    <x v="0"/>
    <s v="India"/>
    <n v="58"/>
    <n v="3200"/>
    <n v="185600"/>
    <n v="1200"/>
    <n v="184400"/>
    <n v="116000"/>
    <n v="116452.52"/>
    <n v="69147.48"/>
    <n v="183947.48"/>
    <n v="818"/>
    <n v="452.52"/>
    <x v="0"/>
    <n v="2000"/>
    <s v="Bengaluru Regional Hub"/>
    <x v="0"/>
  </r>
  <r>
    <n v="100655"/>
    <x v="653"/>
    <x v="6"/>
    <s v="2025"/>
    <s v="Shadowfax"/>
    <x v="4"/>
    <x v="2"/>
    <x v="2"/>
    <s v="India"/>
    <n v="19"/>
    <n v="1500"/>
    <n v="28500"/>
    <n v="700"/>
    <n v="27800"/>
    <n v="15200"/>
    <n v="15817.45"/>
    <n v="12682.55"/>
    <n v="27182.55"/>
    <n v="699"/>
    <n v="617.45000000000005"/>
    <x v="10"/>
    <n v="800"/>
    <s v="Mumbai Mega Hub"/>
    <x v="2"/>
  </r>
  <r>
    <n v="100656"/>
    <x v="654"/>
    <x v="11"/>
    <s v="2025"/>
    <s v="Xpressbees"/>
    <x v="5"/>
    <x v="1"/>
    <x v="2"/>
    <s v="India"/>
    <n v="65"/>
    <n v="1800"/>
    <n v="117000"/>
    <n v="900"/>
    <n v="116100"/>
    <n v="58500"/>
    <n v="59083.02"/>
    <n v="57916.98"/>
    <n v="115516.98"/>
    <n v="635"/>
    <n v="583.02"/>
    <x v="9"/>
    <n v="900"/>
    <s v="Mumbai Mega Hub"/>
    <x v="2"/>
  </r>
  <r>
    <n v="100657"/>
    <x v="655"/>
    <x v="11"/>
    <s v="2025"/>
    <s v="Blue Dart"/>
    <x v="1"/>
    <x v="1"/>
    <x v="4"/>
    <s v="India"/>
    <n v="20"/>
    <n v="25000"/>
    <n v="500000"/>
    <n v="7000"/>
    <n v="493000"/>
    <n v="360000"/>
    <n v="360320.98"/>
    <n v="139679.02000000002"/>
    <n v="492679.02"/>
    <n v="343"/>
    <n v="320.98"/>
    <x v="17"/>
    <n v="18000"/>
    <s v="Kolkata Regional Hub"/>
    <x v="4"/>
  </r>
  <r>
    <n v="100658"/>
    <x v="656"/>
    <x v="9"/>
    <s v="2025"/>
    <s v="DHL"/>
    <x v="5"/>
    <x v="0"/>
    <x v="2"/>
    <s v="India"/>
    <n v="75"/>
    <n v="4500"/>
    <n v="337500"/>
    <n v="2000"/>
    <n v="335500"/>
    <n v="187500"/>
    <n v="188543.32"/>
    <n v="148956.68"/>
    <n v="334456.68"/>
    <n v="769"/>
    <n v="1043.32"/>
    <x v="6"/>
    <n v="2500"/>
    <s v="Mumbai Mega Hub"/>
    <x v="2"/>
  </r>
  <r>
    <n v="100659"/>
    <x v="657"/>
    <x v="9"/>
    <s v="2025"/>
    <s v="Blue Dart"/>
    <x v="4"/>
    <x v="2"/>
    <x v="3"/>
    <s v="India"/>
    <n v="41"/>
    <n v="5500"/>
    <n v="225500"/>
    <n v="2000"/>
    <n v="223500"/>
    <n v="143500"/>
    <n v="143882.87"/>
    <n v="81617.13"/>
    <n v="223117.13"/>
    <n v="769"/>
    <n v="382.87"/>
    <x v="5"/>
    <n v="3500"/>
    <s v="Delhi NCR Mega Hub"/>
    <x v="3"/>
  </r>
  <r>
    <n v="100660"/>
    <x v="658"/>
    <x v="9"/>
    <s v="2025"/>
    <s v="Xpressbees"/>
    <x v="7"/>
    <x v="1"/>
    <x v="3"/>
    <s v="India"/>
    <n v="16"/>
    <n v="1200"/>
    <n v="19200"/>
    <n v="400"/>
    <n v="18800"/>
    <n v="12800"/>
    <n v="13463.58"/>
    <n v="5736.42"/>
    <n v="18136.419999999998"/>
    <n v="571"/>
    <n v="663.58"/>
    <x v="15"/>
    <n v="800"/>
    <s v="Delhi NCR Mega Hub"/>
    <x v="3"/>
  </r>
  <r>
    <n v="100661"/>
    <x v="659"/>
    <x v="8"/>
    <s v="2025"/>
    <s v="DHL"/>
    <x v="4"/>
    <x v="1"/>
    <x v="0"/>
    <s v="India"/>
    <n v="94"/>
    <n v="1500"/>
    <n v="141000"/>
    <n v="700"/>
    <n v="140300"/>
    <n v="75200"/>
    <n v="75743.92"/>
    <n v="65256.08"/>
    <n v="139756.07999999999"/>
    <n v="1184"/>
    <n v="543.91999999999996"/>
    <x v="10"/>
    <n v="800"/>
    <s v="Bengaluru Regional Hub"/>
    <x v="0"/>
  </r>
  <r>
    <n v="100662"/>
    <x v="660"/>
    <x v="10"/>
    <s v="2025"/>
    <s v="DHL"/>
    <x v="3"/>
    <x v="0"/>
    <x v="2"/>
    <s v="India"/>
    <n v="8"/>
    <n v="8500"/>
    <n v="68000"/>
    <n v="3000"/>
    <n v="65000"/>
    <n v="44000"/>
    <n v="44666.53"/>
    <n v="23333.47"/>
    <n v="64333.47"/>
    <n v="1043"/>
    <n v="666.53"/>
    <x v="8"/>
    <n v="5500"/>
    <s v="Mumbai Mega Hub"/>
    <x v="2"/>
  </r>
  <r>
    <n v="100663"/>
    <x v="661"/>
    <x v="6"/>
    <s v="2025"/>
    <s v="Ekart"/>
    <x v="7"/>
    <x v="0"/>
    <x v="3"/>
    <s v="India"/>
    <n v="62"/>
    <n v="1200"/>
    <n v="74400"/>
    <n v="400"/>
    <n v="74000"/>
    <n v="49600"/>
    <n v="50216.36"/>
    <n v="24183.64"/>
    <n v="73383.64"/>
    <n v="1179"/>
    <n v="616.36"/>
    <x v="15"/>
    <n v="800"/>
    <s v="Delhi NCR Mega Hub"/>
    <x v="3"/>
  </r>
  <r>
    <n v="100664"/>
    <x v="662"/>
    <x v="3"/>
    <s v="2025"/>
    <s v="DHL"/>
    <x v="4"/>
    <x v="0"/>
    <x v="3"/>
    <s v="India"/>
    <n v="19"/>
    <n v="5500"/>
    <n v="104500"/>
    <n v="2000"/>
    <n v="102500"/>
    <n v="66500"/>
    <n v="67291.38"/>
    <n v="37208.619999999995"/>
    <n v="101708.62"/>
    <n v="802"/>
    <n v="791.38"/>
    <x v="5"/>
    <n v="3500"/>
    <s v="Delhi NCR Mega Hub"/>
    <x v="3"/>
  </r>
  <r>
    <n v="100665"/>
    <x v="663"/>
    <x v="7"/>
    <s v="2025"/>
    <s v="Shadowfax"/>
    <x v="3"/>
    <x v="1"/>
    <x v="3"/>
    <s v="India"/>
    <n v="11"/>
    <n v="12000"/>
    <n v="132000"/>
    <n v="4000"/>
    <n v="128000"/>
    <n v="88000"/>
    <n v="88577.7"/>
    <n v="43422.3"/>
    <n v="127422.3"/>
    <n v="829"/>
    <n v="577.70000000000005"/>
    <x v="4"/>
    <n v="8000"/>
    <s v="Delhi NCR Mega Hub"/>
    <x v="3"/>
  </r>
  <r>
    <n v="100666"/>
    <x v="664"/>
    <x v="4"/>
    <s v="2025"/>
    <s v="Ecom Express"/>
    <x v="3"/>
    <x v="0"/>
    <x v="4"/>
    <s v="India"/>
    <n v="53"/>
    <n v="12000"/>
    <n v="636000"/>
    <n v="4000"/>
    <n v="632000"/>
    <n v="424000"/>
    <n v="424800.96"/>
    <n v="211199.03999999998"/>
    <n v="631199.04"/>
    <n v="960"/>
    <n v="800.96"/>
    <x v="4"/>
    <n v="8000"/>
    <s v="Kolkata Regional Hub"/>
    <x v="4"/>
  </r>
  <r>
    <n v="100667"/>
    <x v="665"/>
    <x v="2"/>
    <s v="2025"/>
    <s v="Ecom Express"/>
    <x v="7"/>
    <x v="0"/>
    <x v="0"/>
    <s v="India"/>
    <n v="53"/>
    <n v="600"/>
    <n v="31800"/>
    <n v="250"/>
    <n v="31550"/>
    <n v="18550"/>
    <n v="19596.740000000002"/>
    <n v="12203.259999999998"/>
    <n v="30503.26"/>
    <n v="592"/>
    <n v="1046.74"/>
    <x v="14"/>
    <n v="350"/>
    <s v="Bengaluru Regional Hub"/>
    <x v="0"/>
  </r>
  <r>
    <n v="100668"/>
    <x v="666"/>
    <x v="7"/>
    <s v="2025"/>
    <s v="Shadowfax"/>
    <x v="3"/>
    <x v="1"/>
    <x v="1"/>
    <s v="India"/>
    <n v="9"/>
    <n v="12000"/>
    <n v="108000"/>
    <n v="4000"/>
    <n v="104000"/>
    <n v="72000"/>
    <n v="72320.3"/>
    <n v="35679.699999999997"/>
    <n v="103679.7"/>
    <n v="962"/>
    <n v="320.3"/>
    <x v="4"/>
    <n v="8000"/>
    <s v="Nagpur Central Hub"/>
    <x v="1"/>
  </r>
  <r>
    <n v="100669"/>
    <x v="667"/>
    <x v="9"/>
    <s v="2025"/>
    <s v="DHL"/>
    <x v="7"/>
    <x v="1"/>
    <x v="3"/>
    <s v="India"/>
    <n v="80"/>
    <n v="850"/>
    <n v="68000"/>
    <n v="300"/>
    <n v="67700"/>
    <n v="44000"/>
    <n v="44556.3"/>
    <n v="23443.699999999997"/>
    <n v="67143.7"/>
    <n v="1044"/>
    <n v="556.29999999999995"/>
    <x v="13"/>
    <n v="550"/>
    <s v="Delhi NCR Mega Hub"/>
    <x v="3"/>
  </r>
  <r>
    <n v="100670"/>
    <x v="668"/>
    <x v="7"/>
    <s v="2025"/>
    <s v="Xpressbees"/>
    <x v="1"/>
    <x v="1"/>
    <x v="2"/>
    <s v="India"/>
    <n v="72"/>
    <n v="25000"/>
    <n v="1800000"/>
    <n v="7000"/>
    <n v="1793000"/>
    <n v="1296000"/>
    <n v="1296360.96"/>
    <n v="503639.04000000004"/>
    <n v="1792639.04"/>
    <n v="478"/>
    <n v="360.96"/>
    <x v="17"/>
    <n v="18000"/>
    <s v="Mumbai Mega Hub"/>
    <x v="2"/>
  </r>
  <r>
    <n v="100671"/>
    <x v="669"/>
    <x v="6"/>
    <s v="2025"/>
    <s v="DHL"/>
    <x v="5"/>
    <x v="1"/>
    <x v="2"/>
    <s v="India"/>
    <n v="34"/>
    <n v="4500"/>
    <n v="153000"/>
    <n v="2000"/>
    <n v="151000"/>
    <n v="85000"/>
    <n v="85732.77"/>
    <n v="67267.23"/>
    <n v="150267.23000000001"/>
    <n v="759"/>
    <n v="732.77"/>
    <x v="6"/>
    <n v="2500"/>
    <s v="Mumbai Mega Hub"/>
    <x v="2"/>
  </r>
  <r>
    <n v="100672"/>
    <x v="670"/>
    <x v="5"/>
    <s v="2025"/>
    <s v="Amazon Logistics"/>
    <x v="0"/>
    <x v="2"/>
    <x v="3"/>
    <s v="India"/>
    <n v="78"/>
    <n v="6500"/>
    <n v="507000"/>
    <n v="2300"/>
    <n v="504700"/>
    <n v="327600"/>
    <n v="328050.58"/>
    <n v="178949.41999999998"/>
    <n v="504249.42"/>
    <n v="1098"/>
    <n v="450.58"/>
    <x v="1"/>
    <n v="4200"/>
    <s v="Delhi NCR Mega Hub"/>
    <x v="3"/>
  </r>
  <r>
    <n v="100673"/>
    <x v="671"/>
    <x v="11"/>
    <s v="2025"/>
    <s v="FedEx"/>
    <x v="3"/>
    <x v="0"/>
    <x v="4"/>
    <s v="India"/>
    <n v="58"/>
    <n v="8500"/>
    <n v="493000"/>
    <n v="3000"/>
    <n v="490000"/>
    <n v="319000"/>
    <n v="319657.40000000002"/>
    <n v="173342.59999999998"/>
    <n v="489342.6"/>
    <n v="611"/>
    <n v="657.4"/>
    <x v="8"/>
    <n v="5500"/>
    <s v="Kolkata Regional Hub"/>
    <x v="4"/>
  </r>
  <r>
    <n v="100674"/>
    <x v="672"/>
    <x v="7"/>
    <s v="2025"/>
    <s v="DHL"/>
    <x v="1"/>
    <x v="1"/>
    <x v="1"/>
    <s v="India"/>
    <n v="68"/>
    <n v="45000"/>
    <n v="3060000"/>
    <n v="13000"/>
    <n v="3047000"/>
    <n v="2176000"/>
    <n v="2176303.63"/>
    <n v="883696.37000000011"/>
    <n v="3046696.37"/>
    <n v="482"/>
    <n v="303.63"/>
    <x v="2"/>
    <n v="32000"/>
    <s v="Nagpur Central Hub"/>
    <x v="1"/>
  </r>
  <r>
    <n v="100675"/>
    <x v="673"/>
    <x v="8"/>
    <s v="2025"/>
    <s v="Blue Dart"/>
    <x v="7"/>
    <x v="0"/>
    <x v="2"/>
    <s v="India"/>
    <n v="88"/>
    <n v="1200"/>
    <n v="105600"/>
    <n v="400"/>
    <n v="105200"/>
    <n v="70400"/>
    <n v="71847.539999999994"/>
    <n v="33752.460000000006"/>
    <n v="103752.46"/>
    <n v="774"/>
    <n v="1447.54"/>
    <x v="15"/>
    <n v="800"/>
    <s v="Mumbai Mega Hub"/>
    <x v="2"/>
  </r>
  <r>
    <n v="100676"/>
    <x v="674"/>
    <x v="5"/>
    <s v="2025"/>
    <s v="Shadowfax"/>
    <x v="4"/>
    <x v="0"/>
    <x v="1"/>
    <s v="India"/>
    <n v="31"/>
    <n v="1500"/>
    <n v="46500"/>
    <n v="700"/>
    <n v="45800"/>
    <n v="24800"/>
    <n v="25604.65"/>
    <n v="20895.349999999999"/>
    <n v="44995.35"/>
    <n v="1140"/>
    <n v="804.65"/>
    <x v="10"/>
    <n v="800"/>
    <s v="Nagpur Central Hub"/>
    <x v="1"/>
  </r>
  <r>
    <n v="100677"/>
    <x v="675"/>
    <x v="6"/>
    <s v="2025"/>
    <s v="Shadowfax"/>
    <x v="6"/>
    <x v="0"/>
    <x v="3"/>
    <s v="India"/>
    <n v="97"/>
    <n v="15000"/>
    <n v="1455000"/>
    <n v="5500"/>
    <n v="1449500"/>
    <n v="921500"/>
    <n v="922017.52"/>
    <n v="532982.48"/>
    <n v="1448982.48"/>
    <n v="654"/>
    <n v="517.52"/>
    <x v="11"/>
    <n v="9500"/>
    <s v="Delhi NCR Mega Hub"/>
    <x v="3"/>
  </r>
  <r>
    <n v="100678"/>
    <x v="676"/>
    <x v="5"/>
    <s v="2025"/>
    <s v="Delhivery"/>
    <x v="2"/>
    <x v="1"/>
    <x v="3"/>
    <s v="India"/>
    <n v="87"/>
    <n v="450"/>
    <n v="39150"/>
    <n v="250"/>
    <n v="38900"/>
    <n v="17400"/>
    <n v="17846.14"/>
    <n v="21303.86"/>
    <n v="38453.86"/>
    <n v="775"/>
    <n v="446.14"/>
    <x v="3"/>
    <n v="200"/>
    <s v="Delhi NCR Mega Hub"/>
    <x v="3"/>
  </r>
  <r>
    <n v="100679"/>
    <x v="677"/>
    <x v="11"/>
    <s v="2025"/>
    <s v="Delhivery"/>
    <x v="4"/>
    <x v="2"/>
    <x v="1"/>
    <s v="India"/>
    <n v="55"/>
    <n v="1500"/>
    <n v="82500"/>
    <n v="700"/>
    <n v="81800"/>
    <n v="44000"/>
    <n v="44696.800000000003"/>
    <n v="37803.199999999997"/>
    <n v="81103.199999999997"/>
    <n v="1070"/>
    <n v="696.8"/>
    <x v="10"/>
    <n v="800"/>
    <s v="Nagpur Central Hub"/>
    <x v="1"/>
  </r>
  <r>
    <n v="100680"/>
    <x v="678"/>
    <x v="2"/>
    <s v="2025"/>
    <s v="Ekart"/>
    <x v="1"/>
    <x v="2"/>
    <x v="2"/>
    <s v="India"/>
    <n v="28"/>
    <n v="45000"/>
    <n v="1260000"/>
    <n v="13000"/>
    <n v="1247000"/>
    <n v="896000"/>
    <n v="896986.25"/>
    <n v="363013.75"/>
    <n v="1246013.75"/>
    <n v="741"/>
    <n v="986.25"/>
    <x v="2"/>
    <n v="32000"/>
    <s v="Mumbai Mega Hub"/>
    <x v="2"/>
  </r>
  <r>
    <n v="100681"/>
    <x v="679"/>
    <x v="6"/>
    <s v="2025"/>
    <s v="Amazon Logistics"/>
    <x v="3"/>
    <x v="1"/>
    <x v="1"/>
    <s v="India"/>
    <n v="20"/>
    <n v="8500"/>
    <n v="170000"/>
    <n v="3000"/>
    <n v="167000"/>
    <n v="110000"/>
    <n v="110351.72"/>
    <n v="59648.28"/>
    <n v="166648.28"/>
    <n v="429"/>
    <n v="351.72"/>
    <x v="8"/>
    <n v="5500"/>
    <s v="Nagpur Central Hub"/>
    <x v="1"/>
  </r>
  <r>
    <n v="100682"/>
    <x v="680"/>
    <x v="5"/>
    <s v="2025"/>
    <s v="Ecom Express"/>
    <x v="2"/>
    <x v="1"/>
    <x v="0"/>
    <s v="India"/>
    <n v="63"/>
    <n v="450"/>
    <n v="28350"/>
    <n v="250"/>
    <n v="28100"/>
    <n v="12600"/>
    <n v="13800.619999999999"/>
    <n v="14549.380000000001"/>
    <n v="26899.38"/>
    <n v="355"/>
    <n v="1200.6199999999999"/>
    <x v="3"/>
    <n v="200"/>
    <s v="Bengaluru Regional Hub"/>
    <x v="0"/>
  </r>
  <r>
    <n v="100683"/>
    <x v="681"/>
    <x v="8"/>
    <s v="2025"/>
    <s v="Delhivery"/>
    <x v="6"/>
    <x v="1"/>
    <x v="2"/>
    <s v="India"/>
    <n v="4"/>
    <n v="15000"/>
    <n v="60000"/>
    <n v="5500"/>
    <n v="54500"/>
    <n v="38000"/>
    <n v="38521.81"/>
    <n v="21478.190000000002"/>
    <n v="53978.19"/>
    <n v="397"/>
    <n v="521.80999999999995"/>
    <x v="11"/>
    <n v="9500"/>
    <s v="Mumbai Mega Hub"/>
    <x v="2"/>
  </r>
  <r>
    <n v="100684"/>
    <x v="682"/>
    <x v="7"/>
    <s v="2025"/>
    <s v="Blue Dart"/>
    <x v="2"/>
    <x v="2"/>
    <x v="3"/>
    <s v="India"/>
    <n v="46"/>
    <n v="2500"/>
    <n v="115000"/>
    <n v="1000"/>
    <n v="114000"/>
    <n v="69000"/>
    <n v="69755.92"/>
    <n v="45244.08"/>
    <n v="113244.08"/>
    <n v="409"/>
    <n v="755.92"/>
    <x v="12"/>
    <n v="1500"/>
    <s v="Delhi NCR Mega Hub"/>
    <x v="3"/>
  </r>
  <r>
    <n v="100685"/>
    <x v="683"/>
    <x v="2"/>
    <s v="2025"/>
    <s v="Delhivery"/>
    <x v="1"/>
    <x v="1"/>
    <x v="0"/>
    <s v="India"/>
    <n v="9"/>
    <n v="45000"/>
    <n v="405000"/>
    <n v="13000"/>
    <n v="392000"/>
    <n v="288000"/>
    <n v="288511.38"/>
    <n v="116488.62"/>
    <n v="391488.62"/>
    <n v="878"/>
    <n v="511.38"/>
    <x v="2"/>
    <n v="32000"/>
    <s v="Bengaluru Regional Hub"/>
    <x v="0"/>
  </r>
  <r>
    <n v="100686"/>
    <x v="684"/>
    <x v="1"/>
    <s v="2025"/>
    <s v="Delhivery"/>
    <x v="5"/>
    <x v="0"/>
    <x v="2"/>
    <s v="India"/>
    <n v="45"/>
    <n v="2800"/>
    <n v="126000"/>
    <n v="1300"/>
    <n v="124700"/>
    <n v="67500"/>
    <n v="67961.179999999993"/>
    <n v="58038.820000000007"/>
    <n v="124238.82"/>
    <n v="858"/>
    <n v="461.18"/>
    <x v="18"/>
    <n v="1500"/>
    <s v="Mumbai Mega Hub"/>
    <x v="2"/>
  </r>
  <r>
    <n v="100687"/>
    <x v="685"/>
    <x v="9"/>
    <s v="2025"/>
    <s v="Blue Dart"/>
    <x v="3"/>
    <x v="0"/>
    <x v="0"/>
    <s v="India"/>
    <n v="3"/>
    <n v="8500"/>
    <n v="25500"/>
    <n v="3000"/>
    <n v="22500"/>
    <n v="16500"/>
    <n v="17368.060000000001"/>
    <n v="8131.9399999999987"/>
    <n v="21631.94"/>
    <n v="744"/>
    <n v="868.06"/>
    <x v="8"/>
    <n v="5500"/>
    <s v="Bengaluru Regional Hub"/>
    <x v="0"/>
  </r>
  <r>
    <n v="100688"/>
    <x v="686"/>
    <x v="5"/>
    <s v="2025"/>
    <s v="Blue Dart"/>
    <x v="2"/>
    <x v="1"/>
    <x v="4"/>
    <s v="India"/>
    <n v="23"/>
    <n v="450"/>
    <n v="10350"/>
    <n v="250"/>
    <n v="10100"/>
    <n v="4600"/>
    <n v="4849.1400000000003"/>
    <n v="5500.86"/>
    <n v="9850.86"/>
    <n v="543"/>
    <n v="249.14"/>
    <x v="3"/>
    <n v="200"/>
    <s v="Kolkata Regional Hub"/>
    <x v="4"/>
  </r>
  <r>
    <n v="100689"/>
    <x v="687"/>
    <x v="6"/>
    <s v="2025"/>
    <s v="Amazon Logistics"/>
    <x v="5"/>
    <x v="0"/>
    <x v="1"/>
    <s v="India"/>
    <n v="40"/>
    <n v="4500"/>
    <n v="180000"/>
    <n v="2000"/>
    <n v="178000"/>
    <n v="100000"/>
    <n v="100380.37"/>
    <n v="79619.63"/>
    <n v="177619.63"/>
    <n v="896"/>
    <n v="380.37"/>
    <x v="6"/>
    <n v="2500"/>
    <s v="Nagpur Central Hub"/>
    <x v="1"/>
  </r>
  <r>
    <n v="100690"/>
    <x v="688"/>
    <x v="1"/>
    <s v="2025"/>
    <s v="FedEx"/>
    <x v="5"/>
    <x v="1"/>
    <x v="3"/>
    <s v="India"/>
    <n v="68"/>
    <n v="2800"/>
    <n v="190400"/>
    <n v="1300"/>
    <n v="189100"/>
    <n v="102000"/>
    <n v="102698.26"/>
    <n v="87701.74"/>
    <n v="188401.74"/>
    <n v="528"/>
    <n v="698.26"/>
    <x v="18"/>
    <n v="1500"/>
    <s v="Delhi NCR Mega Hub"/>
    <x v="3"/>
  </r>
  <r>
    <n v="100691"/>
    <x v="689"/>
    <x v="9"/>
    <s v="2025"/>
    <s v="Delhivery"/>
    <x v="0"/>
    <x v="0"/>
    <x v="2"/>
    <s v="India"/>
    <n v="28"/>
    <n v="3200"/>
    <n v="89600"/>
    <n v="1200"/>
    <n v="88400"/>
    <n v="56000"/>
    <n v="56588.46"/>
    <n v="33011.54"/>
    <n v="87811.54"/>
    <n v="1046"/>
    <n v="588.46"/>
    <x v="0"/>
    <n v="2000"/>
    <s v="Mumbai Mega Hub"/>
    <x v="2"/>
  </r>
  <r>
    <n v="100692"/>
    <x v="690"/>
    <x v="3"/>
    <s v="2025"/>
    <s v="DHL"/>
    <x v="3"/>
    <x v="1"/>
    <x v="2"/>
    <s v="India"/>
    <n v="12"/>
    <n v="12000"/>
    <n v="144000"/>
    <n v="4000"/>
    <n v="140000"/>
    <n v="96000"/>
    <n v="97179.6"/>
    <n v="46820.399999999994"/>
    <n v="138820.4"/>
    <n v="924"/>
    <n v="1179.5999999999999"/>
    <x v="4"/>
    <n v="8000"/>
    <s v="Mumbai Mega Hub"/>
    <x v="2"/>
  </r>
  <r>
    <n v="100693"/>
    <x v="691"/>
    <x v="6"/>
    <s v="2025"/>
    <s v="Xpressbees"/>
    <x v="4"/>
    <x v="2"/>
    <x v="3"/>
    <s v="India"/>
    <n v="31"/>
    <n v="1500"/>
    <n v="46500"/>
    <n v="700"/>
    <n v="45800"/>
    <n v="24800"/>
    <n v="25227.88"/>
    <n v="21272.12"/>
    <n v="45372.12"/>
    <n v="479"/>
    <n v="427.88"/>
    <x v="10"/>
    <n v="800"/>
    <s v="Delhi NCR Mega Hub"/>
    <x v="3"/>
  </r>
  <r>
    <n v="100694"/>
    <x v="692"/>
    <x v="4"/>
    <s v="2025"/>
    <s v="DHL"/>
    <x v="5"/>
    <x v="0"/>
    <x v="0"/>
    <s v="India"/>
    <n v="73"/>
    <n v="1800"/>
    <n v="131400"/>
    <n v="900"/>
    <n v="130500"/>
    <n v="65700"/>
    <n v="66380.78"/>
    <n v="65019.22"/>
    <n v="129819.22"/>
    <n v="1187"/>
    <n v="680.78"/>
    <x v="9"/>
    <n v="900"/>
    <s v="Bengaluru Regional Hub"/>
    <x v="0"/>
  </r>
  <r>
    <n v="100695"/>
    <x v="693"/>
    <x v="8"/>
    <s v="2025"/>
    <s v="Delhivery"/>
    <x v="2"/>
    <x v="0"/>
    <x v="2"/>
    <s v="India"/>
    <n v="18"/>
    <n v="450"/>
    <n v="8100"/>
    <n v="250"/>
    <n v="7850"/>
    <n v="3600"/>
    <n v="4524.88"/>
    <n v="3575.12"/>
    <n v="6925.12"/>
    <n v="701"/>
    <n v="924.88"/>
    <x v="3"/>
    <n v="200"/>
    <s v="Mumbai Mega Hub"/>
    <x v="2"/>
  </r>
  <r>
    <n v="100696"/>
    <x v="694"/>
    <x v="9"/>
    <s v="2025"/>
    <s v="Blue Dart"/>
    <x v="1"/>
    <x v="1"/>
    <x v="0"/>
    <s v="India"/>
    <n v="3"/>
    <n v="3500"/>
    <n v="10500"/>
    <n v="1300"/>
    <n v="9200"/>
    <n v="6600"/>
    <n v="7496.4400000000005"/>
    <n v="3003.5599999999995"/>
    <n v="8303.56"/>
    <n v="333"/>
    <n v="896.44"/>
    <x v="16"/>
    <n v="2200"/>
    <s v="Bengaluru Regional Hub"/>
    <x v="0"/>
  </r>
  <r>
    <n v="100697"/>
    <x v="695"/>
    <x v="5"/>
    <s v="2025"/>
    <s v="DHL"/>
    <x v="4"/>
    <x v="2"/>
    <x v="4"/>
    <s v="India"/>
    <n v="93"/>
    <n v="1500"/>
    <n v="139500"/>
    <n v="700"/>
    <n v="138800"/>
    <n v="74400"/>
    <n v="74638.83"/>
    <n v="64861.17"/>
    <n v="138561.17000000001"/>
    <n v="1020"/>
    <n v="238.83"/>
    <x v="10"/>
    <n v="800"/>
    <s v="Kolkata Regional Hub"/>
    <x v="4"/>
  </r>
  <r>
    <n v="100698"/>
    <x v="696"/>
    <x v="7"/>
    <s v="2025"/>
    <s v="Xpressbees"/>
    <x v="2"/>
    <x v="2"/>
    <x v="3"/>
    <s v="India"/>
    <n v="68"/>
    <n v="2500"/>
    <n v="170000"/>
    <n v="1000"/>
    <n v="169000"/>
    <n v="102000"/>
    <n v="104472.6"/>
    <n v="65527.399999999994"/>
    <n v="166527.4"/>
    <n v="870"/>
    <n v="2472.6"/>
    <x v="12"/>
    <n v="1500"/>
    <s v="Delhi NCR Mega Hub"/>
    <x v="3"/>
  </r>
  <r>
    <n v="100699"/>
    <x v="697"/>
    <x v="1"/>
    <s v="2025"/>
    <s v="Amazon Logistics"/>
    <x v="5"/>
    <x v="0"/>
    <x v="3"/>
    <s v="India"/>
    <n v="29"/>
    <n v="4500"/>
    <n v="130500"/>
    <n v="2000"/>
    <n v="128500"/>
    <n v="72500"/>
    <n v="73263.06"/>
    <n v="57236.94"/>
    <n v="127736.94"/>
    <n v="527"/>
    <n v="763.06"/>
    <x v="6"/>
    <n v="2500"/>
    <s v="Delhi NCR Mega Hub"/>
    <x v="3"/>
  </r>
  <r>
    <n v="100700"/>
    <x v="698"/>
    <x v="11"/>
    <s v="2025"/>
    <s v="Ekart"/>
    <x v="3"/>
    <x v="1"/>
    <x v="4"/>
    <s v="India"/>
    <n v="82"/>
    <n v="8500"/>
    <n v="697000"/>
    <n v="3000"/>
    <n v="694000"/>
    <n v="451000"/>
    <n v="451390.77"/>
    <n v="245609.22999999998"/>
    <n v="693609.23"/>
    <n v="519"/>
    <n v="390.77"/>
    <x v="8"/>
    <n v="5500"/>
    <s v="Kolkata Regional Hub"/>
    <x v="4"/>
  </r>
  <r>
    <n v="100701"/>
    <x v="699"/>
    <x v="7"/>
    <s v="2025"/>
    <s v="Blue Dart"/>
    <x v="4"/>
    <x v="0"/>
    <x v="4"/>
    <s v="India"/>
    <n v="3"/>
    <n v="5500"/>
    <n v="16500"/>
    <n v="2000"/>
    <n v="14500"/>
    <n v="10500"/>
    <n v="11677.19"/>
    <n v="4822.8099999999995"/>
    <n v="13322.81"/>
    <n v="1181"/>
    <n v="1177.19"/>
    <x v="5"/>
    <n v="3500"/>
    <s v="Kolkata Regional Hub"/>
    <x v="4"/>
  </r>
  <r>
    <n v="100702"/>
    <x v="700"/>
    <x v="4"/>
    <s v="2025"/>
    <s v="Ecom Express"/>
    <x v="4"/>
    <x v="0"/>
    <x v="2"/>
    <s v="India"/>
    <n v="13"/>
    <n v="1500"/>
    <n v="19500"/>
    <n v="700"/>
    <n v="18800"/>
    <n v="10400"/>
    <n v="11074.28"/>
    <n v="8425.7199999999993"/>
    <n v="18125.72"/>
    <n v="499"/>
    <n v="674.28"/>
    <x v="10"/>
    <n v="800"/>
    <s v="Mumbai Mega Hub"/>
    <x v="2"/>
  </r>
  <r>
    <n v="100703"/>
    <x v="701"/>
    <x v="6"/>
    <s v="2025"/>
    <s v="Blue Dart"/>
    <x v="7"/>
    <x v="0"/>
    <x v="0"/>
    <s v="India"/>
    <n v="85"/>
    <n v="1200"/>
    <n v="102000"/>
    <n v="400"/>
    <n v="101600"/>
    <n v="68000"/>
    <n v="69897.990000000005"/>
    <n v="32102.009999999995"/>
    <n v="99702.01"/>
    <n v="434"/>
    <n v="1897.99"/>
    <x v="15"/>
    <n v="800"/>
    <s v="Bengaluru Regional Hub"/>
    <x v="0"/>
  </r>
  <r>
    <n v="100704"/>
    <x v="702"/>
    <x v="4"/>
    <s v="2025"/>
    <s v="Ecom Express"/>
    <x v="4"/>
    <x v="0"/>
    <x v="3"/>
    <s v="India"/>
    <n v="60"/>
    <n v="1500"/>
    <n v="90000"/>
    <n v="700"/>
    <n v="89300"/>
    <n v="48000"/>
    <n v="48883.8"/>
    <n v="41116.199999999997"/>
    <n v="88416.2"/>
    <n v="701"/>
    <n v="883.8"/>
    <x v="10"/>
    <n v="800"/>
    <s v="Delhi NCR Mega Hub"/>
    <x v="3"/>
  </r>
  <r>
    <n v="100705"/>
    <x v="703"/>
    <x v="4"/>
    <s v="2025"/>
    <s v="FedEx"/>
    <x v="7"/>
    <x v="1"/>
    <x v="0"/>
    <s v="India"/>
    <n v="75"/>
    <n v="600"/>
    <n v="45000"/>
    <n v="250"/>
    <n v="44750"/>
    <n v="26250"/>
    <n v="26722.83"/>
    <n v="18277.169999999998"/>
    <n v="44277.17"/>
    <n v="794"/>
    <n v="472.83"/>
    <x v="14"/>
    <n v="350"/>
    <s v="Bengaluru Regional Hub"/>
    <x v="0"/>
  </r>
  <r>
    <n v="100706"/>
    <x v="704"/>
    <x v="7"/>
    <s v="2025"/>
    <s v="Ekart"/>
    <x v="6"/>
    <x v="1"/>
    <x v="3"/>
    <s v="India"/>
    <n v="12"/>
    <n v="15000"/>
    <n v="180000"/>
    <n v="5500"/>
    <n v="174500"/>
    <n v="114000"/>
    <n v="114452.78"/>
    <n v="65547.22"/>
    <n v="174047.22"/>
    <n v="827"/>
    <n v="452.78"/>
    <x v="11"/>
    <n v="9500"/>
    <s v="Delhi NCR Mega Hub"/>
    <x v="3"/>
  </r>
  <r>
    <n v="100707"/>
    <x v="705"/>
    <x v="7"/>
    <s v="2025"/>
    <s v="Delhivery"/>
    <x v="3"/>
    <x v="0"/>
    <x v="3"/>
    <s v="India"/>
    <n v="24"/>
    <n v="8500"/>
    <n v="204000"/>
    <n v="3000"/>
    <n v="201000"/>
    <n v="132000"/>
    <n v="132621.63"/>
    <n v="71378.37"/>
    <n v="200378.37"/>
    <n v="929"/>
    <n v="621.63"/>
    <x v="8"/>
    <n v="5500"/>
    <s v="Delhi NCR Mega Hub"/>
    <x v="3"/>
  </r>
  <r>
    <n v="100708"/>
    <x v="706"/>
    <x v="11"/>
    <s v="2025"/>
    <s v="FedEx"/>
    <x v="4"/>
    <x v="2"/>
    <x v="2"/>
    <s v="India"/>
    <n v="67"/>
    <n v="5500"/>
    <n v="368500"/>
    <n v="2000"/>
    <n v="366500"/>
    <n v="234500"/>
    <n v="234793.06"/>
    <n v="133706.94"/>
    <n v="366206.94"/>
    <n v="1158"/>
    <n v="293.06"/>
    <x v="5"/>
    <n v="3500"/>
    <s v="Mumbai Mega Hub"/>
    <x v="2"/>
  </r>
  <r>
    <n v="100709"/>
    <x v="707"/>
    <x v="11"/>
    <s v="2025"/>
    <s v="Xpressbees"/>
    <x v="6"/>
    <x v="2"/>
    <x v="3"/>
    <s v="India"/>
    <n v="55"/>
    <n v="4500"/>
    <n v="247500"/>
    <n v="1700"/>
    <n v="245800"/>
    <n v="154000"/>
    <n v="154882.94"/>
    <n v="92617.06"/>
    <n v="244917.06"/>
    <n v="1027"/>
    <n v="882.94"/>
    <x v="7"/>
    <n v="2800"/>
    <s v="Delhi NCR Mega Hub"/>
    <x v="3"/>
  </r>
  <r>
    <n v="100710"/>
    <x v="708"/>
    <x v="2"/>
    <s v="2025"/>
    <s v="FedEx"/>
    <x v="4"/>
    <x v="1"/>
    <x v="2"/>
    <s v="India"/>
    <n v="95"/>
    <n v="5500"/>
    <n v="522500"/>
    <n v="2000"/>
    <n v="520500"/>
    <n v="332500"/>
    <n v="332795.48"/>
    <n v="189704.52000000002"/>
    <n v="520204.52"/>
    <n v="671"/>
    <n v="295.48"/>
    <x v="5"/>
    <n v="3500"/>
    <s v="Mumbai Mega Hub"/>
    <x v="2"/>
  </r>
  <r>
    <n v="100711"/>
    <x v="709"/>
    <x v="3"/>
    <s v="2025"/>
    <s v="Xpressbees"/>
    <x v="7"/>
    <x v="0"/>
    <x v="3"/>
    <s v="India"/>
    <n v="63"/>
    <n v="600"/>
    <n v="37800"/>
    <n v="250"/>
    <n v="37550"/>
    <n v="22050"/>
    <n v="22878.32"/>
    <n v="14921.68"/>
    <n v="36721.68"/>
    <n v="566"/>
    <n v="828.32"/>
    <x v="14"/>
    <n v="350"/>
    <s v="Delhi NCR Mega Hub"/>
    <x v="3"/>
  </r>
  <r>
    <n v="100712"/>
    <x v="710"/>
    <x v="2"/>
    <s v="2025"/>
    <s v="Xpressbees"/>
    <x v="5"/>
    <x v="1"/>
    <x v="2"/>
    <s v="India"/>
    <n v="91"/>
    <n v="1800"/>
    <n v="163800"/>
    <n v="900"/>
    <n v="162900"/>
    <n v="81900"/>
    <n v="84107.7"/>
    <n v="79692.3"/>
    <n v="160692.29999999999"/>
    <n v="962"/>
    <n v="2207.6999999999998"/>
    <x v="9"/>
    <n v="900"/>
    <s v="Mumbai Mega Hub"/>
    <x v="2"/>
  </r>
  <r>
    <n v="100713"/>
    <x v="711"/>
    <x v="4"/>
    <s v="2025"/>
    <s v="DHL"/>
    <x v="5"/>
    <x v="0"/>
    <x v="1"/>
    <s v="India"/>
    <n v="33"/>
    <n v="2800"/>
    <n v="92400"/>
    <n v="1300"/>
    <n v="91100"/>
    <n v="49500"/>
    <n v="49850.22"/>
    <n v="42549.78"/>
    <n v="90749.78"/>
    <n v="1009"/>
    <n v="350.22"/>
    <x v="18"/>
    <n v="1500"/>
    <s v="Nagpur Central Hub"/>
    <x v="1"/>
  </r>
  <r>
    <n v="100714"/>
    <x v="712"/>
    <x v="10"/>
    <s v="2025"/>
    <s v="Amazon Logistics"/>
    <x v="5"/>
    <x v="0"/>
    <x v="2"/>
    <s v="India"/>
    <n v="15"/>
    <n v="4500"/>
    <n v="67500"/>
    <n v="2000"/>
    <n v="65500"/>
    <n v="37500"/>
    <n v="37973.24"/>
    <n v="29526.760000000002"/>
    <n v="65026.76"/>
    <n v="318"/>
    <n v="473.24"/>
    <x v="6"/>
    <n v="2500"/>
    <s v="Mumbai Mega Hub"/>
    <x v="2"/>
  </r>
  <r>
    <n v="100715"/>
    <x v="713"/>
    <x v="5"/>
    <s v="2025"/>
    <s v="Blue Dart"/>
    <x v="3"/>
    <x v="0"/>
    <x v="3"/>
    <s v="India"/>
    <n v="43"/>
    <n v="8500"/>
    <n v="365500"/>
    <n v="3000"/>
    <n v="362500"/>
    <n v="236500"/>
    <n v="237017.07"/>
    <n v="128482.93"/>
    <n v="361982.93"/>
    <n v="800"/>
    <n v="517.07000000000005"/>
    <x v="8"/>
    <n v="5500"/>
    <s v="Delhi NCR Mega Hub"/>
    <x v="3"/>
  </r>
  <r>
    <n v="100716"/>
    <x v="714"/>
    <x v="8"/>
    <s v="2025"/>
    <s v="Shadowfax"/>
    <x v="7"/>
    <x v="2"/>
    <x v="2"/>
    <s v="India"/>
    <n v="48"/>
    <n v="600"/>
    <n v="28800"/>
    <n v="250"/>
    <n v="28550"/>
    <n v="16800"/>
    <n v="17527.060000000001"/>
    <n v="11272.939999999999"/>
    <n v="27822.94"/>
    <n v="549"/>
    <n v="727.06"/>
    <x v="14"/>
    <n v="350"/>
    <s v="Mumbai Mega Hub"/>
    <x v="2"/>
  </r>
  <r>
    <n v="100717"/>
    <x v="715"/>
    <x v="10"/>
    <s v="2025"/>
    <s v="Delhivery"/>
    <x v="4"/>
    <x v="1"/>
    <x v="3"/>
    <s v="India"/>
    <n v="12"/>
    <n v="1500"/>
    <n v="18000"/>
    <n v="700"/>
    <n v="17300"/>
    <n v="9600"/>
    <n v="11833.8"/>
    <n v="6166.2000000000007"/>
    <n v="15066.2"/>
    <n v="787"/>
    <n v="2233.8000000000002"/>
    <x v="10"/>
    <n v="800"/>
    <s v="Delhi NCR Mega Hub"/>
    <x v="3"/>
  </r>
  <r>
    <n v="100718"/>
    <x v="716"/>
    <x v="7"/>
    <s v="2025"/>
    <s v="Amazon Logistics"/>
    <x v="1"/>
    <x v="1"/>
    <x v="0"/>
    <s v="India"/>
    <n v="94"/>
    <n v="45000"/>
    <n v="4230000"/>
    <n v="13000"/>
    <n v="4217000"/>
    <n v="3008000"/>
    <n v="3008382.77"/>
    <n v="1221617.23"/>
    <n v="4216617.2300000004"/>
    <n v="764"/>
    <n v="382.77"/>
    <x v="2"/>
    <n v="32000"/>
    <s v="Bengaluru Regional Hub"/>
    <x v="0"/>
  </r>
  <r>
    <n v="100719"/>
    <x v="717"/>
    <x v="2"/>
    <s v="2025"/>
    <s v="Delhivery"/>
    <x v="4"/>
    <x v="0"/>
    <x v="1"/>
    <s v="India"/>
    <n v="98"/>
    <n v="1500"/>
    <n v="147000"/>
    <n v="700"/>
    <n v="146300"/>
    <n v="78400"/>
    <n v="79094.28"/>
    <n v="67905.72"/>
    <n v="145605.72"/>
    <n v="1085"/>
    <n v="694.28"/>
    <x v="10"/>
    <n v="800"/>
    <s v="Nagpur Central Hub"/>
    <x v="1"/>
  </r>
  <r>
    <n v="100720"/>
    <x v="718"/>
    <x v="1"/>
    <s v="2025"/>
    <s v="Amazon Logistics"/>
    <x v="0"/>
    <x v="1"/>
    <x v="2"/>
    <s v="India"/>
    <n v="34"/>
    <n v="3200"/>
    <n v="108800"/>
    <n v="1200"/>
    <n v="107600"/>
    <n v="68000"/>
    <n v="68858.58"/>
    <n v="39941.42"/>
    <n v="106741.42"/>
    <n v="977"/>
    <n v="858.58"/>
    <x v="0"/>
    <n v="2000"/>
    <s v="Mumbai Mega Hub"/>
    <x v="2"/>
  </r>
  <r>
    <n v="100721"/>
    <x v="719"/>
    <x v="5"/>
    <s v="2025"/>
    <s v="Ekart"/>
    <x v="0"/>
    <x v="2"/>
    <x v="3"/>
    <s v="India"/>
    <n v="77"/>
    <n v="3200"/>
    <n v="246400"/>
    <n v="1200"/>
    <n v="245200"/>
    <n v="154000"/>
    <n v="154960.07999999999"/>
    <n v="91439.920000000013"/>
    <n v="244239.92"/>
    <n v="912"/>
    <n v="960.08"/>
    <x v="0"/>
    <n v="2000"/>
    <s v="Delhi NCR Mega Hub"/>
    <x v="3"/>
  </r>
  <r>
    <n v="100722"/>
    <x v="720"/>
    <x v="0"/>
    <s v="2025"/>
    <s v="Blue Dart"/>
    <x v="6"/>
    <x v="0"/>
    <x v="4"/>
    <s v="India"/>
    <n v="75"/>
    <n v="4500"/>
    <n v="337500"/>
    <n v="1700"/>
    <n v="335800"/>
    <n v="210000"/>
    <n v="210620.06"/>
    <n v="126879.94"/>
    <n v="335179.94"/>
    <n v="734"/>
    <n v="620.05999999999995"/>
    <x v="7"/>
    <n v="2800"/>
    <s v="Kolkata Regional Hub"/>
    <x v="4"/>
  </r>
  <r>
    <n v="100723"/>
    <x v="721"/>
    <x v="10"/>
    <s v="2025"/>
    <s v="Amazon Logistics"/>
    <x v="1"/>
    <x v="1"/>
    <x v="4"/>
    <s v="India"/>
    <n v="22"/>
    <n v="45000"/>
    <n v="990000"/>
    <n v="13000"/>
    <n v="977000"/>
    <n v="704000"/>
    <n v="704811.94"/>
    <n v="285188.06000000006"/>
    <n v="976188.06"/>
    <n v="996"/>
    <n v="811.94"/>
    <x v="2"/>
    <n v="32000"/>
    <s v="Kolkata Regional Hub"/>
    <x v="4"/>
  </r>
  <r>
    <n v="100724"/>
    <x v="722"/>
    <x v="3"/>
    <s v="2025"/>
    <s v="Shadowfax"/>
    <x v="0"/>
    <x v="1"/>
    <x v="0"/>
    <s v="India"/>
    <n v="44"/>
    <n v="6500"/>
    <n v="286000"/>
    <n v="2300"/>
    <n v="283700"/>
    <n v="184800"/>
    <n v="185452.25"/>
    <n v="100547.75"/>
    <n v="283047.75"/>
    <n v="1042"/>
    <n v="652.25"/>
    <x v="1"/>
    <n v="4200"/>
    <s v="Bengaluru Regional Hub"/>
    <x v="0"/>
  </r>
  <r>
    <n v="100725"/>
    <x v="723"/>
    <x v="6"/>
    <s v="2025"/>
    <s v="Blue Dart"/>
    <x v="4"/>
    <x v="2"/>
    <x v="2"/>
    <s v="India"/>
    <n v="34"/>
    <n v="1500"/>
    <n v="51000"/>
    <n v="700"/>
    <n v="50300"/>
    <n v="27200"/>
    <n v="27569.55"/>
    <n v="23430.45"/>
    <n v="49930.45"/>
    <n v="304"/>
    <n v="369.55"/>
    <x v="10"/>
    <n v="800"/>
    <s v="Mumbai Mega Hub"/>
    <x v="2"/>
  </r>
  <r>
    <n v="100726"/>
    <x v="724"/>
    <x v="7"/>
    <s v="2025"/>
    <s v="Ecom Express"/>
    <x v="2"/>
    <x v="0"/>
    <x v="4"/>
    <s v="India"/>
    <n v="72"/>
    <n v="450"/>
    <n v="32400"/>
    <n v="250"/>
    <n v="32150"/>
    <n v="14400"/>
    <n v="14530.53"/>
    <n v="17869.47"/>
    <n v="32019.47"/>
    <n v="474"/>
    <n v="130.53"/>
    <x v="3"/>
    <n v="200"/>
    <s v="Kolkata Regional Hub"/>
    <x v="4"/>
  </r>
  <r>
    <n v="100727"/>
    <x v="725"/>
    <x v="7"/>
    <s v="2025"/>
    <s v="Delhivery"/>
    <x v="3"/>
    <x v="0"/>
    <x v="0"/>
    <s v="India"/>
    <n v="51"/>
    <n v="8500"/>
    <n v="433500"/>
    <n v="3000"/>
    <n v="430500"/>
    <n v="280500"/>
    <n v="281722.39"/>
    <n v="151777.60999999999"/>
    <n v="429277.61"/>
    <n v="546"/>
    <n v="1222.3900000000001"/>
    <x v="8"/>
    <n v="5500"/>
    <s v="Bengaluru Regional Hub"/>
    <x v="0"/>
  </r>
  <r>
    <n v="100728"/>
    <x v="726"/>
    <x v="9"/>
    <s v="2025"/>
    <s v="Xpressbees"/>
    <x v="7"/>
    <x v="1"/>
    <x v="0"/>
    <s v="India"/>
    <n v="33"/>
    <n v="1200"/>
    <n v="39600"/>
    <n v="400"/>
    <n v="39200"/>
    <n v="26400"/>
    <n v="27238.01"/>
    <n v="12361.990000000002"/>
    <n v="38361.99"/>
    <n v="394"/>
    <n v="838.01"/>
    <x v="15"/>
    <n v="800"/>
    <s v="Bengaluru Regional Hub"/>
    <x v="0"/>
  </r>
  <r>
    <n v="100729"/>
    <x v="727"/>
    <x v="2"/>
    <s v="2025"/>
    <s v="Ecom Express"/>
    <x v="2"/>
    <x v="0"/>
    <x v="2"/>
    <s v="India"/>
    <n v="24"/>
    <n v="2500"/>
    <n v="60000"/>
    <n v="1000"/>
    <n v="59000"/>
    <n v="36000"/>
    <n v="36748.28"/>
    <n v="23251.72"/>
    <n v="58251.72"/>
    <n v="800"/>
    <n v="748.28"/>
    <x v="12"/>
    <n v="1500"/>
    <s v="Mumbai Mega Hub"/>
    <x v="2"/>
  </r>
  <r>
    <n v="100730"/>
    <x v="728"/>
    <x v="1"/>
    <s v="2025"/>
    <s v="Ecom Express"/>
    <x v="3"/>
    <x v="2"/>
    <x v="3"/>
    <s v="India"/>
    <n v="12"/>
    <n v="8500"/>
    <n v="102000"/>
    <n v="3000"/>
    <n v="99000"/>
    <n v="66000"/>
    <n v="66693.05"/>
    <n v="35306.949999999997"/>
    <n v="98306.95"/>
    <n v="1045"/>
    <n v="693.05"/>
    <x v="8"/>
    <n v="5500"/>
    <s v="Delhi NCR Mega Hub"/>
    <x v="3"/>
  </r>
  <r>
    <n v="100731"/>
    <x v="729"/>
    <x v="10"/>
    <s v="2025"/>
    <s v="DHL"/>
    <x v="6"/>
    <x v="1"/>
    <x v="3"/>
    <s v="India"/>
    <n v="1"/>
    <n v="4500"/>
    <n v="4500"/>
    <n v="1700"/>
    <n v="2800"/>
    <n v="2800"/>
    <n v="2979.65"/>
    <n v="1520.35"/>
    <n v="2620.35"/>
    <n v="408"/>
    <n v="179.65"/>
    <x v="7"/>
    <n v="2800"/>
    <s v="Delhi NCR Mega Hub"/>
    <x v="3"/>
  </r>
  <r>
    <n v="100732"/>
    <x v="730"/>
    <x v="3"/>
    <s v="2025"/>
    <s v="FedEx"/>
    <x v="4"/>
    <x v="2"/>
    <x v="4"/>
    <s v="India"/>
    <n v="88"/>
    <n v="1500"/>
    <n v="132000"/>
    <n v="700"/>
    <n v="131300"/>
    <n v="70400"/>
    <n v="71785.36"/>
    <n v="60214.64"/>
    <n v="129914.64"/>
    <n v="924"/>
    <n v="1385.36"/>
    <x v="10"/>
    <n v="800"/>
    <s v="Kolkata Regional Hub"/>
    <x v="4"/>
  </r>
  <r>
    <n v="100733"/>
    <x v="731"/>
    <x v="7"/>
    <s v="2025"/>
    <s v="DHL"/>
    <x v="6"/>
    <x v="0"/>
    <x v="0"/>
    <s v="India"/>
    <n v="17"/>
    <n v="15000"/>
    <n v="255000"/>
    <n v="5500"/>
    <n v="249500"/>
    <n v="161500"/>
    <n v="162550.73000000001"/>
    <n v="92449.26999999999"/>
    <n v="248449.27"/>
    <n v="698"/>
    <n v="1050.73"/>
    <x v="11"/>
    <n v="9500"/>
    <s v="Bengaluru Regional Hub"/>
    <x v="0"/>
  </r>
  <r>
    <n v="100734"/>
    <x v="732"/>
    <x v="1"/>
    <s v="2025"/>
    <s v="Shadowfax"/>
    <x v="6"/>
    <x v="0"/>
    <x v="2"/>
    <s v="India"/>
    <n v="10"/>
    <n v="4500"/>
    <n v="45000"/>
    <n v="1700"/>
    <n v="43300"/>
    <n v="28000"/>
    <n v="28900.75"/>
    <n v="16099.25"/>
    <n v="42399.25"/>
    <n v="451"/>
    <n v="900.75"/>
    <x v="7"/>
    <n v="2800"/>
    <s v="Mumbai Mega Hub"/>
    <x v="2"/>
  </r>
  <r>
    <n v="100735"/>
    <x v="733"/>
    <x v="8"/>
    <s v="2025"/>
    <s v="Xpressbees"/>
    <x v="5"/>
    <x v="0"/>
    <x v="3"/>
    <s v="India"/>
    <n v="70"/>
    <n v="1800"/>
    <n v="126000"/>
    <n v="900"/>
    <n v="125100"/>
    <n v="63000"/>
    <n v="63288.1"/>
    <n v="62711.9"/>
    <n v="124811.9"/>
    <n v="812"/>
    <n v="288.10000000000002"/>
    <x v="9"/>
    <n v="900"/>
    <s v="Delhi NCR Mega Hub"/>
    <x v="3"/>
  </r>
  <r>
    <n v="100736"/>
    <x v="734"/>
    <x v="10"/>
    <s v="2025"/>
    <s v="Delhivery"/>
    <x v="4"/>
    <x v="0"/>
    <x v="2"/>
    <s v="India"/>
    <n v="49"/>
    <n v="1500"/>
    <n v="73500"/>
    <n v="700"/>
    <n v="72800"/>
    <n v="39200"/>
    <n v="40103.839999999997"/>
    <n v="33396.160000000003"/>
    <n v="71896.160000000003"/>
    <n v="1112"/>
    <n v="903.84"/>
    <x v="10"/>
    <n v="800"/>
    <s v="Mumbai Mega Hub"/>
    <x v="2"/>
  </r>
  <r>
    <n v="100737"/>
    <x v="735"/>
    <x v="9"/>
    <s v="2025"/>
    <s v="Shadowfax"/>
    <x v="0"/>
    <x v="1"/>
    <x v="2"/>
    <s v="India"/>
    <n v="40"/>
    <n v="3200"/>
    <n v="128000"/>
    <n v="1200"/>
    <n v="126800"/>
    <n v="80000"/>
    <n v="80545.25"/>
    <n v="47454.75"/>
    <n v="126254.75"/>
    <n v="463"/>
    <n v="545.25"/>
    <x v="0"/>
    <n v="2000"/>
    <s v="Mumbai Mega Hub"/>
    <x v="2"/>
  </r>
  <r>
    <n v="100738"/>
    <x v="736"/>
    <x v="0"/>
    <s v="2025"/>
    <s v="Blue Dart"/>
    <x v="2"/>
    <x v="2"/>
    <x v="1"/>
    <s v="India"/>
    <n v="48"/>
    <n v="2500"/>
    <n v="120000"/>
    <n v="1000"/>
    <n v="119000"/>
    <n v="72000"/>
    <n v="72514.36"/>
    <n v="47485.64"/>
    <n v="118485.64"/>
    <n v="382"/>
    <n v="514.36"/>
    <x v="12"/>
    <n v="1500"/>
    <s v="Nagpur Central Hub"/>
    <x v="1"/>
  </r>
  <r>
    <n v="100739"/>
    <x v="737"/>
    <x v="0"/>
    <s v="2025"/>
    <s v="Ekart"/>
    <x v="7"/>
    <x v="0"/>
    <x v="0"/>
    <s v="India"/>
    <n v="14"/>
    <n v="600"/>
    <n v="8400"/>
    <n v="250"/>
    <n v="8150"/>
    <n v="4900"/>
    <n v="5650.33"/>
    <n v="2749.67"/>
    <n v="7399.67"/>
    <n v="1107"/>
    <n v="750.33"/>
    <x v="14"/>
    <n v="350"/>
    <s v="Bengaluru Regional Hub"/>
    <x v="0"/>
  </r>
  <r>
    <n v="100740"/>
    <x v="738"/>
    <x v="0"/>
    <s v="2025"/>
    <s v="FedEx"/>
    <x v="1"/>
    <x v="2"/>
    <x v="0"/>
    <s v="India"/>
    <n v="8"/>
    <n v="45000"/>
    <n v="360000"/>
    <n v="13000"/>
    <n v="347000"/>
    <n v="256000"/>
    <n v="256751.9"/>
    <n v="103248.1"/>
    <n v="346248.1"/>
    <n v="699"/>
    <n v="751.9"/>
    <x v="2"/>
    <n v="32000"/>
    <s v="Bengaluru Regional Hub"/>
    <x v="0"/>
  </r>
  <r>
    <n v="100741"/>
    <x v="739"/>
    <x v="8"/>
    <s v="2025"/>
    <s v="Ekart"/>
    <x v="6"/>
    <x v="0"/>
    <x v="1"/>
    <s v="India"/>
    <n v="33"/>
    <n v="4500"/>
    <n v="148500"/>
    <n v="1700"/>
    <n v="146800"/>
    <n v="92400"/>
    <n v="93578.82"/>
    <n v="54921.179999999993"/>
    <n v="145621.18"/>
    <n v="543"/>
    <n v="1178.82"/>
    <x v="7"/>
    <n v="2800"/>
    <s v="Nagpur Central Hub"/>
    <x v="1"/>
  </r>
  <r>
    <n v="100742"/>
    <x v="740"/>
    <x v="5"/>
    <s v="2025"/>
    <s v="Delhivery"/>
    <x v="6"/>
    <x v="0"/>
    <x v="1"/>
    <s v="India"/>
    <n v="95"/>
    <n v="15000"/>
    <n v="1425000"/>
    <n v="5500"/>
    <n v="1419500"/>
    <n v="902500"/>
    <n v="903266.56"/>
    <n v="521733.43999999994"/>
    <n v="1418733.44"/>
    <n v="920"/>
    <n v="766.56"/>
    <x v="11"/>
    <n v="9500"/>
    <s v="Nagpur Central Hub"/>
    <x v="1"/>
  </r>
  <r>
    <n v="100743"/>
    <x v="741"/>
    <x v="4"/>
    <s v="2025"/>
    <s v="Blue Dart"/>
    <x v="5"/>
    <x v="0"/>
    <x v="3"/>
    <s v="India"/>
    <n v="7"/>
    <n v="2800"/>
    <n v="19600"/>
    <n v="1300"/>
    <n v="18300"/>
    <n v="10500"/>
    <n v="11834.44"/>
    <n v="7765.5599999999995"/>
    <n v="16965.560000000001"/>
    <n v="994"/>
    <n v="1334.44"/>
    <x v="18"/>
    <n v="1500"/>
    <s v="Delhi NCR Mega Hub"/>
    <x v="3"/>
  </r>
  <r>
    <n v="100744"/>
    <x v="742"/>
    <x v="1"/>
    <s v="2025"/>
    <s v="Xpressbees"/>
    <x v="1"/>
    <x v="0"/>
    <x v="0"/>
    <s v="India"/>
    <n v="71"/>
    <n v="3500"/>
    <n v="248500"/>
    <n v="1300"/>
    <n v="247200"/>
    <n v="156200"/>
    <n v="156635.29999999999"/>
    <n v="91864.700000000012"/>
    <n v="246764.7"/>
    <n v="1135"/>
    <n v="435.3"/>
    <x v="16"/>
    <n v="2200"/>
    <s v="Bengaluru Regional Hub"/>
    <x v="0"/>
  </r>
  <r>
    <n v="100745"/>
    <x v="743"/>
    <x v="6"/>
    <s v="2025"/>
    <s v="FedEx"/>
    <x v="3"/>
    <x v="0"/>
    <x v="1"/>
    <s v="India"/>
    <n v="86"/>
    <n v="8500"/>
    <n v="731000"/>
    <n v="3000"/>
    <n v="728000"/>
    <n v="473000"/>
    <n v="473970.16"/>
    <n v="257029.84000000003"/>
    <n v="727029.84"/>
    <n v="397"/>
    <n v="970.16"/>
    <x v="8"/>
    <n v="5500"/>
    <s v="Nagpur Central Hub"/>
    <x v="1"/>
  </r>
  <r>
    <n v="100746"/>
    <x v="744"/>
    <x v="1"/>
    <s v="2025"/>
    <s v="Blue Dart"/>
    <x v="7"/>
    <x v="0"/>
    <x v="4"/>
    <s v="India"/>
    <n v="9"/>
    <n v="600"/>
    <n v="5400"/>
    <n v="250"/>
    <n v="5150"/>
    <n v="3150"/>
    <n v="3548.68"/>
    <n v="1851.3200000000002"/>
    <n v="4751.32"/>
    <n v="466"/>
    <n v="398.68"/>
    <x v="14"/>
    <n v="350"/>
    <s v="Kolkata Regional Hub"/>
    <x v="4"/>
  </r>
  <r>
    <n v="100747"/>
    <x v="745"/>
    <x v="2"/>
    <s v="2025"/>
    <s v="Ekart"/>
    <x v="7"/>
    <x v="0"/>
    <x v="2"/>
    <s v="India"/>
    <n v="56"/>
    <n v="1200"/>
    <n v="67200"/>
    <n v="400"/>
    <n v="66800"/>
    <n v="44800"/>
    <n v="45628.15"/>
    <n v="21571.85"/>
    <n v="65971.850000000006"/>
    <n v="1195"/>
    <n v="828.15"/>
    <x v="15"/>
    <n v="800"/>
    <s v="Mumbai Mega Hub"/>
    <x v="2"/>
  </r>
  <r>
    <n v="100748"/>
    <x v="746"/>
    <x v="5"/>
    <s v="2025"/>
    <s v="FedEx"/>
    <x v="2"/>
    <x v="1"/>
    <x v="1"/>
    <s v="India"/>
    <n v="39"/>
    <n v="2500"/>
    <n v="97500"/>
    <n v="1000"/>
    <n v="96500"/>
    <n v="58500"/>
    <n v="59534.86"/>
    <n v="37965.14"/>
    <n v="95465.14"/>
    <n v="909"/>
    <n v="1034.8599999999999"/>
    <x v="12"/>
    <n v="1500"/>
    <s v="Nagpur Central Hub"/>
    <x v="1"/>
  </r>
  <r>
    <n v="100749"/>
    <x v="747"/>
    <x v="11"/>
    <s v="2025"/>
    <s v="Xpressbees"/>
    <x v="1"/>
    <x v="2"/>
    <x v="4"/>
    <s v="India"/>
    <n v="57"/>
    <n v="45000"/>
    <n v="2565000"/>
    <n v="13000"/>
    <n v="2552000"/>
    <n v="1824000"/>
    <n v="1824415.3"/>
    <n v="740584.7"/>
    <n v="2551584.7000000002"/>
    <n v="435"/>
    <n v="415.3"/>
    <x v="2"/>
    <n v="32000"/>
    <s v="Kolkata Regional Hub"/>
    <x v="4"/>
  </r>
  <r>
    <n v="100750"/>
    <x v="748"/>
    <x v="9"/>
    <s v="2025"/>
    <s v="DHL"/>
    <x v="7"/>
    <x v="1"/>
    <x v="4"/>
    <s v="India"/>
    <n v="82"/>
    <n v="1200"/>
    <n v="98400"/>
    <n v="400"/>
    <n v="98000"/>
    <n v="65600"/>
    <n v="66342.38"/>
    <n v="32057.619999999995"/>
    <n v="97257.62"/>
    <n v="578"/>
    <n v="742.38"/>
    <x v="15"/>
    <n v="800"/>
    <s v="Kolkata Regional Hub"/>
    <x v="4"/>
  </r>
  <r>
    <n v="100751"/>
    <x v="749"/>
    <x v="4"/>
    <s v="2025"/>
    <s v="FedEx"/>
    <x v="7"/>
    <x v="1"/>
    <x v="1"/>
    <s v="India"/>
    <n v="36"/>
    <n v="600"/>
    <n v="21600"/>
    <n v="250"/>
    <n v="21350"/>
    <n v="12600"/>
    <n v="13040.88"/>
    <n v="8559.1200000000008"/>
    <n v="20909.12"/>
    <n v="803"/>
    <n v="440.88"/>
    <x v="14"/>
    <n v="350"/>
    <s v="Nagpur Central Hub"/>
    <x v="1"/>
  </r>
  <r>
    <n v="100752"/>
    <x v="750"/>
    <x v="3"/>
    <s v="2025"/>
    <s v="Amazon Logistics"/>
    <x v="1"/>
    <x v="2"/>
    <x v="2"/>
    <s v="India"/>
    <n v="19"/>
    <n v="45000"/>
    <n v="855000"/>
    <n v="13000"/>
    <n v="842000"/>
    <n v="608000"/>
    <n v="609728"/>
    <n v="245272"/>
    <n v="840272"/>
    <n v="918"/>
    <n v="1728"/>
    <x v="2"/>
    <n v="32000"/>
    <s v="Mumbai Mega Hub"/>
    <x v="2"/>
  </r>
  <r>
    <n v="100753"/>
    <x v="751"/>
    <x v="6"/>
    <s v="2025"/>
    <s v="Ekart"/>
    <x v="2"/>
    <x v="0"/>
    <x v="3"/>
    <s v="India"/>
    <n v="98"/>
    <n v="2500"/>
    <n v="245000"/>
    <n v="1000"/>
    <n v="244000"/>
    <n v="147000"/>
    <n v="148078.89000000001"/>
    <n v="96921.109999999986"/>
    <n v="242921.11"/>
    <n v="844"/>
    <n v="1078.8900000000001"/>
    <x v="12"/>
    <n v="1500"/>
    <s v="Delhi NCR Mega Hub"/>
    <x v="3"/>
  </r>
  <r>
    <n v="100754"/>
    <x v="752"/>
    <x v="3"/>
    <s v="2025"/>
    <s v="Ecom Express"/>
    <x v="3"/>
    <x v="0"/>
    <x v="1"/>
    <s v="India"/>
    <n v="67"/>
    <n v="12000"/>
    <n v="804000"/>
    <n v="4000"/>
    <n v="800000"/>
    <n v="536000"/>
    <n v="536764.81999999995"/>
    <n v="267235.18000000005"/>
    <n v="799235.18"/>
    <n v="307"/>
    <n v="764.82"/>
    <x v="4"/>
    <n v="8000"/>
    <s v="Nagpur Central Hub"/>
    <x v="1"/>
  </r>
  <r>
    <n v="100755"/>
    <x v="753"/>
    <x v="3"/>
    <s v="2025"/>
    <s v="Ecom Express"/>
    <x v="1"/>
    <x v="0"/>
    <x v="1"/>
    <s v="India"/>
    <n v="70"/>
    <n v="3500"/>
    <n v="245000"/>
    <n v="1300"/>
    <n v="243700"/>
    <n v="154000"/>
    <n v="154279.85"/>
    <n v="90720.15"/>
    <n v="243420.15"/>
    <n v="781"/>
    <n v="279.85000000000002"/>
    <x v="16"/>
    <n v="2200"/>
    <s v="Nagpur Central Hub"/>
    <x v="1"/>
  </r>
  <r>
    <n v="100756"/>
    <x v="754"/>
    <x v="5"/>
    <s v="2025"/>
    <s v="Delhivery"/>
    <x v="7"/>
    <x v="0"/>
    <x v="4"/>
    <s v="India"/>
    <n v="15"/>
    <n v="850"/>
    <n v="12750"/>
    <n v="300"/>
    <n v="12450"/>
    <n v="8250"/>
    <n v="9038.2000000000007"/>
    <n v="3711.7999999999993"/>
    <n v="11661.8"/>
    <n v="664"/>
    <n v="788.2"/>
    <x v="13"/>
    <n v="550"/>
    <s v="Kolkata Regional Hub"/>
    <x v="4"/>
  </r>
  <r>
    <n v="100757"/>
    <x v="755"/>
    <x v="11"/>
    <s v="2025"/>
    <s v="Blue Dart"/>
    <x v="3"/>
    <x v="1"/>
    <x v="1"/>
    <s v="India"/>
    <n v="28"/>
    <n v="8500"/>
    <n v="238000"/>
    <n v="3000"/>
    <n v="235000"/>
    <n v="154000"/>
    <n v="154809.62"/>
    <n v="83190.38"/>
    <n v="234190.38"/>
    <n v="625"/>
    <n v="809.62"/>
    <x v="8"/>
    <n v="5500"/>
    <s v="Nagpur Central Hub"/>
    <x v="1"/>
  </r>
  <r>
    <n v="100758"/>
    <x v="756"/>
    <x v="9"/>
    <s v="2025"/>
    <s v="Amazon Logistics"/>
    <x v="0"/>
    <x v="0"/>
    <x v="1"/>
    <s v="India"/>
    <n v="6"/>
    <n v="6500"/>
    <n v="39000"/>
    <n v="2300"/>
    <n v="36700"/>
    <n v="25200"/>
    <n v="25655.57"/>
    <n v="13344.43"/>
    <n v="36244.43"/>
    <n v="570"/>
    <n v="455.57"/>
    <x v="1"/>
    <n v="4200"/>
    <s v="Nagpur Central Hub"/>
    <x v="1"/>
  </r>
  <r>
    <n v="100759"/>
    <x v="757"/>
    <x v="4"/>
    <s v="2025"/>
    <s v="DHL"/>
    <x v="3"/>
    <x v="0"/>
    <x v="1"/>
    <s v="India"/>
    <n v="74"/>
    <n v="8500"/>
    <n v="629000"/>
    <n v="3000"/>
    <n v="626000"/>
    <n v="407000"/>
    <n v="409559.75"/>
    <n v="219440.25"/>
    <n v="623440.25"/>
    <n v="565"/>
    <n v="2559.75"/>
    <x v="8"/>
    <n v="5500"/>
    <s v="Nagpur Central Hub"/>
    <x v="1"/>
  </r>
  <r>
    <n v="100760"/>
    <x v="758"/>
    <x v="2"/>
    <s v="2025"/>
    <s v="DHL"/>
    <x v="7"/>
    <x v="1"/>
    <x v="2"/>
    <s v="India"/>
    <n v="33"/>
    <n v="1200"/>
    <n v="39600"/>
    <n v="400"/>
    <n v="39200"/>
    <n v="26400"/>
    <n v="26661.1"/>
    <n v="12938.900000000001"/>
    <n v="38938.9"/>
    <n v="512"/>
    <n v="261.10000000000002"/>
    <x v="15"/>
    <n v="800"/>
    <s v="Mumbai Mega Hub"/>
    <x v="2"/>
  </r>
  <r>
    <n v="100761"/>
    <x v="759"/>
    <x v="10"/>
    <s v="2025"/>
    <s v="Delhivery"/>
    <x v="7"/>
    <x v="0"/>
    <x v="4"/>
    <s v="India"/>
    <n v="96"/>
    <n v="1200"/>
    <n v="115200"/>
    <n v="400"/>
    <n v="114800"/>
    <n v="76800"/>
    <n v="77454.05"/>
    <n v="37745.949999999997"/>
    <n v="114145.95"/>
    <n v="1196"/>
    <n v="654.04999999999995"/>
    <x v="15"/>
    <n v="800"/>
    <s v="Kolkata Regional Hub"/>
    <x v="4"/>
  </r>
  <r>
    <n v="100762"/>
    <x v="760"/>
    <x v="11"/>
    <s v="2025"/>
    <s v="Amazon Logistics"/>
    <x v="3"/>
    <x v="1"/>
    <x v="1"/>
    <s v="India"/>
    <n v="57"/>
    <n v="8500"/>
    <n v="484500"/>
    <n v="3000"/>
    <n v="481500"/>
    <n v="313500"/>
    <n v="315856.31"/>
    <n v="168643.69"/>
    <n v="479143.69"/>
    <n v="496"/>
    <n v="2356.31"/>
    <x v="8"/>
    <n v="5500"/>
    <s v="Nagpur Central Hub"/>
    <x v="1"/>
  </r>
  <r>
    <n v="100763"/>
    <x v="761"/>
    <x v="1"/>
    <s v="2025"/>
    <s v="FedEx"/>
    <x v="1"/>
    <x v="0"/>
    <x v="0"/>
    <s v="India"/>
    <n v="18"/>
    <n v="3500"/>
    <n v="63000"/>
    <n v="1300"/>
    <n v="61700"/>
    <n v="39600"/>
    <n v="40151.379999999997"/>
    <n v="22848.620000000003"/>
    <n v="61148.62"/>
    <n v="488"/>
    <n v="551.38"/>
    <x v="16"/>
    <n v="2200"/>
    <s v="Bengaluru Regional Hub"/>
    <x v="0"/>
  </r>
  <r>
    <n v="100764"/>
    <x v="762"/>
    <x v="0"/>
    <s v="2025"/>
    <s v="Delhivery"/>
    <x v="0"/>
    <x v="1"/>
    <x v="0"/>
    <s v="India"/>
    <n v="61"/>
    <n v="3200"/>
    <n v="195200"/>
    <n v="1200"/>
    <n v="194000"/>
    <n v="122000"/>
    <n v="122524.38"/>
    <n v="72675.62"/>
    <n v="193475.62"/>
    <n v="1169"/>
    <n v="524.38"/>
    <x v="0"/>
    <n v="2000"/>
    <s v="Bengaluru Regional Hub"/>
    <x v="0"/>
  </r>
  <r>
    <n v="100765"/>
    <x v="763"/>
    <x v="3"/>
    <s v="2025"/>
    <s v="Delhivery"/>
    <x v="0"/>
    <x v="0"/>
    <x v="0"/>
    <s v="India"/>
    <n v="60"/>
    <n v="6500"/>
    <n v="390000"/>
    <n v="2300"/>
    <n v="387700"/>
    <n v="252000"/>
    <n v="252780.9"/>
    <n v="137219.1"/>
    <n v="386919.1"/>
    <n v="394"/>
    <n v="780.9"/>
    <x v="1"/>
    <n v="4200"/>
    <s v="Bengaluru Regional Hub"/>
    <x v="0"/>
  </r>
  <r>
    <n v="100766"/>
    <x v="764"/>
    <x v="11"/>
    <s v="2025"/>
    <s v="FedEx"/>
    <x v="4"/>
    <x v="1"/>
    <x v="0"/>
    <s v="India"/>
    <n v="31"/>
    <n v="5500"/>
    <n v="170500"/>
    <n v="2000"/>
    <n v="168500"/>
    <n v="108500"/>
    <n v="109652.88"/>
    <n v="60847.119999999995"/>
    <n v="167347.12"/>
    <n v="706"/>
    <n v="1152.8800000000001"/>
    <x v="5"/>
    <n v="3500"/>
    <s v="Bengaluru Regional Hub"/>
    <x v="0"/>
  </r>
  <r>
    <n v="100767"/>
    <x v="765"/>
    <x v="9"/>
    <s v="2025"/>
    <s v="Shadowfax"/>
    <x v="0"/>
    <x v="1"/>
    <x v="3"/>
    <s v="India"/>
    <n v="84"/>
    <n v="6500"/>
    <n v="546000"/>
    <n v="2300"/>
    <n v="543700"/>
    <n v="352800"/>
    <n v="353052.34"/>
    <n v="192947.65999999997"/>
    <n v="543447.66"/>
    <n v="800"/>
    <n v="252.34"/>
    <x v="1"/>
    <n v="4200"/>
    <s v="Delhi NCR Mega Hub"/>
    <x v="3"/>
  </r>
  <r>
    <n v="100768"/>
    <x v="766"/>
    <x v="2"/>
    <s v="2025"/>
    <s v="Xpressbees"/>
    <x v="5"/>
    <x v="1"/>
    <x v="3"/>
    <s v="India"/>
    <n v="94"/>
    <n v="2800"/>
    <n v="263200"/>
    <n v="1300"/>
    <n v="261900"/>
    <n v="141000"/>
    <n v="141635.22"/>
    <n v="121564.78"/>
    <n v="261264.78"/>
    <n v="736"/>
    <n v="635.22"/>
    <x v="18"/>
    <n v="1500"/>
    <s v="Delhi NCR Mega Hub"/>
    <x v="3"/>
  </r>
  <r>
    <n v="100769"/>
    <x v="767"/>
    <x v="9"/>
    <s v="2025"/>
    <s v="Delhivery"/>
    <x v="6"/>
    <x v="1"/>
    <x v="3"/>
    <s v="India"/>
    <n v="30"/>
    <n v="15000"/>
    <n v="450000"/>
    <n v="5500"/>
    <n v="444500"/>
    <n v="285000"/>
    <n v="286142.7"/>
    <n v="163857.29999999999"/>
    <n v="443357.3"/>
    <n v="775"/>
    <n v="1142.7"/>
    <x v="11"/>
    <n v="9500"/>
    <s v="Delhi NCR Mega Hub"/>
    <x v="3"/>
  </r>
  <r>
    <n v="100770"/>
    <x v="768"/>
    <x v="0"/>
    <s v="2025"/>
    <s v="Blue Dart"/>
    <x v="7"/>
    <x v="0"/>
    <x v="3"/>
    <s v="India"/>
    <n v="6"/>
    <n v="850"/>
    <n v="5100"/>
    <n v="300"/>
    <n v="4800"/>
    <n v="3300"/>
    <n v="3734.52"/>
    <n v="1365.48"/>
    <n v="4365.4799999999996"/>
    <n v="704"/>
    <n v="434.52"/>
    <x v="13"/>
    <n v="550"/>
    <s v="Delhi NCR Mega Hub"/>
    <x v="3"/>
  </r>
  <r>
    <n v="100771"/>
    <x v="769"/>
    <x v="2"/>
    <s v="2025"/>
    <s v="Blue Dart"/>
    <x v="7"/>
    <x v="1"/>
    <x v="0"/>
    <s v="India"/>
    <n v="80"/>
    <n v="600"/>
    <n v="48000"/>
    <n v="250"/>
    <n v="47750"/>
    <n v="28000"/>
    <n v="28697.53"/>
    <n v="19302.47"/>
    <n v="47052.47"/>
    <n v="783"/>
    <n v="697.53"/>
    <x v="14"/>
    <n v="350"/>
    <s v="Bengaluru Regional Hub"/>
    <x v="0"/>
  </r>
  <r>
    <n v="100772"/>
    <x v="770"/>
    <x v="8"/>
    <s v="2025"/>
    <s v="Xpressbees"/>
    <x v="1"/>
    <x v="0"/>
    <x v="4"/>
    <s v="India"/>
    <n v="28"/>
    <n v="45000"/>
    <n v="1260000"/>
    <n v="13000"/>
    <n v="1247000"/>
    <n v="896000"/>
    <n v="898872.54"/>
    <n v="361127.45999999996"/>
    <n v="1244127.46"/>
    <n v="1069"/>
    <n v="2872.54"/>
    <x v="2"/>
    <n v="32000"/>
    <s v="Kolkata Regional Hub"/>
    <x v="4"/>
  </r>
  <r>
    <n v="100773"/>
    <x v="771"/>
    <x v="2"/>
    <s v="2025"/>
    <s v="Amazon Logistics"/>
    <x v="7"/>
    <x v="1"/>
    <x v="4"/>
    <s v="India"/>
    <n v="73"/>
    <n v="850"/>
    <n v="62050"/>
    <n v="300"/>
    <n v="61750"/>
    <n v="40150"/>
    <n v="40720.75"/>
    <n v="21329.25"/>
    <n v="61179.25"/>
    <n v="599"/>
    <n v="570.75"/>
    <x v="13"/>
    <n v="550"/>
    <s v="Kolkata Regional Hub"/>
    <x v="4"/>
  </r>
  <r>
    <n v="100774"/>
    <x v="772"/>
    <x v="11"/>
    <s v="2025"/>
    <s v="FedEx"/>
    <x v="6"/>
    <x v="1"/>
    <x v="0"/>
    <s v="India"/>
    <n v="60"/>
    <n v="4500"/>
    <n v="270000"/>
    <n v="1700"/>
    <n v="268300"/>
    <n v="168000"/>
    <n v="170425.24"/>
    <n v="99574.760000000009"/>
    <n v="265874.76"/>
    <n v="484"/>
    <n v="2425.2399999999998"/>
    <x v="7"/>
    <n v="2800"/>
    <s v="Bengaluru Regional Hub"/>
    <x v="0"/>
  </r>
  <r>
    <n v="100775"/>
    <x v="773"/>
    <x v="7"/>
    <s v="2025"/>
    <s v="Ekart"/>
    <x v="5"/>
    <x v="0"/>
    <x v="4"/>
    <s v="India"/>
    <n v="46"/>
    <n v="4500"/>
    <n v="207000"/>
    <n v="2000"/>
    <n v="205000"/>
    <n v="115000"/>
    <n v="115385.72"/>
    <n v="91614.28"/>
    <n v="204614.28"/>
    <n v="353"/>
    <n v="385.72"/>
    <x v="6"/>
    <n v="2500"/>
    <s v="Kolkata Regional Hub"/>
    <x v="4"/>
  </r>
  <r>
    <n v="100776"/>
    <x v="774"/>
    <x v="7"/>
    <s v="2025"/>
    <s v="DHL"/>
    <x v="0"/>
    <x v="1"/>
    <x v="0"/>
    <s v="India"/>
    <n v="86"/>
    <n v="3200"/>
    <n v="275200"/>
    <n v="1200"/>
    <n v="274000"/>
    <n v="172000"/>
    <n v="172608.92"/>
    <n v="102591.07999999999"/>
    <n v="273391.08"/>
    <n v="894"/>
    <n v="608.91999999999996"/>
    <x v="0"/>
    <n v="2000"/>
    <s v="Bengaluru Regional Hub"/>
    <x v="0"/>
  </r>
  <r>
    <n v="100777"/>
    <x v="775"/>
    <x v="2"/>
    <s v="2025"/>
    <s v="Xpressbees"/>
    <x v="3"/>
    <x v="0"/>
    <x v="0"/>
    <s v="India"/>
    <n v="26"/>
    <n v="12000"/>
    <n v="312000"/>
    <n v="4000"/>
    <n v="308000"/>
    <n v="208000"/>
    <n v="208819.26"/>
    <n v="103180.73999999999"/>
    <n v="307180.74"/>
    <n v="1101"/>
    <n v="819.26"/>
    <x v="4"/>
    <n v="8000"/>
    <s v="Bengaluru Regional Hub"/>
    <x v="0"/>
  </r>
  <r>
    <n v="100778"/>
    <x v="776"/>
    <x v="8"/>
    <s v="2025"/>
    <s v="Shadowfax"/>
    <x v="7"/>
    <x v="2"/>
    <x v="2"/>
    <s v="India"/>
    <n v="79"/>
    <n v="850"/>
    <n v="67150"/>
    <n v="300"/>
    <n v="66850"/>
    <n v="43450"/>
    <n v="43880.22"/>
    <n v="23269.78"/>
    <n v="66419.78"/>
    <n v="675"/>
    <n v="430.22"/>
    <x v="13"/>
    <n v="550"/>
    <s v="Mumbai Mega Hub"/>
    <x v="2"/>
  </r>
  <r>
    <n v="100779"/>
    <x v="777"/>
    <x v="0"/>
    <s v="2025"/>
    <s v="Blue Dart"/>
    <x v="4"/>
    <x v="2"/>
    <x v="3"/>
    <s v="India"/>
    <n v="44"/>
    <n v="5500"/>
    <n v="242000"/>
    <n v="2000"/>
    <n v="240000"/>
    <n v="154000"/>
    <n v="154314.34"/>
    <n v="87685.66"/>
    <n v="239685.66"/>
    <n v="743"/>
    <n v="314.33999999999997"/>
    <x v="5"/>
    <n v="3500"/>
    <s v="Delhi NCR Mega Hub"/>
    <x v="3"/>
  </r>
  <r>
    <n v="100780"/>
    <x v="778"/>
    <x v="2"/>
    <s v="2025"/>
    <s v="Xpressbees"/>
    <x v="7"/>
    <x v="0"/>
    <x v="1"/>
    <s v="India"/>
    <n v="92"/>
    <n v="850"/>
    <n v="78200"/>
    <n v="300"/>
    <n v="77900"/>
    <n v="50600"/>
    <n v="50993.72"/>
    <n v="27206.28"/>
    <n v="77506.28"/>
    <n v="672"/>
    <n v="393.72"/>
    <x v="13"/>
    <n v="550"/>
    <s v="Nagpur Central Hub"/>
    <x v="1"/>
  </r>
  <r>
    <n v="100781"/>
    <x v="779"/>
    <x v="10"/>
    <s v="2025"/>
    <s v="Shadowfax"/>
    <x v="2"/>
    <x v="1"/>
    <x v="2"/>
    <s v="India"/>
    <n v="43"/>
    <n v="450"/>
    <n v="19350"/>
    <n v="250"/>
    <n v="19100"/>
    <n v="8600"/>
    <n v="9132.19"/>
    <n v="10217.81"/>
    <n v="18567.810000000001"/>
    <n v="670"/>
    <n v="532.19000000000005"/>
    <x v="3"/>
    <n v="200"/>
    <s v="Mumbai Mega Hub"/>
    <x v="2"/>
  </r>
  <r>
    <n v="100782"/>
    <x v="780"/>
    <x v="4"/>
    <s v="2025"/>
    <s v="DHL"/>
    <x v="4"/>
    <x v="0"/>
    <x v="3"/>
    <s v="India"/>
    <n v="38"/>
    <n v="1500"/>
    <n v="57000"/>
    <n v="700"/>
    <n v="56300"/>
    <n v="30400"/>
    <n v="30846.94"/>
    <n v="26153.06"/>
    <n v="55853.06"/>
    <n v="863"/>
    <n v="446.94"/>
    <x v="10"/>
    <n v="800"/>
    <s v="Delhi NCR Mega Hub"/>
    <x v="3"/>
  </r>
  <r>
    <n v="100783"/>
    <x v="781"/>
    <x v="7"/>
    <s v="2025"/>
    <s v="Blue Dart"/>
    <x v="2"/>
    <x v="2"/>
    <x v="3"/>
    <s v="India"/>
    <n v="48"/>
    <n v="2500"/>
    <n v="120000"/>
    <n v="1000"/>
    <n v="119000"/>
    <n v="72000"/>
    <n v="72251.520000000004"/>
    <n v="47748.479999999996"/>
    <n v="118748.48"/>
    <n v="581"/>
    <n v="251.52"/>
    <x v="12"/>
    <n v="1500"/>
    <s v="Delhi NCR Mega Hub"/>
    <x v="3"/>
  </r>
  <r>
    <n v="100784"/>
    <x v="782"/>
    <x v="1"/>
    <s v="2025"/>
    <s v="Xpressbees"/>
    <x v="4"/>
    <x v="0"/>
    <x v="1"/>
    <s v="India"/>
    <n v="90"/>
    <n v="5500"/>
    <n v="495000"/>
    <n v="2000"/>
    <n v="493000"/>
    <n v="315000"/>
    <n v="316058.59000000003"/>
    <n v="178941.40999999997"/>
    <n v="491941.41"/>
    <n v="700"/>
    <n v="1058.5899999999999"/>
    <x v="5"/>
    <n v="3500"/>
    <s v="Nagpur Central Hub"/>
    <x v="1"/>
  </r>
  <r>
    <n v="100785"/>
    <x v="783"/>
    <x v="3"/>
    <s v="2025"/>
    <s v="Ekart"/>
    <x v="6"/>
    <x v="0"/>
    <x v="1"/>
    <s v="India"/>
    <n v="69"/>
    <n v="4500"/>
    <n v="310500"/>
    <n v="1700"/>
    <n v="308800"/>
    <n v="193200"/>
    <n v="194247.9"/>
    <n v="116252.1"/>
    <n v="307752.09999999998"/>
    <n v="1126"/>
    <n v="1047.9000000000001"/>
    <x v="7"/>
    <n v="2800"/>
    <s v="Nagpur Central Hub"/>
    <x v="1"/>
  </r>
  <r>
    <n v="100786"/>
    <x v="784"/>
    <x v="3"/>
    <s v="2025"/>
    <s v="Ecom Express"/>
    <x v="6"/>
    <x v="1"/>
    <x v="3"/>
    <s v="India"/>
    <n v="28"/>
    <n v="4500"/>
    <n v="126000"/>
    <n v="1700"/>
    <n v="124300"/>
    <n v="78400"/>
    <n v="79128.28"/>
    <n v="46871.72"/>
    <n v="123571.72"/>
    <n v="1053"/>
    <n v="728.28"/>
    <x v="7"/>
    <n v="2800"/>
    <s v="Delhi NCR Mega Hub"/>
    <x v="3"/>
  </r>
  <r>
    <n v="100787"/>
    <x v="785"/>
    <x v="0"/>
    <s v="2025"/>
    <s v="Ekart"/>
    <x v="3"/>
    <x v="0"/>
    <x v="0"/>
    <s v="India"/>
    <n v="33"/>
    <n v="12000"/>
    <n v="396000"/>
    <n v="4000"/>
    <n v="392000"/>
    <n v="264000"/>
    <n v="266246.78000000003"/>
    <n v="129753.21999999997"/>
    <n v="389753.22"/>
    <n v="720"/>
    <n v="2246.7800000000002"/>
    <x v="4"/>
    <n v="8000"/>
    <s v="Bengaluru Regional Hub"/>
    <x v="0"/>
  </r>
  <r>
    <n v="100788"/>
    <x v="786"/>
    <x v="4"/>
    <s v="2025"/>
    <s v="Ekart"/>
    <x v="0"/>
    <x v="0"/>
    <x v="3"/>
    <s v="India"/>
    <n v="79"/>
    <n v="3200"/>
    <n v="252800"/>
    <n v="1200"/>
    <n v="251600"/>
    <n v="158000"/>
    <n v="158904.29"/>
    <n v="93895.709999999992"/>
    <n v="250695.71"/>
    <n v="519"/>
    <n v="904.29"/>
    <x v="0"/>
    <n v="2000"/>
    <s v="Delhi NCR Mega Hub"/>
    <x v="3"/>
  </r>
  <r>
    <n v="100789"/>
    <x v="787"/>
    <x v="2"/>
    <s v="2025"/>
    <s v="Shadowfax"/>
    <x v="4"/>
    <x v="2"/>
    <x v="3"/>
    <s v="India"/>
    <n v="83"/>
    <n v="1500"/>
    <n v="124500"/>
    <n v="700"/>
    <n v="123800"/>
    <n v="66400"/>
    <n v="66609.070000000007"/>
    <n v="57890.929999999993"/>
    <n v="123590.93"/>
    <n v="1137"/>
    <n v="209.07"/>
    <x v="10"/>
    <n v="800"/>
    <s v="Delhi NCR Mega Hub"/>
    <x v="3"/>
  </r>
  <r>
    <n v="100790"/>
    <x v="788"/>
    <x v="7"/>
    <s v="2025"/>
    <s v="Blue Dart"/>
    <x v="4"/>
    <x v="1"/>
    <x v="1"/>
    <s v="India"/>
    <n v="95"/>
    <n v="1500"/>
    <n v="142500"/>
    <n v="700"/>
    <n v="141800"/>
    <n v="76000"/>
    <n v="77541.289999999994"/>
    <n v="64958.710000000006"/>
    <n v="140258.71"/>
    <n v="946"/>
    <n v="1541.29"/>
    <x v="10"/>
    <n v="800"/>
    <s v="Nagpur Central Hub"/>
    <x v="1"/>
  </r>
  <r>
    <n v="100791"/>
    <x v="789"/>
    <x v="10"/>
    <s v="2025"/>
    <s v="Ecom Express"/>
    <x v="7"/>
    <x v="1"/>
    <x v="1"/>
    <s v="India"/>
    <n v="78"/>
    <n v="600"/>
    <n v="46800"/>
    <n v="250"/>
    <n v="46550"/>
    <n v="27300"/>
    <n v="27932.81"/>
    <n v="18867.189999999999"/>
    <n v="45917.19"/>
    <n v="994"/>
    <n v="632.80999999999995"/>
    <x v="14"/>
    <n v="350"/>
    <s v="Nagpur Central Hub"/>
    <x v="1"/>
  </r>
  <r>
    <n v="100792"/>
    <x v="790"/>
    <x v="8"/>
    <s v="2025"/>
    <s v="Blue Dart"/>
    <x v="3"/>
    <x v="2"/>
    <x v="4"/>
    <s v="India"/>
    <n v="59"/>
    <n v="8500"/>
    <n v="501500"/>
    <n v="3000"/>
    <n v="498500"/>
    <n v="324500"/>
    <n v="324670.08000000002"/>
    <n v="176829.91999999998"/>
    <n v="498329.92"/>
    <n v="857"/>
    <n v="170.08"/>
    <x v="8"/>
    <n v="5500"/>
    <s v="Kolkata Regional Hub"/>
    <x v="4"/>
  </r>
  <r>
    <n v="100793"/>
    <x v="791"/>
    <x v="0"/>
    <s v="2025"/>
    <s v="Blue Dart"/>
    <x v="6"/>
    <x v="0"/>
    <x v="4"/>
    <s v="India"/>
    <n v="72"/>
    <n v="15000"/>
    <n v="1080000"/>
    <n v="5500"/>
    <n v="1074500"/>
    <n v="684000"/>
    <n v="686151.3"/>
    <n v="393848.69999999995"/>
    <n v="1072348.7"/>
    <n v="522"/>
    <n v="2151.3000000000002"/>
    <x v="11"/>
    <n v="9500"/>
    <s v="Kolkata Regional Hub"/>
    <x v="4"/>
  </r>
  <r>
    <n v="100794"/>
    <x v="792"/>
    <x v="1"/>
    <s v="2025"/>
    <s v="DHL"/>
    <x v="4"/>
    <x v="1"/>
    <x v="1"/>
    <s v="India"/>
    <n v="97"/>
    <n v="1500"/>
    <n v="145500"/>
    <n v="700"/>
    <n v="144800"/>
    <n v="77600"/>
    <n v="77912.77"/>
    <n v="67587.23"/>
    <n v="144487.23000000001"/>
    <n v="641"/>
    <n v="312.77"/>
    <x v="10"/>
    <n v="800"/>
    <s v="Nagpur Central Hub"/>
    <x v="1"/>
  </r>
  <r>
    <n v="100795"/>
    <x v="793"/>
    <x v="10"/>
    <s v="2025"/>
    <s v="Blue Dart"/>
    <x v="0"/>
    <x v="0"/>
    <x v="3"/>
    <s v="India"/>
    <n v="66"/>
    <n v="3200"/>
    <n v="211200"/>
    <n v="1200"/>
    <n v="210000"/>
    <n v="132000"/>
    <n v="132479.75"/>
    <n v="78720.25"/>
    <n v="209520.25"/>
    <n v="719"/>
    <n v="479.75"/>
    <x v="0"/>
    <n v="2000"/>
    <s v="Delhi NCR Mega Hub"/>
    <x v="3"/>
  </r>
  <r>
    <n v="100796"/>
    <x v="794"/>
    <x v="1"/>
    <s v="2025"/>
    <s v="FedEx"/>
    <x v="1"/>
    <x v="1"/>
    <x v="1"/>
    <s v="India"/>
    <n v="33"/>
    <n v="3500"/>
    <n v="115500"/>
    <n v="1300"/>
    <n v="114200"/>
    <n v="72600"/>
    <n v="73163.839999999997"/>
    <n v="42336.160000000003"/>
    <n v="113636.16"/>
    <n v="388"/>
    <n v="563.84"/>
    <x v="16"/>
    <n v="2200"/>
    <s v="Nagpur Central Hub"/>
    <x v="1"/>
  </r>
  <r>
    <n v="100797"/>
    <x v="795"/>
    <x v="1"/>
    <s v="2025"/>
    <s v="Amazon Logistics"/>
    <x v="4"/>
    <x v="1"/>
    <x v="4"/>
    <s v="India"/>
    <n v="34"/>
    <n v="5500"/>
    <n v="187000"/>
    <n v="2000"/>
    <n v="185000"/>
    <n v="119000"/>
    <n v="119602.6"/>
    <n v="67397.399999999994"/>
    <n v="184397.4"/>
    <n v="837"/>
    <n v="602.6"/>
    <x v="5"/>
    <n v="3500"/>
    <s v="Kolkata Regional Hub"/>
    <x v="4"/>
  </r>
  <r>
    <n v="100798"/>
    <x v="796"/>
    <x v="8"/>
    <s v="2025"/>
    <s v="Ekart"/>
    <x v="7"/>
    <x v="1"/>
    <x v="0"/>
    <s v="India"/>
    <n v="92"/>
    <n v="600"/>
    <n v="55200"/>
    <n v="250"/>
    <n v="54950"/>
    <n v="32200"/>
    <n v="32548.45"/>
    <n v="22651.55"/>
    <n v="54601.55"/>
    <n v="566"/>
    <n v="348.45"/>
    <x v="14"/>
    <n v="350"/>
    <s v="Bengaluru Regional Hub"/>
    <x v="0"/>
  </r>
  <r>
    <n v="100799"/>
    <x v="797"/>
    <x v="2"/>
    <s v="2025"/>
    <s v="Amazon Logistics"/>
    <x v="4"/>
    <x v="0"/>
    <x v="2"/>
    <s v="India"/>
    <n v="92"/>
    <n v="5500"/>
    <n v="506000"/>
    <n v="2000"/>
    <n v="504000"/>
    <n v="322000"/>
    <n v="322831.96000000002"/>
    <n v="183168.03999999998"/>
    <n v="503168.04"/>
    <n v="458"/>
    <n v="831.96"/>
    <x v="5"/>
    <n v="3500"/>
    <s v="Mumbai Mega Hub"/>
    <x v="2"/>
  </r>
  <r>
    <n v="100800"/>
    <x v="798"/>
    <x v="9"/>
    <s v="2025"/>
    <s v="Xpressbees"/>
    <x v="7"/>
    <x v="2"/>
    <x v="3"/>
    <s v="India"/>
    <n v="10"/>
    <n v="850"/>
    <n v="8500"/>
    <n v="300"/>
    <n v="8200"/>
    <n v="5500"/>
    <n v="5969.6"/>
    <n v="2530.3999999999996"/>
    <n v="7730.4"/>
    <n v="337"/>
    <n v="469.6"/>
    <x v="13"/>
    <n v="550"/>
    <s v="Delhi NCR Mega Hub"/>
    <x v="3"/>
  </r>
  <r>
    <n v="100801"/>
    <x v="799"/>
    <x v="1"/>
    <s v="2025"/>
    <s v="Amazon Logistics"/>
    <x v="2"/>
    <x v="0"/>
    <x v="3"/>
    <s v="India"/>
    <n v="42"/>
    <n v="2500"/>
    <n v="105000"/>
    <n v="1000"/>
    <n v="104000"/>
    <n v="63000"/>
    <n v="63213.69"/>
    <n v="41786.31"/>
    <n v="103786.31"/>
    <n v="462"/>
    <n v="213.69"/>
    <x v="12"/>
    <n v="1500"/>
    <s v="Delhi NCR Mega Hub"/>
    <x v="3"/>
  </r>
  <r>
    <n v="100802"/>
    <x v="800"/>
    <x v="5"/>
    <s v="2025"/>
    <s v="Ecom Express"/>
    <x v="2"/>
    <x v="2"/>
    <x v="2"/>
    <s v="India"/>
    <n v="77"/>
    <n v="450"/>
    <n v="34650"/>
    <n v="250"/>
    <n v="34400"/>
    <n v="15400"/>
    <n v="15652.65"/>
    <n v="18997.349999999999"/>
    <n v="34147.35"/>
    <n v="358"/>
    <n v="252.65"/>
    <x v="3"/>
    <n v="200"/>
    <s v="Mumbai Mega Hub"/>
    <x v="2"/>
  </r>
  <r>
    <n v="100803"/>
    <x v="801"/>
    <x v="2"/>
    <s v="2025"/>
    <s v="Amazon Logistics"/>
    <x v="5"/>
    <x v="2"/>
    <x v="3"/>
    <s v="India"/>
    <n v="16"/>
    <n v="1800"/>
    <n v="28800"/>
    <n v="900"/>
    <n v="27900"/>
    <n v="14400"/>
    <n v="15545.03"/>
    <n v="13254.97"/>
    <n v="26754.97"/>
    <n v="833"/>
    <n v="1145.03"/>
    <x v="9"/>
    <n v="900"/>
    <s v="Delhi NCR Mega Hub"/>
    <x v="3"/>
  </r>
  <r>
    <n v="100804"/>
    <x v="802"/>
    <x v="0"/>
    <s v="2025"/>
    <s v="DHL"/>
    <x v="0"/>
    <x v="1"/>
    <x v="0"/>
    <s v="India"/>
    <n v="58"/>
    <n v="3200"/>
    <n v="185600"/>
    <n v="1200"/>
    <n v="184400"/>
    <n v="116000"/>
    <n v="116431.34"/>
    <n v="69168.66"/>
    <n v="183968.66"/>
    <n v="709"/>
    <n v="431.34"/>
    <x v="0"/>
    <n v="2000"/>
    <s v="Bengaluru Regional Hub"/>
    <x v="0"/>
  </r>
  <r>
    <n v="100805"/>
    <x v="803"/>
    <x v="11"/>
    <s v="2025"/>
    <s v="Shadowfax"/>
    <x v="3"/>
    <x v="0"/>
    <x v="1"/>
    <s v="India"/>
    <n v="92"/>
    <n v="12000"/>
    <n v="1104000"/>
    <n v="4000"/>
    <n v="1100000"/>
    <n v="736000"/>
    <n v="736775.14"/>
    <n v="367224.86"/>
    <n v="1099224.8600000001"/>
    <n v="818"/>
    <n v="775.14"/>
    <x v="4"/>
    <n v="8000"/>
    <s v="Nagpur Central Hub"/>
    <x v="1"/>
  </r>
  <r>
    <n v="100806"/>
    <x v="804"/>
    <x v="3"/>
    <s v="2025"/>
    <s v="Ekart"/>
    <x v="4"/>
    <x v="2"/>
    <x v="1"/>
    <s v="India"/>
    <n v="2"/>
    <n v="1500"/>
    <n v="3000"/>
    <n v="700"/>
    <n v="2300"/>
    <n v="1600"/>
    <n v="2348"/>
    <n v="652"/>
    <n v="1552"/>
    <n v="452"/>
    <n v="748"/>
    <x v="10"/>
    <n v="800"/>
    <s v="Nagpur Central Hub"/>
    <x v="1"/>
  </r>
  <r>
    <n v="100807"/>
    <x v="805"/>
    <x v="6"/>
    <s v="2025"/>
    <s v="Amazon Logistics"/>
    <x v="6"/>
    <x v="1"/>
    <x v="0"/>
    <s v="India"/>
    <n v="43"/>
    <n v="4500"/>
    <n v="193500"/>
    <n v="1700"/>
    <n v="191800"/>
    <n v="120400"/>
    <n v="120969.5"/>
    <n v="72530.5"/>
    <n v="191230.5"/>
    <n v="1071"/>
    <n v="569.5"/>
    <x v="7"/>
    <n v="2800"/>
    <s v="Bengaluru Regional Hub"/>
    <x v="0"/>
  </r>
  <r>
    <n v="100808"/>
    <x v="806"/>
    <x v="10"/>
    <s v="2025"/>
    <s v="Ekart"/>
    <x v="1"/>
    <x v="2"/>
    <x v="0"/>
    <s v="India"/>
    <n v="14"/>
    <n v="3500"/>
    <n v="49000"/>
    <n v="1300"/>
    <n v="47700"/>
    <n v="30800"/>
    <n v="31577.95"/>
    <n v="17422.05"/>
    <n v="46922.05"/>
    <n v="627"/>
    <n v="777.95"/>
    <x v="16"/>
    <n v="2200"/>
    <s v="Bengaluru Regional Hub"/>
    <x v="0"/>
  </r>
  <r>
    <n v="100809"/>
    <x v="807"/>
    <x v="6"/>
    <s v="2025"/>
    <s v="Xpressbees"/>
    <x v="6"/>
    <x v="1"/>
    <x v="0"/>
    <s v="India"/>
    <n v="79"/>
    <n v="15000"/>
    <n v="1185000"/>
    <n v="5500"/>
    <n v="1179500"/>
    <n v="750500"/>
    <n v="751273.1"/>
    <n v="433726.9"/>
    <n v="1178726.8999999999"/>
    <n v="801"/>
    <n v="773.1"/>
    <x v="11"/>
    <n v="9500"/>
    <s v="Bengaluru Regional Hub"/>
    <x v="0"/>
  </r>
  <r>
    <n v="100810"/>
    <x v="808"/>
    <x v="4"/>
    <s v="2025"/>
    <s v="Shadowfax"/>
    <x v="0"/>
    <x v="0"/>
    <x v="4"/>
    <s v="India"/>
    <n v="25"/>
    <n v="6500"/>
    <n v="162500"/>
    <n v="2300"/>
    <n v="160200"/>
    <n v="105000"/>
    <n v="105222.36"/>
    <n v="57277.64"/>
    <n v="159977.64000000001"/>
    <n v="646"/>
    <n v="222.36"/>
    <x v="1"/>
    <n v="4200"/>
    <s v="Kolkata Regional Hub"/>
    <x v="4"/>
  </r>
  <r>
    <n v="100811"/>
    <x v="809"/>
    <x v="8"/>
    <s v="2025"/>
    <s v="Blue Dart"/>
    <x v="7"/>
    <x v="2"/>
    <x v="3"/>
    <s v="India"/>
    <n v="48"/>
    <n v="1200"/>
    <n v="57600"/>
    <n v="400"/>
    <n v="57200"/>
    <n v="38400"/>
    <n v="39453.22"/>
    <n v="18146.78"/>
    <n v="56146.78"/>
    <n v="677"/>
    <n v="1053.22"/>
    <x v="15"/>
    <n v="800"/>
    <s v="Delhi NCR Mega Hub"/>
    <x v="3"/>
  </r>
  <r>
    <n v="100812"/>
    <x v="810"/>
    <x v="2"/>
    <s v="2025"/>
    <s v="Xpressbees"/>
    <x v="2"/>
    <x v="2"/>
    <x v="3"/>
    <s v="India"/>
    <n v="15"/>
    <n v="450"/>
    <n v="6750"/>
    <n v="250"/>
    <n v="6500"/>
    <n v="3000"/>
    <n v="4667.21"/>
    <n v="2082.79"/>
    <n v="4832.79"/>
    <n v="764"/>
    <n v="1667.21"/>
    <x v="3"/>
    <n v="200"/>
    <s v="Delhi NCR Mega Hub"/>
    <x v="3"/>
  </r>
  <r>
    <n v="100813"/>
    <x v="811"/>
    <x v="1"/>
    <s v="2025"/>
    <s v="Ecom Express"/>
    <x v="6"/>
    <x v="1"/>
    <x v="4"/>
    <s v="India"/>
    <n v="28"/>
    <n v="15000"/>
    <n v="420000"/>
    <n v="5500"/>
    <n v="414500"/>
    <n v="266000"/>
    <n v="266549.99"/>
    <n v="153450.01"/>
    <n v="413950.01"/>
    <n v="400"/>
    <n v="549.99"/>
    <x v="11"/>
    <n v="9500"/>
    <s v="Kolkata Regional Hub"/>
    <x v="4"/>
  </r>
  <r>
    <n v="100814"/>
    <x v="812"/>
    <x v="3"/>
    <s v="2025"/>
    <s v="Blue Dart"/>
    <x v="0"/>
    <x v="0"/>
    <x v="4"/>
    <s v="India"/>
    <n v="92"/>
    <n v="3200"/>
    <n v="294400"/>
    <n v="1200"/>
    <n v="293200"/>
    <n v="184000"/>
    <n v="185015.39"/>
    <n v="109384.60999999999"/>
    <n v="292184.61"/>
    <n v="446"/>
    <n v="1015.39"/>
    <x v="0"/>
    <n v="2000"/>
    <s v="Kolkata Regional Hub"/>
    <x v="4"/>
  </r>
  <r>
    <n v="100815"/>
    <x v="813"/>
    <x v="11"/>
    <s v="2025"/>
    <s v="Ecom Express"/>
    <x v="6"/>
    <x v="0"/>
    <x v="1"/>
    <s v="India"/>
    <n v="41"/>
    <n v="4500"/>
    <n v="184500"/>
    <n v="1700"/>
    <n v="182800"/>
    <n v="114800"/>
    <n v="115645.11"/>
    <n v="68854.89"/>
    <n v="181954.89"/>
    <n v="368"/>
    <n v="845.11"/>
    <x v="7"/>
    <n v="2800"/>
    <s v="Nagpur Central Hub"/>
    <x v="1"/>
  </r>
  <r>
    <n v="100816"/>
    <x v="814"/>
    <x v="2"/>
    <s v="2025"/>
    <s v="Xpressbees"/>
    <x v="6"/>
    <x v="1"/>
    <x v="4"/>
    <s v="India"/>
    <n v="32"/>
    <n v="4500"/>
    <n v="144000"/>
    <n v="1700"/>
    <n v="142300"/>
    <n v="89600"/>
    <n v="90514.34"/>
    <n v="53485.66"/>
    <n v="141385.66"/>
    <n v="359"/>
    <n v="914.34"/>
    <x v="7"/>
    <n v="2800"/>
    <s v="Kolkata Regional Hub"/>
    <x v="4"/>
  </r>
  <r>
    <n v="100817"/>
    <x v="815"/>
    <x v="11"/>
    <s v="2025"/>
    <s v="FedEx"/>
    <x v="2"/>
    <x v="2"/>
    <x v="3"/>
    <s v="India"/>
    <n v="42"/>
    <n v="2500"/>
    <n v="105000"/>
    <n v="1000"/>
    <n v="104000"/>
    <n v="63000"/>
    <n v="63449.84"/>
    <n v="41550.160000000003"/>
    <n v="103550.16"/>
    <n v="391"/>
    <n v="449.84"/>
    <x v="12"/>
    <n v="1500"/>
    <s v="Delhi NCR Mega Hub"/>
    <x v="3"/>
  </r>
  <r>
    <n v="100818"/>
    <x v="816"/>
    <x v="4"/>
    <s v="2025"/>
    <s v="Shadowfax"/>
    <x v="2"/>
    <x v="0"/>
    <x v="2"/>
    <s v="India"/>
    <n v="61"/>
    <n v="2500"/>
    <n v="152500"/>
    <n v="1000"/>
    <n v="151500"/>
    <n v="91500"/>
    <n v="91676.2"/>
    <n v="60823.8"/>
    <n v="151323.79999999999"/>
    <n v="574"/>
    <n v="176.2"/>
    <x v="12"/>
    <n v="1500"/>
    <s v="Mumbai Mega Hub"/>
    <x v="2"/>
  </r>
  <r>
    <n v="100819"/>
    <x v="817"/>
    <x v="6"/>
    <s v="2025"/>
    <s v="Amazon Logistics"/>
    <x v="3"/>
    <x v="1"/>
    <x v="4"/>
    <s v="India"/>
    <n v="86"/>
    <n v="12000"/>
    <n v="1032000"/>
    <n v="4000"/>
    <n v="1028000"/>
    <n v="688000"/>
    <n v="688178.48"/>
    <n v="343821.52"/>
    <n v="1027821.52"/>
    <n v="403"/>
    <n v="178.48"/>
    <x v="4"/>
    <n v="8000"/>
    <s v="Kolkata Regional Hub"/>
    <x v="4"/>
  </r>
  <r>
    <n v="100820"/>
    <x v="818"/>
    <x v="7"/>
    <s v="2025"/>
    <s v="Ecom Express"/>
    <x v="1"/>
    <x v="0"/>
    <x v="4"/>
    <s v="India"/>
    <n v="73"/>
    <n v="25000"/>
    <n v="1825000"/>
    <n v="7000"/>
    <n v="1818000"/>
    <n v="1314000"/>
    <n v="1314457.23"/>
    <n v="510542.77"/>
    <n v="1817542.77"/>
    <n v="308"/>
    <n v="457.23"/>
    <x v="17"/>
    <n v="18000"/>
    <s v="Kolkata Regional Hub"/>
    <x v="4"/>
  </r>
  <r>
    <n v="100821"/>
    <x v="819"/>
    <x v="11"/>
    <s v="2025"/>
    <s v="Delhivery"/>
    <x v="4"/>
    <x v="0"/>
    <x v="0"/>
    <s v="India"/>
    <n v="2"/>
    <n v="1500"/>
    <n v="3000"/>
    <n v="700"/>
    <n v="2300"/>
    <n v="1600"/>
    <n v="2068.15"/>
    <n v="931.84999999999991"/>
    <n v="1831.85"/>
    <n v="448"/>
    <n v="468.15"/>
    <x v="10"/>
    <n v="800"/>
    <s v="Bengaluru Regional Hub"/>
    <x v="0"/>
  </r>
  <r>
    <n v="100822"/>
    <x v="820"/>
    <x v="7"/>
    <s v="2025"/>
    <s v="Delhivery"/>
    <x v="4"/>
    <x v="1"/>
    <x v="2"/>
    <s v="India"/>
    <n v="66"/>
    <n v="1500"/>
    <n v="99000"/>
    <n v="700"/>
    <n v="98300"/>
    <n v="52800"/>
    <n v="53328.76"/>
    <n v="45671.24"/>
    <n v="97771.24"/>
    <n v="974"/>
    <n v="528.76"/>
    <x v="10"/>
    <n v="800"/>
    <s v="Mumbai Mega Hub"/>
    <x v="2"/>
  </r>
  <r>
    <n v="100823"/>
    <x v="821"/>
    <x v="0"/>
    <s v="2025"/>
    <s v="Delhivery"/>
    <x v="7"/>
    <x v="0"/>
    <x v="0"/>
    <s v="India"/>
    <n v="31"/>
    <n v="600"/>
    <n v="18600"/>
    <n v="250"/>
    <n v="18350"/>
    <n v="10850"/>
    <n v="11849.9"/>
    <n v="6750.1"/>
    <n v="17350.099999999999"/>
    <n v="678"/>
    <n v="999.9"/>
    <x v="14"/>
    <n v="350"/>
    <s v="Bengaluru Regional Hub"/>
    <x v="0"/>
  </r>
  <r>
    <n v="100824"/>
    <x v="822"/>
    <x v="2"/>
    <s v="2025"/>
    <s v="Ekart"/>
    <x v="6"/>
    <x v="0"/>
    <x v="0"/>
    <s v="India"/>
    <n v="69"/>
    <n v="4500"/>
    <n v="310500"/>
    <n v="1700"/>
    <n v="308800"/>
    <n v="193200"/>
    <n v="193867.55"/>
    <n v="116632.45000000001"/>
    <n v="308132.45"/>
    <n v="318"/>
    <n v="667.55"/>
    <x v="7"/>
    <n v="2800"/>
    <s v="Bengaluru Regional Hub"/>
    <x v="0"/>
  </r>
  <r>
    <n v="100825"/>
    <x v="823"/>
    <x v="6"/>
    <s v="2025"/>
    <s v="Xpressbees"/>
    <x v="3"/>
    <x v="1"/>
    <x v="3"/>
    <s v="India"/>
    <n v="9"/>
    <n v="8500"/>
    <n v="76500"/>
    <n v="3000"/>
    <n v="73500"/>
    <n v="49500"/>
    <n v="49792.4"/>
    <n v="26707.599999999999"/>
    <n v="73207.600000000006"/>
    <n v="915"/>
    <n v="292.39999999999998"/>
    <x v="8"/>
    <n v="5500"/>
    <s v="Delhi NCR Mega Hub"/>
    <x v="3"/>
  </r>
  <r>
    <n v="100826"/>
    <x v="824"/>
    <x v="4"/>
    <s v="2025"/>
    <s v="DHL"/>
    <x v="0"/>
    <x v="2"/>
    <x v="1"/>
    <s v="India"/>
    <n v="19"/>
    <n v="3200"/>
    <n v="60800"/>
    <n v="1200"/>
    <n v="59600"/>
    <n v="38000"/>
    <n v="38390.519999999997"/>
    <n v="22409.480000000003"/>
    <n v="59209.48"/>
    <n v="784"/>
    <n v="390.52"/>
    <x v="0"/>
    <n v="2000"/>
    <s v="Nagpur Central Hub"/>
    <x v="1"/>
  </r>
  <r>
    <n v="100827"/>
    <x v="825"/>
    <x v="1"/>
    <s v="2025"/>
    <s v="FedEx"/>
    <x v="1"/>
    <x v="2"/>
    <x v="3"/>
    <s v="India"/>
    <n v="3"/>
    <n v="45000"/>
    <n v="135000"/>
    <n v="13000"/>
    <n v="122000"/>
    <n v="96000"/>
    <n v="96296.48"/>
    <n v="38703.520000000004"/>
    <n v="121703.52"/>
    <n v="796"/>
    <n v="296.48"/>
    <x v="2"/>
    <n v="32000"/>
    <s v="Delhi NCR Mega Hub"/>
    <x v="3"/>
  </r>
  <r>
    <n v="100828"/>
    <x v="826"/>
    <x v="0"/>
    <s v="2025"/>
    <s v="Amazon Logistics"/>
    <x v="5"/>
    <x v="0"/>
    <x v="3"/>
    <s v="India"/>
    <n v="48"/>
    <n v="1800"/>
    <n v="86400"/>
    <n v="900"/>
    <n v="85500"/>
    <n v="43200"/>
    <n v="43712.92"/>
    <n v="42687.08"/>
    <n v="84987.08"/>
    <n v="950"/>
    <n v="512.91999999999996"/>
    <x v="9"/>
    <n v="900"/>
    <s v="Delhi NCR Mega Hub"/>
    <x v="3"/>
  </r>
  <r>
    <n v="100829"/>
    <x v="827"/>
    <x v="5"/>
    <s v="2025"/>
    <s v="Blue Dart"/>
    <x v="0"/>
    <x v="1"/>
    <x v="4"/>
    <s v="India"/>
    <n v="88"/>
    <n v="3200"/>
    <n v="281600"/>
    <n v="1200"/>
    <n v="280400"/>
    <n v="176000"/>
    <n v="177026.66"/>
    <n v="104573.34"/>
    <n v="279373.34000000003"/>
    <n v="649"/>
    <n v="1026.6600000000001"/>
    <x v="0"/>
    <n v="2000"/>
    <s v="Kolkata Regional Hub"/>
    <x v="4"/>
  </r>
  <r>
    <n v="100830"/>
    <x v="828"/>
    <x v="1"/>
    <s v="2025"/>
    <s v="FedEx"/>
    <x v="1"/>
    <x v="0"/>
    <x v="4"/>
    <s v="India"/>
    <n v="15"/>
    <n v="25000"/>
    <n v="375000"/>
    <n v="7000"/>
    <n v="368000"/>
    <n v="270000"/>
    <n v="270511.28999999998"/>
    <n v="104488.71000000002"/>
    <n v="367488.71"/>
    <n v="879"/>
    <n v="511.29"/>
    <x v="17"/>
    <n v="18000"/>
    <s v="Kolkata Regional Hub"/>
    <x v="4"/>
  </r>
  <r>
    <n v="100831"/>
    <x v="829"/>
    <x v="4"/>
    <s v="2025"/>
    <s v="DHL"/>
    <x v="4"/>
    <x v="2"/>
    <x v="4"/>
    <s v="India"/>
    <n v="41"/>
    <n v="5500"/>
    <n v="225500"/>
    <n v="2000"/>
    <n v="223500"/>
    <n v="143500"/>
    <n v="144636.84"/>
    <n v="80863.16"/>
    <n v="222363.16"/>
    <n v="983"/>
    <n v="1136.8399999999999"/>
    <x v="5"/>
    <n v="3500"/>
    <s v="Kolkata Regional Hub"/>
    <x v="4"/>
  </r>
  <r>
    <n v="100832"/>
    <x v="830"/>
    <x v="10"/>
    <s v="2025"/>
    <s v="Ekart"/>
    <x v="4"/>
    <x v="1"/>
    <x v="2"/>
    <s v="India"/>
    <n v="26"/>
    <n v="5500"/>
    <n v="143000"/>
    <n v="2000"/>
    <n v="141000"/>
    <n v="91000"/>
    <n v="93015.32"/>
    <n v="49984.679999999993"/>
    <n v="138984.68"/>
    <n v="530"/>
    <n v="2015.32"/>
    <x v="5"/>
    <n v="3500"/>
    <s v="Mumbai Mega Hub"/>
    <x v="2"/>
  </r>
  <r>
    <n v="100833"/>
    <x v="831"/>
    <x v="4"/>
    <s v="2025"/>
    <s v="Blue Dart"/>
    <x v="5"/>
    <x v="2"/>
    <x v="0"/>
    <s v="India"/>
    <n v="96"/>
    <n v="2800"/>
    <n v="268800"/>
    <n v="1300"/>
    <n v="267500"/>
    <n v="144000"/>
    <n v="145125.85999999999"/>
    <n v="123674.14000000001"/>
    <n v="266374.14"/>
    <n v="646"/>
    <n v="1125.8599999999999"/>
    <x v="18"/>
    <n v="1500"/>
    <s v="Bengaluru Regional Hub"/>
    <x v="0"/>
  </r>
  <r>
    <n v="100834"/>
    <x v="832"/>
    <x v="1"/>
    <s v="2025"/>
    <s v="Delhivery"/>
    <x v="7"/>
    <x v="0"/>
    <x v="4"/>
    <s v="India"/>
    <n v="35"/>
    <n v="600"/>
    <n v="21000"/>
    <n v="250"/>
    <n v="20750"/>
    <n v="12250"/>
    <n v="12975.51"/>
    <n v="8024.49"/>
    <n v="20024.490000000002"/>
    <n v="1175"/>
    <n v="725.51"/>
    <x v="14"/>
    <n v="350"/>
    <s v="Kolkata Regional Hub"/>
    <x v="4"/>
  </r>
  <r>
    <n v="100835"/>
    <x v="833"/>
    <x v="4"/>
    <s v="2025"/>
    <s v="Ekart"/>
    <x v="2"/>
    <x v="0"/>
    <x v="2"/>
    <s v="India"/>
    <n v="70"/>
    <n v="2500"/>
    <n v="175000"/>
    <n v="1000"/>
    <n v="174000"/>
    <n v="105000"/>
    <n v="106866.52"/>
    <n v="68133.48"/>
    <n v="172133.48"/>
    <n v="549"/>
    <n v="1866.52"/>
    <x v="12"/>
    <n v="1500"/>
    <s v="Mumbai Mega Hub"/>
    <x v="2"/>
  </r>
  <r>
    <n v="100836"/>
    <x v="834"/>
    <x v="9"/>
    <s v="2025"/>
    <s v="Ecom Express"/>
    <x v="7"/>
    <x v="0"/>
    <x v="4"/>
    <s v="India"/>
    <n v="84"/>
    <n v="600"/>
    <n v="50400"/>
    <n v="250"/>
    <n v="50150"/>
    <n v="29400"/>
    <n v="29711.57"/>
    <n v="20688.43"/>
    <n v="49838.43"/>
    <n v="418"/>
    <n v="311.57"/>
    <x v="14"/>
    <n v="350"/>
    <s v="Kolkata Regional Hub"/>
    <x v="4"/>
  </r>
  <r>
    <n v="100837"/>
    <x v="835"/>
    <x v="0"/>
    <s v="2025"/>
    <s v="Shadowfax"/>
    <x v="6"/>
    <x v="1"/>
    <x v="0"/>
    <s v="India"/>
    <n v="36"/>
    <n v="15000"/>
    <n v="540000"/>
    <n v="5500"/>
    <n v="534500"/>
    <n v="342000"/>
    <n v="343184.62"/>
    <n v="196815.38"/>
    <n v="533315.38"/>
    <n v="938"/>
    <n v="1184.6199999999999"/>
    <x v="11"/>
    <n v="9500"/>
    <s v="Bengaluru Regional Hub"/>
    <x v="0"/>
  </r>
  <r>
    <n v="100838"/>
    <x v="836"/>
    <x v="9"/>
    <s v="2025"/>
    <s v="FedEx"/>
    <x v="6"/>
    <x v="1"/>
    <x v="2"/>
    <s v="India"/>
    <n v="87"/>
    <n v="4500"/>
    <n v="391500"/>
    <n v="1700"/>
    <n v="389800"/>
    <n v="243600"/>
    <n v="244282.74"/>
    <n v="147217.26"/>
    <n v="389117.26"/>
    <n v="835"/>
    <n v="682.74"/>
    <x v="7"/>
    <n v="2800"/>
    <s v="Mumbai Mega Hub"/>
    <x v="2"/>
  </r>
  <r>
    <n v="100839"/>
    <x v="837"/>
    <x v="3"/>
    <s v="2025"/>
    <s v="Blue Dart"/>
    <x v="5"/>
    <x v="0"/>
    <x v="3"/>
    <s v="India"/>
    <n v="69"/>
    <n v="4500"/>
    <n v="310500"/>
    <n v="2000"/>
    <n v="308500"/>
    <n v="172500"/>
    <n v="173320.19"/>
    <n v="137179.81"/>
    <n v="307679.81"/>
    <n v="1196"/>
    <n v="820.19"/>
    <x v="6"/>
    <n v="2500"/>
    <s v="Delhi NCR Mega Hub"/>
    <x v="3"/>
  </r>
  <r>
    <n v="100840"/>
    <x v="838"/>
    <x v="6"/>
    <s v="2025"/>
    <s v="Delhivery"/>
    <x v="2"/>
    <x v="0"/>
    <x v="0"/>
    <s v="India"/>
    <n v="55"/>
    <n v="2500"/>
    <n v="137500"/>
    <n v="1000"/>
    <n v="136500"/>
    <n v="82500"/>
    <n v="83551.56"/>
    <n v="53948.44"/>
    <n v="135448.44"/>
    <n v="797"/>
    <n v="1051.56"/>
    <x v="12"/>
    <n v="1500"/>
    <s v="Bengaluru Regional Hub"/>
    <x v="0"/>
  </r>
  <r>
    <n v="100841"/>
    <x v="839"/>
    <x v="11"/>
    <s v="2025"/>
    <s v="Ecom Express"/>
    <x v="3"/>
    <x v="0"/>
    <x v="3"/>
    <s v="India"/>
    <n v="38"/>
    <n v="12000"/>
    <n v="456000"/>
    <n v="4000"/>
    <n v="452000"/>
    <n v="304000"/>
    <n v="304736.44"/>
    <n v="151263.56"/>
    <n v="451263.56"/>
    <n v="772"/>
    <n v="736.44"/>
    <x v="4"/>
    <n v="8000"/>
    <s v="Delhi NCR Mega Hub"/>
    <x v="3"/>
  </r>
  <r>
    <n v="100842"/>
    <x v="840"/>
    <x v="10"/>
    <s v="2025"/>
    <s v="FedEx"/>
    <x v="0"/>
    <x v="2"/>
    <x v="4"/>
    <s v="India"/>
    <n v="94"/>
    <n v="3200"/>
    <n v="300800"/>
    <n v="1200"/>
    <n v="299600"/>
    <n v="188000"/>
    <n v="189119.79"/>
    <n v="111680.20999999999"/>
    <n v="298480.21000000002"/>
    <n v="529"/>
    <n v="1119.79"/>
    <x v="0"/>
    <n v="2000"/>
    <s v="Kolkata Regional Hub"/>
    <x v="4"/>
  </r>
  <r>
    <n v="100843"/>
    <x v="841"/>
    <x v="5"/>
    <s v="2025"/>
    <s v="Amazon Logistics"/>
    <x v="6"/>
    <x v="1"/>
    <x v="1"/>
    <s v="India"/>
    <n v="42"/>
    <n v="15000"/>
    <n v="630000"/>
    <n v="5500"/>
    <n v="624500"/>
    <n v="399000"/>
    <n v="399283.5"/>
    <n v="230716.5"/>
    <n v="624216.5"/>
    <n v="326"/>
    <n v="283.5"/>
    <x v="11"/>
    <n v="9500"/>
    <s v="Nagpur Central Hub"/>
    <x v="1"/>
  </r>
  <r>
    <n v="100844"/>
    <x v="842"/>
    <x v="0"/>
    <s v="2025"/>
    <s v="Ecom Express"/>
    <x v="0"/>
    <x v="1"/>
    <x v="2"/>
    <s v="India"/>
    <n v="43"/>
    <n v="3200"/>
    <n v="137600"/>
    <n v="1200"/>
    <n v="136400"/>
    <n v="86000"/>
    <n v="86609.38"/>
    <n v="50990.619999999995"/>
    <n v="135790.62"/>
    <n v="958"/>
    <n v="609.38"/>
    <x v="0"/>
    <n v="2000"/>
    <s v="Mumbai Mega Hub"/>
    <x v="2"/>
  </r>
  <r>
    <n v="100845"/>
    <x v="843"/>
    <x v="9"/>
    <s v="2025"/>
    <s v="Xpressbees"/>
    <x v="2"/>
    <x v="1"/>
    <x v="4"/>
    <s v="India"/>
    <n v="55"/>
    <n v="450"/>
    <n v="24750"/>
    <n v="250"/>
    <n v="24500"/>
    <n v="11000"/>
    <n v="11282.64"/>
    <n v="13467.36"/>
    <n v="24217.360000000001"/>
    <n v="460"/>
    <n v="282.64"/>
    <x v="3"/>
    <n v="200"/>
    <s v="Kolkata Regional Hub"/>
    <x v="4"/>
  </r>
  <r>
    <n v="100846"/>
    <x v="844"/>
    <x v="8"/>
    <s v="2025"/>
    <s v="DHL"/>
    <x v="4"/>
    <x v="0"/>
    <x v="1"/>
    <s v="India"/>
    <n v="81"/>
    <n v="5500"/>
    <n v="445500"/>
    <n v="2000"/>
    <n v="443500"/>
    <n v="283500"/>
    <n v="283851.24"/>
    <n v="161648.76"/>
    <n v="443148.76"/>
    <n v="914"/>
    <n v="351.24"/>
    <x v="5"/>
    <n v="3500"/>
    <s v="Nagpur Central Hub"/>
    <x v="1"/>
  </r>
  <r>
    <n v="100847"/>
    <x v="845"/>
    <x v="5"/>
    <s v="2025"/>
    <s v="Amazon Logistics"/>
    <x v="1"/>
    <x v="0"/>
    <x v="3"/>
    <s v="India"/>
    <n v="87"/>
    <n v="45000"/>
    <n v="3915000"/>
    <n v="13000"/>
    <n v="3902000"/>
    <n v="2784000"/>
    <n v="2784485.02"/>
    <n v="1130514.98"/>
    <n v="3901514.98"/>
    <n v="1085"/>
    <n v="485.02"/>
    <x v="2"/>
    <n v="32000"/>
    <s v="Delhi NCR Mega Hub"/>
    <x v="3"/>
  </r>
  <r>
    <n v="100848"/>
    <x v="846"/>
    <x v="8"/>
    <s v="2025"/>
    <s v="Ekart"/>
    <x v="1"/>
    <x v="2"/>
    <x v="4"/>
    <s v="India"/>
    <n v="69"/>
    <n v="25000"/>
    <n v="1725000"/>
    <n v="7000"/>
    <n v="1718000"/>
    <n v="1242000"/>
    <n v="1243138.99"/>
    <n v="481861.01"/>
    <n v="1716861.01"/>
    <n v="579"/>
    <n v="1138.99"/>
    <x v="17"/>
    <n v="18000"/>
    <s v="Kolkata Regional Hub"/>
    <x v="4"/>
  </r>
  <r>
    <n v="100849"/>
    <x v="847"/>
    <x v="5"/>
    <s v="2025"/>
    <s v="Shadowfax"/>
    <x v="7"/>
    <x v="0"/>
    <x v="3"/>
    <s v="India"/>
    <n v="14"/>
    <n v="600"/>
    <n v="8400"/>
    <n v="250"/>
    <n v="8150"/>
    <n v="4900"/>
    <n v="5680.27"/>
    <n v="2719.7299999999996"/>
    <n v="7369.73"/>
    <n v="616"/>
    <n v="780.27"/>
    <x v="14"/>
    <n v="350"/>
    <s v="Delhi NCR Mega Hub"/>
    <x v="3"/>
  </r>
  <r>
    <n v="100850"/>
    <x v="848"/>
    <x v="6"/>
    <s v="2025"/>
    <s v="Shadowfax"/>
    <x v="0"/>
    <x v="0"/>
    <x v="1"/>
    <s v="India"/>
    <n v="15"/>
    <n v="3200"/>
    <n v="48000"/>
    <n v="1200"/>
    <n v="46800"/>
    <n v="30000"/>
    <n v="30738.69"/>
    <n v="17261.310000000001"/>
    <n v="46061.31"/>
    <n v="1031"/>
    <n v="738.69"/>
    <x v="0"/>
    <n v="2000"/>
    <s v="Nagpur Central Hub"/>
    <x v="1"/>
  </r>
  <r>
    <n v="100851"/>
    <x v="849"/>
    <x v="7"/>
    <s v="2025"/>
    <s v="DHL"/>
    <x v="7"/>
    <x v="0"/>
    <x v="2"/>
    <s v="India"/>
    <n v="72"/>
    <n v="600"/>
    <n v="43200"/>
    <n v="250"/>
    <n v="42950"/>
    <n v="25200"/>
    <n v="26128.66"/>
    <n v="17071.34"/>
    <n v="42021.34"/>
    <n v="855"/>
    <n v="928.66"/>
    <x v="14"/>
    <n v="350"/>
    <s v="Mumbai Mega Hub"/>
    <x v="2"/>
  </r>
  <r>
    <n v="100852"/>
    <x v="850"/>
    <x v="5"/>
    <s v="2025"/>
    <s v="FedEx"/>
    <x v="4"/>
    <x v="1"/>
    <x v="0"/>
    <s v="India"/>
    <n v="7"/>
    <n v="1500"/>
    <n v="10500"/>
    <n v="700"/>
    <n v="9800"/>
    <n v="5600"/>
    <n v="5944.71"/>
    <n v="4555.29"/>
    <n v="9455.2900000000009"/>
    <n v="310"/>
    <n v="344.71"/>
    <x v="10"/>
    <n v="800"/>
    <s v="Bengaluru Regional Hub"/>
    <x v="0"/>
  </r>
  <r>
    <n v="100853"/>
    <x v="851"/>
    <x v="1"/>
    <s v="2025"/>
    <s v="Delhivery"/>
    <x v="3"/>
    <x v="2"/>
    <x v="0"/>
    <s v="India"/>
    <n v="71"/>
    <n v="8500"/>
    <n v="603500"/>
    <n v="3000"/>
    <n v="600500"/>
    <n v="390500"/>
    <n v="392858.71"/>
    <n v="210641.28999999998"/>
    <n v="598141.29"/>
    <n v="414"/>
    <n v="2358.71"/>
    <x v="8"/>
    <n v="5500"/>
    <s v="Bengaluru Regional Hub"/>
    <x v="0"/>
  </r>
  <r>
    <n v="100854"/>
    <x v="852"/>
    <x v="11"/>
    <s v="2025"/>
    <s v="Xpressbees"/>
    <x v="7"/>
    <x v="1"/>
    <x v="2"/>
    <s v="India"/>
    <n v="6"/>
    <n v="1200"/>
    <n v="7200"/>
    <n v="400"/>
    <n v="6800"/>
    <n v="4800"/>
    <n v="5013.66"/>
    <n v="2186.34"/>
    <n v="6586.34"/>
    <n v="1070"/>
    <n v="213.66"/>
    <x v="15"/>
    <n v="800"/>
    <s v="Mumbai Mega Hub"/>
    <x v="2"/>
  </r>
  <r>
    <n v="100855"/>
    <x v="853"/>
    <x v="11"/>
    <s v="2025"/>
    <s v="DHL"/>
    <x v="4"/>
    <x v="1"/>
    <x v="1"/>
    <s v="India"/>
    <n v="18"/>
    <n v="1500"/>
    <n v="27000"/>
    <n v="700"/>
    <n v="26300"/>
    <n v="14400"/>
    <n v="15380.4"/>
    <n v="11619.6"/>
    <n v="25319.599999999999"/>
    <n v="881"/>
    <n v="980.4"/>
    <x v="10"/>
    <n v="800"/>
    <s v="Nagpur Central Hub"/>
    <x v="1"/>
  </r>
  <r>
    <n v="100856"/>
    <x v="854"/>
    <x v="3"/>
    <s v="2025"/>
    <s v="Ekart"/>
    <x v="1"/>
    <x v="2"/>
    <x v="4"/>
    <s v="India"/>
    <n v="11"/>
    <n v="45000"/>
    <n v="495000"/>
    <n v="13000"/>
    <n v="482000"/>
    <n v="352000"/>
    <n v="352608.19"/>
    <n v="142391.81"/>
    <n v="481391.81"/>
    <n v="938"/>
    <n v="608.19000000000005"/>
    <x v="2"/>
    <n v="32000"/>
    <s v="Kolkata Regional Hub"/>
    <x v="4"/>
  </r>
  <r>
    <n v="100857"/>
    <x v="855"/>
    <x v="7"/>
    <s v="2025"/>
    <s v="Ekart"/>
    <x v="7"/>
    <x v="1"/>
    <x v="1"/>
    <s v="India"/>
    <n v="59"/>
    <n v="850"/>
    <n v="50150"/>
    <n v="300"/>
    <n v="49850"/>
    <n v="32450"/>
    <n v="32827.5"/>
    <n v="17322.5"/>
    <n v="49472.5"/>
    <n v="731"/>
    <n v="377.5"/>
    <x v="13"/>
    <n v="550"/>
    <s v="Nagpur Central Hub"/>
    <x v="1"/>
  </r>
  <r>
    <n v="100858"/>
    <x v="856"/>
    <x v="10"/>
    <s v="2025"/>
    <s v="Delhivery"/>
    <x v="5"/>
    <x v="1"/>
    <x v="3"/>
    <s v="India"/>
    <n v="62"/>
    <n v="1800"/>
    <n v="111600"/>
    <n v="900"/>
    <n v="110700"/>
    <n v="55800"/>
    <n v="56526.080000000002"/>
    <n v="55073.919999999998"/>
    <n v="109973.92"/>
    <n v="569"/>
    <n v="726.08"/>
    <x v="9"/>
    <n v="900"/>
    <s v="Delhi NCR Mega Hub"/>
    <x v="3"/>
  </r>
  <r>
    <n v="100859"/>
    <x v="857"/>
    <x v="3"/>
    <s v="2025"/>
    <s v="Blue Dart"/>
    <x v="1"/>
    <x v="2"/>
    <x v="1"/>
    <s v="India"/>
    <n v="31"/>
    <n v="45000"/>
    <n v="1395000"/>
    <n v="13000"/>
    <n v="1382000"/>
    <n v="992000"/>
    <n v="992219.68"/>
    <n v="402780.31999999995"/>
    <n v="1381780.32"/>
    <n v="657"/>
    <n v="219.68"/>
    <x v="2"/>
    <n v="32000"/>
    <s v="Nagpur Central Hub"/>
    <x v="1"/>
  </r>
  <r>
    <n v="100860"/>
    <x v="858"/>
    <x v="10"/>
    <s v="2025"/>
    <s v="Ekart"/>
    <x v="6"/>
    <x v="2"/>
    <x v="0"/>
    <s v="India"/>
    <n v="86"/>
    <n v="4500"/>
    <n v="387000"/>
    <n v="1700"/>
    <n v="385300"/>
    <n v="240800"/>
    <n v="242454.2"/>
    <n v="144545.79999999999"/>
    <n v="383645.8"/>
    <n v="1084"/>
    <n v="1654.2"/>
    <x v="7"/>
    <n v="2800"/>
    <s v="Bengaluru Regional Hub"/>
    <x v="0"/>
  </r>
  <r>
    <n v="100861"/>
    <x v="859"/>
    <x v="2"/>
    <s v="2025"/>
    <s v="Shadowfax"/>
    <x v="6"/>
    <x v="0"/>
    <x v="2"/>
    <s v="India"/>
    <n v="89"/>
    <n v="15000"/>
    <n v="1335000"/>
    <n v="5500"/>
    <n v="1329500"/>
    <n v="845500"/>
    <n v="846331.07"/>
    <n v="488668.93000000005"/>
    <n v="1328668.93"/>
    <n v="679"/>
    <n v="831.07"/>
    <x v="11"/>
    <n v="9500"/>
    <s v="Mumbai Mega Hub"/>
    <x v="2"/>
  </r>
  <r>
    <n v="100862"/>
    <x v="860"/>
    <x v="11"/>
    <s v="2025"/>
    <s v="FedEx"/>
    <x v="5"/>
    <x v="1"/>
    <x v="2"/>
    <s v="India"/>
    <n v="76"/>
    <n v="1800"/>
    <n v="136800"/>
    <n v="900"/>
    <n v="135900"/>
    <n v="68400"/>
    <n v="69273.94"/>
    <n v="67526.06"/>
    <n v="135026.06"/>
    <n v="764"/>
    <n v="873.94"/>
    <x v="9"/>
    <n v="900"/>
    <s v="Mumbai Mega Hub"/>
    <x v="2"/>
  </r>
  <r>
    <n v="100863"/>
    <x v="861"/>
    <x v="6"/>
    <s v="2025"/>
    <s v="Shadowfax"/>
    <x v="0"/>
    <x v="2"/>
    <x v="1"/>
    <s v="India"/>
    <n v="64"/>
    <n v="3200"/>
    <n v="204800"/>
    <n v="1200"/>
    <n v="203600"/>
    <n v="128000"/>
    <n v="128883.1"/>
    <n v="75916.899999999994"/>
    <n v="202716.9"/>
    <n v="997"/>
    <n v="883.1"/>
    <x v="0"/>
    <n v="2000"/>
    <s v="Nagpur Central Hub"/>
    <x v="1"/>
  </r>
  <r>
    <n v="100864"/>
    <x v="862"/>
    <x v="7"/>
    <s v="2025"/>
    <s v="Ecom Express"/>
    <x v="5"/>
    <x v="2"/>
    <x v="2"/>
    <s v="India"/>
    <n v="41"/>
    <n v="2800"/>
    <n v="114800"/>
    <n v="1300"/>
    <n v="113500"/>
    <n v="61500"/>
    <n v="62417.3"/>
    <n v="52382.7"/>
    <n v="112582.7"/>
    <n v="493"/>
    <n v="917.3"/>
    <x v="18"/>
    <n v="1500"/>
    <s v="Mumbai Mega Hub"/>
    <x v="2"/>
  </r>
  <r>
    <n v="100865"/>
    <x v="863"/>
    <x v="7"/>
    <s v="2025"/>
    <s v="Blue Dart"/>
    <x v="0"/>
    <x v="0"/>
    <x v="4"/>
    <s v="India"/>
    <n v="38"/>
    <n v="3200"/>
    <n v="121600"/>
    <n v="1200"/>
    <n v="120400"/>
    <n v="76000"/>
    <n v="77077.679999999993"/>
    <n v="44522.320000000007"/>
    <n v="119322.32"/>
    <n v="397"/>
    <n v="1077.68"/>
    <x v="0"/>
    <n v="2000"/>
    <s v="Kolkata Regional Hub"/>
    <x v="4"/>
  </r>
  <r>
    <n v="100866"/>
    <x v="864"/>
    <x v="11"/>
    <s v="2025"/>
    <s v="Delhivery"/>
    <x v="0"/>
    <x v="0"/>
    <x v="3"/>
    <s v="India"/>
    <n v="1"/>
    <n v="6500"/>
    <n v="6500"/>
    <n v="2300"/>
    <n v="4200"/>
    <n v="4200"/>
    <n v="5359.65"/>
    <n v="1140.3500000000004"/>
    <n v="3040.35"/>
    <n v="671"/>
    <n v="1159.6500000000001"/>
    <x v="1"/>
    <n v="4200"/>
    <s v="Delhi NCR Mega Hub"/>
    <x v="3"/>
  </r>
  <r>
    <n v="100867"/>
    <x v="865"/>
    <x v="1"/>
    <s v="2025"/>
    <s v="Ekart"/>
    <x v="1"/>
    <x v="0"/>
    <x v="3"/>
    <s v="India"/>
    <n v="23"/>
    <n v="25000"/>
    <n v="575000"/>
    <n v="7000"/>
    <n v="568000"/>
    <n v="414000"/>
    <n v="414864.3"/>
    <n v="160135.70000000001"/>
    <n v="567135.69999999995"/>
    <n v="1106"/>
    <n v="864.3"/>
    <x v="17"/>
    <n v="18000"/>
    <s v="Delhi NCR Mega Hub"/>
    <x v="3"/>
  </r>
  <r>
    <n v="100868"/>
    <x v="866"/>
    <x v="0"/>
    <s v="2025"/>
    <s v="Ekart"/>
    <x v="0"/>
    <x v="2"/>
    <x v="0"/>
    <s v="India"/>
    <n v="67"/>
    <n v="3200"/>
    <n v="214400"/>
    <n v="1200"/>
    <n v="213200"/>
    <n v="134000"/>
    <n v="134934.57999999999"/>
    <n v="79465.420000000013"/>
    <n v="212265.42"/>
    <n v="569"/>
    <n v="934.58"/>
    <x v="0"/>
    <n v="2000"/>
    <s v="Bengaluru Regional Hub"/>
    <x v="0"/>
  </r>
  <r>
    <n v="100869"/>
    <x v="867"/>
    <x v="8"/>
    <s v="2025"/>
    <s v="Blue Dart"/>
    <x v="3"/>
    <x v="1"/>
    <x v="4"/>
    <s v="India"/>
    <n v="86"/>
    <n v="12000"/>
    <n v="1032000"/>
    <n v="4000"/>
    <n v="1028000"/>
    <n v="688000"/>
    <n v="688262.58"/>
    <n v="343737.42000000004"/>
    <n v="1027737.42"/>
    <n v="514"/>
    <n v="262.58"/>
    <x v="4"/>
    <n v="8000"/>
    <s v="Kolkata Regional Hub"/>
    <x v="4"/>
  </r>
  <r>
    <n v="100870"/>
    <x v="868"/>
    <x v="11"/>
    <s v="2025"/>
    <s v="FedEx"/>
    <x v="4"/>
    <x v="0"/>
    <x v="2"/>
    <s v="India"/>
    <n v="46"/>
    <n v="5500"/>
    <n v="253000"/>
    <n v="2000"/>
    <n v="251000"/>
    <n v="161000"/>
    <n v="162201.21"/>
    <n v="90798.790000000008"/>
    <n v="249798.79"/>
    <n v="798"/>
    <n v="1201.21"/>
    <x v="5"/>
    <n v="3500"/>
    <s v="Mumbai Mega Hub"/>
    <x v="2"/>
  </r>
  <r>
    <n v="100871"/>
    <x v="869"/>
    <x v="3"/>
    <s v="2025"/>
    <s v="Delhivery"/>
    <x v="6"/>
    <x v="0"/>
    <x v="0"/>
    <s v="India"/>
    <n v="8"/>
    <n v="4500"/>
    <n v="36000"/>
    <n v="1700"/>
    <n v="34300"/>
    <n v="22400"/>
    <n v="23318.57"/>
    <n v="12681.43"/>
    <n v="33381.43"/>
    <n v="857"/>
    <n v="918.57"/>
    <x v="7"/>
    <n v="2800"/>
    <s v="Bengaluru Regional Hub"/>
    <x v="0"/>
  </r>
  <r>
    <n v="100872"/>
    <x v="870"/>
    <x v="1"/>
    <s v="2025"/>
    <s v="DHL"/>
    <x v="5"/>
    <x v="1"/>
    <x v="0"/>
    <s v="India"/>
    <n v="23"/>
    <n v="1800"/>
    <n v="41400"/>
    <n v="900"/>
    <n v="40500"/>
    <n v="20700"/>
    <n v="21293.13"/>
    <n v="20106.87"/>
    <n v="39906.870000000003"/>
    <n v="324"/>
    <n v="593.13"/>
    <x v="9"/>
    <n v="900"/>
    <s v="Bengaluru Regional Hub"/>
    <x v="0"/>
  </r>
  <r>
    <n v="100873"/>
    <x v="871"/>
    <x v="5"/>
    <s v="2025"/>
    <s v="Blue Dart"/>
    <x v="2"/>
    <x v="1"/>
    <x v="4"/>
    <s v="India"/>
    <n v="29"/>
    <n v="2500"/>
    <n v="72500"/>
    <n v="1000"/>
    <n v="71500"/>
    <n v="43500"/>
    <n v="44429.86"/>
    <n v="28070.14"/>
    <n v="70570.14"/>
    <n v="718"/>
    <n v="929.86"/>
    <x v="12"/>
    <n v="1500"/>
    <s v="Kolkata Regional Hub"/>
    <x v="4"/>
  </r>
  <r>
    <n v="100874"/>
    <x v="872"/>
    <x v="10"/>
    <s v="2025"/>
    <s v="Blue Dart"/>
    <x v="6"/>
    <x v="1"/>
    <x v="1"/>
    <s v="India"/>
    <n v="16"/>
    <n v="15000"/>
    <n v="240000"/>
    <n v="5500"/>
    <n v="234500"/>
    <n v="152000"/>
    <n v="152665.64000000001"/>
    <n v="87334.359999999986"/>
    <n v="233834.36"/>
    <n v="380"/>
    <n v="665.64"/>
    <x v="11"/>
    <n v="9500"/>
    <s v="Nagpur Central Hub"/>
    <x v="1"/>
  </r>
  <r>
    <n v="100875"/>
    <x v="873"/>
    <x v="2"/>
    <s v="2025"/>
    <s v="Xpressbees"/>
    <x v="1"/>
    <x v="0"/>
    <x v="0"/>
    <s v="India"/>
    <n v="28"/>
    <n v="25000"/>
    <n v="700000"/>
    <n v="7000"/>
    <n v="693000"/>
    <n v="504000"/>
    <n v="505197.9"/>
    <n v="194802.09999999998"/>
    <n v="691802.1"/>
    <n v="704"/>
    <n v="1197.9000000000001"/>
    <x v="17"/>
    <n v="18000"/>
    <s v="Bengaluru Regional Hub"/>
    <x v="0"/>
  </r>
  <r>
    <n v="100876"/>
    <x v="874"/>
    <x v="5"/>
    <s v="2025"/>
    <s v="Ekart"/>
    <x v="5"/>
    <x v="0"/>
    <x v="2"/>
    <s v="India"/>
    <n v="32"/>
    <n v="2800"/>
    <n v="89600"/>
    <n v="1300"/>
    <n v="88300"/>
    <n v="48000"/>
    <n v="49041.7"/>
    <n v="40558.300000000003"/>
    <n v="87258.3"/>
    <n v="1041"/>
    <n v="1041.7"/>
    <x v="18"/>
    <n v="1500"/>
    <s v="Mumbai Mega Hub"/>
    <x v="2"/>
  </r>
  <r>
    <n v="100877"/>
    <x v="875"/>
    <x v="0"/>
    <s v="2025"/>
    <s v="Blue Dart"/>
    <x v="0"/>
    <x v="1"/>
    <x v="0"/>
    <s v="India"/>
    <n v="25"/>
    <n v="6500"/>
    <n v="162500"/>
    <n v="2300"/>
    <n v="160200"/>
    <n v="105000"/>
    <n v="107278.5"/>
    <n v="55221.5"/>
    <n v="157921.5"/>
    <n v="771"/>
    <n v="2278.5"/>
    <x v="1"/>
    <n v="4200"/>
    <s v="Bengaluru Regional Hub"/>
    <x v="0"/>
  </r>
  <r>
    <n v="100878"/>
    <x v="876"/>
    <x v="1"/>
    <s v="2025"/>
    <s v="Ecom Express"/>
    <x v="5"/>
    <x v="0"/>
    <x v="2"/>
    <s v="India"/>
    <n v="16"/>
    <n v="4500"/>
    <n v="72000"/>
    <n v="2000"/>
    <n v="70000"/>
    <n v="40000"/>
    <n v="42244.08"/>
    <n v="29755.919999999998"/>
    <n v="67755.92"/>
    <n v="1045"/>
    <n v="2244.08"/>
    <x v="6"/>
    <n v="2500"/>
    <s v="Mumbai Mega Hub"/>
    <x v="2"/>
  </r>
  <r>
    <n v="100879"/>
    <x v="877"/>
    <x v="2"/>
    <s v="2025"/>
    <s v="DHL"/>
    <x v="2"/>
    <x v="1"/>
    <x v="1"/>
    <s v="India"/>
    <n v="95"/>
    <n v="2500"/>
    <n v="237500"/>
    <n v="1000"/>
    <n v="236500"/>
    <n v="142500"/>
    <n v="143144.82999999999"/>
    <n v="94355.170000000013"/>
    <n v="235855.17"/>
    <n v="997"/>
    <n v="644.83000000000004"/>
    <x v="12"/>
    <n v="1500"/>
    <s v="Nagpur Central Hub"/>
    <x v="1"/>
  </r>
  <r>
    <n v="100880"/>
    <x v="878"/>
    <x v="9"/>
    <s v="2025"/>
    <s v="Delhivery"/>
    <x v="2"/>
    <x v="0"/>
    <x v="4"/>
    <s v="India"/>
    <n v="56"/>
    <n v="2500"/>
    <n v="140000"/>
    <n v="1000"/>
    <n v="139000"/>
    <n v="84000"/>
    <n v="84481.1"/>
    <n v="55518.899999999994"/>
    <n v="138518.9"/>
    <n v="1008"/>
    <n v="481.1"/>
    <x v="12"/>
    <n v="1500"/>
    <s v="Kolkata Regional Hub"/>
    <x v="4"/>
  </r>
  <r>
    <n v="100881"/>
    <x v="879"/>
    <x v="4"/>
    <s v="2025"/>
    <s v="Blue Dart"/>
    <x v="1"/>
    <x v="0"/>
    <x v="2"/>
    <s v="India"/>
    <n v="24"/>
    <n v="25000"/>
    <n v="600000"/>
    <n v="7000"/>
    <n v="593000"/>
    <n v="432000"/>
    <n v="432281.74"/>
    <n v="167718.26"/>
    <n v="592718.26"/>
    <n v="675"/>
    <n v="281.74"/>
    <x v="17"/>
    <n v="18000"/>
    <s v="Mumbai Mega Hub"/>
    <x v="2"/>
  </r>
  <r>
    <n v="100882"/>
    <x v="880"/>
    <x v="10"/>
    <s v="2025"/>
    <s v="Amazon Logistics"/>
    <x v="3"/>
    <x v="2"/>
    <x v="0"/>
    <s v="India"/>
    <n v="44"/>
    <n v="12000"/>
    <n v="528000"/>
    <n v="4000"/>
    <n v="524000"/>
    <n v="352000"/>
    <n v="352403.35"/>
    <n v="175596.65000000002"/>
    <n v="523596.65"/>
    <n v="951"/>
    <n v="403.35"/>
    <x v="4"/>
    <n v="8000"/>
    <s v="Bengaluru Regional Hub"/>
    <x v="0"/>
  </r>
  <r>
    <n v="100883"/>
    <x v="881"/>
    <x v="6"/>
    <s v="2025"/>
    <s v="Ekart"/>
    <x v="4"/>
    <x v="1"/>
    <x v="2"/>
    <s v="India"/>
    <n v="28"/>
    <n v="1500"/>
    <n v="42000"/>
    <n v="700"/>
    <n v="41300"/>
    <n v="22400"/>
    <n v="22744.17"/>
    <n v="19255.830000000002"/>
    <n v="40955.83"/>
    <n v="914"/>
    <n v="344.17"/>
    <x v="10"/>
    <n v="800"/>
    <s v="Mumbai Mega Hub"/>
    <x v="2"/>
  </r>
  <r>
    <n v="100884"/>
    <x v="882"/>
    <x v="11"/>
    <s v="2025"/>
    <s v="Ecom Express"/>
    <x v="2"/>
    <x v="0"/>
    <x v="3"/>
    <s v="India"/>
    <n v="39"/>
    <n v="2500"/>
    <n v="97500"/>
    <n v="1000"/>
    <n v="96500"/>
    <n v="58500"/>
    <n v="58690.38"/>
    <n v="38809.620000000003"/>
    <n v="96309.62"/>
    <n v="968"/>
    <n v="190.38"/>
    <x v="12"/>
    <n v="1500"/>
    <s v="Delhi NCR Mega Hub"/>
    <x v="3"/>
  </r>
  <r>
    <n v="100885"/>
    <x v="883"/>
    <x v="7"/>
    <s v="2025"/>
    <s v="Amazon Logistics"/>
    <x v="4"/>
    <x v="0"/>
    <x v="1"/>
    <s v="India"/>
    <n v="10"/>
    <n v="1500"/>
    <n v="15000"/>
    <n v="700"/>
    <n v="14300"/>
    <n v="8000"/>
    <n v="8846.09"/>
    <n v="6153.91"/>
    <n v="13453.91"/>
    <n v="1074"/>
    <n v="846.09"/>
    <x v="10"/>
    <n v="800"/>
    <s v="Nagpur Central Hub"/>
    <x v="1"/>
  </r>
  <r>
    <n v="100886"/>
    <x v="884"/>
    <x v="5"/>
    <s v="2025"/>
    <s v="Shadowfax"/>
    <x v="6"/>
    <x v="0"/>
    <x v="4"/>
    <s v="India"/>
    <n v="84"/>
    <n v="15000"/>
    <n v="1260000"/>
    <n v="5500"/>
    <n v="1254500"/>
    <n v="798000"/>
    <n v="798687.39"/>
    <n v="461312.61"/>
    <n v="1253812.6100000001"/>
    <n v="533"/>
    <n v="687.39"/>
    <x v="11"/>
    <n v="9500"/>
    <s v="Kolkata Regional Hub"/>
    <x v="4"/>
  </r>
  <r>
    <n v="100887"/>
    <x v="885"/>
    <x v="5"/>
    <s v="2025"/>
    <s v="Delhivery"/>
    <x v="5"/>
    <x v="1"/>
    <x v="1"/>
    <s v="India"/>
    <n v="55"/>
    <n v="2800"/>
    <n v="154000"/>
    <n v="1300"/>
    <n v="152700"/>
    <n v="82500"/>
    <n v="82849.69"/>
    <n v="71150.31"/>
    <n v="152350.31"/>
    <n v="418"/>
    <n v="349.69"/>
    <x v="18"/>
    <n v="1500"/>
    <s v="Nagpur Central Hub"/>
    <x v="1"/>
  </r>
  <r>
    <n v="100888"/>
    <x v="886"/>
    <x v="3"/>
    <s v="2025"/>
    <s v="Blue Dart"/>
    <x v="1"/>
    <x v="2"/>
    <x v="2"/>
    <s v="India"/>
    <n v="62"/>
    <n v="45000"/>
    <n v="2790000"/>
    <n v="13000"/>
    <n v="2777000"/>
    <n v="1984000"/>
    <n v="1984770.52"/>
    <n v="805229.48"/>
    <n v="2776229.48"/>
    <n v="440"/>
    <n v="770.52"/>
    <x v="2"/>
    <n v="32000"/>
    <s v="Mumbai Mega Hub"/>
    <x v="2"/>
  </r>
  <r>
    <n v="100889"/>
    <x v="887"/>
    <x v="7"/>
    <s v="2025"/>
    <s v="DHL"/>
    <x v="0"/>
    <x v="0"/>
    <x v="4"/>
    <s v="India"/>
    <n v="96"/>
    <n v="6500"/>
    <n v="624000"/>
    <n v="2300"/>
    <n v="621700"/>
    <n v="403200"/>
    <n v="404265.81"/>
    <n v="219734.19"/>
    <n v="620634.18999999994"/>
    <n v="1139"/>
    <n v="1065.81"/>
    <x v="1"/>
    <n v="4200"/>
    <s v="Kolkata Regional Hub"/>
    <x v="4"/>
  </r>
  <r>
    <n v="100890"/>
    <x v="888"/>
    <x v="1"/>
    <s v="2025"/>
    <s v="Delhivery"/>
    <x v="3"/>
    <x v="0"/>
    <x v="0"/>
    <s v="India"/>
    <n v="74"/>
    <n v="12000"/>
    <n v="888000"/>
    <n v="4000"/>
    <n v="884000"/>
    <n v="592000"/>
    <n v="592415.43000000005"/>
    <n v="295584.56999999995"/>
    <n v="883584.57"/>
    <n v="663"/>
    <n v="415.43"/>
    <x v="4"/>
    <n v="8000"/>
    <s v="Bengaluru Regional Hub"/>
    <x v="0"/>
  </r>
  <r>
    <n v="100891"/>
    <x v="889"/>
    <x v="9"/>
    <s v="2025"/>
    <s v="Xpressbees"/>
    <x v="7"/>
    <x v="1"/>
    <x v="4"/>
    <s v="India"/>
    <n v="11"/>
    <n v="1200"/>
    <n v="13200"/>
    <n v="400"/>
    <n v="12800"/>
    <n v="8800"/>
    <n v="9964.2099999999991"/>
    <n v="3235.7900000000009"/>
    <n v="11635.79"/>
    <n v="855"/>
    <n v="1164.21"/>
    <x v="15"/>
    <n v="800"/>
    <s v="Kolkata Regional Hub"/>
    <x v="4"/>
  </r>
  <r>
    <n v="100892"/>
    <x v="890"/>
    <x v="5"/>
    <s v="2025"/>
    <s v="Ekart"/>
    <x v="0"/>
    <x v="1"/>
    <x v="2"/>
    <s v="India"/>
    <n v="43"/>
    <n v="6500"/>
    <n v="279500"/>
    <n v="2300"/>
    <n v="277200"/>
    <n v="180600"/>
    <n v="181789.65"/>
    <n v="97710.35"/>
    <n v="276010.34999999998"/>
    <n v="805"/>
    <n v="1189.6500000000001"/>
    <x v="1"/>
    <n v="4200"/>
    <s v="Mumbai Mega Hub"/>
    <x v="2"/>
  </r>
  <r>
    <n v="100893"/>
    <x v="891"/>
    <x v="4"/>
    <s v="2025"/>
    <s v="Ecom Express"/>
    <x v="6"/>
    <x v="1"/>
    <x v="1"/>
    <s v="India"/>
    <n v="50"/>
    <n v="4500"/>
    <n v="225000"/>
    <n v="1700"/>
    <n v="223300"/>
    <n v="140000"/>
    <n v="140567.76"/>
    <n v="84432.239999999991"/>
    <n v="222732.24"/>
    <n v="360"/>
    <n v="567.76"/>
    <x v="7"/>
    <n v="2800"/>
    <s v="Nagpur Central Hub"/>
    <x v="1"/>
  </r>
  <r>
    <n v="100894"/>
    <x v="892"/>
    <x v="8"/>
    <s v="2025"/>
    <s v="Shadowfax"/>
    <x v="5"/>
    <x v="0"/>
    <x v="0"/>
    <s v="India"/>
    <n v="18"/>
    <n v="2800"/>
    <n v="50400"/>
    <n v="1300"/>
    <n v="49100"/>
    <n v="27000"/>
    <n v="27331.77"/>
    <n v="23068.23"/>
    <n v="48768.23"/>
    <n v="837"/>
    <n v="331.77"/>
    <x v="18"/>
    <n v="1500"/>
    <s v="Bengaluru Regional Hub"/>
    <x v="0"/>
  </r>
  <r>
    <n v="100895"/>
    <x v="893"/>
    <x v="5"/>
    <s v="2025"/>
    <s v="DHL"/>
    <x v="4"/>
    <x v="1"/>
    <x v="4"/>
    <s v="India"/>
    <n v="71"/>
    <n v="5500"/>
    <n v="390500"/>
    <n v="2000"/>
    <n v="388500"/>
    <n v="248500"/>
    <n v="249164.86"/>
    <n v="141335.14000000001"/>
    <n v="387835.14"/>
    <n v="877"/>
    <n v="664.86"/>
    <x v="5"/>
    <n v="3500"/>
    <s v="Kolkata Regional Hub"/>
    <x v="4"/>
  </r>
  <r>
    <n v="100896"/>
    <x v="894"/>
    <x v="5"/>
    <s v="2025"/>
    <s v="Ekart"/>
    <x v="6"/>
    <x v="1"/>
    <x v="1"/>
    <s v="India"/>
    <n v="74"/>
    <n v="4500"/>
    <n v="333000"/>
    <n v="1700"/>
    <n v="331300"/>
    <n v="207200"/>
    <n v="207835.38"/>
    <n v="125164.62"/>
    <n v="330664.62"/>
    <n v="938"/>
    <n v="635.38"/>
    <x v="7"/>
    <n v="2800"/>
    <s v="Nagpur Central Hub"/>
    <x v="1"/>
  </r>
  <r>
    <n v="100897"/>
    <x v="895"/>
    <x v="0"/>
    <s v="2025"/>
    <s v="Amazon Logistics"/>
    <x v="2"/>
    <x v="1"/>
    <x v="1"/>
    <s v="India"/>
    <n v="70"/>
    <n v="450"/>
    <n v="31500"/>
    <n v="250"/>
    <n v="31250"/>
    <n v="14000"/>
    <n v="15225.24"/>
    <n v="16274.76"/>
    <n v="30024.76"/>
    <n v="1004"/>
    <n v="1225.24"/>
    <x v="3"/>
    <n v="200"/>
    <s v="Nagpur Central Hub"/>
    <x v="1"/>
  </r>
  <r>
    <n v="100898"/>
    <x v="896"/>
    <x v="7"/>
    <s v="2025"/>
    <s v="FedEx"/>
    <x v="1"/>
    <x v="1"/>
    <x v="3"/>
    <s v="India"/>
    <n v="28"/>
    <n v="45000"/>
    <n v="1260000"/>
    <n v="13000"/>
    <n v="1247000"/>
    <n v="896000"/>
    <n v="896142.77"/>
    <n v="363857.23"/>
    <n v="1246857.23"/>
    <n v="435"/>
    <n v="142.77000000000001"/>
    <x v="2"/>
    <n v="32000"/>
    <s v="Delhi NCR Mega Hub"/>
    <x v="3"/>
  </r>
  <r>
    <n v="100899"/>
    <x v="897"/>
    <x v="1"/>
    <s v="2025"/>
    <s v="Shadowfax"/>
    <x v="2"/>
    <x v="1"/>
    <x v="3"/>
    <s v="India"/>
    <n v="67"/>
    <n v="2500"/>
    <n v="167500"/>
    <n v="1000"/>
    <n v="166500"/>
    <n v="100500"/>
    <n v="100921.33"/>
    <n v="66578.67"/>
    <n v="166078.67000000001"/>
    <n v="570"/>
    <n v="421.33"/>
    <x v="12"/>
    <n v="1500"/>
    <s v="Delhi NCR Mega Hub"/>
    <x v="3"/>
  </r>
  <r>
    <n v="100900"/>
    <x v="898"/>
    <x v="7"/>
    <s v="2025"/>
    <s v="Ekart"/>
    <x v="0"/>
    <x v="1"/>
    <x v="2"/>
    <s v="India"/>
    <n v="33"/>
    <n v="6500"/>
    <n v="214500"/>
    <n v="2300"/>
    <n v="212200"/>
    <n v="138600"/>
    <n v="139080.16"/>
    <n v="75419.839999999997"/>
    <n v="211719.84"/>
    <n v="382"/>
    <n v="480.16"/>
    <x v="1"/>
    <n v="4200"/>
    <s v="Mumbai Mega Hub"/>
    <x v="2"/>
  </r>
  <r>
    <n v="100901"/>
    <x v="899"/>
    <x v="10"/>
    <s v="2025"/>
    <s v="Ecom Express"/>
    <x v="3"/>
    <x v="0"/>
    <x v="3"/>
    <s v="India"/>
    <n v="34"/>
    <n v="8500"/>
    <n v="289000"/>
    <n v="3000"/>
    <n v="286000"/>
    <n v="187000"/>
    <n v="187568.96"/>
    <n v="101431.04000000001"/>
    <n v="285431.03999999998"/>
    <n v="890"/>
    <n v="568.96"/>
    <x v="8"/>
    <n v="5500"/>
    <s v="Delhi NCR Mega Hub"/>
    <x v="3"/>
  </r>
  <r>
    <n v="100902"/>
    <x v="900"/>
    <x v="10"/>
    <s v="2025"/>
    <s v="Shadowfax"/>
    <x v="6"/>
    <x v="0"/>
    <x v="1"/>
    <s v="India"/>
    <n v="35"/>
    <n v="4500"/>
    <n v="157500"/>
    <n v="1700"/>
    <n v="155800"/>
    <n v="98000"/>
    <n v="98473.74"/>
    <n v="59026.259999999995"/>
    <n v="155326.26"/>
    <n v="323"/>
    <n v="473.74"/>
    <x v="7"/>
    <n v="2800"/>
    <s v="Nagpur Central Hub"/>
    <x v="1"/>
  </r>
  <r>
    <n v="100903"/>
    <x v="901"/>
    <x v="7"/>
    <s v="2025"/>
    <s v="FedEx"/>
    <x v="6"/>
    <x v="0"/>
    <x v="1"/>
    <s v="India"/>
    <n v="6"/>
    <n v="15000"/>
    <n v="90000"/>
    <n v="5500"/>
    <n v="84500"/>
    <n v="57000"/>
    <n v="57742.22"/>
    <n v="32257.78"/>
    <n v="83757.78"/>
    <n v="1032"/>
    <n v="742.22"/>
    <x v="11"/>
    <n v="9500"/>
    <s v="Nagpur Central Hub"/>
    <x v="1"/>
  </r>
  <r>
    <n v="100904"/>
    <x v="902"/>
    <x v="5"/>
    <s v="2025"/>
    <s v="Ecom Express"/>
    <x v="4"/>
    <x v="0"/>
    <x v="4"/>
    <s v="India"/>
    <n v="85"/>
    <n v="5500"/>
    <n v="467500"/>
    <n v="2000"/>
    <n v="465500"/>
    <n v="297500"/>
    <n v="297989.45"/>
    <n v="169510.55"/>
    <n v="465010.55"/>
    <n v="550"/>
    <n v="489.45"/>
    <x v="5"/>
    <n v="3500"/>
    <s v="Kolkata Regional Hub"/>
    <x v="4"/>
  </r>
  <r>
    <n v="100905"/>
    <x v="903"/>
    <x v="4"/>
    <s v="2025"/>
    <s v="Blue Dart"/>
    <x v="7"/>
    <x v="1"/>
    <x v="4"/>
    <s v="India"/>
    <n v="3"/>
    <n v="600"/>
    <n v="1800"/>
    <n v="250"/>
    <n v="1550"/>
    <n v="1050"/>
    <n v="2054.39"/>
    <n v="-254.38999999999987"/>
    <n v="545.61"/>
    <n v="323"/>
    <n v="1004.39"/>
    <x v="14"/>
    <n v="350"/>
    <s v="Kolkata Regional Hub"/>
    <x v="4"/>
  </r>
  <r>
    <n v="100906"/>
    <x v="904"/>
    <x v="0"/>
    <s v="2025"/>
    <s v="DHL"/>
    <x v="5"/>
    <x v="0"/>
    <x v="3"/>
    <s v="India"/>
    <n v="62"/>
    <n v="4500"/>
    <n v="279000"/>
    <n v="2000"/>
    <n v="277000"/>
    <n v="155000"/>
    <n v="155548.72"/>
    <n v="123451.28"/>
    <n v="276451.28000000003"/>
    <n v="1079"/>
    <n v="548.72"/>
    <x v="6"/>
    <n v="2500"/>
    <s v="Delhi NCR Mega Hub"/>
    <x v="3"/>
  </r>
  <r>
    <n v="100907"/>
    <x v="905"/>
    <x v="5"/>
    <s v="2025"/>
    <s v="Xpressbees"/>
    <x v="3"/>
    <x v="2"/>
    <x v="0"/>
    <s v="India"/>
    <n v="45"/>
    <n v="12000"/>
    <n v="540000"/>
    <n v="4000"/>
    <n v="536000"/>
    <n v="360000"/>
    <n v="360519.23"/>
    <n v="179480.77000000002"/>
    <n v="535480.77"/>
    <n v="1190"/>
    <n v="519.23"/>
    <x v="4"/>
    <n v="8000"/>
    <s v="Bengaluru Regional Hub"/>
    <x v="0"/>
  </r>
  <r>
    <n v="100908"/>
    <x v="906"/>
    <x v="4"/>
    <s v="2025"/>
    <s v="Shadowfax"/>
    <x v="6"/>
    <x v="0"/>
    <x v="2"/>
    <s v="India"/>
    <n v="18"/>
    <n v="4500"/>
    <n v="81000"/>
    <n v="1700"/>
    <n v="79300"/>
    <n v="50400"/>
    <n v="51290.7"/>
    <n v="29709.300000000003"/>
    <n v="78409.3"/>
    <n v="795"/>
    <n v="890.7"/>
    <x v="7"/>
    <n v="2800"/>
    <s v="Mumbai Mega Hub"/>
    <x v="2"/>
  </r>
  <r>
    <n v="100909"/>
    <x v="907"/>
    <x v="11"/>
    <s v="2025"/>
    <s v="Amazon Logistics"/>
    <x v="3"/>
    <x v="0"/>
    <x v="4"/>
    <s v="India"/>
    <n v="62"/>
    <n v="12000"/>
    <n v="744000"/>
    <n v="4000"/>
    <n v="740000"/>
    <n v="496000"/>
    <n v="496929.94"/>
    <n v="247070.06"/>
    <n v="739070.06"/>
    <n v="898"/>
    <n v="929.94"/>
    <x v="4"/>
    <n v="8000"/>
    <s v="Kolkata Regional Hub"/>
    <x v="4"/>
  </r>
  <r>
    <n v="100910"/>
    <x v="908"/>
    <x v="2"/>
    <s v="2025"/>
    <s v="FedEx"/>
    <x v="7"/>
    <x v="1"/>
    <x v="3"/>
    <s v="India"/>
    <n v="88"/>
    <n v="600"/>
    <n v="52800"/>
    <n v="250"/>
    <n v="52550"/>
    <n v="30800"/>
    <n v="31264.86"/>
    <n v="21535.14"/>
    <n v="52085.14"/>
    <n v="349"/>
    <n v="464.86"/>
    <x v="14"/>
    <n v="350"/>
    <s v="Delhi NCR Mega Hub"/>
    <x v="3"/>
  </r>
  <r>
    <n v="100911"/>
    <x v="909"/>
    <x v="7"/>
    <s v="2025"/>
    <s v="Shadowfax"/>
    <x v="3"/>
    <x v="1"/>
    <x v="3"/>
    <s v="India"/>
    <n v="81"/>
    <n v="8500"/>
    <n v="688500"/>
    <n v="3000"/>
    <n v="685500"/>
    <n v="445500"/>
    <n v="446203.14"/>
    <n v="242296.86"/>
    <n v="684796.86"/>
    <n v="751"/>
    <n v="703.14"/>
    <x v="8"/>
    <n v="5500"/>
    <s v="Delhi NCR Mega Hub"/>
    <x v="3"/>
  </r>
  <r>
    <n v="100912"/>
    <x v="910"/>
    <x v="3"/>
    <s v="2025"/>
    <s v="FedEx"/>
    <x v="5"/>
    <x v="2"/>
    <x v="2"/>
    <s v="India"/>
    <n v="88"/>
    <n v="2800"/>
    <n v="246400"/>
    <n v="1300"/>
    <n v="245100"/>
    <n v="132000"/>
    <n v="132143.59"/>
    <n v="114256.41"/>
    <n v="244956.41"/>
    <n v="377"/>
    <n v="143.59"/>
    <x v="18"/>
    <n v="1500"/>
    <s v="Mumbai Mega Hub"/>
    <x v="2"/>
  </r>
  <r>
    <n v="100913"/>
    <x v="911"/>
    <x v="6"/>
    <s v="2025"/>
    <s v="Blue Dart"/>
    <x v="3"/>
    <x v="0"/>
    <x v="2"/>
    <s v="India"/>
    <n v="80"/>
    <n v="12000"/>
    <n v="960000"/>
    <n v="4000"/>
    <n v="956000"/>
    <n v="640000"/>
    <n v="640543.89"/>
    <n v="319456.11"/>
    <n v="955456.11"/>
    <n v="509"/>
    <n v="543.89"/>
    <x v="4"/>
    <n v="8000"/>
    <s v="Mumbai Mega Hub"/>
    <x v="2"/>
  </r>
  <r>
    <n v="100914"/>
    <x v="912"/>
    <x v="10"/>
    <s v="2025"/>
    <s v="Amazon Logistics"/>
    <x v="6"/>
    <x v="1"/>
    <x v="3"/>
    <s v="India"/>
    <n v="48"/>
    <n v="15000"/>
    <n v="720000"/>
    <n v="5500"/>
    <n v="714500"/>
    <n v="456000"/>
    <n v="456594.12"/>
    <n v="263405.88"/>
    <n v="713905.88"/>
    <n v="705"/>
    <n v="594.12"/>
    <x v="11"/>
    <n v="9500"/>
    <s v="Delhi NCR Mega Hub"/>
    <x v="3"/>
  </r>
  <r>
    <n v="100915"/>
    <x v="913"/>
    <x v="5"/>
    <s v="2025"/>
    <s v="DHL"/>
    <x v="3"/>
    <x v="2"/>
    <x v="3"/>
    <s v="India"/>
    <n v="30"/>
    <n v="12000"/>
    <n v="360000"/>
    <n v="4000"/>
    <n v="356000"/>
    <n v="240000"/>
    <n v="240250.96"/>
    <n v="119749.04000000001"/>
    <n v="355749.04"/>
    <n v="1109"/>
    <n v="250.96"/>
    <x v="4"/>
    <n v="8000"/>
    <s v="Delhi NCR Mega Hub"/>
    <x v="3"/>
  </r>
  <r>
    <n v="100916"/>
    <x v="914"/>
    <x v="6"/>
    <s v="2025"/>
    <s v="Amazon Logistics"/>
    <x v="5"/>
    <x v="0"/>
    <x v="4"/>
    <s v="India"/>
    <n v="88"/>
    <n v="4500"/>
    <n v="396000"/>
    <n v="2000"/>
    <n v="394000"/>
    <n v="220000"/>
    <n v="220618.51"/>
    <n v="175381.49"/>
    <n v="393381.49"/>
    <n v="569"/>
    <n v="618.51"/>
    <x v="6"/>
    <n v="2500"/>
    <s v="Kolkata Regional Hub"/>
    <x v="4"/>
  </r>
  <r>
    <n v="100917"/>
    <x v="915"/>
    <x v="5"/>
    <s v="2025"/>
    <s v="Delhivery"/>
    <x v="4"/>
    <x v="1"/>
    <x v="1"/>
    <s v="India"/>
    <n v="52"/>
    <n v="1500"/>
    <n v="78000"/>
    <n v="700"/>
    <n v="77300"/>
    <n v="41600"/>
    <n v="41947.31"/>
    <n v="36052.69"/>
    <n v="76952.69"/>
    <n v="326"/>
    <n v="347.31"/>
    <x v="10"/>
    <n v="800"/>
    <s v="Nagpur Central Hub"/>
    <x v="1"/>
  </r>
  <r>
    <n v="100918"/>
    <x v="916"/>
    <x v="4"/>
    <s v="2025"/>
    <s v="Xpressbees"/>
    <x v="4"/>
    <x v="1"/>
    <x v="2"/>
    <s v="India"/>
    <n v="53"/>
    <n v="5500"/>
    <n v="291500"/>
    <n v="2000"/>
    <n v="289500"/>
    <n v="185500"/>
    <n v="186410.35"/>
    <n v="105089.65"/>
    <n v="288589.65000000002"/>
    <n v="749"/>
    <n v="910.35"/>
    <x v="5"/>
    <n v="3500"/>
    <s v="Mumbai Mega Hub"/>
    <x v="2"/>
  </r>
  <r>
    <n v="100919"/>
    <x v="917"/>
    <x v="5"/>
    <s v="2025"/>
    <s v="Ekart"/>
    <x v="2"/>
    <x v="0"/>
    <x v="4"/>
    <s v="India"/>
    <n v="69"/>
    <n v="450"/>
    <n v="31050"/>
    <n v="250"/>
    <n v="30800"/>
    <n v="13800"/>
    <n v="14124.44"/>
    <n v="16925.559999999998"/>
    <n v="30475.56"/>
    <n v="695"/>
    <n v="324.44"/>
    <x v="3"/>
    <n v="200"/>
    <s v="Kolkata Regional Hub"/>
    <x v="4"/>
  </r>
  <r>
    <n v="100920"/>
    <x v="918"/>
    <x v="3"/>
    <s v="2025"/>
    <s v="Shadowfax"/>
    <x v="1"/>
    <x v="0"/>
    <x v="4"/>
    <s v="India"/>
    <n v="51"/>
    <n v="45000"/>
    <n v="2295000"/>
    <n v="13000"/>
    <n v="2282000"/>
    <n v="1632000"/>
    <n v="1634022.71"/>
    <n v="660977.29"/>
    <n v="2279977.29"/>
    <n v="1096"/>
    <n v="2022.71"/>
    <x v="2"/>
    <n v="32000"/>
    <s v="Kolkata Regional Hub"/>
    <x v="4"/>
  </r>
  <r>
    <n v="100921"/>
    <x v="919"/>
    <x v="3"/>
    <s v="2025"/>
    <s v="FedEx"/>
    <x v="0"/>
    <x v="0"/>
    <x v="4"/>
    <s v="India"/>
    <n v="16"/>
    <n v="3200"/>
    <n v="51200"/>
    <n v="1200"/>
    <n v="50000"/>
    <n v="32000"/>
    <n v="32889.4"/>
    <n v="18310.599999999999"/>
    <n v="49110.6"/>
    <n v="986"/>
    <n v="889.4"/>
    <x v="0"/>
    <n v="2000"/>
    <s v="Kolkata Regional Hub"/>
    <x v="4"/>
  </r>
  <r>
    <n v="100922"/>
    <x v="920"/>
    <x v="7"/>
    <s v="2025"/>
    <s v="Xpressbees"/>
    <x v="1"/>
    <x v="1"/>
    <x v="4"/>
    <s v="India"/>
    <n v="86"/>
    <n v="45000"/>
    <n v="3870000"/>
    <n v="13000"/>
    <n v="3857000"/>
    <n v="2752000"/>
    <n v="2752661.53"/>
    <n v="1117338.4700000002"/>
    <n v="3856338.47"/>
    <n v="408"/>
    <n v="661.53"/>
    <x v="2"/>
    <n v="32000"/>
    <s v="Kolkata Regional Hub"/>
    <x v="4"/>
  </r>
  <r>
    <n v="100923"/>
    <x v="921"/>
    <x v="0"/>
    <s v="2025"/>
    <s v="Shadowfax"/>
    <x v="4"/>
    <x v="0"/>
    <x v="0"/>
    <s v="India"/>
    <n v="35"/>
    <n v="1500"/>
    <n v="52500"/>
    <n v="700"/>
    <n v="51800"/>
    <n v="28000"/>
    <n v="28794.82"/>
    <n v="23705.18"/>
    <n v="51005.18"/>
    <n v="1034"/>
    <n v="794.82"/>
    <x v="10"/>
    <n v="800"/>
    <s v="Bengaluru Regional Hub"/>
    <x v="0"/>
  </r>
  <r>
    <n v="100924"/>
    <x v="922"/>
    <x v="6"/>
    <s v="2025"/>
    <s v="Xpressbees"/>
    <x v="0"/>
    <x v="2"/>
    <x v="0"/>
    <s v="India"/>
    <n v="68"/>
    <n v="3200"/>
    <n v="217600"/>
    <n v="1200"/>
    <n v="216400"/>
    <n v="136000"/>
    <n v="136505.04"/>
    <n v="81094.959999999992"/>
    <n v="215894.96"/>
    <n v="715"/>
    <n v="505.04"/>
    <x v="0"/>
    <n v="2000"/>
    <s v="Bengaluru Regional Hub"/>
    <x v="0"/>
  </r>
  <r>
    <n v="100925"/>
    <x v="923"/>
    <x v="0"/>
    <s v="2025"/>
    <s v="FedEx"/>
    <x v="1"/>
    <x v="1"/>
    <x v="2"/>
    <s v="India"/>
    <n v="3"/>
    <n v="25000"/>
    <n v="75000"/>
    <n v="7000"/>
    <n v="68000"/>
    <n v="54000"/>
    <n v="54275.72"/>
    <n v="20724.28"/>
    <n v="67724.28"/>
    <n v="940"/>
    <n v="275.72000000000003"/>
    <x v="17"/>
    <n v="18000"/>
    <s v="Mumbai Mega Hub"/>
    <x v="2"/>
  </r>
  <r>
    <n v="100926"/>
    <x v="924"/>
    <x v="7"/>
    <s v="2025"/>
    <s v="Ecom Express"/>
    <x v="4"/>
    <x v="0"/>
    <x v="1"/>
    <s v="India"/>
    <n v="72"/>
    <n v="1500"/>
    <n v="108000"/>
    <n v="700"/>
    <n v="107300"/>
    <n v="57600"/>
    <n v="58595.38"/>
    <n v="49404.62"/>
    <n v="106304.62"/>
    <n v="1047"/>
    <n v="995.38"/>
    <x v="10"/>
    <n v="800"/>
    <s v="Nagpur Central Hub"/>
    <x v="1"/>
  </r>
  <r>
    <n v="100927"/>
    <x v="925"/>
    <x v="0"/>
    <s v="2025"/>
    <s v="Shadowfax"/>
    <x v="5"/>
    <x v="0"/>
    <x v="2"/>
    <s v="India"/>
    <n v="30"/>
    <n v="1800"/>
    <n v="54000"/>
    <n v="900"/>
    <n v="53100"/>
    <n v="27000"/>
    <n v="27612.09"/>
    <n v="26387.91"/>
    <n v="52487.91"/>
    <n v="518"/>
    <n v="612.09"/>
    <x v="9"/>
    <n v="900"/>
    <s v="Mumbai Mega Hub"/>
    <x v="2"/>
  </r>
  <r>
    <n v="100928"/>
    <x v="926"/>
    <x v="11"/>
    <s v="2025"/>
    <s v="FedEx"/>
    <x v="7"/>
    <x v="0"/>
    <x v="4"/>
    <s v="India"/>
    <n v="85"/>
    <n v="600"/>
    <n v="51000"/>
    <n v="250"/>
    <n v="50750"/>
    <n v="29750"/>
    <n v="30540.78"/>
    <n v="20459.22"/>
    <n v="49959.22"/>
    <n v="338"/>
    <n v="790.78"/>
    <x v="14"/>
    <n v="350"/>
    <s v="Kolkata Regional Hub"/>
    <x v="4"/>
  </r>
  <r>
    <n v="100929"/>
    <x v="927"/>
    <x v="0"/>
    <s v="2025"/>
    <s v="Shadowfax"/>
    <x v="0"/>
    <x v="2"/>
    <x v="3"/>
    <s v="India"/>
    <n v="27"/>
    <n v="3200"/>
    <n v="86400"/>
    <n v="1200"/>
    <n v="85200"/>
    <n v="54000"/>
    <n v="54422.26"/>
    <n v="31977.739999999998"/>
    <n v="84777.74"/>
    <n v="736"/>
    <n v="422.26"/>
    <x v="0"/>
    <n v="2000"/>
    <s v="Delhi NCR Mega Hub"/>
    <x v="3"/>
  </r>
  <r>
    <n v="100930"/>
    <x v="928"/>
    <x v="2"/>
    <s v="2025"/>
    <s v="FedEx"/>
    <x v="5"/>
    <x v="0"/>
    <x v="0"/>
    <s v="India"/>
    <n v="15"/>
    <n v="2800"/>
    <n v="42000"/>
    <n v="1300"/>
    <n v="40700"/>
    <n v="22500"/>
    <n v="24201.64"/>
    <n v="17798.36"/>
    <n v="38998.36"/>
    <n v="1097"/>
    <n v="1701.64"/>
    <x v="18"/>
    <n v="1500"/>
    <s v="Bengaluru Regional Hub"/>
    <x v="0"/>
  </r>
  <r>
    <n v="100931"/>
    <x v="929"/>
    <x v="7"/>
    <s v="2025"/>
    <s v="DHL"/>
    <x v="6"/>
    <x v="0"/>
    <x v="1"/>
    <s v="India"/>
    <n v="90"/>
    <n v="15000"/>
    <n v="1350000"/>
    <n v="5500"/>
    <n v="1344500"/>
    <n v="855000"/>
    <n v="855671.18"/>
    <n v="494328.81999999995"/>
    <n v="1343828.82"/>
    <n v="330"/>
    <n v="671.18"/>
    <x v="11"/>
    <n v="9500"/>
    <s v="Nagpur Central Hub"/>
    <x v="1"/>
  </r>
  <r>
    <n v="100932"/>
    <x v="930"/>
    <x v="3"/>
    <s v="2025"/>
    <s v="FedEx"/>
    <x v="3"/>
    <x v="1"/>
    <x v="3"/>
    <s v="India"/>
    <n v="19"/>
    <n v="8500"/>
    <n v="161500"/>
    <n v="3000"/>
    <n v="158500"/>
    <n v="104500"/>
    <n v="105355.41"/>
    <n v="56144.59"/>
    <n v="157644.59"/>
    <n v="427"/>
    <n v="855.41"/>
    <x v="8"/>
    <n v="5500"/>
    <s v="Delhi NCR Mega Hub"/>
    <x v="3"/>
  </r>
  <r>
    <n v="100933"/>
    <x v="931"/>
    <x v="11"/>
    <s v="2025"/>
    <s v="DHL"/>
    <x v="7"/>
    <x v="0"/>
    <x v="2"/>
    <s v="India"/>
    <n v="36"/>
    <n v="600"/>
    <n v="21600"/>
    <n v="250"/>
    <n v="21350"/>
    <n v="12600"/>
    <n v="12884.98"/>
    <n v="8715.02"/>
    <n v="21065.02"/>
    <n v="875"/>
    <n v="284.98"/>
    <x v="14"/>
    <n v="350"/>
    <s v="Mumbai Mega Hub"/>
    <x v="2"/>
  </r>
  <r>
    <n v="100934"/>
    <x v="932"/>
    <x v="0"/>
    <s v="2025"/>
    <s v="FedEx"/>
    <x v="3"/>
    <x v="0"/>
    <x v="4"/>
    <s v="India"/>
    <n v="64"/>
    <n v="12000"/>
    <n v="768000"/>
    <n v="4000"/>
    <n v="764000"/>
    <n v="512000"/>
    <n v="512640.87"/>
    <n v="255359.13"/>
    <n v="763359.13"/>
    <n v="526"/>
    <n v="640.87"/>
    <x v="4"/>
    <n v="8000"/>
    <s v="Kolkata Regional Hub"/>
    <x v="4"/>
  </r>
  <r>
    <n v="100935"/>
    <x v="933"/>
    <x v="5"/>
    <s v="2025"/>
    <s v="FedEx"/>
    <x v="2"/>
    <x v="0"/>
    <x v="3"/>
    <s v="India"/>
    <n v="14"/>
    <n v="450"/>
    <n v="6300"/>
    <n v="250"/>
    <n v="6050"/>
    <n v="2800"/>
    <n v="5190.8099999999995"/>
    <n v="1109.1900000000005"/>
    <n v="3659.19"/>
    <n v="743"/>
    <n v="2390.81"/>
    <x v="3"/>
    <n v="200"/>
    <s v="Delhi NCR Mega Hub"/>
    <x v="3"/>
  </r>
  <r>
    <n v="100936"/>
    <x v="934"/>
    <x v="9"/>
    <s v="2025"/>
    <s v="Shadowfax"/>
    <x v="2"/>
    <x v="1"/>
    <x v="0"/>
    <s v="India"/>
    <n v="97"/>
    <n v="450"/>
    <n v="43650"/>
    <n v="250"/>
    <n v="43400"/>
    <n v="19400"/>
    <n v="20117.330000000002"/>
    <n v="23532.67"/>
    <n v="42682.67"/>
    <n v="679"/>
    <n v="717.33"/>
    <x v="3"/>
    <n v="200"/>
    <s v="Bengaluru Regional Hub"/>
    <x v="0"/>
  </r>
  <r>
    <n v="100937"/>
    <x v="935"/>
    <x v="10"/>
    <s v="2025"/>
    <s v="Amazon Logistics"/>
    <x v="6"/>
    <x v="1"/>
    <x v="0"/>
    <s v="India"/>
    <n v="98"/>
    <n v="4500"/>
    <n v="441000"/>
    <n v="1700"/>
    <n v="439300"/>
    <n v="274400"/>
    <n v="275221.26"/>
    <n v="165778.74"/>
    <n v="438478.74"/>
    <n v="572"/>
    <n v="821.26"/>
    <x v="7"/>
    <n v="2800"/>
    <s v="Bengaluru Regional Hub"/>
    <x v="0"/>
  </r>
  <r>
    <n v="100938"/>
    <x v="936"/>
    <x v="8"/>
    <s v="2025"/>
    <s v="Amazon Logistics"/>
    <x v="6"/>
    <x v="2"/>
    <x v="4"/>
    <s v="India"/>
    <n v="16"/>
    <n v="4500"/>
    <n v="72000"/>
    <n v="1700"/>
    <n v="70300"/>
    <n v="44800"/>
    <n v="45728.74"/>
    <n v="26271.260000000002"/>
    <n v="69371.259999999995"/>
    <n v="847"/>
    <n v="928.74"/>
    <x v="7"/>
    <n v="2800"/>
    <s v="Kolkata Regional Hub"/>
    <x v="4"/>
  </r>
  <r>
    <n v="100939"/>
    <x v="937"/>
    <x v="7"/>
    <s v="2025"/>
    <s v="Xpressbees"/>
    <x v="1"/>
    <x v="2"/>
    <x v="3"/>
    <s v="India"/>
    <n v="12"/>
    <n v="45000"/>
    <n v="540000"/>
    <n v="13000"/>
    <n v="527000"/>
    <n v="384000"/>
    <n v="385182.16"/>
    <n v="154817.84000000003"/>
    <n v="525817.84"/>
    <n v="620"/>
    <n v="1182.1600000000001"/>
    <x v="2"/>
    <n v="32000"/>
    <s v="Delhi NCR Mega Hub"/>
    <x v="3"/>
  </r>
  <r>
    <n v="100940"/>
    <x v="938"/>
    <x v="8"/>
    <s v="2025"/>
    <s v="Shadowfax"/>
    <x v="7"/>
    <x v="1"/>
    <x v="3"/>
    <s v="India"/>
    <n v="93"/>
    <n v="850"/>
    <n v="79050"/>
    <n v="300"/>
    <n v="78750"/>
    <n v="51150"/>
    <n v="51463.86"/>
    <n v="27586.14"/>
    <n v="78436.14"/>
    <n v="569"/>
    <n v="313.86"/>
    <x v="13"/>
    <n v="550"/>
    <s v="Delhi NCR Mega Hub"/>
    <x v="3"/>
  </r>
  <r>
    <n v="100941"/>
    <x v="939"/>
    <x v="1"/>
    <s v="2025"/>
    <s v="Delhivery"/>
    <x v="1"/>
    <x v="1"/>
    <x v="0"/>
    <s v="India"/>
    <n v="86"/>
    <n v="45000"/>
    <n v="3870000"/>
    <n v="13000"/>
    <n v="3857000"/>
    <n v="2752000"/>
    <n v="2752565.54"/>
    <n v="1117434.46"/>
    <n v="3856434.46"/>
    <n v="340"/>
    <n v="565.54"/>
    <x v="2"/>
    <n v="32000"/>
    <s v="Bengaluru Regional Hub"/>
    <x v="0"/>
  </r>
  <r>
    <n v="100942"/>
    <x v="940"/>
    <x v="7"/>
    <s v="2025"/>
    <s v="FedEx"/>
    <x v="7"/>
    <x v="1"/>
    <x v="1"/>
    <s v="India"/>
    <n v="16"/>
    <n v="1200"/>
    <n v="19200"/>
    <n v="400"/>
    <n v="18800"/>
    <n v="12800"/>
    <n v="13392.09"/>
    <n v="5807.91"/>
    <n v="18207.91"/>
    <n v="1039"/>
    <n v="592.09"/>
    <x v="15"/>
    <n v="800"/>
    <s v="Nagpur Central Hub"/>
    <x v="1"/>
  </r>
  <r>
    <n v="100943"/>
    <x v="941"/>
    <x v="10"/>
    <s v="2025"/>
    <s v="Ekart"/>
    <x v="5"/>
    <x v="0"/>
    <x v="3"/>
    <s v="India"/>
    <n v="47"/>
    <n v="1800"/>
    <n v="84600"/>
    <n v="900"/>
    <n v="83700"/>
    <n v="42300"/>
    <n v="42534.64"/>
    <n v="42065.36"/>
    <n v="83465.36"/>
    <n v="818"/>
    <n v="234.64"/>
    <x v="9"/>
    <n v="900"/>
    <s v="Delhi NCR Mega Hub"/>
    <x v="3"/>
  </r>
  <r>
    <n v="100944"/>
    <x v="942"/>
    <x v="6"/>
    <s v="2025"/>
    <s v="Amazon Logistics"/>
    <x v="6"/>
    <x v="1"/>
    <x v="0"/>
    <s v="India"/>
    <n v="87"/>
    <n v="4500"/>
    <n v="391500"/>
    <n v="1700"/>
    <n v="389800"/>
    <n v="243600"/>
    <n v="246379.28"/>
    <n v="145120.72"/>
    <n v="387020.72"/>
    <n v="570"/>
    <n v="2779.28"/>
    <x v="7"/>
    <n v="2800"/>
    <s v="Bengaluru Regional Hub"/>
    <x v="0"/>
  </r>
  <r>
    <n v="100945"/>
    <x v="943"/>
    <x v="10"/>
    <s v="2025"/>
    <s v="Ekart"/>
    <x v="2"/>
    <x v="1"/>
    <x v="2"/>
    <s v="India"/>
    <n v="96"/>
    <n v="450"/>
    <n v="43200"/>
    <n v="250"/>
    <n v="42950"/>
    <n v="19200"/>
    <n v="19586.3"/>
    <n v="23613.7"/>
    <n v="42563.7"/>
    <n v="1126"/>
    <n v="386.3"/>
    <x v="3"/>
    <n v="200"/>
    <s v="Mumbai Mega Hub"/>
    <x v="2"/>
  </r>
  <r>
    <n v="100946"/>
    <x v="944"/>
    <x v="4"/>
    <s v="2025"/>
    <s v="DHL"/>
    <x v="1"/>
    <x v="2"/>
    <x v="1"/>
    <s v="India"/>
    <n v="38"/>
    <n v="3500"/>
    <n v="133000"/>
    <n v="1300"/>
    <n v="131700"/>
    <n v="83600"/>
    <n v="83928.22"/>
    <n v="49071.78"/>
    <n v="131371.78"/>
    <n v="1124"/>
    <n v="328.22"/>
    <x v="16"/>
    <n v="2200"/>
    <s v="Nagpur Central Hub"/>
    <x v="1"/>
  </r>
  <r>
    <n v="100947"/>
    <x v="945"/>
    <x v="3"/>
    <s v="2025"/>
    <s v="DHL"/>
    <x v="5"/>
    <x v="1"/>
    <x v="4"/>
    <s v="India"/>
    <n v="5"/>
    <n v="4500"/>
    <n v="22500"/>
    <n v="2000"/>
    <n v="20500"/>
    <n v="12500"/>
    <n v="13153.81"/>
    <n v="9346.19"/>
    <n v="19846.189999999999"/>
    <n v="945"/>
    <n v="653.80999999999995"/>
    <x v="6"/>
    <n v="2500"/>
    <s v="Kolkata Regional Hub"/>
    <x v="4"/>
  </r>
  <r>
    <n v="100948"/>
    <x v="946"/>
    <x v="0"/>
    <s v="2025"/>
    <s v="Amazon Logistics"/>
    <x v="2"/>
    <x v="0"/>
    <x v="4"/>
    <s v="India"/>
    <n v="52"/>
    <n v="2500"/>
    <n v="130000"/>
    <n v="1000"/>
    <n v="129000"/>
    <n v="78000"/>
    <n v="79182.58"/>
    <n v="50817.42"/>
    <n v="127817.42"/>
    <n v="332"/>
    <n v="1182.58"/>
    <x v="12"/>
    <n v="1500"/>
    <s v="Kolkata Regional Hub"/>
    <x v="4"/>
  </r>
  <r>
    <n v="100949"/>
    <x v="947"/>
    <x v="5"/>
    <s v="2025"/>
    <s v="FedEx"/>
    <x v="7"/>
    <x v="0"/>
    <x v="0"/>
    <s v="India"/>
    <n v="81"/>
    <n v="600"/>
    <n v="48600"/>
    <n v="250"/>
    <n v="48350"/>
    <n v="28350"/>
    <n v="28842.71"/>
    <n v="19757.29"/>
    <n v="47857.29"/>
    <n v="790"/>
    <n v="492.71"/>
    <x v="14"/>
    <n v="350"/>
    <s v="Bengaluru Regional Hub"/>
    <x v="0"/>
  </r>
  <r>
    <n v="100950"/>
    <x v="948"/>
    <x v="1"/>
    <s v="2025"/>
    <s v="Ecom Express"/>
    <x v="6"/>
    <x v="0"/>
    <x v="2"/>
    <s v="India"/>
    <n v="84"/>
    <n v="4500"/>
    <n v="378000"/>
    <n v="1700"/>
    <n v="376300"/>
    <n v="235200"/>
    <n v="236319.04"/>
    <n v="141680.95999999999"/>
    <n v="375180.96"/>
    <n v="888"/>
    <n v="1119.04"/>
    <x v="7"/>
    <n v="2800"/>
    <s v="Mumbai Mega Hub"/>
    <x v="2"/>
  </r>
  <r>
    <n v="100951"/>
    <x v="949"/>
    <x v="8"/>
    <s v="2025"/>
    <s v="FedEx"/>
    <x v="5"/>
    <x v="0"/>
    <x v="1"/>
    <s v="India"/>
    <n v="57"/>
    <n v="1800"/>
    <n v="102600"/>
    <n v="900"/>
    <n v="101700"/>
    <n v="51300"/>
    <n v="51762.74"/>
    <n v="50837.26"/>
    <n v="101237.26"/>
    <n v="765"/>
    <n v="462.74"/>
    <x v="9"/>
    <n v="900"/>
    <s v="Nagpur Central Hub"/>
    <x v="1"/>
  </r>
  <r>
    <n v="100952"/>
    <x v="950"/>
    <x v="8"/>
    <s v="2025"/>
    <s v="Ecom Express"/>
    <x v="0"/>
    <x v="1"/>
    <x v="1"/>
    <s v="India"/>
    <n v="82"/>
    <n v="3200"/>
    <n v="262400"/>
    <n v="1200"/>
    <n v="261200"/>
    <n v="164000"/>
    <n v="164293.29"/>
    <n v="98106.709999999992"/>
    <n v="260906.71"/>
    <n v="996"/>
    <n v="293.29000000000002"/>
    <x v="0"/>
    <n v="2000"/>
    <s v="Nagpur Central Hub"/>
    <x v="1"/>
  </r>
  <r>
    <n v="100953"/>
    <x v="951"/>
    <x v="1"/>
    <s v="2025"/>
    <s v="Xpressbees"/>
    <x v="4"/>
    <x v="2"/>
    <x v="0"/>
    <s v="India"/>
    <n v="14"/>
    <n v="1500"/>
    <n v="21000"/>
    <n v="700"/>
    <n v="20300"/>
    <n v="11200"/>
    <n v="11459.91"/>
    <n v="9540.09"/>
    <n v="20040.09"/>
    <n v="654"/>
    <n v="259.91000000000003"/>
    <x v="10"/>
    <n v="800"/>
    <s v="Bengaluru Regional Hub"/>
    <x v="0"/>
  </r>
  <r>
    <n v="100954"/>
    <x v="952"/>
    <x v="0"/>
    <s v="2025"/>
    <s v="DHL"/>
    <x v="7"/>
    <x v="1"/>
    <x v="0"/>
    <s v="India"/>
    <n v="62"/>
    <n v="1200"/>
    <n v="74400"/>
    <n v="400"/>
    <n v="74000"/>
    <n v="49600"/>
    <n v="50453.91"/>
    <n v="23946.089999999997"/>
    <n v="73146.09"/>
    <n v="669"/>
    <n v="853.91"/>
    <x v="15"/>
    <n v="800"/>
    <s v="Bengaluru Regional Hub"/>
    <x v="0"/>
  </r>
  <r>
    <n v="100955"/>
    <x v="953"/>
    <x v="9"/>
    <s v="2025"/>
    <s v="DHL"/>
    <x v="6"/>
    <x v="2"/>
    <x v="4"/>
    <s v="India"/>
    <n v="6"/>
    <n v="4500"/>
    <n v="27000"/>
    <n v="1700"/>
    <n v="25300"/>
    <n v="16800"/>
    <n v="17556.82"/>
    <n v="9443.18"/>
    <n v="24543.18"/>
    <n v="655"/>
    <n v="756.82"/>
    <x v="7"/>
    <n v="2800"/>
    <s v="Kolkata Regional Hub"/>
    <x v="4"/>
  </r>
  <r>
    <n v="100956"/>
    <x v="954"/>
    <x v="8"/>
    <s v="2025"/>
    <s v="DHL"/>
    <x v="4"/>
    <x v="1"/>
    <x v="2"/>
    <s v="India"/>
    <n v="32"/>
    <n v="5500"/>
    <n v="176000"/>
    <n v="2000"/>
    <n v="174000"/>
    <n v="112000"/>
    <n v="112292.15"/>
    <n v="63707.850000000006"/>
    <n v="173707.85"/>
    <n v="1186"/>
    <n v="292.14999999999998"/>
    <x v="5"/>
    <n v="3500"/>
    <s v="Mumbai Mega Hub"/>
    <x v="2"/>
  </r>
  <r>
    <n v="100957"/>
    <x v="955"/>
    <x v="6"/>
    <s v="2025"/>
    <s v="Amazon Logistics"/>
    <x v="2"/>
    <x v="2"/>
    <x v="4"/>
    <s v="India"/>
    <n v="58"/>
    <n v="450"/>
    <n v="26100"/>
    <n v="250"/>
    <n v="25850"/>
    <n v="11600"/>
    <n v="13726.4"/>
    <n v="12373.6"/>
    <n v="23723.599999999999"/>
    <n v="1187"/>
    <n v="2126.4"/>
    <x v="3"/>
    <n v="200"/>
    <s v="Kolkata Regional Hub"/>
    <x v="4"/>
  </r>
  <r>
    <n v="100958"/>
    <x v="956"/>
    <x v="2"/>
    <s v="2025"/>
    <s v="Delhivery"/>
    <x v="2"/>
    <x v="0"/>
    <x v="2"/>
    <s v="India"/>
    <n v="39"/>
    <n v="450"/>
    <n v="17550"/>
    <n v="250"/>
    <n v="17300"/>
    <n v="7800"/>
    <n v="8348.2800000000007"/>
    <n v="9201.7199999999993"/>
    <n v="16751.72"/>
    <n v="1104"/>
    <n v="548.28"/>
    <x v="3"/>
    <n v="200"/>
    <s v="Mumbai Mega Hub"/>
    <x v="2"/>
  </r>
  <r>
    <n v="100959"/>
    <x v="957"/>
    <x v="7"/>
    <s v="2025"/>
    <s v="DHL"/>
    <x v="7"/>
    <x v="2"/>
    <x v="4"/>
    <s v="India"/>
    <n v="30"/>
    <n v="600"/>
    <n v="18000"/>
    <n v="250"/>
    <n v="17750"/>
    <n v="10500"/>
    <n v="10770.94"/>
    <n v="7229.0599999999995"/>
    <n v="17479.060000000001"/>
    <n v="335"/>
    <n v="270.94"/>
    <x v="14"/>
    <n v="350"/>
    <s v="Kolkata Regional Hub"/>
    <x v="4"/>
  </r>
  <r>
    <n v="100960"/>
    <x v="958"/>
    <x v="5"/>
    <s v="2025"/>
    <s v="Ekart"/>
    <x v="0"/>
    <x v="2"/>
    <x v="3"/>
    <s v="India"/>
    <n v="80"/>
    <n v="6500"/>
    <n v="520000"/>
    <n v="2300"/>
    <n v="517700"/>
    <n v="336000"/>
    <n v="338400.41"/>
    <n v="181599.59000000003"/>
    <n v="515299.59"/>
    <n v="788"/>
    <n v="2400.41"/>
    <x v="1"/>
    <n v="4200"/>
    <s v="Delhi NCR Mega Hub"/>
    <x v="3"/>
  </r>
  <r>
    <n v="100961"/>
    <x v="959"/>
    <x v="11"/>
    <s v="2025"/>
    <s v="FedEx"/>
    <x v="4"/>
    <x v="1"/>
    <x v="2"/>
    <s v="India"/>
    <n v="66"/>
    <n v="1500"/>
    <n v="99000"/>
    <n v="700"/>
    <n v="98300"/>
    <n v="52800"/>
    <n v="53221.32"/>
    <n v="45778.68"/>
    <n v="97878.68"/>
    <n v="468"/>
    <n v="421.32"/>
    <x v="10"/>
    <n v="800"/>
    <s v="Mumbai Mega Hub"/>
    <x v="2"/>
  </r>
  <r>
    <n v="100962"/>
    <x v="960"/>
    <x v="7"/>
    <s v="2025"/>
    <s v="FedEx"/>
    <x v="1"/>
    <x v="2"/>
    <x v="2"/>
    <s v="India"/>
    <n v="28"/>
    <n v="3500"/>
    <n v="98000"/>
    <n v="1300"/>
    <n v="96700"/>
    <n v="61600"/>
    <n v="61909.03"/>
    <n v="36090.97"/>
    <n v="96390.97"/>
    <n v="1000"/>
    <n v="309.02999999999997"/>
    <x v="16"/>
    <n v="2200"/>
    <s v="Mumbai Mega Hub"/>
    <x v="2"/>
  </r>
  <r>
    <n v="100963"/>
    <x v="961"/>
    <x v="11"/>
    <s v="2025"/>
    <s v="Amazon Logistics"/>
    <x v="7"/>
    <x v="0"/>
    <x v="1"/>
    <s v="India"/>
    <n v="58"/>
    <n v="600"/>
    <n v="34800"/>
    <n v="250"/>
    <n v="34550"/>
    <n v="20300"/>
    <n v="21748.18"/>
    <n v="13051.82"/>
    <n v="33101.82"/>
    <n v="989"/>
    <n v="1448.18"/>
    <x v="14"/>
    <n v="350"/>
    <s v="Nagpur Central Hub"/>
    <x v="1"/>
  </r>
  <r>
    <n v="100964"/>
    <x v="962"/>
    <x v="7"/>
    <s v="2025"/>
    <s v="Ecom Express"/>
    <x v="2"/>
    <x v="1"/>
    <x v="2"/>
    <s v="India"/>
    <n v="1"/>
    <n v="450"/>
    <n v="450"/>
    <n v="250"/>
    <n v="200"/>
    <n v="200"/>
    <n v="1123.3200000000002"/>
    <n v="-673.32000000000016"/>
    <n v="-723.32"/>
    <n v="1157"/>
    <n v="923.32"/>
    <x v="3"/>
    <n v="200"/>
    <s v="Mumbai Mega Hub"/>
    <x v="2"/>
  </r>
  <r>
    <n v="100965"/>
    <x v="963"/>
    <x v="5"/>
    <s v="2025"/>
    <s v="Amazon Logistics"/>
    <x v="0"/>
    <x v="1"/>
    <x v="4"/>
    <s v="India"/>
    <n v="76"/>
    <n v="6500"/>
    <n v="494000"/>
    <n v="2300"/>
    <n v="491700"/>
    <n v="319200"/>
    <n v="319811.87"/>
    <n v="174188.13"/>
    <n v="491088.13"/>
    <n v="868"/>
    <n v="611.87"/>
    <x v="1"/>
    <n v="4200"/>
    <s v="Kolkata Regional Hub"/>
    <x v="4"/>
  </r>
  <r>
    <n v="100966"/>
    <x v="964"/>
    <x v="8"/>
    <s v="2025"/>
    <s v="Blue Dart"/>
    <x v="4"/>
    <x v="1"/>
    <x v="1"/>
    <s v="India"/>
    <n v="5"/>
    <n v="5500"/>
    <n v="27500"/>
    <n v="2000"/>
    <n v="25500"/>
    <n v="17500"/>
    <n v="17936.96"/>
    <n v="9563.0400000000009"/>
    <n v="25063.040000000001"/>
    <n v="715"/>
    <n v="436.96"/>
    <x v="5"/>
    <n v="3500"/>
    <s v="Nagpur Central Hub"/>
    <x v="1"/>
  </r>
  <r>
    <n v="100967"/>
    <x v="965"/>
    <x v="7"/>
    <s v="2025"/>
    <s v="FedEx"/>
    <x v="3"/>
    <x v="2"/>
    <x v="3"/>
    <s v="India"/>
    <n v="29"/>
    <n v="12000"/>
    <n v="348000"/>
    <n v="4000"/>
    <n v="344000"/>
    <n v="232000"/>
    <n v="232556.18"/>
    <n v="115443.82"/>
    <n v="343443.82"/>
    <n v="458"/>
    <n v="556.17999999999995"/>
    <x v="4"/>
    <n v="8000"/>
    <s v="Delhi NCR Mega Hub"/>
    <x v="3"/>
  </r>
  <r>
    <n v="100968"/>
    <x v="966"/>
    <x v="3"/>
    <s v="2025"/>
    <s v="Delhivery"/>
    <x v="6"/>
    <x v="1"/>
    <x v="2"/>
    <s v="India"/>
    <n v="91"/>
    <n v="4500"/>
    <n v="409500"/>
    <n v="1700"/>
    <n v="407800"/>
    <n v="254800"/>
    <n v="255121.86"/>
    <n v="154378.14000000001"/>
    <n v="407478.14"/>
    <n v="958"/>
    <n v="321.86"/>
    <x v="7"/>
    <n v="2800"/>
    <s v="Mumbai Mega Hub"/>
    <x v="2"/>
  </r>
  <r>
    <n v="100969"/>
    <x v="967"/>
    <x v="5"/>
    <s v="2025"/>
    <s v="Ecom Express"/>
    <x v="0"/>
    <x v="0"/>
    <x v="3"/>
    <s v="India"/>
    <n v="28"/>
    <n v="3200"/>
    <n v="89600"/>
    <n v="1200"/>
    <n v="88400"/>
    <n v="56000"/>
    <n v="56587.67"/>
    <n v="33012.33"/>
    <n v="87812.33"/>
    <n v="1037"/>
    <n v="587.66999999999996"/>
    <x v="0"/>
    <n v="2000"/>
    <s v="Delhi NCR Mega Hub"/>
    <x v="3"/>
  </r>
  <r>
    <n v="100970"/>
    <x v="968"/>
    <x v="1"/>
    <s v="2025"/>
    <s v="DHL"/>
    <x v="2"/>
    <x v="1"/>
    <x v="4"/>
    <s v="India"/>
    <n v="85"/>
    <n v="450"/>
    <n v="38250"/>
    <n v="250"/>
    <n v="38000"/>
    <n v="17000"/>
    <n v="17707.560000000001"/>
    <n v="20542.439999999999"/>
    <n v="37292.44"/>
    <n v="1091"/>
    <n v="707.56"/>
    <x v="3"/>
    <n v="200"/>
    <s v="Kolkata Regional Hub"/>
    <x v="4"/>
  </r>
  <r>
    <n v="100971"/>
    <x v="969"/>
    <x v="6"/>
    <s v="2025"/>
    <s v="Ekart"/>
    <x v="3"/>
    <x v="2"/>
    <x v="1"/>
    <s v="India"/>
    <n v="35"/>
    <n v="8500"/>
    <n v="297500"/>
    <n v="3000"/>
    <n v="294500"/>
    <n v="192500"/>
    <n v="193341.93"/>
    <n v="104158.07"/>
    <n v="293658.07"/>
    <n v="796"/>
    <n v="841.93"/>
    <x v="8"/>
    <n v="5500"/>
    <s v="Nagpur Central Hub"/>
    <x v="1"/>
  </r>
  <r>
    <n v="100972"/>
    <x v="970"/>
    <x v="0"/>
    <s v="2025"/>
    <s v="FedEx"/>
    <x v="6"/>
    <x v="0"/>
    <x v="4"/>
    <s v="India"/>
    <n v="4"/>
    <n v="15000"/>
    <n v="60000"/>
    <n v="5500"/>
    <n v="54500"/>
    <n v="38000"/>
    <n v="38911.910000000003"/>
    <n v="21088.089999999997"/>
    <n v="53588.09"/>
    <n v="880"/>
    <n v="911.91"/>
    <x v="11"/>
    <n v="9500"/>
    <s v="Kolkata Regional Hub"/>
    <x v="4"/>
  </r>
  <r>
    <n v="100973"/>
    <x v="971"/>
    <x v="0"/>
    <s v="2025"/>
    <s v="Blue Dart"/>
    <x v="1"/>
    <x v="0"/>
    <x v="4"/>
    <s v="India"/>
    <n v="83"/>
    <n v="25000"/>
    <n v="2075000"/>
    <n v="7000"/>
    <n v="2068000"/>
    <n v="1494000"/>
    <n v="1494889.17"/>
    <n v="580110.83000000007"/>
    <n v="2067110.83"/>
    <n v="401"/>
    <n v="889.17"/>
    <x v="17"/>
    <n v="18000"/>
    <s v="Kolkata Regional Hub"/>
    <x v="4"/>
  </r>
  <r>
    <n v="100974"/>
    <x v="972"/>
    <x v="3"/>
    <s v="2025"/>
    <s v="FedEx"/>
    <x v="7"/>
    <x v="2"/>
    <x v="2"/>
    <s v="India"/>
    <n v="75"/>
    <n v="600"/>
    <n v="45000"/>
    <n v="250"/>
    <n v="44750"/>
    <n v="26250"/>
    <n v="26662.31"/>
    <n v="18337.689999999999"/>
    <n v="44337.69"/>
    <n v="944"/>
    <n v="412.31"/>
    <x v="14"/>
    <n v="350"/>
    <s v="Mumbai Mega Hub"/>
    <x v="2"/>
  </r>
  <r>
    <n v="100975"/>
    <x v="973"/>
    <x v="4"/>
    <s v="2025"/>
    <s v="Xpressbees"/>
    <x v="7"/>
    <x v="2"/>
    <x v="3"/>
    <s v="India"/>
    <n v="2"/>
    <n v="600"/>
    <n v="1200"/>
    <n v="250"/>
    <n v="950"/>
    <n v="700"/>
    <n v="1435.73"/>
    <n v="-235.73000000000002"/>
    <n v="214.26999999999998"/>
    <n v="729"/>
    <n v="735.73"/>
    <x v="14"/>
    <n v="350"/>
    <s v="Delhi NCR Mega Hub"/>
    <x v="3"/>
  </r>
  <r>
    <n v="100976"/>
    <x v="974"/>
    <x v="1"/>
    <s v="2025"/>
    <s v="FedEx"/>
    <x v="0"/>
    <x v="0"/>
    <x v="1"/>
    <s v="India"/>
    <n v="5"/>
    <n v="6500"/>
    <n v="32500"/>
    <n v="2300"/>
    <n v="30200"/>
    <n v="21000"/>
    <n v="21799.95"/>
    <n v="10700.05"/>
    <n v="29400.05"/>
    <n v="477"/>
    <n v="799.95"/>
    <x v="1"/>
    <n v="4200"/>
    <s v="Nagpur Central Hub"/>
    <x v="1"/>
  </r>
  <r>
    <n v="100977"/>
    <x v="975"/>
    <x v="4"/>
    <s v="2025"/>
    <s v="Xpressbees"/>
    <x v="2"/>
    <x v="0"/>
    <x v="1"/>
    <s v="India"/>
    <n v="41"/>
    <n v="2500"/>
    <n v="102500"/>
    <n v="1000"/>
    <n v="101500"/>
    <n v="61500"/>
    <n v="62545.919999999998"/>
    <n v="39954.080000000002"/>
    <n v="100454.08"/>
    <n v="1019"/>
    <n v="1045.92"/>
    <x v="12"/>
    <n v="1500"/>
    <s v="Nagpur Central Hub"/>
    <x v="1"/>
  </r>
  <r>
    <n v="100978"/>
    <x v="976"/>
    <x v="5"/>
    <s v="2025"/>
    <s v="Shadowfax"/>
    <x v="2"/>
    <x v="2"/>
    <x v="0"/>
    <s v="India"/>
    <n v="71"/>
    <n v="2500"/>
    <n v="177500"/>
    <n v="1000"/>
    <n v="176500"/>
    <n v="106500"/>
    <n v="107007.28"/>
    <n v="70492.72"/>
    <n v="175992.72"/>
    <n v="693"/>
    <n v="507.28"/>
    <x v="12"/>
    <n v="1500"/>
    <s v="Bengaluru Regional Hub"/>
    <x v="0"/>
  </r>
  <r>
    <n v="100979"/>
    <x v="977"/>
    <x v="9"/>
    <s v="2025"/>
    <s v="Delhivery"/>
    <x v="3"/>
    <x v="0"/>
    <x v="1"/>
    <s v="India"/>
    <n v="54"/>
    <n v="12000"/>
    <n v="648000"/>
    <n v="4000"/>
    <n v="644000"/>
    <n v="432000"/>
    <n v="432884.58"/>
    <n v="215115.41999999998"/>
    <n v="643115.42000000004"/>
    <n v="574"/>
    <n v="884.58"/>
    <x v="4"/>
    <n v="8000"/>
    <s v="Nagpur Central Hub"/>
    <x v="1"/>
  </r>
  <r>
    <n v="100980"/>
    <x v="978"/>
    <x v="10"/>
    <s v="2025"/>
    <s v="Shadowfax"/>
    <x v="6"/>
    <x v="0"/>
    <x v="2"/>
    <s v="India"/>
    <n v="91"/>
    <n v="4500"/>
    <n v="409500"/>
    <n v="1700"/>
    <n v="407800"/>
    <n v="254800"/>
    <n v="255576.38"/>
    <n v="153923.62"/>
    <n v="407023.62"/>
    <n v="530"/>
    <n v="776.38"/>
    <x v="7"/>
    <n v="2800"/>
    <s v="Mumbai Mega Hub"/>
    <x v="2"/>
  </r>
  <r>
    <n v="100981"/>
    <x v="979"/>
    <x v="6"/>
    <s v="2025"/>
    <s v="DHL"/>
    <x v="3"/>
    <x v="0"/>
    <x v="4"/>
    <s v="India"/>
    <n v="43"/>
    <n v="12000"/>
    <n v="516000"/>
    <n v="4000"/>
    <n v="512000"/>
    <n v="344000"/>
    <n v="344323.53"/>
    <n v="171676.46999999997"/>
    <n v="511676.47"/>
    <n v="745"/>
    <n v="323.52999999999997"/>
    <x v="4"/>
    <n v="8000"/>
    <s v="Kolkata Regional Hub"/>
    <x v="4"/>
  </r>
  <r>
    <n v="100982"/>
    <x v="980"/>
    <x v="8"/>
    <s v="2025"/>
    <s v="DHL"/>
    <x v="4"/>
    <x v="0"/>
    <x v="3"/>
    <s v="India"/>
    <n v="7"/>
    <n v="5500"/>
    <n v="38500"/>
    <n v="2000"/>
    <n v="36500"/>
    <n v="24500"/>
    <n v="24794.03"/>
    <n v="13705.970000000001"/>
    <n v="36205.97"/>
    <n v="512"/>
    <n v="294.02999999999997"/>
    <x v="5"/>
    <n v="3500"/>
    <s v="Delhi NCR Mega Hub"/>
    <x v="3"/>
  </r>
  <r>
    <n v="100983"/>
    <x v="981"/>
    <x v="0"/>
    <s v="2025"/>
    <s v="Xpressbees"/>
    <x v="4"/>
    <x v="1"/>
    <x v="3"/>
    <s v="India"/>
    <n v="8"/>
    <n v="1500"/>
    <n v="12000"/>
    <n v="700"/>
    <n v="11300"/>
    <n v="6400"/>
    <n v="7377.46"/>
    <n v="4622.54"/>
    <n v="10322.540000000001"/>
    <n v="984"/>
    <n v="977.46"/>
    <x v="10"/>
    <n v="800"/>
    <s v="Delhi NCR Mega Hub"/>
    <x v="3"/>
  </r>
  <r>
    <n v="100984"/>
    <x v="982"/>
    <x v="8"/>
    <s v="2025"/>
    <s v="Shadowfax"/>
    <x v="0"/>
    <x v="0"/>
    <x v="2"/>
    <s v="India"/>
    <n v="29"/>
    <n v="6500"/>
    <n v="188500"/>
    <n v="2300"/>
    <n v="186200"/>
    <n v="121800"/>
    <n v="122248.45"/>
    <n v="66251.55"/>
    <n v="185751.55"/>
    <n v="405"/>
    <n v="448.45"/>
    <x v="1"/>
    <n v="4200"/>
    <s v="Mumbai Mega Hub"/>
    <x v="2"/>
  </r>
  <r>
    <n v="100985"/>
    <x v="983"/>
    <x v="10"/>
    <s v="2025"/>
    <s v="Amazon Logistics"/>
    <x v="7"/>
    <x v="1"/>
    <x v="2"/>
    <s v="India"/>
    <n v="91"/>
    <n v="850"/>
    <n v="77350"/>
    <n v="300"/>
    <n v="77050"/>
    <n v="50050"/>
    <n v="51061.22"/>
    <n v="26288.78"/>
    <n v="76038.78"/>
    <n v="690"/>
    <n v="1011.22"/>
    <x v="13"/>
    <n v="550"/>
    <s v="Mumbai Mega Hub"/>
    <x v="2"/>
  </r>
  <r>
    <n v="100986"/>
    <x v="984"/>
    <x v="4"/>
    <s v="2025"/>
    <s v="FedEx"/>
    <x v="4"/>
    <x v="1"/>
    <x v="3"/>
    <s v="India"/>
    <n v="61"/>
    <n v="1500"/>
    <n v="91500"/>
    <n v="700"/>
    <n v="90800"/>
    <n v="48800"/>
    <n v="50524.66"/>
    <n v="40975.339999999997"/>
    <n v="89075.34"/>
    <n v="911"/>
    <n v="1724.66"/>
    <x v="10"/>
    <n v="800"/>
    <s v="Delhi NCR Mega Hub"/>
    <x v="3"/>
  </r>
  <r>
    <n v="100987"/>
    <x v="985"/>
    <x v="7"/>
    <s v="2025"/>
    <s v="Ekart"/>
    <x v="3"/>
    <x v="0"/>
    <x v="2"/>
    <s v="India"/>
    <n v="40"/>
    <n v="12000"/>
    <n v="480000"/>
    <n v="4000"/>
    <n v="476000"/>
    <n v="320000"/>
    <n v="320906.98"/>
    <n v="159093.02000000002"/>
    <n v="475093.02"/>
    <n v="862"/>
    <n v="906.98"/>
    <x v="4"/>
    <n v="8000"/>
    <s v="Mumbai Mega Hub"/>
    <x v="2"/>
  </r>
  <r>
    <n v="100988"/>
    <x v="986"/>
    <x v="5"/>
    <s v="2025"/>
    <s v="Amazon Logistics"/>
    <x v="7"/>
    <x v="1"/>
    <x v="2"/>
    <s v="India"/>
    <n v="67"/>
    <n v="1200"/>
    <n v="80400"/>
    <n v="400"/>
    <n v="80000"/>
    <n v="53600"/>
    <n v="54328.13"/>
    <n v="26071.870000000003"/>
    <n v="79271.87"/>
    <n v="716"/>
    <n v="728.13"/>
    <x v="15"/>
    <n v="800"/>
    <s v="Mumbai Mega Hub"/>
    <x v="2"/>
  </r>
  <r>
    <n v="100989"/>
    <x v="987"/>
    <x v="0"/>
    <s v="2025"/>
    <s v="Shadowfax"/>
    <x v="0"/>
    <x v="0"/>
    <x v="0"/>
    <s v="India"/>
    <n v="10"/>
    <n v="3200"/>
    <n v="32000"/>
    <n v="1200"/>
    <n v="30800"/>
    <n v="20000"/>
    <n v="20449.64"/>
    <n v="11550.36"/>
    <n v="30350.36"/>
    <n v="963"/>
    <n v="449.64"/>
    <x v="0"/>
    <n v="2000"/>
    <s v="Bengaluru Regional Hub"/>
    <x v="0"/>
  </r>
  <r>
    <n v="100990"/>
    <x v="988"/>
    <x v="6"/>
    <s v="2025"/>
    <s v="Amazon Logistics"/>
    <x v="3"/>
    <x v="1"/>
    <x v="3"/>
    <s v="India"/>
    <n v="28"/>
    <n v="12000"/>
    <n v="336000"/>
    <n v="4000"/>
    <n v="332000"/>
    <n v="224000"/>
    <n v="224385.23"/>
    <n v="111614.76999999999"/>
    <n v="331614.77"/>
    <n v="910"/>
    <n v="385.23"/>
    <x v="4"/>
    <n v="8000"/>
    <s v="Delhi NCR Mega Hub"/>
    <x v="3"/>
  </r>
  <r>
    <n v="100991"/>
    <x v="989"/>
    <x v="11"/>
    <s v="2025"/>
    <s v="Blue Dart"/>
    <x v="1"/>
    <x v="2"/>
    <x v="0"/>
    <s v="India"/>
    <n v="36"/>
    <n v="45000"/>
    <n v="1620000"/>
    <n v="13000"/>
    <n v="1607000"/>
    <n v="1152000"/>
    <n v="1152430.06"/>
    <n v="467569.93999999994"/>
    <n v="1606569.94"/>
    <n v="705"/>
    <n v="430.06"/>
    <x v="2"/>
    <n v="32000"/>
    <s v="Bengaluru Regional Hub"/>
    <x v="0"/>
  </r>
  <r>
    <n v="100992"/>
    <x v="990"/>
    <x v="5"/>
    <s v="2025"/>
    <s v="FedEx"/>
    <x v="6"/>
    <x v="1"/>
    <x v="0"/>
    <s v="India"/>
    <n v="79"/>
    <n v="15000"/>
    <n v="1185000"/>
    <n v="5500"/>
    <n v="1179500"/>
    <n v="750500"/>
    <n v="753013.96"/>
    <n v="431986.04000000004"/>
    <n v="1176986.04"/>
    <n v="1199"/>
    <n v="2513.96"/>
    <x v="11"/>
    <n v="9500"/>
    <s v="Bengaluru Regional Hub"/>
    <x v="0"/>
  </r>
  <r>
    <n v="100993"/>
    <x v="991"/>
    <x v="3"/>
    <s v="2025"/>
    <s v="Shadowfax"/>
    <x v="0"/>
    <x v="2"/>
    <x v="3"/>
    <s v="India"/>
    <n v="35"/>
    <n v="6500"/>
    <n v="227500"/>
    <n v="2300"/>
    <n v="225200"/>
    <n v="147000"/>
    <n v="147149.07999999999"/>
    <n v="80350.920000000013"/>
    <n v="225050.92"/>
    <n v="968"/>
    <n v="149.08000000000001"/>
    <x v="1"/>
    <n v="4200"/>
    <s v="Delhi NCR Mega Hub"/>
    <x v="3"/>
  </r>
  <r>
    <n v="100994"/>
    <x v="992"/>
    <x v="6"/>
    <s v="2025"/>
    <s v="Xpressbees"/>
    <x v="1"/>
    <x v="1"/>
    <x v="0"/>
    <s v="India"/>
    <n v="24"/>
    <n v="45000"/>
    <n v="1080000"/>
    <n v="13000"/>
    <n v="1067000"/>
    <n v="768000"/>
    <n v="768712.14"/>
    <n v="311287.86"/>
    <n v="1066287.8600000001"/>
    <n v="997"/>
    <n v="712.14"/>
    <x v="2"/>
    <n v="32000"/>
    <s v="Bengaluru Regional Hub"/>
    <x v="0"/>
  </r>
  <r>
    <n v="100995"/>
    <x v="993"/>
    <x v="8"/>
    <s v="2025"/>
    <s v="DHL"/>
    <x v="2"/>
    <x v="0"/>
    <x v="0"/>
    <s v="India"/>
    <n v="31"/>
    <n v="2500"/>
    <n v="77500"/>
    <n v="1000"/>
    <n v="76500"/>
    <n v="46500"/>
    <n v="47593.35"/>
    <n v="29906.65"/>
    <n v="75406.649999999994"/>
    <n v="722"/>
    <n v="1093.3499999999999"/>
    <x v="12"/>
    <n v="1500"/>
    <s v="Bengaluru Regional Hub"/>
    <x v="0"/>
  </r>
  <r>
    <n v="100996"/>
    <x v="994"/>
    <x v="11"/>
    <s v="2025"/>
    <s v="DHL"/>
    <x v="3"/>
    <x v="2"/>
    <x v="3"/>
    <s v="India"/>
    <n v="19"/>
    <n v="12000"/>
    <n v="228000"/>
    <n v="4000"/>
    <n v="224000"/>
    <n v="152000"/>
    <n v="152608.93"/>
    <n v="75391.070000000007"/>
    <n v="223391.07"/>
    <n v="817"/>
    <n v="608.92999999999995"/>
    <x v="4"/>
    <n v="8000"/>
    <s v="Delhi NCR Mega Hub"/>
    <x v="3"/>
  </r>
  <r>
    <n v="100997"/>
    <x v="995"/>
    <x v="10"/>
    <s v="2025"/>
    <s v="Blue Dart"/>
    <x v="1"/>
    <x v="2"/>
    <x v="2"/>
    <s v="India"/>
    <n v="74"/>
    <n v="3500"/>
    <n v="259000"/>
    <n v="1300"/>
    <n v="257700"/>
    <n v="162800"/>
    <n v="163101.73000000001"/>
    <n v="95898.26999999999"/>
    <n v="257398.27"/>
    <n v="389"/>
    <n v="301.73"/>
    <x v="16"/>
    <n v="2200"/>
    <s v="Mumbai Mega Hub"/>
    <x v="2"/>
  </r>
  <r>
    <n v="100998"/>
    <x v="996"/>
    <x v="6"/>
    <s v="2025"/>
    <s v="Xpressbees"/>
    <x v="2"/>
    <x v="2"/>
    <x v="4"/>
    <s v="India"/>
    <n v="53"/>
    <n v="450"/>
    <n v="23850"/>
    <n v="250"/>
    <n v="23600"/>
    <n v="10600"/>
    <n v="11209.38"/>
    <n v="12640.62"/>
    <n v="22990.62"/>
    <n v="477"/>
    <n v="609.38"/>
    <x v="3"/>
    <n v="200"/>
    <s v="Kolkata Regional Hub"/>
    <x v="4"/>
  </r>
  <r>
    <n v="100999"/>
    <x v="997"/>
    <x v="1"/>
    <s v="2025"/>
    <s v="DHL"/>
    <x v="3"/>
    <x v="2"/>
    <x v="4"/>
    <s v="India"/>
    <n v="54"/>
    <n v="8500"/>
    <n v="459000"/>
    <n v="3000"/>
    <n v="456000"/>
    <n v="297000"/>
    <n v="299455.5"/>
    <n v="159544.5"/>
    <n v="453544.5"/>
    <n v="874"/>
    <n v="2455.5"/>
    <x v="8"/>
    <n v="5500"/>
    <s v="Kolkata Regional Hub"/>
    <x v="4"/>
  </r>
  <r>
    <n v="101000"/>
    <x v="998"/>
    <x v="8"/>
    <s v="2025"/>
    <s v="Blue Dart"/>
    <x v="3"/>
    <x v="2"/>
    <x v="4"/>
    <s v="India"/>
    <n v="12"/>
    <n v="12000"/>
    <n v="144000"/>
    <n v="4000"/>
    <n v="140000"/>
    <n v="96000"/>
    <n v="96169.1"/>
    <n v="47830.899999999994"/>
    <n v="139830.9"/>
    <n v="324"/>
    <n v="169.1"/>
    <x v="4"/>
    <n v="8000"/>
    <s v="Kolkata Regional Hub"/>
    <x v="4"/>
  </r>
  <r>
    <n v="101001"/>
    <x v="999"/>
    <x v="2"/>
    <s v="2025"/>
    <s v="Ecom Express"/>
    <x v="0"/>
    <x v="2"/>
    <x v="4"/>
    <s v="India"/>
    <n v="31"/>
    <n v="3200"/>
    <n v="99200"/>
    <n v="1200"/>
    <n v="98000"/>
    <n v="62000"/>
    <n v="62744.88"/>
    <n v="36455.120000000003"/>
    <n v="97255.12"/>
    <n v="797"/>
    <n v="744.88"/>
    <x v="0"/>
    <n v="2000"/>
    <s v="Kolkata Regional Hub"/>
    <x v="4"/>
  </r>
  <r>
    <n v="101002"/>
    <x v="1000"/>
    <x v="9"/>
    <s v="2025"/>
    <s v="Ecom Express"/>
    <x v="2"/>
    <x v="2"/>
    <x v="2"/>
    <s v="India"/>
    <n v="96"/>
    <n v="450"/>
    <n v="43200"/>
    <n v="250"/>
    <n v="42950"/>
    <n v="19200"/>
    <n v="20160.98"/>
    <n v="23039.02"/>
    <n v="41989.02"/>
    <n v="1000"/>
    <n v="960.98"/>
    <x v="3"/>
    <n v="200"/>
    <s v="Mumbai Mega Hub"/>
    <x v="2"/>
  </r>
  <r>
    <n v="101003"/>
    <x v="1001"/>
    <x v="9"/>
    <s v="2025"/>
    <s v="Delhivery"/>
    <x v="4"/>
    <x v="2"/>
    <x v="0"/>
    <s v="India"/>
    <n v="14"/>
    <n v="5500"/>
    <n v="77000"/>
    <n v="2000"/>
    <n v="75000"/>
    <n v="49000"/>
    <n v="49606.66"/>
    <n v="27393.339999999997"/>
    <n v="74393.34"/>
    <n v="944"/>
    <n v="606.66"/>
    <x v="5"/>
    <n v="3500"/>
    <s v="Bengaluru Regional Hub"/>
    <x v="0"/>
  </r>
  <r>
    <n v="101004"/>
    <x v="1002"/>
    <x v="5"/>
    <s v="2025"/>
    <s v="Ekart"/>
    <x v="3"/>
    <x v="0"/>
    <x v="4"/>
    <s v="India"/>
    <n v="32"/>
    <n v="8500"/>
    <n v="272000"/>
    <n v="3000"/>
    <n v="269000"/>
    <n v="176000"/>
    <n v="176631.87"/>
    <n v="95368.13"/>
    <n v="268368.13"/>
    <n v="422"/>
    <n v="631.87"/>
    <x v="8"/>
    <n v="5500"/>
    <s v="Kolkata Regional Hub"/>
    <x v="4"/>
  </r>
  <r>
    <n v="101005"/>
    <x v="1003"/>
    <x v="2"/>
    <s v="2025"/>
    <s v="Xpressbees"/>
    <x v="5"/>
    <x v="0"/>
    <x v="0"/>
    <s v="India"/>
    <n v="24"/>
    <n v="2800"/>
    <n v="67200"/>
    <n v="1300"/>
    <n v="65900"/>
    <n v="36000"/>
    <n v="36501.800000000003"/>
    <n v="30698.199999999997"/>
    <n v="65398.2"/>
    <n v="1135"/>
    <n v="501.8"/>
    <x v="18"/>
    <n v="1500"/>
    <s v="Bengaluru Regional Hub"/>
    <x v="0"/>
  </r>
  <r>
    <n v="101006"/>
    <x v="1004"/>
    <x v="6"/>
    <s v="2025"/>
    <s v="DHL"/>
    <x v="6"/>
    <x v="2"/>
    <x v="2"/>
    <s v="India"/>
    <n v="80"/>
    <n v="4500"/>
    <n v="360000"/>
    <n v="1700"/>
    <n v="358300"/>
    <n v="224000"/>
    <n v="224797.72"/>
    <n v="135202.28"/>
    <n v="357502.28"/>
    <n v="1053"/>
    <n v="797.72"/>
    <x v="7"/>
    <n v="2800"/>
    <s v="Mumbai Mega Hub"/>
    <x v="2"/>
  </r>
  <r>
    <n v="101007"/>
    <x v="1005"/>
    <x v="9"/>
    <s v="2025"/>
    <s v="Blue Dart"/>
    <x v="7"/>
    <x v="2"/>
    <x v="1"/>
    <s v="India"/>
    <n v="53"/>
    <n v="850"/>
    <n v="45050"/>
    <n v="300"/>
    <n v="44750"/>
    <n v="29150"/>
    <n v="29549.15"/>
    <n v="15500.849999999999"/>
    <n v="44350.85"/>
    <n v="485"/>
    <n v="399.15"/>
    <x v="13"/>
    <n v="550"/>
    <s v="Nagpur Central Hub"/>
    <x v="1"/>
  </r>
  <r>
    <n v="101008"/>
    <x v="1006"/>
    <x v="5"/>
    <s v="2025"/>
    <s v="FedEx"/>
    <x v="6"/>
    <x v="1"/>
    <x v="0"/>
    <s v="India"/>
    <n v="80"/>
    <n v="15000"/>
    <n v="1200000"/>
    <n v="5500"/>
    <n v="1194500"/>
    <n v="760000"/>
    <n v="760958.48"/>
    <n v="439041.52"/>
    <n v="1193541.52"/>
    <n v="823"/>
    <n v="958.48"/>
    <x v="11"/>
    <n v="9500"/>
    <s v="Bengaluru Regional Hub"/>
    <x v="0"/>
  </r>
  <r>
    <n v="101009"/>
    <x v="1007"/>
    <x v="9"/>
    <s v="2025"/>
    <s v="Ekart"/>
    <x v="1"/>
    <x v="0"/>
    <x v="4"/>
    <s v="India"/>
    <n v="64"/>
    <n v="3500"/>
    <n v="224000"/>
    <n v="1300"/>
    <n v="222700"/>
    <n v="140800"/>
    <n v="141446.22"/>
    <n v="82553.78"/>
    <n v="222053.78"/>
    <n v="920"/>
    <n v="646.22"/>
    <x v="16"/>
    <n v="2200"/>
    <s v="Kolkata Regional Hub"/>
    <x v="4"/>
  </r>
  <r>
    <n v="101010"/>
    <x v="1008"/>
    <x v="6"/>
    <s v="2025"/>
    <s v="FedEx"/>
    <x v="7"/>
    <x v="1"/>
    <x v="0"/>
    <s v="India"/>
    <n v="20"/>
    <n v="1200"/>
    <n v="24000"/>
    <n v="400"/>
    <n v="23600"/>
    <n v="16000"/>
    <n v="16635.52"/>
    <n v="7364.48"/>
    <n v="22964.48"/>
    <n v="969"/>
    <n v="635.52"/>
    <x v="15"/>
    <n v="800"/>
    <s v="Bengaluru Regional Hub"/>
    <x v="0"/>
  </r>
  <r>
    <n v="101011"/>
    <x v="1009"/>
    <x v="3"/>
    <s v="2025"/>
    <s v="Delhivery"/>
    <x v="1"/>
    <x v="1"/>
    <x v="1"/>
    <s v="India"/>
    <n v="42"/>
    <n v="3500"/>
    <n v="147000"/>
    <n v="1300"/>
    <n v="145700"/>
    <n v="92400"/>
    <n v="93326.52"/>
    <n v="53673.479999999996"/>
    <n v="144773.48000000001"/>
    <n v="991"/>
    <n v="926.52"/>
    <x v="16"/>
    <n v="2200"/>
    <s v="Nagpur Central Hub"/>
    <x v="1"/>
  </r>
  <r>
    <n v="101012"/>
    <x v="1010"/>
    <x v="8"/>
    <s v="2025"/>
    <s v="Amazon Logistics"/>
    <x v="5"/>
    <x v="1"/>
    <x v="2"/>
    <s v="India"/>
    <n v="53"/>
    <n v="4500"/>
    <n v="238500"/>
    <n v="2000"/>
    <n v="236500"/>
    <n v="132500"/>
    <n v="135394.25"/>
    <n v="103105.75"/>
    <n v="233605.75"/>
    <n v="534"/>
    <n v="2894.25"/>
    <x v="6"/>
    <n v="2500"/>
    <s v="Mumbai Mega Hub"/>
    <x v="2"/>
  </r>
  <r>
    <n v="101013"/>
    <x v="1011"/>
    <x v="8"/>
    <s v="2025"/>
    <s v="DHL"/>
    <x v="7"/>
    <x v="0"/>
    <x v="0"/>
    <s v="India"/>
    <n v="58"/>
    <n v="850"/>
    <n v="49300"/>
    <n v="300"/>
    <n v="49000"/>
    <n v="31900"/>
    <n v="32734.81"/>
    <n v="16565.189999999999"/>
    <n v="48165.19"/>
    <n v="402"/>
    <n v="834.81"/>
    <x v="13"/>
    <n v="550"/>
    <s v="Bengaluru Regional Hub"/>
    <x v="0"/>
  </r>
  <r>
    <n v="101014"/>
    <x v="1012"/>
    <x v="0"/>
    <s v="2025"/>
    <s v="Shadowfax"/>
    <x v="7"/>
    <x v="1"/>
    <x v="0"/>
    <s v="India"/>
    <n v="4"/>
    <n v="850"/>
    <n v="3400"/>
    <n v="300"/>
    <n v="3100"/>
    <n v="2200"/>
    <n v="3284.76"/>
    <n v="115.23999999999978"/>
    <n v="2015.24"/>
    <n v="1015"/>
    <n v="1084.76"/>
    <x v="13"/>
    <n v="550"/>
    <s v="Bengaluru Regional Hub"/>
    <x v="0"/>
  </r>
  <r>
    <n v="101015"/>
    <x v="1013"/>
    <x v="8"/>
    <s v="2025"/>
    <s v="DHL"/>
    <x v="1"/>
    <x v="2"/>
    <x v="2"/>
    <s v="India"/>
    <n v="84"/>
    <n v="25000"/>
    <n v="2100000"/>
    <n v="7000"/>
    <n v="2093000"/>
    <n v="1512000"/>
    <n v="1512745.7"/>
    <n v="587254.30000000005"/>
    <n v="2092254.3"/>
    <n v="699"/>
    <n v="745.7"/>
    <x v="17"/>
    <n v="18000"/>
    <s v="Mumbai Mega Hub"/>
    <x v="2"/>
  </r>
  <r>
    <n v="101016"/>
    <x v="1014"/>
    <x v="2"/>
    <s v="2025"/>
    <s v="Shadowfax"/>
    <x v="1"/>
    <x v="0"/>
    <x v="1"/>
    <s v="India"/>
    <n v="58"/>
    <n v="25000"/>
    <n v="1450000"/>
    <n v="7000"/>
    <n v="1443000"/>
    <n v="1044000"/>
    <n v="1044217.56"/>
    <n v="405782.43999999994"/>
    <n v="1442782.44"/>
    <n v="1076"/>
    <n v="217.56"/>
    <x v="17"/>
    <n v="18000"/>
    <s v="Nagpur Central Hub"/>
    <x v="1"/>
  </r>
  <r>
    <n v="101017"/>
    <x v="1015"/>
    <x v="2"/>
    <s v="2025"/>
    <s v="FedEx"/>
    <x v="3"/>
    <x v="0"/>
    <x v="1"/>
    <s v="India"/>
    <n v="72"/>
    <n v="12000"/>
    <n v="864000"/>
    <n v="4000"/>
    <n v="860000"/>
    <n v="576000"/>
    <n v="576863.28"/>
    <n v="287136.71999999997"/>
    <n v="859136.72"/>
    <n v="1021"/>
    <n v="863.28"/>
    <x v="4"/>
    <n v="8000"/>
    <s v="Nagpur Central Hub"/>
    <x v="1"/>
  </r>
  <r>
    <n v="101018"/>
    <x v="1016"/>
    <x v="11"/>
    <s v="2025"/>
    <s v="Shadowfax"/>
    <x v="0"/>
    <x v="0"/>
    <x v="0"/>
    <s v="India"/>
    <n v="47"/>
    <n v="6500"/>
    <n v="305500"/>
    <n v="2300"/>
    <n v="303200"/>
    <n v="197400"/>
    <n v="198285.87"/>
    <n v="107214.13"/>
    <n v="302314.13"/>
    <n v="328"/>
    <n v="885.87"/>
    <x v="1"/>
    <n v="4200"/>
    <s v="Bengaluru Regional Hub"/>
    <x v="0"/>
  </r>
  <r>
    <n v="101019"/>
    <x v="1017"/>
    <x v="0"/>
    <s v="2025"/>
    <s v="Amazon Logistics"/>
    <x v="3"/>
    <x v="1"/>
    <x v="0"/>
    <s v="India"/>
    <n v="19"/>
    <n v="8500"/>
    <n v="161500"/>
    <n v="3000"/>
    <n v="158500"/>
    <n v="104500"/>
    <n v="106465.07"/>
    <n v="55034.929999999993"/>
    <n v="156534.93"/>
    <n v="1069"/>
    <n v="1965.07"/>
    <x v="8"/>
    <n v="5500"/>
    <s v="Bengaluru Regional Hub"/>
    <x v="0"/>
  </r>
  <r>
    <n v="101020"/>
    <x v="1018"/>
    <x v="0"/>
    <s v="2025"/>
    <s v="FedEx"/>
    <x v="7"/>
    <x v="1"/>
    <x v="0"/>
    <s v="India"/>
    <n v="49"/>
    <n v="1200"/>
    <n v="58800"/>
    <n v="400"/>
    <n v="58400"/>
    <n v="39200"/>
    <n v="39711.15"/>
    <n v="19088.849999999999"/>
    <n v="57888.85"/>
    <n v="521"/>
    <n v="511.15"/>
    <x v="15"/>
    <n v="800"/>
    <s v="Bengaluru Regional Hub"/>
    <x v="0"/>
  </r>
  <r>
    <n v="101021"/>
    <x v="1019"/>
    <x v="8"/>
    <s v="2025"/>
    <s v="Delhivery"/>
    <x v="3"/>
    <x v="0"/>
    <x v="2"/>
    <s v="India"/>
    <n v="17"/>
    <n v="8500"/>
    <n v="144500"/>
    <n v="3000"/>
    <n v="141500"/>
    <n v="93500"/>
    <n v="94403.68"/>
    <n v="50096.320000000007"/>
    <n v="140596.32"/>
    <n v="937"/>
    <n v="903.68"/>
    <x v="8"/>
    <n v="5500"/>
    <s v="Mumbai Mega Hub"/>
    <x v="2"/>
  </r>
  <r>
    <n v="101022"/>
    <x v="1020"/>
    <x v="3"/>
    <s v="2025"/>
    <s v="Delhivery"/>
    <x v="7"/>
    <x v="0"/>
    <x v="2"/>
    <s v="India"/>
    <n v="29"/>
    <n v="1200"/>
    <n v="34800"/>
    <n v="400"/>
    <n v="34400"/>
    <n v="23200"/>
    <n v="24018.34"/>
    <n v="10781.66"/>
    <n v="33581.660000000003"/>
    <n v="442"/>
    <n v="818.34"/>
    <x v="15"/>
    <n v="800"/>
    <s v="Mumbai Mega Hub"/>
    <x v="2"/>
  </r>
  <r>
    <n v="101023"/>
    <x v="1021"/>
    <x v="8"/>
    <s v="2025"/>
    <s v="FedEx"/>
    <x v="0"/>
    <x v="1"/>
    <x v="1"/>
    <s v="India"/>
    <n v="86"/>
    <n v="6500"/>
    <n v="559000"/>
    <n v="2300"/>
    <n v="556700"/>
    <n v="361200"/>
    <n v="362415.06"/>
    <n v="196584.94"/>
    <n v="555484.93999999994"/>
    <n v="1168"/>
    <n v="1215.06"/>
    <x v="1"/>
    <n v="4200"/>
    <s v="Nagpur Central Hub"/>
    <x v="1"/>
  </r>
  <r>
    <n v="101024"/>
    <x v="1022"/>
    <x v="7"/>
    <s v="2025"/>
    <s v="Xpressbees"/>
    <x v="5"/>
    <x v="1"/>
    <x v="3"/>
    <s v="India"/>
    <n v="33"/>
    <n v="2800"/>
    <n v="92400"/>
    <n v="1300"/>
    <n v="91100"/>
    <n v="49500"/>
    <n v="50244.42"/>
    <n v="42155.58"/>
    <n v="90355.58"/>
    <n v="908"/>
    <n v="744.42"/>
    <x v="18"/>
    <n v="1500"/>
    <s v="Delhi NCR Mega Hub"/>
    <x v="3"/>
  </r>
  <r>
    <n v="101025"/>
    <x v="1023"/>
    <x v="8"/>
    <s v="2025"/>
    <s v="FedEx"/>
    <x v="2"/>
    <x v="0"/>
    <x v="4"/>
    <s v="India"/>
    <n v="11"/>
    <n v="2500"/>
    <n v="27500"/>
    <n v="1000"/>
    <n v="26500"/>
    <n v="16500"/>
    <n v="17031.03"/>
    <n v="10468.970000000001"/>
    <n v="25968.97"/>
    <n v="494"/>
    <n v="531.03"/>
    <x v="12"/>
    <n v="1500"/>
    <s v="Kolkata Regional Hub"/>
    <x v="4"/>
  </r>
  <r>
    <n v="101026"/>
    <x v="1024"/>
    <x v="6"/>
    <s v="2025"/>
    <s v="Blue Dart"/>
    <x v="2"/>
    <x v="1"/>
    <x v="2"/>
    <s v="India"/>
    <n v="97"/>
    <n v="450"/>
    <n v="43650"/>
    <n v="250"/>
    <n v="43400"/>
    <n v="19400"/>
    <n v="20473.939999999999"/>
    <n v="23176.06"/>
    <n v="42326.06"/>
    <n v="1131"/>
    <n v="1073.94"/>
    <x v="3"/>
    <n v="200"/>
    <s v="Mumbai Mega Hub"/>
    <x v="2"/>
  </r>
  <r>
    <n v="101027"/>
    <x v="1025"/>
    <x v="3"/>
    <s v="2025"/>
    <s v="DHL"/>
    <x v="2"/>
    <x v="2"/>
    <x v="0"/>
    <s v="India"/>
    <n v="6"/>
    <n v="2500"/>
    <n v="15000"/>
    <n v="1000"/>
    <n v="14000"/>
    <n v="9000"/>
    <n v="10193.25"/>
    <n v="4806.75"/>
    <n v="12806.75"/>
    <n v="359"/>
    <n v="1193.25"/>
    <x v="12"/>
    <n v="1500"/>
    <s v="Bengaluru Regional Hub"/>
    <x v="0"/>
  </r>
  <r>
    <n v="101028"/>
    <x v="1026"/>
    <x v="11"/>
    <s v="2025"/>
    <s v="FedEx"/>
    <x v="7"/>
    <x v="2"/>
    <x v="1"/>
    <s v="India"/>
    <n v="6"/>
    <n v="1200"/>
    <n v="7200"/>
    <n v="400"/>
    <n v="6800"/>
    <n v="4800"/>
    <n v="5404.66"/>
    <n v="1795.3400000000001"/>
    <n v="6195.34"/>
    <n v="662"/>
    <n v="604.66"/>
    <x v="15"/>
    <n v="800"/>
    <s v="Nagpur Central Hub"/>
    <x v="1"/>
  </r>
  <r>
    <n v="101029"/>
    <x v="1027"/>
    <x v="5"/>
    <s v="2025"/>
    <s v="Delhivery"/>
    <x v="7"/>
    <x v="2"/>
    <x v="0"/>
    <s v="India"/>
    <n v="88"/>
    <n v="850"/>
    <n v="74800"/>
    <n v="300"/>
    <n v="74500"/>
    <n v="48400"/>
    <n v="49120.12"/>
    <n v="25679.879999999997"/>
    <n v="73779.88"/>
    <n v="388"/>
    <n v="720.12"/>
    <x v="13"/>
    <n v="550"/>
    <s v="Bengaluru Regional Hub"/>
    <x v="0"/>
  </r>
  <r>
    <n v="101030"/>
    <x v="1028"/>
    <x v="10"/>
    <s v="2025"/>
    <s v="Amazon Logistics"/>
    <x v="0"/>
    <x v="0"/>
    <x v="4"/>
    <s v="India"/>
    <n v="19"/>
    <n v="3200"/>
    <n v="60800"/>
    <n v="1200"/>
    <n v="59600"/>
    <n v="38000"/>
    <n v="38317.4"/>
    <n v="22482.6"/>
    <n v="59282.6"/>
    <n v="1042"/>
    <n v="317.39999999999998"/>
    <x v="0"/>
    <n v="2000"/>
    <s v="Kolkata Regional Hub"/>
    <x v="4"/>
  </r>
  <r>
    <n v="101031"/>
    <x v="1029"/>
    <x v="8"/>
    <s v="2025"/>
    <s v="Delhivery"/>
    <x v="2"/>
    <x v="1"/>
    <x v="2"/>
    <s v="India"/>
    <n v="17"/>
    <n v="2500"/>
    <n v="42500"/>
    <n v="1000"/>
    <n v="41500"/>
    <n v="25500"/>
    <n v="26591.16"/>
    <n v="15908.84"/>
    <n v="40408.839999999997"/>
    <n v="921"/>
    <n v="1091.1600000000001"/>
    <x v="12"/>
    <n v="1500"/>
    <s v="Mumbai Mega Hub"/>
    <x v="2"/>
  </r>
  <r>
    <n v="101032"/>
    <x v="1030"/>
    <x v="3"/>
    <s v="2025"/>
    <s v="Blue Dart"/>
    <x v="0"/>
    <x v="2"/>
    <x v="4"/>
    <s v="India"/>
    <n v="42"/>
    <n v="3200"/>
    <n v="134400"/>
    <n v="1200"/>
    <n v="133200"/>
    <n v="84000"/>
    <n v="84973.2"/>
    <n v="49426.8"/>
    <n v="132226.79999999999"/>
    <n v="302"/>
    <n v="973.2"/>
    <x v="0"/>
    <n v="2000"/>
    <s v="Kolkata Regional Hub"/>
    <x v="4"/>
  </r>
  <r>
    <n v="101033"/>
    <x v="1031"/>
    <x v="8"/>
    <s v="2025"/>
    <s v="Shadowfax"/>
    <x v="4"/>
    <x v="1"/>
    <x v="3"/>
    <s v="India"/>
    <n v="56"/>
    <n v="5500"/>
    <n v="308000"/>
    <n v="2000"/>
    <n v="306000"/>
    <n v="196000"/>
    <n v="196618.02"/>
    <n v="111381.98000000001"/>
    <n v="305381.98"/>
    <n v="482"/>
    <n v="618.02"/>
    <x v="5"/>
    <n v="3500"/>
    <s v="Delhi NCR Mega Hub"/>
    <x v="3"/>
  </r>
  <r>
    <n v="101034"/>
    <x v="1032"/>
    <x v="1"/>
    <s v="2025"/>
    <s v="Ekart"/>
    <x v="7"/>
    <x v="0"/>
    <x v="1"/>
    <s v="India"/>
    <n v="87"/>
    <n v="600"/>
    <n v="52200"/>
    <n v="250"/>
    <n v="51950"/>
    <n v="30450"/>
    <n v="31379.13"/>
    <n v="20820.87"/>
    <n v="51020.87"/>
    <n v="733"/>
    <n v="929.13"/>
    <x v="14"/>
    <n v="350"/>
    <s v="Nagpur Central Hub"/>
    <x v="1"/>
  </r>
  <r>
    <n v="101035"/>
    <x v="1033"/>
    <x v="8"/>
    <s v="2025"/>
    <s v="Delhivery"/>
    <x v="1"/>
    <x v="0"/>
    <x v="3"/>
    <s v="India"/>
    <n v="69"/>
    <n v="45000"/>
    <n v="3105000"/>
    <n v="13000"/>
    <n v="3092000"/>
    <n v="2208000"/>
    <n v="2208515.5099999998"/>
    <n v="896484.49000000022"/>
    <n v="3091484.49"/>
    <n v="1181"/>
    <n v="515.51"/>
    <x v="2"/>
    <n v="32000"/>
    <s v="Delhi NCR Mega Hub"/>
    <x v="3"/>
  </r>
  <r>
    <n v="101036"/>
    <x v="1034"/>
    <x v="2"/>
    <s v="2025"/>
    <s v="Blue Dart"/>
    <x v="4"/>
    <x v="0"/>
    <x v="4"/>
    <s v="India"/>
    <n v="73"/>
    <n v="1500"/>
    <n v="109500"/>
    <n v="700"/>
    <n v="108800"/>
    <n v="58400"/>
    <n v="58803.64"/>
    <n v="50696.36"/>
    <n v="108396.36"/>
    <n v="786"/>
    <n v="403.64"/>
    <x v="10"/>
    <n v="800"/>
    <s v="Kolkata Regional Hub"/>
    <x v="4"/>
  </r>
  <r>
    <n v="101037"/>
    <x v="1035"/>
    <x v="1"/>
    <s v="2025"/>
    <s v="DHL"/>
    <x v="2"/>
    <x v="2"/>
    <x v="2"/>
    <s v="India"/>
    <n v="68"/>
    <n v="2500"/>
    <n v="170000"/>
    <n v="1000"/>
    <n v="169000"/>
    <n v="102000"/>
    <n v="102435.62"/>
    <n v="67564.38"/>
    <n v="168564.38"/>
    <n v="1096"/>
    <n v="435.62"/>
    <x v="12"/>
    <n v="1500"/>
    <s v="Mumbai Mega Hub"/>
    <x v="2"/>
  </r>
  <r>
    <n v="101038"/>
    <x v="1036"/>
    <x v="7"/>
    <s v="2025"/>
    <s v="Ecom Express"/>
    <x v="3"/>
    <x v="1"/>
    <x v="3"/>
    <s v="India"/>
    <n v="48"/>
    <n v="12000"/>
    <n v="576000"/>
    <n v="4000"/>
    <n v="572000"/>
    <n v="384000"/>
    <n v="385062.28"/>
    <n v="190937.71999999997"/>
    <n v="570937.72"/>
    <n v="575"/>
    <n v="1062.28"/>
    <x v="4"/>
    <n v="8000"/>
    <s v="Delhi NCR Mega Hub"/>
    <x v="3"/>
  </r>
  <r>
    <n v="101039"/>
    <x v="1037"/>
    <x v="2"/>
    <s v="2025"/>
    <s v="Shadowfax"/>
    <x v="7"/>
    <x v="1"/>
    <x v="4"/>
    <s v="India"/>
    <n v="98"/>
    <n v="600"/>
    <n v="58800"/>
    <n v="250"/>
    <n v="58550"/>
    <n v="34300"/>
    <n v="35163.82"/>
    <n v="23636.18"/>
    <n v="57686.18"/>
    <n v="458"/>
    <n v="863.82"/>
    <x v="14"/>
    <n v="350"/>
    <s v="Kolkata Regional Hub"/>
    <x v="4"/>
  </r>
  <r>
    <n v="101040"/>
    <x v="1038"/>
    <x v="8"/>
    <s v="2025"/>
    <s v="Ekart"/>
    <x v="2"/>
    <x v="2"/>
    <x v="3"/>
    <s v="India"/>
    <n v="79"/>
    <n v="2500"/>
    <n v="197500"/>
    <n v="1000"/>
    <n v="196500"/>
    <n v="118500"/>
    <n v="121470.04"/>
    <n v="76029.960000000006"/>
    <n v="193529.96"/>
    <n v="469"/>
    <n v="2970.04"/>
    <x v="12"/>
    <n v="1500"/>
    <s v="Delhi NCR Mega Hub"/>
    <x v="3"/>
  </r>
  <r>
    <n v="101041"/>
    <x v="1039"/>
    <x v="10"/>
    <s v="2025"/>
    <s v="Ekart"/>
    <x v="4"/>
    <x v="2"/>
    <x v="1"/>
    <s v="India"/>
    <n v="47"/>
    <n v="5500"/>
    <n v="258500"/>
    <n v="2000"/>
    <n v="256500"/>
    <n v="164500"/>
    <n v="165396.03"/>
    <n v="93103.97"/>
    <n v="255603.97"/>
    <n v="755"/>
    <n v="896.03"/>
    <x v="5"/>
    <n v="3500"/>
    <s v="Nagpur Central Hub"/>
    <x v="1"/>
  </r>
  <r>
    <n v="101042"/>
    <x v="1040"/>
    <x v="10"/>
    <s v="2025"/>
    <s v="Delhivery"/>
    <x v="5"/>
    <x v="1"/>
    <x v="1"/>
    <s v="India"/>
    <n v="55"/>
    <n v="2800"/>
    <n v="154000"/>
    <n v="1300"/>
    <n v="152700"/>
    <n v="82500"/>
    <n v="83229.5"/>
    <n v="70770.5"/>
    <n v="151970.5"/>
    <n v="841"/>
    <n v="729.5"/>
    <x v="18"/>
    <n v="1500"/>
    <s v="Nagpur Central Hub"/>
    <x v="1"/>
  </r>
  <r>
    <n v="101043"/>
    <x v="1041"/>
    <x v="7"/>
    <s v="2025"/>
    <s v="Amazon Logistics"/>
    <x v="3"/>
    <x v="0"/>
    <x v="4"/>
    <s v="India"/>
    <n v="21"/>
    <n v="12000"/>
    <n v="252000"/>
    <n v="4000"/>
    <n v="248000"/>
    <n v="168000"/>
    <n v="169125.18"/>
    <n v="82874.820000000007"/>
    <n v="246874.82"/>
    <n v="826"/>
    <n v="1125.18"/>
    <x v="4"/>
    <n v="8000"/>
    <s v="Kolkata Regional Hub"/>
    <x v="4"/>
  </r>
  <r>
    <n v="101044"/>
    <x v="1042"/>
    <x v="9"/>
    <s v="2025"/>
    <s v="DHL"/>
    <x v="3"/>
    <x v="1"/>
    <x v="3"/>
    <s v="India"/>
    <n v="4"/>
    <n v="12000"/>
    <n v="48000"/>
    <n v="4000"/>
    <n v="44000"/>
    <n v="32000"/>
    <n v="32962.92"/>
    <n v="15037.080000000002"/>
    <n v="43037.08"/>
    <n v="324"/>
    <n v="962.92"/>
    <x v="4"/>
    <n v="8000"/>
    <s v="Delhi NCR Mega Hub"/>
    <x v="3"/>
  </r>
  <r>
    <n v="101045"/>
    <x v="1043"/>
    <x v="5"/>
    <s v="2025"/>
    <s v="Ekart"/>
    <x v="4"/>
    <x v="2"/>
    <x v="3"/>
    <s v="India"/>
    <n v="51"/>
    <n v="5500"/>
    <n v="280500"/>
    <n v="2000"/>
    <n v="278500"/>
    <n v="178500"/>
    <n v="179080.32000000001"/>
    <n v="101419.68"/>
    <n v="277919.68"/>
    <n v="795"/>
    <n v="580.32000000000005"/>
    <x v="5"/>
    <n v="3500"/>
    <s v="Delhi NCR Mega Hub"/>
    <x v="3"/>
  </r>
  <r>
    <n v="101046"/>
    <x v="1044"/>
    <x v="1"/>
    <s v="2025"/>
    <s v="Delhivery"/>
    <x v="6"/>
    <x v="2"/>
    <x v="1"/>
    <s v="India"/>
    <n v="39"/>
    <n v="15000"/>
    <n v="585000"/>
    <n v="5500"/>
    <n v="579500"/>
    <n v="370500"/>
    <n v="372700.65"/>
    <n v="212299.34999999998"/>
    <n v="577299.35"/>
    <n v="411"/>
    <n v="2200.65"/>
    <x v="11"/>
    <n v="9500"/>
    <s v="Nagpur Central Hub"/>
    <x v="1"/>
  </r>
  <r>
    <n v="101047"/>
    <x v="1045"/>
    <x v="3"/>
    <s v="2025"/>
    <s v="Amazon Logistics"/>
    <x v="6"/>
    <x v="0"/>
    <x v="2"/>
    <s v="India"/>
    <n v="30"/>
    <n v="4500"/>
    <n v="135000"/>
    <n v="1700"/>
    <n v="133300"/>
    <n v="84000"/>
    <n v="84694.65"/>
    <n v="50305.350000000006"/>
    <n v="132605.35"/>
    <n v="1027"/>
    <n v="694.65"/>
    <x v="7"/>
    <n v="2800"/>
    <s v="Mumbai Mega Hub"/>
    <x v="2"/>
  </r>
  <r>
    <n v="101048"/>
    <x v="1046"/>
    <x v="3"/>
    <s v="2025"/>
    <s v="DHL"/>
    <x v="6"/>
    <x v="1"/>
    <x v="1"/>
    <s v="India"/>
    <n v="42"/>
    <n v="15000"/>
    <n v="630000"/>
    <n v="5500"/>
    <n v="624500"/>
    <n v="399000"/>
    <n v="399743.06"/>
    <n v="230256.94"/>
    <n v="623756.93999999994"/>
    <n v="589"/>
    <n v="743.06"/>
    <x v="11"/>
    <n v="9500"/>
    <s v="Nagpur Central Hub"/>
    <x v="1"/>
  </r>
  <r>
    <n v="101049"/>
    <x v="1047"/>
    <x v="6"/>
    <s v="2025"/>
    <s v="Ecom Express"/>
    <x v="7"/>
    <x v="1"/>
    <x v="4"/>
    <s v="India"/>
    <n v="59"/>
    <n v="1200"/>
    <n v="70800"/>
    <n v="400"/>
    <n v="70400"/>
    <n v="47200"/>
    <n v="47651.31"/>
    <n v="23148.690000000002"/>
    <n v="69948.69"/>
    <n v="1079"/>
    <n v="451.31"/>
    <x v="15"/>
    <n v="800"/>
    <s v="Kolkata Regional Hub"/>
    <x v="4"/>
  </r>
  <r>
    <n v="101050"/>
    <x v="1048"/>
    <x v="3"/>
    <s v="2025"/>
    <s v="Ecom Express"/>
    <x v="2"/>
    <x v="0"/>
    <x v="2"/>
    <s v="India"/>
    <n v="26"/>
    <n v="450"/>
    <n v="11700"/>
    <n v="250"/>
    <n v="11450"/>
    <n v="5200"/>
    <n v="6570.21"/>
    <n v="5129.79"/>
    <n v="10079.790000000001"/>
    <n v="412"/>
    <n v="1370.21"/>
    <x v="3"/>
    <n v="200"/>
    <s v="Mumbai Mega Hub"/>
    <x v="2"/>
  </r>
  <r>
    <n v="101051"/>
    <x v="1049"/>
    <x v="7"/>
    <s v="2025"/>
    <s v="Delhivery"/>
    <x v="2"/>
    <x v="1"/>
    <x v="3"/>
    <s v="India"/>
    <n v="31"/>
    <n v="2500"/>
    <n v="77500"/>
    <n v="1000"/>
    <n v="76500"/>
    <n v="46500"/>
    <n v="47027.61"/>
    <n v="30472.39"/>
    <n v="75972.39"/>
    <n v="715"/>
    <n v="527.61"/>
    <x v="12"/>
    <n v="1500"/>
    <s v="Delhi NCR Mega Hub"/>
    <x v="3"/>
  </r>
  <r>
    <n v="101052"/>
    <x v="1050"/>
    <x v="11"/>
    <s v="2025"/>
    <s v="Ekart"/>
    <x v="0"/>
    <x v="1"/>
    <x v="4"/>
    <s v="India"/>
    <n v="32"/>
    <n v="3200"/>
    <n v="102400"/>
    <n v="1200"/>
    <n v="101200"/>
    <n v="64000"/>
    <n v="64452.3"/>
    <n v="37947.699999999997"/>
    <n v="100747.7"/>
    <n v="511"/>
    <n v="452.3"/>
    <x v="0"/>
    <n v="2000"/>
    <s v="Kolkata Regional Hub"/>
    <x v="4"/>
  </r>
  <r>
    <n v="101053"/>
    <x v="1051"/>
    <x v="3"/>
    <s v="2025"/>
    <s v="Blue Dart"/>
    <x v="5"/>
    <x v="2"/>
    <x v="0"/>
    <s v="India"/>
    <n v="12"/>
    <n v="1800"/>
    <n v="21600"/>
    <n v="900"/>
    <n v="20700"/>
    <n v="10800"/>
    <n v="12142.95"/>
    <n v="9457.0499999999993"/>
    <n v="19357.05"/>
    <n v="1155"/>
    <n v="1342.95"/>
    <x v="9"/>
    <n v="900"/>
    <s v="Bengaluru Regional Hub"/>
    <x v="0"/>
  </r>
  <r>
    <n v="101054"/>
    <x v="1052"/>
    <x v="10"/>
    <s v="2025"/>
    <s v="FedEx"/>
    <x v="0"/>
    <x v="0"/>
    <x v="3"/>
    <s v="India"/>
    <n v="49"/>
    <n v="3200"/>
    <n v="156800"/>
    <n v="1200"/>
    <n v="155600"/>
    <n v="98000"/>
    <n v="98239.84"/>
    <n v="58560.160000000003"/>
    <n v="155360.16"/>
    <n v="539"/>
    <n v="239.84"/>
    <x v="0"/>
    <n v="2000"/>
    <s v="Delhi NCR Mega Hub"/>
    <x v="3"/>
  </r>
  <r>
    <n v="101055"/>
    <x v="1053"/>
    <x v="8"/>
    <s v="2025"/>
    <s v="Xpressbees"/>
    <x v="5"/>
    <x v="0"/>
    <x v="1"/>
    <s v="India"/>
    <n v="86"/>
    <n v="2800"/>
    <n v="240800"/>
    <n v="1300"/>
    <n v="239500"/>
    <n v="129000"/>
    <n v="130036.68"/>
    <n v="110763.32"/>
    <n v="238463.32"/>
    <n v="311"/>
    <n v="1036.68"/>
    <x v="18"/>
    <n v="1500"/>
    <s v="Nagpur Central Hub"/>
    <x v="1"/>
  </r>
  <r>
    <n v="101056"/>
    <x v="1054"/>
    <x v="10"/>
    <s v="2025"/>
    <s v="Shadowfax"/>
    <x v="3"/>
    <x v="0"/>
    <x v="1"/>
    <s v="India"/>
    <n v="67"/>
    <n v="8500"/>
    <n v="569500"/>
    <n v="3000"/>
    <n v="566500"/>
    <n v="368500"/>
    <n v="369119.23"/>
    <n v="200380.77000000002"/>
    <n v="565880.77"/>
    <n v="417"/>
    <n v="619.23"/>
    <x v="8"/>
    <n v="5500"/>
    <s v="Nagpur Central Hub"/>
    <x v="1"/>
  </r>
  <r>
    <n v="101057"/>
    <x v="1055"/>
    <x v="0"/>
    <s v="2025"/>
    <s v="Delhivery"/>
    <x v="4"/>
    <x v="0"/>
    <x v="1"/>
    <s v="India"/>
    <n v="11"/>
    <n v="5500"/>
    <n v="60500"/>
    <n v="2000"/>
    <n v="58500"/>
    <n v="38500"/>
    <n v="38937.72"/>
    <n v="21562.28"/>
    <n v="58062.28"/>
    <n v="875"/>
    <n v="437.72"/>
    <x v="5"/>
    <n v="3500"/>
    <s v="Nagpur Central Hub"/>
    <x v="1"/>
  </r>
  <r>
    <n v="101058"/>
    <x v="1056"/>
    <x v="5"/>
    <s v="2025"/>
    <s v="Ekart"/>
    <x v="1"/>
    <x v="0"/>
    <x v="0"/>
    <s v="India"/>
    <n v="67"/>
    <n v="3500"/>
    <n v="234500"/>
    <n v="1300"/>
    <n v="233200"/>
    <n v="147400"/>
    <n v="148444.62"/>
    <n v="86055.38"/>
    <n v="232155.38"/>
    <n v="440"/>
    <n v="1044.6199999999999"/>
    <x v="16"/>
    <n v="2200"/>
    <s v="Bengaluru Regional Hub"/>
    <x v="0"/>
  </r>
  <r>
    <n v="101059"/>
    <x v="1057"/>
    <x v="10"/>
    <s v="2025"/>
    <s v="DHL"/>
    <x v="3"/>
    <x v="2"/>
    <x v="4"/>
    <s v="India"/>
    <n v="76"/>
    <n v="8500"/>
    <n v="646000"/>
    <n v="3000"/>
    <n v="643000"/>
    <n v="418000"/>
    <n v="419100.06"/>
    <n v="226899.94"/>
    <n v="641899.93999999994"/>
    <n v="499"/>
    <n v="1100.06"/>
    <x v="8"/>
    <n v="5500"/>
    <s v="Kolkata Regional Hub"/>
    <x v="4"/>
  </r>
  <r>
    <n v="101060"/>
    <x v="1058"/>
    <x v="9"/>
    <s v="2025"/>
    <s v="Shadowfax"/>
    <x v="1"/>
    <x v="0"/>
    <x v="4"/>
    <s v="India"/>
    <n v="48"/>
    <n v="25000"/>
    <n v="1200000"/>
    <n v="7000"/>
    <n v="1193000"/>
    <n v="864000"/>
    <n v="864759.87"/>
    <n v="335240.13"/>
    <n v="1192240.1299999999"/>
    <n v="643"/>
    <n v="759.87"/>
    <x v="17"/>
    <n v="18000"/>
    <s v="Kolkata Regional Hub"/>
    <x v="4"/>
  </r>
  <r>
    <n v="101061"/>
    <x v="1059"/>
    <x v="6"/>
    <s v="2025"/>
    <s v="FedEx"/>
    <x v="2"/>
    <x v="1"/>
    <x v="2"/>
    <s v="India"/>
    <n v="73"/>
    <n v="2500"/>
    <n v="182500"/>
    <n v="1000"/>
    <n v="181500"/>
    <n v="109500"/>
    <n v="110034.58"/>
    <n v="72465.42"/>
    <n v="180965.42"/>
    <n v="992"/>
    <n v="534.58000000000004"/>
    <x v="12"/>
    <n v="1500"/>
    <s v="Mumbai Mega Hub"/>
    <x v="2"/>
  </r>
  <r>
    <n v="101062"/>
    <x v="1060"/>
    <x v="1"/>
    <s v="2025"/>
    <s v="Ekart"/>
    <x v="7"/>
    <x v="2"/>
    <x v="1"/>
    <s v="India"/>
    <n v="49"/>
    <n v="600"/>
    <n v="29400"/>
    <n v="250"/>
    <n v="29150"/>
    <n v="17150"/>
    <n v="19568.45"/>
    <n v="9831.5499999999993"/>
    <n v="26731.55"/>
    <n v="679"/>
    <n v="2418.4499999999998"/>
    <x v="14"/>
    <n v="350"/>
    <s v="Nagpur Central Hub"/>
    <x v="1"/>
  </r>
  <r>
    <n v="101063"/>
    <x v="1061"/>
    <x v="5"/>
    <s v="2025"/>
    <s v="Amazon Logistics"/>
    <x v="3"/>
    <x v="2"/>
    <x v="1"/>
    <s v="India"/>
    <n v="49"/>
    <n v="8500"/>
    <n v="416500"/>
    <n v="3000"/>
    <n v="413500"/>
    <n v="269500"/>
    <n v="270238.40000000002"/>
    <n v="146261.59999999998"/>
    <n v="412761.59999999998"/>
    <n v="312"/>
    <n v="738.4"/>
    <x v="8"/>
    <n v="5500"/>
    <s v="Nagpur Central Hub"/>
    <x v="1"/>
  </r>
  <r>
    <n v="101064"/>
    <x v="1062"/>
    <x v="3"/>
    <s v="2025"/>
    <s v="Ekart"/>
    <x v="0"/>
    <x v="1"/>
    <x v="2"/>
    <s v="India"/>
    <n v="25"/>
    <n v="6500"/>
    <n v="162500"/>
    <n v="2300"/>
    <n v="160200"/>
    <n v="105000"/>
    <n v="107614.95"/>
    <n v="54885.05"/>
    <n v="157585.04999999999"/>
    <n v="1193"/>
    <n v="2614.9499999999998"/>
    <x v="1"/>
    <n v="4200"/>
    <s v="Mumbai Mega Hub"/>
    <x v="2"/>
  </r>
  <r>
    <n v="101065"/>
    <x v="1063"/>
    <x v="6"/>
    <s v="2025"/>
    <s v="Ekart"/>
    <x v="7"/>
    <x v="0"/>
    <x v="2"/>
    <s v="India"/>
    <n v="65"/>
    <n v="1200"/>
    <n v="78000"/>
    <n v="400"/>
    <n v="77600"/>
    <n v="52000"/>
    <n v="53273.72"/>
    <n v="24726.28"/>
    <n v="76326.28"/>
    <n v="546"/>
    <n v="1273.72"/>
    <x v="15"/>
    <n v="800"/>
    <s v="Mumbai Mega Hub"/>
    <x v="2"/>
  </r>
  <r>
    <n v="101066"/>
    <x v="1064"/>
    <x v="9"/>
    <s v="2025"/>
    <s v="Xpressbees"/>
    <x v="6"/>
    <x v="1"/>
    <x v="2"/>
    <s v="India"/>
    <n v="62"/>
    <n v="4500"/>
    <n v="279000"/>
    <n v="1700"/>
    <n v="277300"/>
    <n v="173600"/>
    <n v="174103.13"/>
    <n v="104896.87"/>
    <n v="276796.87"/>
    <n v="354"/>
    <n v="503.13"/>
    <x v="7"/>
    <n v="2800"/>
    <s v="Mumbai Mega Hub"/>
    <x v="2"/>
  </r>
  <r>
    <n v="101067"/>
    <x v="1065"/>
    <x v="6"/>
    <s v="2025"/>
    <s v="Amazon Logistics"/>
    <x v="1"/>
    <x v="1"/>
    <x v="2"/>
    <s v="India"/>
    <n v="30"/>
    <n v="45000"/>
    <n v="1350000"/>
    <n v="13000"/>
    <n v="1337000"/>
    <n v="960000"/>
    <n v="960523.41"/>
    <n v="389476.58999999997"/>
    <n v="1336476.5900000001"/>
    <n v="633"/>
    <n v="523.41"/>
    <x v="2"/>
    <n v="32000"/>
    <s v="Mumbai Mega Hub"/>
    <x v="2"/>
  </r>
  <r>
    <n v="101068"/>
    <x v="1066"/>
    <x v="7"/>
    <s v="2025"/>
    <s v="DHL"/>
    <x v="6"/>
    <x v="2"/>
    <x v="4"/>
    <s v="India"/>
    <n v="98"/>
    <n v="15000"/>
    <n v="1470000"/>
    <n v="5500"/>
    <n v="1464500"/>
    <n v="931000"/>
    <n v="932119.86"/>
    <n v="537880.14"/>
    <n v="1463380.14"/>
    <n v="820"/>
    <n v="1119.8599999999999"/>
    <x v="11"/>
    <n v="9500"/>
    <s v="Kolkata Regional Hub"/>
    <x v="4"/>
  </r>
  <r>
    <n v="101069"/>
    <x v="1067"/>
    <x v="8"/>
    <s v="2025"/>
    <s v="FedEx"/>
    <x v="3"/>
    <x v="0"/>
    <x v="2"/>
    <s v="India"/>
    <n v="68"/>
    <n v="12000"/>
    <n v="816000"/>
    <n v="4000"/>
    <n v="812000"/>
    <n v="544000"/>
    <n v="544712.66"/>
    <n v="271287.33999999997"/>
    <n v="811287.34"/>
    <n v="466"/>
    <n v="712.66"/>
    <x v="4"/>
    <n v="8000"/>
    <s v="Mumbai Mega Hub"/>
    <x v="2"/>
  </r>
  <r>
    <n v="101070"/>
    <x v="1068"/>
    <x v="0"/>
    <s v="2025"/>
    <s v="DHL"/>
    <x v="5"/>
    <x v="0"/>
    <x v="1"/>
    <s v="India"/>
    <n v="87"/>
    <n v="2800"/>
    <n v="243600"/>
    <n v="1300"/>
    <n v="242300"/>
    <n v="130500"/>
    <n v="132295.24"/>
    <n v="111304.76000000001"/>
    <n v="240504.76"/>
    <n v="327"/>
    <n v="1795.24"/>
    <x v="18"/>
    <n v="1500"/>
    <s v="Nagpur Central Hub"/>
    <x v="1"/>
  </r>
  <r>
    <n v="101071"/>
    <x v="1069"/>
    <x v="0"/>
    <s v="2025"/>
    <s v="FedEx"/>
    <x v="0"/>
    <x v="1"/>
    <x v="2"/>
    <s v="India"/>
    <n v="82"/>
    <n v="6500"/>
    <n v="533000"/>
    <n v="2300"/>
    <n v="530700"/>
    <n v="344400"/>
    <n v="344996.62"/>
    <n v="188003.38"/>
    <n v="530103.38"/>
    <n v="818"/>
    <n v="596.62"/>
    <x v="1"/>
    <n v="4200"/>
    <s v="Mumbai Mega Hub"/>
    <x v="2"/>
  </r>
  <r>
    <n v="101072"/>
    <x v="1070"/>
    <x v="11"/>
    <s v="2025"/>
    <s v="Delhivery"/>
    <x v="6"/>
    <x v="0"/>
    <x v="3"/>
    <s v="India"/>
    <n v="20"/>
    <n v="4500"/>
    <n v="90000"/>
    <n v="1700"/>
    <n v="88300"/>
    <n v="56000"/>
    <n v="58204.17"/>
    <n v="31795.83"/>
    <n v="86095.83"/>
    <n v="502"/>
    <n v="2204.17"/>
    <x v="7"/>
    <n v="2800"/>
    <s v="Delhi NCR Mega Hub"/>
    <x v="3"/>
  </r>
  <r>
    <n v="101073"/>
    <x v="1071"/>
    <x v="4"/>
    <s v="2025"/>
    <s v="Ecom Express"/>
    <x v="2"/>
    <x v="1"/>
    <x v="4"/>
    <s v="India"/>
    <n v="2"/>
    <n v="450"/>
    <n v="900"/>
    <n v="250"/>
    <n v="650"/>
    <n v="400"/>
    <n v="1580.62"/>
    <n v="-680.61999999999989"/>
    <n v="-530.61999999999989"/>
    <n v="890"/>
    <n v="1180.6199999999999"/>
    <x v="3"/>
    <n v="200"/>
    <s v="Kolkata Regional Hub"/>
    <x v="4"/>
  </r>
  <r>
    <n v="101074"/>
    <x v="1072"/>
    <x v="6"/>
    <s v="2025"/>
    <s v="Ekart"/>
    <x v="3"/>
    <x v="0"/>
    <x v="3"/>
    <s v="India"/>
    <n v="29"/>
    <n v="8500"/>
    <n v="246500"/>
    <n v="3000"/>
    <n v="243500"/>
    <n v="159500"/>
    <n v="160259.19"/>
    <n v="86240.81"/>
    <n v="242740.81"/>
    <n v="492"/>
    <n v="759.19"/>
    <x v="8"/>
    <n v="5500"/>
    <s v="Delhi NCR Mega Hub"/>
    <x v="3"/>
  </r>
  <r>
    <n v="101075"/>
    <x v="1073"/>
    <x v="3"/>
    <s v="2025"/>
    <s v="FedEx"/>
    <x v="3"/>
    <x v="0"/>
    <x v="2"/>
    <s v="India"/>
    <n v="61"/>
    <n v="8500"/>
    <n v="518500"/>
    <n v="3000"/>
    <n v="515500"/>
    <n v="335500"/>
    <n v="336580.72"/>
    <n v="181919.28000000003"/>
    <n v="514419.28"/>
    <n v="376"/>
    <n v="1080.72"/>
    <x v="8"/>
    <n v="5500"/>
    <s v="Mumbai Mega Hub"/>
    <x v="2"/>
  </r>
  <r>
    <n v="101076"/>
    <x v="1074"/>
    <x v="9"/>
    <s v="2025"/>
    <s v="FedEx"/>
    <x v="0"/>
    <x v="1"/>
    <x v="4"/>
    <s v="India"/>
    <n v="92"/>
    <n v="6500"/>
    <n v="598000"/>
    <n v="2300"/>
    <n v="595700"/>
    <n v="386400"/>
    <n v="387223.72"/>
    <n v="210776.28000000003"/>
    <n v="594876.28"/>
    <n v="434"/>
    <n v="823.72"/>
    <x v="1"/>
    <n v="4200"/>
    <s v="Kolkata Regional Hub"/>
    <x v="4"/>
  </r>
  <r>
    <n v="101077"/>
    <x v="1075"/>
    <x v="11"/>
    <s v="2025"/>
    <s v="Xpressbees"/>
    <x v="5"/>
    <x v="2"/>
    <x v="2"/>
    <s v="India"/>
    <n v="63"/>
    <n v="4500"/>
    <n v="283500"/>
    <n v="2000"/>
    <n v="281500"/>
    <n v="157500"/>
    <n v="158425.71"/>
    <n v="125074.29000000001"/>
    <n v="280574.28999999998"/>
    <n v="509"/>
    <n v="925.71"/>
    <x v="6"/>
    <n v="2500"/>
    <s v="Mumbai Mega Hub"/>
    <x v="2"/>
  </r>
  <r>
    <n v="101078"/>
    <x v="1076"/>
    <x v="5"/>
    <s v="2025"/>
    <s v="FedEx"/>
    <x v="5"/>
    <x v="1"/>
    <x v="0"/>
    <s v="India"/>
    <n v="5"/>
    <n v="2800"/>
    <n v="14000"/>
    <n v="1300"/>
    <n v="12700"/>
    <n v="7500"/>
    <n v="8513.24"/>
    <n v="5486.76"/>
    <n v="11686.76"/>
    <n v="1057"/>
    <n v="1013.24"/>
    <x v="18"/>
    <n v="1500"/>
    <s v="Bengaluru Regional Hub"/>
    <x v="0"/>
  </r>
  <r>
    <n v="101079"/>
    <x v="1077"/>
    <x v="0"/>
    <s v="2025"/>
    <s v="Shadowfax"/>
    <x v="4"/>
    <x v="0"/>
    <x v="1"/>
    <s v="India"/>
    <n v="96"/>
    <n v="1500"/>
    <n v="144000"/>
    <n v="700"/>
    <n v="143300"/>
    <n v="76800"/>
    <n v="77568.789999999994"/>
    <n v="66431.210000000006"/>
    <n v="142531.21"/>
    <n v="314"/>
    <n v="768.79"/>
    <x v="10"/>
    <n v="800"/>
    <s v="Nagpur Central Hub"/>
    <x v="1"/>
  </r>
  <r>
    <n v="101080"/>
    <x v="1078"/>
    <x v="9"/>
    <s v="2025"/>
    <s v="Blue Dart"/>
    <x v="5"/>
    <x v="0"/>
    <x v="2"/>
    <s v="India"/>
    <n v="65"/>
    <n v="2800"/>
    <n v="182000"/>
    <n v="1300"/>
    <n v="180700"/>
    <n v="97500"/>
    <n v="97991.25"/>
    <n v="84008.75"/>
    <n v="180208.75"/>
    <n v="848"/>
    <n v="491.25"/>
    <x v="18"/>
    <n v="1500"/>
    <s v="Mumbai Mega Hub"/>
    <x v="2"/>
  </r>
  <r>
    <n v="101081"/>
    <x v="1079"/>
    <x v="10"/>
    <s v="2025"/>
    <s v="Delhivery"/>
    <x v="5"/>
    <x v="1"/>
    <x v="2"/>
    <s v="India"/>
    <n v="74"/>
    <n v="4500"/>
    <n v="333000"/>
    <n v="2000"/>
    <n v="331000"/>
    <n v="185000"/>
    <n v="186339.24"/>
    <n v="146660.76"/>
    <n v="329660.76"/>
    <n v="813"/>
    <n v="1339.24"/>
    <x v="6"/>
    <n v="2500"/>
    <s v="Mumbai Mega Hub"/>
    <x v="2"/>
  </r>
  <r>
    <n v="101082"/>
    <x v="1080"/>
    <x v="7"/>
    <s v="2025"/>
    <s v="FedEx"/>
    <x v="3"/>
    <x v="2"/>
    <x v="1"/>
    <s v="India"/>
    <n v="98"/>
    <n v="8500"/>
    <n v="833000"/>
    <n v="3000"/>
    <n v="830000"/>
    <n v="539000"/>
    <n v="539583.34"/>
    <n v="293416.66000000003"/>
    <n v="829416.66"/>
    <n v="354"/>
    <n v="583.34"/>
    <x v="8"/>
    <n v="5500"/>
    <s v="Nagpur Central Hub"/>
    <x v="1"/>
  </r>
  <r>
    <n v="101083"/>
    <x v="1081"/>
    <x v="9"/>
    <s v="2025"/>
    <s v="Amazon Logistics"/>
    <x v="0"/>
    <x v="1"/>
    <x v="4"/>
    <s v="India"/>
    <n v="2"/>
    <n v="3200"/>
    <n v="6400"/>
    <n v="1200"/>
    <n v="5200"/>
    <n v="4000"/>
    <n v="4659.41"/>
    <n v="1740.5900000000001"/>
    <n v="4540.59"/>
    <n v="1075"/>
    <n v="659.41"/>
    <x v="0"/>
    <n v="2000"/>
    <s v="Kolkata Regional Hub"/>
    <x v="4"/>
  </r>
  <r>
    <n v="101084"/>
    <x v="1082"/>
    <x v="11"/>
    <s v="2025"/>
    <s v="Ekart"/>
    <x v="5"/>
    <x v="0"/>
    <x v="4"/>
    <s v="India"/>
    <n v="73"/>
    <n v="2800"/>
    <n v="204400"/>
    <n v="1300"/>
    <n v="203100"/>
    <n v="109500"/>
    <n v="110069.96"/>
    <n v="94330.04"/>
    <n v="202530.04"/>
    <n v="523"/>
    <n v="569.96"/>
    <x v="18"/>
    <n v="1500"/>
    <s v="Kolkata Regional Hub"/>
    <x v="4"/>
  </r>
  <r>
    <n v="101085"/>
    <x v="1083"/>
    <x v="0"/>
    <s v="2025"/>
    <s v="Amazon Logistics"/>
    <x v="2"/>
    <x v="1"/>
    <x v="2"/>
    <s v="India"/>
    <n v="69"/>
    <n v="2500"/>
    <n v="172500"/>
    <n v="1000"/>
    <n v="171500"/>
    <n v="103500"/>
    <n v="104224.59"/>
    <n v="68275.41"/>
    <n v="170775.41"/>
    <n v="998"/>
    <n v="724.59"/>
    <x v="12"/>
    <n v="1500"/>
    <s v="Mumbai Mega Hub"/>
    <x v="2"/>
  </r>
  <r>
    <n v="101086"/>
    <x v="1084"/>
    <x v="10"/>
    <s v="2025"/>
    <s v="Xpressbees"/>
    <x v="5"/>
    <x v="2"/>
    <x v="4"/>
    <s v="India"/>
    <n v="65"/>
    <n v="4500"/>
    <n v="292500"/>
    <n v="2000"/>
    <n v="290500"/>
    <n v="162500"/>
    <n v="163091.15"/>
    <n v="129408.85"/>
    <n v="289908.84999999998"/>
    <n v="1088"/>
    <n v="591.15"/>
    <x v="6"/>
    <n v="2500"/>
    <s v="Kolkata Regional Hub"/>
    <x v="4"/>
  </r>
  <r>
    <n v="101087"/>
    <x v="1085"/>
    <x v="2"/>
    <s v="2025"/>
    <s v="Ecom Express"/>
    <x v="4"/>
    <x v="0"/>
    <x v="0"/>
    <s v="India"/>
    <n v="97"/>
    <n v="1500"/>
    <n v="145500"/>
    <n v="700"/>
    <n v="144800"/>
    <n v="77600"/>
    <n v="79191.009999999995"/>
    <n v="66308.990000000005"/>
    <n v="143208.99"/>
    <n v="467"/>
    <n v="1591.01"/>
    <x v="10"/>
    <n v="800"/>
    <s v="Bengaluru Regional Hub"/>
    <x v="0"/>
  </r>
  <r>
    <n v="101088"/>
    <x v="1086"/>
    <x v="4"/>
    <s v="2025"/>
    <s v="Shadowfax"/>
    <x v="5"/>
    <x v="0"/>
    <x v="0"/>
    <s v="India"/>
    <n v="36"/>
    <n v="4500"/>
    <n v="162000"/>
    <n v="2000"/>
    <n v="160000"/>
    <n v="90000"/>
    <n v="90973.119999999995"/>
    <n v="71026.880000000005"/>
    <n v="159026.88"/>
    <n v="1110"/>
    <n v="973.12"/>
    <x v="6"/>
    <n v="2500"/>
    <s v="Bengaluru Regional Hub"/>
    <x v="0"/>
  </r>
  <r>
    <n v="101089"/>
    <x v="1087"/>
    <x v="3"/>
    <s v="2025"/>
    <s v="Ekart"/>
    <x v="6"/>
    <x v="1"/>
    <x v="3"/>
    <s v="India"/>
    <n v="97"/>
    <n v="4500"/>
    <n v="436500"/>
    <n v="1700"/>
    <n v="434800"/>
    <n v="271600"/>
    <n v="273127"/>
    <n v="163373"/>
    <n v="433273"/>
    <n v="716"/>
    <n v="1527"/>
    <x v="7"/>
    <n v="2800"/>
    <s v="Delhi NCR Mega Hub"/>
    <x v="3"/>
  </r>
  <r>
    <n v="101090"/>
    <x v="1088"/>
    <x v="8"/>
    <s v="2025"/>
    <s v="Ecom Express"/>
    <x v="1"/>
    <x v="0"/>
    <x v="1"/>
    <s v="India"/>
    <n v="3"/>
    <n v="25000"/>
    <n v="75000"/>
    <n v="7000"/>
    <n v="68000"/>
    <n v="54000"/>
    <n v="55620.79"/>
    <n v="19379.21"/>
    <n v="66379.210000000006"/>
    <n v="1065"/>
    <n v="1620.79"/>
    <x v="17"/>
    <n v="18000"/>
    <s v="Nagpur Central Hub"/>
    <x v="1"/>
  </r>
  <r>
    <n v="101091"/>
    <x v="1089"/>
    <x v="5"/>
    <s v="2025"/>
    <s v="Ecom Express"/>
    <x v="6"/>
    <x v="1"/>
    <x v="1"/>
    <s v="India"/>
    <n v="82"/>
    <n v="15000"/>
    <n v="1230000"/>
    <n v="5500"/>
    <n v="1224500"/>
    <n v="779000"/>
    <n v="779338.4"/>
    <n v="450661.6"/>
    <n v="1224161.6000000001"/>
    <n v="783"/>
    <n v="338.4"/>
    <x v="11"/>
    <n v="9500"/>
    <s v="Nagpur Central Hub"/>
    <x v="1"/>
  </r>
  <r>
    <n v="101092"/>
    <x v="1090"/>
    <x v="5"/>
    <s v="2025"/>
    <s v="Delhivery"/>
    <x v="7"/>
    <x v="0"/>
    <x v="1"/>
    <s v="India"/>
    <n v="91"/>
    <n v="600"/>
    <n v="54600"/>
    <n v="250"/>
    <n v="54350"/>
    <n v="31850"/>
    <n v="32807.15"/>
    <n v="21792.85"/>
    <n v="53392.85"/>
    <n v="808"/>
    <n v="957.15"/>
    <x v="14"/>
    <n v="350"/>
    <s v="Nagpur Central Hub"/>
    <x v="1"/>
  </r>
  <r>
    <n v="101093"/>
    <x v="1091"/>
    <x v="6"/>
    <s v="2025"/>
    <s v="Xpressbees"/>
    <x v="3"/>
    <x v="2"/>
    <x v="0"/>
    <s v="India"/>
    <n v="29"/>
    <n v="8500"/>
    <n v="246500"/>
    <n v="3000"/>
    <n v="243500"/>
    <n v="159500"/>
    <n v="161665.29"/>
    <n v="84834.709999999992"/>
    <n v="241334.71"/>
    <n v="1104"/>
    <n v="2165.29"/>
    <x v="8"/>
    <n v="5500"/>
    <s v="Bengaluru Regional Hub"/>
    <x v="0"/>
  </r>
  <r>
    <n v="101094"/>
    <x v="1092"/>
    <x v="8"/>
    <s v="2025"/>
    <s v="Delhivery"/>
    <x v="4"/>
    <x v="1"/>
    <x v="4"/>
    <s v="India"/>
    <n v="58"/>
    <n v="5500"/>
    <n v="319000"/>
    <n v="2000"/>
    <n v="317000"/>
    <n v="203000"/>
    <n v="203945.47"/>
    <n v="115054.53"/>
    <n v="316054.53000000003"/>
    <n v="864"/>
    <n v="945.47"/>
    <x v="5"/>
    <n v="3500"/>
    <s v="Kolkata Regional Hub"/>
    <x v="4"/>
  </r>
  <r>
    <n v="101095"/>
    <x v="1093"/>
    <x v="1"/>
    <s v="2025"/>
    <s v="Blue Dart"/>
    <x v="6"/>
    <x v="0"/>
    <x v="1"/>
    <s v="India"/>
    <n v="33"/>
    <n v="15000"/>
    <n v="495000"/>
    <n v="5500"/>
    <n v="489500"/>
    <n v="313500"/>
    <n v="313865.67"/>
    <n v="181134.33000000002"/>
    <n v="489134.33"/>
    <n v="656"/>
    <n v="365.67"/>
    <x v="11"/>
    <n v="9500"/>
    <s v="Nagpur Central Hub"/>
    <x v="1"/>
  </r>
  <r>
    <n v="101096"/>
    <x v="1094"/>
    <x v="0"/>
    <s v="2025"/>
    <s v="Shadowfax"/>
    <x v="2"/>
    <x v="0"/>
    <x v="3"/>
    <s v="India"/>
    <n v="7"/>
    <n v="450"/>
    <n v="3150"/>
    <n v="250"/>
    <n v="2900"/>
    <n v="1400"/>
    <n v="2272.4299999999998"/>
    <n v="877.57000000000016"/>
    <n v="2027.5700000000002"/>
    <n v="1182"/>
    <n v="872.43"/>
    <x v="3"/>
    <n v="200"/>
    <s v="Delhi NCR Mega Hub"/>
    <x v="3"/>
  </r>
  <r>
    <n v="101097"/>
    <x v="1095"/>
    <x v="10"/>
    <s v="2025"/>
    <s v="Amazon Logistics"/>
    <x v="3"/>
    <x v="2"/>
    <x v="2"/>
    <s v="India"/>
    <n v="17"/>
    <n v="8500"/>
    <n v="144500"/>
    <n v="3000"/>
    <n v="141500"/>
    <n v="93500"/>
    <n v="93880.6"/>
    <n v="50619.399999999994"/>
    <n v="141119.4"/>
    <n v="355"/>
    <n v="380.6"/>
    <x v="8"/>
    <n v="5500"/>
    <s v="Mumbai Mega Hub"/>
    <x v="2"/>
  </r>
  <r>
    <n v="101098"/>
    <x v="1096"/>
    <x v="9"/>
    <s v="2025"/>
    <s v="Delhivery"/>
    <x v="6"/>
    <x v="1"/>
    <x v="2"/>
    <s v="India"/>
    <n v="16"/>
    <n v="4500"/>
    <n v="72000"/>
    <n v="1700"/>
    <n v="70300"/>
    <n v="44800"/>
    <n v="44990.879999999997"/>
    <n v="27009.120000000003"/>
    <n v="70109.119999999995"/>
    <n v="413"/>
    <n v="190.88"/>
    <x v="7"/>
    <n v="2800"/>
    <s v="Mumbai Mega Hub"/>
    <x v="2"/>
  </r>
  <r>
    <n v="101099"/>
    <x v="1097"/>
    <x v="10"/>
    <s v="2025"/>
    <s v="Ekart"/>
    <x v="2"/>
    <x v="2"/>
    <x v="0"/>
    <s v="India"/>
    <n v="47"/>
    <n v="2500"/>
    <n v="117500"/>
    <n v="1000"/>
    <n v="116500"/>
    <n v="70500"/>
    <n v="71134.69"/>
    <n v="46365.31"/>
    <n v="115865.31"/>
    <n v="1088"/>
    <n v="634.69000000000005"/>
    <x v="12"/>
    <n v="1500"/>
    <s v="Bengaluru Regional Hub"/>
    <x v="0"/>
  </r>
  <r>
    <n v="101100"/>
    <x v="1098"/>
    <x v="7"/>
    <s v="2025"/>
    <s v="Blue Dart"/>
    <x v="6"/>
    <x v="2"/>
    <x v="1"/>
    <s v="India"/>
    <n v="45"/>
    <n v="4500"/>
    <n v="202500"/>
    <n v="1700"/>
    <n v="200800"/>
    <n v="126000"/>
    <n v="126750.68"/>
    <n v="75749.320000000007"/>
    <n v="200049.32"/>
    <n v="1136"/>
    <n v="750.68"/>
    <x v="7"/>
    <n v="2800"/>
    <s v="Nagpur Central Hub"/>
    <x v="1"/>
  </r>
  <r>
    <n v="101101"/>
    <x v="1099"/>
    <x v="1"/>
    <s v="2025"/>
    <s v="Blue Dart"/>
    <x v="3"/>
    <x v="0"/>
    <x v="3"/>
    <s v="India"/>
    <n v="67"/>
    <n v="12000"/>
    <n v="804000"/>
    <n v="4000"/>
    <n v="800000"/>
    <n v="536000"/>
    <n v="536470.07999999996"/>
    <n v="267529.92000000004"/>
    <n v="799529.92"/>
    <n v="1047"/>
    <n v="470.08"/>
    <x v="4"/>
    <n v="8000"/>
    <s v="Delhi NCR Mega Hub"/>
    <x v="3"/>
  </r>
  <r>
    <n v="101102"/>
    <x v="1100"/>
    <x v="7"/>
    <s v="2025"/>
    <s v="Ekart"/>
    <x v="1"/>
    <x v="1"/>
    <x v="4"/>
    <s v="India"/>
    <n v="82"/>
    <n v="25000"/>
    <n v="2050000"/>
    <n v="7000"/>
    <n v="2043000"/>
    <n v="1476000"/>
    <n v="1476790.6"/>
    <n v="573209.39999999991"/>
    <n v="2042209.4"/>
    <n v="569"/>
    <n v="790.6"/>
    <x v="17"/>
    <n v="18000"/>
    <s v="Kolkata Regional Hub"/>
    <x v="4"/>
  </r>
  <r>
    <n v="101103"/>
    <x v="223"/>
    <x v="4"/>
    <s v="2025"/>
    <s v="Xpressbees"/>
    <x v="0"/>
    <x v="1"/>
    <x v="3"/>
    <s v="India"/>
    <n v="68"/>
    <n v="3200"/>
    <n v="217600"/>
    <n v="1200"/>
    <n v="216400"/>
    <n v="136000"/>
    <n v="136701.94"/>
    <n v="80898.06"/>
    <n v="215698.06"/>
    <n v="633"/>
    <n v="701.94"/>
    <x v="0"/>
    <n v="2000"/>
    <s v="Delhi NCR Mega Hub"/>
    <x v="3"/>
  </r>
  <r>
    <n v="101104"/>
    <x v="1101"/>
    <x v="5"/>
    <s v="2025"/>
    <s v="Shadowfax"/>
    <x v="0"/>
    <x v="1"/>
    <x v="3"/>
    <s v="India"/>
    <n v="40"/>
    <n v="3200"/>
    <n v="128000"/>
    <n v="1200"/>
    <n v="126800"/>
    <n v="80000"/>
    <n v="80857.259999999995"/>
    <n v="47142.740000000005"/>
    <n v="125942.74"/>
    <n v="564"/>
    <n v="857.26"/>
    <x v="0"/>
    <n v="2000"/>
    <s v="Delhi NCR Mega Hub"/>
    <x v="3"/>
  </r>
  <r>
    <n v="101105"/>
    <x v="1102"/>
    <x v="9"/>
    <s v="2025"/>
    <s v="FedEx"/>
    <x v="7"/>
    <x v="2"/>
    <x v="4"/>
    <s v="India"/>
    <n v="80"/>
    <n v="600"/>
    <n v="48000"/>
    <n v="250"/>
    <n v="47750"/>
    <n v="28000"/>
    <n v="29139.919999999998"/>
    <n v="18860.080000000002"/>
    <n v="46610.080000000002"/>
    <n v="879"/>
    <n v="1139.92"/>
    <x v="14"/>
    <n v="350"/>
    <s v="Kolkata Regional Hub"/>
    <x v="4"/>
  </r>
  <r>
    <n v="101106"/>
    <x v="1103"/>
    <x v="6"/>
    <s v="2025"/>
    <s v="FedEx"/>
    <x v="2"/>
    <x v="0"/>
    <x v="3"/>
    <s v="India"/>
    <n v="32"/>
    <n v="450"/>
    <n v="14400"/>
    <n v="250"/>
    <n v="14150"/>
    <n v="6400"/>
    <n v="7103.35"/>
    <n v="7296.65"/>
    <n v="13446.65"/>
    <n v="767"/>
    <n v="703.35"/>
    <x v="3"/>
    <n v="200"/>
    <s v="Delhi NCR Mega Hub"/>
    <x v="3"/>
  </r>
  <r>
    <n v="101107"/>
    <x v="1104"/>
    <x v="2"/>
    <s v="2025"/>
    <s v="Ekart"/>
    <x v="1"/>
    <x v="1"/>
    <x v="3"/>
    <s v="India"/>
    <n v="89"/>
    <n v="25000"/>
    <n v="2225000"/>
    <n v="7000"/>
    <n v="2218000"/>
    <n v="1602000"/>
    <n v="1602257.52"/>
    <n v="622742.48"/>
    <n v="2217742.48"/>
    <n v="770"/>
    <n v="257.52"/>
    <x v="17"/>
    <n v="18000"/>
    <s v="Delhi NCR Mega Hub"/>
    <x v="3"/>
  </r>
  <r>
    <n v="101108"/>
    <x v="1105"/>
    <x v="9"/>
    <s v="2025"/>
    <s v="Blue Dart"/>
    <x v="7"/>
    <x v="1"/>
    <x v="2"/>
    <s v="India"/>
    <n v="81"/>
    <n v="600"/>
    <n v="48600"/>
    <n v="250"/>
    <n v="48350"/>
    <n v="28350"/>
    <n v="29122.02"/>
    <n v="19477.98"/>
    <n v="47577.98"/>
    <n v="706"/>
    <n v="772.02"/>
    <x v="14"/>
    <n v="350"/>
    <s v="Mumbai Mega Hub"/>
    <x v="2"/>
  </r>
  <r>
    <n v="101109"/>
    <x v="1106"/>
    <x v="11"/>
    <s v="2025"/>
    <s v="DHL"/>
    <x v="6"/>
    <x v="1"/>
    <x v="1"/>
    <s v="India"/>
    <n v="78"/>
    <n v="15000"/>
    <n v="1170000"/>
    <n v="5500"/>
    <n v="1164500"/>
    <n v="741000"/>
    <n v="741395.48"/>
    <n v="428604.52"/>
    <n v="1164104.52"/>
    <n v="713"/>
    <n v="395.48"/>
    <x v="11"/>
    <n v="9500"/>
    <s v="Nagpur Central Hub"/>
    <x v="1"/>
  </r>
  <r>
    <n v="101110"/>
    <x v="1107"/>
    <x v="8"/>
    <s v="2025"/>
    <s v="Ecom Express"/>
    <x v="2"/>
    <x v="2"/>
    <x v="1"/>
    <s v="India"/>
    <n v="30"/>
    <n v="450"/>
    <n v="13500"/>
    <n v="250"/>
    <n v="13250"/>
    <n v="6000"/>
    <n v="8052.49"/>
    <n v="5447.51"/>
    <n v="11197.51"/>
    <n v="986"/>
    <n v="2052.4899999999998"/>
    <x v="3"/>
    <n v="200"/>
    <s v="Nagpur Central Hub"/>
    <x v="1"/>
  </r>
  <r>
    <n v="101111"/>
    <x v="1108"/>
    <x v="8"/>
    <s v="2025"/>
    <s v="Ecom Express"/>
    <x v="6"/>
    <x v="2"/>
    <x v="4"/>
    <s v="India"/>
    <n v="31"/>
    <n v="4500"/>
    <n v="139500"/>
    <n v="1700"/>
    <n v="137800"/>
    <n v="86800"/>
    <n v="87662.88"/>
    <n v="51837.119999999995"/>
    <n v="136937.12"/>
    <n v="698"/>
    <n v="862.88"/>
    <x v="7"/>
    <n v="2800"/>
    <s v="Kolkata Regional Hub"/>
    <x v="4"/>
  </r>
  <r>
    <n v="101112"/>
    <x v="1109"/>
    <x v="9"/>
    <s v="2025"/>
    <s v="Delhivery"/>
    <x v="2"/>
    <x v="0"/>
    <x v="2"/>
    <s v="India"/>
    <n v="8"/>
    <n v="450"/>
    <n v="3600"/>
    <n v="250"/>
    <n v="3350"/>
    <n v="1600"/>
    <n v="2356.79"/>
    <n v="1243.21"/>
    <n v="2593.21"/>
    <n v="714"/>
    <n v="756.79"/>
    <x v="3"/>
    <n v="200"/>
    <s v="Mumbai Mega Hub"/>
    <x v="2"/>
  </r>
  <r>
    <n v="101113"/>
    <x v="1110"/>
    <x v="6"/>
    <s v="2025"/>
    <s v="Blue Dart"/>
    <x v="7"/>
    <x v="1"/>
    <x v="3"/>
    <s v="India"/>
    <n v="56"/>
    <n v="1200"/>
    <n v="67200"/>
    <n v="400"/>
    <n v="66800"/>
    <n v="44800"/>
    <n v="45662.46"/>
    <n v="21537.54"/>
    <n v="65937.539999999994"/>
    <n v="743"/>
    <n v="862.46"/>
    <x v="15"/>
    <n v="800"/>
    <s v="Delhi NCR Mega Hub"/>
    <x v="3"/>
  </r>
  <r>
    <n v="101114"/>
    <x v="1111"/>
    <x v="0"/>
    <s v="2025"/>
    <s v="DHL"/>
    <x v="2"/>
    <x v="2"/>
    <x v="1"/>
    <s v="India"/>
    <n v="38"/>
    <n v="450"/>
    <n v="17100"/>
    <n v="250"/>
    <n v="16850"/>
    <n v="7600"/>
    <n v="8642.76"/>
    <n v="8457.24"/>
    <n v="15807.24"/>
    <n v="767"/>
    <n v="1042.76"/>
    <x v="3"/>
    <n v="200"/>
    <s v="Nagpur Central Hub"/>
    <x v="1"/>
  </r>
  <r>
    <n v="101115"/>
    <x v="1112"/>
    <x v="0"/>
    <s v="2025"/>
    <s v="Blue Dart"/>
    <x v="4"/>
    <x v="1"/>
    <x v="0"/>
    <s v="India"/>
    <n v="18"/>
    <n v="5500"/>
    <n v="99000"/>
    <n v="2000"/>
    <n v="97000"/>
    <n v="63000"/>
    <n v="63536.45"/>
    <n v="35463.550000000003"/>
    <n v="96463.55"/>
    <n v="1027"/>
    <n v="536.45000000000005"/>
    <x v="5"/>
    <n v="3500"/>
    <s v="Bengaluru Regional Hub"/>
    <x v="0"/>
  </r>
  <r>
    <n v="101116"/>
    <x v="1113"/>
    <x v="7"/>
    <s v="2025"/>
    <s v="DHL"/>
    <x v="5"/>
    <x v="1"/>
    <x v="1"/>
    <s v="India"/>
    <n v="68"/>
    <n v="4500"/>
    <n v="306000"/>
    <n v="2000"/>
    <n v="304000"/>
    <n v="170000"/>
    <n v="170817.66"/>
    <n v="135182.34"/>
    <n v="303182.34000000003"/>
    <n v="379"/>
    <n v="817.66"/>
    <x v="6"/>
    <n v="2500"/>
    <s v="Nagpur Central Hub"/>
    <x v="1"/>
  </r>
  <r>
    <n v="101117"/>
    <x v="1114"/>
    <x v="10"/>
    <s v="2025"/>
    <s v="Delhivery"/>
    <x v="0"/>
    <x v="0"/>
    <x v="2"/>
    <s v="India"/>
    <n v="38"/>
    <n v="6500"/>
    <n v="247000"/>
    <n v="2300"/>
    <n v="244700"/>
    <n v="159600"/>
    <n v="160076.06"/>
    <n v="86923.94"/>
    <n v="244223.94"/>
    <n v="952"/>
    <n v="476.06"/>
    <x v="1"/>
    <n v="4200"/>
    <s v="Mumbai Mega Hub"/>
    <x v="2"/>
  </r>
  <r>
    <n v="101118"/>
    <x v="1115"/>
    <x v="10"/>
    <s v="2025"/>
    <s v="Ecom Express"/>
    <x v="2"/>
    <x v="1"/>
    <x v="0"/>
    <s v="India"/>
    <n v="59"/>
    <n v="2500"/>
    <n v="147500"/>
    <n v="1000"/>
    <n v="146500"/>
    <n v="88500"/>
    <n v="88923.32"/>
    <n v="58576.679999999993"/>
    <n v="146076.68"/>
    <n v="697"/>
    <n v="423.32"/>
    <x v="12"/>
    <n v="1500"/>
    <s v="Bengaluru Regional Hub"/>
    <x v="0"/>
  </r>
  <r>
    <n v="101119"/>
    <x v="1116"/>
    <x v="10"/>
    <s v="2025"/>
    <s v="DHL"/>
    <x v="5"/>
    <x v="0"/>
    <x v="2"/>
    <s v="India"/>
    <n v="94"/>
    <n v="1800"/>
    <n v="169200"/>
    <n v="900"/>
    <n v="168300"/>
    <n v="84600"/>
    <n v="85414.7"/>
    <n v="83785.3"/>
    <n v="167485.29999999999"/>
    <n v="469"/>
    <n v="814.7"/>
    <x v="9"/>
    <n v="900"/>
    <s v="Mumbai Mega Hub"/>
    <x v="2"/>
  </r>
  <r>
    <n v="101120"/>
    <x v="1117"/>
    <x v="10"/>
    <s v="2025"/>
    <s v="FedEx"/>
    <x v="2"/>
    <x v="2"/>
    <x v="1"/>
    <s v="India"/>
    <n v="29"/>
    <n v="2500"/>
    <n v="72500"/>
    <n v="1000"/>
    <n v="71500"/>
    <n v="43500"/>
    <n v="43880.68"/>
    <n v="28619.32"/>
    <n v="71119.320000000007"/>
    <n v="1028"/>
    <n v="380.68"/>
    <x v="12"/>
    <n v="1500"/>
    <s v="Nagpur Central Hub"/>
    <x v="1"/>
  </r>
  <r>
    <n v="101121"/>
    <x v="1118"/>
    <x v="3"/>
    <s v="2025"/>
    <s v="Xpressbees"/>
    <x v="3"/>
    <x v="0"/>
    <x v="2"/>
    <s v="India"/>
    <n v="43"/>
    <n v="12000"/>
    <n v="516000"/>
    <n v="4000"/>
    <n v="512000"/>
    <n v="344000"/>
    <n v="344481.95"/>
    <n v="171518.05"/>
    <n v="511518.05"/>
    <n v="737"/>
    <n v="481.95"/>
    <x v="4"/>
    <n v="8000"/>
    <s v="Mumbai Mega Hub"/>
    <x v="2"/>
  </r>
  <r>
    <n v="101122"/>
    <x v="1119"/>
    <x v="6"/>
    <s v="2025"/>
    <s v="Shadowfax"/>
    <x v="5"/>
    <x v="2"/>
    <x v="0"/>
    <s v="India"/>
    <n v="92"/>
    <n v="4500"/>
    <n v="414000"/>
    <n v="2000"/>
    <n v="412000"/>
    <n v="230000"/>
    <n v="230625.12"/>
    <n v="183374.88"/>
    <n v="411374.88"/>
    <n v="965"/>
    <n v="625.12"/>
    <x v="6"/>
    <n v="2500"/>
    <s v="Bengaluru Regional Hub"/>
    <x v="0"/>
  </r>
  <r>
    <n v="101123"/>
    <x v="1120"/>
    <x v="5"/>
    <s v="2025"/>
    <s v="Blue Dart"/>
    <x v="5"/>
    <x v="0"/>
    <x v="2"/>
    <s v="India"/>
    <n v="47"/>
    <n v="2800"/>
    <n v="131600"/>
    <n v="1300"/>
    <n v="130300"/>
    <n v="70500"/>
    <n v="70973.19"/>
    <n v="60626.81"/>
    <n v="129826.81"/>
    <n v="474"/>
    <n v="473.19"/>
    <x v="18"/>
    <n v="1500"/>
    <s v="Mumbai Mega Hub"/>
    <x v="2"/>
  </r>
  <r>
    <n v="101124"/>
    <x v="1121"/>
    <x v="2"/>
    <s v="2025"/>
    <s v="Ecom Express"/>
    <x v="0"/>
    <x v="0"/>
    <x v="2"/>
    <s v="India"/>
    <n v="74"/>
    <n v="6500"/>
    <n v="481000"/>
    <n v="2300"/>
    <n v="478700"/>
    <n v="310800"/>
    <n v="312861.90000000002"/>
    <n v="168138.09999999998"/>
    <n v="476638.1"/>
    <n v="735"/>
    <n v="2061.9"/>
    <x v="1"/>
    <n v="4200"/>
    <s v="Mumbai Mega Hub"/>
    <x v="2"/>
  </r>
  <r>
    <n v="101125"/>
    <x v="1122"/>
    <x v="8"/>
    <s v="2025"/>
    <s v="Amazon Logistics"/>
    <x v="2"/>
    <x v="2"/>
    <x v="1"/>
    <s v="India"/>
    <n v="47"/>
    <n v="2500"/>
    <n v="117500"/>
    <n v="1000"/>
    <n v="116500"/>
    <n v="70500"/>
    <n v="70962.5"/>
    <n v="46537.5"/>
    <n v="116037.5"/>
    <n v="864"/>
    <n v="462.5"/>
    <x v="12"/>
    <n v="1500"/>
    <s v="Nagpur Central Hub"/>
    <x v="1"/>
  </r>
  <r>
    <n v="101126"/>
    <x v="1123"/>
    <x v="1"/>
    <s v="2025"/>
    <s v="Blue Dart"/>
    <x v="5"/>
    <x v="1"/>
    <x v="2"/>
    <s v="India"/>
    <n v="69"/>
    <n v="1800"/>
    <n v="124200"/>
    <n v="900"/>
    <n v="123300"/>
    <n v="62100"/>
    <n v="62587.06"/>
    <n v="61612.94"/>
    <n v="122812.94"/>
    <n v="314"/>
    <n v="487.06"/>
    <x v="9"/>
    <n v="900"/>
    <s v="Mumbai Mega Hub"/>
    <x v="2"/>
  </r>
  <r>
    <n v="101127"/>
    <x v="1124"/>
    <x v="11"/>
    <s v="2025"/>
    <s v="Blue Dart"/>
    <x v="7"/>
    <x v="0"/>
    <x v="1"/>
    <s v="India"/>
    <n v="46"/>
    <n v="1200"/>
    <n v="55200"/>
    <n v="400"/>
    <n v="54800"/>
    <n v="36800"/>
    <n v="38724.58"/>
    <n v="16475.419999999998"/>
    <n v="52875.42"/>
    <n v="708"/>
    <n v="1924.58"/>
    <x v="15"/>
    <n v="800"/>
    <s v="Nagpur Central Hub"/>
    <x v="1"/>
  </r>
  <r>
    <n v="101128"/>
    <x v="1125"/>
    <x v="6"/>
    <s v="2025"/>
    <s v="Delhivery"/>
    <x v="2"/>
    <x v="0"/>
    <x v="4"/>
    <s v="India"/>
    <n v="37"/>
    <n v="450"/>
    <n v="16650"/>
    <n v="250"/>
    <n v="16400"/>
    <n v="7400"/>
    <n v="7781.76"/>
    <n v="8868.24"/>
    <n v="16018.24"/>
    <n v="1104"/>
    <n v="381.76"/>
    <x v="3"/>
    <n v="200"/>
    <s v="Kolkata Regional Hub"/>
    <x v="4"/>
  </r>
  <r>
    <n v="101129"/>
    <x v="1126"/>
    <x v="4"/>
    <s v="2025"/>
    <s v="Delhivery"/>
    <x v="3"/>
    <x v="2"/>
    <x v="3"/>
    <s v="India"/>
    <n v="82"/>
    <n v="8500"/>
    <n v="697000"/>
    <n v="3000"/>
    <n v="694000"/>
    <n v="451000"/>
    <n v="451592.23"/>
    <n v="245407.77000000002"/>
    <n v="693407.77"/>
    <n v="604"/>
    <n v="592.23"/>
    <x v="8"/>
    <n v="5500"/>
    <s v="Delhi NCR Mega Hub"/>
    <x v="3"/>
  </r>
  <r>
    <n v="101130"/>
    <x v="1127"/>
    <x v="5"/>
    <s v="2025"/>
    <s v="Blue Dart"/>
    <x v="5"/>
    <x v="0"/>
    <x v="4"/>
    <s v="India"/>
    <n v="65"/>
    <n v="1800"/>
    <n v="117000"/>
    <n v="900"/>
    <n v="116100"/>
    <n v="58500"/>
    <n v="58808.76"/>
    <n v="58191.24"/>
    <n v="115791.24"/>
    <n v="356"/>
    <n v="308.76"/>
    <x v="9"/>
    <n v="900"/>
    <s v="Kolkata Regional Hub"/>
    <x v="4"/>
  </r>
  <r>
    <n v="101131"/>
    <x v="1128"/>
    <x v="10"/>
    <s v="2025"/>
    <s v="Ecom Express"/>
    <x v="0"/>
    <x v="1"/>
    <x v="1"/>
    <s v="India"/>
    <n v="33"/>
    <n v="3200"/>
    <n v="105600"/>
    <n v="1200"/>
    <n v="104400"/>
    <n v="66000"/>
    <n v="67155.02"/>
    <n v="38444.979999999996"/>
    <n v="103244.98"/>
    <n v="310"/>
    <n v="1155.02"/>
    <x v="0"/>
    <n v="2000"/>
    <s v="Nagpur Central Hub"/>
    <x v="1"/>
  </r>
  <r>
    <n v="101132"/>
    <x v="1129"/>
    <x v="1"/>
    <s v="2025"/>
    <s v="Xpressbees"/>
    <x v="7"/>
    <x v="0"/>
    <x v="0"/>
    <s v="India"/>
    <n v="58"/>
    <n v="850"/>
    <n v="49300"/>
    <n v="300"/>
    <n v="49000"/>
    <n v="31900"/>
    <n v="33958.94"/>
    <n v="15341.059999999998"/>
    <n v="46941.06"/>
    <n v="473"/>
    <n v="2058.94"/>
    <x v="13"/>
    <n v="550"/>
    <s v="Bengaluru Regional Hub"/>
    <x v="0"/>
  </r>
  <r>
    <n v="101133"/>
    <x v="1130"/>
    <x v="10"/>
    <s v="2025"/>
    <s v="Delhivery"/>
    <x v="6"/>
    <x v="2"/>
    <x v="2"/>
    <s v="India"/>
    <n v="99"/>
    <n v="4500"/>
    <n v="445500"/>
    <n v="1700"/>
    <n v="443800"/>
    <n v="277200"/>
    <n v="277643.61"/>
    <n v="167856.39"/>
    <n v="443356.39"/>
    <n v="694"/>
    <n v="443.61"/>
    <x v="7"/>
    <n v="2800"/>
    <s v="Mumbai Mega Hub"/>
    <x v="2"/>
  </r>
  <r>
    <n v="101134"/>
    <x v="1131"/>
    <x v="1"/>
    <s v="2025"/>
    <s v="FedEx"/>
    <x v="6"/>
    <x v="1"/>
    <x v="4"/>
    <s v="India"/>
    <n v="89"/>
    <n v="4500"/>
    <n v="400500"/>
    <n v="1700"/>
    <n v="398800"/>
    <n v="249200"/>
    <n v="249850.44"/>
    <n v="150649.56"/>
    <n v="398149.56"/>
    <n v="999"/>
    <n v="650.44000000000005"/>
    <x v="7"/>
    <n v="2800"/>
    <s v="Kolkata Regional Hub"/>
    <x v="4"/>
  </r>
  <r>
    <n v="101135"/>
    <x v="1132"/>
    <x v="7"/>
    <s v="2025"/>
    <s v="Shadowfax"/>
    <x v="7"/>
    <x v="1"/>
    <x v="3"/>
    <s v="India"/>
    <n v="4"/>
    <n v="600"/>
    <n v="2400"/>
    <n v="250"/>
    <n v="2150"/>
    <n v="1400"/>
    <n v="1823.6"/>
    <n v="576.40000000000009"/>
    <n v="1726.4"/>
    <n v="888"/>
    <n v="423.6"/>
    <x v="14"/>
    <n v="350"/>
    <s v="Delhi NCR Mega Hub"/>
    <x v="3"/>
  </r>
  <r>
    <n v="101136"/>
    <x v="1133"/>
    <x v="6"/>
    <s v="2025"/>
    <s v="Ecom Express"/>
    <x v="1"/>
    <x v="1"/>
    <x v="4"/>
    <s v="India"/>
    <n v="53"/>
    <n v="25000"/>
    <n v="1325000"/>
    <n v="7000"/>
    <n v="1318000"/>
    <n v="954000"/>
    <n v="955131.94"/>
    <n v="369868.06000000006"/>
    <n v="1316868.06"/>
    <n v="470"/>
    <n v="1131.94"/>
    <x v="17"/>
    <n v="18000"/>
    <s v="Kolkata Regional Hub"/>
    <x v="4"/>
  </r>
  <r>
    <n v="101137"/>
    <x v="1134"/>
    <x v="0"/>
    <s v="2025"/>
    <s v="FedEx"/>
    <x v="0"/>
    <x v="1"/>
    <x v="3"/>
    <s v="India"/>
    <n v="73"/>
    <n v="6500"/>
    <n v="474500"/>
    <n v="2300"/>
    <n v="472200"/>
    <n v="306600"/>
    <n v="309248.96000000002"/>
    <n v="165251.03999999998"/>
    <n v="469551.04"/>
    <n v="536"/>
    <n v="2648.96"/>
    <x v="1"/>
    <n v="4200"/>
    <s v="Delhi NCR Mega Hub"/>
    <x v="3"/>
  </r>
  <r>
    <n v="101138"/>
    <x v="1135"/>
    <x v="4"/>
    <s v="2025"/>
    <s v="Blue Dart"/>
    <x v="5"/>
    <x v="0"/>
    <x v="1"/>
    <s v="India"/>
    <n v="76"/>
    <n v="4500"/>
    <n v="342000"/>
    <n v="2000"/>
    <n v="340000"/>
    <n v="190000"/>
    <n v="190506.18"/>
    <n v="151493.82"/>
    <n v="339493.82"/>
    <n v="987"/>
    <n v="506.18"/>
    <x v="6"/>
    <n v="2500"/>
    <s v="Nagpur Central Hub"/>
    <x v="1"/>
  </r>
  <r>
    <n v="101139"/>
    <x v="1136"/>
    <x v="0"/>
    <s v="2025"/>
    <s v="Shadowfax"/>
    <x v="3"/>
    <x v="2"/>
    <x v="1"/>
    <s v="India"/>
    <n v="58"/>
    <n v="8500"/>
    <n v="493000"/>
    <n v="3000"/>
    <n v="490000"/>
    <n v="319000"/>
    <n v="319237.58"/>
    <n v="173762.41999999998"/>
    <n v="489762.42"/>
    <n v="344"/>
    <n v="237.58"/>
    <x v="8"/>
    <n v="5500"/>
    <s v="Nagpur Central Hub"/>
    <x v="1"/>
  </r>
  <r>
    <n v="101140"/>
    <x v="1137"/>
    <x v="0"/>
    <s v="2025"/>
    <s v="DHL"/>
    <x v="0"/>
    <x v="0"/>
    <x v="3"/>
    <s v="India"/>
    <n v="11"/>
    <n v="3200"/>
    <n v="35200"/>
    <n v="1200"/>
    <n v="34000"/>
    <n v="22000"/>
    <n v="22999.45"/>
    <n v="12200.55"/>
    <n v="33000.550000000003"/>
    <n v="905"/>
    <n v="999.45"/>
    <x v="0"/>
    <n v="2000"/>
    <s v="Delhi NCR Mega Hub"/>
    <x v="3"/>
  </r>
  <r>
    <n v="101141"/>
    <x v="1138"/>
    <x v="8"/>
    <s v="2025"/>
    <s v="Amazon Logistics"/>
    <x v="5"/>
    <x v="2"/>
    <x v="2"/>
    <s v="India"/>
    <n v="61"/>
    <n v="1800"/>
    <n v="109800"/>
    <n v="900"/>
    <n v="108900"/>
    <n v="54900"/>
    <n v="55393.47"/>
    <n v="54406.53"/>
    <n v="108406.53"/>
    <n v="1185"/>
    <n v="493.47"/>
    <x v="9"/>
    <n v="900"/>
    <s v="Mumbai Mega Hub"/>
    <x v="2"/>
  </r>
  <r>
    <n v="101142"/>
    <x v="1139"/>
    <x v="9"/>
    <s v="2025"/>
    <s v="Delhivery"/>
    <x v="5"/>
    <x v="2"/>
    <x v="4"/>
    <s v="India"/>
    <n v="8"/>
    <n v="2800"/>
    <n v="22400"/>
    <n v="1300"/>
    <n v="21100"/>
    <n v="12000"/>
    <n v="12557.08"/>
    <n v="9842.92"/>
    <n v="20542.919999999998"/>
    <n v="703"/>
    <n v="557.08000000000004"/>
    <x v="18"/>
    <n v="1500"/>
    <s v="Kolkata Regional Hub"/>
    <x v="4"/>
  </r>
  <r>
    <n v="101143"/>
    <x v="1140"/>
    <x v="1"/>
    <s v="2025"/>
    <s v="Ekart"/>
    <x v="7"/>
    <x v="1"/>
    <x v="2"/>
    <s v="India"/>
    <n v="95"/>
    <n v="1200"/>
    <n v="114000"/>
    <n v="400"/>
    <n v="113600"/>
    <n v="76000"/>
    <n v="76793.3"/>
    <n v="37206.699999999997"/>
    <n v="112806.7"/>
    <n v="447"/>
    <n v="793.3"/>
    <x v="15"/>
    <n v="800"/>
    <s v="Mumbai Mega Hub"/>
    <x v="2"/>
  </r>
  <r>
    <n v="101144"/>
    <x v="1141"/>
    <x v="8"/>
    <s v="2025"/>
    <s v="FedEx"/>
    <x v="4"/>
    <x v="1"/>
    <x v="3"/>
    <s v="India"/>
    <n v="89"/>
    <n v="5500"/>
    <n v="489500"/>
    <n v="2000"/>
    <n v="487500"/>
    <n v="311500"/>
    <n v="312012.76"/>
    <n v="177487.24"/>
    <n v="486987.24"/>
    <n v="691"/>
    <n v="512.76"/>
    <x v="5"/>
    <n v="3500"/>
    <s v="Delhi NCR Mega Hub"/>
    <x v="3"/>
  </r>
  <r>
    <n v="101145"/>
    <x v="1142"/>
    <x v="6"/>
    <s v="2025"/>
    <s v="FedEx"/>
    <x v="2"/>
    <x v="0"/>
    <x v="4"/>
    <s v="India"/>
    <n v="90"/>
    <n v="2500"/>
    <n v="225000"/>
    <n v="1000"/>
    <n v="224000"/>
    <n v="135000"/>
    <n v="135531.54"/>
    <n v="89468.459999999992"/>
    <n v="223468.46"/>
    <n v="877"/>
    <n v="531.54"/>
    <x v="12"/>
    <n v="1500"/>
    <s v="Kolkata Regional Hub"/>
    <x v="4"/>
  </r>
  <r>
    <n v="101146"/>
    <x v="1143"/>
    <x v="10"/>
    <s v="2025"/>
    <s v="DHL"/>
    <x v="5"/>
    <x v="0"/>
    <x v="3"/>
    <s v="India"/>
    <n v="79"/>
    <n v="4500"/>
    <n v="355500"/>
    <n v="2000"/>
    <n v="353500"/>
    <n v="197500"/>
    <n v="198197.75"/>
    <n v="157302.25"/>
    <n v="352802.25"/>
    <n v="931"/>
    <n v="697.75"/>
    <x v="6"/>
    <n v="2500"/>
    <s v="Delhi NCR Mega Hub"/>
    <x v="3"/>
  </r>
  <r>
    <n v="101147"/>
    <x v="1144"/>
    <x v="8"/>
    <s v="2025"/>
    <s v="Ekart"/>
    <x v="4"/>
    <x v="0"/>
    <x v="1"/>
    <s v="India"/>
    <n v="12"/>
    <n v="5500"/>
    <n v="66000"/>
    <n v="2000"/>
    <n v="64000"/>
    <n v="42000"/>
    <n v="42656.84"/>
    <n v="23343.160000000003"/>
    <n v="63343.16"/>
    <n v="1198"/>
    <n v="656.84"/>
    <x v="5"/>
    <n v="3500"/>
    <s v="Nagpur Central Hub"/>
    <x v="1"/>
  </r>
  <r>
    <n v="101148"/>
    <x v="1145"/>
    <x v="6"/>
    <s v="2025"/>
    <s v="Ecom Express"/>
    <x v="2"/>
    <x v="2"/>
    <x v="1"/>
    <s v="India"/>
    <n v="38"/>
    <n v="450"/>
    <n v="17100"/>
    <n v="250"/>
    <n v="16850"/>
    <n v="7600"/>
    <n v="8334.76"/>
    <n v="8765.24"/>
    <n v="16115.24"/>
    <n v="1093"/>
    <n v="734.76"/>
    <x v="3"/>
    <n v="200"/>
    <s v="Nagpur Central Hub"/>
    <x v="1"/>
  </r>
  <r>
    <n v="101149"/>
    <x v="1146"/>
    <x v="0"/>
    <s v="2025"/>
    <s v="Ekart"/>
    <x v="7"/>
    <x v="2"/>
    <x v="3"/>
    <s v="India"/>
    <n v="79"/>
    <n v="600"/>
    <n v="47400"/>
    <n v="250"/>
    <n v="47150"/>
    <n v="27650"/>
    <n v="28464.5"/>
    <n v="18935.5"/>
    <n v="46335.5"/>
    <n v="476"/>
    <n v="814.5"/>
    <x v="14"/>
    <n v="350"/>
    <s v="Delhi NCR Mega Hub"/>
    <x v="3"/>
  </r>
  <r>
    <n v="101150"/>
    <x v="1147"/>
    <x v="0"/>
    <s v="2025"/>
    <s v="Blue Dart"/>
    <x v="5"/>
    <x v="0"/>
    <x v="1"/>
    <s v="India"/>
    <n v="27"/>
    <n v="1800"/>
    <n v="48600"/>
    <n v="900"/>
    <n v="47700"/>
    <n v="24300"/>
    <n v="25027.33"/>
    <n v="23572.67"/>
    <n v="46972.67"/>
    <n v="624"/>
    <n v="727.33"/>
    <x v="9"/>
    <n v="900"/>
    <s v="Nagpur Central Hub"/>
    <x v="1"/>
  </r>
  <r>
    <n v="101151"/>
    <x v="1148"/>
    <x v="10"/>
    <s v="2025"/>
    <s v="Blue Dart"/>
    <x v="5"/>
    <x v="2"/>
    <x v="0"/>
    <s v="India"/>
    <n v="84"/>
    <n v="4500"/>
    <n v="378000"/>
    <n v="2000"/>
    <n v="376000"/>
    <n v="210000"/>
    <n v="210770.88"/>
    <n v="167229.12"/>
    <n v="375229.12"/>
    <n v="798"/>
    <n v="770.88"/>
    <x v="6"/>
    <n v="2500"/>
    <s v="Bengaluru Regional Hub"/>
    <x v="0"/>
  </r>
  <r>
    <n v="101152"/>
    <x v="1149"/>
    <x v="11"/>
    <s v="2025"/>
    <s v="Ekart"/>
    <x v="4"/>
    <x v="1"/>
    <x v="2"/>
    <s v="India"/>
    <n v="36"/>
    <n v="1500"/>
    <n v="54000"/>
    <n v="700"/>
    <n v="53300"/>
    <n v="28800"/>
    <n v="29567.74"/>
    <n v="24432.26"/>
    <n v="52532.26"/>
    <n v="1051"/>
    <n v="767.74"/>
    <x v="10"/>
    <n v="800"/>
    <s v="Mumbai Mega Hub"/>
    <x v="2"/>
  </r>
  <r>
    <n v="101153"/>
    <x v="1150"/>
    <x v="5"/>
    <s v="2025"/>
    <s v="FedEx"/>
    <x v="4"/>
    <x v="0"/>
    <x v="4"/>
    <s v="India"/>
    <n v="64"/>
    <n v="1500"/>
    <n v="96000"/>
    <n v="700"/>
    <n v="95300"/>
    <n v="51200"/>
    <n v="53430.43"/>
    <n v="42569.57"/>
    <n v="93069.57"/>
    <n v="1140"/>
    <n v="2230.4299999999998"/>
    <x v="10"/>
    <n v="800"/>
    <s v="Kolkata Regional Hub"/>
    <x v="4"/>
  </r>
  <r>
    <n v="101154"/>
    <x v="1151"/>
    <x v="10"/>
    <s v="2025"/>
    <s v="Amazon Logistics"/>
    <x v="2"/>
    <x v="0"/>
    <x v="3"/>
    <s v="India"/>
    <n v="24"/>
    <n v="2500"/>
    <n v="60000"/>
    <n v="1000"/>
    <n v="59000"/>
    <n v="36000"/>
    <n v="36683.64"/>
    <n v="23316.36"/>
    <n v="58316.36"/>
    <n v="1015"/>
    <n v="683.64"/>
    <x v="12"/>
    <n v="1500"/>
    <s v="Delhi NCR Mega Hub"/>
    <x v="3"/>
  </r>
  <r>
    <n v="101155"/>
    <x v="1152"/>
    <x v="10"/>
    <s v="2025"/>
    <s v="DHL"/>
    <x v="7"/>
    <x v="0"/>
    <x v="0"/>
    <s v="India"/>
    <n v="46"/>
    <n v="600"/>
    <n v="27600"/>
    <n v="250"/>
    <n v="27350"/>
    <n v="16100"/>
    <n v="16407.3"/>
    <n v="11192.7"/>
    <n v="27042.7"/>
    <n v="379"/>
    <n v="307.3"/>
    <x v="14"/>
    <n v="350"/>
    <s v="Bengaluru Regional Hub"/>
    <x v="0"/>
  </r>
  <r>
    <n v="101156"/>
    <x v="1153"/>
    <x v="7"/>
    <s v="2025"/>
    <s v="Shadowfax"/>
    <x v="6"/>
    <x v="2"/>
    <x v="4"/>
    <s v="India"/>
    <n v="15"/>
    <n v="4500"/>
    <n v="67500"/>
    <n v="1700"/>
    <n v="65800"/>
    <n v="42000"/>
    <n v="42732.800000000003"/>
    <n v="24767.199999999997"/>
    <n v="65067.199999999997"/>
    <n v="633"/>
    <n v="732.8"/>
    <x v="7"/>
    <n v="2800"/>
    <s v="Kolkata Regional Hub"/>
    <x v="4"/>
  </r>
  <r>
    <n v="101157"/>
    <x v="1154"/>
    <x v="2"/>
    <s v="2025"/>
    <s v="Ekart"/>
    <x v="5"/>
    <x v="1"/>
    <x v="1"/>
    <s v="India"/>
    <n v="85"/>
    <n v="2800"/>
    <n v="238000"/>
    <n v="1300"/>
    <n v="236700"/>
    <n v="127500"/>
    <n v="127972.59"/>
    <n v="110027.41"/>
    <n v="236227.41"/>
    <n v="626"/>
    <n v="472.59"/>
    <x v="18"/>
    <n v="1500"/>
    <s v="Nagpur Central Hub"/>
    <x v="1"/>
  </r>
  <r>
    <n v="101158"/>
    <x v="1155"/>
    <x v="2"/>
    <s v="2025"/>
    <s v="Ekart"/>
    <x v="3"/>
    <x v="0"/>
    <x v="0"/>
    <s v="India"/>
    <n v="49"/>
    <n v="12000"/>
    <n v="588000"/>
    <n v="4000"/>
    <n v="584000"/>
    <n v="392000"/>
    <n v="392387.63"/>
    <n v="195612.37"/>
    <n v="583612.37"/>
    <n v="704"/>
    <n v="387.63"/>
    <x v="4"/>
    <n v="8000"/>
    <s v="Bengaluru Regional Hub"/>
    <x v="0"/>
  </r>
  <r>
    <n v="101159"/>
    <x v="1156"/>
    <x v="10"/>
    <s v="2025"/>
    <s v="Amazon Logistics"/>
    <x v="7"/>
    <x v="1"/>
    <x v="3"/>
    <s v="India"/>
    <n v="99"/>
    <n v="600"/>
    <n v="59400"/>
    <n v="250"/>
    <n v="59150"/>
    <n v="34650"/>
    <n v="37282.58"/>
    <n v="22117.42"/>
    <n v="56517.42"/>
    <n v="424"/>
    <n v="2632.58"/>
    <x v="14"/>
    <n v="350"/>
    <s v="Delhi NCR Mega Hub"/>
    <x v="3"/>
  </r>
  <r>
    <n v="101160"/>
    <x v="1157"/>
    <x v="0"/>
    <s v="2025"/>
    <s v="Blue Dart"/>
    <x v="4"/>
    <x v="0"/>
    <x v="2"/>
    <s v="India"/>
    <n v="42"/>
    <n v="1500"/>
    <n v="63000"/>
    <n v="700"/>
    <n v="62300"/>
    <n v="33600"/>
    <n v="34686.629999999997"/>
    <n v="28313.370000000003"/>
    <n v="61213.37"/>
    <n v="1033"/>
    <n v="1086.6300000000001"/>
    <x v="10"/>
    <n v="800"/>
    <s v="Mumbai Mega Hub"/>
    <x v="2"/>
  </r>
  <r>
    <n v="101161"/>
    <x v="1158"/>
    <x v="1"/>
    <s v="2025"/>
    <s v="FedEx"/>
    <x v="6"/>
    <x v="2"/>
    <x v="1"/>
    <s v="India"/>
    <n v="68"/>
    <n v="15000"/>
    <n v="1020000"/>
    <n v="5500"/>
    <n v="1014500"/>
    <n v="646000"/>
    <n v="646314.27"/>
    <n v="373685.73"/>
    <n v="1014185.73"/>
    <n v="603"/>
    <n v="314.27"/>
    <x v="11"/>
    <n v="9500"/>
    <s v="Nagpur Central Hub"/>
    <x v="1"/>
  </r>
  <r>
    <n v="101162"/>
    <x v="1159"/>
    <x v="0"/>
    <s v="2025"/>
    <s v="Delhivery"/>
    <x v="1"/>
    <x v="0"/>
    <x v="3"/>
    <s v="India"/>
    <n v="50"/>
    <n v="3500"/>
    <n v="175000"/>
    <n v="1300"/>
    <n v="173700"/>
    <n v="110000"/>
    <n v="110714.77"/>
    <n v="64285.229999999996"/>
    <n v="172985.23"/>
    <n v="901"/>
    <n v="714.77"/>
    <x v="16"/>
    <n v="2200"/>
    <s v="Delhi NCR Mega Hub"/>
    <x v="3"/>
  </r>
  <r>
    <n v="101163"/>
    <x v="1160"/>
    <x v="4"/>
    <s v="2025"/>
    <s v="Delhivery"/>
    <x v="0"/>
    <x v="0"/>
    <x v="0"/>
    <s v="India"/>
    <n v="97"/>
    <n v="3200"/>
    <n v="310400"/>
    <n v="1200"/>
    <n v="309200"/>
    <n v="194000"/>
    <n v="194603.71"/>
    <n v="115796.29000000001"/>
    <n v="308596.28999999998"/>
    <n v="695"/>
    <n v="603.71"/>
    <x v="0"/>
    <n v="2000"/>
    <s v="Bengaluru Regional Hub"/>
    <x v="0"/>
  </r>
  <r>
    <n v="101164"/>
    <x v="1161"/>
    <x v="8"/>
    <s v="2025"/>
    <s v="Shadowfax"/>
    <x v="3"/>
    <x v="0"/>
    <x v="1"/>
    <s v="India"/>
    <n v="95"/>
    <n v="8500"/>
    <n v="807500"/>
    <n v="3000"/>
    <n v="804500"/>
    <n v="522500"/>
    <n v="523442.88"/>
    <n v="284057.12"/>
    <n v="803557.12"/>
    <n v="906"/>
    <n v="942.88"/>
    <x v="8"/>
    <n v="5500"/>
    <s v="Nagpur Central Hub"/>
    <x v="1"/>
  </r>
  <r>
    <n v="101165"/>
    <x v="1162"/>
    <x v="5"/>
    <s v="2025"/>
    <s v="Delhivery"/>
    <x v="4"/>
    <x v="2"/>
    <x v="4"/>
    <s v="India"/>
    <n v="32"/>
    <n v="1500"/>
    <n v="48000"/>
    <n v="700"/>
    <n v="47300"/>
    <n v="25600"/>
    <n v="27702.44"/>
    <n v="20297.560000000001"/>
    <n v="45197.56"/>
    <n v="996"/>
    <n v="2102.44"/>
    <x v="10"/>
    <n v="800"/>
    <s v="Kolkata Regional Hub"/>
    <x v="4"/>
  </r>
  <r>
    <n v="101166"/>
    <x v="1163"/>
    <x v="8"/>
    <s v="2025"/>
    <s v="Shadowfax"/>
    <x v="6"/>
    <x v="0"/>
    <x v="1"/>
    <s v="India"/>
    <n v="83"/>
    <n v="4500"/>
    <n v="373500"/>
    <n v="1700"/>
    <n v="371800"/>
    <n v="232400"/>
    <n v="232847.38"/>
    <n v="140652.62"/>
    <n v="371352.62"/>
    <n v="817"/>
    <n v="447.38"/>
    <x v="7"/>
    <n v="2800"/>
    <s v="Nagpur Central Hub"/>
    <x v="1"/>
  </r>
  <r>
    <n v="101167"/>
    <x v="1164"/>
    <x v="11"/>
    <s v="2025"/>
    <s v="Ecom Express"/>
    <x v="7"/>
    <x v="2"/>
    <x v="1"/>
    <s v="India"/>
    <n v="29"/>
    <n v="1200"/>
    <n v="34800"/>
    <n v="400"/>
    <n v="34400"/>
    <n v="23200"/>
    <n v="24404.77"/>
    <n v="10395.23"/>
    <n v="33195.230000000003"/>
    <n v="1154"/>
    <n v="1204.77"/>
    <x v="15"/>
    <n v="800"/>
    <s v="Nagpur Central Hub"/>
    <x v="1"/>
  </r>
  <r>
    <n v="101168"/>
    <x v="1165"/>
    <x v="6"/>
    <s v="2025"/>
    <s v="Ecom Express"/>
    <x v="3"/>
    <x v="0"/>
    <x v="4"/>
    <s v="India"/>
    <n v="14"/>
    <n v="12000"/>
    <n v="168000"/>
    <n v="4000"/>
    <n v="164000"/>
    <n v="112000"/>
    <n v="112530.28"/>
    <n v="55469.72"/>
    <n v="163469.72"/>
    <n v="988"/>
    <n v="530.28"/>
    <x v="4"/>
    <n v="8000"/>
    <s v="Kolkata Regional Hub"/>
    <x v="4"/>
  </r>
  <r>
    <n v="101169"/>
    <x v="1166"/>
    <x v="8"/>
    <s v="2025"/>
    <s v="Delhivery"/>
    <x v="0"/>
    <x v="0"/>
    <x v="1"/>
    <s v="India"/>
    <n v="95"/>
    <n v="6500"/>
    <n v="617500"/>
    <n v="2300"/>
    <n v="615200"/>
    <n v="399000"/>
    <n v="399574.96"/>
    <n v="217925.03999999998"/>
    <n v="614625.04"/>
    <n v="529"/>
    <n v="574.96"/>
    <x v="1"/>
    <n v="4200"/>
    <s v="Nagpur Central Hub"/>
    <x v="1"/>
  </r>
  <r>
    <n v="101170"/>
    <x v="1167"/>
    <x v="6"/>
    <s v="2025"/>
    <s v="Shadowfax"/>
    <x v="4"/>
    <x v="2"/>
    <x v="0"/>
    <s v="India"/>
    <n v="64"/>
    <n v="5500"/>
    <n v="352000"/>
    <n v="2000"/>
    <n v="350000"/>
    <n v="224000"/>
    <n v="224865.35"/>
    <n v="127134.65"/>
    <n v="349134.65"/>
    <n v="468"/>
    <n v="865.35"/>
    <x v="5"/>
    <n v="3500"/>
    <s v="Bengaluru Regional Hub"/>
    <x v="0"/>
  </r>
  <r>
    <n v="101171"/>
    <x v="1168"/>
    <x v="4"/>
    <s v="2025"/>
    <s v="Xpressbees"/>
    <x v="1"/>
    <x v="1"/>
    <x v="2"/>
    <s v="India"/>
    <n v="68"/>
    <n v="45000"/>
    <n v="3060000"/>
    <n v="13000"/>
    <n v="3047000"/>
    <n v="2176000"/>
    <n v="2177171.67"/>
    <n v="882828.33000000007"/>
    <n v="3045828.33"/>
    <n v="1000"/>
    <n v="1171.67"/>
    <x v="2"/>
    <n v="32000"/>
    <s v="Mumbai Mega Hub"/>
    <x v="2"/>
  </r>
  <r>
    <n v="101172"/>
    <x v="1169"/>
    <x v="8"/>
    <s v="2025"/>
    <s v="Xpressbees"/>
    <x v="4"/>
    <x v="1"/>
    <x v="0"/>
    <s v="India"/>
    <n v="62"/>
    <n v="1500"/>
    <n v="93000"/>
    <n v="700"/>
    <n v="92300"/>
    <n v="49600"/>
    <n v="50254.87"/>
    <n v="42745.13"/>
    <n v="91645.13"/>
    <n v="711"/>
    <n v="654.87"/>
    <x v="10"/>
    <n v="800"/>
    <s v="Bengaluru Regional Hub"/>
    <x v="0"/>
  </r>
  <r>
    <n v="101173"/>
    <x v="1170"/>
    <x v="0"/>
    <s v="2025"/>
    <s v="Xpressbees"/>
    <x v="5"/>
    <x v="2"/>
    <x v="4"/>
    <s v="India"/>
    <n v="90"/>
    <n v="1800"/>
    <n v="162000"/>
    <n v="900"/>
    <n v="161100"/>
    <n v="81000"/>
    <n v="81791.509999999995"/>
    <n v="80208.490000000005"/>
    <n v="160308.49"/>
    <n v="808"/>
    <n v="791.51"/>
    <x v="9"/>
    <n v="900"/>
    <s v="Kolkata Regional Hub"/>
    <x v="4"/>
  </r>
  <r>
    <n v="101174"/>
    <x v="1171"/>
    <x v="9"/>
    <s v="2025"/>
    <s v="Amazon Logistics"/>
    <x v="5"/>
    <x v="1"/>
    <x v="3"/>
    <s v="India"/>
    <n v="71"/>
    <n v="4500"/>
    <n v="319500"/>
    <n v="2000"/>
    <n v="317500"/>
    <n v="177500"/>
    <n v="179299.14"/>
    <n v="140200.85999999999"/>
    <n v="315700.86"/>
    <n v="873"/>
    <n v="1799.14"/>
    <x v="6"/>
    <n v="2500"/>
    <s v="Delhi NCR Mega Hub"/>
    <x v="3"/>
  </r>
  <r>
    <n v="101175"/>
    <x v="1172"/>
    <x v="10"/>
    <s v="2025"/>
    <s v="DHL"/>
    <x v="3"/>
    <x v="2"/>
    <x v="1"/>
    <s v="India"/>
    <n v="35"/>
    <n v="8500"/>
    <n v="297500"/>
    <n v="3000"/>
    <n v="294500"/>
    <n v="192500"/>
    <n v="192902.45"/>
    <n v="104597.54999999999"/>
    <n v="294097.55"/>
    <n v="1156"/>
    <n v="402.45"/>
    <x v="8"/>
    <n v="5500"/>
    <s v="Nagpur Central Hub"/>
    <x v="1"/>
  </r>
  <r>
    <n v="101176"/>
    <x v="1173"/>
    <x v="3"/>
    <s v="2025"/>
    <s v="Ecom Express"/>
    <x v="2"/>
    <x v="0"/>
    <x v="3"/>
    <s v="India"/>
    <n v="13"/>
    <n v="450"/>
    <n v="5850"/>
    <n v="250"/>
    <n v="5600"/>
    <n v="2600"/>
    <n v="4349.6000000000004"/>
    <n v="1500.3999999999996"/>
    <n v="3850.4"/>
    <n v="691"/>
    <n v="1749.6"/>
    <x v="3"/>
    <n v="200"/>
    <s v="Delhi NCR Mega Hub"/>
    <x v="3"/>
  </r>
  <r>
    <n v="101177"/>
    <x v="1174"/>
    <x v="2"/>
    <s v="2025"/>
    <s v="Xpressbees"/>
    <x v="6"/>
    <x v="2"/>
    <x v="3"/>
    <s v="India"/>
    <n v="46"/>
    <n v="15000"/>
    <n v="690000"/>
    <n v="5500"/>
    <n v="684500"/>
    <n v="437000"/>
    <n v="437473.29"/>
    <n v="252526.71000000002"/>
    <n v="684026.71"/>
    <n v="782"/>
    <n v="473.29"/>
    <x v="11"/>
    <n v="9500"/>
    <s v="Delhi NCR Mega Hub"/>
    <x v="3"/>
  </r>
  <r>
    <n v="101178"/>
    <x v="1175"/>
    <x v="5"/>
    <s v="2025"/>
    <s v="Blue Dart"/>
    <x v="2"/>
    <x v="0"/>
    <x v="1"/>
    <s v="India"/>
    <n v="31"/>
    <n v="2500"/>
    <n v="77500"/>
    <n v="1000"/>
    <n v="76500"/>
    <n v="46500"/>
    <n v="46778.38"/>
    <n v="30721.620000000003"/>
    <n v="76221.62"/>
    <n v="572"/>
    <n v="278.38"/>
    <x v="12"/>
    <n v="1500"/>
    <s v="Nagpur Central Hub"/>
    <x v="1"/>
  </r>
  <r>
    <n v="101179"/>
    <x v="1176"/>
    <x v="3"/>
    <s v="2025"/>
    <s v="Blue Dart"/>
    <x v="5"/>
    <x v="0"/>
    <x v="2"/>
    <s v="India"/>
    <n v="95"/>
    <n v="4500"/>
    <n v="427500"/>
    <n v="2000"/>
    <n v="425500"/>
    <n v="237500"/>
    <n v="238218.74"/>
    <n v="189281.26"/>
    <n v="424781.26"/>
    <n v="587"/>
    <n v="718.74"/>
    <x v="6"/>
    <n v="2500"/>
    <s v="Mumbai Mega Hub"/>
    <x v="2"/>
  </r>
  <r>
    <n v="101180"/>
    <x v="1177"/>
    <x v="3"/>
    <s v="2025"/>
    <s v="Ecom Express"/>
    <x v="5"/>
    <x v="2"/>
    <x v="0"/>
    <s v="India"/>
    <n v="94"/>
    <n v="4500"/>
    <n v="423000"/>
    <n v="2000"/>
    <n v="421000"/>
    <n v="235000"/>
    <n v="235246.06"/>
    <n v="187753.94"/>
    <n v="420753.94"/>
    <n v="338"/>
    <n v="246.06"/>
    <x v="6"/>
    <n v="2500"/>
    <s v="Bengaluru Regional Hub"/>
    <x v="0"/>
  </r>
  <r>
    <n v="101181"/>
    <x v="1178"/>
    <x v="10"/>
    <s v="2025"/>
    <s v="Ekart"/>
    <x v="1"/>
    <x v="0"/>
    <x v="2"/>
    <s v="India"/>
    <n v="18"/>
    <n v="3500"/>
    <n v="63000"/>
    <n v="1300"/>
    <n v="61700"/>
    <n v="39600"/>
    <n v="39919.620000000003"/>
    <n v="23080.379999999997"/>
    <n v="61380.38"/>
    <n v="723"/>
    <n v="319.62"/>
    <x v="16"/>
    <n v="2200"/>
    <s v="Mumbai Mega Hub"/>
    <x v="2"/>
  </r>
  <r>
    <n v="101182"/>
    <x v="1179"/>
    <x v="4"/>
    <s v="2025"/>
    <s v="FedEx"/>
    <x v="6"/>
    <x v="1"/>
    <x v="2"/>
    <s v="India"/>
    <n v="69"/>
    <n v="15000"/>
    <n v="1035000"/>
    <n v="5500"/>
    <n v="1029500"/>
    <n v="655500"/>
    <n v="656543.67000000004"/>
    <n v="378456.32999999996"/>
    <n v="1028456.33"/>
    <n v="1121"/>
    <n v="1043.67"/>
    <x v="11"/>
    <n v="9500"/>
    <s v="Mumbai Mega Hub"/>
    <x v="2"/>
  </r>
  <r>
    <n v="101183"/>
    <x v="1180"/>
    <x v="1"/>
    <s v="2025"/>
    <s v="FedEx"/>
    <x v="0"/>
    <x v="0"/>
    <x v="4"/>
    <s v="India"/>
    <n v="89"/>
    <n v="3200"/>
    <n v="284800"/>
    <n v="1200"/>
    <n v="283600"/>
    <n v="178000"/>
    <n v="178235.14"/>
    <n v="106564.85999999999"/>
    <n v="283364.86"/>
    <n v="1146"/>
    <n v="235.14"/>
    <x v="0"/>
    <n v="2000"/>
    <s v="Kolkata Regional Hub"/>
    <x v="4"/>
  </r>
  <r>
    <n v="101184"/>
    <x v="1181"/>
    <x v="5"/>
    <s v="2025"/>
    <s v="Ekart"/>
    <x v="7"/>
    <x v="1"/>
    <x v="0"/>
    <s v="India"/>
    <n v="3"/>
    <n v="600"/>
    <n v="1800"/>
    <n v="250"/>
    <n v="1550"/>
    <n v="1050"/>
    <n v="1692.8"/>
    <n v="107.20000000000005"/>
    <n v="907.2"/>
    <n v="753"/>
    <n v="642.79999999999995"/>
    <x v="14"/>
    <n v="350"/>
    <s v="Bengaluru Regional Hub"/>
    <x v="0"/>
  </r>
  <r>
    <n v="101185"/>
    <x v="1182"/>
    <x v="6"/>
    <s v="2025"/>
    <s v="Ekart"/>
    <x v="4"/>
    <x v="1"/>
    <x v="2"/>
    <s v="India"/>
    <n v="63"/>
    <n v="1500"/>
    <n v="94500"/>
    <n v="700"/>
    <n v="93800"/>
    <n v="50400"/>
    <n v="51849.83"/>
    <n v="42650.17"/>
    <n v="92350.17"/>
    <n v="378"/>
    <n v="1449.83"/>
    <x v="10"/>
    <n v="800"/>
    <s v="Mumbai Mega Hub"/>
    <x v="2"/>
  </r>
  <r>
    <n v="101186"/>
    <x v="1183"/>
    <x v="1"/>
    <s v="2025"/>
    <s v="DHL"/>
    <x v="4"/>
    <x v="1"/>
    <x v="3"/>
    <s v="India"/>
    <n v="5"/>
    <n v="5500"/>
    <n v="27500"/>
    <n v="2000"/>
    <n v="25500"/>
    <n v="17500"/>
    <n v="18602.2"/>
    <n v="8897.7999999999993"/>
    <n v="24397.8"/>
    <n v="771"/>
    <n v="1102.2"/>
    <x v="5"/>
    <n v="3500"/>
    <s v="Delhi NCR Mega Hub"/>
    <x v="3"/>
  </r>
  <r>
    <n v="101187"/>
    <x v="1184"/>
    <x v="2"/>
    <s v="2025"/>
    <s v="Ekart"/>
    <x v="3"/>
    <x v="0"/>
    <x v="4"/>
    <s v="India"/>
    <n v="72"/>
    <n v="8500"/>
    <n v="612000"/>
    <n v="3000"/>
    <n v="609000"/>
    <n v="396000"/>
    <n v="396486.02"/>
    <n v="215513.97999999998"/>
    <n v="608513.98"/>
    <n v="707"/>
    <n v="486.02"/>
    <x v="8"/>
    <n v="5500"/>
    <s v="Kolkata Regional Hub"/>
    <x v="4"/>
  </r>
  <r>
    <n v="101188"/>
    <x v="1185"/>
    <x v="9"/>
    <s v="2025"/>
    <s v="DHL"/>
    <x v="1"/>
    <x v="2"/>
    <x v="3"/>
    <s v="India"/>
    <n v="58"/>
    <n v="45000"/>
    <n v="2610000"/>
    <n v="13000"/>
    <n v="2597000"/>
    <n v="1856000"/>
    <n v="1856937.6"/>
    <n v="753062.39999999991"/>
    <n v="2596062.4"/>
    <n v="837"/>
    <n v="937.6"/>
    <x v="2"/>
    <n v="32000"/>
    <s v="Delhi NCR Mega Hub"/>
    <x v="3"/>
  </r>
  <r>
    <n v="101189"/>
    <x v="1186"/>
    <x v="4"/>
    <s v="2025"/>
    <s v="Delhivery"/>
    <x v="1"/>
    <x v="0"/>
    <x v="0"/>
    <s v="India"/>
    <n v="52"/>
    <n v="45000"/>
    <n v="2340000"/>
    <n v="13000"/>
    <n v="2327000"/>
    <n v="1664000"/>
    <n v="1664384.54"/>
    <n v="675615.46"/>
    <n v="2326615.46"/>
    <n v="822"/>
    <n v="384.54"/>
    <x v="2"/>
    <n v="32000"/>
    <s v="Bengaluru Regional Hub"/>
    <x v="0"/>
  </r>
  <r>
    <n v="101190"/>
    <x v="1187"/>
    <x v="9"/>
    <s v="2025"/>
    <s v="Ekart"/>
    <x v="0"/>
    <x v="0"/>
    <x v="2"/>
    <s v="India"/>
    <n v="57"/>
    <n v="6500"/>
    <n v="370500"/>
    <n v="2300"/>
    <n v="368200"/>
    <n v="239400"/>
    <n v="239765.89"/>
    <n v="130734.10999999999"/>
    <n v="367834.11"/>
    <n v="1112"/>
    <n v="365.89"/>
    <x v="1"/>
    <n v="4200"/>
    <s v="Mumbai Mega Hub"/>
    <x v="2"/>
  </r>
  <r>
    <n v="101191"/>
    <x v="1188"/>
    <x v="5"/>
    <s v="2025"/>
    <s v="Shadowfax"/>
    <x v="7"/>
    <x v="0"/>
    <x v="2"/>
    <s v="India"/>
    <n v="16"/>
    <n v="600"/>
    <n v="9600"/>
    <n v="250"/>
    <n v="9350"/>
    <n v="5600"/>
    <n v="6109.71"/>
    <n v="3490.29"/>
    <n v="8840.2900000000009"/>
    <n v="582"/>
    <n v="509.71"/>
    <x v="14"/>
    <n v="350"/>
    <s v="Mumbai Mega Hub"/>
    <x v="2"/>
  </r>
  <r>
    <n v="101192"/>
    <x v="1189"/>
    <x v="9"/>
    <s v="2025"/>
    <s v="Ekart"/>
    <x v="2"/>
    <x v="0"/>
    <x v="1"/>
    <s v="India"/>
    <n v="98"/>
    <n v="2500"/>
    <n v="245000"/>
    <n v="1000"/>
    <n v="244000"/>
    <n v="147000"/>
    <n v="148020.81"/>
    <n v="96979.19"/>
    <n v="242979.19"/>
    <n v="1010"/>
    <n v="1020.81"/>
    <x v="12"/>
    <n v="1500"/>
    <s v="Nagpur Central Hub"/>
    <x v="1"/>
  </r>
  <r>
    <n v="101193"/>
    <x v="1190"/>
    <x v="4"/>
    <s v="2025"/>
    <s v="Shadowfax"/>
    <x v="1"/>
    <x v="2"/>
    <x v="0"/>
    <s v="India"/>
    <n v="31"/>
    <n v="25000"/>
    <n v="775000"/>
    <n v="7000"/>
    <n v="768000"/>
    <n v="558000"/>
    <n v="558321.97"/>
    <n v="216678.03000000003"/>
    <n v="767678.03"/>
    <n v="383"/>
    <n v="321.97000000000003"/>
    <x v="17"/>
    <n v="18000"/>
    <s v="Bengaluru Regional Hub"/>
    <x v="0"/>
  </r>
  <r>
    <n v="101194"/>
    <x v="1191"/>
    <x v="1"/>
    <s v="2025"/>
    <s v="FedEx"/>
    <x v="0"/>
    <x v="1"/>
    <x v="4"/>
    <s v="India"/>
    <n v="7"/>
    <n v="3200"/>
    <n v="22400"/>
    <n v="1200"/>
    <n v="21200"/>
    <n v="14000"/>
    <n v="14404.5"/>
    <n v="7995.5"/>
    <n v="20795.5"/>
    <n v="551"/>
    <n v="404.5"/>
    <x v="0"/>
    <n v="2000"/>
    <s v="Kolkata Regional Hub"/>
    <x v="4"/>
  </r>
  <r>
    <n v="101195"/>
    <x v="1192"/>
    <x v="9"/>
    <s v="2025"/>
    <s v="Delhivery"/>
    <x v="0"/>
    <x v="2"/>
    <x v="0"/>
    <s v="India"/>
    <n v="6"/>
    <n v="6500"/>
    <n v="39000"/>
    <n v="2300"/>
    <n v="36700"/>
    <n v="25200"/>
    <n v="25419.85"/>
    <n v="13580.150000000001"/>
    <n v="36480.15"/>
    <n v="1183"/>
    <n v="219.85"/>
    <x v="1"/>
    <n v="4200"/>
    <s v="Bengaluru Regional Hub"/>
    <x v="0"/>
  </r>
  <r>
    <n v="101196"/>
    <x v="1193"/>
    <x v="9"/>
    <s v="2025"/>
    <s v="DHL"/>
    <x v="0"/>
    <x v="0"/>
    <x v="0"/>
    <s v="India"/>
    <n v="72"/>
    <n v="6500"/>
    <n v="468000"/>
    <n v="2300"/>
    <n v="465700"/>
    <n v="302400"/>
    <n v="303400.77"/>
    <n v="164599.22999999998"/>
    <n v="464699.23"/>
    <n v="502"/>
    <n v="1000.77"/>
    <x v="1"/>
    <n v="4200"/>
    <s v="Bengaluru Regional Hub"/>
    <x v="0"/>
  </r>
  <r>
    <n v="101197"/>
    <x v="1194"/>
    <x v="10"/>
    <s v="2025"/>
    <s v="DHL"/>
    <x v="1"/>
    <x v="0"/>
    <x v="3"/>
    <s v="India"/>
    <n v="88"/>
    <n v="25000"/>
    <n v="2200000"/>
    <n v="7000"/>
    <n v="2193000"/>
    <n v="1584000"/>
    <n v="1585154.56"/>
    <n v="614845.43999999994"/>
    <n v="2191845.44"/>
    <n v="376"/>
    <n v="1154.56"/>
    <x v="17"/>
    <n v="18000"/>
    <s v="Delhi NCR Mega Hub"/>
    <x v="3"/>
  </r>
  <r>
    <n v="101198"/>
    <x v="1195"/>
    <x v="3"/>
    <s v="2025"/>
    <s v="Ecom Express"/>
    <x v="3"/>
    <x v="2"/>
    <x v="4"/>
    <s v="India"/>
    <n v="80"/>
    <n v="8500"/>
    <n v="680000"/>
    <n v="3000"/>
    <n v="677000"/>
    <n v="440000"/>
    <n v="440991"/>
    <n v="239009"/>
    <n v="676009"/>
    <n v="520"/>
    <n v="991"/>
    <x v="8"/>
    <n v="5500"/>
    <s v="Kolkata Regional Hub"/>
    <x v="4"/>
  </r>
  <r>
    <n v="101199"/>
    <x v="1196"/>
    <x v="6"/>
    <s v="2025"/>
    <s v="Delhivery"/>
    <x v="0"/>
    <x v="1"/>
    <x v="2"/>
    <s v="India"/>
    <n v="76"/>
    <n v="6500"/>
    <n v="494000"/>
    <n v="2300"/>
    <n v="491700"/>
    <n v="319200"/>
    <n v="319763.82"/>
    <n v="174236.18"/>
    <n v="491136.18"/>
    <n v="834"/>
    <n v="563.82000000000005"/>
    <x v="1"/>
    <n v="4200"/>
    <s v="Mumbai Mega Hub"/>
    <x v="2"/>
  </r>
  <r>
    <n v="101200"/>
    <x v="1197"/>
    <x v="9"/>
    <s v="2025"/>
    <s v="Ekart"/>
    <x v="7"/>
    <x v="1"/>
    <x v="0"/>
    <s v="India"/>
    <n v="25"/>
    <n v="850"/>
    <n v="21250"/>
    <n v="300"/>
    <n v="20950"/>
    <n v="13750"/>
    <n v="14475.49"/>
    <n v="6774.51"/>
    <n v="20224.509999999998"/>
    <n v="312"/>
    <n v="725.49"/>
    <x v="13"/>
    <n v="550"/>
    <s v="Bengaluru Regional Hub"/>
    <x v="0"/>
  </r>
  <r>
    <n v="101201"/>
    <x v="1198"/>
    <x v="9"/>
    <s v="2025"/>
    <s v="Delhivery"/>
    <x v="1"/>
    <x v="0"/>
    <x v="0"/>
    <s v="India"/>
    <n v="23"/>
    <n v="25000"/>
    <n v="575000"/>
    <n v="7000"/>
    <n v="568000"/>
    <n v="414000"/>
    <n v="414666.76"/>
    <n v="160333.24"/>
    <n v="567333.24"/>
    <n v="854"/>
    <n v="666.76"/>
    <x v="17"/>
    <n v="18000"/>
    <s v="Bengaluru Regional Hub"/>
    <x v="0"/>
  </r>
  <r>
    <n v="101202"/>
    <x v="1199"/>
    <x v="11"/>
    <s v="2025"/>
    <s v="DHL"/>
    <x v="0"/>
    <x v="2"/>
    <x v="4"/>
    <s v="India"/>
    <n v="63"/>
    <n v="3200"/>
    <n v="201600"/>
    <n v="1200"/>
    <n v="200400"/>
    <n v="126000"/>
    <n v="126612.09"/>
    <n v="74987.91"/>
    <n v="199787.91"/>
    <n v="551"/>
    <n v="612.09"/>
    <x v="0"/>
    <n v="2000"/>
    <s v="Kolkata Regional Hub"/>
    <x v="4"/>
  </r>
  <r>
    <n v="101203"/>
    <x v="1200"/>
    <x v="1"/>
    <s v="2025"/>
    <s v="Blue Dart"/>
    <x v="2"/>
    <x v="1"/>
    <x v="2"/>
    <s v="India"/>
    <n v="14"/>
    <n v="2500"/>
    <n v="35000"/>
    <n v="1000"/>
    <n v="34000"/>
    <n v="21000"/>
    <n v="21686.62"/>
    <n v="13313.380000000001"/>
    <n v="33313.379999999997"/>
    <n v="491"/>
    <n v="686.62"/>
    <x v="12"/>
    <n v="1500"/>
    <s v="Mumbai Mega Hub"/>
    <x v="2"/>
  </r>
  <r>
    <n v="101204"/>
    <x v="1201"/>
    <x v="3"/>
    <s v="2025"/>
    <s v="FedEx"/>
    <x v="3"/>
    <x v="0"/>
    <x v="4"/>
    <s v="India"/>
    <n v="78"/>
    <n v="8500"/>
    <n v="663000"/>
    <n v="3000"/>
    <n v="660000"/>
    <n v="429000"/>
    <n v="429369.51"/>
    <n v="233630.49"/>
    <n v="659630.49"/>
    <n v="831"/>
    <n v="369.51"/>
    <x v="8"/>
    <n v="5500"/>
    <s v="Kolkata Regional Hub"/>
    <x v="4"/>
  </r>
  <r>
    <n v="101205"/>
    <x v="1202"/>
    <x v="1"/>
    <s v="2025"/>
    <s v="Amazon Logistics"/>
    <x v="2"/>
    <x v="0"/>
    <x v="3"/>
    <s v="India"/>
    <n v="38"/>
    <n v="450"/>
    <n v="17100"/>
    <n v="250"/>
    <n v="16850"/>
    <n v="7600"/>
    <n v="7869.72"/>
    <n v="9230.2799999999988"/>
    <n v="16580.28"/>
    <n v="530"/>
    <n v="269.72000000000003"/>
    <x v="3"/>
    <n v="200"/>
    <s v="Delhi NCR Mega Hub"/>
    <x v="3"/>
  </r>
  <r>
    <n v="101206"/>
    <x v="1203"/>
    <x v="9"/>
    <s v="2025"/>
    <s v="Blue Dart"/>
    <x v="4"/>
    <x v="1"/>
    <x v="0"/>
    <s v="India"/>
    <n v="92"/>
    <n v="5500"/>
    <n v="506000"/>
    <n v="2000"/>
    <n v="504000"/>
    <n v="322000"/>
    <n v="323068.44"/>
    <n v="182931.56"/>
    <n v="502931.56"/>
    <n v="909"/>
    <n v="1068.44"/>
    <x v="5"/>
    <n v="3500"/>
    <s v="Bengaluru Regional Hub"/>
    <x v="0"/>
  </r>
  <r>
    <n v="101207"/>
    <x v="1204"/>
    <x v="6"/>
    <s v="2025"/>
    <s v="Blue Dart"/>
    <x v="6"/>
    <x v="0"/>
    <x v="1"/>
    <s v="India"/>
    <n v="76"/>
    <n v="4500"/>
    <n v="342000"/>
    <n v="1700"/>
    <n v="340300"/>
    <n v="212800"/>
    <n v="213676.68"/>
    <n v="128323.32"/>
    <n v="339423.32"/>
    <n v="585"/>
    <n v="876.68"/>
    <x v="7"/>
    <n v="2800"/>
    <s v="Nagpur Central Hub"/>
    <x v="1"/>
  </r>
  <r>
    <n v="101208"/>
    <x v="1205"/>
    <x v="0"/>
    <s v="2025"/>
    <s v="Ekart"/>
    <x v="1"/>
    <x v="0"/>
    <x v="4"/>
    <s v="India"/>
    <n v="83"/>
    <n v="3500"/>
    <n v="290500"/>
    <n v="1300"/>
    <n v="289200"/>
    <n v="182600"/>
    <n v="183118.14"/>
    <n v="107381.85999999999"/>
    <n v="288681.86"/>
    <n v="336"/>
    <n v="518.14"/>
    <x v="16"/>
    <n v="2200"/>
    <s v="Kolkata Regional Hub"/>
    <x v="4"/>
  </r>
  <r>
    <n v="101209"/>
    <x v="1206"/>
    <x v="1"/>
    <s v="2025"/>
    <s v="Ekart"/>
    <x v="7"/>
    <x v="1"/>
    <x v="4"/>
    <s v="India"/>
    <n v="41"/>
    <n v="1200"/>
    <n v="49200"/>
    <n v="400"/>
    <n v="48800"/>
    <n v="32800"/>
    <n v="33503.5"/>
    <n v="15696.5"/>
    <n v="48096.5"/>
    <n v="737"/>
    <n v="703.5"/>
    <x v="15"/>
    <n v="800"/>
    <s v="Kolkata Regional Hub"/>
    <x v="4"/>
  </r>
  <r>
    <n v="101210"/>
    <x v="1207"/>
    <x v="3"/>
    <s v="2025"/>
    <s v="Blue Dart"/>
    <x v="3"/>
    <x v="1"/>
    <x v="1"/>
    <s v="India"/>
    <n v="3"/>
    <n v="12000"/>
    <n v="36000"/>
    <n v="4000"/>
    <n v="32000"/>
    <n v="24000"/>
    <n v="24704.92"/>
    <n v="11295.080000000002"/>
    <n v="31295.08"/>
    <n v="467"/>
    <n v="704.92"/>
    <x v="4"/>
    <n v="8000"/>
    <s v="Nagpur Central Hub"/>
    <x v="1"/>
  </r>
  <r>
    <n v="101211"/>
    <x v="1208"/>
    <x v="4"/>
    <s v="2025"/>
    <s v="Ecom Express"/>
    <x v="0"/>
    <x v="1"/>
    <x v="2"/>
    <s v="India"/>
    <n v="10"/>
    <n v="3200"/>
    <n v="32000"/>
    <n v="1200"/>
    <n v="30800"/>
    <n v="20000"/>
    <n v="20689.8"/>
    <n v="11310.2"/>
    <n v="30110.2"/>
    <n v="1050"/>
    <n v="689.8"/>
    <x v="0"/>
    <n v="2000"/>
    <s v="Mumbai Mega Hub"/>
    <x v="2"/>
  </r>
  <r>
    <n v="101212"/>
    <x v="1209"/>
    <x v="1"/>
    <s v="2025"/>
    <s v="Delhivery"/>
    <x v="1"/>
    <x v="1"/>
    <x v="1"/>
    <s v="India"/>
    <n v="27"/>
    <n v="3500"/>
    <n v="94500"/>
    <n v="1300"/>
    <n v="93200"/>
    <n v="59400"/>
    <n v="61780.42"/>
    <n v="32719.58"/>
    <n v="90819.58"/>
    <n v="928"/>
    <n v="2380.42"/>
    <x v="16"/>
    <n v="2200"/>
    <s v="Nagpur Central Hub"/>
    <x v="1"/>
  </r>
  <r>
    <n v="101213"/>
    <x v="1210"/>
    <x v="11"/>
    <s v="2025"/>
    <s v="Delhivery"/>
    <x v="4"/>
    <x v="0"/>
    <x v="4"/>
    <s v="India"/>
    <n v="26"/>
    <n v="1500"/>
    <n v="39000"/>
    <n v="700"/>
    <n v="38300"/>
    <n v="20800"/>
    <n v="21664.560000000001"/>
    <n v="17335.439999999999"/>
    <n v="37435.440000000002"/>
    <n v="710"/>
    <n v="864.56"/>
    <x v="10"/>
    <n v="800"/>
    <s v="Kolkata Regional Hub"/>
    <x v="4"/>
  </r>
  <r>
    <n v="101214"/>
    <x v="1211"/>
    <x v="8"/>
    <s v="2025"/>
    <s v="FedEx"/>
    <x v="1"/>
    <x v="0"/>
    <x v="4"/>
    <s v="India"/>
    <n v="64"/>
    <n v="25000"/>
    <n v="1600000"/>
    <n v="7000"/>
    <n v="1593000"/>
    <n v="1152000"/>
    <n v="1152551.1399999999"/>
    <n v="447448.8600000001"/>
    <n v="1592448.86"/>
    <n v="697"/>
    <n v="551.14"/>
    <x v="17"/>
    <n v="18000"/>
    <s v="Kolkata Regional Hub"/>
    <x v="4"/>
  </r>
  <r>
    <n v="101215"/>
    <x v="1212"/>
    <x v="2"/>
    <s v="2025"/>
    <s v="Shadowfax"/>
    <x v="5"/>
    <x v="0"/>
    <x v="2"/>
    <s v="India"/>
    <n v="44"/>
    <n v="1800"/>
    <n v="79200"/>
    <n v="900"/>
    <n v="78300"/>
    <n v="39600"/>
    <n v="40413.15"/>
    <n v="38786.85"/>
    <n v="77486.850000000006"/>
    <n v="1125"/>
    <n v="813.15"/>
    <x v="9"/>
    <n v="900"/>
    <s v="Mumbai Mega Hub"/>
    <x v="2"/>
  </r>
  <r>
    <n v="101216"/>
    <x v="1213"/>
    <x v="7"/>
    <s v="2025"/>
    <s v="Xpressbees"/>
    <x v="4"/>
    <x v="1"/>
    <x v="0"/>
    <s v="India"/>
    <n v="83"/>
    <n v="1500"/>
    <n v="124500"/>
    <n v="700"/>
    <n v="123800"/>
    <n v="66400"/>
    <n v="67190.929999999993"/>
    <n v="57309.070000000007"/>
    <n v="123009.07"/>
    <n v="973"/>
    <n v="790.93"/>
    <x v="10"/>
    <n v="800"/>
    <s v="Bengaluru Regional Hub"/>
    <x v="0"/>
  </r>
  <r>
    <n v="101217"/>
    <x v="1214"/>
    <x v="6"/>
    <s v="2025"/>
    <s v="DHL"/>
    <x v="7"/>
    <x v="0"/>
    <x v="3"/>
    <s v="India"/>
    <n v="3"/>
    <n v="1200"/>
    <n v="3600"/>
    <n v="400"/>
    <n v="3200"/>
    <n v="2400"/>
    <n v="3108.98"/>
    <n v="491.02"/>
    <n v="2491.02"/>
    <n v="444"/>
    <n v="708.98"/>
    <x v="15"/>
    <n v="800"/>
    <s v="Delhi NCR Mega Hub"/>
    <x v="3"/>
  </r>
  <r>
    <n v="101218"/>
    <x v="1215"/>
    <x v="7"/>
    <s v="2025"/>
    <s v="Ecom Express"/>
    <x v="3"/>
    <x v="0"/>
    <x v="4"/>
    <s v="India"/>
    <n v="63"/>
    <n v="12000"/>
    <n v="756000"/>
    <n v="4000"/>
    <n v="752000"/>
    <n v="504000"/>
    <n v="504865.82"/>
    <n v="251134.18"/>
    <n v="751134.18"/>
    <n v="444"/>
    <n v="865.82"/>
    <x v="4"/>
    <n v="8000"/>
    <s v="Kolkata Regional Hub"/>
    <x v="4"/>
  </r>
  <r>
    <n v="101219"/>
    <x v="1216"/>
    <x v="4"/>
    <s v="2025"/>
    <s v="DHL"/>
    <x v="7"/>
    <x v="0"/>
    <x v="2"/>
    <s v="India"/>
    <n v="49"/>
    <n v="850"/>
    <n v="41650"/>
    <n v="300"/>
    <n v="41350"/>
    <n v="26950"/>
    <n v="27734.35"/>
    <n v="13915.650000000001"/>
    <n v="40565.65"/>
    <n v="1123"/>
    <n v="784.35"/>
    <x v="13"/>
    <n v="550"/>
    <s v="Mumbai Mega Hub"/>
    <x v="2"/>
  </r>
  <r>
    <n v="101220"/>
    <x v="1217"/>
    <x v="8"/>
    <s v="2025"/>
    <s v="Xpressbees"/>
    <x v="5"/>
    <x v="0"/>
    <x v="0"/>
    <s v="India"/>
    <n v="60"/>
    <n v="2800"/>
    <n v="168000"/>
    <n v="1300"/>
    <n v="166700"/>
    <n v="90000"/>
    <n v="90541.04"/>
    <n v="77458.960000000006"/>
    <n v="166158.96"/>
    <n v="515"/>
    <n v="541.04"/>
    <x v="18"/>
    <n v="1500"/>
    <s v="Bengaluru Regional Hub"/>
    <x v="0"/>
  </r>
  <r>
    <n v="101221"/>
    <x v="1218"/>
    <x v="11"/>
    <s v="2025"/>
    <s v="Xpressbees"/>
    <x v="6"/>
    <x v="0"/>
    <x v="4"/>
    <s v="India"/>
    <n v="61"/>
    <n v="15000"/>
    <n v="915000"/>
    <n v="5500"/>
    <n v="909500"/>
    <n v="579500"/>
    <n v="579885.88"/>
    <n v="335114.12"/>
    <n v="909114.12"/>
    <n v="538"/>
    <n v="385.88"/>
    <x v="11"/>
    <n v="9500"/>
    <s v="Kolkata Regional Hub"/>
    <x v="4"/>
  </r>
  <r>
    <n v="101222"/>
    <x v="1219"/>
    <x v="9"/>
    <s v="2025"/>
    <s v="Amazon Logistics"/>
    <x v="5"/>
    <x v="2"/>
    <x v="1"/>
    <s v="India"/>
    <n v="11"/>
    <n v="4500"/>
    <n v="49500"/>
    <n v="2000"/>
    <n v="47500"/>
    <n v="27500"/>
    <n v="28291.200000000001"/>
    <n v="21208.799999999999"/>
    <n v="46708.800000000003"/>
    <n v="388"/>
    <n v="791.2"/>
    <x v="6"/>
    <n v="2500"/>
    <s v="Nagpur Central Hub"/>
    <x v="1"/>
  </r>
  <r>
    <n v="101223"/>
    <x v="1220"/>
    <x v="10"/>
    <s v="2025"/>
    <s v="DHL"/>
    <x v="5"/>
    <x v="0"/>
    <x v="4"/>
    <s v="India"/>
    <n v="59"/>
    <n v="1800"/>
    <n v="106200"/>
    <n v="900"/>
    <n v="105300"/>
    <n v="53100"/>
    <n v="53604.65"/>
    <n v="52595.35"/>
    <n v="104795.35"/>
    <n v="640"/>
    <n v="504.65"/>
    <x v="9"/>
    <n v="900"/>
    <s v="Kolkata Regional Hub"/>
    <x v="4"/>
  </r>
  <r>
    <n v="101224"/>
    <x v="1221"/>
    <x v="8"/>
    <s v="2025"/>
    <s v="Amazon Logistics"/>
    <x v="3"/>
    <x v="1"/>
    <x v="3"/>
    <s v="India"/>
    <n v="29"/>
    <n v="12000"/>
    <n v="348000"/>
    <n v="4000"/>
    <n v="344000"/>
    <n v="232000"/>
    <n v="232799.98"/>
    <n v="115200.01999999999"/>
    <n v="343200.02"/>
    <n v="598"/>
    <n v="799.98"/>
    <x v="4"/>
    <n v="8000"/>
    <s v="Delhi NCR Mega Hub"/>
    <x v="3"/>
  </r>
  <r>
    <n v="101225"/>
    <x v="1222"/>
    <x v="10"/>
    <s v="2025"/>
    <s v="Ecom Express"/>
    <x v="3"/>
    <x v="0"/>
    <x v="0"/>
    <s v="India"/>
    <n v="30"/>
    <n v="8500"/>
    <n v="255000"/>
    <n v="3000"/>
    <n v="252000"/>
    <n v="165000"/>
    <n v="165649.21"/>
    <n v="89350.790000000008"/>
    <n v="251350.79"/>
    <n v="495"/>
    <n v="649.21"/>
    <x v="8"/>
    <n v="5500"/>
    <s v="Bengaluru Regional Hub"/>
    <x v="0"/>
  </r>
  <r>
    <n v="101226"/>
    <x v="1223"/>
    <x v="6"/>
    <s v="2025"/>
    <s v="DHL"/>
    <x v="2"/>
    <x v="1"/>
    <x v="2"/>
    <s v="India"/>
    <n v="66"/>
    <n v="2500"/>
    <n v="165000"/>
    <n v="1000"/>
    <n v="164000"/>
    <n v="99000"/>
    <n v="100132.54"/>
    <n v="64867.460000000006"/>
    <n v="162867.46"/>
    <n v="596"/>
    <n v="1132.54"/>
    <x v="12"/>
    <n v="1500"/>
    <s v="Mumbai Mega Hub"/>
    <x v="2"/>
  </r>
  <r>
    <n v="101227"/>
    <x v="1224"/>
    <x v="5"/>
    <s v="2025"/>
    <s v="Ecom Express"/>
    <x v="2"/>
    <x v="1"/>
    <x v="3"/>
    <s v="India"/>
    <n v="3"/>
    <n v="450"/>
    <n v="1350"/>
    <n v="250"/>
    <n v="1100"/>
    <n v="600"/>
    <n v="1387.88"/>
    <n v="-37.880000000000109"/>
    <n v="312.12"/>
    <n v="346"/>
    <n v="787.88"/>
    <x v="3"/>
    <n v="200"/>
    <s v="Delhi NCR Mega Hub"/>
    <x v="3"/>
  </r>
  <r>
    <n v="101228"/>
    <x v="1225"/>
    <x v="5"/>
    <s v="2025"/>
    <s v="FedEx"/>
    <x v="2"/>
    <x v="2"/>
    <x v="1"/>
    <s v="India"/>
    <n v="91"/>
    <n v="450"/>
    <n v="40950"/>
    <n v="250"/>
    <n v="40700"/>
    <n v="18200"/>
    <n v="19139.78"/>
    <n v="21810.22"/>
    <n v="39760.22"/>
    <n v="880"/>
    <n v="939.78"/>
    <x v="3"/>
    <n v="200"/>
    <s v="Nagpur Central Hub"/>
    <x v="1"/>
  </r>
  <r>
    <n v="101229"/>
    <x v="1226"/>
    <x v="2"/>
    <s v="2025"/>
    <s v="Delhivery"/>
    <x v="5"/>
    <x v="0"/>
    <x v="3"/>
    <s v="India"/>
    <n v="74"/>
    <n v="4500"/>
    <n v="333000"/>
    <n v="2000"/>
    <n v="331000"/>
    <n v="185000"/>
    <n v="185729.55"/>
    <n v="147270.45000000001"/>
    <n v="330270.45"/>
    <n v="618"/>
    <n v="729.55"/>
    <x v="6"/>
    <n v="2500"/>
    <s v="Delhi NCR Mega Hub"/>
    <x v="3"/>
  </r>
  <r>
    <n v="101230"/>
    <x v="1227"/>
    <x v="3"/>
    <s v="2025"/>
    <s v="FedEx"/>
    <x v="2"/>
    <x v="0"/>
    <x v="2"/>
    <s v="India"/>
    <n v="98"/>
    <n v="450"/>
    <n v="44100"/>
    <n v="250"/>
    <n v="43850"/>
    <n v="19600"/>
    <n v="21213.360000000001"/>
    <n v="22886.639999999999"/>
    <n v="42236.639999999999"/>
    <n v="1064"/>
    <n v="1613.36"/>
    <x v="3"/>
    <n v="200"/>
    <s v="Mumbai Mega Hub"/>
    <x v="2"/>
  </r>
  <r>
    <n v="101231"/>
    <x v="1228"/>
    <x v="9"/>
    <s v="2025"/>
    <s v="Xpressbees"/>
    <x v="0"/>
    <x v="2"/>
    <x v="4"/>
    <s v="India"/>
    <n v="95"/>
    <n v="3200"/>
    <n v="304000"/>
    <n v="1200"/>
    <n v="302800"/>
    <n v="190000"/>
    <n v="191957.95"/>
    <n v="112042.04999999999"/>
    <n v="300842.05"/>
    <n v="766"/>
    <n v="1957.95"/>
    <x v="0"/>
    <n v="2000"/>
    <s v="Kolkata Regional Hub"/>
    <x v="4"/>
  </r>
  <r>
    <n v="101232"/>
    <x v="1229"/>
    <x v="4"/>
    <s v="2025"/>
    <s v="Xpressbees"/>
    <x v="0"/>
    <x v="1"/>
    <x v="1"/>
    <s v="India"/>
    <n v="52"/>
    <n v="6500"/>
    <n v="338000"/>
    <n v="2300"/>
    <n v="335700"/>
    <n v="218400"/>
    <n v="219287.23"/>
    <n v="118712.76999999999"/>
    <n v="334812.77"/>
    <n v="403"/>
    <n v="887.23"/>
    <x v="1"/>
    <n v="4200"/>
    <s v="Nagpur Central Hub"/>
    <x v="1"/>
  </r>
  <r>
    <n v="101233"/>
    <x v="1230"/>
    <x v="0"/>
    <s v="2025"/>
    <s v="DHL"/>
    <x v="3"/>
    <x v="2"/>
    <x v="2"/>
    <s v="India"/>
    <n v="52"/>
    <n v="8500"/>
    <n v="442000"/>
    <n v="3000"/>
    <n v="439000"/>
    <n v="286000"/>
    <n v="286861.52"/>
    <n v="155138.47999999998"/>
    <n v="438138.48"/>
    <n v="585"/>
    <n v="861.52"/>
    <x v="8"/>
    <n v="5500"/>
    <s v="Mumbai Mega Hub"/>
    <x v="2"/>
  </r>
  <r>
    <n v="101234"/>
    <x v="1231"/>
    <x v="0"/>
    <s v="2025"/>
    <s v="Amazon Logistics"/>
    <x v="7"/>
    <x v="0"/>
    <x v="1"/>
    <s v="India"/>
    <n v="62"/>
    <n v="850"/>
    <n v="52700"/>
    <n v="300"/>
    <n v="52400"/>
    <n v="34100"/>
    <n v="34494.04"/>
    <n v="18205.96"/>
    <n v="52005.96"/>
    <n v="1001"/>
    <n v="394.04"/>
    <x v="13"/>
    <n v="550"/>
    <s v="Nagpur Central Hub"/>
    <x v="1"/>
  </r>
  <r>
    <n v="101235"/>
    <x v="1232"/>
    <x v="7"/>
    <s v="2025"/>
    <s v="Xpressbees"/>
    <x v="1"/>
    <x v="1"/>
    <x v="4"/>
    <s v="India"/>
    <n v="67"/>
    <n v="25000"/>
    <n v="1675000"/>
    <n v="7000"/>
    <n v="1668000"/>
    <n v="1206000"/>
    <n v="1206400.1399999999"/>
    <n v="468599.8600000001"/>
    <n v="1667599.86"/>
    <n v="821"/>
    <n v="400.14"/>
    <x v="17"/>
    <n v="18000"/>
    <s v="Kolkata Regional Hub"/>
    <x v="4"/>
  </r>
  <r>
    <n v="101236"/>
    <x v="1233"/>
    <x v="9"/>
    <s v="2025"/>
    <s v="DHL"/>
    <x v="5"/>
    <x v="0"/>
    <x v="4"/>
    <s v="India"/>
    <n v="91"/>
    <n v="4500"/>
    <n v="409500"/>
    <n v="2000"/>
    <n v="407500"/>
    <n v="227500"/>
    <n v="228228.56"/>
    <n v="181271.44"/>
    <n v="406771.44"/>
    <n v="628"/>
    <n v="728.56"/>
    <x v="6"/>
    <n v="2500"/>
    <s v="Kolkata Regional Hub"/>
    <x v="4"/>
  </r>
  <r>
    <n v="101237"/>
    <x v="1234"/>
    <x v="8"/>
    <s v="2025"/>
    <s v="DHL"/>
    <x v="7"/>
    <x v="1"/>
    <x v="1"/>
    <s v="India"/>
    <n v="53"/>
    <n v="1200"/>
    <n v="63600"/>
    <n v="400"/>
    <n v="63200"/>
    <n v="42400"/>
    <n v="43112.41"/>
    <n v="20487.589999999997"/>
    <n v="62487.59"/>
    <n v="969"/>
    <n v="712.41"/>
    <x v="15"/>
    <n v="800"/>
    <s v="Nagpur Central Hub"/>
    <x v="1"/>
  </r>
  <r>
    <n v="101238"/>
    <x v="1235"/>
    <x v="6"/>
    <s v="2025"/>
    <s v="Shadowfax"/>
    <x v="5"/>
    <x v="1"/>
    <x v="1"/>
    <s v="India"/>
    <n v="53"/>
    <n v="2800"/>
    <n v="148400"/>
    <n v="1300"/>
    <n v="147100"/>
    <n v="79500"/>
    <n v="80031.94"/>
    <n v="68368.06"/>
    <n v="146568.06"/>
    <n v="446"/>
    <n v="531.94000000000005"/>
    <x v="18"/>
    <n v="1500"/>
    <s v="Nagpur Central Hub"/>
    <x v="1"/>
  </r>
  <r>
    <n v="101239"/>
    <x v="1236"/>
    <x v="2"/>
    <s v="2025"/>
    <s v="Delhivery"/>
    <x v="2"/>
    <x v="0"/>
    <x v="0"/>
    <s v="India"/>
    <n v="77"/>
    <n v="2500"/>
    <n v="192500"/>
    <n v="1000"/>
    <n v="191500"/>
    <n v="115500"/>
    <n v="115814.69"/>
    <n v="76685.31"/>
    <n v="191185.31"/>
    <n v="1037"/>
    <n v="314.69"/>
    <x v="12"/>
    <n v="1500"/>
    <s v="Bengaluru Regional Hub"/>
    <x v="0"/>
  </r>
  <r>
    <n v="101240"/>
    <x v="1237"/>
    <x v="11"/>
    <s v="2025"/>
    <s v="Shadowfax"/>
    <x v="2"/>
    <x v="0"/>
    <x v="0"/>
    <s v="India"/>
    <n v="42"/>
    <n v="450"/>
    <n v="18900"/>
    <n v="250"/>
    <n v="18650"/>
    <n v="8400"/>
    <n v="9372.7000000000007"/>
    <n v="9527.2999999999993"/>
    <n v="17677.3"/>
    <n v="384"/>
    <n v="972.7"/>
    <x v="3"/>
    <n v="200"/>
    <s v="Bengaluru Regional Hub"/>
    <x v="0"/>
  </r>
  <r>
    <n v="101241"/>
    <x v="1238"/>
    <x v="1"/>
    <s v="2025"/>
    <s v="Shadowfax"/>
    <x v="6"/>
    <x v="1"/>
    <x v="2"/>
    <s v="India"/>
    <n v="99"/>
    <n v="15000"/>
    <n v="1485000"/>
    <n v="5500"/>
    <n v="1479500"/>
    <n v="940500"/>
    <n v="943447.05"/>
    <n v="541552.94999999995"/>
    <n v="1476552.95"/>
    <n v="817"/>
    <n v="2947.05"/>
    <x v="11"/>
    <n v="9500"/>
    <s v="Mumbai Mega Hub"/>
    <x v="2"/>
  </r>
  <r>
    <n v="101242"/>
    <x v="1239"/>
    <x v="6"/>
    <s v="2025"/>
    <s v="Delhivery"/>
    <x v="0"/>
    <x v="2"/>
    <x v="2"/>
    <s v="India"/>
    <n v="66"/>
    <n v="3200"/>
    <n v="211200"/>
    <n v="1200"/>
    <n v="210000"/>
    <n v="132000"/>
    <n v="133028.4"/>
    <n v="78171.600000000006"/>
    <n v="208971.6"/>
    <n v="425"/>
    <n v="1028.4000000000001"/>
    <x v="0"/>
    <n v="2000"/>
    <s v="Mumbai Mega Hub"/>
    <x v="2"/>
  </r>
  <r>
    <n v="101243"/>
    <x v="1240"/>
    <x v="10"/>
    <s v="2025"/>
    <s v="Amazon Logistics"/>
    <x v="2"/>
    <x v="0"/>
    <x v="4"/>
    <s v="India"/>
    <n v="39"/>
    <n v="450"/>
    <n v="17550"/>
    <n v="250"/>
    <n v="17300"/>
    <n v="7800"/>
    <n v="8219.2000000000007"/>
    <n v="9330.7999999999993"/>
    <n v="16880.8"/>
    <n v="564"/>
    <n v="419.2"/>
    <x v="3"/>
    <n v="200"/>
    <s v="Kolkata Regional Hub"/>
    <x v="4"/>
  </r>
  <r>
    <n v="101244"/>
    <x v="1241"/>
    <x v="2"/>
    <s v="2025"/>
    <s v="Amazon Logistics"/>
    <x v="3"/>
    <x v="2"/>
    <x v="3"/>
    <s v="India"/>
    <n v="73"/>
    <n v="12000"/>
    <n v="876000"/>
    <n v="4000"/>
    <n v="872000"/>
    <n v="584000"/>
    <n v="584511.42000000004"/>
    <n v="291488.57999999996"/>
    <n v="871488.58"/>
    <n v="1157"/>
    <n v="511.42"/>
    <x v="4"/>
    <n v="8000"/>
    <s v="Delhi NCR Mega Hub"/>
    <x v="3"/>
  </r>
  <r>
    <n v="101245"/>
    <x v="1242"/>
    <x v="9"/>
    <s v="2025"/>
    <s v="Ekart"/>
    <x v="0"/>
    <x v="0"/>
    <x v="2"/>
    <s v="India"/>
    <n v="32"/>
    <n v="6500"/>
    <n v="208000"/>
    <n v="2300"/>
    <n v="205700"/>
    <n v="134400"/>
    <n v="134933.66"/>
    <n v="73066.34"/>
    <n v="205166.34"/>
    <n v="668"/>
    <n v="533.66"/>
    <x v="1"/>
    <n v="4200"/>
    <s v="Mumbai Mega Hub"/>
    <x v="2"/>
  </r>
  <r>
    <n v="101246"/>
    <x v="1243"/>
    <x v="3"/>
    <s v="2025"/>
    <s v="Ekart"/>
    <x v="4"/>
    <x v="0"/>
    <x v="0"/>
    <s v="India"/>
    <n v="26"/>
    <n v="1500"/>
    <n v="39000"/>
    <n v="700"/>
    <n v="38300"/>
    <n v="20800"/>
    <n v="21519.79"/>
    <n v="17480.21"/>
    <n v="37580.21"/>
    <n v="343"/>
    <n v="719.79"/>
    <x v="10"/>
    <n v="800"/>
    <s v="Bengaluru Regional Hub"/>
    <x v="0"/>
  </r>
  <r>
    <n v="101247"/>
    <x v="1244"/>
    <x v="11"/>
    <s v="2025"/>
    <s v="DHL"/>
    <x v="3"/>
    <x v="1"/>
    <x v="2"/>
    <s v="India"/>
    <n v="32"/>
    <n v="12000"/>
    <n v="384000"/>
    <n v="4000"/>
    <n v="380000"/>
    <n v="256000"/>
    <n v="256710.43"/>
    <n v="127289.57"/>
    <n v="379289.57"/>
    <n v="870"/>
    <n v="710.43"/>
    <x v="4"/>
    <n v="8000"/>
    <s v="Mumbai Mega Hub"/>
    <x v="2"/>
  </r>
  <r>
    <n v="101248"/>
    <x v="1245"/>
    <x v="10"/>
    <s v="2025"/>
    <s v="Xpressbees"/>
    <x v="2"/>
    <x v="0"/>
    <x v="0"/>
    <s v="India"/>
    <n v="8"/>
    <n v="450"/>
    <n v="3600"/>
    <n v="250"/>
    <n v="3350"/>
    <n v="1600"/>
    <n v="2216.0700000000002"/>
    <n v="1383.9299999999998"/>
    <n v="2733.93"/>
    <n v="595"/>
    <n v="616.07000000000005"/>
    <x v="3"/>
    <n v="200"/>
    <s v="Bengaluru Regional Hub"/>
    <x v="0"/>
  </r>
  <r>
    <n v="101249"/>
    <x v="1246"/>
    <x v="9"/>
    <s v="2025"/>
    <s v="Delhivery"/>
    <x v="3"/>
    <x v="2"/>
    <x v="2"/>
    <s v="India"/>
    <n v="67"/>
    <n v="12000"/>
    <n v="804000"/>
    <n v="4000"/>
    <n v="800000"/>
    <n v="536000"/>
    <n v="536614.13"/>
    <n v="267385.87"/>
    <n v="799385.87"/>
    <n v="769"/>
    <n v="614.13"/>
    <x v="4"/>
    <n v="8000"/>
    <s v="Mumbai Mega Hub"/>
    <x v="2"/>
  </r>
  <r>
    <n v="101250"/>
    <x v="1247"/>
    <x v="1"/>
    <s v="2025"/>
    <s v="Ecom Express"/>
    <x v="4"/>
    <x v="1"/>
    <x v="2"/>
    <s v="India"/>
    <n v="65"/>
    <n v="5500"/>
    <n v="357500"/>
    <n v="2000"/>
    <n v="355500"/>
    <n v="227500"/>
    <n v="228469.96"/>
    <n v="129030.04000000001"/>
    <n v="354530.04"/>
    <n v="491"/>
    <n v="969.96"/>
    <x v="5"/>
    <n v="3500"/>
    <s v="Mumbai Mega Hub"/>
    <x v="2"/>
  </r>
  <r>
    <n v="101251"/>
    <x v="1248"/>
    <x v="5"/>
    <s v="2025"/>
    <s v="Ecom Express"/>
    <x v="2"/>
    <x v="0"/>
    <x v="0"/>
    <s v="India"/>
    <n v="54"/>
    <n v="450"/>
    <n v="24300"/>
    <n v="250"/>
    <n v="24050"/>
    <n v="10800"/>
    <n v="11595.51"/>
    <n v="12704.49"/>
    <n v="23254.49"/>
    <n v="367"/>
    <n v="795.51"/>
    <x v="3"/>
    <n v="200"/>
    <s v="Bengaluru Regional Hub"/>
    <x v="0"/>
  </r>
  <r>
    <n v="101252"/>
    <x v="1249"/>
    <x v="8"/>
    <s v="2025"/>
    <s v="DHL"/>
    <x v="0"/>
    <x v="0"/>
    <x v="3"/>
    <s v="India"/>
    <n v="52"/>
    <n v="6500"/>
    <n v="338000"/>
    <n v="2300"/>
    <n v="335700"/>
    <n v="218400"/>
    <n v="219101.85"/>
    <n v="118898.15"/>
    <n v="334998.15000000002"/>
    <n v="1166"/>
    <n v="701.85"/>
    <x v="1"/>
    <n v="4200"/>
    <s v="Delhi NCR Mega Hub"/>
    <x v="3"/>
  </r>
  <r>
    <n v="101253"/>
    <x v="1250"/>
    <x v="8"/>
    <s v="2025"/>
    <s v="Xpressbees"/>
    <x v="0"/>
    <x v="0"/>
    <x v="1"/>
    <s v="India"/>
    <n v="47"/>
    <n v="3200"/>
    <n v="150400"/>
    <n v="1200"/>
    <n v="149200"/>
    <n v="94000"/>
    <n v="94622.76"/>
    <n v="55777.240000000005"/>
    <n v="148577.24"/>
    <n v="740"/>
    <n v="622.76"/>
    <x v="0"/>
    <n v="2000"/>
    <s v="Nagpur Central Hub"/>
    <x v="1"/>
  </r>
  <r>
    <n v="101254"/>
    <x v="1251"/>
    <x v="2"/>
    <s v="2025"/>
    <s v="Xpressbees"/>
    <x v="1"/>
    <x v="0"/>
    <x v="3"/>
    <s v="India"/>
    <n v="90"/>
    <n v="3500"/>
    <n v="315000"/>
    <n v="1300"/>
    <n v="313700"/>
    <n v="198000"/>
    <n v="199137.72"/>
    <n v="115862.28"/>
    <n v="312562.28000000003"/>
    <n v="1113"/>
    <n v="1137.72"/>
    <x v="16"/>
    <n v="2200"/>
    <s v="Delhi NCR Mega Hub"/>
    <x v="3"/>
  </r>
  <r>
    <n v="101255"/>
    <x v="1252"/>
    <x v="8"/>
    <s v="2025"/>
    <s v="Xpressbees"/>
    <x v="2"/>
    <x v="0"/>
    <x v="0"/>
    <s v="India"/>
    <n v="64"/>
    <n v="450"/>
    <n v="28800"/>
    <n v="250"/>
    <n v="28550"/>
    <n v="12800"/>
    <n v="13999.36"/>
    <n v="14800.64"/>
    <n v="27350.639999999999"/>
    <n v="1045"/>
    <n v="1199.3599999999999"/>
    <x v="3"/>
    <n v="200"/>
    <s v="Bengaluru Regional Hub"/>
    <x v="0"/>
  </r>
  <r>
    <n v="101256"/>
    <x v="1253"/>
    <x v="2"/>
    <s v="2025"/>
    <s v="Ecom Express"/>
    <x v="5"/>
    <x v="0"/>
    <x v="4"/>
    <s v="India"/>
    <n v="37"/>
    <n v="2800"/>
    <n v="103600"/>
    <n v="1300"/>
    <n v="102300"/>
    <n v="55500"/>
    <n v="55860.46"/>
    <n v="47739.54"/>
    <n v="101939.54"/>
    <n v="542"/>
    <n v="360.46"/>
    <x v="18"/>
    <n v="1500"/>
    <s v="Kolkata Regional Hub"/>
    <x v="4"/>
  </r>
  <r>
    <n v="101257"/>
    <x v="1254"/>
    <x v="8"/>
    <s v="2025"/>
    <s v="Shadowfax"/>
    <x v="6"/>
    <x v="0"/>
    <x v="2"/>
    <s v="India"/>
    <n v="15"/>
    <n v="15000"/>
    <n v="225000"/>
    <n v="5500"/>
    <n v="219500"/>
    <n v="142500"/>
    <n v="143203.85999999999"/>
    <n v="81796.140000000014"/>
    <n v="218796.14"/>
    <n v="1093"/>
    <n v="703.86"/>
    <x v="11"/>
    <n v="9500"/>
    <s v="Mumbai Mega Hub"/>
    <x v="2"/>
  </r>
  <r>
    <n v="101258"/>
    <x v="1255"/>
    <x v="11"/>
    <s v="2025"/>
    <s v="Ekart"/>
    <x v="1"/>
    <x v="1"/>
    <x v="2"/>
    <s v="India"/>
    <n v="90"/>
    <n v="25000"/>
    <n v="2250000"/>
    <n v="7000"/>
    <n v="2243000"/>
    <n v="1620000"/>
    <n v="1620840.18"/>
    <n v="629159.82000000007"/>
    <n v="2242159.8199999998"/>
    <n v="591"/>
    <n v="840.18"/>
    <x v="17"/>
    <n v="18000"/>
    <s v="Mumbai Mega Hub"/>
    <x v="2"/>
  </r>
  <r>
    <n v="101259"/>
    <x v="1256"/>
    <x v="2"/>
    <s v="2025"/>
    <s v="Delhivery"/>
    <x v="6"/>
    <x v="2"/>
    <x v="3"/>
    <s v="India"/>
    <n v="99"/>
    <n v="15000"/>
    <n v="1485000"/>
    <n v="5500"/>
    <n v="1479500"/>
    <n v="940500"/>
    <n v="940689.13"/>
    <n v="544310.87"/>
    <n v="1479310.87"/>
    <n v="617"/>
    <n v="189.13"/>
    <x v="11"/>
    <n v="9500"/>
    <s v="Delhi NCR Mega Hub"/>
    <x v="3"/>
  </r>
  <r>
    <n v="101260"/>
    <x v="1257"/>
    <x v="7"/>
    <s v="2025"/>
    <s v="FedEx"/>
    <x v="3"/>
    <x v="0"/>
    <x v="4"/>
    <s v="India"/>
    <n v="68"/>
    <n v="12000"/>
    <n v="816000"/>
    <n v="4000"/>
    <n v="812000"/>
    <n v="544000"/>
    <n v="544588.49"/>
    <n v="271411.51"/>
    <n v="811411.51"/>
    <n v="434"/>
    <n v="588.49"/>
    <x v="4"/>
    <n v="8000"/>
    <s v="Kolkata Regional Hub"/>
    <x v="4"/>
  </r>
  <r>
    <n v="101261"/>
    <x v="1258"/>
    <x v="7"/>
    <s v="2025"/>
    <s v="Ekart"/>
    <x v="7"/>
    <x v="1"/>
    <x v="4"/>
    <s v="India"/>
    <n v="15"/>
    <n v="600"/>
    <n v="9000"/>
    <n v="250"/>
    <n v="8750"/>
    <n v="5250"/>
    <n v="5754.31"/>
    <n v="3245.6899999999996"/>
    <n v="8245.69"/>
    <n v="322"/>
    <n v="504.31"/>
    <x v="14"/>
    <n v="350"/>
    <s v="Kolkata Regional Hub"/>
    <x v="4"/>
  </r>
  <r>
    <n v="101262"/>
    <x v="1259"/>
    <x v="3"/>
    <s v="2025"/>
    <s v="Shadowfax"/>
    <x v="2"/>
    <x v="1"/>
    <x v="1"/>
    <s v="India"/>
    <n v="61"/>
    <n v="450"/>
    <n v="27450"/>
    <n v="250"/>
    <n v="27200"/>
    <n v="12200"/>
    <n v="13167.16"/>
    <n v="14282.84"/>
    <n v="26232.84"/>
    <n v="405"/>
    <n v="967.16"/>
    <x v="3"/>
    <n v="200"/>
    <s v="Nagpur Central Hub"/>
    <x v="1"/>
  </r>
  <r>
    <n v="101263"/>
    <x v="1260"/>
    <x v="11"/>
    <s v="2025"/>
    <s v="Xpressbees"/>
    <x v="1"/>
    <x v="0"/>
    <x v="4"/>
    <s v="India"/>
    <n v="79"/>
    <n v="25000"/>
    <n v="1975000"/>
    <n v="7000"/>
    <n v="1968000"/>
    <n v="1422000"/>
    <n v="1422911.44"/>
    <n v="552088.56000000006"/>
    <n v="1967088.56"/>
    <n v="976"/>
    <n v="911.44"/>
    <x v="17"/>
    <n v="18000"/>
    <s v="Kolkata Regional Hub"/>
    <x v="4"/>
  </r>
  <r>
    <n v="101264"/>
    <x v="1261"/>
    <x v="0"/>
    <s v="2025"/>
    <s v="Shadowfax"/>
    <x v="7"/>
    <x v="1"/>
    <x v="0"/>
    <s v="India"/>
    <n v="69"/>
    <n v="850"/>
    <n v="58650"/>
    <n v="300"/>
    <n v="58350"/>
    <n v="37950"/>
    <n v="38273.14"/>
    <n v="20376.86"/>
    <n v="58026.86"/>
    <n v="717"/>
    <n v="323.14"/>
    <x v="13"/>
    <n v="550"/>
    <s v="Bengaluru Regional Hub"/>
    <x v="0"/>
  </r>
  <r>
    <n v="101265"/>
    <x v="1262"/>
    <x v="0"/>
    <s v="2025"/>
    <s v="Xpressbees"/>
    <x v="5"/>
    <x v="1"/>
    <x v="3"/>
    <s v="India"/>
    <n v="54"/>
    <n v="2800"/>
    <n v="151200"/>
    <n v="1300"/>
    <n v="149900"/>
    <n v="81000"/>
    <n v="82031.360000000001"/>
    <n v="69168.639999999999"/>
    <n v="148868.64000000001"/>
    <n v="905"/>
    <n v="1031.3599999999999"/>
    <x v="18"/>
    <n v="1500"/>
    <s v="Delhi NCR Mega Hub"/>
    <x v="3"/>
  </r>
  <r>
    <n v="101266"/>
    <x v="1263"/>
    <x v="2"/>
    <s v="2025"/>
    <s v="Shadowfax"/>
    <x v="3"/>
    <x v="1"/>
    <x v="0"/>
    <s v="India"/>
    <n v="27"/>
    <n v="12000"/>
    <n v="324000"/>
    <n v="4000"/>
    <n v="320000"/>
    <n v="216000"/>
    <n v="217302"/>
    <n v="106698"/>
    <n v="318698"/>
    <n v="442"/>
    <n v="1302"/>
    <x v="4"/>
    <n v="8000"/>
    <s v="Bengaluru Regional Hub"/>
    <x v="0"/>
  </r>
  <r>
    <n v="101267"/>
    <x v="1264"/>
    <x v="10"/>
    <s v="2025"/>
    <s v="Shadowfax"/>
    <x v="1"/>
    <x v="2"/>
    <x v="1"/>
    <s v="India"/>
    <n v="15"/>
    <n v="25000"/>
    <n v="375000"/>
    <n v="7000"/>
    <n v="368000"/>
    <n v="270000"/>
    <n v="270426.40000000002"/>
    <n v="104573.59999999998"/>
    <n v="367573.6"/>
    <n v="670"/>
    <n v="426.4"/>
    <x v="17"/>
    <n v="18000"/>
    <s v="Nagpur Central Hub"/>
    <x v="1"/>
  </r>
  <r>
    <n v="101268"/>
    <x v="1265"/>
    <x v="0"/>
    <s v="2025"/>
    <s v="DHL"/>
    <x v="1"/>
    <x v="0"/>
    <x v="3"/>
    <s v="India"/>
    <n v="95"/>
    <n v="45000"/>
    <n v="4275000"/>
    <n v="13000"/>
    <n v="4262000"/>
    <n v="3040000"/>
    <n v="3040579.69"/>
    <n v="1234420.31"/>
    <n v="4261420.3099999996"/>
    <n v="887"/>
    <n v="579.69000000000005"/>
    <x v="2"/>
    <n v="32000"/>
    <s v="Delhi NCR Mega Hub"/>
    <x v="3"/>
  </r>
  <r>
    <n v="101269"/>
    <x v="1266"/>
    <x v="3"/>
    <s v="2025"/>
    <s v="FedEx"/>
    <x v="7"/>
    <x v="1"/>
    <x v="2"/>
    <s v="India"/>
    <n v="36"/>
    <n v="1200"/>
    <n v="43200"/>
    <n v="400"/>
    <n v="42800"/>
    <n v="28800"/>
    <n v="29317.94"/>
    <n v="13882.060000000001"/>
    <n v="42282.06"/>
    <n v="968"/>
    <n v="517.94000000000005"/>
    <x v="15"/>
    <n v="800"/>
    <s v="Mumbai Mega Hub"/>
    <x v="2"/>
  </r>
  <r>
    <n v="101270"/>
    <x v="1267"/>
    <x v="3"/>
    <s v="2025"/>
    <s v="Blue Dart"/>
    <x v="1"/>
    <x v="1"/>
    <x v="3"/>
    <s v="India"/>
    <n v="73"/>
    <n v="45000"/>
    <n v="3285000"/>
    <n v="13000"/>
    <n v="3272000"/>
    <n v="2336000"/>
    <n v="2336406.04"/>
    <n v="948593.96"/>
    <n v="3271593.96"/>
    <n v="883"/>
    <n v="406.04"/>
    <x v="2"/>
    <n v="32000"/>
    <s v="Delhi NCR Mega Hub"/>
    <x v="3"/>
  </r>
  <r>
    <n v="101271"/>
    <x v="1268"/>
    <x v="10"/>
    <s v="2025"/>
    <s v="Amazon Logistics"/>
    <x v="2"/>
    <x v="0"/>
    <x v="1"/>
    <s v="India"/>
    <n v="82"/>
    <n v="450"/>
    <n v="36900"/>
    <n v="250"/>
    <n v="36650"/>
    <n v="16400"/>
    <n v="16977.259999999998"/>
    <n v="19922.740000000002"/>
    <n v="36072.74"/>
    <n v="1071"/>
    <n v="577.26"/>
    <x v="3"/>
    <n v="200"/>
    <s v="Nagpur Central Hub"/>
    <x v="1"/>
  </r>
  <r>
    <n v="101272"/>
    <x v="1269"/>
    <x v="0"/>
    <s v="2025"/>
    <s v="Delhivery"/>
    <x v="6"/>
    <x v="1"/>
    <x v="4"/>
    <s v="India"/>
    <n v="59"/>
    <n v="4500"/>
    <n v="265500"/>
    <n v="1700"/>
    <n v="263800"/>
    <n v="165200"/>
    <n v="165990.9"/>
    <n v="99509.1"/>
    <n v="263009.09999999998"/>
    <n v="912"/>
    <n v="790.9"/>
    <x v="7"/>
    <n v="2800"/>
    <s v="Kolkata Regional Hub"/>
    <x v="4"/>
  </r>
  <r>
    <n v="101273"/>
    <x v="1270"/>
    <x v="10"/>
    <s v="2025"/>
    <s v="Shadowfax"/>
    <x v="3"/>
    <x v="0"/>
    <x v="0"/>
    <s v="India"/>
    <n v="72"/>
    <n v="8500"/>
    <n v="612000"/>
    <n v="3000"/>
    <n v="609000"/>
    <n v="396000"/>
    <n v="396812.55"/>
    <n v="215187.45"/>
    <n v="608187.44999999995"/>
    <n v="1068"/>
    <n v="812.55"/>
    <x v="8"/>
    <n v="5500"/>
    <s v="Bengaluru Regional Hub"/>
    <x v="0"/>
  </r>
  <r>
    <n v="101274"/>
    <x v="1271"/>
    <x v="9"/>
    <s v="2025"/>
    <s v="Delhivery"/>
    <x v="2"/>
    <x v="1"/>
    <x v="2"/>
    <s v="India"/>
    <n v="90"/>
    <n v="450"/>
    <n v="40500"/>
    <n v="250"/>
    <n v="40250"/>
    <n v="18000"/>
    <n v="18511.22"/>
    <n v="21988.78"/>
    <n v="39738.78"/>
    <n v="535"/>
    <n v="511.22"/>
    <x v="3"/>
    <n v="200"/>
    <s v="Mumbai Mega Hub"/>
    <x v="2"/>
  </r>
  <r>
    <n v="101275"/>
    <x v="1272"/>
    <x v="4"/>
    <s v="2025"/>
    <s v="Shadowfax"/>
    <x v="2"/>
    <x v="1"/>
    <x v="0"/>
    <s v="India"/>
    <n v="26"/>
    <n v="450"/>
    <n v="11700"/>
    <n v="250"/>
    <n v="11450"/>
    <n v="5200"/>
    <n v="5534.32"/>
    <n v="6165.68"/>
    <n v="11115.68"/>
    <n v="573"/>
    <n v="334.32"/>
    <x v="3"/>
    <n v="200"/>
    <s v="Bengaluru Regional Hub"/>
    <x v="0"/>
  </r>
  <r>
    <n v="101276"/>
    <x v="1273"/>
    <x v="7"/>
    <s v="2025"/>
    <s v="FedEx"/>
    <x v="0"/>
    <x v="0"/>
    <x v="2"/>
    <s v="India"/>
    <n v="10"/>
    <n v="6500"/>
    <n v="65000"/>
    <n v="2300"/>
    <n v="62700"/>
    <n v="42000"/>
    <n v="42714.75"/>
    <n v="22285.25"/>
    <n v="61985.25"/>
    <n v="644"/>
    <n v="714.75"/>
    <x v="1"/>
    <n v="4200"/>
    <s v="Mumbai Mega Hub"/>
    <x v="2"/>
  </r>
  <r>
    <n v="101277"/>
    <x v="1274"/>
    <x v="8"/>
    <s v="2025"/>
    <s v="DHL"/>
    <x v="0"/>
    <x v="1"/>
    <x v="4"/>
    <s v="India"/>
    <n v="25"/>
    <n v="6500"/>
    <n v="162500"/>
    <n v="2300"/>
    <n v="160200"/>
    <n v="105000"/>
    <n v="105826.56"/>
    <n v="56673.440000000002"/>
    <n v="159373.44"/>
    <n v="351"/>
    <n v="826.56"/>
    <x v="1"/>
    <n v="4200"/>
    <s v="Kolkata Regional Hub"/>
    <x v="4"/>
  </r>
  <r>
    <n v="101278"/>
    <x v="1275"/>
    <x v="5"/>
    <s v="2025"/>
    <s v="DHL"/>
    <x v="0"/>
    <x v="1"/>
    <x v="0"/>
    <s v="India"/>
    <n v="2"/>
    <n v="3200"/>
    <n v="6400"/>
    <n v="1200"/>
    <n v="5200"/>
    <n v="4000"/>
    <n v="4472.66"/>
    <n v="1927.3400000000001"/>
    <n v="4727.34"/>
    <n v="973"/>
    <n v="472.66"/>
    <x v="0"/>
    <n v="2000"/>
    <s v="Bengaluru Regional Hub"/>
    <x v="0"/>
  </r>
  <r>
    <n v="101279"/>
    <x v="1276"/>
    <x v="8"/>
    <s v="2025"/>
    <s v="FedEx"/>
    <x v="1"/>
    <x v="1"/>
    <x v="4"/>
    <s v="India"/>
    <n v="96"/>
    <n v="3500"/>
    <n v="336000"/>
    <n v="1300"/>
    <n v="334700"/>
    <n v="211200"/>
    <n v="211779.63"/>
    <n v="124220.37"/>
    <n v="334120.37"/>
    <n v="312"/>
    <n v="579.63"/>
    <x v="16"/>
    <n v="2200"/>
    <s v="Kolkata Regional Hub"/>
    <x v="4"/>
  </r>
  <r>
    <n v="101280"/>
    <x v="1277"/>
    <x v="2"/>
    <s v="2025"/>
    <s v="Delhivery"/>
    <x v="2"/>
    <x v="2"/>
    <x v="4"/>
    <s v="India"/>
    <n v="22"/>
    <n v="2500"/>
    <n v="55000"/>
    <n v="1000"/>
    <n v="54000"/>
    <n v="33000"/>
    <n v="33518.449999999997"/>
    <n v="21481.550000000003"/>
    <n v="53481.55"/>
    <n v="623"/>
    <n v="518.45000000000005"/>
    <x v="12"/>
    <n v="1500"/>
    <s v="Kolkata Regional Hub"/>
    <x v="4"/>
  </r>
  <r>
    <n v="101281"/>
    <x v="1278"/>
    <x v="9"/>
    <s v="2025"/>
    <s v="Blue Dart"/>
    <x v="5"/>
    <x v="1"/>
    <x v="0"/>
    <s v="India"/>
    <n v="99"/>
    <n v="1800"/>
    <n v="178200"/>
    <n v="900"/>
    <n v="177300"/>
    <n v="89100"/>
    <n v="89606.43"/>
    <n v="88593.57"/>
    <n v="176793.57"/>
    <n v="1065"/>
    <n v="506.43"/>
    <x v="9"/>
    <n v="900"/>
    <s v="Bengaluru Regional Hub"/>
    <x v="0"/>
  </r>
  <r>
    <n v="101282"/>
    <x v="1279"/>
    <x v="6"/>
    <s v="2025"/>
    <s v="Ekart"/>
    <x v="3"/>
    <x v="0"/>
    <x v="4"/>
    <s v="India"/>
    <n v="16"/>
    <n v="8500"/>
    <n v="136000"/>
    <n v="3000"/>
    <n v="133000"/>
    <n v="88000"/>
    <n v="89114.77"/>
    <n v="46885.229999999996"/>
    <n v="131885.23000000001"/>
    <n v="765"/>
    <n v="1114.77"/>
    <x v="8"/>
    <n v="5500"/>
    <s v="Kolkata Regional Hub"/>
    <x v="4"/>
  </r>
  <r>
    <n v="101283"/>
    <x v="1280"/>
    <x v="3"/>
    <s v="2025"/>
    <s v="Ecom Express"/>
    <x v="7"/>
    <x v="1"/>
    <x v="3"/>
    <s v="India"/>
    <n v="82"/>
    <n v="600"/>
    <n v="49200"/>
    <n v="250"/>
    <n v="48950"/>
    <n v="28700"/>
    <n v="29278.91"/>
    <n v="19921.09"/>
    <n v="48371.09"/>
    <n v="683"/>
    <n v="578.91"/>
    <x v="14"/>
    <n v="350"/>
    <s v="Delhi NCR Mega Hub"/>
    <x v="3"/>
  </r>
  <r>
    <n v="101284"/>
    <x v="1281"/>
    <x v="6"/>
    <s v="2025"/>
    <s v="Blue Dart"/>
    <x v="0"/>
    <x v="0"/>
    <x v="3"/>
    <s v="India"/>
    <n v="15"/>
    <n v="6500"/>
    <n v="97500"/>
    <n v="2300"/>
    <n v="95200"/>
    <n v="63000"/>
    <n v="63575.07"/>
    <n v="33924.93"/>
    <n v="94624.93"/>
    <n v="1075"/>
    <n v="575.07000000000005"/>
    <x v="1"/>
    <n v="4200"/>
    <s v="Delhi NCR Mega Hub"/>
    <x v="3"/>
  </r>
  <r>
    <n v="101285"/>
    <x v="1282"/>
    <x v="0"/>
    <s v="2025"/>
    <s v="Xpressbees"/>
    <x v="0"/>
    <x v="1"/>
    <x v="0"/>
    <s v="India"/>
    <n v="11"/>
    <n v="6500"/>
    <n v="71500"/>
    <n v="2300"/>
    <n v="69200"/>
    <n v="46200"/>
    <n v="48327.040000000001"/>
    <n v="23172.959999999999"/>
    <n v="67072.960000000006"/>
    <n v="1140"/>
    <n v="2127.04"/>
    <x v="1"/>
    <n v="4200"/>
    <s v="Bengaluru Regional Hub"/>
    <x v="0"/>
  </r>
  <r>
    <n v="101286"/>
    <x v="1283"/>
    <x v="11"/>
    <s v="2025"/>
    <s v="DHL"/>
    <x v="1"/>
    <x v="2"/>
    <x v="0"/>
    <s v="India"/>
    <n v="9"/>
    <n v="25000"/>
    <n v="225000"/>
    <n v="7000"/>
    <n v="218000"/>
    <n v="162000"/>
    <n v="162897.5"/>
    <n v="62102.5"/>
    <n v="217102.5"/>
    <n v="569"/>
    <n v="897.5"/>
    <x v="17"/>
    <n v="18000"/>
    <s v="Bengaluru Regional Hub"/>
    <x v="0"/>
  </r>
  <r>
    <n v="101287"/>
    <x v="1284"/>
    <x v="10"/>
    <s v="2025"/>
    <s v="Blue Dart"/>
    <x v="0"/>
    <x v="0"/>
    <x v="2"/>
    <s v="India"/>
    <n v="6"/>
    <n v="6500"/>
    <n v="39000"/>
    <n v="2300"/>
    <n v="36700"/>
    <n v="25200"/>
    <n v="25710.7"/>
    <n v="13289.3"/>
    <n v="36189.300000000003"/>
    <n v="757"/>
    <n v="510.7"/>
    <x v="1"/>
    <n v="4200"/>
    <s v="Mumbai Mega Hub"/>
    <x v="2"/>
  </r>
  <r>
    <n v="101288"/>
    <x v="1285"/>
    <x v="4"/>
    <s v="2025"/>
    <s v="Ekart"/>
    <x v="6"/>
    <x v="1"/>
    <x v="3"/>
    <s v="India"/>
    <n v="45"/>
    <n v="4500"/>
    <n v="202500"/>
    <n v="1700"/>
    <n v="200800"/>
    <n v="126000"/>
    <n v="127529.02"/>
    <n v="74970.98"/>
    <n v="199270.98"/>
    <n v="1076"/>
    <n v="1529.02"/>
    <x v="7"/>
    <n v="2800"/>
    <s v="Delhi NCR Mega Hub"/>
    <x v="3"/>
  </r>
  <r>
    <n v="101289"/>
    <x v="1286"/>
    <x v="3"/>
    <s v="2025"/>
    <s v="Ekart"/>
    <x v="0"/>
    <x v="0"/>
    <x v="2"/>
    <s v="India"/>
    <n v="59"/>
    <n v="6500"/>
    <n v="383500"/>
    <n v="2300"/>
    <n v="381200"/>
    <n v="247800"/>
    <n v="248684.12"/>
    <n v="134815.88"/>
    <n v="380315.88"/>
    <n v="831"/>
    <n v="884.12"/>
    <x v="1"/>
    <n v="4200"/>
    <s v="Mumbai Mega Hub"/>
    <x v="2"/>
  </r>
  <r>
    <n v="101290"/>
    <x v="1287"/>
    <x v="5"/>
    <s v="2025"/>
    <s v="Blue Dart"/>
    <x v="0"/>
    <x v="1"/>
    <x v="4"/>
    <s v="India"/>
    <n v="53"/>
    <n v="3200"/>
    <n v="169600"/>
    <n v="1200"/>
    <n v="168400"/>
    <n v="106000"/>
    <n v="106644.54"/>
    <n v="62955.460000000006"/>
    <n v="167755.46"/>
    <n v="670"/>
    <n v="644.54"/>
    <x v="0"/>
    <n v="2000"/>
    <s v="Kolkata Regional Hub"/>
    <x v="4"/>
  </r>
  <r>
    <n v="101291"/>
    <x v="1288"/>
    <x v="10"/>
    <s v="2025"/>
    <s v="Xpressbees"/>
    <x v="4"/>
    <x v="2"/>
    <x v="4"/>
    <s v="India"/>
    <n v="27"/>
    <n v="5500"/>
    <n v="148500"/>
    <n v="2000"/>
    <n v="146500"/>
    <n v="94500"/>
    <n v="95650.28"/>
    <n v="52849.72"/>
    <n v="145349.72"/>
    <n v="758"/>
    <n v="1150.28"/>
    <x v="5"/>
    <n v="3500"/>
    <s v="Kolkata Regional Hub"/>
    <x v="4"/>
  </r>
  <r>
    <n v="101292"/>
    <x v="1289"/>
    <x v="4"/>
    <s v="2025"/>
    <s v="Amazon Logistics"/>
    <x v="6"/>
    <x v="1"/>
    <x v="2"/>
    <s v="India"/>
    <n v="55"/>
    <n v="15000"/>
    <n v="825000"/>
    <n v="5500"/>
    <n v="819500"/>
    <n v="522500"/>
    <n v="522828.43"/>
    <n v="302171.57"/>
    <n v="819171.57"/>
    <n v="600"/>
    <n v="328.43"/>
    <x v="11"/>
    <n v="9500"/>
    <s v="Mumbai Mega Hub"/>
    <x v="2"/>
  </r>
  <r>
    <n v="101293"/>
    <x v="1290"/>
    <x v="5"/>
    <s v="2025"/>
    <s v="Blue Dart"/>
    <x v="7"/>
    <x v="1"/>
    <x v="1"/>
    <s v="India"/>
    <n v="4"/>
    <n v="1200"/>
    <n v="4800"/>
    <n v="400"/>
    <n v="4400"/>
    <n v="3200"/>
    <n v="4148.34"/>
    <n v="651.65999999999985"/>
    <n v="3451.66"/>
    <n v="894"/>
    <n v="948.34"/>
    <x v="15"/>
    <n v="800"/>
    <s v="Nagpur Central Hub"/>
    <x v="1"/>
  </r>
  <r>
    <n v="101294"/>
    <x v="1291"/>
    <x v="7"/>
    <s v="2025"/>
    <s v="Ekart"/>
    <x v="7"/>
    <x v="0"/>
    <x v="1"/>
    <s v="India"/>
    <n v="99"/>
    <n v="1200"/>
    <n v="118800"/>
    <n v="400"/>
    <n v="118400"/>
    <n v="79200"/>
    <n v="79667.539999999994"/>
    <n v="39132.460000000006"/>
    <n v="117932.46"/>
    <n v="698"/>
    <n v="467.54"/>
    <x v="15"/>
    <n v="800"/>
    <s v="Nagpur Central Hub"/>
    <x v="1"/>
  </r>
  <r>
    <n v="101295"/>
    <x v="1292"/>
    <x v="4"/>
    <s v="2025"/>
    <s v="Ecom Express"/>
    <x v="0"/>
    <x v="1"/>
    <x v="4"/>
    <s v="India"/>
    <n v="51"/>
    <n v="3200"/>
    <n v="163200"/>
    <n v="1200"/>
    <n v="162000"/>
    <n v="102000"/>
    <n v="103109.8"/>
    <n v="60090.2"/>
    <n v="160890.20000000001"/>
    <n v="655"/>
    <n v="1109.8"/>
    <x v="0"/>
    <n v="2000"/>
    <s v="Kolkata Regional Hub"/>
    <x v="4"/>
  </r>
  <r>
    <n v="101296"/>
    <x v="1293"/>
    <x v="0"/>
    <s v="2025"/>
    <s v="FedEx"/>
    <x v="6"/>
    <x v="0"/>
    <x v="0"/>
    <s v="India"/>
    <n v="65"/>
    <n v="15000"/>
    <n v="975000"/>
    <n v="5500"/>
    <n v="969500"/>
    <n v="617500"/>
    <n v="618192.96"/>
    <n v="356807.04000000004"/>
    <n v="968807.04"/>
    <n v="471"/>
    <n v="692.96"/>
    <x v="11"/>
    <n v="9500"/>
    <s v="Bengaluru Regional Hub"/>
    <x v="0"/>
  </r>
  <r>
    <n v="101297"/>
    <x v="1294"/>
    <x v="5"/>
    <s v="2025"/>
    <s v="FedEx"/>
    <x v="5"/>
    <x v="0"/>
    <x v="0"/>
    <s v="India"/>
    <n v="90"/>
    <n v="4500"/>
    <n v="405000"/>
    <n v="2000"/>
    <n v="403000"/>
    <n v="225000"/>
    <n v="225819"/>
    <n v="179181"/>
    <n v="402181"/>
    <n v="806"/>
    <n v="819"/>
    <x v="6"/>
    <n v="2500"/>
    <s v="Bengaluru Regional Hub"/>
    <x v="0"/>
  </r>
  <r>
    <n v="101298"/>
    <x v="1295"/>
    <x v="2"/>
    <s v="2025"/>
    <s v="Blue Dart"/>
    <x v="6"/>
    <x v="0"/>
    <x v="3"/>
    <s v="India"/>
    <n v="62"/>
    <n v="15000"/>
    <n v="930000"/>
    <n v="5500"/>
    <n v="924500"/>
    <n v="589000"/>
    <n v="589496.84"/>
    <n v="340503.16000000003"/>
    <n v="924003.16"/>
    <n v="820"/>
    <n v="496.84"/>
    <x v="11"/>
    <n v="9500"/>
    <s v="Delhi NCR Mega Hub"/>
    <x v="3"/>
  </r>
  <r>
    <n v="101299"/>
    <x v="1296"/>
    <x v="10"/>
    <s v="2025"/>
    <s v="Ecom Express"/>
    <x v="7"/>
    <x v="0"/>
    <x v="2"/>
    <s v="India"/>
    <n v="47"/>
    <n v="600"/>
    <n v="28200"/>
    <n v="250"/>
    <n v="27950"/>
    <n v="16450"/>
    <n v="19095.810000000001"/>
    <n v="9104.1899999999987"/>
    <n v="25304.19"/>
    <n v="1040"/>
    <n v="2645.81"/>
    <x v="14"/>
    <n v="350"/>
    <s v="Mumbai Mega Hub"/>
    <x v="2"/>
  </r>
  <r>
    <n v="101300"/>
    <x v="1297"/>
    <x v="2"/>
    <s v="2025"/>
    <s v="FedEx"/>
    <x v="3"/>
    <x v="0"/>
    <x v="1"/>
    <s v="India"/>
    <n v="23"/>
    <n v="12000"/>
    <n v="276000"/>
    <n v="4000"/>
    <n v="272000"/>
    <n v="184000"/>
    <n v="185141.2"/>
    <n v="90858.799999999988"/>
    <n v="270858.8"/>
    <n v="851"/>
    <n v="1141.2"/>
    <x v="4"/>
    <n v="8000"/>
    <s v="Nagpur Central Hub"/>
    <x v="1"/>
  </r>
  <r>
    <n v="101301"/>
    <x v="1298"/>
    <x v="7"/>
    <s v="2025"/>
    <s v="Delhivery"/>
    <x v="1"/>
    <x v="2"/>
    <x v="1"/>
    <s v="India"/>
    <n v="42"/>
    <n v="3500"/>
    <n v="147000"/>
    <n v="1300"/>
    <n v="145700"/>
    <n v="92400"/>
    <n v="92911.14"/>
    <n v="54088.86"/>
    <n v="145188.85999999999"/>
    <n v="1025"/>
    <n v="511.14"/>
    <x v="16"/>
    <n v="2200"/>
    <s v="Nagpur Central Hub"/>
    <x v="1"/>
  </r>
  <r>
    <n v="101302"/>
    <x v="1299"/>
    <x v="7"/>
    <s v="2025"/>
    <s v="Ekart"/>
    <x v="6"/>
    <x v="1"/>
    <x v="2"/>
    <s v="India"/>
    <n v="88"/>
    <n v="4500"/>
    <n v="396000"/>
    <n v="1700"/>
    <n v="394300"/>
    <n v="246400"/>
    <n v="246963.23"/>
    <n v="149036.76999999999"/>
    <n v="393736.77"/>
    <n v="456"/>
    <n v="563.23"/>
    <x v="7"/>
    <n v="2800"/>
    <s v="Mumbai Mega Hub"/>
    <x v="2"/>
  </r>
  <r>
    <n v="101303"/>
    <x v="1300"/>
    <x v="11"/>
    <s v="2025"/>
    <s v="Xpressbees"/>
    <x v="6"/>
    <x v="0"/>
    <x v="2"/>
    <s v="India"/>
    <n v="47"/>
    <n v="4500"/>
    <n v="211500"/>
    <n v="1700"/>
    <n v="209800"/>
    <n v="131600"/>
    <n v="132785.75"/>
    <n v="78714.25"/>
    <n v="208614.25"/>
    <n v="727"/>
    <n v="1185.75"/>
    <x v="7"/>
    <n v="2800"/>
    <s v="Mumbai Mega Hub"/>
    <x v="2"/>
  </r>
  <r>
    <n v="101304"/>
    <x v="1301"/>
    <x v="1"/>
    <s v="2025"/>
    <s v="Amazon Logistics"/>
    <x v="3"/>
    <x v="0"/>
    <x v="3"/>
    <s v="India"/>
    <n v="38"/>
    <n v="12000"/>
    <n v="456000"/>
    <n v="4000"/>
    <n v="452000"/>
    <n v="304000"/>
    <n v="304715.82"/>
    <n v="151284.18"/>
    <n v="451284.18"/>
    <n v="659"/>
    <n v="715.82"/>
    <x v="4"/>
    <n v="8000"/>
    <s v="Delhi NCR Mega Hub"/>
    <x v="3"/>
  </r>
  <r>
    <n v="101305"/>
    <x v="1302"/>
    <x v="1"/>
    <s v="2025"/>
    <s v="Xpressbees"/>
    <x v="6"/>
    <x v="1"/>
    <x v="2"/>
    <s v="India"/>
    <n v="8"/>
    <n v="15000"/>
    <n v="120000"/>
    <n v="5500"/>
    <n v="114500"/>
    <n v="76000"/>
    <n v="76682.11"/>
    <n v="43317.89"/>
    <n v="113817.89"/>
    <n v="424"/>
    <n v="682.11"/>
    <x v="11"/>
    <n v="9500"/>
    <s v="Mumbai Mega Hub"/>
    <x v="2"/>
  </r>
  <r>
    <n v="101306"/>
    <x v="1303"/>
    <x v="1"/>
    <s v="2025"/>
    <s v="Ekart"/>
    <x v="5"/>
    <x v="2"/>
    <x v="3"/>
    <s v="India"/>
    <n v="27"/>
    <n v="4500"/>
    <n v="121500"/>
    <n v="2000"/>
    <n v="119500"/>
    <n v="67500"/>
    <n v="69425.66"/>
    <n v="52074.34"/>
    <n v="117574.34"/>
    <n v="338"/>
    <n v="1925.66"/>
    <x v="6"/>
    <n v="2500"/>
    <s v="Delhi NCR Mega Hub"/>
    <x v="3"/>
  </r>
  <r>
    <n v="101307"/>
    <x v="1304"/>
    <x v="10"/>
    <s v="2025"/>
    <s v="DHL"/>
    <x v="6"/>
    <x v="1"/>
    <x v="3"/>
    <s v="India"/>
    <n v="57"/>
    <n v="4500"/>
    <n v="256500"/>
    <n v="1700"/>
    <n v="254800"/>
    <n v="159600"/>
    <n v="160684.79999999999"/>
    <n v="95815.200000000012"/>
    <n v="253715.20000000001"/>
    <n v="726"/>
    <n v="1084.8"/>
    <x v="7"/>
    <n v="2800"/>
    <s v="Delhi NCR Mega Hub"/>
    <x v="3"/>
  </r>
  <r>
    <n v="101308"/>
    <x v="1305"/>
    <x v="3"/>
    <s v="2025"/>
    <s v="Delhivery"/>
    <x v="5"/>
    <x v="0"/>
    <x v="1"/>
    <s v="India"/>
    <n v="91"/>
    <n v="2800"/>
    <n v="254800"/>
    <n v="1300"/>
    <n v="253500"/>
    <n v="136500"/>
    <n v="137593.35"/>
    <n v="117206.65"/>
    <n v="252406.65"/>
    <n v="443"/>
    <n v="1093.3499999999999"/>
    <x v="18"/>
    <n v="1500"/>
    <s v="Nagpur Central Hub"/>
    <x v="1"/>
  </r>
  <r>
    <n v="101309"/>
    <x v="1306"/>
    <x v="4"/>
    <s v="2025"/>
    <s v="Ecom Express"/>
    <x v="3"/>
    <x v="0"/>
    <x v="3"/>
    <s v="India"/>
    <n v="66"/>
    <n v="8500"/>
    <n v="561000"/>
    <n v="3000"/>
    <n v="558000"/>
    <n v="363000"/>
    <n v="364004.96"/>
    <n v="196995.03999999998"/>
    <n v="556995.04"/>
    <n v="653"/>
    <n v="1004.96"/>
    <x v="8"/>
    <n v="5500"/>
    <s v="Delhi NCR Mega Hub"/>
    <x v="3"/>
  </r>
  <r>
    <n v="101310"/>
    <x v="1307"/>
    <x v="9"/>
    <s v="2025"/>
    <s v="DHL"/>
    <x v="3"/>
    <x v="2"/>
    <x v="1"/>
    <s v="India"/>
    <n v="76"/>
    <n v="8500"/>
    <n v="646000"/>
    <n v="3000"/>
    <n v="643000"/>
    <n v="418000"/>
    <n v="418560.77"/>
    <n v="227439.22999999998"/>
    <n v="642439.23"/>
    <n v="1048"/>
    <n v="560.77"/>
    <x v="8"/>
    <n v="5500"/>
    <s v="Nagpur Central Hub"/>
    <x v="1"/>
  </r>
  <r>
    <n v="101311"/>
    <x v="1308"/>
    <x v="0"/>
    <s v="2025"/>
    <s v="FedEx"/>
    <x v="2"/>
    <x v="0"/>
    <x v="0"/>
    <s v="India"/>
    <n v="53"/>
    <n v="450"/>
    <n v="23850"/>
    <n v="250"/>
    <n v="23600"/>
    <n v="10600"/>
    <n v="11416.58"/>
    <n v="12433.42"/>
    <n v="22783.42"/>
    <n v="773"/>
    <n v="816.58"/>
    <x v="3"/>
    <n v="200"/>
    <s v="Bengaluru Regional Hub"/>
    <x v="0"/>
  </r>
  <r>
    <n v="101312"/>
    <x v="1309"/>
    <x v="11"/>
    <s v="2025"/>
    <s v="Ekart"/>
    <x v="6"/>
    <x v="0"/>
    <x v="2"/>
    <s v="India"/>
    <n v="83"/>
    <n v="4500"/>
    <n v="373500"/>
    <n v="1700"/>
    <n v="371800"/>
    <n v="232400"/>
    <n v="232859.63"/>
    <n v="140640.37"/>
    <n v="371340.37"/>
    <n v="935"/>
    <n v="459.63"/>
    <x v="7"/>
    <n v="2800"/>
    <s v="Mumbai Mega Hub"/>
    <x v="2"/>
  </r>
  <r>
    <n v="101313"/>
    <x v="1310"/>
    <x v="7"/>
    <s v="2025"/>
    <s v="Ekart"/>
    <x v="6"/>
    <x v="2"/>
    <x v="2"/>
    <s v="India"/>
    <n v="21"/>
    <n v="15000"/>
    <n v="315000"/>
    <n v="5500"/>
    <n v="309500"/>
    <n v="199500"/>
    <n v="200304.41"/>
    <n v="114695.59"/>
    <n v="308695.59000000003"/>
    <n v="507"/>
    <n v="804.41"/>
    <x v="11"/>
    <n v="9500"/>
    <s v="Mumbai Mega Hub"/>
    <x v="2"/>
  </r>
  <r>
    <n v="101314"/>
    <x v="1311"/>
    <x v="6"/>
    <s v="2025"/>
    <s v="Ecom Express"/>
    <x v="4"/>
    <x v="0"/>
    <x v="1"/>
    <s v="India"/>
    <n v="20"/>
    <n v="1500"/>
    <n v="30000"/>
    <n v="700"/>
    <n v="29300"/>
    <n v="16000"/>
    <n v="16903.919999999998"/>
    <n v="13096.080000000002"/>
    <n v="28396.080000000002"/>
    <n v="1039"/>
    <n v="903.92"/>
    <x v="10"/>
    <n v="800"/>
    <s v="Nagpur Central Hub"/>
    <x v="1"/>
  </r>
  <r>
    <n v="101315"/>
    <x v="1312"/>
    <x v="7"/>
    <s v="2025"/>
    <s v="FedEx"/>
    <x v="2"/>
    <x v="0"/>
    <x v="1"/>
    <s v="India"/>
    <n v="93"/>
    <n v="2500"/>
    <n v="232500"/>
    <n v="1000"/>
    <n v="231500"/>
    <n v="139500"/>
    <n v="139708.07"/>
    <n v="92791.93"/>
    <n v="231291.93"/>
    <n v="938"/>
    <n v="208.07"/>
    <x v="12"/>
    <n v="1500"/>
    <s v="Nagpur Central Hub"/>
    <x v="1"/>
  </r>
  <r>
    <n v="101316"/>
    <x v="1313"/>
    <x v="4"/>
    <s v="2025"/>
    <s v="Blue Dart"/>
    <x v="6"/>
    <x v="2"/>
    <x v="2"/>
    <s v="India"/>
    <n v="46"/>
    <n v="15000"/>
    <n v="690000"/>
    <n v="5500"/>
    <n v="684500"/>
    <n v="437000"/>
    <n v="437209.4"/>
    <n v="252790.59999999998"/>
    <n v="684290.6"/>
    <n v="529"/>
    <n v="209.4"/>
    <x v="11"/>
    <n v="9500"/>
    <s v="Mumbai Mega Hub"/>
    <x v="2"/>
  </r>
  <r>
    <n v="101317"/>
    <x v="1314"/>
    <x v="0"/>
    <s v="2025"/>
    <s v="Ecom Express"/>
    <x v="0"/>
    <x v="1"/>
    <x v="0"/>
    <s v="India"/>
    <n v="6"/>
    <n v="3200"/>
    <n v="19200"/>
    <n v="1200"/>
    <n v="18000"/>
    <n v="12000"/>
    <n v="12975.56"/>
    <n v="6224.4400000000005"/>
    <n v="17024.439999999999"/>
    <n v="1043"/>
    <n v="975.56"/>
    <x v="0"/>
    <n v="2000"/>
    <s v="Bengaluru Regional Hub"/>
    <x v="0"/>
  </r>
  <r>
    <n v="101318"/>
    <x v="1315"/>
    <x v="4"/>
    <s v="2025"/>
    <s v="Delhivery"/>
    <x v="2"/>
    <x v="0"/>
    <x v="1"/>
    <s v="India"/>
    <n v="23"/>
    <n v="450"/>
    <n v="10350"/>
    <n v="250"/>
    <n v="10100"/>
    <n v="4600"/>
    <n v="5492.95"/>
    <n v="4857.05"/>
    <n v="9207.0499999999993"/>
    <n v="996"/>
    <n v="892.95"/>
    <x v="3"/>
    <n v="200"/>
    <s v="Nagpur Central Hub"/>
    <x v="1"/>
  </r>
  <r>
    <n v="101319"/>
    <x v="1316"/>
    <x v="5"/>
    <s v="2025"/>
    <s v="Blue Dart"/>
    <x v="3"/>
    <x v="0"/>
    <x v="1"/>
    <s v="India"/>
    <n v="40"/>
    <n v="12000"/>
    <n v="480000"/>
    <n v="4000"/>
    <n v="476000"/>
    <n v="320000"/>
    <n v="320747.90000000002"/>
    <n v="159252.09999999998"/>
    <n v="475252.1"/>
    <n v="375"/>
    <n v="747.9"/>
    <x v="4"/>
    <n v="8000"/>
    <s v="Nagpur Central Hub"/>
    <x v="1"/>
  </r>
  <r>
    <n v="101320"/>
    <x v="1317"/>
    <x v="5"/>
    <s v="2025"/>
    <s v="Shadowfax"/>
    <x v="2"/>
    <x v="2"/>
    <x v="1"/>
    <s v="India"/>
    <n v="24"/>
    <n v="450"/>
    <n v="10800"/>
    <n v="250"/>
    <n v="10550"/>
    <n v="4800"/>
    <n v="5469.28"/>
    <n v="5330.72"/>
    <n v="9880.7199999999993"/>
    <n v="821"/>
    <n v="669.28"/>
    <x v="3"/>
    <n v="200"/>
    <s v="Nagpur Central Hub"/>
    <x v="1"/>
  </r>
  <r>
    <n v="101321"/>
    <x v="1318"/>
    <x v="11"/>
    <s v="2025"/>
    <s v="Blue Dart"/>
    <x v="6"/>
    <x v="0"/>
    <x v="1"/>
    <s v="India"/>
    <n v="31"/>
    <n v="15000"/>
    <n v="465000"/>
    <n v="5500"/>
    <n v="459500"/>
    <n v="294500"/>
    <n v="295150.87"/>
    <n v="169849.13"/>
    <n v="458849.13"/>
    <n v="936"/>
    <n v="650.87"/>
    <x v="11"/>
    <n v="9500"/>
    <s v="Nagpur Central Hub"/>
    <x v="1"/>
  </r>
  <r>
    <n v="101322"/>
    <x v="1319"/>
    <x v="7"/>
    <s v="2025"/>
    <s v="DHL"/>
    <x v="6"/>
    <x v="0"/>
    <x v="1"/>
    <s v="India"/>
    <n v="36"/>
    <n v="15000"/>
    <n v="540000"/>
    <n v="5500"/>
    <n v="534500"/>
    <n v="342000"/>
    <n v="342716.04"/>
    <n v="197283.96000000002"/>
    <n v="533783.96"/>
    <n v="1025"/>
    <n v="716.04"/>
    <x v="11"/>
    <n v="9500"/>
    <s v="Nagpur Central Hub"/>
    <x v="1"/>
  </r>
  <r>
    <n v="101323"/>
    <x v="1320"/>
    <x v="10"/>
    <s v="2025"/>
    <s v="Shadowfax"/>
    <x v="4"/>
    <x v="2"/>
    <x v="3"/>
    <s v="India"/>
    <n v="24"/>
    <n v="1500"/>
    <n v="36000"/>
    <n v="700"/>
    <n v="35300"/>
    <n v="19200"/>
    <n v="20108.87"/>
    <n v="15891.130000000001"/>
    <n v="34391.129999999997"/>
    <n v="587"/>
    <n v="908.87"/>
    <x v="10"/>
    <n v="800"/>
    <s v="Delhi NCR Mega Hub"/>
    <x v="3"/>
  </r>
  <r>
    <n v="101324"/>
    <x v="1321"/>
    <x v="1"/>
    <s v="2025"/>
    <s v="FedEx"/>
    <x v="0"/>
    <x v="2"/>
    <x v="3"/>
    <s v="India"/>
    <n v="38"/>
    <n v="3200"/>
    <n v="121600"/>
    <n v="1200"/>
    <n v="120400"/>
    <n v="76000"/>
    <n v="77700.78"/>
    <n v="43899.22"/>
    <n v="118699.22"/>
    <n v="996"/>
    <n v="1700.78"/>
    <x v="0"/>
    <n v="2000"/>
    <s v="Delhi NCR Mega Hub"/>
    <x v="3"/>
  </r>
  <r>
    <n v="101325"/>
    <x v="1322"/>
    <x v="4"/>
    <s v="2025"/>
    <s v="Delhivery"/>
    <x v="6"/>
    <x v="0"/>
    <x v="0"/>
    <s v="India"/>
    <n v="19"/>
    <n v="15000"/>
    <n v="285000"/>
    <n v="5500"/>
    <n v="279500"/>
    <n v="180500"/>
    <n v="181115.72"/>
    <n v="103884.28"/>
    <n v="278884.28000000003"/>
    <n v="1098"/>
    <n v="615.72"/>
    <x v="11"/>
    <n v="9500"/>
    <s v="Bengaluru Regional Hub"/>
    <x v="0"/>
  </r>
  <r>
    <n v="101326"/>
    <x v="1323"/>
    <x v="2"/>
    <s v="2025"/>
    <s v="FedEx"/>
    <x v="2"/>
    <x v="0"/>
    <x v="1"/>
    <s v="India"/>
    <n v="70"/>
    <n v="2500"/>
    <n v="175000"/>
    <n v="1000"/>
    <n v="174000"/>
    <n v="105000"/>
    <n v="105584.09"/>
    <n v="69415.91"/>
    <n v="173415.91"/>
    <n v="1011"/>
    <n v="584.09"/>
    <x v="12"/>
    <n v="1500"/>
    <s v="Nagpur Central Hub"/>
    <x v="1"/>
  </r>
  <r>
    <n v="101327"/>
    <x v="1324"/>
    <x v="10"/>
    <s v="2025"/>
    <s v="Amazon Logistics"/>
    <x v="3"/>
    <x v="2"/>
    <x v="4"/>
    <s v="India"/>
    <n v="62"/>
    <n v="12000"/>
    <n v="744000"/>
    <n v="4000"/>
    <n v="740000"/>
    <n v="496000"/>
    <n v="496578.78"/>
    <n v="247421.21999999997"/>
    <n v="739421.22"/>
    <n v="1057"/>
    <n v="578.78"/>
    <x v="4"/>
    <n v="8000"/>
    <s v="Kolkata Regional Hub"/>
    <x v="4"/>
  </r>
  <r>
    <n v="101328"/>
    <x v="1325"/>
    <x v="7"/>
    <s v="2025"/>
    <s v="Ecom Express"/>
    <x v="2"/>
    <x v="0"/>
    <x v="2"/>
    <s v="India"/>
    <n v="78"/>
    <n v="450"/>
    <n v="35100"/>
    <n v="250"/>
    <n v="34850"/>
    <n v="15600"/>
    <n v="15987.63"/>
    <n v="19112.370000000003"/>
    <n v="34462.370000000003"/>
    <n v="555"/>
    <n v="387.63"/>
    <x v="3"/>
    <n v="200"/>
    <s v="Mumbai Mega Hub"/>
    <x v="2"/>
  </r>
  <r>
    <n v="101329"/>
    <x v="1326"/>
    <x v="5"/>
    <s v="2025"/>
    <s v="Shadowfax"/>
    <x v="2"/>
    <x v="0"/>
    <x v="4"/>
    <s v="India"/>
    <n v="53"/>
    <n v="450"/>
    <n v="23850"/>
    <n v="250"/>
    <n v="23600"/>
    <n v="10600"/>
    <n v="11171.47"/>
    <n v="12678.53"/>
    <n v="23028.53"/>
    <n v="1161"/>
    <n v="571.47"/>
    <x v="3"/>
    <n v="200"/>
    <s v="Kolkata Regional Hub"/>
    <x v="4"/>
  </r>
  <r>
    <n v="101330"/>
    <x v="1327"/>
    <x v="9"/>
    <s v="2025"/>
    <s v="Blue Dart"/>
    <x v="2"/>
    <x v="0"/>
    <x v="1"/>
    <s v="India"/>
    <n v="68"/>
    <n v="2500"/>
    <n v="170000"/>
    <n v="1000"/>
    <n v="169000"/>
    <n v="102000"/>
    <n v="102820.33"/>
    <n v="67179.67"/>
    <n v="168179.67"/>
    <n v="589"/>
    <n v="820.33"/>
    <x v="12"/>
    <n v="1500"/>
    <s v="Nagpur Central Hub"/>
    <x v="1"/>
  </r>
  <r>
    <n v="101331"/>
    <x v="1328"/>
    <x v="5"/>
    <s v="2025"/>
    <s v="DHL"/>
    <x v="3"/>
    <x v="2"/>
    <x v="1"/>
    <s v="India"/>
    <n v="51"/>
    <n v="8500"/>
    <n v="433500"/>
    <n v="3000"/>
    <n v="430500"/>
    <n v="280500"/>
    <n v="281163.34999999998"/>
    <n v="152336.65000000002"/>
    <n v="429836.65"/>
    <n v="993"/>
    <n v="663.35"/>
    <x v="8"/>
    <n v="5500"/>
    <s v="Nagpur Central Hub"/>
    <x v="1"/>
  </r>
  <r>
    <n v="101332"/>
    <x v="1329"/>
    <x v="0"/>
    <s v="2025"/>
    <s v="Shadowfax"/>
    <x v="0"/>
    <x v="0"/>
    <x v="2"/>
    <s v="India"/>
    <n v="73"/>
    <n v="3200"/>
    <n v="233600"/>
    <n v="1200"/>
    <n v="232400"/>
    <n v="146000"/>
    <n v="146566.49"/>
    <n v="87033.510000000009"/>
    <n v="231833.51"/>
    <n v="732"/>
    <n v="566.49"/>
    <x v="0"/>
    <n v="2000"/>
    <s v="Mumbai Mega Hub"/>
    <x v="2"/>
  </r>
  <r>
    <n v="101333"/>
    <x v="1330"/>
    <x v="0"/>
    <s v="2025"/>
    <s v="DHL"/>
    <x v="3"/>
    <x v="0"/>
    <x v="1"/>
    <s v="India"/>
    <n v="64"/>
    <n v="8500"/>
    <n v="544000"/>
    <n v="3000"/>
    <n v="541000"/>
    <n v="352000"/>
    <n v="352464.36"/>
    <n v="191535.64"/>
    <n v="540535.64"/>
    <n v="600"/>
    <n v="464.36"/>
    <x v="8"/>
    <n v="5500"/>
    <s v="Nagpur Central Hub"/>
    <x v="1"/>
  </r>
  <r>
    <n v="101334"/>
    <x v="1331"/>
    <x v="7"/>
    <s v="2025"/>
    <s v="Delhivery"/>
    <x v="5"/>
    <x v="1"/>
    <x v="4"/>
    <s v="India"/>
    <n v="91"/>
    <n v="1800"/>
    <n v="163800"/>
    <n v="900"/>
    <n v="162900"/>
    <n v="81900"/>
    <n v="82369.2"/>
    <n v="81430.8"/>
    <n v="162430.79999999999"/>
    <n v="1111"/>
    <n v="469.2"/>
    <x v="9"/>
    <n v="900"/>
    <s v="Kolkata Regional Hub"/>
    <x v="4"/>
  </r>
  <r>
    <n v="101335"/>
    <x v="1332"/>
    <x v="10"/>
    <s v="2025"/>
    <s v="Shadowfax"/>
    <x v="1"/>
    <x v="1"/>
    <x v="2"/>
    <s v="India"/>
    <n v="93"/>
    <n v="45000"/>
    <n v="4185000"/>
    <n v="13000"/>
    <n v="4172000"/>
    <n v="2976000"/>
    <n v="2976891.51"/>
    <n v="1208108.4900000002"/>
    <n v="4171108.49"/>
    <n v="793"/>
    <n v="891.51"/>
    <x v="2"/>
    <n v="32000"/>
    <s v="Mumbai Mega Hub"/>
    <x v="2"/>
  </r>
  <r>
    <n v="101336"/>
    <x v="1333"/>
    <x v="3"/>
    <s v="2025"/>
    <s v="Ecom Express"/>
    <x v="1"/>
    <x v="1"/>
    <x v="4"/>
    <s v="India"/>
    <n v="46"/>
    <n v="45000"/>
    <n v="2070000"/>
    <n v="13000"/>
    <n v="2057000"/>
    <n v="1472000"/>
    <n v="1472548.58"/>
    <n v="597451.41999999993"/>
    <n v="2056451.42"/>
    <n v="498"/>
    <n v="548.58000000000004"/>
    <x v="2"/>
    <n v="32000"/>
    <s v="Kolkata Regional Hub"/>
    <x v="4"/>
  </r>
  <r>
    <n v="101337"/>
    <x v="1334"/>
    <x v="8"/>
    <s v="2025"/>
    <s v="Blue Dart"/>
    <x v="5"/>
    <x v="1"/>
    <x v="3"/>
    <s v="India"/>
    <n v="40"/>
    <n v="2800"/>
    <n v="112000"/>
    <n v="1300"/>
    <n v="110700"/>
    <n v="60000"/>
    <n v="60447.4"/>
    <n v="51552.6"/>
    <n v="110252.6"/>
    <n v="589"/>
    <n v="447.4"/>
    <x v="18"/>
    <n v="1500"/>
    <s v="Delhi NCR Mega Hub"/>
    <x v="3"/>
  </r>
  <r>
    <n v="101338"/>
    <x v="1335"/>
    <x v="6"/>
    <s v="2025"/>
    <s v="Amazon Logistics"/>
    <x v="0"/>
    <x v="0"/>
    <x v="4"/>
    <s v="India"/>
    <n v="17"/>
    <n v="3200"/>
    <n v="54400"/>
    <n v="1200"/>
    <n v="53200"/>
    <n v="34000"/>
    <n v="34703.839999999997"/>
    <n v="19696.160000000003"/>
    <n v="52496.160000000003"/>
    <n v="936"/>
    <n v="703.84"/>
    <x v="0"/>
    <n v="2000"/>
    <s v="Kolkata Regional Hub"/>
    <x v="4"/>
  </r>
  <r>
    <n v="101339"/>
    <x v="1336"/>
    <x v="6"/>
    <s v="2025"/>
    <s v="Shadowfax"/>
    <x v="3"/>
    <x v="1"/>
    <x v="4"/>
    <s v="India"/>
    <n v="26"/>
    <n v="8500"/>
    <n v="221000"/>
    <n v="3000"/>
    <n v="218000"/>
    <n v="143000"/>
    <n v="143690.51"/>
    <n v="77309.489999999991"/>
    <n v="217309.49"/>
    <n v="372"/>
    <n v="690.51"/>
    <x v="8"/>
    <n v="5500"/>
    <s v="Kolkata Regional Hub"/>
    <x v="4"/>
  </r>
  <r>
    <n v="101340"/>
    <x v="1337"/>
    <x v="1"/>
    <s v="2025"/>
    <s v="DHL"/>
    <x v="5"/>
    <x v="0"/>
    <x v="0"/>
    <s v="India"/>
    <n v="7"/>
    <n v="1800"/>
    <n v="12600"/>
    <n v="900"/>
    <n v="11700"/>
    <n v="6300"/>
    <n v="7156.6"/>
    <n v="5443.4"/>
    <n v="10843.4"/>
    <n v="1163"/>
    <n v="856.6"/>
    <x v="9"/>
    <n v="900"/>
    <s v="Bengaluru Regional Hub"/>
    <x v="0"/>
  </r>
  <r>
    <n v="101341"/>
    <x v="1338"/>
    <x v="11"/>
    <s v="2025"/>
    <s v="Shadowfax"/>
    <x v="5"/>
    <x v="1"/>
    <x v="4"/>
    <s v="India"/>
    <n v="3"/>
    <n v="4500"/>
    <n v="13500"/>
    <n v="2000"/>
    <n v="11500"/>
    <n v="7500"/>
    <n v="7914.36"/>
    <n v="5585.64"/>
    <n v="11085.64"/>
    <n v="429"/>
    <n v="414.36"/>
    <x v="6"/>
    <n v="2500"/>
    <s v="Kolkata Regional Hub"/>
    <x v="4"/>
  </r>
  <r>
    <n v="101342"/>
    <x v="1339"/>
    <x v="1"/>
    <s v="2025"/>
    <s v="Ecom Express"/>
    <x v="5"/>
    <x v="0"/>
    <x v="2"/>
    <s v="India"/>
    <n v="90"/>
    <n v="4500"/>
    <n v="405000"/>
    <n v="2000"/>
    <n v="403000"/>
    <n v="225000"/>
    <n v="225299.31"/>
    <n v="179700.69"/>
    <n v="402700.69"/>
    <n v="1061"/>
    <n v="299.31"/>
    <x v="6"/>
    <n v="2500"/>
    <s v="Mumbai Mega Hub"/>
    <x v="2"/>
  </r>
  <r>
    <n v="101343"/>
    <x v="1340"/>
    <x v="11"/>
    <s v="2025"/>
    <s v="Shadowfax"/>
    <x v="7"/>
    <x v="2"/>
    <x v="3"/>
    <s v="India"/>
    <n v="62"/>
    <n v="600"/>
    <n v="37200"/>
    <n v="250"/>
    <n v="36950"/>
    <n v="21700"/>
    <n v="22102.16"/>
    <n v="15097.84"/>
    <n v="36547.839999999997"/>
    <n v="660"/>
    <n v="402.16"/>
    <x v="14"/>
    <n v="350"/>
    <s v="Delhi NCR Mega Hub"/>
    <x v="3"/>
  </r>
  <r>
    <n v="101344"/>
    <x v="1341"/>
    <x v="11"/>
    <s v="2025"/>
    <s v="Xpressbees"/>
    <x v="4"/>
    <x v="0"/>
    <x v="0"/>
    <s v="India"/>
    <n v="39"/>
    <n v="1500"/>
    <n v="58500"/>
    <n v="700"/>
    <n v="57800"/>
    <n v="31200"/>
    <n v="32010.3"/>
    <n v="26489.7"/>
    <n v="56989.7"/>
    <n v="1054"/>
    <n v="810.3"/>
    <x v="10"/>
    <n v="800"/>
    <s v="Bengaluru Regional Hub"/>
    <x v="0"/>
  </r>
  <r>
    <n v="101345"/>
    <x v="1342"/>
    <x v="5"/>
    <s v="2025"/>
    <s v="Ecom Express"/>
    <x v="3"/>
    <x v="1"/>
    <x v="4"/>
    <s v="India"/>
    <n v="69"/>
    <n v="12000"/>
    <n v="828000"/>
    <n v="4000"/>
    <n v="824000"/>
    <n v="552000"/>
    <n v="552708.09"/>
    <n v="275291.91000000003"/>
    <n v="823291.91"/>
    <n v="815"/>
    <n v="708.09"/>
    <x v="4"/>
    <n v="8000"/>
    <s v="Kolkata Regional Hub"/>
    <x v="4"/>
  </r>
  <r>
    <n v="101346"/>
    <x v="1343"/>
    <x v="9"/>
    <s v="2025"/>
    <s v="Delhivery"/>
    <x v="4"/>
    <x v="0"/>
    <x v="2"/>
    <s v="India"/>
    <n v="6"/>
    <n v="5500"/>
    <n v="33000"/>
    <n v="2000"/>
    <n v="31000"/>
    <n v="21000"/>
    <n v="21254.73"/>
    <n v="11745.27"/>
    <n v="30745.27"/>
    <n v="714"/>
    <n v="254.73"/>
    <x v="5"/>
    <n v="3500"/>
    <s v="Mumbai Mega Hub"/>
    <x v="2"/>
  </r>
  <r>
    <n v="101347"/>
    <x v="1344"/>
    <x v="9"/>
    <s v="2025"/>
    <s v="Amazon Logistics"/>
    <x v="4"/>
    <x v="0"/>
    <x v="2"/>
    <s v="India"/>
    <n v="51"/>
    <n v="5500"/>
    <n v="280500"/>
    <n v="2000"/>
    <n v="278500"/>
    <n v="178500"/>
    <n v="179656.5"/>
    <n v="100843.5"/>
    <n v="277343.5"/>
    <n v="312"/>
    <n v="1156.5"/>
    <x v="5"/>
    <n v="3500"/>
    <s v="Mumbai Mega Hub"/>
    <x v="2"/>
  </r>
  <r>
    <n v="101348"/>
    <x v="1345"/>
    <x v="3"/>
    <s v="2025"/>
    <s v="FedEx"/>
    <x v="3"/>
    <x v="1"/>
    <x v="3"/>
    <s v="India"/>
    <n v="1"/>
    <n v="8500"/>
    <n v="8500"/>
    <n v="3000"/>
    <n v="5500"/>
    <n v="5500"/>
    <n v="6547.4"/>
    <n v="1952.6000000000004"/>
    <n v="4452.6000000000004"/>
    <n v="680"/>
    <n v="1047.4000000000001"/>
    <x v="8"/>
    <n v="5500"/>
    <s v="Delhi NCR Mega Hub"/>
    <x v="3"/>
  </r>
  <r>
    <n v="101349"/>
    <x v="1346"/>
    <x v="3"/>
    <s v="2025"/>
    <s v="Shadowfax"/>
    <x v="5"/>
    <x v="0"/>
    <x v="3"/>
    <s v="India"/>
    <n v="11"/>
    <n v="4500"/>
    <n v="49500"/>
    <n v="2000"/>
    <n v="47500"/>
    <n v="27500"/>
    <n v="29587.14"/>
    <n v="19912.86"/>
    <n v="45412.86"/>
    <n v="402"/>
    <n v="2087.14"/>
    <x v="6"/>
    <n v="2500"/>
    <s v="Delhi NCR Mega Hub"/>
    <x v="3"/>
  </r>
  <r>
    <n v="101350"/>
    <x v="1347"/>
    <x v="0"/>
    <s v="2025"/>
    <s v="Delhivery"/>
    <x v="7"/>
    <x v="2"/>
    <x v="4"/>
    <s v="India"/>
    <n v="16"/>
    <n v="850"/>
    <n v="13600"/>
    <n v="300"/>
    <n v="13300"/>
    <n v="8800"/>
    <n v="11341.64"/>
    <n v="2258.3600000000006"/>
    <n v="10758.36"/>
    <n v="823"/>
    <n v="2541.64"/>
    <x v="13"/>
    <n v="550"/>
    <s v="Kolkata Regional Hub"/>
    <x v="4"/>
  </r>
  <r>
    <n v="101351"/>
    <x v="1348"/>
    <x v="1"/>
    <s v="2025"/>
    <s v="Amazon Logistics"/>
    <x v="0"/>
    <x v="1"/>
    <x v="2"/>
    <s v="India"/>
    <n v="33"/>
    <n v="3200"/>
    <n v="105600"/>
    <n v="1200"/>
    <n v="104400"/>
    <n v="66000"/>
    <n v="66525.5"/>
    <n v="39074.5"/>
    <n v="103874.5"/>
    <n v="355"/>
    <n v="525.5"/>
    <x v="0"/>
    <n v="2000"/>
    <s v="Mumbai Mega Hub"/>
    <x v="2"/>
  </r>
  <r>
    <n v="101352"/>
    <x v="1349"/>
    <x v="1"/>
    <s v="2025"/>
    <s v="FedEx"/>
    <x v="3"/>
    <x v="0"/>
    <x v="4"/>
    <s v="India"/>
    <n v="78"/>
    <n v="8500"/>
    <n v="663000"/>
    <n v="3000"/>
    <n v="660000"/>
    <n v="429000"/>
    <n v="429509.2"/>
    <n v="233490.8"/>
    <n v="659490.80000000005"/>
    <n v="1135"/>
    <n v="509.2"/>
    <x v="8"/>
    <n v="5500"/>
    <s v="Kolkata Regional Hub"/>
    <x v="4"/>
  </r>
  <r>
    <n v="101353"/>
    <x v="1350"/>
    <x v="5"/>
    <s v="2025"/>
    <s v="Ecom Express"/>
    <x v="5"/>
    <x v="1"/>
    <x v="2"/>
    <s v="India"/>
    <n v="37"/>
    <n v="1800"/>
    <n v="66600"/>
    <n v="900"/>
    <n v="65700"/>
    <n v="33300"/>
    <n v="33710.76"/>
    <n v="32889.24"/>
    <n v="65289.24"/>
    <n v="665"/>
    <n v="410.76"/>
    <x v="9"/>
    <n v="900"/>
    <s v="Mumbai Mega Hub"/>
    <x v="2"/>
  </r>
  <r>
    <n v="101354"/>
    <x v="1351"/>
    <x v="8"/>
    <s v="2025"/>
    <s v="Delhivery"/>
    <x v="3"/>
    <x v="1"/>
    <x v="3"/>
    <s v="India"/>
    <n v="87"/>
    <n v="12000"/>
    <n v="1044000"/>
    <n v="4000"/>
    <n v="1040000"/>
    <n v="696000"/>
    <n v="696224.53"/>
    <n v="347775.47"/>
    <n v="1039775.47"/>
    <n v="724"/>
    <n v="224.53"/>
    <x v="4"/>
    <n v="8000"/>
    <s v="Delhi NCR Mega Hub"/>
    <x v="3"/>
  </r>
  <r>
    <n v="101355"/>
    <x v="1352"/>
    <x v="10"/>
    <s v="2025"/>
    <s v="Blue Dart"/>
    <x v="4"/>
    <x v="1"/>
    <x v="1"/>
    <s v="India"/>
    <n v="98"/>
    <n v="1500"/>
    <n v="147000"/>
    <n v="700"/>
    <n v="146300"/>
    <n v="78400"/>
    <n v="79172.11"/>
    <n v="67827.89"/>
    <n v="145527.89000000001"/>
    <n v="909"/>
    <n v="772.11"/>
    <x v="10"/>
    <n v="800"/>
    <s v="Nagpur Central Hub"/>
    <x v="1"/>
  </r>
  <r>
    <n v="101356"/>
    <x v="1353"/>
    <x v="6"/>
    <s v="2025"/>
    <s v="Amazon Logistics"/>
    <x v="3"/>
    <x v="2"/>
    <x v="0"/>
    <s v="India"/>
    <n v="63"/>
    <n v="12000"/>
    <n v="756000"/>
    <n v="4000"/>
    <n v="752000"/>
    <n v="504000"/>
    <n v="504443.2"/>
    <n v="251556.8"/>
    <n v="751556.8"/>
    <n v="1003"/>
    <n v="443.2"/>
    <x v="4"/>
    <n v="8000"/>
    <s v="Bengaluru Regional Hub"/>
    <x v="0"/>
  </r>
  <r>
    <n v="101357"/>
    <x v="1354"/>
    <x v="7"/>
    <s v="2025"/>
    <s v="Shadowfax"/>
    <x v="1"/>
    <x v="0"/>
    <x v="1"/>
    <s v="India"/>
    <n v="28"/>
    <n v="3500"/>
    <n v="98000"/>
    <n v="1300"/>
    <n v="96700"/>
    <n v="61600"/>
    <n v="61778.73"/>
    <n v="36221.269999999997"/>
    <n v="96521.27"/>
    <n v="944"/>
    <n v="178.73"/>
    <x v="16"/>
    <n v="2200"/>
    <s v="Nagpur Central Hub"/>
    <x v="1"/>
  </r>
  <r>
    <n v="101358"/>
    <x v="1355"/>
    <x v="9"/>
    <s v="2025"/>
    <s v="Ekart"/>
    <x v="0"/>
    <x v="1"/>
    <x v="0"/>
    <s v="India"/>
    <n v="2"/>
    <n v="3200"/>
    <n v="6400"/>
    <n v="1200"/>
    <n v="5200"/>
    <n v="4000"/>
    <n v="6166.34"/>
    <n v="233.65999999999985"/>
    <n v="3033.66"/>
    <n v="1169"/>
    <n v="2166.34"/>
    <x v="0"/>
    <n v="2000"/>
    <s v="Bengaluru Regional Hub"/>
    <x v="0"/>
  </r>
  <r>
    <n v="101359"/>
    <x v="1356"/>
    <x v="0"/>
    <s v="2025"/>
    <s v="Ecom Express"/>
    <x v="2"/>
    <x v="0"/>
    <x v="0"/>
    <s v="India"/>
    <n v="20"/>
    <n v="450"/>
    <n v="9000"/>
    <n v="250"/>
    <n v="8750"/>
    <n v="4000"/>
    <n v="4474.3999999999996"/>
    <n v="4525.6000000000004"/>
    <n v="8275.6"/>
    <n v="1014"/>
    <n v="474.4"/>
    <x v="3"/>
    <n v="200"/>
    <s v="Bengaluru Regional Hub"/>
    <x v="0"/>
  </r>
  <r>
    <n v="101360"/>
    <x v="1357"/>
    <x v="2"/>
    <s v="2025"/>
    <s v="Amazon Logistics"/>
    <x v="5"/>
    <x v="0"/>
    <x v="1"/>
    <s v="India"/>
    <n v="85"/>
    <n v="2800"/>
    <n v="238000"/>
    <n v="1300"/>
    <n v="236700"/>
    <n v="127500"/>
    <n v="128215.35"/>
    <n v="109784.65"/>
    <n v="235984.65"/>
    <n v="1044"/>
    <n v="715.35"/>
    <x v="18"/>
    <n v="1500"/>
    <s v="Nagpur Central Hub"/>
    <x v="1"/>
  </r>
  <r>
    <n v="101361"/>
    <x v="1358"/>
    <x v="7"/>
    <s v="2025"/>
    <s v="Amazon Logistics"/>
    <x v="1"/>
    <x v="2"/>
    <x v="4"/>
    <s v="India"/>
    <n v="95"/>
    <n v="25000"/>
    <n v="2375000"/>
    <n v="7000"/>
    <n v="2368000"/>
    <n v="1710000"/>
    <n v="1710471.77"/>
    <n v="664528.23"/>
    <n v="2367528.23"/>
    <n v="788"/>
    <n v="471.77"/>
    <x v="17"/>
    <n v="18000"/>
    <s v="Kolkata Regional Hub"/>
    <x v="4"/>
  </r>
  <r>
    <n v="101362"/>
    <x v="1359"/>
    <x v="8"/>
    <s v="2025"/>
    <s v="DHL"/>
    <x v="3"/>
    <x v="1"/>
    <x v="4"/>
    <s v="India"/>
    <n v="44"/>
    <n v="8500"/>
    <n v="374000"/>
    <n v="3000"/>
    <n v="371000"/>
    <n v="242000"/>
    <n v="242708.02"/>
    <n v="131291.98000000001"/>
    <n v="370291.98"/>
    <n v="1008"/>
    <n v="708.02"/>
    <x v="8"/>
    <n v="5500"/>
    <s v="Kolkata Regional Hub"/>
    <x v="4"/>
  </r>
  <r>
    <n v="101363"/>
    <x v="1360"/>
    <x v="9"/>
    <s v="2025"/>
    <s v="Amazon Logistics"/>
    <x v="0"/>
    <x v="2"/>
    <x v="1"/>
    <s v="India"/>
    <n v="37"/>
    <n v="3200"/>
    <n v="118400"/>
    <n v="1200"/>
    <n v="117200"/>
    <n v="74000"/>
    <n v="75627.69"/>
    <n v="42772.31"/>
    <n v="115572.31"/>
    <n v="765"/>
    <n v="1627.69"/>
    <x v="0"/>
    <n v="2000"/>
    <s v="Nagpur Central Hub"/>
    <x v="1"/>
  </r>
  <r>
    <n v="101364"/>
    <x v="1361"/>
    <x v="4"/>
    <s v="2025"/>
    <s v="Delhivery"/>
    <x v="5"/>
    <x v="0"/>
    <x v="4"/>
    <s v="India"/>
    <n v="77"/>
    <n v="2800"/>
    <n v="215600"/>
    <n v="1300"/>
    <n v="214300"/>
    <n v="115500"/>
    <n v="115934.3"/>
    <n v="99665.7"/>
    <n v="213865.7"/>
    <n v="802"/>
    <n v="434.3"/>
    <x v="18"/>
    <n v="1500"/>
    <s v="Kolkata Regional Hub"/>
    <x v="4"/>
  </r>
  <r>
    <n v="101365"/>
    <x v="1362"/>
    <x v="6"/>
    <s v="2025"/>
    <s v="Ecom Express"/>
    <x v="6"/>
    <x v="0"/>
    <x v="0"/>
    <s v="India"/>
    <n v="74"/>
    <n v="15000"/>
    <n v="1110000"/>
    <n v="5500"/>
    <n v="1104500"/>
    <n v="703000"/>
    <n v="703138"/>
    <n v="406862"/>
    <n v="1104362"/>
    <n v="325"/>
    <n v="138"/>
    <x v="11"/>
    <n v="9500"/>
    <s v="Bengaluru Regional Hub"/>
    <x v="0"/>
  </r>
  <r>
    <n v="101366"/>
    <x v="1363"/>
    <x v="11"/>
    <s v="2025"/>
    <s v="Ecom Express"/>
    <x v="6"/>
    <x v="1"/>
    <x v="3"/>
    <s v="India"/>
    <n v="18"/>
    <n v="4500"/>
    <n v="81000"/>
    <n v="1700"/>
    <n v="79300"/>
    <n v="50400"/>
    <n v="50929.919999999998"/>
    <n v="30070.080000000002"/>
    <n v="78770.080000000002"/>
    <n v="454"/>
    <n v="529.91999999999996"/>
    <x v="7"/>
    <n v="2800"/>
    <s v="Delhi NCR Mega Hub"/>
    <x v="3"/>
  </r>
  <r>
    <n v="101367"/>
    <x v="1364"/>
    <x v="3"/>
    <s v="2025"/>
    <s v="Delhivery"/>
    <x v="5"/>
    <x v="0"/>
    <x v="0"/>
    <s v="India"/>
    <n v="45"/>
    <n v="2800"/>
    <n v="126000"/>
    <n v="1300"/>
    <n v="124700"/>
    <n v="67500"/>
    <n v="67946.12"/>
    <n v="58053.880000000005"/>
    <n v="124253.88"/>
    <n v="697"/>
    <n v="446.12"/>
    <x v="18"/>
    <n v="1500"/>
    <s v="Bengaluru Regional Hub"/>
    <x v="0"/>
  </r>
  <r>
    <n v="101368"/>
    <x v="1365"/>
    <x v="6"/>
    <s v="2025"/>
    <s v="DHL"/>
    <x v="7"/>
    <x v="1"/>
    <x v="1"/>
    <s v="India"/>
    <n v="43"/>
    <n v="600"/>
    <n v="25800"/>
    <n v="250"/>
    <n v="25550"/>
    <n v="15050"/>
    <n v="15332.54"/>
    <n v="10467.459999999999"/>
    <n v="25267.46"/>
    <n v="328"/>
    <n v="282.54000000000002"/>
    <x v="14"/>
    <n v="350"/>
    <s v="Nagpur Central Hub"/>
    <x v="1"/>
  </r>
  <r>
    <n v="101369"/>
    <x v="1366"/>
    <x v="8"/>
    <s v="2025"/>
    <s v="Ekart"/>
    <x v="6"/>
    <x v="0"/>
    <x v="3"/>
    <s v="India"/>
    <n v="18"/>
    <n v="4500"/>
    <n v="81000"/>
    <n v="1700"/>
    <n v="79300"/>
    <n v="50400"/>
    <n v="51501.26"/>
    <n v="29498.739999999998"/>
    <n v="78198.740000000005"/>
    <n v="402"/>
    <n v="1101.26"/>
    <x v="7"/>
    <n v="2800"/>
    <s v="Delhi NCR Mega Hub"/>
    <x v="3"/>
  </r>
  <r>
    <n v="101370"/>
    <x v="1367"/>
    <x v="1"/>
    <s v="2025"/>
    <s v="DHL"/>
    <x v="1"/>
    <x v="0"/>
    <x v="4"/>
    <s v="India"/>
    <n v="14"/>
    <n v="3500"/>
    <n v="49000"/>
    <n v="1300"/>
    <n v="47700"/>
    <n v="30800"/>
    <n v="31926.06"/>
    <n v="17073.939999999999"/>
    <n v="46573.94"/>
    <n v="663"/>
    <n v="1126.06"/>
    <x v="16"/>
    <n v="2200"/>
    <s v="Kolkata Regional Hub"/>
    <x v="4"/>
  </r>
  <r>
    <n v="101371"/>
    <x v="1368"/>
    <x v="4"/>
    <s v="2025"/>
    <s v="Ecom Express"/>
    <x v="2"/>
    <x v="2"/>
    <x v="1"/>
    <s v="India"/>
    <n v="86"/>
    <n v="450"/>
    <n v="38700"/>
    <n v="250"/>
    <n v="38450"/>
    <n v="17200"/>
    <n v="17708.96"/>
    <n v="20991.040000000001"/>
    <n v="37941.040000000001"/>
    <n v="739"/>
    <n v="508.96"/>
    <x v="3"/>
    <n v="200"/>
    <s v="Nagpur Central Hub"/>
    <x v="1"/>
  </r>
  <r>
    <n v="101372"/>
    <x v="1369"/>
    <x v="8"/>
    <s v="2025"/>
    <s v="Ecom Express"/>
    <x v="6"/>
    <x v="2"/>
    <x v="3"/>
    <s v="India"/>
    <n v="22"/>
    <n v="4500"/>
    <n v="99000"/>
    <n v="1700"/>
    <n v="97300"/>
    <n v="61600"/>
    <n v="61972.21"/>
    <n v="37027.79"/>
    <n v="96927.79"/>
    <n v="704"/>
    <n v="372.21"/>
    <x v="7"/>
    <n v="2800"/>
    <s v="Delhi NCR Mega Hub"/>
    <x v="3"/>
  </r>
  <r>
    <n v="101373"/>
    <x v="1370"/>
    <x v="9"/>
    <s v="2025"/>
    <s v="Shadowfax"/>
    <x v="3"/>
    <x v="0"/>
    <x v="4"/>
    <s v="India"/>
    <n v="95"/>
    <n v="12000"/>
    <n v="1140000"/>
    <n v="4000"/>
    <n v="1136000"/>
    <n v="760000"/>
    <n v="761167.81"/>
    <n v="378832.18999999994"/>
    <n v="1134832.19"/>
    <n v="563"/>
    <n v="1167.81"/>
    <x v="4"/>
    <n v="8000"/>
    <s v="Kolkata Regional Hub"/>
    <x v="4"/>
  </r>
  <r>
    <n v="101374"/>
    <x v="1371"/>
    <x v="10"/>
    <s v="2025"/>
    <s v="FedEx"/>
    <x v="1"/>
    <x v="0"/>
    <x v="2"/>
    <s v="India"/>
    <n v="75"/>
    <n v="25000"/>
    <n v="1875000"/>
    <n v="7000"/>
    <n v="1868000"/>
    <n v="1350000"/>
    <n v="1351791.38"/>
    <n v="523208.62000000011"/>
    <n v="1866208.62"/>
    <n v="396"/>
    <n v="1791.38"/>
    <x v="17"/>
    <n v="18000"/>
    <s v="Mumbai Mega Hub"/>
    <x v="2"/>
  </r>
  <r>
    <n v="101375"/>
    <x v="1372"/>
    <x v="10"/>
    <s v="2025"/>
    <s v="DHL"/>
    <x v="0"/>
    <x v="0"/>
    <x v="1"/>
    <s v="India"/>
    <n v="11"/>
    <n v="6500"/>
    <n v="71500"/>
    <n v="2300"/>
    <n v="69200"/>
    <n v="46200"/>
    <n v="47139.77"/>
    <n v="24360.230000000003"/>
    <n v="68260.23"/>
    <n v="788"/>
    <n v="939.77"/>
    <x v="1"/>
    <n v="4200"/>
    <s v="Nagpur Central Hub"/>
    <x v="1"/>
  </r>
  <r>
    <n v="101376"/>
    <x v="1373"/>
    <x v="5"/>
    <s v="2025"/>
    <s v="Blue Dart"/>
    <x v="5"/>
    <x v="0"/>
    <x v="0"/>
    <s v="India"/>
    <n v="86"/>
    <n v="4500"/>
    <n v="387000"/>
    <n v="2000"/>
    <n v="385000"/>
    <n v="215000"/>
    <n v="215926.25"/>
    <n v="171073.75"/>
    <n v="384073.75"/>
    <n v="778"/>
    <n v="926.25"/>
    <x v="6"/>
    <n v="2500"/>
    <s v="Bengaluru Regional Hub"/>
    <x v="0"/>
  </r>
  <r>
    <n v="101377"/>
    <x v="1374"/>
    <x v="6"/>
    <s v="2025"/>
    <s v="Amazon Logistics"/>
    <x v="0"/>
    <x v="1"/>
    <x v="0"/>
    <s v="India"/>
    <n v="34"/>
    <n v="3200"/>
    <n v="108800"/>
    <n v="1200"/>
    <n v="107600"/>
    <n v="68000"/>
    <n v="68385.899999999994"/>
    <n v="40414.100000000006"/>
    <n v="107214.1"/>
    <n v="329"/>
    <n v="385.9"/>
    <x v="0"/>
    <n v="2000"/>
    <s v="Bengaluru Regional Hub"/>
    <x v="0"/>
  </r>
  <r>
    <n v="101378"/>
    <x v="1375"/>
    <x v="2"/>
    <s v="2025"/>
    <s v="Ekart"/>
    <x v="3"/>
    <x v="1"/>
    <x v="2"/>
    <s v="India"/>
    <n v="69"/>
    <n v="8500"/>
    <n v="586500"/>
    <n v="3000"/>
    <n v="583500"/>
    <n v="379500"/>
    <n v="380413.91"/>
    <n v="206086.09000000003"/>
    <n v="582586.09"/>
    <n v="516"/>
    <n v="913.91"/>
    <x v="8"/>
    <n v="5500"/>
    <s v="Mumbai Mega Hub"/>
    <x v="2"/>
  </r>
  <r>
    <n v="101379"/>
    <x v="1376"/>
    <x v="10"/>
    <s v="2025"/>
    <s v="Xpressbees"/>
    <x v="4"/>
    <x v="0"/>
    <x v="3"/>
    <s v="India"/>
    <n v="87"/>
    <n v="1500"/>
    <n v="130500"/>
    <n v="700"/>
    <n v="129800"/>
    <n v="69600"/>
    <n v="70011.210000000006"/>
    <n v="60488.789999999994"/>
    <n v="129388.79"/>
    <n v="1057"/>
    <n v="411.21"/>
    <x v="10"/>
    <n v="800"/>
    <s v="Delhi NCR Mega Hub"/>
    <x v="3"/>
  </r>
  <r>
    <n v="101380"/>
    <x v="1377"/>
    <x v="5"/>
    <s v="2025"/>
    <s v="Ekart"/>
    <x v="1"/>
    <x v="0"/>
    <x v="0"/>
    <s v="India"/>
    <n v="52"/>
    <n v="45000"/>
    <n v="2340000"/>
    <n v="13000"/>
    <n v="2327000"/>
    <n v="1664000"/>
    <n v="1664379.24"/>
    <n v="675620.76"/>
    <n v="2326620.7599999998"/>
    <n v="921"/>
    <n v="379.24"/>
    <x v="2"/>
    <n v="32000"/>
    <s v="Bengaluru Regional Hub"/>
    <x v="0"/>
  </r>
  <r>
    <n v="101381"/>
    <x v="1378"/>
    <x v="9"/>
    <s v="2025"/>
    <s v="FedEx"/>
    <x v="4"/>
    <x v="1"/>
    <x v="4"/>
    <s v="India"/>
    <n v="65"/>
    <n v="1500"/>
    <n v="97500"/>
    <n v="700"/>
    <n v="96800"/>
    <n v="52000"/>
    <n v="52553.96"/>
    <n v="44946.04"/>
    <n v="96246.04"/>
    <n v="873"/>
    <n v="553.96"/>
    <x v="10"/>
    <n v="800"/>
    <s v="Kolkata Regional Hub"/>
    <x v="4"/>
  </r>
  <r>
    <n v="101382"/>
    <x v="1379"/>
    <x v="0"/>
    <s v="2025"/>
    <s v="FedEx"/>
    <x v="2"/>
    <x v="0"/>
    <x v="4"/>
    <s v="India"/>
    <n v="70"/>
    <n v="2500"/>
    <n v="175000"/>
    <n v="1000"/>
    <n v="174000"/>
    <n v="105000"/>
    <n v="105144.69"/>
    <n v="69855.31"/>
    <n v="173855.31"/>
    <n v="665"/>
    <n v="144.69"/>
    <x v="12"/>
    <n v="1500"/>
    <s v="Kolkata Regional Hub"/>
    <x v="4"/>
  </r>
  <r>
    <n v="101383"/>
    <x v="1380"/>
    <x v="4"/>
    <s v="2025"/>
    <s v="Xpressbees"/>
    <x v="3"/>
    <x v="0"/>
    <x v="1"/>
    <s v="India"/>
    <n v="71"/>
    <n v="8500"/>
    <n v="603500"/>
    <n v="3000"/>
    <n v="600500"/>
    <n v="390500"/>
    <n v="390881.04"/>
    <n v="212618.96000000002"/>
    <n v="600118.96"/>
    <n v="304"/>
    <n v="381.04"/>
    <x v="8"/>
    <n v="5500"/>
    <s v="Nagpur Central Hub"/>
    <x v="1"/>
  </r>
  <r>
    <n v="101384"/>
    <x v="1381"/>
    <x v="10"/>
    <s v="2025"/>
    <s v="DHL"/>
    <x v="7"/>
    <x v="1"/>
    <x v="2"/>
    <s v="India"/>
    <n v="17"/>
    <n v="1200"/>
    <n v="20400"/>
    <n v="400"/>
    <n v="20000"/>
    <n v="13600"/>
    <n v="14647.39"/>
    <n v="5752.6100000000006"/>
    <n v="18952.61"/>
    <n v="354"/>
    <n v="1047.3900000000001"/>
    <x v="15"/>
    <n v="800"/>
    <s v="Mumbai Mega Hub"/>
    <x v="2"/>
  </r>
  <r>
    <n v="101385"/>
    <x v="1382"/>
    <x v="7"/>
    <s v="2025"/>
    <s v="Xpressbees"/>
    <x v="2"/>
    <x v="2"/>
    <x v="0"/>
    <s v="India"/>
    <n v="70"/>
    <n v="450"/>
    <n v="31500"/>
    <n v="250"/>
    <n v="31250"/>
    <n v="14000"/>
    <n v="14489.74"/>
    <n v="17010.260000000002"/>
    <n v="30760.26"/>
    <n v="429"/>
    <n v="489.74"/>
    <x v="3"/>
    <n v="200"/>
    <s v="Bengaluru Regional Hub"/>
    <x v="0"/>
  </r>
  <r>
    <n v="101386"/>
    <x v="1383"/>
    <x v="7"/>
    <s v="2025"/>
    <s v="Delhivery"/>
    <x v="3"/>
    <x v="2"/>
    <x v="2"/>
    <s v="India"/>
    <n v="9"/>
    <n v="12000"/>
    <n v="108000"/>
    <n v="4000"/>
    <n v="104000"/>
    <n v="72000"/>
    <n v="72307.16"/>
    <n v="35692.839999999997"/>
    <n v="103692.84"/>
    <n v="1095"/>
    <n v="307.16000000000003"/>
    <x v="4"/>
    <n v="8000"/>
    <s v="Mumbai Mega Hub"/>
    <x v="2"/>
  </r>
  <r>
    <n v="101387"/>
    <x v="1384"/>
    <x v="8"/>
    <s v="2025"/>
    <s v="Ekart"/>
    <x v="0"/>
    <x v="2"/>
    <x v="3"/>
    <s v="India"/>
    <n v="30"/>
    <n v="3200"/>
    <n v="96000"/>
    <n v="1200"/>
    <n v="94800"/>
    <n v="60000"/>
    <n v="60506.98"/>
    <n v="35493.019999999997"/>
    <n v="94293.02"/>
    <n v="329"/>
    <n v="506.98"/>
    <x v="0"/>
    <n v="2000"/>
    <s v="Delhi NCR Mega Hub"/>
    <x v="3"/>
  </r>
  <r>
    <n v="101388"/>
    <x v="1385"/>
    <x v="0"/>
    <s v="2025"/>
    <s v="Delhivery"/>
    <x v="2"/>
    <x v="1"/>
    <x v="3"/>
    <s v="India"/>
    <n v="3"/>
    <n v="2500"/>
    <n v="7500"/>
    <n v="1000"/>
    <n v="6500"/>
    <n v="4500"/>
    <n v="6581.93"/>
    <n v="918.06999999999971"/>
    <n v="4418.07"/>
    <n v="1136"/>
    <n v="2081.9299999999998"/>
    <x v="12"/>
    <n v="1500"/>
    <s v="Delhi NCR Mega Hub"/>
    <x v="3"/>
  </r>
  <r>
    <n v="101389"/>
    <x v="1386"/>
    <x v="11"/>
    <s v="2025"/>
    <s v="Ekart"/>
    <x v="2"/>
    <x v="0"/>
    <x v="3"/>
    <s v="India"/>
    <n v="63"/>
    <n v="2500"/>
    <n v="157500"/>
    <n v="1000"/>
    <n v="156500"/>
    <n v="94500"/>
    <n v="97016.25"/>
    <n v="60483.75"/>
    <n v="153983.75"/>
    <n v="883"/>
    <n v="2516.25"/>
    <x v="12"/>
    <n v="1500"/>
    <s v="Delhi NCR Mega Hub"/>
    <x v="3"/>
  </r>
  <r>
    <n v="101390"/>
    <x v="1387"/>
    <x v="0"/>
    <s v="2025"/>
    <s v="FedEx"/>
    <x v="3"/>
    <x v="1"/>
    <x v="2"/>
    <s v="India"/>
    <n v="99"/>
    <n v="12000"/>
    <n v="1188000"/>
    <n v="4000"/>
    <n v="1184000"/>
    <n v="792000"/>
    <n v="792349.35"/>
    <n v="395650.65"/>
    <n v="1183650.6499999999"/>
    <n v="1035"/>
    <n v="349.35"/>
    <x v="4"/>
    <n v="8000"/>
    <s v="Mumbai Mega Hub"/>
    <x v="2"/>
  </r>
  <r>
    <n v="101391"/>
    <x v="1388"/>
    <x v="9"/>
    <s v="2025"/>
    <s v="Ecom Express"/>
    <x v="2"/>
    <x v="1"/>
    <x v="4"/>
    <s v="India"/>
    <n v="93"/>
    <n v="450"/>
    <n v="41850"/>
    <n v="250"/>
    <n v="41600"/>
    <n v="18600"/>
    <n v="18942.68"/>
    <n v="22907.32"/>
    <n v="41257.32"/>
    <n v="576"/>
    <n v="342.68"/>
    <x v="3"/>
    <n v="200"/>
    <s v="Kolkata Regional Hub"/>
    <x v="4"/>
  </r>
  <r>
    <n v="101392"/>
    <x v="1389"/>
    <x v="2"/>
    <s v="2025"/>
    <s v="Xpressbees"/>
    <x v="2"/>
    <x v="0"/>
    <x v="3"/>
    <s v="India"/>
    <n v="9"/>
    <n v="450"/>
    <n v="4050"/>
    <n v="250"/>
    <n v="3800"/>
    <n v="1800"/>
    <n v="3586.76"/>
    <n v="463.23999999999978"/>
    <n v="2013.24"/>
    <n v="485"/>
    <n v="1786.76"/>
    <x v="3"/>
    <n v="200"/>
    <s v="Delhi NCR Mega Hub"/>
    <x v="3"/>
  </r>
  <r>
    <n v="101393"/>
    <x v="1390"/>
    <x v="3"/>
    <s v="2025"/>
    <s v="Blue Dart"/>
    <x v="5"/>
    <x v="0"/>
    <x v="1"/>
    <s v="India"/>
    <n v="57"/>
    <n v="2800"/>
    <n v="159600"/>
    <n v="1300"/>
    <n v="158300"/>
    <n v="85500"/>
    <n v="86016.29"/>
    <n v="73583.710000000006"/>
    <n v="157783.71"/>
    <n v="859"/>
    <n v="516.29"/>
    <x v="18"/>
    <n v="1500"/>
    <s v="Nagpur Central Hub"/>
    <x v="1"/>
  </r>
  <r>
    <n v="101394"/>
    <x v="1391"/>
    <x v="8"/>
    <s v="2025"/>
    <s v="Amazon Logistics"/>
    <x v="2"/>
    <x v="0"/>
    <x v="0"/>
    <s v="India"/>
    <n v="94"/>
    <n v="450"/>
    <n v="42300"/>
    <n v="250"/>
    <n v="42050"/>
    <n v="18800"/>
    <n v="19725.16"/>
    <n v="22574.84"/>
    <n v="41124.839999999997"/>
    <n v="521"/>
    <n v="925.16"/>
    <x v="3"/>
    <n v="200"/>
    <s v="Bengaluru Regional Hub"/>
    <x v="0"/>
  </r>
  <r>
    <n v="101395"/>
    <x v="1392"/>
    <x v="10"/>
    <s v="2025"/>
    <s v="Shadowfax"/>
    <x v="3"/>
    <x v="1"/>
    <x v="3"/>
    <s v="India"/>
    <n v="41"/>
    <n v="8500"/>
    <n v="348500"/>
    <n v="3000"/>
    <n v="345500"/>
    <n v="225500"/>
    <n v="226801.66"/>
    <n v="121698.34"/>
    <n v="344198.34"/>
    <n v="469"/>
    <n v="1301.6600000000001"/>
    <x v="8"/>
    <n v="5500"/>
    <s v="Delhi NCR Mega Hub"/>
    <x v="3"/>
  </r>
  <r>
    <n v="101396"/>
    <x v="1393"/>
    <x v="2"/>
    <s v="2025"/>
    <s v="Ekart"/>
    <x v="1"/>
    <x v="0"/>
    <x v="3"/>
    <s v="India"/>
    <n v="55"/>
    <n v="45000"/>
    <n v="2475000"/>
    <n v="13000"/>
    <n v="2462000"/>
    <n v="1760000"/>
    <n v="1760622.55"/>
    <n v="714377.45"/>
    <n v="2461377.4500000002"/>
    <n v="455"/>
    <n v="622.54999999999995"/>
    <x v="2"/>
    <n v="32000"/>
    <s v="Delhi NCR Mega Hub"/>
    <x v="3"/>
  </r>
  <r>
    <n v="101397"/>
    <x v="1394"/>
    <x v="11"/>
    <s v="2025"/>
    <s v="Ecom Express"/>
    <x v="3"/>
    <x v="1"/>
    <x v="4"/>
    <s v="India"/>
    <n v="75"/>
    <n v="12000"/>
    <n v="900000"/>
    <n v="4000"/>
    <n v="896000"/>
    <n v="600000"/>
    <n v="600483.74"/>
    <n v="299516.26"/>
    <n v="895516.26"/>
    <n v="759"/>
    <n v="483.74"/>
    <x v="4"/>
    <n v="8000"/>
    <s v="Kolkata Regional Hub"/>
    <x v="4"/>
  </r>
  <r>
    <n v="101398"/>
    <x v="1395"/>
    <x v="7"/>
    <s v="2025"/>
    <s v="Ecom Express"/>
    <x v="6"/>
    <x v="2"/>
    <x v="0"/>
    <s v="India"/>
    <n v="54"/>
    <n v="4500"/>
    <n v="243000"/>
    <n v="1700"/>
    <n v="241300"/>
    <n v="151200"/>
    <n v="152052.94"/>
    <n v="90947.06"/>
    <n v="240447.06"/>
    <n v="474"/>
    <n v="852.94"/>
    <x v="7"/>
    <n v="2800"/>
    <s v="Bengaluru Regional Hub"/>
    <x v="0"/>
  </r>
  <r>
    <n v="101399"/>
    <x v="1396"/>
    <x v="6"/>
    <s v="2025"/>
    <s v="Blue Dart"/>
    <x v="6"/>
    <x v="0"/>
    <x v="4"/>
    <s v="India"/>
    <n v="55"/>
    <n v="4500"/>
    <n v="247500"/>
    <n v="1700"/>
    <n v="245800"/>
    <n v="154000"/>
    <n v="154881.18"/>
    <n v="92618.82"/>
    <n v="244918.82"/>
    <n v="810"/>
    <n v="881.18"/>
    <x v="7"/>
    <n v="2800"/>
    <s v="Kolkata Regional Hub"/>
    <x v="4"/>
  </r>
  <r>
    <n v="101400"/>
    <x v="1397"/>
    <x v="7"/>
    <s v="2025"/>
    <s v="DHL"/>
    <x v="2"/>
    <x v="0"/>
    <x v="1"/>
    <s v="India"/>
    <n v="45"/>
    <n v="450"/>
    <n v="20250"/>
    <n v="250"/>
    <n v="20000"/>
    <n v="9000"/>
    <n v="9277.6"/>
    <n v="10972.4"/>
    <n v="19722.400000000001"/>
    <n v="411"/>
    <n v="277.60000000000002"/>
    <x v="3"/>
    <n v="200"/>
    <s v="Nagpur Central Hub"/>
    <x v="1"/>
  </r>
  <r>
    <n v="101401"/>
    <x v="1398"/>
    <x v="2"/>
    <s v="2025"/>
    <s v="DHL"/>
    <x v="2"/>
    <x v="0"/>
    <x v="0"/>
    <s v="India"/>
    <n v="37"/>
    <n v="450"/>
    <n v="16650"/>
    <n v="250"/>
    <n v="16400"/>
    <n v="7400"/>
    <n v="8369.82"/>
    <n v="8280.18"/>
    <n v="15430.18"/>
    <n v="1016"/>
    <n v="969.82"/>
    <x v="3"/>
    <n v="200"/>
    <s v="Bengaluru Regional Hub"/>
    <x v="0"/>
  </r>
  <r>
    <n v="101402"/>
    <x v="1399"/>
    <x v="1"/>
    <s v="2025"/>
    <s v="Xpressbees"/>
    <x v="6"/>
    <x v="0"/>
    <x v="3"/>
    <s v="India"/>
    <n v="25"/>
    <n v="15000"/>
    <n v="375000"/>
    <n v="5500"/>
    <n v="369500"/>
    <n v="237500"/>
    <n v="238269.11"/>
    <n v="136730.89000000001"/>
    <n v="368730.89"/>
    <n v="860"/>
    <n v="769.11"/>
    <x v="11"/>
    <n v="9500"/>
    <s v="Delhi NCR Mega Hub"/>
    <x v="3"/>
  </r>
  <r>
    <n v="101403"/>
    <x v="1400"/>
    <x v="1"/>
    <s v="2025"/>
    <s v="Shadowfax"/>
    <x v="4"/>
    <x v="0"/>
    <x v="2"/>
    <s v="India"/>
    <n v="95"/>
    <n v="1500"/>
    <n v="142500"/>
    <n v="700"/>
    <n v="141800"/>
    <n v="76000"/>
    <n v="77192.639999999999"/>
    <n v="65307.360000000001"/>
    <n v="140607.35999999999"/>
    <n v="995"/>
    <n v="1192.6400000000001"/>
    <x v="10"/>
    <n v="800"/>
    <s v="Mumbai Mega Hub"/>
    <x v="2"/>
  </r>
  <r>
    <n v="101404"/>
    <x v="1401"/>
    <x v="4"/>
    <s v="2025"/>
    <s v="Ekart"/>
    <x v="3"/>
    <x v="0"/>
    <x v="1"/>
    <s v="India"/>
    <n v="35"/>
    <n v="12000"/>
    <n v="420000"/>
    <n v="4000"/>
    <n v="416000"/>
    <n v="280000"/>
    <n v="280753.21999999997"/>
    <n v="139246.78000000003"/>
    <n v="415246.78"/>
    <n v="828"/>
    <n v="753.22"/>
    <x v="4"/>
    <n v="8000"/>
    <s v="Nagpur Central Hub"/>
    <x v="1"/>
  </r>
  <r>
    <n v="101405"/>
    <x v="1402"/>
    <x v="9"/>
    <s v="2025"/>
    <s v="Amazon Logistics"/>
    <x v="1"/>
    <x v="2"/>
    <x v="2"/>
    <s v="India"/>
    <n v="16"/>
    <n v="3500"/>
    <n v="56000"/>
    <n v="1300"/>
    <n v="54700"/>
    <n v="35200"/>
    <n v="35837.33"/>
    <n v="20162.669999999998"/>
    <n v="54062.67"/>
    <n v="1035"/>
    <n v="637.33000000000004"/>
    <x v="16"/>
    <n v="2200"/>
    <s v="Mumbai Mega Hub"/>
    <x v="2"/>
  </r>
  <r>
    <n v="101406"/>
    <x v="1403"/>
    <x v="3"/>
    <s v="2025"/>
    <s v="Xpressbees"/>
    <x v="5"/>
    <x v="1"/>
    <x v="2"/>
    <s v="India"/>
    <n v="22"/>
    <n v="1800"/>
    <n v="39600"/>
    <n v="900"/>
    <n v="38700"/>
    <n v="19800"/>
    <n v="20388.8"/>
    <n v="19211.2"/>
    <n v="38111.199999999997"/>
    <n v="518"/>
    <n v="588.79999999999995"/>
    <x v="9"/>
    <n v="900"/>
    <s v="Mumbai Mega Hub"/>
    <x v="2"/>
  </r>
  <r>
    <n v="101407"/>
    <x v="1404"/>
    <x v="4"/>
    <s v="2025"/>
    <s v="Delhivery"/>
    <x v="3"/>
    <x v="2"/>
    <x v="2"/>
    <s v="India"/>
    <n v="64"/>
    <n v="8500"/>
    <n v="544000"/>
    <n v="3000"/>
    <n v="541000"/>
    <n v="352000"/>
    <n v="353008.84"/>
    <n v="190991.15999999997"/>
    <n v="539991.16"/>
    <n v="707"/>
    <n v="1008.84"/>
    <x v="8"/>
    <n v="5500"/>
    <s v="Mumbai Mega Hub"/>
    <x v="2"/>
  </r>
  <r>
    <n v="101408"/>
    <x v="1405"/>
    <x v="10"/>
    <s v="2025"/>
    <s v="Ekart"/>
    <x v="2"/>
    <x v="0"/>
    <x v="2"/>
    <s v="India"/>
    <n v="42"/>
    <n v="2500"/>
    <n v="105000"/>
    <n v="1000"/>
    <n v="104000"/>
    <n v="63000"/>
    <n v="63807.45"/>
    <n v="41192.550000000003"/>
    <n v="103192.55"/>
    <n v="374"/>
    <n v="807.45"/>
    <x v="12"/>
    <n v="1500"/>
    <s v="Mumbai Mega Hub"/>
    <x v="2"/>
  </r>
  <r>
    <n v="101409"/>
    <x v="1406"/>
    <x v="5"/>
    <s v="2025"/>
    <s v="Shadowfax"/>
    <x v="2"/>
    <x v="1"/>
    <x v="0"/>
    <s v="India"/>
    <n v="68"/>
    <n v="450"/>
    <n v="30600"/>
    <n v="250"/>
    <n v="30350"/>
    <n v="13600"/>
    <n v="14281.54"/>
    <n v="16318.46"/>
    <n v="29668.46"/>
    <n v="407"/>
    <n v="681.54"/>
    <x v="3"/>
    <n v="200"/>
    <s v="Bengaluru Regional Hub"/>
    <x v="0"/>
  </r>
  <r>
    <n v="101410"/>
    <x v="1407"/>
    <x v="6"/>
    <s v="2025"/>
    <s v="DHL"/>
    <x v="3"/>
    <x v="1"/>
    <x v="4"/>
    <s v="India"/>
    <n v="29"/>
    <n v="12000"/>
    <n v="348000"/>
    <n v="4000"/>
    <n v="344000"/>
    <n v="232000"/>
    <n v="232160.52"/>
    <n v="115839.48000000001"/>
    <n v="343839.48"/>
    <n v="988"/>
    <n v="160.52000000000001"/>
    <x v="4"/>
    <n v="8000"/>
    <s v="Kolkata Regional Hub"/>
    <x v="4"/>
  </r>
  <r>
    <n v="101411"/>
    <x v="1408"/>
    <x v="7"/>
    <s v="2025"/>
    <s v="Ekart"/>
    <x v="1"/>
    <x v="2"/>
    <x v="4"/>
    <s v="India"/>
    <n v="57"/>
    <n v="25000"/>
    <n v="1425000"/>
    <n v="7000"/>
    <n v="1418000"/>
    <n v="1026000"/>
    <n v="1026701.17"/>
    <n v="398298.82999999996"/>
    <n v="1417298.83"/>
    <n v="899"/>
    <n v="701.17"/>
    <x v="17"/>
    <n v="18000"/>
    <s v="Kolkata Regional Hub"/>
    <x v="4"/>
  </r>
  <r>
    <n v="101412"/>
    <x v="1409"/>
    <x v="3"/>
    <s v="2025"/>
    <s v="Xpressbees"/>
    <x v="4"/>
    <x v="0"/>
    <x v="2"/>
    <s v="India"/>
    <n v="62"/>
    <n v="1500"/>
    <n v="93000"/>
    <n v="700"/>
    <n v="92300"/>
    <n v="49600"/>
    <n v="50604.5"/>
    <n v="42395.5"/>
    <n v="91295.5"/>
    <n v="1116"/>
    <n v="1004.5"/>
    <x v="10"/>
    <n v="800"/>
    <s v="Mumbai Mega Hub"/>
    <x v="2"/>
  </r>
  <r>
    <n v="101413"/>
    <x v="1410"/>
    <x v="0"/>
    <s v="2025"/>
    <s v="Delhivery"/>
    <x v="6"/>
    <x v="1"/>
    <x v="0"/>
    <s v="India"/>
    <n v="44"/>
    <n v="15000"/>
    <n v="660000"/>
    <n v="5500"/>
    <n v="654500"/>
    <n v="418000"/>
    <n v="418582.45"/>
    <n v="241417.55"/>
    <n v="653917.55000000005"/>
    <n v="696"/>
    <n v="582.45000000000005"/>
    <x v="11"/>
    <n v="9500"/>
    <s v="Bengaluru Regional Hub"/>
    <x v="0"/>
  </r>
  <r>
    <n v="101414"/>
    <x v="1411"/>
    <x v="11"/>
    <s v="2025"/>
    <s v="Ecom Express"/>
    <x v="5"/>
    <x v="1"/>
    <x v="4"/>
    <s v="India"/>
    <n v="93"/>
    <n v="4500"/>
    <n v="418500"/>
    <n v="2000"/>
    <n v="416500"/>
    <n v="232500"/>
    <n v="233129.64"/>
    <n v="185370.36"/>
    <n v="415870.36"/>
    <n v="1058"/>
    <n v="629.64"/>
    <x v="6"/>
    <n v="2500"/>
    <s v="Kolkata Regional Hub"/>
    <x v="4"/>
  </r>
  <r>
    <n v="101415"/>
    <x v="1412"/>
    <x v="5"/>
    <s v="2025"/>
    <s v="Ekart"/>
    <x v="6"/>
    <x v="1"/>
    <x v="4"/>
    <s v="India"/>
    <n v="64"/>
    <n v="15000"/>
    <n v="960000"/>
    <n v="5500"/>
    <n v="954500"/>
    <n v="608000"/>
    <n v="609016.67000000004"/>
    <n v="350983.32999999996"/>
    <n v="953483.33"/>
    <n v="409"/>
    <n v="1016.67"/>
    <x v="11"/>
    <n v="9500"/>
    <s v="Kolkata Regional Hub"/>
    <x v="4"/>
  </r>
  <r>
    <n v="101416"/>
    <x v="1413"/>
    <x v="11"/>
    <s v="2025"/>
    <s v="Ekart"/>
    <x v="4"/>
    <x v="1"/>
    <x v="0"/>
    <s v="India"/>
    <n v="72"/>
    <n v="5500"/>
    <n v="396000"/>
    <n v="2000"/>
    <n v="394000"/>
    <n v="252000"/>
    <n v="252946.14"/>
    <n v="143053.85999999999"/>
    <n v="393053.86"/>
    <n v="494"/>
    <n v="946.14"/>
    <x v="5"/>
    <n v="3500"/>
    <s v="Bengaluru Regional Hub"/>
    <x v="0"/>
  </r>
  <r>
    <n v="101417"/>
    <x v="1414"/>
    <x v="10"/>
    <s v="2025"/>
    <s v="Ekart"/>
    <x v="6"/>
    <x v="2"/>
    <x v="2"/>
    <s v="India"/>
    <n v="25"/>
    <n v="4500"/>
    <n v="112500"/>
    <n v="1700"/>
    <n v="110800"/>
    <n v="70000"/>
    <n v="72299.91"/>
    <n v="40200.089999999997"/>
    <n v="108500.09"/>
    <n v="401"/>
    <n v="2299.91"/>
    <x v="7"/>
    <n v="2800"/>
    <s v="Mumbai Mega Hub"/>
    <x v="2"/>
  </r>
  <r>
    <n v="101418"/>
    <x v="1415"/>
    <x v="6"/>
    <s v="2025"/>
    <s v="Xpressbees"/>
    <x v="4"/>
    <x v="1"/>
    <x v="2"/>
    <s v="India"/>
    <n v="3"/>
    <n v="1500"/>
    <n v="4500"/>
    <n v="700"/>
    <n v="3800"/>
    <n v="2400"/>
    <n v="3492.21"/>
    <n v="1007.79"/>
    <n v="2707.79"/>
    <n v="679"/>
    <n v="1092.21"/>
    <x v="10"/>
    <n v="800"/>
    <s v="Mumbai Mega Hub"/>
    <x v="2"/>
  </r>
  <r>
    <n v="101419"/>
    <x v="1416"/>
    <x v="7"/>
    <s v="2025"/>
    <s v="Ecom Express"/>
    <x v="1"/>
    <x v="0"/>
    <x v="3"/>
    <s v="India"/>
    <n v="59"/>
    <n v="25000"/>
    <n v="1475000"/>
    <n v="7000"/>
    <n v="1468000"/>
    <n v="1062000"/>
    <n v="1062254.6399999999"/>
    <n v="412745.3600000001"/>
    <n v="1467745.36"/>
    <n v="503"/>
    <n v="254.64"/>
    <x v="17"/>
    <n v="18000"/>
    <s v="Delhi NCR Mega Hub"/>
    <x v="3"/>
  </r>
  <r>
    <n v="101420"/>
    <x v="1417"/>
    <x v="0"/>
    <s v="2025"/>
    <s v="Ekart"/>
    <x v="3"/>
    <x v="2"/>
    <x v="1"/>
    <s v="India"/>
    <n v="34"/>
    <n v="8500"/>
    <n v="289000"/>
    <n v="3000"/>
    <n v="286000"/>
    <n v="187000"/>
    <n v="187937.41"/>
    <n v="101062.59"/>
    <n v="285062.59000000003"/>
    <n v="1038"/>
    <n v="937.41"/>
    <x v="8"/>
    <n v="5500"/>
    <s v="Nagpur Central Hub"/>
    <x v="1"/>
  </r>
  <r>
    <n v="101421"/>
    <x v="1418"/>
    <x v="9"/>
    <s v="2025"/>
    <s v="Amazon Logistics"/>
    <x v="2"/>
    <x v="1"/>
    <x v="3"/>
    <s v="India"/>
    <n v="26"/>
    <n v="2500"/>
    <n v="65000"/>
    <n v="1000"/>
    <n v="64000"/>
    <n v="39000"/>
    <n v="39481.81"/>
    <n v="25518.190000000002"/>
    <n v="63518.19"/>
    <n v="462"/>
    <n v="481.81"/>
    <x v="12"/>
    <n v="1500"/>
    <s v="Delhi NCR Mega Hub"/>
    <x v="3"/>
  </r>
  <r>
    <n v="101422"/>
    <x v="1419"/>
    <x v="0"/>
    <s v="2025"/>
    <s v="Blue Dart"/>
    <x v="4"/>
    <x v="0"/>
    <x v="3"/>
    <s v="India"/>
    <n v="15"/>
    <n v="1500"/>
    <n v="22500"/>
    <n v="700"/>
    <n v="21800"/>
    <n v="12000"/>
    <n v="12537.66"/>
    <n v="9962.34"/>
    <n v="21262.34"/>
    <n v="1199"/>
    <n v="537.66"/>
    <x v="10"/>
    <n v="800"/>
    <s v="Delhi NCR Mega Hub"/>
    <x v="3"/>
  </r>
  <r>
    <n v="101423"/>
    <x v="1420"/>
    <x v="1"/>
    <s v="2025"/>
    <s v="DHL"/>
    <x v="2"/>
    <x v="0"/>
    <x v="3"/>
    <s v="India"/>
    <n v="40"/>
    <n v="450"/>
    <n v="18000"/>
    <n v="250"/>
    <n v="17750"/>
    <n v="8000"/>
    <n v="9111.27"/>
    <n v="8888.73"/>
    <n v="16638.73"/>
    <n v="624"/>
    <n v="1111.27"/>
    <x v="3"/>
    <n v="200"/>
    <s v="Delhi NCR Mega Hub"/>
    <x v="3"/>
  </r>
  <r>
    <n v="101424"/>
    <x v="1421"/>
    <x v="5"/>
    <s v="2025"/>
    <s v="FedEx"/>
    <x v="0"/>
    <x v="0"/>
    <x v="3"/>
    <s v="India"/>
    <n v="41"/>
    <n v="6500"/>
    <n v="266500"/>
    <n v="2300"/>
    <n v="264200"/>
    <n v="172200"/>
    <n v="172788.27"/>
    <n v="93711.73000000001"/>
    <n v="263611.73"/>
    <n v="572"/>
    <n v="588.27"/>
    <x v="1"/>
    <n v="4200"/>
    <s v="Delhi NCR Mega Hub"/>
    <x v="3"/>
  </r>
  <r>
    <n v="101425"/>
    <x v="1422"/>
    <x v="10"/>
    <s v="2025"/>
    <s v="Amazon Logistics"/>
    <x v="2"/>
    <x v="2"/>
    <x v="0"/>
    <s v="India"/>
    <n v="14"/>
    <n v="2500"/>
    <n v="35000"/>
    <n v="1000"/>
    <n v="34000"/>
    <n v="21000"/>
    <n v="21518.240000000002"/>
    <n v="13481.759999999998"/>
    <n v="33481.760000000002"/>
    <n v="560"/>
    <n v="518.24"/>
    <x v="12"/>
    <n v="1500"/>
    <s v="Bengaluru Regional Hub"/>
    <x v="0"/>
  </r>
  <r>
    <n v="101426"/>
    <x v="1423"/>
    <x v="0"/>
    <s v="2025"/>
    <s v="Ecom Express"/>
    <x v="5"/>
    <x v="1"/>
    <x v="4"/>
    <s v="India"/>
    <n v="44"/>
    <n v="4500"/>
    <n v="198000"/>
    <n v="2000"/>
    <n v="196000"/>
    <n v="110000"/>
    <n v="110483.23"/>
    <n v="87516.77"/>
    <n v="195516.77"/>
    <n v="613"/>
    <n v="483.23"/>
    <x v="6"/>
    <n v="2500"/>
    <s v="Kolkata Regional Hub"/>
    <x v="4"/>
  </r>
  <r>
    <n v="101427"/>
    <x v="1424"/>
    <x v="11"/>
    <s v="2025"/>
    <s v="Ecom Express"/>
    <x v="5"/>
    <x v="2"/>
    <x v="1"/>
    <s v="India"/>
    <n v="88"/>
    <n v="2800"/>
    <n v="246400"/>
    <n v="1300"/>
    <n v="245100"/>
    <n v="132000"/>
    <n v="132928.94"/>
    <n v="113471.06"/>
    <n v="244171.06"/>
    <n v="1173"/>
    <n v="928.94"/>
    <x v="18"/>
    <n v="1500"/>
    <s v="Nagpur Central Hub"/>
    <x v="1"/>
  </r>
  <r>
    <n v="101428"/>
    <x v="1425"/>
    <x v="8"/>
    <s v="2025"/>
    <s v="Ekart"/>
    <x v="1"/>
    <x v="1"/>
    <x v="4"/>
    <s v="India"/>
    <n v="57"/>
    <n v="45000"/>
    <n v="2565000"/>
    <n v="13000"/>
    <n v="2552000"/>
    <n v="1824000"/>
    <n v="1825170.75"/>
    <n v="739829.25"/>
    <n v="2550829.25"/>
    <n v="896"/>
    <n v="1170.75"/>
    <x v="2"/>
    <n v="32000"/>
    <s v="Kolkata Regional Hub"/>
    <x v="4"/>
  </r>
  <r>
    <n v="101429"/>
    <x v="1426"/>
    <x v="5"/>
    <s v="2025"/>
    <s v="FedEx"/>
    <x v="0"/>
    <x v="0"/>
    <x v="0"/>
    <s v="India"/>
    <n v="22"/>
    <n v="3200"/>
    <n v="70400"/>
    <n v="1200"/>
    <n v="69200"/>
    <n v="44000"/>
    <n v="44172.34"/>
    <n v="26227.660000000003"/>
    <n v="69027.66"/>
    <n v="317"/>
    <n v="172.34"/>
    <x v="0"/>
    <n v="2000"/>
    <s v="Bengaluru Regional Hub"/>
    <x v="0"/>
  </r>
  <r>
    <n v="101430"/>
    <x v="1427"/>
    <x v="8"/>
    <s v="2025"/>
    <s v="Blue Dart"/>
    <x v="1"/>
    <x v="0"/>
    <x v="3"/>
    <s v="India"/>
    <n v="92"/>
    <n v="3500"/>
    <n v="322000"/>
    <n v="1300"/>
    <n v="320700"/>
    <n v="202400"/>
    <n v="202754.95"/>
    <n v="119245.04999999999"/>
    <n v="320345.05"/>
    <n v="337"/>
    <n v="354.95"/>
    <x v="16"/>
    <n v="2200"/>
    <s v="Delhi NCR Mega Hub"/>
    <x v="3"/>
  </r>
  <r>
    <n v="101431"/>
    <x v="1428"/>
    <x v="11"/>
    <s v="2025"/>
    <s v="Delhivery"/>
    <x v="4"/>
    <x v="2"/>
    <x v="0"/>
    <s v="India"/>
    <n v="46"/>
    <n v="1500"/>
    <n v="69000"/>
    <n v="700"/>
    <n v="68300"/>
    <n v="36800"/>
    <n v="37446.83"/>
    <n v="31553.17"/>
    <n v="67653.17"/>
    <n v="532"/>
    <n v="646.83000000000004"/>
    <x v="10"/>
    <n v="800"/>
    <s v="Bengaluru Regional Hub"/>
    <x v="0"/>
  </r>
  <r>
    <n v="101432"/>
    <x v="1429"/>
    <x v="8"/>
    <s v="2025"/>
    <s v="Ekart"/>
    <x v="3"/>
    <x v="0"/>
    <x v="4"/>
    <s v="India"/>
    <n v="98"/>
    <n v="12000"/>
    <n v="1176000"/>
    <n v="4000"/>
    <n v="1172000"/>
    <n v="784000"/>
    <n v="786053.76"/>
    <n v="389946.24"/>
    <n v="1169946.24"/>
    <n v="558"/>
    <n v="2053.7600000000002"/>
    <x v="4"/>
    <n v="8000"/>
    <s v="Kolkata Regional Hub"/>
    <x v="4"/>
  </r>
  <r>
    <n v="101433"/>
    <x v="1430"/>
    <x v="10"/>
    <s v="2025"/>
    <s v="Xpressbees"/>
    <x v="1"/>
    <x v="0"/>
    <x v="0"/>
    <s v="India"/>
    <n v="23"/>
    <n v="45000"/>
    <n v="1035000"/>
    <n v="13000"/>
    <n v="1022000"/>
    <n v="736000"/>
    <n v="736800.04"/>
    <n v="298199.95999999996"/>
    <n v="1021199.96"/>
    <n v="395"/>
    <n v="800.04"/>
    <x v="2"/>
    <n v="32000"/>
    <s v="Bengaluru Regional Hub"/>
    <x v="0"/>
  </r>
  <r>
    <n v="101434"/>
    <x v="1431"/>
    <x v="5"/>
    <s v="2025"/>
    <s v="Amazon Logistics"/>
    <x v="0"/>
    <x v="1"/>
    <x v="1"/>
    <s v="India"/>
    <n v="24"/>
    <n v="6500"/>
    <n v="156000"/>
    <n v="2300"/>
    <n v="153700"/>
    <n v="100800"/>
    <n v="101196.92"/>
    <n v="54803.08"/>
    <n v="153303.07999999999"/>
    <n v="842"/>
    <n v="396.92"/>
    <x v="1"/>
    <n v="4200"/>
    <s v="Nagpur Central Hub"/>
    <x v="1"/>
  </r>
  <r>
    <n v="101435"/>
    <x v="1432"/>
    <x v="8"/>
    <s v="2025"/>
    <s v="Shadowfax"/>
    <x v="0"/>
    <x v="2"/>
    <x v="3"/>
    <s v="India"/>
    <n v="92"/>
    <n v="3200"/>
    <n v="294400"/>
    <n v="1200"/>
    <n v="293200"/>
    <n v="184000"/>
    <n v="185847.21"/>
    <n v="108552.79000000001"/>
    <n v="291352.78999999998"/>
    <n v="401"/>
    <n v="1847.21"/>
    <x v="0"/>
    <n v="2000"/>
    <s v="Delhi NCR Mega Hub"/>
    <x v="3"/>
  </r>
  <r>
    <n v="101436"/>
    <x v="1433"/>
    <x v="3"/>
    <s v="2025"/>
    <s v="FedEx"/>
    <x v="6"/>
    <x v="1"/>
    <x v="1"/>
    <s v="India"/>
    <n v="90"/>
    <n v="15000"/>
    <n v="1350000"/>
    <n v="5500"/>
    <n v="1344500"/>
    <n v="855000"/>
    <n v="855614.44"/>
    <n v="494385.56000000006"/>
    <n v="1343885.56"/>
    <n v="665"/>
    <n v="614.44000000000005"/>
    <x v="11"/>
    <n v="9500"/>
    <s v="Nagpur Central Hub"/>
    <x v="1"/>
  </r>
  <r>
    <n v="101437"/>
    <x v="1434"/>
    <x v="7"/>
    <s v="2025"/>
    <s v="Xpressbees"/>
    <x v="2"/>
    <x v="0"/>
    <x v="0"/>
    <s v="India"/>
    <n v="18"/>
    <n v="450"/>
    <n v="8100"/>
    <n v="250"/>
    <n v="7850"/>
    <n v="3600"/>
    <n v="4711.17"/>
    <n v="3388.83"/>
    <n v="6738.83"/>
    <n v="631"/>
    <n v="1111.17"/>
    <x v="3"/>
    <n v="200"/>
    <s v="Bengaluru Regional Hub"/>
    <x v="0"/>
  </r>
  <r>
    <n v="101438"/>
    <x v="1435"/>
    <x v="1"/>
    <s v="2025"/>
    <s v="Delhivery"/>
    <x v="3"/>
    <x v="0"/>
    <x v="4"/>
    <s v="India"/>
    <n v="13"/>
    <n v="12000"/>
    <n v="156000"/>
    <n v="4000"/>
    <n v="152000"/>
    <n v="104000"/>
    <n v="104591.47"/>
    <n v="51408.53"/>
    <n v="151408.53"/>
    <n v="938"/>
    <n v="591.47"/>
    <x v="4"/>
    <n v="8000"/>
    <s v="Kolkata Regional Hub"/>
    <x v="4"/>
  </r>
  <r>
    <n v="101439"/>
    <x v="1436"/>
    <x v="2"/>
    <s v="2025"/>
    <s v="Ekart"/>
    <x v="6"/>
    <x v="1"/>
    <x v="4"/>
    <s v="India"/>
    <n v="61"/>
    <n v="4500"/>
    <n v="274500"/>
    <n v="1700"/>
    <n v="272800"/>
    <n v="170800"/>
    <n v="171678.44"/>
    <n v="102821.56"/>
    <n v="271921.56"/>
    <n v="772"/>
    <n v="878.44"/>
    <x v="7"/>
    <n v="2800"/>
    <s v="Kolkata Regional Hub"/>
    <x v="4"/>
  </r>
  <r>
    <n v="101440"/>
    <x v="1437"/>
    <x v="6"/>
    <s v="2025"/>
    <s v="Blue Dart"/>
    <x v="3"/>
    <x v="1"/>
    <x v="1"/>
    <s v="India"/>
    <n v="41"/>
    <n v="12000"/>
    <n v="492000"/>
    <n v="4000"/>
    <n v="488000"/>
    <n v="328000"/>
    <n v="328749.59000000003"/>
    <n v="163250.40999999997"/>
    <n v="487250.41"/>
    <n v="846"/>
    <n v="749.59"/>
    <x v="4"/>
    <n v="8000"/>
    <s v="Nagpur Central Hub"/>
    <x v="1"/>
  </r>
  <r>
    <n v="101441"/>
    <x v="1438"/>
    <x v="3"/>
    <s v="2025"/>
    <s v="Delhivery"/>
    <x v="6"/>
    <x v="1"/>
    <x v="3"/>
    <s v="India"/>
    <n v="78"/>
    <n v="4500"/>
    <n v="351000"/>
    <n v="1700"/>
    <n v="349300"/>
    <n v="218400"/>
    <n v="218942.64"/>
    <n v="132057.35999999999"/>
    <n v="348757.36"/>
    <n v="513"/>
    <n v="542.64"/>
    <x v="7"/>
    <n v="2800"/>
    <s v="Delhi NCR Mega Hub"/>
    <x v="3"/>
  </r>
  <r>
    <n v="101442"/>
    <x v="1439"/>
    <x v="7"/>
    <s v="2025"/>
    <s v="Amazon Logistics"/>
    <x v="0"/>
    <x v="0"/>
    <x v="1"/>
    <s v="India"/>
    <n v="10"/>
    <n v="6500"/>
    <n v="65000"/>
    <n v="2300"/>
    <n v="62700"/>
    <n v="42000"/>
    <n v="42789.63"/>
    <n v="22210.370000000003"/>
    <n v="61910.37"/>
    <n v="939"/>
    <n v="789.63"/>
    <x v="1"/>
    <n v="4200"/>
    <s v="Nagpur Central Hub"/>
    <x v="1"/>
  </r>
  <r>
    <n v="101443"/>
    <x v="1440"/>
    <x v="4"/>
    <s v="2025"/>
    <s v="DHL"/>
    <x v="1"/>
    <x v="0"/>
    <x v="4"/>
    <s v="India"/>
    <n v="32"/>
    <n v="45000"/>
    <n v="1440000"/>
    <n v="13000"/>
    <n v="1427000"/>
    <n v="1024000"/>
    <n v="1024686.81"/>
    <n v="415313.18999999994"/>
    <n v="1426313.19"/>
    <n v="907"/>
    <n v="686.81"/>
    <x v="2"/>
    <n v="32000"/>
    <s v="Kolkata Regional Hub"/>
    <x v="4"/>
  </r>
  <r>
    <n v="101444"/>
    <x v="1441"/>
    <x v="4"/>
    <s v="2025"/>
    <s v="Shadowfax"/>
    <x v="3"/>
    <x v="1"/>
    <x v="0"/>
    <s v="India"/>
    <n v="19"/>
    <n v="12000"/>
    <n v="228000"/>
    <n v="4000"/>
    <n v="224000"/>
    <n v="152000"/>
    <n v="152231.51999999999"/>
    <n v="75768.48000000001"/>
    <n v="223768.48"/>
    <n v="306"/>
    <n v="231.52"/>
    <x v="4"/>
    <n v="8000"/>
    <s v="Bengaluru Regional Hub"/>
    <x v="0"/>
  </r>
  <r>
    <n v="101445"/>
    <x v="1442"/>
    <x v="5"/>
    <s v="2025"/>
    <s v="FedEx"/>
    <x v="0"/>
    <x v="0"/>
    <x v="0"/>
    <s v="India"/>
    <n v="53"/>
    <n v="3200"/>
    <n v="169600"/>
    <n v="1200"/>
    <n v="168400"/>
    <n v="106000"/>
    <n v="107620.75"/>
    <n v="61979.25"/>
    <n v="166779.25"/>
    <n v="817"/>
    <n v="1620.75"/>
    <x v="0"/>
    <n v="2000"/>
    <s v="Bengaluru Regional Hub"/>
    <x v="0"/>
  </r>
  <r>
    <n v="101446"/>
    <x v="1443"/>
    <x v="3"/>
    <s v="2025"/>
    <s v="Delhivery"/>
    <x v="3"/>
    <x v="0"/>
    <x v="3"/>
    <s v="India"/>
    <n v="60"/>
    <n v="8500"/>
    <n v="510000"/>
    <n v="3000"/>
    <n v="507000"/>
    <n v="330000"/>
    <n v="330795.19"/>
    <n v="179204.81"/>
    <n v="506204.81"/>
    <n v="652"/>
    <n v="795.19"/>
    <x v="8"/>
    <n v="5500"/>
    <s v="Delhi NCR Mega Hub"/>
    <x v="3"/>
  </r>
  <r>
    <n v="101447"/>
    <x v="1444"/>
    <x v="2"/>
    <s v="2025"/>
    <s v="DHL"/>
    <x v="7"/>
    <x v="1"/>
    <x v="3"/>
    <s v="India"/>
    <n v="94"/>
    <n v="850"/>
    <n v="79900"/>
    <n v="300"/>
    <n v="79600"/>
    <n v="51700"/>
    <n v="52741.24"/>
    <n v="27158.760000000002"/>
    <n v="78558.759999999995"/>
    <n v="400"/>
    <n v="1041.24"/>
    <x v="13"/>
    <n v="550"/>
    <s v="Delhi NCR Mega Hub"/>
    <x v="3"/>
  </r>
  <r>
    <n v="101448"/>
    <x v="1445"/>
    <x v="6"/>
    <s v="2025"/>
    <s v="FedEx"/>
    <x v="0"/>
    <x v="1"/>
    <x v="3"/>
    <s v="India"/>
    <n v="77"/>
    <n v="6500"/>
    <n v="500500"/>
    <n v="2300"/>
    <n v="498200"/>
    <n v="323400"/>
    <n v="324282.31"/>
    <n v="176217.69"/>
    <n v="497317.69"/>
    <n v="407"/>
    <n v="882.31"/>
    <x v="1"/>
    <n v="4200"/>
    <s v="Delhi NCR Mega Hub"/>
    <x v="3"/>
  </r>
  <r>
    <n v="101449"/>
    <x v="1446"/>
    <x v="11"/>
    <s v="2025"/>
    <s v="Ecom Express"/>
    <x v="1"/>
    <x v="2"/>
    <x v="2"/>
    <s v="India"/>
    <n v="41"/>
    <n v="45000"/>
    <n v="1845000"/>
    <n v="13000"/>
    <n v="1832000"/>
    <n v="1312000"/>
    <n v="1312441.98"/>
    <n v="532558.02"/>
    <n v="1831558.02"/>
    <n v="405"/>
    <n v="441.98"/>
    <x v="2"/>
    <n v="32000"/>
    <s v="Mumbai Mega Hub"/>
    <x v="2"/>
  </r>
  <r>
    <n v="101450"/>
    <x v="1447"/>
    <x v="1"/>
    <s v="2025"/>
    <s v="Ekart"/>
    <x v="6"/>
    <x v="1"/>
    <x v="1"/>
    <s v="India"/>
    <n v="86"/>
    <n v="15000"/>
    <n v="1290000"/>
    <n v="5500"/>
    <n v="1284500"/>
    <n v="817000"/>
    <n v="817917.18"/>
    <n v="472082.81999999995"/>
    <n v="1283582.82"/>
    <n v="622"/>
    <n v="917.18"/>
    <x v="11"/>
    <n v="9500"/>
    <s v="Nagpur Central Hub"/>
    <x v="1"/>
  </r>
  <r>
    <n v="101451"/>
    <x v="1448"/>
    <x v="5"/>
    <s v="2025"/>
    <s v="FedEx"/>
    <x v="0"/>
    <x v="2"/>
    <x v="0"/>
    <s v="India"/>
    <n v="95"/>
    <n v="3200"/>
    <n v="304000"/>
    <n v="1200"/>
    <n v="302800"/>
    <n v="190000"/>
    <n v="190408.1"/>
    <n v="113591.9"/>
    <n v="302391.90000000002"/>
    <n v="1045"/>
    <n v="408.1"/>
    <x v="0"/>
    <n v="2000"/>
    <s v="Bengaluru Regional Hub"/>
    <x v="0"/>
  </r>
  <r>
    <n v="101452"/>
    <x v="1449"/>
    <x v="11"/>
    <s v="2025"/>
    <s v="Blue Dart"/>
    <x v="3"/>
    <x v="2"/>
    <x v="2"/>
    <s v="India"/>
    <n v="93"/>
    <n v="8500"/>
    <n v="790500"/>
    <n v="3000"/>
    <n v="787500"/>
    <n v="511500"/>
    <n v="511838.58"/>
    <n v="278661.42"/>
    <n v="787161.42"/>
    <n v="629"/>
    <n v="338.58"/>
    <x v="8"/>
    <n v="5500"/>
    <s v="Mumbai Mega Hub"/>
    <x v="2"/>
  </r>
  <r>
    <n v="101453"/>
    <x v="1450"/>
    <x v="10"/>
    <s v="2025"/>
    <s v="Ekart"/>
    <x v="3"/>
    <x v="2"/>
    <x v="1"/>
    <s v="India"/>
    <n v="20"/>
    <n v="8500"/>
    <n v="170000"/>
    <n v="3000"/>
    <n v="167000"/>
    <n v="110000"/>
    <n v="110425.82"/>
    <n v="59574.179999999993"/>
    <n v="166574.18"/>
    <n v="1134"/>
    <n v="425.82"/>
    <x v="8"/>
    <n v="5500"/>
    <s v="Nagpur Central Hub"/>
    <x v="1"/>
  </r>
  <r>
    <n v="101454"/>
    <x v="1451"/>
    <x v="2"/>
    <s v="2025"/>
    <s v="Amazon Logistics"/>
    <x v="3"/>
    <x v="1"/>
    <x v="3"/>
    <s v="India"/>
    <n v="1"/>
    <n v="12000"/>
    <n v="12000"/>
    <n v="4000"/>
    <n v="8000"/>
    <n v="8000"/>
    <n v="8923.0400000000009"/>
    <n v="3076.9599999999991"/>
    <n v="7076.96"/>
    <n v="1105"/>
    <n v="923.04"/>
    <x v="4"/>
    <n v="8000"/>
    <s v="Delhi NCR Mega Hub"/>
    <x v="3"/>
  </r>
  <r>
    <n v="101455"/>
    <x v="1452"/>
    <x v="5"/>
    <s v="2025"/>
    <s v="Delhivery"/>
    <x v="5"/>
    <x v="0"/>
    <x v="2"/>
    <s v="India"/>
    <n v="72"/>
    <n v="2800"/>
    <n v="201600"/>
    <n v="1300"/>
    <n v="200300"/>
    <n v="108000"/>
    <n v="108648.77"/>
    <n v="92951.23"/>
    <n v="199651.23"/>
    <n v="784"/>
    <n v="648.77"/>
    <x v="18"/>
    <n v="1500"/>
    <s v="Mumbai Mega Hub"/>
    <x v="2"/>
  </r>
  <r>
    <n v="101456"/>
    <x v="1453"/>
    <x v="4"/>
    <s v="2025"/>
    <s v="Ecom Express"/>
    <x v="4"/>
    <x v="0"/>
    <x v="1"/>
    <s v="India"/>
    <n v="70"/>
    <n v="5500"/>
    <n v="385000"/>
    <n v="2000"/>
    <n v="383000"/>
    <n v="245000"/>
    <n v="245805.24"/>
    <n v="139194.76"/>
    <n v="382194.76"/>
    <n v="1022"/>
    <n v="805.24"/>
    <x v="5"/>
    <n v="3500"/>
    <s v="Nagpur Central Hub"/>
    <x v="1"/>
  </r>
  <r>
    <n v="101457"/>
    <x v="1454"/>
    <x v="10"/>
    <s v="2025"/>
    <s v="Xpressbees"/>
    <x v="6"/>
    <x v="2"/>
    <x v="0"/>
    <s v="India"/>
    <n v="3"/>
    <n v="15000"/>
    <n v="45000"/>
    <n v="5500"/>
    <n v="39500"/>
    <n v="28500"/>
    <n v="29652.63"/>
    <n v="15347.369999999999"/>
    <n v="38347.370000000003"/>
    <n v="434"/>
    <n v="1152.6300000000001"/>
    <x v="11"/>
    <n v="9500"/>
    <s v="Bengaluru Regional Hub"/>
    <x v="0"/>
  </r>
  <r>
    <n v="101458"/>
    <x v="1455"/>
    <x v="3"/>
    <s v="2025"/>
    <s v="Ecom Express"/>
    <x v="7"/>
    <x v="1"/>
    <x v="2"/>
    <s v="India"/>
    <n v="63"/>
    <n v="850"/>
    <n v="53550"/>
    <n v="300"/>
    <n v="53250"/>
    <n v="34650"/>
    <n v="35044.83"/>
    <n v="18505.169999999998"/>
    <n v="52855.17"/>
    <n v="1055"/>
    <n v="394.83"/>
    <x v="13"/>
    <n v="550"/>
    <s v="Mumbai Mega Hub"/>
    <x v="2"/>
  </r>
  <r>
    <n v="101459"/>
    <x v="1456"/>
    <x v="2"/>
    <s v="2025"/>
    <s v="Xpressbees"/>
    <x v="2"/>
    <x v="0"/>
    <x v="1"/>
    <s v="India"/>
    <n v="29"/>
    <n v="2500"/>
    <n v="72500"/>
    <n v="1000"/>
    <n v="71500"/>
    <n v="43500"/>
    <n v="45288.71"/>
    <n v="27211.29"/>
    <n v="69711.289999999994"/>
    <n v="937"/>
    <n v="1788.71"/>
    <x v="12"/>
    <n v="1500"/>
    <s v="Nagpur Central Hub"/>
    <x v="1"/>
  </r>
  <r>
    <n v="101460"/>
    <x v="1457"/>
    <x v="2"/>
    <s v="2025"/>
    <s v="Xpressbees"/>
    <x v="1"/>
    <x v="1"/>
    <x v="4"/>
    <s v="India"/>
    <n v="72"/>
    <n v="25000"/>
    <n v="1800000"/>
    <n v="7000"/>
    <n v="1793000"/>
    <n v="1296000"/>
    <n v="1296768.94"/>
    <n v="503231.06000000006"/>
    <n v="1792231.06"/>
    <n v="310"/>
    <n v="768.94"/>
    <x v="17"/>
    <n v="18000"/>
    <s v="Kolkata Regional Hub"/>
    <x v="4"/>
  </r>
  <r>
    <n v="101461"/>
    <x v="1458"/>
    <x v="1"/>
    <s v="2025"/>
    <s v="Delhivery"/>
    <x v="6"/>
    <x v="0"/>
    <x v="0"/>
    <s v="India"/>
    <n v="91"/>
    <n v="4500"/>
    <n v="409500"/>
    <n v="1700"/>
    <n v="407800"/>
    <n v="254800"/>
    <n v="255495.9"/>
    <n v="154004.1"/>
    <n v="407104.1"/>
    <n v="564"/>
    <n v="695.9"/>
    <x v="7"/>
    <n v="2800"/>
    <s v="Bengaluru Regional Hub"/>
    <x v="0"/>
  </r>
  <r>
    <n v="101462"/>
    <x v="1459"/>
    <x v="0"/>
    <s v="2025"/>
    <s v="Xpressbees"/>
    <x v="4"/>
    <x v="1"/>
    <x v="4"/>
    <s v="India"/>
    <n v="53"/>
    <n v="5500"/>
    <n v="291500"/>
    <n v="2000"/>
    <n v="289500"/>
    <n v="185500"/>
    <n v="185951.71"/>
    <n v="105548.29000000001"/>
    <n v="289048.28999999998"/>
    <n v="569"/>
    <n v="451.71"/>
    <x v="5"/>
    <n v="3500"/>
    <s v="Kolkata Regional Hub"/>
    <x v="4"/>
  </r>
  <r>
    <n v="101463"/>
    <x v="1460"/>
    <x v="5"/>
    <s v="2025"/>
    <s v="Delhivery"/>
    <x v="5"/>
    <x v="2"/>
    <x v="0"/>
    <s v="India"/>
    <n v="86"/>
    <n v="2800"/>
    <n v="240800"/>
    <n v="1300"/>
    <n v="239500"/>
    <n v="129000"/>
    <n v="130198.91"/>
    <n v="110601.09"/>
    <n v="238301.09"/>
    <n v="824"/>
    <n v="1198.9100000000001"/>
    <x v="18"/>
    <n v="1500"/>
    <s v="Bengaluru Regional Hub"/>
    <x v="0"/>
  </r>
  <r>
    <n v="101464"/>
    <x v="1461"/>
    <x v="6"/>
    <s v="2025"/>
    <s v="FedEx"/>
    <x v="4"/>
    <x v="1"/>
    <x v="2"/>
    <s v="India"/>
    <n v="35"/>
    <n v="5500"/>
    <n v="192500"/>
    <n v="2000"/>
    <n v="190500"/>
    <n v="122500"/>
    <n v="123128.86"/>
    <n v="69371.14"/>
    <n v="189871.14"/>
    <n v="431"/>
    <n v="628.86"/>
    <x v="5"/>
    <n v="3500"/>
    <s v="Mumbai Mega Hub"/>
    <x v="2"/>
  </r>
  <r>
    <n v="101465"/>
    <x v="1462"/>
    <x v="9"/>
    <s v="2025"/>
    <s v="Ekart"/>
    <x v="4"/>
    <x v="2"/>
    <x v="4"/>
    <s v="India"/>
    <n v="38"/>
    <n v="1500"/>
    <n v="57000"/>
    <n v="700"/>
    <n v="56300"/>
    <n v="30400"/>
    <n v="31127.18"/>
    <n v="25872.82"/>
    <n v="55572.82"/>
    <n v="685"/>
    <n v="727.18"/>
    <x v="10"/>
    <n v="800"/>
    <s v="Kolkata Regional Hub"/>
    <x v="4"/>
  </r>
  <r>
    <n v="101466"/>
    <x v="1463"/>
    <x v="8"/>
    <s v="2025"/>
    <s v="DHL"/>
    <x v="6"/>
    <x v="1"/>
    <x v="2"/>
    <s v="India"/>
    <n v="43"/>
    <n v="4500"/>
    <n v="193500"/>
    <n v="1700"/>
    <n v="191800"/>
    <n v="120400"/>
    <n v="121225.62"/>
    <n v="72274.38"/>
    <n v="190974.38"/>
    <n v="1034"/>
    <n v="825.62"/>
    <x v="7"/>
    <n v="2800"/>
    <s v="Mumbai Mega Hub"/>
    <x v="2"/>
  </r>
  <r>
    <n v="101467"/>
    <x v="1464"/>
    <x v="8"/>
    <s v="2025"/>
    <s v="Blue Dart"/>
    <x v="6"/>
    <x v="2"/>
    <x v="1"/>
    <s v="India"/>
    <n v="91"/>
    <n v="4500"/>
    <n v="409500"/>
    <n v="1700"/>
    <n v="407800"/>
    <n v="254800"/>
    <n v="255544.68"/>
    <n v="153955.32"/>
    <n v="407055.32"/>
    <n v="692"/>
    <n v="744.68"/>
    <x v="7"/>
    <n v="2800"/>
    <s v="Nagpur Central Hub"/>
    <x v="1"/>
  </r>
  <r>
    <n v="101468"/>
    <x v="1465"/>
    <x v="7"/>
    <s v="2025"/>
    <s v="Ecom Express"/>
    <x v="5"/>
    <x v="0"/>
    <x v="0"/>
    <s v="India"/>
    <n v="43"/>
    <n v="1800"/>
    <n v="77400"/>
    <n v="900"/>
    <n v="76500"/>
    <n v="38700"/>
    <n v="40828.239999999998"/>
    <n v="36571.760000000002"/>
    <n v="74371.759999999995"/>
    <n v="736"/>
    <n v="2128.2399999999998"/>
    <x v="9"/>
    <n v="900"/>
    <s v="Bengaluru Regional Hub"/>
    <x v="0"/>
  </r>
  <r>
    <n v="101469"/>
    <x v="1466"/>
    <x v="3"/>
    <s v="2025"/>
    <s v="Blue Dart"/>
    <x v="6"/>
    <x v="1"/>
    <x v="4"/>
    <s v="India"/>
    <n v="20"/>
    <n v="4500"/>
    <n v="90000"/>
    <n v="1700"/>
    <n v="88300"/>
    <n v="56000"/>
    <n v="56978.66"/>
    <n v="33021.339999999997"/>
    <n v="87321.34"/>
    <n v="1068"/>
    <n v="978.66"/>
    <x v="7"/>
    <n v="2800"/>
    <s v="Kolkata Regional Hub"/>
    <x v="4"/>
  </r>
  <r>
    <n v="101470"/>
    <x v="1467"/>
    <x v="7"/>
    <s v="2025"/>
    <s v="Shadowfax"/>
    <x v="6"/>
    <x v="1"/>
    <x v="1"/>
    <s v="India"/>
    <n v="71"/>
    <n v="4500"/>
    <n v="319500"/>
    <n v="1700"/>
    <n v="317800"/>
    <n v="198800"/>
    <n v="199626.3"/>
    <n v="119873.70000000001"/>
    <n v="316973.7"/>
    <n v="822"/>
    <n v="826.3"/>
    <x v="7"/>
    <n v="2800"/>
    <s v="Nagpur Central Hub"/>
    <x v="1"/>
  </r>
  <r>
    <n v="101471"/>
    <x v="1468"/>
    <x v="0"/>
    <s v="2025"/>
    <s v="Ecom Express"/>
    <x v="5"/>
    <x v="1"/>
    <x v="2"/>
    <s v="India"/>
    <n v="75"/>
    <n v="2800"/>
    <n v="210000"/>
    <n v="1300"/>
    <n v="208700"/>
    <n v="112500"/>
    <n v="113087.74"/>
    <n v="96912.26"/>
    <n v="208112.26"/>
    <n v="1052"/>
    <n v="587.74"/>
    <x v="18"/>
    <n v="1500"/>
    <s v="Mumbai Mega Hub"/>
    <x v="2"/>
  </r>
  <r>
    <n v="101472"/>
    <x v="1469"/>
    <x v="2"/>
    <s v="2025"/>
    <s v="Amazon Logistics"/>
    <x v="0"/>
    <x v="1"/>
    <x v="1"/>
    <s v="India"/>
    <n v="29"/>
    <n v="3200"/>
    <n v="92800"/>
    <n v="1200"/>
    <n v="91600"/>
    <n v="58000"/>
    <n v="58348.62"/>
    <n v="34451.379999999997"/>
    <n v="91251.38"/>
    <n v="366"/>
    <n v="348.62"/>
    <x v="0"/>
    <n v="2000"/>
    <s v="Nagpur Central Hub"/>
    <x v="1"/>
  </r>
  <r>
    <n v="101473"/>
    <x v="1470"/>
    <x v="5"/>
    <s v="2025"/>
    <s v="Delhivery"/>
    <x v="1"/>
    <x v="2"/>
    <x v="2"/>
    <s v="India"/>
    <n v="49"/>
    <n v="45000"/>
    <n v="2205000"/>
    <n v="13000"/>
    <n v="2192000"/>
    <n v="1568000"/>
    <n v="1568276.18"/>
    <n v="636723.82000000007"/>
    <n v="2191723.8199999998"/>
    <n v="930"/>
    <n v="276.18"/>
    <x v="2"/>
    <n v="32000"/>
    <s v="Mumbai Mega Hub"/>
    <x v="2"/>
  </r>
  <r>
    <n v="101474"/>
    <x v="1471"/>
    <x v="9"/>
    <s v="2025"/>
    <s v="Blue Dart"/>
    <x v="0"/>
    <x v="2"/>
    <x v="0"/>
    <s v="India"/>
    <n v="48"/>
    <n v="6500"/>
    <n v="312000"/>
    <n v="2300"/>
    <n v="309700"/>
    <n v="201600"/>
    <n v="202183.01"/>
    <n v="109816.98999999999"/>
    <n v="309116.99"/>
    <n v="424"/>
    <n v="583.01"/>
    <x v="1"/>
    <n v="4200"/>
    <s v="Bengaluru Regional Hub"/>
    <x v="0"/>
  </r>
  <r>
    <n v="101475"/>
    <x v="1472"/>
    <x v="9"/>
    <s v="2025"/>
    <s v="Ecom Express"/>
    <x v="7"/>
    <x v="0"/>
    <x v="3"/>
    <s v="India"/>
    <n v="21"/>
    <n v="600"/>
    <n v="12600"/>
    <n v="250"/>
    <n v="12350"/>
    <n v="7350"/>
    <n v="9656.5499999999993"/>
    <n v="2943.4500000000007"/>
    <n v="10043.450000000001"/>
    <n v="1181"/>
    <n v="2306.5500000000002"/>
    <x v="14"/>
    <n v="350"/>
    <s v="Delhi NCR Mega Hub"/>
    <x v="3"/>
  </r>
  <r>
    <n v="101476"/>
    <x v="1473"/>
    <x v="0"/>
    <s v="2025"/>
    <s v="Blue Dart"/>
    <x v="3"/>
    <x v="2"/>
    <x v="0"/>
    <s v="India"/>
    <n v="27"/>
    <n v="8500"/>
    <n v="229500"/>
    <n v="3000"/>
    <n v="226500"/>
    <n v="148500"/>
    <n v="148990.74"/>
    <n v="80509.260000000009"/>
    <n v="226009.26"/>
    <n v="702"/>
    <n v="490.74"/>
    <x v="8"/>
    <n v="5500"/>
    <s v="Bengaluru Regional Hub"/>
    <x v="0"/>
  </r>
  <r>
    <n v="101477"/>
    <x v="1474"/>
    <x v="4"/>
    <s v="2025"/>
    <s v="Xpressbees"/>
    <x v="2"/>
    <x v="2"/>
    <x v="1"/>
    <s v="India"/>
    <n v="93"/>
    <n v="2500"/>
    <n v="232500"/>
    <n v="1000"/>
    <n v="231500"/>
    <n v="139500"/>
    <n v="140492.13"/>
    <n v="92007.87"/>
    <n v="230507.87"/>
    <n v="774"/>
    <n v="992.13"/>
    <x v="12"/>
    <n v="1500"/>
    <s v="Nagpur Central Hub"/>
    <x v="1"/>
  </r>
  <r>
    <n v="101478"/>
    <x v="1475"/>
    <x v="10"/>
    <s v="2025"/>
    <s v="DHL"/>
    <x v="4"/>
    <x v="0"/>
    <x v="0"/>
    <s v="India"/>
    <n v="20"/>
    <n v="5500"/>
    <n v="110000"/>
    <n v="2000"/>
    <n v="108000"/>
    <n v="70000"/>
    <n v="70394.080000000002"/>
    <n v="39605.919999999998"/>
    <n v="107605.92"/>
    <n v="1147"/>
    <n v="394.08"/>
    <x v="5"/>
    <n v="3500"/>
    <s v="Bengaluru Regional Hub"/>
    <x v="0"/>
  </r>
  <r>
    <n v="101479"/>
    <x v="1476"/>
    <x v="0"/>
    <s v="2025"/>
    <s v="Ekart"/>
    <x v="5"/>
    <x v="1"/>
    <x v="4"/>
    <s v="India"/>
    <n v="89"/>
    <n v="1800"/>
    <n v="160200"/>
    <n v="900"/>
    <n v="159300"/>
    <n v="80100"/>
    <n v="80755.8"/>
    <n v="79444.2"/>
    <n v="158644.20000000001"/>
    <n v="522"/>
    <n v="655.8"/>
    <x v="9"/>
    <n v="900"/>
    <s v="Kolkata Regional Hub"/>
    <x v="4"/>
  </r>
  <r>
    <n v="101480"/>
    <x v="1477"/>
    <x v="6"/>
    <s v="2025"/>
    <s v="DHL"/>
    <x v="1"/>
    <x v="1"/>
    <x v="0"/>
    <s v="India"/>
    <n v="35"/>
    <n v="3500"/>
    <n v="122500"/>
    <n v="1300"/>
    <n v="121200"/>
    <n v="77000"/>
    <n v="77205.98"/>
    <n v="45294.020000000004"/>
    <n v="120994.02"/>
    <n v="783"/>
    <n v="205.98"/>
    <x v="16"/>
    <n v="2200"/>
    <s v="Bengaluru Regional Hub"/>
    <x v="0"/>
  </r>
  <r>
    <n v="101481"/>
    <x v="1478"/>
    <x v="10"/>
    <s v="2025"/>
    <s v="Blue Dart"/>
    <x v="4"/>
    <x v="1"/>
    <x v="2"/>
    <s v="India"/>
    <n v="24"/>
    <n v="1500"/>
    <n v="36000"/>
    <n v="700"/>
    <n v="35300"/>
    <n v="19200"/>
    <n v="19567.5"/>
    <n v="16432.5"/>
    <n v="34932.5"/>
    <n v="797"/>
    <n v="367.5"/>
    <x v="10"/>
    <n v="800"/>
    <s v="Mumbai Mega Hub"/>
    <x v="2"/>
  </r>
  <r>
    <n v="101482"/>
    <x v="1479"/>
    <x v="9"/>
    <s v="2025"/>
    <s v="FedEx"/>
    <x v="2"/>
    <x v="0"/>
    <x v="3"/>
    <s v="India"/>
    <n v="72"/>
    <n v="450"/>
    <n v="32400"/>
    <n v="250"/>
    <n v="32150"/>
    <n v="14400"/>
    <n v="15059.82"/>
    <n v="17340.18"/>
    <n v="31490.18"/>
    <n v="892"/>
    <n v="659.82"/>
    <x v="3"/>
    <n v="200"/>
    <s v="Delhi NCR Mega Hub"/>
    <x v="3"/>
  </r>
  <r>
    <n v="101483"/>
    <x v="1480"/>
    <x v="4"/>
    <s v="2025"/>
    <s v="Amazon Logistics"/>
    <x v="4"/>
    <x v="2"/>
    <x v="4"/>
    <s v="India"/>
    <n v="25"/>
    <n v="1500"/>
    <n v="37500"/>
    <n v="700"/>
    <n v="36800"/>
    <n v="20000"/>
    <n v="20260.95"/>
    <n v="17239.05"/>
    <n v="36539.050000000003"/>
    <n v="928"/>
    <n v="260.95"/>
    <x v="10"/>
    <n v="800"/>
    <s v="Kolkata Regional Hub"/>
    <x v="4"/>
  </r>
  <r>
    <n v="101484"/>
    <x v="1481"/>
    <x v="1"/>
    <s v="2025"/>
    <s v="Xpressbees"/>
    <x v="1"/>
    <x v="0"/>
    <x v="4"/>
    <s v="India"/>
    <n v="89"/>
    <n v="3500"/>
    <n v="311500"/>
    <n v="1300"/>
    <n v="310200"/>
    <n v="195800"/>
    <n v="196213.08"/>
    <n v="115286.92000000001"/>
    <n v="309786.92"/>
    <n v="1173"/>
    <n v="413.08"/>
    <x v="16"/>
    <n v="2200"/>
    <s v="Kolkata Regional Hub"/>
    <x v="4"/>
  </r>
  <r>
    <n v="101485"/>
    <x v="1482"/>
    <x v="11"/>
    <s v="2025"/>
    <s v="Xpressbees"/>
    <x v="4"/>
    <x v="2"/>
    <x v="4"/>
    <s v="India"/>
    <n v="96"/>
    <n v="1500"/>
    <n v="144000"/>
    <n v="700"/>
    <n v="143300"/>
    <n v="76800"/>
    <n v="77525.97"/>
    <n v="66474.03"/>
    <n v="142574.03"/>
    <n v="731"/>
    <n v="725.97"/>
    <x v="10"/>
    <n v="800"/>
    <s v="Kolkata Regional Hub"/>
    <x v="4"/>
  </r>
  <r>
    <n v="101486"/>
    <x v="1483"/>
    <x v="5"/>
    <s v="2025"/>
    <s v="Delhivery"/>
    <x v="6"/>
    <x v="2"/>
    <x v="0"/>
    <s v="India"/>
    <n v="52"/>
    <n v="15000"/>
    <n v="780000"/>
    <n v="5500"/>
    <n v="774500"/>
    <n v="494000"/>
    <n v="494454.92"/>
    <n v="285545.08"/>
    <n v="774045.08"/>
    <n v="1082"/>
    <n v="454.92"/>
    <x v="11"/>
    <n v="9500"/>
    <s v="Bengaluru Regional Hub"/>
    <x v="0"/>
  </r>
  <r>
    <n v="101487"/>
    <x v="1484"/>
    <x v="5"/>
    <s v="2025"/>
    <s v="Delhivery"/>
    <x v="5"/>
    <x v="0"/>
    <x v="2"/>
    <s v="India"/>
    <n v="70"/>
    <n v="1800"/>
    <n v="126000"/>
    <n v="900"/>
    <n v="125100"/>
    <n v="63000"/>
    <n v="63972.57"/>
    <n v="62027.43"/>
    <n v="124127.43"/>
    <n v="527"/>
    <n v="972.57"/>
    <x v="9"/>
    <n v="900"/>
    <s v="Mumbai Mega Hub"/>
    <x v="2"/>
  </r>
  <r>
    <n v="101488"/>
    <x v="1485"/>
    <x v="1"/>
    <s v="2025"/>
    <s v="Ecom Express"/>
    <x v="3"/>
    <x v="1"/>
    <x v="0"/>
    <s v="India"/>
    <n v="28"/>
    <n v="12000"/>
    <n v="336000"/>
    <n v="4000"/>
    <n v="332000"/>
    <n v="224000"/>
    <n v="224877.38"/>
    <n v="111122.62"/>
    <n v="331122.62"/>
    <n v="1101"/>
    <n v="877.38"/>
    <x v="4"/>
    <n v="8000"/>
    <s v="Bengaluru Regional Hub"/>
    <x v="0"/>
  </r>
  <r>
    <n v="101489"/>
    <x v="1486"/>
    <x v="4"/>
    <s v="2025"/>
    <s v="FedEx"/>
    <x v="5"/>
    <x v="0"/>
    <x v="4"/>
    <s v="India"/>
    <n v="59"/>
    <n v="1800"/>
    <n v="106200"/>
    <n v="900"/>
    <n v="105300"/>
    <n v="53100"/>
    <n v="53707.68"/>
    <n v="52492.32"/>
    <n v="104692.32"/>
    <n v="1072"/>
    <n v="607.67999999999995"/>
    <x v="9"/>
    <n v="900"/>
    <s v="Kolkata Regional Hub"/>
    <x v="4"/>
  </r>
  <r>
    <n v="101490"/>
    <x v="1487"/>
    <x v="9"/>
    <s v="2025"/>
    <s v="Shadowfax"/>
    <x v="4"/>
    <x v="1"/>
    <x v="1"/>
    <s v="India"/>
    <n v="75"/>
    <n v="1500"/>
    <n v="112500"/>
    <n v="700"/>
    <n v="111800"/>
    <n v="60000"/>
    <n v="60465.07"/>
    <n v="52034.93"/>
    <n v="111334.93"/>
    <n v="497"/>
    <n v="465.07"/>
    <x v="10"/>
    <n v="800"/>
    <s v="Nagpur Central Hub"/>
    <x v="1"/>
  </r>
  <r>
    <n v="101491"/>
    <x v="1488"/>
    <x v="5"/>
    <s v="2025"/>
    <s v="FedEx"/>
    <x v="0"/>
    <x v="0"/>
    <x v="3"/>
    <s v="India"/>
    <n v="4"/>
    <n v="3200"/>
    <n v="12800"/>
    <n v="1200"/>
    <n v="11600"/>
    <n v="8000"/>
    <n v="8627.15"/>
    <n v="4172.8500000000004"/>
    <n v="10972.85"/>
    <n v="1036"/>
    <n v="627.15"/>
    <x v="0"/>
    <n v="2000"/>
    <s v="Delhi NCR Mega Hub"/>
    <x v="3"/>
  </r>
  <r>
    <n v="101492"/>
    <x v="1489"/>
    <x v="0"/>
    <s v="2025"/>
    <s v="Ekart"/>
    <x v="1"/>
    <x v="0"/>
    <x v="2"/>
    <s v="India"/>
    <n v="25"/>
    <n v="45000"/>
    <n v="1125000"/>
    <n v="13000"/>
    <n v="1112000"/>
    <n v="800000"/>
    <n v="802770.31"/>
    <n v="322229.68999999994"/>
    <n v="1109229.69"/>
    <n v="875"/>
    <n v="2770.31"/>
    <x v="2"/>
    <n v="32000"/>
    <s v="Mumbai Mega Hub"/>
    <x v="2"/>
  </r>
  <r>
    <n v="101493"/>
    <x v="1490"/>
    <x v="8"/>
    <s v="2025"/>
    <s v="Delhivery"/>
    <x v="5"/>
    <x v="2"/>
    <x v="0"/>
    <s v="India"/>
    <n v="97"/>
    <n v="1800"/>
    <n v="174600"/>
    <n v="900"/>
    <n v="173700"/>
    <n v="87300"/>
    <n v="89373.38"/>
    <n v="85226.62"/>
    <n v="171626.62"/>
    <n v="367"/>
    <n v="2073.38"/>
    <x v="9"/>
    <n v="900"/>
    <s v="Bengaluru Regional Hub"/>
    <x v="0"/>
  </r>
  <r>
    <n v="101494"/>
    <x v="1491"/>
    <x v="7"/>
    <s v="2025"/>
    <s v="DHL"/>
    <x v="2"/>
    <x v="2"/>
    <x v="1"/>
    <s v="India"/>
    <n v="88"/>
    <n v="450"/>
    <n v="39600"/>
    <n v="250"/>
    <n v="39350"/>
    <n v="17600"/>
    <n v="20468.11"/>
    <n v="19131.89"/>
    <n v="36481.89"/>
    <n v="359"/>
    <n v="2868.11"/>
    <x v="3"/>
    <n v="200"/>
    <s v="Nagpur Central Hub"/>
    <x v="1"/>
  </r>
  <r>
    <n v="101495"/>
    <x v="1492"/>
    <x v="9"/>
    <s v="2025"/>
    <s v="DHL"/>
    <x v="0"/>
    <x v="1"/>
    <x v="4"/>
    <s v="India"/>
    <n v="33"/>
    <n v="6500"/>
    <n v="214500"/>
    <n v="2300"/>
    <n v="212200"/>
    <n v="138600"/>
    <n v="138844.95000000001"/>
    <n v="75655.049999999988"/>
    <n v="211955.05"/>
    <n v="1172"/>
    <n v="244.95"/>
    <x v="1"/>
    <n v="4200"/>
    <s v="Kolkata Regional Hub"/>
    <x v="4"/>
  </r>
  <r>
    <n v="101496"/>
    <x v="1493"/>
    <x v="11"/>
    <s v="2025"/>
    <s v="DHL"/>
    <x v="7"/>
    <x v="1"/>
    <x v="4"/>
    <s v="India"/>
    <n v="24"/>
    <n v="1200"/>
    <n v="28800"/>
    <n v="400"/>
    <n v="28400"/>
    <n v="19200"/>
    <n v="19616.009999999998"/>
    <n v="9183.9900000000016"/>
    <n v="27983.99"/>
    <n v="848"/>
    <n v="416.01"/>
    <x v="15"/>
    <n v="800"/>
    <s v="Kolkata Regional Hub"/>
    <x v="4"/>
  </r>
  <r>
    <n v="101497"/>
    <x v="1494"/>
    <x v="2"/>
    <s v="2025"/>
    <s v="Blue Dart"/>
    <x v="0"/>
    <x v="1"/>
    <x v="4"/>
    <s v="India"/>
    <n v="7"/>
    <n v="3200"/>
    <n v="22400"/>
    <n v="1200"/>
    <n v="21200"/>
    <n v="14000"/>
    <n v="14349.59"/>
    <n v="8050.41"/>
    <n v="20850.41"/>
    <n v="718"/>
    <n v="349.59"/>
    <x v="0"/>
    <n v="2000"/>
    <s v="Kolkata Regional Hub"/>
    <x v="4"/>
  </r>
  <r>
    <n v="101498"/>
    <x v="1495"/>
    <x v="2"/>
    <s v="2025"/>
    <s v="Shadowfax"/>
    <x v="0"/>
    <x v="0"/>
    <x v="3"/>
    <s v="India"/>
    <n v="65"/>
    <n v="6500"/>
    <n v="422500"/>
    <n v="2300"/>
    <n v="420200"/>
    <n v="273000"/>
    <n v="273186.26"/>
    <n v="149313.74"/>
    <n v="420013.74"/>
    <n v="737"/>
    <n v="186.26"/>
    <x v="1"/>
    <n v="4200"/>
    <s v="Delhi NCR Mega Hub"/>
    <x v="3"/>
  </r>
  <r>
    <n v="101499"/>
    <x v="1496"/>
    <x v="2"/>
    <s v="2025"/>
    <s v="Ecom Express"/>
    <x v="1"/>
    <x v="1"/>
    <x v="1"/>
    <s v="India"/>
    <n v="17"/>
    <n v="45000"/>
    <n v="765000"/>
    <n v="13000"/>
    <n v="752000"/>
    <n v="544000"/>
    <n v="544586.62"/>
    <n v="220413.38"/>
    <n v="751413.38"/>
    <n v="968"/>
    <n v="586.62"/>
    <x v="2"/>
    <n v="32000"/>
    <s v="Nagpur Central Hub"/>
    <x v="1"/>
  </r>
  <r>
    <n v="101500"/>
    <x v="1497"/>
    <x v="6"/>
    <s v="2025"/>
    <s v="Shadowfax"/>
    <x v="2"/>
    <x v="0"/>
    <x v="0"/>
    <s v="India"/>
    <n v="62"/>
    <n v="450"/>
    <n v="27900"/>
    <n v="250"/>
    <n v="27650"/>
    <n v="12400"/>
    <n v="13035.37"/>
    <n v="14864.63"/>
    <n v="27014.63"/>
    <n v="726"/>
    <n v="635.37"/>
    <x v="3"/>
    <n v="200"/>
    <s v="Bengaluru Regional Hub"/>
    <x v="0"/>
  </r>
  <r>
    <n v="101501"/>
    <x v="1498"/>
    <x v="10"/>
    <s v="2025"/>
    <s v="Amazon Logistics"/>
    <x v="0"/>
    <x v="1"/>
    <x v="3"/>
    <s v="India"/>
    <n v="37"/>
    <n v="6500"/>
    <n v="240500"/>
    <n v="2300"/>
    <n v="238200"/>
    <n v="155400"/>
    <n v="156397.03"/>
    <n v="84102.97"/>
    <n v="237202.97"/>
    <n v="337"/>
    <n v="997.03"/>
    <x v="1"/>
    <n v="4200"/>
    <s v="Delhi NCR Mega Hub"/>
    <x v="3"/>
  </r>
  <r>
    <n v="101502"/>
    <x v="1499"/>
    <x v="0"/>
    <s v="2025"/>
    <s v="Ecom Express"/>
    <x v="5"/>
    <x v="1"/>
    <x v="1"/>
    <s v="India"/>
    <n v="64"/>
    <n v="4500"/>
    <n v="288000"/>
    <n v="2000"/>
    <n v="286000"/>
    <n v="160000"/>
    <n v="160530.23999999999"/>
    <n v="127469.76000000001"/>
    <n v="285469.76"/>
    <n v="409"/>
    <n v="530.24"/>
    <x v="6"/>
    <n v="2500"/>
    <s v="Nagpur Central Hub"/>
    <x v="1"/>
  </r>
  <r>
    <n v="101503"/>
    <x v="1500"/>
    <x v="7"/>
    <s v="2025"/>
    <s v="Amazon Logistics"/>
    <x v="3"/>
    <x v="1"/>
    <x v="4"/>
    <s v="India"/>
    <n v="5"/>
    <n v="8500"/>
    <n v="42500"/>
    <n v="3000"/>
    <n v="39500"/>
    <n v="27500"/>
    <n v="28633.4"/>
    <n v="13866.599999999999"/>
    <n v="38366.6"/>
    <n v="888"/>
    <n v="1133.4000000000001"/>
    <x v="8"/>
    <n v="5500"/>
    <s v="Kolkata Regional Hub"/>
    <x v="4"/>
  </r>
  <r>
    <n v="101504"/>
    <x v="1501"/>
    <x v="11"/>
    <s v="2025"/>
    <s v="FedEx"/>
    <x v="3"/>
    <x v="0"/>
    <x v="4"/>
    <s v="India"/>
    <n v="2"/>
    <n v="12000"/>
    <n v="24000"/>
    <n v="4000"/>
    <n v="20000"/>
    <n v="16000"/>
    <n v="16846.63"/>
    <n v="7153.369999999999"/>
    <n v="19153.37"/>
    <n v="966"/>
    <n v="846.63"/>
    <x v="4"/>
    <n v="8000"/>
    <s v="Kolkata Regional Hub"/>
    <x v="4"/>
  </r>
  <r>
    <n v="101505"/>
    <x v="1502"/>
    <x v="10"/>
    <s v="2025"/>
    <s v="Xpressbees"/>
    <x v="1"/>
    <x v="0"/>
    <x v="3"/>
    <s v="India"/>
    <n v="35"/>
    <n v="45000"/>
    <n v="1575000"/>
    <n v="13000"/>
    <n v="1562000"/>
    <n v="1120000"/>
    <n v="1120520"/>
    <n v="454480"/>
    <n v="1561480"/>
    <n v="986"/>
    <n v="520"/>
    <x v="2"/>
    <n v="32000"/>
    <s v="Delhi NCR Mega Hub"/>
    <x v="3"/>
  </r>
  <r>
    <n v="101506"/>
    <x v="1503"/>
    <x v="5"/>
    <s v="2025"/>
    <s v="DHL"/>
    <x v="0"/>
    <x v="1"/>
    <x v="2"/>
    <s v="India"/>
    <n v="45"/>
    <n v="3200"/>
    <n v="144000"/>
    <n v="1200"/>
    <n v="142800"/>
    <n v="90000"/>
    <n v="91026.19"/>
    <n v="52973.81"/>
    <n v="141773.81"/>
    <n v="698"/>
    <n v="1026.19"/>
    <x v="0"/>
    <n v="2000"/>
    <s v="Mumbai Mega Hub"/>
    <x v="2"/>
  </r>
  <r>
    <n v="101507"/>
    <x v="1504"/>
    <x v="8"/>
    <s v="2025"/>
    <s v="Ecom Express"/>
    <x v="2"/>
    <x v="2"/>
    <x v="0"/>
    <s v="India"/>
    <n v="72"/>
    <n v="450"/>
    <n v="32400"/>
    <n v="250"/>
    <n v="32150"/>
    <n v="14400"/>
    <n v="15220.38"/>
    <n v="17179.620000000003"/>
    <n v="31329.62"/>
    <n v="627"/>
    <n v="820.38"/>
    <x v="3"/>
    <n v="200"/>
    <s v="Bengaluru Regional Hub"/>
    <x v="0"/>
  </r>
  <r>
    <n v="101508"/>
    <x v="1505"/>
    <x v="2"/>
    <s v="2025"/>
    <s v="Ekart"/>
    <x v="0"/>
    <x v="2"/>
    <x v="3"/>
    <s v="India"/>
    <n v="90"/>
    <n v="3200"/>
    <n v="288000"/>
    <n v="1200"/>
    <n v="286800"/>
    <n v="180000"/>
    <n v="180705.74"/>
    <n v="107294.26000000001"/>
    <n v="286094.26"/>
    <n v="1053"/>
    <n v="705.74"/>
    <x v="0"/>
    <n v="2000"/>
    <s v="Delhi NCR Mega Hub"/>
    <x v="3"/>
  </r>
  <r>
    <n v="101509"/>
    <x v="1506"/>
    <x v="7"/>
    <s v="2025"/>
    <s v="Ekart"/>
    <x v="3"/>
    <x v="0"/>
    <x v="1"/>
    <s v="India"/>
    <n v="5"/>
    <n v="8500"/>
    <n v="42500"/>
    <n v="3000"/>
    <n v="39500"/>
    <n v="27500"/>
    <n v="28464.09"/>
    <n v="14035.91"/>
    <n v="38535.910000000003"/>
    <n v="498"/>
    <n v="964.09"/>
    <x v="8"/>
    <n v="5500"/>
    <s v="Nagpur Central Hub"/>
    <x v="1"/>
  </r>
  <r>
    <n v="101510"/>
    <x v="1507"/>
    <x v="4"/>
    <s v="2025"/>
    <s v="Shadowfax"/>
    <x v="6"/>
    <x v="2"/>
    <x v="0"/>
    <s v="India"/>
    <n v="85"/>
    <n v="15000"/>
    <n v="1275000"/>
    <n v="5500"/>
    <n v="1269500"/>
    <n v="807500"/>
    <n v="808129.25"/>
    <n v="466870.75"/>
    <n v="1268870.75"/>
    <n v="635"/>
    <n v="629.25"/>
    <x v="11"/>
    <n v="9500"/>
    <s v="Bengaluru Regional Hub"/>
    <x v="0"/>
  </r>
  <r>
    <n v="101511"/>
    <x v="1508"/>
    <x v="2"/>
    <s v="2025"/>
    <s v="Shadowfax"/>
    <x v="6"/>
    <x v="1"/>
    <x v="1"/>
    <s v="India"/>
    <n v="47"/>
    <n v="15000"/>
    <n v="705000"/>
    <n v="5500"/>
    <n v="699500"/>
    <n v="446500"/>
    <n v="446839.32"/>
    <n v="258160.68"/>
    <n v="699160.68"/>
    <n v="579"/>
    <n v="339.32"/>
    <x v="11"/>
    <n v="9500"/>
    <s v="Nagpur Central Hub"/>
    <x v="1"/>
  </r>
  <r>
    <n v="101512"/>
    <x v="1509"/>
    <x v="7"/>
    <s v="2025"/>
    <s v="Delhivery"/>
    <x v="7"/>
    <x v="1"/>
    <x v="3"/>
    <s v="India"/>
    <n v="99"/>
    <n v="850"/>
    <n v="84150"/>
    <n v="300"/>
    <n v="83850"/>
    <n v="54450"/>
    <n v="54945.94"/>
    <n v="29204.059999999998"/>
    <n v="83354.06"/>
    <n v="1195"/>
    <n v="495.94"/>
    <x v="13"/>
    <n v="550"/>
    <s v="Delhi NCR Mega Hub"/>
    <x v="3"/>
  </r>
  <r>
    <n v="101513"/>
    <x v="1510"/>
    <x v="7"/>
    <s v="2025"/>
    <s v="FedEx"/>
    <x v="7"/>
    <x v="0"/>
    <x v="0"/>
    <s v="India"/>
    <n v="98"/>
    <n v="600"/>
    <n v="58800"/>
    <n v="250"/>
    <n v="58550"/>
    <n v="34300"/>
    <n v="35151.5"/>
    <n v="23648.5"/>
    <n v="57698.5"/>
    <n v="1175"/>
    <n v="851.5"/>
    <x v="14"/>
    <n v="350"/>
    <s v="Bengaluru Regional Hub"/>
    <x v="0"/>
  </r>
  <r>
    <n v="101514"/>
    <x v="1511"/>
    <x v="2"/>
    <s v="2025"/>
    <s v="FedEx"/>
    <x v="3"/>
    <x v="0"/>
    <x v="3"/>
    <s v="India"/>
    <n v="69"/>
    <n v="8500"/>
    <n v="586500"/>
    <n v="3000"/>
    <n v="583500"/>
    <n v="379500"/>
    <n v="379798.73"/>
    <n v="206701.27000000002"/>
    <n v="583201.27"/>
    <n v="908"/>
    <n v="298.73"/>
    <x v="8"/>
    <n v="5500"/>
    <s v="Delhi NCR Mega Hub"/>
    <x v="3"/>
  </r>
  <r>
    <n v="101515"/>
    <x v="1512"/>
    <x v="1"/>
    <s v="2025"/>
    <s v="Blue Dart"/>
    <x v="1"/>
    <x v="0"/>
    <x v="4"/>
    <s v="India"/>
    <n v="81"/>
    <n v="3500"/>
    <n v="283500"/>
    <n v="1300"/>
    <n v="282200"/>
    <n v="178200"/>
    <n v="178896.92"/>
    <n v="104603.07999999999"/>
    <n v="281503.08"/>
    <n v="362"/>
    <n v="696.92"/>
    <x v="16"/>
    <n v="2200"/>
    <s v="Kolkata Regional Hub"/>
    <x v="4"/>
  </r>
  <r>
    <n v="101516"/>
    <x v="1513"/>
    <x v="1"/>
    <s v="2025"/>
    <s v="Amazon Logistics"/>
    <x v="3"/>
    <x v="0"/>
    <x v="2"/>
    <s v="India"/>
    <n v="51"/>
    <n v="8500"/>
    <n v="433500"/>
    <n v="3000"/>
    <n v="430500"/>
    <n v="280500"/>
    <n v="281214.53000000003"/>
    <n v="152285.46999999997"/>
    <n v="429785.47"/>
    <n v="992"/>
    <n v="714.53"/>
    <x v="8"/>
    <n v="5500"/>
    <s v="Mumbai Mega Hub"/>
    <x v="2"/>
  </r>
  <r>
    <n v="101517"/>
    <x v="1514"/>
    <x v="3"/>
    <s v="2025"/>
    <s v="FedEx"/>
    <x v="3"/>
    <x v="0"/>
    <x v="1"/>
    <s v="India"/>
    <n v="44"/>
    <n v="12000"/>
    <n v="528000"/>
    <n v="4000"/>
    <n v="524000"/>
    <n v="352000"/>
    <n v="352405.56"/>
    <n v="175594.44"/>
    <n v="523594.44"/>
    <n v="1167"/>
    <n v="405.56"/>
    <x v="4"/>
    <n v="8000"/>
    <s v="Nagpur Central Hub"/>
    <x v="1"/>
  </r>
  <r>
    <n v="101518"/>
    <x v="1515"/>
    <x v="9"/>
    <s v="2025"/>
    <s v="Xpressbees"/>
    <x v="3"/>
    <x v="0"/>
    <x v="4"/>
    <s v="India"/>
    <n v="16"/>
    <n v="8500"/>
    <n v="136000"/>
    <n v="3000"/>
    <n v="133000"/>
    <n v="88000"/>
    <n v="91026.1"/>
    <n v="44973.899999999994"/>
    <n v="129973.9"/>
    <n v="368"/>
    <n v="3026.1"/>
    <x v="8"/>
    <n v="5500"/>
    <s v="Kolkata Regional Hub"/>
    <x v="4"/>
  </r>
  <r>
    <n v="101519"/>
    <x v="1516"/>
    <x v="5"/>
    <s v="2025"/>
    <s v="Amazon Logistics"/>
    <x v="1"/>
    <x v="1"/>
    <x v="3"/>
    <s v="India"/>
    <n v="31"/>
    <n v="45000"/>
    <n v="1395000"/>
    <n v="13000"/>
    <n v="1382000"/>
    <n v="992000"/>
    <n v="992403"/>
    <n v="402597"/>
    <n v="1381597"/>
    <n v="498"/>
    <n v="403"/>
    <x v="2"/>
    <n v="32000"/>
    <s v="Delhi NCR Mega Hub"/>
    <x v="3"/>
  </r>
  <r>
    <n v="101520"/>
    <x v="1517"/>
    <x v="6"/>
    <s v="2025"/>
    <s v="Ecom Express"/>
    <x v="0"/>
    <x v="0"/>
    <x v="4"/>
    <s v="India"/>
    <n v="48"/>
    <n v="6500"/>
    <n v="312000"/>
    <n v="2300"/>
    <n v="309700"/>
    <n v="201600"/>
    <n v="202014.22"/>
    <n v="109985.78"/>
    <n v="309285.78000000003"/>
    <n v="707"/>
    <n v="414.22"/>
    <x v="1"/>
    <n v="4200"/>
    <s v="Kolkata Regional Hub"/>
    <x v="4"/>
  </r>
  <r>
    <n v="101521"/>
    <x v="1518"/>
    <x v="9"/>
    <s v="2025"/>
    <s v="Ecom Express"/>
    <x v="0"/>
    <x v="0"/>
    <x v="1"/>
    <s v="India"/>
    <n v="9"/>
    <n v="6500"/>
    <n v="58500"/>
    <n v="2300"/>
    <n v="56200"/>
    <n v="37800"/>
    <n v="38647.760000000002"/>
    <n v="19852.239999999998"/>
    <n v="55352.24"/>
    <n v="825"/>
    <n v="847.76"/>
    <x v="1"/>
    <n v="4200"/>
    <s v="Nagpur Central Hub"/>
    <x v="1"/>
  </r>
  <r>
    <n v="101522"/>
    <x v="1519"/>
    <x v="8"/>
    <s v="2025"/>
    <s v="Delhivery"/>
    <x v="5"/>
    <x v="1"/>
    <x v="0"/>
    <s v="India"/>
    <n v="26"/>
    <n v="4500"/>
    <n v="117000"/>
    <n v="2000"/>
    <n v="115000"/>
    <n v="65000"/>
    <n v="67608.27"/>
    <n v="49391.729999999996"/>
    <n v="112391.73"/>
    <n v="1159"/>
    <n v="2608.27"/>
    <x v="6"/>
    <n v="2500"/>
    <s v="Bengaluru Regional Hub"/>
    <x v="0"/>
  </r>
  <r>
    <n v="101523"/>
    <x v="1520"/>
    <x v="6"/>
    <s v="2025"/>
    <s v="Xpressbees"/>
    <x v="0"/>
    <x v="1"/>
    <x v="4"/>
    <s v="India"/>
    <n v="69"/>
    <n v="6500"/>
    <n v="448500"/>
    <n v="2300"/>
    <n v="446200"/>
    <n v="289800"/>
    <n v="290719.11"/>
    <n v="157780.89000000001"/>
    <n v="445280.89"/>
    <n v="1190"/>
    <n v="919.11"/>
    <x v="1"/>
    <n v="4200"/>
    <s v="Kolkata Regional Hub"/>
    <x v="4"/>
  </r>
  <r>
    <n v="101524"/>
    <x v="1521"/>
    <x v="10"/>
    <s v="2025"/>
    <s v="Amazon Logistics"/>
    <x v="6"/>
    <x v="0"/>
    <x v="2"/>
    <s v="India"/>
    <n v="54"/>
    <n v="4500"/>
    <n v="243000"/>
    <n v="1700"/>
    <n v="241300"/>
    <n v="151200"/>
    <n v="151386.62"/>
    <n v="91613.38"/>
    <n v="241113.38"/>
    <n v="551"/>
    <n v="186.62"/>
    <x v="7"/>
    <n v="2800"/>
    <s v="Mumbai Mega Hub"/>
    <x v="2"/>
  </r>
  <r>
    <n v="101525"/>
    <x v="1522"/>
    <x v="9"/>
    <s v="2025"/>
    <s v="Ekart"/>
    <x v="7"/>
    <x v="1"/>
    <x v="0"/>
    <s v="India"/>
    <n v="56"/>
    <n v="600"/>
    <n v="33600"/>
    <n v="250"/>
    <n v="33350"/>
    <n v="19600"/>
    <n v="20668.23"/>
    <n v="12931.77"/>
    <n v="32281.77"/>
    <n v="680"/>
    <n v="1068.23"/>
    <x v="14"/>
    <n v="350"/>
    <s v="Bengaluru Regional Hub"/>
    <x v="0"/>
  </r>
  <r>
    <n v="101526"/>
    <x v="1523"/>
    <x v="4"/>
    <s v="2025"/>
    <s v="Shadowfax"/>
    <x v="2"/>
    <x v="1"/>
    <x v="4"/>
    <s v="India"/>
    <n v="61"/>
    <n v="2500"/>
    <n v="152500"/>
    <n v="1000"/>
    <n v="151500"/>
    <n v="91500"/>
    <n v="92071.83"/>
    <n v="60428.17"/>
    <n v="150928.17000000001"/>
    <n v="920"/>
    <n v="571.83000000000004"/>
    <x v="12"/>
    <n v="1500"/>
    <s v="Kolkata Regional Hub"/>
    <x v="4"/>
  </r>
  <r>
    <n v="101527"/>
    <x v="1524"/>
    <x v="3"/>
    <s v="2025"/>
    <s v="Ecom Express"/>
    <x v="6"/>
    <x v="1"/>
    <x v="2"/>
    <s v="India"/>
    <n v="18"/>
    <n v="4500"/>
    <n v="81000"/>
    <n v="1700"/>
    <n v="79300"/>
    <n v="50400"/>
    <n v="52882.69"/>
    <n v="28117.309999999998"/>
    <n v="76817.31"/>
    <n v="1112"/>
    <n v="2482.69"/>
    <x v="7"/>
    <n v="2800"/>
    <s v="Mumbai Mega Hub"/>
    <x v="2"/>
  </r>
  <r>
    <n v="101528"/>
    <x v="1525"/>
    <x v="8"/>
    <s v="2025"/>
    <s v="Xpressbees"/>
    <x v="3"/>
    <x v="0"/>
    <x v="0"/>
    <s v="India"/>
    <n v="20"/>
    <n v="8500"/>
    <n v="170000"/>
    <n v="3000"/>
    <n v="167000"/>
    <n v="110000"/>
    <n v="110565.94"/>
    <n v="59434.06"/>
    <n v="166434.06"/>
    <n v="906"/>
    <n v="565.94000000000005"/>
    <x v="8"/>
    <n v="5500"/>
    <s v="Bengaluru Regional Hub"/>
    <x v="0"/>
  </r>
  <r>
    <n v="101529"/>
    <x v="1526"/>
    <x v="1"/>
    <s v="2025"/>
    <s v="Delhivery"/>
    <x v="0"/>
    <x v="0"/>
    <x v="4"/>
    <s v="India"/>
    <n v="67"/>
    <n v="3200"/>
    <n v="214400"/>
    <n v="1200"/>
    <n v="213200"/>
    <n v="134000"/>
    <n v="134762.38"/>
    <n v="79637.62"/>
    <n v="212437.62"/>
    <n v="809"/>
    <n v="762.38"/>
    <x v="0"/>
    <n v="2000"/>
    <s v="Kolkata Regional Hub"/>
    <x v="4"/>
  </r>
  <r>
    <n v="101530"/>
    <x v="1527"/>
    <x v="6"/>
    <s v="2025"/>
    <s v="Amazon Logistics"/>
    <x v="3"/>
    <x v="0"/>
    <x v="1"/>
    <s v="India"/>
    <n v="76"/>
    <n v="12000"/>
    <n v="912000"/>
    <n v="4000"/>
    <n v="908000"/>
    <n v="608000"/>
    <n v="610605.43000000005"/>
    <n v="301394.56999999995"/>
    <n v="905394.57"/>
    <n v="911"/>
    <n v="2605.4299999999998"/>
    <x v="4"/>
    <n v="8000"/>
    <s v="Nagpur Central Hub"/>
    <x v="1"/>
  </r>
  <r>
    <n v="101531"/>
    <x v="1528"/>
    <x v="4"/>
    <s v="2025"/>
    <s v="DHL"/>
    <x v="6"/>
    <x v="2"/>
    <x v="1"/>
    <s v="India"/>
    <n v="43"/>
    <n v="4500"/>
    <n v="193500"/>
    <n v="1700"/>
    <n v="191800"/>
    <n v="120400"/>
    <n v="120950.25"/>
    <n v="72549.75"/>
    <n v="191249.75"/>
    <n v="575"/>
    <n v="550.25"/>
    <x v="7"/>
    <n v="2800"/>
    <s v="Nagpur Central Hub"/>
    <x v="1"/>
  </r>
  <r>
    <n v="101532"/>
    <x v="1529"/>
    <x v="10"/>
    <s v="2025"/>
    <s v="Ecom Express"/>
    <x v="1"/>
    <x v="0"/>
    <x v="1"/>
    <s v="India"/>
    <n v="21"/>
    <n v="25000"/>
    <n v="525000"/>
    <n v="7000"/>
    <n v="518000"/>
    <n v="378000"/>
    <n v="380208.26"/>
    <n v="144791.74"/>
    <n v="515791.74"/>
    <n v="564"/>
    <n v="2208.2600000000002"/>
    <x v="17"/>
    <n v="18000"/>
    <s v="Nagpur Central Hub"/>
    <x v="1"/>
  </r>
  <r>
    <n v="101533"/>
    <x v="1530"/>
    <x v="3"/>
    <s v="2025"/>
    <s v="Delhivery"/>
    <x v="0"/>
    <x v="0"/>
    <x v="2"/>
    <s v="India"/>
    <n v="70"/>
    <n v="3200"/>
    <n v="224000"/>
    <n v="1200"/>
    <n v="222800"/>
    <n v="140000"/>
    <n v="140270.07"/>
    <n v="83729.929999999993"/>
    <n v="222529.93"/>
    <n v="365"/>
    <n v="270.07"/>
    <x v="0"/>
    <n v="2000"/>
    <s v="Mumbai Mega Hub"/>
    <x v="2"/>
  </r>
  <r>
    <n v="101534"/>
    <x v="1531"/>
    <x v="4"/>
    <s v="2025"/>
    <s v="Ecom Express"/>
    <x v="3"/>
    <x v="2"/>
    <x v="2"/>
    <s v="India"/>
    <n v="98"/>
    <n v="8500"/>
    <n v="833000"/>
    <n v="3000"/>
    <n v="830000"/>
    <n v="539000"/>
    <n v="540590.93999999994"/>
    <n v="292409.06000000006"/>
    <n v="828409.06"/>
    <n v="691"/>
    <n v="1590.94"/>
    <x v="8"/>
    <n v="5500"/>
    <s v="Mumbai Mega Hub"/>
    <x v="2"/>
  </r>
  <r>
    <n v="101535"/>
    <x v="1532"/>
    <x v="10"/>
    <s v="2025"/>
    <s v="Xpressbees"/>
    <x v="1"/>
    <x v="0"/>
    <x v="1"/>
    <s v="India"/>
    <n v="17"/>
    <n v="3500"/>
    <n v="59500"/>
    <n v="1300"/>
    <n v="58200"/>
    <n v="37400"/>
    <n v="37787.42"/>
    <n v="21712.58"/>
    <n v="57812.58"/>
    <n v="927"/>
    <n v="387.42"/>
    <x v="16"/>
    <n v="2200"/>
    <s v="Nagpur Central Hub"/>
    <x v="1"/>
  </r>
  <r>
    <n v="101536"/>
    <x v="1533"/>
    <x v="8"/>
    <s v="2025"/>
    <s v="Delhivery"/>
    <x v="2"/>
    <x v="1"/>
    <x v="3"/>
    <s v="India"/>
    <n v="97"/>
    <n v="2500"/>
    <n v="242500"/>
    <n v="1000"/>
    <n v="241500"/>
    <n v="145500"/>
    <n v="145975.65"/>
    <n v="96524.35"/>
    <n v="241024.35"/>
    <n v="509"/>
    <n v="475.65"/>
    <x v="12"/>
    <n v="1500"/>
    <s v="Delhi NCR Mega Hub"/>
    <x v="3"/>
  </r>
  <r>
    <n v="101537"/>
    <x v="1534"/>
    <x v="10"/>
    <s v="2025"/>
    <s v="FedEx"/>
    <x v="1"/>
    <x v="0"/>
    <x v="4"/>
    <s v="India"/>
    <n v="83"/>
    <n v="3500"/>
    <n v="290500"/>
    <n v="1300"/>
    <n v="289200"/>
    <n v="182600"/>
    <n v="183531.34"/>
    <n v="106968.66"/>
    <n v="288268.65999999997"/>
    <n v="809"/>
    <n v="931.34"/>
    <x v="16"/>
    <n v="2200"/>
    <s v="Kolkata Regional Hub"/>
    <x v="4"/>
  </r>
  <r>
    <n v="101538"/>
    <x v="1535"/>
    <x v="1"/>
    <s v="2025"/>
    <s v="FedEx"/>
    <x v="2"/>
    <x v="0"/>
    <x v="3"/>
    <s v="India"/>
    <n v="6"/>
    <n v="2500"/>
    <n v="15000"/>
    <n v="1000"/>
    <n v="14000"/>
    <n v="9000"/>
    <n v="9311.25"/>
    <n v="5688.75"/>
    <n v="13688.75"/>
    <n v="981"/>
    <n v="311.25"/>
    <x v="12"/>
    <n v="1500"/>
    <s v="Delhi NCR Mega Hub"/>
    <x v="3"/>
  </r>
  <r>
    <n v="101539"/>
    <x v="1536"/>
    <x v="5"/>
    <s v="2025"/>
    <s v="FedEx"/>
    <x v="4"/>
    <x v="0"/>
    <x v="0"/>
    <s v="India"/>
    <n v="6"/>
    <n v="1500"/>
    <n v="9000"/>
    <n v="700"/>
    <n v="8300"/>
    <n v="4800"/>
    <n v="5135.4399999999996"/>
    <n v="3864.5600000000004"/>
    <n v="7964.56"/>
    <n v="329"/>
    <n v="335.44"/>
    <x v="10"/>
    <n v="800"/>
    <s v="Bengaluru Regional Hub"/>
    <x v="0"/>
  </r>
  <r>
    <n v="101540"/>
    <x v="1537"/>
    <x v="3"/>
    <s v="2025"/>
    <s v="Ecom Express"/>
    <x v="7"/>
    <x v="2"/>
    <x v="3"/>
    <s v="India"/>
    <n v="34"/>
    <n v="850"/>
    <n v="28900"/>
    <n v="300"/>
    <n v="28600"/>
    <n v="18700"/>
    <n v="19192.55"/>
    <n v="9707.4500000000007"/>
    <n v="28107.45"/>
    <n v="578"/>
    <n v="492.55"/>
    <x v="13"/>
    <n v="550"/>
    <s v="Delhi NCR Mega Hub"/>
    <x v="3"/>
  </r>
  <r>
    <n v="101541"/>
    <x v="1538"/>
    <x v="8"/>
    <s v="2025"/>
    <s v="Xpressbees"/>
    <x v="1"/>
    <x v="0"/>
    <x v="4"/>
    <s v="India"/>
    <n v="48"/>
    <n v="45000"/>
    <n v="2160000"/>
    <n v="13000"/>
    <n v="2147000"/>
    <n v="1536000"/>
    <n v="1537019.94"/>
    <n v="622980.06000000006"/>
    <n v="2145980.06"/>
    <n v="1198"/>
    <n v="1019.94"/>
    <x v="2"/>
    <n v="32000"/>
    <s v="Kolkata Regional Hub"/>
    <x v="4"/>
  </r>
  <r>
    <n v="101542"/>
    <x v="1539"/>
    <x v="7"/>
    <s v="2025"/>
    <s v="Xpressbees"/>
    <x v="7"/>
    <x v="1"/>
    <x v="3"/>
    <s v="India"/>
    <n v="61"/>
    <n v="600"/>
    <n v="36600"/>
    <n v="250"/>
    <n v="36350"/>
    <n v="21350"/>
    <n v="21652.639999999999"/>
    <n v="14947.36"/>
    <n v="36047.360000000001"/>
    <n v="1148"/>
    <n v="302.64"/>
    <x v="14"/>
    <n v="350"/>
    <s v="Delhi NCR Mega Hub"/>
    <x v="3"/>
  </r>
  <r>
    <n v="101543"/>
    <x v="1540"/>
    <x v="9"/>
    <s v="2025"/>
    <s v="FedEx"/>
    <x v="0"/>
    <x v="1"/>
    <x v="3"/>
    <s v="India"/>
    <n v="26"/>
    <n v="3200"/>
    <n v="83200"/>
    <n v="1200"/>
    <n v="82000"/>
    <n v="52000"/>
    <n v="52345.26"/>
    <n v="30854.739999999998"/>
    <n v="81654.740000000005"/>
    <n v="899"/>
    <n v="345.26"/>
    <x v="0"/>
    <n v="2000"/>
    <s v="Delhi NCR Mega Hub"/>
    <x v="3"/>
  </r>
  <r>
    <n v="101544"/>
    <x v="1541"/>
    <x v="4"/>
    <s v="2025"/>
    <s v="FedEx"/>
    <x v="4"/>
    <x v="2"/>
    <x v="1"/>
    <s v="India"/>
    <n v="13"/>
    <n v="5500"/>
    <n v="71500"/>
    <n v="2000"/>
    <n v="69500"/>
    <n v="45500"/>
    <n v="46093.94"/>
    <n v="25406.059999999998"/>
    <n v="68906.06"/>
    <n v="613"/>
    <n v="593.94000000000005"/>
    <x v="5"/>
    <n v="3500"/>
    <s v="Nagpur Central Hub"/>
    <x v="1"/>
  </r>
  <r>
    <n v="101545"/>
    <x v="1542"/>
    <x v="11"/>
    <s v="2025"/>
    <s v="Ecom Express"/>
    <x v="7"/>
    <x v="1"/>
    <x v="4"/>
    <s v="India"/>
    <n v="45"/>
    <n v="850"/>
    <n v="38250"/>
    <n v="300"/>
    <n v="37950"/>
    <n v="24750"/>
    <n v="26130.15"/>
    <n v="12119.849999999999"/>
    <n v="36569.85"/>
    <n v="1133"/>
    <n v="1380.15"/>
    <x v="13"/>
    <n v="550"/>
    <s v="Kolkata Regional Hub"/>
    <x v="4"/>
  </r>
  <r>
    <n v="101546"/>
    <x v="1543"/>
    <x v="2"/>
    <s v="2025"/>
    <s v="DHL"/>
    <x v="6"/>
    <x v="0"/>
    <x v="0"/>
    <s v="India"/>
    <n v="96"/>
    <n v="15000"/>
    <n v="1440000"/>
    <n v="5500"/>
    <n v="1434500"/>
    <n v="912000"/>
    <n v="912618.7"/>
    <n v="527381.30000000005"/>
    <n v="1433881.3"/>
    <n v="1035"/>
    <n v="618.70000000000005"/>
    <x v="11"/>
    <n v="9500"/>
    <s v="Bengaluru Regional Hub"/>
    <x v="0"/>
  </r>
  <r>
    <n v="101547"/>
    <x v="1544"/>
    <x v="11"/>
    <s v="2025"/>
    <s v="Xpressbees"/>
    <x v="0"/>
    <x v="2"/>
    <x v="0"/>
    <s v="India"/>
    <n v="57"/>
    <n v="6500"/>
    <n v="370500"/>
    <n v="2300"/>
    <n v="368200"/>
    <n v="239400"/>
    <n v="240287.4"/>
    <n v="130212.6"/>
    <n v="367312.6"/>
    <n v="458"/>
    <n v="887.4"/>
    <x v="1"/>
    <n v="4200"/>
    <s v="Bengaluru Regional Hub"/>
    <x v="0"/>
  </r>
  <r>
    <n v="101548"/>
    <x v="1545"/>
    <x v="3"/>
    <s v="2025"/>
    <s v="Ecom Express"/>
    <x v="1"/>
    <x v="1"/>
    <x v="3"/>
    <s v="India"/>
    <n v="51"/>
    <n v="3500"/>
    <n v="178500"/>
    <n v="1300"/>
    <n v="177200"/>
    <n v="112200"/>
    <n v="112608.36"/>
    <n v="65891.64"/>
    <n v="176791.64"/>
    <n v="475"/>
    <n v="408.36"/>
    <x v="16"/>
    <n v="2200"/>
    <s v="Delhi NCR Mega Hub"/>
    <x v="3"/>
  </r>
  <r>
    <n v="101549"/>
    <x v="1546"/>
    <x v="6"/>
    <s v="2025"/>
    <s v="Ekart"/>
    <x v="0"/>
    <x v="0"/>
    <x v="4"/>
    <s v="India"/>
    <n v="96"/>
    <n v="6500"/>
    <n v="624000"/>
    <n v="2300"/>
    <n v="621700"/>
    <n v="403200"/>
    <n v="404147.44"/>
    <n v="219852.56"/>
    <n v="620752.56000000006"/>
    <n v="766"/>
    <n v="947.44"/>
    <x v="1"/>
    <n v="4200"/>
    <s v="Kolkata Regional Hub"/>
    <x v="4"/>
  </r>
  <r>
    <n v="101550"/>
    <x v="1547"/>
    <x v="1"/>
    <s v="2025"/>
    <s v="Delhivery"/>
    <x v="0"/>
    <x v="2"/>
    <x v="0"/>
    <s v="India"/>
    <n v="66"/>
    <n v="3200"/>
    <n v="211200"/>
    <n v="1200"/>
    <n v="210000"/>
    <n v="132000"/>
    <n v="132647.85999999999"/>
    <n v="78552.140000000014"/>
    <n v="209352.14"/>
    <n v="961"/>
    <n v="647.86"/>
    <x v="0"/>
    <n v="2000"/>
    <s v="Bengaluru Regional Hub"/>
    <x v="0"/>
  </r>
  <r>
    <n v="101551"/>
    <x v="1548"/>
    <x v="3"/>
    <s v="2025"/>
    <s v="Delhivery"/>
    <x v="4"/>
    <x v="0"/>
    <x v="4"/>
    <s v="India"/>
    <n v="45"/>
    <n v="1500"/>
    <n v="67500"/>
    <n v="700"/>
    <n v="66800"/>
    <n v="36000"/>
    <n v="37994.21"/>
    <n v="29505.79"/>
    <n v="64805.79"/>
    <n v="1005"/>
    <n v="1994.21"/>
    <x v="10"/>
    <n v="800"/>
    <s v="Kolkata Regional Hub"/>
    <x v="4"/>
  </r>
  <r>
    <n v="101552"/>
    <x v="1549"/>
    <x v="8"/>
    <s v="2025"/>
    <s v="Blue Dart"/>
    <x v="3"/>
    <x v="0"/>
    <x v="3"/>
    <s v="India"/>
    <n v="56"/>
    <n v="8500"/>
    <n v="476000"/>
    <n v="3000"/>
    <n v="473000"/>
    <n v="308000"/>
    <n v="310013.40999999997"/>
    <n v="165986.59000000003"/>
    <n v="470986.59"/>
    <n v="332"/>
    <n v="2013.41"/>
    <x v="8"/>
    <n v="5500"/>
    <s v="Delhi NCR Mega Hub"/>
    <x v="3"/>
  </r>
  <r>
    <n v="101553"/>
    <x v="1550"/>
    <x v="7"/>
    <s v="2025"/>
    <s v="Shadowfax"/>
    <x v="2"/>
    <x v="0"/>
    <x v="0"/>
    <s v="India"/>
    <n v="76"/>
    <n v="450"/>
    <n v="34200"/>
    <n v="250"/>
    <n v="33950"/>
    <n v="15200"/>
    <n v="15873.8"/>
    <n v="18326.2"/>
    <n v="33276.199999999997"/>
    <n v="998"/>
    <n v="673.8"/>
    <x v="3"/>
    <n v="200"/>
    <s v="Bengaluru Regional Hub"/>
    <x v="0"/>
  </r>
  <r>
    <n v="101554"/>
    <x v="1551"/>
    <x v="8"/>
    <s v="2025"/>
    <s v="Amazon Logistics"/>
    <x v="2"/>
    <x v="1"/>
    <x v="3"/>
    <s v="India"/>
    <n v="25"/>
    <n v="2500"/>
    <n v="62500"/>
    <n v="1000"/>
    <n v="61500"/>
    <n v="37500"/>
    <n v="38650.35"/>
    <n v="23849.65"/>
    <n v="60349.65"/>
    <n v="1075"/>
    <n v="1150.3499999999999"/>
    <x v="12"/>
    <n v="1500"/>
    <s v="Delhi NCR Mega Hub"/>
    <x v="3"/>
  </r>
  <r>
    <n v="101555"/>
    <x v="1552"/>
    <x v="0"/>
    <s v="2025"/>
    <s v="Delhivery"/>
    <x v="1"/>
    <x v="0"/>
    <x v="1"/>
    <s v="India"/>
    <n v="3"/>
    <n v="25000"/>
    <n v="75000"/>
    <n v="7000"/>
    <n v="68000"/>
    <n v="54000"/>
    <n v="54829.69"/>
    <n v="20170.309999999998"/>
    <n v="67170.31"/>
    <n v="1087"/>
    <n v="829.69"/>
    <x v="17"/>
    <n v="18000"/>
    <s v="Nagpur Central Hub"/>
    <x v="1"/>
  </r>
  <r>
    <n v="101556"/>
    <x v="1553"/>
    <x v="7"/>
    <s v="2025"/>
    <s v="FedEx"/>
    <x v="7"/>
    <x v="0"/>
    <x v="3"/>
    <s v="India"/>
    <n v="76"/>
    <n v="850"/>
    <n v="64600"/>
    <n v="300"/>
    <n v="64300"/>
    <n v="41800"/>
    <n v="42052.54"/>
    <n v="22547.46"/>
    <n v="64047.46"/>
    <n v="1179"/>
    <n v="252.54"/>
    <x v="13"/>
    <n v="550"/>
    <s v="Delhi NCR Mega Hub"/>
    <x v="3"/>
  </r>
  <r>
    <n v="101557"/>
    <x v="1554"/>
    <x v="8"/>
    <s v="2025"/>
    <s v="Blue Dart"/>
    <x v="1"/>
    <x v="0"/>
    <x v="0"/>
    <s v="India"/>
    <n v="55"/>
    <n v="45000"/>
    <n v="2475000"/>
    <n v="13000"/>
    <n v="2462000"/>
    <n v="1760000"/>
    <n v="1762120.36"/>
    <n v="712879.6399999999"/>
    <n v="2459879.64"/>
    <n v="823"/>
    <n v="2120.36"/>
    <x v="2"/>
    <n v="32000"/>
    <s v="Bengaluru Regional Hub"/>
    <x v="0"/>
  </r>
  <r>
    <n v="101558"/>
    <x v="1555"/>
    <x v="7"/>
    <s v="2025"/>
    <s v="Ecom Express"/>
    <x v="6"/>
    <x v="0"/>
    <x v="0"/>
    <s v="India"/>
    <n v="74"/>
    <n v="15000"/>
    <n v="1110000"/>
    <n v="5500"/>
    <n v="1104500"/>
    <n v="703000"/>
    <n v="703415.95"/>
    <n v="406584.05000000005"/>
    <n v="1104084.05"/>
    <n v="534"/>
    <n v="415.95"/>
    <x v="11"/>
    <n v="9500"/>
    <s v="Bengaluru Regional Hub"/>
    <x v="0"/>
  </r>
  <r>
    <n v="101559"/>
    <x v="1556"/>
    <x v="7"/>
    <s v="2025"/>
    <s v="Shadowfax"/>
    <x v="0"/>
    <x v="2"/>
    <x v="2"/>
    <s v="India"/>
    <n v="66"/>
    <n v="6500"/>
    <n v="429000"/>
    <n v="2300"/>
    <n v="426700"/>
    <n v="277200"/>
    <n v="277658.82"/>
    <n v="151341.18"/>
    <n v="426241.18"/>
    <n v="588"/>
    <n v="458.82"/>
    <x v="1"/>
    <n v="4200"/>
    <s v="Mumbai Mega Hub"/>
    <x v="2"/>
  </r>
  <r>
    <n v="101560"/>
    <x v="1557"/>
    <x v="2"/>
    <s v="2025"/>
    <s v="Ekart"/>
    <x v="3"/>
    <x v="1"/>
    <x v="4"/>
    <s v="India"/>
    <n v="41"/>
    <n v="12000"/>
    <n v="492000"/>
    <n v="4000"/>
    <n v="488000"/>
    <n v="328000"/>
    <n v="328954.96999999997"/>
    <n v="163045.03000000003"/>
    <n v="487045.03"/>
    <n v="1168"/>
    <n v="954.97"/>
    <x v="4"/>
    <n v="8000"/>
    <s v="Kolkata Regional Hub"/>
    <x v="4"/>
  </r>
  <r>
    <n v="101561"/>
    <x v="1558"/>
    <x v="2"/>
    <s v="2025"/>
    <s v="Shadowfax"/>
    <x v="4"/>
    <x v="1"/>
    <x v="3"/>
    <s v="India"/>
    <n v="99"/>
    <n v="5500"/>
    <n v="544500"/>
    <n v="2000"/>
    <n v="542500"/>
    <n v="346500"/>
    <n v="346910.37"/>
    <n v="197589.63"/>
    <n v="542089.63"/>
    <n v="406"/>
    <n v="410.37"/>
    <x v="5"/>
    <n v="3500"/>
    <s v="Delhi NCR Mega Hub"/>
    <x v="3"/>
  </r>
  <r>
    <n v="101562"/>
    <x v="1559"/>
    <x v="5"/>
    <s v="2025"/>
    <s v="Blue Dart"/>
    <x v="1"/>
    <x v="0"/>
    <x v="0"/>
    <s v="India"/>
    <n v="38"/>
    <n v="3500"/>
    <n v="133000"/>
    <n v="1300"/>
    <n v="131700"/>
    <n v="83600"/>
    <n v="84545.76"/>
    <n v="48454.240000000005"/>
    <n v="130754.24000000001"/>
    <n v="626"/>
    <n v="945.76"/>
    <x v="16"/>
    <n v="2200"/>
    <s v="Bengaluru Regional Hub"/>
    <x v="0"/>
  </r>
  <r>
    <n v="101563"/>
    <x v="1560"/>
    <x v="2"/>
    <s v="2025"/>
    <s v="Amazon Logistics"/>
    <x v="2"/>
    <x v="1"/>
    <x v="1"/>
    <s v="India"/>
    <n v="62"/>
    <n v="2500"/>
    <n v="155000"/>
    <n v="1000"/>
    <n v="154000"/>
    <n v="93000"/>
    <n v="94160.61"/>
    <n v="60839.39"/>
    <n v="152839.39000000001"/>
    <n v="837"/>
    <n v="1160.6099999999999"/>
    <x v="12"/>
    <n v="1500"/>
    <s v="Nagpur Central Hub"/>
    <x v="1"/>
  </r>
  <r>
    <n v="101564"/>
    <x v="1561"/>
    <x v="11"/>
    <s v="2025"/>
    <s v="DHL"/>
    <x v="5"/>
    <x v="0"/>
    <x v="4"/>
    <s v="India"/>
    <n v="60"/>
    <n v="2800"/>
    <n v="168000"/>
    <n v="1300"/>
    <n v="166700"/>
    <n v="90000"/>
    <n v="90704.960000000006"/>
    <n v="77295.039999999994"/>
    <n v="165995.04"/>
    <n v="964"/>
    <n v="704.96"/>
    <x v="18"/>
    <n v="1500"/>
    <s v="Kolkata Regional Hub"/>
    <x v="4"/>
  </r>
  <r>
    <n v="101565"/>
    <x v="1562"/>
    <x v="11"/>
    <s v="2025"/>
    <s v="Ekart"/>
    <x v="1"/>
    <x v="1"/>
    <x v="0"/>
    <s v="India"/>
    <n v="91"/>
    <n v="45000"/>
    <n v="4095000"/>
    <n v="13000"/>
    <n v="4082000"/>
    <n v="2912000"/>
    <n v="2912278.21"/>
    <n v="1182721.79"/>
    <n v="4081721.79"/>
    <n v="303"/>
    <n v="278.20999999999998"/>
    <x v="2"/>
    <n v="32000"/>
    <s v="Bengaluru Regional Hub"/>
    <x v="0"/>
  </r>
  <r>
    <n v="101566"/>
    <x v="1563"/>
    <x v="7"/>
    <s v="2025"/>
    <s v="Shadowfax"/>
    <x v="6"/>
    <x v="1"/>
    <x v="0"/>
    <s v="India"/>
    <n v="4"/>
    <n v="4500"/>
    <n v="18000"/>
    <n v="1700"/>
    <n v="16300"/>
    <n v="11200"/>
    <n v="12100.8"/>
    <n v="5899.2000000000007"/>
    <n v="15399.2"/>
    <n v="300"/>
    <n v="900.8"/>
    <x v="7"/>
    <n v="2800"/>
    <s v="Bengaluru Regional Hub"/>
    <x v="0"/>
  </r>
  <r>
    <n v="101567"/>
    <x v="1564"/>
    <x v="9"/>
    <s v="2025"/>
    <s v="DHL"/>
    <x v="4"/>
    <x v="1"/>
    <x v="2"/>
    <s v="India"/>
    <n v="39"/>
    <n v="5500"/>
    <n v="214500"/>
    <n v="2000"/>
    <n v="212500"/>
    <n v="136500"/>
    <n v="137681.31"/>
    <n v="76818.69"/>
    <n v="211318.69"/>
    <n v="486"/>
    <n v="1181.31"/>
    <x v="5"/>
    <n v="3500"/>
    <s v="Mumbai Mega Hub"/>
    <x v="2"/>
  </r>
  <r>
    <n v="101568"/>
    <x v="1565"/>
    <x v="5"/>
    <s v="2025"/>
    <s v="Xpressbees"/>
    <x v="0"/>
    <x v="1"/>
    <x v="1"/>
    <s v="India"/>
    <n v="81"/>
    <n v="3200"/>
    <n v="259200"/>
    <n v="1200"/>
    <n v="258000"/>
    <n v="162000"/>
    <n v="162462.19"/>
    <n v="96737.81"/>
    <n v="257537.81"/>
    <n v="632"/>
    <n v="462.19"/>
    <x v="0"/>
    <n v="2000"/>
    <s v="Nagpur Central Hub"/>
    <x v="1"/>
  </r>
  <r>
    <n v="101569"/>
    <x v="1566"/>
    <x v="0"/>
    <s v="2025"/>
    <s v="Shadowfax"/>
    <x v="4"/>
    <x v="0"/>
    <x v="3"/>
    <s v="India"/>
    <n v="44"/>
    <n v="1500"/>
    <n v="66000"/>
    <n v="700"/>
    <n v="65300"/>
    <n v="35200"/>
    <n v="36051.07"/>
    <n v="29948.93"/>
    <n v="64448.93"/>
    <n v="993"/>
    <n v="851.07"/>
    <x v="10"/>
    <n v="800"/>
    <s v="Delhi NCR Mega Hub"/>
    <x v="3"/>
  </r>
  <r>
    <n v="101570"/>
    <x v="1567"/>
    <x v="5"/>
    <s v="2025"/>
    <s v="Xpressbees"/>
    <x v="1"/>
    <x v="0"/>
    <x v="0"/>
    <s v="India"/>
    <n v="55"/>
    <n v="25000"/>
    <n v="1375000"/>
    <n v="7000"/>
    <n v="1368000"/>
    <n v="990000"/>
    <n v="990793.79"/>
    <n v="384206.20999999996"/>
    <n v="1367206.21"/>
    <n v="626"/>
    <n v="793.79"/>
    <x v="17"/>
    <n v="18000"/>
    <s v="Bengaluru Regional Hub"/>
    <x v="0"/>
  </r>
  <r>
    <n v="101571"/>
    <x v="1568"/>
    <x v="7"/>
    <s v="2025"/>
    <s v="Ecom Express"/>
    <x v="6"/>
    <x v="2"/>
    <x v="4"/>
    <s v="India"/>
    <n v="60"/>
    <n v="15000"/>
    <n v="900000"/>
    <n v="5500"/>
    <n v="894500"/>
    <n v="570000"/>
    <n v="570406.40000000002"/>
    <n v="329593.59999999998"/>
    <n v="894093.6"/>
    <n v="307"/>
    <n v="406.4"/>
    <x v="11"/>
    <n v="9500"/>
    <s v="Kolkata Regional Hub"/>
    <x v="4"/>
  </r>
  <r>
    <n v="101572"/>
    <x v="1569"/>
    <x v="3"/>
    <s v="2025"/>
    <s v="FedEx"/>
    <x v="2"/>
    <x v="1"/>
    <x v="4"/>
    <s v="India"/>
    <n v="18"/>
    <n v="450"/>
    <n v="8100"/>
    <n v="250"/>
    <n v="7850"/>
    <n v="3600"/>
    <n v="4095.48"/>
    <n v="4004.52"/>
    <n v="7354.52"/>
    <n v="687"/>
    <n v="495.48"/>
    <x v="3"/>
    <n v="200"/>
    <s v="Kolkata Regional Hub"/>
    <x v="4"/>
  </r>
  <r>
    <n v="101573"/>
    <x v="1570"/>
    <x v="9"/>
    <s v="2025"/>
    <s v="Blue Dart"/>
    <x v="1"/>
    <x v="1"/>
    <x v="4"/>
    <s v="India"/>
    <n v="48"/>
    <n v="25000"/>
    <n v="1200000"/>
    <n v="7000"/>
    <n v="1193000"/>
    <n v="864000"/>
    <n v="864570.6"/>
    <n v="335429.40000000002"/>
    <n v="1192429.3999999999"/>
    <n v="713"/>
    <n v="570.6"/>
    <x v="17"/>
    <n v="18000"/>
    <s v="Kolkata Regional Hub"/>
    <x v="4"/>
  </r>
  <r>
    <n v="101574"/>
    <x v="1571"/>
    <x v="1"/>
    <s v="2025"/>
    <s v="Ecom Express"/>
    <x v="4"/>
    <x v="0"/>
    <x v="2"/>
    <s v="India"/>
    <n v="86"/>
    <n v="1500"/>
    <n v="129000"/>
    <n v="700"/>
    <n v="128300"/>
    <n v="68800"/>
    <n v="69686.3"/>
    <n v="59313.7"/>
    <n v="127413.7"/>
    <n v="329"/>
    <n v="886.3"/>
    <x v="10"/>
    <n v="800"/>
    <s v="Mumbai Mega Hub"/>
    <x v="2"/>
  </r>
  <r>
    <n v="101575"/>
    <x v="1572"/>
    <x v="3"/>
    <s v="2025"/>
    <s v="FedEx"/>
    <x v="0"/>
    <x v="2"/>
    <x v="0"/>
    <s v="India"/>
    <n v="57"/>
    <n v="6500"/>
    <n v="370500"/>
    <n v="2300"/>
    <n v="368200"/>
    <n v="239400"/>
    <n v="240779.06"/>
    <n v="129720.94"/>
    <n v="366820.94"/>
    <n v="344"/>
    <n v="1379.06"/>
    <x v="1"/>
    <n v="4200"/>
    <s v="Bengaluru Regional Hub"/>
    <x v="0"/>
  </r>
  <r>
    <n v="101576"/>
    <x v="1573"/>
    <x v="6"/>
    <s v="2025"/>
    <s v="Ekart"/>
    <x v="1"/>
    <x v="0"/>
    <x v="3"/>
    <s v="India"/>
    <n v="22"/>
    <n v="45000"/>
    <n v="990000"/>
    <n v="13000"/>
    <n v="977000"/>
    <n v="704000"/>
    <n v="704809.66"/>
    <n v="285190.33999999997"/>
    <n v="976190.34"/>
    <n v="691"/>
    <n v="809.66"/>
    <x v="2"/>
    <n v="32000"/>
    <s v="Delhi NCR Mega Hub"/>
    <x v="3"/>
  </r>
  <r>
    <n v="101577"/>
    <x v="1574"/>
    <x v="7"/>
    <s v="2025"/>
    <s v="Ekart"/>
    <x v="2"/>
    <x v="1"/>
    <x v="4"/>
    <s v="India"/>
    <n v="14"/>
    <n v="450"/>
    <n v="6300"/>
    <n v="250"/>
    <n v="6050"/>
    <n v="2800"/>
    <n v="3604.07"/>
    <n v="2695.93"/>
    <n v="5245.93"/>
    <n v="395"/>
    <n v="804.07"/>
    <x v="3"/>
    <n v="200"/>
    <s v="Kolkata Regional Hub"/>
    <x v="4"/>
  </r>
  <r>
    <n v="101578"/>
    <x v="1575"/>
    <x v="5"/>
    <s v="2025"/>
    <s v="DHL"/>
    <x v="2"/>
    <x v="0"/>
    <x v="0"/>
    <s v="India"/>
    <n v="79"/>
    <n v="450"/>
    <n v="35550"/>
    <n v="250"/>
    <n v="35300"/>
    <n v="15800"/>
    <n v="18301.810000000001"/>
    <n v="17248.189999999999"/>
    <n v="32798.19"/>
    <n v="1189"/>
    <n v="2501.81"/>
    <x v="3"/>
    <n v="200"/>
    <s v="Bengaluru Regional Hub"/>
    <x v="0"/>
  </r>
  <r>
    <n v="101579"/>
    <x v="1576"/>
    <x v="9"/>
    <s v="2025"/>
    <s v="Delhivery"/>
    <x v="7"/>
    <x v="0"/>
    <x v="2"/>
    <s v="India"/>
    <n v="14"/>
    <n v="850"/>
    <n v="11900"/>
    <n v="300"/>
    <n v="11600"/>
    <n v="7700"/>
    <n v="8108.56"/>
    <n v="3791.4399999999996"/>
    <n v="11191.44"/>
    <n v="608"/>
    <n v="408.56"/>
    <x v="13"/>
    <n v="550"/>
    <s v="Mumbai Mega Hub"/>
    <x v="2"/>
  </r>
  <r>
    <n v="101580"/>
    <x v="1577"/>
    <x v="7"/>
    <s v="2025"/>
    <s v="Xpressbees"/>
    <x v="7"/>
    <x v="1"/>
    <x v="2"/>
    <s v="India"/>
    <n v="74"/>
    <n v="1200"/>
    <n v="88800"/>
    <n v="400"/>
    <n v="88400"/>
    <n v="59200"/>
    <n v="61749.93"/>
    <n v="27050.07"/>
    <n v="85850.07"/>
    <n v="1065"/>
    <n v="2549.9299999999998"/>
    <x v="15"/>
    <n v="800"/>
    <s v="Mumbai Mega Hub"/>
    <x v="2"/>
  </r>
  <r>
    <n v="101581"/>
    <x v="1578"/>
    <x v="2"/>
    <s v="2025"/>
    <s v="Shadowfax"/>
    <x v="1"/>
    <x v="1"/>
    <x v="4"/>
    <s v="India"/>
    <n v="35"/>
    <n v="45000"/>
    <n v="1575000"/>
    <n v="13000"/>
    <n v="1562000"/>
    <n v="1120000"/>
    <n v="1122856.71"/>
    <n v="452143.29000000004"/>
    <n v="1559143.29"/>
    <n v="828"/>
    <n v="2856.71"/>
    <x v="2"/>
    <n v="32000"/>
    <s v="Kolkata Regional Hub"/>
    <x v="4"/>
  </r>
  <r>
    <n v="101582"/>
    <x v="1579"/>
    <x v="0"/>
    <s v="2025"/>
    <s v="FedEx"/>
    <x v="0"/>
    <x v="2"/>
    <x v="1"/>
    <s v="India"/>
    <n v="24"/>
    <n v="6500"/>
    <n v="156000"/>
    <n v="2300"/>
    <n v="153700"/>
    <n v="100800"/>
    <n v="101510.09"/>
    <n v="54489.91"/>
    <n v="152989.91"/>
    <n v="499"/>
    <n v="710.09"/>
    <x v="1"/>
    <n v="4200"/>
    <s v="Nagpur Central Hub"/>
    <x v="1"/>
  </r>
  <r>
    <n v="101583"/>
    <x v="1580"/>
    <x v="3"/>
    <s v="2025"/>
    <s v="Delhivery"/>
    <x v="4"/>
    <x v="1"/>
    <x v="3"/>
    <s v="India"/>
    <n v="52"/>
    <n v="5500"/>
    <n v="286000"/>
    <n v="2000"/>
    <n v="284000"/>
    <n v="182000"/>
    <n v="182914.68"/>
    <n v="103085.32"/>
    <n v="283085.32"/>
    <n v="342"/>
    <n v="914.68"/>
    <x v="5"/>
    <n v="3500"/>
    <s v="Delhi NCR Mega Hub"/>
    <x v="3"/>
  </r>
  <r>
    <n v="101584"/>
    <x v="1581"/>
    <x v="8"/>
    <s v="2025"/>
    <s v="Ecom Express"/>
    <x v="4"/>
    <x v="2"/>
    <x v="0"/>
    <s v="India"/>
    <n v="20"/>
    <n v="5500"/>
    <n v="110000"/>
    <n v="2000"/>
    <n v="108000"/>
    <n v="70000"/>
    <n v="70351.08"/>
    <n v="39648.92"/>
    <n v="107648.92"/>
    <n v="1194"/>
    <n v="351.08"/>
    <x v="5"/>
    <n v="3500"/>
    <s v="Bengaluru Regional Hub"/>
    <x v="0"/>
  </r>
  <r>
    <n v="101585"/>
    <x v="1582"/>
    <x v="3"/>
    <s v="2025"/>
    <s v="Delhivery"/>
    <x v="4"/>
    <x v="0"/>
    <x v="3"/>
    <s v="India"/>
    <n v="12"/>
    <n v="5500"/>
    <n v="66000"/>
    <n v="2000"/>
    <n v="64000"/>
    <n v="42000"/>
    <n v="43109.18"/>
    <n v="22890.82"/>
    <n v="62890.82"/>
    <n v="679"/>
    <n v="1109.18"/>
    <x v="5"/>
    <n v="3500"/>
    <s v="Delhi NCR Mega Hub"/>
    <x v="3"/>
  </r>
  <r>
    <n v="101586"/>
    <x v="1583"/>
    <x v="1"/>
    <s v="2025"/>
    <s v="DHL"/>
    <x v="4"/>
    <x v="0"/>
    <x v="4"/>
    <s v="India"/>
    <n v="51"/>
    <n v="5500"/>
    <n v="280500"/>
    <n v="2000"/>
    <n v="278500"/>
    <n v="178500"/>
    <n v="179073.13"/>
    <n v="101426.87"/>
    <n v="277926.87"/>
    <n v="1079"/>
    <n v="573.13"/>
    <x v="5"/>
    <n v="3500"/>
    <s v="Kolkata Regional Hub"/>
    <x v="4"/>
  </r>
  <r>
    <n v="101587"/>
    <x v="1584"/>
    <x v="0"/>
    <s v="2025"/>
    <s v="Blue Dart"/>
    <x v="6"/>
    <x v="0"/>
    <x v="2"/>
    <s v="India"/>
    <n v="82"/>
    <n v="15000"/>
    <n v="1230000"/>
    <n v="5500"/>
    <n v="1224500"/>
    <n v="779000"/>
    <n v="779261.88"/>
    <n v="450738.12"/>
    <n v="1224238.1200000001"/>
    <n v="684"/>
    <n v="261.88"/>
    <x v="11"/>
    <n v="9500"/>
    <s v="Mumbai Mega Hub"/>
    <x v="2"/>
  </r>
  <r>
    <n v="101588"/>
    <x v="1585"/>
    <x v="2"/>
    <s v="2025"/>
    <s v="Xpressbees"/>
    <x v="1"/>
    <x v="1"/>
    <x v="4"/>
    <s v="India"/>
    <n v="69"/>
    <n v="3500"/>
    <n v="241500"/>
    <n v="1300"/>
    <n v="240200"/>
    <n v="151800"/>
    <n v="152333.74"/>
    <n v="89166.260000000009"/>
    <n v="239666.26"/>
    <n v="876"/>
    <n v="533.74"/>
    <x v="16"/>
    <n v="2200"/>
    <s v="Kolkata Regional Hub"/>
    <x v="4"/>
  </r>
  <r>
    <n v="101589"/>
    <x v="1586"/>
    <x v="0"/>
    <s v="2025"/>
    <s v="Shadowfax"/>
    <x v="1"/>
    <x v="0"/>
    <x v="2"/>
    <s v="India"/>
    <n v="59"/>
    <n v="3500"/>
    <n v="206500"/>
    <n v="1300"/>
    <n v="205200"/>
    <n v="129800"/>
    <n v="130729.3"/>
    <n v="75770.7"/>
    <n v="204270.7"/>
    <n v="462"/>
    <n v="929.3"/>
    <x v="16"/>
    <n v="2200"/>
    <s v="Mumbai Mega Hub"/>
    <x v="2"/>
  </r>
  <r>
    <n v="101590"/>
    <x v="1587"/>
    <x v="8"/>
    <s v="2025"/>
    <s v="Shadowfax"/>
    <x v="6"/>
    <x v="2"/>
    <x v="0"/>
    <s v="India"/>
    <n v="82"/>
    <n v="4500"/>
    <n v="369000"/>
    <n v="1700"/>
    <n v="367300"/>
    <n v="229600"/>
    <n v="230144.22"/>
    <n v="138855.78"/>
    <n v="366755.78"/>
    <n v="453"/>
    <n v="544.22"/>
    <x v="7"/>
    <n v="2800"/>
    <s v="Bengaluru Regional Hub"/>
    <x v="0"/>
  </r>
  <r>
    <n v="101591"/>
    <x v="1588"/>
    <x v="6"/>
    <s v="2025"/>
    <s v="Blue Dart"/>
    <x v="0"/>
    <x v="0"/>
    <x v="4"/>
    <s v="India"/>
    <n v="54"/>
    <n v="3200"/>
    <n v="172800"/>
    <n v="1200"/>
    <n v="171600"/>
    <n v="108000"/>
    <n v="110670.9"/>
    <n v="62129.100000000006"/>
    <n v="168929.1"/>
    <n v="1179"/>
    <n v="2670.9"/>
    <x v="0"/>
    <n v="2000"/>
    <s v="Kolkata Regional Hub"/>
    <x v="4"/>
  </r>
  <r>
    <n v="101592"/>
    <x v="1589"/>
    <x v="5"/>
    <s v="2025"/>
    <s v="Amazon Logistics"/>
    <x v="2"/>
    <x v="1"/>
    <x v="2"/>
    <s v="India"/>
    <n v="13"/>
    <n v="2500"/>
    <n v="32500"/>
    <n v="1000"/>
    <n v="31500"/>
    <n v="19500"/>
    <n v="19697.28"/>
    <n v="12802.720000000001"/>
    <n v="31302.720000000001"/>
    <n v="928"/>
    <n v="197.28"/>
    <x v="12"/>
    <n v="1500"/>
    <s v="Mumbai Mega Hub"/>
    <x v="2"/>
  </r>
  <r>
    <n v="101593"/>
    <x v="1590"/>
    <x v="6"/>
    <s v="2025"/>
    <s v="DHL"/>
    <x v="6"/>
    <x v="1"/>
    <x v="3"/>
    <s v="India"/>
    <n v="58"/>
    <n v="15000"/>
    <n v="870000"/>
    <n v="5500"/>
    <n v="864500"/>
    <n v="551000"/>
    <n v="552093.84"/>
    <n v="317906.16000000003"/>
    <n v="863406.16"/>
    <n v="700"/>
    <n v="1093.8399999999999"/>
    <x v="11"/>
    <n v="9500"/>
    <s v="Delhi NCR Mega Hub"/>
    <x v="3"/>
  </r>
  <r>
    <n v="101594"/>
    <x v="1591"/>
    <x v="4"/>
    <s v="2025"/>
    <s v="Shadowfax"/>
    <x v="3"/>
    <x v="2"/>
    <x v="0"/>
    <s v="India"/>
    <n v="38"/>
    <n v="8500"/>
    <n v="323000"/>
    <n v="3000"/>
    <n v="320000"/>
    <n v="209000"/>
    <n v="209686.86"/>
    <n v="113313.14000000001"/>
    <n v="319313.14"/>
    <n v="397"/>
    <n v="686.86"/>
    <x v="8"/>
    <n v="5500"/>
    <s v="Bengaluru Regional Hub"/>
    <x v="0"/>
  </r>
  <r>
    <n v="101595"/>
    <x v="1592"/>
    <x v="7"/>
    <s v="2025"/>
    <s v="Ekart"/>
    <x v="0"/>
    <x v="0"/>
    <x v="3"/>
    <s v="India"/>
    <n v="6"/>
    <n v="3200"/>
    <n v="19200"/>
    <n v="1200"/>
    <n v="18000"/>
    <n v="12000"/>
    <n v="12733.21"/>
    <n v="6466.7900000000009"/>
    <n v="17266.79"/>
    <n v="889"/>
    <n v="733.21"/>
    <x v="0"/>
    <n v="2000"/>
    <s v="Delhi NCR Mega Hub"/>
    <x v="3"/>
  </r>
  <r>
    <n v="101596"/>
    <x v="1593"/>
    <x v="8"/>
    <s v="2025"/>
    <s v="Delhivery"/>
    <x v="5"/>
    <x v="0"/>
    <x v="3"/>
    <s v="India"/>
    <n v="78"/>
    <n v="2800"/>
    <n v="218400"/>
    <n v="1300"/>
    <n v="217100"/>
    <n v="117000"/>
    <n v="117433.98"/>
    <n v="100966.02"/>
    <n v="216666.02"/>
    <n v="1079"/>
    <n v="433.98"/>
    <x v="18"/>
    <n v="1500"/>
    <s v="Delhi NCR Mega Hub"/>
    <x v="3"/>
  </r>
  <r>
    <n v="101597"/>
    <x v="1594"/>
    <x v="9"/>
    <s v="2025"/>
    <s v="Blue Dart"/>
    <x v="5"/>
    <x v="0"/>
    <x v="2"/>
    <s v="India"/>
    <n v="5"/>
    <n v="1800"/>
    <n v="9000"/>
    <n v="900"/>
    <n v="8100"/>
    <n v="4500"/>
    <n v="5424.46"/>
    <n v="3575.54"/>
    <n v="7175.54"/>
    <n v="1090"/>
    <n v="924.46"/>
    <x v="9"/>
    <n v="900"/>
    <s v="Mumbai Mega Hub"/>
    <x v="2"/>
  </r>
  <r>
    <n v="101598"/>
    <x v="1595"/>
    <x v="5"/>
    <s v="2025"/>
    <s v="Blue Dart"/>
    <x v="5"/>
    <x v="0"/>
    <x v="4"/>
    <s v="India"/>
    <n v="82"/>
    <n v="1800"/>
    <n v="147600"/>
    <n v="900"/>
    <n v="146700"/>
    <n v="73800"/>
    <n v="74388.259999999995"/>
    <n v="73211.740000000005"/>
    <n v="146111.74"/>
    <n v="527"/>
    <n v="588.26"/>
    <x v="9"/>
    <n v="900"/>
    <s v="Kolkata Regional Hub"/>
    <x v="4"/>
  </r>
  <r>
    <n v="101599"/>
    <x v="1596"/>
    <x v="11"/>
    <s v="2025"/>
    <s v="Amazon Logistics"/>
    <x v="4"/>
    <x v="0"/>
    <x v="1"/>
    <s v="India"/>
    <n v="85"/>
    <n v="5500"/>
    <n v="467500"/>
    <n v="2000"/>
    <n v="465500"/>
    <n v="297500"/>
    <n v="298224.65000000002"/>
    <n v="169275.34999999998"/>
    <n v="464775.35"/>
    <n v="565"/>
    <n v="724.65"/>
    <x v="5"/>
    <n v="3500"/>
    <s v="Nagpur Central Hub"/>
    <x v="1"/>
  </r>
  <r>
    <n v="101600"/>
    <x v="1597"/>
    <x v="5"/>
    <s v="2025"/>
    <s v="Xpressbees"/>
    <x v="2"/>
    <x v="2"/>
    <x v="4"/>
    <s v="India"/>
    <n v="64"/>
    <n v="2500"/>
    <n v="160000"/>
    <n v="1000"/>
    <n v="159000"/>
    <n v="96000"/>
    <n v="96710.080000000002"/>
    <n v="63289.919999999998"/>
    <n v="158289.92000000001"/>
    <n v="511"/>
    <n v="710.08"/>
    <x v="12"/>
    <n v="1500"/>
    <s v="Kolkata Regional Hub"/>
    <x v="4"/>
  </r>
  <r>
    <n v="101601"/>
    <x v="1598"/>
    <x v="2"/>
    <s v="2025"/>
    <s v="Ekart"/>
    <x v="2"/>
    <x v="0"/>
    <x v="0"/>
    <s v="India"/>
    <n v="32"/>
    <n v="450"/>
    <n v="14400"/>
    <n v="250"/>
    <n v="14150"/>
    <n v="6400"/>
    <n v="6960.43"/>
    <n v="7439.57"/>
    <n v="13589.57"/>
    <n v="512"/>
    <n v="560.42999999999995"/>
    <x v="3"/>
    <n v="200"/>
    <s v="Bengaluru Regional Hub"/>
    <x v="0"/>
  </r>
  <r>
    <n v="101602"/>
    <x v="1599"/>
    <x v="7"/>
    <s v="2025"/>
    <s v="Amazon Logistics"/>
    <x v="1"/>
    <x v="2"/>
    <x v="1"/>
    <s v="India"/>
    <n v="69"/>
    <n v="25000"/>
    <n v="1725000"/>
    <n v="7000"/>
    <n v="1718000"/>
    <n v="1242000"/>
    <n v="1244961.1499999999"/>
    <n v="480038.85000000009"/>
    <n v="1715038.85"/>
    <n v="469"/>
    <n v="2961.15"/>
    <x v="17"/>
    <n v="18000"/>
    <s v="Nagpur Central Hub"/>
    <x v="1"/>
  </r>
  <r>
    <n v="101603"/>
    <x v="1600"/>
    <x v="6"/>
    <s v="2025"/>
    <s v="DHL"/>
    <x v="6"/>
    <x v="1"/>
    <x v="1"/>
    <s v="India"/>
    <n v="44"/>
    <n v="4500"/>
    <n v="198000"/>
    <n v="1700"/>
    <n v="196300"/>
    <n v="123200"/>
    <n v="123674.4"/>
    <n v="74325.600000000006"/>
    <n v="195825.6"/>
    <n v="593"/>
    <n v="474.4"/>
    <x v="7"/>
    <n v="2800"/>
    <s v="Nagpur Central Hub"/>
    <x v="1"/>
  </r>
  <r>
    <n v="101604"/>
    <x v="1601"/>
    <x v="11"/>
    <s v="2025"/>
    <s v="Ecom Express"/>
    <x v="1"/>
    <x v="1"/>
    <x v="0"/>
    <s v="India"/>
    <n v="31"/>
    <n v="25000"/>
    <n v="775000"/>
    <n v="7000"/>
    <n v="768000"/>
    <n v="558000"/>
    <n v="559549.35"/>
    <n v="215450.65000000002"/>
    <n v="766450.65"/>
    <n v="1004"/>
    <n v="1549.35"/>
    <x v="17"/>
    <n v="18000"/>
    <s v="Bengaluru Regional Hub"/>
    <x v="0"/>
  </r>
  <r>
    <n v="101605"/>
    <x v="1602"/>
    <x v="8"/>
    <s v="2025"/>
    <s v="Amazon Logistics"/>
    <x v="0"/>
    <x v="2"/>
    <x v="0"/>
    <s v="India"/>
    <n v="59"/>
    <n v="6500"/>
    <n v="383500"/>
    <n v="2300"/>
    <n v="381200"/>
    <n v="247800"/>
    <n v="248862.18"/>
    <n v="134637.82"/>
    <n v="380137.82"/>
    <n v="896"/>
    <n v="1062.18"/>
    <x v="1"/>
    <n v="4200"/>
    <s v="Bengaluru Regional Hub"/>
    <x v="0"/>
  </r>
  <r>
    <n v="101606"/>
    <x v="1603"/>
    <x v="2"/>
    <s v="2025"/>
    <s v="Ecom Express"/>
    <x v="5"/>
    <x v="0"/>
    <x v="2"/>
    <s v="India"/>
    <n v="73"/>
    <n v="4500"/>
    <n v="328500"/>
    <n v="2000"/>
    <n v="326500"/>
    <n v="182500"/>
    <n v="183509.02"/>
    <n v="144990.98000000001"/>
    <n v="325490.98"/>
    <n v="1044"/>
    <n v="1009.02"/>
    <x v="6"/>
    <n v="2500"/>
    <s v="Mumbai Mega Hub"/>
    <x v="2"/>
  </r>
  <r>
    <n v="101607"/>
    <x v="1604"/>
    <x v="9"/>
    <s v="2025"/>
    <s v="Shadowfax"/>
    <x v="1"/>
    <x v="2"/>
    <x v="2"/>
    <s v="India"/>
    <n v="21"/>
    <n v="3500"/>
    <n v="73500"/>
    <n v="1300"/>
    <n v="72200"/>
    <n v="46200"/>
    <n v="47802.82"/>
    <n v="25697.18"/>
    <n v="70597.179999999993"/>
    <n v="861"/>
    <n v="1602.82"/>
    <x v="16"/>
    <n v="2200"/>
    <s v="Mumbai Mega Hub"/>
    <x v="2"/>
  </r>
  <r>
    <n v="101608"/>
    <x v="1605"/>
    <x v="3"/>
    <s v="2025"/>
    <s v="Shadowfax"/>
    <x v="4"/>
    <x v="1"/>
    <x v="1"/>
    <s v="India"/>
    <n v="67"/>
    <n v="1500"/>
    <n v="100500"/>
    <n v="700"/>
    <n v="99800"/>
    <n v="53600"/>
    <n v="54035.13"/>
    <n v="46464.87"/>
    <n v="99364.87"/>
    <n v="1104"/>
    <n v="435.13"/>
    <x v="10"/>
    <n v="800"/>
    <s v="Nagpur Central Hub"/>
    <x v="1"/>
  </r>
  <r>
    <n v="101609"/>
    <x v="1606"/>
    <x v="11"/>
    <s v="2025"/>
    <s v="Ekart"/>
    <x v="1"/>
    <x v="0"/>
    <x v="0"/>
    <s v="India"/>
    <n v="51"/>
    <n v="45000"/>
    <n v="2295000"/>
    <n v="13000"/>
    <n v="2282000"/>
    <n v="1632000"/>
    <n v="1632757.74"/>
    <n v="662242.26"/>
    <n v="2281242.2599999998"/>
    <n v="1025"/>
    <n v="757.74"/>
    <x v="2"/>
    <n v="32000"/>
    <s v="Bengaluru Regional Hub"/>
    <x v="0"/>
  </r>
  <r>
    <n v="101610"/>
    <x v="1607"/>
    <x v="8"/>
    <s v="2025"/>
    <s v="Ekart"/>
    <x v="2"/>
    <x v="2"/>
    <x v="0"/>
    <s v="India"/>
    <n v="16"/>
    <n v="2500"/>
    <n v="40000"/>
    <n v="1000"/>
    <n v="39000"/>
    <n v="24000"/>
    <n v="24535.72"/>
    <n v="15464.279999999999"/>
    <n v="38464.28"/>
    <n v="853"/>
    <n v="535.72"/>
    <x v="12"/>
    <n v="1500"/>
    <s v="Bengaluru Regional Hub"/>
    <x v="0"/>
  </r>
  <r>
    <n v="101611"/>
    <x v="1608"/>
    <x v="9"/>
    <s v="2025"/>
    <s v="Xpressbees"/>
    <x v="3"/>
    <x v="1"/>
    <x v="4"/>
    <s v="India"/>
    <n v="61"/>
    <n v="8500"/>
    <n v="518500"/>
    <n v="3000"/>
    <n v="515500"/>
    <n v="335500"/>
    <n v="336063.53"/>
    <n v="182436.46999999997"/>
    <n v="514936.47"/>
    <n v="731"/>
    <n v="563.53"/>
    <x v="8"/>
    <n v="5500"/>
    <s v="Kolkata Regional Hub"/>
    <x v="4"/>
  </r>
  <r>
    <n v="101612"/>
    <x v="1609"/>
    <x v="10"/>
    <s v="2025"/>
    <s v="Shadowfax"/>
    <x v="1"/>
    <x v="0"/>
    <x v="0"/>
    <s v="India"/>
    <n v="38"/>
    <n v="25000"/>
    <n v="950000"/>
    <n v="7000"/>
    <n v="943000"/>
    <n v="684000"/>
    <n v="684687.98"/>
    <n v="265312.02"/>
    <n v="942312.02"/>
    <n v="791"/>
    <n v="687.98"/>
    <x v="17"/>
    <n v="18000"/>
    <s v="Bengaluru Regional Hub"/>
    <x v="0"/>
  </r>
  <r>
    <n v="101613"/>
    <x v="1610"/>
    <x v="3"/>
    <s v="2025"/>
    <s v="Delhivery"/>
    <x v="5"/>
    <x v="0"/>
    <x v="2"/>
    <s v="India"/>
    <n v="42"/>
    <n v="1800"/>
    <n v="75600"/>
    <n v="900"/>
    <n v="74700"/>
    <n v="37800"/>
    <n v="38724.04"/>
    <n v="36875.96"/>
    <n v="73775.960000000006"/>
    <n v="656"/>
    <n v="924.04"/>
    <x v="9"/>
    <n v="900"/>
    <s v="Mumbai Mega Hub"/>
    <x v="2"/>
  </r>
  <r>
    <n v="101614"/>
    <x v="1611"/>
    <x v="0"/>
    <s v="2025"/>
    <s v="Ekart"/>
    <x v="2"/>
    <x v="0"/>
    <x v="4"/>
    <s v="India"/>
    <n v="61"/>
    <n v="450"/>
    <n v="27450"/>
    <n v="250"/>
    <n v="27200"/>
    <n v="12200"/>
    <n v="12841.67"/>
    <n v="14608.33"/>
    <n v="26558.33"/>
    <n v="652"/>
    <n v="641.66999999999996"/>
    <x v="3"/>
    <n v="200"/>
    <s v="Kolkata Regional Hub"/>
    <x v="4"/>
  </r>
  <r>
    <n v="101615"/>
    <x v="1612"/>
    <x v="11"/>
    <s v="2025"/>
    <s v="Shadowfax"/>
    <x v="2"/>
    <x v="1"/>
    <x v="1"/>
    <s v="India"/>
    <n v="45"/>
    <n v="2500"/>
    <n v="112500"/>
    <n v="1000"/>
    <n v="111500"/>
    <n v="67500"/>
    <n v="68219.12"/>
    <n v="44280.880000000005"/>
    <n v="110780.88"/>
    <n v="307"/>
    <n v="719.12"/>
    <x v="12"/>
    <n v="1500"/>
    <s v="Nagpur Central Hub"/>
    <x v="1"/>
  </r>
  <r>
    <n v="101616"/>
    <x v="1613"/>
    <x v="10"/>
    <s v="2025"/>
    <s v="Shadowfax"/>
    <x v="3"/>
    <x v="0"/>
    <x v="0"/>
    <s v="India"/>
    <n v="24"/>
    <n v="12000"/>
    <n v="288000"/>
    <n v="4000"/>
    <n v="284000"/>
    <n v="192000"/>
    <n v="192300.28"/>
    <n v="95699.72"/>
    <n v="283699.71999999997"/>
    <n v="937"/>
    <n v="300.27999999999997"/>
    <x v="4"/>
    <n v="8000"/>
    <s v="Bengaluru Regional Hub"/>
    <x v="0"/>
  </r>
  <r>
    <n v="101617"/>
    <x v="1614"/>
    <x v="7"/>
    <s v="2025"/>
    <s v="Amazon Logistics"/>
    <x v="5"/>
    <x v="1"/>
    <x v="2"/>
    <s v="India"/>
    <n v="6"/>
    <n v="1800"/>
    <n v="10800"/>
    <n v="900"/>
    <n v="9900"/>
    <n v="5400"/>
    <n v="6168.32"/>
    <n v="4631.68"/>
    <n v="9131.68"/>
    <n v="1074"/>
    <n v="768.32"/>
    <x v="9"/>
    <n v="900"/>
    <s v="Mumbai Mega Hub"/>
    <x v="2"/>
  </r>
  <r>
    <n v="101618"/>
    <x v="1615"/>
    <x v="8"/>
    <s v="2025"/>
    <s v="Shadowfax"/>
    <x v="2"/>
    <x v="0"/>
    <x v="1"/>
    <s v="India"/>
    <n v="91"/>
    <n v="2500"/>
    <n v="227500"/>
    <n v="1000"/>
    <n v="226500"/>
    <n v="136500"/>
    <n v="137066.67000000001"/>
    <n v="90433.329999999987"/>
    <n v="225933.33"/>
    <n v="424"/>
    <n v="566.66999999999996"/>
    <x v="12"/>
    <n v="1500"/>
    <s v="Nagpur Central Hub"/>
    <x v="1"/>
  </r>
  <r>
    <n v="101619"/>
    <x v="1616"/>
    <x v="1"/>
    <s v="2025"/>
    <s v="Shadowfax"/>
    <x v="0"/>
    <x v="0"/>
    <x v="3"/>
    <s v="India"/>
    <n v="98"/>
    <n v="3200"/>
    <n v="313600"/>
    <n v="1200"/>
    <n v="312400"/>
    <n v="196000"/>
    <n v="197466.62"/>
    <n v="116133.38"/>
    <n v="310933.38"/>
    <n v="734"/>
    <n v="1466.62"/>
    <x v="0"/>
    <n v="2000"/>
    <s v="Delhi NCR Mega Hub"/>
    <x v="3"/>
  </r>
  <r>
    <n v="101620"/>
    <x v="1617"/>
    <x v="0"/>
    <s v="2025"/>
    <s v="Ekart"/>
    <x v="0"/>
    <x v="2"/>
    <x v="2"/>
    <s v="India"/>
    <n v="14"/>
    <n v="3200"/>
    <n v="44800"/>
    <n v="1200"/>
    <n v="43600"/>
    <n v="28000"/>
    <n v="28304.41"/>
    <n v="16495.59"/>
    <n v="43295.59"/>
    <n v="398"/>
    <n v="304.41000000000003"/>
    <x v="0"/>
    <n v="2000"/>
    <s v="Mumbai Mega Hub"/>
    <x v="2"/>
  </r>
  <r>
    <n v="101621"/>
    <x v="1618"/>
    <x v="4"/>
    <s v="2025"/>
    <s v="FedEx"/>
    <x v="0"/>
    <x v="1"/>
    <x v="0"/>
    <s v="India"/>
    <n v="95"/>
    <n v="3200"/>
    <n v="304000"/>
    <n v="1200"/>
    <n v="302800"/>
    <n v="190000"/>
    <n v="191102.82"/>
    <n v="112897.18"/>
    <n v="301697.18"/>
    <n v="964"/>
    <n v="1102.82"/>
    <x v="0"/>
    <n v="2000"/>
    <s v="Bengaluru Regional Hub"/>
    <x v="0"/>
  </r>
  <r>
    <n v="101622"/>
    <x v="1619"/>
    <x v="8"/>
    <s v="2025"/>
    <s v="Delhivery"/>
    <x v="4"/>
    <x v="0"/>
    <x v="4"/>
    <s v="India"/>
    <n v="16"/>
    <n v="5500"/>
    <n v="88000"/>
    <n v="2000"/>
    <n v="86000"/>
    <n v="56000"/>
    <n v="56659.65"/>
    <n v="31340.35"/>
    <n v="85340.35"/>
    <n v="589"/>
    <n v="659.65"/>
    <x v="5"/>
    <n v="3500"/>
    <s v="Kolkata Regional Hub"/>
    <x v="4"/>
  </r>
  <r>
    <n v="101623"/>
    <x v="1620"/>
    <x v="11"/>
    <s v="2025"/>
    <s v="Ekart"/>
    <x v="1"/>
    <x v="2"/>
    <x v="2"/>
    <s v="India"/>
    <n v="37"/>
    <n v="3500"/>
    <n v="129500"/>
    <n v="1300"/>
    <n v="128200"/>
    <n v="81400"/>
    <n v="82267.86"/>
    <n v="47232.14"/>
    <n v="127332.14"/>
    <n v="643"/>
    <n v="867.86"/>
    <x v="16"/>
    <n v="2200"/>
    <s v="Mumbai Mega Hub"/>
    <x v="2"/>
  </r>
  <r>
    <n v="101624"/>
    <x v="1621"/>
    <x v="11"/>
    <s v="2025"/>
    <s v="DHL"/>
    <x v="0"/>
    <x v="2"/>
    <x v="3"/>
    <s v="India"/>
    <n v="50"/>
    <n v="6500"/>
    <n v="325000"/>
    <n v="2300"/>
    <n v="322700"/>
    <n v="210000"/>
    <n v="210406.32"/>
    <n v="114593.68"/>
    <n v="322293.68"/>
    <n v="599"/>
    <n v="406.32"/>
    <x v="1"/>
    <n v="4200"/>
    <s v="Delhi NCR Mega Hub"/>
    <x v="3"/>
  </r>
  <r>
    <n v="101625"/>
    <x v="1622"/>
    <x v="1"/>
    <s v="2025"/>
    <s v="DHL"/>
    <x v="3"/>
    <x v="2"/>
    <x v="3"/>
    <s v="India"/>
    <n v="15"/>
    <n v="8500"/>
    <n v="127500"/>
    <n v="3000"/>
    <n v="124500"/>
    <n v="82500"/>
    <n v="83659.14"/>
    <n v="43840.86"/>
    <n v="123340.86"/>
    <n v="554"/>
    <n v="1159.1400000000001"/>
    <x v="8"/>
    <n v="5500"/>
    <s v="Delhi NCR Mega Hub"/>
    <x v="3"/>
  </r>
  <r>
    <n v="101626"/>
    <x v="1623"/>
    <x v="11"/>
    <s v="2025"/>
    <s v="Delhivery"/>
    <x v="5"/>
    <x v="2"/>
    <x v="3"/>
    <s v="India"/>
    <n v="39"/>
    <n v="1800"/>
    <n v="70200"/>
    <n v="900"/>
    <n v="69300"/>
    <n v="35100"/>
    <n v="35906.04"/>
    <n v="34293.96"/>
    <n v="68493.960000000006"/>
    <n v="328"/>
    <n v="806.04"/>
    <x v="9"/>
    <n v="900"/>
    <s v="Delhi NCR Mega Hub"/>
    <x v="3"/>
  </r>
  <r>
    <n v="101627"/>
    <x v="1624"/>
    <x v="1"/>
    <s v="2025"/>
    <s v="Amazon Logistics"/>
    <x v="6"/>
    <x v="0"/>
    <x v="4"/>
    <s v="India"/>
    <n v="15"/>
    <n v="15000"/>
    <n v="225000"/>
    <n v="5500"/>
    <n v="219500"/>
    <n v="142500"/>
    <n v="143703.63"/>
    <n v="81296.37"/>
    <n v="218296.37"/>
    <n v="1185"/>
    <n v="1203.6300000000001"/>
    <x v="11"/>
    <n v="9500"/>
    <s v="Kolkata Regional Hub"/>
    <x v="4"/>
  </r>
  <r>
    <n v="101628"/>
    <x v="1625"/>
    <x v="7"/>
    <s v="2025"/>
    <s v="DHL"/>
    <x v="4"/>
    <x v="2"/>
    <x v="1"/>
    <s v="India"/>
    <n v="88"/>
    <n v="5500"/>
    <n v="484000"/>
    <n v="2000"/>
    <n v="482000"/>
    <n v="308000"/>
    <n v="308772.34999999998"/>
    <n v="175227.65000000002"/>
    <n v="481227.65"/>
    <n v="702"/>
    <n v="772.35"/>
    <x v="5"/>
    <n v="3500"/>
    <s v="Nagpur Central Hub"/>
    <x v="1"/>
  </r>
  <r>
    <n v="101629"/>
    <x v="1626"/>
    <x v="10"/>
    <s v="2025"/>
    <s v="Ekart"/>
    <x v="7"/>
    <x v="0"/>
    <x v="1"/>
    <s v="India"/>
    <n v="42"/>
    <n v="850"/>
    <n v="35700"/>
    <n v="300"/>
    <n v="35400"/>
    <n v="23100"/>
    <n v="24134.03"/>
    <n v="11565.970000000001"/>
    <n v="34365.97"/>
    <n v="905"/>
    <n v="1034.03"/>
    <x v="13"/>
    <n v="550"/>
    <s v="Nagpur Central Hub"/>
    <x v="1"/>
  </r>
  <r>
    <n v="101630"/>
    <x v="1627"/>
    <x v="2"/>
    <s v="2025"/>
    <s v="Ekart"/>
    <x v="6"/>
    <x v="0"/>
    <x v="4"/>
    <s v="India"/>
    <n v="95"/>
    <n v="15000"/>
    <n v="1425000"/>
    <n v="5500"/>
    <n v="1419500"/>
    <n v="902500"/>
    <n v="902915.98"/>
    <n v="522084.02"/>
    <n v="1419084.02"/>
    <n v="1089"/>
    <n v="415.98"/>
    <x v="11"/>
    <n v="9500"/>
    <s v="Kolkata Regional Hub"/>
    <x v="4"/>
  </r>
  <r>
    <n v="101631"/>
    <x v="1628"/>
    <x v="7"/>
    <s v="2025"/>
    <s v="FedEx"/>
    <x v="5"/>
    <x v="0"/>
    <x v="4"/>
    <s v="India"/>
    <n v="67"/>
    <n v="2800"/>
    <n v="187600"/>
    <n v="1300"/>
    <n v="186300"/>
    <n v="100500"/>
    <n v="101351.16"/>
    <n v="86248.84"/>
    <n v="185448.84"/>
    <n v="325"/>
    <n v="851.16"/>
    <x v="18"/>
    <n v="1500"/>
    <s v="Kolkata Regional Hub"/>
    <x v="4"/>
  </r>
  <r>
    <n v="101632"/>
    <x v="1629"/>
    <x v="6"/>
    <s v="2025"/>
    <s v="Xpressbees"/>
    <x v="1"/>
    <x v="1"/>
    <x v="0"/>
    <s v="India"/>
    <n v="41"/>
    <n v="3500"/>
    <n v="143500"/>
    <n v="1300"/>
    <n v="142200"/>
    <n v="90200"/>
    <n v="91172.02"/>
    <n v="52327.979999999996"/>
    <n v="141227.98000000001"/>
    <n v="1137"/>
    <n v="972.02"/>
    <x v="16"/>
    <n v="2200"/>
    <s v="Bengaluru Regional Hub"/>
    <x v="0"/>
  </r>
  <r>
    <n v="101633"/>
    <x v="1630"/>
    <x v="1"/>
    <s v="2025"/>
    <s v="FedEx"/>
    <x v="4"/>
    <x v="0"/>
    <x v="0"/>
    <s v="India"/>
    <n v="53"/>
    <n v="5500"/>
    <n v="291500"/>
    <n v="2000"/>
    <n v="289500"/>
    <n v="185500"/>
    <n v="186023.02"/>
    <n v="105476.98000000001"/>
    <n v="288976.98"/>
    <n v="611"/>
    <n v="523.02"/>
    <x v="5"/>
    <n v="3500"/>
    <s v="Bengaluru Regional Hub"/>
    <x v="0"/>
  </r>
  <r>
    <n v="101634"/>
    <x v="1631"/>
    <x v="9"/>
    <s v="2025"/>
    <s v="Blue Dart"/>
    <x v="6"/>
    <x v="2"/>
    <x v="3"/>
    <s v="India"/>
    <n v="2"/>
    <n v="15000"/>
    <n v="30000"/>
    <n v="5500"/>
    <n v="24500"/>
    <n v="19000"/>
    <n v="20138.04"/>
    <n v="9861.9599999999991"/>
    <n v="23361.96"/>
    <n v="850"/>
    <n v="1138.04"/>
    <x v="11"/>
    <n v="9500"/>
    <s v="Delhi NCR Mega Hub"/>
    <x v="3"/>
  </r>
  <r>
    <n v="101635"/>
    <x v="1632"/>
    <x v="0"/>
    <s v="2025"/>
    <s v="Xpressbees"/>
    <x v="1"/>
    <x v="1"/>
    <x v="0"/>
    <s v="India"/>
    <n v="32"/>
    <n v="3500"/>
    <n v="112000"/>
    <n v="1300"/>
    <n v="110700"/>
    <n v="70400"/>
    <n v="70925.86"/>
    <n v="41074.14"/>
    <n v="110174.14"/>
    <n v="345"/>
    <n v="525.86"/>
    <x v="16"/>
    <n v="2200"/>
    <s v="Bengaluru Regional Hub"/>
    <x v="0"/>
  </r>
  <r>
    <n v="101636"/>
    <x v="1633"/>
    <x v="1"/>
    <s v="2025"/>
    <s v="Amazon Logistics"/>
    <x v="5"/>
    <x v="1"/>
    <x v="3"/>
    <s v="India"/>
    <n v="74"/>
    <n v="4500"/>
    <n v="333000"/>
    <n v="2000"/>
    <n v="331000"/>
    <n v="185000"/>
    <n v="185180.81"/>
    <n v="147819.19"/>
    <n v="330819.19"/>
    <n v="745"/>
    <n v="180.81"/>
    <x v="6"/>
    <n v="2500"/>
    <s v="Delhi NCR Mega Hub"/>
    <x v="3"/>
  </r>
  <r>
    <n v="101637"/>
    <x v="1634"/>
    <x v="11"/>
    <s v="2025"/>
    <s v="Delhivery"/>
    <x v="4"/>
    <x v="0"/>
    <x v="0"/>
    <s v="India"/>
    <n v="7"/>
    <n v="5500"/>
    <n v="38500"/>
    <n v="2000"/>
    <n v="36500"/>
    <n v="24500"/>
    <n v="24868.86"/>
    <n v="13631.14"/>
    <n v="36131.14"/>
    <n v="655"/>
    <n v="368.86"/>
    <x v="5"/>
    <n v="3500"/>
    <s v="Bengaluru Regional Hub"/>
    <x v="0"/>
  </r>
  <r>
    <n v="101638"/>
    <x v="1635"/>
    <x v="11"/>
    <s v="2025"/>
    <s v="Shadowfax"/>
    <x v="1"/>
    <x v="2"/>
    <x v="1"/>
    <s v="India"/>
    <n v="81"/>
    <n v="25000"/>
    <n v="2025000"/>
    <n v="7000"/>
    <n v="2018000"/>
    <n v="1458000"/>
    <n v="1458520.46"/>
    <n v="566479.54"/>
    <n v="2017479.54"/>
    <n v="609"/>
    <n v="520.46"/>
    <x v="17"/>
    <n v="18000"/>
    <s v="Nagpur Central Hub"/>
    <x v="1"/>
  </r>
  <r>
    <n v="101639"/>
    <x v="1636"/>
    <x v="10"/>
    <s v="2025"/>
    <s v="Delhivery"/>
    <x v="5"/>
    <x v="2"/>
    <x v="4"/>
    <s v="India"/>
    <n v="60"/>
    <n v="1800"/>
    <n v="108000"/>
    <n v="900"/>
    <n v="107100"/>
    <n v="54000"/>
    <n v="57007.69"/>
    <n v="50992.31"/>
    <n v="104092.31"/>
    <n v="720"/>
    <n v="3007.69"/>
    <x v="9"/>
    <n v="900"/>
    <s v="Kolkata Regional Hub"/>
    <x v="4"/>
  </r>
  <r>
    <n v="101640"/>
    <x v="1637"/>
    <x v="9"/>
    <s v="2025"/>
    <s v="FedEx"/>
    <x v="5"/>
    <x v="2"/>
    <x v="0"/>
    <s v="India"/>
    <n v="77"/>
    <n v="1800"/>
    <n v="138600"/>
    <n v="900"/>
    <n v="137700"/>
    <n v="69300"/>
    <n v="70314.539999999994"/>
    <n v="68285.460000000006"/>
    <n v="136685.46"/>
    <n v="436"/>
    <n v="1014.54"/>
    <x v="9"/>
    <n v="900"/>
    <s v="Bengaluru Regional Hub"/>
    <x v="0"/>
  </r>
  <r>
    <n v="101641"/>
    <x v="1638"/>
    <x v="2"/>
    <s v="2025"/>
    <s v="Blue Dart"/>
    <x v="0"/>
    <x v="1"/>
    <x v="3"/>
    <s v="India"/>
    <n v="97"/>
    <n v="3200"/>
    <n v="310400"/>
    <n v="1200"/>
    <n v="309200"/>
    <n v="194000"/>
    <n v="194628.32"/>
    <n v="115771.68"/>
    <n v="308571.68"/>
    <n v="672"/>
    <n v="628.32000000000005"/>
    <x v="0"/>
    <n v="2000"/>
    <s v="Delhi NCR Mega Hub"/>
    <x v="3"/>
  </r>
  <r>
    <n v="101642"/>
    <x v="1639"/>
    <x v="1"/>
    <s v="2025"/>
    <s v="Blue Dart"/>
    <x v="1"/>
    <x v="2"/>
    <x v="1"/>
    <s v="India"/>
    <n v="10"/>
    <n v="45000"/>
    <n v="450000"/>
    <n v="13000"/>
    <n v="437000"/>
    <n v="320000"/>
    <n v="320672.7"/>
    <n v="129327.29999999999"/>
    <n v="436327.3"/>
    <n v="579"/>
    <n v="672.7"/>
    <x v="2"/>
    <n v="32000"/>
    <s v="Nagpur Central Hub"/>
    <x v="1"/>
  </r>
  <r>
    <n v="101643"/>
    <x v="1640"/>
    <x v="11"/>
    <s v="2025"/>
    <s v="Blue Dart"/>
    <x v="5"/>
    <x v="1"/>
    <x v="1"/>
    <s v="India"/>
    <n v="30"/>
    <n v="2800"/>
    <n v="84000"/>
    <n v="1300"/>
    <n v="82700"/>
    <n v="45000"/>
    <n v="45238.29"/>
    <n v="38761.71"/>
    <n v="82461.710000000006"/>
    <n v="368"/>
    <n v="238.29"/>
    <x v="18"/>
    <n v="1500"/>
    <s v="Nagpur Central Hub"/>
    <x v="1"/>
  </r>
  <r>
    <n v="101644"/>
    <x v="1641"/>
    <x v="1"/>
    <s v="2025"/>
    <s v="Amazon Logistics"/>
    <x v="3"/>
    <x v="1"/>
    <x v="4"/>
    <s v="India"/>
    <n v="72"/>
    <n v="12000"/>
    <n v="864000"/>
    <n v="4000"/>
    <n v="860000"/>
    <n v="576000"/>
    <n v="576696.86"/>
    <n v="287303.14"/>
    <n v="859303.14"/>
    <n v="930"/>
    <n v="696.86"/>
    <x v="4"/>
    <n v="8000"/>
    <s v="Kolkata Regional Hub"/>
    <x v="4"/>
  </r>
  <r>
    <n v="101645"/>
    <x v="1642"/>
    <x v="9"/>
    <s v="2025"/>
    <s v="Amazon Logistics"/>
    <x v="5"/>
    <x v="0"/>
    <x v="1"/>
    <s v="India"/>
    <n v="75"/>
    <n v="4500"/>
    <n v="337500"/>
    <n v="2000"/>
    <n v="335500"/>
    <n v="187500"/>
    <n v="188182.2"/>
    <n v="149317.79999999999"/>
    <n v="334817.8"/>
    <n v="968"/>
    <n v="682.2"/>
    <x v="6"/>
    <n v="2500"/>
    <s v="Nagpur Central Hub"/>
    <x v="1"/>
  </r>
  <r>
    <n v="101646"/>
    <x v="1643"/>
    <x v="9"/>
    <s v="2025"/>
    <s v="Shadowfax"/>
    <x v="2"/>
    <x v="0"/>
    <x v="0"/>
    <s v="India"/>
    <n v="79"/>
    <n v="450"/>
    <n v="35550"/>
    <n v="250"/>
    <n v="35300"/>
    <n v="15800"/>
    <n v="16475.55"/>
    <n v="19074.45"/>
    <n v="34624.449999999997"/>
    <n v="459"/>
    <n v="675.55"/>
    <x v="3"/>
    <n v="200"/>
    <s v="Bengaluru Regional Hub"/>
    <x v="0"/>
  </r>
  <r>
    <n v="101647"/>
    <x v="1644"/>
    <x v="1"/>
    <s v="2025"/>
    <s v="DHL"/>
    <x v="4"/>
    <x v="0"/>
    <x v="4"/>
    <s v="India"/>
    <n v="52"/>
    <n v="1500"/>
    <n v="78000"/>
    <n v="700"/>
    <n v="77300"/>
    <n v="41600"/>
    <n v="42396.05"/>
    <n v="35603.949999999997"/>
    <n v="76503.95"/>
    <n v="363"/>
    <n v="796.05"/>
    <x v="10"/>
    <n v="800"/>
    <s v="Kolkata Regional Hub"/>
    <x v="4"/>
  </r>
  <r>
    <n v="101648"/>
    <x v="1645"/>
    <x v="4"/>
    <s v="2025"/>
    <s v="Ekart"/>
    <x v="1"/>
    <x v="2"/>
    <x v="0"/>
    <s v="India"/>
    <n v="90"/>
    <n v="45000"/>
    <n v="4050000"/>
    <n v="13000"/>
    <n v="4037000"/>
    <n v="2880000"/>
    <n v="2880415.35"/>
    <n v="1169584.6499999999"/>
    <n v="4036584.65"/>
    <n v="797"/>
    <n v="415.35"/>
    <x v="2"/>
    <n v="32000"/>
    <s v="Bengaluru Regional Hub"/>
    <x v="0"/>
  </r>
  <r>
    <n v="101649"/>
    <x v="1646"/>
    <x v="9"/>
    <s v="2025"/>
    <s v="DHL"/>
    <x v="5"/>
    <x v="0"/>
    <x v="2"/>
    <s v="India"/>
    <n v="18"/>
    <n v="1800"/>
    <n v="32400"/>
    <n v="900"/>
    <n v="31500"/>
    <n v="16200"/>
    <n v="16680.060000000001"/>
    <n v="15719.939999999999"/>
    <n v="31019.94"/>
    <n v="567"/>
    <n v="480.06"/>
    <x v="9"/>
    <n v="900"/>
    <s v="Mumbai Mega Hub"/>
    <x v="2"/>
  </r>
  <r>
    <n v="101650"/>
    <x v="1647"/>
    <x v="4"/>
    <s v="2025"/>
    <s v="Blue Dart"/>
    <x v="5"/>
    <x v="0"/>
    <x v="4"/>
    <s v="India"/>
    <n v="8"/>
    <n v="4500"/>
    <n v="36000"/>
    <n v="2000"/>
    <n v="34000"/>
    <n v="20000"/>
    <n v="20819.900000000001"/>
    <n v="15180.099999999999"/>
    <n v="33180.1"/>
    <n v="1190"/>
    <n v="819.9"/>
    <x v="6"/>
    <n v="2500"/>
    <s v="Kolkata Regional Hub"/>
    <x v="4"/>
  </r>
  <r>
    <n v="101651"/>
    <x v="1648"/>
    <x v="5"/>
    <s v="2025"/>
    <s v="Ecom Express"/>
    <x v="6"/>
    <x v="2"/>
    <x v="1"/>
    <s v="India"/>
    <n v="40"/>
    <n v="15000"/>
    <n v="600000"/>
    <n v="5500"/>
    <n v="594500"/>
    <n v="380000"/>
    <n v="380351.87"/>
    <n v="219648.13"/>
    <n v="594148.13"/>
    <n v="551"/>
    <n v="351.87"/>
    <x v="11"/>
    <n v="9500"/>
    <s v="Nagpur Central Hub"/>
    <x v="1"/>
  </r>
  <r>
    <n v="101652"/>
    <x v="1649"/>
    <x v="6"/>
    <s v="2025"/>
    <s v="Blue Dart"/>
    <x v="6"/>
    <x v="0"/>
    <x v="4"/>
    <s v="India"/>
    <n v="99"/>
    <n v="15000"/>
    <n v="1485000"/>
    <n v="5500"/>
    <n v="1479500"/>
    <n v="940500"/>
    <n v="941133.45"/>
    <n v="543866.55000000005"/>
    <n v="1478866.55"/>
    <n v="909"/>
    <n v="633.45000000000005"/>
    <x v="11"/>
    <n v="9500"/>
    <s v="Kolkata Regional Hub"/>
    <x v="4"/>
  </r>
  <r>
    <n v="101653"/>
    <x v="1650"/>
    <x v="7"/>
    <s v="2025"/>
    <s v="Amazon Logistics"/>
    <x v="7"/>
    <x v="2"/>
    <x v="4"/>
    <s v="India"/>
    <n v="19"/>
    <n v="600"/>
    <n v="11400"/>
    <n v="250"/>
    <n v="11150"/>
    <n v="6650"/>
    <n v="8429.52"/>
    <n v="2970.4799999999996"/>
    <n v="9370.48"/>
    <n v="330"/>
    <n v="1779.52"/>
    <x v="14"/>
    <n v="350"/>
    <s v="Kolkata Regional Hub"/>
    <x v="4"/>
  </r>
  <r>
    <n v="101654"/>
    <x v="1651"/>
    <x v="11"/>
    <s v="2025"/>
    <s v="Delhivery"/>
    <x v="3"/>
    <x v="2"/>
    <x v="2"/>
    <s v="India"/>
    <n v="95"/>
    <n v="12000"/>
    <n v="1140000"/>
    <n v="4000"/>
    <n v="1136000"/>
    <n v="760000"/>
    <n v="760206.08"/>
    <n v="379793.92000000004"/>
    <n v="1135793.92"/>
    <n v="904"/>
    <n v="206.08"/>
    <x v="4"/>
    <n v="8000"/>
    <s v="Mumbai Mega Hub"/>
    <x v="2"/>
  </r>
  <r>
    <n v="101655"/>
    <x v="1652"/>
    <x v="8"/>
    <s v="2025"/>
    <s v="Delhivery"/>
    <x v="6"/>
    <x v="0"/>
    <x v="3"/>
    <s v="India"/>
    <n v="7"/>
    <n v="15000"/>
    <n v="105000"/>
    <n v="5500"/>
    <n v="99500"/>
    <n v="66500"/>
    <n v="67376"/>
    <n v="37624"/>
    <n v="98624"/>
    <n v="392"/>
    <n v="876"/>
    <x v="11"/>
    <n v="9500"/>
    <s v="Delhi NCR Mega Hub"/>
    <x v="3"/>
  </r>
  <r>
    <n v="101656"/>
    <x v="1653"/>
    <x v="2"/>
    <s v="2025"/>
    <s v="DHL"/>
    <x v="2"/>
    <x v="1"/>
    <x v="0"/>
    <s v="India"/>
    <n v="91"/>
    <n v="2500"/>
    <n v="227500"/>
    <n v="1000"/>
    <n v="226500"/>
    <n v="136500"/>
    <n v="137999.18"/>
    <n v="89500.82"/>
    <n v="225000.82"/>
    <n v="389"/>
    <n v="1499.18"/>
    <x v="12"/>
    <n v="1500"/>
    <s v="Bengaluru Regional Hub"/>
    <x v="0"/>
  </r>
  <r>
    <n v="101657"/>
    <x v="1654"/>
    <x v="5"/>
    <s v="2025"/>
    <s v="Ecom Express"/>
    <x v="5"/>
    <x v="2"/>
    <x v="4"/>
    <s v="India"/>
    <n v="61"/>
    <n v="1800"/>
    <n v="109800"/>
    <n v="900"/>
    <n v="108900"/>
    <n v="54900"/>
    <n v="55299.360000000001"/>
    <n v="54500.639999999999"/>
    <n v="108500.64"/>
    <n v="1135"/>
    <n v="399.36"/>
    <x v="9"/>
    <n v="900"/>
    <s v="Kolkata Regional Hub"/>
    <x v="4"/>
  </r>
  <r>
    <n v="101658"/>
    <x v="1655"/>
    <x v="5"/>
    <s v="2025"/>
    <s v="Xpressbees"/>
    <x v="4"/>
    <x v="2"/>
    <x v="2"/>
    <s v="India"/>
    <n v="15"/>
    <n v="1500"/>
    <n v="22500"/>
    <n v="700"/>
    <n v="21800"/>
    <n v="12000"/>
    <n v="12717.21"/>
    <n v="9782.7900000000009"/>
    <n v="21082.79"/>
    <n v="969"/>
    <n v="717.21"/>
    <x v="10"/>
    <n v="800"/>
    <s v="Mumbai Mega Hub"/>
    <x v="2"/>
  </r>
  <r>
    <n v="101659"/>
    <x v="1656"/>
    <x v="9"/>
    <s v="2025"/>
    <s v="Blue Dart"/>
    <x v="0"/>
    <x v="1"/>
    <x v="1"/>
    <s v="India"/>
    <n v="71"/>
    <n v="3200"/>
    <n v="227200"/>
    <n v="1200"/>
    <n v="226000"/>
    <n v="142000"/>
    <n v="142560.34"/>
    <n v="84639.66"/>
    <n v="225439.66"/>
    <n v="1193"/>
    <n v="560.34"/>
    <x v="0"/>
    <n v="2000"/>
    <s v="Nagpur Central Hub"/>
    <x v="1"/>
  </r>
  <r>
    <n v="101660"/>
    <x v="1657"/>
    <x v="1"/>
    <s v="2025"/>
    <s v="Ecom Express"/>
    <x v="6"/>
    <x v="0"/>
    <x v="4"/>
    <s v="India"/>
    <n v="98"/>
    <n v="15000"/>
    <n v="1470000"/>
    <n v="5500"/>
    <n v="1464500"/>
    <n v="931000"/>
    <n v="931661.64"/>
    <n v="538338.36"/>
    <n v="1463838.36"/>
    <n v="750"/>
    <n v="661.64"/>
    <x v="11"/>
    <n v="9500"/>
    <s v="Kolkata Regional Hub"/>
    <x v="4"/>
  </r>
  <r>
    <n v="101661"/>
    <x v="1658"/>
    <x v="9"/>
    <s v="2025"/>
    <s v="Blue Dart"/>
    <x v="5"/>
    <x v="0"/>
    <x v="1"/>
    <s v="India"/>
    <n v="49"/>
    <n v="2800"/>
    <n v="137200"/>
    <n v="1300"/>
    <n v="135900"/>
    <n v="73500"/>
    <n v="73891.100000000006"/>
    <n v="63308.899999999994"/>
    <n v="135508.9"/>
    <n v="1164"/>
    <n v="391.1"/>
    <x v="18"/>
    <n v="1500"/>
    <s v="Nagpur Central Hub"/>
    <x v="1"/>
  </r>
  <r>
    <n v="101662"/>
    <x v="1659"/>
    <x v="11"/>
    <s v="2025"/>
    <s v="Xpressbees"/>
    <x v="0"/>
    <x v="1"/>
    <x v="1"/>
    <s v="India"/>
    <n v="33"/>
    <n v="6500"/>
    <n v="214500"/>
    <n v="2300"/>
    <n v="212200"/>
    <n v="138600"/>
    <n v="139406.82"/>
    <n v="75093.179999999993"/>
    <n v="211393.18"/>
    <n v="802"/>
    <n v="806.82"/>
    <x v="1"/>
    <n v="4200"/>
    <s v="Nagpur Central Hub"/>
    <x v="1"/>
  </r>
  <r>
    <n v="101663"/>
    <x v="1660"/>
    <x v="3"/>
    <s v="2025"/>
    <s v="DHL"/>
    <x v="1"/>
    <x v="0"/>
    <x v="3"/>
    <s v="India"/>
    <n v="2"/>
    <n v="3500"/>
    <n v="7000"/>
    <n v="1300"/>
    <n v="5700"/>
    <n v="4400"/>
    <n v="5818.18"/>
    <n v="1181.8199999999997"/>
    <n v="4281.82"/>
    <n v="684"/>
    <n v="1418.18"/>
    <x v="16"/>
    <n v="2200"/>
    <s v="Delhi NCR Mega Hub"/>
    <x v="3"/>
  </r>
  <r>
    <n v="101664"/>
    <x v="1661"/>
    <x v="1"/>
    <s v="2025"/>
    <s v="Ecom Express"/>
    <x v="4"/>
    <x v="1"/>
    <x v="0"/>
    <s v="India"/>
    <n v="75"/>
    <n v="5500"/>
    <n v="412500"/>
    <n v="2000"/>
    <n v="410500"/>
    <n v="262500"/>
    <n v="263586.09000000003"/>
    <n v="148913.90999999997"/>
    <n v="409413.91"/>
    <n v="575"/>
    <n v="1086.0899999999999"/>
    <x v="5"/>
    <n v="3500"/>
    <s v="Bengaluru Regional Hub"/>
    <x v="0"/>
  </r>
  <r>
    <n v="101665"/>
    <x v="1662"/>
    <x v="2"/>
    <s v="2025"/>
    <s v="DHL"/>
    <x v="5"/>
    <x v="0"/>
    <x v="1"/>
    <s v="India"/>
    <n v="78"/>
    <n v="4500"/>
    <n v="351000"/>
    <n v="2000"/>
    <n v="349000"/>
    <n v="195000"/>
    <n v="195900.27"/>
    <n v="155099.73000000001"/>
    <n v="348099.73"/>
    <n v="995"/>
    <n v="900.27"/>
    <x v="6"/>
    <n v="2500"/>
    <s v="Nagpur Central Hub"/>
    <x v="1"/>
  </r>
  <r>
    <n v="101666"/>
    <x v="1663"/>
    <x v="4"/>
    <s v="2025"/>
    <s v="FedEx"/>
    <x v="6"/>
    <x v="0"/>
    <x v="2"/>
    <s v="India"/>
    <n v="17"/>
    <n v="4500"/>
    <n v="76500"/>
    <n v="1700"/>
    <n v="74800"/>
    <n v="47600"/>
    <n v="48011.46"/>
    <n v="28488.54"/>
    <n v="74388.539999999994"/>
    <n v="1155"/>
    <n v="411.46"/>
    <x v="7"/>
    <n v="2800"/>
    <s v="Mumbai Mega Hub"/>
    <x v="2"/>
  </r>
  <r>
    <n v="101667"/>
    <x v="1664"/>
    <x v="3"/>
    <s v="2025"/>
    <s v="Delhivery"/>
    <x v="0"/>
    <x v="0"/>
    <x v="1"/>
    <s v="India"/>
    <n v="80"/>
    <n v="6500"/>
    <n v="520000"/>
    <n v="2300"/>
    <n v="517700"/>
    <n v="336000"/>
    <n v="336776.43"/>
    <n v="183223.57"/>
    <n v="516923.57"/>
    <n v="359"/>
    <n v="776.43"/>
    <x v="1"/>
    <n v="4200"/>
    <s v="Nagpur Central Hub"/>
    <x v="1"/>
  </r>
  <r>
    <n v="101668"/>
    <x v="1665"/>
    <x v="5"/>
    <s v="2025"/>
    <s v="Ekart"/>
    <x v="4"/>
    <x v="2"/>
    <x v="2"/>
    <s v="India"/>
    <n v="68"/>
    <n v="1500"/>
    <n v="102000"/>
    <n v="700"/>
    <n v="101300"/>
    <n v="54400"/>
    <n v="54856.32"/>
    <n v="47143.68"/>
    <n v="100843.68"/>
    <n v="801"/>
    <n v="456.32"/>
    <x v="10"/>
    <n v="800"/>
    <s v="Mumbai Mega Hub"/>
    <x v="2"/>
  </r>
  <r>
    <n v="101669"/>
    <x v="1666"/>
    <x v="10"/>
    <s v="2025"/>
    <s v="Delhivery"/>
    <x v="5"/>
    <x v="2"/>
    <x v="4"/>
    <s v="India"/>
    <n v="36"/>
    <n v="2800"/>
    <n v="100800"/>
    <n v="1300"/>
    <n v="99500"/>
    <n v="54000"/>
    <n v="54294.2"/>
    <n v="46505.8"/>
    <n v="99205.8"/>
    <n v="956"/>
    <n v="294.2"/>
    <x v="18"/>
    <n v="1500"/>
    <s v="Kolkata Regional Hub"/>
    <x v="4"/>
  </r>
  <r>
    <n v="101670"/>
    <x v="1667"/>
    <x v="7"/>
    <s v="2025"/>
    <s v="Ekart"/>
    <x v="4"/>
    <x v="1"/>
    <x v="3"/>
    <s v="India"/>
    <n v="75"/>
    <n v="5500"/>
    <n v="412500"/>
    <n v="2000"/>
    <n v="410500"/>
    <n v="262500"/>
    <n v="263619.88"/>
    <n v="148880.12"/>
    <n v="409380.12"/>
    <n v="1040"/>
    <n v="1119.8800000000001"/>
    <x v="5"/>
    <n v="3500"/>
    <s v="Delhi NCR Mega Hub"/>
    <x v="3"/>
  </r>
  <r>
    <n v="101671"/>
    <x v="1668"/>
    <x v="5"/>
    <s v="2025"/>
    <s v="Amazon Logistics"/>
    <x v="0"/>
    <x v="2"/>
    <x v="0"/>
    <s v="India"/>
    <n v="4"/>
    <n v="3200"/>
    <n v="12800"/>
    <n v="1200"/>
    <n v="11600"/>
    <n v="8000"/>
    <n v="8833.85"/>
    <n v="3966.1499999999996"/>
    <n v="10766.15"/>
    <n v="357"/>
    <n v="833.85"/>
    <x v="0"/>
    <n v="2000"/>
    <s v="Bengaluru Regional Hub"/>
    <x v="0"/>
  </r>
  <r>
    <n v="101672"/>
    <x v="1669"/>
    <x v="11"/>
    <s v="2025"/>
    <s v="DHL"/>
    <x v="2"/>
    <x v="2"/>
    <x v="4"/>
    <s v="India"/>
    <n v="7"/>
    <n v="450"/>
    <n v="3150"/>
    <n v="250"/>
    <n v="2900"/>
    <n v="1400"/>
    <n v="1805.4"/>
    <n v="1344.6"/>
    <n v="2494.6"/>
    <n v="362"/>
    <n v="405.4"/>
    <x v="3"/>
    <n v="200"/>
    <s v="Kolkata Regional Hub"/>
    <x v="4"/>
  </r>
  <r>
    <n v="101673"/>
    <x v="1670"/>
    <x v="9"/>
    <s v="2025"/>
    <s v="FedEx"/>
    <x v="4"/>
    <x v="0"/>
    <x v="2"/>
    <s v="India"/>
    <n v="45"/>
    <n v="1500"/>
    <n v="67500"/>
    <n v="700"/>
    <n v="66800"/>
    <n v="36000"/>
    <n v="36401.480000000003"/>
    <n v="31098.519999999997"/>
    <n v="66398.52"/>
    <n v="786"/>
    <n v="401.48"/>
    <x v="10"/>
    <n v="800"/>
    <s v="Mumbai Mega Hub"/>
    <x v="2"/>
  </r>
  <r>
    <n v="101674"/>
    <x v="1671"/>
    <x v="0"/>
    <s v="2025"/>
    <s v="DHL"/>
    <x v="7"/>
    <x v="0"/>
    <x v="2"/>
    <s v="India"/>
    <n v="28"/>
    <n v="850"/>
    <n v="23800"/>
    <n v="300"/>
    <n v="23500"/>
    <n v="15400"/>
    <n v="16516.04"/>
    <n v="7283.9599999999991"/>
    <n v="22383.96"/>
    <n v="1018"/>
    <n v="1116.04"/>
    <x v="13"/>
    <n v="550"/>
    <s v="Mumbai Mega Hub"/>
    <x v="2"/>
  </r>
  <r>
    <n v="101675"/>
    <x v="1672"/>
    <x v="7"/>
    <s v="2025"/>
    <s v="Amazon Logistics"/>
    <x v="1"/>
    <x v="0"/>
    <x v="3"/>
    <s v="India"/>
    <n v="26"/>
    <n v="3500"/>
    <n v="91000"/>
    <n v="1300"/>
    <n v="89700"/>
    <n v="57200"/>
    <n v="58396.79"/>
    <n v="32603.21"/>
    <n v="88503.21"/>
    <n v="856"/>
    <n v="1196.79"/>
    <x v="16"/>
    <n v="2200"/>
    <s v="Delhi NCR Mega Hub"/>
    <x v="3"/>
  </r>
  <r>
    <n v="101676"/>
    <x v="1673"/>
    <x v="5"/>
    <s v="2025"/>
    <s v="Ecom Express"/>
    <x v="3"/>
    <x v="0"/>
    <x v="3"/>
    <s v="India"/>
    <n v="83"/>
    <n v="12000"/>
    <n v="996000"/>
    <n v="4000"/>
    <n v="992000"/>
    <n v="664000"/>
    <n v="665060.74"/>
    <n v="330939.26"/>
    <n v="990939.26"/>
    <n v="682"/>
    <n v="1060.74"/>
    <x v="4"/>
    <n v="8000"/>
    <s v="Delhi NCR Mega Hub"/>
    <x v="3"/>
  </r>
  <r>
    <n v="101677"/>
    <x v="1674"/>
    <x v="1"/>
    <s v="2025"/>
    <s v="Delhivery"/>
    <x v="6"/>
    <x v="2"/>
    <x v="1"/>
    <s v="India"/>
    <n v="39"/>
    <n v="15000"/>
    <n v="585000"/>
    <n v="5500"/>
    <n v="579500"/>
    <n v="370500"/>
    <n v="371313.62"/>
    <n v="213686.38"/>
    <n v="578686.38"/>
    <n v="615"/>
    <n v="813.62"/>
    <x v="11"/>
    <n v="9500"/>
    <s v="Nagpur Central Hub"/>
    <x v="1"/>
  </r>
  <r>
    <n v="101678"/>
    <x v="1675"/>
    <x v="7"/>
    <s v="2025"/>
    <s v="Amazon Logistics"/>
    <x v="6"/>
    <x v="1"/>
    <x v="1"/>
    <s v="India"/>
    <n v="86"/>
    <n v="15000"/>
    <n v="1290000"/>
    <n v="5500"/>
    <n v="1284500"/>
    <n v="817000"/>
    <n v="818029.1"/>
    <n v="471970.9"/>
    <n v="1283470.8999999999"/>
    <n v="1092"/>
    <n v="1029.0999999999999"/>
    <x v="11"/>
    <n v="9500"/>
    <s v="Nagpur Central Hub"/>
    <x v="1"/>
  </r>
  <r>
    <n v="101679"/>
    <x v="1676"/>
    <x v="1"/>
    <s v="2025"/>
    <s v="DHL"/>
    <x v="0"/>
    <x v="2"/>
    <x v="0"/>
    <s v="India"/>
    <n v="79"/>
    <n v="6500"/>
    <n v="513500"/>
    <n v="2300"/>
    <n v="511200"/>
    <n v="331800"/>
    <n v="333026.88"/>
    <n v="180473.12"/>
    <n v="509973.12"/>
    <n v="827"/>
    <n v="1226.8800000000001"/>
    <x v="1"/>
    <n v="4200"/>
    <s v="Bengaluru Regional Hub"/>
    <x v="0"/>
  </r>
  <r>
    <n v="101680"/>
    <x v="1677"/>
    <x v="4"/>
    <s v="2025"/>
    <s v="DHL"/>
    <x v="1"/>
    <x v="1"/>
    <x v="0"/>
    <s v="India"/>
    <n v="58"/>
    <n v="45000"/>
    <n v="2610000"/>
    <n v="13000"/>
    <n v="2597000"/>
    <n v="1856000"/>
    <n v="1856558.17"/>
    <n v="753441.83000000007"/>
    <n v="2596441.83"/>
    <n v="497"/>
    <n v="558.16999999999996"/>
    <x v="2"/>
    <n v="32000"/>
    <s v="Bengaluru Regional Hub"/>
    <x v="0"/>
  </r>
  <r>
    <n v="101681"/>
    <x v="1678"/>
    <x v="1"/>
    <s v="2025"/>
    <s v="Xpressbees"/>
    <x v="4"/>
    <x v="0"/>
    <x v="1"/>
    <s v="India"/>
    <n v="18"/>
    <n v="5500"/>
    <n v="99000"/>
    <n v="2000"/>
    <n v="97000"/>
    <n v="63000"/>
    <n v="63793.46"/>
    <n v="35206.54"/>
    <n v="96206.54"/>
    <n v="332"/>
    <n v="793.46"/>
    <x v="5"/>
    <n v="3500"/>
    <s v="Nagpur Central Hub"/>
    <x v="1"/>
  </r>
  <r>
    <n v="101682"/>
    <x v="1679"/>
    <x v="1"/>
    <s v="2025"/>
    <s v="Ekart"/>
    <x v="2"/>
    <x v="0"/>
    <x v="4"/>
    <s v="India"/>
    <n v="3"/>
    <n v="2500"/>
    <n v="7500"/>
    <n v="1000"/>
    <n v="6500"/>
    <n v="4500"/>
    <n v="5367.98"/>
    <n v="2132.0200000000004"/>
    <n v="5632.02"/>
    <n v="599"/>
    <n v="867.98"/>
    <x v="12"/>
    <n v="1500"/>
    <s v="Kolkata Regional Hub"/>
    <x v="4"/>
  </r>
  <r>
    <n v="101683"/>
    <x v="1680"/>
    <x v="9"/>
    <s v="2025"/>
    <s v="DHL"/>
    <x v="7"/>
    <x v="1"/>
    <x v="2"/>
    <s v="India"/>
    <n v="9"/>
    <n v="1200"/>
    <n v="10800"/>
    <n v="400"/>
    <n v="10400"/>
    <n v="7200"/>
    <n v="7889.28"/>
    <n v="2910.7200000000003"/>
    <n v="9710.7199999999993"/>
    <n v="589"/>
    <n v="689.28"/>
    <x v="15"/>
    <n v="800"/>
    <s v="Mumbai Mega Hub"/>
    <x v="2"/>
  </r>
  <r>
    <n v="101684"/>
    <x v="1681"/>
    <x v="8"/>
    <s v="2025"/>
    <s v="Ecom Express"/>
    <x v="0"/>
    <x v="0"/>
    <x v="4"/>
    <s v="India"/>
    <n v="20"/>
    <n v="3200"/>
    <n v="64000"/>
    <n v="1200"/>
    <n v="62800"/>
    <n v="40000"/>
    <n v="40255.57"/>
    <n v="23744.43"/>
    <n v="62544.43"/>
    <n v="833"/>
    <n v="255.57"/>
    <x v="0"/>
    <n v="2000"/>
    <s v="Kolkata Regional Hub"/>
    <x v="4"/>
  </r>
  <r>
    <n v="101685"/>
    <x v="1682"/>
    <x v="3"/>
    <s v="2025"/>
    <s v="Delhivery"/>
    <x v="4"/>
    <x v="0"/>
    <x v="4"/>
    <s v="India"/>
    <n v="22"/>
    <n v="5500"/>
    <n v="121000"/>
    <n v="2000"/>
    <n v="119000"/>
    <n v="77000"/>
    <n v="77560.009999999995"/>
    <n v="43439.990000000005"/>
    <n v="118439.99"/>
    <n v="996"/>
    <n v="560.01"/>
    <x v="5"/>
    <n v="3500"/>
    <s v="Kolkata Regional Hub"/>
    <x v="4"/>
  </r>
  <r>
    <n v="101686"/>
    <x v="1683"/>
    <x v="7"/>
    <s v="2025"/>
    <s v="Delhivery"/>
    <x v="4"/>
    <x v="1"/>
    <x v="3"/>
    <s v="India"/>
    <n v="43"/>
    <n v="1500"/>
    <n v="64500"/>
    <n v="700"/>
    <n v="63800"/>
    <n v="34400"/>
    <n v="35002.67"/>
    <n v="29497.33"/>
    <n v="63197.33"/>
    <n v="807"/>
    <n v="602.66999999999996"/>
    <x v="10"/>
    <n v="800"/>
    <s v="Delhi NCR Mega Hub"/>
    <x v="3"/>
  </r>
  <r>
    <n v="101687"/>
    <x v="1684"/>
    <x v="7"/>
    <s v="2025"/>
    <s v="Ecom Express"/>
    <x v="7"/>
    <x v="1"/>
    <x v="3"/>
    <s v="India"/>
    <n v="29"/>
    <n v="850"/>
    <n v="24650"/>
    <n v="300"/>
    <n v="24350"/>
    <n v="15950"/>
    <n v="16624.05"/>
    <n v="8025.9500000000007"/>
    <n v="23675.95"/>
    <n v="380"/>
    <n v="674.05"/>
    <x v="13"/>
    <n v="550"/>
    <s v="Delhi NCR Mega Hub"/>
    <x v="3"/>
  </r>
  <r>
    <n v="101688"/>
    <x v="1685"/>
    <x v="8"/>
    <s v="2025"/>
    <s v="Ekart"/>
    <x v="4"/>
    <x v="1"/>
    <x v="1"/>
    <s v="India"/>
    <n v="76"/>
    <n v="1500"/>
    <n v="114000"/>
    <n v="700"/>
    <n v="113300"/>
    <n v="60800"/>
    <n v="61410.19"/>
    <n v="52589.81"/>
    <n v="112689.81"/>
    <n v="792"/>
    <n v="610.19000000000005"/>
    <x v="10"/>
    <n v="800"/>
    <s v="Nagpur Central Hub"/>
    <x v="1"/>
  </r>
  <r>
    <n v="101689"/>
    <x v="1686"/>
    <x v="3"/>
    <s v="2025"/>
    <s v="Xpressbees"/>
    <x v="0"/>
    <x v="0"/>
    <x v="3"/>
    <s v="India"/>
    <n v="75"/>
    <n v="3200"/>
    <n v="240000"/>
    <n v="1200"/>
    <n v="238800"/>
    <n v="150000"/>
    <n v="150580.28"/>
    <n v="89419.72"/>
    <n v="238219.72"/>
    <n v="419"/>
    <n v="580.28"/>
    <x v="0"/>
    <n v="2000"/>
    <s v="Delhi NCR Mega Hub"/>
    <x v="3"/>
  </r>
  <r>
    <n v="101690"/>
    <x v="1687"/>
    <x v="1"/>
    <s v="2025"/>
    <s v="DHL"/>
    <x v="0"/>
    <x v="1"/>
    <x v="1"/>
    <s v="India"/>
    <n v="94"/>
    <n v="6500"/>
    <n v="611000"/>
    <n v="2300"/>
    <n v="608700"/>
    <n v="394800"/>
    <n v="395532.29"/>
    <n v="215467.71000000002"/>
    <n v="607967.71"/>
    <n v="675"/>
    <n v="732.29"/>
    <x v="1"/>
    <n v="4200"/>
    <s v="Nagpur Central Hub"/>
    <x v="1"/>
  </r>
  <r>
    <n v="101691"/>
    <x v="1688"/>
    <x v="7"/>
    <s v="2025"/>
    <s v="DHL"/>
    <x v="4"/>
    <x v="0"/>
    <x v="1"/>
    <s v="India"/>
    <n v="99"/>
    <n v="1500"/>
    <n v="148500"/>
    <n v="700"/>
    <n v="147800"/>
    <n v="79200"/>
    <n v="79790.44"/>
    <n v="68709.56"/>
    <n v="147209.56"/>
    <n v="798"/>
    <n v="590.44000000000005"/>
    <x v="10"/>
    <n v="800"/>
    <s v="Nagpur Central Hub"/>
    <x v="1"/>
  </r>
  <r>
    <n v="101692"/>
    <x v="1689"/>
    <x v="11"/>
    <s v="2025"/>
    <s v="Ecom Express"/>
    <x v="4"/>
    <x v="2"/>
    <x v="4"/>
    <s v="India"/>
    <n v="24"/>
    <n v="5500"/>
    <n v="132000"/>
    <n v="2000"/>
    <n v="130000"/>
    <n v="84000"/>
    <n v="84490.02"/>
    <n v="47509.979999999996"/>
    <n v="129509.98"/>
    <n v="768"/>
    <n v="490.02"/>
    <x v="5"/>
    <n v="3500"/>
    <s v="Kolkata Regional Hub"/>
    <x v="4"/>
  </r>
  <r>
    <n v="101693"/>
    <x v="1690"/>
    <x v="10"/>
    <s v="2025"/>
    <s v="Shadowfax"/>
    <x v="1"/>
    <x v="2"/>
    <x v="3"/>
    <s v="India"/>
    <n v="75"/>
    <n v="25000"/>
    <n v="1875000"/>
    <n v="7000"/>
    <n v="1868000"/>
    <n v="1350000"/>
    <n v="1350312.78"/>
    <n v="524687.22"/>
    <n v="1867687.22"/>
    <n v="624"/>
    <n v="312.77999999999997"/>
    <x v="17"/>
    <n v="18000"/>
    <s v="Delhi NCR Mega Hub"/>
    <x v="3"/>
  </r>
  <r>
    <n v="101694"/>
    <x v="1691"/>
    <x v="4"/>
    <s v="2025"/>
    <s v="FedEx"/>
    <x v="5"/>
    <x v="1"/>
    <x v="4"/>
    <s v="India"/>
    <n v="26"/>
    <n v="4500"/>
    <n v="117000"/>
    <n v="2000"/>
    <n v="115000"/>
    <n v="65000"/>
    <n v="66954.73"/>
    <n v="50045.270000000004"/>
    <n v="113045.27"/>
    <n v="481"/>
    <n v="1954.73"/>
    <x v="6"/>
    <n v="2500"/>
    <s v="Kolkata Regional Hub"/>
    <x v="4"/>
  </r>
  <r>
    <n v="101695"/>
    <x v="1692"/>
    <x v="1"/>
    <s v="2025"/>
    <s v="Amazon Logistics"/>
    <x v="4"/>
    <x v="2"/>
    <x v="0"/>
    <s v="India"/>
    <n v="7"/>
    <n v="5500"/>
    <n v="38500"/>
    <n v="2000"/>
    <n v="36500"/>
    <n v="24500"/>
    <n v="25443.47"/>
    <n v="13056.529999999999"/>
    <n v="35556.53"/>
    <n v="1101"/>
    <n v="943.47"/>
    <x v="5"/>
    <n v="3500"/>
    <s v="Bengaluru Regional Hub"/>
    <x v="0"/>
  </r>
  <r>
    <n v="101696"/>
    <x v="1693"/>
    <x v="7"/>
    <s v="2025"/>
    <s v="Delhivery"/>
    <x v="5"/>
    <x v="1"/>
    <x v="2"/>
    <s v="India"/>
    <n v="68"/>
    <n v="2800"/>
    <n v="190400"/>
    <n v="1300"/>
    <n v="189100"/>
    <n v="102000"/>
    <n v="104117.25"/>
    <n v="86282.75"/>
    <n v="186982.75"/>
    <n v="607"/>
    <n v="2117.25"/>
    <x v="18"/>
    <n v="1500"/>
    <s v="Mumbai Mega Hub"/>
    <x v="2"/>
  </r>
  <r>
    <n v="101697"/>
    <x v="1694"/>
    <x v="8"/>
    <s v="2025"/>
    <s v="DHL"/>
    <x v="2"/>
    <x v="0"/>
    <x v="2"/>
    <s v="India"/>
    <n v="77"/>
    <n v="450"/>
    <n v="34650"/>
    <n v="250"/>
    <n v="34400"/>
    <n v="15400"/>
    <n v="15996.7"/>
    <n v="18653.3"/>
    <n v="33803.300000000003"/>
    <n v="586"/>
    <n v="596.70000000000005"/>
    <x v="3"/>
    <n v="200"/>
    <s v="Mumbai Mega Hub"/>
    <x v="2"/>
  </r>
  <r>
    <n v="101698"/>
    <x v="1695"/>
    <x v="7"/>
    <s v="2025"/>
    <s v="Ekart"/>
    <x v="1"/>
    <x v="2"/>
    <x v="0"/>
    <s v="India"/>
    <n v="42"/>
    <n v="25000"/>
    <n v="1050000"/>
    <n v="7000"/>
    <n v="1043000"/>
    <n v="756000"/>
    <n v="756291.5"/>
    <n v="293708.5"/>
    <n v="1042708.5"/>
    <n v="761"/>
    <n v="291.5"/>
    <x v="17"/>
    <n v="18000"/>
    <s v="Bengaluru Regional Hub"/>
    <x v="0"/>
  </r>
  <r>
    <n v="101699"/>
    <x v="1696"/>
    <x v="4"/>
    <s v="2025"/>
    <s v="Amazon Logistics"/>
    <x v="1"/>
    <x v="1"/>
    <x v="4"/>
    <s v="India"/>
    <n v="64"/>
    <n v="25000"/>
    <n v="1600000"/>
    <n v="7000"/>
    <n v="1593000"/>
    <n v="1152000"/>
    <n v="1152661.26"/>
    <n v="447338.74"/>
    <n v="1592338.74"/>
    <n v="697"/>
    <n v="661.26"/>
    <x v="17"/>
    <n v="18000"/>
    <s v="Kolkata Regional Hub"/>
    <x v="4"/>
  </r>
  <r>
    <n v="101700"/>
    <x v="1697"/>
    <x v="5"/>
    <s v="2025"/>
    <s v="FedEx"/>
    <x v="3"/>
    <x v="2"/>
    <x v="1"/>
    <s v="India"/>
    <n v="19"/>
    <n v="12000"/>
    <n v="228000"/>
    <n v="4000"/>
    <n v="224000"/>
    <n v="152000"/>
    <n v="152923.57"/>
    <n v="75076.429999999993"/>
    <n v="223076.43"/>
    <n v="1165"/>
    <n v="923.57"/>
    <x v="4"/>
    <n v="8000"/>
    <s v="Nagpur Central Hub"/>
    <x v="1"/>
  </r>
  <r>
    <n v="101701"/>
    <x v="1698"/>
    <x v="5"/>
    <s v="2025"/>
    <s v="Shadowfax"/>
    <x v="5"/>
    <x v="0"/>
    <x v="2"/>
    <s v="India"/>
    <n v="70"/>
    <n v="1800"/>
    <n v="126000"/>
    <n v="900"/>
    <n v="125100"/>
    <n v="63000"/>
    <n v="66162.75"/>
    <n v="59837.25"/>
    <n v="121937.25"/>
    <n v="756"/>
    <n v="3162.75"/>
    <x v="9"/>
    <n v="900"/>
    <s v="Mumbai Mega Hub"/>
    <x v="2"/>
  </r>
  <r>
    <n v="101702"/>
    <x v="1699"/>
    <x v="4"/>
    <s v="2025"/>
    <s v="Ecom Express"/>
    <x v="3"/>
    <x v="2"/>
    <x v="2"/>
    <s v="India"/>
    <n v="14"/>
    <n v="8500"/>
    <n v="119000"/>
    <n v="3000"/>
    <n v="116000"/>
    <n v="77000"/>
    <n v="77844.38"/>
    <n v="41155.619999999995"/>
    <n v="115155.62"/>
    <n v="650"/>
    <n v="844.38"/>
    <x v="8"/>
    <n v="5500"/>
    <s v="Mumbai Mega Hub"/>
    <x v="2"/>
  </r>
  <r>
    <n v="101703"/>
    <x v="1700"/>
    <x v="5"/>
    <s v="2025"/>
    <s v="FedEx"/>
    <x v="6"/>
    <x v="2"/>
    <x v="3"/>
    <s v="India"/>
    <n v="69"/>
    <n v="15000"/>
    <n v="1035000"/>
    <n v="5500"/>
    <n v="1029500"/>
    <n v="655500"/>
    <n v="656376.86"/>
    <n v="378623.14"/>
    <n v="1028623.14"/>
    <n v="639"/>
    <n v="876.86"/>
    <x v="11"/>
    <n v="9500"/>
    <s v="Delhi NCR Mega Hub"/>
    <x v="3"/>
  </r>
  <r>
    <n v="101704"/>
    <x v="1701"/>
    <x v="0"/>
    <s v="2025"/>
    <s v="Shadowfax"/>
    <x v="0"/>
    <x v="1"/>
    <x v="1"/>
    <s v="India"/>
    <n v="31"/>
    <n v="6500"/>
    <n v="201500"/>
    <n v="2300"/>
    <n v="199200"/>
    <n v="130200"/>
    <n v="131144.85"/>
    <n v="70355.149999999994"/>
    <n v="198255.15"/>
    <n v="943"/>
    <n v="944.85"/>
    <x v="1"/>
    <n v="4200"/>
    <s v="Nagpur Central Hub"/>
    <x v="1"/>
  </r>
  <r>
    <n v="101705"/>
    <x v="1702"/>
    <x v="4"/>
    <s v="2025"/>
    <s v="Amazon Logistics"/>
    <x v="5"/>
    <x v="1"/>
    <x v="0"/>
    <s v="India"/>
    <n v="72"/>
    <n v="2800"/>
    <n v="201600"/>
    <n v="1300"/>
    <n v="200300"/>
    <n v="108000"/>
    <n v="108941.08"/>
    <n v="92658.92"/>
    <n v="199358.92"/>
    <n v="1170"/>
    <n v="941.08"/>
    <x v="18"/>
    <n v="1500"/>
    <s v="Bengaluru Regional Hub"/>
    <x v="0"/>
  </r>
  <r>
    <n v="101706"/>
    <x v="1703"/>
    <x v="8"/>
    <s v="2025"/>
    <s v="Ecom Express"/>
    <x v="0"/>
    <x v="2"/>
    <x v="3"/>
    <s v="India"/>
    <n v="32"/>
    <n v="3200"/>
    <n v="102400"/>
    <n v="1200"/>
    <n v="101200"/>
    <n v="64000"/>
    <n v="64374.36"/>
    <n v="38025.64"/>
    <n v="100825.64"/>
    <n v="430"/>
    <n v="374.36"/>
    <x v="0"/>
    <n v="2000"/>
    <s v="Delhi NCR Mega Hub"/>
    <x v="3"/>
  </r>
  <r>
    <n v="101707"/>
    <x v="1704"/>
    <x v="2"/>
    <s v="2025"/>
    <s v="DHL"/>
    <x v="0"/>
    <x v="1"/>
    <x v="2"/>
    <s v="India"/>
    <n v="44"/>
    <n v="3200"/>
    <n v="140800"/>
    <n v="1200"/>
    <n v="139600"/>
    <n v="88000"/>
    <n v="88768.69"/>
    <n v="52031.31"/>
    <n v="138831.31"/>
    <n v="319"/>
    <n v="768.69"/>
    <x v="0"/>
    <n v="2000"/>
    <s v="Mumbai Mega Hub"/>
    <x v="2"/>
  </r>
  <r>
    <n v="101708"/>
    <x v="1705"/>
    <x v="4"/>
    <s v="2025"/>
    <s v="DHL"/>
    <x v="7"/>
    <x v="0"/>
    <x v="2"/>
    <s v="India"/>
    <n v="88"/>
    <n v="1200"/>
    <n v="105600"/>
    <n v="400"/>
    <n v="105200"/>
    <n v="70400"/>
    <n v="70833.69"/>
    <n v="34766.31"/>
    <n v="104766.31"/>
    <n v="1114"/>
    <n v="433.69"/>
    <x v="15"/>
    <n v="800"/>
    <s v="Mumbai Mega Hub"/>
    <x v="2"/>
  </r>
  <r>
    <n v="101709"/>
    <x v="1706"/>
    <x v="9"/>
    <s v="2025"/>
    <s v="Blue Dart"/>
    <x v="5"/>
    <x v="0"/>
    <x v="3"/>
    <s v="India"/>
    <n v="90"/>
    <n v="4500"/>
    <n v="405000"/>
    <n v="2000"/>
    <n v="403000"/>
    <n v="225000"/>
    <n v="225326.02"/>
    <n v="179673.98"/>
    <n v="402673.98"/>
    <n v="1194"/>
    <n v="326.02"/>
    <x v="6"/>
    <n v="2500"/>
    <s v="Delhi NCR Mega Hub"/>
    <x v="3"/>
  </r>
  <r>
    <n v="101710"/>
    <x v="1707"/>
    <x v="10"/>
    <s v="2025"/>
    <s v="FedEx"/>
    <x v="1"/>
    <x v="2"/>
    <x v="1"/>
    <s v="India"/>
    <n v="82"/>
    <n v="3500"/>
    <n v="287000"/>
    <n v="1300"/>
    <n v="285700"/>
    <n v="180400"/>
    <n v="181123.12"/>
    <n v="105876.88"/>
    <n v="284976.88"/>
    <n v="1138"/>
    <n v="723.12"/>
    <x v="16"/>
    <n v="2200"/>
    <s v="Nagpur Central Hub"/>
    <x v="1"/>
  </r>
  <r>
    <n v="101711"/>
    <x v="1708"/>
    <x v="4"/>
    <s v="2025"/>
    <s v="Shadowfax"/>
    <x v="2"/>
    <x v="1"/>
    <x v="0"/>
    <s v="India"/>
    <n v="99"/>
    <n v="2500"/>
    <n v="247500"/>
    <n v="1000"/>
    <n v="246500"/>
    <n v="148500"/>
    <n v="148767.14000000001"/>
    <n v="98732.859999999986"/>
    <n v="246232.86"/>
    <n v="1092"/>
    <n v="267.14"/>
    <x v="12"/>
    <n v="1500"/>
    <s v="Bengaluru Regional Hub"/>
    <x v="0"/>
  </r>
  <r>
    <n v="101712"/>
    <x v="1709"/>
    <x v="9"/>
    <s v="2025"/>
    <s v="FedEx"/>
    <x v="0"/>
    <x v="0"/>
    <x v="2"/>
    <s v="India"/>
    <n v="10"/>
    <n v="6500"/>
    <n v="65000"/>
    <n v="2300"/>
    <n v="62700"/>
    <n v="42000"/>
    <n v="42653.67"/>
    <n v="22346.33"/>
    <n v="62046.33"/>
    <n v="883"/>
    <n v="653.66999999999996"/>
    <x v="1"/>
    <n v="4200"/>
    <s v="Mumbai Mega Hub"/>
    <x v="2"/>
  </r>
  <r>
    <n v="101713"/>
    <x v="1710"/>
    <x v="2"/>
    <s v="2025"/>
    <s v="Delhivery"/>
    <x v="5"/>
    <x v="0"/>
    <x v="2"/>
    <s v="India"/>
    <n v="50"/>
    <n v="2800"/>
    <n v="140000"/>
    <n v="1300"/>
    <n v="138700"/>
    <n v="75000"/>
    <n v="75162.83"/>
    <n v="64837.17"/>
    <n v="138537.17000000001"/>
    <n v="672"/>
    <n v="162.83000000000001"/>
    <x v="18"/>
    <n v="1500"/>
    <s v="Mumbai Mega Hub"/>
    <x v="2"/>
  </r>
  <r>
    <n v="101714"/>
    <x v="1711"/>
    <x v="7"/>
    <s v="2025"/>
    <s v="FedEx"/>
    <x v="6"/>
    <x v="0"/>
    <x v="2"/>
    <s v="India"/>
    <n v="49"/>
    <n v="4500"/>
    <n v="220500"/>
    <n v="1700"/>
    <n v="218800"/>
    <n v="137200"/>
    <n v="137512.09"/>
    <n v="82987.91"/>
    <n v="218487.91"/>
    <n v="1119"/>
    <n v="312.08999999999997"/>
    <x v="7"/>
    <n v="2800"/>
    <s v="Mumbai Mega Hub"/>
    <x v="2"/>
  </r>
  <r>
    <n v="101715"/>
    <x v="1712"/>
    <x v="5"/>
    <s v="2025"/>
    <s v="Shadowfax"/>
    <x v="6"/>
    <x v="0"/>
    <x v="4"/>
    <s v="India"/>
    <n v="66"/>
    <n v="4500"/>
    <n v="297000"/>
    <n v="1700"/>
    <n v="295300"/>
    <n v="184800"/>
    <n v="185340.63"/>
    <n v="111659.37"/>
    <n v="294759.37"/>
    <n v="305"/>
    <n v="540.63"/>
    <x v="7"/>
    <n v="2800"/>
    <s v="Kolkata Regional Hub"/>
    <x v="4"/>
  </r>
  <r>
    <n v="101716"/>
    <x v="1713"/>
    <x v="5"/>
    <s v="2025"/>
    <s v="FedEx"/>
    <x v="1"/>
    <x v="0"/>
    <x v="2"/>
    <s v="India"/>
    <n v="81"/>
    <n v="3500"/>
    <n v="283500"/>
    <n v="1300"/>
    <n v="282200"/>
    <n v="178200"/>
    <n v="178779.1"/>
    <n v="104720.9"/>
    <n v="281620.90000000002"/>
    <n v="923"/>
    <n v="579.1"/>
    <x v="16"/>
    <n v="2200"/>
    <s v="Mumbai Mega Hub"/>
    <x v="2"/>
  </r>
  <r>
    <n v="101717"/>
    <x v="1714"/>
    <x v="11"/>
    <s v="2025"/>
    <s v="Shadowfax"/>
    <x v="3"/>
    <x v="0"/>
    <x v="1"/>
    <s v="India"/>
    <n v="75"/>
    <n v="12000"/>
    <n v="900000"/>
    <n v="4000"/>
    <n v="896000"/>
    <n v="600000"/>
    <n v="600200.06000000006"/>
    <n v="299799.93999999994"/>
    <n v="895799.94"/>
    <n v="326"/>
    <n v="200.06"/>
    <x v="4"/>
    <n v="8000"/>
    <s v="Nagpur Central Hub"/>
    <x v="1"/>
  </r>
  <r>
    <n v="101718"/>
    <x v="1715"/>
    <x v="6"/>
    <s v="2025"/>
    <s v="Blue Dart"/>
    <x v="4"/>
    <x v="0"/>
    <x v="2"/>
    <s v="India"/>
    <n v="77"/>
    <n v="5500"/>
    <n v="423500"/>
    <n v="2000"/>
    <n v="421500"/>
    <n v="269500"/>
    <n v="270027.25"/>
    <n v="153472.75"/>
    <n v="420972.75"/>
    <n v="472"/>
    <n v="527.25"/>
    <x v="5"/>
    <n v="3500"/>
    <s v="Mumbai Mega Hub"/>
    <x v="2"/>
  </r>
  <r>
    <n v="101719"/>
    <x v="1716"/>
    <x v="3"/>
    <s v="2025"/>
    <s v="Delhivery"/>
    <x v="6"/>
    <x v="0"/>
    <x v="1"/>
    <s v="India"/>
    <n v="75"/>
    <n v="4500"/>
    <n v="337500"/>
    <n v="1700"/>
    <n v="335800"/>
    <n v="210000"/>
    <n v="210396.6"/>
    <n v="127103.4"/>
    <n v="335403.40000000002"/>
    <n v="962"/>
    <n v="396.6"/>
    <x v="7"/>
    <n v="2800"/>
    <s v="Nagpur Central Hub"/>
    <x v="1"/>
  </r>
  <r>
    <n v="101720"/>
    <x v="1717"/>
    <x v="11"/>
    <s v="2025"/>
    <s v="FedEx"/>
    <x v="5"/>
    <x v="1"/>
    <x v="0"/>
    <s v="India"/>
    <n v="47"/>
    <n v="4500"/>
    <n v="211500"/>
    <n v="2000"/>
    <n v="209500"/>
    <n v="117500"/>
    <n v="118456.32000000001"/>
    <n v="93043.68"/>
    <n v="208543.68"/>
    <n v="1125"/>
    <n v="956.32"/>
    <x v="6"/>
    <n v="2500"/>
    <s v="Bengaluru Regional Hub"/>
    <x v="0"/>
  </r>
  <r>
    <n v="101721"/>
    <x v="1718"/>
    <x v="5"/>
    <s v="2025"/>
    <s v="DHL"/>
    <x v="2"/>
    <x v="2"/>
    <x v="0"/>
    <s v="India"/>
    <n v="54"/>
    <n v="450"/>
    <n v="24300"/>
    <n v="250"/>
    <n v="24050"/>
    <n v="10800"/>
    <n v="11429.16"/>
    <n v="12870.84"/>
    <n v="23420.84"/>
    <n v="691"/>
    <n v="629.16"/>
    <x v="3"/>
    <n v="200"/>
    <s v="Bengaluru Regional Hub"/>
    <x v="0"/>
  </r>
  <r>
    <n v="101722"/>
    <x v="1719"/>
    <x v="7"/>
    <s v="2025"/>
    <s v="Amazon Logistics"/>
    <x v="6"/>
    <x v="0"/>
    <x v="3"/>
    <s v="India"/>
    <n v="11"/>
    <n v="15000"/>
    <n v="165000"/>
    <n v="5500"/>
    <n v="159500"/>
    <n v="104500"/>
    <n v="105386.84"/>
    <n v="59613.16"/>
    <n v="158613.16"/>
    <n v="651"/>
    <n v="886.84"/>
    <x v="11"/>
    <n v="9500"/>
    <s v="Delhi NCR Mega Hub"/>
    <x v="3"/>
  </r>
  <r>
    <n v="101723"/>
    <x v="1720"/>
    <x v="10"/>
    <s v="2025"/>
    <s v="DHL"/>
    <x v="4"/>
    <x v="0"/>
    <x v="3"/>
    <s v="India"/>
    <n v="6"/>
    <n v="1500"/>
    <n v="9000"/>
    <n v="700"/>
    <n v="8300"/>
    <n v="4800"/>
    <n v="5381.4"/>
    <n v="3618.6000000000004"/>
    <n v="7718.6"/>
    <n v="491"/>
    <n v="581.4"/>
    <x v="10"/>
    <n v="800"/>
    <s v="Delhi NCR Mega Hub"/>
    <x v="3"/>
  </r>
  <r>
    <n v="101724"/>
    <x v="1721"/>
    <x v="5"/>
    <s v="2025"/>
    <s v="FedEx"/>
    <x v="2"/>
    <x v="0"/>
    <x v="1"/>
    <s v="India"/>
    <n v="80"/>
    <n v="2500"/>
    <n v="200000"/>
    <n v="1000"/>
    <n v="199000"/>
    <n v="120000"/>
    <n v="120492.21"/>
    <n v="79507.789999999994"/>
    <n v="198507.79"/>
    <n v="1008"/>
    <n v="492.21"/>
    <x v="12"/>
    <n v="1500"/>
    <s v="Nagpur Central Hub"/>
    <x v="1"/>
  </r>
  <r>
    <n v="101725"/>
    <x v="1722"/>
    <x v="0"/>
    <s v="2025"/>
    <s v="Ecom Express"/>
    <x v="1"/>
    <x v="0"/>
    <x v="2"/>
    <s v="India"/>
    <n v="61"/>
    <n v="25000"/>
    <n v="1525000"/>
    <n v="7000"/>
    <n v="1518000"/>
    <n v="1098000"/>
    <n v="1098633.74"/>
    <n v="426366.26"/>
    <n v="1517366.26"/>
    <n v="1041"/>
    <n v="633.74"/>
    <x v="17"/>
    <n v="18000"/>
    <s v="Mumbai Mega Hub"/>
    <x v="2"/>
  </r>
  <r>
    <n v="101726"/>
    <x v="1723"/>
    <x v="11"/>
    <s v="2025"/>
    <s v="Ecom Express"/>
    <x v="0"/>
    <x v="0"/>
    <x v="4"/>
    <s v="India"/>
    <n v="97"/>
    <n v="6500"/>
    <n v="630500"/>
    <n v="2300"/>
    <n v="628200"/>
    <n v="407400"/>
    <n v="407953.18"/>
    <n v="222546.82"/>
    <n v="627646.81999999995"/>
    <n v="1137"/>
    <n v="553.17999999999995"/>
    <x v="1"/>
    <n v="4200"/>
    <s v="Kolkata Regional Hub"/>
    <x v="4"/>
  </r>
  <r>
    <n v="101727"/>
    <x v="1724"/>
    <x v="2"/>
    <s v="2025"/>
    <s v="FedEx"/>
    <x v="5"/>
    <x v="0"/>
    <x v="2"/>
    <s v="India"/>
    <n v="29"/>
    <n v="4500"/>
    <n v="130500"/>
    <n v="2000"/>
    <n v="128500"/>
    <n v="72500"/>
    <n v="73384.81"/>
    <n v="57115.19"/>
    <n v="127615.19"/>
    <n v="1117"/>
    <n v="884.81"/>
    <x v="6"/>
    <n v="2500"/>
    <s v="Mumbai Mega Hub"/>
    <x v="2"/>
  </r>
  <r>
    <n v="101728"/>
    <x v="1725"/>
    <x v="10"/>
    <s v="2025"/>
    <s v="Shadowfax"/>
    <x v="2"/>
    <x v="0"/>
    <x v="4"/>
    <s v="India"/>
    <n v="98"/>
    <n v="2500"/>
    <n v="245000"/>
    <n v="1000"/>
    <n v="244000"/>
    <n v="147000"/>
    <n v="150021.38"/>
    <n v="94978.62"/>
    <n v="240978.62"/>
    <n v="516"/>
    <n v="3021.38"/>
    <x v="12"/>
    <n v="1500"/>
    <s v="Kolkata Regional Hub"/>
    <x v="4"/>
  </r>
  <r>
    <n v="101729"/>
    <x v="1726"/>
    <x v="9"/>
    <s v="2025"/>
    <s v="FedEx"/>
    <x v="4"/>
    <x v="0"/>
    <x v="1"/>
    <s v="India"/>
    <n v="97"/>
    <n v="1500"/>
    <n v="145500"/>
    <n v="700"/>
    <n v="144800"/>
    <n v="77600"/>
    <n v="77954.73"/>
    <n v="67545.27"/>
    <n v="144445.26999999999"/>
    <n v="828"/>
    <n v="354.73"/>
    <x v="10"/>
    <n v="800"/>
    <s v="Nagpur Central Hub"/>
    <x v="1"/>
  </r>
  <r>
    <n v="101730"/>
    <x v="1727"/>
    <x v="3"/>
    <s v="2025"/>
    <s v="Amazon Logistics"/>
    <x v="1"/>
    <x v="2"/>
    <x v="0"/>
    <s v="India"/>
    <n v="12"/>
    <n v="3500"/>
    <n v="42000"/>
    <n v="1300"/>
    <n v="40700"/>
    <n v="26400"/>
    <n v="27335.61"/>
    <n v="14664.39"/>
    <n v="39764.39"/>
    <n v="1078"/>
    <n v="935.61"/>
    <x v="16"/>
    <n v="2200"/>
    <s v="Bengaluru Regional Hub"/>
    <x v="0"/>
  </r>
  <r>
    <n v="101731"/>
    <x v="1728"/>
    <x v="10"/>
    <s v="2025"/>
    <s v="Xpressbees"/>
    <x v="7"/>
    <x v="2"/>
    <x v="4"/>
    <s v="India"/>
    <n v="97"/>
    <n v="600"/>
    <n v="58200"/>
    <n v="250"/>
    <n v="57950"/>
    <n v="33950"/>
    <n v="35133.31"/>
    <n v="23066.690000000002"/>
    <n v="56766.69"/>
    <n v="735"/>
    <n v="1183.31"/>
    <x v="14"/>
    <n v="350"/>
    <s v="Kolkata Regional Hub"/>
    <x v="4"/>
  </r>
  <r>
    <n v="101732"/>
    <x v="1729"/>
    <x v="6"/>
    <s v="2025"/>
    <s v="DHL"/>
    <x v="5"/>
    <x v="0"/>
    <x v="3"/>
    <s v="India"/>
    <n v="88"/>
    <n v="1800"/>
    <n v="158400"/>
    <n v="900"/>
    <n v="157500"/>
    <n v="79200"/>
    <n v="80126.600000000006"/>
    <n v="78273.399999999994"/>
    <n v="156573.4"/>
    <n v="1008"/>
    <n v="926.6"/>
    <x v="9"/>
    <n v="900"/>
    <s v="Delhi NCR Mega Hub"/>
    <x v="3"/>
  </r>
  <r>
    <n v="101733"/>
    <x v="1730"/>
    <x v="9"/>
    <s v="2025"/>
    <s v="Ecom Express"/>
    <x v="7"/>
    <x v="2"/>
    <x v="3"/>
    <s v="India"/>
    <n v="7"/>
    <n v="600"/>
    <n v="4200"/>
    <n v="250"/>
    <n v="3950"/>
    <n v="2450"/>
    <n v="2957.2"/>
    <n v="1242.8000000000002"/>
    <n v="3442.8"/>
    <n v="1064"/>
    <n v="507.2"/>
    <x v="14"/>
    <n v="350"/>
    <s v="Delhi NCR Mega Hub"/>
    <x v="3"/>
  </r>
  <r>
    <n v="101734"/>
    <x v="1731"/>
    <x v="3"/>
    <s v="2025"/>
    <s v="FedEx"/>
    <x v="1"/>
    <x v="0"/>
    <x v="0"/>
    <s v="India"/>
    <n v="60"/>
    <n v="3500"/>
    <n v="210000"/>
    <n v="1300"/>
    <n v="208700"/>
    <n v="132000"/>
    <n v="132496.32000000001"/>
    <n v="77503.679999999993"/>
    <n v="208203.68"/>
    <n v="373"/>
    <n v="496.32"/>
    <x v="16"/>
    <n v="2200"/>
    <s v="Bengaluru Regional Hub"/>
    <x v="0"/>
  </r>
  <r>
    <n v="101735"/>
    <x v="1732"/>
    <x v="5"/>
    <s v="2025"/>
    <s v="DHL"/>
    <x v="3"/>
    <x v="2"/>
    <x v="2"/>
    <s v="India"/>
    <n v="24"/>
    <n v="12000"/>
    <n v="288000"/>
    <n v="4000"/>
    <n v="284000"/>
    <n v="192000"/>
    <n v="192509.18"/>
    <n v="95490.82"/>
    <n v="283490.82"/>
    <n v="941"/>
    <n v="509.18"/>
    <x v="4"/>
    <n v="8000"/>
    <s v="Mumbai Mega Hub"/>
    <x v="2"/>
  </r>
  <r>
    <n v="101736"/>
    <x v="1733"/>
    <x v="5"/>
    <s v="2025"/>
    <s v="Ecom Express"/>
    <x v="3"/>
    <x v="2"/>
    <x v="3"/>
    <s v="India"/>
    <n v="94"/>
    <n v="8500"/>
    <n v="799000"/>
    <n v="3000"/>
    <n v="796000"/>
    <n v="517000"/>
    <n v="518191.29"/>
    <n v="280808.71000000002"/>
    <n v="794808.71"/>
    <n v="1073"/>
    <n v="1191.29"/>
    <x v="8"/>
    <n v="5500"/>
    <s v="Delhi NCR Mega Hub"/>
    <x v="3"/>
  </r>
  <r>
    <n v="101737"/>
    <x v="1734"/>
    <x v="4"/>
    <s v="2025"/>
    <s v="DHL"/>
    <x v="2"/>
    <x v="1"/>
    <x v="2"/>
    <s v="India"/>
    <n v="20"/>
    <n v="450"/>
    <n v="9000"/>
    <n v="250"/>
    <n v="8750"/>
    <n v="4000"/>
    <n v="5007.03"/>
    <n v="3992.9700000000003"/>
    <n v="7742.97"/>
    <n v="361"/>
    <n v="1007.03"/>
    <x v="3"/>
    <n v="200"/>
    <s v="Mumbai Mega Hub"/>
    <x v="2"/>
  </r>
  <r>
    <n v="101738"/>
    <x v="1735"/>
    <x v="1"/>
    <s v="2025"/>
    <s v="FedEx"/>
    <x v="5"/>
    <x v="0"/>
    <x v="4"/>
    <s v="India"/>
    <n v="35"/>
    <n v="1800"/>
    <n v="63000"/>
    <n v="900"/>
    <n v="62100"/>
    <n v="31500"/>
    <n v="31943.09"/>
    <n v="31056.91"/>
    <n v="61656.91"/>
    <n v="1162"/>
    <n v="443.09"/>
    <x v="9"/>
    <n v="900"/>
    <s v="Kolkata Regional Hub"/>
    <x v="4"/>
  </r>
  <r>
    <n v="101739"/>
    <x v="1736"/>
    <x v="7"/>
    <s v="2025"/>
    <s v="Amazon Logistics"/>
    <x v="5"/>
    <x v="1"/>
    <x v="4"/>
    <s v="India"/>
    <n v="5"/>
    <n v="1800"/>
    <n v="9000"/>
    <n v="900"/>
    <n v="8100"/>
    <n v="4500"/>
    <n v="7243.46"/>
    <n v="1756.54"/>
    <n v="5356.54"/>
    <n v="699"/>
    <n v="2743.46"/>
    <x v="9"/>
    <n v="900"/>
    <s v="Kolkata Regional Hub"/>
    <x v="4"/>
  </r>
  <r>
    <n v="101740"/>
    <x v="1737"/>
    <x v="0"/>
    <s v="2025"/>
    <s v="Xpressbees"/>
    <x v="4"/>
    <x v="2"/>
    <x v="4"/>
    <s v="India"/>
    <n v="75"/>
    <n v="1500"/>
    <n v="112500"/>
    <n v="700"/>
    <n v="111800"/>
    <n v="60000"/>
    <n v="60208.12"/>
    <n v="52291.88"/>
    <n v="111591.88"/>
    <n v="619"/>
    <n v="208.12"/>
    <x v="10"/>
    <n v="800"/>
    <s v="Kolkata Regional Hub"/>
    <x v="4"/>
  </r>
  <r>
    <n v="101741"/>
    <x v="1738"/>
    <x v="5"/>
    <s v="2025"/>
    <s v="Xpressbees"/>
    <x v="7"/>
    <x v="2"/>
    <x v="4"/>
    <s v="India"/>
    <n v="17"/>
    <n v="600"/>
    <n v="10200"/>
    <n v="250"/>
    <n v="9950"/>
    <n v="5950"/>
    <n v="6517.32"/>
    <n v="3682.6800000000003"/>
    <n v="9382.68"/>
    <n v="1190"/>
    <n v="567.32000000000005"/>
    <x v="14"/>
    <n v="350"/>
    <s v="Kolkata Regional Hub"/>
    <x v="4"/>
  </r>
  <r>
    <n v="101742"/>
    <x v="1739"/>
    <x v="10"/>
    <s v="2025"/>
    <s v="FedEx"/>
    <x v="5"/>
    <x v="0"/>
    <x v="2"/>
    <s v="India"/>
    <n v="57"/>
    <n v="1800"/>
    <n v="102600"/>
    <n v="900"/>
    <n v="101700"/>
    <n v="51300"/>
    <n v="51781.73"/>
    <n v="50818.27"/>
    <n v="101218.27"/>
    <n v="784"/>
    <n v="481.73"/>
    <x v="9"/>
    <n v="900"/>
    <s v="Mumbai Mega Hub"/>
    <x v="2"/>
  </r>
  <r>
    <n v="101743"/>
    <x v="1740"/>
    <x v="1"/>
    <s v="2025"/>
    <s v="Blue Dart"/>
    <x v="5"/>
    <x v="1"/>
    <x v="1"/>
    <s v="India"/>
    <n v="10"/>
    <n v="1800"/>
    <n v="18000"/>
    <n v="900"/>
    <n v="17100"/>
    <n v="9000"/>
    <n v="9145.57"/>
    <n v="8854.43"/>
    <n v="16954.43"/>
    <n v="1053"/>
    <n v="145.57"/>
    <x v="9"/>
    <n v="900"/>
    <s v="Nagpur Central Hub"/>
    <x v="1"/>
  </r>
  <r>
    <n v="101744"/>
    <x v="1741"/>
    <x v="3"/>
    <s v="2025"/>
    <s v="Delhivery"/>
    <x v="4"/>
    <x v="2"/>
    <x v="0"/>
    <s v="India"/>
    <n v="41"/>
    <n v="1500"/>
    <n v="61500"/>
    <n v="700"/>
    <n v="60800"/>
    <n v="32800"/>
    <n v="33464.67"/>
    <n v="28035.33"/>
    <n v="60135.33"/>
    <n v="982"/>
    <n v="664.67"/>
    <x v="10"/>
    <n v="800"/>
    <s v="Bengaluru Regional Hub"/>
    <x v="0"/>
  </r>
  <r>
    <n v="101745"/>
    <x v="1742"/>
    <x v="2"/>
    <s v="2025"/>
    <s v="Ekart"/>
    <x v="4"/>
    <x v="0"/>
    <x v="0"/>
    <s v="India"/>
    <n v="47"/>
    <n v="5500"/>
    <n v="258500"/>
    <n v="2000"/>
    <n v="256500"/>
    <n v="164500"/>
    <n v="165099.84"/>
    <n v="93400.16"/>
    <n v="255900.16"/>
    <n v="876"/>
    <n v="599.84"/>
    <x v="5"/>
    <n v="3500"/>
    <s v="Bengaluru Regional Hub"/>
    <x v="0"/>
  </r>
  <r>
    <n v="101746"/>
    <x v="1743"/>
    <x v="6"/>
    <s v="2025"/>
    <s v="Ekart"/>
    <x v="2"/>
    <x v="0"/>
    <x v="3"/>
    <s v="India"/>
    <n v="71"/>
    <n v="2500"/>
    <n v="177500"/>
    <n v="1000"/>
    <n v="176500"/>
    <n v="106500"/>
    <n v="106766.7"/>
    <n v="70733.3"/>
    <n v="176233.3"/>
    <n v="796"/>
    <n v="266.7"/>
    <x v="12"/>
    <n v="1500"/>
    <s v="Delhi NCR Mega Hub"/>
    <x v="3"/>
  </r>
  <r>
    <n v="101747"/>
    <x v="1744"/>
    <x v="2"/>
    <s v="2025"/>
    <s v="FedEx"/>
    <x v="1"/>
    <x v="0"/>
    <x v="4"/>
    <s v="India"/>
    <n v="82"/>
    <n v="25000"/>
    <n v="2050000"/>
    <n v="7000"/>
    <n v="2043000"/>
    <n v="1476000"/>
    <n v="1476788.92"/>
    <n v="573211.08000000007"/>
    <n v="2042211.08"/>
    <n v="917"/>
    <n v="788.92"/>
    <x v="17"/>
    <n v="18000"/>
    <s v="Kolkata Regional Hub"/>
    <x v="4"/>
  </r>
  <r>
    <n v="101748"/>
    <x v="1745"/>
    <x v="11"/>
    <s v="2025"/>
    <s v="Ekart"/>
    <x v="5"/>
    <x v="0"/>
    <x v="3"/>
    <s v="India"/>
    <n v="42"/>
    <n v="1800"/>
    <n v="75600"/>
    <n v="900"/>
    <n v="74700"/>
    <n v="37800"/>
    <n v="38315.019999999997"/>
    <n v="37284.980000000003"/>
    <n v="74184.98"/>
    <n v="814"/>
    <n v="515.02"/>
    <x v="9"/>
    <n v="900"/>
    <s v="Delhi NCR Mega Hub"/>
    <x v="3"/>
  </r>
  <r>
    <n v="101749"/>
    <x v="1746"/>
    <x v="5"/>
    <s v="2025"/>
    <s v="Ekart"/>
    <x v="7"/>
    <x v="1"/>
    <x v="1"/>
    <s v="India"/>
    <n v="40"/>
    <n v="1200"/>
    <n v="48000"/>
    <n v="400"/>
    <n v="47600"/>
    <n v="32000"/>
    <n v="34598.339999999997"/>
    <n v="13401.660000000003"/>
    <n v="45001.66"/>
    <n v="1150"/>
    <n v="2598.34"/>
    <x v="15"/>
    <n v="800"/>
    <s v="Nagpur Central Hub"/>
    <x v="1"/>
  </r>
  <r>
    <n v="101750"/>
    <x v="1747"/>
    <x v="9"/>
    <s v="2025"/>
    <s v="Ecom Express"/>
    <x v="7"/>
    <x v="2"/>
    <x v="1"/>
    <s v="India"/>
    <n v="44"/>
    <n v="850"/>
    <n v="37400"/>
    <n v="300"/>
    <n v="37100"/>
    <n v="24200"/>
    <n v="25020.68"/>
    <n v="12379.32"/>
    <n v="36279.32"/>
    <n v="839"/>
    <n v="820.68"/>
    <x v="13"/>
    <n v="550"/>
    <s v="Nagpur Central Hub"/>
    <x v="1"/>
  </r>
  <r>
    <n v="101751"/>
    <x v="1748"/>
    <x v="9"/>
    <s v="2025"/>
    <s v="DHL"/>
    <x v="4"/>
    <x v="1"/>
    <x v="1"/>
    <s v="India"/>
    <n v="62"/>
    <n v="1500"/>
    <n v="93000"/>
    <n v="700"/>
    <n v="92300"/>
    <n v="49600"/>
    <n v="50537.34"/>
    <n v="42462.66"/>
    <n v="91362.66"/>
    <n v="889"/>
    <n v="937.34"/>
    <x v="10"/>
    <n v="800"/>
    <s v="Nagpur Central Hub"/>
    <x v="1"/>
  </r>
  <r>
    <n v="101752"/>
    <x v="1749"/>
    <x v="8"/>
    <s v="2025"/>
    <s v="Xpressbees"/>
    <x v="2"/>
    <x v="1"/>
    <x v="4"/>
    <s v="India"/>
    <n v="20"/>
    <n v="450"/>
    <n v="9000"/>
    <n v="250"/>
    <n v="8750"/>
    <n v="4000"/>
    <n v="4799.16"/>
    <n v="4200.84"/>
    <n v="7950.84"/>
    <n v="338"/>
    <n v="799.16"/>
    <x v="3"/>
    <n v="200"/>
    <s v="Kolkata Regional Hub"/>
    <x v="4"/>
  </r>
  <r>
    <n v="101753"/>
    <x v="1750"/>
    <x v="10"/>
    <s v="2025"/>
    <s v="Xpressbees"/>
    <x v="4"/>
    <x v="1"/>
    <x v="0"/>
    <s v="India"/>
    <n v="61"/>
    <n v="1500"/>
    <n v="91500"/>
    <n v="700"/>
    <n v="90800"/>
    <n v="48800"/>
    <n v="49403.38"/>
    <n v="42096.62"/>
    <n v="90196.62"/>
    <n v="606"/>
    <n v="603.38"/>
    <x v="10"/>
    <n v="800"/>
    <s v="Bengaluru Regional Hub"/>
    <x v="0"/>
  </r>
  <r>
    <n v="101754"/>
    <x v="1751"/>
    <x v="10"/>
    <s v="2025"/>
    <s v="Ekart"/>
    <x v="0"/>
    <x v="1"/>
    <x v="3"/>
    <s v="India"/>
    <n v="29"/>
    <n v="3200"/>
    <n v="92800"/>
    <n v="1200"/>
    <n v="91600"/>
    <n v="58000"/>
    <n v="59196.78"/>
    <n v="33603.22"/>
    <n v="90403.22"/>
    <n v="619"/>
    <n v="1196.78"/>
    <x v="0"/>
    <n v="2000"/>
    <s v="Delhi NCR Mega Hub"/>
    <x v="3"/>
  </r>
  <r>
    <n v="101755"/>
    <x v="1752"/>
    <x v="5"/>
    <s v="2025"/>
    <s v="Ekart"/>
    <x v="5"/>
    <x v="0"/>
    <x v="1"/>
    <s v="India"/>
    <n v="46"/>
    <n v="4500"/>
    <n v="207000"/>
    <n v="2000"/>
    <n v="205000"/>
    <n v="115000"/>
    <n v="115881.27"/>
    <n v="91118.73"/>
    <n v="204118.73"/>
    <n v="408"/>
    <n v="881.27"/>
    <x v="6"/>
    <n v="2500"/>
    <s v="Nagpur Central Hub"/>
    <x v="1"/>
  </r>
  <r>
    <n v="101756"/>
    <x v="1753"/>
    <x v="10"/>
    <s v="2025"/>
    <s v="Ecom Express"/>
    <x v="5"/>
    <x v="1"/>
    <x v="3"/>
    <s v="India"/>
    <n v="74"/>
    <n v="1800"/>
    <n v="133200"/>
    <n v="900"/>
    <n v="132300"/>
    <n v="66600"/>
    <n v="66999.02"/>
    <n v="66200.98"/>
    <n v="131900.98000000001"/>
    <n v="867"/>
    <n v="399.02"/>
    <x v="9"/>
    <n v="900"/>
    <s v="Delhi NCR Mega Hub"/>
    <x v="3"/>
  </r>
  <r>
    <n v="101757"/>
    <x v="1754"/>
    <x v="2"/>
    <s v="2025"/>
    <s v="Xpressbees"/>
    <x v="2"/>
    <x v="1"/>
    <x v="3"/>
    <s v="India"/>
    <n v="97"/>
    <n v="2500"/>
    <n v="242500"/>
    <n v="1000"/>
    <n v="241500"/>
    <n v="145500"/>
    <n v="147845.01999999999"/>
    <n v="94654.98000000001"/>
    <n v="239154.98"/>
    <n v="828"/>
    <n v="2345.02"/>
    <x v="12"/>
    <n v="1500"/>
    <s v="Delhi NCR Mega Hub"/>
    <x v="3"/>
  </r>
  <r>
    <n v="101758"/>
    <x v="1755"/>
    <x v="4"/>
    <s v="2025"/>
    <s v="Shadowfax"/>
    <x v="5"/>
    <x v="1"/>
    <x v="2"/>
    <s v="India"/>
    <n v="85"/>
    <n v="1800"/>
    <n v="153000"/>
    <n v="900"/>
    <n v="152100"/>
    <n v="76500"/>
    <n v="77673.14"/>
    <n v="75326.86"/>
    <n v="150926.85999999999"/>
    <n v="1190"/>
    <n v="1173.1400000000001"/>
    <x v="9"/>
    <n v="900"/>
    <s v="Mumbai Mega Hub"/>
    <x v="2"/>
  </r>
  <r>
    <n v="101759"/>
    <x v="1756"/>
    <x v="5"/>
    <s v="2025"/>
    <s v="Ekart"/>
    <x v="7"/>
    <x v="0"/>
    <x v="0"/>
    <s v="India"/>
    <n v="6"/>
    <n v="1200"/>
    <n v="7200"/>
    <n v="400"/>
    <n v="6800"/>
    <n v="4800"/>
    <n v="5746.12"/>
    <n v="1453.88"/>
    <n v="5853.88"/>
    <n v="931"/>
    <n v="946.12"/>
    <x v="15"/>
    <n v="800"/>
    <s v="Bengaluru Regional Hub"/>
    <x v="0"/>
  </r>
  <r>
    <n v="101760"/>
    <x v="1757"/>
    <x v="3"/>
    <s v="2025"/>
    <s v="FedEx"/>
    <x v="5"/>
    <x v="1"/>
    <x v="1"/>
    <s v="India"/>
    <n v="86"/>
    <n v="1800"/>
    <n v="154800"/>
    <n v="900"/>
    <n v="153900"/>
    <n v="77400"/>
    <n v="79161.64"/>
    <n v="75638.36"/>
    <n v="152138.35999999999"/>
    <n v="735"/>
    <n v="1761.64"/>
    <x v="9"/>
    <n v="900"/>
    <s v="Nagpur Central Hub"/>
    <x v="1"/>
  </r>
  <r>
    <n v="101761"/>
    <x v="1758"/>
    <x v="3"/>
    <s v="2025"/>
    <s v="Blue Dart"/>
    <x v="0"/>
    <x v="2"/>
    <x v="1"/>
    <s v="India"/>
    <n v="18"/>
    <n v="3200"/>
    <n v="57600"/>
    <n v="1200"/>
    <n v="56400"/>
    <n v="36000"/>
    <n v="36802.01"/>
    <n v="20797.989999999998"/>
    <n v="55597.99"/>
    <n v="913"/>
    <n v="802.01"/>
    <x v="0"/>
    <n v="2000"/>
    <s v="Nagpur Central Hub"/>
    <x v="1"/>
  </r>
  <r>
    <n v="101762"/>
    <x v="1759"/>
    <x v="6"/>
    <s v="2025"/>
    <s v="Ekart"/>
    <x v="1"/>
    <x v="1"/>
    <x v="0"/>
    <s v="India"/>
    <n v="51"/>
    <n v="25000"/>
    <n v="1275000"/>
    <n v="7000"/>
    <n v="1268000"/>
    <n v="918000"/>
    <n v="918300.22"/>
    <n v="356699.78"/>
    <n v="1267699.78"/>
    <n v="781"/>
    <n v="300.22000000000003"/>
    <x v="17"/>
    <n v="18000"/>
    <s v="Bengaluru Regional Hub"/>
    <x v="0"/>
  </r>
  <r>
    <n v="101763"/>
    <x v="1760"/>
    <x v="0"/>
    <s v="2025"/>
    <s v="Shadowfax"/>
    <x v="7"/>
    <x v="2"/>
    <x v="3"/>
    <s v="India"/>
    <n v="90"/>
    <n v="1200"/>
    <n v="108000"/>
    <n v="400"/>
    <n v="107600"/>
    <n v="72000"/>
    <n v="73064.88"/>
    <n v="34935.119999999995"/>
    <n v="106535.12"/>
    <n v="624"/>
    <n v="1064.8800000000001"/>
    <x v="15"/>
    <n v="800"/>
    <s v="Delhi NCR Mega Hub"/>
    <x v="3"/>
  </r>
  <r>
    <n v="101764"/>
    <x v="1761"/>
    <x v="8"/>
    <s v="2025"/>
    <s v="Xpressbees"/>
    <x v="5"/>
    <x v="2"/>
    <x v="1"/>
    <s v="India"/>
    <n v="79"/>
    <n v="2800"/>
    <n v="221200"/>
    <n v="1300"/>
    <n v="219900"/>
    <n v="118500"/>
    <n v="119394.2"/>
    <n v="101805.8"/>
    <n v="219005.8"/>
    <n v="614"/>
    <n v="894.2"/>
    <x v="18"/>
    <n v="1500"/>
    <s v="Nagpur Central Hub"/>
    <x v="1"/>
  </r>
  <r>
    <n v="101765"/>
    <x v="1762"/>
    <x v="5"/>
    <s v="2025"/>
    <s v="Shadowfax"/>
    <x v="5"/>
    <x v="1"/>
    <x v="1"/>
    <s v="India"/>
    <n v="76"/>
    <n v="1800"/>
    <n v="136800"/>
    <n v="900"/>
    <n v="135900"/>
    <n v="68400"/>
    <n v="69324.44"/>
    <n v="67475.56"/>
    <n v="134975.56"/>
    <n v="1014"/>
    <n v="924.44"/>
    <x v="9"/>
    <n v="900"/>
    <s v="Nagpur Central Hub"/>
    <x v="1"/>
  </r>
  <r>
    <n v="101766"/>
    <x v="1763"/>
    <x v="3"/>
    <s v="2025"/>
    <s v="Amazon Logistics"/>
    <x v="3"/>
    <x v="1"/>
    <x v="2"/>
    <s v="India"/>
    <n v="7"/>
    <n v="12000"/>
    <n v="84000"/>
    <n v="4000"/>
    <n v="80000"/>
    <n v="56000"/>
    <n v="56906.84"/>
    <n v="27093.160000000003"/>
    <n v="79093.16"/>
    <n v="432"/>
    <n v="906.84"/>
    <x v="4"/>
    <n v="8000"/>
    <s v="Mumbai Mega Hub"/>
    <x v="2"/>
  </r>
  <r>
    <n v="101767"/>
    <x v="1764"/>
    <x v="5"/>
    <s v="2025"/>
    <s v="FedEx"/>
    <x v="3"/>
    <x v="2"/>
    <x v="1"/>
    <s v="India"/>
    <n v="14"/>
    <n v="8500"/>
    <n v="119000"/>
    <n v="3000"/>
    <n v="116000"/>
    <n v="77000"/>
    <n v="77412.649999999994"/>
    <n v="41587.350000000006"/>
    <n v="115587.35"/>
    <n v="739"/>
    <n v="412.65"/>
    <x v="8"/>
    <n v="5500"/>
    <s v="Nagpur Central Hub"/>
    <x v="1"/>
  </r>
  <r>
    <n v="101768"/>
    <x v="1765"/>
    <x v="9"/>
    <s v="2025"/>
    <s v="Blue Dart"/>
    <x v="2"/>
    <x v="2"/>
    <x v="1"/>
    <s v="India"/>
    <n v="45"/>
    <n v="2500"/>
    <n v="112500"/>
    <n v="1000"/>
    <n v="111500"/>
    <n v="67500"/>
    <n v="68476.240000000005"/>
    <n v="44023.759999999995"/>
    <n v="110523.76"/>
    <n v="659"/>
    <n v="976.24"/>
    <x v="12"/>
    <n v="1500"/>
    <s v="Nagpur Central Hub"/>
    <x v="1"/>
  </r>
  <r>
    <n v="101769"/>
    <x v="1766"/>
    <x v="11"/>
    <s v="2025"/>
    <s v="Ecom Express"/>
    <x v="1"/>
    <x v="0"/>
    <x v="3"/>
    <s v="India"/>
    <n v="94"/>
    <n v="25000"/>
    <n v="2350000"/>
    <n v="7000"/>
    <n v="2343000"/>
    <n v="1692000"/>
    <n v="1692773.1"/>
    <n v="657226.89999999991"/>
    <n v="2342226.9"/>
    <n v="575"/>
    <n v="773.1"/>
    <x v="17"/>
    <n v="18000"/>
    <s v="Delhi NCR Mega Hub"/>
    <x v="3"/>
  </r>
  <r>
    <n v="101770"/>
    <x v="1767"/>
    <x v="4"/>
    <s v="2025"/>
    <s v="Shadowfax"/>
    <x v="2"/>
    <x v="0"/>
    <x v="0"/>
    <s v="India"/>
    <n v="21"/>
    <n v="450"/>
    <n v="9450"/>
    <n v="250"/>
    <n v="9200"/>
    <n v="4200"/>
    <n v="4635.1400000000003"/>
    <n v="4814.8599999999997"/>
    <n v="8764.86"/>
    <n v="927"/>
    <n v="435.14"/>
    <x v="3"/>
    <n v="200"/>
    <s v="Bengaluru Regional Hub"/>
    <x v="0"/>
  </r>
  <r>
    <n v="101771"/>
    <x v="1768"/>
    <x v="1"/>
    <s v="2025"/>
    <s v="Shadowfax"/>
    <x v="6"/>
    <x v="0"/>
    <x v="4"/>
    <s v="India"/>
    <n v="17"/>
    <n v="4500"/>
    <n v="76500"/>
    <n v="1700"/>
    <n v="74800"/>
    <n v="47600"/>
    <n v="48818.48"/>
    <n v="27681.519999999997"/>
    <n v="73581.52"/>
    <n v="1008"/>
    <n v="1218.48"/>
    <x v="7"/>
    <n v="2800"/>
    <s v="Kolkata Regional Hub"/>
    <x v="4"/>
  </r>
  <r>
    <n v="101772"/>
    <x v="1769"/>
    <x v="9"/>
    <s v="2025"/>
    <s v="Shadowfax"/>
    <x v="7"/>
    <x v="1"/>
    <x v="3"/>
    <s v="India"/>
    <n v="31"/>
    <n v="600"/>
    <n v="18600"/>
    <n v="250"/>
    <n v="18350"/>
    <n v="10850"/>
    <n v="11362.38"/>
    <n v="7237.6200000000008"/>
    <n v="17837.62"/>
    <n v="944"/>
    <n v="512.38"/>
    <x v="14"/>
    <n v="350"/>
    <s v="Delhi NCR Mega Hub"/>
    <x v="3"/>
  </r>
  <r>
    <n v="101773"/>
    <x v="1770"/>
    <x v="5"/>
    <s v="2025"/>
    <s v="Delhivery"/>
    <x v="0"/>
    <x v="2"/>
    <x v="1"/>
    <s v="India"/>
    <n v="6"/>
    <n v="6500"/>
    <n v="39000"/>
    <n v="2300"/>
    <n v="36700"/>
    <n v="25200"/>
    <n v="25443.02"/>
    <n v="13556.98"/>
    <n v="36456.980000000003"/>
    <n v="746"/>
    <n v="243.02"/>
    <x v="1"/>
    <n v="4200"/>
    <s v="Nagpur Central Hub"/>
    <x v="1"/>
  </r>
  <r>
    <n v="101774"/>
    <x v="1771"/>
    <x v="8"/>
    <s v="2025"/>
    <s v="Amazon Logistics"/>
    <x v="2"/>
    <x v="2"/>
    <x v="2"/>
    <s v="India"/>
    <n v="32"/>
    <n v="450"/>
    <n v="14400"/>
    <n v="250"/>
    <n v="14150"/>
    <n v="6400"/>
    <n v="7215.61"/>
    <n v="7184.39"/>
    <n v="13334.39"/>
    <n v="651"/>
    <n v="815.61"/>
    <x v="3"/>
    <n v="200"/>
    <s v="Mumbai Mega Hub"/>
    <x v="2"/>
  </r>
  <r>
    <n v="101775"/>
    <x v="1772"/>
    <x v="11"/>
    <s v="2025"/>
    <s v="Delhivery"/>
    <x v="6"/>
    <x v="1"/>
    <x v="0"/>
    <s v="India"/>
    <n v="58"/>
    <n v="4500"/>
    <n v="261000"/>
    <n v="1700"/>
    <n v="259300"/>
    <n v="162400"/>
    <n v="164433.51"/>
    <n v="96566.489999999991"/>
    <n v="257266.49"/>
    <n v="873"/>
    <n v="2033.51"/>
    <x v="7"/>
    <n v="2800"/>
    <s v="Bengaluru Regional Hub"/>
    <x v="0"/>
  </r>
  <r>
    <n v="101776"/>
    <x v="1773"/>
    <x v="5"/>
    <s v="2025"/>
    <s v="Ekart"/>
    <x v="4"/>
    <x v="1"/>
    <x v="3"/>
    <s v="India"/>
    <n v="91"/>
    <n v="5500"/>
    <n v="500500"/>
    <n v="2000"/>
    <n v="498500"/>
    <n v="318500"/>
    <n v="319043.03000000003"/>
    <n v="181456.96999999997"/>
    <n v="497956.97"/>
    <n v="1163"/>
    <n v="543.03"/>
    <x v="5"/>
    <n v="3500"/>
    <s v="Delhi NCR Mega Hub"/>
    <x v="3"/>
  </r>
  <r>
    <n v="101777"/>
    <x v="1774"/>
    <x v="9"/>
    <s v="2025"/>
    <s v="FedEx"/>
    <x v="2"/>
    <x v="2"/>
    <x v="3"/>
    <s v="India"/>
    <n v="66"/>
    <n v="450"/>
    <n v="29700"/>
    <n v="250"/>
    <n v="29450"/>
    <n v="13200"/>
    <n v="13473.56"/>
    <n v="16226.44"/>
    <n v="29176.44"/>
    <n v="381"/>
    <n v="273.56"/>
    <x v="3"/>
    <n v="200"/>
    <s v="Delhi NCR Mega Hub"/>
    <x v="3"/>
  </r>
  <r>
    <n v="101778"/>
    <x v="1775"/>
    <x v="7"/>
    <s v="2025"/>
    <s v="Ecom Express"/>
    <x v="2"/>
    <x v="0"/>
    <x v="0"/>
    <s v="India"/>
    <n v="4"/>
    <n v="450"/>
    <n v="1800"/>
    <n v="250"/>
    <n v="1550"/>
    <n v="800"/>
    <n v="1033.26"/>
    <n v="766.74"/>
    <n v="1316.74"/>
    <n v="752"/>
    <n v="233.26"/>
    <x v="3"/>
    <n v="200"/>
    <s v="Bengaluru Regional Hub"/>
    <x v="0"/>
  </r>
  <r>
    <n v="101779"/>
    <x v="1776"/>
    <x v="4"/>
    <s v="2025"/>
    <s v="Xpressbees"/>
    <x v="2"/>
    <x v="1"/>
    <x v="1"/>
    <s v="India"/>
    <n v="73"/>
    <n v="2500"/>
    <n v="182500"/>
    <n v="1000"/>
    <n v="181500"/>
    <n v="109500"/>
    <n v="110374.94"/>
    <n v="72125.06"/>
    <n v="180625.06"/>
    <n v="723"/>
    <n v="874.94"/>
    <x v="12"/>
    <n v="1500"/>
    <s v="Nagpur Central Hub"/>
    <x v="1"/>
  </r>
  <r>
    <n v="101780"/>
    <x v="1777"/>
    <x v="2"/>
    <s v="2025"/>
    <s v="Delhivery"/>
    <x v="5"/>
    <x v="0"/>
    <x v="4"/>
    <s v="India"/>
    <n v="1"/>
    <n v="4500"/>
    <n v="4500"/>
    <n v="2000"/>
    <n v="2500"/>
    <n v="2500"/>
    <n v="3263.23"/>
    <n v="1236.77"/>
    <n v="1736.77"/>
    <n v="656"/>
    <n v="763.23"/>
    <x v="6"/>
    <n v="2500"/>
    <s v="Kolkata Regional Hub"/>
    <x v="4"/>
  </r>
  <r>
    <n v="101781"/>
    <x v="1778"/>
    <x v="7"/>
    <s v="2025"/>
    <s v="Xpressbees"/>
    <x v="6"/>
    <x v="0"/>
    <x v="2"/>
    <s v="India"/>
    <n v="52"/>
    <n v="4500"/>
    <n v="234000"/>
    <n v="1700"/>
    <n v="232300"/>
    <n v="145600"/>
    <n v="146208.68"/>
    <n v="87791.32"/>
    <n v="231691.32"/>
    <n v="486"/>
    <n v="608.67999999999995"/>
    <x v="7"/>
    <n v="2800"/>
    <s v="Mumbai Mega Hub"/>
    <x v="2"/>
  </r>
  <r>
    <n v="101782"/>
    <x v="1779"/>
    <x v="1"/>
    <s v="2025"/>
    <s v="Ecom Express"/>
    <x v="4"/>
    <x v="1"/>
    <x v="0"/>
    <s v="India"/>
    <n v="67"/>
    <n v="5500"/>
    <n v="368500"/>
    <n v="2000"/>
    <n v="366500"/>
    <n v="234500"/>
    <n v="234812.87"/>
    <n v="133687.13"/>
    <n v="366187.13"/>
    <n v="691"/>
    <n v="312.87"/>
    <x v="5"/>
    <n v="3500"/>
    <s v="Bengaluru Regional Hub"/>
    <x v="0"/>
  </r>
  <r>
    <n v="101783"/>
    <x v="1780"/>
    <x v="7"/>
    <s v="2025"/>
    <s v="Ecom Express"/>
    <x v="3"/>
    <x v="0"/>
    <x v="3"/>
    <s v="India"/>
    <n v="8"/>
    <n v="8500"/>
    <n v="68000"/>
    <n v="3000"/>
    <n v="65000"/>
    <n v="44000"/>
    <n v="46716.12"/>
    <n v="21283.879999999997"/>
    <n v="62283.88"/>
    <n v="382"/>
    <n v="2716.12"/>
    <x v="8"/>
    <n v="5500"/>
    <s v="Delhi NCR Mega Hub"/>
    <x v="3"/>
  </r>
  <r>
    <n v="101784"/>
    <x v="1781"/>
    <x v="5"/>
    <s v="2025"/>
    <s v="Blue Dart"/>
    <x v="3"/>
    <x v="0"/>
    <x v="4"/>
    <s v="India"/>
    <n v="31"/>
    <n v="8500"/>
    <n v="263500"/>
    <n v="3000"/>
    <n v="260500"/>
    <n v="170500"/>
    <n v="171702.12"/>
    <n v="91797.88"/>
    <n v="259297.88"/>
    <n v="597"/>
    <n v="1202.1199999999999"/>
    <x v="8"/>
    <n v="5500"/>
    <s v="Kolkata Regional Hub"/>
    <x v="4"/>
  </r>
  <r>
    <n v="101785"/>
    <x v="1782"/>
    <x v="9"/>
    <s v="2025"/>
    <s v="FedEx"/>
    <x v="0"/>
    <x v="1"/>
    <x v="2"/>
    <s v="India"/>
    <n v="87"/>
    <n v="6500"/>
    <n v="565500"/>
    <n v="2300"/>
    <n v="563200"/>
    <n v="365400"/>
    <n v="365907.82"/>
    <n v="199592.18"/>
    <n v="562692.18000000005"/>
    <n v="1015"/>
    <n v="507.82"/>
    <x v="1"/>
    <n v="4200"/>
    <s v="Mumbai Mega Hub"/>
    <x v="2"/>
  </r>
  <r>
    <n v="101786"/>
    <x v="1783"/>
    <x v="8"/>
    <s v="2025"/>
    <s v="Ekart"/>
    <x v="7"/>
    <x v="0"/>
    <x v="3"/>
    <s v="India"/>
    <n v="11"/>
    <n v="600"/>
    <n v="6600"/>
    <n v="250"/>
    <n v="6350"/>
    <n v="3850"/>
    <n v="4530.2"/>
    <n v="2069.8000000000002"/>
    <n v="5669.8"/>
    <n v="632"/>
    <n v="680.2"/>
    <x v="14"/>
    <n v="350"/>
    <s v="Delhi NCR Mega Hub"/>
    <x v="3"/>
  </r>
  <r>
    <n v="101787"/>
    <x v="1784"/>
    <x v="7"/>
    <s v="2025"/>
    <s v="Xpressbees"/>
    <x v="6"/>
    <x v="0"/>
    <x v="0"/>
    <s v="India"/>
    <n v="1"/>
    <n v="15000"/>
    <n v="15000"/>
    <n v="5500"/>
    <n v="9500"/>
    <n v="9500"/>
    <n v="10212.74"/>
    <n v="4787.26"/>
    <n v="8787.26"/>
    <n v="388"/>
    <n v="712.74"/>
    <x v="11"/>
    <n v="9500"/>
    <s v="Bengaluru Regional Hub"/>
    <x v="0"/>
  </r>
  <r>
    <n v="101788"/>
    <x v="1785"/>
    <x v="0"/>
    <s v="2025"/>
    <s v="Blue Dart"/>
    <x v="0"/>
    <x v="2"/>
    <x v="0"/>
    <s v="India"/>
    <n v="84"/>
    <n v="6500"/>
    <n v="546000"/>
    <n v="2300"/>
    <n v="543700"/>
    <n v="352800"/>
    <n v="353163.61"/>
    <n v="192836.39"/>
    <n v="543336.39"/>
    <n v="772"/>
    <n v="363.61"/>
    <x v="1"/>
    <n v="4200"/>
    <s v="Bengaluru Regional Hub"/>
    <x v="0"/>
  </r>
  <r>
    <n v="101789"/>
    <x v="1786"/>
    <x v="1"/>
    <s v="2025"/>
    <s v="DHL"/>
    <x v="0"/>
    <x v="0"/>
    <x v="3"/>
    <s v="India"/>
    <n v="92"/>
    <n v="3200"/>
    <n v="294400"/>
    <n v="1200"/>
    <n v="293200"/>
    <n v="184000"/>
    <n v="186324.7"/>
    <n v="108075.29999999999"/>
    <n v="290875.3"/>
    <n v="425"/>
    <n v="2324.6999999999998"/>
    <x v="0"/>
    <n v="2000"/>
    <s v="Delhi NCR Mega Hub"/>
    <x v="3"/>
  </r>
  <r>
    <n v="101790"/>
    <x v="1787"/>
    <x v="3"/>
    <s v="2025"/>
    <s v="Amazon Logistics"/>
    <x v="5"/>
    <x v="0"/>
    <x v="0"/>
    <s v="India"/>
    <n v="11"/>
    <n v="4500"/>
    <n v="49500"/>
    <n v="2000"/>
    <n v="47500"/>
    <n v="27500"/>
    <n v="28100.34"/>
    <n v="21399.66"/>
    <n v="46899.66"/>
    <n v="1196"/>
    <n v="600.34"/>
    <x v="6"/>
    <n v="2500"/>
    <s v="Bengaluru Regional Hub"/>
    <x v="0"/>
  </r>
  <r>
    <n v="101791"/>
    <x v="1788"/>
    <x v="3"/>
    <s v="2025"/>
    <s v="Ekart"/>
    <x v="5"/>
    <x v="1"/>
    <x v="0"/>
    <s v="India"/>
    <n v="38"/>
    <n v="4500"/>
    <n v="171000"/>
    <n v="2000"/>
    <n v="169000"/>
    <n v="95000"/>
    <n v="95731.45"/>
    <n v="75268.55"/>
    <n v="168268.55"/>
    <n v="759"/>
    <n v="731.45"/>
    <x v="6"/>
    <n v="2500"/>
    <s v="Bengaluru Regional Hub"/>
    <x v="0"/>
  </r>
  <r>
    <n v="101792"/>
    <x v="1789"/>
    <x v="4"/>
    <s v="2025"/>
    <s v="Delhivery"/>
    <x v="5"/>
    <x v="1"/>
    <x v="2"/>
    <s v="India"/>
    <n v="44"/>
    <n v="4500"/>
    <n v="198000"/>
    <n v="2000"/>
    <n v="196000"/>
    <n v="110000"/>
    <n v="110416.28"/>
    <n v="87583.72"/>
    <n v="195583.72"/>
    <n v="1185"/>
    <n v="416.28"/>
    <x v="6"/>
    <n v="2500"/>
    <s v="Mumbai Mega Hub"/>
    <x v="2"/>
  </r>
  <r>
    <n v="101793"/>
    <x v="1790"/>
    <x v="4"/>
    <s v="2025"/>
    <s v="Ecom Express"/>
    <x v="0"/>
    <x v="0"/>
    <x v="4"/>
    <s v="India"/>
    <n v="41"/>
    <n v="6500"/>
    <n v="266500"/>
    <n v="2300"/>
    <n v="264200"/>
    <n v="172200"/>
    <n v="172961.25"/>
    <n v="93538.75"/>
    <n v="263438.75"/>
    <n v="617"/>
    <n v="761.25"/>
    <x v="1"/>
    <n v="4200"/>
    <s v="Kolkata Regional Hub"/>
    <x v="4"/>
  </r>
  <r>
    <n v="101794"/>
    <x v="1791"/>
    <x v="3"/>
    <s v="2025"/>
    <s v="FedEx"/>
    <x v="2"/>
    <x v="1"/>
    <x v="0"/>
    <s v="India"/>
    <n v="25"/>
    <n v="450"/>
    <n v="11250"/>
    <n v="250"/>
    <n v="11000"/>
    <n v="5000"/>
    <n v="5832.5"/>
    <n v="5417.5"/>
    <n v="10167.5"/>
    <n v="528"/>
    <n v="832.5"/>
    <x v="3"/>
    <n v="200"/>
    <s v="Bengaluru Regional Hub"/>
    <x v="0"/>
  </r>
  <r>
    <n v="101795"/>
    <x v="1792"/>
    <x v="10"/>
    <s v="2025"/>
    <s v="DHL"/>
    <x v="6"/>
    <x v="0"/>
    <x v="2"/>
    <s v="India"/>
    <n v="76"/>
    <n v="4500"/>
    <n v="342000"/>
    <n v="1700"/>
    <n v="340300"/>
    <n v="212800"/>
    <n v="215013.18"/>
    <n v="126986.82"/>
    <n v="338086.82"/>
    <n v="546"/>
    <n v="2213.1799999999998"/>
    <x v="7"/>
    <n v="2800"/>
    <s v="Mumbai Mega Hub"/>
    <x v="2"/>
  </r>
  <r>
    <n v="101796"/>
    <x v="1793"/>
    <x v="10"/>
    <s v="2025"/>
    <s v="Xpressbees"/>
    <x v="4"/>
    <x v="0"/>
    <x v="3"/>
    <s v="India"/>
    <n v="4"/>
    <n v="1500"/>
    <n v="6000"/>
    <n v="700"/>
    <n v="5300"/>
    <n v="3200"/>
    <n v="3504.04"/>
    <n v="2495.96"/>
    <n v="4995.96"/>
    <n v="965"/>
    <n v="304.04000000000002"/>
    <x v="10"/>
    <n v="800"/>
    <s v="Delhi NCR Mega Hub"/>
    <x v="3"/>
  </r>
  <r>
    <n v="101797"/>
    <x v="1794"/>
    <x v="8"/>
    <s v="2025"/>
    <s v="DHL"/>
    <x v="0"/>
    <x v="1"/>
    <x v="2"/>
    <s v="India"/>
    <n v="39"/>
    <n v="3200"/>
    <n v="124800"/>
    <n v="1200"/>
    <n v="123600"/>
    <n v="78000"/>
    <n v="78272.850000000006"/>
    <n v="46527.149999999994"/>
    <n v="123327.15"/>
    <n v="315"/>
    <n v="272.85000000000002"/>
    <x v="0"/>
    <n v="2000"/>
    <s v="Mumbai Mega Hub"/>
    <x v="2"/>
  </r>
  <r>
    <n v="101798"/>
    <x v="1795"/>
    <x v="1"/>
    <s v="2025"/>
    <s v="Blue Dart"/>
    <x v="7"/>
    <x v="0"/>
    <x v="0"/>
    <s v="India"/>
    <n v="36"/>
    <n v="1200"/>
    <n v="43200"/>
    <n v="400"/>
    <n v="42800"/>
    <n v="28800"/>
    <n v="29518.95"/>
    <n v="13681.05"/>
    <n v="42081.05"/>
    <n v="1058"/>
    <n v="718.95"/>
    <x v="15"/>
    <n v="800"/>
    <s v="Bengaluru Regional Hub"/>
    <x v="0"/>
  </r>
  <r>
    <n v="101799"/>
    <x v="1796"/>
    <x v="0"/>
    <s v="2025"/>
    <s v="Ekart"/>
    <x v="5"/>
    <x v="0"/>
    <x v="0"/>
    <s v="India"/>
    <n v="12"/>
    <n v="2800"/>
    <n v="33600"/>
    <n v="1300"/>
    <n v="32300"/>
    <n v="18000"/>
    <n v="19532.77"/>
    <n v="14067.23"/>
    <n v="30767.23"/>
    <n v="422"/>
    <n v="1532.77"/>
    <x v="18"/>
    <n v="1500"/>
    <s v="Bengaluru Regional Hub"/>
    <x v="0"/>
  </r>
  <r>
    <n v="101800"/>
    <x v="1797"/>
    <x v="9"/>
    <s v="2025"/>
    <s v="Shadowfax"/>
    <x v="0"/>
    <x v="0"/>
    <x v="1"/>
    <s v="India"/>
    <n v="38"/>
    <n v="3200"/>
    <n v="121600"/>
    <n v="1200"/>
    <n v="120400"/>
    <n v="76000"/>
    <n v="76976.12"/>
    <n v="44623.880000000005"/>
    <n v="119423.88"/>
    <n v="353"/>
    <n v="976.12"/>
    <x v="0"/>
    <n v="2000"/>
    <s v="Nagpur Central Hub"/>
    <x v="1"/>
  </r>
  <r>
    <n v="101801"/>
    <x v="1798"/>
    <x v="11"/>
    <s v="2025"/>
    <s v="Shadowfax"/>
    <x v="0"/>
    <x v="2"/>
    <x v="0"/>
    <s v="India"/>
    <n v="63"/>
    <n v="3200"/>
    <n v="201600"/>
    <n v="1200"/>
    <n v="200400"/>
    <n v="126000"/>
    <n v="127900.76"/>
    <n v="73699.240000000005"/>
    <n v="198499.24"/>
    <n v="529"/>
    <n v="1900.76"/>
    <x v="0"/>
    <n v="2000"/>
    <s v="Bengaluru Regional Hub"/>
    <x v="0"/>
  </r>
  <r>
    <n v="101802"/>
    <x v="1799"/>
    <x v="5"/>
    <s v="2025"/>
    <s v="Ekart"/>
    <x v="4"/>
    <x v="2"/>
    <x v="3"/>
    <s v="India"/>
    <n v="99"/>
    <n v="1500"/>
    <n v="148500"/>
    <n v="700"/>
    <n v="147800"/>
    <n v="79200"/>
    <n v="79526.84"/>
    <n v="68973.16"/>
    <n v="147473.16"/>
    <n v="306"/>
    <n v="326.83999999999997"/>
    <x v="10"/>
    <n v="800"/>
    <s v="Delhi NCR Mega Hub"/>
    <x v="3"/>
  </r>
  <r>
    <n v="101803"/>
    <x v="1800"/>
    <x v="10"/>
    <s v="2025"/>
    <s v="Shadowfax"/>
    <x v="6"/>
    <x v="1"/>
    <x v="0"/>
    <s v="India"/>
    <n v="1"/>
    <n v="4500"/>
    <n v="4500"/>
    <n v="1700"/>
    <n v="2800"/>
    <n v="2800"/>
    <n v="3199.1"/>
    <n v="1300.9000000000001"/>
    <n v="2400.9"/>
    <n v="373"/>
    <n v="399.1"/>
    <x v="7"/>
    <n v="2800"/>
    <s v="Bengaluru Regional Hub"/>
    <x v="0"/>
  </r>
  <r>
    <n v="101804"/>
    <x v="1801"/>
    <x v="7"/>
    <s v="2025"/>
    <s v="Xpressbees"/>
    <x v="7"/>
    <x v="0"/>
    <x v="2"/>
    <s v="India"/>
    <n v="42"/>
    <n v="1200"/>
    <n v="50400"/>
    <n v="400"/>
    <n v="50000"/>
    <n v="33600"/>
    <n v="34076.11"/>
    <n v="16323.89"/>
    <n v="49523.89"/>
    <n v="1077"/>
    <n v="476.11"/>
    <x v="15"/>
    <n v="800"/>
    <s v="Mumbai Mega Hub"/>
    <x v="2"/>
  </r>
  <r>
    <n v="101805"/>
    <x v="1802"/>
    <x v="10"/>
    <s v="2025"/>
    <s v="FedEx"/>
    <x v="3"/>
    <x v="0"/>
    <x v="3"/>
    <s v="India"/>
    <n v="82"/>
    <n v="8500"/>
    <n v="697000"/>
    <n v="3000"/>
    <n v="694000"/>
    <n v="451000"/>
    <n v="451798.9"/>
    <n v="245201.09999999998"/>
    <n v="693201.1"/>
    <n v="835"/>
    <n v="798.9"/>
    <x v="8"/>
    <n v="5500"/>
    <s v="Delhi NCR Mega Hub"/>
    <x v="3"/>
  </r>
  <r>
    <n v="101806"/>
    <x v="1803"/>
    <x v="0"/>
    <s v="2025"/>
    <s v="DHL"/>
    <x v="0"/>
    <x v="2"/>
    <x v="3"/>
    <s v="India"/>
    <n v="7"/>
    <n v="3200"/>
    <n v="22400"/>
    <n v="1200"/>
    <n v="21200"/>
    <n v="14000"/>
    <n v="14382.87"/>
    <n v="8017.1299999999992"/>
    <n v="20817.13"/>
    <n v="592"/>
    <n v="382.87"/>
    <x v="0"/>
    <n v="2000"/>
    <s v="Delhi NCR Mega Hub"/>
    <x v="3"/>
  </r>
  <r>
    <n v="101807"/>
    <x v="1804"/>
    <x v="2"/>
    <s v="2025"/>
    <s v="Blue Dart"/>
    <x v="0"/>
    <x v="0"/>
    <x v="1"/>
    <s v="India"/>
    <n v="63"/>
    <n v="6500"/>
    <n v="409500"/>
    <n v="2300"/>
    <n v="407200"/>
    <n v="264600"/>
    <n v="264888"/>
    <n v="144612"/>
    <n v="406912"/>
    <n v="371"/>
    <n v="288"/>
    <x v="1"/>
    <n v="4200"/>
    <s v="Nagpur Central Hub"/>
    <x v="1"/>
  </r>
  <r>
    <n v="101808"/>
    <x v="1805"/>
    <x v="7"/>
    <s v="2025"/>
    <s v="DHL"/>
    <x v="2"/>
    <x v="1"/>
    <x v="1"/>
    <s v="India"/>
    <n v="94"/>
    <n v="2500"/>
    <n v="235000"/>
    <n v="1000"/>
    <n v="234000"/>
    <n v="141000"/>
    <n v="141486.57999999999"/>
    <n v="93513.420000000013"/>
    <n v="233513.42"/>
    <n v="412"/>
    <n v="486.58"/>
    <x v="12"/>
    <n v="1500"/>
    <s v="Nagpur Central Hub"/>
    <x v="1"/>
  </r>
  <r>
    <n v="101809"/>
    <x v="1806"/>
    <x v="9"/>
    <s v="2025"/>
    <s v="Delhivery"/>
    <x v="2"/>
    <x v="0"/>
    <x v="2"/>
    <s v="India"/>
    <n v="96"/>
    <n v="2500"/>
    <n v="240000"/>
    <n v="1000"/>
    <n v="239000"/>
    <n v="144000"/>
    <n v="144792.9"/>
    <n v="95207.1"/>
    <n v="238207.1"/>
    <n v="1085"/>
    <n v="792.9"/>
    <x v="12"/>
    <n v="1500"/>
    <s v="Mumbai Mega Hub"/>
    <x v="2"/>
  </r>
  <r>
    <n v="101810"/>
    <x v="1807"/>
    <x v="3"/>
    <s v="2025"/>
    <s v="Delhivery"/>
    <x v="5"/>
    <x v="2"/>
    <x v="0"/>
    <s v="India"/>
    <n v="45"/>
    <n v="1800"/>
    <n v="81000"/>
    <n v="900"/>
    <n v="80100"/>
    <n v="40500"/>
    <n v="43481.440000000002"/>
    <n v="37518.559999999998"/>
    <n v="77118.559999999998"/>
    <n v="1183"/>
    <n v="2981.44"/>
    <x v="9"/>
    <n v="900"/>
    <s v="Bengaluru Regional Hub"/>
    <x v="0"/>
  </r>
  <r>
    <n v="101811"/>
    <x v="1808"/>
    <x v="11"/>
    <s v="2025"/>
    <s v="Ecom Express"/>
    <x v="2"/>
    <x v="1"/>
    <x v="2"/>
    <s v="India"/>
    <n v="99"/>
    <n v="2500"/>
    <n v="247500"/>
    <n v="1000"/>
    <n v="246500"/>
    <n v="148500"/>
    <n v="149374.76"/>
    <n v="98125.239999999991"/>
    <n v="245625.24"/>
    <n v="645"/>
    <n v="874.76"/>
    <x v="12"/>
    <n v="1500"/>
    <s v="Mumbai Mega Hub"/>
    <x v="2"/>
  </r>
  <r>
    <n v="101812"/>
    <x v="1809"/>
    <x v="3"/>
    <s v="2025"/>
    <s v="Ekart"/>
    <x v="7"/>
    <x v="1"/>
    <x v="1"/>
    <s v="India"/>
    <n v="27"/>
    <n v="1200"/>
    <n v="32400"/>
    <n v="400"/>
    <n v="32000"/>
    <n v="21600"/>
    <n v="22076.79"/>
    <n v="10323.209999999999"/>
    <n v="31523.21"/>
    <n v="761"/>
    <n v="476.79"/>
    <x v="15"/>
    <n v="800"/>
    <s v="Nagpur Central Hub"/>
    <x v="1"/>
  </r>
  <r>
    <n v="101813"/>
    <x v="1810"/>
    <x v="11"/>
    <s v="2025"/>
    <s v="Blue Dart"/>
    <x v="4"/>
    <x v="1"/>
    <x v="4"/>
    <s v="India"/>
    <n v="16"/>
    <n v="5500"/>
    <n v="88000"/>
    <n v="2000"/>
    <n v="86000"/>
    <n v="56000"/>
    <n v="56308.47"/>
    <n v="31691.53"/>
    <n v="85691.53"/>
    <n v="1022"/>
    <n v="308.47000000000003"/>
    <x v="5"/>
    <n v="3500"/>
    <s v="Kolkata Regional Hub"/>
    <x v="4"/>
  </r>
  <r>
    <n v="101814"/>
    <x v="1811"/>
    <x v="9"/>
    <s v="2025"/>
    <s v="Blue Dart"/>
    <x v="6"/>
    <x v="1"/>
    <x v="4"/>
    <s v="India"/>
    <n v="13"/>
    <n v="4500"/>
    <n v="58500"/>
    <n v="1700"/>
    <n v="56800"/>
    <n v="36400"/>
    <n v="36701.5"/>
    <n v="21798.5"/>
    <n v="56498.5"/>
    <n v="758"/>
    <n v="301.5"/>
    <x v="7"/>
    <n v="2800"/>
    <s v="Kolkata Regional Hub"/>
    <x v="4"/>
  </r>
  <r>
    <n v="101815"/>
    <x v="1812"/>
    <x v="3"/>
    <s v="2025"/>
    <s v="Ecom Express"/>
    <x v="6"/>
    <x v="1"/>
    <x v="4"/>
    <s v="India"/>
    <n v="77"/>
    <n v="4500"/>
    <n v="346500"/>
    <n v="1700"/>
    <n v="344800"/>
    <n v="215600"/>
    <n v="216562.36"/>
    <n v="129937.64000000001"/>
    <n v="343837.64"/>
    <n v="340"/>
    <n v="962.36"/>
    <x v="7"/>
    <n v="2800"/>
    <s v="Kolkata Regional Hub"/>
    <x v="4"/>
  </r>
  <r>
    <n v="101816"/>
    <x v="1813"/>
    <x v="8"/>
    <s v="2025"/>
    <s v="Shadowfax"/>
    <x v="5"/>
    <x v="1"/>
    <x v="3"/>
    <s v="India"/>
    <n v="72"/>
    <n v="2800"/>
    <n v="201600"/>
    <n v="1300"/>
    <n v="200300"/>
    <n v="108000"/>
    <n v="109164.7"/>
    <n v="92435.3"/>
    <n v="199135.3"/>
    <n v="984"/>
    <n v="1164.7"/>
    <x v="18"/>
    <n v="1500"/>
    <s v="Delhi NCR Mega Hub"/>
    <x v="3"/>
  </r>
  <r>
    <n v="101817"/>
    <x v="1814"/>
    <x v="3"/>
    <s v="2025"/>
    <s v="Xpressbees"/>
    <x v="0"/>
    <x v="2"/>
    <x v="3"/>
    <s v="India"/>
    <n v="57"/>
    <n v="6500"/>
    <n v="370500"/>
    <n v="2300"/>
    <n v="368200"/>
    <n v="239400"/>
    <n v="239916.08"/>
    <n v="130583.92000000001"/>
    <n v="367683.92"/>
    <n v="438"/>
    <n v="516.08000000000004"/>
    <x v="1"/>
    <n v="4200"/>
    <s v="Delhi NCR Mega Hub"/>
    <x v="3"/>
  </r>
  <r>
    <n v="101818"/>
    <x v="1815"/>
    <x v="0"/>
    <s v="2025"/>
    <s v="FedEx"/>
    <x v="6"/>
    <x v="1"/>
    <x v="4"/>
    <s v="India"/>
    <n v="83"/>
    <n v="15000"/>
    <n v="1245000"/>
    <n v="5500"/>
    <n v="1239500"/>
    <n v="788500"/>
    <n v="789147.84"/>
    <n v="455852.16000000003"/>
    <n v="1238852.1599999999"/>
    <n v="988"/>
    <n v="647.84"/>
    <x v="11"/>
    <n v="9500"/>
    <s v="Kolkata Regional Hub"/>
    <x v="4"/>
  </r>
  <r>
    <n v="101819"/>
    <x v="1816"/>
    <x v="6"/>
    <s v="2025"/>
    <s v="Shadowfax"/>
    <x v="4"/>
    <x v="2"/>
    <x v="2"/>
    <s v="India"/>
    <n v="93"/>
    <n v="1500"/>
    <n v="139500"/>
    <n v="700"/>
    <n v="138800"/>
    <n v="74400"/>
    <n v="75221.06"/>
    <n v="64278.94"/>
    <n v="137978.94"/>
    <n v="907"/>
    <n v="821.06"/>
    <x v="10"/>
    <n v="800"/>
    <s v="Mumbai Mega Hub"/>
    <x v="2"/>
  </r>
  <r>
    <n v="101820"/>
    <x v="1817"/>
    <x v="9"/>
    <s v="2025"/>
    <s v="Delhivery"/>
    <x v="0"/>
    <x v="1"/>
    <x v="0"/>
    <s v="India"/>
    <n v="3"/>
    <n v="6500"/>
    <n v="19500"/>
    <n v="2300"/>
    <n v="17200"/>
    <n v="12600"/>
    <n v="13425.04"/>
    <n v="6074.9599999999991"/>
    <n v="16374.96"/>
    <n v="577"/>
    <n v="825.04"/>
    <x v="1"/>
    <n v="4200"/>
    <s v="Bengaluru Regional Hub"/>
    <x v="0"/>
  </r>
  <r>
    <n v="101821"/>
    <x v="1818"/>
    <x v="4"/>
    <s v="2025"/>
    <s v="Delhivery"/>
    <x v="1"/>
    <x v="0"/>
    <x v="0"/>
    <s v="India"/>
    <n v="24"/>
    <n v="45000"/>
    <n v="1080000"/>
    <n v="13000"/>
    <n v="1067000"/>
    <n v="768000"/>
    <n v="768273.19"/>
    <n v="311726.81000000006"/>
    <n v="1066726.81"/>
    <n v="361"/>
    <n v="273.19"/>
    <x v="2"/>
    <n v="32000"/>
    <s v="Bengaluru Regional Hub"/>
    <x v="0"/>
  </r>
  <r>
    <n v="101822"/>
    <x v="1819"/>
    <x v="7"/>
    <s v="2025"/>
    <s v="Shadowfax"/>
    <x v="1"/>
    <x v="0"/>
    <x v="1"/>
    <s v="India"/>
    <n v="60"/>
    <n v="25000"/>
    <n v="1500000"/>
    <n v="7000"/>
    <n v="1493000"/>
    <n v="1080000"/>
    <n v="1080592.58"/>
    <n v="419407.41999999993"/>
    <n v="1492407.42"/>
    <n v="498"/>
    <n v="592.58000000000004"/>
    <x v="17"/>
    <n v="18000"/>
    <s v="Nagpur Central Hub"/>
    <x v="1"/>
  </r>
  <r>
    <n v="101823"/>
    <x v="1820"/>
    <x v="1"/>
    <s v="2025"/>
    <s v="Delhivery"/>
    <x v="5"/>
    <x v="2"/>
    <x v="0"/>
    <s v="India"/>
    <n v="11"/>
    <n v="2800"/>
    <n v="30800"/>
    <n v="1300"/>
    <n v="29500"/>
    <n v="16500"/>
    <n v="16836.84"/>
    <n v="13963.16"/>
    <n v="29163.16"/>
    <n v="1142"/>
    <n v="336.84"/>
    <x v="18"/>
    <n v="1500"/>
    <s v="Bengaluru Regional Hub"/>
    <x v="0"/>
  </r>
  <r>
    <n v="101824"/>
    <x v="1821"/>
    <x v="5"/>
    <s v="2025"/>
    <s v="Xpressbees"/>
    <x v="0"/>
    <x v="0"/>
    <x v="4"/>
    <s v="India"/>
    <n v="98"/>
    <n v="6500"/>
    <n v="637000"/>
    <n v="2300"/>
    <n v="634700"/>
    <n v="411600"/>
    <n v="412041.36"/>
    <n v="224958.64"/>
    <n v="634258.64"/>
    <n v="855"/>
    <n v="441.36"/>
    <x v="1"/>
    <n v="4200"/>
    <s v="Kolkata Regional Hub"/>
    <x v="4"/>
  </r>
  <r>
    <n v="101825"/>
    <x v="1822"/>
    <x v="7"/>
    <s v="2025"/>
    <s v="Xpressbees"/>
    <x v="2"/>
    <x v="0"/>
    <x v="1"/>
    <s v="India"/>
    <n v="39"/>
    <n v="450"/>
    <n v="17550"/>
    <n v="250"/>
    <n v="17300"/>
    <n v="7800"/>
    <n v="8411.58"/>
    <n v="9138.42"/>
    <n v="16688.419999999998"/>
    <n v="998"/>
    <n v="611.58000000000004"/>
    <x v="3"/>
    <n v="200"/>
    <s v="Nagpur Central Hub"/>
    <x v="1"/>
  </r>
  <r>
    <n v="101826"/>
    <x v="1823"/>
    <x v="10"/>
    <s v="2025"/>
    <s v="DHL"/>
    <x v="7"/>
    <x v="0"/>
    <x v="0"/>
    <s v="India"/>
    <n v="48"/>
    <n v="1200"/>
    <n v="57600"/>
    <n v="400"/>
    <n v="57200"/>
    <n v="38400"/>
    <n v="38730.410000000003"/>
    <n v="18869.589999999997"/>
    <n v="56869.59"/>
    <n v="699"/>
    <n v="330.41"/>
    <x v="15"/>
    <n v="800"/>
    <s v="Bengaluru Regional Hub"/>
    <x v="0"/>
  </r>
  <r>
    <n v="101827"/>
    <x v="1824"/>
    <x v="7"/>
    <s v="2025"/>
    <s v="Shadowfax"/>
    <x v="6"/>
    <x v="0"/>
    <x v="3"/>
    <s v="India"/>
    <n v="29"/>
    <n v="15000"/>
    <n v="435000"/>
    <n v="5500"/>
    <n v="429500"/>
    <n v="275500"/>
    <n v="276167.84000000003"/>
    <n v="158832.15999999997"/>
    <n v="428832.16"/>
    <n v="409"/>
    <n v="667.84"/>
    <x v="11"/>
    <n v="9500"/>
    <s v="Delhi NCR Mega Hub"/>
    <x v="3"/>
  </r>
  <r>
    <n v="101828"/>
    <x v="1825"/>
    <x v="3"/>
    <s v="2025"/>
    <s v="FedEx"/>
    <x v="1"/>
    <x v="2"/>
    <x v="3"/>
    <s v="India"/>
    <n v="94"/>
    <n v="45000"/>
    <n v="4230000"/>
    <n v="13000"/>
    <n v="4217000"/>
    <n v="3008000"/>
    <n v="3008415.46"/>
    <n v="1221584.54"/>
    <n v="4216584.54"/>
    <n v="478"/>
    <n v="415.46"/>
    <x v="2"/>
    <n v="32000"/>
    <s v="Delhi NCR Mega Hub"/>
    <x v="3"/>
  </r>
  <r>
    <n v="101829"/>
    <x v="1826"/>
    <x v="0"/>
    <s v="2025"/>
    <s v="Ekart"/>
    <x v="5"/>
    <x v="1"/>
    <x v="1"/>
    <s v="India"/>
    <n v="78"/>
    <n v="2800"/>
    <n v="218400"/>
    <n v="1300"/>
    <n v="217100"/>
    <n v="117000"/>
    <n v="117358.19"/>
    <n v="101041.81"/>
    <n v="216741.81"/>
    <n v="377"/>
    <n v="358.19"/>
    <x v="18"/>
    <n v="1500"/>
    <s v="Nagpur Central Hub"/>
    <x v="1"/>
  </r>
  <r>
    <n v="101830"/>
    <x v="1827"/>
    <x v="9"/>
    <s v="2025"/>
    <s v="Delhivery"/>
    <x v="4"/>
    <x v="0"/>
    <x v="4"/>
    <s v="India"/>
    <n v="10"/>
    <n v="1500"/>
    <n v="15000"/>
    <n v="700"/>
    <n v="14300"/>
    <n v="8000"/>
    <n v="8296.52"/>
    <n v="6703.48"/>
    <n v="14003.48"/>
    <n v="1066"/>
    <n v="296.52"/>
    <x v="10"/>
    <n v="800"/>
    <s v="Kolkata Regional Hub"/>
    <x v="4"/>
  </r>
  <r>
    <n v="101831"/>
    <x v="1828"/>
    <x v="0"/>
    <s v="2025"/>
    <s v="DHL"/>
    <x v="5"/>
    <x v="1"/>
    <x v="4"/>
    <s v="India"/>
    <n v="1"/>
    <n v="1800"/>
    <n v="1800"/>
    <n v="900"/>
    <n v="900"/>
    <n v="900"/>
    <n v="1335.1399999999999"/>
    <n v="464.86000000000013"/>
    <n v="464.86"/>
    <n v="637"/>
    <n v="435.14"/>
    <x v="9"/>
    <n v="900"/>
    <s v="Kolkata Regional Hub"/>
    <x v="4"/>
  </r>
  <r>
    <n v="101832"/>
    <x v="973"/>
    <x v="4"/>
    <s v="2025"/>
    <s v="Blue Dart"/>
    <x v="6"/>
    <x v="0"/>
    <x v="3"/>
    <s v="India"/>
    <n v="62"/>
    <n v="15000"/>
    <n v="930000"/>
    <n v="5500"/>
    <n v="924500"/>
    <n v="589000"/>
    <n v="589926.66"/>
    <n v="340073.33999999997"/>
    <n v="923573.34"/>
    <n v="362"/>
    <n v="926.66"/>
    <x v="11"/>
    <n v="9500"/>
    <s v="Delhi NCR Mega Hub"/>
    <x v="3"/>
  </r>
  <r>
    <n v="101833"/>
    <x v="1829"/>
    <x v="9"/>
    <s v="2025"/>
    <s v="Delhivery"/>
    <x v="2"/>
    <x v="2"/>
    <x v="4"/>
    <s v="India"/>
    <n v="81"/>
    <n v="2500"/>
    <n v="202500"/>
    <n v="1000"/>
    <n v="201500"/>
    <n v="121500"/>
    <n v="123550.24"/>
    <n v="78949.759999999995"/>
    <n v="199449.76"/>
    <n v="401"/>
    <n v="2050.2399999999998"/>
    <x v="12"/>
    <n v="1500"/>
    <s v="Kolkata Regional Hub"/>
    <x v="4"/>
  </r>
  <r>
    <n v="101834"/>
    <x v="1830"/>
    <x v="1"/>
    <s v="2025"/>
    <s v="Ekart"/>
    <x v="3"/>
    <x v="0"/>
    <x v="3"/>
    <s v="India"/>
    <n v="55"/>
    <n v="12000"/>
    <n v="660000"/>
    <n v="4000"/>
    <n v="656000"/>
    <n v="440000"/>
    <n v="441122.5"/>
    <n v="218877.5"/>
    <n v="654877.5"/>
    <n v="928"/>
    <n v="1122.5"/>
    <x v="4"/>
    <n v="8000"/>
    <s v="Delhi NCR Mega Hub"/>
    <x v="3"/>
  </r>
  <r>
    <n v="101835"/>
    <x v="1831"/>
    <x v="3"/>
    <s v="2025"/>
    <s v="Shadowfax"/>
    <x v="6"/>
    <x v="0"/>
    <x v="1"/>
    <s v="India"/>
    <n v="24"/>
    <n v="4500"/>
    <n v="108000"/>
    <n v="1700"/>
    <n v="106300"/>
    <n v="67200"/>
    <n v="67854.89"/>
    <n v="40145.11"/>
    <n v="105645.11"/>
    <n v="594"/>
    <n v="654.89"/>
    <x v="7"/>
    <n v="2800"/>
    <s v="Nagpur Central Hub"/>
    <x v="1"/>
  </r>
  <r>
    <n v="101836"/>
    <x v="1832"/>
    <x v="9"/>
    <s v="2025"/>
    <s v="Ecom Express"/>
    <x v="5"/>
    <x v="2"/>
    <x v="0"/>
    <s v="India"/>
    <n v="28"/>
    <n v="2800"/>
    <n v="78400"/>
    <n v="1300"/>
    <n v="77100"/>
    <n v="42000"/>
    <n v="43014.39"/>
    <n v="35385.61"/>
    <n v="76085.61"/>
    <n v="341"/>
    <n v="1014.39"/>
    <x v="18"/>
    <n v="1500"/>
    <s v="Bengaluru Regional Hub"/>
    <x v="0"/>
  </r>
  <r>
    <n v="101837"/>
    <x v="1833"/>
    <x v="6"/>
    <s v="2025"/>
    <s v="Blue Dart"/>
    <x v="1"/>
    <x v="0"/>
    <x v="3"/>
    <s v="India"/>
    <n v="34"/>
    <n v="3500"/>
    <n v="119000"/>
    <n v="1300"/>
    <n v="117700"/>
    <n v="74800"/>
    <n v="75165.679999999993"/>
    <n v="43834.320000000007"/>
    <n v="117334.32"/>
    <n v="1086"/>
    <n v="365.68"/>
    <x v="16"/>
    <n v="2200"/>
    <s v="Delhi NCR Mega Hub"/>
    <x v="3"/>
  </r>
  <r>
    <n v="101838"/>
    <x v="1834"/>
    <x v="6"/>
    <s v="2025"/>
    <s v="Amazon Logistics"/>
    <x v="6"/>
    <x v="0"/>
    <x v="0"/>
    <s v="India"/>
    <n v="81"/>
    <n v="15000"/>
    <n v="1215000"/>
    <n v="5500"/>
    <n v="1209500"/>
    <n v="769500"/>
    <n v="770029.78"/>
    <n v="444970.22"/>
    <n v="1208970.22"/>
    <n v="1044"/>
    <n v="529.78"/>
    <x v="11"/>
    <n v="9500"/>
    <s v="Bengaluru Regional Hub"/>
    <x v="0"/>
  </r>
  <r>
    <n v="101839"/>
    <x v="1835"/>
    <x v="0"/>
    <s v="2025"/>
    <s v="Ecom Express"/>
    <x v="2"/>
    <x v="0"/>
    <x v="0"/>
    <s v="India"/>
    <n v="62"/>
    <n v="450"/>
    <n v="27900"/>
    <n v="250"/>
    <n v="27650"/>
    <n v="12400"/>
    <n v="13164.55"/>
    <n v="14735.45"/>
    <n v="26885.45"/>
    <n v="687"/>
    <n v="764.55"/>
    <x v="3"/>
    <n v="200"/>
    <s v="Bengaluru Regional Hub"/>
    <x v="0"/>
  </r>
  <r>
    <n v="101840"/>
    <x v="1836"/>
    <x v="8"/>
    <s v="2025"/>
    <s v="Blue Dart"/>
    <x v="3"/>
    <x v="0"/>
    <x v="3"/>
    <s v="India"/>
    <n v="90"/>
    <n v="12000"/>
    <n v="1080000"/>
    <n v="4000"/>
    <n v="1076000"/>
    <n v="720000"/>
    <n v="720471.22"/>
    <n v="359528.78"/>
    <n v="1075528.78"/>
    <n v="503"/>
    <n v="471.22"/>
    <x v="4"/>
    <n v="8000"/>
    <s v="Delhi NCR Mega Hub"/>
    <x v="3"/>
  </r>
  <r>
    <n v="101841"/>
    <x v="62"/>
    <x v="1"/>
    <s v="2025"/>
    <s v="FedEx"/>
    <x v="0"/>
    <x v="2"/>
    <x v="3"/>
    <s v="India"/>
    <n v="7"/>
    <n v="6500"/>
    <n v="45500"/>
    <n v="2300"/>
    <n v="43200"/>
    <n v="29400"/>
    <n v="30069.4"/>
    <n v="15430.599999999999"/>
    <n v="42530.6"/>
    <n v="748"/>
    <n v="669.4"/>
    <x v="1"/>
    <n v="4200"/>
    <s v="Delhi NCR Mega Hub"/>
    <x v="3"/>
  </r>
  <r>
    <n v="101842"/>
    <x v="1837"/>
    <x v="8"/>
    <s v="2025"/>
    <s v="Blue Dart"/>
    <x v="6"/>
    <x v="0"/>
    <x v="0"/>
    <s v="India"/>
    <n v="69"/>
    <n v="4500"/>
    <n v="310500"/>
    <n v="1700"/>
    <n v="308800"/>
    <n v="193200"/>
    <n v="193622.39999999999"/>
    <n v="116877.6"/>
    <n v="308377.59999999998"/>
    <n v="886"/>
    <n v="422.4"/>
    <x v="7"/>
    <n v="2800"/>
    <s v="Bengaluru Regional Hub"/>
    <x v="0"/>
  </r>
  <r>
    <n v="101843"/>
    <x v="1838"/>
    <x v="6"/>
    <s v="2025"/>
    <s v="Blue Dart"/>
    <x v="7"/>
    <x v="2"/>
    <x v="1"/>
    <s v="India"/>
    <n v="51"/>
    <n v="850"/>
    <n v="43350"/>
    <n v="300"/>
    <n v="43050"/>
    <n v="28050"/>
    <n v="28675.56"/>
    <n v="14674.439999999999"/>
    <n v="42424.44"/>
    <n v="1073"/>
    <n v="625.55999999999995"/>
    <x v="13"/>
    <n v="550"/>
    <s v="Nagpur Central Hub"/>
    <x v="1"/>
  </r>
  <r>
    <n v="101844"/>
    <x v="1839"/>
    <x v="5"/>
    <s v="2025"/>
    <s v="Ekart"/>
    <x v="1"/>
    <x v="1"/>
    <x v="3"/>
    <s v="India"/>
    <n v="85"/>
    <n v="3500"/>
    <n v="297500"/>
    <n v="1300"/>
    <n v="296200"/>
    <n v="187000"/>
    <n v="187656.89"/>
    <n v="109843.10999999999"/>
    <n v="295543.11"/>
    <n v="476"/>
    <n v="656.89"/>
    <x v="16"/>
    <n v="2200"/>
    <s v="Delhi NCR Mega Hub"/>
    <x v="3"/>
  </r>
  <r>
    <n v="101845"/>
    <x v="1840"/>
    <x v="2"/>
    <s v="2025"/>
    <s v="Delhivery"/>
    <x v="2"/>
    <x v="1"/>
    <x v="0"/>
    <s v="India"/>
    <n v="23"/>
    <n v="450"/>
    <n v="10350"/>
    <n v="250"/>
    <n v="10100"/>
    <n v="4600"/>
    <n v="4811.32"/>
    <n v="5538.68"/>
    <n v="9888.68"/>
    <n v="771"/>
    <n v="211.32"/>
    <x v="3"/>
    <n v="200"/>
    <s v="Bengaluru Regional Hub"/>
    <x v="0"/>
  </r>
  <r>
    <n v="101846"/>
    <x v="1841"/>
    <x v="3"/>
    <s v="2025"/>
    <s v="Blue Dart"/>
    <x v="5"/>
    <x v="2"/>
    <x v="2"/>
    <s v="India"/>
    <n v="23"/>
    <n v="1800"/>
    <n v="41400"/>
    <n v="900"/>
    <n v="40500"/>
    <n v="20700"/>
    <n v="21093.27"/>
    <n v="20306.73"/>
    <n v="40106.730000000003"/>
    <n v="873"/>
    <n v="393.27"/>
    <x v="9"/>
    <n v="900"/>
    <s v="Mumbai Mega Hub"/>
    <x v="2"/>
  </r>
  <r>
    <n v="101847"/>
    <x v="1842"/>
    <x v="1"/>
    <s v="2025"/>
    <s v="Amazon Logistics"/>
    <x v="5"/>
    <x v="2"/>
    <x v="3"/>
    <s v="India"/>
    <n v="51"/>
    <n v="2800"/>
    <n v="142800"/>
    <n v="1300"/>
    <n v="141500"/>
    <n v="76500"/>
    <n v="77116.820000000007"/>
    <n v="65683.179999999993"/>
    <n v="140883.18"/>
    <n v="632"/>
    <n v="616.82000000000005"/>
    <x v="18"/>
    <n v="1500"/>
    <s v="Delhi NCR Mega Hub"/>
    <x v="3"/>
  </r>
  <r>
    <n v="101848"/>
    <x v="1843"/>
    <x v="7"/>
    <s v="2025"/>
    <s v="Xpressbees"/>
    <x v="5"/>
    <x v="0"/>
    <x v="0"/>
    <s v="India"/>
    <n v="1"/>
    <n v="1800"/>
    <n v="1800"/>
    <n v="900"/>
    <n v="900"/>
    <n v="900"/>
    <n v="1398.08"/>
    <n v="401.92000000000007"/>
    <n v="401.92"/>
    <n v="645"/>
    <n v="498.08"/>
    <x v="9"/>
    <n v="900"/>
    <s v="Bengaluru Regional Hub"/>
    <x v="0"/>
  </r>
  <r>
    <n v="101849"/>
    <x v="1844"/>
    <x v="11"/>
    <s v="2025"/>
    <s v="Shadowfax"/>
    <x v="0"/>
    <x v="1"/>
    <x v="1"/>
    <s v="India"/>
    <n v="27"/>
    <n v="6500"/>
    <n v="175500"/>
    <n v="2300"/>
    <n v="173200"/>
    <n v="113400"/>
    <n v="113845.72"/>
    <n v="61654.28"/>
    <n v="172754.28"/>
    <n v="368"/>
    <n v="445.72"/>
    <x v="1"/>
    <n v="4200"/>
    <s v="Nagpur Central Hub"/>
    <x v="1"/>
  </r>
  <r>
    <n v="101850"/>
    <x v="1845"/>
    <x v="4"/>
    <s v="2025"/>
    <s v="Ecom Express"/>
    <x v="6"/>
    <x v="1"/>
    <x v="1"/>
    <s v="India"/>
    <n v="31"/>
    <n v="15000"/>
    <n v="465000"/>
    <n v="5500"/>
    <n v="459500"/>
    <n v="294500"/>
    <n v="295355.26"/>
    <n v="169644.74"/>
    <n v="458644.74"/>
    <n v="990"/>
    <n v="855.26"/>
    <x v="11"/>
    <n v="9500"/>
    <s v="Nagpur Central Hub"/>
    <x v="1"/>
  </r>
  <r>
    <n v="101851"/>
    <x v="1846"/>
    <x v="2"/>
    <s v="2025"/>
    <s v="Delhivery"/>
    <x v="4"/>
    <x v="0"/>
    <x v="1"/>
    <s v="India"/>
    <n v="50"/>
    <n v="1500"/>
    <n v="75000"/>
    <n v="700"/>
    <n v="74300"/>
    <n v="40000"/>
    <n v="40871.54"/>
    <n v="34128.46"/>
    <n v="73428.460000000006"/>
    <n v="989"/>
    <n v="871.54"/>
    <x v="10"/>
    <n v="800"/>
    <s v="Nagpur Central Hub"/>
    <x v="1"/>
  </r>
  <r>
    <n v="101852"/>
    <x v="1847"/>
    <x v="8"/>
    <s v="2025"/>
    <s v="Delhivery"/>
    <x v="6"/>
    <x v="2"/>
    <x v="3"/>
    <s v="India"/>
    <n v="55"/>
    <n v="4500"/>
    <n v="247500"/>
    <n v="1700"/>
    <n v="245800"/>
    <n v="154000"/>
    <n v="155136.57999999999"/>
    <n v="92363.420000000013"/>
    <n v="244663.42"/>
    <n v="823"/>
    <n v="1136.58"/>
    <x v="7"/>
    <n v="2800"/>
    <s v="Delhi NCR Mega Hub"/>
    <x v="3"/>
  </r>
  <r>
    <n v="101853"/>
    <x v="1848"/>
    <x v="9"/>
    <s v="2025"/>
    <s v="Xpressbees"/>
    <x v="6"/>
    <x v="1"/>
    <x v="1"/>
    <s v="India"/>
    <n v="63"/>
    <n v="4500"/>
    <n v="283500"/>
    <n v="1700"/>
    <n v="281800"/>
    <n v="176400"/>
    <n v="177116.65"/>
    <n v="106383.35"/>
    <n v="281083.34999999998"/>
    <n v="302"/>
    <n v="716.65"/>
    <x v="7"/>
    <n v="2800"/>
    <s v="Nagpur Central Hub"/>
    <x v="1"/>
  </r>
  <r>
    <n v="101854"/>
    <x v="1849"/>
    <x v="1"/>
    <s v="2025"/>
    <s v="Ekart"/>
    <x v="7"/>
    <x v="1"/>
    <x v="1"/>
    <s v="India"/>
    <n v="74"/>
    <n v="600"/>
    <n v="44400"/>
    <n v="250"/>
    <n v="44150"/>
    <n v="25900"/>
    <n v="26345.56"/>
    <n v="18054.439999999999"/>
    <n v="43704.44"/>
    <n v="843"/>
    <n v="445.56"/>
    <x v="14"/>
    <n v="350"/>
    <s v="Nagpur Central Hub"/>
    <x v="1"/>
  </r>
  <r>
    <n v="101855"/>
    <x v="1850"/>
    <x v="8"/>
    <s v="2025"/>
    <s v="Shadowfax"/>
    <x v="6"/>
    <x v="2"/>
    <x v="1"/>
    <s v="India"/>
    <n v="81"/>
    <n v="15000"/>
    <n v="1215000"/>
    <n v="5500"/>
    <n v="1209500"/>
    <n v="769500"/>
    <n v="770407"/>
    <n v="444593"/>
    <n v="1208593"/>
    <n v="880"/>
    <n v="907"/>
    <x v="11"/>
    <n v="9500"/>
    <s v="Nagpur Central Hub"/>
    <x v="1"/>
  </r>
  <r>
    <n v="101856"/>
    <x v="1851"/>
    <x v="3"/>
    <s v="2025"/>
    <s v="Delhivery"/>
    <x v="3"/>
    <x v="2"/>
    <x v="1"/>
    <s v="India"/>
    <n v="7"/>
    <n v="8500"/>
    <n v="59500"/>
    <n v="3000"/>
    <n v="56500"/>
    <n v="38500"/>
    <n v="38963.42"/>
    <n v="20536.580000000002"/>
    <n v="56036.58"/>
    <n v="1101"/>
    <n v="463.42"/>
    <x v="8"/>
    <n v="5500"/>
    <s v="Nagpur Central Hub"/>
    <x v="1"/>
  </r>
  <r>
    <n v="101857"/>
    <x v="1852"/>
    <x v="8"/>
    <s v="2025"/>
    <s v="Blue Dart"/>
    <x v="4"/>
    <x v="0"/>
    <x v="2"/>
    <s v="India"/>
    <n v="49"/>
    <n v="1500"/>
    <n v="73500"/>
    <n v="700"/>
    <n v="72800"/>
    <n v="39200"/>
    <n v="40240.26"/>
    <n v="33259.74"/>
    <n v="71759.740000000005"/>
    <n v="886"/>
    <n v="1040.26"/>
    <x v="10"/>
    <n v="800"/>
    <s v="Mumbai Mega Hub"/>
    <x v="2"/>
  </r>
  <r>
    <n v="101858"/>
    <x v="1853"/>
    <x v="0"/>
    <s v="2025"/>
    <s v="DHL"/>
    <x v="7"/>
    <x v="0"/>
    <x v="4"/>
    <s v="India"/>
    <n v="62"/>
    <n v="1200"/>
    <n v="74400"/>
    <n v="400"/>
    <n v="74000"/>
    <n v="49600"/>
    <n v="50438.65"/>
    <n v="23961.35"/>
    <n v="73161.350000000006"/>
    <n v="1118"/>
    <n v="838.65"/>
    <x v="15"/>
    <n v="800"/>
    <s v="Kolkata Regional Hub"/>
    <x v="4"/>
  </r>
  <r>
    <n v="101859"/>
    <x v="1854"/>
    <x v="2"/>
    <s v="2025"/>
    <s v="Blue Dart"/>
    <x v="5"/>
    <x v="0"/>
    <x v="1"/>
    <s v="India"/>
    <n v="74"/>
    <n v="1800"/>
    <n v="133200"/>
    <n v="900"/>
    <n v="132300"/>
    <n v="66600"/>
    <n v="66931.460000000006"/>
    <n v="66268.539999999994"/>
    <n v="131968.54"/>
    <n v="1155"/>
    <n v="331.46"/>
    <x v="9"/>
    <n v="900"/>
    <s v="Nagpur Central Hub"/>
    <x v="1"/>
  </r>
  <r>
    <n v="101860"/>
    <x v="1855"/>
    <x v="5"/>
    <s v="2025"/>
    <s v="DHL"/>
    <x v="4"/>
    <x v="0"/>
    <x v="1"/>
    <s v="India"/>
    <n v="8"/>
    <n v="1500"/>
    <n v="12000"/>
    <n v="700"/>
    <n v="11300"/>
    <n v="6400"/>
    <n v="7157.01"/>
    <n v="4842.99"/>
    <n v="10542.99"/>
    <n v="1014"/>
    <n v="757.01"/>
    <x v="10"/>
    <n v="800"/>
    <s v="Nagpur Central Hub"/>
    <x v="1"/>
  </r>
  <r>
    <n v="101861"/>
    <x v="1856"/>
    <x v="3"/>
    <s v="2025"/>
    <s v="Xpressbees"/>
    <x v="1"/>
    <x v="0"/>
    <x v="1"/>
    <s v="India"/>
    <n v="74"/>
    <n v="3500"/>
    <n v="259000"/>
    <n v="1300"/>
    <n v="257700"/>
    <n v="162800"/>
    <n v="163169.26"/>
    <n v="95830.739999999991"/>
    <n v="257330.74"/>
    <n v="1043"/>
    <n v="369.26"/>
    <x v="16"/>
    <n v="2200"/>
    <s v="Nagpur Central Hub"/>
    <x v="1"/>
  </r>
  <r>
    <n v="101862"/>
    <x v="1857"/>
    <x v="4"/>
    <s v="2025"/>
    <s v="Delhivery"/>
    <x v="1"/>
    <x v="1"/>
    <x v="0"/>
    <s v="India"/>
    <n v="1"/>
    <n v="25000"/>
    <n v="25000"/>
    <n v="7000"/>
    <n v="18000"/>
    <n v="18000"/>
    <n v="18397.37"/>
    <n v="6602.630000000001"/>
    <n v="17602.63"/>
    <n v="757"/>
    <n v="397.37"/>
    <x v="17"/>
    <n v="18000"/>
    <s v="Bengaluru Regional Hub"/>
    <x v="0"/>
  </r>
  <r>
    <n v="101863"/>
    <x v="1858"/>
    <x v="8"/>
    <s v="2025"/>
    <s v="Xpressbees"/>
    <x v="7"/>
    <x v="1"/>
    <x v="4"/>
    <s v="India"/>
    <n v="1"/>
    <n v="1200"/>
    <n v="1200"/>
    <n v="400"/>
    <n v="800"/>
    <n v="800"/>
    <n v="1317.63"/>
    <n v="-117.63000000000011"/>
    <n v="282.37"/>
    <n v="1184"/>
    <n v="517.63"/>
    <x v="15"/>
    <n v="800"/>
    <s v="Kolkata Regional Hub"/>
    <x v="4"/>
  </r>
  <r>
    <n v="101864"/>
    <x v="1859"/>
    <x v="5"/>
    <s v="2025"/>
    <s v="Delhivery"/>
    <x v="3"/>
    <x v="0"/>
    <x v="3"/>
    <s v="India"/>
    <n v="1"/>
    <n v="8500"/>
    <n v="8500"/>
    <n v="3000"/>
    <n v="5500"/>
    <n v="5500"/>
    <n v="5980.26"/>
    <n v="2519.7399999999998"/>
    <n v="5019.74"/>
    <n v="483"/>
    <n v="480.26"/>
    <x v="8"/>
    <n v="5500"/>
    <s v="Delhi NCR Mega Hub"/>
    <x v="3"/>
  </r>
  <r>
    <n v="101865"/>
    <x v="1860"/>
    <x v="5"/>
    <s v="2025"/>
    <s v="Delhivery"/>
    <x v="5"/>
    <x v="1"/>
    <x v="1"/>
    <s v="India"/>
    <n v="84"/>
    <n v="4500"/>
    <n v="378000"/>
    <n v="2000"/>
    <n v="376000"/>
    <n v="210000"/>
    <n v="210612.44"/>
    <n v="167387.56"/>
    <n v="375387.56"/>
    <n v="882"/>
    <n v="612.44000000000005"/>
    <x v="6"/>
    <n v="2500"/>
    <s v="Nagpur Central Hub"/>
    <x v="1"/>
  </r>
  <r>
    <n v="101866"/>
    <x v="1861"/>
    <x v="6"/>
    <s v="2025"/>
    <s v="Shadowfax"/>
    <x v="7"/>
    <x v="0"/>
    <x v="1"/>
    <s v="India"/>
    <n v="76"/>
    <n v="1200"/>
    <n v="91200"/>
    <n v="400"/>
    <n v="90800"/>
    <n v="60800"/>
    <n v="61285.120000000003"/>
    <n v="29914.879999999997"/>
    <n v="90314.880000000005"/>
    <n v="1052"/>
    <n v="485.12"/>
    <x v="15"/>
    <n v="800"/>
    <s v="Nagpur Central Hub"/>
    <x v="1"/>
  </r>
  <r>
    <n v="101867"/>
    <x v="1862"/>
    <x v="10"/>
    <s v="2025"/>
    <s v="FedEx"/>
    <x v="2"/>
    <x v="1"/>
    <x v="3"/>
    <s v="India"/>
    <n v="57"/>
    <n v="2500"/>
    <n v="142500"/>
    <n v="1000"/>
    <n v="141500"/>
    <n v="85500"/>
    <n v="85779.22"/>
    <n v="56720.78"/>
    <n v="141220.78"/>
    <n v="559"/>
    <n v="279.22000000000003"/>
    <x v="12"/>
    <n v="1500"/>
    <s v="Delhi NCR Mega Hub"/>
    <x v="3"/>
  </r>
  <r>
    <n v="101868"/>
    <x v="1863"/>
    <x v="4"/>
    <s v="2025"/>
    <s v="FedEx"/>
    <x v="4"/>
    <x v="1"/>
    <x v="1"/>
    <s v="India"/>
    <n v="71"/>
    <n v="5500"/>
    <n v="390500"/>
    <n v="2000"/>
    <n v="388500"/>
    <n v="248500"/>
    <n v="250629.29"/>
    <n v="139870.71"/>
    <n v="386370.71"/>
    <n v="1186"/>
    <n v="2129.29"/>
    <x v="5"/>
    <n v="3500"/>
    <s v="Nagpur Central Hub"/>
    <x v="1"/>
  </r>
  <r>
    <n v="101869"/>
    <x v="1864"/>
    <x v="1"/>
    <s v="2025"/>
    <s v="Ecom Express"/>
    <x v="2"/>
    <x v="0"/>
    <x v="4"/>
    <s v="India"/>
    <n v="67"/>
    <n v="2500"/>
    <n v="167500"/>
    <n v="1000"/>
    <n v="166500"/>
    <n v="100500"/>
    <n v="100761.02"/>
    <n v="66738.98"/>
    <n v="166238.98000000001"/>
    <n v="326"/>
    <n v="261.02"/>
    <x v="12"/>
    <n v="1500"/>
    <s v="Kolkata Regional Hub"/>
    <x v="4"/>
  </r>
  <r>
    <n v="101870"/>
    <x v="1865"/>
    <x v="5"/>
    <s v="2025"/>
    <s v="Delhivery"/>
    <x v="7"/>
    <x v="1"/>
    <x v="0"/>
    <s v="India"/>
    <n v="2"/>
    <n v="600"/>
    <n v="1200"/>
    <n v="250"/>
    <n v="950"/>
    <n v="700"/>
    <n v="1518.98"/>
    <n v="-318.98"/>
    <n v="131.01999999999998"/>
    <n v="960"/>
    <n v="818.98"/>
    <x v="14"/>
    <n v="350"/>
    <s v="Bengaluru Regional Hub"/>
    <x v="0"/>
  </r>
  <r>
    <n v="101871"/>
    <x v="1866"/>
    <x v="5"/>
    <s v="2025"/>
    <s v="Ecom Express"/>
    <x v="6"/>
    <x v="0"/>
    <x v="0"/>
    <s v="India"/>
    <n v="48"/>
    <n v="15000"/>
    <n v="720000"/>
    <n v="5500"/>
    <n v="714500"/>
    <n v="456000"/>
    <n v="456357.57"/>
    <n v="263642.43"/>
    <n v="714142.43"/>
    <n v="832"/>
    <n v="357.57"/>
    <x v="11"/>
    <n v="9500"/>
    <s v="Bengaluru Regional Hub"/>
    <x v="0"/>
  </r>
  <r>
    <n v="101872"/>
    <x v="1867"/>
    <x v="3"/>
    <s v="2025"/>
    <s v="Amazon Logistics"/>
    <x v="3"/>
    <x v="1"/>
    <x v="0"/>
    <s v="India"/>
    <n v="59"/>
    <n v="8500"/>
    <n v="501500"/>
    <n v="3000"/>
    <n v="498500"/>
    <n v="324500"/>
    <n v="325543.33"/>
    <n v="175956.66999999998"/>
    <n v="497456.67"/>
    <n v="1101"/>
    <n v="1043.33"/>
    <x v="8"/>
    <n v="5500"/>
    <s v="Bengaluru Regional Hub"/>
    <x v="0"/>
  </r>
  <r>
    <n v="101873"/>
    <x v="1868"/>
    <x v="5"/>
    <s v="2025"/>
    <s v="Shadowfax"/>
    <x v="3"/>
    <x v="2"/>
    <x v="1"/>
    <s v="India"/>
    <n v="14"/>
    <n v="8500"/>
    <n v="119000"/>
    <n v="3000"/>
    <n v="116000"/>
    <n v="77000"/>
    <n v="77816.3"/>
    <n v="41183.699999999997"/>
    <n v="115183.7"/>
    <n v="711"/>
    <n v="816.3"/>
    <x v="8"/>
    <n v="5500"/>
    <s v="Nagpur Central Hub"/>
    <x v="1"/>
  </r>
  <r>
    <n v="101874"/>
    <x v="1869"/>
    <x v="5"/>
    <s v="2025"/>
    <s v="FedEx"/>
    <x v="7"/>
    <x v="1"/>
    <x v="3"/>
    <s v="India"/>
    <n v="56"/>
    <n v="1200"/>
    <n v="67200"/>
    <n v="400"/>
    <n v="66800"/>
    <n v="44800"/>
    <n v="45645.1"/>
    <n v="21554.9"/>
    <n v="65954.899999999994"/>
    <n v="878"/>
    <n v="845.1"/>
    <x v="15"/>
    <n v="800"/>
    <s v="Delhi NCR Mega Hub"/>
    <x v="3"/>
  </r>
  <r>
    <n v="101875"/>
    <x v="1870"/>
    <x v="10"/>
    <s v="2025"/>
    <s v="FedEx"/>
    <x v="0"/>
    <x v="1"/>
    <x v="3"/>
    <s v="India"/>
    <n v="52"/>
    <n v="6500"/>
    <n v="338000"/>
    <n v="2300"/>
    <n v="335700"/>
    <n v="218400"/>
    <n v="221404.72"/>
    <n v="116595.28"/>
    <n v="332695.28000000003"/>
    <n v="1031"/>
    <n v="3004.72"/>
    <x v="1"/>
    <n v="4200"/>
    <s v="Delhi NCR Mega Hub"/>
    <x v="3"/>
  </r>
  <r>
    <n v="101876"/>
    <x v="1871"/>
    <x v="7"/>
    <s v="2025"/>
    <s v="Delhivery"/>
    <x v="2"/>
    <x v="2"/>
    <x v="4"/>
    <s v="India"/>
    <n v="63"/>
    <n v="2500"/>
    <n v="157500"/>
    <n v="1000"/>
    <n v="156500"/>
    <n v="94500"/>
    <n v="97085.25"/>
    <n v="60414.75"/>
    <n v="153914.75"/>
    <n v="372"/>
    <n v="2585.25"/>
    <x v="12"/>
    <n v="1500"/>
    <s v="Kolkata Regional Hub"/>
    <x v="4"/>
  </r>
  <r>
    <n v="101877"/>
    <x v="1872"/>
    <x v="6"/>
    <s v="2025"/>
    <s v="DHL"/>
    <x v="6"/>
    <x v="1"/>
    <x v="1"/>
    <s v="India"/>
    <n v="2"/>
    <n v="4500"/>
    <n v="9000"/>
    <n v="1700"/>
    <n v="7300"/>
    <n v="5600"/>
    <n v="6748.1"/>
    <n v="2251.8999999999996"/>
    <n v="6151.9"/>
    <n v="1025"/>
    <n v="1148.0999999999999"/>
    <x v="7"/>
    <n v="2800"/>
    <s v="Nagpur Central Hub"/>
    <x v="1"/>
  </r>
  <r>
    <n v="101878"/>
    <x v="1873"/>
    <x v="6"/>
    <s v="2025"/>
    <s v="Delhivery"/>
    <x v="1"/>
    <x v="0"/>
    <x v="4"/>
    <s v="India"/>
    <n v="57"/>
    <n v="3500"/>
    <n v="199500"/>
    <n v="1300"/>
    <n v="198200"/>
    <n v="125400"/>
    <n v="125638.32"/>
    <n v="73861.679999999993"/>
    <n v="197961.68"/>
    <n v="488"/>
    <n v="238.32"/>
    <x v="16"/>
    <n v="2200"/>
    <s v="Kolkata Regional Hub"/>
    <x v="4"/>
  </r>
  <r>
    <n v="101879"/>
    <x v="1874"/>
    <x v="11"/>
    <s v="2025"/>
    <s v="Ecom Express"/>
    <x v="7"/>
    <x v="2"/>
    <x v="2"/>
    <s v="India"/>
    <n v="87"/>
    <n v="1200"/>
    <n v="104400"/>
    <n v="400"/>
    <n v="104000"/>
    <n v="69600"/>
    <n v="69823.100000000006"/>
    <n v="34576.899999999994"/>
    <n v="103776.9"/>
    <n v="1098"/>
    <n v="223.1"/>
    <x v="15"/>
    <n v="800"/>
    <s v="Mumbai Mega Hub"/>
    <x v="2"/>
  </r>
  <r>
    <n v="101880"/>
    <x v="1875"/>
    <x v="7"/>
    <s v="2025"/>
    <s v="DHL"/>
    <x v="6"/>
    <x v="1"/>
    <x v="3"/>
    <s v="India"/>
    <n v="3"/>
    <n v="4500"/>
    <n v="13500"/>
    <n v="1700"/>
    <n v="11800"/>
    <n v="8400"/>
    <n v="8994.74"/>
    <n v="4505.26"/>
    <n v="11205.26"/>
    <n v="346"/>
    <n v="594.74"/>
    <x v="7"/>
    <n v="2800"/>
    <s v="Delhi NCR Mega Hub"/>
    <x v="3"/>
  </r>
  <r>
    <n v="101881"/>
    <x v="1876"/>
    <x v="1"/>
    <s v="2025"/>
    <s v="Blue Dart"/>
    <x v="2"/>
    <x v="1"/>
    <x v="4"/>
    <s v="India"/>
    <n v="26"/>
    <n v="2500"/>
    <n v="65000"/>
    <n v="1000"/>
    <n v="64000"/>
    <n v="39000"/>
    <n v="40048.29"/>
    <n v="24951.71"/>
    <n v="62951.71"/>
    <n v="1127"/>
    <n v="1048.29"/>
    <x v="12"/>
    <n v="1500"/>
    <s v="Kolkata Regional Hub"/>
    <x v="4"/>
  </r>
  <r>
    <n v="101882"/>
    <x v="1877"/>
    <x v="9"/>
    <s v="2025"/>
    <s v="Amazon Logistics"/>
    <x v="7"/>
    <x v="0"/>
    <x v="2"/>
    <s v="India"/>
    <n v="98"/>
    <n v="600"/>
    <n v="58800"/>
    <n v="250"/>
    <n v="58550"/>
    <n v="34300"/>
    <n v="34761.26"/>
    <n v="24038.739999999998"/>
    <n v="58088.74"/>
    <n v="1197"/>
    <n v="461.26"/>
    <x v="14"/>
    <n v="350"/>
    <s v="Mumbai Mega Hub"/>
    <x v="2"/>
  </r>
  <r>
    <n v="101883"/>
    <x v="1878"/>
    <x v="7"/>
    <s v="2025"/>
    <s v="Shadowfax"/>
    <x v="1"/>
    <x v="2"/>
    <x v="2"/>
    <s v="India"/>
    <n v="98"/>
    <n v="45000"/>
    <n v="4410000"/>
    <n v="13000"/>
    <n v="4397000"/>
    <n v="3136000"/>
    <n v="3136912.76"/>
    <n v="1273087.2400000002"/>
    <n v="4396087.24"/>
    <n v="837"/>
    <n v="912.76"/>
    <x v="2"/>
    <n v="32000"/>
    <s v="Mumbai Mega Hub"/>
    <x v="2"/>
  </r>
  <r>
    <n v="101884"/>
    <x v="1879"/>
    <x v="0"/>
    <s v="2025"/>
    <s v="Ekart"/>
    <x v="6"/>
    <x v="2"/>
    <x v="4"/>
    <s v="India"/>
    <n v="49"/>
    <n v="15000"/>
    <n v="735000"/>
    <n v="5500"/>
    <n v="729500"/>
    <n v="465500"/>
    <n v="465822.22"/>
    <n v="269177.78000000003"/>
    <n v="729177.78"/>
    <n v="990"/>
    <n v="322.22000000000003"/>
    <x v="11"/>
    <n v="9500"/>
    <s v="Kolkata Regional Hub"/>
    <x v="4"/>
  </r>
  <r>
    <n v="101885"/>
    <x v="1880"/>
    <x v="8"/>
    <s v="2025"/>
    <s v="Xpressbees"/>
    <x v="2"/>
    <x v="0"/>
    <x v="1"/>
    <s v="India"/>
    <n v="19"/>
    <n v="450"/>
    <n v="8550"/>
    <n v="250"/>
    <n v="8300"/>
    <n v="3800"/>
    <n v="4354.49"/>
    <n v="4195.51"/>
    <n v="7745.51"/>
    <n v="421"/>
    <n v="554.49"/>
    <x v="3"/>
    <n v="200"/>
    <s v="Nagpur Central Hub"/>
    <x v="1"/>
  </r>
  <r>
    <n v="101886"/>
    <x v="1881"/>
    <x v="4"/>
    <s v="2025"/>
    <s v="Ekart"/>
    <x v="4"/>
    <x v="1"/>
    <x v="1"/>
    <s v="India"/>
    <n v="14"/>
    <n v="5500"/>
    <n v="77000"/>
    <n v="2000"/>
    <n v="75000"/>
    <n v="49000"/>
    <n v="49819.86"/>
    <n v="27180.14"/>
    <n v="74180.14"/>
    <n v="862"/>
    <n v="819.86"/>
    <x v="5"/>
    <n v="3500"/>
    <s v="Nagpur Central Hub"/>
    <x v="1"/>
  </r>
  <r>
    <n v="101887"/>
    <x v="1882"/>
    <x v="10"/>
    <s v="2025"/>
    <s v="Ecom Express"/>
    <x v="2"/>
    <x v="1"/>
    <x v="0"/>
    <s v="India"/>
    <n v="57"/>
    <n v="2500"/>
    <n v="142500"/>
    <n v="1000"/>
    <n v="141500"/>
    <n v="85500"/>
    <n v="86320.29"/>
    <n v="56179.710000000006"/>
    <n v="140679.71"/>
    <n v="489"/>
    <n v="820.29"/>
    <x v="12"/>
    <n v="1500"/>
    <s v="Bengaluru Regional Hub"/>
    <x v="0"/>
  </r>
  <r>
    <n v="101888"/>
    <x v="1883"/>
    <x v="8"/>
    <s v="2025"/>
    <s v="Shadowfax"/>
    <x v="4"/>
    <x v="1"/>
    <x v="4"/>
    <s v="India"/>
    <n v="19"/>
    <n v="5500"/>
    <n v="104500"/>
    <n v="2000"/>
    <n v="102500"/>
    <n v="66500"/>
    <n v="66967.740000000005"/>
    <n v="37532.259999999995"/>
    <n v="102032.26"/>
    <n v="561"/>
    <n v="467.74"/>
    <x v="5"/>
    <n v="3500"/>
    <s v="Kolkata Regional Hub"/>
    <x v="4"/>
  </r>
  <r>
    <n v="101889"/>
    <x v="1884"/>
    <x v="10"/>
    <s v="2025"/>
    <s v="Blue Dart"/>
    <x v="6"/>
    <x v="0"/>
    <x v="2"/>
    <s v="India"/>
    <n v="25"/>
    <n v="15000"/>
    <n v="375000"/>
    <n v="5500"/>
    <n v="369500"/>
    <n v="237500"/>
    <n v="238637.79"/>
    <n v="136362.21"/>
    <n v="368362.21"/>
    <n v="794"/>
    <n v="1137.79"/>
    <x v="11"/>
    <n v="9500"/>
    <s v="Mumbai Mega Hub"/>
    <x v="2"/>
  </r>
  <r>
    <n v="101890"/>
    <x v="1885"/>
    <x v="3"/>
    <s v="2025"/>
    <s v="Shadowfax"/>
    <x v="6"/>
    <x v="1"/>
    <x v="1"/>
    <s v="India"/>
    <n v="43"/>
    <n v="4500"/>
    <n v="193500"/>
    <n v="1700"/>
    <n v="191800"/>
    <n v="120400"/>
    <n v="121344.85"/>
    <n v="72155.149999999994"/>
    <n v="190855.15"/>
    <n v="803"/>
    <n v="944.85"/>
    <x v="7"/>
    <n v="2800"/>
    <s v="Nagpur Central Hub"/>
    <x v="1"/>
  </r>
  <r>
    <n v="101891"/>
    <x v="1886"/>
    <x v="4"/>
    <s v="2025"/>
    <s v="Amazon Logistics"/>
    <x v="7"/>
    <x v="2"/>
    <x v="4"/>
    <s v="India"/>
    <n v="41"/>
    <n v="850"/>
    <n v="34850"/>
    <n v="300"/>
    <n v="34550"/>
    <n v="22550"/>
    <n v="22749.15"/>
    <n v="12100.849999999999"/>
    <n v="34350.85"/>
    <n v="1117"/>
    <n v="199.15"/>
    <x v="13"/>
    <n v="550"/>
    <s v="Kolkata Regional Hub"/>
    <x v="4"/>
  </r>
  <r>
    <n v="101892"/>
    <x v="1887"/>
    <x v="6"/>
    <s v="2025"/>
    <s v="Amazon Logistics"/>
    <x v="5"/>
    <x v="2"/>
    <x v="1"/>
    <s v="India"/>
    <n v="12"/>
    <n v="4500"/>
    <n v="54000"/>
    <n v="2000"/>
    <n v="52000"/>
    <n v="30000"/>
    <n v="30509.07"/>
    <n v="23490.93"/>
    <n v="51490.93"/>
    <n v="1098"/>
    <n v="509.07"/>
    <x v="6"/>
    <n v="2500"/>
    <s v="Nagpur Central Hub"/>
    <x v="1"/>
  </r>
  <r>
    <n v="101893"/>
    <x v="1888"/>
    <x v="11"/>
    <s v="2025"/>
    <s v="FedEx"/>
    <x v="3"/>
    <x v="2"/>
    <x v="2"/>
    <s v="India"/>
    <n v="54"/>
    <n v="12000"/>
    <n v="648000"/>
    <n v="4000"/>
    <n v="644000"/>
    <n v="432000"/>
    <n v="434817.11"/>
    <n v="213182.89"/>
    <n v="641182.89"/>
    <n v="716"/>
    <n v="2817.11"/>
    <x v="4"/>
    <n v="8000"/>
    <s v="Mumbai Mega Hub"/>
    <x v="2"/>
  </r>
  <r>
    <n v="101894"/>
    <x v="1889"/>
    <x v="1"/>
    <s v="2025"/>
    <s v="FedEx"/>
    <x v="7"/>
    <x v="1"/>
    <x v="0"/>
    <s v="India"/>
    <n v="89"/>
    <n v="1200"/>
    <n v="106800"/>
    <n v="400"/>
    <n v="106400"/>
    <n v="71200"/>
    <n v="71970.36"/>
    <n v="34829.64"/>
    <n v="105629.64"/>
    <n v="792"/>
    <n v="770.36"/>
    <x v="15"/>
    <n v="800"/>
    <s v="Bengaluru Regional Hub"/>
    <x v="0"/>
  </r>
  <r>
    <n v="101895"/>
    <x v="1890"/>
    <x v="8"/>
    <s v="2025"/>
    <s v="Amazon Logistics"/>
    <x v="1"/>
    <x v="0"/>
    <x v="3"/>
    <s v="India"/>
    <n v="40"/>
    <n v="3500"/>
    <n v="140000"/>
    <n v="1300"/>
    <n v="138700"/>
    <n v="88000"/>
    <n v="88948.57"/>
    <n v="51051.429999999993"/>
    <n v="137751.43"/>
    <n v="629"/>
    <n v="948.57"/>
    <x v="16"/>
    <n v="2200"/>
    <s v="Delhi NCR Mega Hub"/>
    <x v="3"/>
  </r>
  <r>
    <n v="101896"/>
    <x v="1891"/>
    <x v="1"/>
    <s v="2025"/>
    <s v="Delhivery"/>
    <x v="1"/>
    <x v="2"/>
    <x v="3"/>
    <s v="India"/>
    <n v="36"/>
    <n v="25000"/>
    <n v="900000"/>
    <n v="7000"/>
    <n v="893000"/>
    <n v="648000"/>
    <n v="648770.24"/>
    <n v="251229.76"/>
    <n v="892229.76"/>
    <n v="508"/>
    <n v="770.24"/>
    <x v="17"/>
    <n v="18000"/>
    <s v="Delhi NCR Mega Hub"/>
    <x v="3"/>
  </r>
  <r>
    <n v="101897"/>
    <x v="1892"/>
    <x v="11"/>
    <s v="2025"/>
    <s v="FedEx"/>
    <x v="4"/>
    <x v="1"/>
    <x v="3"/>
    <s v="India"/>
    <n v="28"/>
    <n v="1500"/>
    <n v="42000"/>
    <n v="700"/>
    <n v="41300"/>
    <n v="22400"/>
    <n v="23210.28"/>
    <n v="18789.72"/>
    <n v="40489.72"/>
    <n v="434"/>
    <n v="810.28"/>
    <x v="10"/>
    <n v="800"/>
    <s v="Delhi NCR Mega Hub"/>
    <x v="3"/>
  </r>
  <r>
    <n v="101898"/>
    <x v="1893"/>
    <x v="6"/>
    <s v="2025"/>
    <s v="FedEx"/>
    <x v="5"/>
    <x v="0"/>
    <x v="0"/>
    <s v="India"/>
    <n v="74"/>
    <n v="4500"/>
    <n v="333000"/>
    <n v="2000"/>
    <n v="331000"/>
    <n v="185000"/>
    <n v="185891.08"/>
    <n v="147108.92000000001"/>
    <n v="330108.92"/>
    <n v="660"/>
    <n v="891.08"/>
    <x v="6"/>
    <n v="2500"/>
    <s v="Bengaluru Regional Hub"/>
    <x v="0"/>
  </r>
  <r>
    <n v="101899"/>
    <x v="1894"/>
    <x v="4"/>
    <s v="2025"/>
    <s v="Blue Dart"/>
    <x v="3"/>
    <x v="0"/>
    <x v="2"/>
    <s v="India"/>
    <n v="60"/>
    <n v="8500"/>
    <n v="510000"/>
    <n v="3000"/>
    <n v="507000"/>
    <n v="330000"/>
    <n v="330621.24"/>
    <n v="179378.76"/>
    <n v="506378.76"/>
    <n v="339"/>
    <n v="621.24"/>
    <x v="8"/>
    <n v="5500"/>
    <s v="Mumbai Mega Hub"/>
    <x v="2"/>
  </r>
  <r>
    <n v="101900"/>
    <x v="1895"/>
    <x v="7"/>
    <s v="2025"/>
    <s v="Xpressbees"/>
    <x v="1"/>
    <x v="2"/>
    <x v="4"/>
    <s v="India"/>
    <n v="89"/>
    <n v="3500"/>
    <n v="311500"/>
    <n v="1300"/>
    <n v="310200"/>
    <n v="195800"/>
    <n v="196068.89"/>
    <n v="115431.10999999999"/>
    <n v="309931.11"/>
    <n v="1132"/>
    <n v="268.89"/>
    <x v="16"/>
    <n v="2200"/>
    <s v="Kolkata Regional Hub"/>
    <x v="4"/>
  </r>
  <r>
    <n v="101901"/>
    <x v="1896"/>
    <x v="11"/>
    <s v="2025"/>
    <s v="Delhivery"/>
    <x v="5"/>
    <x v="1"/>
    <x v="4"/>
    <s v="India"/>
    <n v="90"/>
    <n v="2800"/>
    <n v="252000"/>
    <n v="1300"/>
    <n v="250700"/>
    <n v="135000"/>
    <n v="135976.79999999999"/>
    <n v="116023.20000000001"/>
    <n v="249723.2"/>
    <n v="438"/>
    <n v="976.8"/>
    <x v="18"/>
    <n v="1500"/>
    <s v="Kolkata Regional Hub"/>
    <x v="4"/>
  </r>
  <r>
    <n v="101902"/>
    <x v="1897"/>
    <x v="0"/>
    <s v="2025"/>
    <s v="Amazon Logistics"/>
    <x v="3"/>
    <x v="1"/>
    <x v="2"/>
    <s v="India"/>
    <n v="37"/>
    <n v="8500"/>
    <n v="314500"/>
    <n v="3000"/>
    <n v="311500"/>
    <n v="203500"/>
    <n v="203912.74"/>
    <n v="110587.26000000001"/>
    <n v="311087.26"/>
    <n v="387"/>
    <n v="412.74"/>
    <x v="8"/>
    <n v="5500"/>
    <s v="Mumbai Mega Hub"/>
    <x v="2"/>
  </r>
  <r>
    <n v="101903"/>
    <x v="1898"/>
    <x v="4"/>
    <s v="2025"/>
    <s v="FedEx"/>
    <x v="2"/>
    <x v="1"/>
    <x v="4"/>
    <s v="India"/>
    <n v="61"/>
    <n v="2500"/>
    <n v="152500"/>
    <n v="1000"/>
    <n v="151500"/>
    <n v="91500"/>
    <n v="92032.09"/>
    <n v="60467.91"/>
    <n v="150967.91"/>
    <n v="1028"/>
    <n v="532.09"/>
    <x v="12"/>
    <n v="1500"/>
    <s v="Kolkata Regional Hub"/>
    <x v="4"/>
  </r>
  <r>
    <n v="101904"/>
    <x v="1899"/>
    <x v="1"/>
    <s v="2025"/>
    <s v="Xpressbees"/>
    <x v="4"/>
    <x v="1"/>
    <x v="4"/>
    <s v="India"/>
    <n v="92"/>
    <n v="1500"/>
    <n v="138000"/>
    <n v="700"/>
    <n v="137300"/>
    <n v="73600"/>
    <n v="73977.850000000006"/>
    <n v="64022.149999999994"/>
    <n v="136922.15"/>
    <n v="1049"/>
    <n v="377.85"/>
    <x v="10"/>
    <n v="800"/>
    <s v="Kolkata Regional Hub"/>
    <x v="4"/>
  </r>
  <r>
    <n v="101905"/>
    <x v="1900"/>
    <x v="8"/>
    <s v="2025"/>
    <s v="Shadowfax"/>
    <x v="0"/>
    <x v="2"/>
    <x v="1"/>
    <s v="India"/>
    <n v="35"/>
    <n v="6500"/>
    <n v="227500"/>
    <n v="2300"/>
    <n v="225200"/>
    <n v="147000"/>
    <n v="147581.29"/>
    <n v="79918.709999999992"/>
    <n v="224618.71"/>
    <n v="852"/>
    <n v="581.29"/>
    <x v="1"/>
    <n v="4200"/>
    <s v="Nagpur Central Hub"/>
    <x v="1"/>
  </r>
  <r>
    <n v="101906"/>
    <x v="1901"/>
    <x v="8"/>
    <s v="2025"/>
    <s v="Blue Dart"/>
    <x v="6"/>
    <x v="1"/>
    <x v="3"/>
    <s v="India"/>
    <n v="84"/>
    <n v="4500"/>
    <n v="378000"/>
    <n v="1700"/>
    <n v="376300"/>
    <n v="235200"/>
    <n v="235505.23"/>
    <n v="142494.76999999999"/>
    <n v="375994.77"/>
    <n v="413"/>
    <n v="305.23"/>
    <x v="7"/>
    <n v="2800"/>
    <s v="Delhi NCR Mega Hub"/>
    <x v="3"/>
  </r>
  <r>
    <n v="101907"/>
    <x v="1902"/>
    <x v="1"/>
    <s v="2025"/>
    <s v="Ecom Express"/>
    <x v="0"/>
    <x v="0"/>
    <x v="3"/>
    <s v="India"/>
    <n v="23"/>
    <n v="3200"/>
    <n v="73600"/>
    <n v="1200"/>
    <n v="72400"/>
    <n v="46000"/>
    <n v="48146.91"/>
    <n v="25453.089999999997"/>
    <n v="70253.09"/>
    <n v="365"/>
    <n v="2146.91"/>
    <x v="0"/>
    <n v="2000"/>
    <s v="Delhi NCR Mega Hub"/>
    <x v="3"/>
  </r>
  <r>
    <n v="101908"/>
    <x v="1903"/>
    <x v="7"/>
    <s v="2025"/>
    <s v="Blue Dart"/>
    <x v="7"/>
    <x v="0"/>
    <x v="1"/>
    <s v="India"/>
    <n v="96"/>
    <n v="1200"/>
    <n v="115200"/>
    <n v="400"/>
    <n v="114800"/>
    <n v="76800"/>
    <n v="77847.98"/>
    <n v="37352.020000000004"/>
    <n v="113752.02"/>
    <n v="808"/>
    <n v="1047.98"/>
    <x v="15"/>
    <n v="800"/>
    <s v="Nagpur Central Hub"/>
    <x v="1"/>
  </r>
  <r>
    <n v="101909"/>
    <x v="1904"/>
    <x v="9"/>
    <s v="2025"/>
    <s v="Amazon Logistics"/>
    <x v="5"/>
    <x v="1"/>
    <x v="0"/>
    <s v="India"/>
    <n v="60"/>
    <n v="4500"/>
    <n v="270000"/>
    <n v="2000"/>
    <n v="268000"/>
    <n v="150000"/>
    <n v="150770.25"/>
    <n v="119229.75"/>
    <n v="267229.75"/>
    <n v="1076"/>
    <n v="770.25"/>
    <x v="6"/>
    <n v="2500"/>
    <s v="Bengaluru Regional Hub"/>
    <x v="0"/>
  </r>
  <r>
    <n v="101910"/>
    <x v="1905"/>
    <x v="5"/>
    <s v="2025"/>
    <s v="Delhivery"/>
    <x v="4"/>
    <x v="2"/>
    <x v="0"/>
    <s v="India"/>
    <n v="16"/>
    <n v="1500"/>
    <n v="24000"/>
    <n v="700"/>
    <n v="23300"/>
    <n v="12800"/>
    <n v="14023.74"/>
    <n v="9976.26"/>
    <n v="22076.26"/>
    <n v="1136"/>
    <n v="1223.74"/>
    <x v="10"/>
    <n v="800"/>
    <s v="Bengaluru Regional Hub"/>
    <x v="0"/>
  </r>
  <r>
    <n v="101911"/>
    <x v="1906"/>
    <x v="10"/>
    <s v="2025"/>
    <s v="DHL"/>
    <x v="6"/>
    <x v="1"/>
    <x v="1"/>
    <s v="India"/>
    <n v="1"/>
    <n v="4500"/>
    <n v="4500"/>
    <n v="1700"/>
    <n v="2800"/>
    <n v="2800"/>
    <n v="3424.43"/>
    <n v="1075.5700000000002"/>
    <n v="2175.5700000000002"/>
    <n v="664"/>
    <n v="624.42999999999995"/>
    <x v="7"/>
    <n v="2800"/>
    <s v="Nagpur Central Hub"/>
    <x v="1"/>
  </r>
  <r>
    <n v="101912"/>
    <x v="1907"/>
    <x v="5"/>
    <s v="2025"/>
    <s v="Shadowfax"/>
    <x v="7"/>
    <x v="0"/>
    <x v="1"/>
    <s v="India"/>
    <n v="67"/>
    <n v="850"/>
    <n v="56950"/>
    <n v="300"/>
    <n v="56650"/>
    <n v="36850"/>
    <n v="39664.519999999997"/>
    <n v="17285.480000000003"/>
    <n v="53835.48"/>
    <n v="951"/>
    <n v="2814.52"/>
    <x v="13"/>
    <n v="550"/>
    <s v="Nagpur Central Hub"/>
    <x v="1"/>
  </r>
  <r>
    <n v="101913"/>
    <x v="1908"/>
    <x v="7"/>
    <s v="2025"/>
    <s v="Delhivery"/>
    <x v="2"/>
    <x v="1"/>
    <x v="3"/>
    <s v="India"/>
    <n v="20"/>
    <n v="450"/>
    <n v="9000"/>
    <n v="250"/>
    <n v="8750"/>
    <n v="4000"/>
    <n v="4272.72"/>
    <n v="4727.28"/>
    <n v="8477.2800000000007"/>
    <n v="485"/>
    <n v="272.72000000000003"/>
    <x v="3"/>
    <n v="200"/>
    <s v="Delhi NCR Mega Hub"/>
    <x v="3"/>
  </r>
  <r>
    <n v="101914"/>
    <x v="1909"/>
    <x v="1"/>
    <s v="2025"/>
    <s v="Xpressbees"/>
    <x v="0"/>
    <x v="0"/>
    <x v="4"/>
    <s v="India"/>
    <n v="41"/>
    <n v="3200"/>
    <n v="131200"/>
    <n v="1200"/>
    <n v="130000"/>
    <n v="82000"/>
    <n v="82452.08"/>
    <n v="48747.92"/>
    <n v="129547.92"/>
    <n v="478"/>
    <n v="452.08"/>
    <x v="0"/>
    <n v="2000"/>
    <s v="Kolkata Regional Hub"/>
    <x v="4"/>
  </r>
  <r>
    <n v="101915"/>
    <x v="1910"/>
    <x v="5"/>
    <s v="2025"/>
    <s v="Delhivery"/>
    <x v="5"/>
    <x v="1"/>
    <x v="3"/>
    <s v="India"/>
    <n v="92"/>
    <n v="4500"/>
    <n v="414000"/>
    <n v="2000"/>
    <n v="412000"/>
    <n v="230000"/>
    <n v="230579.98"/>
    <n v="183420.02"/>
    <n v="411420.02"/>
    <n v="1010"/>
    <n v="579.98"/>
    <x v="6"/>
    <n v="2500"/>
    <s v="Delhi NCR Mega Hub"/>
    <x v="3"/>
  </r>
  <r>
    <n v="101916"/>
    <x v="1911"/>
    <x v="9"/>
    <s v="2025"/>
    <s v="Ecom Express"/>
    <x v="7"/>
    <x v="0"/>
    <x v="0"/>
    <s v="India"/>
    <n v="98"/>
    <n v="600"/>
    <n v="58800"/>
    <n v="250"/>
    <n v="58550"/>
    <n v="34300"/>
    <n v="34612.120000000003"/>
    <n v="24187.879999999997"/>
    <n v="58237.88"/>
    <n v="759"/>
    <n v="312.12"/>
    <x v="14"/>
    <n v="350"/>
    <s v="Bengaluru Regional Hub"/>
    <x v="0"/>
  </r>
  <r>
    <n v="101917"/>
    <x v="1912"/>
    <x v="11"/>
    <s v="2025"/>
    <s v="Ekart"/>
    <x v="5"/>
    <x v="2"/>
    <x v="4"/>
    <s v="India"/>
    <n v="10"/>
    <n v="2800"/>
    <n v="28000"/>
    <n v="1300"/>
    <n v="26700"/>
    <n v="15000"/>
    <n v="16920.41"/>
    <n v="11079.59"/>
    <n v="24779.59"/>
    <n v="591"/>
    <n v="1920.41"/>
    <x v="18"/>
    <n v="1500"/>
    <s v="Kolkata Regional Hub"/>
    <x v="4"/>
  </r>
  <r>
    <n v="101918"/>
    <x v="1913"/>
    <x v="9"/>
    <s v="2025"/>
    <s v="Xpressbees"/>
    <x v="4"/>
    <x v="2"/>
    <x v="3"/>
    <s v="India"/>
    <n v="26"/>
    <n v="1500"/>
    <n v="39000"/>
    <n v="700"/>
    <n v="38300"/>
    <n v="20800"/>
    <n v="21829.49"/>
    <n v="17170.509999999998"/>
    <n v="37270.51"/>
    <n v="914"/>
    <n v="1029.49"/>
    <x v="10"/>
    <n v="800"/>
    <s v="Delhi NCR Mega Hub"/>
    <x v="3"/>
  </r>
  <r>
    <n v="101919"/>
    <x v="1914"/>
    <x v="0"/>
    <s v="2025"/>
    <s v="DHL"/>
    <x v="6"/>
    <x v="0"/>
    <x v="3"/>
    <s v="India"/>
    <n v="5"/>
    <n v="15000"/>
    <n v="75000"/>
    <n v="5500"/>
    <n v="69500"/>
    <n v="47500"/>
    <n v="48408.78"/>
    <n v="26591.22"/>
    <n v="68591.22"/>
    <n v="343"/>
    <n v="908.78"/>
    <x v="11"/>
    <n v="9500"/>
    <s v="Delhi NCR Mega Hub"/>
    <x v="3"/>
  </r>
  <r>
    <n v="101920"/>
    <x v="1915"/>
    <x v="0"/>
    <s v="2025"/>
    <s v="Shadowfax"/>
    <x v="6"/>
    <x v="2"/>
    <x v="1"/>
    <s v="India"/>
    <n v="86"/>
    <n v="15000"/>
    <n v="1290000"/>
    <n v="5500"/>
    <n v="1284500"/>
    <n v="817000"/>
    <n v="819068.69"/>
    <n v="470931.31000000006"/>
    <n v="1282431.31"/>
    <n v="688"/>
    <n v="2068.69"/>
    <x v="11"/>
    <n v="9500"/>
    <s v="Nagpur Central Hub"/>
    <x v="1"/>
  </r>
  <r>
    <n v="101921"/>
    <x v="1916"/>
    <x v="2"/>
    <s v="2025"/>
    <s v="FedEx"/>
    <x v="5"/>
    <x v="2"/>
    <x v="0"/>
    <s v="India"/>
    <n v="59"/>
    <n v="1800"/>
    <n v="106200"/>
    <n v="900"/>
    <n v="105300"/>
    <n v="53100"/>
    <n v="53788.78"/>
    <n v="52411.22"/>
    <n v="104611.22"/>
    <n v="620"/>
    <n v="688.78"/>
    <x v="9"/>
    <n v="900"/>
    <s v="Bengaluru Regional Hub"/>
    <x v="0"/>
  </r>
  <r>
    <n v="101922"/>
    <x v="1917"/>
    <x v="0"/>
    <s v="2025"/>
    <s v="Amazon Logistics"/>
    <x v="6"/>
    <x v="1"/>
    <x v="1"/>
    <s v="India"/>
    <n v="57"/>
    <n v="4500"/>
    <n v="256500"/>
    <n v="1700"/>
    <n v="254800"/>
    <n v="159600"/>
    <n v="160125.76000000001"/>
    <n v="96374.239999999991"/>
    <n v="254274.24"/>
    <n v="723"/>
    <n v="525.76"/>
    <x v="7"/>
    <n v="2800"/>
    <s v="Nagpur Central Hub"/>
    <x v="1"/>
  </r>
  <r>
    <n v="101923"/>
    <x v="1918"/>
    <x v="1"/>
    <s v="2025"/>
    <s v="FedEx"/>
    <x v="6"/>
    <x v="1"/>
    <x v="1"/>
    <s v="India"/>
    <n v="76"/>
    <n v="15000"/>
    <n v="1140000"/>
    <n v="5500"/>
    <n v="1134500"/>
    <n v="722000"/>
    <n v="722245.25"/>
    <n v="417754.75"/>
    <n v="1134254.75"/>
    <n v="1005"/>
    <n v="245.25"/>
    <x v="11"/>
    <n v="9500"/>
    <s v="Nagpur Central Hub"/>
    <x v="1"/>
  </r>
  <r>
    <n v="101924"/>
    <x v="1919"/>
    <x v="7"/>
    <s v="2025"/>
    <s v="FedEx"/>
    <x v="4"/>
    <x v="1"/>
    <x v="3"/>
    <s v="India"/>
    <n v="91"/>
    <n v="1500"/>
    <n v="136500"/>
    <n v="700"/>
    <n v="135800"/>
    <n v="72800"/>
    <n v="72970.06"/>
    <n v="63529.94"/>
    <n v="135629.94"/>
    <n v="1195"/>
    <n v="170.06"/>
    <x v="10"/>
    <n v="800"/>
    <s v="Delhi NCR Mega Hub"/>
    <x v="3"/>
  </r>
  <r>
    <n v="101925"/>
    <x v="1920"/>
    <x v="3"/>
    <s v="2025"/>
    <s v="Xpressbees"/>
    <x v="3"/>
    <x v="0"/>
    <x v="3"/>
    <s v="India"/>
    <n v="60"/>
    <n v="8500"/>
    <n v="510000"/>
    <n v="3000"/>
    <n v="507000"/>
    <n v="330000"/>
    <n v="331146.39"/>
    <n v="178853.61"/>
    <n v="505853.61"/>
    <n v="721"/>
    <n v="1146.3900000000001"/>
    <x v="8"/>
    <n v="5500"/>
    <s v="Delhi NCR Mega Hub"/>
    <x v="3"/>
  </r>
  <r>
    <n v="101926"/>
    <x v="1921"/>
    <x v="1"/>
    <s v="2025"/>
    <s v="Ecom Express"/>
    <x v="7"/>
    <x v="0"/>
    <x v="2"/>
    <s v="India"/>
    <n v="85"/>
    <n v="1200"/>
    <n v="102000"/>
    <n v="400"/>
    <n v="101600"/>
    <n v="68000"/>
    <n v="68440.100000000006"/>
    <n v="33559.899999999994"/>
    <n v="101159.9"/>
    <n v="327"/>
    <n v="440.1"/>
    <x v="15"/>
    <n v="800"/>
    <s v="Mumbai Mega Hub"/>
    <x v="2"/>
  </r>
  <r>
    <n v="101927"/>
    <x v="1922"/>
    <x v="2"/>
    <s v="2025"/>
    <s v="Blue Dart"/>
    <x v="4"/>
    <x v="2"/>
    <x v="0"/>
    <s v="India"/>
    <n v="18"/>
    <n v="5500"/>
    <n v="99000"/>
    <n v="2000"/>
    <n v="97000"/>
    <n v="63000"/>
    <n v="64245.440000000002"/>
    <n v="34754.559999999998"/>
    <n v="95754.559999999998"/>
    <n v="1023"/>
    <n v="1245.44"/>
    <x v="5"/>
    <n v="3500"/>
    <s v="Bengaluru Regional Hub"/>
    <x v="0"/>
  </r>
  <r>
    <n v="101928"/>
    <x v="1923"/>
    <x v="10"/>
    <s v="2025"/>
    <s v="Ekart"/>
    <x v="5"/>
    <x v="2"/>
    <x v="2"/>
    <s v="India"/>
    <n v="1"/>
    <n v="2800"/>
    <n v="2800"/>
    <n v="1300"/>
    <n v="1500"/>
    <n v="1500"/>
    <n v="2003.44"/>
    <n v="796.56"/>
    <n v="996.56"/>
    <n v="1162"/>
    <n v="503.44"/>
    <x v="18"/>
    <n v="1500"/>
    <s v="Mumbai Mega Hub"/>
    <x v="2"/>
  </r>
  <r>
    <n v="101929"/>
    <x v="1924"/>
    <x v="7"/>
    <s v="2025"/>
    <s v="Ecom Express"/>
    <x v="5"/>
    <x v="2"/>
    <x v="4"/>
    <s v="India"/>
    <n v="44"/>
    <n v="2800"/>
    <n v="123200"/>
    <n v="1300"/>
    <n v="121900"/>
    <n v="66000"/>
    <n v="66383.7"/>
    <n v="56816.3"/>
    <n v="121516.3"/>
    <n v="1161"/>
    <n v="383.7"/>
    <x v="18"/>
    <n v="1500"/>
    <s v="Kolkata Regional Hub"/>
    <x v="4"/>
  </r>
  <r>
    <n v="101930"/>
    <x v="1925"/>
    <x v="4"/>
    <s v="2025"/>
    <s v="FedEx"/>
    <x v="0"/>
    <x v="0"/>
    <x v="4"/>
    <s v="India"/>
    <n v="79"/>
    <n v="6500"/>
    <n v="513500"/>
    <n v="2300"/>
    <n v="511200"/>
    <n v="331800"/>
    <n v="332079.09000000003"/>
    <n v="181420.90999999997"/>
    <n v="510920.91"/>
    <n v="683"/>
    <n v="279.08999999999997"/>
    <x v="1"/>
    <n v="4200"/>
    <s v="Kolkata Regional Hub"/>
    <x v="4"/>
  </r>
  <r>
    <n v="101931"/>
    <x v="1926"/>
    <x v="2"/>
    <s v="2025"/>
    <s v="DHL"/>
    <x v="7"/>
    <x v="0"/>
    <x v="4"/>
    <s v="India"/>
    <n v="92"/>
    <n v="600"/>
    <n v="55200"/>
    <n v="250"/>
    <n v="54950"/>
    <n v="32200"/>
    <n v="32572.959999999999"/>
    <n v="22627.040000000001"/>
    <n v="54577.04"/>
    <n v="315"/>
    <n v="372.96"/>
    <x v="14"/>
    <n v="350"/>
    <s v="Kolkata Regional Hub"/>
    <x v="4"/>
  </r>
  <r>
    <n v="101932"/>
    <x v="1927"/>
    <x v="6"/>
    <s v="2025"/>
    <s v="FedEx"/>
    <x v="1"/>
    <x v="0"/>
    <x v="1"/>
    <s v="India"/>
    <n v="9"/>
    <n v="3500"/>
    <n v="31500"/>
    <n v="1300"/>
    <n v="30200"/>
    <n v="19800"/>
    <n v="20269.72"/>
    <n v="11230.279999999999"/>
    <n v="29730.28"/>
    <n v="608"/>
    <n v="469.72"/>
    <x v="16"/>
    <n v="2200"/>
    <s v="Nagpur Central Hub"/>
    <x v="1"/>
  </r>
  <r>
    <n v="101933"/>
    <x v="1928"/>
    <x v="2"/>
    <s v="2025"/>
    <s v="DHL"/>
    <x v="5"/>
    <x v="1"/>
    <x v="4"/>
    <s v="India"/>
    <n v="44"/>
    <n v="2800"/>
    <n v="123200"/>
    <n v="1300"/>
    <n v="121900"/>
    <n v="66000"/>
    <n v="67168.94"/>
    <n v="56031.06"/>
    <n v="120731.06"/>
    <n v="533"/>
    <n v="1168.94"/>
    <x v="18"/>
    <n v="1500"/>
    <s v="Kolkata Regional Hub"/>
    <x v="4"/>
  </r>
  <r>
    <n v="101934"/>
    <x v="1929"/>
    <x v="6"/>
    <s v="2025"/>
    <s v="Ekart"/>
    <x v="1"/>
    <x v="0"/>
    <x v="0"/>
    <s v="India"/>
    <n v="63"/>
    <n v="25000"/>
    <n v="1575000"/>
    <n v="7000"/>
    <n v="1568000"/>
    <n v="1134000"/>
    <n v="1134484.57"/>
    <n v="440515.42999999993"/>
    <n v="1567515.43"/>
    <n v="368"/>
    <n v="484.57"/>
    <x v="17"/>
    <n v="18000"/>
    <s v="Bengaluru Regional Hub"/>
    <x v="0"/>
  </r>
  <r>
    <n v="101935"/>
    <x v="1930"/>
    <x v="7"/>
    <s v="2025"/>
    <s v="Blue Dart"/>
    <x v="0"/>
    <x v="2"/>
    <x v="0"/>
    <s v="India"/>
    <n v="79"/>
    <n v="6500"/>
    <n v="513500"/>
    <n v="2300"/>
    <n v="511200"/>
    <n v="331800"/>
    <n v="332868.59999999998"/>
    <n v="180631.40000000002"/>
    <n v="510131.4"/>
    <n v="601"/>
    <n v="1068.5999999999999"/>
    <x v="1"/>
    <n v="4200"/>
    <s v="Bengaluru Regional Hub"/>
    <x v="0"/>
  </r>
  <r>
    <n v="101936"/>
    <x v="1931"/>
    <x v="5"/>
    <s v="2025"/>
    <s v="Amazon Logistics"/>
    <x v="7"/>
    <x v="1"/>
    <x v="0"/>
    <s v="India"/>
    <n v="95"/>
    <n v="850"/>
    <n v="80750"/>
    <n v="300"/>
    <n v="80450"/>
    <n v="52250"/>
    <n v="53420.33"/>
    <n v="27329.67"/>
    <n v="79279.67"/>
    <n v="1042"/>
    <n v="1170.33"/>
    <x v="13"/>
    <n v="550"/>
    <s v="Bengaluru Regional Hub"/>
    <x v="0"/>
  </r>
  <r>
    <n v="101937"/>
    <x v="1932"/>
    <x v="11"/>
    <s v="2025"/>
    <s v="Blue Dart"/>
    <x v="5"/>
    <x v="1"/>
    <x v="4"/>
    <s v="India"/>
    <n v="19"/>
    <n v="4500"/>
    <n v="85500"/>
    <n v="2000"/>
    <n v="83500"/>
    <n v="47500"/>
    <n v="48179.96"/>
    <n v="37320.04"/>
    <n v="82820.039999999994"/>
    <n v="1135"/>
    <n v="679.96"/>
    <x v="6"/>
    <n v="2500"/>
    <s v="Kolkata Regional Hub"/>
    <x v="4"/>
  </r>
  <r>
    <n v="101938"/>
    <x v="1933"/>
    <x v="5"/>
    <s v="2025"/>
    <s v="Blue Dart"/>
    <x v="3"/>
    <x v="1"/>
    <x v="3"/>
    <s v="India"/>
    <n v="35"/>
    <n v="12000"/>
    <n v="420000"/>
    <n v="4000"/>
    <n v="416000"/>
    <n v="280000"/>
    <n v="280767.46999999997"/>
    <n v="139232.53000000003"/>
    <n v="415232.53"/>
    <n v="1148"/>
    <n v="767.47"/>
    <x v="4"/>
    <n v="8000"/>
    <s v="Delhi NCR Mega Hub"/>
    <x v="3"/>
  </r>
  <r>
    <n v="101939"/>
    <x v="1934"/>
    <x v="7"/>
    <s v="2025"/>
    <s v="DHL"/>
    <x v="2"/>
    <x v="0"/>
    <x v="1"/>
    <s v="India"/>
    <n v="12"/>
    <n v="2500"/>
    <n v="30000"/>
    <n v="1000"/>
    <n v="29000"/>
    <n v="18000"/>
    <n v="21077.439999999999"/>
    <n v="8922.5600000000013"/>
    <n v="25922.560000000001"/>
    <n v="1064"/>
    <n v="3077.44"/>
    <x v="12"/>
    <n v="1500"/>
    <s v="Nagpur Central Hub"/>
    <x v="1"/>
  </r>
  <r>
    <n v="101940"/>
    <x v="1935"/>
    <x v="1"/>
    <s v="2025"/>
    <s v="Xpressbees"/>
    <x v="5"/>
    <x v="0"/>
    <x v="2"/>
    <s v="India"/>
    <n v="95"/>
    <n v="4500"/>
    <n v="427500"/>
    <n v="2000"/>
    <n v="425500"/>
    <n v="237500"/>
    <n v="238099.04"/>
    <n v="189400.95999999999"/>
    <n v="424900.96"/>
    <n v="865"/>
    <n v="599.04"/>
    <x v="6"/>
    <n v="2500"/>
    <s v="Mumbai Mega Hub"/>
    <x v="2"/>
  </r>
  <r>
    <n v="101941"/>
    <x v="1936"/>
    <x v="10"/>
    <s v="2025"/>
    <s v="FedEx"/>
    <x v="1"/>
    <x v="1"/>
    <x v="1"/>
    <s v="India"/>
    <n v="41"/>
    <n v="45000"/>
    <n v="1845000"/>
    <n v="13000"/>
    <n v="1832000"/>
    <n v="1312000"/>
    <n v="1312803.79"/>
    <n v="532196.21"/>
    <n v="1831196.21"/>
    <n v="1011"/>
    <n v="803.79"/>
    <x v="2"/>
    <n v="32000"/>
    <s v="Nagpur Central Hub"/>
    <x v="1"/>
  </r>
  <r>
    <n v="101942"/>
    <x v="1937"/>
    <x v="5"/>
    <s v="2025"/>
    <s v="FedEx"/>
    <x v="5"/>
    <x v="1"/>
    <x v="0"/>
    <s v="India"/>
    <n v="39"/>
    <n v="2800"/>
    <n v="109200"/>
    <n v="1300"/>
    <n v="107900"/>
    <n v="58500"/>
    <n v="58811.8"/>
    <n v="50388.2"/>
    <n v="107588.2"/>
    <n v="771"/>
    <n v="311.8"/>
    <x v="18"/>
    <n v="1500"/>
    <s v="Bengaluru Regional Hub"/>
    <x v="0"/>
  </r>
  <r>
    <n v="101943"/>
    <x v="1938"/>
    <x v="0"/>
    <s v="2025"/>
    <s v="FedEx"/>
    <x v="7"/>
    <x v="2"/>
    <x v="3"/>
    <s v="India"/>
    <n v="50"/>
    <n v="600"/>
    <n v="30000"/>
    <n v="250"/>
    <n v="29750"/>
    <n v="17500"/>
    <n v="17776.18"/>
    <n v="12223.82"/>
    <n v="29473.82"/>
    <n v="1194"/>
    <n v="276.18"/>
    <x v="14"/>
    <n v="350"/>
    <s v="Delhi NCR Mega Hub"/>
    <x v="3"/>
  </r>
  <r>
    <n v="101944"/>
    <x v="1939"/>
    <x v="7"/>
    <s v="2025"/>
    <s v="Delhivery"/>
    <x v="1"/>
    <x v="1"/>
    <x v="4"/>
    <s v="India"/>
    <n v="70"/>
    <n v="45000"/>
    <n v="3150000"/>
    <n v="13000"/>
    <n v="3137000"/>
    <n v="2240000"/>
    <n v="2240615.4"/>
    <n v="909384.60000000009"/>
    <n v="3136384.6"/>
    <n v="549"/>
    <n v="615.4"/>
    <x v="2"/>
    <n v="32000"/>
    <s v="Kolkata Regional Hub"/>
    <x v="4"/>
  </r>
  <r>
    <n v="101945"/>
    <x v="1940"/>
    <x v="3"/>
    <s v="2025"/>
    <s v="Xpressbees"/>
    <x v="3"/>
    <x v="2"/>
    <x v="4"/>
    <s v="India"/>
    <n v="92"/>
    <n v="12000"/>
    <n v="1104000"/>
    <n v="4000"/>
    <n v="1100000"/>
    <n v="736000"/>
    <n v="736609.33"/>
    <n v="367390.67000000004"/>
    <n v="1099390.67"/>
    <n v="944"/>
    <n v="609.33000000000004"/>
    <x v="4"/>
    <n v="8000"/>
    <s v="Kolkata Regional Hub"/>
    <x v="4"/>
  </r>
  <r>
    <n v="101946"/>
    <x v="1941"/>
    <x v="10"/>
    <s v="2025"/>
    <s v="Ecom Express"/>
    <x v="6"/>
    <x v="0"/>
    <x v="3"/>
    <s v="India"/>
    <n v="57"/>
    <n v="4500"/>
    <n v="256500"/>
    <n v="1700"/>
    <n v="254800"/>
    <n v="159600"/>
    <n v="162000.23000000001"/>
    <n v="94499.76999999999"/>
    <n v="252399.77"/>
    <n v="1176"/>
    <n v="2400.23"/>
    <x v="7"/>
    <n v="2800"/>
    <s v="Delhi NCR Mega Hub"/>
    <x v="3"/>
  </r>
  <r>
    <n v="101947"/>
    <x v="1942"/>
    <x v="5"/>
    <s v="2025"/>
    <s v="Xpressbees"/>
    <x v="0"/>
    <x v="0"/>
    <x v="0"/>
    <s v="India"/>
    <n v="5"/>
    <n v="3200"/>
    <n v="16000"/>
    <n v="1200"/>
    <n v="14800"/>
    <n v="10000"/>
    <n v="10681.46"/>
    <n v="5318.5400000000009"/>
    <n v="14118.54"/>
    <n v="806"/>
    <n v="681.46"/>
    <x v="0"/>
    <n v="2000"/>
    <s v="Bengaluru Regional Hub"/>
    <x v="0"/>
  </r>
  <r>
    <n v="101948"/>
    <x v="1943"/>
    <x v="8"/>
    <s v="2025"/>
    <s v="Xpressbees"/>
    <x v="2"/>
    <x v="1"/>
    <x v="3"/>
    <s v="India"/>
    <n v="54"/>
    <n v="450"/>
    <n v="24300"/>
    <n v="250"/>
    <n v="24050"/>
    <n v="10800"/>
    <n v="11982.39"/>
    <n v="12317.61"/>
    <n v="22867.61"/>
    <n v="1108"/>
    <n v="1182.3900000000001"/>
    <x v="3"/>
    <n v="200"/>
    <s v="Delhi NCR Mega Hub"/>
    <x v="3"/>
  </r>
  <r>
    <n v="101949"/>
    <x v="1944"/>
    <x v="5"/>
    <s v="2025"/>
    <s v="FedEx"/>
    <x v="2"/>
    <x v="0"/>
    <x v="1"/>
    <s v="India"/>
    <n v="24"/>
    <n v="450"/>
    <n v="10800"/>
    <n v="250"/>
    <n v="10550"/>
    <n v="4800"/>
    <n v="5993.66"/>
    <n v="4806.34"/>
    <n v="9356.34"/>
    <n v="687"/>
    <n v="1193.6600000000001"/>
    <x v="3"/>
    <n v="200"/>
    <s v="Nagpur Central Hub"/>
    <x v="1"/>
  </r>
  <r>
    <n v="101950"/>
    <x v="1945"/>
    <x v="10"/>
    <s v="2025"/>
    <s v="DHL"/>
    <x v="2"/>
    <x v="2"/>
    <x v="0"/>
    <s v="India"/>
    <n v="85"/>
    <n v="450"/>
    <n v="38250"/>
    <n v="250"/>
    <n v="38000"/>
    <n v="17000"/>
    <n v="17833.43"/>
    <n v="20416.57"/>
    <n v="37166.57"/>
    <n v="1037"/>
    <n v="833.43"/>
    <x v="3"/>
    <n v="200"/>
    <s v="Bengaluru Regional Hub"/>
    <x v="0"/>
  </r>
  <r>
    <n v="101951"/>
    <x v="1946"/>
    <x v="8"/>
    <s v="2025"/>
    <s v="Blue Dart"/>
    <x v="0"/>
    <x v="2"/>
    <x v="4"/>
    <s v="India"/>
    <n v="62"/>
    <n v="6500"/>
    <n v="403000"/>
    <n v="2300"/>
    <n v="400700"/>
    <n v="260400"/>
    <n v="260750.92"/>
    <n v="142249.07999999999"/>
    <n v="400349.08"/>
    <n v="1045"/>
    <n v="350.92"/>
    <x v="1"/>
    <n v="4200"/>
    <s v="Kolkata Regional Hub"/>
    <x v="4"/>
  </r>
  <r>
    <n v="101952"/>
    <x v="1947"/>
    <x v="11"/>
    <s v="2025"/>
    <s v="DHL"/>
    <x v="5"/>
    <x v="2"/>
    <x v="1"/>
    <s v="India"/>
    <n v="96"/>
    <n v="1800"/>
    <n v="172800"/>
    <n v="900"/>
    <n v="171900"/>
    <n v="86400"/>
    <n v="87194.64"/>
    <n v="85605.36"/>
    <n v="171105.36"/>
    <n v="1028"/>
    <n v="794.64"/>
    <x v="9"/>
    <n v="900"/>
    <s v="Nagpur Central Hub"/>
    <x v="1"/>
  </r>
  <r>
    <n v="101953"/>
    <x v="1948"/>
    <x v="8"/>
    <s v="2025"/>
    <s v="Ecom Express"/>
    <x v="7"/>
    <x v="2"/>
    <x v="3"/>
    <s v="India"/>
    <n v="39"/>
    <n v="850"/>
    <n v="33150"/>
    <n v="300"/>
    <n v="32850"/>
    <n v="21450"/>
    <n v="22037.38"/>
    <n v="11112.619999999999"/>
    <n v="32262.62"/>
    <n v="314"/>
    <n v="587.38"/>
    <x v="13"/>
    <n v="550"/>
    <s v="Delhi NCR Mega Hub"/>
    <x v="3"/>
  </r>
  <r>
    <n v="101954"/>
    <x v="1949"/>
    <x v="8"/>
    <s v="2025"/>
    <s v="Blue Dart"/>
    <x v="1"/>
    <x v="1"/>
    <x v="3"/>
    <s v="India"/>
    <n v="96"/>
    <n v="45000"/>
    <n v="4320000"/>
    <n v="13000"/>
    <n v="4307000"/>
    <n v="3072000"/>
    <n v="3072644.4"/>
    <n v="1247355.6000000001"/>
    <n v="4306355.5999999996"/>
    <n v="888"/>
    <n v="644.4"/>
    <x v="2"/>
    <n v="32000"/>
    <s v="Delhi NCR Mega Hub"/>
    <x v="3"/>
  </r>
  <r>
    <n v="101955"/>
    <x v="1950"/>
    <x v="0"/>
    <s v="2025"/>
    <s v="Ecom Express"/>
    <x v="5"/>
    <x v="2"/>
    <x v="4"/>
    <s v="India"/>
    <n v="31"/>
    <n v="2800"/>
    <n v="86800"/>
    <n v="1300"/>
    <n v="85500"/>
    <n v="46500"/>
    <n v="47359.19"/>
    <n v="39440.81"/>
    <n v="84640.81"/>
    <n v="501"/>
    <n v="859.19"/>
    <x v="18"/>
    <n v="1500"/>
    <s v="Kolkata Regional Hub"/>
    <x v="4"/>
  </r>
  <r>
    <n v="101956"/>
    <x v="1951"/>
    <x v="5"/>
    <s v="2025"/>
    <s v="Shadowfax"/>
    <x v="7"/>
    <x v="1"/>
    <x v="2"/>
    <s v="India"/>
    <n v="11"/>
    <n v="600"/>
    <n v="6600"/>
    <n v="250"/>
    <n v="6350"/>
    <n v="3850"/>
    <n v="4683.4400000000005"/>
    <n v="1916.5599999999995"/>
    <n v="5516.5599999999995"/>
    <n v="526"/>
    <n v="833.44"/>
    <x v="14"/>
    <n v="350"/>
    <s v="Mumbai Mega Hub"/>
    <x v="2"/>
  </r>
  <r>
    <n v="101957"/>
    <x v="1952"/>
    <x v="7"/>
    <s v="2025"/>
    <s v="Ecom Express"/>
    <x v="1"/>
    <x v="1"/>
    <x v="0"/>
    <s v="India"/>
    <n v="88"/>
    <n v="3500"/>
    <n v="308000"/>
    <n v="1300"/>
    <n v="306700"/>
    <n v="193600"/>
    <n v="194255.39"/>
    <n v="113744.60999999999"/>
    <n v="306044.61"/>
    <n v="1043"/>
    <n v="655.39"/>
    <x v="16"/>
    <n v="2200"/>
    <s v="Bengaluru Regional Hub"/>
    <x v="0"/>
  </r>
  <r>
    <n v="101958"/>
    <x v="1953"/>
    <x v="3"/>
    <s v="2025"/>
    <s v="Amazon Logistics"/>
    <x v="7"/>
    <x v="1"/>
    <x v="4"/>
    <s v="India"/>
    <n v="85"/>
    <n v="850"/>
    <n v="72250"/>
    <n v="300"/>
    <n v="71950"/>
    <n v="46750"/>
    <n v="48954.85"/>
    <n v="23295.15"/>
    <n v="69745.149999999994"/>
    <n v="780"/>
    <n v="2204.85"/>
    <x v="13"/>
    <n v="550"/>
    <s v="Kolkata Regional Hub"/>
    <x v="4"/>
  </r>
  <r>
    <n v="101959"/>
    <x v="1954"/>
    <x v="6"/>
    <s v="2025"/>
    <s v="Ecom Express"/>
    <x v="2"/>
    <x v="1"/>
    <x v="0"/>
    <s v="India"/>
    <n v="47"/>
    <n v="450"/>
    <n v="21150"/>
    <n v="250"/>
    <n v="20900"/>
    <n v="9400"/>
    <n v="10120.9"/>
    <n v="11029.1"/>
    <n v="20179.099999999999"/>
    <n v="414"/>
    <n v="720.9"/>
    <x v="3"/>
    <n v="200"/>
    <s v="Bengaluru Regional Hub"/>
    <x v="0"/>
  </r>
  <r>
    <n v="101960"/>
    <x v="1955"/>
    <x v="7"/>
    <s v="2025"/>
    <s v="Blue Dart"/>
    <x v="4"/>
    <x v="0"/>
    <x v="2"/>
    <s v="India"/>
    <n v="33"/>
    <n v="1500"/>
    <n v="49500"/>
    <n v="700"/>
    <n v="48800"/>
    <n v="26400"/>
    <n v="27153.86"/>
    <n v="22346.14"/>
    <n v="48046.14"/>
    <n v="365"/>
    <n v="753.86"/>
    <x v="10"/>
    <n v="800"/>
    <s v="Mumbai Mega Hub"/>
    <x v="2"/>
  </r>
  <r>
    <n v="101961"/>
    <x v="1956"/>
    <x v="8"/>
    <s v="2025"/>
    <s v="DHL"/>
    <x v="4"/>
    <x v="1"/>
    <x v="1"/>
    <s v="India"/>
    <n v="84"/>
    <n v="5500"/>
    <n v="462000"/>
    <n v="2000"/>
    <n v="460000"/>
    <n v="294000"/>
    <n v="294800.3"/>
    <n v="167199.70000000001"/>
    <n v="459199.7"/>
    <n v="1185"/>
    <n v="800.3"/>
    <x v="5"/>
    <n v="3500"/>
    <s v="Nagpur Central Hub"/>
    <x v="1"/>
  </r>
  <r>
    <n v="101962"/>
    <x v="1957"/>
    <x v="6"/>
    <s v="2025"/>
    <s v="Blue Dart"/>
    <x v="1"/>
    <x v="0"/>
    <x v="2"/>
    <s v="India"/>
    <n v="4"/>
    <n v="25000"/>
    <n v="100000"/>
    <n v="7000"/>
    <n v="93000"/>
    <n v="72000"/>
    <n v="72928.06"/>
    <n v="27071.940000000002"/>
    <n v="92071.94"/>
    <n v="376"/>
    <n v="928.06"/>
    <x v="17"/>
    <n v="18000"/>
    <s v="Mumbai Mega Hub"/>
    <x v="2"/>
  </r>
  <r>
    <n v="101963"/>
    <x v="1958"/>
    <x v="1"/>
    <s v="2025"/>
    <s v="Xpressbees"/>
    <x v="7"/>
    <x v="0"/>
    <x v="4"/>
    <s v="India"/>
    <n v="21"/>
    <n v="1200"/>
    <n v="25200"/>
    <n v="400"/>
    <n v="24800"/>
    <n v="16800"/>
    <n v="17760.919999999998"/>
    <n v="7439.0800000000017"/>
    <n v="23839.08"/>
    <n v="1043"/>
    <n v="960.92"/>
    <x v="15"/>
    <n v="800"/>
    <s v="Kolkata Regional Hub"/>
    <x v="4"/>
  </r>
  <r>
    <n v="101964"/>
    <x v="1959"/>
    <x v="5"/>
    <s v="2025"/>
    <s v="Ekart"/>
    <x v="4"/>
    <x v="0"/>
    <x v="4"/>
    <s v="India"/>
    <n v="21"/>
    <n v="1500"/>
    <n v="31500"/>
    <n v="700"/>
    <n v="30800"/>
    <n v="16800"/>
    <n v="17748.71"/>
    <n v="13751.29"/>
    <n v="29851.29"/>
    <n v="731"/>
    <n v="948.71"/>
    <x v="10"/>
    <n v="800"/>
    <s v="Kolkata Regional Hub"/>
    <x v="4"/>
  </r>
  <r>
    <n v="101965"/>
    <x v="1960"/>
    <x v="3"/>
    <s v="2025"/>
    <s v="Blue Dart"/>
    <x v="5"/>
    <x v="2"/>
    <x v="1"/>
    <s v="India"/>
    <n v="21"/>
    <n v="2800"/>
    <n v="58800"/>
    <n v="1300"/>
    <n v="57500"/>
    <n v="31500"/>
    <n v="32583.84"/>
    <n v="26216.16"/>
    <n v="56416.160000000003"/>
    <n v="435"/>
    <n v="1083.8399999999999"/>
    <x v="18"/>
    <n v="1500"/>
    <s v="Nagpur Central Hub"/>
    <x v="1"/>
  </r>
  <r>
    <n v="101966"/>
    <x v="1961"/>
    <x v="9"/>
    <s v="2025"/>
    <s v="DHL"/>
    <x v="4"/>
    <x v="1"/>
    <x v="0"/>
    <s v="India"/>
    <n v="5"/>
    <n v="1500"/>
    <n v="7500"/>
    <n v="700"/>
    <n v="6800"/>
    <n v="4000"/>
    <n v="4621.6099999999997"/>
    <n v="2878.3900000000003"/>
    <n v="6178.39"/>
    <n v="714"/>
    <n v="621.61"/>
    <x v="10"/>
    <n v="800"/>
    <s v="Bengaluru Regional Hub"/>
    <x v="0"/>
  </r>
  <r>
    <n v="101967"/>
    <x v="1962"/>
    <x v="7"/>
    <s v="2025"/>
    <s v="Delhivery"/>
    <x v="3"/>
    <x v="2"/>
    <x v="4"/>
    <s v="India"/>
    <n v="12"/>
    <n v="8500"/>
    <n v="102000"/>
    <n v="3000"/>
    <n v="99000"/>
    <n v="66000"/>
    <n v="66814.37"/>
    <n v="35185.630000000005"/>
    <n v="98185.63"/>
    <n v="757"/>
    <n v="814.37"/>
    <x v="8"/>
    <n v="5500"/>
    <s v="Kolkata Regional Hub"/>
    <x v="4"/>
  </r>
  <r>
    <n v="101968"/>
    <x v="1963"/>
    <x v="2"/>
    <s v="2025"/>
    <s v="Shadowfax"/>
    <x v="5"/>
    <x v="1"/>
    <x v="4"/>
    <s v="India"/>
    <n v="81"/>
    <n v="1800"/>
    <n v="145800"/>
    <n v="900"/>
    <n v="144900"/>
    <n v="72900"/>
    <n v="75061.009999999995"/>
    <n v="70738.990000000005"/>
    <n v="142738.99"/>
    <n v="657"/>
    <n v="2161.0100000000002"/>
    <x v="9"/>
    <n v="900"/>
    <s v="Kolkata Regional Hub"/>
    <x v="4"/>
  </r>
  <r>
    <n v="101969"/>
    <x v="1964"/>
    <x v="9"/>
    <s v="2025"/>
    <s v="Xpressbees"/>
    <x v="2"/>
    <x v="0"/>
    <x v="0"/>
    <s v="India"/>
    <n v="27"/>
    <n v="2500"/>
    <n v="67500"/>
    <n v="1000"/>
    <n v="66500"/>
    <n v="40500"/>
    <n v="40709.449999999997"/>
    <n v="26790.550000000003"/>
    <n v="66290.55"/>
    <n v="1165"/>
    <n v="209.45"/>
    <x v="12"/>
    <n v="1500"/>
    <s v="Bengaluru Regional Hub"/>
    <x v="0"/>
  </r>
  <r>
    <n v="101970"/>
    <x v="1965"/>
    <x v="10"/>
    <s v="2025"/>
    <s v="Delhivery"/>
    <x v="5"/>
    <x v="1"/>
    <x v="3"/>
    <s v="India"/>
    <n v="39"/>
    <n v="1800"/>
    <n v="70200"/>
    <n v="900"/>
    <n v="69300"/>
    <n v="35100"/>
    <n v="35561.96"/>
    <n v="34638.04"/>
    <n v="68838.039999999994"/>
    <n v="1102"/>
    <n v="461.96"/>
    <x v="9"/>
    <n v="900"/>
    <s v="Delhi NCR Mega Hub"/>
    <x v="3"/>
  </r>
  <r>
    <n v="101971"/>
    <x v="1966"/>
    <x v="10"/>
    <s v="2025"/>
    <s v="Ecom Express"/>
    <x v="2"/>
    <x v="1"/>
    <x v="2"/>
    <s v="India"/>
    <n v="53"/>
    <n v="2500"/>
    <n v="132500"/>
    <n v="1000"/>
    <n v="131500"/>
    <n v="79500"/>
    <n v="80709.179999999993"/>
    <n v="51790.820000000007"/>
    <n v="130290.82"/>
    <n v="313"/>
    <n v="1209.18"/>
    <x v="12"/>
    <n v="1500"/>
    <s v="Mumbai Mega Hub"/>
    <x v="2"/>
  </r>
  <r>
    <n v="101972"/>
    <x v="1967"/>
    <x v="10"/>
    <s v="2025"/>
    <s v="Blue Dart"/>
    <x v="4"/>
    <x v="0"/>
    <x v="2"/>
    <s v="India"/>
    <n v="11"/>
    <n v="1500"/>
    <n v="16500"/>
    <n v="700"/>
    <n v="15800"/>
    <n v="8800"/>
    <n v="9098.56"/>
    <n v="7401.4400000000005"/>
    <n v="15501.44"/>
    <n v="1146"/>
    <n v="298.56"/>
    <x v="10"/>
    <n v="800"/>
    <s v="Mumbai Mega Hub"/>
    <x v="2"/>
  </r>
  <r>
    <n v="101973"/>
    <x v="1968"/>
    <x v="5"/>
    <s v="2025"/>
    <s v="Shadowfax"/>
    <x v="1"/>
    <x v="0"/>
    <x v="4"/>
    <s v="India"/>
    <n v="50"/>
    <n v="45000"/>
    <n v="2250000"/>
    <n v="13000"/>
    <n v="2237000"/>
    <n v="1600000"/>
    <n v="1600982.6"/>
    <n v="649017.39999999991"/>
    <n v="2236017.4"/>
    <n v="1071"/>
    <n v="982.6"/>
    <x v="2"/>
    <n v="32000"/>
    <s v="Kolkata Regional Hub"/>
    <x v="4"/>
  </r>
  <r>
    <n v="101974"/>
    <x v="1969"/>
    <x v="4"/>
    <s v="2025"/>
    <s v="Shadowfax"/>
    <x v="4"/>
    <x v="0"/>
    <x v="3"/>
    <s v="India"/>
    <n v="29"/>
    <n v="5500"/>
    <n v="159500"/>
    <n v="2000"/>
    <n v="157500"/>
    <n v="101500"/>
    <n v="102249.06"/>
    <n v="57250.94"/>
    <n v="156750.94"/>
    <n v="696"/>
    <n v="749.06"/>
    <x v="5"/>
    <n v="3500"/>
    <s v="Delhi NCR Mega Hub"/>
    <x v="3"/>
  </r>
  <r>
    <n v="101975"/>
    <x v="1970"/>
    <x v="0"/>
    <s v="2025"/>
    <s v="FedEx"/>
    <x v="1"/>
    <x v="2"/>
    <x v="0"/>
    <s v="India"/>
    <n v="45"/>
    <n v="25000"/>
    <n v="1125000"/>
    <n v="7000"/>
    <n v="1118000"/>
    <n v="810000"/>
    <n v="810380.01"/>
    <n v="314619.99"/>
    <n v="1117619.99"/>
    <n v="646"/>
    <n v="380.01"/>
    <x v="17"/>
    <n v="18000"/>
    <s v="Bengaluru Regional Hub"/>
    <x v="0"/>
  </r>
  <r>
    <n v="101976"/>
    <x v="1971"/>
    <x v="2"/>
    <s v="2025"/>
    <s v="Delhivery"/>
    <x v="5"/>
    <x v="0"/>
    <x v="0"/>
    <s v="India"/>
    <n v="97"/>
    <n v="2800"/>
    <n v="271600"/>
    <n v="1300"/>
    <n v="270300"/>
    <n v="145500"/>
    <n v="147905.1"/>
    <n v="123694.9"/>
    <n v="267894.90000000002"/>
    <n v="1063"/>
    <n v="2405.1"/>
    <x v="18"/>
    <n v="1500"/>
    <s v="Bengaluru Regional Hub"/>
    <x v="0"/>
  </r>
  <r>
    <n v="101977"/>
    <x v="1972"/>
    <x v="3"/>
    <s v="2025"/>
    <s v="Delhivery"/>
    <x v="7"/>
    <x v="1"/>
    <x v="3"/>
    <s v="India"/>
    <n v="11"/>
    <n v="1200"/>
    <n v="13200"/>
    <n v="400"/>
    <n v="12800"/>
    <n v="8800"/>
    <n v="9429.81"/>
    <n v="3770.1900000000005"/>
    <n v="12170.19"/>
    <n v="1062"/>
    <n v="629.80999999999995"/>
    <x v="15"/>
    <n v="800"/>
    <s v="Delhi NCR Mega Hub"/>
    <x v="3"/>
  </r>
  <r>
    <n v="101978"/>
    <x v="1973"/>
    <x v="0"/>
    <s v="2025"/>
    <s v="Ekart"/>
    <x v="0"/>
    <x v="0"/>
    <x v="3"/>
    <s v="India"/>
    <n v="63"/>
    <n v="3200"/>
    <n v="201600"/>
    <n v="1200"/>
    <n v="200400"/>
    <n v="126000"/>
    <n v="126862.86"/>
    <n v="74737.14"/>
    <n v="199537.14"/>
    <n v="389"/>
    <n v="862.86"/>
    <x v="0"/>
    <n v="2000"/>
    <s v="Delhi NCR Mega Hub"/>
    <x v="3"/>
  </r>
  <r>
    <n v="101979"/>
    <x v="1974"/>
    <x v="2"/>
    <s v="2025"/>
    <s v="Delhivery"/>
    <x v="2"/>
    <x v="2"/>
    <x v="2"/>
    <s v="India"/>
    <n v="64"/>
    <n v="2500"/>
    <n v="160000"/>
    <n v="1000"/>
    <n v="159000"/>
    <n v="96000"/>
    <n v="96548.57"/>
    <n v="63451.429999999993"/>
    <n v="158451.43"/>
    <n v="787"/>
    <n v="548.57000000000005"/>
    <x v="12"/>
    <n v="1500"/>
    <s v="Mumbai Mega Hub"/>
    <x v="2"/>
  </r>
  <r>
    <n v="101980"/>
    <x v="1975"/>
    <x v="8"/>
    <s v="2025"/>
    <s v="Shadowfax"/>
    <x v="0"/>
    <x v="2"/>
    <x v="0"/>
    <s v="India"/>
    <n v="65"/>
    <n v="6500"/>
    <n v="422500"/>
    <n v="2300"/>
    <n v="420200"/>
    <n v="273000"/>
    <n v="273882.59999999998"/>
    <n v="148617.40000000002"/>
    <n v="419317.4"/>
    <n v="956"/>
    <n v="882.6"/>
    <x v="1"/>
    <n v="4200"/>
    <s v="Bengaluru Regional Hub"/>
    <x v="0"/>
  </r>
  <r>
    <n v="101981"/>
    <x v="1976"/>
    <x v="1"/>
    <s v="2025"/>
    <s v="DHL"/>
    <x v="3"/>
    <x v="2"/>
    <x v="0"/>
    <s v="India"/>
    <n v="67"/>
    <n v="8500"/>
    <n v="569500"/>
    <n v="3000"/>
    <n v="566500"/>
    <n v="368500"/>
    <n v="369473.18"/>
    <n v="200026.82"/>
    <n v="565526.81999999995"/>
    <n v="961"/>
    <n v="973.18"/>
    <x v="8"/>
    <n v="5500"/>
    <s v="Bengaluru Regional Hub"/>
    <x v="0"/>
  </r>
  <r>
    <n v="101982"/>
    <x v="1977"/>
    <x v="1"/>
    <s v="2025"/>
    <s v="Ecom Express"/>
    <x v="1"/>
    <x v="0"/>
    <x v="3"/>
    <s v="India"/>
    <n v="16"/>
    <n v="25000"/>
    <n v="400000"/>
    <n v="7000"/>
    <n v="393000"/>
    <n v="288000"/>
    <n v="288389.26"/>
    <n v="111610.73999999999"/>
    <n v="392610.74"/>
    <n v="1120"/>
    <n v="389.26"/>
    <x v="17"/>
    <n v="18000"/>
    <s v="Delhi NCR Mega Hub"/>
    <x v="3"/>
  </r>
  <r>
    <n v="101983"/>
    <x v="1978"/>
    <x v="2"/>
    <s v="2025"/>
    <s v="Xpressbees"/>
    <x v="4"/>
    <x v="0"/>
    <x v="4"/>
    <s v="India"/>
    <n v="16"/>
    <n v="5500"/>
    <n v="88000"/>
    <n v="2000"/>
    <n v="86000"/>
    <n v="56000"/>
    <n v="57034.34"/>
    <n v="30965.660000000003"/>
    <n v="84965.66"/>
    <n v="729"/>
    <n v="1034.3399999999999"/>
    <x v="5"/>
    <n v="3500"/>
    <s v="Kolkata Regional Hub"/>
    <x v="4"/>
  </r>
  <r>
    <n v="101984"/>
    <x v="1979"/>
    <x v="6"/>
    <s v="2025"/>
    <s v="Delhivery"/>
    <x v="5"/>
    <x v="0"/>
    <x v="2"/>
    <s v="India"/>
    <n v="76"/>
    <n v="4500"/>
    <n v="342000"/>
    <n v="2000"/>
    <n v="340000"/>
    <n v="190000"/>
    <n v="190364.17"/>
    <n v="151635.82999999999"/>
    <n v="339635.83"/>
    <n v="834"/>
    <n v="364.17"/>
    <x v="6"/>
    <n v="2500"/>
    <s v="Mumbai Mega Hub"/>
    <x v="2"/>
  </r>
  <r>
    <n v="101985"/>
    <x v="1980"/>
    <x v="10"/>
    <s v="2025"/>
    <s v="Amazon Logistics"/>
    <x v="4"/>
    <x v="2"/>
    <x v="4"/>
    <s v="India"/>
    <n v="85"/>
    <n v="5500"/>
    <n v="467500"/>
    <n v="2000"/>
    <n v="465500"/>
    <n v="297500"/>
    <n v="298038.15999999997"/>
    <n v="169461.84000000003"/>
    <n v="464961.84"/>
    <n v="1170"/>
    <n v="538.16"/>
    <x v="5"/>
    <n v="3500"/>
    <s v="Kolkata Regional Hub"/>
    <x v="4"/>
  </r>
  <r>
    <n v="101986"/>
    <x v="1981"/>
    <x v="2"/>
    <s v="2025"/>
    <s v="Blue Dart"/>
    <x v="0"/>
    <x v="1"/>
    <x v="1"/>
    <s v="India"/>
    <n v="93"/>
    <n v="3200"/>
    <n v="297600"/>
    <n v="1200"/>
    <n v="296400"/>
    <n v="186000"/>
    <n v="186886.94"/>
    <n v="110713.06"/>
    <n v="295513.06"/>
    <n v="328"/>
    <n v="886.94"/>
    <x v="0"/>
    <n v="2000"/>
    <s v="Nagpur Central Hub"/>
    <x v="1"/>
  </r>
  <r>
    <n v="101987"/>
    <x v="1982"/>
    <x v="9"/>
    <s v="2025"/>
    <s v="FedEx"/>
    <x v="6"/>
    <x v="0"/>
    <x v="3"/>
    <s v="India"/>
    <n v="23"/>
    <n v="15000"/>
    <n v="345000"/>
    <n v="5500"/>
    <n v="339500"/>
    <n v="218500"/>
    <n v="218992.15"/>
    <n v="126007.85"/>
    <n v="339007.85"/>
    <n v="352"/>
    <n v="492.15"/>
    <x v="11"/>
    <n v="9500"/>
    <s v="Delhi NCR Mega Hub"/>
    <x v="3"/>
  </r>
  <r>
    <n v="101988"/>
    <x v="1983"/>
    <x v="5"/>
    <s v="2025"/>
    <s v="FedEx"/>
    <x v="2"/>
    <x v="2"/>
    <x v="1"/>
    <s v="India"/>
    <n v="71"/>
    <n v="450"/>
    <n v="31950"/>
    <n v="250"/>
    <n v="31700"/>
    <n v="14200"/>
    <n v="14917.09"/>
    <n v="17032.91"/>
    <n v="30982.91"/>
    <n v="659"/>
    <n v="717.09"/>
    <x v="3"/>
    <n v="200"/>
    <s v="Nagpur Central Hub"/>
    <x v="1"/>
  </r>
  <r>
    <n v="101989"/>
    <x v="1984"/>
    <x v="8"/>
    <s v="2025"/>
    <s v="Delhivery"/>
    <x v="3"/>
    <x v="0"/>
    <x v="0"/>
    <s v="India"/>
    <n v="80"/>
    <n v="12000"/>
    <n v="960000"/>
    <n v="4000"/>
    <n v="956000"/>
    <n v="640000"/>
    <n v="640347.24"/>
    <n v="319652.76"/>
    <n v="955652.76"/>
    <n v="494"/>
    <n v="347.24"/>
    <x v="4"/>
    <n v="8000"/>
    <s v="Bengaluru Regional Hub"/>
    <x v="0"/>
  </r>
  <r>
    <n v="101990"/>
    <x v="1985"/>
    <x v="3"/>
    <s v="2025"/>
    <s v="Shadowfax"/>
    <x v="6"/>
    <x v="0"/>
    <x v="1"/>
    <s v="India"/>
    <n v="33"/>
    <n v="15000"/>
    <n v="495000"/>
    <n v="5500"/>
    <n v="489500"/>
    <n v="313500"/>
    <n v="313974.46000000002"/>
    <n v="181025.53999999998"/>
    <n v="489025.54"/>
    <n v="735"/>
    <n v="474.46"/>
    <x v="11"/>
    <n v="9500"/>
    <s v="Nagpur Central Hub"/>
    <x v="1"/>
  </r>
  <r>
    <n v="101991"/>
    <x v="1986"/>
    <x v="10"/>
    <s v="2025"/>
    <s v="Ekart"/>
    <x v="6"/>
    <x v="1"/>
    <x v="2"/>
    <s v="India"/>
    <n v="57"/>
    <n v="4500"/>
    <n v="256500"/>
    <n v="1700"/>
    <n v="254800"/>
    <n v="159600"/>
    <n v="159913.07"/>
    <n v="96586.93"/>
    <n v="254486.93"/>
    <n v="898"/>
    <n v="313.07"/>
    <x v="7"/>
    <n v="2800"/>
    <s v="Mumbai Mega Hub"/>
    <x v="2"/>
  </r>
  <r>
    <n v="101992"/>
    <x v="1987"/>
    <x v="6"/>
    <s v="2025"/>
    <s v="Ecom Express"/>
    <x v="2"/>
    <x v="0"/>
    <x v="2"/>
    <s v="India"/>
    <n v="68"/>
    <n v="450"/>
    <n v="30600"/>
    <n v="250"/>
    <n v="30350"/>
    <n v="13600"/>
    <n v="14351.1"/>
    <n v="16248.9"/>
    <n v="29598.9"/>
    <n v="489"/>
    <n v="751.1"/>
    <x v="3"/>
    <n v="200"/>
    <s v="Mumbai Mega Hub"/>
    <x v="2"/>
  </r>
  <r>
    <n v="101993"/>
    <x v="1988"/>
    <x v="0"/>
    <s v="2025"/>
    <s v="Blue Dart"/>
    <x v="5"/>
    <x v="1"/>
    <x v="4"/>
    <s v="India"/>
    <n v="65"/>
    <n v="4500"/>
    <n v="292500"/>
    <n v="2000"/>
    <n v="290500"/>
    <n v="162500"/>
    <n v="163622.57"/>
    <n v="128877.43"/>
    <n v="289377.43"/>
    <n v="338"/>
    <n v="1122.57"/>
    <x v="6"/>
    <n v="2500"/>
    <s v="Kolkata Regional Hub"/>
    <x v="4"/>
  </r>
  <r>
    <n v="101994"/>
    <x v="1989"/>
    <x v="9"/>
    <s v="2025"/>
    <s v="Ecom Express"/>
    <x v="4"/>
    <x v="0"/>
    <x v="0"/>
    <s v="India"/>
    <n v="18"/>
    <n v="5500"/>
    <n v="99000"/>
    <n v="2000"/>
    <n v="97000"/>
    <n v="63000"/>
    <n v="63767.91"/>
    <n v="35232.089999999997"/>
    <n v="96232.09"/>
    <n v="736"/>
    <n v="767.91"/>
    <x v="5"/>
    <n v="3500"/>
    <s v="Bengaluru Regional Hub"/>
    <x v="0"/>
  </r>
  <r>
    <n v="101995"/>
    <x v="1990"/>
    <x v="4"/>
    <s v="2025"/>
    <s v="Amazon Logistics"/>
    <x v="5"/>
    <x v="1"/>
    <x v="1"/>
    <s v="India"/>
    <n v="26"/>
    <n v="1800"/>
    <n v="46800"/>
    <n v="900"/>
    <n v="45900"/>
    <n v="23400"/>
    <n v="24303.22"/>
    <n v="22496.78"/>
    <n v="44996.78"/>
    <n v="567"/>
    <n v="903.22"/>
    <x v="9"/>
    <n v="900"/>
    <s v="Nagpur Central Hub"/>
    <x v="1"/>
  </r>
  <r>
    <n v="101996"/>
    <x v="1991"/>
    <x v="9"/>
    <s v="2025"/>
    <s v="FedEx"/>
    <x v="0"/>
    <x v="0"/>
    <x v="3"/>
    <s v="India"/>
    <n v="12"/>
    <n v="3200"/>
    <n v="38400"/>
    <n v="1200"/>
    <n v="37200"/>
    <n v="24000"/>
    <n v="24570.82"/>
    <n v="13829.18"/>
    <n v="36629.18"/>
    <n v="544"/>
    <n v="570.82000000000005"/>
    <x v="0"/>
    <n v="2000"/>
    <s v="Delhi NCR Mega Hub"/>
    <x v="3"/>
  </r>
  <r>
    <n v="101997"/>
    <x v="1992"/>
    <x v="8"/>
    <s v="2025"/>
    <s v="Xpressbees"/>
    <x v="5"/>
    <x v="0"/>
    <x v="1"/>
    <s v="India"/>
    <n v="32"/>
    <n v="2800"/>
    <n v="89600"/>
    <n v="1300"/>
    <n v="88300"/>
    <n v="48000"/>
    <n v="48744.58"/>
    <n v="40855.42"/>
    <n v="87555.42"/>
    <n v="921"/>
    <n v="744.58"/>
    <x v="18"/>
    <n v="1500"/>
    <s v="Nagpur Central Hub"/>
    <x v="1"/>
  </r>
  <r>
    <n v="101998"/>
    <x v="1993"/>
    <x v="0"/>
    <s v="2025"/>
    <s v="DHL"/>
    <x v="1"/>
    <x v="1"/>
    <x v="4"/>
    <s v="India"/>
    <n v="11"/>
    <n v="3500"/>
    <n v="38500"/>
    <n v="1300"/>
    <n v="37200"/>
    <n v="24200"/>
    <n v="25476.58"/>
    <n v="13023.419999999998"/>
    <n v="35923.42"/>
    <n v="946"/>
    <n v="1276.58"/>
    <x v="16"/>
    <n v="2200"/>
    <s v="Kolkata Regional Hub"/>
    <x v="4"/>
  </r>
  <r>
    <n v="101999"/>
    <x v="1994"/>
    <x v="11"/>
    <s v="2025"/>
    <s v="Shadowfax"/>
    <x v="7"/>
    <x v="1"/>
    <x v="1"/>
    <s v="India"/>
    <n v="83"/>
    <n v="850"/>
    <n v="70550"/>
    <n v="300"/>
    <n v="70250"/>
    <n v="45650"/>
    <n v="46282.07"/>
    <n v="24267.93"/>
    <n v="69617.929999999993"/>
    <n v="1007"/>
    <n v="632.07000000000005"/>
    <x v="13"/>
    <n v="550"/>
    <s v="Nagpur Central Hub"/>
    <x v="1"/>
  </r>
  <r>
    <n v="102000"/>
    <x v="1995"/>
    <x v="8"/>
    <s v="2025"/>
    <s v="FedEx"/>
    <x v="4"/>
    <x v="1"/>
    <x v="2"/>
    <s v="India"/>
    <n v="59"/>
    <n v="5500"/>
    <n v="324500"/>
    <n v="2000"/>
    <n v="322500"/>
    <n v="206500"/>
    <n v="207139.7"/>
    <n v="117360.29999999999"/>
    <n v="321860.3"/>
    <n v="621"/>
    <n v="639.70000000000005"/>
    <x v="5"/>
    <n v="3500"/>
    <s v="Mumbai Mega Hub"/>
    <x v="2"/>
  </r>
  <r>
    <n v="102001"/>
    <x v="1996"/>
    <x v="9"/>
    <s v="2025"/>
    <s v="Amazon Logistics"/>
    <x v="4"/>
    <x v="0"/>
    <x v="4"/>
    <s v="India"/>
    <n v="98"/>
    <n v="5500"/>
    <n v="539000"/>
    <n v="2000"/>
    <n v="537000"/>
    <n v="343000"/>
    <n v="344087.73"/>
    <n v="194912.27000000002"/>
    <n v="535912.27"/>
    <n v="945"/>
    <n v="1087.73"/>
    <x v="5"/>
    <n v="3500"/>
    <s v="Kolkata Regional Hub"/>
    <x v="4"/>
  </r>
  <r>
    <n v="102002"/>
    <x v="1997"/>
    <x v="4"/>
    <s v="2025"/>
    <s v="Blue Dart"/>
    <x v="4"/>
    <x v="1"/>
    <x v="4"/>
    <s v="India"/>
    <n v="51"/>
    <n v="5500"/>
    <n v="280500"/>
    <n v="2000"/>
    <n v="278500"/>
    <n v="178500"/>
    <n v="178982.94"/>
    <n v="101517.06"/>
    <n v="278017.06"/>
    <n v="397"/>
    <n v="482.94"/>
    <x v="5"/>
    <n v="3500"/>
    <s v="Kolkata Regional Hub"/>
    <x v="4"/>
  </r>
  <r>
    <n v="102003"/>
    <x v="1998"/>
    <x v="0"/>
    <s v="2025"/>
    <s v="DHL"/>
    <x v="0"/>
    <x v="0"/>
    <x v="1"/>
    <s v="India"/>
    <n v="81"/>
    <n v="6500"/>
    <n v="526500"/>
    <n v="2300"/>
    <n v="524200"/>
    <n v="340200"/>
    <n v="340641.82"/>
    <n v="185858.18"/>
    <n v="523758.18"/>
    <n v="348"/>
    <n v="441.82"/>
    <x v="1"/>
    <n v="4200"/>
    <s v="Nagpur Central Hub"/>
    <x v="1"/>
  </r>
  <r>
    <n v="102004"/>
    <x v="1999"/>
    <x v="2"/>
    <s v="2025"/>
    <s v="Blue Dart"/>
    <x v="3"/>
    <x v="1"/>
    <x v="4"/>
    <s v="India"/>
    <n v="6"/>
    <n v="8500"/>
    <n v="51000"/>
    <n v="3000"/>
    <n v="48000"/>
    <n v="33000"/>
    <n v="33655.129999999997"/>
    <n v="17344.870000000003"/>
    <n v="47344.87"/>
    <n v="924"/>
    <n v="655.13"/>
    <x v="8"/>
    <n v="5500"/>
    <s v="Kolkata Regional Hub"/>
    <x v="4"/>
  </r>
  <r>
    <n v="102005"/>
    <x v="2000"/>
    <x v="8"/>
    <s v="2025"/>
    <s v="Xpressbees"/>
    <x v="5"/>
    <x v="0"/>
    <x v="4"/>
    <s v="India"/>
    <n v="95"/>
    <n v="4500"/>
    <n v="427500"/>
    <n v="2000"/>
    <n v="425500"/>
    <n v="237500"/>
    <n v="238430.6"/>
    <n v="189069.4"/>
    <n v="424569.4"/>
    <n v="1145"/>
    <n v="930.6"/>
    <x v="6"/>
    <n v="2500"/>
    <s v="Kolkata Regional Hub"/>
    <x v="4"/>
  </r>
  <r>
    <n v="102006"/>
    <x v="2001"/>
    <x v="6"/>
    <s v="2025"/>
    <s v="Ekart"/>
    <x v="5"/>
    <x v="0"/>
    <x v="4"/>
    <s v="India"/>
    <n v="34"/>
    <n v="4500"/>
    <n v="153000"/>
    <n v="2000"/>
    <n v="151000"/>
    <n v="85000"/>
    <n v="86223.08"/>
    <n v="66776.92"/>
    <n v="149776.92000000001"/>
    <n v="735"/>
    <n v="1223.08"/>
    <x v="6"/>
    <n v="2500"/>
    <s v="Kolkata Regional Hub"/>
    <x v="4"/>
  </r>
  <r>
    <n v="102007"/>
    <x v="2002"/>
    <x v="10"/>
    <s v="2025"/>
    <s v="Amazon Logistics"/>
    <x v="6"/>
    <x v="1"/>
    <x v="0"/>
    <s v="India"/>
    <n v="30"/>
    <n v="15000"/>
    <n v="450000"/>
    <n v="5500"/>
    <n v="444500"/>
    <n v="285000"/>
    <n v="286994.48"/>
    <n v="163005.52000000002"/>
    <n v="442505.52"/>
    <n v="470"/>
    <n v="1994.48"/>
    <x v="11"/>
    <n v="9500"/>
    <s v="Bengaluru Regional Hub"/>
    <x v="0"/>
  </r>
  <r>
    <n v="102008"/>
    <x v="2003"/>
    <x v="5"/>
    <s v="2025"/>
    <s v="DHL"/>
    <x v="2"/>
    <x v="1"/>
    <x v="3"/>
    <s v="India"/>
    <n v="78"/>
    <n v="450"/>
    <n v="35100"/>
    <n v="250"/>
    <n v="34850"/>
    <n v="15600"/>
    <n v="16547.3"/>
    <n v="18552.7"/>
    <n v="33902.699999999997"/>
    <n v="796"/>
    <n v="947.3"/>
    <x v="3"/>
    <n v="200"/>
    <s v="Delhi NCR Mega Hub"/>
    <x v="3"/>
  </r>
  <r>
    <n v="102009"/>
    <x v="2004"/>
    <x v="10"/>
    <s v="2025"/>
    <s v="DHL"/>
    <x v="6"/>
    <x v="0"/>
    <x v="0"/>
    <s v="India"/>
    <n v="59"/>
    <n v="15000"/>
    <n v="885000"/>
    <n v="5500"/>
    <n v="879500"/>
    <n v="560500"/>
    <n v="562675.49"/>
    <n v="322324.51"/>
    <n v="877324.51"/>
    <n v="366"/>
    <n v="2175.4899999999998"/>
    <x v="11"/>
    <n v="9500"/>
    <s v="Bengaluru Regional Hub"/>
    <x v="0"/>
  </r>
  <r>
    <n v="102010"/>
    <x v="2005"/>
    <x v="10"/>
    <s v="2025"/>
    <s v="Xpressbees"/>
    <x v="4"/>
    <x v="1"/>
    <x v="0"/>
    <s v="India"/>
    <n v="98"/>
    <n v="5500"/>
    <n v="539000"/>
    <n v="2000"/>
    <n v="537000"/>
    <n v="343000"/>
    <n v="343718.42"/>
    <n v="195281.58000000002"/>
    <n v="536281.57999999996"/>
    <n v="1081"/>
    <n v="718.42"/>
    <x v="5"/>
    <n v="3500"/>
    <s v="Bengaluru Regional Hub"/>
    <x v="0"/>
  </r>
  <r>
    <n v="102011"/>
    <x v="2006"/>
    <x v="5"/>
    <s v="2025"/>
    <s v="Shadowfax"/>
    <x v="4"/>
    <x v="1"/>
    <x v="4"/>
    <s v="India"/>
    <n v="86"/>
    <n v="1500"/>
    <n v="129000"/>
    <n v="700"/>
    <n v="128300"/>
    <n v="68800"/>
    <n v="69521.919999999998"/>
    <n v="59478.080000000002"/>
    <n v="127578.08"/>
    <n v="1051"/>
    <n v="721.92"/>
    <x v="10"/>
    <n v="800"/>
    <s v="Kolkata Regional Hub"/>
    <x v="4"/>
  </r>
  <r>
    <n v="102012"/>
    <x v="2007"/>
    <x v="0"/>
    <s v="2025"/>
    <s v="Ekart"/>
    <x v="2"/>
    <x v="0"/>
    <x v="4"/>
    <s v="India"/>
    <n v="25"/>
    <n v="450"/>
    <n v="11250"/>
    <n v="250"/>
    <n v="11000"/>
    <n v="5000"/>
    <n v="5729.1"/>
    <n v="5520.9"/>
    <n v="10270.9"/>
    <n v="978"/>
    <n v="729.1"/>
    <x v="3"/>
    <n v="200"/>
    <s v="Kolkata Regional Hub"/>
    <x v="4"/>
  </r>
  <r>
    <n v="102013"/>
    <x v="2008"/>
    <x v="11"/>
    <s v="2025"/>
    <s v="Delhivery"/>
    <x v="6"/>
    <x v="1"/>
    <x v="4"/>
    <s v="India"/>
    <n v="60"/>
    <n v="15000"/>
    <n v="900000"/>
    <n v="5500"/>
    <n v="894500"/>
    <n v="570000"/>
    <n v="570852.92000000004"/>
    <n v="329147.07999999996"/>
    <n v="893647.08"/>
    <n v="796"/>
    <n v="852.92"/>
    <x v="11"/>
    <n v="9500"/>
    <s v="Kolkata Regional Hub"/>
    <x v="4"/>
  </r>
  <r>
    <n v="102014"/>
    <x v="2009"/>
    <x v="4"/>
    <s v="2025"/>
    <s v="Delhivery"/>
    <x v="2"/>
    <x v="1"/>
    <x v="0"/>
    <s v="India"/>
    <n v="86"/>
    <n v="450"/>
    <n v="38700"/>
    <n v="250"/>
    <n v="38450"/>
    <n v="17200"/>
    <n v="18439.36"/>
    <n v="20260.64"/>
    <n v="37210.639999999999"/>
    <n v="736"/>
    <n v="1239.3599999999999"/>
    <x v="3"/>
    <n v="200"/>
    <s v="Bengaluru Regional Hub"/>
    <x v="0"/>
  </r>
  <r>
    <n v="102015"/>
    <x v="2010"/>
    <x v="2"/>
    <s v="2025"/>
    <s v="Blue Dart"/>
    <x v="6"/>
    <x v="0"/>
    <x v="1"/>
    <s v="India"/>
    <n v="82"/>
    <n v="15000"/>
    <n v="1230000"/>
    <n v="5500"/>
    <n v="1224500"/>
    <n v="779000"/>
    <n v="779417.04"/>
    <n v="450582.95999999996"/>
    <n v="1224082.96"/>
    <n v="814"/>
    <n v="417.04"/>
    <x v="11"/>
    <n v="9500"/>
    <s v="Nagpur Central Hub"/>
    <x v="1"/>
  </r>
  <r>
    <n v="102016"/>
    <x v="2011"/>
    <x v="11"/>
    <s v="2025"/>
    <s v="Amazon Logistics"/>
    <x v="2"/>
    <x v="1"/>
    <x v="2"/>
    <s v="India"/>
    <n v="9"/>
    <n v="450"/>
    <n v="4050"/>
    <n v="250"/>
    <n v="3800"/>
    <n v="1800"/>
    <n v="2800.39"/>
    <n v="1249.6100000000001"/>
    <n v="2799.61"/>
    <n v="684"/>
    <n v="1000.39"/>
    <x v="3"/>
    <n v="200"/>
    <s v="Mumbai Mega Hub"/>
    <x v="2"/>
  </r>
  <r>
    <n v="102017"/>
    <x v="2012"/>
    <x v="8"/>
    <s v="2025"/>
    <s v="Ekart"/>
    <x v="0"/>
    <x v="2"/>
    <x v="1"/>
    <s v="India"/>
    <n v="65"/>
    <n v="3200"/>
    <n v="208000"/>
    <n v="1200"/>
    <n v="206800"/>
    <n v="130000"/>
    <n v="130832.76"/>
    <n v="77167.240000000005"/>
    <n v="205967.24"/>
    <n v="511"/>
    <n v="832.76"/>
    <x v="0"/>
    <n v="2000"/>
    <s v="Nagpur Central Hub"/>
    <x v="1"/>
  </r>
  <r>
    <n v="102018"/>
    <x v="2013"/>
    <x v="9"/>
    <s v="2025"/>
    <s v="Amazon Logistics"/>
    <x v="6"/>
    <x v="1"/>
    <x v="0"/>
    <s v="India"/>
    <n v="83"/>
    <n v="4500"/>
    <n v="373500"/>
    <n v="1700"/>
    <n v="371800"/>
    <n v="232400"/>
    <n v="233294.4"/>
    <n v="140205.6"/>
    <n v="370905.59999999998"/>
    <n v="861"/>
    <n v="894.4"/>
    <x v="7"/>
    <n v="2800"/>
    <s v="Bengaluru Regional Hub"/>
    <x v="0"/>
  </r>
  <r>
    <n v="102019"/>
    <x v="2014"/>
    <x v="9"/>
    <s v="2025"/>
    <s v="Ecom Express"/>
    <x v="4"/>
    <x v="2"/>
    <x v="4"/>
    <s v="India"/>
    <n v="34"/>
    <n v="5500"/>
    <n v="187000"/>
    <n v="2000"/>
    <n v="185000"/>
    <n v="119000"/>
    <n v="119574.48"/>
    <n v="67425.52"/>
    <n v="184425.52"/>
    <n v="1055"/>
    <n v="574.48"/>
    <x v="5"/>
    <n v="3500"/>
    <s v="Kolkata Regional Hub"/>
    <x v="4"/>
  </r>
  <r>
    <n v="102020"/>
    <x v="2015"/>
    <x v="4"/>
    <s v="2025"/>
    <s v="Delhivery"/>
    <x v="5"/>
    <x v="0"/>
    <x v="1"/>
    <s v="India"/>
    <n v="58"/>
    <n v="4500"/>
    <n v="261000"/>
    <n v="2000"/>
    <n v="259000"/>
    <n v="145000"/>
    <n v="145604.85999999999"/>
    <n v="115395.14000000001"/>
    <n v="258395.14"/>
    <n v="797"/>
    <n v="604.86"/>
    <x v="6"/>
    <n v="2500"/>
    <s v="Nagpur Central Hub"/>
    <x v="1"/>
  </r>
  <r>
    <n v="102021"/>
    <x v="2016"/>
    <x v="5"/>
    <s v="2025"/>
    <s v="DHL"/>
    <x v="5"/>
    <x v="1"/>
    <x v="4"/>
    <s v="India"/>
    <n v="82"/>
    <n v="2800"/>
    <n v="229600"/>
    <n v="1300"/>
    <n v="228300"/>
    <n v="123000"/>
    <n v="123920.52"/>
    <n v="105679.48"/>
    <n v="227379.48"/>
    <n v="787"/>
    <n v="920.52"/>
    <x v="18"/>
    <n v="1500"/>
    <s v="Kolkata Regional Hub"/>
    <x v="4"/>
  </r>
  <r>
    <n v="102022"/>
    <x v="2017"/>
    <x v="10"/>
    <s v="2025"/>
    <s v="Blue Dart"/>
    <x v="0"/>
    <x v="0"/>
    <x v="2"/>
    <s v="India"/>
    <n v="98"/>
    <n v="6500"/>
    <n v="637000"/>
    <n v="2300"/>
    <n v="634700"/>
    <n v="411600"/>
    <n v="411961.69"/>
    <n v="225038.31"/>
    <n v="634338.31000000006"/>
    <n v="729"/>
    <n v="361.69"/>
    <x v="1"/>
    <n v="4200"/>
    <s v="Mumbai Mega Hub"/>
    <x v="2"/>
  </r>
  <r>
    <n v="102023"/>
    <x v="2018"/>
    <x v="9"/>
    <s v="2025"/>
    <s v="Xpressbees"/>
    <x v="1"/>
    <x v="1"/>
    <x v="1"/>
    <s v="India"/>
    <n v="9"/>
    <n v="3500"/>
    <n v="31500"/>
    <n v="1300"/>
    <n v="30200"/>
    <n v="19800"/>
    <n v="20085.810000000001"/>
    <n v="11414.189999999999"/>
    <n v="29914.19"/>
    <n v="464"/>
    <n v="285.81"/>
    <x v="16"/>
    <n v="2200"/>
    <s v="Nagpur Central Hub"/>
    <x v="1"/>
  </r>
  <r>
    <n v="102024"/>
    <x v="2019"/>
    <x v="7"/>
    <s v="2025"/>
    <s v="FedEx"/>
    <x v="6"/>
    <x v="0"/>
    <x v="4"/>
    <s v="India"/>
    <n v="86"/>
    <n v="4500"/>
    <n v="387000"/>
    <n v="1700"/>
    <n v="385300"/>
    <n v="240800"/>
    <n v="241616.78"/>
    <n v="145383.22"/>
    <n v="384483.22"/>
    <n v="569"/>
    <n v="816.78"/>
    <x v="7"/>
    <n v="2800"/>
    <s v="Kolkata Regional Hub"/>
    <x v="4"/>
  </r>
  <r>
    <n v="102025"/>
    <x v="2020"/>
    <x v="7"/>
    <s v="2025"/>
    <s v="Xpressbees"/>
    <x v="5"/>
    <x v="2"/>
    <x v="0"/>
    <s v="India"/>
    <n v="3"/>
    <n v="1800"/>
    <n v="5400"/>
    <n v="900"/>
    <n v="4500"/>
    <n v="2700"/>
    <n v="5563.46"/>
    <n v="-163.46000000000004"/>
    <n v="1636.54"/>
    <n v="941"/>
    <n v="2863.46"/>
    <x v="9"/>
    <n v="900"/>
    <s v="Bengaluru Regional Hub"/>
    <x v="0"/>
  </r>
  <r>
    <n v="102026"/>
    <x v="2021"/>
    <x v="2"/>
    <s v="2025"/>
    <s v="Ecom Express"/>
    <x v="4"/>
    <x v="0"/>
    <x v="0"/>
    <s v="India"/>
    <n v="26"/>
    <n v="5500"/>
    <n v="143000"/>
    <n v="2000"/>
    <n v="141000"/>
    <n v="91000"/>
    <n v="91649.38"/>
    <n v="51350.619999999995"/>
    <n v="140350.62"/>
    <n v="595"/>
    <n v="649.38"/>
    <x v="5"/>
    <n v="3500"/>
    <s v="Bengaluru Regional Hub"/>
    <x v="0"/>
  </r>
  <r>
    <n v="102027"/>
    <x v="2022"/>
    <x v="10"/>
    <s v="2025"/>
    <s v="Ekart"/>
    <x v="4"/>
    <x v="2"/>
    <x v="2"/>
    <s v="India"/>
    <n v="57"/>
    <n v="1500"/>
    <n v="85500"/>
    <n v="700"/>
    <n v="84800"/>
    <n v="45600"/>
    <n v="45996.86"/>
    <n v="39503.14"/>
    <n v="84403.14"/>
    <n v="516"/>
    <n v="396.86"/>
    <x v="10"/>
    <n v="800"/>
    <s v="Mumbai Mega Hub"/>
    <x v="2"/>
  </r>
  <r>
    <n v="102028"/>
    <x v="2023"/>
    <x v="6"/>
    <s v="2025"/>
    <s v="Amazon Logistics"/>
    <x v="1"/>
    <x v="2"/>
    <x v="0"/>
    <s v="India"/>
    <n v="80"/>
    <n v="45000"/>
    <n v="3600000"/>
    <n v="13000"/>
    <n v="3587000"/>
    <n v="2560000"/>
    <n v="2560521.96"/>
    <n v="1039478.04"/>
    <n v="3586478.04"/>
    <n v="611"/>
    <n v="521.96"/>
    <x v="2"/>
    <n v="32000"/>
    <s v="Bengaluru Regional Hub"/>
    <x v="0"/>
  </r>
  <r>
    <n v="102029"/>
    <x v="2024"/>
    <x v="7"/>
    <s v="2025"/>
    <s v="Ecom Express"/>
    <x v="2"/>
    <x v="1"/>
    <x v="1"/>
    <s v="India"/>
    <n v="53"/>
    <n v="450"/>
    <n v="23850"/>
    <n v="250"/>
    <n v="23600"/>
    <n v="10600"/>
    <n v="11470.92"/>
    <n v="12379.08"/>
    <n v="22729.08"/>
    <n v="644"/>
    <n v="870.92"/>
    <x v="3"/>
    <n v="200"/>
    <s v="Nagpur Central Hub"/>
    <x v="1"/>
  </r>
  <r>
    <n v="102030"/>
    <x v="2025"/>
    <x v="8"/>
    <s v="2025"/>
    <s v="DHL"/>
    <x v="7"/>
    <x v="1"/>
    <x v="0"/>
    <s v="India"/>
    <n v="11"/>
    <n v="1200"/>
    <n v="13200"/>
    <n v="400"/>
    <n v="12800"/>
    <n v="8800"/>
    <n v="9296.86"/>
    <n v="3903.1399999999994"/>
    <n v="12303.14"/>
    <n v="323"/>
    <n v="496.86"/>
    <x v="15"/>
    <n v="800"/>
    <s v="Bengaluru Regional Hub"/>
    <x v="0"/>
  </r>
  <r>
    <n v="102031"/>
    <x v="2026"/>
    <x v="10"/>
    <s v="2025"/>
    <s v="Shadowfax"/>
    <x v="0"/>
    <x v="2"/>
    <x v="1"/>
    <s v="India"/>
    <n v="72"/>
    <n v="3200"/>
    <n v="230400"/>
    <n v="1200"/>
    <n v="229200"/>
    <n v="144000"/>
    <n v="144687.78"/>
    <n v="85712.22"/>
    <n v="228512.22"/>
    <n v="1147"/>
    <n v="687.78"/>
    <x v="0"/>
    <n v="2000"/>
    <s v="Nagpur Central Hub"/>
    <x v="1"/>
  </r>
  <r>
    <n v="102032"/>
    <x v="2027"/>
    <x v="4"/>
    <s v="2025"/>
    <s v="FedEx"/>
    <x v="5"/>
    <x v="1"/>
    <x v="2"/>
    <s v="India"/>
    <n v="10"/>
    <n v="4500"/>
    <n v="45000"/>
    <n v="2000"/>
    <n v="43000"/>
    <n v="25000"/>
    <n v="25264.240000000002"/>
    <n v="19735.759999999998"/>
    <n v="42735.76"/>
    <n v="971"/>
    <n v="264.24"/>
    <x v="6"/>
    <n v="2500"/>
    <s v="Mumbai Mega Hub"/>
    <x v="2"/>
  </r>
  <r>
    <n v="102033"/>
    <x v="2028"/>
    <x v="11"/>
    <s v="2025"/>
    <s v="Delhivery"/>
    <x v="4"/>
    <x v="0"/>
    <x v="3"/>
    <s v="India"/>
    <n v="61"/>
    <n v="1500"/>
    <n v="91500"/>
    <n v="700"/>
    <n v="90800"/>
    <n v="48800"/>
    <n v="49109.83"/>
    <n v="42390.17"/>
    <n v="90490.17"/>
    <n v="633"/>
    <n v="309.83"/>
    <x v="10"/>
    <n v="800"/>
    <s v="Delhi NCR Mega Hub"/>
    <x v="3"/>
  </r>
  <r>
    <n v="102034"/>
    <x v="2029"/>
    <x v="7"/>
    <s v="2025"/>
    <s v="FedEx"/>
    <x v="7"/>
    <x v="0"/>
    <x v="4"/>
    <s v="India"/>
    <n v="29"/>
    <n v="850"/>
    <n v="24650"/>
    <n v="300"/>
    <n v="24350"/>
    <n v="15950"/>
    <n v="18695.64"/>
    <n v="5954.3600000000006"/>
    <n v="21604.36"/>
    <n v="854"/>
    <n v="2745.64"/>
    <x v="13"/>
    <n v="550"/>
    <s v="Kolkata Regional Hub"/>
    <x v="4"/>
  </r>
  <r>
    <n v="102035"/>
    <x v="2030"/>
    <x v="4"/>
    <s v="2025"/>
    <s v="Ecom Express"/>
    <x v="5"/>
    <x v="2"/>
    <x v="4"/>
    <s v="India"/>
    <n v="7"/>
    <n v="2800"/>
    <n v="19600"/>
    <n v="1300"/>
    <n v="18300"/>
    <n v="10500"/>
    <n v="11064.3"/>
    <n v="8535.7000000000007"/>
    <n v="17735.7"/>
    <n v="625"/>
    <n v="564.29999999999995"/>
    <x v="18"/>
    <n v="1500"/>
    <s v="Kolkata Regional Hub"/>
    <x v="4"/>
  </r>
  <r>
    <n v="102036"/>
    <x v="2031"/>
    <x v="9"/>
    <s v="2025"/>
    <s v="Ecom Express"/>
    <x v="1"/>
    <x v="1"/>
    <x v="3"/>
    <s v="India"/>
    <n v="42"/>
    <n v="3500"/>
    <n v="147000"/>
    <n v="1300"/>
    <n v="145700"/>
    <n v="92400"/>
    <n v="92747.96"/>
    <n v="54252.039999999994"/>
    <n v="145352.04"/>
    <n v="1027"/>
    <n v="347.96"/>
    <x v="16"/>
    <n v="2200"/>
    <s v="Delhi NCR Mega Hub"/>
    <x v="3"/>
  </r>
  <r>
    <n v="102037"/>
    <x v="2032"/>
    <x v="10"/>
    <s v="2025"/>
    <s v="DHL"/>
    <x v="6"/>
    <x v="0"/>
    <x v="0"/>
    <s v="India"/>
    <n v="19"/>
    <n v="15000"/>
    <n v="285000"/>
    <n v="5500"/>
    <n v="279500"/>
    <n v="180500"/>
    <n v="181466.5"/>
    <n v="103533.5"/>
    <n v="278533.5"/>
    <n v="1011"/>
    <n v="966.5"/>
    <x v="11"/>
    <n v="9500"/>
    <s v="Bengaluru Regional Hub"/>
    <x v="0"/>
  </r>
  <r>
    <n v="102038"/>
    <x v="2033"/>
    <x v="1"/>
    <s v="2025"/>
    <s v="DHL"/>
    <x v="6"/>
    <x v="2"/>
    <x v="3"/>
    <s v="India"/>
    <n v="52"/>
    <n v="4500"/>
    <n v="234000"/>
    <n v="1700"/>
    <n v="232300"/>
    <n v="145600"/>
    <n v="145999.93"/>
    <n v="88000.07"/>
    <n v="231900.07"/>
    <n v="1134"/>
    <n v="399.93"/>
    <x v="7"/>
    <n v="2800"/>
    <s v="Delhi NCR Mega Hub"/>
    <x v="3"/>
  </r>
  <r>
    <n v="102039"/>
    <x v="2034"/>
    <x v="6"/>
    <s v="2025"/>
    <s v="FedEx"/>
    <x v="3"/>
    <x v="0"/>
    <x v="4"/>
    <s v="India"/>
    <n v="35"/>
    <n v="8500"/>
    <n v="297500"/>
    <n v="3000"/>
    <n v="294500"/>
    <n v="192500"/>
    <n v="192802.34"/>
    <n v="104697.66"/>
    <n v="294197.65999999997"/>
    <n v="1051"/>
    <n v="302.33999999999997"/>
    <x v="8"/>
    <n v="5500"/>
    <s v="Kolkata Regional Hub"/>
    <x v="4"/>
  </r>
  <r>
    <n v="102040"/>
    <x v="2035"/>
    <x v="6"/>
    <s v="2025"/>
    <s v="FedEx"/>
    <x v="4"/>
    <x v="2"/>
    <x v="4"/>
    <s v="India"/>
    <n v="73"/>
    <n v="5500"/>
    <n v="401500"/>
    <n v="2000"/>
    <n v="399500"/>
    <n v="255500"/>
    <n v="256038.55"/>
    <n v="145461.45000000001"/>
    <n v="398961.45"/>
    <n v="888"/>
    <n v="538.54999999999995"/>
    <x v="5"/>
    <n v="3500"/>
    <s v="Kolkata Regional Hub"/>
    <x v="4"/>
  </r>
  <r>
    <n v="102041"/>
    <x v="2036"/>
    <x v="10"/>
    <s v="2025"/>
    <s v="FedEx"/>
    <x v="4"/>
    <x v="0"/>
    <x v="0"/>
    <s v="India"/>
    <n v="55"/>
    <n v="5500"/>
    <n v="302500"/>
    <n v="2000"/>
    <n v="300500"/>
    <n v="192500"/>
    <n v="193638.58"/>
    <n v="108861.42000000001"/>
    <n v="299361.42"/>
    <n v="373"/>
    <n v="1138.58"/>
    <x v="5"/>
    <n v="3500"/>
    <s v="Bengaluru Regional Hub"/>
    <x v="0"/>
  </r>
  <r>
    <n v="102042"/>
    <x v="2037"/>
    <x v="8"/>
    <s v="2025"/>
    <s v="Xpressbees"/>
    <x v="2"/>
    <x v="0"/>
    <x v="1"/>
    <s v="India"/>
    <n v="97"/>
    <n v="2500"/>
    <n v="242500"/>
    <n v="1000"/>
    <n v="241500"/>
    <n v="145500"/>
    <n v="147283.04999999999"/>
    <n v="95216.950000000012"/>
    <n v="239716.95"/>
    <n v="818"/>
    <n v="1783.05"/>
    <x v="12"/>
    <n v="1500"/>
    <s v="Nagpur Central Hub"/>
    <x v="1"/>
  </r>
  <r>
    <n v="102043"/>
    <x v="2038"/>
    <x v="1"/>
    <s v="2025"/>
    <s v="DHL"/>
    <x v="2"/>
    <x v="1"/>
    <x v="4"/>
    <s v="India"/>
    <n v="44"/>
    <n v="2500"/>
    <n v="110000"/>
    <n v="1000"/>
    <n v="109000"/>
    <n v="66000"/>
    <n v="66275.679999999993"/>
    <n v="43724.320000000007"/>
    <n v="108724.32"/>
    <n v="657"/>
    <n v="275.68"/>
    <x v="12"/>
    <n v="1500"/>
    <s v="Kolkata Regional Hub"/>
    <x v="4"/>
  </r>
  <r>
    <n v="102044"/>
    <x v="2039"/>
    <x v="7"/>
    <s v="2025"/>
    <s v="Ekart"/>
    <x v="7"/>
    <x v="1"/>
    <x v="0"/>
    <s v="India"/>
    <n v="57"/>
    <n v="1200"/>
    <n v="68400"/>
    <n v="400"/>
    <n v="68000"/>
    <n v="45600"/>
    <n v="45761.35"/>
    <n v="22638.65"/>
    <n v="67838.649999999994"/>
    <n v="443"/>
    <n v="161.35"/>
    <x v="15"/>
    <n v="800"/>
    <s v="Bengaluru Regional Hub"/>
    <x v="0"/>
  </r>
  <r>
    <n v="102045"/>
    <x v="2040"/>
    <x v="5"/>
    <s v="2025"/>
    <s v="Blue Dart"/>
    <x v="0"/>
    <x v="1"/>
    <x v="4"/>
    <s v="India"/>
    <n v="98"/>
    <n v="6500"/>
    <n v="637000"/>
    <n v="2300"/>
    <n v="634700"/>
    <n v="411600"/>
    <n v="411722.84"/>
    <n v="225277.15999999997"/>
    <n v="634577.16"/>
    <n v="1194"/>
    <n v="122.84"/>
    <x v="1"/>
    <n v="4200"/>
    <s v="Kolkata Regional Hub"/>
    <x v="4"/>
  </r>
  <r>
    <n v="102046"/>
    <x v="2041"/>
    <x v="1"/>
    <s v="2025"/>
    <s v="Xpressbees"/>
    <x v="3"/>
    <x v="1"/>
    <x v="3"/>
    <s v="India"/>
    <n v="19"/>
    <n v="12000"/>
    <n v="228000"/>
    <n v="4000"/>
    <n v="224000"/>
    <n v="152000"/>
    <n v="152888.56"/>
    <n v="75111.44"/>
    <n v="223111.44"/>
    <n v="879"/>
    <n v="888.56"/>
    <x v="4"/>
    <n v="8000"/>
    <s v="Delhi NCR Mega Hub"/>
    <x v="3"/>
  </r>
  <r>
    <n v="102047"/>
    <x v="2042"/>
    <x v="6"/>
    <s v="2025"/>
    <s v="Xpressbees"/>
    <x v="7"/>
    <x v="2"/>
    <x v="1"/>
    <s v="India"/>
    <n v="84"/>
    <n v="1200"/>
    <n v="100800"/>
    <n v="400"/>
    <n v="100400"/>
    <n v="67200"/>
    <n v="68127.38"/>
    <n v="32672.619999999995"/>
    <n v="99472.62"/>
    <n v="1075"/>
    <n v="927.38"/>
    <x v="15"/>
    <n v="800"/>
    <s v="Nagpur Central Hub"/>
    <x v="1"/>
  </r>
  <r>
    <n v="102048"/>
    <x v="2043"/>
    <x v="2"/>
    <s v="2025"/>
    <s v="Ekart"/>
    <x v="7"/>
    <x v="2"/>
    <x v="3"/>
    <s v="India"/>
    <n v="86"/>
    <n v="600"/>
    <n v="51600"/>
    <n v="250"/>
    <n v="51350"/>
    <n v="30100"/>
    <n v="30494.7"/>
    <n v="21105.3"/>
    <n v="50955.3"/>
    <n v="1135"/>
    <n v="394.7"/>
    <x v="14"/>
    <n v="350"/>
    <s v="Delhi NCR Mega Hub"/>
    <x v="3"/>
  </r>
  <r>
    <n v="102049"/>
    <x v="2044"/>
    <x v="9"/>
    <s v="2025"/>
    <s v="FedEx"/>
    <x v="6"/>
    <x v="0"/>
    <x v="2"/>
    <s v="India"/>
    <n v="84"/>
    <n v="15000"/>
    <n v="1260000"/>
    <n v="5500"/>
    <n v="1254500"/>
    <n v="798000"/>
    <n v="798608.19"/>
    <n v="461391.81000000006"/>
    <n v="1253891.81"/>
    <n v="1180"/>
    <n v="608.19000000000005"/>
    <x v="11"/>
    <n v="9500"/>
    <s v="Mumbai Mega Hub"/>
    <x v="2"/>
  </r>
  <r>
    <n v="102050"/>
    <x v="2045"/>
    <x v="1"/>
    <s v="2025"/>
    <s v="Delhivery"/>
    <x v="5"/>
    <x v="1"/>
    <x v="3"/>
    <s v="India"/>
    <n v="21"/>
    <n v="4500"/>
    <n v="94500"/>
    <n v="2000"/>
    <n v="92500"/>
    <n v="52500"/>
    <n v="53027.67"/>
    <n v="41472.33"/>
    <n v="91972.33"/>
    <n v="713"/>
    <n v="527.66999999999996"/>
    <x v="6"/>
    <n v="2500"/>
    <s v="Delhi NCR Mega Hub"/>
    <x v="3"/>
  </r>
  <r>
    <n v="102051"/>
    <x v="2046"/>
    <x v="1"/>
    <s v="2025"/>
    <s v="DHL"/>
    <x v="7"/>
    <x v="0"/>
    <x v="1"/>
    <s v="India"/>
    <n v="51"/>
    <n v="850"/>
    <n v="43350"/>
    <n v="300"/>
    <n v="43050"/>
    <n v="28050"/>
    <n v="30588.41"/>
    <n v="12761.59"/>
    <n v="40511.589999999997"/>
    <n v="754"/>
    <n v="2538.41"/>
    <x v="13"/>
    <n v="550"/>
    <s v="Nagpur Central Hub"/>
    <x v="1"/>
  </r>
  <r>
    <n v="102052"/>
    <x v="2047"/>
    <x v="5"/>
    <s v="2025"/>
    <s v="DHL"/>
    <x v="3"/>
    <x v="0"/>
    <x v="1"/>
    <s v="India"/>
    <n v="63"/>
    <n v="12000"/>
    <n v="756000"/>
    <n v="4000"/>
    <n v="752000"/>
    <n v="504000"/>
    <n v="504895.42"/>
    <n v="251104.58000000002"/>
    <n v="751104.58"/>
    <n v="1136"/>
    <n v="895.42"/>
    <x v="4"/>
    <n v="8000"/>
    <s v="Nagpur Central Hub"/>
    <x v="1"/>
  </r>
  <r>
    <n v="102053"/>
    <x v="2048"/>
    <x v="3"/>
    <s v="2025"/>
    <s v="Xpressbees"/>
    <x v="0"/>
    <x v="0"/>
    <x v="0"/>
    <s v="India"/>
    <n v="44"/>
    <n v="3200"/>
    <n v="140800"/>
    <n v="1200"/>
    <n v="139600"/>
    <n v="88000"/>
    <n v="88715.11"/>
    <n v="52084.89"/>
    <n v="138884.89000000001"/>
    <n v="329"/>
    <n v="715.11"/>
    <x v="0"/>
    <n v="2000"/>
    <s v="Bengaluru Regional Hub"/>
    <x v="0"/>
  </r>
  <r>
    <n v="102054"/>
    <x v="2049"/>
    <x v="9"/>
    <s v="2025"/>
    <s v="Blue Dart"/>
    <x v="0"/>
    <x v="0"/>
    <x v="3"/>
    <s v="India"/>
    <n v="51"/>
    <n v="6500"/>
    <n v="331500"/>
    <n v="2300"/>
    <n v="329200"/>
    <n v="214200"/>
    <n v="214486.45"/>
    <n v="117013.54999999999"/>
    <n v="328913.55"/>
    <n v="470"/>
    <n v="286.45"/>
    <x v="1"/>
    <n v="4200"/>
    <s v="Delhi NCR Mega Hub"/>
    <x v="3"/>
  </r>
  <r>
    <n v="102055"/>
    <x v="2050"/>
    <x v="10"/>
    <s v="2025"/>
    <s v="FedEx"/>
    <x v="6"/>
    <x v="2"/>
    <x v="4"/>
    <s v="India"/>
    <n v="42"/>
    <n v="15000"/>
    <n v="630000"/>
    <n v="5500"/>
    <n v="624500"/>
    <n v="399000"/>
    <n v="400047.51"/>
    <n v="229952.49"/>
    <n v="623452.49"/>
    <n v="421"/>
    <n v="1047.51"/>
    <x v="11"/>
    <n v="9500"/>
    <s v="Kolkata Regional Hub"/>
    <x v="4"/>
  </r>
  <r>
    <n v="102056"/>
    <x v="2051"/>
    <x v="4"/>
    <s v="2025"/>
    <s v="Ecom Express"/>
    <x v="7"/>
    <x v="1"/>
    <x v="2"/>
    <s v="India"/>
    <n v="66"/>
    <n v="600"/>
    <n v="39600"/>
    <n v="250"/>
    <n v="39350"/>
    <n v="23100"/>
    <n v="23857.8"/>
    <n v="15742.2"/>
    <n v="38592.199999999997"/>
    <n v="517"/>
    <n v="757.8"/>
    <x v="14"/>
    <n v="350"/>
    <s v="Mumbai Mega Hub"/>
    <x v="2"/>
  </r>
  <r>
    <n v="102057"/>
    <x v="2052"/>
    <x v="8"/>
    <s v="2025"/>
    <s v="Ekart"/>
    <x v="5"/>
    <x v="0"/>
    <x v="3"/>
    <s v="India"/>
    <n v="63"/>
    <n v="2800"/>
    <n v="176400"/>
    <n v="1300"/>
    <n v="175100"/>
    <n v="94500"/>
    <n v="95042.04"/>
    <n v="81357.960000000006"/>
    <n v="174557.96"/>
    <n v="986"/>
    <n v="542.04"/>
    <x v="18"/>
    <n v="1500"/>
    <s v="Delhi NCR Mega Hub"/>
    <x v="3"/>
  </r>
  <r>
    <n v="102058"/>
    <x v="2053"/>
    <x v="0"/>
    <s v="2025"/>
    <s v="DHL"/>
    <x v="1"/>
    <x v="0"/>
    <x v="4"/>
    <s v="India"/>
    <n v="96"/>
    <n v="45000"/>
    <n v="4320000"/>
    <n v="13000"/>
    <n v="4307000"/>
    <n v="3072000"/>
    <n v="3072345.9"/>
    <n v="1247654.1000000001"/>
    <n v="4306654.0999999996"/>
    <n v="894"/>
    <n v="345.9"/>
    <x v="2"/>
    <n v="32000"/>
    <s v="Kolkata Regional Hub"/>
    <x v="4"/>
  </r>
  <r>
    <n v="102059"/>
    <x v="2054"/>
    <x v="7"/>
    <s v="2025"/>
    <s v="Delhivery"/>
    <x v="5"/>
    <x v="0"/>
    <x v="3"/>
    <s v="India"/>
    <n v="82"/>
    <n v="2800"/>
    <n v="229600"/>
    <n v="1300"/>
    <n v="228300"/>
    <n v="123000"/>
    <n v="123316.52"/>
    <n v="106283.48"/>
    <n v="227983.48"/>
    <n v="1096"/>
    <n v="316.52"/>
    <x v="18"/>
    <n v="1500"/>
    <s v="Delhi NCR Mega Hub"/>
    <x v="3"/>
  </r>
  <r>
    <n v="102060"/>
    <x v="2055"/>
    <x v="0"/>
    <s v="2025"/>
    <s v="Ekart"/>
    <x v="7"/>
    <x v="2"/>
    <x v="1"/>
    <s v="India"/>
    <n v="19"/>
    <n v="850"/>
    <n v="16150"/>
    <n v="300"/>
    <n v="15850"/>
    <n v="10450"/>
    <n v="11333.53"/>
    <n v="4816.4699999999993"/>
    <n v="14966.47"/>
    <n v="956"/>
    <n v="883.53"/>
    <x v="13"/>
    <n v="550"/>
    <s v="Nagpur Central Hub"/>
    <x v="1"/>
  </r>
  <r>
    <n v="102061"/>
    <x v="2056"/>
    <x v="6"/>
    <s v="2025"/>
    <s v="Blue Dart"/>
    <x v="1"/>
    <x v="1"/>
    <x v="4"/>
    <s v="India"/>
    <n v="10"/>
    <n v="45000"/>
    <n v="450000"/>
    <n v="13000"/>
    <n v="437000"/>
    <n v="320000"/>
    <n v="320333.03999999998"/>
    <n v="129666.96000000002"/>
    <n v="436666.96"/>
    <n v="757"/>
    <n v="333.04"/>
    <x v="2"/>
    <n v="32000"/>
    <s v="Kolkata Regional Hub"/>
    <x v="4"/>
  </r>
  <r>
    <n v="102062"/>
    <x v="2057"/>
    <x v="5"/>
    <s v="2025"/>
    <s v="Shadowfax"/>
    <x v="5"/>
    <x v="1"/>
    <x v="1"/>
    <s v="India"/>
    <n v="15"/>
    <n v="4500"/>
    <n v="67500"/>
    <n v="2000"/>
    <n v="65500"/>
    <n v="37500"/>
    <n v="38314.04"/>
    <n v="29185.96"/>
    <n v="64685.96"/>
    <n v="827"/>
    <n v="814.04"/>
    <x v="6"/>
    <n v="2500"/>
    <s v="Nagpur Central Hub"/>
    <x v="1"/>
  </r>
  <r>
    <n v="102063"/>
    <x v="2058"/>
    <x v="6"/>
    <s v="2025"/>
    <s v="Blue Dart"/>
    <x v="6"/>
    <x v="0"/>
    <x v="2"/>
    <s v="India"/>
    <n v="88"/>
    <n v="4500"/>
    <n v="396000"/>
    <n v="1700"/>
    <n v="394300"/>
    <n v="246400"/>
    <n v="246600.06"/>
    <n v="149399.94"/>
    <n v="394099.94"/>
    <n v="697"/>
    <n v="200.06"/>
    <x v="7"/>
    <n v="2800"/>
    <s v="Mumbai Mega Hub"/>
    <x v="2"/>
  </r>
  <r>
    <n v="102064"/>
    <x v="2059"/>
    <x v="10"/>
    <s v="2025"/>
    <s v="Delhivery"/>
    <x v="5"/>
    <x v="1"/>
    <x v="1"/>
    <s v="India"/>
    <n v="43"/>
    <n v="1800"/>
    <n v="77400"/>
    <n v="900"/>
    <n v="76500"/>
    <n v="38700"/>
    <n v="39263.82"/>
    <n v="38136.18"/>
    <n v="75936.179999999993"/>
    <n v="1171"/>
    <n v="563.82000000000005"/>
    <x v="9"/>
    <n v="900"/>
    <s v="Nagpur Central Hub"/>
    <x v="1"/>
  </r>
  <r>
    <n v="102065"/>
    <x v="2060"/>
    <x v="7"/>
    <s v="2025"/>
    <s v="Ecom Express"/>
    <x v="2"/>
    <x v="2"/>
    <x v="4"/>
    <s v="India"/>
    <n v="98"/>
    <n v="2500"/>
    <n v="245000"/>
    <n v="1000"/>
    <n v="244000"/>
    <n v="147000"/>
    <n v="147586.26"/>
    <n v="97413.739999999991"/>
    <n v="243413.74"/>
    <n v="541"/>
    <n v="586.26"/>
    <x v="12"/>
    <n v="1500"/>
    <s v="Kolkata Regional Hub"/>
    <x v="4"/>
  </r>
  <r>
    <n v="102066"/>
    <x v="2061"/>
    <x v="3"/>
    <s v="2025"/>
    <s v="Xpressbees"/>
    <x v="0"/>
    <x v="2"/>
    <x v="4"/>
    <s v="India"/>
    <n v="89"/>
    <n v="3200"/>
    <n v="284800"/>
    <n v="1200"/>
    <n v="283600"/>
    <n v="178000"/>
    <n v="180568.3"/>
    <n v="104231.70000000001"/>
    <n v="281031.7"/>
    <n v="549"/>
    <n v="2568.3000000000002"/>
    <x v="0"/>
    <n v="2000"/>
    <s v="Kolkata Regional Hub"/>
    <x v="4"/>
  </r>
  <r>
    <n v="102067"/>
    <x v="2062"/>
    <x v="8"/>
    <s v="2025"/>
    <s v="DHL"/>
    <x v="3"/>
    <x v="2"/>
    <x v="4"/>
    <s v="India"/>
    <n v="48"/>
    <n v="12000"/>
    <n v="576000"/>
    <n v="4000"/>
    <n v="572000"/>
    <n v="384000"/>
    <n v="384566.45"/>
    <n v="191433.55"/>
    <n v="571433.55000000005"/>
    <n v="674"/>
    <n v="566.45000000000005"/>
    <x v="4"/>
    <n v="8000"/>
    <s v="Kolkata Regional Hub"/>
    <x v="4"/>
  </r>
  <r>
    <n v="102068"/>
    <x v="2063"/>
    <x v="1"/>
    <s v="2025"/>
    <s v="Delhivery"/>
    <x v="7"/>
    <x v="1"/>
    <x v="0"/>
    <s v="India"/>
    <n v="33"/>
    <n v="850"/>
    <n v="28050"/>
    <n v="300"/>
    <n v="27750"/>
    <n v="18150"/>
    <n v="18592.009999999998"/>
    <n v="9457.9900000000016"/>
    <n v="27307.99"/>
    <n v="726"/>
    <n v="442.01"/>
    <x v="13"/>
    <n v="550"/>
    <s v="Bengaluru Regional Hub"/>
    <x v="0"/>
  </r>
  <r>
    <n v="102069"/>
    <x v="2064"/>
    <x v="10"/>
    <s v="2025"/>
    <s v="Xpressbees"/>
    <x v="7"/>
    <x v="0"/>
    <x v="2"/>
    <s v="India"/>
    <n v="6"/>
    <n v="1200"/>
    <n v="7200"/>
    <n v="400"/>
    <n v="6800"/>
    <n v="4800"/>
    <n v="6088.61"/>
    <n v="1111.3900000000003"/>
    <n v="5511.39"/>
    <n v="767"/>
    <n v="1288.6099999999999"/>
    <x v="15"/>
    <n v="800"/>
    <s v="Mumbai Mega Hub"/>
    <x v="2"/>
  </r>
  <r>
    <n v="102070"/>
    <x v="2065"/>
    <x v="10"/>
    <s v="2025"/>
    <s v="Ecom Express"/>
    <x v="3"/>
    <x v="1"/>
    <x v="0"/>
    <s v="India"/>
    <n v="67"/>
    <n v="8500"/>
    <n v="569500"/>
    <n v="3000"/>
    <n v="566500"/>
    <n v="368500"/>
    <n v="368826.94"/>
    <n v="200673.06"/>
    <n v="566173.06000000006"/>
    <n v="868"/>
    <n v="326.94"/>
    <x v="8"/>
    <n v="5500"/>
    <s v="Bengaluru Regional Hub"/>
    <x v="0"/>
  </r>
  <r>
    <n v="102071"/>
    <x v="2066"/>
    <x v="5"/>
    <s v="2025"/>
    <s v="Amazon Logistics"/>
    <x v="3"/>
    <x v="2"/>
    <x v="2"/>
    <s v="India"/>
    <n v="75"/>
    <n v="8500"/>
    <n v="637500"/>
    <n v="3000"/>
    <n v="634500"/>
    <n v="412500"/>
    <n v="414196.65"/>
    <n v="223303.34999999998"/>
    <n v="632803.35"/>
    <n v="650"/>
    <n v="1696.65"/>
    <x v="8"/>
    <n v="5500"/>
    <s v="Mumbai Mega Hub"/>
    <x v="2"/>
  </r>
  <r>
    <n v="102072"/>
    <x v="2067"/>
    <x v="6"/>
    <s v="2025"/>
    <s v="FedEx"/>
    <x v="1"/>
    <x v="0"/>
    <x v="3"/>
    <s v="India"/>
    <n v="50"/>
    <n v="45000"/>
    <n v="2250000"/>
    <n v="13000"/>
    <n v="2237000"/>
    <n v="1600000"/>
    <n v="1600581.44"/>
    <n v="649418.56000000006"/>
    <n v="2236418.56"/>
    <n v="357"/>
    <n v="581.44000000000005"/>
    <x v="2"/>
    <n v="32000"/>
    <s v="Delhi NCR Mega Hub"/>
    <x v="3"/>
  </r>
  <r>
    <n v="102073"/>
    <x v="2068"/>
    <x v="10"/>
    <s v="2025"/>
    <s v="Ecom Express"/>
    <x v="4"/>
    <x v="0"/>
    <x v="0"/>
    <s v="India"/>
    <n v="73"/>
    <n v="1500"/>
    <n v="109500"/>
    <n v="700"/>
    <n v="108800"/>
    <n v="58400"/>
    <n v="59606.04"/>
    <n v="49893.96"/>
    <n v="107593.96"/>
    <n v="979"/>
    <n v="1206.04"/>
    <x v="10"/>
    <n v="800"/>
    <s v="Bengaluru Regional Hub"/>
    <x v="0"/>
  </r>
  <r>
    <n v="102074"/>
    <x v="2069"/>
    <x v="6"/>
    <s v="2025"/>
    <s v="Xpressbees"/>
    <x v="0"/>
    <x v="2"/>
    <x v="1"/>
    <s v="India"/>
    <n v="97"/>
    <n v="6500"/>
    <n v="630500"/>
    <n v="2300"/>
    <n v="628200"/>
    <n v="407400"/>
    <n v="408374.2"/>
    <n v="222125.8"/>
    <n v="627225.80000000005"/>
    <n v="507"/>
    <n v="974.2"/>
    <x v="1"/>
    <n v="4200"/>
    <s v="Nagpur Central Hub"/>
    <x v="1"/>
  </r>
  <r>
    <n v="102075"/>
    <x v="2070"/>
    <x v="11"/>
    <s v="2025"/>
    <s v="Shadowfax"/>
    <x v="1"/>
    <x v="1"/>
    <x v="3"/>
    <s v="India"/>
    <n v="57"/>
    <n v="3500"/>
    <n v="199500"/>
    <n v="1300"/>
    <n v="198200"/>
    <n v="125400"/>
    <n v="126431.08"/>
    <n v="73068.92"/>
    <n v="197168.92"/>
    <n v="634"/>
    <n v="1031.08"/>
    <x v="16"/>
    <n v="2200"/>
    <s v="Delhi NCR Mega Hub"/>
    <x v="3"/>
  </r>
  <r>
    <n v="102076"/>
    <x v="2071"/>
    <x v="10"/>
    <s v="2025"/>
    <s v="Delhivery"/>
    <x v="4"/>
    <x v="2"/>
    <x v="0"/>
    <s v="India"/>
    <n v="63"/>
    <n v="1500"/>
    <n v="94500"/>
    <n v="700"/>
    <n v="93800"/>
    <n v="50400"/>
    <n v="50906.62"/>
    <n v="43593.38"/>
    <n v="93293.38"/>
    <n v="976"/>
    <n v="506.62"/>
    <x v="10"/>
    <n v="800"/>
    <s v="Bengaluru Regional Hub"/>
    <x v="0"/>
  </r>
  <r>
    <n v="102077"/>
    <x v="2072"/>
    <x v="3"/>
    <s v="2025"/>
    <s v="DHL"/>
    <x v="2"/>
    <x v="0"/>
    <x v="4"/>
    <s v="India"/>
    <n v="79"/>
    <n v="2500"/>
    <n v="197500"/>
    <n v="1000"/>
    <n v="196500"/>
    <n v="118500"/>
    <n v="119170.82"/>
    <n v="78329.179999999993"/>
    <n v="195829.18"/>
    <n v="1067"/>
    <n v="670.82"/>
    <x v="12"/>
    <n v="1500"/>
    <s v="Kolkata Regional Hub"/>
    <x v="4"/>
  </r>
  <r>
    <n v="102078"/>
    <x v="2073"/>
    <x v="1"/>
    <s v="2025"/>
    <s v="Ecom Express"/>
    <x v="1"/>
    <x v="0"/>
    <x v="2"/>
    <s v="India"/>
    <n v="43"/>
    <n v="45000"/>
    <n v="1935000"/>
    <n v="13000"/>
    <n v="1922000"/>
    <n v="1376000"/>
    <n v="1377208.06"/>
    <n v="557791.93999999994"/>
    <n v="1920791.94"/>
    <n v="613"/>
    <n v="1208.06"/>
    <x v="2"/>
    <n v="32000"/>
    <s v="Mumbai Mega Hub"/>
    <x v="2"/>
  </r>
  <r>
    <n v="102079"/>
    <x v="2074"/>
    <x v="3"/>
    <s v="2025"/>
    <s v="Ecom Express"/>
    <x v="7"/>
    <x v="0"/>
    <x v="4"/>
    <s v="India"/>
    <n v="91"/>
    <n v="1200"/>
    <n v="109200"/>
    <n v="400"/>
    <n v="108800"/>
    <n v="72800"/>
    <n v="73787.490000000005"/>
    <n v="35412.509999999995"/>
    <n v="107812.51"/>
    <n v="538"/>
    <n v="987.49"/>
    <x v="15"/>
    <n v="800"/>
    <s v="Kolkata Regional Hub"/>
    <x v="4"/>
  </r>
  <r>
    <n v="102080"/>
    <x v="2075"/>
    <x v="7"/>
    <s v="2025"/>
    <s v="Amazon Logistics"/>
    <x v="4"/>
    <x v="0"/>
    <x v="4"/>
    <s v="India"/>
    <n v="62"/>
    <n v="5500"/>
    <n v="341000"/>
    <n v="2000"/>
    <n v="339000"/>
    <n v="217000"/>
    <n v="218002.8"/>
    <n v="122997.20000000001"/>
    <n v="337997.2"/>
    <n v="390"/>
    <n v="1002.8"/>
    <x v="5"/>
    <n v="3500"/>
    <s v="Kolkata Regional Hub"/>
    <x v="4"/>
  </r>
  <r>
    <n v="102081"/>
    <x v="2076"/>
    <x v="4"/>
    <s v="2025"/>
    <s v="Shadowfax"/>
    <x v="7"/>
    <x v="2"/>
    <x v="4"/>
    <s v="India"/>
    <n v="93"/>
    <n v="600"/>
    <n v="55800"/>
    <n v="250"/>
    <n v="55550"/>
    <n v="32550"/>
    <n v="33385.51"/>
    <n v="22414.489999999998"/>
    <n v="54714.49"/>
    <n v="970"/>
    <n v="835.51"/>
    <x v="14"/>
    <n v="350"/>
    <s v="Kolkata Regional Hub"/>
    <x v="4"/>
  </r>
  <r>
    <n v="102082"/>
    <x v="2077"/>
    <x v="3"/>
    <s v="2025"/>
    <s v="FedEx"/>
    <x v="2"/>
    <x v="2"/>
    <x v="2"/>
    <s v="India"/>
    <n v="87"/>
    <n v="450"/>
    <n v="39150"/>
    <n v="250"/>
    <n v="38900"/>
    <n v="17400"/>
    <n v="17718.16"/>
    <n v="21431.84"/>
    <n v="38581.839999999997"/>
    <n v="717"/>
    <n v="318.16000000000003"/>
    <x v="3"/>
    <n v="200"/>
    <s v="Mumbai Mega Hub"/>
    <x v="2"/>
  </r>
  <r>
    <n v="102083"/>
    <x v="2078"/>
    <x v="3"/>
    <s v="2025"/>
    <s v="FedEx"/>
    <x v="0"/>
    <x v="0"/>
    <x v="3"/>
    <s v="India"/>
    <n v="46"/>
    <n v="3200"/>
    <n v="147200"/>
    <n v="1200"/>
    <n v="146000"/>
    <n v="92000"/>
    <n v="92220.12"/>
    <n v="54979.880000000005"/>
    <n v="145779.88"/>
    <n v="443"/>
    <n v="220.12"/>
    <x v="0"/>
    <n v="2000"/>
    <s v="Delhi NCR Mega Hub"/>
    <x v="3"/>
  </r>
  <r>
    <n v="102084"/>
    <x v="2079"/>
    <x v="9"/>
    <s v="2025"/>
    <s v="Shadowfax"/>
    <x v="1"/>
    <x v="0"/>
    <x v="0"/>
    <s v="India"/>
    <n v="75"/>
    <n v="45000"/>
    <n v="3375000"/>
    <n v="13000"/>
    <n v="3362000"/>
    <n v="2400000"/>
    <n v="2400454.35"/>
    <n v="974545.64999999991"/>
    <n v="3361545.65"/>
    <n v="435"/>
    <n v="454.35"/>
    <x v="2"/>
    <n v="32000"/>
    <s v="Bengaluru Regional Hub"/>
    <x v="0"/>
  </r>
  <r>
    <n v="102085"/>
    <x v="2080"/>
    <x v="9"/>
    <s v="2025"/>
    <s v="Blue Dart"/>
    <x v="0"/>
    <x v="0"/>
    <x v="4"/>
    <s v="India"/>
    <n v="77"/>
    <n v="3200"/>
    <n v="246400"/>
    <n v="1200"/>
    <n v="245200"/>
    <n v="154000"/>
    <n v="154255.54999999999"/>
    <n v="92144.450000000012"/>
    <n v="244944.45"/>
    <n v="518"/>
    <n v="255.55"/>
    <x v="0"/>
    <n v="2000"/>
    <s v="Kolkata Regional Hub"/>
    <x v="4"/>
  </r>
  <r>
    <n v="102086"/>
    <x v="2081"/>
    <x v="3"/>
    <s v="2025"/>
    <s v="Shadowfax"/>
    <x v="6"/>
    <x v="2"/>
    <x v="0"/>
    <s v="India"/>
    <n v="17"/>
    <n v="4500"/>
    <n v="76500"/>
    <n v="1700"/>
    <n v="74800"/>
    <n v="47600"/>
    <n v="49018.44"/>
    <n v="27481.559999999998"/>
    <n v="73381.56"/>
    <n v="711"/>
    <n v="1418.44"/>
    <x v="7"/>
    <n v="2800"/>
    <s v="Bengaluru Regional Hub"/>
    <x v="0"/>
  </r>
  <r>
    <n v="102087"/>
    <x v="2082"/>
    <x v="9"/>
    <s v="2025"/>
    <s v="Blue Dart"/>
    <x v="0"/>
    <x v="1"/>
    <x v="4"/>
    <s v="India"/>
    <n v="73"/>
    <n v="6500"/>
    <n v="474500"/>
    <n v="2300"/>
    <n v="472200"/>
    <n v="306600"/>
    <n v="307007.74"/>
    <n v="167492.26"/>
    <n v="471792.26"/>
    <n v="1104"/>
    <n v="407.74"/>
    <x v="1"/>
    <n v="4200"/>
    <s v="Kolkata Regional Hub"/>
    <x v="4"/>
  </r>
  <r>
    <n v="102088"/>
    <x v="2083"/>
    <x v="2"/>
    <s v="2025"/>
    <s v="Ecom Express"/>
    <x v="7"/>
    <x v="0"/>
    <x v="4"/>
    <s v="India"/>
    <n v="10"/>
    <n v="1200"/>
    <n v="12000"/>
    <n v="400"/>
    <n v="11600"/>
    <n v="8000"/>
    <n v="8884.7900000000009"/>
    <n v="3115.2099999999991"/>
    <n v="10715.21"/>
    <n v="567"/>
    <n v="884.79"/>
    <x v="15"/>
    <n v="800"/>
    <s v="Kolkata Regional Hub"/>
    <x v="4"/>
  </r>
  <r>
    <n v="102089"/>
    <x v="2084"/>
    <x v="3"/>
    <s v="2025"/>
    <s v="Delhivery"/>
    <x v="4"/>
    <x v="1"/>
    <x v="3"/>
    <s v="India"/>
    <n v="60"/>
    <n v="5500"/>
    <n v="330000"/>
    <n v="2000"/>
    <n v="328000"/>
    <n v="210000"/>
    <n v="210790.62"/>
    <n v="119209.38"/>
    <n v="327209.38"/>
    <n v="710"/>
    <n v="790.62"/>
    <x v="5"/>
    <n v="3500"/>
    <s v="Delhi NCR Mega Hub"/>
    <x v="3"/>
  </r>
  <r>
    <n v="102090"/>
    <x v="2085"/>
    <x v="2"/>
    <s v="2025"/>
    <s v="Ecom Express"/>
    <x v="1"/>
    <x v="0"/>
    <x v="3"/>
    <s v="India"/>
    <n v="87"/>
    <n v="25000"/>
    <n v="2175000"/>
    <n v="7000"/>
    <n v="2168000"/>
    <n v="1566000"/>
    <n v="1566797.66"/>
    <n v="608202.34000000008"/>
    <n v="2167202.34"/>
    <n v="475"/>
    <n v="797.66"/>
    <x v="17"/>
    <n v="18000"/>
    <s v="Delhi NCR Mega Hub"/>
    <x v="3"/>
  </r>
  <r>
    <n v="102091"/>
    <x v="2086"/>
    <x v="3"/>
    <s v="2025"/>
    <s v="Shadowfax"/>
    <x v="1"/>
    <x v="0"/>
    <x v="1"/>
    <s v="India"/>
    <n v="51"/>
    <n v="3500"/>
    <n v="178500"/>
    <n v="1300"/>
    <n v="177200"/>
    <n v="112200"/>
    <n v="112670.58"/>
    <n v="65829.42"/>
    <n v="176729.42"/>
    <n v="615"/>
    <n v="470.58"/>
    <x v="16"/>
    <n v="2200"/>
    <s v="Nagpur Central Hub"/>
    <x v="1"/>
  </r>
  <r>
    <n v="102092"/>
    <x v="2087"/>
    <x v="9"/>
    <s v="2025"/>
    <s v="Blue Dart"/>
    <x v="0"/>
    <x v="2"/>
    <x v="4"/>
    <s v="India"/>
    <n v="16"/>
    <n v="3200"/>
    <n v="51200"/>
    <n v="1200"/>
    <n v="50000"/>
    <n v="32000"/>
    <n v="32340.71"/>
    <n v="18859.29"/>
    <n v="49659.29"/>
    <n v="866"/>
    <n v="340.71"/>
    <x v="0"/>
    <n v="2000"/>
    <s v="Kolkata Regional Hub"/>
    <x v="4"/>
  </r>
  <r>
    <n v="102093"/>
    <x v="2088"/>
    <x v="8"/>
    <s v="2025"/>
    <s v="Ecom Express"/>
    <x v="6"/>
    <x v="2"/>
    <x v="0"/>
    <s v="India"/>
    <n v="96"/>
    <n v="4500"/>
    <n v="432000"/>
    <n v="1700"/>
    <n v="430300"/>
    <n v="268800"/>
    <n v="271785.37"/>
    <n v="160214.63"/>
    <n v="427314.63"/>
    <n v="301"/>
    <n v="2985.37"/>
    <x v="7"/>
    <n v="2800"/>
    <s v="Bengaluru Regional Hub"/>
    <x v="0"/>
  </r>
  <r>
    <n v="102094"/>
    <x v="2089"/>
    <x v="0"/>
    <s v="2025"/>
    <s v="Ecom Express"/>
    <x v="7"/>
    <x v="1"/>
    <x v="1"/>
    <s v="India"/>
    <n v="2"/>
    <n v="600"/>
    <n v="1200"/>
    <n v="250"/>
    <n v="950"/>
    <n v="700"/>
    <n v="1383.8400000000001"/>
    <n v="-183.84000000000015"/>
    <n v="266.15999999999997"/>
    <n v="672"/>
    <n v="683.84"/>
    <x v="14"/>
    <n v="350"/>
    <s v="Nagpur Central Hub"/>
    <x v="1"/>
  </r>
  <r>
    <n v="102095"/>
    <x v="2090"/>
    <x v="0"/>
    <s v="2025"/>
    <s v="Ecom Express"/>
    <x v="0"/>
    <x v="0"/>
    <x v="4"/>
    <s v="India"/>
    <n v="49"/>
    <n v="6500"/>
    <n v="318500"/>
    <n v="2300"/>
    <n v="316200"/>
    <n v="205800"/>
    <n v="206668.44"/>
    <n v="111831.56"/>
    <n v="315331.56"/>
    <n v="601"/>
    <n v="868.44"/>
    <x v="1"/>
    <n v="4200"/>
    <s v="Kolkata Regional Hub"/>
    <x v="4"/>
  </r>
  <r>
    <n v="102096"/>
    <x v="2091"/>
    <x v="6"/>
    <s v="2025"/>
    <s v="Shadowfax"/>
    <x v="4"/>
    <x v="1"/>
    <x v="0"/>
    <s v="India"/>
    <n v="87"/>
    <n v="5500"/>
    <n v="478500"/>
    <n v="2000"/>
    <n v="476500"/>
    <n v="304500"/>
    <n v="305102.48"/>
    <n v="173397.52000000002"/>
    <n v="475897.52"/>
    <n v="945"/>
    <n v="602.48"/>
    <x v="5"/>
    <n v="3500"/>
    <s v="Bengaluru Regional Hub"/>
    <x v="0"/>
  </r>
  <r>
    <n v="102097"/>
    <x v="2092"/>
    <x v="0"/>
    <s v="2025"/>
    <s v="FedEx"/>
    <x v="3"/>
    <x v="2"/>
    <x v="0"/>
    <s v="India"/>
    <n v="15"/>
    <n v="8500"/>
    <n v="127500"/>
    <n v="3000"/>
    <n v="124500"/>
    <n v="82500"/>
    <n v="82925.009999999995"/>
    <n v="44574.990000000005"/>
    <n v="124074.99"/>
    <n v="493"/>
    <n v="425.01"/>
    <x v="8"/>
    <n v="5500"/>
    <s v="Bengaluru Regional Hub"/>
    <x v="0"/>
  </r>
  <r>
    <n v="102098"/>
    <x v="2093"/>
    <x v="5"/>
    <s v="2025"/>
    <s v="Ekart"/>
    <x v="3"/>
    <x v="0"/>
    <x v="1"/>
    <s v="India"/>
    <n v="32"/>
    <n v="8500"/>
    <n v="272000"/>
    <n v="3000"/>
    <n v="269000"/>
    <n v="176000"/>
    <n v="176821.86"/>
    <n v="95178.140000000014"/>
    <n v="268178.14"/>
    <n v="702"/>
    <n v="821.86"/>
    <x v="8"/>
    <n v="5500"/>
    <s v="Nagpur Central Hub"/>
    <x v="1"/>
  </r>
  <r>
    <n v="102099"/>
    <x v="2094"/>
    <x v="3"/>
    <s v="2025"/>
    <s v="Ecom Express"/>
    <x v="0"/>
    <x v="1"/>
    <x v="0"/>
    <s v="India"/>
    <n v="88"/>
    <n v="3200"/>
    <n v="281600"/>
    <n v="1200"/>
    <n v="280400"/>
    <n v="176000"/>
    <n v="176628.22"/>
    <n v="104971.78"/>
    <n v="279771.78000000003"/>
    <n v="352"/>
    <n v="628.22"/>
    <x v="0"/>
    <n v="2000"/>
    <s v="Bengaluru Regional Hub"/>
    <x v="0"/>
  </r>
  <r>
    <n v="102100"/>
    <x v="2095"/>
    <x v="10"/>
    <s v="2025"/>
    <s v="Amazon Logistics"/>
    <x v="6"/>
    <x v="2"/>
    <x v="4"/>
    <s v="India"/>
    <n v="95"/>
    <n v="15000"/>
    <n v="1425000"/>
    <n v="5500"/>
    <n v="1419500"/>
    <n v="902500"/>
    <n v="902816.18"/>
    <n v="522183.81999999995"/>
    <n v="1419183.82"/>
    <n v="409"/>
    <n v="316.18"/>
    <x v="11"/>
    <n v="9500"/>
    <s v="Kolkata Regional Hub"/>
    <x v="4"/>
  </r>
  <r>
    <n v="102101"/>
    <x v="2096"/>
    <x v="1"/>
    <s v="2025"/>
    <s v="Ecom Express"/>
    <x v="5"/>
    <x v="0"/>
    <x v="4"/>
    <s v="India"/>
    <n v="75"/>
    <n v="4500"/>
    <n v="337500"/>
    <n v="2000"/>
    <n v="335500"/>
    <n v="187500"/>
    <n v="188348.86"/>
    <n v="149151.14000000001"/>
    <n v="334651.14"/>
    <n v="1132"/>
    <n v="848.86"/>
    <x v="6"/>
    <n v="2500"/>
    <s v="Kolkata Regional Hub"/>
    <x v="4"/>
  </r>
  <r>
    <n v="102102"/>
    <x v="2097"/>
    <x v="1"/>
    <s v="2025"/>
    <s v="Ecom Express"/>
    <x v="7"/>
    <x v="1"/>
    <x v="4"/>
    <s v="India"/>
    <n v="87"/>
    <n v="1200"/>
    <n v="104400"/>
    <n v="400"/>
    <n v="104000"/>
    <n v="69600"/>
    <n v="70147.429999999993"/>
    <n v="34252.570000000007"/>
    <n v="103452.57"/>
    <n v="890"/>
    <n v="547.42999999999995"/>
    <x v="15"/>
    <n v="800"/>
    <s v="Kolkata Regional Hub"/>
    <x v="4"/>
  </r>
  <r>
    <n v="102103"/>
    <x v="2098"/>
    <x v="8"/>
    <s v="2025"/>
    <s v="Delhivery"/>
    <x v="4"/>
    <x v="1"/>
    <x v="0"/>
    <s v="India"/>
    <n v="89"/>
    <n v="5500"/>
    <n v="489500"/>
    <n v="2000"/>
    <n v="487500"/>
    <n v="311500"/>
    <n v="311781.71000000002"/>
    <n v="177718.28999999998"/>
    <n v="487218.29"/>
    <n v="539"/>
    <n v="281.70999999999998"/>
    <x v="5"/>
    <n v="3500"/>
    <s v="Bengaluru Regional Hub"/>
    <x v="0"/>
  </r>
  <r>
    <n v="102104"/>
    <x v="2099"/>
    <x v="6"/>
    <s v="2025"/>
    <s v="Amazon Logistics"/>
    <x v="1"/>
    <x v="2"/>
    <x v="1"/>
    <s v="India"/>
    <n v="56"/>
    <n v="25000"/>
    <n v="1400000"/>
    <n v="7000"/>
    <n v="1393000"/>
    <n v="1008000"/>
    <n v="1008448.25"/>
    <n v="391551.75"/>
    <n v="1392551.75"/>
    <n v="603"/>
    <n v="448.25"/>
    <x v="17"/>
    <n v="18000"/>
    <s v="Nagpur Central Hub"/>
    <x v="1"/>
  </r>
  <r>
    <n v="102105"/>
    <x v="2100"/>
    <x v="1"/>
    <s v="2025"/>
    <s v="Xpressbees"/>
    <x v="3"/>
    <x v="0"/>
    <x v="0"/>
    <s v="India"/>
    <n v="70"/>
    <n v="8500"/>
    <n v="595000"/>
    <n v="3000"/>
    <n v="592000"/>
    <n v="385000"/>
    <n v="385402.39"/>
    <n v="209597.61"/>
    <n v="591597.61"/>
    <n v="473"/>
    <n v="402.39"/>
    <x v="8"/>
    <n v="5500"/>
    <s v="Bengaluru Regional Hub"/>
    <x v="0"/>
  </r>
  <r>
    <n v="102106"/>
    <x v="2101"/>
    <x v="8"/>
    <s v="2025"/>
    <s v="Ekart"/>
    <x v="1"/>
    <x v="1"/>
    <x v="3"/>
    <s v="India"/>
    <n v="50"/>
    <n v="3500"/>
    <n v="175000"/>
    <n v="1300"/>
    <n v="173700"/>
    <n v="110000"/>
    <n v="110453.12"/>
    <n v="64546.880000000005"/>
    <n v="173246.88"/>
    <n v="563"/>
    <n v="453.12"/>
    <x v="16"/>
    <n v="2200"/>
    <s v="Delhi NCR Mega Hub"/>
    <x v="3"/>
  </r>
  <r>
    <n v="102107"/>
    <x v="2102"/>
    <x v="3"/>
    <s v="2025"/>
    <s v="Delhivery"/>
    <x v="1"/>
    <x v="0"/>
    <x v="0"/>
    <s v="India"/>
    <n v="46"/>
    <n v="25000"/>
    <n v="1150000"/>
    <n v="7000"/>
    <n v="1143000"/>
    <n v="828000"/>
    <n v="830655.22"/>
    <n v="319344.78000000003"/>
    <n v="1140344.78"/>
    <n v="341"/>
    <n v="2655.22"/>
    <x v="17"/>
    <n v="18000"/>
    <s v="Bengaluru Regional Hub"/>
    <x v="0"/>
  </r>
  <r>
    <n v="102108"/>
    <x v="2103"/>
    <x v="7"/>
    <s v="2025"/>
    <s v="FedEx"/>
    <x v="4"/>
    <x v="0"/>
    <x v="1"/>
    <s v="India"/>
    <n v="41"/>
    <n v="1500"/>
    <n v="61500"/>
    <n v="700"/>
    <n v="60800"/>
    <n v="32800"/>
    <n v="33714.31"/>
    <n v="27785.690000000002"/>
    <n v="59885.69"/>
    <n v="886"/>
    <n v="914.31"/>
    <x v="10"/>
    <n v="800"/>
    <s v="Nagpur Central Hub"/>
    <x v="1"/>
  </r>
  <r>
    <n v="102109"/>
    <x v="2104"/>
    <x v="6"/>
    <s v="2025"/>
    <s v="Xpressbees"/>
    <x v="1"/>
    <x v="2"/>
    <x v="1"/>
    <s v="India"/>
    <n v="33"/>
    <n v="25000"/>
    <n v="825000"/>
    <n v="7000"/>
    <n v="818000"/>
    <n v="594000"/>
    <n v="594944.66"/>
    <n v="230055.33999999997"/>
    <n v="817055.34"/>
    <n v="533"/>
    <n v="944.66"/>
    <x v="17"/>
    <n v="18000"/>
    <s v="Nagpur Central Hub"/>
    <x v="1"/>
  </r>
  <r>
    <n v="102110"/>
    <x v="2105"/>
    <x v="3"/>
    <s v="2025"/>
    <s v="Ekart"/>
    <x v="7"/>
    <x v="0"/>
    <x v="2"/>
    <s v="India"/>
    <n v="17"/>
    <n v="850"/>
    <n v="14450"/>
    <n v="300"/>
    <n v="14150"/>
    <n v="9350"/>
    <n v="9911.7199999999993"/>
    <n v="4538.2800000000007"/>
    <n v="13588.28"/>
    <n v="1123"/>
    <n v="561.72"/>
    <x v="13"/>
    <n v="550"/>
    <s v="Mumbai Mega Hub"/>
    <x v="2"/>
  </r>
  <r>
    <n v="102111"/>
    <x v="2106"/>
    <x v="3"/>
    <s v="2025"/>
    <s v="Ekart"/>
    <x v="4"/>
    <x v="0"/>
    <x v="1"/>
    <s v="India"/>
    <n v="93"/>
    <n v="5500"/>
    <n v="511500"/>
    <n v="2000"/>
    <n v="509500"/>
    <n v="325500"/>
    <n v="326142.86"/>
    <n v="185357.14"/>
    <n v="508857.14"/>
    <n v="823"/>
    <n v="642.86"/>
    <x v="5"/>
    <n v="3500"/>
    <s v="Nagpur Central Hub"/>
    <x v="1"/>
  </r>
  <r>
    <n v="102112"/>
    <x v="2107"/>
    <x v="4"/>
    <s v="2025"/>
    <s v="Xpressbees"/>
    <x v="4"/>
    <x v="1"/>
    <x v="2"/>
    <s v="India"/>
    <n v="74"/>
    <n v="5500"/>
    <n v="407000"/>
    <n v="2000"/>
    <n v="405000"/>
    <n v="259000"/>
    <n v="260747.61"/>
    <n v="146252.39000000001"/>
    <n v="403252.39"/>
    <n v="990"/>
    <n v="1747.61"/>
    <x v="5"/>
    <n v="3500"/>
    <s v="Mumbai Mega Hub"/>
    <x v="2"/>
  </r>
  <r>
    <n v="102113"/>
    <x v="2108"/>
    <x v="6"/>
    <s v="2025"/>
    <s v="Delhivery"/>
    <x v="1"/>
    <x v="1"/>
    <x v="3"/>
    <s v="India"/>
    <n v="72"/>
    <n v="3500"/>
    <n v="252000"/>
    <n v="1300"/>
    <n v="250700"/>
    <n v="158400"/>
    <n v="159126.91"/>
    <n v="92873.09"/>
    <n v="249973.09"/>
    <n v="497"/>
    <n v="726.91"/>
    <x v="16"/>
    <n v="2200"/>
    <s v="Delhi NCR Mega Hub"/>
    <x v="3"/>
  </r>
  <r>
    <n v="102114"/>
    <x v="2109"/>
    <x v="8"/>
    <s v="2025"/>
    <s v="Xpressbees"/>
    <x v="6"/>
    <x v="0"/>
    <x v="0"/>
    <s v="India"/>
    <n v="59"/>
    <n v="15000"/>
    <n v="885000"/>
    <n v="5500"/>
    <n v="879500"/>
    <n v="560500"/>
    <n v="561459.30000000005"/>
    <n v="323540.69999999995"/>
    <n v="878540.7"/>
    <n v="600"/>
    <n v="959.3"/>
    <x v="11"/>
    <n v="9500"/>
    <s v="Bengaluru Regional Hub"/>
    <x v="0"/>
  </r>
  <r>
    <n v="102115"/>
    <x v="2110"/>
    <x v="0"/>
    <s v="2025"/>
    <s v="DHL"/>
    <x v="4"/>
    <x v="1"/>
    <x v="4"/>
    <s v="India"/>
    <n v="98"/>
    <n v="1500"/>
    <n v="147000"/>
    <n v="700"/>
    <n v="146300"/>
    <n v="78400"/>
    <n v="78572.39"/>
    <n v="68427.61"/>
    <n v="146127.60999999999"/>
    <n v="699"/>
    <n v="172.39"/>
    <x v="10"/>
    <n v="800"/>
    <s v="Kolkata Regional Hub"/>
    <x v="4"/>
  </r>
  <r>
    <n v="102116"/>
    <x v="2111"/>
    <x v="8"/>
    <s v="2025"/>
    <s v="Amazon Logistics"/>
    <x v="2"/>
    <x v="1"/>
    <x v="0"/>
    <s v="India"/>
    <n v="17"/>
    <n v="450"/>
    <n v="7650"/>
    <n v="250"/>
    <n v="7400"/>
    <n v="3400"/>
    <n v="4071.66"/>
    <n v="3578.34"/>
    <n v="6728.34"/>
    <n v="816"/>
    <n v="671.66"/>
    <x v="3"/>
    <n v="200"/>
    <s v="Bengaluru Regional Hub"/>
    <x v="0"/>
  </r>
  <r>
    <n v="102117"/>
    <x v="2112"/>
    <x v="7"/>
    <s v="2025"/>
    <s v="FedEx"/>
    <x v="3"/>
    <x v="0"/>
    <x v="0"/>
    <s v="India"/>
    <n v="74"/>
    <n v="12000"/>
    <n v="888000"/>
    <n v="4000"/>
    <n v="884000"/>
    <n v="592000"/>
    <n v="592821.47"/>
    <n v="295178.53000000003"/>
    <n v="883178.53"/>
    <n v="525"/>
    <n v="821.47"/>
    <x v="4"/>
    <n v="8000"/>
    <s v="Bengaluru Regional Hub"/>
    <x v="0"/>
  </r>
  <r>
    <n v="102118"/>
    <x v="2113"/>
    <x v="10"/>
    <s v="2025"/>
    <s v="Amazon Logistics"/>
    <x v="0"/>
    <x v="1"/>
    <x v="3"/>
    <s v="India"/>
    <n v="50"/>
    <n v="3200"/>
    <n v="160000"/>
    <n v="1200"/>
    <n v="158800"/>
    <n v="100000"/>
    <n v="100512.37"/>
    <n v="59487.630000000005"/>
    <n v="158287.63"/>
    <n v="752"/>
    <n v="512.37"/>
    <x v="0"/>
    <n v="2000"/>
    <s v="Delhi NCR Mega Hub"/>
    <x v="3"/>
  </r>
  <r>
    <n v="102119"/>
    <x v="2114"/>
    <x v="0"/>
    <s v="2025"/>
    <s v="Ekart"/>
    <x v="5"/>
    <x v="0"/>
    <x v="3"/>
    <s v="India"/>
    <n v="32"/>
    <n v="2800"/>
    <n v="89600"/>
    <n v="1300"/>
    <n v="88300"/>
    <n v="48000"/>
    <n v="49043.78"/>
    <n v="40556.22"/>
    <n v="87256.22"/>
    <n v="668"/>
    <n v="1043.78"/>
    <x v="18"/>
    <n v="1500"/>
    <s v="Delhi NCR Mega Hub"/>
    <x v="3"/>
  </r>
  <r>
    <n v="102120"/>
    <x v="2115"/>
    <x v="2"/>
    <s v="2025"/>
    <s v="Ekart"/>
    <x v="3"/>
    <x v="1"/>
    <x v="0"/>
    <s v="India"/>
    <n v="86"/>
    <n v="8500"/>
    <n v="731000"/>
    <n v="3000"/>
    <n v="728000"/>
    <n v="473000"/>
    <n v="473209.26"/>
    <n v="257790.74"/>
    <n v="727790.74"/>
    <n v="501"/>
    <n v="209.26"/>
    <x v="8"/>
    <n v="5500"/>
    <s v="Bengaluru Regional Hub"/>
    <x v="0"/>
  </r>
  <r>
    <n v="102121"/>
    <x v="2116"/>
    <x v="1"/>
    <s v="2025"/>
    <s v="Ekart"/>
    <x v="0"/>
    <x v="0"/>
    <x v="3"/>
    <s v="India"/>
    <n v="30"/>
    <n v="3200"/>
    <n v="96000"/>
    <n v="1200"/>
    <n v="94800"/>
    <n v="60000"/>
    <n v="61497"/>
    <n v="34503"/>
    <n v="93303"/>
    <n v="661"/>
    <n v="1497"/>
    <x v="0"/>
    <n v="2000"/>
    <s v="Delhi NCR Mega Hub"/>
    <x v="3"/>
  </r>
  <r>
    <n v="102122"/>
    <x v="2117"/>
    <x v="0"/>
    <s v="2025"/>
    <s v="Delhivery"/>
    <x v="4"/>
    <x v="0"/>
    <x v="2"/>
    <s v="India"/>
    <n v="75"/>
    <n v="1500"/>
    <n v="112500"/>
    <n v="700"/>
    <n v="111800"/>
    <n v="60000"/>
    <n v="61131.71"/>
    <n v="51368.29"/>
    <n v="110668.29"/>
    <n v="538"/>
    <n v="1131.71"/>
    <x v="10"/>
    <n v="800"/>
    <s v="Mumbai Mega Hub"/>
    <x v="2"/>
  </r>
  <r>
    <n v="102123"/>
    <x v="2118"/>
    <x v="8"/>
    <s v="2025"/>
    <s v="Delhivery"/>
    <x v="5"/>
    <x v="1"/>
    <x v="4"/>
    <s v="India"/>
    <n v="34"/>
    <n v="1800"/>
    <n v="61200"/>
    <n v="900"/>
    <n v="60300"/>
    <n v="30600"/>
    <n v="33098.699999999997"/>
    <n v="28101.300000000003"/>
    <n v="57801.3"/>
    <n v="467"/>
    <n v="2498.6999999999998"/>
    <x v="9"/>
    <n v="900"/>
    <s v="Kolkata Regional Hub"/>
    <x v="4"/>
  </r>
  <r>
    <n v="102124"/>
    <x v="2119"/>
    <x v="2"/>
    <s v="2025"/>
    <s v="Delhivery"/>
    <x v="4"/>
    <x v="0"/>
    <x v="1"/>
    <s v="India"/>
    <n v="49"/>
    <n v="1500"/>
    <n v="73500"/>
    <n v="700"/>
    <n v="72800"/>
    <n v="39200"/>
    <n v="39590.269999999997"/>
    <n v="33909.730000000003"/>
    <n v="72409.73"/>
    <n v="720"/>
    <n v="390.27"/>
    <x v="10"/>
    <n v="800"/>
    <s v="Nagpur Central Hub"/>
    <x v="1"/>
  </r>
  <r>
    <n v="102125"/>
    <x v="2120"/>
    <x v="5"/>
    <s v="2025"/>
    <s v="Xpressbees"/>
    <x v="1"/>
    <x v="2"/>
    <x v="1"/>
    <s v="India"/>
    <n v="25"/>
    <n v="45000"/>
    <n v="1125000"/>
    <n v="13000"/>
    <n v="1112000"/>
    <n v="800000"/>
    <n v="800298.64"/>
    <n v="324701.36"/>
    <n v="1111701.3600000001"/>
    <n v="1178"/>
    <n v="298.64"/>
    <x v="2"/>
    <n v="32000"/>
    <s v="Nagpur Central Hub"/>
    <x v="1"/>
  </r>
  <r>
    <n v="102126"/>
    <x v="2121"/>
    <x v="3"/>
    <s v="2025"/>
    <s v="DHL"/>
    <x v="4"/>
    <x v="2"/>
    <x v="1"/>
    <s v="India"/>
    <n v="89"/>
    <n v="5500"/>
    <n v="489500"/>
    <n v="2000"/>
    <n v="487500"/>
    <n v="311500"/>
    <n v="312202.78000000003"/>
    <n v="177297.21999999997"/>
    <n v="486797.22"/>
    <n v="749"/>
    <n v="702.78"/>
    <x v="5"/>
    <n v="3500"/>
    <s v="Nagpur Central Hub"/>
    <x v="1"/>
  </r>
  <r>
    <n v="102127"/>
    <x v="2122"/>
    <x v="10"/>
    <s v="2025"/>
    <s v="Ekart"/>
    <x v="1"/>
    <x v="0"/>
    <x v="4"/>
    <s v="India"/>
    <n v="59"/>
    <n v="25000"/>
    <n v="1475000"/>
    <n v="7000"/>
    <n v="1468000"/>
    <n v="1062000"/>
    <n v="1063412.18"/>
    <n v="411587.82000000007"/>
    <n v="1466587.82"/>
    <n v="1153"/>
    <n v="1412.18"/>
    <x v="17"/>
    <n v="18000"/>
    <s v="Kolkata Regional Hub"/>
    <x v="4"/>
  </r>
  <r>
    <n v="102128"/>
    <x v="2123"/>
    <x v="8"/>
    <s v="2025"/>
    <s v="Blue Dart"/>
    <x v="7"/>
    <x v="2"/>
    <x v="3"/>
    <s v="India"/>
    <n v="10"/>
    <n v="1200"/>
    <n v="12000"/>
    <n v="400"/>
    <n v="11600"/>
    <n v="8000"/>
    <n v="8917.5400000000009"/>
    <n v="3082.4599999999991"/>
    <n v="10682.46"/>
    <n v="594"/>
    <n v="917.54"/>
    <x v="15"/>
    <n v="800"/>
    <s v="Delhi NCR Mega Hub"/>
    <x v="3"/>
  </r>
  <r>
    <n v="102129"/>
    <x v="2124"/>
    <x v="10"/>
    <s v="2025"/>
    <s v="DHL"/>
    <x v="3"/>
    <x v="1"/>
    <x v="4"/>
    <s v="India"/>
    <n v="85"/>
    <n v="12000"/>
    <n v="1020000"/>
    <n v="4000"/>
    <n v="1016000"/>
    <n v="680000"/>
    <n v="680990.06"/>
    <n v="339009.93999999994"/>
    <n v="1015009.94"/>
    <n v="370"/>
    <n v="990.06"/>
    <x v="4"/>
    <n v="8000"/>
    <s v="Kolkata Regional Hub"/>
    <x v="4"/>
  </r>
  <r>
    <n v="102130"/>
    <x v="2125"/>
    <x v="0"/>
    <s v="2025"/>
    <s v="Amazon Logistics"/>
    <x v="0"/>
    <x v="0"/>
    <x v="0"/>
    <s v="India"/>
    <n v="42"/>
    <n v="3200"/>
    <n v="134400"/>
    <n v="1200"/>
    <n v="133200"/>
    <n v="84000"/>
    <n v="85158.04"/>
    <n v="49241.960000000006"/>
    <n v="132041.96"/>
    <n v="428"/>
    <n v="1158.04"/>
    <x v="0"/>
    <n v="2000"/>
    <s v="Bengaluru Regional Hub"/>
    <x v="0"/>
  </r>
  <r>
    <n v="102131"/>
    <x v="2126"/>
    <x v="7"/>
    <s v="2025"/>
    <s v="Xpressbees"/>
    <x v="1"/>
    <x v="0"/>
    <x v="1"/>
    <s v="India"/>
    <n v="67"/>
    <n v="25000"/>
    <n v="1675000"/>
    <n v="7000"/>
    <n v="1668000"/>
    <n v="1206000"/>
    <n v="1207201.42"/>
    <n v="467798.58000000007"/>
    <n v="1666798.58"/>
    <n v="1021"/>
    <n v="1201.42"/>
    <x v="17"/>
    <n v="18000"/>
    <s v="Nagpur Central Hub"/>
    <x v="1"/>
  </r>
  <r>
    <n v="102132"/>
    <x v="2127"/>
    <x v="9"/>
    <s v="2025"/>
    <s v="Shadowfax"/>
    <x v="0"/>
    <x v="0"/>
    <x v="2"/>
    <s v="India"/>
    <n v="23"/>
    <n v="3200"/>
    <n v="73600"/>
    <n v="1200"/>
    <n v="72400"/>
    <n v="46000"/>
    <n v="46538.94"/>
    <n v="27061.059999999998"/>
    <n v="71861.06"/>
    <n v="1194"/>
    <n v="538.94000000000005"/>
    <x v="0"/>
    <n v="2000"/>
    <s v="Mumbai Mega Hub"/>
    <x v="2"/>
  </r>
  <r>
    <n v="102133"/>
    <x v="2128"/>
    <x v="9"/>
    <s v="2025"/>
    <s v="Ecom Express"/>
    <x v="1"/>
    <x v="0"/>
    <x v="0"/>
    <s v="India"/>
    <n v="3"/>
    <n v="25000"/>
    <n v="75000"/>
    <n v="7000"/>
    <n v="68000"/>
    <n v="54000"/>
    <n v="54481.59"/>
    <n v="20518.410000000003"/>
    <n v="67518.41"/>
    <n v="778"/>
    <n v="481.59"/>
    <x v="17"/>
    <n v="18000"/>
    <s v="Bengaluru Regional Hub"/>
    <x v="0"/>
  </r>
  <r>
    <n v="102134"/>
    <x v="2129"/>
    <x v="5"/>
    <s v="2025"/>
    <s v="Blue Dart"/>
    <x v="7"/>
    <x v="1"/>
    <x v="0"/>
    <s v="India"/>
    <n v="30"/>
    <n v="1200"/>
    <n v="36000"/>
    <n v="400"/>
    <n v="35600"/>
    <n v="24000"/>
    <n v="24881.38"/>
    <n v="11118.619999999999"/>
    <n v="34718.620000000003"/>
    <n v="763"/>
    <n v="881.38"/>
    <x v="15"/>
    <n v="800"/>
    <s v="Bengaluru Regional Hub"/>
    <x v="0"/>
  </r>
  <r>
    <n v="102135"/>
    <x v="2130"/>
    <x v="6"/>
    <s v="2025"/>
    <s v="Ekart"/>
    <x v="1"/>
    <x v="2"/>
    <x v="2"/>
    <s v="India"/>
    <n v="80"/>
    <n v="3500"/>
    <n v="280000"/>
    <n v="1300"/>
    <n v="278700"/>
    <n v="176000"/>
    <n v="176550.44"/>
    <n v="103449.56"/>
    <n v="278149.56"/>
    <n v="532"/>
    <n v="550.44000000000005"/>
    <x v="16"/>
    <n v="2200"/>
    <s v="Mumbai Mega Hub"/>
    <x v="2"/>
  </r>
  <r>
    <n v="102136"/>
    <x v="2131"/>
    <x v="10"/>
    <s v="2025"/>
    <s v="Blue Dart"/>
    <x v="1"/>
    <x v="2"/>
    <x v="1"/>
    <s v="India"/>
    <n v="48"/>
    <n v="25000"/>
    <n v="1200000"/>
    <n v="7000"/>
    <n v="1193000"/>
    <n v="864000"/>
    <n v="865107.78"/>
    <n v="334892.21999999997"/>
    <n v="1191892.22"/>
    <n v="432"/>
    <n v="1107.78"/>
    <x v="17"/>
    <n v="18000"/>
    <s v="Nagpur Central Hub"/>
    <x v="1"/>
  </r>
  <r>
    <n v="102137"/>
    <x v="2132"/>
    <x v="10"/>
    <s v="2025"/>
    <s v="Ekart"/>
    <x v="5"/>
    <x v="2"/>
    <x v="1"/>
    <s v="India"/>
    <n v="25"/>
    <n v="2800"/>
    <n v="70000"/>
    <n v="1300"/>
    <n v="68700"/>
    <n v="37500"/>
    <n v="39773.4"/>
    <n v="30226.6"/>
    <n v="66426.600000000006"/>
    <n v="1155"/>
    <n v="2273.4"/>
    <x v="18"/>
    <n v="1500"/>
    <s v="Nagpur Central Hub"/>
    <x v="1"/>
  </r>
  <r>
    <n v="102138"/>
    <x v="2133"/>
    <x v="10"/>
    <s v="2025"/>
    <s v="FedEx"/>
    <x v="0"/>
    <x v="2"/>
    <x v="2"/>
    <s v="India"/>
    <n v="28"/>
    <n v="3200"/>
    <n v="89600"/>
    <n v="1200"/>
    <n v="88400"/>
    <n v="56000"/>
    <n v="56260.85"/>
    <n v="33339.15"/>
    <n v="88139.15"/>
    <n v="357"/>
    <n v="260.85000000000002"/>
    <x v="0"/>
    <n v="2000"/>
    <s v="Mumbai Mega Hub"/>
    <x v="2"/>
  </r>
  <r>
    <n v="102139"/>
    <x v="2134"/>
    <x v="7"/>
    <s v="2025"/>
    <s v="Blue Dart"/>
    <x v="6"/>
    <x v="1"/>
    <x v="0"/>
    <s v="India"/>
    <n v="22"/>
    <n v="15000"/>
    <n v="330000"/>
    <n v="5500"/>
    <n v="324500"/>
    <n v="209000"/>
    <n v="210105.3"/>
    <n v="119894.70000000001"/>
    <n v="323394.7"/>
    <n v="360"/>
    <n v="1105.3"/>
    <x v="11"/>
    <n v="9500"/>
    <s v="Bengaluru Regional Hub"/>
    <x v="0"/>
  </r>
  <r>
    <n v="102140"/>
    <x v="2135"/>
    <x v="2"/>
    <s v="2025"/>
    <s v="DHL"/>
    <x v="2"/>
    <x v="0"/>
    <x v="3"/>
    <s v="India"/>
    <n v="16"/>
    <n v="2500"/>
    <n v="40000"/>
    <n v="1000"/>
    <n v="39000"/>
    <n v="24000"/>
    <n v="24220.28"/>
    <n v="15779.720000000001"/>
    <n v="38779.72"/>
    <n v="734"/>
    <n v="220.28"/>
    <x v="12"/>
    <n v="1500"/>
    <s v="Delhi NCR Mega Hub"/>
    <x v="3"/>
  </r>
  <r>
    <n v="102141"/>
    <x v="2136"/>
    <x v="11"/>
    <s v="2025"/>
    <s v="Shadowfax"/>
    <x v="4"/>
    <x v="0"/>
    <x v="0"/>
    <s v="India"/>
    <n v="61"/>
    <n v="1500"/>
    <n v="91500"/>
    <n v="700"/>
    <n v="90800"/>
    <n v="48800"/>
    <n v="49153.24"/>
    <n v="42346.76"/>
    <n v="90446.76"/>
    <n v="301"/>
    <n v="353.24"/>
    <x v="10"/>
    <n v="800"/>
    <s v="Bengaluru Regional Hub"/>
    <x v="0"/>
  </r>
  <r>
    <n v="102142"/>
    <x v="2137"/>
    <x v="1"/>
    <s v="2025"/>
    <s v="Ecom Express"/>
    <x v="2"/>
    <x v="0"/>
    <x v="2"/>
    <s v="India"/>
    <n v="44"/>
    <n v="2500"/>
    <n v="110000"/>
    <n v="1000"/>
    <n v="109000"/>
    <n v="66000"/>
    <n v="67129.8"/>
    <n v="42870.2"/>
    <n v="107870.2"/>
    <n v="917"/>
    <n v="1129.8"/>
    <x v="12"/>
    <n v="1500"/>
    <s v="Mumbai Mega Hub"/>
    <x v="2"/>
  </r>
  <r>
    <n v="102143"/>
    <x v="2138"/>
    <x v="8"/>
    <s v="2025"/>
    <s v="Blue Dart"/>
    <x v="6"/>
    <x v="1"/>
    <x v="1"/>
    <s v="India"/>
    <n v="77"/>
    <n v="15000"/>
    <n v="1155000"/>
    <n v="5500"/>
    <n v="1149500"/>
    <n v="731500"/>
    <n v="732326.72"/>
    <n v="422673.28"/>
    <n v="1148673.28"/>
    <n v="761"/>
    <n v="826.72"/>
    <x v="11"/>
    <n v="9500"/>
    <s v="Nagpur Central Hub"/>
    <x v="1"/>
  </r>
  <r>
    <n v="102144"/>
    <x v="2139"/>
    <x v="10"/>
    <s v="2025"/>
    <s v="Ekart"/>
    <x v="7"/>
    <x v="2"/>
    <x v="1"/>
    <s v="India"/>
    <n v="55"/>
    <n v="850"/>
    <n v="46750"/>
    <n v="300"/>
    <n v="46450"/>
    <n v="30250"/>
    <n v="32485.86"/>
    <n v="14264.14"/>
    <n v="44214.14"/>
    <n v="1052"/>
    <n v="2235.86"/>
    <x v="13"/>
    <n v="550"/>
    <s v="Nagpur Central Hub"/>
    <x v="1"/>
  </r>
  <r>
    <n v="102145"/>
    <x v="2140"/>
    <x v="1"/>
    <s v="2025"/>
    <s v="DHL"/>
    <x v="6"/>
    <x v="2"/>
    <x v="0"/>
    <s v="India"/>
    <n v="95"/>
    <n v="15000"/>
    <n v="1425000"/>
    <n v="5500"/>
    <n v="1419500"/>
    <n v="902500"/>
    <n v="903162.82"/>
    <n v="521837.18000000005"/>
    <n v="1418837.18"/>
    <n v="506"/>
    <n v="662.82"/>
    <x v="11"/>
    <n v="9500"/>
    <s v="Bengaluru Regional Hub"/>
    <x v="0"/>
  </r>
  <r>
    <n v="102146"/>
    <x v="2141"/>
    <x v="5"/>
    <s v="2025"/>
    <s v="Blue Dart"/>
    <x v="1"/>
    <x v="1"/>
    <x v="1"/>
    <s v="India"/>
    <n v="12"/>
    <n v="3500"/>
    <n v="42000"/>
    <n v="1300"/>
    <n v="40700"/>
    <n v="26400"/>
    <n v="27094.34"/>
    <n v="14905.66"/>
    <n v="40005.660000000003"/>
    <n v="986"/>
    <n v="694.34"/>
    <x v="16"/>
    <n v="2200"/>
    <s v="Nagpur Central Hub"/>
    <x v="1"/>
  </r>
  <r>
    <n v="102147"/>
    <x v="2142"/>
    <x v="0"/>
    <s v="2025"/>
    <s v="Amazon Logistics"/>
    <x v="3"/>
    <x v="2"/>
    <x v="3"/>
    <s v="India"/>
    <n v="36"/>
    <n v="12000"/>
    <n v="432000"/>
    <n v="4000"/>
    <n v="428000"/>
    <n v="288000"/>
    <n v="288685.87"/>
    <n v="143314.13"/>
    <n v="427314.13"/>
    <n v="353"/>
    <n v="685.87"/>
    <x v="4"/>
    <n v="8000"/>
    <s v="Delhi NCR Mega Hub"/>
    <x v="3"/>
  </r>
  <r>
    <n v="102148"/>
    <x v="2143"/>
    <x v="1"/>
    <s v="2025"/>
    <s v="Delhivery"/>
    <x v="7"/>
    <x v="2"/>
    <x v="0"/>
    <s v="India"/>
    <n v="88"/>
    <n v="600"/>
    <n v="52800"/>
    <n v="250"/>
    <n v="52550"/>
    <n v="30800"/>
    <n v="31631.63"/>
    <n v="21168.37"/>
    <n v="51718.37"/>
    <n v="559"/>
    <n v="831.63"/>
    <x v="14"/>
    <n v="350"/>
    <s v="Bengaluru Regional Hub"/>
    <x v="0"/>
  </r>
  <r>
    <n v="102149"/>
    <x v="2144"/>
    <x v="10"/>
    <s v="2025"/>
    <s v="Amazon Logistics"/>
    <x v="5"/>
    <x v="0"/>
    <x v="1"/>
    <s v="India"/>
    <n v="86"/>
    <n v="4500"/>
    <n v="387000"/>
    <n v="2000"/>
    <n v="385000"/>
    <n v="215000"/>
    <n v="216179.77"/>
    <n v="170820.23"/>
    <n v="383820.23"/>
    <n v="760"/>
    <n v="1179.77"/>
    <x v="6"/>
    <n v="2500"/>
    <s v="Nagpur Central Hub"/>
    <x v="1"/>
  </r>
  <r>
    <n v="102150"/>
    <x v="2145"/>
    <x v="0"/>
    <s v="2025"/>
    <s v="Delhivery"/>
    <x v="3"/>
    <x v="1"/>
    <x v="4"/>
    <s v="India"/>
    <n v="49"/>
    <n v="8500"/>
    <n v="416500"/>
    <n v="3000"/>
    <n v="413500"/>
    <n v="269500"/>
    <n v="270758.69"/>
    <n v="145741.31"/>
    <n v="412241.31"/>
    <n v="925"/>
    <n v="1258.69"/>
    <x v="8"/>
    <n v="5500"/>
    <s v="Kolkata Regional Hub"/>
    <x v="4"/>
  </r>
  <r>
    <n v="102151"/>
    <x v="2146"/>
    <x v="6"/>
    <s v="2025"/>
    <s v="Shadowfax"/>
    <x v="3"/>
    <x v="1"/>
    <x v="0"/>
    <s v="India"/>
    <n v="11"/>
    <n v="12000"/>
    <n v="132000"/>
    <n v="4000"/>
    <n v="128000"/>
    <n v="88000"/>
    <n v="88659.16"/>
    <n v="43340.84"/>
    <n v="127340.84"/>
    <n v="1102"/>
    <n v="659.16"/>
    <x v="4"/>
    <n v="8000"/>
    <s v="Bengaluru Regional Hub"/>
    <x v="0"/>
  </r>
  <r>
    <n v="102152"/>
    <x v="2147"/>
    <x v="10"/>
    <s v="2025"/>
    <s v="Ecom Express"/>
    <x v="5"/>
    <x v="2"/>
    <x v="3"/>
    <s v="India"/>
    <n v="67"/>
    <n v="4500"/>
    <n v="301500"/>
    <n v="2000"/>
    <n v="299500"/>
    <n v="167500"/>
    <n v="169443.51"/>
    <n v="132056.49"/>
    <n v="297556.49"/>
    <n v="481"/>
    <n v="1943.51"/>
    <x v="6"/>
    <n v="2500"/>
    <s v="Delhi NCR Mega Hub"/>
    <x v="3"/>
  </r>
  <r>
    <n v="102153"/>
    <x v="2148"/>
    <x v="10"/>
    <s v="2025"/>
    <s v="Ekart"/>
    <x v="1"/>
    <x v="1"/>
    <x v="1"/>
    <s v="India"/>
    <n v="38"/>
    <n v="45000"/>
    <n v="1710000"/>
    <n v="13000"/>
    <n v="1697000"/>
    <n v="1216000"/>
    <n v="1216349.03"/>
    <n v="493650.97"/>
    <n v="1696650.97"/>
    <n v="702"/>
    <n v="349.03"/>
    <x v="2"/>
    <n v="32000"/>
    <s v="Nagpur Central Hub"/>
    <x v="1"/>
  </r>
  <r>
    <n v="102154"/>
    <x v="2149"/>
    <x v="4"/>
    <s v="2025"/>
    <s v="Delhivery"/>
    <x v="3"/>
    <x v="0"/>
    <x v="0"/>
    <s v="India"/>
    <n v="57"/>
    <n v="12000"/>
    <n v="684000"/>
    <n v="4000"/>
    <n v="680000"/>
    <n v="456000"/>
    <n v="456700.05"/>
    <n v="227299.95"/>
    <n v="679299.95"/>
    <n v="1197"/>
    <n v="700.05"/>
    <x v="4"/>
    <n v="8000"/>
    <s v="Bengaluru Regional Hub"/>
    <x v="0"/>
  </r>
  <r>
    <n v="102155"/>
    <x v="2150"/>
    <x v="11"/>
    <s v="2025"/>
    <s v="Ecom Express"/>
    <x v="4"/>
    <x v="0"/>
    <x v="2"/>
    <s v="India"/>
    <n v="10"/>
    <n v="1500"/>
    <n v="15000"/>
    <n v="700"/>
    <n v="14300"/>
    <n v="8000"/>
    <n v="8506.69"/>
    <n v="6493.3099999999995"/>
    <n v="13793.31"/>
    <n v="705"/>
    <n v="506.69"/>
    <x v="10"/>
    <n v="800"/>
    <s v="Mumbai Mega Hub"/>
    <x v="2"/>
  </r>
  <r>
    <n v="102156"/>
    <x v="2151"/>
    <x v="2"/>
    <s v="2025"/>
    <s v="DHL"/>
    <x v="4"/>
    <x v="2"/>
    <x v="0"/>
    <s v="India"/>
    <n v="7"/>
    <n v="1500"/>
    <n v="10500"/>
    <n v="700"/>
    <n v="9800"/>
    <n v="5600"/>
    <n v="6372.2"/>
    <n v="4127.8"/>
    <n v="9027.7999999999993"/>
    <n v="821"/>
    <n v="772.2"/>
    <x v="10"/>
    <n v="800"/>
    <s v="Bengaluru Regional Hub"/>
    <x v="0"/>
  </r>
  <r>
    <n v="102157"/>
    <x v="2152"/>
    <x v="8"/>
    <s v="2025"/>
    <s v="Ecom Express"/>
    <x v="4"/>
    <x v="0"/>
    <x v="3"/>
    <s v="India"/>
    <n v="84"/>
    <n v="5500"/>
    <n v="462000"/>
    <n v="2000"/>
    <n v="460000"/>
    <n v="294000"/>
    <n v="294364.46000000002"/>
    <n v="167635.53999999998"/>
    <n v="459635.54"/>
    <n v="711"/>
    <n v="364.46"/>
    <x v="5"/>
    <n v="3500"/>
    <s v="Delhi NCR Mega Hub"/>
    <x v="3"/>
  </r>
  <r>
    <n v="102158"/>
    <x v="2153"/>
    <x v="10"/>
    <s v="2025"/>
    <s v="Delhivery"/>
    <x v="4"/>
    <x v="0"/>
    <x v="1"/>
    <s v="India"/>
    <n v="58"/>
    <n v="1500"/>
    <n v="87000"/>
    <n v="700"/>
    <n v="86300"/>
    <n v="46400"/>
    <n v="47157.29"/>
    <n v="39842.71"/>
    <n v="85542.71"/>
    <n v="474"/>
    <n v="757.29"/>
    <x v="10"/>
    <n v="800"/>
    <s v="Nagpur Central Hub"/>
    <x v="1"/>
  </r>
  <r>
    <n v="102159"/>
    <x v="2154"/>
    <x v="6"/>
    <s v="2025"/>
    <s v="Ecom Express"/>
    <x v="0"/>
    <x v="0"/>
    <x v="1"/>
    <s v="India"/>
    <n v="6"/>
    <n v="6500"/>
    <n v="39000"/>
    <n v="2300"/>
    <n v="36700"/>
    <n v="25200"/>
    <n v="26187.56"/>
    <n v="12812.439999999999"/>
    <n v="35712.44"/>
    <n v="1159"/>
    <n v="987.56"/>
    <x v="1"/>
    <n v="4200"/>
    <s v="Nagpur Central Hub"/>
    <x v="1"/>
  </r>
  <r>
    <n v="102160"/>
    <x v="2155"/>
    <x v="10"/>
    <s v="2025"/>
    <s v="Xpressbees"/>
    <x v="7"/>
    <x v="0"/>
    <x v="1"/>
    <s v="India"/>
    <n v="91"/>
    <n v="850"/>
    <n v="77350"/>
    <n v="300"/>
    <n v="77050"/>
    <n v="50050"/>
    <n v="50611.73"/>
    <n v="26738.269999999997"/>
    <n v="76488.27"/>
    <n v="579"/>
    <n v="561.73"/>
    <x v="13"/>
    <n v="550"/>
    <s v="Nagpur Central Hub"/>
    <x v="1"/>
  </r>
  <r>
    <n v="102161"/>
    <x v="2156"/>
    <x v="10"/>
    <s v="2025"/>
    <s v="DHL"/>
    <x v="6"/>
    <x v="0"/>
    <x v="1"/>
    <s v="India"/>
    <n v="26"/>
    <n v="15000"/>
    <n v="390000"/>
    <n v="5500"/>
    <n v="384500"/>
    <n v="247000"/>
    <n v="247454.98"/>
    <n v="142545.01999999999"/>
    <n v="384045.02"/>
    <n v="694"/>
    <n v="454.98"/>
    <x v="11"/>
    <n v="9500"/>
    <s v="Nagpur Central Hub"/>
    <x v="1"/>
  </r>
  <r>
    <n v="102162"/>
    <x v="2157"/>
    <x v="8"/>
    <s v="2025"/>
    <s v="Blue Dart"/>
    <x v="2"/>
    <x v="0"/>
    <x v="2"/>
    <s v="India"/>
    <n v="5"/>
    <n v="450"/>
    <n v="2250"/>
    <n v="250"/>
    <n v="2000"/>
    <n v="1000"/>
    <n v="1936.58"/>
    <n v="313.42000000000007"/>
    <n v="1063.42"/>
    <n v="1148"/>
    <n v="936.58"/>
    <x v="3"/>
    <n v="200"/>
    <s v="Mumbai Mega Hub"/>
    <x v="2"/>
  </r>
  <r>
    <n v="102163"/>
    <x v="2158"/>
    <x v="11"/>
    <s v="2025"/>
    <s v="DHL"/>
    <x v="0"/>
    <x v="0"/>
    <x v="1"/>
    <s v="India"/>
    <n v="68"/>
    <n v="3200"/>
    <n v="217600"/>
    <n v="1200"/>
    <n v="216400"/>
    <n v="136000"/>
    <n v="137027.35999999999"/>
    <n v="80572.640000000014"/>
    <n v="215372.64"/>
    <n v="371"/>
    <n v="1027.3599999999999"/>
    <x v="0"/>
    <n v="2000"/>
    <s v="Nagpur Central Hub"/>
    <x v="1"/>
  </r>
  <r>
    <n v="102164"/>
    <x v="2159"/>
    <x v="5"/>
    <s v="2025"/>
    <s v="Delhivery"/>
    <x v="7"/>
    <x v="0"/>
    <x v="4"/>
    <s v="India"/>
    <n v="78"/>
    <n v="1200"/>
    <n v="93600"/>
    <n v="400"/>
    <n v="93200"/>
    <n v="62400"/>
    <n v="63526.94"/>
    <n v="30073.059999999998"/>
    <n v="92073.06"/>
    <n v="892"/>
    <n v="1126.94"/>
    <x v="15"/>
    <n v="800"/>
    <s v="Kolkata Regional Hub"/>
    <x v="4"/>
  </r>
  <r>
    <n v="102165"/>
    <x v="2160"/>
    <x v="9"/>
    <s v="2025"/>
    <s v="Blue Dart"/>
    <x v="5"/>
    <x v="0"/>
    <x v="4"/>
    <s v="India"/>
    <n v="10"/>
    <n v="1800"/>
    <n v="18000"/>
    <n v="900"/>
    <n v="17100"/>
    <n v="9000"/>
    <n v="9860.42"/>
    <n v="8139.58"/>
    <n v="16239.58"/>
    <n v="698"/>
    <n v="860.42"/>
    <x v="9"/>
    <n v="900"/>
    <s v="Kolkata Regional Hub"/>
    <x v="4"/>
  </r>
  <r>
    <n v="102166"/>
    <x v="2161"/>
    <x v="7"/>
    <s v="2025"/>
    <s v="Amazon Logistics"/>
    <x v="5"/>
    <x v="2"/>
    <x v="0"/>
    <s v="India"/>
    <n v="28"/>
    <n v="2800"/>
    <n v="78400"/>
    <n v="1300"/>
    <n v="77100"/>
    <n v="42000"/>
    <n v="42419.4"/>
    <n v="35980.6"/>
    <n v="76680.600000000006"/>
    <n v="458"/>
    <n v="419.4"/>
    <x v="18"/>
    <n v="1500"/>
    <s v="Bengaluru Regional Hub"/>
    <x v="0"/>
  </r>
  <r>
    <n v="102167"/>
    <x v="2162"/>
    <x v="9"/>
    <s v="2025"/>
    <s v="Xpressbees"/>
    <x v="4"/>
    <x v="0"/>
    <x v="0"/>
    <s v="India"/>
    <n v="70"/>
    <n v="1500"/>
    <n v="105000"/>
    <n v="700"/>
    <n v="104300"/>
    <n v="56000"/>
    <n v="56435.1"/>
    <n v="48564.9"/>
    <n v="103864.9"/>
    <n v="374"/>
    <n v="435.1"/>
    <x v="10"/>
    <n v="800"/>
    <s v="Bengaluru Regional Hub"/>
    <x v="0"/>
  </r>
  <r>
    <n v="102168"/>
    <x v="2163"/>
    <x v="10"/>
    <s v="2025"/>
    <s v="Amazon Logistics"/>
    <x v="5"/>
    <x v="1"/>
    <x v="2"/>
    <s v="India"/>
    <n v="59"/>
    <n v="1800"/>
    <n v="106200"/>
    <n v="900"/>
    <n v="105300"/>
    <n v="53100"/>
    <n v="54113.88"/>
    <n v="52086.12"/>
    <n v="104286.12"/>
    <n v="808"/>
    <n v="1013.88"/>
    <x v="9"/>
    <n v="900"/>
    <s v="Mumbai Mega Hub"/>
    <x v="2"/>
  </r>
  <r>
    <n v="102169"/>
    <x v="2164"/>
    <x v="6"/>
    <s v="2025"/>
    <s v="Xpressbees"/>
    <x v="6"/>
    <x v="1"/>
    <x v="0"/>
    <s v="India"/>
    <n v="8"/>
    <n v="4500"/>
    <n v="36000"/>
    <n v="1700"/>
    <n v="34300"/>
    <n v="22400"/>
    <n v="23155.78"/>
    <n v="12844.220000000001"/>
    <n v="33544.22"/>
    <n v="631"/>
    <n v="755.78"/>
    <x v="7"/>
    <n v="2800"/>
    <s v="Bengaluru Regional Hub"/>
    <x v="0"/>
  </r>
  <r>
    <n v="102170"/>
    <x v="2165"/>
    <x v="6"/>
    <s v="2025"/>
    <s v="FedEx"/>
    <x v="3"/>
    <x v="2"/>
    <x v="2"/>
    <s v="India"/>
    <n v="35"/>
    <n v="8500"/>
    <n v="297500"/>
    <n v="3000"/>
    <n v="294500"/>
    <n v="192500"/>
    <n v="193058.25"/>
    <n v="104441.75"/>
    <n v="293941.75"/>
    <n v="1194"/>
    <n v="558.25"/>
    <x v="8"/>
    <n v="5500"/>
    <s v="Mumbai Mega Hub"/>
    <x v="2"/>
  </r>
  <r>
    <n v="102171"/>
    <x v="2166"/>
    <x v="0"/>
    <s v="2025"/>
    <s v="Amazon Logistics"/>
    <x v="6"/>
    <x v="0"/>
    <x v="0"/>
    <s v="India"/>
    <n v="70"/>
    <n v="4500"/>
    <n v="315000"/>
    <n v="1700"/>
    <n v="313300"/>
    <n v="196000"/>
    <n v="196550.25"/>
    <n v="118449.75"/>
    <n v="312749.75"/>
    <n v="709"/>
    <n v="550.25"/>
    <x v="7"/>
    <n v="2800"/>
    <s v="Bengaluru Regional Hub"/>
    <x v="0"/>
  </r>
  <r>
    <n v="102172"/>
    <x v="2167"/>
    <x v="9"/>
    <s v="2025"/>
    <s v="Xpressbees"/>
    <x v="7"/>
    <x v="2"/>
    <x v="0"/>
    <s v="India"/>
    <n v="26"/>
    <n v="850"/>
    <n v="22100"/>
    <n v="300"/>
    <n v="21800"/>
    <n v="14300"/>
    <n v="16856"/>
    <n v="5244"/>
    <n v="19244"/>
    <n v="653"/>
    <n v="2556"/>
    <x v="13"/>
    <n v="550"/>
    <s v="Bengaluru Regional Hub"/>
    <x v="0"/>
  </r>
  <r>
    <n v="102173"/>
    <x v="2168"/>
    <x v="6"/>
    <s v="2025"/>
    <s v="Shadowfax"/>
    <x v="0"/>
    <x v="1"/>
    <x v="0"/>
    <s v="India"/>
    <n v="76"/>
    <n v="3200"/>
    <n v="243200"/>
    <n v="1200"/>
    <n v="242000"/>
    <n v="152000"/>
    <n v="152428.32999999999"/>
    <n v="90771.670000000013"/>
    <n v="241571.67"/>
    <n v="853"/>
    <n v="428.33"/>
    <x v="0"/>
    <n v="2000"/>
    <s v="Bengaluru Regional Hub"/>
    <x v="0"/>
  </r>
  <r>
    <n v="102174"/>
    <x v="2169"/>
    <x v="5"/>
    <s v="2025"/>
    <s v="FedEx"/>
    <x v="7"/>
    <x v="0"/>
    <x v="2"/>
    <s v="India"/>
    <n v="87"/>
    <n v="1200"/>
    <n v="104400"/>
    <n v="400"/>
    <n v="104000"/>
    <n v="69600"/>
    <n v="70680.97"/>
    <n v="33719.03"/>
    <n v="102919.03"/>
    <n v="1022"/>
    <n v="1080.97"/>
    <x v="15"/>
    <n v="800"/>
    <s v="Mumbai Mega Hub"/>
    <x v="2"/>
  </r>
  <r>
    <n v="102175"/>
    <x v="2170"/>
    <x v="3"/>
    <s v="2025"/>
    <s v="Blue Dart"/>
    <x v="2"/>
    <x v="0"/>
    <x v="1"/>
    <s v="India"/>
    <n v="59"/>
    <n v="2500"/>
    <n v="147500"/>
    <n v="1000"/>
    <n v="146500"/>
    <n v="88500"/>
    <n v="89398.26"/>
    <n v="58101.740000000005"/>
    <n v="145601.74"/>
    <n v="1038"/>
    <n v="898.26"/>
    <x v="12"/>
    <n v="1500"/>
    <s v="Nagpur Central Hub"/>
    <x v="1"/>
  </r>
  <r>
    <n v="102176"/>
    <x v="2171"/>
    <x v="6"/>
    <s v="2025"/>
    <s v="Ekart"/>
    <x v="0"/>
    <x v="1"/>
    <x v="0"/>
    <s v="India"/>
    <n v="92"/>
    <n v="3200"/>
    <n v="294400"/>
    <n v="1200"/>
    <n v="293200"/>
    <n v="184000"/>
    <n v="185026.68"/>
    <n v="109373.32"/>
    <n v="292173.32"/>
    <n v="511"/>
    <n v="1026.68"/>
    <x v="0"/>
    <n v="2000"/>
    <s v="Bengaluru Regional Hub"/>
    <x v="0"/>
  </r>
  <r>
    <n v="102177"/>
    <x v="2172"/>
    <x v="3"/>
    <s v="2025"/>
    <s v="Amazon Logistics"/>
    <x v="3"/>
    <x v="0"/>
    <x v="3"/>
    <s v="India"/>
    <n v="96"/>
    <n v="8500"/>
    <n v="816000"/>
    <n v="3000"/>
    <n v="813000"/>
    <n v="528000"/>
    <n v="528259.35"/>
    <n v="287740.65000000002"/>
    <n v="812740.65"/>
    <n v="659"/>
    <n v="259.35000000000002"/>
    <x v="8"/>
    <n v="5500"/>
    <s v="Delhi NCR Mega Hub"/>
    <x v="3"/>
  </r>
  <r>
    <n v="102178"/>
    <x v="2173"/>
    <x v="1"/>
    <s v="2025"/>
    <s v="Blue Dart"/>
    <x v="0"/>
    <x v="0"/>
    <x v="1"/>
    <s v="India"/>
    <n v="88"/>
    <n v="6500"/>
    <n v="572000"/>
    <n v="2300"/>
    <n v="569700"/>
    <n v="369600"/>
    <n v="370377.24"/>
    <n v="201622.76"/>
    <n v="568922.76"/>
    <n v="635"/>
    <n v="777.24"/>
    <x v="1"/>
    <n v="4200"/>
    <s v="Nagpur Central Hub"/>
    <x v="1"/>
  </r>
  <r>
    <n v="102179"/>
    <x v="2174"/>
    <x v="1"/>
    <s v="2025"/>
    <s v="Ecom Express"/>
    <x v="4"/>
    <x v="1"/>
    <x v="4"/>
    <s v="India"/>
    <n v="37"/>
    <n v="5500"/>
    <n v="203500"/>
    <n v="2000"/>
    <n v="201500"/>
    <n v="129500"/>
    <n v="130125.61"/>
    <n v="73374.39"/>
    <n v="200874.39"/>
    <n v="351"/>
    <n v="625.61"/>
    <x v="5"/>
    <n v="3500"/>
    <s v="Kolkata Regional Hub"/>
    <x v="4"/>
  </r>
  <r>
    <n v="102180"/>
    <x v="2175"/>
    <x v="2"/>
    <s v="2025"/>
    <s v="Delhivery"/>
    <x v="5"/>
    <x v="0"/>
    <x v="4"/>
    <s v="India"/>
    <n v="46"/>
    <n v="4500"/>
    <n v="207000"/>
    <n v="2000"/>
    <n v="205000"/>
    <n v="115000"/>
    <n v="115648.54"/>
    <n v="91351.46"/>
    <n v="204351.46"/>
    <n v="754"/>
    <n v="648.54"/>
    <x v="6"/>
    <n v="2500"/>
    <s v="Kolkata Regional Hub"/>
    <x v="4"/>
  </r>
  <r>
    <n v="102181"/>
    <x v="2176"/>
    <x v="1"/>
    <s v="2025"/>
    <s v="Xpressbees"/>
    <x v="5"/>
    <x v="0"/>
    <x v="2"/>
    <s v="India"/>
    <n v="48"/>
    <n v="4500"/>
    <n v="216000"/>
    <n v="2000"/>
    <n v="214000"/>
    <n v="120000"/>
    <n v="120564.03"/>
    <n v="95435.97"/>
    <n v="213435.97"/>
    <n v="401"/>
    <n v="564.03"/>
    <x v="6"/>
    <n v="2500"/>
    <s v="Mumbai Mega Hub"/>
    <x v="2"/>
  </r>
  <r>
    <n v="102182"/>
    <x v="2177"/>
    <x v="0"/>
    <s v="2025"/>
    <s v="FedEx"/>
    <x v="3"/>
    <x v="0"/>
    <x v="4"/>
    <s v="India"/>
    <n v="66"/>
    <n v="12000"/>
    <n v="792000"/>
    <n v="4000"/>
    <n v="788000"/>
    <n v="528000"/>
    <n v="528911.86"/>
    <n v="263088.14"/>
    <n v="787088.14"/>
    <n v="794"/>
    <n v="911.86"/>
    <x v="4"/>
    <n v="8000"/>
    <s v="Kolkata Regional Hub"/>
    <x v="4"/>
  </r>
  <r>
    <n v="102183"/>
    <x v="2178"/>
    <x v="3"/>
    <s v="2025"/>
    <s v="Amazon Logistics"/>
    <x v="1"/>
    <x v="2"/>
    <x v="4"/>
    <s v="India"/>
    <n v="4"/>
    <n v="25000"/>
    <n v="100000"/>
    <n v="7000"/>
    <n v="93000"/>
    <n v="72000"/>
    <n v="73196.37"/>
    <n v="26803.630000000005"/>
    <n v="91803.63"/>
    <n v="884"/>
    <n v="1196.3699999999999"/>
    <x v="17"/>
    <n v="18000"/>
    <s v="Kolkata Regional Hub"/>
    <x v="4"/>
  </r>
  <r>
    <n v="102184"/>
    <x v="2179"/>
    <x v="11"/>
    <s v="2025"/>
    <s v="FedEx"/>
    <x v="6"/>
    <x v="0"/>
    <x v="4"/>
    <s v="India"/>
    <n v="55"/>
    <n v="4500"/>
    <n v="247500"/>
    <n v="1700"/>
    <n v="245800"/>
    <n v="154000"/>
    <n v="154393.25"/>
    <n v="93106.75"/>
    <n v="245406.75"/>
    <n v="1047"/>
    <n v="393.25"/>
    <x v="7"/>
    <n v="2800"/>
    <s v="Kolkata Regional Hub"/>
    <x v="4"/>
  </r>
  <r>
    <n v="102185"/>
    <x v="2180"/>
    <x v="9"/>
    <s v="2025"/>
    <s v="DHL"/>
    <x v="0"/>
    <x v="0"/>
    <x v="0"/>
    <s v="India"/>
    <n v="6"/>
    <n v="6500"/>
    <n v="39000"/>
    <n v="2300"/>
    <n v="36700"/>
    <n v="25200"/>
    <n v="25437.15"/>
    <n v="13562.849999999999"/>
    <n v="36462.85"/>
    <n v="1027"/>
    <n v="237.15"/>
    <x v="1"/>
    <n v="4200"/>
    <s v="Bengaluru Regional Hub"/>
    <x v="0"/>
  </r>
  <r>
    <n v="102186"/>
    <x v="2181"/>
    <x v="3"/>
    <s v="2025"/>
    <s v="DHL"/>
    <x v="1"/>
    <x v="1"/>
    <x v="2"/>
    <s v="India"/>
    <n v="13"/>
    <n v="45000"/>
    <n v="585000"/>
    <n v="13000"/>
    <n v="572000"/>
    <n v="416000"/>
    <n v="416742.11"/>
    <n v="168257.89"/>
    <n v="571257.89"/>
    <n v="1076"/>
    <n v="742.11"/>
    <x v="2"/>
    <n v="32000"/>
    <s v="Mumbai Mega Hub"/>
    <x v="2"/>
  </r>
  <r>
    <n v="102187"/>
    <x v="2182"/>
    <x v="8"/>
    <s v="2025"/>
    <s v="Ekart"/>
    <x v="6"/>
    <x v="1"/>
    <x v="4"/>
    <s v="India"/>
    <n v="21"/>
    <n v="4500"/>
    <n v="94500"/>
    <n v="1700"/>
    <n v="92800"/>
    <n v="58800"/>
    <n v="59863.05"/>
    <n v="34636.949999999997"/>
    <n v="91736.95"/>
    <n v="651"/>
    <n v="1063.05"/>
    <x v="7"/>
    <n v="2800"/>
    <s v="Kolkata Regional Hub"/>
    <x v="4"/>
  </r>
  <r>
    <n v="102188"/>
    <x v="2183"/>
    <x v="7"/>
    <s v="2025"/>
    <s v="Ecom Express"/>
    <x v="5"/>
    <x v="1"/>
    <x v="2"/>
    <s v="India"/>
    <n v="22"/>
    <n v="2800"/>
    <n v="61600"/>
    <n v="1300"/>
    <n v="60300"/>
    <n v="33000"/>
    <n v="34179.49"/>
    <n v="27420.510000000002"/>
    <n v="59120.51"/>
    <n v="1114"/>
    <n v="1179.49"/>
    <x v="18"/>
    <n v="1500"/>
    <s v="Mumbai Mega Hub"/>
    <x v="2"/>
  </r>
  <r>
    <n v="102189"/>
    <x v="2184"/>
    <x v="10"/>
    <s v="2025"/>
    <s v="Amazon Logistics"/>
    <x v="7"/>
    <x v="2"/>
    <x v="0"/>
    <s v="India"/>
    <n v="61"/>
    <n v="600"/>
    <n v="36600"/>
    <n v="250"/>
    <n v="36350"/>
    <n v="21350"/>
    <n v="22676.6"/>
    <n v="13923.400000000001"/>
    <n v="35023.4"/>
    <n v="603"/>
    <n v="1326.6"/>
    <x v="14"/>
    <n v="350"/>
    <s v="Bengaluru Regional Hub"/>
    <x v="0"/>
  </r>
  <r>
    <n v="102190"/>
    <x v="2185"/>
    <x v="11"/>
    <s v="2025"/>
    <s v="Delhivery"/>
    <x v="2"/>
    <x v="2"/>
    <x v="4"/>
    <s v="India"/>
    <n v="99"/>
    <n v="450"/>
    <n v="44550"/>
    <n v="250"/>
    <n v="44300"/>
    <n v="19800"/>
    <n v="20180.490000000002"/>
    <n v="24369.51"/>
    <n v="43919.51"/>
    <n v="1073"/>
    <n v="380.49"/>
    <x v="3"/>
    <n v="200"/>
    <s v="Kolkata Regional Hub"/>
    <x v="4"/>
  </r>
  <r>
    <n v="102191"/>
    <x v="2186"/>
    <x v="3"/>
    <s v="2025"/>
    <s v="Xpressbees"/>
    <x v="3"/>
    <x v="1"/>
    <x v="4"/>
    <s v="India"/>
    <n v="56"/>
    <n v="8500"/>
    <n v="476000"/>
    <n v="3000"/>
    <n v="473000"/>
    <n v="308000"/>
    <n v="308616.18"/>
    <n v="167383.82"/>
    <n v="472383.82"/>
    <n v="781"/>
    <n v="616.17999999999995"/>
    <x v="8"/>
    <n v="5500"/>
    <s v="Kolkata Regional Hub"/>
    <x v="4"/>
  </r>
  <r>
    <n v="102192"/>
    <x v="2187"/>
    <x v="2"/>
    <s v="2025"/>
    <s v="Ekart"/>
    <x v="6"/>
    <x v="0"/>
    <x v="2"/>
    <s v="India"/>
    <n v="72"/>
    <n v="4500"/>
    <n v="324000"/>
    <n v="1700"/>
    <n v="322300"/>
    <n v="201600"/>
    <n v="203390.17"/>
    <n v="120609.82999999999"/>
    <n v="320509.83"/>
    <n v="548"/>
    <n v="1790.17"/>
    <x v="7"/>
    <n v="2800"/>
    <s v="Mumbai Mega Hub"/>
    <x v="2"/>
  </r>
  <r>
    <n v="102193"/>
    <x v="2188"/>
    <x v="8"/>
    <s v="2025"/>
    <s v="Ecom Express"/>
    <x v="7"/>
    <x v="0"/>
    <x v="1"/>
    <s v="India"/>
    <n v="65"/>
    <n v="600"/>
    <n v="39000"/>
    <n v="250"/>
    <n v="38750"/>
    <n v="22750"/>
    <n v="25006.19"/>
    <n v="13993.810000000001"/>
    <n v="36493.81"/>
    <n v="892"/>
    <n v="2256.19"/>
    <x v="14"/>
    <n v="350"/>
    <s v="Nagpur Central Hub"/>
    <x v="1"/>
  </r>
  <r>
    <n v="102194"/>
    <x v="2189"/>
    <x v="9"/>
    <s v="2025"/>
    <s v="FedEx"/>
    <x v="4"/>
    <x v="0"/>
    <x v="1"/>
    <s v="India"/>
    <n v="85"/>
    <n v="5500"/>
    <n v="467500"/>
    <n v="2000"/>
    <n v="465500"/>
    <n v="297500"/>
    <n v="297881.28999999998"/>
    <n v="169618.71000000002"/>
    <n v="465118.71"/>
    <n v="1154"/>
    <n v="381.29"/>
    <x v="5"/>
    <n v="3500"/>
    <s v="Nagpur Central Hub"/>
    <x v="1"/>
  </r>
  <r>
    <n v="102195"/>
    <x v="2190"/>
    <x v="9"/>
    <s v="2025"/>
    <s v="Delhivery"/>
    <x v="6"/>
    <x v="1"/>
    <x v="3"/>
    <s v="India"/>
    <n v="20"/>
    <n v="4500"/>
    <n v="90000"/>
    <n v="1700"/>
    <n v="88300"/>
    <n v="56000"/>
    <n v="56332.62"/>
    <n v="33667.379999999997"/>
    <n v="87967.38"/>
    <n v="638"/>
    <n v="332.62"/>
    <x v="7"/>
    <n v="2800"/>
    <s v="Delhi NCR Mega Hub"/>
    <x v="3"/>
  </r>
  <r>
    <n v="102196"/>
    <x v="2191"/>
    <x v="1"/>
    <s v="2025"/>
    <s v="Xpressbees"/>
    <x v="6"/>
    <x v="0"/>
    <x v="2"/>
    <s v="India"/>
    <n v="81"/>
    <n v="15000"/>
    <n v="1215000"/>
    <n v="5500"/>
    <n v="1209500"/>
    <n v="769500"/>
    <n v="769812.89"/>
    <n v="445187.11"/>
    <n v="1209187.1100000001"/>
    <n v="1180"/>
    <n v="312.89"/>
    <x v="11"/>
    <n v="9500"/>
    <s v="Mumbai Mega Hub"/>
    <x v="2"/>
  </r>
  <r>
    <n v="102197"/>
    <x v="2192"/>
    <x v="11"/>
    <s v="2025"/>
    <s v="Blue Dart"/>
    <x v="2"/>
    <x v="2"/>
    <x v="4"/>
    <s v="India"/>
    <n v="11"/>
    <n v="2500"/>
    <n v="27500"/>
    <n v="1000"/>
    <n v="26500"/>
    <n v="16500"/>
    <n v="16992"/>
    <n v="10508"/>
    <n v="26008"/>
    <n v="833"/>
    <n v="492"/>
    <x v="12"/>
    <n v="1500"/>
    <s v="Kolkata Regional Hub"/>
    <x v="4"/>
  </r>
  <r>
    <n v="102198"/>
    <x v="2193"/>
    <x v="6"/>
    <s v="2025"/>
    <s v="Blue Dart"/>
    <x v="4"/>
    <x v="0"/>
    <x v="3"/>
    <s v="India"/>
    <n v="20"/>
    <n v="1500"/>
    <n v="30000"/>
    <n v="700"/>
    <n v="29300"/>
    <n v="16000"/>
    <n v="16369.28"/>
    <n v="13630.72"/>
    <n v="28930.720000000001"/>
    <n v="305"/>
    <n v="369.28"/>
    <x v="10"/>
    <n v="800"/>
    <s v="Delhi NCR Mega Hub"/>
    <x v="3"/>
  </r>
  <r>
    <n v="102199"/>
    <x v="2194"/>
    <x v="0"/>
    <s v="2025"/>
    <s v="Shadowfax"/>
    <x v="2"/>
    <x v="0"/>
    <x v="0"/>
    <s v="India"/>
    <n v="90"/>
    <n v="450"/>
    <n v="40500"/>
    <n v="250"/>
    <n v="40250"/>
    <n v="18000"/>
    <n v="18218.43"/>
    <n v="22281.57"/>
    <n v="40031.57"/>
    <n v="451"/>
    <n v="218.43"/>
    <x v="3"/>
    <n v="200"/>
    <s v="Bengaluru Regional Hub"/>
    <x v="0"/>
  </r>
  <r>
    <n v="102200"/>
    <x v="2195"/>
    <x v="10"/>
    <s v="2025"/>
    <s v="Ecom Express"/>
    <x v="5"/>
    <x v="0"/>
    <x v="2"/>
    <s v="India"/>
    <n v="2"/>
    <n v="4500"/>
    <n v="9000"/>
    <n v="2000"/>
    <n v="7000"/>
    <n v="5000"/>
    <n v="5446.37"/>
    <n v="3553.63"/>
    <n v="6553.63"/>
    <n v="897"/>
    <n v="446.37"/>
    <x v="6"/>
    <n v="2500"/>
    <s v="Mumbai Mega Hub"/>
    <x v="2"/>
  </r>
  <r>
    <n v="102201"/>
    <x v="2196"/>
    <x v="7"/>
    <s v="2025"/>
    <s v="Shadowfax"/>
    <x v="0"/>
    <x v="0"/>
    <x v="2"/>
    <s v="India"/>
    <n v="73"/>
    <n v="6500"/>
    <n v="474500"/>
    <n v="2300"/>
    <n v="472200"/>
    <n v="306600"/>
    <n v="307129.68"/>
    <n v="167370.32"/>
    <n v="471670.32"/>
    <n v="416"/>
    <n v="529.67999999999995"/>
    <x v="1"/>
    <n v="4200"/>
    <s v="Mumbai Mega Hub"/>
    <x v="2"/>
  </r>
  <r>
    <n v="102202"/>
    <x v="2197"/>
    <x v="7"/>
    <s v="2025"/>
    <s v="Delhivery"/>
    <x v="0"/>
    <x v="1"/>
    <x v="3"/>
    <s v="India"/>
    <n v="54"/>
    <n v="6500"/>
    <n v="351000"/>
    <n v="2300"/>
    <n v="348700"/>
    <n v="226800"/>
    <n v="227154.2"/>
    <n v="123845.79999999999"/>
    <n v="348345.8"/>
    <n v="538"/>
    <n v="354.2"/>
    <x v="1"/>
    <n v="4200"/>
    <s v="Delhi NCR Mega Hub"/>
    <x v="3"/>
  </r>
  <r>
    <n v="102203"/>
    <x v="2198"/>
    <x v="5"/>
    <s v="2025"/>
    <s v="Delhivery"/>
    <x v="7"/>
    <x v="1"/>
    <x v="3"/>
    <s v="India"/>
    <n v="63"/>
    <n v="1200"/>
    <n v="75600"/>
    <n v="400"/>
    <n v="75200"/>
    <n v="50400"/>
    <n v="51512.1"/>
    <n v="24087.9"/>
    <n v="74087.899999999994"/>
    <n v="471"/>
    <n v="1112.0999999999999"/>
    <x v="15"/>
    <n v="800"/>
    <s v="Delhi NCR Mega Hub"/>
    <x v="3"/>
  </r>
  <r>
    <n v="102204"/>
    <x v="2199"/>
    <x v="5"/>
    <s v="2025"/>
    <s v="Shadowfax"/>
    <x v="7"/>
    <x v="1"/>
    <x v="4"/>
    <s v="India"/>
    <n v="77"/>
    <n v="1200"/>
    <n v="92400"/>
    <n v="400"/>
    <n v="92000"/>
    <n v="61600"/>
    <n v="62743.6"/>
    <n v="29656.400000000001"/>
    <n v="90856.4"/>
    <n v="733"/>
    <n v="1143.5999999999999"/>
    <x v="15"/>
    <n v="800"/>
    <s v="Kolkata Regional Hub"/>
    <x v="4"/>
  </r>
  <r>
    <n v="102205"/>
    <x v="2200"/>
    <x v="2"/>
    <s v="2025"/>
    <s v="Ecom Express"/>
    <x v="3"/>
    <x v="1"/>
    <x v="2"/>
    <s v="India"/>
    <n v="60"/>
    <n v="8500"/>
    <n v="510000"/>
    <n v="3000"/>
    <n v="507000"/>
    <n v="330000"/>
    <n v="330311.92"/>
    <n v="179688.08000000002"/>
    <n v="506688.08"/>
    <n v="559"/>
    <n v="311.92"/>
    <x v="8"/>
    <n v="5500"/>
    <s v="Mumbai Mega Hub"/>
    <x v="2"/>
  </r>
  <r>
    <n v="102206"/>
    <x v="2201"/>
    <x v="5"/>
    <s v="2025"/>
    <s v="Ecom Express"/>
    <x v="5"/>
    <x v="1"/>
    <x v="4"/>
    <s v="India"/>
    <n v="21"/>
    <n v="2800"/>
    <n v="58800"/>
    <n v="1300"/>
    <n v="57500"/>
    <n v="31500"/>
    <n v="31824.05"/>
    <n v="26975.95"/>
    <n v="57175.95"/>
    <n v="1013"/>
    <n v="324.05"/>
    <x v="18"/>
    <n v="1500"/>
    <s v="Kolkata Regional Hub"/>
    <x v="4"/>
  </r>
  <r>
    <n v="102207"/>
    <x v="2202"/>
    <x v="6"/>
    <s v="2025"/>
    <s v="DHL"/>
    <x v="2"/>
    <x v="2"/>
    <x v="4"/>
    <s v="India"/>
    <n v="90"/>
    <n v="2500"/>
    <n v="225000"/>
    <n v="1000"/>
    <n v="224000"/>
    <n v="135000"/>
    <n v="135504.32999999999"/>
    <n v="89495.670000000013"/>
    <n v="223495.67"/>
    <n v="1090"/>
    <n v="504.33"/>
    <x v="12"/>
    <n v="1500"/>
    <s v="Kolkata Regional Hub"/>
    <x v="4"/>
  </r>
  <r>
    <n v="102208"/>
    <x v="2203"/>
    <x v="6"/>
    <s v="2025"/>
    <s v="DHL"/>
    <x v="6"/>
    <x v="0"/>
    <x v="2"/>
    <s v="India"/>
    <n v="32"/>
    <n v="15000"/>
    <n v="480000"/>
    <n v="5500"/>
    <n v="474500"/>
    <n v="304000"/>
    <n v="304729.82"/>
    <n v="175270.18"/>
    <n v="473770.18"/>
    <n v="319"/>
    <n v="729.82"/>
    <x v="11"/>
    <n v="9500"/>
    <s v="Mumbai Mega Hub"/>
    <x v="2"/>
  </r>
  <r>
    <n v="102209"/>
    <x v="2204"/>
    <x v="9"/>
    <s v="2025"/>
    <s v="Ekart"/>
    <x v="3"/>
    <x v="0"/>
    <x v="1"/>
    <s v="India"/>
    <n v="72"/>
    <n v="12000"/>
    <n v="864000"/>
    <n v="4000"/>
    <n v="860000"/>
    <n v="576000"/>
    <n v="578561.66"/>
    <n v="285438.33999999997"/>
    <n v="857438.34"/>
    <n v="718"/>
    <n v="2561.66"/>
    <x v="4"/>
    <n v="8000"/>
    <s v="Nagpur Central Hub"/>
    <x v="1"/>
  </r>
  <r>
    <n v="102210"/>
    <x v="2205"/>
    <x v="3"/>
    <s v="2025"/>
    <s v="Blue Dart"/>
    <x v="0"/>
    <x v="1"/>
    <x v="4"/>
    <s v="India"/>
    <n v="40"/>
    <n v="6500"/>
    <n v="260000"/>
    <n v="2300"/>
    <n v="257700"/>
    <n v="168000"/>
    <n v="168887.42"/>
    <n v="91112.579999999987"/>
    <n v="256812.58"/>
    <n v="789"/>
    <n v="887.42"/>
    <x v="1"/>
    <n v="4200"/>
    <s v="Kolkata Regional Hub"/>
    <x v="4"/>
  </r>
  <r>
    <n v="102211"/>
    <x v="2206"/>
    <x v="9"/>
    <s v="2025"/>
    <s v="Xpressbees"/>
    <x v="3"/>
    <x v="0"/>
    <x v="4"/>
    <s v="India"/>
    <n v="59"/>
    <n v="8500"/>
    <n v="501500"/>
    <n v="3000"/>
    <n v="498500"/>
    <n v="324500"/>
    <n v="325520.02"/>
    <n v="175979.97999999998"/>
    <n v="497479.98"/>
    <n v="1005"/>
    <n v="1020.02"/>
    <x v="8"/>
    <n v="5500"/>
    <s v="Kolkata Regional Hub"/>
    <x v="4"/>
  </r>
  <r>
    <n v="102212"/>
    <x v="2207"/>
    <x v="4"/>
    <s v="2025"/>
    <s v="Ecom Express"/>
    <x v="6"/>
    <x v="1"/>
    <x v="3"/>
    <s v="India"/>
    <n v="68"/>
    <n v="4500"/>
    <n v="306000"/>
    <n v="1700"/>
    <n v="304300"/>
    <n v="190400"/>
    <n v="191062.6"/>
    <n v="114937.4"/>
    <n v="303637.40000000002"/>
    <n v="461"/>
    <n v="662.6"/>
    <x v="7"/>
    <n v="2800"/>
    <s v="Delhi NCR Mega Hub"/>
    <x v="3"/>
  </r>
  <r>
    <n v="102213"/>
    <x v="2208"/>
    <x v="11"/>
    <s v="2025"/>
    <s v="Delhivery"/>
    <x v="6"/>
    <x v="0"/>
    <x v="2"/>
    <s v="India"/>
    <n v="39"/>
    <n v="4500"/>
    <n v="175500"/>
    <n v="1700"/>
    <n v="173800"/>
    <n v="109200"/>
    <n v="109821.14"/>
    <n v="65678.86"/>
    <n v="173178.86"/>
    <n v="1015"/>
    <n v="621.14"/>
    <x v="7"/>
    <n v="2800"/>
    <s v="Mumbai Mega Hub"/>
    <x v="2"/>
  </r>
  <r>
    <n v="102214"/>
    <x v="2209"/>
    <x v="9"/>
    <s v="2025"/>
    <s v="Ecom Express"/>
    <x v="6"/>
    <x v="1"/>
    <x v="0"/>
    <s v="India"/>
    <n v="75"/>
    <n v="15000"/>
    <n v="1125000"/>
    <n v="5500"/>
    <n v="1119500"/>
    <n v="712500"/>
    <n v="713421.94"/>
    <n v="411578.06000000006"/>
    <n v="1118578.06"/>
    <n v="448"/>
    <n v="921.94"/>
    <x v="11"/>
    <n v="9500"/>
    <s v="Bengaluru Regional Hub"/>
    <x v="0"/>
  </r>
  <r>
    <n v="102215"/>
    <x v="2210"/>
    <x v="1"/>
    <s v="2025"/>
    <s v="Delhivery"/>
    <x v="7"/>
    <x v="0"/>
    <x v="2"/>
    <s v="India"/>
    <n v="95"/>
    <n v="600"/>
    <n v="57000"/>
    <n v="250"/>
    <n v="56750"/>
    <n v="33250"/>
    <n v="34155.51"/>
    <n v="22844.489999999998"/>
    <n v="55844.49"/>
    <n v="705"/>
    <n v="905.51"/>
    <x v="14"/>
    <n v="350"/>
    <s v="Mumbai Mega Hub"/>
    <x v="2"/>
  </r>
  <r>
    <n v="102216"/>
    <x v="2211"/>
    <x v="10"/>
    <s v="2025"/>
    <s v="DHL"/>
    <x v="6"/>
    <x v="0"/>
    <x v="0"/>
    <s v="India"/>
    <n v="82"/>
    <n v="4500"/>
    <n v="369000"/>
    <n v="1700"/>
    <n v="367300"/>
    <n v="229600"/>
    <n v="230580.84"/>
    <n v="138419.16"/>
    <n v="366319.16"/>
    <n v="667"/>
    <n v="980.84"/>
    <x v="7"/>
    <n v="2800"/>
    <s v="Bengaluru Regional Hub"/>
    <x v="0"/>
  </r>
  <r>
    <n v="102217"/>
    <x v="2212"/>
    <x v="3"/>
    <s v="2025"/>
    <s v="FedEx"/>
    <x v="1"/>
    <x v="2"/>
    <x v="2"/>
    <s v="India"/>
    <n v="22"/>
    <n v="25000"/>
    <n v="550000"/>
    <n v="7000"/>
    <n v="543000"/>
    <n v="396000"/>
    <n v="397637.81"/>
    <n v="152362.19"/>
    <n v="541362.18999999994"/>
    <n v="1050"/>
    <n v="1637.81"/>
    <x v="17"/>
    <n v="18000"/>
    <s v="Mumbai Mega Hub"/>
    <x v="2"/>
  </r>
  <r>
    <n v="102218"/>
    <x v="2213"/>
    <x v="11"/>
    <s v="2025"/>
    <s v="FedEx"/>
    <x v="0"/>
    <x v="0"/>
    <x v="0"/>
    <s v="India"/>
    <n v="52"/>
    <n v="3200"/>
    <n v="166400"/>
    <n v="1200"/>
    <n v="165200"/>
    <n v="104000"/>
    <n v="104934.04"/>
    <n v="61465.960000000006"/>
    <n v="164265.96"/>
    <n v="949"/>
    <n v="934.04"/>
    <x v="0"/>
    <n v="2000"/>
    <s v="Bengaluru Regional Hub"/>
    <x v="0"/>
  </r>
  <r>
    <n v="102219"/>
    <x v="2214"/>
    <x v="9"/>
    <s v="2025"/>
    <s v="Xpressbees"/>
    <x v="3"/>
    <x v="2"/>
    <x v="3"/>
    <s v="India"/>
    <n v="36"/>
    <n v="8500"/>
    <n v="306000"/>
    <n v="3000"/>
    <n v="303000"/>
    <n v="198000"/>
    <n v="198556.45"/>
    <n v="107443.54999999999"/>
    <n v="302443.55"/>
    <n v="952"/>
    <n v="556.45000000000005"/>
    <x v="8"/>
    <n v="5500"/>
    <s v="Delhi NCR Mega Hub"/>
    <x v="3"/>
  </r>
  <r>
    <n v="102220"/>
    <x v="2215"/>
    <x v="5"/>
    <s v="2025"/>
    <s v="Amazon Logistics"/>
    <x v="4"/>
    <x v="1"/>
    <x v="0"/>
    <s v="India"/>
    <n v="47"/>
    <n v="5500"/>
    <n v="258500"/>
    <n v="2000"/>
    <n v="256500"/>
    <n v="164500"/>
    <n v="165374.29"/>
    <n v="93125.709999999992"/>
    <n v="255625.71"/>
    <n v="1143"/>
    <n v="874.29"/>
    <x v="5"/>
    <n v="3500"/>
    <s v="Bengaluru Regional Hub"/>
    <x v="0"/>
  </r>
  <r>
    <n v="102221"/>
    <x v="2216"/>
    <x v="0"/>
    <s v="2025"/>
    <s v="DHL"/>
    <x v="0"/>
    <x v="0"/>
    <x v="2"/>
    <s v="India"/>
    <n v="41"/>
    <n v="3200"/>
    <n v="131200"/>
    <n v="1200"/>
    <n v="130000"/>
    <n v="82000"/>
    <n v="82969.100000000006"/>
    <n v="48230.899999999994"/>
    <n v="129030.9"/>
    <n v="882"/>
    <n v="969.1"/>
    <x v="0"/>
    <n v="2000"/>
    <s v="Mumbai Mega Hub"/>
    <x v="2"/>
  </r>
  <r>
    <n v="102222"/>
    <x v="2217"/>
    <x v="3"/>
    <s v="2025"/>
    <s v="Xpressbees"/>
    <x v="7"/>
    <x v="1"/>
    <x v="1"/>
    <s v="India"/>
    <n v="4"/>
    <n v="1200"/>
    <n v="4800"/>
    <n v="400"/>
    <n v="4400"/>
    <n v="3200"/>
    <n v="3930.76"/>
    <n v="869.23999999999978"/>
    <n v="3669.24"/>
    <n v="358"/>
    <n v="730.76"/>
    <x v="15"/>
    <n v="800"/>
    <s v="Nagpur Central Hub"/>
    <x v="1"/>
  </r>
  <r>
    <n v="102223"/>
    <x v="2218"/>
    <x v="9"/>
    <s v="2025"/>
    <s v="Xpressbees"/>
    <x v="0"/>
    <x v="0"/>
    <x v="1"/>
    <s v="India"/>
    <n v="16"/>
    <n v="3200"/>
    <n v="51200"/>
    <n v="1200"/>
    <n v="50000"/>
    <n v="32000"/>
    <n v="33000.58"/>
    <n v="18199.419999999998"/>
    <n v="48999.42"/>
    <n v="304"/>
    <n v="1000.58"/>
    <x v="0"/>
    <n v="2000"/>
    <s v="Nagpur Central Hub"/>
    <x v="1"/>
  </r>
  <r>
    <n v="102224"/>
    <x v="2219"/>
    <x v="4"/>
    <s v="2025"/>
    <s v="Amazon Logistics"/>
    <x v="1"/>
    <x v="0"/>
    <x v="1"/>
    <s v="India"/>
    <n v="60"/>
    <n v="25000"/>
    <n v="1500000"/>
    <n v="7000"/>
    <n v="1493000"/>
    <n v="1080000"/>
    <n v="1081382.5900000001"/>
    <n v="418617.40999999992"/>
    <n v="1491617.41"/>
    <n v="872"/>
    <n v="1382.59"/>
    <x v="17"/>
    <n v="18000"/>
    <s v="Nagpur Central Hub"/>
    <x v="1"/>
  </r>
  <r>
    <n v="102225"/>
    <x v="2220"/>
    <x v="1"/>
    <s v="2025"/>
    <s v="Ekart"/>
    <x v="5"/>
    <x v="2"/>
    <x v="0"/>
    <s v="India"/>
    <n v="39"/>
    <n v="4500"/>
    <n v="175500"/>
    <n v="2000"/>
    <n v="173500"/>
    <n v="97500"/>
    <n v="98266.77"/>
    <n v="77233.23"/>
    <n v="172733.23"/>
    <n v="356"/>
    <n v="766.77"/>
    <x v="6"/>
    <n v="2500"/>
    <s v="Bengaluru Regional Hub"/>
    <x v="0"/>
  </r>
  <r>
    <n v="102226"/>
    <x v="2221"/>
    <x v="6"/>
    <s v="2025"/>
    <s v="Shadowfax"/>
    <x v="6"/>
    <x v="2"/>
    <x v="0"/>
    <s v="India"/>
    <n v="20"/>
    <n v="4500"/>
    <n v="90000"/>
    <n v="1700"/>
    <n v="88300"/>
    <n v="56000"/>
    <n v="56662.54"/>
    <n v="33337.46"/>
    <n v="87637.46"/>
    <n v="694"/>
    <n v="662.54"/>
    <x v="7"/>
    <n v="2800"/>
    <s v="Bengaluru Regional Hub"/>
    <x v="0"/>
  </r>
  <r>
    <n v="102227"/>
    <x v="2222"/>
    <x v="9"/>
    <s v="2025"/>
    <s v="Blue Dart"/>
    <x v="0"/>
    <x v="1"/>
    <x v="3"/>
    <s v="India"/>
    <n v="25"/>
    <n v="6500"/>
    <n v="162500"/>
    <n v="2300"/>
    <n v="160200"/>
    <n v="105000"/>
    <n v="105777.58"/>
    <n v="56722.42"/>
    <n v="159422.42000000001"/>
    <n v="761"/>
    <n v="777.58"/>
    <x v="1"/>
    <n v="4200"/>
    <s v="Delhi NCR Mega Hub"/>
    <x v="3"/>
  </r>
  <r>
    <n v="102228"/>
    <x v="2223"/>
    <x v="7"/>
    <s v="2025"/>
    <s v="Xpressbees"/>
    <x v="6"/>
    <x v="2"/>
    <x v="3"/>
    <s v="India"/>
    <n v="14"/>
    <n v="4500"/>
    <n v="63000"/>
    <n v="1700"/>
    <n v="61300"/>
    <n v="39200"/>
    <n v="40248.839999999997"/>
    <n v="22751.160000000003"/>
    <n v="60251.16"/>
    <n v="1031"/>
    <n v="1048.8399999999999"/>
    <x v="7"/>
    <n v="2800"/>
    <s v="Delhi NCR Mega Hub"/>
    <x v="3"/>
  </r>
  <r>
    <n v="102229"/>
    <x v="2224"/>
    <x v="3"/>
    <s v="2025"/>
    <s v="Delhivery"/>
    <x v="2"/>
    <x v="0"/>
    <x v="2"/>
    <s v="India"/>
    <n v="82"/>
    <n v="450"/>
    <n v="36900"/>
    <n v="250"/>
    <n v="36650"/>
    <n v="16400"/>
    <n v="17178.34"/>
    <n v="19721.66"/>
    <n v="35871.660000000003"/>
    <n v="958"/>
    <n v="778.34"/>
    <x v="3"/>
    <n v="200"/>
    <s v="Mumbai Mega Hub"/>
    <x v="2"/>
  </r>
  <r>
    <n v="102230"/>
    <x v="2225"/>
    <x v="9"/>
    <s v="2025"/>
    <s v="DHL"/>
    <x v="3"/>
    <x v="1"/>
    <x v="1"/>
    <s v="India"/>
    <n v="25"/>
    <n v="12000"/>
    <n v="300000"/>
    <n v="4000"/>
    <n v="296000"/>
    <n v="200000"/>
    <n v="200483.71"/>
    <n v="99516.290000000008"/>
    <n v="295516.28999999998"/>
    <n v="550"/>
    <n v="483.71"/>
    <x v="4"/>
    <n v="8000"/>
    <s v="Nagpur Central Hub"/>
    <x v="1"/>
  </r>
  <r>
    <n v="102231"/>
    <x v="2226"/>
    <x v="11"/>
    <s v="2025"/>
    <s v="FedEx"/>
    <x v="0"/>
    <x v="1"/>
    <x v="1"/>
    <s v="India"/>
    <n v="88"/>
    <n v="3200"/>
    <n v="281600"/>
    <n v="1200"/>
    <n v="280400"/>
    <n v="176000"/>
    <n v="176316.85"/>
    <n v="105283.15"/>
    <n v="280083.15000000002"/>
    <n v="398"/>
    <n v="316.85000000000002"/>
    <x v="0"/>
    <n v="2000"/>
    <s v="Nagpur Central Hub"/>
    <x v="1"/>
  </r>
  <r>
    <n v="102232"/>
    <x v="2227"/>
    <x v="0"/>
    <s v="2025"/>
    <s v="Xpressbees"/>
    <x v="3"/>
    <x v="0"/>
    <x v="4"/>
    <s v="India"/>
    <n v="32"/>
    <n v="8500"/>
    <n v="272000"/>
    <n v="3000"/>
    <n v="269000"/>
    <n v="176000"/>
    <n v="177088.08"/>
    <n v="94911.920000000013"/>
    <n v="267911.92"/>
    <n v="384"/>
    <n v="1088.08"/>
    <x v="8"/>
    <n v="5500"/>
    <s v="Kolkata Regional Hub"/>
    <x v="4"/>
  </r>
  <r>
    <n v="102233"/>
    <x v="2228"/>
    <x v="7"/>
    <s v="2025"/>
    <s v="Shadowfax"/>
    <x v="3"/>
    <x v="0"/>
    <x v="0"/>
    <s v="India"/>
    <n v="70"/>
    <n v="12000"/>
    <n v="840000"/>
    <n v="4000"/>
    <n v="836000"/>
    <n v="560000"/>
    <n v="560752.38"/>
    <n v="279247.62"/>
    <n v="835247.62"/>
    <n v="435"/>
    <n v="752.38"/>
    <x v="4"/>
    <n v="8000"/>
    <s v="Bengaluru Regional Hub"/>
    <x v="0"/>
  </r>
  <r>
    <n v="102234"/>
    <x v="2229"/>
    <x v="9"/>
    <s v="2025"/>
    <s v="Shadowfax"/>
    <x v="2"/>
    <x v="0"/>
    <x v="1"/>
    <s v="India"/>
    <n v="35"/>
    <n v="2500"/>
    <n v="87500"/>
    <n v="1000"/>
    <n v="86500"/>
    <n v="52500"/>
    <n v="53158.46"/>
    <n v="34341.54"/>
    <n v="85841.54"/>
    <n v="791"/>
    <n v="658.46"/>
    <x v="12"/>
    <n v="1500"/>
    <s v="Nagpur Central Hub"/>
    <x v="1"/>
  </r>
  <r>
    <n v="102235"/>
    <x v="2230"/>
    <x v="0"/>
    <s v="2025"/>
    <s v="Delhivery"/>
    <x v="3"/>
    <x v="1"/>
    <x v="1"/>
    <s v="India"/>
    <n v="82"/>
    <n v="12000"/>
    <n v="984000"/>
    <n v="4000"/>
    <n v="980000"/>
    <n v="656000"/>
    <n v="656834.61"/>
    <n v="327165.39"/>
    <n v="979165.39"/>
    <n v="972"/>
    <n v="834.61"/>
    <x v="4"/>
    <n v="8000"/>
    <s v="Nagpur Central Hub"/>
    <x v="1"/>
  </r>
  <r>
    <n v="102236"/>
    <x v="2231"/>
    <x v="6"/>
    <s v="2025"/>
    <s v="FedEx"/>
    <x v="4"/>
    <x v="0"/>
    <x v="3"/>
    <s v="India"/>
    <n v="98"/>
    <n v="5500"/>
    <n v="539000"/>
    <n v="2000"/>
    <n v="537000"/>
    <n v="343000"/>
    <n v="344045.24"/>
    <n v="194954.76"/>
    <n v="535954.76"/>
    <n v="635"/>
    <n v="1045.24"/>
    <x v="5"/>
    <n v="3500"/>
    <s v="Delhi NCR Mega Hub"/>
    <x v="3"/>
  </r>
  <r>
    <n v="102237"/>
    <x v="2232"/>
    <x v="6"/>
    <s v="2025"/>
    <s v="Blue Dart"/>
    <x v="1"/>
    <x v="0"/>
    <x v="2"/>
    <s v="India"/>
    <n v="51"/>
    <n v="3500"/>
    <n v="178500"/>
    <n v="1300"/>
    <n v="177200"/>
    <n v="112200"/>
    <n v="114408.45"/>
    <n v="64091.55"/>
    <n v="174991.55"/>
    <n v="341"/>
    <n v="2208.4499999999998"/>
    <x v="16"/>
    <n v="2200"/>
    <s v="Mumbai Mega Hub"/>
    <x v="2"/>
  </r>
  <r>
    <n v="102238"/>
    <x v="2233"/>
    <x v="10"/>
    <s v="2025"/>
    <s v="DHL"/>
    <x v="0"/>
    <x v="1"/>
    <x v="4"/>
    <s v="India"/>
    <n v="9"/>
    <n v="6500"/>
    <n v="58500"/>
    <n v="2300"/>
    <n v="56200"/>
    <n v="37800"/>
    <n v="38103.51"/>
    <n v="20396.489999999998"/>
    <n v="55896.49"/>
    <n v="1159"/>
    <n v="303.51"/>
    <x v="1"/>
    <n v="4200"/>
    <s v="Kolkata Regional Hub"/>
    <x v="4"/>
  </r>
  <r>
    <n v="102239"/>
    <x v="2234"/>
    <x v="6"/>
    <s v="2025"/>
    <s v="Ekart"/>
    <x v="6"/>
    <x v="1"/>
    <x v="3"/>
    <s v="India"/>
    <n v="76"/>
    <n v="15000"/>
    <n v="1140000"/>
    <n v="5500"/>
    <n v="1134500"/>
    <n v="722000"/>
    <n v="722602.48"/>
    <n v="417397.52"/>
    <n v="1133897.52"/>
    <n v="1072"/>
    <n v="602.48"/>
    <x v="11"/>
    <n v="9500"/>
    <s v="Delhi NCR Mega Hub"/>
    <x v="3"/>
  </r>
  <r>
    <n v="102240"/>
    <x v="2235"/>
    <x v="9"/>
    <s v="2025"/>
    <s v="Shadowfax"/>
    <x v="3"/>
    <x v="0"/>
    <x v="2"/>
    <s v="India"/>
    <n v="25"/>
    <n v="12000"/>
    <n v="300000"/>
    <n v="4000"/>
    <n v="296000"/>
    <n v="200000"/>
    <n v="200942.53"/>
    <n v="99057.47"/>
    <n v="295057.46999999997"/>
    <n v="388"/>
    <n v="942.53"/>
    <x v="4"/>
    <n v="8000"/>
    <s v="Mumbai Mega Hub"/>
    <x v="2"/>
  </r>
  <r>
    <n v="102241"/>
    <x v="2236"/>
    <x v="5"/>
    <s v="2025"/>
    <s v="FedEx"/>
    <x v="6"/>
    <x v="0"/>
    <x v="1"/>
    <s v="India"/>
    <n v="60"/>
    <n v="4500"/>
    <n v="270000"/>
    <n v="1700"/>
    <n v="268300"/>
    <n v="168000"/>
    <n v="168168.44"/>
    <n v="101831.56"/>
    <n v="268131.56"/>
    <n v="316"/>
    <n v="168.44"/>
    <x v="7"/>
    <n v="2800"/>
    <s v="Nagpur Central Hub"/>
    <x v="1"/>
  </r>
  <r>
    <n v="102242"/>
    <x v="2237"/>
    <x v="6"/>
    <s v="2025"/>
    <s v="Blue Dart"/>
    <x v="0"/>
    <x v="1"/>
    <x v="0"/>
    <s v="India"/>
    <n v="67"/>
    <n v="3200"/>
    <n v="214400"/>
    <n v="1200"/>
    <n v="213200"/>
    <n v="134000"/>
    <n v="134767.10999999999"/>
    <n v="79632.890000000014"/>
    <n v="212432.89"/>
    <n v="910"/>
    <n v="767.11"/>
    <x v="0"/>
    <n v="2000"/>
    <s v="Bengaluru Regional Hub"/>
    <x v="0"/>
  </r>
  <r>
    <n v="102243"/>
    <x v="2238"/>
    <x v="3"/>
    <s v="2025"/>
    <s v="DHL"/>
    <x v="2"/>
    <x v="0"/>
    <x v="3"/>
    <s v="India"/>
    <n v="76"/>
    <n v="450"/>
    <n v="34200"/>
    <n v="250"/>
    <n v="33950"/>
    <n v="15200"/>
    <n v="16359.89"/>
    <n v="17840.11"/>
    <n v="32790.11"/>
    <n v="1009"/>
    <n v="1159.8900000000001"/>
    <x v="3"/>
    <n v="200"/>
    <s v="Delhi NCR Mega Hub"/>
    <x v="3"/>
  </r>
  <r>
    <n v="102244"/>
    <x v="2239"/>
    <x v="3"/>
    <s v="2025"/>
    <s v="Blue Dart"/>
    <x v="2"/>
    <x v="0"/>
    <x v="4"/>
    <s v="India"/>
    <n v="38"/>
    <n v="450"/>
    <n v="17100"/>
    <n v="250"/>
    <n v="16850"/>
    <n v="7600"/>
    <n v="7955.16"/>
    <n v="9144.84"/>
    <n v="16494.84"/>
    <n v="763"/>
    <n v="355.16"/>
    <x v="3"/>
    <n v="200"/>
    <s v="Kolkata Regional Hub"/>
    <x v="4"/>
  </r>
  <r>
    <n v="102245"/>
    <x v="2240"/>
    <x v="2"/>
    <s v="2025"/>
    <s v="Ekart"/>
    <x v="7"/>
    <x v="0"/>
    <x v="0"/>
    <s v="India"/>
    <n v="43"/>
    <n v="1200"/>
    <n v="51600"/>
    <n v="400"/>
    <n v="51200"/>
    <n v="34400"/>
    <n v="35403.53"/>
    <n v="16196.470000000001"/>
    <n v="50196.47"/>
    <n v="484"/>
    <n v="1003.53"/>
    <x v="15"/>
    <n v="800"/>
    <s v="Bengaluru Regional Hub"/>
    <x v="0"/>
  </r>
  <r>
    <n v="102246"/>
    <x v="2241"/>
    <x v="2"/>
    <s v="2025"/>
    <s v="DHL"/>
    <x v="2"/>
    <x v="2"/>
    <x v="2"/>
    <s v="India"/>
    <n v="98"/>
    <n v="450"/>
    <n v="44100"/>
    <n v="250"/>
    <n v="43850"/>
    <n v="19600"/>
    <n v="20499.73"/>
    <n v="23600.27"/>
    <n v="42950.27"/>
    <n v="327"/>
    <n v="899.73"/>
    <x v="3"/>
    <n v="200"/>
    <s v="Mumbai Mega Hub"/>
    <x v="2"/>
  </r>
  <r>
    <n v="102247"/>
    <x v="2242"/>
    <x v="8"/>
    <s v="2025"/>
    <s v="Amazon Logistics"/>
    <x v="6"/>
    <x v="1"/>
    <x v="2"/>
    <s v="India"/>
    <n v="88"/>
    <n v="15000"/>
    <n v="1320000"/>
    <n v="5500"/>
    <n v="1314500"/>
    <n v="836000"/>
    <n v="836609.9"/>
    <n v="483390.1"/>
    <n v="1313890.1000000001"/>
    <n v="977"/>
    <n v="609.9"/>
    <x v="11"/>
    <n v="9500"/>
    <s v="Mumbai Mega Hub"/>
    <x v="2"/>
  </r>
  <r>
    <n v="102248"/>
    <x v="2243"/>
    <x v="10"/>
    <s v="2025"/>
    <s v="Xpressbees"/>
    <x v="2"/>
    <x v="2"/>
    <x v="1"/>
    <s v="India"/>
    <n v="26"/>
    <n v="2500"/>
    <n v="65000"/>
    <n v="1000"/>
    <n v="64000"/>
    <n v="39000"/>
    <n v="40158.269999999997"/>
    <n v="24841.730000000003"/>
    <n v="62841.73"/>
    <n v="550"/>
    <n v="1158.27"/>
    <x v="12"/>
    <n v="1500"/>
    <s v="Nagpur Central Hub"/>
    <x v="1"/>
  </r>
  <r>
    <n v="102249"/>
    <x v="2244"/>
    <x v="2"/>
    <s v="2025"/>
    <s v="Shadowfax"/>
    <x v="7"/>
    <x v="1"/>
    <x v="2"/>
    <s v="India"/>
    <n v="47"/>
    <n v="1200"/>
    <n v="56400"/>
    <n v="400"/>
    <n v="56000"/>
    <n v="37600"/>
    <n v="37706.589999999997"/>
    <n v="18693.410000000003"/>
    <n v="55893.41"/>
    <n v="981"/>
    <n v="106.59"/>
    <x v="15"/>
    <n v="800"/>
    <s v="Mumbai Mega Hub"/>
    <x v="2"/>
  </r>
  <r>
    <n v="102250"/>
    <x v="2245"/>
    <x v="3"/>
    <s v="2025"/>
    <s v="Ecom Express"/>
    <x v="5"/>
    <x v="0"/>
    <x v="1"/>
    <s v="India"/>
    <n v="1"/>
    <n v="1800"/>
    <n v="1800"/>
    <n v="900"/>
    <n v="900"/>
    <n v="900"/>
    <n v="2070.0299999999997"/>
    <n v="-270.02999999999975"/>
    <n v="-270.02999999999997"/>
    <n v="717"/>
    <n v="1170.03"/>
    <x v="9"/>
    <n v="900"/>
    <s v="Nagpur Central Hub"/>
    <x v="1"/>
  </r>
  <r>
    <n v="102251"/>
    <x v="2246"/>
    <x v="6"/>
    <s v="2025"/>
    <s v="DHL"/>
    <x v="7"/>
    <x v="0"/>
    <x v="4"/>
    <s v="India"/>
    <n v="20"/>
    <n v="600"/>
    <n v="12000"/>
    <n v="250"/>
    <n v="11750"/>
    <n v="7000"/>
    <n v="7721.74"/>
    <n v="4278.26"/>
    <n v="11028.26"/>
    <n v="864"/>
    <n v="721.74"/>
    <x v="14"/>
    <n v="350"/>
    <s v="Kolkata Regional Hub"/>
    <x v="4"/>
  </r>
  <r>
    <n v="102252"/>
    <x v="2247"/>
    <x v="8"/>
    <s v="2025"/>
    <s v="Ekart"/>
    <x v="3"/>
    <x v="1"/>
    <x v="1"/>
    <s v="India"/>
    <n v="74"/>
    <n v="12000"/>
    <n v="888000"/>
    <n v="4000"/>
    <n v="884000"/>
    <n v="592000"/>
    <n v="592885.12"/>
    <n v="295114.88"/>
    <n v="883114.88"/>
    <n v="555"/>
    <n v="885.12"/>
    <x v="4"/>
    <n v="8000"/>
    <s v="Nagpur Central Hub"/>
    <x v="1"/>
  </r>
  <r>
    <n v="102253"/>
    <x v="2248"/>
    <x v="11"/>
    <s v="2025"/>
    <s v="FedEx"/>
    <x v="3"/>
    <x v="0"/>
    <x v="0"/>
    <s v="India"/>
    <n v="9"/>
    <n v="12000"/>
    <n v="108000"/>
    <n v="4000"/>
    <n v="104000"/>
    <n v="72000"/>
    <n v="72428.160000000003"/>
    <n v="35571.839999999997"/>
    <n v="103571.84"/>
    <n v="741"/>
    <n v="428.16"/>
    <x v="4"/>
    <n v="8000"/>
    <s v="Bengaluru Regional Hub"/>
    <x v="0"/>
  </r>
  <r>
    <n v="102254"/>
    <x v="2249"/>
    <x v="6"/>
    <s v="2025"/>
    <s v="Ekart"/>
    <x v="0"/>
    <x v="0"/>
    <x v="1"/>
    <s v="India"/>
    <n v="31"/>
    <n v="3200"/>
    <n v="99200"/>
    <n v="1200"/>
    <n v="98000"/>
    <n v="62000"/>
    <n v="62252.68"/>
    <n v="36947.32"/>
    <n v="97747.32"/>
    <n v="473"/>
    <n v="252.68"/>
    <x v="0"/>
    <n v="2000"/>
    <s v="Nagpur Central Hub"/>
    <x v="1"/>
  </r>
  <r>
    <n v="102255"/>
    <x v="2250"/>
    <x v="9"/>
    <s v="2025"/>
    <s v="Blue Dart"/>
    <x v="5"/>
    <x v="0"/>
    <x v="0"/>
    <s v="India"/>
    <n v="37"/>
    <n v="4500"/>
    <n v="166500"/>
    <n v="2000"/>
    <n v="164500"/>
    <n v="92500"/>
    <n v="94315.64"/>
    <n v="72184.36"/>
    <n v="162684.35999999999"/>
    <n v="1003"/>
    <n v="1815.64"/>
    <x v="6"/>
    <n v="2500"/>
    <s v="Bengaluru Regional Hub"/>
    <x v="0"/>
  </r>
  <r>
    <n v="102256"/>
    <x v="2251"/>
    <x v="7"/>
    <s v="2025"/>
    <s v="Blue Dart"/>
    <x v="4"/>
    <x v="0"/>
    <x v="1"/>
    <s v="India"/>
    <n v="99"/>
    <n v="5500"/>
    <n v="544500"/>
    <n v="2000"/>
    <n v="542500"/>
    <n v="346500"/>
    <n v="347354.1"/>
    <n v="197145.90000000002"/>
    <n v="541645.9"/>
    <n v="1013"/>
    <n v="854.1"/>
    <x v="5"/>
    <n v="3500"/>
    <s v="Nagpur Central Hub"/>
    <x v="1"/>
  </r>
  <r>
    <n v="102257"/>
    <x v="2252"/>
    <x v="10"/>
    <s v="2025"/>
    <s v="Ecom Express"/>
    <x v="3"/>
    <x v="0"/>
    <x v="4"/>
    <s v="India"/>
    <n v="78"/>
    <n v="12000"/>
    <n v="936000"/>
    <n v="4000"/>
    <n v="932000"/>
    <n v="624000"/>
    <n v="624356.31000000006"/>
    <n v="311643.68999999994"/>
    <n v="931643.69"/>
    <n v="612"/>
    <n v="356.31"/>
    <x v="4"/>
    <n v="8000"/>
    <s v="Kolkata Regional Hub"/>
    <x v="4"/>
  </r>
  <r>
    <n v="102258"/>
    <x v="2253"/>
    <x v="4"/>
    <s v="2025"/>
    <s v="FedEx"/>
    <x v="5"/>
    <x v="0"/>
    <x v="1"/>
    <s v="India"/>
    <n v="99"/>
    <n v="4500"/>
    <n v="445500"/>
    <n v="2000"/>
    <n v="443500"/>
    <n v="247500"/>
    <n v="248135.96"/>
    <n v="197364.04"/>
    <n v="442864.04"/>
    <n v="589"/>
    <n v="635.96"/>
    <x v="6"/>
    <n v="2500"/>
    <s v="Nagpur Central Hub"/>
    <x v="1"/>
  </r>
  <r>
    <n v="102259"/>
    <x v="2254"/>
    <x v="10"/>
    <s v="2025"/>
    <s v="Ekart"/>
    <x v="6"/>
    <x v="0"/>
    <x v="4"/>
    <s v="India"/>
    <n v="89"/>
    <n v="4500"/>
    <n v="400500"/>
    <n v="1700"/>
    <n v="398800"/>
    <n v="249200"/>
    <n v="249864.46"/>
    <n v="150635.54"/>
    <n v="398135.54"/>
    <n v="1127"/>
    <n v="664.46"/>
    <x v="7"/>
    <n v="2800"/>
    <s v="Kolkata Regional Hub"/>
    <x v="4"/>
  </r>
  <r>
    <n v="102260"/>
    <x v="2255"/>
    <x v="5"/>
    <s v="2025"/>
    <s v="Blue Dart"/>
    <x v="4"/>
    <x v="2"/>
    <x v="1"/>
    <s v="India"/>
    <n v="9"/>
    <n v="5500"/>
    <n v="49500"/>
    <n v="2000"/>
    <n v="47500"/>
    <n v="31500"/>
    <n v="32394.02"/>
    <n v="17105.98"/>
    <n v="46605.98"/>
    <n v="834"/>
    <n v="894.02"/>
    <x v="5"/>
    <n v="3500"/>
    <s v="Nagpur Central Hub"/>
    <x v="1"/>
  </r>
  <r>
    <n v="102261"/>
    <x v="2256"/>
    <x v="3"/>
    <s v="2025"/>
    <s v="Delhivery"/>
    <x v="6"/>
    <x v="2"/>
    <x v="3"/>
    <s v="India"/>
    <n v="4"/>
    <n v="15000"/>
    <n v="60000"/>
    <n v="5500"/>
    <n v="54500"/>
    <n v="38000"/>
    <n v="40356.99"/>
    <n v="19643.010000000002"/>
    <n v="52143.01"/>
    <n v="457"/>
    <n v="2356.9899999999998"/>
    <x v="11"/>
    <n v="9500"/>
    <s v="Delhi NCR Mega Hub"/>
    <x v="3"/>
  </r>
  <r>
    <n v="102262"/>
    <x v="2257"/>
    <x v="7"/>
    <s v="2025"/>
    <s v="Amazon Logistics"/>
    <x v="2"/>
    <x v="2"/>
    <x v="0"/>
    <s v="India"/>
    <n v="15"/>
    <n v="2500"/>
    <n v="37500"/>
    <n v="1000"/>
    <n v="36500"/>
    <n v="22500"/>
    <n v="23001.25"/>
    <n v="14498.75"/>
    <n v="35998.75"/>
    <n v="944"/>
    <n v="501.25"/>
    <x v="12"/>
    <n v="1500"/>
    <s v="Bengaluru Regional Hub"/>
    <x v="0"/>
  </r>
  <r>
    <n v="102263"/>
    <x v="2258"/>
    <x v="0"/>
    <s v="2025"/>
    <s v="Blue Dart"/>
    <x v="3"/>
    <x v="0"/>
    <x v="0"/>
    <s v="India"/>
    <n v="78"/>
    <n v="8500"/>
    <n v="663000"/>
    <n v="3000"/>
    <n v="660000"/>
    <n v="429000"/>
    <n v="429373.96"/>
    <n v="233626.03999999998"/>
    <n v="659626.04"/>
    <n v="798"/>
    <n v="373.96"/>
    <x v="8"/>
    <n v="5500"/>
    <s v="Bengaluru Regional Hub"/>
    <x v="0"/>
  </r>
  <r>
    <n v="102264"/>
    <x v="2259"/>
    <x v="11"/>
    <s v="2025"/>
    <s v="Amazon Logistics"/>
    <x v="0"/>
    <x v="1"/>
    <x v="3"/>
    <s v="India"/>
    <n v="10"/>
    <n v="3200"/>
    <n v="32000"/>
    <n v="1200"/>
    <n v="30800"/>
    <n v="20000"/>
    <n v="20915.509999999998"/>
    <n v="11084.490000000002"/>
    <n v="29884.49"/>
    <n v="992"/>
    <n v="915.51"/>
    <x v="0"/>
    <n v="2000"/>
    <s v="Delhi NCR Mega Hub"/>
    <x v="3"/>
  </r>
  <r>
    <n v="102265"/>
    <x v="2260"/>
    <x v="10"/>
    <s v="2025"/>
    <s v="Blue Dart"/>
    <x v="2"/>
    <x v="0"/>
    <x v="0"/>
    <s v="India"/>
    <n v="27"/>
    <n v="2500"/>
    <n v="67500"/>
    <n v="1000"/>
    <n v="66500"/>
    <n v="40500"/>
    <n v="41082.870000000003"/>
    <n v="26417.129999999997"/>
    <n v="65917.13"/>
    <n v="472"/>
    <n v="582.87"/>
    <x v="12"/>
    <n v="1500"/>
    <s v="Bengaluru Regional Hub"/>
    <x v="0"/>
  </r>
  <r>
    <n v="102266"/>
    <x v="2261"/>
    <x v="9"/>
    <s v="2025"/>
    <s v="Blue Dart"/>
    <x v="2"/>
    <x v="2"/>
    <x v="0"/>
    <s v="India"/>
    <n v="2"/>
    <n v="2500"/>
    <n v="5000"/>
    <n v="1000"/>
    <n v="4000"/>
    <n v="3000"/>
    <n v="4100.7700000000004"/>
    <n v="899.22999999999956"/>
    <n v="2899.23"/>
    <n v="914"/>
    <n v="1100.77"/>
    <x v="12"/>
    <n v="1500"/>
    <s v="Bengaluru Regional Hub"/>
    <x v="0"/>
  </r>
  <r>
    <n v="102267"/>
    <x v="2262"/>
    <x v="0"/>
    <s v="2025"/>
    <s v="DHL"/>
    <x v="5"/>
    <x v="1"/>
    <x v="2"/>
    <s v="India"/>
    <n v="45"/>
    <n v="2800"/>
    <n v="126000"/>
    <n v="1300"/>
    <n v="124700"/>
    <n v="67500"/>
    <n v="67746.8"/>
    <n v="58253.2"/>
    <n v="124453.2"/>
    <n v="1144"/>
    <n v="246.8"/>
    <x v="18"/>
    <n v="1500"/>
    <s v="Mumbai Mega Hub"/>
    <x v="2"/>
  </r>
  <r>
    <n v="102268"/>
    <x v="2263"/>
    <x v="11"/>
    <s v="2025"/>
    <s v="Ekart"/>
    <x v="5"/>
    <x v="2"/>
    <x v="3"/>
    <s v="India"/>
    <n v="15"/>
    <n v="4500"/>
    <n v="67500"/>
    <n v="2000"/>
    <n v="65500"/>
    <n v="37500"/>
    <n v="38419.1"/>
    <n v="29080.9"/>
    <n v="64580.9"/>
    <n v="662"/>
    <n v="919.1"/>
    <x v="6"/>
    <n v="2500"/>
    <s v="Delhi NCR Mega Hub"/>
    <x v="3"/>
  </r>
  <r>
    <n v="102269"/>
    <x v="2264"/>
    <x v="7"/>
    <s v="2025"/>
    <s v="FedEx"/>
    <x v="0"/>
    <x v="0"/>
    <x v="4"/>
    <s v="India"/>
    <n v="6"/>
    <n v="6500"/>
    <n v="39000"/>
    <n v="2300"/>
    <n v="36700"/>
    <n v="25200"/>
    <n v="25741.81"/>
    <n v="13258.189999999999"/>
    <n v="36158.19"/>
    <n v="615"/>
    <n v="541.80999999999995"/>
    <x v="1"/>
    <n v="4200"/>
    <s v="Kolkata Regional Hub"/>
    <x v="4"/>
  </r>
  <r>
    <n v="102270"/>
    <x v="2265"/>
    <x v="7"/>
    <s v="2025"/>
    <s v="DHL"/>
    <x v="3"/>
    <x v="2"/>
    <x v="0"/>
    <s v="India"/>
    <n v="96"/>
    <n v="8500"/>
    <n v="816000"/>
    <n v="3000"/>
    <n v="813000"/>
    <n v="528000"/>
    <n v="529140.19999999995"/>
    <n v="286859.80000000005"/>
    <n v="811859.8"/>
    <n v="404"/>
    <n v="1140.2"/>
    <x v="8"/>
    <n v="5500"/>
    <s v="Bengaluru Regional Hub"/>
    <x v="0"/>
  </r>
  <r>
    <n v="102271"/>
    <x v="2266"/>
    <x v="1"/>
    <s v="2025"/>
    <s v="Delhivery"/>
    <x v="6"/>
    <x v="1"/>
    <x v="2"/>
    <s v="India"/>
    <n v="23"/>
    <n v="15000"/>
    <n v="345000"/>
    <n v="5500"/>
    <n v="339500"/>
    <n v="218500"/>
    <n v="218818.53"/>
    <n v="126181.47"/>
    <n v="339181.47"/>
    <n v="723"/>
    <n v="318.52999999999997"/>
    <x v="11"/>
    <n v="9500"/>
    <s v="Mumbai Mega Hub"/>
    <x v="2"/>
  </r>
  <r>
    <n v="102272"/>
    <x v="2267"/>
    <x v="9"/>
    <s v="2025"/>
    <s v="Delhivery"/>
    <x v="1"/>
    <x v="1"/>
    <x v="4"/>
    <s v="India"/>
    <n v="58"/>
    <n v="3500"/>
    <n v="203000"/>
    <n v="1300"/>
    <n v="201700"/>
    <n v="127600"/>
    <n v="128582.2"/>
    <n v="74417.8"/>
    <n v="200717.8"/>
    <n v="639"/>
    <n v="982.2"/>
    <x v="16"/>
    <n v="2200"/>
    <s v="Kolkata Regional Hub"/>
    <x v="4"/>
  </r>
  <r>
    <n v="102273"/>
    <x v="2268"/>
    <x v="3"/>
    <s v="2025"/>
    <s v="Xpressbees"/>
    <x v="0"/>
    <x v="1"/>
    <x v="1"/>
    <s v="India"/>
    <n v="94"/>
    <n v="6500"/>
    <n v="611000"/>
    <n v="2300"/>
    <n v="608700"/>
    <n v="394800"/>
    <n v="395794.2"/>
    <n v="215205.8"/>
    <n v="607705.80000000005"/>
    <n v="1059"/>
    <n v="994.2"/>
    <x v="1"/>
    <n v="4200"/>
    <s v="Nagpur Central Hub"/>
    <x v="1"/>
  </r>
  <r>
    <n v="102274"/>
    <x v="2269"/>
    <x v="6"/>
    <s v="2025"/>
    <s v="DHL"/>
    <x v="3"/>
    <x v="0"/>
    <x v="1"/>
    <s v="India"/>
    <n v="37"/>
    <n v="12000"/>
    <n v="444000"/>
    <n v="4000"/>
    <n v="440000"/>
    <n v="296000"/>
    <n v="296343.59999999998"/>
    <n v="147656.40000000002"/>
    <n v="439656.4"/>
    <n v="373"/>
    <n v="343.6"/>
    <x v="4"/>
    <n v="8000"/>
    <s v="Nagpur Central Hub"/>
    <x v="1"/>
  </r>
  <r>
    <n v="102275"/>
    <x v="2270"/>
    <x v="1"/>
    <s v="2025"/>
    <s v="Amazon Logistics"/>
    <x v="1"/>
    <x v="1"/>
    <x v="1"/>
    <s v="India"/>
    <n v="13"/>
    <n v="45000"/>
    <n v="585000"/>
    <n v="13000"/>
    <n v="572000"/>
    <n v="416000"/>
    <n v="416300.58"/>
    <n v="168699.41999999998"/>
    <n v="571699.42000000004"/>
    <n v="1122"/>
    <n v="300.58"/>
    <x v="2"/>
    <n v="32000"/>
    <s v="Nagpur Central Hub"/>
    <x v="1"/>
  </r>
  <r>
    <n v="102276"/>
    <x v="2271"/>
    <x v="3"/>
    <s v="2025"/>
    <s v="Shadowfax"/>
    <x v="0"/>
    <x v="1"/>
    <x v="2"/>
    <s v="India"/>
    <n v="67"/>
    <n v="3200"/>
    <n v="214400"/>
    <n v="1200"/>
    <n v="213200"/>
    <n v="134000"/>
    <n v="134891.79999999999"/>
    <n v="79508.200000000012"/>
    <n v="212308.2"/>
    <n v="878"/>
    <n v="891.8"/>
    <x v="0"/>
    <n v="2000"/>
    <s v="Mumbai Mega Hub"/>
    <x v="2"/>
  </r>
  <r>
    <n v="102277"/>
    <x v="2272"/>
    <x v="4"/>
    <s v="2025"/>
    <s v="Ecom Express"/>
    <x v="0"/>
    <x v="1"/>
    <x v="3"/>
    <s v="India"/>
    <n v="22"/>
    <n v="6500"/>
    <n v="143000"/>
    <n v="2300"/>
    <n v="140700"/>
    <n v="92400"/>
    <n v="92991.82"/>
    <n v="50008.179999999993"/>
    <n v="140108.18"/>
    <n v="950"/>
    <n v="591.82000000000005"/>
    <x v="1"/>
    <n v="4200"/>
    <s v="Delhi NCR Mega Hub"/>
    <x v="3"/>
  </r>
  <r>
    <n v="102278"/>
    <x v="2273"/>
    <x v="2"/>
    <s v="2025"/>
    <s v="FedEx"/>
    <x v="0"/>
    <x v="0"/>
    <x v="2"/>
    <s v="India"/>
    <n v="77"/>
    <n v="6500"/>
    <n v="500500"/>
    <n v="2300"/>
    <n v="498200"/>
    <n v="323400"/>
    <n v="324475.46999999997"/>
    <n v="176024.53000000003"/>
    <n v="497124.53"/>
    <n v="1140"/>
    <n v="1075.47"/>
    <x v="1"/>
    <n v="4200"/>
    <s v="Mumbai Mega Hub"/>
    <x v="2"/>
  </r>
  <r>
    <n v="102279"/>
    <x v="2274"/>
    <x v="11"/>
    <s v="2025"/>
    <s v="Blue Dart"/>
    <x v="4"/>
    <x v="0"/>
    <x v="4"/>
    <s v="India"/>
    <n v="24"/>
    <n v="1500"/>
    <n v="36000"/>
    <n v="700"/>
    <n v="35300"/>
    <n v="19200"/>
    <n v="20224.169999999998"/>
    <n v="15775.830000000002"/>
    <n v="34275.83"/>
    <n v="701"/>
    <n v="1024.17"/>
    <x v="10"/>
    <n v="800"/>
    <s v="Kolkata Regional Hub"/>
    <x v="4"/>
  </r>
  <r>
    <n v="102280"/>
    <x v="2275"/>
    <x v="8"/>
    <s v="2025"/>
    <s v="Delhivery"/>
    <x v="0"/>
    <x v="0"/>
    <x v="4"/>
    <s v="India"/>
    <n v="51"/>
    <n v="3200"/>
    <n v="163200"/>
    <n v="1200"/>
    <n v="162000"/>
    <n v="102000"/>
    <n v="103236.71"/>
    <n v="59963.289999999994"/>
    <n v="160763.29"/>
    <n v="659"/>
    <n v="1236.71"/>
    <x v="0"/>
    <n v="2000"/>
    <s v="Kolkata Regional Hub"/>
    <x v="4"/>
  </r>
  <r>
    <n v="102281"/>
    <x v="2276"/>
    <x v="6"/>
    <s v="2025"/>
    <s v="Blue Dart"/>
    <x v="3"/>
    <x v="0"/>
    <x v="3"/>
    <s v="India"/>
    <n v="86"/>
    <n v="12000"/>
    <n v="1032000"/>
    <n v="4000"/>
    <n v="1028000"/>
    <n v="688000"/>
    <n v="688510.23"/>
    <n v="343489.77"/>
    <n v="1027489.77"/>
    <n v="564"/>
    <n v="510.23"/>
    <x v="4"/>
    <n v="8000"/>
    <s v="Delhi NCR Mega Hub"/>
    <x v="3"/>
  </r>
  <r>
    <n v="102282"/>
    <x v="2277"/>
    <x v="5"/>
    <s v="2025"/>
    <s v="DHL"/>
    <x v="6"/>
    <x v="1"/>
    <x v="1"/>
    <s v="India"/>
    <n v="58"/>
    <n v="4500"/>
    <n v="261000"/>
    <n v="1700"/>
    <n v="259300"/>
    <n v="162400"/>
    <n v="163158.95000000001"/>
    <n v="97841.049999999988"/>
    <n v="258541.05"/>
    <n v="808"/>
    <n v="758.95"/>
    <x v="7"/>
    <n v="2800"/>
    <s v="Nagpur Central Hub"/>
    <x v="1"/>
  </r>
  <r>
    <n v="102283"/>
    <x v="2278"/>
    <x v="5"/>
    <s v="2025"/>
    <s v="Amazon Logistics"/>
    <x v="4"/>
    <x v="1"/>
    <x v="4"/>
    <s v="India"/>
    <n v="91"/>
    <n v="5500"/>
    <n v="500500"/>
    <n v="2000"/>
    <n v="498500"/>
    <n v="318500"/>
    <n v="320190.99"/>
    <n v="180309.01"/>
    <n v="496809.01"/>
    <n v="490"/>
    <n v="1690.99"/>
    <x v="5"/>
    <n v="3500"/>
    <s v="Kolkata Regional Hub"/>
    <x v="4"/>
  </r>
  <r>
    <n v="102284"/>
    <x v="2279"/>
    <x v="9"/>
    <s v="2025"/>
    <s v="FedEx"/>
    <x v="4"/>
    <x v="1"/>
    <x v="3"/>
    <s v="India"/>
    <n v="15"/>
    <n v="1500"/>
    <n v="22500"/>
    <n v="700"/>
    <n v="21800"/>
    <n v="12000"/>
    <n v="13089.16"/>
    <n v="9410.84"/>
    <n v="20710.84"/>
    <n v="896"/>
    <n v="1089.1600000000001"/>
    <x v="10"/>
    <n v="800"/>
    <s v="Delhi NCR Mega Hub"/>
    <x v="3"/>
  </r>
  <r>
    <n v="102285"/>
    <x v="2280"/>
    <x v="6"/>
    <s v="2025"/>
    <s v="Ekart"/>
    <x v="1"/>
    <x v="0"/>
    <x v="0"/>
    <s v="India"/>
    <n v="71"/>
    <n v="45000"/>
    <n v="3195000"/>
    <n v="13000"/>
    <n v="3182000"/>
    <n v="2272000"/>
    <n v="2272259.6800000002"/>
    <n v="922740.31999999983"/>
    <n v="3181740.32"/>
    <n v="835"/>
    <n v="259.68"/>
    <x v="2"/>
    <n v="32000"/>
    <s v="Bengaluru Regional Hub"/>
    <x v="0"/>
  </r>
  <r>
    <n v="102286"/>
    <x v="2281"/>
    <x v="2"/>
    <s v="2025"/>
    <s v="Blue Dart"/>
    <x v="1"/>
    <x v="0"/>
    <x v="3"/>
    <s v="India"/>
    <n v="30"/>
    <n v="25000"/>
    <n v="750000"/>
    <n v="7000"/>
    <n v="743000"/>
    <n v="540000"/>
    <n v="540726.05000000005"/>
    <n v="209273.94999999995"/>
    <n v="742273.95"/>
    <n v="496"/>
    <n v="726.05"/>
    <x v="17"/>
    <n v="18000"/>
    <s v="Delhi NCR Mega Hub"/>
    <x v="3"/>
  </r>
  <r>
    <n v="102287"/>
    <x v="2282"/>
    <x v="7"/>
    <s v="2025"/>
    <s v="Amazon Logistics"/>
    <x v="0"/>
    <x v="0"/>
    <x v="1"/>
    <s v="India"/>
    <n v="69"/>
    <n v="6500"/>
    <n v="448500"/>
    <n v="2300"/>
    <n v="446200"/>
    <n v="289800"/>
    <n v="290377.59999999998"/>
    <n v="158122.40000000002"/>
    <n v="445622.4"/>
    <n v="771"/>
    <n v="577.6"/>
    <x v="1"/>
    <n v="4200"/>
    <s v="Nagpur Central Hub"/>
    <x v="1"/>
  </r>
  <r>
    <n v="102288"/>
    <x v="2283"/>
    <x v="4"/>
    <s v="2025"/>
    <s v="Delhivery"/>
    <x v="4"/>
    <x v="2"/>
    <x v="3"/>
    <s v="India"/>
    <n v="74"/>
    <n v="1500"/>
    <n v="111000"/>
    <n v="700"/>
    <n v="110300"/>
    <n v="59200"/>
    <n v="59829.87"/>
    <n v="51170.13"/>
    <n v="109670.13"/>
    <n v="379"/>
    <n v="629.87"/>
    <x v="10"/>
    <n v="800"/>
    <s v="Delhi NCR Mega Hub"/>
    <x v="3"/>
  </r>
  <r>
    <n v="102289"/>
    <x v="2284"/>
    <x v="11"/>
    <s v="2025"/>
    <s v="FedEx"/>
    <x v="1"/>
    <x v="2"/>
    <x v="2"/>
    <s v="India"/>
    <n v="7"/>
    <n v="25000"/>
    <n v="175000"/>
    <n v="7000"/>
    <n v="168000"/>
    <n v="126000"/>
    <n v="126651.46"/>
    <n v="48348.539999999994"/>
    <n v="167348.54"/>
    <n v="372"/>
    <n v="651.46"/>
    <x v="17"/>
    <n v="18000"/>
    <s v="Mumbai Mega Hub"/>
    <x v="2"/>
  </r>
  <r>
    <n v="102290"/>
    <x v="2285"/>
    <x v="3"/>
    <s v="2025"/>
    <s v="FedEx"/>
    <x v="7"/>
    <x v="2"/>
    <x v="1"/>
    <s v="India"/>
    <n v="36"/>
    <n v="850"/>
    <n v="30600"/>
    <n v="300"/>
    <n v="30300"/>
    <n v="19800"/>
    <n v="21359.25"/>
    <n v="9240.75"/>
    <n v="28740.75"/>
    <n v="872"/>
    <n v="1559.25"/>
    <x v="13"/>
    <n v="550"/>
    <s v="Nagpur Central Hub"/>
    <x v="1"/>
  </r>
  <r>
    <n v="102291"/>
    <x v="2286"/>
    <x v="10"/>
    <s v="2025"/>
    <s v="Ekart"/>
    <x v="7"/>
    <x v="2"/>
    <x v="1"/>
    <s v="India"/>
    <n v="73"/>
    <n v="1200"/>
    <n v="87600"/>
    <n v="400"/>
    <n v="87200"/>
    <n v="58400"/>
    <n v="59158.46"/>
    <n v="28441.54"/>
    <n v="86441.54"/>
    <n v="484"/>
    <n v="758.46"/>
    <x v="15"/>
    <n v="800"/>
    <s v="Nagpur Central Hub"/>
    <x v="1"/>
  </r>
  <r>
    <n v="102292"/>
    <x v="2287"/>
    <x v="11"/>
    <s v="2025"/>
    <s v="Blue Dart"/>
    <x v="3"/>
    <x v="2"/>
    <x v="3"/>
    <s v="India"/>
    <n v="30"/>
    <n v="8500"/>
    <n v="255000"/>
    <n v="3000"/>
    <n v="252000"/>
    <n v="165000"/>
    <n v="165915.57"/>
    <n v="89084.43"/>
    <n v="251084.43"/>
    <n v="978"/>
    <n v="915.57"/>
    <x v="8"/>
    <n v="5500"/>
    <s v="Delhi NCR Mega Hub"/>
    <x v="3"/>
  </r>
  <r>
    <n v="102293"/>
    <x v="2288"/>
    <x v="2"/>
    <s v="2025"/>
    <s v="Xpressbees"/>
    <x v="4"/>
    <x v="1"/>
    <x v="3"/>
    <s v="India"/>
    <n v="35"/>
    <n v="1500"/>
    <n v="52500"/>
    <n v="700"/>
    <n v="51800"/>
    <n v="28000"/>
    <n v="28460.81"/>
    <n v="24039.19"/>
    <n v="51339.19"/>
    <n v="445"/>
    <n v="460.81"/>
    <x v="10"/>
    <n v="800"/>
    <s v="Delhi NCR Mega Hub"/>
    <x v="3"/>
  </r>
  <r>
    <n v="102294"/>
    <x v="2289"/>
    <x v="1"/>
    <s v="2025"/>
    <s v="Shadowfax"/>
    <x v="2"/>
    <x v="0"/>
    <x v="0"/>
    <s v="India"/>
    <n v="23"/>
    <n v="2500"/>
    <n v="57500"/>
    <n v="1000"/>
    <n v="56500"/>
    <n v="34500"/>
    <n v="35411.32"/>
    <n v="22088.68"/>
    <n v="55588.68"/>
    <n v="478"/>
    <n v="911.32"/>
    <x v="12"/>
    <n v="1500"/>
    <s v="Bengaluru Regional Hub"/>
    <x v="0"/>
  </r>
  <r>
    <n v="102295"/>
    <x v="2290"/>
    <x v="8"/>
    <s v="2025"/>
    <s v="Amazon Logistics"/>
    <x v="2"/>
    <x v="0"/>
    <x v="1"/>
    <s v="India"/>
    <n v="79"/>
    <n v="450"/>
    <n v="35550"/>
    <n v="250"/>
    <n v="35300"/>
    <n v="15800"/>
    <n v="16855.12"/>
    <n v="18694.88"/>
    <n v="34244.879999999997"/>
    <n v="633"/>
    <n v="1055.1199999999999"/>
    <x v="3"/>
    <n v="200"/>
    <s v="Nagpur Central Hub"/>
    <x v="1"/>
  </r>
  <r>
    <n v="102296"/>
    <x v="2291"/>
    <x v="6"/>
    <s v="2025"/>
    <s v="DHL"/>
    <x v="7"/>
    <x v="1"/>
    <x v="0"/>
    <s v="India"/>
    <n v="97"/>
    <n v="600"/>
    <n v="58200"/>
    <n v="250"/>
    <n v="57950"/>
    <n v="33950"/>
    <n v="36347.75"/>
    <n v="21852.25"/>
    <n v="55552.25"/>
    <n v="1185"/>
    <n v="2397.75"/>
    <x v="14"/>
    <n v="350"/>
    <s v="Bengaluru Regional Hub"/>
    <x v="0"/>
  </r>
  <r>
    <n v="102297"/>
    <x v="2292"/>
    <x v="7"/>
    <s v="2025"/>
    <s v="Ecom Express"/>
    <x v="0"/>
    <x v="0"/>
    <x v="0"/>
    <s v="India"/>
    <n v="23"/>
    <n v="3200"/>
    <n v="73600"/>
    <n v="1200"/>
    <n v="72400"/>
    <n v="46000"/>
    <n v="47127.55"/>
    <n v="26472.449999999997"/>
    <n v="71272.45"/>
    <n v="713"/>
    <n v="1127.55"/>
    <x v="0"/>
    <n v="2000"/>
    <s v="Bengaluru Regional Hub"/>
    <x v="0"/>
  </r>
  <r>
    <n v="102298"/>
    <x v="2293"/>
    <x v="9"/>
    <s v="2025"/>
    <s v="Amazon Logistics"/>
    <x v="7"/>
    <x v="0"/>
    <x v="4"/>
    <s v="India"/>
    <n v="6"/>
    <n v="600"/>
    <n v="3600"/>
    <n v="250"/>
    <n v="3350"/>
    <n v="2100"/>
    <n v="2894.3"/>
    <n v="705.69999999999982"/>
    <n v="2555.6999999999998"/>
    <n v="370"/>
    <n v="794.3"/>
    <x v="14"/>
    <n v="350"/>
    <s v="Kolkata Regional Hub"/>
    <x v="4"/>
  </r>
  <r>
    <n v="102299"/>
    <x v="2294"/>
    <x v="2"/>
    <s v="2025"/>
    <s v="Ecom Express"/>
    <x v="2"/>
    <x v="0"/>
    <x v="3"/>
    <s v="India"/>
    <n v="73"/>
    <n v="2500"/>
    <n v="182500"/>
    <n v="1000"/>
    <n v="181500"/>
    <n v="109500"/>
    <n v="111494.81"/>
    <n v="71005.19"/>
    <n v="179505.19"/>
    <n v="301"/>
    <n v="1994.81"/>
    <x v="12"/>
    <n v="1500"/>
    <s v="Delhi NCR Mega Hub"/>
    <x v="3"/>
  </r>
  <r>
    <n v="102300"/>
    <x v="2295"/>
    <x v="0"/>
    <s v="2025"/>
    <s v="Delhivery"/>
    <x v="7"/>
    <x v="1"/>
    <x v="4"/>
    <s v="India"/>
    <n v="71"/>
    <n v="850"/>
    <n v="60350"/>
    <n v="300"/>
    <n v="60050"/>
    <n v="39050"/>
    <n v="39727.339999999997"/>
    <n v="20622.660000000003"/>
    <n v="59372.66"/>
    <n v="367"/>
    <n v="677.34"/>
    <x v="13"/>
    <n v="550"/>
    <s v="Kolkata Regional Hub"/>
    <x v="4"/>
  </r>
  <r>
    <n v="102301"/>
    <x v="2296"/>
    <x v="4"/>
    <s v="2025"/>
    <s v="DHL"/>
    <x v="6"/>
    <x v="0"/>
    <x v="2"/>
    <s v="India"/>
    <n v="92"/>
    <n v="4500"/>
    <n v="414000"/>
    <n v="1700"/>
    <n v="412300"/>
    <n v="257600"/>
    <n v="258392.34"/>
    <n v="155607.66"/>
    <n v="411507.66"/>
    <n v="644"/>
    <n v="792.34"/>
    <x v="7"/>
    <n v="2800"/>
    <s v="Mumbai Mega Hub"/>
    <x v="2"/>
  </r>
  <r>
    <n v="102302"/>
    <x v="2297"/>
    <x v="10"/>
    <s v="2025"/>
    <s v="Ecom Express"/>
    <x v="6"/>
    <x v="1"/>
    <x v="0"/>
    <s v="India"/>
    <n v="79"/>
    <n v="15000"/>
    <n v="1185000"/>
    <n v="5500"/>
    <n v="1179500"/>
    <n v="750500"/>
    <n v="752627.6"/>
    <n v="432372.4"/>
    <n v="1177372.3999999999"/>
    <n v="1134"/>
    <n v="2127.6"/>
    <x v="11"/>
    <n v="9500"/>
    <s v="Bengaluru Regional Hub"/>
    <x v="0"/>
  </r>
  <r>
    <n v="102303"/>
    <x v="2298"/>
    <x v="1"/>
    <s v="2025"/>
    <s v="Xpressbees"/>
    <x v="7"/>
    <x v="1"/>
    <x v="2"/>
    <s v="India"/>
    <n v="13"/>
    <n v="1200"/>
    <n v="15600"/>
    <n v="400"/>
    <n v="15200"/>
    <n v="10400"/>
    <n v="12866.98"/>
    <n v="2733.0200000000004"/>
    <n v="12733.02"/>
    <n v="486"/>
    <n v="2466.98"/>
    <x v="15"/>
    <n v="800"/>
    <s v="Mumbai Mega Hub"/>
    <x v="2"/>
  </r>
  <r>
    <n v="102304"/>
    <x v="2299"/>
    <x v="10"/>
    <s v="2025"/>
    <s v="DHL"/>
    <x v="0"/>
    <x v="0"/>
    <x v="3"/>
    <s v="India"/>
    <n v="97"/>
    <n v="6500"/>
    <n v="630500"/>
    <n v="2300"/>
    <n v="628200"/>
    <n v="407400"/>
    <n v="408002.97"/>
    <n v="222497.03000000003"/>
    <n v="627597.03"/>
    <n v="1028"/>
    <n v="602.97"/>
    <x v="1"/>
    <n v="4200"/>
    <s v="Delhi NCR Mega Hub"/>
    <x v="3"/>
  </r>
  <r>
    <n v="102305"/>
    <x v="2300"/>
    <x v="0"/>
    <s v="2025"/>
    <s v="Amazon Logistics"/>
    <x v="5"/>
    <x v="2"/>
    <x v="3"/>
    <s v="India"/>
    <n v="49"/>
    <n v="1800"/>
    <n v="88200"/>
    <n v="900"/>
    <n v="87300"/>
    <n v="44100"/>
    <n v="44524.68"/>
    <n v="43675.32"/>
    <n v="86875.32"/>
    <n v="700"/>
    <n v="424.68"/>
    <x v="9"/>
    <n v="900"/>
    <s v="Delhi NCR Mega Hub"/>
    <x v="3"/>
  </r>
  <r>
    <n v="102306"/>
    <x v="2301"/>
    <x v="2"/>
    <s v="2025"/>
    <s v="FedEx"/>
    <x v="6"/>
    <x v="0"/>
    <x v="2"/>
    <s v="India"/>
    <n v="86"/>
    <n v="15000"/>
    <n v="1290000"/>
    <n v="5500"/>
    <n v="1284500"/>
    <n v="817000"/>
    <n v="817687.26"/>
    <n v="472312.74"/>
    <n v="1283812.74"/>
    <n v="736"/>
    <n v="687.26"/>
    <x v="11"/>
    <n v="9500"/>
    <s v="Mumbai Mega Hub"/>
    <x v="2"/>
  </r>
  <r>
    <n v="102307"/>
    <x v="2302"/>
    <x v="6"/>
    <s v="2025"/>
    <s v="Blue Dart"/>
    <x v="1"/>
    <x v="0"/>
    <x v="1"/>
    <s v="India"/>
    <n v="25"/>
    <n v="45000"/>
    <n v="1125000"/>
    <n v="13000"/>
    <n v="1112000"/>
    <n v="800000"/>
    <n v="800405.81"/>
    <n v="324594.18999999994"/>
    <n v="1111594.19"/>
    <n v="778"/>
    <n v="405.81"/>
    <x v="2"/>
    <n v="32000"/>
    <s v="Nagpur Central Hub"/>
    <x v="1"/>
  </r>
  <r>
    <n v="102308"/>
    <x v="2303"/>
    <x v="10"/>
    <s v="2025"/>
    <s v="Delhivery"/>
    <x v="2"/>
    <x v="0"/>
    <x v="2"/>
    <s v="India"/>
    <n v="86"/>
    <n v="450"/>
    <n v="38700"/>
    <n v="250"/>
    <n v="38450"/>
    <n v="17200"/>
    <n v="17469.02"/>
    <n v="21230.98"/>
    <n v="38180.980000000003"/>
    <n v="723"/>
    <n v="269.02"/>
    <x v="3"/>
    <n v="200"/>
    <s v="Mumbai Mega Hub"/>
    <x v="2"/>
  </r>
  <r>
    <n v="102309"/>
    <x v="2304"/>
    <x v="11"/>
    <s v="2025"/>
    <s v="Ekart"/>
    <x v="5"/>
    <x v="0"/>
    <x v="0"/>
    <s v="India"/>
    <n v="68"/>
    <n v="2800"/>
    <n v="190400"/>
    <n v="1300"/>
    <n v="189100"/>
    <n v="102000"/>
    <n v="102618.06"/>
    <n v="87781.94"/>
    <n v="188481.94"/>
    <n v="838"/>
    <n v="618.05999999999995"/>
    <x v="18"/>
    <n v="1500"/>
    <s v="Bengaluru Regional Hub"/>
    <x v="0"/>
  </r>
  <r>
    <n v="102310"/>
    <x v="2305"/>
    <x v="8"/>
    <s v="2025"/>
    <s v="Blue Dart"/>
    <x v="3"/>
    <x v="0"/>
    <x v="3"/>
    <s v="India"/>
    <n v="63"/>
    <n v="12000"/>
    <n v="756000"/>
    <n v="4000"/>
    <n v="752000"/>
    <n v="504000"/>
    <n v="505062.95"/>
    <n v="250937.05"/>
    <n v="750937.05"/>
    <n v="393"/>
    <n v="1062.95"/>
    <x v="4"/>
    <n v="8000"/>
    <s v="Delhi NCR Mega Hub"/>
    <x v="3"/>
  </r>
  <r>
    <n v="102311"/>
    <x v="2306"/>
    <x v="10"/>
    <s v="2025"/>
    <s v="Xpressbees"/>
    <x v="6"/>
    <x v="1"/>
    <x v="3"/>
    <s v="India"/>
    <n v="75"/>
    <n v="15000"/>
    <n v="1125000"/>
    <n v="5500"/>
    <n v="1119500"/>
    <n v="712500"/>
    <n v="712839.11"/>
    <n v="412160.89"/>
    <n v="1119160.8899999999"/>
    <n v="644"/>
    <n v="339.11"/>
    <x v="11"/>
    <n v="9500"/>
    <s v="Delhi NCR Mega Hub"/>
    <x v="3"/>
  </r>
  <r>
    <n v="102312"/>
    <x v="2307"/>
    <x v="10"/>
    <s v="2025"/>
    <s v="DHL"/>
    <x v="0"/>
    <x v="1"/>
    <x v="1"/>
    <s v="India"/>
    <n v="10"/>
    <n v="3200"/>
    <n v="32000"/>
    <n v="1200"/>
    <n v="30800"/>
    <n v="20000"/>
    <n v="20493.169999999998"/>
    <n v="11506.830000000002"/>
    <n v="30306.83"/>
    <n v="575"/>
    <n v="493.17"/>
    <x v="0"/>
    <n v="2000"/>
    <s v="Nagpur Central Hub"/>
    <x v="1"/>
  </r>
  <r>
    <n v="102313"/>
    <x v="2308"/>
    <x v="8"/>
    <s v="2025"/>
    <s v="Ecom Express"/>
    <x v="4"/>
    <x v="0"/>
    <x v="4"/>
    <s v="India"/>
    <n v="10"/>
    <n v="1500"/>
    <n v="15000"/>
    <n v="700"/>
    <n v="14300"/>
    <n v="8000"/>
    <n v="10012.290000000001"/>
    <n v="4987.7099999999991"/>
    <n v="12287.71"/>
    <n v="759"/>
    <n v="2012.29"/>
    <x v="10"/>
    <n v="800"/>
    <s v="Kolkata Regional Hub"/>
    <x v="4"/>
  </r>
  <r>
    <n v="102314"/>
    <x v="2309"/>
    <x v="4"/>
    <s v="2025"/>
    <s v="Blue Dart"/>
    <x v="4"/>
    <x v="1"/>
    <x v="0"/>
    <s v="India"/>
    <n v="33"/>
    <n v="1500"/>
    <n v="49500"/>
    <n v="700"/>
    <n v="48800"/>
    <n v="26400"/>
    <n v="26738.22"/>
    <n v="22761.78"/>
    <n v="48461.78"/>
    <n v="1101"/>
    <n v="338.22"/>
    <x v="10"/>
    <n v="800"/>
    <s v="Bengaluru Regional Hub"/>
    <x v="0"/>
  </r>
  <r>
    <n v="102315"/>
    <x v="2310"/>
    <x v="0"/>
    <s v="2025"/>
    <s v="Blue Dart"/>
    <x v="3"/>
    <x v="0"/>
    <x v="3"/>
    <s v="India"/>
    <n v="58"/>
    <n v="12000"/>
    <n v="696000"/>
    <n v="4000"/>
    <n v="692000"/>
    <n v="464000"/>
    <n v="464302.83"/>
    <n v="231697.16999999998"/>
    <n v="691697.17"/>
    <n v="976"/>
    <n v="302.83"/>
    <x v="4"/>
    <n v="8000"/>
    <s v="Delhi NCR Mega Hub"/>
    <x v="3"/>
  </r>
  <r>
    <n v="102316"/>
    <x v="2311"/>
    <x v="9"/>
    <s v="2025"/>
    <s v="Ekart"/>
    <x v="2"/>
    <x v="0"/>
    <x v="0"/>
    <s v="India"/>
    <n v="60"/>
    <n v="2500"/>
    <n v="150000"/>
    <n v="1000"/>
    <n v="149000"/>
    <n v="90000"/>
    <n v="90781.3"/>
    <n v="59218.7"/>
    <n v="148218.70000000001"/>
    <n v="899"/>
    <n v="781.3"/>
    <x v="12"/>
    <n v="1500"/>
    <s v="Bengaluru Regional Hub"/>
    <x v="0"/>
  </r>
  <r>
    <n v="102317"/>
    <x v="2312"/>
    <x v="6"/>
    <s v="2025"/>
    <s v="FedEx"/>
    <x v="5"/>
    <x v="2"/>
    <x v="2"/>
    <s v="India"/>
    <n v="14"/>
    <n v="2800"/>
    <n v="39200"/>
    <n v="1300"/>
    <n v="37900"/>
    <n v="21000"/>
    <n v="21705.96"/>
    <n v="17494.04"/>
    <n v="37194.04"/>
    <n v="469"/>
    <n v="705.96"/>
    <x v="18"/>
    <n v="1500"/>
    <s v="Mumbai Mega Hub"/>
    <x v="2"/>
  </r>
  <r>
    <n v="102318"/>
    <x v="2313"/>
    <x v="11"/>
    <s v="2025"/>
    <s v="Ekart"/>
    <x v="5"/>
    <x v="0"/>
    <x v="1"/>
    <s v="India"/>
    <n v="93"/>
    <n v="4500"/>
    <n v="418500"/>
    <n v="2000"/>
    <n v="416500"/>
    <n v="232500"/>
    <n v="233481.86"/>
    <n v="185018.14"/>
    <n v="415518.14"/>
    <n v="306"/>
    <n v="981.86"/>
    <x v="6"/>
    <n v="2500"/>
    <s v="Nagpur Central Hub"/>
    <x v="1"/>
  </r>
  <r>
    <n v="102319"/>
    <x v="2314"/>
    <x v="5"/>
    <s v="2025"/>
    <s v="Delhivery"/>
    <x v="1"/>
    <x v="1"/>
    <x v="0"/>
    <s v="India"/>
    <n v="61"/>
    <n v="25000"/>
    <n v="1525000"/>
    <n v="7000"/>
    <n v="1518000"/>
    <n v="1098000"/>
    <n v="1098359.3999999999"/>
    <n v="426640.60000000009"/>
    <n v="1517640.6"/>
    <n v="650"/>
    <n v="359.4"/>
    <x v="17"/>
    <n v="18000"/>
    <s v="Bengaluru Regional Hub"/>
    <x v="0"/>
  </r>
  <r>
    <n v="102320"/>
    <x v="2315"/>
    <x v="6"/>
    <s v="2025"/>
    <s v="Xpressbees"/>
    <x v="4"/>
    <x v="0"/>
    <x v="0"/>
    <s v="India"/>
    <n v="91"/>
    <n v="1500"/>
    <n v="136500"/>
    <n v="700"/>
    <n v="135800"/>
    <n v="72800"/>
    <n v="73130.45"/>
    <n v="63369.55"/>
    <n v="135469.54999999999"/>
    <n v="570"/>
    <n v="330.45"/>
    <x v="10"/>
    <n v="800"/>
    <s v="Bengaluru Regional Hub"/>
    <x v="0"/>
  </r>
  <r>
    <n v="102321"/>
    <x v="2316"/>
    <x v="6"/>
    <s v="2025"/>
    <s v="Ecom Express"/>
    <x v="6"/>
    <x v="2"/>
    <x v="3"/>
    <s v="India"/>
    <n v="18"/>
    <n v="4500"/>
    <n v="81000"/>
    <n v="1700"/>
    <n v="79300"/>
    <n v="50400"/>
    <n v="51009.16"/>
    <n v="29990.839999999997"/>
    <n v="78690.84"/>
    <n v="514"/>
    <n v="609.16"/>
    <x v="7"/>
    <n v="2800"/>
    <s v="Delhi NCR Mega Hub"/>
    <x v="3"/>
  </r>
  <r>
    <n v="102322"/>
    <x v="2317"/>
    <x v="5"/>
    <s v="2025"/>
    <s v="Delhivery"/>
    <x v="6"/>
    <x v="0"/>
    <x v="4"/>
    <s v="India"/>
    <n v="31"/>
    <n v="15000"/>
    <n v="465000"/>
    <n v="5500"/>
    <n v="459500"/>
    <n v="294500"/>
    <n v="295135.15000000002"/>
    <n v="169864.84999999998"/>
    <n v="458864.85"/>
    <n v="660"/>
    <n v="635.15"/>
    <x v="11"/>
    <n v="9500"/>
    <s v="Kolkata Regional Hub"/>
    <x v="4"/>
  </r>
  <r>
    <n v="102323"/>
    <x v="2318"/>
    <x v="6"/>
    <s v="2025"/>
    <s v="Shadowfax"/>
    <x v="4"/>
    <x v="0"/>
    <x v="4"/>
    <s v="India"/>
    <n v="38"/>
    <n v="5500"/>
    <n v="209000"/>
    <n v="2000"/>
    <n v="207000"/>
    <n v="133000"/>
    <n v="133492.46"/>
    <n v="75507.540000000008"/>
    <n v="206507.54"/>
    <n v="695"/>
    <n v="492.46"/>
    <x v="5"/>
    <n v="3500"/>
    <s v="Kolkata Regional Hub"/>
    <x v="4"/>
  </r>
  <r>
    <n v="102324"/>
    <x v="2319"/>
    <x v="5"/>
    <s v="2025"/>
    <s v="FedEx"/>
    <x v="0"/>
    <x v="1"/>
    <x v="0"/>
    <s v="India"/>
    <n v="9"/>
    <n v="3200"/>
    <n v="28800"/>
    <n v="1200"/>
    <n v="27600"/>
    <n v="18000"/>
    <n v="20430.52"/>
    <n v="8369.48"/>
    <n v="25169.48"/>
    <n v="673"/>
    <n v="2430.52"/>
    <x v="0"/>
    <n v="2000"/>
    <s v="Bengaluru Regional Hub"/>
    <x v="0"/>
  </r>
  <r>
    <n v="102325"/>
    <x v="2320"/>
    <x v="7"/>
    <s v="2025"/>
    <s v="Amazon Logistics"/>
    <x v="4"/>
    <x v="2"/>
    <x v="3"/>
    <s v="India"/>
    <n v="35"/>
    <n v="5500"/>
    <n v="192500"/>
    <n v="2000"/>
    <n v="190500"/>
    <n v="122500"/>
    <n v="123019.4"/>
    <n v="69480.600000000006"/>
    <n v="189980.6"/>
    <n v="1134"/>
    <n v="519.4"/>
    <x v="5"/>
    <n v="3500"/>
    <s v="Delhi NCR Mega Hub"/>
    <x v="3"/>
  </r>
  <r>
    <n v="102326"/>
    <x v="2321"/>
    <x v="10"/>
    <s v="2025"/>
    <s v="FedEx"/>
    <x v="5"/>
    <x v="0"/>
    <x v="4"/>
    <s v="India"/>
    <n v="51"/>
    <n v="2800"/>
    <n v="142800"/>
    <n v="1300"/>
    <n v="141500"/>
    <n v="76500"/>
    <n v="77974.69"/>
    <n v="64825.31"/>
    <n v="140025.31"/>
    <n v="1080"/>
    <n v="1474.69"/>
    <x v="18"/>
    <n v="1500"/>
    <s v="Kolkata Regional Hub"/>
    <x v="4"/>
  </r>
  <r>
    <n v="102327"/>
    <x v="2322"/>
    <x v="1"/>
    <s v="2025"/>
    <s v="Amazon Logistics"/>
    <x v="5"/>
    <x v="2"/>
    <x v="1"/>
    <s v="India"/>
    <n v="66"/>
    <n v="4500"/>
    <n v="297000"/>
    <n v="2000"/>
    <n v="295000"/>
    <n v="165000"/>
    <n v="165392.34"/>
    <n v="131607.66"/>
    <n v="294607.65999999997"/>
    <n v="918"/>
    <n v="392.34"/>
    <x v="6"/>
    <n v="2500"/>
    <s v="Nagpur Central Hub"/>
    <x v="1"/>
  </r>
  <r>
    <n v="102328"/>
    <x v="2323"/>
    <x v="0"/>
    <s v="2025"/>
    <s v="Ekart"/>
    <x v="7"/>
    <x v="0"/>
    <x v="2"/>
    <s v="India"/>
    <n v="59"/>
    <n v="600"/>
    <n v="35400"/>
    <n v="250"/>
    <n v="35150"/>
    <n v="20650"/>
    <n v="21154.22"/>
    <n v="14245.779999999999"/>
    <n v="34645.78"/>
    <n v="382"/>
    <n v="504.22"/>
    <x v="14"/>
    <n v="350"/>
    <s v="Mumbai Mega Hub"/>
    <x v="2"/>
  </r>
  <r>
    <n v="102329"/>
    <x v="2324"/>
    <x v="0"/>
    <s v="2025"/>
    <s v="DHL"/>
    <x v="5"/>
    <x v="0"/>
    <x v="2"/>
    <s v="India"/>
    <n v="6"/>
    <n v="2800"/>
    <n v="16800"/>
    <n v="1300"/>
    <n v="15500"/>
    <n v="9000"/>
    <n v="9836.84"/>
    <n v="6963.16"/>
    <n v="14663.16"/>
    <n v="715"/>
    <n v="836.84"/>
    <x v="18"/>
    <n v="1500"/>
    <s v="Mumbai Mega Hub"/>
    <x v="2"/>
  </r>
  <r>
    <n v="102330"/>
    <x v="2325"/>
    <x v="0"/>
    <s v="2025"/>
    <s v="Delhivery"/>
    <x v="3"/>
    <x v="1"/>
    <x v="1"/>
    <s v="India"/>
    <n v="91"/>
    <n v="12000"/>
    <n v="1092000"/>
    <n v="4000"/>
    <n v="1088000"/>
    <n v="728000"/>
    <n v="728585.34"/>
    <n v="363414.66000000003"/>
    <n v="1087414.6599999999"/>
    <n v="465"/>
    <n v="585.34"/>
    <x v="4"/>
    <n v="8000"/>
    <s v="Nagpur Central Hub"/>
    <x v="1"/>
  </r>
  <r>
    <n v="102331"/>
    <x v="2326"/>
    <x v="5"/>
    <s v="2025"/>
    <s v="DHL"/>
    <x v="7"/>
    <x v="2"/>
    <x v="0"/>
    <s v="India"/>
    <n v="50"/>
    <n v="850"/>
    <n v="42500"/>
    <n v="300"/>
    <n v="42200"/>
    <n v="27500"/>
    <n v="28564.560000000001"/>
    <n v="13935.439999999999"/>
    <n v="41135.440000000002"/>
    <n v="878"/>
    <n v="1064.56"/>
    <x v="13"/>
    <n v="550"/>
    <s v="Bengaluru Regional Hub"/>
    <x v="0"/>
  </r>
  <r>
    <n v="102332"/>
    <x v="2327"/>
    <x v="1"/>
    <s v="2025"/>
    <s v="Delhivery"/>
    <x v="4"/>
    <x v="0"/>
    <x v="2"/>
    <s v="India"/>
    <n v="95"/>
    <n v="1500"/>
    <n v="142500"/>
    <n v="700"/>
    <n v="141800"/>
    <n v="76000"/>
    <n v="76597.19"/>
    <n v="65902.81"/>
    <n v="141202.81"/>
    <n v="529"/>
    <n v="597.19000000000005"/>
    <x v="10"/>
    <n v="800"/>
    <s v="Mumbai Mega Hub"/>
    <x v="2"/>
  </r>
  <r>
    <n v="102333"/>
    <x v="2328"/>
    <x v="2"/>
    <s v="2025"/>
    <s v="Delhivery"/>
    <x v="0"/>
    <x v="0"/>
    <x v="1"/>
    <s v="India"/>
    <n v="32"/>
    <n v="3200"/>
    <n v="102400"/>
    <n v="1200"/>
    <n v="101200"/>
    <n v="64000"/>
    <n v="64359.44"/>
    <n v="38040.559999999998"/>
    <n v="100840.56"/>
    <n v="924"/>
    <n v="359.44"/>
    <x v="0"/>
    <n v="2000"/>
    <s v="Nagpur Central Hub"/>
    <x v="1"/>
  </r>
  <r>
    <n v="102334"/>
    <x v="2329"/>
    <x v="1"/>
    <s v="2025"/>
    <s v="FedEx"/>
    <x v="7"/>
    <x v="0"/>
    <x v="0"/>
    <s v="India"/>
    <n v="4"/>
    <n v="850"/>
    <n v="3400"/>
    <n v="300"/>
    <n v="3100"/>
    <n v="2200"/>
    <n v="2505.81"/>
    <n v="894.19"/>
    <n v="2794.19"/>
    <n v="1025"/>
    <n v="305.81"/>
    <x v="13"/>
    <n v="550"/>
    <s v="Bengaluru Regional Hub"/>
    <x v="0"/>
  </r>
  <r>
    <n v="102335"/>
    <x v="2330"/>
    <x v="8"/>
    <s v="2025"/>
    <s v="Ecom Express"/>
    <x v="0"/>
    <x v="2"/>
    <x v="0"/>
    <s v="India"/>
    <n v="75"/>
    <n v="6500"/>
    <n v="487500"/>
    <n v="2300"/>
    <n v="485200"/>
    <n v="315000"/>
    <n v="315627.19"/>
    <n v="171872.81"/>
    <n v="484572.81"/>
    <n v="638"/>
    <n v="627.19000000000005"/>
    <x v="1"/>
    <n v="4200"/>
    <s v="Bengaluru Regional Hub"/>
    <x v="0"/>
  </r>
  <r>
    <n v="102336"/>
    <x v="2331"/>
    <x v="6"/>
    <s v="2025"/>
    <s v="DHL"/>
    <x v="2"/>
    <x v="2"/>
    <x v="0"/>
    <s v="India"/>
    <n v="35"/>
    <n v="450"/>
    <n v="15750"/>
    <n v="250"/>
    <n v="15500"/>
    <n v="7000"/>
    <n v="7529.55"/>
    <n v="8220.4500000000007"/>
    <n v="14970.45"/>
    <n v="893"/>
    <n v="529.54999999999995"/>
    <x v="3"/>
    <n v="200"/>
    <s v="Bengaluru Regional Hub"/>
    <x v="0"/>
  </r>
  <r>
    <n v="102337"/>
    <x v="2332"/>
    <x v="10"/>
    <s v="2025"/>
    <s v="Blue Dart"/>
    <x v="0"/>
    <x v="0"/>
    <x v="2"/>
    <s v="India"/>
    <n v="14"/>
    <n v="6500"/>
    <n v="91000"/>
    <n v="2300"/>
    <n v="88700"/>
    <n v="58800"/>
    <n v="59192.84"/>
    <n v="31807.160000000003"/>
    <n v="88307.16"/>
    <n v="423"/>
    <n v="392.84"/>
    <x v="1"/>
    <n v="4200"/>
    <s v="Mumbai Mega Hub"/>
    <x v="2"/>
  </r>
  <r>
    <n v="102338"/>
    <x v="2333"/>
    <x v="6"/>
    <s v="2025"/>
    <s v="DHL"/>
    <x v="7"/>
    <x v="1"/>
    <x v="4"/>
    <s v="India"/>
    <n v="40"/>
    <n v="850"/>
    <n v="34000"/>
    <n v="300"/>
    <n v="33700"/>
    <n v="22000"/>
    <n v="22486.22"/>
    <n v="11513.779999999999"/>
    <n v="33213.78"/>
    <n v="610"/>
    <n v="486.22"/>
    <x v="13"/>
    <n v="550"/>
    <s v="Kolkata Regional Hub"/>
    <x v="4"/>
  </r>
  <r>
    <n v="102339"/>
    <x v="2334"/>
    <x v="3"/>
    <s v="2025"/>
    <s v="Xpressbees"/>
    <x v="2"/>
    <x v="1"/>
    <x v="2"/>
    <s v="India"/>
    <n v="87"/>
    <n v="2500"/>
    <n v="217500"/>
    <n v="1000"/>
    <n v="216500"/>
    <n v="130500"/>
    <n v="131379.94"/>
    <n v="86120.06"/>
    <n v="215620.06"/>
    <n v="764"/>
    <n v="879.94"/>
    <x v="12"/>
    <n v="1500"/>
    <s v="Mumbai Mega Hub"/>
    <x v="2"/>
  </r>
  <r>
    <n v="102340"/>
    <x v="2335"/>
    <x v="7"/>
    <s v="2025"/>
    <s v="Amazon Logistics"/>
    <x v="7"/>
    <x v="1"/>
    <x v="2"/>
    <s v="India"/>
    <n v="43"/>
    <n v="850"/>
    <n v="36550"/>
    <n v="300"/>
    <n v="36250"/>
    <n v="23650"/>
    <n v="24500.560000000001"/>
    <n v="12049.439999999999"/>
    <n v="35399.440000000002"/>
    <n v="496"/>
    <n v="850.56"/>
    <x v="13"/>
    <n v="550"/>
    <s v="Mumbai Mega Hub"/>
    <x v="2"/>
  </r>
  <r>
    <n v="102341"/>
    <x v="2336"/>
    <x v="10"/>
    <s v="2025"/>
    <s v="Xpressbees"/>
    <x v="4"/>
    <x v="1"/>
    <x v="4"/>
    <s v="India"/>
    <n v="29"/>
    <n v="5500"/>
    <n v="159500"/>
    <n v="2000"/>
    <n v="157500"/>
    <n v="101500"/>
    <n v="102072.51"/>
    <n v="57427.490000000005"/>
    <n v="156927.49"/>
    <n v="431"/>
    <n v="572.51"/>
    <x v="5"/>
    <n v="3500"/>
    <s v="Kolkata Regional Hub"/>
    <x v="4"/>
  </r>
  <r>
    <n v="102342"/>
    <x v="2337"/>
    <x v="9"/>
    <s v="2025"/>
    <s v="Shadowfax"/>
    <x v="0"/>
    <x v="0"/>
    <x v="1"/>
    <s v="India"/>
    <n v="76"/>
    <n v="6500"/>
    <n v="494000"/>
    <n v="2300"/>
    <n v="491700"/>
    <n v="319200"/>
    <n v="321089.74"/>
    <n v="172910.26"/>
    <n v="489810.26"/>
    <n v="897"/>
    <n v="1889.74"/>
    <x v="1"/>
    <n v="4200"/>
    <s v="Nagpur Central Hub"/>
    <x v="1"/>
  </r>
  <r>
    <n v="102343"/>
    <x v="2338"/>
    <x v="2"/>
    <s v="2025"/>
    <s v="Amazon Logistics"/>
    <x v="0"/>
    <x v="0"/>
    <x v="2"/>
    <s v="India"/>
    <n v="83"/>
    <n v="6500"/>
    <n v="539500"/>
    <n v="2300"/>
    <n v="537200"/>
    <n v="348600"/>
    <n v="349463.88"/>
    <n v="190036.12"/>
    <n v="536336.12"/>
    <n v="700"/>
    <n v="863.88"/>
    <x v="1"/>
    <n v="4200"/>
    <s v="Mumbai Mega Hub"/>
    <x v="2"/>
  </r>
  <r>
    <n v="102344"/>
    <x v="2339"/>
    <x v="11"/>
    <s v="2025"/>
    <s v="Delhivery"/>
    <x v="1"/>
    <x v="1"/>
    <x v="2"/>
    <s v="India"/>
    <n v="70"/>
    <n v="3500"/>
    <n v="245000"/>
    <n v="1300"/>
    <n v="243700"/>
    <n v="154000"/>
    <n v="156128.43"/>
    <n v="88871.57"/>
    <n v="241571.57"/>
    <n v="1181"/>
    <n v="2128.4299999999998"/>
    <x v="16"/>
    <n v="2200"/>
    <s v="Mumbai Mega Hub"/>
    <x v="2"/>
  </r>
  <r>
    <n v="102345"/>
    <x v="2340"/>
    <x v="7"/>
    <s v="2025"/>
    <s v="Blue Dart"/>
    <x v="4"/>
    <x v="2"/>
    <x v="1"/>
    <s v="India"/>
    <n v="77"/>
    <n v="1500"/>
    <n v="115500"/>
    <n v="700"/>
    <n v="114800"/>
    <n v="61600"/>
    <n v="62291.5"/>
    <n v="53208.5"/>
    <n v="114108.5"/>
    <n v="629"/>
    <n v="691.5"/>
    <x v="10"/>
    <n v="800"/>
    <s v="Nagpur Central Hub"/>
    <x v="1"/>
  </r>
  <r>
    <n v="102346"/>
    <x v="2341"/>
    <x v="6"/>
    <s v="2025"/>
    <s v="Ecom Express"/>
    <x v="6"/>
    <x v="0"/>
    <x v="1"/>
    <s v="India"/>
    <n v="71"/>
    <n v="4500"/>
    <n v="319500"/>
    <n v="1700"/>
    <n v="317800"/>
    <n v="198800"/>
    <n v="199292.15"/>
    <n v="120207.85"/>
    <n v="317307.84999999998"/>
    <n v="399"/>
    <n v="492.15"/>
    <x v="7"/>
    <n v="2800"/>
    <s v="Nagpur Central Hub"/>
    <x v="1"/>
  </r>
  <r>
    <n v="102347"/>
    <x v="2342"/>
    <x v="10"/>
    <s v="2025"/>
    <s v="FedEx"/>
    <x v="4"/>
    <x v="0"/>
    <x v="2"/>
    <s v="India"/>
    <n v="33"/>
    <n v="1500"/>
    <n v="49500"/>
    <n v="700"/>
    <n v="48800"/>
    <n v="26400"/>
    <n v="27466.84"/>
    <n v="22033.16"/>
    <n v="47733.16"/>
    <n v="1045"/>
    <n v="1066.8399999999999"/>
    <x v="10"/>
    <n v="800"/>
    <s v="Mumbai Mega Hub"/>
    <x v="2"/>
  </r>
  <r>
    <n v="102348"/>
    <x v="2343"/>
    <x v="6"/>
    <s v="2025"/>
    <s v="Delhivery"/>
    <x v="7"/>
    <x v="2"/>
    <x v="3"/>
    <s v="India"/>
    <n v="40"/>
    <n v="1200"/>
    <n v="48000"/>
    <n v="400"/>
    <n v="47600"/>
    <n v="32000"/>
    <n v="33092.81"/>
    <n v="14907.190000000002"/>
    <n v="46507.19"/>
    <n v="786"/>
    <n v="1092.81"/>
    <x v="15"/>
    <n v="800"/>
    <s v="Delhi NCR Mega Hub"/>
    <x v="3"/>
  </r>
  <r>
    <n v="102349"/>
    <x v="2344"/>
    <x v="0"/>
    <s v="2025"/>
    <s v="Xpressbees"/>
    <x v="2"/>
    <x v="1"/>
    <x v="2"/>
    <s v="India"/>
    <n v="59"/>
    <n v="450"/>
    <n v="26550"/>
    <n v="250"/>
    <n v="26300"/>
    <n v="11800"/>
    <n v="12551.59"/>
    <n v="13998.41"/>
    <n v="25548.41"/>
    <n v="731"/>
    <n v="751.59"/>
    <x v="3"/>
    <n v="200"/>
    <s v="Mumbai Mega Hub"/>
    <x v="2"/>
  </r>
  <r>
    <n v="102350"/>
    <x v="2345"/>
    <x v="7"/>
    <s v="2025"/>
    <s v="Amazon Logistics"/>
    <x v="5"/>
    <x v="0"/>
    <x v="4"/>
    <s v="India"/>
    <n v="94"/>
    <n v="1800"/>
    <n v="169200"/>
    <n v="900"/>
    <n v="168300"/>
    <n v="84600"/>
    <n v="85518.32"/>
    <n v="83681.679999999993"/>
    <n v="167381.68"/>
    <n v="309"/>
    <n v="918.32"/>
    <x v="9"/>
    <n v="900"/>
    <s v="Kolkata Regional Hub"/>
    <x v="4"/>
  </r>
  <r>
    <n v="102351"/>
    <x v="2346"/>
    <x v="3"/>
    <s v="2025"/>
    <s v="Blue Dart"/>
    <x v="5"/>
    <x v="2"/>
    <x v="2"/>
    <s v="India"/>
    <n v="34"/>
    <n v="1800"/>
    <n v="61200"/>
    <n v="900"/>
    <n v="60300"/>
    <n v="30600"/>
    <n v="31517.8"/>
    <n v="29682.2"/>
    <n v="59382.2"/>
    <n v="325"/>
    <n v="917.8"/>
    <x v="9"/>
    <n v="900"/>
    <s v="Mumbai Mega Hub"/>
    <x v="2"/>
  </r>
  <r>
    <n v="102352"/>
    <x v="2347"/>
    <x v="1"/>
    <s v="2025"/>
    <s v="Amazon Logistics"/>
    <x v="4"/>
    <x v="1"/>
    <x v="0"/>
    <s v="India"/>
    <n v="24"/>
    <n v="1500"/>
    <n v="36000"/>
    <n v="700"/>
    <n v="35300"/>
    <n v="19200"/>
    <n v="19761.29"/>
    <n v="16238.71"/>
    <n v="34738.71"/>
    <n v="1181"/>
    <n v="561.29"/>
    <x v="10"/>
    <n v="800"/>
    <s v="Bengaluru Regional Hub"/>
    <x v="0"/>
  </r>
  <r>
    <n v="102353"/>
    <x v="2348"/>
    <x v="1"/>
    <s v="2025"/>
    <s v="Delhivery"/>
    <x v="0"/>
    <x v="1"/>
    <x v="4"/>
    <s v="India"/>
    <n v="30"/>
    <n v="3200"/>
    <n v="96000"/>
    <n v="1200"/>
    <n v="94800"/>
    <n v="60000"/>
    <n v="60454.47"/>
    <n v="35545.53"/>
    <n v="94345.53"/>
    <n v="1091"/>
    <n v="454.47"/>
    <x v="0"/>
    <n v="2000"/>
    <s v="Kolkata Regional Hub"/>
    <x v="4"/>
  </r>
  <r>
    <n v="102354"/>
    <x v="2349"/>
    <x v="2"/>
    <s v="2025"/>
    <s v="Blue Dart"/>
    <x v="0"/>
    <x v="0"/>
    <x v="1"/>
    <s v="India"/>
    <n v="46"/>
    <n v="6500"/>
    <n v="299000"/>
    <n v="2300"/>
    <n v="296700"/>
    <n v="193200"/>
    <n v="196315.09"/>
    <n v="102684.91"/>
    <n v="293584.90999999997"/>
    <n v="487"/>
    <n v="3115.09"/>
    <x v="1"/>
    <n v="4200"/>
    <s v="Nagpur Central Hub"/>
    <x v="1"/>
  </r>
  <r>
    <n v="102355"/>
    <x v="2350"/>
    <x v="2"/>
    <s v="2025"/>
    <s v="Shadowfax"/>
    <x v="0"/>
    <x v="1"/>
    <x v="3"/>
    <s v="India"/>
    <n v="54"/>
    <n v="3200"/>
    <n v="172800"/>
    <n v="1200"/>
    <n v="171600"/>
    <n v="108000"/>
    <n v="108978.79"/>
    <n v="63821.210000000006"/>
    <n v="170621.21"/>
    <n v="943"/>
    <n v="978.79"/>
    <x v="0"/>
    <n v="2000"/>
    <s v="Delhi NCR Mega Hub"/>
    <x v="3"/>
  </r>
  <r>
    <n v="102356"/>
    <x v="2351"/>
    <x v="8"/>
    <s v="2025"/>
    <s v="Delhivery"/>
    <x v="2"/>
    <x v="0"/>
    <x v="1"/>
    <s v="India"/>
    <n v="80"/>
    <n v="450"/>
    <n v="36000"/>
    <n v="250"/>
    <n v="35750"/>
    <n v="16000"/>
    <n v="16383.89"/>
    <n v="19616.11"/>
    <n v="35366.11"/>
    <n v="1043"/>
    <n v="383.89"/>
    <x v="3"/>
    <n v="200"/>
    <s v="Nagpur Central Hub"/>
    <x v="1"/>
  </r>
  <r>
    <n v="102357"/>
    <x v="2352"/>
    <x v="8"/>
    <s v="2025"/>
    <s v="Ecom Express"/>
    <x v="1"/>
    <x v="0"/>
    <x v="1"/>
    <s v="India"/>
    <n v="50"/>
    <n v="3500"/>
    <n v="175000"/>
    <n v="1300"/>
    <n v="173700"/>
    <n v="110000"/>
    <n v="111123.44"/>
    <n v="63876.56"/>
    <n v="172576.56"/>
    <n v="950"/>
    <n v="1123.44"/>
    <x v="16"/>
    <n v="2200"/>
    <s v="Nagpur Central Hub"/>
    <x v="1"/>
  </r>
  <r>
    <n v="102358"/>
    <x v="2353"/>
    <x v="9"/>
    <s v="2025"/>
    <s v="Amazon Logistics"/>
    <x v="5"/>
    <x v="0"/>
    <x v="2"/>
    <s v="India"/>
    <n v="61"/>
    <n v="2800"/>
    <n v="170800"/>
    <n v="1300"/>
    <n v="169500"/>
    <n v="91500"/>
    <n v="92980.88"/>
    <n v="77819.12"/>
    <n v="168019.12"/>
    <n v="481"/>
    <n v="1480.88"/>
    <x v="18"/>
    <n v="1500"/>
    <s v="Mumbai Mega Hub"/>
    <x v="2"/>
  </r>
  <r>
    <n v="102359"/>
    <x v="2354"/>
    <x v="4"/>
    <s v="2025"/>
    <s v="DHL"/>
    <x v="0"/>
    <x v="1"/>
    <x v="0"/>
    <s v="India"/>
    <n v="97"/>
    <n v="6500"/>
    <n v="630500"/>
    <n v="2300"/>
    <n v="628200"/>
    <n v="407400"/>
    <n v="408463.34"/>
    <n v="222036.65999999997"/>
    <n v="627136.66"/>
    <n v="1062"/>
    <n v="1063.3399999999999"/>
    <x v="1"/>
    <n v="4200"/>
    <s v="Bengaluru Regional Hub"/>
    <x v="0"/>
  </r>
  <r>
    <n v="102360"/>
    <x v="2355"/>
    <x v="9"/>
    <s v="2025"/>
    <s v="Amazon Logistics"/>
    <x v="2"/>
    <x v="1"/>
    <x v="0"/>
    <s v="India"/>
    <n v="2"/>
    <n v="2500"/>
    <n v="5000"/>
    <n v="1000"/>
    <n v="4000"/>
    <n v="3000"/>
    <n v="4246.83"/>
    <n v="753.17000000000007"/>
    <n v="2753.17"/>
    <n v="536"/>
    <n v="1246.83"/>
    <x v="12"/>
    <n v="1500"/>
    <s v="Bengaluru Regional Hub"/>
    <x v="0"/>
  </r>
  <r>
    <n v="102361"/>
    <x v="2356"/>
    <x v="4"/>
    <s v="2025"/>
    <s v="Ecom Express"/>
    <x v="2"/>
    <x v="1"/>
    <x v="0"/>
    <s v="India"/>
    <n v="14"/>
    <n v="2500"/>
    <n v="35000"/>
    <n v="1000"/>
    <n v="34000"/>
    <n v="21000"/>
    <n v="21692.49"/>
    <n v="13307.509999999998"/>
    <n v="33307.51"/>
    <n v="765"/>
    <n v="692.49"/>
    <x v="12"/>
    <n v="1500"/>
    <s v="Bengaluru Regional Hub"/>
    <x v="0"/>
  </r>
  <r>
    <n v="102362"/>
    <x v="2357"/>
    <x v="8"/>
    <s v="2025"/>
    <s v="Xpressbees"/>
    <x v="0"/>
    <x v="2"/>
    <x v="1"/>
    <s v="India"/>
    <n v="12"/>
    <n v="6500"/>
    <n v="78000"/>
    <n v="2300"/>
    <n v="75700"/>
    <n v="50400"/>
    <n v="51221.07"/>
    <n v="26778.93"/>
    <n v="74878.929999999993"/>
    <n v="1169"/>
    <n v="821.07"/>
    <x v="1"/>
    <n v="4200"/>
    <s v="Nagpur Central Hub"/>
    <x v="1"/>
  </r>
  <r>
    <n v="102363"/>
    <x v="2358"/>
    <x v="2"/>
    <s v="2025"/>
    <s v="Ekart"/>
    <x v="3"/>
    <x v="2"/>
    <x v="4"/>
    <s v="India"/>
    <n v="41"/>
    <n v="12000"/>
    <n v="492000"/>
    <n v="4000"/>
    <n v="488000"/>
    <n v="328000"/>
    <n v="328427.53999999998"/>
    <n v="163572.46000000002"/>
    <n v="487572.46"/>
    <n v="566"/>
    <n v="427.54"/>
    <x v="4"/>
    <n v="8000"/>
    <s v="Kolkata Regional Hub"/>
    <x v="4"/>
  </r>
  <r>
    <n v="102364"/>
    <x v="2359"/>
    <x v="6"/>
    <s v="2025"/>
    <s v="Ekart"/>
    <x v="4"/>
    <x v="1"/>
    <x v="0"/>
    <s v="India"/>
    <n v="80"/>
    <n v="1500"/>
    <n v="120000"/>
    <n v="700"/>
    <n v="119300"/>
    <n v="64000"/>
    <n v="64278.27"/>
    <n v="55721.73"/>
    <n v="119021.73"/>
    <n v="863"/>
    <n v="278.27"/>
    <x v="10"/>
    <n v="800"/>
    <s v="Bengaluru Regional Hub"/>
    <x v="0"/>
  </r>
  <r>
    <n v="102365"/>
    <x v="2360"/>
    <x v="1"/>
    <s v="2025"/>
    <s v="FedEx"/>
    <x v="4"/>
    <x v="1"/>
    <x v="0"/>
    <s v="India"/>
    <n v="24"/>
    <n v="1500"/>
    <n v="36000"/>
    <n v="700"/>
    <n v="35300"/>
    <n v="19200"/>
    <n v="20283.580000000002"/>
    <n v="15716.419999999998"/>
    <n v="34216.42"/>
    <n v="769"/>
    <n v="1083.58"/>
    <x v="10"/>
    <n v="800"/>
    <s v="Bengaluru Regional Hub"/>
    <x v="0"/>
  </r>
  <r>
    <n v="102366"/>
    <x v="2361"/>
    <x v="8"/>
    <s v="2025"/>
    <s v="DHL"/>
    <x v="6"/>
    <x v="0"/>
    <x v="2"/>
    <s v="India"/>
    <n v="1"/>
    <n v="15000"/>
    <n v="15000"/>
    <n v="5500"/>
    <n v="9500"/>
    <n v="9500"/>
    <n v="10593.01"/>
    <n v="4406.99"/>
    <n v="8406.99"/>
    <n v="870"/>
    <n v="1093.01"/>
    <x v="11"/>
    <n v="9500"/>
    <s v="Mumbai Mega Hub"/>
    <x v="2"/>
  </r>
  <r>
    <n v="102367"/>
    <x v="2362"/>
    <x v="0"/>
    <s v="2025"/>
    <s v="Delhivery"/>
    <x v="5"/>
    <x v="1"/>
    <x v="4"/>
    <s v="India"/>
    <n v="4"/>
    <n v="4500"/>
    <n v="18000"/>
    <n v="2000"/>
    <n v="16000"/>
    <n v="10000"/>
    <n v="10977.76"/>
    <n v="7022.24"/>
    <n v="15022.24"/>
    <n v="763"/>
    <n v="977.76"/>
    <x v="6"/>
    <n v="2500"/>
    <s v="Kolkata Regional Hub"/>
    <x v="4"/>
  </r>
  <r>
    <n v="102368"/>
    <x v="2363"/>
    <x v="2"/>
    <s v="2025"/>
    <s v="Ecom Express"/>
    <x v="0"/>
    <x v="1"/>
    <x v="1"/>
    <s v="India"/>
    <n v="65"/>
    <n v="3200"/>
    <n v="208000"/>
    <n v="1200"/>
    <n v="206800"/>
    <n v="130000"/>
    <n v="130596.86"/>
    <n v="77403.14"/>
    <n v="206203.14"/>
    <n v="932"/>
    <n v="596.86"/>
    <x v="0"/>
    <n v="2000"/>
    <s v="Nagpur Central Hub"/>
    <x v="1"/>
  </r>
  <r>
    <n v="102369"/>
    <x v="2364"/>
    <x v="5"/>
    <s v="2025"/>
    <s v="Shadowfax"/>
    <x v="7"/>
    <x v="0"/>
    <x v="2"/>
    <s v="India"/>
    <n v="83"/>
    <n v="1200"/>
    <n v="99600"/>
    <n v="400"/>
    <n v="99200"/>
    <n v="66400"/>
    <n v="67198.899999999994"/>
    <n v="32401.100000000006"/>
    <n v="98401.1"/>
    <n v="384"/>
    <n v="798.9"/>
    <x v="15"/>
    <n v="800"/>
    <s v="Mumbai Mega Hub"/>
    <x v="2"/>
  </r>
  <r>
    <n v="102370"/>
    <x v="2365"/>
    <x v="7"/>
    <s v="2025"/>
    <s v="Shadowfax"/>
    <x v="3"/>
    <x v="2"/>
    <x v="1"/>
    <s v="India"/>
    <n v="88"/>
    <n v="8500"/>
    <n v="748000"/>
    <n v="3000"/>
    <n v="745000"/>
    <n v="484000"/>
    <n v="485056.62"/>
    <n v="262943.38"/>
    <n v="743943.38"/>
    <n v="1100"/>
    <n v="1056.6199999999999"/>
    <x v="8"/>
    <n v="5500"/>
    <s v="Nagpur Central Hub"/>
    <x v="1"/>
  </r>
  <r>
    <n v="102371"/>
    <x v="2366"/>
    <x v="11"/>
    <s v="2025"/>
    <s v="Amazon Logistics"/>
    <x v="5"/>
    <x v="1"/>
    <x v="2"/>
    <s v="India"/>
    <n v="31"/>
    <n v="1800"/>
    <n v="55800"/>
    <n v="900"/>
    <n v="54900"/>
    <n v="27900"/>
    <n v="28787.86"/>
    <n v="27012.14"/>
    <n v="54012.14"/>
    <n v="1016"/>
    <n v="887.86"/>
    <x v="9"/>
    <n v="900"/>
    <s v="Mumbai Mega Hub"/>
    <x v="2"/>
  </r>
  <r>
    <n v="102372"/>
    <x v="2367"/>
    <x v="11"/>
    <s v="2025"/>
    <s v="Ekart"/>
    <x v="0"/>
    <x v="0"/>
    <x v="4"/>
    <s v="India"/>
    <n v="31"/>
    <n v="3200"/>
    <n v="99200"/>
    <n v="1200"/>
    <n v="98000"/>
    <n v="62000"/>
    <n v="62378.04"/>
    <n v="36821.96"/>
    <n v="97621.96"/>
    <n v="1176"/>
    <n v="378.04"/>
    <x v="0"/>
    <n v="2000"/>
    <s v="Kolkata Regional Hub"/>
    <x v="4"/>
  </r>
  <r>
    <n v="102373"/>
    <x v="2368"/>
    <x v="9"/>
    <s v="2025"/>
    <s v="Amazon Logistics"/>
    <x v="7"/>
    <x v="1"/>
    <x v="4"/>
    <s v="India"/>
    <n v="62"/>
    <n v="850"/>
    <n v="52700"/>
    <n v="300"/>
    <n v="52400"/>
    <n v="34100"/>
    <n v="34550.76"/>
    <n v="18149.239999999998"/>
    <n v="51949.24"/>
    <n v="1131"/>
    <n v="450.76"/>
    <x v="13"/>
    <n v="550"/>
    <s v="Kolkata Regional Hub"/>
    <x v="4"/>
  </r>
  <r>
    <n v="102374"/>
    <x v="2369"/>
    <x v="3"/>
    <s v="2025"/>
    <s v="Shadowfax"/>
    <x v="7"/>
    <x v="2"/>
    <x v="2"/>
    <s v="India"/>
    <n v="85"/>
    <n v="850"/>
    <n v="72250"/>
    <n v="300"/>
    <n v="71950"/>
    <n v="46750"/>
    <n v="47110.32"/>
    <n v="25139.68"/>
    <n v="71589.679999999993"/>
    <n v="783"/>
    <n v="360.32"/>
    <x v="13"/>
    <n v="550"/>
    <s v="Mumbai Mega Hub"/>
    <x v="2"/>
  </r>
  <r>
    <n v="102375"/>
    <x v="2370"/>
    <x v="10"/>
    <s v="2025"/>
    <s v="Xpressbees"/>
    <x v="3"/>
    <x v="1"/>
    <x v="2"/>
    <s v="India"/>
    <n v="9"/>
    <n v="12000"/>
    <n v="108000"/>
    <n v="4000"/>
    <n v="104000"/>
    <n v="72000"/>
    <n v="72510.039999999994"/>
    <n v="35489.960000000006"/>
    <n v="103489.96"/>
    <n v="731"/>
    <n v="510.04"/>
    <x v="4"/>
    <n v="8000"/>
    <s v="Mumbai Mega Hub"/>
    <x v="2"/>
  </r>
  <r>
    <n v="102376"/>
    <x v="2371"/>
    <x v="9"/>
    <s v="2025"/>
    <s v="Delhivery"/>
    <x v="5"/>
    <x v="0"/>
    <x v="0"/>
    <s v="India"/>
    <n v="20"/>
    <n v="4500"/>
    <n v="90000"/>
    <n v="2000"/>
    <n v="88000"/>
    <n v="50000"/>
    <n v="50474.879999999997"/>
    <n v="39525.120000000003"/>
    <n v="87525.119999999995"/>
    <n v="650"/>
    <n v="474.88"/>
    <x v="6"/>
    <n v="2500"/>
    <s v="Bengaluru Regional Hub"/>
    <x v="0"/>
  </r>
  <r>
    <n v="102377"/>
    <x v="2372"/>
    <x v="7"/>
    <s v="2025"/>
    <s v="Delhivery"/>
    <x v="4"/>
    <x v="0"/>
    <x v="0"/>
    <s v="India"/>
    <n v="93"/>
    <n v="5500"/>
    <n v="511500"/>
    <n v="2000"/>
    <n v="509500"/>
    <n v="325500"/>
    <n v="325987.26"/>
    <n v="185512.74"/>
    <n v="509012.74"/>
    <n v="899"/>
    <n v="487.26"/>
    <x v="5"/>
    <n v="3500"/>
    <s v="Bengaluru Regional Hub"/>
    <x v="0"/>
  </r>
  <r>
    <n v="102378"/>
    <x v="2373"/>
    <x v="9"/>
    <s v="2025"/>
    <s v="Ecom Express"/>
    <x v="2"/>
    <x v="1"/>
    <x v="4"/>
    <s v="India"/>
    <n v="99"/>
    <n v="450"/>
    <n v="44550"/>
    <n v="250"/>
    <n v="44300"/>
    <n v="19800"/>
    <n v="20799.3"/>
    <n v="23750.7"/>
    <n v="43300.7"/>
    <n v="839"/>
    <n v="999.3"/>
    <x v="3"/>
    <n v="200"/>
    <s v="Kolkata Regional Hub"/>
    <x v="4"/>
  </r>
  <r>
    <n v="102379"/>
    <x v="2374"/>
    <x v="6"/>
    <s v="2025"/>
    <s v="Amazon Logistics"/>
    <x v="1"/>
    <x v="2"/>
    <x v="2"/>
    <s v="India"/>
    <n v="29"/>
    <n v="3500"/>
    <n v="101500"/>
    <n v="1300"/>
    <n v="100200"/>
    <n v="63800"/>
    <n v="64152.62"/>
    <n v="37347.379999999997"/>
    <n v="99847.38"/>
    <n v="658"/>
    <n v="352.62"/>
    <x v="16"/>
    <n v="2200"/>
    <s v="Mumbai Mega Hub"/>
    <x v="2"/>
  </r>
  <r>
    <n v="102380"/>
    <x v="2375"/>
    <x v="3"/>
    <s v="2025"/>
    <s v="Blue Dart"/>
    <x v="7"/>
    <x v="1"/>
    <x v="1"/>
    <s v="India"/>
    <n v="44"/>
    <n v="600"/>
    <n v="26400"/>
    <n v="250"/>
    <n v="26150"/>
    <n v="15400"/>
    <n v="17202.29"/>
    <n v="9197.7099999999991"/>
    <n v="24347.71"/>
    <n v="971"/>
    <n v="1802.29"/>
    <x v="14"/>
    <n v="350"/>
    <s v="Nagpur Central Hub"/>
    <x v="1"/>
  </r>
  <r>
    <n v="102381"/>
    <x v="2376"/>
    <x v="1"/>
    <s v="2025"/>
    <s v="DHL"/>
    <x v="5"/>
    <x v="1"/>
    <x v="2"/>
    <s v="India"/>
    <n v="4"/>
    <n v="4500"/>
    <n v="18000"/>
    <n v="2000"/>
    <n v="16000"/>
    <n v="10000"/>
    <n v="10815.1"/>
    <n v="7184.9"/>
    <n v="15184.9"/>
    <n v="845"/>
    <n v="815.1"/>
    <x v="6"/>
    <n v="2500"/>
    <s v="Mumbai Mega Hub"/>
    <x v="2"/>
  </r>
  <r>
    <n v="102382"/>
    <x v="2377"/>
    <x v="5"/>
    <s v="2025"/>
    <s v="Xpressbees"/>
    <x v="1"/>
    <x v="1"/>
    <x v="3"/>
    <s v="India"/>
    <n v="11"/>
    <n v="25000"/>
    <n v="275000"/>
    <n v="7000"/>
    <n v="268000"/>
    <n v="198000"/>
    <n v="199521.79"/>
    <n v="75478.209999999992"/>
    <n v="266478.21000000002"/>
    <n v="1121"/>
    <n v="1521.79"/>
    <x v="17"/>
    <n v="18000"/>
    <s v="Delhi NCR Mega Hub"/>
    <x v="3"/>
  </r>
  <r>
    <n v="102383"/>
    <x v="2378"/>
    <x v="5"/>
    <s v="2025"/>
    <s v="Xpressbees"/>
    <x v="0"/>
    <x v="0"/>
    <x v="2"/>
    <s v="India"/>
    <n v="96"/>
    <n v="3200"/>
    <n v="307200"/>
    <n v="1200"/>
    <n v="306000"/>
    <n v="192000"/>
    <n v="193022.66"/>
    <n v="114177.34"/>
    <n v="304977.34000000003"/>
    <n v="612"/>
    <n v="1022.66"/>
    <x v="0"/>
    <n v="2000"/>
    <s v="Mumbai Mega Hub"/>
    <x v="2"/>
  </r>
  <r>
    <n v="102384"/>
    <x v="2379"/>
    <x v="3"/>
    <s v="2025"/>
    <s v="Ekart"/>
    <x v="2"/>
    <x v="0"/>
    <x v="3"/>
    <s v="India"/>
    <n v="5"/>
    <n v="2500"/>
    <n v="12500"/>
    <n v="1000"/>
    <n v="11500"/>
    <n v="7500"/>
    <n v="7712.16"/>
    <n v="4787.84"/>
    <n v="11287.84"/>
    <n v="1053"/>
    <n v="212.16"/>
    <x v="12"/>
    <n v="1500"/>
    <s v="Delhi NCR Mega Hub"/>
    <x v="3"/>
  </r>
  <r>
    <n v="102385"/>
    <x v="2380"/>
    <x v="9"/>
    <s v="2025"/>
    <s v="FedEx"/>
    <x v="0"/>
    <x v="1"/>
    <x v="0"/>
    <s v="India"/>
    <n v="77"/>
    <n v="6500"/>
    <n v="500500"/>
    <n v="2300"/>
    <n v="498200"/>
    <n v="323400"/>
    <n v="323804.52"/>
    <n v="176695.47999999998"/>
    <n v="497795.48"/>
    <n v="645"/>
    <n v="404.52"/>
    <x v="1"/>
    <n v="4200"/>
    <s v="Bengaluru Regional Hub"/>
    <x v="0"/>
  </r>
  <r>
    <n v="102386"/>
    <x v="2381"/>
    <x v="3"/>
    <s v="2025"/>
    <s v="DHL"/>
    <x v="6"/>
    <x v="1"/>
    <x v="3"/>
    <s v="India"/>
    <n v="50"/>
    <n v="15000"/>
    <n v="750000"/>
    <n v="5500"/>
    <n v="744500"/>
    <n v="475000"/>
    <n v="475800.55"/>
    <n v="274199.45"/>
    <n v="743699.45"/>
    <n v="641"/>
    <n v="800.55"/>
    <x v="11"/>
    <n v="9500"/>
    <s v="Delhi NCR Mega Hub"/>
    <x v="3"/>
  </r>
  <r>
    <n v="102387"/>
    <x v="2382"/>
    <x v="1"/>
    <s v="2025"/>
    <s v="Xpressbees"/>
    <x v="7"/>
    <x v="1"/>
    <x v="0"/>
    <s v="India"/>
    <n v="54"/>
    <n v="1200"/>
    <n v="64800"/>
    <n v="400"/>
    <n v="64400"/>
    <n v="43200"/>
    <n v="43764.81"/>
    <n v="21035.190000000002"/>
    <n v="63835.19"/>
    <n v="817"/>
    <n v="564.80999999999995"/>
    <x v="15"/>
    <n v="800"/>
    <s v="Bengaluru Regional Hub"/>
    <x v="0"/>
  </r>
  <r>
    <n v="102388"/>
    <x v="2383"/>
    <x v="6"/>
    <s v="2025"/>
    <s v="Blue Dart"/>
    <x v="5"/>
    <x v="1"/>
    <x v="2"/>
    <s v="India"/>
    <n v="99"/>
    <n v="2800"/>
    <n v="277200"/>
    <n v="1300"/>
    <n v="275900"/>
    <n v="148500"/>
    <n v="148739"/>
    <n v="128461"/>
    <n v="275661"/>
    <n v="346"/>
    <n v="239"/>
    <x v="18"/>
    <n v="1500"/>
    <s v="Mumbai Mega Hub"/>
    <x v="2"/>
  </r>
  <r>
    <n v="102389"/>
    <x v="2384"/>
    <x v="4"/>
    <s v="2025"/>
    <s v="Xpressbees"/>
    <x v="1"/>
    <x v="1"/>
    <x v="2"/>
    <s v="India"/>
    <n v="75"/>
    <n v="45000"/>
    <n v="3375000"/>
    <n v="13000"/>
    <n v="3362000"/>
    <n v="2400000"/>
    <n v="2400428.23"/>
    <n v="974571.77"/>
    <n v="3361571.77"/>
    <n v="512"/>
    <n v="428.23"/>
    <x v="2"/>
    <n v="32000"/>
    <s v="Mumbai Mega Hub"/>
    <x v="2"/>
  </r>
  <r>
    <n v="102390"/>
    <x v="2385"/>
    <x v="10"/>
    <s v="2025"/>
    <s v="Xpressbees"/>
    <x v="3"/>
    <x v="0"/>
    <x v="0"/>
    <s v="India"/>
    <n v="90"/>
    <n v="8500"/>
    <n v="765000"/>
    <n v="3000"/>
    <n v="762000"/>
    <n v="495000"/>
    <n v="495603.71"/>
    <n v="269396.28999999998"/>
    <n v="761396.29"/>
    <n v="995"/>
    <n v="603.71"/>
    <x v="8"/>
    <n v="5500"/>
    <s v="Bengaluru Regional Hub"/>
    <x v="0"/>
  </r>
  <r>
    <n v="102391"/>
    <x v="2386"/>
    <x v="2"/>
    <s v="2025"/>
    <s v="FedEx"/>
    <x v="4"/>
    <x v="1"/>
    <x v="2"/>
    <s v="India"/>
    <n v="38"/>
    <n v="5500"/>
    <n v="209000"/>
    <n v="2000"/>
    <n v="207000"/>
    <n v="133000"/>
    <n v="133755.72"/>
    <n v="75244.28"/>
    <n v="206244.28"/>
    <n v="520"/>
    <n v="755.72"/>
    <x v="5"/>
    <n v="3500"/>
    <s v="Mumbai Mega Hub"/>
    <x v="2"/>
  </r>
  <r>
    <n v="102392"/>
    <x v="2387"/>
    <x v="2"/>
    <s v="2025"/>
    <s v="Ekart"/>
    <x v="0"/>
    <x v="0"/>
    <x v="0"/>
    <s v="India"/>
    <n v="60"/>
    <n v="6500"/>
    <n v="390000"/>
    <n v="2300"/>
    <n v="387700"/>
    <n v="252000"/>
    <n v="253066.3"/>
    <n v="136933.70000000001"/>
    <n v="386633.7"/>
    <n v="660"/>
    <n v="1066.3"/>
    <x v="1"/>
    <n v="4200"/>
    <s v="Bengaluru Regional Hub"/>
    <x v="0"/>
  </r>
  <r>
    <n v="102393"/>
    <x v="2388"/>
    <x v="5"/>
    <s v="2025"/>
    <s v="Xpressbees"/>
    <x v="0"/>
    <x v="1"/>
    <x v="1"/>
    <s v="India"/>
    <n v="7"/>
    <n v="3200"/>
    <n v="22400"/>
    <n v="1200"/>
    <n v="21200"/>
    <n v="14000"/>
    <n v="14494.64"/>
    <n v="7905.3600000000006"/>
    <n v="20705.36"/>
    <n v="326"/>
    <n v="494.64"/>
    <x v="0"/>
    <n v="2000"/>
    <s v="Nagpur Central Hub"/>
    <x v="1"/>
  </r>
  <r>
    <n v="102394"/>
    <x v="2389"/>
    <x v="10"/>
    <s v="2025"/>
    <s v="Amazon Logistics"/>
    <x v="2"/>
    <x v="0"/>
    <x v="4"/>
    <s v="India"/>
    <n v="78"/>
    <n v="450"/>
    <n v="35100"/>
    <n v="250"/>
    <n v="34850"/>
    <n v="15600"/>
    <n v="15827.06"/>
    <n v="19272.940000000002"/>
    <n v="34622.94"/>
    <n v="328"/>
    <n v="227.06"/>
    <x v="3"/>
    <n v="200"/>
    <s v="Kolkata Regional Hub"/>
    <x v="4"/>
  </r>
  <r>
    <n v="102395"/>
    <x v="2390"/>
    <x v="2"/>
    <s v="2025"/>
    <s v="Blue Dart"/>
    <x v="7"/>
    <x v="1"/>
    <x v="1"/>
    <s v="India"/>
    <n v="7"/>
    <n v="850"/>
    <n v="5950"/>
    <n v="300"/>
    <n v="5650"/>
    <n v="3850"/>
    <n v="5115.7"/>
    <n v="834.30000000000018"/>
    <n v="4384.3"/>
    <n v="307"/>
    <n v="1265.7"/>
    <x v="13"/>
    <n v="550"/>
    <s v="Nagpur Central Hub"/>
    <x v="1"/>
  </r>
  <r>
    <n v="102396"/>
    <x v="2391"/>
    <x v="8"/>
    <s v="2025"/>
    <s v="Blue Dart"/>
    <x v="1"/>
    <x v="0"/>
    <x v="4"/>
    <s v="India"/>
    <n v="69"/>
    <n v="45000"/>
    <n v="3105000"/>
    <n v="13000"/>
    <n v="3092000"/>
    <n v="2208000"/>
    <n v="2208547.89"/>
    <n v="896452.10999999987"/>
    <n v="3091452.11"/>
    <n v="1077"/>
    <n v="547.89"/>
    <x v="2"/>
    <n v="32000"/>
    <s v="Kolkata Regional Hub"/>
    <x v="4"/>
  </r>
  <r>
    <n v="102397"/>
    <x v="2392"/>
    <x v="10"/>
    <s v="2025"/>
    <s v="Blue Dart"/>
    <x v="4"/>
    <x v="1"/>
    <x v="3"/>
    <s v="India"/>
    <n v="53"/>
    <n v="1500"/>
    <n v="79500"/>
    <n v="700"/>
    <n v="78800"/>
    <n v="42400"/>
    <n v="42739.3"/>
    <n v="36760.699999999997"/>
    <n v="78460.7"/>
    <n v="946"/>
    <n v="339.3"/>
    <x v="10"/>
    <n v="800"/>
    <s v="Delhi NCR Mega Hub"/>
    <x v="3"/>
  </r>
  <r>
    <n v="102398"/>
    <x v="2393"/>
    <x v="9"/>
    <s v="2025"/>
    <s v="Delhivery"/>
    <x v="4"/>
    <x v="0"/>
    <x v="3"/>
    <s v="India"/>
    <n v="28"/>
    <n v="5500"/>
    <n v="154000"/>
    <n v="2000"/>
    <n v="152000"/>
    <n v="98000"/>
    <n v="98690.81"/>
    <n v="55309.19"/>
    <n v="151309.19"/>
    <n v="762"/>
    <n v="690.81"/>
    <x v="5"/>
    <n v="3500"/>
    <s v="Delhi NCR Mega Hub"/>
    <x v="3"/>
  </r>
  <r>
    <n v="102399"/>
    <x v="2394"/>
    <x v="0"/>
    <s v="2025"/>
    <s v="Amazon Logistics"/>
    <x v="7"/>
    <x v="2"/>
    <x v="4"/>
    <s v="India"/>
    <n v="38"/>
    <n v="1200"/>
    <n v="45600"/>
    <n v="400"/>
    <n v="45200"/>
    <n v="30400"/>
    <n v="31480.34"/>
    <n v="14119.66"/>
    <n v="44119.66"/>
    <n v="853"/>
    <n v="1080.3399999999999"/>
    <x v="15"/>
    <n v="800"/>
    <s v="Kolkata Regional Hub"/>
    <x v="4"/>
  </r>
  <r>
    <n v="102400"/>
    <x v="2395"/>
    <x v="2"/>
    <s v="2025"/>
    <s v="Delhivery"/>
    <x v="0"/>
    <x v="1"/>
    <x v="4"/>
    <s v="India"/>
    <n v="49"/>
    <n v="3200"/>
    <n v="156800"/>
    <n v="1200"/>
    <n v="155600"/>
    <n v="98000"/>
    <n v="98552.52"/>
    <n v="58247.479999999996"/>
    <n v="155047.48000000001"/>
    <n v="637"/>
    <n v="552.52"/>
    <x v="0"/>
    <n v="2000"/>
    <s v="Kolkata Regional Hub"/>
    <x v="4"/>
  </r>
  <r>
    <n v="102401"/>
    <x v="2396"/>
    <x v="8"/>
    <s v="2025"/>
    <s v="Xpressbees"/>
    <x v="1"/>
    <x v="2"/>
    <x v="0"/>
    <s v="India"/>
    <n v="58"/>
    <n v="3500"/>
    <n v="203000"/>
    <n v="1300"/>
    <n v="201700"/>
    <n v="127600"/>
    <n v="127894.33"/>
    <n v="75105.67"/>
    <n v="201405.67"/>
    <n v="342"/>
    <n v="294.33"/>
    <x v="16"/>
    <n v="2200"/>
    <s v="Bengaluru Regional Hub"/>
    <x v="0"/>
  </r>
  <r>
    <n v="102402"/>
    <x v="2397"/>
    <x v="0"/>
    <s v="2025"/>
    <s v="DHL"/>
    <x v="4"/>
    <x v="0"/>
    <x v="0"/>
    <s v="India"/>
    <n v="25"/>
    <n v="1500"/>
    <n v="37500"/>
    <n v="700"/>
    <n v="36800"/>
    <n v="20000"/>
    <n v="20542.84"/>
    <n v="16957.16"/>
    <n v="36257.160000000003"/>
    <n v="535"/>
    <n v="542.84"/>
    <x v="10"/>
    <n v="800"/>
    <s v="Bengaluru Regional Hub"/>
    <x v="0"/>
  </r>
  <r>
    <n v="102403"/>
    <x v="2398"/>
    <x v="1"/>
    <s v="2025"/>
    <s v="Xpressbees"/>
    <x v="0"/>
    <x v="2"/>
    <x v="2"/>
    <s v="India"/>
    <n v="68"/>
    <n v="3200"/>
    <n v="217600"/>
    <n v="1200"/>
    <n v="216400"/>
    <n v="136000"/>
    <n v="136535"/>
    <n v="81065"/>
    <n v="215865"/>
    <n v="839"/>
    <n v="535"/>
    <x v="0"/>
    <n v="2000"/>
    <s v="Mumbai Mega Hub"/>
    <x v="2"/>
  </r>
  <r>
    <n v="102404"/>
    <x v="2399"/>
    <x v="8"/>
    <s v="2025"/>
    <s v="DHL"/>
    <x v="1"/>
    <x v="1"/>
    <x v="2"/>
    <s v="India"/>
    <n v="55"/>
    <n v="25000"/>
    <n v="1375000"/>
    <n v="7000"/>
    <n v="1368000"/>
    <n v="990000"/>
    <n v="991063.04000000004"/>
    <n v="383936.95999999996"/>
    <n v="1366936.96"/>
    <n v="469"/>
    <n v="1063.04"/>
    <x v="17"/>
    <n v="18000"/>
    <s v="Mumbai Mega Hub"/>
    <x v="2"/>
  </r>
  <r>
    <n v="102405"/>
    <x v="2400"/>
    <x v="7"/>
    <s v="2025"/>
    <s v="Ecom Express"/>
    <x v="6"/>
    <x v="0"/>
    <x v="1"/>
    <s v="India"/>
    <n v="99"/>
    <n v="15000"/>
    <n v="1485000"/>
    <n v="5500"/>
    <n v="1479500"/>
    <n v="940500"/>
    <n v="940974.9"/>
    <n v="544025.1"/>
    <n v="1479025.1"/>
    <n v="412"/>
    <n v="474.9"/>
    <x v="11"/>
    <n v="9500"/>
    <s v="Nagpur Central Hub"/>
    <x v="1"/>
  </r>
  <r>
    <n v="102406"/>
    <x v="2401"/>
    <x v="5"/>
    <s v="2025"/>
    <s v="FedEx"/>
    <x v="3"/>
    <x v="1"/>
    <x v="2"/>
    <s v="India"/>
    <n v="33"/>
    <n v="12000"/>
    <n v="396000"/>
    <n v="4000"/>
    <n v="392000"/>
    <n v="264000"/>
    <n v="264602.90999999997"/>
    <n v="131397.09000000003"/>
    <n v="391397.09"/>
    <n v="581"/>
    <n v="602.91"/>
    <x v="4"/>
    <n v="8000"/>
    <s v="Mumbai Mega Hub"/>
    <x v="2"/>
  </r>
  <r>
    <n v="102407"/>
    <x v="2402"/>
    <x v="6"/>
    <s v="2025"/>
    <s v="Shadowfax"/>
    <x v="2"/>
    <x v="0"/>
    <x v="1"/>
    <s v="India"/>
    <n v="96"/>
    <n v="450"/>
    <n v="43200"/>
    <n v="250"/>
    <n v="42950"/>
    <n v="19200"/>
    <n v="20087.580000000002"/>
    <n v="23112.42"/>
    <n v="42062.42"/>
    <n v="865"/>
    <n v="887.58"/>
    <x v="3"/>
    <n v="200"/>
    <s v="Nagpur Central Hub"/>
    <x v="1"/>
  </r>
  <r>
    <n v="102408"/>
    <x v="2403"/>
    <x v="0"/>
    <s v="2025"/>
    <s v="FedEx"/>
    <x v="0"/>
    <x v="0"/>
    <x v="3"/>
    <s v="India"/>
    <n v="24"/>
    <n v="6500"/>
    <n v="156000"/>
    <n v="2300"/>
    <n v="153700"/>
    <n v="100800"/>
    <n v="103640.25"/>
    <n v="52359.75"/>
    <n v="150859.75"/>
    <n v="398"/>
    <n v="2840.25"/>
    <x v="1"/>
    <n v="4200"/>
    <s v="Delhi NCR Mega Hub"/>
    <x v="3"/>
  </r>
  <r>
    <n v="102409"/>
    <x v="2404"/>
    <x v="5"/>
    <s v="2025"/>
    <s v="Xpressbees"/>
    <x v="1"/>
    <x v="0"/>
    <x v="3"/>
    <s v="India"/>
    <n v="14"/>
    <n v="45000"/>
    <n v="630000"/>
    <n v="13000"/>
    <n v="617000"/>
    <n v="448000"/>
    <n v="448337.91999999998"/>
    <n v="181662.08000000002"/>
    <n v="616662.07999999996"/>
    <n v="490"/>
    <n v="337.92"/>
    <x v="2"/>
    <n v="32000"/>
    <s v="Delhi NCR Mega Hub"/>
    <x v="3"/>
  </r>
  <r>
    <n v="102410"/>
    <x v="2405"/>
    <x v="3"/>
    <s v="2025"/>
    <s v="Amazon Logistics"/>
    <x v="7"/>
    <x v="1"/>
    <x v="0"/>
    <s v="India"/>
    <n v="23"/>
    <n v="600"/>
    <n v="13800"/>
    <n v="250"/>
    <n v="13550"/>
    <n v="8050"/>
    <n v="8493.42"/>
    <n v="5306.58"/>
    <n v="13106.58"/>
    <n v="958"/>
    <n v="443.42"/>
    <x v="14"/>
    <n v="350"/>
    <s v="Bengaluru Regional Hub"/>
    <x v="0"/>
  </r>
  <r>
    <n v="102411"/>
    <x v="2406"/>
    <x v="3"/>
    <s v="2025"/>
    <s v="Blue Dart"/>
    <x v="7"/>
    <x v="1"/>
    <x v="4"/>
    <s v="India"/>
    <n v="82"/>
    <n v="1200"/>
    <n v="98400"/>
    <n v="400"/>
    <n v="98000"/>
    <n v="65600"/>
    <n v="66451.710000000006"/>
    <n v="31948.289999999994"/>
    <n v="97148.29"/>
    <n v="367"/>
    <n v="851.71"/>
    <x v="15"/>
    <n v="800"/>
    <s v="Kolkata Regional Hub"/>
    <x v="4"/>
  </r>
  <r>
    <n v="102412"/>
    <x v="2407"/>
    <x v="9"/>
    <s v="2025"/>
    <s v="Blue Dart"/>
    <x v="3"/>
    <x v="2"/>
    <x v="3"/>
    <s v="India"/>
    <n v="26"/>
    <n v="8500"/>
    <n v="221000"/>
    <n v="3000"/>
    <n v="218000"/>
    <n v="143000"/>
    <n v="143882.35"/>
    <n v="77117.649999999994"/>
    <n v="217117.65"/>
    <n v="300"/>
    <n v="882.35"/>
    <x v="8"/>
    <n v="5500"/>
    <s v="Delhi NCR Mega Hub"/>
    <x v="3"/>
  </r>
  <r>
    <n v="102413"/>
    <x v="2408"/>
    <x v="5"/>
    <s v="2025"/>
    <s v="FedEx"/>
    <x v="6"/>
    <x v="2"/>
    <x v="4"/>
    <s v="India"/>
    <n v="27"/>
    <n v="15000"/>
    <n v="405000"/>
    <n v="5500"/>
    <n v="399500"/>
    <n v="256500"/>
    <n v="257008.15"/>
    <n v="147991.85"/>
    <n v="398991.85"/>
    <n v="740"/>
    <n v="508.15"/>
    <x v="11"/>
    <n v="9500"/>
    <s v="Kolkata Regional Hub"/>
    <x v="4"/>
  </r>
  <r>
    <n v="102414"/>
    <x v="2409"/>
    <x v="10"/>
    <s v="2025"/>
    <s v="Delhivery"/>
    <x v="4"/>
    <x v="0"/>
    <x v="2"/>
    <s v="India"/>
    <n v="94"/>
    <n v="1500"/>
    <n v="141000"/>
    <n v="700"/>
    <n v="140300"/>
    <n v="75200"/>
    <n v="76154.06"/>
    <n v="64845.94"/>
    <n v="139345.94"/>
    <n v="349"/>
    <n v="954.06"/>
    <x v="10"/>
    <n v="800"/>
    <s v="Mumbai Mega Hub"/>
    <x v="2"/>
  </r>
  <r>
    <n v="102415"/>
    <x v="2410"/>
    <x v="6"/>
    <s v="2025"/>
    <s v="Xpressbees"/>
    <x v="6"/>
    <x v="2"/>
    <x v="3"/>
    <s v="India"/>
    <n v="36"/>
    <n v="4500"/>
    <n v="162000"/>
    <n v="1700"/>
    <n v="160300"/>
    <n v="100800"/>
    <n v="101822.9"/>
    <n v="60177.100000000006"/>
    <n v="159277.1"/>
    <n v="616"/>
    <n v="1022.9"/>
    <x v="7"/>
    <n v="2800"/>
    <s v="Delhi NCR Mega Hub"/>
    <x v="3"/>
  </r>
  <r>
    <n v="102416"/>
    <x v="2411"/>
    <x v="0"/>
    <s v="2025"/>
    <s v="Ekart"/>
    <x v="4"/>
    <x v="1"/>
    <x v="0"/>
    <s v="India"/>
    <n v="22"/>
    <n v="5500"/>
    <n v="121000"/>
    <n v="2000"/>
    <n v="119000"/>
    <n v="77000"/>
    <n v="77296.58"/>
    <n v="43703.42"/>
    <n v="118703.42"/>
    <n v="710"/>
    <n v="296.58"/>
    <x v="5"/>
    <n v="3500"/>
    <s v="Bengaluru Regional Hub"/>
    <x v="0"/>
  </r>
  <r>
    <n v="102417"/>
    <x v="2412"/>
    <x v="0"/>
    <s v="2025"/>
    <s v="Ekart"/>
    <x v="2"/>
    <x v="0"/>
    <x v="4"/>
    <s v="India"/>
    <n v="96"/>
    <n v="450"/>
    <n v="43200"/>
    <n v="250"/>
    <n v="42950"/>
    <n v="19200"/>
    <n v="20382.939999999999"/>
    <n v="22817.06"/>
    <n v="41767.06"/>
    <n v="356"/>
    <n v="1182.94"/>
    <x v="3"/>
    <n v="200"/>
    <s v="Kolkata Regional Hub"/>
    <x v="4"/>
  </r>
  <r>
    <n v="102418"/>
    <x v="2413"/>
    <x v="6"/>
    <s v="2025"/>
    <s v="Ekart"/>
    <x v="5"/>
    <x v="2"/>
    <x v="1"/>
    <s v="India"/>
    <n v="46"/>
    <n v="2800"/>
    <n v="128800"/>
    <n v="1300"/>
    <n v="127500"/>
    <n v="69000"/>
    <n v="70612.69"/>
    <n v="58187.31"/>
    <n v="125887.31"/>
    <n v="711"/>
    <n v="1612.69"/>
    <x v="18"/>
    <n v="1500"/>
    <s v="Nagpur Central Hub"/>
    <x v="1"/>
  </r>
  <r>
    <n v="102419"/>
    <x v="2414"/>
    <x v="5"/>
    <s v="2025"/>
    <s v="Ecom Express"/>
    <x v="3"/>
    <x v="0"/>
    <x v="4"/>
    <s v="India"/>
    <n v="41"/>
    <n v="12000"/>
    <n v="492000"/>
    <n v="4000"/>
    <n v="488000"/>
    <n v="328000"/>
    <n v="328958.82"/>
    <n v="163041.18"/>
    <n v="487041.18"/>
    <n v="462"/>
    <n v="958.82"/>
    <x v="4"/>
    <n v="8000"/>
    <s v="Kolkata Regional Hub"/>
    <x v="4"/>
  </r>
  <r>
    <n v="102420"/>
    <x v="2415"/>
    <x v="8"/>
    <s v="2025"/>
    <s v="DHL"/>
    <x v="4"/>
    <x v="2"/>
    <x v="1"/>
    <s v="India"/>
    <n v="15"/>
    <n v="5500"/>
    <n v="82500"/>
    <n v="2000"/>
    <n v="80500"/>
    <n v="52500"/>
    <n v="52947.81"/>
    <n v="29552.190000000002"/>
    <n v="80052.19"/>
    <n v="690"/>
    <n v="447.81"/>
    <x v="5"/>
    <n v="3500"/>
    <s v="Nagpur Central Hub"/>
    <x v="1"/>
  </r>
  <r>
    <n v="102421"/>
    <x v="2416"/>
    <x v="5"/>
    <s v="2025"/>
    <s v="Ekart"/>
    <x v="0"/>
    <x v="1"/>
    <x v="4"/>
    <s v="India"/>
    <n v="26"/>
    <n v="3200"/>
    <n v="83200"/>
    <n v="1200"/>
    <n v="82000"/>
    <n v="52000"/>
    <n v="52800.94"/>
    <n v="30399.059999999998"/>
    <n v="81199.06"/>
    <n v="364"/>
    <n v="800.94"/>
    <x v="0"/>
    <n v="2000"/>
    <s v="Kolkata Regional Hub"/>
    <x v="4"/>
  </r>
  <r>
    <n v="102422"/>
    <x v="2417"/>
    <x v="6"/>
    <s v="2025"/>
    <s v="Ecom Express"/>
    <x v="7"/>
    <x v="0"/>
    <x v="0"/>
    <s v="India"/>
    <n v="49"/>
    <n v="600"/>
    <n v="29400"/>
    <n v="250"/>
    <n v="29150"/>
    <n v="17150"/>
    <n v="17537.669999999998"/>
    <n v="11862.330000000002"/>
    <n v="28762.33"/>
    <n v="657"/>
    <n v="387.67"/>
    <x v="14"/>
    <n v="350"/>
    <s v="Bengaluru Regional Hub"/>
    <x v="0"/>
  </r>
  <r>
    <n v="102423"/>
    <x v="2418"/>
    <x v="8"/>
    <s v="2025"/>
    <s v="Xpressbees"/>
    <x v="6"/>
    <x v="1"/>
    <x v="2"/>
    <s v="India"/>
    <n v="29"/>
    <n v="4500"/>
    <n v="130500"/>
    <n v="1700"/>
    <n v="128800"/>
    <n v="81200"/>
    <n v="83120.710000000006"/>
    <n v="47379.289999999994"/>
    <n v="126879.29"/>
    <n v="459"/>
    <n v="1920.71"/>
    <x v="7"/>
    <n v="2800"/>
    <s v="Mumbai Mega Hub"/>
    <x v="2"/>
  </r>
  <r>
    <n v="102424"/>
    <x v="2419"/>
    <x v="9"/>
    <s v="2025"/>
    <s v="DHL"/>
    <x v="1"/>
    <x v="0"/>
    <x v="1"/>
    <s v="India"/>
    <n v="12"/>
    <n v="45000"/>
    <n v="540000"/>
    <n v="13000"/>
    <n v="527000"/>
    <n v="384000"/>
    <n v="385913.59"/>
    <n v="154086.40999999997"/>
    <n v="525086.41"/>
    <n v="456"/>
    <n v="1913.59"/>
    <x v="2"/>
    <n v="32000"/>
    <s v="Nagpur Central Hub"/>
    <x v="1"/>
  </r>
  <r>
    <n v="102425"/>
    <x v="2420"/>
    <x v="1"/>
    <s v="2025"/>
    <s v="Ecom Express"/>
    <x v="0"/>
    <x v="1"/>
    <x v="0"/>
    <s v="India"/>
    <n v="19"/>
    <n v="6500"/>
    <n v="123500"/>
    <n v="2300"/>
    <n v="121200"/>
    <n v="79800"/>
    <n v="80140.600000000006"/>
    <n v="43359.399999999994"/>
    <n v="120859.4"/>
    <n v="439"/>
    <n v="340.6"/>
    <x v="1"/>
    <n v="4200"/>
    <s v="Bengaluru Regional Hub"/>
    <x v="0"/>
  </r>
  <r>
    <n v="102426"/>
    <x v="2421"/>
    <x v="11"/>
    <s v="2025"/>
    <s v="Amazon Logistics"/>
    <x v="6"/>
    <x v="2"/>
    <x v="0"/>
    <s v="India"/>
    <n v="33"/>
    <n v="4500"/>
    <n v="148500"/>
    <n v="1700"/>
    <n v="146800"/>
    <n v="92400"/>
    <n v="92804.37"/>
    <n v="55695.630000000005"/>
    <n v="146395.63"/>
    <n v="555"/>
    <n v="404.37"/>
    <x v="7"/>
    <n v="2800"/>
    <s v="Bengaluru Regional Hub"/>
    <x v="0"/>
  </r>
  <r>
    <n v="102427"/>
    <x v="2422"/>
    <x v="2"/>
    <s v="2025"/>
    <s v="Amazon Logistics"/>
    <x v="2"/>
    <x v="0"/>
    <x v="3"/>
    <s v="India"/>
    <n v="54"/>
    <n v="450"/>
    <n v="24300"/>
    <n v="250"/>
    <n v="24050"/>
    <n v="10800"/>
    <n v="11902.92"/>
    <n v="12397.08"/>
    <n v="22947.08"/>
    <n v="362"/>
    <n v="1102.92"/>
    <x v="3"/>
    <n v="200"/>
    <s v="Delhi NCR Mega Hub"/>
    <x v="3"/>
  </r>
  <r>
    <n v="102428"/>
    <x v="2423"/>
    <x v="6"/>
    <s v="2025"/>
    <s v="DHL"/>
    <x v="2"/>
    <x v="1"/>
    <x v="0"/>
    <s v="India"/>
    <n v="39"/>
    <n v="2500"/>
    <n v="97500"/>
    <n v="1000"/>
    <n v="96500"/>
    <n v="58500"/>
    <n v="59218.01"/>
    <n v="38281.99"/>
    <n v="95781.99"/>
    <n v="630"/>
    <n v="718.01"/>
    <x v="12"/>
    <n v="1500"/>
    <s v="Bengaluru Regional Hub"/>
    <x v="0"/>
  </r>
  <r>
    <n v="102429"/>
    <x v="2424"/>
    <x v="3"/>
    <s v="2025"/>
    <s v="Delhivery"/>
    <x v="0"/>
    <x v="2"/>
    <x v="1"/>
    <s v="India"/>
    <n v="48"/>
    <n v="3200"/>
    <n v="153600"/>
    <n v="1200"/>
    <n v="152400"/>
    <n v="96000"/>
    <n v="96228.22"/>
    <n v="57371.78"/>
    <n v="152171.78"/>
    <n v="659"/>
    <n v="228.22"/>
    <x v="0"/>
    <n v="2000"/>
    <s v="Nagpur Central Hub"/>
    <x v="1"/>
  </r>
  <r>
    <n v="102430"/>
    <x v="1279"/>
    <x v="6"/>
    <s v="2025"/>
    <s v="Xpressbees"/>
    <x v="3"/>
    <x v="0"/>
    <x v="3"/>
    <s v="India"/>
    <n v="44"/>
    <n v="12000"/>
    <n v="528000"/>
    <n v="4000"/>
    <n v="524000"/>
    <n v="352000"/>
    <n v="353061.28"/>
    <n v="174938.71999999997"/>
    <n v="522938.72"/>
    <n v="1069"/>
    <n v="1061.28"/>
    <x v="4"/>
    <n v="8000"/>
    <s v="Delhi NCR Mega Hub"/>
    <x v="3"/>
  </r>
  <r>
    <n v="102431"/>
    <x v="2425"/>
    <x v="10"/>
    <s v="2025"/>
    <s v="Delhivery"/>
    <x v="7"/>
    <x v="0"/>
    <x v="3"/>
    <s v="India"/>
    <n v="43"/>
    <n v="600"/>
    <n v="25800"/>
    <n v="250"/>
    <n v="25550"/>
    <n v="15050"/>
    <n v="16647.39"/>
    <n v="9152.61"/>
    <n v="23952.61"/>
    <n v="424"/>
    <n v="1597.39"/>
    <x v="14"/>
    <n v="350"/>
    <s v="Delhi NCR Mega Hub"/>
    <x v="3"/>
  </r>
  <r>
    <n v="102432"/>
    <x v="2426"/>
    <x v="5"/>
    <s v="2025"/>
    <s v="FedEx"/>
    <x v="3"/>
    <x v="1"/>
    <x v="4"/>
    <s v="India"/>
    <n v="37"/>
    <n v="12000"/>
    <n v="444000"/>
    <n v="4000"/>
    <n v="440000"/>
    <n v="296000"/>
    <n v="296329.48"/>
    <n v="147670.52000000002"/>
    <n v="439670.52"/>
    <n v="632"/>
    <n v="329.48"/>
    <x v="4"/>
    <n v="8000"/>
    <s v="Kolkata Regional Hub"/>
    <x v="4"/>
  </r>
  <r>
    <n v="102433"/>
    <x v="2427"/>
    <x v="2"/>
    <s v="2025"/>
    <s v="Amazon Logistics"/>
    <x v="4"/>
    <x v="1"/>
    <x v="4"/>
    <s v="India"/>
    <n v="27"/>
    <n v="1500"/>
    <n v="40500"/>
    <n v="700"/>
    <n v="39800"/>
    <n v="21600"/>
    <n v="22545.439999999999"/>
    <n v="17954.560000000001"/>
    <n v="38854.559999999998"/>
    <n v="367"/>
    <n v="945.44"/>
    <x v="10"/>
    <n v="800"/>
    <s v="Kolkata Regional Hub"/>
    <x v="4"/>
  </r>
  <r>
    <n v="102434"/>
    <x v="2428"/>
    <x v="1"/>
    <s v="2025"/>
    <s v="Ecom Express"/>
    <x v="0"/>
    <x v="0"/>
    <x v="0"/>
    <s v="India"/>
    <n v="70"/>
    <n v="6500"/>
    <n v="455000"/>
    <n v="2300"/>
    <n v="452700"/>
    <n v="294000"/>
    <n v="294843.24"/>
    <n v="160156.76"/>
    <n v="451856.76"/>
    <n v="649"/>
    <n v="843.24"/>
    <x v="1"/>
    <n v="4200"/>
    <s v="Bengaluru Regional Hub"/>
    <x v="0"/>
  </r>
  <r>
    <n v="102435"/>
    <x v="2429"/>
    <x v="6"/>
    <s v="2025"/>
    <s v="DHL"/>
    <x v="7"/>
    <x v="0"/>
    <x v="4"/>
    <s v="India"/>
    <n v="56"/>
    <n v="850"/>
    <n v="47600"/>
    <n v="300"/>
    <n v="47300"/>
    <n v="30800"/>
    <n v="31261.55"/>
    <n v="16338.45"/>
    <n v="46838.45"/>
    <n v="710"/>
    <n v="461.55"/>
    <x v="13"/>
    <n v="550"/>
    <s v="Kolkata Regional Hub"/>
    <x v="4"/>
  </r>
  <r>
    <n v="102436"/>
    <x v="2430"/>
    <x v="2"/>
    <s v="2025"/>
    <s v="Delhivery"/>
    <x v="2"/>
    <x v="0"/>
    <x v="2"/>
    <s v="India"/>
    <n v="8"/>
    <n v="2500"/>
    <n v="20000"/>
    <n v="1000"/>
    <n v="19000"/>
    <n v="12000"/>
    <n v="12678.19"/>
    <n v="7321.8099999999995"/>
    <n v="18321.810000000001"/>
    <n v="891"/>
    <n v="678.19"/>
    <x v="12"/>
    <n v="1500"/>
    <s v="Mumbai Mega Hub"/>
    <x v="2"/>
  </r>
  <r>
    <n v="102437"/>
    <x v="2431"/>
    <x v="9"/>
    <s v="2025"/>
    <s v="Xpressbees"/>
    <x v="4"/>
    <x v="1"/>
    <x v="3"/>
    <s v="India"/>
    <n v="75"/>
    <n v="1500"/>
    <n v="112500"/>
    <n v="700"/>
    <n v="111800"/>
    <n v="60000"/>
    <n v="61033.74"/>
    <n v="51466.26"/>
    <n v="110766.26"/>
    <n v="779"/>
    <n v="1033.74"/>
    <x v="10"/>
    <n v="800"/>
    <s v="Delhi NCR Mega Hub"/>
    <x v="3"/>
  </r>
  <r>
    <n v="102438"/>
    <x v="2432"/>
    <x v="2"/>
    <s v="2025"/>
    <s v="Shadowfax"/>
    <x v="5"/>
    <x v="0"/>
    <x v="3"/>
    <s v="India"/>
    <n v="85"/>
    <n v="4500"/>
    <n v="382500"/>
    <n v="2000"/>
    <n v="380500"/>
    <n v="212500"/>
    <n v="212814.2"/>
    <n v="169685.8"/>
    <n v="380185.8"/>
    <n v="1021"/>
    <n v="314.2"/>
    <x v="6"/>
    <n v="2500"/>
    <s v="Delhi NCR Mega Hub"/>
    <x v="3"/>
  </r>
  <r>
    <n v="102439"/>
    <x v="2433"/>
    <x v="11"/>
    <s v="2025"/>
    <s v="Ecom Express"/>
    <x v="6"/>
    <x v="0"/>
    <x v="3"/>
    <s v="India"/>
    <n v="24"/>
    <n v="4500"/>
    <n v="108000"/>
    <n v="1700"/>
    <n v="106300"/>
    <n v="67200"/>
    <n v="67658.91"/>
    <n v="40341.089999999997"/>
    <n v="105841.09"/>
    <n v="966"/>
    <n v="458.91"/>
    <x v="7"/>
    <n v="2800"/>
    <s v="Delhi NCR Mega Hub"/>
    <x v="3"/>
  </r>
  <r>
    <n v="102440"/>
    <x v="2434"/>
    <x v="3"/>
    <s v="2025"/>
    <s v="Ecom Express"/>
    <x v="6"/>
    <x v="0"/>
    <x v="1"/>
    <s v="India"/>
    <n v="7"/>
    <n v="4500"/>
    <n v="31500"/>
    <n v="1700"/>
    <n v="29800"/>
    <n v="19600"/>
    <n v="20738.21"/>
    <n v="10761.79"/>
    <n v="28661.79"/>
    <n v="863"/>
    <n v="1138.21"/>
    <x v="7"/>
    <n v="2800"/>
    <s v="Nagpur Central Hub"/>
    <x v="1"/>
  </r>
  <r>
    <n v="102441"/>
    <x v="2435"/>
    <x v="0"/>
    <s v="2025"/>
    <s v="Ecom Express"/>
    <x v="2"/>
    <x v="0"/>
    <x v="2"/>
    <s v="India"/>
    <n v="75"/>
    <n v="2500"/>
    <n v="187500"/>
    <n v="1000"/>
    <n v="186500"/>
    <n v="112500"/>
    <n v="112753.18"/>
    <n v="74746.820000000007"/>
    <n v="186246.82"/>
    <n v="1018"/>
    <n v="253.18"/>
    <x v="12"/>
    <n v="1500"/>
    <s v="Mumbai Mega Hub"/>
    <x v="2"/>
  </r>
  <r>
    <n v="102442"/>
    <x v="2436"/>
    <x v="6"/>
    <s v="2025"/>
    <s v="Xpressbees"/>
    <x v="0"/>
    <x v="2"/>
    <x v="4"/>
    <s v="India"/>
    <n v="68"/>
    <n v="3200"/>
    <n v="217600"/>
    <n v="1200"/>
    <n v="216400"/>
    <n v="136000"/>
    <n v="138801.59"/>
    <n v="78798.41"/>
    <n v="213598.41"/>
    <n v="998"/>
    <n v="2801.59"/>
    <x v="0"/>
    <n v="2000"/>
    <s v="Kolkata Regional Hub"/>
    <x v="4"/>
  </r>
  <r>
    <n v="102443"/>
    <x v="2437"/>
    <x v="8"/>
    <s v="2025"/>
    <s v="DHL"/>
    <x v="3"/>
    <x v="1"/>
    <x v="3"/>
    <s v="India"/>
    <n v="41"/>
    <n v="12000"/>
    <n v="492000"/>
    <n v="4000"/>
    <n v="488000"/>
    <n v="328000"/>
    <n v="328918.44"/>
    <n v="163081.56"/>
    <n v="487081.56"/>
    <n v="438"/>
    <n v="918.44"/>
    <x v="4"/>
    <n v="8000"/>
    <s v="Delhi NCR Mega Hub"/>
    <x v="3"/>
  </r>
  <r>
    <n v="102444"/>
    <x v="2438"/>
    <x v="9"/>
    <s v="2025"/>
    <s v="Shadowfax"/>
    <x v="3"/>
    <x v="0"/>
    <x v="0"/>
    <s v="India"/>
    <n v="9"/>
    <n v="12000"/>
    <n v="108000"/>
    <n v="4000"/>
    <n v="104000"/>
    <n v="72000"/>
    <n v="72668.509999999995"/>
    <n v="35331.490000000005"/>
    <n v="103331.49"/>
    <n v="832"/>
    <n v="668.51"/>
    <x v="4"/>
    <n v="8000"/>
    <s v="Bengaluru Regional Hub"/>
    <x v="0"/>
  </r>
  <r>
    <n v="102445"/>
    <x v="2439"/>
    <x v="4"/>
    <s v="2025"/>
    <s v="DHL"/>
    <x v="7"/>
    <x v="1"/>
    <x v="3"/>
    <s v="India"/>
    <n v="44"/>
    <n v="600"/>
    <n v="26400"/>
    <n v="250"/>
    <n v="26150"/>
    <n v="15400"/>
    <n v="15962.08"/>
    <n v="10437.92"/>
    <n v="25587.919999999998"/>
    <n v="784"/>
    <n v="562.08000000000004"/>
    <x v="14"/>
    <n v="350"/>
    <s v="Delhi NCR Mega Hub"/>
    <x v="3"/>
  </r>
  <r>
    <n v="102446"/>
    <x v="2440"/>
    <x v="2"/>
    <s v="2025"/>
    <s v="Ecom Express"/>
    <x v="2"/>
    <x v="1"/>
    <x v="2"/>
    <s v="India"/>
    <n v="13"/>
    <n v="2500"/>
    <n v="32500"/>
    <n v="1000"/>
    <n v="31500"/>
    <n v="19500"/>
    <n v="20047.060000000001"/>
    <n v="12452.939999999999"/>
    <n v="30952.94"/>
    <n v="955"/>
    <n v="547.05999999999995"/>
    <x v="12"/>
    <n v="1500"/>
    <s v="Mumbai Mega Hub"/>
    <x v="2"/>
  </r>
  <r>
    <n v="102447"/>
    <x v="2441"/>
    <x v="3"/>
    <s v="2025"/>
    <s v="Ecom Express"/>
    <x v="2"/>
    <x v="1"/>
    <x v="3"/>
    <s v="India"/>
    <n v="5"/>
    <n v="2500"/>
    <n v="12500"/>
    <n v="1000"/>
    <n v="11500"/>
    <n v="7500"/>
    <n v="8333.67"/>
    <n v="4166.33"/>
    <n v="10666.33"/>
    <n v="714"/>
    <n v="833.67"/>
    <x v="12"/>
    <n v="1500"/>
    <s v="Delhi NCR Mega Hub"/>
    <x v="3"/>
  </r>
  <r>
    <n v="102448"/>
    <x v="2442"/>
    <x v="2"/>
    <s v="2025"/>
    <s v="Amazon Logistics"/>
    <x v="7"/>
    <x v="0"/>
    <x v="0"/>
    <s v="India"/>
    <n v="57"/>
    <n v="850"/>
    <n v="48450"/>
    <n v="300"/>
    <n v="48150"/>
    <n v="31350"/>
    <n v="32332.76"/>
    <n v="16117.240000000002"/>
    <n v="47167.24"/>
    <n v="490"/>
    <n v="982.76"/>
    <x v="13"/>
    <n v="550"/>
    <s v="Bengaluru Regional Hub"/>
    <x v="0"/>
  </r>
  <r>
    <n v="102449"/>
    <x v="2443"/>
    <x v="0"/>
    <s v="2025"/>
    <s v="Xpressbees"/>
    <x v="2"/>
    <x v="0"/>
    <x v="3"/>
    <s v="India"/>
    <n v="59"/>
    <n v="450"/>
    <n v="26550"/>
    <n v="250"/>
    <n v="26300"/>
    <n v="11800"/>
    <n v="12457.78"/>
    <n v="14092.22"/>
    <n v="25642.22"/>
    <n v="684"/>
    <n v="657.78"/>
    <x v="3"/>
    <n v="200"/>
    <s v="Delhi NCR Mega Hub"/>
    <x v="3"/>
  </r>
  <r>
    <n v="102450"/>
    <x v="2444"/>
    <x v="2"/>
    <s v="2025"/>
    <s v="DHL"/>
    <x v="5"/>
    <x v="2"/>
    <x v="4"/>
    <s v="India"/>
    <n v="45"/>
    <n v="4500"/>
    <n v="202500"/>
    <n v="2000"/>
    <n v="200500"/>
    <n v="112500"/>
    <n v="114071.55"/>
    <n v="88428.45"/>
    <n v="198928.45"/>
    <n v="503"/>
    <n v="1571.55"/>
    <x v="6"/>
    <n v="2500"/>
    <s v="Kolkata Regional Hub"/>
    <x v="4"/>
  </r>
  <r>
    <n v="102451"/>
    <x v="2445"/>
    <x v="2"/>
    <s v="2025"/>
    <s v="DHL"/>
    <x v="7"/>
    <x v="0"/>
    <x v="4"/>
    <s v="India"/>
    <n v="90"/>
    <n v="850"/>
    <n v="76500"/>
    <n v="300"/>
    <n v="76200"/>
    <n v="49500"/>
    <n v="50076.98"/>
    <n v="26423.019999999997"/>
    <n v="75623.02"/>
    <n v="1090"/>
    <n v="576.98"/>
    <x v="13"/>
    <n v="550"/>
    <s v="Kolkata Regional Hub"/>
    <x v="4"/>
  </r>
  <r>
    <n v="102452"/>
    <x v="2446"/>
    <x v="0"/>
    <s v="2025"/>
    <s v="Amazon Logistics"/>
    <x v="2"/>
    <x v="0"/>
    <x v="2"/>
    <s v="India"/>
    <n v="62"/>
    <n v="450"/>
    <n v="27900"/>
    <n v="250"/>
    <n v="27650"/>
    <n v="12400"/>
    <n v="13467.71"/>
    <n v="14432.29"/>
    <n v="26582.29"/>
    <n v="808"/>
    <n v="1067.71"/>
    <x v="3"/>
    <n v="200"/>
    <s v="Mumbai Mega Hub"/>
    <x v="2"/>
  </r>
  <r>
    <n v="102453"/>
    <x v="2447"/>
    <x v="11"/>
    <s v="2025"/>
    <s v="Shadowfax"/>
    <x v="5"/>
    <x v="0"/>
    <x v="3"/>
    <s v="India"/>
    <n v="39"/>
    <n v="4500"/>
    <n v="175500"/>
    <n v="2000"/>
    <n v="173500"/>
    <n v="97500"/>
    <n v="98078.56"/>
    <n v="77421.440000000002"/>
    <n v="172921.44"/>
    <n v="503"/>
    <n v="578.55999999999995"/>
    <x v="6"/>
    <n v="2500"/>
    <s v="Delhi NCR Mega Hub"/>
    <x v="3"/>
  </r>
  <r>
    <n v="102454"/>
    <x v="2448"/>
    <x v="2"/>
    <s v="2025"/>
    <s v="Blue Dart"/>
    <x v="6"/>
    <x v="1"/>
    <x v="4"/>
    <s v="India"/>
    <n v="45"/>
    <n v="4500"/>
    <n v="202500"/>
    <n v="1700"/>
    <n v="200800"/>
    <n v="126000"/>
    <n v="126248.62"/>
    <n v="76251.38"/>
    <n v="200551.38"/>
    <n v="854"/>
    <n v="248.62"/>
    <x v="7"/>
    <n v="2800"/>
    <s v="Kolkata Regional Hub"/>
    <x v="4"/>
  </r>
  <r>
    <n v="102455"/>
    <x v="2449"/>
    <x v="0"/>
    <s v="2025"/>
    <s v="Ecom Express"/>
    <x v="4"/>
    <x v="0"/>
    <x v="2"/>
    <s v="India"/>
    <n v="35"/>
    <n v="5500"/>
    <n v="192500"/>
    <n v="2000"/>
    <n v="190500"/>
    <n v="122500"/>
    <n v="122651.82"/>
    <n v="69848.179999999993"/>
    <n v="190348.18"/>
    <n v="779"/>
    <n v="151.82"/>
    <x v="5"/>
    <n v="3500"/>
    <s v="Mumbai Mega Hub"/>
    <x v="2"/>
  </r>
  <r>
    <n v="102456"/>
    <x v="2450"/>
    <x v="1"/>
    <s v="2025"/>
    <s v="Ekart"/>
    <x v="3"/>
    <x v="1"/>
    <x v="1"/>
    <s v="India"/>
    <n v="96"/>
    <n v="12000"/>
    <n v="1152000"/>
    <n v="4000"/>
    <n v="1148000"/>
    <n v="768000"/>
    <n v="768423.28"/>
    <n v="383576.72"/>
    <n v="1147576.72"/>
    <n v="701"/>
    <n v="423.28"/>
    <x v="4"/>
    <n v="8000"/>
    <s v="Nagpur Central Hub"/>
    <x v="1"/>
  </r>
  <r>
    <n v="102457"/>
    <x v="2451"/>
    <x v="8"/>
    <s v="2025"/>
    <s v="FedEx"/>
    <x v="0"/>
    <x v="0"/>
    <x v="4"/>
    <s v="India"/>
    <n v="85"/>
    <n v="6500"/>
    <n v="552500"/>
    <n v="2300"/>
    <n v="550200"/>
    <n v="357000"/>
    <n v="357527.74"/>
    <n v="194972.26"/>
    <n v="549672.26"/>
    <n v="758"/>
    <n v="527.74"/>
    <x v="1"/>
    <n v="4200"/>
    <s v="Kolkata Regional Hub"/>
    <x v="4"/>
  </r>
  <r>
    <n v="102458"/>
    <x v="2452"/>
    <x v="7"/>
    <s v="2025"/>
    <s v="DHL"/>
    <x v="4"/>
    <x v="0"/>
    <x v="3"/>
    <s v="India"/>
    <n v="80"/>
    <n v="5500"/>
    <n v="440000"/>
    <n v="2000"/>
    <n v="438000"/>
    <n v="280000"/>
    <n v="280745.44"/>
    <n v="159254.56"/>
    <n v="437254.56"/>
    <n v="1045"/>
    <n v="745.44"/>
    <x v="5"/>
    <n v="3500"/>
    <s v="Delhi NCR Mega Hub"/>
    <x v="3"/>
  </r>
  <r>
    <n v="102459"/>
    <x v="2453"/>
    <x v="8"/>
    <s v="2025"/>
    <s v="Amazon Logistics"/>
    <x v="0"/>
    <x v="0"/>
    <x v="2"/>
    <s v="India"/>
    <n v="58"/>
    <n v="6500"/>
    <n v="377000"/>
    <n v="2300"/>
    <n v="374700"/>
    <n v="243600"/>
    <n v="244086.03"/>
    <n v="132913.97"/>
    <n v="374213.97"/>
    <n v="674"/>
    <n v="486.03"/>
    <x v="1"/>
    <n v="4200"/>
    <s v="Mumbai Mega Hub"/>
    <x v="2"/>
  </r>
  <r>
    <n v="102460"/>
    <x v="2454"/>
    <x v="6"/>
    <s v="2025"/>
    <s v="Blue Dart"/>
    <x v="3"/>
    <x v="0"/>
    <x v="3"/>
    <s v="India"/>
    <n v="41"/>
    <n v="8500"/>
    <n v="348500"/>
    <n v="3000"/>
    <n v="345500"/>
    <n v="225500"/>
    <n v="225864.34"/>
    <n v="122635.66"/>
    <n v="345135.66"/>
    <n v="732"/>
    <n v="364.34"/>
    <x v="8"/>
    <n v="5500"/>
    <s v="Delhi NCR Mega Hub"/>
    <x v="3"/>
  </r>
  <r>
    <n v="102461"/>
    <x v="2455"/>
    <x v="7"/>
    <s v="2025"/>
    <s v="Xpressbees"/>
    <x v="5"/>
    <x v="2"/>
    <x v="2"/>
    <s v="India"/>
    <n v="55"/>
    <n v="2800"/>
    <n v="154000"/>
    <n v="1300"/>
    <n v="152700"/>
    <n v="82500"/>
    <n v="82956.210000000006"/>
    <n v="71043.789999999994"/>
    <n v="152243.79"/>
    <n v="864"/>
    <n v="456.21"/>
    <x v="18"/>
    <n v="1500"/>
    <s v="Mumbai Mega Hub"/>
    <x v="2"/>
  </r>
  <r>
    <n v="102462"/>
    <x v="2456"/>
    <x v="9"/>
    <s v="2025"/>
    <s v="Xpressbees"/>
    <x v="0"/>
    <x v="2"/>
    <x v="1"/>
    <s v="India"/>
    <n v="51"/>
    <n v="6500"/>
    <n v="331500"/>
    <n v="2300"/>
    <n v="329200"/>
    <n v="214200"/>
    <n v="215582.93"/>
    <n v="115917.07"/>
    <n v="327817.07"/>
    <n v="1028"/>
    <n v="1382.93"/>
    <x v="1"/>
    <n v="4200"/>
    <s v="Nagpur Central Hub"/>
    <x v="1"/>
  </r>
  <r>
    <n v="102463"/>
    <x v="2457"/>
    <x v="3"/>
    <s v="2025"/>
    <s v="FedEx"/>
    <x v="7"/>
    <x v="2"/>
    <x v="4"/>
    <s v="India"/>
    <n v="51"/>
    <n v="600"/>
    <n v="30600"/>
    <n v="250"/>
    <n v="30350"/>
    <n v="17850"/>
    <n v="18234.27"/>
    <n v="12365.73"/>
    <n v="29965.73"/>
    <n v="905"/>
    <n v="384.27"/>
    <x v="14"/>
    <n v="350"/>
    <s v="Kolkata Regional Hub"/>
    <x v="4"/>
  </r>
  <r>
    <n v="102464"/>
    <x v="2458"/>
    <x v="0"/>
    <s v="2025"/>
    <s v="Delhivery"/>
    <x v="3"/>
    <x v="1"/>
    <x v="0"/>
    <s v="India"/>
    <n v="59"/>
    <n v="8500"/>
    <n v="501500"/>
    <n v="3000"/>
    <n v="498500"/>
    <n v="324500"/>
    <n v="325318.31"/>
    <n v="176181.69"/>
    <n v="497681.69"/>
    <n v="376"/>
    <n v="818.31"/>
    <x v="8"/>
    <n v="5500"/>
    <s v="Bengaluru Regional Hub"/>
    <x v="0"/>
  </r>
  <r>
    <n v="102465"/>
    <x v="2459"/>
    <x v="4"/>
    <s v="2025"/>
    <s v="Ekart"/>
    <x v="4"/>
    <x v="0"/>
    <x v="4"/>
    <s v="India"/>
    <n v="72"/>
    <n v="5500"/>
    <n v="396000"/>
    <n v="2000"/>
    <n v="394000"/>
    <n v="252000"/>
    <n v="252910"/>
    <n v="143090"/>
    <n v="393090"/>
    <n v="780"/>
    <n v="910"/>
    <x v="5"/>
    <n v="3500"/>
    <s v="Kolkata Regional Hub"/>
    <x v="4"/>
  </r>
  <r>
    <n v="102466"/>
    <x v="2460"/>
    <x v="3"/>
    <s v="2025"/>
    <s v="DHL"/>
    <x v="3"/>
    <x v="2"/>
    <x v="0"/>
    <s v="India"/>
    <n v="14"/>
    <n v="8500"/>
    <n v="119000"/>
    <n v="3000"/>
    <n v="116000"/>
    <n v="77000"/>
    <n v="77629"/>
    <n v="41371"/>
    <n v="115371"/>
    <n v="380"/>
    <n v="629"/>
    <x v="8"/>
    <n v="5500"/>
    <s v="Bengaluru Regional Hub"/>
    <x v="0"/>
  </r>
  <r>
    <n v="102467"/>
    <x v="2461"/>
    <x v="2"/>
    <s v="2025"/>
    <s v="Delhivery"/>
    <x v="5"/>
    <x v="0"/>
    <x v="3"/>
    <s v="India"/>
    <n v="14"/>
    <n v="4500"/>
    <n v="63000"/>
    <n v="2000"/>
    <n v="61000"/>
    <n v="35000"/>
    <n v="35966.379999999997"/>
    <n v="27033.620000000003"/>
    <n v="60033.62"/>
    <n v="1180"/>
    <n v="966.38"/>
    <x v="6"/>
    <n v="2500"/>
    <s v="Delhi NCR Mega Hub"/>
    <x v="3"/>
  </r>
  <r>
    <n v="102468"/>
    <x v="2462"/>
    <x v="5"/>
    <s v="2025"/>
    <s v="Amazon Logistics"/>
    <x v="6"/>
    <x v="0"/>
    <x v="4"/>
    <s v="India"/>
    <n v="77"/>
    <n v="15000"/>
    <n v="1155000"/>
    <n v="5500"/>
    <n v="1149500"/>
    <n v="731500"/>
    <n v="732156.12"/>
    <n v="422843.88"/>
    <n v="1148843.8799999999"/>
    <n v="334"/>
    <n v="656.12"/>
    <x v="11"/>
    <n v="9500"/>
    <s v="Kolkata Regional Hub"/>
    <x v="4"/>
  </r>
  <r>
    <n v="102469"/>
    <x v="2463"/>
    <x v="9"/>
    <s v="2025"/>
    <s v="FedEx"/>
    <x v="3"/>
    <x v="1"/>
    <x v="0"/>
    <s v="India"/>
    <n v="17"/>
    <n v="12000"/>
    <n v="204000"/>
    <n v="4000"/>
    <n v="200000"/>
    <n v="136000"/>
    <n v="137079.18"/>
    <n v="66920.820000000007"/>
    <n v="198920.82"/>
    <n v="669"/>
    <n v="1079.18"/>
    <x v="4"/>
    <n v="8000"/>
    <s v="Bengaluru Regional Hub"/>
    <x v="0"/>
  </r>
  <r>
    <n v="102470"/>
    <x v="2464"/>
    <x v="0"/>
    <s v="2025"/>
    <s v="Amazon Logistics"/>
    <x v="2"/>
    <x v="2"/>
    <x v="3"/>
    <s v="India"/>
    <n v="61"/>
    <n v="2500"/>
    <n v="152500"/>
    <n v="1000"/>
    <n v="151500"/>
    <n v="91500"/>
    <n v="92159.28"/>
    <n v="60340.72"/>
    <n v="150840.72"/>
    <n v="796"/>
    <n v="659.28"/>
    <x v="12"/>
    <n v="1500"/>
    <s v="Delhi NCR Mega Hub"/>
    <x v="3"/>
  </r>
  <r>
    <n v="102471"/>
    <x v="2465"/>
    <x v="5"/>
    <s v="2025"/>
    <s v="FedEx"/>
    <x v="0"/>
    <x v="0"/>
    <x v="2"/>
    <s v="India"/>
    <n v="88"/>
    <n v="6500"/>
    <n v="572000"/>
    <n v="2300"/>
    <n v="569700"/>
    <n v="369600"/>
    <n v="369791.6"/>
    <n v="202208.40000000002"/>
    <n v="569508.4"/>
    <n v="1022"/>
    <n v="191.6"/>
    <x v="1"/>
    <n v="4200"/>
    <s v="Mumbai Mega Hub"/>
    <x v="2"/>
  </r>
  <r>
    <n v="102472"/>
    <x v="2466"/>
    <x v="7"/>
    <s v="2025"/>
    <s v="Shadowfax"/>
    <x v="6"/>
    <x v="0"/>
    <x v="0"/>
    <s v="India"/>
    <n v="33"/>
    <n v="4500"/>
    <n v="148500"/>
    <n v="1700"/>
    <n v="146800"/>
    <n v="92400"/>
    <n v="92569.76"/>
    <n v="55930.240000000005"/>
    <n v="146630.24"/>
    <n v="406"/>
    <n v="169.76"/>
    <x v="7"/>
    <n v="2800"/>
    <s v="Bengaluru Regional Hub"/>
    <x v="0"/>
  </r>
  <r>
    <n v="102473"/>
    <x v="2467"/>
    <x v="3"/>
    <s v="2025"/>
    <s v="Delhivery"/>
    <x v="5"/>
    <x v="0"/>
    <x v="0"/>
    <s v="India"/>
    <n v="84"/>
    <n v="4500"/>
    <n v="378000"/>
    <n v="2000"/>
    <n v="376000"/>
    <n v="210000"/>
    <n v="210967.18"/>
    <n v="167032.82"/>
    <n v="375032.82"/>
    <n v="1138"/>
    <n v="967.18"/>
    <x v="6"/>
    <n v="2500"/>
    <s v="Bengaluru Regional Hub"/>
    <x v="0"/>
  </r>
  <r>
    <n v="102474"/>
    <x v="2468"/>
    <x v="6"/>
    <s v="2025"/>
    <s v="Amazon Logistics"/>
    <x v="5"/>
    <x v="0"/>
    <x v="0"/>
    <s v="India"/>
    <n v="32"/>
    <n v="4500"/>
    <n v="144000"/>
    <n v="2000"/>
    <n v="142000"/>
    <n v="80000"/>
    <n v="80789.66"/>
    <n v="63210.34"/>
    <n v="141210.34"/>
    <n v="754"/>
    <n v="789.66"/>
    <x v="6"/>
    <n v="2500"/>
    <s v="Bengaluru Regional Hub"/>
    <x v="0"/>
  </r>
  <r>
    <n v="102475"/>
    <x v="2469"/>
    <x v="4"/>
    <s v="2025"/>
    <s v="Amazon Logistics"/>
    <x v="5"/>
    <x v="0"/>
    <x v="1"/>
    <s v="India"/>
    <n v="25"/>
    <n v="4500"/>
    <n v="112500"/>
    <n v="2000"/>
    <n v="110500"/>
    <n v="62500"/>
    <n v="63054.09"/>
    <n v="49445.91"/>
    <n v="109945.91"/>
    <n v="680"/>
    <n v="554.09"/>
    <x v="6"/>
    <n v="2500"/>
    <s v="Nagpur Central Hub"/>
    <x v="1"/>
  </r>
  <r>
    <n v="102476"/>
    <x v="2470"/>
    <x v="3"/>
    <s v="2025"/>
    <s v="Blue Dart"/>
    <x v="5"/>
    <x v="2"/>
    <x v="1"/>
    <s v="India"/>
    <n v="34"/>
    <n v="4500"/>
    <n v="153000"/>
    <n v="2000"/>
    <n v="151000"/>
    <n v="85000"/>
    <n v="85798.84"/>
    <n v="67201.16"/>
    <n v="150201.16"/>
    <n v="503"/>
    <n v="798.84"/>
    <x v="6"/>
    <n v="2500"/>
    <s v="Nagpur Central Hub"/>
    <x v="1"/>
  </r>
  <r>
    <n v="102477"/>
    <x v="2471"/>
    <x v="7"/>
    <s v="2025"/>
    <s v="Ecom Express"/>
    <x v="0"/>
    <x v="1"/>
    <x v="4"/>
    <s v="India"/>
    <n v="40"/>
    <n v="3200"/>
    <n v="128000"/>
    <n v="1200"/>
    <n v="126800"/>
    <n v="80000"/>
    <n v="80629.88"/>
    <n v="47370.119999999995"/>
    <n v="126170.12"/>
    <n v="444"/>
    <n v="629.88"/>
    <x v="0"/>
    <n v="2000"/>
    <s v="Kolkata Regional Hub"/>
    <x v="4"/>
  </r>
  <r>
    <n v="102478"/>
    <x v="2472"/>
    <x v="2"/>
    <s v="2025"/>
    <s v="Delhivery"/>
    <x v="7"/>
    <x v="2"/>
    <x v="0"/>
    <s v="India"/>
    <n v="15"/>
    <n v="600"/>
    <n v="9000"/>
    <n v="250"/>
    <n v="8750"/>
    <n v="5250"/>
    <n v="7935.23"/>
    <n v="1064.7700000000004"/>
    <n v="6064.77"/>
    <n v="516"/>
    <n v="2685.23"/>
    <x v="14"/>
    <n v="350"/>
    <s v="Bengaluru Regional Hub"/>
    <x v="0"/>
  </r>
  <r>
    <n v="102479"/>
    <x v="2473"/>
    <x v="7"/>
    <s v="2025"/>
    <s v="DHL"/>
    <x v="7"/>
    <x v="0"/>
    <x v="2"/>
    <s v="India"/>
    <n v="72"/>
    <n v="600"/>
    <n v="43200"/>
    <n v="250"/>
    <n v="42950"/>
    <n v="25200"/>
    <n v="25571.37"/>
    <n v="17628.63"/>
    <n v="42578.63"/>
    <n v="919"/>
    <n v="371.37"/>
    <x v="14"/>
    <n v="350"/>
    <s v="Mumbai Mega Hub"/>
    <x v="2"/>
  </r>
  <r>
    <n v="102480"/>
    <x v="2474"/>
    <x v="3"/>
    <s v="2025"/>
    <s v="Ekart"/>
    <x v="0"/>
    <x v="2"/>
    <x v="0"/>
    <s v="India"/>
    <n v="78"/>
    <n v="6500"/>
    <n v="507000"/>
    <n v="2300"/>
    <n v="504700"/>
    <n v="327600"/>
    <n v="328336.82"/>
    <n v="178663.18"/>
    <n v="503963.18"/>
    <n v="423"/>
    <n v="736.82"/>
    <x v="1"/>
    <n v="4200"/>
    <s v="Bengaluru Regional Hub"/>
    <x v="0"/>
  </r>
  <r>
    <n v="102481"/>
    <x v="2475"/>
    <x v="6"/>
    <s v="2025"/>
    <s v="Xpressbees"/>
    <x v="5"/>
    <x v="1"/>
    <x v="1"/>
    <s v="India"/>
    <n v="94"/>
    <n v="2800"/>
    <n v="263200"/>
    <n v="1300"/>
    <n v="261900"/>
    <n v="141000"/>
    <n v="142325.32"/>
    <n v="120874.68"/>
    <n v="260574.68"/>
    <n v="978"/>
    <n v="1325.32"/>
    <x v="18"/>
    <n v="1500"/>
    <s v="Nagpur Central Hub"/>
    <x v="1"/>
  </r>
  <r>
    <n v="102482"/>
    <x v="2476"/>
    <x v="6"/>
    <s v="2025"/>
    <s v="Ecom Express"/>
    <x v="1"/>
    <x v="1"/>
    <x v="1"/>
    <s v="India"/>
    <n v="44"/>
    <n v="45000"/>
    <n v="1980000"/>
    <n v="13000"/>
    <n v="1967000"/>
    <n v="1408000"/>
    <n v="1408979.2"/>
    <n v="571020.80000000005"/>
    <n v="1966020.8"/>
    <n v="436"/>
    <n v="979.2"/>
    <x v="2"/>
    <n v="32000"/>
    <s v="Nagpur Central Hub"/>
    <x v="1"/>
  </r>
  <r>
    <n v="102483"/>
    <x v="2477"/>
    <x v="8"/>
    <s v="2025"/>
    <s v="Ekart"/>
    <x v="6"/>
    <x v="2"/>
    <x v="1"/>
    <s v="India"/>
    <n v="34"/>
    <n v="15000"/>
    <n v="510000"/>
    <n v="5500"/>
    <n v="504500"/>
    <n v="323000"/>
    <n v="323470.61"/>
    <n v="186529.39"/>
    <n v="504029.39"/>
    <n v="816"/>
    <n v="470.61"/>
    <x v="11"/>
    <n v="9500"/>
    <s v="Nagpur Central Hub"/>
    <x v="1"/>
  </r>
  <r>
    <n v="102484"/>
    <x v="2478"/>
    <x v="3"/>
    <s v="2025"/>
    <s v="Ekart"/>
    <x v="3"/>
    <x v="0"/>
    <x v="3"/>
    <s v="India"/>
    <n v="71"/>
    <n v="12000"/>
    <n v="852000"/>
    <n v="4000"/>
    <n v="848000"/>
    <n v="568000"/>
    <n v="568745.03"/>
    <n v="283254.96999999997"/>
    <n v="847254.97"/>
    <n v="339"/>
    <n v="745.03"/>
    <x v="4"/>
    <n v="8000"/>
    <s v="Delhi NCR Mega Hub"/>
    <x v="3"/>
  </r>
  <r>
    <n v="102485"/>
    <x v="2479"/>
    <x v="5"/>
    <s v="2025"/>
    <s v="DHL"/>
    <x v="6"/>
    <x v="1"/>
    <x v="1"/>
    <s v="India"/>
    <n v="35"/>
    <n v="15000"/>
    <n v="525000"/>
    <n v="5500"/>
    <n v="519500"/>
    <n v="332500"/>
    <n v="332828.59000000003"/>
    <n v="192171.40999999997"/>
    <n v="519171.41"/>
    <n v="683"/>
    <n v="328.59"/>
    <x v="11"/>
    <n v="9500"/>
    <s v="Nagpur Central Hub"/>
    <x v="1"/>
  </r>
  <r>
    <n v="102486"/>
    <x v="2480"/>
    <x v="7"/>
    <s v="2025"/>
    <s v="Xpressbees"/>
    <x v="3"/>
    <x v="0"/>
    <x v="2"/>
    <s v="India"/>
    <n v="95"/>
    <n v="8500"/>
    <n v="807500"/>
    <n v="3000"/>
    <n v="804500"/>
    <n v="522500"/>
    <n v="522708.04"/>
    <n v="284791.96000000002"/>
    <n v="804291.96"/>
    <n v="534"/>
    <n v="208.04"/>
    <x v="8"/>
    <n v="5500"/>
    <s v="Mumbai Mega Hub"/>
    <x v="2"/>
  </r>
  <r>
    <n v="102487"/>
    <x v="2481"/>
    <x v="7"/>
    <s v="2025"/>
    <s v="FedEx"/>
    <x v="3"/>
    <x v="2"/>
    <x v="2"/>
    <s v="India"/>
    <n v="6"/>
    <n v="8500"/>
    <n v="51000"/>
    <n v="3000"/>
    <n v="48000"/>
    <n v="33000"/>
    <n v="34055.43"/>
    <n v="16944.57"/>
    <n v="46944.57"/>
    <n v="691"/>
    <n v="1055.43"/>
    <x v="8"/>
    <n v="5500"/>
    <s v="Mumbai Mega Hub"/>
    <x v="2"/>
  </r>
  <r>
    <n v="102488"/>
    <x v="2482"/>
    <x v="7"/>
    <s v="2025"/>
    <s v="FedEx"/>
    <x v="5"/>
    <x v="1"/>
    <x v="4"/>
    <s v="India"/>
    <n v="65"/>
    <n v="4500"/>
    <n v="292500"/>
    <n v="2000"/>
    <n v="290500"/>
    <n v="162500"/>
    <n v="163620.26"/>
    <n v="128879.73999999999"/>
    <n v="289379.74"/>
    <n v="1054"/>
    <n v="1120.26"/>
    <x v="6"/>
    <n v="2500"/>
    <s v="Kolkata Regional Hub"/>
    <x v="4"/>
  </r>
  <r>
    <n v="102489"/>
    <x v="2483"/>
    <x v="9"/>
    <s v="2025"/>
    <s v="DHL"/>
    <x v="1"/>
    <x v="2"/>
    <x v="1"/>
    <s v="India"/>
    <n v="45"/>
    <n v="3500"/>
    <n v="157500"/>
    <n v="1300"/>
    <n v="156200"/>
    <n v="99000"/>
    <n v="99250.11"/>
    <n v="58249.89"/>
    <n v="155949.89000000001"/>
    <n v="363"/>
    <n v="250.11"/>
    <x v="16"/>
    <n v="2200"/>
    <s v="Nagpur Central Hub"/>
    <x v="1"/>
  </r>
  <r>
    <n v="102490"/>
    <x v="2484"/>
    <x v="1"/>
    <s v="2025"/>
    <s v="Delhivery"/>
    <x v="4"/>
    <x v="0"/>
    <x v="0"/>
    <s v="India"/>
    <n v="36"/>
    <n v="5500"/>
    <n v="198000"/>
    <n v="2000"/>
    <n v="196000"/>
    <n v="126000"/>
    <n v="126815.43"/>
    <n v="71184.570000000007"/>
    <n v="195184.57"/>
    <n v="322"/>
    <n v="815.43"/>
    <x v="5"/>
    <n v="3500"/>
    <s v="Bengaluru Regional Hub"/>
    <x v="0"/>
  </r>
  <r>
    <n v="102491"/>
    <x v="2485"/>
    <x v="9"/>
    <s v="2025"/>
    <s v="Blue Dart"/>
    <x v="3"/>
    <x v="0"/>
    <x v="4"/>
    <s v="India"/>
    <n v="42"/>
    <n v="12000"/>
    <n v="504000"/>
    <n v="4000"/>
    <n v="500000"/>
    <n v="336000"/>
    <n v="336666.65"/>
    <n v="167333.34999999998"/>
    <n v="499333.35"/>
    <n v="580"/>
    <n v="666.65"/>
    <x v="4"/>
    <n v="8000"/>
    <s v="Kolkata Regional Hub"/>
    <x v="4"/>
  </r>
  <r>
    <n v="102492"/>
    <x v="2486"/>
    <x v="9"/>
    <s v="2025"/>
    <s v="Shadowfax"/>
    <x v="0"/>
    <x v="1"/>
    <x v="4"/>
    <s v="India"/>
    <n v="70"/>
    <n v="6500"/>
    <n v="455000"/>
    <n v="2300"/>
    <n v="452700"/>
    <n v="294000"/>
    <n v="295153.49"/>
    <n v="159846.51"/>
    <n v="451546.51"/>
    <n v="1162"/>
    <n v="1153.49"/>
    <x v="1"/>
    <n v="4200"/>
    <s v="Kolkata Regional Hub"/>
    <x v="4"/>
  </r>
  <r>
    <n v="102493"/>
    <x v="2487"/>
    <x v="9"/>
    <s v="2025"/>
    <s v="Xpressbees"/>
    <x v="3"/>
    <x v="1"/>
    <x v="0"/>
    <s v="India"/>
    <n v="21"/>
    <n v="8500"/>
    <n v="178500"/>
    <n v="3000"/>
    <n v="175500"/>
    <n v="115500"/>
    <n v="115873.57"/>
    <n v="62626.429999999993"/>
    <n v="175126.43"/>
    <n v="603"/>
    <n v="373.57"/>
    <x v="8"/>
    <n v="5500"/>
    <s v="Bengaluru Regional Hub"/>
    <x v="0"/>
  </r>
  <r>
    <n v="102494"/>
    <x v="2488"/>
    <x v="4"/>
    <s v="2025"/>
    <s v="DHL"/>
    <x v="1"/>
    <x v="0"/>
    <x v="4"/>
    <s v="India"/>
    <n v="56"/>
    <n v="25000"/>
    <n v="1400000"/>
    <n v="7000"/>
    <n v="1393000"/>
    <n v="1008000"/>
    <n v="1008526.96"/>
    <n v="391473.04000000004"/>
    <n v="1392473.04"/>
    <n v="322"/>
    <n v="526.96"/>
    <x v="17"/>
    <n v="18000"/>
    <s v="Kolkata Regional Hub"/>
    <x v="4"/>
  </r>
  <r>
    <n v="102495"/>
    <x v="2489"/>
    <x v="4"/>
    <s v="2025"/>
    <s v="Shadowfax"/>
    <x v="4"/>
    <x v="2"/>
    <x v="4"/>
    <s v="India"/>
    <n v="15"/>
    <n v="5500"/>
    <n v="82500"/>
    <n v="2000"/>
    <n v="80500"/>
    <n v="52500"/>
    <n v="55128"/>
    <n v="27372"/>
    <n v="77872"/>
    <n v="789"/>
    <n v="2628"/>
    <x v="5"/>
    <n v="3500"/>
    <s v="Kolkata Regional Hub"/>
    <x v="4"/>
  </r>
  <r>
    <n v="102496"/>
    <x v="2490"/>
    <x v="8"/>
    <s v="2025"/>
    <s v="Ecom Express"/>
    <x v="6"/>
    <x v="0"/>
    <x v="1"/>
    <s v="India"/>
    <n v="56"/>
    <n v="4500"/>
    <n v="252000"/>
    <n v="1700"/>
    <n v="250300"/>
    <n v="156800"/>
    <n v="157094.93"/>
    <n v="94905.07"/>
    <n v="250005.07"/>
    <n v="602"/>
    <n v="294.93"/>
    <x v="7"/>
    <n v="2800"/>
    <s v="Nagpur Central Hub"/>
    <x v="1"/>
  </r>
  <r>
    <n v="102497"/>
    <x v="2491"/>
    <x v="2"/>
    <s v="2025"/>
    <s v="Delhivery"/>
    <x v="7"/>
    <x v="0"/>
    <x v="3"/>
    <s v="India"/>
    <n v="38"/>
    <n v="600"/>
    <n v="22800"/>
    <n v="250"/>
    <n v="22550"/>
    <n v="13300"/>
    <n v="13957.45"/>
    <n v="8842.5499999999993"/>
    <n v="21892.55"/>
    <n v="565"/>
    <n v="657.45"/>
    <x v="14"/>
    <n v="350"/>
    <s v="Delhi NCR Mega Hub"/>
    <x v="3"/>
  </r>
  <r>
    <n v="102498"/>
    <x v="2492"/>
    <x v="4"/>
    <s v="2025"/>
    <s v="Amazon Logistics"/>
    <x v="6"/>
    <x v="0"/>
    <x v="4"/>
    <s v="India"/>
    <n v="87"/>
    <n v="4500"/>
    <n v="391500"/>
    <n v="1700"/>
    <n v="389800"/>
    <n v="243600"/>
    <n v="244459.77"/>
    <n v="147040.23000000001"/>
    <n v="388940.23"/>
    <n v="901"/>
    <n v="859.77"/>
    <x v="7"/>
    <n v="2800"/>
    <s v="Kolkata Regional Hub"/>
    <x v="4"/>
  </r>
  <r>
    <n v="102499"/>
    <x v="2493"/>
    <x v="0"/>
    <s v="2025"/>
    <s v="Blue Dart"/>
    <x v="5"/>
    <x v="0"/>
    <x v="3"/>
    <s v="India"/>
    <n v="74"/>
    <n v="4500"/>
    <n v="333000"/>
    <n v="2000"/>
    <n v="331000"/>
    <n v="185000"/>
    <n v="185506.16"/>
    <n v="147493.84"/>
    <n v="330493.84000000003"/>
    <n v="714"/>
    <n v="506.16"/>
    <x v="6"/>
    <n v="2500"/>
    <s v="Delhi NCR Mega Hub"/>
    <x v="3"/>
  </r>
  <r>
    <n v="102500"/>
    <x v="2494"/>
    <x v="10"/>
    <s v="2025"/>
    <s v="Amazon Logistics"/>
    <x v="7"/>
    <x v="0"/>
    <x v="1"/>
    <s v="India"/>
    <n v="32"/>
    <n v="1200"/>
    <n v="38400"/>
    <n v="400"/>
    <n v="38000"/>
    <n v="25600"/>
    <n v="26253.919999999998"/>
    <n v="12146.080000000002"/>
    <n v="37346.080000000002"/>
    <n v="955"/>
    <n v="653.91999999999996"/>
    <x v="15"/>
    <n v="800"/>
    <s v="Nagpur Central Hub"/>
    <x v="1"/>
  </r>
  <r>
    <n v="102501"/>
    <x v="2495"/>
    <x v="4"/>
    <s v="2025"/>
    <s v="Amazon Logistics"/>
    <x v="5"/>
    <x v="0"/>
    <x v="2"/>
    <s v="India"/>
    <n v="24"/>
    <n v="2800"/>
    <n v="67200"/>
    <n v="1300"/>
    <n v="65900"/>
    <n v="36000"/>
    <n v="37301.4"/>
    <n v="29898.6"/>
    <n v="64598.6"/>
    <n v="492"/>
    <n v="1301.4000000000001"/>
    <x v="18"/>
    <n v="1500"/>
    <s v="Mumbai Mega Hub"/>
    <x v="2"/>
  </r>
  <r>
    <n v="102502"/>
    <x v="2496"/>
    <x v="11"/>
    <s v="2025"/>
    <s v="Shadowfax"/>
    <x v="3"/>
    <x v="1"/>
    <x v="0"/>
    <s v="India"/>
    <n v="32"/>
    <n v="8500"/>
    <n v="272000"/>
    <n v="3000"/>
    <n v="269000"/>
    <n v="176000"/>
    <n v="176356.92"/>
    <n v="95643.079999999987"/>
    <n v="268643.08"/>
    <n v="571"/>
    <n v="356.92"/>
    <x v="8"/>
    <n v="5500"/>
    <s v="Bengaluru Regional Hub"/>
    <x v="0"/>
  </r>
  <r>
    <n v="102503"/>
    <x v="2497"/>
    <x v="11"/>
    <s v="2025"/>
    <s v="DHL"/>
    <x v="3"/>
    <x v="2"/>
    <x v="0"/>
    <s v="India"/>
    <n v="54"/>
    <n v="8500"/>
    <n v="459000"/>
    <n v="3000"/>
    <n v="456000"/>
    <n v="297000"/>
    <n v="298018.59000000003"/>
    <n v="160981.40999999997"/>
    <n v="454981.41"/>
    <n v="1051"/>
    <n v="1018.59"/>
    <x v="8"/>
    <n v="5500"/>
    <s v="Bengaluru Regional Hub"/>
    <x v="0"/>
  </r>
  <r>
    <n v="102504"/>
    <x v="2498"/>
    <x v="0"/>
    <s v="2025"/>
    <s v="Xpressbees"/>
    <x v="0"/>
    <x v="2"/>
    <x v="1"/>
    <s v="India"/>
    <n v="40"/>
    <n v="3200"/>
    <n v="128000"/>
    <n v="1200"/>
    <n v="126800"/>
    <n v="80000"/>
    <n v="80974.429999999993"/>
    <n v="47025.570000000007"/>
    <n v="125825.57"/>
    <n v="515"/>
    <n v="974.43"/>
    <x v="0"/>
    <n v="2000"/>
    <s v="Nagpur Central Hub"/>
    <x v="1"/>
  </r>
  <r>
    <n v="102505"/>
    <x v="2499"/>
    <x v="2"/>
    <s v="2025"/>
    <s v="Ecom Express"/>
    <x v="2"/>
    <x v="0"/>
    <x v="0"/>
    <s v="India"/>
    <n v="20"/>
    <n v="2500"/>
    <n v="50000"/>
    <n v="1000"/>
    <n v="49000"/>
    <n v="30000"/>
    <n v="31082.42"/>
    <n v="18917.580000000002"/>
    <n v="47917.58"/>
    <n v="333"/>
    <n v="1082.42"/>
    <x v="12"/>
    <n v="1500"/>
    <s v="Bengaluru Regional Hub"/>
    <x v="0"/>
  </r>
  <r>
    <n v="102506"/>
    <x v="2500"/>
    <x v="3"/>
    <s v="2025"/>
    <s v="Delhivery"/>
    <x v="2"/>
    <x v="2"/>
    <x v="0"/>
    <s v="India"/>
    <n v="82"/>
    <n v="2500"/>
    <n v="205000"/>
    <n v="1000"/>
    <n v="204000"/>
    <n v="123000"/>
    <n v="123632.72"/>
    <n v="81367.28"/>
    <n v="203367.28"/>
    <n v="860"/>
    <n v="632.72"/>
    <x v="12"/>
    <n v="1500"/>
    <s v="Bengaluru Regional Hub"/>
    <x v="0"/>
  </r>
  <r>
    <n v="102507"/>
    <x v="2501"/>
    <x v="7"/>
    <s v="2025"/>
    <s v="FedEx"/>
    <x v="6"/>
    <x v="0"/>
    <x v="4"/>
    <s v="India"/>
    <n v="75"/>
    <n v="15000"/>
    <n v="1125000"/>
    <n v="5500"/>
    <n v="1119500"/>
    <n v="712500"/>
    <n v="713270.13"/>
    <n v="411729.87"/>
    <n v="1118729.8700000001"/>
    <n v="302"/>
    <n v="770.13"/>
    <x v="11"/>
    <n v="9500"/>
    <s v="Kolkata Regional Hub"/>
    <x v="4"/>
  </r>
  <r>
    <n v="102508"/>
    <x v="2502"/>
    <x v="7"/>
    <s v="2025"/>
    <s v="Blue Dart"/>
    <x v="4"/>
    <x v="1"/>
    <x v="3"/>
    <s v="India"/>
    <n v="97"/>
    <n v="1500"/>
    <n v="145500"/>
    <n v="700"/>
    <n v="144800"/>
    <n v="77600"/>
    <n v="77952.77"/>
    <n v="67547.23"/>
    <n v="144447.23000000001"/>
    <n v="548"/>
    <n v="352.77"/>
    <x v="10"/>
    <n v="800"/>
    <s v="Delhi NCR Mega Hub"/>
    <x v="3"/>
  </r>
  <r>
    <n v="102509"/>
    <x v="2503"/>
    <x v="7"/>
    <s v="2025"/>
    <s v="Shadowfax"/>
    <x v="5"/>
    <x v="1"/>
    <x v="2"/>
    <s v="India"/>
    <n v="18"/>
    <n v="2800"/>
    <n v="50400"/>
    <n v="1300"/>
    <n v="49100"/>
    <n v="27000"/>
    <n v="27766.25"/>
    <n v="22633.75"/>
    <n v="48333.75"/>
    <n v="878"/>
    <n v="766.25"/>
    <x v="18"/>
    <n v="1500"/>
    <s v="Mumbai Mega Hub"/>
    <x v="2"/>
  </r>
  <r>
    <n v="102510"/>
    <x v="2504"/>
    <x v="7"/>
    <s v="2025"/>
    <s v="Ekart"/>
    <x v="7"/>
    <x v="1"/>
    <x v="4"/>
    <s v="India"/>
    <n v="13"/>
    <n v="1200"/>
    <n v="15600"/>
    <n v="400"/>
    <n v="15200"/>
    <n v="10400"/>
    <n v="12625.44"/>
    <n v="2974.5599999999995"/>
    <n v="12974.56"/>
    <n v="671"/>
    <n v="2225.44"/>
    <x v="15"/>
    <n v="800"/>
    <s v="Kolkata Regional Hub"/>
    <x v="4"/>
  </r>
  <r>
    <n v="102511"/>
    <x v="2505"/>
    <x v="11"/>
    <s v="2025"/>
    <s v="Ecom Express"/>
    <x v="2"/>
    <x v="1"/>
    <x v="3"/>
    <s v="India"/>
    <n v="15"/>
    <n v="450"/>
    <n v="6750"/>
    <n v="250"/>
    <n v="6500"/>
    <n v="3000"/>
    <n v="3248.86"/>
    <n v="3501.14"/>
    <n v="6251.14"/>
    <n v="439"/>
    <n v="248.86"/>
    <x v="3"/>
    <n v="200"/>
    <s v="Delhi NCR Mega Hub"/>
    <x v="3"/>
  </r>
  <r>
    <n v="102512"/>
    <x v="2506"/>
    <x v="5"/>
    <s v="2025"/>
    <s v="Xpressbees"/>
    <x v="1"/>
    <x v="0"/>
    <x v="2"/>
    <s v="India"/>
    <n v="70"/>
    <n v="3500"/>
    <n v="245000"/>
    <n v="1300"/>
    <n v="243700"/>
    <n v="154000"/>
    <n v="154451.67000000001"/>
    <n v="90548.329999999987"/>
    <n v="243248.33"/>
    <n v="492"/>
    <n v="451.67"/>
    <x v="16"/>
    <n v="2200"/>
    <s v="Mumbai Mega Hub"/>
    <x v="2"/>
  </r>
  <r>
    <n v="102513"/>
    <x v="2507"/>
    <x v="11"/>
    <s v="2025"/>
    <s v="Xpressbees"/>
    <x v="4"/>
    <x v="1"/>
    <x v="2"/>
    <s v="India"/>
    <n v="10"/>
    <n v="5500"/>
    <n v="55000"/>
    <n v="2000"/>
    <n v="53000"/>
    <n v="35000"/>
    <n v="36053.75"/>
    <n v="18946.25"/>
    <n v="51946.25"/>
    <n v="537"/>
    <n v="1053.75"/>
    <x v="5"/>
    <n v="3500"/>
    <s v="Mumbai Mega Hub"/>
    <x v="2"/>
  </r>
  <r>
    <n v="102514"/>
    <x v="2508"/>
    <x v="0"/>
    <s v="2025"/>
    <s v="Xpressbees"/>
    <x v="7"/>
    <x v="0"/>
    <x v="2"/>
    <s v="India"/>
    <n v="73"/>
    <n v="850"/>
    <n v="62050"/>
    <n v="300"/>
    <n v="61750"/>
    <n v="40150"/>
    <n v="40918.69"/>
    <n v="21131.309999999998"/>
    <n v="60981.31"/>
    <n v="1117"/>
    <n v="768.69"/>
    <x v="13"/>
    <n v="550"/>
    <s v="Mumbai Mega Hub"/>
    <x v="2"/>
  </r>
  <r>
    <n v="102515"/>
    <x v="2509"/>
    <x v="0"/>
    <s v="2025"/>
    <s v="Ekart"/>
    <x v="2"/>
    <x v="0"/>
    <x v="2"/>
    <s v="India"/>
    <n v="61"/>
    <n v="450"/>
    <n v="27450"/>
    <n v="250"/>
    <n v="27200"/>
    <n v="12200"/>
    <n v="13150.34"/>
    <n v="14299.66"/>
    <n v="26249.66"/>
    <n v="685"/>
    <n v="950.34"/>
    <x v="3"/>
    <n v="200"/>
    <s v="Mumbai Mega Hub"/>
    <x v="2"/>
  </r>
  <r>
    <n v="102516"/>
    <x v="2510"/>
    <x v="4"/>
    <s v="2025"/>
    <s v="Shadowfax"/>
    <x v="5"/>
    <x v="2"/>
    <x v="2"/>
    <s v="India"/>
    <n v="97"/>
    <n v="4500"/>
    <n v="436500"/>
    <n v="2000"/>
    <n v="434500"/>
    <n v="242500"/>
    <n v="243444.4"/>
    <n v="193055.6"/>
    <n v="433555.6"/>
    <n v="582"/>
    <n v="944.4"/>
    <x v="6"/>
    <n v="2500"/>
    <s v="Mumbai Mega Hub"/>
    <x v="2"/>
  </r>
  <r>
    <n v="102517"/>
    <x v="2511"/>
    <x v="5"/>
    <s v="2025"/>
    <s v="FedEx"/>
    <x v="5"/>
    <x v="1"/>
    <x v="0"/>
    <s v="India"/>
    <n v="24"/>
    <n v="4500"/>
    <n v="108000"/>
    <n v="2000"/>
    <n v="106000"/>
    <n v="60000"/>
    <n v="62657.51"/>
    <n v="45342.49"/>
    <n v="103342.49"/>
    <n v="732"/>
    <n v="2657.51"/>
    <x v="6"/>
    <n v="2500"/>
    <s v="Bengaluru Regional Hub"/>
    <x v="0"/>
  </r>
  <r>
    <n v="102518"/>
    <x v="2512"/>
    <x v="0"/>
    <s v="2025"/>
    <s v="Shadowfax"/>
    <x v="7"/>
    <x v="1"/>
    <x v="2"/>
    <s v="India"/>
    <n v="21"/>
    <n v="850"/>
    <n v="17850"/>
    <n v="300"/>
    <n v="17550"/>
    <n v="11550"/>
    <n v="11813.62"/>
    <n v="6036.3799999999992"/>
    <n v="17286.38"/>
    <n v="777"/>
    <n v="263.62"/>
    <x v="13"/>
    <n v="550"/>
    <s v="Mumbai Mega Hub"/>
    <x v="2"/>
  </r>
  <r>
    <n v="102519"/>
    <x v="2513"/>
    <x v="6"/>
    <s v="2025"/>
    <s v="DHL"/>
    <x v="1"/>
    <x v="1"/>
    <x v="4"/>
    <s v="India"/>
    <n v="12"/>
    <n v="45000"/>
    <n v="540000"/>
    <n v="13000"/>
    <n v="527000"/>
    <n v="384000"/>
    <n v="384260.72"/>
    <n v="155739.28000000003"/>
    <n v="526739.28"/>
    <n v="1074"/>
    <n v="260.72000000000003"/>
    <x v="2"/>
    <n v="32000"/>
    <s v="Kolkata Regional Hub"/>
    <x v="4"/>
  </r>
  <r>
    <n v="102520"/>
    <x v="2514"/>
    <x v="6"/>
    <s v="2025"/>
    <s v="Ekart"/>
    <x v="2"/>
    <x v="0"/>
    <x v="4"/>
    <s v="India"/>
    <n v="32"/>
    <n v="2500"/>
    <n v="80000"/>
    <n v="1000"/>
    <n v="79000"/>
    <n v="48000"/>
    <n v="48164.3"/>
    <n v="31835.699999999997"/>
    <n v="78835.7"/>
    <n v="491"/>
    <n v="164.3"/>
    <x v="12"/>
    <n v="1500"/>
    <s v="Kolkata Regional Hub"/>
    <x v="4"/>
  </r>
  <r>
    <n v="102521"/>
    <x v="2515"/>
    <x v="3"/>
    <s v="2025"/>
    <s v="Xpressbees"/>
    <x v="7"/>
    <x v="0"/>
    <x v="3"/>
    <s v="India"/>
    <n v="12"/>
    <n v="850"/>
    <n v="10200"/>
    <n v="300"/>
    <n v="9900"/>
    <n v="6600"/>
    <n v="7155.0599999999995"/>
    <n v="3044.9400000000005"/>
    <n v="9344.94"/>
    <n v="731"/>
    <n v="555.05999999999995"/>
    <x v="13"/>
    <n v="550"/>
    <s v="Delhi NCR Mega Hub"/>
    <x v="3"/>
  </r>
  <r>
    <n v="102522"/>
    <x v="2516"/>
    <x v="11"/>
    <s v="2025"/>
    <s v="FedEx"/>
    <x v="2"/>
    <x v="0"/>
    <x v="0"/>
    <s v="India"/>
    <n v="96"/>
    <n v="450"/>
    <n v="43200"/>
    <n v="250"/>
    <n v="42950"/>
    <n v="19200"/>
    <n v="20197.77"/>
    <n v="23002.23"/>
    <n v="41952.23"/>
    <n v="1141"/>
    <n v="997.77"/>
    <x v="3"/>
    <n v="200"/>
    <s v="Bengaluru Regional Hub"/>
    <x v="0"/>
  </r>
  <r>
    <n v="102523"/>
    <x v="2517"/>
    <x v="5"/>
    <s v="2025"/>
    <s v="FedEx"/>
    <x v="0"/>
    <x v="0"/>
    <x v="4"/>
    <s v="India"/>
    <n v="12"/>
    <n v="3200"/>
    <n v="38400"/>
    <n v="1200"/>
    <n v="37200"/>
    <n v="24000"/>
    <n v="24452.02"/>
    <n v="13947.98"/>
    <n v="36747.980000000003"/>
    <n v="1190"/>
    <n v="452.02"/>
    <x v="0"/>
    <n v="2000"/>
    <s v="Kolkata Regional Hub"/>
    <x v="4"/>
  </r>
  <r>
    <n v="102524"/>
    <x v="2518"/>
    <x v="0"/>
    <s v="2025"/>
    <s v="Xpressbees"/>
    <x v="4"/>
    <x v="0"/>
    <x v="3"/>
    <s v="India"/>
    <n v="4"/>
    <n v="5500"/>
    <n v="22000"/>
    <n v="2000"/>
    <n v="20000"/>
    <n v="14000"/>
    <n v="14202.59"/>
    <n v="7797.41"/>
    <n v="19797.41"/>
    <n v="428"/>
    <n v="202.59"/>
    <x v="5"/>
    <n v="3500"/>
    <s v="Delhi NCR Mega Hub"/>
    <x v="3"/>
  </r>
  <r>
    <n v="102525"/>
    <x v="2519"/>
    <x v="5"/>
    <s v="2025"/>
    <s v="Xpressbees"/>
    <x v="5"/>
    <x v="0"/>
    <x v="3"/>
    <s v="India"/>
    <n v="18"/>
    <n v="1800"/>
    <n v="32400"/>
    <n v="900"/>
    <n v="31500"/>
    <n v="16200"/>
    <n v="16567.23"/>
    <n v="15832.77"/>
    <n v="31132.77"/>
    <n v="444"/>
    <n v="367.23"/>
    <x v="9"/>
    <n v="900"/>
    <s v="Delhi NCR Mega Hub"/>
    <x v="3"/>
  </r>
  <r>
    <n v="102526"/>
    <x v="2520"/>
    <x v="7"/>
    <s v="2025"/>
    <s v="FedEx"/>
    <x v="2"/>
    <x v="0"/>
    <x v="1"/>
    <s v="India"/>
    <n v="11"/>
    <n v="2500"/>
    <n v="27500"/>
    <n v="1000"/>
    <n v="26500"/>
    <n v="16500"/>
    <n v="16993.98"/>
    <n v="10506.02"/>
    <n v="26006.02"/>
    <n v="720"/>
    <n v="493.98"/>
    <x v="12"/>
    <n v="1500"/>
    <s v="Nagpur Central Hub"/>
    <x v="1"/>
  </r>
  <r>
    <n v="102527"/>
    <x v="2521"/>
    <x v="8"/>
    <s v="2025"/>
    <s v="Delhivery"/>
    <x v="0"/>
    <x v="0"/>
    <x v="1"/>
    <s v="India"/>
    <n v="49"/>
    <n v="3200"/>
    <n v="156800"/>
    <n v="1200"/>
    <n v="155600"/>
    <n v="98000"/>
    <n v="98894.77"/>
    <n v="57905.229999999996"/>
    <n v="154705.23000000001"/>
    <n v="499"/>
    <n v="894.77"/>
    <x v="0"/>
    <n v="2000"/>
    <s v="Nagpur Central Hub"/>
    <x v="1"/>
  </r>
  <r>
    <n v="102528"/>
    <x v="2522"/>
    <x v="7"/>
    <s v="2025"/>
    <s v="Delhivery"/>
    <x v="7"/>
    <x v="2"/>
    <x v="2"/>
    <s v="India"/>
    <n v="40"/>
    <n v="600"/>
    <n v="24000"/>
    <n v="250"/>
    <n v="23750"/>
    <n v="14000"/>
    <n v="16277.71"/>
    <n v="7722.2900000000009"/>
    <n v="21472.29"/>
    <n v="469"/>
    <n v="2277.71"/>
    <x v="14"/>
    <n v="350"/>
    <s v="Mumbai Mega Hub"/>
    <x v="2"/>
  </r>
  <r>
    <n v="102529"/>
    <x v="2523"/>
    <x v="10"/>
    <s v="2025"/>
    <s v="DHL"/>
    <x v="4"/>
    <x v="2"/>
    <x v="4"/>
    <s v="India"/>
    <n v="81"/>
    <n v="1500"/>
    <n v="121500"/>
    <n v="700"/>
    <n v="120800"/>
    <n v="64800"/>
    <n v="66183.490000000005"/>
    <n v="55316.509999999995"/>
    <n v="119416.51"/>
    <n v="688"/>
    <n v="1383.49"/>
    <x v="10"/>
    <n v="800"/>
    <s v="Kolkata Regional Hub"/>
    <x v="4"/>
  </r>
  <r>
    <n v="102530"/>
    <x v="2524"/>
    <x v="10"/>
    <s v="2025"/>
    <s v="Blue Dart"/>
    <x v="6"/>
    <x v="2"/>
    <x v="3"/>
    <s v="India"/>
    <n v="35"/>
    <n v="15000"/>
    <n v="525000"/>
    <n v="5500"/>
    <n v="519500"/>
    <n v="332500"/>
    <n v="333190.34000000003"/>
    <n v="191809.65999999997"/>
    <n v="518809.66"/>
    <n v="982"/>
    <n v="690.34"/>
    <x v="11"/>
    <n v="9500"/>
    <s v="Delhi NCR Mega Hub"/>
    <x v="3"/>
  </r>
  <r>
    <n v="102531"/>
    <x v="2525"/>
    <x v="4"/>
    <s v="2025"/>
    <s v="FedEx"/>
    <x v="3"/>
    <x v="0"/>
    <x v="4"/>
    <s v="India"/>
    <n v="67"/>
    <n v="12000"/>
    <n v="804000"/>
    <n v="4000"/>
    <n v="800000"/>
    <n v="536000"/>
    <n v="536552.05000000005"/>
    <n v="267447.94999999995"/>
    <n v="799447.95"/>
    <n v="1157"/>
    <n v="552.04999999999995"/>
    <x v="4"/>
    <n v="8000"/>
    <s v="Kolkata Regional Hub"/>
    <x v="4"/>
  </r>
  <r>
    <n v="102532"/>
    <x v="2526"/>
    <x v="2"/>
    <s v="2025"/>
    <s v="Shadowfax"/>
    <x v="3"/>
    <x v="1"/>
    <x v="4"/>
    <s v="India"/>
    <n v="87"/>
    <n v="12000"/>
    <n v="1044000"/>
    <n v="4000"/>
    <n v="1040000"/>
    <n v="696000"/>
    <n v="698329.8"/>
    <n v="345670.19999999995"/>
    <n v="1037670.2"/>
    <n v="434"/>
    <n v="2329.8000000000002"/>
    <x v="4"/>
    <n v="8000"/>
    <s v="Kolkata Regional Hub"/>
    <x v="4"/>
  </r>
  <r>
    <n v="102533"/>
    <x v="2527"/>
    <x v="10"/>
    <s v="2025"/>
    <s v="Ecom Express"/>
    <x v="4"/>
    <x v="0"/>
    <x v="4"/>
    <s v="India"/>
    <n v="26"/>
    <n v="5500"/>
    <n v="143000"/>
    <n v="2000"/>
    <n v="141000"/>
    <n v="91000"/>
    <n v="91768.68"/>
    <n v="51231.320000000007"/>
    <n v="140231.32"/>
    <n v="344"/>
    <n v="768.68"/>
    <x v="5"/>
    <n v="3500"/>
    <s v="Kolkata Regional Hub"/>
    <x v="4"/>
  </r>
  <r>
    <n v="102534"/>
    <x v="2528"/>
    <x v="2"/>
    <s v="2025"/>
    <s v="Ecom Express"/>
    <x v="3"/>
    <x v="1"/>
    <x v="3"/>
    <s v="India"/>
    <n v="22"/>
    <n v="8500"/>
    <n v="187000"/>
    <n v="3000"/>
    <n v="184000"/>
    <n v="121000"/>
    <n v="123612.18"/>
    <n v="63387.820000000007"/>
    <n v="181387.82"/>
    <n v="763"/>
    <n v="2612.1799999999998"/>
    <x v="8"/>
    <n v="5500"/>
    <s v="Delhi NCR Mega Hub"/>
    <x v="3"/>
  </r>
  <r>
    <n v="102535"/>
    <x v="2529"/>
    <x v="7"/>
    <s v="2025"/>
    <s v="Shadowfax"/>
    <x v="6"/>
    <x v="0"/>
    <x v="1"/>
    <s v="India"/>
    <n v="41"/>
    <n v="4500"/>
    <n v="184500"/>
    <n v="1700"/>
    <n v="182800"/>
    <n v="114800"/>
    <n v="115671.31"/>
    <n v="68828.69"/>
    <n v="181928.69"/>
    <n v="513"/>
    <n v="871.31"/>
    <x v="7"/>
    <n v="2800"/>
    <s v="Nagpur Central Hub"/>
    <x v="1"/>
  </r>
  <r>
    <n v="102536"/>
    <x v="2530"/>
    <x v="4"/>
    <s v="2025"/>
    <s v="Blue Dart"/>
    <x v="4"/>
    <x v="1"/>
    <x v="1"/>
    <s v="India"/>
    <n v="46"/>
    <n v="5500"/>
    <n v="253000"/>
    <n v="2000"/>
    <n v="251000"/>
    <n v="161000"/>
    <n v="161781.4"/>
    <n v="91218.6"/>
    <n v="250218.6"/>
    <n v="646"/>
    <n v="781.4"/>
    <x v="5"/>
    <n v="3500"/>
    <s v="Nagpur Central Hub"/>
    <x v="1"/>
  </r>
  <r>
    <n v="102537"/>
    <x v="2531"/>
    <x v="3"/>
    <s v="2025"/>
    <s v="Amazon Logistics"/>
    <x v="4"/>
    <x v="0"/>
    <x v="0"/>
    <s v="India"/>
    <n v="94"/>
    <n v="5500"/>
    <n v="517000"/>
    <n v="2000"/>
    <n v="515000"/>
    <n v="329000"/>
    <n v="329865.46999999997"/>
    <n v="187134.53000000003"/>
    <n v="514134.53"/>
    <n v="553"/>
    <n v="865.47"/>
    <x v="5"/>
    <n v="3500"/>
    <s v="Bengaluru Regional Hub"/>
    <x v="0"/>
  </r>
  <r>
    <n v="102538"/>
    <x v="2532"/>
    <x v="1"/>
    <s v="2025"/>
    <s v="FedEx"/>
    <x v="4"/>
    <x v="0"/>
    <x v="3"/>
    <s v="India"/>
    <n v="59"/>
    <n v="1500"/>
    <n v="88500"/>
    <n v="700"/>
    <n v="87800"/>
    <n v="47200"/>
    <n v="49462.19"/>
    <n v="39037.81"/>
    <n v="85537.81"/>
    <n v="574"/>
    <n v="2262.19"/>
    <x v="10"/>
    <n v="800"/>
    <s v="Delhi NCR Mega Hub"/>
    <x v="3"/>
  </r>
  <r>
    <n v="102539"/>
    <x v="2533"/>
    <x v="1"/>
    <s v="2025"/>
    <s v="Shadowfax"/>
    <x v="2"/>
    <x v="1"/>
    <x v="2"/>
    <s v="India"/>
    <n v="90"/>
    <n v="450"/>
    <n v="40500"/>
    <n v="250"/>
    <n v="40250"/>
    <n v="18000"/>
    <n v="18593.52"/>
    <n v="21906.48"/>
    <n v="39656.480000000003"/>
    <n v="789"/>
    <n v="593.52"/>
    <x v="3"/>
    <n v="200"/>
    <s v="Mumbai Mega Hub"/>
    <x v="2"/>
  </r>
  <r>
    <n v="102540"/>
    <x v="2534"/>
    <x v="9"/>
    <s v="2025"/>
    <s v="FedEx"/>
    <x v="5"/>
    <x v="2"/>
    <x v="4"/>
    <s v="India"/>
    <n v="14"/>
    <n v="2800"/>
    <n v="39200"/>
    <n v="1300"/>
    <n v="37900"/>
    <n v="21000"/>
    <n v="21332.43"/>
    <n v="17867.57"/>
    <n v="37567.57"/>
    <n v="331"/>
    <n v="332.43"/>
    <x v="18"/>
    <n v="1500"/>
    <s v="Kolkata Regional Hub"/>
    <x v="4"/>
  </r>
  <r>
    <n v="102541"/>
    <x v="2535"/>
    <x v="3"/>
    <s v="2025"/>
    <s v="Shadowfax"/>
    <x v="5"/>
    <x v="0"/>
    <x v="3"/>
    <s v="India"/>
    <n v="24"/>
    <n v="2800"/>
    <n v="67200"/>
    <n v="1300"/>
    <n v="65900"/>
    <n v="36000"/>
    <n v="36411.5"/>
    <n v="30788.5"/>
    <n v="65488.5"/>
    <n v="383"/>
    <n v="411.5"/>
    <x v="18"/>
    <n v="1500"/>
    <s v="Delhi NCR Mega Hub"/>
    <x v="3"/>
  </r>
  <r>
    <n v="102542"/>
    <x v="2536"/>
    <x v="3"/>
    <s v="2025"/>
    <s v="Ekart"/>
    <x v="6"/>
    <x v="2"/>
    <x v="1"/>
    <s v="India"/>
    <n v="24"/>
    <n v="15000"/>
    <n v="360000"/>
    <n v="5500"/>
    <n v="354500"/>
    <n v="228000"/>
    <n v="228939.73"/>
    <n v="131060.26999999999"/>
    <n v="353560.27"/>
    <n v="637"/>
    <n v="939.73"/>
    <x v="11"/>
    <n v="9500"/>
    <s v="Nagpur Central Hub"/>
    <x v="1"/>
  </r>
  <r>
    <n v="102543"/>
    <x v="2537"/>
    <x v="0"/>
    <s v="2025"/>
    <s v="DHL"/>
    <x v="7"/>
    <x v="1"/>
    <x v="2"/>
    <s v="India"/>
    <n v="91"/>
    <n v="1200"/>
    <n v="109200"/>
    <n v="400"/>
    <n v="108800"/>
    <n v="72800"/>
    <n v="73332.59"/>
    <n v="35867.410000000003"/>
    <n v="108267.41"/>
    <n v="346"/>
    <n v="532.59"/>
    <x v="15"/>
    <n v="800"/>
    <s v="Mumbai Mega Hub"/>
    <x v="2"/>
  </r>
  <r>
    <n v="102544"/>
    <x v="2538"/>
    <x v="5"/>
    <s v="2025"/>
    <s v="Blue Dart"/>
    <x v="2"/>
    <x v="2"/>
    <x v="0"/>
    <s v="India"/>
    <n v="40"/>
    <n v="450"/>
    <n v="18000"/>
    <n v="250"/>
    <n v="17750"/>
    <n v="8000"/>
    <n v="8959.66"/>
    <n v="9040.34"/>
    <n v="16790.34"/>
    <n v="398"/>
    <n v="959.66"/>
    <x v="3"/>
    <n v="200"/>
    <s v="Bengaluru Regional Hub"/>
    <x v="0"/>
  </r>
  <r>
    <n v="102545"/>
    <x v="2539"/>
    <x v="8"/>
    <s v="2025"/>
    <s v="Xpressbees"/>
    <x v="4"/>
    <x v="1"/>
    <x v="1"/>
    <s v="India"/>
    <n v="79"/>
    <n v="1500"/>
    <n v="118500"/>
    <n v="700"/>
    <n v="117800"/>
    <n v="63200"/>
    <n v="63829.760000000002"/>
    <n v="54670.239999999998"/>
    <n v="117170.24000000001"/>
    <n v="678"/>
    <n v="629.76"/>
    <x v="10"/>
    <n v="800"/>
    <s v="Nagpur Central Hub"/>
    <x v="1"/>
  </r>
  <r>
    <n v="102546"/>
    <x v="2540"/>
    <x v="4"/>
    <s v="2025"/>
    <s v="Delhivery"/>
    <x v="2"/>
    <x v="2"/>
    <x v="0"/>
    <s v="India"/>
    <n v="79"/>
    <n v="2500"/>
    <n v="197500"/>
    <n v="1000"/>
    <n v="196500"/>
    <n v="118500"/>
    <n v="119068.35"/>
    <n v="78431.649999999994"/>
    <n v="195931.65"/>
    <n v="591"/>
    <n v="568.35"/>
    <x v="12"/>
    <n v="1500"/>
    <s v="Bengaluru Regional Hub"/>
    <x v="0"/>
  </r>
  <r>
    <n v="102547"/>
    <x v="2541"/>
    <x v="3"/>
    <s v="2025"/>
    <s v="Delhivery"/>
    <x v="0"/>
    <x v="0"/>
    <x v="3"/>
    <s v="India"/>
    <n v="25"/>
    <n v="3200"/>
    <n v="80000"/>
    <n v="1200"/>
    <n v="78800"/>
    <n v="50000"/>
    <n v="50705.37"/>
    <n v="29294.629999999997"/>
    <n v="78094.63"/>
    <n v="1079"/>
    <n v="705.37"/>
    <x v="0"/>
    <n v="2000"/>
    <s v="Delhi NCR Mega Hub"/>
    <x v="3"/>
  </r>
  <r>
    <n v="102548"/>
    <x v="2542"/>
    <x v="11"/>
    <s v="2025"/>
    <s v="FedEx"/>
    <x v="1"/>
    <x v="1"/>
    <x v="2"/>
    <s v="India"/>
    <n v="84"/>
    <n v="45000"/>
    <n v="3780000"/>
    <n v="13000"/>
    <n v="3767000"/>
    <n v="2688000"/>
    <n v="2688667.12"/>
    <n v="1091332.8799999999"/>
    <n v="3766332.88"/>
    <n v="399"/>
    <n v="667.12"/>
    <x v="2"/>
    <n v="32000"/>
    <s v="Mumbai Mega Hub"/>
    <x v="2"/>
  </r>
  <r>
    <n v="102549"/>
    <x v="2543"/>
    <x v="0"/>
    <s v="2025"/>
    <s v="DHL"/>
    <x v="0"/>
    <x v="2"/>
    <x v="1"/>
    <s v="India"/>
    <n v="63"/>
    <n v="6500"/>
    <n v="409500"/>
    <n v="2300"/>
    <n v="407200"/>
    <n v="264600"/>
    <n v="265322.96000000002"/>
    <n v="144177.03999999998"/>
    <n v="406477.04"/>
    <n v="405"/>
    <n v="722.96"/>
    <x v="1"/>
    <n v="4200"/>
    <s v="Nagpur Central Hub"/>
    <x v="1"/>
  </r>
  <r>
    <n v="102550"/>
    <x v="2544"/>
    <x v="9"/>
    <s v="2025"/>
    <s v="DHL"/>
    <x v="1"/>
    <x v="1"/>
    <x v="2"/>
    <s v="India"/>
    <n v="59"/>
    <n v="25000"/>
    <n v="1475000"/>
    <n v="7000"/>
    <n v="1468000"/>
    <n v="1062000"/>
    <n v="1062660.72"/>
    <n v="412339.28"/>
    <n v="1467339.28"/>
    <n v="397"/>
    <n v="660.72"/>
    <x v="17"/>
    <n v="18000"/>
    <s v="Mumbai Mega Hub"/>
    <x v="2"/>
  </r>
  <r>
    <n v="102551"/>
    <x v="2545"/>
    <x v="5"/>
    <s v="2025"/>
    <s v="Ekart"/>
    <x v="0"/>
    <x v="1"/>
    <x v="3"/>
    <s v="India"/>
    <n v="67"/>
    <n v="6500"/>
    <n v="435500"/>
    <n v="2300"/>
    <n v="433200"/>
    <n v="281400"/>
    <n v="284338.27"/>
    <n v="151161.72999999998"/>
    <n v="430261.73"/>
    <n v="1061"/>
    <n v="2938.27"/>
    <x v="1"/>
    <n v="4200"/>
    <s v="Delhi NCR Mega Hub"/>
    <x v="3"/>
  </r>
  <r>
    <n v="102552"/>
    <x v="2546"/>
    <x v="6"/>
    <s v="2025"/>
    <s v="FedEx"/>
    <x v="4"/>
    <x v="2"/>
    <x v="1"/>
    <s v="India"/>
    <n v="7"/>
    <n v="1500"/>
    <n v="10500"/>
    <n v="700"/>
    <n v="9800"/>
    <n v="5600"/>
    <n v="6105.31"/>
    <n v="4394.6899999999996"/>
    <n v="9294.69"/>
    <n v="727"/>
    <n v="505.31"/>
    <x v="10"/>
    <n v="800"/>
    <s v="Nagpur Central Hub"/>
    <x v="1"/>
  </r>
  <r>
    <n v="102553"/>
    <x v="2547"/>
    <x v="6"/>
    <s v="2025"/>
    <s v="Blue Dart"/>
    <x v="0"/>
    <x v="0"/>
    <x v="4"/>
    <s v="India"/>
    <n v="46"/>
    <n v="3200"/>
    <n v="147200"/>
    <n v="1200"/>
    <n v="146000"/>
    <n v="92000"/>
    <n v="92312.92"/>
    <n v="54887.08"/>
    <n v="145687.07999999999"/>
    <n v="783"/>
    <n v="312.92"/>
    <x v="0"/>
    <n v="2000"/>
    <s v="Kolkata Regional Hub"/>
    <x v="4"/>
  </r>
  <r>
    <n v="102554"/>
    <x v="2548"/>
    <x v="10"/>
    <s v="2025"/>
    <s v="Blue Dart"/>
    <x v="1"/>
    <x v="2"/>
    <x v="3"/>
    <s v="India"/>
    <n v="70"/>
    <n v="3500"/>
    <n v="245000"/>
    <n v="1300"/>
    <n v="243700"/>
    <n v="154000"/>
    <n v="154913.48000000001"/>
    <n v="90086.51999999999"/>
    <n v="242786.52"/>
    <n v="1086"/>
    <n v="913.48"/>
    <x v="16"/>
    <n v="2200"/>
    <s v="Delhi NCR Mega Hub"/>
    <x v="3"/>
  </r>
  <r>
    <n v="102555"/>
    <x v="2549"/>
    <x v="7"/>
    <s v="2025"/>
    <s v="Ecom Express"/>
    <x v="5"/>
    <x v="0"/>
    <x v="2"/>
    <s v="India"/>
    <n v="71"/>
    <n v="2800"/>
    <n v="198800"/>
    <n v="1300"/>
    <n v="197500"/>
    <n v="106500"/>
    <n v="107271.82"/>
    <n v="91528.18"/>
    <n v="196728.18"/>
    <n v="327"/>
    <n v="771.82"/>
    <x v="18"/>
    <n v="1500"/>
    <s v="Mumbai Mega Hub"/>
    <x v="2"/>
  </r>
  <r>
    <n v="102556"/>
    <x v="2550"/>
    <x v="8"/>
    <s v="2025"/>
    <s v="Blue Dart"/>
    <x v="3"/>
    <x v="1"/>
    <x v="3"/>
    <s v="India"/>
    <n v="56"/>
    <n v="12000"/>
    <n v="672000"/>
    <n v="4000"/>
    <n v="668000"/>
    <n v="448000"/>
    <n v="448821.86"/>
    <n v="223178.14"/>
    <n v="667178.14"/>
    <n v="766"/>
    <n v="821.86"/>
    <x v="4"/>
    <n v="8000"/>
    <s v="Delhi NCR Mega Hub"/>
    <x v="3"/>
  </r>
  <r>
    <n v="102557"/>
    <x v="2551"/>
    <x v="7"/>
    <s v="2025"/>
    <s v="Delhivery"/>
    <x v="7"/>
    <x v="1"/>
    <x v="0"/>
    <s v="India"/>
    <n v="96"/>
    <n v="850"/>
    <n v="81600"/>
    <n v="300"/>
    <n v="81300"/>
    <n v="52800"/>
    <n v="53489.05"/>
    <n v="28110.949999999997"/>
    <n v="80610.95"/>
    <n v="454"/>
    <n v="689.05"/>
    <x v="13"/>
    <n v="550"/>
    <s v="Bengaluru Regional Hub"/>
    <x v="0"/>
  </r>
  <r>
    <n v="102558"/>
    <x v="2552"/>
    <x v="6"/>
    <s v="2025"/>
    <s v="Xpressbees"/>
    <x v="5"/>
    <x v="0"/>
    <x v="4"/>
    <s v="India"/>
    <n v="43"/>
    <n v="2800"/>
    <n v="120400"/>
    <n v="1300"/>
    <n v="119100"/>
    <n v="64500"/>
    <n v="65523.3"/>
    <n v="54876.7"/>
    <n v="118076.7"/>
    <n v="1165"/>
    <n v="1023.3"/>
    <x v="18"/>
    <n v="1500"/>
    <s v="Kolkata Regional Hub"/>
    <x v="4"/>
  </r>
  <r>
    <n v="102559"/>
    <x v="2553"/>
    <x v="4"/>
    <s v="2025"/>
    <s v="Delhivery"/>
    <x v="5"/>
    <x v="1"/>
    <x v="3"/>
    <s v="India"/>
    <n v="48"/>
    <n v="2800"/>
    <n v="134400"/>
    <n v="1300"/>
    <n v="133100"/>
    <n v="72000"/>
    <n v="72417.95"/>
    <n v="61982.05"/>
    <n v="132682.04999999999"/>
    <n v="739"/>
    <n v="417.95"/>
    <x v="18"/>
    <n v="1500"/>
    <s v="Delhi NCR Mega Hub"/>
    <x v="3"/>
  </r>
  <r>
    <n v="102560"/>
    <x v="2554"/>
    <x v="5"/>
    <s v="2025"/>
    <s v="Delhivery"/>
    <x v="0"/>
    <x v="2"/>
    <x v="4"/>
    <s v="India"/>
    <n v="11"/>
    <n v="3200"/>
    <n v="35200"/>
    <n v="1200"/>
    <n v="34000"/>
    <n v="22000"/>
    <n v="22556.29"/>
    <n v="12643.71"/>
    <n v="33443.71"/>
    <n v="1184"/>
    <n v="556.29"/>
    <x v="0"/>
    <n v="2000"/>
    <s v="Kolkata Regional Hub"/>
    <x v="4"/>
  </r>
  <r>
    <n v="102561"/>
    <x v="2555"/>
    <x v="11"/>
    <s v="2025"/>
    <s v="Ekart"/>
    <x v="7"/>
    <x v="2"/>
    <x v="2"/>
    <s v="India"/>
    <n v="41"/>
    <n v="1200"/>
    <n v="49200"/>
    <n v="400"/>
    <n v="48800"/>
    <n v="32800"/>
    <n v="33790.76"/>
    <n v="15409.239999999998"/>
    <n v="47809.24"/>
    <n v="559"/>
    <n v="990.76"/>
    <x v="15"/>
    <n v="800"/>
    <s v="Mumbai Mega Hub"/>
    <x v="2"/>
  </r>
  <r>
    <n v="102562"/>
    <x v="2556"/>
    <x v="2"/>
    <s v="2025"/>
    <s v="Delhivery"/>
    <x v="7"/>
    <x v="0"/>
    <x v="3"/>
    <s v="India"/>
    <n v="10"/>
    <n v="850"/>
    <n v="8500"/>
    <n v="300"/>
    <n v="8200"/>
    <n v="5500"/>
    <n v="6131.64"/>
    <n v="2368.3599999999997"/>
    <n v="7568.36"/>
    <n v="1144"/>
    <n v="631.64"/>
    <x v="13"/>
    <n v="550"/>
    <s v="Delhi NCR Mega Hub"/>
    <x v="3"/>
  </r>
  <r>
    <n v="102563"/>
    <x v="2557"/>
    <x v="2"/>
    <s v="2025"/>
    <s v="Xpressbees"/>
    <x v="6"/>
    <x v="0"/>
    <x v="4"/>
    <s v="India"/>
    <n v="83"/>
    <n v="4500"/>
    <n v="373500"/>
    <n v="1700"/>
    <n v="371800"/>
    <n v="232400"/>
    <n v="233105.98"/>
    <n v="140394.01999999999"/>
    <n v="371094.02"/>
    <n v="506"/>
    <n v="705.98"/>
    <x v="7"/>
    <n v="2800"/>
    <s v="Kolkata Regional Hub"/>
    <x v="4"/>
  </r>
  <r>
    <n v="102564"/>
    <x v="2558"/>
    <x v="1"/>
    <s v="2025"/>
    <s v="Blue Dart"/>
    <x v="1"/>
    <x v="1"/>
    <x v="4"/>
    <s v="India"/>
    <n v="83"/>
    <n v="45000"/>
    <n v="3735000"/>
    <n v="13000"/>
    <n v="3722000"/>
    <n v="2656000"/>
    <n v="2656866.64"/>
    <n v="1078133.3599999999"/>
    <n v="3721133.36"/>
    <n v="888"/>
    <n v="866.64"/>
    <x v="2"/>
    <n v="32000"/>
    <s v="Kolkata Regional Hub"/>
    <x v="4"/>
  </r>
  <r>
    <n v="102565"/>
    <x v="2559"/>
    <x v="1"/>
    <s v="2025"/>
    <s v="Ekart"/>
    <x v="1"/>
    <x v="0"/>
    <x v="0"/>
    <s v="India"/>
    <n v="43"/>
    <n v="3500"/>
    <n v="150500"/>
    <n v="1300"/>
    <n v="149200"/>
    <n v="94600"/>
    <n v="96950.95"/>
    <n v="53549.05"/>
    <n v="146849.04999999999"/>
    <n v="649"/>
    <n v="2350.9499999999998"/>
    <x v="16"/>
    <n v="2200"/>
    <s v="Bengaluru Regional Hub"/>
    <x v="0"/>
  </r>
  <r>
    <n v="102566"/>
    <x v="2560"/>
    <x v="5"/>
    <s v="2025"/>
    <s v="Xpressbees"/>
    <x v="7"/>
    <x v="1"/>
    <x v="3"/>
    <s v="India"/>
    <n v="58"/>
    <n v="600"/>
    <n v="34800"/>
    <n v="250"/>
    <n v="34550"/>
    <n v="20300"/>
    <n v="20586.68"/>
    <n v="14213.32"/>
    <n v="34263.32"/>
    <n v="602"/>
    <n v="286.68"/>
    <x v="14"/>
    <n v="350"/>
    <s v="Delhi NCR Mega Hub"/>
    <x v="3"/>
  </r>
  <r>
    <n v="102567"/>
    <x v="2561"/>
    <x v="8"/>
    <s v="2025"/>
    <s v="FedEx"/>
    <x v="1"/>
    <x v="1"/>
    <x v="3"/>
    <s v="India"/>
    <n v="63"/>
    <n v="45000"/>
    <n v="2835000"/>
    <n v="13000"/>
    <n v="2822000"/>
    <n v="2016000"/>
    <n v="2016804.87"/>
    <n v="818195.12999999989"/>
    <n v="2821195.13"/>
    <n v="965"/>
    <n v="804.87"/>
    <x v="2"/>
    <n v="32000"/>
    <s v="Delhi NCR Mega Hub"/>
    <x v="3"/>
  </r>
  <r>
    <n v="102568"/>
    <x v="2562"/>
    <x v="6"/>
    <s v="2025"/>
    <s v="Blue Dart"/>
    <x v="7"/>
    <x v="2"/>
    <x v="0"/>
    <s v="India"/>
    <n v="38"/>
    <n v="600"/>
    <n v="22800"/>
    <n v="250"/>
    <n v="22550"/>
    <n v="13300"/>
    <n v="14013.3"/>
    <n v="8786.7000000000007"/>
    <n v="21836.7"/>
    <n v="739"/>
    <n v="713.3"/>
    <x v="14"/>
    <n v="350"/>
    <s v="Bengaluru Regional Hub"/>
    <x v="0"/>
  </r>
  <r>
    <n v="102569"/>
    <x v="2563"/>
    <x v="11"/>
    <s v="2025"/>
    <s v="Shadowfax"/>
    <x v="7"/>
    <x v="2"/>
    <x v="4"/>
    <s v="India"/>
    <n v="66"/>
    <n v="1200"/>
    <n v="79200"/>
    <n v="400"/>
    <n v="78800"/>
    <n v="52800"/>
    <n v="54345.52"/>
    <n v="24854.480000000003"/>
    <n v="77254.48"/>
    <n v="839"/>
    <n v="1545.52"/>
    <x v="15"/>
    <n v="800"/>
    <s v="Kolkata Regional Hub"/>
    <x v="4"/>
  </r>
  <r>
    <n v="102570"/>
    <x v="2564"/>
    <x v="0"/>
    <s v="2025"/>
    <s v="Shadowfax"/>
    <x v="7"/>
    <x v="2"/>
    <x v="0"/>
    <s v="India"/>
    <n v="62"/>
    <n v="850"/>
    <n v="52700"/>
    <n v="300"/>
    <n v="52400"/>
    <n v="34100"/>
    <n v="34468.04"/>
    <n v="18231.96"/>
    <n v="52031.96"/>
    <n v="589"/>
    <n v="368.04"/>
    <x v="13"/>
    <n v="550"/>
    <s v="Bengaluru Regional Hub"/>
    <x v="0"/>
  </r>
  <r>
    <n v="102571"/>
    <x v="2565"/>
    <x v="7"/>
    <s v="2025"/>
    <s v="Shadowfax"/>
    <x v="5"/>
    <x v="2"/>
    <x v="2"/>
    <s v="India"/>
    <n v="79"/>
    <n v="4500"/>
    <n v="355500"/>
    <n v="2000"/>
    <n v="353500"/>
    <n v="197500"/>
    <n v="197940.24"/>
    <n v="157559.76"/>
    <n v="353059.76"/>
    <n v="910"/>
    <n v="440.24"/>
    <x v="6"/>
    <n v="2500"/>
    <s v="Mumbai Mega Hub"/>
    <x v="2"/>
  </r>
  <r>
    <n v="102572"/>
    <x v="2566"/>
    <x v="1"/>
    <s v="2025"/>
    <s v="Shadowfax"/>
    <x v="2"/>
    <x v="2"/>
    <x v="4"/>
    <s v="India"/>
    <n v="50"/>
    <n v="2500"/>
    <n v="125000"/>
    <n v="1000"/>
    <n v="124000"/>
    <n v="75000"/>
    <n v="75412.479999999996"/>
    <n v="49587.520000000004"/>
    <n v="123587.52"/>
    <n v="1039"/>
    <n v="412.48"/>
    <x v="12"/>
    <n v="1500"/>
    <s v="Kolkata Regional Hub"/>
    <x v="4"/>
  </r>
  <r>
    <n v="102573"/>
    <x v="2567"/>
    <x v="7"/>
    <s v="2025"/>
    <s v="Xpressbees"/>
    <x v="5"/>
    <x v="0"/>
    <x v="2"/>
    <s v="India"/>
    <n v="68"/>
    <n v="2800"/>
    <n v="190400"/>
    <n v="1300"/>
    <n v="189100"/>
    <n v="102000"/>
    <n v="102706.62"/>
    <n v="87693.38"/>
    <n v="188393.38"/>
    <n v="1121"/>
    <n v="706.62"/>
    <x v="18"/>
    <n v="1500"/>
    <s v="Mumbai Mega Hub"/>
    <x v="2"/>
  </r>
  <r>
    <n v="102574"/>
    <x v="2568"/>
    <x v="6"/>
    <s v="2025"/>
    <s v="Ecom Express"/>
    <x v="0"/>
    <x v="0"/>
    <x v="4"/>
    <s v="India"/>
    <n v="12"/>
    <n v="6500"/>
    <n v="78000"/>
    <n v="2300"/>
    <n v="75700"/>
    <n v="50400"/>
    <n v="50739.27"/>
    <n v="27260.730000000003"/>
    <n v="75360.73"/>
    <n v="1076"/>
    <n v="339.27"/>
    <x v="1"/>
    <n v="4200"/>
    <s v="Kolkata Regional Hub"/>
    <x v="4"/>
  </r>
  <r>
    <n v="102575"/>
    <x v="2569"/>
    <x v="2"/>
    <s v="2025"/>
    <s v="Amazon Logistics"/>
    <x v="6"/>
    <x v="1"/>
    <x v="1"/>
    <s v="India"/>
    <n v="26"/>
    <n v="15000"/>
    <n v="390000"/>
    <n v="5500"/>
    <n v="384500"/>
    <n v="247000"/>
    <n v="247181.83"/>
    <n v="142818.17000000001"/>
    <n v="384318.17"/>
    <n v="678"/>
    <n v="181.83"/>
    <x v="11"/>
    <n v="9500"/>
    <s v="Nagpur Central Hub"/>
    <x v="1"/>
  </r>
  <r>
    <n v="102576"/>
    <x v="2570"/>
    <x v="1"/>
    <s v="2025"/>
    <s v="Ekart"/>
    <x v="4"/>
    <x v="1"/>
    <x v="2"/>
    <s v="India"/>
    <n v="68"/>
    <n v="5500"/>
    <n v="374000"/>
    <n v="2000"/>
    <n v="372000"/>
    <n v="238000"/>
    <n v="238670.23"/>
    <n v="135329.76999999999"/>
    <n v="371329.77"/>
    <n v="734"/>
    <n v="670.23"/>
    <x v="5"/>
    <n v="3500"/>
    <s v="Mumbai Mega Hub"/>
    <x v="2"/>
  </r>
  <r>
    <n v="102577"/>
    <x v="2571"/>
    <x v="8"/>
    <s v="2025"/>
    <s v="Amazon Logistics"/>
    <x v="0"/>
    <x v="1"/>
    <x v="1"/>
    <s v="India"/>
    <n v="94"/>
    <n v="3200"/>
    <n v="300800"/>
    <n v="1200"/>
    <n v="299600"/>
    <n v="188000"/>
    <n v="188539.38"/>
    <n v="112260.62"/>
    <n v="299060.62"/>
    <n v="792"/>
    <n v="539.38"/>
    <x v="0"/>
    <n v="2000"/>
    <s v="Nagpur Central Hub"/>
    <x v="1"/>
  </r>
  <r>
    <n v="102578"/>
    <x v="2572"/>
    <x v="11"/>
    <s v="2025"/>
    <s v="Ekart"/>
    <x v="2"/>
    <x v="0"/>
    <x v="4"/>
    <s v="India"/>
    <n v="41"/>
    <n v="2500"/>
    <n v="102500"/>
    <n v="1000"/>
    <n v="101500"/>
    <n v="61500"/>
    <n v="62090.33"/>
    <n v="40409.67"/>
    <n v="100909.67"/>
    <n v="452"/>
    <n v="590.33000000000004"/>
    <x v="12"/>
    <n v="1500"/>
    <s v="Kolkata Regional Hub"/>
    <x v="4"/>
  </r>
  <r>
    <n v="102579"/>
    <x v="2573"/>
    <x v="10"/>
    <s v="2025"/>
    <s v="Delhivery"/>
    <x v="1"/>
    <x v="1"/>
    <x v="2"/>
    <s v="India"/>
    <n v="71"/>
    <n v="25000"/>
    <n v="1775000"/>
    <n v="7000"/>
    <n v="1768000"/>
    <n v="1278000"/>
    <n v="1278788.69"/>
    <n v="496211.31000000006"/>
    <n v="1767211.31"/>
    <n v="710"/>
    <n v="788.69"/>
    <x v="17"/>
    <n v="18000"/>
    <s v="Mumbai Mega Hub"/>
    <x v="2"/>
  </r>
  <r>
    <n v="102580"/>
    <x v="2574"/>
    <x v="8"/>
    <s v="2025"/>
    <s v="Delhivery"/>
    <x v="3"/>
    <x v="2"/>
    <x v="1"/>
    <s v="India"/>
    <n v="48"/>
    <n v="8500"/>
    <n v="408000"/>
    <n v="3000"/>
    <n v="405000"/>
    <n v="264000"/>
    <n v="264776.92"/>
    <n v="143223.08000000002"/>
    <n v="404223.08"/>
    <n v="612"/>
    <n v="776.92"/>
    <x v="8"/>
    <n v="5500"/>
    <s v="Nagpur Central Hub"/>
    <x v="1"/>
  </r>
  <r>
    <n v="102581"/>
    <x v="2575"/>
    <x v="3"/>
    <s v="2025"/>
    <s v="Ecom Express"/>
    <x v="4"/>
    <x v="2"/>
    <x v="0"/>
    <s v="India"/>
    <n v="51"/>
    <n v="1500"/>
    <n v="76500"/>
    <n v="700"/>
    <n v="75800"/>
    <n v="40800"/>
    <n v="41548.74"/>
    <n v="34951.26"/>
    <n v="75051.259999999995"/>
    <n v="1160"/>
    <n v="748.74"/>
    <x v="10"/>
    <n v="800"/>
    <s v="Bengaluru Regional Hub"/>
    <x v="0"/>
  </r>
  <r>
    <n v="102582"/>
    <x v="2576"/>
    <x v="0"/>
    <s v="2025"/>
    <s v="Ekart"/>
    <x v="5"/>
    <x v="1"/>
    <x v="4"/>
    <s v="India"/>
    <n v="74"/>
    <n v="2800"/>
    <n v="207200"/>
    <n v="1300"/>
    <n v="205900"/>
    <n v="111000"/>
    <n v="111421.71"/>
    <n v="95778.29"/>
    <n v="205478.29"/>
    <n v="1065"/>
    <n v="421.71"/>
    <x v="18"/>
    <n v="1500"/>
    <s v="Kolkata Regional Hub"/>
    <x v="4"/>
  </r>
  <r>
    <n v="102583"/>
    <x v="2577"/>
    <x v="9"/>
    <s v="2025"/>
    <s v="Ekart"/>
    <x v="1"/>
    <x v="0"/>
    <x v="2"/>
    <s v="India"/>
    <n v="5"/>
    <n v="45000"/>
    <n v="225000"/>
    <n v="13000"/>
    <n v="212000"/>
    <n v="160000"/>
    <n v="160528.35999999999"/>
    <n v="64471.640000000014"/>
    <n v="211471.64"/>
    <n v="741"/>
    <n v="528.36"/>
    <x v="2"/>
    <n v="32000"/>
    <s v="Mumbai Mega Hub"/>
    <x v="2"/>
  </r>
  <r>
    <n v="102584"/>
    <x v="2578"/>
    <x v="7"/>
    <s v="2025"/>
    <s v="Delhivery"/>
    <x v="5"/>
    <x v="0"/>
    <x v="0"/>
    <s v="India"/>
    <n v="8"/>
    <n v="1800"/>
    <n v="14400"/>
    <n v="900"/>
    <n v="13500"/>
    <n v="7200"/>
    <n v="7983"/>
    <n v="6417"/>
    <n v="12717"/>
    <n v="710"/>
    <n v="783"/>
    <x v="9"/>
    <n v="900"/>
    <s v="Bengaluru Regional Hub"/>
    <x v="0"/>
  </r>
  <r>
    <n v="102585"/>
    <x v="1293"/>
    <x v="0"/>
    <s v="2025"/>
    <s v="Blue Dart"/>
    <x v="3"/>
    <x v="2"/>
    <x v="1"/>
    <s v="India"/>
    <n v="51"/>
    <n v="8500"/>
    <n v="433500"/>
    <n v="3000"/>
    <n v="430500"/>
    <n v="280500"/>
    <n v="281402.86"/>
    <n v="152097.14000000001"/>
    <n v="429597.14"/>
    <n v="425"/>
    <n v="902.86"/>
    <x v="8"/>
    <n v="5500"/>
    <s v="Nagpur Central Hub"/>
    <x v="1"/>
  </r>
  <r>
    <n v="102586"/>
    <x v="2579"/>
    <x v="4"/>
    <s v="2025"/>
    <s v="Blue Dart"/>
    <x v="4"/>
    <x v="1"/>
    <x v="3"/>
    <s v="India"/>
    <n v="96"/>
    <n v="1500"/>
    <n v="144000"/>
    <n v="700"/>
    <n v="143300"/>
    <n v="76800"/>
    <n v="77269.88"/>
    <n v="66730.12"/>
    <n v="142830.12"/>
    <n v="1055"/>
    <n v="469.88"/>
    <x v="10"/>
    <n v="800"/>
    <s v="Delhi NCR Mega Hub"/>
    <x v="3"/>
  </r>
  <r>
    <n v="102587"/>
    <x v="2580"/>
    <x v="2"/>
    <s v="2025"/>
    <s v="Xpressbees"/>
    <x v="3"/>
    <x v="0"/>
    <x v="0"/>
    <s v="India"/>
    <n v="89"/>
    <n v="8500"/>
    <n v="756500"/>
    <n v="3000"/>
    <n v="753500"/>
    <n v="489500"/>
    <n v="490043.72"/>
    <n v="266456.28000000003"/>
    <n v="752956.28"/>
    <n v="465"/>
    <n v="543.72"/>
    <x v="8"/>
    <n v="5500"/>
    <s v="Bengaluru Regional Hub"/>
    <x v="0"/>
  </r>
  <r>
    <n v="102588"/>
    <x v="2581"/>
    <x v="2"/>
    <s v="2025"/>
    <s v="Amazon Logistics"/>
    <x v="2"/>
    <x v="1"/>
    <x v="1"/>
    <s v="India"/>
    <n v="96"/>
    <n v="450"/>
    <n v="43200"/>
    <n v="250"/>
    <n v="42950"/>
    <n v="19200"/>
    <n v="20215.259999999998"/>
    <n v="22984.74"/>
    <n v="41934.74"/>
    <n v="650"/>
    <n v="1015.26"/>
    <x v="3"/>
    <n v="200"/>
    <s v="Nagpur Central Hub"/>
    <x v="1"/>
  </r>
  <r>
    <n v="102589"/>
    <x v="2582"/>
    <x v="6"/>
    <s v="2025"/>
    <s v="FedEx"/>
    <x v="6"/>
    <x v="0"/>
    <x v="4"/>
    <s v="India"/>
    <n v="19"/>
    <n v="15000"/>
    <n v="285000"/>
    <n v="5500"/>
    <n v="279500"/>
    <n v="180500"/>
    <n v="181184.32"/>
    <n v="103815.67999999999"/>
    <n v="278815.68"/>
    <n v="1179"/>
    <n v="684.32"/>
    <x v="11"/>
    <n v="9500"/>
    <s v="Kolkata Regional Hub"/>
    <x v="4"/>
  </r>
  <r>
    <n v="102590"/>
    <x v="2583"/>
    <x v="9"/>
    <s v="2025"/>
    <s v="Blue Dart"/>
    <x v="4"/>
    <x v="0"/>
    <x v="2"/>
    <s v="India"/>
    <n v="52"/>
    <n v="5500"/>
    <n v="286000"/>
    <n v="2000"/>
    <n v="284000"/>
    <n v="182000"/>
    <n v="182911.43"/>
    <n v="103088.57"/>
    <n v="283088.57"/>
    <n v="385"/>
    <n v="911.43"/>
    <x v="5"/>
    <n v="3500"/>
    <s v="Mumbai Mega Hub"/>
    <x v="2"/>
  </r>
  <r>
    <n v="102591"/>
    <x v="2584"/>
    <x v="6"/>
    <s v="2025"/>
    <s v="Ecom Express"/>
    <x v="5"/>
    <x v="0"/>
    <x v="4"/>
    <s v="India"/>
    <n v="86"/>
    <n v="4500"/>
    <n v="387000"/>
    <n v="2000"/>
    <n v="385000"/>
    <n v="215000"/>
    <n v="215310.49"/>
    <n v="171689.51"/>
    <n v="384689.51"/>
    <n v="403"/>
    <n v="310.49"/>
    <x v="6"/>
    <n v="2500"/>
    <s v="Kolkata Regional Hub"/>
    <x v="4"/>
  </r>
  <r>
    <n v="102592"/>
    <x v="2585"/>
    <x v="1"/>
    <s v="2025"/>
    <s v="Ecom Express"/>
    <x v="1"/>
    <x v="0"/>
    <x v="4"/>
    <s v="India"/>
    <n v="95"/>
    <n v="3500"/>
    <n v="332500"/>
    <n v="1300"/>
    <n v="331200"/>
    <n v="209000"/>
    <n v="209864.13"/>
    <n v="122635.87"/>
    <n v="330335.87"/>
    <n v="402"/>
    <n v="864.13"/>
    <x v="16"/>
    <n v="2200"/>
    <s v="Kolkata Regional Hub"/>
    <x v="4"/>
  </r>
  <r>
    <n v="102593"/>
    <x v="2586"/>
    <x v="2"/>
    <s v="2025"/>
    <s v="DHL"/>
    <x v="7"/>
    <x v="1"/>
    <x v="0"/>
    <s v="India"/>
    <n v="22"/>
    <n v="850"/>
    <n v="18700"/>
    <n v="300"/>
    <n v="18400"/>
    <n v="12100"/>
    <n v="12856.27"/>
    <n v="5843.73"/>
    <n v="17643.73"/>
    <n v="441"/>
    <n v="756.27"/>
    <x v="13"/>
    <n v="550"/>
    <s v="Bengaluru Regional Hub"/>
    <x v="0"/>
  </r>
  <r>
    <n v="102594"/>
    <x v="2587"/>
    <x v="2"/>
    <s v="2025"/>
    <s v="Amazon Logistics"/>
    <x v="5"/>
    <x v="0"/>
    <x v="1"/>
    <s v="India"/>
    <n v="26"/>
    <n v="2800"/>
    <n v="72800"/>
    <n v="1300"/>
    <n v="71500"/>
    <n v="39000"/>
    <n v="39388.019999999997"/>
    <n v="33411.980000000003"/>
    <n v="71111.98"/>
    <n v="472"/>
    <n v="388.02"/>
    <x v="18"/>
    <n v="1500"/>
    <s v="Nagpur Central Hub"/>
    <x v="1"/>
  </r>
  <r>
    <n v="102595"/>
    <x v="2588"/>
    <x v="9"/>
    <s v="2025"/>
    <s v="Xpressbees"/>
    <x v="5"/>
    <x v="0"/>
    <x v="1"/>
    <s v="India"/>
    <n v="16"/>
    <n v="4500"/>
    <n v="72000"/>
    <n v="2000"/>
    <n v="70000"/>
    <n v="40000"/>
    <n v="40782.31"/>
    <n v="31217.690000000002"/>
    <n v="69217.69"/>
    <n v="647"/>
    <n v="782.31"/>
    <x v="6"/>
    <n v="2500"/>
    <s v="Nagpur Central Hub"/>
    <x v="1"/>
  </r>
  <r>
    <n v="102596"/>
    <x v="2589"/>
    <x v="9"/>
    <s v="2025"/>
    <s v="Xpressbees"/>
    <x v="3"/>
    <x v="1"/>
    <x v="4"/>
    <s v="India"/>
    <n v="85"/>
    <n v="12000"/>
    <n v="1020000"/>
    <n v="4000"/>
    <n v="1016000"/>
    <n v="680000"/>
    <n v="680636.92"/>
    <n v="339363.07999999996"/>
    <n v="1015363.08"/>
    <n v="1060"/>
    <n v="636.91999999999996"/>
    <x v="4"/>
    <n v="8000"/>
    <s v="Kolkata Regional Hub"/>
    <x v="4"/>
  </r>
  <r>
    <n v="102597"/>
    <x v="2590"/>
    <x v="1"/>
    <s v="2025"/>
    <s v="Ecom Express"/>
    <x v="6"/>
    <x v="1"/>
    <x v="3"/>
    <s v="India"/>
    <n v="49"/>
    <n v="15000"/>
    <n v="735000"/>
    <n v="5500"/>
    <n v="729500"/>
    <n v="465500"/>
    <n v="465716.07"/>
    <n v="269283.93"/>
    <n v="729283.93"/>
    <n v="1093"/>
    <n v="216.07"/>
    <x v="11"/>
    <n v="9500"/>
    <s v="Delhi NCR Mega Hub"/>
    <x v="3"/>
  </r>
  <r>
    <n v="102598"/>
    <x v="2591"/>
    <x v="10"/>
    <s v="2025"/>
    <s v="Shadowfax"/>
    <x v="4"/>
    <x v="2"/>
    <x v="2"/>
    <s v="India"/>
    <n v="3"/>
    <n v="5500"/>
    <n v="16500"/>
    <n v="2000"/>
    <n v="14500"/>
    <n v="10500"/>
    <n v="12743.29"/>
    <n v="3756.7099999999991"/>
    <n v="12256.71"/>
    <n v="707"/>
    <n v="2243.29"/>
    <x v="5"/>
    <n v="3500"/>
    <s v="Mumbai Mega Hub"/>
    <x v="2"/>
  </r>
  <r>
    <n v="102599"/>
    <x v="2592"/>
    <x v="10"/>
    <s v="2025"/>
    <s v="Ekart"/>
    <x v="4"/>
    <x v="1"/>
    <x v="1"/>
    <s v="India"/>
    <n v="24"/>
    <n v="1500"/>
    <n v="36000"/>
    <n v="700"/>
    <n v="35300"/>
    <n v="19200"/>
    <n v="19866.63"/>
    <n v="16133.369999999999"/>
    <n v="34633.370000000003"/>
    <n v="969"/>
    <n v="666.63"/>
    <x v="10"/>
    <n v="800"/>
    <s v="Nagpur Central Hub"/>
    <x v="1"/>
  </r>
  <r>
    <n v="102600"/>
    <x v="2593"/>
    <x v="7"/>
    <s v="2025"/>
    <s v="Ecom Express"/>
    <x v="1"/>
    <x v="2"/>
    <x v="2"/>
    <s v="India"/>
    <n v="44"/>
    <n v="25000"/>
    <n v="1100000"/>
    <n v="7000"/>
    <n v="1093000"/>
    <n v="792000"/>
    <n v="794086.12"/>
    <n v="305913.88"/>
    <n v="1090913.8799999999"/>
    <n v="853"/>
    <n v="2086.12"/>
    <x v="17"/>
    <n v="18000"/>
    <s v="Mumbai Mega Hub"/>
    <x v="2"/>
  </r>
  <r>
    <n v="102601"/>
    <x v="2594"/>
    <x v="5"/>
    <s v="2025"/>
    <s v="DHL"/>
    <x v="0"/>
    <x v="2"/>
    <x v="1"/>
    <s v="India"/>
    <n v="51"/>
    <n v="3200"/>
    <n v="163200"/>
    <n v="1200"/>
    <n v="162000"/>
    <n v="102000"/>
    <n v="104214.86"/>
    <n v="58985.14"/>
    <n v="159785.14000000001"/>
    <n v="1119"/>
    <n v="2214.86"/>
    <x v="0"/>
    <n v="2000"/>
    <s v="Nagpur Central Hub"/>
    <x v="1"/>
  </r>
  <r>
    <n v="102602"/>
    <x v="2595"/>
    <x v="5"/>
    <s v="2025"/>
    <s v="DHL"/>
    <x v="2"/>
    <x v="1"/>
    <x v="2"/>
    <s v="India"/>
    <n v="82"/>
    <n v="450"/>
    <n v="36900"/>
    <n v="250"/>
    <n v="36650"/>
    <n v="16400"/>
    <n v="16798.939999999999"/>
    <n v="20101.060000000001"/>
    <n v="36251.06"/>
    <n v="1132"/>
    <n v="398.94"/>
    <x v="3"/>
    <n v="200"/>
    <s v="Mumbai Mega Hub"/>
    <x v="2"/>
  </r>
  <r>
    <n v="102603"/>
    <x v="2596"/>
    <x v="2"/>
    <s v="2025"/>
    <s v="Xpressbees"/>
    <x v="1"/>
    <x v="0"/>
    <x v="4"/>
    <s v="India"/>
    <n v="56"/>
    <n v="3500"/>
    <n v="196000"/>
    <n v="1300"/>
    <n v="194700"/>
    <n v="123200"/>
    <n v="123892.97"/>
    <n v="72107.03"/>
    <n v="194007.03"/>
    <n v="514"/>
    <n v="692.97"/>
    <x v="16"/>
    <n v="2200"/>
    <s v="Kolkata Regional Hub"/>
    <x v="4"/>
  </r>
  <r>
    <n v="102604"/>
    <x v="2597"/>
    <x v="2"/>
    <s v="2025"/>
    <s v="Delhivery"/>
    <x v="7"/>
    <x v="0"/>
    <x v="0"/>
    <s v="India"/>
    <n v="15"/>
    <n v="600"/>
    <n v="9000"/>
    <n v="250"/>
    <n v="8750"/>
    <n v="5250"/>
    <n v="6327.08"/>
    <n v="2672.92"/>
    <n v="7672.92"/>
    <n v="511"/>
    <n v="1077.08"/>
    <x v="14"/>
    <n v="350"/>
    <s v="Bengaluru Regional Hub"/>
    <x v="0"/>
  </r>
  <r>
    <n v="102605"/>
    <x v="2598"/>
    <x v="4"/>
    <s v="2025"/>
    <s v="Delhivery"/>
    <x v="2"/>
    <x v="2"/>
    <x v="4"/>
    <s v="India"/>
    <n v="59"/>
    <n v="2500"/>
    <n v="147500"/>
    <n v="1000"/>
    <n v="146500"/>
    <n v="88500"/>
    <n v="89018.17"/>
    <n v="58481.83"/>
    <n v="145981.82999999999"/>
    <n v="993"/>
    <n v="518.16999999999996"/>
    <x v="12"/>
    <n v="1500"/>
    <s v="Kolkata Regional Hub"/>
    <x v="4"/>
  </r>
  <r>
    <n v="102606"/>
    <x v="2599"/>
    <x v="9"/>
    <s v="2025"/>
    <s v="Xpressbees"/>
    <x v="6"/>
    <x v="2"/>
    <x v="4"/>
    <s v="India"/>
    <n v="64"/>
    <n v="15000"/>
    <n v="960000"/>
    <n v="5500"/>
    <n v="954500"/>
    <n v="608000"/>
    <n v="608534.86"/>
    <n v="351465.14"/>
    <n v="953965.14"/>
    <n v="775"/>
    <n v="534.86"/>
    <x v="11"/>
    <n v="9500"/>
    <s v="Kolkata Regional Hub"/>
    <x v="4"/>
  </r>
  <r>
    <n v="102607"/>
    <x v="2600"/>
    <x v="8"/>
    <s v="2025"/>
    <s v="Xpressbees"/>
    <x v="4"/>
    <x v="0"/>
    <x v="2"/>
    <s v="India"/>
    <n v="1"/>
    <n v="5500"/>
    <n v="5500"/>
    <n v="2000"/>
    <n v="3500"/>
    <n v="3500"/>
    <n v="4055.07"/>
    <n v="1444.9299999999998"/>
    <n v="2944.93"/>
    <n v="986"/>
    <n v="555.07000000000005"/>
    <x v="5"/>
    <n v="3500"/>
    <s v="Mumbai Mega Hub"/>
    <x v="2"/>
  </r>
  <r>
    <n v="102608"/>
    <x v="2601"/>
    <x v="8"/>
    <s v="2025"/>
    <s v="DHL"/>
    <x v="6"/>
    <x v="0"/>
    <x v="0"/>
    <s v="India"/>
    <n v="10"/>
    <n v="4500"/>
    <n v="45000"/>
    <n v="1700"/>
    <n v="43300"/>
    <n v="28000"/>
    <n v="29383.3"/>
    <n v="15616.7"/>
    <n v="41916.699999999997"/>
    <n v="500"/>
    <n v="1383.3"/>
    <x v="7"/>
    <n v="2800"/>
    <s v="Bengaluru Regional Hub"/>
    <x v="0"/>
  </r>
  <r>
    <n v="102609"/>
    <x v="2602"/>
    <x v="6"/>
    <s v="2025"/>
    <s v="Delhivery"/>
    <x v="7"/>
    <x v="0"/>
    <x v="1"/>
    <s v="India"/>
    <n v="74"/>
    <n v="850"/>
    <n v="62900"/>
    <n v="300"/>
    <n v="62600"/>
    <n v="40700"/>
    <n v="41153.74"/>
    <n v="21746.260000000002"/>
    <n v="62146.26"/>
    <n v="748"/>
    <n v="453.74"/>
    <x v="13"/>
    <n v="550"/>
    <s v="Nagpur Central Hub"/>
    <x v="1"/>
  </r>
  <r>
    <n v="102610"/>
    <x v="2603"/>
    <x v="0"/>
    <s v="2025"/>
    <s v="DHL"/>
    <x v="2"/>
    <x v="1"/>
    <x v="2"/>
    <s v="India"/>
    <n v="67"/>
    <n v="450"/>
    <n v="30150"/>
    <n v="250"/>
    <n v="29900"/>
    <n v="13400"/>
    <n v="14176.4"/>
    <n v="15973.6"/>
    <n v="29123.599999999999"/>
    <n v="314"/>
    <n v="776.4"/>
    <x v="3"/>
    <n v="200"/>
    <s v="Mumbai Mega Hub"/>
    <x v="2"/>
  </r>
  <r>
    <n v="102611"/>
    <x v="2604"/>
    <x v="10"/>
    <s v="2025"/>
    <s v="FedEx"/>
    <x v="0"/>
    <x v="1"/>
    <x v="1"/>
    <s v="India"/>
    <n v="21"/>
    <n v="6500"/>
    <n v="136500"/>
    <n v="2300"/>
    <n v="134200"/>
    <n v="88200"/>
    <n v="89884.76"/>
    <n v="46615.240000000005"/>
    <n v="132515.24"/>
    <n v="592"/>
    <n v="1684.76"/>
    <x v="1"/>
    <n v="4200"/>
    <s v="Nagpur Central Hub"/>
    <x v="1"/>
  </r>
  <r>
    <n v="102612"/>
    <x v="2605"/>
    <x v="7"/>
    <s v="2025"/>
    <s v="DHL"/>
    <x v="5"/>
    <x v="2"/>
    <x v="4"/>
    <s v="India"/>
    <n v="62"/>
    <n v="2800"/>
    <n v="173600"/>
    <n v="1300"/>
    <n v="172300"/>
    <n v="93000"/>
    <n v="93371.15"/>
    <n v="80228.850000000006"/>
    <n v="171928.85"/>
    <n v="413"/>
    <n v="371.15"/>
    <x v="18"/>
    <n v="1500"/>
    <s v="Kolkata Regional Hub"/>
    <x v="4"/>
  </r>
  <r>
    <n v="102613"/>
    <x v="2606"/>
    <x v="9"/>
    <s v="2025"/>
    <s v="Xpressbees"/>
    <x v="4"/>
    <x v="1"/>
    <x v="2"/>
    <s v="India"/>
    <n v="53"/>
    <n v="5500"/>
    <n v="291500"/>
    <n v="2000"/>
    <n v="289500"/>
    <n v="185500"/>
    <n v="186373.23"/>
    <n v="105126.76999999999"/>
    <n v="288626.77"/>
    <n v="1119"/>
    <n v="873.23"/>
    <x v="5"/>
    <n v="3500"/>
    <s v="Mumbai Mega Hub"/>
    <x v="2"/>
  </r>
  <r>
    <n v="102614"/>
    <x v="2607"/>
    <x v="10"/>
    <s v="2025"/>
    <s v="Ekart"/>
    <x v="6"/>
    <x v="1"/>
    <x v="3"/>
    <s v="India"/>
    <n v="20"/>
    <n v="4500"/>
    <n v="90000"/>
    <n v="1700"/>
    <n v="88300"/>
    <n v="56000"/>
    <n v="56665.33"/>
    <n v="33334.67"/>
    <n v="87634.67"/>
    <n v="424"/>
    <n v="665.33"/>
    <x v="7"/>
    <n v="2800"/>
    <s v="Delhi NCR Mega Hub"/>
    <x v="3"/>
  </r>
  <r>
    <n v="102615"/>
    <x v="2608"/>
    <x v="9"/>
    <s v="2025"/>
    <s v="Amazon Logistics"/>
    <x v="0"/>
    <x v="2"/>
    <x v="2"/>
    <s v="India"/>
    <n v="23"/>
    <n v="6500"/>
    <n v="149500"/>
    <n v="2300"/>
    <n v="147200"/>
    <n v="96600"/>
    <n v="96802.22"/>
    <n v="52697.78"/>
    <n v="146997.78"/>
    <n v="770"/>
    <n v="202.22"/>
    <x v="1"/>
    <n v="4200"/>
    <s v="Mumbai Mega Hub"/>
    <x v="2"/>
  </r>
  <r>
    <n v="102616"/>
    <x v="2609"/>
    <x v="0"/>
    <s v="2025"/>
    <s v="Ecom Express"/>
    <x v="5"/>
    <x v="2"/>
    <x v="2"/>
    <s v="India"/>
    <n v="15"/>
    <n v="1800"/>
    <n v="27000"/>
    <n v="900"/>
    <n v="26100"/>
    <n v="13500"/>
    <n v="14124.05"/>
    <n v="12875.95"/>
    <n v="25475.95"/>
    <n v="496"/>
    <n v="624.04999999999995"/>
    <x v="9"/>
    <n v="900"/>
    <s v="Mumbai Mega Hub"/>
    <x v="2"/>
  </r>
  <r>
    <n v="102617"/>
    <x v="2610"/>
    <x v="6"/>
    <s v="2025"/>
    <s v="FedEx"/>
    <x v="2"/>
    <x v="0"/>
    <x v="4"/>
    <s v="India"/>
    <n v="98"/>
    <n v="2500"/>
    <n v="245000"/>
    <n v="1000"/>
    <n v="244000"/>
    <n v="147000"/>
    <n v="147519.54999999999"/>
    <n v="97480.450000000012"/>
    <n v="243480.45"/>
    <n v="1060"/>
    <n v="519.54999999999995"/>
    <x v="12"/>
    <n v="1500"/>
    <s v="Kolkata Regional Hub"/>
    <x v="4"/>
  </r>
  <r>
    <n v="102618"/>
    <x v="2611"/>
    <x v="11"/>
    <s v="2025"/>
    <s v="Ecom Express"/>
    <x v="7"/>
    <x v="2"/>
    <x v="4"/>
    <s v="India"/>
    <n v="94"/>
    <n v="850"/>
    <n v="79900"/>
    <n v="300"/>
    <n v="79600"/>
    <n v="51700"/>
    <n v="52766.09"/>
    <n v="27133.910000000003"/>
    <n v="78533.91"/>
    <n v="1174"/>
    <n v="1066.0899999999999"/>
    <x v="13"/>
    <n v="550"/>
    <s v="Kolkata Regional Hub"/>
    <x v="4"/>
  </r>
  <r>
    <n v="102619"/>
    <x v="2612"/>
    <x v="7"/>
    <s v="2025"/>
    <s v="Xpressbees"/>
    <x v="4"/>
    <x v="2"/>
    <x v="3"/>
    <s v="India"/>
    <n v="69"/>
    <n v="1500"/>
    <n v="103500"/>
    <n v="700"/>
    <n v="102800"/>
    <n v="55200"/>
    <n v="55876.2"/>
    <n v="47623.8"/>
    <n v="102123.8"/>
    <n v="582"/>
    <n v="676.2"/>
    <x v="10"/>
    <n v="800"/>
    <s v="Delhi NCR Mega Hub"/>
    <x v="3"/>
  </r>
  <r>
    <n v="102620"/>
    <x v="2613"/>
    <x v="0"/>
    <s v="2025"/>
    <s v="Amazon Logistics"/>
    <x v="6"/>
    <x v="2"/>
    <x v="1"/>
    <s v="India"/>
    <n v="71"/>
    <n v="15000"/>
    <n v="1065000"/>
    <n v="5500"/>
    <n v="1059500"/>
    <n v="674500"/>
    <n v="674892.61"/>
    <n v="390107.39"/>
    <n v="1059107.3899999999"/>
    <n v="419"/>
    <n v="392.61"/>
    <x v="11"/>
    <n v="9500"/>
    <s v="Nagpur Central Hub"/>
    <x v="1"/>
  </r>
  <r>
    <n v="102621"/>
    <x v="2614"/>
    <x v="11"/>
    <s v="2025"/>
    <s v="Blue Dart"/>
    <x v="0"/>
    <x v="1"/>
    <x v="1"/>
    <s v="India"/>
    <n v="30"/>
    <n v="3200"/>
    <n v="96000"/>
    <n v="1200"/>
    <n v="94800"/>
    <n v="60000"/>
    <n v="60394.16"/>
    <n v="35605.839999999997"/>
    <n v="94405.84"/>
    <n v="560"/>
    <n v="394.16"/>
    <x v="0"/>
    <n v="2000"/>
    <s v="Nagpur Central Hub"/>
    <x v="1"/>
  </r>
  <r>
    <n v="102622"/>
    <x v="2615"/>
    <x v="2"/>
    <s v="2025"/>
    <s v="Amazon Logistics"/>
    <x v="6"/>
    <x v="0"/>
    <x v="2"/>
    <s v="India"/>
    <n v="59"/>
    <n v="15000"/>
    <n v="885000"/>
    <n v="5500"/>
    <n v="879500"/>
    <n v="560500"/>
    <n v="561360.84"/>
    <n v="323639.16000000003"/>
    <n v="878639.16"/>
    <n v="442"/>
    <n v="860.84"/>
    <x v="11"/>
    <n v="9500"/>
    <s v="Mumbai Mega Hub"/>
    <x v="2"/>
  </r>
  <r>
    <n v="102623"/>
    <x v="2616"/>
    <x v="7"/>
    <s v="2025"/>
    <s v="Ecom Express"/>
    <x v="2"/>
    <x v="1"/>
    <x v="1"/>
    <s v="India"/>
    <n v="49"/>
    <n v="2500"/>
    <n v="122500"/>
    <n v="1000"/>
    <n v="121500"/>
    <n v="73500"/>
    <n v="75558.11"/>
    <n v="46941.89"/>
    <n v="119441.89"/>
    <n v="1190"/>
    <n v="2058.11"/>
    <x v="12"/>
    <n v="1500"/>
    <s v="Nagpur Central Hub"/>
    <x v="1"/>
  </r>
  <r>
    <n v="102624"/>
    <x v="2617"/>
    <x v="5"/>
    <s v="2025"/>
    <s v="Ekart"/>
    <x v="6"/>
    <x v="1"/>
    <x v="4"/>
    <s v="India"/>
    <n v="26"/>
    <n v="4500"/>
    <n v="117000"/>
    <n v="1700"/>
    <n v="115300"/>
    <n v="72800"/>
    <n v="72947.42"/>
    <n v="44052.58"/>
    <n v="115152.58"/>
    <n v="671"/>
    <n v="147.41999999999999"/>
    <x v="7"/>
    <n v="2800"/>
    <s v="Kolkata Regional Hub"/>
    <x v="4"/>
  </r>
  <r>
    <n v="102625"/>
    <x v="2618"/>
    <x v="6"/>
    <s v="2025"/>
    <s v="Amazon Logistics"/>
    <x v="7"/>
    <x v="1"/>
    <x v="3"/>
    <s v="India"/>
    <n v="66"/>
    <n v="600"/>
    <n v="39600"/>
    <n v="250"/>
    <n v="39350"/>
    <n v="23100"/>
    <n v="23727.27"/>
    <n v="15872.73"/>
    <n v="38722.730000000003"/>
    <n v="482"/>
    <n v="627.27"/>
    <x v="14"/>
    <n v="350"/>
    <s v="Delhi NCR Mega Hub"/>
    <x v="3"/>
  </r>
  <r>
    <n v="102626"/>
    <x v="2619"/>
    <x v="6"/>
    <s v="2025"/>
    <s v="Ecom Express"/>
    <x v="5"/>
    <x v="0"/>
    <x v="4"/>
    <s v="India"/>
    <n v="81"/>
    <n v="1800"/>
    <n v="145800"/>
    <n v="900"/>
    <n v="144900"/>
    <n v="72900"/>
    <n v="73621.820000000007"/>
    <n v="72178.179999999993"/>
    <n v="144178.18"/>
    <n v="642"/>
    <n v="721.82"/>
    <x v="9"/>
    <n v="900"/>
    <s v="Kolkata Regional Hub"/>
    <x v="4"/>
  </r>
  <r>
    <n v="102627"/>
    <x v="2620"/>
    <x v="6"/>
    <s v="2025"/>
    <s v="Ekart"/>
    <x v="1"/>
    <x v="1"/>
    <x v="1"/>
    <s v="India"/>
    <n v="29"/>
    <n v="45000"/>
    <n v="1305000"/>
    <n v="13000"/>
    <n v="1292000"/>
    <n v="928000"/>
    <n v="928628.52"/>
    <n v="376371.48"/>
    <n v="1291371.48"/>
    <n v="1007"/>
    <n v="628.52"/>
    <x v="2"/>
    <n v="32000"/>
    <s v="Nagpur Central Hub"/>
    <x v="1"/>
  </r>
  <r>
    <n v="102628"/>
    <x v="2621"/>
    <x v="10"/>
    <s v="2025"/>
    <s v="Shadowfax"/>
    <x v="1"/>
    <x v="0"/>
    <x v="2"/>
    <s v="India"/>
    <n v="85"/>
    <n v="25000"/>
    <n v="2125000"/>
    <n v="7000"/>
    <n v="2118000"/>
    <n v="1530000"/>
    <n v="1530790.45"/>
    <n v="594209.55000000005"/>
    <n v="2117209.5499999998"/>
    <n v="1153"/>
    <n v="790.45"/>
    <x v="17"/>
    <n v="18000"/>
    <s v="Mumbai Mega Hub"/>
    <x v="2"/>
  </r>
  <r>
    <n v="102629"/>
    <x v="2622"/>
    <x v="1"/>
    <s v="2025"/>
    <s v="DHL"/>
    <x v="5"/>
    <x v="0"/>
    <x v="1"/>
    <s v="India"/>
    <n v="45"/>
    <n v="2800"/>
    <n v="126000"/>
    <n v="1300"/>
    <n v="124700"/>
    <n v="67500"/>
    <n v="68227.58"/>
    <n v="57772.42"/>
    <n v="123972.42"/>
    <n v="867"/>
    <n v="727.58"/>
    <x v="18"/>
    <n v="1500"/>
    <s v="Nagpur Central Hub"/>
    <x v="1"/>
  </r>
  <r>
    <n v="102630"/>
    <x v="2623"/>
    <x v="7"/>
    <s v="2025"/>
    <s v="Ekart"/>
    <x v="4"/>
    <x v="2"/>
    <x v="1"/>
    <s v="India"/>
    <n v="29"/>
    <n v="5500"/>
    <n v="159500"/>
    <n v="2000"/>
    <n v="157500"/>
    <n v="101500"/>
    <n v="102169.16"/>
    <n v="57330.84"/>
    <n v="156830.84"/>
    <n v="1119"/>
    <n v="669.16"/>
    <x v="5"/>
    <n v="3500"/>
    <s v="Nagpur Central Hub"/>
    <x v="1"/>
  </r>
  <r>
    <n v="102631"/>
    <x v="2624"/>
    <x v="6"/>
    <s v="2025"/>
    <s v="DHL"/>
    <x v="0"/>
    <x v="1"/>
    <x v="4"/>
    <s v="India"/>
    <n v="60"/>
    <n v="3200"/>
    <n v="192000"/>
    <n v="1200"/>
    <n v="190800"/>
    <n v="120000"/>
    <n v="122135.59"/>
    <n v="69864.41"/>
    <n v="188664.41"/>
    <n v="826"/>
    <n v="2135.59"/>
    <x v="0"/>
    <n v="2000"/>
    <s v="Kolkata Regional Hub"/>
    <x v="4"/>
  </r>
  <r>
    <n v="102632"/>
    <x v="2625"/>
    <x v="6"/>
    <s v="2025"/>
    <s v="Amazon Logistics"/>
    <x v="6"/>
    <x v="1"/>
    <x v="3"/>
    <s v="India"/>
    <n v="94"/>
    <n v="4500"/>
    <n v="423000"/>
    <n v="1700"/>
    <n v="421300"/>
    <n v="263200"/>
    <n v="264013.12"/>
    <n v="158986.88"/>
    <n v="420486.88"/>
    <n v="1197"/>
    <n v="813.12"/>
    <x v="7"/>
    <n v="2800"/>
    <s v="Delhi NCR Mega Hub"/>
    <x v="3"/>
  </r>
  <r>
    <n v="102633"/>
    <x v="2626"/>
    <x v="7"/>
    <s v="2025"/>
    <s v="Blue Dart"/>
    <x v="2"/>
    <x v="2"/>
    <x v="0"/>
    <s v="India"/>
    <n v="72"/>
    <n v="2500"/>
    <n v="180000"/>
    <n v="1000"/>
    <n v="179000"/>
    <n v="108000"/>
    <n v="108241.4"/>
    <n v="71758.600000000006"/>
    <n v="178758.6"/>
    <n v="1129"/>
    <n v="241.4"/>
    <x v="12"/>
    <n v="1500"/>
    <s v="Bengaluru Regional Hub"/>
    <x v="0"/>
  </r>
  <r>
    <n v="102634"/>
    <x v="2627"/>
    <x v="7"/>
    <s v="2025"/>
    <s v="Amazon Logistics"/>
    <x v="6"/>
    <x v="0"/>
    <x v="4"/>
    <s v="India"/>
    <n v="44"/>
    <n v="15000"/>
    <n v="660000"/>
    <n v="5500"/>
    <n v="654500"/>
    <n v="418000"/>
    <n v="420380.69"/>
    <n v="239619.31"/>
    <n v="652119.31000000006"/>
    <n v="877"/>
    <n v="2380.69"/>
    <x v="11"/>
    <n v="9500"/>
    <s v="Kolkata Regional Hub"/>
    <x v="4"/>
  </r>
  <r>
    <n v="102635"/>
    <x v="2628"/>
    <x v="4"/>
    <s v="2025"/>
    <s v="Ekart"/>
    <x v="6"/>
    <x v="0"/>
    <x v="0"/>
    <s v="India"/>
    <n v="27"/>
    <n v="4500"/>
    <n v="121500"/>
    <n v="1700"/>
    <n v="119800"/>
    <n v="75600"/>
    <n v="78521.850000000006"/>
    <n v="42978.149999999994"/>
    <n v="116878.15"/>
    <n v="1100"/>
    <n v="2921.85"/>
    <x v="7"/>
    <n v="2800"/>
    <s v="Bengaluru Regional Hub"/>
    <x v="0"/>
  </r>
  <r>
    <n v="102636"/>
    <x v="2629"/>
    <x v="2"/>
    <s v="2025"/>
    <s v="DHL"/>
    <x v="4"/>
    <x v="0"/>
    <x v="4"/>
    <s v="India"/>
    <n v="45"/>
    <n v="1500"/>
    <n v="67500"/>
    <n v="700"/>
    <n v="66800"/>
    <n v="36000"/>
    <n v="38820.19"/>
    <n v="28679.809999999998"/>
    <n v="63979.81"/>
    <n v="1041"/>
    <n v="2820.19"/>
    <x v="10"/>
    <n v="800"/>
    <s v="Kolkata Regional Hub"/>
    <x v="4"/>
  </r>
  <r>
    <n v="102637"/>
    <x v="2630"/>
    <x v="3"/>
    <s v="2025"/>
    <s v="Blue Dart"/>
    <x v="2"/>
    <x v="0"/>
    <x v="3"/>
    <s v="India"/>
    <n v="2"/>
    <n v="450"/>
    <n v="900"/>
    <n v="250"/>
    <n v="650"/>
    <n v="400"/>
    <n v="876.02"/>
    <n v="23.980000000000018"/>
    <n v="173.98000000000002"/>
    <n v="404"/>
    <n v="476.02"/>
    <x v="3"/>
    <n v="200"/>
    <s v="Delhi NCR Mega Hub"/>
    <x v="3"/>
  </r>
  <r>
    <n v="102638"/>
    <x v="2631"/>
    <x v="6"/>
    <s v="2025"/>
    <s v="FedEx"/>
    <x v="7"/>
    <x v="1"/>
    <x v="1"/>
    <s v="India"/>
    <n v="59"/>
    <n v="600"/>
    <n v="35400"/>
    <n v="250"/>
    <n v="35150"/>
    <n v="20650"/>
    <n v="23363.200000000001"/>
    <n v="12036.8"/>
    <n v="32436.799999999999"/>
    <n v="602"/>
    <n v="2713.2"/>
    <x v="14"/>
    <n v="350"/>
    <s v="Nagpur Central Hub"/>
    <x v="1"/>
  </r>
  <r>
    <n v="102639"/>
    <x v="2632"/>
    <x v="7"/>
    <s v="2025"/>
    <s v="Amazon Logistics"/>
    <x v="1"/>
    <x v="1"/>
    <x v="2"/>
    <s v="India"/>
    <n v="72"/>
    <n v="25000"/>
    <n v="1800000"/>
    <n v="7000"/>
    <n v="1793000"/>
    <n v="1296000"/>
    <n v="1296496.8"/>
    <n v="503503.19999999995"/>
    <n v="1792503.2"/>
    <n v="969"/>
    <n v="496.8"/>
    <x v="17"/>
    <n v="18000"/>
    <s v="Mumbai Mega Hub"/>
    <x v="2"/>
  </r>
  <r>
    <n v="102640"/>
    <x v="2633"/>
    <x v="1"/>
    <s v="2025"/>
    <s v="Ekart"/>
    <x v="6"/>
    <x v="2"/>
    <x v="2"/>
    <s v="India"/>
    <n v="27"/>
    <n v="15000"/>
    <n v="405000"/>
    <n v="5500"/>
    <n v="399500"/>
    <n v="256500"/>
    <n v="257606.97"/>
    <n v="147393.03"/>
    <n v="398393.03"/>
    <n v="512"/>
    <n v="1106.97"/>
    <x v="11"/>
    <n v="9500"/>
    <s v="Mumbai Mega Hub"/>
    <x v="2"/>
  </r>
  <r>
    <n v="102641"/>
    <x v="2634"/>
    <x v="5"/>
    <s v="2025"/>
    <s v="Xpressbees"/>
    <x v="4"/>
    <x v="0"/>
    <x v="2"/>
    <s v="India"/>
    <n v="95"/>
    <n v="1500"/>
    <n v="142500"/>
    <n v="700"/>
    <n v="141800"/>
    <n v="76000"/>
    <n v="76662.48"/>
    <n v="65837.52"/>
    <n v="141137.51999999999"/>
    <n v="857"/>
    <n v="662.48"/>
    <x v="10"/>
    <n v="800"/>
    <s v="Mumbai Mega Hub"/>
    <x v="2"/>
  </r>
  <r>
    <n v="102642"/>
    <x v="2635"/>
    <x v="1"/>
    <s v="2025"/>
    <s v="DHL"/>
    <x v="7"/>
    <x v="0"/>
    <x v="0"/>
    <s v="India"/>
    <n v="47"/>
    <n v="850"/>
    <n v="39950"/>
    <n v="300"/>
    <n v="39650"/>
    <n v="25850"/>
    <n v="26264.639999999999"/>
    <n v="13685.36"/>
    <n v="39235.360000000001"/>
    <n v="973"/>
    <n v="414.64"/>
    <x v="13"/>
    <n v="550"/>
    <s v="Bengaluru Regional Hub"/>
    <x v="0"/>
  </r>
  <r>
    <n v="102643"/>
    <x v="2636"/>
    <x v="10"/>
    <s v="2025"/>
    <s v="DHL"/>
    <x v="2"/>
    <x v="1"/>
    <x v="1"/>
    <s v="India"/>
    <n v="87"/>
    <n v="2500"/>
    <n v="217500"/>
    <n v="1000"/>
    <n v="216500"/>
    <n v="130500"/>
    <n v="132808.01"/>
    <n v="84691.989999999991"/>
    <n v="214191.99"/>
    <n v="473"/>
    <n v="2308.0100000000002"/>
    <x v="12"/>
    <n v="1500"/>
    <s v="Nagpur Central Hub"/>
    <x v="1"/>
  </r>
  <r>
    <n v="102644"/>
    <x v="2637"/>
    <x v="2"/>
    <s v="2025"/>
    <s v="FedEx"/>
    <x v="3"/>
    <x v="0"/>
    <x v="2"/>
    <s v="India"/>
    <n v="94"/>
    <n v="12000"/>
    <n v="1128000"/>
    <n v="4000"/>
    <n v="1124000"/>
    <n v="752000"/>
    <n v="754666.36"/>
    <n v="373333.64"/>
    <n v="1121333.6399999999"/>
    <n v="592"/>
    <n v="2666.36"/>
    <x v="4"/>
    <n v="8000"/>
    <s v="Mumbai Mega Hub"/>
    <x v="2"/>
  </r>
  <r>
    <n v="102645"/>
    <x v="2638"/>
    <x v="2"/>
    <s v="2025"/>
    <s v="Blue Dart"/>
    <x v="3"/>
    <x v="0"/>
    <x v="3"/>
    <s v="India"/>
    <n v="54"/>
    <n v="12000"/>
    <n v="648000"/>
    <n v="4000"/>
    <n v="644000"/>
    <n v="432000"/>
    <n v="432469.33"/>
    <n v="215530.66999999998"/>
    <n v="643530.67000000004"/>
    <n v="1177"/>
    <n v="469.33"/>
    <x v="4"/>
    <n v="8000"/>
    <s v="Delhi NCR Mega Hub"/>
    <x v="3"/>
  </r>
  <r>
    <n v="102646"/>
    <x v="2639"/>
    <x v="5"/>
    <s v="2025"/>
    <s v="Blue Dart"/>
    <x v="1"/>
    <x v="1"/>
    <x v="3"/>
    <s v="India"/>
    <n v="29"/>
    <n v="3500"/>
    <n v="101500"/>
    <n v="1300"/>
    <n v="100200"/>
    <n v="63800"/>
    <n v="64606.84"/>
    <n v="36893.160000000003"/>
    <n v="99393.16"/>
    <n v="781"/>
    <n v="806.84"/>
    <x v="16"/>
    <n v="2200"/>
    <s v="Delhi NCR Mega Hub"/>
    <x v="3"/>
  </r>
  <r>
    <n v="102647"/>
    <x v="2640"/>
    <x v="7"/>
    <s v="2025"/>
    <s v="Amazon Logistics"/>
    <x v="0"/>
    <x v="1"/>
    <x v="4"/>
    <s v="India"/>
    <n v="63"/>
    <n v="3200"/>
    <n v="201600"/>
    <n v="1200"/>
    <n v="200400"/>
    <n v="126000"/>
    <n v="127051.23"/>
    <n v="74548.77"/>
    <n v="199348.77"/>
    <n v="417"/>
    <n v="1051.23"/>
    <x v="0"/>
    <n v="2000"/>
    <s v="Kolkata Regional Hub"/>
    <x v="4"/>
  </r>
  <r>
    <n v="102648"/>
    <x v="2641"/>
    <x v="10"/>
    <s v="2025"/>
    <s v="Amazon Logistics"/>
    <x v="1"/>
    <x v="1"/>
    <x v="2"/>
    <s v="India"/>
    <n v="45"/>
    <n v="45000"/>
    <n v="2025000"/>
    <n v="13000"/>
    <n v="2012000"/>
    <n v="1440000"/>
    <n v="1440272.63"/>
    <n v="584727.37000000011"/>
    <n v="2011727.37"/>
    <n v="592"/>
    <n v="272.63"/>
    <x v="2"/>
    <n v="32000"/>
    <s v="Mumbai Mega Hub"/>
    <x v="2"/>
  </r>
  <r>
    <n v="102649"/>
    <x v="2642"/>
    <x v="11"/>
    <s v="2025"/>
    <s v="Xpressbees"/>
    <x v="1"/>
    <x v="0"/>
    <x v="4"/>
    <s v="India"/>
    <n v="92"/>
    <n v="45000"/>
    <n v="4140000"/>
    <n v="13000"/>
    <n v="4127000"/>
    <n v="2944000"/>
    <n v="2944309.32"/>
    <n v="1195690.6800000002"/>
    <n v="4126690.68"/>
    <n v="1048"/>
    <n v="309.32"/>
    <x v="2"/>
    <n v="32000"/>
    <s v="Kolkata Regional Hub"/>
    <x v="4"/>
  </r>
  <r>
    <n v="102650"/>
    <x v="2643"/>
    <x v="0"/>
    <s v="2025"/>
    <s v="Amazon Logistics"/>
    <x v="6"/>
    <x v="0"/>
    <x v="0"/>
    <s v="India"/>
    <n v="36"/>
    <n v="4500"/>
    <n v="162000"/>
    <n v="1700"/>
    <n v="160300"/>
    <n v="100800"/>
    <n v="101557.46"/>
    <n v="60442.539999999994"/>
    <n v="159542.54"/>
    <n v="620"/>
    <n v="757.46"/>
    <x v="7"/>
    <n v="2800"/>
    <s v="Bengaluru Regional Hub"/>
    <x v="0"/>
  </r>
  <r>
    <n v="102651"/>
    <x v="2644"/>
    <x v="3"/>
    <s v="2025"/>
    <s v="Ecom Express"/>
    <x v="3"/>
    <x v="0"/>
    <x v="2"/>
    <s v="India"/>
    <n v="44"/>
    <n v="12000"/>
    <n v="528000"/>
    <n v="4000"/>
    <n v="524000"/>
    <n v="352000"/>
    <n v="353189.77"/>
    <n v="174810.22999999998"/>
    <n v="522810.23"/>
    <n v="789"/>
    <n v="1189.77"/>
    <x v="4"/>
    <n v="8000"/>
    <s v="Mumbai Mega Hub"/>
    <x v="2"/>
  </r>
  <r>
    <n v="102652"/>
    <x v="2645"/>
    <x v="11"/>
    <s v="2025"/>
    <s v="Shadowfax"/>
    <x v="3"/>
    <x v="1"/>
    <x v="4"/>
    <s v="India"/>
    <n v="6"/>
    <n v="8500"/>
    <n v="51000"/>
    <n v="3000"/>
    <n v="48000"/>
    <n v="33000"/>
    <n v="33519.120000000003"/>
    <n v="17480.879999999997"/>
    <n v="47480.88"/>
    <n v="948"/>
    <n v="519.12"/>
    <x v="8"/>
    <n v="5500"/>
    <s v="Kolkata Regional Hub"/>
    <x v="4"/>
  </r>
  <r>
    <n v="102653"/>
    <x v="2646"/>
    <x v="10"/>
    <s v="2025"/>
    <s v="DHL"/>
    <x v="2"/>
    <x v="0"/>
    <x v="4"/>
    <s v="India"/>
    <n v="1"/>
    <n v="450"/>
    <n v="450"/>
    <n v="250"/>
    <n v="200"/>
    <n v="200"/>
    <n v="633.53"/>
    <n v="-183.52999999999997"/>
    <n v="-233.52999999999997"/>
    <n v="976"/>
    <n v="433.53"/>
    <x v="3"/>
    <n v="200"/>
    <s v="Kolkata Regional Hub"/>
    <x v="4"/>
  </r>
  <r>
    <n v="102654"/>
    <x v="2647"/>
    <x v="9"/>
    <s v="2025"/>
    <s v="DHL"/>
    <x v="2"/>
    <x v="1"/>
    <x v="3"/>
    <s v="India"/>
    <n v="78"/>
    <n v="450"/>
    <n v="35100"/>
    <n v="250"/>
    <n v="34850"/>
    <n v="15600"/>
    <n v="15982.8"/>
    <n v="19117.2"/>
    <n v="34467.199999999997"/>
    <n v="674"/>
    <n v="382.8"/>
    <x v="3"/>
    <n v="200"/>
    <s v="Delhi NCR Mega Hub"/>
    <x v="3"/>
  </r>
  <r>
    <n v="102655"/>
    <x v="2648"/>
    <x v="4"/>
    <s v="2025"/>
    <s v="Ekart"/>
    <x v="3"/>
    <x v="2"/>
    <x v="3"/>
    <s v="India"/>
    <n v="18"/>
    <n v="8500"/>
    <n v="153000"/>
    <n v="3000"/>
    <n v="150000"/>
    <n v="99000"/>
    <n v="99986.74"/>
    <n v="53013.259999999995"/>
    <n v="149013.26"/>
    <n v="1081"/>
    <n v="986.74"/>
    <x v="8"/>
    <n v="5500"/>
    <s v="Delhi NCR Mega Hub"/>
    <x v="3"/>
  </r>
  <r>
    <n v="102656"/>
    <x v="2649"/>
    <x v="1"/>
    <s v="2025"/>
    <s v="Amazon Logistics"/>
    <x v="4"/>
    <x v="0"/>
    <x v="1"/>
    <s v="India"/>
    <n v="48"/>
    <n v="5500"/>
    <n v="264000"/>
    <n v="2000"/>
    <n v="262000"/>
    <n v="168000"/>
    <n v="168404.49"/>
    <n v="95595.510000000009"/>
    <n v="261595.51"/>
    <n v="304"/>
    <n v="404.49"/>
    <x v="5"/>
    <n v="3500"/>
    <s v="Nagpur Central Hub"/>
    <x v="1"/>
  </r>
  <r>
    <n v="102657"/>
    <x v="2650"/>
    <x v="4"/>
    <s v="2025"/>
    <s v="Shadowfax"/>
    <x v="6"/>
    <x v="0"/>
    <x v="2"/>
    <s v="India"/>
    <n v="66"/>
    <n v="4500"/>
    <n v="297000"/>
    <n v="1700"/>
    <n v="295300"/>
    <n v="184800"/>
    <n v="185380.38"/>
    <n v="111619.62"/>
    <n v="294719.62"/>
    <n v="398"/>
    <n v="580.38"/>
    <x v="7"/>
    <n v="2800"/>
    <s v="Mumbai Mega Hub"/>
    <x v="2"/>
  </r>
  <r>
    <n v="102658"/>
    <x v="2651"/>
    <x v="5"/>
    <s v="2025"/>
    <s v="Blue Dart"/>
    <x v="2"/>
    <x v="0"/>
    <x v="2"/>
    <s v="India"/>
    <n v="99"/>
    <n v="450"/>
    <n v="44550"/>
    <n v="250"/>
    <n v="44300"/>
    <n v="19800"/>
    <n v="20494.28"/>
    <n v="24055.72"/>
    <n v="43605.72"/>
    <n v="608"/>
    <n v="694.28"/>
    <x v="3"/>
    <n v="200"/>
    <s v="Mumbai Mega Hub"/>
    <x v="2"/>
  </r>
  <r>
    <n v="102659"/>
    <x v="2652"/>
    <x v="4"/>
    <s v="2025"/>
    <s v="DHL"/>
    <x v="4"/>
    <x v="0"/>
    <x v="4"/>
    <s v="India"/>
    <n v="56"/>
    <n v="1500"/>
    <n v="84000"/>
    <n v="700"/>
    <n v="83300"/>
    <n v="44800"/>
    <n v="45182.29"/>
    <n v="38817.71"/>
    <n v="82917.710000000006"/>
    <n v="1062"/>
    <n v="382.29"/>
    <x v="10"/>
    <n v="800"/>
    <s v="Kolkata Regional Hub"/>
    <x v="4"/>
  </r>
  <r>
    <n v="102660"/>
    <x v="2653"/>
    <x v="0"/>
    <s v="2025"/>
    <s v="Blue Dart"/>
    <x v="1"/>
    <x v="1"/>
    <x v="1"/>
    <s v="India"/>
    <n v="91"/>
    <n v="25000"/>
    <n v="2275000"/>
    <n v="7000"/>
    <n v="2268000"/>
    <n v="1638000"/>
    <n v="1639043.49"/>
    <n v="635956.51"/>
    <n v="2266956.5099999998"/>
    <n v="974"/>
    <n v="1043.49"/>
    <x v="17"/>
    <n v="18000"/>
    <s v="Nagpur Central Hub"/>
    <x v="1"/>
  </r>
  <r>
    <n v="102661"/>
    <x v="2654"/>
    <x v="5"/>
    <s v="2025"/>
    <s v="Blue Dart"/>
    <x v="5"/>
    <x v="2"/>
    <x v="4"/>
    <s v="India"/>
    <n v="27"/>
    <n v="2800"/>
    <n v="75600"/>
    <n v="1300"/>
    <n v="74300"/>
    <n v="40500"/>
    <n v="40723.43"/>
    <n v="34876.57"/>
    <n v="74076.570000000007"/>
    <n v="376"/>
    <n v="223.43"/>
    <x v="18"/>
    <n v="1500"/>
    <s v="Kolkata Regional Hub"/>
    <x v="4"/>
  </r>
  <r>
    <n v="102662"/>
    <x v="2655"/>
    <x v="5"/>
    <s v="2025"/>
    <s v="FedEx"/>
    <x v="6"/>
    <x v="1"/>
    <x v="2"/>
    <s v="India"/>
    <n v="90"/>
    <n v="15000"/>
    <n v="1350000"/>
    <n v="5500"/>
    <n v="1344500"/>
    <n v="855000"/>
    <n v="855435.22"/>
    <n v="494564.78"/>
    <n v="1344064.78"/>
    <n v="466"/>
    <n v="435.22"/>
    <x v="11"/>
    <n v="9500"/>
    <s v="Mumbai Mega Hub"/>
    <x v="2"/>
  </r>
  <r>
    <n v="102663"/>
    <x v="2656"/>
    <x v="5"/>
    <s v="2025"/>
    <s v="DHL"/>
    <x v="6"/>
    <x v="1"/>
    <x v="4"/>
    <s v="India"/>
    <n v="58"/>
    <n v="15000"/>
    <n v="870000"/>
    <n v="5500"/>
    <n v="864500"/>
    <n v="551000"/>
    <n v="552019.67000000004"/>
    <n v="317980.32999999996"/>
    <n v="863480.33"/>
    <n v="648"/>
    <n v="1019.67"/>
    <x v="11"/>
    <n v="9500"/>
    <s v="Kolkata Regional Hub"/>
    <x v="4"/>
  </r>
  <r>
    <n v="102664"/>
    <x v="2657"/>
    <x v="10"/>
    <s v="2025"/>
    <s v="Shadowfax"/>
    <x v="7"/>
    <x v="1"/>
    <x v="3"/>
    <s v="India"/>
    <n v="34"/>
    <n v="850"/>
    <n v="28900"/>
    <n v="300"/>
    <n v="28600"/>
    <n v="18700"/>
    <n v="21037.52"/>
    <n v="7862.48"/>
    <n v="26262.48"/>
    <n v="368"/>
    <n v="2337.52"/>
    <x v="13"/>
    <n v="550"/>
    <s v="Delhi NCR Mega Hub"/>
    <x v="3"/>
  </r>
  <r>
    <n v="102665"/>
    <x v="2658"/>
    <x v="0"/>
    <s v="2025"/>
    <s v="FedEx"/>
    <x v="4"/>
    <x v="1"/>
    <x v="0"/>
    <s v="India"/>
    <n v="77"/>
    <n v="5500"/>
    <n v="423500"/>
    <n v="2000"/>
    <n v="421500"/>
    <n v="269500"/>
    <n v="270429.28999999998"/>
    <n v="153070.71000000002"/>
    <n v="420570.71"/>
    <n v="659"/>
    <n v="929.29"/>
    <x v="5"/>
    <n v="3500"/>
    <s v="Bengaluru Regional Hub"/>
    <x v="0"/>
  </r>
  <r>
    <n v="102666"/>
    <x v="2659"/>
    <x v="10"/>
    <s v="2025"/>
    <s v="Ekart"/>
    <x v="3"/>
    <x v="1"/>
    <x v="2"/>
    <s v="India"/>
    <n v="77"/>
    <n v="12000"/>
    <n v="924000"/>
    <n v="4000"/>
    <n v="920000"/>
    <n v="616000"/>
    <n v="617766.31999999995"/>
    <n v="306233.68000000005"/>
    <n v="918233.68"/>
    <n v="413"/>
    <n v="1766.32"/>
    <x v="4"/>
    <n v="8000"/>
    <s v="Mumbai Mega Hub"/>
    <x v="2"/>
  </r>
  <r>
    <n v="102667"/>
    <x v="2660"/>
    <x v="6"/>
    <s v="2025"/>
    <s v="Ekart"/>
    <x v="0"/>
    <x v="1"/>
    <x v="1"/>
    <s v="India"/>
    <n v="36"/>
    <n v="6500"/>
    <n v="234000"/>
    <n v="2300"/>
    <n v="231700"/>
    <n v="151200"/>
    <n v="152087.43"/>
    <n v="81912.570000000007"/>
    <n v="230812.57"/>
    <n v="504"/>
    <n v="887.43"/>
    <x v="1"/>
    <n v="4200"/>
    <s v="Nagpur Central Hub"/>
    <x v="1"/>
  </r>
  <r>
    <n v="102668"/>
    <x v="2661"/>
    <x v="7"/>
    <s v="2025"/>
    <s v="Shadowfax"/>
    <x v="6"/>
    <x v="1"/>
    <x v="2"/>
    <s v="India"/>
    <n v="22"/>
    <n v="15000"/>
    <n v="330000"/>
    <n v="5500"/>
    <n v="324500"/>
    <n v="209000"/>
    <n v="209434.03"/>
    <n v="120565.97"/>
    <n v="324065.96999999997"/>
    <n v="882"/>
    <n v="434.03"/>
    <x v="11"/>
    <n v="9500"/>
    <s v="Mumbai Mega Hub"/>
    <x v="2"/>
  </r>
  <r>
    <n v="102669"/>
    <x v="2662"/>
    <x v="0"/>
    <s v="2025"/>
    <s v="Ecom Express"/>
    <x v="7"/>
    <x v="1"/>
    <x v="3"/>
    <s v="India"/>
    <n v="77"/>
    <n v="600"/>
    <n v="46200"/>
    <n v="250"/>
    <n v="45950"/>
    <n v="26950"/>
    <n v="27881.119999999999"/>
    <n v="18318.88"/>
    <n v="45018.879999999997"/>
    <n v="908"/>
    <n v="931.12"/>
    <x v="14"/>
    <n v="350"/>
    <s v="Delhi NCR Mega Hub"/>
    <x v="3"/>
  </r>
  <r>
    <n v="102670"/>
    <x v="2663"/>
    <x v="6"/>
    <s v="2025"/>
    <s v="Ekart"/>
    <x v="0"/>
    <x v="0"/>
    <x v="4"/>
    <s v="India"/>
    <n v="94"/>
    <n v="3200"/>
    <n v="300800"/>
    <n v="1200"/>
    <n v="299600"/>
    <n v="188000"/>
    <n v="189061.58"/>
    <n v="111738.42000000001"/>
    <n v="298538.42"/>
    <n v="1129"/>
    <n v="1061.58"/>
    <x v="0"/>
    <n v="2000"/>
    <s v="Kolkata Regional Hub"/>
    <x v="4"/>
  </r>
  <r>
    <n v="102671"/>
    <x v="2664"/>
    <x v="1"/>
    <s v="2025"/>
    <s v="Delhivery"/>
    <x v="0"/>
    <x v="1"/>
    <x v="0"/>
    <s v="India"/>
    <n v="27"/>
    <n v="3200"/>
    <n v="86400"/>
    <n v="1200"/>
    <n v="85200"/>
    <n v="54000"/>
    <n v="55074.51"/>
    <n v="31325.489999999998"/>
    <n v="84125.49"/>
    <n v="366"/>
    <n v="1074.51"/>
    <x v="0"/>
    <n v="2000"/>
    <s v="Bengaluru Regional Hub"/>
    <x v="0"/>
  </r>
  <r>
    <n v="102672"/>
    <x v="2665"/>
    <x v="4"/>
    <s v="2025"/>
    <s v="Amazon Logistics"/>
    <x v="2"/>
    <x v="2"/>
    <x v="3"/>
    <s v="India"/>
    <n v="84"/>
    <n v="450"/>
    <n v="37800"/>
    <n v="250"/>
    <n v="37550"/>
    <n v="16800"/>
    <n v="18212.919999999998"/>
    <n v="19587.080000000002"/>
    <n v="36137.08"/>
    <n v="1033"/>
    <n v="1412.92"/>
    <x v="3"/>
    <n v="200"/>
    <s v="Delhi NCR Mega Hub"/>
    <x v="3"/>
  </r>
  <r>
    <n v="102673"/>
    <x v="2666"/>
    <x v="6"/>
    <s v="2025"/>
    <s v="FedEx"/>
    <x v="6"/>
    <x v="2"/>
    <x v="1"/>
    <s v="India"/>
    <n v="13"/>
    <n v="4500"/>
    <n v="58500"/>
    <n v="1700"/>
    <n v="56800"/>
    <n v="36400"/>
    <n v="37385.050000000003"/>
    <n v="21114.949999999997"/>
    <n v="55814.95"/>
    <n v="999"/>
    <n v="985.05"/>
    <x v="7"/>
    <n v="2800"/>
    <s v="Nagpur Central Hub"/>
    <x v="1"/>
  </r>
  <r>
    <n v="102674"/>
    <x v="2667"/>
    <x v="3"/>
    <s v="2025"/>
    <s v="Blue Dart"/>
    <x v="2"/>
    <x v="1"/>
    <x v="2"/>
    <s v="India"/>
    <n v="62"/>
    <n v="450"/>
    <n v="27900"/>
    <n v="250"/>
    <n v="27650"/>
    <n v="12400"/>
    <n v="12715.45"/>
    <n v="15184.55"/>
    <n v="27334.55"/>
    <n v="601"/>
    <n v="315.45"/>
    <x v="3"/>
    <n v="200"/>
    <s v="Mumbai Mega Hub"/>
    <x v="2"/>
  </r>
  <r>
    <n v="102675"/>
    <x v="2668"/>
    <x v="6"/>
    <s v="2025"/>
    <s v="Xpressbees"/>
    <x v="5"/>
    <x v="1"/>
    <x v="3"/>
    <s v="India"/>
    <n v="52"/>
    <n v="2800"/>
    <n v="145600"/>
    <n v="1300"/>
    <n v="144300"/>
    <n v="78000"/>
    <n v="80527.61"/>
    <n v="65072.39"/>
    <n v="141772.39000000001"/>
    <n v="365"/>
    <n v="2527.61"/>
    <x v="18"/>
    <n v="1500"/>
    <s v="Delhi NCR Mega Hub"/>
    <x v="3"/>
  </r>
  <r>
    <n v="102676"/>
    <x v="2669"/>
    <x v="1"/>
    <s v="2025"/>
    <s v="Xpressbees"/>
    <x v="4"/>
    <x v="1"/>
    <x v="4"/>
    <s v="India"/>
    <n v="98"/>
    <n v="1500"/>
    <n v="147000"/>
    <n v="700"/>
    <n v="146300"/>
    <n v="78400"/>
    <n v="80428.149999999994"/>
    <n v="66571.850000000006"/>
    <n v="144271.85"/>
    <n v="851"/>
    <n v="2028.15"/>
    <x v="10"/>
    <n v="800"/>
    <s v="Kolkata Regional Hub"/>
    <x v="4"/>
  </r>
  <r>
    <n v="102677"/>
    <x v="2670"/>
    <x v="2"/>
    <s v="2025"/>
    <s v="Delhivery"/>
    <x v="0"/>
    <x v="2"/>
    <x v="1"/>
    <s v="India"/>
    <n v="8"/>
    <n v="6500"/>
    <n v="52000"/>
    <n v="2300"/>
    <n v="49700"/>
    <n v="33600"/>
    <n v="34592.699999999997"/>
    <n v="17407.300000000003"/>
    <n v="48707.3"/>
    <n v="326"/>
    <n v="992.7"/>
    <x v="1"/>
    <n v="4200"/>
    <s v="Nagpur Central Hub"/>
    <x v="1"/>
  </r>
  <r>
    <n v="102678"/>
    <x v="2671"/>
    <x v="5"/>
    <s v="2025"/>
    <s v="Blue Dart"/>
    <x v="2"/>
    <x v="1"/>
    <x v="1"/>
    <s v="India"/>
    <n v="93"/>
    <n v="2500"/>
    <n v="232500"/>
    <n v="1000"/>
    <n v="231500"/>
    <n v="139500"/>
    <n v="140535.96"/>
    <n v="91964.040000000008"/>
    <n v="230464.04"/>
    <n v="875"/>
    <n v="1035.96"/>
    <x v="12"/>
    <n v="1500"/>
    <s v="Nagpur Central Hub"/>
    <x v="1"/>
  </r>
  <r>
    <n v="102679"/>
    <x v="2672"/>
    <x v="0"/>
    <s v="2025"/>
    <s v="Ekart"/>
    <x v="7"/>
    <x v="0"/>
    <x v="3"/>
    <s v="India"/>
    <n v="57"/>
    <n v="1200"/>
    <n v="68400"/>
    <n v="400"/>
    <n v="68000"/>
    <n v="45600"/>
    <n v="45948.66"/>
    <n v="22451.339999999997"/>
    <n v="67651.34"/>
    <n v="1024"/>
    <n v="348.66"/>
    <x v="15"/>
    <n v="800"/>
    <s v="Delhi NCR Mega Hub"/>
    <x v="3"/>
  </r>
  <r>
    <n v="102680"/>
    <x v="2673"/>
    <x v="7"/>
    <s v="2025"/>
    <s v="Ekart"/>
    <x v="2"/>
    <x v="1"/>
    <x v="0"/>
    <s v="India"/>
    <n v="17"/>
    <n v="450"/>
    <n v="7650"/>
    <n v="250"/>
    <n v="7400"/>
    <n v="3400"/>
    <n v="4274.66"/>
    <n v="3375.34"/>
    <n v="6525.34"/>
    <n v="874"/>
    <n v="874.66"/>
    <x v="3"/>
    <n v="200"/>
    <s v="Bengaluru Regional Hub"/>
    <x v="0"/>
  </r>
  <r>
    <n v="102681"/>
    <x v="2674"/>
    <x v="8"/>
    <s v="2025"/>
    <s v="Ecom Express"/>
    <x v="3"/>
    <x v="0"/>
    <x v="4"/>
    <s v="India"/>
    <n v="56"/>
    <n v="8500"/>
    <n v="476000"/>
    <n v="3000"/>
    <n v="473000"/>
    <n v="308000"/>
    <n v="308811.46999999997"/>
    <n v="167188.53000000003"/>
    <n v="472188.53"/>
    <n v="1030"/>
    <n v="811.47"/>
    <x v="8"/>
    <n v="5500"/>
    <s v="Kolkata Regional Hub"/>
    <x v="4"/>
  </r>
  <r>
    <n v="102682"/>
    <x v="2675"/>
    <x v="1"/>
    <s v="2025"/>
    <s v="Shadowfax"/>
    <x v="5"/>
    <x v="0"/>
    <x v="2"/>
    <s v="India"/>
    <n v="18"/>
    <n v="1800"/>
    <n v="32400"/>
    <n v="900"/>
    <n v="31500"/>
    <n v="16200"/>
    <n v="17110.29"/>
    <n v="15289.71"/>
    <n v="30589.71"/>
    <n v="920"/>
    <n v="910.29"/>
    <x v="9"/>
    <n v="900"/>
    <s v="Mumbai Mega Hub"/>
    <x v="2"/>
  </r>
  <r>
    <n v="102683"/>
    <x v="2676"/>
    <x v="1"/>
    <s v="2025"/>
    <s v="DHL"/>
    <x v="0"/>
    <x v="1"/>
    <x v="0"/>
    <s v="India"/>
    <n v="7"/>
    <n v="3200"/>
    <n v="22400"/>
    <n v="1200"/>
    <n v="21200"/>
    <n v="14000"/>
    <n v="14577.77"/>
    <n v="7822.23"/>
    <n v="20622.23"/>
    <n v="549"/>
    <n v="577.77"/>
    <x v="0"/>
    <n v="2000"/>
    <s v="Bengaluru Regional Hub"/>
    <x v="0"/>
  </r>
  <r>
    <n v="102684"/>
    <x v="2677"/>
    <x v="5"/>
    <s v="2025"/>
    <s v="Delhivery"/>
    <x v="1"/>
    <x v="2"/>
    <x v="0"/>
    <s v="India"/>
    <n v="55"/>
    <n v="25000"/>
    <n v="1375000"/>
    <n v="7000"/>
    <n v="1368000"/>
    <n v="990000"/>
    <n v="990695.9"/>
    <n v="384304.1"/>
    <n v="1367304.1"/>
    <n v="584"/>
    <n v="695.9"/>
    <x v="17"/>
    <n v="18000"/>
    <s v="Bengaluru Regional Hub"/>
    <x v="0"/>
  </r>
  <r>
    <n v="102685"/>
    <x v="2678"/>
    <x v="10"/>
    <s v="2025"/>
    <s v="Delhivery"/>
    <x v="2"/>
    <x v="1"/>
    <x v="3"/>
    <s v="India"/>
    <n v="63"/>
    <n v="450"/>
    <n v="28350"/>
    <n v="250"/>
    <n v="28100"/>
    <n v="12600"/>
    <n v="13366.54"/>
    <n v="14983.46"/>
    <n v="27333.46"/>
    <n v="379"/>
    <n v="766.54"/>
    <x v="3"/>
    <n v="200"/>
    <s v="Delhi NCR Mega Hub"/>
    <x v="3"/>
  </r>
  <r>
    <n v="102686"/>
    <x v="2679"/>
    <x v="7"/>
    <s v="2025"/>
    <s v="DHL"/>
    <x v="4"/>
    <x v="2"/>
    <x v="1"/>
    <s v="India"/>
    <n v="25"/>
    <n v="5500"/>
    <n v="137500"/>
    <n v="2000"/>
    <n v="135500"/>
    <n v="87500"/>
    <n v="87924.9"/>
    <n v="49575.100000000006"/>
    <n v="135075.1"/>
    <n v="601"/>
    <n v="424.9"/>
    <x v="5"/>
    <n v="3500"/>
    <s v="Nagpur Central Hub"/>
    <x v="1"/>
  </r>
  <r>
    <n v="102687"/>
    <x v="2680"/>
    <x v="7"/>
    <s v="2025"/>
    <s v="DHL"/>
    <x v="3"/>
    <x v="1"/>
    <x v="3"/>
    <s v="India"/>
    <n v="86"/>
    <n v="8500"/>
    <n v="731000"/>
    <n v="3000"/>
    <n v="728000"/>
    <n v="473000"/>
    <n v="475000.92"/>
    <n v="255999.08000000002"/>
    <n v="725999.08"/>
    <n v="757"/>
    <n v="2000.92"/>
    <x v="8"/>
    <n v="5500"/>
    <s v="Delhi NCR Mega Hub"/>
    <x v="3"/>
  </r>
  <r>
    <n v="102688"/>
    <x v="2681"/>
    <x v="3"/>
    <s v="2025"/>
    <s v="Shadowfax"/>
    <x v="1"/>
    <x v="0"/>
    <x v="2"/>
    <s v="India"/>
    <n v="49"/>
    <n v="3500"/>
    <n v="171500"/>
    <n v="1300"/>
    <n v="170200"/>
    <n v="107800"/>
    <n v="108271"/>
    <n v="63229"/>
    <n v="169729"/>
    <n v="414"/>
    <n v="471"/>
    <x v="16"/>
    <n v="2200"/>
    <s v="Mumbai Mega Hub"/>
    <x v="2"/>
  </r>
  <r>
    <n v="102689"/>
    <x v="2682"/>
    <x v="0"/>
    <s v="2025"/>
    <s v="Amazon Logistics"/>
    <x v="4"/>
    <x v="1"/>
    <x v="3"/>
    <s v="India"/>
    <n v="25"/>
    <n v="1500"/>
    <n v="37500"/>
    <n v="700"/>
    <n v="36800"/>
    <n v="20000"/>
    <n v="21039.4"/>
    <n v="16460.599999999999"/>
    <n v="35760.6"/>
    <n v="446"/>
    <n v="1039.4000000000001"/>
    <x v="10"/>
    <n v="800"/>
    <s v="Delhi NCR Mega Hub"/>
    <x v="3"/>
  </r>
  <r>
    <n v="102690"/>
    <x v="2683"/>
    <x v="5"/>
    <s v="2025"/>
    <s v="DHL"/>
    <x v="0"/>
    <x v="0"/>
    <x v="1"/>
    <s v="India"/>
    <n v="6"/>
    <n v="3200"/>
    <n v="19200"/>
    <n v="1200"/>
    <n v="18000"/>
    <n v="12000"/>
    <n v="12955.35"/>
    <n v="6244.65"/>
    <n v="17044.650000000001"/>
    <n v="953"/>
    <n v="955.35"/>
    <x v="0"/>
    <n v="2000"/>
    <s v="Nagpur Central Hub"/>
    <x v="1"/>
  </r>
  <r>
    <n v="102691"/>
    <x v="2684"/>
    <x v="3"/>
    <s v="2025"/>
    <s v="FedEx"/>
    <x v="4"/>
    <x v="0"/>
    <x v="4"/>
    <s v="India"/>
    <n v="98"/>
    <n v="5500"/>
    <n v="539000"/>
    <n v="2000"/>
    <n v="537000"/>
    <n v="343000"/>
    <n v="345422.54"/>
    <n v="193577.46000000002"/>
    <n v="534577.46"/>
    <n v="1058"/>
    <n v="2422.54"/>
    <x v="5"/>
    <n v="3500"/>
    <s v="Kolkata Regional Hub"/>
    <x v="4"/>
  </r>
  <r>
    <n v="102692"/>
    <x v="2685"/>
    <x v="7"/>
    <s v="2025"/>
    <s v="Amazon Logistics"/>
    <x v="7"/>
    <x v="0"/>
    <x v="1"/>
    <s v="India"/>
    <n v="38"/>
    <n v="600"/>
    <n v="22800"/>
    <n v="250"/>
    <n v="22550"/>
    <n v="13300"/>
    <n v="13469.87"/>
    <n v="9330.1299999999992"/>
    <n v="22380.13"/>
    <n v="371"/>
    <n v="169.87"/>
    <x v="14"/>
    <n v="350"/>
    <s v="Nagpur Central Hub"/>
    <x v="1"/>
  </r>
  <r>
    <n v="102693"/>
    <x v="2686"/>
    <x v="3"/>
    <s v="2025"/>
    <s v="Ecom Express"/>
    <x v="0"/>
    <x v="1"/>
    <x v="4"/>
    <s v="India"/>
    <n v="74"/>
    <n v="3200"/>
    <n v="236800"/>
    <n v="1200"/>
    <n v="235600"/>
    <n v="148000"/>
    <n v="148488.76999999999"/>
    <n v="88311.23000000001"/>
    <n v="235111.23"/>
    <n v="675"/>
    <n v="488.77"/>
    <x v="0"/>
    <n v="2000"/>
    <s v="Kolkata Regional Hub"/>
    <x v="4"/>
  </r>
  <r>
    <n v="102694"/>
    <x v="2687"/>
    <x v="8"/>
    <s v="2025"/>
    <s v="Amazon Logistics"/>
    <x v="5"/>
    <x v="1"/>
    <x v="0"/>
    <s v="India"/>
    <n v="98"/>
    <n v="2800"/>
    <n v="274400"/>
    <n v="1300"/>
    <n v="273100"/>
    <n v="147000"/>
    <n v="148162.23000000001"/>
    <n v="126237.76999999999"/>
    <n v="271937.77"/>
    <n v="477"/>
    <n v="1162.23"/>
    <x v="18"/>
    <n v="1500"/>
    <s v="Bengaluru Regional Hub"/>
    <x v="0"/>
  </r>
  <r>
    <n v="102695"/>
    <x v="2688"/>
    <x v="11"/>
    <s v="2025"/>
    <s v="Xpressbees"/>
    <x v="5"/>
    <x v="0"/>
    <x v="4"/>
    <s v="India"/>
    <n v="63"/>
    <n v="1800"/>
    <n v="113400"/>
    <n v="900"/>
    <n v="112500"/>
    <n v="56700"/>
    <n v="56871.31"/>
    <n v="56528.69"/>
    <n v="112328.69"/>
    <n v="1180"/>
    <n v="171.31"/>
    <x v="9"/>
    <n v="900"/>
    <s v="Kolkata Regional Hub"/>
    <x v="4"/>
  </r>
  <r>
    <n v="102696"/>
    <x v="2689"/>
    <x v="5"/>
    <s v="2025"/>
    <s v="Delhivery"/>
    <x v="5"/>
    <x v="2"/>
    <x v="1"/>
    <s v="India"/>
    <n v="62"/>
    <n v="4500"/>
    <n v="279000"/>
    <n v="2000"/>
    <n v="277000"/>
    <n v="155000"/>
    <n v="155818.74"/>
    <n v="123181.26000000001"/>
    <n v="276181.26"/>
    <n v="635"/>
    <n v="818.74"/>
    <x v="6"/>
    <n v="2500"/>
    <s v="Nagpur Central Hub"/>
    <x v="1"/>
  </r>
  <r>
    <n v="102697"/>
    <x v="2690"/>
    <x v="4"/>
    <s v="2025"/>
    <s v="DHL"/>
    <x v="7"/>
    <x v="0"/>
    <x v="1"/>
    <s v="India"/>
    <n v="73"/>
    <n v="850"/>
    <n v="62050"/>
    <n v="300"/>
    <n v="61750"/>
    <n v="40150"/>
    <n v="40566.79"/>
    <n v="21483.21"/>
    <n v="61333.21"/>
    <n v="464"/>
    <n v="416.79"/>
    <x v="13"/>
    <n v="550"/>
    <s v="Nagpur Central Hub"/>
    <x v="1"/>
  </r>
  <r>
    <n v="102698"/>
    <x v="2691"/>
    <x v="5"/>
    <s v="2025"/>
    <s v="Delhivery"/>
    <x v="0"/>
    <x v="0"/>
    <x v="4"/>
    <s v="India"/>
    <n v="90"/>
    <n v="3200"/>
    <n v="288000"/>
    <n v="1200"/>
    <n v="286800"/>
    <n v="180000"/>
    <n v="180481.38"/>
    <n v="107518.62"/>
    <n v="286318.62"/>
    <n v="924"/>
    <n v="481.38"/>
    <x v="0"/>
    <n v="2000"/>
    <s v="Kolkata Regional Hub"/>
    <x v="4"/>
  </r>
  <r>
    <n v="102699"/>
    <x v="2692"/>
    <x v="6"/>
    <s v="2025"/>
    <s v="Delhivery"/>
    <x v="7"/>
    <x v="0"/>
    <x v="2"/>
    <s v="India"/>
    <n v="15"/>
    <n v="1200"/>
    <n v="18000"/>
    <n v="400"/>
    <n v="17600"/>
    <n v="12000"/>
    <n v="14651.92"/>
    <n v="3348.08"/>
    <n v="14948.08"/>
    <n v="1134"/>
    <n v="2651.92"/>
    <x v="15"/>
    <n v="800"/>
    <s v="Mumbai Mega Hub"/>
    <x v="2"/>
  </r>
  <r>
    <n v="102700"/>
    <x v="2693"/>
    <x v="5"/>
    <s v="2025"/>
    <s v="Delhivery"/>
    <x v="6"/>
    <x v="1"/>
    <x v="3"/>
    <s v="India"/>
    <n v="8"/>
    <n v="15000"/>
    <n v="120000"/>
    <n v="5500"/>
    <n v="114500"/>
    <n v="76000"/>
    <n v="76229.61"/>
    <n v="43770.39"/>
    <n v="114270.39"/>
    <n v="743"/>
    <n v="229.61"/>
    <x v="11"/>
    <n v="9500"/>
    <s v="Delhi NCR Mega Hub"/>
    <x v="3"/>
  </r>
  <r>
    <n v="102701"/>
    <x v="2694"/>
    <x v="3"/>
    <s v="2025"/>
    <s v="Ekart"/>
    <x v="0"/>
    <x v="0"/>
    <x v="4"/>
    <s v="India"/>
    <n v="35"/>
    <n v="6500"/>
    <n v="227500"/>
    <n v="2300"/>
    <n v="225200"/>
    <n v="147000"/>
    <n v="147509.54999999999"/>
    <n v="79990.450000000012"/>
    <n v="224690.45"/>
    <n v="397"/>
    <n v="509.55"/>
    <x v="1"/>
    <n v="4200"/>
    <s v="Kolkata Regional Hub"/>
    <x v="4"/>
  </r>
  <r>
    <n v="102702"/>
    <x v="2695"/>
    <x v="7"/>
    <s v="2025"/>
    <s v="FedEx"/>
    <x v="7"/>
    <x v="0"/>
    <x v="4"/>
    <s v="India"/>
    <n v="82"/>
    <n v="850"/>
    <n v="69700"/>
    <n v="300"/>
    <n v="69400"/>
    <n v="45100"/>
    <n v="45719.74"/>
    <n v="23980.260000000002"/>
    <n v="68780.259999999995"/>
    <n v="600"/>
    <n v="619.74"/>
    <x v="13"/>
    <n v="550"/>
    <s v="Kolkata Regional Hub"/>
    <x v="4"/>
  </r>
  <r>
    <n v="102703"/>
    <x v="2696"/>
    <x v="7"/>
    <s v="2025"/>
    <s v="Delhivery"/>
    <x v="1"/>
    <x v="2"/>
    <x v="2"/>
    <s v="India"/>
    <n v="72"/>
    <n v="25000"/>
    <n v="1800000"/>
    <n v="7000"/>
    <n v="1793000"/>
    <n v="1296000"/>
    <n v="1296384.75"/>
    <n v="503615.25"/>
    <n v="1792615.25"/>
    <n v="417"/>
    <n v="384.75"/>
    <x v="17"/>
    <n v="18000"/>
    <s v="Mumbai Mega Hub"/>
    <x v="2"/>
  </r>
  <r>
    <n v="102704"/>
    <x v="2697"/>
    <x v="3"/>
    <s v="2025"/>
    <s v="FedEx"/>
    <x v="0"/>
    <x v="2"/>
    <x v="3"/>
    <s v="India"/>
    <n v="7"/>
    <n v="6500"/>
    <n v="45500"/>
    <n v="2300"/>
    <n v="43200"/>
    <n v="29400"/>
    <n v="30350.52"/>
    <n v="15149.48"/>
    <n v="42249.48"/>
    <n v="385"/>
    <n v="950.52"/>
    <x v="1"/>
    <n v="4200"/>
    <s v="Delhi NCR Mega Hub"/>
    <x v="3"/>
  </r>
  <r>
    <n v="102705"/>
    <x v="2698"/>
    <x v="8"/>
    <s v="2025"/>
    <s v="FedEx"/>
    <x v="3"/>
    <x v="2"/>
    <x v="0"/>
    <s v="India"/>
    <n v="62"/>
    <n v="12000"/>
    <n v="744000"/>
    <n v="4000"/>
    <n v="740000"/>
    <n v="496000"/>
    <n v="497481.18"/>
    <n v="246518.82"/>
    <n v="738518.82"/>
    <n v="469"/>
    <n v="1481.18"/>
    <x v="4"/>
    <n v="8000"/>
    <s v="Bengaluru Regional Hub"/>
    <x v="0"/>
  </r>
  <r>
    <n v="102706"/>
    <x v="2699"/>
    <x v="4"/>
    <s v="2025"/>
    <s v="Amazon Logistics"/>
    <x v="2"/>
    <x v="0"/>
    <x v="0"/>
    <s v="India"/>
    <n v="40"/>
    <n v="450"/>
    <n v="18000"/>
    <n v="250"/>
    <n v="17750"/>
    <n v="8000"/>
    <n v="9924.99"/>
    <n v="8075.01"/>
    <n v="15825.01"/>
    <n v="727"/>
    <n v="1924.99"/>
    <x v="3"/>
    <n v="200"/>
    <s v="Bengaluru Regional Hub"/>
    <x v="0"/>
  </r>
  <r>
    <n v="102707"/>
    <x v="2700"/>
    <x v="0"/>
    <s v="2025"/>
    <s v="Delhivery"/>
    <x v="2"/>
    <x v="1"/>
    <x v="0"/>
    <s v="India"/>
    <n v="56"/>
    <n v="450"/>
    <n v="25200"/>
    <n v="250"/>
    <n v="24950"/>
    <n v="11200"/>
    <n v="11693.99"/>
    <n v="13506.01"/>
    <n v="24456.01"/>
    <n v="352"/>
    <n v="493.99"/>
    <x v="3"/>
    <n v="200"/>
    <s v="Bengaluru Regional Hub"/>
    <x v="0"/>
  </r>
  <r>
    <n v="102708"/>
    <x v="2701"/>
    <x v="4"/>
    <s v="2025"/>
    <s v="Amazon Logistics"/>
    <x v="0"/>
    <x v="1"/>
    <x v="4"/>
    <s v="India"/>
    <n v="98"/>
    <n v="3200"/>
    <n v="313600"/>
    <n v="1200"/>
    <n v="312400"/>
    <n v="196000"/>
    <n v="197163.21"/>
    <n v="116436.79000000001"/>
    <n v="311236.78999999998"/>
    <n v="651"/>
    <n v="1163.21"/>
    <x v="0"/>
    <n v="2000"/>
    <s v="Kolkata Regional Hub"/>
    <x v="4"/>
  </r>
  <r>
    <n v="102709"/>
    <x v="2702"/>
    <x v="6"/>
    <s v="2025"/>
    <s v="Blue Dart"/>
    <x v="0"/>
    <x v="0"/>
    <x v="3"/>
    <s v="India"/>
    <n v="37"/>
    <n v="6500"/>
    <n v="240500"/>
    <n v="2300"/>
    <n v="238200"/>
    <n v="155400"/>
    <n v="155979.82"/>
    <n v="84520.18"/>
    <n v="237620.18"/>
    <n v="771"/>
    <n v="579.82000000000005"/>
    <x v="1"/>
    <n v="4200"/>
    <s v="Delhi NCR Mega Hub"/>
    <x v="3"/>
  </r>
  <r>
    <n v="102710"/>
    <x v="2703"/>
    <x v="0"/>
    <s v="2025"/>
    <s v="FedEx"/>
    <x v="6"/>
    <x v="1"/>
    <x v="1"/>
    <s v="India"/>
    <n v="71"/>
    <n v="15000"/>
    <n v="1065000"/>
    <n v="5500"/>
    <n v="1059500"/>
    <n v="674500"/>
    <n v="675472.45"/>
    <n v="389527.55000000005"/>
    <n v="1058527.55"/>
    <n v="741"/>
    <n v="972.45"/>
    <x v="11"/>
    <n v="9500"/>
    <s v="Nagpur Central Hub"/>
    <x v="1"/>
  </r>
  <r>
    <n v="102711"/>
    <x v="2704"/>
    <x v="6"/>
    <s v="2025"/>
    <s v="Delhivery"/>
    <x v="7"/>
    <x v="1"/>
    <x v="0"/>
    <s v="India"/>
    <n v="94"/>
    <n v="850"/>
    <n v="79900"/>
    <n v="300"/>
    <n v="79600"/>
    <n v="51700"/>
    <n v="52064.18"/>
    <n v="27835.82"/>
    <n v="79235.820000000007"/>
    <n v="390"/>
    <n v="364.18"/>
    <x v="13"/>
    <n v="550"/>
    <s v="Bengaluru Regional Hub"/>
    <x v="0"/>
  </r>
  <r>
    <n v="102712"/>
    <x v="2705"/>
    <x v="5"/>
    <s v="2025"/>
    <s v="Xpressbees"/>
    <x v="3"/>
    <x v="1"/>
    <x v="0"/>
    <s v="India"/>
    <n v="28"/>
    <n v="12000"/>
    <n v="336000"/>
    <n v="4000"/>
    <n v="332000"/>
    <n v="224000"/>
    <n v="225022.79"/>
    <n v="110977.20999999999"/>
    <n v="330977.21000000002"/>
    <n v="707"/>
    <n v="1022.79"/>
    <x v="4"/>
    <n v="8000"/>
    <s v="Bengaluru Regional Hub"/>
    <x v="0"/>
  </r>
  <r>
    <n v="102713"/>
    <x v="2706"/>
    <x v="5"/>
    <s v="2025"/>
    <s v="Shadowfax"/>
    <x v="7"/>
    <x v="1"/>
    <x v="1"/>
    <s v="India"/>
    <n v="23"/>
    <n v="600"/>
    <n v="13800"/>
    <n v="250"/>
    <n v="13550"/>
    <n v="8050"/>
    <n v="8206.16"/>
    <n v="5593.84"/>
    <n v="13393.84"/>
    <n v="757"/>
    <n v="156.16"/>
    <x v="14"/>
    <n v="350"/>
    <s v="Nagpur Central Hub"/>
    <x v="1"/>
  </r>
  <r>
    <n v="102714"/>
    <x v="2707"/>
    <x v="7"/>
    <s v="2025"/>
    <s v="FedEx"/>
    <x v="3"/>
    <x v="0"/>
    <x v="4"/>
    <s v="India"/>
    <n v="8"/>
    <n v="8500"/>
    <n v="68000"/>
    <n v="3000"/>
    <n v="65000"/>
    <n v="44000"/>
    <n v="44430.71"/>
    <n v="23569.29"/>
    <n v="64569.29"/>
    <n v="1091"/>
    <n v="430.71"/>
    <x v="8"/>
    <n v="5500"/>
    <s v="Kolkata Regional Hub"/>
    <x v="4"/>
  </r>
  <r>
    <n v="102715"/>
    <x v="2708"/>
    <x v="9"/>
    <s v="2025"/>
    <s v="Shadowfax"/>
    <x v="7"/>
    <x v="1"/>
    <x v="4"/>
    <s v="India"/>
    <n v="17"/>
    <n v="850"/>
    <n v="14450"/>
    <n v="300"/>
    <n v="14150"/>
    <n v="9350"/>
    <n v="9795.94"/>
    <n v="4654.0599999999995"/>
    <n v="13704.06"/>
    <n v="910"/>
    <n v="445.94"/>
    <x v="13"/>
    <n v="550"/>
    <s v="Kolkata Regional Hub"/>
    <x v="4"/>
  </r>
  <r>
    <n v="102716"/>
    <x v="2709"/>
    <x v="10"/>
    <s v="2025"/>
    <s v="DHL"/>
    <x v="0"/>
    <x v="0"/>
    <x v="4"/>
    <s v="India"/>
    <n v="36"/>
    <n v="3200"/>
    <n v="115200"/>
    <n v="1200"/>
    <n v="114000"/>
    <n v="72000"/>
    <n v="72447.62"/>
    <n v="42752.380000000005"/>
    <n v="113552.38"/>
    <n v="762"/>
    <n v="447.62"/>
    <x v="0"/>
    <n v="2000"/>
    <s v="Kolkata Regional Hub"/>
    <x v="4"/>
  </r>
  <r>
    <n v="102717"/>
    <x v="2710"/>
    <x v="7"/>
    <s v="2025"/>
    <s v="Ekart"/>
    <x v="1"/>
    <x v="1"/>
    <x v="0"/>
    <s v="India"/>
    <n v="95"/>
    <n v="45000"/>
    <n v="4275000"/>
    <n v="13000"/>
    <n v="4262000"/>
    <n v="3040000"/>
    <n v="3040530.58"/>
    <n v="1234469.42"/>
    <n v="4261469.42"/>
    <n v="880"/>
    <n v="530.58000000000004"/>
    <x v="2"/>
    <n v="32000"/>
    <s v="Bengaluru Regional Hub"/>
    <x v="0"/>
  </r>
  <r>
    <n v="102718"/>
    <x v="2711"/>
    <x v="8"/>
    <s v="2025"/>
    <s v="Amazon Logistics"/>
    <x v="1"/>
    <x v="0"/>
    <x v="2"/>
    <s v="India"/>
    <n v="17"/>
    <n v="25000"/>
    <n v="425000"/>
    <n v="7000"/>
    <n v="418000"/>
    <n v="306000"/>
    <n v="306479.98"/>
    <n v="118520.02000000002"/>
    <n v="417520.02"/>
    <n v="1041"/>
    <n v="479.98"/>
    <x v="17"/>
    <n v="18000"/>
    <s v="Mumbai Mega Hub"/>
    <x v="2"/>
  </r>
  <r>
    <n v="102719"/>
    <x v="2712"/>
    <x v="1"/>
    <s v="2025"/>
    <s v="Ecom Express"/>
    <x v="1"/>
    <x v="2"/>
    <x v="4"/>
    <s v="India"/>
    <n v="73"/>
    <n v="45000"/>
    <n v="3285000"/>
    <n v="13000"/>
    <n v="3272000"/>
    <n v="2336000"/>
    <n v="2336999.7000000002"/>
    <n v="948000.29999999981"/>
    <n v="3271000.3"/>
    <n v="1003"/>
    <n v="999.7"/>
    <x v="2"/>
    <n v="32000"/>
    <s v="Kolkata Regional Hub"/>
    <x v="4"/>
  </r>
  <r>
    <n v="102720"/>
    <x v="2713"/>
    <x v="4"/>
    <s v="2025"/>
    <s v="Delhivery"/>
    <x v="2"/>
    <x v="1"/>
    <x v="0"/>
    <s v="India"/>
    <n v="58"/>
    <n v="450"/>
    <n v="26100"/>
    <n v="250"/>
    <n v="25850"/>
    <n v="11600"/>
    <n v="12702.14"/>
    <n v="13397.86"/>
    <n v="24747.86"/>
    <n v="330"/>
    <n v="1102.1400000000001"/>
    <x v="3"/>
    <n v="200"/>
    <s v="Bengaluru Regional Hub"/>
    <x v="0"/>
  </r>
  <r>
    <n v="102721"/>
    <x v="2714"/>
    <x v="11"/>
    <s v="2025"/>
    <s v="Ecom Express"/>
    <x v="5"/>
    <x v="2"/>
    <x v="1"/>
    <s v="India"/>
    <n v="8"/>
    <n v="1800"/>
    <n v="14400"/>
    <n v="900"/>
    <n v="13500"/>
    <n v="7200"/>
    <n v="7976.5"/>
    <n v="6423.5"/>
    <n v="12723.5"/>
    <n v="502"/>
    <n v="776.5"/>
    <x v="9"/>
    <n v="900"/>
    <s v="Nagpur Central Hub"/>
    <x v="1"/>
  </r>
  <r>
    <n v="102722"/>
    <x v="2715"/>
    <x v="2"/>
    <s v="2025"/>
    <s v="Blue Dart"/>
    <x v="5"/>
    <x v="0"/>
    <x v="1"/>
    <s v="India"/>
    <n v="61"/>
    <n v="1800"/>
    <n v="109800"/>
    <n v="900"/>
    <n v="108900"/>
    <n v="54900"/>
    <n v="55854"/>
    <n v="53946"/>
    <n v="107946"/>
    <n v="623"/>
    <n v="954"/>
    <x v="9"/>
    <n v="900"/>
    <s v="Nagpur Central Hub"/>
    <x v="1"/>
  </r>
  <r>
    <n v="102723"/>
    <x v="2716"/>
    <x v="4"/>
    <s v="2025"/>
    <s v="Delhivery"/>
    <x v="3"/>
    <x v="1"/>
    <x v="1"/>
    <s v="India"/>
    <n v="19"/>
    <n v="12000"/>
    <n v="228000"/>
    <n v="4000"/>
    <n v="224000"/>
    <n v="152000"/>
    <n v="152391.64000000001"/>
    <n v="75608.359999999986"/>
    <n v="223608.36"/>
    <n v="367"/>
    <n v="391.64"/>
    <x v="4"/>
    <n v="8000"/>
    <s v="Nagpur Central Hub"/>
    <x v="1"/>
  </r>
  <r>
    <n v="102724"/>
    <x v="2717"/>
    <x v="11"/>
    <s v="2025"/>
    <s v="DHL"/>
    <x v="4"/>
    <x v="0"/>
    <x v="0"/>
    <s v="India"/>
    <n v="60"/>
    <n v="5500"/>
    <n v="330000"/>
    <n v="2000"/>
    <n v="328000"/>
    <n v="210000"/>
    <n v="210720.56"/>
    <n v="119279.44"/>
    <n v="327279.44"/>
    <n v="1178"/>
    <n v="720.56"/>
    <x v="5"/>
    <n v="3500"/>
    <s v="Bengaluru Regional Hub"/>
    <x v="0"/>
  </r>
  <r>
    <n v="102725"/>
    <x v="2718"/>
    <x v="5"/>
    <s v="2025"/>
    <s v="Amazon Logistics"/>
    <x v="7"/>
    <x v="0"/>
    <x v="1"/>
    <s v="India"/>
    <n v="37"/>
    <n v="850"/>
    <n v="31450"/>
    <n v="300"/>
    <n v="31150"/>
    <n v="20350"/>
    <n v="20728.8"/>
    <n v="10721.2"/>
    <n v="30771.200000000001"/>
    <n v="638"/>
    <n v="378.8"/>
    <x v="13"/>
    <n v="550"/>
    <s v="Nagpur Central Hub"/>
    <x v="1"/>
  </r>
  <r>
    <n v="102726"/>
    <x v="2719"/>
    <x v="2"/>
    <s v="2025"/>
    <s v="Amazon Logistics"/>
    <x v="1"/>
    <x v="1"/>
    <x v="3"/>
    <s v="India"/>
    <n v="61"/>
    <n v="25000"/>
    <n v="1525000"/>
    <n v="7000"/>
    <n v="1518000"/>
    <n v="1098000"/>
    <n v="1098382.94"/>
    <n v="426617.06000000006"/>
    <n v="1517617.06"/>
    <n v="338"/>
    <n v="382.94"/>
    <x v="17"/>
    <n v="18000"/>
    <s v="Delhi NCR Mega Hub"/>
    <x v="3"/>
  </r>
  <r>
    <n v="102727"/>
    <x v="2720"/>
    <x v="0"/>
    <s v="2025"/>
    <s v="Shadowfax"/>
    <x v="3"/>
    <x v="0"/>
    <x v="2"/>
    <s v="India"/>
    <n v="93"/>
    <n v="12000"/>
    <n v="1116000"/>
    <n v="4000"/>
    <n v="1112000"/>
    <n v="744000"/>
    <n v="746415.22"/>
    <n v="369584.78"/>
    <n v="1109584.78"/>
    <n v="826"/>
    <n v="2415.2199999999998"/>
    <x v="4"/>
    <n v="8000"/>
    <s v="Mumbai Mega Hub"/>
    <x v="2"/>
  </r>
  <r>
    <n v="102728"/>
    <x v="2721"/>
    <x v="3"/>
    <s v="2025"/>
    <s v="FedEx"/>
    <x v="0"/>
    <x v="0"/>
    <x v="3"/>
    <s v="India"/>
    <n v="70"/>
    <n v="6500"/>
    <n v="455000"/>
    <n v="2300"/>
    <n v="452700"/>
    <n v="294000"/>
    <n v="294507.33"/>
    <n v="160492.66999999998"/>
    <n v="452192.67"/>
    <n v="1034"/>
    <n v="507.33"/>
    <x v="1"/>
    <n v="4200"/>
    <s v="Delhi NCR Mega Hub"/>
    <x v="3"/>
  </r>
  <r>
    <n v="102729"/>
    <x v="2722"/>
    <x v="5"/>
    <s v="2025"/>
    <s v="Delhivery"/>
    <x v="4"/>
    <x v="1"/>
    <x v="1"/>
    <s v="India"/>
    <n v="49"/>
    <n v="5500"/>
    <n v="269500"/>
    <n v="2000"/>
    <n v="267500"/>
    <n v="171500"/>
    <n v="171938.91"/>
    <n v="97561.09"/>
    <n v="267061.09000000003"/>
    <n v="1183"/>
    <n v="438.91"/>
    <x v="5"/>
    <n v="3500"/>
    <s v="Nagpur Central Hub"/>
    <x v="1"/>
  </r>
  <r>
    <n v="102730"/>
    <x v="2723"/>
    <x v="7"/>
    <s v="2025"/>
    <s v="Ekart"/>
    <x v="7"/>
    <x v="1"/>
    <x v="0"/>
    <s v="India"/>
    <n v="32"/>
    <n v="1200"/>
    <n v="38400"/>
    <n v="400"/>
    <n v="38000"/>
    <n v="25600"/>
    <n v="25768.86"/>
    <n v="12631.14"/>
    <n v="37831.14"/>
    <n v="352"/>
    <n v="168.86"/>
    <x v="15"/>
    <n v="800"/>
    <s v="Bengaluru Regional Hub"/>
    <x v="0"/>
  </r>
  <r>
    <n v="102731"/>
    <x v="2724"/>
    <x v="5"/>
    <s v="2025"/>
    <s v="Amazon Logistics"/>
    <x v="5"/>
    <x v="0"/>
    <x v="1"/>
    <s v="India"/>
    <n v="80"/>
    <n v="2800"/>
    <n v="224000"/>
    <n v="1300"/>
    <n v="222700"/>
    <n v="120000"/>
    <n v="120122.25"/>
    <n v="103877.75"/>
    <n v="222577.75"/>
    <n v="730"/>
    <n v="122.25"/>
    <x v="18"/>
    <n v="1500"/>
    <s v="Nagpur Central Hub"/>
    <x v="1"/>
  </r>
  <r>
    <n v="102732"/>
    <x v="2725"/>
    <x v="5"/>
    <s v="2025"/>
    <s v="Ekart"/>
    <x v="0"/>
    <x v="0"/>
    <x v="1"/>
    <s v="India"/>
    <n v="95"/>
    <n v="3200"/>
    <n v="304000"/>
    <n v="1200"/>
    <n v="302800"/>
    <n v="190000"/>
    <n v="192639.32"/>
    <n v="111360.68"/>
    <n v="300160.68"/>
    <n v="736"/>
    <n v="2639.32"/>
    <x v="0"/>
    <n v="2000"/>
    <s v="Nagpur Central Hub"/>
    <x v="1"/>
  </r>
  <r>
    <n v="102733"/>
    <x v="2726"/>
    <x v="7"/>
    <s v="2025"/>
    <s v="FedEx"/>
    <x v="3"/>
    <x v="2"/>
    <x v="0"/>
    <s v="India"/>
    <n v="57"/>
    <n v="8500"/>
    <n v="484500"/>
    <n v="3000"/>
    <n v="481500"/>
    <n v="313500"/>
    <n v="314045.78000000003"/>
    <n v="170454.21999999997"/>
    <n v="480954.22"/>
    <n v="1116"/>
    <n v="545.78"/>
    <x v="8"/>
    <n v="5500"/>
    <s v="Bengaluru Regional Hub"/>
    <x v="0"/>
  </r>
  <r>
    <n v="102734"/>
    <x v="2727"/>
    <x v="7"/>
    <s v="2025"/>
    <s v="Amazon Logistics"/>
    <x v="5"/>
    <x v="1"/>
    <x v="3"/>
    <s v="India"/>
    <n v="38"/>
    <n v="1800"/>
    <n v="68400"/>
    <n v="900"/>
    <n v="67500"/>
    <n v="34200"/>
    <n v="34818.86"/>
    <n v="33581.14"/>
    <n v="66881.14"/>
    <n v="677"/>
    <n v="618.86"/>
    <x v="9"/>
    <n v="900"/>
    <s v="Delhi NCR Mega Hub"/>
    <x v="3"/>
  </r>
  <r>
    <n v="102735"/>
    <x v="2728"/>
    <x v="1"/>
    <s v="2025"/>
    <s v="DHL"/>
    <x v="2"/>
    <x v="1"/>
    <x v="4"/>
    <s v="India"/>
    <n v="66"/>
    <n v="450"/>
    <n v="29700"/>
    <n v="250"/>
    <n v="29450"/>
    <n v="13200"/>
    <n v="13489.02"/>
    <n v="16210.98"/>
    <n v="29160.98"/>
    <n v="778"/>
    <n v="289.02"/>
    <x v="3"/>
    <n v="200"/>
    <s v="Kolkata Regional Hub"/>
    <x v="4"/>
  </r>
  <r>
    <n v="102736"/>
    <x v="2729"/>
    <x v="4"/>
    <s v="2025"/>
    <s v="Amazon Logistics"/>
    <x v="2"/>
    <x v="0"/>
    <x v="3"/>
    <s v="India"/>
    <n v="83"/>
    <n v="2500"/>
    <n v="207500"/>
    <n v="1000"/>
    <n v="206500"/>
    <n v="124500"/>
    <n v="124729.13"/>
    <n v="82770.87"/>
    <n v="206270.87"/>
    <n v="359"/>
    <n v="229.13"/>
    <x v="12"/>
    <n v="1500"/>
    <s v="Delhi NCR Mega Hub"/>
    <x v="3"/>
  </r>
  <r>
    <n v="102737"/>
    <x v="2730"/>
    <x v="11"/>
    <s v="2025"/>
    <s v="Blue Dart"/>
    <x v="7"/>
    <x v="0"/>
    <x v="4"/>
    <s v="India"/>
    <n v="66"/>
    <n v="1200"/>
    <n v="79200"/>
    <n v="400"/>
    <n v="78800"/>
    <n v="52800"/>
    <n v="53398.5"/>
    <n v="25801.5"/>
    <n v="78201.5"/>
    <n v="743"/>
    <n v="598.5"/>
    <x v="15"/>
    <n v="800"/>
    <s v="Kolkata Regional Hub"/>
    <x v="4"/>
  </r>
  <r>
    <n v="102738"/>
    <x v="2731"/>
    <x v="2"/>
    <s v="2025"/>
    <s v="Blue Dart"/>
    <x v="2"/>
    <x v="1"/>
    <x v="2"/>
    <s v="India"/>
    <n v="56"/>
    <n v="450"/>
    <n v="25200"/>
    <n v="250"/>
    <n v="24950"/>
    <n v="11200"/>
    <n v="11384.18"/>
    <n v="13815.82"/>
    <n v="24765.82"/>
    <n v="428"/>
    <n v="184.18"/>
    <x v="3"/>
    <n v="200"/>
    <s v="Mumbai Mega Hub"/>
    <x v="2"/>
  </r>
  <r>
    <n v="102739"/>
    <x v="2732"/>
    <x v="5"/>
    <s v="2025"/>
    <s v="Ekart"/>
    <x v="2"/>
    <x v="0"/>
    <x v="4"/>
    <s v="India"/>
    <n v="96"/>
    <n v="2500"/>
    <n v="240000"/>
    <n v="1000"/>
    <n v="239000"/>
    <n v="144000"/>
    <n v="144264.37"/>
    <n v="95735.63"/>
    <n v="238735.63"/>
    <n v="930"/>
    <n v="264.37"/>
    <x v="12"/>
    <n v="1500"/>
    <s v="Kolkata Regional Hub"/>
    <x v="4"/>
  </r>
  <r>
    <n v="102740"/>
    <x v="2733"/>
    <x v="9"/>
    <s v="2025"/>
    <s v="Xpressbees"/>
    <x v="5"/>
    <x v="0"/>
    <x v="3"/>
    <s v="India"/>
    <n v="61"/>
    <n v="1800"/>
    <n v="109800"/>
    <n v="900"/>
    <n v="108900"/>
    <n v="54900"/>
    <n v="55346.43"/>
    <n v="54453.57"/>
    <n v="108453.57"/>
    <n v="741"/>
    <n v="446.43"/>
    <x v="9"/>
    <n v="900"/>
    <s v="Delhi NCR Mega Hub"/>
    <x v="3"/>
  </r>
  <r>
    <n v="102741"/>
    <x v="2734"/>
    <x v="9"/>
    <s v="2025"/>
    <s v="Ekart"/>
    <x v="2"/>
    <x v="2"/>
    <x v="0"/>
    <s v="India"/>
    <n v="9"/>
    <n v="450"/>
    <n v="4050"/>
    <n v="250"/>
    <n v="3800"/>
    <n v="1800"/>
    <n v="2787.29"/>
    <n v="1262.71"/>
    <n v="2812.71"/>
    <n v="446"/>
    <n v="987.29"/>
    <x v="3"/>
    <n v="200"/>
    <s v="Bengaluru Regional Hub"/>
    <x v="0"/>
  </r>
  <r>
    <n v="102742"/>
    <x v="2735"/>
    <x v="3"/>
    <s v="2025"/>
    <s v="Delhivery"/>
    <x v="3"/>
    <x v="0"/>
    <x v="2"/>
    <s v="India"/>
    <n v="2"/>
    <n v="12000"/>
    <n v="24000"/>
    <n v="4000"/>
    <n v="20000"/>
    <n v="16000"/>
    <n v="16283.55"/>
    <n v="7716.4500000000007"/>
    <n v="19716.45"/>
    <n v="778"/>
    <n v="283.55"/>
    <x v="4"/>
    <n v="8000"/>
    <s v="Mumbai Mega Hub"/>
    <x v="2"/>
  </r>
  <r>
    <n v="102743"/>
    <x v="2736"/>
    <x v="9"/>
    <s v="2025"/>
    <s v="Amazon Logistics"/>
    <x v="3"/>
    <x v="2"/>
    <x v="3"/>
    <s v="India"/>
    <n v="60"/>
    <n v="8500"/>
    <n v="510000"/>
    <n v="3000"/>
    <n v="507000"/>
    <n v="330000"/>
    <n v="330802.82"/>
    <n v="179197.18"/>
    <n v="506197.18"/>
    <n v="864"/>
    <n v="802.82"/>
    <x v="8"/>
    <n v="5500"/>
    <s v="Delhi NCR Mega Hub"/>
    <x v="3"/>
  </r>
  <r>
    <n v="102744"/>
    <x v="2737"/>
    <x v="4"/>
    <s v="2025"/>
    <s v="Amazon Logistics"/>
    <x v="6"/>
    <x v="0"/>
    <x v="3"/>
    <s v="India"/>
    <n v="18"/>
    <n v="4500"/>
    <n v="81000"/>
    <n v="1700"/>
    <n v="79300"/>
    <n v="50400"/>
    <n v="51557.36"/>
    <n v="29442.639999999999"/>
    <n v="78142.64"/>
    <n v="748"/>
    <n v="1157.3599999999999"/>
    <x v="7"/>
    <n v="2800"/>
    <s v="Delhi NCR Mega Hub"/>
    <x v="3"/>
  </r>
  <r>
    <n v="102745"/>
    <x v="2738"/>
    <x v="3"/>
    <s v="2025"/>
    <s v="DHL"/>
    <x v="4"/>
    <x v="2"/>
    <x v="0"/>
    <s v="India"/>
    <n v="58"/>
    <n v="5500"/>
    <n v="319000"/>
    <n v="2000"/>
    <n v="317000"/>
    <n v="203000"/>
    <n v="203831.51"/>
    <n v="115168.48999999999"/>
    <n v="316168.49"/>
    <n v="435"/>
    <n v="831.51"/>
    <x v="5"/>
    <n v="3500"/>
    <s v="Bengaluru Regional Hub"/>
    <x v="0"/>
  </r>
  <r>
    <n v="102746"/>
    <x v="2739"/>
    <x v="8"/>
    <s v="2025"/>
    <s v="Ekart"/>
    <x v="0"/>
    <x v="2"/>
    <x v="2"/>
    <s v="India"/>
    <n v="39"/>
    <n v="6500"/>
    <n v="253500"/>
    <n v="2300"/>
    <n v="251200"/>
    <n v="163800"/>
    <n v="164250.12"/>
    <n v="89249.88"/>
    <n v="250749.88"/>
    <n v="669"/>
    <n v="450.12"/>
    <x v="1"/>
    <n v="4200"/>
    <s v="Mumbai Mega Hub"/>
    <x v="2"/>
  </r>
  <r>
    <n v="102747"/>
    <x v="2740"/>
    <x v="8"/>
    <s v="2025"/>
    <s v="Amazon Logistics"/>
    <x v="2"/>
    <x v="2"/>
    <x v="4"/>
    <s v="India"/>
    <n v="63"/>
    <n v="450"/>
    <n v="28350"/>
    <n v="250"/>
    <n v="28100"/>
    <n v="12600"/>
    <n v="13126.7"/>
    <n v="15223.3"/>
    <n v="27573.3"/>
    <n v="508"/>
    <n v="526.70000000000005"/>
    <x v="3"/>
    <n v="200"/>
    <s v="Kolkata Regional Hub"/>
    <x v="4"/>
  </r>
  <r>
    <n v="102748"/>
    <x v="2741"/>
    <x v="4"/>
    <s v="2025"/>
    <s v="Delhivery"/>
    <x v="1"/>
    <x v="1"/>
    <x v="1"/>
    <s v="India"/>
    <n v="10"/>
    <n v="45000"/>
    <n v="450000"/>
    <n v="13000"/>
    <n v="437000"/>
    <n v="320000"/>
    <n v="320675"/>
    <n v="129325"/>
    <n v="436325"/>
    <n v="1013"/>
    <n v="675"/>
    <x v="2"/>
    <n v="32000"/>
    <s v="Nagpur Central Hub"/>
    <x v="1"/>
  </r>
  <r>
    <n v="102749"/>
    <x v="2742"/>
    <x v="9"/>
    <s v="2025"/>
    <s v="Shadowfax"/>
    <x v="6"/>
    <x v="0"/>
    <x v="4"/>
    <s v="India"/>
    <n v="56"/>
    <n v="15000"/>
    <n v="840000"/>
    <n v="5500"/>
    <n v="834500"/>
    <n v="532000"/>
    <n v="532990.19999999995"/>
    <n v="307009.80000000005"/>
    <n v="833509.8"/>
    <n v="485"/>
    <n v="990.2"/>
    <x v="11"/>
    <n v="9500"/>
    <s v="Kolkata Regional Hub"/>
    <x v="4"/>
  </r>
  <r>
    <n v="102750"/>
    <x v="2743"/>
    <x v="0"/>
    <s v="2025"/>
    <s v="DHL"/>
    <x v="6"/>
    <x v="0"/>
    <x v="2"/>
    <s v="India"/>
    <n v="29"/>
    <n v="4500"/>
    <n v="130500"/>
    <n v="1700"/>
    <n v="128800"/>
    <n v="81200"/>
    <n v="82124.490000000005"/>
    <n v="48375.509999999995"/>
    <n v="127875.51"/>
    <n v="645"/>
    <n v="924.49"/>
    <x v="7"/>
    <n v="2800"/>
    <s v="Mumbai Mega Hub"/>
    <x v="2"/>
  </r>
  <r>
    <n v="102751"/>
    <x v="2744"/>
    <x v="3"/>
    <s v="2025"/>
    <s v="Amazon Logistics"/>
    <x v="7"/>
    <x v="2"/>
    <x v="1"/>
    <s v="India"/>
    <n v="10"/>
    <n v="850"/>
    <n v="8500"/>
    <n v="300"/>
    <n v="8200"/>
    <n v="5500"/>
    <n v="6233.8"/>
    <n v="2266.1999999999998"/>
    <n v="7466.2"/>
    <n v="828"/>
    <n v="733.8"/>
    <x v="13"/>
    <n v="550"/>
    <s v="Nagpur Central Hub"/>
    <x v="1"/>
  </r>
  <r>
    <n v="102752"/>
    <x v="2745"/>
    <x v="5"/>
    <s v="2025"/>
    <s v="Blue Dart"/>
    <x v="1"/>
    <x v="2"/>
    <x v="1"/>
    <s v="India"/>
    <n v="86"/>
    <n v="25000"/>
    <n v="2150000"/>
    <n v="7000"/>
    <n v="2143000"/>
    <n v="1548000"/>
    <n v="1548695.79"/>
    <n v="601304.21"/>
    <n v="2142304.21"/>
    <n v="923"/>
    <n v="695.79"/>
    <x v="17"/>
    <n v="18000"/>
    <s v="Nagpur Central Hub"/>
    <x v="1"/>
  </r>
  <r>
    <n v="102753"/>
    <x v="2746"/>
    <x v="8"/>
    <s v="2025"/>
    <s v="DHL"/>
    <x v="3"/>
    <x v="1"/>
    <x v="2"/>
    <s v="India"/>
    <n v="45"/>
    <n v="8500"/>
    <n v="382500"/>
    <n v="3000"/>
    <n v="379500"/>
    <n v="247500"/>
    <n v="248152.16"/>
    <n v="134347.84"/>
    <n v="378847.84"/>
    <n v="737"/>
    <n v="652.16"/>
    <x v="8"/>
    <n v="5500"/>
    <s v="Mumbai Mega Hub"/>
    <x v="2"/>
  </r>
  <r>
    <n v="102754"/>
    <x v="2747"/>
    <x v="0"/>
    <s v="2025"/>
    <s v="Ecom Express"/>
    <x v="5"/>
    <x v="0"/>
    <x v="2"/>
    <s v="India"/>
    <n v="71"/>
    <n v="2800"/>
    <n v="198800"/>
    <n v="1300"/>
    <n v="197500"/>
    <n v="106500"/>
    <n v="107264.74"/>
    <n v="91535.26"/>
    <n v="196735.26"/>
    <n v="1027"/>
    <n v="764.74"/>
    <x v="18"/>
    <n v="1500"/>
    <s v="Mumbai Mega Hub"/>
    <x v="2"/>
  </r>
  <r>
    <n v="102755"/>
    <x v="2748"/>
    <x v="1"/>
    <s v="2025"/>
    <s v="Ecom Express"/>
    <x v="2"/>
    <x v="1"/>
    <x v="1"/>
    <s v="India"/>
    <n v="63"/>
    <n v="2500"/>
    <n v="157500"/>
    <n v="1000"/>
    <n v="156500"/>
    <n v="94500"/>
    <n v="95325.32"/>
    <n v="62174.679999999993"/>
    <n v="155674.68"/>
    <n v="375"/>
    <n v="825.32"/>
    <x v="12"/>
    <n v="1500"/>
    <s v="Nagpur Central Hub"/>
    <x v="1"/>
  </r>
  <r>
    <n v="102756"/>
    <x v="2749"/>
    <x v="4"/>
    <s v="2025"/>
    <s v="FedEx"/>
    <x v="1"/>
    <x v="0"/>
    <x v="2"/>
    <s v="India"/>
    <n v="34"/>
    <n v="25000"/>
    <n v="850000"/>
    <n v="7000"/>
    <n v="843000"/>
    <n v="612000"/>
    <n v="612483.38"/>
    <n v="237516.62"/>
    <n v="842516.62"/>
    <n v="397"/>
    <n v="483.38"/>
    <x v="17"/>
    <n v="18000"/>
    <s v="Mumbai Mega Hub"/>
    <x v="2"/>
  </r>
  <r>
    <n v="102757"/>
    <x v="2750"/>
    <x v="5"/>
    <s v="2025"/>
    <s v="Xpressbees"/>
    <x v="3"/>
    <x v="2"/>
    <x v="0"/>
    <s v="India"/>
    <n v="78"/>
    <n v="8500"/>
    <n v="663000"/>
    <n v="3000"/>
    <n v="660000"/>
    <n v="429000"/>
    <n v="429845.91"/>
    <n v="233154.09000000003"/>
    <n v="659154.09"/>
    <n v="947"/>
    <n v="845.91"/>
    <x v="8"/>
    <n v="5500"/>
    <s v="Bengaluru Regional Hub"/>
    <x v="0"/>
  </r>
  <r>
    <n v="102758"/>
    <x v="2751"/>
    <x v="9"/>
    <s v="2025"/>
    <s v="Ekart"/>
    <x v="1"/>
    <x v="1"/>
    <x v="1"/>
    <s v="India"/>
    <n v="98"/>
    <n v="45000"/>
    <n v="4410000"/>
    <n v="13000"/>
    <n v="4397000"/>
    <n v="3136000"/>
    <n v="3136269.99"/>
    <n v="1273730.0099999998"/>
    <n v="4396730.01"/>
    <n v="566"/>
    <n v="269.99"/>
    <x v="2"/>
    <n v="32000"/>
    <s v="Nagpur Central Hub"/>
    <x v="1"/>
  </r>
  <r>
    <n v="102759"/>
    <x v="2752"/>
    <x v="7"/>
    <s v="2025"/>
    <s v="Xpressbees"/>
    <x v="4"/>
    <x v="0"/>
    <x v="2"/>
    <s v="India"/>
    <n v="33"/>
    <n v="5500"/>
    <n v="181500"/>
    <n v="2000"/>
    <n v="179500"/>
    <n v="115500"/>
    <n v="115773.24"/>
    <n v="65726.759999999995"/>
    <n v="179226.76"/>
    <n v="505"/>
    <n v="273.24"/>
    <x v="5"/>
    <n v="3500"/>
    <s v="Mumbai Mega Hub"/>
    <x v="2"/>
  </r>
  <r>
    <n v="102760"/>
    <x v="2753"/>
    <x v="1"/>
    <s v="2025"/>
    <s v="Ecom Express"/>
    <x v="6"/>
    <x v="2"/>
    <x v="3"/>
    <s v="India"/>
    <n v="43"/>
    <n v="15000"/>
    <n v="645000"/>
    <n v="5500"/>
    <n v="639500"/>
    <n v="408500"/>
    <n v="408671.12"/>
    <n v="236328.88"/>
    <n v="639328.88"/>
    <n v="953"/>
    <n v="171.12"/>
    <x v="11"/>
    <n v="9500"/>
    <s v="Delhi NCR Mega Hub"/>
    <x v="3"/>
  </r>
  <r>
    <n v="102761"/>
    <x v="2754"/>
    <x v="4"/>
    <s v="2025"/>
    <s v="FedEx"/>
    <x v="5"/>
    <x v="2"/>
    <x v="4"/>
    <s v="India"/>
    <n v="36"/>
    <n v="1800"/>
    <n v="64800"/>
    <n v="900"/>
    <n v="63900"/>
    <n v="32400"/>
    <n v="32981.78"/>
    <n v="31818.22"/>
    <n v="63318.22"/>
    <n v="719"/>
    <n v="581.78"/>
    <x v="9"/>
    <n v="900"/>
    <s v="Kolkata Regional Hub"/>
    <x v="4"/>
  </r>
  <r>
    <n v="102762"/>
    <x v="2755"/>
    <x v="0"/>
    <s v="2025"/>
    <s v="Blue Dart"/>
    <x v="4"/>
    <x v="0"/>
    <x v="1"/>
    <s v="India"/>
    <n v="81"/>
    <n v="1500"/>
    <n v="121500"/>
    <n v="700"/>
    <n v="120800"/>
    <n v="64800"/>
    <n v="65136.56"/>
    <n v="56363.44"/>
    <n v="120463.44"/>
    <n v="1152"/>
    <n v="336.56"/>
    <x v="10"/>
    <n v="800"/>
    <s v="Nagpur Central Hub"/>
    <x v="1"/>
  </r>
  <r>
    <n v="102763"/>
    <x v="2756"/>
    <x v="4"/>
    <s v="2025"/>
    <s v="Shadowfax"/>
    <x v="1"/>
    <x v="0"/>
    <x v="1"/>
    <s v="India"/>
    <n v="21"/>
    <n v="25000"/>
    <n v="525000"/>
    <n v="7000"/>
    <n v="518000"/>
    <n v="378000"/>
    <n v="379038.02"/>
    <n v="145961.97999999998"/>
    <n v="516961.98"/>
    <n v="571"/>
    <n v="1038.02"/>
    <x v="17"/>
    <n v="18000"/>
    <s v="Nagpur Central Hub"/>
    <x v="1"/>
  </r>
  <r>
    <n v="102764"/>
    <x v="2757"/>
    <x v="6"/>
    <s v="2025"/>
    <s v="FedEx"/>
    <x v="6"/>
    <x v="2"/>
    <x v="0"/>
    <s v="India"/>
    <n v="32"/>
    <n v="15000"/>
    <n v="480000"/>
    <n v="5500"/>
    <n v="474500"/>
    <n v="304000"/>
    <n v="305108.53999999998"/>
    <n v="174891.46000000002"/>
    <n v="473391.46"/>
    <n v="1012"/>
    <n v="1108.54"/>
    <x v="11"/>
    <n v="9500"/>
    <s v="Bengaluru Regional Hub"/>
    <x v="0"/>
  </r>
  <r>
    <n v="102765"/>
    <x v="2758"/>
    <x v="8"/>
    <s v="2025"/>
    <s v="Delhivery"/>
    <x v="4"/>
    <x v="0"/>
    <x v="1"/>
    <s v="India"/>
    <n v="38"/>
    <n v="1500"/>
    <n v="57000"/>
    <n v="700"/>
    <n v="56300"/>
    <n v="30400"/>
    <n v="31036.560000000001"/>
    <n v="25963.439999999999"/>
    <n v="55663.44"/>
    <n v="928"/>
    <n v="636.55999999999995"/>
    <x v="10"/>
    <n v="800"/>
    <s v="Nagpur Central Hub"/>
    <x v="1"/>
  </r>
  <r>
    <n v="102766"/>
    <x v="2759"/>
    <x v="0"/>
    <s v="2025"/>
    <s v="Blue Dart"/>
    <x v="2"/>
    <x v="2"/>
    <x v="3"/>
    <s v="India"/>
    <n v="39"/>
    <n v="2500"/>
    <n v="97500"/>
    <n v="1000"/>
    <n v="96500"/>
    <n v="58500"/>
    <n v="59172.78"/>
    <n v="38327.22"/>
    <n v="95827.22"/>
    <n v="534"/>
    <n v="672.78"/>
    <x v="12"/>
    <n v="1500"/>
    <s v="Delhi NCR Mega Hub"/>
    <x v="3"/>
  </r>
  <r>
    <n v="102767"/>
    <x v="2760"/>
    <x v="0"/>
    <s v="2025"/>
    <s v="DHL"/>
    <x v="6"/>
    <x v="1"/>
    <x v="3"/>
    <s v="India"/>
    <n v="7"/>
    <n v="15000"/>
    <n v="105000"/>
    <n v="5500"/>
    <n v="99500"/>
    <n v="66500"/>
    <n v="67454.460000000006"/>
    <n v="37545.539999999994"/>
    <n v="98545.54"/>
    <n v="356"/>
    <n v="954.46"/>
    <x v="11"/>
    <n v="9500"/>
    <s v="Delhi NCR Mega Hub"/>
    <x v="3"/>
  </r>
  <r>
    <n v="102768"/>
    <x v="2761"/>
    <x v="2"/>
    <s v="2025"/>
    <s v="Shadowfax"/>
    <x v="2"/>
    <x v="1"/>
    <x v="2"/>
    <s v="India"/>
    <n v="26"/>
    <n v="450"/>
    <n v="11700"/>
    <n v="250"/>
    <n v="11450"/>
    <n v="5200"/>
    <n v="5787.26"/>
    <n v="5912.74"/>
    <n v="10862.74"/>
    <n v="483"/>
    <n v="587.26"/>
    <x v="3"/>
    <n v="200"/>
    <s v="Mumbai Mega Hub"/>
    <x v="2"/>
  </r>
  <r>
    <n v="102769"/>
    <x v="2762"/>
    <x v="2"/>
    <s v="2025"/>
    <s v="Blue Dart"/>
    <x v="5"/>
    <x v="1"/>
    <x v="1"/>
    <s v="India"/>
    <n v="36"/>
    <n v="2800"/>
    <n v="100800"/>
    <n v="1300"/>
    <n v="99500"/>
    <n v="54000"/>
    <n v="54476.77"/>
    <n v="46323.23"/>
    <n v="99023.23"/>
    <n v="517"/>
    <n v="476.77"/>
    <x v="18"/>
    <n v="1500"/>
    <s v="Nagpur Central Hub"/>
    <x v="1"/>
  </r>
  <r>
    <n v="102770"/>
    <x v="2763"/>
    <x v="10"/>
    <s v="2025"/>
    <s v="DHL"/>
    <x v="6"/>
    <x v="1"/>
    <x v="4"/>
    <s v="India"/>
    <n v="74"/>
    <n v="15000"/>
    <n v="1110000"/>
    <n v="5500"/>
    <n v="1104500"/>
    <n v="703000"/>
    <n v="703291.88"/>
    <n v="406708.12"/>
    <n v="1104208.1200000001"/>
    <n v="1074"/>
    <n v="291.88"/>
    <x v="11"/>
    <n v="9500"/>
    <s v="Kolkata Regional Hub"/>
    <x v="4"/>
  </r>
  <r>
    <n v="102771"/>
    <x v="2764"/>
    <x v="8"/>
    <s v="2025"/>
    <s v="Xpressbees"/>
    <x v="4"/>
    <x v="2"/>
    <x v="4"/>
    <s v="India"/>
    <n v="37"/>
    <n v="1500"/>
    <n v="55500"/>
    <n v="700"/>
    <n v="54800"/>
    <n v="29600"/>
    <n v="30783.919999999998"/>
    <n v="24716.080000000002"/>
    <n v="53616.08"/>
    <n v="388"/>
    <n v="1183.92"/>
    <x v="10"/>
    <n v="800"/>
    <s v="Kolkata Regional Hub"/>
    <x v="4"/>
  </r>
  <r>
    <n v="102772"/>
    <x v="2765"/>
    <x v="0"/>
    <s v="2025"/>
    <s v="Ecom Express"/>
    <x v="1"/>
    <x v="1"/>
    <x v="1"/>
    <s v="India"/>
    <n v="63"/>
    <n v="45000"/>
    <n v="2835000"/>
    <n v="13000"/>
    <n v="2822000"/>
    <n v="2016000"/>
    <n v="2016452.72"/>
    <n v="818547.28"/>
    <n v="2821547.28"/>
    <n v="444"/>
    <n v="452.72"/>
    <x v="2"/>
    <n v="32000"/>
    <s v="Nagpur Central Hub"/>
    <x v="1"/>
  </r>
  <r>
    <n v="102773"/>
    <x v="2766"/>
    <x v="10"/>
    <s v="2025"/>
    <s v="Blue Dart"/>
    <x v="6"/>
    <x v="1"/>
    <x v="1"/>
    <s v="India"/>
    <n v="69"/>
    <n v="15000"/>
    <n v="1035000"/>
    <n v="5500"/>
    <n v="1029500"/>
    <n v="655500"/>
    <n v="656104.16"/>
    <n v="378895.83999999997"/>
    <n v="1028895.84"/>
    <n v="1151"/>
    <n v="604.16"/>
    <x v="11"/>
    <n v="9500"/>
    <s v="Nagpur Central Hub"/>
    <x v="1"/>
  </r>
  <r>
    <n v="102774"/>
    <x v="2767"/>
    <x v="9"/>
    <s v="2025"/>
    <s v="Ecom Express"/>
    <x v="3"/>
    <x v="2"/>
    <x v="0"/>
    <s v="India"/>
    <n v="55"/>
    <n v="8500"/>
    <n v="467500"/>
    <n v="3000"/>
    <n v="464500"/>
    <n v="302500"/>
    <n v="303553.3"/>
    <n v="163946.70000000001"/>
    <n v="463446.7"/>
    <n v="367"/>
    <n v="1053.3"/>
    <x v="8"/>
    <n v="5500"/>
    <s v="Bengaluru Regional Hub"/>
    <x v="0"/>
  </r>
  <r>
    <n v="102775"/>
    <x v="2768"/>
    <x v="4"/>
    <s v="2025"/>
    <s v="Ecom Express"/>
    <x v="7"/>
    <x v="1"/>
    <x v="1"/>
    <s v="India"/>
    <n v="29"/>
    <n v="1200"/>
    <n v="34800"/>
    <n v="400"/>
    <n v="34400"/>
    <n v="23200"/>
    <n v="26059.489999999998"/>
    <n v="8740.510000000002"/>
    <n v="31540.510000000002"/>
    <n v="489"/>
    <n v="2859.49"/>
    <x v="15"/>
    <n v="800"/>
    <s v="Nagpur Central Hub"/>
    <x v="1"/>
  </r>
  <r>
    <n v="102776"/>
    <x v="2769"/>
    <x v="2"/>
    <s v="2025"/>
    <s v="Blue Dart"/>
    <x v="3"/>
    <x v="0"/>
    <x v="4"/>
    <s v="India"/>
    <n v="46"/>
    <n v="8500"/>
    <n v="391000"/>
    <n v="3000"/>
    <n v="388000"/>
    <n v="253000"/>
    <n v="253280.69"/>
    <n v="137719.31"/>
    <n v="387719.31"/>
    <n v="555"/>
    <n v="280.69"/>
    <x v="8"/>
    <n v="5500"/>
    <s v="Kolkata Regional Hub"/>
    <x v="4"/>
  </r>
  <r>
    <n v="102777"/>
    <x v="2770"/>
    <x v="6"/>
    <s v="2025"/>
    <s v="Blue Dart"/>
    <x v="3"/>
    <x v="0"/>
    <x v="4"/>
    <s v="India"/>
    <n v="37"/>
    <n v="12000"/>
    <n v="444000"/>
    <n v="4000"/>
    <n v="440000"/>
    <n v="296000"/>
    <n v="296512.88"/>
    <n v="147487.12"/>
    <n v="439487.12"/>
    <n v="881"/>
    <n v="512.88"/>
    <x v="4"/>
    <n v="8000"/>
    <s v="Kolkata Regional Hub"/>
    <x v="4"/>
  </r>
  <r>
    <n v="102778"/>
    <x v="2771"/>
    <x v="7"/>
    <s v="2025"/>
    <s v="Amazon Logistics"/>
    <x v="3"/>
    <x v="1"/>
    <x v="3"/>
    <s v="India"/>
    <n v="12"/>
    <n v="12000"/>
    <n v="144000"/>
    <n v="4000"/>
    <n v="140000"/>
    <n v="96000"/>
    <n v="98303.78"/>
    <n v="45696.22"/>
    <n v="137696.22"/>
    <n v="300"/>
    <n v="2303.7800000000002"/>
    <x v="4"/>
    <n v="8000"/>
    <s v="Delhi NCR Mega Hub"/>
    <x v="3"/>
  </r>
  <r>
    <n v="102779"/>
    <x v="2772"/>
    <x v="11"/>
    <s v="2025"/>
    <s v="Amazon Logistics"/>
    <x v="7"/>
    <x v="2"/>
    <x v="1"/>
    <s v="India"/>
    <n v="61"/>
    <n v="1200"/>
    <n v="73200"/>
    <n v="400"/>
    <n v="72800"/>
    <n v="48800"/>
    <n v="49104"/>
    <n v="24096"/>
    <n v="72496"/>
    <n v="801"/>
    <n v="304"/>
    <x v="15"/>
    <n v="800"/>
    <s v="Nagpur Central Hub"/>
    <x v="1"/>
  </r>
  <r>
    <n v="102780"/>
    <x v="2773"/>
    <x v="4"/>
    <s v="2025"/>
    <s v="FedEx"/>
    <x v="5"/>
    <x v="0"/>
    <x v="0"/>
    <s v="India"/>
    <n v="80"/>
    <n v="2800"/>
    <n v="224000"/>
    <n v="1300"/>
    <n v="222700"/>
    <n v="120000"/>
    <n v="120596.08"/>
    <n v="103403.92"/>
    <n v="222103.92"/>
    <n v="1101"/>
    <n v="596.08000000000004"/>
    <x v="18"/>
    <n v="1500"/>
    <s v="Bengaluru Regional Hub"/>
    <x v="0"/>
  </r>
  <r>
    <n v="102781"/>
    <x v="2774"/>
    <x v="11"/>
    <s v="2025"/>
    <s v="Amazon Logistics"/>
    <x v="3"/>
    <x v="2"/>
    <x v="0"/>
    <s v="India"/>
    <n v="94"/>
    <n v="8500"/>
    <n v="799000"/>
    <n v="3000"/>
    <n v="796000"/>
    <n v="517000"/>
    <n v="517562.42"/>
    <n v="281437.58"/>
    <n v="795437.58"/>
    <n v="364"/>
    <n v="562.41999999999996"/>
    <x v="8"/>
    <n v="5500"/>
    <s v="Bengaluru Regional Hub"/>
    <x v="0"/>
  </r>
  <r>
    <n v="102782"/>
    <x v="2775"/>
    <x v="3"/>
    <s v="2025"/>
    <s v="Ekart"/>
    <x v="7"/>
    <x v="0"/>
    <x v="2"/>
    <s v="India"/>
    <n v="69"/>
    <n v="1200"/>
    <n v="82800"/>
    <n v="400"/>
    <n v="82400"/>
    <n v="55200"/>
    <n v="56244.88"/>
    <n v="26555.120000000003"/>
    <n v="81355.12"/>
    <n v="984"/>
    <n v="1044.8800000000001"/>
    <x v="15"/>
    <n v="800"/>
    <s v="Mumbai Mega Hub"/>
    <x v="2"/>
  </r>
  <r>
    <n v="102783"/>
    <x v="2776"/>
    <x v="6"/>
    <s v="2025"/>
    <s v="DHL"/>
    <x v="3"/>
    <x v="1"/>
    <x v="0"/>
    <s v="India"/>
    <n v="72"/>
    <n v="8500"/>
    <n v="612000"/>
    <n v="3000"/>
    <n v="609000"/>
    <n v="396000"/>
    <n v="397129.36"/>
    <n v="214870.64"/>
    <n v="607870.64"/>
    <n v="1114"/>
    <n v="1129.3599999999999"/>
    <x v="8"/>
    <n v="5500"/>
    <s v="Bengaluru Regional Hub"/>
    <x v="0"/>
  </r>
  <r>
    <n v="102784"/>
    <x v="2777"/>
    <x v="3"/>
    <s v="2025"/>
    <s v="Ekart"/>
    <x v="4"/>
    <x v="0"/>
    <x v="1"/>
    <s v="India"/>
    <n v="19"/>
    <n v="1500"/>
    <n v="28500"/>
    <n v="700"/>
    <n v="27800"/>
    <n v="15200"/>
    <n v="15606.93"/>
    <n v="12893.07"/>
    <n v="27393.07"/>
    <n v="397"/>
    <n v="406.93"/>
    <x v="10"/>
    <n v="800"/>
    <s v="Nagpur Central Hub"/>
    <x v="1"/>
  </r>
  <r>
    <n v="102785"/>
    <x v="2778"/>
    <x v="1"/>
    <s v="2025"/>
    <s v="Shadowfax"/>
    <x v="7"/>
    <x v="0"/>
    <x v="2"/>
    <s v="India"/>
    <n v="16"/>
    <n v="600"/>
    <n v="9600"/>
    <n v="250"/>
    <n v="9350"/>
    <n v="5600"/>
    <n v="6696.83"/>
    <n v="2903.17"/>
    <n v="8253.17"/>
    <n v="544"/>
    <n v="1096.83"/>
    <x v="14"/>
    <n v="350"/>
    <s v="Mumbai Mega Hub"/>
    <x v="2"/>
  </r>
  <r>
    <n v="102786"/>
    <x v="2779"/>
    <x v="6"/>
    <s v="2025"/>
    <s v="Amazon Logistics"/>
    <x v="2"/>
    <x v="0"/>
    <x v="4"/>
    <s v="India"/>
    <n v="2"/>
    <n v="2500"/>
    <n v="5000"/>
    <n v="1000"/>
    <n v="4000"/>
    <n v="3000"/>
    <n v="3594.58"/>
    <n v="1405.42"/>
    <n v="3405.42"/>
    <n v="963"/>
    <n v="594.58000000000004"/>
    <x v="12"/>
    <n v="1500"/>
    <s v="Kolkata Regional Hub"/>
    <x v="4"/>
  </r>
  <r>
    <n v="102787"/>
    <x v="2780"/>
    <x v="3"/>
    <s v="2025"/>
    <s v="Delhivery"/>
    <x v="2"/>
    <x v="2"/>
    <x v="4"/>
    <s v="India"/>
    <n v="18"/>
    <n v="450"/>
    <n v="8100"/>
    <n v="250"/>
    <n v="7850"/>
    <n v="3600"/>
    <n v="4031.49"/>
    <n v="4068.51"/>
    <n v="7418.51"/>
    <n v="669"/>
    <n v="431.49"/>
    <x v="3"/>
    <n v="200"/>
    <s v="Kolkata Regional Hub"/>
    <x v="4"/>
  </r>
  <r>
    <n v="102788"/>
    <x v="2781"/>
    <x v="8"/>
    <s v="2025"/>
    <s v="Xpressbees"/>
    <x v="1"/>
    <x v="0"/>
    <x v="3"/>
    <s v="India"/>
    <n v="56"/>
    <n v="25000"/>
    <n v="1400000"/>
    <n v="7000"/>
    <n v="1393000"/>
    <n v="1008000"/>
    <n v="1008992.74"/>
    <n v="391007.26"/>
    <n v="1392007.26"/>
    <n v="1094"/>
    <n v="992.74"/>
    <x v="17"/>
    <n v="18000"/>
    <s v="Delhi NCR Mega Hub"/>
    <x v="3"/>
  </r>
  <r>
    <n v="102789"/>
    <x v="2782"/>
    <x v="3"/>
    <s v="2025"/>
    <s v="FedEx"/>
    <x v="3"/>
    <x v="2"/>
    <x v="4"/>
    <s v="India"/>
    <n v="71"/>
    <n v="12000"/>
    <n v="852000"/>
    <n v="4000"/>
    <n v="848000"/>
    <n v="568000"/>
    <n v="568327.54"/>
    <n v="283672.45999999996"/>
    <n v="847672.46"/>
    <n v="649"/>
    <n v="327.54000000000002"/>
    <x v="4"/>
    <n v="8000"/>
    <s v="Kolkata Regional Hub"/>
    <x v="4"/>
  </r>
  <r>
    <n v="102790"/>
    <x v="2783"/>
    <x v="6"/>
    <s v="2025"/>
    <s v="Ekart"/>
    <x v="2"/>
    <x v="1"/>
    <x v="4"/>
    <s v="India"/>
    <n v="97"/>
    <n v="2500"/>
    <n v="242500"/>
    <n v="1000"/>
    <n v="241500"/>
    <n v="145500"/>
    <n v="146648.18"/>
    <n v="95851.82"/>
    <n v="240351.82"/>
    <n v="302"/>
    <n v="1148.18"/>
    <x v="12"/>
    <n v="1500"/>
    <s v="Kolkata Regional Hub"/>
    <x v="4"/>
  </r>
  <r>
    <n v="102791"/>
    <x v="2784"/>
    <x v="11"/>
    <s v="2025"/>
    <s v="Ekart"/>
    <x v="1"/>
    <x v="0"/>
    <x v="0"/>
    <s v="India"/>
    <n v="55"/>
    <n v="25000"/>
    <n v="1375000"/>
    <n v="7000"/>
    <n v="1368000"/>
    <n v="990000"/>
    <n v="990964.98"/>
    <n v="384035.02"/>
    <n v="1367035.02"/>
    <n v="396"/>
    <n v="964.98"/>
    <x v="17"/>
    <n v="18000"/>
    <s v="Bengaluru Regional Hub"/>
    <x v="0"/>
  </r>
  <r>
    <n v="102792"/>
    <x v="2785"/>
    <x v="2"/>
    <s v="2025"/>
    <s v="Ekart"/>
    <x v="0"/>
    <x v="1"/>
    <x v="4"/>
    <s v="India"/>
    <n v="95"/>
    <n v="3200"/>
    <n v="304000"/>
    <n v="1200"/>
    <n v="302800"/>
    <n v="190000"/>
    <n v="190664.24"/>
    <n v="113335.76000000001"/>
    <n v="302135.76"/>
    <n v="312"/>
    <n v="664.24"/>
    <x v="0"/>
    <n v="2000"/>
    <s v="Kolkata Regional Hub"/>
    <x v="4"/>
  </r>
  <r>
    <n v="102793"/>
    <x v="2786"/>
    <x v="0"/>
    <s v="2025"/>
    <s v="Ekart"/>
    <x v="1"/>
    <x v="1"/>
    <x v="2"/>
    <s v="India"/>
    <n v="84"/>
    <n v="25000"/>
    <n v="2100000"/>
    <n v="7000"/>
    <n v="2093000"/>
    <n v="1512000"/>
    <n v="1512297.42"/>
    <n v="587702.58000000007"/>
    <n v="2092702.58"/>
    <n v="490"/>
    <n v="297.42"/>
    <x v="17"/>
    <n v="18000"/>
    <s v="Mumbai Mega Hub"/>
    <x v="2"/>
  </r>
  <r>
    <n v="102794"/>
    <x v="2787"/>
    <x v="0"/>
    <s v="2025"/>
    <s v="Amazon Logistics"/>
    <x v="1"/>
    <x v="1"/>
    <x v="1"/>
    <s v="India"/>
    <n v="28"/>
    <n v="45000"/>
    <n v="1260000"/>
    <n v="13000"/>
    <n v="1247000"/>
    <n v="896000"/>
    <n v="896973.36"/>
    <n v="363026.64"/>
    <n v="1246026.6399999999"/>
    <n v="1065"/>
    <n v="973.36"/>
    <x v="2"/>
    <n v="32000"/>
    <s v="Nagpur Central Hub"/>
    <x v="1"/>
  </r>
  <r>
    <n v="102795"/>
    <x v="2788"/>
    <x v="1"/>
    <s v="2025"/>
    <s v="Ecom Express"/>
    <x v="2"/>
    <x v="2"/>
    <x v="4"/>
    <s v="India"/>
    <n v="87"/>
    <n v="2500"/>
    <n v="217500"/>
    <n v="1000"/>
    <n v="216500"/>
    <n v="130500"/>
    <n v="131404.18"/>
    <n v="86095.82"/>
    <n v="215595.82"/>
    <n v="352"/>
    <n v="904.18"/>
    <x v="12"/>
    <n v="1500"/>
    <s v="Kolkata Regional Hub"/>
    <x v="4"/>
  </r>
  <r>
    <n v="102796"/>
    <x v="2789"/>
    <x v="2"/>
    <s v="2025"/>
    <s v="Xpressbees"/>
    <x v="3"/>
    <x v="1"/>
    <x v="0"/>
    <s v="India"/>
    <n v="36"/>
    <n v="12000"/>
    <n v="432000"/>
    <n v="4000"/>
    <n v="428000"/>
    <n v="288000"/>
    <n v="288290.83"/>
    <n v="143709.16999999998"/>
    <n v="427709.17"/>
    <n v="955"/>
    <n v="290.83"/>
    <x v="4"/>
    <n v="8000"/>
    <s v="Bengaluru Regional Hub"/>
    <x v="0"/>
  </r>
  <r>
    <n v="102797"/>
    <x v="2790"/>
    <x v="0"/>
    <s v="2025"/>
    <s v="Xpressbees"/>
    <x v="2"/>
    <x v="2"/>
    <x v="0"/>
    <s v="India"/>
    <n v="7"/>
    <n v="450"/>
    <n v="3150"/>
    <n v="250"/>
    <n v="2900"/>
    <n v="1400"/>
    <n v="1598.1100000000001"/>
    <n v="1551.8899999999999"/>
    <n v="2701.89"/>
    <n v="442"/>
    <n v="198.11"/>
    <x v="3"/>
    <n v="200"/>
    <s v="Bengaluru Regional Hub"/>
    <x v="0"/>
  </r>
  <r>
    <n v="102798"/>
    <x v="2791"/>
    <x v="4"/>
    <s v="2025"/>
    <s v="Amazon Logistics"/>
    <x v="2"/>
    <x v="2"/>
    <x v="4"/>
    <s v="India"/>
    <n v="40"/>
    <n v="2500"/>
    <n v="100000"/>
    <n v="1000"/>
    <n v="99000"/>
    <n v="60000"/>
    <n v="60429.95"/>
    <n v="39570.050000000003"/>
    <n v="98570.05"/>
    <n v="355"/>
    <n v="429.95"/>
    <x v="12"/>
    <n v="1500"/>
    <s v="Kolkata Regional Hub"/>
    <x v="4"/>
  </r>
  <r>
    <n v="102799"/>
    <x v="2792"/>
    <x v="1"/>
    <s v="2025"/>
    <s v="Shadowfax"/>
    <x v="7"/>
    <x v="1"/>
    <x v="3"/>
    <s v="India"/>
    <n v="39"/>
    <n v="1200"/>
    <n v="46800"/>
    <n v="400"/>
    <n v="46400"/>
    <n v="31200"/>
    <n v="33175.760000000002"/>
    <n v="13624.239999999998"/>
    <n v="44424.24"/>
    <n v="1020"/>
    <n v="1975.76"/>
    <x v="15"/>
    <n v="800"/>
    <s v="Delhi NCR Mega Hub"/>
    <x v="3"/>
  </r>
  <r>
    <n v="102800"/>
    <x v="2793"/>
    <x v="1"/>
    <s v="2025"/>
    <s v="FedEx"/>
    <x v="7"/>
    <x v="0"/>
    <x v="2"/>
    <s v="India"/>
    <n v="20"/>
    <n v="1200"/>
    <n v="24000"/>
    <n v="400"/>
    <n v="23600"/>
    <n v="16000"/>
    <n v="16792.54"/>
    <n v="7207.4599999999991"/>
    <n v="22807.46"/>
    <n v="719"/>
    <n v="792.54"/>
    <x v="15"/>
    <n v="800"/>
    <s v="Mumbai Mega Hub"/>
    <x v="2"/>
  </r>
  <r>
    <n v="102801"/>
    <x v="2794"/>
    <x v="11"/>
    <s v="2025"/>
    <s v="FedEx"/>
    <x v="0"/>
    <x v="1"/>
    <x v="4"/>
    <s v="India"/>
    <n v="11"/>
    <n v="3200"/>
    <n v="35200"/>
    <n v="1200"/>
    <n v="34000"/>
    <n v="22000"/>
    <n v="24195.1"/>
    <n v="11004.900000000001"/>
    <n v="31804.9"/>
    <n v="694"/>
    <n v="2195.1"/>
    <x v="0"/>
    <n v="2000"/>
    <s v="Kolkata Regional Hub"/>
    <x v="4"/>
  </r>
  <r>
    <n v="102802"/>
    <x v="2795"/>
    <x v="2"/>
    <s v="2025"/>
    <s v="Ekart"/>
    <x v="4"/>
    <x v="0"/>
    <x v="3"/>
    <s v="India"/>
    <n v="40"/>
    <n v="5500"/>
    <n v="220000"/>
    <n v="2000"/>
    <n v="218000"/>
    <n v="140000"/>
    <n v="141080.54"/>
    <n v="78919.459999999992"/>
    <n v="216919.46"/>
    <n v="560"/>
    <n v="1080.54"/>
    <x v="5"/>
    <n v="3500"/>
    <s v="Delhi NCR Mega Hub"/>
    <x v="3"/>
  </r>
  <r>
    <n v="102803"/>
    <x v="2796"/>
    <x v="11"/>
    <s v="2025"/>
    <s v="Xpressbees"/>
    <x v="6"/>
    <x v="0"/>
    <x v="3"/>
    <s v="India"/>
    <n v="84"/>
    <n v="15000"/>
    <n v="1260000"/>
    <n v="5500"/>
    <n v="1254500"/>
    <n v="798000"/>
    <n v="799447.28"/>
    <n v="460552.72"/>
    <n v="1253052.72"/>
    <n v="1064"/>
    <n v="1447.28"/>
    <x v="11"/>
    <n v="9500"/>
    <s v="Delhi NCR Mega Hub"/>
    <x v="3"/>
  </r>
  <r>
    <n v="102804"/>
    <x v="2797"/>
    <x v="10"/>
    <s v="2025"/>
    <s v="FedEx"/>
    <x v="2"/>
    <x v="0"/>
    <x v="0"/>
    <s v="India"/>
    <n v="34"/>
    <n v="2500"/>
    <n v="85000"/>
    <n v="1000"/>
    <n v="84000"/>
    <n v="51000"/>
    <n v="51250.18"/>
    <n v="33749.82"/>
    <n v="83749.820000000007"/>
    <n v="619"/>
    <n v="250.18"/>
    <x v="12"/>
    <n v="1500"/>
    <s v="Bengaluru Regional Hub"/>
    <x v="0"/>
  </r>
  <r>
    <n v="102805"/>
    <x v="2798"/>
    <x v="3"/>
    <s v="2025"/>
    <s v="Xpressbees"/>
    <x v="2"/>
    <x v="1"/>
    <x v="4"/>
    <s v="India"/>
    <n v="30"/>
    <n v="450"/>
    <n v="13500"/>
    <n v="250"/>
    <n v="13250"/>
    <n v="6000"/>
    <n v="6381.82"/>
    <n v="7118.18"/>
    <n v="12868.18"/>
    <n v="649"/>
    <n v="381.82"/>
    <x v="3"/>
    <n v="200"/>
    <s v="Kolkata Regional Hub"/>
    <x v="4"/>
  </r>
  <r>
    <n v="102806"/>
    <x v="2799"/>
    <x v="1"/>
    <s v="2025"/>
    <s v="FedEx"/>
    <x v="4"/>
    <x v="1"/>
    <x v="2"/>
    <s v="India"/>
    <n v="56"/>
    <n v="1500"/>
    <n v="84000"/>
    <n v="700"/>
    <n v="83300"/>
    <n v="44800"/>
    <n v="44995.01"/>
    <n v="39004.99"/>
    <n v="83104.990000000005"/>
    <n v="466"/>
    <n v="195.01"/>
    <x v="10"/>
    <n v="800"/>
    <s v="Mumbai Mega Hub"/>
    <x v="2"/>
  </r>
  <r>
    <n v="102807"/>
    <x v="2800"/>
    <x v="8"/>
    <s v="2025"/>
    <s v="Amazon Logistics"/>
    <x v="4"/>
    <x v="0"/>
    <x v="4"/>
    <s v="India"/>
    <n v="18"/>
    <n v="1500"/>
    <n v="27000"/>
    <n v="700"/>
    <n v="26300"/>
    <n v="14400"/>
    <n v="15164.99"/>
    <n v="11835.01"/>
    <n v="25535.01"/>
    <n v="753"/>
    <n v="764.99"/>
    <x v="10"/>
    <n v="800"/>
    <s v="Kolkata Regional Hub"/>
    <x v="4"/>
  </r>
  <r>
    <n v="102808"/>
    <x v="2801"/>
    <x v="11"/>
    <s v="2025"/>
    <s v="Amazon Logistics"/>
    <x v="7"/>
    <x v="0"/>
    <x v="1"/>
    <s v="India"/>
    <n v="91"/>
    <n v="600"/>
    <n v="54600"/>
    <n v="250"/>
    <n v="54350"/>
    <n v="31850"/>
    <n v="32096.85"/>
    <n v="22503.15"/>
    <n v="54103.15"/>
    <n v="315"/>
    <n v="246.85"/>
    <x v="14"/>
    <n v="350"/>
    <s v="Nagpur Central Hub"/>
    <x v="1"/>
  </r>
  <r>
    <n v="102809"/>
    <x v="2802"/>
    <x v="3"/>
    <s v="2025"/>
    <s v="Shadowfax"/>
    <x v="6"/>
    <x v="2"/>
    <x v="4"/>
    <s v="India"/>
    <n v="80"/>
    <n v="15000"/>
    <n v="1200000"/>
    <n v="5500"/>
    <n v="1194500"/>
    <n v="760000"/>
    <n v="760377.55"/>
    <n v="439622.44999999995"/>
    <n v="1194122.45"/>
    <n v="825"/>
    <n v="377.55"/>
    <x v="11"/>
    <n v="9500"/>
    <s v="Kolkata Regional Hub"/>
    <x v="4"/>
  </r>
  <r>
    <n v="102810"/>
    <x v="2803"/>
    <x v="4"/>
    <s v="2025"/>
    <s v="DHL"/>
    <x v="0"/>
    <x v="1"/>
    <x v="2"/>
    <s v="India"/>
    <n v="17"/>
    <n v="3200"/>
    <n v="54400"/>
    <n v="1200"/>
    <n v="53200"/>
    <n v="34000"/>
    <n v="35294.69"/>
    <n v="19105.309999999998"/>
    <n v="51905.31"/>
    <n v="1075"/>
    <n v="1294.69"/>
    <x v="0"/>
    <n v="2000"/>
    <s v="Mumbai Mega Hub"/>
    <x v="2"/>
  </r>
  <r>
    <n v="102811"/>
    <x v="2804"/>
    <x v="2"/>
    <s v="2025"/>
    <s v="Delhivery"/>
    <x v="0"/>
    <x v="0"/>
    <x v="0"/>
    <s v="India"/>
    <n v="43"/>
    <n v="3200"/>
    <n v="137600"/>
    <n v="1200"/>
    <n v="136400"/>
    <n v="86000"/>
    <n v="86359.02"/>
    <n v="51240.979999999996"/>
    <n v="136040.98000000001"/>
    <n v="364"/>
    <n v="359.02"/>
    <x v="0"/>
    <n v="2000"/>
    <s v="Bengaluru Regional Hub"/>
    <x v="0"/>
  </r>
  <r>
    <n v="102812"/>
    <x v="2805"/>
    <x v="1"/>
    <s v="2025"/>
    <s v="Blue Dart"/>
    <x v="5"/>
    <x v="2"/>
    <x v="0"/>
    <s v="India"/>
    <n v="5"/>
    <n v="4500"/>
    <n v="22500"/>
    <n v="2000"/>
    <n v="20500"/>
    <n v="12500"/>
    <n v="12940.05"/>
    <n v="9559.9500000000007"/>
    <n v="20059.95"/>
    <n v="903"/>
    <n v="440.05"/>
    <x v="6"/>
    <n v="2500"/>
    <s v="Bengaluru Regional Hub"/>
    <x v="0"/>
  </r>
  <r>
    <n v="102813"/>
    <x v="2806"/>
    <x v="3"/>
    <s v="2025"/>
    <s v="Ecom Express"/>
    <x v="1"/>
    <x v="0"/>
    <x v="3"/>
    <s v="India"/>
    <n v="70"/>
    <n v="25000"/>
    <n v="1750000"/>
    <n v="7000"/>
    <n v="1743000"/>
    <n v="1260000"/>
    <n v="1260646.68"/>
    <n v="489353.32000000007"/>
    <n v="1742353.32"/>
    <n v="1165"/>
    <n v="646.67999999999995"/>
    <x v="17"/>
    <n v="18000"/>
    <s v="Delhi NCR Mega Hub"/>
    <x v="3"/>
  </r>
  <r>
    <n v="102814"/>
    <x v="2807"/>
    <x v="3"/>
    <s v="2025"/>
    <s v="Xpressbees"/>
    <x v="7"/>
    <x v="0"/>
    <x v="2"/>
    <s v="India"/>
    <n v="63"/>
    <n v="600"/>
    <n v="37800"/>
    <n v="250"/>
    <n v="37550"/>
    <n v="22050"/>
    <n v="22776.94"/>
    <n v="15023.060000000001"/>
    <n v="36823.06"/>
    <n v="816"/>
    <n v="726.94"/>
    <x v="14"/>
    <n v="350"/>
    <s v="Mumbai Mega Hub"/>
    <x v="2"/>
  </r>
  <r>
    <n v="102815"/>
    <x v="2808"/>
    <x v="2"/>
    <s v="2025"/>
    <s v="DHL"/>
    <x v="7"/>
    <x v="0"/>
    <x v="3"/>
    <s v="India"/>
    <n v="76"/>
    <n v="600"/>
    <n v="45600"/>
    <n v="250"/>
    <n v="45350"/>
    <n v="26600"/>
    <n v="27586.04"/>
    <n v="18013.96"/>
    <n v="44363.96"/>
    <n v="487"/>
    <n v="986.04"/>
    <x v="14"/>
    <n v="350"/>
    <s v="Delhi NCR Mega Hub"/>
    <x v="3"/>
  </r>
  <r>
    <n v="102816"/>
    <x v="2809"/>
    <x v="6"/>
    <s v="2025"/>
    <s v="DHL"/>
    <x v="5"/>
    <x v="0"/>
    <x v="2"/>
    <s v="India"/>
    <n v="15"/>
    <n v="4500"/>
    <n v="67500"/>
    <n v="2000"/>
    <n v="65500"/>
    <n v="37500"/>
    <n v="37895.620000000003"/>
    <n v="29604.379999999997"/>
    <n v="65104.38"/>
    <n v="789"/>
    <n v="395.62"/>
    <x v="6"/>
    <n v="2500"/>
    <s v="Mumbai Mega Hub"/>
    <x v="2"/>
  </r>
  <r>
    <n v="102817"/>
    <x v="2810"/>
    <x v="7"/>
    <s v="2025"/>
    <s v="Xpressbees"/>
    <x v="4"/>
    <x v="0"/>
    <x v="2"/>
    <s v="India"/>
    <n v="96"/>
    <n v="1500"/>
    <n v="144000"/>
    <n v="700"/>
    <n v="143300"/>
    <n v="76800"/>
    <n v="77568.47"/>
    <n v="66431.53"/>
    <n v="142531.53"/>
    <n v="937"/>
    <n v="768.47"/>
    <x v="10"/>
    <n v="800"/>
    <s v="Mumbai Mega Hub"/>
    <x v="2"/>
  </r>
  <r>
    <n v="102818"/>
    <x v="2811"/>
    <x v="10"/>
    <s v="2025"/>
    <s v="Shadowfax"/>
    <x v="5"/>
    <x v="1"/>
    <x v="3"/>
    <s v="India"/>
    <n v="18"/>
    <n v="2800"/>
    <n v="50400"/>
    <n v="1300"/>
    <n v="49100"/>
    <n v="27000"/>
    <n v="27870.52"/>
    <n v="22529.48"/>
    <n v="48229.48"/>
    <n v="856"/>
    <n v="870.52"/>
    <x v="18"/>
    <n v="1500"/>
    <s v="Delhi NCR Mega Hub"/>
    <x v="3"/>
  </r>
  <r>
    <n v="102819"/>
    <x v="2812"/>
    <x v="6"/>
    <s v="2025"/>
    <s v="FedEx"/>
    <x v="3"/>
    <x v="2"/>
    <x v="4"/>
    <s v="India"/>
    <n v="84"/>
    <n v="12000"/>
    <n v="1008000"/>
    <n v="4000"/>
    <n v="1004000"/>
    <n v="672000"/>
    <n v="674324.93"/>
    <n v="333675.06999999995"/>
    <n v="1001675.07"/>
    <n v="814"/>
    <n v="2324.9299999999998"/>
    <x v="4"/>
    <n v="8000"/>
    <s v="Kolkata Regional Hub"/>
    <x v="4"/>
  </r>
  <r>
    <n v="102820"/>
    <x v="2813"/>
    <x v="10"/>
    <s v="2025"/>
    <s v="Ekart"/>
    <x v="7"/>
    <x v="0"/>
    <x v="0"/>
    <s v="India"/>
    <n v="53"/>
    <n v="1200"/>
    <n v="63600"/>
    <n v="400"/>
    <n v="63200"/>
    <n v="42400"/>
    <n v="42647.06"/>
    <n v="20952.940000000002"/>
    <n v="62952.94"/>
    <n v="1058"/>
    <n v="247.06"/>
    <x v="15"/>
    <n v="800"/>
    <s v="Bengaluru Regional Hub"/>
    <x v="0"/>
  </r>
  <r>
    <n v="102821"/>
    <x v="2814"/>
    <x v="8"/>
    <s v="2025"/>
    <s v="Amazon Logistics"/>
    <x v="2"/>
    <x v="0"/>
    <x v="2"/>
    <s v="India"/>
    <n v="8"/>
    <n v="450"/>
    <n v="3600"/>
    <n v="250"/>
    <n v="3350"/>
    <n v="1600"/>
    <n v="2378.83"/>
    <n v="1221.17"/>
    <n v="2571.17"/>
    <n v="301"/>
    <n v="778.83"/>
    <x v="3"/>
    <n v="200"/>
    <s v="Mumbai Mega Hub"/>
    <x v="2"/>
  </r>
  <r>
    <n v="102822"/>
    <x v="2815"/>
    <x v="0"/>
    <s v="2025"/>
    <s v="Amazon Logistics"/>
    <x v="2"/>
    <x v="0"/>
    <x v="4"/>
    <s v="India"/>
    <n v="34"/>
    <n v="2500"/>
    <n v="85000"/>
    <n v="1000"/>
    <n v="84000"/>
    <n v="51000"/>
    <n v="52099.839999999997"/>
    <n v="32900.160000000003"/>
    <n v="82900.160000000003"/>
    <n v="984"/>
    <n v="1099.8399999999999"/>
    <x v="12"/>
    <n v="1500"/>
    <s v="Kolkata Regional Hub"/>
    <x v="4"/>
  </r>
  <r>
    <n v="102823"/>
    <x v="2816"/>
    <x v="8"/>
    <s v="2025"/>
    <s v="FedEx"/>
    <x v="4"/>
    <x v="0"/>
    <x v="0"/>
    <s v="India"/>
    <n v="5"/>
    <n v="1500"/>
    <n v="7500"/>
    <n v="700"/>
    <n v="6800"/>
    <n v="4000"/>
    <n v="5797.52"/>
    <n v="1702.4799999999996"/>
    <n v="5002.4799999999996"/>
    <n v="757"/>
    <n v="1797.52"/>
    <x v="10"/>
    <n v="800"/>
    <s v="Bengaluru Regional Hub"/>
    <x v="0"/>
  </r>
  <r>
    <n v="102824"/>
    <x v="2817"/>
    <x v="10"/>
    <s v="2025"/>
    <s v="Blue Dart"/>
    <x v="3"/>
    <x v="1"/>
    <x v="1"/>
    <s v="India"/>
    <n v="35"/>
    <n v="12000"/>
    <n v="420000"/>
    <n v="4000"/>
    <n v="416000"/>
    <n v="280000"/>
    <n v="280985.76"/>
    <n v="139014.24"/>
    <n v="415014.24"/>
    <n v="1190"/>
    <n v="985.76"/>
    <x v="4"/>
    <n v="8000"/>
    <s v="Nagpur Central Hub"/>
    <x v="1"/>
  </r>
  <r>
    <n v="102825"/>
    <x v="2818"/>
    <x v="4"/>
    <s v="2025"/>
    <s v="Shadowfax"/>
    <x v="3"/>
    <x v="1"/>
    <x v="4"/>
    <s v="India"/>
    <n v="59"/>
    <n v="8500"/>
    <n v="501500"/>
    <n v="3000"/>
    <n v="498500"/>
    <n v="324500"/>
    <n v="324750.23"/>
    <n v="176749.77000000002"/>
    <n v="498249.77"/>
    <n v="998"/>
    <n v="250.23"/>
    <x v="8"/>
    <n v="5500"/>
    <s v="Kolkata Regional Hub"/>
    <x v="4"/>
  </r>
  <r>
    <n v="102826"/>
    <x v="2819"/>
    <x v="9"/>
    <s v="2025"/>
    <s v="Xpressbees"/>
    <x v="1"/>
    <x v="0"/>
    <x v="0"/>
    <s v="India"/>
    <n v="16"/>
    <n v="3500"/>
    <n v="56000"/>
    <n v="1300"/>
    <n v="54700"/>
    <n v="35200"/>
    <n v="37709.31"/>
    <n v="18290.690000000002"/>
    <n v="52190.69"/>
    <n v="316"/>
    <n v="2509.31"/>
    <x v="16"/>
    <n v="2200"/>
    <s v="Bengaluru Regional Hub"/>
    <x v="0"/>
  </r>
  <r>
    <n v="102827"/>
    <x v="2820"/>
    <x v="8"/>
    <s v="2025"/>
    <s v="Xpressbees"/>
    <x v="1"/>
    <x v="1"/>
    <x v="1"/>
    <s v="India"/>
    <n v="25"/>
    <n v="25000"/>
    <n v="625000"/>
    <n v="7000"/>
    <n v="618000"/>
    <n v="450000"/>
    <n v="450960.81"/>
    <n v="174039.19"/>
    <n v="617039.18999999994"/>
    <n v="863"/>
    <n v="960.81"/>
    <x v="17"/>
    <n v="18000"/>
    <s v="Nagpur Central Hub"/>
    <x v="1"/>
  </r>
  <r>
    <n v="102828"/>
    <x v="2821"/>
    <x v="1"/>
    <s v="2025"/>
    <s v="Ekart"/>
    <x v="0"/>
    <x v="0"/>
    <x v="4"/>
    <s v="India"/>
    <n v="84"/>
    <n v="3200"/>
    <n v="268800"/>
    <n v="1200"/>
    <n v="267600"/>
    <n v="168000"/>
    <n v="168544.22"/>
    <n v="100255.78"/>
    <n v="267055.78000000003"/>
    <n v="1070"/>
    <n v="544.22"/>
    <x v="0"/>
    <n v="2000"/>
    <s v="Kolkata Regional Hub"/>
    <x v="4"/>
  </r>
  <r>
    <n v="102829"/>
    <x v="2822"/>
    <x v="4"/>
    <s v="2025"/>
    <s v="Ecom Express"/>
    <x v="2"/>
    <x v="0"/>
    <x v="2"/>
    <s v="India"/>
    <n v="77"/>
    <n v="2500"/>
    <n v="192500"/>
    <n v="1000"/>
    <n v="191500"/>
    <n v="115500"/>
    <n v="116374.24"/>
    <n v="76125.759999999995"/>
    <n v="190625.76"/>
    <n v="970"/>
    <n v="874.24"/>
    <x v="12"/>
    <n v="1500"/>
    <s v="Mumbai Mega Hub"/>
    <x v="2"/>
  </r>
  <r>
    <n v="102830"/>
    <x v="2823"/>
    <x v="11"/>
    <s v="2025"/>
    <s v="FedEx"/>
    <x v="4"/>
    <x v="1"/>
    <x v="4"/>
    <s v="India"/>
    <n v="62"/>
    <n v="5500"/>
    <n v="341000"/>
    <n v="2000"/>
    <n v="339000"/>
    <n v="217000"/>
    <n v="217559.96"/>
    <n v="123440.04000000001"/>
    <n v="338440.04"/>
    <n v="564"/>
    <n v="559.96"/>
    <x v="5"/>
    <n v="3500"/>
    <s v="Kolkata Regional Hub"/>
    <x v="4"/>
  </r>
  <r>
    <n v="102831"/>
    <x v="2824"/>
    <x v="5"/>
    <s v="2025"/>
    <s v="Amazon Logistics"/>
    <x v="4"/>
    <x v="0"/>
    <x v="3"/>
    <s v="India"/>
    <n v="16"/>
    <n v="1500"/>
    <n v="24000"/>
    <n v="700"/>
    <n v="23300"/>
    <n v="12800"/>
    <n v="14015.869999999999"/>
    <n v="9984.130000000001"/>
    <n v="22084.13"/>
    <n v="510"/>
    <n v="1215.8699999999999"/>
    <x v="10"/>
    <n v="800"/>
    <s v="Delhi NCR Mega Hub"/>
    <x v="3"/>
  </r>
  <r>
    <n v="102832"/>
    <x v="2825"/>
    <x v="3"/>
    <s v="2025"/>
    <s v="Blue Dart"/>
    <x v="2"/>
    <x v="1"/>
    <x v="2"/>
    <s v="India"/>
    <n v="4"/>
    <n v="2500"/>
    <n v="10000"/>
    <n v="1000"/>
    <n v="9000"/>
    <n v="6000"/>
    <n v="6807.72"/>
    <n v="3192.2799999999997"/>
    <n v="8192.2800000000007"/>
    <n v="832"/>
    <n v="807.72"/>
    <x v="12"/>
    <n v="1500"/>
    <s v="Mumbai Mega Hub"/>
    <x v="2"/>
  </r>
  <r>
    <n v="102833"/>
    <x v="2826"/>
    <x v="9"/>
    <s v="2025"/>
    <s v="Blue Dart"/>
    <x v="7"/>
    <x v="0"/>
    <x v="2"/>
    <s v="India"/>
    <n v="34"/>
    <n v="600"/>
    <n v="20400"/>
    <n v="250"/>
    <n v="20150"/>
    <n v="11900"/>
    <n v="12815.27"/>
    <n v="7584.73"/>
    <n v="19234.73"/>
    <n v="680"/>
    <n v="915.27"/>
    <x v="14"/>
    <n v="350"/>
    <s v="Mumbai Mega Hub"/>
    <x v="2"/>
  </r>
  <r>
    <n v="102834"/>
    <x v="2827"/>
    <x v="11"/>
    <s v="2025"/>
    <s v="DHL"/>
    <x v="3"/>
    <x v="1"/>
    <x v="2"/>
    <s v="India"/>
    <n v="30"/>
    <n v="8500"/>
    <n v="255000"/>
    <n v="3000"/>
    <n v="252000"/>
    <n v="165000"/>
    <n v="165531.72"/>
    <n v="89468.28"/>
    <n v="251468.28"/>
    <n v="476"/>
    <n v="531.72"/>
    <x v="8"/>
    <n v="5500"/>
    <s v="Mumbai Mega Hub"/>
    <x v="2"/>
  </r>
  <r>
    <n v="102835"/>
    <x v="2828"/>
    <x v="7"/>
    <s v="2025"/>
    <s v="Shadowfax"/>
    <x v="0"/>
    <x v="1"/>
    <x v="2"/>
    <s v="India"/>
    <n v="35"/>
    <n v="6500"/>
    <n v="227500"/>
    <n v="2300"/>
    <n v="225200"/>
    <n v="147000"/>
    <n v="147826.84"/>
    <n v="79673.16"/>
    <n v="224373.16"/>
    <n v="805"/>
    <n v="826.84"/>
    <x v="1"/>
    <n v="4200"/>
    <s v="Mumbai Mega Hub"/>
    <x v="2"/>
  </r>
  <r>
    <n v="102836"/>
    <x v="2829"/>
    <x v="1"/>
    <s v="2025"/>
    <s v="Ecom Express"/>
    <x v="5"/>
    <x v="2"/>
    <x v="1"/>
    <s v="India"/>
    <n v="89"/>
    <n v="2800"/>
    <n v="249200"/>
    <n v="1300"/>
    <n v="247900"/>
    <n v="133500"/>
    <n v="134091.29999999999"/>
    <n v="115108.70000000001"/>
    <n v="247308.7"/>
    <n v="546"/>
    <n v="591.29999999999995"/>
    <x v="18"/>
    <n v="1500"/>
    <s v="Nagpur Central Hub"/>
    <x v="1"/>
  </r>
  <r>
    <n v="102837"/>
    <x v="2830"/>
    <x v="0"/>
    <s v="2025"/>
    <s v="Amazon Logistics"/>
    <x v="2"/>
    <x v="1"/>
    <x v="4"/>
    <s v="India"/>
    <n v="80"/>
    <n v="450"/>
    <n v="36000"/>
    <n v="250"/>
    <n v="35750"/>
    <n v="16000"/>
    <n v="16559.830000000002"/>
    <n v="19440.169999999998"/>
    <n v="35190.17"/>
    <n v="340"/>
    <n v="559.83000000000004"/>
    <x v="3"/>
    <n v="200"/>
    <s v="Kolkata Regional Hub"/>
    <x v="4"/>
  </r>
  <r>
    <n v="102838"/>
    <x v="2831"/>
    <x v="1"/>
    <s v="2025"/>
    <s v="Ecom Express"/>
    <x v="0"/>
    <x v="2"/>
    <x v="2"/>
    <s v="India"/>
    <n v="3"/>
    <n v="3200"/>
    <n v="9600"/>
    <n v="1200"/>
    <n v="8400"/>
    <n v="6000"/>
    <n v="6173.5"/>
    <n v="3426.5"/>
    <n v="8226.5"/>
    <n v="361"/>
    <n v="173.5"/>
    <x v="0"/>
    <n v="2000"/>
    <s v="Mumbai Mega Hub"/>
    <x v="2"/>
  </r>
  <r>
    <n v="102839"/>
    <x v="2832"/>
    <x v="7"/>
    <s v="2025"/>
    <s v="Amazon Logistics"/>
    <x v="0"/>
    <x v="0"/>
    <x v="2"/>
    <s v="India"/>
    <n v="26"/>
    <n v="3200"/>
    <n v="83200"/>
    <n v="1200"/>
    <n v="82000"/>
    <n v="52000"/>
    <n v="52798.400000000001"/>
    <n v="30401.599999999999"/>
    <n v="81201.600000000006"/>
    <n v="614"/>
    <n v="798.4"/>
    <x v="0"/>
    <n v="2000"/>
    <s v="Mumbai Mega Hub"/>
    <x v="2"/>
  </r>
  <r>
    <n v="102840"/>
    <x v="2833"/>
    <x v="9"/>
    <s v="2025"/>
    <s v="DHL"/>
    <x v="7"/>
    <x v="2"/>
    <x v="3"/>
    <s v="India"/>
    <n v="43"/>
    <n v="850"/>
    <n v="36550"/>
    <n v="300"/>
    <n v="36250"/>
    <n v="23650"/>
    <n v="24636.61"/>
    <n v="11913.39"/>
    <n v="35263.39"/>
    <n v="776"/>
    <n v="986.61"/>
    <x v="13"/>
    <n v="550"/>
    <s v="Delhi NCR Mega Hub"/>
    <x v="3"/>
  </r>
  <r>
    <n v="102841"/>
    <x v="2834"/>
    <x v="7"/>
    <s v="2025"/>
    <s v="Delhivery"/>
    <x v="7"/>
    <x v="0"/>
    <x v="2"/>
    <s v="India"/>
    <n v="49"/>
    <n v="600"/>
    <n v="29400"/>
    <n v="250"/>
    <n v="29150"/>
    <n v="17150"/>
    <n v="18170.38"/>
    <n v="11229.619999999999"/>
    <n v="28129.62"/>
    <n v="1069"/>
    <n v="1020.38"/>
    <x v="14"/>
    <n v="350"/>
    <s v="Mumbai Mega Hub"/>
    <x v="2"/>
  </r>
  <r>
    <n v="102842"/>
    <x v="2835"/>
    <x v="2"/>
    <s v="2025"/>
    <s v="Delhivery"/>
    <x v="5"/>
    <x v="0"/>
    <x v="3"/>
    <s v="India"/>
    <n v="86"/>
    <n v="1800"/>
    <n v="154800"/>
    <n v="900"/>
    <n v="153900"/>
    <n v="77400"/>
    <n v="77940.899999999994"/>
    <n v="76859.100000000006"/>
    <n v="153359.1"/>
    <n v="577"/>
    <n v="540.9"/>
    <x v="9"/>
    <n v="900"/>
    <s v="Delhi NCR Mega Hub"/>
    <x v="3"/>
  </r>
  <r>
    <n v="102843"/>
    <x v="2836"/>
    <x v="0"/>
    <s v="2025"/>
    <s v="Ekart"/>
    <x v="1"/>
    <x v="1"/>
    <x v="0"/>
    <s v="India"/>
    <n v="85"/>
    <n v="45000"/>
    <n v="3825000"/>
    <n v="13000"/>
    <n v="3812000"/>
    <n v="2720000"/>
    <n v="2720954.98"/>
    <n v="1104045.02"/>
    <n v="3811045.02"/>
    <n v="699"/>
    <n v="954.98"/>
    <x v="2"/>
    <n v="32000"/>
    <s v="Bengaluru Regional Hub"/>
    <x v="0"/>
  </r>
  <r>
    <n v="102844"/>
    <x v="2837"/>
    <x v="1"/>
    <s v="2025"/>
    <s v="Delhivery"/>
    <x v="1"/>
    <x v="0"/>
    <x v="1"/>
    <s v="India"/>
    <n v="51"/>
    <n v="45000"/>
    <n v="2295000"/>
    <n v="13000"/>
    <n v="2282000"/>
    <n v="1632000"/>
    <n v="1632656.88"/>
    <n v="662343.12000000011"/>
    <n v="2281343.12"/>
    <n v="616"/>
    <n v="656.88"/>
    <x v="2"/>
    <n v="32000"/>
    <s v="Nagpur Central Hub"/>
    <x v="1"/>
  </r>
  <r>
    <n v="102845"/>
    <x v="2838"/>
    <x v="4"/>
    <s v="2025"/>
    <s v="Xpressbees"/>
    <x v="7"/>
    <x v="0"/>
    <x v="2"/>
    <s v="India"/>
    <n v="62"/>
    <n v="850"/>
    <n v="52700"/>
    <n v="300"/>
    <n v="52400"/>
    <n v="34100"/>
    <n v="34888.92"/>
    <n v="17811.080000000002"/>
    <n v="51611.08"/>
    <n v="381"/>
    <n v="788.92"/>
    <x v="13"/>
    <n v="550"/>
    <s v="Mumbai Mega Hub"/>
    <x v="2"/>
  </r>
  <r>
    <n v="102846"/>
    <x v="2839"/>
    <x v="0"/>
    <s v="2025"/>
    <s v="Blue Dart"/>
    <x v="3"/>
    <x v="2"/>
    <x v="0"/>
    <s v="India"/>
    <n v="23"/>
    <n v="12000"/>
    <n v="276000"/>
    <n v="4000"/>
    <n v="272000"/>
    <n v="184000"/>
    <n v="185875.38"/>
    <n v="90124.62"/>
    <n v="270124.62"/>
    <n v="528"/>
    <n v="1875.38"/>
    <x v="4"/>
    <n v="8000"/>
    <s v="Bengaluru Regional Hub"/>
    <x v="0"/>
  </r>
  <r>
    <n v="102847"/>
    <x v="2840"/>
    <x v="7"/>
    <s v="2025"/>
    <s v="Ecom Express"/>
    <x v="2"/>
    <x v="1"/>
    <x v="1"/>
    <s v="India"/>
    <n v="57"/>
    <n v="450"/>
    <n v="25650"/>
    <n v="250"/>
    <n v="25400"/>
    <n v="11400"/>
    <n v="11964.56"/>
    <n v="13685.44"/>
    <n v="24835.439999999999"/>
    <n v="595"/>
    <n v="564.55999999999995"/>
    <x v="3"/>
    <n v="200"/>
    <s v="Nagpur Central Hub"/>
    <x v="1"/>
  </r>
  <r>
    <n v="102848"/>
    <x v="2841"/>
    <x v="4"/>
    <s v="2025"/>
    <s v="Ekart"/>
    <x v="5"/>
    <x v="0"/>
    <x v="1"/>
    <s v="India"/>
    <n v="99"/>
    <n v="1800"/>
    <n v="178200"/>
    <n v="900"/>
    <n v="177300"/>
    <n v="89100"/>
    <n v="89903.94"/>
    <n v="88296.06"/>
    <n v="176496.06"/>
    <n v="868"/>
    <n v="803.94"/>
    <x v="9"/>
    <n v="900"/>
    <s v="Nagpur Central Hub"/>
    <x v="1"/>
  </r>
  <r>
    <n v="102849"/>
    <x v="2842"/>
    <x v="3"/>
    <s v="2025"/>
    <s v="Blue Dart"/>
    <x v="1"/>
    <x v="1"/>
    <x v="2"/>
    <s v="India"/>
    <n v="49"/>
    <n v="3500"/>
    <n v="171500"/>
    <n v="1300"/>
    <n v="170200"/>
    <n v="107800"/>
    <n v="108119.41"/>
    <n v="63380.59"/>
    <n v="169880.59"/>
    <n v="952"/>
    <n v="319.41000000000003"/>
    <x v="16"/>
    <n v="2200"/>
    <s v="Mumbai Mega Hub"/>
    <x v="2"/>
  </r>
  <r>
    <n v="102850"/>
    <x v="2843"/>
    <x v="11"/>
    <s v="2025"/>
    <s v="DHL"/>
    <x v="4"/>
    <x v="0"/>
    <x v="4"/>
    <s v="India"/>
    <n v="85"/>
    <n v="1500"/>
    <n v="127500"/>
    <n v="700"/>
    <n v="126800"/>
    <n v="68000"/>
    <n v="68232.990000000005"/>
    <n v="59267.009999999995"/>
    <n v="126567.01"/>
    <n v="670"/>
    <n v="232.99"/>
    <x v="10"/>
    <n v="800"/>
    <s v="Kolkata Regional Hub"/>
    <x v="4"/>
  </r>
  <r>
    <n v="102851"/>
    <x v="2844"/>
    <x v="8"/>
    <s v="2025"/>
    <s v="Xpressbees"/>
    <x v="5"/>
    <x v="1"/>
    <x v="3"/>
    <s v="India"/>
    <n v="62"/>
    <n v="1800"/>
    <n v="111600"/>
    <n v="900"/>
    <n v="110700"/>
    <n v="55800"/>
    <n v="56919.08"/>
    <n v="54680.92"/>
    <n v="109580.92"/>
    <n v="674"/>
    <n v="1119.08"/>
    <x v="9"/>
    <n v="900"/>
    <s v="Delhi NCR Mega Hub"/>
    <x v="3"/>
  </r>
  <r>
    <n v="102852"/>
    <x v="2845"/>
    <x v="10"/>
    <s v="2025"/>
    <s v="DHL"/>
    <x v="6"/>
    <x v="0"/>
    <x v="4"/>
    <s v="India"/>
    <n v="20"/>
    <n v="15000"/>
    <n v="300000"/>
    <n v="5500"/>
    <n v="294500"/>
    <n v="190000"/>
    <n v="190364.34"/>
    <n v="109635.66"/>
    <n v="294135.65999999997"/>
    <n v="988"/>
    <n v="364.34"/>
    <x v="11"/>
    <n v="9500"/>
    <s v="Kolkata Regional Hub"/>
    <x v="4"/>
  </r>
  <r>
    <n v="102853"/>
    <x v="2846"/>
    <x v="7"/>
    <s v="2025"/>
    <s v="Blue Dart"/>
    <x v="7"/>
    <x v="1"/>
    <x v="2"/>
    <s v="India"/>
    <n v="36"/>
    <n v="1200"/>
    <n v="43200"/>
    <n v="400"/>
    <n v="42800"/>
    <n v="28800"/>
    <n v="29514.48"/>
    <n v="13685.52"/>
    <n v="42085.52"/>
    <n v="680"/>
    <n v="714.48"/>
    <x v="15"/>
    <n v="800"/>
    <s v="Mumbai Mega Hub"/>
    <x v="2"/>
  </r>
  <r>
    <n v="102854"/>
    <x v="2847"/>
    <x v="4"/>
    <s v="2025"/>
    <s v="Blue Dart"/>
    <x v="7"/>
    <x v="1"/>
    <x v="1"/>
    <s v="India"/>
    <n v="14"/>
    <n v="850"/>
    <n v="11900"/>
    <n v="300"/>
    <n v="11600"/>
    <n v="7700"/>
    <n v="8548.77"/>
    <n v="3351.2299999999996"/>
    <n v="10751.23"/>
    <n v="624"/>
    <n v="848.77"/>
    <x v="13"/>
    <n v="550"/>
    <s v="Nagpur Central Hub"/>
    <x v="1"/>
  </r>
  <r>
    <n v="102855"/>
    <x v="2848"/>
    <x v="0"/>
    <s v="2025"/>
    <s v="Delhivery"/>
    <x v="0"/>
    <x v="0"/>
    <x v="2"/>
    <s v="India"/>
    <n v="32"/>
    <n v="3200"/>
    <n v="102400"/>
    <n v="1200"/>
    <n v="101200"/>
    <n v="64000"/>
    <n v="64442.79"/>
    <n v="37957.21"/>
    <n v="100757.21"/>
    <n v="1121"/>
    <n v="442.79"/>
    <x v="0"/>
    <n v="2000"/>
    <s v="Mumbai Mega Hub"/>
    <x v="2"/>
  </r>
  <r>
    <n v="102856"/>
    <x v="2849"/>
    <x v="3"/>
    <s v="2025"/>
    <s v="Ekart"/>
    <x v="3"/>
    <x v="2"/>
    <x v="2"/>
    <s v="India"/>
    <n v="25"/>
    <n v="12000"/>
    <n v="300000"/>
    <n v="4000"/>
    <n v="296000"/>
    <n v="200000"/>
    <n v="201034.46"/>
    <n v="98965.540000000008"/>
    <n v="294965.53999999998"/>
    <n v="1071"/>
    <n v="1034.46"/>
    <x v="4"/>
    <n v="8000"/>
    <s v="Mumbai Mega Hub"/>
    <x v="2"/>
  </r>
  <r>
    <n v="102857"/>
    <x v="2850"/>
    <x v="1"/>
    <s v="2025"/>
    <s v="Ecom Express"/>
    <x v="5"/>
    <x v="0"/>
    <x v="4"/>
    <s v="India"/>
    <n v="44"/>
    <n v="2800"/>
    <n v="123200"/>
    <n v="1300"/>
    <n v="121900"/>
    <n v="66000"/>
    <n v="66502.710000000006"/>
    <n v="56697.289999999994"/>
    <n v="121397.29"/>
    <n v="984"/>
    <n v="502.71"/>
    <x v="18"/>
    <n v="1500"/>
    <s v="Kolkata Regional Hub"/>
    <x v="4"/>
  </r>
  <r>
    <n v="102858"/>
    <x v="2851"/>
    <x v="2"/>
    <s v="2025"/>
    <s v="Ekart"/>
    <x v="4"/>
    <x v="0"/>
    <x v="2"/>
    <s v="India"/>
    <n v="80"/>
    <n v="5500"/>
    <n v="440000"/>
    <n v="2000"/>
    <n v="438000"/>
    <n v="280000"/>
    <n v="280715.58"/>
    <n v="159284.41999999998"/>
    <n v="437284.42"/>
    <n v="522"/>
    <n v="715.58"/>
    <x v="5"/>
    <n v="3500"/>
    <s v="Mumbai Mega Hub"/>
    <x v="2"/>
  </r>
  <r>
    <n v="102859"/>
    <x v="2852"/>
    <x v="1"/>
    <s v="2025"/>
    <s v="Delhivery"/>
    <x v="1"/>
    <x v="2"/>
    <x v="1"/>
    <s v="India"/>
    <n v="1"/>
    <n v="45000"/>
    <n v="45000"/>
    <n v="13000"/>
    <n v="32000"/>
    <n v="32000"/>
    <n v="32516.11"/>
    <n v="12483.89"/>
    <n v="31483.89"/>
    <n v="375"/>
    <n v="516.11"/>
    <x v="2"/>
    <n v="32000"/>
    <s v="Nagpur Central Hub"/>
    <x v="1"/>
  </r>
  <r>
    <n v="102860"/>
    <x v="2853"/>
    <x v="5"/>
    <s v="2025"/>
    <s v="Ekart"/>
    <x v="2"/>
    <x v="1"/>
    <x v="0"/>
    <s v="India"/>
    <n v="10"/>
    <n v="2500"/>
    <n v="25000"/>
    <n v="1000"/>
    <n v="24000"/>
    <n v="15000"/>
    <n v="15817.9"/>
    <n v="9182.1"/>
    <n v="23182.1"/>
    <n v="720"/>
    <n v="817.9"/>
    <x v="12"/>
    <n v="1500"/>
    <s v="Bengaluru Regional Hub"/>
    <x v="0"/>
  </r>
  <r>
    <n v="102861"/>
    <x v="2854"/>
    <x v="4"/>
    <s v="2025"/>
    <s v="FedEx"/>
    <x v="2"/>
    <x v="0"/>
    <x v="0"/>
    <s v="India"/>
    <n v="27"/>
    <n v="450"/>
    <n v="12150"/>
    <n v="250"/>
    <n v="11900"/>
    <n v="5400"/>
    <n v="5742.37"/>
    <n v="6407.63"/>
    <n v="11557.63"/>
    <n v="597"/>
    <n v="342.37"/>
    <x v="3"/>
    <n v="200"/>
    <s v="Bengaluru Regional Hub"/>
    <x v="0"/>
  </r>
  <r>
    <n v="102862"/>
    <x v="2855"/>
    <x v="9"/>
    <s v="2025"/>
    <s v="Amazon Logistics"/>
    <x v="0"/>
    <x v="2"/>
    <x v="3"/>
    <s v="India"/>
    <n v="6"/>
    <n v="6500"/>
    <n v="39000"/>
    <n v="2300"/>
    <n v="36700"/>
    <n v="25200"/>
    <n v="25591.9"/>
    <n v="13408.099999999999"/>
    <n v="36308.1"/>
    <n v="394"/>
    <n v="391.9"/>
    <x v="1"/>
    <n v="4200"/>
    <s v="Delhi NCR Mega Hub"/>
    <x v="3"/>
  </r>
  <r>
    <n v="102863"/>
    <x v="2856"/>
    <x v="5"/>
    <s v="2025"/>
    <s v="Delhivery"/>
    <x v="3"/>
    <x v="0"/>
    <x v="3"/>
    <s v="India"/>
    <n v="64"/>
    <n v="12000"/>
    <n v="768000"/>
    <n v="4000"/>
    <n v="764000"/>
    <n v="512000"/>
    <n v="512471.6"/>
    <n v="255528.40000000002"/>
    <n v="763528.4"/>
    <n v="818"/>
    <n v="471.6"/>
    <x v="4"/>
    <n v="8000"/>
    <s v="Delhi NCR Mega Hub"/>
    <x v="3"/>
  </r>
  <r>
    <n v="102864"/>
    <x v="2857"/>
    <x v="3"/>
    <s v="2025"/>
    <s v="Delhivery"/>
    <x v="4"/>
    <x v="2"/>
    <x v="0"/>
    <s v="India"/>
    <n v="13"/>
    <n v="5500"/>
    <n v="71500"/>
    <n v="2000"/>
    <n v="69500"/>
    <n v="45500"/>
    <n v="46269.72"/>
    <n v="25230.28"/>
    <n v="68730.28"/>
    <n v="370"/>
    <n v="769.72"/>
    <x v="5"/>
    <n v="3500"/>
    <s v="Bengaluru Regional Hub"/>
    <x v="0"/>
  </r>
  <r>
    <n v="102865"/>
    <x v="2858"/>
    <x v="6"/>
    <s v="2025"/>
    <s v="Ecom Express"/>
    <x v="3"/>
    <x v="1"/>
    <x v="4"/>
    <s v="India"/>
    <n v="3"/>
    <n v="8500"/>
    <n v="25500"/>
    <n v="3000"/>
    <n v="22500"/>
    <n v="16500"/>
    <n v="17147.580000000002"/>
    <n v="8352.4199999999983"/>
    <n v="21852.42"/>
    <n v="1124"/>
    <n v="647.58000000000004"/>
    <x v="8"/>
    <n v="5500"/>
    <s v="Kolkata Regional Hub"/>
    <x v="4"/>
  </r>
  <r>
    <n v="102866"/>
    <x v="2859"/>
    <x v="9"/>
    <s v="2025"/>
    <s v="Ekart"/>
    <x v="1"/>
    <x v="2"/>
    <x v="2"/>
    <s v="India"/>
    <n v="36"/>
    <n v="45000"/>
    <n v="1620000"/>
    <n v="13000"/>
    <n v="1607000"/>
    <n v="1152000"/>
    <n v="1153134.3"/>
    <n v="466865.69999999995"/>
    <n v="1605865.7"/>
    <n v="447"/>
    <n v="1134.3"/>
    <x v="2"/>
    <n v="32000"/>
    <s v="Mumbai Mega Hub"/>
    <x v="2"/>
  </r>
  <r>
    <n v="102867"/>
    <x v="2860"/>
    <x v="2"/>
    <s v="2025"/>
    <s v="DHL"/>
    <x v="4"/>
    <x v="0"/>
    <x v="4"/>
    <s v="India"/>
    <n v="96"/>
    <n v="1500"/>
    <n v="144000"/>
    <n v="700"/>
    <n v="143300"/>
    <n v="76800"/>
    <n v="77849.48"/>
    <n v="66150.52"/>
    <n v="142250.51999999999"/>
    <n v="377"/>
    <n v="1049.48"/>
    <x v="10"/>
    <n v="800"/>
    <s v="Kolkata Regional Hub"/>
    <x v="4"/>
  </r>
  <r>
    <n v="102868"/>
    <x v="2861"/>
    <x v="4"/>
    <s v="2025"/>
    <s v="DHL"/>
    <x v="5"/>
    <x v="0"/>
    <x v="4"/>
    <s v="India"/>
    <n v="65"/>
    <n v="1800"/>
    <n v="117000"/>
    <n v="900"/>
    <n v="116100"/>
    <n v="58500"/>
    <n v="58960.04"/>
    <n v="58039.96"/>
    <n v="115639.96"/>
    <n v="337"/>
    <n v="460.04"/>
    <x v="9"/>
    <n v="900"/>
    <s v="Kolkata Regional Hub"/>
    <x v="4"/>
  </r>
  <r>
    <n v="102869"/>
    <x v="2862"/>
    <x v="6"/>
    <s v="2025"/>
    <s v="DHL"/>
    <x v="6"/>
    <x v="0"/>
    <x v="2"/>
    <s v="India"/>
    <n v="31"/>
    <n v="15000"/>
    <n v="465000"/>
    <n v="5500"/>
    <n v="459500"/>
    <n v="294500"/>
    <n v="295368.7"/>
    <n v="169631.3"/>
    <n v="458631.3"/>
    <n v="876"/>
    <n v="868.7"/>
    <x v="11"/>
    <n v="9500"/>
    <s v="Mumbai Mega Hub"/>
    <x v="2"/>
  </r>
  <r>
    <n v="102870"/>
    <x v="2863"/>
    <x v="6"/>
    <s v="2025"/>
    <s v="FedEx"/>
    <x v="2"/>
    <x v="0"/>
    <x v="3"/>
    <s v="India"/>
    <n v="46"/>
    <n v="2500"/>
    <n v="115000"/>
    <n v="1000"/>
    <n v="114000"/>
    <n v="69000"/>
    <n v="70036.800000000003"/>
    <n v="44963.199999999997"/>
    <n v="112963.2"/>
    <n v="358"/>
    <n v="1036.8"/>
    <x v="12"/>
    <n v="1500"/>
    <s v="Delhi NCR Mega Hub"/>
    <x v="3"/>
  </r>
  <r>
    <n v="102871"/>
    <x v="2864"/>
    <x v="4"/>
    <s v="2025"/>
    <s v="Delhivery"/>
    <x v="1"/>
    <x v="1"/>
    <x v="0"/>
    <s v="India"/>
    <n v="11"/>
    <n v="45000"/>
    <n v="495000"/>
    <n v="13000"/>
    <n v="482000"/>
    <n v="352000"/>
    <n v="352795.93"/>
    <n v="142204.07"/>
    <n v="481204.07"/>
    <n v="724"/>
    <n v="795.93"/>
    <x v="2"/>
    <n v="32000"/>
    <s v="Bengaluru Regional Hub"/>
    <x v="0"/>
  </r>
  <r>
    <n v="102872"/>
    <x v="2865"/>
    <x v="9"/>
    <s v="2025"/>
    <s v="Amazon Logistics"/>
    <x v="3"/>
    <x v="0"/>
    <x v="0"/>
    <s v="India"/>
    <n v="63"/>
    <n v="8500"/>
    <n v="535500"/>
    <n v="3000"/>
    <n v="532500"/>
    <n v="346500"/>
    <n v="347237.98"/>
    <n v="188262.02000000002"/>
    <n v="531762.02"/>
    <n v="1004"/>
    <n v="737.98"/>
    <x v="8"/>
    <n v="5500"/>
    <s v="Bengaluru Regional Hub"/>
    <x v="0"/>
  </r>
  <r>
    <n v="102873"/>
    <x v="2866"/>
    <x v="6"/>
    <s v="2025"/>
    <s v="FedEx"/>
    <x v="2"/>
    <x v="0"/>
    <x v="3"/>
    <s v="India"/>
    <n v="3"/>
    <n v="450"/>
    <n v="1350"/>
    <n v="250"/>
    <n v="1100"/>
    <n v="600"/>
    <n v="872.94"/>
    <n v="477.05999999999995"/>
    <n v="827.06"/>
    <n v="818"/>
    <n v="272.94"/>
    <x v="3"/>
    <n v="200"/>
    <s v="Delhi NCR Mega Hub"/>
    <x v="3"/>
  </r>
  <r>
    <n v="102874"/>
    <x v="2867"/>
    <x v="8"/>
    <s v="2025"/>
    <s v="Shadowfax"/>
    <x v="3"/>
    <x v="0"/>
    <x v="2"/>
    <s v="India"/>
    <n v="38"/>
    <n v="8500"/>
    <n v="323000"/>
    <n v="3000"/>
    <n v="320000"/>
    <n v="209000"/>
    <n v="209442.77"/>
    <n v="113557.23000000001"/>
    <n v="319557.23"/>
    <n v="516"/>
    <n v="442.77"/>
    <x v="8"/>
    <n v="5500"/>
    <s v="Mumbai Mega Hub"/>
    <x v="2"/>
  </r>
  <r>
    <n v="102875"/>
    <x v="2868"/>
    <x v="9"/>
    <s v="2025"/>
    <s v="Blue Dart"/>
    <x v="7"/>
    <x v="2"/>
    <x v="2"/>
    <s v="India"/>
    <n v="57"/>
    <n v="1200"/>
    <n v="68400"/>
    <n v="400"/>
    <n v="68000"/>
    <n v="45600"/>
    <n v="46699.89"/>
    <n v="21700.11"/>
    <n v="66900.11"/>
    <n v="471"/>
    <n v="1099.8900000000001"/>
    <x v="15"/>
    <n v="800"/>
    <s v="Mumbai Mega Hub"/>
    <x v="2"/>
  </r>
  <r>
    <n v="102876"/>
    <x v="2869"/>
    <x v="8"/>
    <s v="2025"/>
    <s v="Delhivery"/>
    <x v="3"/>
    <x v="1"/>
    <x v="1"/>
    <s v="India"/>
    <n v="90"/>
    <n v="8500"/>
    <n v="765000"/>
    <n v="3000"/>
    <n v="762000"/>
    <n v="495000"/>
    <n v="495928.89"/>
    <n v="269071.11"/>
    <n v="761071.11"/>
    <n v="1142"/>
    <n v="928.89"/>
    <x v="8"/>
    <n v="5500"/>
    <s v="Nagpur Central Hub"/>
    <x v="1"/>
  </r>
  <r>
    <n v="102877"/>
    <x v="2870"/>
    <x v="5"/>
    <s v="2025"/>
    <s v="Amazon Logistics"/>
    <x v="4"/>
    <x v="0"/>
    <x v="4"/>
    <s v="India"/>
    <n v="80"/>
    <n v="1500"/>
    <n v="120000"/>
    <n v="700"/>
    <n v="119300"/>
    <n v="64000"/>
    <n v="64276.12"/>
    <n v="55723.88"/>
    <n v="119023.88"/>
    <n v="1156"/>
    <n v="276.12"/>
    <x v="10"/>
    <n v="800"/>
    <s v="Kolkata Regional Hub"/>
    <x v="4"/>
  </r>
  <r>
    <n v="102878"/>
    <x v="2871"/>
    <x v="3"/>
    <s v="2025"/>
    <s v="Ekart"/>
    <x v="3"/>
    <x v="1"/>
    <x v="1"/>
    <s v="India"/>
    <n v="10"/>
    <n v="12000"/>
    <n v="120000"/>
    <n v="4000"/>
    <n v="116000"/>
    <n v="80000"/>
    <n v="81076.31"/>
    <n v="38923.69"/>
    <n v="114923.69"/>
    <n v="759"/>
    <n v="1076.31"/>
    <x v="4"/>
    <n v="8000"/>
    <s v="Nagpur Central Hub"/>
    <x v="1"/>
  </r>
  <r>
    <n v="102879"/>
    <x v="2872"/>
    <x v="3"/>
    <s v="2025"/>
    <s v="Xpressbees"/>
    <x v="2"/>
    <x v="0"/>
    <x v="0"/>
    <s v="India"/>
    <n v="36"/>
    <n v="2500"/>
    <n v="90000"/>
    <n v="1000"/>
    <n v="89000"/>
    <n v="54000"/>
    <n v="54181.06"/>
    <n v="35818.94"/>
    <n v="88818.94"/>
    <n v="609"/>
    <n v="181.06"/>
    <x v="12"/>
    <n v="1500"/>
    <s v="Bengaluru Regional Hub"/>
    <x v="0"/>
  </r>
  <r>
    <n v="102880"/>
    <x v="2873"/>
    <x v="6"/>
    <s v="2025"/>
    <s v="Ekart"/>
    <x v="5"/>
    <x v="0"/>
    <x v="4"/>
    <s v="India"/>
    <n v="93"/>
    <n v="1800"/>
    <n v="167400"/>
    <n v="900"/>
    <n v="166500"/>
    <n v="83700"/>
    <n v="84098.29"/>
    <n v="83301.710000000006"/>
    <n v="166101.71"/>
    <n v="575"/>
    <n v="398.29"/>
    <x v="9"/>
    <n v="900"/>
    <s v="Kolkata Regional Hub"/>
    <x v="4"/>
  </r>
  <r>
    <n v="102881"/>
    <x v="2874"/>
    <x v="3"/>
    <s v="2025"/>
    <s v="Shadowfax"/>
    <x v="4"/>
    <x v="1"/>
    <x v="4"/>
    <s v="India"/>
    <n v="52"/>
    <n v="1500"/>
    <n v="78000"/>
    <n v="700"/>
    <n v="77300"/>
    <n v="41600"/>
    <n v="42465.919999999998"/>
    <n v="35534.080000000002"/>
    <n v="76434.080000000002"/>
    <n v="1142"/>
    <n v="865.92"/>
    <x v="10"/>
    <n v="800"/>
    <s v="Kolkata Regional Hub"/>
    <x v="4"/>
  </r>
  <r>
    <n v="102882"/>
    <x v="2875"/>
    <x v="7"/>
    <s v="2025"/>
    <s v="Blue Dart"/>
    <x v="4"/>
    <x v="0"/>
    <x v="1"/>
    <s v="India"/>
    <n v="77"/>
    <n v="1500"/>
    <n v="115500"/>
    <n v="700"/>
    <n v="114800"/>
    <n v="61600"/>
    <n v="62868.89"/>
    <n v="52631.11"/>
    <n v="113531.11"/>
    <n v="424"/>
    <n v="1268.8900000000001"/>
    <x v="10"/>
    <n v="800"/>
    <s v="Nagpur Central Hub"/>
    <x v="1"/>
  </r>
  <r>
    <n v="102883"/>
    <x v="2876"/>
    <x v="8"/>
    <s v="2025"/>
    <s v="Ekart"/>
    <x v="2"/>
    <x v="0"/>
    <x v="2"/>
    <s v="India"/>
    <n v="94"/>
    <n v="2500"/>
    <n v="235000"/>
    <n v="1000"/>
    <n v="234000"/>
    <n v="141000"/>
    <n v="142974.85999999999"/>
    <n v="92025.140000000014"/>
    <n v="232025.14"/>
    <n v="912"/>
    <n v="1974.86"/>
    <x v="12"/>
    <n v="1500"/>
    <s v="Mumbai Mega Hub"/>
    <x v="2"/>
  </r>
  <r>
    <n v="102884"/>
    <x v="2877"/>
    <x v="1"/>
    <s v="2025"/>
    <s v="DHL"/>
    <x v="3"/>
    <x v="0"/>
    <x v="2"/>
    <s v="India"/>
    <n v="33"/>
    <n v="12000"/>
    <n v="396000"/>
    <n v="4000"/>
    <n v="392000"/>
    <n v="264000"/>
    <n v="264316.23"/>
    <n v="131683.77000000002"/>
    <n v="391683.77"/>
    <n v="530"/>
    <n v="316.23"/>
    <x v="4"/>
    <n v="8000"/>
    <s v="Mumbai Mega Hub"/>
    <x v="2"/>
  </r>
  <r>
    <n v="102885"/>
    <x v="2878"/>
    <x v="1"/>
    <s v="2025"/>
    <s v="Amazon Logistics"/>
    <x v="4"/>
    <x v="2"/>
    <x v="0"/>
    <s v="India"/>
    <n v="52"/>
    <n v="1500"/>
    <n v="78000"/>
    <n v="700"/>
    <n v="77300"/>
    <n v="41600"/>
    <n v="43858.02"/>
    <n v="34141.980000000003"/>
    <n v="75041.98"/>
    <n v="521"/>
    <n v="2258.02"/>
    <x v="10"/>
    <n v="800"/>
    <s v="Bengaluru Regional Hub"/>
    <x v="0"/>
  </r>
  <r>
    <n v="102886"/>
    <x v="2879"/>
    <x v="9"/>
    <s v="2025"/>
    <s v="Blue Dart"/>
    <x v="0"/>
    <x v="0"/>
    <x v="3"/>
    <s v="India"/>
    <n v="28"/>
    <n v="3200"/>
    <n v="89600"/>
    <n v="1200"/>
    <n v="88400"/>
    <n v="56000"/>
    <n v="58519.51"/>
    <n v="31080.489999999998"/>
    <n v="85880.49"/>
    <n v="624"/>
    <n v="2519.5100000000002"/>
    <x v="0"/>
    <n v="2000"/>
    <s v="Delhi NCR Mega Hub"/>
    <x v="3"/>
  </r>
  <r>
    <n v="102887"/>
    <x v="2880"/>
    <x v="9"/>
    <s v="2025"/>
    <s v="Shadowfax"/>
    <x v="5"/>
    <x v="0"/>
    <x v="3"/>
    <s v="India"/>
    <n v="59"/>
    <n v="2800"/>
    <n v="165200"/>
    <n v="1300"/>
    <n v="163900"/>
    <n v="88500"/>
    <n v="89596.43"/>
    <n v="75603.570000000007"/>
    <n v="162803.57"/>
    <n v="880"/>
    <n v="1096.43"/>
    <x v="18"/>
    <n v="1500"/>
    <s v="Delhi NCR Mega Hub"/>
    <x v="3"/>
  </r>
  <r>
    <n v="102888"/>
    <x v="2881"/>
    <x v="0"/>
    <s v="2025"/>
    <s v="Delhivery"/>
    <x v="1"/>
    <x v="0"/>
    <x v="2"/>
    <s v="India"/>
    <n v="2"/>
    <n v="25000"/>
    <n v="50000"/>
    <n v="7000"/>
    <n v="43000"/>
    <n v="36000"/>
    <n v="36543.85"/>
    <n v="13456.150000000001"/>
    <n v="42456.15"/>
    <n v="358"/>
    <n v="543.85"/>
    <x v="17"/>
    <n v="18000"/>
    <s v="Mumbai Mega Hub"/>
    <x v="2"/>
  </r>
  <r>
    <n v="102889"/>
    <x v="2882"/>
    <x v="4"/>
    <s v="2025"/>
    <s v="FedEx"/>
    <x v="7"/>
    <x v="1"/>
    <x v="3"/>
    <s v="India"/>
    <n v="59"/>
    <n v="600"/>
    <n v="35400"/>
    <n v="250"/>
    <n v="35150"/>
    <n v="20650"/>
    <n v="21724.82"/>
    <n v="13675.18"/>
    <n v="34075.18"/>
    <n v="955"/>
    <n v="1074.82"/>
    <x v="14"/>
    <n v="350"/>
    <s v="Delhi NCR Mega Hub"/>
    <x v="3"/>
  </r>
  <r>
    <n v="102890"/>
    <x v="2883"/>
    <x v="8"/>
    <s v="2025"/>
    <s v="Xpressbees"/>
    <x v="2"/>
    <x v="2"/>
    <x v="4"/>
    <s v="India"/>
    <n v="36"/>
    <n v="450"/>
    <n v="16200"/>
    <n v="250"/>
    <n v="15950"/>
    <n v="7200"/>
    <n v="8286.64"/>
    <n v="7913.3600000000006"/>
    <n v="14863.36"/>
    <n v="977"/>
    <n v="1086.6400000000001"/>
    <x v="3"/>
    <n v="200"/>
    <s v="Kolkata Regional Hub"/>
    <x v="4"/>
  </r>
  <r>
    <n v="102891"/>
    <x v="2884"/>
    <x v="3"/>
    <s v="2025"/>
    <s v="FedEx"/>
    <x v="3"/>
    <x v="2"/>
    <x v="2"/>
    <s v="India"/>
    <n v="95"/>
    <n v="12000"/>
    <n v="1140000"/>
    <n v="4000"/>
    <n v="1136000"/>
    <n v="760000"/>
    <n v="760579.22"/>
    <n v="379420.78"/>
    <n v="1135420.78"/>
    <n v="1125"/>
    <n v="579.22"/>
    <x v="4"/>
    <n v="8000"/>
    <s v="Mumbai Mega Hub"/>
    <x v="2"/>
  </r>
  <r>
    <n v="102892"/>
    <x v="2885"/>
    <x v="10"/>
    <s v="2025"/>
    <s v="Ecom Express"/>
    <x v="6"/>
    <x v="0"/>
    <x v="4"/>
    <s v="India"/>
    <n v="94"/>
    <n v="4500"/>
    <n v="423000"/>
    <n v="1700"/>
    <n v="421300"/>
    <n v="263200"/>
    <n v="264031.42"/>
    <n v="158968.58000000002"/>
    <n v="420468.58"/>
    <n v="924"/>
    <n v="831.42"/>
    <x v="7"/>
    <n v="2800"/>
    <s v="Kolkata Regional Hub"/>
    <x v="4"/>
  </r>
  <r>
    <n v="102893"/>
    <x v="2886"/>
    <x v="3"/>
    <s v="2025"/>
    <s v="Delhivery"/>
    <x v="0"/>
    <x v="0"/>
    <x v="0"/>
    <s v="India"/>
    <n v="71"/>
    <n v="3200"/>
    <n v="227200"/>
    <n v="1200"/>
    <n v="226000"/>
    <n v="142000"/>
    <n v="142278.43"/>
    <n v="84921.57"/>
    <n v="225721.57"/>
    <n v="1101"/>
    <n v="278.43"/>
    <x v="0"/>
    <n v="2000"/>
    <s v="Bengaluru Regional Hub"/>
    <x v="0"/>
  </r>
  <r>
    <n v="102894"/>
    <x v="2887"/>
    <x v="9"/>
    <s v="2025"/>
    <s v="Amazon Logistics"/>
    <x v="5"/>
    <x v="0"/>
    <x v="3"/>
    <s v="India"/>
    <n v="54"/>
    <n v="2800"/>
    <n v="151200"/>
    <n v="1300"/>
    <n v="149900"/>
    <n v="81000"/>
    <n v="81610.289999999994"/>
    <n v="69589.710000000006"/>
    <n v="149289.71"/>
    <n v="573"/>
    <n v="610.29"/>
    <x v="18"/>
    <n v="1500"/>
    <s v="Delhi NCR Mega Hub"/>
    <x v="3"/>
  </r>
  <r>
    <n v="102895"/>
    <x v="2888"/>
    <x v="3"/>
    <s v="2025"/>
    <s v="Ecom Express"/>
    <x v="3"/>
    <x v="0"/>
    <x v="3"/>
    <s v="India"/>
    <n v="83"/>
    <n v="8500"/>
    <n v="705500"/>
    <n v="3000"/>
    <n v="702500"/>
    <n v="456500"/>
    <n v="457344.21"/>
    <n v="248155.78999999998"/>
    <n v="701655.79"/>
    <n v="1062"/>
    <n v="844.21"/>
    <x v="8"/>
    <n v="5500"/>
    <s v="Delhi NCR Mega Hub"/>
    <x v="3"/>
  </r>
  <r>
    <n v="102896"/>
    <x v="2889"/>
    <x v="3"/>
    <s v="2025"/>
    <s v="FedEx"/>
    <x v="4"/>
    <x v="0"/>
    <x v="2"/>
    <s v="India"/>
    <n v="62"/>
    <n v="1500"/>
    <n v="93000"/>
    <n v="700"/>
    <n v="92300"/>
    <n v="49600"/>
    <n v="49837.46"/>
    <n v="43162.54"/>
    <n v="92062.54"/>
    <n v="563"/>
    <n v="237.46"/>
    <x v="10"/>
    <n v="800"/>
    <s v="Mumbai Mega Hub"/>
    <x v="2"/>
  </r>
  <r>
    <n v="102897"/>
    <x v="2890"/>
    <x v="1"/>
    <s v="2025"/>
    <s v="Blue Dart"/>
    <x v="0"/>
    <x v="2"/>
    <x v="4"/>
    <s v="India"/>
    <n v="50"/>
    <n v="3200"/>
    <n v="160000"/>
    <n v="1200"/>
    <n v="158800"/>
    <n v="100000"/>
    <n v="100865.8"/>
    <n v="59134.2"/>
    <n v="157934.20000000001"/>
    <n v="836"/>
    <n v="865.8"/>
    <x v="0"/>
    <n v="2000"/>
    <s v="Kolkata Regional Hub"/>
    <x v="4"/>
  </r>
  <r>
    <n v="102898"/>
    <x v="2891"/>
    <x v="5"/>
    <s v="2025"/>
    <s v="Shadowfax"/>
    <x v="4"/>
    <x v="2"/>
    <x v="1"/>
    <s v="India"/>
    <n v="15"/>
    <n v="5500"/>
    <n v="82500"/>
    <n v="2000"/>
    <n v="80500"/>
    <n v="52500"/>
    <n v="53154.81"/>
    <n v="29345.190000000002"/>
    <n v="79845.19"/>
    <n v="961"/>
    <n v="654.80999999999995"/>
    <x v="5"/>
    <n v="3500"/>
    <s v="Nagpur Central Hub"/>
    <x v="1"/>
  </r>
  <r>
    <n v="102899"/>
    <x v="2892"/>
    <x v="11"/>
    <s v="2025"/>
    <s v="Shadowfax"/>
    <x v="3"/>
    <x v="2"/>
    <x v="0"/>
    <s v="India"/>
    <n v="11"/>
    <n v="12000"/>
    <n v="132000"/>
    <n v="4000"/>
    <n v="128000"/>
    <n v="88000"/>
    <n v="88696.58"/>
    <n v="43303.42"/>
    <n v="127303.42"/>
    <n v="1175"/>
    <n v="696.58"/>
    <x v="4"/>
    <n v="8000"/>
    <s v="Bengaluru Regional Hub"/>
    <x v="0"/>
  </r>
  <r>
    <n v="102900"/>
    <x v="2893"/>
    <x v="9"/>
    <s v="2025"/>
    <s v="Blue Dart"/>
    <x v="5"/>
    <x v="1"/>
    <x v="4"/>
    <s v="India"/>
    <n v="18"/>
    <n v="2800"/>
    <n v="50400"/>
    <n v="1300"/>
    <n v="49100"/>
    <n v="27000"/>
    <n v="27896.7"/>
    <n v="22503.3"/>
    <n v="48203.3"/>
    <n v="747"/>
    <n v="896.7"/>
    <x v="18"/>
    <n v="1500"/>
    <s v="Kolkata Regional Hub"/>
    <x v="4"/>
  </r>
  <r>
    <n v="102901"/>
    <x v="2894"/>
    <x v="3"/>
    <s v="2025"/>
    <s v="Blue Dart"/>
    <x v="1"/>
    <x v="0"/>
    <x v="2"/>
    <s v="India"/>
    <n v="40"/>
    <n v="45000"/>
    <n v="1800000"/>
    <n v="13000"/>
    <n v="1787000"/>
    <n v="1280000"/>
    <n v="1280808"/>
    <n v="519192"/>
    <n v="1786192"/>
    <n v="376"/>
    <n v="808"/>
    <x v="2"/>
    <n v="32000"/>
    <s v="Mumbai Mega Hub"/>
    <x v="2"/>
  </r>
  <r>
    <n v="102902"/>
    <x v="2895"/>
    <x v="9"/>
    <s v="2025"/>
    <s v="Shadowfax"/>
    <x v="4"/>
    <x v="1"/>
    <x v="0"/>
    <s v="India"/>
    <n v="79"/>
    <n v="1500"/>
    <n v="118500"/>
    <n v="700"/>
    <n v="117800"/>
    <n v="63200"/>
    <n v="63559.87"/>
    <n v="54940.13"/>
    <n v="117440.13"/>
    <n v="924"/>
    <n v="359.87"/>
    <x v="10"/>
    <n v="800"/>
    <s v="Bengaluru Regional Hub"/>
    <x v="0"/>
  </r>
  <r>
    <n v="102903"/>
    <x v="2896"/>
    <x v="5"/>
    <s v="2025"/>
    <s v="DHL"/>
    <x v="0"/>
    <x v="1"/>
    <x v="1"/>
    <s v="India"/>
    <n v="47"/>
    <n v="6500"/>
    <n v="305500"/>
    <n v="2300"/>
    <n v="303200"/>
    <n v="197400"/>
    <n v="198356.06"/>
    <n v="107143.94"/>
    <n v="302243.94"/>
    <n v="465"/>
    <n v="956.06"/>
    <x v="1"/>
    <n v="4200"/>
    <s v="Nagpur Central Hub"/>
    <x v="1"/>
  </r>
  <r>
    <n v="102904"/>
    <x v="2897"/>
    <x v="0"/>
    <s v="2025"/>
    <s v="Ecom Express"/>
    <x v="2"/>
    <x v="0"/>
    <x v="2"/>
    <s v="India"/>
    <n v="97"/>
    <n v="2500"/>
    <n v="242500"/>
    <n v="1000"/>
    <n v="241500"/>
    <n v="145500"/>
    <n v="146278.84"/>
    <n v="96221.16"/>
    <n v="240721.16"/>
    <n v="482"/>
    <n v="778.84"/>
    <x v="12"/>
    <n v="1500"/>
    <s v="Mumbai Mega Hub"/>
    <x v="2"/>
  </r>
  <r>
    <n v="102905"/>
    <x v="2898"/>
    <x v="4"/>
    <s v="2025"/>
    <s v="Ekart"/>
    <x v="1"/>
    <x v="0"/>
    <x v="3"/>
    <s v="India"/>
    <n v="14"/>
    <n v="45000"/>
    <n v="630000"/>
    <n v="13000"/>
    <n v="617000"/>
    <n v="448000"/>
    <n v="448529.16"/>
    <n v="181470.84000000003"/>
    <n v="616470.84"/>
    <n v="768"/>
    <n v="529.16"/>
    <x v="2"/>
    <n v="32000"/>
    <s v="Delhi NCR Mega Hub"/>
    <x v="3"/>
  </r>
  <r>
    <n v="102906"/>
    <x v="2899"/>
    <x v="0"/>
    <s v="2025"/>
    <s v="Ekart"/>
    <x v="6"/>
    <x v="1"/>
    <x v="2"/>
    <s v="India"/>
    <n v="3"/>
    <n v="15000"/>
    <n v="45000"/>
    <n v="5500"/>
    <n v="39500"/>
    <n v="28500"/>
    <n v="28747.03"/>
    <n v="16252.970000000001"/>
    <n v="39252.97"/>
    <n v="1054"/>
    <n v="247.03"/>
    <x v="11"/>
    <n v="9500"/>
    <s v="Mumbai Mega Hub"/>
    <x v="2"/>
  </r>
  <r>
    <n v="102907"/>
    <x v="2900"/>
    <x v="3"/>
    <s v="2025"/>
    <s v="Xpressbees"/>
    <x v="0"/>
    <x v="0"/>
    <x v="0"/>
    <s v="India"/>
    <n v="5"/>
    <n v="3200"/>
    <n v="16000"/>
    <n v="1200"/>
    <n v="14800"/>
    <n v="10000"/>
    <n v="10620.68"/>
    <n v="5379.32"/>
    <n v="14179.32"/>
    <n v="413"/>
    <n v="620.67999999999995"/>
    <x v="0"/>
    <n v="2000"/>
    <s v="Bengaluru Regional Hub"/>
    <x v="0"/>
  </r>
  <r>
    <n v="102908"/>
    <x v="2901"/>
    <x v="8"/>
    <s v="2025"/>
    <s v="FedEx"/>
    <x v="0"/>
    <x v="2"/>
    <x v="1"/>
    <s v="India"/>
    <n v="43"/>
    <n v="6500"/>
    <n v="279500"/>
    <n v="2300"/>
    <n v="277200"/>
    <n v="180600"/>
    <n v="181192.17"/>
    <n v="98307.829999999987"/>
    <n v="276607.83"/>
    <n v="1014"/>
    <n v="592.16999999999996"/>
    <x v="1"/>
    <n v="4200"/>
    <s v="Nagpur Central Hub"/>
    <x v="1"/>
  </r>
  <r>
    <n v="102909"/>
    <x v="2902"/>
    <x v="1"/>
    <s v="2025"/>
    <s v="Amazon Logistics"/>
    <x v="2"/>
    <x v="1"/>
    <x v="0"/>
    <s v="India"/>
    <n v="59"/>
    <n v="450"/>
    <n v="26550"/>
    <n v="250"/>
    <n v="26300"/>
    <n v="11800"/>
    <n v="12226.95"/>
    <n v="14323.05"/>
    <n v="25873.05"/>
    <n v="1005"/>
    <n v="426.95"/>
    <x v="3"/>
    <n v="200"/>
    <s v="Bengaluru Regional Hub"/>
    <x v="0"/>
  </r>
  <r>
    <n v="102910"/>
    <x v="2903"/>
    <x v="5"/>
    <s v="2025"/>
    <s v="Ekart"/>
    <x v="2"/>
    <x v="1"/>
    <x v="0"/>
    <s v="India"/>
    <n v="78"/>
    <n v="2500"/>
    <n v="195000"/>
    <n v="1000"/>
    <n v="194000"/>
    <n v="117000"/>
    <n v="118810.8"/>
    <n v="76189.2"/>
    <n v="192189.2"/>
    <n v="1121"/>
    <n v="1810.8"/>
    <x v="12"/>
    <n v="1500"/>
    <s v="Bengaluru Regional Hub"/>
    <x v="0"/>
  </r>
  <r>
    <n v="102911"/>
    <x v="2904"/>
    <x v="5"/>
    <s v="2025"/>
    <s v="FedEx"/>
    <x v="4"/>
    <x v="2"/>
    <x v="2"/>
    <s v="India"/>
    <n v="2"/>
    <n v="1500"/>
    <n v="3000"/>
    <n v="700"/>
    <n v="2300"/>
    <n v="1600"/>
    <n v="2034.38"/>
    <n v="965.61999999999989"/>
    <n v="1865.62"/>
    <n v="653"/>
    <n v="434.38"/>
    <x v="10"/>
    <n v="800"/>
    <s v="Mumbai Mega Hub"/>
    <x v="2"/>
  </r>
  <r>
    <n v="102912"/>
    <x v="2905"/>
    <x v="5"/>
    <s v="2025"/>
    <s v="Amazon Logistics"/>
    <x v="2"/>
    <x v="2"/>
    <x v="4"/>
    <s v="India"/>
    <n v="94"/>
    <n v="2500"/>
    <n v="235000"/>
    <n v="1000"/>
    <n v="234000"/>
    <n v="141000"/>
    <n v="141606.56"/>
    <n v="93393.44"/>
    <n v="233393.44"/>
    <n v="1036"/>
    <n v="606.55999999999995"/>
    <x v="12"/>
    <n v="1500"/>
    <s v="Kolkata Regional Hub"/>
    <x v="4"/>
  </r>
  <r>
    <n v="102913"/>
    <x v="2906"/>
    <x v="0"/>
    <s v="2025"/>
    <s v="FedEx"/>
    <x v="3"/>
    <x v="0"/>
    <x v="2"/>
    <s v="India"/>
    <n v="18"/>
    <n v="12000"/>
    <n v="216000"/>
    <n v="4000"/>
    <n v="212000"/>
    <n v="144000"/>
    <n v="144680.98000000001"/>
    <n v="71319.01999999999"/>
    <n v="211319.02"/>
    <n v="649"/>
    <n v="680.98"/>
    <x v="4"/>
    <n v="8000"/>
    <s v="Mumbai Mega Hub"/>
    <x v="2"/>
  </r>
  <r>
    <n v="102914"/>
    <x v="2907"/>
    <x v="11"/>
    <s v="2025"/>
    <s v="Ecom Express"/>
    <x v="7"/>
    <x v="0"/>
    <x v="0"/>
    <s v="India"/>
    <n v="47"/>
    <n v="1200"/>
    <n v="56400"/>
    <n v="400"/>
    <n v="56000"/>
    <n v="37600"/>
    <n v="37884.199999999997"/>
    <n v="18515.800000000003"/>
    <n v="55715.8"/>
    <n v="1163"/>
    <n v="284.2"/>
    <x v="15"/>
    <n v="800"/>
    <s v="Bengaluru Regional Hub"/>
    <x v="0"/>
  </r>
  <r>
    <n v="102915"/>
    <x v="2908"/>
    <x v="3"/>
    <s v="2025"/>
    <s v="FedEx"/>
    <x v="1"/>
    <x v="0"/>
    <x v="0"/>
    <s v="India"/>
    <n v="11"/>
    <n v="25000"/>
    <n v="275000"/>
    <n v="7000"/>
    <n v="268000"/>
    <n v="198000"/>
    <n v="199477.28"/>
    <n v="75522.720000000001"/>
    <n v="266522.71999999997"/>
    <n v="507"/>
    <n v="1477.28"/>
    <x v="17"/>
    <n v="18000"/>
    <s v="Bengaluru Regional Hub"/>
    <x v="0"/>
  </r>
  <r>
    <n v="102916"/>
    <x v="2909"/>
    <x v="8"/>
    <s v="2025"/>
    <s v="Ekart"/>
    <x v="1"/>
    <x v="0"/>
    <x v="3"/>
    <s v="India"/>
    <n v="46"/>
    <n v="45000"/>
    <n v="2070000"/>
    <n v="13000"/>
    <n v="2057000"/>
    <n v="1472000"/>
    <n v="1472498.63"/>
    <n v="597501.37000000011"/>
    <n v="2056501.37"/>
    <n v="518"/>
    <n v="498.63"/>
    <x v="2"/>
    <n v="32000"/>
    <s v="Delhi NCR Mega Hub"/>
    <x v="3"/>
  </r>
  <r>
    <n v="102917"/>
    <x v="2910"/>
    <x v="0"/>
    <s v="2025"/>
    <s v="FedEx"/>
    <x v="6"/>
    <x v="0"/>
    <x v="3"/>
    <s v="India"/>
    <n v="3"/>
    <n v="15000"/>
    <n v="45000"/>
    <n v="5500"/>
    <n v="39500"/>
    <n v="28500"/>
    <n v="30676.16"/>
    <n v="14323.84"/>
    <n v="37323.839999999997"/>
    <n v="826"/>
    <n v="2176.16"/>
    <x v="11"/>
    <n v="9500"/>
    <s v="Delhi NCR Mega Hub"/>
    <x v="3"/>
  </r>
  <r>
    <n v="102918"/>
    <x v="2911"/>
    <x v="6"/>
    <s v="2025"/>
    <s v="Xpressbees"/>
    <x v="5"/>
    <x v="1"/>
    <x v="4"/>
    <s v="India"/>
    <n v="12"/>
    <n v="1800"/>
    <n v="21600"/>
    <n v="900"/>
    <n v="20700"/>
    <n v="10800"/>
    <n v="12540.82"/>
    <n v="9059.18"/>
    <n v="18959.18"/>
    <n v="367"/>
    <n v="1740.82"/>
    <x v="9"/>
    <n v="900"/>
    <s v="Kolkata Regional Hub"/>
    <x v="4"/>
  </r>
  <r>
    <n v="102919"/>
    <x v="2912"/>
    <x v="6"/>
    <s v="2025"/>
    <s v="Shadowfax"/>
    <x v="4"/>
    <x v="2"/>
    <x v="1"/>
    <s v="India"/>
    <n v="22"/>
    <n v="1500"/>
    <n v="33000"/>
    <n v="700"/>
    <n v="32300"/>
    <n v="17600"/>
    <n v="18517.2"/>
    <n v="14482.8"/>
    <n v="31382.799999999999"/>
    <n v="1127"/>
    <n v="917.2"/>
    <x v="10"/>
    <n v="800"/>
    <s v="Nagpur Central Hub"/>
    <x v="1"/>
  </r>
  <r>
    <n v="102920"/>
    <x v="2913"/>
    <x v="9"/>
    <s v="2025"/>
    <s v="Delhivery"/>
    <x v="6"/>
    <x v="1"/>
    <x v="0"/>
    <s v="India"/>
    <n v="58"/>
    <n v="15000"/>
    <n v="870000"/>
    <n v="5500"/>
    <n v="864500"/>
    <n v="551000"/>
    <n v="551518.89"/>
    <n v="318481.11"/>
    <n v="863981.11"/>
    <n v="742"/>
    <n v="518.89"/>
    <x v="11"/>
    <n v="9500"/>
    <s v="Bengaluru Regional Hub"/>
    <x v="0"/>
  </r>
  <r>
    <n v="102921"/>
    <x v="2914"/>
    <x v="3"/>
    <s v="2025"/>
    <s v="DHL"/>
    <x v="0"/>
    <x v="0"/>
    <x v="2"/>
    <s v="India"/>
    <n v="99"/>
    <n v="6500"/>
    <n v="643500"/>
    <n v="2300"/>
    <n v="641200"/>
    <n v="415800"/>
    <n v="416195.44"/>
    <n v="227304.56"/>
    <n v="640804.56000000006"/>
    <n v="525"/>
    <n v="395.44"/>
    <x v="1"/>
    <n v="4200"/>
    <s v="Mumbai Mega Hub"/>
    <x v="2"/>
  </r>
  <r>
    <n v="102922"/>
    <x v="2915"/>
    <x v="3"/>
    <s v="2025"/>
    <s v="DHL"/>
    <x v="1"/>
    <x v="0"/>
    <x v="1"/>
    <s v="India"/>
    <n v="42"/>
    <n v="3500"/>
    <n v="147000"/>
    <n v="1300"/>
    <n v="145700"/>
    <n v="92400"/>
    <n v="94327.01"/>
    <n v="52672.990000000005"/>
    <n v="143772.99"/>
    <n v="471"/>
    <n v="1927.01"/>
    <x v="16"/>
    <n v="2200"/>
    <s v="Nagpur Central Hub"/>
    <x v="1"/>
  </r>
  <r>
    <n v="102923"/>
    <x v="2916"/>
    <x v="1"/>
    <s v="2025"/>
    <s v="Blue Dart"/>
    <x v="6"/>
    <x v="2"/>
    <x v="2"/>
    <s v="India"/>
    <n v="72"/>
    <n v="15000"/>
    <n v="1080000"/>
    <n v="5500"/>
    <n v="1074500"/>
    <n v="684000"/>
    <n v="684771.11"/>
    <n v="395228.89"/>
    <n v="1073728.8899999999"/>
    <n v="397"/>
    <n v="771.11"/>
    <x v="11"/>
    <n v="9500"/>
    <s v="Mumbai Mega Hub"/>
    <x v="2"/>
  </r>
  <r>
    <n v="102924"/>
    <x v="2917"/>
    <x v="10"/>
    <s v="2025"/>
    <s v="Delhivery"/>
    <x v="2"/>
    <x v="1"/>
    <x v="3"/>
    <s v="India"/>
    <n v="70"/>
    <n v="2500"/>
    <n v="175000"/>
    <n v="1000"/>
    <n v="174000"/>
    <n v="105000"/>
    <n v="105515.59"/>
    <n v="69484.41"/>
    <n v="173484.41"/>
    <n v="655"/>
    <n v="515.59"/>
    <x v="12"/>
    <n v="1500"/>
    <s v="Delhi NCR Mega Hub"/>
    <x v="3"/>
  </r>
  <r>
    <n v="102925"/>
    <x v="2918"/>
    <x v="11"/>
    <s v="2025"/>
    <s v="FedEx"/>
    <x v="4"/>
    <x v="1"/>
    <x v="0"/>
    <s v="India"/>
    <n v="89"/>
    <n v="1500"/>
    <n v="133500"/>
    <n v="700"/>
    <n v="132800"/>
    <n v="71200"/>
    <n v="73126.86"/>
    <n v="60373.14"/>
    <n v="130873.14"/>
    <n v="1095"/>
    <n v="1926.86"/>
    <x v="10"/>
    <n v="800"/>
    <s v="Bengaluru Regional Hub"/>
    <x v="0"/>
  </r>
  <r>
    <n v="102926"/>
    <x v="2919"/>
    <x v="6"/>
    <s v="2025"/>
    <s v="Blue Dart"/>
    <x v="3"/>
    <x v="0"/>
    <x v="4"/>
    <s v="India"/>
    <n v="57"/>
    <n v="8500"/>
    <n v="484500"/>
    <n v="3000"/>
    <n v="481500"/>
    <n v="313500"/>
    <n v="314395.24"/>
    <n v="170104.76"/>
    <n v="480604.76"/>
    <n v="797"/>
    <n v="895.24"/>
    <x v="8"/>
    <n v="5500"/>
    <s v="Kolkata Regional Hub"/>
    <x v="4"/>
  </r>
  <r>
    <n v="102927"/>
    <x v="2920"/>
    <x v="0"/>
    <s v="2025"/>
    <s v="Amazon Logistics"/>
    <x v="6"/>
    <x v="1"/>
    <x v="2"/>
    <s v="India"/>
    <n v="84"/>
    <n v="4500"/>
    <n v="378000"/>
    <n v="1700"/>
    <n v="376300"/>
    <n v="235200"/>
    <n v="235962.48"/>
    <n v="142037.51999999999"/>
    <n v="375537.52"/>
    <n v="740"/>
    <n v="762.48"/>
    <x v="7"/>
    <n v="2800"/>
    <s v="Mumbai Mega Hub"/>
    <x v="2"/>
  </r>
  <r>
    <n v="102928"/>
    <x v="2921"/>
    <x v="4"/>
    <s v="2025"/>
    <s v="Blue Dart"/>
    <x v="4"/>
    <x v="1"/>
    <x v="2"/>
    <s v="India"/>
    <n v="14"/>
    <n v="1500"/>
    <n v="21000"/>
    <n v="700"/>
    <n v="20300"/>
    <n v="11200"/>
    <n v="11419.92"/>
    <n v="9580.08"/>
    <n v="20080.080000000002"/>
    <n v="1073"/>
    <n v="219.92"/>
    <x v="10"/>
    <n v="800"/>
    <s v="Mumbai Mega Hub"/>
    <x v="2"/>
  </r>
  <r>
    <n v="102929"/>
    <x v="2922"/>
    <x v="7"/>
    <s v="2025"/>
    <s v="Xpressbees"/>
    <x v="3"/>
    <x v="0"/>
    <x v="4"/>
    <s v="India"/>
    <n v="17"/>
    <n v="8500"/>
    <n v="144500"/>
    <n v="3000"/>
    <n v="141500"/>
    <n v="93500"/>
    <n v="95084.49"/>
    <n v="49415.509999999995"/>
    <n v="139915.51"/>
    <n v="564"/>
    <n v="1584.49"/>
    <x v="8"/>
    <n v="5500"/>
    <s v="Kolkata Regional Hub"/>
    <x v="4"/>
  </r>
  <r>
    <n v="102930"/>
    <x v="2923"/>
    <x v="8"/>
    <s v="2025"/>
    <s v="Xpressbees"/>
    <x v="6"/>
    <x v="0"/>
    <x v="2"/>
    <s v="India"/>
    <n v="85"/>
    <n v="15000"/>
    <n v="1275000"/>
    <n v="5500"/>
    <n v="1269500"/>
    <n v="807500"/>
    <n v="808579.73"/>
    <n v="466420.27"/>
    <n v="1268420.27"/>
    <n v="1002"/>
    <n v="1079.73"/>
    <x v="11"/>
    <n v="9500"/>
    <s v="Mumbai Mega Hub"/>
    <x v="2"/>
  </r>
  <r>
    <n v="102931"/>
    <x v="2924"/>
    <x v="11"/>
    <s v="2025"/>
    <s v="Blue Dart"/>
    <x v="0"/>
    <x v="0"/>
    <x v="2"/>
    <s v="India"/>
    <n v="90"/>
    <n v="6500"/>
    <n v="585000"/>
    <n v="2300"/>
    <n v="582700"/>
    <n v="378000"/>
    <n v="378974.97"/>
    <n v="206025.03000000003"/>
    <n v="581725.03"/>
    <n v="539"/>
    <n v="974.97"/>
    <x v="1"/>
    <n v="4200"/>
    <s v="Mumbai Mega Hub"/>
    <x v="2"/>
  </r>
  <r>
    <n v="102932"/>
    <x v="2925"/>
    <x v="11"/>
    <s v="2025"/>
    <s v="Delhivery"/>
    <x v="4"/>
    <x v="0"/>
    <x v="1"/>
    <s v="India"/>
    <n v="84"/>
    <n v="1500"/>
    <n v="126000"/>
    <n v="700"/>
    <n v="125300"/>
    <n v="67200"/>
    <n v="67985.14"/>
    <n v="58014.86"/>
    <n v="124514.86"/>
    <n v="483"/>
    <n v="785.14"/>
    <x v="10"/>
    <n v="800"/>
    <s v="Nagpur Central Hub"/>
    <x v="1"/>
  </r>
  <r>
    <n v="102933"/>
    <x v="2926"/>
    <x v="10"/>
    <s v="2025"/>
    <s v="Ecom Express"/>
    <x v="3"/>
    <x v="2"/>
    <x v="3"/>
    <s v="India"/>
    <n v="73"/>
    <n v="12000"/>
    <n v="876000"/>
    <n v="4000"/>
    <n v="872000"/>
    <n v="584000"/>
    <n v="584565.78"/>
    <n v="291434.21999999997"/>
    <n v="871434.22"/>
    <n v="945"/>
    <n v="565.78"/>
    <x v="4"/>
    <n v="8000"/>
    <s v="Delhi NCR Mega Hub"/>
    <x v="3"/>
  </r>
  <r>
    <n v="102934"/>
    <x v="2927"/>
    <x v="5"/>
    <s v="2025"/>
    <s v="Shadowfax"/>
    <x v="1"/>
    <x v="1"/>
    <x v="0"/>
    <s v="India"/>
    <n v="74"/>
    <n v="25000"/>
    <n v="1850000"/>
    <n v="7000"/>
    <n v="1843000"/>
    <n v="1332000"/>
    <n v="1332497.43"/>
    <n v="517502.57000000007"/>
    <n v="1842502.57"/>
    <n v="357"/>
    <n v="497.43"/>
    <x v="17"/>
    <n v="18000"/>
    <s v="Bengaluru Regional Hub"/>
    <x v="0"/>
  </r>
  <r>
    <n v="102935"/>
    <x v="2928"/>
    <x v="9"/>
    <s v="2025"/>
    <s v="DHL"/>
    <x v="7"/>
    <x v="1"/>
    <x v="4"/>
    <s v="India"/>
    <n v="61"/>
    <n v="600"/>
    <n v="36600"/>
    <n v="250"/>
    <n v="36350"/>
    <n v="21350"/>
    <n v="21685.78"/>
    <n v="14914.220000000001"/>
    <n v="36014.22"/>
    <n v="373"/>
    <n v="335.78"/>
    <x v="14"/>
    <n v="350"/>
    <s v="Kolkata Regional Hub"/>
    <x v="4"/>
  </r>
  <r>
    <n v="102936"/>
    <x v="2929"/>
    <x v="3"/>
    <s v="2025"/>
    <s v="DHL"/>
    <x v="5"/>
    <x v="1"/>
    <x v="4"/>
    <s v="India"/>
    <n v="63"/>
    <n v="2800"/>
    <n v="176400"/>
    <n v="1300"/>
    <n v="175100"/>
    <n v="94500"/>
    <n v="95945.74"/>
    <n v="80454.259999999995"/>
    <n v="173654.26"/>
    <n v="746"/>
    <n v="1445.74"/>
    <x v="18"/>
    <n v="1500"/>
    <s v="Kolkata Regional Hub"/>
    <x v="4"/>
  </r>
  <r>
    <n v="102937"/>
    <x v="2930"/>
    <x v="7"/>
    <s v="2025"/>
    <s v="DHL"/>
    <x v="3"/>
    <x v="0"/>
    <x v="2"/>
    <s v="India"/>
    <n v="41"/>
    <n v="8500"/>
    <n v="348500"/>
    <n v="3000"/>
    <n v="345500"/>
    <n v="225500"/>
    <n v="227480.04"/>
    <n v="121019.95999999999"/>
    <n v="343519.96"/>
    <n v="741"/>
    <n v="1980.04"/>
    <x v="8"/>
    <n v="5500"/>
    <s v="Mumbai Mega Hub"/>
    <x v="2"/>
  </r>
  <r>
    <n v="102938"/>
    <x v="2931"/>
    <x v="6"/>
    <s v="2025"/>
    <s v="Blue Dart"/>
    <x v="3"/>
    <x v="2"/>
    <x v="2"/>
    <s v="India"/>
    <n v="45"/>
    <n v="8500"/>
    <n v="382500"/>
    <n v="3000"/>
    <n v="379500"/>
    <n v="247500"/>
    <n v="248693.86"/>
    <n v="133806.14000000001"/>
    <n v="378306.14"/>
    <n v="1029"/>
    <n v="1193.8599999999999"/>
    <x v="8"/>
    <n v="5500"/>
    <s v="Mumbai Mega Hub"/>
    <x v="2"/>
  </r>
  <r>
    <n v="102939"/>
    <x v="2932"/>
    <x v="7"/>
    <s v="2025"/>
    <s v="FedEx"/>
    <x v="3"/>
    <x v="0"/>
    <x v="3"/>
    <s v="India"/>
    <n v="73"/>
    <n v="8500"/>
    <n v="620500"/>
    <n v="3000"/>
    <n v="617500"/>
    <n v="401500"/>
    <n v="402520.88"/>
    <n v="217979.12"/>
    <n v="616479.12"/>
    <n v="900"/>
    <n v="1020.88"/>
    <x v="8"/>
    <n v="5500"/>
    <s v="Delhi NCR Mega Hub"/>
    <x v="3"/>
  </r>
  <r>
    <n v="102940"/>
    <x v="2933"/>
    <x v="7"/>
    <s v="2025"/>
    <s v="Amazon Logistics"/>
    <x v="6"/>
    <x v="0"/>
    <x v="4"/>
    <s v="India"/>
    <n v="78"/>
    <n v="4500"/>
    <n v="351000"/>
    <n v="1700"/>
    <n v="349300"/>
    <n v="218400"/>
    <n v="219373.56"/>
    <n v="131626.44"/>
    <n v="348326.44"/>
    <n v="551"/>
    <n v="973.56"/>
    <x v="7"/>
    <n v="2800"/>
    <s v="Kolkata Regional Hub"/>
    <x v="4"/>
  </r>
  <r>
    <n v="102941"/>
    <x v="2934"/>
    <x v="3"/>
    <s v="2025"/>
    <s v="DHL"/>
    <x v="6"/>
    <x v="0"/>
    <x v="1"/>
    <s v="India"/>
    <n v="67"/>
    <n v="4500"/>
    <n v="301500"/>
    <n v="1700"/>
    <n v="299800"/>
    <n v="187600"/>
    <n v="190240.26"/>
    <n v="111259.73999999999"/>
    <n v="297159.74"/>
    <n v="898"/>
    <n v="2640.26"/>
    <x v="7"/>
    <n v="2800"/>
    <s v="Nagpur Central Hub"/>
    <x v="1"/>
  </r>
  <r>
    <n v="102942"/>
    <x v="2935"/>
    <x v="7"/>
    <s v="2025"/>
    <s v="Delhivery"/>
    <x v="3"/>
    <x v="0"/>
    <x v="2"/>
    <s v="India"/>
    <n v="81"/>
    <n v="12000"/>
    <n v="972000"/>
    <n v="4000"/>
    <n v="968000"/>
    <n v="648000"/>
    <n v="649180.49"/>
    <n v="322819.51"/>
    <n v="966819.51"/>
    <n v="368"/>
    <n v="1180.49"/>
    <x v="4"/>
    <n v="8000"/>
    <s v="Mumbai Mega Hub"/>
    <x v="2"/>
  </r>
  <r>
    <n v="102943"/>
    <x v="2936"/>
    <x v="0"/>
    <s v="2025"/>
    <s v="Shadowfax"/>
    <x v="1"/>
    <x v="0"/>
    <x v="2"/>
    <s v="India"/>
    <n v="72"/>
    <n v="25000"/>
    <n v="1800000"/>
    <n v="7000"/>
    <n v="1793000"/>
    <n v="1296000"/>
    <n v="1296377.28"/>
    <n v="503622.72"/>
    <n v="1792622.72"/>
    <n v="948"/>
    <n v="377.28"/>
    <x v="17"/>
    <n v="18000"/>
    <s v="Mumbai Mega Hub"/>
    <x v="2"/>
  </r>
  <r>
    <n v="102944"/>
    <x v="2937"/>
    <x v="0"/>
    <s v="2025"/>
    <s v="Ekart"/>
    <x v="5"/>
    <x v="1"/>
    <x v="0"/>
    <s v="India"/>
    <n v="74"/>
    <n v="4500"/>
    <n v="333000"/>
    <n v="2000"/>
    <n v="331000"/>
    <n v="185000"/>
    <n v="185360.56"/>
    <n v="147639.44"/>
    <n v="330639.44"/>
    <n v="1049"/>
    <n v="360.56"/>
    <x v="6"/>
    <n v="2500"/>
    <s v="Bengaluru Regional Hub"/>
    <x v="0"/>
  </r>
  <r>
    <n v="102945"/>
    <x v="2938"/>
    <x v="2"/>
    <s v="2025"/>
    <s v="Amazon Logistics"/>
    <x v="5"/>
    <x v="1"/>
    <x v="3"/>
    <s v="India"/>
    <n v="17"/>
    <n v="4500"/>
    <n v="76500"/>
    <n v="2000"/>
    <n v="74500"/>
    <n v="42500"/>
    <n v="43104.45"/>
    <n v="33395.550000000003"/>
    <n v="73895.55"/>
    <n v="614"/>
    <n v="604.45000000000005"/>
    <x v="6"/>
    <n v="2500"/>
    <s v="Delhi NCR Mega Hub"/>
    <x v="3"/>
  </r>
  <r>
    <n v="102946"/>
    <x v="2939"/>
    <x v="9"/>
    <s v="2025"/>
    <s v="Xpressbees"/>
    <x v="3"/>
    <x v="0"/>
    <x v="4"/>
    <s v="India"/>
    <n v="52"/>
    <n v="8500"/>
    <n v="442000"/>
    <n v="3000"/>
    <n v="439000"/>
    <n v="286000"/>
    <n v="286926.75"/>
    <n v="155073.25"/>
    <n v="438073.25"/>
    <n v="485"/>
    <n v="926.75"/>
    <x v="8"/>
    <n v="5500"/>
    <s v="Kolkata Regional Hub"/>
    <x v="4"/>
  </r>
  <r>
    <n v="102947"/>
    <x v="2940"/>
    <x v="11"/>
    <s v="2025"/>
    <s v="Amazon Logistics"/>
    <x v="3"/>
    <x v="1"/>
    <x v="3"/>
    <s v="India"/>
    <n v="74"/>
    <n v="8500"/>
    <n v="629000"/>
    <n v="3000"/>
    <n v="626000"/>
    <n v="407000"/>
    <n v="407542.82"/>
    <n v="221457.18"/>
    <n v="625457.18000000005"/>
    <n v="319"/>
    <n v="542.82000000000005"/>
    <x v="8"/>
    <n v="5500"/>
    <s v="Delhi NCR Mega Hub"/>
    <x v="3"/>
  </r>
  <r>
    <n v="102948"/>
    <x v="2941"/>
    <x v="10"/>
    <s v="2025"/>
    <s v="DHL"/>
    <x v="0"/>
    <x v="2"/>
    <x v="4"/>
    <s v="India"/>
    <n v="17"/>
    <n v="6500"/>
    <n v="110500"/>
    <n v="2300"/>
    <n v="108200"/>
    <n v="71400"/>
    <n v="71732.06"/>
    <n v="38767.94"/>
    <n v="107867.94"/>
    <n v="1045"/>
    <n v="332.06"/>
    <x v="1"/>
    <n v="4200"/>
    <s v="Kolkata Regional Hub"/>
    <x v="4"/>
  </r>
  <r>
    <n v="102949"/>
    <x v="2942"/>
    <x v="5"/>
    <s v="2025"/>
    <s v="FedEx"/>
    <x v="3"/>
    <x v="2"/>
    <x v="3"/>
    <s v="India"/>
    <n v="25"/>
    <n v="12000"/>
    <n v="300000"/>
    <n v="4000"/>
    <n v="296000"/>
    <n v="200000"/>
    <n v="201894.84"/>
    <n v="98105.16"/>
    <n v="294105.15999999997"/>
    <n v="826"/>
    <n v="1894.84"/>
    <x v="4"/>
    <n v="8000"/>
    <s v="Delhi NCR Mega Hub"/>
    <x v="3"/>
  </r>
  <r>
    <n v="102950"/>
    <x v="2943"/>
    <x v="3"/>
    <s v="2025"/>
    <s v="DHL"/>
    <x v="1"/>
    <x v="1"/>
    <x v="2"/>
    <s v="India"/>
    <n v="45"/>
    <n v="45000"/>
    <n v="2025000"/>
    <n v="13000"/>
    <n v="2012000"/>
    <n v="1440000"/>
    <n v="1440396.85"/>
    <n v="584603.14999999991"/>
    <n v="2011603.15"/>
    <n v="420"/>
    <n v="396.85"/>
    <x v="2"/>
    <n v="32000"/>
    <s v="Mumbai Mega Hub"/>
    <x v="2"/>
  </r>
  <r>
    <n v="102951"/>
    <x v="2944"/>
    <x v="2"/>
    <s v="2025"/>
    <s v="Ekart"/>
    <x v="5"/>
    <x v="2"/>
    <x v="2"/>
    <s v="India"/>
    <n v="35"/>
    <n v="1800"/>
    <n v="63000"/>
    <n v="900"/>
    <n v="62100"/>
    <n v="31500"/>
    <n v="32116.79"/>
    <n v="30883.21"/>
    <n v="61483.21"/>
    <n v="440"/>
    <n v="616.79"/>
    <x v="9"/>
    <n v="900"/>
    <s v="Mumbai Mega Hub"/>
    <x v="2"/>
  </r>
  <r>
    <n v="102952"/>
    <x v="2945"/>
    <x v="2"/>
    <s v="2025"/>
    <s v="Shadowfax"/>
    <x v="6"/>
    <x v="1"/>
    <x v="1"/>
    <s v="India"/>
    <n v="97"/>
    <n v="15000"/>
    <n v="1455000"/>
    <n v="5500"/>
    <n v="1449500"/>
    <n v="921500"/>
    <n v="922639.34"/>
    <n v="532360.66"/>
    <n v="1448360.66"/>
    <n v="834"/>
    <n v="1139.3399999999999"/>
    <x v="11"/>
    <n v="9500"/>
    <s v="Nagpur Central Hub"/>
    <x v="1"/>
  </r>
  <r>
    <n v="102953"/>
    <x v="2946"/>
    <x v="11"/>
    <s v="2025"/>
    <s v="Delhivery"/>
    <x v="2"/>
    <x v="1"/>
    <x v="4"/>
    <s v="India"/>
    <n v="94"/>
    <n v="2500"/>
    <n v="235000"/>
    <n v="1000"/>
    <n v="234000"/>
    <n v="141000"/>
    <n v="141444.28"/>
    <n v="93555.72"/>
    <n v="233555.72"/>
    <n v="1124"/>
    <n v="444.28"/>
    <x v="12"/>
    <n v="1500"/>
    <s v="Kolkata Regional Hub"/>
    <x v="4"/>
  </r>
  <r>
    <n v="102954"/>
    <x v="2947"/>
    <x v="0"/>
    <s v="2025"/>
    <s v="Delhivery"/>
    <x v="7"/>
    <x v="0"/>
    <x v="1"/>
    <s v="India"/>
    <n v="26"/>
    <n v="600"/>
    <n v="15600"/>
    <n v="250"/>
    <n v="15350"/>
    <n v="9100"/>
    <n v="9758.7000000000007"/>
    <n v="5841.2999999999993"/>
    <n v="14691.3"/>
    <n v="521"/>
    <n v="658.7"/>
    <x v="14"/>
    <n v="350"/>
    <s v="Nagpur Central Hub"/>
    <x v="1"/>
  </r>
  <r>
    <n v="102955"/>
    <x v="2948"/>
    <x v="11"/>
    <s v="2025"/>
    <s v="FedEx"/>
    <x v="0"/>
    <x v="0"/>
    <x v="4"/>
    <s v="India"/>
    <n v="80"/>
    <n v="3200"/>
    <n v="256000"/>
    <n v="1200"/>
    <n v="254800"/>
    <n v="160000"/>
    <n v="160574.60999999999"/>
    <n v="95425.390000000014"/>
    <n v="254225.39"/>
    <n v="844"/>
    <n v="574.61"/>
    <x v="0"/>
    <n v="2000"/>
    <s v="Kolkata Regional Hub"/>
    <x v="4"/>
  </r>
  <r>
    <n v="102956"/>
    <x v="2949"/>
    <x v="7"/>
    <s v="2025"/>
    <s v="Blue Dart"/>
    <x v="7"/>
    <x v="1"/>
    <x v="2"/>
    <s v="India"/>
    <n v="83"/>
    <n v="1200"/>
    <n v="99600"/>
    <n v="400"/>
    <n v="99200"/>
    <n v="66400"/>
    <n v="67082.259999999995"/>
    <n v="32517.740000000005"/>
    <n v="98517.74"/>
    <n v="1157"/>
    <n v="682.26"/>
    <x v="15"/>
    <n v="800"/>
    <s v="Mumbai Mega Hub"/>
    <x v="2"/>
  </r>
  <r>
    <n v="102957"/>
    <x v="2950"/>
    <x v="2"/>
    <s v="2025"/>
    <s v="Ekart"/>
    <x v="7"/>
    <x v="2"/>
    <x v="0"/>
    <s v="India"/>
    <n v="98"/>
    <n v="850"/>
    <n v="83300"/>
    <n v="300"/>
    <n v="83000"/>
    <n v="53900"/>
    <n v="54333.25"/>
    <n v="28966.75"/>
    <n v="82566.75"/>
    <n v="420"/>
    <n v="433.25"/>
    <x v="13"/>
    <n v="550"/>
    <s v="Bengaluru Regional Hub"/>
    <x v="0"/>
  </r>
  <r>
    <n v="102958"/>
    <x v="2951"/>
    <x v="9"/>
    <s v="2025"/>
    <s v="FedEx"/>
    <x v="1"/>
    <x v="1"/>
    <x v="1"/>
    <s v="India"/>
    <n v="75"/>
    <n v="45000"/>
    <n v="3375000"/>
    <n v="13000"/>
    <n v="3362000"/>
    <n v="2400000"/>
    <n v="2401619.7799999998"/>
    <n v="973380.2200000002"/>
    <n v="3360380.22"/>
    <n v="920"/>
    <n v="1619.78"/>
    <x v="2"/>
    <n v="32000"/>
    <s v="Nagpur Central Hub"/>
    <x v="1"/>
  </r>
  <r>
    <n v="102959"/>
    <x v="2952"/>
    <x v="10"/>
    <s v="2025"/>
    <s v="Shadowfax"/>
    <x v="3"/>
    <x v="0"/>
    <x v="4"/>
    <s v="India"/>
    <n v="25"/>
    <n v="12000"/>
    <n v="300000"/>
    <n v="4000"/>
    <n v="296000"/>
    <n v="200000"/>
    <n v="201970.7"/>
    <n v="98029.299999999988"/>
    <n v="294029.3"/>
    <n v="740"/>
    <n v="1970.7"/>
    <x v="4"/>
    <n v="8000"/>
    <s v="Kolkata Regional Hub"/>
    <x v="4"/>
  </r>
  <r>
    <n v="102960"/>
    <x v="2953"/>
    <x v="3"/>
    <s v="2025"/>
    <s v="Delhivery"/>
    <x v="3"/>
    <x v="0"/>
    <x v="0"/>
    <s v="India"/>
    <n v="25"/>
    <n v="12000"/>
    <n v="300000"/>
    <n v="4000"/>
    <n v="296000"/>
    <n v="200000"/>
    <n v="200524.82"/>
    <n v="99475.18"/>
    <n v="295475.18"/>
    <n v="549"/>
    <n v="524.82000000000005"/>
    <x v="4"/>
    <n v="8000"/>
    <s v="Bengaluru Regional Hub"/>
    <x v="0"/>
  </r>
  <r>
    <n v="102961"/>
    <x v="2954"/>
    <x v="9"/>
    <s v="2025"/>
    <s v="Shadowfax"/>
    <x v="7"/>
    <x v="1"/>
    <x v="2"/>
    <s v="India"/>
    <n v="87"/>
    <n v="600"/>
    <n v="52200"/>
    <n v="250"/>
    <n v="51950"/>
    <n v="30450"/>
    <n v="30964.35"/>
    <n v="21235.65"/>
    <n v="51435.65"/>
    <n v="1013"/>
    <n v="514.35"/>
    <x v="14"/>
    <n v="350"/>
    <s v="Mumbai Mega Hub"/>
    <x v="2"/>
  </r>
  <r>
    <n v="102962"/>
    <x v="2955"/>
    <x v="4"/>
    <s v="2025"/>
    <s v="Xpressbees"/>
    <x v="4"/>
    <x v="0"/>
    <x v="4"/>
    <s v="India"/>
    <n v="91"/>
    <n v="5500"/>
    <n v="500500"/>
    <n v="2000"/>
    <n v="498500"/>
    <n v="318500"/>
    <n v="320349.05"/>
    <n v="180150.95"/>
    <n v="496650.95"/>
    <n v="528"/>
    <n v="1849.05"/>
    <x v="5"/>
    <n v="3500"/>
    <s v="Kolkata Regional Hub"/>
    <x v="4"/>
  </r>
  <r>
    <n v="102963"/>
    <x v="2956"/>
    <x v="8"/>
    <s v="2025"/>
    <s v="Amazon Logistics"/>
    <x v="2"/>
    <x v="2"/>
    <x v="4"/>
    <s v="India"/>
    <n v="11"/>
    <n v="2500"/>
    <n v="27500"/>
    <n v="1000"/>
    <n v="26500"/>
    <n v="16500"/>
    <n v="17474.55"/>
    <n v="10025.450000000001"/>
    <n v="25525.45"/>
    <n v="957"/>
    <n v="974.55"/>
    <x v="12"/>
    <n v="1500"/>
    <s v="Kolkata Regional Hub"/>
    <x v="4"/>
  </r>
  <r>
    <n v="102964"/>
    <x v="2957"/>
    <x v="2"/>
    <s v="2025"/>
    <s v="Ecom Express"/>
    <x v="4"/>
    <x v="1"/>
    <x v="1"/>
    <s v="India"/>
    <n v="87"/>
    <n v="5500"/>
    <n v="478500"/>
    <n v="2000"/>
    <n v="476500"/>
    <n v="304500"/>
    <n v="304980.51"/>
    <n v="173519.49"/>
    <n v="476019.49"/>
    <n v="887"/>
    <n v="480.51"/>
    <x v="5"/>
    <n v="3500"/>
    <s v="Nagpur Central Hub"/>
    <x v="1"/>
  </r>
  <r>
    <n v="102965"/>
    <x v="2958"/>
    <x v="2"/>
    <s v="2025"/>
    <s v="Ekart"/>
    <x v="1"/>
    <x v="0"/>
    <x v="1"/>
    <s v="India"/>
    <n v="18"/>
    <n v="25000"/>
    <n v="450000"/>
    <n v="7000"/>
    <n v="443000"/>
    <n v="324000"/>
    <n v="325134.56"/>
    <n v="124865.44"/>
    <n v="441865.44"/>
    <n v="1073"/>
    <n v="1134.56"/>
    <x v="17"/>
    <n v="18000"/>
    <s v="Nagpur Central Hub"/>
    <x v="1"/>
  </r>
  <r>
    <n v="102966"/>
    <x v="2959"/>
    <x v="3"/>
    <s v="2025"/>
    <s v="Ecom Express"/>
    <x v="7"/>
    <x v="1"/>
    <x v="1"/>
    <s v="India"/>
    <n v="81"/>
    <n v="850"/>
    <n v="68850"/>
    <n v="300"/>
    <n v="68550"/>
    <n v="44550"/>
    <n v="44824.42"/>
    <n v="24025.58"/>
    <n v="68275.58"/>
    <n v="617"/>
    <n v="274.42"/>
    <x v="13"/>
    <n v="550"/>
    <s v="Nagpur Central Hub"/>
    <x v="1"/>
  </r>
  <r>
    <n v="102967"/>
    <x v="2960"/>
    <x v="5"/>
    <s v="2025"/>
    <s v="Xpressbees"/>
    <x v="4"/>
    <x v="0"/>
    <x v="4"/>
    <s v="India"/>
    <n v="55"/>
    <n v="1500"/>
    <n v="82500"/>
    <n v="700"/>
    <n v="81800"/>
    <n v="44000"/>
    <n v="44585.2"/>
    <n v="37914.800000000003"/>
    <n v="81214.8"/>
    <n v="310"/>
    <n v="585.20000000000005"/>
    <x v="10"/>
    <n v="800"/>
    <s v="Kolkata Regional Hub"/>
    <x v="4"/>
  </r>
  <r>
    <n v="102968"/>
    <x v="2961"/>
    <x v="10"/>
    <s v="2025"/>
    <s v="Ekart"/>
    <x v="7"/>
    <x v="1"/>
    <x v="0"/>
    <s v="India"/>
    <n v="26"/>
    <n v="1200"/>
    <n v="31200"/>
    <n v="400"/>
    <n v="30800"/>
    <n v="20800"/>
    <n v="21181.42"/>
    <n v="10018.580000000002"/>
    <n v="30418.58"/>
    <n v="953"/>
    <n v="381.42"/>
    <x v="15"/>
    <n v="800"/>
    <s v="Bengaluru Regional Hub"/>
    <x v="0"/>
  </r>
  <r>
    <n v="102969"/>
    <x v="2962"/>
    <x v="9"/>
    <s v="2025"/>
    <s v="DHL"/>
    <x v="4"/>
    <x v="0"/>
    <x v="1"/>
    <s v="India"/>
    <n v="51"/>
    <n v="1500"/>
    <n v="76500"/>
    <n v="700"/>
    <n v="75800"/>
    <n v="40800"/>
    <n v="41573.839999999997"/>
    <n v="34926.160000000003"/>
    <n v="75026.16"/>
    <n v="620"/>
    <n v="773.84"/>
    <x v="10"/>
    <n v="800"/>
    <s v="Nagpur Central Hub"/>
    <x v="1"/>
  </r>
  <r>
    <n v="102970"/>
    <x v="2963"/>
    <x v="3"/>
    <s v="2025"/>
    <s v="Xpressbees"/>
    <x v="4"/>
    <x v="1"/>
    <x v="0"/>
    <s v="India"/>
    <n v="13"/>
    <n v="5500"/>
    <n v="71500"/>
    <n v="2000"/>
    <n v="69500"/>
    <n v="45500"/>
    <n v="47395.59"/>
    <n v="24104.410000000003"/>
    <n v="67604.41"/>
    <n v="422"/>
    <n v="1895.59"/>
    <x v="5"/>
    <n v="3500"/>
    <s v="Bengaluru Regional Hub"/>
    <x v="0"/>
  </r>
  <r>
    <n v="102971"/>
    <x v="2964"/>
    <x v="3"/>
    <s v="2025"/>
    <s v="Ekart"/>
    <x v="1"/>
    <x v="2"/>
    <x v="2"/>
    <s v="India"/>
    <n v="99"/>
    <n v="45000"/>
    <n v="4455000"/>
    <n v="13000"/>
    <n v="4442000"/>
    <n v="3168000"/>
    <n v="3169061.89"/>
    <n v="1285938.1099999999"/>
    <n v="4440938.1100000003"/>
    <n v="1136"/>
    <n v="1061.8900000000001"/>
    <x v="2"/>
    <n v="32000"/>
    <s v="Mumbai Mega Hub"/>
    <x v="2"/>
  </r>
  <r>
    <n v="102972"/>
    <x v="2965"/>
    <x v="11"/>
    <s v="2025"/>
    <s v="Shadowfax"/>
    <x v="3"/>
    <x v="0"/>
    <x v="2"/>
    <s v="India"/>
    <n v="17"/>
    <n v="12000"/>
    <n v="204000"/>
    <n v="4000"/>
    <n v="200000"/>
    <n v="136000"/>
    <n v="136901.82999999999"/>
    <n v="67098.170000000013"/>
    <n v="199098.17"/>
    <n v="356"/>
    <n v="901.83"/>
    <x v="4"/>
    <n v="8000"/>
    <s v="Mumbai Mega Hub"/>
    <x v="2"/>
  </r>
  <r>
    <n v="102973"/>
    <x v="2966"/>
    <x v="11"/>
    <s v="2025"/>
    <s v="Amazon Logistics"/>
    <x v="7"/>
    <x v="1"/>
    <x v="4"/>
    <s v="India"/>
    <n v="84"/>
    <n v="850"/>
    <n v="71400"/>
    <n v="300"/>
    <n v="71100"/>
    <n v="46200"/>
    <n v="46539.62"/>
    <n v="24860.379999999997"/>
    <n v="70760.38"/>
    <n v="358"/>
    <n v="339.62"/>
    <x v="13"/>
    <n v="550"/>
    <s v="Kolkata Regional Hub"/>
    <x v="4"/>
  </r>
  <r>
    <n v="102974"/>
    <x v="2967"/>
    <x v="7"/>
    <s v="2025"/>
    <s v="Xpressbees"/>
    <x v="5"/>
    <x v="1"/>
    <x v="2"/>
    <s v="India"/>
    <n v="24"/>
    <n v="4500"/>
    <n v="108000"/>
    <n v="2000"/>
    <n v="106000"/>
    <n v="60000"/>
    <n v="61042.05"/>
    <n v="46957.95"/>
    <n v="104957.95"/>
    <n v="548"/>
    <n v="1042.05"/>
    <x v="6"/>
    <n v="2500"/>
    <s v="Mumbai Mega Hub"/>
    <x v="2"/>
  </r>
  <r>
    <n v="102975"/>
    <x v="2968"/>
    <x v="0"/>
    <s v="2025"/>
    <s v="Delhivery"/>
    <x v="3"/>
    <x v="1"/>
    <x v="1"/>
    <s v="India"/>
    <n v="83"/>
    <n v="8500"/>
    <n v="705500"/>
    <n v="3000"/>
    <n v="702500"/>
    <n v="456500"/>
    <n v="456924.08"/>
    <n v="248575.91999999998"/>
    <n v="702075.92"/>
    <n v="624"/>
    <n v="424.08"/>
    <x v="8"/>
    <n v="5500"/>
    <s v="Nagpur Central Hub"/>
    <x v="1"/>
  </r>
  <r>
    <n v="102976"/>
    <x v="2969"/>
    <x v="4"/>
    <s v="2025"/>
    <s v="Ecom Express"/>
    <x v="3"/>
    <x v="2"/>
    <x v="4"/>
    <s v="India"/>
    <n v="64"/>
    <n v="12000"/>
    <n v="768000"/>
    <n v="4000"/>
    <n v="764000"/>
    <n v="512000"/>
    <n v="512532.33"/>
    <n v="255467.66999999998"/>
    <n v="763467.67"/>
    <n v="938"/>
    <n v="532.33000000000004"/>
    <x v="4"/>
    <n v="8000"/>
    <s v="Kolkata Regional Hub"/>
    <x v="4"/>
  </r>
  <r>
    <n v="102977"/>
    <x v="2970"/>
    <x v="11"/>
    <s v="2025"/>
    <s v="FedEx"/>
    <x v="1"/>
    <x v="2"/>
    <x v="0"/>
    <s v="India"/>
    <n v="33"/>
    <n v="45000"/>
    <n v="1485000"/>
    <n v="13000"/>
    <n v="1472000"/>
    <n v="1056000"/>
    <n v="1056239.29"/>
    <n v="428760.70999999996"/>
    <n v="1471760.71"/>
    <n v="864"/>
    <n v="239.29"/>
    <x v="2"/>
    <n v="32000"/>
    <s v="Bengaluru Regional Hub"/>
    <x v="0"/>
  </r>
  <r>
    <n v="102978"/>
    <x v="2971"/>
    <x v="8"/>
    <s v="2025"/>
    <s v="Ekart"/>
    <x v="5"/>
    <x v="1"/>
    <x v="4"/>
    <s v="India"/>
    <n v="29"/>
    <n v="1800"/>
    <n v="52200"/>
    <n v="900"/>
    <n v="51300"/>
    <n v="26100"/>
    <n v="26368"/>
    <n v="25832"/>
    <n v="51032"/>
    <n v="854"/>
    <n v="268"/>
    <x v="9"/>
    <n v="900"/>
    <s v="Kolkata Regional Hub"/>
    <x v="4"/>
  </r>
  <r>
    <n v="102979"/>
    <x v="2972"/>
    <x v="2"/>
    <s v="2025"/>
    <s v="DHL"/>
    <x v="2"/>
    <x v="1"/>
    <x v="0"/>
    <s v="India"/>
    <n v="73"/>
    <n v="2500"/>
    <n v="182500"/>
    <n v="1000"/>
    <n v="181500"/>
    <n v="109500"/>
    <n v="110363.66"/>
    <n v="72136.34"/>
    <n v="180636.34"/>
    <n v="702"/>
    <n v="863.66"/>
    <x v="12"/>
    <n v="1500"/>
    <s v="Bengaluru Regional Hub"/>
    <x v="0"/>
  </r>
  <r>
    <n v="102980"/>
    <x v="2973"/>
    <x v="2"/>
    <s v="2025"/>
    <s v="Ecom Express"/>
    <x v="6"/>
    <x v="0"/>
    <x v="2"/>
    <s v="India"/>
    <n v="10"/>
    <n v="4500"/>
    <n v="45000"/>
    <n v="1700"/>
    <n v="43300"/>
    <n v="28000"/>
    <n v="28492.92"/>
    <n v="16507.080000000002"/>
    <n v="42807.08"/>
    <n v="1110"/>
    <n v="492.92"/>
    <x v="7"/>
    <n v="2800"/>
    <s v="Mumbai Mega Hub"/>
    <x v="2"/>
  </r>
  <r>
    <n v="102981"/>
    <x v="2728"/>
    <x v="1"/>
    <s v="2025"/>
    <s v="Xpressbees"/>
    <x v="0"/>
    <x v="0"/>
    <x v="1"/>
    <s v="India"/>
    <n v="21"/>
    <n v="6500"/>
    <n v="136500"/>
    <n v="2300"/>
    <n v="134200"/>
    <n v="88200"/>
    <n v="89188.84"/>
    <n v="47311.16"/>
    <n v="133211.16"/>
    <n v="1086"/>
    <n v="988.84"/>
    <x v="1"/>
    <n v="4200"/>
    <s v="Nagpur Central Hub"/>
    <x v="1"/>
  </r>
  <r>
    <n v="102982"/>
    <x v="2974"/>
    <x v="1"/>
    <s v="2025"/>
    <s v="Xpressbees"/>
    <x v="6"/>
    <x v="1"/>
    <x v="3"/>
    <s v="India"/>
    <n v="68"/>
    <n v="4500"/>
    <n v="306000"/>
    <n v="1700"/>
    <n v="304300"/>
    <n v="190400"/>
    <n v="191881.81"/>
    <n v="114118.19"/>
    <n v="302818.19"/>
    <n v="705"/>
    <n v="1481.81"/>
    <x v="7"/>
    <n v="2800"/>
    <s v="Delhi NCR Mega Hub"/>
    <x v="3"/>
  </r>
  <r>
    <n v="102983"/>
    <x v="2975"/>
    <x v="2"/>
    <s v="2025"/>
    <s v="Delhivery"/>
    <x v="0"/>
    <x v="1"/>
    <x v="3"/>
    <s v="India"/>
    <n v="97"/>
    <n v="3200"/>
    <n v="310400"/>
    <n v="1200"/>
    <n v="309200"/>
    <n v="194000"/>
    <n v="195094.59"/>
    <n v="115305.41"/>
    <n v="308105.40999999997"/>
    <n v="497"/>
    <n v="1094.5899999999999"/>
    <x v="0"/>
    <n v="2000"/>
    <s v="Delhi NCR Mega Hub"/>
    <x v="3"/>
  </r>
  <r>
    <n v="102984"/>
    <x v="2976"/>
    <x v="10"/>
    <s v="2025"/>
    <s v="Blue Dart"/>
    <x v="3"/>
    <x v="1"/>
    <x v="0"/>
    <s v="India"/>
    <n v="71"/>
    <n v="12000"/>
    <n v="852000"/>
    <n v="4000"/>
    <n v="848000"/>
    <n v="568000"/>
    <n v="569105.94999999995"/>
    <n v="282894.05000000005"/>
    <n v="846894.05"/>
    <n v="740"/>
    <n v="1105.95"/>
    <x v="4"/>
    <n v="8000"/>
    <s v="Bengaluru Regional Hub"/>
    <x v="0"/>
  </r>
  <r>
    <n v="102985"/>
    <x v="2977"/>
    <x v="0"/>
    <s v="2025"/>
    <s v="Blue Dart"/>
    <x v="5"/>
    <x v="1"/>
    <x v="3"/>
    <s v="India"/>
    <n v="72"/>
    <n v="1800"/>
    <n v="129600"/>
    <n v="900"/>
    <n v="128700"/>
    <n v="64800"/>
    <n v="67518.41"/>
    <n v="62081.59"/>
    <n v="125981.59"/>
    <n v="822"/>
    <n v="2718.41"/>
    <x v="9"/>
    <n v="900"/>
    <s v="Delhi NCR Mega Hub"/>
    <x v="3"/>
  </r>
  <r>
    <n v="102986"/>
    <x v="2978"/>
    <x v="1"/>
    <s v="2025"/>
    <s v="Xpressbees"/>
    <x v="0"/>
    <x v="0"/>
    <x v="4"/>
    <s v="India"/>
    <n v="61"/>
    <n v="3200"/>
    <n v="195200"/>
    <n v="1200"/>
    <n v="194000"/>
    <n v="122000"/>
    <n v="122296.14"/>
    <n v="72903.86"/>
    <n v="193703.86"/>
    <n v="847"/>
    <n v="296.14"/>
    <x v="0"/>
    <n v="2000"/>
    <s v="Kolkata Regional Hub"/>
    <x v="4"/>
  </r>
  <r>
    <n v="102987"/>
    <x v="2979"/>
    <x v="11"/>
    <s v="2025"/>
    <s v="DHL"/>
    <x v="3"/>
    <x v="0"/>
    <x v="0"/>
    <s v="India"/>
    <n v="52"/>
    <n v="8500"/>
    <n v="442000"/>
    <n v="3000"/>
    <n v="439000"/>
    <n v="286000"/>
    <n v="286245.28000000003"/>
    <n v="155754.71999999997"/>
    <n v="438754.72"/>
    <n v="776"/>
    <n v="245.28"/>
    <x v="8"/>
    <n v="5500"/>
    <s v="Bengaluru Regional Hub"/>
    <x v="0"/>
  </r>
  <r>
    <n v="102988"/>
    <x v="2980"/>
    <x v="7"/>
    <s v="2025"/>
    <s v="Xpressbees"/>
    <x v="2"/>
    <x v="1"/>
    <x v="4"/>
    <s v="India"/>
    <n v="69"/>
    <n v="450"/>
    <n v="31050"/>
    <n v="250"/>
    <n v="30800"/>
    <n v="13800"/>
    <n v="14163.06"/>
    <n v="16886.940000000002"/>
    <n v="30436.94"/>
    <n v="485"/>
    <n v="363.06"/>
    <x v="3"/>
    <n v="200"/>
    <s v="Kolkata Regional Hub"/>
    <x v="4"/>
  </r>
  <r>
    <n v="102989"/>
    <x v="2981"/>
    <x v="6"/>
    <s v="2025"/>
    <s v="Shadowfax"/>
    <x v="3"/>
    <x v="0"/>
    <x v="3"/>
    <s v="India"/>
    <n v="97"/>
    <n v="8500"/>
    <n v="824500"/>
    <n v="3000"/>
    <n v="821500"/>
    <n v="533500"/>
    <n v="534334.6"/>
    <n v="290165.40000000002"/>
    <n v="820665.4"/>
    <n v="1189"/>
    <n v="834.6"/>
    <x v="8"/>
    <n v="5500"/>
    <s v="Delhi NCR Mega Hub"/>
    <x v="3"/>
  </r>
  <r>
    <n v="102990"/>
    <x v="2982"/>
    <x v="5"/>
    <s v="2025"/>
    <s v="Delhivery"/>
    <x v="6"/>
    <x v="1"/>
    <x v="2"/>
    <s v="India"/>
    <n v="69"/>
    <n v="4500"/>
    <n v="310500"/>
    <n v="1700"/>
    <n v="308800"/>
    <n v="193200"/>
    <n v="193354.14"/>
    <n v="117145.85999999999"/>
    <n v="308645.86"/>
    <n v="872"/>
    <n v="154.13999999999999"/>
    <x v="7"/>
    <n v="2800"/>
    <s v="Mumbai Mega Hub"/>
    <x v="2"/>
  </r>
  <r>
    <n v="102991"/>
    <x v="2983"/>
    <x v="0"/>
    <s v="2025"/>
    <s v="Xpressbees"/>
    <x v="2"/>
    <x v="2"/>
    <x v="2"/>
    <s v="India"/>
    <n v="94"/>
    <n v="2500"/>
    <n v="235000"/>
    <n v="1000"/>
    <n v="234000"/>
    <n v="141000"/>
    <n v="141392.18"/>
    <n v="93607.82"/>
    <n v="233607.82"/>
    <n v="1071"/>
    <n v="392.18"/>
    <x v="12"/>
    <n v="1500"/>
    <s v="Mumbai Mega Hub"/>
    <x v="2"/>
  </r>
  <r>
    <n v="102992"/>
    <x v="2984"/>
    <x v="9"/>
    <s v="2025"/>
    <s v="Delhivery"/>
    <x v="5"/>
    <x v="2"/>
    <x v="0"/>
    <s v="India"/>
    <n v="66"/>
    <n v="4500"/>
    <n v="297000"/>
    <n v="2000"/>
    <n v="295000"/>
    <n v="165000"/>
    <n v="165617.70000000001"/>
    <n v="131382.29999999999"/>
    <n v="294382.3"/>
    <n v="507"/>
    <n v="617.70000000000005"/>
    <x v="6"/>
    <n v="2500"/>
    <s v="Bengaluru Regional Hub"/>
    <x v="0"/>
  </r>
  <r>
    <n v="102993"/>
    <x v="2985"/>
    <x v="0"/>
    <s v="2025"/>
    <s v="DHL"/>
    <x v="4"/>
    <x v="2"/>
    <x v="3"/>
    <s v="India"/>
    <n v="85"/>
    <n v="5500"/>
    <n v="467500"/>
    <n v="2000"/>
    <n v="465500"/>
    <n v="297500"/>
    <n v="298330.65000000002"/>
    <n v="169169.34999999998"/>
    <n v="464669.35"/>
    <n v="663"/>
    <n v="830.65"/>
    <x v="5"/>
    <n v="3500"/>
    <s v="Delhi NCR Mega Hub"/>
    <x v="3"/>
  </r>
  <r>
    <n v="102994"/>
    <x v="2986"/>
    <x v="0"/>
    <s v="2025"/>
    <s v="Ekart"/>
    <x v="1"/>
    <x v="0"/>
    <x v="1"/>
    <s v="India"/>
    <n v="99"/>
    <n v="25000"/>
    <n v="2475000"/>
    <n v="7000"/>
    <n v="2468000"/>
    <n v="1782000"/>
    <n v="1782831.16"/>
    <n v="692168.84000000008"/>
    <n v="2467168.84"/>
    <n v="664"/>
    <n v="831.16"/>
    <x v="17"/>
    <n v="18000"/>
    <s v="Nagpur Central Hub"/>
    <x v="1"/>
  </r>
  <r>
    <n v="102995"/>
    <x v="2987"/>
    <x v="2"/>
    <s v="2025"/>
    <s v="Xpressbees"/>
    <x v="6"/>
    <x v="1"/>
    <x v="1"/>
    <s v="India"/>
    <n v="84"/>
    <n v="15000"/>
    <n v="1260000"/>
    <n v="5500"/>
    <n v="1254500"/>
    <n v="798000"/>
    <n v="798473.42"/>
    <n v="461526.57999999996"/>
    <n v="1254026.58"/>
    <n v="793"/>
    <n v="473.42"/>
    <x v="11"/>
    <n v="9500"/>
    <s v="Nagpur Central Hub"/>
    <x v="1"/>
  </r>
  <r>
    <n v="102996"/>
    <x v="2988"/>
    <x v="2"/>
    <s v="2025"/>
    <s v="Xpressbees"/>
    <x v="3"/>
    <x v="1"/>
    <x v="4"/>
    <s v="India"/>
    <n v="21"/>
    <n v="12000"/>
    <n v="252000"/>
    <n v="4000"/>
    <n v="248000"/>
    <n v="168000"/>
    <n v="170044.46"/>
    <n v="81955.540000000008"/>
    <n v="245955.54"/>
    <n v="742"/>
    <n v="2044.46"/>
    <x v="4"/>
    <n v="8000"/>
    <s v="Kolkata Regional Hub"/>
    <x v="4"/>
  </r>
  <r>
    <n v="102997"/>
    <x v="2989"/>
    <x v="10"/>
    <s v="2025"/>
    <s v="Xpressbees"/>
    <x v="2"/>
    <x v="0"/>
    <x v="2"/>
    <s v="India"/>
    <n v="37"/>
    <n v="450"/>
    <n v="16650"/>
    <n v="250"/>
    <n v="16400"/>
    <n v="7400"/>
    <n v="7959.96"/>
    <n v="8690.0400000000009"/>
    <n v="15840.04"/>
    <n v="462"/>
    <n v="559.96"/>
    <x v="3"/>
    <n v="200"/>
    <s v="Mumbai Mega Hub"/>
    <x v="2"/>
  </r>
  <r>
    <n v="102998"/>
    <x v="2990"/>
    <x v="11"/>
    <s v="2025"/>
    <s v="Shadowfax"/>
    <x v="5"/>
    <x v="1"/>
    <x v="0"/>
    <s v="India"/>
    <n v="15"/>
    <n v="4500"/>
    <n v="67500"/>
    <n v="2000"/>
    <n v="65500"/>
    <n v="37500"/>
    <n v="38172"/>
    <n v="29328"/>
    <n v="64828"/>
    <n v="588"/>
    <n v="672"/>
    <x v="6"/>
    <n v="2500"/>
    <s v="Bengaluru Regional Hub"/>
    <x v="0"/>
  </r>
  <r>
    <n v="102999"/>
    <x v="2991"/>
    <x v="6"/>
    <s v="2025"/>
    <s v="Xpressbees"/>
    <x v="2"/>
    <x v="0"/>
    <x v="4"/>
    <s v="India"/>
    <n v="29"/>
    <n v="450"/>
    <n v="13050"/>
    <n v="250"/>
    <n v="12800"/>
    <n v="5800"/>
    <n v="8362.49"/>
    <n v="4687.51"/>
    <n v="10237.51"/>
    <n v="361"/>
    <n v="2562.4899999999998"/>
    <x v="3"/>
    <n v="200"/>
    <s v="Kolkata Regional Hub"/>
    <x v="4"/>
  </r>
  <r>
    <n v="103000"/>
    <x v="2992"/>
    <x v="5"/>
    <s v="2025"/>
    <s v="FedEx"/>
    <x v="2"/>
    <x v="0"/>
    <x v="3"/>
    <s v="India"/>
    <n v="82"/>
    <n v="2500"/>
    <n v="205000"/>
    <n v="1000"/>
    <n v="204000"/>
    <n v="123000"/>
    <n v="123746.36"/>
    <n v="81253.64"/>
    <n v="203253.64"/>
    <n v="887"/>
    <n v="746.36"/>
    <x v="12"/>
    <n v="1500"/>
    <s v="Delhi NCR Mega Hub"/>
    <x v="3"/>
  </r>
  <r>
    <n v="103001"/>
    <x v="2993"/>
    <x v="10"/>
    <s v="2025"/>
    <s v="Ekart"/>
    <x v="3"/>
    <x v="1"/>
    <x v="0"/>
    <s v="India"/>
    <n v="29"/>
    <n v="8500"/>
    <n v="246500"/>
    <n v="3000"/>
    <n v="243500"/>
    <n v="159500"/>
    <n v="160637.03"/>
    <n v="85862.97"/>
    <n v="242362.97"/>
    <n v="1029"/>
    <n v="1137.03"/>
    <x v="8"/>
    <n v="5500"/>
    <s v="Bengaluru Regional Hub"/>
    <x v="0"/>
  </r>
  <r>
    <n v="103002"/>
    <x v="2994"/>
    <x v="5"/>
    <s v="2025"/>
    <s v="Shadowfax"/>
    <x v="6"/>
    <x v="1"/>
    <x v="2"/>
    <s v="India"/>
    <n v="29"/>
    <n v="4500"/>
    <n v="130500"/>
    <n v="1700"/>
    <n v="128800"/>
    <n v="81200"/>
    <n v="82046.77"/>
    <n v="48453.229999999996"/>
    <n v="127953.23"/>
    <n v="985"/>
    <n v="846.77"/>
    <x v="7"/>
    <n v="2800"/>
    <s v="Mumbai Mega Hub"/>
    <x v="2"/>
  </r>
  <r>
    <n v="103003"/>
    <x v="2995"/>
    <x v="6"/>
    <s v="2025"/>
    <s v="Ekart"/>
    <x v="4"/>
    <x v="0"/>
    <x v="4"/>
    <s v="India"/>
    <n v="85"/>
    <n v="1500"/>
    <n v="127500"/>
    <n v="700"/>
    <n v="126800"/>
    <n v="68000"/>
    <n v="68652.72"/>
    <n v="58847.28"/>
    <n v="126147.28"/>
    <n v="817"/>
    <n v="652.72"/>
    <x v="10"/>
    <n v="800"/>
    <s v="Kolkata Regional Hub"/>
    <x v="4"/>
  </r>
  <r>
    <n v="103004"/>
    <x v="2996"/>
    <x v="3"/>
    <s v="2025"/>
    <s v="DHL"/>
    <x v="4"/>
    <x v="0"/>
    <x v="4"/>
    <s v="India"/>
    <n v="37"/>
    <n v="1500"/>
    <n v="55500"/>
    <n v="700"/>
    <n v="54800"/>
    <n v="29600"/>
    <n v="30029.83"/>
    <n v="25470.17"/>
    <n v="54370.17"/>
    <n v="426"/>
    <n v="429.83"/>
    <x v="10"/>
    <n v="800"/>
    <s v="Kolkata Regional Hub"/>
    <x v="4"/>
  </r>
  <r>
    <n v="103005"/>
    <x v="2997"/>
    <x v="0"/>
    <s v="2025"/>
    <s v="Delhivery"/>
    <x v="4"/>
    <x v="1"/>
    <x v="3"/>
    <s v="India"/>
    <n v="4"/>
    <n v="5500"/>
    <n v="22000"/>
    <n v="2000"/>
    <n v="20000"/>
    <n v="14000"/>
    <n v="14377.2"/>
    <n v="7622.7999999999993"/>
    <n v="19622.8"/>
    <n v="1027"/>
    <n v="377.2"/>
    <x v="5"/>
    <n v="3500"/>
    <s v="Delhi NCR Mega Hub"/>
    <x v="3"/>
  </r>
  <r>
    <n v="103006"/>
    <x v="2998"/>
    <x v="5"/>
    <s v="2025"/>
    <s v="DHL"/>
    <x v="1"/>
    <x v="1"/>
    <x v="0"/>
    <s v="India"/>
    <n v="96"/>
    <n v="25000"/>
    <n v="2400000"/>
    <n v="7000"/>
    <n v="2393000"/>
    <n v="1728000"/>
    <n v="1728396.97"/>
    <n v="671603.03"/>
    <n v="2392603.0299999998"/>
    <n v="608"/>
    <n v="396.97"/>
    <x v="17"/>
    <n v="18000"/>
    <s v="Bengaluru Regional Hub"/>
    <x v="0"/>
  </r>
  <r>
    <n v="103007"/>
    <x v="2999"/>
    <x v="9"/>
    <s v="2025"/>
    <s v="DHL"/>
    <x v="2"/>
    <x v="0"/>
    <x v="3"/>
    <s v="India"/>
    <n v="71"/>
    <n v="2500"/>
    <n v="177500"/>
    <n v="1000"/>
    <n v="176500"/>
    <n v="106500"/>
    <n v="108666.38"/>
    <n v="68833.62"/>
    <n v="174333.62"/>
    <n v="1092"/>
    <n v="2166.38"/>
    <x v="12"/>
    <n v="1500"/>
    <s v="Delhi NCR Mega Hub"/>
    <x v="3"/>
  </r>
  <r>
    <n v="103008"/>
    <x v="3000"/>
    <x v="2"/>
    <s v="2025"/>
    <s v="Xpressbees"/>
    <x v="6"/>
    <x v="0"/>
    <x v="3"/>
    <s v="India"/>
    <n v="27"/>
    <n v="4500"/>
    <n v="121500"/>
    <n v="1700"/>
    <n v="119800"/>
    <n v="75600"/>
    <n v="76358.789999999994"/>
    <n v="45141.210000000006"/>
    <n v="119041.21"/>
    <n v="643"/>
    <n v="758.79"/>
    <x v="7"/>
    <n v="2800"/>
    <s v="Delhi NCR Mega Hub"/>
    <x v="3"/>
  </r>
  <r>
    <n v="103009"/>
    <x v="3001"/>
    <x v="9"/>
    <s v="2025"/>
    <s v="FedEx"/>
    <x v="2"/>
    <x v="1"/>
    <x v="1"/>
    <s v="India"/>
    <n v="83"/>
    <n v="450"/>
    <n v="37350"/>
    <n v="250"/>
    <n v="37100"/>
    <n v="16600"/>
    <n v="16944.37"/>
    <n v="20405.63"/>
    <n v="36755.629999999997"/>
    <n v="681"/>
    <n v="344.37"/>
    <x v="3"/>
    <n v="200"/>
    <s v="Nagpur Central Hub"/>
    <x v="1"/>
  </r>
  <r>
    <n v="103010"/>
    <x v="3002"/>
    <x v="2"/>
    <s v="2025"/>
    <s v="FedEx"/>
    <x v="0"/>
    <x v="0"/>
    <x v="3"/>
    <s v="India"/>
    <n v="1"/>
    <n v="6500"/>
    <n v="6500"/>
    <n v="2300"/>
    <n v="4200"/>
    <n v="4200"/>
    <n v="4718.22"/>
    <n v="1781.7799999999997"/>
    <n v="3681.7799999999997"/>
    <n v="358"/>
    <n v="518.22"/>
    <x v="1"/>
    <n v="4200"/>
    <s v="Delhi NCR Mega Hub"/>
    <x v="3"/>
  </r>
  <r>
    <n v="103011"/>
    <x v="3003"/>
    <x v="0"/>
    <s v="2025"/>
    <s v="Ecom Express"/>
    <x v="4"/>
    <x v="1"/>
    <x v="3"/>
    <s v="India"/>
    <n v="61"/>
    <n v="1500"/>
    <n v="91500"/>
    <n v="700"/>
    <n v="90800"/>
    <n v="48800"/>
    <n v="49420.51"/>
    <n v="42079.49"/>
    <n v="90179.49"/>
    <n v="724"/>
    <n v="620.51"/>
    <x v="10"/>
    <n v="800"/>
    <s v="Delhi NCR Mega Hub"/>
    <x v="3"/>
  </r>
  <r>
    <n v="103012"/>
    <x v="3004"/>
    <x v="7"/>
    <s v="2025"/>
    <s v="Amazon Logistics"/>
    <x v="3"/>
    <x v="2"/>
    <x v="2"/>
    <s v="India"/>
    <n v="43"/>
    <n v="12000"/>
    <n v="516000"/>
    <n v="4000"/>
    <n v="512000"/>
    <n v="344000"/>
    <n v="344621.72"/>
    <n v="171378.28000000003"/>
    <n v="511378.28"/>
    <n v="826"/>
    <n v="621.72"/>
    <x v="4"/>
    <n v="8000"/>
    <s v="Mumbai Mega Hub"/>
    <x v="2"/>
  </r>
  <r>
    <n v="103013"/>
    <x v="3005"/>
    <x v="11"/>
    <s v="2025"/>
    <s v="Ekart"/>
    <x v="0"/>
    <x v="0"/>
    <x v="4"/>
    <s v="India"/>
    <n v="8"/>
    <n v="3200"/>
    <n v="25600"/>
    <n v="1200"/>
    <n v="24400"/>
    <n v="16000"/>
    <n v="16491.13"/>
    <n v="9108.869999999999"/>
    <n v="23908.87"/>
    <n v="641"/>
    <n v="491.13"/>
    <x v="0"/>
    <n v="2000"/>
    <s v="Kolkata Regional Hub"/>
    <x v="4"/>
  </r>
  <r>
    <n v="103014"/>
    <x v="3006"/>
    <x v="2"/>
    <s v="2025"/>
    <s v="FedEx"/>
    <x v="6"/>
    <x v="0"/>
    <x v="3"/>
    <s v="India"/>
    <n v="39"/>
    <n v="4500"/>
    <n v="175500"/>
    <n v="1700"/>
    <n v="173800"/>
    <n v="109200"/>
    <n v="110178.44"/>
    <n v="65321.56"/>
    <n v="172821.56"/>
    <n v="745"/>
    <n v="978.44"/>
    <x v="7"/>
    <n v="2800"/>
    <s v="Delhi NCR Mega Hub"/>
    <x v="3"/>
  </r>
  <r>
    <n v="103015"/>
    <x v="3007"/>
    <x v="6"/>
    <s v="2025"/>
    <s v="Blue Dart"/>
    <x v="1"/>
    <x v="0"/>
    <x v="0"/>
    <s v="India"/>
    <n v="93"/>
    <n v="25000"/>
    <n v="2325000"/>
    <n v="7000"/>
    <n v="2318000"/>
    <n v="1674000"/>
    <n v="1675089.6"/>
    <n v="649910.39999999991"/>
    <n v="2316910.4"/>
    <n v="394"/>
    <n v="1089.5999999999999"/>
    <x v="17"/>
    <n v="18000"/>
    <s v="Bengaluru Regional Hub"/>
    <x v="0"/>
  </r>
  <r>
    <n v="103016"/>
    <x v="3008"/>
    <x v="10"/>
    <s v="2025"/>
    <s v="Ecom Express"/>
    <x v="7"/>
    <x v="1"/>
    <x v="2"/>
    <s v="India"/>
    <n v="17"/>
    <n v="850"/>
    <n v="14450"/>
    <n v="300"/>
    <n v="14150"/>
    <n v="9350"/>
    <n v="10272.34"/>
    <n v="4177.66"/>
    <n v="13227.66"/>
    <n v="774"/>
    <n v="922.34"/>
    <x v="13"/>
    <n v="550"/>
    <s v="Mumbai Mega Hub"/>
    <x v="2"/>
  </r>
  <r>
    <n v="103017"/>
    <x v="3009"/>
    <x v="8"/>
    <s v="2025"/>
    <s v="DHL"/>
    <x v="4"/>
    <x v="0"/>
    <x v="1"/>
    <s v="India"/>
    <n v="99"/>
    <n v="1500"/>
    <n v="148500"/>
    <n v="700"/>
    <n v="147800"/>
    <n v="79200"/>
    <n v="81523.69"/>
    <n v="66976.31"/>
    <n v="145476.31"/>
    <n v="1103"/>
    <n v="2323.69"/>
    <x v="10"/>
    <n v="800"/>
    <s v="Nagpur Central Hub"/>
    <x v="1"/>
  </r>
  <r>
    <n v="103018"/>
    <x v="3010"/>
    <x v="5"/>
    <s v="2025"/>
    <s v="Shadowfax"/>
    <x v="7"/>
    <x v="0"/>
    <x v="0"/>
    <s v="India"/>
    <n v="80"/>
    <n v="850"/>
    <n v="68000"/>
    <n v="300"/>
    <n v="67700"/>
    <n v="44000"/>
    <n v="44937.9"/>
    <n v="23062.1"/>
    <n v="66762.100000000006"/>
    <n v="876"/>
    <n v="937.9"/>
    <x v="13"/>
    <n v="550"/>
    <s v="Bengaluru Regional Hub"/>
    <x v="0"/>
  </r>
  <r>
    <n v="103019"/>
    <x v="3011"/>
    <x v="6"/>
    <s v="2025"/>
    <s v="Xpressbees"/>
    <x v="2"/>
    <x v="0"/>
    <x v="3"/>
    <s v="India"/>
    <n v="97"/>
    <n v="2500"/>
    <n v="242500"/>
    <n v="1000"/>
    <n v="241500"/>
    <n v="145500"/>
    <n v="145826.46"/>
    <n v="96673.540000000008"/>
    <n v="241173.54"/>
    <n v="629"/>
    <n v="326.45999999999998"/>
    <x v="12"/>
    <n v="1500"/>
    <s v="Delhi NCR Mega Hub"/>
    <x v="3"/>
  </r>
  <r>
    <n v="103020"/>
    <x v="3012"/>
    <x v="1"/>
    <s v="2025"/>
    <s v="Blue Dart"/>
    <x v="6"/>
    <x v="0"/>
    <x v="1"/>
    <s v="India"/>
    <n v="80"/>
    <n v="4500"/>
    <n v="360000"/>
    <n v="1700"/>
    <n v="358300"/>
    <n v="224000"/>
    <n v="224981.32"/>
    <n v="135018.68"/>
    <n v="357318.68"/>
    <n v="896"/>
    <n v="981.32"/>
    <x v="7"/>
    <n v="2800"/>
    <s v="Nagpur Central Hub"/>
    <x v="1"/>
  </r>
  <r>
    <n v="103021"/>
    <x v="3013"/>
    <x v="4"/>
    <s v="2025"/>
    <s v="Amazon Logistics"/>
    <x v="2"/>
    <x v="2"/>
    <x v="3"/>
    <s v="India"/>
    <n v="1"/>
    <n v="2500"/>
    <n v="2500"/>
    <n v="1000"/>
    <n v="1500"/>
    <n v="1500"/>
    <n v="1725.1399999999999"/>
    <n v="774.86000000000013"/>
    <n v="1274.8600000000001"/>
    <n v="400"/>
    <n v="225.14"/>
    <x v="12"/>
    <n v="1500"/>
    <s v="Delhi NCR Mega Hub"/>
    <x v="3"/>
  </r>
  <r>
    <n v="103022"/>
    <x v="3014"/>
    <x v="10"/>
    <s v="2025"/>
    <s v="FedEx"/>
    <x v="0"/>
    <x v="0"/>
    <x v="1"/>
    <s v="India"/>
    <n v="72"/>
    <n v="3200"/>
    <n v="230400"/>
    <n v="1200"/>
    <n v="229200"/>
    <n v="144000"/>
    <n v="145029.97"/>
    <n v="85370.03"/>
    <n v="228170.03"/>
    <n v="477"/>
    <n v="1029.97"/>
    <x v="0"/>
    <n v="2000"/>
    <s v="Nagpur Central Hub"/>
    <x v="1"/>
  </r>
  <r>
    <n v="103023"/>
    <x v="3015"/>
    <x v="9"/>
    <s v="2025"/>
    <s v="DHL"/>
    <x v="7"/>
    <x v="0"/>
    <x v="4"/>
    <s v="India"/>
    <n v="93"/>
    <n v="850"/>
    <n v="79050"/>
    <n v="300"/>
    <n v="78750"/>
    <n v="51150"/>
    <n v="51927.45"/>
    <n v="27122.550000000003"/>
    <n v="77972.55"/>
    <n v="577"/>
    <n v="777.45"/>
    <x v="13"/>
    <n v="550"/>
    <s v="Kolkata Regional Hub"/>
    <x v="4"/>
  </r>
  <r>
    <n v="103024"/>
    <x v="3016"/>
    <x v="6"/>
    <s v="2025"/>
    <s v="Ekart"/>
    <x v="5"/>
    <x v="0"/>
    <x v="3"/>
    <s v="India"/>
    <n v="84"/>
    <n v="2800"/>
    <n v="235200"/>
    <n v="1300"/>
    <n v="233900"/>
    <n v="126000"/>
    <n v="126987.34"/>
    <n v="108212.66"/>
    <n v="232912.66"/>
    <n v="907"/>
    <n v="987.34"/>
    <x v="18"/>
    <n v="1500"/>
    <s v="Delhi NCR Mega Hub"/>
    <x v="3"/>
  </r>
  <r>
    <n v="103025"/>
    <x v="3017"/>
    <x v="7"/>
    <s v="2025"/>
    <s v="Delhivery"/>
    <x v="1"/>
    <x v="0"/>
    <x v="0"/>
    <s v="India"/>
    <n v="7"/>
    <n v="3500"/>
    <n v="24500"/>
    <n v="1300"/>
    <n v="23200"/>
    <n v="15400"/>
    <n v="15680.29"/>
    <n v="8819.7099999999991"/>
    <n v="22919.71"/>
    <n v="775"/>
    <n v="280.29000000000002"/>
    <x v="16"/>
    <n v="2200"/>
    <s v="Bengaluru Regional Hub"/>
    <x v="0"/>
  </r>
  <r>
    <n v="103026"/>
    <x v="3018"/>
    <x v="4"/>
    <s v="2025"/>
    <s v="DHL"/>
    <x v="4"/>
    <x v="1"/>
    <x v="1"/>
    <s v="India"/>
    <n v="7"/>
    <n v="5500"/>
    <n v="38500"/>
    <n v="2000"/>
    <n v="36500"/>
    <n v="24500"/>
    <n v="25527.22"/>
    <n v="12972.779999999999"/>
    <n v="35472.78"/>
    <n v="1196"/>
    <n v="1027.22"/>
    <x v="5"/>
    <n v="3500"/>
    <s v="Nagpur Central Hub"/>
    <x v="1"/>
  </r>
  <r>
    <n v="103027"/>
    <x v="3019"/>
    <x v="2"/>
    <s v="2025"/>
    <s v="Blue Dart"/>
    <x v="0"/>
    <x v="0"/>
    <x v="2"/>
    <s v="India"/>
    <n v="41"/>
    <n v="3200"/>
    <n v="131200"/>
    <n v="1200"/>
    <n v="130000"/>
    <n v="82000"/>
    <n v="82776.28"/>
    <n v="48423.72"/>
    <n v="129223.72"/>
    <n v="829"/>
    <n v="776.28"/>
    <x v="0"/>
    <n v="2000"/>
    <s v="Mumbai Mega Hub"/>
    <x v="2"/>
  </r>
  <r>
    <n v="103028"/>
    <x v="3020"/>
    <x v="6"/>
    <s v="2025"/>
    <s v="Blue Dart"/>
    <x v="7"/>
    <x v="2"/>
    <x v="2"/>
    <s v="India"/>
    <n v="31"/>
    <n v="850"/>
    <n v="26350"/>
    <n v="300"/>
    <n v="26050"/>
    <n v="17050"/>
    <n v="17902.8"/>
    <n v="8447.2000000000007"/>
    <n v="25197.200000000001"/>
    <n v="321"/>
    <n v="852.8"/>
    <x v="13"/>
    <n v="550"/>
    <s v="Mumbai Mega Hub"/>
    <x v="2"/>
  </r>
  <r>
    <n v="103029"/>
    <x v="3021"/>
    <x v="4"/>
    <s v="2025"/>
    <s v="Amazon Logistics"/>
    <x v="6"/>
    <x v="0"/>
    <x v="0"/>
    <s v="India"/>
    <n v="77"/>
    <n v="4500"/>
    <n v="346500"/>
    <n v="1700"/>
    <n v="344800"/>
    <n v="215600"/>
    <n v="216590.18"/>
    <n v="129909.82"/>
    <n v="343809.82"/>
    <n v="935"/>
    <n v="990.18"/>
    <x v="7"/>
    <n v="2800"/>
    <s v="Bengaluru Regional Hub"/>
    <x v="0"/>
  </r>
  <r>
    <n v="103030"/>
    <x v="3022"/>
    <x v="3"/>
    <s v="2025"/>
    <s v="Delhivery"/>
    <x v="6"/>
    <x v="1"/>
    <x v="2"/>
    <s v="India"/>
    <n v="89"/>
    <n v="15000"/>
    <n v="1335000"/>
    <n v="5500"/>
    <n v="1329500"/>
    <n v="845500"/>
    <n v="848225.01"/>
    <n v="486774.99"/>
    <n v="1326774.99"/>
    <n v="862"/>
    <n v="2725.01"/>
    <x v="11"/>
    <n v="9500"/>
    <s v="Mumbai Mega Hub"/>
    <x v="2"/>
  </r>
  <r>
    <n v="103031"/>
    <x v="3023"/>
    <x v="1"/>
    <s v="2025"/>
    <s v="Shadowfax"/>
    <x v="6"/>
    <x v="0"/>
    <x v="0"/>
    <s v="India"/>
    <n v="64"/>
    <n v="4500"/>
    <n v="288000"/>
    <n v="1700"/>
    <n v="286300"/>
    <n v="179200"/>
    <n v="179615.2"/>
    <n v="108384.79999999999"/>
    <n v="285884.79999999999"/>
    <n v="597"/>
    <n v="415.2"/>
    <x v="7"/>
    <n v="2800"/>
    <s v="Bengaluru Regional Hub"/>
    <x v="0"/>
  </r>
  <r>
    <n v="103032"/>
    <x v="3024"/>
    <x v="1"/>
    <s v="2025"/>
    <s v="Ecom Express"/>
    <x v="4"/>
    <x v="2"/>
    <x v="2"/>
    <s v="India"/>
    <n v="10"/>
    <n v="1500"/>
    <n v="15000"/>
    <n v="700"/>
    <n v="14300"/>
    <n v="8000"/>
    <n v="8678.81"/>
    <n v="6321.1900000000005"/>
    <n v="13621.19"/>
    <n v="432"/>
    <n v="678.81"/>
    <x v="10"/>
    <n v="800"/>
    <s v="Mumbai Mega Hub"/>
    <x v="2"/>
  </r>
  <r>
    <n v="103033"/>
    <x v="3025"/>
    <x v="7"/>
    <s v="2025"/>
    <s v="Ekart"/>
    <x v="6"/>
    <x v="1"/>
    <x v="3"/>
    <s v="India"/>
    <n v="38"/>
    <n v="15000"/>
    <n v="570000"/>
    <n v="5500"/>
    <n v="564500"/>
    <n v="361000"/>
    <n v="361898.44"/>
    <n v="208101.56"/>
    <n v="563601.56000000006"/>
    <n v="540"/>
    <n v="898.44"/>
    <x v="11"/>
    <n v="9500"/>
    <s v="Delhi NCR Mega Hub"/>
    <x v="3"/>
  </r>
  <r>
    <n v="103034"/>
    <x v="3026"/>
    <x v="7"/>
    <s v="2025"/>
    <s v="Amazon Logistics"/>
    <x v="6"/>
    <x v="1"/>
    <x v="4"/>
    <s v="India"/>
    <n v="44"/>
    <n v="15000"/>
    <n v="660000"/>
    <n v="5500"/>
    <n v="654500"/>
    <n v="418000"/>
    <n v="418172.72"/>
    <n v="241827.28000000003"/>
    <n v="654327.28"/>
    <n v="732"/>
    <n v="172.72"/>
    <x v="11"/>
    <n v="9500"/>
    <s v="Kolkata Regional Hub"/>
    <x v="4"/>
  </r>
  <r>
    <n v="103035"/>
    <x v="3027"/>
    <x v="7"/>
    <s v="2025"/>
    <s v="Ekart"/>
    <x v="4"/>
    <x v="2"/>
    <x v="2"/>
    <s v="India"/>
    <n v="33"/>
    <n v="1500"/>
    <n v="49500"/>
    <n v="700"/>
    <n v="48800"/>
    <n v="26400"/>
    <n v="27705.56"/>
    <n v="21794.44"/>
    <n v="47494.44"/>
    <n v="612"/>
    <n v="1305.56"/>
    <x v="10"/>
    <n v="800"/>
    <s v="Mumbai Mega Hub"/>
    <x v="2"/>
  </r>
  <r>
    <n v="103036"/>
    <x v="3028"/>
    <x v="6"/>
    <s v="2025"/>
    <s v="Amazon Logistics"/>
    <x v="3"/>
    <x v="1"/>
    <x v="0"/>
    <s v="India"/>
    <n v="35"/>
    <n v="12000"/>
    <n v="420000"/>
    <n v="4000"/>
    <n v="416000"/>
    <n v="280000"/>
    <n v="280712.56"/>
    <n v="139287.44"/>
    <n v="415287.44"/>
    <n v="593"/>
    <n v="712.56"/>
    <x v="4"/>
    <n v="8000"/>
    <s v="Bengaluru Regional Hub"/>
    <x v="0"/>
  </r>
  <r>
    <n v="103037"/>
    <x v="3029"/>
    <x v="3"/>
    <s v="2025"/>
    <s v="Xpressbees"/>
    <x v="0"/>
    <x v="0"/>
    <x v="2"/>
    <s v="India"/>
    <n v="27"/>
    <n v="6500"/>
    <n v="175500"/>
    <n v="2300"/>
    <n v="173200"/>
    <n v="113400"/>
    <n v="113952.88"/>
    <n v="61547.119999999995"/>
    <n v="172647.12"/>
    <n v="302"/>
    <n v="552.88"/>
    <x v="1"/>
    <n v="4200"/>
    <s v="Mumbai Mega Hub"/>
    <x v="2"/>
  </r>
  <r>
    <n v="103038"/>
    <x v="3030"/>
    <x v="10"/>
    <s v="2025"/>
    <s v="Xpressbees"/>
    <x v="4"/>
    <x v="1"/>
    <x v="3"/>
    <s v="India"/>
    <n v="80"/>
    <n v="5500"/>
    <n v="440000"/>
    <n v="2000"/>
    <n v="438000"/>
    <n v="280000"/>
    <n v="281096.56"/>
    <n v="158903.44"/>
    <n v="436903.44"/>
    <n v="562"/>
    <n v="1096.56"/>
    <x v="5"/>
    <n v="3500"/>
    <s v="Delhi NCR Mega Hub"/>
    <x v="3"/>
  </r>
  <r>
    <n v="103039"/>
    <x v="3031"/>
    <x v="10"/>
    <s v="2025"/>
    <s v="Blue Dart"/>
    <x v="1"/>
    <x v="0"/>
    <x v="3"/>
    <s v="India"/>
    <n v="87"/>
    <n v="25000"/>
    <n v="2175000"/>
    <n v="7000"/>
    <n v="2168000"/>
    <n v="1566000"/>
    <n v="1566874.68"/>
    <n v="608125.32000000007"/>
    <n v="2167125.3199999998"/>
    <n v="1129"/>
    <n v="874.68"/>
    <x v="17"/>
    <n v="18000"/>
    <s v="Delhi NCR Mega Hub"/>
    <x v="3"/>
  </r>
  <r>
    <n v="103040"/>
    <x v="3032"/>
    <x v="9"/>
    <s v="2025"/>
    <s v="Ekart"/>
    <x v="4"/>
    <x v="2"/>
    <x v="4"/>
    <s v="India"/>
    <n v="55"/>
    <n v="5500"/>
    <n v="302500"/>
    <n v="2000"/>
    <n v="300500"/>
    <n v="192500"/>
    <n v="193264.27"/>
    <n v="109235.73000000001"/>
    <n v="299735.73"/>
    <n v="822"/>
    <n v="764.27"/>
    <x v="5"/>
    <n v="3500"/>
    <s v="Kolkata Regional Hub"/>
    <x v="4"/>
  </r>
  <r>
    <n v="103041"/>
    <x v="3033"/>
    <x v="2"/>
    <s v="2025"/>
    <s v="Amazon Logistics"/>
    <x v="2"/>
    <x v="1"/>
    <x v="0"/>
    <s v="India"/>
    <n v="39"/>
    <n v="450"/>
    <n v="17550"/>
    <n v="250"/>
    <n v="17300"/>
    <n v="7800"/>
    <n v="8642.5400000000009"/>
    <n v="8907.4599999999991"/>
    <n v="16457.46"/>
    <n v="686"/>
    <n v="842.54"/>
    <x v="3"/>
    <n v="200"/>
    <s v="Bengaluru Regional Hub"/>
    <x v="0"/>
  </r>
  <r>
    <n v="103042"/>
    <x v="3034"/>
    <x v="7"/>
    <s v="2025"/>
    <s v="DHL"/>
    <x v="1"/>
    <x v="1"/>
    <x v="1"/>
    <s v="India"/>
    <n v="29"/>
    <n v="25000"/>
    <n v="725000"/>
    <n v="7000"/>
    <n v="718000"/>
    <n v="522000"/>
    <n v="522843.11"/>
    <n v="202156.89"/>
    <n v="717156.89"/>
    <n v="583"/>
    <n v="843.11"/>
    <x v="17"/>
    <n v="18000"/>
    <s v="Nagpur Central Hub"/>
    <x v="1"/>
  </r>
  <r>
    <n v="103043"/>
    <x v="3035"/>
    <x v="4"/>
    <s v="2025"/>
    <s v="Shadowfax"/>
    <x v="4"/>
    <x v="0"/>
    <x v="3"/>
    <s v="India"/>
    <n v="5"/>
    <n v="5500"/>
    <n v="27500"/>
    <n v="2000"/>
    <n v="25500"/>
    <n v="17500"/>
    <n v="18355.21"/>
    <n v="9144.7900000000009"/>
    <n v="24644.79"/>
    <n v="323"/>
    <n v="855.21"/>
    <x v="5"/>
    <n v="3500"/>
    <s v="Delhi NCR Mega Hub"/>
    <x v="3"/>
  </r>
  <r>
    <n v="103044"/>
    <x v="3036"/>
    <x v="9"/>
    <s v="2025"/>
    <s v="Shadowfax"/>
    <x v="3"/>
    <x v="1"/>
    <x v="2"/>
    <s v="India"/>
    <n v="34"/>
    <n v="12000"/>
    <n v="408000"/>
    <n v="4000"/>
    <n v="404000"/>
    <n v="272000"/>
    <n v="272778.68"/>
    <n v="135221.32"/>
    <n v="403221.32"/>
    <n v="1148"/>
    <n v="778.68"/>
    <x v="4"/>
    <n v="8000"/>
    <s v="Mumbai Mega Hub"/>
    <x v="2"/>
  </r>
  <r>
    <n v="103045"/>
    <x v="3037"/>
    <x v="9"/>
    <s v="2025"/>
    <s v="Shadowfax"/>
    <x v="1"/>
    <x v="2"/>
    <x v="1"/>
    <s v="India"/>
    <n v="71"/>
    <n v="3500"/>
    <n v="248500"/>
    <n v="1300"/>
    <n v="247200"/>
    <n v="156200"/>
    <n v="156388.98000000001"/>
    <n v="92111.01999999999"/>
    <n v="247011.02"/>
    <n v="1187"/>
    <n v="188.98"/>
    <x v="16"/>
    <n v="2200"/>
    <s v="Nagpur Central Hub"/>
    <x v="1"/>
  </r>
  <r>
    <n v="103046"/>
    <x v="3038"/>
    <x v="11"/>
    <s v="2025"/>
    <s v="Shadowfax"/>
    <x v="6"/>
    <x v="0"/>
    <x v="3"/>
    <s v="India"/>
    <n v="49"/>
    <n v="15000"/>
    <n v="735000"/>
    <n v="5500"/>
    <n v="729500"/>
    <n v="465500"/>
    <n v="466708.7"/>
    <n v="268291.3"/>
    <n v="728291.3"/>
    <n v="660"/>
    <n v="1208.7"/>
    <x v="11"/>
    <n v="9500"/>
    <s v="Delhi NCR Mega Hub"/>
    <x v="3"/>
  </r>
  <r>
    <n v="103047"/>
    <x v="3039"/>
    <x v="11"/>
    <s v="2025"/>
    <s v="Delhivery"/>
    <x v="3"/>
    <x v="1"/>
    <x v="1"/>
    <s v="India"/>
    <n v="50"/>
    <n v="8500"/>
    <n v="425000"/>
    <n v="3000"/>
    <n v="422000"/>
    <n v="275000"/>
    <n v="275406.76"/>
    <n v="149593.24"/>
    <n v="421593.24"/>
    <n v="666"/>
    <n v="406.76"/>
    <x v="8"/>
    <n v="5500"/>
    <s v="Nagpur Central Hub"/>
    <x v="1"/>
  </r>
  <r>
    <n v="103048"/>
    <x v="3040"/>
    <x v="8"/>
    <s v="2025"/>
    <s v="DHL"/>
    <x v="7"/>
    <x v="0"/>
    <x v="4"/>
    <s v="India"/>
    <n v="99"/>
    <n v="850"/>
    <n v="84150"/>
    <n v="300"/>
    <n v="83850"/>
    <n v="54450"/>
    <n v="56770.2"/>
    <n v="27379.800000000003"/>
    <n v="81529.8"/>
    <n v="1034"/>
    <n v="2320.1999999999998"/>
    <x v="13"/>
    <n v="550"/>
    <s v="Kolkata Regional Hub"/>
    <x v="4"/>
  </r>
  <r>
    <n v="103049"/>
    <x v="3041"/>
    <x v="1"/>
    <s v="2025"/>
    <s v="Shadowfax"/>
    <x v="1"/>
    <x v="1"/>
    <x v="2"/>
    <s v="India"/>
    <n v="90"/>
    <n v="25000"/>
    <n v="2250000"/>
    <n v="7000"/>
    <n v="2243000"/>
    <n v="1620000"/>
    <n v="1620542.6"/>
    <n v="629457.39999999991"/>
    <n v="2242457.4"/>
    <n v="911"/>
    <n v="542.6"/>
    <x v="17"/>
    <n v="18000"/>
    <s v="Mumbai Mega Hub"/>
    <x v="2"/>
  </r>
  <r>
    <n v="103050"/>
    <x v="3042"/>
    <x v="8"/>
    <s v="2025"/>
    <s v="Delhivery"/>
    <x v="3"/>
    <x v="0"/>
    <x v="2"/>
    <s v="India"/>
    <n v="57"/>
    <n v="12000"/>
    <n v="684000"/>
    <n v="4000"/>
    <n v="680000"/>
    <n v="456000"/>
    <n v="456560.14"/>
    <n v="227439.86"/>
    <n v="679439.86"/>
    <n v="492"/>
    <n v="560.14"/>
    <x v="4"/>
    <n v="8000"/>
    <s v="Mumbai Mega Hub"/>
    <x v="2"/>
  </r>
  <r>
    <n v="103051"/>
    <x v="3043"/>
    <x v="3"/>
    <s v="2025"/>
    <s v="Delhivery"/>
    <x v="6"/>
    <x v="0"/>
    <x v="2"/>
    <s v="India"/>
    <n v="97"/>
    <n v="4500"/>
    <n v="436500"/>
    <n v="1700"/>
    <n v="434800"/>
    <n v="271600"/>
    <n v="272143.87"/>
    <n v="164356.13"/>
    <n v="434256.13"/>
    <n v="1149"/>
    <n v="543.87"/>
    <x v="7"/>
    <n v="2800"/>
    <s v="Mumbai Mega Hub"/>
    <x v="2"/>
  </r>
  <r>
    <n v="103052"/>
    <x v="3044"/>
    <x v="10"/>
    <s v="2025"/>
    <s v="Xpressbees"/>
    <x v="1"/>
    <x v="1"/>
    <x v="2"/>
    <s v="India"/>
    <n v="10"/>
    <n v="3500"/>
    <n v="35000"/>
    <n v="1300"/>
    <n v="33700"/>
    <n v="22000"/>
    <n v="22626.53"/>
    <n v="12373.470000000001"/>
    <n v="33073.47"/>
    <n v="671"/>
    <n v="626.53"/>
    <x v="16"/>
    <n v="2200"/>
    <s v="Mumbai Mega Hub"/>
    <x v="2"/>
  </r>
  <r>
    <n v="103053"/>
    <x v="3045"/>
    <x v="9"/>
    <s v="2025"/>
    <s v="Amazon Logistics"/>
    <x v="6"/>
    <x v="2"/>
    <x v="0"/>
    <s v="India"/>
    <n v="34"/>
    <n v="4500"/>
    <n v="153000"/>
    <n v="1700"/>
    <n v="151300"/>
    <n v="95200"/>
    <n v="95668.86"/>
    <n v="57331.14"/>
    <n v="150831.14000000001"/>
    <n v="381"/>
    <n v="468.86"/>
    <x v="7"/>
    <n v="2800"/>
    <s v="Bengaluru Regional Hub"/>
    <x v="0"/>
  </r>
  <r>
    <n v="103054"/>
    <x v="3046"/>
    <x v="6"/>
    <s v="2025"/>
    <s v="Xpressbees"/>
    <x v="3"/>
    <x v="1"/>
    <x v="3"/>
    <s v="India"/>
    <n v="86"/>
    <n v="8500"/>
    <n v="731000"/>
    <n v="3000"/>
    <n v="728000"/>
    <n v="473000"/>
    <n v="474172.34"/>
    <n v="256827.65999999997"/>
    <n v="726827.66"/>
    <n v="542"/>
    <n v="1172.3399999999999"/>
    <x v="8"/>
    <n v="5500"/>
    <s v="Delhi NCR Mega Hub"/>
    <x v="3"/>
  </r>
  <r>
    <n v="103055"/>
    <x v="3047"/>
    <x v="2"/>
    <s v="2025"/>
    <s v="DHL"/>
    <x v="3"/>
    <x v="2"/>
    <x v="2"/>
    <s v="India"/>
    <n v="1"/>
    <n v="12000"/>
    <n v="12000"/>
    <n v="4000"/>
    <n v="8000"/>
    <n v="8000"/>
    <n v="8560.66"/>
    <n v="3439.34"/>
    <n v="7439.34"/>
    <n v="809"/>
    <n v="560.66"/>
    <x v="4"/>
    <n v="8000"/>
    <s v="Mumbai Mega Hub"/>
    <x v="2"/>
  </r>
  <r>
    <n v="103056"/>
    <x v="3048"/>
    <x v="8"/>
    <s v="2025"/>
    <s v="Shadowfax"/>
    <x v="0"/>
    <x v="0"/>
    <x v="4"/>
    <s v="India"/>
    <n v="85"/>
    <n v="3200"/>
    <n v="272000"/>
    <n v="1200"/>
    <n v="270800"/>
    <n v="170000"/>
    <n v="170444.15"/>
    <n v="101555.85"/>
    <n v="270355.84999999998"/>
    <n v="1076"/>
    <n v="444.15"/>
    <x v="0"/>
    <n v="2000"/>
    <s v="Kolkata Regional Hub"/>
    <x v="4"/>
  </r>
  <r>
    <n v="103057"/>
    <x v="3049"/>
    <x v="0"/>
    <s v="2025"/>
    <s v="Shadowfax"/>
    <x v="0"/>
    <x v="1"/>
    <x v="1"/>
    <s v="India"/>
    <n v="73"/>
    <n v="3200"/>
    <n v="233600"/>
    <n v="1200"/>
    <n v="232400"/>
    <n v="146000"/>
    <n v="146600.5"/>
    <n v="86999.5"/>
    <n v="231799.5"/>
    <n v="569"/>
    <n v="600.5"/>
    <x v="0"/>
    <n v="2000"/>
    <s v="Nagpur Central Hub"/>
    <x v="1"/>
  </r>
  <r>
    <n v="103058"/>
    <x v="3050"/>
    <x v="6"/>
    <s v="2025"/>
    <s v="Amazon Logistics"/>
    <x v="5"/>
    <x v="2"/>
    <x v="2"/>
    <s v="India"/>
    <n v="28"/>
    <n v="2800"/>
    <n v="78400"/>
    <n v="1300"/>
    <n v="77100"/>
    <n v="42000"/>
    <n v="43016.02"/>
    <n v="35383.980000000003"/>
    <n v="76083.98"/>
    <n v="718"/>
    <n v="1016.02"/>
    <x v="18"/>
    <n v="1500"/>
    <s v="Mumbai Mega Hub"/>
    <x v="2"/>
  </r>
  <r>
    <n v="103059"/>
    <x v="3051"/>
    <x v="1"/>
    <s v="2025"/>
    <s v="Blue Dart"/>
    <x v="0"/>
    <x v="0"/>
    <x v="0"/>
    <s v="India"/>
    <n v="17"/>
    <n v="6500"/>
    <n v="110500"/>
    <n v="2300"/>
    <n v="108200"/>
    <n v="71400"/>
    <n v="71866.83"/>
    <n v="38633.17"/>
    <n v="107733.17"/>
    <n v="933"/>
    <n v="466.83"/>
    <x v="1"/>
    <n v="4200"/>
    <s v="Bengaluru Regional Hub"/>
    <x v="0"/>
  </r>
  <r>
    <n v="103060"/>
    <x v="3052"/>
    <x v="2"/>
    <s v="2025"/>
    <s v="DHL"/>
    <x v="6"/>
    <x v="1"/>
    <x v="3"/>
    <s v="India"/>
    <n v="57"/>
    <n v="15000"/>
    <n v="855000"/>
    <n v="5500"/>
    <n v="849500"/>
    <n v="541500"/>
    <n v="542005.35"/>
    <n v="312994.65000000002"/>
    <n v="848994.65"/>
    <n v="631"/>
    <n v="505.35"/>
    <x v="11"/>
    <n v="9500"/>
    <s v="Delhi NCR Mega Hub"/>
    <x v="3"/>
  </r>
  <r>
    <n v="103061"/>
    <x v="3053"/>
    <x v="1"/>
    <s v="2025"/>
    <s v="Ekart"/>
    <x v="0"/>
    <x v="1"/>
    <x v="1"/>
    <s v="India"/>
    <n v="22"/>
    <n v="3200"/>
    <n v="70400"/>
    <n v="1200"/>
    <n v="69200"/>
    <n v="44000"/>
    <n v="44606.75"/>
    <n v="25793.25"/>
    <n v="68593.25"/>
    <n v="318"/>
    <n v="606.75"/>
    <x v="0"/>
    <n v="2000"/>
    <s v="Nagpur Central Hub"/>
    <x v="1"/>
  </r>
  <r>
    <n v="103062"/>
    <x v="3054"/>
    <x v="10"/>
    <s v="2025"/>
    <s v="Blue Dart"/>
    <x v="3"/>
    <x v="1"/>
    <x v="2"/>
    <s v="India"/>
    <n v="9"/>
    <n v="12000"/>
    <n v="108000"/>
    <n v="4000"/>
    <n v="104000"/>
    <n v="72000"/>
    <n v="73125.600000000006"/>
    <n v="34874.399999999994"/>
    <n v="102874.4"/>
    <n v="635"/>
    <n v="1125.5999999999999"/>
    <x v="4"/>
    <n v="8000"/>
    <s v="Mumbai Mega Hub"/>
    <x v="2"/>
  </r>
  <r>
    <n v="103063"/>
    <x v="3055"/>
    <x v="4"/>
    <s v="2025"/>
    <s v="Xpressbees"/>
    <x v="4"/>
    <x v="0"/>
    <x v="1"/>
    <s v="India"/>
    <n v="93"/>
    <n v="1500"/>
    <n v="139500"/>
    <n v="700"/>
    <n v="138800"/>
    <n v="74400"/>
    <n v="75304.98"/>
    <n v="64195.020000000004"/>
    <n v="137895.01999999999"/>
    <n v="1162"/>
    <n v="904.98"/>
    <x v="10"/>
    <n v="800"/>
    <s v="Nagpur Central Hub"/>
    <x v="1"/>
  </r>
  <r>
    <n v="103064"/>
    <x v="3056"/>
    <x v="2"/>
    <s v="2025"/>
    <s v="Delhivery"/>
    <x v="5"/>
    <x v="1"/>
    <x v="2"/>
    <s v="India"/>
    <n v="43"/>
    <n v="2800"/>
    <n v="120400"/>
    <n v="1300"/>
    <n v="119100"/>
    <n v="64500"/>
    <n v="64757.86"/>
    <n v="55642.14"/>
    <n v="118842.14"/>
    <n v="306"/>
    <n v="257.86"/>
    <x v="18"/>
    <n v="1500"/>
    <s v="Mumbai Mega Hub"/>
    <x v="2"/>
  </r>
  <r>
    <n v="103065"/>
    <x v="3057"/>
    <x v="3"/>
    <s v="2025"/>
    <s v="Blue Dart"/>
    <x v="1"/>
    <x v="2"/>
    <x v="3"/>
    <s v="India"/>
    <n v="50"/>
    <n v="3500"/>
    <n v="175000"/>
    <n v="1300"/>
    <n v="173700"/>
    <n v="110000"/>
    <n v="110747.18"/>
    <n v="64252.820000000007"/>
    <n v="172952.82"/>
    <n v="1155"/>
    <n v="747.18"/>
    <x v="16"/>
    <n v="2200"/>
    <s v="Delhi NCR Mega Hub"/>
    <x v="3"/>
  </r>
  <r>
    <n v="103066"/>
    <x v="3058"/>
    <x v="2"/>
    <s v="2025"/>
    <s v="Amazon Logistics"/>
    <x v="0"/>
    <x v="1"/>
    <x v="4"/>
    <s v="India"/>
    <n v="53"/>
    <n v="6500"/>
    <n v="344500"/>
    <n v="2300"/>
    <n v="342200"/>
    <n v="222600"/>
    <n v="224345.1"/>
    <n v="120154.9"/>
    <n v="340454.9"/>
    <n v="868"/>
    <n v="1745.1"/>
    <x v="1"/>
    <n v="4200"/>
    <s v="Kolkata Regional Hub"/>
    <x v="4"/>
  </r>
  <r>
    <n v="103067"/>
    <x v="3059"/>
    <x v="9"/>
    <s v="2025"/>
    <s v="FedEx"/>
    <x v="6"/>
    <x v="2"/>
    <x v="1"/>
    <s v="India"/>
    <n v="42"/>
    <n v="4500"/>
    <n v="189000"/>
    <n v="1700"/>
    <n v="187300"/>
    <n v="117600"/>
    <n v="118960.35"/>
    <n v="70039.649999999994"/>
    <n v="185939.65"/>
    <n v="548"/>
    <n v="1360.35"/>
    <x v="7"/>
    <n v="2800"/>
    <s v="Nagpur Central Hub"/>
    <x v="1"/>
  </r>
  <r>
    <n v="103068"/>
    <x v="3060"/>
    <x v="11"/>
    <s v="2025"/>
    <s v="Ecom Express"/>
    <x v="7"/>
    <x v="0"/>
    <x v="2"/>
    <s v="India"/>
    <n v="69"/>
    <n v="600"/>
    <n v="41400"/>
    <n v="250"/>
    <n v="41150"/>
    <n v="24150"/>
    <n v="24417.18"/>
    <n v="16982.82"/>
    <n v="40882.82"/>
    <n v="327"/>
    <n v="267.18"/>
    <x v="14"/>
    <n v="350"/>
    <s v="Mumbai Mega Hub"/>
    <x v="2"/>
  </r>
  <r>
    <n v="103069"/>
    <x v="3061"/>
    <x v="4"/>
    <s v="2025"/>
    <s v="Amazon Logistics"/>
    <x v="4"/>
    <x v="2"/>
    <x v="2"/>
    <s v="India"/>
    <n v="66"/>
    <n v="5500"/>
    <n v="363000"/>
    <n v="2000"/>
    <n v="361000"/>
    <n v="231000"/>
    <n v="231484.21"/>
    <n v="131515.79"/>
    <n v="360515.79"/>
    <n v="629"/>
    <n v="484.21"/>
    <x v="5"/>
    <n v="3500"/>
    <s v="Mumbai Mega Hub"/>
    <x v="2"/>
  </r>
  <r>
    <n v="103070"/>
    <x v="3062"/>
    <x v="6"/>
    <s v="2025"/>
    <s v="Xpressbees"/>
    <x v="4"/>
    <x v="0"/>
    <x v="1"/>
    <s v="India"/>
    <n v="84"/>
    <n v="1500"/>
    <n v="126000"/>
    <n v="700"/>
    <n v="125300"/>
    <n v="67200"/>
    <n v="67928.11"/>
    <n v="58071.89"/>
    <n v="124571.89"/>
    <n v="1104"/>
    <n v="728.11"/>
    <x v="10"/>
    <n v="800"/>
    <s v="Nagpur Central Hub"/>
    <x v="1"/>
  </r>
  <r>
    <n v="103071"/>
    <x v="3063"/>
    <x v="6"/>
    <s v="2025"/>
    <s v="DHL"/>
    <x v="4"/>
    <x v="2"/>
    <x v="3"/>
    <s v="India"/>
    <n v="94"/>
    <n v="1500"/>
    <n v="141000"/>
    <n v="700"/>
    <n v="140300"/>
    <n v="75200"/>
    <n v="75569.62"/>
    <n v="65430.380000000005"/>
    <n v="139930.38"/>
    <n v="564"/>
    <n v="369.62"/>
    <x v="10"/>
    <n v="800"/>
    <s v="Delhi NCR Mega Hub"/>
    <x v="3"/>
  </r>
  <r>
    <n v="103072"/>
    <x v="3064"/>
    <x v="5"/>
    <s v="2025"/>
    <s v="FedEx"/>
    <x v="6"/>
    <x v="1"/>
    <x v="2"/>
    <s v="India"/>
    <n v="42"/>
    <n v="15000"/>
    <n v="630000"/>
    <n v="5500"/>
    <n v="624500"/>
    <n v="399000"/>
    <n v="399348.16"/>
    <n v="230651.84000000003"/>
    <n v="624151.84"/>
    <n v="907"/>
    <n v="348.16"/>
    <x v="11"/>
    <n v="9500"/>
    <s v="Mumbai Mega Hub"/>
    <x v="2"/>
  </r>
  <r>
    <n v="103073"/>
    <x v="3065"/>
    <x v="2"/>
    <s v="2025"/>
    <s v="Shadowfax"/>
    <x v="3"/>
    <x v="1"/>
    <x v="4"/>
    <s v="India"/>
    <n v="73"/>
    <n v="8500"/>
    <n v="620500"/>
    <n v="3000"/>
    <n v="617500"/>
    <n v="401500"/>
    <n v="403957.19"/>
    <n v="216542.81"/>
    <n v="615042.81000000006"/>
    <n v="569"/>
    <n v="2457.19"/>
    <x v="8"/>
    <n v="5500"/>
    <s v="Kolkata Regional Hub"/>
    <x v="4"/>
  </r>
  <r>
    <n v="103074"/>
    <x v="3066"/>
    <x v="1"/>
    <s v="2025"/>
    <s v="Blue Dart"/>
    <x v="3"/>
    <x v="1"/>
    <x v="4"/>
    <s v="India"/>
    <n v="77"/>
    <n v="12000"/>
    <n v="924000"/>
    <n v="4000"/>
    <n v="920000"/>
    <n v="616000"/>
    <n v="616433.71"/>
    <n v="307566.29000000004"/>
    <n v="919566.29"/>
    <n v="883"/>
    <n v="433.71"/>
    <x v="4"/>
    <n v="8000"/>
    <s v="Kolkata Regional Hub"/>
    <x v="4"/>
  </r>
  <r>
    <n v="103075"/>
    <x v="3067"/>
    <x v="6"/>
    <s v="2025"/>
    <s v="DHL"/>
    <x v="2"/>
    <x v="1"/>
    <x v="1"/>
    <s v="India"/>
    <n v="6"/>
    <n v="450"/>
    <n v="2700"/>
    <n v="250"/>
    <n v="2450"/>
    <n v="1200"/>
    <n v="1808.88"/>
    <n v="891.11999999999989"/>
    <n v="1841.12"/>
    <n v="1159"/>
    <n v="608.88"/>
    <x v="3"/>
    <n v="200"/>
    <s v="Nagpur Central Hub"/>
    <x v="1"/>
  </r>
  <r>
    <n v="103076"/>
    <x v="3068"/>
    <x v="4"/>
    <s v="2025"/>
    <s v="Shadowfax"/>
    <x v="7"/>
    <x v="1"/>
    <x v="4"/>
    <s v="India"/>
    <n v="70"/>
    <n v="850"/>
    <n v="59500"/>
    <n v="300"/>
    <n v="59200"/>
    <n v="38500"/>
    <n v="38979.300000000003"/>
    <n v="20520.699999999997"/>
    <n v="58720.7"/>
    <n v="964"/>
    <n v="479.3"/>
    <x v="13"/>
    <n v="550"/>
    <s v="Kolkata Regional Hub"/>
    <x v="4"/>
  </r>
  <r>
    <n v="103077"/>
    <x v="3069"/>
    <x v="3"/>
    <s v="2025"/>
    <s v="Delhivery"/>
    <x v="5"/>
    <x v="1"/>
    <x v="0"/>
    <s v="India"/>
    <n v="30"/>
    <n v="2800"/>
    <n v="84000"/>
    <n v="1300"/>
    <n v="82700"/>
    <n v="45000"/>
    <n v="46001.8"/>
    <n v="37998.199999999997"/>
    <n v="81698.2"/>
    <n v="966"/>
    <n v="1001.8"/>
    <x v="18"/>
    <n v="1500"/>
    <s v="Bengaluru Regional Hub"/>
    <x v="0"/>
  </r>
  <r>
    <n v="103078"/>
    <x v="3070"/>
    <x v="5"/>
    <s v="2025"/>
    <s v="Delhivery"/>
    <x v="0"/>
    <x v="0"/>
    <x v="2"/>
    <s v="India"/>
    <n v="90"/>
    <n v="3200"/>
    <n v="288000"/>
    <n v="1200"/>
    <n v="286800"/>
    <n v="180000"/>
    <n v="181056.15"/>
    <n v="106943.85"/>
    <n v="285743.84999999998"/>
    <n v="966"/>
    <n v="1056.1500000000001"/>
    <x v="0"/>
    <n v="2000"/>
    <s v="Mumbai Mega Hub"/>
    <x v="2"/>
  </r>
  <r>
    <n v="103079"/>
    <x v="3071"/>
    <x v="10"/>
    <s v="2025"/>
    <s v="Amazon Logistics"/>
    <x v="0"/>
    <x v="1"/>
    <x v="3"/>
    <s v="India"/>
    <n v="12"/>
    <n v="6500"/>
    <n v="78000"/>
    <n v="2300"/>
    <n v="75700"/>
    <n v="50400"/>
    <n v="52452.45"/>
    <n v="25547.550000000003"/>
    <n v="73647.55"/>
    <n v="386"/>
    <n v="2052.4499999999998"/>
    <x v="1"/>
    <n v="4200"/>
    <s v="Delhi NCR Mega Hub"/>
    <x v="3"/>
  </r>
  <r>
    <n v="103080"/>
    <x v="3072"/>
    <x v="10"/>
    <s v="2025"/>
    <s v="DHL"/>
    <x v="1"/>
    <x v="0"/>
    <x v="1"/>
    <s v="India"/>
    <n v="27"/>
    <n v="25000"/>
    <n v="675000"/>
    <n v="7000"/>
    <n v="668000"/>
    <n v="486000"/>
    <n v="486493.32"/>
    <n v="188506.68"/>
    <n v="667506.68000000005"/>
    <n v="637"/>
    <n v="493.32"/>
    <x v="17"/>
    <n v="18000"/>
    <s v="Nagpur Central Hub"/>
    <x v="1"/>
  </r>
  <r>
    <n v="103081"/>
    <x v="3073"/>
    <x v="6"/>
    <s v="2025"/>
    <s v="DHL"/>
    <x v="0"/>
    <x v="2"/>
    <x v="1"/>
    <s v="India"/>
    <n v="51"/>
    <n v="6500"/>
    <n v="331500"/>
    <n v="2300"/>
    <n v="329200"/>
    <n v="214200"/>
    <n v="214678.2"/>
    <n v="116821.79999999999"/>
    <n v="328721.8"/>
    <n v="533"/>
    <n v="478.2"/>
    <x v="1"/>
    <n v="4200"/>
    <s v="Nagpur Central Hub"/>
    <x v="1"/>
  </r>
  <r>
    <n v="103082"/>
    <x v="3074"/>
    <x v="4"/>
    <s v="2025"/>
    <s v="Amazon Logistics"/>
    <x v="1"/>
    <x v="1"/>
    <x v="1"/>
    <s v="India"/>
    <n v="30"/>
    <n v="3500"/>
    <n v="105000"/>
    <n v="1300"/>
    <n v="103700"/>
    <n v="66000"/>
    <n v="66609.56"/>
    <n v="38390.44"/>
    <n v="103090.44"/>
    <n v="1158"/>
    <n v="609.55999999999995"/>
    <x v="16"/>
    <n v="2200"/>
    <s v="Nagpur Central Hub"/>
    <x v="1"/>
  </r>
  <r>
    <n v="103083"/>
    <x v="3075"/>
    <x v="5"/>
    <s v="2025"/>
    <s v="DHL"/>
    <x v="4"/>
    <x v="2"/>
    <x v="4"/>
    <s v="India"/>
    <n v="52"/>
    <n v="5500"/>
    <n v="286000"/>
    <n v="2000"/>
    <n v="284000"/>
    <n v="182000"/>
    <n v="182755.46"/>
    <n v="103244.54000000001"/>
    <n v="283244.53999999998"/>
    <n v="456"/>
    <n v="755.46"/>
    <x v="5"/>
    <n v="3500"/>
    <s v="Kolkata Regional Hub"/>
    <x v="4"/>
  </r>
  <r>
    <n v="103084"/>
    <x v="3076"/>
    <x v="7"/>
    <s v="2025"/>
    <s v="DHL"/>
    <x v="4"/>
    <x v="0"/>
    <x v="2"/>
    <s v="India"/>
    <n v="82"/>
    <n v="5500"/>
    <n v="451000"/>
    <n v="2000"/>
    <n v="449000"/>
    <n v="287000"/>
    <n v="289552.18"/>
    <n v="161447.82"/>
    <n v="446447.82"/>
    <n v="618"/>
    <n v="2552.1799999999998"/>
    <x v="5"/>
    <n v="3500"/>
    <s v="Mumbai Mega Hub"/>
    <x v="2"/>
  </r>
  <r>
    <n v="103085"/>
    <x v="3077"/>
    <x v="8"/>
    <s v="2025"/>
    <s v="Shadowfax"/>
    <x v="4"/>
    <x v="1"/>
    <x v="2"/>
    <s v="India"/>
    <n v="8"/>
    <n v="5500"/>
    <n v="44000"/>
    <n v="2000"/>
    <n v="42000"/>
    <n v="28000"/>
    <n v="28500.2"/>
    <n v="15499.8"/>
    <n v="41499.800000000003"/>
    <n v="666"/>
    <n v="500.2"/>
    <x v="5"/>
    <n v="3500"/>
    <s v="Mumbai Mega Hub"/>
    <x v="2"/>
  </r>
  <r>
    <n v="103086"/>
    <x v="3078"/>
    <x v="0"/>
    <s v="2025"/>
    <s v="Blue Dart"/>
    <x v="4"/>
    <x v="0"/>
    <x v="2"/>
    <s v="India"/>
    <n v="63"/>
    <n v="5500"/>
    <n v="346500"/>
    <n v="2000"/>
    <n v="344500"/>
    <n v="220500"/>
    <n v="220806.27"/>
    <n v="125693.73000000001"/>
    <n v="344193.73"/>
    <n v="386"/>
    <n v="306.27"/>
    <x v="5"/>
    <n v="3500"/>
    <s v="Mumbai Mega Hub"/>
    <x v="2"/>
  </r>
  <r>
    <n v="103087"/>
    <x v="3079"/>
    <x v="10"/>
    <s v="2025"/>
    <s v="Delhivery"/>
    <x v="1"/>
    <x v="0"/>
    <x v="1"/>
    <s v="India"/>
    <n v="78"/>
    <n v="3500"/>
    <n v="273000"/>
    <n v="1300"/>
    <n v="271700"/>
    <n v="171600"/>
    <n v="172088.18"/>
    <n v="100911.82"/>
    <n v="271211.82"/>
    <n v="450"/>
    <n v="488.18"/>
    <x v="16"/>
    <n v="2200"/>
    <s v="Nagpur Central Hub"/>
    <x v="1"/>
  </r>
  <r>
    <n v="103088"/>
    <x v="3080"/>
    <x v="6"/>
    <s v="2025"/>
    <s v="Ekart"/>
    <x v="7"/>
    <x v="1"/>
    <x v="4"/>
    <s v="India"/>
    <n v="34"/>
    <n v="850"/>
    <n v="28900"/>
    <n v="300"/>
    <n v="28600"/>
    <n v="18700"/>
    <n v="19732.060000000001"/>
    <n v="9167.9399999999987"/>
    <n v="27567.94"/>
    <n v="953"/>
    <n v="1032.06"/>
    <x v="13"/>
    <n v="550"/>
    <s v="Kolkata Regional Hub"/>
    <x v="4"/>
  </r>
  <r>
    <n v="103089"/>
    <x v="3081"/>
    <x v="11"/>
    <s v="2025"/>
    <s v="Amazon Logistics"/>
    <x v="4"/>
    <x v="0"/>
    <x v="4"/>
    <s v="India"/>
    <n v="98"/>
    <n v="1500"/>
    <n v="147000"/>
    <n v="700"/>
    <n v="146300"/>
    <n v="78400"/>
    <n v="78861.75"/>
    <n v="68138.25"/>
    <n v="145838.25"/>
    <n v="777"/>
    <n v="461.75"/>
    <x v="10"/>
    <n v="800"/>
    <s v="Kolkata Regional Hub"/>
    <x v="4"/>
  </r>
  <r>
    <n v="103090"/>
    <x v="3082"/>
    <x v="1"/>
    <s v="2025"/>
    <s v="FedEx"/>
    <x v="7"/>
    <x v="0"/>
    <x v="1"/>
    <s v="India"/>
    <n v="58"/>
    <n v="600"/>
    <n v="34800"/>
    <n v="250"/>
    <n v="34550"/>
    <n v="20300"/>
    <n v="20876.47"/>
    <n v="13923.529999999999"/>
    <n v="33973.53"/>
    <n v="667"/>
    <n v="576.47"/>
    <x v="14"/>
    <n v="350"/>
    <s v="Nagpur Central Hub"/>
    <x v="1"/>
  </r>
  <r>
    <n v="103091"/>
    <x v="3083"/>
    <x v="2"/>
    <s v="2025"/>
    <s v="Delhivery"/>
    <x v="1"/>
    <x v="2"/>
    <x v="4"/>
    <s v="India"/>
    <n v="80"/>
    <n v="25000"/>
    <n v="2000000"/>
    <n v="7000"/>
    <n v="1993000"/>
    <n v="1440000"/>
    <n v="1441065.36"/>
    <n v="558934.6399999999"/>
    <n v="1991934.64"/>
    <n v="1021"/>
    <n v="1065.3599999999999"/>
    <x v="17"/>
    <n v="18000"/>
    <s v="Kolkata Regional Hub"/>
    <x v="4"/>
  </r>
  <r>
    <n v="103092"/>
    <x v="3084"/>
    <x v="8"/>
    <s v="2025"/>
    <s v="Delhivery"/>
    <x v="4"/>
    <x v="0"/>
    <x v="3"/>
    <s v="India"/>
    <n v="87"/>
    <n v="1500"/>
    <n v="130500"/>
    <n v="700"/>
    <n v="129800"/>
    <n v="69600"/>
    <n v="70381.17"/>
    <n v="60118.83"/>
    <n v="129018.83"/>
    <n v="771"/>
    <n v="781.17"/>
    <x v="10"/>
    <n v="800"/>
    <s v="Delhi NCR Mega Hub"/>
    <x v="3"/>
  </r>
  <r>
    <n v="103093"/>
    <x v="3085"/>
    <x v="4"/>
    <s v="2025"/>
    <s v="Blue Dart"/>
    <x v="4"/>
    <x v="1"/>
    <x v="1"/>
    <s v="India"/>
    <n v="85"/>
    <n v="5500"/>
    <n v="467500"/>
    <n v="2000"/>
    <n v="465500"/>
    <n v="297500"/>
    <n v="298193.58"/>
    <n v="169306.41999999998"/>
    <n v="464806.42"/>
    <n v="495"/>
    <n v="693.58"/>
    <x v="5"/>
    <n v="3500"/>
    <s v="Nagpur Central Hub"/>
    <x v="1"/>
  </r>
  <r>
    <n v="103094"/>
    <x v="3086"/>
    <x v="4"/>
    <s v="2025"/>
    <s v="Delhivery"/>
    <x v="3"/>
    <x v="1"/>
    <x v="3"/>
    <s v="India"/>
    <n v="48"/>
    <n v="12000"/>
    <n v="576000"/>
    <n v="4000"/>
    <n v="572000"/>
    <n v="384000"/>
    <n v="385407.6"/>
    <n v="190592.40000000002"/>
    <n v="570592.4"/>
    <n v="1089"/>
    <n v="1407.6"/>
    <x v="4"/>
    <n v="8000"/>
    <s v="Delhi NCR Mega Hub"/>
    <x v="3"/>
  </r>
  <r>
    <n v="103095"/>
    <x v="3087"/>
    <x v="0"/>
    <s v="2025"/>
    <s v="Xpressbees"/>
    <x v="3"/>
    <x v="0"/>
    <x v="2"/>
    <s v="India"/>
    <n v="49"/>
    <n v="8500"/>
    <n v="416500"/>
    <n v="3000"/>
    <n v="413500"/>
    <n v="269500"/>
    <n v="270628.59999999998"/>
    <n v="145871.40000000002"/>
    <n v="412371.4"/>
    <n v="1116"/>
    <n v="1128.5999999999999"/>
    <x v="8"/>
    <n v="5500"/>
    <s v="Mumbai Mega Hub"/>
    <x v="2"/>
  </r>
  <r>
    <n v="103096"/>
    <x v="3088"/>
    <x v="7"/>
    <s v="2025"/>
    <s v="Ecom Express"/>
    <x v="7"/>
    <x v="0"/>
    <x v="3"/>
    <s v="India"/>
    <n v="54"/>
    <n v="1200"/>
    <n v="64800"/>
    <n v="400"/>
    <n v="64400"/>
    <n v="43200"/>
    <n v="44121.99"/>
    <n v="20678.010000000002"/>
    <n v="63478.01"/>
    <n v="335"/>
    <n v="921.99"/>
    <x v="15"/>
    <n v="800"/>
    <s v="Delhi NCR Mega Hub"/>
    <x v="3"/>
  </r>
  <r>
    <n v="103097"/>
    <x v="3089"/>
    <x v="6"/>
    <s v="2025"/>
    <s v="Ecom Express"/>
    <x v="0"/>
    <x v="1"/>
    <x v="2"/>
    <s v="India"/>
    <n v="76"/>
    <n v="6500"/>
    <n v="494000"/>
    <n v="2300"/>
    <n v="491700"/>
    <n v="319200"/>
    <n v="320077.09999999998"/>
    <n v="173922.90000000002"/>
    <n v="490822.9"/>
    <n v="1082"/>
    <n v="877.1"/>
    <x v="1"/>
    <n v="4200"/>
    <s v="Mumbai Mega Hub"/>
    <x v="2"/>
  </r>
  <r>
    <n v="103098"/>
    <x v="3090"/>
    <x v="2"/>
    <s v="2025"/>
    <s v="Shadowfax"/>
    <x v="4"/>
    <x v="1"/>
    <x v="0"/>
    <s v="India"/>
    <n v="96"/>
    <n v="5500"/>
    <n v="528000"/>
    <n v="2000"/>
    <n v="526000"/>
    <n v="336000"/>
    <n v="337014.3"/>
    <n v="190985.7"/>
    <n v="524985.69999999995"/>
    <n v="303"/>
    <n v="1014.3"/>
    <x v="5"/>
    <n v="3500"/>
    <s v="Bengaluru Regional Hub"/>
    <x v="0"/>
  </r>
  <r>
    <n v="103099"/>
    <x v="3091"/>
    <x v="7"/>
    <s v="2025"/>
    <s v="Shadowfax"/>
    <x v="0"/>
    <x v="1"/>
    <x v="0"/>
    <s v="India"/>
    <n v="80"/>
    <n v="3200"/>
    <n v="256000"/>
    <n v="1200"/>
    <n v="254800"/>
    <n v="160000"/>
    <n v="162324.74"/>
    <n v="93675.260000000009"/>
    <n v="252475.26"/>
    <n v="569"/>
    <n v="2324.7399999999998"/>
    <x v="0"/>
    <n v="2000"/>
    <s v="Bengaluru Regional Hub"/>
    <x v="0"/>
  </r>
  <r>
    <n v="103100"/>
    <x v="3092"/>
    <x v="0"/>
    <s v="2025"/>
    <s v="Shadowfax"/>
    <x v="4"/>
    <x v="0"/>
    <x v="0"/>
    <s v="India"/>
    <n v="64"/>
    <n v="5500"/>
    <n v="352000"/>
    <n v="2000"/>
    <n v="350000"/>
    <n v="224000"/>
    <n v="224470.07"/>
    <n v="127529.93"/>
    <n v="349529.93"/>
    <n v="554"/>
    <n v="470.07"/>
    <x v="5"/>
    <n v="3500"/>
    <s v="Bengaluru Regional Hub"/>
    <x v="0"/>
  </r>
  <r>
    <n v="103101"/>
    <x v="3093"/>
    <x v="1"/>
    <s v="2025"/>
    <s v="Ecom Express"/>
    <x v="2"/>
    <x v="0"/>
    <x v="4"/>
    <s v="India"/>
    <n v="46"/>
    <n v="450"/>
    <n v="20700"/>
    <n v="250"/>
    <n v="20450"/>
    <n v="9200"/>
    <n v="10164.120000000001"/>
    <n v="10535.88"/>
    <n v="19485.88"/>
    <n v="1179"/>
    <n v="964.12"/>
    <x v="3"/>
    <n v="200"/>
    <s v="Kolkata Regional Hub"/>
    <x v="4"/>
  </r>
  <r>
    <n v="103102"/>
    <x v="3094"/>
    <x v="11"/>
    <s v="2025"/>
    <s v="DHL"/>
    <x v="3"/>
    <x v="0"/>
    <x v="1"/>
    <s v="India"/>
    <n v="61"/>
    <n v="8500"/>
    <n v="518500"/>
    <n v="3000"/>
    <n v="515500"/>
    <n v="335500"/>
    <n v="337949.95"/>
    <n v="180550.05"/>
    <n v="513050.05"/>
    <n v="854"/>
    <n v="2449.9499999999998"/>
    <x v="8"/>
    <n v="5500"/>
    <s v="Nagpur Central Hub"/>
    <x v="1"/>
  </r>
  <r>
    <n v="103103"/>
    <x v="3095"/>
    <x v="11"/>
    <s v="2025"/>
    <s v="Shadowfax"/>
    <x v="5"/>
    <x v="2"/>
    <x v="2"/>
    <s v="India"/>
    <n v="39"/>
    <n v="1800"/>
    <n v="70200"/>
    <n v="900"/>
    <n v="69300"/>
    <n v="35100"/>
    <n v="37495.089999999997"/>
    <n v="32704.910000000003"/>
    <n v="66904.91"/>
    <n v="406"/>
    <n v="2395.09"/>
    <x v="9"/>
    <n v="900"/>
    <s v="Mumbai Mega Hub"/>
    <x v="2"/>
  </r>
  <r>
    <n v="103104"/>
    <x v="3096"/>
    <x v="6"/>
    <s v="2025"/>
    <s v="Shadowfax"/>
    <x v="6"/>
    <x v="1"/>
    <x v="4"/>
    <s v="India"/>
    <n v="20"/>
    <n v="4500"/>
    <n v="90000"/>
    <n v="1700"/>
    <n v="88300"/>
    <n v="56000"/>
    <n v="56512.74"/>
    <n v="33487.26"/>
    <n v="87787.26"/>
    <n v="1063"/>
    <n v="512.74"/>
    <x v="7"/>
    <n v="2800"/>
    <s v="Kolkata Regional Hub"/>
    <x v="4"/>
  </r>
  <r>
    <n v="103105"/>
    <x v="3097"/>
    <x v="0"/>
    <s v="2025"/>
    <s v="DHL"/>
    <x v="7"/>
    <x v="2"/>
    <x v="3"/>
    <s v="India"/>
    <n v="85"/>
    <n v="600"/>
    <n v="51000"/>
    <n v="250"/>
    <n v="50750"/>
    <n v="29750"/>
    <n v="30276.82"/>
    <n v="20723.18"/>
    <n v="50223.18"/>
    <n v="873"/>
    <n v="526.82000000000005"/>
    <x v="14"/>
    <n v="350"/>
    <s v="Delhi NCR Mega Hub"/>
    <x v="3"/>
  </r>
  <r>
    <n v="103106"/>
    <x v="3098"/>
    <x v="8"/>
    <s v="2025"/>
    <s v="Ecom Express"/>
    <x v="6"/>
    <x v="1"/>
    <x v="0"/>
    <s v="India"/>
    <n v="78"/>
    <n v="15000"/>
    <n v="1170000"/>
    <n v="5500"/>
    <n v="1164500"/>
    <n v="741000"/>
    <n v="741393.02"/>
    <n v="428606.98"/>
    <n v="1164106.98"/>
    <n v="1070"/>
    <n v="393.02"/>
    <x v="11"/>
    <n v="9500"/>
    <s v="Bengaluru Regional Hub"/>
    <x v="0"/>
  </r>
  <r>
    <n v="103107"/>
    <x v="3099"/>
    <x v="4"/>
    <s v="2025"/>
    <s v="Shadowfax"/>
    <x v="0"/>
    <x v="0"/>
    <x v="2"/>
    <s v="India"/>
    <n v="23"/>
    <n v="6500"/>
    <n v="149500"/>
    <n v="2300"/>
    <n v="147200"/>
    <n v="96600"/>
    <n v="97509.33"/>
    <n v="51990.67"/>
    <n v="146290.67000000001"/>
    <n v="1147"/>
    <n v="909.33"/>
    <x v="1"/>
    <n v="4200"/>
    <s v="Mumbai Mega Hub"/>
    <x v="2"/>
  </r>
  <r>
    <n v="103108"/>
    <x v="3100"/>
    <x v="11"/>
    <s v="2025"/>
    <s v="FedEx"/>
    <x v="3"/>
    <x v="1"/>
    <x v="4"/>
    <s v="India"/>
    <n v="76"/>
    <n v="12000"/>
    <n v="912000"/>
    <n v="4000"/>
    <n v="908000"/>
    <n v="608000"/>
    <n v="608720.66"/>
    <n v="303279.33999999997"/>
    <n v="907279.34"/>
    <n v="847"/>
    <n v="720.66"/>
    <x v="4"/>
    <n v="8000"/>
    <s v="Kolkata Regional Hub"/>
    <x v="4"/>
  </r>
  <r>
    <n v="103109"/>
    <x v="3101"/>
    <x v="6"/>
    <s v="2025"/>
    <s v="DHL"/>
    <x v="5"/>
    <x v="1"/>
    <x v="1"/>
    <s v="India"/>
    <n v="74"/>
    <n v="1800"/>
    <n v="133200"/>
    <n v="900"/>
    <n v="132300"/>
    <n v="66600"/>
    <n v="66736.09"/>
    <n v="66463.91"/>
    <n v="132163.91"/>
    <n v="802"/>
    <n v="136.09"/>
    <x v="9"/>
    <n v="900"/>
    <s v="Nagpur Central Hub"/>
    <x v="1"/>
  </r>
  <r>
    <n v="103110"/>
    <x v="3102"/>
    <x v="5"/>
    <s v="2025"/>
    <s v="Blue Dart"/>
    <x v="6"/>
    <x v="0"/>
    <x v="4"/>
    <s v="India"/>
    <n v="53"/>
    <n v="4500"/>
    <n v="238500"/>
    <n v="1700"/>
    <n v="236800"/>
    <n v="148400"/>
    <n v="148913.60999999999"/>
    <n v="89586.390000000014"/>
    <n v="236286.39"/>
    <n v="837"/>
    <n v="513.61"/>
    <x v="7"/>
    <n v="2800"/>
    <s v="Kolkata Regional Hub"/>
    <x v="4"/>
  </r>
  <r>
    <n v="103111"/>
    <x v="3103"/>
    <x v="8"/>
    <s v="2025"/>
    <s v="Delhivery"/>
    <x v="5"/>
    <x v="1"/>
    <x v="3"/>
    <s v="India"/>
    <n v="19"/>
    <n v="2800"/>
    <n v="53200"/>
    <n v="1300"/>
    <n v="51900"/>
    <n v="28500"/>
    <n v="29150.2"/>
    <n v="24049.8"/>
    <n v="51249.8"/>
    <n v="610"/>
    <n v="650.20000000000005"/>
    <x v="18"/>
    <n v="1500"/>
    <s v="Delhi NCR Mega Hub"/>
    <x v="3"/>
  </r>
  <r>
    <n v="103112"/>
    <x v="3104"/>
    <x v="3"/>
    <s v="2025"/>
    <s v="Amazon Logistics"/>
    <x v="2"/>
    <x v="2"/>
    <x v="0"/>
    <s v="India"/>
    <n v="24"/>
    <n v="2500"/>
    <n v="60000"/>
    <n v="1000"/>
    <n v="59000"/>
    <n v="36000"/>
    <n v="36871.410000000003"/>
    <n v="23128.589999999997"/>
    <n v="58128.59"/>
    <n v="366"/>
    <n v="871.41"/>
    <x v="12"/>
    <n v="1500"/>
    <s v="Bengaluru Regional Hub"/>
    <x v="0"/>
  </r>
  <r>
    <n v="103113"/>
    <x v="3105"/>
    <x v="10"/>
    <s v="2025"/>
    <s v="Delhivery"/>
    <x v="6"/>
    <x v="2"/>
    <x v="4"/>
    <s v="India"/>
    <n v="11"/>
    <n v="15000"/>
    <n v="165000"/>
    <n v="5500"/>
    <n v="159500"/>
    <n v="104500"/>
    <n v="104856.2"/>
    <n v="60143.8"/>
    <n v="159143.79999999999"/>
    <n v="705"/>
    <n v="356.2"/>
    <x v="11"/>
    <n v="9500"/>
    <s v="Kolkata Regional Hub"/>
    <x v="4"/>
  </r>
  <r>
    <n v="103114"/>
    <x v="3106"/>
    <x v="1"/>
    <s v="2025"/>
    <s v="Amazon Logistics"/>
    <x v="7"/>
    <x v="0"/>
    <x v="4"/>
    <s v="India"/>
    <n v="16"/>
    <n v="1200"/>
    <n v="19200"/>
    <n v="400"/>
    <n v="18800"/>
    <n v="12800"/>
    <n v="13314.64"/>
    <n v="5885.3600000000006"/>
    <n v="18285.36"/>
    <n v="381"/>
    <n v="514.64"/>
    <x v="15"/>
    <n v="800"/>
    <s v="Kolkata Regional Hub"/>
    <x v="4"/>
  </r>
  <r>
    <n v="103115"/>
    <x v="3107"/>
    <x v="2"/>
    <s v="2025"/>
    <s v="DHL"/>
    <x v="4"/>
    <x v="0"/>
    <x v="2"/>
    <s v="India"/>
    <n v="10"/>
    <n v="1500"/>
    <n v="15000"/>
    <n v="700"/>
    <n v="14300"/>
    <n v="8000"/>
    <n v="8486.36"/>
    <n v="6513.6399999999994"/>
    <n v="13813.64"/>
    <n v="341"/>
    <n v="486.36"/>
    <x v="10"/>
    <n v="800"/>
    <s v="Mumbai Mega Hub"/>
    <x v="2"/>
  </r>
  <r>
    <n v="103116"/>
    <x v="3108"/>
    <x v="9"/>
    <s v="2025"/>
    <s v="Ecom Express"/>
    <x v="3"/>
    <x v="1"/>
    <x v="3"/>
    <s v="India"/>
    <n v="59"/>
    <n v="8500"/>
    <n v="501500"/>
    <n v="3000"/>
    <n v="498500"/>
    <n v="324500"/>
    <n v="324837.15999999997"/>
    <n v="176662.84000000003"/>
    <n v="498162.84"/>
    <n v="915"/>
    <n v="337.16"/>
    <x v="8"/>
    <n v="5500"/>
    <s v="Delhi NCR Mega Hub"/>
    <x v="3"/>
  </r>
  <r>
    <n v="103117"/>
    <x v="3109"/>
    <x v="0"/>
    <s v="2025"/>
    <s v="Delhivery"/>
    <x v="4"/>
    <x v="1"/>
    <x v="2"/>
    <s v="India"/>
    <n v="42"/>
    <n v="5500"/>
    <n v="231000"/>
    <n v="2000"/>
    <n v="229000"/>
    <n v="147000"/>
    <n v="147732.54"/>
    <n v="83267.459999999992"/>
    <n v="228267.46"/>
    <n v="752"/>
    <n v="732.54"/>
    <x v="5"/>
    <n v="3500"/>
    <s v="Mumbai Mega Hub"/>
    <x v="2"/>
  </r>
  <r>
    <n v="103118"/>
    <x v="3110"/>
    <x v="7"/>
    <s v="2025"/>
    <s v="Ecom Express"/>
    <x v="4"/>
    <x v="0"/>
    <x v="3"/>
    <s v="India"/>
    <n v="36"/>
    <n v="5500"/>
    <n v="198000"/>
    <n v="2000"/>
    <n v="196000"/>
    <n v="126000"/>
    <n v="126635.87"/>
    <n v="71364.13"/>
    <n v="195364.13"/>
    <n v="532"/>
    <n v="635.87"/>
    <x v="5"/>
    <n v="3500"/>
    <s v="Delhi NCR Mega Hub"/>
    <x v="3"/>
  </r>
  <r>
    <n v="103119"/>
    <x v="3111"/>
    <x v="6"/>
    <s v="2025"/>
    <s v="Xpressbees"/>
    <x v="4"/>
    <x v="0"/>
    <x v="1"/>
    <s v="India"/>
    <n v="26"/>
    <n v="1500"/>
    <n v="39000"/>
    <n v="700"/>
    <n v="38300"/>
    <n v="20800"/>
    <n v="23222.5"/>
    <n v="15777.5"/>
    <n v="35877.5"/>
    <n v="443"/>
    <n v="2422.5"/>
    <x v="10"/>
    <n v="800"/>
    <s v="Nagpur Central Hub"/>
    <x v="1"/>
  </r>
  <r>
    <n v="103120"/>
    <x v="3112"/>
    <x v="3"/>
    <s v="2025"/>
    <s v="Delhivery"/>
    <x v="4"/>
    <x v="2"/>
    <x v="2"/>
    <s v="India"/>
    <n v="10"/>
    <n v="1500"/>
    <n v="15000"/>
    <n v="700"/>
    <n v="14300"/>
    <n v="8000"/>
    <n v="8790.86"/>
    <n v="6209.1399999999994"/>
    <n v="13509.14"/>
    <n v="1051"/>
    <n v="790.86"/>
    <x v="10"/>
    <n v="800"/>
    <s v="Mumbai Mega Hub"/>
    <x v="2"/>
  </r>
  <r>
    <n v="103121"/>
    <x v="3113"/>
    <x v="0"/>
    <s v="2025"/>
    <s v="Ekart"/>
    <x v="2"/>
    <x v="1"/>
    <x v="1"/>
    <s v="India"/>
    <n v="2"/>
    <n v="450"/>
    <n v="900"/>
    <n v="250"/>
    <n v="650"/>
    <n v="400"/>
    <n v="694.53"/>
    <n v="205.47000000000003"/>
    <n v="355.47"/>
    <n v="646"/>
    <n v="294.52999999999997"/>
    <x v="3"/>
    <n v="200"/>
    <s v="Nagpur Central Hub"/>
    <x v="1"/>
  </r>
  <r>
    <n v="103122"/>
    <x v="3114"/>
    <x v="10"/>
    <s v="2025"/>
    <s v="Ekart"/>
    <x v="7"/>
    <x v="2"/>
    <x v="3"/>
    <s v="India"/>
    <n v="37"/>
    <n v="850"/>
    <n v="31450"/>
    <n v="300"/>
    <n v="31150"/>
    <n v="20350"/>
    <n v="22939.68"/>
    <n v="8510.32"/>
    <n v="28560.32"/>
    <n v="492"/>
    <n v="2589.6799999999998"/>
    <x v="13"/>
    <n v="550"/>
    <s v="Delhi NCR Mega Hub"/>
    <x v="3"/>
  </r>
  <r>
    <n v="103123"/>
    <x v="3115"/>
    <x v="4"/>
    <s v="2025"/>
    <s v="Xpressbees"/>
    <x v="0"/>
    <x v="0"/>
    <x v="1"/>
    <s v="India"/>
    <n v="55"/>
    <n v="3200"/>
    <n v="176000"/>
    <n v="1200"/>
    <n v="174800"/>
    <n v="110000"/>
    <n v="110542.74"/>
    <n v="65457.259999999995"/>
    <n v="174257.26"/>
    <n v="848"/>
    <n v="542.74"/>
    <x v="0"/>
    <n v="2000"/>
    <s v="Nagpur Central Hub"/>
    <x v="1"/>
  </r>
  <r>
    <n v="103124"/>
    <x v="3116"/>
    <x v="10"/>
    <s v="2025"/>
    <s v="Delhivery"/>
    <x v="2"/>
    <x v="2"/>
    <x v="4"/>
    <s v="India"/>
    <n v="41"/>
    <n v="2500"/>
    <n v="102500"/>
    <n v="1000"/>
    <n v="101500"/>
    <n v="61500"/>
    <n v="61951.93"/>
    <n v="40548.07"/>
    <n v="101048.07"/>
    <n v="526"/>
    <n v="451.93"/>
    <x v="12"/>
    <n v="1500"/>
    <s v="Kolkata Regional Hub"/>
    <x v="4"/>
  </r>
  <r>
    <n v="103125"/>
    <x v="3117"/>
    <x v="9"/>
    <s v="2025"/>
    <s v="Xpressbees"/>
    <x v="7"/>
    <x v="0"/>
    <x v="3"/>
    <s v="India"/>
    <n v="99"/>
    <n v="1200"/>
    <n v="118800"/>
    <n v="400"/>
    <n v="118400"/>
    <n v="79200"/>
    <n v="79599.92"/>
    <n v="39200.080000000002"/>
    <n v="118000.08"/>
    <n v="598"/>
    <n v="399.92"/>
    <x v="15"/>
    <n v="800"/>
    <s v="Delhi NCR Mega Hub"/>
    <x v="3"/>
  </r>
  <r>
    <n v="103126"/>
    <x v="3118"/>
    <x v="8"/>
    <s v="2025"/>
    <s v="DHL"/>
    <x v="3"/>
    <x v="1"/>
    <x v="1"/>
    <s v="India"/>
    <n v="86"/>
    <n v="8500"/>
    <n v="731000"/>
    <n v="3000"/>
    <n v="728000"/>
    <n v="473000"/>
    <n v="473601.11"/>
    <n v="257398.89"/>
    <n v="727398.89"/>
    <n v="538"/>
    <n v="601.11"/>
    <x v="8"/>
    <n v="5500"/>
    <s v="Nagpur Central Hub"/>
    <x v="1"/>
  </r>
  <r>
    <n v="103127"/>
    <x v="3119"/>
    <x v="4"/>
    <s v="2025"/>
    <s v="Blue Dart"/>
    <x v="4"/>
    <x v="0"/>
    <x v="0"/>
    <s v="India"/>
    <n v="65"/>
    <n v="1500"/>
    <n v="97500"/>
    <n v="700"/>
    <n v="96800"/>
    <n v="52000"/>
    <n v="53550.81"/>
    <n v="43949.19"/>
    <n v="95249.19"/>
    <n v="419"/>
    <n v="1550.81"/>
    <x v="10"/>
    <n v="800"/>
    <s v="Bengaluru Regional Hub"/>
    <x v="0"/>
  </r>
  <r>
    <n v="103128"/>
    <x v="3120"/>
    <x v="3"/>
    <s v="2025"/>
    <s v="Ecom Express"/>
    <x v="7"/>
    <x v="2"/>
    <x v="4"/>
    <s v="India"/>
    <n v="15"/>
    <n v="1200"/>
    <n v="18000"/>
    <n v="400"/>
    <n v="17600"/>
    <n v="12000"/>
    <n v="12902.19"/>
    <n v="5097.8099999999995"/>
    <n v="16697.810000000001"/>
    <n v="328"/>
    <n v="902.19"/>
    <x v="15"/>
    <n v="800"/>
    <s v="Kolkata Regional Hub"/>
    <x v="4"/>
  </r>
  <r>
    <n v="103129"/>
    <x v="3121"/>
    <x v="3"/>
    <s v="2025"/>
    <s v="Ekart"/>
    <x v="4"/>
    <x v="1"/>
    <x v="1"/>
    <s v="India"/>
    <n v="87"/>
    <n v="1500"/>
    <n v="130500"/>
    <n v="700"/>
    <n v="129800"/>
    <n v="69600"/>
    <n v="69914.399999999994"/>
    <n v="60585.600000000006"/>
    <n v="129485.6"/>
    <n v="1000"/>
    <n v="314.39999999999998"/>
    <x v="10"/>
    <n v="800"/>
    <s v="Nagpur Central Hub"/>
    <x v="1"/>
  </r>
  <r>
    <n v="103130"/>
    <x v="3122"/>
    <x v="2"/>
    <s v="2025"/>
    <s v="DHL"/>
    <x v="7"/>
    <x v="1"/>
    <x v="2"/>
    <s v="India"/>
    <n v="42"/>
    <n v="600"/>
    <n v="25200"/>
    <n v="250"/>
    <n v="24950"/>
    <n v="14700"/>
    <n v="15847.16"/>
    <n v="9352.84"/>
    <n v="23802.84"/>
    <n v="387"/>
    <n v="1147.1600000000001"/>
    <x v="14"/>
    <n v="350"/>
    <s v="Mumbai Mega Hub"/>
    <x v="2"/>
  </r>
  <r>
    <n v="103131"/>
    <x v="3123"/>
    <x v="6"/>
    <s v="2025"/>
    <s v="FedEx"/>
    <x v="4"/>
    <x v="1"/>
    <x v="1"/>
    <s v="India"/>
    <n v="83"/>
    <n v="5500"/>
    <n v="456500"/>
    <n v="2000"/>
    <n v="454500"/>
    <n v="290500"/>
    <n v="290792.82"/>
    <n v="165707.18"/>
    <n v="454207.18"/>
    <n v="782"/>
    <n v="292.82"/>
    <x v="5"/>
    <n v="3500"/>
    <s v="Nagpur Central Hub"/>
    <x v="1"/>
  </r>
  <r>
    <n v="103132"/>
    <x v="3124"/>
    <x v="6"/>
    <s v="2025"/>
    <s v="Delhivery"/>
    <x v="6"/>
    <x v="1"/>
    <x v="3"/>
    <s v="India"/>
    <n v="28"/>
    <n v="4500"/>
    <n v="126000"/>
    <n v="1700"/>
    <n v="124300"/>
    <n v="78400"/>
    <n v="78721.95"/>
    <n v="47278.05"/>
    <n v="123978.05"/>
    <n v="1137"/>
    <n v="321.95"/>
    <x v="7"/>
    <n v="2800"/>
    <s v="Delhi NCR Mega Hub"/>
    <x v="3"/>
  </r>
  <r>
    <n v="103133"/>
    <x v="3125"/>
    <x v="10"/>
    <s v="2025"/>
    <s v="DHL"/>
    <x v="4"/>
    <x v="0"/>
    <x v="1"/>
    <s v="India"/>
    <n v="15"/>
    <n v="5500"/>
    <n v="82500"/>
    <n v="2000"/>
    <n v="80500"/>
    <n v="52500"/>
    <n v="52970.14"/>
    <n v="29529.86"/>
    <n v="80029.86"/>
    <n v="711"/>
    <n v="470.14"/>
    <x v="5"/>
    <n v="3500"/>
    <s v="Nagpur Central Hub"/>
    <x v="1"/>
  </r>
  <r>
    <n v="103134"/>
    <x v="3126"/>
    <x v="0"/>
    <s v="2025"/>
    <s v="Shadowfax"/>
    <x v="5"/>
    <x v="0"/>
    <x v="0"/>
    <s v="India"/>
    <n v="14"/>
    <n v="4500"/>
    <n v="63000"/>
    <n v="2000"/>
    <n v="61000"/>
    <n v="35000"/>
    <n v="35386.160000000003"/>
    <n v="27613.839999999997"/>
    <n v="60613.84"/>
    <n v="998"/>
    <n v="386.16"/>
    <x v="6"/>
    <n v="2500"/>
    <s v="Bengaluru Regional Hub"/>
    <x v="0"/>
  </r>
  <r>
    <n v="103135"/>
    <x v="3127"/>
    <x v="8"/>
    <s v="2025"/>
    <s v="FedEx"/>
    <x v="3"/>
    <x v="1"/>
    <x v="1"/>
    <s v="India"/>
    <n v="88"/>
    <n v="12000"/>
    <n v="1056000"/>
    <n v="4000"/>
    <n v="1052000"/>
    <n v="704000"/>
    <n v="704333.04"/>
    <n v="351666.95999999996"/>
    <n v="1051666.96"/>
    <n v="433"/>
    <n v="333.04"/>
    <x v="4"/>
    <n v="8000"/>
    <s v="Nagpur Central Hub"/>
    <x v="1"/>
  </r>
  <r>
    <n v="103136"/>
    <x v="3128"/>
    <x v="9"/>
    <s v="2025"/>
    <s v="FedEx"/>
    <x v="5"/>
    <x v="1"/>
    <x v="0"/>
    <s v="India"/>
    <n v="62"/>
    <n v="1800"/>
    <n v="111600"/>
    <n v="900"/>
    <n v="110700"/>
    <n v="55800"/>
    <n v="57100.95"/>
    <n v="54499.05"/>
    <n v="109399.05"/>
    <n v="946"/>
    <n v="1300.95"/>
    <x v="9"/>
    <n v="900"/>
    <s v="Bengaluru Regional Hub"/>
    <x v="0"/>
  </r>
  <r>
    <n v="103137"/>
    <x v="3129"/>
    <x v="10"/>
    <s v="2025"/>
    <s v="Blue Dart"/>
    <x v="3"/>
    <x v="0"/>
    <x v="4"/>
    <s v="India"/>
    <n v="43"/>
    <n v="8500"/>
    <n v="365500"/>
    <n v="3000"/>
    <n v="362500"/>
    <n v="236500"/>
    <n v="236695.69"/>
    <n v="128804.31"/>
    <n v="362304.31"/>
    <n v="400"/>
    <n v="195.69"/>
    <x v="8"/>
    <n v="5500"/>
    <s v="Kolkata Regional Hub"/>
    <x v="4"/>
  </r>
  <r>
    <n v="103138"/>
    <x v="3130"/>
    <x v="2"/>
    <s v="2025"/>
    <s v="Ecom Express"/>
    <x v="6"/>
    <x v="0"/>
    <x v="3"/>
    <s v="India"/>
    <n v="26"/>
    <n v="4500"/>
    <n v="117000"/>
    <n v="1700"/>
    <n v="115300"/>
    <n v="72800"/>
    <n v="73022.39"/>
    <n v="43977.61"/>
    <n v="115077.61"/>
    <n v="964"/>
    <n v="222.39"/>
    <x v="7"/>
    <n v="2800"/>
    <s v="Delhi NCR Mega Hub"/>
    <x v="3"/>
  </r>
  <r>
    <n v="103139"/>
    <x v="3131"/>
    <x v="8"/>
    <s v="2025"/>
    <s v="DHL"/>
    <x v="1"/>
    <x v="1"/>
    <x v="1"/>
    <s v="India"/>
    <n v="29"/>
    <n v="25000"/>
    <n v="725000"/>
    <n v="7000"/>
    <n v="718000"/>
    <n v="522000"/>
    <n v="522481.04"/>
    <n v="202518.96000000002"/>
    <n v="717518.96"/>
    <n v="347"/>
    <n v="481.04"/>
    <x v="17"/>
    <n v="18000"/>
    <s v="Nagpur Central Hub"/>
    <x v="1"/>
  </r>
  <r>
    <n v="103140"/>
    <x v="3132"/>
    <x v="9"/>
    <s v="2025"/>
    <s v="Ekart"/>
    <x v="6"/>
    <x v="1"/>
    <x v="1"/>
    <s v="India"/>
    <n v="22"/>
    <n v="4500"/>
    <n v="99000"/>
    <n v="1700"/>
    <n v="97300"/>
    <n v="61600"/>
    <n v="62776"/>
    <n v="36224"/>
    <n v="96124"/>
    <n v="321"/>
    <n v="1176"/>
    <x v="7"/>
    <n v="2800"/>
    <s v="Nagpur Central Hub"/>
    <x v="1"/>
  </r>
  <r>
    <n v="103141"/>
    <x v="3133"/>
    <x v="8"/>
    <s v="2025"/>
    <s v="Shadowfax"/>
    <x v="7"/>
    <x v="2"/>
    <x v="1"/>
    <s v="India"/>
    <n v="20"/>
    <n v="850"/>
    <n v="17000"/>
    <n v="300"/>
    <n v="16700"/>
    <n v="11000"/>
    <n v="11475.01"/>
    <n v="5524.99"/>
    <n v="16224.99"/>
    <n v="611"/>
    <n v="475.01"/>
    <x v="13"/>
    <n v="550"/>
    <s v="Nagpur Central Hub"/>
    <x v="1"/>
  </r>
  <r>
    <n v="103142"/>
    <x v="3134"/>
    <x v="3"/>
    <s v="2025"/>
    <s v="FedEx"/>
    <x v="5"/>
    <x v="0"/>
    <x v="2"/>
    <s v="India"/>
    <n v="23"/>
    <n v="1800"/>
    <n v="41400"/>
    <n v="900"/>
    <n v="40500"/>
    <n v="20700"/>
    <n v="21156.39"/>
    <n v="20243.61"/>
    <n v="40043.61"/>
    <n v="854"/>
    <n v="456.39"/>
    <x v="9"/>
    <n v="900"/>
    <s v="Mumbai Mega Hub"/>
    <x v="2"/>
  </r>
  <r>
    <n v="103143"/>
    <x v="3135"/>
    <x v="6"/>
    <s v="2025"/>
    <s v="Ekart"/>
    <x v="6"/>
    <x v="1"/>
    <x v="3"/>
    <s v="India"/>
    <n v="37"/>
    <n v="15000"/>
    <n v="555000"/>
    <n v="5500"/>
    <n v="549500"/>
    <n v="351500"/>
    <n v="352140.71"/>
    <n v="202859.28999999998"/>
    <n v="548859.29"/>
    <n v="442"/>
    <n v="640.71"/>
    <x v="11"/>
    <n v="9500"/>
    <s v="Delhi NCR Mega Hub"/>
    <x v="3"/>
  </r>
  <r>
    <n v="103144"/>
    <x v="3136"/>
    <x v="4"/>
    <s v="2025"/>
    <s v="Delhivery"/>
    <x v="3"/>
    <x v="2"/>
    <x v="1"/>
    <s v="India"/>
    <n v="1"/>
    <n v="12000"/>
    <n v="12000"/>
    <n v="4000"/>
    <n v="8000"/>
    <n v="8000"/>
    <n v="8410.81"/>
    <n v="3589.1900000000005"/>
    <n v="7589.19"/>
    <n v="563"/>
    <n v="410.81"/>
    <x v="4"/>
    <n v="8000"/>
    <s v="Nagpur Central Hub"/>
    <x v="1"/>
  </r>
  <r>
    <n v="103145"/>
    <x v="3137"/>
    <x v="8"/>
    <s v="2025"/>
    <s v="Blue Dart"/>
    <x v="1"/>
    <x v="2"/>
    <x v="2"/>
    <s v="India"/>
    <n v="26"/>
    <n v="3500"/>
    <n v="91000"/>
    <n v="1300"/>
    <n v="89700"/>
    <n v="57200"/>
    <n v="57977.38"/>
    <n v="33022.620000000003"/>
    <n v="88922.62"/>
    <n v="318"/>
    <n v="777.38"/>
    <x v="16"/>
    <n v="2200"/>
    <s v="Mumbai Mega Hub"/>
    <x v="2"/>
  </r>
  <r>
    <n v="103146"/>
    <x v="3138"/>
    <x v="7"/>
    <s v="2025"/>
    <s v="Ecom Express"/>
    <x v="2"/>
    <x v="0"/>
    <x v="0"/>
    <s v="India"/>
    <n v="31"/>
    <n v="450"/>
    <n v="13950"/>
    <n v="250"/>
    <n v="13700"/>
    <n v="6200"/>
    <n v="6705.18"/>
    <n v="7244.82"/>
    <n v="13194.82"/>
    <n v="364"/>
    <n v="505.18"/>
    <x v="3"/>
    <n v="200"/>
    <s v="Bengaluru Regional Hub"/>
    <x v="0"/>
  </r>
  <r>
    <n v="103147"/>
    <x v="3139"/>
    <x v="8"/>
    <s v="2025"/>
    <s v="FedEx"/>
    <x v="2"/>
    <x v="0"/>
    <x v="1"/>
    <s v="India"/>
    <n v="38"/>
    <n v="2500"/>
    <n v="95000"/>
    <n v="1000"/>
    <n v="94000"/>
    <n v="57000"/>
    <n v="57266.02"/>
    <n v="37733.980000000003"/>
    <n v="93733.98"/>
    <n v="928"/>
    <n v="266.02"/>
    <x v="12"/>
    <n v="1500"/>
    <s v="Nagpur Central Hub"/>
    <x v="1"/>
  </r>
  <r>
    <n v="103148"/>
    <x v="3140"/>
    <x v="7"/>
    <s v="2025"/>
    <s v="Blue Dart"/>
    <x v="2"/>
    <x v="1"/>
    <x v="2"/>
    <s v="India"/>
    <n v="61"/>
    <n v="2500"/>
    <n v="152500"/>
    <n v="1000"/>
    <n v="151500"/>
    <n v="91500"/>
    <n v="92256.42"/>
    <n v="60243.58"/>
    <n v="150743.57999999999"/>
    <n v="1183"/>
    <n v="756.42"/>
    <x v="12"/>
    <n v="1500"/>
    <s v="Mumbai Mega Hub"/>
    <x v="2"/>
  </r>
  <r>
    <n v="103149"/>
    <x v="3141"/>
    <x v="11"/>
    <s v="2025"/>
    <s v="Ecom Express"/>
    <x v="3"/>
    <x v="0"/>
    <x v="1"/>
    <s v="India"/>
    <n v="92"/>
    <n v="8500"/>
    <n v="782000"/>
    <n v="3000"/>
    <n v="779000"/>
    <n v="506000"/>
    <n v="506230.36"/>
    <n v="275769.64"/>
    <n v="778769.64"/>
    <n v="1140"/>
    <n v="230.36"/>
    <x v="8"/>
    <n v="5500"/>
    <s v="Nagpur Central Hub"/>
    <x v="1"/>
  </r>
  <r>
    <n v="103150"/>
    <x v="3142"/>
    <x v="4"/>
    <s v="2025"/>
    <s v="Ekart"/>
    <x v="4"/>
    <x v="1"/>
    <x v="3"/>
    <s v="India"/>
    <n v="99"/>
    <n v="5500"/>
    <n v="544500"/>
    <n v="2000"/>
    <n v="542500"/>
    <n v="346500"/>
    <n v="347180.36"/>
    <n v="197319.64"/>
    <n v="541819.64"/>
    <n v="617"/>
    <n v="680.36"/>
    <x v="5"/>
    <n v="3500"/>
    <s v="Delhi NCR Mega Hub"/>
    <x v="3"/>
  </r>
  <r>
    <n v="103151"/>
    <x v="3143"/>
    <x v="3"/>
    <s v="2025"/>
    <s v="Amazon Logistics"/>
    <x v="2"/>
    <x v="0"/>
    <x v="4"/>
    <s v="India"/>
    <n v="77"/>
    <n v="2500"/>
    <n v="192500"/>
    <n v="1000"/>
    <n v="191500"/>
    <n v="115500"/>
    <n v="117788.29"/>
    <n v="74711.710000000006"/>
    <n v="189211.71"/>
    <n v="762"/>
    <n v="2288.29"/>
    <x v="12"/>
    <n v="1500"/>
    <s v="Kolkata Regional Hub"/>
    <x v="4"/>
  </r>
  <r>
    <n v="103152"/>
    <x v="3144"/>
    <x v="2"/>
    <s v="2025"/>
    <s v="Ekart"/>
    <x v="1"/>
    <x v="1"/>
    <x v="3"/>
    <s v="India"/>
    <n v="83"/>
    <n v="3500"/>
    <n v="290500"/>
    <n v="1300"/>
    <n v="289200"/>
    <n v="182600"/>
    <n v="183240.12"/>
    <n v="107259.88"/>
    <n v="288559.88"/>
    <n v="457"/>
    <n v="640.12"/>
    <x v="16"/>
    <n v="2200"/>
    <s v="Delhi NCR Mega Hub"/>
    <x v="3"/>
  </r>
  <r>
    <n v="103153"/>
    <x v="3145"/>
    <x v="5"/>
    <s v="2025"/>
    <s v="Amazon Logistics"/>
    <x v="2"/>
    <x v="0"/>
    <x v="1"/>
    <s v="India"/>
    <n v="69"/>
    <n v="2500"/>
    <n v="172500"/>
    <n v="1000"/>
    <n v="171500"/>
    <n v="103500"/>
    <n v="104566.26"/>
    <n v="67933.740000000005"/>
    <n v="170433.74"/>
    <n v="501"/>
    <n v="1066.26"/>
    <x v="12"/>
    <n v="1500"/>
    <s v="Nagpur Central Hub"/>
    <x v="1"/>
  </r>
  <r>
    <n v="103154"/>
    <x v="3146"/>
    <x v="1"/>
    <s v="2025"/>
    <s v="FedEx"/>
    <x v="3"/>
    <x v="2"/>
    <x v="0"/>
    <s v="India"/>
    <n v="47"/>
    <n v="12000"/>
    <n v="564000"/>
    <n v="4000"/>
    <n v="560000"/>
    <n v="376000"/>
    <n v="378411.25"/>
    <n v="185588.75"/>
    <n v="557588.75"/>
    <n v="379"/>
    <n v="2411.25"/>
    <x v="4"/>
    <n v="8000"/>
    <s v="Bengaluru Regional Hub"/>
    <x v="0"/>
  </r>
  <r>
    <n v="103155"/>
    <x v="3147"/>
    <x v="6"/>
    <s v="2025"/>
    <s v="Ekart"/>
    <x v="4"/>
    <x v="1"/>
    <x v="2"/>
    <s v="India"/>
    <n v="10"/>
    <n v="5500"/>
    <n v="55000"/>
    <n v="2000"/>
    <n v="53000"/>
    <n v="35000"/>
    <n v="35708.36"/>
    <n v="19291.64"/>
    <n v="52291.64"/>
    <n v="393"/>
    <n v="708.36"/>
    <x v="5"/>
    <n v="3500"/>
    <s v="Mumbai Mega Hub"/>
    <x v="2"/>
  </r>
  <r>
    <n v="103156"/>
    <x v="3148"/>
    <x v="0"/>
    <s v="2025"/>
    <s v="DHL"/>
    <x v="6"/>
    <x v="0"/>
    <x v="1"/>
    <s v="India"/>
    <n v="51"/>
    <n v="4500"/>
    <n v="229500"/>
    <n v="1700"/>
    <n v="227800"/>
    <n v="142800"/>
    <n v="143047.70000000001"/>
    <n v="86452.299999999988"/>
    <n v="227552.3"/>
    <n v="1136"/>
    <n v="247.7"/>
    <x v="7"/>
    <n v="2800"/>
    <s v="Nagpur Central Hub"/>
    <x v="1"/>
  </r>
  <r>
    <n v="103157"/>
    <x v="3149"/>
    <x v="3"/>
    <s v="2025"/>
    <s v="Ecom Express"/>
    <x v="2"/>
    <x v="1"/>
    <x v="2"/>
    <s v="India"/>
    <n v="48"/>
    <n v="450"/>
    <n v="21600"/>
    <n v="250"/>
    <n v="21350"/>
    <n v="9600"/>
    <n v="10223.379999999999"/>
    <n v="11376.62"/>
    <n v="20726.62"/>
    <n v="664"/>
    <n v="623.38"/>
    <x v="3"/>
    <n v="200"/>
    <s v="Mumbai Mega Hub"/>
    <x v="2"/>
  </r>
  <r>
    <n v="103158"/>
    <x v="3150"/>
    <x v="0"/>
    <s v="2025"/>
    <s v="Amazon Logistics"/>
    <x v="2"/>
    <x v="0"/>
    <x v="4"/>
    <s v="India"/>
    <n v="10"/>
    <n v="450"/>
    <n v="4500"/>
    <n v="250"/>
    <n v="4250"/>
    <n v="2000"/>
    <n v="2700.89"/>
    <n v="1799.1100000000001"/>
    <n v="3549.11"/>
    <n v="570"/>
    <n v="700.89"/>
    <x v="3"/>
    <n v="200"/>
    <s v="Kolkata Regional Hub"/>
    <x v="4"/>
  </r>
  <r>
    <n v="103159"/>
    <x v="3151"/>
    <x v="6"/>
    <s v="2025"/>
    <s v="Delhivery"/>
    <x v="5"/>
    <x v="0"/>
    <x v="2"/>
    <s v="India"/>
    <n v="43"/>
    <n v="2800"/>
    <n v="120400"/>
    <n v="1300"/>
    <n v="119100"/>
    <n v="64500"/>
    <n v="65052.46"/>
    <n v="55347.54"/>
    <n v="118547.54"/>
    <n v="635"/>
    <n v="552.46"/>
    <x v="18"/>
    <n v="1500"/>
    <s v="Mumbai Mega Hub"/>
    <x v="2"/>
  </r>
  <r>
    <n v="103160"/>
    <x v="3152"/>
    <x v="2"/>
    <s v="2025"/>
    <s v="Ekart"/>
    <x v="1"/>
    <x v="1"/>
    <x v="4"/>
    <s v="India"/>
    <n v="77"/>
    <n v="25000"/>
    <n v="1925000"/>
    <n v="7000"/>
    <n v="1918000"/>
    <n v="1386000"/>
    <n v="1386421.1"/>
    <n v="538578.89999999991"/>
    <n v="1917578.9"/>
    <n v="364"/>
    <n v="421.1"/>
    <x v="17"/>
    <n v="18000"/>
    <s v="Kolkata Regional Hub"/>
    <x v="4"/>
  </r>
  <r>
    <n v="103161"/>
    <x v="3153"/>
    <x v="4"/>
    <s v="2025"/>
    <s v="Shadowfax"/>
    <x v="1"/>
    <x v="1"/>
    <x v="2"/>
    <s v="India"/>
    <n v="13"/>
    <n v="25000"/>
    <n v="325000"/>
    <n v="7000"/>
    <n v="318000"/>
    <n v="234000"/>
    <n v="234841.89"/>
    <n v="90158.109999999986"/>
    <n v="317158.11"/>
    <n v="1012"/>
    <n v="841.89"/>
    <x v="17"/>
    <n v="18000"/>
    <s v="Mumbai Mega Hub"/>
    <x v="2"/>
  </r>
  <r>
    <n v="103162"/>
    <x v="3154"/>
    <x v="5"/>
    <s v="2025"/>
    <s v="Shadowfax"/>
    <x v="4"/>
    <x v="0"/>
    <x v="0"/>
    <s v="India"/>
    <n v="76"/>
    <n v="5500"/>
    <n v="418000"/>
    <n v="2000"/>
    <n v="416000"/>
    <n v="266000"/>
    <n v="266591.15999999997"/>
    <n v="151408.84000000003"/>
    <n v="415408.84"/>
    <n v="571"/>
    <n v="591.16"/>
    <x v="5"/>
    <n v="3500"/>
    <s v="Bengaluru Regional Hub"/>
    <x v="0"/>
  </r>
  <r>
    <n v="103163"/>
    <x v="3155"/>
    <x v="3"/>
    <s v="2025"/>
    <s v="Ecom Express"/>
    <x v="3"/>
    <x v="0"/>
    <x v="4"/>
    <s v="India"/>
    <n v="98"/>
    <n v="8500"/>
    <n v="833000"/>
    <n v="3000"/>
    <n v="830000"/>
    <n v="539000"/>
    <n v="539683.59"/>
    <n v="293316.41000000003"/>
    <n v="829316.41"/>
    <n v="1007"/>
    <n v="683.59"/>
    <x v="8"/>
    <n v="5500"/>
    <s v="Kolkata Regional Hub"/>
    <x v="4"/>
  </r>
  <r>
    <n v="103164"/>
    <x v="3156"/>
    <x v="9"/>
    <s v="2025"/>
    <s v="Blue Dart"/>
    <x v="6"/>
    <x v="0"/>
    <x v="0"/>
    <s v="India"/>
    <n v="40"/>
    <n v="4500"/>
    <n v="180000"/>
    <n v="1700"/>
    <n v="178300"/>
    <n v="112000"/>
    <n v="112370.36"/>
    <n v="67629.64"/>
    <n v="177929.64"/>
    <n v="608"/>
    <n v="370.36"/>
    <x v="7"/>
    <n v="2800"/>
    <s v="Bengaluru Regional Hub"/>
    <x v="0"/>
  </r>
  <r>
    <n v="103165"/>
    <x v="3157"/>
    <x v="2"/>
    <s v="2025"/>
    <s v="Delhivery"/>
    <x v="7"/>
    <x v="0"/>
    <x v="4"/>
    <s v="India"/>
    <n v="41"/>
    <n v="850"/>
    <n v="34850"/>
    <n v="300"/>
    <n v="34550"/>
    <n v="22550"/>
    <n v="23280.93"/>
    <n v="11569.07"/>
    <n v="33819.07"/>
    <n v="336"/>
    <n v="730.93"/>
    <x v="13"/>
    <n v="550"/>
    <s v="Kolkata Regional Hub"/>
    <x v="4"/>
  </r>
  <r>
    <n v="103166"/>
    <x v="3158"/>
    <x v="11"/>
    <s v="2025"/>
    <s v="DHL"/>
    <x v="3"/>
    <x v="1"/>
    <x v="0"/>
    <s v="India"/>
    <n v="64"/>
    <n v="8500"/>
    <n v="544000"/>
    <n v="3000"/>
    <n v="541000"/>
    <n v="352000"/>
    <n v="352927.12"/>
    <n v="191072.88"/>
    <n v="540072.88"/>
    <n v="355"/>
    <n v="927.12"/>
    <x v="8"/>
    <n v="5500"/>
    <s v="Bengaluru Regional Hub"/>
    <x v="0"/>
  </r>
  <r>
    <n v="103167"/>
    <x v="3159"/>
    <x v="2"/>
    <s v="2025"/>
    <s v="FedEx"/>
    <x v="5"/>
    <x v="2"/>
    <x v="3"/>
    <s v="India"/>
    <n v="80"/>
    <n v="2800"/>
    <n v="224000"/>
    <n v="1300"/>
    <n v="222700"/>
    <n v="120000"/>
    <n v="120758.56"/>
    <n v="103241.44"/>
    <n v="221941.44"/>
    <n v="1114"/>
    <n v="758.56"/>
    <x v="18"/>
    <n v="1500"/>
    <s v="Delhi NCR Mega Hub"/>
    <x v="3"/>
  </r>
  <r>
    <n v="103168"/>
    <x v="3160"/>
    <x v="3"/>
    <s v="2025"/>
    <s v="Ecom Express"/>
    <x v="2"/>
    <x v="0"/>
    <x v="2"/>
    <s v="India"/>
    <n v="15"/>
    <n v="2500"/>
    <n v="37500"/>
    <n v="1000"/>
    <n v="36500"/>
    <n v="22500"/>
    <n v="23157.91"/>
    <n v="14342.09"/>
    <n v="35842.089999999997"/>
    <n v="523"/>
    <n v="657.91"/>
    <x v="12"/>
    <n v="1500"/>
    <s v="Mumbai Mega Hub"/>
    <x v="2"/>
  </r>
  <r>
    <n v="103169"/>
    <x v="3161"/>
    <x v="11"/>
    <s v="2025"/>
    <s v="Amazon Logistics"/>
    <x v="0"/>
    <x v="1"/>
    <x v="4"/>
    <s v="India"/>
    <n v="96"/>
    <n v="6500"/>
    <n v="624000"/>
    <n v="2300"/>
    <n v="621700"/>
    <n v="403200"/>
    <n v="403823.04"/>
    <n v="220176.96000000002"/>
    <n v="621076.96"/>
    <n v="1069"/>
    <n v="623.04"/>
    <x v="1"/>
    <n v="4200"/>
    <s v="Kolkata Regional Hub"/>
    <x v="4"/>
  </r>
  <r>
    <n v="103170"/>
    <x v="3162"/>
    <x v="2"/>
    <s v="2025"/>
    <s v="Delhivery"/>
    <x v="4"/>
    <x v="1"/>
    <x v="1"/>
    <s v="India"/>
    <n v="6"/>
    <n v="5500"/>
    <n v="33000"/>
    <n v="2000"/>
    <n v="31000"/>
    <n v="21000"/>
    <n v="21171.86"/>
    <n v="11828.14"/>
    <n v="30828.14"/>
    <n v="665"/>
    <n v="171.86"/>
    <x v="5"/>
    <n v="3500"/>
    <s v="Nagpur Central Hub"/>
    <x v="1"/>
  </r>
  <r>
    <n v="103171"/>
    <x v="3163"/>
    <x v="6"/>
    <s v="2025"/>
    <s v="Delhivery"/>
    <x v="2"/>
    <x v="0"/>
    <x v="0"/>
    <s v="India"/>
    <n v="95"/>
    <n v="450"/>
    <n v="42750"/>
    <n v="250"/>
    <n v="42500"/>
    <n v="19000"/>
    <n v="19837.39"/>
    <n v="22912.61"/>
    <n v="41662.61"/>
    <n v="449"/>
    <n v="837.39"/>
    <x v="3"/>
    <n v="200"/>
    <s v="Bengaluru Regional Hub"/>
    <x v="0"/>
  </r>
  <r>
    <n v="103172"/>
    <x v="3164"/>
    <x v="8"/>
    <s v="2025"/>
    <s v="Delhivery"/>
    <x v="6"/>
    <x v="0"/>
    <x v="2"/>
    <s v="India"/>
    <n v="36"/>
    <n v="4500"/>
    <n v="162000"/>
    <n v="1700"/>
    <n v="160300"/>
    <n v="100800"/>
    <n v="103282.88"/>
    <n v="58717.119999999995"/>
    <n v="157817.12"/>
    <n v="1046"/>
    <n v="2482.88"/>
    <x v="7"/>
    <n v="2800"/>
    <s v="Mumbai Mega Hub"/>
    <x v="2"/>
  </r>
  <r>
    <n v="103173"/>
    <x v="3165"/>
    <x v="10"/>
    <s v="2025"/>
    <s v="Xpressbees"/>
    <x v="5"/>
    <x v="2"/>
    <x v="3"/>
    <s v="India"/>
    <n v="67"/>
    <n v="1800"/>
    <n v="120600"/>
    <n v="900"/>
    <n v="119700"/>
    <n v="60300"/>
    <n v="60750.07"/>
    <n v="59849.93"/>
    <n v="119249.93"/>
    <n v="384"/>
    <n v="450.07"/>
    <x v="9"/>
    <n v="900"/>
    <s v="Delhi NCR Mega Hub"/>
    <x v="3"/>
  </r>
  <r>
    <n v="103174"/>
    <x v="3166"/>
    <x v="10"/>
    <s v="2025"/>
    <s v="DHL"/>
    <x v="5"/>
    <x v="1"/>
    <x v="0"/>
    <s v="India"/>
    <n v="15"/>
    <n v="1800"/>
    <n v="27000"/>
    <n v="900"/>
    <n v="26100"/>
    <n v="13500"/>
    <n v="14257.5"/>
    <n v="12742.5"/>
    <n v="25342.5"/>
    <n v="736"/>
    <n v="757.5"/>
    <x v="9"/>
    <n v="900"/>
    <s v="Bengaluru Regional Hub"/>
    <x v="0"/>
  </r>
  <r>
    <n v="103175"/>
    <x v="3167"/>
    <x v="1"/>
    <s v="2025"/>
    <s v="Shadowfax"/>
    <x v="7"/>
    <x v="1"/>
    <x v="1"/>
    <s v="India"/>
    <n v="21"/>
    <n v="600"/>
    <n v="12600"/>
    <n v="250"/>
    <n v="12350"/>
    <n v="7350"/>
    <n v="9442.69"/>
    <n v="3157.3099999999995"/>
    <n v="10257.31"/>
    <n v="855"/>
    <n v="2092.69"/>
    <x v="14"/>
    <n v="350"/>
    <s v="Nagpur Central Hub"/>
    <x v="1"/>
  </r>
  <r>
    <n v="103176"/>
    <x v="3168"/>
    <x v="9"/>
    <s v="2025"/>
    <s v="Xpressbees"/>
    <x v="1"/>
    <x v="2"/>
    <x v="3"/>
    <s v="India"/>
    <n v="1"/>
    <n v="3500"/>
    <n v="3500"/>
    <n v="1300"/>
    <n v="2200"/>
    <n v="2200"/>
    <n v="2826.11"/>
    <n v="673.88999999999987"/>
    <n v="1573.8899999999999"/>
    <n v="1102"/>
    <n v="626.11"/>
    <x v="16"/>
    <n v="2200"/>
    <s v="Delhi NCR Mega Hub"/>
    <x v="3"/>
  </r>
  <r>
    <n v="103177"/>
    <x v="3169"/>
    <x v="4"/>
    <s v="2025"/>
    <s v="Blue Dart"/>
    <x v="4"/>
    <x v="0"/>
    <x v="3"/>
    <s v="India"/>
    <n v="54"/>
    <n v="5500"/>
    <n v="297000"/>
    <n v="2000"/>
    <n v="295000"/>
    <n v="189000"/>
    <n v="189572.24"/>
    <n v="107427.76000000001"/>
    <n v="294427.76"/>
    <n v="1054"/>
    <n v="572.24"/>
    <x v="5"/>
    <n v="3500"/>
    <s v="Delhi NCR Mega Hub"/>
    <x v="3"/>
  </r>
  <r>
    <n v="103178"/>
    <x v="3170"/>
    <x v="8"/>
    <s v="2025"/>
    <s v="Blue Dart"/>
    <x v="5"/>
    <x v="0"/>
    <x v="2"/>
    <s v="India"/>
    <n v="14"/>
    <n v="4500"/>
    <n v="63000"/>
    <n v="2000"/>
    <n v="61000"/>
    <n v="35000"/>
    <n v="35401.300000000003"/>
    <n v="27598.699999999997"/>
    <n v="60598.7"/>
    <n v="484"/>
    <n v="401.3"/>
    <x v="6"/>
    <n v="2500"/>
    <s v="Mumbai Mega Hub"/>
    <x v="2"/>
  </r>
  <r>
    <n v="103179"/>
    <x v="3171"/>
    <x v="11"/>
    <s v="2025"/>
    <s v="Xpressbees"/>
    <x v="5"/>
    <x v="1"/>
    <x v="3"/>
    <s v="India"/>
    <n v="12"/>
    <n v="4500"/>
    <n v="54000"/>
    <n v="2000"/>
    <n v="52000"/>
    <n v="30000"/>
    <n v="30257.03"/>
    <n v="23742.97"/>
    <n v="51742.97"/>
    <n v="919"/>
    <n v="257.02999999999997"/>
    <x v="6"/>
    <n v="2500"/>
    <s v="Delhi NCR Mega Hub"/>
    <x v="3"/>
  </r>
  <r>
    <n v="103180"/>
    <x v="3172"/>
    <x v="7"/>
    <s v="2025"/>
    <s v="Amazon Logistics"/>
    <x v="4"/>
    <x v="0"/>
    <x v="0"/>
    <s v="India"/>
    <n v="93"/>
    <n v="1500"/>
    <n v="139500"/>
    <n v="700"/>
    <n v="138800"/>
    <n v="74400"/>
    <n v="75207.66"/>
    <n v="64292.34"/>
    <n v="137992.34"/>
    <n v="612"/>
    <n v="807.66"/>
    <x v="10"/>
    <n v="800"/>
    <s v="Bengaluru Regional Hub"/>
    <x v="0"/>
  </r>
  <r>
    <n v="103181"/>
    <x v="3173"/>
    <x v="3"/>
    <s v="2025"/>
    <s v="DHL"/>
    <x v="7"/>
    <x v="0"/>
    <x v="4"/>
    <s v="India"/>
    <n v="96"/>
    <n v="850"/>
    <n v="81600"/>
    <n v="300"/>
    <n v="81300"/>
    <n v="52800"/>
    <n v="53729.67"/>
    <n v="27870.33"/>
    <n v="80370.33"/>
    <n v="907"/>
    <n v="929.67"/>
    <x v="13"/>
    <n v="550"/>
    <s v="Kolkata Regional Hub"/>
    <x v="4"/>
  </r>
  <r>
    <n v="103182"/>
    <x v="3174"/>
    <x v="5"/>
    <s v="2025"/>
    <s v="FedEx"/>
    <x v="6"/>
    <x v="2"/>
    <x v="4"/>
    <s v="India"/>
    <n v="41"/>
    <n v="15000"/>
    <n v="615000"/>
    <n v="5500"/>
    <n v="609500"/>
    <n v="389500"/>
    <n v="391532.46"/>
    <n v="223467.53999999998"/>
    <n v="607467.54"/>
    <n v="342"/>
    <n v="2032.46"/>
    <x v="11"/>
    <n v="9500"/>
    <s v="Kolkata Regional Hub"/>
    <x v="4"/>
  </r>
  <r>
    <n v="103183"/>
    <x v="3175"/>
    <x v="10"/>
    <s v="2025"/>
    <s v="Amazon Logistics"/>
    <x v="3"/>
    <x v="0"/>
    <x v="3"/>
    <s v="India"/>
    <n v="88"/>
    <n v="12000"/>
    <n v="1056000"/>
    <n v="4000"/>
    <n v="1052000"/>
    <n v="704000"/>
    <n v="704502.88"/>
    <n v="351497.12"/>
    <n v="1051497.1200000001"/>
    <n v="736"/>
    <n v="502.88"/>
    <x v="4"/>
    <n v="8000"/>
    <s v="Delhi NCR Mega Hub"/>
    <x v="3"/>
  </r>
  <r>
    <n v="103184"/>
    <x v="3176"/>
    <x v="1"/>
    <s v="2025"/>
    <s v="FedEx"/>
    <x v="1"/>
    <x v="2"/>
    <x v="2"/>
    <s v="India"/>
    <n v="42"/>
    <n v="25000"/>
    <n v="1050000"/>
    <n v="7000"/>
    <n v="1043000"/>
    <n v="756000"/>
    <n v="756741.18"/>
    <n v="293258.81999999995"/>
    <n v="1042258.82"/>
    <n v="1096"/>
    <n v="741.18"/>
    <x v="17"/>
    <n v="18000"/>
    <s v="Mumbai Mega Hub"/>
    <x v="2"/>
  </r>
  <r>
    <n v="103185"/>
    <x v="3177"/>
    <x v="8"/>
    <s v="2025"/>
    <s v="Amazon Logistics"/>
    <x v="1"/>
    <x v="1"/>
    <x v="2"/>
    <s v="India"/>
    <n v="69"/>
    <n v="3500"/>
    <n v="241500"/>
    <n v="1300"/>
    <n v="240200"/>
    <n v="151800"/>
    <n v="152199.84"/>
    <n v="89300.160000000003"/>
    <n v="239800.16"/>
    <n v="483"/>
    <n v="399.84"/>
    <x v="16"/>
    <n v="2200"/>
    <s v="Mumbai Mega Hub"/>
    <x v="2"/>
  </r>
  <r>
    <n v="103186"/>
    <x v="3178"/>
    <x v="3"/>
    <s v="2025"/>
    <s v="FedEx"/>
    <x v="2"/>
    <x v="0"/>
    <x v="4"/>
    <s v="India"/>
    <n v="3"/>
    <n v="450"/>
    <n v="1350"/>
    <n v="250"/>
    <n v="1100"/>
    <n v="600"/>
    <n v="929.8"/>
    <n v="420.20000000000005"/>
    <n v="770.2"/>
    <n v="648"/>
    <n v="329.8"/>
    <x v="3"/>
    <n v="200"/>
    <s v="Kolkata Regional Hub"/>
    <x v="4"/>
  </r>
  <r>
    <n v="103187"/>
    <x v="3179"/>
    <x v="9"/>
    <s v="2025"/>
    <s v="DHL"/>
    <x v="0"/>
    <x v="1"/>
    <x v="3"/>
    <s v="India"/>
    <n v="44"/>
    <n v="3200"/>
    <n v="140800"/>
    <n v="1200"/>
    <n v="139600"/>
    <n v="88000"/>
    <n v="88258.69"/>
    <n v="52541.31"/>
    <n v="139341.31"/>
    <n v="734"/>
    <n v="258.69"/>
    <x v="0"/>
    <n v="2000"/>
    <s v="Delhi NCR Mega Hub"/>
    <x v="3"/>
  </r>
  <r>
    <n v="103188"/>
    <x v="3180"/>
    <x v="11"/>
    <s v="2025"/>
    <s v="DHL"/>
    <x v="1"/>
    <x v="1"/>
    <x v="0"/>
    <s v="India"/>
    <n v="5"/>
    <n v="45000"/>
    <n v="225000"/>
    <n v="13000"/>
    <n v="212000"/>
    <n v="160000"/>
    <n v="160799.26"/>
    <n v="64200.739999999991"/>
    <n v="211200.74"/>
    <n v="993"/>
    <n v="799.26"/>
    <x v="2"/>
    <n v="32000"/>
    <s v="Bengaluru Regional Hub"/>
    <x v="0"/>
  </r>
  <r>
    <n v="103189"/>
    <x v="3181"/>
    <x v="5"/>
    <s v="2025"/>
    <s v="Amazon Logistics"/>
    <x v="1"/>
    <x v="1"/>
    <x v="3"/>
    <s v="India"/>
    <n v="31"/>
    <n v="25000"/>
    <n v="775000"/>
    <n v="7000"/>
    <n v="768000"/>
    <n v="558000"/>
    <n v="558887.55000000005"/>
    <n v="216112.44999999995"/>
    <n v="767112.45"/>
    <n v="1103"/>
    <n v="887.55"/>
    <x v="17"/>
    <n v="18000"/>
    <s v="Delhi NCR Mega Hub"/>
    <x v="3"/>
  </r>
  <r>
    <n v="103190"/>
    <x v="3182"/>
    <x v="1"/>
    <s v="2025"/>
    <s v="Amazon Logistics"/>
    <x v="4"/>
    <x v="1"/>
    <x v="0"/>
    <s v="India"/>
    <n v="68"/>
    <n v="1500"/>
    <n v="102000"/>
    <n v="700"/>
    <n v="101300"/>
    <n v="54400"/>
    <n v="55028.41"/>
    <n v="46971.59"/>
    <n v="100671.59"/>
    <n v="908"/>
    <n v="628.41"/>
    <x v="10"/>
    <n v="800"/>
    <s v="Bengaluru Regional Hub"/>
    <x v="0"/>
  </r>
  <r>
    <n v="103191"/>
    <x v="3183"/>
    <x v="6"/>
    <s v="2025"/>
    <s v="Blue Dart"/>
    <x v="0"/>
    <x v="2"/>
    <x v="0"/>
    <s v="India"/>
    <n v="79"/>
    <n v="3200"/>
    <n v="252800"/>
    <n v="1200"/>
    <n v="251600"/>
    <n v="158000"/>
    <n v="158931.46"/>
    <n v="93868.540000000008"/>
    <n v="250668.54"/>
    <n v="882"/>
    <n v="931.46"/>
    <x v="0"/>
    <n v="2000"/>
    <s v="Bengaluru Regional Hub"/>
    <x v="0"/>
  </r>
  <r>
    <n v="103192"/>
    <x v="3184"/>
    <x v="5"/>
    <s v="2025"/>
    <s v="DHL"/>
    <x v="0"/>
    <x v="1"/>
    <x v="0"/>
    <s v="India"/>
    <n v="76"/>
    <n v="6500"/>
    <n v="494000"/>
    <n v="2300"/>
    <n v="491700"/>
    <n v="319200"/>
    <n v="321521.32"/>
    <n v="172478.68"/>
    <n v="489378.68"/>
    <n v="879"/>
    <n v="2321.3200000000002"/>
    <x v="1"/>
    <n v="4200"/>
    <s v="Bengaluru Regional Hub"/>
    <x v="0"/>
  </r>
  <r>
    <n v="103193"/>
    <x v="3185"/>
    <x v="8"/>
    <s v="2025"/>
    <s v="Delhivery"/>
    <x v="3"/>
    <x v="0"/>
    <x v="4"/>
    <s v="India"/>
    <n v="45"/>
    <n v="8500"/>
    <n v="382500"/>
    <n v="3000"/>
    <n v="379500"/>
    <n v="247500"/>
    <n v="249454.31"/>
    <n v="133045.69"/>
    <n v="377545.69"/>
    <n v="1056"/>
    <n v="1954.31"/>
    <x v="8"/>
    <n v="5500"/>
    <s v="Kolkata Regional Hub"/>
    <x v="4"/>
  </r>
  <r>
    <n v="103194"/>
    <x v="3186"/>
    <x v="0"/>
    <s v="2025"/>
    <s v="Xpressbees"/>
    <x v="7"/>
    <x v="2"/>
    <x v="4"/>
    <s v="India"/>
    <n v="83"/>
    <n v="600"/>
    <n v="49800"/>
    <n v="250"/>
    <n v="49550"/>
    <n v="29050"/>
    <n v="29515.67"/>
    <n v="20284.330000000002"/>
    <n v="49084.33"/>
    <n v="619"/>
    <n v="465.67"/>
    <x v="14"/>
    <n v="350"/>
    <s v="Kolkata Regional Hub"/>
    <x v="4"/>
  </r>
  <r>
    <n v="103195"/>
    <x v="3187"/>
    <x v="7"/>
    <s v="2025"/>
    <s v="Amazon Logistics"/>
    <x v="1"/>
    <x v="1"/>
    <x v="0"/>
    <s v="India"/>
    <n v="78"/>
    <n v="45000"/>
    <n v="3510000"/>
    <n v="13000"/>
    <n v="3497000"/>
    <n v="2496000"/>
    <n v="2496796.23"/>
    <n v="1013203.77"/>
    <n v="3496203.77"/>
    <n v="464"/>
    <n v="796.23"/>
    <x v="2"/>
    <n v="32000"/>
    <s v="Bengaluru Regional Hub"/>
    <x v="0"/>
  </r>
  <r>
    <n v="103196"/>
    <x v="3188"/>
    <x v="5"/>
    <s v="2025"/>
    <s v="FedEx"/>
    <x v="5"/>
    <x v="2"/>
    <x v="2"/>
    <s v="India"/>
    <n v="43"/>
    <n v="2800"/>
    <n v="120400"/>
    <n v="1300"/>
    <n v="119100"/>
    <n v="64500"/>
    <n v="64935.07"/>
    <n v="55464.93"/>
    <n v="118664.93"/>
    <n v="1151"/>
    <n v="435.07"/>
    <x v="18"/>
    <n v="1500"/>
    <s v="Mumbai Mega Hub"/>
    <x v="2"/>
  </r>
  <r>
    <n v="103197"/>
    <x v="3189"/>
    <x v="8"/>
    <s v="2025"/>
    <s v="Xpressbees"/>
    <x v="4"/>
    <x v="1"/>
    <x v="2"/>
    <s v="India"/>
    <n v="6"/>
    <n v="1500"/>
    <n v="9000"/>
    <n v="700"/>
    <n v="8300"/>
    <n v="4800"/>
    <n v="5309.66"/>
    <n v="3690.34"/>
    <n v="7790.34"/>
    <n v="763"/>
    <n v="509.66"/>
    <x v="10"/>
    <n v="800"/>
    <s v="Mumbai Mega Hub"/>
    <x v="2"/>
  </r>
  <r>
    <n v="103198"/>
    <x v="3190"/>
    <x v="11"/>
    <s v="2025"/>
    <s v="Shadowfax"/>
    <x v="3"/>
    <x v="0"/>
    <x v="3"/>
    <s v="India"/>
    <n v="63"/>
    <n v="8500"/>
    <n v="535500"/>
    <n v="3000"/>
    <n v="532500"/>
    <n v="346500"/>
    <n v="347044.9"/>
    <n v="188455.09999999998"/>
    <n v="531955.1"/>
    <n v="1050"/>
    <n v="544.9"/>
    <x v="8"/>
    <n v="5500"/>
    <s v="Delhi NCR Mega Hub"/>
    <x v="3"/>
  </r>
  <r>
    <n v="103199"/>
    <x v="3191"/>
    <x v="10"/>
    <s v="2025"/>
    <s v="Shadowfax"/>
    <x v="6"/>
    <x v="1"/>
    <x v="4"/>
    <s v="India"/>
    <n v="78"/>
    <n v="4500"/>
    <n v="351000"/>
    <n v="1700"/>
    <n v="349300"/>
    <n v="218400"/>
    <n v="219237.94"/>
    <n v="131762.06"/>
    <n v="348462.06"/>
    <n v="407"/>
    <n v="837.94"/>
    <x v="7"/>
    <n v="2800"/>
    <s v="Kolkata Regional Hub"/>
    <x v="4"/>
  </r>
  <r>
    <n v="103200"/>
    <x v="3192"/>
    <x v="9"/>
    <s v="2025"/>
    <s v="Blue Dart"/>
    <x v="6"/>
    <x v="1"/>
    <x v="1"/>
    <s v="India"/>
    <n v="41"/>
    <n v="4500"/>
    <n v="184500"/>
    <n v="1700"/>
    <n v="182800"/>
    <n v="114800"/>
    <n v="115066.51"/>
    <n v="69433.490000000005"/>
    <n v="182533.49"/>
    <n v="1152"/>
    <n v="266.51"/>
    <x v="7"/>
    <n v="2800"/>
    <s v="Nagpur Central Hub"/>
    <x v="1"/>
  </r>
  <r>
    <n v="103201"/>
    <x v="3193"/>
    <x v="9"/>
    <s v="2025"/>
    <s v="Ekart"/>
    <x v="5"/>
    <x v="1"/>
    <x v="3"/>
    <s v="India"/>
    <n v="36"/>
    <n v="4500"/>
    <n v="162000"/>
    <n v="2000"/>
    <n v="160000"/>
    <n v="90000"/>
    <n v="90258.29"/>
    <n v="71741.710000000006"/>
    <n v="159741.71"/>
    <n v="1144"/>
    <n v="258.29000000000002"/>
    <x v="6"/>
    <n v="2500"/>
    <s v="Delhi NCR Mega Hub"/>
    <x v="3"/>
  </r>
  <r>
    <n v="103202"/>
    <x v="3194"/>
    <x v="6"/>
    <s v="2025"/>
    <s v="Amazon Logistics"/>
    <x v="3"/>
    <x v="0"/>
    <x v="4"/>
    <s v="India"/>
    <n v="6"/>
    <n v="12000"/>
    <n v="72000"/>
    <n v="4000"/>
    <n v="68000"/>
    <n v="48000"/>
    <n v="48834.9"/>
    <n v="23165.1"/>
    <n v="67165.100000000006"/>
    <n v="894"/>
    <n v="834.9"/>
    <x v="4"/>
    <n v="8000"/>
    <s v="Kolkata Regional Hub"/>
    <x v="4"/>
  </r>
  <r>
    <n v="103203"/>
    <x v="3195"/>
    <x v="8"/>
    <s v="2025"/>
    <s v="Ekart"/>
    <x v="0"/>
    <x v="1"/>
    <x v="0"/>
    <s v="India"/>
    <n v="21"/>
    <n v="6500"/>
    <n v="136500"/>
    <n v="2300"/>
    <n v="134200"/>
    <n v="88200"/>
    <n v="90189.71"/>
    <n v="46310.289999999994"/>
    <n v="132210.29"/>
    <n v="506"/>
    <n v="1989.71"/>
    <x v="1"/>
    <n v="4200"/>
    <s v="Bengaluru Regional Hub"/>
    <x v="0"/>
  </r>
  <r>
    <n v="103204"/>
    <x v="3196"/>
    <x v="1"/>
    <s v="2025"/>
    <s v="FedEx"/>
    <x v="0"/>
    <x v="1"/>
    <x v="1"/>
    <s v="India"/>
    <n v="45"/>
    <n v="3200"/>
    <n v="144000"/>
    <n v="1200"/>
    <n v="142800"/>
    <n v="90000"/>
    <n v="90422.02"/>
    <n v="53577.979999999996"/>
    <n v="142377.98000000001"/>
    <n v="802"/>
    <n v="422.02"/>
    <x v="0"/>
    <n v="2000"/>
    <s v="Nagpur Central Hub"/>
    <x v="1"/>
  </r>
  <r>
    <n v="103205"/>
    <x v="3197"/>
    <x v="5"/>
    <s v="2025"/>
    <s v="FedEx"/>
    <x v="2"/>
    <x v="1"/>
    <x v="4"/>
    <s v="India"/>
    <n v="19"/>
    <n v="450"/>
    <n v="8550"/>
    <n v="250"/>
    <n v="8300"/>
    <n v="3800"/>
    <n v="4274.49"/>
    <n v="4275.51"/>
    <n v="7825.51"/>
    <n v="991"/>
    <n v="474.49"/>
    <x v="3"/>
    <n v="200"/>
    <s v="Kolkata Regional Hub"/>
    <x v="4"/>
  </r>
  <r>
    <n v="103206"/>
    <x v="3198"/>
    <x v="2"/>
    <s v="2025"/>
    <s v="Ekart"/>
    <x v="1"/>
    <x v="1"/>
    <x v="2"/>
    <s v="India"/>
    <n v="76"/>
    <n v="25000"/>
    <n v="1900000"/>
    <n v="7000"/>
    <n v="1893000"/>
    <n v="1368000"/>
    <n v="1368490.32"/>
    <n v="531509.67999999993"/>
    <n v="1892509.68"/>
    <n v="1156"/>
    <n v="490.32"/>
    <x v="17"/>
    <n v="18000"/>
    <s v="Mumbai Mega Hub"/>
    <x v="2"/>
  </r>
  <r>
    <n v="103207"/>
    <x v="3199"/>
    <x v="3"/>
    <s v="2025"/>
    <s v="Ekart"/>
    <x v="4"/>
    <x v="2"/>
    <x v="1"/>
    <s v="India"/>
    <n v="13"/>
    <n v="1500"/>
    <n v="19500"/>
    <n v="700"/>
    <n v="18800"/>
    <n v="10400"/>
    <n v="10743.83"/>
    <n v="8756.17"/>
    <n v="18456.169999999998"/>
    <n v="1168"/>
    <n v="343.83"/>
    <x v="10"/>
    <n v="800"/>
    <s v="Nagpur Central Hub"/>
    <x v="1"/>
  </r>
  <r>
    <n v="103208"/>
    <x v="3200"/>
    <x v="3"/>
    <s v="2025"/>
    <s v="FedEx"/>
    <x v="4"/>
    <x v="1"/>
    <x v="3"/>
    <s v="India"/>
    <n v="38"/>
    <n v="1500"/>
    <n v="57000"/>
    <n v="700"/>
    <n v="56300"/>
    <n v="30400"/>
    <n v="30922.58"/>
    <n v="26077.42"/>
    <n v="55777.42"/>
    <n v="1045"/>
    <n v="522.58000000000004"/>
    <x v="10"/>
    <n v="800"/>
    <s v="Delhi NCR Mega Hub"/>
    <x v="3"/>
  </r>
  <r>
    <n v="103209"/>
    <x v="3201"/>
    <x v="1"/>
    <s v="2025"/>
    <s v="Blue Dart"/>
    <x v="1"/>
    <x v="1"/>
    <x v="3"/>
    <s v="India"/>
    <n v="98"/>
    <n v="45000"/>
    <n v="4410000"/>
    <n v="13000"/>
    <n v="4397000"/>
    <n v="3136000"/>
    <n v="3138161.76"/>
    <n v="1271838.2400000002"/>
    <n v="4394838.24"/>
    <n v="911"/>
    <n v="2161.7600000000002"/>
    <x v="2"/>
    <n v="32000"/>
    <s v="Delhi NCR Mega Hub"/>
    <x v="3"/>
  </r>
  <r>
    <n v="103210"/>
    <x v="3202"/>
    <x v="4"/>
    <s v="2025"/>
    <s v="FedEx"/>
    <x v="1"/>
    <x v="2"/>
    <x v="2"/>
    <s v="India"/>
    <n v="11"/>
    <n v="3500"/>
    <n v="38500"/>
    <n v="1300"/>
    <n v="37200"/>
    <n v="24200"/>
    <n v="24531.16"/>
    <n v="13968.84"/>
    <n v="36868.839999999997"/>
    <n v="1110"/>
    <n v="331.16"/>
    <x v="16"/>
    <n v="2200"/>
    <s v="Mumbai Mega Hub"/>
    <x v="2"/>
  </r>
  <r>
    <n v="103211"/>
    <x v="3203"/>
    <x v="9"/>
    <s v="2025"/>
    <s v="Shadowfax"/>
    <x v="4"/>
    <x v="0"/>
    <x v="2"/>
    <s v="India"/>
    <n v="72"/>
    <n v="5500"/>
    <n v="396000"/>
    <n v="2000"/>
    <n v="394000"/>
    <n v="252000"/>
    <n v="252870.08"/>
    <n v="143129.92000000001"/>
    <n v="393129.92"/>
    <n v="1188"/>
    <n v="870.08"/>
    <x v="5"/>
    <n v="3500"/>
    <s v="Mumbai Mega Hub"/>
    <x v="2"/>
  </r>
  <r>
    <n v="103212"/>
    <x v="3204"/>
    <x v="1"/>
    <s v="2025"/>
    <s v="Shadowfax"/>
    <x v="0"/>
    <x v="0"/>
    <x v="3"/>
    <s v="India"/>
    <n v="19"/>
    <n v="6500"/>
    <n v="123500"/>
    <n v="2300"/>
    <n v="121200"/>
    <n v="79800"/>
    <n v="80234.740000000005"/>
    <n v="43265.259999999995"/>
    <n v="120765.26"/>
    <n v="509"/>
    <n v="434.74"/>
    <x v="1"/>
    <n v="4200"/>
    <s v="Delhi NCR Mega Hub"/>
    <x v="3"/>
  </r>
  <r>
    <n v="103213"/>
    <x v="3205"/>
    <x v="1"/>
    <s v="2025"/>
    <s v="Shadowfax"/>
    <x v="5"/>
    <x v="0"/>
    <x v="1"/>
    <s v="India"/>
    <n v="76"/>
    <n v="1800"/>
    <n v="136800"/>
    <n v="900"/>
    <n v="135900"/>
    <n v="68400"/>
    <n v="69007"/>
    <n v="67793"/>
    <n v="135293"/>
    <n v="428"/>
    <n v="607"/>
    <x v="9"/>
    <n v="900"/>
    <s v="Nagpur Central Hub"/>
    <x v="1"/>
  </r>
  <r>
    <n v="103214"/>
    <x v="3206"/>
    <x v="2"/>
    <s v="2025"/>
    <s v="DHL"/>
    <x v="6"/>
    <x v="2"/>
    <x v="4"/>
    <s v="India"/>
    <n v="52"/>
    <n v="15000"/>
    <n v="780000"/>
    <n v="5500"/>
    <n v="774500"/>
    <n v="494000"/>
    <n v="494226.66"/>
    <n v="285773.34000000003"/>
    <n v="774273.34"/>
    <n v="1055"/>
    <n v="226.66"/>
    <x v="11"/>
    <n v="9500"/>
    <s v="Kolkata Regional Hub"/>
    <x v="4"/>
  </r>
  <r>
    <n v="103215"/>
    <x v="3207"/>
    <x v="3"/>
    <s v="2025"/>
    <s v="Ecom Express"/>
    <x v="5"/>
    <x v="0"/>
    <x v="3"/>
    <s v="India"/>
    <n v="31"/>
    <n v="2800"/>
    <n v="86800"/>
    <n v="1300"/>
    <n v="85500"/>
    <n v="46500"/>
    <n v="47010.74"/>
    <n v="39789.26"/>
    <n v="84989.26"/>
    <n v="1180"/>
    <n v="510.74"/>
    <x v="18"/>
    <n v="1500"/>
    <s v="Delhi NCR Mega Hub"/>
    <x v="3"/>
  </r>
  <r>
    <n v="103216"/>
    <x v="3208"/>
    <x v="3"/>
    <s v="2025"/>
    <s v="Ecom Express"/>
    <x v="0"/>
    <x v="0"/>
    <x v="0"/>
    <s v="India"/>
    <n v="5"/>
    <n v="3200"/>
    <n v="16000"/>
    <n v="1200"/>
    <n v="14800"/>
    <n v="10000"/>
    <n v="10777.34"/>
    <n v="5222.66"/>
    <n v="14022.66"/>
    <n v="646"/>
    <n v="777.34"/>
    <x v="0"/>
    <n v="2000"/>
    <s v="Bengaluru Regional Hub"/>
    <x v="0"/>
  </r>
  <r>
    <n v="103217"/>
    <x v="3209"/>
    <x v="2"/>
    <s v="2025"/>
    <s v="Blue Dart"/>
    <x v="2"/>
    <x v="2"/>
    <x v="2"/>
    <s v="India"/>
    <n v="79"/>
    <n v="450"/>
    <n v="35550"/>
    <n v="250"/>
    <n v="35300"/>
    <n v="15800"/>
    <n v="15950.33"/>
    <n v="19599.669999999998"/>
    <n v="35149.67"/>
    <n v="933"/>
    <n v="150.33000000000001"/>
    <x v="3"/>
    <n v="200"/>
    <s v="Mumbai Mega Hub"/>
    <x v="2"/>
  </r>
  <r>
    <n v="103218"/>
    <x v="3210"/>
    <x v="7"/>
    <s v="2025"/>
    <s v="Amazon Logistics"/>
    <x v="3"/>
    <x v="1"/>
    <x v="3"/>
    <s v="India"/>
    <n v="85"/>
    <n v="12000"/>
    <n v="1020000"/>
    <n v="4000"/>
    <n v="1016000"/>
    <n v="680000"/>
    <n v="680453.28"/>
    <n v="339546.72"/>
    <n v="1015546.72"/>
    <n v="981"/>
    <n v="453.28"/>
    <x v="4"/>
    <n v="8000"/>
    <s v="Delhi NCR Mega Hub"/>
    <x v="3"/>
  </r>
  <r>
    <n v="103219"/>
    <x v="3211"/>
    <x v="9"/>
    <s v="2025"/>
    <s v="Ecom Express"/>
    <x v="7"/>
    <x v="0"/>
    <x v="3"/>
    <s v="India"/>
    <n v="86"/>
    <n v="1200"/>
    <n v="103200"/>
    <n v="400"/>
    <n v="102800"/>
    <n v="68800"/>
    <n v="71201.72"/>
    <n v="31998.28"/>
    <n v="100398.28"/>
    <n v="1115"/>
    <n v="2401.7199999999998"/>
    <x v="15"/>
    <n v="800"/>
    <s v="Delhi NCR Mega Hub"/>
    <x v="3"/>
  </r>
  <r>
    <n v="103220"/>
    <x v="3212"/>
    <x v="4"/>
    <s v="2025"/>
    <s v="Amazon Logistics"/>
    <x v="4"/>
    <x v="1"/>
    <x v="3"/>
    <s v="India"/>
    <n v="88"/>
    <n v="1500"/>
    <n v="132000"/>
    <n v="700"/>
    <n v="131300"/>
    <n v="70400"/>
    <n v="71866.7"/>
    <n v="60133.3"/>
    <n v="129833.3"/>
    <n v="1014"/>
    <n v="1466.7"/>
    <x v="10"/>
    <n v="800"/>
    <s v="Delhi NCR Mega Hub"/>
    <x v="3"/>
  </r>
  <r>
    <n v="103221"/>
    <x v="3213"/>
    <x v="3"/>
    <s v="2025"/>
    <s v="Delhivery"/>
    <x v="1"/>
    <x v="0"/>
    <x v="3"/>
    <s v="India"/>
    <n v="29"/>
    <n v="45000"/>
    <n v="1305000"/>
    <n v="13000"/>
    <n v="1292000"/>
    <n v="928000"/>
    <n v="928400.67"/>
    <n v="376599.32999999996"/>
    <n v="1291599.33"/>
    <n v="599"/>
    <n v="400.67"/>
    <x v="2"/>
    <n v="32000"/>
    <s v="Delhi NCR Mega Hub"/>
    <x v="3"/>
  </r>
  <r>
    <n v="103222"/>
    <x v="3214"/>
    <x v="2"/>
    <s v="2025"/>
    <s v="Ecom Express"/>
    <x v="7"/>
    <x v="0"/>
    <x v="3"/>
    <s v="India"/>
    <n v="64"/>
    <n v="1200"/>
    <n v="76800"/>
    <n v="400"/>
    <n v="76400"/>
    <n v="51200"/>
    <n v="51776.46"/>
    <n v="25023.54"/>
    <n v="75823.539999999994"/>
    <n v="1022"/>
    <n v="576.46"/>
    <x v="15"/>
    <n v="800"/>
    <s v="Delhi NCR Mega Hub"/>
    <x v="3"/>
  </r>
  <r>
    <n v="103223"/>
    <x v="3215"/>
    <x v="2"/>
    <s v="2025"/>
    <s v="Delhivery"/>
    <x v="6"/>
    <x v="1"/>
    <x v="1"/>
    <s v="India"/>
    <n v="89"/>
    <n v="4500"/>
    <n v="400500"/>
    <n v="1700"/>
    <n v="398800"/>
    <n v="249200"/>
    <n v="249689.58"/>
    <n v="150810.42000000001"/>
    <n v="398310.42"/>
    <n v="415"/>
    <n v="489.58"/>
    <x v="7"/>
    <n v="2800"/>
    <s v="Nagpur Central Hub"/>
    <x v="1"/>
  </r>
  <r>
    <n v="103224"/>
    <x v="3216"/>
    <x v="7"/>
    <s v="2025"/>
    <s v="Amazon Logistics"/>
    <x v="0"/>
    <x v="2"/>
    <x v="0"/>
    <s v="India"/>
    <n v="12"/>
    <n v="6500"/>
    <n v="78000"/>
    <n v="2300"/>
    <n v="75700"/>
    <n v="50400"/>
    <n v="50827.6"/>
    <n v="27172.400000000001"/>
    <n v="75272.399999999994"/>
    <n v="560"/>
    <n v="427.6"/>
    <x v="1"/>
    <n v="4200"/>
    <s v="Bengaluru Regional Hub"/>
    <x v="0"/>
  </r>
  <r>
    <n v="103225"/>
    <x v="3217"/>
    <x v="10"/>
    <s v="2025"/>
    <s v="Ekart"/>
    <x v="4"/>
    <x v="1"/>
    <x v="3"/>
    <s v="India"/>
    <n v="39"/>
    <n v="1500"/>
    <n v="58500"/>
    <n v="700"/>
    <n v="57800"/>
    <n v="31200"/>
    <n v="31886.46"/>
    <n v="26613.54"/>
    <n v="57113.54"/>
    <n v="753"/>
    <n v="686.46"/>
    <x v="10"/>
    <n v="800"/>
    <s v="Delhi NCR Mega Hub"/>
    <x v="3"/>
  </r>
  <r>
    <n v="103226"/>
    <x v="3218"/>
    <x v="6"/>
    <s v="2025"/>
    <s v="Ekart"/>
    <x v="7"/>
    <x v="2"/>
    <x v="1"/>
    <s v="India"/>
    <n v="1"/>
    <n v="600"/>
    <n v="600"/>
    <n v="250"/>
    <n v="350"/>
    <n v="350"/>
    <n v="1295.5999999999999"/>
    <n v="-695.59999999999991"/>
    <n v="-595.6"/>
    <n v="361"/>
    <n v="945.6"/>
    <x v="14"/>
    <n v="350"/>
    <s v="Nagpur Central Hub"/>
    <x v="1"/>
  </r>
  <r>
    <n v="103227"/>
    <x v="3219"/>
    <x v="1"/>
    <s v="2025"/>
    <s v="Xpressbees"/>
    <x v="7"/>
    <x v="0"/>
    <x v="1"/>
    <s v="India"/>
    <n v="90"/>
    <n v="1200"/>
    <n v="108000"/>
    <n v="400"/>
    <n v="107600"/>
    <n v="72000"/>
    <n v="73114.25"/>
    <n v="34885.75"/>
    <n v="106485.75"/>
    <n v="630"/>
    <n v="1114.25"/>
    <x v="15"/>
    <n v="800"/>
    <s v="Nagpur Central Hub"/>
    <x v="1"/>
  </r>
  <r>
    <n v="103228"/>
    <x v="3220"/>
    <x v="0"/>
    <s v="2025"/>
    <s v="Xpressbees"/>
    <x v="0"/>
    <x v="2"/>
    <x v="4"/>
    <s v="India"/>
    <n v="61"/>
    <n v="3200"/>
    <n v="195200"/>
    <n v="1200"/>
    <n v="194000"/>
    <n v="122000"/>
    <n v="123075.98"/>
    <n v="72124.02"/>
    <n v="192924.02"/>
    <n v="301"/>
    <n v="1075.98"/>
    <x v="0"/>
    <n v="2000"/>
    <s v="Kolkata Regional Hub"/>
    <x v="4"/>
  </r>
  <r>
    <n v="103229"/>
    <x v="3221"/>
    <x v="0"/>
    <s v="2025"/>
    <s v="Xpressbees"/>
    <x v="1"/>
    <x v="2"/>
    <x v="0"/>
    <s v="India"/>
    <n v="1"/>
    <n v="45000"/>
    <n v="45000"/>
    <n v="13000"/>
    <n v="32000"/>
    <n v="32000"/>
    <n v="32443.66"/>
    <n v="12556.34"/>
    <n v="31556.34"/>
    <n v="1179"/>
    <n v="443.66"/>
    <x v="2"/>
    <n v="32000"/>
    <s v="Bengaluru Regional Hub"/>
    <x v="0"/>
  </r>
  <r>
    <n v="103230"/>
    <x v="3222"/>
    <x v="7"/>
    <s v="2025"/>
    <s v="FedEx"/>
    <x v="5"/>
    <x v="0"/>
    <x v="0"/>
    <s v="India"/>
    <n v="73"/>
    <n v="2800"/>
    <n v="204400"/>
    <n v="1300"/>
    <n v="203100"/>
    <n v="109500"/>
    <n v="110434.6"/>
    <n v="93965.4"/>
    <n v="202165.4"/>
    <n v="838"/>
    <n v="934.6"/>
    <x v="18"/>
    <n v="1500"/>
    <s v="Bengaluru Regional Hub"/>
    <x v="0"/>
  </r>
  <r>
    <n v="103231"/>
    <x v="3223"/>
    <x v="1"/>
    <s v="2025"/>
    <s v="Delhivery"/>
    <x v="4"/>
    <x v="2"/>
    <x v="3"/>
    <s v="India"/>
    <n v="90"/>
    <n v="5500"/>
    <n v="495000"/>
    <n v="2000"/>
    <n v="493000"/>
    <n v="315000"/>
    <n v="315729.88"/>
    <n v="179270.12"/>
    <n v="492270.12"/>
    <n v="341"/>
    <n v="729.88"/>
    <x v="5"/>
    <n v="3500"/>
    <s v="Delhi NCR Mega Hub"/>
    <x v="3"/>
  </r>
  <r>
    <n v="103232"/>
    <x v="3224"/>
    <x v="6"/>
    <s v="2025"/>
    <s v="Amazon Logistics"/>
    <x v="5"/>
    <x v="0"/>
    <x v="1"/>
    <s v="India"/>
    <n v="18"/>
    <n v="1800"/>
    <n v="32400"/>
    <n v="900"/>
    <n v="31500"/>
    <n v="16200"/>
    <n v="16674.68"/>
    <n v="15725.32"/>
    <n v="31025.32"/>
    <n v="964"/>
    <n v="474.68"/>
    <x v="9"/>
    <n v="900"/>
    <s v="Nagpur Central Hub"/>
    <x v="1"/>
  </r>
  <r>
    <n v="103233"/>
    <x v="3225"/>
    <x v="10"/>
    <s v="2025"/>
    <s v="DHL"/>
    <x v="0"/>
    <x v="2"/>
    <x v="3"/>
    <s v="India"/>
    <n v="81"/>
    <n v="3200"/>
    <n v="259200"/>
    <n v="1200"/>
    <n v="258000"/>
    <n v="162000"/>
    <n v="163124.01"/>
    <n v="96075.989999999991"/>
    <n v="256875.99"/>
    <n v="585"/>
    <n v="1124.01"/>
    <x v="0"/>
    <n v="2000"/>
    <s v="Delhi NCR Mega Hub"/>
    <x v="3"/>
  </r>
  <r>
    <n v="103234"/>
    <x v="3226"/>
    <x v="7"/>
    <s v="2025"/>
    <s v="Ecom Express"/>
    <x v="7"/>
    <x v="2"/>
    <x v="1"/>
    <s v="India"/>
    <n v="38"/>
    <n v="600"/>
    <n v="22800"/>
    <n v="250"/>
    <n v="22550"/>
    <n v="13300"/>
    <n v="13634.5"/>
    <n v="9165.5"/>
    <n v="22215.5"/>
    <n v="514"/>
    <n v="334.5"/>
    <x v="14"/>
    <n v="350"/>
    <s v="Nagpur Central Hub"/>
    <x v="1"/>
  </r>
  <r>
    <n v="103235"/>
    <x v="3227"/>
    <x v="1"/>
    <s v="2025"/>
    <s v="DHL"/>
    <x v="5"/>
    <x v="0"/>
    <x v="4"/>
    <s v="India"/>
    <n v="63"/>
    <n v="1800"/>
    <n v="113400"/>
    <n v="900"/>
    <n v="112500"/>
    <n v="56700"/>
    <n v="57268.76"/>
    <n v="56131.24"/>
    <n v="111931.24"/>
    <n v="549"/>
    <n v="568.76"/>
    <x v="9"/>
    <n v="900"/>
    <s v="Kolkata Regional Hub"/>
    <x v="4"/>
  </r>
  <r>
    <n v="103236"/>
    <x v="3228"/>
    <x v="8"/>
    <s v="2025"/>
    <s v="FedEx"/>
    <x v="6"/>
    <x v="0"/>
    <x v="4"/>
    <s v="India"/>
    <n v="89"/>
    <n v="15000"/>
    <n v="1335000"/>
    <n v="5500"/>
    <n v="1329500"/>
    <n v="845500"/>
    <n v="845888.68"/>
    <n v="489111.31999999995"/>
    <n v="1329111.32"/>
    <n v="316"/>
    <n v="388.68"/>
    <x v="11"/>
    <n v="9500"/>
    <s v="Kolkata Regional Hub"/>
    <x v="4"/>
  </r>
  <r>
    <n v="103237"/>
    <x v="3229"/>
    <x v="9"/>
    <s v="2025"/>
    <s v="DHL"/>
    <x v="5"/>
    <x v="1"/>
    <x v="2"/>
    <s v="India"/>
    <n v="92"/>
    <n v="1800"/>
    <n v="165600"/>
    <n v="900"/>
    <n v="164700"/>
    <n v="82800"/>
    <n v="83051.77"/>
    <n v="82548.23"/>
    <n v="164448.23000000001"/>
    <n v="433"/>
    <n v="251.77"/>
    <x v="9"/>
    <n v="900"/>
    <s v="Mumbai Mega Hub"/>
    <x v="2"/>
  </r>
  <r>
    <n v="103238"/>
    <x v="3230"/>
    <x v="6"/>
    <s v="2025"/>
    <s v="Ekart"/>
    <x v="0"/>
    <x v="0"/>
    <x v="2"/>
    <s v="India"/>
    <n v="11"/>
    <n v="6500"/>
    <n v="71500"/>
    <n v="2300"/>
    <n v="69200"/>
    <n v="46200"/>
    <n v="46490.15"/>
    <n v="25009.85"/>
    <n v="68909.850000000006"/>
    <n v="987"/>
    <n v="290.14999999999998"/>
    <x v="1"/>
    <n v="4200"/>
    <s v="Mumbai Mega Hub"/>
    <x v="2"/>
  </r>
  <r>
    <n v="103239"/>
    <x v="3231"/>
    <x v="4"/>
    <s v="2025"/>
    <s v="Ecom Express"/>
    <x v="2"/>
    <x v="0"/>
    <x v="1"/>
    <s v="India"/>
    <n v="26"/>
    <n v="450"/>
    <n v="11700"/>
    <n v="250"/>
    <n v="11450"/>
    <n v="5200"/>
    <n v="5473.44"/>
    <n v="6226.56"/>
    <n v="11176.56"/>
    <n v="1094"/>
    <n v="273.44"/>
    <x v="3"/>
    <n v="200"/>
    <s v="Nagpur Central Hub"/>
    <x v="1"/>
  </r>
  <r>
    <n v="103240"/>
    <x v="3232"/>
    <x v="11"/>
    <s v="2025"/>
    <s v="Amazon Logistics"/>
    <x v="2"/>
    <x v="2"/>
    <x v="4"/>
    <s v="India"/>
    <n v="87"/>
    <n v="450"/>
    <n v="39150"/>
    <n v="250"/>
    <n v="38900"/>
    <n v="17400"/>
    <n v="17919.18"/>
    <n v="21230.82"/>
    <n v="38380.82"/>
    <n v="341"/>
    <n v="519.17999999999995"/>
    <x v="3"/>
    <n v="200"/>
    <s v="Kolkata Regional Hub"/>
    <x v="4"/>
  </r>
  <r>
    <n v="103241"/>
    <x v="3233"/>
    <x v="10"/>
    <s v="2025"/>
    <s v="Ecom Express"/>
    <x v="5"/>
    <x v="1"/>
    <x v="0"/>
    <s v="India"/>
    <n v="87"/>
    <n v="2800"/>
    <n v="243600"/>
    <n v="1300"/>
    <n v="242300"/>
    <n v="130500"/>
    <n v="131488.57999999999"/>
    <n v="112111.42000000001"/>
    <n v="241311.42"/>
    <n v="526"/>
    <n v="988.58"/>
    <x v="18"/>
    <n v="1500"/>
    <s v="Bengaluru Regional Hub"/>
    <x v="0"/>
  </r>
  <r>
    <n v="103242"/>
    <x v="3234"/>
    <x v="4"/>
    <s v="2025"/>
    <s v="Shadowfax"/>
    <x v="2"/>
    <x v="2"/>
    <x v="0"/>
    <s v="India"/>
    <n v="65"/>
    <n v="2500"/>
    <n v="162500"/>
    <n v="1000"/>
    <n v="161500"/>
    <n v="97500"/>
    <n v="98939.32"/>
    <n v="63560.679999999993"/>
    <n v="160060.68"/>
    <n v="1132"/>
    <n v="1439.32"/>
    <x v="12"/>
    <n v="1500"/>
    <s v="Bengaluru Regional Hub"/>
    <x v="0"/>
  </r>
  <r>
    <n v="103243"/>
    <x v="3235"/>
    <x v="6"/>
    <s v="2025"/>
    <s v="DHL"/>
    <x v="1"/>
    <x v="0"/>
    <x v="4"/>
    <s v="India"/>
    <n v="54"/>
    <n v="25000"/>
    <n v="1350000"/>
    <n v="7000"/>
    <n v="1343000"/>
    <n v="972000"/>
    <n v="975083.89"/>
    <n v="374916.11"/>
    <n v="1339916.1100000001"/>
    <n v="889"/>
    <n v="3083.89"/>
    <x v="17"/>
    <n v="18000"/>
    <s v="Kolkata Regional Hub"/>
    <x v="4"/>
  </r>
  <r>
    <n v="103244"/>
    <x v="3236"/>
    <x v="11"/>
    <s v="2025"/>
    <s v="Xpressbees"/>
    <x v="3"/>
    <x v="1"/>
    <x v="1"/>
    <s v="India"/>
    <n v="6"/>
    <n v="8500"/>
    <n v="51000"/>
    <n v="3000"/>
    <n v="48000"/>
    <n v="33000"/>
    <n v="33468.120000000003"/>
    <n v="17531.879999999997"/>
    <n v="47531.88"/>
    <n v="478"/>
    <n v="468.12"/>
    <x v="8"/>
    <n v="5500"/>
    <s v="Nagpur Central Hub"/>
    <x v="1"/>
  </r>
  <r>
    <n v="103245"/>
    <x v="3237"/>
    <x v="1"/>
    <s v="2025"/>
    <s v="FedEx"/>
    <x v="0"/>
    <x v="1"/>
    <x v="4"/>
    <s v="India"/>
    <n v="86"/>
    <n v="6500"/>
    <n v="559000"/>
    <n v="2300"/>
    <n v="556700"/>
    <n v="361200"/>
    <n v="362283.62"/>
    <n v="196716.38"/>
    <n v="555616.38"/>
    <n v="1086"/>
    <n v="1083.6199999999999"/>
    <x v="1"/>
    <n v="4200"/>
    <s v="Kolkata Regional Hub"/>
    <x v="4"/>
  </r>
  <r>
    <n v="103246"/>
    <x v="3238"/>
    <x v="3"/>
    <s v="2025"/>
    <s v="DHL"/>
    <x v="7"/>
    <x v="1"/>
    <x v="4"/>
    <s v="India"/>
    <n v="11"/>
    <n v="1200"/>
    <n v="13200"/>
    <n v="400"/>
    <n v="12800"/>
    <n v="8800"/>
    <n v="9201.99"/>
    <n v="3998.01"/>
    <n v="12398.01"/>
    <n v="1020"/>
    <n v="401.99"/>
    <x v="15"/>
    <n v="800"/>
    <s v="Kolkata Regional Hub"/>
    <x v="4"/>
  </r>
  <r>
    <n v="103247"/>
    <x v="3239"/>
    <x v="10"/>
    <s v="2025"/>
    <s v="Xpressbees"/>
    <x v="5"/>
    <x v="2"/>
    <x v="2"/>
    <s v="India"/>
    <n v="86"/>
    <n v="1800"/>
    <n v="154800"/>
    <n v="900"/>
    <n v="153900"/>
    <n v="77400"/>
    <n v="78123.34"/>
    <n v="76676.66"/>
    <n v="153176.66"/>
    <n v="342"/>
    <n v="723.34"/>
    <x v="9"/>
    <n v="900"/>
    <s v="Mumbai Mega Hub"/>
    <x v="2"/>
  </r>
  <r>
    <n v="103248"/>
    <x v="3240"/>
    <x v="1"/>
    <s v="2025"/>
    <s v="Amazon Logistics"/>
    <x v="1"/>
    <x v="1"/>
    <x v="3"/>
    <s v="India"/>
    <n v="23"/>
    <n v="3500"/>
    <n v="80500"/>
    <n v="1300"/>
    <n v="79200"/>
    <n v="50600"/>
    <n v="51242.78"/>
    <n v="29257.22"/>
    <n v="78557.22"/>
    <n v="764"/>
    <n v="642.78"/>
    <x v="16"/>
    <n v="2200"/>
    <s v="Delhi NCR Mega Hub"/>
    <x v="3"/>
  </r>
  <r>
    <n v="103249"/>
    <x v="3241"/>
    <x v="2"/>
    <s v="2025"/>
    <s v="Ecom Express"/>
    <x v="3"/>
    <x v="1"/>
    <x v="1"/>
    <s v="India"/>
    <n v="54"/>
    <n v="8500"/>
    <n v="459000"/>
    <n v="3000"/>
    <n v="456000"/>
    <n v="297000"/>
    <n v="299115.90000000002"/>
    <n v="159884.09999999998"/>
    <n v="453884.1"/>
    <n v="1197"/>
    <n v="2115.9"/>
    <x v="8"/>
    <n v="5500"/>
    <s v="Nagpur Central Hub"/>
    <x v="1"/>
  </r>
  <r>
    <n v="103250"/>
    <x v="3242"/>
    <x v="4"/>
    <s v="2025"/>
    <s v="Amazon Logistics"/>
    <x v="0"/>
    <x v="0"/>
    <x v="4"/>
    <s v="India"/>
    <n v="65"/>
    <n v="3200"/>
    <n v="208000"/>
    <n v="1200"/>
    <n v="206800"/>
    <n v="130000"/>
    <n v="130604.05"/>
    <n v="77395.95"/>
    <n v="206195.95"/>
    <n v="689"/>
    <n v="604.04999999999995"/>
    <x v="0"/>
    <n v="2000"/>
    <s v="Kolkata Regional Hub"/>
    <x v="4"/>
  </r>
  <r>
    <n v="103251"/>
    <x v="3243"/>
    <x v="8"/>
    <s v="2025"/>
    <s v="DHL"/>
    <x v="0"/>
    <x v="0"/>
    <x v="1"/>
    <s v="India"/>
    <n v="16"/>
    <n v="6500"/>
    <n v="104000"/>
    <n v="2300"/>
    <n v="101700"/>
    <n v="67200"/>
    <n v="67819.02"/>
    <n v="36180.979999999996"/>
    <n v="101080.98"/>
    <n v="918"/>
    <n v="619.02"/>
    <x v="1"/>
    <n v="4200"/>
    <s v="Nagpur Central Hub"/>
    <x v="1"/>
  </r>
  <r>
    <n v="103252"/>
    <x v="3244"/>
    <x v="0"/>
    <s v="2025"/>
    <s v="Delhivery"/>
    <x v="2"/>
    <x v="0"/>
    <x v="1"/>
    <s v="India"/>
    <n v="57"/>
    <n v="450"/>
    <n v="25650"/>
    <n v="250"/>
    <n v="25400"/>
    <n v="11400"/>
    <n v="12121.38"/>
    <n v="13528.62"/>
    <n v="24678.62"/>
    <n v="727"/>
    <n v="721.38"/>
    <x v="3"/>
    <n v="200"/>
    <s v="Nagpur Central Hub"/>
    <x v="1"/>
  </r>
  <r>
    <n v="103253"/>
    <x v="3245"/>
    <x v="1"/>
    <s v="2025"/>
    <s v="Ecom Express"/>
    <x v="5"/>
    <x v="0"/>
    <x v="2"/>
    <s v="India"/>
    <n v="87"/>
    <n v="1800"/>
    <n v="156600"/>
    <n v="900"/>
    <n v="155700"/>
    <n v="78300"/>
    <n v="78831.95"/>
    <n v="77768.05"/>
    <n v="155168.04999999999"/>
    <n v="342"/>
    <n v="531.95000000000005"/>
    <x v="9"/>
    <n v="900"/>
    <s v="Mumbai Mega Hub"/>
    <x v="2"/>
  </r>
  <r>
    <n v="103254"/>
    <x v="3246"/>
    <x v="8"/>
    <s v="2025"/>
    <s v="Delhivery"/>
    <x v="4"/>
    <x v="1"/>
    <x v="4"/>
    <s v="India"/>
    <n v="51"/>
    <n v="1500"/>
    <n v="76500"/>
    <n v="700"/>
    <n v="75800"/>
    <n v="40800"/>
    <n v="41179.89"/>
    <n v="35320.11"/>
    <n v="75420.11"/>
    <n v="994"/>
    <n v="379.89"/>
    <x v="10"/>
    <n v="800"/>
    <s v="Kolkata Regional Hub"/>
    <x v="4"/>
  </r>
  <r>
    <n v="103255"/>
    <x v="3247"/>
    <x v="7"/>
    <s v="2025"/>
    <s v="FedEx"/>
    <x v="0"/>
    <x v="2"/>
    <x v="3"/>
    <s v="India"/>
    <n v="54"/>
    <n v="3200"/>
    <n v="172800"/>
    <n v="1200"/>
    <n v="171600"/>
    <n v="108000"/>
    <n v="108687.03999999999"/>
    <n v="64112.960000000006"/>
    <n v="170912.96"/>
    <n v="910"/>
    <n v="687.04"/>
    <x v="0"/>
    <n v="2000"/>
    <s v="Delhi NCR Mega Hub"/>
    <x v="3"/>
  </r>
  <r>
    <n v="103256"/>
    <x v="3248"/>
    <x v="2"/>
    <s v="2025"/>
    <s v="Ecom Express"/>
    <x v="0"/>
    <x v="0"/>
    <x v="3"/>
    <s v="India"/>
    <n v="29"/>
    <n v="3200"/>
    <n v="92800"/>
    <n v="1200"/>
    <n v="91600"/>
    <n v="58000"/>
    <n v="58959.92"/>
    <n v="33840.080000000002"/>
    <n v="90640.08"/>
    <n v="636"/>
    <n v="959.92"/>
    <x v="0"/>
    <n v="2000"/>
    <s v="Delhi NCR Mega Hub"/>
    <x v="3"/>
  </r>
  <r>
    <n v="103257"/>
    <x v="3249"/>
    <x v="1"/>
    <s v="2025"/>
    <s v="Ekart"/>
    <x v="0"/>
    <x v="2"/>
    <x v="0"/>
    <s v="India"/>
    <n v="35"/>
    <n v="6500"/>
    <n v="227500"/>
    <n v="2300"/>
    <n v="225200"/>
    <n v="147000"/>
    <n v="147399.26"/>
    <n v="80100.739999999991"/>
    <n v="224800.74"/>
    <n v="351"/>
    <n v="399.26"/>
    <x v="1"/>
    <n v="4200"/>
    <s v="Bengaluru Regional Hub"/>
    <x v="0"/>
  </r>
  <r>
    <n v="103258"/>
    <x v="3250"/>
    <x v="11"/>
    <s v="2025"/>
    <s v="Ekart"/>
    <x v="5"/>
    <x v="0"/>
    <x v="4"/>
    <s v="India"/>
    <n v="23"/>
    <n v="4500"/>
    <n v="103500"/>
    <n v="2000"/>
    <n v="101500"/>
    <n v="57500"/>
    <n v="58478.39"/>
    <n v="45021.61"/>
    <n v="100521.61"/>
    <n v="865"/>
    <n v="978.39"/>
    <x v="6"/>
    <n v="2500"/>
    <s v="Kolkata Regional Hub"/>
    <x v="4"/>
  </r>
  <r>
    <n v="103259"/>
    <x v="3251"/>
    <x v="8"/>
    <s v="2025"/>
    <s v="DHL"/>
    <x v="7"/>
    <x v="2"/>
    <x v="1"/>
    <s v="India"/>
    <n v="97"/>
    <n v="850"/>
    <n v="82450"/>
    <n v="300"/>
    <n v="82150"/>
    <n v="53350"/>
    <n v="53714.080000000002"/>
    <n v="28735.919999999998"/>
    <n v="81785.919999999998"/>
    <n v="875"/>
    <n v="364.08"/>
    <x v="13"/>
    <n v="550"/>
    <s v="Nagpur Central Hub"/>
    <x v="1"/>
  </r>
  <r>
    <n v="103260"/>
    <x v="3252"/>
    <x v="11"/>
    <s v="2025"/>
    <s v="Ecom Express"/>
    <x v="7"/>
    <x v="1"/>
    <x v="0"/>
    <s v="India"/>
    <n v="38"/>
    <n v="850"/>
    <n v="32300"/>
    <n v="300"/>
    <n v="32000"/>
    <n v="20900"/>
    <n v="21870.560000000001"/>
    <n v="10429.439999999999"/>
    <n v="31029.439999999999"/>
    <n v="673"/>
    <n v="970.56"/>
    <x v="13"/>
    <n v="550"/>
    <s v="Bengaluru Regional Hub"/>
    <x v="0"/>
  </r>
  <r>
    <n v="103261"/>
    <x v="3253"/>
    <x v="5"/>
    <s v="2025"/>
    <s v="Ecom Express"/>
    <x v="3"/>
    <x v="2"/>
    <x v="0"/>
    <s v="India"/>
    <n v="81"/>
    <n v="8500"/>
    <n v="688500"/>
    <n v="3000"/>
    <n v="685500"/>
    <n v="445500"/>
    <n v="446703.44"/>
    <n v="241796.56"/>
    <n v="684296.56"/>
    <n v="912"/>
    <n v="1203.44"/>
    <x v="8"/>
    <n v="5500"/>
    <s v="Bengaluru Regional Hub"/>
    <x v="0"/>
  </r>
  <r>
    <n v="103262"/>
    <x v="3254"/>
    <x v="1"/>
    <s v="2025"/>
    <s v="Amazon Logistics"/>
    <x v="3"/>
    <x v="0"/>
    <x v="0"/>
    <s v="India"/>
    <n v="80"/>
    <n v="12000"/>
    <n v="960000"/>
    <n v="4000"/>
    <n v="956000"/>
    <n v="640000"/>
    <n v="640518.69999999995"/>
    <n v="319481.30000000005"/>
    <n v="955481.3"/>
    <n v="459"/>
    <n v="518.70000000000005"/>
    <x v="4"/>
    <n v="8000"/>
    <s v="Bengaluru Regional Hub"/>
    <x v="0"/>
  </r>
  <r>
    <n v="103263"/>
    <x v="3255"/>
    <x v="10"/>
    <s v="2025"/>
    <s v="FedEx"/>
    <x v="6"/>
    <x v="2"/>
    <x v="2"/>
    <s v="India"/>
    <n v="31"/>
    <n v="15000"/>
    <n v="465000"/>
    <n v="5500"/>
    <n v="459500"/>
    <n v="294500"/>
    <n v="295380.90999999997"/>
    <n v="169619.09000000003"/>
    <n v="458619.09"/>
    <n v="670"/>
    <n v="880.91"/>
    <x v="11"/>
    <n v="9500"/>
    <s v="Mumbai Mega Hub"/>
    <x v="2"/>
  </r>
  <r>
    <n v="103264"/>
    <x v="3256"/>
    <x v="8"/>
    <s v="2025"/>
    <s v="FedEx"/>
    <x v="3"/>
    <x v="0"/>
    <x v="4"/>
    <s v="India"/>
    <n v="83"/>
    <n v="12000"/>
    <n v="996000"/>
    <n v="4000"/>
    <n v="992000"/>
    <n v="664000"/>
    <n v="664718.19999999995"/>
    <n v="331281.80000000005"/>
    <n v="991281.8"/>
    <n v="1034"/>
    <n v="718.2"/>
    <x v="4"/>
    <n v="8000"/>
    <s v="Kolkata Regional Hub"/>
    <x v="4"/>
  </r>
  <r>
    <n v="103265"/>
    <x v="3257"/>
    <x v="11"/>
    <s v="2025"/>
    <s v="Amazon Logistics"/>
    <x v="7"/>
    <x v="1"/>
    <x v="3"/>
    <s v="India"/>
    <n v="62"/>
    <n v="600"/>
    <n v="37200"/>
    <n v="250"/>
    <n v="36950"/>
    <n v="21700"/>
    <n v="22798"/>
    <n v="14402"/>
    <n v="35852"/>
    <n v="384"/>
    <n v="1098"/>
    <x v="14"/>
    <n v="350"/>
    <s v="Delhi NCR Mega Hub"/>
    <x v="3"/>
  </r>
  <r>
    <n v="103266"/>
    <x v="3258"/>
    <x v="4"/>
    <s v="2025"/>
    <s v="Xpressbees"/>
    <x v="4"/>
    <x v="1"/>
    <x v="2"/>
    <s v="India"/>
    <n v="3"/>
    <n v="5500"/>
    <n v="16500"/>
    <n v="2000"/>
    <n v="14500"/>
    <n v="10500"/>
    <n v="11068.18"/>
    <n v="5431.82"/>
    <n v="13931.82"/>
    <n v="383"/>
    <n v="568.17999999999995"/>
    <x v="5"/>
    <n v="3500"/>
    <s v="Mumbai Mega Hub"/>
    <x v="2"/>
  </r>
  <r>
    <n v="103267"/>
    <x v="3259"/>
    <x v="11"/>
    <s v="2025"/>
    <s v="FedEx"/>
    <x v="1"/>
    <x v="1"/>
    <x v="0"/>
    <s v="India"/>
    <n v="55"/>
    <n v="45000"/>
    <n v="2475000"/>
    <n v="13000"/>
    <n v="2462000"/>
    <n v="1760000"/>
    <n v="1760225.77"/>
    <n v="714774.23"/>
    <n v="2461774.23"/>
    <n v="946"/>
    <n v="225.77"/>
    <x v="2"/>
    <n v="32000"/>
    <s v="Bengaluru Regional Hub"/>
    <x v="0"/>
  </r>
  <r>
    <n v="103268"/>
    <x v="3260"/>
    <x v="11"/>
    <s v="2025"/>
    <s v="Ecom Express"/>
    <x v="2"/>
    <x v="2"/>
    <x v="3"/>
    <s v="India"/>
    <n v="73"/>
    <n v="450"/>
    <n v="32850"/>
    <n v="250"/>
    <n v="32600"/>
    <n v="14600"/>
    <n v="15172.6"/>
    <n v="17677.400000000001"/>
    <n v="32027.4"/>
    <n v="394"/>
    <n v="572.6"/>
    <x v="3"/>
    <n v="200"/>
    <s v="Delhi NCR Mega Hub"/>
    <x v="3"/>
  </r>
  <r>
    <n v="103269"/>
    <x v="3261"/>
    <x v="4"/>
    <s v="2025"/>
    <s v="Ekart"/>
    <x v="4"/>
    <x v="0"/>
    <x v="0"/>
    <s v="India"/>
    <n v="1"/>
    <n v="1500"/>
    <n v="1500"/>
    <n v="700"/>
    <n v="800"/>
    <n v="800"/>
    <n v="1095.18"/>
    <n v="404.81999999999994"/>
    <n v="504.82"/>
    <n v="741"/>
    <n v="295.18"/>
    <x v="10"/>
    <n v="800"/>
    <s v="Bengaluru Regional Hub"/>
    <x v="0"/>
  </r>
  <r>
    <n v="103270"/>
    <x v="3262"/>
    <x v="2"/>
    <s v="2025"/>
    <s v="DHL"/>
    <x v="6"/>
    <x v="2"/>
    <x v="0"/>
    <s v="India"/>
    <n v="19"/>
    <n v="4500"/>
    <n v="85500"/>
    <n v="1700"/>
    <n v="83800"/>
    <n v="53200"/>
    <n v="55258.3"/>
    <n v="30241.699999999997"/>
    <n v="81741.7"/>
    <n v="461"/>
    <n v="2058.3000000000002"/>
    <x v="7"/>
    <n v="2800"/>
    <s v="Bengaluru Regional Hub"/>
    <x v="0"/>
  </r>
  <r>
    <n v="103271"/>
    <x v="3263"/>
    <x v="6"/>
    <s v="2025"/>
    <s v="Amazon Logistics"/>
    <x v="5"/>
    <x v="2"/>
    <x v="1"/>
    <s v="India"/>
    <n v="34"/>
    <n v="4500"/>
    <n v="153000"/>
    <n v="2000"/>
    <n v="151000"/>
    <n v="85000"/>
    <n v="87326.54"/>
    <n v="65673.460000000006"/>
    <n v="148673.46"/>
    <n v="379"/>
    <n v="2326.54"/>
    <x v="6"/>
    <n v="2500"/>
    <s v="Nagpur Central Hub"/>
    <x v="1"/>
  </r>
  <r>
    <n v="103272"/>
    <x v="3264"/>
    <x v="8"/>
    <s v="2025"/>
    <s v="Ekart"/>
    <x v="5"/>
    <x v="2"/>
    <x v="2"/>
    <s v="India"/>
    <n v="19"/>
    <n v="1800"/>
    <n v="34200"/>
    <n v="900"/>
    <n v="33300"/>
    <n v="17100"/>
    <n v="17652.98"/>
    <n v="16547.02"/>
    <n v="32747.02"/>
    <n v="547"/>
    <n v="552.98"/>
    <x v="9"/>
    <n v="900"/>
    <s v="Mumbai Mega Hub"/>
    <x v="2"/>
  </r>
  <r>
    <n v="103273"/>
    <x v="3265"/>
    <x v="6"/>
    <s v="2025"/>
    <s v="Xpressbees"/>
    <x v="2"/>
    <x v="0"/>
    <x v="4"/>
    <s v="India"/>
    <n v="66"/>
    <n v="450"/>
    <n v="29700"/>
    <n v="250"/>
    <n v="29450"/>
    <n v="13200"/>
    <n v="13896.08"/>
    <n v="15803.92"/>
    <n v="28753.919999999998"/>
    <n v="394"/>
    <n v="696.08"/>
    <x v="3"/>
    <n v="200"/>
    <s v="Kolkata Regional Hub"/>
    <x v="4"/>
  </r>
  <r>
    <n v="103274"/>
    <x v="3266"/>
    <x v="11"/>
    <s v="2025"/>
    <s v="Ecom Express"/>
    <x v="2"/>
    <x v="2"/>
    <x v="1"/>
    <s v="India"/>
    <n v="70"/>
    <n v="2500"/>
    <n v="175000"/>
    <n v="1000"/>
    <n v="174000"/>
    <n v="105000"/>
    <n v="105484.57"/>
    <n v="69515.429999999993"/>
    <n v="173515.43"/>
    <n v="987"/>
    <n v="484.57"/>
    <x v="12"/>
    <n v="1500"/>
    <s v="Nagpur Central Hub"/>
    <x v="1"/>
  </r>
  <r>
    <n v="103275"/>
    <x v="3267"/>
    <x v="11"/>
    <s v="2025"/>
    <s v="Delhivery"/>
    <x v="6"/>
    <x v="1"/>
    <x v="4"/>
    <s v="India"/>
    <n v="70"/>
    <n v="15000"/>
    <n v="1050000"/>
    <n v="5500"/>
    <n v="1044500"/>
    <n v="665000"/>
    <n v="665806.26"/>
    <n v="384193.74"/>
    <n v="1043693.74"/>
    <n v="877"/>
    <n v="806.26"/>
    <x v="11"/>
    <n v="9500"/>
    <s v="Kolkata Regional Hub"/>
    <x v="4"/>
  </r>
  <r>
    <n v="103276"/>
    <x v="3268"/>
    <x v="5"/>
    <s v="2025"/>
    <s v="Amazon Logistics"/>
    <x v="2"/>
    <x v="2"/>
    <x v="2"/>
    <s v="India"/>
    <n v="61"/>
    <n v="2500"/>
    <n v="152500"/>
    <n v="1000"/>
    <n v="151500"/>
    <n v="91500"/>
    <n v="92393.42"/>
    <n v="60106.58"/>
    <n v="150606.57999999999"/>
    <n v="990"/>
    <n v="893.42"/>
    <x v="12"/>
    <n v="1500"/>
    <s v="Mumbai Mega Hub"/>
    <x v="2"/>
  </r>
  <r>
    <n v="103277"/>
    <x v="3269"/>
    <x v="9"/>
    <s v="2025"/>
    <s v="Delhivery"/>
    <x v="0"/>
    <x v="0"/>
    <x v="1"/>
    <s v="India"/>
    <n v="50"/>
    <n v="6500"/>
    <n v="325000"/>
    <n v="2300"/>
    <n v="322700"/>
    <n v="210000"/>
    <n v="210792.02"/>
    <n v="114207.98000000001"/>
    <n v="321907.98"/>
    <n v="1163"/>
    <n v="792.02"/>
    <x v="1"/>
    <n v="4200"/>
    <s v="Nagpur Central Hub"/>
    <x v="1"/>
  </r>
  <r>
    <n v="103278"/>
    <x v="3270"/>
    <x v="0"/>
    <s v="2025"/>
    <s v="DHL"/>
    <x v="3"/>
    <x v="0"/>
    <x v="3"/>
    <s v="India"/>
    <n v="34"/>
    <n v="8500"/>
    <n v="289000"/>
    <n v="3000"/>
    <n v="286000"/>
    <n v="187000"/>
    <n v="187542.2"/>
    <n v="101457.79999999999"/>
    <n v="285457.8"/>
    <n v="865"/>
    <n v="542.20000000000005"/>
    <x v="8"/>
    <n v="5500"/>
    <s v="Delhi NCR Mega Hub"/>
    <x v="3"/>
  </r>
  <r>
    <n v="103279"/>
    <x v="3271"/>
    <x v="5"/>
    <s v="2025"/>
    <s v="Ecom Express"/>
    <x v="3"/>
    <x v="1"/>
    <x v="3"/>
    <s v="India"/>
    <n v="36"/>
    <n v="8500"/>
    <n v="306000"/>
    <n v="3000"/>
    <n v="303000"/>
    <n v="198000"/>
    <n v="198693.62"/>
    <n v="107306.38"/>
    <n v="302306.38"/>
    <n v="730"/>
    <n v="693.62"/>
    <x v="8"/>
    <n v="5500"/>
    <s v="Delhi NCR Mega Hub"/>
    <x v="3"/>
  </r>
  <r>
    <n v="103280"/>
    <x v="3272"/>
    <x v="8"/>
    <s v="2025"/>
    <s v="Amazon Logistics"/>
    <x v="1"/>
    <x v="0"/>
    <x v="0"/>
    <s v="India"/>
    <n v="13"/>
    <n v="45000"/>
    <n v="585000"/>
    <n v="13000"/>
    <n v="572000"/>
    <n v="416000"/>
    <n v="416458.53"/>
    <n v="168541.46999999997"/>
    <n v="571541.47"/>
    <n v="764"/>
    <n v="458.53"/>
    <x v="2"/>
    <n v="32000"/>
    <s v="Bengaluru Regional Hub"/>
    <x v="0"/>
  </r>
  <r>
    <n v="103281"/>
    <x v="3273"/>
    <x v="3"/>
    <s v="2025"/>
    <s v="Xpressbees"/>
    <x v="6"/>
    <x v="1"/>
    <x v="1"/>
    <s v="India"/>
    <n v="11"/>
    <n v="15000"/>
    <n v="165000"/>
    <n v="5500"/>
    <n v="159500"/>
    <n v="104500"/>
    <n v="105643.97"/>
    <n v="59356.03"/>
    <n v="158356.03"/>
    <n v="1112"/>
    <n v="1143.97"/>
    <x v="11"/>
    <n v="9500"/>
    <s v="Nagpur Central Hub"/>
    <x v="1"/>
  </r>
  <r>
    <n v="103282"/>
    <x v="3274"/>
    <x v="0"/>
    <s v="2025"/>
    <s v="Ecom Express"/>
    <x v="1"/>
    <x v="0"/>
    <x v="4"/>
    <s v="India"/>
    <n v="86"/>
    <n v="3500"/>
    <n v="301000"/>
    <n v="1300"/>
    <n v="299700"/>
    <n v="189200"/>
    <n v="189546.17"/>
    <n v="111453.82999999999"/>
    <n v="299353.83"/>
    <n v="719"/>
    <n v="346.17"/>
    <x v="16"/>
    <n v="2200"/>
    <s v="Kolkata Regional Hub"/>
    <x v="4"/>
  </r>
  <r>
    <n v="103283"/>
    <x v="3275"/>
    <x v="2"/>
    <s v="2025"/>
    <s v="DHL"/>
    <x v="7"/>
    <x v="2"/>
    <x v="2"/>
    <s v="India"/>
    <n v="49"/>
    <n v="850"/>
    <n v="41650"/>
    <n v="300"/>
    <n v="41350"/>
    <n v="26950"/>
    <n v="27403.96"/>
    <n v="14246.04"/>
    <n v="40896.04"/>
    <n v="626"/>
    <n v="453.96"/>
    <x v="13"/>
    <n v="550"/>
    <s v="Mumbai Mega Hub"/>
    <x v="2"/>
  </r>
  <r>
    <n v="103284"/>
    <x v="3276"/>
    <x v="7"/>
    <s v="2025"/>
    <s v="Amazon Logistics"/>
    <x v="5"/>
    <x v="2"/>
    <x v="2"/>
    <s v="India"/>
    <n v="9"/>
    <n v="1800"/>
    <n v="16200"/>
    <n v="900"/>
    <n v="15300"/>
    <n v="8100"/>
    <n v="8505.8799999999992"/>
    <n v="7694.1200000000008"/>
    <n v="14894.12"/>
    <n v="505"/>
    <n v="405.88"/>
    <x v="9"/>
    <n v="900"/>
    <s v="Mumbai Mega Hub"/>
    <x v="2"/>
  </r>
  <r>
    <n v="103285"/>
    <x v="3277"/>
    <x v="10"/>
    <s v="2025"/>
    <s v="Shadowfax"/>
    <x v="3"/>
    <x v="1"/>
    <x v="3"/>
    <s v="India"/>
    <n v="75"/>
    <n v="12000"/>
    <n v="900000"/>
    <n v="4000"/>
    <n v="896000"/>
    <n v="600000"/>
    <n v="600405.1"/>
    <n v="299594.90000000002"/>
    <n v="895594.9"/>
    <n v="609"/>
    <n v="405.1"/>
    <x v="4"/>
    <n v="8000"/>
    <s v="Delhi NCR Mega Hub"/>
    <x v="3"/>
  </r>
  <r>
    <n v="103286"/>
    <x v="3278"/>
    <x v="3"/>
    <s v="2025"/>
    <s v="Xpressbees"/>
    <x v="6"/>
    <x v="0"/>
    <x v="2"/>
    <s v="India"/>
    <n v="49"/>
    <n v="15000"/>
    <n v="735000"/>
    <n v="5500"/>
    <n v="729500"/>
    <n v="465500"/>
    <n v="467446.29"/>
    <n v="267553.71000000002"/>
    <n v="727553.71"/>
    <n v="842"/>
    <n v="1946.29"/>
    <x v="11"/>
    <n v="9500"/>
    <s v="Mumbai Mega Hub"/>
    <x v="2"/>
  </r>
  <r>
    <n v="103287"/>
    <x v="3279"/>
    <x v="0"/>
    <s v="2025"/>
    <s v="Ekart"/>
    <x v="3"/>
    <x v="1"/>
    <x v="2"/>
    <s v="India"/>
    <n v="58"/>
    <n v="8500"/>
    <n v="493000"/>
    <n v="3000"/>
    <n v="490000"/>
    <n v="319000"/>
    <n v="319590.44"/>
    <n v="173409.56"/>
    <n v="489409.56"/>
    <n v="532"/>
    <n v="590.44000000000005"/>
    <x v="8"/>
    <n v="5500"/>
    <s v="Mumbai Mega Hub"/>
    <x v="2"/>
  </r>
  <r>
    <n v="103288"/>
    <x v="3280"/>
    <x v="2"/>
    <s v="2025"/>
    <s v="Ecom Express"/>
    <x v="1"/>
    <x v="0"/>
    <x v="2"/>
    <s v="India"/>
    <n v="21"/>
    <n v="3500"/>
    <n v="73500"/>
    <n v="1300"/>
    <n v="72200"/>
    <n v="46200"/>
    <n v="46425.38"/>
    <n v="27074.620000000003"/>
    <n v="71974.62"/>
    <n v="1188"/>
    <n v="225.38"/>
    <x v="16"/>
    <n v="2200"/>
    <s v="Mumbai Mega Hub"/>
    <x v="2"/>
  </r>
  <r>
    <n v="103289"/>
    <x v="3281"/>
    <x v="5"/>
    <s v="2025"/>
    <s v="Shadowfax"/>
    <x v="0"/>
    <x v="1"/>
    <x v="2"/>
    <s v="India"/>
    <n v="77"/>
    <n v="6500"/>
    <n v="500500"/>
    <n v="2300"/>
    <n v="498200"/>
    <n v="323400"/>
    <n v="323889.28000000003"/>
    <n v="176610.71999999997"/>
    <n v="497710.72"/>
    <n v="586"/>
    <n v="489.28"/>
    <x v="1"/>
    <n v="4200"/>
    <s v="Mumbai Mega Hub"/>
    <x v="2"/>
  </r>
  <r>
    <n v="103290"/>
    <x v="3282"/>
    <x v="9"/>
    <s v="2025"/>
    <s v="Xpressbees"/>
    <x v="1"/>
    <x v="1"/>
    <x v="4"/>
    <s v="India"/>
    <n v="98"/>
    <n v="25000"/>
    <n v="2450000"/>
    <n v="7000"/>
    <n v="2443000"/>
    <n v="1764000"/>
    <n v="1764367.76"/>
    <n v="685632.24"/>
    <n v="2442632.2400000002"/>
    <n v="1117"/>
    <n v="367.76"/>
    <x v="17"/>
    <n v="18000"/>
    <s v="Kolkata Regional Hub"/>
    <x v="4"/>
  </r>
  <r>
    <n v="103291"/>
    <x v="3283"/>
    <x v="1"/>
    <s v="2025"/>
    <s v="Delhivery"/>
    <x v="5"/>
    <x v="0"/>
    <x v="2"/>
    <s v="India"/>
    <n v="46"/>
    <n v="4500"/>
    <n v="207000"/>
    <n v="2000"/>
    <n v="205000"/>
    <n v="115000"/>
    <n v="117145.94"/>
    <n v="89854.06"/>
    <n v="202854.06"/>
    <n v="1098"/>
    <n v="2145.94"/>
    <x v="6"/>
    <n v="2500"/>
    <s v="Mumbai Mega Hub"/>
    <x v="2"/>
  </r>
  <r>
    <n v="103292"/>
    <x v="3284"/>
    <x v="9"/>
    <s v="2025"/>
    <s v="Ecom Express"/>
    <x v="6"/>
    <x v="0"/>
    <x v="4"/>
    <s v="India"/>
    <n v="78"/>
    <n v="4500"/>
    <n v="351000"/>
    <n v="1700"/>
    <n v="349300"/>
    <n v="218400"/>
    <n v="219293.98"/>
    <n v="131706.01999999999"/>
    <n v="348406.02"/>
    <n v="790"/>
    <n v="893.98"/>
    <x v="7"/>
    <n v="2800"/>
    <s v="Kolkata Regional Hub"/>
    <x v="4"/>
  </r>
  <r>
    <n v="103293"/>
    <x v="3285"/>
    <x v="1"/>
    <s v="2025"/>
    <s v="DHL"/>
    <x v="0"/>
    <x v="2"/>
    <x v="0"/>
    <s v="India"/>
    <n v="36"/>
    <n v="3200"/>
    <n v="115200"/>
    <n v="1200"/>
    <n v="114000"/>
    <n v="72000"/>
    <n v="73212"/>
    <n v="41988"/>
    <n v="112788"/>
    <n v="323"/>
    <n v="1212"/>
    <x v="0"/>
    <n v="2000"/>
    <s v="Bengaluru Regional Hub"/>
    <x v="0"/>
  </r>
  <r>
    <n v="103294"/>
    <x v="3286"/>
    <x v="9"/>
    <s v="2025"/>
    <s v="FedEx"/>
    <x v="1"/>
    <x v="0"/>
    <x v="3"/>
    <s v="India"/>
    <n v="52"/>
    <n v="3500"/>
    <n v="182000"/>
    <n v="1300"/>
    <n v="180700"/>
    <n v="114400"/>
    <n v="114737.08"/>
    <n v="67262.92"/>
    <n v="180362.92"/>
    <n v="823"/>
    <n v="337.08"/>
    <x v="16"/>
    <n v="2200"/>
    <s v="Delhi NCR Mega Hub"/>
    <x v="3"/>
  </r>
  <r>
    <n v="103295"/>
    <x v="3287"/>
    <x v="7"/>
    <s v="2025"/>
    <s v="Delhivery"/>
    <x v="0"/>
    <x v="0"/>
    <x v="3"/>
    <s v="India"/>
    <n v="50"/>
    <n v="6500"/>
    <n v="325000"/>
    <n v="2300"/>
    <n v="322700"/>
    <n v="210000"/>
    <n v="210813.57"/>
    <n v="114186.43"/>
    <n v="321886.43"/>
    <n v="788"/>
    <n v="813.57"/>
    <x v="1"/>
    <n v="4200"/>
    <s v="Delhi NCR Mega Hub"/>
    <x v="3"/>
  </r>
  <r>
    <n v="103296"/>
    <x v="3288"/>
    <x v="9"/>
    <s v="2025"/>
    <s v="Blue Dart"/>
    <x v="1"/>
    <x v="0"/>
    <x v="2"/>
    <s v="India"/>
    <n v="71"/>
    <n v="25000"/>
    <n v="1775000"/>
    <n v="7000"/>
    <n v="1768000"/>
    <n v="1278000"/>
    <n v="1278912.1000000001"/>
    <n v="496087.89999999991"/>
    <n v="1767087.9"/>
    <n v="1145"/>
    <n v="912.1"/>
    <x v="17"/>
    <n v="18000"/>
    <s v="Mumbai Mega Hub"/>
    <x v="2"/>
  </r>
  <r>
    <n v="103297"/>
    <x v="3289"/>
    <x v="9"/>
    <s v="2025"/>
    <s v="Amazon Logistics"/>
    <x v="0"/>
    <x v="0"/>
    <x v="0"/>
    <s v="India"/>
    <n v="46"/>
    <n v="3200"/>
    <n v="147200"/>
    <n v="1200"/>
    <n v="146000"/>
    <n v="92000"/>
    <n v="92563.25"/>
    <n v="54636.75"/>
    <n v="145436.75"/>
    <n v="947"/>
    <n v="563.25"/>
    <x v="0"/>
    <n v="2000"/>
    <s v="Bengaluru Regional Hub"/>
    <x v="0"/>
  </r>
  <r>
    <n v="103298"/>
    <x v="3290"/>
    <x v="1"/>
    <s v="2025"/>
    <s v="Ekart"/>
    <x v="0"/>
    <x v="1"/>
    <x v="4"/>
    <s v="India"/>
    <n v="76"/>
    <n v="6500"/>
    <n v="494000"/>
    <n v="2300"/>
    <n v="491700"/>
    <n v="319200"/>
    <n v="320190.59999999998"/>
    <n v="173809.40000000002"/>
    <n v="490709.4"/>
    <n v="386"/>
    <n v="990.6"/>
    <x v="1"/>
    <n v="4200"/>
    <s v="Kolkata Regional Hub"/>
    <x v="4"/>
  </r>
  <r>
    <n v="103299"/>
    <x v="3291"/>
    <x v="1"/>
    <s v="2025"/>
    <s v="Xpressbees"/>
    <x v="4"/>
    <x v="0"/>
    <x v="3"/>
    <s v="India"/>
    <n v="77"/>
    <n v="5500"/>
    <n v="423500"/>
    <n v="2000"/>
    <n v="421500"/>
    <n v="269500"/>
    <n v="269876.46999999997"/>
    <n v="153623.53000000003"/>
    <n v="421123.53"/>
    <n v="874"/>
    <n v="376.47"/>
    <x v="5"/>
    <n v="3500"/>
    <s v="Delhi NCR Mega Hub"/>
    <x v="3"/>
  </r>
  <r>
    <n v="103300"/>
    <x v="3292"/>
    <x v="6"/>
    <s v="2025"/>
    <s v="Shadowfax"/>
    <x v="3"/>
    <x v="1"/>
    <x v="4"/>
    <s v="India"/>
    <n v="11"/>
    <n v="8500"/>
    <n v="93500"/>
    <n v="3000"/>
    <n v="90500"/>
    <n v="60500"/>
    <n v="61541.95"/>
    <n v="31958.050000000003"/>
    <n v="89458.05"/>
    <n v="956"/>
    <n v="1041.95"/>
    <x v="8"/>
    <n v="5500"/>
    <s v="Kolkata Regional Hub"/>
    <x v="4"/>
  </r>
  <r>
    <n v="103301"/>
    <x v="3293"/>
    <x v="8"/>
    <s v="2025"/>
    <s v="Shadowfax"/>
    <x v="7"/>
    <x v="2"/>
    <x v="3"/>
    <s v="India"/>
    <n v="61"/>
    <n v="850"/>
    <n v="51850"/>
    <n v="300"/>
    <n v="51550"/>
    <n v="33550"/>
    <n v="34327.4"/>
    <n v="17522.599999999999"/>
    <n v="50772.6"/>
    <n v="462"/>
    <n v="777.4"/>
    <x v="13"/>
    <n v="550"/>
    <s v="Delhi NCR Mega Hub"/>
    <x v="3"/>
  </r>
  <r>
    <n v="103302"/>
    <x v="3294"/>
    <x v="9"/>
    <s v="2025"/>
    <s v="FedEx"/>
    <x v="2"/>
    <x v="0"/>
    <x v="4"/>
    <s v="India"/>
    <n v="82"/>
    <n v="450"/>
    <n v="36900"/>
    <n v="250"/>
    <n v="36650"/>
    <n v="16400"/>
    <n v="17218.28"/>
    <n v="19681.72"/>
    <n v="35831.72"/>
    <n v="710"/>
    <n v="818.28"/>
    <x v="3"/>
    <n v="200"/>
    <s v="Kolkata Regional Hub"/>
    <x v="4"/>
  </r>
  <r>
    <n v="103303"/>
    <x v="3295"/>
    <x v="6"/>
    <s v="2025"/>
    <s v="Shadowfax"/>
    <x v="4"/>
    <x v="0"/>
    <x v="4"/>
    <s v="India"/>
    <n v="87"/>
    <n v="5500"/>
    <n v="478500"/>
    <n v="2000"/>
    <n v="476500"/>
    <n v="304500"/>
    <n v="305660.09999999998"/>
    <n v="172839.90000000002"/>
    <n v="475339.9"/>
    <n v="570"/>
    <n v="1160.0999999999999"/>
    <x v="5"/>
    <n v="3500"/>
    <s v="Kolkata Regional Hub"/>
    <x v="4"/>
  </r>
  <r>
    <n v="103304"/>
    <x v="3296"/>
    <x v="3"/>
    <s v="2025"/>
    <s v="Blue Dart"/>
    <x v="7"/>
    <x v="1"/>
    <x v="0"/>
    <s v="India"/>
    <n v="90"/>
    <n v="600"/>
    <n v="54000"/>
    <n v="250"/>
    <n v="53750"/>
    <n v="31500"/>
    <n v="32425.41"/>
    <n v="21574.59"/>
    <n v="52824.59"/>
    <n v="1053"/>
    <n v="925.41"/>
    <x v="14"/>
    <n v="350"/>
    <s v="Bengaluru Regional Hub"/>
    <x v="0"/>
  </r>
  <r>
    <n v="103305"/>
    <x v="492"/>
    <x v="6"/>
    <s v="2025"/>
    <s v="Ecom Express"/>
    <x v="4"/>
    <x v="2"/>
    <x v="4"/>
    <s v="India"/>
    <n v="51"/>
    <n v="1500"/>
    <n v="76500"/>
    <n v="700"/>
    <n v="75800"/>
    <n v="40800"/>
    <n v="41801.39"/>
    <n v="34698.61"/>
    <n v="74798.61"/>
    <n v="474"/>
    <n v="1001.39"/>
    <x v="10"/>
    <n v="800"/>
    <s v="Kolkata Regional Hub"/>
    <x v="4"/>
  </r>
  <r>
    <n v="103306"/>
    <x v="3297"/>
    <x v="7"/>
    <s v="2025"/>
    <s v="Ekart"/>
    <x v="6"/>
    <x v="1"/>
    <x v="3"/>
    <s v="India"/>
    <n v="98"/>
    <n v="4500"/>
    <n v="441000"/>
    <n v="1700"/>
    <n v="439300"/>
    <n v="274400"/>
    <n v="274799.99"/>
    <n v="166200.01"/>
    <n v="438900.01"/>
    <n v="968"/>
    <n v="399.99"/>
    <x v="7"/>
    <n v="2800"/>
    <s v="Delhi NCR Mega Hub"/>
    <x v="3"/>
  </r>
  <r>
    <n v="103307"/>
    <x v="3298"/>
    <x v="3"/>
    <s v="2025"/>
    <s v="Xpressbees"/>
    <x v="5"/>
    <x v="0"/>
    <x v="2"/>
    <s v="India"/>
    <n v="15"/>
    <n v="4500"/>
    <n v="67500"/>
    <n v="2000"/>
    <n v="65500"/>
    <n v="37500"/>
    <n v="38582.120000000003"/>
    <n v="28917.879999999997"/>
    <n v="64417.88"/>
    <n v="726"/>
    <n v="1082.1199999999999"/>
    <x v="6"/>
    <n v="2500"/>
    <s v="Mumbai Mega Hub"/>
    <x v="2"/>
  </r>
  <r>
    <n v="103308"/>
    <x v="3299"/>
    <x v="0"/>
    <s v="2025"/>
    <s v="Amazon Logistics"/>
    <x v="1"/>
    <x v="2"/>
    <x v="3"/>
    <s v="India"/>
    <n v="26"/>
    <n v="25000"/>
    <n v="650000"/>
    <n v="7000"/>
    <n v="643000"/>
    <n v="468000"/>
    <n v="468908.01"/>
    <n v="181091.99"/>
    <n v="642091.99"/>
    <n v="973"/>
    <n v="908.01"/>
    <x v="17"/>
    <n v="18000"/>
    <s v="Delhi NCR Mega Hub"/>
    <x v="3"/>
  </r>
  <r>
    <n v="103309"/>
    <x v="3300"/>
    <x v="7"/>
    <s v="2025"/>
    <s v="Shadowfax"/>
    <x v="3"/>
    <x v="2"/>
    <x v="4"/>
    <s v="India"/>
    <n v="87"/>
    <n v="8500"/>
    <n v="739500"/>
    <n v="3000"/>
    <n v="736500"/>
    <n v="478500"/>
    <n v="479020.01"/>
    <n v="260479.99"/>
    <n v="735979.99"/>
    <n v="987"/>
    <n v="520.01"/>
    <x v="8"/>
    <n v="5500"/>
    <s v="Kolkata Regional Hub"/>
    <x v="4"/>
  </r>
  <r>
    <n v="103310"/>
    <x v="3301"/>
    <x v="8"/>
    <s v="2025"/>
    <s v="Ekart"/>
    <x v="1"/>
    <x v="1"/>
    <x v="1"/>
    <s v="India"/>
    <n v="49"/>
    <n v="25000"/>
    <n v="1225000"/>
    <n v="7000"/>
    <n v="1218000"/>
    <n v="882000"/>
    <n v="882875.54"/>
    <n v="342124.45999999996"/>
    <n v="1217124.46"/>
    <n v="1068"/>
    <n v="875.54"/>
    <x v="17"/>
    <n v="18000"/>
    <s v="Nagpur Central Hub"/>
    <x v="1"/>
  </r>
  <r>
    <n v="103311"/>
    <x v="3302"/>
    <x v="7"/>
    <s v="2025"/>
    <s v="Amazon Logistics"/>
    <x v="2"/>
    <x v="2"/>
    <x v="0"/>
    <s v="India"/>
    <n v="92"/>
    <n v="2500"/>
    <n v="230000"/>
    <n v="1000"/>
    <n v="229000"/>
    <n v="138000"/>
    <n v="140744.14000000001"/>
    <n v="89255.859999999986"/>
    <n v="226255.86"/>
    <n v="781"/>
    <n v="2744.14"/>
    <x v="12"/>
    <n v="1500"/>
    <s v="Bengaluru Regional Hub"/>
    <x v="0"/>
  </r>
  <r>
    <n v="103312"/>
    <x v="3303"/>
    <x v="6"/>
    <s v="2025"/>
    <s v="Shadowfax"/>
    <x v="6"/>
    <x v="1"/>
    <x v="0"/>
    <s v="India"/>
    <n v="80"/>
    <n v="15000"/>
    <n v="1200000"/>
    <n v="5500"/>
    <n v="1194500"/>
    <n v="760000"/>
    <n v="760427.92"/>
    <n v="439572.07999999996"/>
    <n v="1194072.08"/>
    <n v="632"/>
    <n v="427.92"/>
    <x v="11"/>
    <n v="9500"/>
    <s v="Bengaluru Regional Hub"/>
    <x v="0"/>
  </r>
  <r>
    <n v="103313"/>
    <x v="3304"/>
    <x v="11"/>
    <s v="2025"/>
    <s v="Shadowfax"/>
    <x v="4"/>
    <x v="1"/>
    <x v="0"/>
    <s v="India"/>
    <n v="52"/>
    <n v="1500"/>
    <n v="78000"/>
    <n v="700"/>
    <n v="77300"/>
    <n v="41600"/>
    <n v="42764.3"/>
    <n v="35235.699999999997"/>
    <n v="76135.7"/>
    <n v="961"/>
    <n v="1164.3"/>
    <x v="10"/>
    <n v="800"/>
    <s v="Bengaluru Regional Hub"/>
    <x v="0"/>
  </r>
  <r>
    <n v="103314"/>
    <x v="3305"/>
    <x v="2"/>
    <s v="2025"/>
    <s v="Blue Dart"/>
    <x v="3"/>
    <x v="2"/>
    <x v="0"/>
    <s v="India"/>
    <n v="69"/>
    <n v="12000"/>
    <n v="828000"/>
    <n v="4000"/>
    <n v="824000"/>
    <n v="552000"/>
    <n v="552546.67000000004"/>
    <n v="275453.32999999996"/>
    <n v="823453.33"/>
    <n v="1013"/>
    <n v="546.66999999999996"/>
    <x v="4"/>
    <n v="8000"/>
    <s v="Bengaluru Regional Hub"/>
    <x v="0"/>
  </r>
  <r>
    <n v="103315"/>
    <x v="3306"/>
    <x v="10"/>
    <s v="2025"/>
    <s v="Ekart"/>
    <x v="2"/>
    <x v="1"/>
    <x v="4"/>
    <s v="India"/>
    <n v="35"/>
    <n v="450"/>
    <n v="15750"/>
    <n v="250"/>
    <n v="15500"/>
    <n v="7000"/>
    <n v="7376.8"/>
    <n v="8373.2000000000007"/>
    <n v="15123.2"/>
    <n v="1033"/>
    <n v="376.8"/>
    <x v="3"/>
    <n v="200"/>
    <s v="Kolkata Regional Hub"/>
    <x v="4"/>
  </r>
  <r>
    <n v="103316"/>
    <x v="3307"/>
    <x v="0"/>
    <s v="2025"/>
    <s v="Amazon Logistics"/>
    <x v="1"/>
    <x v="1"/>
    <x v="0"/>
    <s v="India"/>
    <n v="1"/>
    <n v="3500"/>
    <n v="3500"/>
    <n v="1300"/>
    <n v="2200"/>
    <n v="2200"/>
    <n v="2785.15"/>
    <n v="714.84999999999991"/>
    <n v="1614.85"/>
    <n v="600"/>
    <n v="585.15"/>
    <x v="16"/>
    <n v="2200"/>
    <s v="Bengaluru Regional Hub"/>
    <x v="0"/>
  </r>
  <r>
    <n v="103317"/>
    <x v="3308"/>
    <x v="4"/>
    <s v="2025"/>
    <s v="Ekart"/>
    <x v="2"/>
    <x v="2"/>
    <x v="2"/>
    <s v="India"/>
    <n v="86"/>
    <n v="2500"/>
    <n v="215000"/>
    <n v="1000"/>
    <n v="214000"/>
    <n v="129000"/>
    <n v="129274.7"/>
    <n v="85725.3"/>
    <n v="213725.3"/>
    <n v="1006"/>
    <n v="274.7"/>
    <x v="12"/>
    <n v="1500"/>
    <s v="Mumbai Mega Hub"/>
    <x v="2"/>
  </r>
  <r>
    <n v="103318"/>
    <x v="3309"/>
    <x v="8"/>
    <s v="2025"/>
    <s v="FedEx"/>
    <x v="5"/>
    <x v="0"/>
    <x v="2"/>
    <s v="India"/>
    <n v="29"/>
    <n v="2800"/>
    <n v="81200"/>
    <n v="1300"/>
    <n v="79900"/>
    <n v="43500"/>
    <n v="43774.43"/>
    <n v="37425.57"/>
    <n v="79625.570000000007"/>
    <n v="382"/>
    <n v="274.43"/>
    <x v="18"/>
    <n v="1500"/>
    <s v="Mumbai Mega Hub"/>
    <x v="2"/>
  </r>
  <r>
    <n v="103319"/>
    <x v="3310"/>
    <x v="8"/>
    <s v="2025"/>
    <s v="DHL"/>
    <x v="7"/>
    <x v="0"/>
    <x v="3"/>
    <s v="India"/>
    <n v="28"/>
    <n v="600"/>
    <n v="16800"/>
    <n v="250"/>
    <n v="16550"/>
    <n v="9800"/>
    <n v="11861.6"/>
    <n v="4938.3999999999996"/>
    <n v="14488.4"/>
    <n v="459"/>
    <n v="2061.6"/>
    <x v="14"/>
    <n v="350"/>
    <s v="Delhi NCR Mega Hub"/>
    <x v="3"/>
  </r>
  <r>
    <n v="103320"/>
    <x v="3311"/>
    <x v="2"/>
    <s v="2025"/>
    <s v="Ekart"/>
    <x v="3"/>
    <x v="1"/>
    <x v="4"/>
    <s v="India"/>
    <n v="14"/>
    <n v="8500"/>
    <n v="119000"/>
    <n v="3000"/>
    <n v="116000"/>
    <n v="77000"/>
    <n v="77310.53"/>
    <n v="41689.47"/>
    <n v="115689.47"/>
    <n v="508"/>
    <n v="310.52999999999997"/>
    <x v="8"/>
    <n v="5500"/>
    <s v="Kolkata Regional Hub"/>
    <x v="4"/>
  </r>
  <r>
    <n v="103321"/>
    <x v="3312"/>
    <x v="4"/>
    <s v="2025"/>
    <s v="DHL"/>
    <x v="6"/>
    <x v="1"/>
    <x v="4"/>
    <s v="India"/>
    <n v="45"/>
    <n v="15000"/>
    <n v="675000"/>
    <n v="5500"/>
    <n v="669500"/>
    <n v="427500"/>
    <n v="428127.75"/>
    <n v="246872.25"/>
    <n v="668872.25"/>
    <n v="475"/>
    <n v="627.75"/>
    <x v="11"/>
    <n v="9500"/>
    <s v="Kolkata Regional Hub"/>
    <x v="4"/>
  </r>
  <r>
    <n v="103322"/>
    <x v="3313"/>
    <x v="11"/>
    <s v="2025"/>
    <s v="Ekart"/>
    <x v="3"/>
    <x v="0"/>
    <x v="2"/>
    <s v="India"/>
    <n v="32"/>
    <n v="12000"/>
    <n v="384000"/>
    <n v="4000"/>
    <n v="380000"/>
    <n v="256000"/>
    <n v="256328.44"/>
    <n v="127671.56"/>
    <n v="379671.56"/>
    <n v="810"/>
    <n v="328.44"/>
    <x v="4"/>
    <n v="8000"/>
    <s v="Mumbai Mega Hub"/>
    <x v="2"/>
  </r>
  <r>
    <n v="103323"/>
    <x v="3314"/>
    <x v="0"/>
    <s v="2025"/>
    <s v="Delhivery"/>
    <x v="4"/>
    <x v="2"/>
    <x v="0"/>
    <s v="India"/>
    <n v="11"/>
    <n v="1500"/>
    <n v="16500"/>
    <n v="700"/>
    <n v="15800"/>
    <n v="8800"/>
    <n v="11371.380000000001"/>
    <n v="5128.619999999999"/>
    <n v="13228.619999999999"/>
    <n v="1154"/>
    <n v="2571.38"/>
    <x v="10"/>
    <n v="800"/>
    <s v="Bengaluru Regional Hub"/>
    <x v="0"/>
  </r>
  <r>
    <n v="103324"/>
    <x v="3315"/>
    <x v="4"/>
    <s v="2025"/>
    <s v="Ecom Express"/>
    <x v="0"/>
    <x v="2"/>
    <x v="0"/>
    <s v="India"/>
    <n v="80"/>
    <n v="3200"/>
    <n v="256000"/>
    <n v="1200"/>
    <n v="254800"/>
    <n v="160000"/>
    <n v="160609.78"/>
    <n v="95390.22"/>
    <n v="254190.22"/>
    <n v="1091"/>
    <n v="609.78"/>
    <x v="0"/>
    <n v="2000"/>
    <s v="Bengaluru Regional Hub"/>
    <x v="0"/>
  </r>
  <r>
    <n v="103325"/>
    <x v="3316"/>
    <x v="11"/>
    <s v="2025"/>
    <s v="Ekart"/>
    <x v="1"/>
    <x v="1"/>
    <x v="4"/>
    <s v="India"/>
    <n v="97"/>
    <n v="3500"/>
    <n v="339500"/>
    <n v="1300"/>
    <n v="338200"/>
    <n v="213400"/>
    <n v="215003.05"/>
    <n v="124496.95000000001"/>
    <n v="336596.95"/>
    <n v="884"/>
    <n v="1603.05"/>
    <x v="16"/>
    <n v="2200"/>
    <s v="Kolkata Regional Hub"/>
    <x v="4"/>
  </r>
  <r>
    <n v="103326"/>
    <x v="3317"/>
    <x v="5"/>
    <s v="2025"/>
    <s v="Xpressbees"/>
    <x v="4"/>
    <x v="0"/>
    <x v="2"/>
    <s v="India"/>
    <n v="7"/>
    <n v="5500"/>
    <n v="38500"/>
    <n v="2000"/>
    <n v="36500"/>
    <n v="24500"/>
    <n v="25228.1"/>
    <n v="13271.900000000001"/>
    <n v="35771.9"/>
    <n v="396"/>
    <n v="728.1"/>
    <x v="5"/>
    <n v="3500"/>
    <s v="Mumbai Mega Hub"/>
    <x v="2"/>
  </r>
  <r>
    <n v="103327"/>
    <x v="3318"/>
    <x v="2"/>
    <s v="2025"/>
    <s v="Xpressbees"/>
    <x v="6"/>
    <x v="2"/>
    <x v="1"/>
    <s v="India"/>
    <n v="23"/>
    <n v="15000"/>
    <n v="345000"/>
    <n v="5500"/>
    <n v="339500"/>
    <n v="218500"/>
    <n v="218799.34"/>
    <n v="126200.66"/>
    <n v="339200.66"/>
    <n v="395"/>
    <n v="299.33999999999997"/>
    <x v="11"/>
    <n v="9500"/>
    <s v="Nagpur Central Hub"/>
    <x v="1"/>
  </r>
  <r>
    <n v="103328"/>
    <x v="3319"/>
    <x v="3"/>
    <s v="2025"/>
    <s v="Delhivery"/>
    <x v="1"/>
    <x v="2"/>
    <x v="4"/>
    <s v="India"/>
    <n v="74"/>
    <n v="45000"/>
    <n v="3330000"/>
    <n v="13000"/>
    <n v="3317000"/>
    <n v="2368000"/>
    <n v="2370710.46"/>
    <n v="959289.54"/>
    <n v="3314289.54"/>
    <n v="1104"/>
    <n v="2710.46"/>
    <x v="2"/>
    <n v="32000"/>
    <s v="Kolkata Regional Hub"/>
    <x v="4"/>
  </r>
  <r>
    <n v="103329"/>
    <x v="3320"/>
    <x v="9"/>
    <s v="2025"/>
    <s v="Ecom Express"/>
    <x v="7"/>
    <x v="0"/>
    <x v="2"/>
    <s v="India"/>
    <n v="51"/>
    <n v="1200"/>
    <n v="61200"/>
    <n v="400"/>
    <n v="60800"/>
    <n v="40800"/>
    <n v="41250.879999999997"/>
    <n v="19949.120000000003"/>
    <n v="60349.120000000003"/>
    <n v="375"/>
    <n v="450.88"/>
    <x v="15"/>
    <n v="800"/>
    <s v="Mumbai Mega Hub"/>
    <x v="2"/>
  </r>
  <r>
    <n v="103330"/>
    <x v="3321"/>
    <x v="0"/>
    <s v="2025"/>
    <s v="Ekart"/>
    <x v="5"/>
    <x v="1"/>
    <x v="0"/>
    <s v="India"/>
    <n v="26"/>
    <n v="4500"/>
    <n v="117000"/>
    <n v="2000"/>
    <n v="115000"/>
    <n v="65000"/>
    <n v="65898.460000000006"/>
    <n v="51101.539999999994"/>
    <n v="114101.54"/>
    <n v="1077"/>
    <n v="898.46"/>
    <x v="6"/>
    <n v="2500"/>
    <s v="Bengaluru Regional Hub"/>
    <x v="0"/>
  </r>
  <r>
    <n v="103331"/>
    <x v="3322"/>
    <x v="5"/>
    <s v="2025"/>
    <s v="Ekart"/>
    <x v="6"/>
    <x v="2"/>
    <x v="4"/>
    <s v="India"/>
    <n v="50"/>
    <n v="4500"/>
    <n v="225000"/>
    <n v="1700"/>
    <n v="223300"/>
    <n v="140000"/>
    <n v="140822.57"/>
    <n v="84177.43"/>
    <n v="222477.43"/>
    <n v="375"/>
    <n v="822.57"/>
    <x v="7"/>
    <n v="2800"/>
    <s v="Kolkata Regional Hub"/>
    <x v="4"/>
  </r>
  <r>
    <n v="103332"/>
    <x v="3323"/>
    <x v="0"/>
    <s v="2025"/>
    <s v="Ecom Express"/>
    <x v="0"/>
    <x v="0"/>
    <x v="2"/>
    <s v="India"/>
    <n v="96"/>
    <n v="3200"/>
    <n v="307200"/>
    <n v="1200"/>
    <n v="306000"/>
    <n v="192000"/>
    <n v="193702.28"/>
    <n v="113497.72"/>
    <n v="304297.71999999997"/>
    <n v="492"/>
    <n v="1702.28"/>
    <x v="0"/>
    <n v="2000"/>
    <s v="Mumbai Mega Hub"/>
    <x v="2"/>
  </r>
  <r>
    <n v="103333"/>
    <x v="3324"/>
    <x v="9"/>
    <s v="2025"/>
    <s v="Delhivery"/>
    <x v="5"/>
    <x v="0"/>
    <x v="4"/>
    <s v="India"/>
    <n v="23"/>
    <n v="4500"/>
    <n v="103500"/>
    <n v="2000"/>
    <n v="101500"/>
    <n v="57500"/>
    <n v="60168.31"/>
    <n v="43331.69"/>
    <n v="98831.69"/>
    <n v="938"/>
    <n v="2668.31"/>
    <x v="6"/>
    <n v="2500"/>
    <s v="Kolkata Regional Hub"/>
    <x v="4"/>
  </r>
  <r>
    <n v="103334"/>
    <x v="3325"/>
    <x v="1"/>
    <s v="2025"/>
    <s v="FedEx"/>
    <x v="0"/>
    <x v="0"/>
    <x v="3"/>
    <s v="India"/>
    <n v="16"/>
    <n v="3200"/>
    <n v="51200"/>
    <n v="1200"/>
    <n v="50000"/>
    <n v="32000"/>
    <n v="34878.35"/>
    <n v="16321.650000000001"/>
    <n v="47121.65"/>
    <n v="792"/>
    <n v="2878.35"/>
    <x v="0"/>
    <n v="2000"/>
    <s v="Delhi NCR Mega Hub"/>
    <x v="3"/>
  </r>
  <r>
    <n v="103335"/>
    <x v="3326"/>
    <x v="10"/>
    <s v="2025"/>
    <s v="Ecom Express"/>
    <x v="2"/>
    <x v="0"/>
    <x v="3"/>
    <s v="India"/>
    <n v="23"/>
    <n v="2500"/>
    <n v="57500"/>
    <n v="1000"/>
    <n v="56500"/>
    <n v="34500"/>
    <n v="35079.14"/>
    <n v="22420.86"/>
    <n v="55920.86"/>
    <n v="449"/>
    <n v="579.14"/>
    <x v="12"/>
    <n v="1500"/>
    <s v="Delhi NCR Mega Hub"/>
    <x v="3"/>
  </r>
  <r>
    <n v="103336"/>
    <x v="3327"/>
    <x v="2"/>
    <s v="2025"/>
    <s v="Amazon Logistics"/>
    <x v="4"/>
    <x v="1"/>
    <x v="2"/>
    <s v="India"/>
    <n v="59"/>
    <n v="1500"/>
    <n v="88500"/>
    <n v="700"/>
    <n v="87800"/>
    <n v="47200"/>
    <n v="47794.41"/>
    <n v="40705.589999999997"/>
    <n v="87205.59"/>
    <n v="913"/>
    <n v="594.41"/>
    <x v="10"/>
    <n v="800"/>
    <s v="Mumbai Mega Hub"/>
    <x v="2"/>
  </r>
  <r>
    <n v="103337"/>
    <x v="3328"/>
    <x v="3"/>
    <s v="2025"/>
    <s v="Ecom Express"/>
    <x v="1"/>
    <x v="0"/>
    <x v="0"/>
    <s v="India"/>
    <n v="2"/>
    <n v="25000"/>
    <n v="50000"/>
    <n v="7000"/>
    <n v="43000"/>
    <n v="36000"/>
    <n v="36747.730000000003"/>
    <n v="13252.269999999997"/>
    <n v="42252.27"/>
    <n v="1003"/>
    <n v="747.73"/>
    <x v="17"/>
    <n v="18000"/>
    <s v="Bengaluru Regional Hub"/>
    <x v="0"/>
  </r>
  <r>
    <n v="103338"/>
    <x v="3329"/>
    <x v="2"/>
    <s v="2025"/>
    <s v="Ecom Express"/>
    <x v="7"/>
    <x v="0"/>
    <x v="1"/>
    <s v="India"/>
    <n v="92"/>
    <n v="850"/>
    <n v="78200"/>
    <n v="300"/>
    <n v="77900"/>
    <n v="50600"/>
    <n v="51540.36"/>
    <n v="26659.64"/>
    <n v="76959.64"/>
    <n v="868"/>
    <n v="940.36"/>
    <x v="13"/>
    <n v="550"/>
    <s v="Nagpur Central Hub"/>
    <x v="1"/>
  </r>
  <r>
    <n v="103339"/>
    <x v="3330"/>
    <x v="7"/>
    <s v="2025"/>
    <s v="Shadowfax"/>
    <x v="2"/>
    <x v="0"/>
    <x v="3"/>
    <s v="India"/>
    <n v="16"/>
    <n v="450"/>
    <n v="7200"/>
    <n v="250"/>
    <n v="6950"/>
    <n v="3200"/>
    <n v="4255.32"/>
    <n v="2944.6800000000003"/>
    <n v="5894.68"/>
    <n v="791"/>
    <n v="1055.32"/>
    <x v="3"/>
    <n v="200"/>
    <s v="Delhi NCR Mega Hub"/>
    <x v="3"/>
  </r>
  <r>
    <n v="103340"/>
    <x v="3331"/>
    <x v="8"/>
    <s v="2025"/>
    <s v="Shadowfax"/>
    <x v="2"/>
    <x v="0"/>
    <x v="0"/>
    <s v="India"/>
    <n v="76"/>
    <n v="450"/>
    <n v="34200"/>
    <n v="250"/>
    <n v="33950"/>
    <n v="15200"/>
    <n v="15856.83"/>
    <n v="18343.169999999998"/>
    <n v="33293.17"/>
    <n v="945"/>
    <n v="656.83"/>
    <x v="3"/>
    <n v="200"/>
    <s v="Bengaluru Regional Hub"/>
    <x v="0"/>
  </r>
  <r>
    <n v="103341"/>
    <x v="3332"/>
    <x v="8"/>
    <s v="2025"/>
    <s v="Blue Dart"/>
    <x v="1"/>
    <x v="2"/>
    <x v="0"/>
    <s v="India"/>
    <n v="13"/>
    <n v="3500"/>
    <n v="45500"/>
    <n v="1300"/>
    <n v="44200"/>
    <n v="28600"/>
    <n v="28976.74"/>
    <n v="16523.259999999998"/>
    <n v="43823.26"/>
    <n v="1023"/>
    <n v="376.74"/>
    <x v="16"/>
    <n v="2200"/>
    <s v="Bengaluru Regional Hub"/>
    <x v="0"/>
  </r>
  <r>
    <n v="103342"/>
    <x v="3333"/>
    <x v="10"/>
    <s v="2025"/>
    <s v="Delhivery"/>
    <x v="0"/>
    <x v="0"/>
    <x v="3"/>
    <s v="India"/>
    <n v="6"/>
    <n v="6500"/>
    <n v="39000"/>
    <n v="2300"/>
    <n v="36700"/>
    <n v="25200"/>
    <n v="26035.75"/>
    <n v="12964.25"/>
    <n v="35864.25"/>
    <n v="1190"/>
    <n v="835.75"/>
    <x v="1"/>
    <n v="4200"/>
    <s v="Delhi NCR Mega Hub"/>
    <x v="3"/>
  </r>
  <r>
    <n v="103343"/>
    <x v="1740"/>
    <x v="1"/>
    <s v="2025"/>
    <s v="FedEx"/>
    <x v="2"/>
    <x v="2"/>
    <x v="0"/>
    <s v="India"/>
    <n v="10"/>
    <n v="2500"/>
    <n v="25000"/>
    <n v="1000"/>
    <n v="24000"/>
    <n v="15000"/>
    <n v="15705"/>
    <n v="9295"/>
    <n v="23295"/>
    <n v="840"/>
    <n v="705"/>
    <x v="12"/>
    <n v="1500"/>
    <s v="Bengaluru Regional Hub"/>
    <x v="0"/>
  </r>
  <r>
    <n v="103344"/>
    <x v="3334"/>
    <x v="7"/>
    <s v="2025"/>
    <s v="Amazon Logistics"/>
    <x v="2"/>
    <x v="1"/>
    <x v="0"/>
    <s v="India"/>
    <n v="8"/>
    <n v="2500"/>
    <n v="20000"/>
    <n v="1000"/>
    <n v="19000"/>
    <n v="12000"/>
    <n v="12597.42"/>
    <n v="7402.58"/>
    <n v="18402.580000000002"/>
    <n v="749"/>
    <n v="597.41999999999996"/>
    <x v="12"/>
    <n v="1500"/>
    <s v="Bengaluru Regional Hub"/>
    <x v="0"/>
  </r>
  <r>
    <n v="103345"/>
    <x v="3335"/>
    <x v="3"/>
    <s v="2025"/>
    <s v="DHL"/>
    <x v="5"/>
    <x v="2"/>
    <x v="0"/>
    <s v="India"/>
    <n v="7"/>
    <n v="1800"/>
    <n v="12600"/>
    <n v="900"/>
    <n v="11700"/>
    <n v="6300"/>
    <n v="7173.42"/>
    <n v="5426.58"/>
    <n v="10826.58"/>
    <n v="889"/>
    <n v="873.42"/>
    <x v="9"/>
    <n v="900"/>
    <s v="Bengaluru Regional Hub"/>
    <x v="0"/>
  </r>
  <r>
    <n v="103346"/>
    <x v="3336"/>
    <x v="11"/>
    <s v="2025"/>
    <s v="Ekart"/>
    <x v="3"/>
    <x v="0"/>
    <x v="0"/>
    <s v="India"/>
    <n v="50"/>
    <n v="8500"/>
    <n v="425000"/>
    <n v="3000"/>
    <n v="422000"/>
    <n v="275000"/>
    <n v="275215.68"/>
    <n v="149784.32000000001"/>
    <n v="421784.32000000001"/>
    <n v="642"/>
    <n v="215.68"/>
    <x v="8"/>
    <n v="5500"/>
    <s v="Bengaluru Regional Hub"/>
    <x v="0"/>
  </r>
  <r>
    <n v="103347"/>
    <x v="3337"/>
    <x v="6"/>
    <s v="2025"/>
    <s v="FedEx"/>
    <x v="5"/>
    <x v="1"/>
    <x v="0"/>
    <s v="India"/>
    <n v="61"/>
    <n v="4500"/>
    <n v="274500"/>
    <n v="2000"/>
    <n v="272500"/>
    <n v="152500"/>
    <n v="152728.06"/>
    <n v="121771.94"/>
    <n v="272271.94"/>
    <n v="904"/>
    <n v="228.06"/>
    <x v="6"/>
    <n v="2500"/>
    <s v="Bengaluru Regional Hub"/>
    <x v="0"/>
  </r>
  <r>
    <n v="103348"/>
    <x v="3338"/>
    <x v="7"/>
    <s v="2025"/>
    <s v="Shadowfax"/>
    <x v="7"/>
    <x v="1"/>
    <x v="3"/>
    <s v="India"/>
    <n v="47"/>
    <n v="600"/>
    <n v="28200"/>
    <n v="250"/>
    <n v="27950"/>
    <n v="16450"/>
    <n v="16635.59"/>
    <n v="11564.41"/>
    <n v="27764.41"/>
    <n v="320"/>
    <n v="185.59"/>
    <x v="14"/>
    <n v="350"/>
    <s v="Delhi NCR Mega Hub"/>
    <x v="3"/>
  </r>
  <r>
    <n v="103349"/>
    <x v="3339"/>
    <x v="10"/>
    <s v="2025"/>
    <s v="Ecom Express"/>
    <x v="2"/>
    <x v="1"/>
    <x v="2"/>
    <s v="India"/>
    <n v="66"/>
    <n v="450"/>
    <n v="29700"/>
    <n v="250"/>
    <n v="29450"/>
    <n v="13200"/>
    <n v="13587.23"/>
    <n v="16112.77"/>
    <n v="29062.77"/>
    <n v="928"/>
    <n v="387.23"/>
    <x v="3"/>
    <n v="200"/>
    <s v="Mumbai Mega Hub"/>
    <x v="2"/>
  </r>
  <r>
    <n v="103350"/>
    <x v="3340"/>
    <x v="10"/>
    <s v="2025"/>
    <s v="Ekart"/>
    <x v="0"/>
    <x v="1"/>
    <x v="1"/>
    <s v="India"/>
    <n v="34"/>
    <n v="6500"/>
    <n v="221000"/>
    <n v="2300"/>
    <n v="218700"/>
    <n v="142800"/>
    <n v="143736.31"/>
    <n v="77263.69"/>
    <n v="217763.69"/>
    <n v="624"/>
    <n v="936.31"/>
    <x v="1"/>
    <n v="4200"/>
    <s v="Nagpur Central Hub"/>
    <x v="1"/>
  </r>
  <r>
    <n v="103351"/>
    <x v="3341"/>
    <x v="10"/>
    <s v="2025"/>
    <s v="Amazon Logistics"/>
    <x v="6"/>
    <x v="0"/>
    <x v="1"/>
    <s v="India"/>
    <n v="58"/>
    <n v="15000"/>
    <n v="870000"/>
    <n v="5500"/>
    <n v="864500"/>
    <n v="551000"/>
    <n v="551925.80000000005"/>
    <n v="318074.19999999995"/>
    <n v="863574.2"/>
    <n v="920"/>
    <n v="925.8"/>
    <x v="11"/>
    <n v="9500"/>
    <s v="Nagpur Central Hub"/>
    <x v="1"/>
  </r>
  <r>
    <n v="103352"/>
    <x v="3342"/>
    <x v="10"/>
    <s v="2025"/>
    <s v="Delhivery"/>
    <x v="4"/>
    <x v="0"/>
    <x v="2"/>
    <s v="India"/>
    <n v="94"/>
    <n v="5500"/>
    <n v="517000"/>
    <n v="2000"/>
    <n v="515000"/>
    <n v="329000"/>
    <n v="329518.49"/>
    <n v="187481.51"/>
    <n v="514481.51"/>
    <n v="476"/>
    <n v="518.49"/>
    <x v="5"/>
    <n v="3500"/>
    <s v="Mumbai Mega Hub"/>
    <x v="2"/>
  </r>
  <r>
    <n v="103353"/>
    <x v="3343"/>
    <x v="0"/>
    <s v="2025"/>
    <s v="Amazon Logistics"/>
    <x v="6"/>
    <x v="2"/>
    <x v="3"/>
    <s v="India"/>
    <n v="22"/>
    <n v="4500"/>
    <n v="99000"/>
    <n v="1700"/>
    <n v="97300"/>
    <n v="61600"/>
    <n v="62056.959999999999"/>
    <n v="36943.040000000001"/>
    <n v="96843.04"/>
    <n v="752"/>
    <n v="456.96"/>
    <x v="7"/>
    <n v="2800"/>
    <s v="Delhi NCR Mega Hub"/>
    <x v="3"/>
  </r>
  <r>
    <n v="103354"/>
    <x v="3344"/>
    <x v="6"/>
    <s v="2025"/>
    <s v="Ekart"/>
    <x v="0"/>
    <x v="0"/>
    <x v="4"/>
    <s v="India"/>
    <n v="22"/>
    <n v="3200"/>
    <n v="70400"/>
    <n v="1200"/>
    <n v="69200"/>
    <n v="44000"/>
    <n v="44981.599999999999"/>
    <n v="25418.400000000001"/>
    <n v="68218.399999999994"/>
    <n v="465"/>
    <n v="981.6"/>
    <x v="0"/>
    <n v="2000"/>
    <s v="Kolkata Regional Hub"/>
    <x v="4"/>
  </r>
  <r>
    <n v="103355"/>
    <x v="3345"/>
    <x v="0"/>
    <s v="2025"/>
    <s v="DHL"/>
    <x v="7"/>
    <x v="2"/>
    <x v="2"/>
    <s v="India"/>
    <n v="31"/>
    <n v="1200"/>
    <n v="37200"/>
    <n v="400"/>
    <n v="36800"/>
    <n v="24800"/>
    <n v="25717.78"/>
    <n v="11482.220000000001"/>
    <n v="35882.22"/>
    <n v="914"/>
    <n v="917.78"/>
    <x v="15"/>
    <n v="800"/>
    <s v="Mumbai Mega Hub"/>
    <x v="2"/>
  </r>
  <r>
    <n v="103356"/>
    <x v="3346"/>
    <x v="3"/>
    <s v="2025"/>
    <s v="Ecom Express"/>
    <x v="5"/>
    <x v="0"/>
    <x v="0"/>
    <s v="India"/>
    <n v="78"/>
    <n v="4500"/>
    <n v="351000"/>
    <n v="2000"/>
    <n v="349000"/>
    <n v="195000"/>
    <n v="197481.71"/>
    <n v="153518.29"/>
    <n v="346518.29"/>
    <n v="1118"/>
    <n v="2481.71"/>
    <x v="6"/>
    <n v="2500"/>
    <s v="Bengaluru Regional Hub"/>
    <x v="0"/>
  </r>
  <r>
    <n v="103357"/>
    <x v="3347"/>
    <x v="6"/>
    <s v="2025"/>
    <s v="Amazon Logistics"/>
    <x v="6"/>
    <x v="0"/>
    <x v="3"/>
    <s v="India"/>
    <n v="46"/>
    <n v="4500"/>
    <n v="207000"/>
    <n v="1700"/>
    <n v="205300"/>
    <n v="128800"/>
    <n v="131407.34"/>
    <n v="75592.66"/>
    <n v="202692.66"/>
    <n v="1126"/>
    <n v="2607.34"/>
    <x v="7"/>
    <n v="2800"/>
    <s v="Delhi NCR Mega Hub"/>
    <x v="3"/>
  </r>
  <r>
    <n v="103358"/>
    <x v="3348"/>
    <x v="5"/>
    <s v="2025"/>
    <s v="Ecom Express"/>
    <x v="5"/>
    <x v="0"/>
    <x v="3"/>
    <s v="India"/>
    <n v="65"/>
    <n v="1800"/>
    <n v="117000"/>
    <n v="900"/>
    <n v="116100"/>
    <n v="58500"/>
    <n v="59229.13"/>
    <n v="57770.87"/>
    <n v="115370.87"/>
    <n v="763"/>
    <n v="729.13"/>
    <x v="9"/>
    <n v="900"/>
    <s v="Delhi NCR Mega Hub"/>
    <x v="3"/>
  </r>
  <r>
    <n v="103359"/>
    <x v="3349"/>
    <x v="4"/>
    <s v="2025"/>
    <s v="Blue Dart"/>
    <x v="4"/>
    <x v="2"/>
    <x v="4"/>
    <s v="India"/>
    <n v="96"/>
    <n v="5500"/>
    <n v="528000"/>
    <n v="2000"/>
    <n v="526000"/>
    <n v="336000"/>
    <n v="336792.24"/>
    <n v="191207.76"/>
    <n v="525207.76"/>
    <n v="1171"/>
    <n v="792.24"/>
    <x v="5"/>
    <n v="3500"/>
    <s v="Kolkata Regional Hub"/>
    <x v="4"/>
  </r>
  <r>
    <n v="103360"/>
    <x v="3350"/>
    <x v="1"/>
    <s v="2025"/>
    <s v="Blue Dart"/>
    <x v="6"/>
    <x v="2"/>
    <x v="0"/>
    <s v="India"/>
    <n v="59"/>
    <n v="4500"/>
    <n v="265500"/>
    <n v="1700"/>
    <n v="263800"/>
    <n v="165200"/>
    <n v="165861.64000000001"/>
    <n v="99638.359999999986"/>
    <n v="263138.36"/>
    <n v="567"/>
    <n v="661.64"/>
    <x v="7"/>
    <n v="2800"/>
    <s v="Bengaluru Regional Hub"/>
    <x v="0"/>
  </r>
  <r>
    <n v="103361"/>
    <x v="3351"/>
    <x v="1"/>
    <s v="2025"/>
    <s v="Ekart"/>
    <x v="3"/>
    <x v="0"/>
    <x v="2"/>
    <s v="India"/>
    <n v="58"/>
    <n v="12000"/>
    <n v="696000"/>
    <n v="4000"/>
    <n v="692000"/>
    <n v="464000"/>
    <n v="465030.86"/>
    <n v="230969.14"/>
    <n v="690969.14"/>
    <n v="543"/>
    <n v="1030.8599999999999"/>
    <x v="4"/>
    <n v="8000"/>
    <s v="Mumbai Mega Hub"/>
    <x v="2"/>
  </r>
  <r>
    <n v="103362"/>
    <x v="3352"/>
    <x v="10"/>
    <s v="2025"/>
    <s v="Shadowfax"/>
    <x v="7"/>
    <x v="2"/>
    <x v="2"/>
    <s v="India"/>
    <n v="38"/>
    <n v="600"/>
    <n v="22800"/>
    <n v="250"/>
    <n v="22550"/>
    <n v="13300"/>
    <n v="14164.5"/>
    <n v="8635.5"/>
    <n v="21685.5"/>
    <n v="494"/>
    <n v="864.5"/>
    <x v="14"/>
    <n v="350"/>
    <s v="Mumbai Mega Hub"/>
    <x v="2"/>
  </r>
  <r>
    <n v="103363"/>
    <x v="3353"/>
    <x v="4"/>
    <s v="2025"/>
    <s v="Xpressbees"/>
    <x v="2"/>
    <x v="0"/>
    <x v="1"/>
    <s v="India"/>
    <n v="79"/>
    <n v="2500"/>
    <n v="197500"/>
    <n v="1000"/>
    <n v="196500"/>
    <n v="118500"/>
    <n v="119244.4"/>
    <n v="78255.600000000006"/>
    <n v="195755.6"/>
    <n v="585"/>
    <n v="744.4"/>
    <x v="12"/>
    <n v="1500"/>
    <s v="Nagpur Central Hub"/>
    <x v="1"/>
  </r>
  <r>
    <n v="103364"/>
    <x v="3354"/>
    <x v="9"/>
    <s v="2025"/>
    <s v="Shadowfax"/>
    <x v="4"/>
    <x v="1"/>
    <x v="0"/>
    <s v="India"/>
    <n v="81"/>
    <n v="5500"/>
    <n v="445500"/>
    <n v="2000"/>
    <n v="443500"/>
    <n v="283500"/>
    <n v="284205.74"/>
    <n v="161294.26"/>
    <n v="442794.26"/>
    <n v="441"/>
    <n v="705.74"/>
    <x v="5"/>
    <n v="3500"/>
    <s v="Bengaluru Regional Hub"/>
    <x v="0"/>
  </r>
  <r>
    <n v="103365"/>
    <x v="3355"/>
    <x v="9"/>
    <s v="2025"/>
    <s v="DHL"/>
    <x v="4"/>
    <x v="0"/>
    <x v="3"/>
    <s v="India"/>
    <n v="81"/>
    <n v="5500"/>
    <n v="445500"/>
    <n v="2000"/>
    <n v="443500"/>
    <n v="283500"/>
    <n v="284501.34000000003"/>
    <n v="160998.65999999997"/>
    <n v="442498.66"/>
    <n v="876"/>
    <n v="1001.34"/>
    <x v="5"/>
    <n v="3500"/>
    <s v="Delhi NCR Mega Hub"/>
    <x v="3"/>
  </r>
  <r>
    <n v="103366"/>
    <x v="3356"/>
    <x v="1"/>
    <s v="2025"/>
    <s v="Amazon Logistics"/>
    <x v="5"/>
    <x v="0"/>
    <x v="0"/>
    <s v="India"/>
    <n v="24"/>
    <n v="2800"/>
    <n v="67200"/>
    <n v="1300"/>
    <n v="65900"/>
    <n v="36000"/>
    <n v="36474.050000000003"/>
    <n v="30725.949999999997"/>
    <n v="65425.95"/>
    <n v="684"/>
    <n v="474.05"/>
    <x v="18"/>
    <n v="1500"/>
    <s v="Bengaluru Regional Hub"/>
    <x v="0"/>
  </r>
  <r>
    <n v="103367"/>
    <x v="3357"/>
    <x v="11"/>
    <s v="2025"/>
    <s v="DHL"/>
    <x v="7"/>
    <x v="0"/>
    <x v="1"/>
    <s v="India"/>
    <n v="99"/>
    <n v="600"/>
    <n v="59400"/>
    <n v="250"/>
    <n v="59150"/>
    <n v="34650"/>
    <n v="35417.07"/>
    <n v="23982.93"/>
    <n v="58382.93"/>
    <n v="475"/>
    <n v="767.07"/>
    <x v="14"/>
    <n v="350"/>
    <s v="Nagpur Central Hub"/>
    <x v="1"/>
  </r>
  <r>
    <n v="103368"/>
    <x v="3358"/>
    <x v="3"/>
    <s v="2025"/>
    <s v="Amazon Logistics"/>
    <x v="2"/>
    <x v="0"/>
    <x v="1"/>
    <s v="India"/>
    <n v="64"/>
    <n v="2500"/>
    <n v="160000"/>
    <n v="1000"/>
    <n v="159000"/>
    <n v="96000"/>
    <n v="96877.440000000002"/>
    <n v="63122.559999999998"/>
    <n v="158122.56"/>
    <n v="547"/>
    <n v="877.44"/>
    <x v="12"/>
    <n v="1500"/>
    <s v="Nagpur Central Hub"/>
    <x v="1"/>
  </r>
  <r>
    <n v="103369"/>
    <x v="3359"/>
    <x v="5"/>
    <s v="2025"/>
    <s v="Amazon Logistics"/>
    <x v="2"/>
    <x v="0"/>
    <x v="3"/>
    <s v="India"/>
    <n v="68"/>
    <n v="450"/>
    <n v="30600"/>
    <n v="250"/>
    <n v="30350"/>
    <n v="13600"/>
    <n v="13853.51"/>
    <n v="16746.489999999998"/>
    <n v="30096.49"/>
    <n v="1134"/>
    <n v="253.51"/>
    <x v="3"/>
    <n v="200"/>
    <s v="Delhi NCR Mega Hub"/>
    <x v="3"/>
  </r>
  <r>
    <n v="103370"/>
    <x v="3360"/>
    <x v="1"/>
    <s v="2025"/>
    <s v="Blue Dart"/>
    <x v="6"/>
    <x v="0"/>
    <x v="0"/>
    <s v="India"/>
    <n v="9"/>
    <n v="4500"/>
    <n v="40500"/>
    <n v="1700"/>
    <n v="38800"/>
    <n v="25200"/>
    <n v="25583.21"/>
    <n v="14916.79"/>
    <n v="38416.79"/>
    <n v="700"/>
    <n v="383.21"/>
    <x v="7"/>
    <n v="2800"/>
    <s v="Bengaluru Regional Hub"/>
    <x v="0"/>
  </r>
  <r>
    <n v="103371"/>
    <x v="3361"/>
    <x v="3"/>
    <s v="2025"/>
    <s v="Ekart"/>
    <x v="2"/>
    <x v="1"/>
    <x v="2"/>
    <s v="India"/>
    <n v="97"/>
    <n v="2500"/>
    <n v="242500"/>
    <n v="1000"/>
    <n v="241500"/>
    <n v="145500"/>
    <n v="148045.88"/>
    <n v="94454.12"/>
    <n v="238954.12"/>
    <n v="1167"/>
    <n v="2545.88"/>
    <x v="12"/>
    <n v="1500"/>
    <s v="Mumbai Mega Hub"/>
    <x v="2"/>
  </r>
  <r>
    <n v="103372"/>
    <x v="3362"/>
    <x v="11"/>
    <s v="2025"/>
    <s v="Amazon Logistics"/>
    <x v="7"/>
    <x v="0"/>
    <x v="3"/>
    <s v="India"/>
    <n v="71"/>
    <n v="1200"/>
    <n v="85200"/>
    <n v="400"/>
    <n v="84800"/>
    <n v="56800"/>
    <n v="57098.68"/>
    <n v="28101.32"/>
    <n v="84501.32"/>
    <n v="426"/>
    <n v="298.68"/>
    <x v="15"/>
    <n v="800"/>
    <s v="Delhi NCR Mega Hub"/>
    <x v="3"/>
  </r>
  <r>
    <n v="103373"/>
    <x v="3363"/>
    <x v="9"/>
    <s v="2025"/>
    <s v="Ecom Express"/>
    <x v="1"/>
    <x v="1"/>
    <x v="3"/>
    <s v="India"/>
    <n v="78"/>
    <n v="3500"/>
    <n v="273000"/>
    <n v="1300"/>
    <n v="271700"/>
    <n v="171600"/>
    <n v="171945.11"/>
    <n v="101054.89000000001"/>
    <n v="271354.89"/>
    <n v="427"/>
    <n v="345.11"/>
    <x v="16"/>
    <n v="2200"/>
    <s v="Delhi NCR Mega Hub"/>
    <x v="3"/>
  </r>
  <r>
    <n v="103374"/>
    <x v="3364"/>
    <x v="8"/>
    <s v="2025"/>
    <s v="Ecom Express"/>
    <x v="2"/>
    <x v="1"/>
    <x v="4"/>
    <s v="India"/>
    <n v="95"/>
    <n v="450"/>
    <n v="42750"/>
    <n v="250"/>
    <n v="42500"/>
    <n v="19000"/>
    <n v="19210.57"/>
    <n v="23539.43"/>
    <n v="42289.43"/>
    <n v="558"/>
    <n v="210.57"/>
    <x v="3"/>
    <n v="200"/>
    <s v="Kolkata Regional Hub"/>
    <x v="4"/>
  </r>
  <r>
    <n v="103375"/>
    <x v="3365"/>
    <x v="0"/>
    <s v="2025"/>
    <s v="Shadowfax"/>
    <x v="2"/>
    <x v="2"/>
    <x v="4"/>
    <s v="India"/>
    <n v="78"/>
    <n v="2500"/>
    <n v="195000"/>
    <n v="1000"/>
    <n v="194000"/>
    <n v="117000"/>
    <n v="118089.75"/>
    <n v="76910.25"/>
    <n v="192910.25"/>
    <n v="736"/>
    <n v="1089.75"/>
    <x v="12"/>
    <n v="1500"/>
    <s v="Kolkata Regional Hub"/>
    <x v="4"/>
  </r>
  <r>
    <n v="103376"/>
    <x v="3366"/>
    <x v="0"/>
    <s v="2025"/>
    <s v="Shadowfax"/>
    <x v="1"/>
    <x v="1"/>
    <x v="1"/>
    <s v="India"/>
    <n v="8"/>
    <n v="3500"/>
    <n v="28000"/>
    <n v="1300"/>
    <n v="26700"/>
    <n v="17600"/>
    <n v="17902.25"/>
    <n v="10097.75"/>
    <n v="26397.75"/>
    <n v="1074"/>
    <n v="302.25"/>
    <x v="16"/>
    <n v="2200"/>
    <s v="Nagpur Central Hub"/>
    <x v="1"/>
  </r>
  <r>
    <n v="103377"/>
    <x v="3367"/>
    <x v="9"/>
    <s v="2025"/>
    <s v="Delhivery"/>
    <x v="3"/>
    <x v="1"/>
    <x v="0"/>
    <s v="India"/>
    <n v="14"/>
    <n v="12000"/>
    <n v="168000"/>
    <n v="4000"/>
    <n v="164000"/>
    <n v="112000"/>
    <n v="112704.04"/>
    <n v="55295.960000000006"/>
    <n v="163295.96"/>
    <n v="656"/>
    <n v="704.04"/>
    <x v="4"/>
    <n v="8000"/>
    <s v="Bengaluru Regional Hub"/>
    <x v="0"/>
  </r>
  <r>
    <n v="103378"/>
    <x v="3368"/>
    <x v="10"/>
    <s v="2025"/>
    <s v="Amazon Logistics"/>
    <x v="4"/>
    <x v="2"/>
    <x v="4"/>
    <s v="India"/>
    <n v="57"/>
    <n v="5500"/>
    <n v="313500"/>
    <n v="2000"/>
    <n v="311500"/>
    <n v="199500"/>
    <n v="199914.54"/>
    <n v="113585.45999999999"/>
    <n v="311085.46000000002"/>
    <n v="792"/>
    <n v="414.54"/>
    <x v="5"/>
    <n v="3500"/>
    <s v="Kolkata Regional Hub"/>
    <x v="4"/>
  </r>
  <r>
    <n v="103379"/>
    <x v="3369"/>
    <x v="9"/>
    <s v="2025"/>
    <s v="FedEx"/>
    <x v="7"/>
    <x v="0"/>
    <x v="3"/>
    <s v="India"/>
    <n v="74"/>
    <n v="600"/>
    <n v="44400"/>
    <n v="250"/>
    <n v="44150"/>
    <n v="25900"/>
    <n v="26446.98"/>
    <n v="17953.02"/>
    <n v="43603.02"/>
    <n v="565"/>
    <n v="546.98"/>
    <x v="14"/>
    <n v="350"/>
    <s v="Delhi NCR Mega Hub"/>
    <x v="3"/>
  </r>
  <r>
    <n v="103380"/>
    <x v="3370"/>
    <x v="5"/>
    <s v="2025"/>
    <s v="Ecom Express"/>
    <x v="4"/>
    <x v="1"/>
    <x v="4"/>
    <s v="India"/>
    <n v="75"/>
    <n v="1500"/>
    <n v="112500"/>
    <n v="700"/>
    <n v="111800"/>
    <n v="60000"/>
    <n v="60320.94"/>
    <n v="52179.06"/>
    <n v="111479.06"/>
    <n v="1187"/>
    <n v="320.94"/>
    <x v="10"/>
    <n v="800"/>
    <s v="Kolkata Regional Hub"/>
    <x v="4"/>
  </r>
  <r>
    <n v="103381"/>
    <x v="3371"/>
    <x v="4"/>
    <s v="2025"/>
    <s v="DHL"/>
    <x v="6"/>
    <x v="1"/>
    <x v="2"/>
    <s v="India"/>
    <n v="7"/>
    <n v="4500"/>
    <n v="31500"/>
    <n v="1700"/>
    <n v="29800"/>
    <n v="19600"/>
    <n v="20273.41"/>
    <n v="11226.59"/>
    <n v="29126.59"/>
    <n v="424"/>
    <n v="673.41"/>
    <x v="7"/>
    <n v="2800"/>
    <s v="Mumbai Mega Hub"/>
    <x v="2"/>
  </r>
  <r>
    <n v="103382"/>
    <x v="3372"/>
    <x v="11"/>
    <s v="2025"/>
    <s v="Blue Dart"/>
    <x v="3"/>
    <x v="0"/>
    <x v="4"/>
    <s v="India"/>
    <n v="28"/>
    <n v="8500"/>
    <n v="238000"/>
    <n v="3000"/>
    <n v="235000"/>
    <n v="154000"/>
    <n v="155511.01999999999"/>
    <n v="82488.98000000001"/>
    <n v="233488.98"/>
    <n v="998"/>
    <n v="1511.02"/>
    <x v="8"/>
    <n v="5500"/>
    <s v="Kolkata Regional Hub"/>
    <x v="4"/>
  </r>
  <r>
    <n v="103383"/>
    <x v="3373"/>
    <x v="8"/>
    <s v="2025"/>
    <s v="Amazon Logistics"/>
    <x v="7"/>
    <x v="0"/>
    <x v="0"/>
    <s v="India"/>
    <n v="5"/>
    <n v="850"/>
    <n v="4250"/>
    <n v="300"/>
    <n v="3950"/>
    <n v="2750"/>
    <n v="3305.99"/>
    <n v="944.01000000000022"/>
    <n v="3394.01"/>
    <n v="1143"/>
    <n v="555.99"/>
    <x v="13"/>
    <n v="550"/>
    <s v="Bengaluru Regional Hub"/>
    <x v="0"/>
  </r>
  <r>
    <n v="103384"/>
    <x v="3374"/>
    <x v="4"/>
    <s v="2025"/>
    <s v="FedEx"/>
    <x v="2"/>
    <x v="1"/>
    <x v="2"/>
    <s v="India"/>
    <n v="31"/>
    <n v="2500"/>
    <n v="77500"/>
    <n v="1000"/>
    <n v="76500"/>
    <n v="46500"/>
    <n v="47113.4"/>
    <n v="30386.6"/>
    <n v="75886.600000000006"/>
    <n v="489"/>
    <n v="613.4"/>
    <x v="12"/>
    <n v="1500"/>
    <s v="Mumbai Mega Hub"/>
    <x v="2"/>
  </r>
  <r>
    <n v="103385"/>
    <x v="3375"/>
    <x v="11"/>
    <s v="2025"/>
    <s v="Ecom Express"/>
    <x v="4"/>
    <x v="2"/>
    <x v="4"/>
    <s v="India"/>
    <n v="19"/>
    <n v="1500"/>
    <n v="28500"/>
    <n v="700"/>
    <n v="27800"/>
    <n v="15200"/>
    <n v="15842.66"/>
    <n v="12657.34"/>
    <n v="27157.34"/>
    <n v="986"/>
    <n v="642.66"/>
    <x v="10"/>
    <n v="800"/>
    <s v="Kolkata Regional Hub"/>
    <x v="4"/>
  </r>
  <r>
    <n v="103386"/>
    <x v="3376"/>
    <x v="6"/>
    <s v="2025"/>
    <s v="Xpressbees"/>
    <x v="5"/>
    <x v="2"/>
    <x v="1"/>
    <s v="India"/>
    <n v="12"/>
    <n v="2800"/>
    <n v="33600"/>
    <n v="1300"/>
    <n v="32300"/>
    <n v="18000"/>
    <n v="18616.8"/>
    <n v="14983.2"/>
    <n v="31683.200000000001"/>
    <n v="844"/>
    <n v="616.79999999999995"/>
    <x v="18"/>
    <n v="1500"/>
    <s v="Nagpur Central Hub"/>
    <x v="1"/>
  </r>
  <r>
    <n v="103387"/>
    <x v="3377"/>
    <x v="10"/>
    <s v="2025"/>
    <s v="Amazon Logistics"/>
    <x v="2"/>
    <x v="0"/>
    <x v="1"/>
    <s v="India"/>
    <n v="38"/>
    <n v="2500"/>
    <n v="95000"/>
    <n v="1000"/>
    <n v="94000"/>
    <n v="57000"/>
    <n v="59337.45"/>
    <n v="35662.550000000003"/>
    <n v="91662.55"/>
    <n v="668"/>
    <n v="2337.4499999999998"/>
    <x v="12"/>
    <n v="1500"/>
    <s v="Nagpur Central Hub"/>
    <x v="1"/>
  </r>
  <r>
    <n v="103388"/>
    <x v="3378"/>
    <x v="9"/>
    <s v="2025"/>
    <s v="Blue Dart"/>
    <x v="7"/>
    <x v="1"/>
    <x v="4"/>
    <s v="India"/>
    <n v="76"/>
    <n v="600"/>
    <n v="45600"/>
    <n v="250"/>
    <n v="45350"/>
    <n v="26600"/>
    <n v="27700.51"/>
    <n v="17899.490000000002"/>
    <n v="44249.49"/>
    <n v="927"/>
    <n v="1100.51"/>
    <x v="14"/>
    <n v="350"/>
    <s v="Kolkata Regional Hub"/>
    <x v="4"/>
  </r>
  <r>
    <n v="103389"/>
    <x v="3379"/>
    <x v="4"/>
    <s v="2025"/>
    <s v="DHL"/>
    <x v="7"/>
    <x v="0"/>
    <x v="3"/>
    <s v="India"/>
    <n v="22"/>
    <n v="1200"/>
    <n v="26400"/>
    <n v="400"/>
    <n v="26000"/>
    <n v="17600"/>
    <n v="18632"/>
    <n v="7768"/>
    <n v="24968"/>
    <n v="941"/>
    <n v="1032"/>
    <x v="15"/>
    <n v="800"/>
    <s v="Delhi NCR Mega Hub"/>
    <x v="3"/>
  </r>
  <r>
    <n v="103390"/>
    <x v="3380"/>
    <x v="6"/>
    <s v="2025"/>
    <s v="Blue Dart"/>
    <x v="7"/>
    <x v="0"/>
    <x v="4"/>
    <s v="India"/>
    <n v="83"/>
    <n v="600"/>
    <n v="49800"/>
    <n v="250"/>
    <n v="49550"/>
    <n v="29050"/>
    <n v="29502.94"/>
    <n v="20297.060000000001"/>
    <n v="49097.06"/>
    <n v="454"/>
    <n v="452.94"/>
    <x v="14"/>
    <n v="350"/>
    <s v="Kolkata Regional Hub"/>
    <x v="4"/>
  </r>
  <r>
    <n v="103391"/>
    <x v="3381"/>
    <x v="8"/>
    <s v="2025"/>
    <s v="Ekart"/>
    <x v="4"/>
    <x v="2"/>
    <x v="2"/>
    <s v="India"/>
    <n v="13"/>
    <n v="1500"/>
    <n v="19500"/>
    <n v="700"/>
    <n v="18800"/>
    <n v="10400"/>
    <n v="10782.26"/>
    <n v="8717.74"/>
    <n v="18417.740000000002"/>
    <n v="1015"/>
    <n v="382.26"/>
    <x v="10"/>
    <n v="800"/>
    <s v="Mumbai Mega Hub"/>
    <x v="2"/>
  </r>
  <r>
    <n v="103392"/>
    <x v="3382"/>
    <x v="10"/>
    <s v="2025"/>
    <s v="Ecom Express"/>
    <x v="4"/>
    <x v="0"/>
    <x v="2"/>
    <s v="India"/>
    <n v="46"/>
    <n v="1500"/>
    <n v="69000"/>
    <n v="700"/>
    <n v="68300"/>
    <n v="36800"/>
    <n v="37430.199999999997"/>
    <n v="31569.800000000003"/>
    <n v="67669.8"/>
    <n v="896"/>
    <n v="630.20000000000005"/>
    <x v="10"/>
    <n v="800"/>
    <s v="Mumbai Mega Hub"/>
    <x v="2"/>
  </r>
  <r>
    <n v="103393"/>
    <x v="3383"/>
    <x v="3"/>
    <s v="2025"/>
    <s v="Ekart"/>
    <x v="4"/>
    <x v="2"/>
    <x v="4"/>
    <s v="India"/>
    <n v="48"/>
    <n v="5500"/>
    <n v="264000"/>
    <n v="2000"/>
    <n v="262000"/>
    <n v="168000"/>
    <n v="169208.64"/>
    <n v="94791.359999999986"/>
    <n v="260791.36"/>
    <n v="314"/>
    <n v="1208.6400000000001"/>
    <x v="5"/>
    <n v="3500"/>
    <s v="Kolkata Regional Hub"/>
    <x v="4"/>
  </r>
  <r>
    <n v="103394"/>
    <x v="3384"/>
    <x v="8"/>
    <s v="2025"/>
    <s v="Ecom Express"/>
    <x v="3"/>
    <x v="0"/>
    <x v="0"/>
    <s v="India"/>
    <n v="25"/>
    <n v="12000"/>
    <n v="300000"/>
    <n v="4000"/>
    <n v="296000"/>
    <n v="200000"/>
    <n v="201024.34"/>
    <n v="98975.66"/>
    <n v="294975.65999999997"/>
    <n v="894"/>
    <n v="1024.3399999999999"/>
    <x v="4"/>
    <n v="8000"/>
    <s v="Bengaluru Regional Hub"/>
    <x v="0"/>
  </r>
  <r>
    <n v="103395"/>
    <x v="3385"/>
    <x v="9"/>
    <s v="2025"/>
    <s v="Shadowfax"/>
    <x v="4"/>
    <x v="0"/>
    <x v="1"/>
    <s v="India"/>
    <n v="70"/>
    <n v="1500"/>
    <n v="105000"/>
    <n v="700"/>
    <n v="104300"/>
    <n v="56000"/>
    <n v="56377.42"/>
    <n v="48622.58"/>
    <n v="103922.58"/>
    <n v="880"/>
    <n v="377.42"/>
    <x v="10"/>
    <n v="800"/>
    <s v="Nagpur Central Hub"/>
    <x v="1"/>
  </r>
  <r>
    <n v="103396"/>
    <x v="3386"/>
    <x v="0"/>
    <s v="2025"/>
    <s v="Blue Dart"/>
    <x v="2"/>
    <x v="1"/>
    <x v="2"/>
    <s v="India"/>
    <n v="28"/>
    <n v="2500"/>
    <n v="70000"/>
    <n v="1000"/>
    <n v="69000"/>
    <n v="42000"/>
    <n v="42158.97"/>
    <n v="27841.03"/>
    <n v="68841.03"/>
    <n v="1085"/>
    <n v="158.97"/>
    <x v="12"/>
    <n v="1500"/>
    <s v="Mumbai Mega Hub"/>
    <x v="2"/>
  </r>
  <r>
    <n v="103397"/>
    <x v="3387"/>
    <x v="4"/>
    <s v="2025"/>
    <s v="Blue Dart"/>
    <x v="3"/>
    <x v="1"/>
    <x v="0"/>
    <s v="India"/>
    <n v="74"/>
    <n v="12000"/>
    <n v="888000"/>
    <n v="4000"/>
    <n v="884000"/>
    <n v="592000"/>
    <n v="592527.78"/>
    <n v="295472.21999999997"/>
    <n v="883472.22"/>
    <n v="949"/>
    <n v="527.78"/>
    <x v="4"/>
    <n v="8000"/>
    <s v="Bengaluru Regional Hub"/>
    <x v="0"/>
  </r>
  <r>
    <n v="103398"/>
    <x v="3388"/>
    <x v="8"/>
    <s v="2025"/>
    <s v="Amazon Logistics"/>
    <x v="5"/>
    <x v="2"/>
    <x v="1"/>
    <s v="India"/>
    <n v="53"/>
    <n v="1800"/>
    <n v="95400"/>
    <n v="900"/>
    <n v="94500"/>
    <n v="47700"/>
    <n v="48879.32"/>
    <n v="46520.68"/>
    <n v="93320.68"/>
    <n v="409"/>
    <n v="1179.32"/>
    <x v="9"/>
    <n v="900"/>
    <s v="Nagpur Central Hub"/>
    <x v="1"/>
  </r>
  <r>
    <n v="103399"/>
    <x v="3389"/>
    <x v="5"/>
    <s v="2025"/>
    <s v="Ecom Express"/>
    <x v="1"/>
    <x v="1"/>
    <x v="3"/>
    <s v="India"/>
    <n v="28"/>
    <n v="45000"/>
    <n v="1260000"/>
    <n v="13000"/>
    <n v="1247000"/>
    <n v="896000"/>
    <n v="896640.12"/>
    <n v="363359.88"/>
    <n v="1246359.8799999999"/>
    <n v="992"/>
    <n v="640.12"/>
    <x v="2"/>
    <n v="32000"/>
    <s v="Delhi NCR Mega Hub"/>
    <x v="3"/>
  </r>
  <r>
    <n v="103400"/>
    <x v="3390"/>
    <x v="0"/>
    <s v="2025"/>
    <s v="Ecom Express"/>
    <x v="0"/>
    <x v="2"/>
    <x v="2"/>
    <s v="India"/>
    <n v="74"/>
    <n v="6500"/>
    <n v="481000"/>
    <n v="2300"/>
    <n v="478700"/>
    <n v="310800"/>
    <n v="311475.03999999998"/>
    <n v="169524.96000000002"/>
    <n v="478024.96000000002"/>
    <n v="748"/>
    <n v="675.04"/>
    <x v="1"/>
    <n v="4200"/>
    <s v="Mumbai Mega Hub"/>
    <x v="2"/>
  </r>
  <r>
    <n v="103401"/>
    <x v="3391"/>
    <x v="1"/>
    <s v="2025"/>
    <s v="Delhivery"/>
    <x v="2"/>
    <x v="0"/>
    <x v="4"/>
    <s v="India"/>
    <n v="76"/>
    <n v="450"/>
    <n v="34200"/>
    <n v="250"/>
    <n v="33950"/>
    <n v="15200"/>
    <n v="16339.92"/>
    <n v="17860.080000000002"/>
    <n v="32810.080000000002"/>
    <n v="540"/>
    <n v="1139.92"/>
    <x v="3"/>
    <n v="200"/>
    <s v="Kolkata Regional Hub"/>
    <x v="4"/>
  </r>
  <r>
    <n v="103402"/>
    <x v="3392"/>
    <x v="8"/>
    <s v="2025"/>
    <s v="Ecom Express"/>
    <x v="6"/>
    <x v="0"/>
    <x v="2"/>
    <s v="India"/>
    <n v="48"/>
    <n v="15000"/>
    <n v="720000"/>
    <n v="5500"/>
    <n v="714500"/>
    <n v="456000"/>
    <n v="456257.59"/>
    <n v="263742.40999999997"/>
    <n v="714242.41"/>
    <n v="778"/>
    <n v="257.58999999999997"/>
    <x v="11"/>
    <n v="9500"/>
    <s v="Mumbai Mega Hub"/>
    <x v="2"/>
  </r>
  <r>
    <n v="103403"/>
    <x v="3393"/>
    <x v="1"/>
    <s v="2025"/>
    <s v="Ecom Express"/>
    <x v="2"/>
    <x v="0"/>
    <x v="3"/>
    <s v="India"/>
    <n v="53"/>
    <n v="2500"/>
    <n v="132500"/>
    <n v="1000"/>
    <n v="131500"/>
    <n v="79500"/>
    <n v="80373.22"/>
    <n v="52126.78"/>
    <n v="130626.78"/>
    <n v="936"/>
    <n v="873.22"/>
    <x v="12"/>
    <n v="1500"/>
    <s v="Delhi NCR Mega Hub"/>
    <x v="3"/>
  </r>
  <r>
    <n v="103404"/>
    <x v="3394"/>
    <x v="3"/>
    <s v="2025"/>
    <s v="Ekart"/>
    <x v="3"/>
    <x v="0"/>
    <x v="4"/>
    <s v="India"/>
    <n v="9"/>
    <n v="8500"/>
    <n v="76500"/>
    <n v="3000"/>
    <n v="73500"/>
    <n v="49500"/>
    <n v="50501.16"/>
    <n v="25998.839999999997"/>
    <n v="72498.84"/>
    <n v="707"/>
    <n v="1001.16"/>
    <x v="8"/>
    <n v="5500"/>
    <s v="Kolkata Regional Hub"/>
    <x v="4"/>
  </r>
  <r>
    <n v="103405"/>
    <x v="3395"/>
    <x v="3"/>
    <s v="2025"/>
    <s v="Delhivery"/>
    <x v="4"/>
    <x v="2"/>
    <x v="4"/>
    <s v="India"/>
    <n v="2"/>
    <n v="5500"/>
    <n v="11000"/>
    <n v="2000"/>
    <n v="9000"/>
    <n v="7000"/>
    <n v="7219.37"/>
    <n v="3780.63"/>
    <n v="8780.6299999999992"/>
    <n v="1171"/>
    <n v="219.37"/>
    <x v="5"/>
    <n v="3500"/>
    <s v="Kolkata Regional Hub"/>
    <x v="4"/>
  </r>
  <r>
    <n v="103406"/>
    <x v="3396"/>
    <x v="11"/>
    <s v="2025"/>
    <s v="Ekart"/>
    <x v="1"/>
    <x v="1"/>
    <x v="1"/>
    <s v="India"/>
    <n v="69"/>
    <n v="3500"/>
    <n v="241500"/>
    <n v="1300"/>
    <n v="240200"/>
    <n v="151800"/>
    <n v="153185.14000000001"/>
    <n v="88314.859999999986"/>
    <n v="238814.86"/>
    <n v="445"/>
    <n v="1385.14"/>
    <x v="16"/>
    <n v="2200"/>
    <s v="Nagpur Central Hub"/>
    <x v="1"/>
  </r>
  <r>
    <n v="103407"/>
    <x v="3397"/>
    <x v="2"/>
    <s v="2025"/>
    <s v="FedEx"/>
    <x v="7"/>
    <x v="0"/>
    <x v="1"/>
    <s v="India"/>
    <n v="38"/>
    <n v="850"/>
    <n v="32300"/>
    <n v="300"/>
    <n v="32000"/>
    <n v="20900"/>
    <n v="21324.2"/>
    <n v="10975.8"/>
    <n v="31575.8"/>
    <n v="417"/>
    <n v="424.2"/>
    <x v="13"/>
    <n v="550"/>
    <s v="Nagpur Central Hub"/>
    <x v="1"/>
  </r>
  <r>
    <n v="103408"/>
    <x v="3398"/>
    <x v="9"/>
    <s v="2025"/>
    <s v="Xpressbees"/>
    <x v="1"/>
    <x v="0"/>
    <x v="4"/>
    <s v="India"/>
    <n v="65"/>
    <n v="45000"/>
    <n v="2925000"/>
    <n v="13000"/>
    <n v="2912000"/>
    <n v="2080000"/>
    <n v="2082757.3"/>
    <n v="842242.7"/>
    <n v="2909242.7"/>
    <n v="547"/>
    <n v="2757.3"/>
    <x v="2"/>
    <n v="32000"/>
    <s v="Kolkata Regional Hub"/>
    <x v="4"/>
  </r>
  <r>
    <n v="103409"/>
    <x v="3399"/>
    <x v="9"/>
    <s v="2025"/>
    <s v="Blue Dart"/>
    <x v="0"/>
    <x v="0"/>
    <x v="1"/>
    <s v="India"/>
    <n v="85"/>
    <n v="6500"/>
    <n v="552500"/>
    <n v="2300"/>
    <n v="550200"/>
    <n v="357000"/>
    <n v="357284.49"/>
    <n v="195215.51"/>
    <n v="549915.51"/>
    <n v="1081"/>
    <n v="284.49"/>
    <x v="1"/>
    <n v="4200"/>
    <s v="Nagpur Central Hub"/>
    <x v="1"/>
  </r>
  <r>
    <n v="103410"/>
    <x v="3400"/>
    <x v="1"/>
    <s v="2025"/>
    <s v="Ecom Express"/>
    <x v="5"/>
    <x v="1"/>
    <x v="1"/>
    <s v="India"/>
    <n v="47"/>
    <n v="2800"/>
    <n v="131600"/>
    <n v="1300"/>
    <n v="130300"/>
    <n v="70500"/>
    <n v="70730.27"/>
    <n v="60869.729999999996"/>
    <n v="130069.73"/>
    <n v="760"/>
    <n v="230.27"/>
    <x v="18"/>
    <n v="1500"/>
    <s v="Nagpur Central Hub"/>
    <x v="1"/>
  </r>
  <r>
    <n v="103411"/>
    <x v="3401"/>
    <x v="7"/>
    <s v="2025"/>
    <s v="Xpressbees"/>
    <x v="3"/>
    <x v="1"/>
    <x v="0"/>
    <s v="India"/>
    <n v="84"/>
    <n v="8500"/>
    <n v="714000"/>
    <n v="3000"/>
    <n v="711000"/>
    <n v="462000"/>
    <n v="462318.67"/>
    <n v="251681.33000000002"/>
    <n v="710681.33"/>
    <n v="942"/>
    <n v="318.67"/>
    <x v="8"/>
    <n v="5500"/>
    <s v="Bengaluru Regional Hub"/>
    <x v="0"/>
  </r>
  <r>
    <n v="103412"/>
    <x v="3402"/>
    <x v="11"/>
    <s v="2025"/>
    <s v="Blue Dart"/>
    <x v="2"/>
    <x v="2"/>
    <x v="3"/>
    <s v="India"/>
    <n v="45"/>
    <n v="2500"/>
    <n v="112500"/>
    <n v="1000"/>
    <n v="111500"/>
    <n v="67500"/>
    <n v="68273.42"/>
    <n v="44226.58"/>
    <n v="110726.58"/>
    <n v="549"/>
    <n v="773.42"/>
    <x v="12"/>
    <n v="1500"/>
    <s v="Delhi NCR Mega Hub"/>
    <x v="3"/>
  </r>
  <r>
    <n v="103413"/>
    <x v="3403"/>
    <x v="8"/>
    <s v="2025"/>
    <s v="Amazon Logistics"/>
    <x v="4"/>
    <x v="1"/>
    <x v="4"/>
    <s v="India"/>
    <n v="98"/>
    <n v="1500"/>
    <n v="147000"/>
    <n v="700"/>
    <n v="146300"/>
    <n v="78400"/>
    <n v="79068.2"/>
    <n v="67931.8"/>
    <n v="145631.79999999999"/>
    <n v="575"/>
    <n v="668.2"/>
    <x v="10"/>
    <n v="800"/>
    <s v="Kolkata Regional Hub"/>
    <x v="4"/>
  </r>
  <r>
    <n v="103414"/>
    <x v="3404"/>
    <x v="2"/>
    <s v="2025"/>
    <s v="Ekart"/>
    <x v="6"/>
    <x v="0"/>
    <x v="2"/>
    <s v="India"/>
    <n v="7"/>
    <n v="15000"/>
    <n v="105000"/>
    <n v="5500"/>
    <n v="99500"/>
    <n v="66500"/>
    <n v="67586.86"/>
    <n v="37413.14"/>
    <n v="98413.14"/>
    <n v="835"/>
    <n v="1086.8599999999999"/>
    <x v="11"/>
    <n v="9500"/>
    <s v="Mumbai Mega Hub"/>
    <x v="2"/>
  </r>
  <r>
    <n v="103415"/>
    <x v="3405"/>
    <x v="8"/>
    <s v="2025"/>
    <s v="Delhivery"/>
    <x v="2"/>
    <x v="0"/>
    <x v="0"/>
    <s v="India"/>
    <n v="84"/>
    <n v="2500"/>
    <n v="210000"/>
    <n v="1000"/>
    <n v="209000"/>
    <n v="126000"/>
    <n v="126647.85"/>
    <n v="83352.149999999994"/>
    <n v="208352.15"/>
    <n v="348"/>
    <n v="647.85"/>
    <x v="12"/>
    <n v="1500"/>
    <s v="Bengaluru Regional Hub"/>
    <x v="0"/>
  </r>
  <r>
    <n v="103416"/>
    <x v="3406"/>
    <x v="6"/>
    <s v="2025"/>
    <s v="FedEx"/>
    <x v="5"/>
    <x v="2"/>
    <x v="0"/>
    <s v="India"/>
    <n v="38"/>
    <n v="4500"/>
    <n v="171000"/>
    <n v="2000"/>
    <n v="169000"/>
    <n v="95000"/>
    <n v="96076.42"/>
    <n v="74923.58"/>
    <n v="167923.58"/>
    <n v="841"/>
    <n v="1076.42"/>
    <x v="6"/>
    <n v="2500"/>
    <s v="Bengaluru Regional Hub"/>
    <x v="0"/>
  </r>
  <r>
    <n v="103417"/>
    <x v="3407"/>
    <x v="2"/>
    <s v="2025"/>
    <s v="Blue Dart"/>
    <x v="1"/>
    <x v="0"/>
    <x v="0"/>
    <s v="India"/>
    <n v="55"/>
    <n v="25000"/>
    <n v="1375000"/>
    <n v="7000"/>
    <n v="1368000"/>
    <n v="990000"/>
    <n v="990776.92"/>
    <n v="384223.07999999996"/>
    <n v="1367223.08"/>
    <n v="1030"/>
    <n v="776.92"/>
    <x v="17"/>
    <n v="18000"/>
    <s v="Bengaluru Regional Hub"/>
    <x v="0"/>
  </r>
  <r>
    <n v="103418"/>
    <x v="3408"/>
    <x v="5"/>
    <s v="2025"/>
    <s v="DHL"/>
    <x v="4"/>
    <x v="0"/>
    <x v="4"/>
    <s v="India"/>
    <n v="53"/>
    <n v="1500"/>
    <n v="79500"/>
    <n v="700"/>
    <n v="78800"/>
    <n v="42400"/>
    <n v="44649.55"/>
    <n v="34850.449999999997"/>
    <n v="76550.45"/>
    <n v="953"/>
    <n v="2249.5500000000002"/>
    <x v="10"/>
    <n v="800"/>
    <s v="Kolkata Regional Hub"/>
    <x v="4"/>
  </r>
  <r>
    <n v="103419"/>
    <x v="3409"/>
    <x v="6"/>
    <s v="2025"/>
    <s v="Amazon Logistics"/>
    <x v="1"/>
    <x v="2"/>
    <x v="3"/>
    <s v="India"/>
    <n v="40"/>
    <n v="45000"/>
    <n v="1800000"/>
    <n v="13000"/>
    <n v="1787000"/>
    <n v="1280000"/>
    <n v="1280399.28"/>
    <n v="519600.72"/>
    <n v="1786600.72"/>
    <n v="969"/>
    <n v="399.28"/>
    <x v="2"/>
    <n v="32000"/>
    <s v="Delhi NCR Mega Hub"/>
    <x v="3"/>
  </r>
  <r>
    <n v="103420"/>
    <x v="3410"/>
    <x v="6"/>
    <s v="2025"/>
    <s v="Xpressbees"/>
    <x v="1"/>
    <x v="2"/>
    <x v="0"/>
    <s v="India"/>
    <n v="18"/>
    <n v="25000"/>
    <n v="450000"/>
    <n v="7000"/>
    <n v="443000"/>
    <n v="324000"/>
    <n v="324276.82"/>
    <n v="125723.18"/>
    <n v="442723.18"/>
    <n v="424"/>
    <n v="276.82"/>
    <x v="17"/>
    <n v="18000"/>
    <s v="Bengaluru Regional Hub"/>
    <x v="0"/>
  </r>
  <r>
    <n v="103421"/>
    <x v="3411"/>
    <x v="11"/>
    <s v="2025"/>
    <s v="Xpressbees"/>
    <x v="0"/>
    <x v="1"/>
    <x v="3"/>
    <s v="India"/>
    <n v="40"/>
    <n v="6500"/>
    <n v="260000"/>
    <n v="2300"/>
    <n v="257700"/>
    <n v="168000"/>
    <n v="168973.5"/>
    <n v="91026.5"/>
    <n v="256726.5"/>
    <n v="370"/>
    <n v="973.5"/>
    <x v="1"/>
    <n v="4200"/>
    <s v="Delhi NCR Mega Hub"/>
    <x v="3"/>
  </r>
  <r>
    <n v="103422"/>
    <x v="3412"/>
    <x v="9"/>
    <s v="2025"/>
    <s v="Ecom Express"/>
    <x v="3"/>
    <x v="1"/>
    <x v="1"/>
    <s v="India"/>
    <n v="67"/>
    <n v="8500"/>
    <n v="569500"/>
    <n v="3000"/>
    <n v="566500"/>
    <n v="368500"/>
    <n v="369103.43"/>
    <n v="200396.57"/>
    <n v="565896.56999999995"/>
    <n v="1150"/>
    <n v="603.42999999999995"/>
    <x v="8"/>
    <n v="5500"/>
    <s v="Nagpur Central Hub"/>
    <x v="1"/>
  </r>
  <r>
    <n v="103423"/>
    <x v="3413"/>
    <x v="6"/>
    <s v="2025"/>
    <s v="Ecom Express"/>
    <x v="5"/>
    <x v="0"/>
    <x v="3"/>
    <s v="India"/>
    <n v="21"/>
    <n v="4500"/>
    <n v="94500"/>
    <n v="2000"/>
    <n v="92500"/>
    <n v="52500"/>
    <n v="53122.98"/>
    <n v="41377.019999999997"/>
    <n v="91877.02"/>
    <n v="871"/>
    <n v="622.98"/>
    <x v="6"/>
    <n v="2500"/>
    <s v="Delhi NCR Mega Hub"/>
    <x v="3"/>
  </r>
  <r>
    <n v="103424"/>
    <x v="3414"/>
    <x v="1"/>
    <s v="2025"/>
    <s v="Shadowfax"/>
    <x v="0"/>
    <x v="2"/>
    <x v="1"/>
    <s v="India"/>
    <n v="45"/>
    <n v="3200"/>
    <n v="144000"/>
    <n v="1200"/>
    <n v="142800"/>
    <n v="90000"/>
    <n v="90792.15"/>
    <n v="53207.850000000006"/>
    <n v="142007.85"/>
    <n v="814"/>
    <n v="792.15"/>
    <x v="0"/>
    <n v="2000"/>
    <s v="Nagpur Central Hub"/>
    <x v="1"/>
  </r>
  <r>
    <n v="103425"/>
    <x v="3415"/>
    <x v="11"/>
    <s v="2025"/>
    <s v="Delhivery"/>
    <x v="1"/>
    <x v="0"/>
    <x v="0"/>
    <s v="India"/>
    <n v="82"/>
    <n v="45000"/>
    <n v="3690000"/>
    <n v="13000"/>
    <n v="3677000"/>
    <n v="2624000"/>
    <n v="2625268.29"/>
    <n v="1064731.71"/>
    <n v="3675731.71"/>
    <n v="592"/>
    <n v="1268.29"/>
    <x v="2"/>
    <n v="32000"/>
    <s v="Bengaluru Regional Hub"/>
    <x v="0"/>
  </r>
  <r>
    <n v="103426"/>
    <x v="3416"/>
    <x v="3"/>
    <s v="2025"/>
    <s v="Amazon Logistics"/>
    <x v="7"/>
    <x v="0"/>
    <x v="0"/>
    <s v="India"/>
    <n v="4"/>
    <n v="1200"/>
    <n v="4800"/>
    <n v="400"/>
    <n v="4400"/>
    <n v="3200"/>
    <n v="3733.2"/>
    <n v="1066.8000000000002"/>
    <n v="3866.8"/>
    <n v="1040"/>
    <n v="533.20000000000005"/>
    <x v="15"/>
    <n v="800"/>
    <s v="Bengaluru Regional Hub"/>
    <x v="0"/>
  </r>
  <r>
    <n v="103427"/>
    <x v="3417"/>
    <x v="6"/>
    <s v="2025"/>
    <s v="Blue Dart"/>
    <x v="3"/>
    <x v="0"/>
    <x v="0"/>
    <s v="India"/>
    <n v="9"/>
    <n v="12000"/>
    <n v="108000"/>
    <n v="4000"/>
    <n v="104000"/>
    <n v="72000"/>
    <n v="74397.98"/>
    <n v="33602.020000000004"/>
    <n v="101602.02"/>
    <n v="956"/>
    <n v="2397.98"/>
    <x v="4"/>
    <n v="8000"/>
    <s v="Bengaluru Regional Hub"/>
    <x v="0"/>
  </r>
  <r>
    <n v="103428"/>
    <x v="3418"/>
    <x v="4"/>
    <s v="2025"/>
    <s v="FedEx"/>
    <x v="1"/>
    <x v="1"/>
    <x v="0"/>
    <s v="India"/>
    <n v="36"/>
    <n v="3500"/>
    <n v="126000"/>
    <n v="1300"/>
    <n v="124700"/>
    <n v="79200"/>
    <n v="80041.8"/>
    <n v="45958.2"/>
    <n v="123858.2"/>
    <n v="966"/>
    <n v="841.8"/>
    <x v="16"/>
    <n v="2200"/>
    <s v="Bengaluru Regional Hub"/>
    <x v="0"/>
  </r>
  <r>
    <n v="103429"/>
    <x v="3419"/>
    <x v="10"/>
    <s v="2025"/>
    <s v="Shadowfax"/>
    <x v="4"/>
    <x v="2"/>
    <x v="2"/>
    <s v="India"/>
    <n v="70"/>
    <n v="5500"/>
    <n v="385000"/>
    <n v="2000"/>
    <n v="383000"/>
    <n v="245000"/>
    <n v="245423.97"/>
    <n v="139576.03"/>
    <n v="382576.03"/>
    <n v="485"/>
    <n v="423.97"/>
    <x v="5"/>
    <n v="3500"/>
    <s v="Mumbai Mega Hub"/>
    <x v="2"/>
  </r>
  <r>
    <n v="103430"/>
    <x v="3420"/>
    <x v="4"/>
    <s v="2025"/>
    <s v="Ekart"/>
    <x v="7"/>
    <x v="1"/>
    <x v="3"/>
    <s v="India"/>
    <n v="39"/>
    <n v="1200"/>
    <n v="46800"/>
    <n v="400"/>
    <n v="46400"/>
    <n v="31200"/>
    <n v="31550.26"/>
    <n v="15249.740000000002"/>
    <n v="46049.74"/>
    <n v="478"/>
    <n v="350.26"/>
    <x v="15"/>
    <n v="800"/>
    <s v="Delhi NCR Mega Hub"/>
    <x v="3"/>
  </r>
  <r>
    <n v="103431"/>
    <x v="3421"/>
    <x v="10"/>
    <s v="2025"/>
    <s v="Xpressbees"/>
    <x v="4"/>
    <x v="2"/>
    <x v="1"/>
    <s v="India"/>
    <n v="10"/>
    <n v="1500"/>
    <n v="15000"/>
    <n v="700"/>
    <n v="14300"/>
    <n v="8000"/>
    <n v="8645.33"/>
    <n v="6354.67"/>
    <n v="13654.67"/>
    <n v="878"/>
    <n v="645.33000000000004"/>
    <x v="10"/>
    <n v="800"/>
    <s v="Nagpur Central Hub"/>
    <x v="1"/>
  </r>
  <r>
    <n v="103432"/>
    <x v="3422"/>
    <x v="3"/>
    <s v="2025"/>
    <s v="Shadowfax"/>
    <x v="0"/>
    <x v="0"/>
    <x v="0"/>
    <s v="India"/>
    <n v="89"/>
    <n v="6500"/>
    <n v="578500"/>
    <n v="2300"/>
    <n v="576200"/>
    <n v="373800"/>
    <n v="374456.48"/>
    <n v="204043.52000000002"/>
    <n v="575543.52"/>
    <n v="1037"/>
    <n v="656.48"/>
    <x v="1"/>
    <n v="4200"/>
    <s v="Bengaluru Regional Hub"/>
    <x v="0"/>
  </r>
  <r>
    <n v="103433"/>
    <x v="3423"/>
    <x v="11"/>
    <s v="2025"/>
    <s v="Ekart"/>
    <x v="1"/>
    <x v="2"/>
    <x v="1"/>
    <s v="India"/>
    <n v="13"/>
    <n v="3500"/>
    <n v="45500"/>
    <n v="1300"/>
    <n v="44200"/>
    <n v="28600"/>
    <n v="29378.28"/>
    <n v="16121.720000000001"/>
    <n v="43421.72"/>
    <n v="956"/>
    <n v="778.28"/>
    <x v="16"/>
    <n v="2200"/>
    <s v="Nagpur Central Hub"/>
    <x v="1"/>
  </r>
  <r>
    <n v="103434"/>
    <x v="3424"/>
    <x v="6"/>
    <s v="2025"/>
    <s v="Amazon Logistics"/>
    <x v="0"/>
    <x v="1"/>
    <x v="3"/>
    <s v="India"/>
    <n v="95"/>
    <n v="3200"/>
    <n v="304000"/>
    <n v="1200"/>
    <n v="302800"/>
    <n v="190000"/>
    <n v="192617.54"/>
    <n v="111382.45999999999"/>
    <n v="300182.46000000002"/>
    <n v="698"/>
    <n v="2617.54"/>
    <x v="0"/>
    <n v="2000"/>
    <s v="Delhi NCR Mega Hub"/>
    <x v="3"/>
  </r>
  <r>
    <n v="103435"/>
    <x v="3425"/>
    <x v="0"/>
    <s v="2025"/>
    <s v="Blue Dart"/>
    <x v="0"/>
    <x v="1"/>
    <x v="4"/>
    <s v="India"/>
    <n v="71"/>
    <n v="6500"/>
    <n v="461500"/>
    <n v="2300"/>
    <n v="459200"/>
    <n v="298200"/>
    <n v="298868.39"/>
    <n v="162631.60999999999"/>
    <n v="458531.61"/>
    <n v="817"/>
    <n v="668.39"/>
    <x v="1"/>
    <n v="4200"/>
    <s v="Kolkata Regional Hub"/>
    <x v="4"/>
  </r>
  <r>
    <n v="103436"/>
    <x v="3426"/>
    <x v="7"/>
    <s v="2025"/>
    <s v="FedEx"/>
    <x v="3"/>
    <x v="0"/>
    <x v="3"/>
    <s v="India"/>
    <n v="43"/>
    <n v="12000"/>
    <n v="516000"/>
    <n v="4000"/>
    <n v="512000"/>
    <n v="344000"/>
    <n v="344712.14"/>
    <n v="171287.86"/>
    <n v="511287.86"/>
    <n v="781"/>
    <n v="712.14"/>
    <x v="4"/>
    <n v="8000"/>
    <s v="Delhi NCR Mega Hub"/>
    <x v="3"/>
  </r>
  <r>
    <n v="103437"/>
    <x v="3427"/>
    <x v="10"/>
    <s v="2025"/>
    <s v="Xpressbees"/>
    <x v="1"/>
    <x v="1"/>
    <x v="1"/>
    <s v="India"/>
    <n v="77"/>
    <n v="3500"/>
    <n v="269500"/>
    <n v="1300"/>
    <n v="268200"/>
    <n v="169400"/>
    <n v="170464.42"/>
    <n v="99035.579999999987"/>
    <n v="267135.58"/>
    <n v="403"/>
    <n v="1064.42"/>
    <x v="16"/>
    <n v="2200"/>
    <s v="Nagpur Central Hub"/>
    <x v="1"/>
  </r>
  <r>
    <n v="103438"/>
    <x v="3428"/>
    <x v="3"/>
    <s v="2025"/>
    <s v="DHL"/>
    <x v="5"/>
    <x v="1"/>
    <x v="0"/>
    <s v="India"/>
    <n v="89"/>
    <n v="2800"/>
    <n v="249200"/>
    <n v="1300"/>
    <n v="247900"/>
    <n v="133500"/>
    <n v="134537.92000000001"/>
    <n v="114662.07999999999"/>
    <n v="246862.07999999999"/>
    <n v="917"/>
    <n v="1037.92"/>
    <x v="18"/>
    <n v="1500"/>
    <s v="Bengaluru Regional Hub"/>
    <x v="0"/>
  </r>
  <r>
    <n v="103439"/>
    <x v="3429"/>
    <x v="3"/>
    <s v="2025"/>
    <s v="Amazon Logistics"/>
    <x v="2"/>
    <x v="2"/>
    <x v="4"/>
    <s v="India"/>
    <n v="91"/>
    <n v="2500"/>
    <n v="227500"/>
    <n v="1000"/>
    <n v="226500"/>
    <n v="136500"/>
    <n v="137033.62"/>
    <n v="90466.38"/>
    <n v="225966.38"/>
    <n v="314"/>
    <n v="533.62"/>
    <x v="12"/>
    <n v="1500"/>
    <s v="Kolkata Regional Hub"/>
    <x v="4"/>
  </r>
  <r>
    <n v="103440"/>
    <x v="3430"/>
    <x v="9"/>
    <s v="2025"/>
    <s v="Amazon Logistics"/>
    <x v="1"/>
    <x v="0"/>
    <x v="0"/>
    <s v="India"/>
    <n v="52"/>
    <n v="25000"/>
    <n v="1300000"/>
    <n v="7000"/>
    <n v="1293000"/>
    <n v="936000"/>
    <n v="936714.78"/>
    <n v="363285.22"/>
    <n v="1292285.22"/>
    <n v="364"/>
    <n v="714.78"/>
    <x v="17"/>
    <n v="18000"/>
    <s v="Bengaluru Regional Hub"/>
    <x v="0"/>
  </r>
  <r>
    <n v="103441"/>
    <x v="3431"/>
    <x v="8"/>
    <s v="2025"/>
    <s v="Ekart"/>
    <x v="4"/>
    <x v="0"/>
    <x v="2"/>
    <s v="India"/>
    <n v="65"/>
    <n v="1500"/>
    <n v="97500"/>
    <n v="700"/>
    <n v="96800"/>
    <n v="52000"/>
    <n v="52521.01"/>
    <n v="44978.99"/>
    <n v="96278.99"/>
    <n v="730"/>
    <n v="521.01"/>
    <x v="10"/>
    <n v="800"/>
    <s v="Mumbai Mega Hub"/>
    <x v="2"/>
  </r>
  <r>
    <n v="103442"/>
    <x v="3432"/>
    <x v="9"/>
    <s v="2025"/>
    <s v="Blue Dart"/>
    <x v="2"/>
    <x v="1"/>
    <x v="2"/>
    <s v="India"/>
    <n v="82"/>
    <n v="2500"/>
    <n v="205000"/>
    <n v="1000"/>
    <n v="204000"/>
    <n v="123000"/>
    <n v="124091.04"/>
    <n v="80908.960000000006"/>
    <n v="202908.96"/>
    <n v="847"/>
    <n v="1091.04"/>
    <x v="12"/>
    <n v="1500"/>
    <s v="Mumbai Mega Hub"/>
    <x v="2"/>
  </r>
  <r>
    <n v="103443"/>
    <x v="3433"/>
    <x v="1"/>
    <s v="2025"/>
    <s v="Delhivery"/>
    <x v="6"/>
    <x v="1"/>
    <x v="1"/>
    <s v="India"/>
    <n v="28"/>
    <n v="4500"/>
    <n v="126000"/>
    <n v="1700"/>
    <n v="124300"/>
    <n v="78400"/>
    <n v="79105.84"/>
    <n v="46894.16"/>
    <n v="123594.16"/>
    <n v="1126"/>
    <n v="705.84"/>
    <x v="7"/>
    <n v="2800"/>
    <s v="Nagpur Central Hub"/>
    <x v="1"/>
  </r>
  <r>
    <n v="103444"/>
    <x v="3434"/>
    <x v="1"/>
    <s v="2025"/>
    <s v="Ekart"/>
    <x v="3"/>
    <x v="1"/>
    <x v="4"/>
    <s v="India"/>
    <n v="43"/>
    <n v="12000"/>
    <n v="516000"/>
    <n v="4000"/>
    <n v="512000"/>
    <n v="344000"/>
    <n v="344946.3"/>
    <n v="171053.7"/>
    <n v="511053.7"/>
    <n v="802"/>
    <n v="946.3"/>
    <x v="4"/>
    <n v="8000"/>
    <s v="Kolkata Regional Hub"/>
    <x v="4"/>
  </r>
  <r>
    <n v="103445"/>
    <x v="3435"/>
    <x v="8"/>
    <s v="2025"/>
    <s v="Shadowfax"/>
    <x v="3"/>
    <x v="0"/>
    <x v="2"/>
    <s v="India"/>
    <n v="96"/>
    <n v="8500"/>
    <n v="816000"/>
    <n v="3000"/>
    <n v="813000"/>
    <n v="528000"/>
    <n v="528903.9"/>
    <n v="287096.09999999998"/>
    <n v="812096.1"/>
    <n v="811"/>
    <n v="903.9"/>
    <x v="8"/>
    <n v="5500"/>
    <s v="Mumbai Mega Hub"/>
    <x v="2"/>
  </r>
  <r>
    <n v="103446"/>
    <x v="3436"/>
    <x v="1"/>
    <s v="2025"/>
    <s v="FedEx"/>
    <x v="2"/>
    <x v="0"/>
    <x v="4"/>
    <s v="India"/>
    <n v="35"/>
    <n v="2500"/>
    <n v="87500"/>
    <n v="1000"/>
    <n v="86500"/>
    <n v="52500"/>
    <n v="53344.24"/>
    <n v="34155.760000000002"/>
    <n v="85655.76"/>
    <n v="890"/>
    <n v="844.24"/>
    <x v="12"/>
    <n v="1500"/>
    <s v="Kolkata Regional Hub"/>
    <x v="4"/>
  </r>
  <r>
    <n v="103447"/>
    <x v="3437"/>
    <x v="11"/>
    <s v="2025"/>
    <s v="Delhivery"/>
    <x v="3"/>
    <x v="2"/>
    <x v="3"/>
    <s v="India"/>
    <n v="70"/>
    <n v="8500"/>
    <n v="595000"/>
    <n v="3000"/>
    <n v="592000"/>
    <n v="385000"/>
    <n v="385814.58"/>
    <n v="209185.41999999998"/>
    <n v="591185.42000000004"/>
    <n v="781"/>
    <n v="814.58"/>
    <x v="8"/>
    <n v="5500"/>
    <s v="Delhi NCR Mega Hub"/>
    <x v="3"/>
  </r>
  <r>
    <n v="103448"/>
    <x v="3438"/>
    <x v="1"/>
    <s v="2025"/>
    <s v="FedEx"/>
    <x v="4"/>
    <x v="1"/>
    <x v="1"/>
    <s v="India"/>
    <n v="83"/>
    <n v="1500"/>
    <n v="124500"/>
    <n v="700"/>
    <n v="123800"/>
    <n v="66400"/>
    <n v="66982.22"/>
    <n v="57517.78"/>
    <n v="123217.78"/>
    <n v="685"/>
    <n v="582.22"/>
    <x v="10"/>
    <n v="800"/>
    <s v="Nagpur Central Hub"/>
    <x v="1"/>
  </r>
  <r>
    <n v="103449"/>
    <x v="3439"/>
    <x v="0"/>
    <s v="2025"/>
    <s v="Amazon Logistics"/>
    <x v="7"/>
    <x v="1"/>
    <x v="0"/>
    <s v="India"/>
    <n v="49"/>
    <n v="1200"/>
    <n v="58800"/>
    <n v="400"/>
    <n v="58400"/>
    <n v="39200"/>
    <n v="39755.24"/>
    <n v="19044.760000000002"/>
    <n v="57844.76"/>
    <n v="487"/>
    <n v="555.24"/>
    <x v="15"/>
    <n v="800"/>
    <s v="Bengaluru Regional Hub"/>
    <x v="0"/>
  </r>
  <r>
    <n v="103450"/>
    <x v="3440"/>
    <x v="11"/>
    <s v="2025"/>
    <s v="Ekart"/>
    <x v="7"/>
    <x v="0"/>
    <x v="0"/>
    <s v="India"/>
    <n v="56"/>
    <n v="600"/>
    <n v="33600"/>
    <n v="250"/>
    <n v="33350"/>
    <n v="19600"/>
    <n v="20242.060000000001"/>
    <n v="13357.939999999999"/>
    <n v="32707.94"/>
    <n v="1136"/>
    <n v="642.05999999999995"/>
    <x v="14"/>
    <n v="350"/>
    <s v="Bengaluru Regional Hub"/>
    <x v="0"/>
  </r>
  <r>
    <n v="103451"/>
    <x v="3441"/>
    <x v="2"/>
    <s v="2025"/>
    <s v="Delhivery"/>
    <x v="5"/>
    <x v="0"/>
    <x v="2"/>
    <s v="India"/>
    <n v="75"/>
    <n v="4500"/>
    <n v="337500"/>
    <n v="2000"/>
    <n v="335500"/>
    <n v="187500"/>
    <n v="188698.29"/>
    <n v="148801.71"/>
    <n v="334301.71000000002"/>
    <n v="1024"/>
    <n v="1198.29"/>
    <x v="6"/>
    <n v="2500"/>
    <s v="Mumbai Mega Hub"/>
    <x v="2"/>
  </r>
  <r>
    <n v="103452"/>
    <x v="3442"/>
    <x v="1"/>
    <s v="2025"/>
    <s v="Blue Dart"/>
    <x v="0"/>
    <x v="1"/>
    <x v="1"/>
    <s v="India"/>
    <n v="24"/>
    <n v="6500"/>
    <n v="156000"/>
    <n v="2300"/>
    <n v="153700"/>
    <n v="100800"/>
    <n v="102512.06"/>
    <n v="53487.94"/>
    <n v="151987.94"/>
    <n v="929"/>
    <n v="1712.06"/>
    <x v="1"/>
    <n v="4200"/>
    <s v="Nagpur Central Hub"/>
    <x v="1"/>
  </r>
  <r>
    <n v="103453"/>
    <x v="3443"/>
    <x v="5"/>
    <s v="2025"/>
    <s v="Shadowfax"/>
    <x v="5"/>
    <x v="1"/>
    <x v="2"/>
    <s v="India"/>
    <n v="56"/>
    <n v="4500"/>
    <n v="252000"/>
    <n v="2000"/>
    <n v="250000"/>
    <n v="140000"/>
    <n v="141085.54999999999"/>
    <n v="110914.45000000001"/>
    <n v="248914.45"/>
    <n v="862"/>
    <n v="1085.55"/>
    <x v="6"/>
    <n v="2500"/>
    <s v="Mumbai Mega Hub"/>
    <x v="2"/>
  </r>
  <r>
    <n v="103454"/>
    <x v="3444"/>
    <x v="10"/>
    <s v="2025"/>
    <s v="DHL"/>
    <x v="3"/>
    <x v="0"/>
    <x v="1"/>
    <s v="India"/>
    <n v="94"/>
    <n v="12000"/>
    <n v="1128000"/>
    <n v="4000"/>
    <n v="1124000"/>
    <n v="752000"/>
    <n v="752563.86"/>
    <n v="375436.14"/>
    <n v="1123436.1399999999"/>
    <n v="1030"/>
    <n v="563.86"/>
    <x v="4"/>
    <n v="8000"/>
    <s v="Nagpur Central Hub"/>
    <x v="1"/>
  </r>
  <r>
    <n v="103455"/>
    <x v="3445"/>
    <x v="6"/>
    <s v="2025"/>
    <s v="Ekart"/>
    <x v="6"/>
    <x v="2"/>
    <x v="1"/>
    <s v="India"/>
    <n v="2"/>
    <n v="15000"/>
    <n v="30000"/>
    <n v="5500"/>
    <n v="24500"/>
    <n v="19000"/>
    <n v="19904.39"/>
    <n v="10095.61"/>
    <n v="23595.61"/>
    <n v="660"/>
    <n v="904.39"/>
    <x v="11"/>
    <n v="9500"/>
    <s v="Nagpur Central Hub"/>
    <x v="1"/>
  </r>
  <r>
    <n v="103456"/>
    <x v="3446"/>
    <x v="1"/>
    <s v="2025"/>
    <s v="Shadowfax"/>
    <x v="6"/>
    <x v="0"/>
    <x v="3"/>
    <s v="India"/>
    <n v="39"/>
    <n v="4500"/>
    <n v="175500"/>
    <n v="1700"/>
    <n v="173800"/>
    <n v="109200"/>
    <n v="111869.4"/>
    <n v="63630.600000000006"/>
    <n v="171130.6"/>
    <n v="460"/>
    <n v="2669.4"/>
    <x v="7"/>
    <n v="2800"/>
    <s v="Delhi NCR Mega Hub"/>
    <x v="3"/>
  </r>
  <r>
    <n v="103457"/>
    <x v="3447"/>
    <x v="8"/>
    <s v="2025"/>
    <s v="FedEx"/>
    <x v="0"/>
    <x v="0"/>
    <x v="2"/>
    <s v="India"/>
    <n v="37"/>
    <n v="3200"/>
    <n v="118400"/>
    <n v="1200"/>
    <n v="117200"/>
    <n v="74000"/>
    <n v="74293.56"/>
    <n v="44106.44"/>
    <n v="116906.44"/>
    <n v="816"/>
    <n v="293.56"/>
    <x v="0"/>
    <n v="2000"/>
    <s v="Mumbai Mega Hub"/>
    <x v="2"/>
  </r>
  <r>
    <n v="103458"/>
    <x v="3448"/>
    <x v="0"/>
    <s v="2025"/>
    <s v="FedEx"/>
    <x v="7"/>
    <x v="2"/>
    <x v="4"/>
    <s v="India"/>
    <n v="22"/>
    <n v="600"/>
    <n v="13200"/>
    <n v="250"/>
    <n v="12950"/>
    <n v="7700"/>
    <n v="8449.85"/>
    <n v="4750.1499999999996"/>
    <n v="12200.15"/>
    <n v="729"/>
    <n v="749.85"/>
    <x v="14"/>
    <n v="350"/>
    <s v="Kolkata Regional Hub"/>
    <x v="4"/>
  </r>
  <r>
    <n v="103459"/>
    <x v="3449"/>
    <x v="10"/>
    <s v="2025"/>
    <s v="FedEx"/>
    <x v="4"/>
    <x v="1"/>
    <x v="1"/>
    <s v="India"/>
    <n v="6"/>
    <n v="5500"/>
    <n v="33000"/>
    <n v="2000"/>
    <n v="31000"/>
    <n v="21000"/>
    <n v="21910.74"/>
    <n v="11089.259999999998"/>
    <n v="30089.26"/>
    <n v="619"/>
    <n v="910.74"/>
    <x v="5"/>
    <n v="3500"/>
    <s v="Nagpur Central Hub"/>
    <x v="1"/>
  </r>
  <r>
    <n v="103460"/>
    <x v="3450"/>
    <x v="6"/>
    <s v="2025"/>
    <s v="Amazon Logistics"/>
    <x v="2"/>
    <x v="0"/>
    <x v="1"/>
    <s v="India"/>
    <n v="22"/>
    <n v="450"/>
    <n v="9900"/>
    <n v="250"/>
    <n v="9650"/>
    <n v="4400"/>
    <n v="4813.84"/>
    <n v="5086.16"/>
    <n v="9236.16"/>
    <n v="1158"/>
    <n v="413.84"/>
    <x v="3"/>
    <n v="200"/>
    <s v="Nagpur Central Hub"/>
    <x v="1"/>
  </r>
  <r>
    <n v="103461"/>
    <x v="3451"/>
    <x v="0"/>
    <s v="2025"/>
    <s v="Delhivery"/>
    <x v="5"/>
    <x v="0"/>
    <x v="4"/>
    <s v="India"/>
    <n v="88"/>
    <n v="2800"/>
    <n v="246400"/>
    <n v="1300"/>
    <n v="245100"/>
    <n v="132000"/>
    <n v="133116.48000000001"/>
    <n v="113283.51999999999"/>
    <n v="243983.52"/>
    <n v="749"/>
    <n v="1116.48"/>
    <x v="18"/>
    <n v="1500"/>
    <s v="Kolkata Regional Hub"/>
    <x v="4"/>
  </r>
  <r>
    <n v="103462"/>
    <x v="3452"/>
    <x v="1"/>
    <s v="2025"/>
    <s v="Xpressbees"/>
    <x v="6"/>
    <x v="1"/>
    <x v="1"/>
    <s v="India"/>
    <n v="53"/>
    <n v="15000"/>
    <n v="795000"/>
    <n v="5500"/>
    <n v="789500"/>
    <n v="503500"/>
    <n v="504346.21"/>
    <n v="290653.78999999998"/>
    <n v="788653.79"/>
    <n v="429"/>
    <n v="846.21"/>
    <x v="11"/>
    <n v="9500"/>
    <s v="Nagpur Central Hub"/>
    <x v="1"/>
  </r>
  <r>
    <n v="103463"/>
    <x v="3453"/>
    <x v="6"/>
    <s v="2025"/>
    <s v="FedEx"/>
    <x v="7"/>
    <x v="1"/>
    <x v="2"/>
    <s v="India"/>
    <n v="60"/>
    <n v="1200"/>
    <n v="72000"/>
    <n v="400"/>
    <n v="71600"/>
    <n v="48000"/>
    <n v="48529.1"/>
    <n v="23470.9"/>
    <n v="71070.899999999994"/>
    <n v="745"/>
    <n v="529.1"/>
    <x v="15"/>
    <n v="800"/>
    <s v="Mumbai Mega Hub"/>
    <x v="2"/>
  </r>
  <r>
    <n v="103464"/>
    <x v="3454"/>
    <x v="2"/>
    <s v="2025"/>
    <s v="Shadowfax"/>
    <x v="3"/>
    <x v="0"/>
    <x v="2"/>
    <s v="India"/>
    <n v="97"/>
    <n v="12000"/>
    <n v="1164000"/>
    <n v="4000"/>
    <n v="1160000"/>
    <n v="776000"/>
    <n v="776832.59"/>
    <n v="387167.41000000003"/>
    <n v="1159167.4099999999"/>
    <n v="824"/>
    <n v="832.59"/>
    <x v="4"/>
    <n v="8000"/>
    <s v="Mumbai Mega Hub"/>
    <x v="2"/>
  </r>
  <r>
    <n v="103465"/>
    <x v="3455"/>
    <x v="0"/>
    <s v="2025"/>
    <s v="Shadowfax"/>
    <x v="5"/>
    <x v="0"/>
    <x v="4"/>
    <s v="India"/>
    <n v="91"/>
    <n v="2800"/>
    <n v="254800"/>
    <n v="1300"/>
    <n v="253500"/>
    <n v="136500"/>
    <n v="137381.13"/>
    <n v="117418.87"/>
    <n v="252618.87"/>
    <n v="996"/>
    <n v="881.13"/>
    <x v="18"/>
    <n v="1500"/>
    <s v="Kolkata Regional Hub"/>
    <x v="4"/>
  </r>
  <r>
    <n v="103466"/>
    <x v="3456"/>
    <x v="2"/>
    <s v="2025"/>
    <s v="Delhivery"/>
    <x v="7"/>
    <x v="0"/>
    <x v="1"/>
    <s v="India"/>
    <n v="22"/>
    <n v="850"/>
    <n v="18700"/>
    <n v="300"/>
    <n v="18400"/>
    <n v="12100"/>
    <n v="12615.94"/>
    <n v="6084.0599999999995"/>
    <n v="17884.060000000001"/>
    <n v="1152"/>
    <n v="515.94000000000005"/>
    <x v="13"/>
    <n v="550"/>
    <s v="Nagpur Central Hub"/>
    <x v="1"/>
  </r>
  <r>
    <n v="103467"/>
    <x v="3457"/>
    <x v="1"/>
    <s v="2025"/>
    <s v="Blue Dart"/>
    <x v="4"/>
    <x v="1"/>
    <x v="3"/>
    <s v="India"/>
    <n v="86"/>
    <n v="5500"/>
    <n v="473000"/>
    <n v="2000"/>
    <n v="471000"/>
    <n v="301000"/>
    <n v="301306.23"/>
    <n v="171693.77000000002"/>
    <n v="470693.77"/>
    <n v="711"/>
    <n v="306.23"/>
    <x v="5"/>
    <n v="3500"/>
    <s v="Delhi NCR Mega Hub"/>
    <x v="3"/>
  </r>
  <r>
    <n v="103468"/>
    <x v="3458"/>
    <x v="0"/>
    <s v="2025"/>
    <s v="Amazon Logistics"/>
    <x v="4"/>
    <x v="2"/>
    <x v="1"/>
    <s v="India"/>
    <n v="73"/>
    <n v="1500"/>
    <n v="109500"/>
    <n v="700"/>
    <n v="108800"/>
    <n v="58400"/>
    <n v="59575.26"/>
    <n v="49924.74"/>
    <n v="107624.74"/>
    <n v="915"/>
    <n v="1175.26"/>
    <x v="10"/>
    <n v="800"/>
    <s v="Nagpur Central Hub"/>
    <x v="1"/>
  </r>
  <r>
    <n v="103469"/>
    <x v="3459"/>
    <x v="7"/>
    <s v="2025"/>
    <s v="Ekart"/>
    <x v="1"/>
    <x v="1"/>
    <x v="3"/>
    <s v="India"/>
    <n v="53"/>
    <n v="25000"/>
    <n v="1325000"/>
    <n v="7000"/>
    <n v="1318000"/>
    <n v="954000"/>
    <n v="954492.5"/>
    <n v="370507.5"/>
    <n v="1317507.5"/>
    <n v="606"/>
    <n v="492.5"/>
    <x v="17"/>
    <n v="18000"/>
    <s v="Delhi NCR Mega Hub"/>
    <x v="3"/>
  </r>
  <r>
    <n v="103470"/>
    <x v="3460"/>
    <x v="2"/>
    <s v="2025"/>
    <s v="Xpressbees"/>
    <x v="3"/>
    <x v="0"/>
    <x v="1"/>
    <s v="India"/>
    <n v="71"/>
    <n v="12000"/>
    <n v="852000"/>
    <n v="4000"/>
    <n v="848000"/>
    <n v="568000"/>
    <n v="569197.03"/>
    <n v="282802.96999999997"/>
    <n v="846802.97"/>
    <n v="666"/>
    <n v="1197.03"/>
    <x v="4"/>
    <n v="8000"/>
    <s v="Nagpur Central Hub"/>
    <x v="1"/>
  </r>
  <r>
    <n v="103471"/>
    <x v="3461"/>
    <x v="9"/>
    <s v="2025"/>
    <s v="Amazon Logistics"/>
    <x v="5"/>
    <x v="0"/>
    <x v="4"/>
    <s v="India"/>
    <n v="94"/>
    <n v="4500"/>
    <n v="423000"/>
    <n v="2000"/>
    <n v="421000"/>
    <n v="235000"/>
    <n v="235771.63"/>
    <n v="187228.37"/>
    <n v="420228.37"/>
    <n v="312"/>
    <n v="771.63"/>
    <x v="6"/>
    <n v="2500"/>
    <s v="Kolkata Regional Hub"/>
    <x v="4"/>
  </r>
  <r>
    <n v="103472"/>
    <x v="3462"/>
    <x v="2"/>
    <s v="2025"/>
    <s v="DHL"/>
    <x v="2"/>
    <x v="0"/>
    <x v="4"/>
    <s v="India"/>
    <n v="35"/>
    <n v="2500"/>
    <n v="87500"/>
    <n v="1000"/>
    <n v="86500"/>
    <n v="52500"/>
    <n v="53119.5"/>
    <n v="34380.5"/>
    <n v="85880.5"/>
    <n v="1093"/>
    <n v="619.5"/>
    <x v="12"/>
    <n v="1500"/>
    <s v="Kolkata Regional Hub"/>
    <x v="4"/>
  </r>
  <r>
    <n v="103473"/>
    <x v="3463"/>
    <x v="10"/>
    <s v="2025"/>
    <s v="Xpressbees"/>
    <x v="1"/>
    <x v="0"/>
    <x v="3"/>
    <s v="India"/>
    <n v="95"/>
    <n v="25000"/>
    <n v="2375000"/>
    <n v="7000"/>
    <n v="2368000"/>
    <n v="1710000"/>
    <n v="1710491.54"/>
    <n v="664508.46"/>
    <n v="2367508.46"/>
    <n v="1158"/>
    <n v="491.54"/>
    <x v="17"/>
    <n v="18000"/>
    <s v="Delhi NCR Mega Hub"/>
    <x v="3"/>
  </r>
  <r>
    <n v="103474"/>
    <x v="3464"/>
    <x v="9"/>
    <s v="2025"/>
    <s v="Ekart"/>
    <x v="3"/>
    <x v="2"/>
    <x v="2"/>
    <s v="India"/>
    <n v="28"/>
    <n v="8500"/>
    <n v="238000"/>
    <n v="3000"/>
    <n v="235000"/>
    <n v="154000"/>
    <n v="154483.74"/>
    <n v="83516.260000000009"/>
    <n v="234516.26"/>
    <n v="536"/>
    <n v="483.74"/>
    <x v="8"/>
    <n v="5500"/>
    <s v="Mumbai Mega Hub"/>
    <x v="2"/>
  </r>
  <r>
    <n v="103475"/>
    <x v="3465"/>
    <x v="1"/>
    <s v="2025"/>
    <s v="Blue Dart"/>
    <x v="0"/>
    <x v="1"/>
    <x v="1"/>
    <s v="India"/>
    <n v="85"/>
    <n v="3200"/>
    <n v="272000"/>
    <n v="1200"/>
    <n v="270800"/>
    <n v="170000"/>
    <n v="170604.18"/>
    <n v="101395.82"/>
    <n v="270195.82"/>
    <n v="997"/>
    <n v="604.17999999999995"/>
    <x v="0"/>
    <n v="2000"/>
    <s v="Nagpur Central Hub"/>
    <x v="1"/>
  </r>
  <r>
    <n v="103476"/>
    <x v="3466"/>
    <x v="5"/>
    <s v="2025"/>
    <s v="Xpressbees"/>
    <x v="6"/>
    <x v="1"/>
    <x v="3"/>
    <s v="India"/>
    <n v="42"/>
    <n v="15000"/>
    <n v="630000"/>
    <n v="5500"/>
    <n v="624500"/>
    <n v="399000"/>
    <n v="399503.48"/>
    <n v="230496.52000000002"/>
    <n v="623996.52"/>
    <n v="1059"/>
    <n v="503.48"/>
    <x v="11"/>
    <n v="9500"/>
    <s v="Delhi NCR Mega Hub"/>
    <x v="3"/>
  </r>
  <r>
    <n v="103477"/>
    <x v="3467"/>
    <x v="10"/>
    <s v="2025"/>
    <s v="DHL"/>
    <x v="4"/>
    <x v="1"/>
    <x v="2"/>
    <s v="India"/>
    <n v="41"/>
    <n v="1500"/>
    <n v="61500"/>
    <n v="700"/>
    <n v="60800"/>
    <n v="32800"/>
    <n v="32980.410000000003"/>
    <n v="28519.589999999997"/>
    <n v="60619.59"/>
    <n v="982"/>
    <n v="180.41"/>
    <x v="10"/>
    <n v="800"/>
    <s v="Mumbai Mega Hub"/>
    <x v="2"/>
  </r>
  <r>
    <n v="103478"/>
    <x v="3468"/>
    <x v="5"/>
    <s v="2025"/>
    <s v="Amazon Logistics"/>
    <x v="5"/>
    <x v="0"/>
    <x v="4"/>
    <s v="India"/>
    <n v="26"/>
    <n v="1800"/>
    <n v="46800"/>
    <n v="900"/>
    <n v="45900"/>
    <n v="23400"/>
    <n v="25784.93"/>
    <n v="21015.07"/>
    <n v="43515.07"/>
    <n v="789"/>
    <n v="2384.9299999999998"/>
    <x v="9"/>
    <n v="900"/>
    <s v="Kolkata Regional Hub"/>
    <x v="4"/>
  </r>
  <r>
    <n v="103479"/>
    <x v="3469"/>
    <x v="6"/>
    <s v="2025"/>
    <s v="Delhivery"/>
    <x v="2"/>
    <x v="2"/>
    <x v="3"/>
    <s v="India"/>
    <n v="50"/>
    <n v="450"/>
    <n v="22500"/>
    <n v="250"/>
    <n v="22250"/>
    <n v="10000"/>
    <n v="10373.31"/>
    <n v="12126.69"/>
    <n v="21876.69"/>
    <n v="753"/>
    <n v="373.31"/>
    <x v="3"/>
    <n v="200"/>
    <s v="Delhi NCR Mega Hub"/>
    <x v="3"/>
  </r>
  <r>
    <n v="103480"/>
    <x v="3470"/>
    <x v="0"/>
    <s v="2025"/>
    <s v="Ecom Express"/>
    <x v="4"/>
    <x v="2"/>
    <x v="0"/>
    <s v="India"/>
    <n v="28"/>
    <n v="5500"/>
    <n v="154000"/>
    <n v="2000"/>
    <n v="152000"/>
    <n v="98000"/>
    <n v="98516.85"/>
    <n v="55483.149999999994"/>
    <n v="151483.15"/>
    <n v="1100"/>
    <n v="516.85"/>
    <x v="5"/>
    <n v="3500"/>
    <s v="Bengaluru Regional Hub"/>
    <x v="0"/>
  </r>
  <r>
    <n v="103481"/>
    <x v="3471"/>
    <x v="9"/>
    <s v="2025"/>
    <s v="DHL"/>
    <x v="0"/>
    <x v="0"/>
    <x v="0"/>
    <s v="India"/>
    <n v="99"/>
    <n v="6500"/>
    <n v="643500"/>
    <n v="2300"/>
    <n v="641200"/>
    <n v="415800"/>
    <n v="416109.24"/>
    <n v="227390.76"/>
    <n v="640890.76"/>
    <n v="651"/>
    <n v="309.24"/>
    <x v="1"/>
    <n v="4200"/>
    <s v="Bengaluru Regional Hub"/>
    <x v="0"/>
  </r>
  <r>
    <n v="103482"/>
    <x v="3472"/>
    <x v="6"/>
    <s v="2025"/>
    <s v="FedEx"/>
    <x v="2"/>
    <x v="0"/>
    <x v="4"/>
    <s v="India"/>
    <n v="89"/>
    <n v="450"/>
    <n v="40050"/>
    <n v="250"/>
    <n v="39800"/>
    <n v="17800"/>
    <n v="18255.78"/>
    <n v="21794.22"/>
    <n v="39344.22"/>
    <n v="738"/>
    <n v="455.78"/>
    <x v="3"/>
    <n v="200"/>
    <s v="Kolkata Regional Hub"/>
    <x v="4"/>
  </r>
  <r>
    <n v="103483"/>
    <x v="3473"/>
    <x v="3"/>
    <s v="2025"/>
    <s v="Ekart"/>
    <x v="5"/>
    <x v="1"/>
    <x v="0"/>
    <s v="India"/>
    <n v="20"/>
    <n v="4500"/>
    <n v="90000"/>
    <n v="2000"/>
    <n v="88000"/>
    <n v="50000"/>
    <n v="50997.41"/>
    <n v="39002.589999999997"/>
    <n v="87002.59"/>
    <n v="1151"/>
    <n v="997.41"/>
    <x v="6"/>
    <n v="2500"/>
    <s v="Bengaluru Regional Hub"/>
    <x v="0"/>
  </r>
  <r>
    <n v="103484"/>
    <x v="3474"/>
    <x v="0"/>
    <s v="2025"/>
    <s v="Shadowfax"/>
    <x v="1"/>
    <x v="0"/>
    <x v="3"/>
    <s v="India"/>
    <n v="37"/>
    <n v="45000"/>
    <n v="1665000"/>
    <n v="13000"/>
    <n v="1652000"/>
    <n v="1184000"/>
    <n v="1184616.05"/>
    <n v="480383.94999999995"/>
    <n v="1651383.95"/>
    <n v="546"/>
    <n v="616.04999999999995"/>
    <x v="2"/>
    <n v="32000"/>
    <s v="Delhi NCR Mega Hub"/>
    <x v="3"/>
  </r>
  <r>
    <n v="103485"/>
    <x v="3475"/>
    <x v="0"/>
    <s v="2025"/>
    <s v="Ecom Express"/>
    <x v="6"/>
    <x v="1"/>
    <x v="1"/>
    <s v="India"/>
    <n v="35"/>
    <n v="15000"/>
    <n v="525000"/>
    <n v="5500"/>
    <n v="519500"/>
    <n v="332500"/>
    <n v="332852.38"/>
    <n v="192147.62"/>
    <n v="519147.62"/>
    <n v="1143"/>
    <n v="352.38"/>
    <x v="11"/>
    <n v="9500"/>
    <s v="Nagpur Central Hub"/>
    <x v="1"/>
  </r>
  <r>
    <n v="103486"/>
    <x v="3476"/>
    <x v="1"/>
    <s v="2025"/>
    <s v="Blue Dart"/>
    <x v="4"/>
    <x v="1"/>
    <x v="2"/>
    <s v="India"/>
    <n v="61"/>
    <n v="1500"/>
    <n v="91500"/>
    <n v="700"/>
    <n v="90800"/>
    <n v="48800"/>
    <n v="50194.59"/>
    <n v="41305.410000000003"/>
    <n v="89405.41"/>
    <n v="436"/>
    <n v="1394.59"/>
    <x v="10"/>
    <n v="800"/>
    <s v="Mumbai Mega Hub"/>
    <x v="2"/>
  </r>
  <r>
    <n v="103487"/>
    <x v="3477"/>
    <x v="2"/>
    <s v="2025"/>
    <s v="Ecom Express"/>
    <x v="6"/>
    <x v="2"/>
    <x v="2"/>
    <s v="India"/>
    <n v="45"/>
    <n v="15000"/>
    <n v="675000"/>
    <n v="5500"/>
    <n v="669500"/>
    <n v="427500"/>
    <n v="427925.12"/>
    <n v="247074.88"/>
    <n v="669074.88"/>
    <n v="959"/>
    <n v="425.12"/>
    <x v="11"/>
    <n v="9500"/>
    <s v="Mumbai Mega Hub"/>
    <x v="2"/>
  </r>
  <r>
    <n v="103488"/>
    <x v="3478"/>
    <x v="8"/>
    <s v="2025"/>
    <s v="Shadowfax"/>
    <x v="1"/>
    <x v="1"/>
    <x v="0"/>
    <s v="India"/>
    <n v="97"/>
    <n v="25000"/>
    <n v="2425000"/>
    <n v="7000"/>
    <n v="2418000"/>
    <n v="1746000"/>
    <n v="1746959.97"/>
    <n v="678040.03"/>
    <n v="2417040.0299999998"/>
    <n v="840"/>
    <n v="959.97"/>
    <x v="17"/>
    <n v="18000"/>
    <s v="Bengaluru Regional Hub"/>
    <x v="0"/>
  </r>
  <r>
    <n v="103489"/>
    <x v="3479"/>
    <x v="9"/>
    <s v="2025"/>
    <s v="Shadowfax"/>
    <x v="6"/>
    <x v="0"/>
    <x v="1"/>
    <s v="India"/>
    <n v="57"/>
    <n v="4500"/>
    <n v="256500"/>
    <n v="1700"/>
    <n v="254800"/>
    <n v="159600"/>
    <n v="160084.46"/>
    <n v="96415.540000000008"/>
    <n v="254315.54"/>
    <n v="303"/>
    <n v="484.46"/>
    <x v="7"/>
    <n v="2800"/>
    <s v="Nagpur Central Hub"/>
    <x v="1"/>
  </r>
  <r>
    <n v="103490"/>
    <x v="3480"/>
    <x v="11"/>
    <s v="2025"/>
    <s v="DHL"/>
    <x v="1"/>
    <x v="1"/>
    <x v="2"/>
    <s v="India"/>
    <n v="56"/>
    <n v="3500"/>
    <n v="196000"/>
    <n v="1300"/>
    <n v="194700"/>
    <n v="123200"/>
    <n v="123660.66"/>
    <n v="72339.34"/>
    <n v="194239.34"/>
    <n v="999"/>
    <n v="460.66"/>
    <x v="16"/>
    <n v="2200"/>
    <s v="Mumbai Mega Hub"/>
    <x v="2"/>
  </r>
  <r>
    <n v="103491"/>
    <x v="3481"/>
    <x v="6"/>
    <s v="2025"/>
    <s v="Ecom Express"/>
    <x v="1"/>
    <x v="0"/>
    <x v="2"/>
    <s v="India"/>
    <n v="42"/>
    <n v="3500"/>
    <n v="147000"/>
    <n v="1300"/>
    <n v="145700"/>
    <n v="92400"/>
    <n v="93554.64"/>
    <n v="53445.36"/>
    <n v="144545.35999999999"/>
    <n v="1067"/>
    <n v="1154.6400000000001"/>
    <x v="16"/>
    <n v="2200"/>
    <s v="Mumbai Mega Hub"/>
    <x v="2"/>
  </r>
  <r>
    <n v="103492"/>
    <x v="3482"/>
    <x v="2"/>
    <s v="2025"/>
    <s v="Amazon Logistics"/>
    <x v="5"/>
    <x v="0"/>
    <x v="2"/>
    <s v="India"/>
    <n v="66"/>
    <n v="2800"/>
    <n v="184800"/>
    <n v="1300"/>
    <n v="183500"/>
    <n v="99000"/>
    <n v="100483.35"/>
    <n v="84316.65"/>
    <n v="182016.65"/>
    <n v="610"/>
    <n v="1483.35"/>
    <x v="18"/>
    <n v="1500"/>
    <s v="Mumbai Mega Hub"/>
    <x v="2"/>
  </r>
  <r>
    <n v="103493"/>
    <x v="3483"/>
    <x v="6"/>
    <s v="2025"/>
    <s v="Shadowfax"/>
    <x v="2"/>
    <x v="0"/>
    <x v="2"/>
    <s v="India"/>
    <n v="55"/>
    <n v="2500"/>
    <n v="137500"/>
    <n v="1000"/>
    <n v="136500"/>
    <n v="82500"/>
    <n v="82825.52"/>
    <n v="54674.479999999996"/>
    <n v="136174.48000000001"/>
    <n v="1021"/>
    <n v="325.52"/>
    <x v="12"/>
    <n v="1500"/>
    <s v="Mumbai Mega Hub"/>
    <x v="2"/>
  </r>
  <r>
    <n v="103494"/>
    <x v="3484"/>
    <x v="2"/>
    <s v="2025"/>
    <s v="Ekart"/>
    <x v="6"/>
    <x v="1"/>
    <x v="3"/>
    <s v="India"/>
    <n v="1"/>
    <n v="15000"/>
    <n v="15000"/>
    <n v="5500"/>
    <n v="9500"/>
    <n v="9500"/>
    <n v="9765.2999999999993"/>
    <n v="5234.7000000000007"/>
    <n v="9234.7000000000007"/>
    <n v="1016"/>
    <n v="265.3"/>
    <x v="11"/>
    <n v="9500"/>
    <s v="Delhi NCR Mega Hub"/>
    <x v="3"/>
  </r>
  <r>
    <n v="103495"/>
    <x v="3485"/>
    <x v="5"/>
    <s v="2025"/>
    <s v="Amazon Logistics"/>
    <x v="4"/>
    <x v="1"/>
    <x v="2"/>
    <s v="India"/>
    <n v="50"/>
    <n v="5500"/>
    <n v="275000"/>
    <n v="2000"/>
    <n v="273000"/>
    <n v="175000"/>
    <n v="176699.39"/>
    <n v="98300.609999999986"/>
    <n v="271300.61"/>
    <n v="383"/>
    <n v="1699.39"/>
    <x v="5"/>
    <n v="3500"/>
    <s v="Mumbai Mega Hub"/>
    <x v="2"/>
  </r>
  <r>
    <n v="103496"/>
    <x v="3486"/>
    <x v="4"/>
    <s v="2025"/>
    <s v="Blue Dart"/>
    <x v="1"/>
    <x v="2"/>
    <x v="1"/>
    <s v="India"/>
    <n v="80"/>
    <n v="45000"/>
    <n v="3600000"/>
    <n v="13000"/>
    <n v="3587000"/>
    <n v="2560000"/>
    <n v="2561162.46"/>
    <n v="1038837.54"/>
    <n v="3585837.54"/>
    <n v="741"/>
    <n v="1162.46"/>
    <x v="2"/>
    <n v="32000"/>
    <s v="Nagpur Central Hub"/>
    <x v="1"/>
  </r>
  <r>
    <n v="103497"/>
    <x v="3487"/>
    <x v="5"/>
    <s v="2025"/>
    <s v="Xpressbees"/>
    <x v="6"/>
    <x v="2"/>
    <x v="4"/>
    <s v="India"/>
    <n v="37"/>
    <n v="4500"/>
    <n v="166500"/>
    <n v="1700"/>
    <n v="164800"/>
    <n v="103600"/>
    <n v="104135.62"/>
    <n v="62364.380000000005"/>
    <n v="164264.38"/>
    <n v="751"/>
    <n v="535.62"/>
    <x v="7"/>
    <n v="2800"/>
    <s v="Kolkata Regional Hub"/>
    <x v="4"/>
  </r>
  <r>
    <n v="103498"/>
    <x v="3488"/>
    <x v="11"/>
    <s v="2025"/>
    <s v="Ecom Express"/>
    <x v="7"/>
    <x v="2"/>
    <x v="2"/>
    <s v="India"/>
    <n v="72"/>
    <n v="600"/>
    <n v="43200"/>
    <n v="250"/>
    <n v="42950"/>
    <n v="25200"/>
    <n v="25874.19"/>
    <n v="17325.810000000001"/>
    <n v="42275.81"/>
    <n v="344"/>
    <n v="674.19"/>
    <x v="14"/>
    <n v="350"/>
    <s v="Mumbai Mega Hub"/>
    <x v="2"/>
  </r>
  <r>
    <n v="103499"/>
    <x v="3489"/>
    <x v="5"/>
    <s v="2025"/>
    <s v="Ekart"/>
    <x v="0"/>
    <x v="1"/>
    <x v="1"/>
    <s v="India"/>
    <n v="78"/>
    <n v="6500"/>
    <n v="507000"/>
    <n v="2300"/>
    <n v="504700"/>
    <n v="327600"/>
    <n v="327938.90999999997"/>
    <n v="179061.09000000003"/>
    <n v="504361.09"/>
    <n v="449"/>
    <n v="338.91"/>
    <x v="1"/>
    <n v="4200"/>
    <s v="Nagpur Central Hub"/>
    <x v="1"/>
  </r>
  <r>
    <n v="103500"/>
    <x v="3490"/>
    <x v="3"/>
    <s v="2025"/>
    <s v="Shadowfax"/>
    <x v="2"/>
    <x v="1"/>
    <x v="2"/>
    <s v="India"/>
    <n v="27"/>
    <n v="450"/>
    <n v="12150"/>
    <n v="250"/>
    <n v="11900"/>
    <n v="5400"/>
    <n v="6579.92"/>
    <n v="5570.08"/>
    <n v="10720.08"/>
    <n v="676"/>
    <n v="1179.92"/>
    <x v="3"/>
    <n v="200"/>
    <s v="Mumbai Mega Hub"/>
    <x v="2"/>
  </r>
  <r>
    <n v="103501"/>
    <x v="3491"/>
    <x v="5"/>
    <s v="2025"/>
    <s v="Shadowfax"/>
    <x v="7"/>
    <x v="1"/>
    <x v="2"/>
    <s v="India"/>
    <n v="12"/>
    <n v="600"/>
    <n v="7200"/>
    <n v="250"/>
    <n v="6950"/>
    <n v="4200"/>
    <n v="5446.24"/>
    <n v="1753.7600000000002"/>
    <n v="5703.76"/>
    <n v="522"/>
    <n v="1246.24"/>
    <x v="14"/>
    <n v="350"/>
    <s v="Mumbai Mega Hub"/>
    <x v="2"/>
  </r>
  <r>
    <n v="103502"/>
    <x v="3492"/>
    <x v="6"/>
    <s v="2025"/>
    <s v="Shadowfax"/>
    <x v="6"/>
    <x v="2"/>
    <x v="4"/>
    <s v="India"/>
    <n v="7"/>
    <n v="4500"/>
    <n v="31500"/>
    <n v="1700"/>
    <n v="29800"/>
    <n v="19600"/>
    <n v="20401.75"/>
    <n v="11098.25"/>
    <n v="28998.25"/>
    <n v="1038"/>
    <n v="801.75"/>
    <x v="7"/>
    <n v="2800"/>
    <s v="Kolkata Regional Hub"/>
    <x v="4"/>
  </r>
  <r>
    <n v="103503"/>
    <x v="3493"/>
    <x v="9"/>
    <s v="2025"/>
    <s v="Shadowfax"/>
    <x v="3"/>
    <x v="2"/>
    <x v="2"/>
    <s v="India"/>
    <n v="22"/>
    <n v="12000"/>
    <n v="264000"/>
    <n v="4000"/>
    <n v="260000"/>
    <n v="176000"/>
    <n v="176639.14"/>
    <n v="87360.859999999986"/>
    <n v="259360.86"/>
    <n v="1156"/>
    <n v="639.14"/>
    <x v="4"/>
    <n v="8000"/>
    <s v="Mumbai Mega Hub"/>
    <x v="2"/>
  </r>
  <r>
    <n v="103504"/>
    <x v="3494"/>
    <x v="10"/>
    <s v="2025"/>
    <s v="Blue Dart"/>
    <x v="6"/>
    <x v="1"/>
    <x v="0"/>
    <s v="India"/>
    <n v="88"/>
    <n v="4500"/>
    <n v="396000"/>
    <n v="1700"/>
    <n v="394300"/>
    <n v="246400"/>
    <n v="246793.7"/>
    <n v="149206.29999999999"/>
    <n v="393906.3"/>
    <n v="1126"/>
    <n v="393.7"/>
    <x v="7"/>
    <n v="2800"/>
    <s v="Bengaluru Regional Hub"/>
    <x v="0"/>
  </r>
  <r>
    <n v="103505"/>
    <x v="3495"/>
    <x v="0"/>
    <s v="2025"/>
    <s v="DHL"/>
    <x v="2"/>
    <x v="2"/>
    <x v="3"/>
    <s v="India"/>
    <n v="90"/>
    <n v="450"/>
    <n v="40500"/>
    <n v="250"/>
    <n v="40250"/>
    <n v="18000"/>
    <n v="18714.98"/>
    <n v="21785.02"/>
    <n v="39535.019999999997"/>
    <n v="937"/>
    <n v="714.98"/>
    <x v="3"/>
    <n v="200"/>
    <s v="Delhi NCR Mega Hub"/>
    <x v="3"/>
  </r>
  <r>
    <n v="103506"/>
    <x v="3496"/>
    <x v="7"/>
    <s v="2025"/>
    <s v="Delhivery"/>
    <x v="5"/>
    <x v="0"/>
    <x v="2"/>
    <s v="India"/>
    <n v="19"/>
    <n v="1800"/>
    <n v="34200"/>
    <n v="900"/>
    <n v="33300"/>
    <n v="17100"/>
    <n v="17585.38"/>
    <n v="16614.62"/>
    <n v="32814.620000000003"/>
    <n v="311"/>
    <n v="485.38"/>
    <x v="9"/>
    <n v="900"/>
    <s v="Mumbai Mega Hub"/>
    <x v="2"/>
  </r>
  <r>
    <n v="103507"/>
    <x v="3497"/>
    <x v="8"/>
    <s v="2025"/>
    <s v="Ekart"/>
    <x v="4"/>
    <x v="0"/>
    <x v="2"/>
    <s v="India"/>
    <n v="9"/>
    <n v="5500"/>
    <n v="49500"/>
    <n v="2000"/>
    <n v="47500"/>
    <n v="31500"/>
    <n v="31865.040000000001"/>
    <n v="17634.96"/>
    <n v="47134.96"/>
    <n v="599"/>
    <n v="365.04"/>
    <x v="5"/>
    <n v="3500"/>
    <s v="Mumbai Mega Hub"/>
    <x v="2"/>
  </r>
  <r>
    <n v="103508"/>
    <x v="3498"/>
    <x v="1"/>
    <s v="2025"/>
    <s v="Delhivery"/>
    <x v="0"/>
    <x v="0"/>
    <x v="3"/>
    <s v="India"/>
    <n v="56"/>
    <n v="6500"/>
    <n v="364000"/>
    <n v="2300"/>
    <n v="361700"/>
    <n v="235200"/>
    <n v="235515.78"/>
    <n v="128484.22"/>
    <n v="361384.22"/>
    <n v="575"/>
    <n v="315.77999999999997"/>
    <x v="1"/>
    <n v="4200"/>
    <s v="Delhi NCR Mega Hub"/>
    <x v="3"/>
  </r>
  <r>
    <n v="103509"/>
    <x v="3499"/>
    <x v="3"/>
    <s v="2025"/>
    <s v="FedEx"/>
    <x v="6"/>
    <x v="2"/>
    <x v="3"/>
    <s v="India"/>
    <n v="82"/>
    <n v="15000"/>
    <n v="1230000"/>
    <n v="5500"/>
    <n v="1224500"/>
    <n v="779000"/>
    <n v="779645.94"/>
    <n v="450354.06000000006"/>
    <n v="1223854.06"/>
    <n v="663"/>
    <n v="645.94000000000005"/>
    <x v="11"/>
    <n v="9500"/>
    <s v="Delhi NCR Mega Hub"/>
    <x v="3"/>
  </r>
  <r>
    <n v="103510"/>
    <x v="3500"/>
    <x v="4"/>
    <s v="2025"/>
    <s v="Delhivery"/>
    <x v="5"/>
    <x v="2"/>
    <x v="1"/>
    <s v="India"/>
    <n v="85"/>
    <n v="2800"/>
    <n v="238000"/>
    <n v="1300"/>
    <n v="236700"/>
    <n v="127500"/>
    <n v="127868.53"/>
    <n v="110131.47"/>
    <n v="236331.47"/>
    <n v="941"/>
    <n v="368.53"/>
    <x v="18"/>
    <n v="1500"/>
    <s v="Nagpur Central Hub"/>
    <x v="1"/>
  </r>
  <r>
    <n v="103511"/>
    <x v="3501"/>
    <x v="2"/>
    <s v="2025"/>
    <s v="Shadowfax"/>
    <x v="2"/>
    <x v="2"/>
    <x v="2"/>
    <s v="India"/>
    <n v="87"/>
    <n v="450"/>
    <n v="39150"/>
    <n v="250"/>
    <n v="38900"/>
    <n v="17400"/>
    <n v="17835.8"/>
    <n v="21314.2"/>
    <n v="38464.199999999997"/>
    <n v="1023"/>
    <n v="435.8"/>
    <x v="3"/>
    <n v="200"/>
    <s v="Mumbai Mega Hub"/>
    <x v="2"/>
  </r>
  <r>
    <n v="103512"/>
    <x v="3502"/>
    <x v="7"/>
    <s v="2025"/>
    <s v="Ekart"/>
    <x v="3"/>
    <x v="1"/>
    <x v="0"/>
    <s v="India"/>
    <n v="99"/>
    <n v="8500"/>
    <n v="841500"/>
    <n v="3000"/>
    <n v="838500"/>
    <n v="544500"/>
    <n v="545086.48"/>
    <n v="296413.52"/>
    <n v="837913.52"/>
    <n v="662"/>
    <n v="586.48"/>
    <x v="8"/>
    <n v="5500"/>
    <s v="Bengaluru Regional Hub"/>
    <x v="0"/>
  </r>
  <r>
    <n v="103513"/>
    <x v="3503"/>
    <x v="0"/>
    <s v="2025"/>
    <s v="Delhivery"/>
    <x v="0"/>
    <x v="2"/>
    <x v="0"/>
    <s v="India"/>
    <n v="12"/>
    <n v="6500"/>
    <n v="78000"/>
    <n v="2300"/>
    <n v="75700"/>
    <n v="50400"/>
    <n v="51360.6"/>
    <n v="26639.4"/>
    <n v="74739.399999999994"/>
    <n v="701"/>
    <n v="960.6"/>
    <x v="1"/>
    <n v="4200"/>
    <s v="Bengaluru Regional Hub"/>
    <x v="0"/>
  </r>
  <r>
    <n v="103514"/>
    <x v="3504"/>
    <x v="3"/>
    <s v="2025"/>
    <s v="DHL"/>
    <x v="3"/>
    <x v="0"/>
    <x v="1"/>
    <s v="India"/>
    <n v="28"/>
    <n v="12000"/>
    <n v="336000"/>
    <n v="4000"/>
    <n v="332000"/>
    <n v="224000"/>
    <n v="224710.08"/>
    <n v="111289.92000000001"/>
    <n v="331289.92"/>
    <n v="1029"/>
    <n v="710.08"/>
    <x v="4"/>
    <n v="8000"/>
    <s v="Nagpur Central Hub"/>
    <x v="1"/>
  </r>
  <r>
    <n v="103515"/>
    <x v="3505"/>
    <x v="7"/>
    <s v="2025"/>
    <s v="Delhivery"/>
    <x v="7"/>
    <x v="2"/>
    <x v="0"/>
    <s v="India"/>
    <n v="27"/>
    <n v="1200"/>
    <n v="32400"/>
    <n v="400"/>
    <n v="32000"/>
    <n v="21600"/>
    <n v="22610.55"/>
    <n v="9789.4500000000007"/>
    <n v="30989.45"/>
    <n v="665"/>
    <n v="1010.55"/>
    <x v="15"/>
    <n v="800"/>
    <s v="Bengaluru Regional Hub"/>
    <x v="0"/>
  </r>
  <r>
    <n v="103516"/>
    <x v="3506"/>
    <x v="4"/>
    <s v="2025"/>
    <s v="Delhivery"/>
    <x v="7"/>
    <x v="0"/>
    <x v="1"/>
    <s v="India"/>
    <n v="24"/>
    <n v="1200"/>
    <n v="28800"/>
    <n v="400"/>
    <n v="28400"/>
    <n v="19200"/>
    <n v="19757.2"/>
    <n v="9042.7999999999993"/>
    <n v="27842.799999999999"/>
    <n v="488"/>
    <n v="557.20000000000005"/>
    <x v="15"/>
    <n v="800"/>
    <s v="Nagpur Central Hub"/>
    <x v="1"/>
  </r>
  <r>
    <n v="103517"/>
    <x v="3507"/>
    <x v="4"/>
    <s v="2025"/>
    <s v="Xpressbees"/>
    <x v="4"/>
    <x v="0"/>
    <x v="2"/>
    <s v="India"/>
    <n v="87"/>
    <n v="5500"/>
    <n v="478500"/>
    <n v="2000"/>
    <n v="476500"/>
    <n v="304500"/>
    <n v="306272.18"/>
    <n v="172227.82"/>
    <n v="474727.82"/>
    <n v="720"/>
    <n v="1772.18"/>
    <x v="5"/>
    <n v="3500"/>
    <s v="Mumbai Mega Hub"/>
    <x v="2"/>
  </r>
  <r>
    <n v="103518"/>
    <x v="3508"/>
    <x v="2"/>
    <s v="2025"/>
    <s v="Delhivery"/>
    <x v="0"/>
    <x v="2"/>
    <x v="4"/>
    <s v="India"/>
    <n v="34"/>
    <n v="6500"/>
    <n v="221000"/>
    <n v="2300"/>
    <n v="218700"/>
    <n v="142800"/>
    <n v="143692.49"/>
    <n v="77307.510000000009"/>
    <n v="217807.51"/>
    <n v="857"/>
    <n v="892.49"/>
    <x v="1"/>
    <n v="4200"/>
    <s v="Kolkata Regional Hub"/>
    <x v="4"/>
  </r>
  <r>
    <n v="103519"/>
    <x v="3509"/>
    <x v="7"/>
    <s v="2025"/>
    <s v="Shadowfax"/>
    <x v="4"/>
    <x v="0"/>
    <x v="0"/>
    <s v="India"/>
    <n v="81"/>
    <n v="5500"/>
    <n v="445500"/>
    <n v="2000"/>
    <n v="443500"/>
    <n v="283500"/>
    <n v="283847.05"/>
    <n v="161652.95000000001"/>
    <n v="443152.95"/>
    <n v="938"/>
    <n v="347.05"/>
    <x v="5"/>
    <n v="3500"/>
    <s v="Bengaluru Regional Hub"/>
    <x v="0"/>
  </r>
  <r>
    <n v="103520"/>
    <x v="3510"/>
    <x v="9"/>
    <s v="2025"/>
    <s v="FedEx"/>
    <x v="6"/>
    <x v="1"/>
    <x v="2"/>
    <s v="India"/>
    <n v="7"/>
    <n v="15000"/>
    <n v="105000"/>
    <n v="5500"/>
    <n v="99500"/>
    <n v="66500"/>
    <n v="67029.91"/>
    <n v="37970.089999999997"/>
    <n v="98970.09"/>
    <n v="794"/>
    <n v="529.91"/>
    <x v="11"/>
    <n v="9500"/>
    <s v="Mumbai Mega Hub"/>
    <x v="2"/>
  </r>
  <r>
    <n v="103521"/>
    <x v="3511"/>
    <x v="7"/>
    <s v="2025"/>
    <s v="Amazon Logistics"/>
    <x v="4"/>
    <x v="1"/>
    <x v="2"/>
    <s v="India"/>
    <n v="31"/>
    <n v="1500"/>
    <n v="46500"/>
    <n v="700"/>
    <n v="45800"/>
    <n v="24800"/>
    <n v="25711.84"/>
    <n v="20788.16"/>
    <n v="44888.160000000003"/>
    <n v="609"/>
    <n v="911.84"/>
    <x v="10"/>
    <n v="800"/>
    <s v="Mumbai Mega Hub"/>
    <x v="2"/>
  </r>
  <r>
    <n v="103522"/>
    <x v="3512"/>
    <x v="3"/>
    <s v="2025"/>
    <s v="Blue Dart"/>
    <x v="3"/>
    <x v="1"/>
    <x v="4"/>
    <s v="India"/>
    <n v="13"/>
    <n v="8500"/>
    <n v="110500"/>
    <n v="3000"/>
    <n v="107500"/>
    <n v="71500"/>
    <n v="72513.320000000007"/>
    <n v="37986.679999999993"/>
    <n v="106486.68"/>
    <n v="323"/>
    <n v="1013.32"/>
    <x v="8"/>
    <n v="5500"/>
    <s v="Kolkata Regional Hub"/>
    <x v="4"/>
  </r>
  <r>
    <n v="103523"/>
    <x v="3513"/>
    <x v="0"/>
    <s v="2025"/>
    <s v="Xpressbees"/>
    <x v="2"/>
    <x v="2"/>
    <x v="4"/>
    <s v="India"/>
    <n v="18"/>
    <n v="450"/>
    <n v="8100"/>
    <n v="250"/>
    <n v="7850"/>
    <n v="3600"/>
    <n v="4076.66"/>
    <n v="4023.34"/>
    <n v="7373.34"/>
    <n v="337"/>
    <n v="476.66"/>
    <x v="3"/>
    <n v="200"/>
    <s v="Kolkata Regional Hub"/>
    <x v="4"/>
  </r>
  <r>
    <n v="103524"/>
    <x v="3514"/>
    <x v="9"/>
    <s v="2025"/>
    <s v="Amazon Logistics"/>
    <x v="3"/>
    <x v="1"/>
    <x v="2"/>
    <s v="India"/>
    <n v="37"/>
    <n v="8500"/>
    <n v="314500"/>
    <n v="3000"/>
    <n v="311500"/>
    <n v="203500"/>
    <n v="203843.56"/>
    <n v="110656.44"/>
    <n v="311156.44"/>
    <n v="730"/>
    <n v="343.56"/>
    <x v="8"/>
    <n v="5500"/>
    <s v="Mumbai Mega Hub"/>
    <x v="2"/>
  </r>
  <r>
    <n v="103525"/>
    <x v="3515"/>
    <x v="7"/>
    <s v="2025"/>
    <s v="Shadowfax"/>
    <x v="0"/>
    <x v="1"/>
    <x v="4"/>
    <s v="India"/>
    <n v="1"/>
    <n v="6500"/>
    <n v="6500"/>
    <n v="2300"/>
    <n v="4200"/>
    <n v="4200"/>
    <n v="4820.42"/>
    <n v="1679.58"/>
    <n v="3579.58"/>
    <n v="666"/>
    <n v="620.41999999999996"/>
    <x v="1"/>
    <n v="4200"/>
    <s v="Kolkata Regional Hub"/>
    <x v="4"/>
  </r>
  <r>
    <n v="103526"/>
    <x v="3516"/>
    <x v="2"/>
    <s v="2025"/>
    <s v="Ecom Express"/>
    <x v="0"/>
    <x v="0"/>
    <x v="0"/>
    <s v="India"/>
    <n v="21"/>
    <n v="6500"/>
    <n v="136500"/>
    <n v="2300"/>
    <n v="134200"/>
    <n v="88200"/>
    <n v="91080.6"/>
    <n v="45419.399999999994"/>
    <n v="131319.4"/>
    <n v="984"/>
    <n v="2880.6"/>
    <x v="1"/>
    <n v="4200"/>
    <s v="Bengaluru Regional Hub"/>
    <x v="0"/>
  </r>
  <r>
    <n v="103527"/>
    <x v="3517"/>
    <x v="1"/>
    <s v="2025"/>
    <s v="Xpressbees"/>
    <x v="7"/>
    <x v="2"/>
    <x v="1"/>
    <s v="India"/>
    <n v="34"/>
    <n v="600"/>
    <n v="20400"/>
    <n v="250"/>
    <n v="20150"/>
    <n v="11900"/>
    <n v="13075.86"/>
    <n v="7324.1399999999994"/>
    <n v="18974.14"/>
    <n v="837"/>
    <n v="1175.8599999999999"/>
    <x v="14"/>
    <n v="350"/>
    <s v="Nagpur Central Hub"/>
    <x v="1"/>
  </r>
  <r>
    <n v="103528"/>
    <x v="3518"/>
    <x v="9"/>
    <s v="2025"/>
    <s v="Shadowfax"/>
    <x v="6"/>
    <x v="1"/>
    <x v="4"/>
    <s v="India"/>
    <n v="82"/>
    <n v="4500"/>
    <n v="369000"/>
    <n v="1700"/>
    <n v="367300"/>
    <n v="229600"/>
    <n v="231547.45"/>
    <n v="137452.54999999999"/>
    <n v="365352.55"/>
    <n v="422"/>
    <n v="1947.45"/>
    <x v="7"/>
    <n v="2800"/>
    <s v="Kolkata Regional Hub"/>
    <x v="4"/>
  </r>
  <r>
    <n v="103529"/>
    <x v="3519"/>
    <x v="11"/>
    <s v="2025"/>
    <s v="Amazon Logistics"/>
    <x v="5"/>
    <x v="1"/>
    <x v="4"/>
    <s v="India"/>
    <n v="93"/>
    <n v="2800"/>
    <n v="260400"/>
    <n v="1300"/>
    <n v="259100"/>
    <n v="139500"/>
    <n v="140563.74"/>
    <n v="119836.26000000001"/>
    <n v="258036.26"/>
    <n v="526"/>
    <n v="1063.74"/>
    <x v="18"/>
    <n v="1500"/>
    <s v="Kolkata Regional Hub"/>
    <x v="4"/>
  </r>
  <r>
    <n v="103530"/>
    <x v="3520"/>
    <x v="8"/>
    <s v="2025"/>
    <s v="Delhivery"/>
    <x v="4"/>
    <x v="1"/>
    <x v="2"/>
    <s v="India"/>
    <n v="59"/>
    <n v="1500"/>
    <n v="88500"/>
    <n v="700"/>
    <n v="87800"/>
    <n v="47200"/>
    <n v="48032.79"/>
    <n v="40467.21"/>
    <n v="86967.21"/>
    <n v="474"/>
    <n v="832.79"/>
    <x v="10"/>
    <n v="800"/>
    <s v="Mumbai Mega Hub"/>
    <x v="2"/>
  </r>
  <r>
    <n v="103531"/>
    <x v="3521"/>
    <x v="8"/>
    <s v="2025"/>
    <s v="Xpressbees"/>
    <x v="3"/>
    <x v="0"/>
    <x v="3"/>
    <s v="India"/>
    <n v="98"/>
    <n v="12000"/>
    <n v="1176000"/>
    <n v="4000"/>
    <n v="1172000"/>
    <n v="784000"/>
    <n v="785048.83"/>
    <n v="390951.17000000004"/>
    <n v="1170951.17"/>
    <n v="536"/>
    <n v="1048.83"/>
    <x v="4"/>
    <n v="8000"/>
    <s v="Delhi NCR Mega Hub"/>
    <x v="3"/>
  </r>
  <r>
    <n v="103532"/>
    <x v="3522"/>
    <x v="0"/>
    <s v="2025"/>
    <s v="Amazon Logistics"/>
    <x v="6"/>
    <x v="2"/>
    <x v="1"/>
    <s v="India"/>
    <n v="37"/>
    <n v="4500"/>
    <n v="166500"/>
    <n v="1700"/>
    <n v="164800"/>
    <n v="103600"/>
    <n v="104321.04"/>
    <n v="62178.960000000006"/>
    <n v="164078.96"/>
    <n v="978"/>
    <n v="721.04"/>
    <x v="7"/>
    <n v="2800"/>
    <s v="Nagpur Central Hub"/>
    <x v="1"/>
  </r>
  <r>
    <n v="103533"/>
    <x v="3523"/>
    <x v="1"/>
    <s v="2025"/>
    <s v="Shadowfax"/>
    <x v="2"/>
    <x v="2"/>
    <x v="4"/>
    <s v="India"/>
    <n v="86"/>
    <n v="450"/>
    <n v="38700"/>
    <n v="250"/>
    <n v="38450"/>
    <n v="17200"/>
    <n v="17988.82"/>
    <n v="20711.18"/>
    <n v="37661.18"/>
    <n v="626"/>
    <n v="788.82"/>
    <x v="3"/>
    <n v="200"/>
    <s v="Kolkata Regional Hub"/>
    <x v="4"/>
  </r>
  <r>
    <n v="103534"/>
    <x v="3524"/>
    <x v="1"/>
    <s v="2025"/>
    <s v="FedEx"/>
    <x v="0"/>
    <x v="0"/>
    <x v="1"/>
    <s v="India"/>
    <n v="60"/>
    <n v="3200"/>
    <n v="192000"/>
    <n v="1200"/>
    <n v="190800"/>
    <n v="120000"/>
    <n v="120200.94"/>
    <n v="71799.06"/>
    <n v="190599.06"/>
    <n v="973"/>
    <n v="200.94"/>
    <x v="0"/>
    <n v="2000"/>
    <s v="Nagpur Central Hub"/>
    <x v="1"/>
  </r>
  <r>
    <n v="103535"/>
    <x v="3525"/>
    <x v="7"/>
    <s v="2025"/>
    <s v="Blue Dart"/>
    <x v="5"/>
    <x v="0"/>
    <x v="0"/>
    <s v="India"/>
    <n v="11"/>
    <n v="2800"/>
    <n v="30800"/>
    <n v="1300"/>
    <n v="29500"/>
    <n v="16500"/>
    <n v="16822.05"/>
    <n v="13977.95"/>
    <n v="29177.95"/>
    <n v="970"/>
    <n v="322.05"/>
    <x v="18"/>
    <n v="1500"/>
    <s v="Bengaluru Regional Hub"/>
    <x v="0"/>
  </r>
  <r>
    <n v="103536"/>
    <x v="3526"/>
    <x v="1"/>
    <s v="2025"/>
    <s v="Xpressbees"/>
    <x v="2"/>
    <x v="2"/>
    <x v="2"/>
    <s v="India"/>
    <n v="82"/>
    <n v="2500"/>
    <n v="205000"/>
    <n v="1000"/>
    <n v="204000"/>
    <n v="123000"/>
    <n v="124051.58"/>
    <n v="80948.42"/>
    <n v="202948.42"/>
    <n v="1185"/>
    <n v="1051.58"/>
    <x v="12"/>
    <n v="1500"/>
    <s v="Mumbai Mega Hub"/>
    <x v="2"/>
  </r>
  <r>
    <n v="103537"/>
    <x v="3527"/>
    <x v="8"/>
    <s v="2025"/>
    <s v="Ekart"/>
    <x v="6"/>
    <x v="1"/>
    <x v="1"/>
    <s v="India"/>
    <n v="78"/>
    <n v="15000"/>
    <n v="1170000"/>
    <n v="5500"/>
    <n v="1164500"/>
    <n v="741000"/>
    <n v="741717.75"/>
    <n v="428282.25"/>
    <n v="1163782.25"/>
    <n v="981"/>
    <n v="717.75"/>
    <x v="11"/>
    <n v="9500"/>
    <s v="Nagpur Central Hub"/>
    <x v="1"/>
  </r>
  <r>
    <n v="103538"/>
    <x v="3528"/>
    <x v="6"/>
    <s v="2025"/>
    <s v="Ekart"/>
    <x v="7"/>
    <x v="2"/>
    <x v="1"/>
    <s v="India"/>
    <n v="82"/>
    <n v="850"/>
    <n v="69700"/>
    <n v="300"/>
    <n v="69400"/>
    <n v="45100"/>
    <n v="45970.38"/>
    <n v="23729.620000000003"/>
    <n v="68529.62"/>
    <n v="1166"/>
    <n v="870.38"/>
    <x v="13"/>
    <n v="550"/>
    <s v="Nagpur Central Hub"/>
    <x v="1"/>
  </r>
  <r>
    <n v="103539"/>
    <x v="3529"/>
    <x v="3"/>
    <s v="2025"/>
    <s v="Amazon Logistics"/>
    <x v="0"/>
    <x v="1"/>
    <x v="4"/>
    <s v="India"/>
    <n v="92"/>
    <n v="3200"/>
    <n v="294400"/>
    <n v="1200"/>
    <n v="293200"/>
    <n v="184000"/>
    <n v="185316.44"/>
    <n v="109083.56"/>
    <n v="291883.56"/>
    <n v="812"/>
    <n v="1316.44"/>
    <x v="0"/>
    <n v="2000"/>
    <s v="Kolkata Regional Hub"/>
    <x v="4"/>
  </r>
  <r>
    <n v="103540"/>
    <x v="3530"/>
    <x v="10"/>
    <s v="2025"/>
    <s v="Blue Dart"/>
    <x v="0"/>
    <x v="0"/>
    <x v="0"/>
    <s v="India"/>
    <n v="56"/>
    <n v="6500"/>
    <n v="364000"/>
    <n v="2300"/>
    <n v="361700"/>
    <n v="235200"/>
    <n v="235555.06"/>
    <n v="128444.94"/>
    <n v="361344.94"/>
    <n v="1151"/>
    <n v="355.06"/>
    <x v="1"/>
    <n v="4200"/>
    <s v="Bengaluru Regional Hub"/>
    <x v="0"/>
  </r>
  <r>
    <n v="103541"/>
    <x v="3531"/>
    <x v="8"/>
    <s v="2025"/>
    <s v="Blue Dart"/>
    <x v="3"/>
    <x v="0"/>
    <x v="2"/>
    <s v="India"/>
    <n v="5"/>
    <n v="8500"/>
    <n v="42500"/>
    <n v="3000"/>
    <n v="39500"/>
    <n v="27500"/>
    <n v="27939.46"/>
    <n v="14560.54"/>
    <n v="39060.54"/>
    <n v="348"/>
    <n v="439.46"/>
    <x v="8"/>
    <n v="5500"/>
    <s v="Mumbai Mega Hub"/>
    <x v="2"/>
  </r>
  <r>
    <n v="103542"/>
    <x v="3532"/>
    <x v="8"/>
    <s v="2025"/>
    <s v="DHL"/>
    <x v="0"/>
    <x v="1"/>
    <x v="1"/>
    <s v="India"/>
    <n v="6"/>
    <n v="3200"/>
    <n v="19200"/>
    <n v="1200"/>
    <n v="18000"/>
    <n v="12000"/>
    <n v="12434.72"/>
    <n v="6765.2800000000007"/>
    <n v="17565.28"/>
    <n v="1144"/>
    <n v="434.72"/>
    <x v="0"/>
    <n v="2000"/>
    <s v="Nagpur Central Hub"/>
    <x v="1"/>
  </r>
  <r>
    <n v="103543"/>
    <x v="3533"/>
    <x v="5"/>
    <s v="2025"/>
    <s v="FedEx"/>
    <x v="0"/>
    <x v="0"/>
    <x v="3"/>
    <s v="India"/>
    <n v="41"/>
    <n v="3200"/>
    <n v="131200"/>
    <n v="1200"/>
    <n v="130000"/>
    <n v="82000"/>
    <n v="84335.8"/>
    <n v="46864.2"/>
    <n v="127664.2"/>
    <n v="539"/>
    <n v="2335.8000000000002"/>
    <x v="0"/>
    <n v="2000"/>
    <s v="Delhi NCR Mega Hub"/>
    <x v="3"/>
  </r>
  <r>
    <n v="103544"/>
    <x v="3534"/>
    <x v="4"/>
    <s v="2025"/>
    <s v="DHL"/>
    <x v="5"/>
    <x v="1"/>
    <x v="3"/>
    <s v="India"/>
    <n v="4"/>
    <n v="1800"/>
    <n v="7200"/>
    <n v="900"/>
    <n v="6300"/>
    <n v="3600"/>
    <n v="4488.24"/>
    <n v="2711.76"/>
    <n v="5411.76"/>
    <n v="1011"/>
    <n v="888.24"/>
    <x v="9"/>
    <n v="900"/>
    <s v="Delhi NCR Mega Hub"/>
    <x v="3"/>
  </r>
  <r>
    <n v="103545"/>
    <x v="3535"/>
    <x v="10"/>
    <s v="2025"/>
    <s v="Xpressbees"/>
    <x v="2"/>
    <x v="0"/>
    <x v="3"/>
    <s v="India"/>
    <n v="76"/>
    <n v="450"/>
    <n v="34200"/>
    <n v="250"/>
    <n v="33950"/>
    <n v="15200"/>
    <n v="15428.04"/>
    <n v="18771.96"/>
    <n v="33721.96"/>
    <n v="925"/>
    <n v="228.04"/>
    <x v="3"/>
    <n v="200"/>
    <s v="Delhi NCR Mega Hub"/>
    <x v="3"/>
  </r>
  <r>
    <n v="103546"/>
    <x v="3536"/>
    <x v="4"/>
    <s v="2025"/>
    <s v="Amazon Logistics"/>
    <x v="0"/>
    <x v="0"/>
    <x v="1"/>
    <s v="India"/>
    <n v="68"/>
    <n v="3200"/>
    <n v="217600"/>
    <n v="1200"/>
    <n v="216400"/>
    <n v="136000"/>
    <n v="136953.28"/>
    <n v="80646.720000000001"/>
    <n v="215446.72"/>
    <n v="1162"/>
    <n v="953.28"/>
    <x v="0"/>
    <n v="2000"/>
    <s v="Nagpur Central Hub"/>
    <x v="1"/>
  </r>
  <r>
    <n v="103547"/>
    <x v="3537"/>
    <x v="0"/>
    <s v="2025"/>
    <s v="Blue Dart"/>
    <x v="6"/>
    <x v="0"/>
    <x v="1"/>
    <s v="India"/>
    <n v="49"/>
    <n v="15000"/>
    <n v="735000"/>
    <n v="5500"/>
    <n v="729500"/>
    <n v="465500"/>
    <n v="465978.46"/>
    <n v="269021.53999999998"/>
    <n v="729021.54"/>
    <n v="1044"/>
    <n v="478.46"/>
    <x v="11"/>
    <n v="9500"/>
    <s v="Nagpur Central Hub"/>
    <x v="1"/>
  </r>
  <r>
    <n v="103548"/>
    <x v="3538"/>
    <x v="5"/>
    <s v="2025"/>
    <s v="Ecom Express"/>
    <x v="7"/>
    <x v="1"/>
    <x v="2"/>
    <s v="India"/>
    <n v="3"/>
    <n v="1200"/>
    <n v="3600"/>
    <n v="400"/>
    <n v="3200"/>
    <n v="2400"/>
    <n v="2853.2"/>
    <n v="746.80000000000018"/>
    <n v="2746.8"/>
    <n v="446"/>
    <n v="453.2"/>
    <x v="15"/>
    <n v="800"/>
    <s v="Mumbai Mega Hub"/>
    <x v="2"/>
  </r>
  <r>
    <n v="103549"/>
    <x v="3539"/>
    <x v="1"/>
    <s v="2025"/>
    <s v="Delhivery"/>
    <x v="3"/>
    <x v="0"/>
    <x v="4"/>
    <s v="India"/>
    <n v="51"/>
    <n v="12000"/>
    <n v="612000"/>
    <n v="4000"/>
    <n v="608000"/>
    <n v="408000"/>
    <n v="408365.01"/>
    <n v="203634.99"/>
    <n v="607634.99"/>
    <n v="506"/>
    <n v="365.01"/>
    <x v="4"/>
    <n v="8000"/>
    <s v="Kolkata Regional Hub"/>
    <x v="4"/>
  </r>
  <r>
    <n v="103550"/>
    <x v="3540"/>
    <x v="7"/>
    <s v="2025"/>
    <s v="Xpressbees"/>
    <x v="0"/>
    <x v="0"/>
    <x v="1"/>
    <s v="India"/>
    <n v="60"/>
    <n v="6500"/>
    <n v="390000"/>
    <n v="2300"/>
    <n v="387700"/>
    <n v="252000"/>
    <n v="252345.3"/>
    <n v="137654.70000000001"/>
    <n v="387354.7"/>
    <n v="536"/>
    <n v="345.3"/>
    <x v="1"/>
    <n v="4200"/>
    <s v="Nagpur Central Hub"/>
    <x v="1"/>
  </r>
  <r>
    <n v="103551"/>
    <x v="3541"/>
    <x v="9"/>
    <s v="2025"/>
    <s v="Amazon Logistics"/>
    <x v="6"/>
    <x v="1"/>
    <x v="3"/>
    <s v="India"/>
    <n v="32"/>
    <n v="4500"/>
    <n v="144000"/>
    <n v="1700"/>
    <n v="142300"/>
    <n v="89600"/>
    <n v="90384.54"/>
    <n v="53615.460000000006"/>
    <n v="141515.46"/>
    <n v="774"/>
    <n v="784.54"/>
    <x v="7"/>
    <n v="2800"/>
    <s v="Delhi NCR Mega Hub"/>
    <x v="3"/>
  </r>
  <r>
    <n v="103552"/>
    <x v="3542"/>
    <x v="8"/>
    <s v="2025"/>
    <s v="FedEx"/>
    <x v="4"/>
    <x v="0"/>
    <x v="0"/>
    <s v="India"/>
    <n v="42"/>
    <n v="5500"/>
    <n v="231000"/>
    <n v="2000"/>
    <n v="229000"/>
    <n v="147000"/>
    <n v="147494.14000000001"/>
    <n v="83505.859999999986"/>
    <n v="228505.86"/>
    <n v="741"/>
    <n v="494.14"/>
    <x v="5"/>
    <n v="3500"/>
    <s v="Bengaluru Regional Hub"/>
    <x v="0"/>
  </r>
  <r>
    <n v="103553"/>
    <x v="3543"/>
    <x v="11"/>
    <s v="2025"/>
    <s v="DHL"/>
    <x v="6"/>
    <x v="0"/>
    <x v="4"/>
    <s v="India"/>
    <n v="75"/>
    <n v="4500"/>
    <n v="337500"/>
    <n v="1700"/>
    <n v="335800"/>
    <n v="210000"/>
    <n v="210892.11"/>
    <n v="126607.89000000001"/>
    <n v="334907.89"/>
    <n v="786"/>
    <n v="892.11"/>
    <x v="7"/>
    <n v="2800"/>
    <s v="Kolkata Regional Hub"/>
    <x v="4"/>
  </r>
  <r>
    <n v="103554"/>
    <x v="3544"/>
    <x v="10"/>
    <s v="2025"/>
    <s v="FedEx"/>
    <x v="7"/>
    <x v="0"/>
    <x v="3"/>
    <s v="India"/>
    <n v="62"/>
    <n v="600"/>
    <n v="37200"/>
    <n v="250"/>
    <n v="36950"/>
    <n v="21700"/>
    <n v="21901.02"/>
    <n v="15298.98"/>
    <n v="36748.980000000003"/>
    <n v="715"/>
    <n v="201.02"/>
    <x v="14"/>
    <n v="350"/>
    <s v="Delhi NCR Mega Hub"/>
    <x v="3"/>
  </r>
  <r>
    <n v="103555"/>
    <x v="3545"/>
    <x v="8"/>
    <s v="2025"/>
    <s v="Xpressbees"/>
    <x v="3"/>
    <x v="1"/>
    <x v="4"/>
    <s v="India"/>
    <n v="2"/>
    <n v="12000"/>
    <n v="24000"/>
    <n v="4000"/>
    <n v="20000"/>
    <n v="16000"/>
    <n v="16732.060000000001"/>
    <n v="7267.9399999999987"/>
    <n v="19267.939999999999"/>
    <n v="768"/>
    <n v="732.06"/>
    <x v="4"/>
    <n v="8000"/>
    <s v="Kolkata Regional Hub"/>
    <x v="4"/>
  </r>
  <r>
    <n v="103556"/>
    <x v="3546"/>
    <x v="6"/>
    <s v="2025"/>
    <s v="Blue Dart"/>
    <x v="4"/>
    <x v="0"/>
    <x v="3"/>
    <s v="India"/>
    <n v="74"/>
    <n v="5500"/>
    <n v="407000"/>
    <n v="2000"/>
    <n v="405000"/>
    <n v="259000"/>
    <n v="259903.09"/>
    <n v="147096.91"/>
    <n v="404096.91"/>
    <n v="536"/>
    <n v="903.09"/>
    <x v="5"/>
    <n v="3500"/>
    <s v="Delhi NCR Mega Hub"/>
    <x v="3"/>
  </r>
  <r>
    <n v="103557"/>
    <x v="3547"/>
    <x v="10"/>
    <s v="2025"/>
    <s v="FedEx"/>
    <x v="7"/>
    <x v="0"/>
    <x v="1"/>
    <s v="India"/>
    <n v="47"/>
    <n v="600"/>
    <n v="28200"/>
    <n v="250"/>
    <n v="27950"/>
    <n v="16450"/>
    <n v="18117.62"/>
    <n v="10082.380000000001"/>
    <n v="26282.38"/>
    <n v="1069"/>
    <n v="1667.62"/>
    <x v="14"/>
    <n v="350"/>
    <s v="Nagpur Central Hub"/>
    <x v="1"/>
  </r>
  <r>
    <n v="103558"/>
    <x v="3548"/>
    <x v="4"/>
    <s v="2025"/>
    <s v="FedEx"/>
    <x v="5"/>
    <x v="1"/>
    <x v="2"/>
    <s v="India"/>
    <n v="86"/>
    <n v="4500"/>
    <n v="387000"/>
    <n v="2000"/>
    <n v="385000"/>
    <n v="215000"/>
    <n v="216371.98"/>
    <n v="170628.02"/>
    <n v="383628.02"/>
    <n v="443"/>
    <n v="1371.98"/>
    <x v="6"/>
    <n v="2500"/>
    <s v="Mumbai Mega Hub"/>
    <x v="2"/>
  </r>
  <r>
    <n v="103559"/>
    <x v="3549"/>
    <x v="4"/>
    <s v="2025"/>
    <s v="Amazon Logistics"/>
    <x v="7"/>
    <x v="2"/>
    <x v="4"/>
    <s v="India"/>
    <n v="97"/>
    <n v="600"/>
    <n v="58200"/>
    <n v="250"/>
    <n v="57950"/>
    <n v="33950"/>
    <n v="34108.31"/>
    <n v="24091.690000000002"/>
    <n v="57791.69"/>
    <n v="309"/>
    <n v="158.31"/>
    <x v="14"/>
    <n v="350"/>
    <s v="Kolkata Regional Hub"/>
    <x v="4"/>
  </r>
  <r>
    <n v="103560"/>
    <x v="3550"/>
    <x v="9"/>
    <s v="2025"/>
    <s v="Xpressbees"/>
    <x v="0"/>
    <x v="0"/>
    <x v="1"/>
    <s v="India"/>
    <n v="10"/>
    <n v="6500"/>
    <n v="65000"/>
    <n v="2300"/>
    <n v="62700"/>
    <n v="42000"/>
    <n v="42402.43"/>
    <n v="22597.57"/>
    <n v="62297.57"/>
    <n v="1148"/>
    <n v="402.43"/>
    <x v="1"/>
    <n v="4200"/>
    <s v="Nagpur Central Hub"/>
    <x v="1"/>
  </r>
  <r>
    <n v="103561"/>
    <x v="3551"/>
    <x v="9"/>
    <s v="2025"/>
    <s v="Xpressbees"/>
    <x v="3"/>
    <x v="2"/>
    <x v="4"/>
    <s v="India"/>
    <n v="59"/>
    <n v="12000"/>
    <n v="708000"/>
    <n v="4000"/>
    <n v="704000"/>
    <n v="472000"/>
    <n v="472692.43"/>
    <n v="235307.57"/>
    <n v="703307.57"/>
    <n v="584"/>
    <n v="692.43"/>
    <x v="4"/>
    <n v="8000"/>
    <s v="Kolkata Regional Hub"/>
    <x v="4"/>
  </r>
  <r>
    <n v="103562"/>
    <x v="3552"/>
    <x v="11"/>
    <s v="2025"/>
    <s v="Shadowfax"/>
    <x v="7"/>
    <x v="1"/>
    <x v="2"/>
    <s v="India"/>
    <n v="83"/>
    <n v="850"/>
    <n v="70550"/>
    <n v="300"/>
    <n v="70250"/>
    <n v="45650"/>
    <n v="46713.1"/>
    <n v="23836.9"/>
    <n v="69186.899999999994"/>
    <n v="337"/>
    <n v="1063.0999999999999"/>
    <x v="13"/>
    <n v="550"/>
    <s v="Mumbai Mega Hub"/>
    <x v="2"/>
  </r>
  <r>
    <n v="103563"/>
    <x v="3553"/>
    <x v="4"/>
    <s v="2025"/>
    <s v="Shadowfax"/>
    <x v="0"/>
    <x v="1"/>
    <x v="2"/>
    <s v="India"/>
    <n v="60"/>
    <n v="6500"/>
    <n v="390000"/>
    <n v="2300"/>
    <n v="387700"/>
    <n v="252000"/>
    <n v="252528.31"/>
    <n v="137471.69"/>
    <n v="387171.69"/>
    <n v="756"/>
    <n v="528.30999999999995"/>
    <x v="1"/>
    <n v="4200"/>
    <s v="Mumbai Mega Hub"/>
    <x v="2"/>
  </r>
  <r>
    <n v="103564"/>
    <x v="3554"/>
    <x v="10"/>
    <s v="2025"/>
    <s v="FedEx"/>
    <x v="1"/>
    <x v="1"/>
    <x v="1"/>
    <s v="India"/>
    <n v="54"/>
    <n v="25000"/>
    <n v="1350000"/>
    <n v="7000"/>
    <n v="1343000"/>
    <n v="972000"/>
    <n v="974694.52"/>
    <n v="375305.48"/>
    <n v="1340305.48"/>
    <n v="1015"/>
    <n v="2694.52"/>
    <x v="17"/>
    <n v="18000"/>
    <s v="Nagpur Central Hub"/>
    <x v="1"/>
  </r>
  <r>
    <n v="103565"/>
    <x v="3555"/>
    <x v="11"/>
    <s v="2025"/>
    <s v="Delhivery"/>
    <x v="3"/>
    <x v="0"/>
    <x v="2"/>
    <s v="India"/>
    <n v="43"/>
    <n v="8500"/>
    <n v="365500"/>
    <n v="3000"/>
    <n v="362500"/>
    <n v="236500"/>
    <n v="237483.64"/>
    <n v="128016.35999999999"/>
    <n v="361516.36"/>
    <n v="1166"/>
    <n v="983.64"/>
    <x v="8"/>
    <n v="5500"/>
    <s v="Mumbai Mega Hub"/>
    <x v="2"/>
  </r>
  <r>
    <n v="103566"/>
    <x v="3556"/>
    <x v="7"/>
    <s v="2025"/>
    <s v="Xpressbees"/>
    <x v="7"/>
    <x v="2"/>
    <x v="0"/>
    <s v="India"/>
    <n v="16"/>
    <n v="1200"/>
    <n v="19200"/>
    <n v="400"/>
    <n v="18800"/>
    <n v="12800"/>
    <n v="13396.13"/>
    <n v="5803.8700000000008"/>
    <n v="18203.87"/>
    <n v="634"/>
    <n v="596.13"/>
    <x v="15"/>
    <n v="800"/>
    <s v="Bengaluru Regional Hub"/>
    <x v="0"/>
  </r>
  <r>
    <n v="103567"/>
    <x v="3557"/>
    <x v="10"/>
    <s v="2025"/>
    <s v="Ecom Express"/>
    <x v="6"/>
    <x v="0"/>
    <x v="0"/>
    <s v="India"/>
    <n v="98"/>
    <n v="15000"/>
    <n v="1470000"/>
    <n v="5500"/>
    <n v="1464500"/>
    <n v="931000"/>
    <n v="932404.3"/>
    <n v="537595.69999999995"/>
    <n v="1463095.7"/>
    <n v="552"/>
    <n v="1404.3"/>
    <x v="11"/>
    <n v="9500"/>
    <s v="Bengaluru Regional Hub"/>
    <x v="0"/>
  </r>
  <r>
    <n v="103568"/>
    <x v="3558"/>
    <x v="9"/>
    <s v="2025"/>
    <s v="Shadowfax"/>
    <x v="2"/>
    <x v="1"/>
    <x v="0"/>
    <s v="India"/>
    <n v="19"/>
    <n v="450"/>
    <n v="8550"/>
    <n v="250"/>
    <n v="8300"/>
    <n v="3800"/>
    <n v="4699.79"/>
    <n v="3850.21"/>
    <n v="7400.21"/>
    <n v="347"/>
    <n v="899.79"/>
    <x v="3"/>
    <n v="200"/>
    <s v="Bengaluru Regional Hub"/>
    <x v="0"/>
  </r>
  <r>
    <n v="103569"/>
    <x v="3559"/>
    <x v="5"/>
    <s v="2025"/>
    <s v="DHL"/>
    <x v="6"/>
    <x v="1"/>
    <x v="2"/>
    <s v="India"/>
    <n v="85"/>
    <n v="4500"/>
    <n v="382500"/>
    <n v="1700"/>
    <n v="380800"/>
    <n v="238000"/>
    <n v="238329.92"/>
    <n v="144170.07999999999"/>
    <n v="380470.08"/>
    <n v="699"/>
    <n v="329.92"/>
    <x v="7"/>
    <n v="2800"/>
    <s v="Mumbai Mega Hub"/>
    <x v="2"/>
  </r>
  <r>
    <n v="103570"/>
    <x v="3560"/>
    <x v="2"/>
    <s v="2025"/>
    <s v="FedEx"/>
    <x v="7"/>
    <x v="0"/>
    <x v="4"/>
    <s v="India"/>
    <n v="44"/>
    <n v="600"/>
    <n v="26400"/>
    <n v="250"/>
    <n v="26150"/>
    <n v="15400"/>
    <n v="18142.04"/>
    <n v="8257.9599999999991"/>
    <n v="23407.96"/>
    <n v="372"/>
    <n v="2742.04"/>
    <x v="14"/>
    <n v="350"/>
    <s v="Kolkata Regional Hub"/>
    <x v="4"/>
  </r>
  <r>
    <n v="103571"/>
    <x v="3561"/>
    <x v="10"/>
    <s v="2025"/>
    <s v="Delhivery"/>
    <x v="4"/>
    <x v="2"/>
    <x v="4"/>
    <s v="India"/>
    <n v="2"/>
    <n v="1500"/>
    <n v="3000"/>
    <n v="700"/>
    <n v="2300"/>
    <n v="1600"/>
    <n v="2069.7799999999997"/>
    <n v="930.22000000000025"/>
    <n v="1830.22"/>
    <n v="602"/>
    <n v="469.78"/>
    <x v="10"/>
    <n v="800"/>
    <s v="Kolkata Regional Hub"/>
    <x v="4"/>
  </r>
  <r>
    <n v="103572"/>
    <x v="3562"/>
    <x v="0"/>
    <s v="2025"/>
    <s v="Shadowfax"/>
    <x v="3"/>
    <x v="0"/>
    <x v="3"/>
    <s v="India"/>
    <n v="16"/>
    <n v="12000"/>
    <n v="192000"/>
    <n v="4000"/>
    <n v="188000"/>
    <n v="128000"/>
    <n v="129940.7"/>
    <n v="62059.3"/>
    <n v="186059.3"/>
    <n v="474"/>
    <n v="1940.7"/>
    <x v="4"/>
    <n v="8000"/>
    <s v="Delhi NCR Mega Hub"/>
    <x v="3"/>
  </r>
  <r>
    <n v="103573"/>
    <x v="3563"/>
    <x v="8"/>
    <s v="2025"/>
    <s v="Shadowfax"/>
    <x v="1"/>
    <x v="0"/>
    <x v="2"/>
    <s v="India"/>
    <n v="23"/>
    <n v="45000"/>
    <n v="1035000"/>
    <n v="13000"/>
    <n v="1022000"/>
    <n v="736000"/>
    <n v="736634.79"/>
    <n v="298365.20999999996"/>
    <n v="1021365.21"/>
    <n v="1171"/>
    <n v="634.79"/>
    <x v="2"/>
    <n v="32000"/>
    <s v="Mumbai Mega Hub"/>
    <x v="2"/>
  </r>
  <r>
    <n v="103574"/>
    <x v="3564"/>
    <x v="5"/>
    <s v="2025"/>
    <s v="DHL"/>
    <x v="0"/>
    <x v="2"/>
    <x v="4"/>
    <s v="India"/>
    <n v="35"/>
    <n v="6500"/>
    <n v="227500"/>
    <n v="2300"/>
    <n v="225200"/>
    <n v="147000"/>
    <n v="147681.34"/>
    <n v="79818.66"/>
    <n v="224518.66"/>
    <n v="472"/>
    <n v="681.34"/>
    <x v="1"/>
    <n v="4200"/>
    <s v="Kolkata Regional Hub"/>
    <x v="4"/>
  </r>
  <r>
    <n v="103575"/>
    <x v="3565"/>
    <x v="6"/>
    <s v="2025"/>
    <s v="Ekart"/>
    <x v="7"/>
    <x v="0"/>
    <x v="1"/>
    <s v="India"/>
    <n v="61"/>
    <n v="850"/>
    <n v="51850"/>
    <n v="300"/>
    <n v="51550"/>
    <n v="33550"/>
    <n v="33975.79"/>
    <n v="17874.21"/>
    <n v="51124.21"/>
    <n v="1128"/>
    <n v="425.79"/>
    <x v="13"/>
    <n v="550"/>
    <s v="Nagpur Central Hub"/>
    <x v="1"/>
  </r>
  <r>
    <n v="103576"/>
    <x v="3566"/>
    <x v="3"/>
    <s v="2025"/>
    <s v="Amazon Logistics"/>
    <x v="6"/>
    <x v="2"/>
    <x v="1"/>
    <s v="India"/>
    <n v="4"/>
    <n v="15000"/>
    <n v="60000"/>
    <n v="5500"/>
    <n v="54500"/>
    <n v="38000"/>
    <n v="38562.400000000001"/>
    <n v="21437.599999999999"/>
    <n v="53937.599999999999"/>
    <n v="1020"/>
    <n v="562.4"/>
    <x v="11"/>
    <n v="9500"/>
    <s v="Nagpur Central Hub"/>
    <x v="1"/>
  </r>
  <r>
    <n v="103577"/>
    <x v="3567"/>
    <x v="3"/>
    <s v="2025"/>
    <s v="DHL"/>
    <x v="5"/>
    <x v="0"/>
    <x v="4"/>
    <s v="India"/>
    <n v="85"/>
    <n v="2800"/>
    <n v="238000"/>
    <n v="1300"/>
    <n v="236700"/>
    <n v="127500"/>
    <n v="130280.36"/>
    <n v="107719.64"/>
    <n v="233919.64"/>
    <n v="368"/>
    <n v="2780.36"/>
    <x v="18"/>
    <n v="1500"/>
    <s v="Kolkata Regional Hub"/>
    <x v="4"/>
  </r>
  <r>
    <n v="103578"/>
    <x v="3568"/>
    <x v="10"/>
    <s v="2025"/>
    <s v="Shadowfax"/>
    <x v="5"/>
    <x v="2"/>
    <x v="0"/>
    <s v="India"/>
    <n v="94"/>
    <n v="1800"/>
    <n v="169200"/>
    <n v="900"/>
    <n v="168300"/>
    <n v="84600"/>
    <n v="84751.46"/>
    <n v="84448.54"/>
    <n v="168148.54"/>
    <n v="1144"/>
    <n v="151.46"/>
    <x v="9"/>
    <n v="900"/>
    <s v="Bengaluru Regional Hub"/>
    <x v="0"/>
  </r>
  <r>
    <n v="103579"/>
    <x v="3569"/>
    <x v="5"/>
    <s v="2025"/>
    <s v="Ekart"/>
    <x v="0"/>
    <x v="0"/>
    <x v="4"/>
    <s v="India"/>
    <n v="22"/>
    <n v="6500"/>
    <n v="143000"/>
    <n v="2300"/>
    <n v="140700"/>
    <n v="92400"/>
    <n v="92981.16"/>
    <n v="50018.84"/>
    <n v="140118.84"/>
    <n v="837"/>
    <n v="581.16"/>
    <x v="1"/>
    <n v="4200"/>
    <s v="Kolkata Regional Hub"/>
    <x v="4"/>
  </r>
  <r>
    <n v="103580"/>
    <x v="3570"/>
    <x v="11"/>
    <s v="2025"/>
    <s v="Delhivery"/>
    <x v="5"/>
    <x v="2"/>
    <x v="4"/>
    <s v="India"/>
    <n v="55"/>
    <n v="2800"/>
    <n v="154000"/>
    <n v="1300"/>
    <n v="152700"/>
    <n v="82500"/>
    <n v="82849.259999999995"/>
    <n v="71150.740000000005"/>
    <n v="152350.74"/>
    <n v="1103"/>
    <n v="349.26"/>
    <x v="18"/>
    <n v="1500"/>
    <s v="Kolkata Regional Hub"/>
    <x v="4"/>
  </r>
  <r>
    <n v="103581"/>
    <x v="3571"/>
    <x v="5"/>
    <s v="2025"/>
    <s v="Ekart"/>
    <x v="0"/>
    <x v="1"/>
    <x v="2"/>
    <s v="India"/>
    <n v="61"/>
    <n v="6500"/>
    <n v="396500"/>
    <n v="2300"/>
    <n v="394200"/>
    <n v="256200"/>
    <n v="257351.3"/>
    <n v="139148.70000000001"/>
    <n v="393048.7"/>
    <n v="700"/>
    <n v="1151.3"/>
    <x v="1"/>
    <n v="4200"/>
    <s v="Mumbai Mega Hub"/>
    <x v="2"/>
  </r>
  <r>
    <n v="103582"/>
    <x v="3572"/>
    <x v="11"/>
    <s v="2025"/>
    <s v="Delhivery"/>
    <x v="7"/>
    <x v="2"/>
    <x v="4"/>
    <s v="India"/>
    <n v="6"/>
    <n v="600"/>
    <n v="3600"/>
    <n v="250"/>
    <n v="3350"/>
    <n v="2100"/>
    <n v="2543.89"/>
    <n v="1056.1100000000001"/>
    <n v="2906.11"/>
    <n v="316"/>
    <n v="443.89"/>
    <x v="14"/>
    <n v="350"/>
    <s v="Kolkata Regional Hub"/>
    <x v="4"/>
  </r>
  <r>
    <n v="103583"/>
    <x v="3573"/>
    <x v="6"/>
    <s v="2025"/>
    <s v="FedEx"/>
    <x v="2"/>
    <x v="2"/>
    <x v="0"/>
    <s v="India"/>
    <n v="45"/>
    <n v="2500"/>
    <n v="112500"/>
    <n v="1000"/>
    <n v="111500"/>
    <n v="67500"/>
    <n v="68102.539999999994"/>
    <n v="44397.460000000006"/>
    <n v="110897.46"/>
    <n v="581"/>
    <n v="602.54"/>
    <x v="12"/>
    <n v="1500"/>
    <s v="Bengaluru Regional Hub"/>
    <x v="0"/>
  </r>
  <r>
    <n v="103584"/>
    <x v="3574"/>
    <x v="7"/>
    <s v="2025"/>
    <s v="Amazon Logistics"/>
    <x v="3"/>
    <x v="0"/>
    <x v="3"/>
    <s v="India"/>
    <n v="83"/>
    <n v="12000"/>
    <n v="996000"/>
    <n v="4000"/>
    <n v="992000"/>
    <n v="664000"/>
    <n v="665689"/>
    <n v="330311"/>
    <n v="990311"/>
    <n v="1196"/>
    <n v="1689"/>
    <x v="4"/>
    <n v="8000"/>
    <s v="Delhi NCR Mega Hub"/>
    <x v="3"/>
  </r>
  <r>
    <n v="103585"/>
    <x v="3575"/>
    <x v="6"/>
    <s v="2025"/>
    <s v="Amazon Logistics"/>
    <x v="5"/>
    <x v="1"/>
    <x v="4"/>
    <s v="India"/>
    <n v="57"/>
    <n v="4500"/>
    <n v="256500"/>
    <n v="2000"/>
    <n v="254500"/>
    <n v="142500"/>
    <n v="143634.23999999999"/>
    <n v="112865.76000000001"/>
    <n v="253365.76000000001"/>
    <n v="592"/>
    <n v="1134.24"/>
    <x v="6"/>
    <n v="2500"/>
    <s v="Kolkata Regional Hub"/>
    <x v="4"/>
  </r>
  <r>
    <n v="103586"/>
    <x v="3576"/>
    <x v="4"/>
    <s v="2025"/>
    <s v="Ekart"/>
    <x v="0"/>
    <x v="0"/>
    <x v="1"/>
    <s v="India"/>
    <n v="25"/>
    <n v="6500"/>
    <n v="162500"/>
    <n v="2300"/>
    <n v="160200"/>
    <n v="105000"/>
    <n v="105462.55"/>
    <n v="57037.45"/>
    <n v="159737.45000000001"/>
    <n v="358"/>
    <n v="462.55"/>
    <x v="1"/>
    <n v="4200"/>
    <s v="Nagpur Central Hub"/>
    <x v="1"/>
  </r>
  <r>
    <n v="103587"/>
    <x v="3577"/>
    <x v="6"/>
    <s v="2025"/>
    <s v="Xpressbees"/>
    <x v="1"/>
    <x v="2"/>
    <x v="0"/>
    <s v="India"/>
    <n v="63"/>
    <n v="25000"/>
    <n v="1575000"/>
    <n v="7000"/>
    <n v="1568000"/>
    <n v="1134000"/>
    <n v="1134565.57"/>
    <n v="440434.42999999993"/>
    <n v="1567434.43"/>
    <n v="533"/>
    <n v="565.57000000000005"/>
    <x v="17"/>
    <n v="18000"/>
    <s v="Bengaluru Regional Hub"/>
    <x v="0"/>
  </r>
  <r>
    <n v="103588"/>
    <x v="3578"/>
    <x v="4"/>
    <s v="2025"/>
    <s v="Xpressbees"/>
    <x v="2"/>
    <x v="0"/>
    <x v="2"/>
    <s v="India"/>
    <n v="42"/>
    <n v="2500"/>
    <n v="105000"/>
    <n v="1000"/>
    <n v="104000"/>
    <n v="63000"/>
    <n v="65431.73"/>
    <n v="39568.269999999997"/>
    <n v="101568.27"/>
    <n v="850"/>
    <n v="2431.73"/>
    <x v="12"/>
    <n v="1500"/>
    <s v="Mumbai Mega Hub"/>
    <x v="2"/>
  </r>
  <r>
    <n v="103589"/>
    <x v="3579"/>
    <x v="6"/>
    <s v="2025"/>
    <s v="Ekart"/>
    <x v="0"/>
    <x v="2"/>
    <x v="2"/>
    <s v="India"/>
    <n v="94"/>
    <n v="3200"/>
    <n v="300800"/>
    <n v="1200"/>
    <n v="299600"/>
    <n v="188000"/>
    <n v="188517.41"/>
    <n v="112282.59"/>
    <n v="299082.59000000003"/>
    <n v="563"/>
    <n v="517.41"/>
    <x v="0"/>
    <n v="2000"/>
    <s v="Mumbai Mega Hub"/>
    <x v="2"/>
  </r>
  <r>
    <n v="103590"/>
    <x v="3580"/>
    <x v="2"/>
    <s v="2025"/>
    <s v="FedEx"/>
    <x v="2"/>
    <x v="1"/>
    <x v="4"/>
    <s v="India"/>
    <n v="65"/>
    <n v="450"/>
    <n v="29250"/>
    <n v="250"/>
    <n v="29000"/>
    <n v="13000"/>
    <n v="13373.84"/>
    <n v="15876.16"/>
    <n v="28626.16"/>
    <n v="376"/>
    <n v="373.84"/>
    <x v="3"/>
    <n v="200"/>
    <s v="Kolkata Regional Hub"/>
    <x v="4"/>
  </r>
  <r>
    <n v="103591"/>
    <x v="3581"/>
    <x v="9"/>
    <s v="2025"/>
    <s v="Amazon Logistics"/>
    <x v="7"/>
    <x v="2"/>
    <x v="0"/>
    <s v="India"/>
    <n v="41"/>
    <n v="1200"/>
    <n v="49200"/>
    <n v="400"/>
    <n v="48800"/>
    <n v="32800"/>
    <n v="35522.839999999997"/>
    <n v="13677.160000000003"/>
    <n v="46077.16"/>
    <n v="566"/>
    <n v="2722.84"/>
    <x v="15"/>
    <n v="800"/>
    <s v="Bengaluru Regional Hub"/>
    <x v="0"/>
  </r>
  <r>
    <n v="103592"/>
    <x v="3582"/>
    <x v="11"/>
    <s v="2025"/>
    <s v="Xpressbees"/>
    <x v="6"/>
    <x v="1"/>
    <x v="0"/>
    <s v="India"/>
    <n v="61"/>
    <n v="15000"/>
    <n v="915000"/>
    <n v="5500"/>
    <n v="909500"/>
    <n v="579500"/>
    <n v="579971.6"/>
    <n v="335028.40000000002"/>
    <n v="909028.4"/>
    <n v="968"/>
    <n v="471.6"/>
    <x v="11"/>
    <n v="9500"/>
    <s v="Bengaluru Regional Hub"/>
    <x v="0"/>
  </r>
  <r>
    <n v="103593"/>
    <x v="3583"/>
    <x v="4"/>
    <s v="2025"/>
    <s v="Xpressbees"/>
    <x v="2"/>
    <x v="1"/>
    <x v="4"/>
    <s v="India"/>
    <n v="30"/>
    <n v="2500"/>
    <n v="75000"/>
    <n v="1000"/>
    <n v="74000"/>
    <n v="45000"/>
    <n v="45666.02"/>
    <n v="29333.980000000003"/>
    <n v="73333.98"/>
    <n v="1138"/>
    <n v="666.02"/>
    <x v="12"/>
    <n v="1500"/>
    <s v="Kolkata Regional Hub"/>
    <x v="4"/>
  </r>
  <r>
    <n v="103594"/>
    <x v="3584"/>
    <x v="4"/>
    <s v="2025"/>
    <s v="Amazon Logistics"/>
    <x v="0"/>
    <x v="0"/>
    <x v="0"/>
    <s v="India"/>
    <n v="19"/>
    <n v="6500"/>
    <n v="123500"/>
    <n v="2300"/>
    <n v="121200"/>
    <n v="79800"/>
    <n v="80171.240000000005"/>
    <n v="43328.759999999995"/>
    <n v="120828.76"/>
    <n v="498"/>
    <n v="371.24"/>
    <x v="1"/>
    <n v="4200"/>
    <s v="Bengaluru Regional Hub"/>
    <x v="0"/>
  </r>
  <r>
    <n v="103595"/>
    <x v="3458"/>
    <x v="0"/>
    <s v="2025"/>
    <s v="DHL"/>
    <x v="7"/>
    <x v="0"/>
    <x v="1"/>
    <s v="India"/>
    <n v="81"/>
    <n v="850"/>
    <n v="68850"/>
    <n v="300"/>
    <n v="68550"/>
    <n v="44550"/>
    <n v="44894.77"/>
    <n v="23955.230000000003"/>
    <n v="68205.23"/>
    <n v="759"/>
    <n v="344.77"/>
    <x v="13"/>
    <n v="550"/>
    <s v="Nagpur Central Hub"/>
    <x v="1"/>
  </r>
  <r>
    <n v="103596"/>
    <x v="3585"/>
    <x v="5"/>
    <s v="2025"/>
    <s v="Xpressbees"/>
    <x v="4"/>
    <x v="2"/>
    <x v="3"/>
    <s v="India"/>
    <n v="10"/>
    <n v="1500"/>
    <n v="15000"/>
    <n v="700"/>
    <n v="14300"/>
    <n v="8000"/>
    <n v="8900.14"/>
    <n v="6099.8600000000006"/>
    <n v="13399.86"/>
    <n v="1084"/>
    <n v="900.14"/>
    <x v="10"/>
    <n v="800"/>
    <s v="Delhi NCR Mega Hub"/>
    <x v="3"/>
  </r>
  <r>
    <n v="103597"/>
    <x v="3586"/>
    <x v="2"/>
    <s v="2025"/>
    <s v="DHL"/>
    <x v="6"/>
    <x v="1"/>
    <x v="3"/>
    <s v="India"/>
    <n v="86"/>
    <n v="15000"/>
    <n v="1290000"/>
    <n v="5500"/>
    <n v="1284500"/>
    <n v="817000"/>
    <n v="817289.79"/>
    <n v="472710.20999999996"/>
    <n v="1284210.21"/>
    <n v="1145"/>
    <n v="289.79000000000002"/>
    <x v="11"/>
    <n v="9500"/>
    <s v="Delhi NCR Mega Hub"/>
    <x v="3"/>
  </r>
  <r>
    <n v="103598"/>
    <x v="3587"/>
    <x v="10"/>
    <s v="2025"/>
    <s v="FedEx"/>
    <x v="1"/>
    <x v="1"/>
    <x v="0"/>
    <s v="India"/>
    <n v="69"/>
    <n v="25000"/>
    <n v="1725000"/>
    <n v="7000"/>
    <n v="1718000"/>
    <n v="1242000"/>
    <n v="1242455.6100000001"/>
    <n v="482544.3899999999"/>
    <n v="1717544.39"/>
    <n v="1153"/>
    <n v="455.61"/>
    <x v="17"/>
    <n v="18000"/>
    <s v="Bengaluru Regional Hub"/>
    <x v="0"/>
  </r>
  <r>
    <n v="103599"/>
    <x v="3588"/>
    <x v="2"/>
    <s v="2025"/>
    <s v="Delhivery"/>
    <x v="4"/>
    <x v="1"/>
    <x v="4"/>
    <s v="India"/>
    <n v="41"/>
    <n v="5500"/>
    <n v="225500"/>
    <n v="2000"/>
    <n v="223500"/>
    <n v="143500"/>
    <n v="143793.70000000001"/>
    <n v="81706.299999999988"/>
    <n v="223206.3"/>
    <n v="401"/>
    <n v="293.7"/>
    <x v="5"/>
    <n v="3500"/>
    <s v="Kolkata Regional Hub"/>
    <x v="4"/>
  </r>
  <r>
    <n v="103600"/>
    <x v="3589"/>
    <x v="1"/>
    <s v="2025"/>
    <s v="FedEx"/>
    <x v="7"/>
    <x v="0"/>
    <x v="2"/>
    <s v="India"/>
    <n v="38"/>
    <n v="850"/>
    <n v="32300"/>
    <n v="300"/>
    <n v="32000"/>
    <n v="20900"/>
    <n v="21154.78"/>
    <n v="11145.220000000001"/>
    <n v="31745.22"/>
    <n v="749"/>
    <n v="254.78"/>
    <x v="13"/>
    <n v="550"/>
    <s v="Mumbai Mega Hub"/>
    <x v="2"/>
  </r>
  <r>
    <n v="103601"/>
    <x v="3590"/>
    <x v="3"/>
    <s v="2025"/>
    <s v="Amazon Logistics"/>
    <x v="3"/>
    <x v="0"/>
    <x v="3"/>
    <s v="India"/>
    <n v="72"/>
    <n v="8500"/>
    <n v="612000"/>
    <n v="3000"/>
    <n v="609000"/>
    <n v="396000"/>
    <n v="396405.78"/>
    <n v="215594.21999999997"/>
    <n v="608594.22"/>
    <n v="470"/>
    <n v="405.78"/>
    <x v="8"/>
    <n v="5500"/>
    <s v="Delhi NCR Mega Hub"/>
    <x v="3"/>
  </r>
  <r>
    <n v="103602"/>
    <x v="3591"/>
    <x v="1"/>
    <s v="2025"/>
    <s v="Ekart"/>
    <x v="5"/>
    <x v="1"/>
    <x v="2"/>
    <s v="India"/>
    <n v="28"/>
    <n v="2800"/>
    <n v="78400"/>
    <n v="1300"/>
    <n v="77100"/>
    <n v="42000"/>
    <n v="42436.95"/>
    <n v="35963.050000000003"/>
    <n v="76663.05"/>
    <n v="620"/>
    <n v="436.95"/>
    <x v="18"/>
    <n v="1500"/>
    <s v="Mumbai Mega Hub"/>
    <x v="2"/>
  </r>
  <r>
    <n v="103603"/>
    <x v="3592"/>
    <x v="3"/>
    <s v="2025"/>
    <s v="FedEx"/>
    <x v="7"/>
    <x v="0"/>
    <x v="3"/>
    <s v="India"/>
    <n v="32"/>
    <n v="850"/>
    <n v="27200"/>
    <n v="300"/>
    <n v="26900"/>
    <n v="17600"/>
    <n v="20009.560000000001"/>
    <n v="7190.4399999999987"/>
    <n v="24490.44"/>
    <n v="840"/>
    <n v="2409.56"/>
    <x v="13"/>
    <n v="550"/>
    <s v="Delhi NCR Mega Hub"/>
    <x v="3"/>
  </r>
  <r>
    <n v="103604"/>
    <x v="3593"/>
    <x v="2"/>
    <s v="2025"/>
    <s v="Amazon Logistics"/>
    <x v="3"/>
    <x v="0"/>
    <x v="4"/>
    <s v="India"/>
    <n v="60"/>
    <n v="12000"/>
    <n v="720000"/>
    <n v="4000"/>
    <n v="716000"/>
    <n v="480000"/>
    <n v="480231.35"/>
    <n v="239768.65000000002"/>
    <n v="715768.65"/>
    <n v="1170"/>
    <n v="231.35"/>
    <x v="4"/>
    <n v="8000"/>
    <s v="Kolkata Regional Hub"/>
    <x v="4"/>
  </r>
  <r>
    <n v="103605"/>
    <x v="3594"/>
    <x v="4"/>
    <s v="2025"/>
    <s v="FedEx"/>
    <x v="2"/>
    <x v="0"/>
    <x v="4"/>
    <s v="India"/>
    <n v="23"/>
    <n v="450"/>
    <n v="10350"/>
    <n v="250"/>
    <n v="10100"/>
    <n v="4600"/>
    <n v="5386.1"/>
    <n v="4963.8999999999996"/>
    <n v="9313.9"/>
    <n v="1084"/>
    <n v="786.1"/>
    <x v="3"/>
    <n v="200"/>
    <s v="Kolkata Regional Hub"/>
    <x v="4"/>
  </r>
  <r>
    <n v="103606"/>
    <x v="3595"/>
    <x v="9"/>
    <s v="2025"/>
    <s v="Xpressbees"/>
    <x v="7"/>
    <x v="1"/>
    <x v="0"/>
    <s v="India"/>
    <n v="79"/>
    <n v="600"/>
    <n v="47400"/>
    <n v="250"/>
    <n v="47150"/>
    <n v="27650"/>
    <n v="27920.02"/>
    <n v="19479.98"/>
    <n v="46879.98"/>
    <n v="892"/>
    <n v="270.02"/>
    <x v="14"/>
    <n v="350"/>
    <s v="Bengaluru Regional Hub"/>
    <x v="0"/>
  </r>
  <r>
    <n v="103607"/>
    <x v="3596"/>
    <x v="10"/>
    <s v="2025"/>
    <s v="Xpressbees"/>
    <x v="0"/>
    <x v="0"/>
    <x v="0"/>
    <s v="India"/>
    <n v="79"/>
    <n v="6500"/>
    <n v="513500"/>
    <n v="2300"/>
    <n v="511200"/>
    <n v="331800"/>
    <n v="333927.86"/>
    <n v="179572.14"/>
    <n v="509072.14"/>
    <n v="346"/>
    <n v="2127.86"/>
    <x v="1"/>
    <n v="4200"/>
    <s v="Bengaluru Regional Hub"/>
    <x v="0"/>
  </r>
  <r>
    <n v="103608"/>
    <x v="3597"/>
    <x v="11"/>
    <s v="2025"/>
    <s v="Amazon Logistics"/>
    <x v="1"/>
    <x v="1"/>
    <x v="4"/>
    <s v="India"/>
    <n v="21"/>
    <n v="3500"/>
    <n v="73500"/>
    <n v="1300"/>
    <n v="72200"/>
    <n v="46200"/>
    <n v="47053.05"/>
    <n v="26446.949999999997"/>
    <n v="71346.95"/>
    <n v="1006"/>
    <n v="853.05"/>
    <x v="16"/>
    <n v="2200"/>
    <s v="Kolkata Regional Hub"/>
    <x v="4"/>
  </r>
  <r>
    <n v="103609"/>
    <x v="3598"/>
    <x v="3"/>
    <s v="2025"/>
    <s v="Ekart"/>
    <x v="0"/>
    <x v="0"/>
    <x v="4"/>
    <s v="India"/>
    <n v="78"/>
    <n v="6500"/>
    <n v="507000"/>
    <n v="2300"/>
    <n v="504700"/>
    <n v="327600"/>
    <n v="328279.61"/>
    <n v="178720.39"/>
    <n v="504020.39"/>
    <n v="983"/>
    <n v="679.61"/>
    <x v="1"/>
    <n v="4200"/>
    <s v="Kolkata Regional Hub"/>
    <x v="4"/>
  </r>
  <r>
    <n v="103610"/>
    <x v="3599"/>
    <x v="3"/>
    <s v="2025"/>
    <s v="FedEx"/>
    <x v="7"/>
    <x v="0"/>
    <x v="3"/>
    <s v="India"/>
    <n v="62"/>
    <n v="850"/>
    <n v="52700"/>
    <n v="300"/>
    <n v="52400"/>
    <n v="34100"/>
    <n v="35069.06"/>
    <n v="17630.940000000002"/>
    <n v="51430.94"/>
    <n v="317"/>
    <n v="969.06"/>
    <x v="13"/>
    <n v="550"/>
    <s v="Delhi NCR Mega Hub"/>
    <x v="3"/>
  </r>
  <r>
    <n v="103611"/>
    <x v="3600"/>
    <x v="6"/>
    <s v="2025"/>
    <s v="Xpressbees"/>
    <x v="1"/>
    <x v="0"/>
    <x v="1"/>
    <s v="India"/>
    <n v="81"/>
    <n v="25000"/>
    <n v="2025000"/>
    <n v="7000"/>
    <n v="2018000"/>
    <n v="1458000"/>
    <n v="1459066.3"/>
    <n v="565933.69999999995"/>
    <n v="2016933.7"/>
    <n v="511"/>
    <n v="1066.3"/>
    <x v="17"/>
    <n v="18000"/>
    <s v="Nagpur Central Hub"/>
    <x v="1"/>
  </r>
  <r>
    <n v="103612"/>
    <x v="3601"/>
    <x v="1"/>
    <s v="2025"/>
    <s v="Amazon Logistics"/>
    <x v="2"/>
    <x v="0"/>
    <x v="2"/>
    <s v="India"/>
    <n v="36"/>
    <n v="450"/>
    <n v="16200"/>
    <n v="250"/>
    <n v="15950"/>
    <n v="7200"/>
    <n v="7515.63"/>
    <n v="8684.369999999999"/>
    <n v="15634.37"/>
    <n v="361"/>
    <n v="315.63"/>
    <x v="3"/>
    <n v="200"/>
    <s v="Mumbai Mega Hub"/>
    <x v="2"/>
  </r>
  <r>
    <n v="103613"/>
    <x v="3602"/>
    <x v="5"/>
    <s v="2025"/>
    <s v="Delhivery"/>
    <x v="5"/>
    <x v="2"/>
    <x v="0"/>
    <s v="India"/>
    <n v="45"/>
    <n v="2800"/>
    <n v="126000"/>
    <n v="1300"/>
    <n v="124700"/>
    <n v="67500"/>
    <n v="68183.19"/>
    <n v="57816.81"/>
    <n v="124016.81"/>
    <n v="489"/>
    <n v="683.19"/>
    <x v="18"/>
    <n v="1500"/>
    <s v="Bengaluru Regional Hub"/>
    <x v="0"/>
  </r>
  <r>
    <n v="103614"/>
    <x v="3603"/>
    <x v="3"/>
    <s v="2025"/>
    <s v="Delhivery"/>
    <x v="2"/>
    <x v="2"/>
    <x v="0"/>
    <s v="India"/>
    <n v="92"/>
    <n v="450"/>
    <n v="41400"/>
    <n v="250"/>
    <n v="41150"/>
    <n v="18400"/>
    <n v="19146.79"/>
    <n v="22253.21"/>
    <n v="40403.21"/>
    <n v="1062"/>
    <n v="746.79"/>
    <x v="3"/>
    <n v="200"/>
    <s v="Bengaluru Regional Hub"/>
    <x v="0"/>
  </r>
  <r>
    <n v="103615"/>
    <x v="3604"/>
    <x v="6"/>
    <s v="2025"/>
    <s v="Ecom Express"/>
    <x v="3"/>
    <x v="1"/>
    <x v="4"/>
    <s v="India"/>
    <n v="92"/>
    <n v="12000"/>
    <n v="1104000"/>
    <n v="4000"/>
    <n v="1100000"/>
    <n v="736000"/>
    <n v="736227.09"/>
    <n v="367772.91000000003"/>
    <n v="1099772.9099999999"/>
    <n v="744"/>
    <n v="227.09"/>
    <x v="4"/>
    <n v="8000"/>
    <s v="Kolkata Regional Hub"/>
    <x v="4"/>
  </r>
  <r>
    <n v="103616"/>
    <x v="3605"/>
    <x v="9"/>
    <s v="2025"/>
    <s v="Ecom Express"/>
    <x v="2"/>
    <x v="1"/>
    <x v="4"/>
    <s v="India"/>
    <n v="84"/>
    <n v="2500"/>
    <n v="210000"/>
    <n v="1000"/>
    <n v="209000"/>
    <n v="126000"/>
    <n v="127752.23"/>
    <n v="82247.77"/>
    <n v="207247.77"/>
    <n v="572"/>
    <n v="1752.23"/>
    <x v="12"/>
    <n v="1500"/>
    <s v="Kolkata Regional Hub"/>
    <x v="4"/>
  </r>
  <r>
    <n v="103617"/>
    <x v="3606"/>
    <x v="7"/>
    <s v="2025"/>
    <s v="Shadowfax"/>
    <x v="2"/>
    <x v="2"/>
    <x v="4"/>
    <s v="India"/>
    <n v="84"/>
    <n v="450"/>
    <n v="37800"/>
    <n v="250"/>
    <n v="37550"/>
    <n v="16800"/>
    <n v="18469.09"/>
    <n v="19330.91"/>
    <n v="35880.910000000003"/>
    <n v="862"/>
    <n v="1669.09"/>
    <x v="3"/>
    <n v="200"/>
    <s v="Kolkata Regional Hub"/>
    <x v="4"/>
  </r>
  <r>
    <n v="103618"/>
    <x v="3607"/>
    <x v="6"/>
    <s v="2025"/>
    <s v="FedEx"/>
    <x v="6"/>
    <x v="1"/>
    <x v="1"/>
    <s v="India"/>
    <n v="28"/>
    <n v="4500"/>
    <n v="126000"/>
    <n v="1700"/>
    <n v="124300"/>
    <n v="78400"/>
    <n v="79446.73"/>
    <n v="46553.270000000004"/>
    <n v="123253.27"/>
    <n v="409"/>
    <n v="1046.73"/>
    <x v="7"/>
    <n v="2800"/>
    <s v="Nagpur Central Hub"/>
    <x v="1"/>
  </r>
  <r>
    <n v="103619"/>
    <x v="3608"/>
    <x v="1"/>
    <s v="2025"/>
    <s v="DHL"/>
    <x v="4"/>
    <x v="0"/>
    <x v="4"/>
    <s v="India"/>
    <n v="23"/>
    <n v="5500"/>
    <n v="126500"/>
    <n v="2000"/>
    <n v="124500"/>
    <n v="80500"/>
    <n v="81010.179999999993"/>
    <n v="45489.820000000007"/>
    <n v="123989.82"/>
    <n v="751"/>
    <n v="510.18"/>
    <x v="5"/>
    <n v="3500"/>
    <s v="Kolkata Regional Hub"/>
    <x v="4"/>
  </r>
  <r>
    <n v="103620"/>
    <x v="3609"/>
    <x v="4"/>
    <s v="2025"/>
    <s v="DHL"/>
    <x v="2"/>
    <x v="0"/>
    <x v="0"/>
    <s v="India"/>
    <n v="37"/>
    <n v="2500"/>
    <n v="92500"/>
    <n v="1000"/>
    <n v="91500"/>
    <n v="55500"/>
    <n v="56384.94"/>
    <n v="36115.06"/>
    <n v="90615.06"/>
    <n v="1016"/>
    <n v="884.94"/>
    <x v="12"/>
    <n v="1500"/>
    <s v="Bengaluru Regional Hub"/>
    <x v="0"/>
  </r>
  <r>
    <n v="103621"/>
    <x v="3610"/>
    <x v="8"/>
    <s v="2025"/>
    <s v="Delhivery"/>
    <x v="7"/>
    <x v="0"/>
    <x v="3"/>
    <s v="India"/>
    <n v="8"/>
    <n v="1200"/>
    <n v="9600"/>
    <n v="400"/>
    <n v="9200"/>
    <n v="6400"/>
    <n v="6887.1"/>
    <n v="2712.8999999999996"/>
    <n v="8712.9"/>
    <n v="1166"/>
    <n v="487.1"/>
    <x v="15"/>
    <n v="800"/>
    <s v="Delhi NCR Mega Hub"/>
    <x v="3"/>
  </r>
  <r>
    <n v="103622"/>
    <x v="3611"/>
    <x v="5"/>
    <s v="2025"/>
    <s v="DHL"/>
    <x v="3"/>
    <x v="0"/>
    <x v="0"/>
    <s v="India"/>
    <n v="48"/>
    <n v="8500"/>
    <n v="408000"/>
    <n v="3000"/>
    <n v="405000"/>
    <n v="264000"/>
    <n v="266162.32"/>
    <n v="141837.68"/>
    <n v="402837.68"/>
    <n v="518"/>
    <n v="2162.3200000000002"/>
    <x v="8"/>
    <n v="5500"/>
    <s v="Bengaluru Regional Hub"/>
    <x v="0"/>
  </r>
  <r>
    <n v="103623"/>
    <x v="3612"/>
    <x v="4"/>
    <s v="2025"/>
    <s v="Ekart"/>
    <x v="5"/>
    <x v="2"/>
    <x v="3"/>
    <s v="India"/>
    <n v="66"/>
    <n v="4500"/>
    <n v="297000"/>
    <n v="2000"/>
    <n v="295000"/>
    <n v="165000"/>
    <n v="166208.89000000001"/>
    <n v="130791.10999999999"/>
    <n v="293791.11"/>
    <n v="1010"/>
    <n v="1208.8900000000001"/>
    <x v="6"/>
    <n v="2500"/>
    <s v="Delhi NCR Mega Hub"/>
    <x v="3"/>
  </r>
  <r>
    <n v="103624"/>
    <x v="3613"/>
    <x v="0"/>
    <s v="2025"/>
    <s v="FedEx"/>
    <x v="1"/>
    <x v="1"/>
    <x v="3"/>
    <s v="India"/>
    <n v="22"/>
    <n v="3500"/>
    <n v="77000"/>
    <n v="1300"/>
    <n v="75700"/>
    <n v="48400"/>
    <n v="48740.24"/>
    <n v="28259.760000000002"/>
    <n v="75359.759999999995"/>
    <n v="980"/>
    <n v="340.24"/>
    <x v="16"/>
    <n v="2200"/>
    <s v="Delhi NCR Mega Hub"/>
    <x v="3"/>
  </r>
  <r>
    <n v="103625"/>
    <x v="3614"/>
    <x v="10"/>
    <s v="2025"/>
    <s v="DHL"/>
    <x v="0"/>
    <x v="1"/>
    <x v="2"/>
    <s v="India"/>
    <n v="36"/>
    <n v="6500"/>
    <n v="234000"/>
    <n v="2300"/>
    <n v="231700"/>
    <n v="151200"/>
    <n v="151625.06"/>
    <n v="82374.94"/>
    <n v="231274.94"/>
    <n v="789"/>
    <n v="425.06"/>
    <x v="1"/>
    <n v="4200"/>
    <s v="Mumbai Mega Hub"/>
    <x v="2"/>
  </r>
  <r>
    <n v="103626"/>
    <x v="3615"/>
    <x v="10"/>
    <s v="2025"/>
    <s v="Ecom Express"/>
    <x v="7"/>
    <x v="0"/>
    <x v="0"/>
    <s v="India"/>
    <n v="49"/>
    <n v="1200"/>
    <n v="58800"/>
    <n v="400"/>
    <n v="58400"/>
    <n v="39200"/>
    <n v="40084.22"/>
    <n v="18715.78"/>
    <n v="57515.78"/>
    <n v="632"/>
    <n v="884.22"/>
    <x v="15"/>
    <n v="800"/>
    <s v="Bengaluru Regional Hub"/>
    <x v="0"/>
  </r>
  <r>
    <n v="103627"/>
    <x v="3616"/>
    <x v="7"/>
    <s v="2025"/>
    <s v="Ecom Express"/>
    <x v="2"/>
    <x v="2"/>
    <x v="3"/>
    <s v="India"/>
    <n v="2"/>
    <n v="2500"/>
    <n v="5000"/>
    <n v="1000"/>
    <n v="4000"/>
    <n v="3000"/>
    <n v="3451.57"/>
    <n v="1548.4299999999998"/>
    <n v="3548.43"/>
    <n v="673"/>
    <n v="451.57"/>
    <x v="12"/>
    <n v="1500"/>
    <s v="Delhi NCR Mega Hub"/>
    <x v="3"/>
  </r>
  <r>
    <n v="103628"/>
    <x v="3617"/>
    <x v="0"/>
    <s v="2025"/>
    <s v="Blue Dart"/>
    <x v="3"/>
    <x v="1"/>
    <x v="4"/>
    <s v="India"/>
    <n v="79"/>
    <n v="8500"/>
    <n v="671500"/>
    <n v="3000"/>
    <n v="668500"/>
    <n v="434500"/>
    <n v="435155.65"/>
    <n v="236344.34999999998"/>
    <n v="667844.35"/>
    <n v="657"/>
    <n v="655.65"/>
    <x v="8"/>
    <n v="5500"/>
    <s v="Kolkata Regional Hub"/>
    <x v="4"/>
  </r>
  <r>
    <n v="103629"/>
    <x v="3618"/>
    <x v="11"/>
    <s v="2025"/>
    <s v="FedEx"/>
    <x v="5"/>
    <x v="0"/>
    <x v="4"/>
    <s v="India"/>
    <n v="36"/>
    <n v="2800"/>
    <n v="100800"/>
    <n v="1300"/>
    <n v="99500"/>
    <n v="54000"/>
    <n v="54643.12"/>
    <n v="46156.88"/>
    <n v="98856.88"/>
    <n v="369"/>
    <n v="643.12"/>
    <x v="18"/>
    <n v="1500"/>
    <s v="Kolkata Regional Hub"/>
    <x v="4"/>
  </r>
  <r>
    <n v="103630"/>
    <x v="3619"/>
    <x v="5"/>
    <s v="2025"/>
    <s v="Blue Dart"/>
    <x v="1"/>
    <x v="0"/>
    <x v="0"/>
    <s v="India"/>
    <n v="86"/>
    <n v="25000"/>
    <n v="2150000"/>
    <n v="7000"/>
    <n v="2143000"/>
    <n v="1548000"/>
    <n v="1548426.84"/>
    <n v="601573.15999999992"/>
    <n v="2142573.16"/>
    <n v="735"/>
    <n v="426.84"/>
    <x v="17"/>
    <n v="18000"/>
    <s v="Bengaluru Regional Hub"/>
    <x v="0"/>
  </r>
  <r>
    <n v="103631"/>
    <x v="3620"/>
    <x v="0"/>
    <s v="2025"/>
    <s v="Blue Dart"/>
    <x v="0"/>
    <x v="0"/>
    <x v="0"/>
    <s v="India"/>
    <n v="11"/>
    <n v="6500"/>
    <n v="71500"/>
    <n v="2300"/>
    <n v="69200"/>
    <n v="46200"/>
    <n v="46566.36"/>
    <n v="24933.64"/>
    <n v="68833.64"/>
    <n v="379"/>
    <n v="366.36"/>
    <x v="1"/>
    <n v="4200"/>
    <s v="Bengaluru Regional Hub"/>
    <x v="0"/>
  </r>
  <r>
    <n v="103632"/>
    <x v="3621"/>
    <x v="7"/>
    <s v="2025"/>
    <s v="Xpressbees"/>
    <x v="6"/>
    <x v="1"/>
    <x v="3"/>
    <s v="India"/>
    <n v="77"/>
    <n v="15000"/>
    <n v="1155000"/>
    <n v="5500"/>
    <n v="1149500"/>
    <n v="731500"/>
    <n v="732584.95"/>
    <n v="422415.05000000005"/>
    <n v="1148415.05"/>
    <n v="951"/>
    <n v="1084.95"/>
    <x v="11"/>
    <n v="9500"/>
    <s v="Delhi NCR Mega Hub"/>
    <x v="3"/>
  </r>
  <r>
    <n v="103633"/>
    <x v="3622"/>
    <x v="7"/>
    <s v="2025"/>
    <s v="DHL"/>
    <x v="6"/>
    <x v="0"/>
    <x v="4"/>
    <s v="India"/>
    <n v="70"/>
    <n v="15000"/>
    <n v="1050000"/>
    <n v="5500"/>
    <n v="1044500"/>
    <n v="665000"/>
    <n v="665588.46"/>
    <n v="384411.54000000004"/>
    <n v="1043911.54"/>
    <n v="767"/>
    <n v="588.46"/>
    <x v="11"/>
    <n v="9500"/>
    <s v="Kolkata Regional Hub"/>
    <x v="4"/>
  </r>
  <r>
    <n v="103634"/>
    <x v="3623"/>
    <x v="11"/>
    <s v="2025"/>
    <s v="Shadowfax"/>
    <x v="7"/>
    <x v="1"/>
    <x v="2"/>
    <s v="India"/>
    <n v="74"/>
    <n v="850"/>
    <n v="62900"/>
    <n v="300"/>
    <n v="62600"/>
    <n v="40700"/>
    <n v="41475.57"/>
    <n v="21424.43"/>
    <n v="61824.43"/>
    <n v="568"/>
    <n v="775.57"/>
    <x v="13"/>
    <n v="550"/>
    <s v="Mumbai Mega Hub"/>
    <x v="2"/>
  </r>
  <r>
    <n v="103635"/>
    <x v="3624"/>
    <x v="10"/>
    <s v="2025"/>
    <s v="Amazon Logistics"/>
    <x v="4"/>
    <x v="0"/>
    <x v="0"/>
    <s v="India"/>
    <n v="96"/>
    <n v="5500"/>
    <n v="528000"/>
    <n v="2000"/>
    <n v="526000"/>
    <n v="336000"/>
    <n v="337040.68"/>
    <n v="190959.32"/>
    <n v="524959.31999999995"/>
    <n v="787"/>
    <n v="1040.68"/>
    <x v="5"/>
    <n v="3500"/>
    <s v="Bengaluru Regional Hub"/>
    <x v="0"/>
  </r>
  <r>
    <n v="103636"/>
    <x v="3625"/>
    <x v="8"/>
    <s v="2025"/>
    <s v="Amazon Logistics"/>
    <x v="4"/>
    <x v="0"/>
    <x v="0"/>
    <s v="India"/>
    <n v="33"/>
    <n v="5500"/>
    <n v="181500"/>
    <n v="2000"/>
    <n v="179500"/>
    <n v="115500"/>
    <n v="115733.99"/>
    <n v="65766.009999999995"/>
    <n v="179266.01"/>
    <n v="739"/>
    <n v="233.99"/>
    <x v="5"/>
    <n v="3500"/>
    <s v="Bengaluru Regional Hub"/>
    <x v="0"/>
  </r>
  <r>
    <n v="103637"/>
    <x v="3626"/>
    <x v="7"/>
    <s v="2025"/>
    <s v="Ekart"/>
    <x v="7"/>
    <x v="0"/>
    <x v="4"/>
    <s v="India"/>
    <n v="3"/>
    <n v="850"/>
    <n v="2550"/>
    <n v="300"/>
    <n v="2250"/>
    <n v="1650"/>
    <n v="2461.6"/>
    <n v="88.400000000000091"/>
    <n v="1438.4"/>
    <n v="343"/>
    <n v="811.6"/>
    <x v="13"/>
    <n v="550"/>
    <s v="Kolkata Regional Hub"/>
    <x v="4"/>
  </r>
  <r>
    <n v="103638"/>
    <x v="3627"/>
    <x v="9"/>
    <s v="2025"/>
    <s v="Delhivery"/>
    <x v="4"/>
    <x v="2"/>
    <x v="0"/>
    <s v="India"/>
    <n v="3"/>
    <n v="5500"/>
    <n v="16500"/>
    <n v="2000"/>
    <n v="14500"/>
    <n v="10500"/>
    <n v="10914.02"/>
    <n v="5585.98"/>
    <n v="14085.98"/>
    <n v="976"/>
    <n v="414.02"/>
    <x v="5"/>
    <n v="3500"/>
    <s v="Bengaluru Regional Hub"/>
    <x v="0"/>
  </r>
  <r>
    <n v="103639"/>
    <x v="3628"/>
    <x v="2"/>
    <s v="2025"/>
    <s v="Blue Dart"/>
    <x v="5"/>
    <x v="0"/>
    <x v="1"/>
    <s v="India"/>
    <n v="41"/>
    <n v="4500"/>
    <n v="184500"/>
    <n v="2000"/>
    <n v="182500"/>
    <n v="102500"/>
    <n v="102730.97"/>
    <n v="81769.03"/>
    <n v="182269.03"/>
    <n v="829"/>
    <n v="230.97"/>
    <x v="6"/>
    <n v="2500"/>
    <s v="Nagpur Central Hub"/>
    <x v="1"/>
  </r>
  <r>
    <n v="103640"/>
    <x v="3629"/>
    <x v="5"/>
    <s v="2025"/>
    <s v="Blue Dart"/>
    <x v="4"/>
    <x v="1"/>
    <x v="1"/>
    <s v="India"/>
    <n v="98"/>
    <n v="5500"/>
    <n v="539000"/>
    <n v="2000"/>
    <n v="537000"/>
    <n v="343000"/>
    <n v="343640.33"/>
    <n v="195359.66999999998"/>
    <n v="536359.67000000004"/>
    <n v="549"/>
    <n v="640.33000000000004"/>
    <x v="5"/>
    <n v="3500"/>
    <s v="Nagpur Central Hub"/>
    <x v="1"/>
  </r>
  <r>
    <n v="103641"/>
    <x v="3630"/>
    <x v="11"/>
    <s v="2025"/>
    <s v="Ecom Express"/>
    <x v="3"/>
    <x v="0"/>
    <x v="4"/>
    <s v="India"/>
    <n v="94"/>
    <n v="8500"/>
    <n v="799000"/>
    <n v="3000"/>
    <n v="796000"/>
    <n v="517000"/>
    <n v="517581.1"/>
    <n v="281418.90000000002"/>
    <n v="795418.9"/>
    <n v="790"/>
    <n v="581.1"/>
    <x v="8"/>
    <n v="5500"/>
    <s v="Kolkata Regional Hub"/>
    <x v="4"/>
  </r>
  <r>
    <n v="103642"/>
    <x v="3631"/>
    <x v="10"/>
    <s v="2025"/>
    <s v="Ecom Express"/>
    <x v="6"/>
    <x v="0"/>
    <x v="2"/>
    <s v="India"/>
    <n v="89"/>
    <n v="4500"/>
    <n v="400500"/>
    <n v="1700"/>
    <n v="398800"/>
    <n v="249200"/>
    <n v="250311.12"/>
    <n v="150188.88"/>
    <n v="397688.88"/>
    <n v="755"/>
    <n v="1111.1199999999999"/>
    <x v="7"/>
    <n v="2800"/>
    <s v="Mumbai Mega Hub"/>
    <x v="2"/>
  </r>
  <r>
    <n v="103643"/>
    <x v="3632"/>
    <x v="8"/>
    <s v="2025"/>
    <s v="Blue Dart"/>
    <x v="4"/>
    <x v="0"/>
    <x v="2"/>
    <s v="India"/>
    <n v="97"/>
    <n v="1500"/>
    <n v="145500"/>
    <n v="700"/>
    <n v="144800"/>
    <n v="77600"/>
    <n v="77942.84"/>
    <n v="67557.16"/>
    <n v="144457.16"/>
    <n v="791"/>
    <n v="342.84"/>
    <x v="10"/>
    <n v="800"/>
    <s v="Mumbai Mega Hub"/>
    <x v="2"/>
  </r>
  <r>
    <n v="103644"/>
    <x v="3633"/>
    <x v="10"/>
    <s v="2025"/>
    <s v="Delhivery"/>
    <x v="4"/>
    <x v="2"/>
    <x v="4"/>
    <s v="India"/>
    <n v="77"/>
    <n v="5500"/>
    <n v="423500"/>
    <n v="2000"/>
    <n v="421500"/>
    <n v="269500"/>
    <n v="269937.33"/>
    <n v="153562.66999999998"/>
    <n v="421062.67"/>
    <n v="510"/>
    <n v="437.33"/>
    <x v="5"/>
    <n v="3500"/>
    <s v="Kolkata Regional Hub"/>
    <x v="4"/>
  </r>
  <r>
    <n v="103645"/>
    <x v="3634"/>
    <x v="7"/>
    <s v="2025"/>
    <s v="Shadowfax"/>
    <x v="1"/>
    <x v="0"/>
    <x v="3"/>
    <s v="India"/>
    <n v="22"/>
    <n v="45000"/>
    <n v="990000"/>
    <n v="13000"/>
    <n v="977000"/>
    <n v="704000"/>
    <n v="704852.93"/>
    <n v="285147.06999999995"/>
    <n v="976147.07"/>
    <n v="456"/>
    <n v="852.93"/>
    <x v="2"/>
    <n v="32000"/>
    <s v="Delhi NCR Mega Hub"/>
    <x v="3"/>
  </r>
  <r>
    <n v="103646"/>
    <x v="3635"/>
    <x v="5"/>
    <s v="2025"/>
    <s v="Ecom Express"/>
    <x v="3"/>
    <x v="0"/>
    <x v="4"/>
    <s v="India"/>
    <n v="70"/>
    <n v="8500"/>
    <n v="595000"/>
    <n v="3000"/>
    <n v="592000"/>
    <n v="385000"/>
    <n v="386806.56"/>
    <n v="208193.44"/>
    <n v="590193.43999999994"/>
    <n v="629"/>
    <n v="1806.56"/>
    <x v="8"/>
    <n v="5500"/>
    <s v="Kolkata Regional Hub"/>
    <x v="4"/>
  </r>
  <r>
    <n v="103647"/>
    <x v="3636"/>
    <x v="1"/>
    <s v="2025"/>
    <s v="FedEx"/>
    <x v="0"/>
    <x v="0"/>
    <x v="4"/>
    <s v="India"/>
    <n v="11"/>
    <n v="3200"/>
    <n v="35200"/>
    <n v="1200"/>
    <n v="34000"/>
    <n v="22000"/>
    <n v="22752.66"/>
    <n v="12447.34"/>
    <n v="33247.339999999997"/>
    <n v="1074"/>
    <n v="752.66"/>
    <x v="0"/>
    <n v="2000"/>
    <s v="Kolkata Regional Hub"/>
    <x v="4"/>
  </r>
  <r>
    <n v="103648"/>
    <x v="3637"/>
    <x v="4"/>
    <s v="2025"/>
    <s v="Shadowfax"/>
    <x v="0"/>
    <x v="0"/>
    <x v="4"/>
    <s v="India"/>
    <n v="36"/>
    <n v="3200"/>
    <n v="115200"/>
    <n v="1200"/>
    <n v="114000"/>
    <n v="72000"/>
    <n v="72562.59"/>
    <n v="42637.41"/>
    <n v="113437.41"/>
    <n v="1027"/>
    <n v="562.59"/>
    <x v="0"/>
    <n v="2000"/>
    <s v="Kolkata Regional Hub"/>
    <x v="4"/>
  </r>
  <r>
    <n v="103649"/>
    <x v="3638"/>
    <x v="5"/>
    <s v="2025"/>
    <s v="Amazon Logistics"/>
    <x v="1"/>
    <x v="0"/>
    <x v="1"/>
    <s v="India"/>
    <n v="66"/>
    <n v="45000"/>
    <n v="2970000"/>
    <n v="13000"/>
    <n v="2957000"/>
    <n v="2112000"/>
    <n v="2112761.64"/>
    <n v="857238.35999999987"/>
    <n v="2956238.36"/>
    <n v="346"/>
    <n v="761.64"/>
    <x v="2"/>
    <n v="32000"/>
    <s v="Nagpur Central Hub"/>
    <x v="1"/>
  </r>
  <r>
    <n v="103650"/>
    <x v="3639"/>
    <x v="11"/>
    <s v="2025"/>
    <s v="Amazon Logistics"/>
    <x v="5"/>
    <x v="0"/>
    <x v="1"/>
    <s v="India"/>
    <n v="26"/>
    <n v="2800"/>
    <n v="72800"/>
    <n v="1300"/>
    <n v="71500"/>
    <n v="39000"/>
    <n v="39523.120000000003"/>
    <n v="33276.879999999997"/>
    <n v="70976.88"/>
    <n v="1004"/>
    <n v="523.12"/>
    <x v="18"/>
    <n v="1500"/>
    <s v="Nagpur Central Hub"/>
    <x v="1"/>
  </r>
  <r>
    <n v="103651"/>
    <x v="3640"/>
    <x v="3"/>
    <s v="2025"/>
    <s v="Delhivery"/>
    <x v="4"/>
    <x v="0"/>
    <x v="4"/>
    <s v="India"/>
    <n v="97"/>
    <n v="5500"/>
    <n v="533500"/>
    <n v="2000"/>
    <n v="531500"/>
    <n v="339500"/>
    <n v="340340.71"/>
    <n v="193159.28999999998"/>
    <n v="530659.29"/>
    <n v="938"/>
    <n v="840.71"/>
    <x v="5"/>
    <n v="3500"/>
    <s v="Kolkata Regional Hub"/>
    <x v="4"/>
  </r>
  <r>
    <n v="103652"/>
    <x v="3641"/>
    <x v="5"/>
    <s v="2025"/>
    <s v="Ekart"/>
    <x v="5"/>
    <x v="1"/>
    <x v="4"/>
    <s v="India"/>
    <n v="10"/>
    <n v="2800"/>
    <n v="28000"/>
    <n v="1300"/>
    <n v="26700"/>
    <n v="15000"/>
    <n v="15912.32"/>
    <n v="12087.68"/>
    <n v="25787.68"/>
    <n v="837"/>
    <n v="912.32"/>
    <x v="18"/>
    <n v="1500"/>
    <s v="Kolkata Regional Hub"/>
    <x v="4"/>
  </r>
  <r>
    <n v="103653"/>
    <x v="3642"/>
    <x v="11"/>
    <s v="2025"/>
    <s v="Delhivery"/>
    <x v="7"/>
    <x v="0"/>
    <x v="2"/>
    <s v="India"/>
    <n v="70"/>
    <n v="600"/>
    <n v="42000"/>
    <n v="250"/>
    <n v="41750"/>
    <n v="24500"/>
    <n v="25082.18"/>
    <n v="16917.82"/>
    <n v="41167.82"/>
    <n v="889"/>
    <n v="582.17999999999995"/>
    <x v="14"/>
    <n v="350"/>
    <s v="Mumbai Mega Hub"/>
    <x v="2"/>
  </r>
  <r>
    <n v="103654"/>
    <x v="3643"/>
    <x v="11"/>
    <s v="2025"/>
    <s v="Ecom Express"/>
    <x v="1"/>
    <x v="2"/>
    <x v="3"/>
    <s v="India"/>
    <n v="43"/>
    <n v="25000"/>
    <n v="1075000"/>
    <n v="7000"/>
    <n v="1068000"/>
    <n v="774000"/>
    <n v="774449.08"/>
    <n v="300550.92000000004"/>
    <n v="1067550.92"/>
    <n v="512"/>
    <n v="449.08"/>
    <x v="17"/>
    <n v="18000"/>
    <s v="Delhi NCR Mega Hub"/>
    <x v="3"/>
  </r>
  <r>
    <n v="103655"/>
    <x v="3644"/>
    <x v="6"/>
    <s v="2025"/>
    <s v="Ekart"/>
    <x v="1"/>
    <x v="0"/>
    <x v="2"/>
    <s v="India"/>
    <n v="93"/>
    <n v="45000"/>
    <n v="4185000"/>
    <n v="13000"/>
    <n v="4172000"/>
    <n v="2976000"/>
    <n v="2977105.95"/>
    <n v="1207894.0499999998"/>
    <n v="4170894.05"/>
    <n v="492"/>
    <n v="1105.95"/>
    <x v="2"/>
    <n v="32000"/>
    <s v="Mumbai Mega Hub"/>
    <x v="2"/>
  </r>
  <r>
    <n v="103656"/>
    <x v="3645"/>
    <x v="9"/>
    <s v="2025"/>
    <s v="DHL"/>
    <x v="5"/>
    <x v="2"/>
    <x v="2"/>
    <s v="India"/>
    <n v="90"/>
    <n v="1800"/>
    <n v="162000"/>
    <n v="900"/>
    <n v="161100"/>
    <n v="81000"/>
    <n v="81988.38"/>
    <n v="80011.62"/>
    <n v="160111.62"/>
    <n v="389"/>
    <n v="988.38"/>
    <x v="9"/>
    <n v="900"/>
    <s v="Mumbai Mega Hub"/>
    <x v="2"/>
  </r>
  <r>
    <n v="103657"/>
    <x v="3646"/>
    <x v="5"/>
    <s v="2025"/>
    <s v="DHL"/>
    <x v="3"/>
    <x v="1"/>
    <x v="4"/>
    <s v="India"/>
    <n v="59"/>
    <n v="12000"/>
    <n v="708000"/>
    <n v="4000"/>
    <n v="704000"/>
    <n v="472000"/>
    <n v="472353.97"/>
    <n v="235646.03000000003"/>
    <n v="703646.03"/>
    <n v="787"/>
    <n v="353.97"/>
    <x v="4"/>
    <n v="8000"/>
    <s v="Kolkata Regional Hub"/>
    <x v="4"/>
  </r>
  <r>
    <n v="103658"/>
    <x v="3647"/>
    <x v="9"/>
    <s v="2025"/>
    <s v="DHL"/>
    <x v="3"/>
    <x v="0"/>
    <x v="4"/>
    <s v="India"/>
    <n v="18"/>
    <n v="8500"/>
    <n v="153000"/>
    <n v="3000"/>
    <n v="150000"/>
    <n v="99000"/>
    <n v="100102.98"/>
    <n v="52897.020000000004"/>
    <n v="148897.01999999999"/>
    <n v="1179"/>
    <n v="1102.98"/>
    <x v="8"/>
    <n v="5500"/>
    <s v="Kolkata Regional Hub"/>
    <x v="4"/>
  </r>
  <r>
    <n v="103659"/>
    <x v="3648"/>
    <x v="11"/>
    <s v="2025"/>
    <s v="Ekart"/>
    <x v="1"/>
    <x v="1"/>
    <x v="2"/>
    <s v="India"/>
    <n v="69"/>
    <n v="3500"/>
    <n v="241500"/>
    <n v="1300"/>
    <n v="240200"/>
    <n v="151800"/>
    <n v="152862.32999999999"/>
    <n v="88637.670000000013"/>
    <n v="239137.67"/>
    <n v="383"/>
    <n v="1062.33"/>
    <x v="16"/>
    <n v="2200"/>
    <s v="Mumbai Mega Hub"/>
    <x v="2"/>
  </r>
  <r>
    <n v="103660"/>
    <x v="3649"/>
    <x v="1"/>
    <s v="2025"/>
    <s v="Delhivery"/>
    <x v="6"/>
    <x v="2"/>
    <x v="4"/>
    <s v="India"/>
    <n v="14"/>
    <n v="15000"/>
    <n v="210000"/>
    <n v="5500"/>
    <n v="204500"/>
    <n v="133000"/>
    <n v="135928.26"/>
    <n v="74071.739999999991"/>
    <n v="201571.74"/>
    <n v="568"/>
    <n v="2928.26"/>
    <x v="11"/>
    <n v="9500"/>
    <s v="Kolkata Regional Hub"/>
    <x v="4"/>
  </r>
  <r>
    <n v="103661"/>
    <x v="3650"/>
    <x v="5"/>
    <s v="2025"/>
    <s v="Xpressbees"/>
    <x v="2"/>
    <x v="1"/>
    <x v="1"/>
    <s v="India"/>
    <n v="42"/>
    <n v="450"/>
    <n v="18900"/>
    <n v="250"/>
    <n v="18650"/>
    <n v="8400"/>
    <n v="8588.68"/>
    <n v="10311.32"/>
    <n v="18461.32"/>
    <n v="311"/>
    <n v="188.68"/>
    <x v="3"/>
    <n v="200"/>
    <s v="Nagpur Central Hub"/>
    <x v="1"/>
  </r>
  <r>
    <n v="103662"/>
    <x v="3651"/>
    <x v="5"/>
    <s v="2025"/>
    <s v="Amazon Logistics"/>
    <x v="0"/>
    <x v="0"/>
    <x v="2"/>
    <s v="India"/>
    <n v="63"/>
    <n v="3200"/>
    <n v="201600"/>
    <n v="1200"/>
    <n v="200400"/>
    <n v="126000"/>
    <n v="126499.35"/>
    <n v="75100.649999999994"/>
    <n v="199900.65"/>
    <n v="951"/>
    <n v="499.35"/>
    <x v="0"/>
    <n v="2000"/>
    <s v="Mumbai Mega Hub"/>
    <x v="2"/>
  </r>
  <r>
    <n v="103663"/>
    <x v="3652"/>
    <x v="4"/>
    <s v="2025"/>
    <s v="DHL"/>
    <x v="3"/>
    <x v="0"/>
    <x v="1"/>
    <s v="India"/>
    <n v="21"/>
    <n v="8500"/>
    <n v="178500"/>
    <n v="3000"/>
    <n v="175500"/>
    <n v="115500"/>
    <n v="116439.51"/>
    <n v="62060.490000000005"/>
    <n v="174560.49"/>
    <n v="450"/>
    <n v="939.51"/>
    <x v="8"/>
    <n v="5500"/>
    <s v="Nagpur Central Hub"/>
    <x v="1"/>
  </r>
  <r>
    <n v="103664"/>
    <x v="3653"/>
    <x v="2"/>
    <s v="2025"/>
    <s v="DHL"/>
    <x v="3"/>
    <x v="0"/>
    <x v="4"/>
    <s v="India"/>
    <n v="53"/>
    <n v="12000"/>
    <n v="636000"/>
    <n v="4000"/>
    <n v="632000"/>
    <n v="424000"/>
    <n v="424580.18"/>
    <n v="211419.82"/>
    <n v="631419.81999999995"/>
    <n v="424"/>
    <n v="580.17999999999995"/>
    <x v="4"/>
    <n v="8000"/>
    <s v="Kolkata Regional Hub"/>
    <x v="4"/>
  </r>
  <r>
    <n v="103665"/>
    <x v="3654"/>
    <x v="4"/>
    <s v="2025"/>
    <s v="Ecom Express"/>
    <x v="1"/>
    <x v="0"/>
    <x v="4"/>
    <s v="India"/>
    <n v="10"/>
    <n v="45000"/>
    <n v="450000"/>
    <n v="13000"/>
    <n v="437000"/>
    <n v="320000"/>
    <n v="320454.61"/>
    <n v="129545.39000000001"/>
    <n v="436545.39"/>
    <n v="709"/>
    <n v="454.61"/>
    <x v="2"/>
    <n v="32000"/>
    <s v="Kolkata Regional Hub"/>
    <x v="4"/>
  </r>
  <r>
    <n v="103666"/>
    <x v="3655"/>
    <x v="11"/>
    <s v="2025"/>
    <s v="Blue Dart"/>
    <x v="1"/>
    <x v="0"/>
    <x v="4"/>
    <s v="India"/>
    <n v="51"/>
    <n v="45000"/>
    <n v="2295000"/>
    <n v="13000"/>
    <n v="2282000"/>
    <n v="1632000"/>
    <n v="1632810.15"/>
    <n v="662189.85000000009"/>
    <n v="2281189.85"/>
    <n v="412"/>
    <n v="810.15"/>
    <x v="2"/>
    <n v="32000"/>
    <s v="Kolkata Regional Hub"/>
    <x v="4"/>
  </r>
  <r>
    <n v="103667"/>
    <x v="3656"/>
    <x v="2"/>
    <s v="2025"/>
    <s v="Delhivery"/>
    <x v="2"/>
    <x v="0"/>
    <x v="2"/>
    <s v="India"/>
    <n v="97"/>
    <n v="2500"/>
    <n v="242500"/>
    <n v="1000"/>
    <n v="241500"/>
    <n v="145500"/>
    <n v="146334.94"/>
    <n v="96165.06"/>
    <n v="240665.06"/>
    <n v="1136"/>
    <n v="834.94"/>
    <x v="12"/>
    <n v="1500"/>
    <s v="Mumbai Mega Hub"/>
    <x v="2"/>
  </r>
  <r>
    <n v="103668"/>
    <x v="3657"/>
    <x v="5"/>
    <s v="2025"/>
    <s v="DHL"/>
    <x v="3"/>
    <x v="0"/>
    <x v="1"/>
    <s v="India"/>
    <n v="6"/>
    <n v="12000"/>
    <n v="72000"/>
    <n v="4000"/>
    <n v="68000"/>
    <n v="48000"/>
    <n v="48654.16"/>
    <n v="23345.839999999997"/>
    <n v="67345.84"/>
    <n v="372"/>
    <n v="654.16"/>
    <x v="4"/>
    <n v="8000"/>
    <s v="Nagpur Central Hub"/>
    <x v="1"/>
  </r>
  <r>
    <n v="103669"/>
    <x v="3658"/>
    <x v="0"/>
    <s v="2025"/>
    <s v="Ekart"/>
    <x v="4"/>
    <x v="0"/>
    <x v="2"/>
    <s v="India"/>
    <n v="49"/>
    <n v="1500"/>
    <n v="73500"/>
    <n v="700"/>
    <n v="72800"/>
    <n v="39200"/>
    <n v="40204.04"/>
    <n v="33295.96"/>
    <n v="71795.960000000006"/>
    <n v="490"/>
    <n v="1004.04"/>
    <x v="10"/>
    <n v="800"/>
    <s v="Mumbai Mega Hub"/>
    <x v="2"/>
  </r>
  <r>
    <n v="103670"/>
    <x v="3659"/>
    <x v="10"/>
    <s v="2025"/>
    <s v="Delhivery"/>
    <x v="3"/>
    <x v="0"/>
    <x v="1"/>
    <s v="India"/>
    <n v="28"/>
    <n v="8500"/>
    <n v="238000"/>
    <n v="3000"/>
    <n v="235000"/>
    <n v="154000"/>
    <n v="154604.91"/>
    <n v="83395.09"/>
    <n v="234395.09"/>
    <n v="1015"/>
    <n v="604.91"/>
    <x v="8"/>
    <n v="5500"/>
    <s v="Nagpur Central Hub"/>
    <x v="1"/>
  </r>
  <r>
    <n v="103671"/>
    <x v="3660"/>
    <x v="1"/>
    <s v="2025"/>
    <s v="Ekart"/>
    <x v="7"/>
    <x v="0"/>
    <x v="2"/>
    <s v="India"/>
    <n v="97"/>
    <n v="600"/>
    <n v="58200"/>
    <n v="250"/>
    <n v="57950"/>
    <n v="33950"/>
    <n v="34870.69"/>
    <n v="23329.309999999998"/>
    <n v="57029.31"/>
    <n v="385"/>
    <n v="920.69"/>
    <x v="14"/>
    <n v="350"/>
    <s v="Mumbai Mega Hub"/>
    <x v="2"/>
  </r>
  <r>
    <n v="103672"/>
    <x v="3661"/>
    <x v="2"/>
    <s v="2025"/>
    <s v="Xpressbees"/>
    <x v="4"/>
    <x v="0"/>
    <x v="3"/>
    <s v="India"/>
    <n v="42"/>
    <n v="5500"/>
    <n v="231000"/>
    <n v="2000"/>
    <n v="229000"/>
    <n v="147000"/>
    <n v="147931.95000000001"/>
    <n v="83068.049999999988"/>
    <n v="228068.05"/>
    <n v="1137"/>
    <n v="931.95"/>
    <x v="5"/>
    <n v="3500"/>
    <s v="Delhi NCR Mega Hub"/>
    <x v="3"/>
  </r>
  <r>
    <n v="103673"/>
    <x v="3662"/>
    <x v="1"/>
    <s v="2025"/>
    <s v="Shadowfax"/>
    <x v="2"/>
    <x v="2"/>
    <x v="2"/>
    <s v="India"/>
    <n v="9"/>
    <n v="2500"/>
    <n v="22500"/>
    <n v="1000"/>
    <n v="21500"/>
    <n v="13500"/>
    <n v="14018.56"/>
    <n v="8481.44"/>
    <n v="20981.439999999999"/>
    <n v="929"/>
    <n v="518.55999999999995"/>
    <x v="12"/>
    <n v="1500"/>
    <s v="Mumbai Mega Hub"/>
    <x v="2"/>
  </r>
  <r>
    <n v="103674"/>
    <x v="3663"/>
    <x v="6"/>
    <s v="2025"/>
    <s v="Xpressbees"/>
    <x v="2"/>
    <x v="1"/>
    <x v="2"/>
    <s v="India"/>
    <n v="15"/>
    <n v="450"/>
    <n v="6750"/>
    <n v="250"/>
    <n v="6500"/>
    <n v="3000"/>
    <n v="3386.62"/>
    <n v="3363.38"/>
    <n v="6113.38"/>
    <n v="1091"/>
    <n v="386.62"/>
    <x v="3"/>
    <n v="200"/>
    <s v="Mumbai Mega Hub"/>
    <x v="2"/>
  </r>
  <r>
    <n v="103675"/>
    <x v="3664"/>
    <x v="3"/>
    <s v="2025"/>
    <s v="Ecom Express"/>
    <x v="3"/>
    <x v="0"/>
    <x v="4"/>
    <s v="India"/>
    <n v="85"/>
    <n v="8500"/>
    <n v="722500"/>
    <n v="3000"/>
    <n v="719500"/>
    <n v="467500"/>
    <n v="468125.27"/>
    <n v="254374.72999999998"/>
    <n v="718874.73"/>
    <n v="869"/>
    <n v="625.27"/>
    <x v="8"/>
    <n v="5500"/>
    <s v="Kolkata Regional Hub"/>
    <x v="4"/>
  </r>
  <r>
    <n v="103676"/>
    <x v="3665"/>
    <x v="1"/>
    <s v="2025"/>
    <s v="Ecom Express"/>
    <x v="1"/>
    <x v="1"/>
    <x v="4"/>
    <s v="India"/>
    <n v="40"/>
    <n v="25000"/>
    <n v="1000000"/>
    <n v="7000"/>
    <n v="993000"/>
    <n v="720000"/>
    <n v="720684.58"/>
    <n v="279315.42000000004"/>
    <n v="992315.42"/>
    <n v="772"/>
    <n v="684.58"/>
    <x v="17"/>
    <n v="18000"/>
    <s v="Kolkata Regional Hub"/>
    <x v="4"/>
  </r>
  <r>
    <n v="103677"/>
    <x v="3666"/>
    <x v="4"/>
    <s v="2025"/>
    <s v="Blue Dart"/>
    <x v="7"/>
    <x v="2"/>
    <x v="4"/>
    <s v="India"/>
    <n v="37"/>
    <n v="850"/>
    <n v="31450"/>
    <n v="300"/>
    <n v="31150"/>
    <n v="20350"/>
    <n v="20935.87"/>
    <n v="10514.130000000001"/>
    <n v="30564.13"/>
    <n v="974"/>
    <n v="585.87"/>
    <x v="13"/>
    <n v="550"/>
    <s v="Kolkata Regional Hub"/>
    <x v="4"/>
  </r>
  <r>
    <n v="103678"/>
    <x v="3667"/>
    <x v="11"/>
    <s v="2025"/>
    <s v="Ecom Express"/>
    <x v="5"/>
    <x v="1"/>
    <x v="0"/>
    <s v="India"/>
    <n v="88"/>
    <n v="4500"/>
    <n v="396000"/>
    <n v="2000"/>
    <n v="394000"/>
    <n v="220000"/>
    <n v="220663.76"/>
    <n v="175336.24"/>
    <n v="393336.24"/>
    <n v="583"/>
    <n v="663.76"/>
    <x v="6"/>
    <n v="2500"/>
    <s v="Bengaluru Regional Hub"/>
    <x v="0"/>
  </r>
  <r>
    <n v="103679"/>
    <x v="3668"/>
    <x v="3"/>
    <s v="2025"/>
    <s v="Ecom Express"/>
    <x v="6"/>
    <x v="0"/>
    <x v="4"/>
    <s v="India"/>
    <n v="16"/>
    <n v="15000"/>
    <n v="240000"/>
    <n v="5500"/>
    <n v="234500"/>
    <n v="152000"/>
    <n v="152776.57"/>
    <n v="87223.43"/>
    <n v="233723.43"/>
    <n v="779"/>
    <n v="776.57"/>
    <x v="11"/>
    <n v="9500"/>
    <s v="Kolkata Regional Hub"/>
    <x v="4"/>
  </r>
  <r>
    <n v="103680"/>
    <x v="3669"/>
    <x v="7"/>
    <s v="2025"/>
    <s v="DHL"/>
    <x v="7"/>
    <x v="1"/>
    <x v="1"/>
    <s v="India"/>
    <n v="97"/>
    <n v="850"/>
    <n v="82450"/>
    <n v="300"/>
    <n v="82150"/>
    <n v="53350"/>
    <n v="53970.62"/>
    <n v="28479.379999999997"/>
    <n v="81529.38"/>
    <n v="912"/>
    <n v="620.62"/>
    <x v="13"/>
    <n v="550"/>
    <s v="Nagpur Central Hub"/>
    <x v="1"/>
  </r>
  <r>
    <n v="103681"/>
    <x v="3670"/>
    <x v="1"/>
    <s v="2025"/>
    <s v="Ekart"/>
    <x v="7"/>
    <x v="2"/>
    <x v="1"/>
    <s v="India"/>
    <n v="85"/>
    <n v="600"/>
    <n v="51000"/>
    <n v="250"/>
    <n v="50750"/>
    <n v="29750"/>
    <n v="31044.95"/>
    <n v="19955.05"/>
    <n v="49455.05"/>
    <n v="651"/>
    <n v="1294.95"/>
    <x v="14"/>
    <n v="350"/>
    <s v="Nagpur Central Hub"/>
    <x v="1"/>
  </r>
  <r>
    <n v="103682"/>
    <x v="3671"/>
    <x v="9"/>
    <s v="2025"/>
    <s v="Delhivery"/>
    <x v="1"/>
    <x v="2"/>
    <x v="3"/>
    <s v="India"/>
    <n v="8"/>
    <n v="25000"/>
    <n v="200000"/>
    <n v="7000"/>
    <n v="193000"/>
    <n v="144000"/>
    <n v="145180.46"/>
    <n v="54819.540000000008"/>
    <n v="191819.54"/>
    <n v="875"/>
    <n v="1180.46"/>
    <x v="17"/>
    <n v="18000"/>
    <s v="Delhi NCR Mega Hub"/>
    <x v="3"/>
  </r>
  <r>
    <n v="103683"/>
    <x v="3672"/>
    <x v="10"/>
    <s v="2025"/>
    <s v="Delhivery"/>
    <x v="7"/>
    <x v="1"/>
    <x v="0"/>
    <s v="India"/>
    <n v="86"/>
    <n v="600"/>
    <n v="51600"/>
    <n v="250"/>
    <n v="51350"/>
    <n v="30100"/>
    <n v="30292.82"/>
    <n v="21307.18"/>
    <n v="51157.18"/>
    <n v="894"/>
    <n v="192.82"/>
    <x v="14"/>
    <n v="350"/>
    <s v="Bengaluru Regional Hub"/>
    <x v="0"/>
  </r>
  <r>
    <n v="103684"/>
    <x v="3673"/>
    <x v="0"/>
    <s v="2025"/>
    <s v="Xpressbees"/>
    <x v="1"/>
    <x v="0"/>
    <x v="0"/>
    <s v="India"/>
    <n v="15"/>
    <n v="45000"/>
    <n v="675000"/>
    <n v="13000"/>
    <n v="662000"/>
    <n v="480000"/>
    <n v="480511.2"/>
    <n v="194488.8"/>
    <n v="661488.80000000005"/>
    <n v="976"/>
    <n v="511.2"/>
    <x v="2"/>
    <n v="32000"/>
    <s v="Bengaluru Regional Hub"/>
    <x v="0"/>
  </r>
  <r>
    <n v="103685"/>
    <x v="3674"/>
    <x v="7"/>
    <s v="2025"/>
    <s v="FedEx"/>
    <x v="3"/>
    <x v="2"/>
    <x v="0"/>
    <s v="India"/>
    <n v="33"/>
    <n v="12000"/>
    <n v="396000"/>
    <n v="4000"/>
    <n v="392000"/>
    <n v="264000"/>
    <n v="264763.01"/>
    <n v="131236.99"/>
    <n v="391236.99"/>
    <n v="1193"/>
    <n v="763.01"/>
    <x v="4"/>
    <n v="8000"/>
    <s v="Bengaluru Regional Hub"/>
    <x v="0"/>
  </r>
  <r>
    <n v="103686"/>
    <x v="3675"/>
    <x v="10"/>
    <s v="2025"/>
    <s v="Ekart"/>
    <x v="1"/>
    <x v="0"/>
    <x v="3"/>
    <s v="India"/>
    <n v="63"/>
    <n v="25000"/>
    <n v="1575000"/>
    <n v="7000"/>
    <n v="1568000"/>
    <n v="1134000"/>
    <n v="1134630.5"/>
    <n v="440369.5"/>
    <n v="1567369.5"/>
    <n v="346"/>
    <n v="630.5"/>
    <x v="17"/>
    <n v="18000"/>
    <s v="Delhi NCR Mega Hub"/>
    <x v="3"/>
  </r>
  <r>
    <n v="103687"/>
    <x v="3676"/>
    <x v="4"/>
    <s v="2025"/>
    <s v="Amazon Logistics"/>
    <x v="2"/>
    <x v="1"/>
    <x v="1"/>
    <s v="India"/>
    <n v="25"/>
    <n v="2500"/>
    <n v="62500"/>
    <n v="1000"/>
    <n v="61500"/>
    <n v="37500"/>
    <n v="38152.559999999998"/>
    <n v="24347.440000000002"/>
    <n v="60847.44"/>
    <n v="641"/>
    <n v="652.55999999999995"/>
    <x v="12"/>
    <n v="1500"/>
    <s v="Nagpur Central Hub"/>
    <x v="1"/>
  </r>
  <r>
    <n v="103688"/>
    <x v="3677"/>
    <x v="1"/>
    <s v="2025"/>
    <s v="DHL"/>
    <x v="4"/>
    <x v="2"/>
    <x v="0"/>
    <s v="India"/>
    <n v="17"/>
    <n v="5500"/>
    <n v="93500"/>
    <n v="2000"/>
    <n v="91500"/>
    <n v="59500"/>
    <n v="60416.59"/>
    <n v="33083.410000000003"/>
    <n v="90583.41"/>
    <n v="550"/>
    <n v="916.59"/>
    <x v="5"/>
    <n v="3500"/>
    <s v="Bengaluru Regional Hub"/>
    <x v="0"/>
  </r>
  <r>
    <n v="103689"/>
    <x v="3678"/>
    <x v="3"/>
    <s v="2025"/>
    <s v="Shadowfax"/>
    <x v="2"/>
    <x v="0"/>
    <x v="2"/>
    <s v="India"/>
    <n v="1"/>
    <n v="2500"/>
    <n v="2500"/>
    <n v="1000"/>
    <n v="1500"/>
    <n v="1500"/>
    <n v="2253.04"/>
    <n v="246.96000000000004"/>
    <n v="746.96"/>
    <n v="1107"/>
    <n v="753.04"/>
    <x v="12"/>
    <n v="1500"/>
    <s v="Mumbai Mega Hub"/>
    <x v="2"/>
  </r>
  <r>
    <n v="103690"/>
    <x v="3679"/>
    <x v="8"/>
    <s v="2025"/>
    <s v="FedEx"/>
    <x v="2"/>
    <x v="0"/>
    <x v="0"/>
    <s v="India"/>
    <n v="51"/>
    <n v="2500"/>
    <n v="127500"/>
    <n v="1000"/>
    <n v="126500"/>
    <n v="76500"/>
    <n v="76831.47"/>
    <n v="50668.53"/>
    <n v="126168.53"/>
    <n v="695"/>
    <n v="331.47"/>
    <x v="12"/>
    <n v="1500"/>
    <s v="Bengaluru Regional Hub"/>
    <x v="0"/>
  </r>
  <r>
    <n v="103691"/>
    <x v="3680"/>
    <x v="2"/>
    <s v="2025"/>
    <s v="Delhivery"/>
    <x v="0"/>
    <x v="1"/>
    <x v="1"/>
    <s v="India"/>
    <n v="73"/>
    <n v="6500"/>
    <n v="474500"/>
    <n v="2300"/>
    <n v="472200"/>
    <n v="306600"/>
    <n v="306923.76"/>
    <n v="167576.24"/>
    <n v="471876.24"/>
    <n v="528"/>
    <n v="323.76"/>
    <x v="1"/>
    <n v="4200"/>
    <s v="Nagpur Central Hub"/>
    <x v="1"/>
  </r>
  <r>
    <n v="103692"/>
    <x v="3681"/>
    <x v="8"/>
    <s v="2025"/>
    <s v="Shadowfax"/>
    <x v="7"/>
    <x v="0"/>
    <x v="2"/>
    <s v="India"/>
    <n v="98"/>
    <n v="1200"/>
    <n v="117600"/>
    <n v="400"/>
    <n v="117200"/>
    <n v="78400"/>
    <n v="78917.98"/>
    <n v="38682.020000000004"/>
    <n v="116682.02"/>
    <n v="380"/>
    <n v="517.98"/>
    <x v="15"/>
    <n v="800"/>
    <s v="Mumbai Mega Hub"/>
    <x v="2"/>
  </r>
  <r>
    <n v="103693"/>
    <x v="3682"/>
    <x v="8"/>
    <s v="2025"/>
    <s v="Blue Dart"/>
    <x v="5"/>
    <x v="2"/>
    <x v="0"/>
    <s v="India"/>
    <n v="31"/>
    <n v="2800"/>
    <n v="86800"/>
    <n v="1300"/>
    <n v="85500"/>
    <n v="46500"/>
    <n v="47071.46"/>
    <n v="39728.54"/>
    <n v="84928.54"/>
    <n v="547"/>
    <n v="571.46"/>
    <x v="18"/>
    <n v="1500"/>
    <s v="Bengaluru Regional Hub"/>
    <x v="0"/>
  </r>
  <r>
    <n v="103694"/>
    <x v="3683"/>
    <x v="9"/>
    <s v="2025"/>
    <s v="Xpressbees"/>
    <x v="0"/>
    <x v="0"/>
    <x v="1"/>
    <s v="India"/>
    <n v="66"/>
    <n v="3200"/>
    <n v="211200"/>
    <n v="1200"/>
    <n v="210000"/>
    <n v="132000"/>
    <n v="133083.03"/>
    <n v="78116.97"/>
    <n v="208916.97"/>
    <n v="437"/>
    <n v="1083.03"/>
    <x v="0"/>
    <n v="2000"/>
    <s v="Nagpur Central Hub"/>
    <x v="1"/>
  </r>
  <r>
    <n v="103695"/>
    <x v="3684"/>
    <x v="9"/>
    <s v="2025"/>
    <s v="Delhivery"/>
    <x v="5"/>
    <x v="2"/>
    <x v="1"/>
    <s v="India"/>
    <n v="41"/>
    <n v="4500"/>
    <n v="184500"/>
    <n v="2000"/>
    <n v="182500"/>
    <n v="102500"/>
    <n v="102878.93"/>
    <n v="81621.070000000007"/>
    <n v="182121.07"/>
    <n v="527"/>
    <n v="378.93"/>
    <x v="6"/>
    <n v="2500"/>
    <s v="Nagpur Central Hub"/>
    <x v="1"/>
  </r>
  <r>
    <n v="103696"/>
    <x v="3685"/>
    <x v="6"/>
    <s v="2025"/>
    <s v="Amazon Logistics"/>
    <x v="4"/>
    <x v="2"/>
    <x v="0"/>
    <s v="India"/>
    <n v="10"/>
    <n v="1500"/>
    <n v="15000"/>
    <n v="700"/>
    <n v="14300"/>
    <n v="8000"/>
    <n v="8818.44"/>
    <n v="6181.5599999999995"/>
    <n v="13481.56"/>
    <n v="649"/>
    <n v="818.44"/>
    <x v="10"/>
    <n v="800"/>
    <s v="Bengaluru Regional Hub"/>
    <x v="0"/>
  </r>
  <r>
    <n v="103697"/>
    <x v="3686"/>
    <x v="6"/>
    <s v="2025"/>
    <s v="Delhivery"/>
    <x v="6"/>
    <x v="1"/>
    <x v="4"/>
    <s v="India"/>
    <n v="73"/>
    <n v="15000"/>
    <n v="1095000"/>
    <n v="5500"/>
    <n v="1089500"/>
    <n v="693500"/>
    <n v="694283.48"/>
    <n v="400716.52"/>
    <n v="1088716.52"/>
    <n v="1188"/>
    <n v="783.48"/>
    <x v="11"/>
    <n v="9500"/>
    <s v="Kolkata Regional Hub"/>
    <x v="4"/>
  </r>
  <r>
    <n v="103698"/>
    <x v="3687"/>
    <x v="3"/>
    <s v="2025"/>
    <s v="Ekart"/>
    <x v="1"/>
    <x v="0"/>
    <x v="0"/>
    <s v="India"/>
    <n v="12"/>
    <n v="3500"/>
    <n v="42000"/>
    <n v="1300"/>
    <n v="40700"/>
    <n v="26400"/>
    <n v="26840.61"/>
    <n v="15159.39"/>
    <n v="40259.39"/>
    <n v="922"/>
    <n v="440.61"/>
    <x v="16"/>
    <n v="2200"/>
    <s v="Bengaluru Regional Hub"/>
    <x v="0"/>
  </r>
  <r>
    <n v="103699"/>
    <x v="3688"/>
    <x v="0"/>
    <s v="2025"/>
    <s v="Blue Dart"/>
    <x v="5"/>
    <x v="1"/>
    <x v="2"/>
    <s v="India"/>
    <n v="5"/>
    <n v="4500"/>
    <n v="22500"/>
    <n v="2000"/>
    <n v="20500"/>
    <n v="12500"/>
    <n v="13533.08"/>
    <n v="8966.92"/>
    <n v="19466.919999999998"/>
    <n v="1037"/>
    <n v="1033.08"/>
    <x v="6"/>
    <n v="2500"/>
    <s v="Mumbai Mega Hub"/>
    <x v="2"/>
  </r>
  <r>
    <n v="103700"/>
    <x v="3689"/>
    <x v="6"/>
    <s v="2025"/>
    <s v="Ecom Express"/>
    <x v="4"/>
    <x v="0"/>
    <x v="0"/>
    <s v="India"/>
    <n v="74"/>
    <n v="1500"/>
    <n v="111000"/>
    <n v="700"/>
    <n v="110300"/>
    <n v="59200"/>
    <n v="59500.02"/>
    <n v="51499.98"/>
    <n v="109999.98"/>
    <n v="586"/>
    <n v="300.02"/>
    <x v="10"/>
    <n v="800"/>
    <s v="Bengaluru Regional Hub"/>
    <x v="0"/>
  </r>
  <r>
    <n v="103701"/>
    <x v="3690"/>
    <x v="6"/>
    <s v="2025"/>
    <s v="FedEx"/>
    <x v="3"/>
    <x v="2"/>
    <x v="3"/>
    <s v="India"/>
    <n v="69"/>
    <n v="8500"/>
    <n v="586500"/>
    <n v="3000"/>
    <n v="583500"/>
    <n v="379500"/>
    <n v="379787.56"/>
    <n v="206712.44"/>
    <n v="583212.43999999994"/>
    <n v="314"/>
    <n v="287.56"/>
    <x v="8"/>
    <n v="5500"/>
    <s v="Delhi NCR Mega Hub"/>
    <x v="3"/>
  </r>
  <r>
    <n v="103702"/>
    <x v="3691"/>
    <x v="9"/>
    <s v="2025"/>
    <s v="Ecom Express"/>
    <x v="0"/>
    <x v="0"/>
    <x v="2"/>
    <s v="India"/>
    <n v="84"/>
    <n v="6500"/>
    <n v="546000"/>
    <n v="2300"/>
    <n v="543700"/>
    <n v="352800"/>
    <n v="353173.74"/>
    <n v="192826.26"/>
    <n v="543326.26"/>
    <n v="899"/>
    <n v="373.74"/>
    <x v="1"/>
    <n v="4200"/>
    <s v="Mumbai Mega Hub"/>
    <x v="2"/>
  </r>
  <r>
    <n v="103703"/>
    <x v="3692"/>
    <x v="0"/>
    <s v="2025"/>
    <s v="FedEx"/>
    <x v="5"/>
    <x v="1"/>
    <x v="1"/>
    <s v="India"/>
    <n v="97"/>
    <n v="1800"/>
    <n v="174600"/>
    <n v="900"/>
    <n v="173700"/>
    <n v="87300"/>
    <n v="87532.06"/>
    <n v="87067.94"/>
    <n v="173467.94"/>
    <n v="662"/>
    <n v="232.06"/>
    <x v="9"/>
    <n v="900"/>
    <s v="Nagpur Central Hub"/>
    <x v="1"/>
  </r>
  <r>
    <n v="103704"/>
    <x v="3693"/>
    <x v="1"/>
    <s v="2025"/>
    <s v="Delhivery"/>
    <x v="6"/>
    <x v="0"/>
    <x v="3"/>
    <s v="India"/>
    <n v="18"/>
    <n v="15000"/>
    <n v="270000"/>
    <n v="5500"/>
    <n v="264500"/>
    <n v="171000"/>
    <n v="171415.61"/>
    <n v="98584.390000000014"/>
    <n v="264084.39"/>
    <n v="855"/>
    <n v="415.61"/>
    <x v="11"/>
    <n v="9500"/>
    <s v="Delhi NCR Mega Hub"/>
    <x v="3"/>
  </r>
  <r>
    <n v="103705"/>
    <x v="3694"/>
    <x v="8"/>
    <s v="2025"/>
    <s v="Shadowfax"/>
    <x v="1"/>
    <x v="2"/>
    <x v="4"/>
    <s v="India"/>
    <n v="5"/>
    <n v="3500"/>
    <n v="17500"/>
    <n v="1300"/>
    <n v="16200"/>
    <n v="11000"/>
    <n v="11551.74"/>
    <n v="5948.26"/>
    <n v="15648.26"/>
    <n v="789"/>
    <n v="551.74"/>
    <x v="16"/>
    <n v="2200"/>
    <s v="Kolkata Regional Hub"/>
    <x v="4"/>
  </r>
  <r>
    <n v="103706"/>
    <x v="3695"/>
    <x v="6"/>
    <s v="2025"/>
    <s v="Xpressbees"/>
    <x v="4"/>
    <x v="0"/>
    <x v="3"/>
    <s v="India"/>
    <n v="94"/>
    <n v="5500"/>
    <n v="517000"/>
    <n v="2000"/>
    <n v="515000"/>
    <n v="329000"/>
    <n v="329504.53999999998"/>
    <n v="187495.46000000002"/>
    <n v="514495.46"/>
    <n v="396"/>
    <n v="504.54"/>
    <x v="5"/>
    <n v="3500"/>
    <s v="Delhi NCR Mega Hub"/>
    <x v="3"/>
  </r>
  <r>
    <n v="103707"/>
    <x v="3696"/>
    <x v="3"/>
    <s v="2025"/>
    <s v="Blue Dart"/>
    <x v="6"/>
    <x v="1"/>
    <x v="2"/>
    <s v="India"/>
    <n v="65"/>
    <n v="4500"/>
    <n v="292500"/>
    <n v="1700"/>
    <n v="290800"/>
    <n v="182000"/>
    <n v="182852.74"/>
    <n v="109647.26000000001"/>
    <n v="289947.26"/>
    <n v="632"/>
    <n v="852.74"/>
    <x v="7"/>
    <n v="2800"/>
    <s v="Mumbai Mega Hub"/>
    <x v="2"/>
  </r>
  <r>
    <n v="103708"/>
    <x v="3697"/>
    <x v="9"/>
    <s v="2025"/>
    <s v="Ekart"/>
    <x v="7"/>
    <x v="2"/>
    <x v="0"/>
    <s v="India"/>
    <n v="7"/>
    <n v="1200"/>
    <n v="8400"/>
    <n v="400"/>
    <n v="8000"/>
    <n v="5600"/>
    <n v="6125.43"/>
    <n v="2274.5699999999997"/>
    <n v="7474.57"/>
    <n v="794"/>
    <n v="525.42999999999995"/>
    <x v="15"/>
    <n v="800"/>
    <s v="Bengaluru Regional Hub"/>
    <x v="0"/>
  </r>
  <r>
    <n v="103709"/>
    <x v="3698"/>
    <x v="4"/>
    <s v="2025"/>
    <s v="Delhivery"/>
    <x v="0"/>
    <x v="1"/>
    <x v="2"/>
    <s v="India"/>
    <n v="9"/>
    <n v="3200"/>
    <n v="28800"/>
    <n v="1200"/>
    <n v="27600"/>
    <n v="18000"/>
    <n v="18442.47"/>
    <n v="10357.529999999999"/>
    <n v="27157.53"/>
    <n v="840"/>
    <n v="442.47"/>
    <x v="0"/>
    <n v="2000"/>
    <s v="Mumbai Mega Hub"/>
    <x v="2"/>
  </r>
  <r>
    <n v="103710"/>
    <x v="3699"/>
    <x v="0"/>
    <s v="2025"/>
    <s v="Shadowfax"/>
    <x v="0"/>
    <x v="1"/>
    <x v="4"/>
    <s v="India"/>
    <n v="34"/>
    <n v="6500"/>
    <n v="221000"/>
    <n v="2300"/>
    <n v="218700"/>
    <n v="142800"/>
    <n v="143691.16"/>
    <n v="77308.84"/>
    <n v="217808.84"/>
    <n v="1008"/>
    <n v="891.16"/>
    <x v="1"/>
    <n v="4200"/>
    <s v="Kolkata Regional Hub"/>
    <x v="4"/>
  </r>
  <r>
    <n v="103711"/>
    <x v="3700"/>
    <x v="11"/>
    <s v="2025"/>
    <s v="Delhivery"/>
    <x v="0"/>
    <x v="0"/>
    <x v="4"/>
    <s v="India"/>
    <n v="49"/>
    <n v="6500"/>
    <n v="318500"/>
    <n v="2300"/>
    <n v="316200"/>
    <n v="205800"/>
    <n v="206416.26"/>
    <n v="112083.73999999999"/>
    <n v="315583.74"/>
    <n v="919"/>
    <n v="616.26"/>
    <x v="1"/>
    <n v="4200"/>
    <s v="Kolkata Regional Hub"/>
    <x v="4"/>
  </r>
  <r>
    <n v="103712"/>
    <x v="3701"/>
    <x v="9"/>
    <s v="2025"/>
    <s v="Xpressbees"/>
    <x v="4"/>
    <x v="1"/>
    <x v="4"/>
    <s v="India"/>
    <n v="57"/>
    <n v="5500"/>
    <n v="313500"/>
    <n v="2000"/>
    <n v="311500"/>
    <n v="199500"/>
    <n v="200558.92"/>
    <n v="112941.07999999999"/>
    <n v="310441.08"/>
    <n v="823"/>
    <n v="1058.92"/>
    <x v="5"/>
    <n v="3500"/>
    <s v="Kolkata Regional Hub"/>
    <x v="4"/>
  </r>
  <r>
    <n v="103713"/>
    <x v="3702"/>
    <x v="4"/>
    <s v="2025"/>
    <s v="Shadowfax"/>
    <x v="1"/>
    <x v="0"/>
    <x v="4"/>
    <s v="India"/>
    <n v="15"/>
    <n v="25000"/>
    <n v="375000"/>
    <n v="7000"/>
    <n v="368000"/>
    <n v="270000"/>
    <n v="270424.76"/>
    <n v="104575.23999999999"/>
    <n v="367575.24"/>
    <n v="649"/>
    <n v="424.76"/>
    <x v="17"/>
    <n v="18000"/>
    <s v="Kolkata Regional Hub"/>
    <x v="4"/>
  </r>
  <r>
    <n v="103714"/>
    <x v="3703"/>
    <x v="7"/>
    <s v="2025"/>
    <s v="DHL"/>
    <x v="2"/>
    <x v="0"/>
    <x v="3"/>
    <s v="India"/>
    <n v="8"/>
    <n v="2500"/>
    <n v="20000"/>
    <n v="1000"/>
    <n v="19000"/>
    <n v="12000"/>
    <n v="12494.85"/>
    <n v="7505.15"/>
    <n v="18505.150000000001"/>
    <n v="371"/>
    <n v="494.85"/>
    <x v="12"/>
    <n v="1500"/>
    <s v="Delhi NCR Mega Hub"/>
    <x v="3"/>
  </r>
  <r>
    <n v="103715"/>
    <x v="3704"/>
    <x v="8"/>
    <s v="2025"/>
    <s v="Ekart"/>
    <x v="7"/>
    <x v="2"/>
    <x v="2"/>
    <s v="India"/>
    <n v="93"/>
    <n v="850"/>
    <n v="79050"/>
    <n v="300"/>
    <n v="78750"/>
    <n v="51150"/>
    <n v="51615.519999999997"/>
    <n v="27434.480000000003"/>
    <n v="78284.479999999996"/>
    <n v="1139"/>
    <n v="465.52"/>
    <x v="13"/>
    <n v="550"/>
    <s v="Mumbai Mega Hub"/>
    <x v="2"/>
  </r>
  <r>
    <n v="103716"/>
    <x v="3705"/>
    <x v="7"/>
    <s v="2025"/>
    <s v="Ecom Express"/>
    <x v="5"/>
    <x v="1"/>
    <x v="4"/>
    <s v="India"/>
    <n v="17"/>
    <n v="1800"/>
    <n v="30600"/>
    <n v="900"/>
    <n v="29700"/>
    <n v="15300"/>
    <n v="15994.22"/>
    <n v="14605.78"/>
    <n v="29005.78"/>
    <n v="701"/>
    <n v="694.22"/>
    <x v="9"/>
    <n v="900"/>
    <s v="Kolkata Regional Hub"/>
    <x v="4"/>
  </r>
  <r>
    <n v="103717"/>
    <x v="3706"/>
    <x v="0"/>
    <s v="2025"/>
    <s v="FedEx"/>
    <x v="2"/>
    <x v="2"/>
    <x v="2"/>
    <s v="India"/>
    <n v="66"/>
    <n v="2500"/>
    <n v="165000"/>
    <n v="1000"/>
    <n v="164000"/>
    <n v="99000"/>
    <n v="101571.71"/>
    <n v="63428.289999999994"/>
    <n v="161428.29"/>
    <n v="785"/>
    <n v="2571.71"/>
    <x v="12"/>
    <n v="1500"/>
    <s v="Mumbai Mega Hub"/>
    <x v="2"/>
  </r>
  <r>
    <n v="103718"/>
    <x v="3707"/>
    <x v="9"/>
    <s v="2025"/>
    <s v="Ekart"/>
    <x v="4"/>
    <x v="1"/>
    <x v="4"/>
    <s v="India"/>
    <n v="84"/>
    <n v="1500"/>
    <n v="126000"/>
    <n v="700"/>
    <n v="125300"/>
    <n v="67200"/>
    <n v="67805.52"/>
    <n v="58194.479999999996"/>
    <n v="124694.48"/>
    <n v="691"/>
    <n v="605.52"/>
    <x v="10"/>
    <n v="800"/>
    <s v="Kolkata Regional Hub"/>
    <x v="4"/>
  </r>
  <r>
    <n v="103719"/>
    <x v="3708"/>
    <x v="5"/>
    <s v="2025"/>
    <s v="Ekart"/>
    <x v="2"/>
    <x v="0"/>
    <x v="0"/>
    <s v="India"/>
    <n v="27"/>
    <n v="450"/>
    <n v="12150"/>
    <n v="250"/>
    <n v="11900"/>
    <n v="5400"/>
    <n v="6197.04"/>
    <n v="5952.96"/>
    <n v="11102.96"/>
    <n v="345"/>
    <n v="797.04"/>
    <x v="3"/>
    <n v="200"/>
    <s v="Bengaluru Regional Hub"/>
    <x v="0"/>
  </r>
  <r>
    <n v="103720"/>
    <x v="3709"/>
    <x v="7"/>
    <s v="2025"/>
    <s v="Xpressbees"/>
    <x v="2"/>
    <x v="1"/>
    <x v="0"/>
    <s v="India"/>
    <n v="95"/>
    <n v="450"/>
    <n v="42750"/>
    <n v="250"/>
    <n v="42500"/>
    <n v="19000"/>
    <n v="20113.099999999999"/>
    <n v="22636.9"/>
    <n v="41386.9"/>
    <n v="334"/>
    <n v="1113.0999999999999"/>
    <x v="3"/>
    <n v="200"/>
    <s v="Bengaluru Regional Hub"/>
    <x v="0"/>
  </r>
  <r>
    <n v="103721"/>
    <x v="3710"/>
    <x v="7"/>
    <s v="2025"/>
    <s v="DHL"/>
    <x v="6"/>
    <x v="1"/>
    <x v="1"/>
    <s v="India"/>
    <n v="1"/>
    <n v="15000"/>
    <n v="15000"/>
    <n v="5500"/>
    <n v="9500"/>
    <n v="9500"/>
    <n v="11906.79"/>
    <n v="3093.2099999999991"/>
    <n v="7093.21"/>
    <n v="1088"/>
    <n v="2406.79"/>
    <x v="11"/>
    <n v="9500"/>
    <s v="Nagpur Central Hub"/>
    <x v="1"/>
  </r>
  <r>
    <n v="103722"/>
    <x v="3711"/>
    <x v="5"/>
    <s v="2025"/>
    <s v="FedEx"/>
    <x v="1"/>
    <x v="0"/>
    <x v="2"/>
    <s v="India"/>
    <n v="82"/>
    <n v="25000"/>
    <n v="2050000"/>
    <n v="7000"/>
    <n v="2043000"/>
    <n v="1476000"/>
    <n v="1476916.28"/>
    <n v="573083.72"/>
    <n v="2042083.72"/>
    <n v="1045"/>
    <n v="916.28"/>
    <x v="17"/>
    <n v="18000"/>
    <s v="Mumbai Mega Hub"/>
    <x v="2"/>
  </r>
  <r>
    <n v="103723"/>
    <x v="3712"/>
    <x v="0"/>
    <s v="2025"/>
    <s v="Ecom Express"/>
    <x v="2"/>
    <x v="2"/>
    <x v="2"/>
    <s v="India"/>
    <n v="71"/>
    <n v="450"/>
    <n v="31950"/>
    <n v="250"/>
    <n v="31700"/>
    <n v="14200"/>
    <n v="14460.18"/>
    <n v="17489.82"/>
    <n v="31439.82"/>
    <n v="740"/>
    <n v="260.18"/>
    <x v="3"/>
    <n v="200"/>
    <s v="Mumbai Mega Hub"/>
    <x v="2"/>
  </r>
  <r>
    <n v="103724"/>
    <x v="3713"/>
    <x v="5"/>
    <s v="2025"/>
    <s v="DHL"/>
    <x v="3"/>
    <x v="2"/>
    <x v="3"/>
    <s v="India"/>
    <n v="89"/>
    <n v="8500"/>
    <n v="756500"/>
    <n v="3000"/>
    <n v="753500"/>
    <n v="489500"/>
    <n v="490471.76"/>
    <n v="266028.24"/>
    <n v="752528.24"/>
    <n v="997"/>
    <n v="971.76"/>
    <x v="8"/>
    <n v="5500"/>
    <s v="Delhi NCR Mega Hub"/>
    <x v="3"/>
  </r>
  <r>
    <n v="103725"/>
    <x v="3714"/>
    <x v="1"/>
    <s v="2025"/>
    <s v="FedEx"/>
    <x v="7"/>
    <x v="1"/>
    <x v="3"/>
    <s v="India"/>
    <n v="25"/>
    <n v="600"/>
    <n v="15000"/>
    <n v="250"/>
    <n v="14750"/>
    <n v="8750"/>
    <n v="9005.94"/>
    <n v="5994.0599999999995"/>
    <n v="14494.06"/>
    <n v="390"/>
    <n v="255.94"/>
    <x v="14"/>
    <n v="350"/>
    <s v="Delhi NCR Mega Hub"/>
    <x v="3"/>
  </r>
  <r>
    <n v="103726"/>
    <x v="3715"/>
    <x v="5"/>
    <s v="2025"/>
    <s v="Delhivery"/>
    <x v="2"/>
    <x v="0"/>
    <x v="3"/>
    <s v="India"/>
    <n v="66"/>
    <n v="2500"/>
    <n v="165000"/>
    <n v="1000"/>
    <n v="164000"/>
    <n v="99000"/>
    <n v="99856.41"/>
    <n v="65143.59"/>
    <n v="163143.59"/>
    <n v="345"/>
    <n v="856.41"/>
    <x v="12"/>
    <n v="1500"/>
    <s v="Delhi NCR Mega Hub"/>
    <x v="3"/>
  </r>
  <r>
    <n v="103727"/>
    <x v="3716"/>
    <x v="2"/>
    <s v="2025"/>
    <s v="Ekart"/>
    <x v="1"/>
    <x v="1"/>
    <x v="2"/>
    <s v="India"/>
    <n v="85"/>
    <n v="25000"/>
    <n v="2125000"/>
    <n v="7000"/>
    <n v="2118000"/>
    <n v="1530000"/>
    <n v="1530530.96"/>
    <n v="594469.04"/>
    <n v="2117469.04"/>
    <n v="321"/>
    <n v="530.96"/>
    <x v="17"/>
    <n v="18000"/>
    <s v="Mumbai Mega Hub"/>
    <x v="2"/>
  </r>
  <r>
    <n v="103728"/>
    <x v="3717"/>
    <x v="10"/>
    <s v="2025"/>
    <s v="Blue Dart"/>
    <x v="0"/>
    <x v="2"/>
    <x v="0"/>
    <s v="India"/>
    <n v="13"/>
    <n v="6500"/>
    <n v="84500"/>
    <n v="2300"/>
    <n v="82200"/>
    <n v="54600"/>
    <n v="55134.93"/>
    <n v="29365.07"/>
    <n v="81665.070000000007"/>
    <n v="766"/>
    <n v="534.92999999999995"/>
    <x v="1"/>
    <n v="4200"/>
    <s v="Bengaluru Regional Hub"/>
    <x v="0"/>
  </r>
  <r>
    <n v="103729"/>
    <x v="3718"/>
    <x v="0"/>
    <s v="2025"/>
    <s v="Delhivery"/>
    <x v="6"/>
    <x v="0"/>
    <x v="4"/>
    <s v="India"/>
    <n v="73"/>
    <n v="15000"/>
    <n v="1095000"/>
    <n v="5500"/>
    <n v="1089500"/>
    <n v="693500"/>
    <n v="693890.78"/>
    <n v="401109.22"/>
    <n v="1089109.22"/>
    <n v="716"/>
    <n v="390.78"/>
    <x v="11"/>
    <n v="9500"/>
    <s v="Kolkata Regional Hub"/>
    <x v="4"/>
  </r>
  <r>
    <n v="103730"/>
    <x v="3719"/>
    <x v="4"/>
    <s v="2025"/>
    <s v="FedEx"/>
    <x v="4"/>
    <x v="2"/>
    <x v="4"/>
    <s v="India"/>
    <n v="78"/>
    <n v="5500"/>
    <n v="429000"/>
    <n v="2000"/>
    <n v="427000"/>
    <n v="273000"/>
    <n v="274020.18"/>
    <n v="154979.82"/>
    <n v="425979.82"/>
    <n v="1138"/>
    <n v="1020.18"/>
    <x v="5"/>
    <n v="3500"/>
    <s v="Kolkata Regional Hub"/>
    <x v="4"/>
  </r>
  <r>
    <n v="103731"/>
    <x v="3720"/>
    <x v="5"/>
    <s v="2025"/>
    <s v="Xpressbees"/>
    <x v="3"/>
    <x v="0"/>
    <x v="0"/>
    <s v="India"/>
    <n v="67"/>
    <n v="8500"/>
    <n v="569500"/>
    <n v="3000"/>
    <n v="566500"/>
    <n v="368500"/>
    <n v="370253.09"/>
    <n v="199246.90999999997"/>
    <n v="564746.91"/>
    <n v="1076"/>
    <n v="1753.09"/>
    <x v="8"/>
    <n v="5500"/>
    <s v="Bengaluru Regional Hub"/>
    <x v="0"/>
  </r>
  <r>
    <n v="103732"/>
    <x v="3721"/>
    <x v="1"/>
    <s v="2025"/>
    <s v="Amazon Logistics"/>
    <x v="3"/>
    <x v="1"/>
    <x v="4"/>
    <s v="India"/>
    <n v="32"/>
    <n v="12000"/>
    <n v="384000"/>
    <n v="4000"/>
    <n v="380000"/>
    <n v="256000"/>
    <n v="256592.91"/>
    <n v="127407.09"/>
    <n v="379407.09"/>
    <n v="963"/>
    <n v="592.91"/>
    <x v="4"/>
    <n v="8000"/>
    <s v="Kolkata Regional Hub"/>
    <x v="4"/>
  </r>
  <r>
    <n v="103733"/>
    <x v="3722"/>
    <x v="4"/>
    <s v="2025"/>
    <s v="Blue Dart"/>
    <x v="7"/>
    <x v="0"/>
    <x v="3"/>
    <s v="India"/>
    <n v="63"/>
    <n v="600"/>
    <n v="37800"/>
    <n v="250"/>
    <n v="37550"/>
    <n v="22050"/>
    <n v="22711.53"/>
    <n v="15088.470000000001"/>
    <n v="36888.47"/>
    <n v="587"/>
    <n v="661.53"/>
    <x v="14"/>
    <n v="350"/>
    <s v="Delhi NCR Mega Hub"/>
    <x v="3"/>
  </r>
  <r>
    <n v="103734"/>
    <x v="3723"/>
    <x v="6"/>
    <s v="2025"/>
    <s v="Amazon Logistics"/>
    <x v="3"/>
    <x v="2"/>
    <x v="2"/>
    <s v="India"/>
    <n v="98"/>
    <n v="12000"/>
    <n v="1176000"/>
    <n v="4000"/>
    <n v="1172000"/>
    <n v="784000"/>
    <n v="786072.14"/>
    <n v="389927.86"/>
    <n v="1169927.8600000001"/>
    <n v="320"/>
    <n v="2072.14"/>
    <x v="4"/>
    <n v="8000"/>
    <s v="Mumbai Mega Hub"/>
    <x v="2"/>
  </r>
  <r>
    <n v="103735"/>
    <x v="3724"/>
    <x v="10"/>
    <s v="2025"/>
    <s v="DHL"/>
    <x v="6"/>
    <x v="0"/>
    <x v="1"/>
    <s v="India"/>
    <n v="98"/>
    <n v="15000"/>
    <n v="1470000"/>
    <n v="5500"/>
    <n v="1464500"/>
    <n v="931000"/>
    <n v="931421.68"/>
    <n v="538578.31999999995"/>
    <n v="1464078.32"/>
    <n v="1167"/>
    <n v="421.68"/>
    <x v="11"/>
    <n v="9500"/>
    <s v="Nagpur Central Hub"/>
    <x v="1"/>
  </r>
  <r>
    <n v="103736"/>
    <x v="3725"/>
    <x v="10"/>
    <s v="2025"/>
    <s v="Shadowfax"/>
    <x v="7"/>
    <x v="1"/>
    <x v="3"/>
    <s v="India"/>
    <n v="58"/>
    <n v="1200"/>
    <n v="69600"/>
    <n v="400"/>
    <n v="69200"/>
    <n v="46400"/>
    <n v="47426.080000000002"/>
    <n v="22173.919999999998"/>
    <n v="68173.919999999998"/>
    <n v="378"/>
    <n v="1026.08"/>
    <x v="15"/>
    <n v="800"/>
    <s v="Delhi NCR Mega Hub"/>
    <x v="3"/>
  </r>
  <r>
    <n v="103737"/>
    <x v="3726"/>
    <x v="0"/>
    <s v="2025"/>
    <s v="Amazon Logistics"/>
    <x v="1"/>
    <x v="2"/>
    <x v="4"/>
    <s v="India"/>
    <n v="59"/>
    <n v="45000"/>
    <n v="2655000"/>
    <n v="13000"/>
    <n v="2642000"/>
    <n v="1888000"/>
    <n v="1888428.76"/>
    <n v="766571.24"/>
    <n v="2641571.2400000002"/>
    <n v="419"/>
    <n v="428.76"/>
    <x v="2"/>
    <n v="32000"/>
    <s v="Kolkata Regional Hub"/>
    <x v="4"/>
  </r>
  <r>
    <n v="103738"/>
    <x v="3727"/>
    <x v="10"/>
    <s v="2025"/>
    <s v="FedEx"/>
    <x v="4"/>
    <x v="1"/>
    <x v="4"/>
    <s v="India"/>
    <n v="51"/>
    <n v="1500"/>
    <n v="76500"/>
    <n v="700"/>
    <n v="75800"/>
    <n v="40800"/>
    <n v="41645.4"/>
    <n v="34854.6"/>
    <n v="74954.600000000006"/>
    <n v="514"/>
    <n v="845.4"/>
    <x v="10"/>
    <n v="800"/>
    <s v="Kolkata Regional Hub"/>
    <x v="4"/>
  </r>
  <r>
    <n v="103739"/>
    <x v="3728"/>
    <x v="1"/>
    <s v="2025"/>
    <s v="Amazon Logistics"/>
    <x v="5"/>
    <x v="0"/>
    <x v="2"/>
    <s v="India"/>
    <n v="51"/>
    <n v="1800"/>
    <n v="91800"/>
    <n v="900"/>
    <n v="90900"/>
    <n v="45900"/>
    <n v="46818.68"/>
    <n v="44981.32"/>
    <n v="89981.32"/>
    <n v="462"/>
    <n v="918.68"/>
    <x v="9"/>
    <n v="900"/>
    <s v="Mumbai Mega Hub"/>
    <x v="2"/>
  </r>
  <r>
    <n v="103740"/>
    <x v="3729"/>
    <x v="5"/>
    <s v="2025"/>
    <s v="Amazon Logistics"/>
    <x v="7"/>
    <x v="1"/>
    <x v="1"/>
    <s v="India"/>
    <n v="24"/>
    <n v="850"/>
    <n v="20400"/>
    <n v="300"/>
    <n v="20100"/>
    <n v="13200"/>
    <n v="14127.94"/>
    <n v="6272.0599999999995"/>
    <n v="19172.060000000001"/>
    <n v="833"/>
    <n v="927.94"/>
    <x v="13"/>
    <n v="550"/>
    <s v="Nagpur Central Hub"/>
    <x v="1"/>
  </r>
  <r>
    <n v="103741"/>
    <x v="3730"/>
    <x v="11"/>
    <s v="2025"/>
    <s v="Amazon Logistics"/>
    <x v="2"/>
    <x v="1"/>
    <x v="0"/>
    <s v="India"/>
    <n v="76"/>
    <n v="450"/>
    <n v="34200"/>
    <n v="250"/>
    <n v="33950"/>
    <n v="15200"/>
    <n v="15459.82"/>
    <n v="18740.18"/>
    <n v="33690.18"/>
    <n v="545"/>
    <n v="259.82"/>
    <x v="3"/>
    <n v="200"/>
    <s v="Bengaluru Regional Hub"/>
    <x v="0"/>
  </r>
  <r>
    <n v="103742"/>
    <x v="3731"/>
    <x v="1"/>
    <s v="2025"/>
    <s v="Shadowfax"/>
    <x v="4"/>
    <x v="0"/>
    <x v="4"/>
    <s v="India"/>
    <n v="13"/>
    <n v="1500"/>
    <n v="19500"/>
    <n v="700"/>
    <n v="18800"/>
    <n v="10400"/>
    <n v="12310.89"/>
    <n v="7189.1100000000006"/>
    <n v="16889.11"/>
    <n v="480"/>
    <n v="1910.89"/>
    <x v="10"/>
    <n v="800"/>
    <s v="Kolkata Regional Hub"/>
    <x v="4"/>
  </r>
  <r>
    <n v="103743"/>
    <x v="3732"/>
    <x v="10"/>
    <s v="2025"/>
    <s v="Blue Dart"/>
    <x v="5"/>
    <x v="1"/>
    <x v="4"/>
    <s v="India"/>
    <n v="42"/>
    <n v="1800"/>
    <n v="75600"/>
    <n v="900"/>
    <n v="74700"/>
    <n v="37800"/>
    <n v="38277.120000000003"/>
    <n v="37322.879999999997"/>
    <n v="74222.880000000005"/>
    <n v="740"/>
    <n v="477.12"/>
    <x v="9"/>
    <n v="900"/>
    <s v="Kolkata Regional Hub"/>
    <x v="4"/>
  </r>
  <r>
    <n v="103744"/>
    <x v="3733"/>
    <x v="6"/>
    <s v="2025"/>
    <s v="Xpressbees"/>
    <x v="5"/>
    <x v="1"/>
    <x v="3"/>
    <s v="India"/>
    <n v="29"/>
    <n v="2800"/>
    <n v="81200"/>
    <n v="1300"/>
    <n v="79900"/>
    <n v="43500"/>
    <n v="43894.2"/>
    <n v="37305.800000000003"/>
    <n v="79505.8"/>
    <n v="302"/>
    <n v="394.2"/>
    <x v="18"/>
    <n v="1500"/>
    <s v="Delhi NCR Mega Hub"/>
    <x v="3"/>
  </r>
  <r>
    <n v="103745"/>
    <x v="3734"/>
    <x v="2"/>
    <s v="2025"/>
    <s v="Ecom Express"/>
    <x v="3"/>
    <x v="1"/>
    <x v="0"/>
    <s v="India"/>
    <n v="5"/>
    <n v="8500"/>
    <n v="42500"/>
    <n v="3000"/>
    <n v="39500"/>
    <n v="27500"/>
    <n v="28219.18"/>
    <n v="14280.82"/>
    <n v="38780.82"/>
    <n v="753"/>
    <n v="719.18"/>
    <x v="8"/>
    <n v="5500"/>
    <s v="Bengaluru Regional Hub"/>
    <x v="0"/>
  </r>
  <r>
    <n v="103746"/>
    <x v="3735"/>
    <x v="7"/>
    <s v="2025"/>
    <s v="Ekart"/>
    <x v="2"/>
    <x v="0"/>
    <x v="1"/>
    <s v="India"/>
    <n v="56"/>
    <n v="2500"/>
    <n v="140000"/>
    <n v="1000"/>
    <n v="139000"/>
    <n v="84000"/>
    <n v="84958.56"/>
    <n v="55041.440000000002"/>
    <n v="138041.44"/>
    <n v="1089"/>
    <n v="958.56"/>
    <x v="12"/>
    <n v="1500"/>
    <s v="Nagpur Central Hub"/>
    <x v="1"/>
  </r>
  <r>
    <n v="103747"/>
    <x v="3736"/>
    <x v="7"/>
    <s v="2025"/>
    <s v="Blue Dart"/>
    <x v="6"/>
    <x v="0"/>
    <x v="3"/>
    <s v="India"/>
    <n v="68"/>
    <n v="4500"/>
    <n v="306000"/>
    <n v="1700"/>
    <n v="304300"/>
    <n v="190400"/>
    <n v="191441.03"/>
    <n v="114558.97"/>
    <n v="303258.96999999997"/>
    <n v="500"/>
    <n v="1041.03"/>
    <x v="7"/>
    <n v="2800"/>
    <s v="Delhi NCR Mega Hub"/>
    <x v="3"/>
  </r>
  <r>
    <n v="103748"/>
    <x v="3737"/>
    <x v="1"/>
    <s v="2025"/>
    <s v="Shadowfax"/>
    <x v="0"/>
    <x v="2"/>
    <x v="0"/>
    <s v="India"/>
    <n v="2"/>
    <n v="3200"/>
    <n v="6400"/>
    <n v="1200"/>
    <n v="5200"/>
    <n v="4000"/>
    <n v="6114.18"/>
    <n v="285.81999999999971"/>
    <n v="3085.82"/>
    <n v="1105"/>
    <n v="2114.1799999999998"/>
    <x v="0"/>
    <n v="2000"/>
    <s v="Bengaluru Regional Hub"/>
    <x v="0"/>
  </r>
  <r>
    <n v="103749"/>
    <x v="3738"/>
    <x v="5"/>
    <s v="2025"/>
    <s v="Shadowfax"/>
    <x v="5"/>
    <x v="2"/>
    <x v="2"/>
    <s v="India"/>
    <n v="2"/>
    <n v="2800"/>
    <n v="5600"/>
    <n v="1300"/>
    <n v="4300"/>
    <n v="3000"/>
    <n v="3387"/>
    <n v="2213"/>
    <n v="3913"/>
    <n v="619"/>
    <n v="387"/>
    <x v="18"/>
    <n v="1500"/>
    <s v="Mumbai Mega Hub"/>
    <x v="2"/>
  </r>
  <r>
    <n v="103750"/>
    <x v="3739"/>
    <x v="4"/>
    <s v="2025"/>
    <s v="Amazon Logistics"/>
    <x v="5"/>
    <x v="0"/>
    <x v="1"/>
    <s v="India"/>
    <n v="26"/>
    <n v="1800"/>
    <n v="46800"/>
    <n v="900"/>
    <n v="45900"/>
    <n v="23400"/>
    <n v="23811.88"/>
    <n v="22988.12"/>
    <n v="45488.12"/>
    <n v="898"/>
    <n v="411.88"/>
    <x v="9"/>
    <n v="900"/>
    <s v="Nagpur Central Hub"/>
    <x v="1"/>
  </r>
  <r>
    <n v="103751"/>
    <x v="3740"/>
    <x v="7"/>
    <s v="2025"/>
    <s v="DHL"/>
    <x v="4"/>
    <x v="1"/>
    <x v="2"/>
    <s v="India"/>
    <n v="40"/>
    <n v="5500"/>
    <n v="220000"/>
    <n v="2000"/>
    <n v="218000"/>
    <n v="140000"/>
    <n v="140279.87"/>
    <n v="79720.13"/>
    <n v="217720.13"/>
    <n v="992"/>
    <n v="279.87"/>
    <x v="5"/>
    <n v="3500"/>
    <s v="Mumbai Mega Hub"/>
    <x v="2"/>
  </r>
  <r>
    <n v="103752"/>
    <x v="3741"/>
    <x v="0"/>
    <s v="2025"/>
    <s v="Delhivery"/>
    <x v="2"/>
    <x v="0"/>
    <x v="1"/>
    <s v="India"/>
    <n v="13"/>
    <n v="2500"/>
    <n v="32500"/>
    <n v="1000"/>
    <n v="31500"/>
    <n v="19500"/>
    <n v="20127.240000000002"/>
    <n v="12372.759999999998"/>
    <n v="30872.76"/>
    <n v="330"/>
    <n v="627.24"/>
    <x v="12"/>
    <n v="1500"/>
    <s v="Nagpur Central Hub"/>
    <x v="1"/>
  </r>
  <r>
    <n v="103753"/>
    <x v="3742"/>
    <x v="5"/>
    <s v="2025"/>
    <s v="Ecom Express"/>
    <x v="1"/>
    <x v="2"/>
    <x v="0"/>
    <s v="India"/>
    <n v="90"/>
    <n v="25000"/>
    <n v="2250000"/>
    <n v="7000"/>
    <n v="2243000"/>
    <n v="1620000"/>
    <n v="1620651.38"/>
    <n v="629348.62000000011"/>
    <n v="2242348.62"/>
    <n v="870"/>
    <n v="651.38"/>
    <x v="17"/>
    <n v="18000"/>
    <s v="Bengaluru Regional Hub"/>
    <x v="0"/>
  </r>
  <r>
    <n v="103754"/>
    <x v="3743"/>
    <x v="5"/>
    <s v="2025"/>
    <s v="Ecom Express"/>
    <x v="6"/>
    <x v="0"/>
    <x v="1"/>
    <s v="India"/>
    <n v="89"/>
    <n v="15000"/>
    <n v="1335000"/>
    <n v="5500"/>
    <n v="1329500"/>
    <n v="845500"/>
    <n v="846119.68"/>
    <n v="488880.31999999995"/>
    <n v="1328880.32"/>
    <n v="796"/>
    <n v="619.67999999999995"/>
    <x v="11"/>
    <n v="9500"/>
    <s v="Nagpur Central Hub"/>
    <x v="1"/>
  </r>
  <r>
    <n v="103755"/>
    <x v="3744"/>
    <x v="6"/>
    <s v="2025"/>
    <s v="Xpressbees"/>
    <x v="0"/>
    <x v="1"/>
    <x v="2"/>
    <s v="India"/>
    <n v="7"/>
    <n v="6500"/>
    <n v="45500"/>
    <n v="2300"/>
    <n v="43200"/>
    <n v="29400"/>
    <n v="29748.35"/>
    <n v="15751.650000000001"/>
    <n v="42851.65"/>
    <n v="421"/>
    <n v="348.35"/>
    <x v="1"/>
    <n v="4200"/>
    <s v="Mumbai Mega Hub"/>
    <x v="2"/>
  </r>
  <r>
    <n v="103756"/>
    <x v="3745"/>
    <x v="8"/>
    <s v="2025"/>
    <s v="DHL"/>
    <x v="4"/>
    <x v="1"/>
    <x v="1"/>
    <s v="India"/>
    <n v="16"/>
    <n v="1500"/>
    <n v="24000"/>
    <n v="700"/>
    <n v="23300"/>
    <n v="12800"/>
    <n v="13250.46"/>
    <n v="10749.54"/>
    <n v="22849.54"/>
    <n v="1196"/>
    <n v="450.46"/>
    <x v="10"/>
    <n v="800"/>
    <s v="Nagpur Central Hub"/>
    <x v="1"/>
  </r>
  <r>
    <n v="103757"/>
    <x v="3746"/>
    <x v="9"/>
    <s v="2025"/>
    <s v="Shadowfax"/>
    <x v="6"/>
    <x v="1"/>
    <x v="3"/>
    <s v="India"/>
    <n v="91"/>
    <n v="15000"/>
    <n v="1365000"/>
    <n v="5500"/>
    <n v="1359500"/>
    <n v="864500"/>
    <n v="865485.05"/>
    <n v="499514.94999999995"/>
    <n v="1358514.95"/>
    <n v="552"/>
    <n v="985.05"/>
    <x v="11"/>
    <n v="9500"/>
    <s v="Delhi NCR Mega Hub"/>
    <x v="3"/>
  </r>
  <r>
    <n v="103758"/>
    <x v="3747"/>
    <x v="8"/>
    <s v="2025"/>
    <s v="DHL"/>
    <x v="3"/>
    <x v="2"/>
    <x v="0"/>
    <s v="India"/>
    <n v="47"/>
    <n v="8500"/>
    <n v="399500"/>
    <n v="3000"/>
    <n v="396500"/>
    <n v="258500"/>
    <n v="259301.21"/>
    <n v="140198.79"/>
    <n v="395698.79"/>
    <n v="1129"/>
    <n v="801.21"/>
    <x v="8"/>
    <n v="5500"/>
    <s v="Bengaluru Regional Hub"/>
    <x v="0"/>
  </r>
  <r>
    <n v="103759"/>
    <x v="3748"/>
    <x v="0"/>
    <s v="2025"/>
    <s v="Shadowfax"/>
    <x v="4"/>
    <x v="0"/>
    <x v="1"/>
    <s v="India"/>
    <n v="96"/>
    <n v="1500"/>
    <n v="144000"/>
    <n v="700"/>
    <n v="143300"/>
    <n v="76800"/>
    <n v="78399.11"/>
    <n v="65600.89"/>
    <n v="141700.89000000001"/>
    <n v="522"/>
    <n v="1599.11"/>
    <x v="10"/>
    <n v="800"/>
    <s v="Nagpur Central Hub"/>
    <x v="1"/>
  </r>
  <r>
    <n v="103760"/>
    <x v="3749"/>
    <x v="0"/>
    <s v="2025"/>
    <s v="Blue Dart"/>
    <x v="7"/>
    <x v="2"/>
    <x v="1"/>
    <s v="India"/>
    <n v="7"/>
    <n v="600"/>
    <n v="4200"/>
    <n v="250"/>
    <n v="3950"/>
    <n v="2450"/>
    <n v="4511.8999999999996"/>
    <n v="-311.89999999999964"/>
    <n v="1888.1"/>
    <n v="384"/>
    <n v="2061.9"/>
    <x v="14"/>
    <n v="350"/>
    <s v="Nagpur Central Hub"/>
    <x v="1"/>
  </r>
  <r>
    <n v="103761"/>
    <x v="3750"/>
    <x v="1"/>
    <s v="2025"/>
    <s v="DHL"/>
    <x v="6"/>
    <x v="0"/>
    <x v="0"/>
    <s v="India"/>
    <n v="62"/>
    <n v="4500"/>
    <n v="279000"/>
    <n v="1700"/>
    <n v="277300"/>
    <n v="173600"/>
    <n v="175536.24"/>
    <n v="103463.76000000001"/>
    <n v="275363.76"/>
    <n v="1152"/>
    <n v="1936.24"/>
    <x v="7"/>
    <n v="2800"/>
    <s v="Bengaluru Regional Hub"/>
    <x v="0"/>
  </r>
  <r>
    <n v="103762"/>
    <x v="3751"/>
    <x v="9"/>
    <s v="2025"/>
    <s v="DHL"/>
    <x v="5"/>
    <x v="0"/>
    <x v="0"/>
    <s v="India"/>
    <n v="96"/>
    <n v="1800"/>
    <n v="172800"/>
    <n v="900"/>
    <n v="171900"/>
    <n v="86400"/>
    <n v="86790.720000000001"/>
    <n v="86009.279999999999"/>
    <n v="171509.28"/>
    <n v="1054"/>
    <n v="390.72"/>
    <x v="9"/>
    <n v="900"/>
    <s v="Bengaluru Regional Hub"/>
    <x v="0"/>
  </r>
  <r>
    <n v="103763"/>
    <x v="3752"/>
    <x v="7"/>
    <s v="2025"/>
    <s v="Ecom Express"/>
    <x v="5"/>
    <x v="1"/>
    <x v="4"/>
    <s v="India"/>
    <n v="3"/>
    <n v="2800"/>
    <n v="8400"/>
    <n v="1300"/>
    <n v="7100"/>
    <n v="4500"/>
    <n v="5273.97"/>
    <n v="3126.0299999999997"/>
    <n v="6326.03"/>
    <n v="966"/>
    <n v="773.97"/>
    <x v="18"/>
    <n v="1500"/>
    <s v="Kolkata Regional Hub"/>
    <x v="4"/>
  </r>
  <r>
    <n v="103764"/>
    <x v="3753"/>
    <x v="9"/>
    <s v="2025"/>
    <s v="FedEx"/>
    <x v="1"/>
    <x v="1"/>
    <x v="1"/>
    <s v="India"/>
    <n v="66"/>
    <n v="3500"/>
    <n v="231000"/>
    <n v="1300"/>
    <n v="229700"/>
    <n v="145200"/>
    <n v="145965.32"/>
    <n v="85034.68"/>
    <n v="228934.68"/>
    <n v="787"/>
    <n v="765.32"/>
    <x v="16"/>
    <n v="2200"/>
    <s v="Nagpur Central Hub"/>
    <x v="1"/>
  </r>
  <r>
    <n v="103765"/>
    <x v="3754"/>
    <x v="7"/>
    <s v="2025"/>
    <s v="Xpressbees"/>
    <x v="4"/>
    <x v="2"/>
    <x v="0"/>
    <s v="India"/>
    <n v="32"/>
    <n v="5500"/>
    <n v="176000"/>
    <n v="2000"/>
    <n v="174000"/>
    <n v="112000"/>
    <n v="112894.13"/>
    <n v="63105.869999999995"/>
    <n v="173105.87"/>
    <n v="474"/>
    <n v="894.13"/>
    <x v="5"/>
    <n v="3500"/>
    <s v="Bengaluru Regional Hub"/>
    <x v="0"/>
  </r>
  <r>
    <n v="103766"/>
    <x v="3755"/>
    <x v="2"/>
    <s v="2025"/>
    <s v="Ekart"/>
    <x v="2"/>
    <x v="0"/>
    <x v="3"/>
    <s v="India"/>
    <n v="81"/>
    <n v="2500"/>
    <n v="202500"/>
    <n v="1000"/>
    <n v="201500"/>
    <n v="121500"/>
    <n v="121977.44"/>
    <n v="80522.559999999998"/>
    <n v="201022.56"/>
    <n v="641"/>
    <n v="477.44"/>
    <x v="12"/>
    <n v="1500"/>
    <s v="Delhi NCR Mega Hub"/>
    <x v="3"/>
  </r>
  <r>
    <n v="103767"/>
    <x v="3756"/>
    <x v="2"/>
    <s v="2025"/>
    <s v="Ecom Express"/>
    <x v="0"/>
    <x v="0"/>
    <x v="3"/>
    <s v="India"/>
    <n v="14"/>
    <n v="6500"/>
    <n v="91000"/>
    <n v="2300"/>
    <n v="88700"/>
    <n v="58800"/>
    <n v="61725.34"/>
    <n v="29274.660000000003"/>
    <n v="85774.66"/>
    <n v="598"/>
    <n v="2925.34"/>
    <x v="1"/>
    <n v="4200"/>
    <s v="Delhi NCR Mega Hub"/>
    <x v="3"/>
  </r>
  <r>
    <n v="103768"/>
    <x v="3757"/>
    <x v="10"/>
    <s v="2025"/>
    <s v="DHL"/>
    <x v="6"/>
    <x v="2"/>
    <x v="2"/>
    <s v="India"/>
    <n v="48"/>
    <n v="15000"/>
    <n v="720000"/>
    <n v="5500"/>
    <n v="714500"/>
    <n v="456000"/>
    <n v="456696.82"/>
    <n v="263303.18"/>
    <n v="713803.18"/>
    <n v="686"/>
    <n v="696.82"/>
    <x v="11"/>
    <n v="9500"/>
    <s v="Mumbai Mega Hub"/>
    <x v="2"/>
  </r>
  <r>
    <n v="103769"/>
    <x v="3758"/>
    <x v="10"/>
    <s v="2025"/>
    <s v="Xpressbees"/>
    <x v="7"/>
    <x v="2"/>
    <x v="4"/>
    <s v="India"/>
    <n v="10"/>
    <n v="850"/>
    <n v="8500"/>
    <n v="300"/>
    <n v="8200"/>
    <n v="5500"/>
    <n v="5774.21"/>
    <n v="2725.79"/>
    <n v="7925.79"/>
    <n v="724"/>
    <n v="274.20999999999998"/>
    <x v="13"/>
    <n v="550"/>
    <s v="Kolkata Regional Hub"/>
    <x v="4"/>
  </r>
  <r>
    <n v="103770"/>
    <x v="3759"/>
    <x v="5"/>
    <s v="2025"/>
    <s v="Xpressbees"/>
    <x v="2"/>
    <x v="1"/>
    <x v="1"/>
    <s v="India"/>
    <n v="76"/>
    <n v="2500"/>
    <n v="190000"/>
    <n v="1000"/>
    <n v="189000"/>
    <n v="114000"/>
    <n v="114760.62"/>
    <n v="75239.38"/>
    <n v="188239.38"/>
    <n v="488"/>
    <n v="760.62"/>
    <x v="12"/>
    <n v="1500"/>
    <s v="Nagpur Central Hub"/>
    <x v="1"/>
  </r>
  <r>
    <n v="103771"/>
    <x v="3760"/>
    <x v="5"/>
    <s v="2025"/>
    <s v="FedEx"/>
    <x v="5"/>
    <x v="0"/>
    <x v="4"/>
    <s v="India"/>
    <n v="74"/>
    <n v="4500"/>
    <n v="333000"/>
    <n v="2000"/>
    <n v="331000"/>
    <n v="185000"/>
    <n v="185390.78"/>
    <n v="147609.22"/>
    <n v="330609.21999999997"/>
    <n v="846"/>
    <n v="390.78"/>
    <x v="6"/>
    <n v="2500"/>
    <s v="Kolkata Regional Hub"/>
    <x v="4"/>
  </r>
  <r>
    <n v="103772"/>
    <x v="3761"/>
    <x v="8"/>
    <s v="2025"/>
    <s v="FedEx"/>
    <x v="3"/>
    <x v="1"/>
    <x v="3"/>
    <s v="India"/>
    <n v="23"/>
    <n v="12000"/>
    <n v="276000"/>
    <n v="4000"/>
    <n v="272000"/>
    <n v="184000"/>
    <n v="184936.3"/>
    <n v="91063.700000000012"/>
    <n v="271063.7"/>
    <n v="808"/>
    <n v="936.3"/>
    <x v="4"/>
    <n v="8000"/>
    <s v="Delhi NCR Mega Hub"/>
    <x v="3"/>
  </r>
  <r>
    <n v="103773"/>
    <x v="3762"/>
    <x v="6"/>
    <s v="2025"/>
    <s v="FedEx"/>
    <x v="6"/>
    <x v="2"/>
    <x v="2"/>
    <s v="India"/>
    <n v="17"/>
    <n v="15000"/>
    <n v="255000"/>
    <n v="5500"/>
    <n v="249500"/>
    <n v="161500"/>
    <n v="164221.26"/>
    <n v="90778.739999999991"/>
    <n v="246778.74"/>
    <n v="984"/>
    <n v="2721.26"/>
    <x v="11"/>
    <n v="9500"/>
    <s v="Mumbai Mega Hub"/>
    <x v="2"/>
  </r>
  <r>
    <n v="103774"/>
    <x v="3763"/>
    <x v="5"/>
    <s v="2025"/>
    <s v="Xpressbees"/>
    <x v="3"/>
    <x v="1"/>
    <x v="2"/>
    <s v="India"/>
    <n v="25"/>
    <n v="8500"/>
    <n v="212500"/>
    <n v="3000"/>
    <n v="209500"/>
    <n v="137500"/>
    <n v="137755.31"/>
    <n v="74744.69"/>
    <n v="209244.69"/>
    <n v="639"/>
    <n v="255.31"/>
    <x v="8"/>
    <n v="5500"/>
    <s v="Mumbai Mega Hub"/>
    <x v="2"/>
  </r>
  <r>
    <n v="103775"/>
    <x v="3764"/>
    <x v="8"/>
    <s v="2025"/>
    <s v="Ecom Express"/>
    <x v="6"/>
    <x v="2"/>
    <x v="3"/>
    <s v="India"/>
    <n v="9"/>
    <n v="15000"/>
    <n v="135000"/>
    <n v="5500"/>
    <n v="129500"/>
    <n v="85500"/>
    <n v="85761.52"/>
    <n v="49238.479999999996"/>
    <n v="129238.48"/>
    <n v="728"/>
    <n v="261.52"/>
    <x v="11"/>
    <n v="9500"/>
    <s v="Delhi NCR Mega Hub"/>
    <x v="3"/>
  </r>
  <r>
    <n v="103776"/>
    <x v="3765"/>
    <x v="3"/>
    <s v="2025"/>
    <s v="Shadowfax"/>
    <x v="5"/>
    <x v="2"/>
    <x v="0"/>
    <s v="India"/>
    <n v="13"/>
    <n v="1800"/>
    <n v="23400"/>
    <n v="900"/>
    <n v="22500"/>
    <n v="11700"/>
    <n v="12107.67"/>
    <n v="11292.33"/>
    <n v="22092.33"/>
    <n v="331"/>
    <n v="407.67"/>
    <x v="9"/>
    <n v="900"/>
    <s v="Bengaluru Regional Hub"/>
    <x v="0"/>
  </r>
  <r>
    <n v="103777"/>
    <x v="3766"/>
    <x v="1"/>
    <s v="2025"/>
    <s v="Amazon Logistics"/>
    <x v="4"/>
    <x v="1"/>
    <x v="4"/>
    <s v="India"/>
    <n v="78"/>
    <n v="5500"/>
    <n v="429000"/>
    <n v="2000"/>
    <n v="427000"/>
    <n v="273000"/>
    <n v="275693.02"/>
    <n v="153306.97999999998"/>
    <n v="424306.98"/>
    <n v="910"/>
    <n v="2693.02"/>
    <x v="5"/>
    <n v="3500"/>
    <s v="Kolkata Regional Hub"/>
    <x v="4"/>
  </r>
  <r>
    <n v="103778"/>
    <x v="3767"/>
    <x v="5"/>
    <s v="2025"/>
    <s v="Shadowfax"/>
    <x v="4"/>
    <x v="1"/>
    <x v="4"/>
    <s v="India"/>
    <n v="2"/>
    <n v="5500"/>
    <n v="11000"/>
    <n v="2000"/>
    <n v="9000"/>
    <n v="7000"/>
    <n v="7641.02"/>
    <n v="3358.9799999999996"/>
    <n v="8358.98"/>
    <n v="602"/>
    <n v="641.02"/>
    <x v="5"/>
    <n v="3500"/>
    <s v="Kolkata Regional Hub"/>
    <x v="4"/>
  </r>
  <r>
    <n v="103779"/>
    <x v="3768"/>
    <x v="2"/>
    <s v="2025"/>
    <s v="Xpressbees"/>
    <x v="3"/>
    <x v="0"/>
    <x v="2"/>
    <s v="India"/>
    <n v="98"/>
    <n v="8500"/>
    <n v="833000"/>
    <n v="3000"/>
    <n v="830000"/>
    <n v="539000"/>
    <n v="539373.30000000005"/>
    <n v="293626.69999999995"/>
    <n v="829626.7"/>
    <n v="922"/>
    <n v="373.3"/>
    <x v="8"/>
    <n v="5500"/>
    <s v="Mumbai Mega Hub"/>
    <x v="2"/>
  </r>
  <r>
    <n v="103780"/>
    <x v="3769"/>
    <x v="7"/>
    <s v="2025"/>
    <s v="Amazon Logistics"/>
    <x v="2"/>
    <x v="0"/>
    <x v="2"/>
    <s v="India"/>
    <n v="85"/>
    <n v="2500"/>
    <n v="212500"/>
    <n v="1000"/>
    <n v="211500"/>
    <n v="127500"/>
    <n v="128279.03"/>
    <n v="84220.97"/>
    <n v="210720.97"/>
    <n v="691"/>
    <n v="779.03"/>
    <x v="12"/>
    <n v="1500"/>
    <s v="Mumbai Mega Hub"/>
    <x v="2"/>
  </r>
  <r>
    <n v="103781"/>
    <x v="3770"/>
    <x v="7"/>
    <s v="2025"/>
    <s v="Delhivery"/>
    <x v="4"/>
    <x v="2"/>
    <x v="0"/>
    <s v="India"/>
    <n v="25"/>
    <n v="5500"/>
    <n v="137500"/>
    <n v="2000"/>
    <n v="135500"/>
    <n v="87500"/>
    <n v="87960"/>
    <n v="49540"/>
    <n v="135040"/>
    <n v="1142"/>
    <n v="460"/>
    <x v="5"/>
    <n v="3500"/>
    <s v="Bengaluru Regional Hub"/>
    <x v="0"/>
  </r>
  <r>
    <n v="103782"/>
    <x v="3771"/>
    <x v="5"/>
    <s v="2025"/>
    <s v="DHL"/>
    <x v="0"/>
    <x v="1"/>
    <x v="4"/>
    <s v="India"/>
    <n v="60"/>
    <n v="6500"/>
    <n v="390000"/>
    <n v="2300"/>
    <n v="387700"/>
    <n v="252000"/>
    <n v="252907.51999999999"/>
    <n v="137092.48000000001"/>
    <n v="386792.48"/>
    <n v="413"/>
    <n v="907.52"/>
    <x v="1"/>
    <n v="4200"/>
    <s v="Kolkata Regional Hub"/>
    <x v="4"/>
  </r>
  <r>
    <n v="103783"/>
    <x v="3772"/>
    <x v="8"/>
    <s v="2025"/>
    <s v="Ecom Express"/>
    <x v="6"/>
    <x v="0"/>
    <x v="2"/>
    <s v="India"/>
    <n v="21"/>
    <n v="15000"/>
    <n v="315000"/>
    <n v="5500"/>
    <n v="309500"/>
    <n v="199500"/>
    <n v="201927.3"/>
    <n v="113072.70000000001"/>
    <n v="307072.7"/>
    <n v="713"/>
    <n v="2427.3000000000002"/>
    <x v="11"/>
    <n v="9500"/>
    <s v="Mumbai Mega Hub"/>
    <x v="2"/>
  </r>
  <r>
    <n v="103784"/>
    <x v="3773"/>
    <x v="11"/>
    <s v="2025"/>
    <s v="DHL"/>
    <x v="6"/>
    <x v="0"/>
    <x v="1"/>
    <s v="India"/>
    <n v="76"/>
    <n v="4500"/>
    <n v="342000"/>
    <n v="1700"/>
    <n v="340300"/>
    <n v="212800"/>
    <n v="213738.01"/>
    <n v="128261.98999999999"/>
    <n v="339361.99"/>
    <n v="390"/>
    <n v="938.01"/>
    <x v="7"/>
    <n v="2800"/>
    <s v="Nagpur Central Hub"/>
    <x v="1"/>
  </r>
  <r>
    <n v="103785"/>
    <x v="3774"/>
    <x v="0"/>
    <s v="2025"/>
    <s v="Blue Dart"/>
    <x v="7"/>
    <x v="1"/>
    <x v="2"/>
    <s v="India"/>
    <n v="8"/>
    <n v="600"/>
    <n v="4800"/>
    <n v="250"/>
    <n v="4550"/>
    <n v="2800"/>
    <n v="3752.32"/>
    <n v="1047.6799999999998"/>
    <n v="3597.68"/>
    <n v="732"/>
    <n v="952.32"/>
    <x v="14"/>
    <n v="350"/>
    <s v="Mumbai Mega Hub"/>
    <x v="2"/>
  </r>
  <r>
    <n v="103786"/>
    <x v="3775"/>
    <x v="11"/>
    <s v="2025"/>
    <s v="Ekart"/>
    <x v="5"/>
    <x v="0"/>
    <x v="2"/>
    <s v="India"/>
    <n v="43"/>
    <n v="1800"/>
    <n v="77400"/>
    <n v="900"/>
    <n v="76500"/>
    <n v="38700"/>
    <n v="39419.279999999999"/>
    <n v="37980.720000000001"/>
    <n v="75780.72"/>
    <n v="994"/>
    <n v="719.28"/>
    <x v="9"/>
    <n v="900"/>
    <s v="Mumbai Mega Hub"/>
    <x v="2"/>
  </r>
  <r>
    <n v="103787"/>
    <x v="3776"/>
    <x v="6"/>
    <s v="2025"/>
    <s v="Ecom Express"/>
    <x v="6"/>
    <x v="2"/>
    <x v="2"/>
    <s v="India"/>
    <n v="67"/>
    <n v="15000"/>
    <n v="1005000"/>
    <n v="5500"/>
    <n v="999500"/>
    <n v="636500"/>
    <n v="637428.05000000005"/>
    <n v="367571.94999999995"/>
    <n v="998571.95"/>
    <n v="777"/>
    <n v="928.05"/>
    <x v="11"/>
    <n v="9500"/>
    <s v="Mumbai Mega Hub"/>
    <x v="2"/>
  </r>
  <r>
    <n v="103788"/>
    <x v="3777"/>
    <x v="11"/>
    <s v="2025"/>
    <s v="Ekart"/>
    <x v="7"/>
    <x v="0"/>
    <x v="3"/>
    <s v="India"/>
    <n v="5"/>
    <n v="600"/>
    <n v="3000"/>
    <n v="250"/>
    <n v="2750"/>
    <n v="1750"/>
    <n v="1937.47"/>
    <n v="1062.53"/>
    <n v="2562.5300000000002"/>
    <n v="391"/>
    <n v="187.47"/>
    <x v="14"/>
    <n v="350"/>
    <s v="Delhi NCR Mega Hub"/>
    <x v="3"/>
  </r>
  <r>
    <n v="103789"/>
    <x v="3778"/>
    <x v="11"/>
    <s v="2025"/>
    <s v="FedEx"/>
    <x v="7"/>
    <x v="2"/>
    <x v="1"/>
    <s v="India"/>
    <n v="28"/>
    <n v="1200"/>
    <n v="33600"/>
    <n v="400"/>
    <n v="33200"/>
    <n v="22400"/>
    <n v="23325.91"/>
    <n v="10274.09"/>
    <n v="32274.09"/>
    <n v="435"/>
    <n v="925.91"/>
    <x v="15"/>
    <n v="800"/>
    <s v="Nagpur Central Hub"/>
    <x v="1"/>
  </r>
  <r>
    <n v="103790"/>
    <x v="3779"/>
    <x v="10"/>
    <s v="2025"/>
    <s v="Ekart"/>
    <x v="4"/>
    <x v="0"/>
    <x v="1"/>
    <s v="India"/>
    <n v="14"/>
    <n v="5500"/>
    <n v="77000"/>
    <n v="2000"/>
    <n v="75000"/>
    <n v="49000"/>
    <n v="49473.78"/>
    <n v="27526.22"/>
    <n v="74526.22"/>
    <n v="751"/>
    <n v="473.78"/>
    <x v="5"/>
    <n v="3500"/>
    <s v="Nagpur Central Hub"/>
    <x v="1"/>
  </r>
  <r>
    <n v="103791"/>
    <x v="3780"/>
    <x v="11"/>
    <s v="2025"/>
    <s v="FedEx"/>
    <x v="0"/>
    <x v="0"/>
    <x v="2"/>
    <s v="India"/>
    <n v="94"/>
    <n v="6500"/>
    <n v="611000"/>
    <n v="2300"/>
    <n v="608700"/>
    <n v="394800"/>
    <n v="395350.44"/>
    <n v="215649.56"/>
    <n v="608149.56000000006"/>
    <n v="897"/>
    <n v="550.44000000000005"/>
    <x v="1"/>
    <n v="4200"/>
    <s v="Mumbai Mega Hub"/>
    <x v="2"/>
  </r>
  <r>
    <n v="103792"/>
    <x v="3781"/>
    <x v="3"/>
    <s v="2025"/>
    <s v="Delhivery"/>
    <x v="6"/>
    <x v="0"/>
    <x v="1"/>
    <s v="India"/>
    <n v="81"/>
    <n v="15000"/>
    <n v="1215000"/>
    <n v="5500"/>
    <n v="1209500"/>
    <n v="769500"/>
    <n v="770331.72"/>
    <n v="444668.28"/>
    <n v="1208668.28"/>
    <n v="435"/>
    <n v="831.72"/>
    <x v="11"/>
    <n v="9500"/>
    <s v="Nagpur Central Hub"/>
    <x v="1"/>
  </r>
  <r>
    <n v="103793"/>
    <x v="3782"/>
    <x v="11"/>
    <s v="2025"/>
    <s v="Ekart"/>
    <x v="1"/>
    <x v="0"/>
    <x v="1"/>
    <s v="India"/>
    <n v="77"/>
    <n v="25000"/>
    <n v="1925000"/>
    <n v="7000"/>
    <n v="1918000"/>
    <n v="1386000"/>
    <n v="1386750.34"/>
    <n v="538249.65999999992"/>
    <n v="1917249.66"/>
    <n v="998"/>
    <n v="750.34"/>
    <x v="17"/>
    <n v="18000"/>
    <s v="Nagpur Central Hub"/>
    <x v="1"/>
  </r>
  <r>
    <n v="103794"/>
    <x v="3783"/>
    <x v="5"/>
    <s v="2025"/>
    <s v="FedEx"/>
    <x v="6"/>
    <x v="2"/>
    <x v="4"/>
    <s v="India"/>
    <n v="94"/>
    <n v="15000"/>
    <n v="1410000"/>
    <n v="5500"/>
    <n v="1404500"/>
    <n v="893000"/>
    <n v="893354.55"/>
    <n v="516645.44999999995"/>
    <n v="1404145.45"/>
    <n v="986"/>
    <n v="354.55"/>
    <x v="11"/>
    <n v="9500"/>
    <s v="Kolkata Regional Hub"/>
    <x v="4"/>
  </r>
  <r>
    <n v="103795"/>
    <x v="3784"/>
    <x v="9"/>
    <s v="2025"/>
    <s v="Blue Dart"/>
    <x v="7"/>
    <x v="0"/>
    <x v="4"/>
    <s v="India"/>
    <n v="85"/>
    <n v="850"/>
    <n v="72250"/>
    <n v="300"/>
    <n v="71950"/>
    <n v="46750"/>
    <n v="47641.120000000003"/>
    <n v="24608.879999999997"/>
    <n v="71058.880000000005"/>
    <n v="999"/>
    <n v="891.12"/>
    <x v="13"/>
    <n v="550"/>
    <s v="Kolkata Regional Hub"/>
    <x v="4"/>
  </r>
  <r>
    <n v="103796"/>
    <x v="3785"/>
    <x v="0"/>
    <s v="2025"/>
    <s v="Delhivery"/>
    <x v="6"/>
    <x v="2"/>
    <x v="0"/>
    <s v="India"/>
    <n v="50"/>
    <n v="4500"/>
    <n v="225000"/>
    <n v="1700"/>
    <n v="223300"/>
    <n v="140000"/>
    <n v="140654.97"/>
    <n v="84345.03"/>
    <n v="222645.03"/>
    <n v="600"/>
    <n v="654.97"/>
    <x v="7"/>
    <n v="2800"/>
    <s v="Bengaluru Regional Hub"/>
    <x v="0"/>
  </r>
  <r>
    <n v="103797"/>
    <x v="3786"/>
    <x v="10"/>
    <s v="2025"/>
    <s v="Xpressbees"/>
    <x v="6"/>
    <x v="0"/>
    <x v="0"/>
    <s v="India"/>
    <n v="9"/>
    <n v="15000"/>
    <n v="135000"/>
    <n v="5500"/>
    <n v="129500"/>
    <n v="85500"/>
    <n v="86466.86"/>
    <n v="48533.14"/>
    <n v="128533.14"/>
    <n v="596"/>
    <n v="966.86"/>
    <x v="11"/>
    <n v="9500"/>
    <s v="Bengaluru Regional Hub"/>
    <x v="0"/>
  </r>
  <r>
    <n v="103798"/>
    <x v="3787"/>
    <x v="2"/>
    <s v="2025"/>
    <s v="Ecom Express"/>
    <x v="1"/>
    <x v="2"/>
    <x v="1"/>
    <s v="India"/>
    <n v="65"/>
    <n v="45000"/>
    <n v="2925000"/>
    <n v="13000"/>
    <n v="2912000"/>
    <n v="2080000"/>
    <n v="2080659.58"/>
    <n v="844340.41999999993"/>
    <n v="2911340.42"/>
    <n v="618"/>
    <n v="659.58"/>
    <x v="2"/>
    <n v="32000"/>
    <s v="Nagpur Central Hub"/>
    <x v="1"/>
  </r>
  <r>
    <n v="103799"/>
    <x v="3788"/>
    <x v="1"/>
    <s v="2025"/>
    <s v="Ekart"/>
    <x v="2"/>
    <x v="2"/>
    <x v="4"/>
    <s v="India"/>
    <n v="11"/>
    <n v="2500"/>
    <n v="27500"/>
    <n v="1000"/>
    <n v="26500"/>
    <n v="16500"/>
    <n v="17223.400000000001"/>
    <n v="10276.599999999999"/>
    <n v="25776.6"/>
    <n v="1040"/>
    <n v="723.4"/>
    <x v="12"/>
    <n v="1500"/>
    <s v="Kolkata Regional Hub"/>
    <x v="4"/>
  </r>
  <r>
    <n v="103800"/>
    <x v="3789"/>
    <x v="1"/>
    <s v="2025"/>
    <s v="Blue Dart"/>
    <x v="2"/>
    <x v="0"/>
    <x v="0"/>
    <s v="India"/>
    <n v="87"/>
    <n v="450"/>
    <n v="39150"/>
    <n v="250"/>
    <n v="38900"/>
    <n v="17400"/>
    <n v="18001.73"/>
    <n v="21148.27"/>
    <n v="38298.269999999997"/>
    <n v="805"/>
    <n v="601.73"/>
    <x v="3"/>
    <n v="200"/>
    <s v="Bengaluru Regional Hub"/>
    <x v="0"/>
  </r>
  <r>
    <n v="103801"/>
    <x v="3790"/>
    <x v="6"/>
    <s v="2025"/>
    <s v="DHL"/>
    <x v="1"/>
    <x v="1"/>
    <x v="1"/>
    <s v="India"/>
    <n v="41"/>
    <n v="25000"/>
    <n v="1025000"/>
    <n v="7000"/>
    <n v="1018000"/>
    <n v="738000"/>
    <n v="739362.86"/>
    <n v="285637.14"/>
    <n v="1016637.14"/>
    <n v="958"/>
    <n v="1362.86"/>
    <x v="17"/>
    <n v="18000"/>
    <s v="Nagpur Central Hub"/>
    <x v="1"/>
  </r>
  <r>
    <n v="103802"/>
    <x v="3791"/>
    <x v="9"/>
    <s v="2025"/>
    <s v="Xpressbees"/>
    <x v="6"/>
    <x v="0"/>
    <x v="2"/>
    <s v="India"/>
    <n v="84"/>
    <n v="4500"/>
    <n v="378000"/>
    <n v="1700"/>
    <n v="376300"/>
    <n v="235200"/>
    <n v="235402.62"/>
    <n v="142597.38"/>
    <n v="376097.38"/>
    <n v="652"/>
    <n v="202.62"/>
    <x v="7"/>
    <n v="2800"/>
    <s v="Mumbai Mega Hub"/>
    <x v="2"/>
  </r>
  <r>
    <n v="103803"/>
    <x v="3792"/>
    <x v="0"/>
    <s v="2025"/>
    <s v="Amazon Logistics"/>
    <x v="0"/>
    <x v="2"/>
    <x v="4"/>
    <s v="India"/>
    <n v="44"/>
    <n v="6500"/>
    <n v="286000"/>
    <n v="2300"/>
    <n v="283700"/>
    <n v="184800"/>
    <n v="185381.89"/>
    <n v="100618.10999999999"/>
    <n v="283118.11"/>
    <n v="698"/>
    <n v="581.89"/>
    <x v="1"/>
    <n v="4200"/>
    <s v="Kolkata Regional Hub"/>
    <x v="4"/>
  </r>
  <r>
    <n v="103804"/>
    <x v="3793"/>
    <x v="0"/>
    <s v="2025"/>
    <s v="Amazon Logistics"/>
    <x v="2"/>
    <x v="1"/>
    <x v="3"/>
    <s v="India"/>
    <n v="18"/>
    <n v="450"/>
    <n v="8100"/>
    <n v="250"/>
    <n v="7850"/>
    <n v="3600"/>
    <n v="4123.0200000000004"/>
    <n v="3976.9799999999996"/>
    <n v="7326.98"/>
    <n v="627"/>
    <n v="523.02"/>
    <x v="3"/>
    <n v="200"/>
    <s v="Delhi NCR Mega Hub"/>
    <x v="3"/>
  </r>
  <r>
    <n v="103805"/>
    <x v="3794"/>
    <x v="5"/>
    <s v="2025"/>
    <s v="Blue Dart"/>
    <x v="0"/>
    <x v="2"/>
    <x v="3"/>
    <s v="India"/>
    <n v="14"/>
    <n v="3200"/>
    <n v="44800"/>
    <n v="1200"/>
    <n v="43600"/>
    <n v="28000"/>
    <n v="28495.439999999999"/>
    <n v="16304.560000000001"/>
    <n v="43104.56"/>
    <n v="1049"/>
    <n v="495.44"/>
    <x v="0"/>
    <n v="2000"/>
    <s v="Delhi NCR Mega Hub"/>
    <x v="3"/>
  </r>
  <r>
    <n v="103806"/>
    <x v="3795"/>
    <x v="2"/>
    <s v="2025"/>
    <s v="Blue Dart"/>
    <x v="1"/>
    <x v="1"/>
    <x v="0"/>
    <s v="India"/>
    <n v="23"/>
    <n v="45000"/>
    <n v="1035000"/>
    <n v="13000"/>
    <n v="1022000"/>
    <n v="736000"/>
    <n v="736796.96"/>
    <n v="298203.04000000004"/>
    <n v="1021203.04"/>
    <n v="435"/>
    <n v="796.96"/>
    <x v="2"/>
    <n v="32000"/>
    <s v="Bengaluru Regional Hub"/>
    <x v="0"/>
  </r>
  <r>
    <n v="103807"/>
    <x v="3796"/>
    <x v="4"/>
    <s v="2025"/>
    <s v="FedEx"/>
    <x v="5"/>
    <x v="2"/>
    <x v="2"/>
    <s v="India"/>
    <n v="44"/>
    <n v="1800"/>
    <n v="79200"/>
    <n v="900"/>
    <n v="78300"/>
    <n v="39600"/>
    <n v="40081.32"/>
    <n v="39118.68"/>
    <n v="77818.679999999993"/>
    <n v="481"/>
    <n v="481.32"/>
    <x v="9"/>
    <n v="900"/>
    <s v="Mumbai Mega Hub"/>
    <x v="2"/>
  </r>
  <r>
    <n v="103808"/>
    <x v="3797"/>
    <x v="5"/>
    <s v="2025"/>
    <s v="FedEx"/>
    <x v="6"/>
    <x v="1"/>
    <x v="4"/>
    <s v="India"/>
    <n v="21"/>
    <n v="4500"/>
    <n v="94500"/>
    <n v="1700"/>
    <n v="92800"/>
    <n v="58800"/>
    <n v="59494.18"/>
    <n v="35005.82"/>
    <n v="92105.82"/>
    <n v="393"/>
    <n v="694.18"/>
    <x v="7"/>
    <n v="2800"/>
    <s v="Kolkata Regional Hub"/>
    <x v="4"/>
  </r>
  <r>
    <n v="103809"/>
    <x v="3798"/>
    <x v="5"/>
    <s v="2025"/>
    <s v="Ekart"/>
    <x v="4"/>
    <x v="1"/>
    <x v="4"/>
    <s v="India"/>
    <n v="65"/>
    <n v="5500"/>
    <n v="357500"/>
    <n v="2000"/>
    <n v="355500"/>
    <n v="227500"/>
    <n v="227963.94"/>
    <n v="129536.06"/>
    <n v="355036.06"/>
    <n v="753"/>
    <n v="463.94"/>
    <x v="5"/>
    <n v="3500"/>
    <s v="Kolkata Regional Hub"/>
    <x v="4"/>
  </r>
  <r>
    <n v="103810"/>
    <x v="3799"/>
    <x v="9"/>
    <s v="2025"/>
    <s v="Xpressbees"/>
    <x v="5"/>
    <x v="2"/>
    <x v="4"/>
    <s v="India"/>
    <n v="70"/>
    <n v="4500"/>
    <n v="315000"/>
    <n v="2000"/>
    <n v="313000"/>
    <n v="175000"/>
    <n v="175475.1"/>
    <n v="139524.9"/>
    <n v="312524.90000000002"/>
    <n v="550"/>
    <n v="475.1"/>
    <x v="6"/>
    <n v="2500"/>
    <s v="Kolkata Regional Hub"/>
    <x v="4"/>
  </r>
  <r>
    <n v="103811"/>
    <x v="3800"/>
    <x v="7"/>
    <s v="2025"/>
    <s v="Delhivery"/>
    <x v="0"/>
    <x v="1"/>
    <x v="0"/>
    <s v="India"/>
    <n v="97"/>
    <n v="3200"/>
    <n v="310400"/>
    <n v="1200"/>
    <n v="309200"/>
    <n v="194000"/>
    <n v="194686.5"/>
    <n v="115713.5"/>
    <n v="308513.5"/>
    <n v="764"/>
    <n v="686.5"/>
    <x v="0"/>
    <n v="2000"/>
    <s v="Bengaluru Regional Hub"/>
    <x v="0"/>
  </r>
  <r>
    <n v="103812"/>
    <x v="3801"/>
    <x v="4"/>
    <s v="2025"/>
    <s v="Shadowfax"/>
    <x v="0"/>
    <x v="0"/>
    <x v="0"/>
    <s v="India"/>
    <n v="86"/>
    <n v="6500"/>
    <n v="559000"/>
    <n v="2300"/>
    <n v="556700"/>
    <n v="361200"/>
    <n v="361685.35"/>
    <n v="197314.65000000002"/>
    <n v="556214.65"/>
    <n v="371"/>
    <n v="485.35"/>
    <x v="1"/>
    <n v="4200"/>
    <s v="Bengaluru Regional Hub"/>
    <x v="0"/>
  </r>
  <r>
    <n v="103813"/>
    <x v="3802"/>
    <x v="1"/>
    <s v="2025"/>
    <s v="Blue Dart"/>
    <x v="1"/>
    <x v="1"/>
    <x v="1"/>
    <s v="India"/>
    <n v="97"/>
    <n v="25000"/>
    <n v="2425000"/>
    <n v="7000"/>
    <n v="2418000"/>
    <n v="1746000"/>
    <n v="1747242.9"/>
    <n v="677757.10000000009"/>
    <n v="2416757.1"/>
    <n v="611"/>
    <n v="1242.9000000000001"/>
    <x v="17"/>
    <n v="18000"/>
    <s v="Nagpur Central Hub"/>
    <x v="1"/>
  </r>
  <r>
    <n v="103814"/>
    <x v="3803"/>
    <x v="7"/>
    <s v="2025"/>
    <s v="Blue Dart"/>
    <x v="5"/>
    <x v="0"/>
    <x v="0"/>
    <s v="India"/>
    <n v="38"/>
    <n v="4500"/>
    <n v="171000"/>
    <n v="2000"/>
    <n v="169000"/>
    <n v="95000"/>
    <n v="96184.66"/>
    <n v="74815.34"/>
    <n v="167815.34"/>
    <n v="528"/>
    <n v="1184.6600000000001"/>
    <x v="6"/>
    <n v="2500"/>
    <s v="Bengaluru Regional Hub"/>
    <x v="0"/>
  </r>
  <r>
    <n v="103815"/>
    <x v="3804"/>
    <x v="8"/>
    <s v="2025"/>
    <s v="Amazon Logistics"/>
    <x v="4"/>
    <x v="2"/>
    <x v="3"/>
    <s v="India"/>
    <n v="5"/>
    <n v="5500"/>
    <n v="27500"/>
    <n v="2000"/>
    <n v="25500"/>
    <n v="17500"/>
    <n v="18177"/>
    <n v="9323"/>
    <n v="24823"/>
    <n v="587"/>
    <n v="677"/>
    <x v="5"/>
    <n v="3500"/>
    <s v="Delhi NCR Mega Hub"/>
    <x v="3"/>
  </r>
  <r>
    <n v="103816"/>
    <x v="3805"/>
    <x v="1"/>
    <s v="2025"/>
    <s v="Ecom Express"/>
    <x v="6"/>
    <x v="2"/>
    <x v="0"/>
    <s v="India"/>
    <n v="72"/>
    <n v="4500"/>
    <n v="324000"/>
    <n v="1700"/>
    <n v="322300"/>
    <n v="201600"/>
    <n v="202256.07"/>
    <n v="121743.93"/>
    <n v="321643.93"/>
    <n v="394"/>
    <n v="656.07"/>
    <x v="7"/>
    <n v="2800"/>
    <s v="Bengaluru Regional Hub"/>
    <x v="0"/>
  </r>
  <r>
    <n v="103817"/>
    <x v="3806"/>
    <x v="0"/>
    <s v="2025"/>
    <s v="Blue Dart"/>
    <x v="7"/>
    <x v="1"/>
    <x v="4"/>
    <s v="India"/>
    <n v="71"/>
    <n v="1200"/>
    <n v="85200"/>
    <n v="400"/>
    <n v="84800"/>
    <n v="56800"/>
    <n v="57577.56"/>
    <n v="27622.440000000002"/>
    <n v="84022.44"/>
    <n v="889"/>
    <n v="777.56"/>
    <x v="15"/>
    <n v="800"/>
    <s v="Kolkata Regional Hub"/>
    <x v="4"/>
  </r>
  <r>
    <n v="103818"/>
    <x v="3807"/>
    <x v="9"/>
    <s v="2025"/>
    <s v="Amazon Logistics"/>
    <x v="2"/>
    <x v="2"/>
    <x v="3"/>
    <s v="India"/>
    <n v="37"/>
    <n v="2500"/>
    <n v="92500"/>
    <n v="1000"/>
    <n v="91500"/>
    <n v="55500"/>
    <n v="55733.89"/>
    <n v="36766.11"/>
    <n v="91266.11"/>
    <n v="740"/>
    <n v="233.89"/>
    <x v="12"/>
    <n v="1500"/>
    <s v="Delhi NCR Mega Hub"/>
    <x v="3"/>
  </r>
  <r>
    <n v="103819"/>
    <x v="3808"/>
    <x v="2"/>
    <s v="2025"/>
    <s v="Delhivery"/>
    <x v="3"/>
    <x v="1"/>
    <x v="3"/>
    <s v="India"/>
    <n v="39"/>
    <n v="8500"/>
    <n v="331500"/>
    <n v="3000"/>
    <n v="328500"/>
    <n v="214500"/>
    <n v="215341.38"/>
    <n v="116158.62"/>
    <n v="327658.62"/>
    <n v="585"/>
    <n v="841.38"/>
    <x v="8"/>
    <n v="5500"/>
    <s v="Delhi NCR Mega Hub"/>
    <x v="3"/>
  </r>
  <r>
    <n v="103820"/>
    <x v="3809"/>
    <x v="9"/>
    <s v="2025"/>
    <s v="Xpressbees"/>
    <x v="5"/>
    <x v="0"/>
    <x v="1"/>
    <s v="India"/>
    <n v="37"/>
    <n v="2800"/>
    <n v="103600"/>
    <n v="1300"/>
    <n v="102300"/>
    <n v="55500"/>
    <n v="55992.480000000003"/>
    <n v="47607.519999999997"/>
    <n v="101807.52"/>
    <n v="1198"/>
    <n v="492.48"/>
    <x v="18"/>
    <n v="1500"/>
    <s v="Nagpur Central Hub"/>
    <x v="1"/>
  </r>
  <r>
    <n v="103821"/>
    <x v="3810"/>
    <x v="0"/>
    <s v="2025"/>
    <s v="Ecom Express"/>
    <x v="7"/>
    <x v="1"/>
    <x v="1"/>
    <s v="India"/>
    <n v="53"/>
    <n v="600"/>
    <n v="31800"/>
    <n v="250"/>
    <n v="31550"/>
    <n v="18550"/>
    <n v="19908.55"/>
    <n v="11891.45"/>
    <n v="30191.45"/>
    <n v="1045"/>
    <n v="1358.55"/>
    <x v="14"/>
    <n v="350"/>
    <s v="Nagpur Central Hub"/>
    <x v="1"/>
  </r>
  <r>
    <n v="103822"/>
    <x v="3811"/>
    <x v="0"/>
    <s v="2025"/>
    <s v="Shadowfax"/>
    <x v="4"/>
    <x v="0"/>
    <x v="2"/>
    <s v="India"/>
    <n v="74"/>
    <n v="5500"/>
    <n v="407000"/>
    <n v="2000"/>
    <n v="405000"/>
    <n v="259000"/>
    <n v="259771.14"/>
    <n v="147228.85999999999"/>
    <n v="404228.86"/>
    <n v="395"/>
    <n v="771.14"/>
    <x v="5"/>
    <n v="3500"/>
    <s v="Mumbai Mega Hub"/>
    <x v="2"/>
  </r>
  <r>
    <n v="103823"/>
    <x v="3812"/>
    <x v="4"/>
    <s v="2025"/>
    <s v="FedEx"/>
    <x v="5"/>
    <x v="1"/>
    <x v="2"/>
    <s v="India"/>
    <n v="48"/>
    <n v="2800"/>
    <n v="134400"/>
    <n v="1300"/>
    <n v="133100"/>
    <n v="72000"/>
    <n v="72338.58"/>
    <n v="62061.42"/>
    <n v="132761.42000000001"/>
    <n v="1182"/>
    <n v="338.58"/>
    <x v="18"/>
    <n v="1500"/>
    <s v="Mumbai Mega Hub"/>
    <x v="2"/>
  </r>
  <r>
    <n v="103824"/>
    <x v="3813"/>
    <x v="10"/>
    <s v="2025"/>
    <s v="Blue Dart"/>
    <x v="3"/>
    <x v="0"/>
    <x v="4"/>
    <s v="India"/>
    <n v="24"/>
    <n v="12000"/>
    <n v="288000"/>
    <n v="4000"/>
    <n v="284000"/>
    <n v="192000"/>
    <n v="192446.32"/>
    <n v="95553.68"/>
    <n v="283553.68"/>
    <n v="750"/>
    <n v="446.32"/>
    <x v="4"/>
    <n v="8000"/>
    <s v="Kolkata Regional Hub"/>
    <x v="4"/>
  </r>
  <r>
    <n v="103825"/>
    <x v="3814"/>
    <x v="9"/>
    <s v="2025"/>
    <s v="Ekart"/>
    <x v="7"/>
    <x v="1"/>
    <x v="1"/>
    <s v="India"/>
    <n v="66"/>
    <n v="600"/>
    <n v="39600"/>
    <n v="250"/>
    <n v="39350"/>
    <n v="23100"/>
    <n v="23455.439999999999"/>
    <n v="16144.560000000001"/>
    <n v="38994.559999999998"/>
    <n v="673"/>
    <n v="355.44"/>
    <x v="14"/>
    <n v="350"/>
    <s v="Nagpur Central Hub"/>
    <x v="1"/>
  </r>
  <r>
    <n v="103826"/>
    <x v="3815"/>
    <x v="9"/>
    <s v="2025"/>
    <s v="Ekart"/>
    <x v="0"/>
    <x v="1"/>
    <x v="3"/>
    <s v="India"/>
    <n v="11"/>
    <n v="6500"/>
    <n v="71500"/>
    <n v="2300"/>
    <n v="69200"/>
    <n v="46200"/>
    <n v="49028.66"/>
    <n v="22471.339999999997"/>
    <n v="66371.34"/>
    <n v="1070"/>
    <n v="2828.66"/>
    <x v="1"/>
    <n v="4200"/>
    <s v="Delhi NCR Mega Hub"/>
    <x v="3"/>
  </r>
  <r>
    <n v="103827"/>
    <x v="3816"/>
    <x v="4"/>
    <s v="2025"/>
    <s v="FedEx"/>
    <x v="7"/>
    <x v="0"/>
    <x v="1"/>
    <s v="India"/>
    <n v="33"/>
    <n v="850"/>
    <n v="28050"/>
    <n v="300"/>
    <n v="27750"/>
    <n v="18150"/>
    <n v="19084.05"/>
    <n v="8965.9500000000007"/>
    <n v="26815.95"/>
    <n v="1119"/>
    <n v="934.05"/>
    <x v="13"/>
    <n v="550"/>
    <s v="Nagpur Central Hub"/>
    <x v="1"/>
  </r>
  <r>
    <n v="103828"/>
    <x v="3817"/>
    <x v="9"/>
    <s v="2025"/>
    <s v="Delhivery"/>
    <x v="6"/>
    <x v="0"/>
    <x v="3"/>
    <s v="India"/>
    <n v="65"/>
    <n v="15000"/>
    <n v="975000"/>
    <n v="5500"/>
    <n v="969500"/>
    <n v="617500"/>
    <n v="618288.56000000006"/>
    <n v="356711.43999999994"/>
    <n v="968711.44"/>
    <n v="859"/>
    <n v="788.56"/>
    <x v="11"/>
    <n v="9500"/>
    <s v="Delhi NCR Mega Hub"/>
    <x v="3"/>
  </r>
  <r>
    <n v="103829"/>
    <x v="3818"/>
    <x v="7"/>
    <s v="2025"/>
    <s v="Amazon Logistics"/>
    <x v="3"/>
    <x v="0"/>
    <x v="1"/>
    <s v="India"/>
    <n v="31"/>
    <n v="12000"/>
    <n v="372000"/>
    <n v="4000"/>
    <n v="368000"/>
    <n v="248000"/>
    <n v="248988.06"/>
    <n v="123011.94"/>
    <n v="367011.94"/>
    <n v="1166"/>
    <n v="988.06"/>
    <x v="4"/>
    <n v="8000"/>
    <s v="Nagpur Central Hub"/>
    <x v="1"/>
  </r>
  <r>
    <n v="103830"/>
    <x v="3819"/>
    <x v="7"/>
    <s v="2025"/>
    <s v="DHL"/>
    <x v="5"/>
    <x v="2"/>
    <x v="0"/>
    <s v="India"/>
    <n v="59"/>
    <n v="4500"/>
    <n v="265500"/>
    <n v="2000"/>
    <n v="263500"/>
    <n v="147500"/>
    <n v="148146.54"/>
    <n v="117353.45999999999"/>
    <n v="262853.46000000002"/>
    <n v="1127"/>
    <n v="646.54"/>
    <x v="6"/>
    <n v="2500"/>
    <s v="Bengaluru Regional Hub"/>
    <x v="0"/>
  </r>
  <r>
    <n v="103831"/>
    <x v="3820"/>
    <x v="9"/>
    <s v="2025"/>
    <s v="Ecom Express"/>
    <x v="4"/>
    <x v="1"/>
    <x v="0"/>
    <s v="India"/>
    <n v="21"/>
    <n v="5500"/>
    <n v="115500"/>
    <n v="2000"/>
    <n v="113500"/>
    <n v="73500"/>
    <n v="73944.850000000006"/>
    <n v="41555.149999999994"/>
    <n v="113055.15"/>
    <n v="732"/>
    <n v="444.85"/>
    <x v="5"/>
    <n v="3500"/>
    <s v="Bengaluru Regional Hub"/>
    <x v="0"/>
  </r>
  <r>
    <n v="103832"/>
    <x v="3821"/>
    <x v="6"/>
    <s v="2025"/>
    <s v="Ecom Express"/>
    <x v="2"/>
    <x v="1"/>
    <x v="0"/>
    <s v="India"/>
    <n v="92"/>
    <n v="450"/>
    <n v="41400"/>
    <n v="250"/>
    <n v="41150"/>
    <n v="18400"/>
    <n v="19283.62"/>
    <n v="22116.38"/>
    <n v="40266.379999999997"/>
    <n v="937"/>
    <n v="883.62"/>
    <x v="3"/>
    <n v="200"/>
    <s v="Bengaluru Regional Hub"/>
    <x v="0"/>
  </r>
  <r>
    <n v="103833"/>
    <x v="3822"/>
    <x v="7"/>
    <s v="2025"/>
    <s v="Ekart"/>
    <x v="3"/>
    <x v="2"/>
    <x v="3"/>
    <s v="India"/>
    <n v="41"/>
    <n v="8500"/>
    <n v="348500"/>
    <n v="3000"/>
    <n v="345500"/>
    <n v="225500"/>
    <n v="226306.8"/>
    <n v="122193.20000000001"/>
    <n v="344693.2"/>
    <n v="1046"/>
    <n v="806.8"/>
    <x v="8"/>
    <n v="5500"/>
    <s v="Delhi NCR Mega Hub"/>
    <x v="3"/>
  </r>
  <r>
    <n v="103834"/>
    <x v="3823"/>
    <x v="9"/>
    <s v="2025"/>
    <s v="Amazon Logistics"/>
    <x v="1"/>
    <x v="2"/>
    <x v="3"/>
    <s v="India"/>
    <n v="63"/>
    <n v="45000"/>
    <n v="2835000"/>
    <n v="13000"/>
    <n v="2822000"/>
    <n v="2016000"/>
    <n v="2016153.52"/>
    <n v="818846.48"/>
    <n v="2821846.48"/>
    <n v="1006"/>
    <n v="153.52000000000001"/>
    <x v="2"/>
    <n v="32000"/>
    <s v="Delhi NCR Mega Hub"/>
    <x v="3"/>
  </r>
  <r>
    <n v="103835"/>
    <x v="3824"/>
    <x v="11"/>
    <s v="2025"/>
    <s v="Amazon Logistics"/>
    <x v="7"/>
    <x v="0"/>
    <x v="2"/>
    <s v="India"/>
    <n v="3"/>
    <n v="600"/>
    <n v="1800"/>
    <n v="250"/>
    <n v="1550"/>
    <n v="1050"/>
    <n v="2034.92"/>
    <n v="-234.92000000000007"/>
    <n v="565.08000000000004"/>
    <n v="419"/>
    <n v="984.92"/>
    <x v="14"/>
    <n v="350"/>
    <s v="Mumbai Mega Hub"/>
    <x v="2"/>
  </r>
  <r>
    <n v="103836"/>
    <x v="3825"/>
    <x v="11"/>
    <s v="2025"/>
    <s v="Ekart"/>
    <x v="1"/>
    <x v="0"/>
    <x v="2"/>
    <s v="India"/>
    <n v="3"/>
    <n v="25000"/>
    <n v="75000"/>
    <n v="7000"/>
    <n v="68000"/>
    <n v="54000"/>
    <n v="55047.75"/>
    <n v="19952.25"/>
    <n v="66952.25"/>
    <n v="961"/>
    <n v="1047.75"/>
    <x v="17"/>
    <n v="18000"/>
    <s v="Mumbai Mega Hub"/>
    <x v="2"/>
  </r>
  <r>
    <n v="103837"/>
    <x v="3826"/>
    <x v="5"/>
    <s v="2025"/>
    <s v="Amazon Logistics"/>
    <x v="1"/>
    <x v="1"/>
    <x v="1"/>
    <s v="India"/>
    <n v="26"/>
    <n v="25000"/>
    <n v="650000"/>
    <n v="7000"/>
    <n v="643000"/>
    <n v="468000"/>
    <n v="468149.88"/>
    <n v="181850.12"/>
    <n v="642850.12"/>
    <n v="354"/>
    <n v="149.88"/>
    <x v="17"/>
    <n v="18000"/>
    <s v="Nagpur Central Hub"/>
    <x v="1"/>
  </r>
  <r>
    <n v="103838"/>
    <x v="3827"/>
    <x v="2"/>
    <s v="2025"/>
    <s v="Ecom Express"/>
    <x v="0"/>
    <x v="0"/>
    <x v="2"/>
    <s v="India"/>
    <n v="99"/>
    <n v="6500"/>
    <n v="643500"/>
    <n v="2300"/>
    <n v="641200"/>
    <n v="415800"/>
    <n v="416087.28"/>
    <n v="227412.71999999997"/>
    <n v="640912.72"/>
    <n v="321"/>
    <n v="287.27999999999997"/>
    <x v="1"/>
    <n v="4200"/>
    <s v="Mumbai Mega Hub"/>
    <x v="2"/>
  </r>
  <r>
    <n v="103839"/>
    <x v="3828"/>
    <x v="8"/>
    <s v="2025"/>
    <s v="FedEx"/>
    <x v="0"/>
    <x v="1"/>
    <x v="1"/>
    <s v="India"/>
    <n v="16"/>
    <n v="3200"/>
    <n v="51200"/>
    <n v="1200"/>
    <n v="50000"/>
    <n v="32000"/>
    <n v="33028.699999999997"/>
    <n v="18171.300000000003"/>
    <n v="48971.3"/>
    <n v="1006"/>
    <n v="1028.7"/>
    <x v="0"/>
    <n v="2000"/>
    <s v="Nagpur Central Hub"/>
    <x v="1"/>
  </r>
  <r>
    <n v="103840"/>
    <x v="3829"/>
    <x v="6"/>
    <s v="2025"/>
    <s v="FedEx"/>
    <x v="0"/>
    <x v="0"/>
    <x v="3"/>
    <s v="India"/>
    <n v="95"/>
    <n v="6500"/>
    <n v="617500"/>
    <n v="2300"/>
    <n v="615200"/>
    <n v="399000"/>
    <n v="399563.22"/>
    <n v="217936.78000000003"/>
    <n v="614636.78"/>
    <n v="618"/>
    <n v="563.22"/>
    <x v="1"/>
    <n v="4200"/>
    <s v="Delhi NCR Mega Hub"/>
    <x v="3"/>
  </r>
  <r>
    <n v="103841"/>
    <x v="3830"/>
    <x v="5"/>
    <s v="2025"/>
    <s v="Xpressbees"/>
    <x v="2"/>
    <x v="0"/>
    <x v="2"/>
    <s v="India"/>
    <n v="88"/>
    <n v="2500"/>
    <n v="220000"/>
    <n v="1000"/>
    <n v="219000"/>
    <n v="132000"/>
    <n v="134006.54999999999"/>
    <n v="85993.450000000012"/>
    <n v="216993.45"/>
    <n v="1158"/>
    <n v="2006.55"/>
    <x v="12"/>
    <n v="1500"/>
    <s v="Mumbai Mega Hub"/>
    <x v="2"/>
  </r>
  <r>
    <n v="103842"/>
    <x v="3831"/>
    <x v="5"/>
    <s v="2025"/>
    <s v="Amazon Logistics"/>
    <x v="0"/>
    <x v="0"/>
    <x v="2"/>
    <s v="India"/>
    <n v="50"/>
    <n v="3200"/>
    <n v="160000"/>
    <n v="1200"/>
    <n v="158800"/>
    <n v="100000"/>
    <n v="100995.77"/>
    <n v="59004.229999999996"/>
    <n v="157804.23000000001"/>
    <n v="1119"/>
    <n v="995.77"/>
    <x v="0"/>
    <n v="2000"/>
    <s v="Mumbai Mega Hub"/>
    <x v="2"/>
  </r>
  <r>
    <n v="103843"/>
    <x v="3832"/>
    <x v="4"/>
    <s v="2025"/>
    <s v="Shadowfax"/>
    <x v="5"/>
    <x v="0"/>
    <x v="3"/>
    <s v="India"/>
    <n v="54"/>
    <n v="1800"/>
    <n v="97200"/>
    <n v="900"/>
    <n v="96300"/>
    <n v="48600"/>
    <n v="49229.46"/>
    <n v="47970.54"/>
    <n v="95670.54"/>
    <n v="633"/>
    <n v="629.46"/>
    <x v="9"/>
    <n v="900"/>
    <s v="Delhi NCR Mega Hub"/>
    <x v="3"/>
  </r>
  <r>
    <n v="103844"/>
    <x v="3833"/>
    <x v="11"/>
    <s v="2025"/>
    <s v="DHL"/>
    <x v="3"/>
    <x v="0"/>
    <x v="3"/>
    <s v="India"/>
    <n v="44"/>
    <n v="12000"/>
    <n v="528000"/>
    <n v="4000"/>
    <n v="524000"/>
    <n v="352000"/>
    <n v="352969.3"/>
    <n v="175030.7"/>
    <n v="523030.7"/>
    <n v="1103"/>
    <n v="969.3"/>
    <x v="4"/>
    <n v="8000"/>
    <s v="Delhi NCR Mega Hub"/>
    <x v="3"/>
  </r>
  <r>
    <n v="103845"/>
    <x v="3834"/>
    <x v="6"/>
    <s v="2025"/>
    <s v="DHL"/>
    <x v="4"/>
    <x v="0"/>
    <x v="3"/>
    <s v="India"/>
    <n v="2"/>
    <n v="5500"/>
    <n v="11000"/>
    <n v="2000"/>
    <n v="9000"/>
    <n v="7000"/>
    <n v="7807.55"/>
    <n v="3192.45"/>
    <n v="8192.4500000000007"/>
    <n v="342"/>
    <n v="807.55"/>
    <x v="5"/>
    <n v="3500"/>
    <s v="Delhi NCR Mega Hub"/>
    <x v="3"/>
  </r>
  <r>
    <n v="103846"/>
    <x v="3835"/>
    <x v="7"/>
    <s v="2025"/>
    <s v="Ekart"/>
    <x v="2"/>
    <x v="0"/>
    <x v="2"/>
    <s v="India"/>
    <n v="73"/>
    <n v="2500"/>
    <n v="182500"/>
    <n v="1000"/>
    <n v="181500"/>
    <n v="109500"/>
    <n v="110204.1"/>
    <n v="72295.899999999994"/>
    <n v="180795.9"/>
    <n v="765"/>
    <n v="704.1"/>
    <x v="12"/>
    <n v="1500"/>
    <s v="Mumbai Mega Hub"/>
    <x v="2"/>
  </r>
  <r>
    <n v="103847"/>
    <x v="3836"/>
    <x v="0"/>
    <s v="2025"/>
    <s v="Amazon Logistics"/>
    <x v="2"/>
    <x v="0"/>
    <x v="3"/>
    <s v="India"/>
    <n v="34"/>
    <n v="2500"/>
    <n v="85000"/>
    <n v="1000"/>
    <n v="84000"/>
    <n v="51000"/>
    <n v="52782.71"/>
    <n v="32217.29"/>
    <n v="82217.289999999994"/>
    <n v="817"/>
    <n v="1782.71"/>
    <x v="12"/>
    <n v="1500"/>
    <s v="Delhi NCR Mega Hub"/>
    <x v="3"/>
  </r>
  <r>
    <n v="103848"/>
    <x v="3837"/>
    <x v="8"/>
    <s v="2025"/>
    <s v="Xpressbees"/>
    <x v="5"/>
    <x v="1"/>
    <x v="3"/>
    <s v="India"/>
    <n v="95"/>
    <n v="2800"/>
    <n v="266000"/>
    <n v="1300"/>
    <n v="264700"/>
    <n v="142500"/>
    <n v="143075.1"/>
    <n v="122924.9"/>
    <n v="264124.90000000002"/>
    <n v="672"/>
    <n v="575.1"/>
    <x v="18"/>
    <n v="1500"/>
    <s v="Delhi NCR Mega Hub"/>
    <x v="3"/>
  </r>
  <r>
    <n v="103849"/>
    <x v="3838"/>
    <x v="9"/>
    <s v="2025"/>
    <s v="Shadowfax"/>
    <x v="0"/>
    <x v="1"/>
    <x v="3"/>
    <s v="India"/>
    <n v="95"/>
    <n v="3200"/>
    <n v="304000"/>
    <n v="1200"/>
    <n v="302800"/>
    <n v="190000"/>
    <n v="190262.06"/>
    <n v="113737.94"/>
    <n v="302537.94"/>
    <n v="836"/>
    <n v="262.06"/>
    <x v="0"/>
    <n v="2000"/>
    <s v="Delhi NCR Mega Hub"/>
    <x v="3"/>
  </r>
  <r>
    <n v="103850"/>
    <x v="3839"/>
    <x v="8"/>
    <s v="2025"/>
    <s v="Blue Dart"/>
    <x v="3"/>
    <x v="0"/>
    <x v="3"/>
    <s v="India"/>
    <n v="96"/>
    <n v="12000"/>
    <n v="1152000"/>
    <n v="4000"/>
    <n v="1148000"/>
    <n v="768000"/>
    <n v="769048.35"/>
    <n v="382951.65"/>
    <n v="1146951.6499999999"/>
    <n v="439"/>
    <n v="1048.3499999999999"/>
    <x v="4"/>
    <n v="8000"/>
    <s v="Delhi NCR Mega Hub"/>
    <x v="3"/>
  </r>
  <r>
    <n v="103851"/>
    <x v="3840"/>
    <x v="2"/>
    <s v="2025"/>
    <s v="FedEx"/>
    <x v="3"/>
    <x v="0"/>
    <x v="2"/>
    <s v="India"/>
    <n v="3"/>
    <n v="12000"/>
    <n v="36000"/>
    <n v="4000"/>
    <n v="32000"/>
    <n v="24000"/>
    <n v="26563.09"/>
    <n v="9436.91"/>
    <n v="29436.91"/>
    <n v="1122"/>
    <n v="2563.09"/>
    <x v="4"/>
    <n v="8000"/>
    <s v="Mumbai Mega Hub"/>
    <x v="2"/>
  </r>
  <r>
    <n v="103852"/>
    <x v="3841"/>
    <x v="7"/>
    <s v="2025"/>
    <s v="Ekart"/>
    <x v="5"/>
    <x v="1"/>
    <x v="3"/>
    <s v="India"/>
    <n v="59"/>
    <n v="4500"/>
    <n v="265500"/>
    <n v="2000"/>
    <n v="263500"/>
    <n v="147500"/>
    <n v="147690.32"/>
    <n v="117809.68"/>
    <n v="263309.68"/>
    <n v="399"/>
    <n v="190.32"/>
    <x v="6"/>
    <n v="2500"/>
    <s v="Delhi NCR Mega Hub"/>
    <x v="3"/>
  </r>
  <r>
    <n v="103853"/>
    <x v="3842"/>
    <x v="7"/>
    <s v="2025"/>
    <s v="FedEx"/>
    <x v="2"/>
    <x v="1"/>
    <x v="0"/>
    <s v="India"/>
    <n v="78"/>
    <n v="450"/>
    <n v="35100"/>
    <n v="250"/>
    <n v="34850"/>
    <n v="15600"/>
    <n v="16679.64"/>
    <n v="18420.36"/>
    <n v="33770.36"/>
    <n v="918"/>
    <n v="1079.6400000000001"/>
    <x v="3"/>
    <n v="200"/>
    <s v="Bengaluru Regional Hub"/>
    <x v="0"/>
  </r>
  <r>
    <n v="103854"/>
    <x v="3843"/>
    <x v="11"/>
    <s v="2025"/>
    <s v="Amazon Logistics"/>
    <x v="6"/>
    <x v="1"/>
    <x v="1"/>
    <s v="India"/>
    <n v="49"/>
    <n v="15000"/>
    <n v="735000"/>
    <n v="5500"/>
    <n v="729500"/>
    <n v="465500"/>
    <n v="465887.41"/>
    <n v="269112.59000000003"/>
    <n v="729112.59"/>
    <n v="1062"/>
    <n v="387.41"/>
    <x v="11"/>
    <n v="9500"/>
    <s v="Nagpur Central Hub"/>
    <x v="1"/>
  </r>
  <r>
    <n v="103855"/>
    <x v="3844"/>
    <x v="7"/>
    <s v="2025"/>
    <s v="Ecom Express"/>
    <x v="7"/>
    <x v="1"/>
    <x v="1"/>
    <s v="India"/>
    <n v="14"/>
    <n v="850"/>
    <n v="11900"/>
    <n v="300"/>
    <n v="11600"/>
    <n v="7700"/>
    <n v="8409.58"/>
    <n v="3490.42"/>
    <n v="10890.42"/>
    <n v="788"/>
    <n v="709.58"/>
    <x v="13"/>
    <n v="550"/>
    <s v="Nagpur Central Hub"/>
    <x v="1"/>
  </r>
  <r>
    <n v="103856"/>
    <x v="3845"/>
    <x v="11"/>
    <s v="2025"/>
    <s v="Ecom Express"/>
    <x v="5"/>
    <x v="0"/>
    <x v="2"/>
    <s v="India"/>
    <n v="1"/>
    <n v="4500"/>
    <n v="4500"/>
    <n v="2000"/>
    <n v="2500"/>
    <n v="2500"/>
    <n v="3425.52"/>
    <n v="1074.48"/>
    <n v="1574.48"/>
    <n v="1066"/>
    <n v="925.52"/>
    <x v="6"/>
    <n v="2500"/>
    <s v="Mumbai Mega Hub"/>
    <x v="2"/>
  </r>
  <r>
    <n v="103857"/>
    <x v="3846"/>
    <x v="6"/>
    <s v="2025"/>
    <s v="Ecom Express"/>
    <x v="6"/>
    <x v="1"/>
    <x v="1"/>
    <s v="India"/>
    <n v="33"/>
    <n v="15000"/>
    <n v="495000"/>
    <n v="5500"/>
    <n v="489500"/>
    <n v="313500"/>
    <n v="314185.94"/>
    <n v="180814.06"/>
    <n v="488814.06"/>
    <n v="1122"/>
    <n v="685.94"/>
    <x v="11"/>
    <n v="9500"/>
    <s v="Nagpur Central Hub"/>
    <x v="1"/>
  </r>
  <r>
    <n v="103858"/>
    <x v="3847"/>
    <x v="0"/>
    <s v="2025"/>
    <s v="Amazon Logistics"/>
    <x v="2"/>
    <x v="0"/>
    <x v="3"/>
    <s v="India"/>
    <n v="5"/>
    <n v="450"/>
    <n v="2250"/>
    <n v="250"/>
    <n v="2000"/>
    <n v="1000"/>
    <n v="1739.58"/>
    <n v="510.42000000000007"/>
    <n v="1260.42"/>
    <n v="781"/>
    <n v="739.58"/>
    <x v="3"/>
    <n v="200"/>
    <s v="Delhi NCR Mega Hub"/>
    <x v="3"/>
  </r>
  <r>
    <n v="103859"/>
    <x v="3848"/>
    <x v="4"/>
    <s v="2025"/>
    <s v="Xpressbees"/>
    <x v="3"/>
    <x v="1"/>
    <x v="2"/>
    <s v="India"/>
    <n v="61"/>
    <n v="12000"/>
    <n v="732000"/>
    <n v="4000"/>
    <n v="728000"/>
    <n v="488000"/>
    <n v="489210.24"/>
    <n v="242789.76000000001"/>
    <n v="726789.76"/>
    <n v="740"/>
    <n v="1210.24"/>
    <x v="4"/>
    <n v="8000"/>
    <s v="Mumbai Mega Hub"/>
    <x v="2"/>
  </r>
  <r>
    <n v="103860"/>
    <x v="3849"/>
    <x v="9"/>
    <s v="2025"/>
    <s v="Ecom Express"/>
    <x v="3"/>
    <x v="2"/>
    <x v="3"/>
    <s v="India"/>
    <n v="16"/>
    <n v="12000"/>
    <n v="192000"/>
    <n v="4000"/>
    <n v="188000"/>
    <n v="128000"/>
    <n v="129418.81"/>
    <n v="62581.19"/>
    <n v="186581.19"/>
    <n v="970"/>
    <n v="1418.81"/>
    <x v="4"/>
    <n v="8000"/>
    <s v="Delhi NCR Mega Hub"/>
    <x v="3"/>
  </r>
  <r>
    <n v="103861"/>
    <x v="3850"/>
    <x v="0"/>
    <s v="2025"/>
    <s v="Shadowfax"/>
    <x v="2"/>
    <x v="0"/>
    <x v="3"/>
    <s v="India"/>
    <n v="75"/>
    <n v="2500"/>
    <n v="187500"/>
    <n v="1000"/>
    <n v="186500"/>
    <n v="112500"/>
    <n v="113088.86"/>
    <n v="74411.14"/>
    <n v="185911.14"/>
    <n v="861"/>
    <n v="588.86"/>
    <x v="12"/>
    <n v="1500"/>
    <s v="Delhi NCR Mega Hub"/>
    <x v="3"/>
  </r>
  <r>
    <n v="103862"/>
    <x v="3851"/>
    <x v="7"/>
    <s v="2025"/>
    <s v="DHL"/>
    <x v="2"/>
    <x v="2"/>
    <x v="3"/>
    <s v="India"/>
    <n v="34"/>
    <n v="2500"/>
    <n v="85000"/>
    <n v="1000"/>
    <n v="84000"/>
    <n v="51000"/>
    <n v="51946.5"/>
    <n v="33053.5"/>
    <n v="83053.5"/>
    <n v="594"/>
    <n v="946.5"/>
    <x v="12"/>
    <n v="1500"/>
    <s v="Delhi NCR Mega Hub"/>
    <x v="3"/>
  </r>
  <r>
    <n v="103863"/>
    <x v="3852"/>
    <x v="4"/>
    <s v="2025"/>
    <s v="DHL"/>
    <x v="4"/>
    <x v="0"/>
    <x v="0"/>
    <s v="India"/>
    <n v="70"/>
    <n v="5500"/>
    <n v="385000"/>
    <n v="2000"/>
    <n v="383000"/>
    <n v="245000"/>
    <n v="245961.2"/>
    <n v="139038.79999999999"/>
    <n v="382038.8"/>
    <n v="433"/>
    <n v="961.2"/>
    <x v="5"/>
    <n v="3500"/>
    <s v="Bengaluru Regional Hub"/>
    <x v="0"/>
  </r>
  <r>
    <n v="103864"/>
    <x v="3853"/>
    <x v="3"/>
    <s v="2025"/>
    <s v="Shadowfax"/>
    <x v="7"/>
    <x v="0"/>
    <x v="3"/>
    <s v="India"/>
    <n v="6"/>
    <n v="600"/>
    <n v="3600"/>
    <n v="250"/>
    <n v="3350"/>
    <n v="2100"/>
    <n v="2556.54"/>
    <n v="1043.46"/>
    <n v="2893.46"/>
    <n v="1172"/>
    <n v="456.54"/>
    <x v="14"/>
    <n v="350"/>
    <s v="Delhi NCR Mega Hub"/>
    <x v="3"/>
  </r>
  <r>
    <n v="103865"/>
    <x v="3854"/>
    <x v="6"/>
    <s v="2025"/>
    <s v="Ecom Express"/>
    <x v="6"/>
    <x v="1"/>
    <x v="4"/>
    <s v="India"/>
    <n v="40"/>
    <n v="4500"/>
    <n v="180000"/>
    <n v="1700"/>
    <n v="178300"/>
    <n v="112000"/>
    <n v="112368.55"/>
    <n v="67631.45"/>
    <n v="177931.45"/>
    <n v="512"/>
    <n v="368.55"/>
    <x v="7"/>
    <n v="2800"/>
    <s v="Kolkata Regional Hub"/>
    <x v="4"/>
  </r>
  <r>
    <n v="103866"/>
    <x v="3855"/>
    <x v="7"/>
    <s v="2025"/>
    <s v="Blue Dart"/>
    <x v="7"/>
    <x v="1"/>
    <x v="3"/>
    <s v="India"/>
    <n v="55"/>
    <n v="850"/>
    <n v="46750"/>
    <n v="300"/>
    <n v="46450"/>
    <n v="30250"/>
    <n v="30710.49"/>
    <n v="16039.509999999998"/>
    <n v="45989.51"/>
    <n v="1180"/>
    <n v="460.49"/>
    <x v="13"/>
    <n v="550"/>
    <s v="Delhi NCR Mega Hub"/>
    <x v="3"/>
  </r>
  <r>
    <n v="103867"/>
    <x v="3856"/>
    <x v="5"/>
    <s v="2025"/>
    <s v="Delhivery"/>
    <x v="1"/>
    <x v="0"/>
    <x v="2"/>
    <s v="India"/>
    <n v="67"/>
    <n v="45000"/>
    <n v="3015000"/>
    <n v="13000"/>
    <n v="3002000"/>
    <n v="2144000"/>
    <n v="2144667.44"/>
    <n v="870332.56"/>
    <n v="3001332.56"/>
    <n v="977"/>
    <n v="667.44"/>
    <x v="2"/>
    <n v="32000"/>
    <s v="Mumbai Mega Hub"/>
    <x v="2"/>
  </r>
  <r>
    <n v="103868"/>
    <x v="3857"/>
    <x v="3"/>
    <s v="2025"/>
    <s v="Delhivery"/>
    <x v="7"/>
    <x v="0"/>
    <x v="2"/>
    <s v="India"/>
    <n v="39"/>
    <n v="1200"/>
    <n v="46800"/>
    <n v="400"/>
    <n v="46400"/>
    <n v="31200"/>
    <n v="31898.36"/>
    <n v="14901.64"/>
    <n v="45701.64"/>
    <n v="1040"/>
    <n v="698.36"/>
    <x v="15"/>
    <n v="800"/>
    <s v="Mumbai Mega Hub"/>
    <x v="2"/>
  </r>
  <r>
    <n v="103869"/>
    <x v="3858"/>
    <x v="0"/>
    <s v="2025"/>
    <s v="Delhivery"/>
    <x v="7"/>
    <x v="0"/>
    <x v="1"/>
    <s v="India"/>
    <n v="6"/>
    <n v="1200"/>
    <n v="7200"/>
    <n v="400"/>
    <n v="6800"/>
    <n v="4800"/>
    <n v="5066.29"/>
    <n v="2133.71"/>
    <n v="6533.71"/>
    <n v="549"/>
    <n v="266.29000000000002"/>
    <x v="15"/>
    <n v="800"/>
    <s v="Nagpur Central Hub"/>
    <x v="1"/>
  </r>
  <r>
    <n v="103870"/>
    <x v="3859"/>
    <x v="0"/>
    <s v="2025"/>
    <s v="Xpressbees"/>
    <x v="7"/>
    <x v="0"/>
    <x v="4"/>
    <s v="India"/>
    <n v="9"/>
    <n v="850"/>
    <n v="7650"/>
    <n v="300"/>
    <n v="7350"/>
    <n v="4950"/>
    <n v="5850.38"/>
    <n v="1799.62"/>
    <n v="6449.62"/>
    <n v="862"/>
    <n v="900.38"/>
    <x v="13"/>
    <n v="550"/>
    <s v="Kolkata Regional Hub"/>
    <x v="4"/>
  </r>
  <r>
    <n v="103871"/>
    <x v="3860"/>
    <x v="6"/>
    <s v="2025"/>
    <s v="DHL"/>
    <x v="5"/>
    <x v="0"/>
    <x v="0"/>
    <s v="India"/>
    <n v="71"/>
    <n v="4500"/>
    <n v="319500"/>
    <n v="2000"/>
    <n v="317500"/>
    <n v="177500"/>
    <n v="177941.45"/>
    <n v="141558.54999999999"/>
    <n v="317058.55"/>
    <n v="523"/>
    <n v="441.45"/>
    <x v="6"/>
    <n v="2500"/>
    <s v="Bengaluru Regional Hub"/>
    <x v="0"/>
  </r>
  <r>
    <n v="103872"/>
    <x v="3861"/>
    <x v="8"/>
    <s v="2025"/>
    <s v="Delhivery"/>
    <x v="5"/>
    <x v="1"/>
    <x v="0"/>
    <s v="India"/>
    <n v="48"/>
    <n v="1800"/>
    <n v="86400"/>
    <n v="900"/>
    <n v="85500"/>
    <n v="43200"/>
    <n v="44129.22"/>
    <n v="42270.78"/>
    <n v="84570.78"/>
    <n v="397"/>
    <n v="929.22"/>
    <x v="9"/>
    <n v="900"/>
    <s v="Bengaluru Regional Hub"/>
    <x v="0"/>
  </r>
  <r>
    <n v="103873"/>
    <x v="3862"/>
    <x v="0"/>
    <s v="2025"/>
    <s v="DHL"/>
    <x v="7"/>
    <x v="1"/>
    <x v="0"/>
    <s v="India"/>
    <n v="84"/>
    <n v="600"/>
    <n v="50400"/>
    <n v="250"/>
    <n v="50150"/>
    <n v="29400"/>
    <n v="29786.37"/>
    <n v="20613.63"/>
    <n v="49763.63"/>
    <n v="470"/>
    <n v="386.37"/>
    <x v="14"/>
    <n v="350"/>
    <s v="Bengaluru Regional Hub"/>
    <x v="0"/>
  </r>
  <r>
    <n v="103874"/>
    <x v="3863"/>
    <x v="8"/>
    <s v="2025"/>
    <s v="DHL"/>
    <x v="6"/>
    <x v="1"/>
    <x v="0"/>
    <s v="India"/>
    <n v="17"/>
    <n v="4500"/>
    <n v="76500"/>
    <n v="1700"/>
    <n v="74800"/>
    <n v="47600"/>
    <n v="47856.58"/>
    <n v="28643.42"/>
    <n v="74543.42"/>
    <n v="509"/>
    <n v="256.58"/>
    <x v="7"/>
    <n v="2800"/>
    <s v="Bengaluru Regional Hub"/>
    <x v="0"/>
  </r>
  <r>
    <n v="103875"/>
    <x v="3864"/>
    <x v="6"/>
    <s v="2025"/>
    <s v="Delhivery"/>
    <x v="6"/>
    <x v="0"/>
    <x v="4"/>
    <s v="India"/>
    <n v="95"/>
    <n v="15000"/>
    <n v="1425000"/>
    <n v="5500"/>
    <n v="1419500"/>
    <n v="902500"/>
    <n v="903002.78"/>
    <n v="521997.22"/>
    <n v="1418997.22"/>
    <n v="690"/>
    <n v="502.78"/>
    <x v="11"/>
    <n v="9500"/>
    <s v="Kolkata Regional Hub"/>
    <x v="4"/>
  </r>
  <r>
    <n v="103876"/>
    <x v="3865"/>
    <x v="10"/>
    <s v="2025"/>
    <s v="Ekart"/>
    <x v="5"/>
    <x v="1"/>
    <x v="1"/>
    <s v="India"/>
    <n v="79"/>
    <n v="4500"/>
    <n v="355500"/>
    <n v="2000"/>
    <n v="353500"/>
    <n v="197500"/>
    <n v="198478.42"/>
    <n v="157021.57999999999"/>
    <n v="352521.58"/>
    <n v="1172"/>
    <n v="978.42"/>
    <x v="6"/>
    <n v="2500"/>
    <s v="Nagpur Central Hub"/>
    <x v="1"/>
  </r>
  <r>
    <n v="103877"/>
    <x v="3866"/>
    <x v="5"/>
    <s v="2025"/>
    <s v="DHL"/>
    <x v="7"/>
    <x v="0"/>
    <x v="2"/>
    <s v="India"/>
    <n v="60"/>
    <n v="600"/>
    <n v="36000"/>
    <n v="250"/>
    <n v="35750"/>
    <n v="21000"/>
    <n v="21501.11"/>
    <n v="14498.89"/>
    <n v="35248.89"/>
    <n v="451"/>
    <n v="501.11"/>
    <x v="14"/>
    <n v="350"/>
    <s v="Mumbai Mega Hub"/>
    <x v="2"/>
  </r>
  <r>
    <n v="103878"/>
    <x v="3867"/>
    <x v="10"/>
    <s v="2025"/>
    <s v="DHL"/>
    <x v="4"/>
    <x v="1"/>
    <x v="4"/>
    <s v="India"/>
    <n v="26"/>
    <n v="5500"/>
    <n v="143000"/>
    <n v="2000"/>
    <n v="141000"/>
    <n v="91000"/>
    <n v="91663.46"/>
    <n v="51336.539999999994"/>
    <n v="140336.54"/>
    <n v="1076"/>
    <n v="663.46"/>
    <x v="5"/>
    <n v="3500"/>
    <s v="Kolkata Regional Hub"/>
    <x v="4"/>
  </r>
  <r>
    <n v="103879"/>
    <x v="3868"/>
    <x v="7"/>
    <s v="2025"/>
    <s v="Blue Dart"/>
    <x v="7"/>
    <x v="0"/>
    <x v="0"/>
    <s v="India"/>
    <n v="90"/>
    <n v="1200"/>
    <n v="108000"/>
    <n v="400"/>
    <n v="107600"/>
    <n v="72000"/>
    <n v="72521.08"/>
    <n v="35478.92"/>
    <n v="107078.92"/>
    <n v="577"/>
    <n v="521.08000000000004"/>
    <x v="15"/>
    <n v="800"/>
    <s v="Bengaluru Regional Hub"/>
    <x v="0"/>
  </r>
  <r>
    <n v="103880"/>
    <x v="3869"/>
    <x v="5"/>
    <s v="2025"/>
    <s v="FedEx"/>
    <x v="1"/>
    <x v="1"/>
    <x v="4"/>
    <s v="India"/>
    <n v="41"/>
    <n v="25000"/>
    <n v="1025000"/>
    <n v="7000"/>
    <n v="1018000"/>
    <n v="738000"/>
    <n v="738876.66"/>
    <n v="286123.33999999997"/>
    <n v="1017123.34"/>
    <n v="1058"/>
    <n v="876.66"/>
    <x v="17"/>
    <n v="18000"/>
    <s v="Kolkata Regional Hub"/>
    <x v="4"/>
  </r>
  <r>
    <n v="103881"/>
    <x v="3870"/>
    <x v="11"/>
    <s v="2025"/>
    <s v="Xpressbees"/>
    <x v="4"/>
    <x v="2"/>
    <x v="4"/>
    <s v="India"/>
    <n v="39"/>
    <n v="5500"/>
    <n v="214500"/>
    <n v="2000"/>
    <n v="212500"/>
    <n v="136500"/>
    <n v="136847.01"/>
    <n v="77652.989999999991"/>
    <n v="212152.99"/>
    <n v="1091"/>
    <n v="347.01"/>
    <x v="5"/>
    <n v="3500"/>
    <s v="Kolkata Regional Hub"/>
    <x v="4"/>
  </r>
  <r>
    <n v="103882"/>
    <x v="3871"/>
    <x v="3"/>
    <s v="2025"/>
    <s v="Blue Dart"/>
    <x v="5"/>
    <x v="2"/>
    <x v="1"/>
    <s v="India"/>
    <n v="69"/>
    <n v="1800"/>
    <n v="124200"/>
    <n v="900"/>
    <n v="123300"/>
    <n v="62100"/>
    <n v="63225.29"/>
    <n v="60974.71"/>
    <n v="122174.71"/>
    <n v="877"/>
    <n v="1125.29"/>
    <x v="9"/>
    <n v="900"/>
    <s v="Nagpur Central Hub"/>
    <x v="1"/>
  </r>
  <r>
    <n v="103883"/>
    <x v="3872"/>
    <x v="4"/>
    <s v="2025"/>
    <s v="DHL"/>
    <x v="1"/>
    <x v="1"/>
    <x v="3"/>
    <s v="India"/>
    <n v="95"/>
    <n v="3500"/>
    <n v="332500"/>
    <n v="1300"/>
    <n v="331200"/>
    <n v="209000"/>
    <n v="209944.24"/>
    <n v="122555.76000000001"/>
    <n v="330255.76"/>
    <n v="482"/>
    <n v="944.24"/>
    <x v="16"/>
    <n v="2200"/>
    <s v="Delhi NCR Mega Hub"/>
    <x v="3"/>
  </r>
  <r>
    <n v="103884"/>
    <x v="3873"/>
    <x v="1"/>
    <s v="2025"/>
    <s v="Delhivery"/>
    <x v="0"/>
    <x v="1"/>
    <x v="4"/>
    <s v="India"/>
    <n v="10"/>
    <n v="3200"/>
    <n v="32000"/>
    <n v="1200"/>
    <n v="30800"/>
    <n v="20000"/>
    <n v="20440.84"/>
    <n v="11559.16"/>
    <n v="30359.16"/>
    <n v="335"/>
    <n v="440.84"/>
    <x v="0"/>
    <n v="2000"/>
    <s v="Kolkata Regional Hub"/>
    <x v="4"/>
  </r>
  <r>
    <n v="103885"/>
    <x v="3874"/>
    <x v="5"/>
    <s v="2025"/>
    <s v="Blue Dart"/>
    <x v="4"/>
    <x v="0"/>
    <x v="1"/>
    <s v="India"/>
    <n v="36"/>
    <n v="1500"/>
    <n v="54000"/>
    <n v="700"/>
    <n v="53300"/>
    <n v="28800"/>
    <n v="29766.6"/>
    <n v="24233.4"/>
    <n v="52333.4"/>
    <n v="927"/>
    <n v="966.6"/>
    <x v="10"/>
    <n v="800"/>
    <s v="Nagpur Central Hub"/>
    <x v="1"/>
  </r>
  <r>
    <n v="103886"/>
    <x v="3875"/>
    <x v="5"/>
    <s v="2025"/>
    <s v="Blue Dart"/>
    <x v="2"/>
    <x v="0"/>
    <x v="0"/>
    <s v="India"/>
    <n v="76"/>
    <n v="450"/>
    <n v="34200"/>
    <n v="250"/>
    <n v="33950"/>
    <n v="15200"/>
    <n v="15413.49"/>
    <n v="18786.510000000002"/>
    <n v="33736.51"/>
    <n v="849"/>
    <n v="213.49"/>
    <x v="3"/>
    <n v="200"/>
    <s v="Bengaluru Regional Hub"/>
    <x v="0"/>
  </r>
  <r>
    <n v="103887"/>
    <x v="3876"/>
    <x v="10"/>
    <s v="2025"/>
    <s v="Shadowfax"/>
    <x v="6"/>
    <x v="0"/>
    <x v="0"/>
    <s v="India"/>
    <n v="95"/>
    <n v="15000"/>
    <n v="1425000"/>
    <n v="5500"/>
    <n v="1419500"/>
    <n v="902500"/>
    <n v="903294.28"/>
    <n v="521705.72"/>
    <n v="1418705.72"/>
    <n v="328"/>
    <n v="794.28"/>
    <x v="11"/>
    <n v="9500"/>
    <s v="Bengaluru Regional Hub"/>
    <x v="0"/>
  </r>
  <r>
    <n v="103888"/>
    <x v="3877"/>
    <x v="1"/>
    <s v="2025"/>
    <s v="Xpressbees"/>
    <x v="7"/>
    <x v="0"/>
    <x v="0"/>
    <s v="India"/>
    <n v="30"/>
    <n v="850"/>
    <n v="25500"/>
    <n v="300"/>
    <n v="25200"/>
    <n v="16500"/>
    <n v="16821.7"/>
    <n v="8678.2999999999993"/>
    <n v="24878.3"/>
    <n v="630"/>
    <n v="321.7"/>
    <x v="13"/>
    <n v="550"/>
    <s v="Bengaluru Regional Hub"/>
    <x v="0"/>
  </r>
  <r>
    <n v="103889"/>
    <x v="3878"/>
    <x v="2"/>
    <s v="2025"/>
    <s v="Shadowfax"/>
    <x v="4"/>
    <x v="1"/>
    <x v="2"/>
    <s v="India"/>
    <n v="57"/>
    <n v="1500"/>
    <n v="85500"/>
    <n v="700"/>
    <n v="84800"/>
    <n v="45600"/>
    <n v="45955.56"/>
    <n v="39544.44"/>
    <n v="84444.44"/>
    <n v="1067"/>
    <n v="355.56"/>
    <x v="10"/>
    <n v="800"/>
    <s v="Mumbai Mega Hub"/>
    <x v="2"/>
  </r>
  <r>
    <n v="103890"/>
    <x v="3879"/>
    <x v="9"/>
    <s v="2025"/>
    <s v="DHL"/>
    <x v="4"/>
    <x v="1"/>
    <x v="4"/>
    <s v="India"/>
    <n v="8"/>
    <n v="5500"/>
    <n v="44000"/>
    <n v="2000"/>
    <n v="42000"/>
    <n v="28000"/>
    <n v="29581.34"/>
    <n v="14418.66"/>
    <n v="40418.660000000003"/>
    <n v="867"/>
    <n v="1581.34"/>
    <x v="5"/>
    <n v="3500"/>
    <s v="Kolkata Regional Hub"/>
    <x v="4"/>
  </r>
  <r>
    <n v="103891"/>
    <x v="3880"/>
    <x v="1"/>
    <s v="2025"/>
    <s v="Xpressbees"/>
    <x v="2"/>
    <x v="0"/>
    <x v="0"/>
    <s v="India"/>
    <n v="54"/>
    <n v="2500"/>
    <n v="135000"/>
    <n v="1000"/>
    <n v="134000"/>
    <n v="81000"/>
    <n v="82154.34"/>
    <n v="52845.66"/>
    <n v="132845.66"/>
    <n v="1075"/>
    <n v="1154.3399999999999"/>
    <x v="12"/>
    <n v="1500"/>
    <s v="Bengaluru Regional Hub"/>
    <x v="0"/>
  </r>
  <r>
    <n v="103892"/>
    <x v="3881"/>
    <x v="3"/>
    <s v="2025"/>
    <s v="Ekart"/>
    <x v="2"/>
    <x v="1"/>
    <x v="3"/>
    <s v="India"/>
    <n v="6"/>
    <n v="2500"/>
    <n v="15000"/>
    <n v="1000"/>
    <n v="14000"/>
    <n v="9000"/>
    <n v="9588.16"/>
    <n v="5411.84"/>
    <n v="13411.84"/>
    <n v="323"/>
    <n v="588.16"/>
    <x v="12"/>
    <n v="1500"/>
    <s v="Delhi NCR Mega Hub"/>
    <x v="3"/>
  </r>
  <r>
    <n v="103893"/>
    <x v="3882"/>
    <x v="1"/>
    <s v="2025"/>
    <s v="Blue Dart"/>
    <x v="7"/>
    <x v="0"/>
    <x v="0"/>
    <s v="India"/>
    <n v="30"/>
    <n v="1200"/>
    <n v="36000"/>
    <n v="400"/>
    <n v="35600"/>
    <n v="24000"/>
    <n v="24688.799999999999"/>
    <n v="11311.2"/>
    <n v="34911.199999999997"/>
    <n v="309"/>
    <n v="688.8"/>
    <x v="15"/>
    <n v="800"/>
    <s v="Bengaluru Regional Hub"/>
    <x v="0"/>
  </r>
  <r>
    <n v="103894"/>
    <x v="3883"/>
    <x v="8"/>
    <s v="2025"/>
    <s v="Amazon Logistics"/>
    <x v="2"/>
    <x v="1"/>
    <x v="0"/>
    <s v="India"/>
    <n v="79"/>
    <n v="450"/>
    <n v="35550"/>
    <n v="250"/>
    <n v="35300"/>
    <n v="15800"/>
    <n v="16379.43"/>
    <n v="19170.57"/>
    <n v="34720.57"/>
    <n v="818"/>
    <n v="579.42999999999995"/>
    <x v="3"/>
    <n v="200"/>
    <s v="Bengaluru Regional Hub"/>
    <x v="0"/>
  </r>
  <r>
    <n v="103895"/>
    <x v="3884"/>
    <x v="11"/>
    <s v="2025"/>
    <s v="FedEx"/>
    <x v="2"/>
    <x v="0"/>
    <x v="0"/>
    <s v="India"/>
    <n v="19"/>
    <n v="2500"/>
    <n v="47500"/>
    <n v="1000"/>
    <n v="46500"/>
    <n v="28500"/>
    <n v="31016.59"/>
    <n v="16483.41"/>
    <n v="43983.41"/>
    <n v="1133"/>
    <n v="2516.59"/>
    <x v="12"/>
    <n v="1500"/>
    <s v="Bengaluru Regional Hub"/>
    <x v="0"/>
  </r>
  <r>
    <n v="103896"/>
    <x v="3885"/>
    <x v="9"/>
    <s v="2025"/>
    <s v="FedEx"/>
    <x v="6"/>
    <x v="2"/>
    <x v="4"/>
    <s v="India"/>
    <n v="62"/>
    <n v="4500"/>
    <n v="279000"/>
    <n v="1700"/>
    <n v="277300"/>
    <n v="173600"/>
    <n v="174382.16"/>
    <n v="104617.84"/>
    <n v="276517.84000000003"/>
    <n v="741"/>
    <n v="782.16"/>
    <x v="7"/>
    <n v="2800"/>
    <s v="Kolkata Regional Hub"/>
    <x v="4"/>
  </r>
  <r>
    <n v="103897"/>
    <x v="3886"/>
    <x v="11"/>
    <s v="2025"/>
    <s v="Shadowfax"/>
    <x v="6"/>
    <x v="0"/>
    <x v="4"/>
    <s v="India"/>
    <n v="79"/>
    <n v="15000"/>
    <n v="1185000"/>
    <n v="5500"/>
    <n v="1179500"/>
    <n v="750500"/>
    <n v="751435.46"/>
    <n v="433564.54000000004"/>
    <n v="1178564.54"/>
    <n v="1054"/>
    <n v="935.46"/>
    <x v="11"/>
    <n v="9500"/>
    <s v="Kolkata Regional Hub"/>
    <x v="4"/>
  </r>
  <r>
    <n v="103898"/>
    <x v="3887"/>
    <x v="0"/>
    <s v="2025"/>
    <s v="Blue Dart"/>
    <x v="6"/>
    <x v="1"/>
    <x v="3"/>
    <s v="India"/>
    <n v="22"/>
    <n v="15000"/>
    <n v="330000"/>
    <n v="5500"/>
    <n v="324500"/>
    <n v="209000"/>
    <n v="209806.68"/>
    <n v="120193.32"/>
    <n v="323693.32"/>
    <n v="601"/>
    <n v="806.68"/>
    <x v="11"/>
    <n v="9500"/>
    <s v="Delhi NCR Mega Hub"/>
    <x v="3"/>
  </r>
  <r>
    <n v="103899"/>
    <x v="3888"/>
    <x v="7"/>
    <s v="2025"/>
    <s v="Ekart"/>
    <x v="6"/>
    <x v="1"/>
    <x v="1"/>
    <s v="India"/>
    <n v="99"/>
    <n v="4500"/>
    <n v="445500"/>
    <n v="1700"/>
    <n v="443800"/>
    <n v="277200"/>
    <n v="278169.93"/>
    <n v="167330.07"/>
    <n v="442830.07"/>
    <n v="873"/>
    <n v="969.93"/>
    <x v="7"/>
    <n v="2800"/>
    <s v="Nagpur Central Hub"/>
    <x v="1"/>
  </r>
  <r>
    <n v="103900"/>
    <x v="3889"/>
    <x v="4"/>
    <s v="2025"/>
    <s v="Amazon Logistics"/>
    <x v="0"/>
    <x v="1"/>
    <x v="3"/>
    <s v="India"/>
    <n v="1"/>
    <n v="6500"/>
    <n v="6500"/>
    <n v="2300"/>
    <n v="4200"/>
    <n v="4200"/>
    <n v="4652.9799999999996"/>
    <n v="1847.0200000000004"/>
    <n v="3747.02"/>
    <n v="976"/>
    <n v="452.98"/>
    <x v="1"/>
    <n v="4200"/>
    <s v="Delhi NCR Mega Hub"/>
    <x v="3"/>
  </r>
  <r>
    <n v="103901"/>
    <x v="3890"/>
    <x v="11"/>
    <s v="2025"/>
    <s v="FedEx"/>
    <x v="6"/>
    <x v="0"/>
    <x v="1"/>
    <s v="India"/>
    <n v="78"/>
    <n v="4500"/>
    <n v="351000"/>
    <n v="1700"/>
    <n v="349300"/>
    <n v="218400"/>
    <n v="218821.02"/>
    <n v="132178.98000000001"/>
    <n v="348878.98"/>
    <n v="942"/>
    <n v="421.02"/>
    <x v="7"/>
    <n v="2800"/>
    <s v="Nagpur Central Hub"/>
    <x v="1"/>
  </r>
  <r>
    <n v="103902"/>
    <x v="3891"/>
    <x v="11"/>
    <s v="2025"/>
    <s v="Amazon Logistics"/>
    <x v="0"/>
    <x v="1"/>
    <x v="3"/>
    <s v="India"/>
    <n v="57"/>
    <n v="3200"/>
    <n v="182400"/>
    <n v="1200"/>
    <n v="181200"/>
    <n v="114000"/>
    <n v="115730.74"/>
    <n v="66669.259999999995"/>
    <n v="179469.26"/>
    <n v="316"/>
    <n v="1730.74"/>
    <x v="0"/>
    <n v="2000"/>
    <s v="Delhi NCR Mega Hub"/>
    <x v="3"/>
  </r>
  <r>
    <n v="103903"/>
    <x v="3892"/>
    <x v="9"/>
    <s v="2025"/>
    <s v="Shadowfax"/>
    <x v="0"/>
    <x v="2"/>
    <x v="1"/>
    <s v="India"/>
    <n v="45"/>
    <n v="6500"/>
    <n v="292500"/>
    <n v="2300"/>
    <n v="290200"/>
    <n v="189000"/>
    <n v="189811.5"/>
    <n v="102688.5"/>
    <n v="289388.5"/>
    <n v="1197"/>
    <n v="811.5"/>
    <x v="1"/>
    <n v="4200"/>
    <s v="Nagpur Central Hub"/>
    <x v="1"/>
  </r>
  <r>
    <n v="103904"/>
    <x v="3893"/>
    <x v="9"/>
    <s v="2025"/>
    <s v="Ekart"/>
    <x v="6"/>
    <x v="1"/>
    <x v="0"/>
    <s v="India"/>
    <n v="16"/>
    <n v="4500"/>
    <n v="72000"/>
    <n v="1700"/>
    <n v="70300"/>
    <n v="44800"/>
    <n v="45551.56"/>
    <n v="26448.440000000002"/>
    <n v="69548.44"/>
    <n v="324"/>
    <n v="751.56"/>
    <x v="7"/>
    <n v="2800"/>
    <s v="Bengaluru Regional Hub"/>
    <x v="0"/>
  </r>
  <r>
    <n v="103905"/>
    <x v="3894"/>
    <x v="7"/>
    <s v="2025"/>
    <s v="Amazon Logistics"/>
    <x v="7"/>
    <x v="1"/>
    <x v="1"/>
    <s v="India"/>
    <n v="32"/>
    <n v="1200"/>
    <n v="38400"/>
    <n v="400"/>
    <n v="38000"/>
    <n v="25600"/>
    <n v="26514.19"/>
    <n v="11885.810000000001"/>
    <n v="37085.81"/>
    <n v="718"/>
    <n v="914.19"/>
    <x v="15"/>
    <n v="800"/>
    <s v="Nagpur Central Hub"/>
    <x v="1"/>
  </r>
  <r>
    <n v="103906"/>
    <x v="3895"/>
    <x v="10"/>
    <s v="2025"/>
    <s v="Delhivery"/>
    <x v="6"/>
    <x v="1"/>
    <x v="4"/>
    <s v="India"/>
    <n v="17"/>
    <n v="15000"/>
    <n v="255000"/>
    <n v="5500"/>
    <n v="249500"/>
    <n v="161500"/>
    <n v="162371.54"/>
    <n v="92628.459999999992"/>
    <n v="248628.46"/>
    <n v="321"/>
    <n v="871.54"/>
    <x v="11"/>
    <n v="9500"/>
    <s v="Kolkata Regional Hub"/>
    <x v="4"/>
  </r>
  <r>
    <n v="103907"/>
    <x v="3896"/>
    <x v="7"/>
    <s v="2025"/>
    <s v="Shadowfax"/>
    <x v="5"/>
    <x v="0"/>
    <x v="0"/>
    <s v="India"/>
    <n v="50"/>
    <n v="4500"/>
    <n v="225000"/>
    <n v="2000"/>
    <n v="223000"/>
    <n v="125000"/>
    <n v="126000.24"/>
    <n v="98999.76"/>
    <n v="221999.76"/>
    <n v="1132"/>
    <n v="1000.24"/>
    <x v="6"/>
    <n v="2500"/>
    <s v="Bengaluru Regional Hub"/>
    <x v="0"/>
  </r>
  <r>
    <n v="103908"/>
    <x v="3897"/>
    <x v="5"/>
    <s v="2025"/>
    <s v="Shadowfax"/>
    <x v="0"/>
    <x v="1"/>
    <x v="1"/>
    <s v="India"/>
    <n v="97"/>
    <n v="3200"/>
    <n v="310400"/>
    <n v="1200"/>
    <n v="309200"/>
    <n v="194000"/>
    <n v="195073.97"/>
    <n v="115326.03"/>
    <n v="308126.03000000003"/>
    <n v="532"/>
    <n v="1073.97"/>
    <x v="0"/>
    <n v="2000"/>
    <s v="Nagpur Central Hub"/>
    <x v="1"/>
  </r>
  <r>
    <n v="103909"/>
    <x v="3898"/>
    <x v="3"/>
    <s v="2025"/>
    <s v="Delhivery"/>
    <x v="7"/>
    <x v="1"/>
    <x v="1"/>
    <s v="India"/>
    <n v="57"/>
    <n v="1200"/>
    <n v="68400"/>
    <n v="400"/>
    <n v="68000"/>
    <n v="45600"/>
    <n v="46668.42"/>
    <n v="21731.58"/>
    <n v="66931.58"/>
    <n v="699"/>
    <n v="1068.42"/>
    <x v="15"/>
    <n v="800"/>
    <s v="Nagpur Central Hub"/>
    <x v="1"/>
  </r>
  <r>
    <n v="103910"/>
    <x v="3899"/>
    <x v="8"/>
    <s v="2025"/>
    <s v="Ecom Express"/>
    <x v="0"/>
    <x v="0"/>
    <x v="0"/>
    <s v="India"/>
    <n v="39"/>
    <n v="6500"/>
    <n v="253500"/>
    <n v="2300"/>
    <n v="251200"/>
    <n v="163800"/>
    <n v="166918.99"/>
    <n v="86581.010000000009"/>
    <n v="248081.01"/>
    <n v="577"/>
    <n v="3118.99"/>
    <x v="1"/>
    <n v="4200"/>
    <s v="Bengaluru Regional Hub"/>
    <x v="0"/>
  </r>
  <r>
    <n v="103911"/>
    <x v="3900"/>
    <x v="1"/>
    <s v="2025"/>
    <s v="Blue Dart"/>
    <x v="1"/>
    <x v="2"/>
    <x v="4"/>
    <s v="India"/>
    <n v="66"/>
    <n v="3500"/>
    <n v="231000"/>
    <n v="1300"/>
    <n v="229700"/>
    <n v="145200"/>
    <n v="145760.82"/>
    <n v="85239.18"/>
    <n v="229139.18"/>
    <n v="633"/>
    <n v="560.82000000000005"/>
    <x v="16"/>
    <n v="2200"/>
    <s v="Kolkata Regional Hub"/>
    <x v="4"/>
  </r>
  <r>
    <n v="103912"/>
    <x v="3901"/>
    <x v="2"/>
    <s v="2025"/>
    <s v="Amazon Logistics"/>
    <x v="3"/>
    <x v="1"/>
    <x v="0"/>
    <s v="India"/>
    <n v="69"/>
    <n v="8500"/>
    <n v="586500"/>
    <n v="3000"/>
    <n v="583500"/>
    <n v="379500"/>
    <n v="380709.49"/>
    <n v="205790.51"/>
    <n v="582290.51"/>
    <n v="1058"/>
    <n v="1209.49"/>
    <x v="8"/>
    <n v="5500"/>
    <s v="Bengaluru Regional Hub"/>
    <x v="0"/>
  </r>
  <r>
    <n v="103913"/>
    <x v="3902"/>
    <x v="11"/>
    <s v="2025"/>
    <s v="FedEx"/>
    <x v="5"/>
    <x v="0"/>
    <x v="4"/>
    <s v="India"/>
    <n v="89"/>
    <n v="2800"/>
    <n v="249200"/>
    <n v="1300"/>
    <n v="247900"/>
    <n v="133500"/>
    <n v="134095.6"/>
    <n v="115104.4"/>
    <n v="247304.4"/>
    <n v="949"/>
    <n v="595.6"/>
    <x v="18"/>
    <n v="1500"/>
    <s v="Kolkata Regional Hub"/>
    <x v="4"/>
  </r>
  <r>
    <n v="103914"/>
    <x v="3903"/>
    <x v="9"/>
    <s v="2025"/>
    <s v="Blue Dart"/>
    <x v="7"/>
    <x v="0"/>
    <x v="0"/>
    <s v="India"/>
    <n v="48"/>
    <n v="1200"/>
    <n v="57600"/>
    <n v="400"/>
    <n v="57200"/>
    <n v="38400"/>
    <n v="40290.07"/>
    <n v="17309.93"/>
    <n v="55309.93"/>
    <n v="533"/>
    <n v="1890.07"/>
    <x v="15"/>
    <n v="800"/>
    <s v="Bengaluru Regional Hub"/>
    <x v="0"/>
  </r>
  <r>
    <n v="103915"/>
    <x v="3904"/>
    <x v="7"/>
    <s v="2025"/>
    <s v="Shadowfax"/>
    <x v="1"/>
    <x v="1"/>
    <x v="4"/>
    <s v="India"/>
    <n v="48"/>
    <n v="45000"/>
    <n v="2160000"/>
    <n v="13000"/>
    <n v="2147000"/>
    <n v="1536000"/>
    <n v="1536985.71"/>
    <n v="623014.29"/>
    <n v="2146014.29"/>
    <n v="462"/>
    <n v="985.71"/>
    <x v="2"/>
    <n v="32000"/>
    <s v="Kolkata Regional Hub"/>
    <x v="4"/>
  </r>
  <r>
    <n v="103916"/>
    <x v="3905"/>
    <x v="5"/>
    <s v="2025"/>
    <s v="DHL"/>
    <x v="7"/>
    <x v="0"/>
    <x v="1"/>
    <s v="India"/>
    <n v="37"/>
    <n v="600"/>
    <n v="22200"/>
    <n v="250"/>
    <n v="21950"/>
    <n v="12950"/>
    <n v="13589.88"/>
    <n v="8610.1200000000008"/>
    <n v="21310.12"/>
    <n v="366"/>
    <n v="639.88"/>
    <x v="14"/>
    <n v="350"/>
    <s v="Nagpur Central Hub"/>
    <x v="1"/>
  </r>
  <r>
    <n v="103917"/>
    <x v="3906"/>
    <x v="7"/>
    <s v="2025"/>
    <s v="DHL"/>
    <x v="5"/>
    <x v="1"/>
    <x v="2"/>
    <s v="India"/>
    <n v="73"/>
    <n v="2800"/>
    <n v="204400"/>
    <n v="1300"/>
    <n v="203100"/>
    <n v="109500"/>
    <n v="110117.8"/>
    <n v="94282.2"/>
    <n v="202482.2"/>
    <n v="1138"/>
    <n v="617.79999999999995"/>
    <x v="18"/>
    <n v="1500"/>
    <s v="Mumbai Mega Hub"/>
    <x v="2"/>
  </r>
  <r>
    <n v="103918"/>
    <x v="3907"/>
    <x v="3"/>
    <s v="2025"/>
    <s v="Delhivery"/>
    <x v="4"/>
    <x v="2"/>
    <x v="2"/>
    <s v="India"/>
    <n v="85"/>
    <n v="1500"/>
    <n v="127500"/>
    <n v="700"/>
    <n v="126800"/>
    <n v="68000"/>
    <n v="69225.919999999998"/>
    <n v="58274.080000000002"/>
    <n v="125574.08"/>
    <n v="616"/>
    <n v="1225.92"/>
    <x v="10"/>
    <n v="800"/>
    <s v="Mumbai Mega Hub"/>
    <x v="2"/>
  </r>
  <r>
    <n v="103919"/>
    <x v="3908"/>
    <x v="6"/>
    <s v="2025"/>
    <s v="Ekart"/>
    <x v="7"/>
    <x v="1"/>
    <x v="0"/>
    <s v="India"/>
    <n v="67"/>
    <n v="850"/>
    <n v="56950"/>
    <n v="300"/>
    <n v="56650"/>
    <n v="36850"/>
    <n v="37376.620000000003"/>
    <n v="19573.379999999997"/>
    <n v="56123.38"/>
    <n v="693"/>
    <n v="526.62"/>
    <x v="13"/>
    <n v="550"/>
    <s v="Bengaluru Regional Hub"/>
    <x v="0"/>
  </r>
  <r>
    <n v="103920"/>
    <x v="3909"/>
    <x v="10"/>
    <s v="2025"/>
    <s v="Blue Dart"/>
    <x v="0"/>
    <x v="1"/>
    <x v="3"/>
    <s v="India"/>
    <n v="45"/>
    <n v="6500"/>
    <n v="292500"/>
    <n v="2300"/>
    <n v="290200"/>
    <n v="189000"/>
    <n v="191627.25"/>
    <n v="100872.75"/>
    <n v="287572.75"/>
    <n v="813"/>
    <n v="2627.25"/>
    <x v="1"/>
    <n v="4200"/>
    <s v="Delhi NCR Mega Hub"/>
    <x v="3"/>
  </r>
  <r>
    <n v="103921"/>
    <x v="3910"/>
    <x v="11"/>
    <s v="2025"/>
    <s v="Shadowfax"/>
    <x v="1"/>
    <x v="1"/>
    <x v="4"/>
    <s v="India"/>
    <n v="97"/>
    <n v="45000"/>
    <n v="4365000"/>
    <n v="13000"/>
    <n v="4352000"/>
    <n v="3104000"/>
    <n v="3104680.32"/>
    <n v="1260319.6800000002"/>
    <n v="4351319.68"/>
    <n v="310"/>
    <n v="680.32"/>
    <x v="2"/>
    <n v="32000"/>
    <s v="Kolkata Regional Hub"/>
    <x v="4"/>
  </r>
  <r>
    <n v="103922"/>
    <x v="3911"/>
    <x v="10"/>
    <s v="2025"/>
    <s v="Ecom Express"/>
    <x v="7"/>
    <x v="1"/>
    <x v="3"/>
    <s v="India"/>
    <n v="38"/>
    <n v="1200"/>
    <n v="45600"/>
    <n v="400"/>
    <n v="45200"/>
    <n v="30400"/>
    <n v="30870.26"/>
    <n v="14729.740000000002"/>
    <n v="44729.74"/>
    <n v="835"/>
    <n v="470.26"/>
    <x v="15"/>
    <n v="800"/>
    <s v="Delhi NCR Mega Hub"/>
    <x v="3"/>
  </r>
  <r>
    <n v="103923"/>
    <x v="3912"/>
    <x v="3"/>
    <s v="2025"/>
    <s v="Delhivery"/>
    <x v="2"/>
    <x v="1"/>
    <x v="3"/>
    <s v="India"/>
    <n v="25"/>
    <n v="450"/>
    <n v="11250"/>
    <n v="250"/>
    <n v="11000"/>
    <n v="5000"/>
    <n v="5246.49"/>
    <n v="6003.51"/>
    <n v="10753.51"/>
    <n v="501"/>
    <n v="246.49"/>
    <x v="3"/>
    <n v="200"/>
    <s v="Delhi NCR Mega Hub"/>
    <x v="3"/>
  </r>
  <r>
    <n v="103924"/>
    <x v="3913"/>
    <x v="3"/>
    <s v="2025"/>
    <s v="Xpressbees"/>
    <x v="0"/>
    <x v="0"/>
    <x v="1"/>
    <s v="India"/>
    <n v="61"/>
    <n v="3200"/>
    <n v="195200"/>
    <n v="1200"/>
    <n v="194000"/>
    <n v="122000"/>
    <n v="122738.38"/>
    <n v="72461.62"/>
    <n v="193261.62"/>
    <n v="475"/>
    <n v="738.38"/>
    <x v="0"/>
    <n v="2000"/>
    <s v="Nagpur Central Hub"/>
    <x v="1"/>
  </r>
  <r>
    <n v="103925"/>
    <x v="3914"/>
    <x v="4"/>
    <s v="2025"/>
    <s v="Delhivery"/>
    <x v="1"/>
    <x v="1"/>
    <x v="0"/>
    <s v="India"/>
    <n v="75"/>
    <n v="45000"/>
    <n v="3375000"/>
    <n v="13000"/>
    <n v="3362000"/>
    <n v="2400000"/>
    <n v="2400411.58"/>
    <n v="974588.41999999993"/>
    <n v="3361588.42"/>
    <n v="926"/>
    <n v="411.58"/>
    <x v="2"/>
    <n v="32000"/>
    <s v="Bengaluru Regional Hub"/>
    <x v="0"/>
  </r>
  <r>
    <n v="103926"/>
    <x v="3915"/>
    <x v="3"/>
    <s v="2025"/>
    <s v="Amazon Logistics"/>
    <x v="6"/>
    <x v="1"/>
    <x v="2"/>
    <s v="India"/>
    <n v="93"/>
    <n v="4500"/>
    <n v="418500"/>
    <n v="1700"/>
    <n v="416800"/>
    <n v="260400"/>
    <n v="261127.09"/>
    <n v="157372.91"/>
    <n v="416072.91"/>
    <n v="864"/>
    <n v="727.09"/>
    <x v="7"/>
    <n v="2800"/>
    <s v="Mumbai Mega Hub"/>
    <x v="2"/>
  </r>
  <r>
    <n v="103927"/>
    <x v="3916"/>
    <x v="4"/>
    <s v="2025"/>
    <s v="Ekart"/>
    <x v="3"/>
    <x v="0"/>
    <x v="1"/>
    <s v="India"/>
    <n v="49"/>
    <n v="12000"/>
    <n v="588000"/>
    <n v="4000"/>
    <n v="584000"/>
    <n v="392000"/>
    <n v="392751.9"/>
    <n v="195248.09999999998"/>
    <n v="583248.1"/>
    <n v="473"/>
    <n v="751.9"/>
    <x v="4"/>
    <n v="8000"/>
    <s v="Nagpur Central Hub"/>
    <x v="1"/>
  </r>
  <r>
    <n v="103928"/>
    <x v="3917"/>
    <x v="10"/>
    <s v="2025"/>
    <s v="Shadowfax"/>
    <x v="2"/>
    <x v="1"/>
    <x v="0"/>
    <s v="India"/>
    <n v="6"/>
    <n v="450"/>
    <n v="2700"/>
    <n v="250"/>
    <n v="2450"/>
    <n v="1200"/>
    <n v="1415.56"/>
    <n v="1284.44"/>
    <n v="2234.44"/>
    <n v="978"/>
    <n v="215.56"/>
    <x v="3"/>
    <n v="200"/>
    <s v="Bengaluru Regional Hub"/>
    <x v="0"/>
  </r>
  <r>
    <n v="103929"/>
    <x v="3918"/>
    <x v="7"/>
    <s v="2025"/>
    <s v="Ekart"/>
    <x v="7"/>
    <x v="1"/>
    <x v="2"/>
    <s v="India"/>
    <n v="38"/>
    <n v="600"/>
    <n v="22800"/>
    <n v="250"/>
    <n v="22550"/>
    <n v="13300"/>
    <n v="13956.01"/>
    <n v="8843.99"/>
    <n v="21893.99"/>
    <n v="1133"/>
    <n v="656.01"/>
    <x v="14"/>
    <n v="350"/>
    <s v="Mumbai Mega Hub"/>
    <x v="2"/>
  </r>
  <r>
    <n v="103930"/>
    <x v="3919"/>
    <x v="7"/>
    <s v="2025"/>
    <s v="FedEx"/>
    <x v="5"/>
    <x v="0"/>
    <x v="4"/>
    <s v="India"/>
    <n v="66"/>
    <n v="4500"/>
    <n v="297000"/>
    <n v="2000"/>
    <n v="295000"/>
    <n v="165000"/>
    <n v="165256.49"/>
    <n v="131743.51"/>
    <n v="294743.51"/>
    <n v="784"/>
    <n v="256.49"/>
    <x v="6"/>
    <n v="2500"/>
    <s v="Kolkata Regional Hub"/>
    <x v="4"/>
  </r>
  <r>
    <n v="103931"/>
    <x v="3920"/>
    <x v="5"/>
    <s v="2025"/>
    <s v="Xpressbees"/>
    <x v="6"/>
    <x v="1"/>
    <x v="0"/>
    <s v="India"/>
    <n v="18"/>
    <n v="4500"/>
    <n v="81000"/>
    <n v="1700"/>
    <n v="79300"/>
    <n v="50400"/>
    <n v="51058.12"/>
    <n v="29941.879999999997"/>
    <n v="78641.88"/>
    <n v="1043"/>
    <n v="658.12"/>
    <x v="7"/>
    <n v="2800"/>
    <s v="Bengaluru Regional Hub"/>
    <x v="0"/>
  </r>
  <r>
    <n v="103932"/>
    <x v="3921"/>
    <x v="5"/>
    <s v="2025"/>
    <s v="FedEx"/>
    <x v="1"/>
    <x v="2"/>
    <x v="2"/>
    <s v="India"/>
    <n v="73"/>
    <n v="3500"/>
    <n v="255500"/>
    <n v="1300"/>
    <n v="254200"/>
    <n v="160600"/>
    <n v="161593.4"/>
    <n v="93906.6"/>
    <n v="253206.6"/>
    <n v="347"/>
    <n v="993.4"/>
    <x v="16"/>
    <n v="2200"/>
    <s v="Mumbai Mega Hub"/>
    <x v="2"/>
  </r>
  <r>
    <n v="103933"/>
    <x v="3922"/>
    <x v="0"/>
    <s v="2025"/>
    <s v="Xpressbees"/>
    <x v="3"/>
    <x v="1"/>
    <x v="2"/>
    <s v="India"/>
    <n v="56"/>
    <n v="8500"/>
    <n v="476000"/>
    <n v="3000"/>
    <n v="473000"/>
    <n v="308000"/>
    <n v="308648.51"/>
    <n v="167351.49"/>
    <n v="472351.49"/>
    <n v="358"/>
    <n v="648.51"/>
    <x v="8"/>
    <n v="5500"/>
    <s v="Mumbai Mega Hub"/>
    <x v="2"/>
  </r>
  <r>
    <n v="103934"/>
    <x v="3923"/>
    <x v="5"/>
    <s v="2025"/>
    <s v="DHL"/>
    <x v="0"/>
    <x v="0"/>
    <x v="0"/>
    <s v="India"/>
    <n v="28"/>
    <n v="3200"/>
    <n v="89600"/>
    <n v="1200"/>
    <n v="88400"/>
    <n v="56000"/>
    <n v="56812.46"/>
    <n v="32787.54"/>
    <n v="87587.54"/>
    <n v="456"/>
    <n v="812.46"/>
    <x v="0"/>
    <n v="2000"/>
    <s v="Bengaluru Regional Hub"/>
    <x v="0"/>
  </r>
  <r>
    <n v="103935"/>
    <x v="3924"/>
    <x v="7"/>
    <s v="2025"/>
    <s v="Shadowfax"/>
    <x v="1"/>
    <x v="0"/>
    <x v="0"/>
    <s v="India"/>
    <n v="48"/>
    <n v="3500"/>
    <n v="168000"/>
    <n v="1300"/>
    <n v="166700"/>
    <n v="105600"/>
    <n v="106827.64"/>
    <n v="61172.36"/>
    <n v="165472.35999999999"/>
    <n v="742"/>
    <n v="1227.6400000000001"/>
    <x v="16"/>
    <n v="2200"/>
    <s v="Bengaluru Regional Hub"/>
    <x v="0"/>
  </r>
  <r>
    <n v="103936"/>
    <x v="3925"/>
    <x v="0"/>
    <s v="2025"/>
    <s v="Delhivery"/>
    <x v="6"/>
    <x v="0"/>
    <x v="1"/>
    <s v="India"/>
    <n v="70"/>
    <n v="15000"/>
    <n v="1050000"/>
    <n v="5500"/>
    <n v="1044500"/>
    <n v="665000"/>
    <n v="666006.9"/>
    <n v="383993.1"/>
    <n v="1043493.1"/>
    <n v="1106"/>
    <n v="1006.9"/>
    <x v="11"/>
    <n v="9500"/>
    <s v="Nagpur Central Hub"/>
    <x v="1"/>
  </r>
  <r>
    <n v="103937"/>
    <x v="3926"/>
    <x v="9"/>
    <s v="2025"/>
    <s v="Ecom Express"/>
    <x v="0"/>
    <x v="0"/>
    <x v="2"/>
    <s v="India"/>
    <n v="5"/>
    <n v="6500"/>
    <n v="32500"/>
    <n v="2300"/>
    <n v="30200"/>
    <n v="21000"/>
    <n v="21785.22"/>
    <n v="10714.779999999999"/>
    <n v="29414.78"/>
    <n v="449"/>
    <n v="785.22"/>
    <x v="1"/>
    <n v="4200"/>
    <s v="Mumbai Mega Hub"/>
    <x v="2"/>
  </r>
  <r>
    <n v="103938"/>
    <x v="3927"/>
    <x v="4"/>
    <s v="2025"/>
    <s v="FedEx"/>
    <x v="0"/>
    <x v="2"/>
    <x v="2"/>
    <s v="India"/>
    <n v="77"/>
    <n v="6500"/>
    <n v="500500"/>
    <n v="2300"/>
    <n v="498200"/>
    <n v="323400"/>
    <n v="324474.14"/>
    <n v="176025.86"/>
    <n v="497125.86"/>
    <n v="565"/>
    <n v="1074.1400000000001"/>
    <x v="1"/>
    <n v="4200"/>
    <s v="Mumbai Mega Hub"/>
    <x v="2"/>
  </r>
  <r>
    <n v="103939"/>
    <x v="3928"/>
    <x v="7"/>
    <s v="2025"/>
    <s v="Blue Dart"/>
    <x v="4"/>
    <x v="0"/>
    <x v="3"/>
    <s v="India"/>
    <n v="58"/>
    <n v="1500"/>
    <n v="87000"/>
    <n v="700"/>
    <n v="86300"/>
    <n v="46400"/>
    <n v="47462.64"/>
    <n v="39537.360000000001"/>
    <n v="85237.36"/>
    <n v="745"/>
    <n v="1062.6400000000001"/>
    <x v="10"/>
    <n v="800"/>
    <s v="Delhi NCR Mega Hub"/>
    <x v="3"/>
  </r>
  <r>
    <n v="103940"/>
    <x v="3929"/>
    <x v="8"/>
    <s v="2025"/>
    <s v="Amazon Logistics"/>
    <x v="7"/>
    <x v="1"/>
    <x v="0"/>
    <s v="India"/>
    <n v="75"/>
    <n v="850"/>
    <n v="63750"/>
    <n v="300"/>
    <n v="63450"/>
    <n v="41250"/>
    <n v="41947.64"/>
    <n v="21802.36"/>
    <n v="62752.36"/>
    <n v="802"/>
    <n v="697.64"/>
    <x v="13"/>
    <n v="550"/>
    <s v="Bengaluru Regional Hub"/>
    <x v="0"/>
  </r>
  <r>
    <n v="103941"/>
    <x v="3930"/>
    <x v="8"/>
    <s v="2025"/>
    <s v="Ecom Express"/>
    <x v="6"/>
    <x v="0"/>
    <x v="2"/>
    <s v="India"/>
    <n v="99"/>
    <n v="15000"/>
    <n v="1485000"/>
    <n v="5500"/>
    <n v="1479500"/>
    <n v="940500"/>
    <n v="941169.99"/>
    <n v="543830.01"/>
    <n v="1478830.01"/>
    <n v="605"/>
    <n v="669.99"/>
    <x v="11"/>
    <n v="9500"/>
    <s v="Mumbai Mega Hub"/>
    <x v="2"/>
  </r>
  <r>
    <n v="103942"/>
    <x v="3931"/>
    <x v="11"/>
    <s v="2025"/>
    <s v="Amazon Logistics"/>
    <x v="2"/>
    <x v="0"/>
    <x v="0"/>
    <s v="India"/>
    <n v="24"/>
    <n v="450"/>
    <n v="10800"/>
    <n v="250"/>
    <n v="10550"/>
    <n v="4800"/>
    <n v="5753.68"/>
    <n v="5046.32"/>
    <n v="9596.32"/>
    <n v="545"/>
    <n v="953.68"/>
    <x v="3"/>
    <n v="200"/>
    <s v="Bengaluru Regional Hub"/>
    <x v="0"/>
  </r>
  <r>
    <n v="103943"/>
    <x v="3932"/>
    <x v="5"/>
    <s v="2025"/>
    <s v="Delhivery"/>
    <x v="0"/>
    <x v="0"/>
    <x v="2"/>
    <s v="India"/>
    <n v="22"/>
    <n v="6500"/>
    <n v="143000"/>
    <n v="2300"/>
    <n v="140700"/>
    <n v="92400"/>
    <n v="92696.4"/>
    <n v="50303.600000000006"/>
    <n v="140403.6"/>
    <n v="1192"/>
    <n v="296.39999999999998"/>
    <x v="1"/>
    <n v="4200"/>
    <s v="Mumbai Mega Hub"/>
    <x v="2"/>
  </r>
  <r>
    <n v="103944"/>
    <x v="3933"/>
    <x v="1"/>
    <s v="2025"/>
    <s v="Ekart"/>
    <x v="0"/>
    <x v="1"/>
    <x v="0"/>
    <s v="India"/>
    <n v="29"/>
    <n v="6500"/>
    <n v="188500"/>
    <n v="2300"/>
    <n v="186200"/>
    <n v="121800"/>
    <n v="122754.58"/>
    <n v="65745.42"/>
    <n v="185245.42"/>
    <n v="1071"/>
    <n v="954.58"/>
    <x v="1"/>
    <n v="4200"/>
    <s v="Bengaluru Regional Hub"/>
    <x v="0"/>
  </r>
  <r>
    <n v="103945"/>
    <x v="3934"/>
    <x v="9"/>
    <s v="2025"/>
    <s v="Blue Dart"/>
    <x v="6"/>
    <x v="0"/>
    <x v="0"/>
    <s v="India"/>
    <n v="6"/>
    <n v="4500"/>
    <n v="27000"/>
    <n v="1700"/>
    <n v="25300"/>
    <n v="16800"/>
    <n v="19048.43"/>
    <n v="7951.57"/>
    <n v="23051.57"/>
    <n v="431"/>
    <n v="2248.4299999999998"/>
    <x v="7"/>
    <n v="2800"/>
    <s v="Bengaluru Regional Hub"/>
    <x v="0"/>
  </r>
  <r>
    <n v="103946"/>
    <x v="3935"/>
    <x v="3"/>
    <s v="2025"/>
    <s v="Xpressbees"/>
    <x v="3"/>
    <x v="1"/>
    <x v="3"/>
    <s v="India"/>
    <n v="76"/>
    <n v="8500"/>
    <n v="646000"/>
    <n v="3000"/>
    <n v="643000"/>
    <n v="418000"/>
    <n v="418292.3"/>
    <n v="227707.7"/>
    <n v="642707.69999999995"/>
    <n v="369"/>
    <n v="292.3"/>
    <x v="8"/>
    <n v="5500"/>
    <s v="Delhi NCR Mega Hub"/>
    <x v="3"/>
  </r>
  <r>
    <n v="103947"/>
    <x v="3936"/>
    <x v="9"/>
    <s v="2025"/>
    <s v="Delhivery"/>
    <x v="3"/>
    <x v="2"/>
    <x v="3"/>
    <s v="India"/>
    <n v="62"/>
    <n v="12000"/>
    <n v="744000"/>
    <n v="4000"/>
    <n v="740000"/>
    <n v="496000"/>
    <n v="496597.18"/>
    <n v="247402.82"/>
    <n v="739402.82"/>
    <n v="1147"/>
    <n v="597.17999999999995"/>
    <x v="4"/>
    <n v="8000"/>
    <s v="Delhi NCR Mega Hub"/>
    <x v="3"/>
  </r>
  <r>
    <n v="103948"/>
    <x v="3937"/>
    <x v="2"/>
    <s v="2025"/>
    <s v="Delhivery"/>
    <x v="2"/>
    <x v="2"/>
    <x v="2"/>
    <s v="India"/>
    <n v="46"/>
    <n v="450"/>
    <n v="20700"/>
    <n v="250"/>
    <n v="20450"/>
    <n v="9200"/>
    <n v="9951.49"/>
    <n v="10748.51"/>
    <n v="19698.509999999998"/>
    <n v="688"/>
    <n v="751.49"/>
    <x v="3"/>
    <n v="200"/>
    <s v="Mumbai Mega Hub"/>
    <x v="2"/>
  </r>
  <r>
    <n v="103949"/>
    <x v="3938"/>
    <x v="3"/>
    <s v="2025"/>
    <s v="Shadowfax"/>
    <x v="1"/>
    <x v="0"/>
    <x v="2"/>
    <s v="India"/>
    <n v="58"/>
    <n v="25000"/>
    <n v="1450000"/>
    <n v="7000"/>
    <n v="1443000"/>
    <n v="1044000"/>
    <n v="1044453.27"/>
    <n v="405546.73"/>
    <n v="1442546.73"/>
    <n v="711"/>
    <n v="453.27"/>
    <x v="17"/>
    <n v="18000"/>
    <s v="Mumbai Mega Hub"/>
    <x v="2"/>
  </r>
  <r>
    <n v="103950"/>
    <x v="3939"/>
    <x v="1"/>
    <s v="2025"/>
    <s v="Amazon Logistics"/>
    <x v="2"/>
    <x v="2"/>
    <x v="4"/>
    <s v="India"/>
    <n v="58"/>
    <n v="450"/>
    <n v="26100"/>
    <n v="250"/>
    <n v="25850"/>
    <n v="11600"/>
    <n v="12420.8"/>
    <n v="13679.2"/>
    <n v="25029.200000000001"/>
    <n v="1053"/>
    <n v="820.8"/>
    <x v="3"/>
    <n v="200"/>
    <s v="Kolkata Regional Hub"/>
    <x v="4"/>
  </r>
  <r>
    <n v="103951"/>
    <x v="3940"/>
    <x v="2"/>
    <s v="2025"/>
    <s v="Blue Dart"/>
    <x v="1"/>
    <x v="2"/>
    <x v="1"/>
    <s v="India"/>
    <n v="53"/>
    <n v="45000"/>
    <n v="2385000"/>
    <n v="13000"/>
    <n v="2372000"/>
    <n v="1696000"/>
    <n v="1696691.7"/>
    <n v="688308.3"/>
    <n v="2371308.2999999998"/>
    <n v="305"/>
    <n v="691.7"/>
    <x v="2"/>
    <n v="32000"/>
    <s v="Nagpur Central Hub"/>
    <x v="1"/>
  </r>
  <r>
    <n v="103952"/>
    <x v="3941"/>
    <x v="11"/>
    <s v="2025"/>
    <s v="Xpressbees"/>
    <x v="7"/>
    <x v="0"/>
    <x v="0"/>
    <s v="India"/>
    <n v="79"/>
    <n v="600"/>
    <n v="47400"/>
    <n v="250"/>
    <n v="47150"/>
    <n v="27650"/>
    <n v="28108.46"/>
    <n v="19291.54"/>
    <n v="46691.54"/>
    <n v="1197"/>
    <n v="458.46"/>
    <x v="14"/>
    <n v="350"/>
    <s v="Bengaluru Regional Hub"/>
    <x v="0"/>
  </r>
  <r>
    <n v="103953"/>
    <x v="3942"/>
    <x v="4"/>
    <s v="2025"/>
    <s v="Ecom Express"/>
    <x v="0"/>
    <x v="1"/>
    <x v="0"/>
    <s v="India"/>
    <n v="16"/>
    <n v="6500"/>
    <n v="104000"/>
    <n v="2300"/>
    <n v="101700"/>
    <n v="67200"/>
    <n v="67886.87"/>
    <n v="36113.130000000005"/>
    <n v="101013.13"/>
    <n v="729"/>
    <n v="686.87"/>
    <x v="1"/>
    <n v="4200"/>
    <s v="Bengaluru Regional Hub"/>
    <x v="0"/>
  </r>
  <r>
    <n v="103954"/>
    <x v="3943"/>
    <x v="8"/>
    <s v="2025"/>
    <s v="Shadowfax"/>
    <x v="2"/>
    <x v="2"/>
    <x v="3"/>
    <s v="India"/>
    <n v="37"/>
    <n v="2500"/>
    <n v="92500"/>
    <n v="1000"/>
    <n v="91500"/>
    <n v="55500"/>
    <n v="56483.22"/>
    <n v="36016.78"/>
    <n v="90516.78"/>
    <n v="509"/>
    <n v="983.22"/>
    <x v="12"/>
    <n v="1500"/>
    <s v="Delhi NCR Mega Hub"/>
    <x v="3"/>
  </r>
  <r>
    <n v="103955"/>
    <x v="3944"/>
    <x v="4"/>
    <s v="2025"/>
    <s v="Shadowfax"/>
    <x v="3"/>
    <x v="0"/>
    <x v="1"/>
    <s v="India"/>
    <n v="71"/>
    <n v="12000"/>
    <n v="852000"/>
    <n v="4000"/>
    <n v="848000"/>
    <n v="568000"/>
    <n v="568703.43000000005"/>
    <n v="283296.56999999995"/>
    <n v="847296.57"/>
    <n v="1074"/>
    <n v="703.43"/>
    <x v="4"/>
    <n v="8000"/>
    <s v="Nagpur Central Hub"/>
    <x v="1"/>
  </r>
  <r>
    <n v="103956"/>
    <x v="3945"/>
    <x v="3"/>
    <s v="2025"/>
    <s v="FedEx"/>
    <x v="4"/>
    <x v="2"/>
    <x v="4"/>
    <s v="India"/>
    <n v="95"/>
    <n v="1500"/>
    <n v="142500"/>
    <n v="700"/>
    <n v="141800"/>
    <n v="76000"/>
    <n v="76823.87"/>
    <n v="65676.13"/>
    <n v="140976.13"/>
    <n v="1165"/>
    <n v="823.87"/>
    <x v="10"/>
    <n v="800"/>
    <s v="Kolkata Regional Hub"/>
    <x v="4"/>
  </r>
  <r>
    <n v="103957"/>
    <x v="3946"/>
    <x v="8"/>
    <s v="2025"/>
    <s v="Shadowfax"/>
    <x v="1"/>
    <x v="2"/>
    <x v="1"/>
    <s v="India"/>
    <n v="51"/>
    <n v="25000"/>
    <n v="1275000"/>
    <n v="7000"/>
    <n v="1268000"/>
    <n v="918000"/>
    <n v="918665.88"/>
    <n v="356334.12"/>
    <n v="1267334.1200000001"/>
    <n v="909"/>
    <n v="665.88"/>
    <x v="17"/>
    <n v="18000"/>
    <s v="Nagpur Central Hub"/>
    <x v="1"/>
  </r>
  <r>
    <n v="103958"/>
    <x v="3947"/>
    <x v="6"/>
    <s v="2025"/>
    <s v="Blue Dart"/>
    <x v="2"/>
    <x v="0"/>
    <x v="4"/>
    <s v="India"/>
    <n v="98"/>
    <n v="450"/>
    <n v="44100"/>
    <n v="250"/>
    <n v="43850"/>
    <n v="19600"/>
    <n v="19885.8"/>
    <n v="24214.2"/>
    <n v="43564.2"/>
    <n v="889"/>
    <n v="285.8"/>
    <x v="3"/>
    <n v="200"/>
    <s v="Kolkata Regional Hub"/>
    <x v="4"/>
  </r>
  <r>
    <n v="103959"/>
    <x v="3948"/>
    <x v="1"/>
    <s v="2025"/>
    <s v="Ekart"/>
    <x v="4"/>
    <x v="0"/>
    <x v="1"/>
    <s v="India"/>
    <n v="87"/>
    <n v="1500"/>
    <n v="130500"/>
    <n v="700"/>
    <n v="129800"/>
    <n v="69600"/>
    <n v="70362.509999999995"/>
    <n v="60137.490000000005"/>
    <n v="129037.49"/>
    <n v="386"/>
    <n v="762.51"/>
    <x v="10"/>
    <n v="800"/>
    <s v="Nagpur Central Hub"/>
    <x v="1"/>
  </r>
  <r>
    <n v="103960"/>
    <x v="3949"/>
    <x v="3"/>
    <s v="2025"/>
    <s v="Delhivery"/>
    <x v="5"/>
    <x v="0"/>
    <x v="0"/>
    <s v="India"/>
    <n v="38"/>
    <n v="2800"/>
    <n v="106400"/>
    <n v="1300"/>
    <n v="105100"/>
    <n v="57000"/>
    <n v="57351.81"/>
    <n v="49048.19"/>
    <n v="104748.19"/>
    <n v="1159"/>
    <n v="351.81"/>
    <x v="18"/>
    <n v="1500"/>
    <s v="Bengaluru Regional Hub"/>
    <x v="0"/>
  </r>
  <r>
    <n v="103961"/>
    <x v="3950"/>
    <x v="10"/>
    <s v="2025"/>
    <s v="Delhivery"/>
    <x v="3"/>
    <x v="1"/>
    <x v="0"/>
    <s v="India"/>
    <n v="95"/>
    <n v="8500"/>
    <n v="807500"/>
    <n v="3000"/>
    <n v="804500"/>
    <n v="522500"/>
    <n v="522923.19"/>
    <n v="284576.81"/>
    <n v="804076.81"/>
    <n v="553"/>
    <n v="423.19"/>
    <x v="8"/>
    <n v="5500"/>
    <s v="Bengaluru Regional Hub"/>
    <x v="0"/>
  </r>
  <r>
    <n v="103962"/>
    <x v="3951"/>
    <x v="5"/>
    <s v="2025"/>
    <s v="DHL"/>
    <x v="4"/>
    <x v="1"/>
    <x v="0"/>
    <s v="India"/>
    <n v="14"/>
    <n v="1500"/>
    <n v="21000"/>
    <n v="700"/>
    <n v="20300"/>
    <n v="11200"/>
    <n v="12020.4"/>
    <n v="8979.6"/>
    <n v="19479.599999999999"/>
    <n v="912"/>
    <n v="820.4"/>
    <x v="10"/>
    <n v="800"/>
    <s v="Bengaluru Regional Hub"/>
    <x v="0"/>
  </r>
  <r>
    <n v="103963"/>
    <x v="3952"/>
    <x v="8"/>
    <s v="2025"/>
    <s v="Xpressbees"/>
    <x v="7"/>
    <x v="1"/>
    <x v="0"/>
    <s v="India"/>
    <n v="52"/>
    <n v="1200"/>
    <n v="62400"/>
    <n v="400"/>
    <n v="62000"/>
    <n v="41600"/>
    <n v="42553.55"/>
    <n v="19846.449999999997"/>
    <n v="61046.45"/>
    <n v="823"/>
    <n v="953.55"/>
    <x v="15"/>
    <n v="800"/>
    <s v="Bengaluru Regional Hub"/>
    <x v="0"/>
  </r>
  <r>
    <n v="103964"/>
    <x v="3953"/>
    <x v="1"/>
    <s v="2025"/>
    <s v="Blue Dart"/>
    <x v="6"/>
    <x v="1"/>
    <x v="3"/>
    <s v="India"/>
    <n v="78"/>
    <n v="4500"/>
    <n v="351000"/>
    <n v="1700"/>
    <n v="349300"/>
    <n v="218400"/>
    <n v="218911.65"/>
    <n v="132088.35"/>
    <n v="348788.35"/>
    <n v="1058"/>
    <n v="511.65"/>
    <x v="7"/>
    <n v="2800"/>
    <s v="Delhi NCR Mega Hub"/>
    <x v="3"/>
  </r>
  <r>
    <n v="103965"/>
    <x v="3954"/>
    <x v="9"/>
    <s v="2025"/>
    <s v="Amazon Logistics"/>
    <x v="3"/>
    <x v="1"/>
    <x v="3"/>
    <s v="India"/>
    <n v="47"/>
    <n v="12000"/>
    <n v="564000"/>
    <n v="4000"/>
    <n v="560000"/>
    <n v="376000"/>
    <n v="377064.76"/>
    <n v="186935.24"/>
    <n v="558935.24"/>
    <n v="1183"/>
    <n v="1064.76"/>
    <x v="4"/>
    <n v="8000"/>
    <s v="Delhi NCR Mega Hub"/>
    <x v="3"/>
  </r>
  <r>
    <n v="103966"/>
    <x v="3955"/>
    <x v="2"/>
    <s v="2025"/>
    <s v="Xpressbees"/>
    <x v="1"/>
    <x v="0"/>
    <x v="3"/>
    <s v="India"/>
    <n v="58"/>
    <n v="3500"/>
    <n v="203000"/>
    <n v="1300"/>
    <n v="201700"/>
    <n v="127600"/>
    <n v="128222.9"/>
    <n v="74777.100000000006"/>
    <n v="201077.1"/>
    <n v="759"/>
    <n v="622.9"/>
    <x v="16"/>
    <n v="2200"/>
    <s v="Delhi NCR Mega Hub"/>
    <x v="3"/>
  </r>
  <r>
    <n v="103967"/>
    <x v="3956"/>
    <x v="0"/>
    <s v="2025"/>
    <s v="Ekart"/>
    <x v="4"/>
    <x v="1"/>
    <x v="2"/>
    <s v="India"/>
    <n v="14"/>
    <n v="5500"/>
    <n v="77000"/>
    <n v="2000"/>
    <n v="75000"/>
    <n v="49000"/>
    <n v="49643.360000000001"/>
    <n v="27356.639999999999"/>
    <n v="74356.639999999999"/>
    <n v="377"/>
    <n v="643.36"/>
    <x v="5"/>
    <n v="3500"/>
    <s v="Mumbai Mega Hub"/>
    <x v="2"/>
  </r>
  <r>
    <n v="103968"/>
    <x v="3957"/>
    <x v="10"/>
    <s v="2025"/>
    <s v="Blue Dart"/>
    <x v="7"/>
    <x v="0"/>
    <x v="0"/>
    <s v="India"/>
    <n v="44"/>
    <n v="600"/>
    <n v="26400"/>
    <n v="250"/>
    <n v="26150"/>
    <n v="15400"/>
    <n v="15641.36"/>
    <n v="10758.64"/>
    <n v="25908.639999999999"/>
    <n v="951"/>
    <n v="241.36"/>
    <x v="14"/>
    <n v="350"/>
    <s v="Bengaluru Regional Hub"/>
    <x v="0"/>
  </r>
  <r>
    <n v="103969"/>
    <x v="3958"/>
    <x v="11"/>
    <s v="2025"/>
    <s v="Shadowfax"/>
    <x v="5"/>
    <x v="1"/>
    <x v="3"/>
    <s v="India"/>
    <n v="59"/>
    <n v="1800"/>
    <n v="106200"/>
    <n v="900"/>
    <n v="105300"/>
    <n v="53100"/>
    <n v="53975.22"/>
    <n v="52224.78"/>
    <n v="104424.78"/>
    <n v="815"/>
    <n v="875.22"/>
    <x v="9"/>
    <n v="900"/>
    <s v="Delhi NCR Mega Hub"/>
    <x v="3"/>
  </r>
  <r>
    <n v="103970"/>
    <x v="3959"/>
    <x v="6"/>
    <s v="2025"/>
    <s v="Ekart"/>
    <x v="4"/>
    <x v="1"/>
    <x v="0"/>
    <s v="India"/>
    <n v="12"/>
    <n v="1500"/>
    <n v="18000"/>
    <n v="700"/>
    <n v="17300"/>
    <n v="9600"/>
    <n v="10629.6"/>
    <n v="7370.4"/>
    <n v="16270.4"/>
    <n v="770"/>
    <n v="1029.5999999999999"/>
    <x v="10"/>
    <n v="800"/>
    <s v="Bengaluru Regional Hub"/>
    <x v="0"/>
  </r>
  <r>
    <n v="103971"/>
    <x v="3960"/>
    <x v="1"/>
    <s v="2025"/>
    <s v="Xpressbees"/>
    <x v="2"/>
    <x v="2"/>
    <x v="0"/>
    <s v="India"/>
    <n v="54"/>
    <n v="450"/>
    <n v="24300"/>
    <n v="250"/>
    <n v="24050"/>
    <n v="10800"/>
    <n v="11723.04"/>
    <n v="12576.96"/>
    <n v="23126.959999999999"/>
    <n v="725"/>
    <n v="923.04"/>
    <x v="3"/>
    <n v="200"/>
    <s v="Bengaluru Regional Hub"/>
    <x v="0"/>
  </r>
  <r>
    <n v="103972"/>
    <x v="3961"/>
    <x v="2"/>
    <s v="2025"/>
    <s v="Ekart"/>
    <x v="1"/>
    <x v="2"/>
    <x v="2"/>
    <s v="India"/>
    <n v="65"/>
    <n v="45000"/>
    <n v="2925000"/>
    <n v="13000"/>
    <n v="2912000"/>
    <n v="2080000"/>
    <n v="2080279.41"/>
    <n v="844720.59000000008"/>
    <n v="2911720.59"/>
    <n v="1154"/>
    <n v="279.41000000000003"/>
    <x v="2"/>
    <n v="32000"/>
    <s v="Mumbai Mega Hub"/>
    <x v="2"/>
  </r>
  <r>
    <n v="103973"/>
    <x v="3962"/>
    <x v="0"/>
    <s v="2025"/>
    <s v="Delhivery"/>
    <x v="1"/>
    <x v="0"/>
    <x v="1"/>
    <s v="India"/>
    <n v="25"/>
    <n v="3500"/>
    <n v="87500"/>
    <n v="1300"/>
    <n v="86200"/>
    <n v="55000"/>
    <n v="55267.39"/>
    <n v="32232.61"/>
    <n v="85932.61"/>
    <n v="740"/>
    <n v="267.39"/>
    <x v="16"/>
    <n v="2200"/>
    <s v="Nagpur Central Hub"/>
    <x v="1"/>
  </r>
  <r>
    <n v="103974"/>
    <x v="3963"/>
    <x v="10"/>
    <s v="2025"/>
    <s v="Ecom Express"/>
    <x v="5"/>
    <x v="1"/>
    <x v="1"/>
    <s v="India"/>
    <n v="58"/>
    <n v="1800"/>
    <n v="104400"/>
    <n v="900"/>
    <n v="103500"/>
    <n v="52200"/>
    <n v="53025.36"/>
    <n v="51374.64"/>
    <n v="102674.64"/>
    <n v="674"/>
    <n v="825.36"/>
    <x v="9"/>
    <n v="900"/>
    <s v="Nagpur Central Hub"/>
    <x v="1"/>
  </r>
  <r>
    <n v="103975"/>
    <x v="3964"/>
    <x v="2"/>
    <s v="2025"/>
    <s v="Ekart"/>
    <x v="7"/>
    <x v="2"/>
    <x v="0"/>
    <s v="India"/>
    <n v="82"/>
    <n v="600"/>
    <n v="49200"/>
    <n v="250"/>
    <n v="48950"/>
    <n v="28700"/>
    <n v="31263.95"/>
    <n v="17936.05"/>
    <n v="46386.05"/>
    <n v="587"/>
    <n v="2563.9499999999998"/>
    <x v="14"/>
    <n v="350"/>
    <s v="Bengaluru Regional Hub"/>
    <x v="0"/>
  </r>
  <r>
    <n v="103976"/>
    <x v="3965"/>
    <x v="1"/>
    <s v="2025"/>
    <s v="Blue Dart"/>
    <x v="1"/>
    <x v="1"/>
    <x v="0"/>
    <s v="India"/>
    <n v="43"/>
    <n v="3500"/>
    <n v="150500"/>
    <n v="1300"/>
    <n v="149200"/>
    <n v="94600"/>
    <n v="95067.79"/>
    <n v="55432.210000000006"/>
    <n v="148732.21"/>
    <n v="737"/>
    <n v="467.79"/>
    <x v="16"/>
    <n v="2200"/>
    <s v="Bengaluru Regional Hub"/>
    <x v="0"/>
  </r>
  <r>
    <n v="103977"/>
    <x v="3966"/>
    <x v="2"/>
    <s v="2025"/>
    <s v="Ecom Express"/>
    <x v="1"/>
    <x v="0"/>
    <x v="2"/>
    <s v="India"/>
    <n v="50"/>
    <n v="3500"/>
    <n v="175000"/>
    <n v="1300"/>
    <n v="173700"/>
    <n v="110000"/>
    <n v="110688.38"/>
    <n v="64311.619999999995"/>
    <n v="173011.62"/>
    <n v="672"/>
    <n v="688.38"/>
    <x v="16"/>
    <n v="2200"/>
    <s v="Mumbai Mega Hub"/>
    <x v="2"/>
  </r>
  <r>
    <n v="103978"/>
    <x v="3967"/>
    <x v="5"/>
    <s v="2025"/>
    <s v="Ekart"/>
    <x v="6"/>
    <x v="0"/>
    <x v="1"/>
    <s v="India"/>
    <n v="59"/>
    <n v="15000"/>
    <n v="885000"/>
    <n v="5500"/>
    <n v="879500"/>
    <n v="560500"/>
    <n v="560985.09"/>
    <n v="324014.91000000003"/>
    <n v="879014.91"/>
    <n v="966"/>
    <n v="485.09"/>
    <x v="11"/>
    <n v="9500"/>
    <s v="Nagpur Central Hub"/>
    <x v="1"/>
  </r>
  <r>
    <n v="103979"/>
    <x v="3968"/>
    <x v="6"/>
    <s v="2025"/>
    <s v="DHL"/>
    <x v="4"/>
    <x v="2"/>
    <x v="2"/>
    <s v="India"/>
    <n v="1"/>
    <n v="1500"/>
    <n v="1500"/>
    <n v="700"/>
    <n v="800"/>
    <n v="800"/>
    <n v="1217.75"/>
    <n v="282.25"/>
    <n v="382.25"/>
    <n v="579"/>
    <n v="417.75"/>
    <x v="10"/>
    <n v="800"/>
    <s v="Mumbai Mega Hub"/>
    <x v="2"/>
  </r>
  <r>
    <n v="103980"/>
    <x v="3969"/>
    <x v="1"/>
    <s v="2025"/>
    <s v="Delhivery"/>
    <x v="6"/>
    <x v="0"/>
    <x v="0"/>
    <s v="India"/>
    <n v="49"/>
    <n v="15000"/>
    <n v="735000"/>
    <n v="5500"/>
    <n v="729500"/>
    <n v="465500"/>
    <n v="465788.06"/>
    <n v="269211.94"/>
    <n v="729211.94"/>
    <n v="947"/>
    <n v="288.06"/>
    <x v="11"/>
    <n v="9500"/>
    <s v="Bengaluru Regional Hub"/>
    <x v="0"/>
  </r>
  <r>
    <n v="103981"/>
    <x v="3970"/>
    <x v="5"/>
    <s v="2025"/>
    <s v="Shadowfax"/>
    <x v="2"/>
    <x v="0"/>
    <x v="0"/>
    <s v="India"/>
    <n v="80"/>
    <n v="2500"/>
    <n v="200000"/>
    <n v="1000"/>
    <n v="199000"/>
    <n v="120000"/>
    <n v="120729.9"/>
    <n v="79270.100000000006"/>
    <n v="198270.1"/>
    <n v="399"/>
    <n v="729.9"/>
    <x v="12"/>
    <n v="1500"/>
    <s v="Bengaluru Regional Hub"/>
    <x v="0"/>
  </r>
  <r>
    <n v="103982"/>
    <x v="3971"/>
    <x v="1"/>
    <s v="2025"/>
    <s v="Amazon Logistics"/>
    <x v="4"/>
    <x v="2"/>
    <x v="2"/>
    <s v="India"/>
    <n v="54"/>
    <n v="5500"/>
    <n v="297000"/>
    <n v="2000"/>
    <n v="295000"/>
    <n v="189000"/>
    <n v="189501.95"/>
    <n v="107498.04999999999"/>
    <n v="294498.05"/>
    <n v="1041"/>
    <n v="501.95"/>
    <x v="5"/>
    <n v="3500"/>
    <s v="Mumbai Mega Hub"/>
    <x v="2"/>
  </r>
  <r>
    <n v="103983"/>
    <x v="3972"/>
    <x v="0"/>
    <s v="2025"/>
    <s v="Amazon Logistics"/>
    <x v="5"/>
    <x v="0"/>
    <x v="1"/>
    <s v="India"/>
    <n v="52"/>
    <n v="2800"/>
    <n v="145600"/>
    <n v="1300"/>
    <n v="144300"/>
    <n v="78000"/>
    <n v="78605.509999999995"/>
    <n v="66994.490000000005"/>
    <n v="143694.49"/>
    <n v="1077"/>
    <n v="605.51"/>
    <x v="18"/>
    <n v="1500"/>
    <s v="Nagpur Central Hub"/>
    <x v="1"/>
  </r>
  <r>
    <n v="103984"/>
    <x v="3973"/>
    <x v="8"/>
    <s v="2025"/>
    <s v="Delhivery"/>
    <x v="7"/>
    <x v="1"/>
    <x v="1"/>
    <s v="India"/>
    <n v="14"/>
    <n v="600"/>
    <n v="8400"/>
    <n v="250"/>
    <n v="8150"/>
    <n v="4900"/>
    <n v="5137"/>
    <n v="3263"/>
    <n v="7913"/>
    <n v="677"/>
    <n v="237"/>
    <x v="14"/>
    <n v="350"/>
    <s v="Nagpur Central Hub"/>
    <x v="1"/>
  </r>
  <r>
    <n v="103985"/>
    <x v="3974"/>
    <x v="11"/>
    <s v="2025"/>
    <s v="Ecom Express"/>
    <x v="4"/>
    <x v="0"/>
    <x v="2"/>
    <s v="India"/>
    <n v="65"/>
    <n v="1500"/>
    <n v="97500"/>
    <n v="700"/>
    <n v="96800"/>
    <n v="52000"/>
    <n v="52491.74"/>
    <n v="45008.26"/>
    <n v="96308.26"/>
    <n v="300"/>
    <n v="491.74"/>
    <x v="10"/>
    <n v="800"/>
    <s v="Mumbai Mega Hub"/>
    <x v="2"/>
  </r>
  <r>
    <n v="103986"/>
    <x v="3975"/>
    <x v="3"/>
    <s v="2025"/>
    <s v="Blue Dart"/>
    <x v="7"/>
    <x v="1"/>
    <x v="2"/>
    <s v="India"/>
    <n v="89"/>
    <n v="600"/>
    <n v="53400"/>
    <n v="250"/>
    <n v="53150"/>
    <n v="31150"/>
    <n v="31751.72"/>
    <n v="21648.28"/>
    <n v="52548.28"/>
    <n v="1167"/>
    <n v="601.72"/>
    <x v="14"/>
    <n v="350"/>
    <s v="Mumbai Mega Hub"/>
    <x v="2"/>
  </r>
  <r>
    <n v="103987"/>
    <x v="3976"/>
    <x v="4"/>
    <s v="2025"/>
    <s v="Blue Dart"/>
    <x v="3"/>
    <x v="0"/>
    <x v="1"/>
    <s v="India"/>
    <n v="50"/>
    <n v="12000"/>
    <n v="600000"/>
    <n v="4000"/>
    <n v="596000"/>
    <n v="400000"/>
    <n v="400957.86"/>
    <n v="199042.14"/>
    <n v="595042.14"/>
    <n v="543"/>
    <n v="957.86"/>
    <x v="4"/>
    <n v="8000"/>
    <s v="Nagpur Central Hub"/>
    <x v="1"/>
  </r>
  <r>
    <n v="103988"/>
    <x v="3977"/>
    <x v="3"/>
    <s v="2025"/>
    <s v="Delhivery"/>
    <x v="7"/>
    <x v="1"/>
    <x v="3"/>
    <s v="India"/>
    <n v="6"/>
    <n v="600"/>
    <n v="3600"/>
    <n v="250"/>
    <n v="3350"/>
    <n v="2100"/>
    <n v="2491.21"/>
    <n v="1108.79"/>
    <n v="2958.79"/>
    <n v="644"/>
    <n v="391.21"/>
    <x v="14"/>
    <n v="350"/>
    <s v="Delhi NCR Mega Hub"/>
    <x v="3"/>
  </r>
  <r>
    <n v="103989"/>
    <x v="3978"/>
    <x v="3"/>
    <s v="2025"/>
    <s v="Xpressbees"/>
    <x v="4"/>
    <x v="2"/>
    <x v="3"/>
    <s v="India"/>
    <n v="23"/>
    <n v="1500"/>
    <n v="34500"/>
    <n v="700"/>
    <n v="33800"/>
    <n v="18400"/>
    <n v="19010.240000000002"/>
    <n v="15489.759999999998"/>
    <n v="33189.760000000002"/>
    <n v="1080"/>
    <n v="610.24"/>
    <x v="10"/>
    <n v="800"/>
    <s v="Delhi NCR Mega Hub"/>
    <x v="3"/>
  </r>
  <r>
    <n v="103990"/>
    <x v="3979"/>
    <x v="7"/>
    <s v="2025"/>
    <s v="Amazon Logistics"/>
    <x v="5"/>
    <x v="1"/>
    <x v="4"/>
    <s v="India"/>
    <n v="23"/>
    <n v="2800"/>
    <n v="64400"/>
    <n v="1300"/>
    <n v="63100"/>
    <n v="34500"/>
    <n v="35125.230000000003"/>
    <n v="29274.769999999997"/>
    <n v="62474.77"/>
    <n v="482"/>
    <n v="625.23"/>
    <x v="18"/>
    <n v="1500"/>
    <s v="Kolkata Regional Hub"/>
    <x v="4"/>
  </r>
  <r>
    <n v="103991"/>
    <x v="3980"/>
    <x v="1"/>
    <s v="2025"/>
    <s v="Xpressbees"/>
    <x v="1"/>
    <x v="1"/>
    <x v="0"/>
    <s v="India"/>
    <n v="37"/>
    <n v="25000"/>
    <n v="925000"/>
    <n v="7000"/>
    <n v="918000"/>
    <n v="666000"/>
    <n v="666302.84"/>
    <n v="258697.16000000003"/>
    <n v="917697.16"/>
    <n v="919"/>
    <n v="302.83999999999997"/>
    <x v="17"/>
    <n v="18000"/>
    <s v="Bengaluru Regional Hub"/>
    <x v="0"/>
  </r>
  <r>
    <n v="103992"/>
    <x v="3981"/>
    <x v="0"/>
    <s v="2025"/>
    <s v="Ecom Express"/>
    <x v="1"/>
    <x v="0"/>
    <x v="0"/>
    <s v="India"/>
    <n v="42"/>
    <n v="3500"/>
    <n v="147000"/>
    <n v="1300"/>
    <n v="145700"/>
    <n v="92400"/>
    <n v="92591.54"/>
    <n v="54408.460000000006"/>
    <n v="145508.46"/>
    <n v="1040"/>
    <n v="191.54"/>
    <x v="16"/>
    <n v="2200"/>
    <s v="Bengaluru Regional Hub"/>
    <x v="0"/>
  </r>
  <r>
    <n v="103993"/>
    <x v="3982"/>
    <x v="3"/>
    <s v="2025"/>
    <s v="FedEx"/>
    <x v="4"/>
    <x v="0"/>
    <x v="1"/>
    <s v="India"/>
    <n v="79"/>
    <n v="5500"/>
    <n v="434500"/>
    <n v="2000"/>
    <n v="432500"/>
    <n v="276500"/>
    <n v="277582.42"/>
    <n v="156917.58000000002"/>
    <n v="431417.58"/>
    <n v="404"/>
    <n v="1082.42"/>
    <x v="5"/>
    <n v="3500"/>
    <s v="Nagpur Central Hub"/>
    <x v="1"/>
  </r>
  <r>
    <n v="103994"/>
    <x v="3983"/>
    <x v="11"/>
    <s v="2025"/>
    <s v="Amazon Logistics"/>
    <x v="5"/>
    <x v="0"/>
    <x v="3"/>
    <s v="India"/>
    <n v="57"/>
    <n v="1800"/>
    <n v="102600"/>
    <n v="900"/>
    <n v="101700"/>
    <n v="51300"/>
    <n v="51456.82"/>
    <n v="51143.18"/>
    <n v="101543.18"/>
    <n v="875"/>
    <n v="156.82"/>
    <x v="9"/>
    <n v="900"/>
    <s v="Delhi NCR Mega Hub"/>
    <x v="3"/>
  </r>
  <r>
    <n v="103995"/>
    <x v="3984"/>
    <x v="6"/>
    <s v="2025"/>
    <s v="DHL"/>
    <x v="5"/>
    <x v="0"/>
    <x v="0"/>
    <s v="India"/>
    <n v="9"/>
    <n v="2800"/>
    <n v="25200"/>
    <n v="1300"/>
    <n v="23900"/>
    <n v="13500"/>
    <n v="13922.99"/>
    <n v="11277.01"/>
    <n v="23477.01"/>
    <n v="964"/>
    <n v="422.99"/>
    <x v="18"/>
    <n v="1500"/>
    <s v="Bengaluru Regional Hub"/>
    <x v="0"/>
  </r>
  <r>
    <n v="103996"/>
    <x v="3985"/>
    <x v="3"/>
    <s v="2025"/>
    <s v="Ecom Express"/>
    <x v="3"/>
    <x v="0"/>
    <x v="4"/>
    <s v="India"/>
    <n v="72"/>
    <n v="8500"/>
    <n v="612000"/>
    <n v="3000"/>
    <n v="609000"/>
    <n v="396000"/>
    <n v="396535.87"/>
    <n v="215464.13"/>
    <n v="608464.13"/>
    <n v="746"/>
    <n v="535.87"/>
    <x v="8"/>
    <n v="5500"/>
    <s v="Kolkata Regional Hub"/>
    <x v="4"/>
  </r>
  <r>
    <n v="103997"/>
    <x v="3986"/>
    <x v="11"/>
    <s v="2025"/>
    <s v="Delhivery"/>
    <x v="0"/>
    <x v="2"/>
    <x v="3"/>
    <s v="India"/>
    <n v="47"/>
    <n v="6500"/>
    <n v="305500"/>
    <n v="2300"/>
    <n v="303200"/>
    <n v="197400"/>
    <n v="198682.16"/>
    <n v="106817.84"/>
    <n v="301917.84000000003"/>
    <n v="541"/>
    <n v="1282.1600000000001"/>
    <x v="1"/>
    <n v="4200"/>
    <s v="Delhi NCR Mega Hub"/>
    <x v="3"/>
  </r>
  <r>
    <n v="103998"/>
    <x v="3987"/>
    <x v="0"/>
    <s v="2025"/>
    <s v="Shadowfax"/>
    <x v="0"/>
    <x v="0"/>
    <x v="1"/>
    <s v="India"/>
    <n v="18"/>
    <n v="6500"/>
    <n v="117000"/>
    <n v="2300"/>
    <n v="114700"/>
    <n v="75600"/>
    <n v="76198.59"/>
    <n v="40801.410000000003"/>
    <n v="114101.41"/>
    <n v="513"/>
    <n v="598.59"/>
    <x v="1"/>
    <n v="4200"/>
    <s v="Nagpur Central Hub"/>
    <x v="1"/>
  </r>
  <r>
    <n v="103999"/>
    <x v="3988"/>
    <x v="9"/>
    <s v="2025"/>
    <s v="Delhivery"/>
    <x v="4"/>
    <x v="1"/>
    <x v="2"/>
    <s v="India"/>
    <n v="60"/>
    <n v="5500"/>
    <n v="330000"/>
    <n v="2000"/>
    <n v="328000"/>
    <n v="210000"/>
    <n v="210303.81"/>
    <n v="119696.19"/>
    <n v="327696.19"/>
    <n v="370"/>
    <n v="303.81"/>
    <x v="5"/>
    <n v="3500"/>
    <s v="Mumbai Mega Hub"/>
    <x v="2"/>
  </r>
  <r>
    <n v="104000"/>
    <x v="3989"/>
    <x v="2"/>
    <s v="2025"/>
    <s v="Shadowfax"/>
    <x v="7"/>
    <x v="1"/>
    <x v="1"/>
    <s v="India"/>
    <n v="64"/>
    <n v="1200"/>
    <n v="76800"/>
    <n v="400"/>
    <n v="76400"/>
    <n v="51200"/>
    <n v="51877.36"/>
    <n v="24922.639999999999"/>
    <n v="75722.64"/>
    <n v="697"/>
    <n v="677.36"/>
    <x v="15"/>
    <n v="800"/>
    <s v="Nagpur Central Hub"/>
    <x v="1"/>
  </r>
  <r>
    <n v="104001"/>
    <x v="3990"/>
    <x v="9"/>
    <s v="2025"/>
    <s v="FedEx"/>
    <x v="2"/>
    <x v="0"/>
    <x v="3"/>
    <s v="India"/>
    <n v="20"/>
    <n v="2500"/>
    <n v="50000"/>
    <n v="1000"/>
    <n v="49000"/>
    <n v="30000"/>
    <n v="32474.21"/>
    <n v="17525.79"/>
    <n v="46525.79"/>
    <n v="1157"/>
    <n v="2474.21"/>
    <x v="12"/>
    <n v="1500"/>
    <s v="Delhi NCR Mega Hub"/>
    <x v="3"/>
  </r>
  <r>
    <n v="104002"/>
    <x v="3991"/>
    <x v="7"/>
    <s v="2025"/>
    <s v="Blue Dart"/>
    <x v="6"/>
    <x v="2"/>
    <x v="3"/>
    <s v="India"/>
    <n v="45"/>
    <n v="15000"/>
    <n v="675000"/>
    <n v="5500"/>
    <n v="669500"/>
    <n v="427500"/>
    <n v="428099.57"/>
    <n v="246900.43"/>
    <n v="668900.43000000005"/>
    <n v="792"/>
    <n v="599.57000000000005"/>
    <x v="11"/>
    <n v="9500"/>
    <s v="Delhi NCR Mega Hub"/>
    <x v="3"/>
  </r>
  <r>
    <n v="104003"/>
    <x v="3992"/>
    <x v="9"/>
    <s v="2025"/>
    <s v="Shadowfax"/>
    <x v="0"/>
    <x v="1"/>
    <x v="3"/>
    <s v="India"/>
    <n v="36"/>
    <n v="6500"/>
    <n v="234000"/>
    <n v="2300"/>
    <n v="231700"/>
    <n v="151200"/>
    <n v="152147.07999999999"/>
    <n v="81852.920000000013"/>
    <n v="230752.92"/>
    <n v="1100"/>
    <n v="947.08"/>
    <x v="1"/>
    <n v="4200"/>
    <s v="Delhi NCR Mega Hub"/>
    <x v="3"/>
  </r>
  <r>
    <n v="104004"/>
    <x v="3993"/>
    <x v="2"/>
    <s v="2025"/>
    <s v="Xpressbees"/>
    <x v="4"/>
    <x v="0"/>
    <x v="0"/>
    <s v="India"/>
    <n v="90"/>
    <n v="1500"/>
    <n v="135000"/>
    <n v="700"/>
    <n v="134300"/>
    <n v="72000"/>
    <n v="72699.7"/>
    <n v="62300.3"/>
    <n v="133600.29999999999"/>
    <n v="1144"/>
    <n v="699.7"/>
    <x v="10"/>
    <n v="800"/>
    <s v="Bengaluru Regional Hub"/>
    <x v="0"/>
  </r>
  <r>
    <n v="104005"/>
    <x v="3994"/>
    <x v="1"/>
    <s v="2025"/>
    <s v="Ekart"/>
    <x v="0"/>
    <x v="1"/>
    <x v="4"/>
    <s v="India"/>
    <n v="6"/>
    <n v="3200"/>
    <n v="19200"/>
    <n v="1200"/>
    <n v="18000"/>
    <n v="12000"/>
    <n v="12186.66"/>
    <n v="7013.34"/>
    <n v="17813.34"/>
    <n v="775"/>
    <n v="186.66"/>
    <x v="0"/>
    <n v="2000"/>
    <s v="Kolkata Regional Hub"/>
    <x v="4"/>
  </r>
  <r>
    <n v="104006"/>
    <x v="3995"/>
    <x v="8"/>
    <s v="2025"/>
    <s v="Blue Dart"/>
    <x v="3"/>
    <x v="0"/>
    <x v="3"/>
    <s v="India"/>
    <n v="94"/>
    <n v="8500"/>
    <n v="799000"/>
    <n v="3000"/>
    <n v="796000"/>
    <n v="517000"/>
    <n v="518199.47"/>
    <n v="280800.53000000003"/>
    <n v="794800.53"/>
    <n v="999"/>
    <n v="1199.47"/>
    <x v="8"/>
    <n v="5500"/>
    <s v="Delhi NCR Mega Hub"/>
    <x v="3"/>
  </r>
  <r>
    <n v="104007"/>
    <x v="3996"/>
    <x v="11"/>
    <s v="2025"/>
    <s v="Ecom Express"/>
    <x v="0"/>
    <x v="2"/>
    <x v="3"/>
    <s v="India"/>
    <n v="64"/>
    <n v="6500"/>
    <n v="416000"/>
    <n v="2300"/>
    <n v="413700"/>
    <n v="268800"/>
    <n v="269192.42"/>
    <n v="146807.58000000002"/>
    <n v="413307.58"/>
    <n v="435"/>
    <n v="392.42"/>
    <x v="1"/>
    <n v="4200"/>
    <s v="Delhi NCR Mega Hub"/>
    <x v="3"/>
  </r>
  <r>
    <n v="104008"/>
    <x v="3997"/>
    <x v="0"/>
    <s v="2025"/>
    <s v="Amazon Logistics"/>
    <x v="4"/>
    <x v="1"/>
    <x v="0"/>
    <s v="India"/>
    <n v="88"/>
    <n v="1500"/>
    <n v="132000"/>
    <n v="700"/>
    <n v="131300"/>
    <n v="70400"/>
    <n v="71007.34"/>
    <n v="60992.66"/>
    <n v="130692.66"/>
    <n v="942"/>
    <n v="607.34"/>
    <x v="10"/>
    <n v="800"/>
    <s v="Bengaluru Regional Hub"/>
    <x v="0"/>
  </r>
  <r>
    <n v="104009"/>
    <x v="3998"/>
    <x v="10"/>
    <s v="2025"/>
    <s v="DHL"/>
    <x v="6"/>
    <x v="0"/>
    <x v="3"/>
    <s v="India"/>
    <n v="64"/>
    <n v="4500"/>
    <n v="288000"/>
    <n v="1700"/>
    <n v="286300"/>
    <n v="179200"/>
    <n v="180112.96"/>
    <n v="107887.04000000001"/>
    <n v="285387.03999999998"/>
    <n v="746"/>
    <n v="912.96"/>
    <x v="7"/>
    <n v="2800"/>
    <s v="Delhi NCR Mega Hub"/>
    <x v="3"/>
  </r>
  <r>
    <n v="104010"/>
    <x v="3999"/>
    <x v="0"/>
    <s v="2025"/>
    <s v="Xpressbees"/>
    <x v="7"/>
    <x v="0"/>
    <x v="1"/>
    <s v="India"/>
    <n v="99"/>
    <n v="1200"/>
    <n v="118800"/>
    <n v="400"/>
    <n v="118400"/>
    <n v="79200"/>
    <n v="80107.86"/>
    <n v="38692.14"/>
    <n v="117492.14"/>
    <n v="543"/>
    <n v="907.86"/>
    <x v="15"/>
    <n v="800"/>
    <s v="Nagpur Central Hub"/>
    <x v="1"/>
  </r>
  <r>
    <n v="104011"/>
    <x v="4000"/>
    <x v="9"/>
    <s v="2025"/>
    <s v="FedEx"/>
    <x v="7"/>
    <x v="0"/>
    <x v="2"/>
    <s v="India"/>
    <n v="88"/>
    <n v="1200"/>
    <n v="105600"/>
    <n v="400"/>
    <n v="105200"/>
    <n v="70400"/>
    <n v="71551.77"/>
    <n v="34048.229999999996"/>
    <n v="104048.23"/>
    <n v="1143"/>
    <n v="1151.77"/>
    <x v="15"/>
    <n v="800"/>
    <s v="Mumbai Mega Hub"/>
    <x v="2"/>
  </r>
  <r>
    <n v="104012"/>
    <x v="4001"/>
    <x v="1"/>
    <s v="2025"/>
    <s v="Ecom Express"/>
    <x v="4"/>
    <x v="1"/>
    <x v="3"/>
    <s v="India"/>
    <n v="90"/>
    <n v="5500"/>
    <n v="495000"/>
    <n v="2000"/>
    <n v="493000"/>
    <n v="315000"/>
    <n v="315697.90000000002"/>
    <n v="179302.09999999998"/>
    <n v="492302.1"/>
    <n v="575"/>
    <n v="697.9"/>
    <x v="5"/>
    <n v="3500"/>
    <s v="Delhi NCR Mega Hub"/>
    <x v="3"/>
  </r>
  <r>
    <n v="104013"/>
    <x v="4002"/>
    <x v="1"/>
    <s v="2025"/>
    <s v="Ekart"/>
    <x v="5"/>
    <x v="0"/>
    <x v="4"/>
    <s v="India"/>
    <n v="92"/>
    <n v="2800"/>
    <n v="257600"/>
    <n v="1300"/>
    <n v="256300"/>
    <n v="138000"/>
    <n v="138328.01999999999"/>
    <n v="119271.98000000001"/>
    <n v="255971.98"/>
    <n v="705"/>
    <n v="328.02"/>
    <x v="18"/>
    <n v="1500"/>
    <s v="Kolkata Regional Hub"/>
    <x v="4"/>
  </r>
  <r>
    <n v="104014"/>
    <x v="4003"/>
    <x v="6"/>
    <s v="2025"/>
    <s v="Amazon Logistics"/>
    <x v="7"/>
    <x v="1"/>
    <x v="1"/>
    <s v="India"/>
    <n v="1"/>
    <n v="850"/>
    <n v="850"/>
    <n v="300"/>
    <n v="550"/>
    <n v="550"/>
    <n v="904.74"/>
    <n v="-54.740000000000009"/>
    <n v="195.26"/>
    <n v="626"/>
    <n v="354.74"/>
    <x v="13"/>
    <n v="550"/>
    <s v="Nagpur Central Hub"/>
    <x v="1"/>
  </r>
  <r>
    <n v="104015"/>
    <x v="4004"/>
    <x v="9"/>
    <s v="2025"/>
    <s v="Ekart"/>
    <x v="1"/>
    <x v="2"/>
    <x v="0"/>
    <s v="India"/>
    <n v="56"/>
    <n v="45000"/>
    <n v="2520000"/>
    <n v="13000"/>
    <n v="2507000"/>
    <n v="1792000"/>
    <n v="1792284.85"/>
    <n v="727715.14999999991"/>
    <n v="2506715.15"/>
    <n v="908"/>
    <n v="284.85000000000002"/>
    <x v="2"/>
    <n v="32000"/>
    <s v="Bengaluru Regional Hub"/>
    <x v="0"/>
  </r>
  <r>
    <n v="104016"/>
    <x v="4005"/>
    <x v="5"/>
    <s v="2025"/>
    <s v="Blue Dart"/>
    <x v="0"/>
    <x v="1"/>
    <x v="0"/>
    <s v="India"/>
    <n v="95"/>
    <n v="6500"/>
    <n v="617500"/>
    <n v="2300"/>
    <n v="615200"/>
    <n v="399000"/>
    <n v="399328.58"/>
    <n v="218171.41999999998"/>
    <n v="614871.42000000004"/>
    <n v="914"/>
    <n v="328.58"/>
    <x v="1"/>
    <n v="4200"/>
    <s v="Bengaluru Regional Hub"/>
    <x v="0"/>
  </r>
  <r>
    <n v="104017"/>
    <x v="4006"/>
    <x v="7"/>
    <s v="2025"/>
    <s v="DHL"/>
    <x v="3"/>
    <x v="0"/>
    <x v="3"/>
    <s v="India"/>
    <n v="29"/>
    <n v="12000"/>
    <n v="348000"/>
    <n v="4000"/>
    <n v="344000"/>
    <n v="232000"/>
    <n v="234734.16"/>
    <n v="113265.84"/>
    <n v="341265.84"/>
    <n v="313"/>
    <n v="2734.16"/>
    <x v="4"/>
    <n v="8000"/>
    <s v="Delhi NCR Mega Hub"/>
    <x v="3"/>
  </r>
  <r>
    <n v="104018"/>
    <x v="4007"/>
    <x v="2"/>
    <s v="2025"/>
    <s v="Ecom Express"/>
    <x v="7"/>
    <x v="2"/>
    <x v="3"/>
    <s v="India"/>
    <n v="73"/>
    <n v="1200"/>
    <n v="87600"/>
    <n v="400"/>
    <n v="87200"/>
    <n v="58400"/>
    <n v="58824.04"/>
    <n v="28775.96"/>
    <n v="86775.96"/>
    <n v="820"/>
    <n v="424.04"/>
    <x v="15"/>
    <n v="800"/>
    <s v="Delhi NCR Mega Hub"/>
    <x v="3"/>
  </r>
  <r>
    <n v="104019"/>
    <x v="4008"/>
    <x v="2"/>
    <s v="2025"/>
    <s v="DHL"/>
    <x v="2"/>
    <x v="0"/>
    <x v="2"/>
    <s v="India"/>
    <n v="12"/>
    <n v="450"/>
    <n v="5400"/>
    <n v="250"/>
    <n v="5150"/>
    <n v="2400"/>
    <n v="3453.7799999999997"/>
    <n v="1946.2200000000003"/>
    <n v="4096.22"/>
    <n v="419"/>
    <n v="1053.78"/>
    <x v="3"/>
    <n v="200"/>
    <s v="Mumbai Mega Hub"/>
    <x v="2"/>
  </r>
  <r>
    <n v="104020"/>
    <x v="4009"/>
    <x v="2"/>
    <s v="2025"/>
    <s v="Amazon Logistics"/>
    <x v="4"/>
    <x v="2"/>
    <x v="0"/>
    <s v="India"/>
    <n v="34"/>
    <n v="1500"/>
    <n v="51000"/>
    <n v="700"/>
    <n v="50300"/>
    <n v="27200"/>
    <n v="27734.97"/>
    <n v="23265.03"/>
    <n v="49765.03"/>
    <n v="914"/>
    <n v="534.97"/>
    <x v="10"/>
    <n v="800"/>
    <s v="Bengaluru Regional Hub"/>
    <x v="0"/>
  </r>
  <r>
    <n v="104021"/>
    <x v="4010"/>
    <x v="9"/>
    <s v="2025"/>
    <s v="FedEx"/>
    <x v="1"/>
    <x v="0"/>
    <x v="0"/>
    <s v="India"/>
    <n v="32"/>
    <n v="25000"/>
    <n v="800000"/>
    <n v="7000"/>
    <n v="793000"/>
    <n v="576000"/>
    <n v="576363.97"/>
    <n v="223636.03000000003"/>
    <n v="792636.03"/>
    <n v="418"/>
    <n v="363.97"/>
    <x v="17"/>
    <n v="18000"/>
    <s v="Bengaluru Regional Hub"/>
    <x v="0"/>
  </r>
  <r>
    <n v="104022"/>
    <x v="4011"/>
    <x v="11"/>
    <s v="2025"/>
    <s v="Amazon Logistics"/>
    <x v="4"/>
    <x v="0"/>
    <x v="0"/>
    <s v="India"/>
    <n v="45"/>
    <n v="1500"/>
    <n v="67500"/>
    <n v="700"/>
    <n v="66800"/>
    <n v="36000"/>
    <n v="36607.620000000003"/>
    <n v="30892.379999999997"/>
    <n v="66192.38"/>
    <n v="1081"/>
    <n v="607.62"/>
    <x v="10"/>
    <n v="800"/>
    <s v="Bengaluru Regional Hub"/>
    <x v="0"/>
  </r>
  <r>
    <n v="104023"/>
    <x v="4012"/>
    <x v="6"/>
    <s v="2025"/>
    <s v="Xpressbees"/>
    <x v="1"/>
    <x v="1"/>
    <x v="0"/>
    <s v="India"/>
    <n v="6"/>
    <n v="45000"/>
    <n v="270000"/>
    <n v="13000"/>
    <n v="257000"/>
    <n v="192000"/>
    <n v="192842.64"/>
    <n v="77157.359999999986"/>
    <n v="256157.36"/>
    <n v="969"/>
    <n v="842.64"/>
    <x v="2"/>
    <n v="32000"/>
    <s v="Bengaluru Regional Hub"/>
    <x v="0"/>
  </r>
  <r>
    <n v="104024"/>
    <x v="4013"/>
    <x v="9"/>
    <s v="2025"/>
    <s v="Amazon Logistics"/>
    <x v="0"/>
    <x v="2"/>
    <x v="2"/>
    <s v="India"/>
    <n v="64"/>
    <n v="3200"/>
    <n v="204800"/>
    <n v="1200"/>
    <n v="203600"/>
    <n v="128000"/>
    <n v="130245.31"/>
    <n v="74554.69"/>
    <n v="201354.69"/>
    <n v="951"/>
    <n v="2245.31"/>
    <x v="0"/>
    <n v="2000"/>
    <s v="Mumbai Mega Hub"/>
    <x v="2"/>
  </r>
  <r>
    <n v="104025"/>
    <x v="4014"/>
    <x v="3"/>
    <s v="2025"/>
    <s v="Delhivery"/>
    <x v="4"/>
    <x v="1"/>
    <x v="0"/>
    <s v="India"/>
    <n v="87"/>
    <n v="5500"/>
    <n v="478500"/>
    <n v="2000"/>
    <n v="476500"/>
    <n v="304500"/>
    <n v="305112.3"/>
    <n v="173387.7"/>
    <n v="475887.7"/>
    <n v="773"/>
    <n v="612.29999999999995"/>
    <x v="5"/>
    <n v="3500"/>
    <s v="Bengaluru Regional Hub"/>
    <x v="0"/>
  </r>
  <r>
    <n v="104026"/>
    <x v="4015"/>
    <x v="0"/>
    <s v="2025"/>
    <s v="FedEx"/>
    <x v="5"/>
    <x v="0"/>
    <x v="3"/>
    <s v="India"/>
    <n v="64"/>
    <n v="2800"/>
    <n v="179200"/>
    <n v="1300"/>
    <n v="177900"/>
    <n v="96000"/>
    <n v="96564.52"/>
    <n v="82635.48"/>
    <n v="177335.48"/>
    <n v="919"/>
    <n v="564.52"/>
    <x v="18"/>
    <n v="1500"/>
    <s v="Delhi NCR Mega Hub"/>
    <x v="3"/>
  </r>
  <r>
    <n v="104027"/>
    <x v="4016"/>
    <x v="8"/>
    <s v="2025"/>
    <s v="Amazon Logistics"/>
    <x v="7"/>
    <x v="0"/>
    <x v="4"/>
    <s v="India"/>
    <n v="39"/>
    <n v="600"/>
    <n v="23400"/>
    <n v="250"/>
    <n v="23150"/>
    <n v="13650"/>
    <n v="14199.18"/>
    <n v="9200.82"/>
    <n v="22600.82"/>
    <n v="303"/>
    <n v="549.17999999999995"/>
    <x v="14"/>
    <n v="350"/>
    <s v="Kolkata Regional Hub"/>
    <x v="4"/>
  </r>
  <r>
    <n v="104028"/>
    <x v="4017"/>
    <x v="7"/>
    <s v="2025"/>
    <s v="FedEx"/>
    <x v="6"/>
    <x v="2"/>
    <x v="0"/>
    <s v="India"/>
    <n v="8"/>
    <n v="4500"/>
    <n v="36000"/>
    <n v="1700"/>
    <n v="34300"/>
    <n v="22400"/>
    <n v="24355.4"/>
    <n v="11644.599999999999"/>
    <n v="32344.6"/>
    <n v="613"/>
    <n v="1955.4"/>
    <x v="7"/>
    <n v="2800"/>
    <s v="Bengaluru Regional Hub"/>
    <x v="0"/>
  </r>
  <r>
    <n v="104029"/>
    <x v="4018"/>
    <x v="8"/>
    <s v="2025"/>
    <s v="Delhivery"/>
    <x v="2"/>
    <x v="1"/>
    <x v="3"/>
    <s v="India"/>
    <n v="63"/>
    <n v="2500"/>
    <n v="157500"/>
    <n v="1000"/>
    <n v="156500"/>
    <n v="94500"/>
    <n v="96235.88"/>
    <n v="61264.119999999995"/>
    <n v="154764.12"/>
    <n v="1154"/>
    <n v="1735.88"/>
    <x v="12"/>
    <n v="1500"/>
    <s v="Delhi NCR Mega Hub"/>
    <x v="3"/>
  </r>
  <r>
    <n v="104030"/>
    <x v="4019"/>
    <x v="0"/>
    <s v="2025"/>
    <s v="Xpressbees"/>
    <x v="5"/>
    <x v="2"/>
    <x v="1"/>
    <s v="India"/>
    <n v="91"/>
    <n v="2800"/>
    <n v="254800"/>
    <n v="1300"/>
    <n v="253500"/>
    <n v="136500"/>
    <n v="136924.44"/>
    <n v="117875.56"/>
    <n v="253075.56"/>
    <n v="731"/>
    <n v="424.44"/>
    <x v="18"/>
    <n v="1500"/>
    <s v="Nagpur Central Hub"/>
    <x v="1"/>
  </r>
  <r>
    <n v="104031"/>
    <x v="4020"/>
    <x v="0"/>
    <s v="2025"/>
    <s v="Delhivery"/>
    <x v="7"/>
    <x v="1"/>
    <x v="2"/>
    <s v="India"/>
    <n v="13"/>
    <n v="600"/>
    <n v="7800"/>
    <n v="250"/>
    <n v="7550"/>
    <n v="4550"/>
    <n v="5275.4400000000005"/>
    <n v="2524.5599999999995"/>
    <n v="6824.5599999999995"/>
    <n v="428"/>
    <n v="725.44"/>
    <x v="14"/>
    <n v="350"/>
    <s v="Mumbai Mega Hub"/>
    <x v="2"/>
  </r>
  <r>
    <n v="104032"/>
    <x v="4021"/>
    <x v="9"/>
    <s v="2025"/>
    <s v="Amazon Logistics"/>
    <x v="7"/>
    <x v="1"/>
    <x v="2"/>
    <s v="India"/>
    <n v="25"/>
    <n v="600"/>
    <n v="15000"/>
    <n v="250"/>
    <n v="14750"/>
    <n v="8750"/>
    <n v="9645.0400000000009"/>
    <n v="5354.9599999999991"/>
    <n v="13854.96"/>
    <n v="1016"/>
    <n v="895.04"/>
    <x v="14"/>
    <n v="350"/>
    <s v="Mumbai Mega Hub"/>
    <x v="2"/>
  </r>
  <r>
    <n v="104033"/>
    <x v="4022"/>
    <x v="0"/>
    <s v="2025"/>
    <s v="Delhivery"/>
    <x v="1"/>
    <x v="1"/>
    <x v="1"/>
    <s v="India"/>
    <n v="86"/>
    <n v="45000"/>
    <n v="3870000"/>
    <n v="13000"/>
    <n v="3857000"/>
    <n v="2752000"/>
    <n v="2752673.51"/>
    <n v="1117326.4900000002"/>
    <n v="3856326.49"/>
    <n v="751"/>
    <n v="673.51"/>
    <x v="2"/>
    <n v="32000"/>
    <s v="Nagpur Central Hub"/>
    <x v="1"/>
  </r>
  <r>
    <n v="104034"/>
    <x v="4023"/>
    <x v="0"/>
    <s v="2025"/>
    <s v="Ecom Express"/>
    <x v="7"/>
    <x v="0"/>
    <x v="1"/>
    <s v="India"/>
    <n v="22"/>
    <n v="600"/>
    <n v="13200"/>
    <n v="250"/>
    <n v="12950"/>
    <n v="7700"/>
    <n v="8324.59"/>
    <n v="4875.41"/>
    <n v="12325.41"/>
    <n v="388"/>
    <n v="624.59"/>
    <x v="14"/>
    <n v="350"/>
    <s v="Nagpur Central Hub"/>
    <x v="1"/>
  </r>
  <r>
    <n v="104035"/>
    <x v="4024"/>
    <x v="1"/>
    <s v="2025"/>
    <s v="Xpressbees"/>
    <x v="3"/>
    <x v="1"/>
    <x v="0"/>
    <s v="India"/>
    <n v="2"/>
    <n v="8500"/>
    <n v="17000"/>
    <n v="3000"/>
    <n v="14000"/>
    <n v="11000"/>
    <n v="11790.46"/>
    <n v="5209.5400000000009"/>
    <n v="13209.54"/>
    <n v="813"/>
    <n v="790.46"/>
    <x v="8"/>
    <n v="5500"/>
    <s v="Bengaluru Regional Hub"/>
    <x v="0"/>
  </r>
  <r>
    <n v="104036"/>
    <x v="4025"/>
    <x v="0"/>
    <s v="2025"/>
    <s v="Delhivery"/>
    <x v="7"/>
    <x v="1"/>
    <x v="3"/>
    <s v="India"/>
    <n v="79"/>
    <n v="1200"/>
    <n v="94800"/>
    <n v="400"/>
    <n v="94400"/>
    <n v="63200"/>
    <n v="64038.06"/>
    <n v="30761.940000000002"/>
    <n v="93561.94"/>
    <n v="801"/>
    <n v="838.06"/>
    <x v="15"/>
    <n v="800"/>
    <s v="Delhi NCR Mega Hub"/>
    <x v="3"/>
  </r>
  <r>
    <n v="104037"/>
    <x v="4026"/>
    <x v="1"/>
    <s v="2025"/>
    <s v="Ecom Express"/>
    <x v="7"/>
    <x v="0"/>
    <x v="2"/>
    <s v="India"/>
    <n v="62"/>
    <n v="600"/>
    <n v="37200"/>
    <n v="250"/>
    <n v="36950"/>
    <n v="21700"/>
    <n v="22185.5"/>
    <n v="15014.5"/>
    <n v="36464.5"/>
    <n v="1016"/>
    <n v="485.5"/>
    <x v="14"/>
    <n v="350"/>
    <s v="Mumbai Mega Hub"/>
    <x v="2"/>
  </r>
  <r>
    <n v="104038"/>
    <x v="4027"/>
    <x v="4"/>
    <s v="2025"/>
    <s v="Amazon Logistics"/>
    <x v="0"/>
    <x v="0"/>
    <x v="4"/>
    <s v="India"/>
    <n v="1"/>
    <n v="6500"/>
    <n v="6500"/>
    <n v="2300"/>
    <n v="4200"/>
    <n v="4200"/>
    <n v="4612.17"/>
    <n v="1887.83"/>
    <n v="3787.83"/>
    <n v="516"/>
    <n v="412.17"/>
    <x v="1"/>
    <n v="4200"/>
    <s v="Kolkata Regional Hub"/>
    <x v="4"/>
  </r>
  <r>
    <n v="104039"/>
    <x v="4028"/>
    <x v="5"/>
    <s v="2025"/>
    <s v="FedEx"/>
    <x v="2"/>
    <x v="2"/>
    <x v="2"/>
    <s v="India"/>
    <n v="20"/>
    <n v="2500"/>
    <n v="50000"/>
    <n v="1000"/>
    <n v="49000"/>
    <n v="30000"/>
    <n v="30897.42"/>
    <n v="19102.580000000002"/>
    <n v="48102.58"/>
    <n v="451"/>
    <n v="897.42"/>
    <x v="12"/>
    <n v="1500"/>
    <s v="Mumbai Mega Hub"/>
    <x v="2"/>
  </r>
  <r>
    <n v="104040"/>
    <x v="4029"/>
    <x v="10"/>
    <s v="2025"/>
    <s v="Blue Dart"/>
    <x v="0"/>
    <x v="0"/>
    <x v="2"/>
    <s v="India"/>
    <n v="58"/>
    <n v="6500"/>
    <n v="377000"/>
    <n v="2300"/>
    <n v="374700"/>
    <n v="243600"/>
    <n v="244541.46"/>
    <n v="132458.54"/>
    <n v="373758.54"/>
    <n v="335"/>
    <n v="941.46"/>
    <x v="1"/>
    <n v="4200"/>
    <s v="Mumbai Mega Hub"/>
    <x v="2"/>
  </r>
  <r>
    <n v="104041"/>
    <x v="4030"/>
    <x v="9"/>
    <s v="2025"/>
    <s v="Blue Dart"/>
    <x v="2"/>
    <x v="0"/>
    <x v="1"/>
    <s v="India"/>
    <n v="87"/>
    <n v="450"/>
    <n v="39150"/>
    <n v="250"/>
    <n v="38900"/>
    <n v="17400"/>
    <n v="18075.400000000001"/>
    <n v="21074.6"/>
    <n v="38224.6"/>
    <n v="541"/>
    <n v="675.4"/>
    <x v="3"/>
    <n v="200"/>
    <s v="Nagpur Central Hub"/>
    <x v="1"/>
  </r>
  <r>
    <n v="104042"/>
    <x v="4031"/>
    <x v="0"/>
    <s v="2025"/>
    <s v="DHL"/>
    <x v="2"/>
    <x v="1"/>
    <x v="4"/>
    <s v="India"/>
    <n v="6"/>
    <n v="2500"/>
    <n v="15000"/>
    <n v="1000"/>
    <n v="14000"/>
    <n v="9000"/>
    <n v="10024.74"/>
    <n v="4975.26"/>
    <n v="12975.26"/>
    <n v="370"/>
    <n v="1024.74"/>
    <x v="12"/>
    <n v="1500"/>
    <s v="Kolkata Regional Hub"/>
    <x v="4"/>
  </r>
  <r>
    <n v="104043"/>
    <x v="4032"/>
    <x v="1"/>
    <s v="2025"/>
    <s v="Blue Dart"/>
    <x v="7"/>
    <x v="1"/>
    <x v="1"/>
    <s v="India"/>
    <n v="4"/>
    <n v="600"/>
    <n v="2400"/>
    <n v="250"/>
    <n v="2150"/>
    <n v="1400"/>
    <n v="1665.8899999999999"/>
    <n v="734.11000000000013"/>
    <n v="1884.1100000000001"/>
    <n v="508"/>
    <n v="265.89"/>
    <x v="14"/>
    <n v="350"/>
    <s v="Nagpur Central Hub"/>
    <x v="1"/>
  </r>
  <r>
    <n v="104044"/>
    <x v="4033"/>
    <x v="9"/>
    <s v="2025"/>
    <s v="Shadowfax"/>
    <x v="2"/>
    <x v="2"/>
    <x v="3"/>
    <s v="India"/>
    <n v="95"/>
    <n v="450"/>
    <n v="42750"/>
    <n v="250"/>
    <n v="42500"/>
    <n v="19000"/>
    <n v="21644.58"/>
    <n v="21105.42"/>
    <n v="39855.42"/>
    <n v="966"/>
    <n v="2644.58"/>
    <x v="3"/>
    <n v="200"/>
    <s v="Delhi NCR Mega Hub"/>
    <x v="3"/>
  </r>
  <r>
    <n v="104045"/>
    <x v="4034"/>
    <x v="0"/>
    <s v="2025"/>
    <s v="Ekart"/>
    <x v="1"/>
    <x v="0"/>
    <x v="1"/>
    <s v="India"/>
    <n v="97"/>
    <n v="3500"/>
    <n v="339500"/>
    <n v="1300"/>
    <n v="338200"/>
    <n v="213400"/>
    <n v="214703.39"/>
    <n v="124796.60999999999"/>
    <n v="336896.61"/>
    <n v="682"/>
    <n v="1303.3900000000001"/>
    <x v="16"/>
    <n v="2200"/>
    <s v="Nagpur Central Hub"/>
    <x v="1"/>
  </r>
  <r>
    <n v="104046"/>
    <x v="4035"/>
    <x v="3"/>
    <s v="2025"/>
    <s v="Shadowfax"/>
    <x v="2"/>
    <x v="0"/>
    <x v="1"/>
    <s v="India"/>
    <n v="69"/>
    <n v="2500"/>
    <n v="172500"/>
    <n v="1000"/>
    <n v="171500"/>
    <n v="103500"/>
    <n v="104432.34"/>
    <n v="68067.66"/>
    <n v="170567.66"/>
    <n v="311"/>
    <n v="932.34"/>
    <x v="12"/>
    <n v="1500"/>
    <s v="Nagpur Central Hub"/>
    <x v="1"/>
  </r>
  <r>
    <n v="104047"/>
    <x v="4036"/>
    <x v="8"/>
    <s v="2025"/>
    <s v="Amazon Logistics"/>
    <x v="7"/>
    <x v="1"/>
    <x v="2"/>
    <s v="India"/>
    <n v="9"/>
    <n v="850"/>
    <n v="7650"/>
    <n v="300"/>
    <n v="7350"/>
    <n v="4950"/>
    <n v="6152.42"/>
    <n v="1497.58"/>
    <n v="6147.58"/>
    <n v="421"/>
    <n v="1202.42"/>
    <x v="13"/>
    <n v="550"/>
    <s v="Mumbai Mega Hub"/>
    <x v="2"/>
  </r>
  <r>
    <n v="104048"/>
    <x v="4037"/>
    <x v="0"/>
    <s v="2025"/>
    <s v="DHL"/>
    <x v="4"/>
    <x v="1"/>
    <x v="3"/>
    <s v="India"/>
    <n v="69"/>
    <n v="1500"/>
    <n v="103500"/>
    <n v="700"/>
    <n v="102800"/>
    <n v="55200"/>
    <n v="55880.78"/>
    <n v="47619.22"/>
    <n v="102119.22"/>
    <n v="1182"/>
    <n v="680.78"/>
    <x v="10"/>
    <n v="800"/>
    <s v="Delhi NCR Mega Hub"/>
    <x v="3"/>
  </r>
  <r>
    <n v="104049"/>
    <x v="4038"/>
    <x v="2"/>
    <s v="2025"/>
    <s v="Delhivery"/>
    <x v="0"/>
    <x v="1"/>
    <x v="0"/>
    <s v="India"/>
    <n v="90"/>
    <n v="6500"/>
    <n v="585000"/>
    <n v="2300"/>
    <n v="582700"/>
    <n v="378000"/>
    <n v="378529.6"/>
    <n v="206470.40000000002"/>
    <n v="582170.4"/>
    <n v="1131"/>
    <n v="529.6"/>
    <x v="1"/>
    <n v="4200"/>
    <s v="Bengaluru Regional Hub"/>
    <x v="0"/>
  </r>
  <r>
    <n v="104050"/>
    <x v="4039"/>
    <x v="11"/>
    <s v="2025"/>
    <s v="DHL"/>
    <x v="5"/>
    <x v="0"/>
    <x v="1"/>
    <s v="India"/>
    <n v="29"/>
    <n v="1800"/>
    <n v="52200"/>
    <n v="900"/>
    <n v="51300"/>
    <n v="26100"/>
    <n v="26326.12"/>
    <n v="25873.88"/>
    <n v="51073.88"/>
    <n v="516"/>
    <n v="226.12"/>
    <x v="9"/>
    <n v="900"/>
    <s v="Nagpur Central Hub"/>
    <x v="1"/>
  </r>
  <r>
    <n v="104051"/>
    <x v="4040"/>
    <x v="9"/>
    <s v="2025"/>
    <s v="Amazon Logistics"/>
    <x v="0"/>
    <x v="1"/>
    <x v="4"/>
    <s v="India"/>
    <n v="75"/>
    <n v="3200"/>
    <n v="240000"/>
    <n v="1200"/>
    <n v="238800"/>
    <n v="150000"/>
    <n v="150879.03"/>
    <n v="89120.97"/>
    <n v="237920.97"/>
    <n v="344"/>
    <n v="879.03"/>
    <x v="0"/>
    <n v="2000"/>
    <s v="Kolkata Regional Hub"/>
    <x v="4"/>
  </r>
  <r>
    <n v="104052"/>
    <x v="4041"/>
    <x v="1"/>
    <s v="2025"/>
    <s v="DHL"/>
    <x v="6"/>
    <x v="0"/>
    <x v="2"/>
    <s v="India"/>
    <n v="94"/>
    <n v="4500"/>
    <n v="423000"/>
    <n v="1700"/>
    <n v="421300"/>
    <n v="263200"/>
    <n v="265099.34000000003"/>
    <n v="157900.65999999997"/>
    <n v="419400.66"/>
    <n v="947"/>
    <n v="1899.34"/>
    <x v="7"/>
    <n v="2800"/>
    <s v="Mumbai Mega Hub"/>
    <x v="2"/>
  </r>
  <r>
    <n v="104053"/>
    <x v="4042"/>
    <x v="0"/>
    <s v="2025"/>
    <s v="Shadowfax"/>
    <x v="1"/>
    <x v="2"/>
    <x v="2"/>
    <s v="India"/>
    <n v="29"/>
    <n v="3500"/>
    <n v="101500"/>
    <n v="1300"/>
    <n v="100200"/>
    <n v="63800"/>
    <n v="64159.040000000001"/>
    <n v="37340.959999999999"/>
    <n v="99840.960000000006"/>
    <n v="769"/>
    <n v="359.04"/>
    <x v="16"/>
    <n v="2200"/>
    <s v="Mumbai Mega Hub"/>
    <x v="2"/>
  </r>
  <r>
    <n v="104054"/>
    <x v="4043"/>
    <x v="1"/>
    <s v="2025"/>
    <s v="Blue Dart"/>
    <x v="5"/>
    <x v="0"/>
    <x v="3"/>
    <s v="India"/>
    <n v="93"/>
    <n v="4500"/>
    <n v="418500"/>
    <n v="2000"/>
    <n v="416500"/>
    <n v="232500"/>
    <n v="233114.95"/>
    <n v="185385.05"/>
    <n v="415885.05"/>
    <n v="468"/>
    <n v="614.95000000000005"/>
    <x v="6"/>
    <n v="2500"/>
    <s v="Delhi NCR Mega Hub"/>
    <x v="3"/>
  </r>
  <r>
    <n v="104055"/>
    <x v="4044"/>
    <x v="2"/>
    <s v="2025"/>
    <s v="Blue Dart"/>
    <x v="2"/>
    <x v="0"/>
    <x v="2"/>
    <s v="India"/>
    <n v="18"/>
    <n v="2500"/>
    <n v="45000"/>
    <n v="1000"/>
    <n v="44000"/>
    <n v="27000"/>
    <n v="28121.919999999998"/>
    <n v="16878.080000000002"/>
    <n v="42878.080000000002"/>
    <n v="633"/>
    <n v="1121.92"/>
    <x v="12"/>
    <n v="1500"/>
    <s v="Mumbai Mega Hub"/>
    <x v="2"/>
  </r>
  <r>
    <n v="104056"/>
    <x v="4045"/>
    <x v="8"/>
    <s v="2025"/>
    <s v="Blue Dart"/>
    <x v="7"/>
    <x v="2"/>
    <x v="2"/>
    <s v="India"/>
    <n v="93"/>
    <n v="600"/>
    <n v="55800"/>
    <n v="250"/>
    <n v="55550"/>
    <n v="32550"/>
    <n v="32983.82"/>
    <n v="22816.18"/>
    <n v="55116.18"/>
    <n v="669"/>
    <n v="433.82"/>
    <x v="14"/>
    <n v="350"/>
    <s v="Mumbai Mega Hub"/>
    <x v="2"/>
  </r>
  <r>
    <n v="104057"/>
    <x v="4046"/>
    <x v="4"/>
    <s v="2025"/>
    <s v="DHL"/>
    <x v="0"/>
    <x v="2"/>
    <x v="4"/>
    <s v="India"/>
    <n v="71"/>
    <n v="6500"/>
    <n v="461500"/>
    <n v="2300"/>
    <n v="459200"/>
    <n v="298200"/>
    <n v="298623.3"/>
    <n v="162876.70000000001"/>
    <n v="458776.7"/>
    <n v="1148"/>
    <n v="423.3"/>
    <x v="1"/>
    <n v="4200"/>
    <s v="Kolkata Regional Hub"/>
    <x v="4"/>
  </r>
  <r>
    <n v="104058"/>
    <x v="4047"/>
    <x v="11"/>
    <s v="2025"/>
    <s v="Ekart"/>
    <x v="2"/>
    <x v="1"/>
    <x v="1"/>
    <s v="India"/>
    <n v="40"/>
    <n v="2500"/>
    <n v="100000"/>
    <n v="1000"/>
    <n v="99000"/>
    <n v="60000"/>
    <n v="60669.34"/>
    <n v="39330.660000000003"/>
    <n v="98330.66"/>
    <n v="1112"/>
    <n v="669.34"/>
    <x v="12"/>
    <n v="1500"/>
    <s v="Nagpur Central Hub"/>
    <x v="1"/>
  </r>
  <r>
    <n v="104059"/>
    <x v="4048"/>
    <x v="0"/>
    <s v="2025"/>
    <s v="Ecom Express"/>
    <x v="5"/>
    <x v="0"/>
    <x v="0"/>
    <s v="India"/>
    <n v="19"/>
    <n v="2800"/>
    <n v="53200"/>
    <n v="1300"/>
    <n v="51900"/>
    <n v="28500"/>
    <n v="29379.360000000001"/>
    <n v="23820.639999999999"/>
    <n v="51020.639999999999"/>
    <n v="1111"/>
    <n v="879.36"/>
    <x v="18"/>
    <n v="1500"/>
    <s v="Bengaluru Regional Hub"/>
    <x v="0"/>
  </r>
  <r>
    <n v="104060"/>
    <x v="4049"/>
    <x v="4"/>
    <s v="2025"/>
    <s v="DHL"/>
    <x v="0"/>
    <x v="1"/>
    <x v="0"/>
    <s v="India"/>
    <n v="60"/>
    <n v="3200"/>
    <n v="192000"/>
    <n v="1200"/>
    <n v="190800"/>
    <n v="120000"/>
    <n v="120372.48"/>
    <n v="71627.520000000004"/>
    <n v="190427.51999999999"/>
    <n v="406"/>
    <n v="372.48"/>
    <x v="0"/>
    <n v="2000"/>
    <s v="Bengaluru Regional Hub"/>
    <x v="0"/>
  </r>
  <r>
    <n v="104061"/>
    <x v="4050"/>
    <x v="10"/>
    <s v="2025"/>
    <s v="FedEx"/>
    <x v="2"/>
    <x v="2"/>
    <x v="3"/>
    <s v="India"/>
    <n v="60"/>
    <n v="2500"/>
    <n v="150000"/>
    <n v="1000"/>
    <n v="149000"/>
    <n v="90000"/>
    <n v="90568.639999999999"/>
    <n v="59431.360000000001"/>
    <n v="148431.35999999999"/>
    <n v="892"/>
    <n v="568.64"/>
    <x v="12"/>
    <n v="1500"/>
    <s v="Delhi NCR Mega Hub"/>
    <x v="3"/>
  </r>
  <r>
    <n v="104062"/>
    <x v="4051"/>
    <x v="1"/>
    <s v="2025"/>
    <s v="Delhivery"/>
    <x v="2"/>
    <x v="1"/>
    <x v="4"/>
    <s v="India"/>
    <n v="35"/>
    <n v="2500"/>
    <n v="87500"/>
    <n v="1000"/>
    <n v="86500"/>
    <n v="52500"/>
    <n v="52683.37"/>
    <n v="34816.629999999997"/>
    <n v="86316.63"/>
    <n v="480"/>
    <n v="183.37"/>
    <x v="12"/>
    <n v="1500"/>
    <s v="Kolkata Regional Hub"/>
    <x v="4"/>
  </r>
  <r>
    <n v="104063"/>
    <x v="4052"/>
    <x v="7"/>
    <s v="2025"/>
    <s v="Xpressbees"/>
    <x v="5"/>
    <x v="0"/>
    <x v="1"/>
    <s v="India"/>
    <n v="4"/>
    <n v="2800"/>
    <n v="11200"/>
    <n v="1300"/>
    <n v="9900"/>
    <n v="6000"/>
    <n v="6882.51"/>
    <n v="4317.49"/>
    <n v="9017.49"/>
    <n v="1036"/>
    <n v="882.51"/>
    <x v="18"/>
    <n v="1500"/>
    <s v="Nagpur Central Hub"/>
    <x v="1"/>
  </r>
  <r>
    <n v="104064"/>
    <x v="4053"/>
    <x v="7"/>
    <s v="2025"/>
    <s v="DHL"/>
    <x v="5"/>
    <x v="0"/>
    <x v="3"/>
    <s v="India"/>
    <n v="84"/>
    <n v="2800"/>
    <n v="235200"/>
    <n v="1300"/>
    <n v="233900"/>
    <n v="126000"/>
    <n v="126434.04"/>
    <n v="108765.96"/>
    <n v="233465.96"/>
    <n v="795"/>
    <n v="434.04"/>
    <x v="18"/>
    <n v="1500"/>
    <s v="Delhi NCR Mega Hub"/>
    <x v="3"/>
  </r>
  <r>
    <n v="104065"/>
    <x v="4054"/>
    <x v="3"/>
    <s v="2025"/>
    <s v="Shadowfax"/>
    <x v="1"/>
    <x v="0"/>
    <x v="3"/>
    <s v="India"/>
    <n v="58"/>
    <n v="3500"/>
    <n v="203000"/>
    <n v="1300"/>
    <n v="201700"/>
    <n v="127600"/>
    <n v="128666.75"/>
    <n v="74333.25"/>
    <n v="200633.25"/>
    <n v="619"/>
    <n v="1066.75"/>
    <x v="16"/>
    <n v="2200"/>
    <s v="Delhi NCR Mega Hub"/>
    <x v="3"/>
  </r>
  <r>
    <n v="104066"/>
    <x v="4055"/>
    <x v="4"/>
    <s v="2025"/>
    <s v="Amazon Logistics"/>
    <x v="7"/>
    <x v="1"/>
    <x v="2"/>
    <s v="India"/>
    <n v="69"/>
    <n v="1200"/>
    <n v="82800"/>
    <n v="400"/>
    <n v="82400"/>
    <n v="55200"/>
    <n v="55827.68"/>
    <n v="26972.32"/>
    <n v="81772.320000000007"/>
    <n v="983"/>
    <n v="627.67999999999995"/>
    <x v="15"/>
    <n v="800"/>
    <s v="Mumbai Mega Hub"/>
    <x v="2"/>
  </r>
  <r>
    <n v="104067"/>
    <x v="4056"/>
    <x v="2"/>
    <s v="2025"/>
    <s v="Xpressbees"/>
    <x v="6"/>
    <x v="0"/>
    <x v="2"/>
    <s v="India"/>
    <n v="30"/>
    <n v="4500"/>
    <n v="135000"/>
    <n v="1700"/>
    <n v="133300"/>
    <n v="84000"/>
    <n v="84740.27"/>
    <n v="50259.729999999996"/>
    <n v="132559.73000000001"/>
    <n v="639"/>
    <n v="740.27"/>
    <x v="7"/>
    <n v="2800"/>
    <s v="Mumbai Mega Hub"/>
    <x v="2"/>
  </r>
  <r>
    <n v="104068"/>
    <x v="4057"/>
    <x v="6"/>
    <s v="2025"/>
    <s v="Amazon Logistics"/>
    <x v="7"/>
    <x v="0"/>
    <x v="3"/>
    <s v="India"/>
    <n v="81"/>
    <n v="850"/>
    <n v="68850"/>
    <n v="300"/>
    <n v="68550"/>
    <n v="44550"/>
    <n v="45201.72"/>
    <n v="23648.28"/>
    <n v="67898.28"/>
    <n v="704"/>
    <n v="651.72"/>
    <x v="13"/>
    <n v="550"/>
    <s v="Delhi NCR Mega Hub"/>
    <x v="3"/>
  </r>
  <r>
    <n v="104069"/>
    <x v="4058"/>
    <x v="8"/>
    <s v="2025"/>
    <s v="Delhivery"/>
    <x v="7"/>
    <x v="2"/>
    <x v="2"/>
    <s v="India"/>
    <n v="44"/>
    <n v="600"/>
    <n v="26400"/>
    <n v="250"/>
    <n v="26150"/>
    <n v="15400"/>
    <n v="16499.560000000001"/>
    <n v="9900.4399999999987"/>
    <n v="25050.44"/>
    <n v="459"/>
    <n v="1099.56"/>
    <x v="14"/>
    <n v="350"/>
    <s v="Mumbai Mega Hub"/>
    <x v="2"/>
  </r>
  <r>
    <n v="104070"/>
    <x v="4059"/>
    <x v="6"/>
    <s v="2025"/>
    <s v="Xpressbees"/>
    <x v="2"/>
    <x v="0"/>
    <x v="4"/>
    <s v="India"/>
    <n v="9"/>
    <n v="450"/>
    <n v="4050"/>
    <n v="250"/>
    <n v="3800"/>
    <n v="1800"/>
    <n v="2221.23"/>
    <n v="1828.77"/>
    <n v="3378.77"/>
    <n v="447"/>
    <n v="421.23"/>
    <x v="3"/>
    <n v="200"/>
    <s v="Kolkata Regional Hub"/>
    <x v="4"/>
  </r>
  <r>
    <n v="104071"/>
    <x v="4060"/>
    <x v="0"/>
    <s v="2025"/>
    <s v="Blue Dart"/>
    <x v="1"/>
    <x v="2"/>
    <x v="0"/>
    <s v="India"/>
    <n v="12"/>
    <n v="25000"/>
    <n v="300000"/>
    <n v="7000"/>
    <n v="293000"/>
    <n v="216000"/>
    <n v="216664.41"/>
    <n v="83335.59"/>
    <n v="292335.59000000003"/>
    <n v="306"/>
    <n v="664.41"/>
    <x v="17"/>
    <n v="18000"/>
    <s v="Bengaluru Regional Hub"/>
    <x v="0"/>
  </r>
  <r>
    <n v="104072"/>
    <x v="4061"/>
    <x v="3"/>
    <s v="2025"/>
    <s v="Ecom Express"/>
    <x v="3"/>
    <x v="1"/>
    <x v="4"/>
    <s v="India"/>
    <n v="78"/>
    <n v="12000"/>
    <n v="936000"/>
    <n v="4000"/>
    <n v="932000"/>
    <n v="624000"/>
    <n v="625074.22"/>
    <n v="310925.78000000003"/>
    <n v="930925.78"/>
    <n v="427"/>
    <n v="1074.22"/>
    <x v="4"/>
    <n v="8000"/>
    <s v="Kolkata Regional Hub"/>
    <x v="4"/>
  </r>
  <r>
    <n v="104073"/>
    <x v="4062"/>
    <x v="10"/>
    <s v="2025"/>
    <s v="Xpressbees"/>
    <x v="1"/>
    <x v="0"/>
    <x v="3"/>
    <s v="India"/>
    <n v="47"/>
    <n v="25000"/>
    <n v="1175000"/>
    <n v="7000"/>
    <n v="1168000"/>
    <n v="846000"/>
    <n v="846634"/>
    <n v="328366"/>
    <n v="1167366"/>
    <n v="440"/>
    <n v="634"/>
    <x v="17"/>
    <n v="18000"/>
    <s v="Delhi NCR Mega Hub"/>
    <x v="3"/>
  </r>
  <r>
    <n v="104074"/>
    <x v="4063"/>
    <x v="0"/>
    <s v="2025"/>
    <s v="Ecom Express"/>
    <x v="6"/>
    <x v="2"/>
    <x v="4"/>
    <s v="India"/>
    <n v="5"/>
    <n v="15000"/>
    <n v="75000"/>
    <n v="5500"/>
    <n v="69500"/>
    <n v="47500"/>
    <n v="48772.9"/>
    <n v="26227.1"/>
    <n v="68227.100000000006"/>
    <n v="1002"/>
    <n v="1272.9000000000001"/>
    <x v="11"/>
    <n v="9500"/>
    <s v="Kolkata Regional Hub"/>
    <x v="4"/>
  </r>
  <r>
    <n v="104075"/>
    <x v="4064"/>
    <x v="4"/>
    <s v="2025"/>
    <s v="FedEx"/>
    <x v="1"/>
    <x v="1"/>
    <x v="1"/>
    <s v="India"/>
    <n v="33"/>
    <n v="25000"/>
    <n v="825000"/>
    <n v="7000"/>
    <n v="818000"/>
    <n v="594000"/>
    <n v="594872.13"/>
    <n v="230127.87"/>
    <n v="817127.87"/>
    <n v="541"/>
    <n v="872.13"/>
    <x v="17"/>
    <n v="18000"/>
    <s v="Nagpur Central Hub"/>
    <x v="1"/>
  </r>
  <r>
    <n v="104076"/>
    <x v="4065"/>
    <x v="4"/>
    <s v="2025"/>
    <s v="Ecom Express"/>
    <x v="6"/>
    <x v="1"/>
    <x v="3"/>
    <s v="India"/>
    <n v="20"/>
    <n v="4500"/>
    <n v="90000"/>
    <n v="1700"/>
    <n v="88300"/>
    <n v="56000"/>
    <n v="57630.95"/>
    <n v="32369.050000000003"/>
    <n v="86669.05"/>
    <n v="777"/>
    <n v="1630.95"/>
    <x v="7"/>
    <n v="2800"/>
    <s v="Delhi NCR Mega Hub"/>
    <x v="3"/>
  </r>
  <r>
    <n v="104077"/>
    <x v="4066"/>
    <x v="10"/>
    <s v="2025"/>
    <s v="Amazon Logistics"/>
    <x v="2"/>
    <x v="1"/>
    <x v="1"/>
    <s v="India"/>
    <n v="85"/>
    <n v="450"/>
    <n v="38250"/>
    <n v="250"/>
    <n v="38000"/>
    <n v="17000"/>
    <n v="17502.54"/>
    <n v="20747.46"/>
    <n v="37497.46"/>
    <n v="885"/>
    <n v="502.54"/>
    <x v="3"/>
    <n v="200"/>
    <s v="Nagpur Central Hub"/>
    <x v="1"/>
  </r>
  <r>
    <n v="104078"/>
    <x v="4067"/>
    <x v="8"/>
    <s v="2025"/>
    <s v="Blue Dart"/>
    <x v="0"/>
    <x v="2"/>
    <x v="0"/>
    <s v="India"/>
    <n v="23"/>
    <n v="3200"/>
    <n v="73600"/>
    <n v="1200"/>
    <n v="72400"/>
    <n v="46000"/>
    <n v="46775.14"/>
    <n v="26824.86"/>
    <n v="71624.86"/>
    <n v="414"/>
    <n v="775.14"/>
    <x v="0"/>
    <n v="2000"/>
    <s v="Bengaluru Regional Hub"/>
    <x v="0"/>
  </r>
  <r>
    <n v="104079"/>
    <x v="4068"/>
    <x v="9"/>
    <s v="2025"/>
    <s v="Ecom Express"/>
    <x v="6"/>
    <x v="0"/>
    <x v="1"/>
    <s v="India"/>
    <n v="1"/>
    <n v="4500"/>
    <n v="4500"/>
    <n v="1700"/>
    <n v="2800"/>
    <n v="2800"/>
    <n v="3410.31"/>
    <n v="1089.69"/>
    <n v="2189.69"/>
    <n v="1167"/>
    <n v="610.30999999999995"/>
    <x v="7"/>
    <n v="2800"/>
    <s v="Nagpur Central Hub"/>
    <x v="1"/>
  </r>
  <r>
    <n v="104080"/>
    <x v="4069"/>
    <x v="11"/>
    <s v="2025"/>
    <s v="FedEx"/>
    <x v="0"/>
    <x v="2"/>
    <x v="3"/>
    <s v="India"/>
    <n v="64"/>
    <n v="6500"/>
    <n v="416000"/>
    <n v="2300"/>
    <n v="413700"/>
    <n v="268800"/>
    <n v="269452.31"/>
    <n v="146547.69"/>
    <n v="413047.69"/>
    <n v="1029"/>
    <n v="652.30999999999995"/>
    <x v="1"/>
    <n v="4200"/>
    <s v="Delhi NCR Mega Hub"/>
    <x v="3"/>
  </r>
  <r>
    <n v="104081"/>
    <x v="4070"/>
    <x v="6"/>
    <s v="2025"/>
    <s v="DHL"/>
    <x v="5"/>
    <x v="1"/>
    <x v="0"/>
    <s v="India"/>
    <n v="68"/>
    <n v="1800"/>
    <n v="122400"/>
    <n v="900"/>
    <n v="121500"/>
    <n v="61200"/>
    <n v="61523.41"/>
    <n v="60876.59"/>
    <n v="121176.59"/>
    <n v="1143"/>
    <n v="323.41000000000003"/>
    <x v="9"/>
    <n v="900"/>
    <s v="Bengaluru Regional Hub"/>
    <x v="0"/>
  </r>
  <r>
    <n v="104082"/>
    <x v="4071"/>
    <x v="6"/>
    <s v="2025"/>
    <s v="FedEx"/>
    <x v="1"/>
    <x v="0"/>
    <x v="4"/>
    <s v="India"/>
    <n v="65"/>
    <n v="25000"/>
    <n v="1625000"/>
    <n v="7000"/>
    <n v="1618000"/>
    <n v="1170000"/>
    <n v="1170463.3500000001"/>
    <n v="454536.64999999991"/>
    <n v="1617536.65"/>
    <n v="1037"/>
    <n v="463.35"/>
    <x v="17"/>
    <n v="18000"/>
    <s v="Kolkata Regional Hub"/>
    <x v="4"/>
  </r>
  <r>
    <n v="104083"/>
    <x v="4072"/>
    <x v="10"/>
    <s v="2025"/>
    <s v="Shadowfax"/>
    <x v="5"/>
    <x v="0"/>
    <x v="4"/>
    <s v="India"/>
    <n v="28"/>
    <n v="4500"/>
    <n v="126000"/>
    <n v="2000"/>
    <n v="124000"/>
    <n v="70000"/>
    <n v="71887.600000000006"/>
    <n v="54112.399999999994"/>
    <n v="122112.4"/>
    <n v="528"/>
    <n v="1887.6"/>
    <x v="6"/>
    <n v="2500"/>
    <s v="Kolkata Regional Hub"/>
    <x v="4"/>
  </r>
  <r>
    <n v="104084"/>
    <x v="4073"/>
    <x v="1"/>
    <s v="2025"/>
    <s v="Amazon Logistics"/>
    <x v="5"/>
    <x v="1"/>
    <x v="1"/>
    <s v="India"/>
    <n v="94"/>
    <n v="4500"/>
    <n v="423000"/>
    <n v="2000"/>
    <n v="421000"/>
    <n v="235000"/>
    <n v="235321.35"/>
    <n v="187678.65"/>
    <n v="420678.65"/>
    <n v="889"/>
    <n v="321.35000000000002"/>
    <x v="6"/>
    <n v="2500"/>
    <s v="Nagpur Central Hub"/>
    <x v="1"/>
  </r>
  <r>
    <n v="104085"/>
    <x v="4074"/>
    <x v="3"/>
    <s v="2025"/>
    <s v="FedEx"/>
    <x v="7"/>
    <x v="0"/>
    <x v="1"/>
    <s v="India"/>
    <n v="56"/>
    <n v="600"/>
    <n v="33600"/>
    <n v="250"/>
    <n v="33350"/>
    <n v="19600"/>
    <n v="20115.03"/>
    <n v="13484.970000000001"/>
    <n v="32834.97"/>
    <n v="1124"/>
    <n v="515.03"/>
    <x v="14"/>
    <n v="350"/>
    <s v="Nagpur Central Hub"/>
    <x v="1"/>
  </r>
  <r>
    <n v="104086"/>
    <x v="4075"/>
    <x v="7"/>
    <s v="2025"/>
    <s v="Ekart"/>
    <x v="6"/>
    <x v="0"/>
    <x v="4"/>
    <s v="India"/>
    <n v="91"/>
    <n v="15000"/>
    <n v="1365000"/>
    <n v="5500"/>
    <n v="1359500"/>
    <n v="864500"/>
    <n v="865570.61"/>
    <n v="499429.39"/>
    <n v="1358429.39"/>
    <n v="707"/>
    <n v="1070.6099999999999"/>
    <x v="11"/>
    <n v="9500"/>
    <s v="Kolkata Regional Hub"/>
    <x v="4"/>
  </r>
  <r>
    <n v="104087"/>
    <x v="4076"/>
    <x v="0"/>
    <s v="2025"/>
    <s v="FedEx"/>
    <x v="4"/>
    <x v="1"/>
    <x v="2"/>
    <s v="India"/>
    <n v="82"/>
    <n v="5500"/>
    <n v="451000"/>
    <n v="2000"/>
    <n v="449000"/>
    <n v="287000"/>
    <n v="287429.83"/>
    <n v="163570.16999999998"/>
    <n v="448570.17"/>
    <n v="831"/>
    <n v="429.83"/>
    <x v="5"/>
    <n v="3500"/>
    <s v="Mumbai Mega Hub"/>
    <x v="2"/>
  </r>
  <r>
    <n v="104088"/>
    <x v="4077"/>
    <x v="0"/>
    <s v="2025"/>
    <s v="FedEx"/>
    <x v="4"/>
    <x v="1"/>
    <x v="1"/>
    <s v="India"/>
    <n v="49"/>
    <n v="5500"/>
    <n v="269500"/>
    <n v="2000"/>
    <n v="267500"/>
    <n v="171500"/>
    <n v="172554"/>
    <n v="96946"/>
    <n v="266446"/>
    <n v="577"/>
    <n v="1054"/>
    <x v="5"/>
    <n v="3500"/>
    <s v="Nagpur Central Hub"/>
    <x v="1"/>
  </r>
  <r>
    <n v="104089"/>
    <x v="4078"/>
    <x v="7"/>
    <s v="2025"/>
    <s v="Shadowfax"/>
    <x v="4"/>
    <x v="1"/>
    <x v="3"/>
    <s v="India"/>
    <n v="28"/>
    <n v="1500"/>
    <n v="42000"/>
    <n v="700"/>
    <n v="41300"/>
    <n v="22400"/>
    <n v="22576.36"/>
    <n v="19423.64"/>
    <n v="41123.64"/>
    <n v="992"/>
    <n v="176.36"/>
    <x v="10"/>
    <n v="800"/>
    <s v="Delhi NCR Mega Hub"/>
    <x v="3"/>
  </r>
  <r>
    <n v="104090"/>
    <x v="4079"/>
    <x v="11"/>
    <s v="2025"/>
    <s v="Shadowfax"/>
    <x v="3"/>
    <x v="2"/>
    <x v="2"/>
    <s v="India"/>
    <n v="19"/>
    <n v="12000"/>
    <n v="228000"/>
    <n v="4000"/>
    <n v="224000"/>
    <n v="152000"/>
    <n v="152879.29999999999"/>
    <n v="75120.700000000012"/>
    <n v="223120.7"/>
    <n v="1151"/>
    <n v="879.3"/>
    <x v="4"/>
    <n v="8000"/>
    <s v="Mumbai Mega Hub"/>
    <x v="2"/>
  </r>
  <r>
    <n v="104091"/>
    <x v="4080"/>
    <x v="6"/>
    <s v="2025"/>
    <s v="FedEx"/>
    <x v="4"/>
    <x v="0"/>
    <x v="3"/>
    <s v="India"/>
    <n v="9"/>
    <n v="1500"/>
    <n v="13500"/>
    <n v="700"/>
    <n v="12800"/>
    <n v="7200"/>
    <n v="8052.84"/>
    <n v="5447.16"/>
    <n v="11947.16"/>
    <n v="616"/>
    <n v="852.84"/>
    <x v="10"/>
    <n v="800"/>
    <s v="Delhi NCR Mega Hub"/>
    <x v="3"/>
  </r>
  <r>
    <n v="104092"/>
    <x v="4081"/>
    <x v="0"/>
    <s v="2025"/>
    <s v="Xpressbees"/>
    <x v="0"/>
    <x v="2"/>
    <x v="2"/>
    <s v="India"/>
    <n v="6"/>
    <n v="3200"/>
    <n v="19200"/>
    <n v="1200"/>
    <n v="18000"/>
    <n v="12000"/>
    <n v="12848.73"/>
    <n v="6351.27"/>
    <n v="17151.27"/>
    <n v="738"/>
    <n v="848.73"/>
    <x v="0"/>
    <n v="2000"/>
    <s v="Mumbai Mega Hub"/>
    <x v="2"/>
  </r>
  <r>
    <n v="104093"/>
    <x v="4082"/>
    <x v="0"/>
    <s v="2025"/>
    <s v="Delhivery"/>
    <x v="7"/>
    <x v="2"/>
    <x v="2"/>
    <s v="India"/>
    <n v="8"/>
    <n v="1200"/>
    <n v="9600"/>
    <n v="400"/>
    <n v="9200"/>
    <n v="6400"/>
    <n v="6605.76"/>
    <n v="2994.24"/>
    <n v="8994.24"/>
    <n v="345"/>
    <n v="205.76"/>
    <x v="15"/>
    <n v="800"/>
    <s v="Mumbai Mega Hub"/>
    <x v="2"/>
  </r>
  <r>
    <n v="104094"/>
    <x v="4083"/>
    <x v="11"/>
    <s v="2025"/>
    <s v="Shadowfax"/>
    <x v="2"/>
    <x v="0"/>
    <x v="4"/>
    <s v="India"/>
    <n v="23"/>
    <n v="2500"/>
    <n v="57500"/>
    <n v="1000"/>
    <n v="56500"/>
    <n v="34500"/>
    <n v="35875.910000000003"/>
    <n v="21624.089999999997"/>
    <n v="55124.09"/>
    <n v="1178"/>
    <n v="1375.91"/>
    <x v="12"/>
    <n v="1500"/>
    <s v="Kolkata Regional Hub"/>
    <x v="4"/>
  </r>
  <r>
    <n v="104095"/>
    <x v="4084"/>
    <x v="8"/>
    <s v="2025"/>
    <s v="Blue Dart"/>
    <x v="0"/>
    <x v="1"/>
    <x v="0"/>
    <s v="India"/>
    <n v="5"/>
    <n v="6500"/>
    <n v="32500"/>
    <n v="2300"/>
    <n v="30200"/>
    <n v="21000"/>
    <n v="22111.94"/>
    <n v="10388.060000000001"/>
    <n v="29088.06"/>
    <n v="799"/>
    <n v="1111.94"/>
    <x v="1"/>
    <n v="4200"/>
    <s v="Bengaluru Regional Hub"/>
    <x v="0"/>
  </r>
  <r>
    <n v="104096"/>
    <x v="4085"/>
    <x v="2"/>
    <s v="2025"/>
    <s v="Ekart"/>
    <x v="5"/>
    <x v="0"/>
    <x v="2"/>
    <s v="India"/>
    <n v="58"/>
    <n v="2800"/>
    <n v="162400"/>
    <n v="1300"/>
    <n v="161100"/>
    <n v="87000"/>
    <n v="87499.5"/>
    <n v="74900.5"/>
    <n v="160600.5"/>
    <n v="341"/>
    <n v="499.5"/>
    <x v="18"/>
    <n v="1500"/>
    <s v="Mumbai Mega Hub"/>
    <x v="2"/>
  </r>
  <r>
    <n v="104097"/>
    <x v="4086"/>
    <x v="4"/>
    <s v="2025"/>
    <s v="Xpressbees"/>
    <x v="5"/>
    <x v="0"/>
    <x v="3"/>
    <s v="India"/>
    <n v="23"/>
    <n v="2800"/>
    <n v="64400"/>
    <n v="1300"/>
    <n v="63100"/>
    <n v="34500"/>
    <n v="34992.79"/>
    <n v="29407.21"/>
    <n v="62607.21"/>
    <n v="819"/>
    <n v="492.79"/>
    <x v="18"/>
    <n v="1500"/>
    <s v="Delhi NCR Mega Hub"/>
    <x v="3"/>
  </r>
  <r>
    <n v="104098"/>
    <x v="4087"/>
    <x v="10"/>
    <s v="2025"/>
    <s v="DHL"/>
    <x v="1"/>
    <x v="0"/>
    <x v="2"/>
    <s v="India"/>
    <n v="77"/>
    <n v="45000"/>
    <n v="3465000"/>
    <n v="13000"/>
    <n v="3452000"/>
    <n v="2464000"/>
    <n v="2464561.39"/>
    <n v="1000438.6099999999"/>
    <n v="3451438.61"/>
    <n v="1083"/>
    <n v="561.39"/>
    <x v="2"/>
    <n v="32000"/>
    <s v="Mumbai Mega Hub"/>
    <x v="2"/>
  </r>
  <r>
    <n v="104099"/>
    <x v="4088"/>
    <x v="10"/>
    <s v="2025"/>
    <s v="Ecom Express"/>
    <x v="5"/>
    <x v="1"/>
    <x v="3"/>
    <s v="India"/>
    <n v="59"/>
    <n v="2800"/>
    <n v="165200"/>
    <n v="1300"/>
    <n v="163900"/>
    <n v="88500"/>
    <n v="88979.14"/>
    <n v="76220.86"/>
    <n v="163420.85999999999"/>
    <n v="518"/>
    <n v="479.14"/>
    <x v="18"/>
    <n v="1500"/>
    <s v="Delhi NCR Mega Hub"/>
    <x v="3"/>
  </r>
  <r>
    <n v="104100"/>
    <x v="4089"/>
    <x v="11"/>
    <s v="2025"/>
    <s v="Ecom Express"/>
    <x v="6"/>
    <x v="0"/>
    <x v="4"/>
    <s v="India"/>
    <n v="85"/>
    <n v="4500"/>
    <n v="382500"/>
    <n v="1700"/>
    <n v="380800"/>
    <n v="238000"/>
    <n v="238516.06"/>
    <n v="143983.94"/>
    <n v="380283.94"/>
    <n v="896"/>
    <n v="516.05999999999995"/>
    <x v="7"/>
    <n v="2800"/>
    <s v="Kolkata Regional Hub"/>
    <x v="4"/>
  </r>
  <r>
    <n v="104101"/>
    <x v="4090"/>
    <x v="4"/>
    <s v="2025"/>
    <s v="Shadowfax"/>
    <x v="0"/>
    <x v="1"/>
    <x v="1"/>
    <s v="India"/>
    <n v="89"/>
    <n v="3200"/>
    <n v="284800"/>
    <n v="1200"/>
    <n v="283600"/>
    <n v="178000"/>
    <n v="178339.62"/>
    <n v="106460.38"/>
    <n v="283260.38"/>
    <n v="529"/>
    <n v="339.62"/>
    <x v="0"/>
    <n v="2000"/>
    <s v="Nagpur Central Hub"/>
    <x v="1"/>
  </r>
  <r>
    <n v="104102"/>
    <x v="4091"/>
    <x v="9"/>
    <s v="2025"/>
    <s v="FedEx"/>
    <x v="3"/>
    <x v="0"/>
    <x v="2"/>
    <s v="India"/>
    <n v="2"/>
    <n v="12000"/>
    <n v="24000"/>
    <n v="4000"/>
    <n v="20000"/>
    <n v="16000"/>
    <n v="18714.099999999999"/>
    <n v="5285.9000000000015"/>
    <n v="17285.900000000001"/>
    <n v="1103"/>
    <n v="2714.1"/>
    <x v="4"/>
    <n v="8000"/>
    <s v="Mumbai Mega Hub"/>
    <x v="2"/>
  </r>
  <r>
    <n v="104103"/>
    <x v="4092"/>
    <x v="5"/>
    <s v="2025"/>
    <s v="Delhivery"/>
    <x v="5"/>
    <x v="0"/>
    <x v="0"/>
    <s v="India"/>
    <n v="63"/>
    <n v="4500"/>
    <n v="283500"/>
    <n v="2000"/>
    <n v="281500"/>
    <n v="157500"/>
    <n v="157929.32"/>
    <n v="125570.68"/>
    <n v="281070.68"/>
    <n v="431"/>
    <n v="429.32"/>
    <x v="6"/>
    <n v="2500"/>
    <s v="Bengaluru Regional Hub"/>
    <x v="0"/>
  </r>
  <r>
    <n v="104104"/>
    <x v="4093"/>
    <x v="5"/>
    <s v="2025"/>
    <s v="Shadowfax"/>
    <x v="6"/>
    <x v="2"/>
    <x v="2"/>
    <s v="India"/>
    <n v="54"/>
    <n v="4500"/>
    <n v="243000"/>
    <n v="1700"/>
    <n v="241300"/>
    <n v="151200"/>
    <n v="151702.53"/>
    <n v="91297.47"/>
    <n v="240797.47"/>
    <n v="727"/>
    <n v="502.53"/>
    <x v="7"/>
    <n v="2800"/>
    <s v="Mumbai Mega Hub"/>
    <x v="2"/>
  </r>
  <r>
    <n v="104105"/>
    <x v="4094"/>
    <x v="5"/>
    <s v="2025"/>
    <s v="DHL"/>
    <x v="1"/>
    <x v="2"/>
    <x v="4"/>
    <s v="India"/>
    <n v="80"/>
    <n v="45000"/>
    <n v="3600000"/>
    <n v="13000"/>
    <n v="3587000"/>
    <n v="2560000"/>
    <n v="2560683.35"/>
    <n v="1039316.6499999999"/>
    <n v="3586316.65"/>
    <n v="1031"/>
    <n v="683.35"/>
    <x v="2"/>
    <n v="32000"/>
    <s v="Kolkata Regional Hub"/>
    <x v="4"/>
  </r>
  <r>
    <n v="104106"/>
    <x v="4095"/>
    <x v="8"/>
    <s v="2025"/>
    <s v="Ekart"/>
    <x v="1"/>
    <x v="2"/>
    <x v="2"/>
    <s v="India"/>
    <n v="75"/>
    <n v="45000"/>
    <n v="3375000"/>
    <n v="13000"/>
    <n v="3362000"/>
    <n v="2400000"/>
    <n v="2400577.67"/>
    <n v="974422.33000000007"/>
    <n v="3361422.33"/>
    <n v="741"/>
    <n v="577.66999999999996"/>
    <x v="2"/>
    <n v="32000"/>
    <s v="Mumbai Mega Hub"/>
    <x v="2"/>
  </r>
  <r>
    <n v="104107"/>
    <x v="4096"/>
    <x v="10"/>
    <s v="2025"/>
    <s v="Delhivery"/>
    <x v="6"/>
    <x v="1"/>
    <x v="4"/>
    <s v="India"/>
    <n v="48"/>
    <n v="4500"/>
    <n v="216000"/>
    <n v="1700"/>
    <n v="214300"/>
    <n v="134400"/>
    <n v="135423.63"/>
    <n v="80576.37"/>
    <n v="213276.37"/>
    <n v="799"/>
    <n v="1023.63"/>
    <x v="7"/>
    <n v="2800"/>
    <s v="Kolkata Regional Hub"/>
    <x v="4"/>
  </r>
  <r>
    <n v="104108"/>
    <x v="4097"/>
    <x v="9"/>
    <s v="2025"/>
    <s v="FedEx"/>
    <x v="4"/>
    <x v="2"/>
    <x v="1"/>
    <s v="India"/>
    <n v="42"/>
    <n v="5500"/>
    <n v="231000"/>
    <n v="2000"/>
    <n v="229000"/>
    <n v="147000"/>
    <n v="147276.35999999999"/>
    <n v="83723.640000000014"/>
    <n v="228723.64"/>
    <n v="806"/>
    <n v="276.36"/>
    <x v="5"/>
    <n v="3500"/>
    <s v="Nagpur Central Hub"/>
    <x v="1"/>
  </r>
  <r>
    <n v="104109"/>
    <x v="4098"/>
    <x v="2"/>
    <s v="2025"/>
    <s v="Shadowfax"/>
    <x v="3"/>
    <x v="0"/>
    <x v="1"/>
    <s v="India"/>
    <n v="70"/>
    <n v="12000"/>
    <n v="840000"/>
    <n v="4000"/>
    <n v="836000"/>
    <n v="560000"/>
    <n v="560421.21"/>
    <n v="279578.79000000004"/>
    <n v="835578.79"/>
    <n v="1054"/>
    <n v="421.21"/>
    <x v="4"/>
    <n v="8000"/>
    <s v="Nagpur Central Hub"/>
    <x v="1"/>
  </r>
  <r>
    <n v="104110"/>
    <x v="4099"/>
    <x v="0"/>
    <s v="2025"/>
    <s v="DHL"/>
    <x v="4"/>
    <x v="1"/>
    <x v="1"/>
    <s v="India"/>
    <n v="80"/>
    <n v="5500"/>
    <n v="440000"/>
    <n v="2000"/>
    <n v="438000"/>
    <n v="280000"/>
    <n v="281049.13"/>
    <n v="158950.87"/>
    <n v="436950.87"/>
    <n v="1126"/>
    <n v="1049.1300000000001"/>
    <x v="5"/>
    <n v="3500"/>
    <s v="Nagpur Central Hub"/>
    <x v="1"/>
  </r>
  <r>
    <n v="104111"/>
    <x v="4100"/>
    <x v="10"/>
    <s v="2025"/>
    <s v="Xpressbees"/>
    <x v="5"/>
    <x v="1"/>
    <x v="2"/>
    <s v="India"/>
    <n v="16"/>
    <n v="4500"/>
    <n v="72000"/>
    <n v="2000"/>
    <n v="70000"/>
    <n v="40000"/>
    <n v="40395.120000000003"/>
    <n v="31604.879999999997"/>
    <n v="69604.88"/>
    <n v="1178"/>
    <n v="395.12"/>
    <x v="6"/>
    <n v="2500"/>
    <s v="Mumbai Mega Hub"/>
    <x v="2"/>
  </r>
  <r>
    <n v="104112"/>
    <x v="4101"/>
    <x v="1"/>
    <s v="2025"/>
    <s v="Ekart"/>
    <x v="5"/>
    <x v="0"/>
    <x v="3"/>
    <s v="India"/>
    <n v="79"/>
    <n v="2800"/>
    <n v="221200"/>
    <n v="1300"/>
    <n v="219900"/>
    <n v="118500"/>
    <n v="118747.16"/>
    <n v="102452.84"/>
    <n v="219652.84"/>
    <n v="643"/>
    <n v="247.16"/>
    <x v="18"/>
    <n v="1500"/>
    <s v="Delhi NCR Mega Hub"/>
    <x v="3"/>
  </r>
  <r>
    <n v="104113"/>
    <x v="4102"/>
    <x v="3"/>
    <s v="2025"/>
    <s v="Xpressbees"/>
    <x v="2"/>
    <x v="0"/>
    <x v="4"/>
    <s v="India"/>
    <n v="55"/>
    <n v="2500"/>
    <n v="137500"/>
    <n v="1000"/>
    <n v="136500"/>
    <n v="82500"/>
    <n v="82916.160000000003"/>
    <n v="54583.839999999997"/>
    <n v="136083.84"/>
    <n v="886"/>
    <n v="416.16"/>
    <x v="12"/>
    <n v="1500"/>
    <s v="Kolkata Regional Hub"/>
    <x v="4"/>
  </r>
  <r>
    <n v="104114"/>
    <x v="4103"/>
    <x v="1"/>
    <s v="2025"/>
    <s v="DHL"/>
    <x v="0"/>
    <x v="2"/>
    <x v="1"/>
    <s v="India"/>
    <n v="52"/>
    <n v="6500"/>
    <n v="338000"/>
    <n v="2300"/>
    <n v="335700"/>
    <n v="218400"/>
    <n v="219336.3"/>
    <n v="118663.70000000001"/>
    <n v="334763.7"/>
    <n v="841"/>
    <n v="936.3"/>
    <x v="1"/>
    <n v="4200"/>
    <s v="Nagpur Central Hub"/>
    <x v="1"/>
  </r>
  <r>
    <n v="104115"/>
    <x v="4104"/>
    <x v="2"/>
    <s v="2025"/>
    <s v="FedEx"/>
    <x v="6"/>
    <x v="1"/>
    <x v="0"/>
    <s v="India"/>
    <n v="52"/>
    <n v="4500"/>
    <n v="234000"/>
    <n v="1700"/>
    <n v="232300"/>
    <n v="145600"/>
    <n v="146259.13"/>
    <n v="87740.87"/>
    <n v="231640.87"/>
    <n v="562"/>
    <n v="659.13"/>
    <x v="7"/>
    <n v="2800"/>
    <s v="Bengaluru Regional Hub"/>
    <x v="0"/>
  </r>
  <r>
    <n v="104116"/>
    <x v="4105"/>
    <x v="9"/>
    <s v="2025"/>
    <s v="DHL"/>
    <x v="1"/>
    <x v="1"/>
    <x v="2"/>
    <s v="India"/>
    <n v="15"/>
    <n v="45000"/>
    <n v="675000"/>
    <n v="13000"/>
    <n v="662000"/>
    <n v="480000"/>
    <n v="480459.52000000002"/>
    <n v="194540.47999999998"/>
    <n v="661540.48"/>
    <n v="781"/>
    <n v="459.52"/>
    <x v="2"/>
    <n v="32000"/>
    <s v="Mumbai Mega Hub"/>
    <x v="2"/>
  </r>
  <r>
    <n v="104117"/>
    <x v="4106"/>
    <x v="8"/>
    <s v="2025"/>
    <s v="Ecom Express"/>
    <x v="2"/>
    <x v="1"/>
    <x v="0"/>
    <s v="India"/>
    <n v="92"/>
    <n v="2500"/>
    <n v="230000"/>
    <n v="1000"/>
    <n v="229000"/>
    <n v="138000"/>
    <n v="138500.57999999999"/>
    <n v="91499.420000000013"/>
    <n v="228499.42"/>
    <n v="966"/>
    <n v="500.58"/>
    <x v="12"/>
    <n v="1500"/>
    <s v="Bengaluru Regional Hub"/>
    <x v="0"/>
  </r>
  <r>
    <n v="104118"/>
    <x v="4107"/>
    <x v="9"/>
    <s v="2025"/>
    <s v="Blue Dart"/>
    <x v="1"/>
    <x v="1"/>
    <x v="2"/>
    <s v="India"/>
    <n v="95"/>
    <n v="3500"/>
    <n v="332500"/>
    <n v="1300"/>
    <n v="331200"/>
    <n v="209000"/>
    <n v="209699.08"/>
    <n v="122800.92000000001"/>
    <n v="330500.92"/>
    <n v="301"/>
    <n v="699.08"/>
    <x v="16"/>
    <n v="2200"/>
    <s v="Mumbai Mega Hub"/>
    <x v="2"/>
  </r>
  <r>
    <n v="104119"/>
    <x v="4108"/>
    <x v="8"/>
    <s v="2025"/>
    <s v="DHL"/>
    <x v="5"/>
    <x v="0"/>
    <x v="3"/>
    <s v="India"/>
    <n v="74"/>
    <n v="2800"/>
    <n v="207200"/>
    <n v="1300"/>
    <n v="205900"/>
    <n v="111000"/>
    <n v="111786.3"/>
    <n v="95413.7"/>
    <n v="205113.7"/>
    <n v="563"/>
    <n v="786.3"/>
    <x v="18"/>
    <n v="1500"/>
    <s v="Delhi NCR Mega Hub"/>
    <x v="3"/>
  </r>
  <r>
    <n v="104120"/>
    <x v="4109"/>
    <x v="2"/>
    <s v="2025"/>
    <s v="Xpressbees"/>
    <x v="7"/>
    <x v="1"/>
    <x v="1"/>
    <s v="India"/>
    <n v="83"/>
    <n v="600"/>
    <n v="49800"/>
    <n v="250"/>
    <n v="49550"/>
    <n v="29050"/>
    <n v="29247.84"/>
    <n v="20552.16"/>
    <n v="49352.160000000003"/>
    <n v="398"/>
    <n v="197.84"/>
    <x v="14"/>
    <n v="350"/>
    <s v="Nagpur Central Hub"/>
    <x v="1"/>
  </r>
  <r>
    <n v="104121"/>
    <x v="4110"/>
    <x v="4"/>
    <s v="2025"/>
    <s v="Delhivery"/>
    <x v="5"/>
    <x v="1"/>
    <x v="2"/>
    <s v="India"/>
    <n v="97"/>
    <n v="2800"/>
    <n v="271600"/>
    <n v="1300"/>
    <n v="270300"/>
    <n v="145500"/>
    <n v="146297.35999999999"/>
    <n v="125302.64000000001"/>
    <n v="269502.64"/>
    <n v="509"/>
    <n v="797.36"/>
    <x v="18"/>
    <n v="1500"/>
    <s v="Mumbai Mega Hub"/>
    <x v="2"/>
  </r>
  <r>
    <n v="104122"/>
    <x v="4111"/>
    <x v="11"/>
    <s v="2025"/>
    <s v="FedEx"/>
    <x v="3"/>
    <x v="1"/>
    <x v="4"/>
    <s v="India"/>
    <n v="74"/>
    <n v="12000"/>
    <n v="888000"/>
    <n v="4000"/>
    <n v="884000"/>
    <n v="592000"/>
    <n v="593064.42000000004"/>
    <n v="294935.57999999996"/>
    <n v="882935.58"/>
    <n v="716"/>
    <n v="1064.42"/>
    <x v="4"/>
    <n v="8000"/>
    <s v="Kolkata Regional Hub"/>
    <x v="4"/>
  </r>
  <r>
    <n v="104123"/>
    <x v="4112"/>
    <x v="8"/>
    <s v="2025"/>
    <s v="Ecom Express"/>
    <x v="2"/>
    <x v="1"/>
    <x v="3"/>
    <s v="India"/>
    <n v="74"/>
    <n v="2500"/>
    <n v="185000"/>
    <n v="1000"/>
    <n v="184000"/>
    <n v="111000"/>
    <n v="111620.12"/>
    <n v="73379.88"/>
    <n v="183379.88"/>
    <n v="833"/>
    <n v="620.12"/>
    <x v="12"/>
    <n v="1500"/>
    <s v="Delhi NCR Mega Hub"/>
    <x v="3"/>
  </r>
  <r>
    <n v="104124"/>
    <x v="4113"/>
    <x v="1"/>
    <s v="2025"/>
    <s v="Amazon Logistics"/>
    <x v="7"/>
    <x v="2"/>
    <x v="2"/>
    <s v="India"/>
    <n v="91"/>
    <n v="850"/>
    <n v="77350"/>
    <n v="300"/>
    <n v="77050"/>
    <n v="50050"/>
    <n v="50337.94"/>
    <n v="27012.059999999998"/>
    <n v="76762.06"/>
    <n v="609"/>
    <n v="287.94"/>
    <x v="13"/>
    <n v="550"/>
    <s v="Mumbai Mega Hub"/>
    <x v="2"/>
  </r>
  <r>
    <n v="104125"/>
    <x v="4114"/>
    <x v="8"/>
    <s v="2025"/>
    <s v="Xpressbees"/>
    <x v="2"/>
    <x v="0"/>
    <x v="3"/>
    <s v="India"/>
    <n v="4"/>
    <n v="450"/>
    <n v="1800"/>
    <n v="250"/>
    <n v="1550"/>
    <n v="800"/>
    <n v="3599.64"/>
    <n v="-1799.6399999999999"/>
    <n v="-1249.6399999999999"/>
    <n v="718"/>
    <n v="2799.64"/>
    <x v="3"/>
    <n v="200"/>
    <s v="Delhi NCR Mega Hub"/>
    <x v="3"/>
  </r>
  <r>
    <n v="104126"/>
    <x v="4115"/>
    <x v="6"/>
    <s v="2025"/>
    <s v="Amazon Logistics"/>
    <x v="0"/>
    <x v="2"/>
    <x v="2"/>
    <s v="India"/>
    <n v="65"/>
    <n v="6500"/>
    <n v="422500"/>
    <n v="2300"/>
    <n v="420200"/>
    <n v="273000"/>
    <n v="273265.40999999997"/>
    <n v="149234.59000000003"/>
    <n v="419934.59"/>
    <n v="893"/>
    <n v="265.41000000000003"/>
    <x v="1"/>
    <n v="4200"/>
    <s v="Mumbai Mega Hub"/>
    <x v="2"/>
  </r>
  <r>
    <n v="104127"/>
    <x v="4116"/>
    <x v="9"/>
    <s v="2025"/>
    <s v="Ecom Express"/>
    <x v="6"/>
    <x v="0"/>
    <x v="1"/>
    <s v="India"/>
    <n v="58"/>
    <n v="15000"/>
    <n v="870000"/>
    <n v="5500"/>
    <n v="864500"/>
    <n v="551000"/>
    <n v="551603.03"/>
    <n v="318396.96999999997"/>
    <n v="863896.97"/>
    <n v="1089"/>
    <n v="603.03"/>
    <x v="11"/>
    <n v="9500"/>
    <s v="Nagpur Central Hub"/>
    <x v="1"/>
  </r>
  <r>
    <n v="104128"/>
    <x v="4117"/>
    <x v="0"/>
    <s v="2025"/>
    <s v="FedEx"/>
    <x v="3"/>
    <x v="1"/>
    <x v="0"/>
    <s v="India"/>
    <n v="77"/>
    <n v="8500"/>
    <n v="654500"/>
    <n v="3000"/>
    <n v="651500"/>
    <n v="423500"/>
    <n v="423996.68"/>
    <n v="230503.32"/>
    <n v="651003.31999999995"/>
    <n v="538"/>
    <n v="496.68"/>
    <x v="8"/>
    <n v="5500"/>
    <s v="Bengaluru Regional Hub"/>
    <x v="0"/>
  </r>
  <r>
    <n v="104129"/>
    <x v="4118"/>
    <x v="3"/>
    <s v="2025"/>
    <s v="FedEx"/>
    <x v="2"/>
    <x v="1"/>
    <x v="3"/>
    <s v="India"/>
    <n v="83"/>
    <n v="450"/>
    <n v="37350"/>
    <n v="250"/>
    <n v="37100"/>
    <n v="16600"/>
    <n v="18428.240000000002"/>
    <n v="18921.759999999998"/>
    <n v="35271.760000000002"/>
    <n v="887"/>
    <n v="1828.24"/>
    <x v="3"/>
    <n v="200"/>
    <s v="Delhi NCR Mega Hub"/>
    <x v="3"/>
  </r>
  <r>
    <n v="104130"/>
    <x v="4119"/>
    <x v="8"/>
    <s v="2025"/>
    <s v="FedEx"/>
    <x v="1"/>
    <x v="0"/>
    <x v="1"/>
    <s v="India"/>
    <n v="9"/>
    <n v="45000"/>
    <n v="405000"/>
    <n v="13000"/>
    <n v="392000"/>
    <n v="288000"/>
    <n v="288881.44"/>
    <n v="116118.56"/>
    <n v="391118.56"/>
    <n v="504"/>
    <n v="881.44"/>
    <x v="2"/>
    <n v="32000"/>
    <s v="Nagpur Central Hub"/>
    <x v="1"/>
  </r>
  <r>
    <n v="104131"/>
    <x v="4120"/>
    <x v="4"/>
    <s v="2025"/>
    <s v="Blue Dart"/>
    <x v="0"/>
    <x v="1"/>
    <x v="1"/>
    <s v="India"/>
    <n v="20"/>
    <n v="3200"/>
    <n v="64000"/>
    <n v="1200"/>
    <n v="62800"/>
    <n v="40000"/>
    <n v="41092.81"/>
    <n v="22907.190000000002"/>
    <n v="61707.19"/>
    <n v="1074"/>
    <n v="1092.81"/>
    <x v="0"/>
    <n v="2000"/>
    <s v="Nagpur Central Hub"/>
    <x v="1"/>
  </r>
  <r>
    <n v="104132"/>
    <x v="4121"/>
    <x v="5"/>
    <s v="2025"/>
    <s v="DHL"/>
    <x v="4"/>
    <x v="0"/>
    <x v="1"/>
    <s v="India"/>
    <n v="78"/>
    <n v="5500"/>
    <n v="429000"/>
    <n v="2000"/>
    <n v="427000"/>
    <n v="273000"/>
    <n v="273292.88"/>
    <n v="155707.12"/>
    <n v="426707.12"/>
    <n v="1115"/>
    <n v="292.88"/>
    <x v="5"/>
    <n v="3500"/>
    <s v="Nagpur Central Hub"/>
    <x v="1"/>
  </r>
  <r>
    <n v="104133"/>
    <x v="4122"/>
    <x v="9"/>
    <s v="2025"/>
    <s v="Blue Dart"/>
    <x v="7"/>
    <x v="2"/>
    <x v="3"/>
    <s v="India"/>
    <n v="39"/>
    <n v="600"/>
    <n v="23400"/>
    <n v="250"/>
    <n v="23150"/>
    <n v="13650"/>
    <n v="14297.06"/>
    <n v="9102.94"/>
    <n v="22502.94"/>
    <n v="558"/>
    <n v="647.05999999999995"/>
    <x v="14"/>
    <n v="350"/>
    <s v="Delhi NCR Mega Hub"/>
    <x v="3"/>
  </r>
  <r>
    <n v="104134"/>
    <x v="4123"/>
    <x v="1"/>
    <s v="2025"/>
    <s v="Shadowfax"/>
    <x v="5"/>
    <x v="1"/>
    <x v="4"/>
    <s v="India"/>
    <n v="69"/>
    <n v="2800"/>
    <n v="193200"/>
    <n v="1300"/>
    <n v="191900"/>
    <n v="103500"/>
    <n v="103995.35"/>
    <n v="89204.65"/>
    <n v="191404.65"/>
    <n v="508"/>
    <n v="495.35"/>
    <x v="18"/>
    <n v="1500"/>
    <s v="Kolkata Regional Hub"/>
    <x v="4"/>
  </r>
  <r>
    <n v="104135"/>
    <x v="4124"/>
    <x v="10"/>
    <s v="2025"/>
    <s v="Delhivery"/>
    <x v="1"/>
    <x v="2"/>
    <x v="4"/>
    <s v="India"/>
    <n v="29"/>
    <n v="3500"/>
    <n v="101500"/>
    <n v="1300"/>
    <n v="100200"/>
    <n v="63800"/>
    <n v="64320.959999999999"/>
    <n v="37179.040000000001"/>
    <n v="99679.039999999994"/>
    <n v="1085"/>
    <n v="520.96"/>
    <x v="16"/>
    <n v="2200"/>
    <s v="Kolkata Regional Hub"/>
    <x v="4"/>
  </r>
  <r>
    <n v="104136"/>
    <x v="4125"/>
    <x v="8"/>
    <s v="2025"/>
    <s v="Ecom Express"/>
    <x v="7"/>
    <x v="0"/>
    <x v="3"/>
    <s v="India"/>
    <n v="78"/>
    <n v="1200"/>
    <n v="93600"/>
    <n v="400"/>
    <n v="93200"/>
    <n v="62400"/>
    <n v="62819.53"/>
    <n v="30780.47"/>
    <n v="92780.47"/>
    <n v="429"/>
    <n v="419.53"/>
    <x v="15"/>
    <n v="800"/>
    <s v="Delhi NCR Mega Hub"/>
    <x v="3"/>
  </r>
  <r>
    <n v="104137"/>
    <x v="4126"/>
    <x v="11"/>
    <s v="2025"/>
    <s v="Xpressbees"/>
    <x v="0"/>
    <x v="2"/>
    <x v="1"/>
    <s v="India"/>
    <n v="78"/>
    <n v="3200"/>
    <n v="249600"/>
    <n v="1200"/>
    <n v="248400"/>
    <n v="156000"/>
    <n v="156771.49"/>
    <n v="92828.510000000009"/>
    <n v="247628.51"/>
    <n v="795"/>
    <n v="771.49"/>
    <x v="0"/>
    <n v="2000"/>
    <s v="Nagpur Central Hub"/>
    <x v="1"/>
  </r>
  <r>
    <n v="104138"/>
    <x v="4127"/>
    <x v="7"/>
    <s v="2025"/>
    <s v="Amazon Logistics"/>
    <x v="0"/>
    <x v="0"/>
    <x v="1"/>
    <s v="India"/>
    <n v="4"/>
    <n v="3200"/>
    <n v="12800"/>
    <n v="1200"/>
    <n v="11600"/>
    <n v="8000"/>
    <n v="8560.36"/>
    <n v="4239.6399999999994"/>
    <n v="11039.64"/>
    <n v="744"/>
    <n v="560.36"/>
    <x v="0"/>
    <n v="2000"/>
    <s v="Nagpur Central Hub"/>
    <x v="1"/>
  </r>
  <r>
    <n v="104139"/>
    <x v="4128"/>
    <x v="9"/>
    <s v="2025"/>
    <s v="Ecom Express"/>
    <x v="5"/>
    <x v="1"/>
    <x v="4"/>
    <s v="India"/>
    <n v="68"/>
    <n v="2800"/>
    <n v="190400"/>
    <n v="1300"/>
    <n v="189100"/>
    <n v="102000"/>
    <n v="102501.89"/>
    <n v="87898.11"/>
    <n v="188598.11"/>
    <n v="628"/>
    <n v="501.89"/>
    <x v="18"/>
    <n v="1500"/>
    <s v="Kolkata Regional Hub"/>
    <x v="4"/>
  </r>
  <r>
    <n v="104140"/>
    <x v="4129"/>
    <x v="1"/>
    <s v="2025"/>
    <s v="Blue Dart"/>
    <x v="4"/>
    <x v="2"/>
    <x v="1"/>
    <s v="India"/>
    <n v="48"/>
    <n v="5500"/>
    <n v="264000"/>
    <n v="2000"/>
    <n v="262000"/>
    <n v="168000"/>
    <n v="168408.87"/>
    <n v="95591.13"/>
    <n v="261591.13"/>
    <n v="665"/>
    <n v="408.87"/>
    <x v="5"/>
    <n v="3500"/>
    <s v="Nagpur Central Hub"/>
    <x v="1"/>
  </r>
  <r>
    <n v="104141"/>
    <x v="4130"/>
    <x v="8"/>
    <s v="2025"/>
    <s v="Ecom Express"/>
    <x v="2"/>
    <x v="0"/>
    <x v="0"/>
    <s v="India"/>
    <n v="26"/>
    <n v="450"/>
    <n v="11700"/>
    <n v="250"/>
    <n v="11450"/>
    <n v="5200"/>
    <n v="5895.46"/>
    <n v="5804.54"/>
    <n v="10754.54"/>
    <n v="313"/>
    <n v="695.46"/>
    <x v="3"/>
    <n v="200"/>
    <s v="Bengaluru Regional Hub"/>
    <x v="0"/>
  </r>
  <r>
    <n v="104142"/>
    <x v="4131"/>
    <x v="8"/>
    <s v="2025"/>
    <s v="Delhivery"/>
    <x v="3"/>
    <x v="1"/>
    <x v="3"/>
    <s v="India"/>
    <n v="34"/>
    <n v="12000"/>
    <n v="408000"/>
    <n v="4000"/>
    <n v="404000"/>
    <n v="272000"/>
    <n v="272142.58"/>
    <n v="135857.41999999998"/>
    <n v="403857.42"/>
    <n v="981"/>
    <n v="142.58000000000001"/>
    <x v="4"/>
    <n v="8000"/>
    <s v="Delhi NCR Mega Hub"/>
    <x v="3"/>
  </r>
  <r>
    <n v="104143"/>
    <x v="4132"/>
    <x v="5"/>
    <s v="2025"/>
    <s v="Delhivery"/>
    <x v="1"/>
    <x v="0"/>
    <x v="1"/>
    <s v="India"/>
    <n v="8"/>
    <n v="3500"/>
    <n v="28000"/>
    <n v="1300"/>
    <n v="26700"/>
    <n v="17600"/>
    <n v="18450.8"/>
    <n v="9549.2000000000007"/>
    <n v="25849.200000000001"/>
    <n v="866"/>
    <n v="850.8"/>
    <x v="16"/>
    <n v="2200"/>
    <s v="Nagpur Central Hub"/>
    <x v="1"/>
  </r>
  <r>
    <n v="104144"/>
    <x v="4133"/>
    <x v="4"/>
    <s v="2025"/>
    <s v="Blue Dart"/>
    <x v="2"/>
    <x v="1"/>
    <x v="2"/>
    <s v="India"/>
    <n v="41"/>
    <n v="2500"/>
    <n v="102500"/>
    <n v="1000"/>
    <n v="101500"/>
    <n v="61500"/>
    <n v="62284"/>
    <n v="40216"/>
    <n v="100716"/>
    <n v="359"/>
    <n v="784"/>
    <x v="12"/>
    <n v="1500"/>
    <s v="Mumbai Mega Hub"/>
    <x v="2"/>
  </r>
  <r>
    <n v="104145"/>
    <x v="4134"/>
    <x v="1"/>
    <s v="2025"/>
    <s v="FedEx"/>
    <x v="6"/>
    <x v="1"/>
    <x v="2"/>
    <s v="India"/>
    <n v="34"/>
    <n v="4500"/>
    <n v="153000"/>
    <n v="1700"/>
    <n v="151300"/>
    <n v="95200"/>
    <n v="97207.679999999993"/>
    <n v="55792.320000000007"/>
    <n v="149292.32"/>
    <n v="721"/>
    <n v="2007.68"/>
    <x v="7"/>
    <n v="2800"/>
    <s v="Mumbai Mega Hub"/>
    <x v="2"/>
  </r>
  <r>
    <n v="104146"/>
    <x v="4135"/>
    <x v="5"/>
    <s v="2025"/>
    <s v="Blue Dart"/>
    <x v="4"/>
    <x v="0"/>
    <x v="0"/>
    <s v="India"/>
    <n v="56"/>
    <n v="5500"/>
    <n v="308000"/>
    <n v="2000"/>
    <n v="306000"/>
    <n v="196000"/>
    <n v="196427.83"/>
    <n v="111572.17000000001"/>
    <n v="305572.17"/>
    <n v="466"/>
    <n v="427.83"/>
    <x v="5"/>
    <n v="3500"/>
    <s v="Bengaluru Regional Hub"/>
    <x v="0"/>
  </r>
  <r>
    <n v="104147"/>
    <x v="4136"/>
    <x v="0"/>
    <s v="2025"/>
    <s v="Delhivery"/>
    <x v="2"/>
    <x v="1"/>
    <x v="2"/>
    <s v="India"/>
    <n v="58"/>
    <n v="450"/>
    <n v="26100"/>
    <n v="250"/>
    <n v="25850"/>
    <n v="11600"/>
    <n v="14185.4"/>
    <n v="11914.6"/>
    <n v="23264.6"/>
    <n v="885"/>
    <n v="2585.4"/>
    <x v="3"/>
    <n v="200"/>
    <s v="Mumbai Mega Hub"/>
    <x v="2"/>
  </r>
  <r>
    <n v="104148"/>
    <x v="4137"/>
    <x v="4"/>
    <s v="2025"/>
    <s v="Shadowfax"/>
    <x v="7"/>
    <x v="1"/>
    <x v="4"/>
    <s v="India"/>
    <n v="34"/>
    <n v="1200"/>
    <n v="40800"/>
    <n v="400"/>
    <n v="40400"/>
    <n v="27200"/>
    <n v="28016.14"/>
    <n v="12783.86"/>
    <n v="39583.86"/>
    <n v="690"/>
    <n v="816.14"/>
    <x v="15"/>
    <n v="800"/>
    <s v="Kolkata Regional Hub"/>
    <x v="4"/>
  </r>
  <r>
    <n v="104149"/>
    <x v="4138"/>
    <x v="4"/>
    <s v="2025"/>
    <s v="Delhivery"/>
    <x v="7"/>
    <x v="0"/>
    <x v="1"/>
    <s v="India"/>
    <n v="54"/>
    <n v="850"/>
    <n v="45900"/>
    <n v="300"/>
    <n v="45600"/>
    <n v="29700"/>
    <n v="30676.74"/>
    <n v="15223.259999999998"/>
    <n v="44623.26"/>
    <n v="368"/>
    <n v="976.74"/>
    <x v="13"/>
    <n v="550"/>
    <s v="Nagpur Central Hub"/>
    <x v="1"/>
  </r>
  <r>
    <n v="104150"/>
    <x v="4139"/>
    <x v="11"/>
    <s v="2025"/>
    <s v="Delhivery"/>
    <x v="6"/>
    <x v="0"/>
    <x v="2"/>
    <s v="India"/>
    <n v="19"/>
    <n v="4500"/>
    <n v="85500"/>
    <n v="1700"/>
    <n v="83800"/>
    <n v="53200"/>
    <n v="53437.42"/>
    <n v="32062.58"/>
    <n v="83562.58"/>
    <n v="984"/>
    <n v="237.42"/>
    <x v="7"/>
    <n v="2800"/>
    <s v="Mumbai Mega Hub"/>
    <x v="2"/>
  </r>
  <r>
    <n v="104151"/>
    <x v="4140"/>
    <x v="7"/>
    <s v="2025"/>
    <s v="Shadowfax"/>
    <x v="5"/>
    <x v="0"/>
    <x v="4"/>
    <s v="India"/>
    <n v="45"/>
    <n v="2800"/>
    <n v="126000"/>
    <n v="1300"/>
    <n v="124700"/>
    <n v="67500"/>
    <n v="68084.570000000007"/>
    <n v="57915.429999999993"/>
    <n v="124115.43"/>
    <n v="945"/>
    <n v="584.57000000000005"/>
    <x v="18"/>
    <n v="1500"/>
    <s v="Kolkata Regional Hub"/>
    <x v="4"/>
  </r>
  <r>
    <n v="104152"/>
    <x v="4141"/>
    <x v="11"/>
    <s v="2025"/>
    <s v="FedEx"/>
    <x v="1"/>
    <x v="1"/>
    <x v="3"/>
    <s v="India"/>
    <n v="26"/>
    <n v="3500"/>
    <n v="91000"/>
    <n v="1300"/>
    <n v="89700"/>
    <n v="57200"/>
    <n v="59286.35"/>
    <n v="31713.65"/>
    <n v="87613.65"/>
    <n v="791"/>
    <n v="2086.35"/>
    <x v="16"/>
    <n v="2200"/>
    <s v="Delhi NCR Mega Hub"/>
    <x v="3"/>
  </r>
  <r>
    <n v="104153"/>
    <x v="4142"/>
    <x v="5"/>
    <s v="2025"/>
    <s v="DHL"/>
    <x v="6"/>
    <x v="1"/>
    <x v="4"/>
    <s v="India"/>
    <n v="50"/>
    <n v="15000"/>
    <n v="750000"/>
    <n v="5500"/>
    <n v="744500"/>
    <n v="475000"/>
    <n v="476126.89"/>
    <n v="273873.11"/>
    <n v="743373.11"/>
    <n v="517"/>
    <n v="1126.8900000000001"/>
    <x v="11"/>
    <n v="9500"/>
    <s v="Kolkata Regional Hub"/>
    <x v="4"/>
  </r>
  <r>
    <n v="104154"/>
    <x v="4143"/>
    <x v="5"/>
    <s v="2025"/>
    <s v="Xpressbees"/>
    <x v="2"/>
    <x v="1"/>
    <x v="2"/>
    <s v="India"/>
    <n v="33"/>
    <n v="2500"/>
    <n v="82500"/>
    <n v="1000"/>
    <n v="81500"/>
    <n v="49500"/>
    <n v="50602.28"/>
    <n v="31897.72"/>
    <n v="80397.72"/>
    <n v="715"/>
    <n v="1102.28"/>
    <x v="12"/>
    <n v="1500"/>
    <s v="Mumbai Mega Hub"/>
    <x v="2"/>
  </r>
  <r>
    <n v="104155"/>
    <x v="4144"/>
    <x v="7"/>
    <s v="2025"/>
    <s v="Ekart"/>
    <x v="4"/>
    <x v="0"/>
    <x v="3"/>
    <s v="India"/>
    <n v="72"/>
    <n v="1500"/>
    <n v="108000"/>
    <n v="700"/>
    <n v="107300"/>
    <n v="57600"/>
    <n v="58705.46"/>
    <n v="49294.54"/>
    <n v="106194.54"/>
    <n v="738"/>
    <n v="1105.46"/>
    <x v="10"/>
    <n v="800"/>
    <s v="Delhi NCR Mega Hub"/>
    <x v="3"/>
  </r>
  <r>
    <n v="104156"/>
    <x v="4145"/>
    <x v="8"/>
    <s v="2025"/>
    <s v="DHL"/>
    <x v="7"/>
    <x v="0"/>
    <x v="1"/>
    <s v="India"/>
    <n v="92"/>
    <n v="600"/>
    <n v="55200"/>
    <n v="250"/>
    <n v="54950"/>
    <n v="32200"/>
    <n v="32452.39"/>
    <n v="22747.61"/>
    <n v="54697.61"/>
    <n v="860"/>
    <n v="252.39"/>
    <x v="14"/>
    <n v="350"/>
    <s v="Nagpur Central Hub"/>
    <x v="1"/>
  </r>
  <r>
    <n v="104157"/>
    <x v="4146"/>
    <x v="6"/>
    <s v="2025"/>
    <s v="FedEx"/>
    <x v="4"/>
    <x v="0"/>
    <x v="4"/>
    <s v="India"/>
    <n v="95"/>
    <n v="5500"/>
    <n v="522500"/>
    <n v="2000"/>
    <n v="520500"/>
    <n v="332500"/>
    <n v="333389.59999999998"/>
    <n v="189110.40000000002"/>
    <n v="519610.4"/>
    <n v="1144"/>
    <n v="889.6"/>
    <x v="5"/>
    <n v="3500"/>
    <s v="Kolkata Regional Hub"/>
    <x v="4"/>
  </r>
  <r>
    <n v="104158"/>
    <x v="4147"/>
    <x v="7"/>
    <s v="2025"/>
    <s v="Amazon Logistics"/>
    <x v="0"/>
    <x v="0"/>
    <x v="1"/>
    <s v="India"/>
    <n v="5"/>
    <n v="3200"/>
    <n v="16000"/>
    <n v="1200"/>
    <n v="14800"/>
    <n v="10000"/>
    <n v="10971.39"/>
    <n v="5028.6100000000006"/>
    <n v="13828.61"/>
    <n v="1027"/>
    <n v="971.39"/>
    <x v="0"/>
    <n v="2000"/>
    <s v="Nagpur Central Hub"/>
    <x v="1"/>
  </r>
  <r>
    <n v="104159"/>
    <x v="4148"/>
    <x v="2"/>
    <s v="2025"/>
    <s v="FedEx"/>
    <x v="0"/>
    <x v="2"/>
    <x v="1"/>
    <s v="India"/>
    <n v="80"/>
    <n v="6500"/>
    <n v="520000"/>
    <n v="2300"/>
    <n v="517700"/>
    <n v="336000"/>
    <n v="336718.79"/>
    <n v="183281.21000000002"/>
    <n v="516981.21"/>
    <n v="459"/>
    <n v="718.79"/>
    <x v="1"/>
    <n v="4200"/>
    <s v="Nagpur Central Hub"/>
    <x v="1"/>
  </r>
  <r>
    <n v="104160"/>
    <x v="4149"/>
    <x v="11"/>
    <s v="2025"/>
    <s v="Amazon Logistics"/>
    <x v="1"/>
    <x v="0"/>
    <x v="2"/>
    <s v="India"/>
    <n v="55"/>
    <n v="45000"/>
    <n v="2475000"/>
    <n v="13000"/>
    <n v="2462000"/>
    <n v="1760000"/>
    <n v="1760357.56"/>
    <n v="714642.44"/>
    <n v="2461642.44"/>
    <n v="1030"/>
    <n v="357.56"/>
    <x v="2"/>
    <n v="32000"/>
    <s v="Mumbai Mega Hub"/>
    <x v="2"/>
  </r>
  <r>
    <n v="104161"/>
    <x v="4150"/>
    <x v="10"/>
    <s v="2025"/>
    <s v="Shadowfax"/>
    <x v="6"/>
    <x v="2"/>
    <x v="4"/>
    <s v="India"/>
    <n v="33"/>
    <n v="15000"/>
    <n v="495000"/>
    <n v="5500"/>
    <n v="489500"/>
    <n v="313500"/>
    <n v="314155.28999999998"/>
    <n v="180844.71000000002"/>
    <n v="488844.71"/>
    <n v="765"/>
    <n v="655.29"/>
    <x v="11"/>
    <n v="9500"/>
    <s v="Kolkata Regional Hub"/>
    <x v="4"/>
  </r>
  <r>
    <n v="104162"/>
    <x v="4151"/>
    <x v="4"/>
    <s v="2025"/>
    <s v="Ecom Express"/>
    <x v="5"/>
    <x v="2"/>
    <x v="2"/>
    <s v="India"/>
    <n v="98"/>
    <n v="2800"/>
    <n v="274400"/>
    <n v="1300"/>
    <n v="273100"/>
    <n v="147000"/>
    <n v="148062.14000000001"/>
    <n v="126337.85999999999"/>
    <n v="272037.86"/>
    <n v="917"/>
    <n v="1062.1400000000001"/>
    <x v="18"/>
    <n v="1500"/>
    <s v="Mumbai Mega Hub"/>
    <x v="2"/>
  </r>
  <r>
    <n v="104163"/>
    <x v="4152"/>
    <x v="11"/>
    <s v="2025"/>
    <s v="Ekart"/>
    <x v="0"/>
    <x v="0"/>
    <x v="2"/>
    <s v="India"/>
    <n v="89"/>
    <n v="3200"/>
    <n v="284800"/>
    <n v="1200"/>
    <n v="283600"/>
    <n v="178000"/>
    <n v="178314.62"/>
    <n v="106485.38"/>
    <n v="283285.38"/>
    <n v="968"/>
    <n v="314.62"/>
    <x v="0"/>
    <n v="2000"/>
    <s v="Mumbai Mega Hub"/>
    <x v="2"/>
  </r>
  <r>
    <n v="104164"/>
    <x v="4153"/>
    <x v="9"/>
    <s v="2025"/>
    <s v="Ecom Express"/>
    <x v="7"/>
    <x v="2"/>
    <x v="2"/>
    <s v="India"/>
    <n v="86"/>
    <n v="850"/>
    <n v="73100"/>
    <n v="300"/>
    <n v="72800"/>
    <n v="47300"/>
    <n v="47675.64"/>
    <n v="25424.36"/>
    <n v="72424.36"/>
    <n v="745"/>
    <n v="375.64"/>
    <x v="13"/>
    <n v="550"/>
    <s v="Mumbai Mega Hub"/>
    <x v="2"/>
  </r>
  <r>
    <n v="104165"/>
    <x v="4154"/>
    <x v="2"/>
    <s v="2025"/>
    <s v="Amazon Logistics"/>
    <x v="2"/>
    <x v="1"/>
    <x v="0"/>
    <s v="India"/>
    <n v="8"/>
    <n v="450"/>
    <n v="3600"/>
    <n v="250"/>
    <n v="3350"/>
    <n v="1600"/>
    <n v="2156.71"/>
    <n v="1443.29"/>
    <n v="2793.29"/>
    <n v="990"/>
    <n v="556.71"/>
    <x v="3"/>
    <n v="200"/>
    <s v="Bengaluru Regional Hub"/>
    <x v="0"/>
  </r>
  <r>
    <n v="104166"/>
    <x v="4155"/>
    <x v="2"/>
    <s v="2025"/>
    <s v="FedEx"/>
    <x v="2"/>
    <x v="0"/>
    <x v="3"/>
    <s v="India"/>
    <n v="10"/>
    <n v="2500"/>
    <n v="25000"/>
    <n v="1000"/>
    <n v="24000"/>
    <n v="15000"/>
    <n v="15538.34"/>
    <n v="9461.66"/>
    <n v="23461.66"/>
    <n v="747"/>
    <n v="538.34"/>
    <x v="12"/>
    <n v="1500"/>
    <s v="Delhi NCR Mega Hub"/>
    <x v="3"/>
  </r>
  <r>
    <n v="104167"/>
    <x v="4156"/>
    <x v="5"/>
    <s v="2025"/>
    <s v="Blue Dart"/>
    <x v="5"/>
    <x v="1"/>
    <x v="1"/>
    <s v="India"/>
    <n v="93"/>
    <n v="4500"/>
    <n v="418500"/>
    <n v="2000"/>
    <n v="416500"/>
    <n v="232500"/>
    <n v="233141.13"/>
    <n v="185358.87"/>
    <n v="415858.87"/>
    <n v="646"/>
    <n v="641.13"/>
    <x v="6"/>
    <n v="2500"/>
    <s v="Nagpur Central Hub"/>
    <x v="1"/>
  </r>
  <r>
    <n v="104168"/>
    <x v="4157"/>
    <x v="6"/>
    <s v="2025"/>
    <s v="Ekart"/>
    <x v="0"/>
    <x v="0"/>
    <x v="2"/>
    <s v="India"/>
    <n v="11"/>
    <n v="3200"/>
    <n v="35200"/>
    <n v="1200"/>
    <n v="34000"/>
    <n v="22000"/>
    <n v="22636.06"/>
    <n v="12563.939999999999"/>
    <n v="33363.94"/>
    <n v="791"/>
    <n v="636.05999999999995"/>
    <x v="0"/>
    <n v="2000"/>
    <s v="Mumbai Mega Hub"/>
    <x v="2"/>
  </r>
  <r>
    <n v="104169"/>
    <x v="4158"/>
    <x v="5"/>
    <s v="2025"/>
    <s v="Shadowfax"/>
    <x v="4"/>
    <x v="1"/>
    <x v="2"/>
    <s v="India"/>
    <n v="77"/>
    <n v="1500"/>
    <n v="115500"/>
    <n v="700"/>
    <n v="114800"/>
    <n v="61600"/>
    <n v="63616"/>
    <n v="51884"/>
    <n v="112784"/>
    <n v="1024"/>
    <n v="2016"/>
    <x v="10"/>
    <n v="800"/>
    <s v="Mumbai Mega Hub"/>
    <x v="2"/>
  </r>
  <r>
    <n v="104170"/>
    <x v="4159"/>
    <x v="7"/>
    <s v="2025"/>
    <s v="Ekart"/>
    <x v="7"/>
    <x v="0"/>
    <x v="4"/>
    <s v="India"/>
    <n v="44"/>
    <n v="600"/>
    <n v="26400"/>
    <n v="250"/>
    <n v="26150"/>
    <n v="15400"/>
    <n v="16037.18"/>
    <n v="10362.82"/>
    <n v="25512.82"/>
    <n v="1045"/>
    <n v="637.17999999999995"/>
    <x v="14"/>
    <n v="350"/>
    <s v="Kolkata Regional Hub"/>
    <x v="4"/>
  </r>
  <r>
    <n v="104171"/>
    <x v="4160"/>
    <x v="2"/>
    <s v="2025"/>
    <s v="Amazon Logistics"/>
    <x v="1"/>
    <x v="1"/>
    <x v="4"/>
    <s v="India"/>
    <n v="26"/>
    <n v="3500"/>
    <n v="91000"/>
    <n v="1300"/>
    <n v="89700"/>
    <n v="57200"/>
    <n v="58106.12"/>
    <n v="32893.879999999997"/>
    <n v="88793.88"/>
    <n v="590"/>
    <n v="906.12"/>
    <x v="16"/>
    <n v="2200"/>
    <s v="Kolkata Regional Hub"/>
    <x v="4"/>
  </r>
  <r>
    <n v="104172"/>
    <x v="4161"/>
    <x v="8"/>
    <s v="2025"/>
    <s v="DHL"/>
    <x v="7"/>
    <x v="0"/>
    <x v="3"/>
    <s v="India"/>
    <n v="46"/>
    <n v="850"/>
    <n v="39100"/>
    <n v="300"/>
    <n v="38800"/>
    <n v="25300"/>
    <n v="25944"/>
    <n v="13156"/>
    <n v="38156"/>
    <n v="1105"/>
    <n v="644"/>
    <x v="13"/>
    <n v="550"/>
    <s v="Delhi NCR Mega Hub"/>
    <x v="3"/>
  </r>
  <r>
    <n v="104173"/>
    <x v="4162"/>
    <x v="11"/>
    <s v="2025"/>
    <s v="Xpressbees"/>
    <x v="5"/>
    <x v="2"/>
    <x v="3"/>
    <s v="India"/>
    <n v="31"/>
    <n v="1800"/>
    <n v="55800"/>
    <n v="900"/>
    <n v="54900"/>
    <n v="27900"/>
    <n v="28404.33"/>
    <n v="27395.67"/>
    <n v="54395.67"/>
    <n v="1002"/>
    <n v="504.33"/>
    <x v="9"/>
    <n v="900"/>
    <s v="Delhi NCR Mega Hub"/>
    <x v="3"/>
  </r>
  <r>
    <n v="104174"/>
    <x v="4163"/>
    <x v="0"/>
    <s v="2025"/>
    <s v="Amazon Logistics"/>
    <x v="0"/>
    <x v="0"/>
    <x v="2"/>
    <s v="India"/>
    <n v="80"/>
    <n v="6500"/>
    <n v="520000"/>
    <n v="2300"/>
    <n v="517700"/>
    <n v="336000"/>
    <n v="336396.32"/>
    <n v="183603.68"/>
    <n v="517303.68"/>
    <n v="475"/>
    <n v="396.32"/>
    <x v="1"/>
    <n v="4200"/>
    <s v="Mumbai Mega Hub"/>
    <x v="2"/>
  </r>
  <r>
    <n v="104175"/>
    <x v="4164"/>
    <x v="9"/>
    <s v="2025"/>
    <s v="Delhivery"/>
    <x v="1"/>
    <x v="0"/>
    <x v="0"/>
    <s v="India"/>
    <n v="70"/>
    <n v="45000"/>
    <n v="3150000"/>
    <n v="13000"/>
    <n v="3137000"/>
    <n v="2240000"/>
    <n v="2240287.1800000002"/>
    <n v="909712.81999999983"/>
    <n v="3136712.82"/>
    <n v="718"/>
    <n v="287.18"/>
    <x v="2"/>
    <n v="32000"/>
    <s v="Bengaluru Regional Hub"/>
    <x v="0"/>
  </r>
  <r>
    <n v="104176"/>
    <x v="4165"/>
    <x v="6"/>
    <s v="2025"/>
    <s v="Ekart"/>
    <x v="1"/>
    <x v="0"/>
    <x v="3"/>
    <s v="India"/>
    <n v="20"/>
    <n v="3500"/>
    <n v="70000"/>
    <n v="1300"/>
    <n v="68700"/>
    <n v="44000"/>
    <n v="44460.46"/>
    <n v="25539.54"/>
    <n v="68239.539999999994"/>
    <n v="825"/>
    <n v="460.46"/>
    <x v="16"/>
    <n v="2200"/>
    <s v="Delhi NCR Mega Hub"/>
    <x v="3"/>
  </r>
  <r>
    <n v="104177"/>
    <x v="4166"/>
    <x v="1"/>
    <s v="2025"/>
    <s v="DHL"/>
    <x v="2"/>
    <x v="1"/>
    <x v="3"/>
    <s v="India"/>
    <n v="83"/>
    <n v="450"/>
    <n v="37350"/>
    <n v="250"/>
    <n v="37100"/>
    <n v="16600"/>
    <n v="17559.419999999998"/>
    <n v="19790.580000000002"/>
    <n v="36140.58"/>
    <n v="425"/>
    <n v="959.42"/>
    <x v="3"/>
    <n v="200"/>
    <s v="Delhi NCR Mega Hub"/>
    <x v="3"/>
  </r>
  <r>
    <n v="104178"/>
    <x v="4167"/>
    <x v="0"/>
    <s v="2025"/>
    <s v="Ekart"/>
    <x v="5"/>
    <x v="0"/>
    <x v="1"/>
    <s v="India"/>
    <n v="2"/>
    <n v="2800"/>
    <n v="5600"/>
    <n v="1300"/>
    <n v="4300"/>
    <n v="3000"/>
    <n v="4744.09"/>
    <n v="855.90999999999985"/>
    <n v="2555.91"/>
    <n v="972"/>
    <n v="1744.09"/>
    <x v="18"/>
    <n v="1500"/>
    <s v="Nagpur Central Hub"/>
    <x v="1"/>
  </r>
  <r>
    <n v="104179"/>
    <x v="4168"/>
    <x v="7"/>
    <s v="2025"/>
    <s v="Ekart"/>
    <x v="7"/>
    <x v="2"/>
    <x v="1"/>
    <s v="India"/>
    <n v="15"/>
    <n v="1200"/>
    <n v="18000"/>
    <n v="400"/>
    <n v="17600"/>
    <n v="12000"/>
    <n v="12804.74"/>
    <n v="5195.26"/>
    <n v="16795.259999999998"/>
    <n v="451"/>
    <n v="804.74"/>
    <x v="15"/>
    <n v="800"/>
    <s v="Nagpur Central Hub"/>
    <x v="1"/>
  </r>
  <r>
    <n v="104180"/>
    <x v="4169"/>
    <x v="8"/>
    <s v="2025"/>
    <s v="Amazon Logistics"/>
    <x v="1"/>
    <x v="2"/>
    <x v="4"/>
    <s v="India"/>
    <n v="32"/>
    <n v="25000"/>
    <n v="800000"/>
    <n v="7000"/>
    <n v="793000"/>
    <n v="576000"/>
    <n v="576519.30000000005"/>
    <n v="223480.69999999995"/>
    <n v="792480.7"/>
    <n v="512"/>
    <n v="519.29999999999995"/>
    <x v="17"/>
    <n v="18000"/>
    <s v="Kolkata Regional Hub"/>
    <x v="4"/>
  </r>
  <r>
    <n v="104181"/>
    <x v="4170"/>
    <x v="4"/>
    <s v="2025"/>
    <s v="Shadowfax"/>
    <x v="3"/>
    <x v="2"/>
    <x v="3"/>
    <s v="India"/>
    <n v="47"/>
    <n v="12000"/>
    <n v="564000"/>
    <n v="4000"/>
    <n v="560000"/>
    <n v="376000"/>
    <n v="376404.59"/>
    <n v="187595.40999999997"/>
    <n v="559595.41"/>
    <n v="414"/>
    <n v="404.59"/>
    <x v="4"/>
    <n v="8000"/>
    <s v="Delhi NCR Mega Hub"/>
    <x v="3"/>
  </r>
  <r>
    <n v="104182"/>
    <x v="4171"/>
    <x v="7"/>
    <s v="2025"/>
    <s v="Xpressbees"/>
    <x v="3"/>
    <x v="0"/>
    <x v="0"/>
    <s v="India"/>
    <n v="78"/>
    <n v="12000"/>
    <n v="936000"/>
    <n v="4000"/>
    <n v="932000"/>
    <n v="624000"/>
    <n v="625120.1"/>
    <n v="310879.90000000002"/>
    <n v="930879.9"/>
    <n v="1137"/>
    <n v="1120.0999999999999"/>
    <x v="4"/>
    <n v="8000"/>
    <s v="Bengaluru Regional Hub"/>
    <x v="0"/>
  </r>
  <r>
    <n v="104183"/>
    <x v="4172"/>
    <x v="11"/>
    <s v="2025"/>
    <s v="Xpressbees"/>
    <x v="1"/>
    <x v="1"/>
    <x v="2"/>
    <s v="India"/>
    <n v="13"/>
    <n v="25000"/>
    <n v="325000"/>
    <n v="7000"/>
    <n v="318000"/>
    <n v="234000"/>
    <n v="234323.27"/>
    <n v="90676.73000000001"/>
    <n v="317676.73"/>
    <n v="1120"/>
    <n v="323.27"/>
    <x v="17"/>
    <n v="18000"/>
    <s v="Mumbai Mega Hub"/>
    <x v="2"/>
  </r>
  <r>
    <n v="104184"/>
    <x v="4173"/>
    <x v="10"/>
    <s v="2025"/>
    <s v="Blue Dart"/>
    <x v="7"/>
    <x v="1"/>
    <x v="2"/>
    <s v="India"/>
    <n v="42"/>
    <n v="600"/>
    <n v="25200"/>
    <n v="250"/>
    <n v="24950"/>
    <n v="14700"/>
    <n v="15717.09"/>
    <n v="9482.91"/>
    <n v="23932.91"/>
    <n v="669"/>
    <n v="1017.09"/>
    <x v="14"/>
    <n v="350"/>
    <s v="Mumbai Mega Hub"/>
    <x v="2"/>
  </r>
  <r>
    <n v="104185"/>
    <x v="4174"/>
    <x v="3"/>
    <s v="2025"/>
    <s v="Amazon Logistics"/>
    <x v="0"/>
    <x v="0"/>
    <x v="1"/>
    <s v="India"/>
    <n v="62"/>
    <n v="3200"/>
    <n v="198400"/>
    <n v="1200"/>
    <n v="197200"/>
    <n v="124000"/>
    <n v="124929.91"/>
    <n v="73470.09"/>
    <n v="196270.09"/>
    <n v="1046"/>
    <n v="929.91"/>
    <x v="0"/>
    <n v="2000"/>
    <s v="Nagpur Central Hub"/>
    <x v="1"/>
  </r>
  <r>
    <n v="104186"/>
    <x v="4175"/>
    <x v="3"/>
    <s v="2025"/>
    <s v="Shadowfax"/>
    <x v="6"/>
    <x v="2"/>
    <x v="4"/>
    <s v="India"/>
    <n v="87"/>
    <n v="15000"/>
    <n v="1305000"/>
    <n v="5500"/>
    <n v="1299500"/>
    <n v="826500"/>
    <n v="827067.61"/>
    <n v="477932.39"/>
    <n v="1298932.3899999999"/>
    <n v="1113"/>
    <n v="567.61"/>
    <x v="11"/>
    <n v="9500"/>
    <s v="Kolkata Regional Hub"/>
    <x v="4"/>
  </r>
  <r>
    <n v="104187"/>
    <x v="4176"/>
    <x v="4"/>
    <s v="2025"/>
    <s v="Ekart"/>
    <x v="2"/>
    <x v="0"/>
    <x v="4"/>
    <s v="India"/>
    <n v="3"/>
    <n v="2500"/>
    <n v="7500"/>
    <n v="1000"/>
    <n v="6500"/>
    <n v="4500"/>
    <n v="4976.97"/>
    <n v="2523.0299999999997"/>
    <n v="6023.03"/>
    <n v="935"/>
    <n v="476.97"/>
    <x v="12"/>
    <n v="1500"/>
    <s v="Kolkata Regional Hub"/>
    <x v="4"/>
  </r>
  <r>
    <n v="104188"/>
    <x v="4177"/>
    <x v="0"/>
    <s v="2025"/>
    <s v="Amazon Logistics"/>
    <x v="0"/>
    <x v="1"/>
    <x v="4"/>
    <s v="India"/>
    <n v="58"/>
    <n v="3200"/>
    <n v="185600"/>
    <n v="1200"/>
    <n v="184400"/>
    <n v="116000"/>
    <n v="116726.39"/>
    <n v="68873.61"/>
    <n v="183673.61"/>
    <n v="449"/>
    <n v="726.39"/>
    <x v="0"/>
    <n v="2000"/>
    <s v="Kolkata Regional Hub"/>
    <x v="4"/>
  </r>
  <r>
    <n v="104189"/>
    <x v="4178"/>
    <x v="2"/>
    <s v="2025"/>
    <s v="Ekart"/>
    <x v="5"/>
    <x v="1"/>
    <x v="3"/>
    <s v="India"/>
    <n v="57"/>
    <n v="1800"/>
    <n v="102600"/>
    <n v="900"/>
    <n v="101700"/>
    <n v="51300"/>
    <n v="51609.98"/>
    <n v="50990.02"/>
    <n v="101390.02"/>
    <n v="1184"/>
    <n v="309.98"/>
    <x v="9"/>
    <n v="900"/>
    <s v="Delhi NCR Mega Hub"/>
    <x v="3"/>
  </r>
  <r>
    <n v="104190"/>
    <x v="4179"/>
    <x v="0"/>
    <s v="2025"/>
    <s v="Shadowfax"/>
    <x v="2"/>
    <x v="2"/>
    <x v="3"/>
    <s v="India"/>
    <n v="99"/>
    <n v="450"/>
    <n v="44550"/>
    <n v="250"/>
    <n v="44300"/>
    <n v="19800"/>
    <n v="20436.88"/>
    <n v="24113.119999999999"/>
    <n v="43663.12"/>
    <n v="594"/>
    <n v="636.88"/>
    <x v="3"/>
    <n v="200"/>
    <s v="Delhi NCR Mega Hub"/>
    <x v="3"/>
  </r>
  <r>
    <n v="104191"/>
    <x v="4180"/>
    <x v="4"/>
    <s v="2025"/>
    <s v="Ecom Express"/>
    <x v="1"/>
    <x v="1"/>
    <x v="0"/>
    <s v="India"/>
    <n v="3"/>
    <n v="45000"/>
    <n v="135000"/>
    <n v="13000"/>
    <n v="122000"/>
    <n v="96000"/>
    <n v="96644.479999999996"/>
    <n v="38355.520000000004"/>
    <n v="121355.52"/>
    <n v="333"/>
    <n v="644.48"/>
    <x v="2"/>
    <n v="32000"/>
    <s v="Bengaluru Regional Hub"/>
    <x v="0"/>
  </r>
  <r>
    <n v="104192"/>
    <x v="4181"/>
    <x v="5"/>
    <s v="2025"/>
    <s v="Ekart"/>
    <x v="1"/>
    <x v="0"/>
    <x v="2"/>
    <s v="India"/>
    <n v="6"/>
    <n v="45000"/>
    <n v="270000"/>
    <n v="13000"/>
    <n v="257000"/>
    <n v="192000"/>
    <n v="192834.46"/>
    <n v="77165.540000000008"/>
    <n v="256165.54"/>
    <n v="600"/>
    <n v="834.46"/>
    <x v="2"/>
    <n v="32000"/>
    <s v="Mumbai Mega Hub"/>
    <x v="2"/>
  </r>
  <r>
    <n v="104193"/>
    <x v="4182"/>
    <x v="9"/>
    <s v="2025"/>
    <s v="Xpressbees"/>
    <x v="1"/>
    <x v="0"/>
    <x v="2"/>
    <s v="India"/>
    <n v="67"/>
    <n v="25000"/>
    <n v="1675000"/>
    <n v="7000"/>
    <n v="1668000"/>
    <n v="1206000"/>
    <n v="1207804.05"/>
    <n v="467195.94999999995"/>
    <n v="1666195.95"/>
    <n v="537"/>
    <n v="1804.05"/>
    <x v="17"/>
    <n v="18000"/>
    <s v="Mumbai Mega Hub"/>
    <x v="2"/>
  </r>
  <r>
    <n v="104194"/>
    <x v="4183"/>
    <x v="6"/>
    <s v="2025"/>
    <s v="Amazon Logistics"/>
    <x v="7"/>
    <x v="1"/>
    <x v="4"/>
    <s v="India"/>
    <n v="7"/>
    <n v="1200"/>
    <n v="8400"/>
    <n v="400"/>
    <n v="8000"/>
    <n v="5600"/>
    <n v="6450.6900000000005"/>
    <n v="1949.3099999999995"/>
    <n v="7149.3099999999995"/>
    <n v="763"/>
    <n v="850.69"/>
    <x v="15"/>
    <n v="800"/>
    <s v="Kolkata Regional Hub"/>
    <x v="4"/>
  </r>
  <r>
    <n v="104195"/>
    <x v="4184"/>
    <x v="8"/>
    <s v="2025"/>
    <s v="Blue Dart"/>
    <x v="3"/>
    <x v="2"/>
    <x v="1"/>
    <s v="India"/>
    <n v="93"/>
    <n v="8500"/>
    <n v="790500"/>
    <n v="3000"/>
    <n v="787500"/>
    <n v="511500"/>
    <n v="512068.56"/>
    <n v="278431.44"/>
    <n v="786931.44"/>
    <n v="601"/>
    <n v="568.55999999999995"/>
    <x v="8"/>
    <n v="5500"/>
    <s v="Nagpur Central Hub"/>
    <x v="1"/>
  </r>
  <r>
    <n v="104196"/>
    <x v="4185"/>
    <x v="3"/>
    <s v="2025"/>
    <s v="Xpressbees"/>
    <x v="0"/>
    <x v="1"/>
    <x v="4"/>
    <s v="India"/>
    <n v="84"/>
    <n v="3200"/>
    <n v="268800"/>
    <n v="1200"/>
    <n v="267600"/>
    <n v="168000"/>
    <n v="169504.84"/>
    <n v="99295.16"/>
    <n v="266095.15999999997"/>
    <n v="488"/>
    <n v="1504.84"/>
    <x v="0"/>
    <n v="2000"/>
    <s v="Kolkata Regional Hub"/>
    <x v="4"/>
  </r>
  <r>
    <n v="104197"/>
    <x v="4186"/>
    <x v="2"/>
    <s v="2025"/>
    <s v="Xpressbees"/>
    <x v="5"/>
    <x v="0"/>
    <x v="2"/>
    <s v="India"/>
    <n v="13"/>
    <n v="1800"/>
    <n v="23400"/>
    <n v="900"/>
    <n v="22500"/>
    <n v="11700"/>
    <n v="11914.34"/>
    <n v="11485.66"/>
    <n v="22285.66"/>
    <n v="384"/>
    <n v="214.34"/>
    <x v="9"/>
    <n v="900"/>
    <s v="Mumbai Mega Hub"/>
    <x v="2"/>
  </r>
  <r>
    <n v="104198"/>
    <x v="4187"/>
    <x v="9"/>
    <s v="2025"/>
    <s v="Shadowfax"/>
    <x v="4"/>
    <x v="0"/>
    <x v="2"/>
    <s v="India"/>
    <n v="35"/>
    <n v="1500"/>
    <n v="52500"/>
    <n v="700"/>
    <n v="51800"/>
    <n v="28000"/>
    <n v="29006.94"/>
    <n v="23493.06"/>
    <n v="50793.06"/>
    <n v="661"/>
    <n v="1006.94"/>
    <x v="10"/>
    <n v="800"/>
    <s v="Mumbai Mega Hub"/>
    <x v="2"/>
  </r>
  <r>
    <n v="104199"/>
    <x v="4188"/>
    <x v="3"/>
    <s v="2025"/>
    <s v="FedEx"/>
    <x v="2"/>
    <x v="2"/>
    <x v="1"/>
    <s v="India"/>
    <n v="77"/>
    <n v="450"/>
    <n v="34650"/>
    <n v="250"/>
    <n v="34400"/>
    <n v="15400"/>
    <n v="16125.17"/>
    <n v="18524.830000000002"/>
    <n v="33674.83"/>
    <n v="579"/>
    <n v="725.17"/>
    <x v="3"/>
    <n v="200"/>
    <s v="Nagpur Central Hub"/>
    <x v="1"/>
  </r>
  <r>
    <n v="104200"/>
    <x v="4189"/>
    <x v="6"/>
    <s v="2025"/>
    <s v="Ekart"/>
    <x v="3"/>
    <x v="0"/>
    <x v="4"/>
    <s v="India"/>
    <n v="33"/>
    <n v="8500"/>
    <n v="280500"/>
    <n v="3000"/>
    <n v="277500"/>
    <n v="181500"/>
    <n v="182299.62"/>
    <n v="98200.38"/>
    <n v="276700.38"/>
    <n v="683"/>
    <n v="799.62"/>
    <x v="8"/>
    <n v="5500"/>
    <s v="Kolkata Regional Hub"/>
    <x v="4"/>
  </r>
  <r>
    <n v="104201"/>
    <x v="4190"/>
    <x v="3"/>
    <s v="2025"/>
    <s v="Delhivery"/>
    <x v="1"/>
    <x v="2"/>
    <x v="2"/>
    <s v="India"/>
    <n v="88"/>
    <n v="45000"/>
    <n v="3960000"/>
    <n v="13000"/>
    <n v="3947000"/>
    <n v="2816000"/>
    <n v="2816462.88"/>
    <n v="1143537.1200000001"/>
    <n v="3946537.12"/>
    <n v="589"/>
    <n v="462.88"/>
    <x v="2"/>
    <n v="32000"/>
    <s v="Mumbai Mega Hub"/>
    <x v="2"/>
  </r>
  <r>
    <n v="104202"/>
    <x v="4191"/>
    <x v="2"/>
    <s v="2025"/>
    <s v="FedEx"/>
    <x v="4"/>
    <x v="1"/>
    <x v="4"/>
    <s v="India"/>
    <n v="16"/>
    <n v="1500"/>
    <n v="24000"/>
    <n v="700"/>
    <n v="23300"/>
    <n v="12800"/>
    <n v="13528.84"/>
    <n v="10471.16"/>
    <n v="22571.16"/>
    <n v="753"/>
    <n v="728.84"/>
    <x v="10"/>
    <n v="800"/>
    <s v="Kolkata Regional Hub"/>
    <x v="4"/>
  </r>
  <r>
    <n v="104203"/>
    <x v="4192"/>
    <x v="1"/>
    <s v="2025"/>
    <s v="Ecom Express"/>
    <x v="6"/>
    <x v="2"/>
    <x v="0"/>
    <s v="India"/>
    <n v="33"/>
    <n v="15000"/>
    <n v="495000"/>
    <n v="5500"/>
    <n v="489500"/>
    <n v="313500"/>
    <n v="313854.94"/>
    <n v="181145.06"/>
    <n v="489145.06"/>
    <n v="381"/>
    <n v="354.94"/>
    <x v="11"/>
    <n v="9500"/>
    <s v="Bengaluru Regional Hub"/>
    <x v="0"/>
  </r>
  <r>
    <n v="104204"/>
    <x v="4193"/>
    <x v="8"/>
    <s v="2025"/>
    <s v="Ekart"/>
    <x v="5"/>
    <x v="0"/>
    <x v="0"/>
    <s v="India"/>
    <n v="15"/>
    <n v="1800"/>
    <n v="27000"/>
    <n v="900"/>
    <n v="26100"/>
    <n v="13500"/>
    <n v="14252.84"/>
    <n v="12747.16"/>
    <n v="25347.16"/>
    <n v="972"/>
    <n v="752.84"/>
    <x v="9"/>
    <n v="900"/>
    <s v="Bengaluru Regional Hub"/>
    <x v="0"/>
  </r>
  <r>
    <n v="104205"/>
    <x v="4194"/>
    <x v="2"/>
    <s v="2025"/>
    <s v="Xpressbees"/>
    <x v="1"/>
    <x v="0"/>
    <x v="2"/>
    <s v="India"/>
    <n v="47"/>
    <n v="3500"/>
    <n v="164500"/>
    <n v="1300"/>
    <n v="163200"/>
    <n v="103400"/>
    <n v="104047.91"/>
    <n v="60452.09"/>
    <n v="162552.09"/>
    <n v="613"/>
    <n v="647.91"/>
    <x v="16"/>
    <n v="2200"/>
    <s v="Mumbai Mega Hub"/>
    <x v="2"/>
  </r>
  <r>
    <n v="104206"/>
    <x v="4195"/>
    <x v="5"/>
    <s v="2025"/>
    <s v="Amazon Logistics"/>
    <x v="5"/>
    <x v="0"/>
    <x v="0"/>
    <s v="India"/>
    <n v="50"/>
    <n v="2800"/>
    <n v="140000"/>
    <n v="1300"/>
    <n v="138700"/>
    <n v="75000"/>
    <n v="75810.98"/>
    <n v="64189.020000000004"/>
    <n v="137889.01999999999"/>
    <n v="490"/>
    <n v="810.98"/>
    <x v="18"/>
    <n v="1500"/>
    <s v="Bengaluru Regional Hub"/>
    <x v="0"/>
  </r>
  <r>
    <n v="104207"/>
    <x v="4196"/>
    <x v="1"/>
    <s v="2025"/>
    <s v="Ekart"/>
    <x v="1"/>
    <x v="2"/>
    <x v="1"/>
    <s v="India"/>
    <n v="78"/>
    <n v="25000"/>
    <n v="1950000"/>
    <n v="7000"/>
    <n v="1943000"/>
    <n v="1404000"/>
    <n v="1405004.54"/>
    <n v="544995.46"/>
    <n v="1941995.46"/>
    <n v="823"/>
    <n v="1004.54"/>
    <x v="17"/>
    <n v="18000"/>
    <s v="Nagpur Central Hub"/>
    <x v="1"/>
  </r>
  <r>
    <n v="104208"/>
    <x v="4197"/>
    <x v="3"/>
    <s v="2025"/>
    <s v="Xpressbees"/>
    <x v="4"/>
    <x v="0"/>
    <x v="4"/>
    <s v="India"/>
    <n v="58"/>
    <n v="1500"/>
    <n v="87000"/>
    <n v="700"/>
    <n v="86300"/>
    <n v="46400"/>
    <n v="46987.3"/>
    <n v="40012.699999999997"/>
    <n v="85712.7"/>
    <n v="1087"/>
    <n v="587.29999999999995"/>
    <x v="10"/>
    <n v="800"/>
    <s v="Kolkata Regional Hub"/>
    <x v="4"/>
  </r>
  <r>
    <n v="104209"/>
    <x v="4198"/>
    <x v="11"/>
    <s v="2025"/>
    <s v="Shadowfax"/>
    <x v="6"/>
    <x v="0"/>
    <x v="2"/>
    <s v="India"/>
    <n v="37"/>
    <n v="15000"/>
    <n v="555000"/>
    <n v="5500"/>
    <n v="549500"/>
    <n v="351500"/>
    <n v="351972.97"/>
    <n v="203027.03000000003"/>
    <n v="549027.03"/>
    <n v="334"/>
    <n v="472.97"/>
    <x v="11"/>
    <n v="9500"/>
    <s v="Mumbai Mega Hub"/>
    <x v="2"/>
  </r>
  <r>
    <n v="104210"/>
    <x v="4199"/>
    <x v="3"/>
    <s v="2025"/>
    <s v="Ekart"/>
    <x v="0"/>
    <x v="1"/>
    <x v="0"/>
    <s v="India"/>
    <n v="30"/>
    <n v="3200"/>
    <n v="96000"/>
    <n v="1200"/>
    <n v="94800"/>
    <n v="60000"/>
    <n v="60345.21"/>
    <n v="35654.79"/>
    <n v="94454.79"/>
    <n v="630"/>
    <n v="345.21"/>
    <x v="0"/>
    <n v="2000"/>
    <s v="Bengaluru Regional Hub"/>
    <x v="0"/>
  </r>
  <r>
    <n v="104211"/>
    <x v="4200"/>
    <x v="9"/>
    <s v="2025"/>
    <s v="Xpressbees"/>
    <x v="0"/>
    <x v="1"/>
    <x v="3"/>
    <s v="India"/>
    <n v="88"/>
    <n v="6500"/>
    <n v="572000"/>
    <n v="2300"/>
    <n v="569700"/>
    <n v="369600"/>
    <n v="370077.63"/>
    <n v="201922.37"/>
    <n v="569222.37"/>
    <n v="612"/>
    <n v="477.63"/>
    <x v="1"/>
    <n v="4200"/>
    <s v="Delhi NCR Mega Hub"/>
    <x v="3"/>
  </r>
  <r>
    <n v="104212"/>
    <x v="4201"/>
    <x v="0"/>
    <s v="2025"/>
    <s v="Amazon Logistics"/>
    <x v="7"/>
    <x v="1"/>
    <x v="2"/>
    <s v="India"/>
    <n v="32"/>
    <n v="600"/>
    <n v="19200"/>
    <n v="250"/>
    <n v="18950"/>
    <n v="11200"/>
    <n v="12098.62"/>
    <n v="7101.3799999999992"/>
    <n v="18051.38"/>
    <n v="549"/>
    <n v="898.62"/>
    <x v="14"/>
    <n v="350"/>
    <s v="Mumbai Mega Hub"/>
    <x v="2"/>
  </r>
  <r>
    <n v="104213"/>
    <x v="4202"/>
    <x v="4"/>
    <s v="2025"/>
    <s v="FedEx"/>
    <x v="0"/>
    <x v="0"/>
    <x v="0"/>
    <s v="India"/>
    <n v="8"/>
    <n v="3200"/>
    <n v="25600"/>
    <n v="1200"/>
    <n v="24400"/>
    <n v="16000"/>
    <n v="16222.04"/>
    <n v="9377.9599999999991"/>
    <n v="24177.96"/>
    <n v="411"/>
    <n v="222.04"/>
    <x v="0"/>
    <n v="2000"/>
    <s v="Bengaluru Regional Hub"/>
    <x v="0"/>
  </r>
  <r>
    <n v="104214"/>
    <x v="4203"/>
    <x v="4"/>
    <s v="2025"/>
    <s v="DHL"/>
    <x v="0"/>
    <x v="2"/>
    <x v="3"/>
    <s v="India"/>
    <n v="67"/>
    <n v="3200"/>
    <n v="214400"/>
    <n v="1200"/>
    <n v="213200"/>
    <n v="134000"/>
    <n v="135200.42000000001"/>
    <n v="79199.579999999987"/>
    <n v="211999.58"/>
    <n v="802"/>
    <n v="1200.42"/>
    <x v="0"/>
    <n v="2000"/>
    <s v="Delhi NCR Mega Hub"/>
    <x v="3"/>
  </r>
  <r>
    <n v="104215"/>
    <x v="4204"/>
    <x v="3"/>
    <s v="2025"/>
    <s v="FedEx"/>
    <x v="2"/>
    <x v="1"/>
    <x v="4"/>
    <s v="India"/>
    <n v="52"/>
    <n v="2500"/>
    <n v="130000"/>
    <n v="1000"/>
    <n v="129000"/>
    <n v="78000"/>
    <n v="78539.12"/>
    <n v="51460.880000000005"/>
    <n v="128460.88"/>
    <n v="841"/>
    <n v="539.12"/>
    <x v="12"/>
    <n v="1500"/>
    <s v="Kolkata Regional Hub"/>
    <x v="4"/>
  </r>
  <r>
    <n v="104216"/>
    <x v="4205"/>
    <x v="1"/>
    <s v="2025"/>
    <s v="Xpressbees"/>
    <x v="1"/>
    <x v="0"/>
    <x v="0"/>
    <s v="India"/>
    <n v="80"/>
    <n v="3500"/>
    <n v="280000"/>
    <n v="1300"/>
    <n v="278700"/>
    <n v="176000"/>
    <n v="177134.3"/>
    <n v="102865.70000000001"/>
    <n v="277565.7"/>
    <n v="993"/>
    <n v="1134.3"/>
    <x v="16"/>
    <n v="2200"/>
    <s v="Bengaluru Regional Hub"/>
    <x v="0"/>
  </r>
  <r>
    <n v="104217"/>
    <x v="4206"/>
    <x v="2"/>
    <s v="2025"/>
    <s v="Ekart"/>
    <x v="2"/>
    <x v="0"/>
    <x v="2"/>
    <s v="India"/>
    <n v="88"/>
    <n v="2500"/>
    <n v="220000"/>
    <n v="1000"/>
    <n v="219000"/>
    <n v="132000"/>
    <n v="132633.12"/>
    <n v="87366.88"/>
    <n v="218366.88"/>
    <n v="1118"/>
    <n v="633.12"/>
    <x v="12"/>
    <n v="1500"/>
    <s v="Mumbai Mega Hub"/>
    <x v="2"/>
  </r>
  <r>
    <n v="104218"/>
    <x v="4207"/>
    <x v="0"/>
    <s v="2025"/>
    <s v="Shadowfax"/>
    <x v="0"/>
    <x v="0"/>
    <x v="4"/>
    <s v="India"/>
    <n v="69"/>
    <n v="6500"/>
    <n v="448500"/>
    <n v="2300"/>
    <n v="446200"/>
    <n v="289800"/>
    <n v="292455.34000000003"/>
    <n v="156044.65999999997"/>
    <n v="443544.66"/>
    <n v="446"/>
    <n v="2655.34"/>
    <x v="1"/>
    <n v="4200"/>
    <s v="Kolkata Regional Hub"/>
    <x v="4"/>
  </r>
  <r>
    <n v="104219"/>
    <x v="4208"/>
    <x v="11"/>
    <s v="2025"/>
    <s v="DHL"/>
    <x v="4"/>
    <x v="2"/>
    <x v="2"/>
    <s v="India"/>
    <n v="91"/>
    <n v="5500"/>
    <n v="500500"/>
    <n v="2000"/>
    <n v="498500"/>
    <n v="318500"/>
    <n v="319320.40000000002"/>
    <n v="181179.59999999998"/>
    <n v="497679.6"/>
    <n v="784"/>
    <n v="820.4"/>
    <x v="5"/>
    <n v="3500"/>
    <s v="Mumbai Mega Hub"/>
    <x v="2"/>
  </r>
  <r>
    <n v="104220"/>
    <x v="4209"/>
    <x v="1"/>
    <s v="2025"/>
    <s v="Blue Dart"/>
    <x v="5"/>
    <x v="0"/>
    <x v="3"/>
    <s v="India"/>
    <n v="40"/>
    <n v="2800"/>
    <n v="112000"/>
    <n v="1300"/>
    <n v="110700"/>
    <n v="60000"/>
    <n v="62353.8"/>
    <n v="49646.2"/>
    <n v="108346.2"/>
    <n v="836"/>
    <n v="2353.8000000000002"/>
    <x v="18"/>
    <n v="1500"/>
    <s v="Delhi NCR Mega Hub"/>
    <x v="3"/>
  </r>
  <r>
    <n v="104221"/>
    <x v="4210"/>
    <x v="6"/>
    <s v="2025"/>
    <s v="DHL"/>
    <x v="0"/>
    <x v="0"/>
    <x v="2"/>
    <s v="India"/>
    <n v="79"/>
    <n v="6500"/>
    <n v="513500"/>
    <n v="2300"/>
    <n v="511200"/>
    <n v="331800"/>
    <n v="332550.49"/>
    <n v="180949.51"/>
    <n v="510449.51"/>
    <n v="714"/>
    <n v="750.49"/>
    <x v="1"/>
    <n v="4200"/>
    <s v="Mumbai Mega Hub"/>
    <x v="2"/>
  </r>
  <r>
    <n v="104222"/>
    <x v="4211"/>
    <x v="1"/>
    <s v="2025"/>
    <s v="Delhivery"/>
    <x v="2"/>
    <x v="0"/>
    <x v="0"/>
    <s v="India"/>
    <n v="28"/>
    <n v="450"/>
    <n v="12600"/>
    <n v="250"/>
    <n v="12350"/>
    <n v="5600"/>
    <n v="5986.58"/>
    <n v="6613.42"/>
    <n v="11963.42"/>
    <n v="908"/>
    <n v="386.58"/>
    <x v="3"/>
    <n v="200"/>
    <s v="Bengaluru Regional Hub"/>
    <x v="0"/>
  </r>
  <r>
    <n v="104223"/>
    <x v="4212"/>
    <x v="11"/>
    <s v="2025"/>
    <s v="Delhivery"/>
    <x v="7"/>
    <x v="0"/>
    <x v="2"/>
    <s v="India"/>
    <n v="71"/>
    <n v="850"/>
    <n v="60350"/>
    <n v="300"/>
    <n v="60050"/>
    <n v="39050"/>
    <n v="41879"/>
    <n v="18471"/>
    <n v="57221"/>
    <n v="800"/>
    <n v="2829"/>
    <x v="13"/>
    <n v="550"/>
    <s v="Mumbai Mega Hub"/>
    <x v="2"/>
  </r>
  <r>
    <n v="104224"/>
    <x v="4213"/>
    <x v="3"/>
    <s v="2025"/>
    <s v="Ekart"/>
    <x v="0"/>
    <x v="1"/>
    <x v="0"/>
    <s v="India"/>
    <n v="86"/>
    <n v="3200"/>
    <n v="275200"/>
    <n v="1200"/>
    <n v="274000"/>
    <n v="172000"/>
    <n v="172225.94"/>
    <n v="102974.06"/>
    <n v="273774.06"/>
    <n v="354"/>
    <n v="225.94"/>
    <x v="0"/>
    <n v="2000"/>
    <s v="Bengaluru Regional Hub"/>
    <x v="0"/>
  </r>
  <r>
    <n v="104225"/>
    <x v="4214"/>
    <x v="8"/>
    <s v="2025"/>
    <s v="Amazon Logistics"/>
    <x v="1"/>
    <x v="1"/>
    <x v="0"/>
    <s v="India"/>
    <n v="62"/>
    <n v="25000"/>
    <n v="1550000"/>
    <n v="7000"/>
    <n v="1543000"/>
    <n v="1116000"/>
    <n v="1116247.47"/>
    <n v="433752.53"/>
    <n v="1542752.53"/>
    <n v="829"/>
    <n v="247.47"/>
    <x v="17"/>
    <n v="18000"/>
    <s v="Bengaluru Regional Hub"/>
    <x v="0"/>
  </r>
  <r>
    <n v="104226"/>
    <x v="4215"/>
    <x v="10"/>
    <s v="2025"/>
    <s v="Ecom Express"/>
    <x v="5"/>
    <x v="1"/>
    <x v="1"/>
    <s v="India"/>
    <n v="78"/>
    <n v="4500"/>
    <n v="351000"/>
    <n v="2000"/>
    <n v="349000"/>
    <n v="195000"/>
    <n v="195305.65"/>
    <n v="155694.35"/>
    <n v="348694.35"/>
    <n v="1039"/>
    <n v="305.64999999999998"/>
    <x v="6"/>
    <n v="2500"/>
    <s v="Nagpur Central Hub"/>
    <x v="1"/>
  </r>
  <r>
    <n v="104227"/>
    <x v="4216"/>
    <x v="2"/>
    <s v="2025"/>
    <s v="Delhivery"/>
    <x v="1"/>
    <x v="0"/>
    <x v="0"/>
    <s v="India"/>
    <n v="61"/>
    <n v="45000"/>
    <n v="2745000"/>
    <n v="13000"/>
    <n v="2732000"/>
    <n v="1952000"/>
    <n v="1952435.74"/>
    <n v="792564.26"/>
    <n v="2731564.26"/>
    <n v="797"/>
    <n v="435.74"/>
    <x v="2"/>
    <n v="32000"/>
    <s v="Bengaluru Regional Hub"/>
    <x v="0"/>
  </r>
  <r>
    <n v="104228"/>
    <x v="4217"/>
    <x v="9"/>
    <s v="2025"/>
    <s v="Xpressbees"/>
    <x v="7"/>
    <x v="0"/>
    <x v="1"/>
    <s v="India"/>
    <n v="99"/>
    <n v="600"/>
    <n v="59400"/>
    <n v="250"/>
    <n v="59150"/>
    <n v="34650"/>
    <n v="35232.160000000003"/>
    <n v="24167.839999999997"/>
    <n v="58567.839999999997"/>
    <n v="867"/>
    <n v="582.16"/>
    <x v="14"/>
    <n v="350"/>
    <s v="Nagpur Central Hub"/>
    <x v="1"/>
  </r>
  <r>
    <n v="104229"/>
    <x v="4218"/>
    <x v="4"/>
    <s v="2025"/>
    <s v="Ekart"/>
    <x v="1"/>
    <x v="1"/>
    <x v="4"/>
    <s v="India"/>
    <n v="35"/>
    <n v="25000"/>
    <n v="875000"/>
    <n v="7000"/>
    <n v="868000"/>
    <n v="630000"/>
    <n v="630959.66"/>
    <n v="244040.33999999997"/>
    <n v="867040.34"/>
    <n v="607"/>
    <n v="959.66"/>
    <x v="17"/>
    <n v="18000"/>
    <s v="Kolkata Regional Hub"/>
    <x v="4"/>
  </r>
  <r>
    <n v="104230"/>
    <x v="4219"/>
    <x v="2"/>
    <s v="2025"/>
    <s v="Ekart"/>
    <x v="6"/>
    <x v="0"/>
    <x v="1"/>
    <s v="India"/>
    <n v="19"/>
    <n v="15000"/>
    <n v="285000"/>
    <n v="5500"/>
    <n v="279500"/>
    <n v="180500"/>
    <n v="180981.48"/>
    <n v="104018.51999999999"/>
    <n v="279018.52"/>
    <n v="428"/>
    <n v="481.48"/>
    <x v="11"/>
    <n v="9500"/>
    <s v="Nagpur Central Hub"/>
    <x v="1"/>
  </r>
  <r>
    <n v="104231"/>
    <x v="4220"/>
    <x v="7"/>
    <s v="2025"/>
    <s v="Ecom Express"/>
    <x v="6"/>
    <x v="0"/>
    <x v="1"/>
    <s v="India"/>
    <n v="13"/>
    <n v="4500"/>
    <n v="58500"/>
    <n v="1700"/>
    <n v="56800"/>
    <n v="36400"/>
    <n v="37339.800000000003"/>
    <n v="21160.199999999997"/>
    <n v="55860.2"/>
    <n v="925"/>
    <n v="939.8"/>
    <x v="7"/>
    <n v="2800"/>
    <s v="Nagpur Central Hub"/>
    <x v="1"/>
  </r>
  <r>
    <n v="104232"/>
    <x v="4221"/>
    <x v="8"/>
    <s v="2025"/>
    <s v="Ecom Express"/>
    <x v="4"/>
    <x v="0"/>
    <x v="3"/>
    <s v="India"/>
    <n v="98"/>
    <n v="5500"/>
    <n v="539000"/>
    <n v="2000"/>
    <n v="537000"/>
    <n v="343000"/>
    <n v="343778.65"/>
    <n v="195221.34999999998"/>
    <n v="536221.35"/>
    <n v="1062"/>
    <n v="778.65"/>
    <x v="5"/>
    <n v="3500"/>
    <s v="Delhi NCR Mega Hub"/>
    <x v="3"/>
  </r>
  <r>
    <n v="104233"/>
    <x v="4222"/>
    <x v="1"/>
    <s v="2025"/>
    <s v="Delhivery"/>
    <x v="1"/>
    <x v="2"/>
    <x v="4"/>
    <s v="India"/>
    <n v="56"/>
    <n v="45000"/>
    <n v="2520000"/>
    <n v="13000"/>
    <n v="2507000"/>
    <n v="1792000"/>
    <n v="1792925.19"/>
    <n v="727074.81"/>
    <n v="2506074.81"/>
    <n v="661"/>
    <n v="925.19"/>
    <x v="2"/>
    <n v="32000"/>
    <s v="Kolkata Regional Hub"/>
    <x v="4"/>
  </r>
  <r>
    <n v="104234"/>
    <x v="4223"/>
    <x v="9"/>
    <s v="2025"/>
    <s v="Amazon Logistics"/>
    <x v="3"/>
    <x v="2"/>
    <x v="0"/>
    <s v="India"/>
    <n v="6"/>
    <n v="8500"/>
    <n v="51000"/>
    <n v="3000"/>
    <n v="48000"/>
    <n v="33000"/>
    <n v="35409.08"/>
    <n v="15590.919999999998"/>
    <n v="45590.92"/>
    <n v="1033"/>
    <n v="2409.08"/>
    <x v="8"/>
    <n v="5500"/>
    <s v="Bengaluru Regional Hub"/>
    <x v="0"/>
  </r>
  <r>
    <n v="104235"/>
    <x v="4224"/>
    <x v="1"/>
    <s v="2025"/>
    <s v="Blue Dart"/>
    <x v="3"/>
    <x v="2"/>
    <x v="1"/>
    <s v="India"/>
    <n v="24"/>
    <n v="8500"/>
    <n v="204000"/>
    <n v="3000"/>
    <n v="201000"/>
    <n v="132000"/>
    <n v="134217.45000000001"/>
    <n v="69782.549999999988"/>
    <n v="198782.55"/>
    <n v="1074"/>
    <n v="2217.4499999999998"/>
    <x v="8"/>
    <n v="5500"/>
    <s v="Nagpur Central Hub"/>
    <x v="1"/>
  </r>
  <r>
    <n v="104236"/>
    <x v="4225"/>
    <x v="4"/>
    <s v="2025"/>
    <s v="Delhivery"/>
    <x v="6"/>
    <x v="2"/>
    <x v="0"/>
    <s v="India"/>
    <n v="85"/>
    <n v="4500"/>
    <n v="382500"/>
    <n v="1700"/>
    <n v="380800"/>
    <n v="238000"/>
    <n v="238374.25"/>
    <n v="144125.75"/>
    <n v="380425.75"/>
    <n v="953"/>
    <n v="374.25"/>
    <x v="7"/>
    <n v="2800"/>
    <s v="Bengaluru Regional Hub"/>
    <x v="0"/>
  </r>
  <r>
    <n v="104237"/>
    <x v="4226"/>
    <x v="10"/>
    <s v="2025"/>
    <s v="Delhivery"/>
    <x v="2"/>
    <x v="1"/>
    <x v="0"/>
    <s v="India"/>
    <n v="30"/>
    <n v="2500"/>
    <n v="75000"/>
    <n v="1000"/>
    <n v="74000"/>
    <n v="45000"/>
    <n v="46921.61"/>
    <n v="28078.39"/>
    <n v="72078.39"/>
    <n v="965"/>
    <n v="1921.61"/>
    <x v="12"/>
    <n v="1500"/>
    <s v="Bengaluru Regional Hub"/>
    <x v="0"/>
  </r>
  <r>
    <n v="104238"/>
    <x v="4227"/>
    <x v="1"/>
    <s v="2025"/>
    <s v="Blue Dart"/>
    <x v="3"/>
    <x v="2"/>
    <x v="0"/>
    <s v="India"/>
    <n v="67"/>
    <n v="8500"/>
    <n v="569500"/>
    <n v="3000"/>
    <n v="566500"/>
    <n v="368500"/>
    <n v="369595.1"/>
    <n v="199904.90000000002"/>
    <n v="565404.9"/>
    <n v="792"/>
    <n v="1095.0999999999999"/>
    <x v="8"/>
    <n v="5500"/>
    <s v="Bengaluru Regional Hub"/>
    <x v="0"/>
  </r>
  <r>
    <n v="104239"/>
    <x v="4228"/>
    <x v="5"/>
    <s v="2025"/>
    <s v="Delhivery"/>
    <x v="5"/>
    <x v="0"/>
    <x v="2"/>
    <s v="India"/>
    <n v="96"/>
    <n v="2800"/>
    <n v="268800"/>
    <n v="1300"/>
    <n v="267500"/>
    <n v="144000"/>
    <n v="144243"/>
    <n v="124557"/>
    <n v="267257"/>
    <n v="499"/>
    <n v="243"/>
    <x v="18"/>
    <n v="1500"/>
    <s v="Mumbai Mega Hub"/>
    <x v="2"/>
  </r>
  <r>
    <n v="104240"/>
    <x v="4229"/>
    <x v="7"/>
    <s v="2025"/>
    <s v="Shadowfax"/>
    <x v="0"/>
    <x v="1"/>
    <x v="4"/>
    <s v="India"/>
    <n v="12"/>
    <n v="6500"/>
    <n v="78000"/>
    <n v="2300"/>
    <n v="75700"/>
    <n v="50400"/>
    <n v="50706.879999999997"/>
    <n v="27293.120000000003"/>
    <n v="75393.119999999995"/>
    <n v="916"/>
    <n v="306.88"/>
    <x v="1"/>
    <n v="4200"/>
    <s v="Kolkata Regional Hub"/>
    <x v="4"/>
  </r>
  <r>
    <n v="104241"/>
    <x v="4230"/>
    <x v="8"/>
    <s v="2025"/>
    <s v="Amazon Logistics"/>
    <x v="1"/>
    <x v="1"/>
    <x v="0"/>
    <s v="India"/>
    <n v="67"/>
    <n v="45000"/>
    <n v="3015000"/>
    <n v="13000"/>
    <n v="3002000"/>
    <n v="2144000"/>
    <n v="2145145.64"/>
    <n v="869854.35999999987"/>
    <n v="3000854.36"/>
    <n v="554"/>
    <n v="1145.6400000000001"/>
    <x v="2"/>
    <n v="32000"/>
    <s v="Bengaluru Regional Hub"/>
    <x v="0"/>
  </r>
  <r>
    <n v="104242"/>
    <x v="4231"/>
    <x v="6"/>
    <s v="2025"/>
    <s v="FedEx"/>
    <x v="4"/>
    <x v="0"/>
    <x v="1"/>
    <s v="India"/>
    <n v="90"/>
    <n v="5500"/>
    <n v="495000"/>
    <n v="2000"/>
    <n v="493000"/>
    <n v="315000"/>
    <n v="316987.46000000002"/>
    <n v="178012.53999999998"/>
    <n v="491012.54"/>
    <n v="354"/>
    <n v="1987.46"/>
    <x v="5"/>
    <n v="3500"/>
    <s v="Nagpur Central Hub"/>
    <x v="1"/>
  </r>
  <r>
    <n v="104243"/>
    <x v="4232"/>
    <x v="4"/>
    <s v="2025"/>
    <s v="Ekart"/>
    <x v="4"/>
    <x v="0"/>
    <x v="4"/>
    <s v="India"/>
    <n v="80"/>
    <n v="5500"/>
    <n v="440000"/>
    <n v="2000"/>
    <n v="438000"/>
    <n v="280000"/>
    <n v="281187.58"/>
    <n v="158812.41999999998"/>
    <n v="436812.42"/>
    <n v="425"/>
    <n v="1187.58"/>
    <x v="5"/>
    <n v="3500"/>
    <s v="Kolkata Regional Hub"/>
    <x v="4"/>
  </r>
  <r>
    <n v="104244"/>
    <x v="4233"/>
    <x v="3"/>
    <s v="2025"/>
    <s v="Ecom Express"/>
    <x v="3"/>
    <x v="0"/>
    <x v="4"/>
    <s v="India"/>
    <n v="55"/>
    <n v="8500"/>
    <n v="467500"/>
    <n v="3000"/>
    <n v="464500"/>
    <n v="302500"/>
    <n v="303127.81"/>
    <n v="164372.19"/>
    <n v="463872.19"/>
    <n v="1057"/>
    <n v="627.80999999999995"/>
    <x v="8"/>
    <n v="5500"/>
    <s v="Kolkata Regional Hub"/>
    <x v="4"/>
  </r>
  <r>
    <n v="104245"/>
    <x v="4234"/>
    <x v="11"/>
    <s v="2025"/>
    <s v="Xpressbees"/>
    <x v="1"/>
    <x v="2"/>
    <x v="4"/>
    <s v="India"/>
    <n v="76"/>
    <n v="3500"/>
    <n v="266000"/>
    <n v="1300"/>
    <n v="264700"/>
    <n v="167200"/>
    <n v="167765.48000000001"/>
    <n v="98234.51999999999"/>
    <n v="264134.52"/>
    <n v="1059"/>
    <n v="565.48"/>
    <x v="16"/>
    <n v="2200"/>
    <s v="Kolkata Regional Hub"/>
    <x v="4"/>
  </r>
  <r>
    <n v="104246"/>
    <x v="4235"/>
    <x v="3"/>
    <s v="2025"/>
    <s v="Amazon Logistics"/>
    <x v="3"/>
    <x v="1"/>
    <x v="3"/>
    <s v="India"/>
    <n v="18"/>
    <n v="12000"/>
    <n v="216000"/>
    <n v="4000"/>
    <n v="212000"/>
    <n v="144000"/>
    <n v="145117.38"/>
    <n v="70882.62"/>
    <n v="210882.62"/>
    <n v="729"/>
    <n v="1117.3800000000001"/>
    <x v="4"/>
    <n v="8000"/>
    <s v="Delhi NCR Mega Hub"/>
    <x v="3"/>
  </r>
  <r>
    <n v="104247"/>
    <x v="4236"/>
    <x v="6"/>
    <s v="2025"/>
    <s v="Shadowfax"/>
    <x v="7"/>
    <x v="0"/>
    <x v="1"/>
    <s v="India"/>
    <n v="70"/>
    <n v="600"/>
    <n v="42000"/>
    <n v="250"/>
    <n v="41750"/>
    <n v="24500"/>
    <n v="26534.19"/>
    <n v="15465.810000000001"/>
    <n v="39715.81"/>
    <n v="1162"/>
    <n v="2034.19"/>
    <x v="14"/>
    <n v="350"/>
    <s v="Nagpur Central Hub"/>
    <x v="1"/>
  </r>
  <r>
    <n v="104248"/>
    <x v="4237"/>
    <x v="0"/>
    <s v="2025"/>
    <s v="FedEx"/>
    <x v="0"/>
    <x v="1"/>
    <x v="2"/>
    <s v="India"/>
    <n v="82"/>
    <n v="6500"/>
    <n v="533000"/>
    <n v="2300"/>
    <n v="530700"/>
    <n v="344400"/>
    <n v="344737.02"/>
    <n v="188262.97999999998"/>
    <n v="530362.98"/>
    <n v="733"/>
    <n v="337.02"/>
    <x v="1"/>
    <n v="4200"/>
    <s v="Mumbai Mega Hub"/>
    <x v="2"/>
  </r>
  <r>
    <n v="104249"/>
    <x v="4238"/>
    <x v="6"/>
    <s v="2025"/>
    <s v="Delhivery"/>
    <x v="4"/>
    <x v="0"/>
    <x v="1"/>
    <s v="India"/>
    <n v="31"/>
    <n v="1500"/>
    <n v="46500"/>
    <n v="700"/>
    <n v="45800"/>
    <n v="24800"/>
    <n v="25604.27"/>
    <n v="20895.73"/>
    <n v="44995.73"/>
    <n v="1094"/>
    <n v="804.27"/>
    <x v="10"/>
    <n v="800"/>
    <s v="Nagpur Central Hub"/>
    <x v="1"/>
  </r>
  <r>
    <n v="104250"/>
    <x v="4239"/>
    <x v="5"/>
    <s v="2025"/>
    <s v="FedEx"/>
    <x v="4"/>
    <x v="2"/>
    <x v="2"/>
    <s v="India"/>
    <n v="25"/>
    <n v="5500"/>
    <n v="137500"/>
    <n v="2000"/>
    <n v="135500"/>
    <n v="87500"/>
    <n v="90271.92"/>
    <n v="47228.08"/>
    <n v="132728.07999999999"/>
    <n v="414"/>
    <n v="2771.92"/>
    <x v="5"/>
    <n v="3500"/>
    <s v="Mumbai Mega Hub"/>
    <x v="2"/>
  </r>
  <r>
    <n v="104251"/>
    <x v="4240"/>
    <x v="5"/>
    <s v="2025"/>
    <s v="DHL"/>
    <x v="6"/>
    <x v="1"/>
    <x v="3"/>
    <s v="India"/>
    <n v="3"/>
    <n v="15000"/>
    <n v="45000"/>
    <n v="5500"/>
    <n v="39500"/>
    <n v="28500"/>
    <n v="29315.78"/>
    <n v="15684.220000000001"/>
    <n v="38684.22"/>
    <n v="853"/>
    <n v="815.78"/>
    <x v="11"/>
    <n v="9500"/>
    <s v="Delhi NCR Mega Hub"/>
    <x v="3"/>
  </r>
  <r>
    <n v="104252"/>
    <x v="4241"/>
    <x v="8"/>
    <s v="2025"/>
    <s v="Amazon Logistics"/>
    <x v="3"/>
    <x v="2"/>
    <x v="0"/>
    <s v="India"/>
    <n v="15"/>
    <n v="8500"/>
    <n v="127500"/>
    <n v="3000"/>
    <n v="124500"/>
    <n v="82500"/>
    <n v="83093.64"/>
    <n v="44406.36"/>
    <n v="123906.36"/>
    <n v="851"/>
    <n v="593.64"/>
    <x v="8"/>
    <n v="5500"/>
    <s v="Bengaluru Regional Hub"/>
    <x v="0"/>
  </r>
  <r>
    <n v="104253"/>
    <x v="4242"/>
    <x v="8"/>
    <s v="2025"/>
    <s v="Delhivery"/>
    <x v="1"/>
    <x v="1"/>
    <x v="0"/>
    <s v="India"/>
    <n v="45"/>
    <n v="25000"/>
    <n v="1125000"/>
    <n v="7000"/>
    <n v="1118000"/>
    <n v="810000"/>
    <n v="810631.32"/>
    <n v="314368.68000000005"/>
    <n v="1117368.68"/>
    <n v="831"/>
    <n v="631.32000000000005"/>
    <x v="17"/>
    <n v="18000"/>
    <s v="Bengaluru Regional Hub"/>
    <x v="0"/>
  </r>
  <r>
    <n v="104254"/>
    <x v="4243"/>
    <x v="5"/>
    <s v="2025"/>
    <s v="Shadowfax"/>
    <x v="4"/>
    <x v="1"/>
    <x v="1"/>
    <s v="India"/>
    <n v="71"/>
    <n v="1500"/>
    <n v="106500"/>
    <n v="700"/>
    <n v="105800"/>
    <n v="56800"/>
    <n v="57564.52"/>
    <n v="48935.48"/>
    <n v="105035.48"/>
    <n v="421"/>
    <n v="764.52"/>
    <x v="10"/>
    <n v="800"/>
    <s v="Nagpur Central Hub"/>
    <x v="1"/>
  </r>
  <r>
    <n v="104255"/>
    <x v="4244"/>
    <x v="4"/>
    <s v="2025"/>
    <s v="Ekart"/>
    <x v="7"/>
    <x v="0"/>
    <x v="2"/>
    <s v="India"/>
    <n v="57"/>
    <n v="1200"/>
    <n v="68400"/>
    <n v="400"/>
    <n v="68000"/>
    <n v="45600"/>
    <n v="46623.27"/>
    <n v="21776.730000000003"/>
    <n v="66976.73"/>
    <n v="944"/>
    <n v="1023.27"/>
    <x v="15"/>
    <n v="800"/>
    <s v="Mumbai Mega Hub"/>
    <x v="2"/>
  </r>
  <r>
    <n v="104256"/>
    <x v="4245"/>
    <x v="0"/>
    <s v="2025"/>
    <s v="Ekart"/>
    <x v="6"/>
    <x v="0"/>
    <x v="2"/>
    <s v="India"/>
    <n v="19"/>
    <n v="4500"/>
    <n v="85500"/>
    <n v="1700"/>
    <n v="83800"/>
    <n v="53200"/>
    <n v="53897.63"/>
    <n v="31602.370000000003"/>
    <n v="83102.37"/>
    <n v="1004"/>
    <n v="697.63"/>
    <x v="7"/>
    <n v="2800"/>
    <s v="Mumbai Mega Hub"/>
    <x v="2"/>
  </r>
  <r>
    <n v="104257"/>
    <x v="4246"/>
    <x v="2"/>
    <s v="2025"/>
    <s v="Delhivery"/>
    <x v="2"/>
    <x v="0"/>
    <x v="1"/>
    <s v="India"/>
    <n v="67"/>
    <n v="450"/>
    <n v="30150"/>
    <n v="250"/>
    <n v="29900"/>
    <n v="13400"/>
    <n v="14216.14"/>
    <n v="15933.86"/>
    <n v="29083.86"/>
    <n v="893"/>
    <n v="816.14"/>
    <x v="3"/>
    <n v="200"/>
    <s v="Nagpur Central Hub"/>
    <x v="1"/>
  </r>
  <r>
    <n v="104258"/>
    <x v="4247"/>
    <x v="3"/>
    <s v="2025"/>
    <s v="Shadowfax"/>
    <x v="5"/>
    <x v="0"/>
    <x v="4"/>
    <s v="India"/>
    <n v="81"/>
    <n v="2800"/>
    <n v="226800"/>
    <n v="1300"/>
    <n v="225500"/>
    <n v="121500"/>
    <n v="121841.65"/>
    <n v="104958.35"/>
    <n v="225158.35"/>
    <n v="936"/>
    <n v="341.65"/>
    <x v="18"/>
    <n v="1500"/>
    <s v="Kolkata Regional Hub"/>
    <x v="4"/>
  </r>
  <r>
    <n v="104259"/>
    <x v="4248"/>
    <x v="9"/>
    <s v="2025"/>
    <s v="Shadowfax"/>
    <x v="6"/>
    <x v="2"/>
    <x v="3"/>
    <s v="India"/>
    <n v="77"/>
    <n v="4500"/>
    <n v="346500"/>
    <n v="1700"/>
    <n v="344800"/>
    <n v="215600"/>
    <n v="216049.2"/>
    <n v="130450.79999999999"/>
    <n v="344350.8"/>
    <n v="581"/>
    <n v="449.2"/>
    <x v="7"/>
    <n v="2800"/>
    <s v="Delhi NCR Mega Hub"/>
    <x v="3"/>
  </r>
  <r>
    <n v="104260"/>
    <x v="4249"/>
    <x v="4"/>
    <s v="2025"/>
    <s v="DHL"/>
    <x v="3"/>
    <x v="0"/>
    <x v="0"/>
    <s v="India"/>
    <n v="56"/>
    <n v="12000"/>
    <n v="672000"/>
    <n v="4000"/>
    <n v="668000"/>
    <n v="448000"/>
    <n v="448405.45"/>
    <n v="223594.55"/>
    <n v="667594.55000000005"/>
    <n v="1197"/>
    <n v="405.45"/>
    <x v="4"/>
    <n v="8000"/>
    <s v="Bengaluru Regional Hub"/>
    <x v="0"/>
  </r>
  <r>
    <n v="104261"/>
    <x v="4250"/>
    <x v="8"/>
    <s v="2025"/>
    <s v="Blue Dart"/>
    <x v="2"/>
    <x v="2"/>
    <x v="0"/>
    <s v="India"/>
    <n v="95"/>
    <n v="2500"/>
    <n v="237500"/>
    <n v="1000"/>
    <n v="236500"/>
    <n v="142500"/>
    <n v="144073.57999999999"/>
    <n v="93426.420000000013"/>
    <n v="234926.42"/>
    <n v="525"/>
    <n v="1573.58"/>
    <x v="12"/>
    <n v="1500"/>
    <s v="Bengaluru Regional Hub"/>
    <x v="0"/>
  </r>
  <r>
    <n v="104262"/>
    <x v="4251"/>
    <x v="6"/>
    <s v="2025"/>
    <s v="Xpressbees"/>
    <x v="6"/>
    <x v="0"/>
    <x v="0"/>
    <s v="India"/>
    <n v="97"/>
    <n v="15000"/>
    <n v="1455000"/>
    <n v="5500"/>
    <n v="1449500"/>
    <n v="921500"/>
    <n v="922177.78"/>
    <n v="532822.22"/>
    <n v="1448822.22"/>
    <n v="903"/>
    <n v="677.78"/>
    <x v="11"/>
    <n v="9500"/>
    <s v="Bengaluru Regional Hub"/>
    <x v="0"/>
  </r>
  <r>
    <n v="104263"/>
    <x v="4252"/>
    <x v="0"/>
    <s v="2025"/>
    <s v="Ekart"/>
    <x v="2"/>
    <x v="2"/>
    <x v="1"/>
    <s v="India"/>
    <n v="97"/>
    <n v="2500"/>
    <n v="242500"/>
    <n v="1000"/>
    <n v="241500"/>
    <n v="145500"/>
    <n v="146682.71"/>
    <n v="95817.290000000008"/>
    <n v="240317.29"/>
    <n v="586"/>
    <n v="1182.71"/>
    <x v="12"/>
    <n v="1500"/>
    <s v="Nagpur Central Hub"/>
    <x v="1"/>
  </r>
  <r>
    <n v="104264"/>
    <x v="4253"/>
    <x v="5"/>
    <s v="2025"/>
    <s v="Xpressbees"/>
    <x v="4"/>
    <x v="0"/>
    <x v="1"/>
    <s v="India"/>
    <n v="55"/>
    <n v="1500"/>
    <n v="82500"/>
    <n v="700"/>
    <n v="81800"/>
    <n v="44000"/>
    <n v="44240.82"/>
    <n v="38259.18"/>
    <n v="81559.179999999993"/>
    <n v="611"/>
    <n v="240.82"/>
    <x v="10"/>
    <n v="800"/>
    <s v="Nagpur Central Hub"/>
    <x v="1"/>
  </r>
  <r>
    <n v="104265"/>
    <x v="4254"/>
    <x v="6"/>
    <s v="2025"/>
    <s v="Ekart"/>
    <x v="7"/>
    <x v="1"/>
    <x v="2"/>
    <s v="India"/>
    <n v="73"/>
    <n v="850"/>
    <n v="62050"/>
    <n v="300"/>
    <n v="61750"/>
    <n v="40150"/>
    <n v="42512.76"/>
    <n v="19537.239999999998"/>
    <n v="59387.24"/>
    <n v="797"/>
    <n v="2362.7600000000002"/>
    <x v="13"/>
    <n v="550"/>
    <s v="Mumbai Mega Hub"/>
    <x v="2"/>
  </r>
  <r>
    <n v="104266"/>
    <x v="4255"/>
    <x v="11"/>
    <s v="2025"/>
    <s v="FedEx"/>
    <x v="5"/>
    <x v="0"/>
    <x v="2"/>
    <s v="India"/>
    <n v="94"/>
    <n v="1800"/>
    <n v="169200"/>
    <n v="900"/>
    <n v="168300"/>
    <n v="84600"/>
    <n v="85288.84"/>
    <n v="83911.16"/>
    <n v="167611.16"/>
    <n v="947"/>
    <n v="688.84"/>
    <x v="9"/>
    <n v="900"/>
    <s v="Mumbai Mega Hub"/>
    <x v="2"/>
  </r>
  <r>
    <n v="104267"/>
    <x v="4256"/>
    <x v="8"/>
    <s v="2025"/>
    <s v="Xpressbees"/>
    <x v="5"/>
    <x v="0"/>
    <x v="1"/>
    <s v="India"/>
    <n v="24"/>
    <n v="1800"/>
    <n v="43200"/>
    <n v="900"/>
    <n v="42300"/>
    <n v="21600"/>
    <n v="22514.55"/>
    <n v="20685.45"/>
    <n v="41385.449999999997"/>
    <n v="301"/>
    <n v="914.55"/>
    <x v="9"/>
    <n v="900"/>
    <s v="Nagpur Central Hub"/>
    <x v="1"/>
  </r>
  <r>
    <n v="104268"/>
    <x v="4257"/>
    <x v="10"/>
    <s v="2025"/>
    <s v="Ecom Express"/>
    <x v="6"/>
    <x v="1"/>
    <x v="0"/>
    <s v="India"/>
    <n v="25"/>
    <n v="15000"/>
    <n v="375000"/>
    <n v="5500"/>
    <n v="369500"/>
    <n v="237500"/>
    <n v="238255.98"/>
    <n v="136744.01999999999"/>
    <n v="368744.02"/>
    <n v="868"/>
    <n v="755.98"/>
    <x v="11"/>
    <n v="9500"/>
    <s v="Bengaluru Regional Hub"/>
    <x v="0"/>
  </r>
  <r>
    <n v="104269"/>
    <x v="4258"/>
    <x v="6"/>
    <s v="2025"/>
    <s v="FedEx"/>
    <x v="6"/>
    <x v="0"/>
    <x v="3"/>
    <s v="India"/>
    <n v="29"/>
    <n v="15000"/>
    <n v="435000"/>
    <n v="5500"/>
    <n v="429500"/>
    <n v="275500"/>
    <n v="276547.18"/>
    <n v="158452.82"/>
    <n v="428452.82"/>
    <n v="872"/>
    <n v="1047.18"/>
    <x v="11"/>
    <n v="9500"/>
    <s v="Delhi NCR Mega Hub"/>
    <x v="3"/>
  </r>
  <r>
    <n v="104270"/>
    <x v="4259"/>
    <x v="0"/>
    <s v="2025"/>
    <s v="DHL"/>
    <x v="5"/>
    <x v="2"/>
    <x v="3"/>
    <s v="India"/>
    <n v="40"/>
    <n v="1800"/>
    <n v="72000"/>
    <n v="900"/>
    <n v="71100"/>
    <n v="36000"/>
    <n v="36787.75"/>
    <n v="35212.25"/>
    <n v="70312.25"/>
    <n v="725"/>
    <n v="787.75"/>
    <x v="9"/>
    <n v="900"/>
    <s v="Delhi NCR Mega Hub"/>
    <x v="3"/>
  </r>
  <r>
    <n v="104271"/>
    <x v="4260"/>
    <x v="5"/>
    <s v="2025"/>
    <s v="DHL"/>
    <x v="2"/>
    <x v="1"/>
    <x v="3"/>
    <s v="India"/>
    <n v="72"/>
    <n v="450"/>
    <n v="32400"/>
    <n v="250"/>
    <n v="32150"/>
    <n v="14400"/>
    <n v="16394.509999999998"/>
    <n v="16005.490000000002"/>
    <n v="30155.49"/>
    <n v="557"/>
    <n v="1994.51"/>
    <x v="3"/>
    <n v="200"/>
    <s v="Delhi NCR Mega Hub"/>
    <x v="3"/>
  </r>
  <r>
    <n v="104272"/>
    <x v="4261"/>
    <x v="11"/>
    <s v="2025"/>
    <s v="Shadowfax"/>
    <x v="3"/>
    <x v="2"/>
    <x v="1"/>
    <s v="India"/>
    <n v="64"/>
    <n v="8500"/>
    <n v="544000"/>
    <n v="3000"/>
    <n v="541000"/>
    <n v="352000"/>
    <n v="353081.04"/>
    <n v="190918.96000000002"/>
    <n v="539918.96"/>
    <n v="1103"/>
    <n v="1081.04"/>
    <x v="8"/>
    <n v="5500"/>
    <s v="Nagpur Central Hub"/>
    <x v="1"/>
  </r>
  <r>
    <n v="104273"/>
    <x v="4262"/>
    <x v="8"/>
    <s v="2025"/>
    <s v="Ecom Express"/>
    <x v="0"/>
    <x v="0"/>
    <x v="3"/>
    <s v="India"/>
    <n v="9"/>
    <n v="3200"/>
    <n v="28800"/>
    <n v="1200"/>
    <n v="27600"/>
    <n v="18000"/>
    <n v="18627.009999999998"/>
    <n v="10172.990000000002"/>
    <n v="26972.99"/>
    <n v="533"/>
    <n v="627.01"/>
    <x v="0"/>
    <n v="2000"/>
    <s v="Delhi NCR Mega Hub"/>
    <x v="3"/>
  </r>
  <r>
    <n v="104274"/>
    <x v="4263"/>
    <x v="3"/>
    <s v="2025"/>
    <s v="Blue Dart"/>
    <x v="5"/>
    <x v="0"/>
    <x v="0"/>
    <s v="India"/>
    <n v="61"/>
    <n v="1800"/>
    <n v="109800"/>
    <n v="900"/>
    <n v="108900"/>
    <n v="54900"/>
    <n v="55547.63"/>
    <n v="54252.37"/>
    <n v="108252.37"/>
    <n v="839"/>
    <n v="647.63"/>
    <x v="9"/>
    <n v="900"/>
    <s v="Bengaluru Regional Hub"/>
    <x v="0"/>
  </r>
  <r>
    <n v="104275"/>
    <x v="4264"/>
    <x v="0"/>
    <s v="2025"/>
    <s v="Shadowfax"/>
    <x v="3"/>
    <x v="0"/>
    <x v="1"/>
    <s v="India"/>
    <n v="46"/>
    <n v="12000"/>
    <n v="552000"/>
    <n v="4000"/>
    <n v="548000"/>
    <n v="368000"/>
    <n v="369099.56"/>
    <n v="182900.44"/>
    <n v="546900.43999999994"/>
    <n v="413"/>
    <n v="1099.56"/>
    <x v="4"/>
    <n v="8000"/>
    <s v="Nagpur Central Hub"/>
    <x v="1"/>
  </r>
  <r>
    <n v="104276"/>
    <x v="4265"/>
    <x v="11"/>
    <s v="2025"/>
    <s v="FedEx"/>
    <x v="7"/>
    <x v="2"/>
    <x v="4"/>
    <s v="India"/>
    <n v="56"/>
    <n v="850"/>
    <n v="47600"/>
    <n v="300"/>
    <n v="47300"/>
    <n v="30800"/>
    <n v="31694.38"/>
    <n v="15905.619999999999"/>
    <n v="46405.62"/>
    <n v="881"/>
    <n v="894.38"/>
    <x v="13"/>
    <n v="550"/>
    <s v="Kolkata Regional Hub"/>
    <x v="4"/>
  </r>
  <r>
    <n v="104277"/>
    <x v="4266"/>
    <x v="11"/>
    <s v="2025"/>
    <s v="Xpressbees"/>
    <x v="3"/>
    <x v="1"/>
    <x v="4"/>
    <s v="India"/>
    <n v="46"/>
    <n v="8500"/>
    <n v="391000"/>
    <n v="3000"/>
    <n v="388000"/>
    <n v="253000"/>
    <n v="254968.04"/>
    <n v="136031.96"/>
    <n v="386031.96"/>
    <n v="358"/>
    <n v="1968.04"/>
    <x v="8"/>
    <n v="5500"/>
    <s v="Kolkata Regional Hub"/>
    <x v="4"/>
  </r>
  <r>
    <n v="104278"/>
    <x v="4267"/>
    <x v="8"/>
    <s v="2025"/>
    <s v="Ecom Express"/>
    <x v="6"/>
    <x v="2"/>
    <x v="1"/>
    <s v="India"/>
    <n v="72"/>
    <n v="4500"/>
    <n v="324000"/>
    <n v="1700"/>
    <n v="322300"/>
    <n v="201600"/>
    <n v="201875.29"/>
    <n v="122124.70999999999"/>
    <n v="322024.71000000002"/>
    <n v="477"/>
    <n v="275.29000000000002"/>
    <x v="7"/>
    <n v="2800"/>
    <s v="Nagpur Central Hub"/>
    <x v="1"/>
  </r>
  <r>
    <n v="104279"/>
    <x v="4268"/>
    <x v="11"/>
    <s v="2025"/>
    <s v="Xpressbees"/>
    <x v="4"/>
    <x v="0"/>
    <x v="1"/>
    <s v="India"/>
    <n v="70"/>
    <n v="1500"/>
    <n v="105000"/>
    <n v="700"/>
    <n v="104300"/>
    <n v="56000"/>
    <n v="56351.85"/>
    <n v="48648.15"/>
    <n v="103948.15"/>
    <n v="1133"/>
    <n v="351.85"/>
    <x v="10"/>
    <n v="800"/>
    <s v="Nagpur Central Hub"/>
    <x v="1"/>
  </r>
  <r>
    <n v="104280"/>
    <x v="4269"/>
    <x v="5"/>
    <s v="2025"/>
    <s v="Xpressbees"/>
    <x v="1"/>
    <x v="0"/>
    <x v="2"/>
    <s v="India"/>
    <n v="35"/>
    <n v="45000"/>
    <n v="1575000"/>
    <n v="13000"/>
    <n v="1562000"/>
    <n v="1120000"/>
    <n v="1120892.08"/>
    <n v="454107.91999999993"/>
    <n v="1561107.92"/>
    <n v="313"/>
    <n v="892.08"/>
    <x v="2"/>
    <n v="32000"/>
    <s v="Mumbai Mega Hub"/>
    <x v="2"/>
  </r>
  <r>
    <n v="104281"/>
    <x v="4270"/>
    <x v="7"/>
    <s v="2025"/>
    <s v="Ecom Express"/>
    <x v="1"/>
    <x v="0"/>
    <x v="4"/>
    <s v="India"/>
    <n v="94"/>
    <n v="3500"/>
    <n v="329000"/>
    <n v="1300"/>
    <n v="327700"/>
    <n v="206800"/>
    <n v="207541.3"/>
    <n v="121458.70000000001"/>
    <n v="326958.7"/>
    <n v="920"/>
    <n v="741.3"/>
    <x v="16"/>
    <n v="2200"/>
    <s v="Kolkata Regional Hub"/>
    <x v="4"/>
  </r>
  <r>
    <n v="104282"/>
    <x v="4271"/>
    <x v="4"/>
    <s v="2025"/>
    <s v="FedEx"/>
    <x v="6"/>
    <x v="1"/>
    <x v="4"/>
    <s v="India"/>
    <n v="91"/>
    <n v="15000"/>
    <n v="1365000"/>
    <n v="5500"/>
    <n v="1359500"/>
    <n v="864500"/>
    <n v="867244.02"/>
    <n v="497755.98"/>
    <n v="1356755.98"/>
    <n v="886"/>
    <n v="2744.02"/>
    <x v="11"/>
    <n v="9500"/>
    <s v="Kolkata Regional Hub"/>
    <x v="4"/>
  </r>
  <r>
    <n v="104283"/>
    <x v="4272"/>
    <x v="11"/>
    <s v="2025"/>
    <s v="Ecom Express"/>
    <x v="5"/>
    <x v="1"/>
    <x v="3"/>
    <s v="India"/>
    <n v="23"/>
    <n v="2800"/>
    <n v="64400"/>
    <n v="1300"/>
    <n v="63100"/>
    <n v="34500"/>
    <n v="35286.53"/>
    <n v="29113.47"/>
    <n v="62313.47"/>
    <n v="709"/>
    <n v="786.53"/>
    <x v="18"/>
    <n v="1500"/>
    <s v="Delhi NCR Mega Hub"/>
    <x v="3"/>
  </r>
  <r>
    <n v="104284"/>
    <x v="4273"/>
    <x v="9"/>
    <s v="2025"/>
    <s v="Ekart"/>
    <x v="0"/>
    <x v="2"/>
    <x v="1"/>
    <s v="India"/>
    <n v="1"/>
    <n v="3200"/>
    <n v="3200"/>
    <n v="1200"/>
    <n v="2000"/>
    <n v="2000"/>
    <n v="4748.83"/>
    <n v="-1548.83"/>
    <n v="-748.82999999999993"/>
    <n v="1173"/>
    <n v="2748.83"/>
    <x v="0"/>
    <n v="2000"/>
    <s v="Nagpur Central Hub"/>
    <x v="1"/>
  </r>
  <r>
    <n v="104285"/>
    <x v="4274"/>
    <x v="10"/>
    <s v="2025"/>
    <s v="Ekart"/>
    <x v="5"/>
    <x v="1"/>
    <x v="1"/>
    <s v="India"/>
    <n v="94"/>
    <n v="2800"/>
    <n v="263200"/>
    <n v="1300"/>
    <n v="261900"/>
    <n v="141000"/>
    <n v="141558.93"/>
    <n v="121641.07"/>
    <n v="261341.07"/>
    <n v="781"/>
    <n v="558.92999999999995"/>
    <x v="18"/>
    <n v="1500"/>
    <s v="Nagpur Central Hub"/>
    <x v="1"/>
  </r>
  <r>
    <n v="104286"/>
    <x v="4275"/>
    <x v="6"/>
    <s v="2025"/>
    <s v="Xpressbees"/>
    <x v="3"/>
    <x v="2"/>
    <x v="4"/>
    <s v="India"/>
    <n v="54"/>
    <n v="12000"/>
    <n v="648000"/>
    <n v="4000"/>
    <n v="644000"/>
    <n v="432000"/>
    <n v="432732.27"/>
    <n v="215267.72999999998"/>
    <n v="643267.73"/>
    <n v="392"/>
    <n v="732.27"/>
    <x v="4"/>
    <n v="8000"/>
    <s v="Kolkata Regional Hub"/>
    <x v="4"/>
  </r>
  <r>
    <n v="104287"/>
    <x v="4276"/>
    <x v="3"/>
    <s v="2025"/>
    <s v="Ekart"/>
    <x v="0"/>
    <x v="1"/>
    <x v="2"/>
    <s v="India"/>
    <n v="7"/>
    <n v="3200"/>
    <n v="22400"/>
    <n v="1200"/>
    <n v="21200"/>
    <n v="14000"/>
    <n v="14716.16"/>
    <n v="7683.84"/>
    <n v="20483.84"/>
    <n v="783"/>
    <n v="716.16"/>
    <x v="0"/>
    <n v="2000"/>
    <s v="Mumbai Mega Hub"/>
    <x v="2"/>
  </r>
  <r>
    <n v="104288"/>
    <x v="4277"/>
    <x v="4"/>
    <s v="2025"/>
    <s v="Ekart"/>
    <x v="1"/>
    <x v="1"/>
    <x v="1"/>
    <s v="India"/>
    <n v="81"/>
    <n v="45000"/>
    <n v="3645000"/>
    <n v="13000"/>
    <n v="3632000"/>
    <n v="2592000"/>
    <n v="2592553.0699999998"/>
    <n v="1052446.9300000002"/>
    <n v="3631446.93"/>
    <n v="316"/>
    <n v="553.07000000000005"/>
    <x v="2"/>
    <n v="32000"/>
    <s v="Nagpur Central Hub"/>
    <x v="1"/>
  </r>
  <r>
    <n v="104289"/>
    <x v="4278"/>
    <x v="3"/>
    <s v="2025"/>
    <s v="Ekart"/>
    <x v="2"/>
    <x v="0"/>
    <x v="2"/>
    <s v="India"/>
    <n v="79"/>
    <n v="450"/>
    <n v="35550"/>
    <n v="250"/>
    <n v="35300"/>
    <n v="15800"/>
    <n v="16235.88"/>
    <n v="19314.120000000003"/>
    <n v="34864.120000000003"/>
    <n v="1072"/>
    <n v="435.88"/>
    <x v="3"/>
    <n v="200"/>
    <s v="Mumbai Mega Hub"/>
    <x v="2"/>
  </r>
  <r>
    <n v="104290"/>
    <x v="4279"/>
    <x v="7"/>
    <s v="2025"/>
    <s v="Delhivery"/>
    <x v="0"/>
    <x v="0"/>
    <x v="4"/>
    <s v="India"/>
    <n v="21"/>
    <n v="6500"/>
    <n v="136500"/>
    <n v="2300"/>
    <n v="134200"/>
    <n v="88200"/>
    <n v="88817.65"/>
    <n v="47682.350000000006"/>
    <n v="133582.35"/>
    <n v="1096"/>
    <n v="617.65"/>
    <x v="1"/>
    <n v="4200"/>
    <s v="Kolkata Regional Hub"/>
    <x v="4"/>
  </r>
  <r>
    <n v="104291"/>
    <x v="4280"/>
    <x v="5"/>
    <s v="2025"/>
    <s v="Shadowfax"/>
    <x v="7"/>
    <x v="2"/>
    <x v="1"/>
    <s v="India"/>
    <n v="29"/>
    <n v="1200"/>
    <n v="34800"/>
    <n v="400"/>
    <n v="34400"/>
    <n v="23200"/>
    <n v="24209.58"/>
    <n v="10590.419999999998"/>
    <n v="33390.42"/>
    <n v="755"/>
    <n v="1009.58"/>
    <x v="15"/>
    <n v="800"/>
    <s v="Nagpur Central Hub"/>
    <x v="1"/>
  </r>
  <r>
    <n v="104292"/>
    <x v="4281"/>
    <x v="7"/>
    <s v="2025"/>
    <s v="FedEx"/>
    <x v="7"/>
    <x v="0"/>
    <x v="4"/>
    <s v="India"/>
    <n v="11"/>
    <n v="600"/>
    <n v="6600"/>
    <n v="250"/>
    <n v="6350"/>
    <n v="3850"/>
    <n v="4885.3999999999996"/>
    <n v="1714.6000000000004"/>
    <n v="5314.6"/>
    <n v="950"/>
    <n v="1035.4000000000001"/>
    <x v="14"/>
    <n v="350"/>
    <s v="Kolkata Regional Hub"/>
    <x v="4"/>
  </r>
  <r>
    <n v="104293"/>
    <x v="4282"/>
    <x v="6"/>
    <s v="2025"/>
    <s v="Xpressbees"/>
    <x v="4"/>
    <x v="1"/>
    <x v="0"/>
    <s v="India"/>
    <n v="6"/>
    <n v="1500"/>
    <n v="9000"/>
    <n v="700"/>
    <n v="8300"/>
    <n v="4800"/>
    <n v="7005.9"/>
    <n v="1994.1000000000004"/>
    <n v="6094.1"/>
    <n v="636"/>
    <n v="2205.9"/>
    <x v="10"/>
    <n v="800"/>
    <s v="Bengaluru Regional Hub"/>
    <x v="0"/>
  </r>
  <r>
    <n v="104294"/>
    <x v="4283"/>
    <x v="8"/>
    <s v="2025"/>
    <s v="Shadowfax"/>
    <x v="2"/>
    <x v="1"/>
    <x v="3"/>
    <s v="India"/>
    <n v="89"/>
    <n v="2500"/>
    <n v="222500"/>
    <n v="1000"/>
    <n v="221500"/>
    <n v="133500"/>
    <n v="134222.69"/>
    <n v="88277.31"/>
    <n v="220777.31"/>
    <n v="589"/>
    <n v="722.69"/>
    <x v="12"/>
    <n v="1500"/>
    <s v="Delhi NCR Mega Hub"/>
    <x v="3"/>
  </r>
  <r>
    <n v="104295"/>
    <x v="4284"/>
    <x v="2"/>
    <s v="2025"/>
    <s v="Amazon Logistics"/>
    <x v="3"/>
    <x v="1"/>
    <x v="1"/>
    <s v="India"/>
    <n v="97"/>
    <n v="12000"/>
    <n v="1164000"/>
    <n v="4000"/>
    <n v="1160000"/>
    <n v="776000"/>
    <n v="776736.29"/>
    <n v="387263.70999999996"/>
    <n v="1159263.71"/>
    <n v="1033"/>
    <n v="736.29"/>
    <x v="4"/>
    <n v="8000"/>
    <s v="Nagpur Central Hub"/>
    <x v="1"/>
  </r>
  <r>
    <n v="104296"/>
    <x v="4285"/>
    <x v="5"/>
    <s v="2025"/>
    <s v="Ekart"/>
    <x v="3"/>
    <x v="0"/>
    <x v="4"/>
    <s v="India"/>
    <n v="15"/>
    <n v="12000"/>
    <n v="180000"/>
    <n v="4000"/>
    <n v="176000"/>
    <n v="120000"/>
    <n v="121041.9"/>
    <n v="58958.100000000006"/>
    <n v="174958.1"/>
    <n v="383"/>
    <n v="1041.9000000000001"/>
    <x v="4"/>
    <n v="8000"/>
    <s v="Kolkata Regional Hub"/>
    <x v="4"/>
  </r>
  <r>
    <n v="104297"/>
    <x v="4286"/>
    <x v="10"/>
    <s v="2025"/>
    <s v="Amazon Logistics"/>
    <x v="3"/>
    <x v="1"/>
    <x v="0"/>
    <s v="India"/>
    <n v="68"/>
    <n v="8500"/>
    <n v="578000"/>
    <n v="3000"/>
    <n v="575000"/>
    <n v="374000"/>
    <n v="374749.46"/>
    <n v="203250.53999999998"/>
    <n v="574250.54"/>
    <n v="1143"/>
    <n v="749.46"/>
    <x v="8"/>
    <n v="5500"/>
    <s v="Bengaluru Regional Hub"/>
    <x v="0"/>
  </r>
  <r>
    <n v="104298"/>
    <x v="4287"/>
    <x v="1"/>
    <s v="2025"/>
    <s v="Delhivery"/>
    <x v="6"/>
    <x v="1"/>
    <x v="4"/>
    <s v="India"/>
    <n v="97"/>
    <n v="4500"/>
    <n v="436500"/>
    <n v="1700"/>
    <n v="434800"/>
    <n v="271600"/>
    <n v="272612.56"/>
    <n v="163887.44"/>
    <n v="433787.44"/>
    <n v="748"/>
    <n v="1012.56"/>
    <x v="7"/>
    <n v="2800"/>
    <s v="Kolkata Regional Hub"/>
    <x v="4"/>
  </r>
  <r>
    <n v="104299"/>
    <x v="4288"/>
    <x v="8"/>
    <s v="2025"/>
    <s v="Shadowfax"/>
    <x v="0"/>
    <x v="0"/>
    <x v="4"/>
    <s v="India"/>
    <n v="85"/>
    <n v="3200"/>
    <n v="272000"/>
    <n v="1200"/>
    <n v="270800"/>
    <n v="170000"/>
    <n v="172726.59"/>
    <n v="99273.41"/>
    <n v="268073.40999999997"/>
    <n v="1004"/>
    <n v="2726.59"/>
    <x v="0"/>
    <n v="2000"/>
    <s v="Kolkata Regional Hub"/>
    <x v="4"/>
  </r>
  <r>
    <n v="104300"/>
    <x v="4289"/>
    <x v="4"/>
    <s v="2025"/>
    <s v="DHL"/>
    <x v="6"/>
    <x v="2"/>
    <x v="1"/>
    <s v="India"/>
    <n v="43"/>
    <n v="4500"/>
    <n v="193500"/>
    <n v="1700"/>
    <n v="191800"/>
    <n v="120400"/>
    <n v="120844.28"/>
    <n v="72655.72"/>
    <n v="191355.72"/>
    <n v="871"/>
    <n v="444.28"/>
    <x v="7"/>
    <n v="2800"/>
    <s v="Nagpur Central Hub"/>
    <x v="1"/>
  </r>
  <r>
    <n v="104301"/>
    <x v="4290"/>
    <x v="1"/>
    <s v="2025"/>
    <s v="Ekart"/>
    <x v="0"/>
    <x v="0"/>
    <x v="0"/>
    <s v="India"/>
    <n v="59"/>
    <n v="3200"/>
    <n v="188800"/>
    <n v="1200"/>
    <n v="187600"/>
    <n v="118000"/>
    <n v="118297.87"/>
    <n v="70502.13"/>
    <n v="187302.13"/>
    <n v="733"/>
    <n v="297.87"/>
    <x v="0"/>
    <n v="2000"/>
    <s v="Bengaluru Regional Hub"/>
    <x v="0"/>
  </r>
  <r>
    <n v="104302"/>
    <x v="4291"/>
    <x v="11"/>
    <s v="2025"/>
    <s v="Shadowfax"/>
    <x v="1"/>
    <x v="1"/>
    <x v="3"/>
    <s v="India"/>
    <n v="58"/>
    <n v="25000"/>
    <n v="1450000"/>
    <n v="7000"/>
    <n v="1443000"/>
    <n v="1044000"/>
    <n v="1044668.66"/>
    <n v="405331.33999999997"/>
    <n v="1442331.34"/>
    <n v="1011"/>
    <n v="668.66"/>
    <x v="17"/>
    <n v="18000"/>
    <s v="Delhi NCR Mega Hub"/>
    <x v="3"/>
  </r>
  <r>
    <n v="104303"/>
    <x v="4292"/>
    <x v="7"/>
    <s v="2025"/>
    <s v="Xpressbees"/>
    <x v="2"/>
    <x v="0"/>
    <x v="4"/>
    <s v="India"/>
    <n v="99"/>
    <n v="450"/>
    <n v="44550"/>
    <n v="250"/>
    <n v="44300"/>
    <n v="19800"/>
    <n v="20186.150000000001"/>
    <n v="24363.85"/>
    <n v="43913.85"/>
    <n v="674"/>
    <n v="386.15"/>
    <x v="3"/>
    <n v="200"/>
    <s v="Kolkata Regional Hub"/>
    <x v="4"/>
  </r>
  <r>
    <n v="104304"/>
    <x v="4293"/>
    <x v="3"/>
    <s v="2025"/>
    <s v="DHL"/>
    <x v="6"/>
    <x v="0"/>
    <x v="2"/>
    <s v="India"/>
    <n v="34"/>
    <n v="4500"/>
    <n v="153000"/>
    <n v="1700"/>
    <n v="151300"/>
    <n v="95200"/>
    <n v="95678.12"/>
    <n v="57321.880000000005"/>
    <n v="150821.88"/>
    <n v="711"/>
    <n v="478.12"/>
    <x v="7"/>
    <n v="2800"/>
    <s v="Mumbai Mega Hub"/>
    <x v="2"/>
  </r>
  <r>
    <n v="104305"/>
    <x v="4294"/>
    <x v="9"/>
    <s v="2025"/>
    <s v="DHL"/>
    <x v="5"/>
    <x v="2"/>
    <x v="0"/>
    <s v="India"/>
    <n v="90"/>
    <n v="2800"/>
    <n v="252000"/>
    <n v="1300"/>
    <n v="250700"/>
    <n v="135000"/>
    <n v="135311.26"/>
    <n v="116688.73999999999"/>
    <n v="250388.74"/>
    <n v="741"/>
    <n v="311.26"/>
    <x v="18"/>
    <n v="1500"/>
    <s v="Bengaluru Regional Hub"/>
    <x v="0"/>
  </r>
  <r>
    <n v="104306"/>
    <x v="4295"/>
    <x v="4"/>
    <s v="2025"/>
    <s v="Ekart"/>
    <x v="0"/>
    <x v="1"/>
    <x v="2"/>
    <s v="India"/>
    <n v="63"/>
    <n v="6500"/>
    <n v="409500"/>
    <n v="2300"/>
    <n v="407200"/>
    <n v="264600"/>
    <n v="264938.23999999999"/>
    <n v="144561.76"/>
    <n v="406861.76"/>
    <n v="805"/>
    <n v="338.24"/>
    <x v="1"/>
    <n v="4200"/>
    <s v="Mumbai Mega Hub"/>
    <x v="2"/>
  </r>
  <r>
    <n v="104307"/>
    <x v="4296"/>
    <x v="5"/>
    <s v="2025"/>
    <s v="DHL"/>
    <x v="7"/>
    <x v="0"/>
    <x v="4"/>
    <s v="India"/>
    <n v="27"/>
    <n v="600"/>
    <n v="16200"/>
    <n v="250"/>
    <n v="15950"/>
    <n v="9450"/>
    <n v="10278.26"/>
    <n v="5921.74"/>
    <n v="15121.74"/>
    <n v="425"/>
    <n v="828.26"/>
    <x v="14"/>
    <n v="350"/>
    <s v="Kolkata Regional Hub"/>
    <x v="4"/>
  </r>
  <r>
    <n v="104308"/>
    <x v="4297"/>
    <x v="8"/>
    <s v="2025"/>
    <s v="Blue Dart"/>
    <x v="3"/>
    <x v="0"/>
    <x v="1"/>
    <s v="India"/>
    <n v="10"/>
    <n v="12000"/>
    <n v="120000"/>
    <n v="4000"/>
    <n v="116000"/>
    <n v="80000"/>
    <n v="80967.759999999995"/>
    <n v="39032.240000000005"/>
    <n v="115032.24"/>
    <n v="552"/>
    <n v="967.76"/>
    <x v="4"/>
    <n v="8000"/>
    <s v="Nagpur Central Hub"/>
    <x v="1"/>
  </r>
  <r>
    <n v="104309"/>
    <x v="4298"/>
    <x v="5"/>
    <s v="2025"/>
    <s v="Delhivery"/>
    <x v="1"/>
    <x v="2"/>
    <x v="0"/>
    <s v="India"/>
    <n v="47"/>
    <n v="25000"/>
    <n v="1175000"/>
    <n v="7000"/>
    <n v="1168000"/>
    <n v="846000"/>
    <n v="846460.84"/>
    <n v="328539.16000000003"/>
    <n v="1167539.1599999999"/>
    <n v="1199"/>
    <n v="460.84"/>
    <x v="17"/>
    <n v="18000"/>
    <s v="Bengaluru Regional Hub"/>
    <x v="0"/>
  </r>
  <r>
    <n v="104310"/>
    <x v="4299"/>
    <x v="11"/>
    <s v="2025"/>
    <s v="Amazon Logistics"/>
    <x v="4"/>
    <x v="1"/>
    <x v="3"/>
    <s v="India"/>
    <n v="79"/>
    <n v="1500"/>
    <n v="118500"/>
    <n v="700"/>
    <n v="117800"/>
    <n v="63200"/>
    <n v="63785.62"/>
    <n v="54714.38"/>
    <n v="117214.38"/>
    <n v="894"/>
    <n v="585.62"/>
    <x v="10"/>
    <n v="800"/>
    <s v="Delhi NCR Mega Hub"/>
    <x v="3"/>
  </r>
  <r>
    <n v="104311"/>
    <x v="4300"/>
    <x v="8"/>
    <s v="2025"/>
    <s v="DHL"/>
    <x v="4"/>
    <x v="2"/>
    <x v="0"/>
    <s v="India"/>
    <n v="71"/>
    <n v="1500"/>
    <n v="106500"/>
    <n v="700"/>
    <n v="105800"/>
    <n v="56800"/>
    <n v="57434.5"/>
    <n v="49065.5"/>
    <n v="105165.5"/>
    <n v="513"/>
    <n v="634.5"/>
    <x v="10"/>
    <n v="800"/>
    <s v="Bengaluru Regional Hub"/>
    <x v="0"/>
  </r>
  <r>
    <n v="104312"/>
    <x v="4301"/>
    <x v="8"/>
    <s v="2025"/>
    <s v="DHL"/>
    <x v="6"/>
    <x v="1"/>
    <x v="3"/>
    <s v="India"/>
    <n v="10"/>
    <n v="15000"/>
    <n v="150000"/>
    <n v="5500"/>
    <n v="144500"/>
    <n v="95000"/>
    <n v="96002.78"/>
    <n v="53997.22"/>
    <n v="143497.22"/>
    <n v="1197"/>
    <n v="1002.78"/>
    <x v="11"/>
    <n v="9500"/>
    <s v="Delhi NCR Mega Hub"/>
    <x v="3"/>
  </r>
  <r>
    <n v="104313"/>
    <x v="4302"/>
    <x v="9"/>
    <s v="2025"/>
    <s v="Amazon Logistics"/>
    <x v="4"/>
    <x v="1"/>
    <x v="2"/>
    <s v="India"/>
    <n v="49"/>
    <n v="1500"/>
    <n v="73500"/>
    <n v="700"/>
    <n v="72800"/>
    <n v="39200"/>
    <n v="39430.019999999997"/>
    <n v="34069.980000000003"/>
    <n v="72569.98"/>
    <n v="700"/>
    <n v="230.02"/>
    <x v="10"/>
    <n v="800"/>
    <s v="Mumbai Mega Hub"/>
    <x v="2"/>
  </r>
  <r>
    <n v="104314"/>
    <x v="4303"/>
    <x v="3"/>
    <s v="2025"/>
    <s v="Shadowfax"/>
    <x v="0"/>
    <x v="1"/>
    <x v="4"/>
    <s v="India"/>
    <n v="87"/>
    <n v="6500"/>
    <n v="565500"/>
    <n v="2300"/>
    <n v="563200"/>
    <n v="365400"/>
    <n v="365670.92"/>
    <n v="199829.08000000002"/>
    <n v="562929.07999999996"/>
    <n v="795"/>
    <n v="270.92"/>
    <x v="1"/>
    <n v="4200"/>
    <s v="Kolkata Regional Hub"/>
    <x v="4"/>
  </r>
  <r>
    <n v="104315"/>
    <x v="4304"/>
    <x v="7"/>
    <s v="2025"/>
    <s v="FedEx"/>
    <x v="6"/>
    <x v="0"/>
    <x v="3"/>
    <s v="India"/>
    <n v="35"/>
    <n v="4500"/>
    <n v="157500"/>
    <n v="1700"/>
    <n v="155800"/>
    <n v="98000"/>
    <n v="98272.78"/>
    <n v="59227.22"/>
    <n v="155527.22"/>
    <n v="376"/>
    <n v="272.77999999999997"/>
    <x v="7"/>
    <n v="2800"/>
    <s v="Delhi NCR Mega Hub"/>
    <x v="3"/>
  </r>
  <r>
    <n v="104316"/>
    <x v="4305"/>
    <x v="9"/>
    <s v="2025"/>
    <s v="Shadowfax"/>
    <x v="7"/>
    <x v="0"/>
    <x v="3"/>
    <s v="India"/>
    <n v="11"/>
    <n v="1200"/>
    <n v="13200"/>
    <n v="400"/>
    <n v="12800"/>
    <n v="8800"/>
    <n v="9478.26"/>
    <n v="3721.74"/>
    <n v="12121.74"/>
    <n v="896"/>
    <n v="678.26"/>
    <x v="15"/>
    <n v="800"/>
    <s v="Delhi NCR Mega Hub"/>
    <x v="3"/>
  </r>
  <r>
    <n v="104317"/>
    <x v="4306"/>
    <x v="4"/>
    <s v="2025"/>
    <s v="Ekart"/>
    <x v="7"/>
    <x v="2"/>
    <x v="1"/>
    <s v="India"/>
    <n v="95"/>
    <n v="600"/>
    <n v="57000"/>
    <n v="250"/>
    <n v="56750"/>
    <n v="33250"/>
    <n v="35941.449999999997"/>
    <n v="21058.550000000003"/>
    <n v="54058.55"/>
    <n v="1154"/>
    <n v="2691.45"/>
    <x v="14"/>
    <n v="350"/>
    <s v="Nagpur Central Hub"/>
    <x v="1"/>
  </r>
  <r>
    <n v="104318"/>
    <x v="4307"/>
    <x v="3"/>
    <s v="2025"/>
    <s v="Ekart"/>
    <x v="0"/>
    <x v="1"/>
    <x v="3"/>
    <s v="India"/>
    <n v="5"/>
    <n v="3200"/>
    <n v="16000"/>
    <n v="1200"/>
    <n v="14800"/>
    <n v="10000"/>
    <n v="11020.99"/>
    <n v="4979.01"/>
    <n v="13779.01"/>
    <n v="419"/>
    <n v="1020.99"/>
    <x v="0"/>
    <n v="2000"/>
    <s v="Delhi NCR Mega Hub"/>
    <x v="3"/>
  </r>
  <r>
    <n v="104319"/>
    <x v="4308"/>
    <x v="2"/>
    <s v="2025"/>
    <s v="Xpressbees"/>
    <x v="0"/>
    <x v="0"/>
    <x v="4"/>
    <s v="India"/>
    <n v="10"/>
    <n v="6500"/>
    <n v="65000"/>
    <n v="2300"/>
    <n v="62700"/>
    <n v="42000"/>
    <n v="42945.21"/>
    <n v="22054.79"/>
    <n v="61754.79"/>
    <n v="479"/>
    <n v="945.21"/>
    <x v="1"/>
    <n v="4200"/>
    <s v="Kolkata Regional Hub"/>
    <x v="4"/>
  </r>
  <r>
    <n v="104320"/>
    <x v="4309"/>
    <x v="0"/>
    <s v="2025"/>
    <s v="Xpressbees"/>
    <x v="1"/>
    <x v="0"/>
    <x v="0"/>
    <s v="India"/>
    <n v="40"/>
    <n v="45000"/>
    <n v="1800000"/>
    <n v="13000"/>
    <n v="1787000"/>
    <n v="1280000"/>
    <n v="1281046.8400000001"/>
    <n v="518953.15999999992"/>
    <n v="1785953.16"/>
    <n v="991"/>
    <n v="1046.8399999999999"/>
    <x v="2"/>
    <n v="32000"/>
    <s v="Bengaluru Regional Hub"/>
    <x v="0"/>
  </r>
  <r>
    <n v="104321"/>
    <x v="4310"/>
    <x v="1"/>
    <s v="2025"/>
    <s v="DHL"/>
    <x v="1"/>
    <x v="2"/>
    <x v="0"/>
    <s v="India"/>
    <n v="55"/>
    <n v="25000"/>
    <n v="1375000"/>
    <n v="7000"/>
    <n v="1368000"/>
    <n v="990000"/>
    <n v="991016.55"/>
    <n v="383983.44999999995"/>
    <n v="1366983.45"/>
    <n v="574"/>
    <n v="1016.55"/>
    <x v="17"/>
    <n v="18000"/>
    <s v="Bengaluru Regional Hub"/>
    <x v="0"/>
  </r>
  <r>
    <n v="104322"/>
    <x v="4311"/>
    <x v="10"/>
    <s v="2025"/>
    <s v="Ekart"/>
    <x v="2"/>
    <x v="2"/>
    <x v="2"/>
    <s v="India"/>
    <n v="65"/>
    <n v="2500"/>
    <n v="162500"/>
    <n v="1000"/>
    <n v="161500"/>
    <n v="97500"/>
    <n v="98149.43"/>
    <n v="64350.570000000007"/>
    <n v="160850.57"/>
    <n v="457"/>
    <n v="649.42999999999995"/>
    <x v="12"/>
    <n v="1500"/>
    <s v="Mumbai Mega Hub"/>
    <x v="2"/>
  </r>
  <r>
    <n v="104323"/>
    <x v="4312"/>
    <x v="4"/>
    <s v="2025"/>
    <s v="Blue Dart"/>
    <x v="3"/>
    <x v="1"/>
    <x v="3"/>
    <s v="India"/>
    <n v="86"/>
    <n v="12000"/>
    <n v="1032000"/>
    <n v="4000"/>
    <n v="1028000"/>
    <n v="688000"/>
    <n v="688809.3"/>
    <n v="343190.69999999995"/>
    <n v="1027190.7"/>
    <n v="1018"/>
    <n v="809.3"/>
    <x v="4"/>
    <n v="8000"/>
    <s v="Delhi NCR Mega Hub"/>
    <x v="3"/>
  </r>
  <r>
    <n v="104324"/>
    <x v="4313"/>
    <x v="5"/>
    <s v="2025"/>
    <s v="Ekart"/>
    <x v="2"/>
    <x v="2"/>
    <x v="2"/>
    <s v="India"/>
    <n v="5"/>
    <n v="450"/>
    <n v="2250"/>
    <n v="250"/>
    <n v="2000"/>
    <n v="1000"/>
    <n v="1463.4"/>
    <n v="786.59999999999991"/>
    <n v="1536.6"/>
    <n v="616"/>
    <n v="463.4"/>
    <x v="3"/>
    <n v="200"/>
    <s v="Mumbai Mega Hub"/>
    <x v="2"/>
  </r>
  <r>
    <n v="104325"/>
    <x v="4314"/>
    <x v="6"/>
    <s v="2025"/>
    <s v="Shadowfax"/>
    <x v="4"/>
    <x v="0"/>
    <x v="1"/>
    <s v="India"/>
    <n v="26"/>
    <n v="5500"/>
    <n v="143000"/>
    <n v="2000"/>
    <n v="141000"/>
    <n v="91000"/>
    <n v="91200.27"/>
    <n v="51799.729999999996"/>
    <n v="140799.73000000001"/>
    <n v="418"/>
    <n v="200.27"/>
    <x v="5"/>
    <n v="3500"/>
    <s v="Nagpur Central Hub"/>
    <x v="1"/>
  </r>
  <r>
    <n v="104326"/>
    <x v="4315"/>
    <x v="10"/>
    <s v="2025"/>
    <s v="Blue Dart"/>
    <x v="4"/>
    <x v="1"/>
    <x v="1"/>
    <s v="India"/>
    <n v="67"/>
    <n v="5500"/>
    <n v="368500"/>
    <n v="2000"/>
    <n v="366500"/>
    <n v="234500"/>
    <n v="236903"/>
    <n v="131597"/>
    <n v="364097"/>
    <n v="396"/>
    <n v="2403"/>
    <x v="5"/>
    <n v="3500"/>
    <s v="Nagpur Central Hub"/>
    <x v="1"/>
  </r>
  <r>
    <n v="104327"/>
    <x v="4316"/>
    <x v="3"/>
    <s v="2025"/>
    <s v="DHL"/>
    <x v="4"/>
    <x v="0"/>
    <x v="4"/>
    <s v="India"/>
    <n v="24"/>
    <n v="5500"/>
    <n v="132000"/>
    <n v="2000"/>
    <n v="130000"/>
    <n v="84000"/>
    <n v="85204.97"/>
    <n v="46795.03"/>
    <n v="128795.03"/>
    <n v="630"/>
    <n v="1204.97"/>
    <x v="5"/>
    <n v="3500"/>
    <s v="Kolkata Regional Hub"/>
    <x v="4"/>
  </r>
  <r>
    <n v="104328"/>
    <x v="4317"/>
    <x v="9"/>
    <s v="2025"/>
    <s v="Delhivery"/>
    <x v="1"/>
    <x v="1"/>
    <x v="4"/>
    <s v="India"/>
    <n v="47"/>
    <n v="25000"/>
    <n v="1175000"/>
    <n v="7000"/>
    <n v="1168000"/>
    <n v="846000"/>
    <n v="846198.63"/>
    <n v="328801.37"/>
    <n v="1167801.3700000001"/>
    <n v="991"/>
    <n v="198.63"/>
    <x v="17"/>
    <n v="18000"/>
    <s v="Kolkata Regional Hub"/>
    <x v="4"/>
  </r>
  <r>
    <n v="104329"/>
    <x v="4318"/>
    <x v="5"/>
    <s v="2025"/>
    <s v="Blue Dart"/>
    <x v="5"/>
    <x v="1"/>
    <x v="4"/>
    <s v="India"/>
    <n v="16"/>
    <n v="1800"/>
    <n v="28800"/>
    <n v="900"/>
    <n v="27900"/>
    <n v="14400"/>
    <n v="16695.04"/>
    <n v="12104.96"/>
    <n v="25604.959999999999"/>
    <n v="1119"/>
    <n v="2295.04"/>
    <x v="9"/>
    <n v="900"/>
    <s v="Kolkata Regional Hub"/>
    <x v="4"/>
  </r>
  <r>
    <n v="104330"/>
    <x v="4319"/>
    <x v="9"/>
    <s v="2025"/>
    <s v="Shadowfax"/>
    <x v="5"/>
    <x v="1"/>
    <x v="3"/>
    <s v="India"/>
    <n v="65"/>
    <n v="4500"/>
    <n v="292500"/>
    <n v="2000"/>
    <n v="290500"/>
    <n v="162500"/>
    <n v="163169.06"/>
    <n v="129330.94"/>
    <n v="289830.94"/>
    <n v="887"/>
    <n v="669.06"/>
    <x v="6"/>
    <n v="2500"/>
    <s v="Delhi NCR Mega Hub"/>
    <x v="3"/>
  </r>
  <r>
    <n v="104331"/>
    <x v="4320"/>
    <x v="10"/>
    <s v="2025"/>
    <s v="Blue Dart"/>
    <x v="5"/>
    <x v="0"/>
    <x v="3"/>
    <s v="India"/>
    <n v="8"/>
    <n v="4500"/>
    <n v="36000"/>
    <n v="2000"/>
    <n v="34000"/>
    <n v="20000"/>
    <n v="21054.62"/>
    <n v="14945.380000000001"/>
    <n v="32945.379999999997"/>
    <n v="742"/>
    <n v="1054.6199999999999"/>
    <x v="6"/>
    <n v="2500"/>
    <s v="Delhi NCR Mega Hub"/>
    <x v="3"/>
  </r>
  <r>
    <n v="104332"/>
    <x v="4321"/>
    <x v="7"/>
    <s v="2025"/>
    <s v="Amazon Logistics"/>
    <x v="0"/>
    <x v="1"/>
    <x v="4"/>
    <s v="India"/>
    <n v="22"/>
    <n v="3200"/>
    <n v="70400"/>
    <n v="1200"/>
    <n v="69200"/>
    <n v="44000"/>
    <n v="44412.49"/>
    <n v="25987.510000000002"/>
    <n v="68787.509999999995"/>
    <n v="847"/>
    <n v="412.49"/>
    <x v="0"/>
    <n v="2000"/>
    <s v="Kolkata Regional Hub"/>
    <x v="4"/>
  </r>
  <r>
    <n v="104333"/>
    <x v="4322"/>
    <x v="9"/>
    <s v="2025"/>
    <s v="Ekart"/>
    <x v="0"/>
    <x v="1"/>
    <x v="0"/>
    <s v="India"/>
    <n v="95"/>
    <n v="6500"/>
    <n v="617500"/>
    <n v="2300"/>
    <n v="615200"/>
    <n v="399000"/>
    <n v="399617.22"/>
    <n v="217882.78000000003"/>
    <n v="614582.78"/>
    <n v="694"/>
    <n v="617.22"/>
    <x v="1"/>
    <n v="4200"/>
    <s v="Bengaluru Regional Hub"/>
    <x v="0"/>
  </r>
  <r>
    <n v="104334"/>
    <x v="4323"/>
    <x v="7"/>
    <s v="2025"/>
    <s v="Ekart"/>
    <x v="0"/>
    <x v="0"/>
    <x v="4"/>
    <s v="India"/>
    <n v="67"/>
    <n v="3200"/>
    <n v="214400"/>
    <n v="1200"/>
    <n v="213200"/>
    <n v="134000"/>
    <n v="135101.35999999999"/>
    <n v="79298.640000000014"/>
    <n v="212098.64"/>
    <n v="902"/>
    <n v="1101.3599999999999"/>
    <x v="0"/>
    <n v="2000"/>
    <s v="Kolkata Regional Hub"/>
    <x v="4"/>
  </r>
  <r>
    <n v="104335"/>
    <x v="4324"/>
    <x v="5"/>
    <s v="2025"/>
    <s v="Blue Dart"/>
    <x v="3"/>
    <x v="0"/>
    <x v="1"/>
    <s v="India"/>
    <n v="96"/>
    <n v="12000"/>
    <n v="1152000"/>
    <n v="4000"/>
    <n v="1148000"/>
    <n v="768000"/>
    <n v="769132.61"/>
    <n v="382867.39"/>
    <n v="1146867.3899999999"/>
    <n v="1177"/>
    <n v="1132.6099999999999"/>
    <x v="4"/>
    <n v="8000"/>
    <s v="Nagpur Central Hub"/>
    <x v="1"/>
  </r>
  <r>
    <n v="104336"/>
    <x v="4325"/>
    <x v="11"/>
    <s v="2025"/>
    <s v="Delhivery"/>
    <x v="5"/>
    <x v="2"/>
    <x v="0"/>
    <s v="India"/>
    <n v="61"/>
    <n v="1800"/>
    <n v="109800"/>
    <n v="900"/>
    <n v="108900"/>
    <n v="54900"/>
    <n v="55585.49"/>
    <n v="54214.51"/>
    <n v="108214.51"/>
    <n v="653"/>
    <n v="685.49"/>
    <x v="9"/>
    <n v="900"/>
    <s v="Bengaluru Regional Hub"/>
    <x v="0"/>
  </r>
  <r>
    <n v="104337"/>
    <x v="4326"/>
    <x v="6"/>
    <s v="2025"/>
    <s v="DHL"/>
    <x v="0"/>
    <x v="0"/>
    <x v="4"/>
    <s v="India"/>
    <n v="64"/>
    <n v="6500"/>
    <n v="416000"/>
    <n v="2300"/>
    <n v="413700"/>
    <n v="268800"/>
    <n v="268982.73"/>
    <n v="147017.27000000002"/>
    <n v="413517.27"/>
    <n v="1126"/>
    <n v="182.73"/>
    <x v="1"/>
    <n v="4200"/>
    <s v="Kolkata Regional Hub"/>
    <x v="4"/>
  </r>
  <r>
    <n v="104338"/>
    <x v="4327"/>
    <x v="0"/>
    <s v="2025"/>
    <s v="DHL"/>
    <x v="0"/>
    <x v="2"/>
    <x v="3"/>
    <s v="India"/>
    <n v="70"/>
    <n v="6500"/>
    <n v="455000"/>
    <n v="2300"/>
    <n v="452700"/>
    <n v="294000"/>
    <n v="294757.71000000002"/>
    <n v="160242.28999999998"/>
    <n v="451942.29"/>
    <n v="1060"/>
    <n v="757.71"/>
    <x v="1"/>
    <n v="4200"/>
    <s v="Delhi NCR Mega Hub"/>
    <x v="3"/>
  </r>
  <r>
    <n v="104339"/>
    <x v="4328"/>
    <x v="3"/>
    <s v="2025"/>
    <s v="Shadowfax"/>
    <x v="0"/>
    <x v="0"/>
    <x v="2"/>
    <s v="India"/>
    <n v="67"/>
    <n v="3200"/>
    <n v="214400"/>
    <n v="1200"/>
    <n v="213200"/>
    <n v="134000"/>
    <n v="134870.26999999999"/>
    <n v="79529.73000000001"/>
    <n v="212329.73"/>
    <n v="486"/>
    <n v="870.27"/>
    <x v="0"/>
    <n v="2000"/>
    <s v="Mumbai Mega Hub"/>
    <x v="2"/>
  </r>
  <r>
    <n v="104340"/>
    <x v="4329"/>
    <x v="8"/>
    <s v="2025"/>
    <s v="Xpressbees"/>
    <x v="5"/>
    <x v="0"/>
    <x v="4"/>
    <s v="India"/>
    <n v="68"/>
    <n v="2800"/>
    <n v="190400"/>
    <n v="1300"/>
    <n v="189100"/>
    <n v="102000"/>
    <n v="103002.56"/>
    <n v="87397.440000000002"/>
    <n v="188097.44"/>
    <n v="505"/>
    <n v="1002.56"/>
    <x v="18"/>
    <n v="1500"/>
    <s v="Kolkata Regional Hub"/>
    <x v="4"/>
  </r>
  <r>
    <n v="104341"/>
    <x v="4330"/>
    <x v="8"/>
    <s v="2025"/>
    <s v="Delhivery"/>
    <x v="2"/>
    <x v="1"/>
    <x v="3"/>
    <s v="India"/>
    <n v="18"/>
    <n v="450"/>
    <n v="8100"/>
    <n v="250"/>
    <n v="7850"/>
    <n v="3600"/>
    <n v="4137.87"/>
    <n v="3962.13"/>
    <n v="7312.13"/>
    <n v="667"/>
    <n v="537.87"/>
    <x v="3"/>
    <n v="200"/>
    <s v="Delhi NCR Mega Hub"/>
    <x v="3"/>
  </r>
  <r>
    <n v="104342"/>
    <x v="4331"/>
    <x v="10"/>
    <s v="2025"/>
    <s v="Ecom Express"/>
    <x v="4"/>
    <x v="0"/>
    <x v="0"/>
    <s v="India"/>
    <n v="29"/>
    <n v="5500"/>
    <n v="159500"/>
    <n v="2000"/>
    <n v="157500"/>
    <n v="101500"/>
    <n v="103713.06"/>
    <n v="55786.94"/>
    <n v="155286.94"/>
    <n v="506"/>
    <n v="2213.06"/>
    <x v="5"/>
    <n v="3500"/>
    <s v="Bengaluru Regional Hub"/>
    <x v="0"/>
  </r>
  <r>
    <n v="104343"/>
    <x v="4332"/>
    <x v="8"/>
    <s v="2025"/>
    <s v="Blue Dart"/>
    <x v="4"/>
    <x v="1"/>
    <x v="2"/>
    <s v="India"/>
    <n v="93"/>
    <n v="1500"/>
    <n v="139500"/>
    <n v="700"/>
    <n v="138800"/>
    <n v="74400"/>
    <n v="74774.600000000006"/>
    <n v="64725.399999999994"/>
    <n v="138425.4"/>
    <n v="401"/>
    <n v="374.6"/>
    <x v="10"/>
    <n v="800"/>
    <s v="Mumbai Mega Hub"/>
    <x v="2"/>
  </r>
  <r>
    <n v="104344"/>
    <x v="4333"/>
    <x v="6"/>
    <s v="2025"/>
    <s v="FedEx"/>
    <x v="4"/>
    <x v="1"/>
    <x v="4"/>
    <s v="India"/>
    <n v="85"/>
    <n v="1500"/>
    <n v="127500"/>
    <n v="700"/>
    <n v="126800"/>
    <n v="68000"/>
    <n v="68877.84"/>
    <n v="58622.16"/>
    <n v="125922.16"/>
    <n v="1068"/>
    <n v="877.84"/>
    <x v="10"/>
    <n v="800"/>
    <s v="Kolkata Regional Hub"/>
    <x v="4"/>
  </r>
  <r>
    <n v="104345"/>
    <x v="4334"/>
    <x v="4"/>
    <s v="2025"/>
    <s v="Ekart"/>
    <x v="2"/>
    <x v="1"/>
    <x v="0"/>
    <s v="India"/>
    <n v="16"/>
    <n v="450"/>
    <n v="7200"/>
    <n v="250"/>
    <n v="6950"/>
    <n v="3200"/>
    <n v="4265.92"/>
    <n v="2934.08"/>
    <n v="5884.08"/>
    <n v="366"/>
    <n v="1065.92"/>
    <x v="3"/>
    <n v="200"/>
    <s v="Bengaluru Regional Hub"/>
    <x v="0"/>
  </r>
  <r>
    <n v="104346"/>
    <x v="4335"/>
    <x v="10"/>
    <s v="2025"/>
    <s v="Ecom Express"/>
    <x v="5"/>
    <x v="0"/>
    <x v="2"/>
    <s v="India"/>
    <n v="84"/>
    <n v="4500"/>
    <n v="378000"/>
    <n v="2000"/>
    <n v="376000"/>
    <n v="210000"/>
    <n v="210460.84"/>
    <n v="167539.16"/>
    <n v="375539.16"/>
    <n v="886"/>
    <n v="460.84"/>
    <x v="6"/>
    <n v="2500"/>
    <s v="Mumbai Mega Hub"/>
    <x v="2"/>
  </r>
  <r>
    <n v="104347"/>
    <x v="4336"/>
    <x v="2"/>
    <s v="2025"/>
    <s v="Delhivery"/>
    <x v="3"/>
    <x v="1"/>
    <x v="4"/>
    <s v="India"/>
    <n v="90"/>
    <n v="8500"/>
    <n v="765000"/>
    <n v="3000"/>
    <n v="762000"/>
    <n v="495000"/>
    <n v="495303.93"/>
    <n v="269696.07"/>
    <n v="761696.07"/>
    <n v="675"/>
    <n v="303.93"/>
    <x v="8"/>
    <n v="5500"/>
    <s v="Kolkata Regional Hub"/>
    <x v="4"/>
  </r>
  <r>
    <n v="104348"/>
    <x v="4337"/>
    <x v="3"/>
    <s v="2025"/>
    <s v="Delhivery"/>
    <x v="5"/>
    <x v="2"/>
    <x v="0"/>
    <s v="India"/>
    <n v="71"/>
    <n v="2800"/>
    <n v="198800"/>
    <n v="1300"/>
    <n v="197500"/>
    <n v="106500"/>
    <n v="109304.48"/>
    <n v="89495.52"/>
    <n v="194695.52"/>
    <n v="1029"/>
    <n v="2804.48"/>
    <x v="18"/>
    <n v="1500"/>
    <s v="Bengaluru Regional Hub"/>
    <x v="0"/>
  </r>
  <r>
    <n v="104349"/>
    <x v="4338"/>
    <x v="1"/>
    <s v="2025"/>
    <s v="DHL"/>
    <x v="6"/>
    <x v="1"/>
    <x v="1"/>
    <s v="India"/>
    <n v="94"/>
    <n v="15000"/>
    <n v="1410000"/>
    <n v="5500"/>
    <n v="1404500"/>
    <n v="893000"/>
    <n v="893960.6"/>
    <n v="516039.4"/>
    <n v="1403539.4"/>
    <n v="517"/>
    <n v="960.6"/>
    <x v="11"/>
    <n v="9500"/>
    <s v="Nagpur Central Hub"/>
    <x v="1"/>
  </r>
  <r>
    <n v="104350"/>
    <x v="4339"/>
    <x v="11"/>
    <s v="2025"/>
    <s v="FedEx"/>
    <x v="0"/>
    <x v="0"/>
    <x v="2"/>
    <s v="India"/>
    <n v="85"/>
    <n v="6500"/>
    <n v="552500"/>
    <n v="2300"/>
    <n v="550200"/>
    <n v="357000"/>
    <n v="357547.41"/>
    <n v="194952.59000000003"/>
    <n v="549652.59"/>
    <n v="1097"/>
    <n v="547.41"/>
    <x v="1"/>
    <n v="4200"/>
    <s v="Mumbai Mega Hub"/>
    <x v="2"/>
  </r>
  <r>
    <n v="104351"/>
    <x v="4340"/>
    <x v="8"/>
    <s v="2025"/>
    <s v="Amazon Logistics"/>
    <x v="3"/>
    <x v="0"/>
    <x v="0"/>
    <s v="India"/>
    <n v="60"/>
    <n v="8500"/>
    <n v="510000"/>
    <n v="3000"/>
    <n v="507000"/>
    <n v="330000"/>
    <n v="330550.89"/>
    <n v="179449.11"/>
    <n v="506449.11"/>
    <n v="681"/>
    <n v="550.89"/>
    <x v="8"/>
    <n v="5500"/>
    <s v="Bengaluru Regional Hub"/>
    <x v="0"/>
  </r>
  <r>
    <n v="104352"/>
    <x v="4341"/>
    <x v="7"/>
    <s v="2025"/>
    <s v="Ecom Express"/>
    <x v="1"/>
    <x v="1"/>
    <x v="2"/>
    <s v="India"/>
    <n v="72"/>
    <n v="3500"/>
    <n v="252000"/>
    <n v="1300"/>
    <n v="250700"/>
    <n v="158400"/>
    <n v="159599.46"/>
    <n v="92400.540000000008"/>
    <n v="249500.54"/>
    <n v="385"/>
    <n v="1199.46"/>
    <x v="16"/>
    <n v="2200"/>
    <s v="Mumbai Mega Hub"/>
    <x v="2"/>
  </r>
  <r>
    <n v="104353"/>
    <x v="4342"/>
    <x v="0"/>
    <s v="2025"/>
    <s v="Shadowfax"/>
    <x v="2"/>
    <x v="2"/>
    <x v="1"/>
    <s v="India"/>
    <n v="72"/>
    <n v="450"/>
    <n v="32400"/>
    <n v="250"/>
    <n v="32150"/>
    <n v="14400"/>
    <n v="15355.58"/>
    <n v="17044.419999999998"/>
    <n v="31194.42"/>
    <n v="421"/>
    <n v="955.58"/>
    <x v="3"/>
    <n v="200"/>
    <s v="Nagpur Central Hub"/>
    <x v="1"/>
  </r>
  <r>
    <n v="104354"/>
    <x v="4343"/>
    <x v="11"/>
    <s v="2025"/>
    <s v="Delhivery"/>
    <x v="7"/>
    <x v="0"/>
    <x v="2"/>
    <s v="India"/>
    <n v="99"/>
    <n v="850"/>
    <n v="84150"/>
    <n v="300"/>
    <n v="83850"/>
    <n v="54450"/>
    <n v="54934.18"/>
    <n v="29215.82"/>
    <n v="83365.820000000007"/>
    <n v="468"/>
    <n v="484.18"/>
    <x v="13"/>
    <n v="550"/>
    <s v="Mumbai Mega Hub"/>
    <x v="2"/>
  </r>
  <r>
    <n v="104355"/>
    <x v="4344"/>
    <x v="2"/>
    <s v="2025"/>
    <s v="Shadowfax"/>
    <x v="1"/>
    <x v="1"/>
    <x v="0"/>
    <s v="India"/>
    <n v="1"/>
    <n v="25000"/>
    <n v="25000"/>
    <n v="7000"/>
    <n v="18000"/>
    <n v="18000"/>
    <n v="18544.939999999999"/>
    <n v="6455.0600000000013"/>
    <n v="17455.060000000001"/>
    <n v="736"/>
    <n v="544.94000000000005"/>
    <x v="17"/>
    <n v="18000"/>
    <s v="Bengaluru Regional Hub"/>
    <x v="0"/>
  </r>
  <r>
    <n v="104356"/>
    <x v="4345"/>
    <x v="3"/>
    <s v="2025"/>
    <s v="Delhivery"/>
    <x v="3"/>
    <x v="0"/>
    <x v="4"/>
    <s v="India"/>
    <n v="49"/>
    <n v="12000"/>
    <n v="588000"/>
    <n v="4000"/>
    <n v="584000"/>
    <n v="392000"/>
    <n v="392822.38"/>
    <n v="195177.62"/>
    <n v="583177.62"/>
    <n v="942"/>
    <n v="822.38"/>
    <x v="4"/>
    <n v="8000"/>
    <s v="Kolkata Regional Hub"/>
    <x v="4"/>
  </r>
  <r>
    <n v="104357"/>
    <x v="4346"/>
    <x v="3"/>
    <s v="2025"/>
    <s v="Xpressbees"/>
    <x v="0"/>
    <x v="1"/>
    <x v="0"/>
    <s v="India"/>
    <n v="72"/>
    <n v="3200"/>
    <n v="230400"/>
    <n v="1200"/>
    <n v="229200"/>
    <n v="144000"/>
    <n v="146488.43"/>
    <n v="83911.57"/>
    <n v="226711.57"/>
    <n v="344"/>
    <n v="2488.4299999999998"/>
    <x v="0"/>
    <n v="2000"/>
    <s v="Bengaluru Regional Hub"/>
    <x v="0"/>
  </r>
  <r>
    <n v="104358"/>
    <x v="4347"/>
    <x v="9"/>
    <s v="2025"/>
    <s v="Ecom Express"/>
    <x v="3"/>
    <x v="1"/>
    <x v="4"/>
    <s v="India"/>
    <n v="82"/>
    <n v="8500"/>
    <n v="697000"/>
    <n v="3000"/>
    <n v="694000"/>
    <n v="451000"/>
    <n v="451564.72"/>
    <n v="245435.28000000003"/>
    <n v="693435.28"/>
    <n v="1093"/>
    <n v="564.72"/>
    <x v="8"/>
    <n v="5500"/>
    <s v="Kolkata Regional Hub"/>
    <x v="4"/>
  </r>
  <r>
    <n v="104359"/>
    <x v="4348"/>
    <x v="2"/>
    <s v="2025"/>
    <s v="Xpressbees"/>
    <x v="0"/>
    <x v="1"/>
    <x v="0"/>
    <s v="India"/>
    <n v="6"/>
    <n v="3200"/>
    <n v="19200"/>
    <n v="1200"/>
    <n v="18000"/>
    <n v="12000"/>
    <n v="12473.57"/>
    <n v="6726.43"/>
    <n v="17526.43"/>
    <n v="800"/>
    <n v="473.57"/>
    <x v="0"/>
    <n v="2000"/>
    <s v="Bengaluru Regional Hub"/>
    <x v="0"/>
  </r>
  <r>
    <n v="104360"/>
    <x v="4349"/>
    <x v="8"/>
    <s v="2025"/>
    <s v="DHL"/>
    <x v="6"/>
    <x v="0"/>
    <x v="3"/>
    <s v="India"/>
    <n v="70"/>
    <n v="4500"/>
    <n v="315000"/>
    <n v="1700"/>
    <n v="313300"/>
    <n v="196000"/>
    <n v="196946.42"/>
    <n v="118053.57999999999"/>
    <n v="312353.58"/>
    <n v="395"/>
    <n v="946.42"/>
    <x v="7"/>
    <n v="2800"/>
    <s v="Delhi NCR Mega Hub"/>
    <x v="3"/>
  </r>
  <r>
    <n v="104361"/>
    <x v="4350"/>
    <x v="3"/>
    <s v="2025"/>
    <s v="DHL"/>
    <x v="7"/>
    <x v="0"/>
    <x v="2"/>
    <s v="India"/>
    <n v="11"/>
    <n v="1200"/>
    <n v="13200"/>
    <n v="400"/>
    <n v="12800"/>
    <n v="8800"/>
    <n v="9162.32"/>
    <n v="4037.6800000000003"/>
    <n v="12437.68"/>
    <n v="477"/>
    <n v="362.32"/>
    <x v="15"/>
    <n v="800"/>
    <s v="Mumbai Mega Hub"/>
    <x v="2"/>
  </r>
  <r>
    <n v="104362"/>
    <x v="4351"/>
    <x v="8"/>
    <s v="2025"/>
    <s v="FedEx"/>
    <x v="6"/>
    <x v="2"/>
    <x v="2"/>
    <s v="India"/>
    <n v="43"/>
    <n v="4500"/>
    <n v="193500"/>
    <n v="1700"/>
    <n v="191800"/>
    <n v="120400"/>
    <n v="122436.36"/>
    <n v="71063.64"/>
    <n v="189763.64"/>
    <n v="683"/>
    <n v="2036.36"/>
    <x v="7"/>
    <n v="2800"/>
    <s v="Mumbai Mega Hub"/>
    <x v="2"/>
  </r>
  <r>
    <n v="104363"/>
    <x v="4352"/>
    <x v="6"/>
    <s v="2025"/>
    <s v="Delhivery"/>
    <x v="3"/>
    <x v="1"/>
    <x v="0"/>
    <s v="India"/>
    <n v="36"/>
    <n v="12000"/>
    <n v="432000"/>
    <n v="4000"/>
    <n v="428000"/>
    <n v="288000"/>
    <n v="288483.34999999998"/>
    <n v="143516.65000000002"/>
    <n v="427516.65"/>
    <n v="382"/>
    <n v="483.35"/>
    <x v="4"/>
    <n v="8000"/>
    <s v="Bengaluru Regional Hub"/>
    <x v="0"/>
  </r>
  <r>
    <n v="104364"/>
    <x v="4353"/>
    <x v="11"/>
    <s v="2025"/>
    <s v="Ekart"/>
    <x v="1"/>
    <x v="0"/>
    <x v="0"/>
    <s v="India"/>
    <n v="98"/>
    <n v="45000"/>
    <n v="4410000"/>
    <n v="13000"/>
    <n v="4397000"/>
    <n v="3136000"/>
    <n v="3136695.79"/>
    <n v="1273304.21"/>
    <n v="4396304.21"/>
    <n v="532"/>
    <n v="695.79"/>
    <x v="2"/>
    <n v="32000"/>
    <s v="Bengaluru Regional Hub"/>
    <x v="0"/>
  </r>
  <r>
    <n v="104365"/>
    <x v="4354"/>
    <x v="2"/>
    <s v="2025"/>
    <s v="Blue Dart"/>
    <x v="3"/>
    <x v="0"/>
    <x v="3"/>
    <s v="India"/>
    <n v="89"/>
    <n v="8500"/>
    <n v="756500"/>
    <n v="3000"/>
    <n v="753500"/>
    <n v="489500"/>
    <n v="491544.2"/>
    <n v="264955.8"/>
    <n v="751455.8"/>
    <n v="328"/>
    <n v="2044.2"/>
    <x v="8"/>
    <n v="5500"/>
    <s v="Delhi NCR Mega Hub"/>
    <x v="3"/>
  </r>
  <r>
    <n v="104366"/>
    <x v="4355"/>
    <x v="10"/>
    <s v="2025"/>
    <s v="Ecom Express"/>
    <x v="6"/>
    <x v="0"/>
    <x v="1"/>
    <s v="India"/>
    <n v="21"/>
    <n v="15000"/>
    <n v="315000"/>
    <n v="5500"/>
    <n v="309500"/>
    <n v="199500"/>
    <n v="200274.26"/>
    <n v="114725.73999999999"/>
    <n v="308725.74"/>
    <n v="518"/>
    <n v="774.26"/>
    <x v="11"/>
    <n v="9500"/>
    <s v="Nagpur Central Hub"/>
    <x v="1"/>
  </r>
  <r>
    <n v="104367"/>
    <x v="4356"/>
    <x v="1"/>
    <s v="2025"/>
    <s v="Amazon Logistics"/>
    <x v="5"/>
    <x v="0"/>
    <x v="4"/>
    <s v="India"/>
    <n v="31"/>
    <n v="4500"/>
    <n v="139500"/>
    <n v="2000"/>
    <n v="137500"/>
    <n v="77500"/>
    <n v="77880.800000000003"/>
    <n v="61619.199999999997"/>
    <n v="137119.20000000001"/>
    <n v="874"/>
    <n v="380.8"/>
    <x v="6"/>
    <n v="2500"/>
    <s v="Kolkata Regional Hub"/>
    <x v="4"/>
  </r>
  <r>
    <n v="104368"/>
    <x v="4357"/>
    <x v="0"/>
    <s v="2025"/>
    <s v="FedEx"/>
    <x v="5"/>
    <x v="0"/>
    <x v="2"/>
    <s v="India"/>
    <n v="27"/>
    <n v="2800"/>
    <n v="75600"/>
    <n v="1300"/>
    <n v="74300"/>
    <n v="40500"/>
    <n v="41293.279999999999"/>
    <n v="34306.720000000001"/>
    <n v="73506.720000000001"/>
    <n v="501"/>
    <n v="793.28"/>
    <x v="18"/>
    <n v="1500"/>
    <s v="Mumbai Mega Hub"/>
    <x v="2"/>
  </r>
  <r>
    <n v="104369"/>
    <x v="4358"/>
    <x v="5"/>
    <s v="2025"/>
    <s v="Xpressbees"/>
    <x v="1"/>
    <x v="2"/>
    <x v="2"/>
    <s v="India"/>
    <n v="54"/>
    <n v="45000"/>
    <n v="2430000"/>
    <n v="13000"/>
    <n v="2417000"/>
    <n v="1728000"/>
    <n v="1731003.19"/>
    <n v="698996.81"/>
    <n v="2413996.81"/>
    <n v="864"/>
    <n v="3003.19"/>
    <x v="2"/>
    <n v="32000"/>
    <s v="Mumbai Mega Hub"/>
    <x v="2"/>
  </r>
  <r>
    <n v="104370"/>
    <x v="4359"/>
    <x v="10"/>
    <s v="2025"/>
    <s v="Blue Dart"/>
    <x v="4"/>
    <x v="1"/>
    <x v="3"/>
    <s v="India"/>
    <n v="58"/>
    <n v="5500"/>
    <n v="319000"/>
    <n v="2000"/>
    <n v="317000"/>
    <n v="203000"/>
    <n v="203168.58"/>
    <n v="115831.42000000001"/>
    <n v="316831.42"/>
    <n v="599"/>
    <n v="168.58"/>
    <x v="5"/>
    <n v="3500"/>
    <s v="Delhi NCR Mega Hub"/>
    <x v="3"/>
  </r>
  <r>
    <n v="104371"/>
    <x v="4360"/>
    <x v="10"/>
    <s v="2025"/>
    <s v="FedEx"/>
    <x v="0"/>
    <x v="1"/>
    <x v="3"/>
    <s v="India"/>
    <n v="29"/>
    <n v="3200"/>
    <n v="92800"/>
    <n v="1200"/>
    <n v="91600"/>
    <n v="58000"/>
    <n v="58730.12"/>
    <n v="34069.879999999997"/>
    <n v="90869.88"/>
    <n v="830"/>
    <n v="730.12"/>
    <x v="0"/>
    <n v="2000"/>
    <s v="Delhi NCR Mega Hub"/>
    <x v="3"/>
  </r>
  <r>
    <n v="104372"/>
    <x v="4361"/>
    <x v="3"/>
    <s v="2025"/>
    <s v="Xpressbees"/>
    <x v="1"/>
    <x v="0"/>
    <x v="3"/>
    <s v="India"/>
    <n v="19"/>
    <n v="45000"/>
    <n v="855000"/>
    <n v="13000"/>
    <n v="842000"/>
    <n v="608000"/>
    <n v="608444.76"/>
    <n v="246555.24"/>
    <n v="841555.24"/>
    <n v="1088"/>
    <n v="444.76"/>
    <x v="2"/>
    <n v="32000"/>
    <s v="Delhi NCR Mega Hub"/>
    <x v="3"/>
  </r>
  <r>
    <n v="104373"/>
    <x v="4362"/>
    <x v="5"/>
    <s v="2025"/>
    <s v="Ecom Express"/>
    <x v="4"/>
    <x v="2"/>
    <x v="0"/>
    <s v="India"/>
    <n v="25"/>
    <n v="1500"/>
    <n v="37500"/>
    <n v="700"/>
    <n v="36800"/>
    <n v="20000"/>
    <n v="20297.68"/>
    <n v="17202.32"/>
    <n v="36502.32"/>
    <n v="1051"/>
    <n v="297.68"/>
    <x v="10"/>
    <n v="800"/>
    <s v="Bengaluru Regional Hub"/>
    <x v="0"/>
  </r>
  <r>
    <n v="104374"/>
    <x v="4363"/>
    <x v="8"/>
    <s v="2025"/>
    <s v="Ecom Express"/>
    <x v="2"/>
    <x v="0"/>
    <x v="1"/>
    <s v="India"/>
    <n v="99"/>
    <n v="450"/>
    <n v="44550"/>
    <n v="250"/>
    <n v="44300"/>
    <n v="19800"/>
    <n v="21127.31"/>
    <n v="23422.69"/>
    <n v="42972.69"/>
    <n v="554"/>
    <n v="1327.31"/>
    <x v="3"/>
    <n v="200"/>
    <s v="Nagpur Central Hub"/>
    <x v="1"/>
  </r>
  <r>
    <n v="104375"/>
    <x v="4364"/>
    <x v="6"/>
    <s v="2025"/>
    <s v="Xpressbees"/>
    <x v="6"/>
    <x v="0"/>
    <x v="4"/>
    <s v="India"/>
    <n v="25"/>
    <n v="15000"/>
    <n v="375000"/>
    <n v="5500"/>
    <n v="369500"/>
    <n v="237500"/>
    <n v="238184.34"/>
    <n v="136815.66"/>
    <n v="368815.66"/>
    <n v="889"/>
    <n v="684.34"/>
    <x v="11"/>
    <n v="9500"/>
    <s v="Kolkata Regional Hub"/>
    <x v="4"/>
  </r>
  <r>
    <n v="104376"/>
    <x v="4365"/>
    <x v="9"/>
    <s v="2025"/>
    <s v="Xpressbees"/>
    <x v="7"/>
    <x v="2"/>
    <x v="1"/>
    <s v="India"/>
    <n v="34"/>
    <n v="600"/>
    <n v="20400"/>
    <n v="250"/>
    <n v="20150"/>
    <n v="11900"/>
    <n v="12463.64"/>
    <n v="7936.3600000000006"/>
    <n v="19586.36"/>
    <n v="883"/>
    <n v="563.64"/>
    <x v="14"/>
    <n v="350"/>
    <s v="Nagpur Central Hub"/>
    <x v="1"/>
  </r>
  <r>
    <n v="104377"/>
    <x v="4366"/>
    <x v="3"/>
    <s v="2025"/>
    <s v="Amazon Logistics"/>
    <x v="1"/>
    <x v="2"/>
    <x v="0"/>
    <s v="India"/>
    <n v="88"/>
    <n v="3500"/>
    <n v="308000"/>
    <n v="1300"/>
    <n v="306700"/>
    <n v="193600"/>
    <n v="194607.06"/>
    <n v="113392.94"/>
    <n v="305692.94"/>
    <n v="402"/>
    <n v="1007.06"/>
    <x v="16"/>
    <n v="2200"/>
    <s v="Bengaluru Regional Hub"/>
    <x v="0"/>
  </r>
  <r>
    <n v="104378"/>
    <x v="4367"/>
    <x v="6"/>
    <s v="2025"/>
    <s v="Xpressbees"/>
    <x v="5"/>
    <x v="0"/>
    <x v="0"/>
    <s v="India"/>
    <n v="1"/>
    <n v="1800"/>
    <n v="1800"/>
    <n v="900"/>
    <n v="900"/>
    <n v="900"/>
    <n v="1333.05"/>
    <n v="466.95000000000005"/>
    <n v="466.95"/>
    <n v="892"/>
    <n v="433.05"/>
    <x v="9"/>
    <n v="900"/>
    <s v="Bengaluru Regional Hub"/>
    <x v="0"/>
  </r>
  <r>
    <n v="104379"/>
    <x v="4368"/>
    <x v="3"/>
    <s v="2025"/>
    <s v="Ekart"/>
    <x v="0"/>
    <x v="0"/>
    <x v="0"/>
    <s v="India"/>
    <n v="74"/>
    <n v="3200"/>
    <n v="236800"/>
    <n v="1200"/>
    <n v="235600"/>
    <n v="148000"/>
    <n v="148392.43"/>
    <n v="88407.57"/>
    <n v="235207.57"/>
    <n v="878"/>
    <n v="392.43"/>
    <x v="0"/>
    <n v="2000"/>
    <s v="Bengaluru Regional Hub"/>
    <x v="0"/>
  </r>
  <r>
    <n v="104380"/>
    <x v="4369"/>
    <x v="7"/>
    <s v="2025"/>
    <s v="Amazon Logistics"/>
    <x v="5"/>
    <x v="2"/>
    <x v="2"/>
    <s v="India"/>
    <n v="2"/>
    <n v="1800"/>
    <n v="3600"/>
    <n v="900"/>
    <n v="2700"/>
    <n v="1800"/>
    <n v="2451.64"/>
    <n v="1148.3600000000001"/>
    <n v="2048.36"/>
    <n v="701"/>
    <n v="651.64"/>
    <x v="9"/>
    <n v="900"/>
    <s v="Mumbai Mega Hub"/>
    <x v="2"/>
  </r>
  <r>
    <n v="104381"/>
    <x v="4370"/>
    <x v="11"/>
    <s v="2025"/>
    <s v="Amazon Logistics"/>
    <x v="6"/>
    <x v="1"/>
    <x v="0"/>
    <s v="India"/>
    <n v="93"/>
    <n v="15000"/>
    <n v="1395000"/>
    <n v="5500"/>
    <n v="1389500"/>
    <n v="883500"/>
    <n v="883990.78"/>
    <n v="511009.22"/>
    <n v="1389009.22"/>
    <n v="916"/>
    <n v="490.78"/>
    <x v="11"/>
    <n v="9500"/>
    <s v="Bengaluru Regional Hub"/>
    <x v="0"/>
  </r>
  <r>
    <n v="104382"/>
    <x v="4371"/>
    <x v="0"/>
    <s v="2025"/>
    <s v="Shadowfax"/>
    <x v="6"/>
    <x v="2"/>
    <x v="4"/>
    <s v="India"/>
    <n v="45"/>
    <n v="15000"/>
    <n v="675000"/>
    <n v="5500"/>
    <n v="669500"/>
    <n v="427500"/>
    <n v="428014.68"/>
    <n v="246985.32"/>
    <n v="668985.31999999995"/>
    <n v="1176"/>
    <n v="514.67999999999995"/>
    <x v="11"/>
    <n v="9500"/>
    <s v="Kolkata Regional Hub"/>
    <x v="4"/>
  </r>
  <r>
    <n v="104383"/>
    <x v="4372"/>
    <x v="10"/>
    <s v="2025"/>
    <s v="Xpressbees"/>
    <x v="7"/>
    <x v="2"/>
    <x v="2"/>
    <s v="India"/>
    <n v="67"/>
    <n v="600"/>
    <n v="40200"/>
    <n v="250"/>
    <n v="39950"/>
    <n v="23450"/>
    <n v="25269.42"/>
    <n v="14930.580000000002"/>
    <n v="38130.58"/>
    <n v="604"/>
    <n v="1819.42"/>
    <x v="14"/>
    <n v="350"/>
    <s v="Mumbai Mega Hub"/>
    <x v="2"/>
  </r>
  <r>
    <n v="104384"/>
    <x v="4373"/>
    <x v="2"/>
    <s v="2025"/>
    <s v="FedEx"/>
    <x v="0"/>
    <x v="0"/>
    <x v="1"/>
    <s v="India"/>
    <n v="53"/>
    <n v="3200"/>
    <n v="169600"/>
    <n v="1200"/>
    <n v="168400"/>
    <n v="106000"/>
    <n v="106260.08"/>
    <n v="63339.92"/>
    <n v="168139.92"/>
    <n v="1133"/>
    <n v="260.08"/>
    <x v="0"/>
    <n v="2000"/>
    <s v="Nagpur Central Hub"/>
    <x v="1"/>
  </r>
  <r>
    <n v="104385"/>
    <x v="4374"/>
    <x v="9"/>
    <s v="2025"/>
    <s v="Shadowfax"/>
    <x v="3"/>
    <x v="2"/>
    <x v="1"/>
    <s v="India"/>
    <n v="75"/>
    <n v="12000"/>
    <n v="900000"/>
    <n v="4000"/>
    <n v="896000"/>
    <n v="600000"/>
    <n v="602680.91"/>
    <n v="297319.08999999997"/>
    <n v="893319.09"/>
    <n v="430"/>
    <n v="2680.91"/>
    <x v="4"/>
    <n v="8000"/>
    <s v="Nagpur Central Hub"/>
    <x v="1"/>
  </r>
  <r>
    <n v="104386"/>
    <x v="4375"/>
    <x v="9"/>
    <s v="2025"/>
    <s v="Ekart"/>
    <x v="6"/>
    <x v="2"/>
    <x v="3"/>
    <s v="India"/>
    <n v="99"/>
    <n v="4500"/>
    <n v="445500"/>
    <n v="1700"/>
    <n v="443800"/>
    <n v="277200"/>
    <n v="277572.93"/>
    <n v="167927.07"/>
    <n v="443427.07"/>
    <n v="608"/>
    <n v="372.93"/>
    <x v="7"/>
    <n v="2800"/>
    <s v="Delhi NCR Mega Hub"/>
    <x v="3"/>
  </r>
  <r>
    <n v="104387"/>
    <x v="4376"/>
    <x v="6"/>
    <s v="2025"/>
    <s v="DHL"/>
    <x v="6"/>
    <x v="1"/>
    <x v="2"/>
    <s v="India"/>
    <n v="44"/>
    <n v="4500"/>
    <n v="198000"/>
    <n v="1700"/>
    <n v="196300"/>
    <n v="123200"/>
    <n v="125575.78"/>
    <n v="72424.22"/>
    <n v="193924.22"/>
    <n v="369"/>
    <n v="2375.7800000000002"/>
    <x v="7"/>
    <n v="2800"/>
    <s v="Mumbai Mega Hub"/>
    <x v="2"/>
  </r>
  <r>
    <n v="104388"/>
    <x v="4377"/>
    <x v="8"/>
    <s v="2025"/>
    <s v="FedEx"/>
    <x v="7"/>
    <x v="1"/>
    <x v="1"/>
    <s v="India"/>
    <n v="78"/>
    <n v="850"/>
    <n v="66300"/>
    <n v="300"/>
    <n v="66000"/>
    <n v="42900"/>
    <n v="44053.68"/>
    <n v="22246.32"/>
    <n v="64846.32"/>
    <n v="1160"/>
    <n v="1153.68"/>
    <x v="13"/>
    <n v="550"/>
    <s v="Nagpur Central Hub"/>
    <x v="1"/>
  </r>
  <r>
    <n v="104389"/>
    <x v="4378"/>
    <x v="10"/>
    <s v="2025"/>
    <s v="Ekart"/>
    <x v="4"/>
    <x v="2"/>
    <x v="0"/>
    <s v="India"/>
    <n v="6"/>
    <n v="5500"/>
    <n v="33000"/>
    <n v="2000"/>
    <n v="31000"/>
    <n v="21000"/>
    <n v="22056.68"/>
    <n v="10943.32"/>
    <n v="29943.32"/>
    <n v="364"/>
    <n v="1056.68"/>
    <x v="5"/>
    <n v="3500"/>
    <s v="Bengaluru Regional Hub"/>
    <x v="0"/>
  </r>
  <r>
    <n v="104390"/>
    <x v="4379"/>
    <x v="11"/>
    <s v="2025"/>
    <s v="Xpressbees"/>
    <x v="2"/>
    <x v="0"/>
    <x v="4"/>
    <s v="India"/>
    <n v="21"/>
    <n v="2500"/>
    <n v="52500"/>
    <n v="1000"/>
    <n v="51500"/>
    <n v="31500"/>
    <n v="32054.46"/>
    <n v="20445.54"/>
    <n v="50945.54"/>
    <n v="1169"/>
    <n v="554.46"/>
    <x v="12"/>
    <n v="1500"/>
    <s v="Kolkata Regional Hub"/>
    <x v="4"/>
  </r>
  <r>
    <n v="104391"/>
    <x v="4380"/>
    <x v="9"/>
    <s v="2025"/>
    <s v="FedEx"/>
    <x v="1"/>
    <x v="0"/>
    <x v="2"/>
    <s v="India"/>
    <n v="54"/>
    <n v="45000"/>
    <n v="2430000"/>
    <n v="13000"/>
    <n v="2417000"/>
    <n v="1728000"/>
    <n v="1728418.78"/>
    <n v="701581.22"/>
    <n v="2416581.2200000002"/>
    <n v="1019"/>
    <n v="418.78"/>
    <x v="2"/>
    <n v="32000"/>
    <s v="Mumbai Mega Hub"/>
    <x v="2"/>
  </r>
  <r>
    <n v="104392"/>
    <x v="4381"/>
    <x v="2"/>
    <s v="2025"/>
    <s v="Xpressbees"/>
    <x v="3"/>
    <x v="0"/>
    <x v="4"/>
    <s v="India"/>
    <n v="38"/>
    <n v="12000"/>
    <n v="456000"/>
    <n v="4000"/>
    <n v="452000"/>
    <n v="304000"/>
    <n v="304983.53999999998"/>
    <n v="151016.46000000002"/>
    <n v="451016.46"/>
    <n v="444"/>
    <n v="983.54"/>
    <x v="4"/>
    <n v="8000"/>
    <s v="Kolkata Regional Hub"/>
    <x v="4"/>
  </r>
  <r>
    <n v="104393"/>
    <x v="4382"/>
    <x v="1"/>
    <s v="2025"/>
    <s v="Xpressbees"/>
    <x v="6"/>
    <x v="2"/>
    <x v="1"/>
    <s v="India"/>
    <n v="58"/>
    <n v="4500"/>
    <n v="261000"/>
    <n v="1700"/>
    <n v="259300"/>
    <n v="162400"/>
    <n v="162892.88"/>
    <n v="98107.12"/>
    <n v="258807.12"/>
    <n v="1019"/>
    <n v="492.88"/>
    <x v="7"/>
    <n v="2800"/>
    <s v="Nagpur Central Hub"/>
    <x v="1"/>
  </r>
  <r>
    <n v="104394"/>
    <x v="3663"/>
    <x v="6"/>
    <s v="2025"/>
    <s v="Blue Dart"/>
    <x v="0"/>
    <x v="2"/>
    <x v="0"/>
    <s v="India"/>
    <n v="11"/>
    <n v="3200"/>
    <n v="35200"/>
    <n v="1200"/>
    <n v="34000"/>
    <n v="22000"/>
    <n v="22489.03"/>
    <n v="12710.970000000001"/>
    <n v="33510.97"/>
    <n v="326"/>
    <n v="489.03"/>
    <x v="0"/>
    <n v="2000"/>
    <s v="Bengaluru Regional Hub"/>
    <x v="0"/>
  </r>
  <r>
    <n v="104395"/>
    <x v="4383"/>
    <x v="2"/>
    <s v="2025"/>
    <s v="Ekart"/>
    <x v="0"/>
    <x v="1"/>
    <x v="3"/>
    <s v="India"/>
    <n v="31"/>
    <n v="6500"/>
    <n v="201500"/>
    <n v="2300"/>
    <n v="199200"/>
    <n v="130200"/>
    <n v="130772.24"/>
    <n v="70727.759999999995"/>
    <n v="198627.76"/>
    <n v="935"/>
    <n v="572.24"/>
    <x v="1"/>
    <n v="4200"/>
    <s v="Delhi NCR Mega Hub"/>
    <x v="3"/>
  </r>
  <r>
    <n v="104396"/>
    <x v="4384"/>
    <x v="6"/>
    <s v="2025"/>
    <s v="Blue Dart"/>
    <x v="0"/>
    <x v="1"/>
    <x v="4"/>
    <s v="India"/>
    <n v="38"/>
    <n v="3200"/>
    <n v="121600"/>
    <n v="1200"/>
    <n v="120400"/>
    <n v="76000"/>
    <n v="76385.899999999994"/>
    <n v="45214.100000000006"/>
    <n v="120014.1"/>
    <n v="1093"/>
    <n v="385.9"/>
    <x v="0"/>
    <n v="2000"/>
    <s v="Kolkata Regional Hub"/>
    <x v="4"/>
  </r>
  <r>
    <n v="104397"/>
    <x v="4385"/>
    <x v="0"/>
    <s v="2025"/>
    <s v="DHL"/>
    <x v="7"/>
    <x v="2"/>
    <x v="3"/>
    <s v="India"/>
    <n v="16"/>
    <n v="600"/>
    <n v="9600"/>
    <n v="250"/>
    <n v="9350"/>
    <n v="5600"/>
    <n v="6792.29"/>
    <n v="2807.71"/>
    <n v="8157.71"/>
    <n v="902"/>
    <n v="1192.29"/>
    <x v="14"/>
    <n v="350"/>
    <s v="Delhi NCR Mega Hub"/>
    <x v="3"/>
  </r>
  <r>
    <n v="104398"/>
    <x v="4386"/>
    <x v="3"/>
    <s v="2025"/>
    <s v="Delhivery"/>
    <x v="2"/>
    <x v="1"/>
    <x v="2"/>
    <s v="India"/>
    <n v="33"/>
    <n v="2500"/>
    <n v="82500"/>
    <n v="1000"/>
    <n v="81500"/>
    <n v="49500"/>
    <n v="50479"/>
    <n v="32021"/>
    <n v="80521"/>
    <n v="478"/>
    <n v="979"/>
    <x v="12"/>
    <n v="1500"/>
    <s v="Mumbai Mega Hub"/>
    <x v="2"/>
  </r>
  <r>
    <n v="104399"/>
    <x v="4387"/>
    <x v="2"/>
    <s v="2025"/>
    <s v="Shadowfax"/>
    <x v="5"/>
    <x v="2"/>
    <x v="3"/>
    <s v="India"/>
    <n v="67"/>
    <n v="1800"/>
    <n v="120600"/>
    <n v="900"/>
    <n v="119700"/>
    <n v="60300"/>
    <n v="61132.959999999999"/>
    <n v="59467.040000000001"/>
    <n v="118867.04"/>
    <n v="1115"/>
    <n v="832.96"/>
    <x v="9"/>
    <n v="900"/>
    <s v="Delhi NCR Mega Hub"/>
    <x v="3"/>
  </r>
  <r>
    <n v="104400"/>
    <x v="4388"/>
    <x v="1"/>
    <s v="2025"/>
    <s v="Blue Dart"/>
    <x v="0"/>
    <x v="1"/>
    <x v="4"/>
    <s v="India"/>
    <n v="27"/>
    <n v="6500"/>
    <n v="175500"/>
    <n v="2300"/>
    <n v="173200"/>
    <n v="113400"/>
    <n v="114018.28"/>
    <n v="61481.72"/>
    <n v="172581.72"/>
    <n v="1007"/>
    <n v="618.28"/>
    <x v="1"/>
    <n v="4200"/>
    <s v="Kolkata Regional Hub"/>
    <x v="4"/>
  </r>
  <r>
    <n v="104401"/>
    <x v="4389"/>
    <x v="2"/>
    <s v="2025"/>
    <s v="DHL"/>
    <x v="1"/>
    <x v="2"/>
    <x v="4"/>
    <s v="India"/>
    <n v="5"/>
    <n v="45000"/>
    <n v="225000"/>
    <n v="13000"/>
    <n v="212000"/>
    <n v="160000"/>
    <n v="161053.4"/>
    <n v="63946.600000000006"/>
    <n v="210946.6"/>
    <n v="829"/>
    <n v="1053.4000000000001"/>
    <x v="2"/>
    <n v="32000"/>
    <s v="Kolkata Regional Hub"/>
    <x v="4"/>
  </r>
  <r>
    <n v="104402"/>
    <x v="4390"/>
    <x v="11"/>
    <s v="2025"/>
    <s v="Blue Dart"/>
    <x v="4"/>
    <x v="0"/>
    <x v="0"/>
    <s v="India"/>
    <n v="77"/>
    <n v="5500"/>
    <n v="423500"/>
    <n v="2000"/>
    <n v="421500"/>
    <n v="269500"/>
    <n v="270568.99"/>
    <n v="152931.01"/>
    <n v="420431.01"/>
    <n v="606"/>
    <n v="1068.99"/>
    <x v="5"/>
    <n v="3500"/>
    <s v="Bengaluru Regional Hub"/>
    <x v="0"/>
  </r>
  <r>
    <n v="104403"/>
    <x v="4391"/>
    <x v="11"/>
    <s v="2025"/>
    <s v="Blue Dart"/>
    <x v="1"/>
    <x v="0"/>
    <x v="2"/>
    <s v="India"/>
    <n v="37"/>
    <n v="45000"/>
    <n v="1665000"/>
    <n v="13000"/>
    <n v="1652000"/>
    <n v="1184000"/>
    <n v="1184330.28"/>
    <n v="480669.72"/>
    <n v="1651669.72"/>
    <n v="918"/>
    <n v="330.28"/>
    <x v="2"/>
    <n v="32000"/>
    <s v="Mumbai Mega Hub"/>
    <x v="2"/>
  </r>
  <r>
    <n v="104404"/>
    <x v="4392"/>
    <x v="9"/>
    <s v="2025"/>
    <s v="Shadowfax"/>
    <x v="6"/>
    <x v="2"/>
    <x v="1"/>
    <s v="India"/>
    <n v="82"/>
    <n v="4500"/>
    <n v="369000"/>
    <n v="1700"/>
    <n v="367300"/>
    <n v="229600"/>
    <n v="230043"/>
    <n v="138957"/>
    <n v="366857"/>
    <n v="448"/>
    <n v="443"/>
    <x v="7"/>
    <n v="2800"/>
    <s v="Nagpur Central Hub"/>
    <x v="1"/>
  </r>
  <r>
    <n v="104405"/>
    <x v="4393"/>
    <x v="4"/>
    <s v="2025"/>
    <s v="Ecom Express"/>
    <x v="6"/>
    <x v="0"/>
    <x v="0"/>
    <s v="India"/>
    <n v="96"/>
    <n v="15000"/>
    <n v="1440000"/>
    <n v="5500"/>
    <n v="1434500"/>
    <n v="912000"/>
    <n v="912980.62"/>
    <n v="527019.38"/>
    <n v="1433519.38"/>
    <n v="1117"/>
    <n v="980.62"/>
    <x v="11"/>
    <n v="9500"/>
    <s v="Bengaluru Regional Hub"/>
    <x v="0"/>
  </r>
  <r>
    <n v="104406"/>
    <x v="4394"/>
    <x v="9"/>
    <s v="2025"/>
    <s v="Shadowfax"/>
    <x v="5"/>
    <x v="1"/>
    <x v="0"/>
    <s v="India"/>
    <n v="33"/>
    <n v="1800"/>
    <n v="59400"/>
    <n v="900"/>
    <n v="58500"/>
    <n v="29700"/>
    <n v="30000.81"/>
    <n v="29399.19"/>
    <n v="58199.19"/>
    <n v="674"/>
    <n v="300.81"/>
    <x v="9"/>
    <n v="900"/>
    <s v="Bengaluru Regional Hub"/>
    <x v="0"/>
  </r>
  <r>
    <n v="104407"/>
    <x v="4395"/>
    <x v="11"/>
    <s v="2025"/>
    <s v="Amazon Logistics"/>
    <x v="7"/>
    <x v="0"/>
    <x v="3"/>
    <s v="India"/>
    <n v="85"/>
    <n v="1200"/>
    <n v="102000"/>
    <n v="400"/>
    <n v="101600"/>
    <n v="68000"/>
    <n v="68159.08"/>
    <n v="33840.92"/>
    <n v="101440.92"/>
    <n v="840"/>
    <n v="159.08000000000001"/>
    <x v="15"/>
    <n v="800"/>
    <s v="Delhi NCR Mega Hub"/>
    <x v="3"/>
  </r>
  <r>
    <n v="104408"/>
    <x v="4396"/>
    <x v="2"/>
    <s v="2025"/>
    <s v="Ecom Express"/>
    <x v="1"/>
    <x v="2"/>
    <x v="3"/>
    <s v="India"/>
    <n v="10"/>
    <n v="45000"/>
    <n v="450000"/>
    <n v="13000"/>
    <n v="437000"/>
    <n v="320000"/>
    <n v="321014.8"/>
    <n v="128985.20000000001"/>
    <n v="435985.2"/>
    <n v="835"/>
    <n v="1014.8"/>
    <x v="2"/>
    <n v="32000"/>
    <s v="Delhi NCR Mega Hub"/>
    <x v="3"/>
  </r>
  <r>
    <n v="104409"/>
    <x v="4397"/>
    <x v="6"/>
    <s v="2025"/>
    <s v="Amazon Logistics"/>
    <x v="6"/>
    <x v="0"/>
    <x v="4"/>
    <s v="India"/>
    <n v="7"/>
    <n v="4500"/>
    <n v="31500"/>
    <n v="1700"/>
    <n v="29800"/>
    <n v="19600"/>
    <n v="19778.22"/>
    <n v="11721.779999999999"/>
    <n v="29621.78"/>
    <n v="1079"/>
    <n v="178.22"/>
    <x v="7"/>
    <n v="2800"/>
    <s v="Kolkata Regional Hub"/>
    <x v="4"/>
  </r>
  <r>
    <n v="104410"/>
    <x v="4398"/>
    <x v="0"/>
    <s v="2025"/>
    <s v="Amazon Logistics"/>
    <x v="4"/>
    <x v="0"/>
    <x v="3"/>
    <s v="India"/>
    <n v="37"/>
    <n v="5500"/>
    <n v="203500"/>
    <n v="2000"/>
    <n v="201500"/>
    <n v="129500"/>
    <n v="130895.34"/>
    <n v="72604.66"/>
    <n v="200104.66"/>
    <n v="624"/>
    <n v="1395.34"/>
    <x v="5"/>
    <n v="3500"/>
    <s v="Delhi NCR Mega Hub"/>
    <x v="3"/>
  </r>
  <r>
    <n v="104411"/>
    <x v="4399"/>
    <x v="11"/>
    <s v="2025"/>
    <s v="Ekart"/>
    <x v="6"/>
    <x v="1"/>
    <x v="4"/>
    <s v="India"/>
    <n v="30"/>
    <n v="15000"/>
    <n v="450000"/>
    <n v="5500"/>
    <n v="444500"/>
    <n v="285000"/>
    <n v="285872.61"/>
    <n v="164127.39000000001"/>
    <n v="443627.39"/>
    <n v="1142"/>
    <n v="872.61"/>
    <x v="11"/>
    <n v="9500"/>
    <s v="Kolkata Regional Hub"/>
    <x v="4"/>
  </r>
  <r>
    <n v="104412"/>
    <x v="4400"/>
    <x v="3"/>
    <s v="2025"/>
    <s v="Xpressbees"/>
    <x v="3"/>
    <x v="1"/>
    <x v="3"/>
    <s v="India"/>
    <n v="13"/>
    <n v="12000"/>
    <n v="156000"/>
    <n v="4000"/>
    <n v="152000"/>
    <n v="104000"/>
    <n v="105092.06"/>
    <n v="50907.94"/>
    <n v="150907.94"/>
    <n v="431"/>
    <n v="1092.06"/>
    <x v="4"/>
    <n v="8000"/>
    <s v="Delhi NCR Mega Hub"/>
    <x v="3"/>
  </r>
  <r>
    <n v="104413"/>
    <x v="4401"/>
    <x v="7"/>
    <s v="2025"/>
    <s v="FedEx"/>
    <x v="6"/>
    <x v="1"/>
    <x v="0"/>
    <s v="India"/>
    <n v="39"/>
    <n v="15000"/>
    <n v="585000"/>
    <n v="5500"/>
    <n v="579500"/>
    <n v="370500"/>
    <n v="371751.33"/>
    <n v="213248.66999999998"/>
    <n v="578248.67000000004"/>
    <n v="490"/>
    <n v="1251.33"/>
    <x v="11"/>
    <n v="9500"/>
    <s v="Bengaluru Regional Hub"/>
    <x v="0"/>
  </r>
  <r>
    <n v="104414"/>
    <x v="4402"/>
    <x v="3"/>
    <s v="2025"/>
    <s v="Delhivery"/>
    <x v="5"/>
    <x v="1"/>
    <x v="3"/>
    <s v="India"/>
    <n v="34"/>
    <n v="4500"/>
    <n v="153000"/>
    <n v="2000"/>
    <n v="151000"/>
    <n v="85000"/>
    <n v="85439.74"/>
    <n v="67560.259999999995"/>
    <n v="150560.26"/>
    <n v="1138"/>
    <n v="439.74"/>
    <x v="6"/>
    <n v="2500"/>
    <s v="Delhi NCR Mega Hub"/>
    <x v="3"/>
  </r>
  <r>
    <n v="104415"/>
    <x v="4403"/>
    <x v="10"/>
    <s v="2025"/>
    <s v="Blue Dart"/>
    <x v="1"/>
    <x v="2"/>
    <x v="2"/>
    <s v="India"/>
    <n v="97"/>
    <n v="45000"/>
    <n v="4365000"/>
    <n v="13000"/>
    <n v="4352000"/>
    <n v="3104000"/>
    <n v="3105639.28"/>
    <n v="1259360.7200000002"/>
    <n v="4350360.72"/>
    <n v="1139"/>
    <n v="1639.28"/>
    <x v="2"/>
    <n v="32000"/>
    <s v="Mumbai Mega Hub"/>
    <x v="2"/>
  </r>
  <r>
    <n v="104416"/>
    <x v="4404"/>
    <x v="10"/>
    <s v="2025"/>
    <s v="Delhivery"/>
    <x v="5"/>
    <x v="1"/>
    <x v="4"/>
    <s v="India"/>
    <n v="36"/>
    <n v="4500"/>
    <n v="162000"/>
    <n v="2000"/>
    <n v="160000"/>
    <n v="90000"/>
    <n v="90873.26"/>
    <n v="71126.740000000005"/>
    <n v="159126.74"/>
    <n v="1083"/>
    <n v="873.26"/>
    <x v="6"/>
    <n v="2500"/>
    <s v="Kolkata Regional Hub"/>
    <x v="4"/>
  </r>
  <r>
    <n v="104417"/>
    <x v="4405"/>
    <x v="10"/>
    <s v="2025"/>
    <s v="Shadowfax"/>
    <x v="1"/>
    <x v="1"/>
    <x v="2"/>
    <s v="India"/>
    <n v="12"/>
    <n v="3500"/>
    <n v="42000"/>
    <n v="1300"/>
    <n v="40700"/>
    <n v="26400"/>
    <n v="27212.06"/>
    <n v="14787.939999999999"/>
    <n v="39887.94"/>
    <n v="1004"/>
    <n v="812.06"/>
    <x v="16"/>
    <n v="2200"/>
    <s v="Mumbai Mega Hub"/>
    <x v="2"/>
  </r>
  <r>
    <n v="104418"/>
    <x v="4406"/>
    <x v="4"/>
    <s v="2025"/>
    <s v="FedEx"/>
    <x v="6"/>
    <x v="2"/>
    <x v="0"/>
    <s v="India"/>
    <n v="76"/>
    <n v="4500"/>
    <n v="342000"/>
    <n v="1700"/>
    <n v="340300"/>
    <n v="212800"/>
    <n v="213506.91"/>
    <n v="128493.09"/>
    <n v="339593.09"/>
    <n v="670"/>
    <n v="706.91"/>
    <x v="7"/>
    <n v="2800"/>
    <s v="Bengaluru Regional Hub"/>
    <x v="0"/>
  </r>
  <r>
    <n v="104419"/>
    <x v="4407"/>
    <x v="3"/>
    <s v="2025"/>
    <s v="Shadowfax"/>
    <x v="7"/>
    <x v="0"/>
    <x v="0"/>
    <s v="India"/>
    <n v="74"/>
    <n v="1200"/>
    <n v="88800"/>
    <n v="400"/>
    <n v="88400"/>
    <n v="59200"/>
    <n v="59394.43"/>
    <n v="29405.57"/>
    <n v="88205.57"/>
    <n v="1125"/>
    <n v="194.43"/>
    <x v="15"/>
    <n v="800"/>
    <s v="Bengaluru Regional Hub"/>
    <x v="0"/>
  </r>
  <r>
    <n v="104420"/>
    <x v="4408"/>
    <x v="8"/>
    <s v="2025"/>
    <s v="Blue Dart"/>
    <x v="1"/>
    <x v="0"/>
    <x v="0"/>
    <s v="India"/>
    <n v="91"/>
    <n v="45000"/>
    <n v="4095000"/>
    <n v="13000"/>
    <n v="4082000"/>
    <n v="2912000"/>
    <n v="2912705.54"/>
    <n v="1182294.46"/>
    <n v="4081294.46"/>
    <n v="625"/>
    <n v="705.54"/>
    <x v="2"/>
    <n v="32000"/>
    <s v="Bengaluru Regional Hub"/>
    <x v="0"/>
  </r>
  <r>
    <n v="104421"/>
    <x v="4409"/>
    <x v="8"/>
    <s v="2025"/>
    <s v="Blue Dart"/>
    <x v="4"/>
    <x v="0"/>
    <x v="3"/>
    <s v="India"/>
    <n v="4"/>
    <n v="1500"/>
    <n v="6000"/>
    <n v="700"/>
    <n v="5300"/>
    <n v="3200"/>
    <n v="3441.18"/>
    <n v="2558.8200000000002"/>
    <n v="5058.82"/>
    <n v="1015"/>
    <n v="241.18"/>
    <x v="10"/>
    <n v="800"/>
    <s v="Delhi NCR Mega Hub"/>
    <x v="3"/>
  </r>
  <r>
    <n v="104422"/>
    <x v="4410"/>
    <x v="9"/>
    <s v="2025"/>
    <s v="Delhivery"/>
    <x v="7"/>
    <x v="2"/>
    <x v="3"/>
    <s v="India"/>
    <n v="90"/>
    <n v="600"/>
    <n v="54000"/>
    <n v="250"/>
    <n v="53750"/>
    <n v="31500"/>
    <n v="33022.54"/>
    <n v="20977.46"/>
    <n v="52227.46"/>
    <n v="932"/>
    <n v="1522.54"/>
    <x v="14"/>
    <n v="350"/>
    <s v="Delhi NCR Mega Hub"/>
    <x v="3"/>
  </r>
  <r>
    <n v="104423"/>
    <x v="4411"/>
    <x v="8"/>
    <s v="2025"/>
    <s v="Delhivery"/>
    <x v="7"/>
    <x v="0"/>
    <x v="1"/>
    <s v="India"/>
    <n v="87"/>
    <n v="600"/>
    <n v="52200"/>
    <n v="250"/>
    <n v="51950"/>
    <n v="30450"/>
    <n v="31178.639999999999"/>
    <n v="21021.360000000001"/>
    <n v="51221.36"/>
    <n v="897"/>
    <n v="728.64"/>
    <x v="14"/>
    <n v="350"/>
    <s v="Nagpur Central Hub"/>
    <x v="1"/>
  </r>
  <r>
    <n v="104424"/>
    <x v="4412"/>
    <x v="5"/>
    <s v="2025"/>
    <s v="Amazon Logistics"/>
    <x v="3"/>
    <x v="0"/>
    <x v="1"/>
    <s v="India"/>
    <n v="6"/>
    <n v="8500"/>
    <n v="51000"/>
    <n v="3000"/>
    <n v="48000"/>
    <n v="33000"/>
    <n v="34514.89"/>
    <n v="16485.11"/>
    <n v="46485.11"/>
    <n v="397"/>
    <n v="1514.89"/>
    <x v="8"/>
    <n v="5500"/>
    <s v="Nagpur Central Hub"/>
    <x v="1"/>
  </r>
  <r>
    <n v="104425"/>
    <x v="4413"/>
    <x v="1"/>
    <s v="2025"/>
    <s v="Shadowfax"/>
    <x v="3"/>
    <x v="1"/>
    <x v="0"/>
    <s v="India"/>
    <n v="16"/>
    <n v="12000"/>
    <n v="192000"/>
    <n v="4000"/>
    <n v="188000"/>
    <n v="128000"/>
    <n v="128984.02"/>
    <n v="63015.979999999996"/>
    <n v="187015.98"/>
    <n v="1175"/>
    <n v="984.02"/>
    <x v="4"/>
    <n v="8000"/>
    <s v="Bengaluru Regional Hub"/>
    <x v="0"/>
  </r>
  <r>
    <n v="104426"/>
    <x v="4414"/>
    <x v="0"/>
    <s v="2025"/>
    <s v="Xpressbees"/>
    <x v="6"/>
    <x v="1"/>
    <x v="0"/>
    <s v="India"/>
    <n v="76"/>
    <n v="15000"/>
    <n v="1140000"/>
    <n v="5500"/>
    <n v="1134500"/>
    <n v="722000"/>
    <n v="723084.53"/>
    <n v="416915.47"/>
    <n v="1133415.47"/>
    <n v="1090"/>
    <n v="1084.53"/>
    <x v="11"/>
    <n v="9500"/>
    <s v="Bengaluru Regional Hub"/>
    <x v="0"/>
  </r>
  <r>
    <n v="104427"/>
    <x v="4415"/>
    <x v="10"/>
    <s v="2025"/>
    <s v="Ecom Express"/>
    <x v="1"/>
    <x v="0"/>
    <x v="0"/>
    <s v="India"/>
    <n v="53"/>
    <n v="3500"/>
    <n v="185500"/>
    <n v="1300"/>
    <n v="184200"/>
    <n v="116600"/>
    <n v="116838.31"/>
    <n v="68661.69"/>
    <n v="183961.69"/>
    <n v="861"/>
    <n v="238.31"/>
    <x v="16"/>
    <n v="2200"/>
    <s v="Bengaluru Regional Hub"/>
    <x v="0"/>
  </r>
  <r>
    <n v="104428"/>
    <x v="4416"/>
    <x v="6"/>
    <s v="2025"/>
    <s v="FedEx"/>
    <x v="5"/>
    <x v="0"/>
    <x v="4"/>
    <s v="India"/>
    <n v="96"/>
    <n v="1800"/>
    <n v="172800"/>
    <n v="900"/>
    <n v="171900"/>
    <n v="86400"/>
    <n v="87397.53"/>
    <n v="85402.47"/>
    <n v="170902.47"/>
    <n v="985"/>
    <n v="997.53"/>
    <x v="9"/>
    <n v="900"/>
    <s v="Kolkata Regional Hub"/>
    <x v="4"/>
  </r>
  <r>
    <n v="104429"/>
    <x v="4417"/>
    <x v="1"/>
    <s v="2025"/>
    <s v="Ecom Express"/>
    <x v="0"/>
    <x v="0"/>
    <x v="0"/>
    <s v="India"/>
    <n v="1"/>
    <n v="6500"/>
    <n v="6500"/>
    <n v="2300"/>
    <n v="4200"/>
    <n v="4200"/>
    <n v="4658.84"/>
    <n v="1841.1599999999999"/>
    <n v="3741.16"/>
    <n v="350"/>
    <n v="458.84"/>
    <x v="1"/>
    <n v="4200"/>
    <s v="Bengaluru Regional Hub"/>
    <x v="0"/>
  </r>
  <r>
    <n v="104430"/>
    <x v="4418"/>
    <x v="11"/>
    <s v="2025"/>
    <s v="Blue Dart"/>
    <x v="0"/>
    <x v="0"/>
    <x v="3"/>
    <s v="India"/>
    <n v="67"/>
    <n v="3200"/>
    <n v="214400"/>
    <n v="1200"/>
    <n v="213200"/>
    <n v="134000"/>
    <n v="134264.92000000001"/>
    <n v="80135.079999999987"/>
    <n v="212935.08"/>
    <n v="530"/>
    <n v="264.92"/>
    <x v="0"/>
    <n v="2000"/>
    <s v="Delhi NCR Mega Hub"/>
    <x v="3"/>
  </r>
  <r>
    <n v="104431"/>
    <x v="4419"/>
    <x v="6"/>
    <s v="2025"/>
    <s v="Ecom Express"/>
    <x v="0"/>
    <x v="0"/>
    <x v="0"/>
    <s v="India"/>
    <n v="82"/>
    <n v="3200"/>
    <n v="262400"/>
    <n v="1200"/>
    <n v="261200"/>
    <n v="164000"/>
    <n v="164456.85"/>
    <n v="97943.15"/>
    <n v="260743.15"/>
    <n v="1177"/>
    <n v="456.85"/>
    <x v="0"/>
    <n v="2000"/>
    <s v="Bengaluru Regional Hub"/>
    <x v="0"/>
  </r>
  <r>
    <n v="104432"/>
    <x v="4420"/>
    <x v="10"/>
    <s v="2025"/>
    <s v="DHL"/>
    <x v="5"/>
    <x v="2"/>
    <x v="2"/>
    <s v="India"/>
    <n v="99"/>
    <n v="4500"/>
    <n v="445500"/>
    <n v="2000"/>
    <n v="443500"/>
    <n v="247500"/>
    <n v="248491.46"/>
    <n v="197008.54"/>
    <n v="442508.54"/>
    <n v="670"/>
    <n v="991.46"/>
    <x v="6"/>
    <n v="2500"/>
    <s v="Mumbai Mega Hub"/>
    <x v="2"/>
  </r>
  <r>
    <n v="104433"/>
    <x v="4421"/>
    <x v="9"/>
    <s v="2025"/>
    <s v="Ekart"/>
    <x v="1"/>
    <x v="0"/>
    <x v="2"/>
    <s v="India"/>
    <n v="94"/>
    <n v="3500"/>
    <n v="329000"/>
    <n v="1300"/>
    <n v="327700"/>
    <n v="206800"/>
    <n v="207125.96"/>
    <n v="121874.04000000001"/>
    <n v="327374.03999999998"/>
    <n v="378"/>
    <n v="325.95999999999998"/>
    <x v="16"/>
    <n v="2200"/>
    <s v="Mumbai Mega Hub"/>
    <x v="2"/>
  </r>
  <r>
    <n v="104434"/>
    <x v="4422"/>
    <x v="8"/>
    <s v="2025"/>
    <s v="Amazon Logistics"/>
    <x v="1"/>
    <x v="2"/>
    <x v="0"/>
    <s v="India"/>
    <n v="30"/>
    <n v="25000"/>
    <n v="750000"/>
    <n v="7000"/>
    <n v="743000"/>
    <n v="540000"/>
    <n v="540829.80000000005"/>
    <n v="209170.19999999995"/>
    <n v="742170.2"/>
    <n v="678"/>
    <n v="829.8"/>
    <x v="17"/>
    <n v="18000"/>
    <s v="Bengaluru Regional Hub"/>
    <x v="0"/>
  </r>
  <r>
    <n v="104435"/>
    <x v="4423"/>
    <x v="3"/>
    <s v="2025"/>
    <s v="Shadowfax"/>
    <x v="2"/>
    <x v="2"/>
    <x v="2"/>
    <s v="India"/>
    <n v="93"/>
    <n v="450"/>
    <n v="41850"/>
    <n v="250"/>
    <n v="41600"/>
    <n v="18600"/>
    <n v="18855.580000000002"/>
    <n v="22994.42"/>
    <n v="41344.42"/>
    <n v="590"/>
    <n v="255.58"/>
    <x v="3"/>
    <n v="200"/>
    <s v="Mumbai Mega Hub"/>
    <x v="2"/>
  </r>
  <r>
    <n v="104436"/>
    <x v="4424"/>
    <x v="9"/>
    <s v="2025"/>
    <s v="Shadowfax"/>
    <x v="0"/>
    <x v="0"/>
    <x v="1"/>
    <s v="India"/>
    <n v="21"/>
    <n v="3200"/>
    <n v="67200"/>
    <n v="1200"/>
    <n v="66000"/>
    <n v="42000"/>
    <n v="42981.99"/>
    <n v="24218.010000000002"/>
    <n v="65018.01"/>
    <n v="1056"/>
    <n v="981.99"/>
    <x v="0"/>
    <n v="2000"/>
    <s v="Nagpur Central Hub"/>
    <x v="1"/>
  </r>
  <r>
    <n v="104437"/>
    <x v="4425"/>
    <x v="1"/>
    <s v="2025"/>
    <s v="DHL"/>
    <x v="1"/>
    <x v="1"/>
    <x v="0"/>
    <s v="India"/>
    <n v="4"/>
    <n v="25000"/>
    <n v="100000"/>
    <n v="7000"/>
    <n v="93000"/>
    <n v="72000"/>
    <n v="72836.929999999993"/>
    <n v="27163.070000000007"/>
    <n v="92163.07"/>
    <n v="707"/>
    <n v="836.93"/>
    <x v="17"/>
    <n v="18000"/>
    <s v="Bengaluru Regional Hub"/>
    <x v="0"/>
  </r>
  <r>
    <n v="104438"/>
    <x v="4426"/>
    <x v="8"/>
    <s v="2025"/>
    <s v="Ekart"/>
    <x v="6"/>
    <x v="0"/>
    <x v="2"/>
    <s v="India"/>
    <n v="79"/>
    <n v="4500"/>
    <n v="355500"/>
    <n v="1700"/>
    <n v="353800"/>
    <n v="221200"/>
    <n v="221853.95"/>
    <n v="133646.04999999999"/>
    <n v="353146.05"/>
    <n v="477"/>
    <n v="653.95000000000005"/>
    <x v="7"/>
    <n v="2800"/>
    <s v="Mumbai Mega Hub"/>
    <x v="2"/>
  </r>
  <r>
    <n v="104439"/>
    <x v="4427"/>
    <x v="0"/>
    <s v="2025"/>
    <s v="Shadowfax"/>
    <x v="2"/>
    <x v="1"/>
    <x v="0"/>
    <s v="India"/>
    <n v="73"/>
    <n v="2500"/>
    <n v="182500"/>
    <n v="1000"/>
    <n v="181500"/>
    <n v="109500"/>
    <n v="110334.54"/>
    <n v="72165.460000000006"/>
    <n v="180665.46"/>
    <n v="869"/>
    <n v="834.54"/>
    <x v="12"/>
    <n v="1500"/>
    <s v="Bengaluru Regional Hub"/>
    <x v="0"/>
  </r>
  <r>
    <n v="104440"/>
    <x v="4428"/>
    <x v="7"/>
    <s v="2025"/>
    <s v="Amazon Logistics"/>
    <x v="3"/>
    <x v="1"/>
    <x v="4"/>
    <s v="India"/>
    <n v="79"/>
    <n v="8500"/>
    <n v="671500"/>
    <n v="3000"/>
    <n v="668500"/>
    <n v="434500"/>
    <n v="434926.06"/>
    <n v="236573.94"/>
    <n v="668073.93999999994"/>
    <n v="943"/>
    <n v="426.06"/>
    <x v="8"/>
    <n v="5500"/>
    <s v="Kolkata Regional Hub"/>
    <x v="4"/>
  </r>
  <r>
    <n v="104441"/>
    <x v="4429"/>
    <x v="2"/>
    <s v="2025"/>
    <s v="FedEx"/>
    <x v="6"/>
    <x v="0"/>
    <x v="3"/>
    <s v="India"/>
    <n v="22"/>
    <n v="4500"/>
    <n v="99000"/>
    <n v="1700"/>
    <n v="97300"/>
    <n v="61600"/>
    <n v="63394.11"/>
    <n v="35605.89"/>
    <n v="95505.89"/>
    <n v="705"/>
    <n v="1794.11"/>
    <x v="7"/>
    <n v="2800"/>
    <s v="Delhi NCR Mega Hub"/>
    <x v="3"/>
  </r>
  <r>
    <n v="104442"/>
    <x v="4430"/>
    <x v="9"/>
    <s v="2025"/>
    <s v="Shadowfax"/>
    <x v="0"/>
    <x v="0"/>
    <x v="3"/>
    <s v="India"/>
    <n v="54"/>
    <n v="6500"/>
    <n v="351000"/>
    <n v="2300"/>
    <n v="348700"/>
    <n v="226800"/>
    <n v="227423.79"/>
    <n v="123576.20999999999"/>
    <n v="348076.21"/>
    <n v="943"/>
    <n v="623.79"/>
    <x v="1"/>
    <n v="4200"/>
    <s v="Delhi NCR Mega Hub"/>
    <x v="3"/>
  </r>
  <r>
    <n v="104443"/>
    <x v="4431"/>
    <x v="4"/>
    <s v="2025"/>
    <s v="FedEx"/>
    <x v="4"/>
    <x v="0"/>
    <x v="0"/>
    <s v="India"/>
    <n v="69"/>
    <n v="5500"/>
    <n v="379500"/>
    <n v="2000"/>
    <n v="377500"/>
    <n v="241500"/>
    <n v="242054.97"/>
    <n v="137445.03"/>
    <n v="376945.03"/>
    <n v="1135"/>
    <n v="554.97"/>
    <x v="5"/>
    <n v="3500"/>
    <s v="Bengaluru Regional Hub"/>
    <x v="0"/>
  </r>
  <r>
    <n v="104444"/>
    <x v="4432"/>
    <x v="3"/>
    <s v="2025"/>
    <s v="DHL"/>
    <x v="2"/>
    <x v="0"/>
    <x v="2"/>
    <s v="India"/>
    <n v="86"/>
    <n v="450"/>
    <n v="38700"/>
    <n v="250"/>
    <n v="38450"/>
    <n v="17200"/>
    <n v="17652.28"/>
    <n v="21047.72"/>
    <n v="37997.72"/>
    <n v="419"/>
    <n v="452.28"/>
    <x v="3"/>
    <n v="200"/>
    <s v="Mumbai Mega Hub"/>
    <x v="2"/>
  </r>
  <r>
    <n v="104445"/>
    <x v="4433"/>
    <x v="0"/>
    <s v="2025"/>
    <s v="Shadowfax"/>
    <x v="1"/>
    <x v="1"/>
    <x v="4"/>
    <s v="India"/>
    <n v="59"/>
    <n v="45000"/>
    <n v="2655000"/>
    <n v="13000"/>
    <n v="2642000"/>
    <n v="1888000"/>
    <n v="1888259.78"/>
    <n v="766740.22"/>
    <n v="2641740.2200000002"/>
    <n v="523"/>
    <n v="259.77999999999997"/>
    <x v="2"/>
    <n v="32000"/>
    <s v="Kolkata Regional Hub"/>
    <x v="4"/>
  </r>
  <r>
    <n v="104446"/>
    <x v="4434"/>
    <x v="1"/>
    <s v="2025"/>
    <s v="DHL"/>
    <x v="6"/>
    <x v="2"/>
    <x v="1"/>
    <s v="India"/>
    <n v="15"/>
    <n v="15000"/>
    <n v="225000"/>
    <n v="5500"/>
    <n v="219500"/>
    <n v="142500"/>
    <n v="142738.96"/>
    <n v="82261.040000000008"/>
    <n v="219261.04"/>
    <n v="450"/>
    <n v="238.96"/>
    <x v="11"/>
    <n v="9500"/>
    <s v="Nagpur Central Hub"/>
    <x v="1"/>
  </r>
  <r>
    <n v="104447"/>
    <x v="4435"/>
    <x v="10"/>
    <s v="2025"/>
    <s v="FedEx"/>
    <x v="5"/>
    <x v="1"/>
    <x v="0"/>
    <s v="India"/>
    <n v="65"/>
    <n v="4500"/>
    <n v="292500"/>
    <n v="2000"/>
    <n v="290500"/>
    <n v="162500"/>
    <n v="162959.22"/>
    <n v="129540.78"/>
    <n v="290040.78000000003"/>
    <n v="1156"/>
    <n v="459.22"/>
    <x v="6"/>
    <n v="2500"/>
    <s v="Bengaluru Regional Hub"/>
    <x v="0"/>
  </r>
  <r>
    <n v="104448"/>
    <x v="4436"/>
    <x v="10"/>
    <s v="2025"/>
    <s v="FedEx"/>
    <x v="5"/>
    <x v="1"/>
    <x v="4"/>
    <s v="India"/>
    <n v="17"/>
    <n v="4500"/>
    <n v="76500"/>
    <n v="2000"/>
    <n v="74500"/>
    <n v="42500"/>
    <n v="43340.93"/>
    <n v="33159.07"/>
    <n v="73659.070000000007"/>
    <n v="444"/>
    <n v="840.93"/>
    <x v="6"/>
    <n v="2500"/>
    <s v="Kolkata Regional Hub"/>
    <x v="4"/>
  </r>
  <r>
    <n v="104449"/>
    <x v="4437"/>
    <x v="1"/>
    <s v="2025"/>
    <s v="Xpressbees"/>
    <x v="0"/>
    <x v="2"/>
    <x v="0"/>
    <s v="India"/>
    <n v="7"/>
    <n v="3200"/>
    <n v="22400"/>
    <n v="1200"/>
    <n v="21200"/>
    <n v="14000"/>
    <n v="14256.24"/>
    <n v="8143.76"/>
    <n v="20943.759999999998"/>
    <n v="682"/>
    <n v="256.24"/>
    <x v="0"/>
    <n v="2000"/>
    <s v="Bengaluru Regional Hub"/>
    <x v="0"/>
  </r>
  <r>
    <n v="104450"/>
    <x v="4438"/>
    <x v="4"/>
    <s v="2025"/>
    <s v="Ecom Express"/>
    <x v="7"/>
    <x v="0"/>
    <x v="3"/>
    <s v="India"/>
    <n v="90"/>
    <n v="1200"/>
    <n v="108000"/>
    <n v="400"/>
    <n v="107600"/>
    <n v="72000"/>
    <n v="72242"/>
    <n v="35758"/>
    <n v="107358"/>
    <n v="585"/>
    <n v="242"/>
    <x v="15"/>
    <n v="800"/>
    <s v="Delhi NCR Mega Hub"/>
    <x v="3"/>
  </r>
  <r>
    <n v="104451"/>
    <x v="4439"/>
    <x v="11"/>
    <s v="2025"/>
    <s v="Ecom Express"/>
    <x v="0"/>
    <x v="1"/>
    <x v="1"/>
    <s v="India"/>
    <n v="61"/>
    <n v="3200"/>
    <n v="195200"/>
    <n v="1200"/>
    <n v="194000"/>
    <n v="122000"/>
    <n v="123421.32"/>
    <n v="71778.679999999993"/>
    <n v="192578.68"/>
    <n v="845"/>
    <n v="1421.32"/>
    <x v="0"/>
    <n v="2000"/>
    <s v="Nagpur Central Hub"/>
    <x v="1"/>
  </r>
  <r>
    <n v="104452"/>
    <x v="4440"/>
    <x v="6"/>
    <s v="2025"/>
    <s v="Xpressbees"/>
    <x v="5"/>
    <x v="2"/>
    <x v="1"/>
    <s v="India"/>
    <n v="17"/>
    <n v="4500"/>
    <n v="76500"/>
    <n v="2000"/>
    <n v="74500"/>
    <n v="42500"/>
    <n v="42952.38"/>
    <n v="33547.620000000003"/>
    <n v="74047.62"/>
    <n v="914"/>
    <n v="452.38"/>
    <x v="6"/>
    <n v="2500"/>
    <s v="Nagpur Central Hub"/>
    <x v="1"/>
  </r>
  <r>
    <n v="104453"/>
    <x v="4441"/>
    <x v="1"/>
    <s v="2025"/>
    <s v="Ekart"/>
    <x v="4"/>
    <x v="0"/>
    <x v="1"/>
    <s v="India"/>
    <n v="58"/>
    <n v="1500"/>
    <n v="87000"/>
    <n v="700"/>
    <n v="86300"/>
    <n v="46400"/>
    <n v="47563.56"/>
    <n v="39436.44"/>
    <n v="85136.44"/>
    <n v="664"/>
    <n v="1163.56"/>
    <x v="10"/>
    <n v="800"/>
    <s v="Nagpur Central Hub"/>
    <x v="1"/>
  </r>
  <r>
    <n v="104454"/>
    <x v="4442"/>
    <x v="11"/>
    <s v="2025"/>
    <s v="FedEx"/>
    <x v="0"/>
    <x v="0"/>
    <x v="2"/>
    <s v="India"/>
    <n v="36"/>
    <n v="6500"/>
    <n v="234000"/>
    <n v="2300"/>
    <n v="231700"/>
    <n v="151200"/>
    <n v="151850.56"/>
    <n v="82149.440000000002"/>
    <n v="231049.44"/>
    <n v="640"/>
    <n v="650.55999999999995"/>
    <x v="1"/>
    <n v="4200"/>
    <s v="Mumbai Mega Hub"/>
    <x v="2"/>
  </r>
  <r>
    <n v="104455"/>
    <x v="4443"/>
    <x v="4"/>
    <s v="2025"/>
    <s v="Blue Dart"/>
    <x v="5"/>
    <x v="2"/>
    <x v="1"/>
    <s v="India"/>
    <n v="69"/>
    <n v="4500"/>
    <n v="310500"/>
    <n v="2000"/>
    <n v="308500"/>
    <n v="172500"/>
    <n v="172956.36"/>
    <n v="137543.64000000001"/>
    <n v="308043.64"/>
    <n v="359"/>
    <n v="456.36"/>
    <x v="6"/>
    <n v="2500"/>
    <s v="Nagpur Central Hub"/>
    <x v="1"/>
  </r>
  <r>
    <n v="104456"/>
    <x v="4444"/>
    <x v="1"/>
    <s v="2025"/>
    <s v="FedEx"/>
    <x v="3"/>
    <x v="0"/>
    <x v="3"/>
    <s v="India"/>
    <n v="99"/>
    <n v="8500"/>
    <n v="841500"/>
    <n v="3000"/>
    <n v="838500"/>
    <n v="544500"/>
    <n v="545552.48"/>
    <n v="295947.52000000002"/>
    <n v="837447.52"/>
    <n v="1011"/>
    <n v="1052.48"/>
    <x v="8"/>
    <n v="5500"/>
    <s v="Delhi NCR Mega Hub"/>
    <x v="3"/>
  </r>
  <r>
    <n v="104457"/>
    <x v="4445"/>
    <x v="2"/>
    <s v="2025"/>
    <s v="Ekart"/>
    <x v="3"/>
    <x v="1"/>
    <x v="4"/>
    <s v="India"/>
    <n v="90"/>
    <n v="8500"/>
    <n v="765000"/>
    <n v="3000"/>
    <n v="762000"/>
    <n v="495000"/>
    <n v="497108.1"/>
    <n v="267891.90000000002"/>
    <n v="759891.9"/>
    <n v="435"/>
    <n v="2108.1"/>
    <x v="8"/>
    <n v="5500"/>
    <s v="Kolkata Regional Hub"/>
    <x v="4"/>
  </r>
  <r>
    <n v="104458"/>
    <x v="4446"/>
    <x v="11"/>
    <s v="2025"/>
    <s v="Ecom Express"/>
    <x v="6"/>
    <x v="1"/>
    <x v="0"/>
    <s v="India"/>
    <n v="72"/>
    <n v="15000"/>
    <n v="1080000"/>
    <n v="5500"/>
    <n v="1074500"/>
    <n v="684000"/>
    <n v="686437.5"/>
    <n v="393562.5"/>
    <n v="1072062.5"/>
    <n v="1020"/>
    <n v="2437.5"/>
    <x v="11"/>
    <n v="9500"/>
    <s v="Bengaluru Regional Hub"/>
    <x v="0"/>
  </r>
  <r>
    <n v="104459"/>
    <x v="4447"/>
    <x v="1"/>
    <s v="2025"/>
    <s v="Blue Dart"/>
    <x v="6"/>
    <x v="0"/>
    <x v="2"/>
    <s v="India"/>
    <n v="16"/>
    <n v="15000"/>
    <n v="240000"/>
    <n v="5500"/>
    <n v="234500"/>
    <n v="152000"/>
    <n v="152349.51999999999"/>
    <n v="87650.48000000001"/>
    <n v="234150.48"/>
    <n v="1102"/>
    <n v="349.52"/>
    <x v="11"/>
    <n v="9500"/>
    <s v="Mumbai Mega Hub"/>
    <x v="2"/>
  </r>
  <r>
    <n v="104460"/>
    <x v="4448"/>
    <x v="6"/>
    <s v="2025"/>
    <s v="Blue Dart"/>
    <x v="0"/>
    <x v="0"/>
    <x v="0"/>
    <s v="India"/>
    <n v="22"/>
    <n v="6500"/>
    <n v="143000"/>
    <n v="2300"/>
    <n v="140700"/>
    <n v="92400"/>
    <n v="93415.74"/>
    <n v="49584.259999999995"/>
    <n v="139684.26"/>
    <n v="654"/>
    <n v="1015.74"/>
    <x v="1"/>
    <n v="4200"/>
    <s v="Bengaluru Regional Hub"/>
    <x v="0"/>
  </r>
  <r>
    <n v="104461"/>
    <x v="4449"/>
    <x v="4"/>
    <s v="2025"/>
    <s v="Delhivery"/>
    <x v="7"/>
    <x v="2"/>
    <x v="3"/>
    <s v="India"/>
    <n v="14"/>
    <n v="1200"/>
    <n v="16800"/>
    <n v="400"/>
    <n v="16400"/>
    <n v="11200"/>
    <n v="12261.7"/>
    <n v="4538.2999999999993"/>
    <n v="15338.3"/>
    <n v="708"/>
    <n v="1061.7"/>
    <x v="15"/>
    <n v="800"/>
    <s v="Delhi NCR Mega Hub"/>
    <x v="3"/>
  </r>
  <r>
    <n v="104462"/>
    <x v="4450"/>
    <x v="7"/>
    <s v="2025"/>
    <s v="Xpressbees"/>
    <x v="7"/>
    <x v="2"/>
    <x v="4"/>
    <s v="India"/>
    <n v="69"/>
    <n v="600"/>
    <n v="41400"/>
    <n v="250"/>
    <n v="41150"/>
    <n v="24150"/>
    <n v="25085.01"/>
    <n v="16314.990000000002"/>
    <n v="40214.99"/>
    <n v="428"/>
    <n v="935.01"/>
    <x v="14"/>
    <n v="350"/>
    <s v="Kolkata Regional Hub"/>
    <x v="4"/>
  </r>
  <r>
    <n v="104463"/>
    <x v="4451"/>
    <x v="9"/>
    <s v="2025"/>
    <s v="Blue Dart"/>
    <x v="2"/>
    <x v="0"/>
    <x v="0"/>
    <s v="India"/>
    <n v="34"/>
    <n v="2500"/>
    <n v="85000"/>
    <n v="1000"/>
    <n v="84000"/>
    <n v="51000"/>
    <n v="51458.52"/>
    <n v="33541.480000000003"/>
    <n v="83541.48"/>
    <n v="575"/>
    <n v="458.52"/>
    <x v="12"/>
    <n v="1500"/>
    <s v="Bengaluru Regional Hub"/>
    <x v="0"/>
  </r>
  <r>
    <n v="104464"/>
    <x v="4452"/>
    <x v="0"/>
    <s v="2025"/>
    <s v="FedEx"/>
    <x v="5"/>
    <x v="0"/>
    <x v="3"/>
    <s v="India"/>
    <n v="75"/>
    <n v="1800"/>
    <n v="135000"/>
    <n v="900"/>
    <n v="134100"/>
    <n v="67500"/>
    <n v="67967.399999999994"/>
    <n v="67032.600000000006"/>
    <n v="133632.6"/>
    <n v="974"/>
    <n v="467.4"/>
    <x v="9"/>
    <n v="900"/>
    <s v="Delhi NCR Mega Hub"/>
    <x v="3"/>
  </r>
  <r>
    <n v="104465"/>
    <x v="4453"/>
    <x v="2"/>
    <s v="2025"/>
    <s v="Ecom Express"/>
    <x v="0"/>
    <x v="2"/>
    <x v="3"/>
    <s v="India"/>
    <n v="75"/>
    <n v="3200"/>
    <n v="240000"/>
    <n v="1200"/>
    <n v="238800"/>
    <n v="150000"/>
    <n v="150651.9"/>
    <n v="89348.1"/>
    <n v="238148.1"/>
    <n v="580"/>
    <n v="651.9"/>
    <x v="0"/>
    <n v="2000"/>
    <s v="Delhi NCR Mega Hub"/>
    <x v="3"/>
  </r>
  <r>
    <n v="104466"/>
    <x v="4454"/>
    <x v="0"/>
    <s v="2025"/>
    <s v="DHL"/>
    <x v="2"/>
    <x v="0"/>
    <x v="4"/>
    <s v="India"/>
    <n v="49"/>
    <n v="450"/>
    <n v="22050"/>
    <n v="250"/>
    <n v="21800"/>
    <n v="9800"/>
    <n v="10169.200000000001"/>
    <n v="11880.8"/>
    <n v="21430.799999999999"/>
    <n v="731"/>
    <n v="369.2"/>
    <x v="3"/>
    <n v="200"/>
    <s v="Kolkata Regional Hub"/>
    <x v="4"/>
  </r>
  <r>
    <n v="104467"/>
    <x v="4455"/>
    <x v="11"/>
    <s v="2025"/>
    <s v="Shadowfax"/>
    <x v="4"/>
    <x v="1"/>
    <x v="1"/>
    <s v="India"/>
    <n v="74"/>
    <n v="5500"/>
    <n v="407000"/>
    <n v="2000"/>
    <n v="405000"/>
    <n v="259000"/>
    <n v="259264.17"/>
    <n v="147735.82999999999"/>
    <n v="404735.83"/>
    <n v="821"/>
    <n v="264.17"/>
    <x v="5"/>
    <n v="3500"/>
    <s v="Nagpur Central Hub"/>
    <x v="1"/>
  </r>
  <r>
    <n v="104468"/>
    <x v="4456"/>
    <x v="1"/>
    <s v="2025"/>
    <s v="FedEx"/>
    <x v="2"/>
    <x v="1"/>
    <x v="1"/>
    <s v="India"/>
    <n v="78"/>
    <n v="2500"/>
    <n v="195000"/>
    <n v="1000"/>
    <n v="194000"/>
    <n v="117000"/>
    <n v="117565.2"/>
    <n v="77434.8"/>
    <n v="193434.8"/>
    <n v="638"/>
    <n v="565.20000000000005"/>
    <x v="12"/>
    <n v="1500"/>
    <s v="Nagpur Central Hub"/>
    <x v="1"/>
  </r>
  <r>
    <n v="104469"/>
    <x v="4457"/>
    <x v="0"/>
    <s v="2025"/>
    <s v="DHL"/>
    <x v="3"/>
    <x v="2"/>
    <x v="3"/>
    <s v="India"/>
    <n v="24"/>
    <n v="8500"/>
    <n v="204000"/>
    <n v="3000"/>
    <n v="201000"/>
    <n v="132000"/>
    <n v="132404.13"/>
    <n v="71595.87"/>
    <n v="200595.87"/>
    <n v="1101"/>
    <n v="404.13"/>
    <x v="8"/>
    <n v="5500"/>
    <s v="Delhi NCR Mega Hub"/>
    <x v="3"/>
  </r>
  <r>
    <n v="104470"/>
    <x v="4458"/>
    <x v="5"/>
    <s v="2025"/>
    <s v="FedEx"/>
    <x v="0"/>
    <x v="1"/>
    <x v="0"/>
    <s v="India"/>
    <n v="24"/>
    <n v="3200"/>
    <n v="76800"/>
    <n v="1200"/>
    <n v="75600"/>
    <n v="48000"/>
    <n v="48528.14"/>
    <n v="28271.86"/>
    <n v="75071.86"/>
    <n v="504"/>
    <n v="528.14"/>
    <x v="0"/>
    <n v="2000"/>
    <s v="Bengaluru Regional Hub"/>
    <x v="0"/>
  </r>
  <r>
    <n v="104471"/>
    <x v="4459"/>
    <x v="1"/>
    <s v="2025"/>
    <s v="Ecom Express"/>
    <x v="7"/>
    <x v="1"/>
    <x v="3"/>
    <s v="India"/>
    <n v="3"/>
    <n v="850"/>
    <n v="2550"/>
    <n v="300"/>
    <n v="2250"/>
    <n v="1650"/>
    <n v="2229.2399999999998"/>
    <n v="320.76000000000022"/>
    <n v="1670.76"/>
    <n v="323"/>
    <n v="579.24"/>
    <x v="13"/>
    <n v="550"/>
    <s v="Delhi NCR Mega Hub"/>
    <x v="3"/>
  </r>
  <r>
    <n v="104472"/>
    <x v="4460"/>
    <x v="3"/>
    <s v="2025"/>
    <s v="Shadowfax"/>
    <x v="5"/>
    <x v="2"/>
    <x v="0"/>
    <s v="India"/>
    <n v="78"/>
    <n v="2800"/>
    <n v="218400"/>
    <n v="1300"/>
    <n v="217100"/>
    <n v="117000"/>
    <n v="117222.52"/>
    <n v="101177.48"/>
    <n v="216877.48"/>
    <n v="432"/>
    <n v="222.52"/>
    <x v="18"/>
    <n v="1500"/>
    <s v="Bengaluru Regional Hub"/>
    <x v="0"/>
  </r>
  <r>
    <n v="104473"/>
    <x v="4461"/>
    <x v="6"/>
    <s v="2025"/>
    <s v="DHL"/>
    <x v="5"/>
    <x v="2"/>
    <x v="3"/>
    <s v="India"/>
    <n v="15"/>
    <n v="1800"/>
    <n v="27000"/>
    <n v="900"/>
    <n v="26100"/>
    <n v="13500"/>
    <n v="14515.65"/>
    <n v="12484.35"/>
    <n v="25084.35"/>
    <n v="1199"/>
    <n v="1015.65"/>
    <x v="9"/>
    <n v="900"/>
    <s v="Delhi NCR Mega Hub"/>
    <x v="3"/>
  </r>
  <r>
    <n v="104474"/>
    <x v="4462"/>
    <x v="6"/>
    <s v="2025"/>
    <s v="Xpressbees"/>
    <x v="7"/>
    <x v="1"/>
    <x v="4"/>
    <s v="India"/>
    <n v="45"/>
    <n v="600"/>
    <n v="27000"/>
    <n v="250"/>
    <n v="26750"/>
    <n v="15750"/>
    <n v="16020.78"/>
    <n v="10979.22"/>
    <n v="26479.22"/>
    <n v="769"/>
    <n v="270.77999999999997"/>
    <x v="14"/>
    <n v="350"/>
    <s v="Kolkata Regional Hub"/>
    <x v="4"/>
  </r>
  <r>
    <n v="104475"/>
    <x v="4463"/>
    <x v="4"/>
    <s v="2025"/>
    <s v="Ecom Express"/>
    <x v="4"/>
    <x v="1"/>
    <x v="2"/>
    <s v="India"/>
    <n v="22"/>
    <n v="1500"/>
    <n v="33000"/>
    <n v="700"/>
    <n v="32300"/>
    <n v="17600"/>
    <n v="19856.599999999999"/>
    <n v="13143.400000000001"/>
    <n v="30043.4"/>
    <n v="535"/>
    <n v="2256.6"/>
    <x v="10"/>
    <n v="800"/>
    <s v="Mumbai Mega Hub"/>
    <x v="2"/>
  </r>
  <r>
    <n v="104476"/>
    <x v="4464"/>
    <x v="4"/>
    <s v="2025"/>
    <s v="Blue Dart"/>
    <x v="0"/>
    <x v="2"/>
    <x v="3"/>
    <s v="India"/>
    <n v="23"/>
    <n v="3200"/>
    <n v="73600"/>
    <n v="1200"/>
    <n v="72400"/>
    <n v="46000"/>
    <n v="47108.06"/>
    <n v="26491.940000000002"/>
    <n v="71291.94"/>
    <n v="1178"/>
    <n v="1108.06"/>
    <x v="0"/>
    <n v="2000"/>
    <s v="Delhi NCR Mega Hub"/>
    <x v="3"/>
  </r>
  <r>
    <n v="104477"/>
    <x v="4465"/>
    <x v="4"/>
    <s v="2025"/>
    <s v="Delhivery"/>
    <x v="3"/>
    <x v="0"/>
    <x v="2"/>
    <s v="India"/>
    <n v="53"/>
    <n v="12000"/>
    <n v="636000"/>
    <n v="4000"/>
    <n v="632000"/>
    <n v="424000"/>
    <n v="424803.46"/>
    <n v="211196.53999999998"/>
    <n v="631196.54"/>
    <n v="962"/>
    <n v="803.46"/>
    <x v="4"/>
    <n v="8000"/>
    <s v="Mumbai Mega Hub"/>
    <x v="2"/>
  </r>
  <r>
    <n v="104478"/>
    <x v="4466"/>
    <x v="2"/>
    <s v="2025"/>
    <s v="Xpressbees"/>
    <x v="2"/>
    <x v="1"/>
    <x v="0"/>
    <s v="India"/>
    <n v="62"/>
    <n v="2500"/>
    <n v="155000"/>
    <n v="1000"/>
    <n v="154000"/>
    <n v="93000"/>
    <n v="93514.65"/>
    <n v="61485.350000000006"/>
    <n v="153485.35"/>
    <n v="336"/>
    <n v="514.65"/>
    <x v="12"/>
    <n v="1500"/>
    <s v="Bengaluru Regional Hub"/>
    <x v="0"/>
  </r>
  <r>
    <n v="104479"/>
    <x v="4467"/>
    <x v="7"/>
    <s v="2025"/>
    <s v="Amazon Logistics"/>
    <x v="5"/>
    <x v="0"/>
    <x v="4"/>
    <s v="India"/>
    <n v="78"/>
    <n v="1800"/>
    <n v="140400"/>
    <n v="900"/>
    <n v="139500"/>
    <n v="70200"/>
    <n v="70716.02"/>
    <n v="69683.98"/>
    <n v="138983.98000000001"/>
    <n v="408"/>
    <n v="516.02"/>
    <x v="9"/>
    <n v="900"/>
    <s v="Kolkata Regional Hub"/>
    <x v="4"/>
  </r>
  <r>
    <n v="104480"/>
    <x v="4468"/>
    <x v="2"/>
    <s v="2025"/>
    <s v="Ekart"/>
    <x v="6"/>
    <x v="1"/>
    <x v="1"/>
    <s v="India"/>
    <n v="83"/>
    <n v="4500"/>
    <n v="373500"/>
    <n v="1700"/>
    <n v="371800"/>
    <n v="232400"/>
    <n v="232965.43"/>
    <n v="140534.57"/>
    <n v="371234.57"/>
    <n v="877"/>
    <n v="565.42999999999995"/>
    <x v="7"/>
    <n v="2800"/>
    <s v="Nagpur Central Hub"/>
    <x v="1"/>
  </r>
  <r>
    <n v="104481"/>
    <x v="4469"/>
    <x v="6"/>
    <s v="2025"/>
    <s v="Blue Dart"/>
    <x v="1"/>
    <x v="0"/>
    <x v="3"/>
    <s v="India"/>
    <n v="14"/>
    <n v="3500"/>
    <n v="49000"/>
    <n v="1300"/>
    <n v="47700"/>
    <n v="30800"/>
    <n v="32241.72"/>
    <n v="16758.28"/>
    <n v="46258.28"/>
    <n v="559"/>
    <n v="1441.72"/>
    <x v="16"/>
    <n v="2200"/>
    <s v="Delhi NCR Mega Hub"/>
    <x v="3"/>
  </r>
  <r>
    <n v="104482"/>
    <x v="4470"/>
    <x v="3"/>
    <s v="2025"/>
    <s v="Ecom Express"/>
    <x v="2"/>
    <x v="2"/>
    <x v="3"/>
    <s v="India"/>
    <n v="14"/>
    <n v="450"/>
    <n v="6300"/>
    <n v="250"/>
    <n v="6050"/>
    <n v="2800"/>
    <n v="4853.91"/>
    <n v="1446.0900000000001"/>
    <n v="3996.09"/>
    <n v="834"/>
    <n v="2053.91"/>
    <x v="3"/>
    <n v="200"/>
    <s v="Delhi NCR Mega Hub"/>
    <x v="3"/>
  </r>
  <r>
    <n v="104483"/>
    <x v="4471"/>
    <x v="1"/>
    <s v="2025"/>
    <s v="FedEx"/>
    <x v="0"/>
    <x v="0"/>
    <x v="2"/>
    <s v="India"/>
    <n v="29"/>
    <n v="6500"/>
    <n v="188500"/>
    <n v="2300"/>
    <n v="186200"/>
    <n v="121800"/>
    <n v="122955.62"/>
    <n v="65544.38"/>
    <n v="185044.38"/>
    <n v="871"/>
    <n v="1155.6199999999999"/>
    <x v="1"/>
    <n v="4200"/>
    <s v="Mumbai Mega Hub"/>
    <x v="2"/>
  </r>
  <r>
    <n v="104484"/>
    <x v="4472"/>
    <x v="8"/>
    <s v="2025"/>
    <s v="FedEx"/>
    <x v="6"/>
    <x v="0"/>
    <x v="0"/>
    <s v="India"/>
    <n v="83"/>
    <n v="4500"/>
    <n v="373500"/>
    <n v="1700"/>
    <n v="371800"/>
    <n v="232400"/>
    <n v="233579.79"/>
    <n v="139920.21"/>
    <n v="370620.21"/>
    <n v="480"/>
    <n v="1179.79"/>
    <x v="7"/>
    <n v="2800"/>
    <s v="Bengaluru Regional Hub"/>
    <x v="0"/>
  </r>
  <r>
    <n v="104485"/>
    <x v="4473"/>
    <x v="3"/>
    <s v="2025"/>
    <s v="Ekart"/>
    <x v="0"/>
    <x v="1"/>
    <x v="2"/>
    <s v="India"/>
    <n v="89"/>
    <n v="3200"/>
    <n v="284800"/>
    <n v="1200"/>
    <n v="283600"/>
    <n v="178000"/>
    <n v="181105.23"/>
    <n v="103694.76999999999"/>
    <n v="280494.77"/>
    <n v="1113"/>
    <n v="3105.23"/>
    <x v="0"/>
    <n v="2000"/>
    <s v="Mumbai Mega Hub"/>
    <x v="2"/>
  </r>
  <r>
    <n v="104486"/>
    <x v="4474"/>
    <x v="8"/>
    <s v="2025"/>
    <s v="FedEx"/>
    <x v="0"/>
    <x v="1"/>
    <x v="4"/>
    <s v="India"/>
    <n v="56"/>
    <n v="3200"/>
    <n v="179200"/>
    <n v="1200"/>
    <n v="178000"/>
    <n v="112000"/>
    <n v="112580.43"/>
    <n v="66619.570000000007"/>
    <n v="177419.57"/>
    <n v="598"/>
    <n v="580.42999999999995"/>
    <x v="0"/>
    <n v="2000"/>
    <s v="Kolkata Regional Hub"/>
    <x v="4"/>
  </r>
  <r>
    <n v="104487"/>
    <x v="4475"/>
    <x v="4"/>
    <s v="2025"/>
    <s v="FedEx"/>
    <x v="0"/>
    <x v="1"/>
    <x v="2"/>
    <s v="India"/>
    <n v="99"/>
    <n v="6500"/>
    <n v="643500"/>
    <n v="2300"/>
    <n v="641200"/>
    <n v="415800"/>
    <n v="418458.38"/>
    <n v="225041.62"/>
    <n v="638541.62"/>
    <n v="875"/>
    <n v="2658.38"/>
    <x v="1"/>
    <n v="4200"/>
    <s v="Mumbai Mega Hub"/>
    <x v="2"/>
  </r>
  <r>
    <n v="104488"/>
    <x v="4476"/>
    <x v="6"/>
    <s v="2025"/>
    <s v="Ecom Express"/>
    <x v="4"/>
    <x v="2"/>
    <x v="0"/>
    <s v="India"/>
    <n v="21"/>
    <n v="5500"/>
    <n v="115500"/>
    <n v="2000"/>
    <n v="113500"/>
    <n v="73500"/>
    <n v="74205.86"/>
    <n v="41294.14"/>
    <n v="112794.14"/>
    <n v="502"/>
    <n v="705.86"/>
    <x v="5"/>
    <n v="3500"/>
    <s v="Bengaluru Regional Hub"/>
    <x v="0"/>
  </r>
  <r>
    <n v="104489"/>
    <x v="4477"/>
    <x v="8"/>
    <s v="2025"/>
    <s v="Ekart"/>
    <x v="3"/>
    <x v="0"/>
    <x v="1"/>
    <s v="India"/>
    <n v="53"/>
    <n v="8500"/>
    <n v="450500"/>
    <n v="3000"/>
    <n v="447500"/>
    <n v="291500"/>
    <n v="292491.06"/>
    <n v="158008.94"/>
    <n v="446508.94"/>
    <n v="1113"/>
    <n v="991.06"/>
    <x v="8"/>
    <n v="5500"/>
    <s v="Nagpur Central Hub"/>
    <x v="1"/>
  </r>
  <r>
    <n v="104490"/>
    <x v="4478"/>
    <x v="5"/>
    <s v="2025"/>
    <s v="Ekart"/>
    <x v="2"/>
    <x v="1"/>
    <x v="0"/>
    <s v="India"/>
    <n v="41"/>
    <n v="2500"/>
    <n v="102500"/>
    <n v="1000"/>
    <n v="101500"/>
    <n v="61500"/>
    <n v="62589.34"/>
    <n v="39910.660000000003"/>
    <n v="100410.66"/>
    <n v="782"/>
    <n v="1089.3399999999999"/>
    <x v="12"/>
    <n v="1500"/>
    <s v="Bengaluru Regional Hub"/>
    <x v="0"/>
  </r>
  <r>
    <n v="104491"/>
    <x v="4479"/>
    <x v="7"/>
    <s v="2025"/>
    <s v="Ecom Express"/>
    <x v="7"/>
    <x v="2"/>
    <x v="0"/>
    <s v="India"/>
    <n v="68"/>
    <n v="600"/>
    <n v="40800"/>
    <n v="250"/>
    <n v="40550"/>
    <n v="23800"/>
    <n v="24519.42"/>
    <n v="16280.580000000002"/>
    <n v="39830.58"/>
    <n v="915"/>
    <n v="719.42"/>
    <x v="14"/>
    <n v="350"/>
    <s v="Bengaluru Regional Hub"/>
    <x v="0"/>
  </r>
  <r>
    <n v="104492"/>
    <x v="4480"/>
    <x v="6"/>
    <s v="2025"/>
    <s v="FedEx"/>
    <x v="0"/>
    <x v="0"/>
    <x v="1"/>
    <s v="India"/>
    <n v="20"/>
    <n v="3200"/>
    <n v="64000"/>
    <n v="1200"/>
    <n v="62800"/>
    <n v="40000"/>
    <n v="40231.730000000003"/>
    <n v="23768.269999999997"/>
    <n v="62568.27"/>
    <n v="344"/>
    <n v="231.73"/>
    <x v="0"/>
    <n v="2000"/>
    <s v="Nagpur Central Hub"/>
    <x v="1"/>
  </r>
  <r>
    <n v="104493"/>
    <x v="4481"/>
    <x v="0"/>
    <s v="2025"/>
    <s v="Ekart"/>
    <x v="5"/>
    <x v="0"/>
    <x v="4"/>
    <s v="India"/>
    <n v="88"/>
    <n v="2800"/>
    <n v="246400"/>
    <n v="1300"/>
    <n v="245100"/>
    <n v="132000"/>
    <n v="133508.18"/>
    <n v="112891.82"/>
    <n v="243591.82"/>
    <n v="403"/>
    <n v="1508.18"/>
    <x v="18"/>
    <n v="1500"/>
    <s v="Kolkata Regional Hub"/>
    <x v="4"/>
  </r>
  <r>
    <n v="104494"/>
    <x v="4482"/>
    <x v="11"/>
    <s v="2025"/>
    <s v="DHL"/>
    <x v="3"/>
    <x v="0"/>
    <x v="1"/>
    <s v="India"/>
    <n v="54"/>
    <n v="8500"/>
    <n v="459000"/>
    <n v="3000"/>
    <n v="456000"/>
    <n v="297000"/>
    <n v="297352.21999999997"/>
    <n v="161647.78000000003"/>
    <n v="455647.78"/>
    <n v="607"/>
    <n v="352.22"/>
    <x v="8"/>
    <n v="5500"/>
    <s v="Nagpur Central Hub"/>
    <x v="1"/>
  </r>
  <r>
    <n v="104495"/>
    <x v="4483"/>
    <x v="1"/>
    <s v="2025"/>
    <s v="Ecom Express"/>
    <x v="5"/>
    <x v="0"/>
    <x v="3"/>
    <s v="India"/>
    <n v="54"/>
    <n v="2800"/>
    <n v="151200"/>
    <n v="1300"/>
    <n v="149900"/>
    <n v="81000"/>
    <n v="81388.800000000003"/>
    <n v="69811.199999999997"/>
    <n v="149511.20000000001"/>
    <n v="802"/>
    <n v="388.8"/>
    <x v="18"/>
    <n v="1500"/>
    <s v="Delhi NCR Mega Hub"/>
    <x v="3"/>
  </r>
  <r>
    <n v="104496"/>
    <x v="1979"/>
    <x v="6"/>
    <s v="2025"/>
    <s v="Amazon Logistics"/>
    <x v="0"/>
    <x v="1"/>
    <x v="4"/>
    <s v="India"/>
    <n v="53"/>
    <n v="6500"/>
    <n v="344500"/>
    <n v="2300"/>
    <n v="342200"/>
    <n v="222600"/>
    <n v="222841.83"/>
    <n v="121658.17000000001"/>
    <n v="341958.17"/>
    <n v="885"/>
    <n v="241.83"/>
    <x v="1"/>
    <n v="4200"/>
    <s v="Kolkata Regional Hub"/>
    <x v="4"/>
  </r>
  <r>
    <n v="104497"/>
    <x v="4484"/>
    <x v="4"/>
    <s v="2025"/>
    <s v="Ecom Express"/>
    <x v="4"/>
    <x v="0"/>
    <x v="2"/>
    <s v="India"/>
    <n v="43"/>
    <n v="1500"/>
    <n v="64500"/>
    <n v="700"/>
    <n v="63800"/>
    <n v="34400"/>
    <n v="34747.519999999997"/>
    <n v="29752.480000000003"/>
    <n v="63452.480000000003"/>
    <n v="434"/>
    <n v="347.52"/>
    <x v="10"/>
    <n v="800"/>
    <s v="Mumbai Mega Hub"/>
    <x v="2"/>
  </r>
  <r>
    <n v="104498"/>
    <x v="4485"/>
    <x v="1"/>
    <s v="2025"/>
    <s v="Ekart"/>
    <x v="6"/>
    <x v="0"/>
    <x v="2"/>
    <s v="India"/>
    <n v="33"/>
    <n v="4500"/>
    <n v="148500"/>
    <n v="1700"/>
    <n v="146800"/>
    <n v="92400"/>
    <n v="93100.02"/>
    <n v="55399.979999999996"/>
    <n v="146099.98000000001"/>
    <n v="306"/>
    <n v="700.02"/>
    <x v="7"/>
    <n v="2800"/>
    <s v="Mumbai Mega Hub"/>
    <x v="2"/>
  </r>
  <r>
    <n v="104499"/>
    <x v="4486"/>
    <x v="5"/>
    <s v="2025"/>
    <s v="Delhivery"/>
    <x v="4"/>
    <x v="0"/>
    <x v="0"/>
    <s v="India"/>
    <n v="70"/>
    <n v="5500"/>
    <n v="385000"/>
    <n v="2000"/>
    <n v="383000"/>
    <n v="245000"/>
    <n v="245499.86"/>
    <n v="139500.14000000001"/>
    <n v="382500.14"/>
    <n v="849"/>
    <n v="499.86"/>
    <x v="5"/>
    <n v="3500"/>
    <s v="Bengaluru Regional Hub"/>
    <x v="0"/>
  </r>
  <r>
    <n v="104500"/>
    <x v="4487"/>
    <x v="7"/>
    <s v="2025"/>
    <s v="FedEx"/>
    <x v="2"/>
    <x v="1"/>
    <x v="3"/>
    <s v="India"/>
    <n v="24"/>
    <n v="2500"/>
    <n v="60000"/>
    <n v="1000"/>
    <n v="59000"/>
    <n v="36000"/>
    <n v="37261.5"/>
    <n v="22738.5"/>
    <n v="57738.5"/>
    <n v="748"/>
    <n v="1261.5"/>
    <x v="12"/>
    <n v="1500"/>
    <s v="Delhi NCR Mega Hub"/>
    <x v="3"/>
  </r>
  <r>
    <n v="104501"/>
    <x v="4488"/>
    <x v="0"/>
    <s v="2025"/>
    <s v="Delhivery"/>
    <x v="0"/>
    <x v="0"/>
    <x v="1"/>
    <s v="India"/>
    <n v="63"/>
    <n v="3200"/>
    <n v="201600"/>
    <n v="1200"/>
    <n v="200400"/>
    <n v="126000"/>
    <n v="127258.5"/>
    <n v="74341.5"/>
    <n v="199141.5"/>
    <n v="856"/>
    <n v="1258.5"/>
    <x v="0"/>
    <n v="2000"/>
    <s v="Nagpur Central Hub"/>
    <x v="1"/>
  </r>
  <r>
    <n v="104502"/>
    <x v="4489"/>
    <x v="10"/>
    <s v="2025"/>
    <s v="Ecom Express"/>
    <x v="2"/>
    <x v="0"/>
    <x v="1"/>
    <s v="India"/>
    <n v="81"/>
    <n v="450"/>
    <n v="36450"/>
    <n v="250"/>
    <n v="36200"/>
    <n v="16200"/>
    <n v="16662.68"/>
    <n v="19787.32"/>
    <n v="35737.32"/>
    <n v="410"/>
    <n v="462.68"/>
    <x v="3"/>
    <n v="200"/>
    <s v="Nagpur Central Hub"/>
    <x v="1"/>
  </r>
  <r>
    <n v="104503"/>
    <x v="4490"/>
    <x v="3"/>
    <s v="2025"/>
    <s v="Delhivery"/>
    <x v="7"/>
    <x v="2"/>
    <x v="4"/>
    <s v="India"/>
    <n v="91"/>
    <n v="600"/>
    <n v="54600"/>
    <n v="250"/>
    <n v="54350"/>
    <n v="31850"/>
    <n v="32318.880000000001"/>
    <n v="22281.119999999999"/>
    <n v="53881.120000000003"/>
    <n v="797"/>
    <n v="468.88"/>
    <x v="14"/>
    <n v="350"/>
    <s v="Kolkata Regional Hub"/>
    <x v="4"/>
  </r>
  <r>
    <n v="104504"/>
    <x v="4491"/>
    <x v="3"/>
    <s v="2025"/>
    <s v="Delhivery"/>
    <x v="1"/>
    <x v="0"/>
    <x v="0"/>
    <s v="India"/>
    <n v="12"/>
    <n v="45000"/>
    <n v="540000"/>
    <n v="13000"/>
    <n v="527000"/>
    <n v="384000"/>
    <n v="385126.18"/>
    <n v="154873.82"/>
    <n v="525873.81999999995"/>
    <n v="601"/>
    <n v="1126.18"/>
    <x v="2"/>
    <n v="32000"/>
    <s v="Bengaluru Regional Hub"/>
    <x v="0"/>
  </r>
  <r>
    <n v="104505"/>
    <x v="4492"/>
    <x v="10"/>
    <s v="2025"/>
    <s v="Ecom Express"/>
    <x v="7"/>
    <x v="2"/>
    <x v="1"/>
    <s v="India"/>
    <n v="98"/>
    <n v="1200"/>
    <n v="117600"/>
    <n v="400"/>
    <n v="117200"/>
    <n v="78400"/>
    <n v="79136.11"/>
    <n v="38463.89"/>
    <n v="116463.89"/>
    <n v="740"/>
    <n v="736.11"/>
    <x v="15"/>
    <n v="800"/>
    <s v="Nagpur Central Hub"/>
    <x v="1"/>
  </r>
  <r>
    <n v="104506"/>
    <x v="4493"/>
    <x v="3"/>
    <s v="2025"/>
    <s v="FedEx"/>
    <x v="2"/>
    <x v="1"/>
    <x v="3"/>
    <s v="India"/>
    <n v="51"/>
    <n v="2500"/>
    <n v="127500"/>
    <n v="1000"/>
    <n v="126500"/>
    <n v="76500"/>
    <n v="77520.2"/>
    <n v="49979.8"/>
    <n v="125479.8"/>
    <n v="747"/>
    <n v="1020.2"/>
    <x v="12"/>
    <n v="1500"/>
    <s v="Delhi NCR Mega Hub"/>
    <x v="3"/>
  </r>
  <r>
    <n v="104507"/>
    <x v="4494"/>
    <x v="6"/>
    <s v="2025"/>
    <s v="FedEx"/>
    <x v="1"/>
    <x v="2"/>
    <x v="4"/>
    <s v="India"/>
    <n v="63"/>
    <n v="45000"/>
    <n v="2835000"/>
    <n v="13000"/>
    <n v="2822000"/>
    <n v="2016000"/>
    <n v="2016616.53"/>
    <n v="818383.47"/>
    <n v="2821383.47"/>
    <n v="438"/>
    <n v="616.53"/>
    <x v="2"/>
    <n v="32000"/>
    <s v="Kolkata Regional Hub"/>
    <x v="4"/>
  </r>
  <r>
    <n v="104508"/>
    <x v="4495"/>
    <x v="4"/>
    <s v="2025"/>
    <s v="DHL"/>
    <x v="2"/>
    <x v="0"/>
    <x v="4"/>
    <s v="India"/>
    <n v="51"/>
    <n v="450"/>
    <n v="22950"/>
    <n v="250"/>
    <n v="22700"/>
    <n v="10200"/>
    <n v="11349.68"/>
    <n v="11600.32"/>
    <n v="21550.32"/>
    <n v="954"/>
    <n v="1149.68"/>
    <x v="3"/>
    <n v="200"/>
    <s v="Kolkata Regional Hub"/>
    <x v="4"/>
  </r>
  <r>
    <n v="104509"/>
    <x v="4496"/>
    <x v="6"/>
    <s v="2025"/>
    <s v="DHL"/>
    <x v="7"/>
    <x v="0"/>
    <x v="1"/>
    <s v="India"/>
    <n v="34"/>
    <n v="1200"/>
    <n v="40800"/>
    <n v="400"/>
    <n v="40400"/>
    <n v="27200"/>
    <n v="27533.56"/>
    <n v="13266.439999999999"/>
    <n v="40066.44"/>
    <n v="1123"/>
    <n v="333.56"/>
    <x v="15"/>
    <n v="800"/>
    <s v="Nagpur Central Hub"/>
    <x v="1"/>
  </r>
  <r>
    <n v="104510"/>
    <x v="4497"/>
    <x v="10"/>
    <s v="2025"/>
    <s v="FedEx"/>
    <x v="0"/>
    <x v="0"/>
    <x v="0"/>
    <s v="India"/>
    <n v="89"/>
    <n v="6500"/>
    <n v="578500"/>
    <n v="2300"/>
    <n v="576200"/>
    <n v="373800"/>
    <n v="374014.75"/>
    <n v="204485.25"/>
    <n v="575985.25"/>
    <n v="369"/>
    <n v="214.75"/>
    <x v="1"/>
    <n v="4200"/>
    <s v="Bengaluru Regional Hub"/>
    <x v="0"/>
  </r>
  <r>
    <n v="104511"/>
    <x v="4498"/>
    <x v="8"/>
    <s v="2025"/>
    <s v="Xpressbees"/>
    <x v="4"/>
    <x v="1"/>
    <x v="1"/>
    <s v="India"/>
    <n v="50"/>
    <n v="1500"/>
    <n v="75000"/>
    <n v="700"/>
    <n v="74300"/>
    <n v="40000"/>
    <n v="40458.32"/>
    <n v="34541.68"/>
    <n v="73841.679999999993"/>
    <n v="687"/>
    <n v="458.32"/>
    <x v="10"/>
    <n v="800"/>
    <s v="Nagpur Central Hub"/>
    <x v="1"/>
  </r>
  <r>
    <n v="104512"/>
    <x v="4499"/>
    <x v="7"/>
    <s v="2025"/>
    <s v="Shadowfax"/>
    <x v="2"/>
    <x v="0"/>
    <x v="4"/>
    <s v="India"/>
    <n v="59"/>
    <n v="2500"/>
    <n v="147500"/>
    <n v="1000"/>
    <n v="146500"/>
    <n v="88500"/>
    <n v="88941.47"/>
    <n v="58558.53"/>
    <n v="146058.53"/>
    <n v="896"/>
    <n v="441.47"/>
    <x v="12"/>
    <n v="1500"/>
    <s v="Kolkata Regional Hub"/>
    <x v="4"/>
  </r>
  <r>
    <n v="104513"/>
    <x v="4500"/>
    <x v="5"/>
    <s v="2025"/>
    <s v="Xpressbees"/>
    <x v="3"/>
    <x v="1"/>
    <x v="2"/>
    <s v="India"/>
    <n v="25"/>
    <n v="12000"/>
    <n v="300000"/>
    <n v="4000"/>
    <n v="296000"/>
    <n v="200000"/>
    <n v="201157.84"/>
    <n v="98842.16"/>
    <n v="294842.15999999997"/>
    <n v="477"/>
    <n v="1157.8399999999999"/>
    <x v="4"/>
    <n v="8000"/>
    <s v="Mumbai Mega Hub"/>
    <x v="2"/>
  </r>
  <r>
    <n v="104514"/>
    <x v="4501"/>
    <x v="9"/>
    <s v="2025"/>
    <s v="FedEx"/>
    <x v="1"/>
    <x v="0"/>
    <x v="2"/>
    <s v="India"/>
    <n v="76"/>
    <n v="45000"/>
    <n v="3420000"/>
    <n v="13000"/>
    <n v="3407000"/>
    <n v="2432000"/>
    <n v="2432612.58"/>
    <n v="987387.41999999993"/>
    <n v="3406387.42"/>
    <n v="988"/>
    <n v="612.58000000000004"/>
    <x v="2"/>
    <n v="32000"/>
    <s v="Mumbai Mega Hub"/>
    <x v="2"/>
  </r>
  <r>
    <n v="104515"/>
    <x v="4502"/>
    <x v="10"/>
    <s v="2025"/>
    <s v="Ekart"/>
    <x v="2"/>
    <x v="2"/>
    <x v="3"/>
    <s v="India"/>
    <n v="61"/>
    <n v="2500"/>
    <n v="152500"/>
    <n v="1000"/>
    <n v="151500"/>
    <n v="91500"/>
    <n v="92491.58"/>
    <n v="60008.42"/>
    <n v="150508.42000000001"/>
    <n v="777"/>
    <n v="991.58"/>
    <x v="12"/>
    <n v="1500"/>
    <s v="Delhi NCR Mega Hub"/>
    <x v="3"/>
  </r>
  <r>
    <n v="104516"/>
    <x v="4503"/>
    <x v="3"/>
    <s v="2025"/>
    <s v="Amazon Logistics"/>
    <x v="0"/>
    <x v="0"/>
    <x v="2"/>
    <s v="India"/>
    <n v="9"/>
    <n v="3200"/>
    <n v="28800"/>
    <n v="1200"/>
    <n v="27600"/>
    <n v="18000"/>
    <n v="18548.91"/>
    <n v="10251.09"/>
    <n v="27051.09"/>
    <n v="607"/>
    <n v="548.91"/>
    <x v="0"/>
    <n v="2000"/>
    <s v="Mumbai Mega Hub"/>
    <x v="2"/>
  </r>
  <r>
    <n v="104517"/>
    <x v="4504"/>
    <x v="8"/>
    <s v="2025"/>
    <s v="Delhivery"/>
    <x v="1"/>
    <x v="2"/>
    <x v="2"/>
    <s v="India"/>
    <n v="89"/>
    <n v="3500"/>
    <n v="311500"/>
    <n v="1300"/>
    <n v="310200"/>
    <n v="195800"/>
    <n v="196238"/>
    <n v="115262"/>
    <n v="309762"/>
    <n v="849"/>
    <n v="438"/>
    <x v="16"/>
    <n v="2200"/>
    <s v="Mumbai Mega Hub"/>
    <x v="2"/>
  </r>
  <r>
    <n v="104518"/>
    <x v="4505"/>
    <x v="11"/>
    <s v="2025"/>
    <s v="FedEx"/>
    <x v="4"/>
    <x v="2"/>
    <x v="3"/>
    <s v="India"/>
    <n v="66"/>
    <n v="1500"/>
    <n v="99000"/>
    <n v="700"/>
    <n v="98300"/>
    <n v="52800"/>
    <n v="53369.07"/>
    <n v="45630.93"/>
    <n v="97730.93"/>
    <n v="745"/>
    <n v="569.07000000000005"/>
    <x v="10"/>
    <n v="800"/>
    <s v="Delhi NCR Mega Hub"/>
    <x v="3"/>
  </r>
  <r>
    <n v="104519"/>
    <x v="4506"/>
    <x v="1"/>
    <s v="2025"/>
    <s v="Shadowfax"/>
    <x v="1"/>
    <x v="0"/>
    <x v="2"/>
    <s v="India"/>
    <n v="38"/>
    <n v="25000"/>
    <n v="950000"/>
    <n v="7000"/>
    <n v="943000"/>
    <n v="684000"/>
    <n v="684372.39"/>
    <n v="265627.61"/>
    <n v="942627.61"/>
    <n v="619"/>
    <n v="372.39"/>
    <x v="17"/>
    <n v="18000"/>
    <s v="Mumbai Mega Hub"/>
    <x v="2"/>
  </r>
  <r>
    <n v="104520"/>
    <x v="4507"/>
    <x v="9"/>
    <s v="2025"/>
    <s v="Amazon Logistics"/>
    <x v="0"/>
    <x v="2"/>
    <x v="0"/>
    <s v="India"/>
    <n v="83"/>
    <n v="6500"/>
    <n v="539500"/>
    <n v="2300"/>
    <n v="537200"/>
    <n v="348600"/>
    <n v="348777.88"/>
    <n v="190722.12"/>
    <n v="537022.12"/>
    <n v="524"/>
    <n v="177.88"/>
    <x v="1"/>
    <n v="4200"/>
    <s v="Bengaluru Regional Hub"/>
    <x v="0"/>
  </r>
  <r>
    <n v="104521"/>
    <x v="4508"/>
    <x v="7"/>
    <s v="2025"/>
    <s v="FedEx"/>
    <x v="6"/>
    <x v="1"/>
    <x v="3"/>
    <s v="India"/>
    <n v="36"/>
    <n v="15000"/>
    <n v="540000"/>
    <n v="5500"/>
    <n v="534500"/>
    <n v="342000"/>
    <n v="342365.34"/>
    <n v="197634.65999999997"/>
    <n v="534134.66"/>
    <n v="712"/>
    <n v="365.34"/>
    <x v="11"/>
    <n v="9500"/>
    <s v="Delhi NCR Mega Hub"/>
    <x v="3"/>
  </r>
  <r>
    <n v="104522"/>
    <x v="4509"/>
    <x v="8"/>
    <s v="2025"/>
    <s v="Xpressbees"/>
    <x v="0"/>
    <x v="0"/>
    <x v="4"/>
    <s v="India"/>
    <n v="76"/>
    <n v="6500"/>
    <n v="494000"/>
    <n v="2300"/>
    <n v="491700"/>
    <n v="319200"/>
    <n v="321116.78000000003"/>
    <n v="172883.21999999997"/>
    <n v="489783.22"/>
    <n v="688"/>
    <n v="1916.78"/>
    <x v="1"/>
    <n v="4200"/>
    <s v="Kolkata Regional Hub"/>
    <x v="4"/>
  </r>
  <r>
    <n v="104523"/>
    <x v="4510"/>
    <x v="10"/>
    <s v="2025"/>
    <s v="DHL"/>
    <x v="5"/>
    <x v="2"/>
    <x v="0"/>
    <s v="India"/>
    <n v="74"/>
    <n v="2800"/>
    <n v="207200"/>
    <n v="1300"/>
    <n v="205900"/>
    <n v="111000"/>
    <n v="113015.17"/>
    <n v="94184.83"/>
    <n v="203884.83"/>
    <n v="566"/>
    <n v="2015.17"/>
    <x v="18"/>
    <n v="1500"/>
    <s v="Bengaluru Regional Hub"/>
    <x v="0"/>
  </r>
  <r>
    <n v="104524"/>
    <x v="4511"/>
    <x v="11"/>
    <s v="2025"/>
    <s v="Shadowfax"/>
    <x v="2"/>
    <x v="0"/>
    <x v="0"/>
    <s v="India"/>
    <n v="63"/>
    <n v="2500"/>
    <n v="157500"/>
    <n v="1000"/>
    <n v="156500"/>
    <n v="94500"/>
    <n v="95593.11"/>
    <n v="61906.89"/>
    <n v="155406.89000000001"/>
    <n v="412"/>
    <n v="1093.1099999999999"/>
    <x v="12"/>
    <n v="1500"/>
    <s v="Bengaluru Regional Hub"/>
    <x v="0"/>
  </r>
  <r>
    <n v="104525"/>
    <x v="4512"/>
    <x v="11"/>
    <s v="2025"/>
    <s v="Ekart"/>
    <x v="6"/>
    <x v="0"/>
    <x v="3"/>
    <s v="India"/>
    <n v="50"/>
    <n v="15000"/>
    <n v="750000"/>
    <n v="5500"/>
    <n v="744500"/>
    <n v="475000"/>
    <n v="475777.3"/>
    <n v="274222.7"/>
    <n v="743722.7"/>
    <n v="1052"/>
    <n v="777.3"/>
    <x v="11"/>
    <n v="9500"/>
    <s v="Delhi NCR Mega Hub"/>
    <x v="3"/>
  </r>
  <r>
    <n v="104526"/>
    <x v="4513"/>
    <x v="1"/>
    <s v="2025"/>
    <s v="Xpressbees"/>
    <x v="3"/>
    <x v="1"/>
    <x v="4"/>
    <s v="India"/>
    <n v="93"/>
    <n v="12000"/>
    <n v="1116000"/>
    <n v="4000"/>
    <n v="1112000"/>
    <n v="744000"/>
    <n v="744619.52000000002"/>
    <n v="371380.47999999998"/>
    <n v="1111380.48"/>
    <n v="695"/>
    <n v="619.52"/>
    <x v="4"/>
    <n v="8000"/>
    <s v="Kolkata Regional Hub"/>
    <x v="4"/>
  </r>
  <r>
    <n v="104527"/>
    <x v="4514"/>
    <x v="11"/>
    <s v="2025"/>
    <s v="DHL"/>
    <x v="3"/>
    <x v="2"/>
    <x v="3"/>
    <s v="India"/>
    <n v="98"/>
    <n v="8500"/>
    <n v="833000"/>
    <n v="3000"/>
    <n v="830000"/>
    <n v="539000"/>
    <n v="540741.05000000005"/>
    <n v="292258.94999999995"/>
    <n v="828258.95"/>
    <n v="352"/>
    <n v="1741.05"/>
    <x v="8"/>
    <n v="5500"/>
    <s v="Delhi NCR Mega Hub"/>
    <x v="3"/>
  </r>
  <r>
    <n v="104528"/>
    <x v="4515"/>
    <x v="0"/>
    <s v="2025"/>
    <s v="Shadowfax"/>
    <x v="4"/>
    <x v="1"/>
    <x v="0"/>
    <s v="India"/>
    <n v="98"/>
    <n v="1500"/>
    <n v="147000"/>
    <n v="700"/>
    <n v="146300"/>
    <n v="78400"/>
    <n v="78886.55"/>
    <n v="68113.45"/>
    <n v="145813.45000000001"/>
    <n v="741"/>
    <n v="486.55"/>
    <x v="10"/>
    <n v="800"/>
    <s v="Bengaluru Regional Hub"/>
    <x v="0"/>
  </r>
  <r>
    <n v="104529"/>
    <x v="4516"/>
    <x v="9"/>
    <s v="2025"/>
    <s v="Shadowfax"/>
    <x v="3"/>
    <x v="1"/>
    <x v="1"/>
    <s v="India"/>
    <n v="17"/>
    <n v="8500"/>
    <n v="144500"/>
    <n v="3000"/>
    <n v="141500"/>
    <n v="93500"/>
    <n v="94266.89"/>
    <n v="50233.11"/>
    <n v="140733.10999999999"/>
    <n v="1191"/>
    <n v="766.89"/>
    <x v="8"/>
    <n v="5500"/>
    <s v="Nagpur Central Hub"/>
    <x v="1"/>
  </r>
  <r>
    <n v="104530"/>
    <x v="4517"/>
    <x v="1"/>
    <s v="2025"/>
    <s v="DHL"/>
    <x v="3"/>
    <x v="1"/>
    <x v="2"/>
    <s v="India"/>
    <n v="79"/>
    <n v="12000"/>
    <n v="948000"/>
    <n v="4000"/>
    <n v="944000"/>
    <n v="632000"/>
    <n v="632563.46"/>
    <n v="315436.54000000004"/>
    <n v="943436.54"/>
    <n v="1127"/>
    <n v="563.46"/>
    <x v="4"/>
    <n v="8000"/>
    <s v="Mumbai Mega Hub"/>
    <x v="2"/>
  </r>
  <r>
    <n v="104531"/>
    <x v="4518"/>
    <x v="8"/>
    <s v="2025"/>
    <s v="DHL"/>
    <x v="1"/>
    <x v="2"/>
    <x v="0"/>
    <s v="India"/>
    <n v="30"/>
    <n v="25000"/>
    <n v="750000"/>
    <n v="7000"/>
    <n v="743000"/>
    <n v="540000"/>
    <n v="541633.09"/>
    <n v="208366.91000000003"/>
    <n v="741366.91"/>
    <n v="828"/>
    <n v="1633.09"/>
    <x v="17"/>
    <n v="18000"/>
    <s v="Bengaluru Regional Hub"/>
    <x v="0"/>
  </r>
  <r>
    <n v="104532"/>
    <x v="4519"/>
    <x v="10"/>
    <s v="2025"/>
    <s v="Shadowfax"/>
    <x v="7"/>
    <x v="0"/>
    <x v="3"/>
    <s v="India"/>
    <n v="43"/>
    <n v="600"/>
    <n v="25800"/>
    <n v="250"/>
    <n v="25550"/>
    <n v="15050"/>
    <n v="15755.71"/>
    <n v="10044.290000000001"/>
    <n v="24844.29"/>
    <n v="1138"/>
    <n v="705.71"/>
    <x v="14"/>
    <n v="350"/>
    <s v="Delhi NCR Mega Hub"/>
    <x v="3"/>
  </r>
  <r>
    <n v="104533"/>
    <x v="4520"/>
    <x v="1"/>
    <s v="2025"/>
    <s v="Shadowfax"/>
    <x v="1"/>
    <x v="2"/>
    <x v="2"/>
    <s v="India"/>
    <n v="39"/>
    <n v="25000"/>
    <n v="975000"/>
    <n v="7000"/>
    <n v="968000"/>
    <n v="702000"/>
    <n v="702333.71"/>
    <n v="272666.29000000004"/>
    <n v="967666.29"/>
    <n v="1177"/>
    <n v="333.71"/>
    <x v="17"/>
    <n v="18000"/>
    <s v="Mumbai Mega Hub"/>
    <x v="2"/>
  </r>
  <r>
    <n v="104534"/>
    <x v="4521"/>
    <x v="0"/>
    <s v="2025"/>
    <s v="Ecom Express"/>
    <x v="5"/>
    <x v="2"/>
    <x v="2"/>
    <s v="India"/>
    <n v="33"/>
    <n v="1800"/>
    <n v="59400"/>
    <n v="900"/>
    <n v="58500"/>
    <n v="29700"/>
    <n v="29926.26"/>
    <n v="29473.74"/>
    <n v="58273.74"/>
    <n v="735"/>
    <n v="226.26"/>
    <x v="9"/>
    <n v="900"/>
    <s v="Mumbai Mega Hub"/>
    <x v="2"/>
  </r>
  <r>
    <n v="104535"/>
    <x v="4522"/>
    <x v="7"/>
    <s v="2025"/>
    <s v="Amazon Logistics"/>
    <x v="4"/>
    <x v="0"/>
    <x v="1"/>
    <s v="India"/>
    <n v="25"/>
    <n v="5500"/>
    <n v="137500"/>
    <n v="2000"/>
    <n v="135500"/>
    <n v="87500"/>
    <n v="88194.76"/>
    <n v="49305.240000000005"/>
    <n v="134805.24"/>
    <n v="1024"/>
    <n v="694.76"/>
    <x v="5"/>
    <n v="3500"/>
    <s v="Nagpur Central Hub"/>
    <x v="1"/>
  </r>
  <r>
    <n v="104536"/>
    <x v="4523"/>
    <x v="8"/>
    <s v="2025"/>
    <s v="Ecom Express"/>
    <x v="1"/>
    <x v="0"/>
    <x v="3"/>
    <s v="India"/>
    <n v="41"/>
    <n v="3500"/>
    <n v="143500"/>
    <n v="1300"/>
    <n v="142200"/>
    <n v="90200"/>
    <n v="90685.98"/>
    <n v="52814.020000000004"/>
    <n v="141714.01999999999"/>
    <n v="917"/>
    <n v="485.98"/>
    <x v="16"/>
    <n v="2200"/>
    <s v="Delhi NCR Mega Hub"/>
    <x v="3"/>
  </r>
  <r>
    <n v="104537"/>
    <x v="4524"/>
    <x v="6"/>
    <s v="2025"/>
    <s v="Xpressbees"/>
    <x v="7"/>
    <x v="0"/>
    <x v="4"/>
    <s v="India"/>
    <n v="55"/>
    <n v="850"/>
    <n v="46750"/>
    <n v="300"/>
    <n v="46450"/>
    <n v="30250"/>
    <n v="30533.48"/>
    <n v="16216.52"/>
    <n v="46166.52"/>
    <n v="623"/>
    <n v="283.48"/>
    <x v="13"/>
    <n v="550"/>
    <s v="Kolkata Regional Hub"/>
    <x v="4"/>
  </r>
  <r>
    <n v="104538"/>
    <x v="4525"/>
    <x v="5"/>
    <s v="2025"/>
    <s v="Ecom Express"/>
    <x v="5"/>
    <x v="2"/>
    <x v="3"/>
    <s v="India"/>
    <n v="92"/>
    <n v="4500"/>
    <n v="414000"/>
    <n v="2000"/>
    <n v="412000"/>
    <n v="230000"/>
    <n v="230556.14"/>
    <n v="183443.86"/>
    <n v="411443.86"/>
    <n v="381"/>
    <n v="556.14"/>
    <x v="6"/>
    <n v="2500"/>
    <s v="Delhi NCR Mega Hub"/>
    <x v="3"/>
  </r>
  <r>
    <n v="104539"/>
    <x v="4526"/>
    <x v="0"/>
    <s v="2025"/>
    <s v="Delhivery"/>
    <x v="7"/>
    <x v="0"/>
    <x v="2"/>
    <s v="India"/>
    <n v="82"/>
    <n v="600"/>
    <n v="49200"/>
    <n v="250"/>
    <n v="48950"/>
    <n v="28700"/>
    <n v="30476.34"/>
    <n v="18723.66"/>
    <n v="47173.66"/>
    <n v="560"/>
    <n v="1776.34"/>
    <x v="14"/>
    <n v="350"/>
    <s v="Mumbai Mega Hub"/>
    <x v="2"/>
  </r>
  <r>
    <n v="104540"/>
    <x v="4527"/>
    <x v="11"/>
    <s v="2025"/>
    <s v="Ekart"/>
    <x v="5"/>
    <x v="2"/>
    <x v="2"/>
    <s v="India"/>
    <n v="57"/>
    <n v="1800"/>
    <n v="102600"/>
    <n v="900"/>
    <n v="101700"/>
    <n v="51300"/>
    <n v="53419.31"/>
    <n v="49180.69"/>
    <n v="99580.69"/>
    <n v="1157"/>
    <n v="2119.31"/>
    <x v="9"/>
    <n v="900"/>
    <s v="Mumbai Mega Hub"/>
    <x v="2"/>
  </r>
  <r>
    <n v="104541"/>
    <x v="4528"/>
    <x v="11"/>
    <s v="2025"/>
    <s v="Shadowfax"/>
    <x v="6"/>
    <x v="1"/>
    <x v="0"/>
    <s v="India"/>
    <n v="75"/>
    <n v="15000"/>
    <n v="1125000"/>
    <n v="5500"/>
    <n v="1119500"/>
    <n v="712500"/>
    <n v="712801.04"/>
    <n v="412198.95999999996"/>
    <n v="1119198.96"/>
    <n v="675"/>
    <n v="301.04000000000002"/>
    <x v="11"/>
    <n v="9500"/>
    <s v="Bengaluru Regional Hub"/>
    <x v="0"/>
  </r>
  <r>
    <n v="104542"/>
    <x v="4529"/>
    <x v="6"/>
    <s v="2025"/>
    <s v="Xpressbees"/>
    <x v="6"/>
    <x v="1"/>
    <x v="1"/>
    <s v="India"/>
    <n v="52"/>
    <n v="4500"/>
    <n v="234000"/>
    <n v="1700"/>
    <n v="232300"/>
    <n v="145600"/>
    <n v="146361.74"/>
    <n v="87638.260000000009"/>
    <n v="231538.26"/>
    <n v="600"/>
    <n v="761.74"/>
    <x v="7"/>
    <n v="2800"/>
    <s v="Nagpur Central Hub"/>
    <x v="1"/>
  </r>
  <r>
    <n v="104543"/>
    <x v="4530"/>
    <x v="0"/>
    <s v="2025"/>
    <s v="FedEx"/>
    <x v="3"/>
    <x v="2"/>
    <x v="0"/>
    <s v="India"/>
    <n v="37"/>
    <n v="8500"/>
    <n v="314500"/>
    <n v="3000"/>
    <n v="311500"/>
    <n v="203500"/>
    <n v="204205.94"/>
    <n v="110294.06"/>
    <n v="310794.06"/>
    <n v="346"/>
    <n v="705.94"/>
    <x v="8"/>
    <n v="5500"/>
    <s v="Bengaluru Regional Hub"/>
    <x v="0"/>
  </r>
  <r>
    <n v="104544"/>
    <x v="4531"/>
    <x v="2"/>
    <s v="2025"/>
    <s v="Xpressbees"/>
    <x v="0"/>
    <x v="0"/>
    <x v="0"/>
    <s v="India"/>
    <n v="51"/>
    <n v="3200"/>
    <n v="163200"/>
    <n v="1200"/>
    <n v="162000"/>
    <n v="102000"/>
    <n v="102435.74"/>
    <n v="60764.259999999995"/>
    <n v="161564.26"/>
    <n v="1055"/>
    <n v="435.74"/>
    <x v="0"/>
    <n v="2000"/>
    <s v="Bengaluru Regional Hub"/>
    <x v="0"/>
  </r>
  <r>
    <n v="104545"/>
    <x v="4532"/>
    <x v="3"/>
    <s v="2025"/>
    <s v="Blue Dart"/>
    <x v="2"/>
    <x v="1"/>
    <x v="2"/>
    <s v="India"/>
    <n v="69"/>
    <n v="2500"/>
    <n v="172500"/>
    <n v="1000"/>
    <n v="171500"/>
    <n v="103500"/>
    <n v="103714.78"/>
    <n v="68785.22"/>
    <n v="171285.22"/>
    <n v="717"/>
    <n v="214.78"/>
    <x v="12"/>
    <n v="1500"/>
    <s v="Mumbai Mega Hub"/>
    <x v="2"/>
  </r>
  <r>
    <n v="104546"/>
    <x v="4533"/>
    <x v="3"/>
    <s v="2025"/>
    <s v="DHL"/>
    <x v="3"/>
    <x v="0"/>
    <x v="0"/>
    <s v="India"/>
    <n v="62"/>
    <n v="8500"/>
    <n v="527000"/>
    <n v="3000"/>
    <n v="524000"/>
    <n v="341000"/>
    <n v="341777.28"/>
    <n v="185222.71999999997"/>
    <n v="523222.72"/>
    <n v="567"/>
    <n v="777.28"/>
    <x v="8"/>
    <n v="5500"/>
    <s v="Bengaluru Regional Hub"/>
    <x v="0"/>
  </r>
  <r>
    <n v="104547"/>
    <x v="4534"/>
    <x v="8"/>
    <s v="2025"/>
    <s v="Amazon Logistics"/>
    <x v="4"/>
    <x v="1"/>
    <x v="2"/>
    <s v="India"/>
    <n v="77"/>
    <n v="5500"/>
    <n v="423500"/>
    <n v="2000"/>
    <n v="421500"/>
    <n v="269500"/>
    <n v="270078.84000000003"/>
    <n v="153421.15999999997"/>
    <n v="420921.16"/>
    <n v="966"/>
    <n v="578.84"/>
    <x v="5"/>
    <n v="3500"/>
    <s v="Mumbai Mega Hub"/>
    <x v="2"/>
  </r>
  <r>
    <n v="104548"/>
    <x v="4535"/>
    <x v="7"/>
    <s v="2025"/>
    <s v="Amazon Logistics"/>
    <x v="3"/>
    <x v="0"/>
    <x v="1"/>
    <s v="India"/>
    <n v="19"/>
    <n v="8500"/>
    <n v="161500"/>
    <n v="3000"/>
    <n v="158500"/>
    <n v="104500"/>
    <n v="105404.22"/>
    <n v="56095.78"/>
    <n v="157595.78"/>
    <n v="586"/>
    <n v="904.22"/>
    <x v="8"/>
    <n v="5500"/>
    <s v="Nagpur Central Hub"/>
    <x v="1"/>
  </r>
  <r>
    <n v="104549"/>
    <x v="4536"/>
    <x v="10"/>
    <s v="2025"/>
    <s v="Ecom Express"/>
    <x v="6"/>
    <x v="0"/>
    <x v="1"/>
    <s v="India"/>
    <n v="39"/>
    <n v="4500"/>
    <n v="175500"/>
    <n v="1700"/>
    <n v="173800"/>
    <n v="109200"/>
    <n v="110206.84"/>
    <n v="65293.16"/>
    <n v="172793.16"/>
    <n v="516"/>
    <n v="1006.84"/>
    <x v="7"/>
    <n v="2800"/>
    <s v="Nagpur Central Hub"/>
    <x v="1"/>
  </r>
  <r>
    <n v="104550"/>
    <x v="4537"/>
    <x v="7"/>
    <s v="2025"/>
    <s v="Shadowfax"/>
    <x v="1"/>
    <x v="1"/>
    <x v="4"/>
    <s v="India"/>
    <n v="1"/>
    <n v="45000"/>
    <n v="45000"/>
    <n v="13000"/>
    <n v="32000"/>
    <n v="32000"/>
    <n v="33025.18"/>
    <n v="11974.82"/>
    <n v="30974.82"/>
    <n v="678"/>
    <n v="1025.18"/>
    <x v="2"/>
    <n v="32000"/>
    <s v="Kolkata Regional Hub"/>
    <x v="4"/>
  </r>
  <r>
    <n v="104551"/>
    <x v="4538"/>
    <x v="9"/>
    <s v="2025"/>
    <s v="Xpressbees"/>
    <x v="5"/>
    <x v="0"/>
    <x v="4"/>
    <s v="India"/>
    <n v="5"/>
    <n v="2800"/>
    <n v="14000"/>
    <n v="1300"/>
    <n v="12700"/>
    <n v="7500"/>
    <n v="7754.4"/>
    <n v="6245.6"/>
    <n v="12445.6"/>
    <n v="419"/>
    <n v="254.4"/>
    <x v="18"/>
    <n v="1500"/>
    <s v="Kolkata Regional Hub"/>
    <x v="4"/>
  </r>
  <r>
    <n v="104552"/>
    <x v="4539"/>
    <x v="3"/>
    <s v="2025"/>
    <s v="Ecom Express"/>
    <x v="1"/>
    <x v="0"/>
    <x v="2"/>
    <s v="India"/>
    <n v="58"/>
    <n v="45000"/>
    <n v="2610000"/>
    <n v="13000"/>
    <n v="2597000"/>
    <n v="1856000"/>
    <n v="1856806.92"/>
    <n v="753193.08000000007"/>
    <n v="2596193.08"/>
    <n v="898"/>
    <n v="806.92"/>
    <x v="2"/>
    <n v="32000"/>
    <s v="Mumbai Mega Hub"/>
    <x v="2"/>
  </r>
  <r>
    <n v="104553"/>
    <x v="4540"/>
    <x v="6"/>
    <s v="2025"/>
    <s v="Ekart"/>
    <x v="4"/>
    <x v="0"/>
    <x v="4"/>
    <s v="India"/>
    <n v="14"/>
    <n v="1500"/>
    <n v="21000"/>
    <n v="700"/>
    <n v="20300"/>
    <n v="11200"/>
    <n v="12187"/>
    <n v="8813"/>
    <n v="19313"/>
    <n v="955"/>
    <n v="987"/>
    <x v="10"/>
    <n v="800"/>
    <s v="Kolkata Regional Hub"/>
    <x v="4"/>
  </r>
  <r>
    <n v="104554"/>
    <x v="4541"/>
    <x v="9"/>
    <s v="2025"/>
    <s v="DHL"/>
    <x v="5"/>
    <x v="0"/>
    <x v="0"/>
    <s v="India"/>
    <n v="83"/>
    <n v="2800"/>
    <n v="232400"/>
    <n v="1300"/>
    <n v="231100"/>
    <n v="124500"/>
    <n v="124824.46"/>
    <n v="107575.54"/>
    <n v="230775.54"/>
    <n v="710"/>
    <n v="324.45999999999998"/>
    <x v="18"/>
    <n v="1500"/>
    <s v="Bengaluru Regional Hub"/>
    <x v="0"/>
  </r>
  <r>
    <n v="104555"/>
    <x v="4542"/>
    <x v="11"/>
    <s v="2025"/>
    <s v="Ekart"/>
    <x v="3"/>
    <x v="1"/>
    <x v="2"/>
    <s v="India"/>
    <n v="46"/>
    <n v="8500"/>
    <n v="391000"/>
    <n v="3000"/>
    <n v="388000"/>
    <n v="253000"/>
    <n v="253922.38"/>
    <n v="137077.62"/>
    <n v="387077.62"/>
    <n v="1135"/>
    <n v="922.38"/>
    <x v="8"/>
    <n v="5500"/>
    <s v="Mumbai Mega Hub"/>
    <x v="2"/>
  </r>
  <r>
    <n v="104556"/>
    <x v="4543"/>
    <x v="0"/>
    <s v="2025"/>
    <s v="FedEx"/>
    <x v="5"/>
    <x v="1"/>
    <x v="3"/>
    <s v="India"/>
    <n v="37"/>
    <n v="2800"/>
    <n v="103600"/>
    <n v="1300"/>
    <n v="102300"/>
    <n v="55500"/>
    <n v="55828.06"/>
    <n v="47771.94"/>
    <n v="101971.94"/>
    <n v="365"/>
    <n v="328.06"/>
    <x v="18"/>
    <n v="1500"/>
    <s v="Delhi NCR Mega Hub"/>
    <x v="3"/>
  </r>
  <r>
    <n v="104557"/>
    <x v="4544"/>
    <x v="11"/>
    <s v="2025"/>
    <s v="Delhivery"/>
    <x v="0"/>
    <x v="2"/>
    <x v="4"/>
    <s v="India"/>
    <n v="23"/>
    <n v="6500"/>
    <n v="149500"/>
    <n v="2300"/>
    <n v="147200"/>
    <n v="96600"/>
    <n v="96952.9"/>
    <n v="52547.100000000006"/>
    <n v="146847.1"/>
    <n v="1095"/>
    <n v="352.9"/>
    <x v="1"/>
    <n v="4200"/>
    <s v="Kolkata Regional Hub"/>
    <x v="4"/>
  </r>
  <r>
    <n v="104558"/>
    <x v="4545"/>
    <x v="2"/>
    <s v="2025"/>
    <s v="Amazon Logistics"/>
    <x v="1"/>
    <x v="2"/>
    <x v="3"/>
    <s v="India"/>
    <n v="63"/>
    <n v="3500"/>
    <n v="220500"/>
    <n v="1300"/>
    <n v="219200"/>
    <n v="138600"/>
    <n v="139686.28"/>
    <n v="80813.72"/>
    <n v="218113.72"/>
    <n v="959"/>
    <n v="1086.28"/>
    <x v="16"/>
    <n v="2200"/>
    <s v="Delhi NCR Mega Hub"/>
    <x v="3"/>
  </r>
  <r>
    <n v="104559"/>
    <x v="4546"/>
    <x v="0"/>
    <s v="2025"/>
    <s v="Shadowfax"/>
    <x v="0"/>
    <x v="1"/>
    <x v="1"/>
    <s v="India"/>
    <n v="79"/>
    <n v="6500"/>
    <n v="513500"/>
    <n v="2300"/>
    <n v="511200"/>
    <n v="331800"/>
    <n v="332406.71000000002"/>
    <n v="181093.28999999998"/>
    <n v="510593.29"/>
    <n v="956"/>
    <n v="606.71"/>
    <x v="1"/>
    <n v="4200"/>
    <s v="Nagpur Central Hub"/>
    <x v="1"/>
  </r>
  <r>
    <n v="104560"/>
    <x v="4547"/>
    <x v="3"/>
    <s v="2025"/>
    <s v="Ecom Express"/>
    <x v="3"/>
    <x v="0"/>
    <x v="3"/>
    <s v="India"/>
    <n v="29"/>
    <n v="8500"/>
    <n v="246500"/>
    <n v="3000"/>
    <n v="243500"/>
    <n v="159500"/>
    <n v="160443.04999999999"/>
    <n v="86056.950000000012"/>
    <n v="242556.95"/>
    <n v="318"/>
    <n v="943.05"/>
    <x v="8"/>
    <n v="5500"/>
    <s v="Delhi NCR Mega Hub"/>
    <x v="3"/>
  </r>
  <r>
    <n v="104561"/>
    <x v="4548"/>
    <x v="6"/>
    <s v="2025"/>
    <s v="Ekart"/>
    <x v="6"/>
    <x v="1"/>
    <x v="0"/>
    <s v="India"/>
    <n v="12"/>
    <n v="15000"/>
    <n v="180000"/>
    <n v="5500"/>
    <n v="174500"/>
    <n v="114000"/>
    <n v="114728.82"/>
    <n v="65271.179999999993"/>
    <n v="173771.18"/>
    <n v="707"/>
    <n v="728.82"/>
    <x v="11"/>
    <n v="9500"/>
    <s v="Bengaluru Regional Hub"/>
    <x v="0"/>
  </r>
  <r>
    <n v="104562"/>
    <x v="4549"/>
    <x v="0"/>
    <s v="2025"/>
    <s v="Shadowfax"/>
    <x v="5"/>
    <x v="1"/>
    <x v="0"/>
    <s v="India"/>
    <n v="92"/>
    <n v="1800"/>
    <n v="165600"/>
    <n v="900"/>
    <n v="164700"/>
    <n v="82800"/>
    <n v="83855.960000000006"/>
    <n v="81744.039999999994"/>
    <n v="163644.04"/>
    <n v="560"/>
    <n v="1055.96"/>
    <x v="9"/>
    <n v="900"/>
    <s v="Bengaluru Regional Hub"/>
    <x v="0"/>
  </r>
  <r>
    <n v="104563"/>
    <x v="4550"/>
    <x v="5"/>
    <s v="2025"/>
    <s v="DHL"/>
    <x v="5"/>
    <x v="1"/>
    <x v="1"/>
    <s v="India"/>
    <n v="24"/>
    <n v="2800"/>
    <n v="67200"/>
    <n v="1300"/>
    <n v="65900"/>
    <n v="36000"/>
    <n v="36301.199999999997"/>
    <n v="30898.800000000003"/>
    <n v="65598.8"/>
    <n v="413"/>
    <n v="301.2"/>
    <x v="18"/>
    <n v="1500"/>
    <s v="Nagpur Central Hub"/>
    <x v="1"/>
  </r>
  <r>
    <n v="104564"/>
    <x v="4551"/>
    <x v="0"/>
    <s v="2025"/>
    <s v="FedEx"/>
    <x v="0"/>
    <x v="0"/>
    <x v="3"/>
    <s v="India"/>
    <n v="68"/>
    <n v="6500"/>
    <n v="442000"/>
    <n v="2300"/>
    <n v="439700"/>
    <n v="285600"/>
    <n v="286131.87"/>
    <n v="155868.13"/>
    <n v="439168.13"/>
    <n v="1115"/>
    <n v="531.87"/>
    <x v="1"/>
    <n v="4200"/>
    <s v="Delhi NCR Mega Hub"/>
    <x v="3"/>
  </r>
  <r>
    <n v="104565"/>
    <x v="4552"/>
    <x v="6"/>
    <s v="2025"/>
    <s v="Delhivery"/>
    <x v="1"/>
    <x v="0"/>
    <x v="3"/>
    <s v="India"/>
    <n v="66"/>
    <n v="25000"/>
    <n v="1650000"/>
    <n v="7000"/>
    <n v="1643000"/>
    <n v="1188000"/>
    <n v="1188500.42"/>
    <n v="461499.58000000007"/>
    <n v="1642499.58"/>
    <n v="425"/>
    <n v="500.42"/>
    <x v="17"/>
    <n v="18000"/>
    <s v="Delhi NCR Mega Hub"/>
    <x v="3"/>
  </r>
  <r>
    <n v="104566"/>
    <x v="4553"/>
    <x v="2"/>
    <s v="2025"/>
    <s v="DHL"/>
    <x v="2"/>
    <x v="0"/>
    <x v="3"/>
    <s v="India"/>
    <n v="25"/>
    <n v="2500"/>
    <n v="62500"/>
    <n v="1000"/>
    <n v="61500"/>
    <n v="37500"/>
    <n v="37848.080000000002"/>
    <n v="24651.919999999998"/>
    <n v="61151.92"/>
    <n v="1113"/>
    <n v="348.08"/>
    <x v="12"/>
    <n v="1500"/>
    <s v="Delhi NCR Mega Hub"/>
    <x v="3"/>
  </r>
  <r>
    <n v="104567"/>
    <x v="4554"/>
    <x v="10"/>
    <s v="2025"/>
    <s v="Amazon Logistics"/>
    <x v="7"/>
    <x v="2"/>
    <x v="3"/>
    <s v="India"/>
    <n v="16"/>
    <n v="850"/>
    <n v="13600"/>
    <n v="300"/>
    <n v="13300"/>
    <n v="8800"/>
    <n v="9452.14"/>
    <n v="4147.8600000000006"/>
    <n v="12647.86"/>
    <n v="400"/>
    <n v="652.14"/>
    <x v="13"/>
    <n v="550"/>
    <s v="Delhi NCR Mega Hub"/>
    <x v="3"/>
  </r>
  <r>
    <n v="104568"/>
    <x v="4555"/>
    <x v="4"/>
    <s v="2025"/>
    <s v="Ecom Express"/>
    <x v="3"/>
    <x v="2"/>
    <x v="3"/>
    <s v="India"/>
    <n v="60"/>
    <n v="8500"/>
    <n v="510000"/>
    <n v="3000"/>
    <n v="507000"/>
    <n v="330000"/>
    <n v="330661.74"/>
    <n v="179338.26"/>
    <n v="506338.26"/>
    <n v="1130"/>
    <n v="661.74"/>
    <x v="8"/>
    <n v="5500"/>
    <s v="Delhi NCR Mega Hub"/>
    <x v="3"/>
  </r>
  <r>
    <n v="104569"/>
    <x v="4556"/>
    <x v="6"/>
    <s v="2025"/>
    <s v="Shadowfax"/>
    <x v="0"/>
    <x v="0"/>
    <x v="1"/>
    <s v="India"/>
    <n v="64"/>
    <n v="6500"/>
    <n v="416000"/>
    <n v="2300"/>
    <n v="413700"/>
    <n v="268800"/>
    <n v="271497.34000000003"/>
    <n v="144502.65999999997"/>
    <n v="411002.66"/>
    <n v="689"/>
    <n v="2697.34"/>
    <x v="1"/>
    <n v="4200"/>
    <s v="Nagpur Central Hub"/>
    <x v="1"/>
  </r>
  <r>
    <n v="104570"/>
    <x v="4557"/>
    <x v="7"/>
    <s v="2025"/>
    <s v="FedEx"/>
    <x v="2"/>
    <x v="1"/>
    <x v="4"/>
    <s v="India"/>
    <n v="99"/>
    <n v="450"/>
    <n v="44550"/>
    <n v="250"/>
    <n v="44300"/>
    <n v="19800"/>
    <n v="20616.82"/>
    <n v="23933.18"/>
    <n v="43483.18"/>
    <n v="593"/>
    <n v="816.82"/>
    <x v="3"/>
    <n v="200"/>
    <s v="Kolkata Regional Hub"/>
    <x v="4"/>
  </r>
  <r>
    <n v="104571"/>
    <x v="4558"/>
    <x v="6"/>
    <s v="2025"/>
    <s v="FedEx"/>
    <x v="2"/>
    <x v="1"/>
    <x v="0"/>
    <s v="India"/>
    <n v="30"/>
    <n v="450"/>
    <n v="13500"/>
    <n v="250"/>
    <n v="13250"/>
    <n v="6000"/>
    <n v="6192.38"/>
    <n v="7307.62"/>
    <n v="13057.62"/>
    <n v="417"/>
    <n v="192.38"/>
    <x v="3"/>
    <n v="200"/>
    <s v="Bengaluru Regional Hub"/>
    <x v="0"/>
  </r>
  <r>
    <n v="104572"/>
    <x v="4559"/>
    <x v="6"/>
    <s v="2025"/>
    <s v="Blue Dart"/>
    <x v="1"/>
    <x v="1"/>
    <x v="3"/>
    <s v="India"/>
    <n v="33"/>
    <n v="3500"/>
    <n v="115500"/>
    <n v="1300"/>
    <n v="114200"/>
    <n v="72600"/>
    <n v="72977.16"/>
    <n v="42522.84"/>
    <n v="113822.84"/>
    <n v="1068"/>
    <n v="377.16"/>
    <x v="16"/>
    <n v="2200"/>
    <s v="Delhi NCR Mega Hub"/>
    <x v="3"/>
  </r>
  <r>
    <n v="104573"/>
    <x v="4560"/>
    <x v="0"/>
    <s v="2025"/>
    <s v="Xpressbees"/>
    <x v="2"/>
    <x v="1"/>
    <x v="3"/>
    <s v="India"/>
    <n v="86"/>
    <n v="2500"/>
    <n v="215000"/>
    <n v="1000"/>
    <n v="214000"/>
    <n v="129000"/>
    <n v="129845.25"/>
    <n v="85154.75"/>
    <n v="213154.75"/>
    <n v="579"/>
    <n v="845.25"/>
    <x v="12"/>
    <n v="1500"/>
    <s v="Delhi NCR Mega Hub"/>
    <x v="3"/>
  </r>
  <r>
    <n v="104574"/>
    <x v="4561"/>
    <x v="9"/>
    <s v="2025"/>
    <s v="Amazon Logistics"/>
    <x v="2"/>
    <x v="2"/>
    <x v="3"/>
    <s v="India"/>
    <n v="98"/>
    <n v="2500"/>
    <n v="245000"/>
    <n v="1000"/>
    <n v="244000"/>
    <n v="147000"/>
    <n v="148014.71"/>
    <n v="96985.290000000008"/>
    <n v="242985.29"/>
    <n v="975"/>
    <n v="1014.71"/>
    <x v="12"/>
    <n v="1500"/>
    <s v="Delhi NCR Mega Hub"/>
    <x v="3"/>
  </r>
  <r>
    <n v="104575"/>
    <x v="4562"/>
    <x v="4"/>
    <s v="2025"/>
    <s v="FedEx"/>
    <x v="1"/>
    <x v="2"/>
    <x v="0"/>
    <s v="India"/>
    <n v="53"/>
    <n v="45000"/>
    <n v="2385000"/>
    <n v="13000"/>
    <n v="2372000"/>
    <n v="1696000"/>
    <n v="1696886.36"/>
    <n v="688113.6399999999"/>
    <n v="2371113.64"/>
    <n v="958"/>
    <n v="886.36"/>
    <x v="2"/>
    <n v="32000"/>
    <s v="Bengaluru Regional Hub"/>
    <x v="0"/>
  </r>
  <r>
    <n v="104576"/>
    <x v="4563"/>
    <x v="7"/>
    <s v="2025"/>
    <s v="Shadowfax"/>
    <x v="2"/>
    <x v="0"/>
    <x v="0"/>
    <s v="India"/>
    <n v="68"/>
    <n v="450"/>
    <n v="30600"/>
    <n v="250"/>
    <n v="30350"/>
    <n v="13600"/>
    <n v="14705.58"/>
    <n v="15894.42"/>
    <n v="29244.42"/>
    <n v="977"/>
    <n v="1105.58"/>
    <x v="3"/>
    <n v="200"/>
    <s v="Bengaluru Regional Hub"/>
    <x v="0"/>
  </r>
  <r>
    <n v="104577"/>
    <x v="4564"/>
    <x v="5"/>
    <s v="2025"/>
    <s v="Shadowfax"/>
    <x v="2"/>
    <x v="0"/>
    <x v="4"/>
    <s v="India"/>
    <n v="44"/>
    <n v="2500"/>
    <n v="110000"/>
    <n v="1000"/>
    <n v="109000"/>
    <n v="66000"/>
    <n v="66383.66"/>
    <n v="43616.34"/>
    <n v="108616.34"/>
    <n v="861"/>
    <n v="383.66"/>
    <x v="12"/>
    <n v="1500"/>
    <s v="Kolkata Regional Hub"/>
    <x v="4"/>
  </r>
  <r>
    <n v="104578"/>
    <x v="4565"/>
    <x v="5"/>
    <s v="2025"/>
    <s v="Ekart"/>
    <x v="0"/>
    <x v="0"/>
    <x v="4"/>
    <s v="India"/>
    <n v="16"/>
    <n v="6500"/>
    <n v="104000"/>
    <n v="2300"/>
    <n v="101700"/>
    <n v="67200"/>
    <n v="67663.08"/>
    <n v="36336.92"/>
    <n v="101236.92"/>
    <n v="985"/>
    <n v="463.08"/>
    <x v="1"/>
    <n v="4200"/>
    <s v="Kolkata Regional Hub"/>
    <x v="4"/>
  </r>
  <r>
    <n v="104579"/>
    <x v="4566"/>
    <x v="4"/>
    <s v="2025"/>
    <s v="Blue Dart"/>
    <x v="4"/>
    <x v="0"/>
    <x v="2"/>
    <s v="India"/>
    <n v="45"/>
    <n v="5500"/>
    <n v="247500"/>
    <n v="2000"/>
    <n v="245500"/>
    <n v="157500"/>
    <n v="158183.03"/>
    <n v="89316.97"/>
    <n v="244816.97"/>
    <n v="667"/>
    <n v="683.03"/>
    <x v="5"/>
    <n v="3500"/>
    <s v="Mumbai Mega Hub"/>
    <x v="2"/>
  </r>
  <r>
    <n v="104580"/>
    <x v="4567"/>
    <x v="9"/>
    <s v="2025"/>
    <s v="FedEx"/>
    <x v="5"/>
    <x v="2"/>
    <x v="0"/>
    <s v="India"/>
    <n v="77"/>
    <n v="2800"/>
    <n v="215600"/>
    <n v="1300"/>
    <n v="214300"/>
    <n v="115500"/>
    <n v="115796.74"/>
    <n v="99803.26"/>
    <n v="214003.26"/>
    <n v="716"/>
    <n v="296.74"/>
    <x v="18"/>
    <n v="1500"/>
    <s v="Bengaluru Regional Hub"/>
    <x v="0"/>
  </r>
  <r>
    <n v="104581"/>
    <x v="4568"/>
    <x v="2"/>
    <s v="2025"/>
    <s v="Ecom Express"/>
    <x v="1"/>
    <x v="2"/>
    <x v="0"/>
    <s v="India"/>
    <n v="3"/>
    <n v="3500"/>
    <n v="10500"/>
    <n v="1300"/>
    <n v="9200"/>
    <n v="6600"/>
    <n v="9187.39"/>
    <n v="1312.6100000000006"/>
    <n v="6612.6100000000006"/>
    <n v="416"/>
    <n v="2587.39"/>
    <x v="16"/>
    <n v="2200"/>
    <s v="Bengaluru Regional Hub"/>
    <x v="0"/>
  </r>
  <r>
    <n v="104582"/>
    <x v="4569"/>
    <x v="11"/>
    <s v="2025"/>
    <s v="Blue Dart"/>
    <x v="3"/>
    <x v="0"/>
    <x v="0"/>
    <s v="India"/>
    <n v="54"/>
    <n v="8500"/>
    <n v="459000"/>
    <n v="3000"/>
    <n v="456000"/>
    <n v="297000"/>
    <n v="297527.5"/>
    <n v="161472.5"/>
    <n v="455472.5"/>
    <n v="671"/>
    <n v="527.5"/>
    <x v="8"/>
    <n v="5500"/>
    <s v="Bengaluru Regional Hub"/>
    <x v="0"/>
  </r>
  <r>
    <n v="104583"/>
    <x v="4570"/>
    <x v="2"/>
    <s v="2025"/>
    <s v="Ekart"/>
    <x v="6"/>
    <x v="0"/>
    <x v="1"/>
    <s v="India"/>
    <n v="32"/>
    <n v="15000"/>
    <n v="480000"/>
    <n v="5500"/>
    <n v="474500"/>
    <n v="304000"/>
    <n v="304181.15999999997"/>
    <n v="175818.84000000003"/>
    <n v="474318.84"/>
    <n v="722"/>
    <n v="181.16"/>
    <x v="11"/>
    <n v="9500"/>
    <s v="Nagpur Central Hub"/>
    <x v="1"/>
  </r>
  <r>
    <n v="104584"/>
    <x v="4571"/>
    <x v="6"/>
    <s v="2025"/>
    <s v="Blue Dart"/>
    <x v="3"/>
    <x v="0"/>
    <x v="3"/>
    <s v="India"/>
    <n v="37"/>
    <n v="12000"/>
    <n v="444000"/>
    <n v="4000"/>
    <n v="440000"/>
    <n v="296000"/>
    <n v="298252.59000000003"/>
    <n v="145747.40999999997"/>
    <n v="437747.41"/>
    <n v="832"/>
    <n v="2252.59"/>
    <x v="4"/>
    <n v="8000"/>
    <s v="Delhi NCR Mega Hub"/>
    <x v="3"/>
  </r>
  <r>
    <n v="104585"/>
    <x v="4572"/>
    <x v="6"/>
    <s v="2025"/>
    <s v="Xpressbees"/>
    <x v="7"/>
    <x v="0"/>
    <x v="4"/>
    <s v="India"/>
    <n v="72"/>
    <n v="850"/>
    <n v="61200"/>
    <n v="300"/>
    <n v="60900"/>
    <n v="39600"/>
    <n v="40338.019999999997"/>
    <n v="20861.980000000003"/>
    <n v="60161.98"/>
    <n v="630"/>
    <n v="738.02"/>
    <x v="13"/>
    <n v="550"/>
    <s v="Kolkata Regional Hub"/>
    <x v="4"/>
  </r>
  <r>
    <n v="104586"/>
    <x v="4573"/>
    <x v="0"/>
    <s v="2025"/>
    <s v="Xpressbees"/>
    <x v="0"/>
    <x v="0"/>
    <x v="2"/>
    <s v="India"/>
    <n v="48"/>
    <n v="6500"/>
    <n v="312000"/>
    <n v="2300"/>
    <n v="309700"/>
    <n v="201600"/>
    <n v="201786.43"/>
    <n v="110213.57"/>
    <n v="309513.57"/>
    <n v="855"/>
    <n v="186.43"/>
    <x v="1"/>
    <n v="4200"/>
    <s v="Mumbai Mega Hub"/>
    <x v="2"/>
  </r>
  <r>
    <n v="104587"/>
    <x v="4574"/>
    <x v="9"/>
    <s v="2025"/>
    <s v="Shadowfax"/>
    <x v="3"/>
    <x v="1"/>
    <x v="4"/>
    <s v="India"/>
    <n v="62"/>
    <n v="8500"/>
    <n v="527000"/>
    <n v="3000"/>
    <n v="524000"/>
    <n v="341000"/>
    <n v="341233.85"/>
    <n v="185766.15000000002"/>
    <n v="523766.15"/>
    <n v="515"/>
    <n v="233.85"/>
    <x v="8"/>
    <n v="5500"/>
    <s v="Kolkata Regional Hub"/>
    <x v="4"/>
  </r>
  <r>
    <n v="104588"/>
    <x v="4575"/>
    <x v="3"/>
    <s v="2025"/>
    <s v="FedEx"/>
    <x v="6"/>
    <x v="0"/>
    <x v="3"/>
    <s v="India"/>
    <n v="19"/>
    <n v="4500"/>
    <n v="85500"/>
    <n v="1700"/>
    <n v="83800"/>
    <n v="53200"/>
    <n v="53398.96"/>
    <n v="32101.040000000001"/>
    <n v="83601.039999999994"/>
    <n v="689"/>
    <n v="198.96"/>
    <x v="7"/>
    <n v="2800"/>
    <s v="Delhi NCR Mega Hub"/>
    <x v="3"/>
  </r>
  <r>
    <n v="104589"/>
    <x v="4576"/>
    <x v="1"/>
    <s v="2025"/>
    <s v="Shadowfax"/>
    <x v="2"/>
    <x v="2"/>
    <x v="0"/>
    <s v="India"/>
    <n v="61"/>
    <n v="2500"/>
    <n v="152500"/>
    <n v="1000"/>
    <n v="151500"/>
    <n v="91500"/>
    <n v="92154.36"/>
    <n v="60345.64"/>
    <n v="150845.64000000001"/>
    <n v="1110"/>
    <n v="654.36"/>
    <x v="12"/>
    <n v="1500"/>
    <s v="Bengaluru Regional Hub"/>
    <x v="0"/>
  </r>
  <r>
    <n v="104590"/>
    <x v="3744"/>
    <x v="6"/>
    <s v="2025"/>
    <s v="Ecom Express"/>
    <x v="6"/>
    <x v="2"/>
    <x v="2"/>
    <s v="India"/>
    <n v="63"/>
    <n v="15000"/>
    <n v="945000"/>
    <n v="5500"/>
    <n v="939500"/>
    <n v="598500"/>
    <n v="598932.39"/>
    <n v="346067.61"/>
    <n v="939067.61"/>
    <n v="784"/>
    <n v="432.39"/>
    <x v="11"/>
    <n v="9500"/>
    <s v="Mumbai Mega Hub"/>
    <x v="2"/>
  </r>
  <r>
    <n v="104591"/>
    <x v="4577"/>
    <x v="9"/>
    <s v="2025"/>
    <s v="Ecom Express"/>
    <x v="4"/>
    <x v="1"/>
    <x v="1"/>
    <s v="India"/>
    <n v="23"/>
    <n v="1500"/>
    <n v="34500"/>
    <n v="700"/>
    <n v="33800"/>
    <n v="18400"/>
    <n v="18975.990000000002"/>
    <n v="15524.009999999998"/>
    <n v="33224.01"/>
    <n v="708"/>
    <n v="575.99"/>
    <x v="10"/>
    <n v="800"/>
    <s v="Nagpur Central Hub"/>
    <x v="1"/>
  </r>
  <r>
    <n v="104592"/>
    <x v="4578"/>
    <x v="10"/>
    <s v="2025"/>
    <s v="Delhivery"/>
    <x v="2"/>
    <x v="0"/>
    <x v="4"/>
    <s v="India"/>
    <n v="8"/>
    <n v="2500"/>
    <n v="20000"/>
    <n v="1000"/>
    <n v="19000"/>
    <n v="12000"/>
    <n v="12920.18"/>
    <n v="7079.82"/>
    <n v="18079.82"/>
    <n v="1040"/>
    <n v="920.18"/>
    <x v="12"/>
    <n v="1500"/>
    <s v="Kolkata Regional Hub"/>
    <x v="4"/>
  </r>
  <r>
    <n v="104593"/>
    <x v="4579"/>
    <x v="5"/>
    <s v="2025"/>
    <s v="Blue Dart"/>
    <x v="7"/>
    <x v="2"/>
    <x v="2"/>
    <s v="India"/>
    <n v="3"/>
    <n v="850"/>
    <n v="2550"/>
    <n v="300"/>
    <n v="2250"/>
    <n v="1650"/>
    <n v="2778.5699999999997"/>
    <n v="-228.56999999999971"/>
    <n v="1121.43"/>
    <n v="1091"/>
    <n v="1128.57"/>
    <x v="13"/>
    <n v="550"/>
    <s v="Mumbai Mega Hub"/>
    <x v="2"/>
  </r>
  <r>
    <n v="104594"/>
    <x v="4580"/>
    <x v="4"/>
    <s v="2025"/>
    <s v="Amazon Logistics"/>
    <x v="7"/>
    <x v="0"/>
    <x v="1"/>
    <s v="India"/>
    <n v="79"/>
    <n v="850"/>
    <n v="67150"/>
    <n v="300"/>
    <n v="66850"/>
    <n v="43450"/>
    <n v="43718.13"/>
    <n v="23431.870000000003"/>
    <n v="66581.87"/>
    <n v="561"/>
    <n v="268.13"/>
    <x v="13"/>
    <n v="550"/>
    <s v="Nagpur Central Hub"/>
    <x v="1"/>
  </r>
  <r>
    <n v="104595"/>
    <x v="4581"/>
    <x v="8"/>
    <s v="2025"/>
    <s v="Ecom Express"/>
    <x v="6"/>
    <x v="0"/>
    <x v="2"/>
    <s v="India"/>
    <n v="96"/>
    <n v="15000"/>
    <n v="1440000"/>
    <n v="5500"/>
    <n v="1434500"/>
    <n v="912000"/>
    <n v="913110.71"/>
    <n v="526889.29"/>
    <n v="1433389.29"/>
    <n v="1168"/>
    <n v="1110.71"/>
    <x v="11"/>
    <n v="9500"/>
    <s v="Mumbai Mega Hub"/>
    <x v="2"/>
  </r>
  <r>
    <n v="104596"/>
    <x v="4582"/>
    <x v="9"/>
    <s v="2025"/>
    <s v="Ekart"/>
    <x v="1"/>
    <x v="0"/>
    <x v="3"/>
    <s v="India"/>
    <n v="71"/>
    <n v="25000"/>
    <n v="1775000"/>
    <n v="7000"/>
    <n v="1768000"/>
    <n v="1278000"/>
    <n v="1278669.8400000001"/>
    <n v="496330.15999999992"/>
    <n v="1767330.16"/>
    <n v="741"/>
    <n v="669.84"/>
    <x v="17"/>
    <n v="18000"/>
    <s v="Delhi NCR Mega Hub"/>
    <x v="3"/>
  </r>
  <r>
    <n v="104597"/>
    <x v="4583"/>
    <x v="1"/>
    <s v="2025"/>
    <s v="Shadowfax"/>
    <x v="7"/>
    <x v="2"/>
    <x v="0"/>
    <s v="India"/>
    <n v="90"/>
    <n v="600"/>
    <n v="54000"/>
    <n v="250"/>
    <n v="53750"/>
    <n v="31500"/>
    <n v="32086.59"/>
    <n v="21913.41"/>
    <n v="53163.41"/>
    <n v="666"/>
    <n v="586.59"/>
    <x v="14"/>
    <n v="350"/>
    <s v="Bengaluru Regional Hub"/>
    <x v="0"/>
  </r>
  <r>
    <n v="104598"/>
    <x v="4584"/>
    <x v="6"/>
    <s v="2025"/>
    <s v="Blue Dart"/>
    <x v="2"/>
    <x v="1"/>
    <x v="1"/>
    <s v="India"/>
    <n v="62"/>
    <n v="2500"/>
    <n v="155000"/>
    <n v="1000"/>
    <n v="154000"/>
    <n v="93000"/>
    <n v="93276.81"/>
    <n v="61723.19"/>
    <n v="153723.19"/>
    <n v="1004"/>
    <n v="276.81"/>
    <x v="12"/>
    <n v="1500"/>
    <s v="Nagpur Central Hub"/>
    <x v="1"/>
  </r>
  <r>
    <n v="104599"/>
    <x v="4585"/>
    <x v="2"/>
    <s v="2025"/>
    <s v="Amazon Logistics"/>
    <x v="5"/>
    <x v="0"/>
    <x v="3"/>
    <s v="India"/>
    <n v="46"/>
    <n v="1800"/>
    <n v="82800"/>
    <n v="900"/>
    <n v="81900"/>
    <n v="41400"/>
    <n v="42419.199999999997"/>
    <n v="40380.800000000003"/>
    <n v="80880.800000000003"/>
    <n v="746"/>
    <n v="1019.2"/>
    <x v="9"/>
    <n v="900"/>
    <s v="Delhi NCR Mega Hub"/>
    <x v="3"/>
  </r>
  <r>
    <n v="104600"/>
    <x v="4586"/>
    <x v="0"/>
    <s v="2025"/>
    <s v="Amazon Logistics"/>
    <x v="6"/>
    <x v="2"/>
    <x v="2"/>
    <s v="India"/>
    <n v="9"/>
    <n v="4500"/>
    <n v="40500"/>
    <n v="1700"/>
    <n v="38800"/>
    <n v="25200"/>
    <n v="27823.5"/>
    <n v="12676.5"/>
    <n v="36176.5"/>
    <n v="355"/>
    <n v="2623.5"/>
    <x v="7"/>
    <n v="2800"/>
    <s v="Mumbai Mega Hub"/>
    <x v="2"/>
  </r>
  <r>
    <n v="104601"/>
    <x v="4587"/>
    <x v="7"/>
    <s v="2025"/>
    <s v="Ekart"/>
    <x v="3"/>
    <x v="0"/>
    <x v="2"/>
    <s v="India"/>
    <n v="43"/>
    <n v="12000"/>
    <n v="516000"/>
    <n v="4000"/>
    <n v="512000"/>
    <n v="344000"/>
    <n v="344284.29"/>
    <n v="171715.71000000002"/>
    <n v="511715.71"/>
    <n v="304"/>
    <n v="284.29000000000002"/>
    <x v="4"/>
    <n v="8000"/>
    <s v="Mumbai Mega Hub"/>
    <x v="2"/>
  </r>
  <r>
    <n v="104602"/>
    <x v="4588"/>
    <x v="4"/>
    <s v="2025"/>
    <s v="Blue Dart"/>
    <x v="3"/>
    <x v="0"/>
    <x v="2"/>
    <s v="India"/>
    <n v="87"/>
    <n v="12000"/>
    <n v="1044000"/>
    <n v="4000"/>
    <n v="1040000"/>
    <n v="696000"/>
    <n v="696754.03"/>
    <n v="347245.97"/>
    <n v="1039245.97"/>
    <n v="546"/>
    <n v="754.03"/>
    <x v="4"/>
    <n v="8000"/>
    <s v="Mumbai Mega Hub"/>
    <x v="2"/>
  </r>
  <r>
    <n v="104603"/>
    <x v="4589"/>
    <x v="11"/>
    <s v="2025"/>
    <s v="Delhivery"/>
    <x v="3"/>
    <x v="1"/>
    <x v="3"/>
    <s v="India"/>
    <n v="95"/>
    <n v="8500"/>
    <n v="807500"/>
    <n v="3000"/>
    <n v="804500"/>
    <n v="522500"/>
    <n v="525160.55000000005"/>
    <n v="282339.44999999995"/>
    <n v="801839.45"/>
    <n v="604"/>
    <n v="2660.55"/>
    <x v="8"/>
    <n v="5500"/>
    <s v="Delhi NCR Mega Hub"/>
    <x v="3"/>
  </r>
  <r>
    <n v="104604"/>
    <x v="4590"/>
    <x v="2"/>
    <s v="2025"/>
    <s v="Delhivery"/>
    <x v="5"/>
    <x v="0"/>
    <x v="3"/>
    <s v="India"/>
    <n v="48"/>
    <n v="1800"/>
    <n v="86400"/>
    <n v="900"/>
    <n v="85500"/>
    <n v="43200"/>
    <n v="43512.33"/>
    <n v="42887.67"/>
    <n v="85187.67"/>
    <n v="406"/>
    <n v="312.33"/>
    <x v="9"/>
    <n v="900"/>
    <s v="Delhi NCR Mega Hub"/>
    <x v="3"/>
  </r>
  <r>
    <n v="104605"/>
    <x v="4591"/>
    <x v="8"/>
    <s v="2025"/>
    <s v="Xpressbees"/>
    <x v="0"/>
    <x v="0"/>
    <x v="2"/>
    <s v="India"/>
    <n v="97"/>
    <n v="6500"/>
    <n v="630500"/>
    <n v="2300"/>
    <n v="628200"/>
    <n v="407400"/>
    <n v="408357.24"/>
    <n v="222142.76"/>
    <n v="627242.76"/>
    <n v="967"/>
    <n v="957.24"/>
    <x v="1"/>
    <n v="4200"/>
    <s v="Mumbai Mega Hub"/>
    <x v="2"/>
  </r>
  <r>
    <n v="104606"/>
    <x v="4592"/>
    <x v="8"/>
    <s v="2025"/>
    <s v="Ecom Express"/>
    <x v="4"/>
    <x v="1"/>
    <x v="0"/>
    <s v="India"/>
    <n v="91"/>
    <n v="5500"/>
    <n v="500500"/>
    <n v="2000"/>
    <n v="498500"/>
    <n v="318500"/>
    <n v="319814.56"/>
    <n v="180685.44"/>
    <n v="497185.44"/>
    <n v="566"/>
    <n v="1314.56"/>
    <x v="5"/>
    <n v="3500"/>
    <s v="Bengaluru Regional Hub"/>
    <x v="0"/>
  </r>
  <r>
    <n v="104607"/>
    <x v="4593"/>
    <x v="10"/>
    <s v="2025"/>
    <s v="Shadowfax"/>
    <x v="7"/>
    <x v="1"/>
    <x v="0"/>
    <s v="India"/>
    <n v="17"/>
    <n v="850"/>
    <n v="14450"/>
    <n v="300"/>
    <n v="14150"/>
    <n v="9350"/>
    <n v="10459.36"/>
    <n v="3990.6399999999994"/>
    <n v="13040.64"/>
    <n v="1021"/>
    <n v="1109.3599999999999"/>
    <x v="13"/>
    <n v="550"/>
    <s v="Bengaluru Regional Hub"/>
    <x v="0"/>
  </r>
  <r>
    <n v="104608"/>
    <x v="4594"/>
    <x v="6"/>
    <s v="2025"/>
    <s v="Blue Dart"/>
    <x v="2"/>
    <x v="0"/>
    <x v="3"/>
    <s v="India"/>
    <n v="91"/>
    <n v="2500"/>
    <n v="227500"/>
    <n v="1000"/>
    <n v="226500"/>
    <n v="136500"/>
    <n v="137255.63"/>
    <n v="90244.37"/>
    <n v="225744.37"/>
    <n v="1156"/>
    <n v="755.63"/>
    <x v="12"/>
    <n v="1500"/>
    <s v="Delhi NCR Mega Hub"/>
    <x v="3"/>
  </r>
  <r>
    <n v="104609"/>
    <x v="4595"/>
    <x v="1"/>
    <s v="2025"/>
    <s v="Ecom Express"/>
    <x v="0"/>
    <x v="2"/>
    <x v="2"/>
    <s v="India"/>
    <n v="54"/>
    <n v="6500"/>
    <n v="351000"/>
    <n v="2300"/>
    <n v="348700"/>
    <n v="226800"/>
    <n v="227223.96"/>
    <n v="123776.04000000001"/>
    <n v="348276.04"/>
    <n v="349"/>
    <n v="423.96"/>
    <x v="1"/>
    <n v="4200"/>
    <s v="Mumbai Mega Hub"/>
    <x v="2"/>
  </r>
  <r>
    <n v="104610"/>
    <x v="4596"/>
    <x v="10"/>
    <s v="2025"/>
    <s v="Xpressbees"/>
    <x v="4"/>
    <x v="2"/>
    <x v="0"/>
    <s v="India"/>
    <n v="63"/>
    <n v="5500"/>
    <n v="346500"/>
    <n v="2000"/>
    <n v="344500"/>
    <n v="220500"/>
    <n v="221572.32"/>
    <n v="124927.67999999999"/>
    <n v="343427.68"/>
    <n v="377"/>
    <n v="1072.32"/>
    <x v="5"/>
    <n v="3500"/>
    <s v="Bengaluru Regional Hub"/>
    <x v="0"/>
  </r>
  <r>
    <n v="104611"/>
    <x v="4597"/>
    <x v="5"/>
    <s v="2025"/>
    <s v="Blue Dart"/>
    <x v="3"/>
    <x v="2"/>
    <x v="4"/>
    <s v="India"/>
    <n v="43"/>
    <n v="8500"/>
    <n v="365500"/>
    <n v="3000"/>
    <n v="362500"/>
    <n v="236500"/>
    <n v="236798.82"/>
    <n v="128701.18"/>
    <n v="362201.18"/>
    <n v="1014"/>
    <n v="298.82"/>
    <x v="8"/>
    <n v="5500"/>
    <s v="Kolkata Regional Hub"/>
    <x v="4"/>
  </r>
  <r>
    <n v="104612"/>
    <x v="4598"/>
    <x v="3"/>
    <s v="2025"/>
    <s v="Delhivery"/>
    <x v="1"/>
    <x v="0"/>
    <x v="3"/>
    <s v="India"/>
    <n v="59"/>
    <n v="25000"/>
    <n v="1475000"/>
    <n v="7000"/>
    <n v="1468000"/>
    <n v="1062000"/>
    <n v="1062644.69"/>
    <n v="412355.31000000006"/>
    <n v="1467355.31"/>
    <n v="474"/>
    <n v="644.69000000000005"/>
    <x v="17"/>
    <n v="18000"/>
    <s v="Delhi NCR Mega Hub"/>
    <x v="3"/>
  </r>
  <r>
    <n v="104613"/>
    <x v="4599"/>
    <x v="2"/>
    <s v="2025"/>
    <s v="Shadowfax"/>
    <x v="4"/>
    <x v="2"/>
    <x v="1"/>
    <s v="India"/>
    <n v="7"/>
    <n v="5500"/>
    <n v="38500"/>
    <n v="2000"/>
    <n v="36500"/>
    <n v="24500"/>
    <n v="24885.599999999999"/>
    <n v="13614.400000000001"/>
    <n v="36114.400000000001"/>
    <n v="713"/>
    <n v="385.6"/>
    <x v="5"/>
    <n v="3500"/>
    <s v="Nagpur Central Hub"/>
    <x v="1"/>
  </r>
  <r>
    <n v="104614"/>
    <x v="4600"/>
    <x v="8"/>
    <s v="2025"/>
    <s v="Xpressbees"/>
    <x v="3"/>
    <x v="1"/>
    <x v="3"/>
    <s v="India"/>
    <n v="5"/>
    <n v="8500"/>
    <n v="42500"/>
    <n v="3000"/>
    <n v="39500"/>
    <n v="27500"/>
    <n v="28284.65"/>
    <n v="14215.349999999999"/>
    <n v="38715.35"/>
    <n v="928"/>
    <n v="784.65"/>
    <x v="8"/>
    <n v="5500"/>
    <s v="Delhi NCR Mega Hub"/>
    <x v="3"/>
  </r>
  <r>
    <n v="104615"/>
    <x v="4601"/>
    <x v="10"/>
    <s v="2025"/>
    <s v="Ecom Express"/>
    <x v="3"/>
    <x v="2"/>
    <x v="1"/>
    <s v="India"/>
    <n v="73"/>
    <n v="8500"/>
    <n v="620500"/>
    <n v="3000"/>
    <n v="617500"/>
    <n v="401500"/>
    <n v="403463.84"/>
    <n v="217036.15999999997"/>
    <n v="615536.16"/>
    <n v="989"/>
    <n v="1963.84"/>
    <x v="8"/>
    <n v="5500"/>
    <s v="Nagpur Central Hub"/>
    <x v="1"/>
  </r>
  <r>
    <n v="104616"/>
    <x v="4602"/>
    <x v="8"/>
    <s v="2025"/>
    <s v="Ecom Express"/>
    <x v="2"/>
    <x v="2"/>
    <x v="3"/>
    <s v="India"/>
    <n v="55"/>
    <n v="450"/>
    <n v="24750"/>
    <n v="250"/>
    <n v="24500"/>
    <n v="11000"/>
    <n v="11559.99"/>
    <n v="13190.01"/>
    <n v="23940.01"/>
    <n v="942"/>
    <n v="559.99"/>
    <x v="3"/>
    <n v="200"/>
    <s v="Delhi NCR Mega Hub"/>
    <x v="3"/>
  </r>
  <r>
    <n v="104617"/>
    <x v="4603"/>
    <x v="5"/>
    <s v="2025"/>
    <s v="Shadowfax"/>
    <x v="2"/>
    <x v="0"/>
    <x v="2"/>
    <s v="India"/>
    <n v="46"/>
    <n v="450"/>
    <n v="20700"/>
    <n v="250"/>
    <n v="20450"/>
    <n v="9200"/>
    <n v="11351.79"/>
    <n v="9348.2099999999991"/>
    <n v="18298.21"/>
    <n v="908"/>
    <n v="2151.79"/>
    <x v="3"/>
    <n v="200"/>
    <s v="Mumbai Mega Hub"/>
    <x v="2"/>
  </r>
  <r>
    <n v="104618"/>
    <x v="4604"/>
    <x v="8"/>
    <s v="2025"/>
    <s v="FedEx"/>
    <x v="1"/>
    <x v="2"/>
    <x v="0"/>
    <s v="India"/>
    <n v="78"/>
    <n v="45000"/>
    <n v="3510000"/>
    <n v="13000"/>
    <n v="3497000"/>
    <n v="2496000"/>
    <n v="2496829.35"/>
    <n v="1013170.6499999999"/>
    <n v="3496170.65"/>
    <n v="655"/>
    <n v="829.35"/>
    <x v="2"/>
    <n v="32000"/>
    <s v="Bengaluru Regional Hub"/>
    <x v="0"/>
  </r>
  <r>
    <n v="104619"/>
    <x v="4605"/>
    <x v="8"/>
    <s v="2025"/>
    <s v="Shadowfax"/>
    <x v="5"/>
    <x v="1"/>
    <x v="2"/>
    <s v="India"/>
    <n v="60"/>
    <n v="2800"/>
    <n v="168000"/>
    <n v="1300"/>
    <n v="166700"/>
    <n v="90000"/>
    <n v="91065.15"/>
    <n v="76934.850000000006"/>
    <n v="165634.85"/>
    <n v="1145"/>
    <n v="1065.1500000000001"/>
    <x v="18"/>
    <n v="1500"/>
    <s v="Mumbai Mega Hub"/>
    <x v="2"/>
  </r>
  <r>
    <n v="104620"/>
    <x v="4606"/>
    <x v="0"/>
    <s v="2025"/>
    <s v="Blue Dart"/>
    <x v="7"/>
    <x v="1"/>
    <x v="1"/>
    <s v="India"/>
    <n v="96"/>
    <n v="850"/>
    <n v="81600"/>
    <n v="300"/>
    <n v="81300"/>
    <n v="52800"/>
    <n v="53628.639999999999"/>
    <n v="27971.360000000001"/>
    <n v="80471.360000000001"/>
    <n v="629"/>
    <n v="828.64"/>
    <x v="13"/>
    <n v="550"/>
    <s v="Nagpur Central Hub"/>
    <x v="1"/>
  </r>
  <r>
    <n v="104621"/>
    <x v="4607"/>
    <x v="8"/>
    <s v="2025"/>
    <s v="Blue Dart"/>
    <x v="4"/>
    <x v="0"/>
    <x v="0"/>
    <s v="India"/>
    <n v="32"/>
    <n v="5500"/>
    <n v="176000"/>
    <n v="2000"/>
    <n v="174000"/>
    <n v="112000"/>
    <n v="112561.65"/>
    <n v="63438.350000000006"/>
    <n v="173438.35"/>
    <n v="760"/>
    <n v="561.65"/>
    <x v="5"/>
    <n v="3500"/>
    <s v="Bengaluru Regional Hub"/>
    <x v="0"/>
  </r>
  <r>
    <n v="104622"/>
    <x v="4608"/>
    <x v="4"/>
    <s v="2025"/>
    <s v="Ecom Express"/>
    <x v="4"/>
    <x v="0"/>
    <x v="3"/>
    <s v="India"/>
    <n v="22"/>
    <n v="5500"/>
    <n v="121000"/>
    <n v="2000"/>
    <n v="119000"/>
    <n v="77000"/>
    <n v="77358.22"/>
    <n v="43641.78"/>
    <n v="118641.78"/>
    <n v="399"/>
    <n v="358.22"/>
    <x v="5"/>
    <n v="3500"/>
    <s v="Delhi NCR Mega Hub"/>
    <x v="3"/>
  </r>
  <r>
    <n v="104623"/>
    <x v="4609"/>
    <x v="7"/>
    <s v="2025"/>
    <s v="Ekart"/>
    <x v="2"/>
    <x v="0"/>
    <x v="2"/>
    <s v="India"/>
    <n v="66"/>
    <n v="450"/>
    <n v="29700"/>
    <n v="250"/>
    <n v="29450"/>
    <n v="13200"/>
    <n v="13560.28"/>
    <n v="16139.72"/>
    <n v="29089.72"/>
    <n v="711"/>
    <n v="360.28"/>
    <x v="3"/>
    <n v="200"/>
    <s v="Mumbai Mega Hub"/>
    <x v="2"/>
  </r>
  <r>
    <n v="104624"/>
    <x v="4610"/>
    <x v="3"/>
    <s v="2025"/>
    <s v="FedEx"/>
    <x v="1"/>
    <x v="2"/>
    <x v="3"/>
    <s v="India"/>
    <n v="40"/>
    <n v="3500"/>
    <n v="140000"/>
    <n v="1300"/>
    <n v="138700"/>
    <n v="88000"/>
    <n v="88589.119999999995"/>
    <n v="51410.880000000005"/>
    <n v="138110.88"/>
    <n v="1019"/>
    <n v="589.12"/>
    <x v="16"/>
    <n v="2200"/>
    <s v="Delhi NCR Mega Hub"/>
    <x v="3"/>
  </r>
  <r>
    <n v="104625"/>
    <x v="4611"/>
    <x v="5"/>
    <s v="2025"/>
    <s v="FedEx"/>
    <x v="1"/>
    <x v="1"/>
    <x v="3"/>
    <s v="India"/>
    <n v="34"/>
    <n v="45000"/>
    <n v="1530000"/>
    <n v="13000"/>
    <n v="1517000"/>
    <n v="1088000"/>
    <n v="1088837.3600000001"/>
    <n v="441162.6399999999"/>
    <n v="1516162.64"/>
    <n v="929"/>
    <n v="837.36"/>
    <x v="2"/>
    <n v="32000"/>
    <s v="Delhi NCR Mega Hub"/>
    <x v="3"/>
  </r>
  <r>
    <n v="104626"/>
    <x v="4612"/>
    <x v="9"/>
    <s v="2025"/>
    <s v="Xpressbees"/>
    <x v="4"/>
    <x v="0"/>
    <x v="1"/>
    <s v="India"/>
    <n v="2"/>
    <n v="5500"/>
    <n v="11000"/>
    <n v="2000"/>
    <n v="9000"/>
    <n v="7000"/>
    <n v="9609.7800000000007"/>
    <n v="1390.2199999999993"/>
    <n v="6390.2199999999993"/>
    <n v="429"/>
    <n v="2609.7800000000002"/>
    <x v="5"/>
    <n v="3500"/>
    <s v="Nagpur Central Hub"/>
    <x v="1"/>
  </r>
  <r>
    <n v="104627"/>
    <x v="4613"/>
    <x v="5"/>
    <s v="2025"/>
    <s v="Delhivery"/>
    <x v="3"/>
    <x v="0"/>
    <x v="2"/>
    <s v="India"/>
    <n v="48"/>
    <n v="8500"/>
    <n v="408000"/>
    <n v="3000"/>
    <n v="405000"/>
    <n v="264000"/>
    <n v="264546.09000000003"/>
    <n v="143453.90999999997"/>
    <n v="404453.91"/>
    <n v="1016"/>
    <n v="546.09"/>
    <x v="8"/>
    <n v="5500"/>
    <s v="Mumbai Mega Hub"/>
    <x v="2"/>
  </r>
  <r>
    <n v="104628"/>
    <x v="4614"/>
    <x v="2"/>
    <s v="2025"/>
    <s v="Amazon Logistics"/>
    <x v="4"/>
    <x v="2"/>
    <x v="4"/>
    <s v="India"/>
    <n v="97"/>
    <n v="5500"/>
    <n v="533500"/>
    <n v="2000"/>
    <n v="531500"/>
    <n v="339500"/>
    <n v="340005.38"/>
    <n v="193494.62"/>
    <n v="530994.62"/>
    <n v="1089"/>
    <n v="505.38"/>
    <x v="5"/>
    <n v="3500"/>
    <s v="Kolkata Regional Hub"/>
    <x v="4"/>
  </r>
  <r>
    <n v="104629"/>
    <x v="4615"/>
    <x v="2"/>
    <s v="2025"/>
    <s v="FedEx"/>
    <x v="5"/>
    <x v="2"/>
    <x v="3"/>
    <s v="India"/>
    <n v="26"/>
    <n v="4500"/>
    <n v="117000"/>
    <n v="2000"/>
    <n v="115000"/>
    <n v="65000"/>
    <n v="65575.259999999995"/>
    <n v="51424.740000000005"/>
    <n v="114424.74"/>
    <n v="408"/>
    <n v="575.26"/>
    <x v="6"/>
    <n v="2500"/>
    <s v="Delhi NCR Mega Hub"/>
    <x v="3"/>
  </r>
  <r>
    <n v="104630"/>
    <x v="4616"/>
    <x v="4"/>
    <s v="2025"/>
    <s v="FedEx"/>
    <x v="1"/>
    <x v="1"/>
    <x v="0"/>
    <s v="India"/>
    <n v="34"/>
    <n v="3500"/>
    <n v="119000"/>
    <n v="1300"/>
    <n v="117700"/>
    <n v="74800"/>
    <n v="75690.19"/>
    <n v="43309.81"/>
    <n v="116809.81"/>
    <n v="1197"/>
    <n v="890.19"/>
    <x v="16"/>
    <n v="2200"/>
    <s v="Bengaluru Regional Hub"/>
    <x v="0"/>
  </r>
  <r>
    <n v="104631"/>
    <x v="4617"/>
    <x v="5"/>
    <s v="2025"/>
    <s v="Amazon Logistics"/>
    <x v="3"/>
    <x v="0"/>
    <x v="4"/>
    <s v="India"/>
    <n v="17"/>
    <n v="8500"/>
    <n v="144500"/>
    <n v="3000"/>
    <n v="141500"/>
    <n v="93500"/>
    <n v="93754.75"/>
    <n v="50745.25"/>
    <n v="141245.25"/>
    <n v="407"/>
    <n v="254.75"/>
    <x v="8"/>
    <n v="5500"/>
    <s v="Kolkata Regional Hub"/>
    <x v="4"/>
  </r>
  <r>
    <n v="104632"/>
    <x v="4618"/>
    <x v="0"/>
    <s v="2025"/>
    <s v="Ecom Express"/>
    <x v="2"/>
    <x v="0"/>
    <x v="2"/>
    <s v="India"/>
    <n v="56"/>
    <n v="450"/>
    <n v="25200"/>
    <n v="250"/>
    <n v="24950"/>
    <n v="11200"/>
    <n v="11518.62"/>
    <n v="13681.38"/>
    <n v="24631.38"/>
    <n v="594"/>
    <n v="318.62"/>
    <x v="3"/>
    <n v="200"/>
    <s v="Mumbai Mega Hub"/>
    <x v="2"/>
  </r>
  <r>
    <n v="104633"/>
    <x v="4619"/>
    <x v="10"/>
    <s v="2025"/>
    <s v="DHL"/>
    <x v="5"/>
    <x v="1"/>
    <x v="2"/>
    <s v="India"/>
    <n v="88"/>
    <n v="1800"/>
    <n v="158400"/>
    <n v="900"/>
    <n v="157500"/>
    <n v="79200"/>
    <n v="81167.48"/>
    <n v="77232.52"/>
    <n v="155532.51999999999"/>
    <n v="800"/>
    <n v="1967.48"/>
    <x v="9"/>
    <n v="900"/>
    <s v="Mumbai Mega Hub"/>
    <x v="2"/>
  </r>
  <r>
    <n v="104634"/>
    <x v="4620"/>
    <x v="6"/>
    <s v="2025"/>
    <s v="Blue Dart"/>
    <x v="1"/>
    <x v="2"/>
    <x v="1"/>
    <s v="India"/>
    <n v="69"/>
    <n v="25000"/>
    <n v="1725000"/>
    <n v="7000"/>
    <n v="1718000"/>
    <n v="1242000"/>
    <n v="1243029.98"/>
    <n v="481970.02"/>
    <n v="1716970.02"/>
    <n v="342"/>
    <n v="1029.98"/>
    <x v="17"/>
    <n v="18000"/>
    <s v="Nagpur Central Hub"/>
    <x v="1"/>
  </r>
  <r>
    <n v="104635"/>
    <x v="4621"/>
    <x v="5"/>
    <s v="2025"/>
    <s v="Blue Dart"/>
    <x v="7"/>
    <x v="2"/>
    <x v="0"/>
    <s v="India"/>
    <n v="30"/>
    <n v="850"/>
    <n v="25500"/>
    <n v="300"/>
    <n v="25200"/>
    <n v="16500"/>
    <n v="17149.740000000002"/>
    <n v="8350.2599999999984"/>
    <n v="24550.26"/>
    <n v="559"/>
    <n v="649.74"/>
    <x v="13"/>
    <n v="550"/>
    <s v="Bengaluru Regional Hub"/>
    <x v="0"/>
  </r>
  <r>
    <n v="104636"/>
    <x v="4622"/>
    <x v="8"/>
    <s v="2025"/>
    <s v="Blue Dart"/>
    <x v="1"/>
    <x v="0"/>
    <x v="3"/>
    <s v="India"/>
    <n v="52"/>
    <n v="25000"/>
    <n v="1300000"/>
    <n v="7000"/>
    <n v="1293000"/>
    <n v="936000"/>
    <n v="936574.74"/>
    <n v="363425.26"/>
    <n v="1292425.26"/>
    <n v="937"/>
    <n v="574.74"/>
    <x v="17"/>
    <n v="18000"/>
    <s v="Delhi NCR Mega Hub"/>
    <x v="3"/>
  </r>
  <r>
    <n v="104637"/>
    <x v="4623"/>
    <x v="9"/>
    <s v="2025"/>
    <s v="FedEx"/>
    <x v="3"/>
    <x v="1"/>
    <x v="2"/>
    <s v="India"/>
    <n v="87"/>
    <n v="12000"/>
    <n v="1044000"/>
    <n v="4000"/>
    <n v="1040000"/>
    <n v="696000"/>
    <n v="696995.22"/>
    <n v="347004.78"/>
    <n v="1039004.78"/>
    <n v="849"/>
    <n v="995.22"/>
    <x v="4"/>
    <n v="8000"/>
    <s v="Mumbai Mega Hub"/>
    <x v="2"/>
  </r>
  <r>
    <n v="104638"/>
    <x v="4624"/>
    <x v="3"/>
    <s v="2025"/>
    <s v="Delhivery"/>
    <x v="7"/>
    <x v="0"/>
    <x v="0"/>
    <s v="India"/>
    <n v="98"/>
    <n v="850"/>
    <n v="83300"/>
    <n v="300"/>
    <n v="83000"/>
    <n v="53900"/>
    <n v="54567.41"/>
    <n v="28732.589999999997"/>
    <n v="82332.59"/>
    <n v="964"/>
    <n v="667.41"/>
    <x v="13"/>
    <n v="550"/>
    <s v="Bengaluru Regional Hub"/>
    <x v="0"/>
  </r>
  <r>
    <n v="104639"/>
    <x v="4625"/>
    <x v="0"/>
    <s v="2025"/>
    <s v="FedEx"/>
    <x v="2"/>
    <x v="0"/>
    <x v="2"/>
    <s v="India"/>
    <n v="84"/>
    <n v="2500"/>
    <n v="210000"/>
    <n v="1000"/>
    <n v="209000"/>
    <n v="126000"/>
    <n v="128612.48"/>
    <n v="81387.520000000004"/>
    <n v="206387.52"/>
    <n v="612"/>
    <n v="2612.48"/>
    <x v="12"/>
    <n v="1500"/>
    <s v="Mumbai Mega Hub"/>
    <x v="2"/>
  </r>
  <r>
    <n v="104640"/>
    <x v="4626"/>
    <x v="8"/>
    <s v="2025"/>
    <s v="Amazon Logistics"/>
    <x v="3"/>
    <x v="1"/>
    <x v="0"/>
    <s v="India"/>
    <n v="89"/>
    <n v="12000"/>
    <n v="1068000"/>
    <n v="4000"/>
    <n v="1064000"/>
    <n v="712000"/>
    <n v="713162.4"/>
    <n v="354837.6"/>
    <n v="1062837.6000000001"/>
    <n v="801"/>
    <n v="1162.4000000000001"/>
    <x v="4"/>
    <n v="8000"/>
    <s v="Bengaluru Regional Hub"/>
    <x v="0"/>
  </r>
  <r>
    <n v="104641"/>
    <x v="4627"/>
    <x v="8"/>
    <s v="2025"/>
    <s v="Ekart"/>
    <x v="5"/>
    <x v="1"/>
    <x v="1"/>
    <s v="India"/>
    <n v="34"/>
    <n v="4500"/>
    <n v="153000"/>
    <n v="2000"/>
    <n v="151000"/>
    <n v="85000"/>
    <n v="85837.03"/>
    <n v="67162.97"/>
    <n v="150162.97"/>
    <n v="834"/>
    <n v="837.03"/>
    <x v="6"/>
    <n v="2500"/>
    <s v="Nagpur Central Hub"/>
    <x v="1"/>
  </r>
  <r>
    <n v="104642"/>
    <x v="4628"/>
    <x v="0"/>
    <s v="2025"/>
    <s v="Amazon Logistics"/>
    <x v="5"/>
    <x v="0"/>
    <x v="2"/>
    <s v="India"/>
    <n v="38"/>
    <n v="4500"/>
    <n v="171000"/>
    <n v="2000"/>
    <n v="169000"/>
    <n v="95000"/>
    <n v="95309.87"/>
    <n v="75690.13"/>
    <n v="168690.13"/>
    <n v="1148"/>
    <n v="309.87"/>
    <x v="6"/>
    <n v="2500"/>
    <s v="Mumbai Mega Hub"/>
    <x v="2"/>
  </r>
  <r>
    <n v="104643"/>
    <x v="4629"/>
    <x v="3"/>
    <s v="2025"/>
    <s v="DHL"/>
    <x v="4"/>
    <x v="1"/>
    <x v="3"/>
    <s v="India"/>
    <n v="49"/>
    <n v="1500"/>
    <n v="73500"/>
    <n v="700"/>
    <n v="72800"/>
    <n v="39200"/>
    <n v="40229.339999999997"/>
    <n v="33270.660000000003"/>
    <n v="71770.66"/>
    <n v="1071"/>
    <n v="1029.3399999999999"/>
    <x v="10"/>
    <n v="800"/>
    <s v="Delhi NCR Mega Hub"/>
    <x v="3"/>
  </r>
  <r>
    <n v="104644"/>
    <x v="4630"/>
    <x v="1"/>
    <s v="2025"/>
    <s v="FedEx"/>
    <x v="5"/>
    <x v="1"/>
    <x v="2"/>
    <s v="India"/>
    <n v="47"/>
    <n v="4500"/>
    <n v="211500"/>
    <n v="2000"/>
    <n v="209500"/>
    <n v="117500"/>
    <n v="119034.01"/>
    <n v="92465.99"/>
    <n v="207965.99"/>
    <n v="589"/>
    <n v="1534.01"/>
    <x v="6"/>
    <n v="2500"/>
    <s v="Mumbai Mega Hub"/>
    <x v="2"/>
  </r>
  <r>
    <n v="104645"/>
    <x v="4631"/>
    <x v="1"/>
    <s v="2025"/>
    <s v="FedEx"/>
    <x v="2"/>
    <x v="0"/>
    <x v="4"/>
    <s v="India"/>
    <n v="99"/>
    <n v="2500"/>
    <n v="247500"/>
    <n v="1000"/>
    <n v="246500"/>
    <n v="148500"/>
    <n v="149268.67000000001"/>
    <n v="98231.329999999987"/>
    <n v="245731.33"/>
    <n v="1196"/>
    <n v="768.67"/>
    <x v="12"/>
    <n v="1500"/>
    <s v="Kolkata Regional Hub"/>
    <x v="4"/>
  </r>
  <r>
    <n v="104646"/>
    <x v="4632"/>
    <x v="0"/>
    <s v="2025"/>
    <s v="DHL"/>
    <x v="1"/>
    <x v="2"/>
    <x v="1"/>
    <s v="India"/>
    <n v="97"/>
    <n v="45000"/>
    <n v="4365000"/>
    <n v="13000"/>
    <n v="4352000"/>
    <n v="3104000"/>
    <n v="3104994.24"/>
    <n v="1260005.7599999998"/>
    <n v="4351005.76"/>
    <n v="741"/>
    <n v="994.24"/>
    <x v="2"/>
    <n v="32000"/>
    <s v="Nagpur Central Hub"/>
    <x v="1"/>
  </r>
  <r>
    <n v="104647"/>
    <x v="4633"/>
    <x v="7"/>
    <s v="2025"/>
    <s v="DHL"/>
    <x v="2"/>
    <x v="0"/>
    <x v="3"/>
    <s v="India"/>
    <n v="48"/>
    <n v="2500"/>
    <n v="120000"/>
    <n v="1000"/>
    <n v="119000"/>
    <n v="72000"/>
    <n v="74579.960000000006"/>
    <n v="45420.039999999994"/>
    <n v="116420.04"/>
    <n v="1108"/>
    <n v="2579.96"/>
    <x v="12"/>
    <n v="1500"/>
    <s v="Delhi NCR Mega Hub"/>
    <x v="3"/>
  </r>
  <r>
    <n v="104648"/>
    <x v="4634"/>
    <x v="4"/>
    <s v="2025"/>
    <s v="Ecom Express"/>
    <x v="6"/>
    <x v="0"/>
    <x v="2"/>
    <s v="India"/>
    <n v="75"/>
    <n v="4500"/>
    <n v="337500"/>
    <n v="1700"/>
    <n v="335800"/>
    <n v="210000"/>
    <n v="210473.96"/>
    <n v="127026.04000000001"/>
    <n v="335326.03999999998"/>
    <n v="873"/>
    <n v="473.96"/>
    <x v="7"/>
    <n v="2800"/>
    <s v="Mumbai Mega Hub"/>
    <x v="2"/>
  </r>
  <r>
    <n v="104649"/>
    <x v="4635"/>
    <x v="4"/>
    <s v="2025"/>
    <s v="FedEx"/>
    <x v="2"/>
    <x v="1"/>
    <x v="4"/>
    <s v="India"/>
    <n v="43"/>
    <n v="2500"/>
    <n v="107500"/>
    <n v="1000"/>
    <n v="106500"/>
    <n v="64500"/>
    <n v="65041.11"/>
    <n v="42458.89"/>
    <n v="105958.89"/>
    <n v="497"/>
    <n v="541.11"/>
    <x v="12"/>
    <n v="1500"/>
    <s v="Kolkata Regional Hub"/>
    <x v="4"/>
  </r>
  <r>
    <n v="104650"/>
    <x v="4636"/>
    <x v="1"/>
    <s v="2025"/>
    <s v="Ecom Express"/>
    <x v="6"/>
    <x v="0"/>
    <x v="4"/>
    <s v="India"/>
    <n v="13"/>
    <n v="15000"/>
    <n v="195000"/>
    <n v="5500"/>
    <n v="189500"/>
    <n v="123500"/>
    <n v="124517.39"/>
    <n v="70482.61"/>
    <n v="188482.61"/>
    <n v="510"/>
    <n v="1017.39"/>
    <x v="11"/>
    <n v="9500"/>
    <s v="Kolkata Regional Hub"/>
    <x v="4"/>
  </r>
  <r>
    <n v="104651"/>
    <x v="4637"/>
    <x v="6"/>
    <s v="2025"/>
    <s v="Ecom Express"/>
    <x v="2"/>
    <x v="1"/>
    <x v="0"/>
    <s v="India"/>
    <n v="7"/>
    <n v="450"/>
    <n v="3150"/>
    <n v="250"/>
    <n v="2900"/>
    <n v="1400"/>
    <n v="1922.0900000000001"/>
    <n v="1227.9099999999999"/>
    <n v="2377.91"/>
    <n v="1001"/>
    <n v="522.09"/>
    <x v="3"/>
    <n v="200"/>
    <s v="Bengaluru Regional Hub"/>
    <x v="0"/>
  </r>
  <r>
    <n v="104652"/>
    <x v="4638"/>
    <x v="2"/>
    <s v="2025"/>
    <s v="DHL"/>
    <x v="3"/>
    <x v="1"/>
    <x v="1"/>
    <s v="India"/>
    <n v="21"/>
    <n v="12000"/>
    <n v="252000"/>
    <n v="4000"/>
    <n v="248000"/>
    <n v="168000"/>
    <n v="170600.78"/>
    <n v="81399.22"/>
    <n v="245399.22"/>
    <n v="624"/>
    <n v="2600.7800000000002"/>
    <x v="4"/>
    <n v="8000"/>
    <s v="Nagpur Central Hub"/>
    <x v="1"/>
  </r>
  <r>
    <n v="104653"/>
    <x v="4639"/>
    <x v="6"/>
    <s v="2025"/>
    <s v="Ecom Express"/>
    <x v="5"/>
    <x v="1"/>
    <x v="3"/>
    <s v="India"/>
    <n v="76"/>
    <n v="2800"/>
    <n v="212800"/>
    <n v="1300"/>
    <n v="211500"/>
    <n v="114000"/>
    <n v="114461.01"/>
    <n v="98338.99"/>
    <n v="211038.99"/>
    <n v="638"/>
    <n v="461.01"/>
    <x v="18"/>
    <n v="1500"/>
    <s v="Delhi NCR Mega Hub"/>
    <x v="3"/>
  </r>
  <r>
    <n v="104654"/>
    <x v="4640"/>
    <x v="9"/>
    <s v="2025"/>
    <s v="DHL"/>
    <x v="4"/>
    <x v="1"/>
    <x v="1"/>
    <s v="India"/>
    <n v="88"/>
    <n v="5500"/>
    <n v="484000"/>
    <n v="2000"/>
    <n v="482000"/>
    <n v="308000"/>
    <n v="308244.92"/>
    <n v="175755.08000000002"/>
    <n v="481755.08"/>
    <n v="774"/>
    <n v="244.92"/>
    <x v="5"/>
    <n v="3500"/>
    <s v="Nagpur Central Hub"/>
    <x v="1"/>
  </r>
  <r>
    <n v="104655"/>
    <x v="4641"/>
    <x v="5"/>
    <s v="2025"/>
    <s v="Ecom Express"/>
    <x v="0"/>
    <x v="1"/>
    <x v="3"/>
    <s v="India"/>
    <n v="18"/>
    <n v="3200"/>
    <n v="57600"/>
    <n v="1200"/>
    <n v="56400"/>
    <n v="36000"/>
    <n v="36319.51"/>
    <n v="21280.489999999998"/>
    <n v="56080.49"/>
    <n v="817"/>
    <n v="319.51"/>
    <x v="0"/>
    <n v="2000"/>
    <s v="Delhi NCR Mega Hub"/>
    <x v="3"/>
  </r>
  <r>
    <n v="104656"/>
    <x v="4642"/>
    <x v="11"/>
    <s v="2025"/>
    <s v="FedEx"/>
    <x v="6"/>
    <x v="2"/>
    <x v="2"/>
    <s v="India"/>
    <n v="29"/>
    <n v="15000"/>
    <n v="435000"/>
    <n v="5500"/>
    <n v="429500"/>
    <n v="275500"/>
    <n v="276310.13"/>
    <n v="158689.87"/>
    <n v="428689.87"/>
    <n v="402"/>
    <n v="810.13"/>
    <x v="11"/>
    <n v="9500"/>
    <s v="Mumbai Mega Hub"/>
    <x v="2"/>
  </r>
  <r>
    <n v="104657"/>
    <x v="4643"/>
    <x v="7"/>
    <s v="2025"/>
    <s v="Ekart"/>
    <x v="1"/>
    <x v="1"/>
    <x v="2"/>
    <s v="India"/>
    <n v="86"/>
    <n v="25000"/>
    <n v="2150000"/>
    <n v="7000"/>
    <n v="2143000"/>
    <n v="1548000"/>
    <n v="1548848.3"/>
    <n v="601151.69999999995"/>
    <n v="2142151.7000000002"/>
    <n v="994"/>
    <n v="848.3"/>
    <x v="17"/>
    <n v="18000"/>
    <s v="Mumbai Mega Hub"/>
    <x v="2"/>
  </r>
  <r>
    <n v="104658"/>
    <x v="4644"/>
    <x v="6"/>
    <s v="2025"/>
    <s v="Shadowfax"/>
    <x v="6"/>
    <x v="1"/>
    <x v="0"/>
    <s v="India"/>
    <n v="94"/>
    <n v="15000"/>
    <n v="1410000"/>
    <n v="5500"/>
    <n v="1404500"/>
    <n v="893000"/>
    <n v="893546.22"/>
    <n v="516453.78"/>
    <n v="1403953.78"/>
    <n v="602"/>
    <n v="546.22"/>
    <x v="11"/>
    <n v="9500"/>
    <s v="Bengaluru Regional Hub"/>
    <x v="0"/>
  </r>
  <r>
    <n v="104659"/>
    <x v="4645"/>
    <x v="11"/>
    <s v="2025"/>
    <s v="Delhivery"/>
    <x v="2"/>
    <x v="1"/>
    <x v="2"/>
    <s v="India"/>
    <n v="89"/>
    <n v="450"/>
    <n v="40050"/>
    <n v="250"/>
    <n v="39800"/>
    <n v="17800"/>
    <n v="18282.16"/>
    <n v="21767.84"/>
    <n v="39317.839999999997"/>
    <n v="954"/>
    <n v="482.16"/>
    <x v="3"/>
    <n v="200"/>
    <s v="Mumbai Mega Hub"/>
    <x v="2"/>
  </r>
  <r>
    <n v="104660"/>
    <x v="4646"/>
    <x v="4"/>
    <s v="2025"/>
    <s v="FedEx"/>
    <x v="2"/>
    <x v="2"/>
    <x v="2"/>
    <s v="India"/>
    <n v="1"/>
    <n v="450"/>
    <n v="450"/>
    <n v="250"/>
    <n v="200"/>
    <n v="200"/>
    <n v="972.94"/>
    <n v="-522.94000000000005"/>
    <n v="-572.94000000000005"/>
    <n v="1064"/>
    <n v="772.94"/>
    <x v="3"/>
    <n v="200"/>
    <s v="Mumbai Mega Hub"/>
    <x v="2"/>
  </r>
  <r>
    <n v="104661"/>
    <x v="4647"/>
    <x v="7"/>
    <s v="2025"/>
    <s v="DHL"/>
    <x v="5"/>
    <x v="1"/>
    <x v="0"/>
    <s v="India"/>
    <n v="40"/>
    <n v="4500"/>
    <n v="180000"/>
    <n v="2000"/>
    <n v="178000"/>
    <n v="100000"/>
    <n v="100359.02"/>
    <n v="79640.98"/>
    <n v="177640.98"/>
    <n v="1022"/>
    <n v="359.02"/>
    <x v="6"/>
    <n v="2500"/>
    <s v="Bengaluru Regional Hub"/>
    <x v="0"/>
  </r>
  <r>
    <n v="104662"/>
    <x v="4648"/>
    <x v="6"/>
    <s v="2025"/>
    <s v="Shadowfax"/>
    <x v="5"/>
    <x v="0"/>
    <x v="2"/>
    <s v="India"/>
    <n v="87"/>
    <n v="4500"/>
    <n v="391500"/>
    <n v="2000"/>
    <n v="389500"/>
    <n v="217500"/>
    <n v="218419.56"/>
    <n v="173080.44"/>
    <n v="388580.44"/>
    <n v="715"/>
    <n v="919.56"/>
    <x v="6"/>
    <n v="2500"/>
    <s v="Mumbai Mega Hub"/>
    <x v="2"/>
  </r>
  <r>
    <n v="104663"/>
    <x v="4649"/>
    <x v="5"/>
    <s v="2025"/>
    <s v="Blue Dart"/>
    <x v="3"/>
    <x v="2"/>
    <x v="1"/>
    <s v="India"/>
    <n v="94"/>
    <n v="12000"/>
    <n v="1128000"/>
    <n v="4000"/>
    <n v="1124000"/>
    <n v="752000"/>
    <n v="752954.65"/>
    <n v="375045.35"/>
    <n v="1123045.3500000001"/>
    <n v="739"/>
    <n v="954.65"/>
    <x v="4"/>
    <n v="8000"/>
    <s v="Nagpur Central Hub"/>
    <x v="1"/>
  </r>
  <r>
    <n v="104664"/>
    <x v="4650"/>
    <x v="5"/>
    <s v="2025"/>
    <s v="Amazon Logistics"/>
    <x v="5"/>
    <x v="1"/>
    <x v="2"/>
    <s v="India"/>
    <n v="33"/>
    <n v="4500"/>
    <n v="148500"/>
    <n v="2000"/>
    <n v="146500"/>
    <n v="82500"/>
    <n v="83312.789999999994"/>
    <n v="65187.210000000006"/>
    <n v="145687.21"/>
    <n v="710"/>
    <n v="812.79"/>
    <x v="6"/>
    <n v="2500"/>
    <s v="Mumbai Mega Hub"/>
    <x v="2"/>
  </r>
  <r>
    <n v="104665"/>
    <x v="4651"/>
    <x v="4"/>
    <s v="2025"/>
    <s v="FedEx"/>
    <x v="1"/>
    <x v="0"/>
    <x v="0"/>
    <s v="India"/>
    <n v="12"/>
    <n v="3500"/>
    <n v="42000"/>
    <n v="1300"/>
    <n v="40700"/>
    <n v="26400"/>
    <n v="29135.21"/>
    <n v="12864.79"/>
    <n v="37964.79"/>
    <n v="688"/>
    <n v="2735.21"/>
    <x v="16"/>
    <n v="2200"/>
    <s v="Bengaluru Regional Hub"/>
    <x v="0"/>
  </r>
  <r>
    <n v="104666"/>
    <x v="4652"/>
    <x v="7"/>
    <s v="2025"/>
    <s v="DHL"/>
    <x v="4"/>
    <x v="2"/>
    <x v="4"/>
    <s v="India"/>
    <n v="87"/>
    <n v="5500"/>
    <n v="478500"/>
    <n v="2000"/>
    <n v="476500"/>
    <n v="304500"/>
    <n v="305850.34000000003"/>
    <n v="172649.65999999997"/>
    <n v="475149.66"/>
    <n v="321"/>
    <n v="1350.34"/>
    <x v="5"/>
    <n v="3500"/>
    <s v="Kolkata Regional Hub"/>
    <x v="4"/>
  </r>
  <r>
    <n v="104667"/>
    <x v="4653"/>
    <x v="4"/>
    <s v="2025"/>
    <s v="Shadowfax"/>
    <x v="3"/>
    <x v="1"/>
    <x v="3"/>
    <s v="India"/>
    <n v="38"/>
    <n v="8500"/>
    <n v="323000"/>
    <n v="3000"/>
    <n v="320000"/>
    <n v="209000"/>
    <n v="209865.45"/>
    <n v="113134.54999999999"/>
    <n v="319134.55"/>
    <n v="793"/>
    <n v="865.45"/>
    <x v="8"/>
    <n v="5500"/>
    <s v="Delhi NCR Mega Hub"/>
    <x v="3"/>
  </r>
  <r>
    <n v="104668"/>
    <x v="4654"/>
    <x v="1"/>
    <s v="2025"/>
    <s v="DHL"/>
    <x v="5"/>
    <x v="0"/>
    <x v="1"/>
    <s v="India"/>
    <n v="46"/>
    <n v="2800"/>
    <n v="128800"/>
    <n v="1300"/>
    <n v="127500"/>
    <n v="69000"/>
    <n v="69450.83"/>
    <n v="59349.17"/>
    <n v="127049.17"/>
    <n v="310"/>
    <n v="450.83"/>
    <x v="18"/>
    <n v="1500"/>
    <s v="Nagpur Central Hub"/>
    <x v="1"/>
  </r>
  <r>
    <n v="104669"/>
    <x v="4655"/>
    <x v="10"/>
    <s v="2025"/>
    <s v="Ekart"/>
    <x v="1"/>
    <x v="0"/>
    <x v="3"/>
    <s v="India"/>
    <n v="54"/>
    <n v="3500"/>
    <n v="189000"/>
    <n v="1300"/>
    <n v="187700"/>
    <n v="118800"/>
    <n v="119099.08"/>
    <n v="69900.92"/>
    <n v="187400.92"/>
    <n v="751"/>
    <n v="299.08"/>
    <x v="16"/>
    <n v="2200"/>
    <s v="Delhi NCR Mega Hub"/>
    <x v="3"/>
  </r>
  <r>
    <n v="104670"/>
    <x v="4656"/>
    <x v="1"/>
    <s v="2025"/>
    <s v="Blue Dart"/>
    <x v="0"/>
    <x v="0"/>
    <x v="2"/>
    <s v="India"/>
    <n v="56"/>
    <n v="3200"/>
    <n v="179200"/>
    <n v="1200"/>
    <n v="178000"/>
    <n v="112000"/>
    <n v="112647.74"/>
    <n v="66552.259999999995"/>
    <n v="177352.26"/>
    <n v="1140"/>
    <n v="647.74"/>
    <x v="0"/>
    <n v="2000"/>
    <s v="Mumbai Mega Hub"/>
    <x v="2"/>
  </r>
  <r>
    <n v="104671"/>
    <x v="4657"/>
    <x v="7"/>
    <s v="2025"/>
    <s v="Xpressbees"/>
    <x v="3"/>
    <x v="0"/>
    <x v="1"/>
    <s v="India"/>
    <n v="79"/>
    <n v="8500"/>
    <n v="671500"/>
    <n v="3000"/>
    <n v="668500"/>
    <n v="434500"/>
    <n v="434786.14"/>
    <n v="236713.86"/>
    <n v="668213.86"/>
    <n v="439"/>
    <n v="286.14"/>
    <x v="8"/>
    <n v="5500"/>
    <s v="Nagpur Central Hub"/>
    <x v="1"/>
  </r>
  <r>
    <n v="104672"/>
    <x v="4658"/>
    <x v="0"/>
    <s v="2025"/>
    <s v="Xpressbees"/>
    <x v="7"/>
    <x v="0"/>
    <x v="2"/>
    <s v="India"/>
    <n v="24"/>
    <n v="600"/>
    <n v="14400"/>
    <n v="250"/>
    <n v="14150"/>
    <n v="8400"/>
    <n v="9378.09"/>
    <n v="5021.91"/>
    <n v="13171.91"/>
    <n v="974"/>
    <n v="978.09"/>
    <x v="14"/>
    <n v="350"/>
    <s v="Mumbai Mega Hub"/>
    <x v="2"/>
  </r>
  <r>
    <n v="104673"/>
    <x v="4659"/>
    <x v="8"/>
    <s v="2025"/>
    <s v="Ecom Express"/>
    <x v="4"/>
    <x v="0"/>
    <x v="0"/>
    <s v="India"/>
    <n v="21"/>
    <n v="1500"/>
    <n v="31500"/>
    <n v="700"/>
    <n v="30800"/>
    <n v="16800"/>
    <n v="17404.96"/>
    <n v="14095.04"/>
    <n v="30195.040000000001"/>
    <n v="878"/>
    <n v="604.96"/>
    <x v="10"/>
    <n v="800"/>
    <s v="Bengaluru Regional Hub"/>
    <x v="0"/>
  </r>
  <r>
    <n v="104674"/>
    <x v="4660"/>
    <x v="11"/>
    <s v="2025"/>
    <s v="Blue Dart"/>
    <x v="1"/>
    <x v="2"/>
    <x v="3"/>
    <s v="India"/>
    <n v="46"/>
    <n v="45000"/>
    <n v="2070000"/>
    <n v="13000"/>
    <n v="2057000"/>
    <n v="1472000"/>
    <n v="1472987.34"/>
    <n v="597012.65999999992"/>
    <n v="2056012.66"/>
    <n v="897"/>
    <n v="987.34"/>
    <x v="2"/>
    <n v="32000"/>
    <s v="Delhi NCR Mega Hub"/>
    <x v="3"/>
  </r>
  <r>
    <n v="104675"/>
    <x v="4661"/>
    <x v="9"/>
    <s v="2025"/>
    <s v="Ecom Express"/>
    <x v="1"/>
    <x v="0"/>
    <x v="3"/>
    <s v="India"/>
    <n v="88"/>
    <n v="25000"/>
    <n v="2200000"/>
    <n v="7000"/>
    <n v="2193000"/>
    <n v="1584000"/>
    <n v="1584360.7"/>
    <n v="615639.30000000005"/>
    <n v="2192639.2999999998"/>
    <n v="396"/>
    <n v="360.7"/>
    <x v="17"/>
    <n v="18000"/>
    <s v="Delhi NCR Mega Hub"/>
    <x v="3"/>
  </r>
  <r>
    <n v="104676"/>
    <x v="4662"/>
    <x v="3"/>
    <s v="2025"/>
    <s v="Delhivery"/>
    <x v="7"/>
    <x v="0"/>
    <x v="1"/>
    <s v="India"/>
    <n v="21"/>
    <n v="850"/>
    <n v="17850"/>
    <n v="300"/>
    <n v="17550"/>
    <n v="11550"/>
    <n v="13923.380000000001"/>
    <n v="3926.619999999999"/>
    <n v="15176.619999999999"/>
    <n v="738"/>
    <n v="2373.38"/>
    <x v="13"/>
    <n v="550"/>
    <s v="Nagpur Central Hub"/>
    <x v="1"/>
  </r>
  <r>
    <n v="104677"/>
    <x v="4663"/>
    <x v="8"/>
    <s v="2025"/>
    <s v="DHL"/>
    <x v="5"/>
    <x v="0"/>
    <x v="1"/>
    <s v="India"/>
    <n v="31"/>
    <n v="4500"/>
    <n v="139500"/>
    <n v="2000"/>
    <n v="137500"/>
    <n v="77500"/>
    <n v="78061.509999999995"/>
    <n v="61438.490000000005"/>
    <n v="136938.49"/>
    <n v="1151"/>
    <n v="561.51"/>
    <x v="6"/>
    <n v="2500"/>
    <s v="Nagpur Central Hub"/>
    <x v="1"/>
  </r>
  <r>
    <n v="104678"/>
    <x v="4664"/>
    <x v="8"/>
    <s v="2025"/>
    <s v="Amazon Logistics"/>
    <x v="4"/>
    <x v="1"/>
    <x v="1"/>
    <s v="India"/>
    <n v="78"/>
    <n v="1500"/>
    <n v="117000"/>
    <n v="700"/>
    <n v="116300"/>
    <n v="62400"/>
    <n v="63167.89"/>
    <n v="53832.11"/>
    <n v="115532.11"/>
    <n v="380"/>
    <n v="767.89"/>
    <x v="10"/>
    <n v="800"/>
    <s v="Nagpur Central Hub"/>
    <x v="1"/>
  </r>
  <r>
    <n v="104679"/>
    <x v="4665"/>
    <x v="11"/>
    <s v="2025"/>
    <s v="DHL"/>
    <x v="2"/>
    <x v="2"/>
    <x v="4"/>
    <s v="India"/>
    <n v="91"/>
    <n v="450"/>
    <n v="40950"/>
    <n v="250"/>
    <n v="40700"/>
    <n v="18200"/>
    <n v="18988"/>
    <n v="21962"/>
    <n v="39912"/>
    <n v="808"/>
    <n v="788"/>
    <x v="3"/>
    <n v="200"/>
    <s v="Kolkata Regional Hub"/>
    <x v="4"/>
  </r>
  <r>
    <n v="104680"/>
    <x v="4666"/>
    <x v="1"/>
    <s v="2025"/>
    <s v="Ecom Express"/>
    <x v="0"/>
    <x v="0"/>
    <x v="0"/>
    <s v="India"/>
    <n v="69"/>
    <n v="3200"/>
    <n v="220800"/>
    <n v="1200"/>
    <n v="219600"/>
    <n v="138000"/>
    <n v="139046.13"/>
    <n v="81753.87"/>
    <n v="218553.87"/>
    <n v="491"/>
    <n v="1046.1300000000001"/>
    <x v="0"/>
    <n v="2000"/>
    <s v="Bengaluru Regional Hub"/>
    <x v="0"/>
  </r>
  <r>
    <n v="104681"/>
    <x v="4667"/>
    <x v="5"/>
    <s v="2025"/>
    <s v="Ecom Express"/>
    <x v="7"/>
    <x v="0"/>
    <x v="1"/>
    <s v="India"/>
    <n v="62"/>
    <n v="850"/>
    <n v="52700"/>
    <n v="300"/>
    <n v="52400"/>
    <n v="34100"/>
    <n v="34452.06"/>
    <n v="18247.940000000002"/>
    <n v="52047.94"/>
    <n v="1035"/>
    <n v="352.06"/>
    <x v="13"/>
    <n v="550"/>
    <s v="Nagpur Central Hub"/>
    <x v="1"/>
  </r>
  <r>
    <n v="104682"/>
    <x v="4668"/>
    <x v="7"/>
    <s v="2025"/>
    <s v="Amazon Logistics"/>
    <x v="1"/>
    <x v="1"/>
    <x v="1"/>
    <s v="India"/>
    <n v="88"/>
    <n v="45000"/>
    <n v="3960000"/>
    <n v="13000"/>
    <n v="3947000"/>
    <n v="2816000"/>
    <n v="2818730.6"/>
    <n v="1141269.3999999999"/>
    <n v="3944269.4"/>
    <n v="1106"/>
    <n v="2730.6"/>
    <x v="2"/>
    <n v="32000"/>
    <s v="Nagpur Central Hub"/>
    <x v="1"/>
  </r>
  <r>
    <n v="104683"/>
    <x v="4669"/>
    <x v="6"/>
    <s v="2025"/>
    <s v="Shadowfax"/>
    <x v="5"/>
    <x v="1"/>
    <x v="3"/>
    <s v="India"/>
    <n v="88"/>
    <n v="4500"/>
    <n v="396000"/>
    <n v="2000"/>
    <n v="394000"/>
    <n v="220000"/>
    <n v="220552.64"/>
    <n v="175447.36"/>
    <n v="393447.36"/>
    <n v="404"/>
    <n v="552.64"/>
    <x v="6"/>
    <n v="2500"/>
    <s v="Delhi NCR Mega Hub"/>
    <x v="3"/>
  </r>
  <r>
    <n v="104684"/>
    <x v="4670"/>
    <x v="7"/>
    <s v="2025"/>
    <s v="Shadowfax"/>
    <x v="2"/>
    <x v="0"/>
    <x v="2"/>
    <s v="India"/>
    <n v="49"/>
    <n v="450"/>
    <n v="22050"/>
    <n v="250"/>
    <n v="21800"/>
    <n v="9800"/>
    <n v="10517.75"/>
    <n v="11532.25"/>
    <n v="21082.25"/>
    <n v="722"/>
    <n v="717.75"/>
    <x v="3"/>
    <n v="200"/>
    <s v="Mumbai Mega Hub"/>
    <x v="2"/>
  </r>
  <r>
    <n v="104685"/>
    <x v="4671"/>
    <x v="7"/>
    <s v="2025"/>
    <s v="Xpressbees"/>
    <x v="4"/>
    <x v="2"/>
    <x v="1"/>
    <s v="India"/>
    <n v="37"/>
    <n v="1500"/>
    <n v="55500"/>
    <n v="700"/>
    <n v="54800"/>
    <n v="29600"/>
    <n v="30000.74"/>
    <n v="25499.26"/>
    <n v="54399.26"/>
    <n v="458"/>
    <n v="400.74"/>
    <x v="10"/>
    <n v="800"/>
    <s v="Nagpur Central Hub"/>
    <x v="1"/>
  </r>
  <r>
    <n v="104686"/>
    <x v="4672"/>
    <x v="8"/>
    <s v="2025"/>
    <s v="Shadowfax"/>
    <x v="2"/>
    <x v="0"/>
    <x v="0"/>
    <s v="India"/>
    <n v="21"/>
    <n v="450"/>
    <n v="9450"/>
    <n v="250"/>
    <n v="9200"/>
    <n v="4200"/>
    <n v="4873.1400000000003"/>
    <n v="4576.8599999999997"/>
    <n v="8526.86"/>
    <n v="449"/>
    <n v="673.14"/>
    <x v="3"/>
    <n v="200"/>
    <s v="Bengaluru Regional Hub"/>
    <x v="0"/>
  </r>
  <r>
    <n v="104687"/>
    <x v="4673"/>
    <x v="1"/>
    <s v="2025"/>
    <s v="Shadowfax"/>
    <x v="3"/>
    <x v="2"/>
    <x v="1"/>
    <s v="India"/>
    <n v="30"/>
    <n v="12000"/>
    <n v="360000"/>
    <n v="4000"/>
    <n v="356000"/>
    <n v="240000"/>
    <n v="241179.86"/>
    <n v="118820.14000000001"/>
    <n v="354820.14"/>
    <n v="352"/>
    <n v="1179.8599999999999"/>
    <x v="4"/>
    <n v="8000"/>
    <s v="Nagpur Central Hub"/>
    <x v="1"/>
  </r>
  <r>
    <n v="104688"/>
    <x v="4674"/>
    <x v="5"/>
    <s v="2025"/>
    <s v="Xpressbees"/>
    <x v="5"/>
    <x v="0"/>
    <x v="0"/>
    <s v="India"/>
    <n v="71"/>
    <n v="2800"/>
    <n v="198800"/>
    <n v="1300"/>
    <n v="197500"/>
    <n v="106500"/>
    <n v="106954.06"/>
    <n v="91845.94"/>
    <n v="197045.94"/>
    <n v="660"/>
    <n v="454.06"/>
    <x v="18"/>
    <n v="1500"/>
    <s v="Bengaluru Regional Hub"/>
    <x v="0"/>
  </r>
  <r>
    <n v="104689"/>
    <x v="4675"/>
    <x v="4"/>
    <s v="2025"/>
    <s v="DHL"/>
    <x v="5"/>
    <x v="0"/>
    <x v="2"/>
    <s v="India"/>
    <n v="57"/>
    <n v="1800"/>
    <n v="102600"/>
    <n v="900"/>
    <n v="101700"/>
    <n v="51300"/>
    <n v="52086.39"/>
    <n v="50513.61"/>
    <n v="100913.61"/>
    <n v="890"/>
    <n v="786.39"/>
    <x v="9"/>
    <n v="900"/>
    <s v="Mumbai Mega Hub"/>
    <x v="2"/>
  </r>
  <r>
    <n v="104690"/>
    <x v="4676"/>
    <x v="4"/>
    <s v="2025"/>
    <s v="Delhivery"/>
    <x v="5"/>
    <x v="2"/>
    <x v="1"/>
    <s v="India"/>
    <n v="48"/>
    <n v="2800"/>
    <n v="134400"/>
    <n v="1300"/>
    <n v="133100"/>
    <n v="72000"/>
    <n v="72666.8"/>
    <n v="61733.2"/>
    <n v="132433.20000000001"/>
    <n v="1131"/>
    <n v="666.8"/>
    <x v="18"/>
    <n v="1500"/>
    <s v="Nagpur Central Hub"/>
    <x v="1"/>
  </r>
  <r>
    <n v="104691"/>
    <x v="4677"/>
    <x v="8"/>
    <s v="2025"/>
    <s v="Ecom Express"/>
    <x v="2"/>
    <x v="2"/>
    <x v="2"/>
    <s v="India"/>
    <n v="1"/>
    <n v="450"/>
    <n v="450"/>
    <n v="250"/>
    <n v="200"/>
    <n v="200"/>
    <n v="1355.64"/>
    <n v="-905.6400000000001"/>
    <n v="-955.6400000000001"/>
    <n v="487"/>
    <n v="1155.6400000000001"/>
    <x v="3"/>
    <n v="200"/>
    <s v="Mumbai Mega Hub"/>
    <x v="2"/>
  </r>
  <r>
    <n v="104692"/>
    <x v="4678"/>
    <x v="11"/>
    <s v="2025"/>
    <s v="DHL"/>
    <x v="7"/>
    <x v="0"/>
    <x v="2"/>
    <s v="India"/>
    <n v="63"/>
    <n v="1200"/>
    <n v="75600"/>
    <n v="400"/>
    <n v="75200"/>
    <n v="50400"/>
    <n v="50932.46"/>
    <n v="24667.54"/>
    <n v="74667.539999999994"/>
    <n v="423"/>
    <n v="532.46"/>
    <x v="15"/>
    <n v="800"/>
    <s v="Mumbai Mega Hub"/>
    <x v="2"/>
  </r>
  <r>
    <n v="104693"/>
    <x v="4679"/>
    <x v="11"/>
    <s v="2025"/>
    <s v="Shadowfax"/>
    <x v="4"/>
    <x v="0"/>
    <x v="3"/>
    <s v="India"/>
    <n v="46"/>
    <n v="5500"/>
    <n v="253000"/>
    <n v="2000"/>
    <n v="251000"/>
    <n v="161000"/>
    <n v="161840.60999999999"/>
    <n v="91159.390000000014"/>
    <n v="250159.39"/>
    <n v="919"/>
    <n v="840.61"/>
    <x v="5"/>
    <n v="3500"/>
    <s v="Delhi NCR Mega Hub"/>
    <x v="3"/>
  </r>
  <r>
    <n v="104694"/>
    <x v="4680"/>
    <x v="3"/>
    <s v="2025"/>
    <s v="Ecom Express"/>
    <x v="7"/>
    <x v="1"/>
    <x v="2"/>
    <s v="India"/>
    <n v="78"/>
    <n v="600"/>
    <n v="46800"/>
    <n v="250"/>
    <n v="46550"/>
    <n v="27300"/>
    <n v="27942.49"/>
    <n v="18857.509999999998"/>
    <n v="45907.51"/>
    <n v="355"/>
    <n v="642.49"/>
    <x v="14"/>
    <n v="350"/>
    <s v="Mumbai Mega Hub"/>
    <x v="2"/>
  </r>
  <r>
    <n v="104695"/>
    <x v="4681"/>
    <x v="6"/>
    <s v="2025"/>
    <s v="DHL"/>
    <x v="0"/>
    <x v="0"/>
    <x v="3"/>
    <s v="India"/>
    <n v="80"/>
    <n v="3200"/>
    <n v="256000"/>
    <n v="1200"/>
    <n v="254800"/>
    <n v="160000"/>
    <n v="160566.70000000001"/>
    <n v="95433.299999999988"/>
    <n v="254233.3"/>
    <n v="1177"/>
    <n v="566.70000000000005"/>
    <x v="0"/>
    <n v="2000"/>
    <s v="Delhi NCR Mega Hub"/>
    <x v="3"/>
  </r>
  <r>
    <n v="104696"/>
    <x v="4682"/>
    <x v="3"/>
    <s v="2025"/>
    <s v="Delhivery"/>
    <x v="4"/>
    <x v="1"/>
    <x v="4"/>
    <s v="India"/>
    <n v="10"/>
    <n v="1500"/>
    <n v="15000"/>
    <n v="700"/>
    <n v="14300"/>
    <n v="8000"/>
    <n v="8829.67"/>
    <n v="6170.33"/>
    <n v="13470.33"/>
    <n v="822"/>
    <n v="829.67"/>
    <x v="10"/>
    <n v="800"/>
    <s v="Kolkata Regional Hub"/>
    <x v="4"/>
  </r>
  <r>
    <n v="104697"/>
    <x v="4683"/>
    <x v="8"/>
    <s v="2025"/>
    <s v="Ekart"/>
    <x v="6"/>
    <x v="0"/>
    <x v="0"/>
    <s v="India"/>
    <n v="57"/>
    <n v="15000"/>
    <n v="855000"/>
    <n v="5500"/>
    <n v="849500"/>
    <n v="541500"/>
    <n v="543357.9"/>
    <n v="311642.09999999998"/>
    <n v="847642.1"/>
    <n v="831"/>
    <n v="1857.9"/>
    <x v="11"/>
    <n v="9500"/>
    <s v="Bengaluru Regional Hub"/>
    <x v="0"/>
  </r>
  <r>
    <n v="104698"/>
    <x v="4684"/>
    <x v="6"/>
    <s v="2025"/>
    <s v="FedEx"/>
    <x v="6"/>
    <x v="0"/>
    <x v="4"/>
    <s v="India"/>
    <n v="52"/>
    <n v="15000"/>
    <n v="780000"/>
    <n v="5500"/>
    <n v="774500"/>
    <n v="494000"/>
    <n v="495082.31"/>
    <n v="284917.69"/>
    <n v="773417.69"/>
    <n v="1112"/>
    <n v="1082.31"/>
    <x v="11"/>
    <n v="9500"/>
    <s v="Kolkata Regional Hub"/>
    <x v="4"/>
  </r>
  <r>
    <n v="104699"/>
    <x v="4685"/>
    <x v="0"/>
    <s v="2025"/>
    <s v="DHL"/>
    <x v="1"/>
    <x v="2"/>
    <x v="4"/>
    <s v="India"/>
    <n v="31"/>
    <n v="25000"/>
    <n v="775000"/>
    <n v="7000"/>
    <n v="768000"/>
    <n v="558000"/>
    <n v="558656.69999999995"/>
    <n v="216343.30000000005"/>
    <n v="767343.3"/>
    <n v="884"/>
    <n v="656.7"/>
    <x v="17"/>
    <n v="18000"/>
    <s v="Kolkata Regional Hub"/>
    <x v="4"/>
  </r>
  <r>
    <n v="104700"/>
    <x v="4686"/>
    <x v="0"/>
    <s v="2025"/>
    <s v="Blue Dart"/>
    <x v="5"/>
    <x v="0"/>
    <x v="0"/>
    <s v="India"/>
    <n v="90"/>
    <n v="1800"/>
    <n v="162000"/>
    <n v="900"/>
    <n v="161100"/>
    <n v="81000"/>
    <n v="81286.100000000006"/>
    <n v="80713.899999999994"/>
    <n v="160813.9"/>
    <n v="488"/>
    <n v="286.10000000000002"/>
    <x v="9"/>
    <n v="900"/>
    <s v="Bengaluru Regional Hub"/>
    <x v="0"/>
  </r>
  <r>
    <n v="104701"/>
    <x v="4687"/>
    <x v="1"/>
    <s v="2025"/>
    <s v="Amazon Logistics"/>
    <x v="0"/>
    <x v="0"/>
    <x v="1"/>
    <s v="India"/>
    <n v="13"/>
    <n v="3200"/>
    <n v="41600"/>
    <n v="1200"/>
    <n v="40400"/>
    <n v="26000"/>
    <n v="27485.9"/>
    <n v="14114.099999999999"/>
    <n v="38914.1"/>
    <n v="634"/>
    <n v="1485.9"/>
    <x v="0"/>
    <n v="2000"/>
    <s v="Nagpur Central Hub"/>
    <x v="1"/>
  </r>
  <r>
    <n v="104702"/>
    <x v="4688"/>
    <x v="7"/>
    <s v="2025"/>
    <s v="Amazon Logistics"/>
    <x v="0"/>
    <x v="1"/>
    <x v="1"/>
    <s v="India"/>
    <n v="16"/>
    <n v="3200"/>
    <n v="51200"/>
    <n v="1200"/>
    <n v="50000"/>
    <n v="32000"/>
    <n v="32458.07"/>
    <n v="18741.93"/>
    <n v="49541.93"/>
    <n v="1145"/>
    <n v="458.07"/>
    <x v="0"/>
    <n v="2000"/>
    <s v="Nagpur Central Hub"/>
    <x v="1"/>
  </r>
  <r>
    <n v="104703"/>
    <x v="4689"/>
    <x v="3"/>
    <s v="2025"/>
    <s v="Ekart"/>
    <x v="1"/>
    <x v="1"/>
    <x v="2"/>
    <s v="India"/>
    <n v="12"/>
    <n v="3500"/>
    <n v="42000"/>
    <n v="1300"/>
    <n v="40700"/>
    <n v="26400"/>
    <n v="26656.41"/>
    <n v="15343.59"/>
    <n v="40443.589999999997"/>
    <n v="966"/>
    <n v="256.41000000000003"/>
    <x v="16"/>
    <n v="2200"/>
    <s v="Mumbai Mega Hub"/>
    <x v="2"/>
  </r>
  <r>
    <n v="104704"/>
    <x v="4690"/>
    <x v="2"/>
    <s v="2025"/>
    <s v="FedEx"/>
    <x v="2"/>
    <x v="1"/>
    <x v="1"/>
    <s v="India"/>
    <n v="67"/>
    <n v="450"/>
    <n v="30150"/>
    <n v="250"/>
    <n v="29900"/>
    <n v="13400"/>
    <n v="15011.52"/>
    <n v="15138.48"/>
    <n v="28288.48"/>
    <n v="939"/>
    <n v="1611.52"/>
    <x v="3"/>
    <n v="200"/>
    <s v="Nagpur Central Hub"/>
    <x v="1"/>
  </r>
  <r>
    <n v="104705"/>
    <x v="4691"/>
    <x v="11"/>
    <s v="2025"/>
    <s v="Ecom Express"/>
    <x v="3"/>
    <x v="0"/>
    <x v="1"/>
    <s v="India"/>
    <n v="48"/>
    <n v="12000"/>
    <n v="576000"/>
    <n v="4000"/>
    <n v="572000"/>
    <n v="384000"/>
    <n v="384671"/>
    <n v="191329"/>
    <n v="571329"/>
    <n v="681"/>
    <n v="671"/>
    <x v="4"/>
    <n v="8000"/>
    <s v="Nagpur Central Hub"/>
    <x v="1"/>
  </r>
  <r>
    <n v="104706"/>
    <x v="4692"/>
    <x v="1"/>
    <s v="2025"/>
    <s v="Ekart"/>
    <x v="7"/>
    <x v="0"/>
    <x v="0"/>
    <s v="India"/>
    <n v="3"/>
    <n v="1200"/>
    <n v="3600"/>
    <n v="400"/>
    <n v="3200"/>
    <n v="2400"/>
    <n v="2913.32"/>
    <n v="686.67999999999984"/>
    <n v="2686.68"/>
    <n v="1080"/>
    <n v="513.32000000000005"/>
    <x v="15"/>
    <n v="800"/>
    <s v="Bengaluru Regional Hub"/>
    <x v="0"/>
  </r>
  <r>
    <n v="104707"/>
    <x v="4693"/>
    <x v="9"/>
    <s v="2025"/>
    <s v="Delhivery"/>
    <x v="2"/>
    <x v="0"/>
    <x v="4"/>
    <s v="India"/>
    <n v="74"/>
    <n v="450"/>
    <n v="33300"/>
    <n v="250"/>
    <n v="33050"/>
    <n v="14800"/>
    <n v="15307.02"/>
    <n v="17992.98"/>
    <n v="32542.98"/>
    <n v="875"/>
    <n v="507.02"/>
    <x v="3"/>
    <n v="200"/>
    <s v="Kolkata Regional Hub"/>
    <x v="4"/>
  </r>
  <r>
    <n v="104708"/>
    <x v="4694"/>
    <x v="6"/>
    <s v="2025"/>
    <s v="Amazon Logistics"/>
    <x v="7"/>
    <x v="2"/>
    <x v="1"/>
    <s v="India"/>
    <n v="98"/>
    <n v="600"/>
    <n v="58800"/>
    <n v="250"/>
    <n v="58550"/>
    <n v="34300"/>
    <n v="34817.360000000001"/>
    <n v="23982.639999999999"/>
    <n v="58032.639999999999"/>
    <n v="869"/>
    <n v="517.36"/>
    <x v="14"/>
    <n v="350"/>
    <s v="Nagpur Central Hub"/>
    <x v="1"/>
  </r>
  <r>
    <n v="104709"/>
    <x v="4695"/>
    <x v="8"/>
    <s v="2025"/>
    <s v="Amazon Logistics"/>
    <x v="7"/>
    <x v="0"/>
    <x v="0"/>
    <s v="India"/>
    <n v="23"/>
    <n v="850"/>
    <n v="19550"/>
    <n v="300"/>
    <n v="19250"/>
    <n v="12650"/>
    <n v="13786.61"/>
    <n v="5763.3899999999994"/>
    <n v="18113.39"/>
    <n v="811"/>
    <n v="1136.6099999999999"/>
    <x v="13"/>
    <n v="550"/>
    <s v="Bengaluru Regional Hub"/>
    <x v="0"/>
  </r>
  <r>
    <n v="104710"/>
    <x v="4696"/>
    <x v="4"/>
    <s v="2025"/>
    <s v="Ecom Express"/>
    <x v="1"/>
    <x v="0"/>
    <x v="0"/>
    <s v="India"/>
    <n v="56"/>
    <n v="3500"/>
    <n v="196000"/>
    <n v="1300"/>
    <n v="194700"/>
    <n v="123200"/>
    <n v="123920.22"/>
    <n v="72079.78"/>
    <n v="193979.78"/>
    <n v="681"/>
    <n v="720.22"/>
    <x v="16"/>
    <n v="2200"/>
    <s v="Bengaluru Regional Hub"/>
    <x v="0"/>
  </r>
  <r>
    <n v="104711"/>
    <x v="4697"/>
    <x v="11"/>
    <s v="2025"/>
    <s v="FedEx"/>
    <x v="6"/>
    <x v="1"/>
    <x v="4"/>
    <s v="India"/>
    <n v="27"/>
    <n v="15000"/>
    <n v="405000"/>
    <n v="5500"/>
    <n v="399500"/>
    <n v="256500"/>
    <n v="256969.9"/>
    <n v="148030.1"/>
    <n v="399030.1"/>
    <n v="698"/>
    <n v="469.9"/>
    <x v="11"/>
    <n v="9500"/>
    <s v="Kolkata Regional Hub"/>
    <x v="4"/>
  </r>
  <r>
    <n v="104712"/>
    <x v="4698"/>
    <x v="6"/>
    <s v="2025"/>
    <s v="FedEx"/>
    <x v="7"/>
    <x v="1"/>
    <x v="2"/>
    <s v="India"/>
    <n v="66"/>
    <n v="600"/>
    <n v="39600"/>
    <n v="250"/>
    <n v="39350"/>
    <n v="23100"/>
    <n v="24067.46"/>
    <n v="15532.54"/>
    <n v="38382.54"/>
    <n v="327"/>
    <n v="967.46"/>
    <x v="14"/>
    <n v="350"/>
    <s v="Mumbai Mega Hub"/>
    <x v="2"/>
  </r>
  <r>
    <n v="104713"/>
    <x v="4699"/>
    <x v="4"/>
    <s v="2025"/>
    <s v="Xpressbees"/>
    <x v="5"/>
    <x v="2"/>
    <x v="4"/>
    <s v="India"/>
    <n v="4"/>
    <n v="2800"/>
    <n v="11200"/>
    <n v="1300"/>
    <n v="9900"/>
    <n v="6000"/>
    <n v="6927.45"/>
    <n v="4272.55"/>
    <n v="8972.5499999999993"/>
    <n v="1090"/>
    <n v="927.45"/>
    <x v="18"/>
    <n v="1500"/>
    <s v="Kolkata Regional Hub"/>
    <x v="4"/>
  </r>
  <r>
    <n v="104714"/>
    <x v="4700"/>
    <x v="2"/>
    <s v="2025"/>
    <s v="Delhivery"/>
    <x v="7"/>
    <x v="0"/>
    <x v="4"/>
    <s v="India"/>
    <n v="38"/>
    <n v="1200"/>
    <n v="45600"/>
    <n v="400"/>
    <n v="45200"/>
    <n v="30400"/>
    <n v="31302.61"/>
    <n v="14297.39"/>
    <n v="44297.39"/>
    <n v="616"/>
    <n v="902.61"/>
    <x v="15"/>
    <n v="800"/>
    <s v="Kolkata Regional Hub"/>
    <x v="4"/>
  </r>
  <r>
    <n v="104715"/>
    <x v="4701"/>
    <x v="8"/>
    <s v="2025"/>
    <s v="Amazon Logistics"/>
    <x v="3"/>
    <x v="0"/>
    <x v="4"/>
    <s v="India"/>
    <n v="14"/>
    <n v="8500"/>
    <n v="119000"/>
    <n v="3000"/>
    <n v="116000"/>
    <n v="77000"/>
    <n v="77451.44"/>
    <n v="41548.559999999998"/>
    <n v="115548.56"/>
    <n v="549"/>
    <n v="451.44"/>
    <x v="8"/>
    <n v="5500"/>
    <s v="Kolkata Regional Hub"/>
    <x v="4"/>
  </r>
  <r>
    <n v="104716"/>
    <x v="4702"/>
    <x v="1"/>
    <s v="2025"/>
    <s v="Shadowfax"/>
    <x v="4"/>
    <x v="2"/>
    <x v="3"/>
    <s v="India"/>
    <n v="29"/>
    <n v="1500"/>
    <n v="43500"/>
    <n v="700"/>
    <n v="42800"/>
    <n v="23200"/>
    <n v="23773.24"/>
    <n v="19726.759999999998"/>
    <n v="42226.76"/>
    <n v="539"/>
    <n v="573.24"/>
    <x v="10"/>
    <n v="800"/>
    <s v="Delhi NCR Mega Hub"/>
    <x v="3"/>
  </r>
  <r>
    <n v="104717"/>
    <x v="4703"/>
    <x v="8"/>
    <s v="2025"/>
    <s v="Delhivery"/>
    <x v="1"/>
    <x v="2"/>
    <x v="1"/>
    <s v="India"/>
    <n v="20"/>
    <n v="3500"/>
    <n v="70000"/>
    <n v="1300"/>
    <n v="68700"/>
    <n v="44000"/>
    <n v="44232.800000000003"/>
    <n v="25767.199999999997"/>
    <n v="68467.199999999997"/>
    <n v="839"/>
    <n v="232.8"/>
    <x v="16"/>
    <n v="2200"/>
    <s v="Nagpur Central Hub"/>
    <x v="1"/>
  </r>
  <r>
    <n v="104718"/>
    <x v="4704"/>
    <x v="10"/>
    <s v="2025"/>
    <s v="Shadowfax"/>
    <x v="7"/>
    <x v="0"/>
    <x v="1"/>
    <s v="India"/>
    <n v="9"/>
    <n v="850"/>
    <n v="7650"/>
    <n v="300"/>
    <n v="7350"/>
    <n v="4950"/>
    <n v="5404.88"/>
    <n v="2245.12"/>
    <n v="6895.12"/>
    <n v="1094"/>
    <n v="454.88"/>
    <x v="13"/>
    <n v="550"/>
    <s v="Nagpur Central Hub"/>
    <x v="1"/>
  </r>
  <r>
    <n v="104719"/>
    <x v="4705"/>
    <x v="8"/>
    <s v="2025"/>
    <s v="DHL"/>
    <x v="3"/>
    <x v="0"/>
    <x v="3"/>
    <s v="India"/>
    <n v="84"/>
    <n v="8500"/>
    <n v="714000"/>
    <n v="3000"/>
    <n v="711000"/>
    <n v="462000"/>
    <n v="464703.19"/>
    <n v="249296.81"/>
    <n v="708296.81"/>
    <n v="787"/>
    <n v="2703.19"/>
    <x v="8"/>
    <n v="5500"/>
    <s v="Delhi NCR Mega Hub"/>
    <x v="3"/>
  </r>
  <r>
    <n v="104720"/>
    <x v="4706"/>
    <x v="4"/>
    <s v="2025"/>
    <s v="FedEx"/>
    <x v="7"/>
    <x v="1"/>
    <x v="0"/>
    <s v="India"/>
    <n v="72"/>
    <n v="1200"/>
    <n v="86400"/>
    <n v="400"/>
    <n v="86000"/>
    <n v="57600"/>
    <n v="60364.42"/>
    <n v="26035.58"/>
    <n v="83235.58"/>
    <n v="1050"/>
    <n v="2764.42"/>
    <x v="15"/>
    <n v="800"/>
    <s v="Bengaluru Regional Hub"/>
    <x v="0"/>
  </r>
  <r>
    <n v="104721"/>
    <x v="4707"/>
    <x v="1"/>
    <s v="2025"/>
    <s v="Shadowfax"/>
    <x v="0"/>
    <x v="0"/>
    <x v="0"/>
    <s v="India"/>
    <n v="25"/>
    <n v="3200"/>
    <n v="80000"/>
    <n v="1200"/>
    <n v="78800"/>
    <n v="50000"/>
    <n v="50456.32"/>
    <n v="29543.68"/>
    <n v="78343.679999999993"/>
    <n v="534"/>
    <n v="456.32"/>
    <x v="0"/>
    <n v="2000"/>
    <s v="Bengaluru Regional Hub"/>
    <x v="0"/>
  </r>
  <r>
    <n v="104722"/>
    <x v="4708"/>
    <x v="4"/>
    <s v="2025"/>
    <s v="Shadowfax"/>
    <x v="5"/>
    <x v="1"/>
    <x v="0"/>
    <s v="India"/>
    <n v="18"/>
    <n v="2800"/>
    <n v="50400"/>
    <n v="1300"/>
    <n v="49100"/>
    <n v="27000"/>
    <n v="27571.759999999998"/>
    <n v="22828.240000000002"/>
    <n v="48528.24"/>
    <n v="681"/>
    <n v="571.76"/>
    <x v="18"/>
    <n v="1500"/>
    <s v="Bengaluru Regional Hub"/>
    <x v="0"/>
  </r>
  <r>
    <n v="104723"/>
    <x v="4709"/>
    <x v="4"/>
    <s v="2025"/>
    <s v="Shadowfax"/>
    <x v="3"/>
    <x v="0"/>
    <x v="0"/>
    <s v="India"/>
    <n v="98"/>
    <n v="8500"/>
    <n v="833000"/>
    <n v="3000"/>
    <n v="830000"/>
    <n v="539000"/>
    <n v="539943.68000000005"/>
    <n v="293056.31999999995"/>
    <n v="829056.32"/>
    <n v="1178"/>
    <n v="943.68"/>
    <x v="8"/>
    <n v="5500"/>
    <s v="Bengaluru Regional Hub"/>
    <x v="0"/>
  </r>
  <r>
    <n v="104724"/>
    <x v="4710"/>
    <x v="11"/>
    <s v="2025"/>
    <s v="Ekart"/>
    <x v="0"/>
    <x v="0"/>
    <x v="3"/>
    <s v="India"/>
    <n v="21"/>
    <n v="3200"/>
    <n v="67200"/>
    <n v="1200"/>
    <n v="66000"/>
    <n v="42000"/>
    <n v="44575.57"/>
    <n v="22624.43"/>
    <n v="63424.43"/>
    <n v="383"/>
    <n v="2575.5700000000002"/>
    <x v="0"/>
    <n v="2000"/>
    <s v="Delhi NCR Mega Hub"/>
    <x v="3"/>
  </r>
  <r>
    <n v="104725"/>
    <x v="4711"/>
    <x v="5"/>
    <s v="2025"/>
    <s v="Xpressbees"/>
    <x v="3"/>
    <x v="1"/>
    <x v="2"/>
    <s v="India"/>
    <n v="37"/>
    <n v="8500"/>
    <n v="314500"/>
    <n v="3000"/>
    <n v="311500"/>
    <n v="203500"/>
    <n v="204519.46"/>
    <n v="109980.54000000001"/>
    <n v="310480.53999999998"/>
    <n v="873"/>
    <n v="1019.46"/>
    <x v="8"/>
    <n v="5500"/>
    <s v="Mumbai Mega Hub"/>
    <x v="2"/>
  </r>
  <r>
    <n v="104726"/>
    <x v="4712"/>
    <x v="11"/>
    <s v="2025"/>
    <s v="Xpressbees"/>
    <x v="5"/>
    <x v="2"/>
    <x v="0"/>
    <s v="India"/>
    <n v="9"/>
    <n v="2800"/>
    <n v="25200"/>
    <n v="1300"/>
    <n v="23900"/>
    <n v="13500"/>
    <n v="13737.96"/>
    <n v="11462.04"/>
    <n v="23662.04"/>
    <n v="826"/>
    <n v="237.96"/>
    <x v="18"/>
    <n v="1500"/>
    <s v="Bengaluru Regional Hub"/>
    <x v="0"/>
  </r>
  <r>
    <n v="104727"/>
    <x v="4713"/>
    <x v="3"/>
    <s v="2025"/>
    <s v="FedEx"/>
    <x v="2"/>
    <x v="0"/>
    <x v="0"/>
    <s v="India"/>
    <n v="34"/>
    <n v="2500"/>
    <n v="85000"/>
    <n v="1000"/>
    <n v="84000"/>
    <n v="51000"/>
    <n v="52343.51"/>
    <n v="32656.489999999998"/>
    <n v="82656.490000000005"/>
    <n v="485"/>
    <n v="1343.51"/>
    <x v="12"/>
    <n v="1500"/>
    <s v="Bengaluru Regional Hub"/>
    <x v="0"/>
  </r>
  <r>
    <n v="104728"/>
    <x v="4714"/>
    <x v="0"/>
    <s v="2025"/>
    <s v="Ecom Express"/>
    <x v="4"/>
    <x v="1"/>
    <x v="1"/>
    <s v="India"/>
    <n v="16"/>
    <n v="1500"/>
    <n v="24000"/>
    <n v="700"/>
    <n v="23300"/>
    <n v="12800"/>
    <n v="13320.96"/>
    <n v="10679.04"/>
    <n v="22779.040000000001"/>
    <n v="789"/>
    <n v="520.96"/>
    <x v="10"/>
    <n v="800"/>
    <s v="Nagpur Central Hub"/>
    <x v="1"/>
  </r>
  <r>
    <n v="104729"/>
    <x v="4715"/>
    <x v="2"/>
    <s v="2025"/>
    <s v="Blue Dart"/>
    <x v="5"/>
    <x v="2"/>
    <x v="0"/>
    <s v="India"/>
    <n v="42"/>
    <n v="1800"/>
    <n v="75600"/>
    <n v="900"/>
    <n v="74700"/>
    <n v="37800"/>
    <n v="38262.199999999997"/>
    <n v="37337.800000000003"/>
    <n v="74237.8"/>
    <n v="1199"/>
    <n v="462.2"/>
    <x v="9"/>
    <n v="900"/>
    <s v="Bengaluru Regional Hub"/>
    <x v="0"/>
  </r>
  <r>
    <n v="104730"/>
    <x v="4716"/>
    <x v="7"/>
    <s v="2025"/>
    <s v="Shadowfax"/>
    <x v="7"/>
    <x v="0"/>
    <x v="3"/>
    <s v="India"/>
    <n v="11"/>
    <n v="600"/>
    <n v="6600"/>
    <n v="250"/>
    <n v="6350"/>
    <n v="3850"/>
    <n v="3992.01"/>
    <n v="2607.9899999999998"/>
    <n v="6207.99"/>
    <n v="700"/>
    <n v="142.01"/>
    <x v="14"/>
    <n v="350"/>
    <s v="Delhi NCR Mega Hub"/>
    <x v="3"/>
  </r>
  <r>
    <n v="104731"/>
    <x v="4717"/>
    <x v="7"/>
    <s v="2025"/>
    <s v="Shadowfax"/>
    <x v="7"/>
    <x v="0"/>
    <x v="4"/>
    <s v="India"/>
    <n v="14"/>
    <n v="1200"/>
    <n v="16800"/>
    <n v="400"/>
    <n v="16400"/>
    <n v="11200"/>
    <n v="12067.92"/>
    <n v="4732.08"/>
    <n v="15532.08"/>
    <n v="775"/>
    <n v="867.92"/>
    <x v="15"/>
    <n v="800"/>
    <s v="Kolkata Regional Hub"/>
    <x v="4"/>
  </r>
  <r>
    <n v="104732"/>
    <x v="4718"/>
    <x v="10"/>
    <s v="2025"/>
    <s v="Ecom Express"/>
    <x v="5"/>
    <x v="0"/>
    <x v="0"/>
    <s v="India"/>
    <n v="73"/>
    <n v="2800"/>
    <n v="204400"/>
    <n v="1300"/>
    <n v="203100"/>
    <n v="109500"/>
    <n v="110135.87"/>
    <n v="94264.13"/>
    <n v="202464.13"/>
    <n v="494"/>
    <n v="635.87"/>
    <x v="18"/>
    <n v="1500"/>
    <s v="Bengaluru Regional Hub"/>
    <x v="0"/>
  </r>
  <r>
    <n v="104733"/>
    <x v="4719"/>
    <x v="3"/>
    <s v="2025"/>
    <s v="FedEx"/>
    <x v="1"/>
    <x v="2"/>
    <x v="2"/>
    <s v="India"/>
    <n v="4"/>
    <n v="25000"/>
    <n v="100000"/>
    <n v="7000"/>
    <n v="93000"/>
    <n v="72000"/>
    <n v="72756.87"/>
    <n v="27243.130000000005"/>
    <n v="92243.13"/>
    <n v="388"/>
    <n v="756.87"/>
    <x v="17"/>
    <n v="18000"/>
    <s v="Mumbai Mega Hub"/>
    <x v="2"/>
  </r>
  <r>
    <n v="104734"/>
    <x v="4720"/>
    <x v="1"/>
    <s v="2025"/>
    <s v="Ecom Express"/>
    <x v="3"/>
    <x v="1"/>
    <x v="4"/>
    <s v="India"/>
    <n v="79"/>
    <n v="8500"/>
    <n v="671500"/>
    <n v="3000"/>
    <n v="668500"/>
    <n v="434500"/>
    <n v="435221.28"/>
    <n v="236278.71999999997"/>
    <n v="667778.72"/>
    <n v="938"/>
    <n v="721.28"/>
    <x v="8"/>
    <n v="5500"/>
    <s v="Kolkata Regional Hub"/>
    <x v="4"/>
  </r>
  <r>
    <n v="104735"/>
    <x v="4721"/>
    <x v="10"/>
    <s v="2025"/>
    <s v="Xpressbees"/>
    <x v="7"/>
    <x v="0"/>
    <x v="2"/>
    <s v="India"/>
    <n v="22"/>
    <n v="600"/>
    <n v="13200"/>
    <n v="250"/>
    <n v="12950"/>
    <n v="7700"/>
    <n v="8136.79"/>
    <n v="5063.21"/>
    <n v="12513.21"/>
    <n v="992"/>
    <n v="436.79"/>
    <x v="14"/>
    <n v="350"/>
    <s v="Mumbai Mega Hub"/>
    <x v="2"/>
  </r>
  <r>
    <n v="104736"/>
    <x v="4722"/>
    <x v="2"/>
    <s v="2025"/>
    <s v="Amazon Logistics"/>
    <x v="1"/>
    <x v="0"/>
    <x v="1"/>
    <s v="India"/>
    <n v="63"/>
    <n v="3500"/>
    <n v="220500"/>
    <n v="1300"/>
    <n v="219200"/>
    <n v="138600"/>
    <n v="139072.62"/>
    <n v="81427.38"/>
    <n v="218727.38"/>
    <n v="1027"/>
    <n v="472.62"/>
    <x v="16"/>
    <n v="2200"/>
    <s v="Nagpur Central Hub"/>
    <x v="1"/>
  </r>
  <r>
    <n v="104737"/>
    <x v="4723"/>
    <x v="3"/>
    <s v="2025"/>
    <s v="Shadowfax"/>
    <x v="7"/>
    <x v="1"/>
    <x v="0"/>
    <s v="India"/>
    <n v="37"/>
    <n v="1200"/>
    <n v="44400"/>
    <n v="400"/>
    <n v="44000"/>
    <n v="29600"/>
    <n v="30509.27"/>
    <n v="13890.73"/>
    <n v="43090.73"/>
    <n v="831"/>
    <n v="909.27"/>
    <x v="15"/>
    <n v="800"/>
    <s v="Bengaluru Regional Hub"/>
    <x v="0"/>
  </r>
  <r>
    <n v="104738"/>
    <x v="4724"/>
    <x v="8"/>
    <s v="2025"/>
    <s v="Amazon Logistics"/>
    <x v="3"/>
    <x v="0"/>
    <x v="0"/>
    <s v="India"/>
    <n v="73"/>
    <n v="12000"/>
    <n v="876000"/>
    <n v="4000"/>
    <n v="872000"/>
    <n v="584000"/>
    <n v="584717.22"/>
    <n v="291282.78000000003"/>
    <n v="871282.78"/>
    <n v="396"/>
    <n v="717.22"/>
    <x v="4"/>
    <n v="8000"/>
    <s v="Bengaluru Regional Hub"/>
    <x v="0"/>
  </r>
  <r>
    <n v="104739"/>
    <x v="4725"/>
    <x v="9"/>
    <s v="2025"/>
    <s v="Delhivery"/>
    <x v="1"/>
    <x v="0"/>
    <x v="1"/>
    <s v="India"/>
    <n v="26"/>
    <n v="45000"/>
    <n v="1170000"/>
    <n v="13000"/>
    <n v="1157000"/>
    <n v="832000"/>
    <n v="832658.76"/>
    <n v="337341.24"/>
    <n v="1156341.24"/>
    <n v="1095"/>
    <n v="658.76"/>
    <x v="2"/>
    <n v="32000"/>
    <s v="Nagpur Central Hub"/>
    <x v="1"/>
  </r>
  <r>
    <n v="104740"/>
    <x v="4726"/>
    <x v="2"/>
    <s v="2025"/>
    <s v="DHL"/>
    <x v="5"/>
    <x v="2"/>
    <x v="1"/>
    <s v="India"/>
    <n v="87"/>
    <n v="4500"/>
    <n v="391500"/>
    <n v="2000"/>
    <n v="389500"/>
    <n v="217500"/>
    <n v="217709.43"/>
    <n v="173790.57"/>
    <n v="389290.57"/>
    <n v="841"/>
    <n v="209.43"/>
    <x v="6"/>
    <n v="2500"/>
    <s v="Nagpur Central Hub"/>
    <x v="1"/>
  </r>
  <r>
    <n v="104741"/>
    <x v="4727"/>
    <x v="2"/>
    <s v="2025"/>
    <s v="Blue Dart"/>
    <x v="3"/>
    <x v="1"/>
    <x v="3"/>
    <s v="India"/>
    <n v="85"/>
    <n v="8500"/>
    <n v="722500"/>
    <n v="3000"/>
    <n v="719500"/>
    <n v="467500"/>
    <n v="468060.22"/>
    <n v="254439.78000000003"/>
    <n v="718939.78"/>
    <n v="1010"/>
    <n v="560.22"/>
    <x v="8"/>
    <n v="5500"/>
    <s v="Delhi NCR Mega Hub"/>
    <x v="3"/>
  </r>
  <r>
    <n v="104742"/>
    <x v="4728"/>
    <x v="11"/>
    <s v="2025"/>
    <s v="Blue Dart"/>
    <x v="0"/>
    <x v="0"/>
    <x v="4"/>
    <s v="India"/>
    <n v="18"/>
    <n v="3200"/>
    <n v="57600"/>
    <n v="1200"/>
    <n v="56400"/>
    <n v="36000"/>
    <n v="37042.29"/>
    <n v="20557.71"/>
    <n v="55357.71"/>
    <n v="599"/>
    <n v="1042.29"/>
    <x v="0"/>
    <n v="2000"/>
    <s v="Kolkata Regional Hub"/>
    <x v="4"/>
  </r>
  <r>
    <n v="104743"/>
    <x v="4729"/>
    <x v="5"/>
    <s v="2025"/>
    <s v="Xpressbees"/>
    <x v="7"/>
    <x v="2"/>
    <x v="4"/>
    <s v="India"/>
    <n v="14"/>
    <n v="850"/>
    <n v="11900"/>
    <n v="300"/>
    <n v="11600"/>
    <n v="7700"/>
    <n v="8252.4599999999991"/>
    <n v="3647.5400000000009"/>
    <n v="11047.54"/>
    <n v="497"/>
    <n v="552.46"/>
    <x v="13"/>
    <n v="550"/>
    <s v="Kolkata Regional Hub"/>
    <x v="4"/>
  </r>
  <r>
    <n v="104744"/>
    <x v="4730"/>
    <x v="5"/>
    <s v="2025"/>
    <s v="Ekart"/>
    <x v="6"/>
    <x v="1"/>
    <x v="0"/>
    <s v="India"/>
    <n v="96"/>
    <n v="15000"/>
    <n v="1440000"/>
    <n v="5500"/>
    <n v="1434500"/>
    <n v="912000"/>
    <n v="912425.34"/>
    <n v="527574.66"/>
    <n v="1434074.66"/>
    <n v="497"/>
    <n v="425.34"/>
    <x v="11"/>
    <n v="9500"/>
    <s v="Bengaluru Regional Hub"/>
    <x v="0"/>
  </r>
  <r>
    <n v="104745"/>
    <x v="4731"/>
    <x v="0"/>
    <s v="2025"/>
    <s v="FedEx"/>
    <x v="6"/>
    <x v="2"/>
    <x v="1"/>
    <s v="India"/>
    <n v="87"/>
    <n v="4500"/>
    <n v="391500"/>
    <n v="1700"/>
    <n v="389800"/>
    <n v="243600"/>
    <n v="243941.82"/>
    <n v="147558.18"/>
    <n v="389458.18"/>
    <n v="649"/>
    <n v="341.82"/>
    <x v="7"/>
    <n v="2800"/>
    <s v="Nagpur Central Hub"/>
    <x v="1"/>
  </r>
  <r>
    <n v="104746"/>
    <x v="4732"/>
    <x v="11"/>
    <s v="2025"/>
    <s v="Blue Dart"/>
    <x v="7"/>
    <x v="1"/>
    <x v="2"/>
    <s v="India"/>
    <n v="71"/>
    <n v="600"/>
    <n v="42600"/>
    <n v="250"/>
    <n v="42350"/>
    <n v="24850"/>
    <n v="25089.72"/>
    <n v="17510.28"/>
    <n v="42110.28"/>
    <n v="753"/>
    <n v="239.72"/>
    <x v="14"/>
    <n v="350"/>
    <s v="Mumbai Mega Hub"/>
    <x v="2"/>
  </r>
  <r>
    <n v="104747"/>
    <x v="4733"/>
    <x v="8"/>
    <s v="2025"/>
    <s v="Delhivery"/>
    <x v="5"/>
    <x v="0"/>
    <x v="2"/>
    <s v="India"/>
    <n v="41"/>
    <n v="1800"/>
    <n v="73800"/>
    <n v="900"/>
    <n v="72900"/>
    <n v="36900"/>
    <n v="37283.050000000003"/>
    <n v="36516.949999999997"/>
    <n v="72516.95"/>
    <n v="505"/>
    <n v="383.05"/>
    <x v="9"/>
    <n v="900"/>
    <s v="Mumbai Mega Hub"/>
    <x v="2"/>
  </r>
  <r>
    <n v="104748"/>
    <x v="4734"/>
    <x v="11"/>
    <s v="2025"/>
    <s v="Ekart"/>
    <x v="0"/>
    <x v="1"/>
    <x v="0"/>
    <s v="India"/>
    <n v="67"/>
    <n v="3200"/>
    <n v="214400"/>
    <n v="1200"/>
    <n v="213200"/>
    <n v="134000"/>
    <n v="134714.06"/>
    <n v="79685.94"/>
    <n v="212485.94"/>
    <n v="1007"/>
    <n v="714.06"/>
    <x v="0"/>
    <n v="2000"/>
    <s v="Bengaluru Regional Hub"/>
    <x v="0"/>
  </r>
  <r>
    <n v="104749"/>
    <x v="4735"/>
    <x v="7"/>
    <s v="2025"/>
    <s v="Xpressbees"/>
    <x v="6"/>
    <x v="1"/>
    <x v="1"/>
    <s v="India"/>
    <n v="71"/>
    <n v="15000"/>
    <n v="1065000"/>
    <n v="5500"/>
    <n v="1059500"/>
    <n v="674500"/>
    <n v="675584.53"/>
    <n v="389415.47"/>
    <n v="1058415.47"/>
    <n v="339"/>
    <n v="1084.53"/>
    <x v="11"/>
    <n v="9500"/>
    <s v="Nagpur Central Hub"/>
    <x v="1"/>
  </r>
  <r>
    <n v="104750"/>
    <x v="4736"/>
    <x v="0"/>
    <s v="2025"/>
    <s v="FedEx"/>
    <x v="7"/>
    <x v="1"/>
    <x v="4"/>
    <s v="India"/>
    <n v="69"/>
    <n v="850"/>
    <n v="58650"/>
    <n v="300"/>
    <n v="58350"/>
    <n v="37950"/>
    <n v="38983.160000000003"/>
    <n v="19666.839999999997"/>
    <n v="57316.84"/>
    <n v="663"/>
    <n v="1033.1600000000001"/>
    <x v="13"/>
    <n v="550"/>
    <s v="Kolkata Regional Hub"/>
    <x v="4"/>
  </r>
  <r>
    <n v="104751"/>
    <x v="4737"/>
    <x v="7"/>
    <s v="2025"/>
    <s v="Xpressbees"/>
    <x v="4"/>
    <x v="0"/>
    <x v="3"/>
    <s v="India"/>
    <n v="61"/>
    <n v="1500"/>
    <n v="91500"/>
    <n v="700"/>
    <n v="90800"/>
    <n v="48800"/>
    <n v="49659.46"/>
    <n v="41840.54"/>
    <n v="89940.54"/>
    <n v="990"/>
    <n v="859.46"/>
    <x v="10"/>
    <n v="800"/>
    <s v="Delhi NCR Mega Hub"/>
    <x v="3"/>
  </r>
  <r>
    <n v="104752"/>
    <x v="4738"/>
    <x v="4"/>
    <s v="2025"/>
    <s v="DHL"/>
    <x v="4"/>
    <x v="0"/>
    <x v="0"/>
    <s v="India"/>
    <n v="19"/>
    <n v="1500"/>
    <n v="28500"/>
    <n v="700"/>
    <n v="27800"/>
    <n v="15200"/>
    <n v="15893.34"/>
    <n v="12606.66"/>
    <n v="27106.66"/>
    <n v="475"/>
    <n v="693.34"/>
    <x v="10"/>
    <n v="800"/>
    <s v="Bengaluru Regional Hub"/>
    <x v="0"/>
  </r>
  <r>
    <n v="104753"/>
    <x v="4739"/>
    <x v="6"/>
    <s v="2025"/>
    <s v="Xpressbees"/>
    <x v="5"/>
    <x v="0"/>
    <x v="0"/>
    <s v="India"/>
    <n v="8"/>
    <n v="1800"/>
    <n v="14400"/>
    <n v="900"/>
    <n v="13500"/>
    <n v="7200"/>
    <n v="7505.51"/>
    <n v="6894.49"/>
    <n v="13194.49"/>
    <n v="483"/>
    <n v="305.51"/>
    <x v="9"/>
    <n v="900"/>
    <s v="Bengaluru Regional Hub"/>
    <x v="0"/>
  </r>
  <r>
    <n v="104754"/>
    <x v="4740"/>
    <x v="10"/>
    <s v="2025"/>
    <s v="Blue Dart"/>
    <x v="7"/>
    <x v="0"/>
    <x v="4"/>
    <s v="India"/>
    <n v="31"/>
    <n v="600"/>
    <n v="18600"/>
    <n v="250"/>
    <n v="18350"/>
    <n v="10850"/>
    <n v="11413.62"/>
    <n v="7186.3799999999992"/>
    <n v="17786.38"/>
    <n v="1192"/>
    <n v="563.62"/>
    <x v="14"/>
    <n v="350"/>
    <s v="Kolkata Regional Hub"/>
    <x v="4"/>
  </r>
  <r>
    <n v="104755"/>
    <x v="4741"/>
    <x v="4"/>
    <s v="2025"/>
    <s v="Blue Dart"/>
    <x v="1"/>
    <x v="1"/>
    <x v="0"/>
    <s v="India"/>
    <n v="64"/>
    <n v="3500"/>
    <n v="224000"/>
    <n v="1300"/>
    <n v="222700"/>
    <n v="140800"/>
    <n v="143362.64000000001"/>
    <n v="80637.359999999986"/>
    <n v="220137.36"/>
    <n v="964"/>
    <n v="2562.64"/>
    <x v="16"/>
    <n v="2200"/>
    <s v="Bengaluru Regional Hub"/>
    <x v="0"/>
  </r>
  <r>
    <n v="104756"/>
    <x v="4742"/>
    <x v="1"/>
    <s v="2025"/>
    <s v="Blue Dart"/>
    <x v="3"/>
    <x v="1"/>
    <x v="2"/>
    <s v="India"/>
    <n v="28"/>
    <n v="8500"/>
    <n v="238000"/>
    <n v="3000"/>
    <n v="235000"/>
    <n v="154000"/>
    <n v="154397.18"/>
    <n v="83602.820000000007"/>
    <n v="234602.82"/>
    <n v="845"/>
    <n v="397.18"/>
    <x v="8"/>
    <n v="5500"/>
    <s v="Mumbai Mega Hub"/>
    <x v="2"/>
  </r>
  <r>
    <n v="104757"/>
    <x v="4743"/>
    <x v="3"/>
    <s v="2025"/>
    <s v="Shadowfax"/>
    <x v="6"/>
    <x v="1"/>
    <x v="4"/>
    <s v="India"/>
    <n v="6"/>
    <n v="4500"/>
    <n v="27000"/>
    <n v="1700"/>
    <n v="25300"/>
    <n v="16800"/>
    <n v="17855.080000000002"/>
    <n v="9144.9199999999983"/>
    <n v="24244.92"/>
    <n v="332"/>
    <n v="1055.08"/>
    <x v="7"/>
    <n v="2800"/>
    <s v="Kolkata Regional Hub"/>
    <x v="4"/>
  </r>
  <r>
    <n v="104758"/>
    <x v="4744"/>
    <x v="7"/>
    <s v="2025"/>
    <s v="FedEx"/>
    <x v="2"/>
    <x v="0"/>
    <x v="1"/>
    <s v="India"/>
    <n v="20"/>
    <n v="2500"/>
    <n v="50000"/>
    <n v="1000"/>
    <n v="49000"/>
    <n v="30000"/>
    <n v="31150.95"/>
    <n v="18849.05"/>
    <n v="47849.05"/>
    <n v="1130"/>
    <n v="1150.95"/>
    <x v="12"/>
    <n v="1500"/>
    <s v="Nagpur Central Hub"/>
    <x v="1"/>
  </r>
  <r>
    <n v="104759"/>
    <x v="4745"/>
    <x v="5"/>
    <s v="2025"/>
    <s v="DHL"/>
    <x v="3"/>
    <x v="2"/>
    <x v="1"/>
    <s v="India"/>
    <n v="1"/>
    <n v="8500"/>
    <n v="8500"/>
    <n v="3000"/>
    <n v="5500"/>
    <n v="5500"/>
    <n v="6314.38"/>
    <n v="2185.62"/>
    <n v="4685.62"/>
    <n v="1015"/>
    <n v="814.38"/>
    <x v="8"/>
    <n v="5500"/>
    <s v="Nagpur Central Hub"/>
    <x v="1"/>
  </r>
  <r>
    <n v="104760"/>
    <x v="4746"/>
    <x v="9"/>
    <s v="2025"/>
    <s v="Blue Dart"/>
    <x v="1"/>
    <x v="0"/>
    <x v="0"/>
    <s v="India"/>
    <n v="50"/>
    <n v="45000"/>
    <n v="2250000"/>
    <n v="13000"/>
    <n v="2237000"/>
    <n v="1600000"/>
    <n v="1600669.57"/>
    <n v="649330.42999999993"/>
    <n v="2236330.4300000002"/>
    <n v="515"/>
    <n v="669.57"/>
    <x v="2"/>
    <n v="32000"/>
    <s v="Bengaluru Regional Hub"/>
    <x v="0"/>
  </r>
  <r>
    <n v="104761"/>
    <x v="4747"/>
    <x v="1"/>
    <s v="2025"/>
    <s v="Delhivery"/>
    <x v="7"/>
    <x v="0"/>
    <x v="4"/>
    <s v="India"/>
    <n v="9"/>
    <n v="1200"/>
    <n v="10800"/>
    <n v="400"/>
    <n v="10400"/>
    <n v="7200"/>
    <n v="7995.64"/>
    <n v="2804.3599999999997"/>
    <n v="9604.36"/>
    <n v="553"/>
    <n v="795.64"/>
    <x v="15"/>
    <n v="800"/>
    <s v="Kolkata Regional Hub"/>
    <x v="4"/>
  </r>
  <r>
    <n v="104762"/>
    <x v="4748"/>
    <x v="10"/>
    <s v="2025"/>
    <s v="Delhivery"/>
    <x v="1"/>
    <x v="0"/>
    <x v="0"/>
    <s v="India"/>
    <n v="13"/>
    <n v="25000"/>
    <n v="325000"/>
    <n v="7000"/>
    <n v="318000"/>
    <n v="234000"/>
    <n v="234421.73"/>
    <n v="90578.26999999999"/>
    <n v="317578.27"/>
    <n v="974"/>
    <n v="421.73"/>
    <x v="17"/>
    <n v="18000"/>
    <s v="Bengaluru Regional Hub"/>
    <x v="0"/>
  </r>
  <r>
    <n v="104763"/>
    <x v="4749"/>
    <x v="6"/>
    <s v="2025"/>
    <s v="Blue Dart"/>
    <x v="7"/>
    <x v="2"/>
    <x v="0"/>
    <s v="India"/>
    <n v="42"/>
    <n v="600"/>
    <n v="25200"/>
    <n v="250"/>
    <n v="24950"/>
    <n v="14700"/>
    <n v="15767.96"/>
    <n v="9432.0400000000009"/>
    <n v="23882.04"/>
    <n v="760"/>
    <n v="1067.96"/>
    <x v="14"/>
    <n v="350"/>
    <s v="Bengaluru Regional Hub"/>
    <x v="0"/>
  </r>
  <r>
    <n v="104764"/>
    <x v="4750"/>
    <x v="8"/>
    <s v="2025"/>
    <s v="Blue Dart"/>
    <x v="3"/>
    <x v="0"/>
    <x v="1"/>
    <s v="India"/>
    <n v="41"/>
    <n v="8500"/>
    <n v="348500"/>
    <n v="3000"/>
    <n v="345500"/>
    <n v="225500"/>
    <n v="226491.98"/>
    <n v="122008.01999999999"/>
    <n v="344508.02"/>
    <n v="417"/>
    <n v="991.98"/>
    <x v="8"/>
    <n v="5500"/>
    <s v="Nagpur Central Hub"/>
    <x v="1"/>
  </r>
  <r>
    <n v="104765"/>
    <x v="4751"/>
    <x v="7"/>
    <s v="2025"/>
    <s v="Amazon Logistics"/>
    <x v="4"/>
    <x v="0"/>
    <x v="4"/>
    <s v="India"/>
    <n v="99"/>
    <n v="1500"/>
    <n v="148500"/>
    <n v="700"/>
    <n v="147800"/>
    <n v="79200"/>
    <n v="80190.720000000001"/>
    <n v="68309.279999999999"/>
    <n v="146809.28"/>
    <n v="1021"/>
    <n v="990.72"/>
    <x v="10"/>
    <n v="800"/>
    <s v="Kolkata Regional Hub"/>
    <x v="4"/>
  </r>
  <r>
    <n v="104766"/>
    <x v="4752"/>
    <x v="3"/>
    <s v="2025"/>
    <s v="FedEx"/>
    <x v="5"/>
    <x v="0"/>
    <x v="0"/>
    <s v="India"/>
    <n v="43"/>
    <n v="1800"/>
    <n v="77400"/>
    <n v="900"/>
    <n v="76500"/>
    <n v="38700"/>
    <n v="39899.1"/>
    <n v="37500.9"/>
    <n v="75300.899999999994"/>
    <n v="601"/>
    <n v="1199.0999999999999"/>
    <x v="9"/>
    <n v="900"/>
    <s v="Bengaluru Regional Hub"/>
    <x v="0"/>
  </r>
  <r>
    <n v="104767"/>
    <x v="4753"/>
    <x v="10"/>
    <s v="2025"/>
    <s v="Delhivery"/>
    <x v="3"/>
    <x v="2"/>
    <x v="4"/>
    <s v="India"/>
    <n v="75"/>
    <n v="12000"/>
    <n v="900000"/>
    <n v="4000"/>
    <n v="896000"/>
    <n v="600000"/>
    <n v="600888.07999999996"/>
    <n v="299111.92000000004"/>
    <n v="895111.92"/>
    <n v="925"/>
    <n v="888.08"/>
    <x v="4"/>
    <n v="8000"/>
    <s v="Kolkata Regional Hub"/>
    <x v="4"/>
  </r>
  <r>
    <n v="104768"/>
    <x v="4754"/>
    <x v="7"/>
    <s v="2025"/>
    <s v="Ecom Express"/>
    <x v="7"/>
    <x v="0"/>
    <x v="3"/>
    <s v="India"/>
    <n v="24"/>
    <n v="850"/>
    <n v="20400"/>
    <n v="300"/>
    <n v="20100"/>
    <n v="13200"/>
    <n v="14018.19"/>
    <n v="6381.8099999999995"/>
    <n v="19281.810000000001"/>
    <n v="400"/>
    <n v="818.19"/>
    <x v="13"/>
    <n v="550"/>
    <s v="Delhi NCR Mega Hub"/>
    <x v="3"/>
  </r>
  <r>
    <n v="104769"/>
    <x v="4755"/>
    <x v="4"/>
    <s v="2025"/>
    <s v="Amazon Logistics"/>
    <x v="6"/>
    <x v="0"/>
    <x v="2"/>
    <s v="India"/>
    <n v="34"/>
    <n v="4500"/>
    <n v="153000"/>
    <n v="1700"/>
    <n v="151300"/>
    <n v="95200"/>
    <n v="95975.18"/>
    <n v="57024.820000000007"/>
    <n v="150524.82"/>
    <n v="910"/>
    <n v="775.18"/>
    <x v="7"/>
    <n v="2800"/>
    <s v="Mumbai Mega Hub"/>
    <x v="2"/>
  </r>
  <r>
    <n v="104770"/>
    <x v="4756"/>
    <x v="9"/>
    <s v="2025"/>
    <s v="Xpressbees"/>
    <x v="0"/>
    <x v="2"/>
    <x v="0"/>
    <s v="India"/>
    <n v="67"/>
    <n v="6500"/>
    <n v="435500"/>
    <n v="2300"/>
    <n v="433200"/>
    <n v="281400"/>
    <n v="281708.38"/>
    <n v="153791.62"/>
    <n v="432891.62"/>
    <n v="489"/>
    <n v="308.38"/>
    <x v="1"/>
    <n v="4200"/>
    <s v="Bengaluru Regional Hub"/>
    <x v="0"/>
  </r>
  <r>
    <n v="104771"/>
    <x v="2612"/>
    <x v="7"/>
    <s v="2025"/>
    <s v="Amazon Logistics"/>
    <x v="7"/>
    <x v="1"/>
    <x v="1"/>
    <s v="India"/>
    <n v="40"/>
    <n v="600"/>
    <n v="24000"/>
    <n v="250"/>
    <n v="23750"/>
    <n v="14000"/>
    <n v="14633.55"/>
    <n v="9366.4500000000007"/>
    <n v="23116.45"/>
    <n v="573"/>
    <n v="633.54999999999995"/>
    <x v="14"/>
    <n v="350"/>
    <s v="Nagpur Central Hub"/>
    <x v="1"/>
  </r>
  <r>
    <n v="104772"/>
    <x v="4757"/>
    <x v="3"/>
    <s v="2025"/>
    <s v="Blue Dart"/>
    <x v="1"/>
    <x v="2"/>
    <x v="1"/>
    <s v="India"/>
    <n v="92"/>
    <n v="3500"/>
    <n v="322000"/>
    <n v="1300"/>
    <n v="320700"/>
    <n v="202400"/>
    <n v="204731.19"/>
    <n v="117268.81"/>
    <n v="318368.81"/>
    <n v="421"/>
    <n v="2331.19"/>
    <x v="16"/>
    <n v="2200"/>
    <s v="Nagpur Central Hub"/>
    <x v="1"/>
  </r>
  <r>
    <n v="104773"/>
    <x v="4758"/>
    <x v="6"/>
    <s v="2025"/>
    <s v="Amazon Logistics"/>
    <x v="7"/>
    <x v="0"/>
    <x v="0"/>
    <s v="India"/>
    <n v="49"/>
    <n v="600"/>
    <n v="29400"/>
    <n v="250"/>
    <n v="29150"/>
    <n v="17150"/>
    <n v="17874.990000000002"/>
    <n v="11525.009999999998"/>
    <n v="28425.01"/>
    <n v="1147"/>
    <n v="724.99"/>
    <x v="14"/>
    <n v="350"/>
    <s v="Bengaluru Regional Hub"/>
    <x v="0"/>
  </r>
  <r>
    <n v="104774"/>
    <x v="4759"/>
    <x v="9"/>
    <s v="2025"/>
    <s v="FedEx"/>
    <x v="2"/>
    <x v="0"/>
    <x v="3"/>
    <s v="India"/>
    <n v="22"/>
    <n v="450"/>
    <n v="9900"/>
    <n v="250"/>
    <n v="9650"/>
    <n v="4400"/>
    <n v="5481.28"/>
    <n v="4418.72"/>
    <n v="8568.7199999999993"/>
    <n v="1157"/>
    <n v="1081.28"/>
    <x v="3"/>
    <n v="200"/>
    <s v="Delhi NCR Mega Hub"/>
    <x v="3"/>
  </r>
  <r>
    <n v="104775"/>
    <x v="4760"/>
    <x v="9"/>
    <s v="2025"/>
    <s v="Xpressbees"/>
    <x v="0"/>
    <x v="1"/>
    <x v="0"/>
    <s v="India"/>
    <n v="85"/>
    <n v="6500"/>
    <n v="552500"/>
    <n v="2300"/>
    <n v="550200"/>
    <n v="357000"/>
    <n v="357399.03999999998"/>
    <n v="195100.96000000002"/>
    <n v="549800.95999999996"/>
    <n v="1071"/>
    <n v="399.04"/>
    <x v="1"/>
    <n v="4200"/>
    <s v="Bengaluru Regional Hub"/>
    <x v="0"/>
  </r>
  <r>
    <n v="104776"/>
    <x v="4761"/>
    <x v="0"/>
    <s v="2025"/>
    <s v="FedEx"/>
    <x v="0"/>
    <x v="1"/>
    <x v="2"/>
    <s v="India"/>
    <n v="79"/>
    <n v="3200"/>
    <n v="252800"/>
    <n v="1200"/>
    <n v="251600"/>
    <n v="158000"/>
    <n v="158464"/>
    <n v="94336"/>
    <n v="251136"/>
    <n v="507"/>
    <n v="464"/>
    <x v="0"/>
    <n v="2000"/>
    <s v="Mumbai Mega Hub"/>
    <x v="2"/>
  </r>
  <r>
    <n v="104777"/>
    <x v="4762"/>
    <x v="2"/>
    <s v="2025"/>
    <s v="Ekart"/>
    <x v="3"/>
    <x v="0"/>
    <x v="1"/>
    <s v="India"/>
    <n v="3"/>
    <n v="12000"/>
    <n v="36000"/>
    <n v="4000"/>
    <n v="32000"/>
    <n v="24000"/>
    <n v="24427.14"/>
    <n v="11572.86"/>
    <n v="31572.86"/>
    <n v="843"/>
    <n v="427.14"/>
    <x v="4"/>
    <n v="8000"/>
    <s v="Nagpur Central Hub"/>
    <x v="1"/>
  </r>
  <r>
    <n v="104778"/>
    <x v="4763"/>
    <x v="1"/>
    <s v="2025"/>
    <s v="Xpressbees"/>
    <x v="3"/>
    <x v="2"/>
    <x v="2"/>
    <s v="India"/>
    <n v="12"/>
    <n v="12000"/>
    <n v="144000"/>
    <n v="4000"/>
    <n v="140000"/>
    <n v="96000"/>
    <n v="97400.48"/>
    <n v="46599.520000000004"/>
    <n v="138599.51999999999"/>
    <n v="602"/>
    <n v="1400.48"/>
    <x v="4"/>
    <n v="8000"/>
    <s v="Mumbai Mega Hub"/>
    <x v="2"/>
  </r>
  <r>
    <n v="104779"/>
    <x v="4764"/>
    <x v="10"/>
    <s v="2025"/>
    <s v="Amazon Logistics"/>
    <x v="3"/>
    <x v="0"/>
    <x v="3"/>
    <s v="India"/>
    <n v="66"/>
    <n v="8500"/>
    <n v="561000"/>
    <n v="3000"/>
    <n v="558000"/>
    <n v="363000"/>
    <n v="364132.83"/>
    <n v="196867.16999999998"/>
    <n v="556867.17000000004"/>
    <n v="689"/>
    <n v="1132.83"/>
    <x v="8"/>
    <n v="5500"/>
    <s v="Delhi NCR Mega Hub"/>
    <x v="3"/>
  </r>
  <r>
    <n v="104780"/>
    <x v="4765"/>
    <x v="3"/>
    <s v="2025"/>
    <s v="FedEx"/>
    <x v="2"/>
    <x v="1"/>
    <x v="2"/>
    <s v="India"/>
    <n v="91"/>
    <n v="2500"/>
    <n v="227500"/>
    <n v="1000"/>
    <n v="226500"/>
    <n v="136500"/>
    <n v="136846.79"/>
    <n v="90653.209999999992"/>
    <n v="226153.21"/>
    <n v="578"/>
    <n v="346.79"/>
    <x v="12"/>
    <n v="1500"/>
    <s v="Mumbai Mega Hub"/>
    <x v="2"/>
  </r>
  <r>
    <n v="104781"/>
    <x v="4741"/>
    <x v="4"/>
    <s v="2025"/>
    <s v="DHL"/>
    <x v="7"/>
    <x v="0"/>
    <x v="0"/>
    <s v="India"/>
    <n v="64"/>
    <n v="850"/>
    <n v="54400"/>
    <n v="300"/>
    <n v="54100"/>
    <n v="35200"/>
    <n v="35462.639999999999"/>
    <n v="18937.36"/>
    <n v="53837.36"/>
    <n v="332"/>
    <n v="262.64"/>
    <x v="13"/>
    <n v="550"/>
    <s v="Bengaluru Regional Hub"/>
    <x v="0"/>
  </r>
  <r>
    <n v="104782"/>
    <x v="4766"/>
    <x v="10"/>
    <s v="2025"/>
    <s v="DHL"/>
    <x v="3"/>
    <x v="0"/>
    <x v="1"/>
    <s v="India"/>
    <n v="88"/>
    <n v="8500"/>
    <n v="748000"/>
    <n v="3000"/>
    <n v="745000"/>
    <n v="484000"/>
    <n v="484390.1"/>
    <n v="263609.90000000002"/>
    <n v="744609.9"/>
    <n v="1161"/>
    <n v="390.1"/>
    <x v="8"/>
    <n v="5500"/>
    <s v="Nagpur Central Hub"/>
    <x v="1"/>
  </r>
  <r>
    <n v="104783"/>
    <x v="4767"/>
    <x v="8"/>
    <s v="2025"/>
    <s v="Amazon Logistics"/>
    <x v="6"/>
    <x v="1"/>
    <x v="3"/>
    <s v="India"/>
    <n v="85"/>
    <n v="15000"/>
    <n v="1275000"/>
    <n v="5500"/>
    <n v="1269500"/>
    <n v="807500"/>
    <n v="808588.49"/>
    <n v="466411.51"/>
    <n v="1268411.51"/>
    <n v="394"/>
    <n v="1088.49"/>
    <x v="11"/>
    <n v="9500"/>
    <s v="Delhi NCR Mega Hub"/>
    <x v="3"/>
  </r>
  <r>
    <n v="104784"/>
    <x v="4768"/>
    <x v="1"/>
    <s v="2025"/>
    <s v="DHL"/>
    <x v="7"/>
    <x v="2"/>
    <x v="4"/>
    <s v="India"/>
    <n v="56"/>
    <n v="850"/>
    <n v="47600"/>
    <n v="300"/>
    <n v="47300"/>
    <n v="30800"/>
    <n v="31635.040000000001"/>
    <n v="15964.96"/>
    <n v="46464.959999999999"/>
    <n v="500"/>
    <n v="835.04"/>
    <x v="13"/>
    <n v="550"/>
    <s v="Kolkata Regional Hub"/>
    <x v="4"/>
  </r>
  <r>
    <n v="104785"/>
    <x v="4769"/>
    <x v="1"/>
    <s v="2025"/>
    <s v="Blue Dart"/>
    <x v="7"/>
    <x v="2"/>
    <x v="3"/>
    <s v="India"/>
    <n v="1"/>
    <n v="600"/>
    <n v="600"/>
    <n v="250"/>
    <n v="350"/>
    <n v="350"/>
    <n v="826.42000000000007"/>
    <n v="-226.42000000000007"/>
    <n v="-126.42000000000002"/>
    <n v="965"/>
    <n v="476.42"/>
    <x v="14"/>
    <n v="350"/>
    <s v="Delhi NCR Mega Hub"/>
    <x v="3"/>
  </r>
  <r>
    <n v="104786"/>
    <x v="4770"/>
    <x v="1"/>
    <s v="2025"/>
    <s v="DHL"/>
    <x v="0"/>
    <x v="1"/>
    <x v="2"/>
    <s v="India"/>
    <n v="58"/>
    <n v="6500"/>
    <n v="377000"/>
    <n v="2300"/>
    <n v="374700"/>
    <n v="243600"/>
    <n v="243753.15"/>
    <n v="133246.85"/>
    <n v="374546.85"/>
    <n v="1090"/>
    <n v="153.15"/>
    <x v="1"/>
    <n v="4200"/>
    <s v="Mumbai Mega Hub"/>
    <x v="2"/>
  </r>
  <r>
    <n v="104787"/>
    <x v="4771"/>
    <x v="4"/>
    <s v="2025"/>
    <s v="Ecom Express"/>
    <x v="7"/>
    <x v="1"/>
    <x v="3"/>
    <s v="India"/>
    <n v="2"/>
    <n v="850"/>
    <n v="1700"/>
    <n v="300"/>
    <n v="1400"/>
    <n v="1100"/>
    <n v="1386.23"/>
    <n v="313.77"/>
    <n v="1113.77"/>
    <n v="316"/>
    <n v="286.23"/>
    <x v="13"/>
    <n v="550"/>
    <s v="Delhi NCR Mega Hub"/>
    <x v="3"/>
  </r>
  <r>
    <n v="104788"/>
    <x v="4772"/>
    <x v="9"/>
    <s v="2025"/>
    <s v="FedEx"/>
    <x v="0"/>
    <x v="1"/>
    <x v="1"/>
    <s v="India"/>
    <n v="49"/>
    <n v="6500"/>
    <n v="318500"/>
    <n v="2300"/>
    <n v="316200"/>
    <n v="205800"/>
    <n v="206541.74"/>
    <n v="111958.26000000001"/>
    <n v="315458.26"/>
    <n v="392"/>
    <n v="741.74"/>
    <x v="1"/>
    <n v="4200"/>
    <s v="Nagpur Central Hub"/>
    <x v="1"/>
  </r>
  <r>
    <n v="104789"/>
    <x v="4773"/>
    <x v="5"/>
    <s v="2025"/>
    <s v="Shadowfax"/>
    <x v="3"/>
    <x v="0"/>
    <x v="0"/>
    <s v="India"/>
    <n v="46"/>
    <n v="8500"/>
    <n v="391000"/>
    <n v="3000"/>
    <n v="388000"/>
    <n v="253000"/>
    <n v="253273.36"/>
    <n v="137726.64000000001"/>
    <n v="387726.64"/>
    <n v="975"/>
    <n v="273.36"/>
    <x v="8"/>
    <n v="5500"/>
    <s v="Bengaluru Regional Hub"/>
    <x v="0"/>
  </r>
  <r>
    <n v="104790"/>
    <x v="4774"/>
    <x v="2"/>
    <s v="2025"/>
    <s v="DHL"/>
    <x v="2"/>
    <x v="0"/>
    <x v="1"/>
    <s v="India"/>
    <n v="3"/>
    <n v="2500"/>
    <n v="7500"/>
    <n v="1000"/>
    <n v="6500"/>
    <n v="4500"/>
    <n v="5412.11"/>
    <n v="2087.8900000000003"/>
    <n v="5587.89"/>
    <n v="306"/>
    <n v="912.11"/>
    <x v="12"/>
    <n v="1500"/>
    <s v="Nagpur Central Hub"/>
    <x v="1"/>
  </r>
  <r>
    <n v="104791"/>
    <x v="4775"/>
    <x v="9"/>
    <s v="2025"/>
    <s v="Ekart"/>
    <x v="0"/>
    <x v="1"/>
    <x v="3"/>
    <s v="India"/>
    <n v="69"/>
    <n v="3200"/>
    <n v="220800"/>
    <n v="1200"/>
    <n v="219600"/>
    <n v="138000"/>
    <n v="138632.32999999999"/>
    <n v="82167.670000000013"/>
    <n v="218967.67"/>
    <n v="844"/>
    <n v="632.33000000000004"/>
    <x v="0"/>
    <n v="2000"/>
    <s v="Delhi NCR Mega Hub"/>
    <x v="3"/>
  </r>
  <r>
    <n v="104792"/>
    <x v="4776"/>
    <x v="3"/>
    <s v="2025"/>
    <s v="Shadowfax"/>
    <x v="7"/>
    <x v="2"/>
    <x v="2"/>
    <s v="India"/>
    <n v="47"/>
    <n v="1200"/>
    <n v="56400"/>
    <n v="400"/>
    <n v="56000"/>
    <n v="37600"/>
    <n v="38222.050000000003"/>
    <n v="18177.949999999997"/>
    <n v="55377.95"/>
    <n v="727"/>
    <n v="622.04999999999995"/>
    <x v="15"/>
    <n v="800"/>
    <s v="Mumbai Mega Hub"/>
    <x v="2"/>
  </r>
  <r>
    <n v="104793"/>
    <x v="4777"/>
    <x v="5"/>
    <s v="2025"/>
    <s v="Ekart"/>
    <x v="6"/>
    <x v="0"/>
    <x v="4"/>
    <s v="India"/>
    <n v="39"/>
    <n v="4500"/>
    <n v="175500"/>
    <n v="1700"/>
    <n v="173800"/>
    <n v="109200"/>
    <n v="109627.48"/>
    <n v="65872.52"/>
    <n v="173372.52"/>
    <n v="836"/>
    <n v="427.48"/>
    <x v="7"/>
    <n v="2800"/>
    <s v="Kolkata Regional Hub"/>
    <x v="4"/>
  </r>
  <r>
    <n v="104794"/>
    <x v="4778"/>
    <x v="3"/>
    <s v="2025"/>
    <s v="Amazon Logistics"/>
    <x v="2"/>
    <x v="0"/>
    <x v="4"/>
    <s v="India"/>
    <n v="64"/>
    <n v="450"/>
    <n v="28800"/>
    <n v="250"/>
    <n v="28550"/>
    <n v="12800"/>
    <n v="13066.27"/>
    <n v="15733.73"/>
    <n v="28283.73"/>
    <n v="942"/>
    <n v="266.27"/>
    <x v="3"/>
    <n v="200"/>
    <s v="Kolkata Regional Hub"/>
    <x v="4"/>
  </r>
  <r>
    <n v="104795"/>
    <x v="4779"/>
    <x v="0"/>
    <s v="2025"/>
    <s v="DHL"/>
    <x v="7"/>
    <x v="2"/>
    <x v="1"/>
    <s v="India"/>
    <n v="97"/>
    <n v="600"/>
    <n v="58200"/>
    <n v="250"/>
    <n v="57950"/>
    <n v="33950"/>
    <n v="34825.910000000003"/>
    <n v="23374.089999999997"/>
    <n v="57074.09"/>
    <n v="492"/>
    <n v="875.91"/>
    <x v="14"/>
    <n v="350"/>
    <s v="Nagpur Central Hub"/>
    <x v="1"/>
  </r>
  <r>
    <n v="104796"/>
    <x v="4780"/>
    <x v="9"/>
    <s v="2025"/>
    <s v="FedEx"/>
    <x v="7"/>
    <x v="1"/>
    <x v="4"/>
    <s v="India"/>
    <n v="72"/>
    <n v="600"/>
    <n v="43200"/>
    <n v="250"/>
    <n v="42950"/>
    <n v="25200"/>
    <n v="27330.86"/>
    <n v="15869.14"/>
    <n v="40819.14"/>
    <n v="610"/>
    <n v="2130.86"/>
    <x v="14"/>
    <n v="350"/>
    <s v="Kolkata Regional Hub"/>
    <x v="4"/>
  </r>
  <r>
    <n v="104797"/>
    <x v="4781"/>
    <x v="3"/>
    <s v="2025"/>
    <s v="FedEx"/>
    <x v="0"/>
    <x v="0"/>
    <x v="4"/>
    <s v="India"/>
    <n v="36"/>
    <n v="6500"/>
    <n v="234000"/>
    <n v="2300"/>
    <n v="231700"/>
    <n v="151200"/>
    <n v="151832.37"/>
    <n v="82167.63"/>
    <n v="231067.63"/>
    <n v="1050"/>
    <n v="632.37"/>
    <x v="1"/>
    <n v="4200"/>
    <s v="Kolkata Regional Hub"/>
    <x v="4"/>
  </r>
  <r>
    <n v="104798"/>
    <x v="4782"/>
    <x v="5"/>
    <s v="2025"/>
    <s v="Delhivery"/>
    <x v="2"/>
    <x v="2"/>
    <x v="4"/>
    <s v="India"/>
    <n v="6"/>
    <n v="2500"/>
    <n v="15000"/>
    <n v="1000"/>
    <n v="14000"/>
    <n v="9000"/>
    <n v="9693.08"/>
    <n v="5306.92"/>
    <n v="13306.92"/>
    <n v="339"/>
    <n v="693.08"/>
    <x v="12"/>
    <n v="1500"/>
    <s v="Kolkata Regional Hub"/>
    <x v="4"/>
  </r>
  <r>
    <n v="104799"/>
    <x v="4783"/>
    <x v="8"/>
    <s v="2025"/>
    <s v="Blue Dart"/>
    <x v="2"/>
    <x v="2"/>
    <x v="0"/>
    <s v="India"/>
    <n v="97"/>
    <n v="2500"/>
    <n v="242500"/>
    <n v="1000"/>
    <n v="241500"/>
    <n v="145500"/>
    <n v="146006.56"/>
    <n v="96493.440000000002"/>
    <n v="240993.44"/>
    <n v="603"/>
    <n v="506.56"/>
    <x v="12"/>
    <n v="1500"/>
    <s v="Bengaluru Regional Hub"/>
    <x v="0"/>
  </r>
  <r>
    <n v="104800"/>
    <x v="4784"/>
    <x v="0"/>
    <s v="2025"/>
    <s v="Shadowfax"/>
    <x v="0"/>
    <x v="0"/>
    <x v="4"/>
    <s v="India"/>
    <n v="67"/>
    <n v="3200"/>
    <n v="214400"/>
    <n v="1200"/>
    <n v="213200"/>
    <n v="134000"/>
    <n v="134838.84"/>
    <n v="79561.16"/>
    <n v="212361.16"/>
    <n v="676"/>
    <n v="838.84"/>
    <x v="0"/>
    <n v="2000"/>
    <s v="Kolkata Regional Hub"/>
    <x v="4"/>
  </r>
  <r>
    <n v="104801"/>
    <x v="4785"/>
    <x v="10"/>
    <s v="2025"/>
    <s v="Shadowfax"/>
    <x v="0"/>
    <x v="0"/>
    <x v="0"/>
    <s v="India"/>
    <n v="47"/>
    <n v="6500"/>
    <n v="305500"/>
    <n v="2300"/>
    <n v="303200"/>
    <n v="197400"/>
    <n v="198051.1"/>
    <n v="107448.9"/>
    <n v="302548.90000000002"/>
    <n v="1012"/>
    <n v="651.1"/>
    <x v="1"/>
    <n v="4200"/>
    <s v="Bengaluru Regional Hub"/>
    <x v="0"/>
  </r>
  <r>
    <n v="104802"/>
    <x v="4786"/>
    <x v="9"/>
    <s v="2025"/>
    <s v="DHL"/>
    <x v="4"/>
    <x v="1"/>
    <x v="0"/>
    <s v="India"/>
    <n v="81"/>
    <n v="5500"/>
    <n v="445500"/>
    <n v="2000"/>
    <n v="443500"/>
    <n v="283500"/>
    <n v="284583.14"/>
    <n v="160916.85999999999"/>
    <n v="442416.86"/>
    <n v="524"/>
    <n v="1083.1400000000001"/>
    <x v="5"/>
    <n v="3500"/>
    <s v="Bengaluru Regional Hub"/>
    <x v="0"/>
  </r>
  <r>
    <n v="104803"/>
    <x v="4787"/>
    <x v="9"/>
    <s v="2025"/>
    <s v="Shadowfax"/>
    <x v="2"/>
    <x v="0"/>
    <x v="1"/>
    <s v="India"/>
    <n v="50"/>
    <n v="450"/>
    <n v="22500"/>
    <n v="250"/>
    <n v="22250"/>
    <n v="10000"/>
    <n v="10476.969999999999"/>
    <n v="12023.03"/>
    <n v="21773.03"/>
    <n v="1135"/>
    <n v="476.97"/>
    <x v="3"/>
    <n v="200"/>
    <s v="Nagpur Central Hub"/>
    <x v="1"/>
  </r>
  <r>
    <n v="104804"/>
    <x v="4788"/>
    <x v="7"/>
    <s v="2025"/>
    <s v="Xpressbees"/>
    <x v="2"/>
    <x v="1"/>
    <x v="3"/>
    <s v="India"/>
    <n v="10"/>
    <n v="2500"/>
    <n v="25000"/>
    <n v="1000"/>
    <n v="24000"/>
    <n v="15000"/>
    <n v="15655.76"/>
    <n v="9344.24"/>
    <n v="23344.240000000002"/>
    <n v="689"/>
    <n v="655.76"/>
    <x v="12"/>
    <n v="1500"/>
    <s v="Delhi NCR Mega Hub"/>
    <x v="3"/>
  </r>
  <r>
    <n v="104805"/>
    <x v="4789"/>
    <x v="11"/>
    <s v="2025"/>
    <s v="Blue Dart"/>
    <x v="0"/>
    <x v="2"/>
    <x v="1"/>
    <s v="India"/>
    <n v="22"/>
    <n v="6500"/>
    <n v="143000"/>
    <n v="2300"/>
    <n v="140700"/>
    <n v="92400"/>
    <n v="92582.26"/>
    <n v="50417.740000000005"/>
    <n v="140517.74"/>
    <n v="626"/>
    <n v="182.26"/>
    <x v="1"/>
    <n v="4200"/>
    <s v="Nagpur Central Hub"/>
    <x v="1"/>
  </r>
  <r>
    <n v="104806"/>
    <x v="4790"/>
    <x v="4"/>
    <s v="2025"/>
    <s v="Shadowfax"/>
    <x v="4"/>
    <x v="1"/>
    <x v="1"/>
    <s v="India"/>
    <n v="88"/>
    <n v="5500"/>
    <n v="484000"/>
    <n v="2000"/>
    <n v="482000"/>
    <n v="308000"/>
    <n v="308861.09000000003"/>
    <n v="175138.90999999997"/>
    <n v="481138.91"/>
    <n v="828"/>
    <n v="861.09"/>
    <x v="5"/>
    <n v="3500"/>
    <s v="Nagpur Central Hub"/>
    <x v="1"/>
  </r>
  <r>
    <n v="104807"/>
    <x v="4791"/>
    <x v="7"/>
    <s v="2025"/>
    <s v="Ecom Express"/>
    <x v="0"/>
    <x v="0"/>
    <x v="2"/>
    <s v="India"/>
    <n v="26"/>
    <n v="3200"/>
    <n v="83200"/>
    <n v="1200"/>
    <n v="82000"/>
    <n v="52000"/>
    <n v="52923.27"/>
    <n v="30276.730000000003"/>
    <n v="81076.73"/>
    <n v="990"/>
    <n v="923.27"/>
    <x v="0"/>
    <n v="2000"/>
    <s v="Mumbai Mega Hub"/>
    <x v="2"/>
  </r>
  <r>
    <n v="104808"/>
    <x v="4792"/>
    <x v="2"/>
    <s v="2025"/>
    <s v="Shadowfax"/>
    <x v="1"/>
    <x v="0"/>
    <x v="1"/>
    <s v="India"/>
    <n v="66"/>
    <n v="25000"/>
    <n v="1650000"/>
    <n v="7000"/>
    <n v="1643000"/>
    <n v="1188000"/>
    <n v="1188345.43"/>
    <n v="461654.57000000007"/>
    <n v="1642654.57"/>
    <n v="579"/>
    <n v="345.43"/>
    <x v="17"/>
    <n v="18000"/>
    <s v="Nagpur Central Hub"/>
    <x v="1"/>
  </r>
  <r>
    <n v="104809"/>
    <x v="4793"/>
    <x v="0"/>
    <s v="2025"/>
    <s v="Ekart"/>
    <x v="3"/>
    <x v="2"/>
    <x v="1"/>
    <s v="India"/>
    <n v="41"/>
    <n v="12000"/>
    <n v="492000"/>
    <n v="4000"/>
    <n v="488000"/>
    <n v="328000"/>
    <n v="328251.26"/>
    <n v="163748.74"/>
    <n v="487748.74"/>
    <n v="733"/>
    <n v="251.26"/>
    <x v="4"/>
    <n v="8000"/>
    <s v="Nagpur Central Hub"/>
    <x v="1"/>
  </r>
  <r>
    <n v="104810"/>
    <x v="4794"/>
    <x v="3"/>
    <s v="2025"/>
    <s v="Ecom Express"/>
    <x v="3"/>
    <x v="0"/>
    <x v="0"/>
    <s v="India"/>
    <n v="29"/>
    <n v="12000"/>
    <n v="348000"/>
    <n v="4000"/>
    <n v="344000"/>
    <n v="232000"/>
    <n v="232491.67"/>
    <n v="115508.32999999999"/>
    <n v="343508.33"/>
    <n v="589"/>
    <n v="491.67"/>
    <x v="4"/>
    <n v="8000"/>
    <s v="Bengaluru Regional Hub"/>
    <x v="0"/>
  </r>
  <r>
    <n v="104811"/>
    <x v="4795"/>
    <x v="7"/>
    <s v="2025"/>
    <s v="Xpressbees"/>
    <x v="4"/>
    <x v="0"/>
    <x v="4"/>
    <s v="India"/>
    <n v="55"/>
    <n v="1500"/>
    <n v="82500"/>
    <n v="700"/>
    <n v="81800"/>
    <n v="44000"/>
    <n v="44817.279999999999"/>
    <n v="37682.720000000001"/>
    <n v="80982.720000000001"/>
    <n v="400"/>
    <n v="817.28"/>
    <x v="10"/>
    <n v="800"/>
    <s v="Kolkata Regional Hub"/>
    <x v="4"/>
  </r>
  <r>
    <n v="104812"/>
    <x v="4796"/>
    <x v="2"/>
    <s v="2025"/>
    <s v="Delhivery"/>
    <x v="3"/>
    <x v="2"/>
    <x v="2"/>
    <s v="India"/>
    <n v="34"/>
    <n v="8500"/>
    <n v="289000"/>
    <n v="3000"/>
    <n v="286000"/>
    <n v="187000"/>
    <n v="187382.78"/>
    <n v="101617.22"/>
    <n v="285617.21999999997"/>
    <n v="583"/>
    <n v="382.78"/>
    <x v="8"/>
    <n v="5500"/>
    <s v="Mumbai Mega Hub"/>
    <x v="2"/>
  </r>
  <r>
    <n v="104813"/>
    <x v="4797"/>
    <x v="2"/>
    <s v="2025"/>
    <s v="Amazon Logistics"/>
    <x v="3"/>
    <x v="0"/>
    <x v="4"/>
    <s v="India"/>
    <n v="86"/>
    <n v="12000"/>
    <n v="1032000"/>
    <n v="4000"/>
    <n v="1028000"/>
    <n v="688000"/>
    <n v="688927.33"/>
    <n v="343072.67000000004"/>
    <n v="1027072.67"/>
    <n v="974"/>
    <n v="927.33"/>
    <x v="4"/>
    <n v="8000"/>
    <s v="Kolkata Regional Hub"/>
    <x v="4"/>
  </r>
  <r>
    <n v="104814"/>
    <x v="4798"/>
    <x v="8"/>
    <s v="2025"/>
    <s v="Shadowfax"/>
    <x v="2"/>
    <x v="1"/>
    <x v="3"/>
    <s v="India"/>
    <n v="35"/>
    <n v="2500"/>
    <n v="87500"/>
    <n v="1000"/>
    <n v="86500"/>
    <n v="52500"/>
    <n v="53351.56"/>
    <n v="34148.44"/>
    <n v="85648.44"/>
    <n v="700"/>
    <n v="851.56"/>
    <x v="12"/>
    <n v="1500"/>
    <s v="Delhi NCR Mega Hub"/>
    <x v="3"/>
  </r>
  <r>
    <n v="104815"/>
    <x v="4799"/>
    <x v="4"/>
    <s v="2025"/>
    <s v="Ecom Express"/>
    <x v="6"/>
    <x v="0"/>
    <x v="2"/>
    <s v="India"/>
    <n v="31"/>
    <n v="15000"/>
    <n v="465000"/>
    <n v="5500"/>
    <n v="459500"/>
    <n v="294500"/>
    <n v="295418.86"/>
    <n v="169581.14"/>
    <n v="458581.14"/>
    <n v="1109"/>
    <n v="918.86"/>
    <x v="11"/>
    <n v="9500"/>
    <s v="Mumbai Mega Hub"/>
    <x v="2"/>
  </r>
  <r>
    <n v="104816"/>
    <x v="4800"/>
    <x v="2"/>
    <s v="2025"/>
    <s v="DHL"/>
    <x v="1"/>
    <x v="2"/>
    <x v="3"/>
    <s v="India"/>
    <n v="13"/>
    <n v="3500"/>
    <n v="45500"/>
    <n v="1300"/>
    <n v="44200"/>
    <n v="28600"/>
    <n v="29478.99"/>
    <n v="16021.009999999998"/>
    <n v="43321.01"/>
    <n v="713"/>
    <n v="878.99"/>
    <x v="16"/>
    <n v="2200"/>
    <s v="Delhi NCR Mega Hub"/>
    <x v="3"/>
  </r>
  <r>
    <n v="104817"/>
    <x v="4801"/>
    <x v="11"/>
    <s v="2025"/>
    <s v="Delhivery"/>
    <x v="6"/>
    <x v="0"/>
    <x v="3"/>
    <s v="India"/>
    <n v="31"/>
    <n v="4500"/>
    <n v="139500"/>
    <n v="1700"/>
    <n v="137800"/>
    <n v="86800"/>
    <n v="87715.57"/>
    <n v="51784.429999999993"/>
    <n v="136884.43"/>
    <n v="582"/>
    <n v="915.57"/>
    <x v="7"/>
    <n v="2800"/>
    <s v="Delhi NCR Mega Hub"/>
    <x v="3"/>
  </r>
  <r>
    <n v="104818"/>
    <x v="4802"/>
    <x v="9"/>
    <s v="2025"/>
    <s v="Xpressbees"/>
    <x v="6"/>
    <x v="0"/>
    <x v="2"/>
    <s v="India"/>
    <n v="26"/>
    <n v="4500"/>
    <n v="117000"/>
    <n v="1700"/>
    <n v="115300"/>
    <n v="72800"/>
    <n v="73206.5"/>
    <n v="43793.5"/>
    <n v="114893.5"/>
    <n v="835"/>
    <n v="406.5"/>
    <x v="7"/>
    <n v="2800"/>
    <s v="Mumbai Mega Hub"/>
    <x v="2"/>
  </r>
  <r>
    <n v="104819"/>
    <x v="4803"/>
    <x v="5"/>
    <s v="2025"/>
    <s v="Xpressbees"/>
    <x v="2"/>
    <x v="1"/>
    <x v="1"/>
    <s v="India"/>
    <n v="5"/>
    <n v="450"/>
    <n v="2250"/>
    <n v="250"/>
    <n v="2000"/>
    <n v="1000"/>
    <n v="1263.19"/>
    <n v="986.81"/>
    <n v="1736.81"/>
    <n v="1119"/>
    <n v="263.19"/>
    <x v="3"/>
    <n v="200"/>
    <s v="Nagpur Central Hub"/>
    <x v="1"/>
  </r>
  <r>
    <n v="104820"/>
    <x v="4804"/>
    <x v="10"/>
    <s v="2025"/>
    <s v="Xpressbees"/>
    <x v="2"/>
    <x v="1"/>
    <x v="4"/>
    <s v="India"/>
    <n v="72"/>
    <n v="2500"/>
    <n v="180000"/>
    <n v="1000"/>
    <n v="179000"/>
    <n v="108000"/>
    <n v="108588.26"/>
    <n v="71411.740000000005"/>
    <n v="178411.74"/>
    <n v="945"/>
    <n v="588.26"/>
    <x v="12"/>
    <n v="1500"/>
    <s v="Kolkata Regional Hub"/>
    <x v="4"/>
  </r>
  <r>
    <n v="104821"/>
    <x v="4805"/>
    <x v="6"/>
    <s v="2025"/>
    <s v="Delhivery"/>
    <x v="1"/>
    <x v="0"/>
    <x v="2"/>
    <s v="India"/>
    <n v="45"/>
    <n v="45000"/>
    <n v="2025000"/>
    <n v="13000"/>
    <n v="2012000"/>
    <n v="1440000"/>
    <n v="1440736.96"/>
    <n v="584263.04"/>
    <n v="2011263.04"/>
    <n v="700"/>
    <n v="736.96"/>
    <x v="2"/>
    <n v="32000"/>
    <s v="Mumbai Mega Hub"/>
    <x v="2"/>
  </r>
  <r>
    <n v="104822"/>
    <x v="4806"/>
    <x v="10"/>
    <s v="2025"/>
    <s v="Amazon Logistics"/>
    <x v="6"/>
    <x v="1"/>
    <x v="3"/>
    <s v="India"/>
    <n v="93"/>
    <n v="15000"/>
    <n v="1395000"/>
    <n v="5500"/>
    <n v="1389500"/>
    <n v="883500"/>
    <n v="884121.72"/>
    <n v="510878.28"/>
    <n v="1388878.28"/>
    <n v="845"/>
    <n v="621.72"/>
    <x v="11"/>
    <n v="9500"/>
    <s v="Delhi NCR Mega Hub"/>
    <x v="3"/>
  </r>
  <r>
    <n v="104823"/>
    <x v="4807"/>
    <x v="10"/>
    <s v="2025"/>
    <s v="Blue Dart"/>
    <x v="3"/>
    <x v="1"/>
    <x v="2"/>
    <s v="India"/>
    <n v="86"/>
    <n v="12000"/>
    <n v="1032000"/>
    <n v="4000"/>
    <n v="1028000"/>
    <n v="688000"/>
    <n v="689021.28"/>
    <n v="342978.72"/>
    <n v="1026978.72"/>
    <n v="879"/>
    <n v="1021.28"/>
    <x v="4"/>
    <n v="8000"/>
    <s v="Mumbai Mega Hub"/>
    <x v="2"/>
  </r>
  <r>
    <n v="104824"/>
    <x v="4808"/>
    <x v="0"/>
    <s v="2025"/>
    <s v="Blue Dart"/>
    <x v="5"/>
    <x v="2"/>
    <x v="0"/>
    <s v="India"/>
    <n v="99"/>
    <n v="2800"/>
    <n v="277200"/>
    <n v="1300"/>
    <n v="275900"/>
    <n v="148500"/>
    <n v="149871.10999999999"/>
    <n v="127328.89000000001"/>
    <n v="274528.89"/>
    <n v="979"/>
    <n v="1371.11"/>
    <x v="18"/>
    <n v="1500"/>
    <s v="Bengaluru Regional Hub"/>
    <x v="0"/>
  </r>
  <r>
    <n v="104825"/>
    <x v="4809"/>
    <x v="3"/>
    <s v="2025"/>
    <s v="Delhivery"/>
    <x v="0"/>
    <x v="1"/>
    <x v="0"/>
    <s v="India"/>
    <n v="99"/>
    <n v="3200"/>
    <n v="316800"/>
    <n v="1200"/>
    <n v="315600"/>
    <n v="198000"/>
    <n v="198684.9"/>
    <n v="118115.1"/>
    <n v="314915.09999999998"/>
    <n v="758"/>
    <n v="684.9"/>
    <x v="0"/>
    <n v="2000"/>
    <s v="Bengaluru Regional Hub"/>
    <x v="0"/>
  </r>
  <r>
    <n v="104826"/>
    <x v="4810"/>
    <x v="1"/>
    <s v="2025"/>
    <s v="Delhivery"/>
    <x v="4"/>
    <x v="1"/>
    <x v="4"/>
    <s v="India"/>
    <n v="87"/>
    <n v="5500"/>
    <n v="478500"/>
    <n v="2000"/>
    <n v="476500"/>
    <n v="304500"/>
    <n v="306009.38"/>
    <n v="172490.62"/>
    <n v="474990.62"/>
    <n v="993"/>
    <n v="1509.38"/>
    <x v="5"/>
    <n v="3500"/>
    <s v="Kolkata Regional Hub"/>
    <x v="4"/>
  </r>
  <r>
    <n v="104827"/>
    <x v="4811"/>
    <x v="1"/>
    <s v="2025"/>
    <s v="Shadowfax"/>
    <x v="2"/>
    <x v="0"/>
    <x v="1"/>
    <s v="India"/>
    <n v="91"/>
    <n v="2500"/>
    <n v="227500"/>
    <n v="1000"/>
    <n v="226500"/>
    <n v="136500"/>
    <n v="137209.34"/>
    <n v="90290.66"/>
    <n v="225790.66"/>
    <n v="836"/>
    <n v="709.34"/>
    <x v="12"/>
    <n v="1500"/>
    <s v="Nagpur Central Hub"/>
    <x v="1"/>
  </r>
  <r>
    <n v="104828"/>
    <x v="4812"/>
    <x v="9"/>
    <s v="2025"/>
    <s v="Ekart"/>
    <x v="4"/>
    <x v="0"/>
    <x v="1"/>
    <s v="India"/>
    <n v="80"/>
    <n v="1500"/>
    <n v="120000"/>
    <n v="700"/>
    <n v="119300"/>
    <n v="64000"/>
    <n v="64397.3"/>
    <n v="55602.7"/>
    <n v="118902.7"/>
    <n v="1132"/>
    <n v="397.3"/>
    <x v="10"/>
    <n v="800"/>
    <s v="Nagpur Central Hub"/>
    <x v="1"/>
  </r>
  <r>
    <n v="104829"/>
    <x v="4813"/>
    <x v="1"/>
    <s v="2025"/>
    <s v="Xpressbees"/>
    <x v="6"/>
    <x v="0"/>
    <x v="2"/>
    <s v="India"/>
    <n v="40"/>
    <n v="15000"/>
    <n v="600000"/>
    <n v="5500"/>
    <n v="594500"/>
    <n v="380000"/>
    <n v="381184.27"/>
    <n v="218815.72999999998"/>
    <n v="593315.73"/>
    <n v="773"/>
    <n v="1184.27"/>
    <x v="11"/>
    <n v="9500"/>
    <s v="Mumbai Mega Hub"/>
    <x v="2"/>
  </r>
  <r>
    <n v="104830"/>
    <x v="4814"/>
    <x v="6"/>
    <s v="2025"/>
    <s v="Ekart"/>
    <x v="1"/>
    <x v="2"/>
    <x v="2"/>
    <s v="India"/>
    <n v="89"/>
    <n v="25000"/>
    <n v="2225000"/>
    <n v="7000"/>
    <n v="2218000"/>
    <n v="1602000"/>
    <n v="1602525.1"/>
    <n v="622474.89999999991"/>
    <n v="2217474.9"/>
    <n v="1142"/>
    <n v="525.1"/>
    <x v="17"/>
    <n v="18000"/>
    <s v="Mumbai Mega Hub"/>
    <x v="2"/>
  </r>
  <r>
    <n v="104831"/>
    <x v="4815"/>
    <x v="2"/>
    <s v="2025"/>
    <s v="Xpressbees"/>
    <x v="0"/>
    <x v="0"/>
    <x v="3"/>
    <s v="India"/>
    <n v="44"/>
    <n v="6500"/>
    <n v="286000"/>
    <n v="2300"/>
    <n v="283700"/>
    <n v="184800"/>
    <n v="185161"/>
    <n v="100839"/>
    <n v="283339"/>
    <n v="1048"/>
    <n v="361"/>
    <x v="1"/>
    <n v="4200"/>
    <s v="Delhi NCR Mega Hub"/>
    <x v="3"/>
  </r>
  <r>
    <n v="104832"/>
    <x v="4816"/>
    <x v="2"/>
    <s v="2025"/>
    <s v="Ecom Express"/>
    <x v="1"/>
    <x v="2"/>
    <x v="0"/>
    <s v="India"/>
    <n v="20"/>
    <n v="45000"/>
    <n v="900000"/>
    <n v="13000"/>
    <n v="887000"/>
    <n v="640000"/>
    <n v="640189.02"/>
    <n v="259810.97999999998"/>
    <n v="886810.98"/>
    <n v="445"/>
    <n v="189.02"/>
    <x v="2"/>
    <n v="32000"/>
    <s v="Bengaluru Regional Hub"/>
    <x v="0"/>
  </r>
  <r>
    <n v="104833"/>
    <x v="4817"/>
    <x v="10"/>
    <s v="2025"/>
    <s v="Ekart"/>
    <x v="3"/>
    <x v="0"/>
    <x v="1"/>
    <s v="India"/>
    <n v="33"/>
    <n v="12000"/>
    <n v="396000"/>
    <n v="4000"/>
    <n v="392000"/>
    <n v="264000"/>
    <n v="264254.34000000003"/>
    <n v="131745.65999999997"/>
    <n v="391745.66"/>
    <n v="640"/>
    <n v="254.34"/>
    <x v="4"/>
    <n v="8000"/>
    <s v="Nagpur Central Hub"/>
    <x v="1"/>
  </r>
  <r>
    <n v="104834"/>
    <x v="4818"/>
    <x v="4"/>
    <s v="2025"/>
    <s v="Delhivery"/>
    <x v="1"/>
    <x v="0"/>
    <x v="2"/>
    <s v="India"/>
    <n v="55"/>
    <n v="3500"/>
    <n v="192500"/>
    <n v="1300"/>
    <n v="191200"/>
    <n v="121000"/>
    <n v="121793.53"/>
    <n v="70706.47"/>
    <n v="190406.47"/>
    <n v="696"/>
    <n v="793.53"/>
    <x v="16"/>
    <n v="2200"/>
    <s v="Mumbai Mega Hub"/>
    <x v="2"/>
  </r>
  <r>
    <n v="104835"/>
    <x v="4819"/>
    <x v="10"/>
    <s v="2025"/>
    <s v="Amazon Logistics"/>
    <x v="5"/>
    <x v="1"/>
    <x v="0"/>
    <s v="India"/>
    <n v="42"/>
    <n v="1800"/>
    <n v="75600"/>
    <n v="900"/>
    <n v="74700"/>
    <n v="37800"/>
    <n v="40623.26"/>
    <n v="34976.74"/>
    <n v="71876.740000000005"/>
    <n v="803"/>
    <n v="2823.26"/>
    <x v="9"/>
    <n v="900"/>
    <s v="Bengaluru Regional Hub"/>
    <x v="0"/>
  </r>
  <r>
    <n v="104836"/>
    <x v="4820"/>
    <x v="10"/>
    <s v="2025"/>
    <s v="Delhivery"/>
    <x v="7"/>
    <x v="0"/>
    <x v="3"/>
    <s v="India"/>
    <n v="19"/>
    <n v="600"/>
    <n v="11400"/>
    <n v="250"/>
    <n v="11150"/>
    <n v="6650"/>
    <n v="6963.79"/>
    <n v="4436.21"/>
    <n v="10836.21"/>
    <n v="539"/>
    <n v="313.79000000000002"/>
    <x v="14"/>
    <n v="350"/>
    <s v="Delhi NCR Mega Hub"/>
    <x v="3"/>
  </r>
  <r>
    <n v="104837"/>
    <x v="4821"/>
    <x v="3"/>
    <s v="2025"/>
    <s v="DHL"/>
    <x v="3"/>
    <x v="1"/>
    <x v="3"/>
    <s v="India"/>
    <n v="88"/>
    <n v="12000"/>
    <n v="1056000"/>
    <n v="4000"/>
    <n v="1052000"/>
    <n v="704000"/>
    <n v="704475.56"/>
    <n v="351524.43999999994"/>
    <n v="1051524.44"/>
    <n v="361"/>
    <n v="475.56"/>
    <x v="4"/>
    <n v="8000"/>
    <s v="Delhi NCR Mega Hub"/>
    <x v="3"/>
  </r>
  <r>
    <n v="104838"/>
    <x v="4822"/>
    <x v="9"/>
    <s v="2025"/>
    <s v="Blue Dart"/>
    <x v="6"/>
    <x v="1"/>
    <x v="2"/>
    <s v="India"/>
    <n v="43"/>
    <n v="15000"/>
    <n v="645000"/>
    <n v="5500"/>
    <n v="639500"/>
    <n v="408500"/>
    <n v="409571.27"/>
    <n v="235428.72999999998"/>
    <n v="638428.73"/>
    <n v="827"/>
    <n v="1071.27"/>
    <x v="11"/>
    <n v="9500"/>
    <s v="Mumbai Mega Hub"/>
    <x v="2"/>
  </r>
  <r>
    <n v="104839"/>
    <x v="4823"/>
    <x v="0"/>
    <s v="2025"/>
    <s v="FedEx"/>
    <x v="2"/>
    <x v="0"/>
    <x v="0"/>
    <s v="India"/>
    <n v="80"/>
    <n v="2500"/>
    <n v="200000"/>
    <n v="1000"/>
    <n v="199000"/>
    <n v="120000"/>
    <n v="120895.41"/>
    <n v="79104.59"/>
    <n v="198104.59"/>
    <n v="842"/>
    <n v="895.41"/>
    <x v="12"/>
    <n v="1500"/>
    <s v="Bengaluru Regional Hub"/>
    <x v="0"/>
  </r>
  <r>
    <n v="104840"/>
    <x v="4824"/>
    <x v="1"/>
    <s v="2025"/>
    <s v="Ekart"/>
    <x v="3"/>
    <x v="1"/>
    <x v="2"/>
    <s v="India"/>
    <n v="48"/>
    <n v="12000"/>
    <n v="576000"/>
    <n v="4000"/>
    <n v="572000"/>
    <n v="384000"/>
    <n v="386771.96"/>
    <n v="189228.03999999998"/>
    <n v="569228.04"/>
    <n v="1052"/>
    <n v="2771.96"/>
    <x v="4"/>
    <n v="8000"/>
    <s v="Mumbai Mega Hub"/>
    <x v="2"/>
  </r>
  <r>
    <n v="104841"/>
    <x v="4825"/>
    <x v="4"/>
    <s v="2025"/>
    <s v="Ecom Express"/>
    <x v="1"/>
    <x v="0"/>
    <x v="2"/>
    <s v="India"/>
    <n v="35"/>
    <n v="3500"/>
    <n v="122500"/>
    <n v="1300"/>
    <n v="121200"/>
    <n v="77000"/>
    <n v="77840.479999999996"/>
    <n v="44659.520000000004"/>
    <n v="120359.52"/>
    <n v="912"/>
    <n v="840.48"/>
    <x v="16"/>
    <n v="2200"/>
    <s v="Mumbai Mega Hub"/>
    <x v="2"/>
  </r>
  <r>
    <n v="104842"/>
    <x v="4826"/>
    <x v="4"/>
    <s v="2025"/>
    <s v="Shadowfax"/>
    <x v="1"/>
    <x v="0"/>
    <x v="0"/>
    <s v="India"/>
    <n v="35"/>
    <n v="25000"/>
    <n v="875000"/>
    <n v="7000"/>
    <n v="868000"/>
    <n v="630000"/>
    <n v="630381.57999999996"/>
    <n v="244618.42000000004"/>
    <n v="867618.42"/>
    <n v="1153"/>
    <n v="381.58"/>
    <x v="17"/>
    <n v="18000"/>
    <s v="Bengaluru Regional Hub"/>
    <x v="0"/>
  </r>
  <r>
    <n v="104843"/>
    <x v="4827"/>
    <x v="2"/>
    <s v="2025"/>
    <s v="Blue Dart"/>
    <x v="7"/>
    <x v="1"/>
    <x v="1"/>
    <s v="India"/>
    <n v="80"/>
    <n v="600"/>
    <n v="48000"/>
    <n v="250"/>
    <n v="47750"/>
    <n v="28000"/>
    <n v="28811.99"/>
    <n v="19188.009999999998"/>
    <n v="46938.01"/>
    <n v="362"/>
    <n v="811.99"/>
    <x v="14"/>
    <n v="350"/>
    <s v="Nagpur Central Hub"/>
    <x v="1"/>
  </r>
  <r>
    <n v="104844"/>
    <x v="4828"/>
    <x v="7"/>
    <s v="2025"/>
    <s v="Delhivery"/>
    <x v="7"/>
    <x v="1"/>
    <x v="0"/>
    <s v="India"/>
    <n v="57"/>
    <n v="850"/>
    <n v="48450"/>
    <n v="300"/>
    <n v="48150"/>
    <n v="31350"/>
    <n v="31910.43"/>
    <n v="16539.57"/>
    <n v="47589.57"/>
    <n v="414"/>
    <n v="560.42999999999995"/>
    <x v="13"/>
    <n v="550"/>
    <s v="Bengaluru Regional Hub"/>
    <x v="0"/>
  </r>
  <r>
    <n v="104845"/>
    <x v="4829"/>
    <x v="1"/>
    <s v="2025"/>
    <s v="Ekart"/>
    <x v="1"/>
    <x v="2"/>
    <x v="3"/>
    <s v="India"/>
    <n v="89"/>
    <n v="3500"/>
    <n v="311500"/>
    <n v="1300"/>
    <n v="310200"/>
    <n v="195800"/>
    <n v="196922.98"/>
    <n v="114577.01999999999"/>
    <n v="309077.02"/>
    <n v="868"/>
    <n v="1122.98"/>
    <x v="16"/>
    <n v="2200"/>
    <s v="Delhi NCR Mega Hub"/>
    <x v="3"/>
  </r>
  <r>
    <n v="104846"/>
    <x v="4830"/>
    <x v="5"/>
    <s v="2025"/>
    <s v="FedEx"/>
    <x v="4"/>
    <x v="0"/>
    <x v="3"/>
    <s v="India"/>
    <n v="64"/>
    <n v="5500"/>
    <n v="352000"/>
    <n v="2000"/>
    <n v="350000"/>
    <n v="224000"/>
    <n v="224304.84"/>
    <n v="127695.16"/>
    <n v="349695.16"/>
    <n v="463"/>
    <n v="304.83999999999997"/>
    <x v="5"/>
    <n v="3500"/>
    <s v="Delhi NCR Mega Hub"/>
    <x v="3"/>
  </r>
  <r>
    <n v="104847"/>
    <x v="4831"/>
    <x v="4"/>
    <s v="2025"/>
    <s v="DHL"/>
    <x v="1"/>
    <x v="1"/>
    <x v="2"/>
    <s v="India"/>
    <n v="10"/>
    <n v="25000"/>
    <n v="250000"/>
    <n v="7000"/>
    <n v="243000"/>
    <n v="180000"/>
    <n v="180819.49"/>
    <n v="69180.510000000009"/>
    <n v="242180.51"/>
    <n v="847"/>
    <n v="819.49"/>
    <x v="17"/>
    <n v="18000"/>
    <s v="Mumbai Mega Hub"/>
    <x v="2"/>
  </r>
  <r>
    <n v="104848"/>
    <x v="4832"/>
    <x v="4"/>
    <s v="2025"/>
    <s v="Ekart"/>
    <x v="1"/>
    <x v="0"/>
    <x v="1"/>
    <s v="India"/>
    <n v="33"/>
    <n v="45000"/>
    <n v="1485000"/>
    <n v="13000"/>
    <n v="1472000"/>
    <n v="1056000"/>
    <n v="1057233.98"/>
    <n v="427766.02"/>
    <n v="1470766.02"/>
    <n v="375"/>
    <n v="1233.98"/>
    <x v="2"/>
    <n v="32000"/>
    <s v="Nagpur Central Hub"/>
    <x v="1"/>
  </r>
  <r>
    <n v="104849"/>
    <x v="4833"/>
    <x v="1"/>
    <s v="2025"/>
    <s v="Xpressbees"/>
    <x v="3"/>
    <x v="0"/>
    <x v="3"/>
    <s v="India"/>
    <n v="55"/>
    <n v="12000"/>
    <n v="660000"/>
    <n v="4000"/>
    <n v="656000"/>
    <n v="440000"/>
    <n v="440239.35"/>
    <n v="219760.65000000002"/>
    <n v="655760.65"/>
    <n v="472"/>
    <n v="239.35"/>
    <x v="4"/>
    <n v="8000"/>
    <s v="Delhi NCR Mega Hub"/>
    <x v="3"/>
  </r>
  <r>
    <n v="104850"/>
    <x v="4834"/>
    <x v="6"/>
    <s v="2025"/>
    <s v="Shadowfax"/>
    <x v="4"/>
    <x v="2"/>
    <x v="3"/>
    <s v="India"/>
    <n v="6"/>
    <n v="5500"/>
    <n v="33000"/>
    <n v="2000"/>
    <n v="31000"/>
    <n v="21000"/>
    <n v="21606.84"/>
    <n v="11393.16"/>
    <n v="30393.16"/>
    <n v="721"/>
    <n v="606.84"/>
    <x v="5"/>
    <n v="3500"/>
    <s v="Delhi NCR Mega Hub"/>
    <x v="3"/>
  </r>
  <r>
    <n v="104851"/>
    <x v="4835"/>
    <x v="6"/>
    <s v="2025"/>
    <s v="Amazon Logistics"/>
    <x v="3"/>
    <x v="2"/>
    <x v="3"/>
    <s v="India"/>
    <n v="76"/>
    <n v="12000"/>
    <n v="912000"/>
    <n v="4000"/>
    <n v="908000"/>
    <n v="608000"/>
    <n v="608540.56999999995"/>
    <n v="303459.43000000005"/>
    <n v="907459.43"/>
    <n v="336"/>
    <n v="540.57000000000005"/>
    <x v="4"/>
    <n v="8000"/>
    <s v="Delhi NCR Mega Hub"/>
    <x v="3"/>
  </r>
  <r>
    <n v="104852"/>
    <x v="4836"/>
    <x v="1"/>
    <s v="2025"/>
    <s v="Ecom Express"/>
    <x v="3"/>
    <x v="0"/>
    <x v="0"/>
    <s v="India"/>
    <n v="64"/>
    <n v="8500"/>
    <n v="544000"/>
    <n v="3000"/>
    <n v="541000"/>
    <n v="352000"/>
    <n v="352823.16"/>
    <n v="191176.84000000003"/>
    <n v="540176.84"/>
    <n v="617"/>
    <n v="823.16"/>
    <x v="8"/>
    <n v="5500"/>
    <s v="Bengaluru Regional Hub"/>
    <x v="0"/>
  </r>
  <r>
    <n v="104853"/>
    <x v="4837"/>
    <x v="5"/>
    <s v="2025"/>
    <s v="DHL"/>
    <x v="6"/>
    <x v="0"/>
    <x v="2"/>
    <s v="India"/>
    <n v="59"/>
    <n v="15000"/>
    <n v="885000"/>
    <n v="5500"/>
    <n v="879500"/>
    <n v="560500"/>
    <n v="561289.96"/>
    <n v="323710.04000000004"/>
    <n v="878710.04"/>
    <n v="705"/>
    <n v="789.96"/>
    <x v="11"/>
    <n v="9500"/>
    <s v="Mumbai Mega Hub"/>
    <x v="2"/>
  </r>
  <r>
    <n v="104854"/>
    <x v="4838"/>
    <x v="3"/>
    <s v="2025"/>
    <s v="Ecom Express"/>
    <x v="1"/>
    <x v="1"/>
    <x v="0"/>
    <s v="India"/>
    <n v="65"/>
    <n v="45000"/>
    <n v="2925000"/>
    <n v="13000"/>
    <n v="2912000"/>
    <n v="2080000"/>
    <n v="2080499.02"/>
    <n v="844500.98"/>
    <n v="2911500.98"/>
    <n v="371"/>
    <n v="499.02"/>
    <x v="2"/>
    <n v="32000"/>
    <s v="Bengaluru Regional Hub"/>
    <x v="0"/>
  </r>
  <r>
    <n v="104855"/>
    <x v="4839"/>
    <x v="3"/>
    <s v="2025"/>
    <s v="Shadowfax"/>
    <x v="1"/>
    <x v="2"/>
    <x v="3"/>
    <s v="India"/>
    <n v="62"/>
    <n v="45000"/>
    <n v="2790000"/>
    <n v="13000"/>
    <n v="2777000"/>
    <n v="1984000"/>
    <n v="1985062.79"/>
    <n v="804937.21"/>
    <n v="2775937.21"/>
    <n v="837"/>
    <n v="1062.79"/>
    <x v="2"/>
    <n v="32000"/>
    <s v="Delhi NCR Mega Hub"/>
    <x v="3"/>
  </r>
  <r>
    <n v="104856"/>
    <x v="4840"/>
    <x v="5"/>
    <s v="2025"/>
    <s v="Shadowfax"/>
    <x v="1"/>
    <x v="1"/>
    <x v="3"/>
    <s v="India"/>
    <n v="23"/>
    <n v="45000"/>
    <n v="1035000"/>
    <n v="13000"/>
    <n v="1022000"/>
    <n v="736000"/>
    <n v="737417.8"/>
    <n v="297582.19999999995"/>
    <n v="1020582.2"/>
    <n v="537"/>
    <n v="1417.8"/>
    <x v="2"/>
    <n v="32000"/>
    <s v="Delhi NCR Mega Hub"/>
    <x v="3"/>
  </r>
  <r>
    <n v="104857"/>
    <x v="4841"/>
    <x v="5"/>
    <s v="2025"/>
    <s v="Delhivery"/>
    <x v="3"/>
    <x v="0"/>
    <x v="0"/>
    <s v="India"/>
    <n v="32"/>
    <n v="8500"/>
    <n v="272000"/>
    <n v="3000"/>
    <n v="269000"/>
    <n v="176000"/>
    <n v="176387.39"/>
    <n v="95612.609999999986"/>
    <n v="268612.61"/>
    <n v="555"/>
    <n v="387.39"/>
    <x v="8"/>
    <n v="5500"/>
    <s v="Bengaluru Regional Hub"/>
    <x v="0"/>
  </r>
  <r>
    <n v="104858"/>
    <x v="4842"/>
    <x v="9"/>
    <s v="2025"/>
    <s v="Blue Dart"/>
    <x v="6"/>
    <x v="1"/>
    <x v="4"/>
    <s v="India"/>
    <n v="78"/>
    <n v="15000"/>
    <n v="1170000"/>
    <n v="5500"/>
    <n v="1164500"/>
    <n v="741000"/>
    <n v="741220.8"/>
    <n v="428779.19999999995"/>
    <n v="1164279.2"/>
    <n v="389"/>
    <n v="220.8"/>
    <x v="11"/>
    <n v="9500"/>
    <s v="Kolkata Regional Hub"/>
    <x v="4"/>
  </r>
  <r>
    <n v="104859"/>
    <x v="4843"/>
    <x v="3"/>
    <s v="2025"/>
    <s v="Amazon Logistics"/>
    <x v="3"/>
    <x v="0"/>
    <x v="3"/>
    <s v="India"/>
    <n v="45"/>
    <n v="8500"/>
    <n v="382500"/>
    <n v="3000"/>
    <n v="379500"/>
    <n v="247500"/>
    <n v="248285.18"/>
    <n v="134214.82"/>
    <n v="378714.82"/>
    <n v="1135"/>
    <n v="785.18"/>
    <x v="8"/>
    <n v="5500"/>
    <s v="Delhi NCR Mega Hub"/>
    <x v="3"/>
  </r>
  <r>
    <n v="104860"/>
    <x v="4844"/>
    <x v="3"/>
    <s v="2025"/>
    <s v="Xpressbees"/>
    <x v="0"/>
    <x v="2"/>
    <x v="4"/>
    <s v="India"/>
    <n v="87"/>
    <n v="6500"/>
    <n v="565500"/>
    <n v="2300"/>
    <n v="563200"/>
    <n v="365400"/>
    <n v="365979.15"/>
    <n v="199520.84999999998"/>
    <n v="562620.85"/>
    <n v="385"/>
    <n v="579.15"/>
    <x v="1"/>
    <n v="4200"/>
    <s v="Kolkata Regional Hub"/>
    <x v="4"/>
  </r>
  <r>
    <n v="104861"/>
    <x v="4845"/>
    <x v="9"/>
    <s v="2025"/>
    <s v="FedEx"/>
    <x v="4"/>
    <x v="2"/>
    <x v="2"/>
    <s v="India"/>
    <n v="41"/>
    <n v="5500"/>
    <n v="225500"/>
    <n v="2000"/>
    <n v="223500"/>
    <n v="143500"/>
    <n v="144569.26"/>
    <n v="80930.739999999991"/>
    <n v="222430.74"/>
    <n v="650"/>
    <n v="1069.26"/>
    <x v="5"/>
    <n v="3500"/>
    <s v="Mumbai Mega Hub"/>
    <x v="2"/>
  </r>
  <r>
    <n v="104862"/>
    <x v="4846"/>
    <x v="10"/>
    <s v="2025"/>
    <s v="Xpressbees"/>
    <x v="0"/>
    <x v="0"/>
    <x v="1"/>
    <s v="India"/>
    <n v="96"/>
    <n v="6500"/>
    <n v="624000"/>
    <n v="2300"/>
    <n v="621700"/>
    <n v="403200"/>
    <n v="403970.77"/>
    <n v="220029.22999999998"/>
    <n v="620929.23"/>
    <n v="847"/>
    <n v="770.77"/>
    <x v="1"/>
    <n v="4200"/>
    <s v="Nagpur Central Hub"/>
    <x v="1"/>
  </r>
  <r>
    <n v="104863"/>
    <x v="4847"/>
    <x v="11"/>
    <s v="2025"/>
    <s v="Xpressbees"/>
    <x v="7"/>
    <x v="0"/>
    <x v="0"/>
    <s v="India"/>
    <n v="54"/>
    <n v="1200"/>
    <n v="64800"/>
    <n v="400"/>
    <n v="64400"/>
    <n v="43200"/>
    <n v="43380.46"/>
    <n v="21419.54"/>
    <n v="64219.54"/>
    <n v="854"/>
    <n v="180.46"/>
    <x v="15"/>
    <n v="800"/>
    <s v="Bengaluru Regional Hub"/>
    <x v="0"/>
  </r>
  <r>
    <n v="104864"/>
    <x v="4848"/>
    <x v="4"/>
    <s v="2025"/>
    <s v="Xpressbees"/>
    <x v="1"/>
    <x v="0"/>
    <x v="3"/>
    <s v="India"/>
    <n v="44"/>
    <n v="45000"/>
    <n v="1980000"/>
    <n v="13000"/>
    <n v="1967000"/>
    <n v="1408000"/>
    <n v="1409354.76"/>
    <n v="570645.24"/>
    <n v="1965645.24"/>
    <n v="745"/>
    <n v="1354.76"/>
    <x v="2"/>
    <n v="32000"/>
    <s v="Delhi NCR Mega Hub"/>
    <x v="3"/>
  </r>
  <r>
    <n v="104865"/>
    <x v="4849"/>
    <x v="1"/>
    <s v="2025"/>
    <s v="Shadowfax"/>
    <x v="6"/>
    <x v="1"/>
    <x v="3"/>
    <s v="India"/>
    <n v="82"/>
    <n v="15000"/>
    <n v="1230000"/>
    <n v="5500"/>
    <n v="1224500"/>
    <n v="779000"/>
    <n v="779851.79"/>
    <n v="450148.20999999996"/>
    <n v="1223648.21"/>
    <n v="1078"/>
    <n v="851.79"/>
    <x v="11"/>
    <n v="9500"/>
    <s v="Delhi NCR Mega Hub"/>
    <x v="3"/>
  </r>
  <r>
    <n v="104866"/>
    <x v="4850"/>
    <x v="6"/>
    <s v="2025"/>
    <s v="Xpressbees"/>
    <x v="4"/>
    <x v="0"/>
    <x v="1"/>
    <s v="India"/>
    <n v="63"/>
    <n v="5500"/>
    <n v="346500"/>
    <n v="2000"/>
    <n v="344500"/>
    <n v="220500"/>
    <n v="220971.62"/>
    <n v="125528.38"/>
    <n v="344028.38"/>
    <n v="415"/>
    <n v="471.62"/>
    <x v="5"/>
    <n v="3500"/>
    <s v="Nagpur Central Hub"/>
    <x v="1"/>
  </r>
  <r>
    <n v="104867"/>
    <x v="4851"/>
    <x v="0"/>
    <s v="2025"/>
    <s v="Ekart"/>
    <x v="3"/>
    <x v="0"/>
    <x v="3"/>
    <s v="India"/>
    <n v="14"/>
    <n v="8500"/>
    <n v="119000"/>
    <n v="3000"/>
    <n v="116000"/>
    <n v="77000"/>
    <n v="77514.94"/>
    <n v="41485.06"/>
    <n v="115485.06"/>
    <n v="1174"/>
    <n v="514.94000000000005"/>
    <x v="8"/>
    <n v="5500"/>
    <s v="Delhi NCR Mega Hub"/>
    <x v="3"/>
  </r>
  <r>
    <n v="104868"/>
    <x v="4852"/>
    <x v="4"/>
    <s v="2025"/>
    <s v="DHL"/>
    <x v="1"/>
    <x v="1"/>
    <x v="3"/>
    <s v="India"/>
    <n v="76"/>
    <n v="3500"/>
    <n v="266000"/>
    <n v="1300"/>
    <n v="264700"/>
    <n v="167200"/>
    <n v="167703.22"/>
    <n v="98296.78"/>
    <n v="264196.78000000003"/>
    <n v="827"/>
    <n v="503.22"/>
    <x v="16"/>
    <n v="2200"/>
    <s v="Delhi NCR Mega Hub"/>
    <x v="3"/>
  </r>
  <r>
    <n v="104869"/>
    <x v="4853"/>
    <x v="5"/>
    <s v="2025"/>
    <s v="Shadowfax"/>
    <x v="0"/>
    <x v="1"/>
    <x v="0"/>
    <s v="India"/>
    <n v="34"/>
    <n v="3200"/>
    <n v="108800"/>
    <n v="1200"/>
    <n v="107600"/>
    <n v="68000"/>
    <n v="68997.600000000006"/>
    <n v="39802.399999999994"/>
    <n v="106602.4"/>
    <n v="643"/>
    <n v="997.6"/>
    <x v="0"/>
    <n v="2000"/>
    <s v="Bengaluru Regional Hub"/>
    <x v="0"/>
  </r>
  <r>
    <n v="104870"/>
    <x v="4854"/>
    <x v="4"/>
    <s v="2025"/>
    <s v="Blue Dart"/>
    <x v="5"/>
    <x v="0"/>
    <x v="2"/>
    <s v="India"/>
    <n v="40"/>
    <n v="2800"/>
    <n v="112000"/>
    <n v="1300"/>
    <n v="110700"/>
    <n v="60000"/>
    <n v="60575.74"/>
    <n v="51424.26"/>
    <n v="110124.26"/>
    <n v="975"/>
    <n v="575.74"/>
    <x v="18"/>
    <n v="1500"/>
    <s v="Mumbai Mega Hub"/>
    <x v="2"/>
  </r>
  <r>
    <n v="104871"/>
    <x v="4855"/>
    <x v="4"/>
    <s v="2025"/>
    <s v="Shadowfax"/>
    <x v="2"/>
    <x v="1"/>
    <x v="4"/>
    <s v="India"/>
    <n v="32"/>
    <n v="2500"/>
    <n v="80000"/>
    <n v="1000"/>
    <n v="79000"/>
    <n v="48000"/>
    <n v="48634.81"/>
    <n v="31365.190000000002"/>
    <n v="78365.19"/>
    <n v="617"/>
    <n v="634.80999999999995"/>
    <x v="12"/>
    <n v="1500"/>
    <s v="Kolkata Regional Hub"/>
    <x v="4"/>
  </r>
  <r>
    <n v="104872"/>
    <x v="4856"/>
    <x v="8"/>
    <s v="2025"/>
    <s v="Shadowfax"/>
    <x v="0"/>
    <x v="2"/>
    <x v="2"/>
    <s v="India"/>
    <n v="33"/>
    <n v="3200"/>
    <n v="105600"/>
    <n v="1200"/>
    <n v="104400"/>
    <n v="66000"/>
    <n v="66615.72"/>
    <n v="38984.28"/>
    <n v="103784.28"/>
    <n v="1075"/>
    <n v="615.72"/>
    <x v="0"/>
    <n v="2000"/>
    <s v="Mumbai Mega Hub"/>
    <x v="2"/>
  </r>
  <r>
    <n v="104873"/>
    <x v="4857"/>
    <x v="11"/>
    <s v="2025"/>
    <s v="Shadowfax"/>
    <x v="0"/>
    <x v="1"/>
    <x v="1"/>
    <s v="India"/>
    <n v="4"/>
    <n v="6500"/>
    <n v="26000"/>
    <n v="2300"/>
    <n v="23700"/>
    <n v="16800"/>
    <n v="17067.689999999999"/>
    <n v="8932.3100000000013"/>
    <n v="23432.31"/>
    <n v="1031"/>
    <n v="267.69"/>
    <x v="1"/>
    <n v="4200"/>
    <s v="Nagpur Central Hub"/>
    <x v="1"/>
  </r>
  <r>
    <n v="104874"/>
    <x v="4858"/>
    <x v="6"/>
    <s v="2025"/>
    <s v="Delhivery"/>
    <x v="6"/>
    <x v="0"/>
    <x v="3"/>
    <s v="India"/>
    <n v="36"/>
    <n v="4500"/>
    <n v="162000"/>
    <n v="1700"/>
    <n v="160300"/>
    <n v="100800"/>
    <n v="101417.86"/>
    <n v="60582.14"/>
    <n v="159682.14000000001"/>
    <n v="1100"/>
    <n v="617.86"/>
    <x v="7"/>
    <n v="2800"/>
    <s v="Delhi NCR Mega Hub"/>
    <x v="3"/>
  </r>
  <r>
    <n v="104875"/>
    <x v="4859"/>
    <x v="2"/>
    <s v="2025"/>
    <s v="Ecom Express"/>
    <x v="0"/>
    <x v="2"/>
    <x v="1"/>
    <s v="India"/>
    <n v="81"/>
    <n v="3200"/>
    <n v="259200"/>
    <n v="1200"/>
    <n v="258000"/>
    <n v="162000"/>
    <n v="162567.74"/>
    <n v="96632.260000000009"/>
    <n v="257432.26"/>
    <n v="511"/>
    <n v="567.74"/>
    <x v="0"/>
    <n v="2000"/>
    <s v="Nagpur Central Hub"/>
    <x v="1"/>
  </r>
  <r>
    <n v="104876"/>
    <x v="4860"/>
    <x v="11"/>
    <s v="2025"/>
    <s v="Shadowfax"/>
    <x v="6"/>
    <x v="2"/>
    <x v="4"/>
    <s v="India"/>
    <n v="35"/>
    <n v="4500"/>
    <n v="157500"/>
    <n v="1700"/>
    <n v="155800"/>
    <n v="98000"/>
    <n v="98461.43"/>
    <n v="59038.570000000007"/>
    <n v="155338.57"/>
    <n v="707"/>
    <n v="461.43"/>
    <x v="7"/>
    <n v="2800"/>
    <s v="Kolkata Regional Hub"/>
    <x v="4"/>
  </r>
  <r>
    <n v="104877"/>
    <x v="4861"/>
    <x v="2"/>
    <s v="2025"/>
    <s v="Blue Dart"/>
    <x v="2"/>
    <x v="2"/>
    <x v="0"/>
    <s v="India"/>
    <n v="1"/>
    <n v="2500"/>
    <n v="2500"/>
    <n v="1000"/>
    <n v="1500"/>
    <n v="1500"/>
    <n v="2520.1"/>
    <n v="-20.099999999999909"/>
    <n v="479.9"/>
    <n v="631"/>
    <n v="1020.1"/>
    <x v="12"/>
    <n v="1500"/>
    <s v="Bengaluru Regional Hub"/>
    <x v="0"/>
  </r>
  <r>
    <n v="104878"/>
    <x v="4862"/>
    <x v="0"/>
    <s v="2025"/>
    <s v="Amazon Logistics"/>
    <x v="5"/>
    <x v="1"/>
    <x v="1"/>
    <s v="India"/>
    <n v="35"/>
    <n v="2800"/>
    <n v="98000"/>
    <n v="1300"/>
    <n v="96700"/>
    <n v="52500"/>
    <n v="54846.9"/>
    <n v="43153.1"/>
    <n v="94353.1"/>
    <n v="1008"/>
    <n v="2346.9"/>
    <x v="18"/>
    <n v="1500"/>
    <s v="Nagpur Central Hub"/>
    <x v="1"/>
  </r>
  <r>
    <n v="104879"/>
    <x v="4863"/>
    <x v="9"/>
    <s v="2025"/>
    <s v="Xpressbees"/>
    <x v="2"/>
    <x v="2"/>
    <x v="3"/>
    <s v="India"/>
    <n v="22"/>
    <n v="2500"/>
    <n v="55000"/>
    <n v="1000"/>
    <n v="54000"/>
    <n v="33000"/>
    <n v="33519.769999999997"/>
    <n v="21480.230000000003"/>
    <n v="53480.23"/>
    <n v="344"/>
    <n v="519.77"/>
    <x v="12"/>
    <n v="1500"/>
    <s v="Delhi NCR Mega Hub"/>
    <x v="3"/>
  </r>
  <r>
    <n v="104880"/>
    <x v="4864"/>
    <x v="9"/>
    <s v="2025"/>
    <s v="Blue Dart"/>
    <x v="1"/>
    <x v="2"/>
    <x v="4"/>
    <s v="India"/>
    <n v="98"/>
    <n v="3500"/>
    <n v="343000"/>
    <n v="1300"/>
    <n v="341700"/>
    <n v="215600"/>
    <n v="216293.51"/>
    <n v="126706.48999999999"/>
    <n v="341006.49"/>
    <n v="551"/>
    <n v="693.51"/>
    <x v="16"/>
    <n v="2200"/>
    <s v="Kolkata Regional Hub"/>
    <x v="4"/>
  </r>
  <r>
    <n v="104881"/>
    <x v="4865"/>
    <x v="5"/>
    <s v="2025"/>
    <s v="Delhivery"/>
    <x v="5"/>
    <x v="1"/>
    <x v="3"/>
    <s v="India"/>
    <n v="37"/>
    <n v="1800"/>
    <n v="66600"/>
    <n v="900"/>
    <n v="65700"/>
    <n v="33300"/>
    <n v="33592.959999999999"/>
    <n v="33007.040000000001"/>
    <n v="65407.040000000001"/>
    <n v="1128"/>
    <n v="292.95999999999998"/>
    <x v="9"/>
    <n v="900"/>
    <s v="Delhi NCR Mega Hub"/>
    <x v="3"/>
  </r>
  <r>
    <n v="104882"/>
    <x v="4866"/>
    <x v="4"/>
    <s v="2025"/>
    <s v="Ekart"/>
    <x v="3"/>
    <x v="1"/>
    <x v="4"/>
    <s v="India"/>
    <n v="69"/>
    <n v="8500"/>
    <n v="586500"/>
    <n v="3000"/>
    <n v="583500"/>
    <n v="379500"/>
    <n v="380644.26"/>
    <n v="205855.74"/>
    <n v="582355.74"/>
    <n v="1125"/>
    <n v="1144.26"/>
    <x v="8"/>
    <n v="5500"/>
    <s v="Kolkata Regional Hub"/>
    <x v="4"/>
  </r>
  <r>
    <n v="104883"/>
    <x v="4867"/>
    <x v="10"/>
    <s v="2025"/>
    <s v="Xpressbees"/>
    <x v="1"/>
    <x v="2"/>
    <x v="4"/>
    <s v="India"/>
    <n v="69"/>
    <n v="45000"/>
    <n v="3105000"/>
    <n v="13000"/>
    <n v="3092000"/>
    <n v="2208000"/>
    <n v="2208791.19"/>
    <n v="896208.81"/>
    <n v="3091208.81"/>
    <n v="812"/>
    <n v="791.19"/>
    <x v="2"/>
    <n v="32000"/>
    <s v="Kolkata Regional Hub"/>
    <x v="4"/>
  </r>
  <r>
    <n v="104884"/>
    <x v="4868"/>
    <x v="4"/>
    <s v="2025"/>
    <s v="Ekart"/>
    <x v="3"/>
    <x v="1"/>
    <x v="2"/>
    <s v="India"/>
    <n v="8"/>
    <n v="8500"/>
    <n v="68000"/>
    <n v="3000"/>
    <n v="65000"/>
    <n v="44000"/>
    <n v="44596.05"/>
    <n v="23403.949999999997"/>
    <n v="64403.95"/>
    <n v="684"/>
    <n v="596.04999999999995"/>
    <x v="8"/>
    <n v="5500"/>
    <s v="Mumbai Mega Hub"/>
    <x v="2"/>
  </r>
  <r>
    <n v="104885"/>
    <x v="4869"/>
    <x v="9"/>
    <s v="2025"/>
    <s v="Shadowfax"/>
    <x v="2"/>
    <x v="1"/>
    <x v="0"/>
    <s v="India"/>
    <n v="4"/>
    <n v="2500"/>
    <n v="10000"/>
    <n v="1000"/>
    <n v="9000"/>
    <n v="6000"/>
    <n v="6472.58"/>
    <n v="3527.42"/>
    <n v="8527.42"/>
    <n v="613"/>
    <n v="472.58"/>
    <x v="12"/>
    <n v="1500"/>
    <s v="Bengaluru Regional Hub"/>
    <x v="0"/>
  </r>
  <r>
    <n v="104886"/>
    <x v="4870"/>
    <x v="11"/>
    <s v="2025"/>
    <s v="Delhivery"/>
    <x v="6"/>
    <x v="1"/>
    <x v="3"/>
    <s v="India"/>
    <n v="33"/>
    <n v="15000"/>
    <n v="495000"/>
    <n v="5500"/>
    <n v="489500"/>
    <n v="313500"/>
    <n v="314507.55"/>
    <n v="180492.45"/>
    <n v="488492.45"/>
    <n v="638"/>
    <n v="1007.55"/>
    <x v="11"/>
    <n v="9500"/>
    <s v="Delhi NCR Mega Hub"/>
    <x v="3"/>
  </r>
  <r>
    <n v="104887"/>
    <x v="4871"/>
    <x v="4"/>
    <s v="2025"/>
    <s v="Xpressbees"/>
    <x v="3"/>
    <x v="0"/>
    <x v="3"/>
    <s v="India"/>
    <n v="61"/>
    <n v="12000"/>
    <n v="732000"/>
    <n v="4000"/>
    <n v="728000"/>
    <n v="488000"/>
    <n v="488533.7"/>
    <n v="243466.3"/>
    <n v="727466.3"/>
    <n v="864"/>
    <n v="533.70000000000005"/>
    <x v="4"/>
    <n v="8000"/>
    <s v="Delhi NCR Mega Hub"/>
    <x v="3"/>
  </r>
  <r>
    <n v="104888"/>
    <x v="4872"/>
    <x v="4"/>
    <s v="2025"/>
    <s v="Ekart"/>
    <x v="3"/>
    <x v="1"/>
    <x v="1"/>
    <s v="India"/>
    <n v="80"/>
    <n v="8500"/>
    <n v="680000"/>
    <n v="3000"/>
    <n v="677000"/>
    <n v="440000"/>
    <n v="441046.47"/>
    <n v="238953.53000000003"/>
    <n v="675953.53"/>
    <n v="501"/>
    <n v="1046.47"/>
    <x v="8"/>
    <n v="5500"/>
    <s v="Nagpur Central Hub"/>
    <x v="1"/>
  </r>
  <r>
    <n v="104889"/>
    <x v="4873"/>
    <x v="3"/>
    <s v="2025"/>
    <s v="FedEx"/>
    <x v="4"/>
    <x v="2"/>
    <x v="4"/>
    <s v="India"/>
    <n v="37"/>
    <n v="5500"/>
    <n v="203500"/>
    <n v="2000"/>
    <n v="201500"/>
    <n v="129500"/>
    <n v="129883.54"/>
    <n v="73616.460000000006"/>
    <n v="201116.46"/>
    <n v="657"/>
    <n v="383.54"/>
    <x v="5"/>
    <n v="3500"/>
    <s v="Kolkata Regional Hub"/>
    <x v="4"/>
  </r>
  <r>
    <n v="104890"/>
    <x v="4874"/>
    <x v="10"/>
    <s v="2025"/>
    <s v="Shadowfax"/>
    <x v="1"/>
    <x v="0"/>
    <x v="1"/>
    <s v="India"/>
    <n v="73"/>
    <n v="3500"/>
    <n v="255500"/>
    <n v="1300"/>
    <n v="254200"/>
    <n v="160600"/>
    <n v="161399.18"/>
    <n v="94100.82"/>
    <n v="253400.82"/>
    <n v="1001"/>
    <n v="799.18"/>
    <x v="16"/>
    <n v="2200"/>
    <s v="Nagpur Central Hub"/>
    <x v="1"/>
  </r>
  <r>
    <n v="104891"/>
    <x v="4875"/>
    <x v="6"/>
    <s v="2025"/>
    <s v="Amazon Logistics"/>
    <x v="6"/>
    <x v="0"/>
    <x v="1"/>
    <s v="India"/>
    <n v="45"/>
    <n v="15000"/>
    <n v="675000"/>
    <n v="5500"/>
    <n v="669500"/>
    <n v="427500"/>
    <n v="428108.14"/>
    <n v="246891.86"/>
    <n v="668891.86"/>
    <n v="971"/>
    <n v="608.14"/>
    <x v="11"/>
    <n v="9500"/>
    <s v="Nagpur Central Hub"/>
    <x v="1"/>
  </r>
  <r>
    <n v="104892"/>
    <x v="4876"/>
    <x v="1"/>
    <s v="2025"/>
    <s v="Delhivery"/>
    <x v="1"/>
    <x v="1"/>
    <x v="3"/>
    <s v="India"/>
    <n v="18"/>
    <n v="25000"/>
    <n v="450000"/>
    <n v="7000"/>
    <n v="443000"/>
    <n v="324000"/>
    <n v="324742.09000000003"/>
    <n v="125257.90999999997"/>
    <n v="442257.91"/>
    <n v="948"/>
    <n v="742.09"/>
    <x v="17"/>
    <n v="18000"/>
    <s v="Delhi NCR Mega Hub"/>
    <x v="3"/>
  </r>
  <r>
    <n v="104893"/>
    <x v="4732"/>
    <x v="11"/>
    <s v="2025"/>
    <s v="Shadowfax"/>
    <x v="2"/>
    <x v="1"/>
    <x v="1"/>
    <s v="India"/>
    <n v="17"/>
    <n v="2500"/>
    <n v="42500"/>
    <n v="1000"/>
    <n v="41500"/>
    <n v="25500"/>
    <n v="26170.53"/>
    <n v="16329.470000000001"/>
    <n v="40829.47"/>
    <n v="489"/>
    <n v="670.53"/>
    <x v="12"/>
    <n v="1500"/>
    <s v="Nagpur Central Hub"/>
    <x v="1"/>
  </r>
  <r>
    <n v="104894"/>
    <x v="4877"/>
    <x v="1"/>
    <s v="2025"/>
    <s v="Amazon Logistics"/>
    <x v="4"/>
    <x v="0"/>
    <x v="0"/>
    <s v="India"/>
    <n v="7"/>
    <n v="1500"/>
    <n v="10500"/>
    <n v="700"/>
    <n v="9800"/>
    <n v="5600"/>
    <n v="6678.86"/>
    <n v="3821.1400000000003"/>
    <n v="8721.14"/>
    <n v="591"/>
    <n v="1078.8599999999999"/>
    <x v="10"/>
    <n v="800"/>
    <s v="Bengaluru Regional Hub"/>
    <x v="0"/>
  </r>
  <r>
    <n v="104895"/>
    <x v="4878"/>
    <x v="4"/>
    <s v="2025"/>
    <s v="Xpressbees"/>
    <x v="5"/>
    <x v="2"/>
    <x v="4"/>
    <s v="India"/>
    <n v="38"/>
    <n v="2800"/>
    <n v="106400"/>
    <n v="1300"/>
    <n v="105100"/>
    <n v="57000"/>
    <n v="57494.05"/>
    <n v="48905.95"/>
    <n v="104605.95"/>
    <n v="970"/>
    <n v="494.05"/>
    <x v="18"/>
    <n v="1500"/>
    <s v="Kolkata Regional Hub"/>
    <x v="4"/>
  </r>
  <r>
    <n v="104896"/>
    <x v="4879"/>
    <x v="1"/>
    <s v="2025"/>
    <s v="Xpressbees"/>
    <x v="3"/>
    <x v="0"/>
    <x v="1"/>
    <s v="India"/>
    <n v="90"/>
    <n v="8500"/>
    <n v="765000"/>
    <n v="3000"/>
    <n v="762000"/>
    <n v="495000"/>
    <n v="495324.79"/>
    <n v="269675.21000000002"/>
    <n v="761675.21"/>
    <n v="820"/>
    <n v="324.79000000000002"/>
    <x v="8"/>
    <n v="5500"/>
    <s v="Nagpur Central Hub"/>
    <x v="1"/>
  </r>
  <r>
    <n v="104897"/>
    <x v="4880"/>
    <x v="8"/>
    <s v="2025"/>
    <s v="Xpressbees"/>
    <x v="2"/>
    <x v="0"/>
    <x v="2"/>
    <s v="India"/>
    <n v="59"/>
    <n v="450"/>
    <n v="26550"/>
    <n v="250"/>
    <n v="26300"/>
    <n v="11800"/>
    <n v="13550.119999999999"/>
    <n v="12999.880000000001"/>
    <n v="24549.88"/>
    <n v="376"/>
    <n v="1750.12"/>
    <x v="3"/>
    <n v="200"/>
    <s v="Mumbai Mega Hub"/>
    <x v="2"/>
  </r>
  <r>
    <n v="104898"/>
    <x v="4881"/>
    <x v="3"/>
    <s v="2025"/>
    <s v="Delhivery"/>
    <x v="4"/>
    <x v="1"/>
    <x v="1"/>
    <s v="India"/>
    <n v="98"/>
    <n v="1500"/>
    <n v="147000"/>
    <n v="700"/>
    <n v="146300"/>
    <n v="78400"/>
    <n v="79224.740000000005"/>
    <n v="67775.259999999995"/>
    <n v="145475.26"/>
    <n v="1071"/>
    <n v="824.74"/>
    <x v="10"/>
    <n v="800"/>
    <s v="Nagpur Central Hub"/>
    <x v="1"/>
  </r>
  <r>
    <n v="104899"/>
    <x v="4882"/>
    <x v="8"/>
    <s v="2025"/>
    <s v="Amazon Logistics"/>
    <x v="0"/>
    <x v="2"/>
    <x v="2"/>
    <s v="India"/>
    <n v="20"/>
    <n v="6500"/>
    <n v="130000"/>
    <n v="2300"/>
    <n v="127700"/>
    <n v="84000"/>
    <n v="85773.75"/>
    <n v="44226.25"/>
    <n v="125926.25"/>
    <n v="704"/>
    <n v="1773.75"/>
    <x v="1"/>
    <n v="4200"/>
    <s v="Mumbai Mega Hub"/>
    <x v="2"/>
  </r>
  <r>
    <n v="104900"/>
    <x v="4883"/>
    <x v="2"/>
    <s v="2025"/>
    <s v="Ekart"/>
    <x v="1"/>
    <x v="1"/>
    <x v="3"/>
    <s v="India"/>
    <n v="79"/>
    <n v="25000"/>
    <n v="1975000"/>
    <n v="7000"/>
    <n v="1968000"/>
    <n v="1422000"/>
    <n v="1423005.33"/>
    <n v="551994.66999999993"/>
    <n v="1966994.67"/>
    <n v="480"/>
    <n v="1005.33"/>
    <x v="17"/>
    <n v="18000"/>
    <s v="Delhi NCR Mega Hub"/>
    <x v="3"/>
  </r>
  <r>
    <n v="104901"/>
    <x v="4884"/>
    <x v="4"/>
    <s v="2025"/>
    <s v="Blue Dart"/>
    <x v="3"/>
    <x v="2"/>
    <x v="1"/>
    <s v="India"/>
    <n v="21"/>
    <n v="8500"/>
    <n v="178500"/>
    <n v="3000"/>
    <n v="175500"/>
    <n v="115500"/>
    <n v="116078.61"/>
    <n v="62421.39"/>
    <n v="174921.39"/>
    <n v="1029"/>
    <n v="578.61"/>
    <x v="8"/>
    <n v="5500"/>
    <s v="Nagpur Central Hub"/>
    <x v="1"/>
  </r>
  <r>
    <n v="104902"/>
    <x v="4885"/>
    <x v="6"/>
    <s v="2025"/>
    <s v="FedEx"/>
    <x v="7"/>
    <x v="2"/>
    <x v="2"/>
    <s v="India"/>
    <n v="67"/>
    <n v="1200"/>
    <n v="80400"/>
    <n v="400"/>
    <n v="80000"/>
    <n v="53600"/>
    <n v="54314.1"/>
    <n v="26085.9"/>
    <n v="79285.899999999994"/>
    <n v="785"/>
    <n v="714.1"/>
    <x v="15"/>
    <n v="800"/>
    <s v="Mumbai Mega Hub"/>
    <x v="2"/>
  </r>
  <r>
    <n v="104903"/>
    <x v="4886"/>
    <x v="0"/>
    <s v="2025"/>
    <s v="Shadowfax"/>
    <x v="0"/>
    <x v="0"/>
    <x v="2"/>
    <s v="India"/>
    <n v="15"/>
    <n v="6500"/>
    <n v="97500"/>
    <n v="2300"/>
    <n v="95200"/>
    <n v="63000"/>
    <n v="63598.09"/>
    <n v="33901.910000000003"/>
    <n v="94601.91"/>
    <n v="846"/>
    <n v="598.09"/>
    <x v="1"/>
    <n v="4200"/>
    <s v="Mumbai Mega Hub"/>
    <x v="2"/>
  </r>
  <r>
    <n v="104904"/>
    <x v="4887"/>
    <x v="7"/>
    <s v="2025"/>
    <s v="FedEx"/>
    <x v="1"/>
    <x v="0"/>
    <x v="3"/>
    <s v="India"/>
    <n v="71"/>
    <n v="25000"/>
    <n v="1775000"/>
    <n v="7000"/>
    <n v="1768000"/>
    <n v="1278000"/>
    <n v="1279655.48"/>
    <n v="495344.52"/>
    <n v="1766344.52"/>
    <n v="1125"/>
    <n v="1655.48"/>
    <x v="17"/>
    <n v="18000"/>
    <s v="Delhi NCR Mega Hub"/>
    <x v="3"/>
  </r>
  <r>
    <n v="104905"/>
    <x v="4888"/>
    <x v="7"/>
    <s v="2025"/>
    <s v="DHL"/>
    <x v="6"/>
    <x v="2"/>
    <x v="3"/>
    <s v="India"/>
    <n v="7"/>
    <n v="4500"/>
    <n v="31500"/>
    <n v="1700"/>
    <n v="29800"/>
    <n v="19600"/>
    <n v="20350.900000000001"/>
    <n v="11149.099999999999"/>
    <n v="29049.1"/>
    <n v="440"/>
    <n v="750.9"/>
    <x v="7"/>
    <n v="2800"/>
    <s v="Delhi NCR Mega Hub"/>
    <x v="3"/>
  </r>
  <r>
    <n v="104906"/>
    <x v="4889"/>
    <x v="4"/>
    <s v="2025"/>
    <s v="Xpressbees"/>
    <x v="3"/>
    <x v="2"/>
    <x v="2"/>
    <s v="India"/>
    <n v="16"/>
    <n v="8500"/>
    <n v="136000"/>
    <n v="3000"/>
    <n v="133000"/>
    <n v="88000"/>
    <n v="88986.9"/>
    <n v="47013.100000000006"/>
    <n v="132013.1"/>
    <n v="885"/>
    <n v="986.9"/>
    <x v="8"/>
    <n v="5500"/>
    <s v="Mumbai Mega Hub"/>
    <x v="2"/>
  </r>
  <r>
    <n v="104907"/>
    <x v="4890"/>
    <x v="0"/>
    <s v="2025"/>
    <s v="Blue Dart"/>
    <x v="1"/>
    <x v="1"/>
    <x v="2"/>
    <s v="India"/>
    <n v="55"/>
    <n v="3500"/>
    <n v="192500"/>
    <n v="1300"/>
    <n v="191200"/>
    <n v="121000"/>
    <n v="121931.64"/>
    <n v="70568.36"/>
    <n v="190268.36"/>
    <n v="1011"/>
    <n v="931.64"/>
    <x v="16"/>
    <n v="2200"/>
    <s v="Mumbai Mega Hub"/>
    <x v="2"/>
  </r>
  <r>
    <n v="104908"/>
    <x v="4891"/>
    <x v="6"/>
    <s v="2025"/>
    <s v="DHL"/>
    <x v="2"/>
    <x v="1"/>
    <x v="1"/>
    <s v="India"/>
    <n v="43"/>
    <n v="2500"/>
    <n v="107500"/>
    <n v="1000"/>
    <n v="106500"/>
    <n v="64500"/>
    <n v="65391.27"/>
    <n v="42108.73"/>
    <n v="105608.73"/>
    <n v="941"/>
    <n v="891.27"/>
    <x v="12"/>
    <n v="1500"/>
    <s v="Nagpur Central Hub"/>
    <x v="1"/>
  </r>
  <r>
    <n v="104909"/>
    <x v="4892"/>
    <x v="0"/>
    <s v="2025"/>
    <s v="Ekart"/>
    <x v="1"/>
    <x v="0"/>
    <x v="1"/>
    <s v="India"/>
    <n v="65"/>
    <n v="3500"/>
    <n v="227500"/>
    <n v="1300"/>
    <n v="226200"/>
    <n v="143000"/>
    <n v="144732.35"/>
    <n v="82767.649999999994"/>
    <n v="224467.65"/>
    <n v="820"/>
    <n v="1732.35"/>
    <x v="16"/>
    <n v="2200"/>
    <s v="Nagpur Central Hub"/>
    <x v="1"/>
  </r>
  <r>
    <n v="104910"/>
    <x v="4893"/>
    <x v="11"/>
    <s v="2025"/>
    <s v="DHL"/>
    <x v="5"/>
    <x v="0"/>
    <x v="2"/>
    <s v="India"/>
    <n v="61"/>
    <n v="4500"/>
    <n v="274500"/>
    <n v="2000"/>
    <n v="272500"/>
    <n v="152500"/>
    <n v="153475.29999999999"/>
    <n v="121024.70000000001"/>
    <n v="271524.7"/>
    <n v="1107"/>
    <n v="975.3"/>
    <x v="6"/>
    <n v="2500"/>
    <s v="Mumbai Mega Hub"/>
    <x v="2"/>
  </r>
  <r>
    <n v="104911"/>
    <x v="4894"/>
    <x v="11"/>
    <s v="2025"/>
    <s v="Blue Dart"/>
    <x v="2"/>
    <x v="0"/>
    <x v="0"/>
    <s v="India"/>
    <n v="11"/>
    <n v="450"/>
    <n v="4950"/>
    <n v="250"/>
    <n v="4700"/>
    <n v="2200"/>
    <n v="2860.08"/>
    <n v="2089.92"/>
    <n v="4039.92"/>
    <n v="1017"/>
    <n v="660.08"/>
    <x v="3"/>
    <n v="200"/>
    <s v="Bengaluru Regional Hub"/>
    <x v="0"/>
  </r>
  <r>
    <n v="104912"/>
    <x v="4895"/>
    <x v="4"/>
    <s v="2025"/>
    <s v="Ecom Express"/>
    <x v="4"/>
    <x v="0"/>
    <x v="0"/>
    <s v="India"/>
    <n v="69"/>
    <n v="1500"/>
    <n v="103500"/>
    <n v="700"/>
    <n v="102800"/>
    <n v="55200"/>
    <n v="55396.33"/>
    <n v="48103.67"/>
    <n v="102603.67"/>
    <n v="369"/>
    <n v="196.33"/>
    <x v="10"/>
    <n v="800"/>
    <s v="Bengaluru Regional Hub"/>
    <x v="0"/>
  </r>
  <r>
    <n v="104913"/>
    <x v="4896"/>
    <x v="2"/>
    <s v="2025"/>
    <s v="Blue Dart"/>
    <x v="3"/>
    <x v="1"/>
    <x v="4"/>
    <s v="India"/>
    <n v="87"/>
    <n v="8500"/>
    <n v="739500"/>
    <n v="3000"/>
    <n v="736500"/>
    <n v="478500"/>
    <n v="479507.52"/>
    <n v="259992.47999999998"/>
    <n v="735492.48"/>
    <n v="930"/>
    <n v="1007.52"/>
    <x v="8"/>
    <n v="5500"/>
    <s v="Kolkata Regional Hub"/>
    <x v="4"/>
  </r>
  <r>
    <n v="104914"/>
    <x v="4897"/>
    <x v="10"/>
    <s v="2025"/>
    <s v="Ekart"/>
    <x v="0"/>
    <x v="0"/>
    <x v="2"/>
    <s v="India"/>
    <n v="34"/>
    <n v="6500"/>
    <n v="221000"/>
    <n v="2300"/>
    <n v="218700"/>
    <n v="142800"/>
    <n v="143889.20000000001"/>
    <n v="77110.799999999988"/>
    <n v="217610.8"/>
    <n v="854"/>
    <n v="1089.2"/>
    <x v="1"/>
    <n v="4200"/>
    <s v="Mumbai Mega Hub"/>
    <x v="2"/>
  </r>
  <r>
    <n v="104915"/>
    <x v="4898"/>
    <x v="0"/>
    <s v="2025"/>
    <s v="Amazon Logistics"/>
    <x v="4"/>
    <x v="1"/>
    <x v="2"/>
    <s v="India"/>
    <n v="62"/>
    <n v="5500"/>
    <n v="341000"/>
    <n v="2000"/>
    <n v="339000"/>
    <n v="217000"/>
    <n v="219467.72"/>
    <n v="121532.28"/>
    <n v="336532.28"/>
    <n v="1094"/>
    <n v="2467.7199999999998"/>
    <x v="5"/>
    <n v="3500"/>
    <s v="Mumbai Mega Hub"/>
    <x v="2"/>
  </r>
  <r>
    <n v="104916"/>
    <x v="4899"/>
    <x v="5"/>
    <s v="2025"/>
    <s v="Blue Dart"/>
    <x v="5"/>
    <x v="1"/>
    <x v="0"/>
    <s v="India"/>
    <n v="4"/>
    <n v="2800"/>
    <n v="11200"/>
    <n v="1300"/>
    <n v="9900"/>
    <n v="6000"/>
    <n v="6384.74"/>
    <n v="4815.26"/>
    <n v="9515.26"/>
    <n v="489"/>
    <n v="384.74"/>
    <x v="18"/>
    <n v="1500"/>
    <s v="Bengaluru Regional Hub"/>
    <x v="0"/>
  </r>
  <r>
    <n v="104917"/>
    <x v="4900"/>
    <x v="7"/>
    <s v="2025"/>
    <s v="Shadowfax"/>
    <x v="4"/>
    <x v="1"/>
    <x v="0"/>
    <s v="India"/>
    <n v="30"/>
    <n v="5500"/>
    <n v="165000"/>
    <n v="2000"/>
    <n v="163000"/>
    <n v="105000"/>
    <n v="105461.2"/>
    <n v="59538.8"/>
    <n v="162538.79999999999"/>
    <n v="346"/>
    <n v="461.2"/>
    <x v="5"/>
    <n v="3500"/>
    <s v="Bengaluru Regional Hub"/>
    <x v="0"/>
  </r>
  <r>
    <n v="104918"/>
    <x v="4901"/>
    <x v="9"/>
    <s v="2025"/>
    <s v="Ecom Express"/>
    <x v="1"/>
    <x v="0"/>
    <x v="2"/>
    <s v="India"/>
    <n v="6"/>
    <n v="3500"/>
    <n v="21000"/>
    <n v="1300"/>
    <n v="19700"/>
    <n v="13200"/>
    <n v="13873.14"/>
    <n v="7126.8600000000006"/>
    <n v="19026.86"/>
    <n v="949"/>
    <n v="673.14"/>
    <x v="16"/>
    <n v="2200"/>
    <s v="Mumbai Mega Hub"/>
    <x v="2"/>
  </r>
  <r>
    <n v="104919"/>
    <x v="4902"/>
    <x v="6"/>
    <s v="2025"/>
    <s v="Ecom Express"/>
    <x v="2"/>
    <x v="0"/>
    <x v="2"/>
    <s v="India"/>
    <n v="10"/>
    <n v="450"/>
    <n v="4500"/>
    <n v="250"/>
    <n v="4250"/>
    <n v="2000"/>
    <n v="2209.65"/>
    <n v="2290.35"/>
    <n v="4040.35"/>
    <n v="810"/>
    <n v="209.65"/>
    <x v="3"/>
    <n v="200"/>
    <s v="Mumbai Mega Hub"/>
    <x v="2"/>
  </r>
  <r>
    <n v="104920"/>
    <x v="4903"/>
    <x v="9"/>
    <s v="2025"/>
    <s v="Xpressbees"/>
    <x v="4"/>
    <x v="0"/>
    <x v="1"/>
    <s v="India"/>
    <n v="27"/>
    <n v="5500"/>
    <n v="148500"/>
    <n v="2000"/>
    <n v="146500"/>
    <n v="94500"/>
    <n v="95529.41"/>
    <n v="52970.59"/>
    <n v="145470.59"/>
    <n v="549"/>
    <n v="1029.4100000000001"/>
    <x v="5"/>
    <n v="3500"/>
    <s v="Nagpur Central Hub"/>
    <x v="1"/>
  </r>
  <r>
    <n v="104921"/>
    <x v="4904"/>
    <x v="4"/>
    <s v="2025"/>
    <s v="DHL"/>
    <x v="0"/>
    <x v="2"/>
    <x v="3"/>
    <s v="India"/>
    <n v="22"/>
    <n v="6500"/>
    <n v="143000"/>
    <n v="2300"/>
    <n v="140700"/>
    <n v="92400"/>
    <n v="93097.34"/>
    <n v="49902.66"/>
    <n v="140002.66"/>
    <n v="782"/>
    <n v="697.34"/>
    <x v="1"/>
    <n v="4200"/>
    <s v="Delhi NCR Mega Hub"/>
    <x v="3"/>
  </r>
  <r>
    <n v="104922"/>
    <x v="4905"/>
    <x v="3"/>
    <s v="2025"/>
    <s v="Xpressbees"/>
    <x v="1"/>
    <x v="1"/>
    <x v="4"/>
    <s v="India"/>
    <n v="28"/>
    <n v="3500"/>
    <n v="98000"/>
    <n v="1300"/>
    <n v="96700"/>
    <n v="61600"/>
    <n v="62188.46"/>
    <n v="35811.54"/>
    <n v="96111.54"/>
    <n v="354"/>
    <n v="588.46"/>
    <x v="16"/>
    <n v="2200"/>
    <s v="Kolkata Regional Hub"/>
    <x v="4"/>
  </r>
  <r>
    <n v="104923"/>
    <x v="4906"/>
    <x v="0"/>
    <s v="2025"/>
    <s v="DHL"/>
    <x v="4"/>
    <x v="1"/>
    <x v="4"/>
    <s v="India"/>
    <n v="18"/>
    <n v="5500"/>
    <n v="99000"/>
    <n v="2000"/>
    <n v="97000"/>
    <n v="63000"/>
    <n v="63799.040000000001"/>
    <n v="35200.959999999999"/>
    <n v="96200.960000000006"/>
    <n v="1130"/>
    <n v="799.04"/>
    <x v="5"/>
    <n v="3500"/>
    <s v="Kolkata Regional Hub"/>
    <x v="4"/>
  </r>
  <r>
    <n v="104924"/>
    <x v="4907"/>
    <x v="5"/>
    <s v="2025"/>
    <s v="Xpressbees"/>
    <x v="4"/>
    <x v="1"/>
    <x v="1"/>
    <s v="India"/>
    <n v="3"/>
    <n v="1500"/>
    <n v="4500"/>
    <n v="700"/>
    <n v="3800"/>
    <n v="2400"/>
    <n v="2959.8"/>
    <n v="1540.1999999999998"/>
    <n v="3240.2"/>
    <n v="1112"/>
    <n v="559.79999999999995"/>
    <x v="10"/>
    <n v="800"/>
    <s v="Nagpur Central Hub"/>
    <x v="1"/>
  </r>
  <r>
    <n v="104925"/>
    <x v="4908"/>
    <x v="8"/>
    <s v="2025"/>
    <s v="Xpressbees"/>
    <x v="0"/>
    <x v="2"/>
    <x v="4"/>
    <s v="India"/>
    <n v="28"/>
    <n v="3200"/>
    <n v="89600"/>
    <n v="1200"/>
    <n v="88400"/>
    <n v="56000"/>
    <n v="56557.3"/>
    <n v="33042.699999999997"/>
    <n v="87842.7"/>
    <n v="748"/>
    <n v="557.29999999999995"/>
    <x v="0"/>
    <n v="2000"/>
    <s v="Kolkata Regional Hub"/>
    <x v="4"/>
  </r>
  <r>
    <n v="104926"/>
    <x v="4909"/>
    <x v="10"/>
    <s v="2025"/>
    <s v="Ecom Express"/>
    <x v="3"/>
    <x v="0"/>
    <x v="3"/>
    <s v="India"/>
    <n v="52"/>
    <n v="8500"/>
    <n v="442000"/>
    <n v="3000"/>
    <n v="439000"/>
    <n v="286000"/>
    <n v="287302.64"/>
    <n v="154697.35999999999"/>
    <n v="437697.36"/>
    <n v="1134"/>
    <n v="1302.6400000000001"/>
    <x v="8"/>
    <n v="5500"/>
    <s v="Delhi NCR Mega Hub"/>
    <x v="3"/>
  </r>
  <r>
    <n v="104927"/>
    <x v="4910"/>
    <x v="7"/>
    <s v="2025"/>
    <s v="Ekart"/>
    <x v="4"/>
    <x v="2"/>
    <x v="2"/>
    <s v="India"/>
    <n v="58"/>
    <n v="5500"/>
    <n v="319000"/>
    <n v="2000"/>
    <n v="317000"/>
    <n v="203000"/>
    <n v="203684.37"/>
    <n v="115315.63"/>
    <n v="316315.63"/>
    <n v="1037"/>
    <n v="684.37"/>
    <x v="5"/>
    <n v="3500"/>
    <s v="Mumbai Mega Hub"/>
    <x v="2"/>
  </r>
  <r>
    <n v="104928"/>
    <x v="4911"/>
    <x v="8"/>
    <s v="2025"/>
    <s v="FedEx"/>
    <x v="6"/>
    <x v="2"/>
    <x v="3"/>
    <s v="India"/>
    <n v="87"/>
    <n v="4500"/>
    <n v="391500"/>
    <n v="1700"/>
    <n v="389800"/>
    <n v="243600"/>
    <n v="244316.9"/>
    <n v="147183.1"/>
    <n v="389083.1"/>
    <n v="747"/>
    <n v="716.9"/>
    <x v="7"/>
    <n v="2800"/>
    <s v="Delhi NCR Mega Hub"/>
    <x v="3"/>
  </r>
  <r>
    <n v="104929"/>
    <x v="4912"/>
    <x v="10"/>
    <s v="2025"/>
    <s v="Shadowfax"/>
    <x v="4"/>
    <x v="2"/>
    <x v="2"/>
    <s v="India"/>
    <n v="70"/>
    <n v="5500"/>
    <n v="385000"/>
    <n v="2000"/>
    <n v="383000"/>
    <n v="245000"/>
    <n v="245883.29"/>
    <n v="139116.71"/>
    <n v="382116.71"/>
    <n v="669"/>
    <n v="883.29"/>
    <x v="5"/>
    <n v="3500"/>
    <s v="Mumbai Mega Hub"/>
    <x v="2"/>
  </r>
  <r>
    <n v="104930"/>
    <x v="4913"/>
    <x v="5"/>
    <s v="2025"/>
    <s v="Blue Dart"/>
    <x v="4"/>
    <x v="0"/>
    <x v="4"/>
    <s v="India"/>
    <n v="74"/>
    <n v="1500"/>
    <n v="111000"/>
    <n v="700"/>
    <n v="110300"/>
    <n v="59200"/>
    <n v="59688.82"/>
    <n v="51311.18"/>
    <n v="109811.18"/>
    <n v="779"/>
    <n v="488.82"/>
    <x v="10"/>
    <n v="800"/>
    <s v="Kolkata Regional Hub"/>
    <x v="4"/>
  </r>
  <r>
    <n v="104931"/>
    <x v="4914"/>
    <x v="3"/>
    <s v="2025"/>
    <s v="Blue Dart"/>
    <x v="3"/>
    <x v="0"/>
    <x v="1"/>
    <s v="India"/>
    <n v="66"/>
    <n v="12000"/>
    <n v="792000"/>
    <n v="4000"/>
    <n v="788000"/>
    <n v="528000"/>
    <n v="528847.67000000004"/>
    <n v="263152.32999999996"/>
    <n v="787152.33"/>
    <n v="1139"/>
    <n v="847.67"/>
    <x v="4"/>
    <n v="8000"/>
    <s v="Nagpur Central Hub"/>
    <x v="1"/>
  </r>
  <r>
    <n v="104932"/>
    <x v="4915"/>
    <x v="1"/>
    <s v="2025"/>
    <s v="FedEx"/>
    <x v="5"/>
    <x v="0"/>
    <x v="3"/>
    <s v="India"/>
    <n v="25"/>
    <n v="4500"/>
    <n v="112500"/>
    <n v="2000"/>
    <n v="110500"/>
    <n v="62500"/>
    <n v="63337.41"/>
    <n v="49162.59"/>
    <n v="109662.59"/>
    <n v="832"/>
    <n v="837.41"/>
    <x v="6"/>
    <n v="2500"/>
    <s v="Delhi NCR Mega Hub"/>
    <x v="3"/>
  </r>
  <r>
    <n v="104933"/>
    <x v="4916"/>
    <x v="10"/>
    <s v="2025"/>
    <s v="Xpressbees"/>
    <x v="0"/>
    <x v="1"/>
    <x v="2"/>
    <s v="India"/>
    <n v="68"/>
    <n v="6500"/>
    <n v="442000"/>
    <n v="2300"/>
    <n v="439700"/>
    <n v="285600"/>
    <n v="286501.74"/>
    <n v="155498.26"/>
    <n v="438798.26"/>
    <n v="1166"/>
    <n v="901.74"/>
    <x v="1"/>
    <n v="4200"/>
    <s v="Mumbai Mega Hub"/>
    <x v="2"/>
  </r>
  <r>
    <n v="104934"/>
    <x v="4917"/>
    <x v="6"/>
    <s v="2025"/>
    <s v="Ekart"/>
    <x v="1"/>
    <x v="2"/>
    <x v="4"/>
    <s v="India"/>
    <n v="46"/>
    <n v="45000"/>
    <n v="2070000"/>
    <n v="13000"/>
    <n v="2057000"/>
    <n v="1472000"/>
    <n v="1472333.99"/>
    <n v="597666.01"/>
    <n v="2056666.01"/>
    <n v="1145"/>
    <n v="333.99"/>
    <x v="2"/>
    <n v="32000"/>
    <s v="Kolkata Regional Hub"/>
    <x v="4"/>
  </r>
  <r>
    <n v="104935"/>
    <x v="4918"/>
    <x v="6"/>
    <s v="2025"/>
    <s v="Amazon Logistics"/>
    <x v="2"/>
    <x v="0"/>
    <x v="1"/>
    <s v="India"/>
    <n v="73"/>
    <n v="450"/>
    <n v="32850"/>
    <n v="250"/>
    <n v="32600"/>
    <n v="14600"/>
    <n v="15213.58"/>
    <n v="17636.419999999998"/>
    <n v="31986.42"/>
    <n v="716"/>
    <n v="613.58000000000004"/>
    <x v="3"/>
    <n v="200"/>
    <s v="Nagpur Central Hub"/>
    <x v="1"/>
  </r>
  <r>
    <n v="104936"/>
    <x v="4919"/>
    <x v="5"/>
    <s v="2025"/>
    <s v="Ekart"/>
    <x v="1"/>
    <x v="2"/>
    <x v="2"/>
    <s v="India"/>
    <n v="34"/>
    <n v="3500"/>
    <n v="119000"/>
    <n v="1300"/>
    <n v="117700"/>
    <n v="74800"/>
    <n v="75487.929999999993"/>
    <n v="43512.070000000007"/>
    <n v="117012.07"/>
    <n v="506"/>
    <n v="687.93"/>
    <x v="16"/>
    <n v="2200"/>
    <s v="Mumbai Mega Hub"/>
    <x v="2"/>
  </r>
  <r>
    <n v="104937"/>
    <x v="4920"/>
    <x v="5"/>
    <s v="2025"/>
    <s v="FedEx"/>
    <x v="1"/>
    <x v="1"/>
    <x v="3"/>
    <s v="India"/>
    <n v="89"/>
    <n v="45000"/>
    <n v="4005000"/>
    <n v="13000"/>
    <n v="3992000"/>
    <n v="2848000"/>
    <n v="2849390.65"/>
    <n v="1155609.3500000001"/>
    <n v="3990609.35"/>
    <n v="367"/>
    <n v="1390.65"/>
    <x v="2"/>
    <n v="32000"/>
    <s v="Delhi NCR Mega Hub"/>
    <x v="3"/>
  </r>
  <r>
    <n v="104938"/>
    <x v="4921"/>
    <x v="10"/>
    <s v="2025"/>
    <s v="FedEx"/>
    <x v="6"/>
    <x v="2"/>
    <x v="3"/>
    <s v="India"/>
    <n v="5"/>
    <n v="15000"/>
    <n v="75000"/>
    <n v="5500"/>
    <n v="69500"/>
    <n v="47500"/>
    <n v="48730.71"/>
    <n v="26269.29"/>
    <n v="68269.289999999994"/>
    <n v="808"/>
    <n v="1230.71"/>
    <x v="11"/>
    <n v="9500"/>
    <s v="Delhi NCR Mega Hub"/>
    <x v="3"/>
  </r>
  <r>
    <n v="104939"/>
    <x v="4922"/>
    <x v="4"/>
    <s v="2025"/>
    <s v="Ecom Express"/>
    <x v="6"/>
    <x v="1"/>
    <x v="3"/>
    <s v="India"/>
    <n v="16"/>
    <n v="15000"/>
    <n v="240000"/>
    <n v="5500"/>
    <n v="234500"/>
    <n v="152000"/>
    <n v="152253.64000000001"/>
    <n v="87746.359999999986"/>
    <n v="234246.36"/>
    <n v="708"/>
    <n v="253.64"/>
    <x v="11"/>
    <n v="9500"/>
    <s v="Delhi NCR Mega Hub"/>
    <x v="3"/>
  </r>
  <r>
    <n v="104940"/>
    <x v="4923"/>
    <x v="6"/>
    <s v="2025"/>
    <s v="Shadowfax"/>
    <x v="7"/>
    <x v="1"/>
    <x v="1"/>
    <s v="India"/>
    <n v="91"/>
    <n v="850"/>
    <n v="77350"/>
    <n v="300"/>
    <n v="77050"/>
    <n v="50050"/>
    <n v="50467.72"/>
    <n v="26882.28"/>
    <n v="76632.28"/>
    <n v="303"/>
    <n v="417.72"/>
    <x v="13"/>
    <n v="550"/>
    <s v="Nagpur Central Hub"/>
    <x v="1"/>
  </r>
  <r>
    <n v="104941"/>
    <x v="4924"/>
    <x v="1"/>
    <s v="2025"/>
    <s v="Blue Dart"/>
    <x v="0"/>
    <x v="2"/>
    <x v="2"/>
    <s v="India"/>
    <n v="93"/>
    <n v="3200"/>
    <n v="297600"/>
    <n v="1200"/>
    <n v="296400"/>
    <n v="186000"/>
    <n v="186590.5"/>
    <n v="111009.5"/>
    <n v="295809.5"/>
    <n v="520"/>
    <n v="590.5"/>
    <x v="0"/>
    <n v="2000"/>
    <s v="Mumbai Mega Hub"/>
    <x v="2"/>
  </r>
  <r>
    <n v="104942"/>
    <x v="345"/>
    <x v="0"/>
    <s v="2025"/>
    <s v="Ecom Express"/>
    <x v="3"/>
    <x v="0"/>
    <x v="3"/>
    <s v="India"/>
    <n v="86"/>
    <n v="12000"/>
    <n v="1032000"/>
    <n v="4000"/>
    <n v="1028000"/>
    <n v="688000"/>
    <n v="689170.62"/>
    <n v="342829.38"/>
    <n v="1026829.38"/>
    <n v="385"/>
    <n v="1170.6199999999999"/>
    <x v="4"/>
    <n v="8000"/>
    <s v="Delhi NCR Mega Hub"/>
    <x v="3"/>
  </r>
  <r>
    <n v="104943"/>
    <x v="4925"/>
    <x v="6"/>
    <s v="2025"/>
    <s v="FedEx"/>
    <x v="5"/>
    <x v="1"/>
    <x v="3"/>
    <s v="India"/>
    <n v="19"/>
    <n v="2800"/>
    <n v="53200"/>
    <n v="1300"/>
    <n v="51900"/>
    <n v="28500"/>
    <n v="28803.5"/>
    <n v="24396.5"/>
    <n v="51596.5"/>
    <n v="602"/>
    <n v="303.5"/>
    <x v="18"/>
    <n v="1500"/>
    <s v="Delhi NCR Mega Hub"/>
    <x v="3"/>
  </r>
  <r>
    <n v="104944"/>
    <x v="4926"/>
    <x v="8"/>
    <s v="2025"/>
    <s v="Blue Dart"/>
    <x v="5"/>
    <x v="1"/>
    <x v="1"/>
    <s v="India"/>
    <n v="95"/>
    <n v="2800"/>
    <n v="266000"/>
    <n v="1300"/>
    <n v="264700"/>
    <n v="142500"/>
    <n v="142988.22"/>
    <n v="123011.78"/>
    <n v="264211.78000000003"/>
    <n v="558"/>
    <n v="488.22"/>
    <x v="18"/>
    <n v="1500"/>
    <s v="Nagpur Central Hub"/>
    <x v="1"/>
  </r>
  <r>
    <n v="104945"/>
    <x v="4927"/>
    <x v="7"/>
    <s v="2025"/>
    <s v="Amazon Logistics"/>
    <x v="2"/>
    <x v="1"/>
    <x v="4"/>
    <s v="India"/>
    <n v="4"/>
    <n v="450"/>
    <n v="1800"/>
    <n v="250"/>
    <n v="1550"/>
    <n v="800"/>
    <n v="1187.6500000000001"/>
    <n v="612.34999999999991"/>
    <n v="1162.3499999999999"/>
    <n v="333"/>
    <n v="387.65"/>
    <x v="3"/>
    <n v="200"/>
    <s v="Kolkata Regional Hub"/>
    <x v="4"/>
  </r>
  <r>
    <n v="104946"/>
    <x v="4928"/>
    <x v="5"/>
    <s v="2025"/>
    <s v="FedEx"/>
    <x v="1"/>
    <x v="0"/>
    <x v="1"/>
    <s v="India"/>
    <n v="3"/>
    <n v="25000"/>
    <n v="75000"/>
    <n v="7000"/>
    <n v="68000"/>
    <n v="54000"/>
    <n v="54786.080000000002"/>
    <n v="20213.919999999998"/>
    <n v="67213.919999999998"/>
    <n v="839"/>
    <n v="786.08"/>
    <x v="17"/>
    <n v="18000"/>
    <s v="Nagpur Central Hub"/>
    <x v="1"/>
  </r>
  <r>
    <n v="104947"/>
    <x v="4929"/>
    <x v="11"/>
    <s v="2025"/>
    <s v="Blue Dart"/>
    <x v="5"/>
    <x v="2"/>
    <x v="1"/>
    <s v="India"/>
    <n v="71"/>
    <n v="2800"/>
    <n v="198800"/>
    <n v="1300"/>
    <n v="197500"/>
    <n v="106500"/>
    <n v="107692.56"/>
    <n v="91107.44"/>
    <n v="196307.44"/>
    <n v="483"/>
    <n v="1192.56"/>
    <x v="18"/>
    <n v="1500"/>
    <s v="Nagpur Central Hub"/>
    <x v="1"/>
  </r>
  <r>
    <n v="104948"/>
    <x v="4930"/>
    <x v="7"/>
    <s v="2025"/>
    <s v="Amazon Logistics"/>
    <x v="3"/>
    <x v="1"/>
    <x v="2"/>
    <s v="India"/>
    <n v="34"/>
    <n v="12000"/>
    <n v="408000"/>
    <n v="4000"/>
    <n v="404000"/>
    <n v="272000"/>
    <n v="272907.55"/>
    <n v="135092.45000000001"/>
    <n v="403092.45"/>
    <n v="878"/>
    <n v="907.55"/>
    <x v="4"/>
    <n v="8000"/>
    <s v="Mumbai Mega Hub"/>
    <x v="2"/>
  </r>
  <r>
    <n v="104949"/>
    <x v="4931"/>
    <x v="9"/>
    <s v="2025"/>
    <s v="Delhivery"/>
    <x v="3"/>
    <x v="0"/>
    <x v="1"/>
    <s v="India"/>
    <n v="25"/>
    <n v="12000"/>
    <n v="300000"/>
    <n v="4000"/>
    <n v="296000"/>
    <n v="200000"/>
    <n v="200789.57"/>
    <n v="99210.43"/>
    <n v="295210.43"/>
    <n v="1100"/>
    <n v="789.57"/>
    <x v="4"/>
    <n v="8000"/>
    <s v="Nagpur Central Hub"/>
    <x v="1"/>
  </r>
  <r>
    <n v="104950"/>
    <x v="4932"/>
    <x v="9"/>
    <s v="2025"/>
    <s v="Shadowfax"/>
    <x v="1"/>
    <x v="2"/>
    <x v="0"/>
    <s v="India"/>
    <n v="96"/>
    <n v="3500"/>
    <n v="336000"/>
    <n v="1300"/>
    <n v="334700"/>
    <n v="211200"/>
    <n v="211741.44"/>
    <n v="124258.56"/>
    <n v="334158.56"/>
    <n v="1128"/>
    <n v="541.44000000000005"/>
    <x v="16"/>
    <n v="2200"/>
    <s v="Bengaluru Regional Hub"/>
    <x v="0"/>
  </r>
  <r>
    <n v="104951"/>
    <x v="4933"/>
    <x v="7"/>
    <s v="2025"/>
    <s v="Blue Dart"/>
    <x v="0"/>
    <x v="0"/>
    <x v="2"/>
    <s v="India"/>
    <n v="86"/>
    <n v="6500"/>
    <n v="559000"/>
    <n v="2300"/>
    <n v="556700"/>
    <n v="361200"/>
    <n v="362125.5"/>
    <n v="196874.5"/>
    <n v="555774.5"/>
    <n v="1121"/>
    <n v="925.5"/>
    <x v="1"/>
    <n v="4200"/>
    <s v="Mumbai Mega Hub"/>
    <x v="2"/>
  </r>
  <r>
    <n v="104952"/>
    <x v="4934"/>
    <x v="3"/>
    <s v="2025"/>
    <s v="Xpressbees"/>
    <x v="2"/>
    <x v="0"/>
    <x v="0"/>
    <s v="India"/>
    <n v="60"/>
    <n v="450"/>
    <n v="27000"/>
    <n v="250"/>
    <n v="26750"/>
    <n v="12000"/>
    <n v="13093.8"/>
    <n v="13906.2"/>
    <n v="25656.2"/>
    <n v="748"/>
    <n v="1093.8"/>
    <x v="3"/>
    <n v="200"/>
    <s v="Bengaluru Regional Hub"/>
    <x v="0"/>
  </r>
  <r>
    <n v="104953"/>
    <x v="4935"/>
    <x v="2"/>
    <s v="2025"/>
    <s v="Delhivery"/>
    <x v="2"/>
    <x v="2"/>
    <x v="2"/>
    <s v="India"/>
    <n v="86"/>
    <n v="2500"/>
    <n v="215000"/>
    <n v="1000"/>
    <n v="214000"/>
    <n v="129000"/>
    <n v="129908.7"/>
    <n v="85091.3"/>
    <n v="213091.3"/>
    <n v="588"/>
    <n v="908.7"/>
    <x v="12"/>
    <n v="1500"/>
    <s v="Mumbai Mega Hub"/>
    <x v="2"/>
  </r>
  <r>
    <n v="104954"/>
    <x v="4936"/>
    <x v="3"/>
    <s v="2025"/>
    <s v="DHL"/>
    <x v="4"/>
    <x v="2"/>
    <x v="0"/>
    <s v="India"/>
    <n v="90"/>
    <n v="5500"/>
    <n v="495000"/>
    <n v="2000"/>
    <n v="493000"/>
    <n v="315000"/>
    <n v="315341.46000000002"/>
    <n v="179658.53999999998"/>
    <n v="492658.54"/>
    <n v="1086"/>
    <n v="341.46"/>
    <x v="5"/>
    <n v="3500"/>
    <s v="Bengaluru Regional Hub"/>
    <x v="0"/>
  </r>
  <r>
    <n v="104955"/>
    <x v="4937"/>
    <x v="9"/>
    <s v="2025"/>
    <s v="FedEx"/>
    <x v="1"/>
    <x v="1"/>
    <x v="2"/>
    <s v="India"/>
    <n v="72"/>
    <n v="25000"/>
    <n v="1800000"/>
    <n v="7000"/>
    <n v="1793000"/>
    <n v="1296000"/>
    <n v="1296235.06"/>
    <n v="503764.93999999994"/>
    <n v="1792764.94"/>
    <n v="816"/>
    <n v="235.06"/>
    <x v="17"/>
    <n v="18000"/>
    <s v="Mumbai Mega Hub"/>
    <x v="2"/>
  </r>
  <r>
    <n v="104956"/>
    <x v="4938"/>
    <x v="4"/>
    <s v="2025"/>
    <s v="Xpressbees"/>
    <x v="1"/>
    <x v="1"/>
    <x v="2"/>
    <s v="India"/>
    <n v="88"/>
    <n v="45000"/>
    <n v="3960000"/>
    <n v="13000"/>
    <n v="3947000"/>
    <n v="2816000"/>
    <n v="2816380.79"/>
    <n v="1143619.21"/>
    <n v="3946619.21"/>
    <n v="1049"/>
    <n v="380.79"/>
    <x v="2"/>
    <n v="32000"/>
    <s v="Mumbai Mega Hub"/>
    <x v="2"/>
  </r>
  <r>
    <n v="104957"/>
    <x v="4939"/>
    <x v="10"/>
    <s v="2025"/>
    <s v="DHL"/>
    <x v="5"/>
    <x v="1"/>
    <x v="4"/>
    <s v="India"/>
    <n v="2"/>
    <n v="4500"/>
    <n v="9000"/>
    <n v="2000"/>
    <n v="7000"/>
    <n v="5000"/>
    <n v="5863.84"/>
    <n v="3136.16"/>
    <n v="6136.16"/>
    <n v="538"/>
    <n v="863.84"/>
    <x v="6"/>
    <n v="2500"/>
    <s v="Kolkata Regional Hub"/>
    <x v="4"/>
  </r>
  <r>
    <n v="104958"/>
    <x v="4940"/>
    <x v="7"/>
    <s v="2025"/>
    <s v="DHL"/>
    <x v="6"/>
    <x v="0"/>
    <x v="3"/>
    <s v="India"/>
    <n v="29"/>
    <n v="4500"/>
    <n v="130500"/>
    <n v="1700"/>
    <n v="128800"/>
    <n v="81200"/>
    <n v="81422.38"/>
    <n v="49077.619999999995"/>
    <n v="128577.62"/>
    <n v="977"/>
    <n v="222.38"/>
    <x v="7"/>
    <n v="2800"/>
    <s v="Delhi NCR Mega Hub"/>
    <x v="3"/>
  </r>
  <r>
    <n v="104959"/>
    <x v="4941"/>
    <x v="7"/>
    <s v="2025"/>
    <s v="Delhivery"/>
    <x v="2"/>
    <x v="0"/>
    <x v="0"/>
    <s v="India"/>
    <n v="91"/>
    <n v="2500"/>
    <n v="227500"/>
    <n v="1000"/>
    <n v="226500"/>
    <n v="136500"/>
    <n v="137260.95000000001"/>
    <n v="90239.049999999988"/>
    <n v="225739.05"/>
    <n v="884"/>
    <n v="760.95"/>
    <x v="12"/>
    <n v="1500"/>
    <s v="Bengaluru Regional Hub"/>
    <x v="0"/>
  </r>
  <r>
    <n v="104960"/>
    <x v="4942"/>
    <x v="7"/>
    <s v="2025"/>
    <s v="Xpressbees"/>
    <x v="0"/>
    <x v="0"/>
    <x v="4"/>
    <s v="India"/>
    <n v="66"/>
    <n v="6500"/>
    <n v="429000"/>
    <n v="2300"/>
    <n v="426700"/>
    <n v="277200"/>
    <n v="277493.61"/>
    <n v="151506.39000000001"/>
    <n v="426406.39"/>
    <n v="570"/>
    <n v="293.61"/>
    <x v="1"/>
    <n v="4200"/>
    <s v="Kolkata Regional Hub"/>
    <x v="4"/>
  </r>
  <r>
    <n v="104961"/>
    <x v="4943"/>
    <x v="0"/>
    <s v="2025"/>
    <s v="Ekart"/>
    <x v="4"/>
    <x v="2"/>
    <x v="4"/>
    <s v="India"/>
    <n v="92"/>
    <n v="1500"/>
    <n v="138000"/>
    <n v="700"/>
    <n v="137300"/>
    <n v="73600"/>
    <n v="74160.88"/>
    <n v="63839.119999999995"/>
    <n v="136739.12"/>
    <n v="474"/>
    <n v="560.88"/>
    <x v="10"/>
    <n v="800"/>
    <s v="Kolkata Regional Hub"/>
    <x v="4"/>
  </r>
  <r>
    <n v="104962"/>
    <x v="4944"/>
    <x v="8"/>
    <s v="2025"/>
    <s v="Ekart"/>
    <x v="4"/>
    <x v="1"/>
    <x v="2"/>
    <s v="India"/>
    <n v="60"/>
    <n v="1500"/>
    <n v="90000"/>
    <n v="700"/>
    <n v="89300"/>
    <n v="48000"/>
    <n v="48708.82"/>
    <n v="41291.18"/>
    <n v="88591.18"/>
    <n v="811"/>
    <n v="708.82"/>
    <x v="10"/>
    <n v="800"/>
    <s v="Mumbai Mega Hub"/>
    <x v="2"/>
  </r>
  <r>
    <n v="104963"/>
    <x v="4945"/>
    <x v="2"/>
    <s v="2025"/>
    <s v="Delhivery"/>
    <x v="5"/>
    <x v="2"/>
    <x v="1"/>
    <s v="India"/>
    <n v="34"/>
    <n v="4500"/>
    <n v="153000"/>
    <n v="2000"/>
    <n v="151000"/>
    <n v="85000"/>
    <n v="86563.79"/>
    <n v="66436.210000000006"/>
    <n v="149436.21"/>
    <n v="1016"/>
    <n v="1563.79"/>
    <x v="6"/>
    <n v="2500"/>
    <s v="Nagpur Central Hub"/>
    <x v="1"/>
  </r>
  <r>
    <n v="104964"/>
    <x v="4946"/>
    <x v="4"/>
    <s v="2025"/>
    <s v="Ekart"/>
    <x v="2"/>
    <x v="0"/>
    <x v="3"/>
    <s v="India"/>
    <n v="81"/>
    <n v="2500"/>
    <n v="202500"/>
    <n v="1000"/>
    <n v="201500"/>
    <n v="121500"/>
    <n v="122129.60000000001"/>
    <n v="80370.399999999994"/>
    <n v="200870.39999999999"/>
    <n v="709"/>
    <n v="629.6"/>
    <x v="12"/>
    <n v="1500"/>
    <s v="Delhi NCR Mega Hub"/>
    <x v="3"/>
  </r>
  <r>
    <n v="104965"/>
    <x v="4947"/>
    <x v="0"/>
    <s v="2025"/>
    <s v="Blue Dart"/>
    <x v="0"/>
    <x v="1"/>
    <x v="4"/>
    <s v="India"/>
    <n v="22"/>
    <n v="6500"/>
    <n v="143000"/>
    <n v="2300"/>
    <n v="140700"/>
    <n v="92400"/>
    <n v="94844.02"/>
    <n v="48155.979999999996"/>
    <n v="138255.98000000001"/>
    <n v="535"/>
    <n v="2444.02"/>
    <x v="1"/>
    <n v="4200"/>
    <s v="Kolkata Regional Hub"/>
    <x v="4"/>
  </r>
  <r>
    <n v="104966"/>
    <x v="4948"/>
    <x v="7"/>
    <s v="2025"/>
    <s v="Xpressbees"/>
    <x v="7"/>
    <x v="1"/>
    <x v="0"/>
    <s v="India"/>
    <n v="56"/>
    <n v="850"/>
    <n v="47600"/>
    <n v="300"/>
    <n v="47300"/>
    <n v="30800"/>
    <n v="31789.7"/>
    <n v="15810.3"/>
    <n v="46310.3"/>
    <n v="322"/>
    <n v="989.7"/>
    <x v="13"/>
    <n v="550"/>
    <s v="Bengaluru Regional Hub"/>
    <x v="0"/>
  </r>
  <r>
    <n v="104967"/>
    <x v="4949"/>
    <x v="10"/>
    <s v="2025"/>
    <s v="Delhivery"/>
    <x v="4"/>
    <x v="1"/>
    <x v="1"/>
    <s v="India"/>
    <n v="90"/>
    <n v="1500"/>
    <n v="135000"/>
    <n v="700"/>
    <n v="134300"/>
    <n v="72000"/>
    <n v="72726.789999999994"/>
    <n v="62273.210000000006"/>
    <n v="133573.21"/>
    <n v="949"/>
    <n v="726.79"/>
    <x v="10"/>
    <n v="800"/>
    <s v="Nagpur Central Hub"/>
    <x v="1"/>
  </r>
  <r>
    <n v="104968"/>
    <x v="4950"/>
    <x v="7"/>
    <s v="2025"/>
    <s v="Ekart"/>
    <x v="0"/>
    <x v="2"/>
    <x v="0"/>
    <s v="India"/>
    <n v="31"/>
    <n v="3200"/>
    <n v="99200"/>
    <n v="1200"/>
    <n v="98000"/>
    <n v="62000"/>
    <n v="62248.81"/>
    <n v="36951.19"/>
    <n v="97751.19"/>
    <n v="442"/>
    <n v="248.81"/>
    <x v="0"/>
    <n v="2000"/>
    <s v="Bengaluru Regional Hub"/>
    <x v="0"/>
  </r>
  <r>
    <n v="104969"/>
    <x v="4951"/>
    <x v="8"/>
    <s v="2025"/>
    <s v="Ekart"/>
    <x v="7"/>
    <x v="0"/>
    <x v="1"/>
    <s v="India"/>
    <n v="83"/>
    <n v="1200"/>
    <n v="99600"/>
    <n v="400"/>
    <n v="99200"/>
    <n v="66400"/>
    <n v="66564.72"/>
    <n v="33035.279999999999"/>
    <n v="99035.28"/>
    <n v="774"/>
    <n v="164.72"/>
    <x v="15"/>
    <n v="800"/>
    <s v="Nagpur Central Hub"/>
    <x v="1"/>
  </r>
  <r>
    <n v="104970"/>
    <x v="4952"/>
    <x v="0"/>
    <s v="2025"/>
    <s v="Ekart"/>
    <x v="5"/>
    <x v="0"/>
    <x v="3"/>
    <s v="India"/>
    <n v="43"/>
    <n v="4500"/>
    <n v="193500"/>
    <n v="2000"/>
    <n v="191500"/>
    <n v="107500"/>
    <n v="110273.69"/>
    <n v="83226.31"/>
    <n v="188726.31"/>
    <n v="924"/>
    <n v="2773.69"/>
    <x v="6"/>
    <n v="2500"/>
    <s v="Delhi NCR Mega Hub"/>
    <x v="3"/>
  </r>
  <r>
    <n v="104971"/>
    <x v="4953"/>
    <x v="2"/>
    <s v="2025"/>
    <s v="Ekart"/>
    <x v="2"/>
    <x v="0"/>
    <x v="0"/>
    <s v="India"/>
    <n v="58"/>
    <n v="450"/>
    <n v="26100"/>
    <n v="250"/>
    <n v="25850"/>
    <n v="11600"/>
    <n v="11957.77"/>
    <n v="14142.23"/>
    <n v="25492.23"/>
    <n v="703"/>
    <n v="357.77"/>
    <x v="3"/>
    <n v="200"/>
    <s v="Bengaluru Regional Hub"/>
    <x v="0"/>
  </r>
  <r>
    <n v="104972"/>
    <x v="4954"/>
    <x v="2"/>
    <s v="2025"/>
    <s v="Blue Dart"/>
    <x v="4"/>
    <x v="1"/>
    <x v="3"/>
    <s v="India"/>
    <n v="84"/>
    <n v="1500"/>
    <n v="126000"/>
    <n v="700"/>
    <n v="125300"/>
    <n v="67200"/>
    <n v="67823.31"/>
    <n v="58176.69"/>
    <n v="124676.69"/>
    <n v="643"/>
    <n v="623.30999999999995"/>
    <x v="10"/>
    <n v="800"/>
    <s v="Delhi NCR Mega Hub"/>
    <x v="3"/>
  </r>
  <r>
    <n v="104973"/>
    <x v="4955"/>
    <x v="3"/>
    <s v="2025"/>
    <s v="Xpressbees"/>
    <x v="3"/>
    <x v="0"/>
    <x v="1"/>
    <s v="India"/>
    <n v="38"/>
    <n v="12000"/>
    <n v="456000"/>
    <n v="4000"/>
    <n v="452000"/>
    <n v="304000"/>
    <n v="304345.32"/>
    <n v="151654.68"/>
    <n v="451654.68"/>
    <n v="697"/>
    <n v="345.32"/>
    <x v="4"/>
    <n v="8000"/>
    <s v="Nagpur Central Hub"/>
    <x v="1"/>
  </r>
  <r>
    <n v="104974"/>
    <x v="4956"/>
    <x v="10"/>
    <s v="2025"/>
    <s v="Xpressbees"/>
    <x v="2"/>
    <x v="1"/>
    <x v="0"/>
    <s v="India"/>
    <n v="98"/>
    <n v="450"/>
    <n v="44100"/>
    <n v="250"/>
    <n v="43850"/>
    <n v="19600"/>
    <n v="19964.46"/>
    <n v="24135.54"/>
    <n v="43485.54"/>
    <n v="696"/>
    <n v="364.46"/>
    <x v="3"/>
    <n v="200"/>
    <s v="Bengaluru Regional Hub"/>
    <x v="0"/>
  </r>
  <r>
    <n v="104975"/>
    <x v="4957"/>
    <x v="1"/>
    <s v="2025"/>
    <s v="Delhivery"/>
    <x v="7"/>
    <x v="1"/>
    <x v="1"/>
    <s v="India"/>
    <n v="3"/>
    <n v="600"/>
    <n v="1800"/>
    <n v="250"/>
    <n v="1550"/>
    <n v="1050"/>
    <n v="1907.5"/>
    <n v="-107.5"/>
    <n v="692.5"/>
    <n v="909"/>
    <n v="857.5"/>
    <x v="14"/>
    <n v="350"/>
    <s v="Nagpur Central Hub"/>
    <x v="1"/>
  </r>
  <r>
    <n v="104976"/>
    <x v="4958"/>
    <x v="5"/>
    <s v="2025"/>
    <s v="DHL"/>
    <x v="1"/>
    <x v="1"/>
    <x v="0"/>
    <s v="India"/>
    <n v="17"/>
    <n v="3500"/>
    <n v="59500"/>
    <n v="1300"/>
    <n v="58200"/>
    <n v="37400"/>
    <n v="37955.86"/>
    <n v="21544.14"/>
    <n v="57644.14"/>
    <n v="563"/>
    <n v="555.86"/>
    <x v="16"/>
    <n v="2200"/>
    <s v="Bengaluru Regional Hub"/>
    <x v="0"/>
  </r>
  <r>
    <n v="104977"/>
    <x v="4959"/>
    <x v="0"/>
    <s v="2025"/>
    <s v="DHL"/>
    <x v="7"/>
    <x v="0"/>
    <x v="0"/>
    <s v="India"/>
    <n v="5"/>
    <n v="600"/>
    <n v="3000"/>
    <n v="250"/>
    <n v="2750"/>
    <n v="1750"/>
    <n v="2776.8"/>
    <n v="223.19999999999982"/>
    <n v="1723.2"/>
    <n v="645"/>
    <n v="1026.8"/>
    <x v="14"/>
    <n v="350"/>
    <s v="Bengaluru Regional Hub"/>
    <x v="0"/>
  </r>
  <r>
    <n v="104978"/>
    <x v="4960"/>
    <x v="3"/>
    <s v="2025"/>
    <s v="DHL"/>
    <x v="6"/>
    <x v="1"/>
    <x v="3"/>
    <s v="India"/>
    <n v="48"/>
    <n v="4500"/>
    <n v="216000"/>
    <n v="1700"/>
    <n v="214300"/>
    <n v="134400"/>
    <n v="134960.25"/>
    <n v="81039.75"/>
    <n v="213739.75"/>
    <n v="880"/>
    <n v="560.25"/>
    <x v="7"/>
    <n v="2800"/>
    <s v="Delhi NCR Mega Hub"/>
    <x v="3"/>
  </r>
  <r>
    <n v="104979"/>
    <x v="4961"/>
    <x v="1"/>
    <s v="2025"/>
    <s v="Xpressbees"/>
    <x v="1"/>
    <x v="2"/>
    <x v="0"/>
    <s v="India"/>
    <n v="50"/>
    <n v="3500"/>
    <n v="175000"/>
    <n v="1300"/>
    <n v="173700"/>
    <n v="110000"/>
    <n v="110634.66"/>
    <n v="64365.34"/>
    <n v="173065.34"/>
    <n v="842"/>
    <n v="634.66"/>
    <x v="16"/>
    <n v="2200"/>
    <s v="Bengaluru Regional Hub"/>
    <x v="0"/>
  </r>
  <r>
    <n v="104980"/>
    <x v="4962"/>
    <x v="11"/>
    <s v="2025"/>
    <s v="Blue Dart"/>
    <x v="1"/>
    <x v="0"/>
    <x v="0"/>
    <s v="India"/>
    <n v="9"/>
    <n v="45000"/>
    <n v="405000"/>
    <n v="13000"/>
    <n v="392000"/>
    <n v="288000"/>
    <n v="288882.03000000003"/>
    <n v="116117.96999999997"/>
    <n v="391117.97"/>
    <n v="313"/>
    <n v="882.03"/>
    <x v="2"/>
    <n v="32000"/>
    <s v="Bengaluru Regional Hub"/>
    <x v="0"/>
  </r>
  <r>
    <n v="104981"/>
    <x v="4963"/>
    <x v="10"/>
    <s v="2025"/>
    <s v="DHL"/>
    <x v="0"/>
    <x v="0"/>
    <x v="2"/>
    <s v="India"/>
    <n v="84"/>
    <n v="6500"/>
    <n v="546000"/>
    <n v="2300"/>
    <n v="543700"/>
    <n v="352800"/>
    <n v="353058.64"/>
    <n v="192941.36"/>
    <n v="543441.36"/>
    <n v="1065"/>
    <n v="258.64"/>
    <x v="1"/>
    <n v="4200"/>
    <s v="Mumbai Mega Hub"/>
    <x v="2"/>
  </r>
  <r>
    <n v="104982"/>
    <x v="4964"/>
    <x v="2"/>
    <s v="2025"/>
    <s v="DHL"/>
    <x v="3"/>
    <x v="0"/>
    <x v="1"/>
    <s v="India"/>
    <n v="85"/>
    <n v="8500"/>
    <n v="722500"/>
    <n v="3000"/>
    <n v="719500"/>
    <n v="467500"/>
    <n v="468103.98"/>
    <n v="254396.02000000002"/>
    <n v="718896.02"/>
    <n v="973"/>
    <n v="603.98"/>
    <x v="8"/>
    <n v="5500"/>
    <s v="Nagpur Central Hub"/>
    <x v="1"/>
  </r>
  <r>
    <n v="104983"/>
    <x v="4965"/>
    <x v="10"/>
    <s v="2025"/>
    <s v="Amazon Logistics"/>
    <x v="0"/>
    <x v="0"/>
    <x v="0"/>
    <s v="India"/>
    <n v="1"/>
    <n v="3200"/>
    <n v="3200"/>
    <n v="1200"/>
    <n v="2000"/>
    <n v="2000"/>
    <n v="2675.16"/>
    <n v="524.84000000000015"/>
    <n v="1324.8400000000001"/>
    <n v="405"/>
    <n v="675.16"/>
    <x v="0"/>
    <n v="2000"/>
    <s v="Bengaluru Regional Hub"/>
    <x v="0"/>
  </r>
  <r>
    <n v="104984"/>
    <x v="4966"/>
    <x v="11"/>
    <s v="2025"/>
    <s v="Ecom Express"/>
    <x v="7"/>
    <x v="1"/>
    <x v="3"/>
    <s v="India"/>
    <n v="16"/>
    <n v="850"/>
    <n v="13600"/>
    <n v="300"/>
    <n v="13300"/>
    <n v="8800"/>
    <n v="9370.1200000000008"/>
    <n v="4229.8799999999992"/>
    <n v="12729.88"/>
    <n v="651"/>
    <n v="570.12"/>
    <x v="13"/>
    <n v="550"/>
    <s v="Delhi NCR Mega Hub"/>
    <x v="3"/>
  </r>
  <r>
    <n v="104985"/>
    <x v="4967"/>
    <x v="1"/>
    <s v="2025"/>
    <s v="Xpressbees"/>
    <x v="1"/>
    <x v="0"/>
    <x v="0"/>
    <s v="India"/>
    <n v="23"/>
    <n v="45000"/>
    <n v="1035000"/>
    <n v="13000"/>
    <n v="1022000"/>
    <n v="736000"/>
    <n v="736824.73"/>
    <n v="298175.27"/>
    <n v="1021175.27"/>
    <n v="1189"/>
    <n v="824.73"/>
    <x v="2"/>
    <n v="32000"/>
    <s v="Bengaluru Regional Hub"/>
    <x v="0"/>
  </r>
  <r>
    <n v="104986"/>
    <x v="4968"/>
    <x v="7"/>
    <s v="2025"/>
    <s v="Xpressbees"/>
    <x v="2"/>
    <x v="2"/>
    <x v="2"/>
    <s v="India"/>
    <n v="57"/>
    <n v="2500"/>
    <n v="142500"/>
    <n v="1000"/>
    <n v="141500"/>
    <n v="85500"/>
    <n v="86070.88"/>
    <n v="56429.119999999995"/>
    <n v="140929.12"/>
    <n v="956"/>
    <n v="570.88"/>
    <x v="12"/>
    <n v="1500"/>
    <s v="Mumbai Mega Hub"/>
    <x v="2"/>
  </r>
  <r>
    <n v="104987"/>
    <x v="4969"/>
    <x v="11"/>
    <s v="2025"/>
    <s v="FedEx"/>
    <x v="6"/>
    <x v="2"/>
    <x v="0"/>
    <s v="India"/>
    <n v="30"/>
    <n v="15000"/>
    <n v="450000"/>
    <n v="5500"/>
    <n v="444500"/>
    <n v="285000"/>
    <n v="285705"/>
    <n v="164295"/>
    <n v="443795"/>
    <n v="906"/>
    <n v="705"/>
    <x v="11"/>
    <n v="9500"/>
    <s v="Bengaluru Regional Hub"/>
    <x v="0"/>
  </r>
  <r>
    <n v="104988"/>
    <x v="4970"/>
    <x v="2"/>
    <s v="2025"/>
    <s v="Shadowfax"/>
    <x v="1"/>
    <x v="1"/>
    <x v="0"/>
    <s v="India"/>
    <n v="59"/>
    <n v="3500"/>
    <n v="206500"/>
    <n v="1300"/>
    <n v="205200"/>
    <n v="129800"/>
    <n v="131507.29999999999"/>
    <n v="74992.700000000012"/>
    <n v="203492.7"/>
    <n v="395"/>
    <n v="1707.3"/>
    <x v="16"/>
    <n v="2200"/>
    <s v="Bengaluru Regional Hub"/>
    <x v="0"/>
  </r>
  <r>
    <n v="104989"/>
    <x v="4971"/>
    <x v="3"/>
    <s v="2025"/>
    <s v="FedEx"/>
    <x v="5"/>
    <x v="2"/>
    <x v="0"/>
    <s v="India"/>
    <n v="47"/>
    <n v="1800"/>
    <n v="84600"/>
    <n v="900"/>
    <n v="83700"/>
    <n v="42300"/>
    <n v="43307.31"/>
    <n v="41292.69"/>
    <n v="82692.69"/>
    <n v="840"/>
    <n v="1007.31"/>
    <x v="9"/>
    <n v="900"/>
    <s v="Bengaluru Regional Hub"/>
    <x v="0"/>
  </r>
  <r>
    <n v="104990"/>
    <x v="4972"/>
    <x v="10"/>
    <s v="2025"/>
    <s v="Xpressbees"/>
    <x v="7"/>
    <x v="1"/>
    <x v="0"/>
    <s v="India"/>
    <n v="1"/>
    <n v="850"/>
    <n v="850"/>
    <n v="300"/>
    <n v="550"/>
    <n v="550"/>
    <n v="942.46"/>
    <n v="-92.460000000000036"/>
    <n v="157.54000000000002"/>
    <n v="1178"/>
    <n v="392.46"/>
    <x v="13"/>
    <n v="550"/>
    <s v="Bengaluru Regional Hub"/>
    <x v="0"/>
  </r>
  <r>
    <n v="104991"/>
    <x v="4973"/>
    <x v="6"/>
    <s v="2025"/>
    <s v="DHL"/>
    <x v="6"/>
    <x v="0"/>
    <x v="4"/>
    <s v="India"/>
    <n v="59"/>
    <n v="15000"/>
    <n v="885000"/>
    <n v="5500"/>
    <n v="879500"/>
    <n v="560500"/>
    <n v="561116.1"/>
    <n v="323883.90000000002"/>
    <n v="878883.9"/>
    <n v="1183"/>
    <n v="616.1"/>
    <x v="11"/>
    <n v="9500"/>
    <s v="Kolkata Regional Hub"/>
    <x v="4"/>
  </r>
  <r>
    <n v="104992"/>
    <x v="4974"/>
    <x v="10"/>
    <s v="2025"/>
    <s v="Shadowfax"/>
    <x v="1"/>
    <x v="0"/>
    <x v="0"/>
    <s v="India"/>
    <n v="33"/>
    <n v="45000"/>
    <n v="1485000"/>
    <n v="13000"/>
    <n v="1472000"/>
    <n v="1056000"/>
    <n v="1056409.54"/>
    <n v="428590.45999999996"/>
    <n v="1471590.46"/>
    <n v="730"/>
    <n v="409.54"/>
    <x v="2"/>
    <n v="32000"/>
    <s v="Bengaluru Regional Hub"/>
    <x v="0"/>
  </r>
  <r>
    <n v="104993"/>
    <x v="4975"/>
    <x v="3"/>
    <s v="2025"/>
    <s v="Blue Dart"/>
    <x v="4"/>
    <x v="0"/>
    <x v="3"/>
    <s v="India"/>
    <n v="33"/>
    <n v="1500"/>
    <n v="49500"/>
    <n v="700"/>
    <n v="48800"/>
    <n v="26400"/>
    <n v="27366.080000000002"/>
    <n v="22133.919999999998"/>
    <n v="47833.919999999998"/>
    <n v="803"/>
    <n v="966.08"/>
    <x v="10"/>
    <n v="800"/>
    <s v="Delhi NCR Mega Hub"/>
    <x v="3"/>
  </r>
  <r>
    <n v="104994"/>
    <x v="4976"/>
    <x v="10"/>
    <s v="2025"/>
    <s v="Ecom Express"/>
    <x v="3"/>
    <x v="1"/>
    <x v="2"/>
    <s v="India"/>
    <n v="86"/>
    <n v="8500"/>
    <n v="731000"/>
    <n v="3000"/>
    <n v="728000"/>
    <n v="473000"/>
    <n v="473741.13"/>
    <n v="257258.87"/>
    <n v="727258.87"/>
    <n v="883"/>
    <n v="741.13"/>
    <x v="8"/>
    <n v="5500"/>
    <s v="Mumbai Mega Hub"/>
    <x v="2"/>
  </r>
  <r>
    <n v="104995"/>
    <x v="4977"/>
    <x v="7"/>
    <s v="2025"/>
    <s v="DHL"/>
    <x v="0"/>
    <x v="0"/>
    <x v="0"/>
    <s v="India"/>
    <n v="82"/>
    <n v="3200"/>
    <n v="262400"/>
    <n v="1200"/>
    <n v="261200"/>
    <n v="164000"/>
    <n v="164648.74"/>
    <n v="97751.260000000009"/>
    <n v="260551.26"/>
    <n v="979"/>
    <n v="648.74"/>
    <x v="0"/>
    <n v="2000"/>
    <s v="Bengaluru Regional Hub"/>
    <x v="0"/>
  </r>
  <r>
    <n v="104996"/>
    <x v="4978"/>
    <x v="11"/>
    <s v="2025"/>
    <s v="Amazon Logistics"/>
    <x v="1"/>
    <x v="2"/>
    <x v="0"/>
    <s v="India"/>
    <n v="29"/>
    <n v="45000"/>
    <n v="1305000"/>
    <n v="13000"/>
    <n v="1292000"/>
    <n v="928000"/>
    <n v="928796.17"/>
    <n v="376203.82999999996"/>
    <n v="1291203.83"/>
    <n v="364"/>
    <n v="796.17"/>
    <x v="2"/>
    <n v="32000"/>
    <s v="Bengaluru Regional Hub"/>
    <x v="0"/>
  </r>
  <r>
    <n v="104997"/>
    <x v="4979"/>
    <x v="1"/>
    <s v="2025"/>
    <s v="Shadowfax"/>
    <x v="3"/>
    <x v="0"/>
    <x v="0"/>
    <s v="India"/>
    <n v="2"/>
    <n v="12000"/>
    <n v="24000"/>
    <n v="4000"/>
    <n v="20000"/>
    <n v="16000"/>
    <n v="16250.3"/>
    <n v="7749.7000000000007"/>
    <n v="19749.7"/>
    <n v="771"/>
    <n v="250.3"/>
    <x v="4"/>
    <n v="8000"/>
    <s v="Bengaluru Regional Hub"/>
    <x v="0"/>
  </r>
  <r>
    <n v="104998"/>
    <x v="4980"/>
    <x v="0"/>
    <s v="2025"/>
    <s v="Blue Dart"/>
    <x v="2"/>
    <x v="0"/>
    <x v="0"/>
    <s v="India"/>
    <n v="3"/>
    <n v="450"/>
    <n v="1350"/>
    <n v="250"/>
    <n v="1100"/>
    <n v="600"/>
    <n v="893.03"/>
    <n v="456.97"/>
    <n v="806.97"/>
    <n v="630"/>
    <n v="293.02999999999997"/>
    <x v="3"/>
    <n v="200"/>
    <s v="Bengaluru Regional Hub"/>
    <x v="0"/>
  </r>
  <r>
    <n v="104999"/>
    <x v="4981"/>
    <x v="4"/>
    <s v="2025"/>
    <s v="Ecom Express"/>
    <x v="2"/>
    <x v="0"/>
    <x v="3"/>
    <s v="India"/>
    <n v="2"/>
    <n v="450"/>
    <n v="900"/>
    <n v="250"/>
    <n v="650"/>
    <n v="400"/>
    <n v="772.55"/>
    <n v="127.45000000000005"/>
    <n v="277.45"/>
    <n v="347"/>
    <n v="372.55"/>
    <x v="3"/>
    <n v="200"/>
    <s v="Delhi NCR Mega Hub"/>
    <x v="3"/>
  </r>
  <r>
    <n v="105000"/>
    <x v="4982"/>
    <x v="0"/>
    <s v="2025"/>
    <s v="Ekart"/>
    <x v="7"/>
    <x v="0"/>
    <x v="4"/>
    <s v="India"/>
    <n v="53"/>
    <n v="1200"/>
    <n v="63600"/>
    <n v="400"/>
    <n v="63200"/>
    <n v="42400"/>
    <n v="43321.08"/>
    <n v="20278.919999999998"/>
    <n v="62278.92"/>
    <n v="791"/>
    <n v="921.08"/>
    <x v="15"/>
    <n v="800"/>
    <s v="Kolkata Regional Hub"/>
    <x v="4"/>
  </r>
  <r>
    <n v="105001"/>
    <x v="2174"/>
    <x v="1"/>
    <s v="2025"/>
    <s v="Blue Dart"/>
    <x v="1"/>
    <x v="1"/>
    <x v="0"/>
    <s v="India"/>
    <n v="57"/>
    <n v="25000"/>
    <n v="1425000"/>
    <n v="7000"/>
    <n v="1418000"/>
    <n v="1026000"/>
    <n v="1026449.41"/>
    <n v="398550.58999999997"/>
    <n v="1417550.59"/>
    <n v="756"/>
    <n v="449.41"/>
    <x v="17"/>
    <n v="18000"/>
    <s v="Bengaluru Regional Hub"/>
    <x v="0"/>
  </r>
  <r>
    <n v="105002"/>
    <x v="4983"/>
    <x v="11"/>
    <s v="2025"/>
    <s v="Ecom Express"/>
    <x v="5"/>
    <x v="0"/>
    <x v="1"/>
    <s v="India"/>
    <n v="62"/>
    <n v="4500"/>
    <n v="279000"/>
    <n v="2000"/>
    <n v="277000"/>
    <n v="155000"/>
    <n v="155351.18"/>
    <n v="123648.82"/>
    <n v="276648.82"/>
    <n v="374"/>
    <n v="351.18"/>
    <x v="6"/>
    <n v="2500"/>
    <s v="Nagpur Central Hub"/>
    <x v="1"/>
  </r>
  <r>
    <n v="105003"/>
    <x v="4984"/>
    <x v="3"/>
    <s v="2025"/>
    <s v="Amazon Logistics"/>
    <x v="2"/>
    <x v="1"/>
    <x v="1"/>
    <s v="India"/>
    <n v="77"/>
    <n v="2500"/>
    <n v="192500"/>
    <n v="1000"/>
    <n v="191500"/>
    <n v="115500"/>
    <n v="116456.66"/>
    <n v="76043.34"/>
    <n v="190543.34"/>
    <n v="858"/>
    <n v="956.66"/>
    <x v="12"/>
    <n v="1500"/>
    <s v="Nagpur Central Hub"/>
    <x v="1"/>
  </r>
  <r>
    <n v="105004"/>
    <x v="4985"/>
    <x v="6"/>
    <s v="2025"/>
    <s v="Blue Dart"/>
    <x v="4"/>
    <x v="1"/>
    <x v="0"/>
    <s v="India"/>
    <n v="77"/>
    <n v="1500"/>
    <n v="115500"/>
    <n v="700"/>
    <n v="114800"/>
    <n v="61600"/>
    <n v="62193.98"/>
    <n v="53306.02"/>
    <n v="114206.02"/>
    <n v="1030"/>
    <n v="593.98"/>
    <x v="10"/>
    <n v="800"/>
    <s v="Bengaluru Regional Hub"/>
    <x v="0"/>
  </r>
  <r>
    <n v="105005"/>
    <x v="4986"/>
    <x v="11"/>
    <s v="2025"/>
    <s v="Delhivery"/>
    <x v="6"/>
    <x v="2"/>
    <x v="0"/>
    <s v="India"/>
    <n v="80"/>
    <n v="15000"/>
    <n v="1200000"/>
    <n v="5500"/>
    <n v="1194500"/>
    <n v="760000"/>
    <n v="761272.41"/>
    <n v="438727.58999999997"/>
    <n v="1193227.5900000001"/>
    <n v="433"/>
    <n v="1272.4100000000001"/>
    <x v="11"/>
    <n v="9500"/>
    <s v="Bengaluru Regional Hub"/>
    <x v="0"/>
  </r>
  <r>
    <n v="105006"/>
    <x v="4987"/>
    <x v="5"/>
    <s v="2025"/>
    <s v="Ecom Express"/>
    <x v="1"/>
    <x v="0"/>
    <x v="2"/>
    <s v="India"/>
    <n v="62"/>
    <n v="3500"/>
    <n v="217000"/>
    <n v="1300"/>
    <n v="215700"/>
    <n v="136400"/>
    <n v="137165.87"/>
    <n v="79834.13"/>
    <n v="214934.13"/>
    <n v="544"/>
    <n v="765.87"/>
    <x v="16"/>
    <n v="2200"/>
    <s v="Mumbai Mega Hub"/>
    <x v="2"/>
  </r>
  <r>
    <n v="105007"/>
    <x v="4988"/>
    <x v="11"/>
    <s v="2025"/>
    <s v="Blue Dart"/>
    <x v="2"/>
    <x v="0"/>
    <x v="4"/>
    <s v="India"/>
    <n v="72"/>
    <n v="450"/>
    <n v="32400"/>
    <n v="250"/>
    <n v="32150"/>
    <n v="14400"/>
    <n v="16902.98"/>
    <n v="15497.02"/>
    <n v="29647.02"/>
    <n v="842"/>
    <n v="2502.98"/>
    <x v="3"/>
    <n v="200"/>
    <s v="Kolkata Regional Hub"/>
    <x v="4"/>
  </r>
  <r>
    <n v="105008"/>
    <x v="4989"/>
    <x v="6"/>
    <s v="2025"/>
    <s v="Amazon Logistics"/>
    <x v="5"/>
    <x v="2"/>
    <x v="3"/>
    <s v="India"/>
    <n v="4"/>
    <n v="1800"/>
    <n v="7200"/>
    <n v="900"/>
    <n v="6300"/>
    <n v="3600"/>
    <n v="4006.43"/>
    <n v="3193.57"/>
    <n v="5893.57"/>
    <n v="339"/>
    <n v="406.43"/>
    <x v="9"/>
    <n v="900"/>
    <s v="Delhi NCR Mega Hub"/>
    <x v="3"/>
  </r>
  <r>
    <n v="105009"/>
    <x v="4990"/>
    <x v="5"/>
    <s v="2025"/>
    <s v="Amazon Logistics"/>
    <x v="7"/>
    <x v="0"/>
    <x v="1"/>
    <s v="India"/>
    <n v="41"/>
    <n v="600"/>
    <n v="24600"/>
    <n v="250"/>
    <n v="24350"/>
    <n v="14350"/>
    <n v="15207.04"/>
    <n v="9392.9599999999991"/>
    <n v="23492.959999999999"/>
    <n v="1127"/>
    <n v="857.04"/>
    <x v="14"/>
    <n v="350"/>
    <s v="Nagpur Central Hub"/>
    <x v="1"/>
  </r>
  <r>
    <n v="105010"/>
    <x v="4991"/>
    <x v="11"/>
    <s v="2025"/>
    <s v="Blue Dart"/>
    <x v="7"/>
    <x v="1"/>
    <x v="4"/>
    <s v="India"/>
    <n v="10"/>
    <n v="850"/>
    <n v="8500"/>
    <n v="300"/>
    <n v="8200"/>
    <n v="5500"/>
    <n v="6009.42"/>
    <n v="2490.58"/>
    <n v="7690.58"/>
    <n v="455"/>
    <n v="509.42"/>
    <x v="13"/>
    <n v="550"/>
    <s v="Kolkata Regional Hub"/>
    <x v="4"/>
  </r>
  <r>
    <n v="105011"/>
    <x v="4992"/>
    <x v="0"/>
    <s v="2025"/>
    <s v="DHL"/>
    <x v="6"/>
    <x v="0"/>
    <x v="0"/>
    <s v="India"/>
    <n v="97"/>
    <n v="4500"/>
    <n v="436500"/>
    <n v="1700"/>
    <n v="434800"/>
    <n v="271600"/>
    <n v="272108.96999999997"/>
    <n v="164391.03000000003"/>
    <n v="434291.03"/>
    <n v="340"/>
    <n v="508.97"/>
    <x v="7"/>
    <n v="2800"/>
    <s v="Bengaluru Regional Hub"/>
    <x v="0"/>
  </r>
  <r>
    <n v="105012"/>
    <x v="4993"/>
    <x v="10"/>
    <s v="2025"/>
    <s v="Shadowfax"/>
    <x v="3"/>
    <x v="1"/>
    <x v="3"/>
    <s v="India"/>
    <n v="32"/>
    <n v="8500"/>
    <n v="272000"/>
    <n v="3000"/>
    <n v="269000"/>
    <n v="176000"/>
    <n v="176441.95"/>
    <n v="95558.049999999988"/>
    <n v="268558.05"/>
    <n v="530"/>
    <n v="441.95"/>
    <x v="8"/>
    <n v="5500"/>
    <s v="Delhi NCR Mega Hub"/>
    <x v="3"/>
  </r>
  <r>
    <n v="105013"/>
    <x v="4994"/>
    <x v="3"/>
    <s v="2025"/>
    <s v="Xpressbees"/>
    <x v="3"/>
    <x v="1"/>
    <x v="4"/>
    <s v="India"/>
    <n v="85"/>
    <n v="8500"/>
    <n v="722500"/>
    <n v="3000"/>
    <n v="719500"/>
    <n v="467500"/>
    <n v="468001.94"/>
    <n v="254498.06"/>
    <n v="718998.06"/>
    <n v="1030"/>
    <n v="501.94"/>
    <x v="8"/>
    <n v="5500"/>
    <s v="Kolkata Regional Hub"/>
    <x v="4"/>
  </r>
  <r>
    <n v="105014"/>
    <x v="4995"/>
    <x v="5"/>
    <s v="2025"/>
    <s v="Xpressbees"/>
    <x v="3"/>
    <x v="1"/>
    <x v="2"/>
    <s v="India"/>
    <n v="35"/>
    <n v="8500"/>
    <n v="297500"/>
    <n v="3000"/>
    <n v="294500"/>
    <n v="192500"/>
    <n v="193012.74"/>
    <n v="104487.26000000001"/>
    <n v="293987.26"/>
    <n v="1168"/>
    <n v="512.74"/>
    <x v="8"/>
    <n v="5500"/>
    <s v="Mumbai Mega Hub"/>
    <x v="2"/>
  </r>
  <r>
    <n v="105015"/>
    <x v="4996"/>
    <x v="7"/>
    <s v="2025"/>
    <s v="Shadowfax"/>
    <x v="2"/>
    <x v="1"/>
    <x v="4"/>
    <s v="India"/>
    <n v="70"/>
    <n v="2500"/>
    <n v="175000"/>
    <n v="1000"/>
    <n v="174000"/>
    <n v="105000"/>
    <n v="106069.32"/>
    <n v="68930.679999999993"/>
    <n v="172930.68"/>
    <n v="1176"/>
    <n v="1069.32"/>
    <x v="12"/>
    <n v="1500"/>
    <s v="Kolkata Regional Hub"/>
    <x v="4"/>
  </r>
  <r>
    <n v="105016"/>
    <x v="4997"/>
    <x v="1"/>
    <s v="2025"/>
    <s v="Xpressbees"/>
    <x v="7"/>
    <x v="1"/>
    <x v="4"/>
    <s v="India"/>
    <n v="10"/>
    <n v="850"/>
    <n v="8500"/>
    <n v="300"/>
    <n v="8200"/>
    <n v="5500"/>
    <n v="6688.86"/>
    <n v="1811.1400000000003"/>
    <n v="7011.14"/>
    <n v="536"/>
    <n v="1188.8599999999999"/>
    <x v="13"/>
    <n v="550"/>
    <s v="Kolkata Regional Hub"/>
    <x v="4"/>
  </r>
  <r>
    <n v="105017"/>
    <x v="4998"/>
    <x v="9"/>
    <s v="2025"/>
    <s v="Amazon Logistics"/>
    <x v="2"/>
    <x v="0"/>
    <x v="2"/>
    <s v="India"/>
    <n v="18"/>
    <n v="2500"/>
    <n v="45000"/>
    <n v="1000"/>
    <n v="44000"/>
    <n v="27000"/>
    <n v="27603.46"/>
    <n v="17396.54"/>
    <n v="43396.54"/>
    <n v="632"/>
    <n v="603.46"/>
    <x v="12"/>
    <n v="1500"/>
    <s v="Mumbai Mega Hub"/>
    <x v="2"/>
  </r>
  <r>
    <n v="105018"/>
    <x v="4999"/>
    <x v="1"/>
    <s v="2025"/>
    <s v="Xpressbees"/>
    <x v="5"/>
    <x v="1"/>
    <x v="0"/>
    <s v="India"/>
    <n v="33"/>
    <n v="1800"/>
    <n v="59400"/>
    <n v="900"/>
    <n v="58500"/>
    <n v="29700"/>
    <n v="31360.16"/>
    <n v="28039.84"/>
    <n v="56839.839999999997"/>
    <n v="1044"/>
    <n v="1660.16"/>
    <x v="9"/>
    <n v="900"/>
    <s v="Bengaluru Regional Hub"/>
    <x v="0"/>
  </r>
  <r>
    <n v="105019"/>
    <x v="5000"/>
    <x v="10"/>
    <s v="2025"/>
    <s v="Blue Dart"/>
    <x v="6"/>
    <x v="2"/>
    <x v="2"/>
    <s v="India"/>
    <n v="93"/>
    <n v="15000"/>
    <n v="1395000"/>
    <n v="5500"/>
    <n v="1389500"/>
    <n v="883500"/>
    <n v="884703.04"/>
    <n v="510296.95999999996"/>
    <n v="1388296.96"/>
    <n v="1034"/>
    <n v="1203.04"/>
    <x v="11"/>
    <n v="9500"/>
    <s v="Mumbai Mega Hub"/>
    <x v="2"/>
  </r>
  <r>
    <n v="105020"/>
    <x v="5001"/>
    <x v="6"/>
    <s v="2025"/>
    <s v="Amazon Logistics"/>
    <x v="2"/>
    <x v="0"/>
    <x v="1"/>
    <s v="India"/>
    <n v="97"/>
    <n v="450"/>
    <n v="43650"/>
    <n v="250"/>
    <n v="43400"/>
    <n v="19400"/>
    <n v="19934.27"/>
    <n v="23715.73"/>
    <n v="42865.73"/>
    <n v="617"/>
    <n v="534.27"/>
    <x v="3"/>
    <n v="200"/>
    <s v="Nagpur Central Hub"/>
    <x v="1"/>
  </r>
  <r>
    <n v="105021"/>
    <x v="5002"/>
    <x v="5"/>
    <s v="2025"/>
    <s v="Amazon Logistics"/>
    <x v="7"/>
    <x v="0"/>
    <x v="2"/>
    <s v="India"/>
    <n v="96"/>
    <n v="850"/>
    <n v="81600"/>
    <n v="300"/>
    <n v="81300"/>
    <n v="52800"/>
    <n v="53809.53"/>
    <n v="27790.47"/>
    <n v="80290.47"/>
    <n v="561"/>
    <n v="1009.53"/>
    <x v="13"/>
    <n v="550"/>
    <s v="Mumbai Mega Hub"/>
    <x v="2"/>
  </r>
  <r>
    <n v="105022"/>
    <x v="5003"/>
    <x v="5"/>
    <s v="2025"/>
    <s v="DHL"/>
    <x v="1"/>
    <x v="0"/>
    <x v="3"/>
    <s v="India"/>
    <n v="14"/>
    <n v="25000"/>
    <n v="350000"/>
    <n v="7000"/>
    <n v="343000"/>
    <n v="252000"/>
    <n v="252658.22"/>
    <n v="97341.78"/>
    <n v="342341.78"/>
    <n v="540"/>
    <n v="658.22"/>
    <x v="17"/>
    <n v="18000"/>
    <s v="Delhi NCR Mega Hub"/>
    <x v="3"/>
  </r>
  <r>
    <n v="105023"/>
    <x v="5004"/>
    <x v="10"/>
    <s v="2025"/>
    <s v="Ekart"/>
    <x v="4"/>
    <x v="0"/>
    <x v="0"/>
    <s v="India"/>
    <n v="54"/>
    <n v="1500"/>
    <n v="81000"/>
    <n v="700"/>
    <n v="80300"/>
    <n v="43200"/>
    <n v="43744.44"/>
    <n v="37255.56"/>
    <n v="79755.56"/>
    <n v="1063"/>
    <n v="544.44000000000005"/>
    <x v="10"/>
    <n v="800"/>
    <s v="Bengaluru Regional Hub"/>
    <x v="0"/>
  </r>
  <r>
    <n v="105024"/>
    <x v="5005"/>
    <x v="0"/>
    <s v="2025"/>
    <s v="Shadowfax"/>
    <x v="3"/>
    <x v="1"/>
    <x v="0"/>
    <s v="India"/>
    <n v="86"/>
    <n v="12000"/>
    <n v="1032000"/>
    <n v="4000"/>
    <n v="1028000"/>
    <n v="688000"/>
    <n v="688577.44"/>
    <n v="343422.56000000006"/>
    <n v="1027422.56"/>
    <n v="940"/>
    <n v="577.44000000000005"/>
    <x v="4"/>
    <n v="8000"/>
    <s v="Bengaluru Regional Hub"/>
    <x v="0"/>
  </r>
  <r>
    <n v="105025"/>
    <x v="5006"/>
    <x v="4"/>
    <s v="2025"/>
    <s v="Ecom Express"/>
    <x v="3"/>
    <x v="0"/>
    <x v="3"/>
    <s v="India"/>
    <n v="31"/>
    <n v="8500"/>
    <n v="263500"/>
    <n v="3000"/>
    <n v="260500"/>
    <n v="170500"/>
    <n v="170950.63"/>
    <n v="92549.37"/>
    <n v="260049.37"/>
    <n v="666"/>
    <n v="450.63"/>
    <x v="8"/>
    <n v="5500"/>
    <s v="Delhi NCR Mega Hub"/>
    <x v="3"/>
  </r>
  <r>
    <n v="105026"/>
    <x v="5007"/>
    <x v="4"/>
    <s v="2025"/>
    <s v="FedEx"/>
    <x v="7"/>
    <x v="2"/>
    <x v="1"/>
    <s v="India"/>
    <n v="65"/>
    <n v="850"/>
    <n v="55250"/>
    <n v="300"/>
    <n v="54950"/>
    <n v="35750"/>
    <n v="36573.24"/>
    <n v="18676.760000000002"/>
    <n v="54126.76"/>
    <n v="491"/>
    <n v="823.24"/>
    <x v="13"/>
    <n v="550"/>
    <s v="Nagpur Central Hub"/>
    <x v="1"/>
  </r>
  <r>
    <n v="105027"/>
    <x v="5008"/>
    <x v="2"/>
    <s v="2025"/>
    <s v="DHL"/>
    <x v="5"/>
    <x v="1"/>
    <x v="1"/>
    <s v="India"/>
    <n v="45"/>
    <n v="2800"/>
    <n v="126000"/>
    <n v="1300"/>
    <n v="124700"/>
    <n v="67500"/>
    <n v="68276.66"/>
    <n v="57723.34"/>
    <n v="123923.34"/>
    <n v="481"/>
    <n v="776.66"/>
    <x v="18"/>
    <n v="1500"/>
    <s v="Nagpur Central Hub"/>
    <x v="1"/>
  </r>
  <r>
    <n v="105028"/>
    <x v="5009"/>
    <x v="6"/>
    <s v="2025"/>
    <s v="Delhivery"/>
    <x v="0"/>
    <x v="1"/>
    <x v="4"/>
    <s v="India"/>
    <n v="31"/>
    <n v="3200"/>
    <n v="99200"/>
    <n v="1200"/>
    <n v="98000"/>
    <n v="62000"/>
    <n v="62819.14"/>
    <n v="36380.86"/>
    <n v="97180.86"/>
    <n v="1193"/>
    <n v="819.14"/>
    <x v="0"/>
    <n v="2000"/>
    <s v="Kolkata Regional Hub"/>
    <x v="4"/>
  </r>
  <r>
    <n v="105029"/>
    <x v="5010"/>
    <x v="7"/>
    <s v="2025"/>
    <s v="DHL"/>
    <x v="7"/>
    <x v="1"/>
    <x v="4"/>
    <s v="India"/>
    <n v="3"/>
    <n v="1200"/>
    <n v="3600"/>
    <n v="400"/>
    <n v="3200"/>
    <n v="2400"/>
    <n v="3506.2200000000003"/>
    <n v="93.779999999999745"/>
    <n v="2093.7799999999997"/>
    <n v="549"/>
    <n v="1106.22"/>
    <x v="15"/>
    <n v="800"/>
    <s v="Kolkata Regional Hub"/>
    <x v="4"/>
  </r>
  <r>
    <n v="105030"/>
    <x v="5011"/>
    <x v="1"/>
    <s v="2025"/>
    <s v="Shadowfax"/>
    <x v="3"/>
    <x v="1"/>
    <x v="1"/>
    <s v="India"/>
    <n v="56"/>
    <n v="8500"/>
    <n v="476000"/>
    <n v="3000"/>
    <n v="473000"/>
    <n v="308000"/>
    <n v="308496"/>
    <n v="167504"/>
    <n v="472504"/>
    <n v="707"/>
    <n v="496"/>
    <x v="8"/>
    <n v="5500"/>
    <s v="Nagpur Central Hub"/>
    <x v="1"/>
  </r>
  <r>
    <n v="105031"/>
    <x v="5012"/>
    <x v="0"/>
    <s v="2025"/>
    <s v="Xpressbees"/>
    <x v="2"/>
    <x v="0"/>
    <x v="3"/>
    <s v="India"/>
    <n v="85"/>
    <n v="450"/>
    <n v="38250"/>
    <n v="250"/>
    <n v="38000"/>
    <n v="17000"/>
    <n v="17345.060000000001"/>
    <n v="20904.939999999999"/>
    <n v="37654.94"/>
    <n v="341"/>
    <n v="345.06"/>
    <x v="3"/>
    <n v="200"/>
    <s v="Delhi NCR Mega Hub"/>
    <x v="3"/>
  </r>
  <r>
    <n v="105032"/>
    <x v="5013"/>
    <x v="8"/>
    <s v="2025"/>
    <s v="Ekart"/>
    <x v="6"/>
    <x v="0"/>
    <x v="0"/>
    <s v="India"/>
    <n v="20"/>
    <n v="15000"/>
    <n v="300000"/>
    <n v="5500"/>
    <n v="294500"/>
    <n v="190000"/>
    <n v="191159.36"/>
    <n v="108840.64000000001"/>
    <n v="293340.64"/>
    <n v="636"/>
    <n v="1159.3599999999999"/>
    <x v="11"/>
    <n v="9500"/>
    <s v="Bengaluru Regional Hub"/>
    <x v="0"/>
  </r>
  <r>
    <n v="105033"/>
    <x v="5014"/>
    <x v="1"/>
    <s v="2025"/>
    <s v="Blue Dart"/>
    <x v="4"/>
    <x v="0"/>
    <x v="2"/>
    <s v="India"/>
    <n v="35"/>
    <n v="1500"/>
    <n v="52500"/>
    <n v="700"/>
    <n v="51800"/>
    <n v="28000"/>
    <n v="28629.94"/>
    <n v="23870.06"/>
    <n v="51170.06"/>
    <n v="863"/>
    <n v="629.94000000000005"/>
    <x v="10"/>
    <n v="800"/>
    <s v="Mumbai Mega Hub"/>
    <x v="2"/>
  </r>
  <r>
    <n v="105034"/>
    <x v="5015"/>
    <x v="6"/>
    <s v="2025"/>
    <s v="Shadowfax"/>
    <x v="1"/>
    <x v="0"/>
    <x v="1"/>
    <s v="India"/>
    <n v="10"/>
    <n v="25000"/>
    <n v="250000"/>
    <n v="7000"/>
    <n v="243000"/>
    <n v="180000"/>
    <n v="180846.03"/>
    <n v="69153.97"/>
    <n v="242153.97"/>
    <n v="929"/>
    <n v="846.03"/>
    <x v="17"/>
    <n v="18000"/>
    <s v="Nagpur Central Hub"/>
    <x v="1"/>
  </r>
  <r>
    <n v="105035"/>
    <x v="5016"/>
    <x v="3"/>
    <s v="2025"/>
    <s v="Xpressbees"/>
    <x v="6"/>
    <x v="1"/>
    <x v="0"/>
    <s v="India"/>
    <n v="54"/>
    <n v="15000"/>
    <n v="810000"/>
    <n v="5500"/>
    <n v="804500"/>
    <n v="513000"/>
    <n v="513900.45"/>
    <n v="296099.55"/>
    <n v="803599.55"/>
    <n v="426"/>
    <n v="900.45"/>
    <x v="11"/>
    <n v="9500"/>
    <s v="Bengaluru Regional Hub"/>
    <x v="0"/>
  </r>
  <r>
    <n v="105036"/>
    <x v="5017"/>
    <x v="2"/>
    <s v="2025"/>
    <s v="Blue Dart"/>
    <x v="6"/>
    <x v="0"/>
    <x v="1"/>
    <s v="India"/>
    <n v="24"/>
    <n v="4500"/>
    <n v="108000"/>
    <n v="1700"/>
    <n v="106300"/>
    <n v="67200"/>
    <n v="67915.95"/>
    <n v="40084.050000000003"/>
    <n v="105584.05"/>
    <n v="605"/>
    <n v="715.95"/>
    <x v="7"/>
    <n v="2800"/>
    <s v="Nagpur Central Hub"/>
    <x v="1"/>
  </r>
  <r>
    <n v="105037"/>
    <x v="5018"/>
    <x v="7"/>
    <s v="2025"/>
    <s v="Blue Dart"/>
    <x v="7"/>
    <x v="1"/>
    <x v="3"/>
    <s v="India"/>
    <n v="10"/>
    <n v="850"/>
    <n v="8500"/>
    <n v="300"/>
    <n v="8200"/>
    <n v="5500"/>
    <n v="5849.62"/>
    <n v="2650.38"/>
    <n v="7850.38"/>
    <n v="965"/>
    <n v="349.62"/>
    <x v="13"/>
    <n v="550"/>
    <s v="Delhi NCR Mega Hub"/>
    <x v="3"/>
  </r>
  <r>
    <n v="105038"/>
    <x v="5019"/>
    <x v="8"/>
    <s v="2025"/>
    <s v="DHL"/>
    <x v="1"/>
    <x v="0"/>
    <x v="4"/>
    <s v="India"/>
    <n v="51"/>
    <n v="45000"/>
    <n v="2295000"/>
    <n v="13000"/>
    <n v="2282000"/>
    <n v="1632000"/>
    <n v="1633034.01"/>
    <n v="661965.99"/>
    <n v="2280965.9900000002"/>
    <n v="1146"/>
    <n v="1034.01"/>
    <x v="2"/>
    <n v="32000"/>
    <s v="Kolkata Regional Hub"/>
    <x v="4"/>
  </r>
  <r>
    <n v="105039"/>
    <x v="5020"/>
    <x v="0"/>
    <s v="2025"/>
    <s v="Ekart"/>
    <x v="6"/>
    <x v="0"/>
    <x v="3"/>
    <s v="India"/>
    <n v="45"/>
    <n v="4500"/>
    <n v="202500"/>
    <n v="1700"/>
    <n v="200800"/>
    <n v="126000"/>
    <n v="126981.68"/>
    <n v="75518.320000000007"/>
    <n v="199818.32"/>
    <n v="992"/>
    <n v="981.68"/>
    <x v="7"/>
    <n v="2800"/>
    <s v="Delhi NCR Mega Hub"/>
    <x v="3"/>
  </r>
  <r>
    <n v="105040"/>
    <x v="5021"/>
    <x v="9"/>
    <s v="2025"/>
    <s v="Ecom Express"/>
    <x v="0"/>
    <x v="0"/>
    <x v="2"/>
    <s v="India"/>
    <n v="90"/>
    <n v="6500"/>
    <n v="585000"/>
    <n v="2300"/>
    <n v="582700"/>
    <n v="378000"/>
    <n v="378967.34"/>
    <n v="206032.65999999997"/>
    <n v="581732.66"/>
    <n v="867"/>
    <n v="967.34"/>
    <x v="1"/>
    <n v="4200"/>
    <s v="Mumbai Mega Hub"/>
    <x v="2"/>
  </r>
  <r>
    <n v="105041"/>
    <x v="5022"/>
    <x v="4"/>
    <s v="2025"/>
    <s v="Ecom Express"/>
    <x v="4"/>
    <x v="1"/>
    <x v="2"/>
    <s v="India"/>
    <n v="47"/>
    <n v="1500"/>
    <n v="70500"/>
    <n v="700"/>
    <n v="69800"/>
    <n v="37600"/>
    <n v="38058.5"/>
    <n v="32441.5"/>
    <n v="69341.5"/>
    <n v="839"/>
    <n v="458.5"/>
    <x v="10"/>
    <n v="800"/>
    <s v="Mumbai Mega Hub"/>
    <x v="2"/>
  </r>
  <r>
    <n v="105042"/>
    <x v="5023"/>
    <x v="7"/>
    <s v="2025"/>
    <s v="Shadowfax"/>
    <x v="3"/>
    <x v="2"/>
    <x v="3"/>
    <s v="India"/>
    <n v="83"/>
    <n v="8500"/>
    <n v="705500"/>
    <n v="3000"/>
    <n v="702500"/>
    <n v="456500"/>
    <n v="456767.08"/>
    <n v="248732.91999999998"/>
    <n v="702232.92"/>
    <n v="329"/>
    <n v="267.08"/>
    <x v="8"/>
    <n v="5500"/>
    <s v="Delhi NCR Mega Hub"/>
    <x v="3"/>
  </r>
  <r>
    <n v="105043"/>
    <x v="5024"/>
    <x v="2"/>
    <s v="2025"/>
    <s v="DHL"/>
    <x v="5"/>
    <x v="2"/>
    <x v="4"/>
    <s v="India"/>
    <n v="6"/>
    <n v="4500"/>
    <n v="27000"/>
    <n v="2000"/>
    <n v="25000"/>
    <n v="15000"/>
    <n v="15858.74"/>
    <n v="11141.26"/>
    <n v="24141.26"/>
    <n v="593"/>
    <n v="858.74"/>
    <x v="6"/>
    <n v="2500"/>
    <s v="Kolkata Regional Hub"/>
    <x v="4"/>
  </r>
  <r>
    <n v="105044"/>
    <x v="5025"/>
    <x v="10"/>
    <s v="2025"/>
    <s v="Ekart"/>
    <x v="4"/>
    <x v="1"/>
    <x v="3"/>
    <s v="India"/>
    <n v="32"/>
    <n v="5500"/>
    <n v="176000"/>
    <n v="2000"/>
    <n v="174000"/>
    <n v="112000"/>
    <n v="113024.74"/>
    <n v="62975.259999999995"/>
    <n v="172975.26"/>
    <n v="596"/>
    <n v="1024.74"/>
    <x v="5"/>
    <n v="3500"/>
    <s v="Delhi NCR Mega Hub"/>
    <x v="3"/>
  </r>
  <r>
    <n v="105045"/>
    <x v="5026"/>
    <x v="3"/>
    <s v="2025"/>
    <s v="Amazon Logistics"/>
    <x v="3"/>
    <x v="2"/>
    <x v="2"/>
    <s v="India"/>
    <n v="60"/>
    <n v="8500"/>
    <n v="510000"/>
    <n v="3000"/>
    <n v="507000"/>
    <n v="330000"/>
    <n v="330345.88"/>
    <n v="179654.12"/>
    <n v="506654.12"/>
    <n v="482"/>
    <n v="345.88"/>
    <x v="8"/>
    <n v="5500"/>
    <s v="Mumbai Mega Hub"/>
    <x v="2"/>
  </r>
  <r>
    <n v="105046"/>
    <x v="5027"/>
    <x v="9"/>
    <s v="2025"/>
    <s v="Amazon Logistics"/>
    <x v="1"/>
    <x v="1"/>
    <x v="0"/>
    <s v="India"/>
    <n v="58"/>
    <n v="45000"/>
    <n v="2610000"/>
    <n v="13000"/>
    <n v="2597000"/>
    <n v="1856000"/>
    <n v="1856649.51"/>
    <n v="753350.49"/>
    <n v="2596350.4900000002"/>
    <n v="1032"/>
    <n v="649.51"/>
    <x v="2"/>
    <n v="32000"/>
    <s v="Bengaluru Regional Hub"/>
    <x v="0"/>
  </r>
  <r>
    <n v="105047"/>
    <x v="5028"/>
    <x v="5"/>
    <s v="2025"/>
    <s v="Ekart"/>
    <x v="1"/>
    <x v="1"/>
    <x v="1"/>
    <s v="India"/>
    <n v="74"/>
    <n v="25000"/>
    <n v="1850000"/>
    <n v="7000"/>
    <n v="1843000"/>
    <n v="1332000"/>
    <n v="1332485.97"/>
    <n v="517514.03"/>
    <n v="1842514.03"/>
    <n v="782"/>
    <n v="485.97"/>
    <x v="17"/>
    <n v="18000"/>
    <s v="Nagpur Central Hub"/>
    <x v="1"/>
  </r>
  <r>
    <n v="105048"/>
    <x v="5029"/>
    <x v="0"/>
    <s v="2025"/>
    <s v="FedEx"/>
    <x v="7"/>
    <x v="1"/>
    <x v="2"/>
    <s v="India"/>
    <n v="7"/>
    <n v="850"/>
    <n v="5950"/>
    <n v="300"/>
    <n v="5650"/>
    <n v="3850"/>
    <n v="4263.47"/>
    <n v="1686.5299999999997"/>
    <n v="5236.53"/>
    <n v="752"/>
    <n v="413.47"/>
    <x v="13"/>
    <n v="550"/>
    <s v="Mumbai Mega Hub"/>
    <x v="2"/>
  </r>
  <r>
    <n v="105049"/>
    <x v="5030"/>
    <x v="2"/>
    <s v="2025"/>
    <s v="Delhivery"/>
    <x v="5"/>
    <x v="1"/>
    <x v="4"/>
    <s v="India"/>
    <n v="15"/>
    <n v="1800"/>
    <n v="27000"/>
    <n v="900"/>
    <n v="26100"/>
    <n v="13500"/>
    <n v="14384.16"/>
    <n v="12615.84"/>
    <n v="25215.84"/>
    <n v="746"/>
    <n v="884.16"/>
    <x v="9"/>
    <n v="900"/>
    <s v="Kolkata Regional Hub"/>
    <x v="4"/>
  </r>
  <r>
    <n v="105050"/>
    <x v="5031"/>
    <x v="8"/>
    <s v="2025"/>
    <s v="Blue Dart"/>
    <x v="7"/>
    <x v="0"/>
    <x v="1"/>
    <s v="India"/>
    <n v="62"/>
    <n v="1200"/>
    <n v="74400"/>
    <n v="400"/>
    <n v="74000"/>
    <n v="49600"/>
    <n v="50559.97"/>
    <n v="23840.03"/>
    <n v="73040.03"/>
    <n v="307"/>
    <n v="959.97"/>
    <x v="15"/>
    <n v="800"/>
    <s v="Nagpur Central Hub"/>
    <x v="1"/>
  </r>
  <r>
    <n v="105051"/>
    <x v="5032"/>
    <x v="9"/>
    <s v="2025"/>
    <s v="Xpressbees"/>
    <x v="0"/>
    <x v="0"/>
    <x v="3"/>
    <s v="India"/>
    <n v="47"/>
    <n v="6500"/>
    <n v="305500"/>
    <n v="2300"/>
    <n v="303200"/>
    <n v="197400"/>
    <n v="197861.48"/>
    <n v="107638.51999999999"/>
    <n v="302738.52"/>
    <n v="570"/>
    <n v="461.48"/>
    <x v="1"/>
    <n v="4200"/>
    <s v="Delhi NCR Mega Hub"/>
    <x v="3"/>
  </r>
  <r>
    <n v="105052"/>
    <x v="5033"/>
    <x v="5"/>
    <s v="2025"/>
    <s v="DHL"/>
    <x v="6"/>
    <x v="1"/>
    <x v="1"/>
    <s v="India"/>
    <n v="94"/>
    <n v="4500"/>
    <n v="423000"/>
    <n v="1700"/>
    <n v="421300"/>
    <n v="263200"/>
    <n v="263797.62"/>
    <n v="159202.38"/>
    <n v="420702.38"/>
    <n v="853"/>
    <n v="597.62"/>
    <x v="7"/>
    <n v="2800"/>
    <s v="Nagpur Central Hub"/>
    <x v="1"/>
  </r>
  <r>
    <n v="105053"/>
    <x v="5034"/>
    <x v="1"/>
    <s v="2025"/>
    <s v="Amazon Logistics"/>
    <x v="1"/>
    <x v="1"/>
    <x v="2"/>
    <s v="India"/>
    <n v="99"/>
    <n v="3500"/>
    <n v="346500"/>
    <n v="1300"/>
    <n v="345200"/>
    <n v="217800"/>
    <n v="218071.76"/>
    <n v="128428.23999999999"/>
    <n v="344928.24"/>
    <n v="356"/>
    <n v="271.76"/>
    <x v="16"/>
    <n v="2200"/>
    <s v="Mumbai Mega Hub"/>
    <x v="2"/>
  </r>
  <r>
    <n v="105054"/>
    <x v="5035"/>
    <x v="11"/>
    <s v="2025"/>
    <s v="Ekart"/>
    <x v="0"/>
    <x v="0"/>
    <x v="1"/>
    <s v="India"/>
    <n v="48"/>
    <n v="3200"/>
    <n v="153600"/>
    <n v="1200"/>
    <n v="152400"/>
    <n v="96000"/>
    <n v="96465.88"/>
    <n v="57134.119999999995"/>
    <n v="151934.12"/>
    <n v="791"/>
    <n v="465.88"/>
    <x v="0"/>
    <n v="2000"/>
    <s v="Nagpur Central Hub"/>
    <x v="1"/>
  </r>
  <r>
    <n v="105055"/>
    <x v="5036"/>
    <x v="11"/>
    <s v="2025"/>
    <s v="Amazon Logistics"/>
    <x v="4"/>
    <x v="0"/>
    <x v="0"/>
    <s v="India"/>
    <n v="12"/>
    <n v="5500"/>
    <n v="66000"/>
    <n v="2000"/>
    <n v="64000"/>
    <n v="42000"/>
    <n v="42415.87"/>
    <n v="23584.129999999997"/>
    <n v="63584.13"/>
    <n v="630"/>
    <n v="415.87"/>
    <x v="5"/>
    <n v="3500"/>
    <s v="Bengaluru Regional Hub"/>
    <x v="0"/>
  </r>
  <r>
    <n v="105056"/>
    <x v="5037"/>
    <x v="6"/>
    <s v="2025"/>
    <s v="Blue Dart"/>
    <x v="4"/>
    <x v="0"/>
    <x v="3"/>
    <s v="India"/>
    <n v="80"/>
    <n v="5500"/>
    <n v="440000"/>
    <n v="2000"/>
    <n v="438000"/>
    <n v="280000"/>
    <n v="280399.12"/>
    <n v="159600.88"/>
    <n v="437600.88"/>
    <n v="517"/>
    <n v="399.12"/>
    <x v="5"/>
    <n v="3500"/>
    <s v="Delhi NCR Mega Hub"/>
    <x v="3"/>
  </r>
  <r>
    <n v="105057"/>
    <x v="5038"/>
    <x v="7"/>
    <s v="2025"/>
    <s v="DHL"/>
    <x v="1"/>
    <x v="1"/>
    <x v="0"/>
    <s v="India"/>
    <n v="13"/>
    <n v="45000"/>
    <n v="585000"/>
    <n v="13000"/>
    <n v="572000"/>
    <n v="416000"/>
    <n v="417723.91"/>
    <n v="167276.09000000003"/>
    <n v="570276.09"/>
    <n v="1014"/>
    <n v="1723.91"/>
    <x v="2"/>
    <n v="32000"/>
    <s v="Bengaluru Regional Hub"/>
    <x v="0"/>
  </r>
  <r>
    <n v="105058"/>
    <x v="5039"/>
    <x v="7"/>
    <s v="2025"/>
    <s v="Ecom Express"/>
    <x v="5"/>
    <x v="0"/>
    <x v="1"/>
    <s v="India"/>
    <n v="66"/>
    <n v="2800"/>
    <n v="184800"/>
    <n v="1300"/>
    <n v="183500"/>
    <n v="99000"/>
    <n v="99745.2"/>
    <n v="85054.8"/>
    <n v="182754.8"/>
    <n v="526"/>
    <n v="745.2"/>
    <x v="18"/>
    <n v="1500"/>
    <s v="Nagpur Central Hub"/>
    <x v="1"/>
  </r>
  <r>
    <n v="105059"/>
    <x v="5040"/>
    <x v="3"/>
    <s v="2025"/>
    <s v="Blue Dart"/>
    <x v="2"/>
    <x v="1"/>
    <x v="1"/>
    <s v="India"/>
    <n v="52"/>
    <n v="2500"/>
    <n v="130000"/>
    <n v="1000"/>
    <n v="129000"/>
    <n v="78000"/>
    <n v="78841.88"/>
    <n v="51158.119999999995"/>
    <n v="128158.12"/>
    <n v="1184"/>
    <n v="841.88"/>
    <x v="12"/>
    <n v="1500"/>
    <s v="Nagpur Central Hub"/>
    <x v="1"/>
  </r>
  <r>
    <n v="105060"/>
    <x v="5041"/>
    <x v="8"/>
    <s v="2025"/>
    <s v="Blue Dart"/>
    <x v="3"/>
    <x v="0"/>
    <x v="4"/>
    <s v="India"/>
    <n v="19"/>
    <n v="12000"/>
    <n v="228000"/>
    <n v="4000"/>
    <n v="224000"/>
    <n v="152000"/>
    <n v="152692.76"/>
    <n v="75307.239999999991"/>
    <n v="223307.24"/>
    <n v="315"/>
    <n v="692.76"/>
    <x v="4"/>
    <n v="8000"/>
    <s v="Kolkata Regional Hub"/>
    <x v="4"/>
  </r>
  <r>
    <n v="105061"/>
    <x v="5042"/>
    <x v="4"/>
    <s v="2025"/>
    <s v="Xpressbees"/>
    <x v="7"/>
    <x v="0"/>
    <x v="3"/>
    <s v="India"/>
    <n v="62"/>
    <n v="600"/>
    <n v="37200"/>
    <n v="250"/>
    <n v="36950"/>
    <n v="21700"/>
    <n v="22505.25"/>
    <n v="14694.75"/>
    <n v="36144.75"/>
    <n v="432"/>
    <n v="805.25"/>
    <x v="14"/>
    <n v="350"/>
    <s v="Delhi NCR Mega Hub"/>
    <x v="3"/>
  </r>
  <r>
    <n v="105062"/>
    <x v="5043"/>
    <x v="4"/>
    <s v="2025"/>
    <s v="FedEx"/>
    <x v="2"/>
    <x v="2"/>
    <x v="1"/>
    <s v="India"/>
    <n v="13"/>
    <n v="2500"/>
    <n v="32500"/>
    <n v="1000"/>
    <n v="31500"/>
    <n v="19500"/>
    <n v="20715.66"/>
    <n v="11784.34"/>
    <n v="30284.34"/>
    <n v="788"/>
    <n v="1215.6600000000001"/>
    <x v="12"/>
    <n v="1500"/>
    <s v="Nagpur Central Hub"/>
    <x v="1"/>
  </r>
  <r>
    <n v="105063"/>
    <x v="5044"/>
    <x v="8"/>
    <s v="2025"/>
    <s v="DHL"/>
    <x v="1"/>
    <x v="0"/>
    <x v="1"/>
    <s v="India"/>
    <n v="7"/>
    <n v="3500"/>
    <n v="24500"/>
    <n v="1300"/>
    <n v="23200"/>
    <n v="15400"/>
    <n v="15693.98"/>
    <n v="8806.02"/>
    <n v="22906.02"/>
    <n v="573"/>
    <n v="293.98"/>
    <x v="16"/>
    <n v="2200"/>
    <s v="Nagpur Central Hub"/>
    <x v="1"/>
  </r>
  <r>
    <n v="105064"/>
    <x v="5045"/>
    <x v="11"/>
    <s v="2025"/>
    <s v="Shadowfax"/>
    <x v="1"/>
    <x v="1"/>
    <x v="4"/>
    <s v="India"/>
    <n v="79"/>
    <n v="3500"/>
    <n v="276500"/>
    <n v="1300"/>
    <n v="275200"/>
    <n v="173800"/>
    <n v="174254.17"/>
    <n v="102245.82999999999"/>
    <n v="274745.83"/>
    <n v="779"/>
    <n v="454.17"/>
    <x v="16"/>
    <n v="2200"/>
    <s v="Kolkata Regional Hub"/>
    <x v="4"/>
  </r>
  <r>
    <n v="105065"/>
    <x v="5046"/>
    <x v="4"/>
    <s v="2025"/>
    <s v="Shadowfax"/>
    <x v="5"/>
    <x v="1"/>
    <x v="0"/>
    <s v="India"/>
    <n v="20"/>
    <n v="4500"/>
    <n v="90000"/>
    <n v="2000"/>
    <n v="88000"/>
    <n v="50000"/>
    <n v="50793.01"/>
    <n v="39206.99"/>
    <n v="87206.99"/>
    <n v="448"/>
    <n v="793.01"/>
    <x v="6"/>
    <n v="2500"/>
    <s v="Bengaluru Regional Hub"/>
    <x v="0"/>
  </r>
  <r>
    <n v="105066"/>
    <x v="5047"/>
    <x v="8"/>
    <s v="2025"/>
    <s v="Delhivery"/>
    <x v="7"/>
    <x v="2"/>
    <x v="4"/>
    <s v="India"/>
    <n v="34"/>
    <n v="1200"/>
    <n v="40800"/>
    <n v="400"/>
    <n v="40400"/>
    <n v="27200"/>
    <n v="29832.760000000002"/>
    <n v="10967.239999999998"/>
    <n v="37767.24"/>
    <n v="561"/>
    <n v="2632.76"/>
    <x v="15"/>
    <n v="800"/>
    <s v="Kolkata Regional Hub"/>
    <x v="4"/>
  </r>
  <r>
    <n v="105067"/>
    <x v="5048"/>
    <x v="2"/>
    <s v="2025"/>
    <s v="Amazon Logistics"/>
    <x v="6"/>
    <x v="0"/>
    <x v="0"/>
    <s v="India"/>
    <n v="44"/>
    <n v="4500"/>
    <n v="198000"/>
    <n v="1700"/>
    <n v="196300"/>
    <n v="123200"/>
    <n v="124179.6"/>
    <n v="73820.399999999994"/>
    <n v="195320.4"/>
    <n v="1023"/>
    <n v="979.6"/>
    <x v="7"/>
    <n v="2800"/>
    <s v="Bengaluru Regional Hub"/>
    <x v="0"/>
  </r>
  <r>
    <n v="105068"/>
    <x v="5049"/>
    <x v="7"/>
    <s v="2025"/>
    <s v="Blue Dart"/>
    <x v="5"/>
    <x v="0"/>
    <x v="2"/>
    <s v="India"/>
    <n v="25"/>
    <n v="2800"/>
    <n v="70000"/>
    <n v="1300"/>
    <n v="68700"/>
    <n v="37500"/>
    <n v="38122.92"/>
    <n v="31877.08"/>
    <n v="68077.08"/>
    <n v="1196"/>
    <n v="622.91999999999996"/>
    <x v="18"/>
    <n v="1500"/>
    <s v="Mumbai Mega Hub"/>
    <x v="2"/>
  </r>
  <r>
    <n v="105069"/>
    <x v="5050"/>
    <x v="11"/>
    <s v="2025"/>
    <s v="Ekart"/>
    <x v="3"/>
    <x v="2"/>
    <x v="1"/>
    <s v="India"/>
    <n v="76"/>
    <n v="8500"/>
    <n v="646000"/>
    <n v="3000"/>
    <n v="643000"/>
    <n v="418000"/>
    <n v="418383.35999999999"/>
    <n v="227616.64000000001"/>
    <n v="642616.64"/>
    <n v="1122"/>
    <n v="383.36"/>
    <x v="8"/>
    <n v="5500"/>
    <s v="Nagpur Central Hub"/>
    <x v="1"/>
  </r>
  <r>
    <n v="105070"/>
    <x v="5051"/>
    <x v="5"/>
    <s v="2025"/>
    <s v="DHL"/>
    <x v="4"/>
    <x v="2"/>
    <x v="4"/>
    <s v="India"/>
    <n v="25"/>
    <n v="5500"/>
    <n v="137500"/>
    <n v="2000"/>
    <n v="135500"/>
    <n v="87500"/>
    <n v="88309.18"/>
    <n v="49190.820000000007"/>
    <n v="134690.82"/>
    <n v="650"/>
    <n v="809.18"/>
    <x v="5"/>
    <n v="3500"/>
    <s v="Kolkata Regional Hub"/>
    <x v="4"/>
  </r>
  <r>
    <n v="105071"/>
    <x v="5052"/>
    <x v="10"/>
    <s v="2025"/>
    <s v="Shadowfax"/>
    <x v="0"/>
    <x v="0"/>
    <x v="0"/>
    <s v="India"/>
    <n v="5"/>
    <n v="3200"/>
    <n v="16000"/>
    <n v="1200"/>
    <n v="14800"/>
    <n v="10000"/>
    <n v="10785.25"/>
    <n v="5214.75"/>
    <n v="14014.75"/>
    <n v="910"/>
    <n v="785.25"/>
    <x v="0"/>
    <n v="2000"/>
    <s v="Bengaluru Regional Hub"/>
    <x v="0"/>
  </r>
  <r>
    <n v="105072"/>
    <x v="5053"/>
    <x v="4"/>
    <s v="2025"/>
    <s v="Xpressbees"/>
    <x v="0"/>
    <x v="0"/>
    <x v="2"/>
    <s v="India"/>
    <n v="39"/>
    <n v="3200"/>
    <n v="124800"/>
    <n v="1200"/>
    <n v="123600"/>
    <n v="78000"/>
    <n v="78835.42"/>
    <n v="45964.58"/>
    <n v="122764.58"/>
    <n v="586"/>
    <n v="835.42"/>
    <x v="0"/>
    <n v="2000"/>
    <s v="Mumbai Mega Hub"/>
    <x v="2"/>
  </r>
  <r>
    <n v="105073"/>
    <x v="5054"/>
    <x v="4"/>
    <s v="2025"/>
    <s v="Ecom Express"/>
    <x v="4"/>
    <x v="1"/>
    <x v="2"/>
    <s v="India"/>
    <n v="26"/>
    <n v="1500"/>
    <n v="39000"/>
    <n v="700"/>
    <n v="38300"/>
    <n v="20800"/>
    <n v="21660.799999999999"/>
    <n v="17339.2"/>
    <n v="37439.199999999997"/>
    <n v="690"/>
    <n v="860.8"/>
    <x v="10"/>
    <n v="800"/>
    <s v="Mumbai Mega Hub"/>
    <x v="2"/>
  </r>
  <r>
    <n v="105074"/>
    <x v="5055"/>
    <x v="1"/>
    <s v="2025"/>
    <s v="Amazon Logistics"/>
    <x v="0"/>
    <x v="2"/>
    <x v="4"/>
    <s v="India"/>
    <n v="50"/>
    <n v="6500"/>
    <n v="325000"/>
    <n v="2300"/>
    <n v="322700"/>
    <n v="210000"/>
    <n v="210493.63"/>
    <n v="114506.37"/>
    <n v="322206.37"/>
    <n v="744"/>
    <n v="493.63"/>
    <x v="1"/>
    <n v="4200"/>
    <s v="Kolkata Regional Hub"/>
    <x v="4"/>
  </r>
  <r>
    <n v="105075"/>
    <x v="5056"/>
    <x v="7"/>
    <s v="2025"/>
    <s v="Amazon Logistics"/>
    <x v="0"/>
    <x v="0"/>
    <x v="2"/>
    <s v="India"/>
    <n v="69"/>
    <n v="3200"/>
    <n v="220800"/>
    <n v="1200"/>
    <n v="219600"/>
    <n v="138000"/>
    <n v="138580.89000000001"/>
    <n v="82219.109999999986"/>
    <n v="219019.11"/>
    <n v="926"/>
    <n v="580.89"/>
    <x v="0"/>
    <n v="2000"/>
    <s v="Mumbai Mega Hub"/>
    <x v="2"/>
  </r>
  <r>
    <n v="105076"/>
    <x v="5057"/>
    <x v="8"/>
    <s v="2025"/>
    <s v="Ekart"/>
    <x v="4"/>
    <x v="0"/>
    <x v="1"/>
    <s v="India"/>
    <n v="39"/>
    <n v="1500"/>
    <n v="58500"/>
    <n v="700"/>
    <n v="57800"/>
    <n v="31200"/>
    <n v="31469.26"/>
    <n v="27030.74"/>
    <n v="57530.74"/>
    <n v="337"/>
    <n v="269.26"/>
    <x v="10"/>
    <n v="800"/>
    <s v="Nagpur Central Hub"/>
    <x v="1"/>
  </r>
  <r>
    <n v="105077"/>
    <x v="5058"/>
    <x v="1"/>
    <s v="2025"/>
    <s v="Blue Dart"/>
    <x v="4"/>
    <x v="0"/>
    <x v="1"/>
    <s v="India"/>
    <n v="35"/>
    <n v="5500"/>
    <n v="192500"/>
    <n v="2000"/>
    <n v="190500"/>
    <n v="122500"/>
    <n v="123734.46"/>
    <n v="68765.539999999994"/>
    <n v="189265.54"/>
    <n v="955"/>
    <n v="1234.46"/>
    <x v="5"/>
    <n v="3500"/>
    <s v="Nagpur Central Hub"/>
    <x v="1"/>
  </r>
  <r>
    <n v="105078"/>
    <x v="5059"/>
    <x v="1"/>
    <s v="2025"/>
    <s v="DHL"/>
    <x v="2"/>
    <x v="0"/>
    <x v="0"/>
    <s v="India"/>
    <n v="90"/>
    <n v="450"/>
    <n v="40500"/>
    <n v="250"/>
    <n v="40250"/>
    <n v="18000"/>
    <n v="18202.689999999999"/>
    <n v="22297.31"/>
    <n v="40047.31"/>
    <n v="932"/>
    <n v="202.69"/>
    <x v="3"/>
    <n v="200"/>
    <s v="Bengaluru Regional Hub"/>
    <x v="0"/>
  </r>
  <r>
    <n v="105079"/>
    <x v="5060"/>
    <x v="7"/>
    <s v="2025"/>
    <s v="Amazon Logistics"/>
    <x v="5"/>
    <x v="1"/>
    <x v="1"/>
    <s v="India"/>
    <n v="80"/>
    <n v="2800"/>
    <n v="224000"/>
    <n v="1300"/>
    <n v="222700"/>
    <n v="120000"/>
    <n v="121954.84"/>
    <n v="102045.16"/>
    <n v="220745.16"/>
    <n v="1090"/>
    <n v="1954.84"/>
    <x v="18"/>
    <n v="1500"/>
    <s v="Nagpur Central Hub"/>
    <x v="1"/>
  </r>
  <r>
    <n v="105080"/>
    <x v="5061"/>
    <x v="3"/>
    <s v="2025"/>
    <s v="FedEx"/>
    <x v="7"/>
    <x v="0"/>
    <x v="1"/>
    <s v="India"/>
    <n v="33"/>
    <n v="1200"/>
    <n v="39600"/>
    <n v="400"/>
    <n v="39200"/>
    <n v="26400"/>
    <n v="26844.37"/>
    <n v="12755.630000000001"/>
    <n v="38755.629999999997"/>
    <n v="477"/>
    <n v="444.37"/>
    <x v="15"/>
    <n v="800"/>
    <s v="Nagpur Central Hub"/>
    <x v="1"/>
  </r>
  <r>
    <n v="105081"/>
    <x v="2716"/>
    <x v="4"/>
    <s v="2025"/>
    <s v="Ekart"/>
    <x v="6"/>
    <x v="2"/>
    <x v="0"/>
    <s v="India"/>
    <n v="78"/>
    <n v="4500"/>
    <n v="351000"/>
    <n v="1700"/>
    <n v="349300"/>
    <n v="218400"/>
    <n v="219296.02"/>
    <n v="131703.98000000001"/>
    <n v="348403.98"/>
    <n v="729"/>
    <n v="896.02"/>
    <x v="7"/>
    <n v="2800"/>
    <s v="Bengaluru Regional Hub"/>
    <x v="0"/>
  </r>
  <r>
    <n v="105082"/>
    <x v="5062"/>
    <x v="1"/>
    <s v="2025"/>
    <s v="Xpressbees"/>
    <x v="0"/>
    <x v="2"/>
    <x v="3"/>
    <s v="India"/>
    <n v="80"/>
    <n v="6500"/>
    <n v="520000"/>
    <n v="2300"/>
    <n v="517700"/>
    <n v="336000"/>
    <n v="336210.62"/>
    <n v="183789.38"/>
    <n v="517489.38"/>
    <n v="857"/>
    <n v="210.62"/>
    <x v="1"/>
    <n v="4200"/>
    <s v="Delhi NCR Mega Hub"/>
    <x v="3"/>
  </r>
  <r>
    <n v="105083"/>
    <x v="5063"/>
    <x v="2"/>
    <s v="2025"/>
    <s v="Ekart"/>
    <x v="7"/>
    <x v="0"/>
    <x v="0"/>
    <s v="India"/>
    <n v="62"/>
    <n v="850"/>
    <n v="52700"/>
    <n v="300"/>
    <n v="52400"/>
    <n v="34100"/>
    <n v="34716.71"/>
    <n v="17983.29"/>
    <n v="51783.29"/>
    <n v="932"/>
    <n v="616.71"/>
    <x v="13"/>
    <n v="550"/>
    <s v="Bengaluru Regional Hub"/>
    <x v="0"/>
  </r>
  <r>
    <n v="105084"/>
    <x v="5064"/>
    <x v="0"/>
    <s v="2025"/>
    <s v="DHL"/>
    <x v="5"/>
    <x v="2"/>
    <x v="1"/>
    <s v="India"/>
    <n v="62"/>
    <n v="2800"/>
    <n v="173600"/>
    <n v="1300"/>
    <n v="172300"/>
    <n v="93000"/>
    <n v="95429.14"/>
    <n v="78170.86"/>
    <n v="169870.86"/>
    <n v="471"/>
    <n v="2429.14"/>
    <x v="18"/>
    <n v="1500"/>
    <s v="Nagpur Central Hub"/>
    <x v="1"/>
  </r>
  <r>
    <n v="105085"/>
    <x v="5065"/>
    <x v="8"/>
    <s v="2025"/>
    <s v="Ecom Express"/>
    <x v="2"/>
    <x v="0"/>
    <x v="2"/>
    <s v="India"/>
    <n v="35"/>
    <n v="2500"/>
    <n v="87500"/>
    <n v="1000"/>
    <n v="86500"/>
    <n v="52500"/>
    <n v="52947.6"/>
    <n v="34552.400000000001"/>
    <n v="86052.4"/>
    <n v="806"/>
    <n v="447.6"/>
    <x v="12"/>
    <n v="1500"/>
    <s v="Mumbai Mega Hub"/>
    <x v="2"/>
  </r>
  <r>
    <n v="105086"/>
    <x v="5066"/>
    <x v="6"/>
    <s v="2025"/>
    <s v="Ecom Express"/>
    <x v="7"/>
    <x v="0"/>
    <x v="0"/>
    <s v="India"/>
    <n v="96"/>
    <n v="600"/>
    <n v="57600"/>
    <n v="250"/>
    <n v="57350"/>
    <n v="33600"/>
    <n v="35489.18"/>
    <n v="22110.82"/>
    <n v="55460.82"/>
    <n v="639"/>
    <n v="1889.18"/>
    <x v="14"/>
    <n v="350"/>
    <s v="Bengaluru Regional Hub"/>
    <x v="0"/>
  </r>
  <r>
    <n v="105087"/>
    <x v="5067"/>
    <x v="11"/>
    <s v="2025"/>
    <s v="FedEx"/>
    <x v="5"/>
    <x v="2"/>
    <x v="2"/>
    <s v="India"/>
    <n v="67"/>
    <n v="2800"/>
    <n v="187600"/>
    <n v="1300"/>
    <n v="186300"/>
    <n v="100500"/>
    <n v="100952.66"/>
    <n v="86647.34"/>
    <n v="185847.34"/>
    <n v="1130"/>
    <n v="452.66"/>
    <x v="18"/>
    <n v="1500"/>
    <s v="Mumbai Mega Hub"/>
    <x v="2"/>
  </r>
  <r>
    <n v="105088"/>
    <x v="5068"/>
    <x v="3"/>
    <s v="2025"/>
    <s v="Delhivery"/>
    <x v="6"/>
    <x v="0"/>
    <x v="4"/>
    <s v="India"/>
    <n v="57"/>
    <n v="15000"/>
    <n v="855000"/>
    <n v="5500"/>
    <n v="849500"/>
    <n v="541500"/>
    <n v="541772.82999999996"/>
    <n v="313227.17000000004"/>
    <n v="849227.17"/>
    <n v="964"/>
    <n v="272.83"/>
    <x v="11"/>
    <n v="9500"/>
    <s v="Kolkata Regional Hub"/>
    <x v="4"/>
  </r>
  <r>
    <n v="105089"/>
    <x v="5069"/>
    <x v="10"/>
    <s v="2025"/>
    <s v="Ekart"/>
    <x v="7"/>
    <x v="1"/>
    <x v="1"/>
    <s v="India"/>
    <n v="44"/>
    <n v="600"/>
    <n v="26400"/>
    <n v="250"/>
    <n v="26150"/>
    <n v="15400"/>
    <n v="15941.74"/>
    <n v="10458.26"/>
    <n v="25608.26"/>
    <n v="1116"/>
    <n v="541.74"/>
    <x v="14"/>
    <n v="350"/>
    <s v="Nagpur Central Hub"/>
    <x v="1"/>
  </r>
  <r>
    <n v="105090"/>
    <x v="5070"/>
    <x v="8"/>
    <s v="2025"/>
    <s v="Ecom Express"/>
    <x v="6"/>
    <x v="1"/>
    <x v="4"/>
    <s v="India"/>
    <n v="22"/>
    <n v="4500"/>
    <n v="99000"/>
    <n v="1700"/>
    <n v="97300"/>
    <n v="61600"/>
    <n v="61813.99"/>
    <n v="37186.01"/>
    <n v="97086.01"/>
    <n v="856"/>
    <n v="213.99"/>
    <x v="7"/>
    <n v="2800"/>
    <s v="Kolkata Regional Hub"/>
    <x v="4"/>
  </r>
  <r>
    <n v="105091"/>
    <x v="5071"/>
    <x v="9"/>
    <s v="2025"/>
    <s v="Shadowfax"/>
    <x v="3"/>
    <x v="1"/>
    <x v="2"/>
    <s v="India"/>
    <n v="52"/>
    <n v="12000"/>
    <n v="624000"/>
    <n v="4000"/>
    <n v="620000"/>
    <n v="416000"/>
    <n v="416631.73"/>
    <n v="207368.27000000002"/>
    <n v="619368.27"/>
    <n v="722"/>
    <n v="631.73"/>
    <x v="4"/>
    <n v="8000"/>
    <s v="Mumbai Mega Hub"/>
    <x v="2"/>
  </r>
  <r>
    <n v="105092"/>
    <x v="5072"/>
    <x v="4"/>
    <s v="2025"/>
    <s v="Ecom Express"/>
    <x v="0"/>
    <x v="2"/>
    <x v="3"/>
    <s v="India"/>
    <n v="80"/>
    <n v="6500"/>
    <n v="520000"/>
    <n v="2300"/>
    <n v="517700"/>
    <n v="336000"/>
    <n v="336725.91"/>
    <n v="183274.09000000003"/>
    <n v="516974.09"/>
    <n v="861"/>
    <n v="725.91"/>
    <x v="1"/>
    <n v="4200"/>
    <s v="Delhi NCR Mega Hub"/>
    <x v="3"/>
  </r>
  <r>
    <n v="105093"/>
    <x v="5073"/>
    <x v="4"/>
    <s v="2025"/>
    <s v="FedEx"/>
    <x v="1"/>
    <x v="1"/>
    <x v="2"/>
    <s v="India"/>
    <n v="6"/>
    <n v="45000"/>
    <n v="270000"/>
    <n v="13000"/>
    <n v="257000"/>
    <n v="192000"/>
    <n v="192476.42"/>
    <n v="77523.579999999987"/>
    <n v="256523.58"/>
    <n v="477"/>
    <n v="476.42"/>
    <x v="2"/>
    <n v="32000"/>
    <s v="Mumbai Mega Hub"/>
    <x v="2"/>
  </r>
  <r>
    <n v="105094"/>
    <x v="5074"/>
    <x v="0"/>
    <s v="2025"/>
    <s v="Ekart"/>
    <x v="3"/>
    <x v="2"/>
    <x v="2"/>
    <s v="India"/>
    <n v="78"/>
    <n v="12000"/>
    <n v="936000"/>
    <n v="4000"/>
    <n v="932000"/>
    <n v="624000"/>
    <n v="624538.81000000006"/>
    <n v="311461.18999999994"/>
    <n v="931461.19"/>
    <n v="864"/>
    <n v="538.80999999999995"/>
    <x v="4"/>
    <n v="8000"/>
    <s v="Mumbai Mega Hub"/>
    <x v="2"/>
  </r>
  <r>
    <n v="105095"/>
    <x v="5075"/>
    <x v="7"/>
    <s v="2025"/>
    <s v="Ekart"/>
    <x v="2"/>
    <x v="0"/>
    <x v="0"/>
    <s v="India"/>
    <n v="24"/>
    <n v="450"/>
    <n v="10800"/>
    <n v="250"/>
    <n v="10550"/>
    <n v="4800"/>
    <n v="4986.24"/>
    <n v="5813.76"/>
    <n v="10363.76"/>
    <n v="416"/>
    <n v="186.24"/>
    <x v="3"/>
    <n v="200"/>
    <s v="Bengaluru Regional Hub"/>
    <x v="0"/>
  </r>
  <r>
    <n v="105096"/>
    <x v="5076"/>
    <x v="11"/>
    <s v="2025"/>
    <s v="Shadowfax"/>
    <x v="6"/>
    <x v="1"/>
    <x v="3"/>
    <s v="India"/>
    <n v="84"/>
    <n v="15000"/>
    <n v="1260000"/>
    <n v="5500"/>
    <n v="1254500"/>
    <n v="798000"/>
    <n v="799752.15"/>
    <n v="460247.85"/>
    <n v="1252747.8500000001"/>
    <n v="441"/>
    <n v="1752.15"/>
    <x v="11"/>
    <n v="9500"/>
    <s v="Delhi NCR Mega Hub"/>
    <x v="3"/>
  </r>
  <r>
    <n v="105097"/>
    <x v="5077"/>
    <x v="7"/>
    <s v="2025"/>
    <s v="Amazon Logistics"/>
    <x v="0"/>
    <x v="1"/>
    <x v="1"/>
    <s v="India"/>
    <n v="64"/>
    <n v="6500"/>
    <n v="416000"/>
    <n v="2300"/>
    <n v="413700"/>
    <n v="268800"/>
    <n v="269047.73"/>
    <n v="146952.27000000002"/>
    <n v="413452.27"/>
    <n v="361"/>
    <n v="247.73"/>
    <x v="1"/>
    <n v="4200"/>
    <s v="Nagpur Central Hub"/>
    <x v="1"/>
  </r>
  <r>
    <n v="105098"/>
    <x v="5078"/>
    <x v="6"/>
    <s v="2025"/>
    <s v="Amazon Logistics"/>
    <x v="3"/>
    <x v="2"/>
    <x v="3"/>
    <s v="India"/>
    <n v="67"/>
    <n v="8500"/>
    <n v="569500"/>
    <n v="3000"/>
    <n v="566500"/>
    <n v="368500"/>
    <n v="369503.42"/>
    <n v="199996.58000000002"/>
    <n v="565496.57999999996"/>
    <n v="1194"/>
    <n v="1003.42"/>
    <x v="8"/>
    <n v="5500"/>
    <s v="Delhi NCR Mega Hub"/>
    <x v="3"/>
  </r>
  <r>
    <n v="105099"/>
    <x v="5079"/>
    <x v="7"/>
    <s v="2025"/>
    <s v="Delhivery"/>
    <x v="6"/>
    <x v="1"/>
    <x v="3"/>
    <s v="India"/>
    <n v="3"/>
    <n v="15000"/>
    <n v="45000"/>
    <n v="5500"/>
    <n v="39500"/>
    <n v="28500"/>
    <n v="29120.91"/>
    <n v="15879.09"/>
    <n v="38879.089999999997"/>
    <n v="1118"/>
    <n v="620.91"/>
    <x v="11"/>
    <n v="9500"/>
    <s v="Delhi NCR Mega Hub"/>
    <x v="3"/>
  </r>
  <r>
    <n v="105100"/>
    <x v="5080"/>
    <x v="2"/>
    <s v="2025"/>
    <s v="Delhivery"/>
    <x v="6"/>
    <x v="1"/>
    <x v="0"/>
    <s v="India"/>
    <n v="90"/>
    <n v="15000"/>
    <n v="1350000"/>
    <n v="5500"/>
    <n v="1344500"/>
    <n v="855000"/>
    <n v="855957.63"/>
    <n v="494042.37"/>
    <n v="1343542.37"/>
    <n v="950"/>
    <n v="957.63"/>
    <x v="11"/>
    <n v="9500"/>
    <s v="Bengaluru Regional Hub"/>
    <x v="0"/>
  </r>
  <r>
    <n v="105101"/>
    <x v="5081"/>
    <x v="7"/>
    <s v="2025"/>
    <s v="Ekart"/>
    <x v="1"/>
    <x v="0"/>
    <x v="3"/>
    <s v="India"/>
    <n v="10"/>
    <n v="3500"/>
    <n v="35000"/>
    <n v="1300"/>
    <n v="33700"/>
    <n v="22000"/>
    <n v="23049.37"/>
    <n v="11950.630000000001"/>
    <n v="32650.63"/>
    <n v="1092"/>
    <n v="1049.3699999999999"/>
    <x v="16"/>
    <n v="2200"/>
    <s v="Delhi NCR Mega Hub"/>
    <x v="3"/>
  </r>
  <r>
    <n v="105102"/>
    <x v="5082"/>
    <x v="4"/>
    <s v="2025"/>
    <s v="Delhivery"/>
    <x v="7"/>
    <x v="0"/>
    <x v="0"/>
    <s v="India"/>
    <n v="10"/>
    <n v="850"/>
    <n v="8500"/>
    <n v="300"/>
    <n v="8200"/>
    <n v="5500"/>
    <n v="6396.08"/>
    <n v="2103.92"/>
    <n v="7303.92"/>
    <n v="1032"/>
    <n v="896.08"/>
    <x v="13"/>
    <n v="550"/>
    <s v="Bengaluru Regional Hub"/>
    <x v="0"/>
  </r>
  <r>
    <n v="105103"/>
    <x v="5083"/>
    <x v="0"/>
    <s v="2025"/>
    <s v="Delhivery"/>
    <x v="6"/>
    <x v="0"/>
    <x v="0"/>
    <s v="India"/>
    <n v="92"/>
    <n v="4500"/>
    <n v="414000"/>
    <n v="1700"/>
    <n v="412300"/>
    <n v="257600"/>
    <n v="258425.7"/>
    <n v="155574.29999999999"/>
    <n v="411474.3"/>
    <n v="1014"/>
    <n v="825.7"/>
    <x v="7"/>
    <n v="2800"/>
    <s v="Bengaluru Regional Hub"/>
    <x v="0"/>
  </r>
  <r>
    <n v="105104"/>
    <x v="5084"/>
    <x v="4"/>
    <s v="2025"/>
    <s v="DHL"/>
    <x v="4"/>
    <x v="0"/>
    <x v="4"/>
    <s v="India"/>
    <n v="4"/>
    <n v="5500"/>
    <n v="22000"/>
    <n v="2000"/>
    <n v="20000"/>
    <n v="14000"/>
    <n v="14592.96"/>
    <n v="7407.0400000000009"/>
    <n v="19407.04"/>
    <n v="568"/>
    <n v="592.96"/>
    <x v="5"/>
    <n v="3500"/>
    <s v="Kolkata Regional Hub"/>
    <x v="4"/>
  </r>
  <r>
    <n v="105105"/>
    <x v="5085"/>
    <x v="2"/>
    <s v="2025"/>
    <s v="Ekart"/>
    <x v="7"/>
    <x v="1"/>
    <x v="2"/>
    <s v="India"/>
    <n v="17"/>
    <n v="600"/>
    <n v="10200"/>
    <n v="250"/>
    <n v="9950"/>
    <n v="5950"/>
    <n v="6474.21"/>
    <n v="3725.79"/>
    <n v="9425.7900000000009"/>
    <n v="840"/>
    <n v="524.21"/>
    <x v="14"/>
    <n v="350"/>
    <s v="Mumbai Mega Hub"/>
    <x v="2"/>
  </r>
  <r>
    <n v="105106"/>
    <x v="5086"/>
    <x v="3"/>
    <s v="2025"/>
    <s v="Ekart"/>
    <x v="6"/>
    <x v="1"/>
    <x v="2"/>
    <s v="India"/>
    <n v="49"/>
    <n v="4500"/>
    <n v="220500"/>
    <n v="1700"/>
    <n v="218800"/>
    <n v="137200"/>
    <n v="137837.17000000001"/>
    <n v="82662.829999999987"/>
    <n v="218162.83"/>
    <n v="659"/>
    <n v="637.16999999999996"/>
    <x v="7"/>
    <n v="2800"/>
    <s v="Mumbai Mega Hub"/>
    <x v="2"/>
  </r>
  <r>
    <n v="105107"/>
    <x v="5087"/>
    <x v="8"/>
    <s v="2025"/>
    <s v="Shadowfax"/>
    <x v="4"/>
    <x v="0"/>
    <x v="1"/>
    <s v="India"/>
    <n v="6"/>
    <n v="5500"/>
    <n v="33000"/>
    <n v="2000"/>
    <n v="31000"/>
    <n v="21000"/>
    <n v="23608.16"/>
    <n v="9391.84"/>
    <n v="28391.84"/>
    <n v="410"/>
    <n v="2608.16"/>
    <x v="5"/>
    <n v="3500"/>
    <s v="Nagpur Central Hub"/>
    <x v="1"/>
  </r>
  <r>
    <n v="105108"/>
    <x v="5088"/>
    <x v="4"/>
    <s v="2025"/>
    <s v="Ecom Express"/>
    <x v="2"/>
    <x v="0"/>
    <x v="1"/>
    <s v="India"/>
    <n v="65"/>
    <n v="2500"/>
    <n v="162500"/>
    <n v="1000"/>
    <n v="161500"/>
    <n v="97500"/>
    <n v="98070.74"/>
    <n v="64429.259999999995"/>
    <n v="160929.26"/>
    <n v="773"/>
    <n v="570.74"/>
    <x v="12"/>
    <n v="1500"/>
    <s v="Nagpur Central Hub"/>
    <x v="1"/>
  </r>
  <r>
    <n v="105109"/>
    <x v="5089"/>
    <x v="5"/>
    <s v="2025"/>
    <s v="FedEx"/>
    <x v="0"/>
    <x v="2"/>
    <x v="4"/>
    <s v="India"/>
    <n v="56"/>
    <n v="3200"/>
    <n v="179200"/>
    <n v="1200"/>
    <n v="178000"/>
    <n v="112000"/>
    <n v="112987.96"/>
    <n v="66212.039999999994"/>
    <n v="177012.04"/>
    <n v="353"/>
    <n v="987.96"/>
    <x v="0"/>
    <n v="2000"/>
    <s v="Kolkata Regional Hub"/>
    <x v="4"/>
  </r>
  <r>
    <n v="105110"/>
    <x v="5090"/>
    <x v="4"/>
    <s v="2025"/>
    <s v="Xpressbees"/>
    <x v="1"/>
    <x v="2"/>
    <x v="3"/>
    <s v="India"/>
    <n v="2"/>
    <n v="45000"/>
    <n v="90000"/>
    <n v="13000"/>
    <n v="77000"/>
    <n v="64000"/>
    <n v="64418.02"/>
    <n v="25581.980000000003"/>
    <n v="76581.98"/>
    <n v="580"/>
    <n v="418.02"/>
    <x v="2"/>
    <n v="32000"/>
    <s v="Delhi NCR Mega Hub"/>
    <x v="3"/>
  </r>
  <r>
    <n v="105111"/>
    <x v="5091"/>
    <x v="11"/>
    <s v="2025"/>
    <s v="Ecom Express"/>
    <x v="5"/>
    <x v="0"/>
    <x v="3"/>
    <s v="India"/>
    <n v="46"/>
    <n v="4500"/>
    <n v="207000"/>
    <n v="2000"/>
    <n v="205000"/>
    <n v="115000"/>
    <n v="117595.68"/>
    <n v="89404.32"/>
    <n v="202404.32"/>
    <n v="503"/>
    <n v="2595.6799999999998"/>
    <x v="6"/>
    <n v="2500"/>
    <s v="Delhi NCR Mega Hub"/>
    <x v="3"/>
  </r>
  <r>
    <n v="105112"/>
    <x v="5092"/>
    <x v="0"/>
    <s v="2025"/>
    <s v="FedEx"/>
    <x v="5"/>
    <x v="1"/>
    <x v="0"/>
    <s v="India"/>
    <n v="57"/>
    <n v="4500"/>
    <n v="256500"/>
    <n v="2000"/>
    <n v="254500"/>
    <n v="142500"/>
    <n v="143045.92000000001"/>
    <n v="113454.07999999999"/>
    <n v="253954.08"/>
    <n v="407"/>
    <n v="545.91999999999996"/>
    <x v="6"/>
    <n v="2500"/>
    <s v="Bengaluru Regional Hub"/>
    <x v="0"/>
  </r>
  <r>
    <n v="105113"/>
    <x v="5093"/>
    <x v="2"/>
    <s v="2025"/>
    <s v="DHL"/>
    <x v="7"/>
    <x v="1"/>
    <x v="1"/>
    <s v="India"/>
    <n v="4"/>
    <n v="600"/>
    <n v="2400"/>
    <n v="250"/>
    <n v="2150"/>
    <n v="1400"/>
    <n v="3497.6"/>
    <n v="-1097.5999999999999"/>
    <n v="52.400000000000091"/>
    <n v="1099"/>
    <n v="2097.6"/>
    <x v="14"/>
    <n v="350"/>
    <s v="Nagpur Central Hub"/>
    <x v="1"/>
  </r>
  <r>
    <n v="105114"/>
    <x v="5094"/>
    <x v="4"/>
    <s v="2025"/>
    <s v="Ekart"/>
    <x v="3"/>
    <x v="2"/>
    <x v="3"/>
    <s v="India"/>
    <n v="37"/>
    <n v="8500"/>
    <n v="314500"/>
    <n v="3000"/>
    <n v="311500"/>
    <n v="203500"/>
    <n v="204169.21"/>
    <n v="110330.79000000001"/>
    <n v="310830.78999999998"/>
    <n v="1112"/>
    <n v="669.21"/>
    <x v="8"/>
    <n v="5500"/>
    <s v="Delhi NCR Mega Hub"/>
    <x v="3"/>
  </r>
  <r>
    <n v="105115"/>
    <x v="5095"/>
    <x v="3"/>
    <s v="2025"/>
    <s v="Blue Dart"/>
    <x v="6"/>
    <x v="0"/>
    <x v="1"/>
    <s v="India"/>
    <n v="37"/>
    <n v="4500"/>
    <n v="166500"/>
    <n v="1700"/>
    <n v="164800"/>
    <n v="103600"/>
    <n v="104353.9"/>
    <n v="62146.100000000006"/>
    <n v="164046.1"/>
    <n v="881"/>
    <n v="753.9"/>
    <x v="7"/>
    <n v="2800"/>
    <s v="Nagpur Central Hub"/>
    <x v="1"/>
  </r>
  <r>
    <n v="105116"/>
    <x v="5096"/>
    <x v="9"/>
    <s v="2025"/>
    <s v="Ekart"/>
    <x v="0"/>
    <x v="1"/>
    <x v="1"/>
    <s v="India"/>
    <n v="65"/>
    <n v="6500"/>
    <n v="422500"/>
    <n v="2300"/>
    <n v="420200"/>
    <n v="273000"/>
    <n v="273335.59999999998"/>
    <n v="149164.40000000002"/>
    <n v="419864.4"/>
    <n v="904"/>
    <n v="335.6"/>
    <x v="1"/>
    <n v="4200"/>
    <s v="Nagpur Central Hub"/>
    <x v="1"/>
  </r>
  <r>
    <n v="105117"/>
    <x v="5097"/>
    <x v="8"/>
    <s v="2025"/>
    <s v="FedEx"/>
    <x v="3"/>
    <x v="0"/>
    <x v="3"/>
    <s v="India"/>
    <n v="18"/>
    <n v="8500"/>
    <n v="153000"/>
    <n v="3000"/>
    <n v="150000"/>
    <n v="99000"/>
    <n v="99405.1"/>
    <n v="53594.899999999994"/>
    <n v="149594.9"/>
    <n v="1171"/>
    <n v="405.1"/>
    <x v="8"/>
    <n v="5500"/>
    <s v="Delhi NCR Mega Hub"/>
    <x v="3"/>
  </r>
  <r>
    <n v="105118"/>
    <x v="5098"/>
    <x v="10"/>
    <s v="2025"/>
    <s v="Ecom Express"/>
    <x v="5"/>
    <x v="1"/>
    <x v="1"/>
    <s v="India"/>
    <n v="65"/>
    <n v="1800"/>
    <n v="117000"/>
    <n v="900"/>
    <n v="116100"/>
    <n v="58500"/>
    <n v="59357.29"/>
    <n v="57642.71"/>
    <n v="115242.71"/>
    <n v="1141"/>
    <n v="857.29"/>
    <x v="9"/>
    <n v="900"/>
    <s v="Nagpur Central Hub"/>
    <x v="1"/>
  </r>
  <r>
    <n v="105119"/>
    <x v="5099"/>
    <x v="1"/>
    <s v="2025"/>
    <s v="Ekart"/>
    <x v="2"/>
    <x v="1"/>
    <x v="1"/>
    <s v="India"/>
    <n v="92"/>
    <n v="2500"/>
    <n v="230000"/>
    <n v="1000"/>
    <n v="229000"/>
    <n v="138000"/>
    <n v="139002.72"/>
    <n v="90997.28"/>
    <n v="227997.28"/>
    <n v="488"/>
    <n v="1002.72"/>
    <x v="12"/>
    <n v="1500"/>
    <s v="Nagpur Central Hub"/>
    <x v="1"/>
  </r>
  <r>
    <n v="105120"/>
    <x v="5100"/>
    <x v="2"/>
    <s v="2025"/>
    <s v="Delhivery"/>
    <x v="5"/>
    <x v="2"/>
    <x v="3"/>
    <s v="India"/>
    <n v="24"/>
    <n v="1800"/>
    <n v="43200"/>
    <n v="900"/>
    <n v="42300"/>
    <n v="21600"/>
    <n v="22671"/>
    <n v="20529"/>
    <n v="41229"/>
    <n v="960"/>
    <n v="1071"/>
    <x v="9"/>
    <n v="900"/>
    <s v="Delhi NCR Mega Hub"/>
    <x v="3"/>
  </r>
  <r>
    <n v="105121"/>
    <x v="5101"/>
    <x v="8"/>
    <s v="2025"/>
    <s v="DHL"/>
    <x v="3"/>
    <x v="1"/>
    <x v="1"/>
    <s v="India"/>
    <n v="36"/>
    <n v="8500"/>
    <n v="306000"/>
    <n v="3000"/>
    <n v="303000"/>
    <n v="198000"/>
    <n v="198157.93"/>
    <n v="107842.07"/>
    <n v="302842.07"/>
    <n v="397"/>
    <n v="157.93"/>
    <x v="8"/>
    <n v="5500"/>
    <s v="Nagpur Central Hub"/>
    <x v="1"/>
  </r>
  <r>
    <n v="105122"/>
    <x v="5102"/>
    <x v="4"/>
    <s v="2025"/>
    <s v="Delhivery"/>
    <x v="7"/>
    <x v="2"/>
    <x v="2"/>
    <s v="India"/>
    <n v="98"/>
    <n v="1200"/>
    <n v="117600"/>
    <n v="400"/>
    <n v="117200"/>
    <n v="78400"/>
    <n v="79439.12"/>
    <n v="38160.880000000005"/>
    <n v="116160.88"/>
    <n v="506"/>
    <n v="1039.1199999999999"/>
    <x v="15"/>
    <n v="800"/>
    <s v="Mumbai Mega Hub"/>
    <x v="2"/>
  </r>
  <r>
    <n v="105123"/>
    <x v="5103"/>
    <x v="8"/>
    <s v="2025"/>
    <s v="Blue Dart"/>
    <x v="7"/>
    <x v="0"/>
    <x v="1"/>
    <s v="India"/>
    <n v="86"/>
    <n v="850"/>
    <n v="73100"/>
    <n v="300"/>
    <n v="72800"/>
    <n v="47300"/>
    <n v="47809.8"/>
    <n v="25290.199999999997"/>
    <n v="72290.2"/>
    <n v="564"/>
    <n v="509.8"/>
    <x v="13"/>
    <n v="550"/>
    <s v="Nagpur Central Hub"/>
    <x v="1"/>
  </r>
  <r>
    <n v="105124"/>
    <x v="5104"/>
    <x v="1"/>
    <s v="2025"/>
    <s v="Amazon Logistics"/>
    <x v="2"/>
    <x v="1"/>
    <x v="0"/>
    <s v="India"/>
    <n v="6"/>
    <n v="450"/>
    <n v="2700"/>
    <n v="250"/>
    <n v="2450"/>
    <n v="1200"/>
    <n v="1598.84"/>
    <n v="1101.1600000000001"/>
    <n v="2051.16"/>
    <n v="768"/>
    <n v="398.84"/>
    <x v="3"/>
    <n v="200"/>
    <s v="Bengaluru Regional Hub"/>
    <x v="0"/>
  </r>
  <r>
    <n v="105125"/>
    <x v="5105"/>
    <x v="6"/>
    <s v="2025"/>
    <s v="Amazon Logistics"/>
    <x v="5"/>
    <x v="2"/>
    <x v="3"/>
    <s v="India"/>
    <n v="63"/>
    <n v="1800"/>
    <n v="113400"/>
    <n v="900"/>
    <n v="112500"/>
    <n v="56700"/>
    <n v="58158.6"/>
    <n v="55241.4"/>
    <n v="111041.4"/>
    <n v="696"/>
    <n v="1458.6"/>
    <x v="9"/>
    <n v="900"/>
    <s v="Delhi NCR Mega Hub"/>
    <x v="3"/>
  </r>
  <r>
    <n v="105126"/>
    <x v="5106"/>
    <x v="10"/>
    <s v="2025"/>
    <s v="Xpressbees"/>
    <x v="7"/>
    <x v="0"/>
    <x v="2"/>
    <s v="India"/>
    <n v="64"/>
    <n v="600"/>
    <n v="38400"/>
    <n v="250"/>
    <n v="38150"/>
    <n v="22400"/>
    <n v="23250.98"/>
    <n v="15149.02"/>
    <n v="37299.019999999997"/>
    <n v="1197"/>
    <n v="850.98"/>
    <x v="14"/>
    <n v="350"/>
    <s v="Mumbai Mega Hub"/>
    <x v="2"/>
  </r>
  <r>
    <n v="105127"/>
    <x v="5107"/>
    <x v="2"/>
    <s v="2025"/>
    <s v="Delhivery"/>
    <x v="2"/>
    <x v="1"/>
    <x v="1"/>
    <s v="India"/>
    <n v="9"/>
    <n v="2500"/>
    <n v="22500"/>
    <n v="1000"/>
    <n v="21500"/>
    <n v="13500"/>
    <n v="14507.82"/>
    <n v="7992.18"/>
    <n v="20492.18"/>
    <n v="1112"/>
    <n v="1007.82"/>
    <x v="12"/>
    <n v="1500"/>
    <s v="Nagpur Central Hub"/>
    <x v="1"/>
  </r>
  <r>
    <n v="105128"/>
    <x v="5108"/>
    <x v="7"/>
    <s v="2025"/>
    <s v="Xpressbees"/>
    <x v="3"/>
    <x v="1"/>
    <x v="2"/>
    <s v="India"/>
    <n v="77"/>
    <n v="8500"/>
    <n v="654500"/>
    <n v="3000"/>
    <n v="651500"/>
    <n v="423500"/>
    <n v="424145.67"/>
    <n v="230354.33000000002"/>
    <n v="650854.32999999996"/>
    <n v="588"/>
    <n v="645.66999999999996"/>
    <x v="8"/>
    <n v="5500"/>
    <s v="Mumbai Mega Hub"/>
    <x v="2"/>
  </r>
  <r>
    <n v="105129"/>
    <x v="5109"/>
    <x v="2"/>
    <s v="2025"/>
    <s v="Xpressbees"/>
    <x v="4"/>
    <x v="1"/>
    <x v="3"/>
    <s v="India"/>
    <n v="40"/>
    <n v="5500"/>
    <n v="220000"/>
    <n v="2000"/>
    <n v="218000"/>
    <n v="140000"/>
    <n v="140769.25"/>
    <n v="79230.75"/>
    <n v="217230.75"/>
    <n v="491"/>
    <n v="769.25"/>
    <x v="5"/>
    <n v="3500"/>
    <s v="Delhi NCR Mega Hub"/>
    <x v="3"/>
  </r>
  <r>
    <n v="105130"/>
    <x v="5110"/>
    <x v="3"/>
    <s v="2025"/>
    <s v="FedEx"/>
    <x v="7"/>
    <x v="0"/>
    <x v="4"/>
    <s v="India"/>
    <n v="64"/>
    <n v="1200"/>
    <n v="76800"/>
    <n v="400"/>
    <n v="76400"/>
    <n v="51200"/>
    <n v="51427.56"/>
    <n v="25372.440000000002"/>
    <n v="76172.44"/>
    <n v="327"/>
    <n v="227.56"/>
    <x v="15"/>
    <n v="800"/>
    <s v="Kolkata Regional Hub"/>
    <x v="4"/>
  </r>
  <r>
    <n v="105131"/>
    <x v="5111"/>
    <x v="5"/>
    <s v="2025"/>
    <s v="Delhivery"/>
    <x v="0"/>
    <x v="2"/>
    <x v="0"/>
    <s v="India"/>
    <n v="32"/>
    <n v="3200"/>
    <n v="102400"/>
    <n v="1200"/>
    <n v="101200"/>
    <n v="64000"/>
    <n v="64273.120000000003"/>
    <n v="38126.879999999997"/>
    <n v="100926.88"/>
    <n v="483"/>
    <n v="273.12"/>
    <x v="0"/>
    <n v="2000"/>
    <s v="Bengaluru Regional Hub"/>
    <x v="0"/>
  </r>
  <r>
    <n v="105132"/>
    <x v="5112"/>
    <x v="11"/>
    <s v="2025"/>
    <s v="Xpressbees"/>
    <x v="6"/>
    <x v="1"/>
    <x v="3"/>
    <s v="India"/>
    <n v="14"/>
    <n v="15000"/>
    <n v="210000"/>
    <n v="5500"/>
    <n v="204500"/>
    <n v="133000"/>
    <n v="134796.14000000001"/>
    <n v="75203.859999999986"/>
    <n v="202703.86"/>
    <n v="764"/>
    <n v="1796.14"/>
    <x v="11"/>
    <n v="9500"/>
    <s v="Delhi NCR Mega Hub"/>
    <x v="3"/>
  </r>
  <r>
    <n v="105133"/>
    <x v="5113"/>
    <x v="6"/>
    <s v="2025"/>
    <s v="Blue Dart"/>
    <x v="0"/>
    <x v="1"/>
    <x v="0"/>
    <s v="India"/>
    <n v="67"/>
    <n v="6500"/>
    <n v="435500"/>
    <n v="2300"/>
    <n v="433200"/>
    <n v="281400"/>
    <n v="282409.94"/>
    <n v="153090.06"/>
    <n v="432190.06"/>
    <n v="967"/>
    <n v="1009.94"/>
    <x v="1"/>
    <n v="4200"/>
    <s v="Bengaluru Regional Hub"/>
    <x v="0"/>
  </r>
  <r>
    <n v="105134"/>
    <x v="5114"/>
    <x v="0"/>
    <s v="2025"/>
    <s v="Ecom Express"/>
    <x v="5"/>
    <x v="0"/>
    <x v="2"/>
    <s v="India"/>
    <n v="36"/>
    <n v="2800"/>
    <n v="100800"/>
    <n v="1300"/>
    <n v="99500"/>
    <n v="54000"/>
    <n v="54620.39"/>
    <n v="46179.61"/>
    <n v="98879.61"/>
    <n v="1005"/>
    <n v="620.39"/>
    <x v="18"/>
    <n v="1500"/>
    <s v="Mumbai Mega Hub"/>
    <x v="2"/>
  </r>
  <r>
    <n v="105135"/>
    <x v="5115"/>
    <x v="10"/>
    <s v="2025"/>
    <s v="FedEx"/>
    <x v="2"/>
    <x v="1"/>
    <x v="1"/>
    <s v="India"/>
    <n v="12"/>
    <n v="450"/>
    <n v="5400"/>
    <n v="250"/>
    <n v="5150"/>
    <n v="2400"/>
    <n v="3525.9300000000003"/>
    <n v="1874.0699999999997"/>
    <n v="4024.0699999999997"/>
    <n v="960"/>
    <n v="1125.93"/>
    <x v="3"/>
    <n v="200"/>
    <s v="Nagpur Central Hub"/>
    <x v="1"/>
  </r>
  <r>
    <n v="105136"/>
    <x v="5116"/>
    <x v="4"/>
    <s v="2025"/>
    <s v="FedEx"/>
    <x v="0"/>
    <x v="1"/>
    <x v="3"/>
    <s v="India"/>
    <n v="98"/>
    <n v="6500"/>
    <n v="637000"/>
    <n v="2300"/>
    <n v="634700"/>
    <n v="411600"/>
    <n v="411859.96"/>
    <n v="225140.03999999998"/>
    <n v="634440.04"/>
    <n v="903"/>
    <n v="259.95999999999998"/>
    <x v="1"/>
    <n v="4200"/>
    <s v="Delhi NCR Mega Hub"/>
    <x v="3"/>
  </r>
  <r>
    <n v="105137"/>
    <x v="5117"/>
    <x v="1"/>
    <s v="2025"/>
    <s v="FedEx"/>
    <x v="1"/>
    <x v="1"/>
    <x v="1"/>
    <s v="India"/>
    <n v="90"/>
    <n v="3500"/>
    <n v="315000"/>
    <n v="1300"/>
    <n v="313700"/>
    <n v="198000"/>
    <n v="198919.14"/>
    <n v="116080.85999999999"/>
    <n v="312780.86"/>
    <n v="872"/>
    <n v="919.14"/>
    <x v="16"/>
    <n v="2200"/>
    <s v="Nagpur Central Hub"/>
    <x v="1"/>
  </r>
  <r>
    <n v="105138"/>
    <x v="5118"/>
    <x v="2"/>
    <s v="2025"/>
    <s v="Amazon Logistics"/>
    <x v="2"/>
    <x v="1"/>
    <x v="1"/>
    <s v="India"/>
    <n v="96"/>
    <n v="2500"/>
    <n v="240000"/>
    <n v="1000"/>
    <n v="239000"/>
    <n v="144000"/>
    <n v="144429.26"/>
    <n v="95570.739999999991"/>
    <n v="238570.74"/>
    <n v="546"/>
    <n v="429.26"/>
    <x v="12"/>
    <n v="1500"/>
    <s v="Nagpur Central Hub"/>
    <x v="1"/>
  </r>
  <r>
    <n v="105139"/>
    <x v="5119"/>
    <x v="11"/>
    <s v="2025"/>
    <s v="Shadowfax"/>
    <x v="6"/>
    <x v="2"/>
    <x v="1"/>
    <s v="India"/>
    <n v="94"/>
    <n v="15000"/>
    <n v="1410000"/>
    <n v="5500"/>
    <n v="1404500"/>
    <n v="893000"/>
    <n v="893512.6"/>
    <n v="516487.4"/>
    <n v="1403987.4"/>
    <n v="1046"/>
    <n v="512.6"/>
    <x v="11"/>
    <n v="9500"/>
    <s v="Nagpur Central Hub"/>
    <x v="1"/>
  </r>
  <r>
    <n v="105140"/>
    <x v="5120"/>
    <x v="8"/>
    <s v="2025"/>
    <s v="Amazon Logistics"/>
    <x v="7"/>
    <x v="0"/>
    <x v="0"/>
    <s v="India"/>
    <n v="17"/>
    <n v="1200"/>
    <n v="20400"/>
    <n v="400"/>
    <n v="20000"/>
    <n v="13600"/>
    <n v="13987.04"/>
    <n v="6412.9599999999991"/>
    <n v="19612.96"/>
    <n v="979"/>
    <n v="387.04"/>
    <x v="15"/>
    <n v="800"/>
    <s v="Bengaluru Regional Hub"/>
    <x v="0"/>
  </r>
  <r>
    <n v="105141"/>
    <x v="5121"/>
    <x v="7"/>
    <s v="2025"/>
    <s v="Delhivery"/>
    <x v="2"/>
    <x v="1"/>
    <x v="3"/>
    <s v="India"/>
    <n v="26"/>
    <n v="2500"/>
    <n v="65000"/>
    <n v="1000"/>
    <n v="64000"/>
    <n v="39000"/>
    <n v="39762.699999999997"/>
    <n v="25237.300000000003"/>
    <n v="63237.3"/>
    <n v="1085"/>
    <n v="762.7"/>
    <x v="12"/>
    <n v="1500"/>
    <s v="Delhi NCR Mega Hub"/>
    <x v="3"/>
  </r>
  <r>
    <n v="105142"/>
    <x v="5122"/>
    <x v="0"/>
    <s v="2025"/>
    <s v="FedEx"/>
    <x v="1"/>
    <x v="0"/>
    <x v="4"/>
    <s v="India"/>
    <n v="83"/>
    <n v="45000"/>
    <n v="3735000"/>
    <n v="13000"/>
    <n v="3722000"/>
    <n v="2656000"/>
    <n v="2656694.2799999998"/>
    <n v="1078305.7200000002"/>
    <n v="3721305.72"/>
    <n v="833"/>
    <n v="694.28"/>
    <x v="2"/>
    <n v="32000"/>
    <s v="Kolkata Regional Hub"/>
    <x v="4"/>
  </r>
  <r>
    <n v="105143"/>
    <x v="5123"/>
    <x v="10"/>
    <s v="2025"/>
    <s v="Blue Dart"/>
    <x v="4"/>
    <x v="1"/>
    <x v="2"/>
    <s v="India"/>
    <n v="26"/>
    <n v="5500"/>
    <n v="143000"/>
    <n v="2000"/>
    <n v="141000"/>
    <n v="91000"/>
    <n v="91628.86"/>
    <n v="51371.14"/>
    <n v="140371.14000000001"/>
    <n v="878"/>
    <n v="628.86"/>
    <x v="5"/>
    <n v="3500"/>
    <s v="Mumbai Mega Hub"/>
    <x v="2"/>
  </r>
  <r>
    <n v="105144"/>
    <x v="5124"/>
    <x v="9"/>
    <s v="2025"/>
    <s v="Delhivery"/>
    <x v="1"/>
    <x v="0"/>
    <x v="3"/>
    <s v="India"/>
    <n v="16"/>
    <n v="45000"/>
    <n v="720000"/>
    <n v="13000"/>
    <n v="707000"/>
    <n v="512000"/>
    <n v="513047.71"/>
    <n v="206952.28999999998"/>
    <n v="705952.29"/>
    <n v="1104"/>
    <n v="1047.71"/>
    <x v="2"/>
    <n v="32000"/>
    <s v="Delhi NCR Mega Hub"/>
    <x v="3"/>
  </r>
  <r>
    <n v="105145"/>
    <x v="5125"/>
    <x v="8"/>
    <s v="2025"/>
    <s v="DHL"/>
    <x v="2"/>
    <x v="2"/>
    <x v="0"/>
    <s v="India"/>
    <n v="89"/>
    <n v="2500"/>
    <n v="222500"/>
    <n v="1000"/>
    <n v="221500"/>
    <n v="133500"/>
    <n v="133981.39000000001"/>
    <n v="88518.609999999986"/>
    <n v="221018.61"/>
    <n v="700"/>
    <n v="481.39"/>
    <x v="12"/>
    <n v="1500"/>
    <s v="Bengaluru Regional Hub"/>
    <x v="0"/>
  </r>
  <r>
    <n v="105146"/>
    <x v="5126"/>
    <x v="2"/>
    <s v="2025"/>
    <s v="Xpressbees"/>
    <x v="2"/>
    <x v="0"/>
    <x v="4"/>
    <s v="India"/>
    <n v="29"/>
    <n v="450"/>
    <n v="13050"/>
    <n v="250"/>
    <n v="12800"/>
    <n v="5800"/>
    <n v="7013.48"/>
    <n v="6036.52"/>
    <n v="11586.52"/>
    <n v="669"/>
    <n v="1213.48"/>
    <x v="3"/>
    <n v="200"/>
    <s v="Kolkata Regional Hub"/>
    <x v="4"/>
  </r>
  <r>
    <n v="105147"/>
    <x v="5127"/>
    <x v="8"/>
    <s v="2025"/>
    <s v="Xpressbees"/>
    <x v="2"/>
    <x v="2"/>
    <x v="3"/>
    <s v="India"/>
    <n v="98"/>
    <n v="2500"/>
    <n v="245000"/>
    <n v="1000"/>
    <n v="244000"/>
    <n v="147000"/>
    <n v="147585.54999999999"/>
    <n v="97414.450000000012"/>
    <n v="243414.45"/>
    <n v="885"/>
    <n v="585.54999999999995"/>
    <x v="12"/>
    <n v="1500"/>
    <s v="Delhi NCR Mega Hub"/>
    <x v="3"/>
  </r>
  <r>
    <n v="105148"/>
    <x v="5128"/>
    <x v="0"/>
    <s v="2025"/>
    <s v="Shadowfax"/>
    <x v="4"/>
    <x v="1"/>
    <x v="2"/>
    <s v="India"/>
    <n v="2"/>
    <n v="5500"/>
    <n v="11000"/>
    <n v="2000"/>
    <n v="9000"/>
    <n v="7000"/>
    <n v="7591.57"/>
    <n v="3408.4300000000003"/>
    <n v="8408.43"/>
    <n v="527"/>
    <n v="591.57000000000005"/>
    <x v="5"/>
    <n v="3500"/>
    <s v="Mumbai Mega Hub"/>
    <x v="2"/>
  </r>
  <r>
    <n v="105149"/>
    <x v="5129"/>
    <x v="4"/>
    <s v="2025"/>
    <s v="Blue Dart"/>
    <x v="5"/>
    <x v="1"/>
    <x v="3"/>
    <s v="India"/>
    <n v="59"/>
    <n v="4500"/>
    <n v="265500"/>
    <n v="2000"/>
    <n v="263500"/>
    <n v="147500"/>
    <n v="147760.16"/>
    <n v="117739.84"/>
    <n v="263239.84000000003"/>
    <n v="1052"/>
    <n v="260.16000000000003"/>
    <x v="6"/>
    <n v="2500"/>
    <s v="Delhi NCR Mega Hub"/>
    <x v="3"/>
  </r>
  <r>
    <n v="105150"/>
    <x v="5130"/>
    <x v="2"/>
    <s v="2025"/>
    <s v="Amazon Logistics"/>
    <x v="5"/>
    <x v="1"/>
    <x v="2"/>
    <s v="India"/>
    <n v="78"/>
    <n v="4500"/>
    <n v="351000"/>
    <n v="2000"/>
    <n v="349000"/>
    <n v="195000"/>
    <n v="195670.39"/>
    <n v="155329.60999999999"/>
    <n v="348329.61"/>
    <n v="937"/>
    <n v="670.39"/>
    <x v="6"/>
    <n v="2500"/>
    <s v="Mumbai Mega Hub"/>
    <x v="2"/>
  </r>
  <r>
    <n v="105151"/>
    <x v="5131"/>
    <x v="7"/>
    <s v="2025"/>
    <s v="FedEx"/>
    <x v="0"/>
    <x v="1"/>
    <x v="1"/>
    <s v="India"/>
    <n v="14"/>
    <n v="3200"/>
    <n v="44800"/>
    <n v="1200"/>
    <n v="43600"/>
    <n v="28000"/>
    <n v="28367.69"/>
    <n v="16432.310000000001"/>
    <n v="43232.31"/>
    <n v="729"/>
    <n v="367.69"/>
    <x v="0"/>
    <n v="2000"/>
    <s v="Nagpur Central Hub"/>
    <x v="1"/>
  </r>
  <r>
    <n v="105152"/>
    <x v="5132"/>
    <x v="9"/>
    <s v="2025"/>
    <s v="Ekart"/>
    <x v="0"/>
    <x v="2"/>
    <x v="4"/>
    <s v="India"/>
    <n v="51"/>
    <n v="3200"/>
    <n v="163200"/>
    <n v="1200"/>
    <n v="162000"/>
    <n v="102000"/>
    <n v="103067.18"/>
    <n v="60132.820000000007"/>
    <n v="160932.82"/>
    <n v="760"/>
    <n v="1067.18"/>
    <x v="0"/>
    <n v="2000"/>
    <s v="Kolkata Regional Hub"/>
    <x v="4"/>
  </r>
  <r>
    <n v="105153"/>
    <x v="5133"/>
    <x v="4"/>
    <s v="2025"/>
    <s v="Blue Dart"/>
    <x v="5"/>
    <x v="0"/>
    <x v="3"/>
    <s v="India"/>
    <n v="40"/>
    <n v="4500"/>
    <n v="180000"/>
    <n v="2000"/>
    <n v="178000"/>
    <n v="100000"/>
    <n v="100576.69"/>
    <n v="79423.31"/>
    <n v="177423.31"/>
    <n v="799"/>
    <n v="576.69000000000005"/>
    <x v="6"/>
    <n v="2500"/>
    <s v="Delhi NCR Mega Hub"/>
    <x v="3"/>
  </r>
  <r>
    <n v="105154"/>
    <x v="5134"/>
    <x v="2"/>
    <s v="2025"/>
    <s v="Delhivery"/>
    <x v="5"/>
    <x v="1"/>
    <x v="1"/>
    <s v="India"/>
    <n v="84"/>
    <n v="1800"/>
    <n v="151200"/>
    <n v="900"/>
    <n v="150300"/>
    <n v="75600"/>
    <n v="76223.350000000006"/>
    <n v="74976.649999999994"/>
    <n v="149676.65"/>
    <n v="696"/>
    <n v="623.35"/>
    <x v="9"/>
    <n v="900"/>
    <s v="Nagpur Central Hub"/>
    <x v="1"/>
  </r>
  <r>
    <n v="105155"/>
    <x v="5135"/>
    <x v="5"/>
    <s v="2025"/>
    <s v="Shadowfax"/>
    <x v="3"/>
    <x v="1"/>
    <x v="0"/>
    <s v="India"/>
    <n v="1"/>
    <n v="8500"/>
    <n v="8500"/>
    <n v="3000"/>
    <n v="5500"/>
    <n v="5500"/>
    <n v="6182.95"/>
    <n v="2317.0500000000002"/>
    <n v="4817.05"/>
    <n v="831"/>
    <n v="682.95"/>
    <x v="8"/>
    <n v="5500"/>
    <s v="Bengaluru Regional Hub"/>
    <x v="0"/>
  </r>
  <r>
    <n v="105156"/>
    <x v="5136"/>
    <x v="2"/>
    <s v="2025"/>
    <s v="Ekart"/>
    <x v="1"/>
    <x v="0"/>
    <x v="3"/>
    <s v="India"/>
    <n v="83"/>
    <n v="45000"/>
    <n v="3735000"/>
    <n v="13000"/>
    <n v="3722000"/>
    <n v="2656000"/>
    <n v="2656967.7999999998"/>
    <n v="1078032.2000000002"/>
    <n v="3721032.2"/>
    <n v="491"/>
    <n v="967.8"/>
    <x v="2"/>
    <n v="32000"/>
    <s v="Delhi NCR Mega Hub"/>
    <x v="3"/>
  </r>
  <r>
    <n v="105157"/>
    <x v="5137"/>
    <x v="4"/>
    <s v="2025"/>
    <s v="Ecom Express"/>
    <x v="1"/>
    <x v="2"/>
    <x v="1"/>
    <s v="India"/>
    <n v="50"/>
    <n v="45000"/>
    <n v="2250000"/>
    <n v="13000"/>
    <n v="2237000"/>
    <n v="1600000"/>
    <n v="1600671.07"/>
    <n v="649328.92999999993"/>
    <n v="2236328.9300000002"/>
    <n v="909"/>
    <n v="671.07"/>
    <x v="2"/>
    <n v="32000"/>
    <s v="Nagpur Central Hub"/>
    <x v="1"/>
  </r>
  <r>
    <n v="105158"/>
    <x v="5138"/>
    <x v="10"/>
    <s v="2025"/>
    <s v="FedEx"/>
    <x v="7"/>
    <x v="2"/>
    <x v="2"/>
    <s v="India"/>
    <n v="97"/>
    <n v="1200"/>
    <n v="116400"/>
    <n v="400"/>
    <n v="116000"/>
    <n v="77600"/>
    <n v="77945.67"/>
    <n v="38454.33"/>
    <n v="115654.33"/>
    <n v="995"/>
    <n v="345.67"/>
    <x v="15"/>
    <n v="800"/>
    <s v="Mumbai Mega Hub"/>
    <x v="2"/>
  </r>
  <r>
    <n v="105159"/>
    <x v="5139"/>
    <x v="1"/>
    <s v="2025"/>
    <s v="Xpressbees"/>
    <x v="2"/>
    <x v="2"/>
    <x v="0"/>
    <s v="India"/>
    <n v="65"/>
    <n v="450"/>
    <n v="29250"/>
    <n v="250"/>
    <n v="29000"/>
    <n v="13000"/>
    <n v="13698.49"/>
    <n v="15551.51"/>
    <n v="28301.51"/>
    <n v="865"/>
    <n v="698.49"/>
    <x v="3"/>
    <n v="200"/>
    <s v="Bengaluru Regional Hub"/>
    <x v="0"/>
  </r>
  <r>
    <n v="105160"/>
    <x v="5140"/>
    <x v="5"/>
    <s v="2025"/>
    <s v="DHL"/>
    <x v="7"/>
    <x v="2"/>
    <x v="3"/>
    <s v="India"/>
    <n v="68"/>
    <n v="1200"/>
    <n v="81600"/>
    <n v="400"/>
    <n v="81200"/>
    <n v="54400"/>
    <n v="54781.82"/>
    <n v="26818.18"/>
    <n v="80818.179999999993"/>
    <n v="752"/>
    <n v="381.82"/>
    <x v="15"/>
    <n v="800"/>
    <s v="Delhi NCR Mega Hub"/>
    <x v="3"/>
  </r>
  <r>
    <n v="105161"/>
    <x v="5141"/>
    <x v="0"/>
    <s v="2025"/>
    <s v="Ekart"/>
    <x v="6"/>
    <x v="0"/>
    <x v="1"/>
    <s v="India"/>
    <n v="20"/>
    <n v="15000"/>
    <n v="300000"/>
    <n v="5500"/>
    <n v="294500"/>
    <n v="190000"/>
    <n v="190755.07"/>
    <n v="109244.93"/>
    <n v="293744.93"/>
    <n v="1046"/>
    <n v="755.07"/>
    <x v="11"/>
    <n v="9500"/>
    <s v="Nagpur Central Hub"/>
    <x v="1"/>
  </r>
  <r>
    <n v="105162"/>
    <x v="5142"/>
    <x v="7"/>
    <s v="2025"/>
    <s v="FedEx"/>
    <x v="7"/>
    <x v="2"/>
    <x v="1"/>
    <s v="India"/>
    <n v="20"/>
    <n v="1200"/>
    <n v="24000"/>
    <n v="400"/>
    <n v="23600"/>
    <n v="16000"/>
    <n v="16189.33"/>
    <n v="7810.67"/>
    <n v="23410.67"/>
    <n v="870"/>
    <n v="189.33"/>
    <x v="15"/>
    <n v="800"/>
    <s v="Nagpur Central Hub"/>
    <x v="1"/>
  </r>
  <r>
    <n v="105163"/>
    <x v="5143"/>
    <x v="7"/>
    <s v="2025"/>
    <s v="Ekart"/>
    <x v="3"/>
    <x v="1"/>
    <x v="3"/>
    <s v="India"/>
    <n v="48"/>
    <n v="8500"/>
    <n v="408000"/>
    <n v="3000"/>
    <n v="405000"/>
    <n v="264000"/>
    <n v="264731.25"/>
    <n v="143268.75"/>
    <n v="404268.75"/>
    <n v="879"/>
    <n v="731.25"/>
    <x v="8"/>
    <n v="5500"/>
    <s v="Delhi NCR Mega Hub"/>
    <x v="3"/>
  </r>
  <r>
    <n v="105164"/>
    <x v="5144"/>
    <x v="0"/>
    <s v="2025"/>
    <s v="Xpressbees"/>
    <x v="0"/>
    <x v="2"/>
    <x v="1"/>
    <s v="India"/>
    <n v="80"/>
    <n v="6500"/>
    <n v="520000"/>
    <n v="2300"/>
    <n v="517700"/>
    <n v="336000"/>
    <n v="336647.57"/>
    <n v="183352.43"/>
    <n v="517052.43"/>
    <n v="657"/>
    <n v="647.57000000000005"/>
    <x v="1"/>
    <n v="4200"/>
    <s v="Nagpur Central Hub"/>
    <x v="1"/>
  </r>
  <r>
    <n v="105165"/>
    <x v="5145"/>
    <x v="1"/>
    <s v="2025"/>
    <s v="Shadowfax"/>
    <x v="7"/>
    <x v="0"/>
    <x v="4"/>
    <s v="India"/>
    <n v="15"/>
    <n v="850"/>
    <n v="12750"/>
    <n v="300"/>
    <n v="12450"/>
    <n v="8250"/>
    <n v="9017.85"/>
    <n v="3732.1499999999996"/>
    <n v="11682.15"/>
    <n v="758"/>
    <n v="767.85"/>
    <x v="13"/>
    <n v="550"/>
    <s v="Kolkata Regional Hub"/>
    <x v="4"/>
  </r>
  <r>
    <n v="105166"/>
    <x v="5146"/>
    <x v="2"/>
    <s v="2025"/>
    <s v="Ekart"/>
    <x v="3"/>
    <x v="0"/>
    <x v="3"/>
    <s v="India"/>
    <n v="87"/>
    <n v="8500"/>
    <n v="739500"/>
    <n v="3000"/>
    <n v="736500"/>
    <n v="478500"/>
    <n v="478949.68"/>
    <n v="260550.32"/>
    <n v="736050.32"/>
    <n v="320"/>
    <n v="449.68"/>
    <x v="8"/>
    <n v="5500"/>
    <s v="Delhi NCR Mega Hub"/>
    <x v="3"/>
  </r>
  <r>
    <n v="105167"/>
    <x v="5147"/>
    <x v="9"/>
    <s v="2025"/>
    <s v="Ecom Express"/>
    <x v="4"/>
    <x v="0"/>
    <x v="3"/>
    <s v="India"/>
    <n v="26"/>
    <n v="1500"/>
    <n v="39000"/>
    <n v="700"/>
    <n v="38300"/>
    <n v="20800"/>
    <n v="23836.11"/>
    <n v="15163.89"/>
    <n v="35263.89"/>
    <n v="361"/>
    <n v="3036.11"/>
    <x v="10"/>
    <n v="800"/>
    <s v="Delhi NCR Mega Hub"/>
    <x v="3"/>
  </r>
  <r>
    <n v="105168"/>
    <x v="5148"/>
    <x v="0"/>
    <s v="2025"/>
    <s v="DHL"/>
    <x v="3"/>
    <x v="0"/>
    <x v="4"/>
    <s v="India"/>
    <n v="1"/>
    <n v="12000"/>
    <n v="12000"/>
    <n v="4000"/>
    <n v="8000"/>
    <n v="8000"/>
    <n v="8553.09"/>
    <n v="3446.91"/>
    <n v="7446.91"/>
    <n v="354"/>
    <n v="553.09"/>
    <x v="4"/>
    <n v="8000"/>
    <s v="Kolkata Regional Hub"/>
    <x v="4"/>
  </r>
  <r>
    <n v="105169"/>
    <x v="5149"/>
    <x v="6"/>
    <s v="2025"/>
    <s v="Delhivery"/>
    <x v="6"/>
    <x v="0"/>
    <x v="2"/>
    <s v="India"/>
    <n v="56"/>
    <n v="15000"/>
    <n v="840000"/>
    <n v="5500"/>
    <n v="834500"/>
    <n v="532000"/>
    <n v="532708.28"/>
    <n v="307291.71999999997"/>
    <n v="833791.72"/>
    <n v="1083"/>
    <n v="708.28"/>
    <x v="11"/>
    <n v="9500"/>
    <s v="Mumbai Mega Hub"/>
    <x v="2"/>
  </r>
  <r>
    <n v="105170"/>
    <x v="5150"/>
    <x v="0"/>
    <s v="2025"/>
    <s v="Ekart"/>
    <x v="4"/>
    <x v="1"/>
    <x v="0"/>
    <s v="India"/>
    <n v="67"/>
    <n v="1500"/>
    <n v="100500"/>
    <n v="700"/>
    <n v="99800"/>
    <n v="53600"/>
    <n v="54551.76"/>
    <n v="45948.24"/>
    <n v="98848.24"/>
    <n v="624"/>
    <n v="951.76"/>
    <x v="10"/>
    <n v="800"/>
    <s v="Bengaluru Regional Hub"/>
    <x v="0"/>
  </r>
  <r>
    <n v="105171"/>
    <x v="5151"/>
    <x v="11"/>
    <s v="2025"/>
    <s v="Amazon Logistics"/>
    <x v="5"/>
    <x v="0"/>
    <x v="0"/>
    <s v="India"/>
    <n v="76"/>
    <n v="1800"/>
    <n v="136800"/>
    <n v="900"/>
    <n v="135900"/>
    <n v="68400"/>
    <n v="69084.820000000007"/>
    <n v="67715.179999999993"/>
    <n v="135215.18"/>
    <n v="473"/>
    <n v="684.82"/>
    <x v="9"/>
    <n v="900"/>
    <s v="Bengaluru Regional Hub"/>
    <x v="0"/>
  </r>
  <r>
    <n v="105172"/>
    <x v="5152"/>
    <x v="1"/>
    <s v="2025"/>
    <s v="FedEx"/>
    <x v="3"/>
    <x v="2"/>
    <x v="2"/>
    <s v="India"/>
    <n v="38"/>
    <n v="12000"/>
    <n v="456000"/>
    <n v="4000"/>
    <n v="452000"/>
    <n v="304000"/>
    <n v="305143.21000000002"/>
    <n v="150856.78999999998"/>
    <n v="450856.79"/>
    <n v="1039"/>
    <n v="1143.21"/>
    <x v="4"/>
    <n v="8000"/>
    <s v="Mumbai Mega Hub"/>
    <x v="2"/>
  </r>
  <r>
    <n v="105173"/>
    <x v="5153"/>
    <x v="0"/>
    <s v="2025"/>
    <s v="DHL"/>
    <x v="7"/>
    <x v="0"/>
    <x v="4"/>
    <s v="India"/>
    <n v="19"/>
    <n v="600"/>
    <n v="11400"/>
    <n v="250"/>
    <n v="11150"/>
    <n v="6650"/>
    <n v="7520.74"/>
    <n v="3879.26"/>
    <n v="10279.26"/>
    <n v="940"/>
    <n v="870.74"/>
    <x v="14"/>
    <n v="350"/>
    <s v="Kolkata Regional Hub"/>
    <x v="4"/>
  </r>
  <r>
    <n v="105174"/>
    <x v="5154"/>
    <x v="6"/>
    <s v="2025"/>
    <s v="Delhivery"/>
    <x v="6"/>
    <x v="1"/>
    <x v="3"/>
    <s v="India"/>
    <n v="29"/>
    <n v="4500"/>
    <n v="130500"/>
    <n v="1700"/>
    <n v="128800"/>
    <n v="81200"/>
    <n v="82070.240000000005"/>
    <n v="48429.759999999995"/>
    <n v="127929.76"/>
    <n v="1141"/>
    <n v="870.24"/>
    <x v="7"/>
    <n v="2800"/>
    <s v="Delhi NCR Mega Hub"/>
    <x v="3"/>
  </r>
  <r>
    <n v="105175"/>
    <x v="5155"/>
    <x v="4"/>
    <s v="2025"/>
    <s v="Amazon Logistics"/>
    <x v="2"/>
    <x v="1"/>
    <x v="4"/>
    <s v="India"/>
    <n v="90"/>
    <n v="450"/>
    <n v="40500"/>
    <n v="250"/>
    <n v="40250"/>
    <n v="18000"/>
    <n v="18565.62"/>
    <n v="21934.38"/>
    <n v="39684.379999999997"/>
    <n v="1162"/>
    <n v="565.62"/>
    <x v="3"/>
    <n v="200"/>
    <s v="Kolkata Regional Hub"/>
    <x v="4"/>
  </r>
  <r>
    <n v="105176"/>
    <x v="5156"/>
    <x v="9"/>
    <s v="2025"/>
    <s v="Shadowfax"/>
    <x v="7"/>
    <x v="1"/>
    <x v="3"/>
    <s v="India"/>
    <n v="58"/>
    <n v="600"/>
    <n v="34800"/>
    <n v="250"/>
    <n v="34550"/>
    <n v="20300"/>
    <n v="20741.36"/>
    <n v="14058.64"/>
    <n v="34108.639999999999"/>
    <n v="539"/>
    <n v="441.36"/>
    <x v="14"/>
    <n v="350"/>
    <s v="Delhi NCR Mega Hub"/>
    <x v="3"/>
  </r>
  <r>
    <n v="105177"/>
    <x v="5157"/>
    <x v="4"/>
    <s v="2025"/>
    <s v="FedEx"/>
    <x v="3"/>
    <x v="2"/>
    <x v="2"/>
    <s v="India"/>
    <n v="62"/>
    <n v="12000"/>
    <n v="744000"/>
    <n v="4000"/>
    <n v="740000"/>
    <n v="496000"/>
    <n v="496802.73"/>
    <n v="247197.27000000002"/>
    <n v="739197.27"/>
    <n v="1192"/>
    <n v="802.73"/>
    <x v="4"/>
    <n v="8000"/>
    <s v="Mumbai Mega Hub"/>
    <x v="2"/>
  </r>
  <r>
    <n v="105178"/>
    <x v="5158"/>
    <x v="1"/>
    <s v="2025"/>
    <s v="DHL"/>
    <x v="7"/>
    <x v="2"/>
    <x v="4"/>
    <s v="India"/>
    <n v="77"/>
    <n v="1200"/>
    <n v="92400"/>
    <n v="400"/>
    <n v="92000"/>
    <n v="61600"/>
    <n v="63259.08"/>
    <n v="29140.92"/>
    <n v="90340.92"/>
    <n v="565"/>
    <n v="1659.08"/>
    <x v="15"/>
    <n v="800"/>
    <s v="Kolkata Regional Hub"/>
    <x v="4"/>
  </r>
  <r>
    <n v="105179"/>
    <x v="5159"/>
    <x v="11"/>
    <s v="2025"/>
    <s v="Xpressbees"/>
    <x v="3"/>
    <x v="2"/>
    <x v="2"/>
    <s v="India"/>
    <n v="12"/>
    <n v="8500"/>
    <n v="102000"/>
    <n v="3000"/>
    <n v="99000"/>
    <n v="66000"/>
    <n v="66811.88"/>
    <n v="35188.119999999995"/>
    <n v="98188.12"/>
    <n v="900"/>
    <n v="811.88"/>
    <x v="8"/>
    <n v="5500"/>
    <s v="Mumbai Mega Hub"/>
    <x v="2"/>
  </r>
  <r>
    <n v="105180"/>
    <x v="5160"/>
    <x v="9"/>
    <s v="2025"/>
    <s v="Ekart"/>
    <x v="6"/>
    <x v="0"/>
    <x v="4"/>
    <s v="India"/>
    <n v="92"/>
    <n v="4500"/>
    <n v="414000"/>
    <n v="1700"/>
    <n v="412300"/>
    <n v="257600"/>
    <n v="258136.64"/>
    <n v="155863.35999999999"/>
    <n v="411763.36"/>
    <n v="841"/>
    <n v="536.64"/>
    <x v="7"/>
    <n v="2800"/>
    <s v="Kolkata Regional Hub"/>
    <x v="4"/>
  </r>
  <r>
    <n v="105181"/>
    <x v="5161"/>
    <x v="8"/>
    <s v="2025"/>
    <s v="DHL"/>
    <x v="5"/>
    <x v="0"/>
    <x v="3"/>
    <s v="India"/>
    <n v="22"/>
    <n v="1800"/>
    <n v="39600"/>
    <n v="900"/>
    <n v="38700"/>
    <n v="19800"/>
    <n v="20506.990000000002"/>
    <n v="19093.009999999998"/>
    <n v="37993.01"/>
    <n v="566"/>
    <n v="706.99"/>
    <x v="9"/>
    <n v="900"/>
    <s v="Delhi NCR Mega Hub"/>
    <x v="3"/>
  </r>
  <r>
    <n v="105182"/>
    <x v="5162"/>
    <x v="8"/>
    <s v="2025"/>
    <s v="Xpressbees"/>
    <x v="0"/>
    <x v="0"/>
    <x v="2"/>
    <s v="India"/>
    <n v="49"/>
    <n v="6500"/>
    <n v="318500"/>
    <n v="2300"/>
    <n v="316200"/>
    <n v="205800"/>
    <n v="208623.64"/>
    <n v="109876.35999999999"/>
    <n v="313376.36"/>
    <n v="964"/>
    <n v="2823.64"/>
    <x v="1"/>
    <n v="4200"/>
    <s v="Mumbai Mega Hub"/>
    <x v="2"/>
  </r>
  <r>
    <n v="105183"/>
    <x v="5163"/>
    <x v="6"/>
    <s v="2025"/>
    <s v="Ekart"/>
    <x v="1"/>
    <x v="2"/>
    <x v="3"/>
    <s v="India"/>
    <n v="44"/>
    <n v="45000"/>
    <n v="1980000"/>
    <n v="13000"/>
    <n v="1967000"/>
    <n v="1408000"/>
    <n v="1408678.04"/>
    <n v="571321.96"/>
    <n v="1966321.96"/>
    <n v="737"/>
    <n v="678.04"/>
    <x v="2"/>
    <n v="32000"/>
    <s v="Delhi NCR Mega Hub"/>
    <x v="3"/>
  </r>
  <r>
    <n v="105184"/>
    <x v="5164"/>
    <x v="4"/>
    <s v="2025"/>
    <s v="Amazon Logistics"/>
    <x v="4"/>
    <x v="0"/>
    <x v="4"/>
    <s v="India"/>
    <n v="83"/>
    <n v="1500"/>
    <n v="124500"/>
    <n v="700"/>
    <n v="123800"/>
    <n v="66400"/>
    <n v="67309.440000000002"/>
    <n v="57190.559999999998"/>
    <n v="122890.56"/>
    <n v="1127"/>
    <n v="909.44"/>
    <x v="10"/>
    <n v="800"/>
    <s v="Kolkata Regional Hub"/>
    <x v="4"/>
  </r>
  <r>
    <n v="105185"/>
    <x v="5165"/>
    <x v="5"/>
    <s v="2025"/>
    <s v="DHL"/>
    <x v="4"/>
    <x v="1"/>
    <x v="3"/>
    <s v="India"/>
    <n v="84"/>
    <n v="5500"/>
    <n v="462000"/>
    <n v="2000"/>
    <n v="460000"/>
    <n v="294000"/>
    <n v="294402.93"/>
    <n v="167597.07"/>
    <n v="459597.07"/>
    <n v="437"/>
    <n v="402.93"/>
    <x v="5"/>
    <n v="3500"/>
    <s v="Delhi NCR Mega Hub"/>
    <x v="3"/>
  </r>
  <r>
    <n v="105186"/>
    <x v="5166"/>
    <x v="11"/>
    <s v="2025"/>
    <s v="FedEx"/>
    <x v="0"/>
    <x v="2"/>
    <x v="0"/>
    <s v="India"/>
    <n v="51"/>
    <n v="3200"/>
    <n v="163200"/>
    <n v="1200"/>
    <n v="162000"/>
    <n v="102000"/>
    <n v="103914.34"/>
    <n v="59285.66"/>
    <n v="160085.66"/>
    <n v="540"/>
    <n v="1914.34"/>
    <x v="0"/>
    <n v="2000"/>
    <s v="Bengaluru Regional Hub"/>
    <x v="0"/>
  </r>
  <r>
    <n v="105187"/>
    <x v="542"/>
    <x v="7"/>
    <s v="2025"/>
    <s v="Delhivery"/>
    <x v="4"/>
    <x v="0"/>
    <x v="4"/>
    <s v="India"/>
    <n v="25"/>
    <n v="5500"/>
    <n v="137500"/>
    <n v="2000"/>
    <n v="135500"/>
    <n v="87500"/>
    <n v="87730.41"/>
    <n v="49769.59"/>
    <n v="135269.59"/>
    <n v="380"/>
    <n v="230.41"/>
    <x v="5"/>
    <n v="3500"/>
    <s v="Kolkata Regional Hub"/>
    <x v="4"/>
  </r>
  <r>
    <n v="105188"/>
    <x v="5167"/>
    <x v="8"/>
    <s v="2025"/>
    <s v="Ekart"/>
    <x v="6"/>
    <x v="1"/>
    <x v="2"/>
    <s v="India"/>
    <n v="9"/>
    <n v="4500"/>
    <n v="40500"/>
    <n v="1700"/>
    <n v="38800"/>
    <n v="25200"/>
    <n v="26255.599999999999"/>
    <n v="14244.400000000001"/>
    <n v="37744.400000000001"/>
    <n v="794"/>
    <n v="1055.5999999999999"/>
    <x v="7"/>
    <n v="2800"/>
    <s v="Mumbai Mega Hub"/>
    <x v="2"/>
  </r>
  <r>
    <n v="105189"/>
    <x v="5168"/>
    <x v="0"/>
    <s v="2025"/>
    <s v="Amazon Logistics"/>
    <x v="0"/>
    <x v="0"/>
    <x v="4"/>
    <s v="India"/>
    <n v="61"/>
    <n v="6500"/>
    <n v="396500"/>
    <n v="2300"/>
    <n v="394200"/>
    <n v="256200"/>
    <n v="257911.35"/>
    <n v="138588.65"/>
    <n v="392488.65"/>
    <n v="1113"/>
    <n v="1711.35"/>
    <x v="1"/>
    <n v="4200"/>
    <s v="Kolkata Regional Hub"/>
    <x v="4"/>
  </r>
  <r>
    <n v="105190"/>
    <x v="5169"/>
    <x v="4"/>
    <s v="2025"/>
    <s v="Amazon Logistics"/>
    <x v="4"/>
    <x v="1"/>
    <x v="3"/>
    <s v="India"/>
    <n v="69"/>
    <n v="1500"/>
    <n v="103500"/>
    <n v="700"/>
    <n v="102800"/>
    <n v="55200"/>
    <n v="55780.65"/>
    <n v="47719.35"/>
    <n v="102219.35"/>
    <n v="948"/>
    <n v="580.65"/>
    <x v="10"/>
    <n v="800"/>
    <s v="Delhi NCR Mega Hub"/>
    <x v="3"/>
  </r>
  <r>
    <n v="105191"/>
    <x v="5170"/>
    <x v="2"/>
    <s v="2025"/>
    <s v="DHL"/>
    <x v="0"/>
    <x v="0"/>
    <x v="1"/>
    <s v="India"/>
    <n v="1"/>
    <n v="6500"/>
    <n v="6500"/>
    <n v="2300"/>
    <n v="4200"/>
    <n v="4200"/>
    <n v="4893"/>
    <n v="1607"/>
    <n v="3507"/>
    <n v="1020"/>
    <n v="693"/>
    <x v="1"/>
    <n v="4200"/>
    <s v="Nagpur Central Hub"/>
    <x v="1"/>
  </r>
  <r>
    <n v="105192"/>
    <x v="5171"/>
    <x v="10"/>
    <s v="2025"/>
    <s v="Amazon Logistics"/>
    <x v="6"/>
    <x v="0"/>
    <x v="1"/>
    <s v="India"/>
    <n v="2"/>
    <n v="4500"/>
    <n v="9000"/>
    <n v="1700"/>
    <n v="7300"/>
    <n v="5600"/>
    <n v="6287.68"/>
    <n v="2712.3199999999997"/>
    <n v="6612.32"/>
    <n v="917"/>
    <n v="687.68"/>
    <x v="7"/>
    <n v="2800"/>
    <s v="Nagpur Central Hub"/>
    <x v="1"/>
  </r>
  <r>
    <n v="105193"/>
    <x v="5172"/>
    <x v="2"/>
    <s v="2025"/>
    <s v="DHL"/>
    <x v="0"/>
    <x v="0"/>
    <x v="3"/>
    <s v="India"/>
    <n v="83"/>
    <n v="3200"/>
    <n v="265600"/>
    <n v="1200"/>
    <n v="264400"/>
    <n v="166000"/>
    <n v="166802.29"/>
    <n v="98797.709999999992"/>
    <n v="263597.71000000002"/>
    <n v="1161"/>
    <n v="802.29"/>
    <x v="0"/>
    <n v="2000"/>
    <s v="Delhi NCR Mega Hub"/>
    <x v="3"/>
  </r>
  <r>
    <n v="105194"/>
    <x v="5173"/>
    <x v="6"/>
    <s v="2025"/>
    <s v="Amazon Logistics"/>
    <x v="3"/>
    <x v="0"/>
    <x v="3"/>
    <s v="India"/>
    <n v="20"/>
    <n v="12000"/>
    <n v="240000"/>
    <n v="4000"/>
    <n v="236000"/>
    <n v="160000"/>
    <n v="160930.26"/>
    <n v="79069.739999999991"/>
    <n v="235069.74"/>
    <n v="1040"/>
    <n v="930.26"/>
    <x v="4"/>
    <n v="8000"/>
    <s v="Delhi NCR Mega Hub"/>
    <x v="3"/>
  </r>
  <r>
    <n v="105195"/>
    <x v="5174"/>
    <x v="7"/>
    <s v="2025"/>
    <s v="Delhivery"/>
    <x v="0"/>
    <x v="2"/>
    <x v="1"/>
    <s v="India"/>
    <n v="34"/>
    <n v="6500"/>
    <n v="221000"/>
    <n v="2300"/>
    <n v="218700"/>
    <n v="142800"/>
    <n v="143820.74"/>
    <n v="77179.260000000009"/>
    <n v="217679.26"/>
    <n v="948"/>
    <n v="1020.74"/>
    <x v="1"/>
    <n v="4200"/>
    <s v="Nagpur Central Hub"/>
    <x v="1"/>
  </r>
  <r>
    <n v="105196"/>
    <x v="5175"/>
    <x v="3"/>
    <s v="2025"/>
    <s v="Xpressbees"/>
    <x v="3"/>
    <x v="2"/>
    <x v="4"/>
    <s v="India"/>
    <n v="38"/>
    <n v="8500"/>
    <n v="323000"/>
    <n v="3000"/>
    <n v="320000"/>
    <n v="209000"/>
    <n v="209374.72"/>
    <n v="113625.28"/>
    <n v="319625.28000000003"/>
    <n v="743"/>
    <n v="374.72"/>
    <x v="8"/>
    <n v="5500"/>
    <s v="Kolkata Regional Hub"/>
    <x v="4"/>
  </r>
  <r>
    <n v="105197"/>
    <x v="5176"/>
    <x v="9"/>
    <s v="2025"/>
    <s v="FedEx"/>
    <x v="2"/>
    <x v="0"/>
    <x v="3"/>
    <s v="India"/>
    <n v="70"/>
    <n v="450"/>
    <n v="31500"/>
    <n v="250"/>
    <n v="31250"/>
    <n v="14000"/>
    <n v="14358.17"/>
    <n v="17141.830000000002"/>
    <n v="30891.83"/>
    <n v="493"/>
    <n v="358.17"/>
    <x v="3"/>
    <n v="200"/>
    <s v="Delhi NCR Mega Hub"/>
    <x v="3"/>
  </r>
  <r>
    <n v="105198"/>
    <x v="5177"/>
    <x v="4"/>
    <s v="2025"/>
    <s v="Amazon Logistics"/>
    <x v="4"/>
    <x v="1"/>
    <x v="4"/>
    <s v="India"/>
    <n v="2"/>
    <n v="1500"/>
    <n v="3000"/>
    <n v="700"/>
    <n v="2300"/>
    <n v="1600"/>
    <n v="2120.11"/>
    <n v="879.88999999999987"/>
    <n v="1779.8899999999999"/>
    <n v="335"/>
    <n v="520.11"/>
    <x v="10"/>
    <n v="800"/>
    <s v="Kolkata Regional Hub"/>
    <x v="4"/>
  </r>
  <r>
    <n v="105199"/>
    <x v="5178"/>
    <x v="2"/>
    <s v="2025"/>
    <s v="Shadowfax"/>
    <x v="1"/>
    <x v="0"/>
    <x v="3"/>
    <s v="India"/>
    <n v="32"/>
    <n v="45000"/>
    <n v="1440000"/>
    <n v="13000"/>
    <n v="1427000"/>
    <n v="1024000"/>
    <n v="1024624.59"/>
    <n v="415375.41000000003"/>
    <n v="1426375.41"/>
    <n v="748"/>
    <n v="624.59"/>
    <x v="2"/>
    <n v="32000"/>
    <s v="Delhi NCR Mega Hub"/>
    <x v="3"/>
  </r>
  <r>
    <n v="105200"/>
    <x v="5179"/>
    <x v="8"/>
    <s v="2025"/>
    <s v="FedEx"/>
    <x v="3"/>
    <x v="0"/>
    <x v="4"/>
    <s v="India"/>
    <n v="54"/>
    <n v="8500"/>
    <n v="459000"/>
    <n v="3000"/>
    <n v="456000"/>
    <n v="297000"/>
    <n v="297412.84000000003"/>
    <n v="161587.15999999997"/>
    <n v="455587.16"/>
    <n v="1073"/>
    <n v="412.84"/>
    <x v="8"/>
    <n v="5500"/>
    <s v="Kolkata Regional Hub"/>
    <x v="4"/>
  </r>
  <r>
    <n v="105201"/>
    <x v="5180"/>
    <x v="0"/>
    <s v="2025"/>
    <s v="Amazon Logistics"/>
    <x v="3"/>
    <x v="0"/>
    <x v="4"/>
    <s v="India"/>
    <n v="28"/>
    <n v="12000"/>
    <n v="336000"/>
    <n v="4000"/>
    <n v="332000"/>
    <n v="224000"/>
    <n v="224778.65"/>
    <n v="111221.35"/>
    <n v="331221.34999999998"/>
    <n v="445"/>
    <n v="778.65"/>
    <x v="4"/>
    <n v="8000"/>
    <s v="Kolkata Regional Hub"/>
    <x v="4"/>
  </r>
  <r>
    <n v="105202"/>
    <x v="5181"/>
    <x v="7"/>
    <s v="2025"/>
    <s v="Xpressbees"/>
    <x v="4"/>
    <x v="1"/>
    <x v="2"/>
    <s v="India"/>
    <n v="21"/>
    <n v="5500"/>
    <n v="115500"/>
    <n v="2000"/>
    <n v="113500"/>
    <n v="73500"/>
    <n v="74597.919999999998"/>
    <n v="40902.080000000002"/>
    <n v="112402.08"/>
    <n v="494"/>
    <n v="1097.92"/>
    <x v="5"/>
    <n v="3500"/>
    <s v="Mumbai Mega Hub"/>
    <x v="2"/>
  </r>
  <r>
    <n v="105203"/>
    <x v="5182"/>
    <x v="11"/>
    <s v="2025"/>
    <s v="Xpressbees"/>
    <x v="3"/>
    <x v="0"/>
    <x v="0"/>
    <s v="India"/>
    <n v="94"/>
    <n v="12000"/>
    <n v="1128000"/>
    <n v="4000"/>
    <n v="1124000"/>
    <n v="752000"/>
    <n v="752354.83"/>
    <n v="375645.17000000004"/>
    <n v="1123645.17"/>
    <n v="544"/>
    <n v="354.83"/>
    <x v="4"/>
    <n v="8000"/>
    <s v="Bengaluru Regional Hub"/>
    <x v="0"/>
  </r>
  <r>
    <n v="105204"/>
    <x v="5183"/>
    <x v="4"/>
    <s v="2025"/>
    <s v="FedEx"/>
    <x v="2"/>
    <x v="1"/>
    <x v="4"/>
    <s v="India"/>
    <n v="62"/>
    <n v="450"/>
    <n v="27900"/>
    <n v="250"/>
    <n v="27650"/>
    <n v="12400"/>
    <n v="13363.58"/>
    <n v="14536.42"/>
    <n v="26686.42"/>
    <n v="685"/>
    <n v="963.58"/>
    <x v="3"/>
    <n v="200"/>
    <s v="Kolkata Regional Hub"/>
    <x v="4"/>
  </r>
  <r>
    <n v="105205"/>
    <x v="5184"/>
    <x v="6"/>
    <s v="2025"/>
    <s v="Delhivery"/>
    <x v="6"/>
    <x v="1"/>
    <x v="3"/>
    <s v="India"/>
    <n v="51"/>
    <n v="15000"/>
    <n v="765000"/>
    <n v="5500"/>
    <n v="759500"/>
    <n v="484500"/>
    <n v="485072.62"/>
    <n v="279927.38"/>
    <n v="758927.38"/>
    <n v="1023"/>
    <n v="572.62"/>
    <x v="11"/>
    <n v="9500"/>
    <s v="Delhi NCR Mega Hub"/>
    <x v="3"/>
  </r>
  <r>
    <n v="105206"/>
    <x v="5185"/>
    <x v="0"/>
    <s v="2025"/>
    <s v="DHL"/>
    <x v="0"/>
    <x v="0"/>
    <x v="3"/>
    <s v="India"/>
    <n v="60"/>
    <n v="3200"/>
    <n v="192000"/>
    <n v="1200"/>
    <n v="190800"/>
    <n v="120000"/>
    <n v="120900.74"/>
    <n v="71099.259999999995"/>
    <n v="189899.26"/>
    <n v="1056"/>
    <n v="900.74"/>
    <x v="0"/>
    <n v="2000"/>
    <s v="Delhi NCR Mega Hub"/>
    <x v="3"/>
  </r>
  <r>
    <n v="105207"/>
    <x v="5186"/>
    <x v="9"/>
    <s v="2025"/>
    <s v="Shadowfax"/>
    <x v="0"/>
    <x v="2"/>
    <x v="0"/>
    <s v="India"/>
    <n v="43"/>
    <n v="6500"/>
    <n v="279500"/>
    <n v="2300"/>
    <n v="277200"/>
    <n v="180600"/>
    <n v="180999.9"/>
    <n v="98500.1"/>
    <n v="276800.09999999998"/>
    <n v="458"/>
    <n v="399.9"/>
    <x v="1"/>
    <n v="4200"/>
    <s v="Bengaluru Regional Hub"/>
    <x v="0"/>
  </r>
  <r>
    <n v="105208"/>
    <x v="5187"/>
    <x v="1"/>
    <s v="2025"/>
    <s v="Amazon Logistics"/>
    <x v="6"/>
    <x v="0"/>
    <x v="3"/>
    <s v="India"/>
    <n v="76"/>
    <n v="15000"/>
    <n v="1140000"/>
    <n v="5500"/>
    <n v="1134500"/>
    <n v="722000"/>
    <n v="722816.06"/>
    <n v="417183.93999999994"/>
    <n v="1133683.94"/>
    <n v="578"/>
    <n v="816.06"/>
    <x v="11"/>
    <n v="9500"/>
    <s v="Delhi NCR Mega Hub"/>
    <x v="3"/>
  </r>
  <r>
    <n v="105209"/>
    <x v="5188"/>
    <x v="2"/>
    <s v="2025"/>
    <s v="Delhivery"/>
    <x v="3"/>
    <x v="1"/>
    <x v="1"/>
    <s v="India"/>
    <n v="13"/>
    <n v="12000"/>
    <n v="156000"/>
    <n v="4000"/>
    <n v="152000"/>
    <n v="104000"/>
    <n v="106207.55"/>
    <n v="49792.45"/>
    <n v="149792.45000000001"/>
    <n v="499"/>
    <n v="2207.5500000000002"/>
    <x v="4"/>
    <n v="8000"/>
    <s v="Nagpur Central Hub"/>
    <x v="1"/>
  </r>
  <r>
    <n v="105210"/>
    <x v="5189"/>
    <x v="7"/>
    <s v="2025"/>
    <s v="Xpressbees"/>
    <x v="6"/>
    <x v="0"/>
    <x v="3"/>
    <s v="India"/>
    <n v="1"/>
    <n v="15000"/>
    <n v="15000"/>
    <n v="5500"/>
    <n v="9500"/>
    <n v="9500"/>
    <n v="9887.4599999999991"/>
    <n v="5112.5400000000009"/>
    <n v="9112.5400000000009"/>
    <n v="665"/>
    <n v="387.46"/>
    <x v="11"/>
    <n v="9500"/>
    <s v="Delhi NCR Mega Hub"/>
    <x v="3"/>
  </r>
  <r>
    <n v="105211"/>
    <x v="5190"/>
    <x v="7"/>
    <s v="2025"/>
    <s v="Shadowfax"/>
    <x v="6"/>
    <x v="0"/>
    <x v="3"/>
    <s v="India"/>
    <n v="45"/>
    <n v="4500"/>
    <n v="202500"/>
    <n v="1700"/>
    <n v="200800"/>
    <n v="126000"/>
    <n v="126927.08"/>
    <n v="75572.92"/>
    <n v="199872.92"/>
    <n v="407"/>
    <n v="927.08"/>
    <x v="7"/>
    <n v="2800"/>
    <s v="Delhi NCR Mega Hub"/>
    <x v="3"/>
  </r>
  <r>
    <n v="105212"/>
    <x v="5191"/>
    <x v="1"/>
    <s v="2025"/>
    <s v="Blue Dart"/>
    <x v="0"/>
    <x v="0"/>
    <x v="0"/>
    <s v="India"/>
    <n v="5"/>
    <n v="3200"/>
    <n v="16000"/>
    <n v="1200"/>
    <n v="14800"/>
    <n v="10000"/>
    <n v="10670.13"/>
    <n v="5329.8700000000008"/>
    <n v="14129.87"/>
    <n v="1117"/>
    <n v="670.13"/>
    <x v="0"/>
    <n v="2000"/>
    <s v="Bengaluru Regional Hub"/>
    <x v="0"/>
  </r>
  <r>
    <n v="105213"/>
    <x v="5192"/>
    <x v="11"/>
    <s v="2025"/>
    <s v="Shadowfax"/>
    <x v="7"/>
    <x v="1"/>
    <x v="3"/>
    <s v="India"/>
    <n v="84"/>
    <n v="1200"/>
    <n v="100800"/>
    <n v="400"/>
    <n v="100400"/>
    <n v="67200"/>
    <n v="68388.03"/>
    <n v="32411.97"/>
    <n v="99211.97"/>
    <n v="384"/>
    <n v="1188.03"/>
    <x v="15"/>
    <n v="800"/>
    <s v="Delhi NCR Mega Hub"/>
    <x v="3"/>
  </r>
  <r>
    <n v="105214"/>
    <x v="5193"/>
    <x v="1"/>
    <s v="2025"/>
    <s v="DHL"/>
    <x v="6"/>
    <x v="0"/>
    <x v="4"/>
    <s v="India"/>
    <n v="52"/>
    <n v="4500"/>
    <n v="234000"/>
    <n v="1700"/>
    <n v="232300"/>
    <n v="145600"/>
    <n v="146363.82"/>
    <n v="87636.18"/>
    <n v="231536.18"/>
    <n v="775"/>
    <n v="763.82"/>
    <x v="7"/>
    <n v="2800"/>
    <s v="Kolkata Regional Hub"/>
    <x v="4"/>
  </r>
  <r>
    <n v="105215"/>
    <x v="5194"/>
    <x v="0"/>
    <s v="2025"/>
    <s v="Amazon Logistics"/>
    <x v="7"/>
    <x v="2"/>
    <x v="0"/>
    <s v="India"/>
    <n v="21"/>
    <n v="600"/>
    <n v="12600"/>
    <n v="250"/>
    <n v="12350"/>
    <n v="7350"/>
    <n v="8327.84"/>
    <n v="4272.16"/>
    <n v="11372.16"/>
    <n v="999"/>
    <n v="977.84"/>
    <x v="14"/>
    <n v="350"/>
    <s v="Bengaluru Regional Hub"/>
    <x v="0"/>
  </r>
  <r>
    <n v="105216"/>
    <x v="5195"/>
    <x v="4"/>
    <s v="2025"/>
    <s v="Xpressbees"/>
    <x v="5"/>
    <x v="2"/>
    <x v="1"/>
    <s v="India"/>
    <n v="38"/>
    <n v="2800"/>
    <n v="106400"/>
    <n v="1300"/>
    <n v="105100"/>
    <n v="57000"/>
    <n v="57587.72"/>
    <n v="48812.28"/>
    <n v="104512.28"/>
    <n v="1054"/>
    <n v="587.72"/>
    <x v="18"/>
    <n v="1500"/>
    <s v="Nagpur Central Hub"/>
    <x v="1"/>
  </r>
  <r>
    <n v="105217"/>
    <x v="5196"/>
    <x v="8"/>
    <s v="2025"/>
    <s v="Blue Dart"/>
    <x v="7"/>
    <x v="2"/>
    <x v="0"/>
    <s v="India"/>
    <n v="39"/>
    <n v="1200"/>
    <n v="46800"/>
    <n v="400"/>
    <n v="46400"/>
    <n v="31200"/>
    <n v="32069.21"/>
    <n v="14730.79"/>
    <n v="45530.79"/>
    <n v="839"/>
    <n v="869.21"/>
    <x v="15"/>
    <n v="800"/>
    <s v="Bengaluru Regional Hub"/>
    <x v="0"/>
  </r>
  <r>
    <n v="105218"/>
    <x v="5197"/>
    <x v="4"/>
    <s v="2025"/>
    <s v="Shadowfax"/>
    <x v="6"/>
    <x v="0"/>
    <x v="1"/>
    <s v="India"/>
    <n v="89"/>
    <n v="15000"/>
    <n v="1335000"/>
    <n v="5500"/>
    <n v="1329500"/>
    <n v="845500"/>
    <n v="846002.32"/>
    <n v="488997.68000000005"/>
    <n v="1328997.68"/>
    <n v="328"/>
    <n v="502.32"/>
    <x v="11"/>
    <n v="9500"/>
    <s v="Nagpur Central Hub"/>
    <x v="1"/>
  </r>
  <r>
    <n v="105219"/>
    <x v="5198"/>
    <x v="7"/>
    <s v="2025"/>
    <s v="Amazon Logistics"/>
    <x v="3"/>
    <x v="0"/>
    <x v="0"/>
    <s v="India"/>
    <n v="9"/>
    <n v="12000"/>
    <n v="108000"/>
    <n v="4000"/>
    <n v="104000"/>
    <n v="72000"/>
    <n v="72303.27"/>
    <n v="35696.729999999996"/>
    <n v="103696.73"/>
    <n v="900"/>
    <n v="303.27"/>
    <x v="4"/>
    <n v="8000"/>
    <s v="Bengaluru Regional Hub"/>
    <x v="0"/>
  </r>
  <r>
    <n v="105220"/>
    <x v="5199"/>
    <x v="7"/>
    <s v="2025"/>
    <s v="Blue Dart"/>
    <x v="0"/>
    <x v="1"/>
    <x v="3"/>
    <s v="India"/>
    <n v="67"/>
    <n v="6500"/>
    <n v="435500"/>
    <n v="2300"/>
    <n v="433200"/>
    <n v="281400"/>
    <n v="281653.94"/>
    <n v="153846.06"/>
    <n v="432946.06"/>
    <n v="419"/>
    <n v="253.94"/>
    <x v="1"/>
    <n v="4200"/>
    <s v="Delhi NCR Mega Hub"/>
    <x v="3"/>
  </r>
  <r>
    <n v="105221"/>
    <x v="5200"/>
    <x v="6"/>
    <s v="2025"/>
    <s v="Ecom Express"/>
    <x v="4"/>
    <x v="0"/>
    <x v="0"/>
    <s v="India"/>
    <n v="56"/>
    <n v="1500"/>
    <n v="84000"/>
    <n v="700"/>
    <n v="83300"/>
    <n v="44800"/>
    <n v="45294.85"/>
    <n v="38705.15"/>
    <n v="82805.149999999994"/>
    <n v="895"/>
    <n v="494.85"/>
    <x v="10"/>
    <n v="800"/>
    <s v="Bengaluru Regional Hub"/>
    <x v="0"/>
  </r>
  <r>
    <n v="105222"/>
    <x v="5201"/>
    <x v="1"/>
    <s v="2025"/>
    <s v="Ecom Express"/>
    <x v="1"/>
    <x v="0"/>
    <x v="0"/>
    <s v="India"/>
    <n v="93"/>
    <n v="45000"/>
    <n v="4185000"/>
    <n v="13000"/>
    <n v="4172000"/>
    <n v="2976000"/>
    <n v="2976154.2"/>
    <n v="1208845.7999999998"/>
    <n v="4171845.8"/>
    <n v="1139"/>
    <n v="154.19999999999999"/>
    <x v="2"/>
    <n v="32000"/>
    <s v="Bengaluru Regional Hub"/>
    <x v="0"/>
  </r>
  <r>
    <n v="105223"/>
    <x v="5202"/>
    <x v="8"/>
    <s v="2025"/>
    <s v="Blue Dart"/>
    <x v="5"/>
    <x v="1"/>
    <x v="2"/>
    <s v="India"/>
    <n v="45"/>
    <n v="2800"/>
    <n v="126000"/>
    <n v="1300"/>
    <n v="124700"/>
    <n v="67500"/>
    <n v="68528.22"/>
    <n v="57471.78"/>
    <n v="123671.78"/>
    <n v="446"/>
    <n v="1028.22"/>
    <x v="18"/>
    <n v="1500"/>
    <s v="Mumbai Mega Hub"/>
    <x v="2"/>
  </r>
  <r>
    <n v="105224"/>
    <x v="5203"/>
    <x v="6"/>
    <s v="2025"/>
    <s v="FedEx"/>
    <x v="2"/>
    <x v="0"/>
    <x v="4"/>
    <s v="India"/>
    <n v="38"/>
    <n v="2500"/>
    <n v="95000"/>
    <n v="1000"/>
    <n v="94000"/>
    <n v="57000"/>
    <n v="57879.3"/>
    <n v="37120.699999999997"/>
    <n v="93120.7"/>
    <n v="763"/>
    <n v="879.3"/>
    <x v="12"/>
    <n v="1500"/>
    <s v="Kolkata Regional Hub"/>
    <x v="4"/>
  </r>
  <r>
    <n v="105225"/>
    <x v="5204"/>
    <x v="0"/>
    <s v="2025"/>
    <s v="Ecom Express"/>
    <x v="7"/>
    <x v="0"/>
    <x v="0"/>
    <s v="India"/>
    <n v="79"/>
    <n v="1200"/>
    <n v="94800"/>
    <n v="400"/>
    <n v="94400"/>
    <n v="63200"/>
    <n v="63560.44"/>
    <n v="31239.559999999998"/>
    <n v="94039.56"/>
    <n v="1098"/>
    <n v="360.44"/>
    <x v="15"/>
    <n v="800"/>
    <s v="Bengaluru Regional Hub"/>
    <x v="0"/>
  </r>
  <r>
    <n v="105226"/>
    <x v="5205"/>
    <x v="3"/>
    <s v="2025"/>
    <s v="Ekart"/>
    <x v="7"/>
    <x v="0"/>
    <x v="4"/>
    <s v="India"/>
    <n v="95"/>
    <n v="1200"/>
    <n v="114000"/>
    <n v="400"/>
    <n v="113600"/>
    <n v="76000"/>
    <n v="76264.14"/>
    <n v="37735.86"/>
    <n v="113335.86"/>
    <n v="589"/>
    <n v="264.14"/>
    <x v="15"/>
    <n v="800"/>
    <s v="Kolkata Regional Hub"/>
    <x v="4"/>
  </r>
  <r>
    <n v="105227"/>
    <x v="5206"/>
    <x v="0"/>
    <s v="2025"/>
    <s v="DHL"/>
    <x v="4"/>
    <x v="1"/>
    <x v="1"/>
    <s v="India"/>
    <n v="42"/>
    <n v="1500"/>
    <n v="63000"/>
    <n v="700"/>
    <n v="62300"/>
    <n v="33600"/>
    <n v="33751.08"/>
    <n v="29248.92"/>
    <n v="62148.92"/>
    <n v="1022"/>
    <n v="151.08000000000001"/>
    <x v="10"/>
    <n v="800"/>
    <s v="Nagpur Central Hub"/>
    <x v="1"/>
  </r>
  <r>
    <n v="105228"/>
    <x v="5207"/>
    <x v="1"/>
    <s v="2025"/>
    <s v="Amazon Logistics"/>
    <x v="1"/>
    <x v="2"/>
    <x v="3"/>
    <s v="India"/>
    <n v="70"/>
    <n v="45000"/>
    <n v="3150000"/>
    <n v="13000"/>
    <n v="3137000"/>
    <n v="2240000"/>
    <n v="2240410.08"/>
    <n v="909589.91999999993"/>
    <n v="3136589.92"/>
    <n v="474"/>
    <n v="410.08"/>
    <x v="2"/>
    <n v="32000"/>
    <s v="Delhi NCR Mega Hub"/>
    <x v="3"/>
  </r>
  <r>
    <n v="105229"/>
    <x v="5208"/>
    <x v="1"/>
    <s v="2025"/>
    <s v="Amazon Logistics"/>
    <x v="5"/>
    <x v="1"/>
    <x v="2"/>
    <s v="India"/>
    <n v="68"/>
    <n v="4500"/>
    <n v="306000"/>
    <n v="2000"/>
    <n v="304000"/>
    <n v="170000"/>
    <n v="170655.52"/>
    <n v="135344.48000000001"/>
    <n v="303344.48"/>
    <n v="626"/>
    <n v="655.52"/>
    <x v="6"/>
    <n v="2500"/>
    <s v="Mumbai Mega Hub"/>
    <x v="2"/>
  </r>
  <r>
    <n v="105230"/>
    <x v="5209"/>
    <x v="9"/>
    <s v="2025"/>
    <s v="Shadowfax"/>
    <x v="4"/>
    <x v="2"/>
    <x v="1"/>
    <s v="India"/>
    <n v="15"/>
    <n v="1500"/>
    <n v="22500"/>
    <n v="700"/>
    <n v="21800"/>
    <n v="12000"/>
    <n v="12969.22"/>
    <n v="9530.7800000000007"/>
    <n v="20830.78"/>
    <n v="1110"/>
    <n v="969.22"/>
    <x v="10"/>
    <n v="800"/>
    <s v="Nagpur Central Hub"/>
    <x v="1"/>
  </r>
  <r>
    <n v="105231"/>
    <x v="5210"/>
    <x v="2"/>
    <s v="2025"/>
    <s v="FedEx"/>
    <x v="4"/>
    <x v="1"/>
    <x v="2"/>
    <s v="India"/>
    <n v="52"/>
    <n v="5500"/>
    <n v="286000"/>
    <n v="2000"/>
    <n v="284000"/>
    <n v="182000"/>
    <n v="182641.4"/>
    <n v="103358.6"/>
    <n v="283358.59999999998"/>
    <n v="621"/>
    <n v="641.4"/>
    <x v="5"/>
    <n v="3500"/>
    <s v="Mumbai Mega Hub"/>
    <x v="2"/>
  </r>
  <r>
    <n v="105232"/>
    <x v="5211"/>
    <x v="5"/>
    <s v="2025"/>
    <s v="FedEx"/>
    <x v="6"/>
    <x v="0"/>
    <x v="0"/>
    <s v="India"/>
    <n v="44"/>
    <n v="4500"/>
    <n v="198000"/>
    <n v="1700"/>
    <n v="196300"/>
    <n v="123200"/>
    <n v="124018.59"/>
    <n v="73981.41"/>
    <n v="195481.41"/>
    <n v="1102"/>
    <n v="818.59"/>
    <x v="7"/>
    <n v="2800"/>
    <s v="Bengaluru Regional Hub"/>
    <x v="0"/>
  </r>
  <r>
    <n v="105233"/>
    <x v="5212"/>
    <x v="6"/>
    <s v="2025"/>
    <s v="Ecom Express"/>
    <x v="5"/>
    <x v="2"/>
    <x v="1"/>
    <s v="India"/>
    <n v="46"/>
    <n v="4500"/>
    <n v="207000"/>
    <n v="2000"/>
    <n v="205000"/>
    <n v="115000"/>
    <n v="116061.01"/>
    <n v="90938.99"/>
    <n v="203938.99"/>
    <n v="582"/>
    <n v="1061.01"/>
    <x v="6"/>
    <n v="2500"/>
    <s v="Nagpur Central Hub"/>
    <x v="1"/>
  </r>
  <r>
    <n v="105234"/>
    <x v="5213"/>
    <x v="4"/>
    <s v="2025"/>
    <s v="Xpressbees"/>
    <x v="2"/>
    <x v="0"/>
    <x v="4"/>
    <s v="India"/>
    <n v="34"/>
    <n v="2500"/>
    <n v="85000"/>
    <n v="1000"/>
    <n v="84000"/>
    <n v="51000"/>
    <n v="51285.17"/>
    <n v="33714.83"/>
    <n v="83714.83"/>
    <n v="644"/>
    <n v="285.17"/>
    <x v="12"/>
    <n v="1500"/>
    <s v="Kolkata Regional Hub"/>
    <x v="4"/>
  </r>
  <r>
    <n v="105235"/>
    <x v="5214"/>
    <x v="5"/>
    <s v="2025"/>
    <s v="Shadowfax"/>
    <x v="6"/>
    <x v="1"/>
    <x v="3"/>
    <s v="India"/>
    <n v="89"/>
    <n v="4500"/>
    <n v="400500"/>
    <n v="1700"/>
    <n v="398800"/>
    <n v="249200"/>
    <n v="249692.66"/>
    <n v="150807.34"/>
    <n v="398307.34"/>
    <n v="475"/>
    <n v="492.66"/>
    <x v="7"/>
    <n v="2800"/>
    <s v="Delhi NCR Mega Hub"/>
    <x v="3"/>
  </r>
  <r>
    <n v="105236"/>
    <x v="5215"/>
    <x v="11"/>
    <s v="2025"/>
    <s v="Ekart"/>
    <x v="1"/>
    <x v="2"/>
    <x v="1"/>
    <s v="India"/>
    <n v="97"/>
    <n v="25000"/>
    <n v="2425000"/>
    <n v="7000"/>
    <n v="2418000"/>
    <n v="1746000"/>
    <n v="1746407.63"/>
    <n v="678592.37000000011"/>
    <n v="2417592.37"/>
    <n v="803"/>
    <n v="407.63"/>
    <x v="17"/>
    <n v="18000"/>
    <s v="Nagpur Central Hub"/>
    <x v="1"/>
  </r>
  <r>
    <n v="105237"/>
    <x v="5216"/>
    <x v="0"/>
    <s v="2025"/>
    <s v="Blue Dart"/>
    <x v="7"/>
    <x v="0"/>
    <x v="1"/>
    <s v="India"/>
    <n v="46"/>
    <n v="600"/>
    <n v="27600"/>
    <n v="250"/>
    <n v="27350"/>
    <n v="16100"/>
    <n v="16894.22"/>
    <n v="10705.779999999999"/>
    <n v="26555.78"/>
    <n v="304"/>
    <n v="794.22"/>
    <x v="14"/>
    <n v="350"/>
    <s v="Nagpur Central Hub"/>
    <x v="1"/>
  </r>
  <r>
    <n v="105238"/>
    <x v="5217"/>
    <x v="10"/>
    <s v="2025"/>
    <s v="DHL"/>
    <x v="3"/>
    <x v="1"/>
    <x v="2"/>
    <s v="India"/>
    <n v="41"/>
    <n v="12000"/>
    <n v="492000"/>
    <n v="4000"/>
    <n v="488000"/>
    <n v="328000"/>
    <n v="329100.07"/>
    <n v="162899.93"/>
    <n v="486899.93"/>
    <n v="854"/>
    <n v="1100.07"/>
    <x v="4"/>
    <n v="8000"/>
    <s v="Mumbai Mega Hub"/>
    <x v="2"/>
  </r>
  <r>
    <n v="105239"/>
    <x v="5218"/>
    <x v="2"/>
    <s v="2025"/>
    <s v="Delhivery"/>
    <x v="5"/>
    <x v="1"/>
    <x v="1"/>
    <s v="India"/>
    <n v="55"/>
    <n v="2800"/>
    <n v="154000"/>
    <n v="1300"/>
    <n v="152700"/>
    <n v="82500"/>
    <n v="83793.039999999994"/>
    <n v="70206.960000000006"/>
    <n v="151406.96"/>
    <n v="924"/>
    <n v="1293.04"/>
    <x v="18"/>
    <n v="1500"/>
    <s v="Nagpur Central Hub"/>
    <x v="1"/>
  </r>
  <r>
    <n v="105240"/>
    <x v="5219"/>
    <x v="3"/>
    <s v="2025"/>
    <s v="Shadowfax"/>
    <x v="4"/>
    <x v="1"/>
    <x v="4"/>
    <s v="India"/>
    <n v="63"/>
    <n v="1500"/>
    <n v="94500"/>
    <n v="700"/>
    <n v="93800"/>
    <n v="50400"/>
    <n v="50793.06"/>
    <n v="43706.94"/>
    <n v="93406.94"/>
    <n v="527"/>
    <n v="393.06"/>
    <x v="10"/>
    <n v="800"/>
    <s v="Kolkata Regional Hub"/>
    <x v="4"/>
  </r>
  <r>
    <n v="105241"/>
    <x v="5220"/>
    <x v="7"/>
    <s v="2025"/>
    <s v="FedEx"/>
    <x v="4"/>
    <x v="2"/>
    <x v="4"/>
    <s v="India"/>
    <n v="5"/>
    <n v="5500"/>
    <n v="27500"/>
    <n v="2000"/>
    <n v="25500"/>
    <n v="17500"/>
    <n v="18026.96"/>
    <n v="9473.0400000000009"/>
    <n v="24973.040000000001"/>
    <n v="356"/>
    <n v="526.96"/>
    <x v="5"/>
    <n v="3500"/>
    <s v="Kolkata Regional Hub"/>
    <x v="4"/>
  </r>
  <r>
    <n v="105242"/>
    <x v="5221"/>
    <x v="7"/>
    <s v="2025"/>
    <s v="DHL"/>
    <x v="3"/>
    <x v="2"/>
    <x v="4"/>
    <s v="India"/>
    <n v="91"/>
    <n v="12000"/>
    <n v="1092000"/>
    <n v="4000"/>
    <n v="1088000"/>
    <n v="728000"/>
    <n v="728135.73"/>
    <n v="363864.27"/>
    <n v="1087864.27"/>
    <n v="393"/>
    <n v="135.72999999999999"/>
    <x v="4"/>
    <n v="8000"/>
    <s v="Kolkata Regional Hub"/>
    <x v="4"/>
  </r>
  <r>
    <n v="105243"/>
    <x v="5222"/>
    <x v="9"/>
    <s v="2025"/>
    <s v="Shadowfax"/>
    <x v="1"/>
    <x v="2"/>
    <x v="3"/>
    <s v="India"/>
    <n v="95"/>
    <n v="3500"/>
    <n v="332500"/>
    <n v="1300"/>
    <n v="331200"/>
    <n v="209000"/>
    <n v="211600.48"/>
    <n v="120899.51999999999"/>
    <n v="328599.52"/>
    <n v="584"/>
    <n v="2600.48"/>
    <x v="16"/>
    <n v="2200"/>
    <s v="Delhi NCR Mega Hub"/>
    <x v="3"/>
  </r>
  <r>
    <n v="105244"/>
    <x v="5223"/>
    <x v="10"/>
    <s v="2025"/>
    <s v="Ekart"/>
    <x v="4"/>
    <x v="2"/>
    <x v="0"/>
    <s v="India"/>
    <n v="40"/>
    <n v="5500"/>
    <n v="220000"/>
    <n v="2000"/>
    <n v="218000"/>
    <n v="140000"/>
    <n v="141014.93"/>
    <n v="78985.070000000007"/>
    <n v="216985.07"/>
    <n v="817"/>
    <n v="1014.93"/>
    <x v="5"/>
    <n v="3500"/>
    <s v="Bengaluru Regional Hub"/>
    <x v="0"/>
  </r>
  <r>
    <n v="105245"/>
    <x v="5224"/>
    <x v="9"/>
    <s v="2025"/>
    <s v="FedEx"/>
    <x v="4"/>
    <x v="1"/>
    <x v="0"/>
    <s v="India"/>
    <n v="3"/>
    <n v="5500"/>
    <n v="16500"/>
    <n v="2000"/>
    <n v="14500"/>
    <n v="10500"/>
    <n v="11323.8"/>
    <n v="5176.2000000000007"/>
    <n v="13676.2"/>
    <n v="949"/>
    <n v="823.8"/>
    <x v="5"/>
    <n v="3500"/>
    <s v="Bengaluru Regional Hub"/>
    <x v="0"/>
  </r>
  <r>
    <n v="105246"/>
    <x v="5225"/>
    <x v="11"/>
    <s v="2025"/>
    <s v="Xpressbees"/>
    <x v="6"/>
    <x v="2"/>
    <x v="2"/>
    <s v="India"/>
    <n v="31"/>
    <n v="15000"/>
    <n v="465000"/>
    <n v="5500"/>
    <n v="459500"/>
    <n v="294500"/>
    <n v="295027.83"/>
    <n v="169972.16999999998"/>
    <n v="458972.17"/>
    <n v="824"/>
    <n v="527.83000000000004"/>
    <x v="11"/>
    <n v="9500"/>
    <s v="Mumbai Mega Hub"/>
    <x v="2"/>
  </r>
  <r>
    <n v="105247"/>
    <x v="5226"/>
    <x v="2"/>
    <s v="2025"/>
    <s v="Xpressbees"/>
    <x v="0"/>
    <x v="1"/>
    <x v="4"/>
    <s v="India"/>
    <n v="65"/>
    <n v="6500"/>
    <n v="422500"/>
    <n v="2300"/>
    <n v="420200"/>
    <n v="273000"/>
    <n v="274360.71999999997"/>
    <n v="148139.28000000003"/>
    <n v="418839.28"/>
    <n v="481"/>
    <n v="1360.72"/>
    <x v="1"/>
    <n v="4200"/>
    <s v="Kolkata Regional Hub"/>
    <x v="4"/>
  </r>
  <r>
    <n v="105248"/>
    <x v="5227"/>
    <x v="8"/>
    <s v="2025"/>
    <s v="Amazon Logistics"/>
    <x v="3"/>
    <x v="2"/>
    <x v="2"/>
    <s v="India"/>
    <n v="53"/>
    <n v="12000"/>
    <n v="636000"/>
    <n v="4000"/>
    <n v="632000"/>
    <n v="424000"/>
    <n v="424956.42"/>
    <n v="211043.58000000002"/>
    <n v="631043.57999999996"/>
    <n v="378"/>
    <n v="956.42"/>
    <x v="4"/>
    <n v="8000"/>
    <s v="Mumbai Mega Hub"/>
    <x v="2"/>
  </r>
  <r>
    <n v="105249"/>
    <x v="5228"/>
    <x v="11"/>
    <s v="2025"/>
    <s v="FedEx"/>
    <x v="0"/>
    <x v="1"/>
    <x v="0"/>
    <s v="India"/>
    <n v="35"/>
    <n v="3200"/>
    <n v="112000"/>
    <n v="1200"/>
    <n v="110800"/>
    <n v="70000"/>
    <n v="70214.600000000006"/>
    <n v="41785.399999999994"/>
    <n v="110585.4"/>
    <n v="418"/>
    <n v="214.6"/>
    <x v="0"/>
    <n v="2000"/>
    <s v="Bengaluru Regional Hub"/>
    <x v="0"/>
  </r>
  <r>
    <n v="105250"/>
    <x v="5229"/>
    <x v="10"/>
    <s v="2025"/>
    <s v="DHL"/>
    <x v="7"/>
    <x v="0"/>
    <x v="4"/>
    <s v="India"/>
    <n v="42"/>
    <n v="850"/>
    <n v="35700"/>
    <n v="300"/>
    <n v="35400"/>
    <n v="23100"/>
    <n v="24094.95"/>
    <n v="11605.05"/>
    <n v="34405.050000000003"/>
    <n v="857"/>
    <n v="994.95"/>
    <x v="13"/>
    <n v="550"/>
    <s v="Kolkata Regional Hub"/>
    <x v="4"/>
  </r>
  <r>
    <n v="105251"/>
    <x v="5230"/>
    <x v="0"/>
    <s v="2025"/>
    <s v="Amazon Logistics"/>
    <x v="1"/>
    <x v="0"/>
    <x v="4"/>
    <s v="India"/>
    <n v="8"/>
    <n v="3500"/>
    <n v="28000"/>
    <n v="1300"/>
    <n v="26700"/>
    <n v="17600"/>
    <n v="18357.52"/>
    <n v="9642.48"/>
    <n v="25942.48"/>
    <n v="365"/>
    <n v="757.52"/>
    <x v="16"/>
    <n v="2200"/>
    <s v="Kolkata Regional Hub"/>
    <x v="4"/>
  </r>
  <r>
    <n v="105252"/>
    <x v="5231"/>
    <x v="7"/>
    <s v="2025"/>
    <s v="Blue Dart"/>
    <x v="3"/>
    <x v="1"/>
    <x v="2"/>
    <s v="India"/>
    <n v="75"/>
    <n v="12000"/>
    <n v="900000"/>
    <n v="4000"/>
    <n v="896000"/>
    <n v="600000"/>
    <n v="601122.21"/>
    <n v="298877.79000000004"/>
    <n v="894877.79"/>
    <n v="469"/>
    <n v="1122.21"/>
    <x v="4"/>
    <n v="8000"/>
    <s v="Mumbai Mega Hub"/>
    <x v="2"/>
  </r>
  <r>
    <n v="105253"/>
    <x v="5232"/>
    <x v="2"/>
    <s v="2025"/>
    <s v="Ekart"/>
    <x v="6"/>
    <x v="0"/>
    <x v="2"/>
    <s v="India"/>
    <n v="24"/>
    <n v="4500"/>
    <n v="108000"/>
    <n v="1700"/>
    <n v="106300"/>
    <n v="67200"/>
    <n v="67839.899999999994"/>
    <n v="40160.100000000006"/>
    <n v="105660.1"/>
    <n v="350"/>
    <n v="639.9"/>
    <x v="7"/>
    <n v="2800"/>
    <s v="Mumbai Mega Hub"/>
    <x v="2"/>
  </r>
  <r>
    <n v="105254"/>
    <x v="5233"/>
    <x v="4"/>
    <s v="2025"/>
    <s v="Ekart"/>
    <x v="5"/>
    <x v="0"/>
    <x v="2"/>
    <s v="India"/>
    <n v="31"/>
    <n v="2800"/>
    <n v="86800"/>
    <n v="1300"/>
    <n v="85500"/>
    <n v="46500"/>
    <n v="47118.78"/>
    <n v="39681.22"/>
    <n v="84881.22"/>
    <n v="957"/>
    <n v="618.78"/>
    <x v="18"/>
    <n v="1500"/>
    <s v="Mumbai Mega Hub"/>
    <x v="2"/>
  </r>
  <r>
    <n v="105255"/>
    <x v="5234"/>
    <x v="3"/>
    <s v="2025"/>
    <s v="Amazon Logistics"/>
    <x v="5"/>
    <x v="1"/>
    <x v="2"/>
    <s v="India"/>
    <n v="59"/>
    <n v="1800"/>
    <n v="106200"/>
    <n v="900"/>
    <n v="105300"/>
    <n v="53100"/>
    <n v="53493.18"/>
    <n v="52706.82"/>
    <n v="104906.82"/>
    <n v="1045"/>
    <n v="393.18"/>
    <x v="9"/>
    <n v="900"/>
    <s v="Mumbai Mega Hub"/>
    <x v="2"/>
  </r>
  <r>
    <n v="105256"/>
    <x v="5235"/>
    <x v="4"/>
    <s v="2025"/>
    <s v="DHL"/>
    <x v="2"/>
    <x v="2"/>
    <x v="0"/>
    <s v="India"/>
    <n v="19"/>
    <n v="2500"/>
    <n v="47500"/>
    <n v="1000"/>
    <n v="46500"/>
    <n v="28500"/>
    <n v="29162.66"/>
    <n v="18337.34"/>
    <n v="45837.34"/>
    <n v="1045"/>
    <n v="662.66"/>
    <x v="12"/>
    <n v="1500"/>
    <s v="Bengaluru Regional Hub"/>
    <x v="0"/>
  </r>
  <r>
    <n v="105257"/>
    <x v="5236"/>
    <x v="2"/>
    <s v="2025"/>
    <s v="Xpressbees"/>
    <x v="3"/>
    <x v="1"/>
    <x v="4"/>
    <s v="India"/>
    <n v="84"/>
    <n v="12000"/>
    <n v="1008000"/>
    <n v="4000"/>
    <n v="1004000"/>
    <n v="672000"/>
    <n v="672730.5"/>
    <n v="335269.5"/>
    <n v="1003269.5"/>
    <n v="435"/>
    <n v="730.5"/>
    <x v="4"/>
    <n v="8000"/>
    <s v="Kolkata Regional Hub"/>
    <x v="4"/>
  </r>
  <r>
    <n v="105258"/>
    <x v="5237"/>
    <x v="1"/>
    <s v="2025"/>
    <s v="Amazon Logistics"/>
    <x v="4"/>
    <x v="0"/>
    <x v="2"/>
    <s v="India"/>
    <n v="79"/>
    <n v="1500"/>
    <n v="118500"/>
    <n v="700"/>
    <n v="117800"/>
    <n v="63200"/>
    <n v="64140.160000000003"/>
    <n v="54359.839999999997"/>
    <n v="116859.84"/>
    <n v="420"/>
    <n v="940.16"/>
    <x v="10"/>
    <n v="800"/>
    <s v="Mumbai Mega Hub"/>
    <x v="2"/>
  </r>
  <r>
    <n v="105259"/>
    <x v="5238"/>
    <x v="7"/>
    <s v="2025"/>
    <s v="Ecom Express"/>
    <x v="5"/>
    <x v="0"/>
    <x v="3"/>
    <s v="India"/>
    <n v="60"/>
    <n v="2800"/>
    <n v="168000"/>
    <n v="1300"/>
    <n v="166700"/>
    <n v="90000"/>
    <n v="90472.21"/>
    <n v="77527.789999999994"/>
    <n v="166227.79"/>
    <n v="1126"/>
    <n v="472.21"/>
    <x v="18"/>
    <n v="1500"/>
    <s v="Delhi NCR Mega Hub"/>
    <x v="3"/>
  </r>
  <r>
    <n v="105260"/>
    <x v="5239"/>
    <x v="1"/>
    <s v="2025"/>
    <s v="Amazon Logistics"/>
    <x v="1"/>
    <x v="1"/>
    <x v="0"/>
    <s v="India"/>
    <n v="91"/>
    <n v="45000"/>
    <n v="4095000"/>
    <n v="13000"/>
    <n v="4082000"/>
    <n v="2912000"/>
    <n v="2912665.73"/>
    <n v="1182334.27"/>
    <n v="4081334.27"/>
    <n v="572"/>
    <n v="665.73"/>
    <x v="2"/>
    <n v="32000"/>
    <s v="Bengaluru Regional Hub"/>
    <x v="0"/>
  </r>
  <r>
    <n v="105261"/>
    <x v="5240"/>
    <x v="4"/>
    <s v="2025"/>
    <s v="Xpressbees"/>
    <x v="2"/>
    <x v="0"/>
    <x v="2"/>
    <s v="India"/>
    <n v="63"/>
    <n v="2500"/>
    <n v="157500"/>
    <n v="1000"/>
    <n v="156500"/>
    <n v="94500"/>
    <n v="97005.64"/>
    <n v="60494.36"/>
    <n v="153994.35999999999"/>
    <n v="463"/>
    <n v="2505.64"/>
    <x v="12"/>
    <n v="1500"/>
    <s v="Mumbai Mega Hub"/>
    <x v="2"/>
  </r>
  <r>
    <n v="105262"/>
    <x v="5241"/>
    <x v="10"/>
    <s v="2025"/>
    <s v="Shadowfax"/>
    <x v="0"/>
    <x v="2"/>
    <x v="2"/>
    <s v="India"/>
    <n v="99"/>
    <n v="6500"/>
    <n v="643500"/>
    <n v="2300"/>
    <n v="641200"/>
    <n v="415800"/>
    <n v="416201.74"/>
    <n v="227298.26"/>
    <n v="640798.26"/>
    <n v="346"/>
    <n v="401.74"/>
    <x v="1"/>
    <n v="4200"/>
    <s v="Mumbai Mega Hub"/>
    <x v="2"/>
  </r>
  <r>
    <n v="105263"/>
    <x v="5242"/>
    <x v="4"/>
    <s v="2025"/>
    <s v="Amazon Logistics"/>
    <x v="0"/>
    <x v="1"/>
    <x v="2"/>
    <s v="India"/>
    <n v="83"/>
    <n v="6500"/>
    <n v="539500"/>
    <n v="2300"/>
    <n v="537200"/>
    <n v="348600"/>
    <n v="348715.66"/>
    <n v="190784.34000000003"/>
    <n v="537084.34"/>
    <n v="478"/>
    <n v="115.66"/>
    <x v="1"/>
    <n v="4200"/>
    <s v="Mumbai Mega Hub"/>
    <x v="2"/>
  </r>
  <r>
    <n v="105264"/>
    <x v="5243"/>
    <x v="10"/>
    <s v="2025"/>
    <s v="Blue Dart"/>
    <x v="5"/>
    <x v="0"/>
    <x v="2"/>
    <s v="India"/>
    <n v="75"/>
    <n v="1800"/>
    <n v="135000"/>
    <n v="900"/>
    <n v="134100"/>
    <n v="67500"/>
    <n v="67716.850000000006"/>
    <n v="67283.149999999994"/>
    <n v="133883.15"/>
    <n v="520"/>
    <n v="216.85"/>
    <x v="9"/>
    <n v="900"/>
    <s v="Mumbai Mega Hub"/>
    <x v="2"/>
  </r>
  <r>
    <n v="105265"/>
    <x v="5244"/>
    <x v="10"/>
    <s v="2025"/>
    <s v="Amazon Logistics"/>
    <x v="1"/>
    <x v="0"/>
    <x v="3"/>
    <s v="India"/>
    <n v="23"/>
    <n v="45000"/>
    <n v="1035000"/>
    <n v="13000"/>
    <n v="1022000"/>
    <n v="736000"/>
    <n v="736317.8"/>
    <n v="298682.19999999995"/>
    <n v="1021682.2"/>
    <n v="665"/>
    <n v="317.8"/>
    <x v="2"/>
    <n v="32000"/>
    <s v="Delhi NCR Mega Hub"/>
    <x v="3"/>
  </r>
  <r>
    <n v="105266"/>
    <x v="5245"/>
    <x v="0"/>
    <s v="2025"/>
    <s v="Blue Dart"/>
    <x v="4"/>
    <x v="2"/>
    <x v="4"/>
    <s v="India"/>
    <n v="52"/>
    <n v="5500"/>
    <n v="286000"/>
    <n v="2000"/>
    <n v="284000"/>
    <n v="182000"/>
    <n v="182664.72"/>
    <n v="103335.28"/>
    <n v="283335.28000000003"/>
    <n v="428"/>
    <n v="664.72"/>
    <x v="5"/>
    <n v="3500"/>
    <s v="Kolkata Regional Hub"/>
    <x v="4"/>
  </r>
  <r>
    <n v="105267"/>
    <x v="5246"/>
    <x v="4"/>
    <s v="2025"/>
    <s v="FedEx"/>
    <x v="2"/>
    <x v="0"/>
    <x v="0"/>
    <s v="India"/>
    <n v="96"/>
    <n v="450"/>
    <n v="43200"/>
    <n v="250"/>
    <n v="42950"/>
    <n v="19200"/>
    <n v="19830.48"/>
    <n v="23369.52"/>
    <n v="42319.519999999997"/>
    <n v="324"/>
    <n v="630.48"/>
    <x v="3"/>
    <n v="200"/>
    <s v="Bengaluru Regional Hub"/>
    <x v="0"/>
  </r>
  <r>
    <n v="105268"/>
    <x v="5247"/>
    <x v="6"/>
    <s v="2025"/>
    <s v="Delhivery"/>
    <x v="5"/>
    <x v="0"/>
    <x v="0"/>
    <s v="India"/>
    <n v="12"/>
    <n v="2800"/>
    <n v="33600"/>
    <n v="1300"/>
    <n v="32300"/>
    <n v="18000"/>
    <n v="18400.240000000002"/>
    <n v="15199.759999999998"/>
    <n v="31899.759999999998"/>
    <n v="974"/>
    <n v="400.24"/>
    <x v="18"/>
    <n v="1500"/>
    <s v="Bengaluru Regional Hub"/>
    <x v="0"/>
  </r>
  <r>
    <n v="105269"/>
    <x v="5248"/>
    <x v="4"/>
    <s v="2025"/>
    <s v="Xpressbees"/>
    <x v="3"/>
    <x v="2"/>
    <x v="2"/>
    <s v="India"/>
    <n v="22"/>
    <n v="12000"/>
    <n v="264000"/>
    <n v="4000"/>
    <n v="260000"/>
    <n v="176000"/>
    <n v="176482.92"/>
    <n v="87517.079999999987"/>
    <n v="259517.08"/>
    <n v="462"/>
    <n v="482.92"/>
    <x v="4"/>
    <n v="8000"/>
    <s v="Mumbai Mega Hub"/>
    <x v="2"/>
  </r>
  <r>
    <n v="105270"/>
    <x v="5249"/>
    <x v="3"/>
    <s v="2025"/>
    <s v="Ecom Express"/>
    <x v="7"/>
    <x v="2"/>
    <x v="0"/>
    <s v="India"/>
    <n v="5"/>
    <n v="600"/>
    <n v="3000"/>
    <n v="250"/>
    <n v="2750"/>
    <n v="1750"/>
    <n v="2253.27"/>
    <n v="746.73"/>
    <n v="2246.73"/>
    <n v="619"/>
    <n v="503.27"/>
    <x v="14"/>
    <n v="350"/>
    <s v="Bengaluru Regional Hub"/>
    <x v="0"/>
  </r>
  <r>
    <n v="105271"/>
    <x v="5250"/>
    <x v="10"/>
    <s v="2025"/>
    <s v="Ecom Express"/>
    <x v="2"/>
    <x v="1"/>
    <x v="2"/>
    <s v="India"/>
    <n v="84"/>
    <n v="450"/>
    <n v="37800"/>
    <n v="250"/>
    <n v="37550"/>
    <n v="16800"/>
    <n v="16953.439999999999"/>
    <n v="20846.560000000001"/>
    <n v="37396.559999999998"/>
    <n v="649"/>
    <n v="153.44"/>
    <x v="3"/>
    <n v="200"/>
    <s v="Mumbai Mega Hub"/>
    <x v="2"/>
  </r>
  <r>
    <n v="105272"/>
    <x v="5251"/>
    <x v="6"/>
    <s v="2025"/>
    <s v="Shadowfax"/>
    <x v="3"/>
    <x v="1"/>
    <x v="2"/>
    <s v="India"/>
    <n v="10"/>
    <n v="8500"/>
    <n v="85000"/>
    <n v="3000"/>
    <n v="82000"/>
    <n v="55000"/>
    <n v="55533.04"/>
    <n v="29466.959999999999"/>
    <n v="81466.960000000006"/>
    <n v="441"/>
    <n v="533.04"/>
    <x v="8"/>
    <n v="5500"/>
    <s v="Mumbai Mega Hub"/>
    <x v="2"/>
  </r>
  <r>
    <n v="105273"/>
    <x v="5252"/>
    <x v="7"/>
    <s v="2025"/>
    <s v="Ecom Express"/>
    <x v="3"/>
    <x v="1"/>
    <x v="4"/>
    <s v="India"/>
    <n v="69"/>
    <n v="8500"/>
    <n v="586500"/>
    <n v="3000"/>
    <n v="583500"/>
    <n v="379500"/>
    <n v="380024.35"/>
    <n v="206475.65000000002"/>
    <n v="582975.65"/>
    <n v="628"/>
    <n v="524.35"/>
    <x v="8"/>
    <n v="5500"/>
    <s v="Kolkata Regional Hub"/>
    <x v="4"/>
  </r>
  <r>
    <n v="105274"/>
    <x v="5253"/>
    <x v="5"/>
    <s v="2025"/>
    <s v="Amazon Logistics"/>
    <x v="4"/>
    <x v="0"/>
    <x v="3"/>
    <s v="India"/>
    <n v="56"/>
    <n v="5500"/>
    <n v="308000"/>
    <n v="2000"/>
    <n v="306000"/>
    <n v="196000"/>
    <n v="196788.84"/>
    <n v="111211.16"/>
    <n v="305211.15999999997"/>
    <n v="594"/>
    <n v="788.84"/>
    <x v="5"/>
    <n v="3500"/>
    <s v="Delhi NCR Mega Hub"/>
    <x v="3"/>
  </r>
  <r>
    <n v="105275"/>
    <x v="5254"/>
    <x v="10"/>
    <s v="2025"/>
    <s v="Xpressbees"/>
    <x v="1"/>
    <x v="1"/>
    <x v="1"/>
    <s v="India"/>
    <n v="10"/>
    <n v="45000"/>
    <n v="450000"/>
    <n v="13000"/>
    <n v="437000"/>
    <n v="320000"/>
    <n v="320465.89"/>
    <n v="129534.10999999999"/>
    <n v="436534.11"/>
    <n v="608"/>
    <n v="465.89"/>
    <x v="2"/>
    <n v="32000"/>
    <s v="Nagpur Central Hub"/>
    <x v="1"/>
  </r>
  <r>
    <n v="105276"/>
    <x v="5255"/>
    <x v="3"/>
    <s v="2025"/>
    <s v="DHL"/>
    <x v="3"/>
    <x v="2"/>
    <x v="2"/>
    <s v="India"/>
    <n v="74"/>
    <n v="8500"/>
    <n v="629000"/>
    <n v="3000"/>
    <n v="626000"/>
    <n v="407000"/>
    <n v="407788.84"/>
    <n v="221211.15999999997"/>
    <n v="625211.16"/>
    <n v="524"/>
    <n v="788.84"/>
    <x v="8"/>
    <n v="5500"/>
    <s v="Mumbai Mega Hub"/>
    <x v="2"/>
  </r>
  <r>
    <n v="105277"/>
    <x v="5256"/>
    <x v="2"/>
    <s v="2025"/>
    <s v="Amazon Logistics"/>
    <x v="0"/>
    <x v="0"/>
    <x v="1"/>
    <s v="India"/>
    <n v="27"/>
    <n v="3200"/>
    <n v="86400"/>
    <n v="1200"/>
    <n v="85200"/>
    <n v="54000"/>
    <n v="55010.16"/>
    <n v="31389.839999999997"/>
    <n v="84189.84"/>
    <n v="423"/>
    <n v="1010.16"/>
    <x v="0"/>
    <n v="2000"/>
    <s v="Nagpur Central Hub"/>
    <x v="1"/>
  </r>
  <r>
    <n v="105278"/>
    <x v="5257"/>
    <x v="0"/>
    <s v="2025"/>
    <s v="FedEx"/>
    <x v="5"/>
    <x v="1"/>
    <x v="1"/>
    <s v="India"/>
    <n v="85"/>
    <n v="4500"/>
    <n v="382500"/>
    <n v="2000"/>
    <n v="380500"/>
    <n v="212500"/>
    <n v="213695.47"/>
    <n v="168804.53"/>
    <n v="379304.53"/>
    <n v="813"/>
    <n v="1195.47"/>
    <x v="6"/>
    <n v="2500"/>
    <s v="Nagpur Central Hub"/>
    <x v="1"/>
  </r>
  <r>
    <n v="105279"/>
    <x v="5258"/>
    <x v="3"/>
    <s v="2025"/>
    <s v="Shadowfax"/>
    <x v="6"/>
    <x v="1"/>
    <x v="1"/>
    <s v="India"/>
    <n v="92"/>
    <n v="15000"/>
    <n v="1380000"/>
    <n v="5500"/>
    <n v="1374500"/>
    <n v="874000"/>
    <n v="874678.92"/>
    <n v="505321.07999999996"/>
    <n v="1373821.08"/>
    <n v="545"/>
    <n v="678.92"/>
    <x v="11"/>
    <n v="9500"/>
    <s v="Nagpur Central Hub"/>
    <x v="1"/>
  </r>
  <r>
    <n v="105280"/>
    <x v="5259"/>
    <x v="10"/>
    <s v="2025"/>
    <s v="Blue Dart"/>
    <x v="0"/>
    <x v="0"/>
    <x v="1"/>
    <s v="India"/>
    <n v="96"/>
    <n v="3200"/>
    <n v="307200"/>
    <n v="1200"/>
    <n v="306000"/>
    <n v="192000"/>
    <n v="192306.15"/>
    <n v="114893.85"/>
    <n v="305693.84999999998"/>
    <n v="786"/>
    <n v="306.14999999999998"/>
    <x v="0"/>
    <n v="2000"/>
    <s v="Nagpur Central Hub"/>
    <x v="1"/>
  </r>
  <r>
    <n v="105281"/>
    <x v="5260"/>
    <x v="1"/>
    <s v="2025"/>
    <s v="Delhivery"/>
    <x v="2"/>
    <x v="0"/>
    <x v="0"/>
    <s v="India"/>
    <n v="77"/>
    <n v="2500"/>
    <n v="192500"/>
    <n v="1000"/>
    <n v="191500"/>
    <n v="115500"/>
    <n v="116097.58"/>
    <n v="76402.42"/>
    <n v="190902.42"/>
    <n v="345"/>
    <n v="597.58000000000004"/>
    <x v="12"/>
    <n v="1500"/>
    <s v="Bengaluru Regional Hub"/>
    <x v="0"/>
  </r>
  <r>
    <n v="105282"/>
    <x v="5261"/>
    <x v="5"/>
    <s v="2025"/>
    <s v="Shadowfax"/>
    <x v="5"/>
    <x v="2"/>
    <x v="3"/>
    <s v="India"/>
    <n v="75"/>
    <n v="1800"/>
    <n v="135000"/>
    <n v="900"/>
    <n v="134100"/>
    <n v="67500"/>
    <n v="68604.12"/>
    <n v="66395.88"/>
    <n v="132995.88"/>
    <n v="939"/>
    <n v="1104.1199999999999"/>
    <x v="9"/>
    <n v="900"/>
    <s v="Delhi NCR Mega Hub"/>
    <x v="3"/>
  </r>
  <r>
    <n v="105283"/>
    <x v="5262"/>
    <x v="4"/>
    <s v="2025"/>
    <s v="Amazon Logistics"/>
    <x v="2"/>
    <x v="1"/>
    <x v="0"/>
    <s v="India"/>
    <n v="89"/>
    <n v="450"/>
    <n v="40050"/>
    <n v="250"/>
    <n v="39800"/>
    <n v="17800"/>
    <n v="19887.849999999999"/>
    <n v="20162.150000000001"/>
    <n v="37712.15"/>
    <n v="857"/>
    <n v="2087.85"/>
    <x v="3"/>
    <n v="200"/>
    <s v="Bengaluru Regional Hub"/>
    <x v="0"/>
  </r>
  <r>
    <n v="105284"/>
    <x v="5263"/>
    <x v="8"/>
    <s v="2025"/>
    <s v="Ekart"/>
    <x v="0"/>
    <x v="1"/>
    <x v="1"/>
    <s v="India"/>
    <n v="26"/>
    <n v="6500"/>
    <n v="169000"/>
    <n v="2300"/>
    <n v="166700"/>
    <n v="109200"/>
    <n v="109817.86"/>
    <n v="59182.14"/>
    <n v="166082.14000000001"/>
    <n v="925"/>
    <n v="617.86"/>
    <x v="1"/>
    <n v="4200"/>
    <s v="Nagpur Central Hub"/>
    <x v="1"/>
  </r>
  <r>
    <n v="105285"/>
    <x v="5264"/>
    <x v="9"/>
    <s v="2025"/>
    <s v="Ekart"/>
    <x v="0"/>
    <x v="0"/>
    <x v="3"/>
    <s v="India"/>
    <n v="81"/>
    <n v="3200"/>
    <n v="259200"/>
    <n v="1200"/>
    <n v="258000"/>
    <n v="162000"/>
    <n v="162384.24"/>
    <n v="96815.760000000009"/>
    <n v="257615.76"/>
    <n v="707"/>
    <n v="384.24"/>
    <x v="0"/>
    <n v="2000"/>
    <s v="Delhi NCR Mega Hub"/>
    <x v="3"/>
  </r>
  <r>
    <n v="105286"/>
    <x v="5265"/>
    <x v="5"/>
    <s v="2025"/>
    <s v="Delhivery"/>
    <x v="5"/>
    <x v="0"/>
    <x v="2"/>
    <s v="India"/>
    <n v="18"/>
    <n v="1800"/>
    <n v="32400"/>
    <n v="900"/>
    <n v="31500"/>
    <n v="16200"/>
    <n v="17059.419999999998"/>
    <n v="15340.580000000002"/>
    <n v="30640.58"/>
    <n v="1006"/>
    <n v="859.42"/>
    <x v="9"/>
    <n v="900"/>
    <s v="Mumbai Mega Hub"/>
    <x v="2"/>
  </r>
  <r>
    <n v="105287"/>
    <x v="5266"/>
    <x v="4"/>
    <s v="2025"/>
    <s v="FedEx"/>
    <x v="3"/>
    <x v="2"/>
    <x v="2"/>
    <s v="India"/>
    <n v="73"/>
    <n v="8500"/>
    <n v="620500"/>
    <n v="3000"/>
    <n v="617500"/>
    <n v="401500"/>
    <n v="401787.82"/>
    <n v="218712.18"/>
    <n v="617212.18000000005"/>
    <n v="700"/>
    <n v="287.82"/>
    <x v="8"/>
    <n v="5500"/>
    <s v="Mumbai Mega Hub"/>
    <x v="2"/>
  </r>
  <r>
    <n v="105288"/>
    <x v="5267"/>
    <x v="10"/>
    <s v="2025"/>
    <s v="Amazon Logistics"/>
    <x v="5"/>
    <x v="1"/>
    <x v="1"/>
    <s v="India"/>
    <n v="83"/>
    <n v="4500"/>
    <n v="373500"/>
    <n v="2000"/>
    <n v="371500"/>
    <n v="207500"/>
    <n v="208269.56"/>
    <n v="165230.44"/>
    <n v="370730.44"/>
    <n v="631"/>
    <n v="769.56"/>
    <x v="6"/>
    <n v="2500"/>
    <s v="Nagpur Central Hub"/>
    <x v="1"/>
  </r>
  <r>
    <n v="105289"/>
    <x v="5268"/>
    <x v="0"/>
    <s v="2025"/>
    <s v="FedEx"/>
    <x v="6"/>
    <x v="2"/>
    <x v="1"/>
    <s v="India"/>
    <n v="37"/>
    <n v="4500"/>
    <n v="166500"/>
    <n v="1700"/>
    <n v="164800"/>
    <n v="103600"/>
    <n v="104386.09"/>
    <n v="62113.91"/>
    <n v="164013.91"/>
    <n v="947"/>
    <n v="786.09"/>
    <x v="7"/>
    <n v="2800"/>
    <s v="Nagpur Central Hub"/>
    <x v="1"/>
  </r>
  <r>
    <n v="105290"/>
    <x v="5269"/>
    <x v="2"/>
    <s v="2025"/>
    <s v="Blue Dart"/>
    <x v="5"/>
    <x v="1"/>
    <x v="0"/>
    <s v="India"/>
    <n v="43"/>
    <n v="2800"/>
    <n v="120400"/>
    <n v="1300"/>
    <n v="119100"/>
    <n v="64500"/>
    <n v="65226.33"/>
    <n v="55173.67"/>
    <n v="118373.67"/>
    <n v="903"/>
    <n v="726.33"/>
    <x v="18"/>
    <n v="1500"/>
    <s v="Bengaluru Regional Hub"/>
    <x v="0"/>
  </r>
  <r>
    <n v="105291"/>
    <x v="5270"/>
    <x v="9"/>
    <s v="2025"/>
    <s v="Blue Dart"/>
    <x v="3"/>
    <x v="1"/>
    <x v="4"/>
    <s v="India"/>
    <n v="4"/>
    <n v="12000"/>
    <n v="48000"/>
    <n v="4000"/>
    <n v="44000"/>
    <n v="32000"/>
    <n v="32664.240000000002"/>
    <n v="15335.759999999998"/>
    <n v="43335.76"/>
    <n v="974"/>
    <n v="664.24"/>
    <x v="4"/>
    <n v="8000"/>
    <s v="Kolkata Regional Hub"/>
    <x v="4"/>
  </r>
  <r>
    <n v="105292"/>
    <x v="5271"/>
    <x v="0"/>
    <s v="2025"/>
    <s v="Delhivery"/>
    <x v="1"/>
    <x v="0"/>
    <x v="2"/>
    <s v="India"/>
    <n v="74"/>
    <n v="45000"/>
    <n v="3330000"/>
    <n v="13000"/>
    <n v="3317000"/>
    <n v="2368000"/>
    <n v="2368858.96"/>
    <n v="961141.04"/>
    <n v="3316141.04"/>
    <n v="635"/>
    <n v="858.96"/>
    <x v="2"/>
    <n v="32000"/>
    <s v="Mumbai Mega Hub"/>
    <x v="2"/>
  </r>
  <r>
    <n v="105293"/>
    <x v="5272"/>
    <x v="9"/>
    <s v="2025"/>
    <s v="Shadowfax"/>
    <x v="3"/>
    <x v="0"/>
    <x v="1"/>
    <s v="India"/>
    <n v="39"/>
    <n v="8500"/>
    <n v="331500"/>
    <n v="3000"/>
    <n v="328500"/>
    <n v="214500"/>
    <n v="214989.49"/>
    <n v="116510.51000000001"/>
    <n v="328010.51"/>
    <n v="437"/>
    <n v="489.49"/>
    <x v="8"/>
    <n v="5500"/>
    <s v="Nagpur Central Hub"/>
    <x v="1"/>
  </r>
  <r>
    <n v="105294"/>
    <x v="5273"/>
    <x v="11"/>
    <s v="2025"/>
    <s v="DHL"/>
    <x v="7"/>
    <x v="2"/>
    <x v="2"/>
    <s v="India"/>
    <n v="29"/>
    <n v="850"/>
    <n v="24650"/>
    <n v="300"/>
    <n v="24350"/>
    <n v="15950"/>
    <n v="16406.419999999998"/>
    <n v="8243.5800000000017"/>
    <n v="23893.58"/>
    <n v="881"/>
    <n v="456.42"/>
    <x v="13"/>
    <n v="550"/>
    <s v="Mumbai Mega Hub"/>
    <x v="2"/>
  </r>
  <r>
    <n v="105295"/>
    <x v="5274"/>
    <x v="10"/>
    <s v="2025"/>
    <s v="Ecom Express"/>
    <x v="6"/>
    <x v="0"/>
    <x v="3"/>
    <s v="India"/>
    <n v="75"/>
    <n v="4500"/>
    <n v="337500"/>
    <n v="1700"/>
    <n v="335800"/>
    <n v="210000"/>
    <n v="210780.28"/>
    <n v="126719.72"/>
    <n v="335019.71999999997"/>
    <n v="1102"/>
    <n v="780.28"/>
    <x v="7"/>
    <n v="2800"/>
    <s v="Delhi NCR Mega Hub"/>
    <x v="3"/>
  </r>
  <r>
    <n v="105296"/>
    <x v="5275"/>
    <x v="9"/>
    <s v="2025"/>
    <s v="Ekart"/>
    <x v="4"/>
    <x v="0"/>
    <x v="3"/>
    <s v="India"/>
    <n v="98"/>
    <n v="5500"/>
    <n v="539000"/>
    <n v="2000"/>
    <n v="537000"/>
    <n v="343000"/>
    <n v="343316.46"/>
    <n v="195683.53999999998"/>
    <n v="536683.54"/>
    <n v="442"/>
    <n v="316.45999999999998"/>
    <x v="5"/>
    <n v="3500"/>
    <s v="Delhi NCR Mega Hub"/>
    <x v="3"/>
  </r>
  <r>
    <n v="105297"/>
    <x v="5276"/>
    <x v="9"/>
    <s v="2025"/>
    <s v="DHL"/>
    <x v="6"/>
    <x v="0"/>
    <x v="2"/>
    <s v="India"/>
    <n v="91"/>
    <n v="4500"/>
    <n v="409500"/>
    <n v="1700"/>
    <n v="407800"/>
    <n v="254800"/>
    <n v="255151.9"/>
    <n v="154348.1"/>
    <n v="407448.1"/>
    <n v="973"/>
    <n v="351.9"/>
    <x v="7"/>
    <n v="2800"/>
    <s v="Mumbai Mega Hub"/>
    <x v="2"/>
  </r>
  <r>
    <n v="105298"/>
    <x v="5277"/>
    <x v="1"/>
    <s v="2025"/>
    <s v="DHL"/>
    <x v="2"/>
    <x v="0"/>
    <x v="4"/>
    <s v="India"/>
    <n v="34"/>
    <n v="450"/>
    <n v="15300"/>
    <n v="250"/>
    <n v="15050"/>
    <n v="6800"/>
    <n v="7768.67"/>
    <n v="7531.33"/>
    <n v="14081.33"/>
    <n v="380"/>
    <n v="968.67"/>
    <x v="3"/>
    <n v="200"/>
    <s v="Kolkata Regional Hub"/>
    <x v="4"/>
  </r>
  <r>
    <n v="105299"/>
    <x v="5278"/>
    <x v="1"/>
    <s v="2025"/>
    <s v="Ekart"/>
    <x v="5"/>
    <x v="0"/>
    <x v="1"/>
    <s v="India"/>
    <n v="74"/>
    <n v="2800"/>
    <n v="207200"/>
    <n v="1300"/>
    <n v="205900"/>
    <n v="111000"/>
    <n v="111252.14"/>
    <n v="95947.86"/>
    <n v="205647.86"/>
    <n v="530"/>
    <n v="252.14"/>
    <x v="18"/>
    <n v="1500"/>
    <s v="Nagpur Central Hub"/>
    <x v="1"/>
  </r>
  <r>
    <n v="105300"/>
    <x v="5279"/>
    <x v="6"/>
    <s v="2025"/>
    <s v="Amazon Logistics"/>
    <x v="2"/>
    <x v="2"/>
    <x v="1"/>
    <s v="India"/>
    <n v="23"/>
    <n v="2500"/>
    <n v="57500"/>
    <n v="1000"/>
    <n v="56500"/>
    <n v="34500"/>
    <n v="34727.57"/>
    <n v="22772.43"/>
    <n v="56272.43"/>
    <n v="434"/>
    <n v="227.57"/>
    <x v="12"/>
    <n v="1500"/>
    <s v="Nagpur Central Hub"/>
    <x v="1"/>
  </r>
  <r>
    <n v="105301"/>
    <x v="5280"/>
    <x v="6"/>
    <s v="2025"/>
    <s v="Delhivery"/>
    <x v="6"/>
    <x v="2"/>
    <x v="3"/>
    <s v="India"/>
    <n v="95"/>
    <n v="15000"/>
    <n v="1425000"/>
    <n v="5500"/>
    <n v="1419500"/>
    <n v="902500"/>
    <n v="902912.92"/>
    <n v="522087.07999999996"/>
    <n v="1419087.08"/>
    <n v="693"/>
    <n v="412.92"/>
    <x v="11"/>
    <n v="9500"/>
    <s v="Delhi NCR Mega Hub"/>
    <x v="3"/>
  </r>
  <r>
    <n v="105302"/>
    <x v="5281"/>
    <x v="3"/>
    <s v="2025"/>
    <s v="Delhivery"/>
    <x v="7"/>
    <x v="0"/>
    <x v="2"/>
    <s v="India"/>
    <n v="17"/>
    <n v="600"/>
    <n v="10200"/>
    <n v="250"/>
    <n v="9950"/>
    <n v="5950"/>
    <n v="6523.08"/>
    <n v="3676.92"/>
    <n v="9376.92"/>
    <n v="742"/>
    <n v="573.08000000000004"/>
    <x v="14"/>
    <n v="350"/>
    <s v="Mumbai Mega Hub"/>
    <x v="2"/>
  </r>
  <r>
    <n v="105303"/>
    <x v="5282"/>
    <x v="9"/>
    <s v="2025"/>
    <s v="Ekart"/>
    <x v="4"/>
    <x v="0"/>
    <x v="4"/>
    <s v="India"/>
    <n v="90"/>
    <n v="5500"/>
    <n v="495000"/>
    <n v="2000"/>
    <n v="493000"/>
    <n v="315000"/>
    <n v="315557.25"/>
    <n v="179442.75"/>
    <n v="492442.75"/>
    <n v="647"/>
    <n v="557.25"/>
    <x v="5"/>
    <n v="3500"/>
    <s v="Kolkata Regional Hub"/>
    <x v="4"/>
  </r>
  <r>
    <n v="105304"/>
    <x v="5283"/>
    <x v="4"/>
    <s v="2025"/>
    <s v="DHL"/>
    <x v="3"/>
    <x v="0"/>
    <x v="0"/>
    <s v="India"/>
    <n v="40"/>
    <n v="8500"/>
    <n v="340000"/>
    <n v="3000"/>
    <n v="337000"/>
    <n v="220000"/>
    <n v="220654.78"/>
    <n v="119345.22"/>
    <n v="336345.22"/>
    <n v="773"/>
    <n v="654.78"/>
    <x v="8"/>
    <n v="5500"/>
    <s v="Bengaluru Regional Hub"/>
    <x v="0"/>
  </r>
  <r>
    <n v="105305"/>
    <x v="5284"/>
    <x v="6"/>
    <s v="2025"/>
    <s v="Ecom Express"/>
    <x v="0"/>
    <x v="2"/>
    <x v="4"/>
    <s v="India"/>
    <n v="71"/>
    <n v="3200"/>
    <n v="227200"/>
    <n v="1200"/>
    <n v="226000"/>
    <n v="142000"/>
    <n v="142514.07"/>
    <n v="84685.93"/>
    <n v="225485.93"/>
    <n v="358"/>
    <n v="514.07000000000005"/>
    <x v="0"/>
    <n v="2000"/>
    <s v="Kolkata Regional Hub"/>
    <x v="4"/>
  </r>
  <r>
    <n v="105306"/>
    <x v="5285"/>
    <x v="2"/>
    <s v="2025"/>
    <s v="Delhivery"/>
    <x v="2"/>
    <x v="0"/>
    <x v="3"/>
    <s v="India"/>
    <n v="6"/>
    <n v="450"/>
    <n v="2700"/>
    <n v="250"/>
    <n v="2450"/>
    <n v="1200"/>
    <n v="1666.78"/>
    <n v="1033.22"/>
    <n v="1983.22"/>
    <n v="1168"/>
    <n v="466.78"/>
    <x v="3"/>
    <n v="200"/>
    <s v="Delhi NCR Mega Hub"/>
    <x v="3"/>
  </r>
  <r>
    <n v="105307"/>
    <x v="5286"/>
    <x v="3"/>
    <s v="2025"/>
    <s v="Xpressbees"/>
    <x v="6"/>
    <x v="2"/>
    <x v="2"/>
    <s v="India"/>
    <n v="98"/>
    <n v="15000"/>
    <n v="1470000"/>
    <n v="5500"/>
    <n v="1464500"/>
    <n v="931000"/>
    <n v="931388.34"/>
    <n v="538611.66"/>
    <n v="1464111.66"/>
    <n v="1173"/>
    <n v="388.34"/>
    <x v="11"/>
    <n v="9500"/>
    <s v="Mumbai Mega Hub"/>
    <x v="2"/>
  </r>
  <r>
    <n v="105308"/>
    <x v="5287"/>
    <x v="3"/>
    <s v="2025"/>
    <s v="DHL"/>
    <x v="3"/>
    <x v="0"/>
    <x v="4"/>
    <s v="India"/>
    <n v="80"/>
    <n v="12000"/>
    <n v="960000"/>
    <n v="4000"/>
    <n v="956000"/>
    <n v="640000"/>
    <n v="640503.36"/>
    <n v="319496.64"/>
    <n v="955496.64"/>
    <n v="1034"/>
    <n v="503.36"/>
    <x v="4"/>
    <n v="8000"/>
    <s v="Kolkata Regional Hub"/>
    <x v="4"/>
  </r>
  <r>
    <n v="105309"/>
    <x v="5288"/>
    <x v="9"/>
    <s v="2025"/>
    <s v="Amazon Logistics"/>
    <x v="1"/>
    <x v="0"/>
    <x v="1"/>
    <s v="India"/>
    <n v="53"/>
    <n v="3500"/>
    <n v="185500"/>
    <n v="1300"/>
    <n v="184200"/>
    <n v="116600"/>
    <n v="117759.99"/>
    <n v="67740.009999999995"/>
    <n v="183040.01"/>
    <n v="319"/>
    <n v="1159.99"/>
    <x v="16"/>
    <n v="2200"/>
    <s v="Nagpur Central Hub"/>
    <x v="1"/>
  </r>
  <r>
    <n v="105310"/>
    <x v="5289"/>
    <x v="6"/>
    <s v="2025"/>
    <s v="Shadowfax"/>
    <x v="7"/>
    <x v="1"/>
    <x v="3"/>
    <s v="India"/>
    <n v="52"/>
    <n v="600"/>
    <n v="31200"/>
    <n v="250"/>
    <n v="30950"/>
    <n v="18200"/>
    <n v="18761.43"/>
    <n v="12438.57"/>
    <n v="30388.57"/>
    <n v="707"/>
    <n v="561.42999999999995"/>
    <x v="14"/>
    <n v="350"/>
    <s v="Delhi NCR Mega Hub"/>
    <x v="3"/>
  </r>
  <r>
    <n v="105311"/>
    <x v="5290"/>
    <x v="1"/>
    <s v="2025"/>
    <s v="Blue Dart"/>
    <x v="4"/>
    <x v="2"/>
    <x v="2"/>
    <s v="India"/>
    <n v="48"/>
    <n v="5500"/>
    <n v="264000"/>
    <n v="2000"/>
    <n v="262000"/>
    <n v="168000"/>
    <n v="169188.34"/>
    <n v="94811.66"/>
    <n v="260811.66"/>
    <n v="734"/>
    <n v="1188.3399999999999"/>
    <x v="5"/>
    <n v="3500"/>
    <s v="Mumbai Mega Hub"/>
    <x v="2"/>
  </r>
  <r>
    <n v="105312"/>
    <x v="5291"/>
    <x v="0"/>
    <s v="2025"/>
    <s v="Amazon Logistics"/>
    <x v="0"/>
    <x v="0"/>
    <x v="0"/>
    <s v="India"/>
    <n v="19"/>
    <n v="6500"/>
    <n v="123500"/>
    <n v="2300"/>
    <n v="121200"/>
    <n v="79800"/>
    <n v="80201.649999999994"/>
    <n v="43298.350000000006"/>
    <n v="120798.35"/>
    <n v="711"/>
    <n v="401.65"/>
    <x v="1"/>
    <n v="4200"/>
    <s v="Bengaluru Regional Hub"/>
    <x v="0"/>
  </r>
  <r>
    <n v="105313"/>
    <x v="5292"/>
    <x v="7"/>
    <s v="2025"/>
    <s v="FedEx"/>
    <x v="5"/>
    <x v="2"/>
    <x v="1"/>
    <s v="India"/>
    <n v="40"/>
    <n v="2800"/>
    <n v="112000"/>
    <n v="1300"/>
    <n v="110700"/>
    <n v="60000"/>
    <n v="60881.47"/>
    <n v="51118.53"/>
    <n v="109818.53"/>
    <n v="341"/>
    <n v="881.47"/>
    <x v="18"/>
    <n v="1500"/>
    <s v="Nagpur Central Hub"/>
    <x v="1"/>
  </r>
  <r>
    <n v="105314"/>
    <x v="5293"/>
    <x v="10"/>
    <s v="2025"/>
    <s v="DHL"/>
    <x v="0"/>
    <x v="1"/>
    <x v="4"/>
    <s v="India"/>
    <n v="38"/>
    <n v="3200"/>
    <n v="121600"/>
    <n v="1200"/>
    <n v="120400"/>
    <n v="76000"/>
    <n v="76418.05"/>
    <n v="45181.95"/>
    <n v="119981.95"/>
    <n v="997"/>
    <n v="418.05"/>
    <x v="0"/>
    <n v="2000"/>
    <s v="Kolkata Regional Hub"/>
    <x v="4"/>
  </r>
  <r>
    <n v="105315"/>
    <x v="5294"/>
    <x v="2"/>
    <s v="2025"/>
    <s v="Amazon Logistics"/>
    <x v="5"/>
    <x v="0"/>
    <x v="0"/>
    <s v="India"/>
    <n v="14"/>
    <n v="1800"/>
    <n v="25200"/>
    <n v="900"/>
    <n v="24300"/>
    <n v="12600"/>
    <n v="13130.07"/>
    <n v="12069.93"/>
    <n v="23769.93"/>
    <n v="807"/>
    <n v="530.07000000000005"/>
    <x v="9"/>
    <n v="900"/>
    <s v="Bengaluru Regional Hub"/>
    <x v="0"/>
  </r>
  <r>
    <n v="105316"/>
    <x v="5295"/>
    <x v="6"/>
    <s v="2025"/>
    <s v="DHL"/>
    <x v="1"/>
    <x v="1"/>
    <x v="4"/>
    <s v="India"/>
    <n v="13"/>
    <n v="25000"/>
    <n v="325000"/>
    <n v="7000"/>
    <n v="318000"/>
    <n v="234000"/>
    <n v="234365.91"/>
    <n v="90634.09"/>
    <n v="317634.09000000003"/>
    <n v="300"/>
    <n v="365.91"/>
    <x v="17"/>
    <n v="18000"/>
    <s v="Kolkata Regional Hub"/>
    <x v="4"/>
  </r>
  <r>
    <n v="105317"/>
    <x v="5296"/>
    <x v="2"/>
    <s v="2025"/>
    <s v="Delhivery"/>
    <x v="4"/>
    <x v="0"/>
    <x v="1"/>
    <s v="India"/>
    <n v="24"/>
    <n v="5500"/>
    <n v="132000"/>
    <n v="2000"/>
    <n v="130000"/>
    <n v="84000"/>
    <n v="84997.8"/>
    <n v="47002.2"/>
    <n v="129002.2"/>
    <n v="1087"/>
    <n v="997.8"/>
    <x v="5"/>
    <n v="3500"/>
    <s v="Nagpur Central Hub"/>
    <x v="1"/>
  </r>
  <r>
    <n v="105318"/>
    <x v="5297"/>
    <x v="10"/>
    <s v="2025"/>
    <s v="Ekart"/>
    <x v="5"/>
    <x v="1"/>
    <x v="3"/>
    <s v="India"/>
    <n v="90"/>
    <n v="4500"/>
    <n v="405000"/>
    <n v="2000"/>
    <n v="403000"/>
    <n v="225000"/>
    <n v="225535.71"/>
    <n v="179464.29"/>
    <n v="402464.29"/>
    <n v="693"/>
    <n v="535.71"/>
    <x v="6"/>
    <n v="2500"/>
    <s v="Delhi NCR Mega Hub"/>
    <x v="3"/>
  </r>
  <r>
    <n v="105319"/>
    <x v="5298"/>
    <x v="5"/>
    <s v="2025"/>
    <s v="DHL"/>
    <x v="6"/>
    <x v="2"/>
    <x v="2"/>
    <s v="India"/>
    <n v="25"/>
    <n v="4500"/>
    <n v="112500"/>
    <n v="1700"/>
    <n v="110800"/>
    <n v="70000"/>
    <n v="70923.759999999995"/>
    <n v="41576.240000000005"/>
    <n v="109876.24"/>
    <n v="426"/>
    <n v="923.76"/>
    <x v="7"/>
    <n v="2800"/>
    <s v="Mumbai Mega Hub"/>
    <x v="2"/>
  </r>
  <r>
    <n v="105320"/>
    <x v="5299"/>
    <x v="10"/>
    <s v="2025"/>
    <s v="Ecom Express"/>
    <x v="3"/>
    <x v="2"/>
    <x v="4"/>
    <s v="India"/>
    <n v="96"/>
    <n v="8500"/>
    <n v="816000"/>
    <n v="3000"/>
    <n v="813000"/>
    <n v="528000"/>
    <n v="528568.77"/>
    <n v="287431.23"/>
    <n v="812431.23"/>
    <n v="886"/>
    <n v="568.77"/>
    <x v="8"/>
    <n v="5500"/>
    <s v="Kolkata Regional Hub"/>
    <x v="4"/>
  </r>
  <r>
    <n v="105321"/>
    <x v="5300"/>
    <x v="3"/>
    <s v="2025"/>
    <s v="Blue Dart"/>
    <x v="5"/>
    <x v="0"/>
    <x v="2"/>
    <s v="India"/>
    <n v="51"/>
    <n v="1800"/>
    <n v="91800"/>
    <n v="900"/>
    <n v="90900"/>
    <n v="45900"/>
    <n v="46852.5"/>
    <n v="44947.5"/>
    <n v="89947.5"/>
    <n v="863"/>
    <n v="952.5"/>
    <x v="9"/>
    <n v="900"/>
    <s v="Mumbai Mega Hub"/>
    <x v="2"/>
  </r>
  <r>
    <n v="105322"/>
    <x v="5301"/>
    <x v="0"/>
    <s v="2025"/>
    <s v="Blue Dart"/>
    <x v="2"/>
    <x v="2"/>
    <x v="2"/>
    <s v="India"/>
    <n v="10"/>
    <n v="2500"/>
    <n v="25000"/>
    <n v="1000"/>
    <n v="24000"/>
    <n v="15000"/>
    <n v="15675.49"/>
    <n v="9324.51"/>
    <n v="23324.51"/>
    <n v="1108"/>
    <n v="675.49"/>
    <x v="12"/>
    <n v="1500"/>
    <s v="Mumbai Mega Hub"/>
    <x v="2"/>
  </r>
  <r>
    <n v="105323"/>
    <x v="5302"/>
    <x v="1"/>
    <s v="2025"/>
    <s v="DHL"/>
    <x v="3"/>
    <x v="0"/>
    <x v="3"/>
    <s v="India"/>
    <n v="38"/>
    <n v="8500"/>
    <n v="323000"/>
    <n v="3000"/>
    <n v="320000"/>
    <n v="209000"/>
    <n v="210665.60000000001"/>
    <n v="112334.39999999999"/>
    <n v="318334.40000000002"/>
    <n v="1137"/>
    <n v="1665.6"/>
    <x v="8"/>
    <n v="5500"/>
    <s v="Delhi NCR Mega Hub"/>
    <x v="3"/>
  </r>
  <r>
    <n v="105324"/>
    <x v="5303"/>
    <x v="0"/>
    <s v="2025"/>
    <s v="Ekart"/>
    <x v="3"/>
    <x v="0"/>
    <x v="0"/>
    <s v="India"/>
    <n v="89"/>
    <n v="12000"/>
    <n v="1068000"/>
    <n v="4000"/>
    <n v="1064000"/>
    <n v="712000"/>
    <n v="712450.56000000006"/>
    <n v="355549.43999999994"/>
    <n v="1063549.4399999999"/>
    <n v="328"/>
    <n v="450.56"/>
    <x v="4"/>
    <n v="8000"/>
    <s v="Bengaluru Regional Hub"/>
    <x v="0"/>
  </r>
  <r>
    <n v="105325"/>
    <x v="5304"/>
    <x v="1"/>
    <s v="2025"/>
    <s v="DHL"/>
    <x v="2"/>
    <x v="2"/>
    <x v="0"/>
    <s v="India"/>
    <n v="16"/>
    <n v="2500"/>
    <n v="40000"/>
    <n v="1000"/>
    <n v="39000"/>
    <n v="24000"/>
    <n v="26778.98"/>
    <n v="13221.02"/>
    <n v="36221.019999999997"/>
    <n v="765"/>
    <n v="2778.98"/>
    <x v="12"/>
    <n v="1500"/>
    <s v="Bengaluru Regional Hub"/>
    <x v="0"/>
  </r>
  <r>
    <n v="105326"/>
    <x v="5305"/>
    <x v="10"/>
    <s v="2025"/>
    <s v="Xpressbees"/>
    <x v="3"/>
    <x v="2"/>
    <x v="2"/>
    <s v="India"/>
    <n v="85"/>
    <n v="12000"/>
    <n v="1020000"/>
    <n v="4000"/>
    <n v="1016000"/>
    <n v="680000"/>
    <n v="681178.37"/>
    <n v="338821.63"/>
    <n v="1014821.63"/>
    <n v="1009"/>
    <n v="1178.3699999999999"/>
    <x v="4"/>
    <n v="8000"/>
    <s v="Mumbai Mega Hub"/>
    <x v="2"/>
  </r>
  <r>
    <n v="105327"/>
    <x v="5306"/>
    <x v="0"/>
    <s v="2025"/>
    <s v="DHL"/>
    <x v="0"/>
    <x v="1"/>
    <x v="1"/>
    <s v="India"/>
    <n v="51"/>
    <n v="3200"/>
    <n v="163200"/>
    <n v="1200"/>
    <n v="162000"/>
    <n v="102000"/>
    <n v="102686.54"/>
    <n v="60513.460000000006"/>
    <n v="161313.46"/>
    <n v="795"/>
    <n v="686.54"/>
    <x v="0"/>
    <n v="2000"/>
    <s v="Nagpur Central Hub"/>
    <x v="1"/>
  </r>
  <r>
    <n v="105328"/>
    <x v="5307"/>
    <x v="5"/>
    <s v="2025"/>
    <s v="Shadowfax"/>
    <x v="7"/>
    <x v="0"/>
    <x v="2"/>
    <s v="India"/>
    <n v="46"/>
    <n v="850"/>
    <n v="39100"/>
    <n v="300"/>
    <n v="38800"/>
    <n v="25300"/>
    <n v="28282.489999999998"/>
    <n v="10817.510000000002"/>
    <n v="35817.51"/>
    <n v="1156"/>
    <n v="2982.49"/>
    <x v="13"/>
    <n v="550"/>
    <s v="Mumbai Mega Hub"/>
    <x v="2"/>
  </r>
  <r>
    <n v="105329"/>
    <x v="5308"/>
    <x v="6"/>
    <s v="2025"/>
    <s v="Amazon Logistics"/>
    <x v="5"/>
    <x v="1"/>
    <x v="3"/>
    <s v="India"/>
    <n v="84"/>
    <n v="4500"/>
    <n v="378000"/>
    <n v="2000"/>
    <n v="376000"/>
    <n v="210000"/>
    <n v="210789.14"/>
    <n v="167210.85999999999"/>
    <n v="375210.86"/>
    <n v="1069"/>
    <n v="789.14"/>
    <x v="6"/>
    <n v="2500"/>
    <s v="Delhi NCR Mega Hub"/>
    <x v="3"/>
  </r>
  <r>
    <n v="105330"/>
    <x v="5309"/>
    <x v="7"/>
    <s v="2025"/>
    <s v="Blue Dart"/>
    <x v="0"/>
    <x v="1"/>
    <x v="2"/>
    <s v="India"/>
    <n v="94"/>
    <n v="3200"/>
    <n v="300800"/>
    <n v="1200"/>
    <n v="299600"/>
    <n v="188000"/>
    <n v="188642.94"/>
    <n v="112157.06"/>
    <n v="298957.06"/>
    <n v="433"/>
    <n v="642.94000000000005"/>
    <x v="0"/>
    <n v="2000"/>
    <s v="Mumbai Mega Hub"/>
    <x v="2"/>
  </r>
  <r>
    <n v="105331"/>
    <x v="5310"/>
    <x v="7"/>
    <s v="2025"/>
    <s v="Delhivery"/>
    <x v="1"/>
    <x v="0"/>
    <x v="0"/>
    <s v="India"/>
    <n v="50"/>
    <n v="3500"/>
    <n v="175000"/>
    <n v="1300"/>
    <n v="173700"/>
    <n v="110000"/>
    <n v="111206.32"/>
    <n v="63793.679999999993"/>
    <n v="172493.68"/>
    <n v="1121"/>
    <n v="1206.32"/>
    <x v="16"/>
    <n v="2200"/>
    <s v="Bengaluru Regional Hub"/>
    <x v="0"/>
  </r>
  <r>
    <n v="105332"/>
    <x v="5311"/>
    <x v="1"/>
    <s v="2025"/>
    <s v="Amazon Logistics"/>
    <x v="3"/>
    <x v="0"/>
    <x v="0"/>
    <s v="India"/>
    <n v="72"/>
    <n v="12000"/>
    <n v="864000"/>
    <n v="4000"/>
    <n v="860000"/>
    <n v="576000"/>
    <n v="576429.26"/>
    <n v="287570.74"/>
    <n v="859570.74"/>
    <n v="947"/>
    <n v="429.26"/>
    <x v="4"/>
    <n v="8000"/>
    <s v="Bengaluru Regional Hub"/>
    <x v="0"/>
  </r>
  <r>
    <n v="105333"/>
    <x v="5312"/>
    <x v="6"/>
    <s v="2025"/>
    <s v="FedEx"/>
    <x v="6"/>
    <x v="0"/>
    <x v="3"/>
    <s v="India"/>
    <n v="34"/>
    <n v="15000"/>
    <n v="510000"/>
    <n v="5500"/>
    <n v="504500"/>
    <n v="323000"/>
    <n v="323445.17"/>
    <n v="186554.83000000002"/>
    <n v="504054.83"/>
    <n v="467"/>
    <n v="445.17"/>
    <x v="11"/>
    <n v="9500"/>
    <s v="Delhi NCR Mega Hub"/>
    <x v="3"/>
  </r>
  <r>
    <n v="105334"/>
    <x v="5313"/>
    <x v="4"/>
    <s v="2025"/>
    <s v="Xpressbees"/>
    <x v="1"/>
    <x v="1"/>
    <x v="3"/>
    <s v="India"/>
    <n v="29"/>
    <n v="3500"/>
    <n v="101500"/>
    <n v="1300"/>
    <n v="100200"/>
    <n v="63800"/>
    <n v="64679.29"/>
    <n v="36820.71"/>
    <n v="99320.71"/>
    <n v="499"/>
    <n v="879.29"/>
    <x v="16"/>
    <n v="2200"/>
    <s v="Delhi NCR Mega Hub"/>
    <x v="3"/>
  </r>
  <r>
    <n v="105335"/>
    <x v="5314"/>
    <x v="11"/>
    <s v="2025"/>
    <s v="Xpressbees"/>
    <x v="3"/>
    <x v="1"/>
    <x v="0"/>
    <s v="India"/>
    <n v="54"/>
    <n v="8500"/>
    <n v="459000"/>
    <n v="3000"/>
    <n v="456000"/>
    <n v="297000"/>
    <n v="297779.73"/>
    <n v="161220.27000000002"/>
    <n v="455220.27"/>
    <n v="1020"/>
    <n v="779.73"/>
    <x v="8"/>
    <n v="5500"/>
    <s v="Bengaluru Regional Hub"/>
    <x v="0"/>
  </r>
  <r>
    <n v="105336"/>
    <x v="5315"/>
    <x v="7"/>
    <s v="2025"/>
    <s v="FedEx"/>
    <x v="6"/>
    <x v="0"/>
    <x v="2"/>
    <s v="India"/>
    <n v="13"/>
    <n v="4500"/>
    <n v="58500"/>
    <n v="1700"/>
    <n v="56800"/>
    <n v="36400"/>
    <n v="37502.339999999997"/>
    <n v="20997.660000000003"/>
    <n v="55697.66"/>
    <n v="489"/>
    <n v="1102.3399999999999"/>
    <x v="7"/>
    <n v="2800"/>
    <s v="Mumbai Mega Hub"/>
    <x v="2"/>
  </r>
  <r>
    <n v="105337"/>
    <x v="5316"/>
    <x v="6"/>
    <s v="2025"/>
    <s v="Amazon Logistics"/>
    <x v="6"/>
    <x v="1"/>
    <x v="1"/>
    <s v="India"/>
    <n v="1"/>
    <n v="15000"/>
    <n v="15000"/>
    <n v="5500"/>
    <n v="9500"/>
    <n v="9500"/>
    <n v="10473.299999999999"/>
    <n v="4526.7000000000007"/>
    <n v="8526.7000000000007"/>
    <n v="1076"/>
    <n v="973.3"/>
    <x v="11"/>
    <n v="9500"/>
    <s v="Nagpur Central Hub"/>
    <x v="1"/>
  </r>
  <r>
    <n v="105338"/>
    <x v="5317"/>
    <x v="1"/>
    <s v="2025"/>
    <s v="Blue Dart"/>
    <x v="6"/>
    <x v="0"/>
    <x v="4"/>
    <s v="India"/>
    <n v="91"/>
    <n v="4500"/>
    <n v="409500"/>
    <n v="1700"/>
    <n v="407800"/>
    <n v="254800"/>
    <n v="255734.39999999999"/>
    <n v="153765.6"/>
    <n v="406865.6"/>
    <n v="771"/>
    <n v="934.4"/>
    <x v="7"/>
    <n v="2800"/>
    <s v="Kolkata Regional Hub"/>
    <x v="4"/>
  </r>
  <r>
    <n v="105339"/>
    <x v="5318"/>
    <x v="9"/>
    <s v="2025"/>
    <s v="Shadowfax"/>
    <x v="0"/>
    <x v="0"/>
    <x v="4"/>
    <s v="India"/>
    <n v="39"/>
    <n v="3200"/>
    <n v="124800"/>
    <n v="1200"/>
    <n v="123600"/>
    <n v="78000"/>
    <n v="78492.539999999994"/>
    <n v="46307.460000000006"/>
    <n v="123107.46"/>
    <n v="705"/>
    <n v="492.54"/>
    <x v="0"/>
    <n v="2000"/>
    <s v="Kolkata Regional Hub"/>
    <x v="4"/>
  </r>
  <r>
    <n v="105340"/>
    <x v="5319"/>
    <x v="4"/>
    <s v="2025"/>
    <s v="Ekart"/>
    <x v="2"/>
    <x v="0"/>
    <x v="1"/>
    <s v="India"/>
    <n v="55"/>
    <n v="450"/>
    <n v="24750"/>
    <n v="250"/>
    <n v="24500"/>
    <n v="11000"/>
    <n v="11592.52"/>
    <n v="13157.48"/>
    <n v="23907.48"/>
    <n v="653"/>
    <n v="592.52"/>
    <x v="3"/>
    <n v="200"/>
    <s v="Nagpur Central Hub"/>
    <x v="1"/>
  </r>
  <r>
    <n v="105341"/>
    <x v="5320"/>
    <x v="4"/>
    <s v="2025"/>
    <s v="Amazon Logistics"/>
    <x v="1"/>
    <x v="0"/>
    <x v="3"/>
    <s v="India"/>
    <n v="7"/>
    <n v="3500"/>
    <n v="24500"/>
    <n v="1300"/>
    <n v="23200"/>
    <n v="15400"/>
    <n v="16093.36"/>
    <n v="8406.64"/>
    <n v="22506.639999999999"/>
    <n v="1058"/>
    <n v="693.36"/>
    <x v="16"/>
    <n v="2200"/>
    <s v="Delhi NCR Mega Hub"/>
    <x v="3"/>
  </r>
  <r>
    <n v="105342"/>
    <x v="5321"/>
    <x v="3"/>
    <s v="2025"/>
    <s v="Ecom Express"/>
    <x v="5"/>
    <x v="2"/>
    <x v="4"/>
    <s v="India"/>
    <n v="69"/>
    <n v="2800"/>
    <n v="193200"/>
    <n v="1300"/>
    <n v="191900"/>
    <n v="103500"/>
    <n v="104267"/>
    <n v="88933"/>
    <n v="191133"/>
    <n v="661"/>
    <n v="767"/>
    <x v="18"/>
    <n v="1500"/>
    <s v="Kolkata Regional Hub"/>
    <x v="4"/>
  </r>
  <r>
    <n v="105343"/>
    <x v="5322"/>
    <x v="4"/>
    <s v="2025"/>
    <s v="Xpressbees"/>
    <x v="6"/>
    <x v="0"/>
    <x v="3"/>
    <s v="India"/>
    <n v="60"/>
    <n v="4500"/>
    <n v="270000"/>
    <n v="1700"/>
    <n v="268300"/>
    <n v="168000"/>
    <n v="168270.07"/>
    <n v="101729.93"/>
    <n v="268029.93"/>
    <n v="1058"/>
    <n v="270.07"/>
    <x v="7"/>
    <n v="2800"/>
    <s v="Delhi NCR Mega Hub"/>
    <x v="3"/>
  </r>
  <r>
    <n v="105344"/>
    <x v="5323"/>
    <x v="5"/>
    <s v="2025"/>
    <s v="FedEx"/>
    <x v="6"/>
    <x v="0"/>
    <x v="4"/>
    <s v="India"/>
    <n v="72"/>
    <n v="4500"/>
    <n v="324000"/>
    <n v="1700"/>
    <n v="322300"/>
    <n v="201600"/>
    <n v="202683.03"/>
    <n v="121316.97"/>
    <n v="321216.96999999997"/>
    <n v="673"/>
    <n v="1083.03"/>
    <x v="7"/>
    <n v="2800"/>
    <s v="Kolkata Regional Hub"/>
    <x v="4"/>
  </r>
  <r>
    <n v="105345"/>
    <x v="5324"/>
    <x v="7"/>
    <s v="2025"/>
    <s v="Shadowfax"/>
    <x v="2"/>
    <x v="0"/>
    <x v="3"/>
    <s v="India"/>
    <n v="10"/>
    <n v="450"/>
    <n v="4500"/>
    <n v="250"/>
    <n v="4250"/>
    <n v="2000"/>
    <n v="2239.64"/>
    <n v="2260.36"/>
    <n v="4010.36"/>
    <n v="311"/>
    <n v="239.64"/>
    <x v="3"/>
    <n v="200"/>
    <s v="Delhi NCR Mega Hub"/>
    <x v="3"/>
  </r>
  <r>
    <n v="105346"/>
    <x v="5325"/>
    <x v="9"/>
    <s v="2025"/>
    <s v="Blue Dart"/>
    <x v="3"/>
    <x v="1"/>
    <x v="3"/>
    <s v="India"/>
    <n v="88"/>
    <n v="12000"/>
    <n v="1056000"/>
    <n v="4000"/>
    <n v="1052000"/>
    <n v="704000"/>
    <n v="704611.42"/>
    <n v="351388.57999999996"/>
    <n v="1051388.58"/>
    <n v="794"/>
    <n v="611.41999999999996"/>
    <x v="4"/>
    <n v="8000"/>
    <s v="Delhi NCR Mega Hub"/>
    <x v="3"/>
  </r>
  <r>
    <n v="105347"/>
    <x v="5326"/>
    <x v="8"/>
    <s v="2025"/>
    <s v="DHL"/>
    <x v="0"/>
    <x v="1"/>
    <x v="1"/>
    <s v="India"/>
    <n v="35"/>
    <n v="6500"/>
    <n v="227500"/>
    <n v="2300"/>
    <n v="225200"/>
    <n v="147000"/>
    <n v="147543.57"/>
    <n v="79956.429999999993"/>
    <n v="224656.43"/>
    <n v="609"/>
    <n v="543.57000000000005"/>
    <x v="1"/>
    <n v="4200"/>
    <s v="Nagpur Central Hub"/>
    <x v="1"/>
  </r>
  <r>
    <n v="105348"/>
    <x v="5327"/>
    <x v="11"/>
    <s v="2025"/>
    <s v="FedEx"/>
    <x v="3"/>
    <x v="0"/>
    <x v="4"/>
    <s v="India"/>
    <n v="37"/>
    <n v="12000"/>
    <n v="444000"/>
    <n v="4000"/>
    <n v="440000"/>
    <n v="296000"/>
    <n v="297779.34000000003"/>
    <n v="146220.65999999997"/>
    <n v="438220.66"/>
    <n v="316"/>
    <n v="1779.34"/>
    <x v="4"/>
    <n v="8000"/>
    <s v="Kolkata Regional Hub"/>
    <x v="4"/>
  </r>
  <r>
    <n v="105349"/>
    <x v="5328"/>
    <x v="11"/>
    <s v="2025"/>
    <s v="Amazon Logistics"/>
    <x v="7"/>
    <x v="0"/>
    <x v="4"/>
    <s v="India"/>
    <n v="62"/>
    <n v="600"/>
    <n v="37200"/>
    <n v="250"/>
    <n v="36950"/>
    <n v="21700"/>
    <n v="21936.7"/>
    <n v="15263.3"/>
    <n v="36713.300000000003"/>
    <n v="1120"/>
    <n v="236.7"/>
    <x v="14"/>
    <n v="350"/>
    <s v="Kolkata Regional Hub"/>
    <x v="4"/>
  </r>
  <r>
    <n v="105350"/>
    <x v="5329"/>
    <x v="7"/>
    <s v="2025"/>
    <s v="FedEx"/>
    <x v="6"/>
    <x v="2"/>
    <x v="2"/>
    <s v="India"/>
    <n v="73"/>
    <n v="15000"/>
    <n v="1095000"/>
    <n v="5500"/>
    <n v="1089500"/>
    <n v="693500"/>
    <n v="693867.36"/>
    <n v="401132.64"/>
    <n v="1089132.6399999999"/>
    <n v="469"/>
    <n v="367.36"/>
    <x v="11"/>
    <n v="9500"/>
    <s v="Mumbai Mega Hub"/>
    <x v="2"/>
  </r>
  <r>
    <n v="105351"/>
    <x v="5330"/>
    <x v="1"/>
    <s v="2025"/>
    <s v="Ekart"/>
    <x v="6"/>
    <x v="2"/>
    <x v="3"/>
    <s v="India"/>
    <n v="5"/>
    <n v="15000"/>
    <n v="75000"/>
    <n v="5500"/>
    <n v="69500"/>
    <n v="47500"/>
    <n v="47940.27"/>
    <n v="27059.730000000003"/>
    <n v="69059.73"/>
    <n v="843"/>
    <n v="440.27"/>
    <x v="11"/>
    <n v="9500"/>
    <s v="Delhi NCR Mega Hub"/>
    <x v="3"/>
  </r>
  <r>
    <n v="105352"/>
    <x v="5331"/>
    <x v="1"/>
    <s v="2025"/>
    <s v="Amazon Logistics"/>
    <x v="6"/>
    <x v="0"/>
    <x v="4"/>
    <s v="India"/>
    <n v="2"/>
    <n v="15000"/>
    <n v="30000"/>
    <n v="5500"/>
    <n v="24500"/>
    <n v="19000"/>
    <n v="21199.489999999998"/>
    <n v="8800.510000000002"/>
    <n v="22300.510000000002"/>
    <n v="479"/>
    <n v="2199.4899999999998"/>
    <x v="11"/>
    <n v="9500"/>
    <s v="Kolkata Regional Hub"/>
    <x v="4"/>
  </r>
  <r>
    <n v="105353"/>
    <x v="5332"/>
    <x v="4"/>
    <s v="2025"/>
    <s v="Ekart"/>
    <x v="2"/>
    <x v="1"/>
    <x v="4"/>
    <s v="India"/>
    <n v="15"/>
    <n v="450"/>
    <n v="6750"/>
    <n v="250"/>
    <n v="6500"/>
    <n v="3000"/>
    <n v="3438.85"/>
    <n v="3311.15"/>
    <n v="6061.15"/>
    <n v="1173"/>
    <n v="438.85"/>
    <x v="3"/>
    <n v="200"/>
    <s v="Kolkata Regional Hub"/>
    <x v="4"/>
  </r>
  <r>
    <n v="105354"/>
    <x v="5333"/>
    <x v="3"/>
    <s v="2025"/>
    <s v="Ekart"/>
    <x v="0"/>
    <x v="1"/>
    <x v="4"/>
    <s v="India"/>
    <n v="76"/>
    <n v="3200"/>
    <n v="243200"/>
    <n v="1200"/>
    <n v="242000"/>
    <n v="152000"/>
    <n v="152685.17000000001"/>
    <n v="90514.829999999987"/>
    <n v="241314.83"/>
    <n v="304"/>
    <n v="685.17"/>
    <x v="0"/>
    <n v="2000"/>
    <s v="Kolkata Regional Hub"/>
    <x v="4"/>
  </r>
  <r>
    <n v="105355"/>
    <x v="5334"/>
    <x v="11"/>
    <s v="2025"/>
    <s v="Blue Dart"/>
    <x v="7"/>
    <x v="2"/>
    <x v="4"/>
    <s v="India"/>
    <n v="4"/>
    <n v="1200"/>
    <n v="4800"/>
    <n v="400"/>
    <n v="4400"/>
    <n v="3200"/>
    <n v="4089.62"/>
    <n v="710.38000000000011"/>
    <n v="3510.38"/>
    <n v="811"/>
    <n v="889.62"/>
    <x v="15"/>
    <n v="800"/>
    <s v="Kolkata Regional Hub"/>
    <x v="4"/>
  </r>
  <r>
    <n v="105356"/>
    <x v="5335"/>
    <x v="7"/>
    <s v="2025"/>
    <s v="Ecom Express"/>
    <x v="5"/>
    <x v="0"/>
    <x v="3"/>
    <s v="India"/>
    <n v="99"/>
    <n v="1800"/>
    <n v="178200"/>
    <n v="900"/>
    <n v="177300"/>
    <n v="89100"/>
    <n v="89827.41"/>
    <n v="88372.59"/>
    <n v="176572.59"/>
    <n v="708"/>
    <n v="727.41"/>
    <x v="9"/>
    <n v="900"/>
    <s v="Delhi NCR Mega Hub"/>
    <x v="3"/>
  </r>
  <r>
    <n v="105357"/>
    <x v="5336"/>
    <x v="5"/>
    <s v="2025"/>
    <s v="Ekart"/>
    <x v="5"/>
    <x v="0"/>
    <x v="3"/>
    <s v="India"/>
    <n v="5"/>
    <n v="4500"/>
    <n v="22500"/>
    <n v="2000"/>
    <n v="20500"/>
    <n v="12500"/>
    <n v="12979.52"/>
    <n v="9520.48"/>
    <n v="20020.48"/>
    <n v="301"/>
    <n v="479.52"/>
    <x v="6"/>
    <n v="2500"/>
    <s v="Delhi NCR Mega Hub"/>
    <x v="3"/>
  </r>
  <r>
    <n v="105358"/>
    <x v="5337"/>
    <x v="1"/>
    <s v="2025"/>
    <s v="Ecom Express"/>
    <x v="7"/>
    <x v="0"/>
    <x v="2"/>
    <s v="India"/>
    <n v="31"/>
    <n v="600"/>
    <n v="18600"/>
    <n v="250"/>
    <n v="18350"/>
    <n v="10850"/>
    <n v="11661.65"/>
    <n v="6938.35"/>
    <n v="17538.349999999999"/>
    <n v="1063"/>
    <n v="811.65"/>
    <x v="14"/>
    <n v="350"/>
    <s v="Mumbai Mega Hub"/>
    <x v="2"/>
  </r>
  <r>
    <n v="105359"/>
    <x v="5338"/>
    <x v="4"/>
    <s v="2025"/>
    <s v="Blue Dart"/>
    <x v="3"/>
    <x v="2"/>
    <x v="3"/>
    <s v="India"/>
    <n v="19"/>
    <n v="12000"/>
    <n v="228000"/>
    <n v="4000"/>
    <n v="224000"/>
    <n v="152000"/>
    <n v="152306.84"/>
    <n v="75693.16"/>
    <n v="223693.16"/>
    <n v="736"/>
    <n v="306.83999999999997"/>
    <x v="4"/>
    <n v="8000"/>
    <s v="Delhi NCR Mega Hub"/>
    <x v="3"/>
  </r>
  <r>
    <n v="105360"/>
    <x v="5339"/>
    <x v="8"/>
    <s v="2025"/>
    <s v="Ecom Express"/>
    <x v="3"/>
    <x v="0"/>
    <x v="1"/>
    <s v="India"/>
    <n v="65"/>
    <n v="8500"/>
    <n v="552500"/>
    <n v="3000"/>
    <n v="549500"/>
    <n v="357500"/>
    <n v="357992.68"/>
    <n v="194507.32"/>
    <n v="549007.31999999995"/>
    <n v="551"/>
    <n v="492.68"/>
    <x v="8"/>
    <n v="5500"/>
    <s v="Nagpur Central Hub"/>
    <x v="1"/>
  </r>
  <r>
    <n v="105361"/>
    <x v="5340"/>
    <x v="5"/>
    <s v="2025"/>
    <s v="FedEx"/>
    <x v="6"/>
    <x v="2"/>
    <x v="4"/>
    <s v="India"/>
    <n v="29"/>
    <n v="15000"/>
    <n v="435000"/>
    <n v="5500"/>
    <n v="429500"/>
    <n v="275500"/>
    <n v="277843.82"/>
    <n v="157156.18"/>
    <n v="427156.18"/>
    <n v="708"/>
    <n v="2343.8200000000002"/>
    <x v="11"/>
    <n v="9500"/>
    <s v="Kolkata Regional Hub"/>
    <x v="4"/>
  </r>
  <r>
    <n v="105362"/>
    <x v="5341"/>
    <x v="2"/>
    <s v="2025"/>
    <s v="Delhivery"/>
    <x v="1"/>
    <x v="2"/>
    <x v="1"/>
    <s v="India"/>
    <n v="62"/>
    <n v="3500"/>
    <n v="217000"/>
    <n v="1300"/>
    <n v="215700"/>
    <n v="136400"/>
    <n v="137317.76000000001"/>
    <n v="79682.239999999991"/>
    <n v="214782.24"/>
    <n v="550"/>
    <n v="917.76"/>
    <x v="16"/>
    <n v="2200"/>
    <s v="Nagpur Central Hub"/>
    <x v="1"/>
  </r>
  <r>
    <n v="105363"/>
    <x v="5342"/>
    <x v="0"/>
    <s v="2025"/>
    <s v="Ekart"/>
    <x v="4"/>
    <x v="1"/>
    <x v="0"/>
    <s v="India"/>
    <n v="82"/>
    <n v="1500"/>
    <n v="123000"/>
    <n v="700"/>
    <n v="122300"/>
    <n v="65600"/>
    <n v="65962.740000000005"/>
    <n v="57037.259999999995"/>
    <n v="121937.26"/>
    <n v="373"/>
    <n v="362.74"/>
    <x v="10"/>
    <n v="800"/>
    <s v="Bengaluru Regional Hub"/>
    <x v="0"/>
  </r>
  <r>
    <n v="105364"/>
    <x v="5343"/>
    <x v="8"/>
    <s v="2025"/>
    <s v="DHL"/>
    <x v="2"/>
    <x v="0"/>
    <x v="4"/>
    <s v="India"/>
    <n v="14"/>
    <n v="2500"/>
    <n v="35000"/>
    <n v="1000"/>
    <n v="34000"/>
    <n v="21000"/>
    <n v="22230.3"/>
    <n v="12769.7"/>
    <n v="32769.699999999997"/>
    <n v="605"/>
    <n v="1230.3"/>
    <x v="12"/>
    <n v="1500"/>
    <s v="Kolkata Regional Hub"/>
    <x v="4"/>
  </r>
  <r>
    <n v="105365"/>
    <x v="5344"/>
    <x v="3"/>
    <s v="2025"/>
    <s v="Ekart"/>
    <x v="1"/>
    <x v="2"/>
    <x v="4"/>
    <s v="India"/>
    <n v="70"/>
    <n v="25000"/>
    <n v="1750000"/>
    <n v="7000"/>
    <n v="1743000"/>
    <n v="1260000"/>
    <n v="1260970.74"/>
    <n v="489029.26"/>
    <n v="1742029.26"/>
    <n v="614"/>
    <n v="970.74"/>
    <x v="17"/>
    <n v="18000"/>
    <s v="Kolkata Regional Hub"/>
    <x v="4"/>
  </r>
  <r>
    <n v="105366"/>
    <x v="5345"/>
    <x v="4"/>
    <s v="2025"/>
    <s v="Ekart"/>
    <x v="3"/>
    <x v="0"/>
    <x v="3"/>
    <s v="India"/>
    <n v="95"/>
    <n v="8500"/>
    <n v="807500"/>
    <n v="3000"/>
    <n v="804500"/>
    <n v="522500"/>
    <n v="522879.12"/>
    <n v="284620.88"/>
    <n v="804120.88"/>
    <n v="774"/>
    <n v="379.12"/>
    <x v="8"/>
    <n v="5500"/>
    <s v="Delhi NCR Mega Hub"/>
    <x v="3"/>
  </r>
  <r>
    <n v="105367"/>
    <x v="5346"/>
    <x v="7"/>
    <s v="2025"/>
    <s v="Ecom Express"/>
    <x v="5"/>
    <x v="1"/>
    <x v="4"/>
    <s v="India"/>
    <n v="44"/>
    <n v="2800"/>
    <n v="123200"/>
    <n v="1300"/>
    <n v="121900"/>
    <n v="66000"/>
    <n v="66312.160000000003"/>
    <n v="56887.839999999997"/>
    <n v="121587.84"/>
    <n v="394"/>
    <n v="312.16000000000003"/>
    <x v="18"/>
    <n v="1500"/>
    <s v="Kolkata Regional Hub"/>
    <x v="4"/>
  </r>
  <r>
    <n v="105368"/>
    <x v="5347"/>
    <x v="0"/>
    <s v="2025"/>
    <s v="Blue Dart"/>
    <x v="3"/>
    <x v="0"/>
    <x v="0"/>
    <s v="India"/>
    <n v="52"/>
    <n v="8500"/>
    <n v="442000"/>
    <n v="3000"/>
    <n v="439000"/>
    <n v="286000"/>
    <n v="286411.45"/>
    <n v="155588.54999999999"/>
    <n v="438588.55"/>
    <n v="642"/>
    <n v="411.45"/>
    <x v="8"/>
    <n v="5500"/>
    <s v="Bengaluru Regional Hub"/>
    <x v="0"/>
  </r>
  <r>
    <n v="105369"/>
    <x v="5348"/>
    <x v="0"/>
    <s v="2025"/>
    <s v="Delhivery"/>
    <x v="1"/>
    <x v="1"/>
    <x v="0"/>
    <s v="India"/>
    <n v="30"/>
    <n v="3500"/>
    <n v="105000"/>
    <n v="1300"/>
    <n v="103700"/>
    <n v="66000"/>
    <n v="68485.2"/>
    <n v="36514.800000000003"/>
    <n v="101214.8"/>
    <n v="674"/>
    <n v="2485.1999999999998"/>
    <x v="16"/>
    <n v="2200"/>
    <s v="Bengaluru Regional Hub"/>
    <x v="0"/>
  </r>
  <r>
    <n v="105370"/>
    <x v="5349"/>
    <x v="7"/>
    <s v="2025"/>
    <s v="FedEx"/>
    <x v="5"/>
    <x v="2"/>
    <x v="2"/>
    <s v="India"/>
    <n v="12"/>
    <n v="4500"/>
    <n v="54000"/>
    <n v="2000"/>
    <n v="52000"/>
    <n v="30000"/>
    <n v="30883.13"/>
    <n v="23116.87"/>
    <n v="51116.87"/>
    <n v="540"/>
    <n v="883.13"/>
    <x v="6"/>
    <n v="2500"/>
    <s v="Mumbai Mega Hub"/>
    <x v="2"/>
  </r>
  <r>
    <n v="105371"/>
    <x v="5350"/>
    <x v="4"/>
    <s v="2025"/>
    <s v="DHL"/>
    <x v="4"/>
    <x v="0"/>
    <x v="4"/>
    <s v="India"/>
    <n v="29"/>
    <n v="1500"/>
    <n v="43500"/>
    <n v="700"/>
    <n v="42800"/>
    <n v="23200"/>
    <n v="23509.4"/>
    <n v="19990.599999999999"/>
    <n v="42490.6"/>
    <n v="457"/>
    <n v="309.39999999999998"/>
    <x v="10"/>
    <n v="800"/>
    <s v="Kolkata Regional Hub"/>
    <x v="4"/>
  </r>
  <r>
    <n v="105372"/>
    <x v="5351"/>
    <x v="4"/>
    <s v="2025"/>
    <s v="FedEx"/>
    <x v="5"/>
    <x v="2"/>
    <x v="1"/>
    <s v="India"/>
    <n v="54"/>
    <n v="1800"/>
    <n v="97200"/>
    <n v="900"/>
    <n v="96300"/>
    <n v="48600"/>
    <n v="49349.08"/>
    <n v="47850.92"/>
    <n v="95550.92"/>
    <n v="650"/>
    <n v="749.08"/>
    <x v="9"/>
    <n v="900"/>
    <s v="Nagpur Central Hub"/>
    <x v="1"/>
  </r>
  <r>
    <n v="105373"/>
    <x v="5352"/>
    <x v="9"/>
    <s v="2025"/>
    <s v="Amazon Logistics"/>
    <x v="5"/>
    <x v="1"/>
    <x v="0"/>
    <s v="India"/>
    <n v="6"/>
    <n v="1800"/>
    <n v="10800"/>
    <n v="900"/>
    <n v="9900"/>
    <n v="5400"/>
    <n v="6289.8"/>
    <n v="4510.2"/>
    <n v="9010.2000000000007"/>
    <n v="485"/>
    <n v="889.8"/>
    <x v="9"/>
    <n v="900"/>
    <s v="Bengaluru Regional Hub"/>
    <x v="0"/>
  </r>
  <r>
    <n v="105374"/>
    <x v="5353"/>
    <x v="2"/>
    <s v="2025"/>
    <s v="Ecom Express"/>
    <x v="5"/>
    <x v="0"/>
    <x v="4"/>
    <s v="India"/>
    <n v="6"/>
    <n v="4500"/>
    <n v="27000"/>
    <n v="2000"/>
    <n v="25000"/>
    <n v="15000"/>
    <n v="15552.3"/>
    <n v="11447.7"/>
    <n v="24447.7"/>
    <n v="436"/>
    <n v="552.29999999999995"/>
    <x v="6"/>
    <n v="2500"/>
    <s v="Kolkata Regional Hub"/>
    <x v="4"/>
  </r>
  <r>
    <n v="105375"/>
    <x v="5354"/>
    <x v="5"/>
    <s v="2025"/>
    <s v="Shadowfax"/>
    <x v="6"/>
    <x v="0"/>
    <x v="3"/>
    <s v="India"/>
    <n v="61"/>
    <n v="15000"/>
    <n v="915000"/>
    <n v="5500"/>
    <n v="909500"/>
    <n v="579500"/>
    <n v="580421.54"/>
    <n v="334578.45999999996"/>
    <n v="908578.46"/>
    <n v="459"/>
    <n v="921.54"/>
    <x v="11"/>
    <n v="9500"/>
    <s v="Delhi NCR Mega Hub"/>
    <x v="3"/>
  </r>
  <r>
    <n v="105376"/>
    <x v="5355"/>
    <x v="11"/>
    <s v="2025"/>
    <s v="Ecom Express"/>
    <x v="3"/>
    <x v="2"/>
    <x v="2"/>
    <s v="India"/>
    <n v="32"/>
    <n v="8500"/>
    <n v="272000"/>
    <n v="3000"/>
    <n v="269000"/>
    <n v="176000"/>
    <n v="176705.48"/>
    <n v="95294.51999999999"/>
    <n v="268294.52"/>
    <n v="818"/>
    <n v="705.48"/>
    <x v="8"/>
    <n v="5500"/>
    <s v="Mumbai Mega Hub"/>
    <x v="2"/>
  </r>
  <r>
    <n v="105377"/>
    <x v="5356"/>
    <x v="1"/>
    <s v="2025"/>
    <s v="Ecom Express"/>
    <x v="1"/>
    <x v="2"/>
    <x v="2"/>
    <s v="India"/>
    <n v="5"/>
    <n v="3500"/>
    <n v="17500"/>
    <n v="1300"/>
    <n v="16200"/>
    <n v="11000"/>
    <n v="11885.21"/>
    <n v="5614.7900000000009"/>
    <n v="15314.79"/>
    <n v="620"/>
    <n v="885.21"/>
    <x v="16"/>
    <n v="2200"/>
    <s v="Mumbai Mega Hub"/>
    <x v="2"/>
  </r>
  <r>
    <n v="105378"/>
    <x v="5357"/>
    <x v="3"/>
    <s v="2025"/>
    <s v="DHL"/>
    <x v="2"/>
    <x v="1"/>
    <x v="2"/>
    <s v="India"/>
    <n v="16"/>
    <n v="450"/>
    <n v="7200"/>
    <n v="250"/>
    <n v="6950"/>
    <n v="3200"/>
    <n v="4301.41"/>
    <n v="2898.59"/>
    <n v="5848.59"/>
    <n v="1029"/>
    <n v="1101.4100000000001"/>
    <x v="3"/>
    <n v="200"/>
    <s v="Mumbai Mega Hub"/>
    <x v="2"/>
  </r>
  <r>
    <n v="105379"/>
    <x v="5358"/>
    <x v="10"/>
    <s v="2025"/>
    <s v="Ekart"/>
    <x v="0"/>
    <x v="0"/>
    <x v="2"/>
    <s v="India"/>
    <n v="53"/>
    <n v="6500"/>
    <n v="344500"/>
    <n v="2300"/>
    <n v="342200"/>
    <n v="222600"/>
    <n v="224759.44"/>
    <n v="119740.56"/>
    <n v="340040.56"/>
    <n v="391"/>
    <n v="2159.44"/>
    <x v="1"/>
    <n v="4200"/>
    <s v="Mumbai Mega Hub"/>
    <x v="2"/>
  </r>
  <r>
    <n v="105380"/>
    <x v="5359"/>
    <x v="11"/>
    <s v="2025"/>
    <s v="FedEx"/>
    <x v="1"/>
    <x v="1"/>
    <x v="2"/>
    <s v="India"/>
    <n v="2"/>
    <n v="45000"/>
    <n v="90000"/>
    <n v="13000"/>
    <n v="77000"/>
    <n v="64000"/>
    <n v="64469.91"/>
    <n v="25530.089999999997"/>
    <n v="76530.09"/>
    <n v="1035"/>
    <n v="469.91"/>
    <x v="2"/>
    <n v="32000"/>
    <s v="Mumbai Mega Hub"/>
    <x v="2"/>
  </r>
  <r>
    <n v="105381"/>
    <x v="5360"/>
    <x v="0"/>
    <s v="2025"/>
    <s v="Ecom Express"/>
    <x v="5"/>
    <x v="1"/>
    <x v="2"/>
    <s v="India"/>
    <n v="16"/>
    <n v="2800"/>
    <n v="44800"/>
    <n v="1300"/>
    <n v="43500"/>
    <n v="24000"/>
    <n v="24544.65"/>
    <n v="20255.349999999999"/>
    <n v="42955.35"/>
    <n v="793"/>
    <n v="544.65"/>
    <x v="18"/>
    <n v="1500"/>
    <s v="Mumbai Mega Hub"/>
    <x v="2"/>
  </r>
  <r>
    <n v="105382"/>
    <x v="5361"/>
    <x v="0"/>
    <s v="2025"/>
    <s v="Ekart"/>
    <x v="3"/>
    <x v="0"/>
    <x v="4"/>
    <s v="India"/>
    <n v="2"/>
    <n v="12000"/>
    <n v="24000"/>
    <n v="4000"/>
    <n v="20000"/>
    <n v="16000"/>
    <n v="18561.55"/>
    <n v="5438.4500000000007"/>
    <n v="17438.45"/>
    <n v="813"/>
    <n v="2561.5500000000002"/>
    <x v="4"/>
    <n v="8000"/>
    <s v="Kolkata Regional Hub"/>
    <x v="4"/>
  </r>
  <r>
    <n v="105383"/>
    <x v="5362"/>
    <x v="8"/>
    <s v="2025"/>
    <s v="Ekart"/>
    <x v="2"/>
    <x v="0"/>
    <x v="4"/>
    <s v="India"/>
    <n v="85"/>
    <n v="2500"/>
    <n v="212500"/>
    <n v="1000"/>
    <n v="211500"/>
    <n v="127500"/>
    <n v="128251.17"/>
    <n v="84248.83"/>
    <n v="210748.83"/>
    <n v="819"/>
    <n v="751.17"/>
    <x v="12"/>
    <n v="1500"/>
    <s v="Kolkata Regional Hub"/>
    <x v="4"/>
  </r>
  <r>
    <n v="105384"/>
    <x v="5363"/>
    <x v="2"/>
    <s v="2025"/>
    <s v="DHL"/>
    <x v="2"/>
    <x v="2"/>
    <x v="2"/>
    <s v="India"/>
    <n v="81"/>
    <n v="450"/>
    <n v="36450"/>
    <n v="250"/>
    <n v="36200"/>
    <n v="16200"/>
    <n v="16969.34"/>
    <n v="19480.66"/>
    <n v="35430.660000000003"/>
    <n v="985"/>
    <n v="769.34"/>
    <x v="3"/>
    <n v="200"/>
    <s v="Mumbai Mega Hub"/>
    <x v="2"/>
  </r>
  <r>
    <n v="105385"/>
    <x v="5364"/>
    <x v="4"/>
    <s v="2025"/>
    <s v="Delhivery"/>
    <x v="6"/>
    <x v="0"/>
    <x v="2"/>
    <s v="India"/>
    <n v="63"/>
    <n v="4500"/>
    <n v="283500"/>
    <n v="1700"/>
    <n v="281800"/>
    <n v="176400"/>
    <n v="176786.73"/>
    <n v="106713.26999999999"/>
    <n v="281413.27"/>
    <n v="1009"/>
    <n v="386.73"/>
    <x v="7"/>
    <n v="2800"/>
    <s v="Mumbai Mega Hub"/>
    <x v="2"/>
  </r>
  <r>
    <n v="105386"/>
    <x v="5365"/>
    <x v="4"/>
    <s v="2025"/>
    <s v="Amazon Logistics"/>
    <x v="2"/>
    <x v="2"/>
    <x v="2"/>
    <s v="India"/>
    <n v="50"/>
    <n v="450"/>
    <n v="22500"/>
    <n v="250"/>
    <n v="22250"/>
    <n v="10000"/>
    <n v="10167.459999999999"/>
    <n v="12332.54"/>
    <n v="22082.54"/>
    <n v="525"/>
    <n v="167.46"/>
    <x v="3"/>
    <n v="200"/>
    <s v="Mumbai Mega Hub"/>
    <x v="2"/>
  </r>
  <r>
    <n v="105387"/>
    <x v="5366"/>
    <x v="1"/>
    <s v="2025"/>
    <s v="Blue Dart"/>
    <x v="1"/>
    <x v="0"/>
    <x v="0"/>
    <s v="India"/>
    <n v="2"/>
    <n v="3500"/>
    <n v="7000"/>
    <n v="1300"/>
    <n v="5700"/>
    <n v="4400"/>
    <n v="4754.25"/>
    <n v="2245.75"/>
    <n v="5345.75"/>
    <n v="746"/>
    <n v="354.25"/>
    <x v="16"/>
    <n v="2200"/>
    <s v="Bengaluru Regional Hub"/>
    <x v="0"/>
  </r>
  <r>
    <n v="105388"/>
    <x v="5367"/>
    <x v="4"/>
    <s v="2025"/>
    <s v="Xpressbees"/>
    <x v="7"/>
    <x v="0"/>
    <x v="4"/>
    <s v="India"/>
    <n v="23"/>
    <n v="600"/>
    <n v="13800"/>
    <n v="250"/>
    <n v="13550"/>
    <n v="8050"/>
    <n v="8892.0400000000009"/>
    <n v="4907.9599999999991"/>
    <n v="12707.96"/>
    <n v="559"/>
    <n v="842.04"/>
    <x v="14"/>
    <n v="350"/>
    <s v="Kolkata Regional Hub"/>
    <x v="4"/>
  </r>
  <r>
    <n v="105389"/>
    <x v="5368"/>
    <x v="5"/>
    <s v="2025"/>
    <s v="Amazon Logistics"/>
    <x v="3"/>
    <x v="0"/>
    <x v="1"/>
    <s v="India"/>
    <n v="41"/>
    <n v="12000"/>
    <n v="492000"/>
    <n v="4000"/>
    <n v="488000"/>
    <n v="328000"/>
    <n v="328705.71999999997"/>
    <n v="163294.28000000003"/>
    <n v="487294.28"/>
    <n v="320"/>
    <n v="705.72"/>
    <x v="4"/>
    <n v="8000"/>
    <s v="Nagpur Central Hub"/>
    <x v="1"/>
  </r>
  <r>
    <n v="105390"/>
    <x v="5369"/>
    <x v="9"/>
    <s v="2025"/>
    <s v="Xpressbees"/>
    <x v="4"/>
    <x v="2"/>
    <x v="3"/>
    <s v="India"/>
    <n v="32"/>
    <n v="5500"/>
    <n v="176000"/>
    <n v="2000"/>
    <n v="174000"/>
    <n v="112000"/>
    <n v="113631.66"/>
    <n v="62368.34"/>
    <n v="172368.34"/>
    <n v="908"/>
    <n v="1631.66"/>
    <x v="5"/>
    <n v="3500"/>
    <s v="Delhi NCR Mega Hub"/>
    <x v="3"/>
  </r>
  <r>
    <n v="105391"/>
    <x v="5370"/>
    <x v="0"/>
    <s v="2025"/>
    <s v="DHL"/>
    <x v="3"/>
    <x v="2"/>
    <x v="4"/>
    <s v="India"/>
    <n v="61"/>
    <n v="8500"/>
    <n v="518500"/>
    <n v="3000"/>
    <n v="515500"/>
    <n v="335500"/>
    <n v="337089.18"/>
    <n v="181410.82"/>
    <n v="513910.82"/>
    <n v="1016"/>
    <n v="1589.18"/>
    <x v="8"/>
    <n v="5500"/>
    <s v="Kolkata Regional Hub"/>
    <x v="4"/>
  </r>
  <r>
    <n v="105392"/>
    <x v="5371"/>
    <x v="4"/>
    <s v="2025"/>
    <s v="Ekart"/>
    <x v="4"/>
    <x v="1"/>
    <x v="3"/>
    <s v="India"/>
    <n v="61"/>
    <n v="5500"/>
    <n v="335500"/>
    <n v="2000"/>
    <n v="333500"/>
    <n v="213500"/>
    <n v="213792.05"/>
    <n v="121707.95000000001"/>
    <n v="333207.95"/>
    <n v="909"/>
    <n v="292.05"/>
    <x v="5"/>
    <n v="3500"/>
    <s v="Delhi NCR Mega Hub"/>
    <x v="3"/>
  </r>
  <r>
    <n v="105393"/>
    <x v="5372"/>
    <x v="5"/>
    <s v="2025"/>
    <s v="Amazon Logistics"/>
    <x v="6"/>
    <x v="1"/>
    <x v="3"/>
    <s v="India"/>
    <n v="64"/>
    <n v="15000"/>
    <n v="960000"/>
    <n v="5500"/>
    <n v="954500"/>
    <n v="608000"/>
    <n v="608362.85"/>
    <n v="351637.15"/>
    <n v="954137.15"/>
    <n v="559"/>
    <n v="362.85"/>
    <x v="11"/>
    <n v="9500"/>
    <s v="Delhi NCR Mega Hub"/>
    <x v="3"/>
  </r>
  <r>
    <n v="105394"/>
    <x v="5373"/>
    <x v="4"/>
    <s v="2025"/>
    <s v="FedEx"/>
    <x v="2"/>
    <x v="1"/>
    <x v="4"/>
    <s v="India"/>
    <n v="53"/>
    <n v="2500"/>
    <n v="132500"/>
    <n v="1000"/>
    <n v="131500"/>
    <n v="79500"/>
    <n v="80453.67"/>
    <n v="52046.33"/>
    <n v="130546.33"/>
    <n v="785"/>
    <n v="953.67"/>
    <x v="12"/>
    <n v="1500"/>
    <s v="Kolkata Regional Hub"/>
    <x v="4"/>
  </r>
  <r>
    <n v="105395"/>
    <x v="5374"/>
    <x v="9"/>
    <s v="2025"/>
    <s v="DHL"/>
    <x v="5"/>
    <x v="0"/>
    <x v="4"/>
    <s v="India"/>
    <n v="22"/>
    <n v="2800"/>
    <n v="61600"/>
    <n v="1300"/>
    <n v="60300"/>
    <n v="33000"/>
    <n v="33926.720000000001"/>
    <n v="27673.279999999999"/>
    <n v="59373.279999999999"/>
    <n v="1181"/>
    <n v="926.72"/>
    <x v="18"/>
    <n v="1500"/>
    <s v="Kolkata Regional Hub"/>
    <x v="4"/>
  </r>
  <r>
    <n v="105396"/>
    <x v="5375"/>
    <x v="2"/>
    <s v="2025"/>
    <s v="Blue Dart"/>
    <x v="2"/>
    <x v="2"/>
    <x v="0"/>
    <s v="India"/>
    <n v="63"/>
    <n v="2500"/>
    <n v="157500"/>
    <n v="1000"/>
    <n v="156500"/>
    <n v="94500"/>
    <n v="95690.61"/>
    <n v="61809.39"/>
    <n v="155309.39000000001"/>
    <n v="826"/>
    <n v="1190.6099999999999"/>
    <x v="12"/>
    <n v="1500"/>
    <s v="Bengaluru Regional Hub"/>
    <x v="0"/>
  </r>
  <r>
    <n v="105397"/>
    <x v="5376"/>
    <x v="5"/>
    <s v="2025"/>
    <s v="Delhivery"/>
    <x v="7"/>
    <x v="0"/>
    <x v="0"/>
    <s v="India"/>
    <n v="92"/>
    <n v="1200"/>
    <n v="110400"/>
    <n v="400"/>
    <n v="110000"/>
    <n v="73600"/>
    <n v="74026.92"/>
    <n v="36373.08"/>
    <n v="109573.08"/>
    <n v="959"/>
    <n v="426.92"/>
    <x v="15"/>
    <n v="800"/>
    <s v="Bengaluru Regional Hub"/>
    <x v="0"/>
  </r>
  <r>
    <n v="105398"/>
    <x v="5377"/>
    <x v="3"/>
    <s v="2025"/>
    <s v="DHL"/>
    <x v="6"/>
    <x v="0"/>
    <x v="2"/>
    <s v="India"/>
    <n v="95"/>
    <n v="4500"/>
    <n v="427500"/>
    <n v="1700"/>
    <n v="425800"/>
    <n v="266000"/>
    <n v="266851.78000000003"/>
    <n v="160648.21999999997"/>
    <n v="424948.22"/>
    <n v="1107"/>
    <n v="851.78"/>
    <x v="7"/>
    <n v="2800"/>
    <s v="Mumbai Mega Hub"/>
    <x v="2"/>
  </r>
  <r>
    <n v="105399"/>
    <x v="5378"/>
    <x v="6"/>
    <s v="2025"/>
    <s v="Blue Dart"/>
    <x v="3"/>
    <x v="0"/>
    <x v="1"/>
    <s v="India"/>
    <n v="62"/>
    <n v="12000"/>
    <n v="744000"/>
    <n v="4000"/>
    <n v="740000"/>
    <n v="496000"/>
    <n v="497041.86"/>
    <n v="246958.14"/>
    <n v="738958.14"/>
    <n v="423"/>
    <n v="1041.8599999999999"/>
    <x v="4"/>
    <n v="8000"/>
    <s v="Nagpur Central Hub"/>
    <x v="1"/>
  </r>
  <r>
    <n v="105400"/>
    <x v="5379"/>
    <x v="6"/>
    <s v="2025"/>
    <s v="Ekart"/>
    <x v="2"/>
    <x v="1"/>
    <x v="2"/>
    <s v="India"/>
    <n v="20"/>
    <n v="2500"/>
    <n v="50000"/>
    <n v="1000"/>
    <n v="49000"/>
    <n v="30000"/>
    <n v="30793.84"/>
    <n v="19206.16"/>
    <n v="48206.16"/>
    <n v="455"/>
    <n v="793.84"/>
    <x v="12"/>
    <n v="1500"/>
    <s v="Mumbai Mega Hub"/>
    <x v="2"/>
  </r>
  <r>
    <n v="105401"/>
    <x v="5380"/>
    <x v="9"/>
    <s v="2025"/>
    <s v="Xpressbees"/>
    <x v="0"/>
    <x v="0"/>
    <x v="0"/>
    <s v="India"/>
    <n v="58"/>
    <n v="6500"/>
    <n v="377000"/>
    <n v="2300"/>
    <n v="374700"/>
    <n v="243600"/>
    <n v="244025.26"/>
    <n v="132974.74"/>
    <n v="374274.74"/>
    <n v="419"/>
    <n v="425.26"/>
    <x v="1"/>
    <n v="4200"/>
    <s v="Bengaluru Regional Hub"/>
    <x v="0"/>
  </r>
  <r>
    <n v="105402"/>
    <x v="5381"/>
    <x v="1"/>
    <s v="2025"/>
    <s v="Ecom Express"/>
    <x v="6"/>
    <x v="2"/>
    <x v="0"/>
    <s v="India"/>
    <n v="14"/>
    <n v="4500"/>
    <n v="63000"/>
    <n v="1700"/>
    <n v="61300"/>
    <n v="39200"/>
    <n v="39697.67"/>
    <n v="23302.33"/>
    <n v="60802.33"/>
    <n v="391"/>
    <n v="497.67"/>
    <x v="7"/>
    <n v="2800"/>
    <s v="Bengaluru Regional Hub"/>
    <x v="0"/>
  </r>
  <r>
    <n v="105403"/>
    <x v="5382"/>
    <x v="3"/>
    <s v="2025"/>
    <s v="Amazon Logistics"/>
    <x v="1"/>
    <x v="0"/>
    <x v="3"/>
    <s v="India"/>
    <n v="38"/>
    <n v="3500"/>
    <n v="133000"/>
    <n v="1300"/>
    <n v="131700"/>
    <n v="83600"/>
    <n v="84002.9"/>
    <n v="48997.100000000006"/>
    <n v="131297.1"/>
    <n v="644"/>
    <n v="402.9"/>
    <x v="16"/>
    <n v="2200"/>
    <s v="Delhi NCR Mega Hub"/>
    <x v="3"/>
  </r>
  <r>
    <n v="105404"/>
    <x v="5383"/>
    <x v="2"/>
    <s v="2025"/>
    <s v="Amazon Logistics"/>
    <x v="6"/>
    <x v="2"/>
    <x v="2"/>
    <s v="India"/>
    <n v="81"/>
    <n v="15000"/>
    <n v="1215000"/>
    <n v="5500"/>
    <n v="1209500"/>
    <n v="769500"/>
    <n v="770129.48"/>
    <n v="444870.52"/>
    <n v="1208870.52"/>
    <n v="857"/>
    <n v="629.48"/>
    <x v="11"/>
    <n v="9500"/>
    <s v="Mumbai Mega Hub"/>
    <x v="2"/>
  </r>
  <r>
    <n v="105405"/>
    <x v="5384"/>
    <x v="9"/>
    <s v="2025"/>
    <s v="Delhivery"/>
    <x v="1"/>
    <x v="2"/>
    <x v="1"/>
    <s v="India"/>
    <n v="30"/>
    <n v="45000"/>
    <n v="1350000"/>
    <n v="13000"/>
    <n v="1337000"/>
    <n v="960000"/>
    <n v="960447.04"/>
    <n v="389552.95999999996"/>
    <n v="1336552.96"/>
    <n v="1069"/>
    <n v="447.04"/>
    <x v="2"/>
    <n v="32000"/>
    <s v="Nagpur Central Hub"/>
    <x v="1"/>
  </r>
  <r>
    <n v="105406"/>
    <x v="5385"/>
    <x v="5"/>
    <s v="2025"/>
    <s v="FedEx"/>
    <x v="6"/>
    <x v="1"/>
    <x v="4"/>
    <s v="India"/>
    <n v="11"/>
    <n v="4500"/>
    <n v="49500"/>
    <n v="1700"/>
    <n v="47800"/>
    <n v="30800"/>
    <n v="31247.4"/>
    <n v="18252.599999999999"/>
    <n v="47352.6"/>
    <n v="389"/>
    <n v="447.4"/>
    <x v="7"/>
    <n v="2800"/>
    <s v="Kolkata Regional Hub"/>
    <x v="4"/>
  </r>
  <r>
    <n v="105407"/>
    <x v="5386"/>
    <x v="7"/>
    <s v="2025"/>
    <s v="Xpressbees"/>
    <x v="1"/>
    <x v="1"/>
    <x v="1"/>
    <s v="India"/>
    <n v="59"/>
    <n v="25000"/>
    <n v="1475000"/>
    <n v="7000"/>
    <n v="1468000"/>
    <n v="1062000"/>
    <n v="1063059.1200000001"/>
    <n v="411940.87999999989"/>
    <n v="1466940.88"/>
    <n v="1154"/>
    <n v="1059.1199999999999"/>
    <x v="17"/>
    <n v="18000"/>
    <s v="Nagpur Central Hub"/>
    <x v="1"/>
  </r>
  <r>
    <n v="105408"/>
    <x v="5387"/>
    <x v="3"/>
    <s v="2025"/>
    <s v="Ecom Express"/>
    <x v="6"/>
    <x v="0"/>
    <x v="3"/>
    <s v="India"/>
    <n v="93"/>
    <n v="15000"/>
    <n v="1395000"/>
    <n v="5500"/>
    <n v="1389500"/>
    <n v="883500"/>
    <n v="884366.02"/>
    <n v="510633.98"/>
    <n v="1388633.98"/>
    <n v="438"/>
    <n v="866.02"/>
    <x v="11"/>
    <n v="9500"/>
    <s v="Delhi NCR Mega Hub"/>
    <x v="3"/>
  </r>
  <r>
    <n v="105409"/>
    <x v="5388"/>
    <x v="6"/>
    <s v="2025"/>
    <s v="Ecom Express"/>
    <x v="3"/>
    <x v="0"/>
    <x v="1"/>
    <s v="India"/>
    <n v="72"/>
    <n v="8500"/>
    <n v="612000"/>
    <n v="3000"/>
    <n v="609000"/>
    <n v="396000"/>
    <n v="396184.75"/>
    <n v="215815.25"/>
    <n v="608815.25"/>
    <n v="689"/>
    <n v="184.75"/>
    <x v="8"/>
    <n v="5500"/>
    <s v="Nagpur Central Hub"/>
    <x v="1"/>
  </r>
  <r>
    <n v="105410"/>
    <x v="5389"/>
    <x v="8"/>
    <s v="2025"/>
    <s v="Shadowfax"/>
    <x v="2"/>
    <x v="1"/>
    <x v="2"/>
    <s v="India"/>
    <n v="69"/>
    <n v="450"/>
    <n v="31050"/>
    <n v="250"/>
    <n v="30800"/>
    <n v="13800"/>
    <n v="14787"/>
    <n v="16263"/>
    <n v="29813"/>
    <n v="926"/>
    <n v="987"/>
    <x v="3"/>
    <n v="200"/>
    <s v="Mumbai Mega Hub"/>
    <x v="2"/>
  </r>
  <r>
    <n v="105411"/>
    <x v="5390"/>
    <x v="10"/>
    <s v="2025"/>
    <s v="Delhivery"/>
    <x v="3"/>
    <x v="2"/>
    <x v="4"/>
    <s v="India"/>
    <n v="73"/>
    <n v="12000"/>
    <n v="876000"/>
    <n v="4000"/>
    <n v="872000"/>
    <n v="584000"/>
    <n v="585212.97"/>
    <n v="290787.03000000003"/>
    <n v="870787.03"/>
    <n v="1117"/>
    <n v="1212.97"/>
    <x v="4"/>
    <n v="8000"/>
    <s v="Kolkata Regional Hub"/>
    <x v="4"/>
  </r>
  <r>
    <n v="105412"/>
    <x v="5391"/>
    <x v="2"/>
    <s v="2025"/>
    <s v="Blue Dart"/>
    <x v="3"/>
    <x v="1"/>
    <x v="3"/>
    <s v="India"/>
    <n v="17"/>
    <n v="8500"/>
    <n v="144500"/>
    <n v="3000"/>
    <n v="141500"/>
    <n v="93500"/>
    <n v="95034.01"/>
    <n v="49465.990000000005"/>
    <n v="139965.99"/>
    <n v="811"/>
    <n v="1534.01"/>
    <x v="8"/>
    <n v="5500"/>
    <s v="Delhi NCR Mega Hub"/>
    <x v="3"/>
  </r>
  <r>
    <n v="105413"/>
    <x v="5392"/>
    <x v="7"/>
    <s v="2025"/>
    <s v="Ekart"/>
    <x v="1"/>
    <x v="0"/>
    <x v="2"/>
    <s v="India"/>
    <n v="15"/>
    <n v="45000"/>
    <n v="675000"/>
    <n v="13000"/>
    <n v="662000"/>
    <n v="480000"/>
    <n v="480222.6"/>
    <n v="194777.40000000002"/>
    <n v="661777.4"/>
    <n v="564"/>
    <n v="222.6"/>
    <x v="2"/>
    <n v="32000"/>
    <s v="Mumbai Mega Hub"/>
    <x v="2"/>
  </r>
  <r>
    <n v="105414"/>
    <x v="5393"/>
    <x v="2"/>
    <s v="2025"/>
    <s v="Xpressbees"/>
    <x v="5"/>
    <x v="2"/>
    <x v="3"/>
    <s v="India"/>
    <n v="41"/>
    <n v="4500"/>
    <n v="184500"/>
    <n v="2000"/>
    <n v="182500"/>
    <n v="102500"/>
    <n v="103071.14"/>
    <n v="81428.86"/>
    <n v="181928.86"/>
    <n v="901"/>
    <n v="571.14"/>
    <x v="6"/>
    <n v="2500"/>
    <s v="Delhi NCR Mega Hub"/>
    <x v="3"/>
  </r>
  <r>
    <n v="105415"/>
    <x v="5394"/>
    <x v="9"/>
    <s v="2025"/>
    <s v="DHL"/>
    <x v="0"/>
    <x v="2"/>
    <x v="4"/>
    <s v="India"/>
    <n v="81"/>
    <n v="3200"/>
    <n v="259200"/>
    <n v="1200"/>
    <n v="258000"/>
    <n v="162000"/>
    <n v="162441.07"/>
    <n v="96758.93"/>
    <n v="257558.93"/>
    <n v="659"/>
    <n v="441.07"/>
    <x v="0"/>
    <n v="2000"/>
    <s v="Kolkata Regional Hub"/>
    <x v="4"/>
  </r>
  <r>
    <n v="105416"/>
    <x v="5395"/>
    <x v="3"/>
    <s v="2025"/>
    <s v="Amazon Logistics"/>
    <x v="5"/>
    <x v="2"/>
    <x v="1"/>
    <s v="India"/>
    <n v="58"/>
    <n v="1800"/>
    <n v="104400"/>
    <n v="900"/>
    <n v="103500"/>
    <n v="52200"/>
    <n v="52600.54"/>
    <n v="51799.46"/>
    <n v="103099.46"/>
    <n v="1031"/>
    <n v="400.54"/>
    <x v="9"/>
    <n v="900"/>
    <s v="Nagpur Central Hub"/>
    <x v="1"/>
  </r>
  <r>
    <n v="105417"/>
    <x v="5396"/>
    <x v="5"/>
    <s v="2025"/>
    <s v="Ekart"/>
    <x v="0"/>
    <x v="0"/>
    <x v="0"/>
    <s v="India"/>
    <n v="84"/>
    <n v="3200"/>
    <n v="268800"/>
    <n v="1200"/>
    <n v="267600"/>
    <n v="168000"/>
    <n v="168193.25"/>
    <n v="100606.75"/>
    <n v="267406.75"/>
    <n v="1101"/>
    <n v="193.25"/>
    <x v="0"/>
    <n v="2000"/>
    <s v="Bengaluru Regional Hub"/>
    <x v="0"/>
  </r>
  <r>
    <n v="105418"/>
    <x v="5397"/>
    <x v="4"/>
    <s v="2025"/>
    <s v="Ekart"/>
    <x v="3"/>
    <x v="0"/>
    <x v="0"/>
    <s v="India"/>
    <n v="59"/>
    <n v="12000"/>
    <n v="708000"/>
    <n v="4000"/>
    <n v="704000"/>
    <n v="472000"/>
    <n v="472525.08"/>
    <n v="235474.91999999998"/>
    <n v="703474.92"/>
    <n v="511"/>
    <n v="525.08000000000004"/>
    <x v="4"/>
    <n v="8000"/>
    <s v="Bengaluru Regional Hub"/>
    <x v="0"/>
  </r>
  <r>
    <n v="105419"/>
    <x v="5398"/>
    <x v="11"/>
    <s v="2025"/>
    <s v="DHL"/>
    <x v="4"/>
    <x v="2"/>
    <x v="4"/>
    <s v="India"/>
    <n v="73"/>
    <n v="5500"/>
    <n v="401500"/>
    <n v="2000"/>
    <n v="399500"/>
    <n v="255500"/>
    <n v="257175.31"/>
    <n v="144324.69"/>
    <n v="397824.69"/>
    <n v="852"/>
    <n v="1675.31"/>
    <x v="5"/>
    <n v="3500"/>
    <s v="Kolkata Regional Hub"/>
    <x v="4"/>
  </r>
  <r>
    <n v="105420"/>
    <x v="5399"/>
    <x v="8"/>
    <s v="2025"/>
    <s v="DHL"/>
    <x v="2"/>
    <x v="2"/>
    <x v="2"/>
    <s v="India"/>
    <n v="89"/>
    <n v="450"/>
    <n v="40050"/>
    <n v="250"/>
    <n v="39800"/>
    <n v="17800"/>
    <n v="20094.510000000002"/>
    <n v="19955.489999999998"/>
    <n v="37505.49"/>
    <n v="768"/>
    <n v="2294.5100000000002"/>
    <x v="3"/>
    <n v="200"/>
    <s v="Mumbai Mega Hub"/>
    <x v="2"/>
  </r>
  <r>
    <n v="105421"/>
    <x v="5400"/>
    <x v="7"/>
    <s v="2025"/>
    <s v="Delhivery"/>
    <x v="6"/>
    <x v="0"/>
    <x v="1"/>
    <s v="India"/>
    <n v="15"/>
    <n v="15000"/>
    <n v="225000"/>
    <n v="5500"/>
    <n v="219500"/>
    <n v="142500"/>
    <n v="142951.47"/>
    <n v="82048.53"/>
    <n v="219048.53"/>
    <n v="512"/>
    <n v="451.47"/>
    <x v="11"/>
    <n v="9500"/>
    <s v="Nagpur Central Hub"/>
    <x v="1"/>
  </r>
  <r>
    <n v="105422"/>
    <x v="5401"/>
    <x v="5"/>
    <s v="2025"/>
    <s v="FedEx"/>
    <x v="2"/>
    <x v="0"/>
    <x v="3"/>
    <s v="India"/>
    <n v="62"/>
    <n v="2500"/>
    <n v="155000"/>
    <n v="1000"/>
    <n v="154000"/>
    <n v="93000"/>
    <n v="93902.55"/>
    <n v="61097.45"/>
    <n v="153097.45000000001"/>
    <n v="540"/>
    <n v="902.55"/>
    <x v="12"/>
    <n v="1500"/>
    <s v="Delhi NCR Mega Hub"/>
    <x v="3"/>
  </r>
  <r>
    <n v="105423"/>
    <x v="5402"/>
    <x v="10"/>
    <s v="2025"/>
    <s v="DHL"/>
    <x v="1"/>
    <x v="0"/>
    <x v="3"/>
    <s v="India"/>
    <n v="81"/>
    <n v="45000"/>
    <n v="3645000"/>
    <n v="13000"/>
    <n v="3632000"/>
    <n v="2592000"/>
    <n v="2592656.79"/>
    <n v="1052343.21"/>
    <n v="3631343.21"/>
    <n v="632"/>
    <n v="656.79"/>
    <x v="2"/>
    <n v="32000"/>
    <s v="Delhi NCR Mega Hub"/>
    <x v="3"/>
  </r>
  <r>
    <n v="105424"/>
    <x v="5403"/>
    <x v="5"/>
    <s v="2025"/>
    <s v="Amazon Logistics"/>
    <x v="1"/>
    <x v="1"/>
    <x v="0"/>
    <s v="India"/>
    <n v="79"/>
    <n v="45000"/>
    <n v="3555000"/>
    <n v="13000"/>
    <n v="3542000"/>
    <n v="2528000"/>
    <n v="2529088.4300000002"/>
    <n v="1025911.5699999998"/>
    <n v="3540911.57"/>
    <n v="1135"/>
    <n v="1088.43"/>
    <x v="2"/>
    <n v="32000"/>
    <s v="Bengaluru Regional Hub"/>
    <x v="0"/>
  </r>
  <r>
    <n v="105425"/>
    <x v="5404"/>
    <x v="5"/>
    <s v="2025"/>
    <s v="DHL"/>
    <x v="4"/>
    <x v="1"/>
    <x v="2"/>
    <s v="India"/>
    <n v="76"/>
    <n v="1500"/>
    <n v="114000"/>
    <n v="700"/>
    <n v="113300"/>
    <n v="60800"/>
    <n v="61818.89"/>
    <n v="52181.11"/>
    <n v="112281.11"/>
    <n v="474"/>
    <n v="1018.89"/>
    <x v="10"/>
    <n v="800"/>
    <s v="Mumbai Mega Hub"/>
    <x v="2"/>
  </r>
  <r>
    <n v="105426"/>
    <x v="5405"/>
    <x v="4"/>
    <s v="2025"/>
    <s v="FedEx"/>
    <x v="6"/>
    <x v="0"/>
    <x v="4"/>
    <s v="India"/>
    <n v="72"/>
    <n v="15000"/>
    <n v="1080000"/>
    <n v="5500"/>
    <n v="1074500"/>
    <n v="684000"/>
    <n v="684399"/>
    <n v="395601"/>
    <n v="1074101"/>
    <n v="431"/>
    <n v="399"/>
    <x v="11"/>
    <n v="9500"/>
    <s v="Kolkata Regional Hub"/>
    <x v="4"/>
  </r>
  <r>
    <n v="105427"/>
    <x v="5406"/>
    <x v="11"/>
    <s v="2025"/>
    <s v="Ekart"/>
    <x v="4"/>
    <x v="1"/>
    <x v="3"/>
    <s v="India"/>
    <n v="82"/>
    <n v="5500"/>
    <n v="451000"/>
    <n v="2000"/>
    <n v="449000"/>
    <n v="287000"/>
    <n v="287657.48"/>
    <n v="163342.52000000002"/>
    <n v="448342.52"/>
    <n v="722"/>
    <n v="657.48"/>
    <x v="5"/>
    <n v="3500"/>
    <s v="Delhi NCR Mega Hub"/>
    <x v="3"/>
  </r>
  <r>
    <n v="105428"/>
    <x v="5407"/>
    <x v="7"/>
    <s v="2025"/>
    <s v="Ecom Express"/>
    <x v="7"/>
    <x v="1"/>
    <x v="0"/>
    <s v="India"/>
    <n v="12"/>
    <n v="850"/>
    <n v="10200"/>
    <n v="300"/>
    <n v="9900"/>
    <n v="6600"/>
    <n v="7509.08"/>
    <n v="2690.92"/>
    <n v="8990.92"/>
    <n v="659"/>
    <n v="909.08"/>
    <x v="13"/>
    <n v="550"/>
    <s v="Bengaluru Regional Hub"/>
    <x v="0"/>
  </r>
  <r>
    <n v="105429"/>
    <x v="5408"/>
    <x v="6"/>
    <s v="2025"/>
    <s v="Ecom Express"/>
    <x v="2"/>
    <x v="1"/>
    <x v="1"/>
    <s v="India"/>
    <n v="42"/>
    <n v="450"/>
    <n v="18900"/>
    <n v="250"/>
    <n v="18650"/>
    <n v="8400"/>
    <n v="9083.9599999999991"/>
    <n v="9816.0400000000009"/>
    <n v="17966.04"/>
    <n v="799"/>
    <n v="683.96"/>
    <x v="3"/>
    <n v="200"/>
    <s v="Nagpur Central Hub"/>
    <x v="1"/>
  </r>
  <r>
    <n v="105430"/>
    <x v="5409"/>
    <x v="2"/>
    <s v="2025"/>
    <s v="Xpressbees"/>
    <x v="3"/>
    <x v="0"/>
    <x v="2"/>
    <s v="India"/>
    <n v="4"/>
    <n v="8500"/>
    <n v="34000"/>
    <n v="3000"/>
    <n v="31000"/>
    <n v="22000"/>
    <n v="22366.03"/>
    <n v="11633.970000000001"/>
    <n v="30633.97"/>
    <n v="752"/>
    <n v="366.03"/>
    <x v="8"/>
    <n v="5500"/>
    <s v="Mumbai Mega Hub"/>
    <x v="2"/>
  </r>
  <r>
    <n v="105431"/>
    <x v="5410"/>
    <x v="2"/>
    <s v="2025"/>
    <s v="Ekart"/>
    <x v="5"/>
    <x v="1"/>
    <x v="3"/>
    <s v="India"/>
    <n v="46"/>
    <n v="4500"/>
    <n v="207000"/>
    <n v="2000"/>
    <n v="205000"/>
    <n v="115000"/>
    <n v="115647.03"/>
    <n v="91352.97"/>
    <n v="204352.97"/>
    <n v="499"/>
    <n v="647.03"/>
    <x v="6"/>
    <n v="2500"/>
    <s v="Delhi NCR Mega Hub"/>
    <x v="3"/>
  </r>
  <r>
    <n v="105432"/>
    <x v="5411"/>
    <x v="5"/>
    <s v="2025"/>
    <s v="Shadowfax"/>
    <x v="0"/>
    <x v="2"/>
    <x v="3"/>
    <s v="India"/>
    <n v="61"/>
    <n v="6500"/>
    <n v="396500"/>
    <n v="2300"/>
    <n v="394200"/>
    <n v="256200"/>
    <n v="256763.16"/>
    <n v="139736.84"/>
    <n v="393636.84"/>
    <n v="587"/>
    <n v="563.16"/>
    <x v="1"/>
    <n v="4200"/>
    <s v="Delhi NCR Mega Hub"/>
    <x v="3"/>
  </r>
  <r>
    <n v="105433"/>
    <x v="5412"/>
    <x v="5"/>
    <s v="2025"/>
    <s v="Ecom Express"/>
    <x v="5"/>
    <x v="2"/>
    <x v="2"/>
    <s v="India"/>
    <n v="24"/>
    <n v="2800"/>
    <n v="67200"/>
    <n v="1300"/>
    <n v="65900"/>
    <n v="36000"/>
    <n v="38767.949999999997"/>
    <n v="28432.050000000003"/>
    <n v="63132.05"/>
    <n v="914"/>
    <n v="2767.95"/>
    <x v="18"/>
    <n v="1500"/>
    <s v="Mumbai Mega Hub"/>
    <x v="2"/>
  </r>
  <r>
    <n v="105434"/>
    <x v="5413"/>
    <x v="11"/>
    <s v="2025"/>
    <s v="Ekart"/>
    <x v="4"/>
    <x v="2"/>
    <x v="4"/>
    <s v="India"/>
    <n v="78"/>
    <n v="1500"/>
    <n v="117000"/>
    <n v="700"/>
    <n v="116300"/>
    <n v="62400"/>
    <n v="62940.51"/>
    <n v="54059.49"/>
    <n v="115759.49"/>
    <n v="407"/>
    <n v="540.51"/>
    <x v="10"/>
    <n v="800"/>
    <s v="Kolkata Regional Hub"/>
    <x v="4"/>
  </r>
  <r>
    <n v="105435"/>
    <x v="5414"/>
    <x v="5"/>
    <s v="2025"/>
    <s v="DHL"/>
    <x v="5"/>
    <x v="1"/>
    <x v="2"/>
    <s v="India"/>
    <n v="8"/>
    <n v="2800"/>
    <n v="22400"/>
    <n v="1300"/>
    <n v="21100"/>
    <n v="12000"/>
    <n v="12391.26"/>
    <n v="10008.74"/>
    <n v="20708.740000000002"/>
    <n v="883"/>
    <n v="391.26"/>
    <x v="18"/>
    <n v="1500"/>
    <s v="Mumbai Mega Hub"/>
    <x v="2"/>
  </r>
  <r>
    <n v="105436"/>
    <x v="5415"/>
    <x v="3"/>
    <s v="2025"/>
    <s v="DHL"/>
    <x v="0"/>
    <x v="1"/>
    <x v="3"/>
    <s v="India"/>
    <n v="36"/>
    <n v="6500"/>
    <n v="234000"/>
    <n v="2300"/>
    <n v="231700"/>
    <n v="151200"/>
    <n v="151498.12"/>
    <n v="82501.88"/>
    <n v="231401.88"/>
    <n v="1162"/>
    <n v="298.12"/>
    <x v="1"/>
    <n v="4200"/>
    <s v="Delhi NCR Mega Hub"/>
    <x v="3"/>
  </r>
  <r>
    <n v="105437"/>
    <x v="5416"/>
    <x v="7"/>
    <s v="2025"/>
    <s v="Shadowfax"/>
    <x v="7"/>
    <x v="1"/>
    <x v="4"/>
    <s v="India"/>
    <n v="91"/>
    <n v="850"/>
    <n v="77350"/>
    <n v="300"/>
    <n v="77050"/>
    <n v="50050"/>
    <n v="51098.9"/>
    <n v="26251.1"/>
    <n v="76001.100000000006"/>
    <n v="893"/>
    <n v="1048.9000000000001"/>
    <x v="13"/>
    <n v="550"/>
    <s v="Kolkata Regional Hub"/>
    <x v="4"/>
  </r>
  <r>
    <n v="105438"/>
    <x v="5417"/>
    <x v="1"/>
    <s v="2025"/>
    <s v="Delhivery"/>
    <x v="4"/>
    <x v="2"/>
    <x v="0"/>
    <s v="India"/>
    <n v="60"/>
    <n v="1500"/>
    <n v="90000"/>
    <n v="700"/>
    <n v="89300"/>
    <n v="48000"/>
    <n v="49010.76"/>
    <n v="40989.24"/>
    <n v="88289.24"/>
    <n v="673"/>
    <n v="1010.76"/>
    <x v="10"/>
    <n v="800"/>
    <s v="Bengaluru Regional Hub"/>
    <x v="0"/>
  </r>
  <r>
    <n v="105439"/>
    <x v="4207"/>
    <x v="0"/>
    <s v="2025"/>
    <s v="Ecom Express"/>
    <x v="4"/>
    <x v="2"/>
    <x v="4"/>
    <s v="India"/>
    <n v="87"/>
    <n v="5500"/>
    <n v="478500"/>
    <n v="2000"/>
    <n v="476500"/>
    <n v="304500"/>
    <n v="305249.88"/>
    <n v="173250.12"/>
    <n v="475750.12"/>
    <n v="634"/>
    <n v="749.88"/>
    <x v="5"/>
    <n v="3500"/>
    <s v="Kolkata Regional Hub"/>
    <x v="4"/>
  </r>
  <r>
    <n v="105440"/>
    <x v="5418"/>
    <x v="9"/>
    <s v="2025"/>
    <s v="Xpressbees"/>
    <x v="7"/>
    <x v="1"/>
    <x v="4"/>
    <s v="India"/>
    <n v="15"/>
    <n v="850"/>
    <n v="12750"/>
    <n v="300"/>
    <n v="12450"/>
    <n v="8250"/>
    <n v="9338.2999999999993"/>
    <n v="3411.7000000000007"/>
    <n v="11361.7"/>
    <n v="825"/>
    <n v="1088.3"/>
    <x v="13"/>
    <n v="550"/>
    <s v="Kolkata Regional Hub"/>
    <x v="4"/>
  </r>
  <r>
    <n v="105441"/>
    <x v="5419"/>
    <x v="6"/>
    <s v="2025"/>
    <s v="Blue Dart"/>
    <x v="0"/>
    <x v="1"/>
    <x v="3"/>
    <s v="India"/>
    <n v="35"/>
    <n v="3200"/>
    <n v="112000"/>
    <n v="1200"/>
    <n v="110800"/>
    <n v="70000"/>
    <n v="70814.86"/>
    <n v="41185.14"/>
    <n v="109985.14"/>
    <n v="478"/>
    <n v="814.86"/>
    <x v="0"/>
    <n v="2000"/>
    <s v="Delhi NCR Mega Hub"/>
    <x v="3"/>
  </r>
  <r>
    <n v="105442"/>
    <x v="5420"/>
    <x v="11"/>
    <s v="2025"/>
    <s v="Ecom Express"/>
    <x v="1"/>
    <x v="2"/>
    <x v="1"/>
    <s v="India"/>
    <n v="77"/>
    <n v="45000"/>
    <n v="3465000"/>
    <n v="13000"/>
    <n v="3452000"/>
    <n v="2464000"/>
    <n v="2464341.94"/>
    <n v="1000658.06"/>
    <n v="3451658.06"/>
    <n v="533"/>
    <n v="341.94"/>
    <x v="2"/>
    <n v="32000"/>
    <s v="Nagpur Central Hub"/>
    <x v="1"/>
  </r>
  <r>
    <n v="105443"/>
    <x v="5421"/>
    <x v="1"/>
    <s v="2025"/>
    <s v="Ekart"/>
    <x v="5"/>
    <x v="1"/>
    <x v="1"/>
    <s v="India"/>
    <n v="14"/>
    <n v="4500"/>
    <n v="63000"/>
    <n v="2000"/>
    <n v="61000"/>
    <n v="35000"/>
    <n v="35974.44"/>
    <n v="27025.559999999998"/>
    <n v="60025.56"/>
    <n v="1011"/>
    <n v="974.44"/>
    <x v="6"/>
    <n v="2500"/>
    <s v="Nagpur Central Hub"/>
    <x v="1"/>
  </r>
  <r>
    <n v="105444"/>
    <x v="5422"/>
    <x v="8"/>
    <s v="2025"/>
    <s v="Blue Dart"/>
    <x v="0"/>
    <x v="1"/>
    <x v="2"/>
    <s v="India"/>
    <n v="30"/>
    <n v="6500"/>
    <n v="195000"/>
    <n v="2300"/>
    <n v="192700"/>
    <n v="126000"/>
    <n v="126570.58"/>
    <n v="68429.42"/>
    <n v="192129.42"/>
    <n v="1190"/>
    <n v="570.58000000000004"/>
    <x v="1"/>
    <n v="4200"/>
    <s v="Mumbai Mega Hub"/>
    <x v="2"/>
  </r>
  <r>
    <n v="105445"/>
    <x v="5423"/>
    <x v="6"/>
    <s v="2025"/>
    <s v="DHL"/>
    <x v="6"/>
    <x v="0"/>
    <x v="4"/>
    <s v="India"/>
    <n v="64"/>
    <n v="15000"/>
    <n v="960000"/>
    <n v="5500"/>
    <n v="954500"/>
    <n v="608000"/>
    <n v="609193.92000000004"/>
    <n v="350806.07999999996"/>
    <n v="953306.08"/>
    <n v="415"/>
    <n v="1193.92"/>
    <x v="11"/>
    <n v="9500"/>
    <s v="Kolkata Regional Hub"/>
    <x v="4"/>
  </r>
  <r>
    <n v="105446"/>
    <x v="5424"/>
    <x v="8"/>
    <s v="2025"/>
    <s v="Xpressbees"/>
    <x v="2"/>
    <x v="0"/>
    <x v="4"/>
    <s v="India"/>
    <n v="25"/>
    <n v="450"/>
    <n v="11250"/>
    <n v="250"/>
    <n v="11000"/>
    <n v="5000"/>
    <n v="6319.1"/>
    <n v="4930.8999999999996"/>
    <n v="9680.9"/>
    <n v="362"/>
    <n v="1319.1"/>
    <x v="3"/>
    <n v="200"/>
    <s v="Kolkata Regional Hub"/>
    <x v="4"/>
  </r>
  <r>
    <n v="105447"/>
    <x v="5425"/>
    <x v="1"/>
    <s v="2025"/>
    <s v="Xpressbees"/>
    <x v="1"/>
    <x v="2"/>
    <x v="4"/>
    <s v="India"/>
    <n v="16"/>
    <n v="45000"/>
    <n v="720000"/>
    <n v="13000"/>
    <n v="707000"/>
    <n v="512000"/>
    <n v="512881.71"/>
    <n v="207118.28999999998"/>
    <n v="706118.29"/>
    <n v="453"/>
    <n v="881.71"/>
    <x v="2"/>
    <n v="32000"/>
    <s v="Kolkata Regional Hub"/>
    <x v="4"/>
  </r>
  <r>
    <n v="105448"/>
    <x v="5426"/>
    <x v="11"/>
    <s v="2025"/>
    <s v="FedEx"/>
    <x v="4"/>
    <x v="0"/>
    <x v="2"/>
    <s v="India"/>
    <n v="3"/>
    <n v="5500"/>
    <n v="16500"/>
    <n v="2000"/>
    <n v="14500"/>
    <n v="10500"/>
    <n v="11234.3"/>
    <n v="5265.7000000000007"/>
    <n v="13765.7"/>
    <n v="1071"/>
    <n v="734.3"/>
    <x v="5"/>
    <n v="3500"/>
    <s v="Mumbai Mega Hub"/>
    <x v="2"/>
  </r>
  <r>
    <n v="105449"/>
    <x v="5427"/>
    <x v="3"/>
    <s v="2025"/>
    <s v="Ecom Express"/>
    <x v="4"/>
    <x v="0"/>
    <x v="1"/>
    <s v="India"/>
    <n v="57"/>
    <n v="5500"/>
    <n v="313500"/>
    <n v="2000"/>
    <n v="311500"/>
    <n v="199500"/>
    <n v="200104.33"/>
    <n v="113395.67000000001"/>
    <n v="310895.67"/>
    <n v="1057"/>
    <n v="604.33000000000004"/>
    <x v="5"/>
    <n v="3500"/>
    <s v="Nagpur Central Hub"/>
    <x v="1"/>
  </r>
  <r>
    <n v="105450"/>
    <x v="5428"/>
    <x v="1"/>
    <s v="2025"/>
    <s v="FedEx"/>
    <x v="0"/>
    <x v="0"/>
    <x v="0"/>
    <s v="India"/>
    <n v="95"/>
    <n v="6500"/>
    <n v="617500"/>
    <n v="2300"/>
    <n v="615200"/>
    <n v="399000"/>
    <n v="400183.11"/>
    <n v="217316.89"/>
    <n v="614016.89"/>
    <n v="992"/>
    <n v="1183.1099999999999"/>
    <x v="1"/>
    <n v="4200"/>
    <s v="Bengaluru Regional Hub"/>
    <x v="0"/>
  </r>
  <r>
    <n v="105451"/>
    <x v="5429"/>
    <x v="10"/>
    <s v="2025"/>
    <s v="Ekart"/>
    <x v="0"/>
    <x v="0"/>
    <x v="2"/>
    <s v="India"/>
    <n v="14"/>
    <n v="3200"/>
    <n v="44800"/>
    <n v="1200"/>
    <n v="43600"/>
    <n v="28000"/>
    <n v="28713.82"/>
    <n v="16086.18"/>
    <n v="42886.18"/>
    <n v="1166"/>
    <n v="713.82"/>
    <x v="0"/>
    <n v="2000"/>
    <s v="Mumbai Mega Hub"/>
    <x v="2"/>
  </r>
  <r>
    <n v="105452"/>
    <x v="5430"/>
    <x v="9"/>
    <s v="2025"/>
    <s v="Shadowfax"/>
    <x v="6"/>
    <x v="1"/>
    <x v="0"/>
    <s v="India"/>
    <n v="89"/>
    <n v="4500"/>
    <n v="400500"/>
    <n v="1700"/>
    <n v="398800"/>
    <n v="249200"/>
    <n v="249788.48"/>
    <n v="150711.51999999999"/>
    <n v="398211.52"/>
    <n v="712"/>
    <n v="588.48"/>
    <x v="7"/>
    <n v="2800"/>
    <s v="Bengaluru Regional Hub"/>
    <x v="0"/>
  </r>
  <r>
    <n v="105453"/>
    <x v="5431"/>
    <x v="6"/>
    <s v="2025"/>
    <s v="Xpressbees"/>
    <x v="2"/>
    <x v="2"/>
    <x v="0"/>
    <s v="India"/>
    <n v="30"/>
    <n v="450"/>
    <n v="13500"/>
    <n v="250"/>
    <n v="13250"/>
    <n v="6000"/>
    <n v="6182.96"/>
    <n v="7317.04"/>
    <n v="13067.04"/>
    <n v="999"/>
    <n v="182.96"/>
    <x v="3"/>
    <n v="200"/>
    <s v="Bengaluru Regional Hub"/>
    <x v="0"/>
  </r>
  <r>
    <n v="105454"/>
    <x v="5432"/>
    <x v="8"/>
    <s v="2025"/>
    <s v="Delhivery"/>
    <x v="0"/>
    <x v="0"/>
    <x v="1"/>
    <s v="India"/>
    <n v="87"/>
    <n v="6500"/>
    <n v="565500"/>
    <n v="2300"/>
    <n v="563200"/>
    <n v="365400"/>
    <n v="366054.27"/>
    <n v="199445.72999999998"/>
    <n v="562545.73"/>
    <n v="595"/>
    <n v="654.27"/>
    <x v="1"/>
    <n v="4200"/>
    <s v="Nagpur Central Hub"/>
    <x v="1"/>
  </r>
  <r>
    <n v="105455"/>
    <x v="5433"/>
    <x v="6"/>
    <s v="2025"/>
    <s v="Shadowfax"/>
    <x v="7"/>
    <x v="0"/>
    <x v="0"/>
    <s v="India"/>
    <n v="47"/>
    <n v="850"/>
    <n v="39950"/>
    <n v="300"/>
    <n v="39650"/>
    <n v="25850"/>
    <n v="26360.880000000001"/>
    <n v="13589.119999999999"/>
    <n v="39139.120000000003"/>
    <n v="940"/>
    <n v="510.88"/>
    <x v="13"/>
    <n v="550"/>
    <s v="Bengaluru Regional Hub"/>
    <x v="0"/>
  </r>
  <r>
    <n v="105456"/>
    <x v="5434"/>
    <x v="7"/>
    <s v="2025"/>
    <s v="Ecom Express"/>
    <x v="6"/>
    <x v="2"/>
    <x v="3"/>
    <s v="India"/>
    <n v="39"/>
    <n v="4500"/>
    <n v="175500"/>
    <n v="1700"/>
    <n v="173800"/>
    <n v="109200"/>
    <n v="109742.97"/>
    <n v="65757.03"/>
    <n v="173257.03"/>
    <n v="1111"/>
    <n v="542.97"/>
    <x v="7"/>
    <n v="2800"/>
    <s v="Delhi NCR Mega Hub"/>
    <x v="3"/>
  </r>
  <r>
    <n v="105457"/>
    <x v="5435"/>
    <x v="8"/>
    <s v="2025"/>
    <s v="Delhivery"/>
    <x v="1"/>
    <x v="0"/>
    <x v="0"/>
    <s v="India"/>
    <n v="90"/>
    <n v="3500"/>
    <n v="315000"/>
    <n v="1300"/>
    <n v="313700"/>
    <n v="198000"/>
    <n v="198195.76"/>
    <n v="116804.23999999999"/>
    <n v="313504.24"/>
    <n v="579"/>
    <n v="195.76"/>
    <x v="16"/>
    <n v="2200"/>
    <s v="Bengaluru Regional Hub"/>
    <x v="0"/>
  </r>
  <r>
    <n v="105458"/>
    <x v="5436"/>
    <x v="10"/>
    <s v="2025"/>
    <s v="FedEx"/>
    <x v="4"/>
    <x v="2"/>
    <x v="3"/>
    <s v="India"/>
    <n v="25"/>
    <n v="1500"/>
    <n v="37500"/>
    <n v="700"/>
    <n v="36800"/>
    <n v="20000"/>
    <n v="20446.41"/>
    <n v="17053.59"/>
    <n v="36353.589999999997"/>
    <n v="1042"/>
    <n v="446.41"/>
    <x v="10"/>
    <n v="800"/>
    <s v="Delhi NCR Mega Hub"/>
    <x v="3"/>
  </r>
  <r>
    <n v="105459"/>
    <x v="5437"/>
    <x v="4"/>
    <s v="2025"/>
    <s v="Delhivery"/>
    <x v="3"/>
    <x v="0"/>
    <x v="0"/>
    <s v="India"/>
    <n v="82"/>
    <n v="12000"/>
    <n v="984000"/>
    <n v="4000"/>
    <n v="980000"/>
    <n v="656000"/>
    <n v="656755.49"/>
    <n v="327244.51"/>
    <n v="979244.51"/>
    <n v="1052"/>
    <n v="755.49"/>
    <x v="4"/>
    <n v="8000"/>
    <s v="Bengaluru Regional Hub"/>
    <x v="0"/>
  </r>
  <r>
    <n v="105460"/>
    <x v="5438"/>
    <x v="4"/>
    <s v="2025"/>
    <s v="Xpressbees"/>
    <x v="3"/>
    <x v="2"/>
    <x v="2"/>
    <s v="India"/>
    <n v="27"/>
    <n v="12000"/>
    <n v="324000"/>
    <n v="4000"/>
    <n v="320000"/>
    <n v="216000"/>
    <n v="217083.63"/>
    <n v="106916.37"/>
    <n v="318916.37"/>
    <n v="1072"/>
    <n v="1083.6300000000001"/>
    <x v="4"/>
    <n v="8000"/>
    <s v="Mumbai Mega Hub"/>
    <x v="2"/>
  </r>
  <r>
    <n v="105461"/>
    <x v="5439"/>
    <x v="7"/>
    <s v="2025"/>
    <s v="FedEx"/>
    <x v="3"/>
    <x v="2"/>
    <x v="0"/>
    <s v="India"/>
    <n v="85"/>
    <n v="12000"/>
    <n v="1020000"/>
    <n v="4000"/>
    <n v="1016000"/>
    <n v="680000"/>
    <n v="680738.69"/>
    <n v="339261.31000000006"/>
    <n v="1015261.31"/>
    <n v="852"/>
    <n v="738.69"/>
    <x v="4"/>
    <n v="8000"/>
    <s v="Bengaluru Regional Hub"/>
    <x v="0"/>
  </r>
  <r>
    <n v="105462"/>
    <x v="5440"/>
    <x v="4"/>
    <s v="2025"/>
    <s v="Blue Dart"/>
    <x v="7"/>
    <x v="2"/>
    <x v="0"/>
    <s v="India"/>
    <n v="65"/>
    <n v="850"/>
    <n v="55250"/>
    <n v="300"/>
    <n v="54950"/>
    <n v="35750"/>
    <n v="36142.42"/>
    <n v="19107.580000000002"/>
    <n v="54557.58"/>
    <n v="599"/>
    <n v="392.42"/>
    <x v="13"/>
    <n v="550"/>
    <s v="Bengaluru Regional Hub"/>
    <x v="0"/>
  </r>
  <r>
    <n v="105463"/>
    <x v="5441"/>
    <x v="1"/>
    <s v="2025"/>
    <s v="DHL"/>
    <x v="4"/>
    <x v="2"/>
    <x v="4"/>
    <s v="India"/>
    <n v="81"/>
    <n v="1500"/>
    <n v="121500"/>
    <n v="700"/>
    <n v="120800"/>
    <n v="64800"/>
    <n v="65378.34"/>
    <n v="56121.66"/>
    <n v="120221.66"/>
    <n v="829"/>
    <n v="578.34"/>
    <x v="10"/>
    <n v="800"/>
    <s v="Kolkata Regional Hub"/>
    <x v="4"/>
  </r>
  <r>
    <n v="105464"/>
    <x v="5442"/>
    <x v="10"/>
    <s v="2025"/>
    <s v="Shadowfax"/>
    <x v="0"/>
    <x v="0"/>
    <x v="4"/>
    <s v="India"/>
    <n v="23"/>
    <n v="6500"/>
    <n v="149500"/>
    <n v="2300"/>
    <n v="147200"/>
    <n v="96600"/>
    <n v="97177.34"/>
    <n v="52322.66"/>
    <n v="146622.66"/>
    <n v="802"/>
    <n v="577.34"/>
    <x v="1"/>
    <n v="4200"/>
    <s v="Kolkata Regional Hub"/>
    <x v="4"/>
  </r>
  <r>
    <n v="105465"/>
    <x v="5443"/>
    <x v="1"/>
    <s v="2025"/>
    <s v="Blue Dart"/>
    <x v="5"/>
    <x v="1"/>
    <x v="1"/>
    <s v="India"/>
    <n v="53"/>
    <n v="4500"/>
    <n v="238500"/>
    <n v="2000"/>
    <n v="236500"/>
    <n v="132500"/>
    <n v="133183.49"/>
    <n v="105316.51000000001"/>
    <n v="235816.51"/>
    <n v="622"/>
    <n v="683.49"/>
    <x v="6"/>
    <n v="2500"/>
    <s v="Nagpur Central Hub"/>
    <x v="1"/>
  </r>
  <r>
    <n v="105466"/>
    <x v="5444"/>
    <x v="7"/>
    <s v="2025"/>
    <s v="DHL"/>
    <x v="3"/>
    <x v="2"/>
    <x v="0"/>
    <s v="India"/>
    <n v="6"/>
    <n v="8500"/>
    <n v="51000"/>
    <n v="3000"/>
    <n v="48000"/>
    <n v="33000"/>
    <n v="34206.81"/>
    <n v="16793.190000000002"/>
    <n v="46793.19"/>
    <n v="931"/>
    <n v="1206.81"/>
    <x v="8"/>
    <n v="5500"/>
    <s v="Bengaluru Regional Hub"/>
    <x v="0"/>
  </r>
  <r>
    <n v="105467"/>
    <x v="5445"/>
    <x v="4"/>
    <s v="2025"/>
    <s v="Shadowfax"/>
    <x v="2"/>
    <x v="0"/>
    <x v="4"/>
    <s v="India"/>
    <n v="29"/>
    <n v="450"/>
    <n v="13050"/>
    <n v="250"/>
    <n v="12800"/>
    <n v="5800"/>
    <n v="6709.14"/>
    <n v="6340.86"/>
    <n v="11890.86"/>
    <n v="373"/>
    <n v="909.14"/>
    <x v="3"/>
    <n v="200"/>
    <s v="Kolkata Regional Hub"/>
    <x v="4"/>
  </r>
  <r>
    <n v="105468"/>
    <x v="5446"/>
    <x v="10"/>
    <s v="2025"/>
    <s v="Xpressbees"/>
    <x v="0"/>
    <x v="0"/>
    <x v="4"/>
    <s v="India"/>
    <n v="53"/>
    <n v="3200"/>
    <n v="169600"/>
    <n v="1200"/>
    <n v="168400"/>
    <n v="106000"/>
    <n v="106460.78"/>
    <n v="63139.22"/>
    <n v="167939.22"/>
    <n v="539"/>
    <n v="460.78"/>
    <x v="0"/>
    <n v="2000"/>
    <s v="Kolkata Regional Hub"/>
    <x v="4"/>
  </r>
  <r>
    <n v="105469"/>
    <x v="5447"/>
    <x v="2"/>
    <s v="2025"/>
    <s v="Delhivery"/>
    <x v="4"/>
    <x v="0"/>
    <x v="4"/>
    <s v="India"/>
    <n v="66"/>
    <n v="5500"/>
    <n v="363000"/>
    <n v="2000"/>
    <n v="361000"/>
    <n v="231000"/>
    <n v="231494.25"/>
    <n v="131505.75"/>
    <n v="360505.75"/>
    <n v="956"/>
    <n v="494.25"/>
    <x v="5"/>
    <n v="3500"/>
    <s v="Kolkata Regional Hub"/>
    <x v="4"/>
  </r>
  <r>
    <n v="105470"/>
    <x v="5448"/>
    <x v="2"/>
    <s v="2025"/>
    <s v="Shadowfax"/>
    <x v="1"/>
    <x v="1"/>
    <x v="1"/>
    <s v="India"/>
    <n v="38"/>
    <n v="45000"/>
    <n v="1710000"/>
    <n v="13000"/>
    <n v="1697000"/>
    <n v="1216000"/>
    <n v="1216541.8899999999"/>
    <n v="493458.1100000001"/>
    <n v="1696458.11"/>
    <n v="1085"/>
    <n v="541.89"/>
    <x v="2"/>
    <n v="32000"/>
    <s v="Nagpur Central Hub"/>
    <x v="1"/>
  </r>
  <r>
    <n v="105471"/>
    <x v="5449"/>
    <x v="6"/>
    <s v="2025"/>
    <s v="Ecom Express"/>
    <x v="4"/>
    <x v="1"/>
    <x v="0"/>
    <s v="India"/>
    <n v="15"/>
    <n v="5500"/>
    <n v="82500"/>
    <n v="2000"/>
    <n v="80500"/>
    <n v="52500"/>
    <n v="52784.69"/>
    <n v="29715.309999999998"/>
    <n v="80215.31"/>
    <n v="498"/>
    <n v="284.69"/>
    <x v="5"/>
    <n v="3500"/>
    <s v="Bengaluru Regional Hub"/>
    <x v="0"/>
  </r>
  <r>
    <n v="105472"/>
    <x v="5450"/>
    <x v="10"/>
    <s v="2025"/>
    <s v="Delhivery"/>
    <x v="2"/>
    <x v="0"/>
    <x v="0"/>
    <s v="India"/>
    <n v="78"/>
    <n v="2500"/>
    <n v="195000"/>
    <n v="1000"/>
    <n v="194000"/>
    <n v="117000"/>
    <n v="117382.18"/>
    <n v="77617.820000000007"/>
    <n v="193617.82"/>
    <n v="301"/>
    <n v="382.18"/>
    <x v="12"/>
    <n v="1500"/>
    <s v="Bengaluru Regional Hub"/>
    <x v="0"/>
  </r>
  <r>
    <n v="105473"/>
    <x v="5451"/>
    <x v="2"/>
    <s v="2025"/>
    <s v="Xpressbees"/>
    <x v="7"/>
    <x v="0"/>
    <x v="1"/>
    <s v="India"/>
    <n v="59"/>
    <n v="1200"/>
    <n v="70800"/>
    <n v="400"/>
    <n v="70400"/>
    <n v="47200"/>
    <n v="47459.88"/>
    <n v="23340.120000000003"/>
    <n v="70140.12"/>
    <n v="464"/>
    <n v="259.88"/>
    <x v="15"/>
    <n v="800"/>
    <s v="Nagpur Central Hub"/>
    <x v="1"/>
  </r>
  <r>
    <n v="105474"/>
    <x v="5452"/>
    <x v="9"/>
    <s v="2025"/>
    <s v="Ecom Express"/>
    <x v="3"/>
    <x v="0"/>
    <x v="2"/>
    <s v="India"/>
    <n v="47"/>
    <n v="8500"/>
    <n v="399500"/>
    <n v="3000"/>
    <n v="396500"/>
    <n v="258500"/>
    <n v="258783.61"/>
    <n v="140716.39000000001"/>
    <n v="396216.39"/>
    <n v="569"/>
    <n v="283.61"/>
    <x v="8"/>
    <n v="5500"/>
    <s v="Mumbai Mega Hub"/>
    <x v="2"/>
  </r>
  <r>
    <n v="105475"/>
    <x v="5453"/>
    <x v="9"/>
    <s v="2025"/>
    <s v="Delhivery"/>
    <x v="2"/>
    <x v="0"/>
    <x v="1"/>
    <s v="India"/>
    <n v="91"/>
    <n v="2500"/>
    <n v="227500"/>
    <n v="1000"/>
    <n v="226500"/>
    <n v="136500"/>
    <n v="137010.6"/>
    <n v="90489.4"/>
    <n v="225989.4"/>
    <n v="371"/>
    <n v="510.6"/>
    <x v="12"/>
    <n v="1500"/>
    <s v="Nagpur Central Hub"/>
    <x v="1"/>
  </r>
  <r>
    <n v="105476"/>
    <x v="5454"/>
    <x v="4"/>
    <s v="2025"/>
    <s v="Ecom Express"/>
    <x v="2"/>
    <x v="1"/>
    <x v="3"/>
    <s v="India"/>
    <n v="13"/>
    <n v="2500"/>
    <n v="32500"/>
    <n v="1000"/>
    <n v="31500"/>
    <n v="19500"/>
    <n v="19842.93"/>
    <n v="12657.07"/>
    <n v="31157.07"/>
    <n v="857"/>
    <n v="342.93"/>
    <x v="12"/>
    <n v="1500"/>
    <s v="Delhi NCR Mega Hub"/>
    <x v="3"/>
  </r>
  <r>
    <n v="105477"/>
    <x v="5455"/>
    <x v="11"/>
    <s v="2025"/>
    <s v="Ecom Express"/>
    <x v="5"/>
    <x v="0"/>
    <x v="2"/>
    <s v="India"/>
    <n v="12"/>
    <n v="1800"/>
    <n v="21600"/>
    <n v="900"/>
    <n v="20700"/>
    <n v="10800"/>
    <n v="12773.44"/>
    <n v="8826.56"/>
    <n v="18726.560000000001"/>
    <n v="648"/>
    <n v="1973.44"/>
    <x v="9"/>
    <n v="900"/>
    <s v="Mumbai Mega Hub"/>
    <x v="2"/>
  </r>
  <r>
    <n v="105478"/>
    <x v="5456"/>
    <x v="2"/>
    <s v="2025"/>
    <s v="Delhivery"/>
    <x v="2"/>
    <x v="1"/>
    <x v="4"/>
    <s v="India"/>
    <n v="96"/>
    <n v="2500"/>
    <n v="240000"/>
    <n v="1000"/>
    <n v="239000"/>
    <n v="144000"/>
    <n v="145208.29"/>
    <n v="94791.709999999992"/>
    <n v="237791.71"/>
    <n v="800"/>
    <n v="1208.29"/>
    <x v="12"/>
    <n v="1500"/>
    <s v="Kolkata Regional Hub"/>
    <x v="4"/>
  </r>
  <r>
    <n v="105479"/>
    <x v="5457"/>
    <x v="3"/>
    <s v="2025"/>
    <s v="Blue Dart"/>
    <x v="0"/>
    <x v="0"/>
    <x v="3"/>
    <s v="India"/>
    <n v="8"/>
    <n v="3200"/>
    <n v="25600"/>
    <n v="1200"/>
    <n v="24400"/>
    <n v="16000"/>
    <n v="17053.060000000001"/>
    <n v="8546.9399999999987"/>
    <n v="23346.94"/>
    <n v="958"/>
    <n v="1053.06"/>
    <x v="0"/>
    <n v="2000"/>
    <s v="Delhi NCR Mega Hub"/>
    <x v="3"/>
  </r>
  <r>
    <n v="105480"/>
    <x v="5458"/>
    <x v="1"/>
    <s v="2025"/>
    <s v="Shadowfax"/>
    <x v="3"/>
    <x v="0"/>
    <x v="0"/>
    <s v="India"/>
    <n v="93"/>
    <n v="8500"/>
    <n v="790500"/>
    <n v="3000"/>
    <n v="787500"/>
    <n v="511500"/>
    <n v="514212.86"/>
    <n v="276287.14"/>
    <n v="784787.14"/>
    <n v="413"/>
    <n v="2712.86"/>
    <x v="8"/>
    <n v="5500"/>
    <s v="Bengaluru Regional Hub"/>
    <x v="0"/>
  </r>
  <r>
    <n v="105481"/>
    <x v="5459"/>
    <x v="0"/>
    <s v="2025"/>
    <s v="Shadowfax"/>
    <x v="0"/>
    <x v="0"/>
    <x v="4"/>
    <s v="India"/>
    <n v="65"/>
    <n v="6500"/>
    <n v="422500"/>
    <n v="2300"/>
    <n v="420200"/>
    <n v="273000"/>
    <n v="273743.2"/>
    <n v="148756.79999999999"/>
    <n v="419456.8"/>
    <n v="389"/>
    <n v="743.2"/>
    <x v="1"/>
    <n v="4200"/>
    <s v="Kolkata Regional Hub"/>
    <x v="4"/>
  </r>
  <r>
    <n v="105482"/>
    <x v="5460"/>
    <x v="6"/>
    <s v="2025"/>
    <s v="Ekart"/>
    <x v="7"/>
    <x v="0"/>
    <x v="4"/>
    <s v="India"/>
    <n v="9"/>
    <n v="850"/>
    <n v="7650"/>
    <n v="300"/>
    <n v="7350"/>
    <n v="4950"/>
    <n v="7672.16"/>
    <n v="-22.159999999999854"/>
    <n v="4627.84"/>
    <n v="782"/>
    <n v="2722.16"/>
    <x v="13"/>
    <n v="550"/>
    <s v="Kolkata Regional Hub"/>
    <x v="4"/>
  </r>
  <r>
    <n v="105483"/>
    <x v="5461"/>
    <x v="8"/>
    <s v="2025"/>
    <s v="DHL"/>
    <x v="7"/>
    <x v="1"/>
    <x v="3"/>
    <s v="India"/>
    <n v="85"/>
    <n v="600"/>
    <n v="51000"/>
    <n v="250"/>
    <n v="50750"/>
    <n v="29750"/>
    <n v="30213.3"/>
    <n v="20786.7"/>
    <n v="50286.7"/>
    <n v="698"/>
    <n v="463.3"/>
    <x v="14"/>
    <n v="350"/>
    <s v="Delhi NCR Mega Hub"/>
    <x v="3"/>
  </r>
  <r>
    <n v="105484"/>
    <x v="5462"/>
    <x v="10"/>
    <s v="2025"/>
    <s v="Ecom Express"/>
    <x v="5"/>
    <x v="2"/>
    <x v="2"/>
    <s v="India"/>
    <n v="12"/>
    <n v="4500"/>
    <n v="54000"/>
    <n v="2000"/>
    <n v="52000"/>
    <n v="30000"/>
    <n v="30679.599999999999"/>
    <n v="23320.400000000001"/>
    <n v="51320.4"/>
    <n v="666"/>
    <n v="679.6"/>
    <x v="6"/>
    <n v="2500"/>
    <s v="Mumbai Mega Hub"/>
    <x v="2"/>
  </r>
  <r>
    <n v="105485"/>
    <x v="5463"/>
    <x v="7"/>
    <s v="2025"/>
    <s v="FedEx"/>
    <x v="3"/>
    <x v="0"/>
    <x v="2"/>
    <s v="India"/>
    <n v="55"/>
    <n v="12000"/>
    <n v="660000"/>
    <n v="4000"/>
    <n v="656000"/>
    <n v="440000"/>
    <n v="440356.01"/>
    <n v="219643.99"/>
    <n v="655643.99"/>
    <n v="463"/>
    <n v="356.01"/>
    <x v="4"/>
    <n v="8000"/>
    <s v="Mumbai Mega Hub"/>
    <x v="2"/>
  </r>
  <r>
    <n v="105486"/>
    <x v="5464"/>
    <x v="6"/>
    <s v="2025"/>
    <s v="Amazon Logistics"/>
    <x v="7"/>
    <x v="1"/>
    <x v="1"/>
    <s v="India"/>
    <n v="11"/>
    <n v="1200"/>
    <n v="13200"/>
    <n v="400"/>
    <n v="12800"/>
    <n v="8800"/>
    <n v="9775.75"/>
    <n v="3424.25"/>
    <n v="11824.25"/>
    <n v="1098"/>
    <n v="975.75"/>
    <x v="15"/>
    <n v="800"/>
    <s v="Nagpur Central Hub"/>
    <x v="1"/>
  </r>
  <r>
    <n v="105487"/>
    <x v="5465"/>
    <x v="4"/>
    <s v="2025"/>
    <s v="Ekart"/>
    <x v="3"/>
    <x v="1"/>
    <x v="0"/>
    <s v="India"/>
    <n v="89"/>
    <n v="12000"/>
    <n v="1068000"/>
    <n v="4000"/>
    <n v="1064000"/>
    <n v="712000"/>
    <n v="712649.63"/>
    <n v="355350.37"/>
    <n v="1063350.3700000001"/>
    <n v="995"/>
    <n v="649.63"/>
    <x v="4"/>
    <n v="8000"/>
    <s v="Bengaluru Regional Hub"/>
    <x v="0"/>
  </r>
  <r>
    <n v="105488"/>
    <x v="5466"/>
    <x v="7"/>
    <s v="2025"/>
    <s v="FedEx"/>
    <x v="7"/>
    <x v="0"/>
    <x v="0"/>
    <s v="India"/>
    <n v="91"/>
    <n v="1200"/>
    <n v="109200"/>
    <n v="400"/>
    <n v="108800"/>
    <n v="72800"/>
    <n v="73832.84"/>
    <n v="35367.160000000003"/>
    <n v="107767.16"/>
    <n v="569"/>
    <n v="1032.8399999999999"/>
    <x v="15"/>
    <n v="800"/>
    <s v="Bengaluru Regional Hub"/>
    <x v="0"/>
  </r>
  <r>
    <n v="105489"/>
    <x v="5467"/>
    <x v="3"/>
    <s v="2025"/>
    <s v="Delhivery"/>
    <x v="1"/>
    <x v="1"/>
    <x v="0"/>
    <s v="India"/>
    <n v="6"/>
    <n v="3500"/>
    <n v="21000"/>
    <n v="1300"/>
    <n v="19700"/>
    <n v="13200"/>
    <n v="13750.49"/>
    <n v="7249.51"/>
    <n v="19149.509999999998"/>
    <n v="359"/>
    <n v="550.49"/>
    <x v="16"/>
    <n v="2200"/>
    <s v="Bengaluru Regional Hub"/>
    <x v="0"/>
  </r>
  <r>
    <n v="105490"/>
    <x v="5468"/>
    <x v="0"/>
    <s v="2025"/>
    <s v="Delhivery"/>
    <x v="6"/>
    <x v="2"/>
    <x v="3"/>
    <s v="India"/>
    <n v="24"/>
    <n v="15000"/>
    <n v="360000"/>
    <n v="5500"/>
    <n v="354500"/>
    <n v="228000"/>
    <n v="228499.64"/>
    <n v="131500.35999999999"/>
    <n v="354000.36"/>
    <n v="903"/>
    <n v="499.64"/>
    <x v="11"/>
    <n v="9500"/>
    <s v="Delhi NCR Mega Hub"/>
    <x v="3"/>
  </r>
  <r>
    <n v="105491"/>
    <x v="5469"/>
    <x v="9"/>
    <s v="2025"/>
    <s v="DHL"/>
    <x v="6"/>
    <x v="1"/>
    <x v="0"/>
    <s v="India"/>
    <n v="56"/>
    <n v="4500"/>
    <n v="252000"/>
    <n v="1700"/>
    <n v="250300"/>
    <n v="156800"/>
    <n v="157524.88"/>
    <n v="94475.12"/>
    <n v="249575.12"/>
    <n v="330"/>
    <n v="724.88"/>
    <x v="7"/>
    <n v="2800"/>
    <s v="Bengaluru Regional Hub"/>
    <x v="0"/>
  </r>
  <r>
    <n v="105492"/>
    <x v="5470"/>
    <x v="9"/>
    <s v="2025"/>
    <s v="DHL"/>
    <x v="2"/>
    <x v="2"/>
    <x v="0"/>
    <s v="India"/>
    <n v="55"/>
    <n v="450"/>
    <n v="24750"/>
    <n v="250"/>
    <n v="24500"/>
    <n v="11000"/>
    <n v="12116.36"/>
    <n v="12633.64"/>
    <n v="23383.64"/>
    <n v="752"/>
    <n v="1116.3599999999999"/>
    <x v="3"/>
    <n v="200"/>
    <s v="Bengaluru Regional Hub"/>
    <x v="0"/>
  </r>
  <r>
    <n v="105493"/>
    <x v="5471"/>
    <x v="6"/>
    <s v="2025"/>
    <s v="Ekart"/>
    <x v="7"/>
    <x v="0"/>
    <x v="4"/>
    <s v="India"/>
    <n v="98"/>
    <n v="850"/>
    <n v="83300"/>
    <n v="300"/>
    <n v="83000"/>
    <n v="53900"/>
    <n v="54428.01"/>
    <n v="28871.989999999998"/>
    <n v="82471.990000000005"/>
    <n v="659"/>
    <n v="528.01"/>
    <x v="13"/>
    <n v="550"/>
    <s v="Kolkata Regional Hub"/>
    <x v="4"/>
  </r>
  <r>
    <n v="105494"/>
    <x v="5472"/>
    <x v="1"/>
    <s v="2025"/>
    <s v="Ecom Express"/>
    <x v="0"/>
    <x v="0"/>
    <x v="2"/>
    <s v="India"/>
    <n v="23"/>
    <n v="3200"/>
    <n v="73600"/>
    <n v="1200"/>
    <n v="72400"/>
    <n v="46000"/>
    <n v="47903.31"/>
    <n v="25696.690000000002"/>
    <n v="70496.69"/>
    <n v="454"/>
    <n v="1903.31"/>
    <x v="0"/>
    <n v="2000"/>
    <s v="Mumbai Mega Hub"/>
    <x v="2"/>
  </r>
  <r>
    <n v="105495"/>
    <x v="5473"/>
    <x v="6"/>
    <s v="2025"/>
    <s v="Blue Dart"/>
    <x v="0"/>
    <x v="1"/>
    <x v="3"/>
    <s v="India"/>
    <n v="78"/>
    <n v="3200"/>
    <n v="249600"/>
    <n v="1200"/>
    <n v="248400"/>
    <n v="156000"/>
    <n v="158769.15"/>
    <n v="90830.85"/>
    <n v="245630.85"/>
    <n v="707"/>
    <n v="2769.15"/>
    <x v="0"/>
    <n v="2000"/>
    <s v="Delhi NCR Mega Hub"/>
    <x v="3"/>
  </r>
  <r>
    <n v="105496"/>
    <x v="5474"/>
    <x v="0"/>
    <s v="2025"/>
    <s v="Ecom Express"/>
    <x v="3"/>
    <x v="0"/>
    <x v="1"/>
    <s v="India"/>
    <n v="76"/>
    <n v="12000"/>
    <n v="912000"/>
    <n v="4000"/>
    <n v="908000"/>
    <n v="608000"/>
    <n v="608934.80000000005"/>
    <n v="303065.19999999995"/>
    <n v="907065.2"/>
    <n v="712"/>
    <n v="934.8"/>
    <x v="4"/>
    <n v="8000"/>
    <s v="Nagpur Central Hub"/>
    <x v="1"/>
  </r>
  <r>
    <n v="105497"/>
    <x v="5475"/>
    <x v="5"/>
    <s v="2025"/>
    <s v="FedEx"/>
    <x v="2"/>
    <x v="1"/>
    <x v="3"/>
    <s v="India"/>
    <n v="78"/>
    <n v="450"/>
    <n v="35100"/>
    <n v="250"/>
    <n v="34850"/>
    <n v="15600"/>
    <n v="16253.69"/>
    <n v="18846.309999999998"/>
    <n v="34196.31"/>
    <n v="878"/>
    <n v="653.69000000000005"/>
    <x v="3"/>
    <n v="200"/>
    <s v="Delhi NCR Mega Hub"/>
    <x v="3"/>
  </r>
  <r>
    <n v="105498"/>
    <x v="5476"/>
    <x v="0"/>
    <s v="2025"/>
    <s v="Xpressbees"/>
    <x v="0"/>
    <x v="0"/>
    <x v="4"/>
    <s v="India"/>
    <n v="15"/>
    <n v="6500"/>
    <n v="97500"/>
    <n v="2300"/>
    <n v="95200"/>
    <n v="63000"/>
    <n v="63646.52"/>
    <n v="33853.480000000003"/>
    <n v="94553.48"/>
    <n v="335"/>
    <n v="646.52"/>
    <x v="1"/>
    <n v="4200"/>
    <s v="Kolkata Regional Hub"/>
    <x v="4"/>
  </r>
  <r>
    <n v="105499"/>
    <x v="5477"/>
    <x v="5"/>
    <s v="2025"/>
    <s v="Amazon Logistics"/>
    <x v="4"/>
    <x v="1"/>
    <x v="0"/>
    <s v="India"/>
    <n v="32"/>
    <n v="1500"/>
    <n v="48000"/>
    <n v="700"/>
    <n v="47300"/>
    <n v="25600"/>
    <n v="26520.61"/>
    <n v="21479.39"/>
    <n v="46379.39"/>
    <n v="552"/>
    <n v="920.61"/>
    <x v="10"/>
    <n v="800"/>
    <s v="Bengaluru Regional Hub"/>
    <x v="0"/>
  </r>
  <r>
    <n v="105500"/>
    <x v="5478"/>
    <x v="10"/>
    <s v="2025"/>
    <s v="Shadowfax"/>
    <x v="7"/>
    <x v="0"/>
    <x v="0"/>
    <s v="India"/>
    <n v="58"/>
    <n v="600"/>
    <n v="34800"/>
    <n v="250"/>
    <n v="34550"/>
    <n v="20300"/>
    <n v="20732.39"/>
    <n v="14067.61"/>
    <n v="34117.61"/>
    <n v="656"/>
    <n v="432.39"/>
    <x v="14"/>
    <n v="350"/>
    <s v="Bengaluru Regional Hub"/>
    <x v="0"/>
  </r>
  <r>
    <n v="105501"/>
    <x v="5479"/>
    <x v="0"/>
    <s v="2025"/>
    <s v="Shadowfax"/>
    <x v="7"/>
    <x v="2"/>
    <x v="4"/>
    <s v="India"/>
    <n v="70"/>
    <n v="600"/>
    <n v="42000"/>
    <n v="250"/>
    <n v="41750"/>
    <n v="24500"/>
    <n v="24812.04"/>
    <n v="17187.96"/>
    <n v="41437.96"/>
    <n v="778"/>
    <n v="312.04000000000002"/>
    <x v="14"/>
    <n v="350"/>
    <s v="Kolkata Regional Hub"/>
    <x v="4"/>
  </r>
  <r>
    <n v="105502"/>
    <x v="5480"/>
    <x v="6"/>
    <s v="2025"/>
    <s v="Delhivery"/>
    <x v="1"/>
    <x v="0"/>
    <x v="1"/>
    <s v="India"/>
    <n v="69"/>
    <n v="3500"/>
    <n v="241500"/>
    <n v="1300"/>
    <n v="240200"/>
    <n v="151800"/>
    <n v="154194.56"/>
    <n v="87305.44"/>
    <n v="237805.44"/>
    <n v="345"/>
    <n v="2394.56"/>
    <x v="16"/>
    <n v="2200"/>
    <s v="Nagpur Central Hub"/>
    <x v="1"/>
  </r>
  <r>
    <n v="105503"/>
    <x v="5481"/>
    <x v="2"/>
    <s v="2025"/>
    <s v="DHL"/>
    <x v="2"/>
    <x v="0"/>
    <x v="0"/>
    <s v="India"/>
    <n v="8"/>
    <n v="2500"/>
    <n v="20000"/>
    <n v="1000"/>
    <n v="19000"/>
    <n v="12000"/>
    <n v="12649.89"/>
    <n v="7350.1100000000006"/>
    <n v="18350.11"/>
    <n v="829"/>
    <n v="649.89"/>
    <x v="12"/>
    <n v="1500"/>
    <s v="Bengaluru Regional Hub"/>
    <x v="0"/>
  </r>
  <r>
    <n v="105504"/>
    <x v="5482"/>
    <x v="0"/>
    <s v="2025"/>
    <s v="Delhivery"/>
    <x v="2"/>
    <x v="0"/>
    <x v="1"/>
    <s v="India"/>
    <n v="51"/>
    <n v="450"/>
    <n v="22950"/>
    <n v="250"/>
    <n v="22700"/>
    <n v="10200"/>
    <n v="10758.32"/>
    <n v="12191.68"/>
    <n v="22141.68"/>
    <n v="1016"/>
    <n v="558.32000000000005"/>
    <x v="3"/>
    <n v="200"/>
    <s v="Nagpur Central Hub"/>
    <x v="1"/>
  </r>
  <r>
    <n v="105505"/>
    <x v="5483"/>
    <x v="7"/>
    <s v="2025"/>
    <s v="Xpressbees"/>
    <x v="1"/>
    <x v="0"/>
    <x v="4"/>
    <s v="India"/>
    <n v="64"/>
    <n v="25000"/>
    <n v="1600000"/>
    <n v="7000"/>
    <n v="1593000"/>
    <n v="1152000"/>
    <n v="1152755.46"/>
    <n v="447244.54000000004"/>
    <n v="1592244.54"/>
    <n v="1149"/>
    <n v="755.46"/>
    <x v="17"/>
    <n v="18000"/>
    <s v="Kolkata Regional Hub"/>
    <x v="4"/>
  </r>
  <r>
    <n v="105506"/>
    <x v="5484"/>
    <x v="4"/>
    <s v="2025"/>
    <s v="Xpressbees"/>
    <x v="0"/>
    <x v="2"/>
    <x v="1"/>
    <s v="India"/>
    <n v="42"/>
    <n v="3200"/>
    <n v="134400"/>
    <n v="1200"/>
    <n v="133200"/>
    <n v="84000"/>
    <n v="84366.18"/>
    <n v="50033.820000000007"/>
    <n v="132833.82"/>
    <n v="943"/>
    <n v="366.18"/>
    <x v="0"/>
    <n v="2000"/>
    <s v="Nagpur Central Hub"/>
    <x v="1"/>
  </r>
  <r>
    <n v="105507"/>
    <x v="5485"/>
    <x v="4"/>
    <s v="2025"/>
    <s v="FedEx"/>
    <x v="2"/>
    <x v="0"/>
    <x v="0"/>
    <s v="India"/>
    <n v="79"/>
    <n v="450"/>
    <n v="35550"/>
    <n v="250"/>
    <n v="35300"/>
    <n v="15800"/>
    <n v="16347.57"/>
    <n v="19202.43"/>
    <n v="34752.43"/>
    <n v="452"/>
    <n v="547.57000000000005"/>
    <x v="3"/>
    <n v="200"/>
    <s v="Bengaluru Regional Hub"/>
    <x v="0"/>
  </r>
  <r>
    <n v="105508"/>
    <x v="5486"/>
    <x v="5"/>
    <s v="2025"/>
    <s v="Shadowfax"/>
    <x v="6"/>
    <x v="1"/>
    <x v="4"/>
    <s v="India"/>
    <n v="24"/>
    <n v="4500"/>
    <n v="108000"/>
    <n v="1700"/>
    <n v="106300"/>
    <n v="67200"/>
    <n v="67389.86"/>
    <n v="40610.14"/>
    <n v="106110.14"/>
    <n v="800"/>
    <n v="189.86"/>
    <x v="7"/>
    <n v="2800"/>
    <s v="Kolkata Regional Hub"/>
    <x v="4"/>
  </r>
  <r>
    <n v="105509"/>
    <x v="5487"/>
    <x v="0"/>
    <s v="2025"/>
    <s v="Blue Dart"/>
    <x v="5"/>
    <x v="2"/>
    <x v="1"/>
    <s v="India"/>
    <n v="73"/>
    <n v="4500"/>
    <n v="328500"/>
    <n v="2000"/>
    <n v="326500"/>
    <n v="182500"/>
    <n v="182973.57"/>
    <n v="145526.43"/>
    <n v="326026.43"/>
    <n v="888"/>
    <n v="473.57"/>
    <x v="6"/>
    <n v="2500"/>
    <s v="Nagpur Central Hub"/>
    <x v="1"/>
  </r>
  <r>
    <n v="105510"/>
    <x v="5488"/>
    <x v="8"/>
    <s v="2025"/>
    <s v="Delhivery"/>
    <x v="0"/>
    <x v="1"/>
    <x v="3"/>
    <s v="India"/>
    <n v="8"/>
    <n v="3200"/>
    <n v="25600"/>
    <n v="1200"/>
    <n v="24400"/>
    <n v="16000"/>
    <n v="16626.7"/>
    <n v="8973.2999999999993"/>
    <n v="23773.3"/>
    <n v="1132"/>
    <n v="626.70000000000005"/>
    <x v="0"/>
    <n v="2000"/>
    <s v="Delhi NCR Mega Hub"/>
    <x v="3"/>
  </r>
  <r>
    <n v="105511"/>
    <x v="5489"/>
    <x v="0"/>
    <s v="2025"/>
    <s v="Ecom Express"/>
    <x v="3"/>
    <x v="0"/>
    <x v="2"/>
    <s v="India"/>
    <n v="38"/>
    <n v="12000"/>
    <n v="456000"/>
    <n v="4000"/>
    <n v="452000"/>
    <n v="304000"/>
    <n v="304600.2"/>
    <n v="151399.79999999999"/>
    <n v="451399.8"/>
    <n v="313"/>
    <n v="600.20000000000005"/>
    <x v="4"/>
    <n v="8000"/>
    <s v="Mumbai Mega Hub"/>
    <x v="2"/>
  </r>
  <r>
    <n v="105512"/>
    <x v="5490"/>
    <x v="6"/>
    <s v="2025"/>
    <s v="Ekart"/>
    <x v="3"/>
    <x v="2"/>
    <x v="1"/>
    <s v="India"/>
    <n v="21"/>
    <n v="8500"/>
    <n v="178500"/>
    <n v="3000"/>
    <n v="175500"/>
    <n v="115500"/>
    <n v="116262.5"/>
    <n v="62237.5"/>
    <n v="174737.5"/>
    <n v="762"/>
    <n v="762.5"/>
    <x v="8"/>
    <n v="5500"/>
    <s v="Nagpur Central Hub"/>
    <x v="1"/>
  </r>
  <r>
    <n v="105513"/>
    <x v="5491"/>
    <x v="10"/>
    <s v="2025"/>
    <s v="Shadowfax"/>
    <x v="1"/>
    <x v="2"/>
    <x v="2"/>
    <s v="India"/>
    <n v="18"/>
    <n v="3500"/>
    <n v="63000"/>
    <n v="1300"/>
    <n v="61700"/>
    <n v="39600"/>
    <n v="40055.4"/>
    <n v="22944.6"/>
    <n v="61244.6"/>
    <n v="538"/>
    <n v="455.4"/>
    <x v="16"/>
    <n v="2200"/>
    <s v="Mumbai Mega Hub"/>
    <x v="2"/>
  </r>
  <r>
    <n v="105514"/>
    <x v="5492"/>
    <x v="0"/>
    <s v="2025"/>
    <s v="Ekart"/>
    <x v="5"/>
    <x v="2"/>
    <x v="0"/>
    <s v="India"/>
    <n v="31"/>
    <n v="4500"/>
    <n v="139500"/>
    <n v="2000"/>
    <n v="137500"/>
    <n v="77500"/>
    <n v="78453.06"/>
    <n v="61046.94"/>
    <n v="136546.94"/>
    <n v="494"/>
    <n v="953.06"/>
    <x v="6"/>
    <n v="2500"/>
    <s v="Bengaluru Regional Hub"/>
    <x v="0"/>
  </r>
  <r>
    <n v="105515"/>
    <x v="5493"/>
    <x v="1"/>
    <s v="2025"/>
    <s v="Shadowfax"/>
    <x v="1"/>
    <x v="2"/>
    <x v="3"/>
    <s v="India"/>
    <n v="89"/>
    <n v="25000"/>
    <n v="2225000"/>
    <n v="7000"/>
    <n v="2218000"/>
    <n v="1602000"/>
    <n v="1602694.92"/>
    <n v="622305.08000000007"/>
    <n v="2217305.08"/>
    <n v="650"/>
    <n v="694.92"/>
    <x v="17"/>
    <n v="18000"/>
    <s v="Delhi NCR Mega Hub"/>
    <x v="3"/>
  </r>
  <r>
    <n v="105516"/>
    <x v="5494"/>
    <x v="10"/>
    <s v="2025"/>
    <s v="Delhivery"/>
    <x v="0"/>
    <x v="1"/>
    <x v="0"/>
    <s v="India"/>
    <n v="60"/>
    <n v="6500"/>
    <n v="390000"/>
    <n v="2300"/>
    <n v="387700"/>
    <n v="252000"/>
    <n v="252954.64"/>
    <n v="137045.35999999999"/>
    <n v="386745.36"/>
    <n v="682"/>
    <n v="954.64"/>
    <x v="1"/>
    <n v="4200"/>
    <s v="Bengaluru Regional Hub"/>
    <x v="0"/>
  </r>
  <r>
    <n v="105517"/>
    <x v="5495"/>
    <x v="7"/>
    <s v="2025"/>
    <s v="Shadowfax"/>
    <x v="7"/>
    <x v="0"/>
    <x v="4"/>
    <s v="India"/>
    <n v="60"/>
    <n v="600"/>
    <n v="36000"/>
    <n v="250"/>
    <n v="35750"/>
    <n v="21000"/>
    <n v="21994.91"/>
    <n v="14005.09"/>
    <n v="34755.089999999997"/>
    <n v="1038"/>
    <n v="994.91"/>
    <x v="14"/>
    <n v="350"/>
    <s v="Kolkata Regional Hub"/>
    <x v="4"/>
  </r>
  <r>
    <n v="105518"/>
    <x v="5496"/>
    <x v="10"/>
    <s v="2025"/>
    <s v="FedEx"/>
    <x v="5"/>
    <x v="1"/>
    <x v="1"/>
    <s v="India"/>
    <n v="17"/>
    <n v="2800"/>
    <n v="47600"/>
    <n v="1300"/>
    <n v="46300"/>
    <n v="25500"/>
    <n v="26744.94"/>
    <n v="20855.060000000001"/>
    <n v="45055.06"/>
    <n v="626"/>
    <n v="1244.94"/>
    <x v="18"/>
    <n v="1500"/>
    <s v="Nagpur Central Hub"/>
    <x v="1"/>
  </r>
  <r>
    <n v="105519"/>
    <x v="5497"/>
    <x v="5"/>
    <s v="2025"/>
    <s v="Ecom Express"/>
    <x v="1"/>
    <x v="1"/>
    <x v="0"/>
    <s v="India"/>
    <n v="87"/>
    <n v="45000"/>
    <n v="3915000"/>
    <n v="13000"/>
    <n v="3902000"/>
    <n v="2784000"/>
    <n v="2784115.15"/>
    <n v="1130884.8500000001"/>
    <n v="3901884.85"/>
    <n v="681"/>
    <n v="115.15"/>
    <x v="2"/>
    <n v="32000"/>
    <s v="Bengaluru Regional Hub"/>
    <x v="0"/>
  </r>
  <r>
    <n v="105520"/>
    <x v="5498"/>
    <x v="4"/>
    <s v="2025"/>
    <s v="Amazon Logistics"/>
    <x v="1"/>
    <x v="0"/>
    <x v="2"/>
    <s v="India"/>
    <n v="62"/>
    <n v="45000"/>
    <n v="2790000"/>
    <n v="13000"/>
    <n v="2777000"/>
    <n v="1984000"/>
    <n v="1984281.31"/>
    <n v="805718.69"/>
    <n v="2776718.69"/>
    <n v="792"/>
    <n v="281.31"/>
    <x v="2"/>
    <n v="32000"/>
    <s v="Mumbai Mega Hub"/>
    <x v="2"/>
  </r>
  <r>
    <n v="105521"/>
    <x v="5499"/>
    <x v="6"/>
    <s v="2025"/>
    <s v="Shadowfax"/>
    <x v="5"/>
    <x v="2"/>
    <x v="0"/>
    <s v="India"/>
    <n v="56"/>
    <n v="2800"/>
    <n v="156800"/>
    <n v="1300"/>
    <n v="155500"/>
    <n v="84000"/>
    <n v="84479.15"/>
    <n v="72320.850000000006"/>
    <n v="155020.85"/>
    <n v="841"/>
    <n v="479.15"/>
    <x v="18"/>
    <n v="1500"/>
    <s v="Bengaluru Regional Hub"/>
    <x v="0"/>
  </r>
  <r>
    <n v="105522"/>
    <x v="5500"/>
    <x v="2"/>
    <s v="2025"/>
    <s v="Ecom Express"/>
    <x v="6"/>
    <x v="1"/>
    <x v="0"/>
    <s v="India"/>
    <n v="94"/>
    <n v="15000"/>
    <n v="1410000"/>
    <n v="5500"/>
    <n v="1404500"/>
    <n v="893000"/>
    <n v="893903.87"/>
    <n v="516096.13"/>
    <n v="1403596.13"/>
    <n v="383"/>
    <n v="903.87"/>
    <x v="11"/>
    <n v="9500"/>
    <s v="Bengaluru Regional Hub"/>
    <x v="0"/>
  </r>
  <r>
    <n v="105523"/>
    <x v="5501"/>
    <x v="2"/>
    <s v="2025"/>
    <s v="Amazon Logistics"/>
    <x v="2"/>
    <x v="2"/>
    <x v="0"/>
    <s v="India"/>
    <n v="59"/>
    <n v="450"/>
    <n v="26550"/>
    <n v="250"/>
    <n v="26300"/>
    <n v="11800"/>
    <n v="12345.97"/>
    <n v="14204.03"/>
    <n v="25754.03"/>
    <n v="1122"/>
    <n v="545.97"/>
    <x v="3"/>
    <n v="200"/>
    <s v="Bengaluru Regional Hub"/>
    <x v="0"/>
  </r>
  <r>
    <n v="105524"/>
    <x v="5502"/>
    <x v="2"/>
    <s v="2025"/>
    <s v="DHL"/>
    <x v="6"/>
    <x v="1"/>
    <x v="1"/>
    <s v="India"/>
    <n v="83"/>
    <n v="4500"/>
    <n v="373500"/>
    <n v="1700"/>
    <n v="371800"/>
    <n v="232400"/>
    <n v="233057.92000000001"/>
    <n v="140442.07999999999"/>
    <n v="371142.08"/>
    <n v="633"/>
    <n v="657.92"/>
    <x v="7"/>
    <n v="2800"/>
    <s v="Nagpur Central Hub"/>
    <x v="1"/>
  </r>
  <r>
    <n v="105525"/>
    <x v="5503"/>
    <x v="5"/>
    <s v="2025"/>
    <s v="Delhivery"/>
    <x v="7"/>
    <x v="0"/>
    <x v="2"/>
    <s v="India"/>
    <n v="39"/>
    <n v="600"/>
    <n v="23400"/>
    <n v="250"/>
    <n v="23150"/>
    <n v="13650"/>
    <n v="14203.96"/>
    <n v="9196.0400000000009"/>
    <n v="22596.04"/>
    <n v="516"/>
    <n v="553.96"/>
    <x v="14"/>
    <n v="350"/>
    <s v="Mumbai Mega Hub"/>
    <x v="2"/>
  </r>
  <r>
    <n v="105526"/>
    <x v="5504"/>
    <x v="8"/>
    <s v="2025"/>
    <s v="Xpressbees"/>
    <x v="1"/>
    <x v="0"/>
    <x v="2"/>
    <s v="India"/>
    <n v="63"/>
    <n v="3500"/>
    <n v="220500"/>
    <n v="1300"/>
    <n v="219200"/>
    <n v="138600"/>
    <n v="139469.9"/>
    <n v="81030.100000000006"/>
    <n v="218330.1"/>
    <n v="303"/>
    <n v="869.9"/>
    <x v="16"/>
    <n v="2200"/>
    <s v="Mumbai Mega Hub"/>
    <x v="2"/>
  </r>
  <r>
    <n v="105527"/>
    <x v="5505"/>
    <x v="3"/>
    <s v="2025"/>
    <s v="Shadowfax"/>
    <x v="2"/>
    <x v="1"/>
    <x v="3"/>
    <s v="India"/>
    <n v="72"/>
    <n v="450"/>
    <n v="32400"/>
    <n v="250"/>
    <n v="32150"/>
    <n v="14400"/>
    <n v="15375.92"/>
    <n v="17024.080000000002"/>
    <n v="31174.080000000002"/>
    <n v="733"/>
    <n v="975.92"/>
    <x v="3"/>
    <n v="200"/>
    <s v="Delhi NCR Mega Hub"/>
    <x v="3"/>
  </r>
  <r>
    <n v="105528"/>
    <x v="5506"/>
    <x v="3"/>
    <s v="2025"/>
    <s v="Ekart"/>
    <x v="5"/>
    <x v="0"/>
    <x v="1"/>
    <s v="India"/>
    <n v="45"/>
    <n v="4500"/>
    <n v="202500"/>
    <n v="2000"/>
    <n v="200500"/>
    <n v="112500"/>
    <n v="113494.06"/>
    <n v="89005.94"/>
    <n v="199505.94"/>
    <n v="369"/>
    <n v="994.06"/>
    <x v="6"/>
    <n v="2500"/>
    <s v="Nagpur Central Hub"/>
    <x v="1"/>
  </r>
  <r>
    <n v="105529"/>
    <x v="5507"/>
    <x v="2"/>
    <s v="2025"/>
    <s v="Ekart"/>
    <x v="7"/>
    <x v="1"/>
    <x v="0"/>
    <s v="India"/>
    <n v="41"/>
    <n v="600"/>
    <n v="24600"/>
    <n v="250"/>
    <n v="24350"/>
    <n v="14350"/>
    <n v="15211.28"/>
    <n v="9388.7199999999993"/>
    <n v="23488.720000000001"/>
    <n v="735"/>
    <n v="861.28"/>
    <x v="14"/>
    <n v="350"/>
    <s v="Bengaluru Regional Hub"/>
    <x v="0"/>
  </r>
  <r>
    <n v="105530"/>
    <x v="5508"/>
    <x v="7"/>
    <s v="2025"/>
    <s v="Ecom Express"/>
    <x v="1"/>
    <x v="1"/>
    <x v="1"/>
    <s v="India"/>
    <n v="16"/>
    <n v="45000"/>
    <n v="720000"/>
    <n v="13000"/>
    <n v="707000"/>
    <n v="512000"/>
    <n v="512622.82"/>
    <n v="207377.18"/>
    <n v="706377.18"/>
    <n v="535"/>
    <n v="622.82000000000005"/>
    <x v="2"/>
    <n v="32000"/>
    <s v="Nagpur Central Hub"/>
    <x v="1"/>
  </r>
  <r>
    <n v="105531"/>
    <x v="5509"/>
    <x v="5"/>
    <s v="2025"/>
    <s v="Xpressbees"/>
    <x v="2"/>
    <x v="0"/>
    <x v="2"/>
    <s v="India"/>
    <n v="71"/>
    <n v="2500"/>
    <n v="177500"/>
    <n v="1000"/>
    <n v="176500"/>
    <n v="106500"/>
    <n v="107002.54"/>
    <n v="70497.460000000006"/>
    <n v="175997.46"/>
    <n v="919"/>
    <n v="502.54"/>
    <x v="12"/>
    <n v="1500"/>
    <s v="Mumbai Mega Hub"/>
    <x v="2"/>
  </r>
  <r>
    <n v="105532"/>
    <x v="5510"/>
    <x v="0"/>
    <s v="2025"/>
    <s v="Amazon Logistics"/>
    <x v="7"/>
    <x v="0"/>
    <x v="4"/>
    <s v="India"/>
    <n v="94"/>
    <n v="850"/>
    <n v="79900"/>
    <n v="300"/>
    <n v="79600"/>
    <n v="51700"/>
    <n v="52525.120000000003"/>
    <n v="27374.879999999997"/>
    <n v="78774.880000000005"/>
    <n v="433"/>
    <n v="825.12"/>
    <x v="13"/>
    <n v="550"/>
    <s v="Kolkata Regional Hub"/>
    <x v="4"/>
  </r>
  <r>
    <n v="105533"/>
    <x v="5511"/>
    <x v="2"/>
    <s v="2025"/>
    <s v="DHL"/>
    <x v="4"/>
    <x v="1"/>
    <x v="4"/>
    <s v="India"/>
    <n v="55"/>
    <n v="1500"/>
    <n v="82500"/>
    <n v="700"/>
    <n v="81800"/>
    <n v="44000"/>
    <n v="45278.15"/>
    <n v="37221.85"/>
    <n v="80521.850000000006"/>
    <n v="823"/>
    <n v="1278.1500000000001"/>
    <x v="10"/>
    <n v="800"/>
    <s v="Kolkata Regional Hub"/>
    <x v="4"/>
  </r>
  <r>
    <n v="105534"/>
    <x v="5512"/>
    <x v="7"/>
    <s v="2025"/>
    <s v="Amazon Logistics"/>
    <x v="5"/>
    <x v="1"/>
    <x v="4"/>
    <s v="India"/>
    <n v="37"/>
    <n v="4500"/>
    <n v="166500"/>
    <n v="2000"/>
    <n v="164500"/>
    <n v="92500"/>
    <n v="93184.06"/>
    <n v="73315.94"/>
    <n v="163815.94"/>
    <n v="957"/>
    <n v="684.06"/>
    <x v="6"/>
    <n v="2500"/>
    <s v="Kolkata Regional Hub"/>
    <x v="4"/>
  </r>
  <r>
    <n v="105535"/>
    <x v="5513"/>
    <x v="8"/>
    <s v="2025"/>
    <s v="DHL"/>
    <x v="7"/>
    <x v="0"/>
    <x v="2"/>
    <s v="India"/>
    <n v="40"/>
    <n v="850"/>
    <n v="34000"/>
    <n v="300"/>
    <n v="33700"/>
    <n v="22000"/>
    <n v="22323.62"/>
    <n v="11676.380000000001"/>
    <n v="33376.379999999997"/>
    <n v="948"/>
    <n v="323.62"/>
    <x v="13"/>
    <n v="550"/>
    <s v="Mumbai Mega Hub"/>
    <x v="2"/>
  </r>
  <r>
    <n v="105536"/>
    <x v="5514"/>
    <x v="10"/>
    <s v="2025"/>
    <s v="FedEx"/>
    <x v="2"/>
    <x v="1"/>
    <x v="3"/>
    <s v="India"/>
    <n v="84"/>
    <n v="450"/>
    <n v="37800"/>
    <n v="250"/>
    <n v="37550"/>
    <n v="16800"/>
    <n v="17057.52"/>
    <n v="20742.48"/>
    <n v="37292.480000000003"/>
    <n v="865"/>
    <n v="257.52"/>
    <x v="3"/>
    <n v="200"/>
    <s v="Delhi NCR Mega Hub"/>
    <x v="3"/>
  </r>
  <r>
    <n v="105537"/>
    <x v="5515"/>
    <x v="4"/>
    <s v="2025"/>
    <s v="Amazon Logistics"/>
    <x v="4"/>
    <x v="2"/>
    <x v="1"/>
    <s v="India"/>
    <n v="88"/>
    <n v="1500"/>
    <n v="132000"/>
    <n v="700"/>
    <n v="131300"/>
    <n v="70400"/>
    <n v="70817.42"/>
    <n v="61182.58"/>
    <n v="130882.58"/>
    <n v="850"/>
    <n v="417.42"/>
    <x v="10"/>
    <n v="800"/>
    <s v="Nagpur Central Hub"/>
    <x v="1"/>
  </r>
  <r>
    <n v="105538"/>
    <x v="5516"/>
    <x v="3"/>
    <s v="2025"/>
    <s v="Ecom Express"/>
    <x v="6"/>
    <x v="2"/>
    <x v="0"/>
    <s v="India"/>
    <n v="62"/>
    <n v="15000"/>
    <n v="930000"/>
    <n v="5500"/>
    <n v="924500"/>
    <n v="589000"/>
    <n v="589368.97"/>
    <n v="340631.03"/>
    <n v="924131.03"/>
    <n v="996"/>
    <n v="368.97"/>
    <x v="11"/>
    <n v="9500"/>
    <s v="Bengaluru Regional Hub"/>
    <x v="0"/>
  </r>
  <r>
    <n v="105539"/>
    <x v="5517"/>
    <x v="6"/>
    <s v="2025"/>
    <s v="Ekart"/>
    <x v="3"/>
    <x v="1"/>
    <x v="0"/>
    <s v="India"/>
    <n v="15"/>
    <n v="8500"/>
    <n v="127500"/>
    <n v="3000"/>
    <n v="124500"/>
    <n v="82500"/>
    <n v="83186.100000000006"/>
    <n v="44313.899999999994"/>
    <n v="123813.9"/>
    <n v="1017"/>
    <n v="686.1"/>
    <x v="8"/>
    <n v="5500"/>
    <s v="Bengaluru Regional Hub"/>
    <x v="0"/>
  </r>
  <r>
    <n v="105540"/>
    <x v="5518"/>
    <x v="9"/>
    <s v="2025"/>
    <s v="DHL"/>
    <x v="3"/>
    <x v="2"/>
    <x v="2"/>
    <s v="India"/>
    <n v="26"/>
    <n v="12000"/>
    <n v="312000"/>
    <n v="4000"/>
    <n v="308000"/>
    <n v="208000"/>
    <n v="209100.97"/>
    <n v="102899.03"/>
    <n v="306899.03000000003"/>
    <n v="1187"/>
    <n v="1100.97"/>
    <x v="4"/>
    <n v="8000"/>
    <s v="Mumbai Mega Hub"/>
    <x v="2"/>
  </r>
  <r>
    <n v="105541"/>
    <x v="5519"/>
    <x v="3"/>
    <s v="2025"/>
    <s v="Ecom Express"/>
    <x v="7"/>
    <x v="2"/>
    <x v="2"/>
    <s v="India"/>
    <n v="52"/>
    <n v="850"/>
    <n v="44200"/>
    <n v="300"/>
    <n v="43900"/>
    <n v="28600"/>
    <n v="29206.03"/>
    <n v="14993.970000000001"/>
    <n v="43293.97"/>
    <n v="1190"/>
    <n v="606.03"/>
    <x v="13"/>
    <n v="550"/>
    <s v="Mumbai Mega Hub"/>
    <x v="2"/>
  </r>
  <r>
    <n v="105542"/>
    <x v="5520"/>
    <x v="11"/>
    <s v="2025"/>
    <s v="DHL"/>
    <x v="2"/>
    <x v="0"/>
    <x v="0"/>
    <s v="India"/>
    <n v="36"/>
    <n v="450"/>
    <n v="16200"/>
    <n v="250"/>
    <n v="15950"/>
    <n v="7200"/>
    <n v="7746.5"/>
    <n v="8453.5"/>
    <n v="15403.5"/>
    <n v="493"/>
    <n v="546.5"/>
    <x v="3"/>
    <n v="200"/>
    <s v="Bengaluru Regional Hub"/>
    <x v="0"/>
  </r>
  <r>
    <n v="105543"/>
    <x v="5521"/>
    <x v="2"/>
    <s v="2025"/>
    <s v="Ecom Express"/>
    <x v="2"/>
    <x v="0"/>
    <x v="3"/>
    <s v="India"/>
    <n v="31"/>
    <n v="2500"/>
    <n v="77500"/>
    <n v="1000"/>
    <n v="76500"/>
    <n v="46500"/>
    <n v="46922.57"/>
    <n v="30577.43"/>
    <n v="76077.429999999993"/>
    <n v="546"/>
    <n v="422.57"/>
    <x v="12"/>
    <n v="1500"/>
    <s v="Delhi NCR Mega Hub"/>
    <x v="3"/>
  </r>
  <r>
    <n v="105544"/>
    <x v="5522"/>
    <x v="7"/>
    <s v="2025"/>
    <s v="FedEx"/>
    <x v="0"/>
    <x v="1"/>
    <x v="4"/>
    <s v="India"/>
    <n v="20"/>
    <n v="3200"/>
    <n v="64000"/>
    <n v="1200"/>
    <n v="62800"/>
    <n v="40000"/>
    <n v="40626.85"/>
    <n v="23373.15"/>
    <n v="62173.15"/>
    <n v="914"/>
    <n v="626.85"/>
    <x v="0"/>
    <n v="2000"/>
    <s v="Kolkata Regional Hub"/>
    <x v="4"/>
  </r>
  <r>
    <n v="105545"/>
    <x v="5523"/>
    <x v="5"/>
    <s v="2025"/>
    <s v="Ecom Express"/>
    <x v="1"/>
    <x v="0"/>
    <x v="0"/>
    <s v="India"/>
    <n v="70"/>
    <n v="45000"/>
    <n v="3150000"/>
    <n v="13000"/>
    <n v="3137000"/>
    <n v="2240000"/>
    <n v="2241355.85"/>
    <n v="908644.14999999991"/>
    <n v="3135644.15"/>
    <n v="815"/>
    <n v="1355.85"/>
    <x v="2"/>
    <n v="32000"/>
    <s v="Bengaluru Regional Hub"/>
    <x v="0"/>
  </r>
  <r>
    <n v="105546"/>
    <x v="5524"/>
    <x v="10"/>
    <s v="2025"/>
    <s v="FedEx"/>
    <x v="1"/>
    <x v="0"/>
    <x v="4"/>
    <s v="India"/>
    <n v="89"/>
    <n v="3500"/>
    <n v="311500"/>
    <n v="1300"/>
    <n v="310200"/>
    <n v="195800"/>
    <n v="196481.03"/>
    <n v="115018.97"/>
    <n v="309518.96999999997"/>
    <n v="840"/>
    <n v="681.03"/>
    <x v="16"/>
    <n v="2200"/>
    <s v="Kolkata Regional Hub"/>
    <x v="4"/>
  </r>
  <r>
    <n v="105547"/>
    <x v="5525"/>
    <x v="7"/>
    <s v="2025"/>
    <s v="Shadowfax"/>
    <x v="1"/>
    <x v="1"/>
    <x v="0"/>
    <s v="India"/>
    <n v="1"/>
    <n v="45000"/>
    <n v="45000"/>
    <n v="13000"/>
    <n v="32000"/>
    <n v="32000"/>
    <n v="32422.32"/>
    <n v="12577.68"/>
    <n v="31577.68"/>
    <n v="1049"/>
    <n v="422.32"/>
    <x v="2"/>
    <n v="32000"/>
    <s v="Bengaluru Regional Hub"/>
    <x v="0"/>
  </r>
  <r>
    <n v="105548"/>
    <x v="5526"/>
    <x v="2"/>
    <s v="2025"/>
    <s v="DHL"/>
    <x v="4"/>
    <x v="1"/>
    <x v="2"/>
    <s v="India"/>
    <n v="52"/>
    <n v="1500"/>
    <n v="78000"/>
    <n v="700"/>
    <n v="77300"/>
    <n v="41600"/>
    <n v="42688.32"/>
    <n v="35311.68"/>
    <n v="76211.679999999993"/>
    <n v="922"/>
    <n v="1088.32"/>
    <x v="10"/>
    <n v="800"/>
    <s v="Mumbai Mega Hub"/>
    <x v="2"/>
  </r>
  <r>
    <n v="105549"/>
    <x v="4135"/>
    <x v="5"/>
    <s v="2025"/>
    <s v="FedEx"/>
    <x v="5"/>
    <x v="1"/>
    <x v="3"/>
    <s v="India"/>
    <n v="15"/>
    <n v="1800"/>
    <n v="27000"/>
    <n v="900"/>
    <n v="26100"/>
    <n v="13500"/>
    <n v="13845.05"/>
    <n v="13154.95"/>
    <n v="25754.95"/>
    <n v="878"/>
    <n v="345.05"/>
    <x v="9"/>
    <n v="900"/>
    <s v="Delhi NCR Mega Hub"/>
    <x v="3"/>
  </r>
  <r>
    <n v="105550"/>
    <x v="5527"/>
    <x v="3"/>
    <s v="2025"/>
    <s v="FedEx"/>
    <x v="6"/>
    <x v="0"/>
    <x v="2"/>
    <s v="India"/>
    <n v="77"/>
    <n v="4500"/>
    <n v="346500"/>
    <n v="1700"/>
    <n v="344800"/>
    <n v="215600"/>
    <n v="216294.2"/>
    <n v="130205.79999999999"/>
    <n v="344105.8"/>
    <n v="405"/>
    <n v="694.2"/>
    <x v="7"/>
    <n v="2800"/>
    <s v="Mumbai Mega Hub"/>
    <x v="2"/>
  </r>
  <r>
    <n v="105551"/>
    <x v="5528"/>
    <x v="4"/>
    <s v="2025"/>
    <s v="Xpressbees"/>
    <x v="7"/>
    <x v="2"/>
    <x v="1"/>
    <s v="India"/>
    <n v="12"/>
    <n v="600"/>
    <n v="7200"/>
    <n v="250"/>
    <n v="6950"/>
    <n v="4200"/>
    <n v="4869.51"/>
    <n v="2330.4899999999998"/>
    <n v="6280.49"/>
    <n v="477"/>
    <n v="669.51"/>
    <x v="14"/>
    <n v="350"/>
    <s v="Nagpur Central Hub"/>
    <x v="1"/>
  </r>
  <r>
    <n v="105552"/>
    <x v="5529"/>
    <x v="8"/>
    <s v="2025"/>
    <s v="Ekart"/>
    <x v="7"/>
    <x v="0"/>
    <x v="2"/>
    <s v="India"/>
    <n v="79"/>
    <n v="1200"/>
    <n v="94800"/>
    <n v="400"/>
    <n v="94400"/>
    <n v="63200"/>
    <n v="64284.41"/>
    <n v="30515.589999999997"/>
    <n v="93315.59"/>
    <n v="1147"/>
    <n v="1084.4100000000001"/>
    <x v="15"/>
    <n v="800"/>
    <s v="Mumbai Mega Hub"/>
    <x v="2"/>
  </r>
  <r>
    <n v="105553"/>
    <x v="5530"/>
    <x v="0"/>
    <s v="2025"/>
    <s v="Shadowfax"/>
    <x v="3"/>
    <x v="0"/>
    <x v="3"/>
    <s v="India"/>
    <n v="26"/>
    <n v="8500"/>
    <n v="221000"/>
    <n v="3000"/>
    <n v="218000"/>
    <n v="143000"/>
    <n v="144094.49"/>
    <n v="76905.510000000009"/>
    <n v="216905.51"/>
    <n v="389"/>
    <n v="1094.49"/>
    <x v="8"/>
    <n v="5500"/>
    <s v="Delhi NCR Mega Hub"/>
    <x v="3"/>
  </r>
  <r>
    <n v="105554"/>
    <x v="5531"/>
    <x v="6"/>
    <s v="2025"/>
    <s v="Delhivery"/>
    <x v="2"/>
    <x v="2"/>
    <x v="0"/>
    <s v="India"/>
    <n v="2"/>
    <n v="450"/>
    <n v="900"/>
    <n v="250"/>
    <n v="650"/>
    <n v="400"/>
    <n v="967.99"/>
    <n v="-67.990000000000009"/>
    <n v="82.009999999999991"/>
    <n v="344"/>
    <n v="567.99"/>
    <x v="3"/>
    <n v="200"/>
    <s v="Bengaluru Regional Hub"/>
    <x v="0"/>
  </r>
  <r>
    <n v="105555"/>
    <x v="5532"/>
    <x v="5"/>
    <s v="2025"/>
    <s v="Delhivery"/>
    <x v="4"/>
    <x v="0"/>
    <x v="4"/>
    <s v="India"/>
    <n v="75"/>
    <n v="1500"/>
    <n v="112500"/>
    <n v="700"/>
    <n v="111800"/>
    <n v="60000"/>
    <n v="60732.4"/>
    <n v="51767.6"/>
    <n v="111067.6"/>
    <n v="659"/>
    <n v="732.4"/>
    <x v="10"/>
    <n v="800"/>
    <s v="Kolkata Regional Hub"/>
    <x v="4"/>
  </r>
  <r>
    <n v="105556"/>
    <x v="5533"/>
    <x v="8"/>
    <s v="2025"/>
    <s v="FedEx"/>
    <x v="0"/>
    <x v="0"/>
    <x v="2"/>
    <s v="India"/>
    <n v="10"/>
    <n v="3200"/>
    <n v="32000"/>
    <n v="1200"/>
    <n v="30800"/>
    <n v="20000"/>
    <n v="21909.61"/>
    <n v="10090.39"/>
    <n v="28890.39"/>
    <n v="765"/>
    <n v="1909.61"/>
    <x v="0"/>
    <n v="2000"/>
    <s v="Mumbai Mega Hub"/>
    <x v="2"/>
  </r>
  <r>
    <n v="105557"/>
    <x v="5534"/>
    <x v="1"/>
    <s v="2025"/>
    <s v="Xpressbees"/>
    <x v="4"/>
    <x v="0"/>
    <x v="0"/>
    <s v="India"/>
    <n v="53"/>
    <n v="1500"/>
    <n v="79500"/>
    <n v="700"/>
    <n v="78800"/>
    <n v="42400"/>
    <n v="42833.65"/>
    <n v="36666.35"/>
    <n v="78366.350000000006"/>
    <n v="436"/>
    <n v="433.65"/>
    <x v="10"/>
    <n v="800"/>
    <s v="Bengaluru Regional Hub"/>
    <x v="0"/>
  </r>
  <r>
    <n v="105558"/>
    <x v="5535"/>
    <x v="0"/>
    <s v="2025"/>
    <s v="Shadowfax"/>
    <x v="3"/>
    <x v="0"/>
    <x v="0"/>
    <s v="India"/>
    <n v="27"/>
    <n v="12000"/>
    <n v="324000"/>
    <n v="4000"/>
    <n v="320000"/>
    <n v="216000"/>
    <n v="216432.74"/>
    <n v="107567.26000000001"/>
    <n v="319567.26"/>
    <n v="711"/>
    <n v="432.74"/>
    <x v="4"/>
    <n v="8000"/>
    <s v="Bengaluru Regional Hub"/>
    <x v="0"/>
  </r>
  <r>
    <n v="105559"/>
    <x v="5536"/>
    <x v="11"/>
    <s v="2025"/>
    <s v="Blue Dart"/>
    <x v="1"/>
    <x v="2"/>
    <x v="4"/>
    <s v="India"/>
    <n v="63"/>
    <n v="45000"/>
    <n v="2835000"/>
    <n v="13000"/>
    <n v="2822000"/>
    <n v="2016000"/>
    <n v="2016247.82"/>
    <n v="818752.17999999993"/>
    <n v="2821752.18"/>
    <n v="639"/>
    <n v="247.82"/>
    <x v="2"/>
    <n v="32000"/>
    <s v="Kolkata Regional Hub"/>
    <x v="4"/>
  </r>
  <r>
    <n v="105560"/>
    <x v="5537"/>
    <x v="7"/>
    <s v="2025"/>
    <s v="Shadowfax"/>
    <x v="2"/>
    <x v="0"/>
    <x v="1"/>
    <s v="India"/>
    <n v="55"/>
    <n v="450"/>
    <n v="24750"/>
    <n v="250"/>
    <n v="24500"/>
    <n v="11000"/>
    <n v="11740.8"/>
    <n v="13009.2"/>
    <n v="23759.200000000001"/>
    <n v="994"/>
    <n v="740.8"/>
    <x v="3"/>
    <n v="200"/>
    <s v="Nagpur Central Hub"/>
    <x v="1"/>
  </r>
  <r>
    <n v="105561"/>
    <x v="5538"/>
    <x v="2"/>
    <s v="2025"/>
    <s v="Ecom Express"/>
    <x v="7"/>
    <x v="2"/>
    <x v="3"/>
    <s v="India"/>
    <n v="76"/>
    <n v="600"/>
    <n v="45600"/>
    <n v="250"/>
    <n v="45350"/>
    <n v="26600"/>
    <n v="27119.5"/>
    <n v="18480.5"/>
    <n v="44830.5"/>
    <n v="334"/>
    <n v="519.5"/>
    <x v="14"/>
    <n v="350"/>
    <s v="Delhi NCR Mega Hub"/>
    <x v="3"/>
  </r>
  <r>
    <n v="105562"/>
    <x v="5539"/>
    <x v="0"/>
    <s v="2025"/>
    <s v="Blue Dart"/>
    <x v="4"/>
    <x v="1"/>
    <x v="1"/>
    <s v="India"/>
    <n v="50"/>
    <n v="5500"/>
    <n v="275000"/>
    <n v="2000"/>
    <n v="273000"/>
    <n v="175000"/>
    <n v="175695.72"/>
    <n v="99304.28"/>
    <n v="272304.28000000003"/>
    <n v="1006"/>
    <n v="695.72"/>
    <x v="5"/>
    <n v="3500"/>
    <s v="Nagpur Central Hub"/>
    <x v="1"/>
  </r>
  <r>
    <n v="105563"/>
    <x v="5540"/>
    <x v="5"/>
    <s v="2025"/>
    <s v="Delhivery"/>
    <x v="1"/>
    <x v="0"/>
    <x v="3"/>
    <s v="India"/>
    <n v="42"/>
    <n v="25000"/>
    <n v="1050000"/>
    <n v="7000"/>
    <n v="1043000"/>
    <n v="756000"/>
    <n v="756648.54"/>
    <n v="293351.45999999996"/>
    <n v="1042351.46"/>
    <n v="1193"/>
    <n v="648.54"/>
    <x v="17"/>
    <n v="18000"/>
    <s v="Delhi NCR Mega Hub"/>
    <x v="3"/>
  </r>
  <r>
    <n v="105564"/>
    <x v="5541"/>
    <x v="3"/>
    <s v="2025"/>
    <s v="Blue Dart"/>
    <x v="1"/>
    <x v="1"/>
    <x v="3"/>
    <s v="India"/>
    <n v="65"/>
    <n v="25000"/>
    <n v="1625000"/>
    <n v="7000"/>
    <n v="1618000"/>
    <n v="1170000"/>
    <n v="1170483.96"/>
    <n v="454516.04000000004"/>
    <n v="1617516.04"/>
    <n v="493"/>
    <n v="483.96"/>
    <x v="17"/>
    <n v="18000"/>
    <s v="Delhi NCR Mega Hub"/>
    <x v="3"/>
  </r>
  <r>
    <n v="105565"/>
    <x v="5542"/>
    <x v="7"/>
    <s v="2025"/>
    <s v="DHL"/>
    <x v="1"/>
    <x v="0"/>
    <x v="0"/>
    <s v="India"/>
    <n v="39"/>
    <n v="45000"/>
    <n v="1755000"/>
    <n v="13000"/>
    <n v="1742000"/>
    <n v="1248000"/>
    <n v="1248680.44"/>
    <n v="506319.56000000006"/>
    <n v="1741319.56"/>
    <n v="770"/>
    <n v="680.44"/>
    <x v="2"/>
    <n v="32000"/>
    <s v="Bengaluru Regional Hub"/>
    <x v="0"/>
  </r>
  <r>
    <n v="105566"/>
    <x v="5543"/>
    <x v="9"/>
    <s v="2025"/>
    <s v="Ecom Express"/>
    <x v="1"/>
    <x v="0"/>
    <x v="1"/>
    <s v="India"/>
    <n v="23"/>
    <n v="3500"/>
    <n v="80500"/>
    <n v="1300"/>
    <n v="79200"/>
    <n v="50600"/>
    <n v="51518.64"/>
    <n v="28981.360000000001"/>
    <n v="78281.36"/>
    <n v="1017"/>
    <n v="918.64"/>
    <x v="16"/>
    <n v="2200"/>
    <s v="Nagpur Central Hub"/>
    <x v="1"/>
  </r>
  <r>
    <n v="105567"/>
    <x v="5544"/>
    <x v="4"/>
    <s v="2025"/>
    <s v="FedEx"/>
    <x v="7"/>
    <x v="1"/>
    <x v="1"/>
    <s v="India"/>
    <n v="69"/>
    <n v="600"/>
    <n v="41400"/>
    <n v="250"/>
    <n v="41150"/>
    <n v="24150"/>
    <n v="24685.88"/>
    <n v="16714.12"/>
    <n v="40614.120000000003"/>
    <n v="762"/>
    <n v="535.88"/>
    <x v="14"/>
    <n v="350"/>
    <s v="Nagpur Central Hub"/>
    <x v="1"/>
  </r>
  <r>
    <n v="105568"/>
    <x v="5545"/>
    <x v="3"/>
    <s v="2025"/>
    <s v="Delhivery"/>
    <x v="5"/>
    <x v="0"/>
    <x v="0"/>
    <s v="India"/>
    <n v="31"/>
    <n v="2800"/>
    <n v="86800"/>
    <n v="1300"/>
    <n v="85500"/>
    <n v="46500"/>
    <n v="46989.98"/>
    <n v="39810.019999999997"/>
    <n v="85010.02"/>
    <n v="770"/>
    <n v="489.98"/>
    <x v="18"/>
    <n v="1500"/>
    <s v="Bengaluru Regional Hub"/>
    <x v="0"/>
  </r>
  <r>
    <n v="105569"/>
    <x v="5546"/>
    <x v="2"/>
    <s v="2025"/>
    <s v="Blue Dart"/>
    <x v="6"/>
    <x v="0"/>
    <x v="4"/>
    <s v="India"/>
    <n v="84"/>
    <n v="4500"/>
    <n v="378000"/>
    <n v="1700"/>
    <n v="376300"/>
    <n v="235200"/>
    <n v="235624.01"/>
    <n v="142375.99"/>
    <n v="375875.99"/>
    <n v="351"/>
    <n v="424.01"/>
    <x v="7"/>
    <n v="2800"/>
    <s v="Kolkata Regional Hub"/>
    <x v="4"/>
  </r>
  <r>
    <n v="105570"/>
    <x v="5547"/>
    <x v="8"/>
    <s v="2025"/>
    <s v="Xpressbees"/>
    <x v="3"/>
    <x v="2"/>
    <x v="3"/>
    <s v="India"/>
    <n v="47"/>
    <n v="8500"/>
    <n v="399500"/>
    <n v="3000"/>
    <n v="396500"/>
    <n v="258500"/>
    <n v="259050.81"/>
    <n v="140449.19"/>
    <n v="395949.19"/>
    <n v="393"/>
    <n v="550.80999999999995"/>
    <x v="8"/>
    <n v="5500"/>
    <s v="Delhi NCR Mega Hub"/>
    <x v="3"/>
  </r>
  <r>
    <n v="105571"/>
    <x v="5548"/>
    <x v="6"/>
    <s v="2025"/>
    <s v="DHL"/>
    <x v="1"/>
    <x v="2"/>
    <x v="0"/>
    <s v="India"/>
    <n v="68"/>
    <n v="3500"/>
    <n v="238000"/>
    <n v="1300"/>
    <n v="236700"/>
    <n v="149600"/>
    <n v="150188.17000000001"/>
    <n v="87811.829999999987"/>
    <n v="236111.83"/>
    <n v="1066"/>
    <n v="588.16999999999996"/>
    <x v="16"/>
    <n v="2200"/>
    <s v="Bengaluru Regional Hub"/>
    <x v="0"/>
  </r>
  <r>
    <n v="105572"/>
    <x v="5549"/>
    <x v="10"/>
    <s v="2025"/>
    <s v="FedEx"/>
    <x v="0"/>
    <x v="1"/>
    <x v="4"/>
    <s v="India"/>
    <n v="53"/>
    <n v="6500"/>
    <n v="344500"/>
    <n v="2300"/>
    <n v="342200"/>
    <n v="222600"/>
    <n v="223493.98"/>
    <n v="121006.01999999999"/>
    <n v="341306.02"/>
    <n v="1054"/>
    <n v="893.98"/>
    <x v="1"/>
    <n v="4200"/>
    <s v="Kolkata Regional Hub"/>
    <x v="4"/>
  </r>
  <r>
    <n v="105573"/>
    <x v="5550"/>
    <x v="11"/>
    <s v="2025"/>
    <s v="DHL"/>
    <x v="6"/>
    <x v="0"/>
    <x v="2"/>
    <s v="India"/>
    <n v="28"/>
    <n v="4500"/>
    <n v="126000"/>
    <n v="1700"/>
    <n v="124300"/>
    <n v="78400"/>
    <n v="79875.289999999994"/>
    <n v="46124.710000000006"/>
    <n v="122824.71"/>
    <n v="1037"/>
    <n v="1475.29"/>
    <x v="7"/>
    <n v="2800"/>
    <s v="Mumbai Mega Hub"/>
    <x v="2"/>
  </r>
  <r>
    <n v="105574"/>
    <x v="5551"/>
    <x v="8"/>
    <s v="2025"/>
    <s v="Delhivery"/>
    <x v="2"/>
    <x v="1"/>
    <x v="2"/>
    <s v="India"/>
    <n v="7"/>
    <n v="450"/>
    <n v="3150"/>
    <n v="250"/>
    <n v="2900"/>
    <n v="1400"/>
    <n v="2547.6400000000003"/>
    <n v="602.35999999999967"/>
    <n v="1752.36"/>
    <n v="393"/>
    <n v="1147.6400000000001"/>
    <x v="3"/>
    <n v="200"/>
    <s v="Mumbai Mega Hub"/>
    <x v="2"/>
  </r>
  <r>
    <n v="105575"/>
    <x v="5552"/>
    <x v="2"/>
    <s v="2025"/>
    <s v="FedEx"/>
    <x v="6"/>
    <x v="0"/>
    <x v="0"/>
    <s v="India"/>
    <n v="10"/>
    <n v="4500"/>
    <n v="45000"/>
    <n v="1700"/>
    <n v="43300"/>
    <n v="28000"/>
    <n v="28678.799999999999"/>
    <n v="16321.2"/>
    <n v="42621.2"/>
    <n v="1196"/>
    <n v="678.8"/>
    <x v="7"/>
    <n v="2800"/>
    <s v="Bengaluru Regional Hub"/>
    <x v="0"/>
  </r>
  <r>
    <n v="105576"/>
    <x v="5553"/>
    <x v="7"/>
    <s v="2025"/>
    <s v="DHL"/>
    <x v="7"/>
    <x v="0"/>
    <x v="4"/>
    <s v="India"/>
    <n v="54"/>
    <n v="850"/>
    <n v="45900"/>
    <n v="300"/>
    <n v="45600"/>
    <n v="29700"/>
    <n v="30039.87"/>
    <n v="15860.130000000001"/>
    <n v="45260.13"/>
    <n v="550"/>
    <n v="339.87"/>
    <x v="13"/>
    <n v="550"/>
    <s v="Kolkata Regional Hub"/>
    <x v="4"/>
  </r>
  <r>
    <n v="105577"/>
    <x v="5554"/>
    <x v="7"/>
    <s v="2025"/>
    <s v="Shadowfax"/>
    <x v="7"/>
    <x v="0"/>
    <x v="1"/>
    <s v="India"/>
    <n v="62"/>
    <n v="600"/>
    <n v="37200"/>
    <n v="250"/>
    <n v="36950"/>
    <n v="21700"/>
    <n v="22182.53"/>
    <n v="15017.470000000001"/>
    <n v="36467.47"/>
    <n v="1151"/>
    <n v="482.53"/>
    <x v="14"/>
    <n v="350"/>
    <s v="Nagpur Central Hub"/>
    <x v="1"/>
  </r>
  <r>
    <n v="105578"/>
    <x v="5555"/>
    <x v="5"/>
    <s v="2025"/>
    <s v="Delhivery"/>
    <x v="1"/>
    <x v="1"/>
    <x v="2"/>
    <s v="India"/>
    <n v="37"/>
    <n v="3500"/>
    <n v="129500"/>
    <n v="1300"/>
    <n v="128200"/>
    <n v="81400"/>
    <n v="82005.62"/>
    <n v="47494.380000000005"/>
    <n v="127594.38"/>
    <n v="1148"/>
    <n v="605.62"/>
    <x v="16"/>
    <n v="2200"/>
    <s v="Mumbai Mega Hub"/>
    <x v="2"/>
  </r>
  <r>
    <n v="105579"/>
    <x v="5556"/>
    <x v="4"/>
    <s v="2025"/>
    <s v="DHL"/>
    <x v="0"/>
    <x v="1"/>
    <x v="0"/>
    <s v="India"/>
    <n v="61"/>
    <n v="6500"/>
    <n v="396500"/>
    <n v="2300"/>
    <n v="394200"/>
    <n v="256200"/>
    <n v="257269.53"/>
    <n v="139230.47"/>
    <n v="393130.47"/>
    <n v="1087"/>
    <n v="1069.53"/>
    <x v="1"/>
    <n v="4200"/>
    <s v="Bengaluru Regional Hub"/>
    <x v="0"/>
  </r>
  <r>
    <n v="105580"/>
    <x v="5557"/>
    <x v="1"/>
    <s v="2025"/>
    <s v="Ekart"/>
    <x v="7"/>
    <x v="0"/>
    <x v="2"/>
    <s v="India"/>
    <n v="82"/>
    <n v="850"/>
    <n v="69700"/>
    <n v="300"/>
    <n v="69400"/>
    <n v="45100"/>
    <n v="45901.2"/>
    <n v="23798.800000000003"/>
    <n v="68598.8"/>
    <n v="1188"/>
    <n v="801.2"/>
    <x v="13"/>
    <n v="550"/>
    <s v="Mumbai Mega Hub"/>
    <x v="2"/>
  </r>
  <r>
    <n v="105581"/>
    <x v="5558"/>
    <x v="6"/>
    <s v="2025"/>
    <s v="Ecom Express"/>
    <x v="4"/>
    <x v="2"/>
    <x v="3"/>
    <s v="India"/>
    <n v="24"/>
    <n v="1500"/>
    <n v="36000"/>
    <n v="700"/>
    <n v="35300"/>
    <n v="19200"/>
    <n v="20352.46"/>
    <n v="15647.54"/>
    <n v="34147.54"/>
    <n v="732"/>
    <n v="1152.46"/>
    <x v="10"/>
    <n v="800"/>
    <s v="Delhi NCR Mega Hub"/>
    <x v="3"/>
  </r>
  <r>
    <n v="105582"/>
    <x v="5559"/>
    <x v="2"/>
    <s v="2025"/>
    <s v="Shadowfax"/>
    <x v="7"/>
    <x v="0"/>
    <x v="2"/>
    <s v="India"/>
    <n v="29"/>
    <n v="1200"/>
    <n v="34800"/>
    <n v="400"/>
    <n v="34400"/>
    <n v="23200"/>
    <n v="23583.18"/>
    <n v="11216.82"/>
    <n v="34016.82"/>
    <n v="834"/>
    <n v="383.18"/>
    <x v="15"/>
    <n v="800"/>
    <s v="Mumbai Mega Hub"/>
    <x v="2"/>
  </r>
  <r>
    <n v="105583"/>
    <x v="5560"/>
    <x v="1"/>
    <s v="2025"/>
    <s v="Shadowfax"/>
    <x v="4"/>
    <x v="0"/>
    <x v="2"/>
    <s v="India"/>
    <n v="69"/>
    <n v="5500"/>
    <n v="379500"/>
    <n v="2000"/>
    <n v="377500"/>
    <n v="241500"/>
    <n v="242106.74"/>
    <n v="137393.26"/>
    <n v="376893.26"/>
    <n v="997"/>
    <n v="606.74"/>
    <x v="5"/>
    <n v="3500"/>
    <s v="Mumbai Mega Hub"/>
    <x v="2"/>
  </r>
  <r>
    <n v="105584"/>
    <x v="5561"/>
    <x v="7"/>
    <s v="2025"/>
    <s v="FedEx"/>
    <x v="1"/>
    <x v="0"/>
    <x v="1"/>
    <s v="India"/>
    <n v="44"/>
    <n v="25000"/>
    <n v="1100000"/>
    <n v="7000"/>
    <n v="1093000"/>
    <n v="792000"/>
    <n v="793100.19"/>
    <n v="306899.81000000006"/>
    <n v="1091899.81"/>
    <n v="492"/>
    <n v="1100.19"/>
    <x v="17"/>
    <n v="18000"/>
    <s v="Nagpur Central Hub"/>
    <x v="1"/>
  </r>
  <r>
    <n v="105585"/>
    <x v="5562"/>
    <x v="10"/>
    <s v="2025"/>
    <s v="Xpressbees"/>
    <x v="3"/>
    <x v="1"/>
    <x v="3"/>
    <s v="India"/>
    <n v="44"/>
    <n v="8500"/>
    <n v="374000"/>
    <n v="3000"/>
    <n v="371000"/>
    <n v="242000"/>
    <n v="242594.26"/>
    <n v="131405.74"/>
    <n v="370405.74"/>
    <n v="1089"/>
    <n v="594.26"/>
    <x v="8"/>
    <n v="5500"/>
    <s v="Delhi NCR Mega Hub"/>
    <x v="3"/>
  </r>
  <r>
    <n v="105586"/>
    <x v="5563"/>
    <x v="10"/>
    <s v="2025"/>
    <s v="Shadowfax"/>
    <x v="5"/>
    <x v="2"/>
    <x v="4"/>
    <s v="India"/>
    <n v="34"/>
    <n v="4500"/>
    <n v="153000"/>
    <n v="2000"/>
    <n v="151000"/>
    <n v="85000"/>
    <n v="87342.92"/>
    <n v="65657.08"/>
    <n v="148657.07999999999"/>
    <n v="1191"/>
    <n v="2342.92"/>
    <x v="6"/>
    <n v="2500"/>
    <s v="Kolkata Regional Hub"/>
    <x v="4"/>
  </r>
  <r>
    <n v="105587"/>
    <x v="5564"/>
    <x v="3"/>
    <s v="2025"/>
    <s v="Shadowfax"/>
    <x v="0"/>
    <x v="2"/>
    <x v="2"/>
    <s v="India"/>
    <n v="95"/>
    <n v="6500"/>
    <n v="617500"/>
    <n v="2300"/>
    <n v="615200"/>
    <n v="399000"/>
    <n v="399871.92"/>
    <n v="217628.08000000002"/>
    <n v="614328.07999999996"/>
    <n v="739"/>
    <n v="871.92"/>
    <x v="1"/>
    <n v="4200"/>
    <s v="Mumbai Mega Hub"/>
    <x v="2"/>
  </r>
  <r>
    <n v="105588"/>
    <x v="5565"/>
    <x v="4"/>
    <s v="2025"/>
    <s v="Blue Dart"/>
    <x v="2"/>
    <x v="0"/>
    <x v="4"/>
    <s v="India"/>
    <n v="44"/>
    <n v="450"/>
    <n v="19800"/>
    <n v="250"/>
    <n v="19550"/>
    <n v="8800"/>
    <n v="9841.2000000000007"/>
    <n v="9958.7999999999993"/>
    <n v="18508.8"/>
    <n v="571"/>
    <n v="1041.2"/>
    <x v="3"/>
    <n v="200"/>
    <s v="Kolkata Regional Hub"/>
    <x v="4"/>
  </r>
  <r>
    <n v="105589"/>
    <x v="5566"/>
    <x v="8"/>
    <s v="2025"/>
    <s v="Blue Dart"/>
    <x v="3"/>
    <x v="0"/>
    <x v="0"/>
    <s v="India"/>
    <n v="31"/>
    <n v="8500"/>
    <n v="263500"/>
    <n v="3000"/>
    <n v="260500"/>
    <n v="170500"/>
    <n v="171642.07"/>
    <n v="91857.93"/>
    <n v="259357.93"/>
    <n v="513"/>
    <n v="1142.07"/>
    <x v="8"/>
    <n v="5500"/>
    <s v="Bengaluru Regional Hub"/>
    <x v="0"/>
  </r>
  <r>
    <n v="105590"/>
    <x v="5567"/>
    <x v="2"/>
    <s v="2025"/>
    <s v="DHL"/>
    <x v="4"/>
    <x v="0"/>
    <x v="3"/>
    <s v="India"/>
    <n v="7"/>
    <n v="1500"/>
    <n v="10500"/>
    <n v="700"/>
    <n v="9800"/>
    <n v="5600"/>
    <n v="6020.48"/>
    <n v="4479.5200000000004"/>
    <n v="9379.52"/>
    <n v="308"/>
    <n v="420.48"/>
    <x v="10"/>
    <n v="800"/>
    <s v="Delhi NCR Mega Hub"/>
    <x v="3"/>
  </r>
  <r>
    <n v="105591"/>
    <x v="5568"/>
    <x v="6"/>
    <s v="2025"/>
    <s v="Xpressbees"/>
    <x v="0"/>
    <x v="2"/>
    <x v="4"/>
    <s v="India"/>
    <n v="21"/>
    <n v="6500"/>
    <n v="136500"/>
    <n v="2300"/>
    <n v="134200"/>
    <n v="88200"/>
    <n v="88477.31"/>
    <n v="48022.69"/>
    <n v="133922.69"/>
    <n v="418"/>
    <n v="277.31"/>
    <x v="1"/>
    <n v="4200"/>
    <s v="Kolkata Regional Hub"/>
    <x v="4"/>
  </r>
  <r>
    <n v="105592"/>
    <x v="5569"/>
    <x v="8"/>
    <s v="2025"/>
    <s v="Amazon Logistics"/>
    <x v="6"/>
    <x v="2"/>
    <x v="4"/>
    <s v="India"/>
    <n v="9"/>
    <n v="15000"/>
    <n v="135000"/>
    <n v="5500"/>
    <n v="129500"/>
    <n v="85500"/>
    <n v="86608.36"/>
    <n v="48391.64"/>
    <n v="128391.64"/>
    <n v="1150"/>
    <n v="1108.3599999999999"/>
    <x v="11"/>
    <n v="9500"/>
    <s v="Kolkata Regional Hub"/>
    <x v="4"/>
  </r>
  <r>
    <n v="105593"/>
    <x v="5570"/>
    <x v="10"/>
    <s v="2025"/>
    <s v="Blue Dart"/>
    <x v="4"/>
    <x v="0"/>
    <x v="4"/>
    <s v="India"/>
    <n v="64"/>
    <n v="1500"/>
    <n v="96000"/>
    <n v="700"/>
    <n v="95300"/>
    <n v="51200"/>
    <n v="51945.3"/>
    <n v="44054.7"/>
    <n v="94554.7"/>
    <n v="1032"/>
    <n v="745.3"/>
    <x v="10"/>
    <n v="800"/>
    <s v="Kolkata Regional Hub"/>
    <x v="4"/>
  </r>
  <r>
    <n v="105594"/>
    <x v="5571"/>
    <x v="3"/>
    <s v="2025"/>
    <s v="DHL"/>
    <x v="5"/>
    <x v="2"/>
    <x v="3"/>
    <s v="India"/>
    <n v="51"/>
    <n v="1800"/>
    <n v="91800"/>
    <n v="900"/>
    <n v="90900"/>
    <n v="45900"/>
    <n v="46541.3"/>
    <n v="45258.7"/>
    <n v="90258.7"/>
    <n v="520"/>
    <n v="641.29999999999995"/>
    <x v="9"/>
    <n v="900"/>
    <s v="Delhi NCR Mega Hub"/>
    <x v="3"/>
  </r>
  <r>
    <n v="105595"/>
    <x v="5572"/>
    <x v="3"/>
    <s v="2025"/>
    <s v="Ecom Express"/>
    <x v="5"/>
    <x v="0"/>
    <x v="3"/>
    <s v="India"/>
    <n v="20"/>
    <n v="4500"/>
    <n v="90000"/>
    <n v="2000"/>
    <n v="88000"/>
    <n v="50000"/>
    <n v="50454.19"/>
    <n v="39545.81"/>
    <n v="87545.81"/>
    <n v="441"/>
    <n v="454.19"/>
    <x v="6"/>
    <n v="2500"/>
    <s v="Delhi NCR Mega Hub"/>
    <x v="3"/>
  </r>
  <r>
    <n v="105596"/>
    <x v="5573"/>
    <x v="2"/>
    <s v="2025"/>
    <s v="Blue Dart"/>
    <x v="0"/>
    <x v="1"/>
    <x v="1"/>
    <s v="India"/>
    <n v="33"/>
    <n v="6500"/>
    <n v="214500"/>
    <n v="2300"/>
    <n v="212200"/>
    <n v="138600"/>
    <n v="139130.04999999999"/>
    <n v="75369.950000000012"/>
    <n v="211669.95"/>
    <n v="375"/>
    <n v="530.04999999999995"/>
    <x v="1"/>
    <n v="4200"/>
    <s v="Nagpur Central Hub"/>
    <x v="1"/>
  </r>
  <r>
    <n v="105597"/>
    <x v="5574"/>
    <x v="4"/>
    <s v="2025"/>
    <s v="Xpressbees"/>
    <x v="5"/>
    <x v="1"/>
    <x v="1"/>
    <s v="India"/>
    <n v="74"/>
    <n v="4500"/>
    <n v="333000"/>
    <n v="2000"/>
    <n v="331000"/>
    <n v="185000"/>
    <n v="185454.72"/>
    <n v="147545.28"/>
    <n v="330545.28000000003"/>
    <n v="623"/>
    <n v="454.72"/>
    <x v="6"/>
    <n v="2500"/>
    <s v="Nagpur Central Hub"/>
    <x v="1"/>
  </r>
  <r>
    <n v="105598"/>
    <x v="5575"/>
    <x v="3"/>
    <s v="2025"/>
    <s v="Ecom Express"/>
    <x v="0"/>
    <x v="1"/>
    <x v="1"/>
    <s v="India"/>
    <n v="71"/>
    <n v="3200"/>
    <n v="227200"/>
    <n v="1200"/>
    <n v="226000"/>
    <n v="142000"/>
    <n v="143156.43"/>
    <n v="84043.57"/>
    <n v="224843.57"/>
    <n v="833"/>
    <n v="1156.43"/>
    <x v="0"/>
    <n v="2000"/>
    <s v="Nagpur Central Hub"/>
    <x v="1"/>
  </r>
  <r>
    <n v="105599"/>
    <x v="5576"/>
    <x v="5"/>
    <s v="2025"/>
    <s v="Delhivery"/>
    <x v="7"/>
    <x v="2"/>
    <x v="0"/>
    <s v="India"/>
    <n v="30"/>
    <n v="1200"/>
    <n v="36000"/>
    <n v="400"/>
    <n v="35600"/>
    <n v="24000"/>
    <n v="24384.080000000002"/>
    <n v="11615.919999999998"/>
    <n v="35215.919999999998"/>
    <n v="499"/>
    <n v="384.08"/>
    <x v="15"/>
    <n v="800"/>
    <s v="Bengaluru Regional Hub"/>
    <x v="0"/>
  </r>
  <r>
    <n v="105600"/>
    <x v="5577"/>
    <x v="6"/>
    <s v="2025"/>
    <s v="FedEx"/>
    <x v="7"/>
    <x v="0"/>
    <x v="0"/>
    <s v="India"/>
    <n v="98"/>
    <n v="1200"/>
    <n v="117600"/>
    <n v="400"/>
    <n v="117200"/>
    <n v="78400"/>
    <n v="79044.259999999995"/>
    <n v="38555.740000000005"/>
    <n v="116555.74"/>
    <n v="529"/>
    <n v="644.26"/>
    <x v="15"/>
    <n v="800"/>
    <s v="Bengaluru Regional Hub"/>
    <x v="0"/>
  </r>
  <r>
    <n v="105601"/>
    <x v="5578"/>
    <x v="2"/>
    <s v="2025"/>
    <s v="Xpressbees"/>
    <x v="2"/>
    <x v="0"/>
    <x v="1"/>
    <s v="India"/>
    <n v="92"/>
    <n v="450"/>
    <n v="41400"/>
    <n v="250"/>
    <n v="41150"/>
    <n v="18400"/>
    <n v="19112.47"/>
    <n v="22287.53"/>
    <n v="40437.53"/>
    <n v="597"/>
    <n v="712.47"/>
    <x v="3"/>
    <n v="200"/>
    <s v="Nagpur Central Hub"/>
    <x v="1"/>
  </r>
  <r>
    <n v="105602"/>
    <x v="5579"/>
    <x v="11"/>
    <s v="2025"/>
    <s v="Delhivery"/>
    <x v="5"/>
    <x v="1"/>
    <x v="1"/>
    <s v="India"/>
    <n v="74"/>
    <n v="2800"/>
    <n v="207200"/>
    <n v="1300"/>
    <n v="205900"/>
    <n v="111000"/>
    <n v="111299.77"/>
    <n v="95900.23"/>
    <n v="205600.23"/>
    <n v="1102"/>
    <n v="299.77"/>
    <x v="18"/>
    <n v="1500"/>
    <s v="Nagpur Central Hub"/>
    <x v="1"/>
  </r>
  <r>
    <n v="105603"/>
    <x v="5580"/>
    <x v="5"/>
    <s v="2025"/>
    <s v="Delhivery"/>
    <x v="3"/>
    <x v="2"/>
    <x v="2"/>
    <s v="India"/>
    <n v="50"/>
    <n v="12000"/>
    <n v="600000"/>
    <n v="4000"/>
    <n v="596000"/>
    <n v="400000"/>
    <n v="400698.16"/>
    <n v="199301.84000000003"/>
    <n v="595301.84"/>
    <n v="1186"/>
    <n v="698.16"/>
    <x v="4"/>
    <n v="8000"/>
    <s v="Mumbai Mega Hub"/>
    <x v="2"/>
  </r>
  <r>
    <n v="105604"/>
    <x v="5581"/>
    <x v="3"/>
    <s v="2025"/>
    <s v="Shadowfax"/>
    <x v="1"/>
    <x v="1"/>
    <x v="2"/>
    <s v="India"/>
    <n v="90"/>
    <n v="25000"/>
    <n v="2250000"/>
    <n v="7000"/>
    <n v="2243000"/>
    <n v="1620000"/>
    <n v="1621098.86"/>
    <n v="628901.1399999999"/>
    <n v="2241901.14"/>
    <n v="705"/>
    <n v="1098.8599999999999"/>
    <x v="17"/>
    <n v="18000"/>
    <s v="Mumbai Mega Hub"/>
    <x v="2"/>
  </r>
  <r>
    <n v="105605"/>
    <x v="5582"/>
    <x v="2"/>
    <s v="2025"/>
    <s v="DHL"/>
    <x v="2"/>
    <x v="1"/>
    <x v="4"/>
    <s v="India"/>
    <n v="23"/>
    <n v="450"/>
    <n v="10350"/>
    <n v="250"/>
    <n v="10100"/>
    <n v="4600"/>
    <n v="5073.4399999999996"/>
    <n v="5276.56"/>
    <n v="9626.56"/>
    <n v="602"/>
    <n v="473.44"/>
    <x v="3"/>
    <n v="200"/>
    <s v="Kolkata Regional Hub"/>
    <x v="4"/>
  </r>
  <r>
    <n v="105606"/>
    <x v="5583"/>
    <x v="10"/>
    <s v="2025"/>
    <s v="Xpressbees"/>
    <x v="5"/>
    <x v="1"/>
    <x v="3"/>
    <s v="India"/>
    <n v="8"/>
    <n v="4500"/>
    <n v="36000"/>
    <n v="2000"/>
    <n v="34000"/>
    <n v="20000"/>
    <n v="20381.27"/>
    <n v="15618.73"/>
    <n v="33618.730000000003"/>
    <n v="333"/>
    <n v="381.27"/>
    <x v="6"/>
    <n v="2500"/>
    <s v="Delhi NCR Mega Hub"/>
    <x v="3"/>
  </r>
  <r>
    <n v="105607"/>
    <x v="5584"/>
    <x v="5"/>
    <s v="2025"/>
    <s v="Ekart"/>
    <x v="3"/>
    <x v="1"/>
    <x v="3"/>
    <s v="India"/>
    <n v="90"/>
    <n v="12000"/>
    <n v="1080000"/>
    <n v="4000"/>
    <n v="1076000"/>
    <n v="720000"/>
    <n v="721108.74"/>
    <n v="358891.26"/>
    <n v="1074891.26"/>
    <n v="735"/>
    <n v="1108.74"/>
    <x v="4"/>
    <n v="8000"/>
    <s v="Delhi NCR Mega Hub"/>
    <x v="3"/>
  </r>
  <r>
    <n v="105608"/>
    <x v="5585"/>
    <x v="8"/>
    <s v="2025"/>
    <s v="Blue Dart"/>
    <x v="0"/>
    <x v="1"/>
    <x v="2"/>
    <s v="India"/>
    <n v="81"/>
    <n v="3200"/>
    <n v="259200"/>
    <n v="1200"/>
    <n v="258000"/>
    <n v="162000"/>
    <n v="162692.48000000001"/>
    <n v="96507.51999999999"/>
    <n v="257307.51999999999"/>
    <n v="746"/>
    <n v="692.48"/>
    <x v="0"/>
    <n v="2000"/>
    <s v="Mumbai Mega Hub"/>
    <x v="2"/>
  </r>
  <r>
    <n v="105609"/>
    <x v="5586"/>
    <x v="3"/>
    <s v="2025"/>
    <s v="Ekart"/>
    <x v="6"/>
    <x v="0"/>
    <x v="3"/>
    <s v="India"/>
    <n v="38"/>
    <n v="4500"/>
    <n v="171000"/>
    <n v="1700"/>
    <n v="169300"/>
    <n v="106400"/>
    <n v="107375.93"/>
    <n v="63624.070000000007"/>
    <n v="168324.07"/>
    <n v="752"/>
    <n v="975.93"/>
    <x v="7"/>
    <n v="2800"/>
    <s v="Delhi NCR Mega Hub"/>
    <x v="3"/>
  </r>
  <r>
    <n v="105610"/>
    <x v="5587"/>
    <x v="4"/>
    <s v="2025"/>
    <s v="Blue Dart"/>
    <x v="5"/>
    <x v="0"/>
    <x v="4"/>
    <s v="India"/>
    <n v="5"/>
    <n v="1800"/>
    <n v="9000"/>
    <n v="900"/>
    <n v="8100"/>
    <n v="4500"/>
    <n v="5671.5"/>
    <n v="3328.5"/>
    <n v="6928.5"/>
    <n v="1109"/>
    <n v="1171.5"/>
    <x v="9"/>
    <n v="900"/>
    <s v="Kolkata Regional Hub"/>
    <x v="4"/>
  </r>
  <r>
    <n v="105611"/>
    <x v="5588"/>
    <x v="10"/>
    <s v="2025"/>
    <s v="Ekart"/>
    <x v="6"/>
    <x v="2"/>
    <x v="4"/>
    <s v="India"/>
    <n v="12"/>
    <n v="15000"/>
    <n v="180000"/>
    <n v="5500"/>
    <n v="174500"/>
    <n v="114000"/>
    <n v="115084.54"/>
    <n v="64915.460000000006"/>
    <n v="173415.46"/>
    <n v="1030"/>
    <n v="1084.54"/>
    <x v="11"/>
    <n v="9500"/>
    <s v="Kolkata Regional Hub"/>
    <x v="4"/>
  </r>
  <r>
    <n v="105612"/>
    <x v="5589"/>
    <x v="10"/>
    <s v="2025"/>
    <s v="Amazon Logistics"/>
    <x v="7"/>
    <x v="2"/>
    <x v="1"/>
    <s v="India"/>
    <n v="65"/>
    <n v="1200"/>
    <n v="78000"/>
    <n v="400"/>
    <n v="77600"/>
    <n v="52000"/>
    <n v="52568.56"/>
    <n v="25431.440000000002"/>
    <n v="77031.44"/>
    <n v="863"/>
    <n v="568.55999999999995"/>
    <x v="15"/>
    <n v="800"/>
    <s v="Nagpur Central Hub"/>
    <x v="1"/>
  </r>
  <r>
    <n v="105613"/>
    <x v="5590"/>
    <x v="0"/>
    <s v="2025"/>
    <s v="Ecom Express"/>
    <x v="6"/>
    <x v="0"/>
    <x v="0"/>
    <s v="India"/>
    <n v="22"/>
    <n v="15000"/>
    <n v="330000"/>
    <n v="5500"/>
    <n v="324500"/>
    <n v="209000"/>
    <n v="209513.71"/>
    <n v="120486.29000000001"/>
    <n v="323986.28999999998"/>
    <n v="505"/>
    <n v="513.71"/>
    <x v="11"/>
    <n v="9500"/>
    <s v="Bengaluru Regional Hub"/>
    <x v="0"/>
  </r>
  <r>
    <n v="105614"/>
    <x v="5591"/>
    <x v="1"/>
    <s v="2025"/>
    <s v="DHL"/>
    <x v="0"/>
    <x v="2"/>
    <x v="4"/>
    <s v="India"/>
    <n v="99"/>
    <n v="6500"/>
    <n v="643500"/>
    <n v="2300"/>
    <n v="641200"/>
    <n v="415800"/>
    <n v="417053.05"/>
    <n v="226446.95"/>
    <n v="639946.94999999995"/>
    <n v="502"/>
    <n v="1253.05"/>
    <x v="1"/>
    <n v="4200"/>
    <s v="Kolkata Regional Hub"/>
    <x v="4"/>
  </r>
  <r>
    <n v="105615"/>
    <x v="5592"/>
    <x v="9"/>
    <s v="2025"/>
    <s v="Xpressbees"/>
    <x v="5"/>
    <x v="2"/>
    <x v="2"/>
    <s v="India"/>
    <n v="44"/>
    <n v="2800"/>
    <n v="123200"/>
    <n v="1300"/>
    <n v="121900"/>
    <n v="66000"/>
    <n v="67253.919999999998"/>
    <n v="55946.080000000002"/>
    <n v="120646.08"/>
    <n v="573"/>
    <n v="1253.92"/>
    <x v="18"/>
    <n v="1500"/>
    <s v="Mumbai Mega Hub"/>
    <x v="2"/>
  </r>
  <r>
    <n v="105616"/>
    <x v="5593"/>
    <x v="3"/>
    <s v="2025"/>
    <s v="Amazon Logistics"/>
    <x v="3"/>
    <x v="0"/>
    <x v="4"/>
    <s v="India"/>
    <n v="30"/>
    <n v="8500"/>
    <n v="255000"/>
    <n v="3000"/>
    <n v="252000"/>
    <n v="165000"/>
    <n v="165415.01999999999"/>
    <n v="89584.98000000001"/>
    <n v="251584.98"/>
    <n v="438"/>
    <n v="415.02"/>
    <x v="8"/>
    <n v="5500"/>
    <s v="Kolkata Regional Hub"/>
    <x v="4"/>
  </r>
  <r>
    <n v="105617"/>
    <x v="5594"/>
    <x v="0"/>
    <s v="2025"/>
    <s v="Xpressbees"/>
    <x v="1"/>
    <x v="1"/>
    <x v="4"/>
    <s v="India"/>
    <n v="1"/>
    <n v="45000"/>
    <n v="45000"/>
    <n v="13000"/>
    <n v="32000"/>
    <n v="32000"/>
    <n v="32888.019999999997"/>
    <n v="12111.980000000003"/>
    <n v="31111.98"/>
    <n v="374"/>
    <n v="888.02"/>
    <x v="2"/>
    <n v="32000"/>
    <s v="Kolkata Regional Hub"/>
    <x v="4"/>
  </r>
  <r>
    <n v="105618"/>
    <x v="5595"/>
    <x v="6"/>
    <s v="2025"/>
    <s v="Shadowfax"/>
    <x v="6"/>
    <x v="0"/>
    <x v="4"/>
    <s v="India"/>
    <n v="81"/>
    <n v="15000"/>
    <n v="1215000"/>
    <n v="5500"/>
    <n v="1209500"/>
    <n v="769500"/>
    <n v="770272.8"/>
    <n v="444727.19999999995"/>
    <n v="1208727.2"/>
    <n v="950"/>
    <n v="772.8"/>
    <x v="11"/>
    <n v="9500"/>
    <s v="Kolkata Regional Hub"/>
    <x v="4"/>
  </r>
  <r>
    <n v="105619"/>
    <x v="5596"/>
    <x v="2"/>
    <s v="2025"/>
    <s v="Amazon Logistics"/>
    <x v="1"/>
    <x v="0"/>
    <x v="1"/>
    <s v="India"/>
    <n v="82"/>
    <n v="3500"/>
    <n v="287000"/>
    <n v="1300"/>
    <n v="285700"/>
    <n v="180400"/>
    <n v="181185.89"/>
    <n v="105814.10999999999"/>
    <n v="284914.11"/>
    <n v="747"/>
    <n v="785.89"/>
    <x v="16"/>
    <n v="2200"/>
    <s v="Nagpur Central Hub"/>
    <x v="1"/>
  </r>
  <r>
    <n v="105620"/>
    <x v="5597"/>
    <x v="3"/>
    <s v="2025"/>
    <s v="Delhivery"/>
    <x v="4"/>
    <x v="0"/>
    <x v="2"/>
    <s v="India"/>
    <n v="33"/>
    <n v="5500"/>
    <n v="181500"/>
    <n v="2000"/>
    <n v="179500"/>
    <n v="115500"/>
    <n v="115899.18"/>
    <n v="65600.820000000007"/>
    <n v="179100.82"/>
    <n v="1197"/>
    <n v="399.18"/>
    <x v="5"/>
    <n v="3500"/>
    <s v="Mumbai Mega Hub"/>
    <x v="2"/>
  </r>
  <r>
    <n v="105621"/>
    <x v="5598"/>
    <x v="9"/>
    <s v="2025"/>
    <s v="DHL"/>
    <x v="0"/>
    <x v="0"/>
    <x v="1"/>
    <s v="India"/>
    <n v="13"/>
    <n v="3200"/>
    <n v="41600"/>
    <n v="1200"/>
    <n v="40400"/>
    <n v="26000"/>
    <n v="26484.94"/>
    <n v="15115.060000000001"/>
    <n v="39915.06"/>
    <n v="607"/>
    <n v="484.94"/>
    <x v="0"/>
    <n v="2000"/>
    <s v="Nagpur Central Hub"/>
    <x v="1"/>
  </r>
  <r>
    <n v="105622"/>
    <x v="5599"/>
    <x v="6"/>
    <s v="2025"/>
    <s v="Amazon Logistics"/>
    <x v="7"/>
    <x v="0"/>
    <x v="2"/>
    <s v="India"/>
    <n v="47"/>
    <n v="600"/>
    <n v="28200"/>
    <n v="250"/>
    <n v="27950"/>
    <n v="16450"/>
    <n v="17417.16"/>
    <n v="10782.84"/>
    <n v="26982.84"/>
    <n v="404"/>
    <n v="967.16"/>
    <x v="14"/>
    <n v="350"/>
    <s v="Mumbai Mega Hub"/>
    <x v="2"/>
  </r>
  <r>
    <n v="105623"/>
    <x v="5600"/>
    <x v="10"/>
    <s v="2025"/>
    <s v="Xpressbees"/>
    <x v="0"/>
    <x v="2"/>
    <x v="0"/>
    <s v="India"/>
    <n v="52"/>
    <n v="6500"/>
    <n v="338000"/>
    <n v="2300"/>
    <n v="335700"/>
    <n v="218400"/>
    <n v="218984.17"/>
    <n v="119015.82999999999"/>
    <n v="335115.83"/>
    <n v="1098"/>
    <n v="584.16999999999996"/>
    <x v="1"/>
    <n v="4200"/>
    <s v="Bengaluru Regional Hub"/>
    <x v="0"/>
  </r>
  <r>
    <n v="105624"/>
    <x v="5601"/>
    <x v="10"/>
    <s v="2025"/>
    <s v="FedEx"/>
    <x v="6"/>
    <x v="2"/>
    <x v="4"/>
    <s v="India"/>
    <n v="17"/>
    <n v="15000"/>
    <n v="255000"/>
    <n v="5500"/>
    <n v="249500"/>
    <n v="161500"/>
    <n v="161824.47"/>
    <n v="93175.53"/>
    <n v="249175.53"/>
    <n v="716"/>
    <n v="324.47000000000003"/>
    <x v="11"/>
    <n v="9500"/>
    <s v="Kolkata Regional Hub"/>
    <x v="4"/>
  </r>
  <r>
    <n v="105625"/>
    <x v="5602"/>
    <x v="4"/>
    <s v="2025"/>
    <s v="Ecom Express"/>
    <x v="0"/>
    <x v="1"/>
    <x v="4"/>
    <s v="India"/>
    <n v="88"/>
    <n v="3200"/>
    <n v="281600"/>
    <n v="1200"/>
    <n v="280400"/>
    <n v="176000"/>
    <n v="176459.16"/>
    <n v="105140.84"/>
    <n v="279940.84000000003"/>
    <n v="793"/>
    <n v="459.16"/>
    <x v="0"/>
    <n v="2000"/>
    <s v="Kolkata Regional Hub"/>
    <x v="4"/>
  </r>
  <r>
    <n v="105626"/>
    <x v="5603"/>
    <x v="7"/>
    <s v="2025"/>
    <s v="FedEx"/>
    <x v="6"/>
    <x v="1"/>
    <x v="4"/>
    <s v="India"/>
    <n v="40"/>
    <n v="15000"/>
    <n v="600000"/>
    <n v="5500"/>
    <n v="594500"/>
    <n v="380000"/>
    <n v="380444.03"/>
    <n v="219555.96999999997"/>
    <n v="594055.97"/>
    <n v="417"/>
    <n v="444.03"/>
    <x v="11"/>
    <n v="9500"/>
    <s v="Kolkata Regional Hub"/>
    <x v="4"/>
  </r>
  <r>
    <n v="105627"/>
    <x v="5604"/>
    <x v="10"/>
    <s v="2025"/>
    <s v="Xpressbees"/>
    <x v="3"/>
    <x v="1"/>
    <x v="3"/>
    <s v="India"/>
    <n v="91"/>
    <n v="8500"/>
    <n v="773500"/>
    <n v="3000"/>
    <n v="770500"/>
    <n v="500500"/>
    <n v="501447.7"/>
    <n v="272052.3"/>
    <n v="769552.3"/>
    <n v="750"/>
    <n v="947.7"/>
    <x v="8"/>
    <n v="5500"/>
    <s v="Delhi NCR Mega Hub"/>
    <x v="3"/>
  </r>
  <r>
    <n v="105628"/>
    <x v="5605"/>
    <x v="0"/>
    <s v="2025"/>
    <s v="DHL"/>
    <x v="4"/>
    <x v="1"/>
    <x v="3"/>
    <s v="India"/>
    <n v="89"/>
    <n v="5500"/>
    <n v="489500"/>
    <n v="2000"/>
    <n v="487500"/>
    <n v="311500"/>
    <n v="312067.09000000003"/>
    <n v="177432.90999999997"/>
    <n v="486932.91"/>
    <n v="738"/>
    <n v="567.09"/>
    <x v="5"/>
    <n v="3500"/>
    <s v="Delhi NCR Mega Hub"/>
    <x v="3"/>
  </r>
  <r>
    <n v="105629"/>
    <x v="5606"/>
    <x v="5"/>
    <s v="2025"/>
    <s v="Amazon Logistics"/>
    <x v="6"/>
    <x v="2"/>
    <x v="4"/>
    <s v="India"/>
    <n v="69"/>
    <n v="15000"/>
    <n v="1035000"/>
    <n v="5500"/>
    <n v="1029500"/>
    <n v="655500"/>
    <n v="656535.81000000006"/>
    <n v="378464.18999999994"/>
    <n v="1028464.19"/>
    <n v="1194"/>
    <n v="1035.81"/>
    <x v="11"/>
    <n v="9500"/>
    <s v="Kolkata Regional Hub"/>
    <x v="4"/>
  </r>
  <r>
    <n v="105630"/>
    <x v="5607"/>
    <x v="3"/>
    <s v="2025"/>
    <s v="Xpressbees"/>
    <x v="1"/>
    <x v="0"/>
    <x v="2"/>
    <s v="India"/>
    <n v="97"/>
    <n v="3500"/>
    <n v="339500"/>
    <n v="1300"/>
    <n v="338200"/>
    <n v="213400"/>
    <n v="214372.75"/>
    <n v="125127.25"/>
    <n v="337227.25"/>
    <n v="1133"/>
    <n v="972.75"/>
    <x v="16"/>
    <n v="2200"/>
    <s v="Mumbai Mega Hub"/>
    <x v="2"/>
  </r>
  <r>
    <n v="105631"/>
    <x v="5608"/>
    <x v="9"/>
    <s v="2025"/>
    <s v="Blue Dart"/>
    <x v="4"/>
    <x v="0"/>
    <x v="2"/>
    <s v="India"/>
    <n v="51"/>
    <n v="5500"/>
    <n v="280500"/>
    <n v="2000"/>
    <n v="278500"/>
    <n v="178500"/>
    <n v="179259.88"/>
    <n v="101240.12"/>
    <n v="277740.12"/>
    <n v="435"/>
    <n v="759.88"/>
    <x v="5"/>
    <n v="3500"/>
    <s v="Mumbai Mega Hub"/>
    <x v="2"/>
  </r>
  <r>
    <n v="105632"/>
    <x v="1733"/>
    <x v="5"/>
    <s v="2025"/>
    <s v="Xpressbees"/>
    <x v="3"/>
    <x v="2"/>
    <x v="2"/>
    <s v="India"/>
    <n v="49"/>
    <n v="12000"/>
    <n v="588000"/>
    <n v="4000"/>
    <n v="584000"/>
    <n v="392000"/>
    <n v="392734.94"/>
    <n v="195265.06"/>
    <n v="583265.06000000006"/>
    <n v="432"/>
    <n v="734.94"/>
    <x v="4"/>
    <n v="8000"/>
    <s v="Mumbai Mega Hub"/>
    <x v="2"/>
  </r>
  <r>
    <n v="105633"/>
    <x v="5609"/>
    <x v="8"/>
    <s v="2025"/>
    <s v="FedEx"/>
    <x v="0"/>
    <x v="0"/>
    <x v="2"/>
    <s v="India"/>
    <n v="71"/>
    <n v="3200"/>
    <n v="227200"/>
    <n v="1200"/>
    <n v="226000"/>
    <n v="142000"/>
    <n v="142870.54"/>
    <n v="84329.459999999992"/>
    <n v="225129.46"/>
    <n v="1090"/>
    <n v="870.54"/>
    <x v="0"/>
    <n v="2000"/>
    <s v="Mumbai Mega Hub"/>
    <x v="2"/>
  </r>
  <r>
    <n v="105634"/>
    <x v="5610"/>
    <x v="10"/>
    <s v="2025"/>
    <s v="DHL"/>
    <x v="5"/>
    <x v="2"/>
    <x v="3"/>
    <s v="India"/>
    <n v="2"/>
    <n v="4500"/>
    <n v="9000"/>
    <n v="2000"/>
    <n v="7000"/>
    <n v="5000"/>
    <n v="5508.93"/>
    <n v="3491.0699999999997"/>
    <n v="6491.07"/>
    <n v="363"/>
    <n v="508.93"/>
    <x v="6"/>
    <n v="2500"/>
    <s v="Delhi NCR Mega Hub"/>
    <x v="3"/>
  </r>
  <r>
    <n v="105635"/>
    <x v="5611"/>
    <x v="6"/>
    <s v="2025"/>
    <s v="Xpressbees"/>
    <x v="6"/>
    <x v="2"/>
    <x v="3"/>
    <s v="India"/>
    <n v="43"/>
    <n v="4500"/>
    <n v="193500"/>
    <n v="1700"/>
    <n v="191800"/>
    <n v="120400"/>
    <n v="120799.29"/>
    <n v="72700.710000000006"/>
    <n v="191400.71"/>
    <n v="357"/>
    <n v="399.29"/>
    <x v="7"/>
    <n v="2800"/>
    <s v="Delhi NCR Mega Hub"/>
    <x v="3"/>
  </r>
  <r>
    <n v="105636"/>
    <x v="5612"/>
    <x v="10"/>
    <s v="2025"/>
    <s v="Xpressbees"/>
    <x v="5"/>
    <x v="2"/>
    <x v="3"/>
    <s v="India"/>
    <n v="7"/>
    <n v="1800"/>
    <n v="12600"/>
    <n v="900"/>
    <n v="11700"/>
    <n v="6300"/>
    <n v="6742.19"/>
    <n v="5857.81"/>
    <n v="11257.81"/>
    <n v="1196"/>
    <n v="442.19"/>
    <x v="9"/>
    <n v="900"/>
    <s v="Delhi NCR Mega Hub"/>
    <x v="3"/>
  </r>
  <r>
    <n v="105637"/>
    <x v="5613"/>
    <x v="8"/>
    <s v="2025"/>
    <s v="Ekart"/>
    <x v="5"/>
    <x v="2"/>
    <x v="0"/>
    <s v="India"/>
    <n v="51"/>
    <n v="4500"/>
    <n v="229500"/>
    <n v="2000"/>
    <n v="227500"/>
    <n v="127500"/>
    <n v="128455.42"/>
    <n v="101044.58"/>
    <n v="226544.58"/>
    <n v="801"/>
    <n v="955.42"/>
    <x v="6"/>
    <n v="2500"/>
    <s v="Bengaluru Regional Hub"/>
    <x v="0"/>
  </r>
  <r>
    <n v="105638"/>
    <x v="5614"/>
    <x v="8"/>
    <s v="2025"/>
    <s v="FedEx"/>
    <x v="5"/>
    <x v="1"/>
    <x v="0"/>
    <s v="India"/>
    <n v="86"/>
    <n v="4500"/>
    <n v="387000"/>
    <n v="2000"/>
    <n v="385000"/>
    <n v="215000"/>
    <n v="215688.89"/>
    <n v="171311.11"/>
    <n v="384311.11"/>
    <n v="303"/>
    <n v="688.89"/>
    <x v="6"/>
    <n v="2500"/>
    <s v="Bengaluru Regional Hub"/>
    <x v="0"/>
  </r>
  <r>
    <n v="105639"/>
    <x v="5615"/>
    <x v="9"/>
    <s v="2025"/>
    <s v="FedEx"/>
    <x v="0"/>
    <x v="0"/>
    <x v="3"/>
    <s v="India"/>
    <n v="25"/>
    <n v="6500"/>
    <n v="162500"/>
    <n v="2300"/>
    <n v="160200"/>
    <n v="105000"/>
    <n v="105391.77"/>
    <n v="57108.229999999996"/>
    <n v="159808.23000000001"/>
    <n v="905"/>
    <n v="391.77"/>
    <x v="1"/>
    <n v="4200"/>
    <s v="Delhi NCR Mega Hub"/>
    <x v="3"/>
  </r>
  <r>
    <n v="105640"/>
    <x v="5616"/>
    <x v="7"/>
    <s v="2025"/>
    <s v="Xpressbees"/>
    <x v="3"/>
    <x v="1"/>
    <x v="2"/>
    <s v="India"/>
    <n v="74"/>
    <n v="12000"/>
    <n v="888000"/>
    <n v="4000"/>
    <n v="884000"/>
    <n v="592000"/>
    <n v="594229.11"/>
    <n v="293770.89"/>
    <n v="881770.89"/>
    <n v="328"/>
    <n v="2229.11"/>
    <x v="4"/>
    <n v="8000"/>
    <s v="Mumbai Mega Hub"/>
    <x v="2"/>
  </r>
  <r>
    <n v="105641"/>
    <x v="5617"/>
    <x v="2"/>
    <s v="2025"/>
    <s v="Delhivery"/>
    <x v="7"/>
    <x v="2"/>
    <x v="1"/>
    <s v="India"/>
    <n v="91"/>
    <n v="850"/>
    <n v="77350"/>
    <n v="300"/>
    <n v="77050"/>
    <n v="50050"/>
    <n v="50595.7"/>
    <n v="26754.300000000003"/>
    <n v="76504.3"/>
    <n v="839"/>
    <n v="545.70000000000005"/>
    <x v="13"/>
    <n v="550"/>
    <s v="Nagpur Central Hub"/>
    <x v="1"/>
  </r>
  <r>
    <n v="105642"/>
    <x v="5618"/>
    <x v="6"/>
    <s v="2025"/>
    <s v="Ecom Express"/>
    <x v="0"/>
    <x v="1"/>
    <x v="1"/>
    <s v="India"/>
    <n v="55"/>
    <n v="6500"/>
    <n v="357500"/>
    <n v="2300"/>
    <n v="355200"/>
    <n v="231000"/>
    <n v="231480.6"/>
    <n v="126019.4"/>
    <n v="354719.4"/>
    <n v="650"/>
    <n v="480.6"/>
    <x v="1"/>
    <n v="4200"/>
    <s v="Nagpur Central Hub"/>
    <x v="1"/>
  </r>
  <r>
    <n v="105643"/>
    <x v="5619"/>
    <x v="1"/>
    <s v="2025"/>
    <s v="Shadowfax"/>
    <x v="7"/>
    <x v="0"/>
    <x v="0"/>
    <s v="India"/>
    <n v="42"/>
    <n v="1200"/>
    <n v="50400"/>
    <n v="400"/>
    <n v="50000"/>
    <n v="33600"/>
    <n v="34254.58"/>
    <n v="16145.419999999998"/>
    <n v="49345.42"/>
    <n v="963"/>
    <n v="654.58000000000004"/>
    <x v="15"/>
    <n v="800"/>
    <s v="Bengaluru Regional Hub"/>
    <x v="0"/>
  </r>
  <r>
    <n v="105644"/>
    <x v="5620"/>
    <x v="5"/>
    <s v="2025"/>
    <s v="Delhivery"/>
    <x v="2"/>
    <x v="0"/>
    <x v="3"/>
    <s v="India"/>
    <n v="23"/>
    <n v="450"/>
    <n v="10350"/>
    <n v="250"/>
    <n v="10100"/>
    <n v="4600"/>
    <n v="5384.98"/>
    <n v="4965.0200000000004"/>
    <n v="9315.02"/>
    <n v="921"/>
    <n v="784.98"/>
    <x v="3"/>
    <n v="200"/>
    <s v="Delhi NCR Mega Hub"/>
    <x v="3"/>
  </r>
  <r>
    <n v="105645"/>
    <x v="5621"/>
    <x v="11"/>
    <s v="2025"/>
    <s v="Amazon Logistics"/>
    <x v="6"/>
    <x v="1"/>
    <x v="1"/>
    <s v="India"/>
    <n v="83"/>
    <n v="4500"/>
    <n v="373500"/>
    <n v="1700"/>
    <n v="371800"/>
    <n v="232400"/>
    <n v="232902.18"/>
    <n v="140597.82"/>
    <n v="371297.82"/>
    <n v="1127"/>
    <n v="502.18"/>
    <x v="7"/>
    <n v="2800"/>
    <s v="Nagpur Central Hub"/>
    <x v="1"/>
  </r>
  <r>
    <n v="105646"/>
    <x v="5622"/>
    <x v="10"/>
    <s v="2025"/>
    <s v="Amazon Logistics"/>
    <x v="1"/>
    <x v="0"/>
    <x v="0"/>
    <s v="India"/>
    <n v="55"/>
    <n v="25000"/>
    <n v="1375000"/>
    <n v="7000"/>
    <n v="1368000"/>
    <n v="990000"/>
    <n v="990702.36"/>
    <n v="384297.64"/>
    <n v="1367297.64"/>
    <n v="726"/>
    <n v="702.36"/>
    <x v="17"/>
    <n v="18000"/>
    <s v="Bengaluru Regional Hub"/>
    <x v="0"/>
  </r>
  <r>
    <n v="105647"/>
    <x v="5623"/>
    <x v="11"/>
    <s v="2025"/>
    <s v="Ekart"/>
    <x v="4"/>
    <x v="0"/>
    <x v="2"/>
    <s v="India"/>
    <n v="73"/>
    <n v="1500"/>
    <n v="109500"/>
    <n v="700"/>
    <n v="108800"/>
    <n v="58400"/>
    <n v="58702.400000000001"/>
    <n v="50797.599999999999"/>
    <n v="108497.60000000001"/>
    <n v="1131"/>
    <n v="302.39999999999998"/>
    <x v="10"/>
    <n v="800"/>
    <s v="Mumbai Mega Hub"/>
    <x v="2"/>
  </r>
  <r>
    <n v="105648"/>
    <x v="5624"/>
    <x v="6"/>
    <s v="2025"/>
    <s v="Blue Dart"/>
    <x v="4"/>
    <x v="2"/>
    <x v="0"/>
    <s v="India"/>
    <n v="53"/>
    <n v="5500"/>
    <n v="291500"/>
    <n v="2000"/>
    <n v="289500"/>
    <n v="185500"/>
    <n v="186129.43"/>
    <n v="105370.57"/>
    <n v="288870.57"/>
    <n v="833"/>
    <n v="629.42999999999995"/>
    <x v="5"/>
    <n v="3500"/>
    <s v="Bengaluru Regional Hub"/>
    <x v="0"/>
  </r>
  <r>
    <n v="105649"/>
    <x v="5625"/>
    <x v="8"/>
    <s v="2025"/>
    <s v="Shadowfax"/>
    <x v="2"/>
    <x v="1"/>
    <x v="1"/>
    <s v="India"/>
    <n v="55"/>
    <n v="2500"/>
    <n v="137500"/>
    <n v="1000"/>
    <n v="136500"/>
    <n v="82500"/>
    <n v="82998.039999999994"/>
    <n v="54501.960000000006"/>
    <n v="136001.96"/>
    <n v="651"/>
    <n v="498.04"/>
    <x v="12"/>
    <n v="1500"/>
    <s v="Nagpur Central Hub"/>
    <x v="1"/>
  </r>
  <r>
    <n v="105650"/>
    <x v="5626"/>
    <x v="7"/>
    <s v="2025"/>
    <s v="Ekart"/>
    <x v="1"/>
    <x v="1"/>
    <x v="0"/>
    <s v="India"/>
    <n v="75"/>
    <n v="3500"/>
    <n v="262500"/>
    <n v="1300"/>
    <n v="261200"/>
    <n v="165000"/>
    <n v="165709.82999999999"/>
    <n v="96790.170000000013"/>
    <n v="260490.17"/>
    <n v="528"/>
    <n v="709.83"/>
    <x v="16"/>
    <n v="2200"/>
    <s v="Bengaluru Regional Hub"/>
    <x v="0"/>
  </r>
  <r>
    <n v="105651"/>
    <x v="5627"/>
    <x v="1"/>
    <s v="2025"/>
    <s v="Ecom Express"/>
    <x v="1"/>
    <x v="1"/>
    <x v="1"/>
    <s v="India"/>
    <n v="93"/>
    <n v="25000"/>
    <n v="2325000"/>
    <n v="7000"/>
    <n v="2318000"/>
    <n v="1674000"/>
    <n v="1674217.2"/>
    <n v="650782.80000000005"/>
    <n v="2317782.7999999998"/>
    <n v="1041"/>
    <n v="217.2"/>
    <x v="17"/>
    <n v="18000"/>
    <s v="Nagpur Central Hub"/>
    <x v="1"/>
  </r>
  <r>
    <n v="105652"/>
    <x v="5628"/>
    <x v="5"/>
    <s v="2025"/>
    <s v="Ekart"/>
    <x v="7"/>
    <x v="2"/>
    <x v="2"/>
    <s v="India"/>
    <n v="75"/>
    <n v="600"/>
    <n v="45000"/>
    <n v="250"/>
    <n v="44750"/>
    <n v="26250"/>
    <n v="26947.09"/>
    <n v="18052.91"/>
    <n v="44052.91"/>
    <n v="953"/>
    <n v="697.09"/>
    <x v="14"/>
    <n v="350"/>
    <s v="Mumbai Mega Hub"/>
    <x v="2"/>
  </r>
  <r>
    <n v="105653"/>
    <x v="5629"/>
    <x v="9"/>
    <s v="2025"/>
    <s v="Shadowfax"/>
    <x v="6"/>
    <x v="1"/>
    <x v="3"/>
    <s v="India"/>
    <n v="69"/>
    <n v="4500"/>
    <n v="310500"/>
    <n v="1700"/>
    <n v="308800"/>
    <n v="193200"/>
    <n v="193866.31"/>
    <n v="116633.69"/>
    <n v="308133.69"/>
    <n v="737"/>
    <n v="666.31"/>
    <x v="7"/>
    <n v="2800"/>
    <s v="Delhi NCR Mega Hub"/>
    <x v="3"/>
  </r>
  <r>
    <n v="105654"/>
    <x v="5630"/>
    <x v="8"/>
    <s v="2025"/>
    <s v="Ekart"/>
    <x v="6"/>
    <x v="1"/>
    <x v="0"/>
    <s v="India"/>
    <n v="81"/>
    <n v="15000"/>
    <n v="1215000"/>
    <n v="5500"/>
    <n v="1209500"/>
    <n v="769500"/>
    <n v="769758.84"/>
    <n v="445241.16000000003"/>
    <n v="1209241.1599999999"/>
    <n v="735"/>
    <n v="258.83999999999997"/>
    <x v="11"/>
    <n v="9500"/>
    <s v="Bengaluru Regional Hub"/>
    <x v="0"/>
  </r>
  <r>
    <n v="105655"/>
    <x v="5631"/>
    <x v="7"/>
    <s v="2025"/>
    <s v="Blue Dart"/>
    <x v="5"/>
    <x v="2"/>
    <x v="3"/>
    <s v="India"/>
    <n v="6"/>
    <n v="4500"/>
    <n v="27000"/>
    <n v="2000"/>
    <n v="25000"/>
    <n v="15000"/>
    <n v="15975.14"/>
    <n v="11024.86"/>
    <n v="24024.86"/>
    <n v="1112"/>
    <n v="975.14"/>
    <x v="6"/>
    <n v="2500"/>
    <s v="Delhi NCR Mega Hub"/>
    <x v="3"/>
  </r>
  <r>
    <n v="105656"/>
    <x v="5632"/>
    <x v="11"/>
    <s v="2025"/>
    <s v="Xpressbees"/>
    <x v="2"/>
    <x v="1"/>
    <x v="3"/>
    <s v="India"/>
    <n v="75"/>
    <n v="2500"/>
    <n v="187500"/>
    <n v="1000"/>
    <n v="186500"/>
    <n v="112500"/>
    <n v="113024.7"/>
    <n v="74475.3"/>
    <n v="185975.3"/>
    <n v="821"/>
    <n v="524.70000000000005"/>
    <x v="12"/>
    <n v="1500"/>
    <s v="Delhi NCR Mega Hub"/>
    <x v="3"/>
  </r>
  <r>
    <n v="105657"/>
    <x v="5633"/>
    <x v="3"/>
    <s v="2025"/>
    <s v="Amazon Logistics"/>
    <x v="5"/>
    <x v="0"/>
    <x v="0"/>
    <s v="India"/>
    <n v="2"/>
    <n v="1800"/>
    <n v="3600"/>
    <n v="900"/>
    <n v="2700"/>
    <n v="1800"/>
    <n v="2351.4700000000003"/>
    <n v="1248.5299999999997"/>
    <n v="2148.5299999999997"/>
    <n v="899"/>
    <n v="551.47"/>
    <x v="9"/>
    <n v="900"/>
    <s v="Bengaluru Regional Hub"/>
    <x v="0"/>
  </r>
  <r>
    <n v="105658"/>
    <x v="5634"/>
    <x v="0"/>
    <s v="2025"/>
    <s v="FedEx"/>
    <x v="6"/>
    <x v="2"/>
    <x v="2"/>
    <s v="India"/>
    <n v="66"/>
    <n v="4500"/>
    <n v="297000"/>
    <n v="1700"/>
    <n v="295300"/>
    <n v="184800"/>
    <n v="185630.73"/>
    <n v="111369.26999999999"/>
    <n v="294469.27"/>
    <n v="879"/>
    <n v="830.73"/>
    <x v="7"/>
    <n v="2800"/>
    <s v="Mumbai Mega Hub"/>
    <x v="2"/>
  </r>
  <r>
    <n v="105659"/>
    <x v="5635"/>
    <x v="7"/>
    <s v="2025"/>
    <s v="Amazon Logistics"/>
    <x v="2"/>
    <x v="0"/>
    <x v="1"/>
    <s v="India"/>
    <n v="51"/>
    <n v="450"/>
    <n v="22950"/>
    <n v="250"/>
    <n v="22700"/>
    <n v="10200"/>
    <n v="11256.75"/>
    <n v="11693.25"/>
    <n v="21643.25"/>
    <n v="677"/>
    <n v="1056.75"/>
    <x v="3"/>
    <n v="200"/>
    <s v="Nagpur Central Hub"/>
    <x v="1"/>
  </r>
  <r>
    <n v="105660"/>
    <x v="5636"/>
    <x v="1"/>
    <s v="2025"/>
    <s v="Delhivery"/>
    <x v="4"/>
    <x v="2"/>
    <x v="3"/>
    <s v="India"/>
    <n v="37"/>
    <n v="1500"/>
    <n v="55500"/>
    <n v="700"/>
    <n v="54800"/>
    <n v="29600"/>
    <n v="30045.11"/>
    <n v="25454.89"/>
    <n v="54354.89"/>
    <n v="313"/>
    <n v="445.11"/>
    <x v="10"/>
    <n v="800"/>
    <s v="Delhi NCR Mega Hub"/>
    <x v="3"/>
  </r>
  <r>
    <n v="105661"/>
    <x v="5637"/>
    <x v="6"/>
    <s v="2025"/>
    <s v="Ekart"/>
    <x v="3"/>
    <x v="0"/>
    <x v="4"/>
    <s v="India"/>
    <n v="19"/>
    <n v="12000"/>
    <n v="228000"/>
    <n v="4000"/>
    <n v="224000"/>
    <n v="152000"/>
    <n v="152592.47"/>
    <n v="75407.53"/>
    <n v="223407.53"/>
    <n v="1172"/>
    <n v="592.47"/>
    <x v="4"/>
    <n v="8000"/>
    <s v="Kolkata Regional Hub"/>
    <x v="4"/>
  </r>
  <r>
    <n v="105662"/>
    <x v="5638"/>
    <x v="5"/>
    <s v="2025"/>
    <s v="Xpressbees"/>
    <x v="0"/>
    <x v="2"/>
    <x v="2"/>
    <s v="India"/>
    <n v="65"/>
    <n v="6500"/>
    <n v="422500"/>
    <n v="2300"/>
    <n v="420200"/>
    <n v="273000"/>
    <n v="274063.26"/>
    <n v="148436.74"/>
    <n v="419136.74"/>
    <n v="971"/>
    <n v="1063.26"/>
    <x v="1"/>
    <n v="4200"/>
    <s v="Mumbai Mega Hub"/>
    <x v="2"/>
  </r>
  <r>
    <n v="105663"/>
    <x v="5639"/>
    <x v="10"/>
    <s v="2025"/>
    <s v="FedEx"/>
    <x v="1"/>
    <x v="2"/>
    <x v="3"/>
    <s v="India"/>
    <n v="39"/>
    <n v="3500"/>
    <n v="136500"/>
    <n v="1300"/>
    <n v="135200"/>
    <n v="85800"/>
    <n v="86147.839999999997"/>
    <n v="50352.160000000003"/>
    <n v="134852.16"/>
    <n v="885"/>
    <n v="347.84"/>
    <x v="16"/>
    <n v="2200"/>
    <s v="Delhi NCR Mega Hub"/>
    <x v="3"/>
  </r>
  <r>
    <n v="105664"/>
    <x v="5640"/>
    <x v="11"/>
    <s v="2025"/>
    <s v="Ecom Express"/>
    <x v="1"/>
    <x v="0"/>
    <x v="2"/>
    <s v="India"/>
    <n v="98"/>
    <n v="45000"/>
    <n v="4410000"/>
    <n v="13000"/>
    <n v="4397000"/>
    <n v="3136000"/>
    <n v="3136307.74"/>
    <n v="1273692.2599999998"/>
    <n v="4396692.26"/>
    <n v="1138"/>
    <n v="307.74"/>
    <x v="2"/>
    <n v="32000"/>
    <s v="Mumbai Mega Hub"/>
    <x v="2"/>
  </r>
  <r>
    <n v="105665"/>
    <x v="5641"/>
    <x v="1"/>
    <s v="2025"/>
    <s v="FedEx"/>
    <x v="6"/>
    <x v="0"/>
    <x v="4"/>
    <s v="India"/>
    <n v="7"/>
    <n v="4500"/>
    <n v="31500"/>
    <n v="1700"/>
    <n v="29800"/>
    <n v="19600"/>
    <n v="20515.5"/>
    <n v="10984.5"/>
    <n v="28884.5"/>
    <n v="918"/>
    <n v="915.5"/>
    <x v="7"/>
    <n v="2800"/>
    <s v="Kolkata Regional Hub"/>
    <x v="4"/>
  </r>
  <r>
    <n v="105666"/>
    <x v="5642"/>
    <x v="5"/>
    <s v="2025"/>
    <s v="Shadowfax"/>
    <x v="2"/>
    <x v="2"/>
    <x v="3"/>
    <s v="India"/>
    <n v="42"/>
    <n v="450"/>
    <n v="18900"/>
    <n v="250"/>
    <n v="18650"/>
    <n v="8400"/>
    <n v="8801.86"/>
    <n v="10098.14"/>
    <n v="18248.14"/>
    <n v="624"/>
    <n v="401.86"/>
    <x v="3"/>
    <n v="200"/>
    <s v="Delhi NCR Mega Hub"/>
    <x v="3"/>
  </r>
  <r>
    <n v="105667"/>
    <x v="5643"/>
    <x v="1"/>
    <s v="2025"/>
    <s v="Xpressbees"/>
    <x v="0"/>
    <x v="2"/>
    <x v="0"/>
    <s v="India"/>
    <n v="20"/>
    <n v="6500"/>
    <n v="130000"/>
    <n v="2300"/>
    <n v="127700"/>
    <n v="84000"/>
    <n v="84463.89"/>
    <n v="45536.11"/>
    <n v="127236.11"/>
    <n v="365"/>
    <n v="463.89"/>
    <x v="1"/>
    <n v="4200"/>
    <s v="Bengaluru Regional Hub"/>
    <x v="0"/>
  </r>
  <r>
    <n v="105668"/>
    <x v="5644"/>
    <x v="6"/>
    <s v="2025"/>
    <s v="Shadowfax"/>
    <x v="4"/>
    <x v="2"/>
    <x v="2"/>
    <s v="India"/>
    <n v="34"/>
    <n v="1500"/>
    <n v="51000"/>
    <n v="700"/>
    <n v="50300"/>
    <n v="27200"/>
    <n v="28117.599999999999"/>
    <n v="22882.400000000001"/>
    <n v="49382.400000000001"/>
    <n v="393"/>
    <n v="917.6"/>
    <x v="10"/>
    <n v="800"/>
    <s v="Mumbai Mega Hub"/>
    <x v="2"/>
  </r>
  <r>
    <n v="105669"/>
    <x v="281"/>
    <x v="3"/>
    <s v="2025"/>
    <s v="Xpressbees"/>
    <x v="1"/>
    <x v="2"/>
    <x v="3"/>
    <s v="India"/>
    <n v="4"/>
    <n v="25000"/>
    <n v="100000"/>
    <n v="7000"/>
    <n v="93000"/>
    <n v="72000"/>
    <n v="72272.58"/>
    <n v="27727.42"/>
    <n v="92727.42"/>
    <n v="355"/>
    <n v="272.58"/>
    <x v="17"/>
    <n v="18000"/>
    <s v="Delhi NCR Mega Hub"/>
    <x v="3"/>
  </r>
  <r>
    <n v="105670"/>
    <x v="5645"/>
    <x v="9"/>
    <s v="2025"/>
    <s v="DHL"/>
    <x v="4"/>
    <x v="0"/>
    <x v="4"/>
    <s v="India"/>
    <n v="22"/>
    <n v="5500"/>
    <n v="121000"/>
    <n v="2000"/>
    <n v="119000"/>
    <n v="77000"/>
    <n v="77741.02"/>
    <n v="43258.979999999996"/>
    <n v="118258.98"/>
    <n v="835"/>
    <n v="741.02"/>
    <x v="5"/>
    <n v="3500"/>
    <s v="Kolkata Regional Hub"/>
    <x v="4"/>
  </r>
  <r>
    <n v="105671"/>
    <x v="5646"/>
    <x v="10"/>
    <s v="2025"/>
    <s v="Ecom Express"/>
    <x v="4"/>
    <x v="0"/>
    <x v="1"/>
    <s v="India"/>
    <n v="20"/>
    <n v="5500"/>
    <n v="110000"/>
    <n v="2000"/>
    <n v="108000"/>
    <n v="70000"/>
    <n v="72382.52"/>
    <n v="37617.479999999996"/>
    <n v="105617.48"/>
    <n v="683"/>
    <n v="2382.52"/>
    <x v="5"/>
    <n v="3500"/>
    <s v="Nagpur Central Hub"/>
    <x v="1"/>
  </r>
  <r>
    <n v="105672"/>
    <x v="5647"/>
    <x v="8"/>
    <s v="2025"/>
    <s v="Amazon Logistics"/>
    <x v="7"/>
    <x v="0"/>
    <x v="4"/>
    <s v="India"/>
    <n v="26"/>
    <n v="850"/>
    <n v="22100"/>
    <n v="300"/>
    <n v="21800"/>
    <n v="14300"/>
    <n v="15029.19"/>
    <n v="7070.8099999999995"/>
    <n v="21070.81"/>
    <n v="768"/>
    <n v="729.19"/>
    <x v="13"/>
    <n v="550"/>
    <s v="Kolkata Regional Hub"/>
    <x v="4"/>
  </r>
  <r>
    <n v="105673"/>
    <x v="5648"/>
    <x v="10"/>
    <s v="2025"/>
    <s v="Ecom Express"/>
    <x v="3"/>
    <x v="1"/>
    <x v="3"/>
    <s v="India"/>
    <n v="80"/>
    <n v="12000"/>
    <n v="960000"/>
    <n v="4000"/>
    <n v="956000"/>
    <n v="640000"/>
    <n v="640502.69999999995"/>
    <n v="319497.30000000005"/>
    <n v="955497.3"/>
    <n v="599"/>
    <n v="502.7"/>
    <x v="4"/>
    <n v="8000"/>
    <s v="Delhi NCR Mega Hub"/>
    <x v="3"/>
  </r>
  <r>
    <n v="105674"/>
    <x v="5649"/>
    <x v="10"/>
    <s v="2025"/>
    <s v="FedEx"/>
    <x v="4"/>
    <x v="0"/>
    <x v="0"/>
    <s v="India"/>
    <n v="56"/>
    <n v="5500"/>
    <n v="308000"/>
    <n v="2000"/>
    <n v="306000"/>
    <n v="196000"/>
    <n v="196263.45"/>
    <n v="111736.54999999999"/>
    <n v="305736.55"/>
    <n v="440"/>
    <n v="263.45"/>
    <x v="5"/>
    <n v="3500"/>
    <s v="Bengaluru Regional Hub"/>
    <x v="0"/>
  </r>
  <r>
    <n v="105675"/>
    <x v="5650"/>
    <x v="3"/>
    <s v="2025"/>
    <s v="Amazon Logistics"/>
    <x v="3"/>
    <x v="1"/>
    <x v="4"/>
    <s v="India"/>
    <n v="70"/>
    <n v="12000"/>
    <n v="840000"/>
    <n v="4000"/>
    <n v="836000"/>
    <n v="560000"/>
    <n v="560603.64"/>
    <n v="279396.36"/>
    <n v="835396.36"/>
    <n v="746"/>
    <n v="603.64"/>
    <x v="4"/>
    <n v="8000"/>
    <s v="Kolkata Regional Hub"/>
    <x v="4"/>
  </r>
  <r>
    <n v="105676"/>
    <x v="5651"/>
    <x v="10"/>
    <s v="2025"/>
    <s v="Blue Dart"/>
    <x v="3"/>
    <x v="1"/>
    <x v="3"/>
    <s v="India"/>
    <n v="7"/>
    <n v="8500"/>
    <n v="59500"/>
    <n v="3000"/>
    <n v="56500"/>
    <n v="38500"/>
    <n v="39850.22"/>
    <n v="19649.78"/>
    <n v="55149.78"/>
    <n v="446"/>
    <n v="1350.22"/>
    <x v="8"/>
    <n v="5500"/>
    <s v="Delhi NCR Mega Hub"/>
    <x v="3"/>
  </r>
  <r>
    <n v="105677"/>
    <x v="5652"/>
    <x v="6"/>
    <s v="2025"/>
    <s v="Xpressbees"/>
    <x v="2"/>
    <x v="2"/>
    <x v="2"/>
    <s v="India"/>
    <n v="95"/>
    <n v="450"/>
    <n v="42750"/>
    <n v="250"/>
    <n v="42500"/>
    <n v="19000"/>
    <n v="19879.57"/>
    <n v="22870.43"/>
    <n v="41620.43"/>
    <n v="568"/>
    <n v="879.57"/>
    <x v="3"/>
    <n v="200"/>
    <s v="Mumbai Mega Hub"/>
    <x v="2"/>
  </r>
  <r>
    <n v="105678"/>
    <x v="5653"/>
    <x v="0"/>
    <s v="2025"/>
    <s v="FedEx"/>
    <x v="4"/>
    <x v="0"/>
    <x v="3"/>
    <s v="India"/>
    <n v="87"/>
    <n v="5500"/>
    <n v="478500"/>
    <n v="2000"/>
    <n v="476500"/>
    <n v="304500"/>
    <n v="305373.34000000003"/>
    <n v="173126.65999999997"/>
    <n v="475626.66"/>
    <n v="601"/>
    <n v="873.34"/>
    <x v="5"/>
    <n v="3500"/>
    <s v="Delhi NCR Mega Hub"/>
    <x v="3"/>
  </r>
  <r>
    <n v="105679"/>
    <x v="5654"/>
    <x v="0"/>
    <s v="2025"/>
    <s v="Ecom Express"/>
    <x v="5"/>
    <x v="0"/>
    <x v="0"/>
    <s v="India"/>
    <n v="49"/>
    <n v="4500"/>
    <n v="220500"/>
    <n v="2000"/>
    <n v="218500"/>
    <n v="122500"/>
    <n v="123270.3"/>
    <n v="97229.7"/>
    <n v="217729.7"/>
    <n v="445"/>
    <n v="770.3"/>
    <x v="6"/>
    <n v="2500"/>
    <s v="Bengaluru Regional Hub"/>
    <x v="0"/>
  </r>
  <r>
    <n v="105680"/>
    <x v="5655"/>
    <x v="6"/>
    <s v="2025"/>
    <s v="Ecom Express"/>
    <x v="6"/>
    <x v="1"/>
    <x v="1"/>
    <s v="India"/>
    <n v="19"/>
    <n v="15000"/>
    <n v="285000"/>
    <n v="5500"/>
    <n v="279500"/>
    <n v="180500"/>
    <n v="181948.93"/>
    <n v="103051.07"/>
    <n v="278051.07"/>
    <n v="525"/>
    <n v="1448.93"/>
    <x v="11"/>
    <n v="9500"/>
    <s v="Nagpur Central Hub"/>
    <x v="1"/>
  </r>
  <r>
    <n v="105681"/>
    <x v="5656"/>
    <x v="3"/>
    <s v="2025"/>
    <s v="Ekart"/>
    <x v="4"/>
    <x v="2"/>
    <x v="2"/>
    <s v="India"/>
    <n v="17"/>
    <n v="5500"/>
    <n v="93500"/>
    <n v="2000"/>
    <n v="91500"/>
    <n v="59500"/>
    <n v="59996"/>
    <n v="33504"/>
    <n v="91004"/>
    <n v="516"/>
    <n v="496"/>
    <x v="5"/>
    <n v="3500"/>
    <s v="Mumbai Mega Hub"/>
    <x v="2"/>
  </r>
  <r>
    <n v="105682"/>
    <x v="5657"/>
    <x v="6"/>
    <s v="2025"/>
    <s v="Ekart"/>
    <x v="4"/>
    <x v="0"/>
    <x v="0"/>
    <s v="India"/>
    <n v="58"/>
    <n v="1500"/>
    <n v="87000"/>
    <n v="700"/>
    <n v="86300"/>
    <n v="46400"/>
    <n v="47230.21"/>
    <n v="39769.79"/>
    <n v="85469.79"/>
    <n v="314"/>
    <n v="830.21"/>
    <x v="10"/>
    <n v="800"/>
    <s v="Bengaluru Regional Hub"/>
    <x v="0"/>
  </r>
  <r>
    <n v="105683"/>
    <x v="5658"/>
    <x v="9"/>
    <s v="2025"/>
    <s v="FedEx"/>
    <x v="2"/>
    <x v="0"/>
    <x v="2"/>
    <s v="India"/>
    <n v="65"/>
    <n v="450"/>
    <n v="29250"/>
    <n v="250"/>
    <n v="29000"/>
    <n v="13000"/>
    <n v="13193.37"/>
    <n v="16056.63"/>
    <n v="28806.63"/>
    <n v="1106"/>
    <n v="193.37"/>
    <x v="3"/>
    <n v="200"/>
    <s v="Mumbai Mega Hub"/>
    <x v="2"/>
  </r>
  <r>
    <n v="105684"/>
    <x v="5659"/>
    <x v="9"/>
    <s v="2025"/>
    <s v="Amazon Logistics"/>
    <x v="1"/>
    <x v="0"/>
    <x v="0"/>
    <s v="India"/>
    <n v="29"/>
    <n v="3500"/>
    <n v="101500"/>
    <n v="1300"/>
    <n v="100200"/>
    <n v="63800"/>
    <n v="64353.72"/>
    <n v="37146.28"/>
    <n v="99646.28"/>
    <n v="313"/>
    <n v="553.72"/>
    <x v="16"/>
    <n v="2200"/>
    <s v="Bengaluru Regional Hub"/>
    <x v="0"/>
  </r>
  <r>
    <n v="105685"/>
    <x v="5660"/>
    <x v="1"/>
    <s v="2025"/>
    <s v="Amazon Logistics"/>
    <x v="6"/>
    <x v="1"/>
    <x v="2"/>
    <s v="India"/>
    <n v="22"/>
    <n v="4500"/>
    <n v="99000"/>
    <n v="1700"/>
    <n v="97300"/>
    <n v="61600"/>
    <n v="62265.62"/>
    <n v="36734.379999999997"/>
    <n v="96634.38"/>
    <n v="995"/>
    <n v="665.62"/>
    <x v="7"/>
    <n v="2800"/>
    <s v="Mumbai Mega Hub"/>
    <x v="2"/>
  </r>
  <r>
    <n v="105686"/>
    <x v="5661"/>
    <x v="4"/>
    <s v="2025"/>
    <s v="Blue Dart"/>
    <x v="4"/>
    <x v="1"/>
    <x v="0"/>
    <s v="India"/>
    <n v="26"/>
    <n v="5500"/>
    <n v="143000"/>
    <n v="2000"/>
    <n v="141000"/>
    <n v="91000"/>
    <n v="91846.15"/>
    <n v="51153.850000000006"/>
    <n v="140153.85"/>
    <n v="973"/>
    <n v="846.15"/>
    <x v="5"/>
    <n v="3500"/>
    <s v="Bengaluru Regional Hub"/>
    <x v="0"/>
  </r>
  <r>
    <n v="105687"/>
    <x v="5662"/>
    <x v="1"/>
    <s v="2025"/>
    <s v="Ekart"/>
    <x v="2"/>
    <x v="2"/>
    <x v="1"/>
    <s v="India"/>
    <n v="15"/>
    <n v="2500"/>
    <n v="37500"/>
    <n v="1000"/>
    <n v="36500"/>
    <n v="22500"/>
    <n v="23139.41"/>
    <n v="14360.59"/>
    <n v="35860.589999999997"/>
    <n v="1091"/>
    <n v="639.41"/>
    <x v="12"/>
    <n v="1500"/>
    <s v="Nagpur Central Hub"/>
    <x v="1"/>
  </r>
  <r>
    <n v="105688"/>
    <x v="5663"/>
    <x v="0"/>
    <s v="2025"/>
    <s v="Ekart"/>
    <x v="4"/>
    <x v="0"/>
    <x v="0"/>
    <s v="India"/>
    <n v="28"/>
    <n v="5500"/>
    <n v="154000"/>
    <n v="2000"/>
    <n v="152000"/>
    <n v="98000"/>
    <n v="98651.21"/>
    <n v="55348.789999999994"/>
    <n v="151348.79"/>
    <n v="751"/>
    <n v="651.21"/>
    <x v="5"/>
    <n v="3500"/>
    <s v="Bengaluru Regional Hub"/>
    <x v="0"/>
  </r>
  <r>
    <n v="105689"/>
    <x v="5664"/>
    <x v="9"/>
    <s v="2025"/>
    <s v="Delhivery"/>
    <x v="1"/>
    <x v="2"/>
    <x v="2"/>
    <s v="India"/>
    <n v="93"/>
    <n v="3500"/>
    <n v="325500"/>
    <n v="1300"/>
    <n v="324200"/>
    <n v="204600"/>
    <n v="205486.41"/>
    <n v="120013.59"/>
    <n v="323313.59000000003"/>
    <n v="1152"/>
    <n v="886.41"/>
    <x v="16"/>
    <n v="2200"/>
    <s v="Mumbai Mega Hub"/>
    <x v="2"/>
  </r>
  <r>
    <n v="105690"/>
    <x v="5665"/>
    <x v="10"/>
    <s v="2025"/>
    <s v="Blue Dart"/>
    <x v="1"/>
    <x v="0"/>
    <x v="1"/>
    <s v="India"/>
    <n v="9"/>
    <n v="45000"/>
    <n v="405000"/>
    <n v="13000"/>
    <n v="392000"/>
    <n v="288000"/>
    <n v="288803.90000000002"/>
    <n v="116196.09999999998"/>
    <n v="391196.1"/>
    <n v="933"/>
    <n v="803.9"/>
    <x v="2"/>
    <n v="32000"/>
    <s v="Nagpur Central Hub"/>
    <x v="1"/>
  </r>
  <r>
    <n v="105691"/>
    <x v="5666"/>
    <x v="8"/>
    <s v="2025"/>
    <s v="Xpressbees"/>
    <x v="7"/>
    <x v="1"/>
    <x v="4"/>
    <s v="India"/>
    <n v="16"/>
    <n v="600"/>
    <n v="9600"/>
    <n v="250"/>
    <n v="9350"/>
    <n v="5600"/>
    <n v="6231.9"/>
    <n v="3368.1000000000004"/>
    <n v="8718.1"/>
    <n v="511"/>
    <n v="631.9"/>
    <x v="14"/>
    <n v="350"/>
    <s v="Kolkata Regional Hub"/>
    <x v="4"/>
  </r>
  <r>
    <n v="105692"/>
    <x v="5667"/>
    <x v="4"/>
    <s v="2025"/>
    <s v="Delhivery"/>
    <x v="5"/>
    <x v="0"/>
    <x v="2"/>
    <s v="India"/>
    <n v="75"/>
    <n v="1800"/>
    <n v="135000"/>
    <n v="900"/>
    <n v="134100"/>
    <n v="67500"/>
    <n v="68305.64"/>
    <n v="66694.36"/>
    <n v="133294.35999999999"/>
    <n v="810"/>
    <n v="805.64"/>
    <x v="9"/>
    <n v="900"/>
    <s v="Mumbai Mega Hub"/>
    <x v="2"/>
  </r>
  <r>
    <n v="105693"/>
    <x v="5668"/>
    <x v="6"/>
    <s v="2025"/>
    <s v="DHL"/>
    <x v="6"/>
    <x v="1"/>
    <x v="2"/>
    <s v="India"/>
    <n v="76"/>
    <n v="15000"/>
    <n v="1140000"/>
    <n v="5500"/>
    <n v="1134500"/>
    <n v="722000"/>
    <n v="722854.28"/>
    <n v="417145.72"/>
    <n v="1133645.72"/>
    <n v="494"/>
    <n v="854.28"/>
    <x v="11"/>
    <n v="9500"/>
    <s v="Mumbai Mega Hub"/>
    <x v="2"/>
  </r>
  <r>
    <n v="105694"/>
    <x v="5669"/>
    <x v="6"/>
    <s v="2025"/>
    <s v="Shadowfax"/>
    <x v="3"/>
    <x v="0"/>
    <x v="0"/>
    <s v="India"/>
    <n v="78"/>
    <n v="12000"/>
    <n v="936000"/>
    <n v="4000"/>
    <n v="932000"/>
    <n v="624000"/>
    <n v="624585.82999999996"/>
    <n v="311414.17000000004"/>
    <n v="931414.17"/>
    <n v="426"/>
    <n v="585.83000000000004"/>
    <x v="4"/>
    <n v="8000"/>
    <s v="Bengaluru Regional Hub"/>
    <x v="0"/>
  </r>
  <r>
    <n v="105695"/>
    <x v="5670"/>
    <x v="4"/>
    <s v="2025"/>
    <s v="Blue Dart"/>
    <x v="5"/>
    <x v="0"/>
    <x v="3"/>
    <s v="India"/>
    <n v="37"/>
    <n v="1800"/>
    <n v="66600"/>
    <n v="900"/>
    <n v="65700"/>
    <n v="33300"/>
    <n v="33612.32"/>
    <n v="32987.68"/>
    <n v="65387.68"/>
    <n v="1093"/>
    <n v="312.32"/>
    <x v="9"/>
    <n v="900"/>
    <s v="Delhi NCR Mega Hub"/>
    <x v="3"/>
  </r>
  <r>
    <n v="105696"/>
    <x v="1607"/>
    <x v="8"/>
    <s v="2025"/>
    <s v="Blue Dart"/>
    <x v="5"/>
    <x v="0"/>
    <x v="1"/>
    <s v="India"/>
    <n v="67"/>
    <n v="2800"/>
    <n v="187600"/>
    <n v="1300"/>
    <n v="186300"/>
    <n v="100500"/>
    <n v="101334.44"/>
    <n v="86265.56"/>
    <n v="185465.56"/>
    <n v="1164"/>
    <n v="834.44"/>
    <x v="18"/>
    <n v="1500"/>
    <s v="Nagpur Central Hub"/>
    <x v="1"/>
  </r>
  <r>
    <n v="105697"/>
    <x v="5671"/>
    <x v="2"/>
    <s v="2025"/>
    <s v="Amazon Logistics"/>
    <x v="7"/>
    <x v="1"/>
    <x v="2"/>
    <s v="India"/>
    <n v="13"/>
    <n v="600"/>
    <n v="7800"/>
    <n v="250"/>
    <n v="7550"/>
    <n v="4550"/>
    <n v="5773.32"/>
    <n v="2026.6800000000003"/>
    <n v="6326.68"/>
    <n v="650"/>
    <n v="1223.32"/>
    <x v="14"/>
    <n v="350"/>
    <s v="Mumbai Mega Hub"/>
    <x v="2"/>
  </r>
  <r>
    <n v="105698"/>
    <x v="5672"/>
    <x v="1"/>
    <s v="2025"/>
    <s v="FedEx"/>
    <x v="3"/>
    <x v="1"/>
    <x v="1"/>
    <s v="India"/>
    <n v="33"/>
    <n v="8500"/>
    <n v="280500"/>
    <n v="3000"/>
    <n v="277500"/>
    <n v="181500"/>
    <n v="183227.85"/>
    <n v="97272.15"/>
    <n v="275772.15000000002"/>
    <n v="324"/>
    <n v="1727.85"/>
    <x v="8"/>
    <n v="5500"/>
    <s v="Nagpur Central Hub"/>
    <x v="1"/>
  </r>
  <r>
    <n v="105699"/>
    <x v="5673"/>
    <x v="6"/>
    <s v="2025"/>
    <s v="Blue Dart"/>
    <x v="2"/>
    <x v="0"/>
    <x v="4"/>
    <s v="India"/>
    <n v="5"/>
    <n v="450"/>
    <n v="2250"/>
    <n v="250"/>
    <n v="2000"/>
    <n v="1000"/>
    <n v="1293.71"/>
    <n v="956.29"/>
    <n v="1706.29"/>
    <n v="1002"/>
    <n v="293.70999999999998"/>
    <x v="3"/>
    <n v="200"/>
    <s v="Kolkata Regional Hub"/>
    <x v="4"/>
  </r>
  <r>
    <n v="105700"/>
    <x v="5674"/>
    <x v="5"/>
    <s v="2025"/>
    <s v="Delhivery"/>
    <x v="5"/>
    <x v="0"/>
    <x v="0"/>
    <s v="India"/>
    <n v="96"/>
    <n v="4500"/>
    <n v="432000"/>
    <n v="2000"/>
    <n v="430000"/>
    <n v="240000"/>
    <n v="240836.03"/>
    <n v="191163.97"/>
    <n v="429163.97"/>
    <n v="602"/>
    <n v="836.03"/>
    <x v="6"/>
    <n v="2500"/>
    <s v="Bengaluru Regional Hub"/>
    <x v="0"/>
  </r>
  <r>
    <n v="105701"/>
    <x v="5675"/>
    <x v="10"/>
    <s v="2025"/>
    <s v="Ekart"/>
    <x v="4"/>
    <x v="1"/>
    <x v="1"/>
    <s v="India"/>
    <n v="6"/>
    <n v="1500"/>
    <n v="9000"/>
    <n v="700"/>
    <n v="8300"/>
    <n v="4800"/>
    <n v="5639.67"/>
    <n v="3360.33"/>
    <n v="7460.33"/>
    <n v="685"/>
    <n v="839.67"/>
    <x v="10"/>
    <n v="800"/>
    <s v="Nagpur Central Hub"/>
    <x v="1"/>
  </r>
  <r>
    <n v="105702"/>
    <x v="5676"/>
    <x v="2"/>
    <s v="2025"/>
    <s v="DHL"/>
    <x v="3"/>
    <x v="0"/>
    <x v="0"/>
    <s v="India"/>
    <n v="17"/>
    <n v="12000"/>
    <n v="204000"/>
    <n v="4000"/>
    <n v="200000"/>
    <n v="136000"/>
    <n v="136384.07"/>
    <n v="67615.929999999993"/>
    <n v="199615.93"/>
    <n v="454"/>
    <n v="384.07"/>
    <x v="4"/>
    <n v="8000"/>
    <s v="Bengaluru Regional Hub"/>
    <x v="0"/>
  </r>
  <r>
    <n v="105703"/>
    <x v="5677"/>
    <x v="0"/>
    <s v="2025"/>
    <s v="Shadowfax"/>
    <x v="2"/>
    <x v="1"/>
    <x v="4"/>
    <s v="India"/>
    <n v="42"/>
    <n v="450"/>
    <n v="18900"/>
    <n v="250"/>
    <n v="18650"/>
    <n v="8400"/>
    <n v="8700.18"/>
    <n v="10199.82"/>
    <n v="18349.82"/>
    <n v="879"/>
    <n v="300.18"/>
    <x v="3"/>
    <n v="200"/>
    <s v="Kolkata Regional Hub"/>
    <x v="4"/>
  </r>
  <r>
    <n v="105704"/>
    <x v="5678"/>
    <x v="3"/>
    <s v="2025"/>
    <s v="Ekart"/>
    <x v="0"/>
    <x v="0"/>
    <x v="4"/>
    <s v="India"/>
    <n v="31"/>
    <n v="3200"/>
    <n v="99200"/>
    <n v="1200"/>
    <n v="98000"/>
    <n v="62000"/>
    <n v="63990.16"/>
    <n v="35209.839999999997"/>
    <n v="96009.84"/>
    <n v="519"/>
    <n v="1990.16"/>
    <x v="0"/>
    <n v="2000"/>
    <s v="Kolkata Regional Hub"/>
    <x v="4"/>
  </r>
  <r>
    <n v="105705"/>
    <x v="5679"/>
    <x v="6"/>
    <s v="2025"/>
    <s v="DHL"/>
    <x v="3"/>
    <x v="1"/>
    <x v="1"/>
    <s v="India"/>
    <n v="12"/>
    <n v="8500"/>
    <n v="102000"/>
    <n v="3000"/>
    <n v="99000"/>
    <n v="66000"/>
    <n v="67030.880000000005"/>
    <n v="34969.119999999995"/>
    <n v="97969.12"/>
    <n v="1044"/>
    <n v="1030.8800000000001"/>
    <x v="8"/>
    <n v="5500"/>
    <s v="Nagpur Central Hub"/>
    <x v="1"/>
  </r>
  <r>
    <n v="105706"/>
    <x v="5680"/>
    <x v="1"/>
    <s v="2025"/>
    <s v="Ecom Express"/>
    <x v="1"/>
    <x v="1"/>
    <x v="1"/>
    <s v="India"/>
    <n v="34"/>
    <n v="25000"/>
    <n v="850000"/>
    <n v="7000"/>
    <n v="843000"/>
    <n v="612000"/>
    <n v="612736.29"/>
    <n v="237263.70999999996"/>
    <n v="842263.71"/>
    <n v="1134"/>
    <n v="736.29"/>
    <x v="17"/>
    <n v="18000"/>
    <s v="Nagpur Central Hub"/>
    <x v="1"/>
  </r>
  <r>
    <n v="105707"/>
    <x v="5681"/>
    <x v="5"/>
    <s v="2025"/>
    <s v="FedEx"/>
    <x v="0"/>
    <x v="0"/>
    <x v="0"/>
    <s v="India"/>
    <n v="28"/>
    <n v="6500"/>
    <n v="182000"/>
    <n v="2300"/>
    <n v="179700"/>
    <n v="117600"/>
    <n v="118381.14"/>
    <n v="63618.86"/>
    <n v="178918.86"/>
    <n v="678"/>
    <n v="781.14"/>
    <x v="1"/>
    <n v="4200"/>
    <s v="Bengaluru Regional Hub"/>
    <x v="0"/>
  </r>
  <r>
    <n v="105708"/>
    <x v="5682"/>
    <x v="8"/>
    <s v="2025"/>
    <s v="Xpressbees"/>
    <x v="1"/>
    <x v="0"/>
    <x v="4"/>
    <s v="India"/>
    <n v="7"/>
    <n v="3500"/>
    <n v="24500"/>
    <n v="1300"/>
    <n v="23200"/>
    <n v="15400"/>
    <n v="16397.12"/>
    <n v="8102.880000000001"/>
    <n v="22202.880000000001"/>
    <n v="783"/>
    <n v="997.12"/>
    <x v="16"/>
    <n v="2200"/>
    <s v="Kolkata Regional Hub"/>
    <x v="4"/>
  </r>
  <r>
    <n v="105709"/>
    <x v="5683"/>
    <x v="8"/>
    <s v="2025"/>
    <s v="Ekart"/>
    <x v="4"/>
    <x v="2"/>
    <x v="0"/>
    <s v="India"/>
    <n v="97"/>
    <n v="1500"/>
    <n v="145500"/>
    <n v="700"/>
    <n v="144800"/>
    <n v="77600"/>
    <n v="78171.11"/>
    <n v="67328.89"/>
    <n v="144228.89000000001"/>
    <n v="495"/>
    <n v="571.11"/>
    <x v="10"/>
    <n v="800"/>
    <s v="Bengaluru Regional Hub"/>
    <x v="0"/>
  </r>
  <r>
    <n v="105710"/>
    <x v="5684"/>
    <x v="0"/>
    <s v="2025"/>
    <s v="Ecom Express"/>
    <x v="4"/>
    <x v="1"/>
    <x v="3"/>
    <s v="India"/>
    <n v="16"/>
    <n v="5500"/>
    <n v="88000"/>
    <n v="2000"/>
    <n v="86000"/>
    <n v="56000"/>
    <n v="56205.39"/>
    <n v="31794.61"/>
    <n v="85794.61"/>
    <n v="587"/>
    <n v="205.39"/>
    <x v="5"/>
    <n v="3500"/>
    <s v="Delhi NCR Mega Hub"/>
    <x v="3"/>
  </r>
  <r>
    <n v="105711"/>
    <x v="5685"/>
    <x v="4"/>
    <s v="2025"/>
    <s v="FedEx"/>
    <x v="2"/>
    <x v="2"/>
    <x v="2"/>
    <s v="India"/>
    <n v="62"/>
    <n v="2500"/>
    <n v="155000"/>
    <n v="1000"/>
    <n v="154000"/>
    <n v="93000"/>
    <n v="93918.77"/>
    <n v="61081.229999999996"/>
    <n v="153081.23000000001"/>
    <n v="783"/>
    <n v="918.77"/>
    <x v="12"/>
    <n v="1500"/>
    <s v="Mumbai Mega Hub"/>
    <x v="2"/>
  </r>
  <r>
    <n v="105712"/>
    <x v="5686"/>
    <x v="7"/>
    <s v="2025"/>
    <s v="Blue Dart"/>
    <x v="0"/>
    <x v="2"/>
    <x v="2"/>
    <s v="India"/>
    <n v="11"/>
    <n v="6500"/>
    <n v="71500"/>
    <n v="2300"/>
    <n v="69200"/>
    <n v="46200"/>
    <n v="46938.51"/>
    <n v="24561.489999999998"/>
    <n v="68461.490000000005"/>
    <n v="1087"/>
    <n v="738.51"/>
    <x v="1"/>
    <n v="4200"/>
    <s v="Mumbai Mega Hub"/>
    <x v="2"/>
  </r>
  <r>
    <n v="105713"/>
    <x v="5687"/>
    <x v="1"/>
    <s v="2025"/>
    <s v="Blue Dart"/>
    <x v="3"/>
    <x v="1"/>
    <x v="2"/>
    <s v="India"/>
    <n v="87"/>
    <n v="12000"/>
    <n v="1044000"/>
    <n v="4000"/>
    <n v="1040000"/>
    <n v="696000"/>
    <n v="696669.08"/>
    <n v="347330.92000000004"/>
    <n v="1039330.92"/>
    <n v="1115"/>
    <n v="669.08"/>
    <x v="4"/>
    <n v="8000"/>
    <s v="Mumbai Mega Hub"/>
    <x v="2"/>
  </r>
  <r>
    <n v="105714"/>
    <x v="5688"/>
    <x v="8"/>
    <s v="2025"/>
    <s v="Xpressbees"/>
    <x v="3"/>
    <x v="0"/>
    <x v="4"/>
    <s v="India"/>
    <n v="30"/>
    <n v="8500"/>
    <n v="255000"/>
    <n v="3000"/>
    <n v="252000"/>
    <n v="165000"/>
    <n v="165724.04"/>
    <n v="89275.959999999992"/>
    <n v="251275.96"/>
    <n v="1195"/>
    <n v="724.04"/>
    <x v="8"/>
    <n v="5500"/>
    <s v="Kolkata Regional Hub"/>
    <x v="4"/>
  </r>
  <r>
    <n v="105715"/>
    <x v="5689"/>
    <x v="11"/>
    <s v="2025"/>
    <s v="Blue Dart"/>
    <x v="1"/>
    <x v="2"/>
    <x v="3"/>
    <s v="India"/>
    <n v="25"/>
    <n v="25000"/>
    <n v="625000"/>
    <n v="7000"/>
    <n v="618000"/>
    <n v="450000"/>
    <n v="450782.7"/>
    <n v="174217.3"/>
    <n v="617217.30000000005"/>
    <n v="686"/>
    <n v="782.7"/>
    <x v="17"/>
    <n v="18000"/>
    <s v="Delhi NCR Mega Hub"/>
    <x v="3"/>
  </r>
  <r>
    <n v="105716"/>
    <x v="5690"/>
    <x v="9"/>
    <s v="2025"/>
    <s v="Ekart"/>
    <x v="5"/>
    <x v="2"/>
    <x v="4"/>
    <s v="India"/>
    <n v="63"/>
    <n v="4500"/>
    <n v="283500"/>
    <n v="2000"/>
    <n v="281500"/>
    <n v="157500"/>
    <n v="158601.93"/>
    <n v="124898.07"/>
    <n v="280398.07"/>
    <n v="758"/>
    <n v="1101.93"/>
    <x v="6"/>
    <n v="2500"/>
    <s v="Kolkata Regional Hub"/>
    <x v="4"/>
  </r>
  <r>
    <n v="105717"/>
    <x v="5691"/>
    <x v="0"/>
    <s v="2025"/>
    <s v="Shadowfax"/>
    <x v="2"/>
    <x v="2"/>
    <x v="4"/>
    <s v="India"/>
    <n v="2"/>
    <n v="450"/>
    <n v="900"/>
    <n v="250"/>
    <n v="650"/>
    <n v="400"/>
    <n v="912.32"/>
    <n v="-12.32000000000005"/>
    <n v="137.67999999999995"/>
    <n v="1146"/>
    <n v="512.32000000000005"/>
    <x v="3"/>
    <n v="200"/>
    <s v="Kolkata Regional Hub"/>
    <x v="4"/>
  </r>
  <r>
    <n v="105718"/>
    <x v="5692"/>
    <x v="4"/>
    <s v="2025"/>
    <s v="Shadowfax"/>
    <x v="6"/>
    <x v="1"/>
    <x v="4"/>
    <s v="India"/>
    <n v="64"/>
    <n v="15000"/>
    <n v="960000"/>
    <n v="5500"/>
    <n v="954500"/>
    <n v="608000"/>
    <n v="610425.5"/>
    <n v="349574.5"/>
    <n v="952074.5"/>
    <n v="757"/>
    <n v="2425.5"/>
    <x v="11"/>
    <n v="9500"/>
    <s v="Kolkata Regional Hub"/>
    <x v="4"/>
  </r>
  <r>
    <n v="105719"/>
    <x v="5693"/>
    <x v="0"/>
    <s v="2025"/>
    <s v="Xpressbees"/>
    <x v="0"/>
    <x v="0"/>
    <x v="4"/>
    <s v="India"/>
    <n v="97"/>
    <n v="3200"/>
    <n v="310400"/>
    <n v="1200"/>
    <n v="309200"/>
    <n v="194000"/>
    <n v="194608.17"/>
    <n v="115791.82999999999"/>
    <n v="308591.83"/>
    <n v="809"/>
    <n v="608.16999999999996"/>
    <x v="0"/>
    <n v="2000"/>
    <s v="Kolkata Regional Hub"/>
    <x v="4"/>
  </r>
  <r>
    <n v="105720"/>
    <x v="5694"/>
    <x v="10"/>
    <s v="2025"/>
    <s v="Xpressbees"/>
    <x v="4"/>
    <x v="1"/>
    <x v="1"/>
    <s v="India"/>
    <n v="82"/>
    <n v="5500"/>
    <n v="451000"/>
    <n v="2000"/>
    <n v="449000"/>
    <n v="287000"/>
    <n v="288127.75"/>
    <n v="162872.25"/>
    <n v="447872.25"/>
    <n v="643"/>
    <n v="1127.75"/>
    <x v="5"/>
    <n v="3500"/>
    <s v="Nagpur Central Hub"/>
    <x v="1"/>
  </r>
  <r>
    <n v="105721"/>
    <x v="5695"/>
    <x v="2"/>
    <s v="2025"/>
    <s v="FedEx"/>
    <x v="6"/>
    <x v="1"/>
    <x v="3"/>
    <s v="India"/>
    <n v="66"/>
    <n v="4500"/>
    <n v="297000"/>
    <n v="1700"/>
    <n v="295300"/>
    <n v="184800"/>
    <n v="185862.21"/>
    <n v="111137.79000000001"/>
    <n v="294237.78999999998"/>
    <n v="1065"/>
    <n v="1062.21"/>
    <x v="7"/>
    <n v="2800"/>
    <s v="Delhi NCR Mega Hub"/>
    <x v="3"/>
  </r>
  <r>
    <n v="105722"/>
    <x v="5696"/>
    <x v="0"/>
    <s v="2025"/>
    <s v="Shadowfax"/>
    <x v="7"/>
    <x v="0"/>
    <x v="4"/>
    <s v="India"/>
    <n v="37"/>
    <n v="600"/>
    <n v="22200"/>
    <n v="250"/>
    <n v="21950"/>
    <n v="12950"/>
    <n v="13479.96"/>
    <n v="8720.0400000000009"/>
    <n v="21420.04"/>
    <n v="670"/>
    <n v="529.96"/>
    <x v="14"/>
    <n v="350"/>
    <s v="Kolkata Regional Hub"/>
    <x v="4"/>
  </r>
  <r>
    <n v="105723"/>
    <x v="5697"/>
    <x v="5"/>
    <s v="2025"/>
    <s v="Shadowfax"/>
    <x v="3"/>
    <x v="0"/>
    <x v="4"/>
    <s v="India"/>
    <n v="59"/>
    <n v="8500"/>
    <n v="501500"/>
    <n v="3000"/>
    <n v="498500"/>
    <n v="324500"/>
    <n v="325213.15999999997"/>
    <n v="176286.84000000003"/>
    <n v="497786.84"/>
    <n v="970"/>
    <n v="713.16"/>
    <x v="8"/>
    <n v="5500"/>
    <s v="Kolkata Regional Hub"/>
    <x v="4"/>
  </r>
  <r>
    <n v="105724"/>
    <x v="5698"/>
    <x v="10"/>
    <s v="2025"/>
    <s v="Delhivery"/>
    <x v="7"/>
    <x v="0"/>
    <x v="3"/>
    <s v="India"/>
    <n v="72"/>
    <n v="850"/>
    <n v="61200"/>
    <n v="300"/>
    <n v="60900"/>
    <n v="39600"/>
    <n v="40124.9"/>
    <n v="21075.1"/>
    <n v="60375.1"/>
    <n v="1057"/>
    <n v="524.9"/>
    <x v="13"/>
    <n v="550"/>
    <s v="Delhi NCR Mega Hub"/>
    <x v="3"/>
  </r>
  <r>
    <n v="105725"/>
    <x v="5699"/>
    <x v="8"/>
    <s v="2025"/>
    <s v="FedEx"/>
    <x v="0"/>
    <x v="2"/>
    <x v="1"/>
    <s v="India"/>
    <n v="34"/>
    <n v="3200"/>
    <n v="108800"/>
    <n v="1200"/>
    <n v="107600"/>
    <n v="68000"/>
    <n v="69217.52"/>
    <n v="39582.479999999996"/>
    <n v="106382.48"/>
    <n v="559"/>
    <n v="1217.52"/>
    <x v="0"/>
    <n v="2000"/>
    <s v="Nagpur Central Hub"/>
    <x v="1"/>
  </r>
  <r>
    <n v="105726"/>
    <x v="5700"/>
    <x v="9"/>
    <s v="2025"/>
    <s v="Ekart"/>
    <x v="3"/>
    <x v="2"/>
    <x v="2"/>
    <s v="India"/>
    <n v="38"/>
    <n v="8500"/>
    <n v="323000"/>
    <n v="3000"/>
    <n v="320000"/>
    <n v="209000"/>
    <n v="209422.14"/>
    <n v="113577.85999999999"/>
    <n v="319577.86"/>
    <n v="607"/>
    <n v="422.14"/>
    <x v="8"/>
    <n v="5500"/>
    <s v="Mumbai Mega Hub"/>
    <x v="2"/>
  </r>
  <r>
    <n v="105727"/>
    <x v="5701"/>
    <x v="8"/>
    <s v="2025"/>
    <s v="Shadowfax"/>
    <x v="2"/>
    <x v="1"/>
    <x v="1"/>
    <s v="India"/>
    <n v="87"/>
    <n v="450"/>
    <n v="39150"/>
    <n v="250"/>
    <n v="38900"/>
    <n v="17400"/>
    <n v="18056.7"/>
    <n v="21093.3"/>
    <n v="38243.300000000003"/>
    <n v="1162"/>
    <n v="656.7"/>
    <x v="3"/>
    <n v="200"/>
    <s v="Nagpur Central Hub"/>
    <x v="1"/>
  </r>
  <r>
    <n v="105728"/>
    <x v="5702"/>
    <x v="4"/>
    <s v="2025"/>
    <s v="Ecom Express"/>
    <x v="6"/>
    <x v="0"/>
    <x v="1"/>
    <s v="India"/>
    <n v="4"/>
    <n v="4500"/>
    <n v="18000"/>
    <n v="1700"/>
    <n v="16300"/>
    <n v="11200"/>
    <n v="11574.06"/>
    <n v="6425.9400000000005"/>
    <n v="15925.94"/>
    <n v="594"/>
    <n v="374.06"/>
    <x v="7"/>
    <n v="2800"/>
    <s v="Nagpur Central Hub"/>
    <x v="1"/>
  </r>
  <r>
    <n v="105729"/>
    <x v="5703"/>
    <x v="5"/>
    <s v="2025"/>
    <s v="Ecom Express"/>
    <x v="0"/>
    <x v="0"/>
    <x v="4"/>
    <s v="India"/>
    <n v="38"/>
    <n v="6500"/>
    <n v="247000"/>
    <n v="2300"/>
    <n v="244700"/>
    <n v="159600"/>
    <n v="160582.42000000001"/>
    <n v="86417.579999999987"/>
    <n v="243717.58"/>
    <n v="933"/>
    <n v="982.42"/>
    <x v="1"/>
    <n v="4200"/>
    <s v="Kolkata Regional Hub"/>
    <x v="4"/>
  </r>
  <r>
    <n v="105730"/>
    <x v="5704"/>
    <x v="4"/>
    <s v="2025"/>
    <s v="FedEx"/>
    <x v="6"/>
    <x v="0"/>
    <x v="1"/>
    <s v="India"/>
    <n v="96"/>
    <n v="4500"/>
    <n v="432000"/>
    <n v="1700"/>
    <n v="430300"/>
    <n v="268800"/>
    <n v="269742.42"/>
    <n v="162257.58000000002"/>
    <n v="429357.58"/>
    <n v="934"/>
    <n v="942.42"/>
    <x v="7"/>
    <n v="2800"/>
    <s v="Nagpur Central Hub"/>
    <x v="1"/>
  </r>
  <r>
    <n v="105731"/>
    <x v="5705"/>
    <x v="10"/>
    <s v="2025"/>
    <s v="Ekart"/>
    <x v="4"/>
    <x v="0"/>
    <x v="2"/>
    <s v="India"/>
    <n v="82"/>
    <n v="1500"/>
    <n v="123000"/>
    <n v="700"/>
    <n v="122300"/>
    <n v="65600"/>
    <n v="66047.59"/>
    <n v="56952.41"/>
    <n v="121852.41"/>
    <n v="931"/>
    <n v="447.59"/>
    <x v="10"/>
    <n v="800"/>
    <s v="Mumbai Mega Hub"/>
    <x v="2"/>
  </r>
  <r>
    <n v="105732"/>
    <x v="5706"/>
    <x v="4"/>
    <s v="2025"/>
    <s v="FedEx"/>
    <x v="0"/>
    <x v="0"/>
    <x v="3"/>
    <s v="India"/>
    <n v="56"/>
    <n v="3200"/>
    <n v="179200"/>
    <n v="1200"/>
    <n v="178000"/>
    <n v="112000"/>
    <n v="112534.57"/>
    <n v="66665.429999999993"/>
    <n v="177465.43"/>
    <n v="736"/>
    <n v="534.57000000000005"/>
    <x v="0"/>
    <n v="2000"/>
    <s v="Delhi NCR Mega Hub"/>
    <x v="3"/>
  </r>
  <r>
    <n v="105733"/>
    <x v="5707"/>
    <x v="8"/>
    <s v="2025"/>
    <s v="Xpressbees"/>
    <x v="2"/>
    <x v="1"/>
    <x v="1"/>
    <s v="India"/>
    <n v="23"/>
    <n v="2500"/>
    <n v="57500"/>
    <n v="1000"/>
    <n v="56500"/>
    <n v="34500"/>
    <n v="35331.040000000001"/>
    <n v="22168.959999999999"/>
    <n v="55668.959999999999"/>
    <n v="394"/>
    <n v="831.04"/>
    <x v="12"/>
    <n v="1500"/>
    <s v="Nagpur Central Hub"/>
    <x v="1"/>
  </r>
  <r>
    <n v="105734"/>
    <x v="5708"/>
    <x v="6"/>
    <s v="2025"/>
    <s v="Shadowfax"/>
    <x v="2"/>
    <x v="0"/>
    <x v="1"/>
    <s v="India"/>
    <n v="15"/>
    <n v="450"/>
    <n v="6750"/>
    <n v="250"/>
    <n v="6500"/>
    <n v="3000"/>
    <n v="3586.32"/>
    <n v="3163.68"/>
    <n v="5913.68"/>
    <n v="1019"/>
    <n v="586.32000000000005"/>
    <x v="3"/>
    <n v="200"/>
    <s v="Nagpur Central Hub"/>
    <x v="1"/>
  </r>
  <r>
    <n v="105735"/>
    <x v="5709"/>
    <x v="8"/>
    <s v="2025"/>
    <s v="FedEx"/>
    <x v="3"/>
    <x v="2"/>
    <x v="3"/>
    <s v="India"/>
    <n v="92"/>
    <n v="8500"/>
    <n v="782000"/>
    <n v="3000"/>
    <n v="779000"/>
    <n v="506000"/>
    <n v="506660.54"/>
    <n v="275339.46000000002"/>
    <n v="778339.46"/>
    <n v="735"/>
    <n v="660.54"/>
    <x v="8"/>
    <n v="5500"/>
    <s v="Delhi NCR Mega Hub"/>
    <x v="3"/>
  </r>
  <r>
    <n v="105736"/>
    <x v="5710"/>
    <x v="4"/>
    <s v="2025"/>
    <s v="Delhivery"/>
    <x v="1"/>
    <x v="1"/>
    <x v="4"/>
    <s v="India"/>
    <n v="83"/>
    <n v="3500"/>
    <n v="290500"/>
    <n v="1300"/>
    <n v="289200"/>
    <n v="182600"/>
    <n v="183235.94"/>
    <n v="107264.06"/>
    <n v="288564.06"/>
    <n v="753"/>
    <n v="635.94000000000005"/>
    <x v="16"/>
    <n v="2200"/>
    <s v="Kolkata Regional Hub"/>
    <x v="4"/>
  </r>
  <r>
    <n v="105737"/>
    <x v="5711"/>
    <x v="5"/>
    <s v="2025"/>
    <s v="Shadowfax"/>
    <x v="7"/>
    <x v="2"/>
    <x v="3"/>
    <s v="India"/>
    <n v="32"/>
    <n v="1200"/>
    <n v="38400"/>
    <n v="400"/>
    <n v="38000"/>
    <n v="25600"/>
    <n v="26074.77"/>
    <n v="12325.23"/>
    <n v="37525.230000000003"/>
    <n v="310"/>
    <n v="474.77"/>
    <x v="15"/>
    <n v="800"/>
    <s v="Delhi NCR Mega Hub"/>
    <x v="3"/>
  </r>
  <r>
    <n v="105738"/>
    <x v="5712"/>
    <x v="3"/>
    <s v="2025"/>
    <s v="Amazon Logistics"/>
    <x v="7"/>
    <x v="2"/>
    <x v="4"/>
    <s v="India"/>
    <n v="80"/>
    <n v="850"/>
    <n v="68000"/>
    <n v="300"/>
    <n v="67700"/>
    <n v="44000"/>
    <n v="44479.21"/>
    <n v="23520.79"/>
    <n v="67220.789999999994"/>
    <n v="828"/>
    <n v="479.21"/>
    <x v="13"/>
    <n v="550"/>
    <s v="Kolkata Regional Hub"/>
    <x v="4"/>
  </r>
  <r>
    <n v="105739"/>
    <x v="5713"/>
    <x v="9"/>
    <s v="2025"/>
    <s v="Ecom Express"/>
    <x v="3"/>
    <x v="0"/>
    <x v="1"/>
    <s v="India"/>
    <n v="64"/>
    <n v="8500"/>
    <n v="544000"/>
    <n v="3000"/>
    <n v="541000"/>
    <n v="352000"/>
    <n v="352440.48"/>
    <n v="191559.52000000002"/>
    <n v="540559.52"/>
    <n v="548"/>
    <n v="440.48"/>
    <x v="8"/>
    <n v="5500"/>
    <s v="Nagpur Central Hub"/>
    <x v="1"/>
  </r>
  <r>
    <n v="105740"/>
    <x v="5714"/>
    <x v="10"/>
    <s v="2025"/>
    <s v="Ekart"/>
    <x v="4"/>
    <x v="2"/>
    <x v="0"/>
    <s v="India"/>
    <n v="48"/>
    <n v="5500"/>
    <n v="264000"/>
    <n v="2000"/>
    <n v="262000"/>
    <n v="168000"/>
    <n v="168567.6"/>
    <n v="95432.4"/>
    <n v="261432.4"/>
    <n v="477"/>
    <n v="567.6"/>
    <x v="5"/>
    <n v="3500"/>
    <s v="Bengaluru Regional Hub"/>
    <x v="0"/>
  </r>
  <r>
    <n v="105741"/>
    <x v="5715"/>
    <x v="10"/>
    <s v="2025"/>
    <s v="Amazon Logistics"/>
    <x v="3"/>
    <x v="2"/>
    <x v="0"/>
    <s v="India"/>
    <n v="84"/>
    <n v="12000"/>
    <n v="1008000"/>
    <n v="4000"/>
    <n v="1004000"/>
    <n v="672000"/>
    <n v="672846.45"/>
    <n v="335153.55000000005"/>
    <n v="1003153.55"/>
    <n v="960"/>
    <n v="846.45"/>
    <x v="4"/>
    <n v="8000"/>
    <s v="Bengaluru Regional Hub"/>
    <x v="0"/>
  </r>
  <r>
    <n v="105742"/>
    <x v="5716"/>
    <x v="0"/>
    <s v="2025"/>
    <s v="DHL"/>
    <x v="7"/>
    <x v="0"/>
    <x v="3"/>
    <s v="India"/>
    <n v="65"/>
    <n v="600"/>
    <n v="39000"/>
    <n v="250"/>
    <n v="38750"/>
    <n v="22750"/>
    <n v="23058.79"/>
    <n v="15941.21"/>
    <n v="38441.21"/>
    <n v="589"/>
    <n v="308.79000000000002"/>
    <x v="14"/>
    <n v="350"/>
    <s v="Delhi NCR Mega Hub"/>
    <x v="3"/>
  </r>
  <r>
    <n v="105743"/>
    <x v="5717"/>
    <x v="2"/>
    <s v="2025"/>
    <s v="Xpressbees"/>
    <x v="1"/>
    <x v="1"/>
    <x v="1"/>
    <s v="India"/>
    <n v="60"/>
    <n v="45000"/>
    <n v="2700000"/>
    <n v="13000"/>
    <n v="2687000"/>
    <n v="1920000"/>
    <n v="1920615.47"/>
    <n v="779384.53"/>
    <n v="2686384.53"/>
    <n v="383"/>
    <n v="615.47"/>
    <x v="2"/>
    <n v="32000"/>
    <s v="Nagpur Central Hub"/>
    <x v="1"/>
  </r>
  <r>
    <n v="105744"/>
    <x v="5718"/>
    <x v="10"/>
    <s v="2025"/>
    <s v="FedEx"/>
    <x v="3"/>
    <x v="0"/>
    <x v="2"/>
    <s v="India"/>
    <n v="58"/>
    <n v="8500"/>
    <n v="493000"/>
    <n v="3000"/>
    <n v="490000"/>
    <n v="319000"/>
    <n v="320536.45"/>
    <n v="172463.55"/>
    <n v="488463.55"/>
    <n v="988"/>
    <n v="1536.45"/>
    <x v="8"/>
    <n v="5500"/>
    <s v="Mumbai Mega Hub"/>
    <x v="2"/>
  </r>
  <r>
    <n v="105745"/>
    <x v="5719"/>
    <x v="10"/>
    <s v="2025"/>
    <s v="DHL"/>
    <x v="4"/>
    <x v="1"/>
    <x v="2"/>
    <s v="India"/>
    <n v="61"/>
    <n v="5500"/>
    <n v="335500"/>
    <n v="2000"/>
    <n v="333500"/>
    <n v="213500"/>
    <n v="214093.96"/>
    <n v="121406.04000000001"/>
    <n v="332906.03999999998"/>
    <n v="438"/>
    <n v="593.96"/>
    <x v="5"/>
    <n v="3500"/>
    <s v="Mumbai Mega Hub"/>
    <x v="2"/>
  </r>
  <r>
    <n v="105746"/>
    <x v="5720"/>
    <x v="7"/>
    <s v="2025"/>
    <s v="FedEx"/>
    <x v="1"/>
    <x v="0"/>
    <x v="2"/>
    <s v="India"/>
    <n v="17"/>
    <n v="3500"/>
    <n v="59500"/>
    <n v="1300"/>
    <n v="58200"/>
    <n v="37400"/>
    <n v="38106.78"/>
    <n v="21393.22"/>
    <n v="57493.22"/>
    <n v="562"/>
    <n v="706.78"/>
    <x v="16"/>
    <n v="2200"/>
    <s v="Mumbai Mega Hub"/>
    <x v="2"/>
  </r>
  <r>
    <n v="105747"/>
    <x v="5721"/>
    <x v="8"/>
    <s v="2025"/>
    <s v="Shadowfax"/>
    <x v="5"/>
    <x v="1"/>
    <x v="0"/>
    <s v="India"/>
    <n v="58"/>
    <n v="2800"/>
    <n v="162400"/>
    <n v="1300"/>
    <n v="161100"/>
    <n v="87000"/>
    <n v="89615.85"/>
    <n v="72784.149999999994"/>
    <n v="158484.15"/>
    <n v="816"/>
    <n v="2615.85"/>
    <x v="18"/>
    <n v="1500"/>
    <s v="Bengaluru Regional Hub"/>
    <x v="0"/>
  </r>
  <r>
    <n v="105748"/>
    <x v="5722"/>
    <x v="1"/>
    <s v="2025"/>
    <s v="Shadowfax"/>
    <x v="7"/>
    <x v="1"/>
    <x v="3"/>
    <s v="India"/>
    <n v="43"/>
    <n v="850"/>
    <n v="36550"/>
    <n v="300"/>
    <n v="36250"/>
    <n v="23650"/>
    <n v="24472.45"/>
    <n v="12077.55"/>
    <n v="35427.550000000003"/>
    <n v="886"/>
    <n v="822.45"/>
    <x v="13"/>
    <n v="550"/>
    <s v="Delhi NCR Mega Hub"/>
    <x v="3"/>
  </r>
  <r>
    <n v="105749"/>
    <x v="5723"/>
    <x v="11"/>
    <s v="2025"/>
    <s v="Blue Dart"/>
    <x v="1"/>
    <x v="1"/>
    <x v="3"/>
    <s v="India"/>
    <n v="59"/>
    <n v="3500"/>
    <n v="206500"/>
    <n v="1300"/>
    <n v="205200"/>
    <n v="129800"/>
    <n v="130116.62"/>
    <n v="76383.38"/>
    <n v="204883.38"/>
    <n v="322"/>
    <n v="316.62"/>
    <x v="16"/>
    <n v="2200"/>
    <s v="Delhi NCR Mega Hub"/>
    <x v="3"/>
  </r>
  <r>
    <n v="105750"/>
    <x v="5724"/>
    <x v="10"/>
    <s v="2025"/>
    <s v="Amazon Logistics"/>
    <x v="4"/>
    <x v="2"/>
    <x v="4"/>
    <s v="India"/>
    <n v="12"/>
    <n v="1500"/>
    <n v="18000"/>
    <n v="700"/>
    <n v="17300"/>
    <n v="9600"/>
    <n v="10676.1"/>
    <n v="7323.9"/>
    <n v="16223.9"/>
    <n v="691"/>
    <n v="1076.0999999999999"/>
    <x v="10"/>
    <n v="800"/>
    <s v="Kolkata Regional Hub"/>
    <x v="4"/>
  </r>
  <r>
    <n v="105751"/>
    <x v="5567"/>
    <x v="2"/>
    <s v="2025"/>
    <s v="Ecom Express"/>
    <x v="2"/>
    <x v="1"/>
    <x v="1"/>
    <s v="India"/>
    <n v="41"/>
    <n v="450"/>
    <n v="18450"/>
    <n v="250"/>
    <n v="18200"/>
    <n v="8200"/>
    <n v="9679.52"/>
    <n v="8770.48"/>
    <n v="16720.48"/>
    <n v="1126"/>
    <n v="1479.52"/>
    <x v="3"/>
    <n v="200"/>
    <s v="Nagpur Central Hub"/>
    <x v="1"/>
  </r>
  <r>
    <n v="105752"/>
    <x v="5725"/>
    <x v="4"/>
    <s v="2025"/>
    <s v="Blue Dart"/>
    <x v="0"/>
    <x v="1"/>
    <x v="2"/>
    <s v="India"/>
    <n v="11"/>
    <n v="3200"/>
    <n v="35200"/>
    <n v="1200"/>
    <n v="34000"/>
    <n v="22000"/>
    <n v="22533.26"/>
    <n v="12666.740000000002"/>
    <n v="33466.74"/>
    <n v="963"/>
    <n v="533.26"/>
    <x v="0"/>
    <n v="2000"/>
    <s v="Mumbai Mega Hub"/>
    <x v="2"/>
  </r>
  <r>
    <n v="105753"/>
    <x v="5726"/>
    <x v="7"/>
    <s v="2025"/>
    <s v="Delhivery"/>
    <x v="0"/>
    <x v="0"/>
    <x v="3"/>
    <s v="India"/>
    <n v="21"/>
    <n v="3200"/>
    <n v="67200"/>
    <n v="1200"/>
    <n v="66000"/>
    <n v="42000"/>
    <n v="42270.7"/>
    <n v="24929.300000000003"/>
    <n v="65729.3"/>
    <n v="454"/>
    <n v="270.7"/>
    <x v="0"/>
    <n v="2000"/>
    <s v="Delhi NCR Mega Hub"/>
    <x v="3"/>
  </r>
  <r>
    <n v="105754"/>
    <x v="5727"/>
    <x v="5"/>
    <s v="2025"/>
    <s v="Ekart"/>
    <x v="2"/>
    <x v="1"/>
    <x v="2"/>
    <s v="India"/>
    <n v="10"/>
    <n v="450"/>
    <n v="4500"/>
    <n v="250"/>
    <n v="4250"/>
    <n v="2000"/>
    <n v="4796.26"/>
    <n v="-296.26000000000022"/>
    <n v="1453.7399999999998"/>
    <n v="810"/>
    <n v="2796.26"/>
    <x v="3"/>
    <n v="200"/>
    <s v="Mumbai Mega Hub"/>
    <x v="2"/>
  </r>
  <r>
    <n v="105755"/>
    <x v="5728"/>
    <x v="4"/>
    <s v="2025"/>
    <s v="Ekart"/>
    <x v="3"/>
    <x v="0"/>
    <x v="0"/>
    <s v="India"/>
    <n v="19"/>
    <n v="12000"/>
    <n v="228000"/>
    <n v="4000"/>
    <n v="224000"/>
    <n v="152000"/>
    <n v="154152.79999999999"/>
    <n v="73847.200000000012"/>
    <n v="221847.2"/>
    <n v="896"/>
    <n v="2152.8000000000002"/>
    <x v="4"/>
    <n v="8000"/>
    <s v="Bengaluru Regional Hub"/>
    <x v="0"/>
  </r>
  <r>
    <n v="105756"/>
    <x v="5729"/>
    <x v="7"/>
    <s v="2025"/>
    <s v="Blue Dart"/>
    <x v="1"/>
    <x v="2"/>
    <x v="1"/>
    <s v="India"/>
    <n v="46"/>
    <n v="45000"/>
    <n v="2070000"/>
    <n v="13000"/>
    <n v="2057000"/>
    <n v="1472000"/>
    <n v="1472580.47"/>
    <n v="597419.53"/>
    <n v="2056419.53"/>
    <n v="624"/>
    <n v="580.47"/>
    <x v="2"/>
    <n v="32000"/>
    <s v="Nagpur Central Hub"/>
    <x v="1"/>
  </r>
  <r>
    <n v="105757"/>
    <x v="5730"/>
    <x v="1"/>
    <s v="2025"/>
    <s v="Shadowfax"/>
    <x v="4"/>
    <x v="2"/>
    <x v="3"/>
    <s v="India"/>
    <n v="11"/>
    <n v="1500"/>
    <n v="16500"/>
    <n v="700"/>
    <n v="15800"/>
    <n v="8800"/>
    <n v="9900.0400000000009"/>
    <n v="6599.9599999999991"/>
    <n v="14699.96"/>
    <n v="699"/>
    <n v="1100.04"/>
    <x v="10"/>
    <n v="800"/>
    <s v="Delhi NCR Mega Hub"/>
    <x v="3"/>
  </r>
  <r>
    <n v="105758"/>
    <x v="5731"/>
    <x v="10"/>
    <s v="2025"/>
    <s v="Shadowfax"/>
    <x v="7"/>
    <x v="0"/>
    <x v="0"/>
    <s v="India"/>
    <n v="48"/>
    <n v="600"/>
    <n v="28800"/>
    <n v="250"/>
    <n v="28550"/>
    <n v="16800"/>
    <n v="17939.46"/>
    <n v="10860.54"/>
    <n v="27410.54"/>
    <n v="1020"/>
    <n v="1139.46"/>
    <x v="14"/>
    <n v="350"/>
    <s v="Bengaluru Regional Hub"/>
    <x v="0"/>
  </r>
  <r>
    <n v="105759"/>
    <x v="5732"/>
    <x v="11"/>
    <s v="2025"/>
    <s v="Amazon Logistics"/>
    <x v="7"/>
    <x v="1"/>
    <x v="2"/>
    <s v="India"/>
    <n v="41"/>
    <n v="850"/>
    <n v="34850"/>
    <n v="300"/>
    <n v="34550"/>
    <n v="22550"/>
    <n v="24802.33"/>
    <n v="10047.669999999998"/>
    <n v="32297.67"/>
    <n v="1181"/>
    <n v="2252.33"/>
    <x v="13"/>
    <n v="550"/>
    <s v="Mumbai Mega Hub"/>
    <x v="2"/>
  </r>
  <r>
    <n v="105760"/>
    <x v="5733"/>
    <x v="1"/>
    <s v="2025"/>
    <s v="Shadowfax"/>
    <x v="6"/>
    <x v="2"/>
    <x v="2"/>
    <s v="India"/>
    <n v="66"/>
    <n v="15000"/>
    <n v="990000"/>
    <n v="5500"/>
    <n v="984500"/>
    <n v="627000"/>
    <n v="627519.19999999995"/>
    <n v="362480.80000000005"/>
    <n v="983980.8"/>
    <n v="517"/>
    <n v="519.20000000000005"/>
    <x v="11"/>
    <n v="9500"/>
    <s v="Mumbai Mega Hub"/>
    <x v="2"/>
  </r>
  <r>
    <n v="105761"/>
    <x v="5734"/>
    <x v="9"/>
    <s v="2025"/>
    <s v="Amazon Logistics"/>
    <x v="1"/>
    <x v="2"/>
    <x v="4"/>
    <s v="India"/>
    <n v="24"/>
    <n v="25000"/>
    <n v="600000"/>
    <n v="7000"/>
    <n v="593000"/>
    <n v="432000"/>
    <n v="433011.38"/>
    <n v="166988.62"/>
    <n v="591988.62"/>
    <n v="743"/>
    <n v="1011.38"/>
    <x v="17"/>
    <n v="18000"/>
    <s v="Kolkata Regional Hub"/>
    <x v="4"/>
  </r>
  <r>
    <n v="105762"/>
    <x v="5735"/>
    <x v="9"/>
    <s v="2025"/>
    <s v="Shadowfax"/>
    <x v="7"/>
    <x v="0"/>
    <x v="4"/>
    <s v="India"/>
    <n v="66"/>
    <n v="850"/>
    <n v="56100"/>
    <n v="300"/>
    <n v="55800"/>
    <n v="36300"/>
    <n v="36555.29"/>
    <n v="19544.71"/>
    <n v="55544.71"/>
    <n v="464"/>
    <n v="255.29"/>
    <x v="13"/>
    <n v="550"/>
    <s v="Kolkata Regional Hub"/>
    <x v="4"/>
  </r>
  <r>
    <n v="105763"/>
    <x v="5736"/>
    <x v="3"/>
    <s v="2025"/>
    <s v="DHL"/>
    <x v="6"/>
    <x v="0"/>
    <x v="4"/>
    <s v="India"/>
    <n v="66"/>
    <n v="15000"/>
    <n v="990000"/>
    <n v="5500"/>
    <n v="984500"/>
    <n v="627000"/>
    <n v="627606.61"/>
    <n v="362393.39"/>
    <n v="983893.39"/>
    <n v="598"/>
    <n v="606.61"/>
    <x v="11"/>
    <n v="9500"/>
    <s v="Kolkata Regional Hub"/>
    <x v="4"/>
  </r>
  <r>
    <n v="105764"/>
    <x v="5737"/>
    <x v="8"/>
    <s v="2025"/>
    <s v="Blue Dart"/>
    <x v="0"/>
    <x v="0"/>
    <x v="3"/>
    <s v="India"/>
    <n v="60"/>
    <n v="6500"/>
    <n v="390000"/>
    <n v="2300"/>
    <n v="387700"/>
    <n v="252000"/>
    <n v="252556.11"/>
    <n v="137443.89000000001"/>
    <n v="387143.89"/>
    <n v="814"/>
    <n v="556.11"/>
    <x v="1"/>
    <n v="4200"/>
    <s v="Delhi NCR Mega Hub"/>
    <x v="3"/>
  </r>
  <r>
    <n v="105765"/>
    <x v="5738"/>
    <x v="5"/>
    <s v="2025"/>
    <s v="DHL"/>
    <x v="7"/>
    <x v="0"/>
    <x v="3"/>
    <s v="India"/>
    <n v="21"/>
    <n v="600"/>
    <n v="12600"/>
    <n v="250"/>
    <n v="12350"/>
    <n v="7350"/>
    <n v="7952.46"/>
    <n v="4647.54"/>
    <n v="11747.54"/>
    <n v="519"/>
    <n v="602.46"/>
    <x v="14"/>
    <n v="350"/>
    <s v="Delhi NCR Mega Hub"/>
    <x v="3"/>
  </r>
  <r>
    <n v="105766"/>
    <x v="5739"/>
    <x v="3"/>
    <s v="2025"/>
    <s v="Delhivery"/>
    <x v="6"/>
    <x v="0"/>
    <x v="1"/>
    <s v="India"/>
    <n v="75"/>
    <n v="15000"/>
    <n v="1125000"/>
    <n v="5500"/>
    <n v="1119500"/>
    <n v="712500"/>
    <n v="713239.59"/>
    <n v="411760.41000000003"/>
    <n v="1118760.4099999999"/>
    <n v="1140"/>
    <n v="739.59"/>
    <x v="11"/>
    <n v="9500"/>
    <s v="Nagpur Central Hub"/>
    <x v="1"/>
  </r>
  <r>
    <n v="105767"/>
    <x v="5740"/>
    <x v="3"/>
    <s v="2025"/>
    <s v="Delhivery"/>
    <x v="3"/>
    <x v="0"/>
    <x v="4"/>
    <s v="India"/>
    <n v="28"/>
    <n v="8500"/>
    <n v="238000"/>
    <n v="3000"/>
    <n v="235000"/>
    <n v="154000"/>
    <n v="155310.14000000001"/>
    <n v="82689.859999999986"/>
    <n v="233689.86"/>
    <n v="959"/>
    <n v="1310.1400000000001"/>
    <x v="8"/>
    <n v="5500"/>
    <s v="Kolkata Regional Hub"/>
    <x v="4"/>
  </r>
  <r>
    <n v="105768"/>
    <x v="5741"/>
    <x v="1"/>
    <s v="2025"/>
    <s v="Ecom Express"/>
    <x v="7"/>
    <x v="0"/>
    <x v="4"/>
    <s v="India"/>
    <n v="82"/>
    <n v="850"/>
    <n v="69700"/>
    <n v="300"/>
    <n v="69400"/>
    <n v="45100"/>
    <n v="45966.52"/>
    <n v="23733.480000000003"/>
    <n v="68533.48"/>
    <n v="327"/>
    <n v="866.52"/>
    <x v="13"/>
    <n v="550"/>
    <s v="Kolkata Regional Hub"/>
    <x v="4"/>
  </r>
  <r>
    <n v="105769"/>
    <x v="5742"/>
    <x v="4"/>
    <s v="2025"/>
    <s v="FedEx"/>
    <x v="2"/>
    <x v="1"/>
    <x v="0"/>
    <s v="India"/>
    <n v="17"/>
    <n v="450"/>
    <n v="7650"/>
    <n v="250"/>
    <n v="7400"/>
    <n v="3400"/>
    <n v="4098.78"/>
    <n v="3551.2200000000003"/>
    <n v="6701.22"/>
    <n v="1105"/>
    <n v="698.78"/>
    <x v="3"/>
    <n v="200"/>
    <s v="Bengaluru Regional Hub"/>
    <x v="0"/>
  </r>
  <r>
    <n v="105770"/>
    <x v="5743"/>
    <x v="5"/>
    <s v="2025"/>
    <s v="Ekart"/>
    <x v="3"/>
    <x v="1"/>
    <x v="1"/>
    <s v="India"/>
    <n v="18"/>
    <n v="12000"/>
    <n v="216000"/>
    <n v="4000"/>
    <n v="212000"/>
    <n v="144000"/>
    <n v="144604.32999999999"/>
    <n v="71395.670000000013"/>
    <n v="211395.67"/>
    <n v="1161"/>
    <n v="604.33000000000004"/>
    <x v="4"/>
    <n v="8000"/>
    <s v="Nagpur Central Hub"/>
    <x v="1"/>
  </r>
  <r>
    <n v="105771"/>
    <x v="5744"/>
    <x v="1"/>
    <s v="2025"/>
    <s v="FedEx"/>
    <x v="5"/>
    <x v="1"/>
    <x v="2"/>
    <s v="India"/>
    <n v="27"/>
    <n v="4500"/>
    <n v="121500"/>
    <n v="2000"/>
    <n v="119500"/>
    <n v="67500"/>
    <n v="68343.19"/>
    <n v="53156.81"/>
    <n v="118656.81"/>
    <n v="1056"/>
    <n v="843.19"/>
    <x v="6"/>
    <n v="2500"/>
    <s v="Mumbai Mega Hub"/>
    <x v="2"/>
  </r>
  <r>
    <n v="105772"/>
    <x v="5745"/>
    <x v="7"/>
    <s v="2025"/>
    <s v="Blue Dart"/>
    <x v="5"/>
    <x v="1"/>
    <x v="0"/>
    <s v="India"/>
    <n v="59"/>
    <n v="1800"/>
    <n v="106200"/>
    <n v="900"/>
    <n v="105300"/>
    <n v="53100"/>
    <n v="53724.92"/>
    <n v="52475.08"/>
    <n v="104675.08"/>
    <n v="371"/>
    <n v="624.91999999999996"/>
    <x v="9"/>
    <n v="900"/>
    <s v="Bengaluru Regional Hub"/>
    <x v="0"/>
  </r>
  <r>
    <n v="105773"/>
    <x v="5746"/>
    <x v="9"/>
    <s v="2025"/>
    <s v="Xpressbees"/>
    <x v="4"/>
    <x v="0"/>
    <x v="3"/>
    <s v="India"/>
    <n v="76"/>
    <n v="1500"/>
    <n v="114000"/>
    <n v="700"/>
    <n v="113300"/>
    <n v="60800"/>
    <n v="61240.92"/>
    <n v="52759.08"/>
    <n v="112859.08"/>
    <n v="776"/>
    <n v="440.92"/>
    <x v="10"/>
    <n v="800"/>
    <s v="Delhi NCR Mega Hub"/>
    <x v="3"/>
  </r>
  <r>
    <n v="105774"/>
    <x v="5747"/>
    <x v="10"/>
    <s v="2025"/>
    <s v="Amazon Logistics"/>
    <x v="3"/>
    <x v="0"/>
    <x v="4"/>
    <s v="India"/>
    <n v="85"/>
    <n v="12000"/>
    <n v="1020000"/>
    <n v="4000"/>
    <n v="1016000"/>
    <n v="680000"/>
    <n v="681911.86"/>
    <n v="338088.14"/>
    <n v="1014088.14"/>
    <n v="569"/>
    <n v="1911.86"/>
    <x v="4"/>
    <n v="8000"/>
    <s v="Kolkata Regional Hub"/>
    <x v="4"/>
  </r>
  <r>
    <n v="105775"/>
    <x v="5748"/>
    <x v="11"/>
    <s v="2025"/>
    <s v="Amazon Logistics"/>
    <x v="2"/>
    <x v="0"/>
    <x v="0"/>
    <s v="India"/>
    <n v="33"/>
    <n v="2500"/>
    <n v="82500"/>
    <n v="1000"/>
    <n v="81500"/>
    <n v="49500"/>
    <n v="50258.5"/>
    <n v="32241.5"/>
    <n v="80741.5"/>
    <n v="1138"/>
    <n v="758.5"/>
    <x v="12"/>
    <n v="1500"/>
    <s v="Bengaluru Regional Hub"/>
    <x v="0"/>
  </r>
  <r>
    <n v="105776"/>
    <x v="5749"/>
    <x v="3"/>
    <s v="2025"/>
    <s v="Amazon Logistics"/>
    <x v="6"/>
    <x v="0"/>
    <x v="3"/>
    <s v="India"/>
    <n v="93"/>
    <n v="4500"/>
    <n v="418500"/>
    <n v="1700"/>
    <n v="416800"/>
    <n v="260400"/>
    <n v="260799.68"/>
    <n v="157700.32"/>
    <n v="416400.32"/>
    <n v="645"/>
    <n v="399.68"/>
    <x v="7"/>
    <n v="2800"/>
    <s v="Delhi NCR Mega Hub"/>
    <x v="3"/>
  </r>
  <r>
    <n v="105777"/>
    <x v="5750"/>
    <x v="3"/>
    <s v="2025"/>
    <s v="Ekart"/>
    <x v="1"/>
    <x v="2"/>
    <x v="0"/>
    <s v="India"/>
    <n v="80"/>
    <n v="3500"/>
    <n v="280000"/>
    <n v="1300"/>
    <n v="278700"/>
    <n v="176000"/>
    <n v="176449.49"/>
    <n v="103550.51000000001"/>
    <n v="278250.51"/>
    <n v="509"/>
    <n v="449.49"/>
    <x v="16"/>
    <n v="2200"/>
    <s v="Bengaluru Regional Hub"/>
    <x v="0"/>
  </r>
  <r>
    <n v="105778"/>
    <x v="5751"/>
    <x v="8"/>
    <s v="2025"/>
    <s v="Amazon Logistics"/>
    <x v="1"/>
    <x v="0"/>
    <x v="2"/>
    <s v="India"/>
    <n v="30"/>
    <n v="25000"/>
    <n v="750000"/>
    <n v="7000"/>
    <n v="743000"/>
    <n v="540000"/>
    <n v="540226.24"/>
    <n v="209773.76"/>
    <n v="742773.76000000001"/>
    <n v="418"/>
    <n v="226.24"/>
    <x v="17"/>
    <n v="18000"/>
    <s v="Mumbai Mega Hub"/>
    <x v="2"/>
  </r>
  <r>
    <n v="105779"/>
    <x v="5752"/>
    <x v="6"/>
    <s v="2025"/>
    <s v="Delhivery"/>
    <x v="6"/>
    <x v="0"/>
    <x v="4"/>
    <s v="India"/>
    <n v="69"/>
    <n v="4500"/>
    <n v="310500"/>
    <n v="1700"/>
    <n v="308800"/>
    <n v="193200"/>
    <n v="193498.07"/>
    <n v="117001.93"/>
    <n v="308501.93"/>
    <n v="1051"/>
    <n v="298.07"/>
    <x v="7"/>
    <n v="2800"/>
    <s v="Kolkata Regional Hub"/>
    <x v="4"/>
  </r>
  <r>
    <n v="105780"/>
    <x v="5753"/>
    <x v="9"/>
    <s v="2025"/>
    <s v="Shadowfax"/>
    <x v="0"/>
    <x v="2"/>
    <x v="1"/>
    <s v="India"/>
    <n v="88"/>
    <n v="6500"/>
    <n v="572000"/>
    <n v="2300"/>
    <n v="569700"/>
    <n v="369600"/>
    <n v="369929.18"/>
    <n v="202070.82"/>
    <n v="569370.81999999995"/>
    <n v="930"/>
    <n v="329.18"/>
    <x v="1"/>
    <n v="4200"/>
    <s v="Nagpur Central Hub"/>
    <x v="1"/>
  </r>
  <r>
    <n v="105781"/>
    <x v="5754"/>
    <x v="9"/>
    <s v="2025"/>
    <s v="Blue Dart"/>
    <x v="1"/>
    <x v="2"/>
    <x v="2"/>
    <s v="India"/>
    <n v="42"/>
    <n v="3500"/>
    <n v="147000"/>
    <n v="1300"/>
    <n v="145700"/>
    <n v="92400"/>
    <n v="92760.76"/>
    <n v="54239.240000000005"/>
    <n v="145339.24"/>
    <n v="671"/>
    <n v="360.76"/>
    <x v="16"/>
    <n v="2200"/>
    <s v="Mumbai Mega Hub"/>
    <x v="2"/>
  </r>
  <r>
    <n v="105782"/>
    <x v="5755"/>
    <x v="11"/>
    <s v="2025"/>
    <s v="FedEx"/>
    <x v="1"/>
    <x v="1"/>
    <x v="3"/>
    <s v="India"/>
    <n v="70"/>
    <n v="25000"/>
    <n v="1750000"/>
    <n v="7000"/>
    <n v="1743000"/>
    <n v="1260000"/>
    <n v="1261187.46"/>
    <n v="488812.54000000004"/>
    <n v="1741812.54"/>
    <n v="420"/>
    <n v="1187.46"/>
    <x v="17"/>
    <n v="18000"/>
    <s v="Delhi NCR Mega Hub"/>
    <x v="3"/>
  </r>
  <r>
    <n v="105783"/>
    <x v="5756"/>
    <x v="3"/>
    <s v="2025"/>
    <s v="FedEx"/>
    <x v="3"/>
    <x v="0"/>
    <x v="3"/>
    <s v="India"/>
    <n v="43"/>
    <n v="8500"/>
    <n v="365500"/>
    <n v="3000"/>
    <n v="362500"/>
    <n v="236500"/>
    <n v="236733.63"/>
    <n v="128766.37"/>
    <n v="362266.37"/>
    <n v="344"/>
    <n v="233.63"/>
    <x v="8"/>
    <n v="5500"/>
    <s v="Delhi NCR Mega Hub"/>
    <x v="3"/>
  </r>
  <r>
    <n v="105784"/>
    <x v="5757"/>
    <x v="4"/>
    <s v="2025"/>
    <s v="FedEx"/>
    <x v="5"/>
    <x v="2"/>
    <x v="2"/>
    <s v="India"/>
    <n v="91"/>
    <n v="1800"/>
    <n v="163800"/>
    <n v="900"/>
    <n v="162900"/>
    <n v="81900"/>
    <n v="82672.33"/>
    <n v="81127.67"/>
    <n v="162127.67000000001"/>
    <n v="661"/>
    <n v="772.33"/>
    <x v="9"/>
    <n v="900"/>
    <s v="Mumbai Mega Hub"/>
    <x v="2"/>
  </r>
  <r>
    <n v="105785"/>
    <x v="5758"/>
    <x v="10"/>
    <s v="2025"/>
    <s v="Ecom Express"/>
    <x v="5"/>
    <x v="0"/>
    <x v="2"/>
    <s v="India"/>
    <n v="51"/>
    <n v="1800"/>
    <n v="91800"/>
    <n v="900"/>
    <n v="90900"/>
    <n v="45900"/>
    <n v="46771.98"/>
    <n v="45028.02"/>
    <n v="90028.02"/>
    <n v="1121"/>
    <n v="871.98"/>
    <x v="9"/>
    <n v="900"/>
    <s v="Mumbai Mega Hub"/>
    <x v="2"/>
  </r>
  <r>
    <n v="105786"/>
    <x v="5759"/>
    <x v="5"/>
    <s v="2025"/>
    <s v="Blue Dart"/>
    <x v="2"/>
    <x v="0"/>
    <x v="2"/>
    <s v="India"/>
    <n v="79"/>
    <n v="2500"/>
    <n v="197500"/>
    <n v="1000"/>
    <n v="196500"/>
    <n v="118500"/>
    <n v="119334.06"/>
    <n v="78165.94"/>
    <n v="195665.94"/>
    <n v="623"/>
    <n v="834.06"/>
    <x v="12"/>
    <n v="1500"/>
    <s v="Mumbai Mega Hub"/>
    <x v="2"/>
  </r>
  <r>
    <n v="105787"/>
    <x v="5760"/>
    <x v="5"/>
    <s v="2025"/>
    <s v="Blue Dart"/>
    <x v="1"/>
    <x v="2"/>
    <x v="2"/>
    <s v="India"/>
    <n v="65"/>
    <n v="3500"/>
    <n v="227500"/>
    <n v="1300"/>
    <n v="226200"/>
    <n v="143000"/>
    <n v="143563.92000000001"/>
    <n v="83936.079999999987"/>
    <n v="225636.08"/>
    <n v="301"/>
    <n v="563.91999999999996"/>
    <x v="16"/>
    <n v="2200"/>
    <s v="Mumbai Mega Hub"/>
    <x v="2"/>
  </r>
  <r>
    <n v="105788"/>
    <x v="5761"/>
    <x v="0"/>
    <s v="2025"/>
    <s v="DHL"/>
    <x v="7"/>
    <x v="1"/>
    <x v="3"/>
    <s v="India"/>
    <n v="79"/>
    <n v="1200"/>
    <n v="94800"/>
    <n v="400"/>
    <n v="94400"/>
    <n v="63200"/>
    <n v="64063.86"/>
    <n v="30736.14"/>
    <n v="93536.14"/>
    <n v="654"/>
    <n v="863.86"/>
    <x v="15"/>
    <n v="800"/>
    <s v="Delhi NCR Mega Hub"/>
    <x v="3"/>
  </r>
  <r>
    <n v="105789"/>
    <x v="5762"/>
    <x v="9"/>
    <s v="2025"/>
    <s v="Shadowfax"/>
    <x v="1"/>
    <x v="2"/>
    <x v="3"/>
    <s v="India"/>
    <n v="32"/>
    <n v="25000"/>
    <n v="800000"/>
    <n v="7000"/>
    <n v="793000"/>
    <n v="576000"/>
    <n v="577135.52"/>
    <n v="222864.47999999998"/>
    <n v="791864.48"/>
    <n v="1176"/>
    <n v="1135.52"/>
    <x v="17"/>
    <n v="18000"/>
    <s v="Delhi NCR Mega Hub"/>
    <x v="3"/>
  </r>
  <r>
    <n v="105790"/>
    <x v="5763"/>
    <x v="1"/>
    <s v="2025"/>
    <s v="Amazon Logistics"/>
    <x v="2"/>
    <x v="0"/>
    <x v="3"/>
    <s v="India"/>
    <n v="86"/>
    <n v="450"/>
    <n v="38700"/>
    <n v="250"/>
    <n v="38450"/>
    <n v="17200"/>
    <n v="18032.580000000002"/>
    <n v="20667.419999999998"/>
    <n v="37617.42"/>
    <n v="652"/>
    <n v="832.58"/>
    <x v="3"/>
    <n v="200"/>
    <s v="Delhi NCR Mega Hub"/>
    <x v="3"/>
  </r>
  <r>
    <n v="105791"/>
    <x v="5764"/>
    <x v="6"/>
    <s v="2025"/>
    <s v="Amazon Logistics"/>
    <x v="6"/>
    <x v="1"/>
    <x v="2"/>
    <s v="India"/>
    <n v="7"/>
    <n v="15000"/>
    <n v="105000"/>
    <n v="5500"/>
    <n v="99500"/>
    <n v="66500"/>
    <n v="66760.19"/>
    <n v="38239.81"/>
    <n v="99239.81"/>
    <n v="377"/>
    <n v="260.19"/>
    <x v="11"/>
    <n v="9500"/>
    <s v="Mumbai Mega Hub"/>
    <x v="2"/>
  </r>
  <r>
    <n v="105792"/>
    <x v="5765"/>
    <x v="1"/>
    <s v="2025"/>
    <s v="Ecom Express"/>
    <x v="2"/>
    <x v="1"/>
    <x v="0"/>
    <s v="India"/>
    <n v="42"/>
    <n v="2500"/>
    <n v="105000"/>
    <n v="1000"/>
    <n v="104000"/>
    <n v="63000"/>
    <n v="64045.42"/>
    <n v="40954.58"/>
    <n v="102954.58"/>
    <n v="414"/>
    <n v="1045.42"/>
    <x v="12"/>
    <n v="1500"/>
    <s v="Bengaluru Regional Hub"/>
    <x v="0"/>
  </r>
  <r>
    <n v="105793"/>
    <x v="5766"/>
    <x v="10"/>
    <s v="2025"/>
    <s v="Ekart"/>
    <x v="6"/>
    <x v="1"/>
    <x v="3"/>
    <s v="India"/>
    <n v="38"/>
    <n v="15000"/>
    <n v="570000"/>
    <n v="5500"/>
    <n v="564500"/>
    <n v="361000"/>
    <n v="362495.69"/>
    <n v="207504.31"/>
    <n v="563004.31000000006"/>
    <n v="1038"/>
    <n v="1495.69"/>
    <x v="11"/>
    <n v="9500"/>
    <s v="Delhi NCR Mega Hub"/>
    <x v="3"/>
  </r>
  <r>
    <n v="105794"/>
    <x v="5767"/>
    <x v="0"/>
    <s v="2025"/>
    <s v="FedEx"/>
    <x v="3"/>
    <x v="1"/>
    <x v="3"/>
    <s v="India"/>
    <n v="91"/>
    <n v="12000"/>
    <n v="1092000"/>
    <n v="4000"/>
    <n v="1088000"/>
    <n v="728000"/>
    <n v="728514.9"/>
    <n v="363485.1"/>
    <n v="1087485.1000000001"/>
    <n v="320"/>
    <n v="514.9"/>
    <x v="4"/>
    <n v="8000"/>
    <s v="Delhi NCR Mega Hub"/>
    <x v="3"/>
  </r>
  <r>
    <n v="105795"/>
    <x v="5768"/>
    <x v="8"/>
    <s v="2025"/>
    <s v="Blue Dart"/>
    <x v="5"/>
    <x v="0"/>
    <x v="4"/>
    <s v="India"/>
    <n v="31"/>
    <n v="1800"/>
    <n v="55800"/>
    <n v="900"/>
    <n v="54900"/>
    <n v="27900"/>
    <n v="29063.62"/>
    <n v="26736.38"/>
    <n v="53736.38"/>
    <n v="773"/>
    <n v="1163.6199999999999"/>
    <x v="9"/>
    <n v="900"/>
    <s v="Kolkata Regional Hub"/>
    <x v="4"/>
  </r>
  <r>
    <n v="105796"/>
    <x v="5769"/>
    <x v="1"/>
    <s v="2025"/>
    <s v="Ecom Express"/>
    <x v="5"/>
    <x v="0"/>
    <x v="3"/>
    <s v="India"/>
    <n v="10"/>
    <n v="2800"/>
    <n v="28000"/>
    <n v="1300"/>
    <n v="26700"/>
    <n v="15000"/>
    <n v="17163.07"/>
    <n v="10836.93"/>
    <n v="24536.93"/>
    <n v="435"/>
    <n v="2163.0700000000002"/>
    <x v="18"/>
    <n v="1500"/>
    <s v="Delhi NCR Mega Hub"/>
    <x v="3"/>
  </r>
  <r>
    <n v="105797"/>
    <x v="5770"/>
    <x v="6"/>
    <s v="2025"/>
    <s v="Xpressbees"/>
    <x v="7"/>
    <x v="0"/>
    <x v="3"/>
    <s v="India"/>
    <n v="82"/>
    <n v="600"/>
    <n v="49200"/>
    <n v="250"/>
    <n v="48950"/>
    <n v="28700"/>
    <n v="29823.48"/>
    <n v="19376.52"/>
    <n v="47826.52"/>
    <n v="666"/>
    <n v="1123.48"/>
    <x v="14"/>
    <n v="350"/>
    <s v="Delhi NCR Mega Hub"/>
    <x v="3"/>
  </r>
  <r>
    <n v="105798"/>
    <x v="5771"/>
    <x v="7"/>
    <s v="2025"/>
    <s v="FedEx"/>
    <x v="4"/>
    <x v="0"/>
    <x v="2"/>
    <s v="India"/>
    <n v="20"/>
    <n v="5500"/>
    <n v="110000"/>
    <n v="2000"/>
    <n v="108000"/>
    <n v="70000"/>
    <n v="70996.570000000007"/>
    <n v="39003.429999999993"/>
    <n v="107003.43"/>
    <n v="585"/>
    <n v="996.57"/>
    <x v="5"/>
    <n v="3500"/>
    <s v="Mumbai Mega Hub"/>
    <x v="2"/>
  </r>
  <r>
    <n v="105799"/>
    <x v="5772"/>
    <x v="9"/>
    <s v="2025"/>
    <s v="Delhivery"/>
    <x v="7"/>
    <x v="1"/>
    <x v="2"/>
    <s v="India"/>
    <n v="70"/>
    <n v="600"/>
    <n v="42000"/>
    <n v="250"/>
    <n v="41750"/>
    <n v="24500"/>
    <n v="24919.439999999999"/>
    <n v="17080.560000000001"/>
    <n v="41330.559999999998"/>
    <n v="426"/>
    <n v="419.44"/>
    <x v="14"/>
    <n v="350"/>
    <s v="Mumbai Mega Hub"/>
    <x v="2"/>
  </r>
  <r>
    <n v="105800"/>
    <x v="5773"/>
    <x v="6"/>
    <s v="2025"/>
    <s v="Ecom Express"/>
    <x v="7"/>
    <x v="0"/>
    <x v="1"/>
    <s v="India"/>
    <n v="18"/>
    <n v="850"/>
    <n v="15300"/>
    <n v="300"/>
    <n v="15000"/>
    <n v="9900"/>
    <n v="10663.47"/>
    <n v="4636.5300000000007"/>
    <n v="14236.53"/>
    <n v="1059"/>
    <n v="763.47"/>
    <x v="13"/>
    <n v="550"/>
    <s v="Nagpur Central Hub"/>
    <x v="1"/>
  </r>
  <r>
    <n v="105801"/>
    <x v="5774"/>
    <x v="8"/>
    <s v="2025"/>
    <s v="Delhivery"/>
    <x v="6"/>
    <x v="0"/>
    <x v="1"/>
    <s v="India"/>
    <n v="86"/>
    <n v="4500"/>
    <n v="387000"/>
    <n v="1700"/>
    <n v="385300"/>
    <n v="240800"/>
    <n v="241907.4"/>
    <n v="145092.6"/>
    <n v="384192.6"/>
    <n v="1172"/>
    <n v="1107.4000000000001"/>
    <x v="7"/>
    <n v="2800"/>
    <s v="Nagpur Central Hub"/>
    <x v="1"/>
  </r>
  <r>
    <n v="105802"/>
    <x v="5775"/>
    <x v="8"/>
    <s v="2025"/>
    <s v="Blue Dart"/>
    <x v="1"/>
    <x v="1"/>
    <x v="0"/>
    <s v="India"/>
    <n v="12"/>
    <n v="3500"/>
    <n v="42000"/>
    <n v="1300"/>
    <n v="40700"/>
    <n v="26400"/>
    <n v="27360.21"/>
    <n v="14639.79"/>
    <n v="39739.79"/>
    <n v="775"/>
    <n v="960.21"/>
    <x v="16"/>
    <n v="2200"/>
    <s v="Bengaluru Regional Hub"/>
    <x v="0"/>
  </r>
  <r>
    <n v="105803"/>
    <x v="5776"/>
    <x v="6"/>
    <s v="2025"/>
    <s v="DHL"/>
    <x v="0"/>
    <x v="1"/>
    <x v="3"/>
    <s v="India"/>
    <n v="70"/>
    <n v="3200"/>
    <n v="224000"/>
    <n v="1200"/>
    <n v="222800"/>
    <n v="140000"/>
    <n v="140478.94"/>
    <n v="83521.06"/>
    <n v="222321.06"/>
    <n v="1086"/>
    <n v="478.94"/>
    <x v="0"/>
    <n v="2000"/>
    <s v="Delhi NCR Mega Hub"/>
    <x v="3"/>
  </r>
  <r>
    <n v="105804"/>
    <x v="5777"/>
    <x v="11"/>
    <s v="2025"/>
    <s v="FedEx"/>
    <x v="0"/>
    <x v="0"/>
    <x v="1"/>
    <s v="India"/>
    <n v="14"/>
    <n v="6500"/>
    <n v="91000"/>
    <n v="2300"/>
    <n v="88700"/>
    <n v="58800"/>
    <n v="59127.45"/>
    <n v="31872.550000000003"/>
    <n v="88372.55"/>
    <n v="839"/>
    <n v="327.45"/>
    <x v="1"/>
    <n v="4200"/>
    <s v="Nagpur Central Hub"/>
    <x v="1"/>
  </r>
  <r>
    <n v="105805"/>
    <x v="5778"/>
    <x v="9"/>
    <s v="2025"/>
    <s v="Delhivery"/>
    <x v="2"/>
    <x v="0"/>
    <x v="2"/>
    <s v="India"/>
    <n v="2"/>
    <n v="2500"/>
    <n v="5000"/>
    <n v="1000"/>
    <n v="4000"/>
    <n v="3000"/>
    <n v="3517.69"/>
    <n v="1482.31"/>
    <n v="3482.31"/>
    <n v="608"/>
    <n v="517.69000000000005"/>
    <x v="12"/>
    <n v="1500"/>
    <s v="Mumbai Mega Hub"/>
    <x v="2"/>
  </r>
  <r>
    <n v="105806"/>
    <x v="5779"/>
    <x v="5"/>
    <s v="2025"/>
    <s v="Ecom Express"/>
    <x v="0"/>
    <x v="1"/>
    <x v="1"/>
    <s v="India"/>
    <n v="41"/>
    <n v="3200"/>
    <n v="131200"/>
    <n v="1200"/>
    <n v="130000"/>
    <n v="82000"/>
    <n v="82969.3"/>
    <n v="48230.7"/>
    <n v="129030.7"/>
    <n v="436"/>
    <n v="969.3"/>
    <x v="0"/>
    <n v="2000"/>
    <s v="Nagpur Central Hub"/>
    <x v="1"/>
  </r>
  <r>
    <n v="105807"/>
    <x v="5780"/>
    <x v="4"/>
    <s v="2025"/>
    <s v="Ecom Express"/>
    <x v="4"/>
    <x v="0"/>
    <x v="3"/>
    <s v="India"/>
    <n v="28"/>
    <n v="1500"/>
    <n v="42000"/>
    <n v="700"/>
    <n v="41300"/>
    <n v="22400"/>
    <n v="22992.09"/>
    <n v="19007.91"/>
    <n v="40707.910000000003"/>
    <n v="732"/>
    <n v="592.09"/>
    <x v="10"/>
    <n v="800"/>
    <s v="Delhi NCR Mega Hub"/>
    <x v="3"/>
  </r>
  <r>
    <n v="105808"/>
    <x v="5781"/>
    <x v="6"/>
    <s v="2025"/>
    <s v="Shadowfax"/>
    <x v="2"/>
    <x v="2"/>
    <x v="2"/>
    <s v="India"/>
    <n v="52"/>
    <n v="450"/>
    <n v="23400"/>
    <n v="250"/>
    <n v="23150"/>
    <n v="10400"/>
    <n v="10861.39"/>
    <n v="12538.61"/>
    <n v="22688.61"/>
    <n v="328"/>
    <n v="461.39"/>
    <x v="3"/>
    <n v="200"/>
    <s v="Mumbai Mega Hub"/>
    <x v="2"/>
  </r>
  <r>
    <n v="105809"/>
    <x v="5782"/>
    <x v="1"/>
    <s v="2025"/>
    <s v="Ecom Express"/>
    <x v="1"/>
    <x v="1"/>
    <x v="4"/>
    <s v="India"/>
    <n v="26"/>
    <n v="45000"/>
    <n v="1170000"/>
    <n v="13000"/>
    <n v="1157000"/>
    <n v="832000"/>
    <n v="833014.51"/>
    <n v="336985.49"/>
    <n v="1155985.49"/>
    <n v="990"/>
    <n v="1014.51"/>
    <x v="2"/>
    <n v="32000"/>
    <s v="Kolkata Regional Hub"/>
    <x v="4"/>
  </r>
  <r>
    <n v="105810"/>
    <x v="5783"/>
    <x v="1"/>
    <s v="2025"/>
    <s v="FedEx"/>
    <x v="7"/>
    <x v="2"/>
    <x v="0"/>
    <s v="India"/>
    <n v="76"/>
    <n v="850"/>
    <n v="64600"/>
    <n v="300"/>
    <n v="64300"/>
    <n v="41800"/>
    <n v="42826.02"/>
    <n v="21773.980000000003"/>
    <n v="63273.98"/>
    <n v="453"/>
    <n v="1026.02"/>
    <x v="13"/>
    <n v="550"/>
    <s v="Bengaluru Regional Hub"/>
    <x v="0"/>
  </r>
  <r>
    <n v="105811"/>
    <x v="3705"/>
    <x v="7"/>
    <s v="2025"/>
    <s v="DHL"/>
    <x v="3"/>
    <x v="2"/>
    <x v="4"/>
    <s v="India"/>
    <n v="11"/>
    <n v="12000"/>
    <n v="132000"/>
    <n v="4000"/>
    <n v="128000"/>
    <n v="88000"/>
    <n v="88867.51"/>
    <n v="43132.490000000005"/>
    <n v="127132.49"/>
    <n v="846"/>
    <n v="867.51"/>
    <x v="4"/>
    <n v="8000"/>
    <s v="Kolkata Regional Hub"/>
    <x v="4"/>
  </r>
  <r>
    <n v="105812"/>
    <x v="5784"/>
    <x v="0"/>
    <s v="2025"/>
    <s v="Amazon Logistics"/>
    <x v="5"/>
    <x v="1"/>
    <x v="0"/>
    <s v="India"/>
    <n v="59"/>
    <n v="1800"/>
    <n v="106200"/>
    <n v="900"/>
    <n v="105300"/>
    <n v="53100"/>
    <n v="53558.9"/>
    <n v="52641.1"/>
    <n v="104841.1"/>
    <n v="960"/>
    <n v="458.9"/>
    <x v="9"/>
    <n v="900"/>
    <s v="Bengaluru Regional Hub"/>
    <x v="0"/>
  </r>
  <r>
    <n v="105813"/>
    <x v="5785"/>
    <x v="9"/>
    <s v="2025"/>
    <s v="DHL"/>
    <x v="1"/>
    <x v="0"/>
    <x v="3"/>
    <s v="India"/>
    <n v="23"/>
    <n v="45000"/>
    <n v="1035000"/>
    <n v="13000"/>
    <n v="1022000"/>
    <n v="736000"/>
    <n v="736351.1"/>
    <n v="298648.90000000002"/>
    <n v="1021648.9"/>
    <n v="787"/>
    <n v="351.1"/>
    <x v="2"/>
    <n v="32000"/>
    <s v="Delhi NCR Mega Hub"/>
    <x v="3"/>
  </r>
  <r>
    <n v="105814"/>
    <x v="5786"/>
    <x v="6"/>
    <s v="2025"/>
    <s v="Amazon Logistics"/>
    <x v="3"/>
    <x v="1"/>
    <x v="3"/>
    <s v="India"/>
    <n v="96"/>
    <n v="12000"/>
    <n v="1152000"/>
    <n v="4000"/>
    <n v="1148000"/>
    <n v="768000"/>
    <n v="768634.6"/>
    <n v="383365.4"/>
    <n v="1147365.3999999999"/>
    <n v="1085"/>
    <n v="634.6"/>
    <x v="4"/>
    <n v="8000"/>
    <s v="Delhi NCR Mega Hub"/>
    <x v="3"/>
  </r>
  <r>
    <n v="105815"/>
    <x v="5787"/>
    <x v="5"/>
    <s v="2025"/>
    <s v="Amazon Logistics"/>
    <x v="3"/>
    <x v="1"/>
    <x v="2"/>
    <s v="India"/>
    <n v="34"/>
    <n v="8500"/>
    <n v="289000"/>
    <n v="3000"/>
    <n v="286000"/>
    <n v="187000"/>
    <n v="187233.87"/>
    <n v="101766.13"/>
    <n v="285766.13"/>
    <n v="1051"/>
    <n v="233.87"/>
    <x v="8"/>
    <n v="5500"/>
    <s v="Mumbai Mega Hub"/>
    <x v="2"/>
  </r>
  <r>
    <n v="105816"/>
    <x v="5788"/>
    <x v="10"/>
    <s v="2025"/>
    <s v="Ekart"/>
    <x v="1"/>
    <x v="2"/>
    <x v="0"/>
    <s v="India"/>
    <n v="24"/>
    <n v="25000"/>
    <n v="600000"/>
    <n v="7000"/>
    <n v="593000"/>
    <n v="432000"/>
    <n v="432735.62"/>
    <n v="167264.38"/>
    <n v="592264.38"/>
    <n v="933"/>
    <n v="735.62"/>
    <x v="17"/>
    <n v="18000"/>
    <s v="Bengaluru Regional Hub"/>
    <x v="0"/>
  </r>
  <r>
    <n v="105817"/>
    <x v="5789"/>
    <x v="4"/>
    <s v="2025"/>
    <s v="FedEx"/>
    <x v="1"/>
    <x v="2"/>
    <x v="4"/>
    <s v="India"/>
    <n v="72"/>
    <n v="45000"/>
    <n v="3240000"/>
    <n v="13000"/>
    <n v="3227000"/>
    <n v="2304000"/>
    <n v="2304349.3199999998"/>
    <n v="935650.68000000017"/>
    <n v="3226650.68"/>
    <n v="502"/>
    <n v="349.32"/>
    <x v="2"/>
    <n v="32000"/>
    <s v="Kolkata Regional Hub"/>
    <x v="4"/>
  </r>
  <r>
    <n v="105818"/>
    <x v="5790"/>
    <x v="6"/>
    <s v="2025"/>
    <s v="DHL"/>
    <x v="6"/>
    <x v="1"/>
    <x v="3"/>
    <s v="India"/>
    <n v="71"/>
    <n v="15000"/>
    <n v="1065000"/>
    <n v="5500"/>
    <n v="1059500"/>
    <n v="674500"/>
    <n v="674916.84"/>
    <n v="390083.16000000003"/>
    <n v="1059083.1599999999"/>
    <n v="936"/>
    <n v="416.84"/>
    <x v="11"/>
    <n v="9500"/>
    <s v="Delhi NCR Mega Hub"/>
    <x v="3"/>
  </r>
  <r>
    <n v="105819"/>
    <x v="5791"/>
    <x v="1"/>
    <s v="2025"/>
    <s v="DHL"/>
    <x v="1"/>
    <x v="2"/>
    <x v="1"/>
    <s v="India"/>
    <n v="19"/>
    <n v="3500"/>
    <n v="66500"/>
    <n v="1300"/>
    <n v="65200"/>
    <n v="41800"/>
    <n v="42710.34"/>
    <n v="23789.660000000003"/>
    <n v="64289.66"/>
    <n v="625"/>
    <n v="910.34"/>
    <x v="16"/>
    <n v="2200"/>
    <s v="Nagpur Central Hub"/>
    <x v="1"/>
  </r>
  <r>
    <n v="105820"/>
    <x v="5792"/>
    <x v="6"/>
    <s v="2025"/>
    <s v="DHL"/>
    <x v="4"/>
    <x v="0"/>
    <x v="4"/>
    <s v="India"/>
    <n v="24"/>
    <n v="5500"/>
    <n v="132000"/>
    <n v="2000"/>
    <n v="130000"/>
    <n v="84000"/>
    <n v="84292.09"/>
    <n v="47707.91"/>
    <n v="129707.91"/>
    <n v="580"/>
    <n v="292.08999999999997"/>
    <x v="5"/>
    <n v="3500"/>
    <s v="Kolkata Regional Hub"/>
    <x v="4"/>
  </r>
  <r>
    <n v="105821"/>
    <x v="5793"/>
    <x v="4"/>
    <s v="2025"/>
    <s v="Xpressbees"/>
    <x v="0"/>
    <x v="1"/>
    <x v="0"/>
    <s v="India"/>
    <n v="98"/>
    <n v="6500"/>
    <n v="637000"/>
    <n v="2300"/>
    <n v="634700"/>
    <n v="411600"/>
    <n v="411900.19"/>
    <n v="225099.81"/>
    <n v="634399.81000000006"/>
    <n v="469"/>
    <n v="300.19"/>
    <x v="1"/>
    <n v="4200"/>
    <s v="Bengaluru Regional Hub"/>
    <x v="0"/>
  </r>
  <r>
    <n v="105822"/>
    <x v="5794"/>
    <x v="6"/>
    <s v="2025"/>
    <s v="Ekart"/>
    <x v="0"/>
    <x v="1"/>
    <x v="3"/>
    <s v="India"/>
    <n v="35"/>
    <n v="3200"/>
    <n v="112000"/>
    <n v="1200"/>
    <n v="110800"/>
    <n v="70000"/>
    <n v="70563.649999999994"/>
    <n v="41436.350000000006"/>
    <n v="110236.35"/>
    <n v="873"/>
    <n v="563.65"/>
    <x v="0"/>
    <n v="2000"/>
    <s v="Delhi NCR Mega Hub"/>
    <x v="3"/>
  </r>
  <r>
    <n v="105823"/>
    <x v="5795"/>
    <x v="0"/>
    <s v="2025"/>
    <s v="Blue Dart"/>
    <x v="7"/>
    <x v="0"/>
    <x v="2"/>
    <s v="India"/>
    <n v="99"/>
    <n v="600"/>
    <n v="59400"/>
    <n v="250"/>
    <n v="59150"/>
    <n v="34650"/>
    <n v="35103.82"/>
    <n v="24296.18"/>
    <n v="58696.18"/>
    <n v="1131"/>
    <n v="453.82"/>
    <x v="14"/>
    <n v="350"/>
    <s v="Mumbai Mega Hub"/>
    <x v="2"/>
  </r>
  <r>
    <n v="105824"/>
    <x v="5796"/>
    <x v="7"/>
    <s v="2025"/>
    <s v="DHL"/>
    <x v="7"/>
    <x v="0"/>
    <x v="1"/>
    <s v="India"/>
    <n v="28"/>
    <n v="600"/>
    <n v="16800"/>
    <n v="250"/>
    <n v="16550"/>
    <n v="9800"/>
    <n v="11027.64"/>
    <n v="5772.3600000000006"/>
    <n v="15322.36"/>
    <n v="609"/>
    <n v="1227.6400000000001"/>
    <x v="14"/>
    <n v="350"/>
    <s v="Nagpur Central Hub"/>
    <x v="1"/>
  </r>
  <r>
    <n v="105825"/>
    <x v="5797"/>
    <x v="7"/>
    <s v="2025"/>
    <s v="FedEx"/>
    <x v="4"/>
    <x v="2"/>
    <x v="2"/>
    <s v="India"/>
    <n v="53"/>
    <n v="5500"/>
    <n v="291500"/>
    <n v="2000"/>
    <n v="289500"/>
    <n v="185500"/>
    <n v="187511.24"/>
    <n v="103988.76000000001"/>
    <n v="287488.76"/>
    <n v="365"/>
    <n v="2011.24"/>
    <x v="5"/>
    <n v="3500"/>
    <s v="Mumbai Mega Hub"/>
    <x v="2"/>
  </r>
  <r>
    <n v="105826"/>
    <x v="5798"/>
    <x v="4"/>
    <s v="2025"/>
    <s v="Blue Dart"/>
    <x v="6"/>
    <x v="1"/>
    <x v="2"/>
    <s v="India"/>
    <n v="6"/>
    <n v="4500"/>
    <n v="27000"/>
    <n v="1700"/>
    <n v="25300"/>
    <n v="16800"/>
    <n v="17043.400000000001"/>
    <n v="9956.5999999999985"/>
    <n v="25056.6"/>
    <n v="955"/>
    <n v="243.4"/>
    <x v="7"/>
    <n v="2800"/>
    <s v="Mumbai Mega Hub"/>
    <x v="2"/>
  </r>
  <r>
    <n v="105827"/>
    <x v="5799"/>
    <x v="4"/>
    <s v="2025"/>
    <s v="Blue Dart"/>
    <x v="7"/>
    <x v="0"/>
    <x v="2"/>
    <s v="India"/>
    <n v="85"/>
    <n v="850"/>
    <n v="72250"/>
    <n v="300"/>
    <n v="71950"/>
    <n v="46750"/>
    <n v="47179.9"/>
    <n v="25070.1"/>
    <n v="71520.100000000006"/>
    <n v="865"/>
    <n v="429.9"/>
    <x v="13"/>
    <n v="550"/>
    <s v="Mumbai Mega Hub"/>
    <x v="2"/>
  </r>
  <r>
    <n v="105828"/>
    <x v="5800"/>
    <x v="1"/>
    <s v="2025"/>
    <s v="DHL"/>
    <x v="1"/>
    <x v="0"/>
    <x v="3"/>
    <s v="India"/>
    <n v="69"/>
    <n v="45000"/>
    <n v="3105000"/>
    <n v="13000"/>
    <n v="3092000"/>
    <n v="2208000"/>
    <n v="2208654.6"/>
    <n v="896345.39999999991"/>
    <n v="3091345.4"/>
    <n v="867"/>
    <n v="654.6"/>
    <x v="2"/>
    <n v="32000"/>
    <s v="Delhi NCR Mega Hub"/>
    <x v="3"/>
  </r>
  <r>
    <n v="105829"/>
    <x v="5801"/>
    <x v="3"/>
    <s v="2025"/>
    <s v="Shadowfax"/>
    <x v="7"/>
    <x v="1"/>
    <x v="4"/>
    <s v="India"/>
    <n v="24"/>
    <n v="1200"/>
    <n v="28800"/>
    <n v="400"/>
    <n v="28400"/>
    <n v="19200"/>
    <n v="20061.46"/>
    <n v="8738.5400000000009"/>
    <n v="27538.54"/>
    <n v="1135"/>
    <n v="861.46"/>
    <x v="15"/>
    <n v="800"/>
    <s v="Kolkata Regional Hub"/>
    <x v="4"/>
  </r>
  <r>
    <n v="105830"/>
    <x v="5802"/>
    <x v="6"/>
    <s v="2025"/>
    <s v="FedEx"/>
    <x v="6"/>
    <x v="0"/>
    <x v="3"/>
    <s v="India"/>
    <n v="61"/>
    <n v="4500"/>
    <n v="274500"/>
    <n v="1700"/>
    <n v="272800"/>
    <n v="170800"/>
    <n v="170900.58"/>
    <n v="103599.42000000001"/>
    <n v="272699.42"/>
    <n v="1077"/>
    <n v="100.58"/>
    <x v="7"/>
    <n v="2800"/>
    <s v="Delhi NCR Mega Hub"/>
    <x v="3"/>
  </r>
  <r>
    <n v="105831"/>
    <x v="5803"/>
    <x v="8"/>
    <s v="2025"/>
    <s v="Amazon Logistics"/>
    <x v="7"/>
    <x v="2"/>
    <x v="3"/>
    <s v="India"/>
    <n v="6"/>
    <n v="600"/>
    <n v="3600"/>
    <n v="250"/>
    <n v="3350"/>
    <n v="2100"/>
    <n v="2816.08"/>
    <n v="783.92000000000007"/>
    <n v="2633.92"/>
    <n v="603"/>
    <n v="716.08"/>
    <x v="14"/>
    <n v="350"/>
    <s v="Delhi NCR Mega Hub"/>
    <x v="3"/>
  </r>
  <r>
    <n v="105832"/>
    <x v="5804"/>
    <x v="4"/>
    <s v="2025"/>
    <s v="Xpressbees"/>
    <x v="4"/>
    <x v="1"/>
    <x v="2"/>
    <s v="India"/>
    <n v="56"/>
    <n v="1500"/>
    <n v="84000"/>
    <n v="700"/>
    <n v="83300"/>
    <n v="44800"/>
    <n v="45318.02"/>
    <n v="38681.980000000003"/>
    <n v="82781.98"/>
    <n v="953"/>
    <n v="518.02"/>
    <x v="10"/>
    <n v="800"/>
    <s v="Mumbai Mega Hub"/>
    <x v="2"/>
  </r>
  <r>
    <n v="105833"/>
    <x v="5805"/>
    <x v="11"/>
    <s v="2025"/>
    <s v="Blue Dart"/>
    <x v="6"/>
    <x v="0"/>
    <x v="1"/>
    <s v="India"/>
    <n v="52"/>
    <n v="4500"/>
    <n v="234000"/>
    <n v="1700"/>
    <n v="232300"/>
    <n v="145600"/>
    <n v="146601.67000000001"/>
    <n v="87398.329999999987"/>
    <n v="231298.33"/>
    <n v="565"/>
    <n v="1001.67"/>
    <x v="7"/>
    <n v="2800"/>
    <s v="Nagpur Central Hub"/>
    <x v="1"/>
  </r>
  <r>
    <n v="105834"/>
    <x v="5806"/>
    <x v="10"/>
    <s v="2025"/>
    <s v="Delhivery"/>
    <x v="7"/>
    <x v="1"/>
    <x v="3"/>
    <s v="India"/>
    <n v="75"/>
    <n v="1200"/>
    <n v="90000"/>
    <n v="400"/>
    <n v="89600"/>
    <n v="60000"/>
    <n v="60194.98"/>
    <n v="29805.019999999997"/>
    <n v="89405.02"/>
    <n v="1101"/>
    <n v="194.98"/>
    <x v="15"/>
    <n v="800"/>
    <s v="Delhi NCR Mega Hub"/>
    <x v="3"/>
  </r>
  <r>
    <n v="105835"/>
    <x v="5807"/>
    <x v="5"/>
    <s v="2025"/>
    <s v="FedEx"/>
    <x v="3"/>
    <x v="0"/>
    <x v="2"/>
    <s v="India"/>
    <n v="65"/>
    <n v="8500"/>
    <n v="552500"/>
    <n v="3000"/>
    <n v="549500"/>
    <n v="357500"/>
    <n v="358400.71"/>
    <n v="194099.28999999998"/>
    <n v="548599.29"/>
    <n v="683"/>
    <n v="900.71"/>
    <x v="8"/>
    <n v="5500"/>
    <s v="Mumbai Mega Hub"/>
    <x v="2"/>
  </r>
  <r>
    <n v="105836"/>
    <x v="5808"/>
    <x v="11"/>
    <s v="2025"/>
    <s v="Ecom Express"/>
    <x v="5"/>
    <x v="1"/>
    <x v="4"/>
    <s v="India"/>
    <n v="69"/>
    <n v="4500"/>
    <n v="310500"/>
    <n v="2000"/>
    <n v="308500"/>
    <n v="172500"/>
    <n v="172903.84"/>
    <n v="137596.16"/>
    <n v="308096.15999999997"/>
    <n v="833"/>
    <n v="403.84"/>
    <x v="6"/>
    <n v="2500"/>
    <s v="Kolkata Regional Hub"/>
    <x v="4"/>
  </r>
  <r>
    <n v="105837"/>
    <x v="5809"/>
    <x v="9"/>
    <s v="2025"/>
    <s v="Ekart"/>
    <x v="1"/>
    <x v="2"/>
    <x v="1"/>
    <s v="India"/>
    <n v="59"/>
    <n v="45000"/>
    <n v="2655000"/>
    <n v="13000"/>
    <n v="2642000"/>
    <n v="1888000"/>
    <n v="1888379.42"/>
    <n v="766620.58000000007"/>
    <n v="2641620.58"/>
    <n v="508"/>
    <n v="379.42"/>
    <x v="2"/>
    <n v="32000"/>
    <s v="Nagpur Central Hub"/>
    <x v="1"/>
  </r>
  <r>
    <n v="105838"/>
    <x v="5810"/>
    <x v="8"/>
    <s v="2025"/>
    <s v="Amazon Logistics"/>
    <x v="2"/>
    <x v="2"/>
    <x v="2"/>
    <s v="India"/>
    <n v="94"/>
    <n v="450"/>
    <n v="42300"/>
    <n v="250"/>
    <n v="42050"/>
    <n v="18800"/>
    <n v="19322.580000000002"/>
    <n v="22977.42"/>
    <n v="41527.42"/>
    <n v="944"/>
    <n v="522.58000000000004"/>
    <x v="3"/>
    <n v="200"/>
    <s v="Mumbai Mega Hub"/>
    <x v="2"/>
  </r>
  <r>
    <n v="105839"/>
    <x v="5811"/>
    <x v="11"/>
    <s v="2025"/>
    <s v="Amazon Logistics"/>
    <x v="5"/>
    <x v="1"/>
    <x v="2"/>
    <s v="India"/>
    <n v="59"/>
    <n v="2800"/>
    <n v="165200"/>
    <n v="1300"/>
    <n v="163900"/>
    <n v="88500"/>
    <n v="88701.92"/>
    <n v="76498.080000000002"/>
    <n v="163698.07999999999"/>
    <n v="608"/>
    <n v="201.92"/>
    <x v="18"/>
    <n v="1500"/>
    <s v="Mumbai Mega Hub"/>
    <x v="2"/>
  </r>
  <r>
    <n v="105840"/>
    <x v="5812"/>
    <x v="0"/>
    <s v="2025"/>
    <s v="DHL"/>
    <x v="1"/>
    <x v="1"/>
    <x v="0"/>
    <s v="India"/>
    <n v="78"/>
    <n v="45000"/>
    <n v="3510000"/>
    <n v="13000"/>
    <n v="3497000"/>
    <n v="2496000"/>
    <n v="2496444.39"/>
    <n v="1013555.6099999999"/>
    <n v="3496555.61"/>
    <n v="459"/>
    <n v="444.39"/>
    <x v="2"/>
    <n v="32000"/>
    <s v="Bengaluru Regional Hub"/>
    <x v="0"/>
  </r>
  <r>
    <n v="105841"/>
    <x v="5813"/>
    <x v="2"/>
    <s v="2025"/>
    <s v="Xpressbees"/>
    <x v="1"/>
    <x v="1"/>
    <x v="4"/>
    <s v="India"/>
    <n v="98"/>
    <n v="45000"/>
    <n v="4410000"/>
    <n v="13000"/>
    <n v="4397000"/>
    <n v="3136000"/>
    <n v="3136633.34"/>
    <n v="1273366.6600000001"/>
    <n v="4396366.66"/>
    <n v="809"/>
    <n v="633.34"/>
    <x v="2"/>
    <n v="32000"/>
    <s v="Kolkata Regional Hub"/>
    <x v="4"/>
  </r>
  <r>
    <n v="105842"/>
    <x v="5814"/>
    <x v="0"/>
    <s v="2025"/>
    <s v="Ekart"/>
    <x v="2"/>
    <x v="1"/>
    <x v="0"/>
    <s v="India"/>
    <n v="52"/>
    <n v="2500"/>
    <n v="130000"/>
    <n v="1000"/>
    <n v="129000"/>
    <n v="78000"/>
    <n v="79122.490000000005"/>
    <n v="50877.509999999995"/>
    <n v="127877.51"/>
    <n v="1037"/>
    <n v="1122.49"/>
    <x v="12"/>
    <n v="1500"/>
    <s v="Bengaluru Regional Hub"/>
    <x v="0"/>
  </r>
  <r>
    <n v="105843"/>
    <x v="5815"/>
    <x v="10"/>
    <s v="2025"/>
    <s v="Amazon Logistics"/>
    <x v="2"/>
    <x v="0"/>
    <x v="4"/>
    <s v="India"/>
    <n v="24"/>
    <n v="450"/>
    <n v="10800"/>
    <n v="250"/>
    <n v="10550"/>
    <n v="4800"/>
    <n v="5591.24"/>
    <n v="5208.76"/>
    <n v="9758.76"/>
    <n v="808"/>
    <n v="791.24"/>
    <x v="3"/>
    <n v="200"/>
    <s v="Kolkata Regional Hub"/>
    <x v="4"/>
  </r>
  <r>
    <n v="105844"/>
    <x v="5816"/>
    <x v="1"/>
    <s v="2025"/>
    <s v="DHL"/>
    <x v="0"/>
    <x v="0"/>
    <x v="3"/>
    <s v="India"/>
    <n v="78"/>
    <n v="3200"/>
    <n v="249600"/>
    <n v="1200"/>
    <n v="248400"/>
    <n v="156000"/>
    <n v="156746.79999999999"/>
    <n v="92853.200000000012"/>
    <n v="247653.2"/>
    <n v="979"/>
    <n v="746.8"/>
    <x v="0"/>
    <n v="2000"/>
    <s v="Delhi NCR Mega Hub"/>
    <x v="3"/>
  </r>
  <r>
    <n v="105845"/>
    <x v="5817"/>
    <x v="0"/>
    <s v="2025"/>
    <s v="Ekart"/>
    <x v="1"/>
    <x v="2"/>
    <x v="2"/>
    <s v="India"/>
    <n v="26"/>
    <n v="45000"/>
    <n v="1170000"/>
    <n v="13000"/>
    <n v="1157000"/>
    <n v="832000"/>
    <n v="833314"/>
    <n v="336686"/>
    <n v="1155686"/>
    <n v="774"/>
    <n v="1314"/>
    <x v="2"/>
    <n v="32000"/>
    <s v="Mumbai Mega Hub"/>
    <x v="2"/>
  </r>
  <r>
    <n v="105846"/>
    <x v="5818"/>
    <x v="2"/>
    <s v="2025"/>
    <s v="Ecom Express"/>
    <x v="5"/>
    <x v="0"/>
    <x v="3"/>
    <s v="India"/>
    <n v="58"/>
    <n v="1800"/>
    <n v="104400"/>
    <n v="900"/>
    <n v="103500"/>
    <n v="52200"/>
    <n v="53622.49"/>
    <n v="50777.51"/>
    <n v="102077.51"/>
    <n v="752"/>
    <n v="1422.49"/>
    <x v="9"/>
    <n v="900"/>
    <s v="Delhi NCR Mega Hub"/>
    <x v="3"/>
  </r>
  <r>
    <n v="105847"/>
    <x v="5819"/>
    <x v="4"/>
    <s v="2025"/>
    <s v="Xpressbees"/>
    <x v="3"/>
    <x v="0"/>
    <x v="2"/>
    <s v="India"/>
    <n v="55"/>
    <n v="8500"/>
    <n v="467500"/>
    <n v="3000"/>
    <n v="464500"/>
    <n v="302500"/>
    <n v="303158.56"/>
    <n v="164341.44"/>
    <n v="463841.44"/>
    <n v="657"/>
    <n v="658.56"/>
    <x v="8"/>
    <n v="5500"/>
    <s v="Mumbai Mega Hub"/>
    <x v="2"/>
  </r>
  <r>
    <n v="105848"/>
    <x v="5820"/>
    <x v="1"/>
    <s v="2025"/>
    <s v="Xpressbees"/>
    <x v="2"/>
    <x v="1"/>
    <x v="0"/>
    <s v="India"/>
    <n v="85"/>
    <n v="450"/>
    <n v="38250"/>
    <n v="250"/>
    <n v="38000"/>
    <n v="17000"/>
    <n v="17465.04"/>
    <n v="20784.96"/>
    <n v="37534.959999999999"/>
    <n v="715"/>
    <n v="465.04"/>
    <x v="3"/>
    <n v="200"/>
    <s v="Bengaluru Regional Hub"/>
    <x v="0"/>
  </r>
  <r>
    <n v="105849"/>
    <x v="5821"/>
    <x v="11"/>
    <s v="2025"/>
    <s v="Ekart"/>
    <x v="1"/>
    <x v="1"/>
    <x v="2"/>
    <s v="India"/>
    <n v="71"/>
    <n v="3500"/>
    <n v="248500"/>
    <n v="1300"/>
    <n v="247200"/>
    <n v="156200"/>
    <n v="157216.25"/>
    <n v="91283.75"/>
    <n v="246183.75"/>
    <n v="473"/>
    <n v="1016.25"/>
    <x v="16"/>
    <n v="2200"/>
    <s v="Mumbai Mega Hub"/>
    <x v="2"/>
  </r>
  <r>
    <n v="105850"/>
    <x v="5822"/>
    <x v="1"/>
    <s v="2025"/>
    <s v="Ekart"/>
    <x v="1"/>
    <x v="0"/>
    <x v="2"/>
    <s v="India"/>
    <n v="71"/>
    <n v="45000"/>
    <n v="3195000"/>
    <n v="13000"/>
    <n v="3182000"/>
    <n v="2272000"/>
    <n v="2274699.3199999998"/>
    <n v="920300.68000000017"/>
    <n v="3179300.68"/>
    <n v="680"/>
    <n v="2699.32"/>
    <x v="2"/>
    <n v="32000"/>
    <s v="Mumbai Mega Hub"/>
    <x v="2"/>
  </r>
  <r>
    <n v="105851"/>
    <x v="5823"/>
    <x v="2"/>
    <s v="2025"/>
    <s v="Blue Dart"/>
    <x v="4"/>
    <x v="1"/>
    <x v="4"/>
    <s v="India"/>
    <n v="8"/>
    <n v="5500"/>
    <n v="44000"/>
    <n v="2000"/>
    <n v="42000"/>
    <n v="28000"/>
    <n v="29048.42"/>
    <n v="14951.580000000002"/>
    <n v="40951.58"/>
    <n v="329"/>
    <n v="1048.42"/>
    <x v="5"/>
    <n v="3500"/>
    <s v="Kolkata Regional Hub"/>
    <x v="4"/>
  </r>
  <r>
    <n v="105852"/>
    <x v="5824"/>
    <x v="10"/>
    <s v="2025"/>
    <s v="Delhivery"/>
    <x v="5"/>
    <x v="2"/>
    <x v="1"/>
    <s v="India"/>
    <n v="50"/>
    <n v="1800"/>
    <n v="90000"/>
    <n v="900"/>
    <n v="89100"/>
    <n v="45000"/>
    <n v="46021.7"/>
    <n v="43978.3"/>
    <n v="88078.3"/>
    <n v="310"/>
    <n v="1021.7"/>
    <x v="9"/>
    <n v="900"/>
    <s v="Nagpur Central Hub"/>
    <x v="1"/>
  </r>
  <r>
    <n v="105853"/>
    <x v="5825"/>
    <x v="1"/>
    <s v="2025"/>
    <s v="Amazon Logistics"/>
    <x v="3"/>
    <x v="0"/>
    <x v="3"/>
    <s v="India"/>
    <n v="19"/>
    <n v="12000"/>
    <n v="228000"/>
    <n v="4000"/>
    <n v="224000"/>
    <n v="152000"/>
    <n v="152903.81"/>
    <n v="75096.19"/>
    <n v="223096.19"/>
    <n v="1023"/>
    <n v="903.81"/>
    <x v="4"/>
    <n v="8000"/>
    <s v="Delhi NCR Mega Hub"/>
    <x v="3"/>
  </r>
  <r>
    <n v="105854"/>
    <x v="5826"/>
    <x v="2"/>
    <s v="2025"/>
    <s v="Blue Dart"/>
    <x v="2"/>
    <x v="0"/>
    <x v="1"/>
    <s v="India"/>
    <n v="81"/>
    <n v="2500"/>
    <n v="202500"/>
    <n v="1000"/>
    <n v="201500"/>
    <n v="121500"/>
    <n v="122307.3"/>
    <n v="80192.7"/>
    <n v="200692.7"/>
    <n v="889"/>
    <n v="807.3"/>
    <x v="12"/>
    <n v="1500"/>
    <s v="Nagpur Central Hub"/>
    <x v="1"/>
  </r>
  <r>
    <n v="105855"/>
    <x v="5827"/>
    <x v="3"/>
    <s v="2025"/>
    <s v="Delhivery"/>
    <x v="6"/>
    <x v="0"/>
    <x v="3"/>
    <s v="India"/>
    <n v="67"/>
    <n v="15000"/>
    <n v="1005000"/>
    <n v="5500"/>
    <n v="999500"/>
    <n v="636500"/>
    <n v="637177.66"/>
    <n v="367822.33999999997"/>
    <n v="998822.34"/>
    <n v="1018"/>
    <n v="677.66"/>
    <x v="11"/>
    <n v="9500"/>
    <s v="Delhi NCR Mega Hub"/>
    <x v="3"/>
  </r>
  <r>
    <n v="105856"/>
    <x v="5828"/>
    <x v="0"/>
    <s v="2025"/>
    <s v="Xpressbees"/>
    <x v="1"/>
    <x v="2"/>
    <x v="2"/>
    <s v="India"/>
    <n v="44"/>
    <n v="45000"/>
    <n v="1980000"/>
    <n v="13000"/>
    <n v="1967000"/>
    <n v="1408000"/>
    <n v="1408417.78"/>
    <n v="571582.22"/>
    <n v="1966582.22"/>
    <n v="942"/>
    <n v="417.78"/>
    <x v="2"/>
    <n v="32000"/>
    <s v="Mumbai Mega Hub"/>
    <x v="2"/>
  </r>
  <r>
    <n v="105857"/>
    <x v="5829"/>
    <x v="4"/>
    <s v="2025"/>
    <s v="FedEx"/>
    <x v="2"/>
    <x v="1"/>
    <x v="4"/>
    <s v="India"/>
    <n v="89"/>
    <n v="2500"/>
    <n v="222500"/>
    <n v="1000"/>
    <n v="221500"/>
    <n v="133500"/>
    <n v="133981.79999999999"/>
    <n v="88518.200000000012"/>
    <n v="221018.2"/>
    <n v="447"/>
    <n v="481.8"/>
    <x v="12"/>
    <n v="1500"/>
    <s v="Kolkata Regional Hub"/>
    <x v="4"/>
  </r>
  <r>
    <n v="105858"/>
    <x v="5830"/>
    <x v="10"/>
    <s v="2025"/>
    <s v="Ecom Express"/>
    <x v="6"/>
    <x v="1"/>
    <x v="3"/>
    <s v="India"/>
    <n v="11"/>
    <n v="15000"/>
    <n v="165000"/>
    <n v="5500"/>
    <n v="159500"/>
    <n v="104500"/>
    <n v="105360.31"/>
    <n v="59639.69"/>
    <n v="158639.69"/>
    <n v="371"/>
    <n v="860.31"/>
    <x v="11"/>
    <n v="9500"/>
    <s v="Delhi NCR Mega Hub"/>
    <x v="3"/>
  </r>
  <r>
    <n v="105859"/>
    <x v="5831"/>
    <x v="2"/>
    <s v="2025"/>
    <s v="Ekart"/>
    <x v="4"/>
    <x v="1"/>
    <x v="3"/>
    <s v="India"/>
    <n v="60"/>
    <n v="5500"/>
    <n v="330000"/>
    <n v="2000"/>
    <n v="328000"/>
    <n v="210000"/>
    <n v="210947.13"/>
    <n v="119052.87"/>
    <n v="327052.87"/>
    <n v="656"/>
    <n v="947.13"/>
    <x v="5"/>
    <n v="3500"/>
    <s v="Delhi NCR Mega Hub"/>
    <x v="3"/>
  </r>
  <r>
    <n v="105860"/>
    <x v="5832"/>
    <x v="4"/>
    <s v="2025"/>
    <s v="Xpressbees"/>
    <x v="7"/>
    <x v="2"/>
    <x v="3"/>
    <s v="India"/>
    <n v="49"/>
    <n v="600"/>
    <n v="29400"/>
    <n v="250"/>
    <n v="29150"/>
    <n v="17150"/>
    <n v="19461.689999999999"/>
    <n v="9938.3100000000013"/>
    <n v="26838.31"/>
    <n v="684"/>
    <n v="2311.69"/>
    <x v="14"/>
    <n v="350"/>
    <s v="Delhi NCR Mega Hub"/>
    <x v="3"/>
  </r>
  <r>
    <n v="105861"/>
    <x v="5833"/>
    <x v="10"/>
    <s v="2025"/>
    <s v="Ekart"/>
    <x v="5"/>
    <x v="0"/>
    <x v="2"/>
    <s v="India"/>
    <n v="52"/>
    <n v="2800"/>
    <n v="145600"/>
    <n v="1300"/>
    <n v="144300"/>
    <n v="78000"/>
    <n v="78605.45"/>
    <n v="66994.55"/>
    <n v="143694.54999999999"/>
    <n v="321"/>
    <n v="605.45000000000005"/>
    <x v="18"/>
    <n v="1500"/>
    <s v="Mumbai Mega Hub"/>
    <x v="2"/>
  </r>
  <r>
    <n v="105862"/>
    <x v="5834"/>
    <x v="6"/>
    <s v="2025"/>
    <s v="Delhivery"/>
    <x v="1"/>
    <x v="2"/>
    <x v="3"/>
    <s v="India"/>
    <n v="58"/>
    <n v="45000"/>
    <n v="2610000"/>
    <n v="13000"/>
    <n v="2597000"/>
    <n v="1856000"/>
    <n v="1856871.32"/>
    <n v="753128.67999999993"/>
    <n v="2596128.6800000002"/>
    <n v="495"/>
    <n v="871.32"/>
    <x v="2"/>
    <n v="32000"/>
    <s v="Delhi NCR Mega Hub"/>
    <x v="3"/>
  </r>
  <r>
    <n v="105863"/>
    <x v="5835"/>
    <x v="4"/>
    <s v="2025"/>
    <s v="Xpressbees"/>
    <x v="2"/>
    <x v="0"/>
    <x v="2"/>
    <s v="India"/>
    <n v="71"/>
    <n v="2500"/>
    <n v="177500"/>
    <n v="1000"/>
    <n v="176500"/>
    <n v="106500"/>
    <n v="106894.53"/>
    <n v="70605.47"/>
    <n v="176105.47"/>
    <n v="329"/>
    <n v="394.53"/>
    <x v="12"/>
    <n v="1500"/>
    <s v="Mumbai Mega Hub"/>
    <x v="2"/>
  </r>
  <r>
    <n v="105864"/>
    <x v="5836"/>
    <x v="10"/>
    <s v="2025"/>
    <s v="Amazon Logistics"/>
    <x v="1"/>
    <x v="0"/>
    <x v="2"/>
    <s v="India"/>
    <n v="76"/>
    <n v="45000"/>
    <n v="3420000"/>
    <n v="13000"/>
    <n v="3407000"/>
    <n v="2432000"/>
    <n v="2433117.65"/>
    <n v="986882.35000000009"/>
    <n v="3405882.35"/>
    <n v="409"/>
    <n v="1117.6500000000001"/>
    <x v="2"/>
    <n v="32000"/>
    <s v="Mumbai Mega Hub"/>
    <x v="2"/>
  </r>
  <r>
    <n v="105865"/>
    <x v="5837"/>
    <x v="8"/>
    <s v="2025"/>
    <s v="DHL"/>
    <x v="1"/>
    <x v="2"/>
    <x v="1"/>
    <s v="India"/>
    <n v="75"/>
    <n v="3500"/>
    <n v="262500"/>
    <n v="1300"/>
    <n v="261200"/>
    <n v="165000"/>
    <n v="166069.59"/>
    <n v="96430.41"/>
    <n v="260130.41"/>
    <n v="716"/>
    <n v="1069.5899999999999"/>
    <x v="16"/>
    <n v="2200"/>
    <s v="Nagpur Central Hub"/>
    <x v="1"/>
  </r>
  <r>
    <n v="105866"/>
    <x v="5838"/>
    <x v="0"/>
    <s v="2025"/>
    <s v="Xpressbees"/>
    <x v="5"/>
    <x v="0"/>
    <x v="4"/>
    <s v="India"/>
    <n v="59"/>
    <n v="1800"/>
    <n v="106200"/>
    <n v="900"/>
    <n v="105300"/>
    <n v="53100"/>
    <n v="53973.75"/>
    <n v="52226.25"/>
    <n v="104426.25"/>
    <n v="555"/>
    <n v="873.75"/>
    <x v="9"/>
    <n v="900"/>
    <s v="Kolkata Regional Hub"/>
    <x v="4"/>
  </r>
  <r>
    <n v="105867"/>
    <x v="5839"/>
    <x v="10"/>
    <s v="2025"/>
    <s v="Ecom Express"/>
    <x v="3"/>
    <x v="0"/>
    <x v="2"/>
    <s v="India"/>
    <n v="85"/>
    <n v="12000"/>
    <n v="1020000"/>
    <n v="4000"/>
    <n v="1016000"/>
    <n v="680000"/>
    <n v="680772.24"/>
    <n v="339227.76"/>
    <n v="1015227.76"/>
    <n v="579"/>
    <n v="772.24"/>
    <x v="4"/>
    <n v="8000"/>
    <s v="Mumbai Mega Hub"/>
    <x v="2"/>
  </r>
  <r>
    <n v="105868"/>
    <x v="5840"/>
    <x v="8"/>
    <s v="2025"/>
    <s v="Xpressbees"/>
    <x v="2"/>
    <x v="0"/>
    <x v="0"/>
    <s v="India"/>
    <n v="40"/>
    <n v="450"/>
    <n v="18000"/>
    <n v="250"/>
    <n v="17750"/>
    <n v="8000"/>
    <n v="8744.76"/>
    <n v="9255.24"/>
    <n v="17005.240000000002"/>
    <n v="514"/>
    <n v="744.76"/>
    <x v="3"/>
    <n v="200"/>
    <s v="Bengaluru Regional Hub"/>
    <x v="0"/>
  </r>
  <r>
    <n v="105869"/>
    <x v="5841"/>
    <x v="7"/>
    <s v="2025"/>
    <s v="Delhivery"/>
    <x v="7"/>
    <x v="0"/>
    <x v="3"/>
    <s v="India"/>
    <n v="50"/>
    <n v="1200"/>
    <n v="60000"/>
    <n v="400"/>
    <n v="59600"/>
    <n v="40000"/>
    <n v="40339.26"/>
    <n v="19660.739999999998"/>
    <n v="59260.74"/>
    <n v="575"/>
    <n v="339.26"/>
    <x v="15"/>
    <n v="800"/>
    <s v="Delhi NCR Mega Hub"/>
    <x v="3"/>
  </r>
  <r>
    <n v="105870"/>
    <x v="5842"/>
    <x v="3"/>
    <s v="2025"/>
    <s v="FedEx"/>
    <x v="2"/>
    <x v="1"/>
    <x v="3"/>
    <s v="India"/>
    <n v="30"/>
    <n v="2500"/>
    <n v="75000"/>
    <n v="1000"/>
    <n v="74000"/>
    <n v="45000"/>
    <n v="45937.599999999999"/>
    <n v="29062.400000000001"/>
    <n v="73062.399999999994"/>
    <n v="685"/>
    <n v="937.6"/>
    <x v="12"/>
    <n v="1500"/>
    <s v="Delhi NCR Mega Hub"/>
    <x v="3"/>
  </r>
  <r>
    <n v="105871"/>
    <x v="5843"/>
    <x v="3"/>
    <s v="2025"/>
    <s v="Amazon Logistics"/>
    <x v="3"/>
    <x v="2"/>
    <x v="2"/>
    <s v="India"/>
    <n v="66"/>
    <n v="8500"/>
    <n v="561000"/>
    <n v="3000"/>
    <n v="558000"/>
    <n v="363000"/>
    <n v="365513.36"/>
    <n v="195486.64"/>
    <n v="555486.64"/>
    <n v="444"/>
    <n v="2513.36"/>
    <x v="8"/>
    <n v="5500"/>
    <s v="Mumbai Mega Hub"/>
    <x v="2"/>
  </r>
  <r>
    <n v="105872"/>
    <x v="5844"/>
    <x v="2"/>
    <s v="2025"/>
    <s v="Blue Dart"/>
    <x v="5"/>
    <x v="1"/>
    <x v="0"/>
    <s v="India"/>
    <n v="85"/>
    <n v="1800"/>
    <n v="153000"/>
    <n v="900"/>
    <n v="152100"/>
    <n v="76500"/>
    <n v="77643.56"/>
    <n v="75356.44"/>
    <n v="150956.44"/>
    <n v="620"/>
    <n v="1143.56"/>
    <x v="9"/>
    <n v="900"/>
    <s v="Bengaluru Regional Hub"/>
    <x v="0"/>
  </r>
  <r>
    <n v="105873"/>
    <x v="5845"/>
    <x v="6"/>
    <s v="2025"/>
    <s v="Blue Dart"/>
    <x v="2"/>
    <x v="2"/>
    <x v="2"/>
    <s v="India"/>
    <n v="28"/>
    <n v="450"/>
    <n v="12600"/>
    <n v="250"/>
    <n v="12350"/>
    <n v="5600"/>
    <n v="6266.62"/>
    <n v="6333.38"/>
    <n v="11683.38"/>
    <n v="599"/>
    <n v="666.62"/>
    <x v="3"/>
    <n v="200"/>
    <s v="Mumbai Mega Hub"/>
    <x v="2"/>
  </r>
  <r>
    <n v="105874"/>
    <x v="5846"/>
    <x v="4"/>
    <s v="2025"/>
    <s v="Amazon Logistics"/>
    <x v="6"/>
    <x v="1"/>
    <x v="3"/>
    <s v="India"/>
    <n v="38"/>
    <n v="15000"/>
    <n v="570000"/>
    <n v="5500"/>
    <n v="564500"/>
    <n v="361000"/>
    <n v="362364.06"/>
    <n v="207635.94"/>
    <n v="563135.93999999994"/>
    <n v="364"/>
    <n v="1364.06"/>
    <x v="11"/>
    <n v="9500"/>
    <s v="Delhi NCR Mega Hub"/>
    <x v="3"/>
  </r>
  <r>
    <n v="105875"/>
    <x v="5847"/>
    <x v="1"/>
    <s v="2025"/>
    <s v="DHL"/>
    <x v="4"/>
    <x v="2"/>
    <x v="0"/>
    <s v="India"/>
    <n v="66"/>
    <n v="5500"/>
    <n v="363000"/>
    <n v="2000"/>
    <n v="361000"/>
    <n v="231000"/>
    <n v="231621.84"/>
    <n v="131378.16"/>
    <n v="360378.16"/>
    <n v="495"/>
    <n v="621.84"/>
    <x v="5"/>
    <n v="3500"/>
    <s v="Bengaluru Regional Hub"/>
    <x v="0"/>
  </r>
  <r>
    <n v="105876"/>
    <x v="5848"/>
    <x v="0"/>
    <s v="2025"/>
    <s v="Delhivery"/>
    <x v="0"/>
    <x v="2"/>
    <x v="4"/>
    <s v="India"/>
    <n v="78"/>
    <n v="3200"/>
    <n v="249600"/>
    <n v="1200"/>
    <n v="248400"/>
    <n v="156000"/>
    <n v="156453.10999999999"/>
    <n v="93146.890000000014"/>
    <n v="247946.89"/>
    <n v="687"/>
    <n v="453.11"/>
    <x v="0"/>
    <n v="2000"/>
    <s v="Kolkata Regional Hub"/>
    <x v="4"/>
  </r>
  <r>
    <n v="105877"/>
    <x v="5849"/>
    <x v="3"/>
    <s v="2025"/>
    <s v="Xpressbees"/>
    <x v="6"/>
    <x v="1"/>
    <x v="3"/>
    <s v="India"/>
    <n v="86"/>
    <n v="4500"/>
    <n v="387000"/>
    <n v="1700"/>
    <n v="385300"/>
    <n v="240800"/>
    <n v="241362.94"/>
    <n v="145637.06"/>
    <n v="384737.06"/>
    <n v="565"/>
    <n v="562.94000000000005"/>
    <x v="7"/>
    <n v="2800"/>
    <s v="Delhi NCR Mega Hub"/>
    <x v="3"/>
  </r>
  <r>
    <n v="105878"/>
    <x v="5850"/>
    <x v="11"/>
    <s v="2025"/>
    <s v="Shadowfax"/>
    <x v="6"/>
    <x v="0"/>
    <x v="4"/>
    <s v="India"/>
    <n v="68"/>
    <n v="4500"/>
    <n v="306000"/>
    <n v="1700"/>
    <n v="304300"/>
    <n v="190400"/>
    <n v="190993.58"/>
    <n v="115006.42000000001"/>
    <n v="303706.42"/>
    <n v="1014"/>
    <n v="593.58000000000004"/>
    <x v="7"/>
    <n v="2800"/>
    <s v="Kolkata Regional Hub"/>
    <x v="4"/>
  </r>
  <r>
    <n v="105879"/>
    <x v="5851"/>
    <x v="1"/>
    <s v="2025"/>
    <s v="Amazon Logistics"/>
    <x v="4"/>
    <x v="2"/>
    <x v="4"/>
    <s v="India"/>
    <n v="41"/>
    <n v="5500"/>
    <n v="225500"/>
    <n v="2000"/>
    <n v="223500"/>
    <n v="143500"/>
    <n v="145237.19"/>
    <n v="80262.81"/>
    <n v="221762.81"/>
    <n v="966"/>
    <n v="1737.19"/>
    <x v="5"/>
    <n v="3500"/>
    <s v="Kolkata Regional Hub"/>
    <x v="4"/>
  </r>
  <r>
    <n v="105880"/>
    <x v="5852"/>
    <x v="11"/>
    <s v="2025"/>
    <s v="Ekart"/>
    <x v="4"/>
    <x v="1"/>
    <x v="4"/>
    <s v="India"/>
    <n v="10"/>
    <n v="5500"/>
    <n v="55000"/>
    <n v="2000"/>
    <n v="53000"/>
    <n v="35000"/>
    <n v="35200.79"/>
    <n v="19799.21"/>
    <n v="52799.21"/>
    <n v="829"/>
    <n v="200.79"/>
    <x v="5"/>
    <n v="3500"/>
    <s v="Kolkata Regional Hub"/>
    <x v="4"/>
  </r>
  <r>
    <n v="105881"/>
    <x v="5853"/>
    <x v="7"/>
    <s v="2025"/>
    <s v="Ekart"/>
    <x v="0"/>
    <x v="0"/>
    <x v="3"/>
    <s v="India"/>
    <n v="86"/>
    <n v="6500"/>
    <n v="559000"/>
    <n v="2300"/>
    <n v="556700"/>
    <n v="361200"/>
    <n v="361441.78"/>
    <n v="197558.21999999997"/>
    <n v="556458.22"/>
    <n v="1123"/>
    <n v="241.78"/>
    <x v="1"/>
    <n v="4200"/>
    <s v="Delhi NCR Mega Hub"/>
    <x v="3"/>
  </r>
  <r>
    <n v="105882"/>
    <x v="5854"/>
    <x v="5"/>
    <s v="2025"/>
    <s v="Blue Dart"/>
    <x v="0"/>
    <x v="1"/>
    <x v="4"/>
    <s v="India"/>
    <n v="96"/>
    <n v="6500"/>
    <n v="624000"/>
    <n v="2300"/>
    <n v="621700"/>
    <n v="403200"/>
    <n v="404015.3"/>
    <n v="219984.7"/>
    <n v="620884.69999999995"/>
    <n v="793"/>
    <n v="815.3"/>
    <x v="1"/>
    <n v="4200"/>
    <s v="Kolkata Regional Hub"/>
    <x v="4"/>
  </r>
  <r>
    <n v="105883"/>
    <x v="5855"/>
    <x v="0"/>
    <s v="2025"/>
    <s v="Ecom Express"/>
    <x v="3"/>
    <x v="1"/>
    <x v="1"/>
    <s v="India"/>
    <n v="73"/>
    <n v="8500"/>
    <n v="620500"/>
    <n v="3000"/>
    <n v="617500"/>
    <n v="401500"/>
    <n v="402058.94"/>
    <n v="218441.06"/>
    <n v="616941.06000000006"/>
    <n v="1115"/>
    <n v="558.94000000000005"/>
    <x v="8"/>
    <n v="5500"/>
    <s v="Nagpur Central Hub"/>
    <x v="1"/>
  </r>
  <r>
    <n v="105884"/>
    <x v="5856"/>
    <x v="5"/>
    <s v="2025"/>
    <s v="Shadowfax"/>
    <x v="6"/>
    <x v="0"/>
    <x v="3"/>
    <s v="India"/>
    <n v="36"/>
    <n v="15000"/>
    <n v="540000"/>
    <n v="5500"/>
    <n v="534500"/>
    <n v="342000"/>
    <n v="342956.32"/>
    <n v="197043.68"/>
    <n v="533543.68000000005"/>
    <n v="499"/>
    <n v="956.32"/>
    <x v="11"/>
    <n v="9500"/>
    <s v="Delhi NCR Mega Hub"/>
    <x v="3"/>
  </r>
  <r>
    <n v="105885"/>
    <x v="5857"/>
    <x v="11"/>
    <s v="2025"/>
    <s v="Ecom Express"/>
    <x v="3"/>
    <x v="0"/>
    <x v="2"/>
    <s v="India"/>
    <n v="30"/>
    <n v="12000"/>
    <n v="360000"/>
    <n v="4000"/>
    <n v="356000"/>
    <n v="240000"/>
    <n v="240712.18"/>
    <n v="119287.82"/>
    <n v="355287.82"/>
    <n v="370"/>
    <n v="712.18"/>
    <x v="4"/>
    <n v="8000"/>
    <s v="Mumbai Mega Hub"/>
    <x v="2"/>
  </r>
  <r>
    <n v="105886"/>
    <x v="5858"/>
    <x v="4"/>
    <s v="2025"/>
    <s v="FedEx"/>
    <x v="6"/>
    <x v="1"/>
    <x v="2"/>
    <s v="India"/>
    <n v="10"/>
    <n v="4500"/>
    <n v="45000"/>
    <n v="1700"/>
    <n v="43300"/>
    <n v="28000"/>
    <n v="28939.08"/>
    <n v="16060.919999999998"/>
    <n v="42360.92"/>
    <n v="604"/>
    <n v="939.08"/>
    <x v="7"/>
    <n v="2800"/>
    <s v="Mumbai Mega Hub"/>
    <x v="2"/>
  </r>
  <r>
    <n v="105887"/>
    <x v="5859"/>
    <x v="11"/>
    <s v="2025"/>
    <s v="Delhivery"/>
    <x v="7"/>
    <x v="0"/>
    <x v="1"/>
    <s v="India"/>
    <n v="61"/>
    <n v="850"/>
    <n v="51850"/>
    <n v="300"/>
    <n v="51550"/>
    <n v="33550"/>
    <n v="34476.28"/>
    <n v="17373.72"/>
    <n v="50623.72"/>
    <n v="671"/>
    <n v="926.28"/>
    <x v="13"/>
    <n v="550"/>
    <s v="Nagpur Central Hub"/>
    <x v="1"/>
  </r>
  <r>
    <n v="105888"/>
    <x v="5860"/>
    <x v="0"/>
    <s v="2025"/>
    <s v="Blue Dart"/>
    <x v="0"/>
    <x v="1"/>
    <x v="4"/>
    <s v="India"/>
    <n v="61"/>
    <n v="6500"/>
    <n v="396500"/>
    <n v="2300"/>
    <n v="394200"/>
    <n v="256200"/>
    <n v="258997.95"/>
    <n v="137502.04999999999"/>
    <n v="391402.05"/>
    <n v="885"/>
    <n v="2797.95"/>
    <x v="1"/>
    <n v="4200"/>
    <s v="Kolkata Regional Hub"/>
    <x v="4"/>
  </r>
  <r>
    <n v="105889"/>
    <x v="5861"/>
    <x v="6"/>
    <s v="2025"/>
    <s v="Shadowfax"/>
    <x v="3"/>
    <x v="0"/>
    <x v="4"/>
    <s v="India"/>
    <n v="30"/>
    <n v="12000"/>
    <n v="360000"/>
    <n v="4000"/>
    <n v="356000"/>
    <n v="240000"/>
    <n v="240293.24"/>
    <n v="119706.76000000001"/>
    <n v="355706.76"/>
    <n v="961"/>
    <n v="293.24"/>
    <x v="4"/>
    <n v="8000"/>
    <s v="Kolkata Regional Hub"/>
    <x v="4"/>
  </r>
  <r>
    <n v="105890"/>
    <x v="5862"/>
    <x v="1"/>
    <s v="2025"/>
    <s v="Ekart"/>
    <x v="6"/>
    <x v="0"/>
    <x v="0"/>
    <s v="India"/>
    <n v="13"/>
    <n v="15000"/>
    <n v="195000"/>
    <n v="5500"/>
    <n v="189500"/>
    <n v="123500"/>
    <n v="124483.2"/>
    <n v="70516.800000000003"/>
    <n v="188516.8"/>
    <n v="746"/>
    <n v="983.2"/>
    <x v="11"/>
    <n v="9500"/>
    <s v="Bengaluru Regional Hub"/>
    <x v="0"/>
  </r>
  <r>
    <n v="105891"/>
    <x v="5863"/>
    <x v="4"/>
    <s v="2025"/>
    <s v="Amazon Logistics"/>
    <x v="0"/>
    <x v="2"/>
    <x v="4"/>
    <s v="India"/>
    <n v="6"/>
    <n v="6500"/>
    <n v="39000"/>
    <n v="2300"/>
    <n v="36700"/>
    <n v="25200"/>
    <n v="25821.51"/>
    <n v="13178.490000000002"/>
    <n v="36078.49"/>
    <n v="467"/>
    <n v="621.51"/>
    <x v="1"/>
    <n v="4200"/>
    <s v="Kolkata Regional Hub"/>
    <x v="4"/>
  </r>
  <r>
    <n v="105892"/>
    <x v="5864"/>
    <x v="1"/>
    <s v="2025"/>
    <s v="FedEx"/>
    <x v="3"/>
    <x v="1"/>
    <x v="3"/>
    <s v="India"/>
    <n v="19"/>
    <n v="12000"/>
    <n v="228000"/>
    <n v="4000"/>
    <n v="224000"/>
    <n v="152000"/>
    <n v="152763.59"/>
    <n v="75236.41"/>
    <n v="223236.41"/>
    <n v="866"/>
    <n v="763.59"/>
    <x v="4"/>
    <n v="8000"/>
    <s v="Delhi NCR Mega Hub"/>
    <x v="3"/>
  </r>
  <r>
    <n v="105893"/>
    <x v="5865"/>
    <x v="8"/>
    <s v="2025"/>
    <s v="Ecom Express"/>
    <x v="3"/>
    <x v="0"/>
    <x v="1"/>
    <s v="India"/>
    <n v="65"/>
    <n v="8500"/>
    <n v="552500"/>
    <n v="3000"/>
    <n v="549500"/>
    <n v="357500"/>
    <n v="358534.55"/>
    <n v="193965.45"/>
    <n v="548465.44999999995"/>
    <n v="470"/>
    <n v="1034.55"/>
    <x v="8"/>
    <n v="5500"/>
    <s v="Nagpur Central Hub"/>
    <x v="1"/>
  </r>
  <r>
    <n v="105894"/>
    <x v="5866"/>
    <x v="5"/>
    <s v="2025"/>
    <s v="Ecom Express"/>
    <x v="1"/>
    <x v="0"/>
    <x v="2"/>
    <s v="India"/>
    <n v="18"/>
    <n v="45000"/>
    <n v="810000"/>
    <n v="13000"/>
    <n v="797000"/>
    <n v="576000"/>
    <n v="576252.98"/>
    <n v="233747.02000000002"/>
    <n v="796747.02"/>
    <n v="1074"/>
    <n v="252.98"/>
    <x v="2"/>
    <n v="32000"/>
    <s v="Mumbai Mega Hub"/>
    <x v="2"/>
  </r>
  <r>
    <n v="105895"/>
    <x v="5867"/>
    <x v="5"/>
    <s v="2025"/>
    <s v="FedEx"/>
    <x v="5"/>
    <x v="0"/>
    <x v="1"/>
    <s v="India"/>
    <n v="66"/>
    <n v="1800"/>
    <n v="118800"/>
    <n v="900"/>
    <n v="117900"/>
    <n v="59400"/>
    <n v="59951.64"/>
    <n v="58848.36"/>
    <n v="117348.36"/>
    <n v="603"/>
    <n v="551.64"/>
    <x v="9"/>
    <n v="900"/>
    <s v="Nagpur Central Hub"/>
    <x v="1"/>
  </r>
  <r>
    <n v="105896"/>
    <x v="5868"/>
    <x v="0"/>
    <s v="2025"/>
    <s v="Blue Dart"/>
    <x v="7"/>
    <x v="2"/>
    <x v="3"/>
    <s v="India"/>
    <n v="11"/>
    <n v="600"/>
    <n v="6600"/>
    <n v="250"/>
    <n v="6350"/>
    <n v="3850"/>
    <n v="4569.46"/>
    <n v="2030.54"/>
    <n v="5630.54"/>
    <n v="926"/>
    <n v="719.46"/>
    <x v="14"/>
    <n v="350"/>
    <s v="Delhi NCR Mega Hub"/>
    <x v="3"/>
  </r>
  <r>
    <n v="105897"/>
    <x v="5869"/>
    <x v="9"/>
    <s v="2025"/>
    <s v="DHL"/>
    <x v="4"/>
    <x v="0"/>
    <x v="3"/>
    <s v="India"/>
    <n v="32"/>
    <n v="5500"/>
    <n v="176000"/>
    <n v="2000"/>
    <n v="174000"/>
    <n v="112000"/>
    <n v="112403.33"/>
    <n v="63596.67"/>
    <n v="173596.67"/>
    <n v="1120"/>
    <n v="403.33"/>
    <x v="5"/>
    <n v="3500"/>
    <s v="Delhi NCR Mega Hub"/>
    <x v="3"/>
  </r>
  <r>
    <n v="105898"/>
    <x v="5870"/>
    <x v="6"/>
    <s v="2025"/>
    <s v="FedEx"/>
    <x v="0"/>
    <x v="1"/>
    <x v="0"/>
    <s v="India"/>
    <n v="58"/>
    <n v="3200"/>
    <n v="185600"/>
    <n v="1200"/>
    <n v="184400"/>
    <n v="116000"/>
    <n v="116669.56"/>
    <n v="68930.44"/>
    <n v="183730.44"/>
    <n v="723"/>
    <n v="669.56"/>
    <x v="0"/>
    <n v="2000"/>
    <s v="Bengaluru Regional Hub"/>
    <x v="0"/>
  </r>
  <r>
    <n v="105899"/>
    <x v="5871"/>
    <x v="4"/>
    <s v="2025"/>
    <s v="Ekart"/>
    <x v="0"/>
    <x v="1"/>
    <x v="4"/>
    <s v="India"/>
    <n v="84"/>
    <n v="6500"/>
    <n v="546000"/>
    <n v="2300"/>
    <n v="543700"/>
    <n v="352800"/>
    <n v="353287.56"/>
    <n v="192712.44"/>
    <n v="543212.43999999994"/>
    <n v="711"/>
    <n v="487.56"/>
    <x v="1"/>
    <n v="4200"/>
    <s v="Kolkata Regional Hub"/>
    <x v="4"/>
  </r>
  <r>
    <n v="105900"/>
    <x v="5872"/>
    <x v="9"/>
    <s v="2025"/>
    <s v="FedEx"/>
    <x v="4"/>
    <x v="1"/>
    <x v="2"/>
    <s v="India"/>
    <n v="11"/>
    <n v="1500"/>
    <n v="16500"/>
    <n v="700"/>
    <n v="15800"/>
    <n v="8800"/>
    <n v="9664.74"/>
    <n v="6835.26"/>
    <n v="14935.26"/>
    <n v="1081"/>
    <n v="864.74"/>
    <x v="10"/>
    <n v="800"/>
    <s v="Mumbai Mega Hub"/>
    <x v="2"/>
  </r>
  <r>
    <n v="105901"/>
    <x v="5873"/>
    <x v="4"/>
    <s v="2025"/>
    <s v="Ecom Express"/>
    <x v="5"/>
    <x v="0"/>
    <x v="0"/>
    <s v="India"/>
    <n v="23"/>
    <n v="2800"/>
    <n v="64400"/>
    <n v="1300"/>
    <n v="63100"/>
    <n v="34500"/>
    <n v="35463.75"/>
    <n v="28936.25"/>
    <n v="62136.25"/>
    <n v="372"/>
    <n v="963.75"/>
    <x v="18"/>
    <n v="1500"/>
    <s v="Bengaluru Regional Hub"/>
    <x v="0"/>
  </r>
  <r>
    <n v="105902"/>
    <x v="5874"/>
    <x v="1"/>
    <s v="2025"/>
    <s v="FedEx"/>
    <x v="3"/>
    <x v="0"/>
    <x v="1"/>
    <s v="India"/>
    <n v="36"/>
    <n v="8500"/>
    <n v="306000"/>
    <n v="3000"/>
    <n v="303000"/>
    <n v="198000"/>
    <n v="198435.22"/>
    <n v="107564.78"/>
    <n v="302564.78000000003"/>
    <n v="341"/>
    <n v="435.22"/>
    <x v="8"/>
    <n v="5500"/>
    <s v="Nagpur Central Hub"/>
    <x v="1"/>
  </r>
  <r>
    <n v="105903"/>
    <x v="5875"/>
    <x v="4"/>
    <s v="2025"/>
    <s v="Xpressbees"/>
    <x v="3"/>
    <x v="0"/>
    <x v="1"/>
    <s v="India"/>
    <n v="44"/>
    <n v="12000"/>
    <n v="528000"/>
    <n v="4000"/>
    <n v="524000"/>
    <n v="352000"/>
    <n v="352797.23"/>
    <n v="175202.77000000002"/>
    <n v="523202.77"/>
    <n v="1144"/>
    <n v="797.23"/>
    <x v="4"/>
    <n v="8000"/>
    <s v="Nagpur Central Hub"/>
    <x v="1"/>
  </r>
  <r>
    <n v="105904"/>
    <x v="5876"/>
    <x v="4"/>
    <s v="2025"/>
    <s v="FedEx"/>
    <x v="3"/>
    <x v="2"/>
    <x v="3"/>
    <s v="India"/>
    <n v="72"/>
    <n v="8500"/>
    <n v="612000"/>
    <n v="3000"/>
    <n v="609000"/>
    <n v="396000"/>
    <n v="396739.09"/>
    <n v="215260.90999999997"/>
    <n v="608260.91"/>
    <n v="319"/>
    <n v="739.09"/>
    <x v="8"/>
    <n v="5500"/>
    <s v="Delhi NCR Mega Hub"/>
    <x v="3"/>
  </r>
  <r>
    <n v="105905"/>
    <x v="5877"/>
    <x v="0"/>
    <s v="2025"/>
    <s v="FedEx"/>
    <x v="0"/>
    <x v="2"/>
    <x v="3"/>
    <s v="India"/>
    <n v="8"/>
    <n v="6500"/>
    <n v="52000"/>
    <n v="2300"/>
    <n v="49700"/>
    <n v="33600"/>
    <n v="34269.449999999997"/>
    <n v="17730.550000000003"/>
    <n v="49030.55"/>
    <n v="495"/>
    <n v="669.45"/>
    <x v="1"/>
    <n v="4200"/>
    <s v="Delhi NCR Mega Hub"/>
    <x v="3"/>
  </r>
  <r>
    <n v="105906"/>
    <x v="5878"/>
    <x v="10"/>
    <s v="2025"/>
    <s v="Delhivery"/>
    <x v="3"/>
    <x v="2"/>
    <x v="2"/>
    <s v="India"/>
    <n v="24"/>
    <n v="12000"/>
    <n v="288000"/>
    <n v="4000"/>
    <n v="284000"/>
    <n v="192000"/>
    <n v="192769.24"/>
    <n v="95230.760000000009"/>
    <n v="283230.76"/>
    <n v="628"/>
    <n v="769.24"/>
    <x v="4"/>
    <n v="8000"/>
    <s v="Mumbai Mega Hub"/>
    <x v="2"/>
  </r>
  <r>
    <n v="105907"/>
    <x v="5879"/>
    <x v="3"/>
    <s v="2025"/>
    <s v="Delhivery"/>
    <x v="5"/>
    <x v="2"/>
    <x v="2"/>
    <s v="India"/>
    <n v="34"/>
    <n v="2800"/>
    <n v="95200"/>
    <n v="1300"/>
    <n v="93900"/>
    <n v="51000"/>
    <n v="51340.82"/>
    <n v="43859.18"/>
    <n v="93559.18"/>
    <n v="367"/>
    <n v="340.82"/>
    <x v="18"/>
    <n v="1500"/>
    <s v="Mumbai Mega Hub"/>
    <x v="2"/>
  </r>
  <r>
    <n v="105908"/>
    <x v="5880"/>
    <x v="9"/>
    <s v="2025"/>
    <s v="Xpressbees"/>
    <x v="0"/>
    <x v="2"/>
    <x v="2"/>
    <s v="India"/>
    <n v="5"/>
    <n v="3200"/>
    <n v="16000"/>
    <n v="1200"/>
    <n v="14800"/>
    <n v="10000"/>
    <n v="10219.379999999999"/>
    <n v="5780.6200000000008"/>
    <n v="14580.62"/>
    <n v="665"/>
    <n v="219.38"/>
    <x v="0"/>
    <n v="2000"/>
    <s v="Mumbai Mega Hub"/>
    <x v="2"/>
  </r>
  <r>
    <n v="105909"/>
    <x v="5881"/>
    <x v="2"/>
    <s v="2025"/>
    <s v="FedEx"/>
    <x v="5"/>
    <x v="1"/>
    <x v="1"/>
    <s v="India"/>
    <n v="81"/>
    <n v="4500"/>
    <n v="364500"/>
    <n v="2000"/>
    <n v="362500"/>
    <n v="202500"/>
    <n v="203573.67"/>
    <n v="160926.32999999999"/>
    <n v="361426.33"/>
    <n v="1045"/>
    <n v="1073.67"/>
    <x v="6"/>
    <n v="2500"/>
    <s v="Nagpur Central Hub"/>
    <x v="1"/>
  </r>
  <r>
    <n v="105910"/>
    <x v="5882"/>
    <x v="7"/>
    <s v="2025"/>
    <s v="Delhivery"/>
    <x v="4"/>
    <x v="2"/>
    <x v="4"/>
    <s v="India"/>
    <n v="4"/>
    <n v="5500"/>
    <n v="22000"/>
    <n v="2000"/>
    <n v="20000"/>
    <n v="14000"/>
    <n v="14880.18"/>
    <n v="7119.82"/>
    <n v="19119.82"/>
    <n v="945"/>
    <n v="880.18"/>
    <x v="5"/>
    <n v="3500"/>
    <s v="Kolkata Regional Hub"/>
    <x v="4"/>
  </r>
  <r>
    <n v="105911"/>
    <x v="5883"/>
    <x v="10"/>
    <s v="2025"/>
    <s v="Ecom Express"/>
    <x v="7"/>
    <x v="1"/>
    <x v="4"/>
    <s v="India"/>
    <n v="47"/>
    <n v="1200"/>
    <n v="56400"/>
    <n v="400"/>
    <n v="56000"/>
    <n v="37600"/>
    <n v="38519.29"/>
    <n v="17880.71"/>
    <n v="55080.71"/>
    <n v="484"/>
    <n v="919.29"/>
    <x v="15"/>
    <n v="800"/>
    <s v="Kolkata Regional Hub"/>
    <x v="4"/>
  </r>
  <r>
    <n v="105912"/>
    <x v="5884"/>
    <x v="0"/>
    <s v="2025"/>
    <s v="Shadowfax"/>
    <x v="1"/>
    <x v="0"/>
    <x v="0"/>
    <s v="India"/>
    <n v="28"/>
    <n v="3500"/>
    <n v="98000"/>
    <n v="1300"/>
    <n v="96700"/>
    <n v="61600"/>
    <n v="62376.44"/>
    <n v="35623.56"/>
    <n v="95923.56"/>
    <n v="1007"/>
    <n v="776.44"/>
    <x v="16"/>
    <n v="2200"/>
    <s v="Bengaluru Regional Hub"/>
    <x v="0"/>
  </r>
  <r>
    <n v="105913"/>
    <x v="5885"/>
    <x v="9"/>
    <s v="2025"/>
    <s v="Shadowfax"/>
    <x v="6"/>
    <x v="2"/>
    <x v="2"/>
    <s v="India"/>
    <n v="37"/>
    <n v="4500"/>
    <n v="166500"/>
    <n v="1700"/>
    <n v="164800"/>
    <n v="103600"/>
    <n v="104257.21"/>
    <n v="62242.789999999994"/>
    <n v="164142.79"/>
    <n v="393"/>
    <n v="657.21"/>
    <x v="7"/>
    <n v="2800"/>
    <s v="Mumbai Mega Hub"/>
    <x v="2"/>
  </r>
  <r>
    <n v="105914"/>
    <x v="5886"/>
    <x v="9"/>
    <s v="2025"/>
    <s v="Delhivery"/>
    <x v="2"/>
    <x v="1"/>
    <x v="3"/>
    <s v="India"/>
    <n v="43"/>
    <n v="2500"/>
    <n v="107500"/>
    <n v="1000"/>
    <n v="106500"/>
    <n v="64500"/>
    <n v="66325.2"/>
    <n v="41174.800000000003"/>
    <n v="104674.8"/>
    <n v="1086"/>
    <n v="1825.2"/>
    <x v="12"/>
    <n v="1500"/>
    <s v="Delhi NCR Mega Hub"/>
    <x v="3"/>
  </r>
  <r>
    <n v="105915"/>
    <x v="5887"/>
    <x v="6"/>
    <s v="2025"/>
    <s v="FedEx"/>
    <x v="3"/>
    <x v="1"/>
    <x v="3"/>
    <s v="India"/>
    <n v="24"/>
    <n v="12000"/>
    <n v="288000"/>
    <n v="4000"/>
    <n v="284000"/>
    <n v="192000"/>
    <n v="192652.18"/>
    <n v="95347.82"/>
    <n v="283347.82"/>
    <n v="1131"/>
    <n v="652.17999999999995"/>
    <x v="4"/>
    <n v="8000"/>
    <s v="Delhi NCR Mega Hub"/>
    <x v="3"/>
  </r>
  <r>
    <n v="105916"/>
    <x v="5888"/>
    <x v="4"/>
    <s v="2025"/>
    <s v="Amazon Logistics"/>
    <x v="0"/>
    <x v="1"/>
    <x v="4"/>
    <s v="India"/>
    <n v="37"/>
    <n v="6500"/>
    <n v="240500"/>
    <n v="2300"/>
    <n v="238200"/>
    <n v="155400"/>
    <n v="156502.72"/>
    <n v="83997.28"/>
    <n v="237097.28"/>
    <n v="542"/>
    <n v="1102.72"/>
    <x v="1"/>
    <n v="4200"/>
    <s v="Kolkata Regional Hub"/>
    <x v="4"/>
  </r>
  <r>
    <n v="105917"/>
    <x v="5889"/>
    <x v="3"/>
    <s v="2025"/>
    <s v="Amazon Logistics"/>
    <x v="2"/>
    <x v="0"/>
    <x v="1"/>
    <s v="India"/>
    <n v="63"/>
    <n v="2500"/>
    <n v="157500"/>
    <n v="1000"/>
    <n v="156500"/>
    <n v="94500"/>
    <n v="95573.67"/>
    <n v="61926.33"/>
    <n v="155426.32999999999"/>
    <n v="743"/>
    <n v="1073.67"/>
    <x v="12"/>
    <n v="1500"/>
    <s v="Nagpur Central Hub"/>
    <x v="1"/>
  </r>
  <r>
    <n v="105918"/>
    <x v="5890"/>
    <x v="11"/>
    <s v="2025"/>
    <s v="FedEx"/>
    <x v="4"/>
    <x v="1"/>
    <x v="1"/>
    <s v="India"/>
    <n v="93"/>
    <n v="5500"/>
    <n v="511500"/>
    <n v="2000"/>
    <n v="509500"/>
    <n v="325500"/>
    <n v="325883.09999999998"/>
    <n v="185616.90000000002"/>
    <n v="509116.9"/>
    <n v="654"/>
    <n v="383.1"/>
    <x v="5"/>
    <n v="3500"/>
    <s v="Nagpur Central Hub"/>
    <x v="1"/>
  </r>
  <r>
    <n v="105919"/>
    <x v="5891"/>
    <x v="0"/>
    <s v="2025"/>
    <s v="Ecom Express"/>
    <x v="2"/>
    <x v="0"/>
    <x v="4"/>
    <s v="India"/>
    <n v="99"/>
    <n v="450"/>
    <n v="44550"/>
    <n v="250"/>
    <n v="44300"/>
    <n v="19800"/>
    <n v="20546.490000000002"/>
    <n v="24003.51"/>
    <n v="43553.51"/>
    <n v="748"/>
    <n v="746.49"/>
    <x v="3"/>
    <n v="200"/>
    <s v="Kolkata Regional Hub"/>
    <x v="4"/>
  </r>
  <r>
    <n v="105920"/>
    <x v="5892"/>
    <x v="1"/>
    <s v="2025"/>
    <s v="Ecom Express"/>
    <x v="2"/>
    <x v="0"/>
    <x v="2"/>
    <s v="India"/>
    <n v="3"/>
    <n v="2500"/>
    <n v="7500"/>
    <n v="1000"/>
    <n v="6500"/>
    <n v="4500"/>
    <n v="4908.46"/>
    <n v="2591.54"/>
    <n v="6091.54"/>
    <n v="772"/>
    <n v="408.46"/>
    <x v="12"/>
    <n v="1500"/>
    <s v="Mumbai Mega Hub"/>
    <x v="2"/>
  </r>
  <r>
    <n v="105921"/>
    <x v="5893"/>
    <x v="1"/>
    <s v="2025"/>
    <s v="Xpressbees"/>
    <x v="6"/>
    <x v="0"/>
    <x v="2"/>
    <s v="India"/>
    <n v="43"/>
    <n v="15000"/>
    <n v="645000"/>
    <n v="5500"/>
    <n v="639500"/>
    <n v="408500"/>
    <n v="409346.2"/>
    <n v="235653.8"/>
    <n v="638653.80000000005"/>
    <n v="464"/>
    <n v="846.2"/>
    <x v="11"/>
    <n v="9500"/>
    <s v="Mumbai Mega Hub"/>
    <x v="2"/>
  </r>
  <r>
    <n v="105922"/>
    <x v="5894"/>
    <x v="11"/>
    <s v="2025"/>
    <s v="Amazon Logistics"/>
    <x v="2"/>
    <x v="1"/>
    <x v="0"/>
    <s v="India"/>
    <n v="14"/>
    <n v="450"/>
    <n v="6300"/>
    <n v="250"/>
    <n v="6050"/>
    <n v="2800"/>
    <n v="3615.85"/>
    <n v="2684.15"/>
    <n v="5234.1499999999996"/>
    <n v="508"/>
    <n v="815.85"/>
    <x v="3"/>
    <n v="200"/>
    <s v="Bengaluru Regional Hub"/>
    <x v="0"/>
  </r>
  <r>
    <n v="105923"/>
    <x v="5895"/>
    <x v="4"/>
    <s v="2025"/>
    <s v="Amazon Logistics"/>
    <x v="1"/>
    <x v="0"/>
    <x v="4"/>
    <s v="India"/>
    <n v="38"/>
    <n v="3500"/>
    <n v="133000"/>
    <n v="1300"/>
    <n v="131700"/>
    <n v="83600"/>
    <n v="83927.62"/>
    <n v="49072.380000000005"/>
    <n v="131372.38"/>
    <n v="780"/>
    <n v="327.62"/>
    <x v="16"/>
    <n v="2200"/>
    <s v="Kolkata Regional Hub"/>
    <x v="4"/>
  </r>
  <r>
    <n v="105924"/>
    <x v="5896"/>
    <x v="4"/>
    <s v="2025"/>
    <s v="DHL"/>
    <x v="5"/>
    <x v="1"/>
    <x v="0"/>
    <s v="India"/>
    <n v="44"/>
    <n v="4500"/>
    <n v="198000"/>
    <n v="2000"/>
    <n v="196000"/>
    <n v="110000"/>
    <n v="110913.89"/>
    <n v="87086.11"/>
    <n v="195086.11"/>
    <n v="1110"/>
    <n v="913.89"/>
    <x v="6"/>
    <n v="2500"/>
    <s v="Bengaluru Regional Hub"/>
    <x v="0"/>
  </r>
  <r>
    <n v="105925"/>
    <x v="5897"/>
    <x v="10"/>
    <s v="2025"/>
    <s v="Shadowfax"/>
    <x v="4"/>
    <x v="0"/>
    <x v="1"/>
    <s v="India"/>
    <n v="14"/>
    <n v="5500"/>
    <n v="77000"/>
    <n v="2000"/>
    <n v="75000"/>
    <n v="49000"/>
    <n v="49783.92"/>
    <n v="27216.080000000002"/>
    <n v="74216.08"/>
    <n v="422"/>
    <n v="783.92"/>
    <x v="5"/>
    <n v="3500"/>
    <s v="Nagpur Central Hub"/>
    <x v="1"/>
  </r>
  <r>
    <n v="105926"/>
    <x v="5898"/>
    <x v="1"/>
    <s v="2025"/>
    <s v="Ecom Express"/>
    <x v="3"/>
    <x v="1"/>
    <x v="0"/>
    <s v="India"/>
    <n v="19"/>
    <n v="8500"/>
    <n v="161500"/>
    <n v="3000"/>
    <n v="158500"/>
    <n v="104500"/>
    <n v="105202.65"/>
    <n v="56297.350000000006"/>
    <n v="157797.35"/>
    <n v="1193"/>
    <n v="702.65"/>
    <x v="8"/>
    <n v="5500"/>
    <s v="Bengaluru Regional Hub"/>
    <x v="0"/>
  </r>
  <r>
    <n v="105927"/>
    <x v="5899"/>
    <x v="7"/>
    <s v="2025"/>
    <s v="DHL"/>
    <x v="5"/>
    <x v="1"/>
    <x v="3"/>
    <s v="India"/>
    <n v="11"/>
    <n v="1800"/>
    <n v="19800"/>
    <n v="900"/>
    <n v="18900"/>
    <n v="9900"/>
    <n v="10176.33"/>
    <n v="9623.67"/>
    <n v="18623.669999999998"/>
    <n v="791"/>
    <n v="276.33"/>
    <x v="9"/>
    <n v="900"/>
    <s v="Delhi NCR Mega Hub"/>
    <x v="3"/>
  </r>
  <r>
    <n v="105928"/>
    <x v="5900"/>
    <x v="0"/>
    <s v="2025"/>
    <s v="Blue Dart"/>
    <x v="3"/>
    <x v="0"/>
    <x v="2"/>
    <s v="India"/>
    <n v="88"/>
    <n v="12000"/>
    <n v="1056000"/>
    <n v="4000"/>
    <n v="1052000"/>
    <n v="704000"/>
    <n v="704987.18"/>
    <n v="351012.81999999995"/>
    <n v="1051012.82"/>
    <n v="548"/>
    <n v="987.18"/>
    <x v="4"/>
    <n v="8000"/>
    <s v="Mumbai Mega Hub"/>
    <x v="2"/>
  </r>
  <r>
    <n v="105929"/>
    <x v="5901"/>
    <x v="5"/>
    <s v="2025"/>
    <s v="FedEx"/>
    <x v="7"/>
    <x v="0"/>
    <x v="2"/>
    <s v="India"/>
    <n v="80"/>
    <n v="1200"/>
    <n v="96000"/>
    <n v="400"/>
    <n v="95600"/>
    <n v="64000"/>
    <n v="66936.14"/>
    <n v="29063.86"/>
    <n v="92663.86"/>
    <n v="749"/>
    <n v="2936.14"/>
    <x v="15"/>
    <n v="800"/>
    <s v="Mumbai Mega Hub"/>
    <x v="2"/>
  </r>
  <r>
    <n v="105930"/>
    <x v="5902"/>
    <x v="10"/>
    <s v="2025"/>
    <s v="Shadowfax"/>
    <x v="7"/>
    <x v="1"/>
    <x v="4"/>
    <s v="India"/>
    <n v="39"/>
    <n v="850"/>
    <n v="33150"/>
    <n v="300"/>
    <n v="32850"/>
    <n v="21450"/>
    <n v="22201.24"/>
    <n v="10948.759999999998"/>
    <n v="32098.76"/>
    <n v="1078"/>
    <n v="751.24"/>
    <x v="13"/>
    <n v="550"/>
    <s v="Kolkata Regional Hub"/>
    <x v="4"/>
  </r>
  <r>
    <n v="105931"/>
    <x v="5903"/>
    <x v="3"/>
    <s v="2025"/>
    <s v="DHL"/>
    <x v="1"/>
    <x v="1"/>
    <x v="3"/>
    <s v="India"/>
    <n v="31"/>
    <n v="25000"/>
    <n v="775000"/>
    <n v="7000"/>
    <n v="768000"/>
    <n v="558000"/>
    <n v="558722.74"/>
    <n v="216277.26"/>
    <n v="767277.26"/>
    <n v="999"/>
    <n v="722.74"/>
    <x v="17"/>
    <n v="18000"/>
    <s v="Delhi NCR Mega Hub"/>
    <x v="3"/>
  </r>
  <r>
    <n v="105932"/>
    <x v="5904"/>
    <x v="6"/>
    <s v="2025"/>
    <s v="Ecom Express"/>
    <x v="5"/>
    <x v="0"/>
    <x v="2"/>
    <s v="India"/>
    <n v="14"/>
    <n v="2800"/>
    <n v="39200"/>
    <n v="1300"/>
    <n v="37900"/>
    <n v="21000"/>
    <n v="21602.26"/>
    <n v="17597.740000000002"/>
    <n v="37297.74"/>
    <n v="1073"/>
    <n v="602.26"/>
    <x v="18"/>
    <n v="1500"/>
    <s v="Mumbai Mega Hub"/>
    <x v="2"/>
  </r>
  <r>
    <n v="105933"/>
    <x v="5905"/>
    <x v="5"/>
    <s v="2025"/>
    <s v="FedEx"/>
    <x v="2"/>
    <x v="0"/>
    <x v="4"/>
    <s v="India"/>
    <n v="32"/>
    <n v="450"/>
    <n v="14400"/>
    <n v="250"/>
    <n v="14150"/>
    <n v="6400"/>
    <n v="7247.48"/>
    <n v="7152.52"/>
    <n v="13302.52"/>
    <n v="938"/>
    <n v="847.48"/>
    <x v="3"/>
    <n v="200"/>
    <s v="Kolkata Regional Hub"/>
    <x v="4"/>
  </r>
  <r>
    <n v="105934"/>
    <x v="5906"/>
    <x v="4"/>
    <s v="2025"/>
    <s v="Xpressbees"/>
    <x v="4"/>
    <x v="0"/>
    <x v="2"/>
    <s v="India"/>
    <n v="92"/>
    <n v="1500"/>
    <n v="138000"/>
    <n v="700"/>
    <n v="137300"/>
    <n v="73600"/>
    <n v="75976.86"/>
    <n v="62023.14"/>
    <n v="134923.14000000001"/>
    <n v="673"/>
    <n v="2376.86"/>
    <x v="10"/>
    <n v="800"/>
    <s v="Mumbai Mega Hub"/>
    <x v="2"/>
  </r>
  <r>
    <n v="105935"/>
    <x v="5907"/>
    <x v="7"/>
    <s v="2025"/>
    <s v="Ekart"/>
    <x v="6"/>
    <x v="2"/>
    <x v="4"/>
    <s v="India"/>
    <n v="49"/>
    <n v="4500"/>
    <n v="220500"/>
    <n v="1700"/>
    <n v="218800"/>
    <n v="137200"/>
    <n v="138277.9"/>
    <n v="82222.100000000006"/>
    <n v="217722.1"/>
    <n v="927"/>
    <n v="1077.9000000000001"/>
    <x v="7"/>
    <n v="2800"/>
    <s v="Kolkata Regional Hub"/>
    <x v="4"/>
  </r>
  <r>
    <n v="105936"/>
    <x v="5908"/>
    <x v="11"/>
    <s v="2025"/>
    <s v="Ekart"/>
    <x v="1"/>
    <x v="2"/>
    <x v="2"/>
    <s v="India"/>
    <n v="4"/>
    <n v="25000"/>
    <n v="100000"/>
    <n v="7000"/>
    <n v="93000"/>
    <n v="72000"/>
    <n v="72501.66"/>
    <n v="27498.339999999997"/>
    <n v="92498.34"/>
    <n v="1060"/>
    <n v="501.66"/>
    <x v="17"/>
    <n v="18000"/>
    <s v="Mumbai Mega Hub"/>
    <x v="2"/>
  </r>
  <r>
    <n v="105937"/>
    <x v="5909"/>
    <x v="2"/>
    <s v="2025"/>
    <s v="Xpressbees"/>
    <x v="1"/>
    <x v="2"/>
    <x v="1"/>
    <s v="India"/>
    <n v="48"/>
    <n v="45000"/>
    <n v="2160000"/>
    <n v="13000"/>
    <n v="2147000"/>
    <n v="1536000"/>
    <n v="1536883.58"/>
    <n v="623116.41999999993"/>
    <n v="2146116.42"/>
    <n v="699"/>
    <n v="883.58"/>
    <x v="2"/>
    <n v="32000"/>
    <s v="Nagpur Central Hub"/>
    <x v="1"/>
  </r>
  <r>
    <n v="105938"/>
    <x v="5910"/>
    <x v="4"/>
    <s v="2025"/>
    <s v="Shadowfax"/>
    <x v="6"/>
    <x v="1"/>
    <x v="0"/>
    <s v="India"/>
    <n v="21"/>
    <n v="15000"/>
    <n v="315000"/>
    <n v="5500"/>
    <n v="309500"/>
    <n v="199500"/>
    <n v="200153.29"/>
    <n v="114846.70999999999"/>
    <n v="308846.71000000002"/>
    <n v="1080"/>
    <n v="653.29"/>
    <x v="11"/>
    <n v="9500"/>
    <s v="Bengaluru Regional Hub"/>
    <x v="0"/>
  </r>
  <r>
    <n v="105939"/>
    <x v="5911"/>
    <x v="2"/>
    <s v="2025"/>
    <s v="DHL"/>
    <x v="1"/>
    <x v="0"/>
    <x v="0"/>
    <s v="India"/>
    <n v="13"/>
    <n v="3500"/>
    <n v="45500"/>
    <n v="1300"/>
    <n v="44200"/>
    <n v="28600"/>
    <n v="29024.46"/>
    <n v="16475.54"/>
    <n v="43775.54"/>
    <n v="838"/>
    <n v="424.46"/>
    <x v="16"/>
    <n v="2200"/>
    <s v="Bengaluru Regional Hub"/>
    <x v="0"/>
  </r>
  <r>
    <n v="105940"/>
    <x v="5912"/>
    <x v="9"/>
    <s v="2025"/>
    <s v="Delhivery"/>
    <x v="0"/>
    <x v="1"/>
    <x v="0"/>
    <s v="India"/>
    <n v="83"/>
    <n v="6500"/>
    <n v="539500"/>
    <n v="2300"/>
    <n v="537200"/>
    <n v="348600"/>
    <n v="349632.64"/>
    <n v="189867.36"/>
    <n v="536167.36"/>
    <n v="324"/>
    <n v="1032.6400000000001"/>
    <x v="1"/>
    <n v="4200"/>
    <s v="Bengaluru Regional Hub"/>
    <x v="0"/>
  </r>
  <r>
    <n v="105941"/>
    <x v="5913"/>
    <x v="11"/>
    <s v="2025"/>
    <s v="Ekart"/>
    <x v="1"/>
    <x v="0"/>
    <x v="2"/>
    <s v="India"/>
    <n v="14"/>
    <n v="45000"/>
    <n v="630000"/>
    <n v="13000"/>
    <n v="617000"/>
    <n v="448000"/>
    <n v="450075.33"/>
    <n v="179924.66999999998"/>
    <n v="614924.67000000004"/>
    <n v="738"/>
    <n v="2075.33"/>
    <x v="2"/>
    <n v="32000"/>
    <s v="Mumbai Mega Hub"/>
    <x v="2"/>
  </r>
  <r>
    <n v="105942"/>
    <x v="5914"/>
    <x v="5"/>
    <s v="2025"/>
    <s v="Amazon Logistics"/>
    <x v="6"/>
    <x v="1"/>
    <x v="1"/>
    <s v="India"/>
    <n v="58"/>
    <n v="15000"/>
    <n v="870000"/>
    <n v="5500"/>
    <n v="864500"/>
    <n v="551000"/>
    <n v="551476.38"/>
    <n v="318523.62"/>
    <n v="864023.62"/>
    <n v="975"/>
    <n v="476.38"/>
    <x v="11"/>
    <n v="9500"/>
    <s v="Nagpur Central Hub"/>
    <x v="1"/>
  </r>
  <r>
    <n v="105943"/>
    <x v="5915"/>
    <x v="10"/>
    <s v="2025"/>
    <s v="Xpressbees"/>
    <x v="6"/>
    <x v="1"/>
    <x v="4"/>
    <s v="India"/>
    <n v="38"/>
    <n v="15000"/>
    <n v="570000"/>
    <n v="5500"/>
    <n v="564500"/>
    <n v="361000"/>
    <n v="361329.55"/>
    <n v="208670.45"/>
    <n v="564170.44999999995"/>
    <n v="398"/>
    <n v="329.55"/>
    <x v="11"/>
    <n v="9500"/>
    <s v="Kolkata Regional Hub"/>
    <x v="4"/>
  </r>
  <r>
    <n v="105944"/>
    <x v="5916"/>
    <x v="0"/>
    <s v="2025"/>
    <s v="Shadowfax"/>
    <x v="3"/>
    <x v="2"/>
    <x v="0"/>
    <s v="India"/>
    <n v="77"/>
    <n v="8500"/>
    <n v="654500"/>
    <n v="3000"/>
    <n v="651500"/>
    <n v="423500"/>
    <n v="424114.57"/>
    <n v="230385.43"/>
    <n v="650885.43000000005"/>
    <n v="1044"/>
    <n v="614.57000000000005"/>
    <x v="8"/>
    <n v="5500"/>
    <s v="Bengaluru Regional Hub"/>
    <x v="0"/>
  </r>
  <r>
    <n v="105945"/>
    <x v="5917"/>
    <x v="10"/>
    <s v="2025"/>
    <s v="Blue Dart"/>
    <x v="2"/>
    <x v="0"/>
    <x v="2"/>
    <s v="India"/>
    <n v="67"/>
    <n v="2500"/>
    <n v="167500"/>
    <n v="1000"/>
    <n v="166500"/>
    <n v="100500"/>
    <n v="101447"/>
    <n v="66053"/>
    <n v="165553"/>
    <n v="582"/>
    <n v="947"/>
    <x v="12"/>
    <n v="1500"/>
    <s v="Mumbai Mega Hub"/>
    <x v="2"/>
  </r>
  <r>
    <n v="105946"/>
    <x v="5918"/>
    <x v="7"/>
    <s v="2025"/>
    <s v="FedEx"/>
    <x v="2"/>
    <x v="1"/>
    <x v="3"/>
    <s v="India"/>
    <n v="11"/>
    <n v="2500"/>
    <n v="27500"/>
    <n v="1000"/>
    <n v="26500"/>
    <n v="16500"/>
    <n v="18010.72"/>
    <n v="9489.2799999999988"/>
    <n v="24989.279999999999"/>
    <n v="905"/>
    <n v="1510.72"/>
    <x v="12"/>
    <n v="1500"/>
    <s v="Delhi NCR Mega Hub"/>
    <x v="3"/>
  </r>
  <r>
    <n v="105947"/>
    <x v="5919"/>
    <x v="7"/>
    <s v="2025"/>
    <s v="Ecom Express"/>
    <x v="7"/>
    <x v="2"/>
    <x v="2"/>
    <s v="India"/>
    <n v="32"/>
    <n v="600"/>
    <n v="19200"/>
    <n v="250"/>
    <n v="18950"/>
    <n v="11200"/>
    <n v="11393.88"/>
    <n v="7806.1200000000008"/>
    <n v="18756.12"/>
    <n v="799"/>
    <n v="193.88"/>
    <x v="14"/>
    <n v="350"/>
    <s v="Mumbai Mega Hub"/>
    <x v="2"/>
  </r>
  <r>
    <n v="105948"/>
    <x v="5920"/>
    <x v="3"/>
    <s v="2025"/>
    <s v="DHL"/>
    <x v="1"/>
    <x v="2"/>
    <x v="1"/>
    <s v="India"/>
    <n v="48"/>
    <n v="45000"/>
    <n v="2160000"/>
    <n v="13000"/>
    <n v="2147000"/>
    <n v="1536000"/>
    <n v="1536499.72"/>
    <n v="623500.28"/>
    <n v="2146500.2799999998"/>
    <n v="1141"/>
    <n v="499.72"/>
    <x v="2"/>
    <n v="32000"/>
    <s v="Nagpur Central Hub"/>
    <x v="1"/>
  </r>
  <r>
    <n v="105949"/>
    <x v="5921"/>
    <x v="1"/>
    <s v="2025"/>
    <s v="Ekart"/>
    <x v="0"/>
    <x v="1"/>
    <x v="4"/>
    <s v="India"/>
    <n v="79"/>
    <n v="6500"/>
    <n v="513500"/>
    <n v="2300"/>
    <n v="511200"/>
    <n v="331800"/>
    <n v="332396.28999999998"/>
    <n v="181103.71000000002"/>
    <n v="510603.71"/>
    <n v="994"/>
    <n v="596.29"/>
    <x v="1"/>
    <n v="4200"/>
    <s v="Kolkata Regional Hub"/>
    <x v="4"/>
  </r>
  <r>
    <n v="105950"/>
    <x v="5922"/>
    <x v="7"/>
    <s v="2025"/>
    <s v="Blue Dart"/>
    <x v="6"/>
    <x v="1"/>
    <x v="2"/>
    <s v="India"/>
    <n v="65"/>
    <n v="4500"/>
    <n v="292500"/>
    <n v="1700"/>
    <n v="290800"/>
    <n v="182000"/>
    <n v="183043.25"/>
    <n v="109456.75"/>
    <n v="289756.75"/>
    <n v="951"/>
    <n v="1043.25"/>
    <x v="7"/>
    <n v="2800"/>
    <s v="Mumbai Mega Hub"/>
    <x v="2"/>
  </r>
  <r>
    <n v="105951"/>
    <x v="5923"/>
    <x v="8"/>
    <s v="2025"/>
    <s v="Ekart"/>
    <x v="2"/>
    <x v="0"/>
    <x v="3"/>
    <s v="India"/>
    <n v="18"/>
    <n v="2500"/>
    <n v="45000"/>
    <n v="1000"/>
    <n v="44000"/>
    <n v="27000"/>
    <n v="28829.78"/>
    <n v="16170.220000000001"/>
    <n v="42170.22"/>
    <n v="372"/>
    <n v="1829.78"/>
    <x v="12"/>
    <n v="1500"/>
    <s v="Delhi NCR Mega Hub"/>
    <x v="3"/>
  </r>
  <r>
    <n v="105952"/>
    <x v="5924"/>
    <x v="11"/>
    <s v="2025"/>
    <s v="Ekart"/>
    <x v="2"/>
    <x v="1"/>
    <x v="1"/>
    <s v="India"/>
    <n v="53"/>
    <n v="2500"/>
    <n v="132500"/>
    <n v="1000"/>
    <n v="131500"/>
    <n v="79500"/>
    <n v="80316.160000000003"/>
    <n v="52183.839999999997"/>
    <n v="130683.84"/>
    <n v="599"/>
    <n v="816.16"/>
    <x v="12"/>
    <n v="1500"/>
    <s v="Nagpur Central Hub"/>
    <x v="1"/>
  </r>
  <r>
    <n v="105953"/>
    <x v="5925"/>
    <x v="2"/>
    <s v="2025"/>
    <s v="FedEx"/>
    <x v="2"/>
    <x v="0"/>
    <x v="3"/>
    <s v="India"/>
    <n v="46"/>
    <n v="2500"/>
    <n v="115000"/>
    <n v="1000"/>
    <n v="114000"/>
    <n v="69000"/>
    <n v="69689.2"/>
    <n v="45310.8"/>
    <n v="113310.8"/>
    <n v="727"/>
    <n v="689.2"/>
    <x v="12"/>
    <n v="1500"/>
    <s v="Delhi NCR Mega Hub"/>
    <x v="3"/>
  </r>
  <r>
    <n v="105954"/>
    <x v="5926"/>
    <x v="2"/>
    <s v="2025"/>
    <s v="Shadowfax"/>
    <x v="0"/>
    <x v="0"/>
    <x v="3"/>
    <s v="India"/>
    <n v="46"/>
    <n v="3200"/>
    <n v="147200"/>
    <n v="1200"/>
    <n v="146000"/>
    <n v="92000"/>
    <n v="93671.26"/>
    <n v="53528.740000000005"/>
    <n v="144328.74"/>
    <n v="1057"/>
    <n v="1671.26"/>
    <x v="0"/>
    <n v="2000"/>
    <s v="Delhi NCR Mega Hub"/>
    <x v="3"/>
  </r>
  <r>
    <n v="105955"/>
    <x v="5927"/>
    <x v="1"/>
    <s v="2025"/>
    <s v="Blue Dart"/>
    <x v="3"/>
    <x v="0"/>
    <x v="4"/>
    <s v="India"/>
    <n v="32"/>
    <n v="8500"/>
    <n v="272000"/>
    <n v="3000"/>
    <n v="269000"/>
    <n v="176000"/>
    <n v="176823.86"/>
    <n v="95176.140000000014"/>
    <n v="268176.14"/>
    <n v="742"/>
    <n v="823.86"/>
    <x v="8"/>
    <n v="5500"/>
    <s v="Kolkata Regional Hub"/>
    <x v="4"/>
  </r>
  <r>
    <n v="105956"/>
    <x v="844"/>
    <x v="8"/>
    <s v="2025"/>
    <s v="Blue Dart"/>
    <x v="0"/>
    <x v="2"/>
    <x v="0"/>
    <s v="India"/>
    <n v="83"/>
    <n v="3200"/>
    <n v="265600"/>
    <n v="1200"/>
    <n v="264400"/>
    <n v="166000"/>
    <n v="166407.54"/>
    <n v="99192.459999999992"/>
    <n v="263992.46000000002"/>
    <n v="493"/>
    <n v="407.54"/>
    <x v="0"/>
    <n v="2000"/>
    <s v="Bengaluru Regional Hub"/>
    <x v="0"/>
  </r>
  <r>
    <n v="105957"/>
    <x v="5928"/>
    <x v="8"/>
    <s v="2025"/>
    <s v="Amazon Logistics"/>
    <x v="7"/>
    <x v="0"/>
    <x v="2"/>
    <s v="India"/>
    <n v="68"/>
    <n v="1200"/>
    <n v="81600"/>
    <n v="400"/>
    <n v="81200"/>
    <n v="54400"/>
    <n v="54627.24"/>
    <n v="26972.760000000002"/>
    <n v="80972.759999999995"/>
    <n v="887"/>
    <n v="227.24"/>
    <x v="15"/>
    <n v="800"/>
    <s v="Mumbai Mega Hub"/>
    <x v="2"/>
  </r>
  <r>
    <n v="105958"/>
    <x v="5929"/>
    <x v="9"/>
    <s v="2025"/>
    <s v="Blue Dart"/>
    <x v="2"/>
    <x v="1"/>
    <x v="1"/>
    <s v="India"/>
    <n v="65"/>
    <n v="2500"/>
    <n v="162500"/>
    <n v="1000"/>
    <n v="161500"/>
    <n v="97500"/>
    <n v="98241.39"/>
    <n v="64258.61"/>
    <n v="160758.60999999999"/>
    <n v="577"/>
    <n v="741.39"/>
    <x v="12"/>
    <n v="1500"/>
    <s v="Nagpur Central Hub"/>
    <x v="1"/>
  </r>
  <r>
    <n v="105959"/>
    <x v="5930"/>
    <x v="1"/>
    <s v="2025"/>
    <s v="Xpressbees"/>
    <x v="6"/>
    <x v="1"/>
    <x v="1"/>
    <s v="India"/>
    <n v="43"/>
    <n v="15000"/>
    <n v="645000"/>
    <n v="5500"/>
    <n v="639500"/>
    <n v="408500"/>
    <n v="410316.01"/>
    <n v="234683.99"/>
    <n v="637683.99"/>
    <n v="971"/>
    <n v="1816.01"/>
    <x v="11"/>
    <n v="9500"/>
    <s v="Nagpur Central Hub"/>
    <x v="1"/>
  </r>
  <r>
    <n v="105960"/>
    <x v="5931"/>
    <x v="6"/>
    <s v="2025"/>
    <s v="DHL"/>
    <x v="7"/>
    <x v="2"/>
    <x v="0"/>
    <s v="India"/>
    <n v="66"/>
    <n v="600"/>
    <n v="39600"/>
    <n v="250"/>
    <n v="39350"/>
    <n v="23100"/>
    <n v="24284.81"/>
    <n v="15315.189999999999"/>
    <n v="38165.19"/>
    <n v="1050"/>
    <n v="1184.81"/>
    <x v="14"/>
    <n v="350"/>
    <s v="Bengaluru Regional Hub"/>
    <x v="0"/>
  </r>
  <r>
    <n v="105961"/>
    <x v="5932"/>
    <x v="11"/>
    <s v="2025"/>
    <s v="FedEx"/>
    <x v="2"/>
    <x v="2"/>
    <x v="1"/>
    <s v="India"/>
    <n v="28"/>
    <n v="450"/>
    <n v="12600"/>
    <n v="250"/>
    <n v="12350"/>
    <n v="5600"/>
    <n v="6220.14"/>
    <n v="6379.86"/>
    <n v="11729.86"/>
    <n v="755"/>
    <n v="620.14"/>
    <x v="3"/>
    <n v="200"/>
    <s v="Nagpur Central Hub"/>
    <x v="1"/>
  </r>
  <r>
    <n v="105962"/>
    <x v="5933"/>
    <x v="0"/>
    <s v="2025"/>
    <s v="Blue Dart"/>
    <x v="4"/>
    <x v="0"/>
    <x v="3"/>
    <s v="India"/>
    <n v="29"/>
    <n v="5500"/>
    <n v="159500"/>
    <n v="2000"/>
    <n v="157500"/>
    <n v="101500"/>
    <n v="103741.98"/>
    <n v="55758.020000000004"/>
    <n v="155258.01999999999"/>
    <n v="317"/>
    <n v="2241.98"/>
    <x v="5"/>
    <n v="3500"/>
    <s v="Delhi NCR Mega Hub"/>
    <x v="3"/>
  </r>
  <r>
    <n v="105963"/>
    <x v="5934"/>
    <x v="11"/>
    <s v="2025"/>
    <s v="Ekart"/>
    <x v="4"/>
    <x v="2"/>
    <x v="1"/>
    <s v="India"/>
    <n v="71"/>
    <n v="1500"/>
    <n v="106500"/>
    <n v="700"/>
    <n v="105800"/>
    <n v="56800"/>
    <n v="57754.98"/>
    <n v="48745.02"/>
    <n v="104845.02"/>
    <n v="822"/>
    <n v="954.98"/>
    <x v="10"/>
    <n v="800"/>
    <s v="Nagpur Central Hub"/>
    <x v="1"/>
  </r>
  <r>
    <n v="105964"/>
    <x v="5935"/>
    <x v="8"/>
    <s v="2025"/>
    <s v="Amazon Logistics"/>
    <x v="5"/>
    <x v="1"/>
    <x v="3"/>
    <s v="India"/>
    <n v="4"/>
    <n v="2800"/>
    <n v="11200"/>
    <n v="1300"/>
    <n v="9900"/>
    <n v="6000"/>
    <n v="8732.59"/>
    <n v="2467.41"/>
    <n v="7167.41"/>
    <n v="1167"/>
    <n v="2732.59"/>
    <x v="18"/>
    <n v="1500"/>
    <s v="Delhi NCR Mega Hub"/>
    <x v="3"/>
  </r>
  <r>
    <n v="105965"/>
    <x v="5936"/>
    <x v="3"/>
    <s v="2025"/>
    <s v="DHL"/>
    <x v="4"/>
    <x v="0"/>
    <x v="0"/>
    <s v="India"/>
    <n v="45"/>
    <n v="5500"/>
    <n v="247500"/>
    <n v="2000"/>
    <n v="245500"/>
    <n v="157500"/>
    <n v="157961.73000000001"/>
    <n v="89538.26999999999"/>
    <n v="245038.27"/>
    <n v="613"/>
    <n v="461.73"/>
    <x v="5"/>
    <n v="3500"/>
    <s v="Bengaluru Regional Hub"/>
    <x v="0"/>
  </r>
  <r>
    <n v="105966"/>
    <x v="5937"/>
    <x v="4"/>
    <s v="2025"/>
    <s v="Delhivery"/>
    <x v="6"/>
    <x v="0"/>
    <x v="1"/>
    <s v="India"/>
    <n v="18"/>
    <n v="15000"/>
    <n v="270000"/>
    <n v="5500"/>
    <n v="264500"/>
    <n v="171000"/>
    <n v="171621"/>
    <n v="98379"/>
    <n v="263879"/>
    <n v="962"/>
    <n v="621"/>
    <x v="11"/>
    <n v="9500"/>
    <s v="Nagpur Central Hub"/>
    <x v="1"/>
  </r>
  <r>
    <n v="105967"/>
    <x v="5938"/>
    <x v="2"/>
    <s v="2025"/>
    <s v="Delhivery"/>
    <x v="2"/>
    <x v="1"/>
    <x v="2"/>
    <s v="India"/>
    <n v="55"/>
    <n v="2500"/>
    <n v="137500"/>
    <n v="1000"/>
    <n v="136500"/>
    <n v="82500"/>
    <n v="83628.84"/>
    <n v="53871.16"/>
    <n v="135371.16"/>
    <n v="370"/>
    <n v="1128.8399999999999"/>
    <x v="12"/>
    <n v="1500"/>
    <s v="Mumbai Mega Hub"/>
    <x v="2"/>
  </r>
  <r>
    <n v="105968"/>
    <x v="5939"/>
    <x v="3"/>
    <s v="2025"/>
    <s v="FedEx"/>
    <x v="5"/>
    <x v="1"/>
    <x v="4"/>
    <s v="India"/>
    <n v="55"/>
    <n v="2800"/>
    <n v="154000"/>
    <n v="1300"/>
    <n v="152700"/>
    <n v="82500"/>
    <n v="83092.800000000003"/>
    <n v="70907.199999999997"/>
    <n v="152107.20000000001"/>
    <n v="1091"/>
    <n v="592.79999999999995"/>
    <x v="18"/>
    <n v="1500"/>
    <s v="Kolkata Regional Hub"/>
    <x v="4"/>
  </r>
  <r>
    <n v="105969"/>
    <x v="5940"/>
    <x v="0"/>
    <s v="2025"/>
    <s v="FedEx"/>
    <x v="1"/>
    <x v="0"/>
    <x v="4"/>
    <s v="India"/>
    <n v="59"/>
    <n v="25000"/>
    <n v="1475000"/>
    <n v="7000"/>
    <n v="1468000"/>
    <n v="1062000"/>
    <n v="1062562.6000000001"/>
    <n v="412437.39999999991"/>
    <n v="1467437.4"/>
    <n v="823"/>
    <n v="562.6"/>
    <x v="17"/>
    <n v="18000"/>
    <s v="Kolkata Regional Hub"/>
    <x v="4"/>
  </r>
  <r>
    <n v="105970"/>
    <x v="5941"/>
    <x v="11"/>
    <s v="2025"/>
    <s v="Shadowfax"/>
    <x v="0"/>
    <x v="1"/>
    <x v="4"/>
    <s v="India"/>
    <n v="91"/>
    <n v="3200"/>
    <n v="291200"/>
    <n v="1200"/>
    <n v="290000"/>
    <n v="182000"/>
    <n v="182522.76"/>
    <n v="108677.23999999999"/>
    <n v="289477.24"/>
    <n v="863"/>
    <n v="522.76"/>
    <x v="0"/>
    <n v="2000"/>
    <s v="Kolkata Regional Hub"/>
    <x v="4"/>
  </r>
  <r>
    <n v="105971"/>
    <x v="5942"/>
    <x v="0"/>
    <s v="2025"/>
    <s v="Ekart"/>
    <x v="0"/>
    <x v="1"/>
    <x v="1"/>
    <s v="India"/>
    <n v="91"/>
    <n v="6500"/>
    <n v="591500"/>
    <n v="2300"/>
    <n v="589200"/>
    <n v="382200"/>
    <n v="382819.76"/>
    <n v="208680.24"/>
    <n v="588580.24"/>
    <n v="333"/>
    <n v="619.76"/>
    <x v="1"/>
    <n v="4200"/>
    <s v="Nagpur Central Hub"/>
    <x v="1"/>
  </r>
  <r>
    <n v="105972"/>
    <x v="5943"/>
    <x v="0"/>
    <s v="2025"/>
    <s v="Delhivery"/>
    <x v="6"/>
    <x v="2"/>
    <x v="4"/>
    <s v="India"/>
    <n v="98"/>
    <n v="4500"/>
    <n v="441000"/>
    <n v="1700"/>
    <n v="439300"/>
    <n v="274400"/>
    <n v="275493.53000000003"/>
    <n v="165506.46999999997"/>
    <n v="438206.47"/>
    <n v="346"/>
    <n v="1093.53"/>
    <x v="7"/>
    <n v="2800"/>
    <s v="Kolkata Regional Hub"/>
    <x v="4"/>
  </r>
  <r>
    <n v="105973"/>
    <x v="5944"/>
    <x v="2"/>
    <s v="2025"/>
    <s v="Ekart"/>
    <x v="4"/>
    <x v="0"/>
    <x v="2"/>
    <s v="India"/>
    <n v="37"/>
    <n v="5500"/>
    <n v="203500"/>
    <n v="2000"/>
    <n v="201500"/>
    <n v="129500"/>
    <n v="130235.89"/>
    <n v="73264.11"/>
    <n v="200764.11"/>
    <n v="1092"/>
    <n v="735.89"/>
    <x v="5"/>
    <n v="3500"/>
    <s v="Mumbai Mega Hub"/>
    <x v="2"/>
  </r>
  <r>
    <n v="105974"/>
    <x v="5945"/>
    <x v="3"/>
    <s v="2025"/>
    <s v="Xpressbees"/>
    <x v="6"/>
    <x v="1"/>
    <x v="3"/>
    <s v="India"/>
    <n v="49"/>
    <n v="4500"/>
    <n v="220500"/>
    <n v="1700"/>
    <n v="218800"/>
    <n v="137200"/>
    <n v="138093.62"/>
    <n v="82406.38"/>
    <n v="217906.38"/>
    <n v="336"/>
    <n v="893.62"/>
    <x v="7"/>
    <n v="2800"/>
    <s v="Delhi NCR Mega Hub"/>
    <x v="3"/>
  </r>
  <r>
    <n v="105975"/>
    <x v="5946"/>
    <x v="8"/>
    <s v="2025"/>
    <s v="Xpressbees"/>
    <x v="4"/>
    <x v="0"/>
    <x v="1"/>
    <s v="India"/>
    <n v="14"/>
    <n v="5500"/>
    <n v="77000"/>
    <n v="2000"/>
    <n v="75000"/>
    <n v="49000"/>
    <n v="49750.15"/>
    <n v="27249.85"/>
    <n v="74249.850000000006"/>
    <n v="1131"/>
    <n v="750.15"/>
    <x v="5"/>
    <n v="3500"/>
    <s v="Nagpur Central Hub"/>
    <x v="1"/>
  </r>
  <r>
    <n v="105976"/>
    <x v="5947"/>
    <x v="5"/>
    <s v="2025"/>
    <s v="DHL"/>
    <x v="2"/>
    <x v="0"/>
    <x v="4"/>
    <s v="India"/>
    <n v="8"/>
    <n v="2500"/>
    <n v="20000"/>
    <n v="1000"/>
    <n v="19000"/>
    <n v="12000"/>
    <n v="12748.42"/>
    <n v="7251.58"/>
    <n v="18251.580000000002"/>
    <n v="468"/>
    <n v="748.42"/>
    <x v="12"/>
    <n v="1500"/>
    <s v="Kolkata Regional Hub"/>
    <x v="4"/>
  </r>
  <r>
    <n v="105977"/>
    <x v="5948"/>
    <x v="6"/>
    <s v="2025"/>
    <s v="Delhivery"/>
    <x v="2"/>
    <x v="0"/>
    <x v="2"/>
    <s v="India"/>
    <n v="90"/>
    <n v="2500"/>
    <n v="225000"/>
    <n v="1000"/>
    <n v="224000"/>
    <n v="135000"/>
    <n v="136872.37"/>
    <n v="88127.63"/>
    <n v="222127.63"/>
    <n v="949"/>
    <n v="1872.37"/>
    <x v="12"/>
    <n v="1500"/>
    <s v="Mumbai Mega Hub"/>
    <x v="2"/>
  </r>
  <r>
    <n v="105978"/>
    <x v="5949"/>
    <x v="5"/>
    <s v="2025"/>
    <s v="Ecom Express"/>
    <x v="3"/>
    <x v="0"/>
    <x v="4"/>
    <s v="India"/>
    <n v="81"/>
    <n v="12000"/>
    <n v="972000"/>
    <n v="4000"/>
    <n v="968000"/>
    <n v="648000"/>
    <n v="648930.27"/>
    <n v="323069.73"/>
    <n v="967069.73"/>
    <n v="317"/>
    <n v="930.27"/>
    <x v="4"/>
    <n v="8000"/>
    <s v="Kolkata Regional Hub"/>
    <x v="4"/>
  </r>
  <r>
    <n v="105979"/>
    <x v="5950"/>
    <x v="1"/>
    <s v="2025"/>
    <s v="FedEx"/>
    <x v="3"/>
    <x v="0"/>
    <x v="2"/>
    <s v="India"/>
    <n v="34"/>
    <n v="12000"/>
    <n v="408000"/>
    <n v="4000"/>
    <n v="404000"/>
    <n v="272000"/>
    <n v="273051.7"/>
    <n v="134948.29999999999"/>
    <n v="402948.3"/>
    <n v="400"/>
    <n v="1051.7"/>
    <x v="4"/>
    <n v="8000"/>
    <s v="Mumbai Mega Hub"/>
    <x v="2"/>
  </r>
  <r>
    <n v="105980"/>
    <x v="5951"/>
    <x v="7"/>
    <s v="2025"/>
    <s v="Ecom Express"/>
    <x v="5"/>
    <x v="0"/>
    <x v="1"/>
    <s v="India"/>
    <n v="6"/>
    <n v="2800"/>
    <n v="16800"/>
    <n v="1300"/>
    <n v="15500"/>
    <n v="9000"/>
    <n v="11295.15"/>
    <n v="5504.85"/>
    <n v="13204.85"/>
    <n v="374"/>
    <n v="2295.15"/>
    <x v="18"/>
    <n v="1500"/>
    <s v="Nagpur Central Hub"/>
    <x v="1"/>
  </r>
  <r>
    <n v="105981"/>
    <x v="5952"/>
    <x v="10"/>
    <s v="2025"/>
    <s v="Shadowfax"/>
    <x v="0"/>
    <x v="0"/>
    <x v="0"/>
    <s v="India"/>
    <n v="66"/>
    <n v="3200"/>
    <n v="211200"/>
    <n v="1200"/>
    <n v="210000"/>
    <n v="132000"/>
    <n v="132746.78"/>
    <n v="78453.22"/>
    <n v="209253.22"/>
    <n v="518"/>
    <n v="746.78"/>
    <x v="0"/>
    <n v="2000"/>
    <s v="Bengaluru Regional Hub"/>
    <x v="0"/>
  </r>
  <r>
    <n v="105982"/>
    <x v="5953"/>
    <x v="5"/>
    <s v="2025"/>
    <s v="Amazon Logistics"/>
    <x v="2"/>
    <x v="2"/>
    <x v="4"/>
    <s v="India"/>
    <n v="49"/>
    <n v="2500"/>
    <n v="122500"/>
    <n v="1000"/>
    <n v="121500"/>
    <n v="73500"/>
    <n v="73757.59"/>
    <n v="48742.41"/>
    <n v="121242.41"/>
    <n v="1050"/>
    <n v="257.58999999999997"/>
    <x v="12"/>
    <n v="1500"/>
    <s v="Kolkata Regional Hub"/>
    <x v="4"/>
  </r>
  <r>
    <n v="105983"/>
    <x v="5954"/>
    <x v="7"/>
    <s v="2025"/>
    <s v="Shadowfax"/>
    <x v="3"/>
    <x v="1"/>
    <x v="3"/>
    <s v="India"/>
    <n v="78"/>
    <n v="12000"/>
    <n v="936000"/>
    <n v="4000"/>
    <n v="932000"/>
    <n v="624000"/>
    <n v="624437.04"/>
    <n v="311562.95999999996"/>
    <n v="931562.96"/>
    <n v="603"/>
    <n v="437.04"/>
    <x v="4"/>
    <n v="8000"/>
    <s v="Delhi NCR Mega Hub"/>
    <x v="3"/>
  </r>
  <r>
    <n v="105984"/>
    <x v="5955"/>
    <x v="8"/>
    <s v="2025"/>
    <s v="Ecom Express"/>
    <x v="4"/>
    <x v="1"/>
    <x v="1"/>
    <s v="India"/>
    <n v="26"/>
    <n v="1500"/>
    <n v="39000"/>
    <n v="700"/>
    <n v="38300"/>
    <n v="20800"/>
    <n v="21600.46"/>
    <n v="17399.54"/>
    <n v="37499.54"/>
    <n v="838"/>
    <n v="800.46"/>
    <x v="10"/>
    <n v="800"/>
    <s v="Nagpur Central Hub"/>
    <x v="1"/>
  </r>
  <r>
    <n v="105985"/>
    <x v="5956"/>
    <x v="5"/>
    <s v="2025"/>
    <s v="Ecom Express"/>
    <x v="1"/>
    <x v="2"/>
    <x v="4"/>
    <s v="India"/>
    <n v="85"/>
    <n v="25000"/>
    <n v="2125000"/>
    <n v="7000"/>
    <n v="2118000"/>
    <n v="1530000"/>
    <n v="1532333.18"/>
    <n v="592666.82000000007"/>
    <n v="2115666.8199999998"/>
    <n v="968"/>
    <n v="2333.1799999999998"/>
    <x v="17"/>
    <n v="18000"/>
    <s v="Kolkata Regional Hub"/>
    <x v="4"/>
  </r>
  <r>
    <n v="105986"/>
    <x v="5957"/>
    <x v="11"/>
    <s v="2025"/>
    <s v="Amazon Logistics"/>
    <x v="5"/>
    <x v="1"/>
    <x v="2"/>
    <s v="India"/>
    <n v="53"/>
    <n v="2800"/>
    <n v="148400"/>
    <n v="1300"/>
    <n v="147100"/>
    <n v="79500"/>
    <n v="80035.759999999995"/>
    <n v="68364.240000000005"/>
    <n v="146564.24"/>
    <n v="678"/>
    <n v="535.76"/>
    <x v="18"/>
    <n v="1500"/>
    <s v="Mumbai Mega Hub"/>
    <x v="2"/>
  </r>
  <r>
    <n v="105987"/>
    <x v="5958"/>
    <x v="5"/>
    <s v="2025"/>
    <s v="FedEx"/>
    <x v="2"/>
    <x v="2"/>
    <x v="1"/>
    <s v="India"/>
    <n v="18"/>
    <n v="450"/>
    <n v="8100"/>
    <n v="250"/>
    <n v="7850"/>
    <n v="3600"/>
    <n v="6323.59"/>
    <n v="1776.4099999999999"/>
    <n v="5126.41"/>
    <n v="1076"/>
    <n v="2723.59"/>
    <x v="3"/>
    <n v="200"/>
    <s v="Nagpur Central Hub"/>
    <x v="1"/>
  </r>
  <r>
    <n v="105988"/>
    <x v="5959"/>
    <x v="1"/>
    <s v="2025"/>
    <s v="Delhivery"/>
    <x v="3"/>
    <x v="0"/>
    <x v="4"/>
    <s v="India"/>
    <n v="51"/>
    <n v="8500"/>
    <n v="433500"/>
    <n v="3000"/>
    <n v="430500"/>
    <n v="280500"/>
    <n v="281290.17"/>
    <n v="152209.83000000002"/>
    <n v="429709.83"/>
    <n v="332"/>
    <n v="790.17"/>
    <x v="8"/>
    <n v="5500"/>
    <s v="Kolkata Regional Hub"/>
    <x v="4"/>
  </r>
  <r>
    <n v="105989"/>
    <x v="5960"/>
    <x v="9"/>
    <s v="2025"/>
    <s v="Ekart"/>
    <x v="2"/>
    <x v="1"/>
    <x v="4"/>
    <s v="India"/>
    <n v="46"/>
    <n v="2500"/>
    <n v="115000"/>
    <n v="1000"/>
    <n v="114000"/>
    <n v="69000"/>
    <n v="70488.820000000007"/>
    <n v="44511.179999999993"/>
    <n v="112511.18"/>
    <n v="909"/>
    <n v="1488.82"/>
    <x v="12"/>
    <n v="1500"/>
    <s v="Kolkata Regional Hub"/>
    <x v="4"/>
  </r>
  <r>
    <n v="105990"/>
    <x v="5961"/>
    <x v="2"/>
    <s v="2025"/>
    <s v="Shadowfax"/>
    <x v="4"/>
    <x v="2"/>
    <x v="4"/>
    <s v="India"/>
    <n v="70"/>
    <n v="1500"/>
    <n v="105000"/>
    <n v="700"/>
    <n v="104300"/>
    <n v="56000"/>
    <n v="56248.02"/>
    <n v="48751.98"/>
    <n v="104051.98"/>
    <n v="730"/>
    <n v="248.02"/>
    <x v="10"/>
    <n v="800"/>
    <s v="Kolkata Regional Hub"/>
    <x v="4"/>
  </r>
  <r>
    <n v="105991"/>
    <x v="5962"/>
    <x v="8"/>
    <s v="2025"/>
    <s v="Shadowfax"/>
    <x v="5"/>
    <x v="0"/>
    <x v="3"/>
    <s v="India"/>
    <n v="98"/>
    <n v="1800"/>
    <n v="176400"/>
    <n v="900"/>
    <n v="175500"/>
    <n v="88200"/>
    <n v="88553.12"/>
    <n v="87846.88"/>
    <n v="175146.88"/>
    <n v="590"/>
    <n v="353.12"/>
    <x v="9"/>
    <n v="900"/>
    <s v="Delhi NCR Mega Hub"/>
    <x v="3"/>
  </r>
  <r>
    <n v="105992"/>
    <x v="5963"/>
    <x v="11"/>
    <s v="2025"/>
    <s v="FedEx"/>
    <x v="0"/>
    <x v="1"/>
    <x v="2"/>
    <s v="India"/>
    <n v="9"/>
    <n v="3200"/>
    <n v="28800"/>
    <n v="1200"/>
    <n v="27600"/>
    <n v="18000"/>
    <n v="18888.560000000001"/>
    <n v="9911.4399999999987"/>
    <n v="26711.439999999999"/>
    <n v="903"/>
    <n v="888.56"/>
    <x v="0"/>
    <n v="2000"/>
    <s v="Mumbai Mega Hub"/>
    <x v="2"/>
  </r>
  <r>
    <n v="105993"/>
    <x v="5964"/>
    <x v="10"/>
    <s v="2025"/>
    <s v="Ekart"/>
    <x v="1"/>
    <x v="1"/>
    <x v="1"/>
    <s v="India"/>
    <n v="35"/>
    <n v="45000"/>
    <n v="1575000"/>
    <n v="13000"/>
    <n v="1562000"/>
    <n v="1120000"/>
    <n v="1120571.9099999999"/>
    <n v="454428.09000000008"/>
    <n v="1561428.09"/>
    <n v="1024"/>
    <n v="571.91"/>
    <x v="2"/>
    <n v="32000"/>
    <s v="Nagpur Central Hub"/>
    <x v="1"/>
  </r>
  <r>
    <n v="105994"/>
    <x v="5965"/>
    <x v="1"/>
    <s v="2025"/>
    <s v="Delhivery"/>
    <x v="1"/>
    <x v="1"/>
    <x v="0"/>
    <s v="India"/>
    <n v="12"/>
    <n v="3500"/>
    <n v="42000"/>
    <n v="1300"/>
    <n v="40700"/>
    <n v="26400"/>
    <n v="28615.8"/>
    <n v="13384.2"/>
    <n v="38484.199999999997"/>
    <n v="712"/>
    <n v="2215.8000000000002"/>
    <x v="16"/>
    <n v="2200"/>
    <s v="Bengaluru Regional Hub"/>
    <x v="0"/>
  </r>
  <r>
    <n v="105995"/>
    <x v="5966"/>
    <x v="2"/>
    <s v="2025"/>
    <s v="DHL"/>
    <x v="5"/>
    <x v="2"/>
    <x v="0"/>
    <s v="India"/>
    <n v="43"/>
    <n v="4500"/>
    <n v="193500"/>
    <n v="2000"/>
    <n v="191500"/>
    <n v="107500"/>
    <n v="108355.72"/>
    <n v="85144.28"/>
    <n v="190644.28"/>
    <n v="659"/>
    <n v="855.72"/>
    <x v="6"/>
    <n v="2500"/>
    <s v="Bengaluru Regional Hub"/>
    <x v="0"/>
  </r>
  <r>
    <n v="105996"/>
    <x v="5967"/>
    <x v="4"/>
    <s v="2025"/>
    <s v="Ekart"/>
    <x v="7"/>
    <x v="1"/>
    <x v="4"/>
    <s v="India"/>
    <n v="71"/>
    <n v="850"/>
    <n v="60350"/>
    <n v="300"/>
    <n v="60050"/>
    <n v="39050"/>
    <n v="40376.68"/>
    <n v="19973.32"/>
    <n v="58723.32"/>
    <n v="1089"/>
    <n v="1326.68"/>
    <x v="13"/>
    <n v="550"/>
    <s v="Kolkata Regional Hub"/>
    <x v="4"/>
  </r>
  <r>
    <n v="105997"/>
    <x v="5968"/>
    <x v="7"/>
    <s v="2025"/>
    <s v="Amazon Logistics"/>
    <x v="5"/>
    <x v="1"/>
    <x v="1"/>
    <s v="India"/>
    <n v="46"/>
    <n v="4500"/>
    <n v="207000"/>
    <n v="2000"/>
    <n v="205000"/>
    <n v="115000"/>
    <n v="115981.27"/>
    <n v="91018.73"/>
    <n v="204018.73"/>
    <n v="346"/>
    <n v="981.27"/>
    <x v="6"/>
    <n v="2500"/>
    <s v="Nagpur Central Hub"/>
    <x v="1"/>
  </r>
  <r>
    <n v="105998"/>
    <x v="5969"/>
    <x v="0"/>
    <s v="2025"/>
    <s v="Ekart"/>
    <x v="1"/>
    <x v="0"/>
    <x v="3"/>
    <s v="India"/>
    <n v="18"/>
    <n v="25000"/>
    <n v="450000"/>
    <n v="7000"/>
    <n v="443000"/>
    <n v="324000"/>
    <n v="324645.06"/>
    <n v="125354.94"/>
    <n v="442354.94"/>
    <n v="750"/>
    <n v="645.05999999999995"/>
    <x v="17"/>
    <n v="18000"/>
    <s v="Delhi NCR Mega Hub"/>
    <x v="3"/>
  </r>
  <r>
    <n v="105999"/>
    <x v="756"/>
    <x v="9"/>
    <s v="2025"/>
    <s v="Shadowfax"/>
    <x v="3"/>
    <x v="1"/>
    <x v="0"/>
    <s v="India"/>
    <n v="96"/>
    <n v="12000"/>
    <n v="1152000"/>
    <n v="4000"/>
    <n v="1148000"/>
    <n v="768000"/>
    <n v="768567.1"/>
    <n v="383432.9"/>
    <n v="1147432.8999999999"/>
    <n v="584"/>
    <n v="567.1"/>
    <x v="4"/>
    <n v="8000"/>
    <s v="Bengaluru Regional Hub"/>
    <x v="0"/>
  </r>
  <r>
    <n v="106000"/>
    <x v="5970"/>
    <x v="3"/>
    <s v="2025"/>
    <s v="Ecom Express"/>
    <x v="1"/>
    <x v="2"/>
    <x v="2"/>
    <s v="India"/>
    <n v="58"/>
    <n v="3500"/>
    <n v="203000"/>
    <n v="1300"/>
    <n v="201700"/>
    <n v="127600"/>
    <n v="128679.32"/>
    <n v="74320.679999999993"/>
    <n v="200620.68"/>
    <n v="1127"/>
    <n v="1079.32"/>
    <x v="16"/>
    <n v="2200"/>
    <s v="Mumbai Mega Hub"/>
    <x v="2"/>
  </r>
  <r>
    <n v="106001"/>
    <x v="5971"/>
    <x v="0"/>
    <s v="2025"/>
    <s v="DHL"/>
    <x v="4"/>
    <x v="0"/>
    <x v="0"/>
    <s v="India"/>
    <n v="19"/>
    <n v="5500"/>
    <n v="104500"/>
    <n v="2000"/>
    <n v="102500"/>
    <n v="66500"/>
    <n v="67367.570000000007"/>
    <n v="37132.429999999993"/>
    <n v="101632.43"/>
    <n v="560"/>
    <n v="867.57"/>
    <x v="5"/>
    <n v="3500"/>
    <s v="Bengaluru Regional Hub"/>
    <x v="0"/>
  </r>
  <r>
    <n v="106002"/>
    <x v="5972"/>
    <x v="7"/>
    <s v="2025"/>
    <s v="Delhivery"/>
    <x v="3"/>
    <x v="2"/>
    <x v="3"/>
    <s v="India"/>
    <n v="94"/>
    <n v="12000"/>
    <n v="1128000"/>
    <n v="4000"/>
    <n v="1124000"/>
    <n v="752000"/>
    <n v="752358.09"/>
    <n v="375641.91000000003"/>
    <n v="1123641.9099999999"/>
    <n v="568"/>
    <n v="358.09"/>
    <x v="4"/>
    <n v="8000"/>
    <s v="Delhi NCR Mega Hub"/>
    <x v="3"/>
  </r>
  <r>
    <n v="106003"/>
    <x v="5973"/>
    <x v="1"/>
    <s v="2025"/>
    <s v="Shadowfax"/>
    <x v="5"/>
    <x v="1"/>
    <x v="4"/>
    <s v="India"/>
    <n v="45"/>
    <n v="2800"/>
    <n v="126000"/>
    <n v="1300"/>
    <n v="124700"/>
    <n v="67500"/>
    <n v="68398.490000000005"/>
    <n v="57601.509999999995"/>
    <n v="123801.51"/>
    <n v="1024"/>
    <n v="898.49"/>
    <x v="18"/>
    <n v="1500"/>
    <s v="Kolkata Regional Hub"/>
    <x v="4"/>
  </r>
  <r>
    <n v="106004"/>
    <x v="5974"/>
    <x v="0"/>
    <s v="2025"/>
    <s v="FedEx"/>
    <x v="1"/>
    <x v="1"/>
    <x v="3"/>
    <s v="India"/>
    <n v="71"/>
    <n v="25000"/>
    <n v="1775000"/>
    <n v="7000"/>
    <n v="1768000"/>
    <n v="1278000"/>
    <n v="1279021.77"/>
    <n v="495978.23"/>
    <n v="1766978.23"/>
    <n v="828"/>
    <n v="1021.77"/>
    <x v="17"/>
    <n v="18000"/>
    <s v="Delhi NCR Mega Hub"/>
    <x v="3"/>
  </r>
  <r>
    <n v="106005"/>
    <x v="5975"/>
    <x v="11"/>
    <s v="2025"/>
    <s v="Delhivery"/>
    <x v="2"/>
    <x v="0"/>
    <x v="1"/>
    <s v="India"/>
    <n v="18"/>
    <n v="2500"/>
    <n v="45000"/>
    <n v="1000"/>
    <n v="44000"/>
    <n v="27000"/>
    <n v="27561.78"/>
    <n v="17438.22"/>
    <n v="43438.22"/>
    <n v="709"/>
    <n v="561.78"/>
    <x v="12"/>
    <n v="1500"/>
    <s v="Nagpur Central Hub"/>
    <x v="1"/>
  </r>
  <r>
    <n v="106006"/>
    <x v="5976"/>
    <x v="9"/>
    <s v="2025"/>
    <s v="Shadowfax"/>
    <x v="7"/>
    <x v="0"/>
    <x v="2"/>
    <s v="India"/>
    <n v="70"/>
    <n v="850"/>
    <n v="59500"/>
    <n v="300"/>
    <n v="59200"/>
    <n v="38500"/>
    <n v="38691.760000000002"/>
    <n v="20808.239999999998"/>
    <n v="59008.24"/>
    <n v="718"/>
    <n v="191.76"/>
    <x v="13"/>
    <n v="550"/>
    <s v="Mumbai Mega Hub"/>
    <x v="2"/>
  </r>
  <r>
    <n v="106007"/>
    <x v="5977"/>
    <x v="3"/>
    <s v="2025"/>
    <s v="Ekart"/>
    <x v="7"/>
    <x v="1"/>
    <x v="2"/>
    <s v="India"/>
    <n v="65"/>
    <n v="1200"/>
    <n v="78000"/>
    <n v="400"/>
    <n v="77600"/>
    <n v="52000"/>
    <n v="52665.64"/>
    <n v="25334.36"/>
    <n v="76934.36"/>
    <n v="1100"/>
    <n v="665.64"/>
    <x v="15"/>
    <n v="800"/>
    <s v="Mumbai Mega Hub"/>
    <x v="2"/>
  </r>
  <r>
    <n v="106008"/>
    <x v="5978"/>
    <x v="2"/>
    <s v="2025"/>
    <s v="Amazon Logistics"/>
    <x v="5"/>
    <x v="0"/>
    <x v="3"/>
    <s v="India"/>
    <n v="32"/>
    <n v="4500"/>
    <n v="144000"/>
    <n v="2000"/>
    <n v="142000"/>
    <n v="80000"/>
    <n v="80773.820000000007"/>
    <n v="63226.179999999993"/>
    <n v="141226.18"/>
    <n v="817"/>
    <n v="773.82"/>
    <x v="6"/>
    <n v="2500"/>
    <s v="Delhi NCR Mega Hub"/>
    <x v="3"/>
  </r>
  <r>
    <n v="106009"/>
    <x v="5979"/>
    <x v="2"/>
    <s v="2025"/>
    <s v="DHL"/>
    <x v="7"/>
    <x v="2"/>
    <x v="0"/>
    <s v="India"/>
    <n v="90"/>
    <n v="1200"/>
    <n v="108000"/>
    <n v="400"/>
    <n v="107600"/>
    <n v="72000"/>
    <n v="72479.67"/>
    <n v="35520.33"/>
    <n v="107120.33"/>
    <n v="800"/>
    <n v="479.67"/>
    <x v="15"/>
    <n v="800"/>
    <s v="Bengaluru Regional Hub"/>
    <x v="0"/>
  </r>
  <r>
    <n v="106010"/>
    <x v="5980"/>
    <x v="8"/>
    <s v="2025"/>
    <s v="Blue Dart"/>
    <x v="6"/>
    <x v="1"/>
    <x v="3"/>
    <s v="India"/>
    <n v="28"/>
    <n v="15000"/>
    <n v="420000"/>
    <n v="5500"/>
    <n v="414500"/>
    <n v="266000"/>
    <n v="266355.25"/>
    <n v="153644.75"/>
    <n v="414144.75"/>
    <n v="1070"/>
    <n v="355.25"/>
    <x v="11"/>
    <n v="9500"/>
    <s v="Delhi NCR Mega Hub"/>
    <x v="3"/>
  </r>
  <r>
    <n v="106011"/>
    <x v="5981"/>
    <x v="3"/>
    <s v="2025"/>
    <s v="Shadowfax"/>
    <x v="6"/>
    <x v="0"/>
    <x v="0"/>
    <s v="India"/>
    <n v="36"/>
    <n v="15000"/>
    <n v="540000"/>
    <n v="5500"/>
    <n v="534500"/>
    <n v="342000"/>
    <n v="342535.46"/>
    <n v="197464.53999999998"/>
    <n v="533964.54"/>
    <n v="583"/>
    <n v="535.46"/>
    <x v="11"/>
    <n v="9500"/>
    <s v="Bengaluru Regional Hub"/>
    <x v="0"/>
  </r>
  <r>
    <n v="106012"/>
    <x v="5982"/>
    <x v="7"/>
    <s v="2025"/>
    <s v="Ekart"/>
    <x v="3"/>
    <x v="2"/>
    <x v="0"/>
    <s v="India"/>
    <n v="89"/>
    <n v="12000"/>
    <n v="1068000"/>
    <n v="4000"/>
    <n v="1064000"/>
    <n v="712000"/>
    <n v="712624.76"/>
    <n v="355375.24"/>
    <n v="1063375.24"/>
    <n v="540"/>
    <n v="624.76"/>
    <x v="4"/>
    <n v="8000"/>
    <s v="Bengaluru Regional Hub"/>
    <x v="0"/>
  </r>
  <r>
    <n v="106013"/>
    <x v="5983"/>
    <x v="5"/>
    <s v="2025"/>
    <s v="Ecom Express"/>
    <x v="4"/>
    <x v="2"/>
    <x v="3"/>
    <s v="India"/>
    <n v="19"/>
    <n v="5500"/>
    <n v="104500"/>
    <n v="2000"/>
    <n v="102500"/>
    <n v="66500"/>
    <n v="67357.42"/>
    <n v="37142.58"/>
    <n v="101642.58"/>
    <n v="313"/>
    <n v="857.42"/>
    <x v="5"/>
    <n v="3500"/>
    <s v="Delhi NCR Mega Hub"/>
    <x v="3"/>
  </r>
  <r>
    <n v="106014"/>
    <x v="5984"/>
    <x v="10"/>
    <s v="2025"/>
    <s v="Ekart"/>
    <x v="3"/>
    <x v="2"/>
    <x v="2"/>
    <s v="India"/>
    <n v="12"/>
    <n v="12000"/>
    <n v="144000"/>
    <n v="4000"/>
    <n v="140000"/>
    <n v="96000"/>
    <n v="96741.42"/>
    <n v="47258.58"/>
    <n v="139258.57999999999"/>
    <n v="738"/>
    <n v="741.42"/>
    <x v="4"/>
    <n v="8000"/>
    <s v="Mumbai Mega Hub"/>
    <x v="2"/>
  </r>
  <r>
    <n v="106015"/>
    <x v="5985"/>
    <x v="1"/>
    <s v="2025"/>
    <s v="Ekart"/>
    <x v="3"/>
    <x v="1"/>
    <x v="3"/>
    <s v="India"/>
    <n v="10"/>
    <n v="12000"/>
    <n v="120000"/>
    <n v="4000"/>
    <n v="116000"/>
    <n v="80000"/>
    <n v="80742.84"/>
    <n v="39257.160000000003"/>
    <n v="115257.16"/>
    <n v="563"/>
    <n v="742.84"/>
    <x v="4"/>
    <n v="8000"/>
    <s v="Delhi NCR Mega Hub"/>
    <x v="3"/>
  </r>
  <r>
    <n v="106016"/>
    <x v="5986"/>
    <x v="4"/>
    <s v="2025"/>
    <s v="Shadowfax"/>
    <x v="6"/>
    <x v="0"/>
    <x v="4"/>
    <s v="India"/>
    <n v="72"/>
    <n v="15000"/>
    <n v="1080000"/>
    <n v="5500"/>
    <n v="1074500"/>
    <n v="684000"/>
    <n v="684297.66"/>
    <n v="395702.33999999997"/>
    <n v="1074202.3400000001"/>
    <n v="814"/>
    <n v="297.66000000000003"/>
    <x v="11"/>
    <n v="9500"/>
    <s v="Kolkata Regional Hub"/>
    <x v="4"/>
  </r>
  <r>
    <n v="106017"/>
    <x v="5987"/>
    <x v="9"/>
    <s v="2025"/>
    <s v="Amazon Logistics"/>
    <x v="2"/>
    <x v="2"/>
    <x v="3"/>
    <s v="India"/>
    <n v="66"/>
    <n v="450"/>
    <n v="29700"/>
    <n v="250"/>
    <n v="29450"/>
    <n v="13200"/>
    <n v="13985.83"/>
    <n v="15714.17"/>
    <n v="28664.17"/>
    <n v="353"/>
    <n v="785.83"/>
    <x v="3"/>
    <n v="200"/>
    <s v="Delhi NCR Mega Hub"/>
    <x v="3"/>
  </r>
  <r>
    <n v="106018"/>
    <x v="5988"/>
    <x v="8"/>
    <s v="2025"/>
    <s v="Blue Dart"/>
    <x v="5"/>
    <x v="1"/>
    <x v="1"/>
    <s v="India"/>
    <n v="90"/>
    <n v="1800"/>
    <n v="162000"/>
    <n v="900"/>
    <n v="161100"/>
    <n v="81000"/>
    <n v="81242.679999999993"/>
    <n v="80757.320000000007"/>
    <n v="160857.32"/>
    <n v="921"/>
    <n v="242.68"/>
    <x v="9"/>
    <n v="900"/>
    <s v="Nagpur Central Hub"/>
    <x v="1"/>
  </r>
  <r>
    <n v="106019"/>
    <x v="5989"/>
    <x v="6"/>
    <s v="2025"/>
    <s v="DHL"/>
    <x v="6"/>
    <x v="1"/>
    <x v="2"/>
    <s v="India"/>
    <n v="33"/>
    <n v="4500"/>
    <n v="148500"/>
    <n v="1700"/>
    <n v="146800"/>
    <n v="92400"/>
    <n v="93322.93"/>
    <n v="55177.070000000007"/>
    <n v="145877.07"/>
    <n v="637"/>
    <n v="922.93"/>
    <x v="7"/>
    <n v="2800"/>
    <s v="Mumbai Mega Hub"/>
    <x v="2"/>
  </r>
  <r>
    <n v="106020"/>
    <x v="5990"/>
    <x v="8"/>
    <s v="2025"/>
    <s v="Delhivery"/>
    <x v="0"/>
    <x v="0"/>
    <x v="2"/>
    <s v="India"/>
    <n v="61"/>
    <n v="6500"/>
    <n v="396500"/>
    <n v="2300"/>
    <n v="394200"/>
    <n v="256200"/>
    <n v="256804.67"/>
    <n v="139695.32999999999"/>
    <n v="393595.33"/>
    <n v="1035"/>
    <n v="604.66999999999996"/>
    <x v="1"/>
    <n v="4200"/>
    <s v="Mumbai Mega Hub"/>
    <x v="2"/>
  </r>
  <r>
    <n v="106021"/>
    <x v="5991"/>
    <x v="7"/>
    <s v="2025"/>
    <s v="DHL"/>
    <x v="2"/>
    <x v="0"/>
    <x v="1"/>
    <s v="India"/>
    <n v="21"/>
    <n v="450"/>
    <n v="9450"/>
    <n v="250"/>
    <n v="9200"/>
    <n v="4200"/>
    <n v="5206.95"/>
    <n v="4243.05"/>
    <n v="8193.0499999999993"/>
    <n v="1025"/>
    <n v="1006.95"/>
    <x v="3"/>
    <n v="200"/>
    <s v="Nagpur Central Hub"/>
    <x v="1"/>
  </r>
  <r>
    <n v="106022"/>
    <x v="5992"/>
    <x v="8"/>
    <s v="2025"/>
    <s v="DHL"/>
    <x v="4"/>
    <x v="1"/>
    <x v="0"/>
    <s v="India"/>
    <n v="5"/>
    <n v="1500"/>
    <n v="7500"/>
    <n v="700"/>
    <n v="6800"/>
    <n v="4000"/>
    <n v="5009.99"/>
    <n v="2490.0100000000002"/>
    <n v="5790.01"/>
    <n v="797"/>
    <n v="1009.99"/>
    <x v="10"/>
    <n v="800"/>
    <s v="Bengaluru Regional Hub"/>
    <x v="0"/>
  </r>
  <r>
    <n v="106023"/>
    <x v="5993"/>
    <x v="9"/>
    <s v="2025"/>
    <s v="DHL"/>
    <x v="1"/>
    <x v="1"/>
    <x v="3"/>
    <s v="India"/>
    <n v="83"/>
    <n v="45000"/>
    <n v="3735000"/>
    <n v="13000"/>
    <n v="3722000"/>
    <n v="2656000"/>
    <n v="2656210"/>
    <n v="1078790"/>
    <n v="3721790"/>
    <n v="615"/>
    <n v="210"/>
    <x v="2"/>
    <n v="32000"/>
    <s v="Delhi NCR Mega Hub"/>
    <x v="3"/>
  </r>
  <r>
    <n v="106024"/>
    <x v="5994"/>
    <x v="5"/>
    <s v="2025"/>
    <s v="Xpressbees"/>
    <x v="3"/>
    <x v="0"/>
    <x v="4"/>
    <s v="India"/>
    <n v="50"/>
    <n v="8500"/>
    <n v="425000"/>
    <n v="3000"/>
    <n v="422000"/>
    <n v="275000"/>
    <n v="275660.52"/>
    <n v="149339.47999999998"/>
    <n v="421339.48"/>
    <n v="442"/>
    <n v="660.52"/>
    <x v="8"/>
    <n v="5500"/>
    <s v="Kolkata Regional Hub"/>
    <x v="4"/>
  </r>
  <r>
    <n v="106025"/>
    <x v="5995"/>
    <x v="7"/>
    <s v="2025"/>
    <s v="Shadowfax"/>
    <x v="2"/>
    <x v="2"/>
    <x v="2"/>
    <s v="India"/>
    <n v="11"/>
    <n v="2500"/>
    <n v="27500"/>
    <n v="1000"/>
    <n v="26500"/>
    <n v="16500"/>
    <n v="17968.61"/>
    <n v="9531.39"/>
    <n v="25031.39"/>
    <n v="986"/>
    <n v="1468.61"/>
    <x v="12"/>
    <n v="1500"/>
    <s v="Mumbai Mega Hub"/>
    <x v="2"/>
  </r>
  <r>
    <n v="106026"/>
    <x v="5996"/>
    <x v="4"/>
    <s v="2025"/>
    <s v="Amazon Logistics"/>
    <x v="1"/>
    <x v="1"/>
    <x v="2"/>
    <s v="India"/>
    <n v="99"/>
    <n v="45000"/>
    <n v="4455000"/>
    <n v="13000"/>
    <n v="4442000"/>
    <n v="3168000"/>
    <n v="3168702"/>
    <n v="1286298"/>
    <n v="4441298"/>
    <n v="369"/>
    <n v="702"/>
    <x v="2"/>
    <n v="32000"/>
    <s v="Mumbai Mega Hub"/>
    <x v="2"/>
  </r>
  <r>
    <n v="106027"/>
    <x v="5997"/>
    <x v="5"/>
    <s v="2025"/>
    <s v="FedEx"/>
    <x v="0"/>
    <x v="1"/>
    <x v="2"/>
    <s v="India"/>
    <n v="20"/>
    <n v="6500"/>
    <n v="130000"/>
    <n v="2300"/>
    <n v="127700"/>
    <n v="84000"/>
    <n v="84384.42"/>
    <n v="45615.58"/>
    <n v="127315.58"/>
    <n v="1174"/>
    <n v="384.42"/>
    <x v="1"/>
    <n v="4200"/>
    <s v="Mumbai Mega Hub"/>
    <x v="2"/>
  </r>
  <r>
    <n v="106028"/>
    <x v="5998"/>
    <x v="6"/>
    <s v="2025"/>
    <s v="Blue Dart"/>
    <x v="1"/>
    <x v="0"/>
    <x v="1"/>
    <s v="India"/>
    <n v="43"/>
    <n v="45000"/>
    <n v="1935000"/>
    <n v="13000"/>
    <n v="1922000"/>
    <n v="1376000"/>
    <n v="1376841.26"/>
    <n v="558158.74"/>
    <n v="1921158.74"/>
    <n v="1180"/>
    <n v="841.26"/>
    <x v="2"/>
    <n v="32000"/>
    <s v="Nagpur Central Hub"/>
    <x v="1"/>
  </r>
  <r>
    <n v="106029"/>
    <x v="5999"/>
    <x v="7"/>
    <s v="2025"/>
    <s v="Blue Dart"/>
    <x v="3"/>
    <x v="0"/>
    <x v="2"/>
    <s v="India"/>
    <n v="3"/>
    <n v="12000"/>
    <n v="36000"/>
    <n v="4000"/>
    <n v="32000"/>
    <n v="24000"/>
    <n v="24225.15"/>
    <n v="11774.849999999999"/>
    <n v="31774.85"/>
    <n v="558"/>
    <n v="225.15"/>
    <x v="4"/>
    <n v="8000"/>
    <s v="Mumbai Mega Hub"/>
    <x v="2"/>
  </r>
  <r>
    <n v="106030"/>
    <x v="6000"/>
    <x v="2"/>
    <s v="2025"/>
    <s v="FedEx"/>
    <x v="4"/>
    <x v="0"/>
    <x v="2"/>
    <s v="India"/>
    <n v="42"/>
    <n v="1500"/>
    <n v="63000"/>
    <n v="700"/>
    <n v="62300"/>
    <n v="33600"/>
    <n v="34200.76"/>
    <n v="28799.239999999998"/>
    <n v="61699.24"/>
    <n v="387"/>
    <n v="600.76"/>
    <x v="10"/>
    <n v="800"/>
    <s v="Mumbai Mega Hub"/>
    <x v="2"/>
  </r>
  <r>
    <n v="106031"/>
    <x v="6001"/>
    <x v="5"/>
    <s v="2025"/>
    <s v="DHL"/>
    <x v="1"/>
    <x v="2"/>
    <x v="4"/>
    <s v="India"/>
    <n v="45"/>
    <n v="45000"/>
    <n v="2025000"/>
    <n v="13000"/>
    <n v="2012000"/>
    <n v="1440000"/>
    <n v="1440307.08"/>
    <n v="584692.91999999993"/>
    <n v="2011692.92"/>
    <n v="849"/>
    <n v="307.08"/>
    <x v="2"/>
    <n v="32000"/>
    <s v="Kolkata Regional Hub"/>
    <x v="4"/>
  </r>
  <r>
    <n v="106032"/>
    <x v="6002"/>
    <x v="3"/>
    <s v="2025"/>
    <s v="Shadowfax"/>
    <x v="7"/>
    <x v="1"/>
    <x v="0"/>
    <s v="India"/>
    <n v="59"/>
    <n v="1200"/>
    <n v="70800"/>
    <n v="400"/>
    <n v="70400"/>
    <n v="47200"/>
    <n v="47674.92"/>
    <n v="23125.08"/>
    <n v="69925.08"/>
    <n v="802"/>
    <n v="474.92"/>
    <x v="15"/>
    <n v="800"/>
    <s v="Bengaluru Regional Hub"/>
    <x v="0"/>
  </r>
  <r>
    <n v="106033"/>
    <x v="6003"/>
    <x v="9"/>
    <s v="2025"/>
    <s v="Ekart"/>
    <x v="7"/>
    <x v="1"/>
    <x v="3"/>
    <s v="India"/>
    <n v="74"/>
    <n v="1200"/>
    <n v="88800"/>
    <n v="400"/>
    <n v="88400"/>
    <n v="59200"/>
    <n v="59757.19"/>
    <n v="29042.809999999998"/>
    <n v="87842.81"/>
    <n v="731"/>
    <n v="557.19000000000005"/>
    <x v="15"/>
    <n v="800"/>
    <s v="Delhi NCR Mega Hub"/>
    <x v="3"/>
  </r>
  <r>
    <n v="106034"/>
    <x v="6004"/>
    <x v="4"/>
    <s v="2025"/>
    <s v="Ekart"/>
    <x v="1"/>
    <x v="1"/>
    <x v="4"/>
    <s v="India"/>
    <n v="72"/>
    <n v="25000"/>
    <n v="1800000"/>
    <n v="7000"/>
    <n v="1793000"/>
    <n v="1296000"/>
    <n v="1296474.03"/>
    <n v="503525.97"/>
    <n v="1792525.97"/>
    <n v="566"/>
    <n v="474.03"/>
    <x v="17"/>
    <n v="18000"/>
    <s v="Kolkata Regional Hub"/>
    <x v="4"/>
  </r>
  <r>
    <n v="106035"/>
    <x v="6005"/>
    <x v="10"/>
    <s v="2025"/>
    <s v="Ecom Express"/>
    <x v="2"/>
    <x v="1"/>
    <x v="1"/>
    <s v="India"/>
    <n v="6"/>
    <n v="2500"/>
    <n v="15000"/>
    <n v="1000"/>
    <n v="14000"/>
    <n v="9000"/>
    <n v="9439.52"/>
    <n v="5560.48"/>
    <n v="13560.48"/>
    <n v="408"/>
    <n v="439.52"/>
    <x v="12"/>
    <n v="1500"/>
    <s v="Nagpur Central Hub"/>
    <x v="1"/>
  </r>
  <r>
    <n v="106036"/>
    <x v="874"/>
    <x v="5"/>
    <s v="2025"/>
    <s v="Amazon Logistics"/>
    <x v="2"/>
    <x v="1"/>
    <x v="3"/>
    <s v="India"/>
    <n v="40"/>
    <n v="450"/>
    <n v="18000"/>
    <n v="250"/>
    <n v="17750"/>
    <n v="8000"/>
    <n v="8754.75"/>
    <n v="9245.25"/>
    <n v="16995.25"/>
    <n v="975"/>
    <n v="754.75"/>
    <x v="3"/>
    <n v="200"/>
    <s v="Delhi NCR Mega Hub"/>
    <x v="3"/>
  </r>
  <r>
    <n v="106037"/>
    <x v="6006"/>
    <x v="2"/>
    <s v="2025"/>
    <s v="FedEx"/>
    <x v="2"/>
    <x v="0"/>
    <x v="0"/>
    <s v="India"/>
    <n v="7"/>
    <n v="450"/>
    <n v="3150"/>
    <n v="250"/>
    <n v="2900"/>
    <n v="1400"/>
    <n v="1604.52"/>
    <n v="1545.48"/>
    <n v="2695.48"/>
    <n v="901"/>
    <n v="204.52"/>
    <x v="3"/>
    <n v="200"/>
    <s v="Bengaluru Regional Hub"/>
    <x v="0"/>
  </r>
  <r>
    <n v="106038"/>
    <x v="6007"/>
    <x v="10"/>
    <s v="2025"/>
    <s v="Ecom Express"/>
    <x v="4"/>
    <x v="2"/>
    <x v="3"/>
    <s v="India"/>
    <n v="9"/>
    <n v="5500"/>
    <n v="49500"/>
    <n v="2000"/>
    <n v="47500"/>
    <n v="31500"/>
    <n v="31973.49"/>
    <n v="17526.509999999998"/>
    <n v="47026.51"/>
    <n v="957"/>
    <n v="473.49"/>
    <x v="5"/>
    <n v="3500"/>
    <s v="Delhi NCR Mega Hub"/>
    <x v="3"/>
  </r>
  <r>
    <n v="106039"/>
    <x v="6008"/>
    <x v="2"/>
    <s v="2025"/>
    <s v="Delhivery"/>
    <x v="1"/>
    <x v="1"/>
    <x v="1"/>
    <s v="India"/>
    <n v="25"/>
    <n v="3500"/>
    <n v="87500"/>
    <n v="1300"/>
    <n v="86200"/>
    <n v="55000"/>
    <n v="58044.29"/>
    <n v="29455.71"/>
    <n v="83155.710000000006"/>
    <n v="557"/>
    <n v="3044.29"/>
    <x v="16"/>
    <n v="2200"/>
    <s v="Nagpur Central Hub"/>
    <x v="1"/>
  </r>
  <r>
    <n v="106040"/>
    <x v="6009"/>
    <x v="6"/>
    <s v="2025"/>
    <s v="DHL"/>
    <x v="5"/>
    <x v="1"/>
    <x v="3"/>
    <s v="India"/>
    <n v="50"/>
    <n v="1800"/>
    <n v="90000"/>
    <n v="900"/>
    <n v="89100"/>
    <n v="45000"/>
    <n v="46150.559999999998"/>
    <n v="43849.440000000002"/>
    <n v="87949.440000000002"/>
    <n v="638"/>
    <n v="1150.56"/>
    <x v="9"/>
    <n v="900"/>
    <s v="Delhi NCR Mega Hub"/>
    <x v="3"/>
  </r>
  <r>
    <n v="106041"/>
    <x v="6010"/>
    <x v="10"/>
    <s v="2025"/>
    <s v="Ecom Express"/>
    <x v="7"/>
    <x v="1"/>
    <x v="0"/>
    <s v="India"/>
    <n v="25"/>
    <n v="1200"/>
    <n v="30000"/>
    <n v="400"/>
    <n v="29600"/>
    <n v="20000"/>
    <n v="20266.73"/>
    <n v="9733.27"/>
    <n v="29333.27"/>
    <n v="892"/>
    <n v="266.73"/>
    <x v="15"/>
    <n v="800"/>
    <s v="Bengaluru Regional Hub"/>
    <x v="0"/>
  </r>
  <r>
    <n v="106042"/>
    <x v="6011"/>
    <x v="10"/>
    <s v="2025"/>
    <s v="Ecom Express"/>
    <x v="3"/>
    <x v="1"/>
    <x v="0"/>
    <s v="India"/>
    <n v="72"/>
    <n v="12000"/>
    <n v="864000"/>
    <n v="4000"/>
    <n v="860000"/>
    <n v="576000"/>
    <n v="576526.44999999995"/>
    <n v="287473.55000000005"/>
    <n v="859473.55"/>
    <n v="1105"/>
    <n v="526.45000000000005"/>
    <x v="4"/>
    <n v="8000"/>
    <s v="Bengaluru Regional Hub"/>
    <x v="0"/>
  </r>
  <r>
    <n v="106043"/>
    <x v="6012"/>
    <x v="11"/>
    <s v="2025"/>
    <s v="FedEx"/>
    <x v="2"/>
    <x v="0"/>
    <x v="3"/>
    <s v="India"/>
    <n v="11"/>
    <n v="2500"/>
    <n v="27500"/>
    <n v="1000"/>
    <n v="26500"/>
    <n v="16500"/>
    <n v="17334.5"/>
    <n v="10165.5"/>
    <n v="25665.5"/>
    <n v="557"/>
    <n v="834.5"/>
    <x v="12"/>
    <n v="1500"/>
    <s v="Delhi NCR Mega Hub"/>
    <x v="3"/>
  </r>
  <r>
    <n v="106044"/>
    <x v="6013"/>
    <x v="8"/>
    <s v="2025"/>
    <s v="Amazon Logistics"/>
    <x v="1"/>
    <x v="1"/>
    <x v="0"/>
    <s v="India"/>
    <n v="14"/>
    <n v="25000"/>
    <n v="350000"/>
    <n v="7000"/>
    <n v="343000"/>
    <n v="252000"/>
    <n v="252929.83"/>
    <n v="97070.170000000013"/>
    <n v="342070.17"/>
    <n v="1054"/>
    <n v="929.83"/>
    <x v="17"/>
    <n v="18000"/>
    <s v="Bengaluru Regional Hub"/>
    <x v="0"/>
  </r>
  <r>
    <n v="106045"/>
    <x v="6014"/>
    <x v="6"/>
    <s v="2025"/>
    <s v="Xpressbees"/>
    <x v="0"/>
    <x v="1"/>
    <x v="1"/>
    <s v="India"/>
    <n v="57"/>
    <n v="3200"/>
    <n v="182400"/>
    <n v="1200"/>
    <n v="181200"/>
    <n v="114000"/>
    <n v="114562.19"/>
    <n v="67837.81"/>
    <n v="180637.81"/>
    <n v="749"/>
    <n v="562.19000000000005"/>
    <x v="0"/>
    <n v="2000"/>
    <s v="Nagpur Central Hub"/>
    <x v="1"/>
  </r>
  <r>
    <n v="106046"/>
    <x v="6015"/>
    <x v="9"/>
    <s v="2025"/>
    <s v="Xpressbees"/>
    <x v="6"/>
    <x v="2"/>
    <x v="1"/>
    <s v="India"/>
    <n v="39"/>
    <n v="15000"/>
    <n v="585000"/>
    <n v="5500"/>
    <n v="579500"/>
    <n v="370500"/>
    <n v="370690.29"/>
    <n v="214309.71000000002"/>
    <n v="579309.71"/>
    <n v="664"/>
    <n v="190.29"/>
    <x v="11"/>
    <n v="9500"/>
    <s v="Nagpur Central Hub"/>
    <x v="1"/>
  </r>
  <r>
    <n v="106047"/>
    <x v="6016"/>
    <x v="5"/>
    <s v="2025"/>
    <s v="Delhivery"/>
    <x v="1"/>
    <x v="0"/>
    <x v="0"/>
    <s v="India"/>
    <n v="59"/>
    <n v="45000"/>
    <n v="2655000"/>
    <n v="13000"/>
    <n v="2642000"/>
    <n v="1888000"/>
    <n v="1888580.17"/>
    <n v="766419.83000000007"/>
    <n v="2641419.83"/>
    <n v="1084"/>
    <n v="580.16999999999996"/>
    <x v="2"/>
    <n v="32000"/>
    <s v="Bengaluru Regional Hub"/>
    <x v="0"/>
  </r>
  <r>
    <n v="106048"/>
    <x v="6017"/>
    <x v="1"/>
    <s v="2025"/>
    <s v="Ecom Express"/>
    <x v="4"/>
    <x v="0"/>
    <x v="4"/>
    <s v="India"/>
    <n v="88"/>
    <n v="1500"/>
    <n v="132000"/>
    <n v="700"/>
    <n v="131300"/>
    <n v="70400"/>
    <n v="70829.759999999995"/>
    <n v="61170.240000000005"/>
    <n v="130870.24"/>
    <n v="327"/>
    <n v="429.76"/>
    <x v="10"/>
    <n v="800"/>
    <s v="Kolkata Regional Hub"/>
    <x v="4"/>
  </r>
  <r>
    <n v="106049"/>
    <x v="6018"/>
    <x v="11"/>
    <s v="2025"/>
    <s v="Blue Dart"/>
    <x v="5"/>
    <x v="1"/>
    <x v="1"/>
    <s v="India"/>
    <n v="51"/>
    <n v="2800"/>
    <n v="142800"/>
    <n v="1300"/>
    <n v="141500"/>
    <n v="76500"/>
    <n v="77512.350000000006"/>
    <n v="65287.649999999994"/>
    <n v="140487.65"/>
    <n v="1047"/>
    <n v="1012.35"/>
    <x v="18"/>
    <n v="1500"/>
    <s v="Nagpur Central Hub"/>
    <x v="1"/>
  </r>
  <r>
    <n v="106050"/>
    <x v="6019"/>
    <x v="2"/>
    <s v="2025"/>
    <s v="DHL"/>
    <x v="5"/>
    <x v="1"/>
    <x v="4"/>
    <s v="India"/>
    <n v="2"/>
    <n v="2800"/>
    <n v="5600"/>
    <n v="1300"/>
    <n v="4300"/>
    <n v="3000"/>
    <n v="4179.3900000000003"/>
    <n v="1420.6099999999997"/>
    <n v="3120.6099999999997"/>
    <n v="893"/>
    <n v="1179.3900000000001"/>
    <x v="18"/>
    <n v="1500"/>
    <s v="Kolkata Regional Hub"/>
    <x v="4"/>
  </r>
  <r>
    <n v="106051"/>
    <x v="6020"/>
    <x v="4"/>
    <s v="2025"/>
    <s v="Shadowfax"/>
    <x v="6"/>
    <x v="0"/>
    <x v="0"/>
    <s v="India"/>
    <n v="11"/>
    <n v="4500"/>
    <n v="49500"/>
    <n v="1700"/>
    <n v="47800"/>
    <n v="30800"/>
    <n v="31883.96"/>
    <n v="17616.04"/>
    <n v="46716.04"/>
    <n v="890"/>
    <n v="1083.96"/>
    <x v="7"/>
    <n v="2800"/>
    <s v="Bengaluru Regional Hub"/>
    <x v="0"/>
  </r>
  <r>
    <n v="106052"/>
    <x v="6021"/>
    <x v="5"/>
    <s v="2025"/>
    <s v="Blue Dart"/>
    <x v="6"/>
    <x v="1"/>
    <x v="2"/>
    <s v="India"/>
    <n v="90"/>
    <n v="15000"/>
    <n v="1350000"/>
    <n v="5500"/>
    <n v="1344500"/>
    <n v="855000"/>
    <n v="855226.22"/>
    <n v="494773.78"/>
    <n v="1344273.78"/>
    <n v="538"/>
    <n v="226.22"/>
    <x v="11"/>
    <n v="9500"/>
    <s v="Mumbai Mega Hub"/>
    <x v="2"/>
  </r>
  <r>
    <n v="106053"/>
    <x v="6022"/>
    <x v="2"/>
    <s v="2025"/>
    <s v="Xpressbees"/>
    <x v="1"/>
    <x v="0"/>
    <x v="1"/>
    <s v="India"/>
    <n v="68"/>
    <n v="25000"/>
    <n v="1700000"/>
    <n v="7000"/>
    <n v="1693000"/>
    <n v="1224000"/>
    <n v="1224413.46"/>
    <n v="475586.54000000004"/>
    <n v="1692586.54"/>
    <n v="1191"/>
    <n v="413.46"/>
    <x v="17"/>
    <n v="18000"/>
    <s v="Nagpur Central Hub"/>
    <x v="1"/>
  </r>
  <r>
    <n v="106054"/>
    <x v="6023"/>
    <x v="5"/>
    <s v="2025"/>
    <s v="FedEx"/>
    <x v="5"/>
    <x v="1"/>
    <x v="2"/>
    <s v="India"/>
    <n v="86"/>
    <n v="2800"/>
    <n v="240800"/>
    <n v="1300"/>
    <n v="239500"/>
    <n v="129000"/>
    <n v="129419"/>
    <n v="111381"/>
    <n v="239081"/>
    <n v="593"/>
    <n v="419"/>
    <x v="18"/>
    <n v="1500"/>
    <s v="Mumbai Mega Hub"/>
    <x v="2"/>
  </r>
  <r>
    <n v="106055"/>
    <x v="6024"/>
    <x v="11"/>
    <s v="2025"/>
    <s v="Blue Dart"/>
    <x v="3"/>
    <x v="0"/>
    <x v="0"/>
    <s v="India"/>
    <n v="60"/>
    <n v="8500"/>
    <n v="510000"/>
    <n v="3000"/>
    <n v="507000"/>
    <n v="330000"/>
    <n v="331058.71000000002"/>
    <n v="178941.28999999998"/>
    <n v="505941.29"/>
    <n v="535"/>
    <n v="1058.71"/>
    <x v="8"/>
    <n v="5500"/>
    <s v="Bengaluru Regional Hub"/>
    <x v="0"/>
  </r>
  <r>
    <n v="106056"/>
    <x v="6025"/>
    <x v="10"/>
    <s v="2025"/>
    <s v="Ecom Express"/>
    <x v="0"/>
    <x v="2"/>
    <x v="4"/>
    <s v="India"/>
    <n v="39"/>
    <n v="6500"/>
    <n v="253500"/>
    <n v="2300"/>
    <n v="251200"/>
    <n v="163800"/>
    <n v="164874.96"/>
    <n v="88625.040000000008"/>
    <n v="250125.04"/>
    <n v="303"/>
    <n v="1074.96"/>
    <x v="1"/>
    <n v="4200"/>
    <s v="Kolkata Regional Hub"/>
    <x v="4"/>
  </r>
  <r>
    <n v="106057"/>
    <x v="6026"/>
    <x v="11"/>
    <s v="2025"/>
    <s v="Amazon Logistics"/>
    <x v="0"/>
    <x v="1"/>
    <x v="4"/>
    <s v="India"/>
    <n v="95"/>
    <n v="3200"/>
    <n v="304000"/>
    <n v="1200"/>
    <n v="302800"/>
    <n v="190000"/>
    <n v="191165.09"/>
    <n v="112834.91"/>
    <n v="301634.90999999997"/>
    <n v="1100"/>
    <n v="1165.0899999999999"/>
    <x v="0"/>
    <n v="2000"/>
    <s v="Kolkata Regional Hub"/>
    <x v="4"/>
  </r>
  <r>
    <n v="106058"/>
    <x v="6027"/>
    <x v="6"/>
    <s v="2025"/>
    <s v="DHL"/>
    <x v="1"/>
    <x v="2"/>
    <x v="4"/>
    <s v="India"/>
    <n v="86"/>
    <n v="3500"/>
    <n v="301000"/>
    <n v="1300"/>
    <n v="299700"/>
    <n v="189200"/>
    <n v="189935.81"/>
    <n v="111064.19"/>
    <n v="298964.19"/>
    <n v="552"/>
    <n v="735.81"/>
    <x v="16"/>
    <n v="2200"/>
    <s v="Kolkata Regional Hub"/>
    <x v="4"/>
  </r>
  <r>
    <n v="106059"/>
    <x v="6028"/>
    <x v="5"/>
    <s v="2025"/>
    <s v="Delhivery"/>
    <x v="0"/>
    <x v="0"/>
    <x v="1"/>
    <s v="India"/>
    <n v="72"/>
    <n v="3200"/>
    <n v="230400"/>
    <n v="1200"/>
    <n v="229200"/>
    <n v="144000"/>
    <n v="144619.78"/>
    <n v="85780.22"/>
    <n v="228580.22"/>
    <n v="523"/>
    <n v="619.78"/>
    <x v="0"/>
    <n v="2000"/>
    <s v="Nagpur Central Hub"/>
    <x v="1"/>
  </r>
  <r>
    <n v="106060"/>
    <x v="6029"/>
    <x v="9"/>
    <s v="2025"/>
    <s v="Ekart"/>
    <x v="2"/>
    <x v="0"/>
    <x v="3"/>
    <s v="India"/>
    <n v="38"/>
    <n v="2500"/>
    <n v="95000"/>
    <n v="1000"/>
    <n v="94000"/>
    <n v="57000"/>
    <n v="57338.37"/>
    <n v="37661.629999999997"/>
    <n v="93661.63"/>
    <n v="652"/>
    <n v="338.37"/>
    <x v="12"/>
    <n v="1500"/>
    <s v="Delhi NCR Mega Hub"/>
    <x v="3"/>
  </r>
  <r>
    <n v="106061"/>
    <x v="6030"/>
    <x v="10"/>
    <s v="2025"/>
    <s v="Amazon Logistics"/>
    <x v="2"/>
    <x v="0"/>
    <x v="2"/>
    <s v="India"/>
    <n v="59"/>
    <n v="2500"/>
    <n v="147500"/>
    <n v="1000"/>
    <n v="146500"/>
    <n v="88500"/>
    <n v="89465.1"/>
    <n v="58034.899999999994"/>
    <n v="145534.9"/>
    <n v="1063"/>
    <n v="965.1"/>
    <x v="12"/>
    <n v="1500"/>
    <s v="Mumbai Mega Hub"/>
    <x v="2"/>
  </r>
  <r>
    <n v="106062"/>
    <x v="6031"/>
    <x v="4"/>
    <s v="2025"/>
    <s v="DHL"/>
    <x v="1"/>
    <x v="0"/>
    <x v="0"/>
    <s v="India"/>
    <n v="67"/>
    <n v="25000"/>
    <n v="1675000"/>
    <n v="7000"/>
    <n v="1668000"/>
    <n v="1206000"/>
    <n v="1207021.2"/>
    <n v="467978.80000000005"/>
    <n v="1666978.8"/>
    <n v="467"/>
    <n v="1021.2"/>
    <x v="17"/>
    <n v="18000"/>
    <s v="Bengaluru Regional Hub"/>
    <x v="0"/>
  </r>
  <r>
    <n v="106063"/>
    <x v="6032"/>
    <x v="3"/>
    <s v="2025"/>
    <s v="Delhivery"/>
    <x v="1"/>
    <x v="0"/>
    <x v="3"/>
    <s v="India"/>
    <n v="70"/>
    <n v="25000"/>
    <n v="1750000"/>
    <n v="7000"/>
    <n v="1743000"/>
    <n v="1260000"/>
    <n v="1260730.43"/>
    <n v="489269.57000000007"/>
    <n v="1742269.57"/>
    <n v="939"/>
    <n v="730.43"/>
    <x v="17"/>
    <n v="18000"/>
    <s v="Delhi NCR Mega Hub"/>
    <x v="3"/>
  </r>
  <r>
    <n v="106064"/>
    <x v="6033"/>
    <x v="0"/>
    <s v="2025"/>
    <s v="Ekart"/>
    <x v="2"/>
    <x v="0"/>
    <x v="0"/>
    <s v="India"/>
    <n v="70"/>
    <n v="2500"/>
    <n v="175000"/>
    <n v="1000"/>
    <n v="174000"/>
    <n v="105000"/>
    <n v="105617.44"/>
    <n v="69382.559999999998"/>
    <n v="173382.56"/>
    <n v="870"/>
    <n v="617.44000000000005"/>
    <x v="12"/>
    <n v="1500"/>
    <s v="Bengaluru Regional Hub"/>
    <x v="0"/>
  </r>
  <r>
    <n v="106065"/>
    <x v="6034"/>
    <x v="2"/>
    <s v="2025"/>
    <s v="DHL"/>
    <x v="6"/>
    <x v="0"/>
    <x v="1"/>
    <s v="India"/>
    <n v="27"/>
    <n v="15000"/>
    <n v="405000"/>
    <n v="5500"/>
    <n v="399500"/>
    <n v="256500"/>
    <n v="256883.75"/>
    <n v="148116.25"/>
    <n v="399116.25"/>
    <n v="1078"/>
    <n v="383.75"/>
    <x v="11"/>
    <n v="9500"/>
    <s v="Nagpur Central Hub"/>
    <x v="1"/>
  </r>
  <r>
    <n v="106066"/>
    <x v="6035"/>
    <x v="7"/>
    <s v="2025"/>
    <s v="DHL"/>
    <x v="5"/>
    <x v="0"/>
    <x v="0"/>
    <s v="India"/>
    <n v="10"/>
    <n v="2800"/>
    <n v="28000"/>
    <n v="1300"/>
    <n v="26700"/>
    <n v="15000"/>
    <n v="15283.79"/>
    <n v="12716.21"/>
    <n v="26416.21"/>
    <n v="919"/>
    <n v="283.79000000000002"/>
    <x v="18"/>
    <n v="1500"/>
    <s v="Bengaluru Regional Hub"/>
    <x v="0"/>
  </r>
  <r>
    <n v="106067"/>
    <x v="6036"/>
    <x v="10"/>
    <s v="2025"/>
    <s v="Xpressbees"/>
    <x v="0"/>
    <x v="2"/>
    <x v="2"/>
    <s v="India"/>
    <n v="9"/>
    <n v="6500"/>
    <n v="58500"/>
    <n v="2300"/>
    <n v="56200"/>
    <n v="37800"/>
    <n v="38178.92"/>
    <n v="20321.080000000002"/>
    <n v="55821.08"/>
    <n v="1145"/>
    <n v="378.92"/>
    <x v="1"/>
    <n v="4200"/>
    <s v="Mumbai Mega Hub"/>
    <x v="2"/>
  </r>
  <r>
    <n v="106068"/>
    <x v="6037"/>
    <x v="5"/>
    <s v="2025"/>
    <s v="Shadowfax"/>
    <x v="1"/>
    <x v="0"/>
    <x v="4"/>
    <s v="India"/>
    <n v="3"/>
    <n v="25000"/>
    <n v="75000"/>
    <n v="7000"/>
    <n v="68000"/>
    <n v="54000"/>
    <n v="54652.68"/>
    <n v="20347.32"/>
    <n v="67347.320000000007"/>
    <n v="351"/>
    <n v="652.67999999999995"/>
    <x v="17"/>
    <n v="18000"/>
    <s v="Kolkata Regional Hub"/>
    <x v="4"/>
  </r>
  <r>
    <n v="106069"/>
    <x v="6038"/>
    <x v="3"/>
    <s v="2025"/>
    <s v="Amazon Logistics"/>
    <x v="4"/>
    <x v="0"/>
    <x v="1"/>
    <s v="India"/>
    <n v="35"/>
    <n v="5500"/>
    <n v="192500"/>
    <n v="2000"/>
    <n v="190500"/>
    <n v="122500"/>
    <n v="123012.98"/>
    <n v="69487.02"/>
    <n v="189987.02"/>
    <n v="732"/>
    <n v="512.98"/>
    <x v="5"/>
    <n v="3500"/>
    <s v="Nagpur Central Hub"/>
    <x v="1"/>
  </r>
  <r>
    <n v="106070"/>
    <x v="6039"/>
    <x v="9"/>
    <s v="2025"/>
    <s v="Ekart"/>
    <x v="7"/>
    <x v="1"/>
    <x v="1"/>
    <s v="India"/>
    <n v="29"/>
    <n v="1200"/>
    <n v="34800"/>
    <n v="400"/>
    <n v="34400"/>
    <n v="23200"/>
    <n v="23590.91"/>
    <n v="11209.09"/>
    <n v="34009.089999999997"/>
    <n v="430"/>
    <n v="390.91"/>
    <x v="15"/>
    <n v="800"/>
    <s v="Nagpur Central Hub"/>
    <x v="1"/>
  </r>
  <r>
    <n v="106071"/>
    <x v="6040"/>
    <x v="2"/>
    <s v="2025"/>
    <s v="DHL"/>
    <x v="4"/>
    <x v="1"/>
    <x v="1"/>
    <s v="India"/>
    <n v="5"/>
    <n v="5500"/>
    <n v="27500"/>
    <n v="2000"/>
    <n v="25500"/>
    <n v="17500"/>
    <n v="18405.79"/>
    <n v="9094.2099999999991"/>
    <n v="24594.21"/>
    <n v="428"/>
    <n v="905.79"/>
    <x v="5"/>
    <n v="3500"/>
    <s v="Nagpur Central Hub"/>
    <x v="1"/>
  </r>
  <r>
    <n v="106072"/>
    <x v="6041"/>
    <x v="2"/>
    <s v="2025"/>
    <s v="Xpressbees"/>
    <x v="6"/>
    <x v="2"/>
    <x v="0"/>
    <s v="India"/>
    <n v="60"/>
    <n v="4500"/>
    <n v="270000"/>
    <n v="1700"/>
    <n v="268300"/>
    <n v="168000"/>
    <n v="168272.25"/>
    <n v="101727.75"/>
    <n v="268027.75"/>
    <n v="572"/>
    <n v="272.25"/>
    <x v="7"/>
    <n v="2800"/>
    <s v="Bengaluru Regional Hub"/>
    <x v="0"/>
  </r>
  <r>
    <n v="106073"/>
    <x v="6042"/>
    <x v="2"/>
    <s v="2025"/>
    <s v="Amazon Logistics"/>
    <x v="5"/>
    <x v="1"/>
    <x v="1"/>
    <s v="India"/>
    <n v="70"/>
    <n v="2800"/>
    <n v="196000"/>
    <n v="1300"/>
    <n v="194700"/>
    <n v="105000"/>
    <n v="106116.71"/>
    <n v="89883.29"/>
    <n v="193583.29"/>
    <n v="654"/>
    <n v="1116.71"/>
    <x v="18"/>
    <n v="1500"/>
    <s v="Nagpur Central Hub"/>
    <x v="1"/>
  </r>
  <r>
    <n v="106074"/>
    <x v="6043"/>
    <x v="1"/>
    <s v="2025"/>
    <s v="Ekart"/>
    <x v="1"/>
    <x v="1"/>
    <x v="1"/>
    <s v="India"/>
    <n v="21"/>
    <n v="25000"/>
    <n v="525000"/>
    <n v="7000"/>
    <n v="518000"/>
    <n v="378000"/>
    <n v="379041.29"/>
    <n v="145958.71000000002"/>
    <n v="516958.71"/>
    <n v="752"/>
    <n v="1041.29"/>
    <x v="17"/>
    <n v="18000"/>
    <s v="Nagpur Central Hub"/>
    <x v="1"/>
  </r>
  <r>
    <n v="106075"/>
    <x v="6044"/>
    <x v="3"/>
    <s v="2025"/>
    <s v="Ecom Express"/>
    <x v="4"/>
    <x v="0"/>
    <x v="3"/>
    <s v="India"/>
    <n v="20"/>
    <n v="1500"/>
    <n v="30000"/>
    <n v="700"/>
    <n v="29300"/>
    <n v="16000"/>
    <n v="16551.810000000001"/>
    <n v="13448.189999999999"/>
    <n v="28748.19"/>
    <n v="1028"/>
    <n v="551.80999999999995"/>
    <x v="10"/>
    <n v="800"/>
    <s v="Delhi NCR Mega Hub"/>
    <x v="3"/>
  </r>
  <r>
    <n v="106076"/>
    <x v="6045"/>
    <x v="3"/>
    <s v="2025"/>
    <s v="DHL"/>
    <x v="4"/>
    <x v="1"/>
    <x v="3"/>
    <s v="India"/>
    <n v="43"/>
    <n v="1500"/>
    <n v="64500"/>
    <n v="700"/>
    <n v="63800"/>
    <n v="34400"/>
    <n v="35523.949999999997"/>
    <n v="28976.050000000003"/>
    <n v="62676.05"/>
    <n v="386"/>
    <n v="1123.95"/>
    <x v="10"/>
    <n v="800"/>
    <s v="Delhi NCR Mega Hub"/>
    <x v="3"/>
  </r>
  <r>
    <n v="106077"/>
    <x v="6046"/>
    <x v="7"/>
    <s v="2025"/>
    <s v="Delhivery"/>
    <x v="4"/>
    <x v="2"/>
    <x v="0"/>
    <s v="India"/>
    <n v="5"/>
    <n v="1500"/>
    <n v="7500"/>
    <n v="700"/>
    <n v="6800"/>
    <n v="4000"/>
    <n v="4614.84"/>
    <n v="2885.16"/>
    <n v="6185.16"/>
    <n v="758"/>
    <n v="614.84"/>
    <x v="10"/>
    <n v="800"/>
    <s v="Bengaluru Regional Hub"/>
    <x v="0"/>
  </r>
  <r>
    <n v="106078"/>
    <x v="6047"/>
    <x v="3"/>
    <s v="2025"/>
    <s v="FedEx"/>
    <x v="2"/>
    <x v="1"/>
    <x v="0"/>
    <s v="India"/>
    <n v="88"/>
    <n v="450"/>
    <n v="39600"/>
    <n v="250"/>
    <n v="39350"/>
    <n v="17600"/>
    <n v="18626.63"/>
    <n v="20973.37"/>
    <n v="38323.370000000003"/>
    <n v="508"/>
    <n v="1026.6300000000001"/>
    <x v="3"/>
    <n v="200"/>
    <s v="Bengaluru Regional Hub"/>
    <x v="0"/>
  </r>
  <r>
    <n v="106079"/>
    <x v="6048"/>
    <x v="11"/>
    <s v="2025"/>
    <s v="FedEx"/>
    <x v="0"/>
    <x v="0"/>
    <x v="1"/>
    <s v="India"/>
    <n v="99"/>
    <n v="3200"/>
    <n v="316800"/>
    <n v="1200"/>
    <n v="315600"/>
    <n v="198000"/>
    <n v="198506.99"/>
    <n v="118293.01000000001"/>
    <n v="315093.01"/>
    <n v="963"/>
    <n v="506.99"/>
    <x v="0"/>
    <n v="2000"/>
    <s v="Nagpur Central Hub"/>
    <x v="1"/>
  </r>
  <r>
    <n v="106080"/>
    <x v="6049"/>
    <x v="4"/>
    <s v="2025"/>
    <s v="DHL"/>
    <x v="1"/>
    <x v="1"/>
    <x v="4"/>
    <s v="India"/>
    <n v="16"/>
    <n v="25000"/>
    <n v="400000"/>
    <n v="7000"/>
    <n v="393000"/>
    <n v="288000"/>
    <n v="288474.17"/>
    <n v="111525.83000000002"/>
    <n v="392525.83"/>
    <n v="619"/>
    <n v="474.17"/>
    <x v="17"/>
    <n v="18000"/>
    <s v="Kolkata Regional Hub"/>
    <x v="4"/>
  </r>
  <r>
    <n v="106081"/>
    <x v="6050"/>
    <x v="9"/>
    <s v="2025"/>
    <s v="Amazon Logistics"/>
    <x v="7"/>
    <x v="0"/>
    <x v="1"/>
    <s v="India"/>
    <n v="88"/>
    <n v="600"/>
    <n v="52800"/>
    <n v="250"/>
    <n v="52550"/>
    <n v="30800"/>
    <n v="31140.34"/>
    <n v="21659.66"/>
    <n v="52209.66"/>
    <n v="949"/>
    <n v="340.34"/>
    <x v="14"/>
    <n v="350"/>
    <s v="Nagpur Central Hub"/>
    <x v="1"/>
  </r>
  <r>
    <n v="106082"/>
    <x v="6051"/>
    <x v="3"/>
    <s v="2025"/>
    <s v="Amazon Logistics"/>
    <x v="5"/>
    <x v="2"/>
    <x v="3"/>
    <s v="India"/>
    <n v="82"/>
    <n v="4500"/>
    <n v="369000"/>
    <n v="2000"/>
    <n v="367000"/>
    <n v="205000"/>
    <n v="205640.66"/>
    <n v="163359.34"/>
    <n v="366359.34"/>
    <n v="346"/>
    <n v="640.66"/>
    <x v="6"/>
    <n v="2500"/>
    <s v="Delhi NCR Mega Hub"/>
    <x v="3"/>
  </r>
  <r>
    <n v="106083"/>
    <x v="6052"/>
    <x v="5"/>
    <s v="2025"/>
    <s v="DHL"/>
    <x v="2"/>
    <x v="0"/>
    <x v="3"/>
    <s v="India"/>
    <n v="92"/>
    <n v="2500"/>
    <n v="230000"/>
    <n v="1000"/>
    <n v="229000"/>
    <n v="138000"/>
    <n v="138789.57999999999"/>
    <n v="91210.420000000013"/>
    <n v="228210.42"/>
    <n v="715"/>
    <n v="789.58"/>
    <x v="12"/>
    <n v="1500"/>
    <s v="Delhi NCR Mega Hub"/>
    <x v="3"/>
  </r>
  <r>
    <n v="106084"/>
    <x v="6053"/>
    <x v="0"/>
    <s v="2025"/>
    <s v="Ekart"/>
    <x v="7"/>
    <x v="0"/>
    <x v="4"/>
    <s v="India"/>
    <n v="5"/>
    <n v="1200"/>
    <n v="6000"/>
    <n v="400"/>
    <n v="5600"/>
    <n v="4000"/>
    <n v="4647.84"/>
    <n v="1352.1599999999999"/>
    <n v="4952.16"/>
    <n v="728"/>
    <n v="647.84"/>
    <x v="15"/>
    <n v="800"/>
    <s v="Kolkata Regional Hub"/>
    <x v="4"/>
  </r>
  <r>
    <n v="106085"/>
    <x v="6054"/>
    <x v="0"/>
    <s v="2025"/>
    <s v="Ekart"/>
    <x v="2"/>
    <x v="0"/>
    <x v="2"/>
    <s v="India"/>
    <n v="98"/>
    <n v="2500"/>
    <n v="245000"/>
    <n v="1000"/>
    <n v="244000"/>
    <n v="147000"/>
    <n v="147736.54999999999"/>
    <n v="97263.450000000012"/>
    <n v="243263.45"/>
    <n v="879"/>
    <n v="736.55"/>
    <x v="12"/>
    <n v="1500"/>
    <s v="Mumbai Mega Hub"/>
    <x v="2"/>
  </r>
  <r>
    <n v="106086"/>
    <x v="6055"/>
    <x v="2"/>
    <s v="2025"/>
    <s v="Blue Dart"/>
    <x v="4"/>
    <x v="1"/>
    <x v="1"/>
    <s v="India"/>
    <n v="41"/>
    <n v="1500"/>
    <n v="61500"/>
    <n v="700"/>
    <n v="60800"/>
    <n v="32800"/>
    <n v="33076.29"/>
    <n v="28423.71"/>
    <n v="60523.71"/>
    <n v="946"/>
    <n v="276.29000000000002"/>
    <x v="10"/>
    <n v="800"/>
    <s v="Nagpur Central Hub"/>
    <x v="1"/>
  </r>
  <r>
    <n v="106087"/>
    <x v="6056"/>
    <x v="1"/>
    <s v="2025"/>
    <s v="Ecom Express"/>
    <x v="4"/>
    <x v="1"/>
    <x v="2"/>
    <s v="India"/>
    <n v="91"/>
    <n v="5500"/>
    <n v="500500"/>
    <n v="2000"/>
    <n v="498500"/>
    <n v="318500"/>
    <n v="319111.17"/>
    <n v="181388.83000000002"/>
    <n v="497888.83"/>
    <n v="527"/>
    <n v="611.16999999999996"/>
    <x v="5"/>
    <n v="3500"/>
    <s v="Mumbai Mega Hub"/>
    <x v="2"/>
  </r>
  <r>
    <n v="106088"/>
    <x v="6057"/>
    <x v="5"/>
    <s v="2025"/>
    <s v="Xpressbees"/>
    <x v="7"/>
    <x v="1"/>
    <x v="1"/>
    <s v="India"/>
    <n v="62"/>
    <n v="600"/>
    <n v="37200"/>
    <n v="250"/>
    <n v="36950"/>
    <n v="21700"/>
    <n v="22528.35"/>
    <n v="14671.650000000001"/>
    <n v="36121.65"/>
    <n v="459"/>
    <n v="828.35"/>
    <x v="14"/>
    <n v="350"/>
    <s v="Nagpur Central Hub"/>
    <x v="1"/>
  </r>
  <r>
    <n v="106089"/>
    <x v="6058"/>
    <x v="2"/>
    <s v="2025"/>
    <s v="Ekart"/>
    <x v="4"/>
    <x v="2"/>
    <x v="4"/>
    <s v="India"/>
    <n v="99"/>
    <n v="5500"/>
    <n v="544500"/>
    <n v="2000"/>
    <n v="542500"/>
    <n v="346500"/>
    <n v="346808.46"/>
    <n v="197691.53999999998"/>
    <n v="542191.54"/>
    <n v="831"/>
    <n v="308.45999999999998"/>
    <x v="5"/>
    <n v="3500"/>
    <s v="Kolkata Regional Hub"/>
    <x v="4"/>
  </r>
  <r>
    <n v="106090"/>
    <x v="6059"/>
    <x v="11"/>
    <s v="2025"/>
    <s v="DHL"/>
    <x v="5"/>
    <x v="2"/>
    <x v="4"/>
    <s v="India"/>
    <n v="13"/>
    <n v="1800"/>
    <n v="23400"/>
    <n v="900"/>
    <n v="22500"/>
    <n v="11700"/>
    <n v="14647.46"/>
    <n v="8752.5400000000009"/>
    <n v="19552.54"/>
    <n v="879"/>
    <n v="2947.46"/>
    <x v="9"/>
    <n v="900"/>
    <s v="Kolkata Regional Hub"/>
    <x v="4"/>
  </r>
  <r>
    <n v="106091"/>
    <x v="6060"/>
    <x v="7"/>
    <s v="2025"/>
    <s v="DHL"/>
    <x v="0"/>
    <x v="0"/>
    <x v="0"/>
    <s v="India"/>
    <n v="34"/>
    <n v="6500"/>
    <n v="221000"/>
    <n v="2300"/>
    <n v="218700"/>
    <n v="142800"/>
    <n v="145179.85999999999"/>
    <n v="75820.140000000014"/>
    <n v="216320.14"/>
    <n v="835"/>
    <n v="2379.86"/>
    <x v="1"/>
    <n v="4200"/>
    <s v="Bengaluru Regional Hub"/>
    <x v="0"/>
  </r>
  <r>
    <n v="106092"/>
    <x v="6061"/>
    <x v="5"/>
    <s v="2025"/>
    <s v="Xpressbees"/>
    <x v="6"/>
    <x v="0"/>
    <x v="3"/>
    <s v="India"/>
    <n v="54"/>
    <n v="4500"/>
    <n v="243000"/>
    <n v="1700"/>
    <n v="241300"/>
    <n v="151200"/>
    <n v="151891.79999999999"/>
    <n v="91108.200000000012"/>
    <n v="240608.2"/>
    <n v="928"/>
    <n v="691.8"/>
    <x v="7"/>
    <n v="2800"/>
    <s v="Delhi NCR Mega Hub"/>
    <x v="3"/>
  </r>
  <r>
    <n v="106093"/>
    <x v="6062"/>
    <x v="0"/>
    <s v="2025"/>
    <s v="Amazon Logistics"/>
    <x v="1"/>
    <x v="0"/>
    <x v="0"/>
    <s v="India"/>
    <n v="48"/>
    <n v="25000"/>
    <n v="1200000"/>
    <n v="7000"/>
    <n v="1193000"/>
    <n v="864000"/>
    <n v="864808.26"/>
    <n v="335191.74"/>
    <n v="1192191.74"/>
    <n v="687"/>
    <n v="808.26"/>
    <x v="17"/>
    <n v="18000"/>
    <s v="Bengaluru Regional Hub"/>
    <x v="0"/>
  </r>
  <r>
    <n v="106094"/>
    <x v="6063"/>
    <x v="1"/>
    <s v="2025"/>
    <s v="DHL"/>
    <x v="4"/>
    <x v="0"/>
    <x v="3"/>
    <s v="India"/>
    <n v="42"/>
    <n v="5500"/>
    <n v="231000"/>
    <n v="2000"/>
    <n v="229000"/>
    <n v="147000"/>
    <n v="147654.53"/>
    <n v="83345.47"/>
    <n v="228345.47"/>
    <n v="876"/>
    <n v="654.53"/>
    <x v="5"/>
    <n v="3500"/>
    <s v="Delhi NCR Mega Hub"/>
    <x v="3"/>
  </r>
  <r>
    <n v="106095"/>
    <x v="6064"/>
    <x v="9"/>
    <s v="2025"/>
    <s v="Ecom Express"/>
    <x v="2"/>
    <x v="1"/>
    <x v="4"/>
    <s v="India"/>
    <n v="2"/>
    <n v="450"/>
    <n v="900"/>
    <n v="250"/>
    <n v="650"/>
    <n v="400"/>
    <n v="1281.0700000000002"/>
    <n v="-381.07000000000016"/>
    <n v="-231.07000000000005"/>
    <n v="885"/>
    <n v="881.07"/>
    <x v="3"/>
    <n v="200"/>
    <s v="Kolkata Regional Hub"/>
    <x v="4"/>
  </r>
  <r>
    <n v="106096"/>
    <x v="6065"/>
    <x v="2"/>
    <s v="2025"/>
    <s v="Ekart"/>
    <x v="6"/>
    <x v="1"/>
    <x v="1"/>
    <s v="India"/>
    <n v="20"/>
    <n v="4500"/>
    <n v="90000"/>
    <n v="1700"/>
    <n v="88300"/>
    <n v="56000"/>
    <n v="56434.07"/>
    <n v="33565.93"/>
    <n v="87865.93"/>
    <n v="847"/>
    <n v="434.07"/>
    <x v="7"/>
    <n v="2800"/>
    <s v="Nagpur Central Hub"/>
    <x v="1"/>
  </r>
  <r>
    <n v="106097"/>
    <x v="6066"/>
    <x v="8"/>
    <s v="2025"/>
    <s v="FedEx"/>
    <x v="1"/>
    <x v="0"/>
    <x v="3"/>
    <s v="India"/>
    <n v="38"/>
    <n v="3500"/>
    <n v="133000"/>
    <n v="1300"/>
    <n v="131700"/>
    <n v="83600"/>
    <n v="84550.16"/>
    <n v="48449.84"/>
    <n v="130749.84"/>
    <n v="441"/>
    <n v="950.16"/>
    <x v="16"/>
    <n v="2200"/>
    <s v="Delhi NCR Mega Hub"/>
    <x v="3"/>
  </r>
  <r>
    <n v="106098"/>
    <x v="6067"/>
    <x v="2"/>
    <s v="2025"/>
    <s v="Shadowfax"/>
    <x v="7"/>
    <x v="0"/>
    <x v="2"/>
    <s v="India"/>
    <n v="44"/>
    <n v="1200"/>
    <n v="52800"/>
    <n v="400"/>
    <n v="52400"/>
    <n v="35200"/>
    <n v="38179.379999999997"/>
    <n v="14620.620000000003"/>
    <n v="49420.62"/>
    <n v="1065"/>
    <n v="2979.38"/>
    <x v="15"/>
    <n v="800"/>
    <s v="Mumbai Mega Hub"/>
    <x v="2"/>
  </r>
  <r>
    <n v="106099"/>
    <x v="6068"/>
    <x v="5"/>
    <s v="2025"/>
    <s v="FedEx"/>
    <x v="7"/>
    <x v="0"/>
    <x v="1"/>
    <s v="India"/>
    <n v="98"/>
    <n v="1200"/>
    <n v="117600"/>
    <n v="400"/>
    <n v="117200"/>
    <n v="78400"/>
    <n v="78919.149999999994"/>
    <n v="38680.850000000006"/>
    <n v="116680.85"/>
    <n v="736"/>
    <n v="519.15"/>
    <x v="15"/>
    <n v="800"/>
    <s v="Nagpur Central Hub"/>
    <x v="1"/>
  </r>
  <r>
    <n v="106100"/>
    <x v="6069"/>
    <x v="9"/>
    <s v="2025"/>
    <s v="Xpressbees"/>
    <x v="0"/>
    <x v="2"/>
    <x v="2"/>
    <s v="India"/>
    <n v="86"/>
    <n v="6500"/>
    <n v="559000"/>
    <n v="2300"/>
    <n v="556700"/>
    <n v="361200"/>
    <n v="361558.12"/>
    <n v="197441.88"/>
    <n v="556341.88"/>
    <n v="468"/>
    <n v="358.12"/>
    <x v="1"/>
    <n v="4200"/>
    <s v="Mumbai Mega Hub"/>
    <x v="2"/>
  </r>
  <r>
    <n v="106101"/>
    <x v="6070"/>
    <x v="7"/>
    <s v="2025"/>
    <s v="Ecom Express"/>
    <x v="6"/>
    <x v="1"/>
    <x v="2"/>
    <s v="India"/>
    <n v="91"/>
    <n v="4500"/>
    <n v="409500"/>
    <n v="1700"/>
    <n v="407800"/>
    <n v="254800"/>
    <n v="255209.25"/>
    <n v="154290.75"/>
    <n v="407390.75"/>
    <n v="528"/>
    <n v="409.25"/>
    <x v="7"/>
    <n v="2800"/>
    <s v="Mumbai Mega Hub"/>
    <x v="2"/>
  </r>
  <r>
    <n v="106102"/>
    <x v="6071"/>
    <x v="4"/>
    <s v="2025"/>
    <s v="Ecom Express"/>
    <x v="4"/>
    <x v="1"/>
    <x v="1"/>
    <s v="India"/>
    <n v="69"/>
    <n v="5500"/>
    <n v="379500"/>
    <n v="2000"/>
    <n v="377500"/>
    <n v="241500"/>
    <n v="241948.79999999999"/>
    <n v="137551.20000000001"/>
    <n v="377051.2"/>
    <n v="420"/>
    <n v="448.8"/>
    <x v="5"/>
    <n v="3500"/>
    <s v="Nagpur Central Hub"/>
    <x v="1"/>
  </r>
  <r>
    <n v="106103"/>
    <x v="6072"/>
    <x v="0"/>
    <s v="2025"/>
    <s v="Ekart"/>
    <x v="1"/>
    <x v="1"/>
    <x v="1"/>
    <s v="India"/>
    <n v="26"/>
    <n v="45000"/>
    <n v="1170000"/>
    <n v="13000"/>
    <n v="1157000"/>
    <n v="832000"/>
    <n v="832703.82"/>
    <n v="337296.18000000005"/>
    <n v="1156296.18"/>
    <n v="616"/>
    <n v="703.82"/>
    <x v="2"/>
    <n v="32000"/>
    <s v="Nagpur Central Hub"/>
    <x v="1"/>
  </r>
  <r>
    <n v="106104"/>
    <x v="6073"/>
    <x v="2"/>
    <s v="2025"/>
    <s v="DHL"/>
    <x v="0"/>
    <x v="0"/>
    <x v="1"/>
    <s v="India"/>
    <n v="50"/>
    <n v="3200"/>
    <n v="160000"/>
    <n v="1200"/>
    <n v="158800"/>
    <n v="100000"/>
    <n v="100771.48"/>
    <n v="59228.520000000004"/>
    <n v="158028.51999999999"/>
    <n v="818"/>
    <n v="771.48"/>
    <x v="0"/>
    <n v="2000"/>
    <s v="Nagpur Central Hub"/>
    <x v="1"/>
  </r>
  <r>
    <n v="106105"/>
    <x v="6074"/>
    <x v="2"/>
    <s v="2025"/>
    <s v="Ecom Express"/>
    <x v="6"/>
    <x v="1"/>
    <x v="4"/>
    <s v="India"/>
    <n v="31"/>
    <n v="15000"/>
    <n v="465000"/>
    <n v="5500"/>
    <n v="459500"/>
    <n v="294500"/>
    <n v="294927.59999999998"/>
    <n v="170072.40000000002"/>
    <n v="459072.4"/>
    <n v="621"/>
    <n v="427.6"/>
    <x v="11"/>
    <n v="9500"/>
    <s v="Kolkata Regional Hub"/>
    <x v="4"/>
  </r>
  <r>
    <n v="106106"/>
    <x v="6075"/>
    <x v="9"/>
    <s v="2025"/>
    <s v="DHL"/>
    <x v="6"/>
    <x v="1"/>
    <x v="4"/>
    <s v="India"/>
    <n v="61"/>
    <n v="4500"/>
    <n v="274500"/>
    <n v="1700"/>
    <n v="272800"/>
    <n v="170800"/>
    <n v="173210.76"/>
    <n v="101289.23999999999"/>
    <n v="270389.24"/>
    <n v="1177"/>
    <n v="2410.7600000000002"/>
    <x v="7"/>
    <n v="2800"/>
    <s v="Kolkata Regional Hub"/>
    <x v="4"/>
  </r>
  <r>
    <n v="106107"/>
    <x v="6076"/>
    <x v="9"/>
    <s v="2025"/>
    <s v="Ekart"/>
    <x v="3"/>
    <x v="1"/>
    <x v="0"/>
    <s v="India"/>
    <n v="21"/>
    <n v="8500"/>
    <n v="178500"/>
    <n v="3000"/>
    <n v="175500"/>
    <n v="115500"/>
    <n v="115889.4"/>
    <n v="62610.600000000006"/>
    <n v="175110.6"/>
    <n v="1190"/>
    <n v="389.4"/>
    <x v="8"/>
    <n v="5500"/>
    <s v="Bengaluru Regional Hub"/>
    <x v="0"/>
  </r>
  <r>
    <n v="106108"/>
    <x v="6077"/>
    <x v="10"/>
    <s v="2025"/>
    <s v="FedEx"/>
    <x v="2"/>
    <x v="0"/>
    <x v="1"/>
    <s v="India"/>
    <n v="15"/>
    <n v="450"/>
    <n v="6750"/>
    <n v="250"/>
    <n v="6500"/>
    <n v="3000"/>
    <n v="4497.5200000000004"/>
    <n v="2252.4799999999996"/>
    <n v="5002.4799999999996"/>
    <n v="1151"/>
    <n v="1497.52"/>
    <x v="3"/>
    <n v="200"/>
    <s v="Nagpur Central Hub"/>
    <x v="1"/>
  </r>
  <r>
    <n v="106109"/>
    <x v="6078"/>
    <x v="2"/>
    <s v="2025"/>
    <s v="DHL"/>
    <x v="4"/>
    <x v="1"/>
    <x v="1"/>
    <s v="India"/>
    <n v="82"/>
    <n v="5500"/>
    <n v="451000"/>
    <n v="2000"/>
    <n v="449000"/>
    <n v="287000"/>
    <n v="287221.40999999997"/>
    <n v="163778.59000000003"/>
    <n v="448778.59"/>
    <n v="1136"/>
    <n v="221.41"/>
    <x v="5"/>
    <n v="3500"/>
    <s v="Nagpur Central Hub"/>
    <x v="1"/>
  </r>
  <r>
    <n v="106110"/>
    <x v="6079"/>
    <x v="6"/>
    <s v="2025"/>
    <s v="Ecom Express"/>
    <x v="7"/>
    <x v="2"/>
    <x v="4"/>
    <s v="India"/>
    <n v="76"/>
    <n v="850"/>
    <n v="64600"/>
    <n v="300"/>
    <n v="64300"/>
    <n v="41800"/>
    <n v="42470.080000000002"/>
    <n v="22129.919999999998"/>
    <n v="63629.919999999998"/>
    <n v="1182"/>
    <n v="670.08"/>
    <x v="13"/>
    <n v="550"/>
    <s v="Kolkata Regional Hub"/>
    <x v="4"/>
  </r>
  <r>
    <n v="106111"/>
    <x v="6080"/>
    <x v="9"/>
    <s v="2025"/>
    <s v="Ekart"/>
    <x v="5"/>
    <x v="1"/>
    <x v="3"/>
    <s v="India"/>
    <n v="33"/>
    <n v="1800"/>
    <n v="59400"/>
    <n v="900"/>
    <n v="58500"/>
    <n v="29700"/>
    <n v="31295.48"/>
    <n v="28104.52"/>
    <n v="56904.52"/>
    <n v="434"/>
    <n v="1595.48"/>
    <x v="9"/>
    <n v="900"/>
    <s v="Delhi NCR Mega Hub"/>
    <x v="3"/>
  </r>
  <r>
    <n v="106112"/>
    <x v="6081"/>
    <x v="4"/>
    <s v="2025"/>
    <s v="Ecom Express"/>
    <x v="0"/>
    <x v="0"/>
    <x v="1"/>
    <s v="India"/>
    <n v="16"/>
    <n v="6500"/>
    <n v="104000"/>
    <n v="2300"/>
    <n v="101700"/>
    <n v="67200"/>
    <n v="67531.16"/>
    <n v="36468.839999999997"/>
    <n v="101368.84"/>
    <n v="1195"/>
    <n v="331.16"/>
    <x v="1"/>
    <n v="4200"/>
    <s v="Nagpur Central Hub"/>
    <x v="1"/>
  </r>
  <r>
    <n v="106113"/>
    <x v="6082"/>
    <x v="7"/>
    <s v="2025"/>
    <s v="Shadowfax"/>
    <x v="5"/>
    <x v="1"/>
    <x v="2"/>
    <s v="India"/>
    <n v="10"/>
    <n v="1800"/>
    <n v="18000"/>
    <n v="900"/>
    <n v="17100"/>
    <n v="9000"/>
    <n v="9388.74"/>
    <n v="8611.26"/>
    <n v="16711.259999999998"/>
    <n v="468"/>
    <n v="388.74"/>
    <x v="9"/>
    <n v="900"/>
    <s v="Mumbai Mega Hub"/>
    <x v="2"/>
  </r>
  <r>
    <n v="106114"/>
    <x v="6083"/>
    <x v="4"/>
    <s v="2025"/>
    <s v="FedEx"/>
    <x v="2"/>
    <x v="0"/>
    <x v="4"/>
    <s v="India"/>
    <n v="59"/>
    <n v="2500"/>
    <n v="147500"/>
    <n v="1000"/>
    <n v="146500"/>
    <n v="88500"/>
    <n v="90630.94"/>
    <n v="56869.06"/>
    <n v="144369.06"/>
    <n v="1082"/>
    <n v="2130.94"/>
    <x v="12"/>
    <n v="1500"/>
    <s v="Kolkata Regional Hub"/>
    <x v="4"/>
  </r>
  <r>
    <n v="106115"/>
    <x v="6084"/>
    <x v="1"/>
    <s v="2025"/>
    <s v="Ecom Express"/>
    <x v="5"/>
    <x v="0"/>
    <x v="1"/>
    <s v="India"/>
    <n v="40"/>
    <n v="2800"/>
    <n v="112000"/>
    <n v="1300"/>
    <n v="110700"/>
    <n v="60000"/>
    <n v="60605.66"/>
    <n v="51394.34"/>
    <n v="110094.34"/>
    <n v="489"/>
    <n v="605.66"/>
    <x v="18"/>
    <n v="1500"/>
    <s v="Nagpur Central Hub"/>
    <x v="1"/>
  </r>
  <r>
    <n v="106116"/>
    <x v="6085"/>
    <x v="0"/>
    <s v="2025"/>
    <s v="FedEx"/>
    <x v="3"/>
    <x v="0"/>
    <x v="3"/>
    <s v="India"/>
    <n v="15"/>
    <n v="8500"/>
    <n v="127500"/>
    <n v="3000"/>
    <n v="124500"/>
    <n v="82500"/>
    <n v="83001.66"/>
    <n v="44498.34"/>
    <n v="123998.34"/>
    <n v="794"/>
    <n v="501.66"/>
    <x v="8"/>
    <n v="5500"/>
    <s v="Delhi NCR Mega Hub"/>
    <x v="3"/>
  </r>
  <r>
    <n v="106117"/>
    <x v="6086"/>
    <x v="5"/>
    <s v="2025"/>
    <s v="DHL"/>
    <x v="6"/>
    <x v="1"/>
    <x v="4"/>
    <s v="India"/>
    <n v="36"/>
    <n v="15000"/>
    <n v="540000"/>
    <n v="5500"/>
    <n v="534500"/>
    <n v="342000"/>
    <n v="342300.56"/>
    <n v="197699.44"/>
    <n v="534199.43999999994"/>
    <n v="763"/>
    <n v="300.56"/>
    <x v="11"/>
    <n v="9500"/>
    <s v="Kolkata Regional Hub"/>
    <x v="4"/>
  </r>
  <r>
    <n v="106118"/>
    <x v="6087"/>
    <x v="3"/>
    <s v="2025"/>
    <s v="FedEx"/>
    <x v="6"/>
    <x v="1"/>
    <x v="2"/>
    <s v="India"/>
    <n v="42"/>
    <n v="15000"/>
    <n v="630000"/>
    <n v="5500"/>
    <n v="624500"/>
    <n v="399000"/>
    <n v="400109.54"/>
    <n v="229890.46000000002"/>
    <n v="623390.46"/>
    <n v="1122"/>
    <n v="1109.54"/>
    <x v="11"/>
    <n v="9500"/>
    <s v="Mumbai Mega Hub"/>
    <x v="2"/>
  </r>
  <r>
    <n v="106119"/>
    <x v="6088"/>
    <x v="4"/>
    <s v="2025"/>
    <s v="Delhivery"/>
    <x v="2"/>
    <x v="1"/>
    <x v="1"/>
    <s v="India"/>
    <n v="67"/>
    <n v="450"/>
    <n v="30150"/>
    <n v="250"/>
    <n v="29900"/>
    <n v="13400"/>
    <n v="14138.89"/>
    <n v="16011.11"/>
    <n v="29161.11"/>
    <n v="391"/>
    <n v="738.89"/>
    <x v="3"/>
    <n v="200"/>
    <s v="Nagpur Central Hub"/>
    <x v="1"/>
  </r>
  <r>
    <n v="106120"/>
    <x v="6089"/>
    <x v="4"/>
    <s v="2025"/>
    <s v="Shadowfax"/>
    <x v="5"/>
    <x v="0"/>
    <x v="3"/>
    <s v="India"/>
    <n v="13"/>
    <n v="4500"/>
    <n v="58500"/>
    <n v="2000"/>
    <n v="56500"/>
    <n v="32500"/>
    <n v="35182.04"/>
    <n v="23317.96"/>
    <n v="53817.96"/>
    <n v="606"/>
    <n v="2682.04"/>
    <x v="6"/>
    <n v="2500"/>
    <s v="Delhi NCR Mega Hub"/>
    <x v="3"/>
  </r>
  <r>
    <n v="106121"/>
    <x v="6090"/>
    <x v="0"/>
    <s v="2025"/>
    <s v="Delhivery"/>
    <x v="1"/>
    <x v="0"/>
    <x v="1"/>
    <s v="India"/>
    <n v="32"/>
    <n v="25000"/>
    <n v="800000"/>
    <n v="7000"/>
    <n v="793000"/>
    <n v="576000"/>
    <n v="576267.1"/>
    <n v="223732.90000000002"/>
    <n v="792732.9"/>
    <n v="316"/>
    <n v="267.10000000000002"/>
    <x v="17"/>
    <n v="18000"/>
    <s v="Nagpur Central Hub"/>
    <x v="1"/>
  </r>
  <r>
    <n v="106122"/>
    <x v="6091"/>
    <x v="0"/>
    <s v="2025"/>
    <s v="FedEx"/>
    <x v="5"/>
    <x v="2"/>
    <x v="2"/>
    <s v="India"/>
    <n v="71"/>
    <n v="2800"/>
    <n v="198800"/>
    <n v="1300"/>
    <n v="197500"/>
    <n v="106500"/>
    <n v="106944.32000000001"/>
    <n v="91855.679999999993"/>
    <n v="197055.68"/>
    <n v="472"/>
    <n v="444.32"/>
    <x v="18"/>
    <n v="1500"/>
    <s v="Mumbai Mega Hub"/>
    <x v="2"/>
  </r>
  <r>
    <n v="106123"/>
    <x v="6092"/>
    <x v="5"/>
    <s v="2025"/>
    <s v="Xpressbees"/>
    <x v="1"/>
    <x v="1"/>
    <x v="2"/>
    <s v="India"/>
    <n v="10"/>
    <n v="3500"/>
    <n v="35000"/>
    <n v="1300"/>
    <n v="33700"/>
    <n v="22000"/>
    <n v="23113.41"/>
    <n v="11886.59"/>
    <n v="32586.59"/>
    <n v="1114"/>
    <n v="1113.4100000000001"/>
    <x v="16"/>
    <n v="2200"/>
    <s v="Mumbai Mega Hub"/>
    <x v="2"/>
  </r>
  <r>
    <n v="106124"/>
    <x v="6093"/>
    <x v="9"/>
    <s v="2025"/>
    <s v="Xpressbees"/>
    <x v="5"/>
    <x v="0"/>
    <x v="1"/>
    <s v="India"/>
    <n v="58"/>
    <n v="1800"/>
    <n v="104400"/>
    <n v="900"/>
    <n v="103500"/>
    <n v="52200"/>
    <n v="52713.45"/>
    <n v="51686.55"/>
    <n v="102986.55"/>
    <n v="1071"/>
    <n v="513.45000000000005"/>
    <x v="9"/>
    <n v="900"/>
    <s v="Nagpur Central Hub"/>
    <x v="1"/>
  </r>
  <r>
    <n v="106125"/>
    <x v="6094"/>
    <x v="6"/>
    <s v="2025"/>
    <s v="Delhivery"/>
    <x v="2"/>
    <x v="2"/>
    <x v="0"/>
    <s v="India"/>
    <n v="97"/>
    <n v="2500"/>
    <n v="242500"/>
    <n v="1000"/>
    <n v="241500"/>
    <n v="145500"/>
    <n v="146124.32"/>
    <n v="96375.679999999993"/>
    <n v="240875.68"/>
    <n v="586"/>
    <n v="624.32000000000005"/>
    <x v="12"/>
    <n v="1500"/>
    <s v="Bengaluru Regional Hub"/>
    <x v="0"/>
  </r>
  <r>
    <n v="106126"/>
    <x v="6095"/>
    <x v="5"/>
    <s v="2025"/>
    <s v="Xpressbees"/>
    <x v="1"/>
    <x v="2"/>
    <x v="1"/>
    <s v="India"/>
    <n v="90"/>
    <n v="3500"/>
    <n v="315000"/>
    <n v="1300"/>
    <n v="313700"/>
    <n v="198000"/>
    <n v="198347.96"/>
    <n v="116652.04000000001"/>
    <n v="313352.03999999998"/>
    <n v="456"/>
    <n v="347.96"/>
    <x v="16"/>
    <n v="2200"/>
    <s v="Nagpur Central Hub"/>
    <x v="1"/>
  </r>
  <r>
    <n v="106127"/>
    <x v="6096"/>
    <x v="4"/>
    <s v="2025"/>
    <s v="Shadowfax"/>
    <x v="0"/>
    <x v="1"/>
    <x v="2"/>
    <s v="India"/>
    <n v="66"/>
    <n v="6500"/>
    <n v="429000"/>
    <n v="2300"/>
    <n v="426700"/>
    <n v="277200"/>
    <n v="278015.27"/>
    <n v="150984.72999999998"/>
    <n v="425884.73"/>
    <n v="509"/>
    <n v="815.27"/>
    <x v="1"/>
    <n v="4200"/>
    <s v="Mumbai Mega Hub"/>
    <x v="2"/>
  </r>
  <r>
    <n v="106128"/>
    <x v="6097"/>
    <x v="3"/>
    <s v="2025"/>
    <s v="Blue Dart"/>
    <x v="2"/>
    <x v="0"/>
    <x v="3"/>
    <s v="India"/>
    <n v="4"/>
    <n v="450"/>
    <n v="1800"/>
    <n v="250"/>
    <n v="1550"/>
    <n v="800"/>
    <n v="2321.41"/>
    <n v="-521.40999999999985"/>
    <n v="28.589999999999918"/>
    <n v="929"/>
    <n v="1521.41"/>
    <x v="3"/>
    <n v="200"/>
    <s v="Delhi NCR Mega Hub"/>
    <x v="3"/>
  </r>
  <r>
    <n v="106129"/>
    <x v="6098"/>
    <x v="11"/>
    <s v="2025"/>
    <s v="Shadowfax"/>
    <x v="4"/>
    <x v="1"/>
    <x v="3"/>
    <s v="India"/>
    <n v="82"/>
    <n v="5500"/>
    <n v="451000"/>
    <n v="2000"/>
    <n v="449000"/>
    <n v="287000"/>
    <n v="288229.37"/>
    <n v="162770.63"/>
    <n v="447770.63"/>
    <n v="1081"/>
    <n v="1229.3699999999999"/>
    <x v="5"/>
    <n v="3500"/>
    <s v="Delhi NCR Mega Hub"/>
    <x v="3"/>
  </r>
  <r>
    <n v="106130"/>
    <x v="6099"/>
    <x v="2"/>
    <s v="2025"/>
    <s v="Amazon Logistics"/>
    <x v="1"/>
    <x v="2"/>
    <x v="4"/>
    <s v="India"/>
    <n v="84"/>
    <n v="45000"/>
    <n v="3780000"/>
    <n v="13000"/>
    <n v="3767000"/>
    <n v="2688000"/>
    <n v="2688909.77"/>
    <n v="1091090.23"/>
    <n v="3766090.23"/>
    <n v="392"/>
    <n v="909.77"/>
    <x v="2"/>
    <n v="32000"/>
    <s v="Kolkata Regional Hub"/>
    <x v="4"/>
  </r>
  <r>
    <n v="106131"/>
    <x v="6100"/>
    <x v="6"/>
    <s v="2025"/>
    <s v="Delhivery"/>
    <x v="5"/>
    <x v="1"/>
    <x v="0"/>
    <s v="India"/>
    <n v="96"/>
    <n v="2800"/>
    <n v="268800"/>
    <n v="1300"/>
    <n v="267500"/>
    <n v="144000"/>
    <n v="145029.12"/>
    <n v="123770.88"/>
    <n v="266470.88"/>
    <n v="1055"/>
    <n v="1029.1199999999999"/>
    <x v="18"/>
    <n v="1500"/>
    <s v="Bengaluru Regional Hub"/>
    <x v="0"/>
  </r>
  <r>
    <n v="106132"/>
    <x v="6101"/>
    <x v="1"/>
    <s v="2025"/>
    <s v="Blue Dart"/>
    <x v="5"/>
    <x v="1"/>
    <x v="1"/>
    <s v="India"/>
    <n v="80"/>
    <n v="2800"/>
    <n v="224000"/>
    <n v="1300"/>
    <n v="222700"/>
    <n v="120000"/>
    <n v="120724.34"/>
    <n v="103275.66"/>
    <n v="221975.66"/>
    <n v="487"/>
    <n v="724.34"/>
    <x v="18"/>
    <n v="1500"/>
    <s v="Nagpur Central Hub"/>
    <x v="1"/>
  </r>
  <r>
    <n v="106133"/>
    <x v="6102"/>
    <x v="9"/>
    <s v="2025"/>
    <s v="Shadowfax"/>
    <x v="6"/>
    <x v="2"/>
    <x v="4"/>
    <s v="India"/>
    <n v="58"/>
    <n v="15000"/>
    <n v="870000"/>
    <n v="5500"/>
    <n v="864500"/>
    <n v="551000"/>
    <n v="551410.53"/>
    <n v="318589.46999999997"/>
    <n v="864089.47"/>
    <n v="757"/>
    <n v="410.53"/>
    <x v="11"/>
    <n v="9500"/>
    <s v="Kolkata Regional Hub"/>
    <x v="4"/>
  </r>
  <r>
    <n v="106134"/>
    <x v="6103"/>
    <x v="7"/>
    <s v="2025"/>
    <s v="Blue Dart"/>
    <x v="1"/>
    <x v="1"/>
    <x v="2"/>
    <s v="India"/>
    <n v="64"/>
    <n v="3500"/>
    <n v="224000"/>
    <n v="1300"/>
    <n v="222700"/>
    <n v="140800"/>
    <n v="141887.12"/>
    <n v="82112.88"/>
    <n v="221612.88"/>
    <n v="437"/>
    <n v="1087.1199999999999"/>
    <x v="16"/>
    <n v="2200"/>
    <s v="Mumbai Mega Hub"/>
    <x v="2"/>
  </r>
  <r>
    <n v="106135"/>
    <x v="6104"/>
    <x v="7"/>
    <s v="2025"/>
    <s v="Delhivery"/>
    <x v="4"/>
    <x v="1"/>
    <x v="4"/>
    <s v="India"/>
    <n v="37"/>
    <n v="5500"/>
    <n v="203500"/>
    <n v="2000"/>
    <n v="201500"/>
    <n v="129500"/>
    <n v="130002.3"/>
    <n v="73497.7"/>
    <n v="200997.7"/>
    <n v="1052"/>
    <n v="502.3"/>
    <x v="5"/>
    <n v="3500"/>
    <s v="Kolkata Regional Hub"/>
    <x v="4"/>
  </r>
  <r>
    <n v="106136"/>
    <x v="6105"/>
    <x v="9"/>
    <s v="2025"/>
    <s v="Ekart"/>
    <x v="2"/>
    <x v="0"/>
    <x v="2"/>
    <s v="India"/>
    <n v="55"/>
    <n v="2500"/>
    <n v="137500"/>
    <n v="1000"/>
    <n v="136500"/>
    <n v="82500"/>
    <n v="82782.36"/>
    <n v="54717.64"/>
    <n v="136217.64000000001"/>
    <n v="733"/>
    <n v="282.36"/>
    <x v="12"/>
    <n v="1500"/>
    <s v="Mumbai Mega Hub"/>
    <x v="2"/>
  </r>
  <r>
    <n v="106137"/>
    <x v="6106"/>
    <x v="0"/>
    <s v="2025"/>
    <s v="DHL"/>
    <x v="7"/>
    <x v="2"/>
    <x v="3"/>
    <s v="India"/>
    <n v="55"/>
    <n v="600"/>
    <n v="33000"/>
    <n v="250"/>
    <n v="32750"/>
    <n v="19250"/>
    <n v="19534.84"/>
    <n v="13465.16"/>
    <n v="32465.16"/>
    <n v="1006"/>
    <n v="284.83999999999997"/>
    <x v="14"/>
    <n v="350"/>
    <s v="Delhi NCR Mega Hub"/>
    <x v="3"/>
  </r>
  <r>
    <n v="106138"/>
    <x v="6107"/>
    <x v="2"/>
    <s v="2025"/>
    <s v="Xpressbees"/>
    <x v="4"/>
    <x v="1"/>
    <x v="2"/>
    <s v="India"/>
    <n v="13"/>
    <n v="5500"/>
    <n v="71500"/>
    <n v="2000"/>
    <n v="69500"/>
    <n v="45500"/>
    <n v="45945.16"/>
    <n v="25554.839999999997"/>
    <n v="69054.84"/>
    <n v="636"/>
    <n v="445.16"/>
    <x v="5"/>
    <n v="3500"/>
    <s v="Mumbai Mega Hub"/>
    <x v="2"/>
  </r>
  <r>
    <n v="106139"/>
    <x v="6108"/>
    <x v="6"/>
    <s v="2025"/>
    <s v="Amazon Logistics"/>
    <x v="7"/>
    <x v="0"/>
    <x v="2"/>
    <s v="India"/>
    <n v="16"/>
    <n v="1200"/>
    <n v="19200"/>
    <n v="400"/>
    <n v="18800"/>
    <n v="12800"/>
    <n v="12975.74"/>
    <n v="6224.26"/>
    <n v="18624.259999999998"/>
    <n v="902"/>
    <n v="175.74"/>
    <x v="15"/>
    <n v="800"/>
    <s v="Mumbai Mega Hub"/>
    <x v="2"/>
  </r>
  <r>
    <n v="106140"/>
    <x v="6109"/>
    <x v="7"/>
    <s v="2025"/>
    <s v="DHL"/>
    <x v="2"/>
    <x v="1"/>
    <x v="3"/>
    <s v="India"/>
    <n v="90"/>
    <n v="450"/>
    <n v="40500"/>
    <n v="250"/>
    <n v="40250"/>
    <n v="18000"/>
    <n v="18636.32"/>
    <n v="21863.68"/>
    <n v="39613.68"/>
    <n v="914"/>
    <n v="636.32000000000005"/>
    <x v="3"/>
    <n v="200"/>
    <s v="Delhi NCR Mega Hub"/>
    <x v="3"/>
  </r>
  <r>
    <n v="106141"/>
    <x v="6110"/>
    <x v="4"/>
    <s v="2025"/>
    <s v="DHL"/>
    <x v="0"/>
    <x v="1"/>
    <x v="0"/>
    <s v="India"/>
    <n v="3"/>
    <n v="3200"/>
    <n v="9600"/>
    <n v="1200"/>
    <n v="8400"/>
    <n v="6000"/>
    <n v="6684.92"/>
    <n v="2915.08"/>
    <n v="7715.08"/>
    <n v="915"/>
    <n v="684.92"/>
    <x v="0"/>
    <n v="2000"/>
    <s v="Bengaluru Regional Hub"/>
    <x v="0"/>
  </r>
  <r>
    <n v="106142"/>
    <x v="6111"/>
    <x v="11"/>
    <s v="2025"/>
    <s v="FedEx"/>
    <x v="3"/>
    <x v="0"/>
    <x v="3"/>
    <s v="India"/>
    <n v="98"/>
    <n v="12000"/>
    <n v="1176000"/>
    <n v="4000"/>
    <n v="1172000"/>
    <n v="784000"/>
    <n v="784660.9"/>
    <n v="391339.1"/>
    <n v="1171339.1000000001"/>
    <n v="686"/>
    <n v="660.9"/>
    <x v="4"/>
    <n v="8000"/>
    <s v="Delhi NCR Mega Hub"/>
    <x v="3"/>
  </r>
  <r>
    <n v="106143"/>
    <x v="6112"/>
    <x v="11"/>
    <s v="2025"/>
    <s v="Amazon Logistics"/>
    <x v="5"/>
    <x v="1"/>
    <x v="0"/>
    <s v="India"/>
    <n v="72"/>
    <n v="4500"/>
    <n v="324000"/>
    <n v="2000"/>
    <n v="322000"/>
    <n v="180000"/>
    <n v="181013.5"/>
    <n v="142986.5"/>
    <n v="320986.5"/>
    <n v="1041"/>
    <n v="1013.5"/>
    <x v="6"/>
    <n v="2500"/>
    <s v="Bengaluru Regional Hub"/>
    <x v="0"/>
  </r>
  <r>
    <n v="106144"/>
    <x v="6113"/>
    <x v="8"/>
    <s v="2025"/>
    <s v="Ekart"/>
    <x v="3"/>
    <x v="0"/>
    <x v="0"/>
    <s v="India"/>
    <n v="79"/>
    <n v="8500"/>
    <n v="671500"/>
    <n v="3000"/>
    <n v="668500"/>
    <n v="434500"/>
    <n v="435378.43"/>
    <n v="236121.57"/>
    <n v="667621.56999999995"/>
    <n v="928"/>
    <n v="878.43"/>
    <x v="8"/>
    <n v="5500"/>
    <s v="Bengaluru Regional Hub"/>
    <x v="0"/>
  </r>
  <r>
    <n v="106145"/>
    <x v="6114"/>
    <x v="2"/>
    <s v="2025"/>
    <s v="Xpressbees"/>
    <x v="2"/>
    <x v="1"/>
    <x v="0"/>
    <s v="India"/>
    <n v="32"/>
    <n v="450"/>
    <n v="14400"/>
    <n v="250"/>
    <n v="14150"/>
    <n v="6400"/>
    <n v="7011.62"/>
    <n v="7388.38"/>
    <n v="13538.38"/>
    <n v="536"/>
    <n v="611.62"/>
    <x v="3"/>
    <n v="200"/>
    <s v="Bengaluru Regional Hub"/>
    <x v="0"/>
  </r>
  <r>
    <n v="106146"/>
    <x v="6115"/>
    <x v="10"/>
    <s v="2025"/>
    <s v="Blue Dart"/>
    <x v="5"/>
    <x v="0"/>
    <x v="3"/>
    <s v="India"/>
    <n v="89"/>
    <n v="2800"/>
    <n v="249200"/>
    <n v="1300"/>
    <n v="247900"/>
    <n v="133500"/>
    <n v="134170.28"/>
    <n v="115029.72"/>
    <n v="247229.72"/>
    <n v="755"/>
    <n v="670.28"/>
    <x v="18"/>
    <n v="1500"/>
    <s v="Delhi NCR Mega Hub"/>
    <x v="3"/>
  </r>
  <r>
    <n v="106147"/>
    <x v="6116"/>
    <x v="2"/>
    <s v="2025"/>
    <s v="Amazon Logistics"/>
    <x v="0"/>
    <x v="1"/>
    <x v="4"/>
    <s v="India"/>
    <n v="6"/>
    <n v="6500"/>
    <n v="39000"/>
    <n v="2300"/>
    <n v="36700"/>
    <n v="25200"/>
    <n v="27860.400000000001"/>
    <n v="11139.599999999999"/>
    <n v="34039.599999999999"/>
    <n v="816"/>
    <n v="2660.4"/>
    <x v="1"/>
    <n v="4200"/>
    <s v="Kolkata Regional Hub"/>
    <x v="4"/>
  </r>
  <r>
    <n v="106148"/>
    <x v="6117"/>
    <x v="6"/>
    <s v="2025"/>
    <s v="DHL"/>
    <x v="0"/>
    <x v="1"/>
    <x v="4"/>
    <s v="India"/>
    <n v="82"/>
    <n v="6500"/>
    <n v="533000"/>
    <n v="2300"/>
    <n v="530700"/>
    <n v="344400"/>
    <n v="345019.01"/>
    <n v="187980.99"/>
    <n v="530080.99"/>
    <n v="327"/>
    <n v="619.01"/>
    <x v="1"/>
    <n v="4200"/>
    <s v="Kolkata Regional Hub"/>
    <x v="4"/>
  </r>
  <r>
    <n v="106149"/>
    <x v="6118"/>
    <x v="1"/>
    <s v="2025"/>
    <s v="Amazon Logistics"/>
    <x v="0"/>
    <x v="2"/>
    <x v="3"/>
    <s v="India"/>
    <n v="93"/>
    <n v="3200"/>
    <n v="297600"/>
    <n v="1200"/>
    <n v="296400"/>
    <n v="186000"/>
    <n v="186633.97"/>
    <n v="110966.03"/>
    <n v="295766.03000000003"/>
    <n v="918"/>
    <n v="633.97"/>
    <x v="0"/>
    <n v="2000"/>
    <s v="Delhi NCR Mega Hub"/>
    <x v="3"/>
  </r>
  <r>
    <n v="106150"/>
    <x v="6119"/>
    <x v="2"/>
    <s v="2025"/>
    <s v="DHL"/>
    <x v="4"/>
    <x v="1"/>
    <x v="0"/>
    <s v="India"/>
    <n v="24"/>
    <n v="5500"/>
    <n v="132000"/>
    <n v="2000"/>
    <n v="130000"/>
    <n v="84000"/>
    <n v="84663.3"/>
    <n v="47336.7"/>
    <n v="129336.7"/>
    <n v="804"/>
    <n v="663.3"/>
    <x v="5"/>
    <n v="3500"/>
    <s v="Bengaluru Regional Hub"/>
    <x v="0"/>
  </r>
  <r>
    <n v="106151"/>
    <x v="6120"/>
    <x v="1"/>
    <s v="2025"/>
    <s v="Amazon Logistics"/>
    <x v="5"/>
    <x v="2"/>
    <x v="3"/>
    <s v="India"/>
    <n v="93"/>
    <n v="1800"/>
    <n v="167400"/>
    <n v="900"/>
    <n v="166500"/>
    <n v="83700"/>
    <n v="84149.84"/>
    <n v="83250.16"/>
    <n v="166050.16"/>
    <n v="769"/>
    <n v="449.84"/>
    <x v="9"/>
    <n v="900"/>
    <s v="Delhi NCR Mega Hub"/>
    <x v="3"/>
  </r>
  <r>
    <n v="106152"/>
    <x v="6121"/>
    <x v="5"/>
    <s v="2025"/>
    <s v="Xpressbees"/>
    <x v="6"/>
    <x v="0"/>
    <x v="2"/>
    <s v="India"/>
    <n v="17"/>
    <n v="15000"/>
    <n v="255000"/>
    <n v="5500"/>
    <n v="249500"/>
    <n v="161500"/>
    <n v="163056.25"/>
    <n v="91943.75"/>
    <n v="247943.75"/>
    <n v="1111"/>
    <n v="1556.25"/>
    <x v="11"/>
    <n v="9500"/>
    <s v="Mumbai Mega Hub"/>
    <x v="2"/>
  </r>
  <r>
    <n v="106153"/>
    <x v="6122"/>
    <x v="11"/>
    <s v="2025"/>
    <s v="Xpressbees"/>
    <x v="6"/>
    <x v="2"/>
    <x v="3"/>
    <s v="India"/>
    <n v="99"/>
    <n v="15000"/>
    <n v="1485000"/>
    <n v="5500"/>
    <n v="1479500"/>
    <n v="940500"/>
    <n v="941532.04"/>
    <n v="543467.96"/>
    <n v="1478467.96"/>
    <n v="891"/>
    <n v="1032.04"/>
    <x v="11"/>
    <n v="9500"/>
    <s v="Delhi NCR Mega Hub"/>
    <x v="3"/>
  </r>
  <r>
    <n v="106154"/>
    <x v="6123"/>
    <x v="5"/>
    <s v="2025"/>
    <s v="Shadowfax"/>
    <x v="7"/>
    <x v="2"/>
    <x v="1"/>
    <s v="India"/>
    <n v="95"/>
    <n v="1200"/>
    <n v="114000"/>
    <n v="400"/>
    <n v="113600"/>
    <n v="76000"/>
    <n v="76470.66"/>
    <n v="37529.339999999997"/>
    <n v="113129.34"/>
    <n v="584"/>
    <n v="470.66"/>
    <x v="15"/>
    <n v="800"/>
    <s v="Nagpur Central Hub"/>
    <x v="1"/>
  </r>
  <r>
    <n v="106155"/>
    <x v="6124"/>
    <x v="0"/>
    <s v="2025"/>
    <s v="Ecom Express"/>
    <x v="2"/>
    <x v="2"/>
    <x v="4"/>
    <s v="India"/>
    <n v="50"/>
    <n v="2500"/>
    <n v="125000"/>
    <n v="1000"/>
    <n v="124000"/>
    <n v="75000"/>
    <n v="75532.639999999999"/>
    <n v="49467.360000000001"/>
    <n v="123467.36"/>
    <n v="440"/>
    <n v="532.64"/>
    <x v="12"/>
    <n v="1500"/>
    <s v="Kolkata Regional Hub"/>
    <x v="4"/>
  </r>
  <r>
    <n v="106156"/>
    <x v="6125"/>
    <x v="10"/>
    <s v="2025"/>
    <s v="Blue Dart"/>
    <x v="7"/>
    <x v="0"/>
    <x v="4"/>
    <s v="India"/>
    <n v="1"/>
    <n v="600"/>
    <n v="600"/>
    <n v="250"/>
    <n v="350"/>
    <n v="350"/>
    <n v="1149.48"/>
    <n v="-549.48"/>
    <n v="-449.48"/>
    <n v="787"/>
    <n v="799.48"/>
    <x v="14"/>
    <n v="350"/>
    <s v="Kolkata Regional Hub"/>
    <x v="4"/>
  </r>
  <r>
    <n v="106157"/>
    <x v="6126"/>
    <x v="3"/>
    <s v="2025"/>
    <s v="Ecom Express"/>
    <x v="5"/>
    <x v="0"/>
    <x v="3"/>
    <s v="India"/>
    <n v="31"/>
    <n v="1800"/>
    <n v="55800"/>
    <n v="900"/>
    <n v="54900"/>
    <n v="27900"/>
    <n v="28271.01"/>
    <n v="27528.99"/>
    <n v="54528.99"/>
    <n v="340"/>
    <n v="371.01"/>
    <x v="9"/>
    <n v="900"/>
    <s v="Delhi NCR Mega Hub"/>
    <x v="3"/>
  </r>
  <r>
    <n v="106158"/>
    <x v="6127"/>
    <x v="1"/>
    <s v="2025"/>
    <s v="Shadowfax"/>
    <x v="2"/>
    <x v="2"/>
    <x v="2"/>
    <s v="India"/>
    <n v="15"/>
    <n v="450"/>
    <n v="6750"/>
    <n v="250"/>
    <n v="6500"/>
    <n v="3000"/>
    <n v="3396.9"/>
    <n v="3353.1"/>
    <n v="6103.1"/>
    <n v="1125"/>
    <n v="396.9"/>
    <x v="3"/>
    <n v="200"/>
    <s v="Mumbai Mega Hub"/>
    <x v="2"/>
  </r>
  <r>
    <n v="106159"/>
    <x v="6128"/>
    <x v="6"/>
    <s v="2025"/>
    <s v="Delhivery"/>
    <x v="7"/>
    <x v="1"/>
    <x v="1"/>
    <s v="India"/>
    <n v="70"/>
    <n v="600"/>
    <n v="42000"/>
    <n v="250"/>
    <n v="41750"/>
    <n v="24500"/>
    <n v="25104.91"/>
    <n v="16895.09"/>
    <n v="41145.089999999997"/>
    <n v="461"/>
    <n v="604.91"/>
    <x v="14"/>
    <n v="350"/>
    <s v="Nagpur Central Hub"/>
    <x v="1"/>
  </r>
  <r>
    <n v="106160"/>
    <x v="6129"/>
    <x v="3"/>
    <s v="2025"/>
    <s v="Delhivery"/>
    <x v="3"/>
    <x v="2"/>
    <x v="0"/>
    <s v="India"/>
    <n v="24"/>
    <n v="8500"/>
    <n v="204000"/>
    <n v="3000"/>
    <n v="201000"/>
    <n v="132000"/>
    <n v="132225.95000000001"/>
    <n v="71774.049999999988"/>
    <n v="200774.05"/>
    <n v="472"/>
    <n v="225.95"/>
    <x v="8"/>
    <n v="5500"/>
    <s v="Bengaluru Regional Hub"/>
    <x v="0"/>
  </r>
  <r>
    <n v="106161"/>
    <x v="6130"/>
    <x v="5"/>
    <s v="2025"/>
    <s v="FedEx"/>
    <x v="4"/>
    <x v="1"/>
    <x v="0"/>
    <s v="India"/>
    <n v="67"/>
    <n v="5500"/>
    <n v="368500"/>
    <n v="2000"/>
    <n v="366500"/>
    <n v="234500"/>
    <n v="235354.88"/>
    <n v="133145.12"/>
    <n v="365645.12"/>
    <n v="341"/>
    <n v="854.88"/>
    <x v="5"/>
    <n v="3500"/>
    <s v="Bengaluru Regional Hub"/>
    <x v="0"/>
  </r>
  <r>
    <n v="106162"/>
    <x v="6131"/>
    <x v="6"/>
    <s v="2025"/>
    <s v="Ekart"/>
    <x v="7"/>
    <x v="2"/>
    <x v="3"/>
    <s v="India"/>
    <n v="2"/>
    <n v="850"/>
    <n v="1700"/>
    <n v="300"/>
    <n v="1400"/>
    <n v="1100"/>
    <n v="2454.46"/>
    <n v="-754.46"/>
    <n v="45.539999999999964"/>
    <n v="713"/>
    <n v="1354.46"/>
    <x v="13"/>
    <n v="550"/>
    <s v="Delhi NCR Mega Hub"/>
    <x v="3"/>
  </r>
  <r>
    <n v="106163"/>
    <x v="6132"/>
    <x v="1"/>
    <s v="2025"/>
    <s v="Ekart"/>
    <x v="2"/>
    <x v="2"/>
    <x v="1"/>
    <s v="India"/>
    <n v="66"/>
    <n v="2500"/>
    <n v="165000"/>
    <n v="1000"/>
    <n v="164000"/>
    <n v="99000"/>
    <n v="99617.72"/>
    <n v="65382.28"/>
    <n v="163382.28"/>
    <n v="661"/>
    <n v="617.72"/>
    <x v="12"/>
    <n v="1500"/>
    <s v="Nagpur Central Hub"/>
    <x v="1"/>
  </r>
  <r>
    <n v="106164"/>
    <x v="6133"/>
    <x v="9"/>
    <s v="2025"/>
    <s v="Xpressbees"/>
    <x v="3"/>
    <x v="0"/>
    <x v="0"/>
    <s v="India"/>
    <n v="64"/>
    <n v="12000"/>
    <n v="768000"/>
    <n v="4000"/>
    <n v="764000"/>
    <n v="512000"/>
    <n v="514386.31"/>
    <n v="253613.69"/>
    <n v="761613.69"/>
    <n v="898"/>
    <n v="2386.31"/>
    <x v="4"/>
    <n v="8000"/>
    <s v="Bengaluru Regional Hub"/>
    <x v="0"/>
  </r>
  <r>
    <n v="106165"/>
    <x v="6134"/>
    <x v="9"/>
    <s v="2025"/>
    <s v="DHL"/>
    <x v="3"/>
    <x v="0"/>
    <x v="3"/>
    <s v="India"/>
    <n v="42"/>
    <n v="8500"/>
    <n v="357000"/>
    <n v="3000"/>
    <n v="354000"/>
    <n v="231000"/>
    <n v="231725.45"/>
    <n v="125274.54999999999"/>
    <n v="353274.55"/>
    <n v="596"/>
    <n v="725.45"/>
    <x v="8"/>
    <n v="5500"/>
    <s v="Delhi NCR Mega Hub"/>
    <x v="3"/>
  </r>
  <r>
    <n v="106166"/>
    <x v="6135"/>
    <x v="3"/>
    <s v="2025"/>
    <s v="Ecom Express"/>
    <x v="4"/>
    <x v="2"/>
    <x v="1"/>
    <s v="India"/>
    <n v="91"/>
    <n v="1500"/>
    <n v="136500"/>
    <n v="700"/>
    <n v="135800"/>
    <n v="72800"/>
    <n v="73798.02"/>
    <n v="62701.979999999996"/>
    <n v="134801.98000000001"/>
    <n v="973"/>
    <n v="998.02"/>
    <x v="10"/>
    <n v="800"/>
    <s v="Nagpur Central Hub"/>
    <x v="1"/>
  </r>
  <r>
    <n v="106167"/>
    <x v="6136"/>
    <x v="11"/>
    <s v="2025"/>
    <s v="Delhivery"/>
    <x v="5"/>
    <x v="2"/>
    <x v="1"/>
    <s v="India"/>
    <n v="11"/>
    <n v="4500"/>
    <n v="49500"/>
    <n v="2000"/>
    <n v="47500"/>
    <n v="27500"/>
    <n v="27884.2"/>
    <n v="21615.8"/>
    <n v="47115.8"/>
    <n v="391"/>
    <n v="384.2"/>
    <x v="6"/>
    <n v="2500"/>
    <s v="Nagpur Central Hub"/>
    <x v="1"/>
  </r>
  <r>
    <n v="106168"/>
    <x v="6137"/>
    <x v="6"/>
    <s v="2025"/>
    <s v="Ecom Express"/>
    <x v="1"/>
    <x v="0"/>
    <x v="2"/>
    <s v="India"/>
    <n v="52"/>
    <n v="45000"/>
    <n v="2340000"/>
    <n v="13000"/>
    <n v="2327000"/>
    <n v="1664000"/>
    <n v="1664634.61"/>
    <n v="675365.3899999999"/>
    <n v="2326365.39"/>
    <n v="425"/>
    <n v="634.61"/>
    <x v="2"/>
    <n v="32000"/>
    <s v="Mumbai Mega Hub"/>
    <x v="2"/>
  </r>
  <r>
    <n v="106169"/>
    <x v="6138"/>
    <x v="1"/>
    <s v="2025"/>
    <s v="Ecom Express"/>
    <x v="0"/>
    <x v="1"/>
    <x v="2"/>
    <s v="India"/>
    <n v="14"/>
    <n v="6500"/>
    <n v="91000"/>
    <n v="2300"/>
    <n v="88700"/>
    <n v="58800"/>
    <n v="59581.06"/>
    <n v="31418.940000000002"/>
    <n v="87918.94"/>
    <n v="856"/>
    <n v="781.06"/>
    <x v="1"/>
    <n v="4200"/>
    <s v="Mumbai Mega Hub"/>
    <x v="2"/>
  </r>
  <r>
    <n v="106170"/>
    <x v="6139"/>
    <x v="5"/>
    <s v="2025"/>
    <s v="Amazon Logistics"/>
    <x v="6"/>
    <x v="2"/>
    <x v="2"/>
    <s v="India"/>
    <n v="39"/>
    <n v="4500"/>
    <n v="175500"/>
    <n v="1700"/>
    <n v="173800"/>
    <n v="109200"/>
    <n v="109850.11"/>
    <n v="65649.89"/>
    <n v="173149.89"/>
    <n v="498"/>
    <n v="650.11"/>
    <x v="7"/>
    <n v="2800"/>
    <s v="Mumbai Mega Hub"/>
    <x v="2"/>
  </r>
  <r>
    <n v="106171"/>
    <x v="6140"/>
    <x v="8"/>
    <s v="2025"/>
    <s v="Delhivery"/>
    <x v="4"/>
    <x v="0"/>
    <x v="4"/>
    <s v="India"/>
    <n v="11"/>
    <n v="1500"/>
    <n v="16500"/>
    <n v="700"/>
    <n v="15800"/>
    <n v="8800"/>
    <n v="9246.67"/>
    <n v="7253.33"/>
    <n v="15353.33"/>
    <n v="749"/>
    <n v="446.67"/>
    <x v="10"/>
    <n v="800"/>
    <s v="Kolkata Regional Hub"/>
    <x v="4"/>
  </r>
  <r>
    <n v="106172"/>
    <x v="6141"/>
    <x v="4"/>
    <s v="2025"/>
    <s v="DHL"/>
    <x v="4"/>
    <x v="2"/>
    <x v="1"/>
    <s v="India"/>
    <n v="78"/>
    <n v="5500"/>
    <n v="429000"/>
    <n v="2000"/>
    <n v="427000"/>
    <n v="273000"/>
    <n v="273992.84000000003"/>
    <n v="155007.15999999997"/>
    <n v="426007.16"/>
    <n v="1117"/>
    <n v="992.84"/>
    <x v="5"/>
    <n v="3500"/>
    <s v="Nagpur Central Hub"/>
    <x v="1"/>
  </r>
  <r>
    <n v="106173"/>
    <x v="6142"/>
    <x v="5"/>
    <s v="2025"/>
    <s v="Amazon Logistics"/>
    <x v="6"/>
    <x v="1"/>
    <x v="3"/>
    <s v="India"/>
    <n v="89"/>
    <n v="4500"/>
    <n v="400500"/>
    <n v="1700"/>
    <n v="398800"/>
    <n v="249200"/>
    <n v="249653.36"/>
    <n v="150846.64000000001"/>
    <n v="398346.64"/>
    <n v="688"/>
    <n v="453.36"/>
    <x v="7"/>
    <n v="2800"/>
    <s v="Delhi NCR Mega Hub"/>
    <x v="3"/>
  </r>
  <r>
    <n v="106174"/>
    <x v="6143"/>
    <x v="8"/>
    <s v="2025"/>
    <s v="Amazon Logistics"/>
    <x v="0"/>
    <x v="1"/>
    <x v="4"/>
    <s v="India"/>
    <n v="74"/>
    <n v="6500"/>
    <n v="481000"/>
    <n v="2300"/>
    <n v="478700"/>
    <n v="310800"/>
    <n v="311001"/>
    <n v="169999"/>
    <n v="478499"/>
    <n v="835"/>
    <n v="201"/>
    <x v="1"/>
    <n v="4200"/>
    <s v="Kolkata Regional Hub"/>
    <x v="4"/>
  </r>
  <r>
    <n v="106175"/>
    <x v="6144"/>
    <x v="8"/>
    <s v="2025"/>
    <s v="Xpressbees"/>
    <x v="4"/>
    <x v="0"/>
    <x v="2"/>
    <s v="India"/>
    <n v="59"/>
    <n v="5500"/>
    <n v="324500"/>
    <n v="2000"/>
    <n v="322500"/>
    <n v="206500"/>
    <n v="207151.66"/>
    <n v="117348.34"/>
    <n v="321848.34000000003"/>
    <n v="787"/>
    <n v="651.66"/>
    <x v="5"/>
    <n v="3500"/>
    <s v="Mumbai Mega Hub"/>
    <x v="2"/>
  </r>
  <r>
    <n v="106176"/>
    <x v="6145"/>
    <x v="8"/>
    <s v="2025"/>
    <s v="FedEx"/>
    <x v="6"/>
    <x v="2"/>
    <x v="2"/>
    <s v="India"/>
    <n v="63"/>
    <n v="4500"/>
    <n v="283500"/>
    <n v="1700"/>
    <n v="281800"/>
    <n v="176400"/>
    <n v="176746.95"/>
    <n v="106753.04999999999"/>
    <n v="281453.05"/>
    <n v="1089"/>
    <n v="346.95"/>
    <x v="7"/>
    <n v="2800"/>
    <s v="Mumbai Mega Hub"/>
    <x v="2"/>
  </r>
  <r>
    <n v="106177"/>
    <x v="6146"/>
    <x v="8"/>
    <s v="2025"/>
    <s v="Ecom Express"/>
    <x v="7"/>
    <x v="1"/>
    <x v="4"/>
    <s v="India"/>
    <n v="3"/>
    <n v="850"/>
    <n v="2550"/>
    <n v="300"/>
    <n v="2250"/>
    <n v="1650"/>
    <n v="1962.22"/>
    <n v="587.78"/>
    <n v="1937.78"/>
    <n v="326"/>
    <n v="312.22000000000003"/>
    <x v="13"/>
    <n v="550"/>
    <s v="Kolkata Regional Hub"/>
    <x v="4"/>
  </r>
  <r>
    <n v="106178"/>
    <x v="6147"/>
    <x v="5"/>
    <s v="2025"/>
    <s v="Amazon Logistics"/>
    <x v="4"/>
    <x v="1"/>
    <x v="3"/>
    <s v="India"/>
    <n v="66"/>
    <n v="1500"/>
    <n v="99000"/>
    <n v="700"/>
    <n v="98300"/>
    <n v="52800"/>
    <n v="54165.68"/>
    <n v="44834.32"/>
    <n v="96934.32"/>
    <n v="1054"/>
    <n v="1365.68"/>
    <x v="10"/>
    <n v="800"/>
    <s v="Delhi NCR Mega Hub"/>
    <x v="3"/>
  </r>
  <r>
    <n v="106179"/>
    <x v="6148"/>
    <x v="8"/>
    <s v="2025"/>
    <s v="FedEx"/>
    <x v="1"/>
    <x v="1"/>
    <x v="3"/>
    <s v="India"/>
    <n v="82"/>
    <n v="3500"/>
    <n v="287000"/>
    <n v="1300"/>
    <n v="285700"/>
    <n v="180400"/>
    <n v="180581.01"/>
    <n v="106418.98999999999"/>
    <n v="285518.99"/>
    <n v="406"/>
    <n v="181.01"/>
    <x v="16"/>
    <n v="2200"/>
    <s v="Delhi NCR Mega Hub"/>
    <x v="3"/>
  </r>
  <r>
    <n v="106180"/>
    <x v="6149"/>
    <x v="0"/>
    <s v="2025"/>
    <s v="Ecom Express"/>
    <x v="3"/>
    <x v="2"/>
    <x v="3"/>
    <s v="India"/>
    <n v="57"/>
    <n v="8500"/>
    <n v="484500"/>
    <n v="3000"/>
    <n v="481500"/>
    <n v="313500"/>
    <n v="314376.36"/>
    <n v="170123.64"/>
    <n v="480623.64"/>
    <n v="1125"/>
    <n v="876.36"/>
    <x v="8"/>
    <n v="5500"/>
    <s v="Delhi NCR Mega Hub"/>
    <x v="3"/>
  </r>
  <r>
    <n v="106181"/>
    <x v="6150"/>
    <x v="7"/>
    <s v="2025"/>
    <s v="Blue Dart"/>
    <x v="5"/>
    <x v="2"/>
    <x v="3"/>
    <s v="India"/>
    <n v="79"/>
    <n v="2800"/>
    <n v="221200"/>
    <n v="1300"/>
    <n v="219900"/>
    <n v="118500"/>
    <n v="119173.05"/>
    <n v="102026.95"/>
    <n v="219226.95"/>
    <n v="1063"/>
    <n v="673.05"/>
    <x v="18"/>
    <n v="1500"/>
    <s v="Delhi NCR Mega Hub"/>
    <x v="3"/>
  </r>
  <r>
    <n v="106182"/>
    <x v="6151"/>
    <x v="10"/>
    <s v="2025"/>
    <s v="DHL"/>
    <x v="5"/>
    <x v="0"/>
    <x v="4"/>
    <s v="India"/>
    <n v="37"/>
    <n v="2800"/>
    <n v="103600"/>
    <n v="1300"/>
    <n v="102300"/>
    <n v="55500"/>
    <n v="55680.08"/>
    <n v="47919.92"/>
    <n v="102119.92"/>
    <n v="947"/>
    <n v="180.08"/>
    <x v="18"/>
    <n v="1500"/>
    <s v="Kolkata Regional Hub"/>
    <x v="4"/>
  </r>
  <r>
    <n v="106183"/>
    <x v="6152"/>
    <x v="0"/>
    <s v="2025"/>
    <s v="DHL"/>
    <x v="0"/>
    <x v="0"/>
    <x v="0"/>
    <s v="India"/>
    <n v="71"/>
    <n v="3200"/>
    <n v="227200"/>
    <n v="1200"/>
    <n v="226000"/>
    <n v="142000"/>
    <n v="143025.91"/>
    <n v="84174.09"/>
    <n v="224974.09"/>
    <n v="604"/>
    <n v="1025.9100000000001"/>
    <x v="0"/>
    <n v="2000"/>
    <s v="Bengaluru Regional Hub"/>
    <x v="0"/>
  </r>
  <r>
    <n v="106184"/>
    <x v="6153"/>
    <x v="5"/>
    <s v="2025"/>
    <s v="Blue Dart"/>
    <x v="1"/>
    <x v="1"/>
    <x v="3"/>
    <s v="India"/>
    <n v="33"/>
    <n v="45000"/>
    <n v="1485000"/>
    <n v="13000"/>
    <n v="1472000"/>
    <n v="1056000"/>
    <n v="1056514.24"/>
    <n v="428485.76"/>
    <n v="1471485.76"/>
    <n v="1058"/>
    <n v="514.24"/>
    <x v="2"/>
    <n v="32000"/>
    <s v="Delhi NCR Mega Hub"/>
    <x v="3"/>
  </r>
  <r>
    <n v="106185"/>
    <x v="6154"/>
    <x v="2"/>
    <s v="2025"/>
    <s v="Delhivery"/>
    <x v="6"/>
    <x v="1"/>
    <x v="2"/>
    <s v="India"/>
    <n v="10"/>
    <n v="4500"/>
    <n v="45000"/>
    <n v="1700"/>
    <n v="43300"/>
    <n v="28000"/>
    <n v="29151.51"/>
    <n v="15848.490000000002"/>
    <n v="42148.49"/>
    <n v="438"/>
    <n v="1151.51"/>
    <x v="7"/>
    <n v="2800"/>
    <s v="Mumbai Mega Hub"/>
    <x v="2"/>
  </r>
  <r>
    <n v="106186"/>
    <x v="6155"/>
    <x v="4"/>
    <s v="2025"/>
    <s v="Delhivery"/>
    <x v="1"/>
    <x v="0"/>
    <x v="0"/>
    <s v="India"/>
    <n v="95"/>
    <n v="3500"/>
    <n v="332500"/>
    <n v="1300"/>
    <n v="331200"/>
    <n v="209000"/>
    <n v="210189.28"/>
    <n v="122310.72"/>
    <n v="330010.71999999997"/>
    <n v="934"/>
    <n v="1189.28"/>
    <x v="16"/>
    <n v="2200"/>
    <s v="Bengaluru Regional Hub"/>
    <x v="0"/>
  </r>
  <r>
    <n v="106187"/>
    <x v="6156"/>
    <x v="0"/>
    <s v="2025"/>
    <s v="Ekart"/>
    <x v="3"/>
    <x v="0"/>
    <x v="1"/>
    <s v="India"/>
    <n v="18"/>
    <n v="8500"/>
    <n v="153000"/>
    <n v="3000"/>
    <n v="150000"/>
    <n v="99000"/>
    <n v="99497.08"/>
    <n v="53502.92"/>
    <n v="149502.92000000001"/>
    <n v="800"/>
    <n v="497.08"/>
    <x v="8"/>
    <n v="5500"/>
    <s v="Nagpur Central Hub"/>
    <x v="1"/>
  </r>
  <r>
    <n v="106188"/>
    <x v="6157"/>
    <x v="4"/>
    <s v="2025"/>
    <s v="Ekart"/>
    <x v="3"/>
    <x v="1"/>
    <x v="1"/>
    <s v="India"/>
    <n v="53"/>
    <n v="8500"/>
    <n v="450500"/>
    <n v="3000"/>
    <n v="447500"/>
    <n v="291500"/>
    <n v="292214.84999999998"/>
    <n v="158285.15000000002"/>
    <n v="446785.15"/>
    <n v="1111"/>
    <n v="714.85"/>
    <x v="8"/>
    <n v="5500"/>
    <s v="Nagpur Central Hub"/>
    <x v="1"/>
  </r>
  <r>
    <n v="106189"/>
    <x v="6158"/>
    <x v="8"/>
    <s v="2025"/>
    <s v="Blue Dart"/>
    <x v="7"/>
    <x v="1"/>
    <x v="2"/>
    <s v="India"/>
    <n v="29"/>
    <n v="850"/>
    <n v="24650"/>
    <n v="300"/>
    <n v="24350"/>
    <n v="15950"/>
    <n v="17722.36"/>
    <n v="6927.6399999999994"/>
    <n v="22577.64"/>
    <n v="704"/>
    <n v="1772.36"/>
    <x v="13"/>
    <n v="550"/>
    <s v="Mumbai Mega Hub"/>
    <x v="2"/>
  </r>
  <r>
    <n v="106190"/>
    <x v="6159"/>
    <x v="5"/>
    <s v="2025"/>
    <s v="Shadowfax"/>
    <x v="1"/>
    <x v="1"/>
    <x v="4"/>
    <s v="India"/>
    <n v="93"/>
    <n v="25000"/>
    <n v="2325000"/>
    <n v="7000"/>
    <n v="2318000"/>
    <n v="1674000"/>
    <n v="1674907.84"/>
    <n v="650092.15999999992"/>
    <n v="2317092.16"/>
    <n v="828"/>
    <n v="907.84"/>
    <x v="17"/>
    <n v="18000"/>
    <s v="Kolkata Regional Hub"/>
    <x v="4"/>
  </r>
  <r>
    <n v="106191"/>
    <x v="6160"/>
    <x v="1"/>
    <s v="2025"/>
    <s v="Blue Dart"/>
    <x v="2"/>
    <x v="0"/>
    <x v="3"/>
    <s v="India"/>
    <n v="97"/>
    <n v="2500"/>
    <n v="242500"/>
    <n v="1000"/>
    <n v="241500"/>
    <n v="145500"/>
    <n v="145725.60999999999"/>
    <n v="96774.390000000014"/>
    <n v="241274.39"/>
    <n v="1037"/>
    <n v="225.61"/>
    <x v="12"/>
    <n v="1500"/>
    <s v="Delhi NCR Mega Hub"/>
    <x v="3"/>
  </r>
  <r>
    <n v="106192"/>
    <x v="6161"/>
    <x v="4"/>
    <s v="2025"/>
    <s v="Xpressbees"/>
    <x v="0"/>
    <x v="2"/>
    <x v="1"/>
    <s v="India"/>
    <n v="50"/>
    <n v="3200"/>
    <n v="160000"/>
    <n v="1200"/>
    <n v="158800"/>
    <n v="100000"/>
    <n v="100985.32"/>
    <n v="59014.679999999993"/>
    <n v="157814.68"/>
    <n v="884"/>
    <n v="985.32"/>
    <x v="0"/>
    <n v="2000"/>
    <s v="Nagpur Central Hub"/>
    <x v="1"/>
  </r>
  <r>
    <n v="106193"/>
    <x v="6162"/>
    <x v="9"/>
    <s v="2025"/>
    <s v="Shadowfax"/>
    <x v="3"/>
    <x v="0"/>
    <x v="0"/>
    <s v="India"/>
    <n v="54"/>
    <n v="8500"/>
    <n v="459000"/>
    <n v="3000"/>
    <n v="456000"/>
    <n v="297000"/>
    <n v="297333.46999999997"/>
    <n v="161666.53000000003"/>
    <n v="455666.53"/>
    <n v="344"/>
    <n v="333.47"/>
    <x v="8"/>
    <n v="5500"/>
    <s v="Bengaluru Regional Hub"/>
    <x v="0"/>
  </r>
  <r>
    <n v="106194"/>
    <x v="6163"/>
    <x v="8"/>
    <s v="2025"/>
    <s v="DHL"/>
    <x v="6"/>
    <x v="2"/>
    <x v="1"/>
    <s v="India"/>
    <n v="94"/>
    <n v="15000"/>
    <n v="1410000"/>
    <n v="5500"/>
    <n v="1404500"/>
    <n v="893000"/>
    <n v="894048.65"/>
    <n v="515951.35"/>
    <n v="1403451.35"/>
    <n v="822"/>
    <n v="1048.6500000000001"/>
    <x v="11"/>
    <n v="9500"/>
    <s v="Nagpur Central Hub"/>
    <x v="1"/>
  </r>
  <r>
    <n v="106195"/>
    <x v="6164"/>
    <x v="10"/>
    <s v="2025"/>
    <s v="Blue Dart"/>
    <x v="2"/>
    <x v="1"/>
    <x v="2"/>
    <s v="India"/>
    <n v="94"/>
    <n v="450"/>
    <n v="42300"/>
    <n v="250"/>
    <n v="42050"/>
    <n v="18800"/>
    <n v="19374.95"/>
    <n v="22925.05"/>
    <n v="41475.050000000003"/>
    <n v="1136"/>
    <n v="574.95000000000005"/>
    <x v="3"/>
    <n v="200"/>
    <s v="Mumbai Mega Hub"/>
    <x v="2"/>
  </r>
  <r>
    <n v="106196"/>
    <x v="6165"/>
    <x v="9"/>
    <s v="2025"/>
    <s v="Amazon Logistics"/>
    <x v="7"/>
    <x v="2"/>
    <x v="1"/>
    <s v="India"/>
    <n v="75"/>
    <n v="600"/>
    <n v="45000"/>
    <n v="250"/>
    <n v="44750"/>
    <n v="26250"/>
    <n v="27299.07"/>
    <n v="17700.93"/>
    <n v="43700.93"/>
    <n v="889"/>
    <n v="1049.07"/>
    <x v="14"/>
    <n v="350"/>
    <s v="Nagpur Central Hub"/>
    <x v="1"/>
  </r>
  <r>
    <n v="106197"/>
    <x v="6166"/>
    <x v="6"/>
    <s v="2025"/>
    <s v="FedEx"/>
    <x v="3"/>
    <x v="1"/>
    <x v="1"/>
    <s v="India"/>
    <n v="61"/>
    <n v="8500"/>
    <n v="518500"/>
    <n v="3000"/>
    <n v="515500"/>
    <n v="335500"/>
    <n v="336230.18"/>
    <n v="182269.82"/>
    <n v="514769.82"/>
    <n v="1115"/>
    <n v="730.18"/>
    <x v="8"/>
    <n v="5500"/>
    <s v="Nagpur Central Hub"/>
    <x v="1"/>
  </r>
  <r>
    <n v="106198"/>
    <x v="6167"/>
    <x v="5"/>
    <s v="2025"/>
    <s v="Ecom Express"/>
    <x v="0"/>
    <x v="0"/>
    <x v="3"/>
    <s v="India"/>
    <n v="79"/>
    <n v="6500"/>
    <n v="513500"/>
    <n v="2300"/>
    <n v="511200"/>
    <n v="331800"/>
    <n v="332110.63"/>
    <n v="181389.37"/>
    <n v="510889.37"/>
    <n v="1180"/>
    <n v="310.63"/>
    <x v="1"/>
    <n v="4200"/>
    <s v="Delhi NCR Mega Hub"/>
    <x v="3"/>
  </r>
  <r>
    <n v="106199"/>
    <x v="6168"/>
    <x v="5"/>
    <s v="2025"/>
    <s v="DHL"/>
    <x v="5"/>
    <x v="2"/>
    <x v="1"/>
    <s v="India"/>
    <n v="59"/>
    <n v="4500"/>
    <n v="265500"/>
    <n v="2000"/>
    <n v="263500"/>
    <n v="147500"/>
    <n v="148085.41"/>
    <n v="117414.59"/>
    <n v="262914.59000000003"/>
    <n v="565"/>
    <n v="585.41"/>
    <x v="6"/>
    <n v="2500"/>
    <s v="Nagpur Central Hub"/>
    <x v="1"/>
  </r>
  <r>
    <n v="106200"/>
    <x v="6169"/>
    <x v="4"/>
    <s v="2025"/>
    <s v="Amazon Logistics"/>
    <x v="4"/>
    <x v="2"/>
    <x v="2"/>
    <s v="India"/>
    <n v="87"/>
    <n v="1500"/>
    <n v="130500"/>
    <n v="700"/>
    <n v="129800"/>
    <n v="69600"/>
    <n v="70668.38"/>
    <n v="59831.619999999995"/>
    <n v="128731.62"/>
    <n v="628"/>
    <n v="1068.3800000000001"/>
    <x v="10"/>
    <n v="800"/>
    <s v="Mumbai Mega Hub"/>
    <x v="2"/>
  </r>
  <r>
    <n v="106201"/>
    <x v="6170"/>
    <x v="6"/>
    <s v="2025"/>
    <s v="Shadowfax"/>
    <x v="3"/>
    <x v="0"/>
    <x v="4"/>
    <s v="India"/>
    <n v="53"/>
    <n v="12000"/>
    <n v="636000"/>
    <n v="4000"/>
    <n v="632000"/>
    <n v="424000"/>
    <n v="424705.77"/>
    <n v="211294.22999999998"/>
    <n v="631294.23"/>
    <n v="823"/>
    <n v="705.77"/>
    <x v="4"/>
    <n v="8000"/>
    <s v="Kolkata Regional Hub"/>
    <x v="4"/>
  </r>
  <r>
    <n v="106202"/>
    <x v="6171"/>
    <x v="11"/>
    <s v="2025"/>
    <s v="Ecom Express"/>
    <x v="3"/>
    <x v="1"/>
    <x v="2"/>
    <s v="India"/>
    <n v="40"/>
    <n v="8500"/>
    <n v="340000"/>
    <n v="3000"/>
    <n v="337000"/>
    <n v="220000"/>
    <n v="220625.6"/>
    <n v="119374.39999999999"/>
    <n v="336374.4"/>
    <n v="1183"/>
    <n v="625.6"/>
    <x v="8"/>
    <n v="5500"/>
    <s v="Mumbai Mega Hub"/>
    <x v="2"/>
  </r>
  <r>
    <n v="106203"/>
    <x v="6172"/>
    <x v="8"/>
    <s v="2025"/>
    <s v="Delhivery"/>
    <x v="4"/>
    <x v="1"/>
    <x v="4"/>
    <s v="India"/>
    <n v="19"/>
    <n v="5500"/>
    <n v="104500"/>
    <n v="2000"/>
    <n v="102500"/>
    <n v="66500"/>
    <n v="67377.17"/>
    <n v="37122.83"/>
    <n v="101622.83"/>
    <n v="1179"/>
    <n v="877.17"/>
    <x v="5"/>
    <n v="3500"/>
    <s v="Kolkata Regional Hub"/>
    <x v="4"/>
  </r>
  <r>
    <n v="106204"/>
    <x v="6173"/>
    <x v="10"/>
    <s v="2025"/>
    <s v="Ekart"/>
    <x v="6"/>
    <x v="1"/>
    <x v="2"/>
    <s v="India"/>
    <n v="60"/>
    <n v="4500"/>
    <n v="270000"/>
    <n v="1700"/>
    <n v="268300"/>
    <n v="168000"/>
    <n v="168657.89"/>
    <n v="101342.10999999999"/>
    <n v="267642.11"/>
    <n v="1068"/>
    <n v="657.89"/>
    <x v="7"/>
    <n v="2800"/>
    <s v="Mumbai Mega Hub"/>
    <x v="2"/>
  </r>
  <r>
    <n v="106205"/>
    <x v="6174"/>
    <x v="6"/>
    <s v="2025"/>
    <s v="Blue Dart"/>
    <x v="7"/>
    <x v="1"/>
    <x v="0"/>
    <s v="India"/>
    <n v="59"/>
    <n v="850"/>
    <n v="50150"/>
    <n v="300"/>
    <n v="49850"/>
    <n v="32450"/>
    <n v="32869.31"/>
    <n v="17280.690000000002"/>
    <n v="49430.69"/>
    <n v="789"/>
    <n v="419.31"/>
    <x v="13"/>
    <n v="550"/>
    <s v="Bengaluru Regional Hub"/>
    <x v="0"/>
  </r>
  <r>
    <n v="106206"/>
    <x v="6175"/>
    <x v="8"/>
    <s v="2025"/>
    <s v="Blue Dart"/>
    <x v="7"/>
    <x v="0"/>
    <x v="1"/>
    <s v="India"/>
    <n v="51"/>
    <n v="850"/>
    <n v="43350"/>
    <n v="300"/>
    <n v="43050"/>
    <n v="28050"/>
    <n v="28805.34"/>
    <n v="14544.66"/>
    <n v="42294.66"/>
    <n v="1059"/>
    <n v="755.34"/>
    <x v="13"/>
    <n v="550"/>
    <s v="Nagpur Central Hub"/>
    <x v="1"/>
  </r>
  <r>
    <n v="106207"/>
    <x v="6176"/>
    <x v="8"/>
    <s v="2025"/>
    <s v="Delhivery"/>
    <x v="4"/>
    <x v="0"/>
    <x v="1"/>
    <s v="India"/>
    <n v="12"/>
    <n v="1500"/>
    <n v="18000"/>
    <n v="700"/>
    <n v="17300"/>
    <n v="9600"/>
    <n v="10335.56"/>
    <n v="7664.4400000000005"/>
    <n v="16564.439999999999"/>
    <n v="693"/>
    <n v="735.56"/>
    <x v="10"/>
    <n v="800"/>
    <s v="Nagpur Central Hub"/>
    <x v="1"/>
  </r>
  <r>
    <n v="106208"/>
    <x v="6177"/>
    <x v="0"/>
    <s v="2025"/>
    <s v="FedEx"/>
    <x v="0"/>
    <x v="2"/>
    <x v="3"/>
    <s v="India"/>
    <n v="34"/>
    <n v="6500"/>
    <n v="221000"/>
    <n v="2300"/>
    <n v="218700"/>
    <n v="142800"/>
    <n v="143761.47"/>
    <n v="77238.53"/>
    <n v="217738.53"/>
    <n v="338"/>
    <n v="961.47"/>
    <x v="1"/>
    <n v="4200"/>
    <s v="Delhi NCR Mega Hub"/>
    <x v="3"/>
  </r>
  <r>
    <n v="106209"/>
    <x v="6178"/>
    <x v="9"/>
    <s v="2025"/>
    <s v="Xpressbees"/>
    <x v="6"/>
    <x v="1"/>
    <x v="3"/>
    <s v="India"/>
    <n v="45"/>
    <n v="15000"/>
    <n v="675000"/>
    <n v="5500"/>
    <n v="669500"/>
    <n v="427500"/>
    <n v="428308.7"/>
    <n v="246691.3"/>
    <n v="668691.30000000005"/>
    <n v="749"/>
    <n v="808.7"/>
    <x v="11"/>
    <n v="9500"/>
    <s v="Delhi NCR Mega Hub"/>
    <x v="3"/>
  </r>
  <r>
    <n v="106210"/>
    <x v="6179"/>
    <x v="11"/>
    <s v="2025"/>
    <s v="Ecom Express"/>
    <x v="4"/>
    <x v="2"/>
    <x v="3"/>
    <s v="India"/>
    <n v="80"/>
    <n v="1500"/>
    <n v="120000"/>
    <n v="700"/>
    <n v="119300"/>
    <n v="64000"/>
    <n v="64906.96"/>
    <n v="55093.04"/>
    <n v="118393.04"/>
    <n v="349"/>
    <n v="906.96"/>
    <x v="10"/>
    <n v="800"/>
    <s v="Delhi NCR Mega Hub"/>
    <x v="3"/>
  </r>
  <r>
    <n v="106211"/>
    <x v="6180"/>
    <x v="9"/>
    <s v="2025"/>
    <s v="Amazon Logistics"/>
    <x v="2"/>
    <x v="1"/>
    <x v="2"/>
    <s v="India"/>
    <n v="16"/>
    <n v="450"/>
    <n v="7200"/>
    <n v="250"/>
    <n v="6950"/>
    <n v="3200"/>
    <n v="3508.26"/>
    <n v="3691.74"/>
    <n v="6641.74"/>
    <n v="943"/>
    <n v="308.26"/>
    <x v="3"/>
    <n v="200"/>
    <s v="Mumbai Mega Hub"/>
    <x v="2"/>
  </r>
  <r>
    <n v="106212"/>
    <x v="6181"/>
    <x v="9"/>
    <s v="2025"/>
    <s v="Delhivery"/>
    <x v="3"/>
    <x v="0"/>
    <x v="4"/>
    <s v="India"/>
    <n v="82"/>
    <n v="8500"/>
    <n v="697000"/>
    <n v="3000"/>
    <n v="694000"/>
    <n v="451000"/>
    <n v="452108.76"/>
    <n v="244891.24"/>
    <n v="692891.24"/>
    <n v="1055"/>
    <n v="1108.76"/>
    <x v="8"/>
    <n v="5500"/>
    <s v="Kolkata Regional Hub"/>
    <x v="4"/>
  </r>
  <r>
    <n v="106213"/>
    <x v="6182"/>
    <x v="0"/>
    <s v="2025"/>
    <s v="DHL"/>
    <x v="5"/>
    <x v="0"/>
    <x v="1"/>
    <s v="India"/>
    <n v="86"/>
    <n v="1800"/>
    <n v="154800"/>
    <n v="900"/>
    <n v="153900"/>
    <n v="77400"/>
    <n v="78083.94"/>
    <n v="76716.06"/>
    <n v="153216.06"/>
    <n v="1172"/>
    <n v="683.94"/>
    <x v="9"/>
    <n v="900"/>
    <s v="Nagpur Central Hub"/>
    <x v="1"/>
  </r>
  <r>
    <n v="106214"/>
    <x v="6183"/>
    <x v="6"/>
    <s v="2025"/>
    <s v="Xpressbees"/>
    <x v="7"/>
    <x v="1"/>
    <x v="1"/>
    <s v="India"/>
    <n v="4"/>
    <n v="1200"/>
    <n v="4800"/>
    <n v="400"/>
    <n v="4400"/>
    <n v="3200"/>
    <n v="4697.9400000000005"/>
    <n v="102.05999999999949"/>
    <n v="2902.06"/>
    <n v="1001"/>
    <n v="1497.94"/>
    <x v="15"/>
    <n v="800"/>
    <s v="Nagpur Central Hub"/>
    <x v="1"/>
  </r>
  <r>
    <n v="106215"/>
    <x v="6184"/>
    <x v="7"/>
    <s v="2025"/>
    <s v="DHL"/>
    <x v="7"/>
    <x v="1"/>
    <x v="4"/>
    <s v="India"/>
    <n v="32"/>
    <n v="1200"/>
    <n v="38400"/>
    <n v="400"/>
    <n v="38000"/>
    <n v="25600"/>
    <n v="26395.49"/>
    <n v="12004.509999999998"/>
    <n v="37204.51"/>
    <n v="1065"/>
    <n v="795.49"/>
    <x v="15"/>
    <n v="800"/>
    <s v="Kolkata Regional Hub"/>
    <x v="4"/>
  </r>
  <r>
    <n v="106216"/>
    <x v="6185"/>
    <x v="7"/>
    <s v="2025"/>
    <s v="Delhivery"/>
    <x v="7"/>
    <x v="2"/>
    <x v="2"/>
    <s v="India"/>
    <n v="78"/>
    <n v="850"/>
    <n v="66300"/>
    <n v="300"/>
    <n v="66000"/>
    <n v="42900"/>
    <n v="43464.95"/>
    <n v="22835.050000000003"/>
    <n v="65435.05"/>
    <n v="515"/>
    <n v="564.95000000000005"/>
    <x v="13"/>
    <n v="550"/>
    <s v="Mumbai Mega Hub"/>
    <x v="2"/>
  </r>
  <r>
    <n v="106217"/>
    <x v="6186"/>
    <x v="3"/>
    <s v="2025"/>
    <s v="Ecom Express"/>
    <x v="4"/>
    <x v="1"/>
    <x v="4"/>
    <s v="India"/>
    <n v="63"/>
    <n v="1500"/>
    <n v="94500"/>
    <n v="700"/>
    <n v="93800"/>
    <n v="50400"/>
    <n v="51072.3"/>
    <n v="43427.7"/>
    <n v="93127.7"/>
    <n v="1138"/>
    <n v="672.3"/>
    <x v="10"/>
    <n v="800"/>
    <s v="Kolkata Regional Hub"/>
    <x v="4"/>
  </r>
  <r>
    <n v="106218"/>
    <x v="6187"/>
    <x v="10"/>
    <s v="2025"/>
    <s v="Blue Dart"/>
    <x v="2"/>
    <x v="0"/>
    <x v="1"/>
    <s v="India"/>
    <n v="59"/>
    <n v="2500"/>
    <n v="147500"/>
    <n v="1000"/>
    <n v="146500"/>
    <n v="88500"/>
    <n v="90015.6"/>
    <n v="57484.399999999994"/>
    <n v="144984.4"/>
    <n v="964"/>
    <n v="1515.6"/>
    <x v="12"/>
    <n v="1500"/>
    <s v="Nagpur Central Hub"/>
    <x v="1"/>
  </r>
  <r>
    <n v="106219"/>
    <x v="6188"/>
    <x v="2"/>
    <s v="2025"/>
    <s v="Xpressbees"/>
    <x v="4"/>
    <x v="2"/>
    <x v="3"/>
    <s v="India"/>
    <n v="89"/>
    <n v="1500"/>
    <n v="133500"/>
    <n v="700"/>
    <n v="132800"/>
    <n v="71200"/>
    <n v="72318.97"/>
    <n v="61181.03"/>
    <n v="131681.03"/>
    <n v="676"/>
    <n v="1118.97"/>
    <x v="10"/>
    <n v="800"/>
    <s v="Delhi NCR Mega Hub"/>
    <x v="3"/>
  </r>
  <r>
    <n v="106220"/>
    <x v="6189"/>
    <x v="8"/>
    <s v="2025"/>
    <s v="Blue Dart"/>
    <x v="0"/>
    <x v="1"/>
    <x v="4"/>
    <s v="India"/>
    <n v="44"/>
    <n v="3200"/>
    <n v="140800"/>
    <n v="1200"/>
    <n v="139600"/>
    <n v="88000"/>
    <n v="88533.43"/>
    <n v="52266.570000000007"/>
    <n v="139066.57"/>
    <n v="1154"/>
    <n v="533.42999999999995"/>
    <x v="0"/>
    <n v="2000"/>
    <s v="Kolkata Regional Hub"/>
    <x v="4"/>
  </r>
  <r>
    <n v="106221"/>
    <x v="6190"/>
    <x v="5"/>
    <s v="2025"/>
    <s v="Ekart"/>
    <x v="7"/>
    <x v="1"/>
    <x v="0"/>
    <s v="India"/>
    <n v="24"/>
    <n v="850"/>
    <n v="20400"/>
    <n v="300"/>
    <n v="20100"/>
    <n v="13200"/>
    <n v="13964.05"/>
    <n v="6435.9500000000007"/>
    <n v="19335.95"/>
    <n v="1019"/>
    <n v="764.05"/>
    <x v="13"/>
    <n v="550"/>
    <s v="Bengaluru Regional Hub"/>
    <x v="0"/>
  </r>
  <r>
    <n v="106222"/>
    <x v="6191"/>
    <x v="10"/>
    <s v="2025"/>
    <s v="Delhivery"/>
    <x v="4"/>
    <x v="0"/>
    <x v="2"/>
    <s v="India"/>
    <n v="19"/>
    <n v="1500"/>
    <n v="28500"/>
    <n v="700"/>
    <n v="27800"/>
    <n v="15200"/>
    <n v="16312.9"/>
    <n v="12187.1"/>
    <n v="26687.1"/>
    <n v="547"/>
    <n v="1112.9000000000001"/>
    <x v="10"/>
    <n v="800"/>
    <s v="Mumbai Mega Hub"/>
    <x v="2"/>
  </r>
  <r>
    <n v="106223"/>
    <x v="6192"/>
    <x v="0"/>
    <s v="2025"/>
    <s v="Shadowfax"/>
    <x v="2"/>
    <x v="0"/>
    <x v="4"/>
    <s v="India"/>
    <n v="82"/>
    <n v="450"/>
    <n v="36900"/>
    <n v="250"/>
    <n v="36650"/>
    <n v="16400"/>
    <n v="16984.5"/>
    <n v="19915.5"/>
    <n v="36065.5"/>
    <n v="610"/>
    <n v="584.5"/>
    <x v="3"/>
    <n v="200"/>
    <s v="Kolkata Regional Hub"/>
    <x v="4"/>
  </r>
  <r>
    <n v="106224"/>
    <x v="6193"/>
    <x v="2"/>
    <s v="2025"/>
    <s v="Ekart"/>
    <x v="7"/>
    <x v="0"/>
    <x v="4"/>
    <s v="India"/>
    <n v="98"/>
    <n v="600"/>
    <n v="58800"/>
    <n v="250"/>
    <n v="58550"/>
    <n v="34300"/>
    <n v="34747.599999999999"/>
    <n v="24052.400000000001"/>
    <n v="58102.400000000001"/>
    <n v="435"/>
    <n v="447.6"/>
    <x v="14"/>
    <n v="350"/>
    <s v="Kolkata Regional Hub"/>
    <x v="4"/>
  </r>
  <r>
    <n v="106225"/>
    <x v="6194"/>
    <x v="4"/>
    <s v="2025"/>
    <s v="Amazon Logistics"/>
    <x v="7"/>
    <x v="0"/>
    <x v="1"/>
    <s v="India"/>
    <n v="89"/>
    <n v="850"/>
    <n v="75650"/>
    <n v="300"/>
    <n v="75350"/>
    <n v="48950"/>
    <n v="49261.77"/>
    <n v="26388.230000000003"/>
    <n v="75038.23"/>
    <n v="368"/>
    <n v="311.77"/>
    <x v="13"/>
    <n v="550"/>
    <s v="Nagpur Central Hub"/>
    <x v="1"/>
  </r>
  <r>
    <n v="106226"/>
    <x v="6195"/>
    <x v="5"/>
    <s v="2025"/>
    <s v="DHL"/>
    <x v="1"/>
    <x v="0"/>
    <x v="1"/>
    <s v="India"/>
    <n v="80"/>
    <n v="45000"/>
    <n v="3600000"/>
    <n v="13000"/>
    <n v="3587000"/>
    <n v="2560000"/>
    <n v="2560887.38"/>
    <n v="1039112.6200000001"/>
    <n v="3586112.62"/>
    <n v="549"/>
    <n v="887.38"/>
    <x v="2"/>
    <n v="32000"/>
    <s v="Nagpur Central Hub"/>
    <x v="1"/>
  </r>
  <r>
    <n v="106227"/>
    <x v="6196"/>
    <x v="6"/>
    <s v="2025"/>
    <s v="Shadowfax"/>
    <x v="1"/>
    <x v="0"/>
    <x v="4"/>
    <s v="India"/>
    <n v="31"/>
    <n v="45000"/>
    <n v="1395000"/>
    <n v="13000"/>
    <n v="1382000"/>
    <n v="992000"/>
    <n v="992958.68"/>
    <n v="402041.31999999995"/>
    <n v="1381041.32"/>
    <n v="492"/>
    <n v="958.68"/>
    <x v="2"/>
    <n v="32000"/>
    <s v="Kolkata Regional Hub"/>
    <x v="4"/>
  </r>
  <r>
    <n v="106228"/>
    <x v="6197"/>
    <x v="0"/>
    <s v="2025"/>
    <s v="Ecom Express"/>
    <x v="3"/>
    <x v="2"/>
    <x v="4"/>
    <s v="India"/>
    <n v="8"/>
    <n v="12000"/>
    <n v="96000"/>
    <n v="4000"/>
    <n v="92000"/>
    <n v="64000"/>
    <n v="64530.32"/>
    <n v="31469.68"/>
    <n v="91469.68"/>
    <n v="489"/>
    <n v="530.32000000000005"/>
    <x v="4"/>
    <n v="8000"/>
    <s v="Kolkata Regional Hub"/>
    <x v="4"/>
  </r>
  <r>
    <n v="106229"/>
    <x v="6198"/>
    <x v="1"/>
    <s v="2025"/>
    <s v="Delhivery"/>
    <x v="3"/>
    <x v="2"/>
    <x v="0"/>
    <s v="India"/>
    <n v="3"/>
    <n v="12000"/>
    <n v="36000"/>
    <n v="4000"/>
    <n v="32000"/>
    <n v="24000"/>
    <n v="24989.74"/>
    <n v="11010.259999999998"/>
    <n v="31010.26"/>
    <n v="1029"/>
    <n v="989.74"/>
    <x v="4"/>
    <n v="8000"/>
    <s v="Bengaluru Regional Hub"/>
    <x v="0"/>
  </r>
  <r>
    <n v="106230"/>
    <x v="6199"/>
    <x v="1"/>
    <s v="2025"/>
    <s v="Blue Dart"/>
    <x v="0"/>
    <x v="0"/>
    <x v="4"/>
    <s v="India"/>
    <n v="83"/>
    <n v="6500"/>
    <n v="539500"/>
    <n v="2300"/>
    <n v="537200"/>
    <n v="348600"/>
    <n v="349209.23"/>
    <n v="190290.77000000002"/>
    <n v="536590.77"/>
    <n v="332"/>
    <n v="609.23"/>
    <x v="1"/>
    <n v="4200"/>
    <s v="Kolkata Regional Hub"/>
    <x v="4"/>
  </r>
  <r>
    <n v="106231"/>
    <x v="6200"/>
    <x v="3"/>
    <s v="2025"/>
    <s v="Xpressbees"/>
    <x v="0"/>
    <x v="2"/>
    <x v="4"/>
    <s v="India"/>
    <n v="29"/>
    <n v="6500"/>
    <n v="188500"/>
    <n v="2300"/>
    <n v="186200"/>
    <n v="121800"/>
    <n v="123021.72"/>
    <n v="65478.28"/>
    <n v="184978.28"/>
    <n v="318"/>
    <n v="1221.72"/>
    <x v="1"/>
    <n v="4200"/>
    <s v="Kolkata Regional Hub"/>
    <x v="4"/>
  </r>
  <r>
    <n v="106232"/>
    <x v="6201"/>
    <x v="10"/>
    <s v="2025"/>
    <s v="DHL"/>
    <x v="1"/>
    <x v="0"/>
    <x v="2"/>
    <s v="India"/>
    <n v="17"/>
    <n v="25000"/>
    <n v="425000"/>
    <n v="7000"/>
    <n v="418000"/>
    <n v="306000"/>
    <n v="306970.64"/>
    <n v="118029.35999999999"/>
    <n v="417029.36"/>
    <n v="927"/>
    <n v="970.64"/>
    <x v="17"/>
    <n v="18000"/>
    <s v="Mumbai Mega Hub"/>
    <x v="2"/>
  </r>
  <r>
    <n v="106233"/>
    <x v="6202"/>
    <x v="9"/>
    <s v="2025"/>
    <s v="Ecom Express"/>
    <x v="1"/>
    <x v="1"/>
    <x v="3"/>
    <s v="India"/>
    <n v="12"/>
    <n v="3500"/>
    <n v="42000"/>
    <n v="1300"/>
    <n v="40700"/>
    <n v="26400"/>
    <n v="27137.29"/>
    <n v="14862.71"/>
    <n v="39962.71"/>
    <n v="957"/>
    <n v="737.29"/>
    <x v="16"/>
    <n v="2200"/>
    <s v="Delhi NCR Mega Hub"/>
    <x v="3"/>
  </r>
  <r>
    <n v="106234"/>
    <x v="6203"/>
    <x v="8"/>
    <s v="2025"/>
    <s v="Shadowfax"/>
    <x v="5"/>
    <x v="1"/>
    <x v="2"/>
    <s v="India"/>
    <n v="93"/>
    <n v="1800"/>
    <n v="167400"/>
    <n v="900"/>
    <n v="166500"/>
    <n v="83700"/>
    <n v="83837.13"/>
    <n v="83562.87"/>
    <n v="166362.87"/>
    <n v="767"/>
    <n v="137.13"/>
    <x v="9"/>
    <n v="900"/>
    <s v="Mumbai Mega Hub"/>
    <x v="2"/>
  </r>
  <r>
    <n v="106235"/>
    <x v="6204"/>
    <x v="3"/>
    <s v="2025"/>
    <s v="DHL"/>
    <x v="3"/>
    <x v="0"/>
    <x v="4"/>
    <s v="India"/>
    <n v="55"/>
    <n v="12000"/>
    <n v="660000"/>
    <n v="4000"/>
    <n v="656000"/>
    <n v="440000"/>
    <n v="442490.79"/>
    <n v="217509.21000000002"/>
    <n v="653509.21"/>
    <n v="511"/>
    <n v="2490.79"/>
    <x v="4"/>
    <n v="8000"/>
    <s v="Kolkata Regional Hub"/>
    <x v="4"/>
  </r>
  <r>
    <n v="106236"/>
    <x v="6205"/>
    <x v="0"/>
    <s v="2025"/>
    <s v="Blue Dart"/>
    <x v="1"/>
    <x v="0"/>
    <x v="3"/>
    <s v="India"/>
    <n v="97"/>
    <n v="45000"/>
    <n v="4365000"/>
    <n v="13000"/>
    <n v="4352000"/>
    <n v="3104000"/>
    <n v="3104764.66"/>
    <n v="1260235.3399999999"/>
    <n v="4351235.34"/>
    <n v="762"/>
    <n v="764.66"/>
    <x v="2"/>
    <n v="32000"/>
    <s v="Delhi NCR Mega Hub"/>
    <x v="3"/>
  </r>
  <r>
    <n v="106237"/>
    <x v="6206"/>
    <x v="0"/>
    <s v="2025"/>
    <s v="FedEx"/>
    <x v="0"/>
    <x v="0"/>
    <x v="2"/>
    <s v="India"/>
    <n v="75"/>
    <n v="6500"/>
    <n v="487500"/>
    <n v="2300"/>
    <n v="485200"/>
    <n v="315000"/>
    <n v="315524.21999999997"/>
    <n v="171975.78000000003"/>
    <n v="484675.78"/>
    <n v="1158"/>
    <n v="524.22"/>
    <x v="1"/>
    <n v="4200"/>
    <s v="Mumbai Mega Hub"/>
    <x v="2"/>
  </r>
  <r>
    <n v="106238"/>
    <x v="6207"/>
    <x v="2"/>
    <s v="2025"/>
    <s v="Xpressbees"/>
    <x v="3"/>
    <x v="1"/>
    <x v="2"/>
    <s v="India"/>
    <n v="22"/>
    <n v="12000"/>
    <n v="264000"/>
    <n v="4000"/>
    <n v="260000"/>
    <n v="176000"/>
    <n v="176407.15"/>
    <n v="87592.85"/>
    <n v="259592.85"/>
    <n v="375"/>
    <n v="407.15"/>
    <x v="4"/>
    <n v="8000"/>
    <s v="Mumbai Mega Hub"/>
    <x v="2"/>
  </r>
  <r>
    <n v="106239"/>
    <x v="6208"/>
    <x v="4"/>
    <s v="2025"/>
    <s v="Shadowfax"/>
    <x v="0"/>
    <x v="0"/>
    <x v="0"/>
    <s v="India"/>
    <n v="52"/>
    <n v="6500"/>
    <n v="338000"/>
    <n v="2300"/>
    <n v="335700"/>
    <n v="218400"/>
    <n v="218856.99"/>
    <n v="119143.01000000001"/>
    <n v="335243.01"/>
    <n v="375"/>
    <n v="456.99"/>
    <x v="1"/>
    <n v="4200"/>
    <s v="Bengaluru Regional Hub"/>
    <x v="0"/>
  </r>
  <r>
    <n v="106240"/>
    <x v="6209"/>
    <x v="6"/>
    <s v="2025"/>
    <s v="Blue Dart"/>
    <x v="4"/>
    <x v="1"/>
    <x v="0"/>
    <s v="India"/>
    <n v="41"/>
    <n v="5500"/>
    <n v="225500"/>
    <n v="2000"/>
    <n v="223500"/>
    <n v="143500"/>
    <n v="144087.25"/>
    <n v="81412.75"/>
    <n v="222912.75"/>
    <n v="334"/>
    <n v="587.25"/>
    <x v="5"/>
    <n v="3500"/>
    <s v="Bengaluru Regional Hub"/>
    <x v="0"/>
  </r>
  <r>
    <n v="106241"/>
    <x v="6210"/>
    <x v="11"/>
    <s v="2025"/>
    <s v="Blue Dart"/>
    <x v="3"/>
    <x v="1"/>
    <x v="2"/>
    <s v="India"/>
    <n v="82"/>
    <n v="12000"/>
    <n v="984000"/>
    <n v="4000"/>
    <n v="980000"/>
    <n v="656000"/>
    <n v="656172.96"/>
    <n v="327827.04000000004"/>
    <n v="979827.04"/>
    <n v="430"/>
    <n v="172.96"/>
    <x v="4"/>
    <n v="8000"/>
    <s v="Mumbai Mega Hub"/>
    <x v="2"/>
  </r>
  <r>
    <n v="106242"/>
    <x v="6211"/>
    <x v="8"/>
    <s v="2025"/>
    <s v="Ekart"/>
    <x v="7"/>
    <x v="2"/>
    <x v="3"/>
    <s v="India"/>
    <n v="89"/>
    <n v="1200"/>
    <n v="106800"/>
    <n v="400"/>
    <n v="106400"/>
    <n v="71200"/>
    <n v="72083.63"/>
    <n v="34716.369999999995"/>
    <n v="105516.37"/>
    <n v="927"/>
    <n v="883.63"/>
    <x v="15"/>
    <n v="800"/>
    <s v="Delhi NCR Mega Hub"/>
    <x v="3"/>
  </r>
  <r>
    <n v="106243"/>
    <x v="6212"/>
    <x v="5"/>
    <s v="2025"/>
    <s v="Delhivery"/>
    <x v="0"/>
    <x v="2"/>
    <x v="1"/>
    <s v="India"/>
    <n v="33"/>
    <n v="6500"/>
    <n v="214500"/>
    <n v="2300"/>
    <n v="212200"/>
    <n v="138600"/>
    <n v="139465.98000000001"/>
    <n v="75034.01999999999"/>
    <n v="211334.02"/>
    <n v="935"/>
    <n v="865.98"/>
    <x v="1"/>
    <n v="4200"/>
    <s v="Nagpur Central Hub"/>
    <x v="1"/>
  </r>
  <r>
    <n v="106244"/>
    <x v="6213"/>
    <x v="7"/>
    <s v="2025"/>
    <s v="Blue Dart"/>
    <x v="0"/>
    <x v="2"/>
    <x v="1"/>
    <s v="India"/>
    <n v="74"/>
    <n v="6500"/>
    <n v="481000"/>
    <n v="2300"/>
    <n v="478700"/>
    <n v="310800"/>
    <n v="311492.8"/>
    <n v="169507.20000000001"/>
    <n v="478007.2"/>
    <n v="1041"/>
    <n v="692.8"/>
    <x v="1"/>
    <n v="4200"/>
    <s v="Nagpur Central Hub"/>
    <x v="1"/>
  </r>
  <r>
    <n v="106245"/>
    <x v="6214"/>
    <x v="5"/>
    <s v="2025"/>
    <s v="Ekart"/>
    <x v="3"/>
    <x v="0"/>
    <x v="1"/>
    <s v="India"/>
    <n v="11"/>
    <n v="12000"/>
    <n v="132000"/>
    <n v="4000"/>
    <n v="128000"/>
    <n v="88000"/>
    <n v="88219.61"/>
    <n v="43780.39"/>
    <n v="127780.39"/>
    <n v="802"/>
    <n v="219.61"/>
    <x v="4"/>
    <n v="8000"/>
    <s v="Nagpur Central Hub"/>
    <x v="1"/>
  </r>
  <r>
    <n v="106246"/>
    <x v="6215"/>
    <x v="11"/>
    <s v="2025"/>
    <s v="Xpressbees"/>
    <x v="1"/>
    <x v="0"/>
    <x v="2"/>
    <s v="India"/>
    <n v="93"/>
    <n v="3500"/>
    <n v="325500"/>
    <n v="1300"/>
    <n v="324200"/>
    <n v="204600"/>
    <n v="204962.17"/>
    <n v="120537.82999999999"/>
    <n v="323837.83"/>
    <n v="983"/>
    <n v="362.17"/>
    <x v="16"/>
    <n v="2200"/>
    <s v="Mumbai Mega Hub"/>
    <x v="2"/>
  </r>
  <r>
    <n v="106247"/>
    <x v="6216"/>
    <x v="7"/>
    <s v="2025"/>
    <s v="FedEx"/>
    <x v="5"/>
    <x v="1"/>
    <x v="2"/>
    <s v="India"/>
    <n v="7"/>
    <n v="1800"/>
    <n v="12600"/>
    <n v="900"/>
    <n v="11700"/>
    <n v="6300"/>
    <n v="6792.78"/>
    <n v="5807.22"/>
    <n v="11207.22"/>
    <n v="821"/>
    <n v="492.78"/>
    <x v="9"/>
    <n v="900"/>
    <s v="Mumbai Mega Hub"/>
    <x v="2"/>
  </r>
  <r>
    <n v="106248"/>
    <x v="6217"/>
    <x v="7"/>
    <s v="2025"/>
    <s v="DHL"/>
    <x v="1"/>
    <x v="1"/>
    <x v="1"/>
    <s v="India"/>
    <n v="1"/>
    <n v="45000"/>
    <n v="45000"/>
    <n v="13000"/>
    <n v="32000"/>
    <n v="32000"/>
    <n v="32670.92"/>
    <n v="12329.080000000002"/>
    <n v="31329.08"/>
    <n v="882"/>
    <n v="670.92"/>
    <x v="2"/>
    <n v="32000"/>
    <s v="Nagpur Central Hub"/>
    <x v="1"/>
  </r>
  <r>
    <n v="106249"/>
    <x v="6218"/>
    <x v="4"/>
    <s v="2025"/>
    <s v="FedEx"/>
    <x v="3"/>
    <x v="0"/>
    <x v="1"/>
    <s v="India"/>
    <n v="86"/>
    <n v="8500"/>
    <n v="731000"/>
    <n v="3000"/>
    <n v="728000"/>
    <n v="473000"/>
    <n v="474002.41"/>
    <n v="256997.59000000003"/>
    <n v="726997.59"/>
    <n v="827"/>
    <n v="1002.41"/>
    <x v="8"/>
    <n v="5500"/>
    <s v="Nagpur Central Hub"/>
    <x v="1"/>
  </r>
  <r>
    <n v="106250"/>
    <x v="6219"/>
    <x v="11"/>
    <s v="2025"/>
    <s v="Delhivery"/>
    <x v="3"/>
    <x v="0"/>
    <x v="0"/>
    <s v="India"/>
    <n v="4"/>
    <n v="8500"/>
    <n v="34000"/>
    <n v="3000"/>
    <n v="31000"/>
    <n v="22000"/>
    <n v="22475.26"/>
    <n v="11524.740000000002"/>
    <n v="30524.74"/>
    <n v="314"/>
    <n v="475.26"/>
    <x v="8"/>
    <n v="5500"/>
    <s v="Bengaluru Regional Hub"/>
    <x v="0"/>
  </r>
  <r>
    <n v="106251"/>
    <x v="6220"/>
    <x v="7"/>
    <s v="2025"/>
    <s v="DHL"/>
    <x v="2"/>
    <x v="2"/>
    <x v="4"/>
    <s v="India"/>
    <n v="7"/>
    <n v="2500"/>
    <n v="17500"/>
    <n v="1000"/>
    <n v="16500"/>
    <n v="10500"/>
    <n v="10778.08"/>
    <n v="6721.92"/>
    <n v="16221.92"/>
    <n v="328"/>
    <n v="278.08"/>
    <x v="12"/>
    <n v="1500"/>
    <s v="Kolkata Regional Hub"/>
    <x v="4"/>
  </r>
  <r>
    <n v="106252"/>
    <x v="6221"/>
    <x v="6"/>
    <s v="2025"/>
    <s v="Xpressbees"/>
    <x v="0"/>
    <x v="1"/>
    <x v="2"/>
    <s v="India"/>
    <n v="84"/>
    <n v="6500"/>
    <n v="546000"/>
    <n v="2300"/>
    <n v="543700"/>
    <n v="352800"/>
    <n v="353606.7"/>
    <n v="192393.3"/>
    <n v="542893.30000000005"/>
    <n v="442"/>
    <n v="806.7"/>
    <x v="1"/>
    <n v="4200"/>
    <s v="Mumbai Mega Hub"/>
    <x v="2"/>
  </r>
  <r>
    <n v="106253"/>
    <x v="6222"/>
    <x v="10"/>
    <s v="2025"/>
    <s v="Delhivery"/>
    <x v="3"/>
    <x v="0"/>
    <x v="2"/>
    <s v="India"/>
    <n v="67"/>
    <n v="8500"/>
    <n v="569500"/>
    <n v="3000"/>
    <n v="566500"/>
    <n v="368500"/>
    <n v="369075.22"/>
    <n v="200424.78000000003"/>
    <n v="565924.78"/>
    <n v="910"/>
    <n v="575.22"/>
    <x v="8"/>
    <n v="5500"/>
    <s v="Mumbai Mega Hub"/>
    <x v="2"/>
  </r>
  <r>
    <n v="106254"/>
    <x v="6223"/>
    <x v="1"/>
    <s v="2025"/>
    <s v="Blue Dart"/>
    <x v="2"/>
    <x v="2"/>
    <x v="2"/>
    <s v="India"/>
    <n v="76"/>
    <n v="450"/>
    <n v="34200"/>
    <n v="250"/>
    <n v="33950"/>
    <n v="15200"/>
    <n v="16969.96"/>
    <n v="17230.04"/>
    <n v="32180.04"/>
    <n v="608"/>
    <n v="1769.96"/>
    <x v="3"/>
    <n v="200"/>
    <s v="Mumbai Mega Hub"/>
    <x v="2"/>
  </r>
  <r>
    <n v="106255"/>
    <x v="6224"/>
    <x v="3"/>
    <s v="2025"/>
    <s v="Ekart"/>
    <x v="0"/>
    <x v="2"/>
    <x v="2"/>
    <s v="India"/>
    <n v="4"/>
    <n v="3200"/>
    <n v="12800"/>
    <n v="1200"/>
    <n v="11600"/>
    <n v="8000"/>
    <n v="8797.42"/>
    <n v="4002.58"/>
    <n v="10802.58"/>
    <n v="812"/>
    <n v="797.42"/>
    <x v="0"/>
    <n v="2000"/>
    <s v="Mumbai Mega Hub"/>
    <x v="2"/>
  </r>
  <r>
    <n v="106256"/>
    <x v="6225"/>
    <x v="7"/>
    <s v="2025"/>
    <s v="Amazon Logistics"/>
    <x v="1"/>
    <x v="0"/>
    <x v="3"/>
    <s v="India"/>
    <n v="93"/>
    <n v="3500"/>
    <n v="325500"/>
    <n v="1300"/>
    <n v="324200"/>
    <n v="204600"/>
    <n v="205621.92"/>
    <n v="119878.07999999999"/>
    <n v="323178.08"/>
    <n v="658"/>
    <n v="1021.92"/>
    <x v="16"/>
    <n v="2200"/>
    <s v="Delhi NCR Mega Hub"/>
    <x v="3"/>
  </r>
  <r>
    <n v="106257"/>
    <x v="6226"/>
    <x v="1"/>
    <s v="2025"/>
    <s v="Shadowfax"/>
    <x v="3"/>
    <x v="2"/>
    <x v="3"/>
    <s v="India"/>
    <n v="24"/>
    <n v="8500"/>
    <n v="204000"/>
    <n v="3000"/>
    <n v="201000"/>
    <n v="132000"/>
    <n v="132501.35"/>
    <n v="71498.649999999994"/>
    <n v="200498.65"/>
    <n v="315"/>
    <n v="501.35"/>
    <x v="8"/>
    <n v="5500"/>
    <s v="Delhi NCR Mega Hub"/>
    <x v="3"/>
  </r>
  <r>
    <n v="106258"/>
    <x v="6227"/>
    <x v="4"/>
    <s v="2025"/>
    <s v="Xpressbees"/>
    <x v="5"/>
    <x v="2"/>
    <x v="3"/>
    <s v="India"/>
    <n v="65"/>
    <n v="1800"/>
    <n v="117000"/>
    <n v="900"/>
    <n v="116100"/>
    <n v="58500"/>
    <n v="58742.15"/>
    <n v="58257.85"/>
    <n v="115857.85"/>
    <n v="1013"/>
    <n v="242.15"/>
    <x v="9"/>
    <n v="900"/>
    <s v="Delhi NCR Mega Hub"/>
    <x v="3"/>
  </r>
  <r>
    <n v="106259"/>
    <x v="6228"/>
    <x v="10"/>
    <s v="2025"/>
    <s v="Blue Dart"/>
    <x v="7"/>
    <x v="1"/>
    <x v="0"/>
    <s v="India"/>
    <n v="31"/>
    <n v="1200"/>
    <n v="37200"/>
    <n v="400"/>
    <n v="36800"/>
    <n v="24800"/>
    <n v="25819.31"/>
    <n v="11380.689999999999"/>
    <n v="35780.69"/>
    <n v="887"/>
    <n v="1019.31"/>
    <x v="15"/>
    <n v="800"/>
    <s v="Bengaluru Regional Hub"/>
    <x v="0"/>
  </r>
  <r>
    <n v="106260"/>
    <x v="6229"/>
    <x v="5"/>
    <s v="2025"/>
    <s v="DHL"/>
    <x v="4"/>
    <x v="0"/>
    <x v="1"/>
    <s v="India"/>
    <n v="67"/>
    <n v="1500"/>
    <n v="100500"/>
    <n v="700"/>
    <n v="99800"/>
    <n v="53600"/>
    <n v="53980.58"/>
    <n v="46519.42"/>
    <n v="99419.42"/>
    <n v="863"/>
    <n v="380.58"/>
    <x v="10"/>
    <n v="800"/>
    <s v="Nagpur Central Hub"/>
    <x v="1"/>
  </r>
  <r>
    <n v="106261"/>
    <x v="6230"/>
    <x v="9"/>
    <s v="2025"/>
    <s v="Xpressbees"/>
    <x v="7"/>
    <x v="1"/>
    <x v="0"/>
    <s v="India"/>
    <n v="56"/>
    <n v="600"/>
    <n v="33600"/>
    <n v="250"/>
    <n v="33350"/>
    <n v="19600"/>
    <n v="22101.739999999998"/>
    <n v="11498.260000000002"/>
    <n v="30848.260000000002"/>
    <n v="1021"/>
    <n v="2501.7399999999998"/>
    <x v="14"/>
    <n v="350"/>
    <s v="Bengaluru Regional Hub"/>
    <x v="0"/>
  </r>
  <r>
    <n v="106262"/>
    <x v="6231"/>
    <x v="2"/>
    <s v="2025"/>
    <s v="Xpressbees"/>
    <x v="0"/>
    <x v="1"/>
    <x v="0"/>
    <s v="India"/>
    <n v="96"/>
    <n v="6500"/>
    <n v="624000"/>
    <n v="2300"/>
    <n v="621700"/>
    <n v="403200"/>
    <n v="403651.16"/>
    <n v="220348.84000000003"/>
    <n v="621248.84"/>
    <n v="689"/>
    <n v="451.16"/>
    <x v="1"/>
    <n v="4200"/>
    <s v="Bengaluru Regional Hub"/>
    <x v="0"/>
  </r>
  <r>
    <n v="106263"/>
    <x v="6232"/>
    <x v="6"/>
    <s v="2025"/>
    <s v="Delhivery"/>
    <x v="6"/>
    <x v="0"/>
    <x v="0"/>
    <s v="India"/>
    <n v="90"/>
    <n v="4500"/>
    <n v="405000"/>
    <n v="1700"/>
    <n v="403300"/>
    <n v="252000"/>
    <n v="252369.38"/>
    <n v="152630.62"/>
    <n v="402930.62"/>
    <n v="1162"/>
    <n v="369.38"/>
    <x v="7"/>
    <n v="2800"/>
    <s v="Bengaluru Regional Hub"/>
    <x v="0"/>
  </r>
  <r>
    <n v="106264"/>
    <x v="6233"/>
    <x v="9"/>
    <s v="2025"/>
    <s v="Ecom Express"/>
    <x v="0"/>
    <x v="0"/>
    <x v="3"/>
    <s v="India"/>
    <n v="39"/>
    <n v="3200"/>
    <n v="124800"/>
    <n v="1200"/>
    <n v="123600"/>
    <n v="78000"/>
    <n v="78657.95"/>
    <n v="46142.05"/>
    <n v="122942.05"/>
    <n v="660"/>
    <n v="657.95"/>
    <x v="0"/>
    <n v="2000"/>
    <s v="Delhi NCR Mega Hub"/>
    <x v="3"/>
  </r>
  <r>
    <n v="106265"/>
    <x v="6234"/>
    <x v="11"/>
    <s v="2025"/>
    <s v="Xpressbees"/>
    <x v="7"/>
    <x v="0"/>
    <x v="3"/>
    <s v="India"/>
    <n v="14"/>
    <n v="1200"/>
    <n v="16800"/>
    <n v="400"/>
    <n v="16400"/>
    <n v="11200"/>
    <n v="12334.4"/>
    <n v="4465.6000000000004"/>
    <n v="15265.6"/>
    <n v="1171"/>
    <n v="1134.4000000000001"/>
    <x v="15"/>
    <n v="800"/>
    <s v="Delhi NCR Mega Hub"/>
    <x v="3"/>
  </r>
  <r>
    <n v="106266"/>
    <x v="6235"/>
    <x v="0"/>
    <s v="2025"/>
    <s v="Ekart"/>
    <x v="2"/>
    <x v="0"/>
    <x v="2"/>
    <s v="India"/>
    <n v="52"/>
    <n v="450"/>
    <n v="23400"/>
    <n v="250"/>
    <n v="23150"/>
    <n v="10400"/>
    <n v="12957.91"/>
    <n v="10442.09"/>
    <n v="20592.09"/>
    <n v="704"/>
    <n v="2557.91"/>
    <x v="3"/>
    <n v="200"/>
    <s v="Mumbai Mega Hub"/>
    <x v="2"/>
  </r>
  <r>
    <n v="106267"/>
    <x v="6236"/>
    <x v="0"/>
    <s v="2025"/>
    <s v="DHL"/>
    <x v="1"/>
    <x v="0"/>
    <x v="1"/>
    <s v="India"/>
    <n v="52"/>
    <n v="45000"/>
    <n v="2340000"/>
    <n v="13000"/>
    <n v="2327000"/>
    <n v="1664000"/>
    <n v="1664654.46"/>
    <n v="675345.54"/>
    <n v="2326345.54"/>
    <n v="486"/>
    <n v="654.46"/>
    <x v="2"/>
    <n v="32000"/>
    <s v="Nagpur Central Hub"/>
    <x v="1"/>
  </r>
  <r>
    <n v="106268"/>
    <x v="6237"/>
    <x v="6"/>
    <s v="2025"/>
    <s v="Shadowfax"/>
    <x v="5"/>
    <x v="2"/>
    <x v="3"/>
    <s v="India"/>
    <n v="43"/>
    <n v="1800"/>
    <n v="77400"/>
    <n v="900"/>
    <n v="76500"/>
    <n v="38700"/>
    <n v="39348.61"/>
    <n v="38051.39"/>
    <n v="75851.39"/>
    <n v="339"/>
    <n v="648.61"/>
    <x v="9"/>
    <n v="900"/>
    <s v="Delhi NCR Mega Hub"/>
    <x v="3"/>
  </r>
  <r>
    <n v="106269"/>
    <x v="6238"/>
    <x v="9"/>
    <s v="2025"/>
    <s v="Ekart"/>
    <x v="3"/>
    <x v="1"/>
    <x v="3"/>
    <s v="India"/>
    <n v="87"/>
    <n v="8500"/>
    <n v="739500"/>
    <n v="3000"/>
    <n v="736500"/>
    <n v="478500"/>
    <n v="478998.47"/>
    <n v="260501.53000000003"/>
    <n v="736001.53"/>
    <n v="1118"/>
    <n v="498.47"/>
    <x v="8"/>
    <n v="5500"/>
    <s v="Delhi NCR Mega Hub"/>
    <x v="3"/>
  </r>
  <r>
    <n v="106270"/>
    <x v="6239"/>
    <x v="3"/>
    <s v="2025"/>
    <s v="Ecom Express"/>
    <x v="0"/>
    <x v="0"/>
    <x v="2"/>
    <s v="India"/>
    <n v="34"/>
    <n v="3200"/>
    <n v="108800"/>
    <n v="1200"/>
    <n v="107600"/>
    <n v="68000"/>
    <n v="68753.3"/>
    <n v="40046.699999999997"/>
    <n v="106846.7"/>
    <n v="309"/>
    <n v="753.3"/>
    <x v="0"/>
    <n v="2000"/>
    <s v="Mumbai Mega Hub"/>
    <x v="2"/>
  </r>
  <r>
    <n v="106271"/>
    <x v="6240"/>
    <x v="10"/>
    <s v="2025"/>
    <s v="Delhivery"/>
    <x v="1"/>
    <x v="0"/>
    <x v="2"/>
    <s v="India"/>
    <n v="32"/>
    <n v="25000"/>
    <n v="800000"/>
    <n v="7000"/>
    <n v="793000"/>
    <n v="576000"/>
    <n v="576807.88"/>
    <n v="223192.12"/>
    <n v="792192.12"/>
    <n v="388"/>
    <n v="807.88"/>
    <x v="17"/>
    <n v="18000"/>
    <s v="Mumbai Mega Hub"/>
    <x v="2"/>
  </r>
  <r>
    <n v="106272"/>
    <x v="6241"/>
    <x v="8"/>
    <s v="2025"/>
    <s v="Delhivery"/>
    <x v="0"/>
    <x v="2"/>
    <x v="1"/>
    <s v="India"/>
    <n v="14"/>
    <n v="6500"/>
    <n v="91000"/>
    <n v="2300"/>
    <n v="88700"/>
    <n v="58800"/>
    <n v="59784.15"/>
    <n v="31215.85"/>
    <n v="87715.85"/>
    <n v="791"/>
    <n v="984.15"/>
    <x v="1"/>
    <n v="4200"/>
    <s v="Nagpur Central Hub"/>
    <x v="1"/>
  </r>
  <r>
    <n v="106273"/>
    <x v="6242"/>
    <x v="6"/>
    <s v="2025"/>
    <s v="FedEx"/>
    <x v="7"/>
    <x v="1"/>
    <x v="0"/>
    <s v="India"/>
    <n v="77"/>
    <n v="1200"/>
    <n v="92400"/>
    <n v="400"/>
    <n v="92000"/>
    <n v="61600"/>
    <n v="63296.35"/>
    <n v="29103.65"/>
    <n v="90303.65"/>
    <n v="752"/>
    <n v="1696.35"/>
    <x v="15"/>
    <n v="800"/>
    <s v="Bengaluru Regional Hub"/>
    <x v="0"/>
  </r>
  <r>
    <n v="106274"/>
    <x v="6243"/>
    <x v="1"/>
    <s v="2025"/>
    <s v="Ekart"/>
    <x v="2"/>
    <x v="1"/>
    <x v="3"/>
    <s v="India"/>
    <n v="45"/>
    <n v="450"/>
    <n v="20250"/>
    <n v="250"/>
    <n v="20000"/>
    <n v="9000"/>
    <n v="9706.9500000000007"/>
    <n v="10543.05"/>
    <n v="19293.05"/>
    <n v="1022"/>
    <n v="706.95"/>
    <x v="3"/>
    <n v="200"/>
    <s v="Delhi NCR Mega Hub"/>
    <x v="3"/>
  </r>
  <r>
    <n v="106275"/>
    <x v="6244"/>
    <x v="8"/>
    <s v="2025"/>
    <s v="FedEx"/>
    <x v="4"/>
    <x v="0"/>
    <x v="2"/>
    <s v="India"/>
    <n v="62"/>
    <n v="5500"/>
    <n v="341000"/>
    <n v="2000"/>
    <n v="339000"/>
    <n v="217000"/>
    <n v="217342.97"/>
    <n v="123657.03"/>
    <n v="338657.03"/>
    <n v="936"/>
    <n v="342.97"/>
    <x v="5"/>
    <n v="3500"/>
    <s v="Mumbai Mega Hub"/>
    <x v="2"/>
  </r>
  <r>
    <n v="106276"/>
    <x v="6245"/>
    <x v="6"/>
    <s v="2025"/>
    <s v="Xpressbees"/>
    <x v="3"/>
    <x v="2"/>
    <x v="3"/>
    <s v="India"/>
    <n v="45"/>
    <n v="12000"/>
    <n v="540000"/>
    <n v="4000"/>
    <n v="536000"/>
    <n v="360000"/>
    <n v="360512.11"/>
    <n v="179487.89"/>
    <n v="535487.89"/>
    <n v="1141"/>
    <n v="512.11"/>
    <x v="4"/>
    <n v="8000"/>
    <s v="Delhi NCR Mega Hub"/>
    <x v="3"/>
  </r>
  <r>
    <n v="106277"/>
    <x v="6246"/>
    <x v="5"/>
    <s v="2025"/>
    <s v="Ekart"/>
    <x v="0"/>
    <x v="0"/>
    <x v="2"/>
    <s v="India"/>
    <n v="95"/>
    <n v="3200"/>
    <n v="304000"/>
    <n v="1200"/>
    <n v="302800"/>
    <n v="190000"/>
    <n v="190851.51"/>
    <n v="113148.48999999999"/>
    <n v="301948.49"/>
    <n v="628"/>
    <n v="851.51"/>
    <x v="0"/>
    <n v="2000"/>
    <s v="Mumbai Mega Hub"/>
    <x v="2"/>
  </r>
  <r>
    <n v="106278"/>
    <x v="6247"/>
    <x v="5"/>
    <s v="2025"/>
    <s v="Ecom Express"/>
    <x v="2"/>
    <x v="0"/>
    <x v="2"/>
    <s v="India"/>
    <n v="86"/>
    <n v="450"/>
    <n v="38700"/>
    <n v="250"/>
    <n v="38450"/>
    <n v="17200"/>
    <n v="17704.52"/>
    <n v="20995.48"/>
    <n v="37945.480000000003"/>
    <n v="761"/>
    <n v="504.52"/>
    <x v="3"/>
    <n v="200"/>
    <s v="Mumbai Mega Hub"/>
    <x v="2"/>
  </r>
  <r>
    <n v="106279"/>
    <x v="6248"/>
    <x v="9"/>
    <s v="2025"/>
    <s v="Ecom Express"/>
    <x v="7"/>
    <x v="2"/>
    <x v="0"/>
    <s v="India"/>
    <n v="74"/>
    <n v="850"/>
    <n v="62900"/>
    <n v="300"/>
    <n v="62600"/>
    <n v="40700"/>
    <n v="41657.56"/>
    <n v="21242.440000000002"/>
    <n v="61642.44"/>
    <n v="1165"/>
    <n v="957.56"/>
    <x v="13"/>
    <n v="550"/>
    <s v="Bengaluru Regional Hub"/>
    <x v="0"/>
  </r>
  <r>
    <n v="106280"/>
    <x v="6249"/>
    <x v="11"/>
    <s v="2025"/>
    <s v="DHL"/>
    <x v="4"/>
    <x v="1"/>
    <x v="1"/>
    <s v="India"/>
    <n v="58"/>
    <n v="1500"/>
    <n v="87000"/>
    <n v="700"/>
    <n v="86300"/>
    <n v="46400"/>
    <n v="46921.4"/>
    <n v="40078.6"/>
    <n v="85778.6"/>
    <n v="745"/>
    <n v="521.4"/>
    <x v="10"/>
    <n v="800"/>
    <s v="Nagpur Central Hub"/>
    <x v="1"/>
  </r>
  <r>
    <n v="106281"/>
    <x v="6250"/>
    <x v="8"/>
    <s v="2025"/>
    <s v="Amazon Logistics"/>
    <x v="0"/>
    <x v="1"/>
    <x v="2"/>
    <s v="India"/>
    <n v="57"/>
    <n v="3200"/>
    <n v="182400"/>
    <n v="1200"/>
    <n v="181200"/>
    <n v="114000"/>
    <n v="114878.14"/>
    <n v="67521.86"/>
    <n v="180321.86"/>
    <n v="629"/>
    <n v="878.14"/>
    <x v="0"/>
    <n v="2000"/>
    <s v="Mumbai Mega Hub"/>
    <x v="2"/>
  </r>
  <r>
    <n v="106282"/>
    <x v="6251"/>
    <x v="7"/>
    <s v="2025"/>
    <s v="Xpressbees"/>
    <x v="7"/>
    <x v="1"/>
    <x v="4"/>
    <s v="India"/>
    <n v="29"/>
    <n v="1200"/>
    <n v="34800"/>
    <n v="400"/>
    <n v="34400"/>
    <n v="23200"/>
    <n v="23879.63"/>
    <n v="10920.369999999999"/>
    <n v="33720.370000000003"/>
    <n v="410"/>
    <n v="679.63"/>
    <x v="15"/>
    <n v="800"/>
    <s v="Kolkata Regional Hub"/>
    <x v="4"/>
  </r>
  <r>
    <n v="106283"/>
    <x v="6252"/>
    <x v="7"/>
    <s v="2025"/>
    <s v="Amazon Logistics"/>
    <x v="4"/>
    <x v="0"/>
    <x v="1"/>
    <s v="India"/>
    <n v="81"/>
    <n v="1500"/>
    <n v="121500"/>
    <n v="700"/>
    <n v="120800"/>
    <n v="64800"/>
    <n v="65416.58"/>
    <n v="56083.42"/>
    <n v="120183.42"/>
    <n v="1078"/>
    <n v="616.58000000000004"/>
    <x v="10"/>
    <n v="800"/>
    <s v="Nagpur Central Hub"/>
    <x v="1"/>
  </r>
  <r>
    <n v="106284"/>
    <x v="6253"/>
    <x v="3"/>
    <s v="2025"/>
    <s v="Ecom Express"/>
    <x v="3"/>
    <x v="1"/>
    <x v="2"/>
    <s v="India"/>
    <n v="94"/>
    <n v="8500"/>
    <n v="799000"/>
    <n v="3000"/>
    <n v="796000"/>
    <n v="517000"/>
    <n v="517466.39"/>
    <n v="281533.61"/>
    <n v="795533.61"/>
    <n v="346"/>
    <n v="466.39"/>
    <x v="8"/>
    <n v="5500"/>
    <s v="Mumbai Mega Hub"/>
    <x v="2"/>
  </r>
  <r>
    <n v="106285"/>
    <x v="6254"/>
    <x v="10"/>
    <s v="2025"/>
    <s v="Ecom Express"/>
    <x v="3"/>
    <x v="2"/>
    <x v="0"/>
    <s v="India"/>
    <n v="89"/>
    <n v="12000"/>
    <n v="1068000"/>
    <n v="4000"/>
    <n v="1064000"/>
    <n v="712000"/>
    <n v="712419.8"/>
    <n v="355580.19999999995"/>
    <n v="1063580.2"/>
    <n v="632"/>
    <n v="419.8"/>
    <x v="4"/>
    <n v="8000"/>
    <s v="Bengaluru Regional Hub"/>
    <x v="0"/>
  </r>
  <r>
    <n v="106286"/>
    <x v="2501"/>
    <x v="7"/>
    <s v="2025"/>
    <s v="FedEx"/>
    <x v="5"/>
    <x v="0"/>
    <x v="0"/>
    <s v="India"/>
    <n v="9"/>
    <n v="4500"/>
    <n v="40500"/>
    <n v="2000"/>
    <n v="38500"/>
    <n v="22500"/>
    <n v="23792.06"/>
    <n v="16707.939999999999"/>
    <n v="37207.94"/>
    <n v="1048"/>
    <n v="1292.06"/>
    <x v="6"/>
    <n v="2500"/>
    <s v="Bengaluru Regional Hub"/>
    <x v="0"/>
  </r>
  <r>
    <n v="106287"/>
    <x v="6255"/>
    <x v="3"/>
    <s v="2025"/>
    <s v="Delhivery"/>
    <x v="5"/>
    <x v="2"/>
    <x v="3"/>
    <s v="India"/>
    <n v="2"/>
    <n v="1800"/>
    <n v="3600"/>
    <n v="900"/>
    <n v="2700"/>
    <n v="1800"/>
    <n v="2040.28"/>
    <n v="1559.72"/>
    <n v="2459.7199999999998"/>
    <n v="1094"/>
    <n v="240.28"/>
    <x v="9"/>
    <n v="900"/>
    <s v="Delhi NCR Mega Hub"/>
    <x v="3"/>
  </r>
  <r>
    <n v="106288"/>
    <x v="6256"/>
    <x v="3"/>
    <s v="2025"/>
    <s v="Ekart"/>
    <x v="6"/>
    <x v="0"/>
    <x v="4"/>
    <s v="India"/>
    <n v="63"/>
    <n v="15000"/>
    <n v="945000"/>
    <n v="5500"/>
    <n v="939500"/>
    <n v="598500"/>
    <n v="599399.31999999995"/>
    <n v="345600.68000000005"/>
    <n v="938600.68"/>
    <n v="414"/>
    <n v="899.32"/>
    <x v="11"/>
    <n v="9500"/>
    <s v="Kolkata Regional Hub"/>
    <x v="4"/>
  </r>
  <r>
    <n v="106289"/>
    <x v="6257"/>
    <x v="6"/>
    <s v="2025"/>
    <s v="Ekart"/>
    <x v="0"/>
    <x v="1"/>
    <x v="2"/>
    <s v="India"/>
    <n v="29"/>
    <n v="6500"/>
    <n v="188500"/>
    <n v="2300"/>
    <n v="186200"/>
    <n v="121800"/>
    <n v="123473.96"/>
    <n v="65026.039999999994"/>
    <n v="184526.04"/>
    <n v="1110"/>
    <n v="1673.96"/>
    <x v="1"/>
    <n v="4200"/>
    <s v="Mumbai Mega Hub"/>
    <x v="2"/>
  </r>
  <r>
    <n v="106290"/>
    <x v="6258"/>
    <x v="6"/>
    <s v="2025"/>
    <s v="DHL"/>
    <x v="6"/>
    <x v="1"/>
    <x v="1"/>
    <s v="India"/>
    <n v="81"/>
    <n v="15000"/>
    <n v="1215000"/>
    <n v="5500"/>
    <n v="1209500"/>
    <n v="769500"/>
    <n v="770139.48"/>
    <n v="444860.52"/>
    <n v="1208860.52"/>
    <n v="977"/>
    <n v="639.48"/>
    <x v="11"/>
    <n v="9500"/>
    <s v="Nagpur Central Hub"/>
    <x v="1"/>
  </r>
  <r>
    <n v="106291"/>
    <x v="6259"/>
    <x v="0"/>
    <s v="2025"/>
    <s v="FedEx"/>
    <x v="3"/>
    <x v="0"/>
    <x v="2"/>
    <s v="India"/>
    <n v="82"/>
    <n v="8500"/>
    <n v="697000"/>
    <n v="3000"/>
    <n v="694000"/>
    <n v="451000"/>
    <n v="451220.37"/>
    <n v="245779.63"/>
    <n v="693779.63"/>
    <n v="870"/>
    <n v="220.37"/>
    <x v="8"/>
    <n v="5500"/>
    <s v="Mumbai Mega Hub"/>
    <x v="2"/>
  </r>
  <r>
    <n v="106292"/>
    <x v="6260"/>
    <x v="3"/>
    <s v="2025"/>
    <s v="DHL"/>
    <x v="6"/>
    <x v="1"/>
    <x v="2"/>
    <s v="India"/>
    <n v="1"/>
    <n v="15000"/>
    <n v="15000"/>
    <n v="5500"/>
    <n v="9500"/>
    <n v="9500"/>
    <n v="9904.85"/>
    <n v="5095.1499999999996"/>
    <n v="9095.15"/>
    <n v="902"/>
    <n v="404.85"/>
    <x v="11"/>
    <n v="9500"/>
    <s v="Mumbai Mega Hub"/>
    <x v="2"/>
  </r>
  <r>
    <n v="106293"/>
    <x v="6261"/>
    <x v="1"/>
    <s v="2025"/>
    <s v="Ecom Express"/>
    <x v="5"/>
    <x v="1"/>
    <x v="0"/>
    <s v="India"/>
    <n v="29"/>
    <n v="4500"/>
    <n v="130500"/>
    <n v="2000"/>
    <n v="128500"/>
    <n v="72500"/>
    <n v="73502.210000000006"/>
    <n v="56997.789999999994"/>
    <n v="127497.79"/>
    <n v="829"/>
    <n v="1002.21"/>
    <x v="6"/>
    <n v="2500"/>
    <s v="Bengaluru Regional Hub"/>
    <x v="0"/>
  </r>
  <r>
    <n v="106294"/>
    <x v="4576"/>
    <x v="1"/>
    <s v="2025"/>
    <s v="DHL"/>
    <x v="2"/>
    <x v="2"/>
    <x v="4"/>
    <s v="India"/>
    <n v="81"/>
    <n v="2500"/>
    <n v="202500"/>
    <n v="1000"/>
    <n v="201500"/>
    <n v="121500"/>
    <n v="122578.74"/>
    <n v="79921.259999999995"/>
    <n v="200421.26"/>
    <n v="427"/>
    <n v="1078.74"/>
    <x v="12"/>
    <n v="1500"/>
    <s v="Kolkata Regional Hub"/>
    <x v="4"/>
  </r>
  <r>
    <n v="106295"/>
    <x v="6262"/>
    <x v="1"/>
    <s v="2025"/>
    <s v="Shadowfax"/>
    <x v="3"/>
    <x v="2"/>
    <x v="2"/>
    <s v="India"/>
    <n v="75"/>
    <n v="12000"/>
    <n v="900000"/>
    <n v="4000"/>
    <n v="896000"/>
    <n v="600000"/>
    <n v="600917.38"/>
    <n v="299082.62"/>
    <n v="895082.62"/>
    <n v="645"/>
    <n v="917.38"/>
    <x v="4"/>
    <n v="8000"/>
    <s v="Mumbai Mega Hub"/>
    <x v="2"/>
  </r>
  <r>
    <n v="106296"/>
    <x v="6263"/>
    <x v="9"/>
    <s v="2025"/>
    <s v="DHL"/>
    <x v="5"/>
    <x v="2"/>
    <x v="3"/>
    <s v="India"/>
    <n v="83"/>
    <n v="4500"/>
    <n v="373500"/>
    <n v="2000"/>
    <n v="371500"/>
    <n v="207500"/>
    <n v="207870.13"/>
    <n v="165629.87"/>
    <n v="371129.87"/>
    <n v="826"/>
    <n v="370.13"/>
    <x v="6"/>
    <n v="2500"/>
    <s v="Delhi NCR Mega Hub"/>
    <x v="3"/>
  </r>
  <r>
    <n v="106297"/>
    <x v="6264"/>
    <x v="3"/>
    <s v="2025"/>
    <s v="Amazon Logistics"/>
    <x v="1"/>
    <x v="0"/>
    <x v="2"/>
    <s v="India"/>
    <n v="59"/>
    <n v="3500"/>
    <n v="206500"/>
    <n v="1300"/>
    <n v="205200"/>
    <n v="129800"/>
    <n v="130442.81"/>
    <n v="76057.19"/>
    <n v="204557.19"/>
    <n v="535"/>
    <n v="642.80999999999995"/>
    <x v="16"/>
    <n v="2200"/>
    <s v="Mumbai Mega Hub"/>
    <x v="2"/>
  </r>
  <r>
    <n v="106298"/>
    <x v="6265"/>
    <x v="6"/>
    <s v="2025"/>
    <s v="Blue Dart"/>
    <x v="0"/>
    <x v="0"/>
    <x v="4"/>
    <s v="India"/>
    <n v="15"/>
    <n v="3200"/>
    <n v="48000"/>
    <n v="1200"/>
    <n v="46800"/>
    <n v="30000"/>
    <n v="31229.89"/>
    <n v="16770.11"/>
    <n v="45570.11"/>
    <n v="400"/>
    <n v="1229.8900000000001"/>
    <x v="0"/>
    <n v="2000"/>
    <s v="Kolkata Regional Hub"/>
    <x v="4"/>
  </r>
  <r>
    <n v="106299"/>
    <x v="6266"/>
    <x v="1"/>
    <s v="2025"/>
    <s v="DHL"/>
    <x v="7"/>
    <x v="2"/>
    <x v="1"/>
    <s v="India"/>
    <n v="85"/>
    <n v="1200"/>
    <n v="102000"/>
    <n v="400"/>
    <n v="101600"/>
    <n v="68000"/>
    <n v="69994.66"/>
    <n v="32005.339999999997"/>
    <n v="99605.34"/>
    <n v="1148"/>
    <n v="1994.66"/>
    <x v="15"/>
    <n v="800"/>
    <s v="Nagpur Central Hub"/>
    <x v="1"/>
  </r>
  <r>
    <n v="106300"/>
    <x v="6267"/>
    <x v="7"/>
    <s v="2025"/>
    <s v="Ecom Express"/>
    <x v="5"/>
    <x v="1"/>
    <x v="2"/>
    <s v="India"/>
    <n v="91"/>
    <n v="2800"/>
    <n v="254800"/>
    <n v="1300"/>
    <n v="253500"/>
    <n v="136500"/>
    <n v="137080.18"/>
    <n v="117719.82"/>
    <n v="252919.82"/>
    <n v="356"/>
    <n v="580.17999999999995"/>
    <x v="18"/>
    <n v="1500"/>
    <s v="Mumbai Mega Hub"/>
    <x v="2"/>
  </r>
  <r>
    <n v="106301"/>
    <x v="6268"/>
    <x v="8"/>
    <s v="2025"/>
    <s v="Blue Dart"/>
    <x v="2"/>
    <x v="0"/>
    <x v="3"/>
    <s v="India"/>
    <n v="37"/>
    <n v="2500"/>
    <n v="92500"/>
    <n v="1000"/>
    <n v="91500"/>
    <n v="55500"/>
    <n v="56265.24"/>
    <n v="36234.76"/>
    <n v="90734.76"/>
    <n v="456"/>
    <n v="765.24"/>
    <x v="12"/>
    <n v="1500"/>
    <s v="Delhi NCR Mega Hub"/>
    <x v="3"/>
  </r>
  <r>
    <n v="106302"/>
    <x v="6269"/>
    <x v="0"/>
    <s v="2025"/>
    <s v="Ecom Express"/>
    <x v="2"/>
    <x v="0"/>
    <x v="2"/>
    <s v="India"/>
    <n v="90"/>
    <n v="450"/>
    <n v="40500"/>
    <n v="250"/>
    <n v="40250"/>
    <n v="18000"/>
    <n v="19001.02"/>
    <n v="21498.98"/>
    <n v="39248.980000000003"/>
    <n v="338"/>
    <n v="1001.02"/>
    <x v="3"/>
    <n v="200"/>
    <s v="Mumbai Mega Hub"/>
    <x v="2"/>
  </r>
  <r>
    <n v="106303"/>
    <x v="6270"/>
    <x v="1"/>
    <s v="2025"/>
    <s v="Xpressbees"/>
    <x v="5"/>
    <x v="0"/>
    <x v="4"/>
    <s v="India"/>
    <n v="4"/>
    <n v="1800"/>
    <n v="7200"/>
    <n v="900"/>
    <n v="6300"/>
    <n v="3600"/>
    <n v="4353.16"/>
    <n v="2846.84"/>
    <n v="5546.84"/>
    <n v="586"/>
    <n v="753.16"/>
    <x v="9"/>
    <n v="900"/>
    <s v="Kolkata Regional Hub"/>
    <x v="4"/>
  </r>
  <r>
    <n v="106304"/>
    <x v="6271"/>
    <x v="10"/>
    <s v="2025"/>
    <s v="Amazon Logistics"/>
    <x v="0"/>
    <x v="0"/>
    <x v="4"/>
    <s v="India"/>
    <n v="29"/>
    <n v="6500"/>
    <n v="188500"/>
    <n v="2300"/>
    <n v="186200"/>
    <n v="121800"/>
    <n v="124098.94"/>
    <n v="64401.06"/>
    <n v="183901.06"/>
    <n v="310"/>
    <n v="2298.94"/>
    <x v="1"/>
    <n v="4200"/>
    <s v="Kolkata Regional Hub"/>
    <x v="4"/>
  </r>
  <r>
    <n v="106305"/>
    <x v="6272"/>
    <x v="3"/>
    <s v="2025"/>
    <s v="Xpressbees"/>
    <x v="6"/>
    <x v="0"/>
    <x v="2"/>
    <s v="India"/>
    <n v="74"/>
    <n v="4500"/>
    <n v="333000"/>
    <n v="1700"/>
    <n v="331300"/>
    <n v="207200"/>
    <n v="208284.42"/>
    <n v="124715.57999999999"/>
    <n v="330215.58"/>
    <n v="637"/>
    <n v="1084.42"/>
    <x v="7"/>
    <n v="2800"/>
    <s v="Mumbai Mega Hub"/>
    <x v="2"/>
  </r>
  <r>
    <n v="106306"/>
    <x v="6273"/>
    <x v="10"/>
    <s v="2025"/>
    <s v="Ecom Express"/>
    <x v="6"/>
    <x v="2"/>
    <x v="3"/>
    <s v="India"/>
    <n v="86"/>
    <n v="15000"/>
    <n v="1290000"/>
    <n v="5500"/>
    <n v="1284500"/>
    <n v="817000"/>
    <n v="817948.84"/>
    <n v="472051.16000000003"/>
    <n v="1283551.1599999999"/>
    <n v="1146"/>
    <n v="948.84"/>
    <x v="11"/>
    <n v="9500"/>
    <s v="Delhi NCR Mega Hub"/>
    <x v="3"/>
  </r>
  <r>
    <n v="106307"/>
    <x v="6274"/>
    <x v="9"/>
    <s v="2025"/>
    <s v="Shadowfax"/>
    <x v="5"/>
    <x v="1"/>
    <x v="3"/>
    <s v="India"/>
    <n v="85"/>
    <n v="2800"/>
    <n v="238000"/>
    <n v="1300"/>
    <n v="236700"/>
    <n v="127500"/>
    <n v="129623.21"/>
    <n v="108376.79"/>
    <n v="234576.79"/>
    <n v="513"/>
    <n v="2123.21"/>
    <x v="18"/>
    <n v="1500"/>
    <s v="Delhi NCR Mega Hub"/>
    <x v="3"/>
  </r>
  <r>
    <n v="106308"/>
    <x v="6275"/>
    <x v="9"/>
    <s v="2025"/>
    <s v="DHL"/>
    <x v="5"/>
    <x v="0"/>
    <x v="2"/>
    <s v="India"/>
    <n v="84"/>
    <n v="4500"/>
    <n v="378000"/>
    <n v="2000"/>
    <n v="376000"/>
    <n v="210000"/>
    <n v="210236.3"/>
    <n v="167763.70000000001"/>
    <n v="375763.7"/>
    <n v="795"/>
    <n v="236.3"/>
    <x v="6"/>
    <n v="2500"/>
    <s v="Mumbai Mega Hub"/>
    <x v="2"/>
  </r>
  <r>
    <n v="106309"/>
    <x v="6276"/>
    <x v="6"/>
    <s v="2025"/>
    <s v="Ekart"/>
    <x v="4"/>
    <x v="2"/>
    <x v="1"/>
    <s v="India"/>
    <n v="13"/>
    <n v="1500"/>
    <n v="19500"/>
    <n v="700"/>
    <n v="18800"/>
    <n v="10400"/>
    <n v="10878.82"/>
    <n v="8621.18"/>
    <n v="18321.18"/>
    <n v="568"/>
    <n v="478.82"/>
    <x v="10"/>
    <n v="800"/>
    <s v="Nagpur Central Hub"/>
    <x v="1"/>
  </r>
  <r>
    <n v="106310"/>
    <x v="6277"/>
    <x v="11"/>
    <s v="2025"/>
    <s v="DHL"/>
    <x v="6"/>
    <x v="0"/>
    <x v="1"/>
    <s v="India"/>
    <n v="63"/>
    <n v="15000"/>
    <n v="945000"/>
    <n v="5500"/>
    <n v="939500"/>
    <n v="598500"/>
    <n v="599119.65"/>
    <n v="345880.35"/>
    <n v="938880.35"/>
    <n v="320"/>
    <n v="619.65"/>
    <x v="11"/>
    <n v="9500"/>
    <s v="Nagpur Central Hub"/>
    <x v="1"/>
  </r>
  <r>
    <n v="106311"/>
    <x v="6278"/>
    <x v="1"/>
    <s v="2025"/>
    <s v="Delhivery"/>
    <x v="6"/>
    <x v="2"/>
    <x v="4"/>
    <s v="India"/>
    <n v="22"/>
    <n v="15000"/>
    <n v="330000"/>
    <n v="5500"/>
    <n v="324500"/>
    <n v="209000"/>
    <n v="209654.81"/>
    <n v="120345.19"/>
    <n v="323845.19"/>
    <n v="307"/>
    <n v="654.80999999999995"/>
    <x v="11"/>
    <n v="9500"/>
    <s v="Kolkata Regional Hub"/>
    <x v="4"/>
  </r>
  <r>
    <n v="106312"/>
    <x v="6279"/>
    <x v="1"/>
    <s v="2025"/>
    <s v="Shadowfax"/>
    <x v="7"/>
    <x v="1"/>
    <x v="4"/>
    <s v="India"/>
    <n v="20"/>
    <n v="1200"/>
    <n v="24000"/>
    <n v="400"/>
    <n v="23600"/>
    <n v="16000"/>
    <n v="16444.439999999999"/>
    <n v="7555.5600000000013"/>
    <n v="23155.56"/>
    <n v="660"/>
    <n v="444.44"/>
    <x v="15"/>
    <n v="800"/>
    <s v="Kolkata Regional Hub"/>
    <x v="4"/>
  </r>
  <r>
    <n v="106313"/>
    <x v="6280"/>
    <x v="6"/>
    <s v="2025"/>
    <s v="Delhivery"/>
    <x v="2"/>
    <x v="0"/>
    <x v="3"/>
    <s v="India"/>
    <n v="52"/>
    <n v="2500"/>
    <n v="130000"/>
    <n v="1000"/>
    <n v="129000"/>
    <n v="78000"/>
    <n v="78694.73"/>
    <n v="51305.270000000004"/>
    <n v="128305.27"/>
    <n v="760"/>
    <n v="694.73"/>
    <x v="12"/>
    <n v="1500"/>
    <s v="Delhi NCR Mega Hub"/>
    <x v="3"/>
  </r>
  <r>
    <n v="106314"/>
    <x v="6281"/>
    <x v="1"/>
    <s v="2025"/>
    <s v="Delhivery"/>
    <x v="1"/>
    <x v="0"/>
    <x v="3"/>
    <s v="India"/>
    <n v="14"/>
    <n v="45000"/>
    <n v="630000"/>
    <n v="13000"/>
    <n v="617000"/>
    <n v="448000"/>
    <n v="448498.81"/>
    <n v="181501.19"/>
    <n v="616501.18999999994"/>
    <n v="652"/>
    <n v="498.81"/>
    <x v="2"/>
    <n v="32000"/>
    <s v="Delhi NCR Mega Hub"/>
    <x v="3"/>
  </r>
  <r>
    <n v="106315"/>
    <x v="6282"/>
    <x v="6"/>
    <s v="2025"/>
    <s v="Xpressbees"/>
    <x v="7"/>
    <x v="0"/>
    <x v="1"/>
    <s v="India"/>
    <n v="19"/>
    <n v="600"/>
    <n v="11400"/>
    <n v="250"/>
    <n v="11150"/>
    <n v="6650"/>
    <n v="6950.82"/>
    <n v="4449.18"/>
    <n v="10849.18"/>
    <n v="952"/>
    <n v="300.82"/>
    <x v="14"/>
    <n v="350"/>
    <s v="Nagpur Central Hub"/>
    <x v="1"/>
  </r>
  <r>
    <n v="106316"/>
    <x v="6283"/>
    <x v="2"/>
    <s v="2025"/>
    <s v="Amazon Logistics"/>
    <x v="0"/>
    <x v="0"/>
    <x v="2"/>
    <s v="India"/>
    <n v="98"/>
    <n v="3200"/>
    <n v="313600"/>
    <n v="1200"/>
    <n v="312400"/>
    <n v="196000"/>
    <n v="196963.03"/>
    <n v="116636.97"/>
    <n v="311436.96999999997"/>
    <n v="789"/>
    <n v="963.03"/>
    <x v="0"/>
    <n v="2000"/>
    <s v="Mumbai Mega Hub"/>
    <x v="2"/>
  </r>
  <r>
    <n v="106317"/>
    <x v="6284"/>
    <x v="0"/>
    <s v="2025"/>
    <s v="Ecom Express"/>
    <x v="5"/>
    <x v="2"/>
    <x v="4"/>
    <s v="India"/>
    <n v="9"/>
    <n v="2800"/>
    <n v="25200"/>
    <n v="1300"/>
    <n v="23900"/>
    <n v="13500"/>
    <n v="14464.35"/>
    <n v="10735.65"/>
    <n v="22935.65"/>
    <n v="482"/>
    <n v="964.35"/>
    <x v="18"/>
    <n v="1500"/>
    <s v="Kolkata Regional Hub"/>
    <x v="4"/>
  </r>
  <r>
    <n v="106318"/>
    <x v="6285"/>
    <x v="8"/>
    <s v="2025"/>
    <s v="FedEx"/>
    <x v="0"/>
    <x v="2"/>
    <x v="3"/>
    <s v="India"/>
    <n v="17"/>
    <n v="6500"/>
    <n v="110500"/>
    <n v="2300"/>
    <n v="108200"/>
    <n v="71400"/>
    <n v="71649.14"/>
    <n v="38850.86"/>
    <n v="107950.86"/>
    <n v="1128"/>
    <n v="249.14"/>
    <x v="1"/>
    <n v="4200"/>
    <s v="Delhi NCR Mega Hub"/>
    <x v="3"/>
  </r>
  <r>
    <n v="106319"/>
    <x v="6286"/>
    <x v="10"/>
    <s v="2025"/>
    <s v="Blue Dart"/>
    <x v="6"/>
    <x v="2"/>
    <x v="2"/>
    <s v="India"/>
    <n v="24"/>
    <n v="15000"/>
    <n v="360000"/>
    <n v="5500"/>
    <n v="354500"/>
    <n v="228000"/>
    <n v="228832.81"/>
    <n v="131167.19"/>
    <n v="353667.19"/>
    <n v="884"/>
    <n v="832.81"/>
    <x v="11"/>
    <n v="9500"/>
    <s v="Mumbai Mega Hub"/>
    <x v="2"/>
  </r>
  <r>
    <n v="106320"/>
    <x v="6287"/>
    <x v="5"/>
    <s v="2025"/>
    <s v="Amazon Logistics"/>
    <x v="1"/>
    <x v="1"/>
    <x v="3"/>
    <s v="India"/>
    <n v="22"/>
    <n v="3500"/>
    <n v="77000"/>
    <n v="1300"/>
    <n v="75700"/>
    <n v="48400"/>
    <n v="49404.18"/>
    <n v="27595.82"/>
    <n v="74695.820000000007"/>
    <n v="451"/>
    <n v="1004.18"/>
    <x v="16"/>
    <n v="2200"/>
    <s v="Delhi NCR Mega Hub"/>
    <x v="3"/>
  </r>
  <r>
    <n v="106321"/>
    <x v="6288"/>
    <x v="3"/>
    <s v="2025"/>
    <s v="Amazon Logistics"/>
    <x v="3"/>
    <x v="0"/>
    <x v="0"/>
    <s v="India"/>
    <n v="2"/>
    <n v="12000"/>
    <n v="24000"/>
    <n v="4000"/>
    <n v="20000"/>
    <n v="16000"/>
    <n v="16850.3"/>
    <n v="7149.7000000000007"/>
    <n v="19149.7"/>
    <n v="807"/>
    <n v="850.3"/>
    <x v="4"/>
    <n v="8000"/>
    <s v="Bengaluru Regional Hub"/>
    <x v="0"/>
  </r>
  <r>
    <n v="106322"/>
    <x v="6289"/>
    <x v="10"/>
    <s v="2025"/>
    <s v="Shadowfax"/>
    <x v="0"/>
    <x v="0"/>
    <x v="3"/>
    <s v="India"/>
    <n v="41"/>
    <n v="6500"/>
    <n v="266500"/>
    <n v="2300"/>
    <n v="264200"/>
    <n v="172200"/>
    <n v="173248.58"/>
    <n v="93251.420000000013"/>
    <n v="263151.42"/>
    <n v="724"/>
    <n v="1048.58"/>
    <x v="1"/>
    <n v="4200"/>
    <s v="Delhi NCR Mega Hub"/>
    <x v="3"/>
  </r>
  <r>
    <n v="106323"/>
    <x v="6290"/>
    <x v="0"/>
    <s v="2025"/>
    <s v="DHL"/>
    <x v="1"/>
    <x v="0"/>
    <x v="2"/>
    <s v="India"/>
    <n v="51"/>
    <n v="25000"/>
    <n v="1275000"/>
    <n v="7000"/>
    <n v="1268000"/>
    <n v="918000"/>
    <n v="919079.62"/>
    <n v="355920.38"/>
    <n v="1266920.3799999999"/>
    <n v="341"/>
    <n v="1079.6199999999999"/>
    <x v="17"/>
    <n v="18000"/>
    <s v="Mumbai Mega Hub"/>
    <x v="2"/>
  </r>
  <r>
    <n v="106324"/>
    <x v="6291"/>
    <x v="10"/>
    <s v="2025"/>
    <s v="FedEx"/>
    <x v="5"/>
    <x v="1"/>
    <x v="2"/>
    <s v="India"/>
    <n v="43"/>
    <n v="1800"/>
    <n v="77400"/>
    <n v="900"/>
    <n v="76500"/>
    <n v="38700"/>
    <n v="39579.99"/>
    <n v="37820.01"/>
    <n v="75620.009999999995"/>
    <n v="1046"/>
    <n v="879.99"/>
    <x v="9"/>
    <n v="900"/>
    <s v="Mumbai Mega Hub"/>
    <x v="2"/>
  </r>
  <r>
    <n v="106325"/>
    <x v="6292"/>
    <x v="3"/>
    <s v="2025"/>
    <s v="Ecom Express"/>
    <x v="4"/>
    <x v="0"/>
    <x v="1"/>
    <s v="India"/>
    <n v="64"/>
    <n v="1500"/>
    <n v="96000"/>
    <n v="700"/>
    <n v="95300"/>
    <n v="51200"/>
    <n v="52134.6"/>
    <n v="43865.4"/>
    <n v="94365.4"/>
    <n v="536"/>
    <n v="934.6"/>
    <x v="10"/>
    <n v="800"/>
    <s v="Nagpur Central Hub"/>
    <x v="1"/>
  </r>
  <r>
    <n v="106326"/>
    <x v="6293"/>
    <x v="9"/>
    <s v="2025"/>
    <s v="Shadowfax"/>
    <x v="3"/>
    <x v="1"/>
    <x v="4"/>
    <s v="India"/>
    <n v="71"/>
    <n v="8500"/>
    <n v="603500"/>
    <n v="3000"/>
    <n v="600500"/>
    <n v="390500"/>
    <n v="390950.21"/>
    <n v="212549.78999999998"/>
    <n v="600049.79"/>
    <n v="849"/>
    <n v="450.21"/>
    <x v="8"/>
    <n v="5500"/>
    <s v="Kolkata Regional Hub"/>
    <x v="4"/>
  </r>
  <r>
    <n v="106327"/>
    <x v="6294"/>
    <x v="1"/>
    <s v="2025"/>
    <s v="Ekart"/>
    <x v="3"/>
    <x v="1"/>
    <x v="4"/>
    <s v="India"/>
    <n v="85"/>
    <n v="12000"/>
    <n v="1020000"/>
    <n v="4000"/>
    <n v="1016000"/>
    <n v="680000"/>
    <n v="680662.85"/>
    <n v="339337.15"/>
    <n v="1015337.15"/>
    <n v="308"/>
    <n v="662.85"/>
    <x v="4"/>
    <n v="8000"/>
    <s v="Kolkata Regional Hub"/>
    <x v="4"/>
  </r>
  <r>
    <n v="106328"/>
    <x v="6295"/>
    <x v="6"/>
    <s v="2025"/>
    <s v="Shadowfax"/>
    <x v="0"/>
    <x v="0"/>
    <x v="2"/>
    <s v="India"/>
    <n v="28"/>
    <n v="3200"/>
    <n v="89600"/>
    <n v="1200"/>
    <n v="88400"/>
    <n v="56000"/>
    <n v="56940.97"/>
    <n v="32659.03"/>
    <n v="87459.03"/>
    <n v="1087"/>
    <n v="940.97"/>
    <x v="0"/>
    <n v="2000"/>
    <s v="Mumbai Mega Hub"/>
    <x v="2"/>
  </r>
  <r>
    <n v="106329"/>
    <x v="6296"/>
    <x v="0"/>
    <s v="2025"/>
    <s v="Delhivery"/>
    <x v="3"/>
    <x v="0"/>
    <x v="1"/>
    <s v="India"/>
    <n v="14"/>
    <n v="12000"/>
    <n v="168000"/>
    <n v="4000"/>
    <n v="164000"/>
    <n v="112000"/>
    <n v="114305.39"/>
    <n v="53694.61"/>
    <n v="161694.60999999999"/>
    <n v="491"/>
    <n v="2305.39"/>
    <x v="4"/>
    <n v="8000"/>
    <s v="Nagpur Central Hub"/>
    <x v="1"/>
  </r>
  <r>
    <n v="106330"/>
    <x v="6297"/>
    <x v="2"/>
    <s v="2025"/>
    <s v="FedEx"/>
    <x v="0"/>
    <x v="0"/>
    <x v="0"/>
    <s v="India"/>
    <n v="31"/>
    <n v="6500"/>
    <n v="201500"/>
    <n v="2300"/>
    <n v="199200"/>
    <n v="130200"/>
    <n v="131189.72"/>
    <n v="70310.28"/>
    <n v="198210.28"/>
    <n v="1035"/>
    <n v="989.72"/>
    <x v="1"/>
    <n v="4200"/>
    <s v="Bengaluru Regional Hub"/>
    <x v="0"/>
  </r>
  <r>
    <n v="106331"/>
    <x v="6298"/>
    <x v="0"/>
    <s v="2025"/>
    <s v="DHL"/>
    <x v="7"/>
    <x v="0"/>
    <x v="3"/>
    <s v="India"/>
    <n v="85"/>
    <n v="1200"/>
    <n v="102000"/>
    <n v="400"/>
    <n v="101600"/>
    <n v="68000"/>
    <n v="69518.899999999994"/>
    <n v="32481.100000000006"/>
    <n v="100081.1"/>
    <n v="754"/>
    <n v="1518.9"/>
    <x v="15"/>
    <n v="800"/>
    <s v="Delhi NCR Mega Hub"/>
    <x v="3"/>
  </r>
  <r>
    <n v="106332"/>
    <x v="6299"/>
    <x v="0"/>
    <s v="2025"/>
    <s v="Ekart"/>
    <x v="0"/>
    <x v="2"/>
    <x v="0"/>
    <s v="India"/>
    <n v="65"/>
    <n v="3200"/>
    <n v="208000"/>
    <n v="1200"/>
    <n v="206800"/>
    <n v="130000"/>
    <n v="130653.22"/>
    <n v="77346.78"/>
    <n v="206146.78"/>
    <n v="813"/>
    <n v="653.22"/>
    <x v="0"/>
    <n v="2000"/>
    <s v="Bengaluru Regional Hub"/>
    <x v="0"/>
  </r>
  <r>
    <n v="106333"/>
    <x v="6300"/>
    <x v="5"/>
    <s v="2025"/>
    <s v="Shadowfax"/>
    <x v="4"/>
    <x v="0"/>
    <x v="2"/>
    <s v="India"/>
    <n v="82"/>
    <n v="5500"/>
    <n v="451000"/>
    <n v="2000"/>
    <n v="449000"/>
    <n v="287000"/>
    <n v="289906.51"/>
    <n v="161093.49"/>
    <n v="446093.49"/>
    <n v="474"/>
    <n v="2906.51"/>
    <x v="5"/>
    <n v="3500"/>
    <s v="Mumbai Mega Hub"/>
    <x v="2"/>
  </r>
  <r>
    <n v="106334"/>
    <x v="6301"/>
    <x v="5"/>
    <s v="2025"/>
    <s v="Blue Dart"/>
    <x v="3"/>
    <x v="1"/>
    <x v="4"/>
    <s v="India"/>
    <n v="45"/>
    <n v="12000"/>
    <n v="540000"/>
    <n v="4000"/>
    <n v="536000"/>
    <n v="360000"/>
    <n v="360959.64"/>
    <n v="179040.36"/>
    <n v="535040.36"/>
    <n v="959"/>
    <n v="959.64"/>
    <x v="4"/>
    <n v="8000"/>
    <s v="Kolkata Regional Hub"/>
    <x v="4"/>
  </r>
  <r>
    <n v="106335"/>
    <x v="6302"/>
    <x v="11"/>
    <s v="2025"/>
    <s v="Shadowfax"/>
    <x v="7"/>
    <x v="1"/>
    <x v="2"/>
    <s v="India"/>
    <n v="25"/>
    <n v="850"/>
    <n v="21250"/>
    <n v="300"/>
    <n v="20950"/>
    <n v="13750"/>
    <n v="14614.58"/>
    <n v="6635.42"/>
    <n v="20085.419999999998"/>
    <n v="358"/>
    <n v="864.58"/>
    <x v="13"/>
    <n v="550"/>
    <s v="Mumbai Mega Hub"/>
    <x v="2"/>
  </r>
  <r>
    <n v="106336"/>
    <x v="6303"/>
    <x v="10"/>
    <s v="2025"/>
    <s v="DHL"/>
    <x v="6"/>
    <x v="1"/>
    <x v="0"/>
    <s v="India"/>
    <n v="80"/>
    <n v="15000"/>
    <n v="1200000"/>
    <n v="5500"/>
    <n v="1194500"/>
    <n v="760000"/>
    <n v="760607.3"/>
    <n v="439392.69999999995"/>
    <n v="1193892.7"/>
    <n v="725"/>
    <n v="607.29999999999995"/>
    <x v="11"/>
    <n v="9500"/>
    <s v="Bengaluru Regional Hub"/>
    <x v="0"/>
  </r>
  <r>
    <n v="106337"/>
    <x v="6304"/>
    <x v="6"/>
    <s v="2025"/>
    <s v="Amazon Logistics"/>
    <x v="4"/>
    <x v="0"/>
    <x v="2"/>
    <s v="India"/>
    <n v="44"/>
    <n v="1500"/>
    <n v="66000"/>
    <n v="700"/>
    <n v="65300"/>
    <n v="35200"/>
    <n v="35805.31"/>
    <n v="30194.690000000002"/>
    <n v="64694.69"/>
    <n v="1176"/>
    <n v="605.30999999999995"/>
    <x v="10"/>
    <n v="800"/>
    <s v="Mumbai Mega Hub"/>
    <x v="2"/>
  </r>
  <r>
    <n v="106338"/>
    <x v="6305"/>
    <x v="8"/>
    <s v="2025"/>
    <s v="FedEx"/>
    <x v="4"/>
    <x v="1"/>
    <x v="1"/>
    <s v="India"/>
    <n v="30"/>
    <n v="5500"/>
    <n v="165000"/>
    <n v="2000"/>
    <n v="163000"/>
    <n v="105000"/>
    <n v="105441.64"/>
    <n v="59558.36"/>
    <n v="162558.35999999999"/>
    <n v="596"/>
    <n v="441.64"/>
    <x v="5"/>
    <n v="3500"/>
    <s v="Nagpur Central Hub"/>
    <x v="1"/>
  </r>
  <r>
    <n v="106339"/>
    <x v="6306"/>
    <x v="2"/>
    <s v="2025"/>
    <s v="Amazon Logistics"/>
    <x v="2"/>
    <x v="2"/>
    <x v="4"/>
    <s v="India"/>
    <n v="46"/>
    <n v="2500"/>
    <n v="115000"/>
    <n v="1000"/>
    <n v="114000"/>
    <n v="69000"/>
    <n v="69692.97"/>
    <n v="45307.03"/>
    <n v="113307.03"/>
    <n v="440"/>
    <n v="692.97"/>
    <x v="12"/>
    <n v="1500"/>
    <s v="Kolkata Regional Hub"/>
    <x v="4"/>
  </r>
  <r>
    <n v="106340"/>
    <x v="6307"/>
    <x v="11"/>
    <s v="2025"/>
    <s v="DHL"/>
    <x v="5"/>
    <x v="1"/>
    <x v="3"/>
    <s v="India"/>
    <n v="86"/>
    <n v="4500"/>
    <n v="387000"/>
    <n v="2000"/>
    <n v="385000"/>
    <n v="215000"/>
    <n v="215659.2"/>
    <n v="171340.79999999999"/>
    <n v="384340.8"/>
    <n v="366"/>
    <n v="659.2"/>
    <x v="6"/>
    <n v="2500"/>
    <s v="Delhi NCR Mega Hub"/>
    <x v="3"/>
  </r>
  <r>
    <n v="106341"/>
    <x v="6308"/>
    <x v="3"/>
    <s v="2025"/>
    <s v="Ecom Express"/>
    <x v="2"/>
    <x v="1"/>
    <x v="4"/>
    <s v="India"/>
    <n v="93"/>
    <n v="2500"/>
    <n v="232500"/>
    <n v="1000"/>
    <n v="231500"/>
    <n v="139500"/>
    <n v="139741.59"/>
    <n v="92758.41"/>
    <n v="231258.41"/>
    <n v="452"/>
    <n v="241.59"/>
    <x v="12"/>
    <n v="1500"/>
    <s v="Kolkata Regional Hub"/>
    <x v="4"/>
  </r>
  <r>
    <n v="106342"/>
    <x v="6309"/>
    <x v="6"/>
    <s v="2025"/>
    <s v="Shadowfax"/>
    <x v="6"/>
    <x v="0"/>
    <x v="3"/>
    <s v="India"/>
    <n v="19"/>
    <n v="15000"/>
    <n v="285000"/>
    <n v="5500"/>
    <n v="279500"/>
    <n v="180500"/>
    <n v="180756.86"/>
    <n v="104243.14000000001"/>
    <n v="279243.14"/>
    <n v="1148"/>
    <n v="256.86"/>
    <x v="11"/>
    <n v="9500"/>
    <s v="Delhi NCR Mega Hub"/>
    <x v="3"/>
  </r>
  <r>
    <n v="106343"/>
    <x v="6310"/>
    <x v="8"/>
    <s v="2025"/>
    <s v="Amazon Logistics"/>
    <x v="1"/>
    <x v="0"/>
    <x v="2"/>
    <s v="India"/>
    <n v="96"/>
    <n v="25000"/>
    <n v="2400000"/>
    <n v="7000"/>
    <n v="2393000"/>
    <n v="1728000"/>
    <n v="1729137.74"/>
    <n v="670862.26"/>
    <n v="2391862.2599999998"/>
    <n v="1148"/>
    <n v="1137.74"/>
    <x v="17"/>
    <n v="18000"/>
    <s v="Mumbai Mega Hub"/>
    <x v="2"/>
  </r>
  <r>
    <n v="106344"/>
    <x v="6311"/>
    <x v="9"/>
    <s v="2025"/>
    <s v="FedEx"/>
    <x v="0"/>
    <x v="2"/>
    <x v="4"/>
    <s v="India"/>
    <n v="31"/>
    <n v="6500"/>
    <n v="201500"/>
    <n v="2300"/>
    <n v="199200"/>
    <n v="130200"/>
    <n v="131100.38"/>
    <n v="70399.62"/>
    <n v="198299.62"/>
    <n v="1069"/>
    <n v="900.38"/>
    <x v="1"/>
    <n v="4200"/>
    <s v="Kolkata Regional Hub"/>
    <x v="4"/>
  </r>
  <r>
    <n v="106345"/>
    <x v="6312"/>
    <x v="2"/>
    <s v="2025"/>
    <s v="Shadowfax"/>
    <x v="3"/>
    <x v="1"/>
    <x v="3"/>
    <s v="India"/>
    <n v="6"/>
    <n v="8500"/>
    <n v="51000"/>
    <n v="3000"/>
    <n v="48000"/>
    <n v="33000"/>
    <n v="33421.83"/>
    <n v="17578.169999999998"/>
    <n v="47578.17"/>
    <n v="842"/>
    <n v="421.83"/>
    <x v="8"/>
    <n v="5500"/>
    <s v="Delhi NCR Mega Hub"/>
    <x v="3"/>
  </r>
  <r>
    <n v="106346"/>
    <x v="6313"/>
    <x v="1"/>
    <s v="2025"/>
    <s v="DHL"/>
    <x v="4"/>
    <x v="0"/>
    <x v="0"/>
    <s v="India"/>
    <n v="91"/>
    <n v="1500"/>
    <n v="136500"/>
    <n v="700"/>
    <n v="135800"/>
    <n v="72800"/>
    <n v="73923.95"/>
    <n v="62576.05"/>
    <n v="134676.04999999999"/>
    <n v="1005"/>
    <n v="1123.95"/>
    <x v="10"/>
    <n v="800"/>
    <s v="Bengaluru Regional Hub"/>
    <x v="0"/>
  </r>
  <r>
    <n v="106347"/>
    <x v="6314"/>
    <x v="7"/>
    <s v="2025"/>
    <s v="Delhivery"/>
    <x v="0"/>
    <x v="0"/>
    <x v="1"/>
    <s v="India"/>
    <n v="99"/>
    <n v="6500"/>
    <n v="643500"/>
    <n v="2300"/>
    <n v="641200"/>
    <n v="415800"/>
    <n v="416099.56"/>
    <n v="227400.44"/>
    <n v="640900.43999999994"/>
    <n v="881"/>
    <n v="299.56"/>
    <x v="1"/>
    <n v="4200"/>
    <s v="Nagpur Central Hub"/>
    <x v="1"/>
  </r>
  <r>
    <n v="106348"/>
    <x v="6315"/>
    <x v="9"/>
    <s v="2025"/>
    <s v="Shadowfax"/>
    <x v="6"/>
    <x v="0"/>
    <x v="1"/>
    <s v="India"/>
    <n v="9"/>
    <n v="15000"/>
    <n v="135000"/>
    <n v="5500"/>
    <n v="129500"/>
    <n v="85500"/>
    <n v="85967.6"/>
    <n v="49032.399999999994"/>
    <n v="129032.4"/>
    <n v="814"/>
    <n v="467.6"/>
    <x v="11"/>
    <n v="9500"/>
    <s v="Nagpur Central Hub"/>
    <x v="1"/>
  </r>
  <r>
    <n v="106349"/>
    <x v="6316"/>
    <x v="5"/>
    <s v="2025"/>
    <s v="Amazon Logistics"/>
    <x v="6"/>
    <x v="1"/>
    <x v="2"/>
    <s v="India"/>
    <n v="83"/>
    <n v="15000"/>
    <n v="1245000"/>
    <n v="5500"/>
    <n v="1239500"/>
    <n v="788500"/>
    <n v="788925.43"/>
    <n v="456074.56999999995"/>
    <n v="1239074.57"/>
    <n v="870"/>
    <n v="425.43"/>
    <x v="11"/>
    <n v="9500"/>
    <s v="Mumbai Mega Hub"/>
    <x v="2"/>
  </r>
  <r>
    <n v="106350"/>
    <x v="6317"/>
    <x v="6"/>
    <s v="2025"/>
    <s v="Blue Dart"/>
    <x v="4"/>
    <x v="0"/>
    <x v="2"/>
    <s v="India"/>
    <n v="9"/>
    <n v="5500"/>
    <n v="49500"/>
    <n v="2000"/>
    <n v="47500"/>
    <n v="31500"/>
    <n v="32457.69"/>
    <n v="17042.310000000001"/>
    <n v="46542.31"/>
    <n v="422"/>
    <n v="957.69"/>
    <x v="5"/>
    <n v="3500"/>
    <s v="Mumbai Mega Hub"/>
    <x v="2"/>
  </r>
  <r>
    <n v="106351"/>
    <x v="6318"/>
    <x v="7"/>
    <s v="2025"/>
    <s v="Delhivery"/>
    <x v="2"/>
    <x v="0"/>
    <x v="3"/>
    <s v="India"/>
    <n v="71"/>
    <n v="450"/>
    <n v="31950"/>
    <n v="250"/>
    <n v="31700"/>
    <n v="14200"/>
    <n v="14599.37"/>
    <n v="17350.629999999997"/>
    <n v="31300.63"/>
    <n v="338"/>
    <n v="399.37"/>
    <x v="3"/>
    <n v="200"/>
    <s v="Delhi NCR Mega Hub"/>
    <x v="3"/>
  </r>
  <r>
    <n v="106352"/>
    <x v="6319"/>
    <x v="1"/>
    <s v="2025"/>
    <s v="Ecom Express"/>
    <x v="2"/>
    <x v="1"/>
    <x v="0"/>
    <s v="India"/>
    <n v="56"/>
    <n v="450"/>
    <n v="25200"/>
    <n v="250"/>
    <n v="24950"/>
    <n v="11200"/>
    <n v="11658.96"/>
    <n v="13541.04"/>
    <n v="24491.040000000001"/>
    <n v="343"/>
    <n v="458.96"/>
    <x v="3"/>
    <n v="200"/>
    <s v="Bengaluru Regional Hub"/>
    <x v="0"/>
  </r>
  <r>
    <n v="106353"/>
    <x v="6320"/>
    <x v="7"/>
    <s v="2025"/>
    <s v="FedEx"/>
    <x v="1"/>
    <x v="1"/>
    <x v="0"/>
    <s v="India"/>
    <n v="44"/>
    <n v="3500"/>
    <n v="154000"/>
    <n v="1300"/>
    <n v="152700"/>
    <n v="96800"/>
    <n v="97168.25"/>
    <n v="56831.75"/>
    <n v="152331.75"/>
    <n v="671"/>
    <n v="368.25"/>
    <x v="16"/>
    <n v="2200"/>
    <s v="Bengaluru Regional Hub"/>
    <x v="0"/>
  </r>
  <r>
    <n v="106354"/>
    <x v="6321"/>
    <x v="11"/>
    <s v="2025"/>
    <s v="DHL"/>
    <x v="2"/>
    <x v="0"/>
    <x v="3"/>
    <s v="India"/>
    <n v="34"/>
    <n v="450"/>
    <n v="15300"/>
    <n v="250"/>
    <n v="15050"/>
    <n v="6800"/>
    <n v="7802.66"/>
    <n v="7497.34"/>
    <n v="14047.34"/>
    <n v="721"/>
    <n v="1002.66"/>
    <x v="3"/>
    <n v="200"/>
    <s v="Delhi NCR Mega Hub"/>
    <x v="3"/>
  </r>
  <r>
    <n v="106355"/>
    <x v="6322"/>
    <x v="4"/>
    <s v="2025"/>
    <s v="Xpressbees"/>
    <x v="2"/>
    <x v="0"/>
    <x v="3"/>
    <s v="India"/>
    <n v="6"/>
    <n v="450"/>
    <n v="2700"/>
    <n v="250"/>
    <n v="2450"/>
    <n v="1200"/>
    <n v="1669.07"/>
    <n v="1030.93"/>
    <n v="1980.93"/>
    <n v="953"/>
    <n v="469.07"/>
    <x v="3"/>
    <n v="200"/>
    <s v="Delhi NCR Mega Hub"/>
    <x v="3"/>
  </r>
  <r>
    <n v="106356"/>
    <x v="6323"/>
    <x v="5"/>
    <s v="2025"/>
    <s v="Shadowfax"/>
    <x v="5"/>
    <x v="2"/>
    <x v="0"/>
    <s v="India"/>
    <n v="53"/>
    <n v="4500"/>
    <n v="238500"/>
    <n v="2000"/>
    <n v="236500"/>
    <n v="132500"/>
    <n v="132690.14000000001"/>
    <n v="105809.85999999999"/>
    <n v="236309.86"/>
    <n v="861"/>
    <n v="190.14"/>
    <x v="6"/>
    <n v="2500"/>
    <s v="Bengaluru Regional Hub"/>
    <x v="0"/>
  </r>
  <r>
    <n v="106357"/>
    <x v="6324"/>
    <x v="9"/>
    <s v="2025"/>
    <s v="Xpressbees"/>
    <x v="3"/>
    <x v="0"/>
    <x v="0"/>
    <s v="India"/>
    <n v="17"/>
    <n v="8500"/>
    <n v="144500"/>
    <n v="3000"/>
    <n v="141500"/>
    <n v="93500"/>
    <n v="94610.25"/>
    <n v="49889.75"/>
    <n v="140389.75"/>
    <n v="434"/>
    <n v="1110.25"/>
    <x v="8"/>
    <n v="5500"/>
    <s v="Bengaluru Regional Hub"/>
    <x v="0"/>
  </r>
  <r>
    <n v="106358"/>
    <x v="6325"/>
    <x v="6"/>
    <s v="2025"/>
    <s v="Ekart"/>
    <x v="1"/>
    <x v="0"/>
    <x v="1"/>
    <s v="India"/>
    <n v="50"/>
    <n v="3500"/>
    <n v="175000"/>
    <n v="1300"/>
    <n v="173700"/>
    <n v="110000"/>
    <n v="110813.24"/>
    <n v="64186.759999999995"/>
    <n v="172886.76"/>
    <n v="932"/>
    <n v="813.24"/>
    <x v="16"/>
    <n v="2200"/>
    <s v="Nagpur Central Hub"/>
    <x v="1"/>
  </r>
  <r>
    <n v="106359"/>
    <x v="6326"/>
    <x v="1"/>
    <s v="2025"/>
    <s v="Shadowfax"/>
    <x v="5"/>
    <x v="2"/>
    <x v="3"/>
    <s v="India"/>
    <n v="1"/>
    <n v="4500"/>
    <n v="4500"/>
    <n v="2000"/>
    <n v="2500"/>
    <n v="2500"/>
    <n v="2692.81"/>
    <n v="1807.19"/>
    <n v="2307.19"/>
    <n v="493"/>
    <n v="192.81"/>
    <x v="6"/>
    <n v="2500"/>
    <s v="Delhi NCR Mega Hub"/>
    <x v="3"/>
  </r>
  <r>
    <n v="106360"/>
    <x v="6327"/>
    <x v="7"/>
    <s v="2025"/>
    <s v="Blue Dart"/>
    <x v="6"/>
    <x v="0"/>
    <x v="0"/>
    <s v="India"/>
    <n v="81"/>
    <n v="4500"/>
    <n v="364500"/>
    <n v="1700"/>
    <n v="362800"/>
    <n v="226800"/>
    <n v="229576.05"/>
    <n v="134923.95000000001"/>
    <n v="360023.95"/>
    <n v="1016"/>
    <n v="2776.05"/>
    <x v="7"/>
    <n v="2800"/>
    <s v="Bengaluru Regional Hub"/>
    <x v="0"/>
  </r>
  <r>
    <n v="106361"/>
    <x v="6328"/>
    <x v="7"/>
    <s v="2025"/>
    <s v="DHL"/>
    <x v="0"/>
    <x v="1"/>
    <x v="1"/>
    <s v="India"/>
    <n v="14"/>
    <n v="6500"/>
    <n v="91000"/>
    <n v="2300"/>
    <n v="88700"/>
    <n v="58800"/>
    <n v="61153.05"/>
    <n v="29846.949999999997"/>
    <n v="86346.95"/>
    <n v="1156"/>
    <n v="2353.0500000000002"/>
    <x v="1"/>
    <n v="4200"/>
    <s v="Nagpur Central Hub"/>
    <x v="1"/>
  </r>
  <r>
    <n v="106362"/>
    <x v="6329"/>
    <x v="4"/>
    <s v="2025"/>
    <s v="Shadowfax"/>
    <x v="4"/>
    <x v="0"/>
    <x v="4"/>
    <s v="India"/>
    <n v="22"/>
    <n v="1500"/>
    <n v="33000"/>
    <n v="700"/>
    <n v="32300"/>
    <n v="17600"/>
    <n v="19220.23"/>
    <n v="13779.77"/>
    <n v="30679.77"/>
    <n v="1101"/>
    <n v="1620.23"/>
    <x v="10"/>
    <n v="800"/>
    <s v="Kolkata Regional Hub"/>
    <x v="4"/>
  </r>
  <r>
    <n v="106363"/>
    <x v="6330"/>
    <x v="5"/>
    <s v="2025"/>
    <s v="DHL"/>
    <x v="2"/>
    <x v="1"/>
    <x v="0"/>
    <s v="India"/>
    <n v="99"/>
    <n v="450"/>
    <n v="44550"/>
    <n v="250"/>
    <n v="44300"/>
    <n v="19800"/>
    <n v="20249.439999999999"/>
    <n v="24300.560000000001"/>
    <n v="43850.559999999998"/>
    <n v="361"/>
    <n v="449.44"/>
    <x v="3"/>
    <n v="200"/>
    <s v="Bengaluru Regional Hub"/>
    <x v="0"/>
  </r>
  <r>
    <n v="106364"/>
    <x v="6331"/>
    <x v="5"/>
    <s v="2025"/>
    <s v="DHL"/>
    <x v="4"/>
    <x v="1"/>
    <x v="4"/>
    <s v="India"/>
    <n v="65"/>
    <n v="1500"/>
    <n v="97500"/>
    <n v="700"/>
    <n v="96800"/>
    <n v="52000"/>
    <n v="52382.89"/>
    <n v="45117.11"/>
    <n v="96417.11"/>
    <n v="384"/>
    <n v="382.89"/>
    <x v="10"/>
    <n v="800"/>
    <s v="Kolkata Regional Hub"/>
    <x v="4"/>
  </r>
  <r>
    <n v="106365"/>
    <x v="6332"/>
    <x v="4"/>
    <s v="2025"/>
    <s v="Ekart"/>
    <x v="3"/>
    <x v="1"/>
    <x v="3"/>
    <s v="India"/>
    <n v="2"/>
    <n v="8500"/>
    <n v="17000"/>
    <n v="3000"/>
    <n v="14000"/>
    <n v="11000"/>
    <n v="11757.88"/>
    <n v="5242.1200000000008"/>
    <n v="13242.12"/>
    <n v="694"/>
    <n v="757.88"/>
    <x v="8"/>
    <n v="5500"/>
    <s v="Delhi NCR Mega Hub"/>
    <x v="3"/>
  </r>
  <r>
    <n v="106366"/>
    <x v="6333"/>
    <x v="8"/>
    <s v="2025"/>
    <s v="Blue Dart"/>
    <x v="7"/>
    <x v="0"/>
    <x v="2"/>
    <s v="India"/>
    <n v="65"/>
    <n v="600"/>
    <n v="39000"/>
    <n v="250"/>
    <n v="38750"/>
    <n v="22750"/>
    <n v="23551.8"/>
    <n v="15448.2"/>
    <n v="37948.199999999997"/>
    <n v="941"/>
    <n v="801.8"/>
    <x v="14"/>
    <n v="350"/>
    <s v="Mumbai Mega Hub"/>
    <x v="2"/>
  </r>
  <r>
    <n v="106367"/>
    <x v="6334"/>
    <x v="6"/>
    <s v="2025"/>
    <s v="DHL"/>
    <x v="1"/>
    <x v="0"/>
    <x v="3"/>
    <s v="India"/>
    <n v="36"/>
    <n v="25000"/>
    <n v="900000"/>
    <n v="7000"/>
    <n v="893000"/>
    <n v="648000"/>
    <n v="648814.14"/>
    <n v="251185.86"/>
    <n v="892185.86"/>
    <n v="375"/>
    <n v="814.14"/>
    <x v="17"/>
    <n v="18000"/>
    <s v="Delhi NCR Mega Hub"/>
    <x v="3"/>
  </r>
  <r>
    <n v="106368"/>
    <x v="6335"/>
    <x v="11"/>
    <s v="2025"/>
    <s v="Ecom Express"/>
    <x v="7"/>
    <x v="0"/>
    <x v="2"/>
    <s v="India"/>
    <n v="31"/>
    <n v="1200"/>
    <n v="37200"/>
    <n v="400"/>
    <n v="36800"/>
    <n v="24800"/>
    <n v="25882.81"/>
    <n v="11317.189999999999"/>
    <n v="35717.19"/>
    <n v="1118"/>
    <n v="1082.81"/>
    <x v="15"/>
    <n v="800"/>
    <s v="Mumbai Mega Hub"/>
    <x v="2"/>
  </r>
  <r>
    <n v="106369"/>
    <x v="6336"/>
    <x v="1"/>
    <s v="2025"/>
    <s v="DHL"/>
    <x v="4"/>
    <x v="0"/>
    <x v="4"/>
    <s v="India"/>
    <n v="19"/>
    <n v="1500"/>
    <n v="28500"/>
    <n v="700"/>
    <n v="27800"/>
    <n v="15200"/>
    <n v="15782.69"/>
    <n v="12717.31"/>
    <n v="27217.31"/>
    <n v="1109"/>
    <n v="582.69000000000005"/>
    <x v="10"/>
    <n v="800"/>
    <s v="Kolkata Regional Hub"/>
    <x v="4"/>
  </r>
  <r>
    <n v="106370"/>
    <x v="6337"/>
    <x v="7"/>
    <s v="2025"/>
    <s v="Blue Dart"/>
    <x v="6"/>
    <x v="0"/>
    <x v="0"/>
    <s v="India"/>
    <n v="91"/>
    <n v="15000"/>
    <n v="1365000"/>
    <n v="5500"/>
    <n v="1359500"/>
    <n v="864500"/>
    <n v="865071.2"/>
    <n v="499928.80000000005"/>
    <n v="1358928.8"/>
    <n v="1140"/>
    <n v="571.20000000000005"/>
    <x v="11"/>
    <n v="9500"/>
    <s v="Bengaluru Regional Hub"/>
    <x v="0"/>
  </r>
  <r>
    <n v="106371"/>
    <x v="6338"/>
    <x v="1"/>
    <s v="2025"/>
    <s v="Amazon Logistics"/>
    <x v="5"/>
    <x v="1"/>
    <x v="4"/>
    <s v="India"/>
    <n v="63"/>
    <n v="2800"/>
    <n v="176400"/>
    <n v="1300"/>
    <n v="175100"/>
    <n v="94500"/>
    <n v="95323.18"/>
    <n v="81076.820000000007"/>
    <n v="174276.82"/>
    <n v="1159"/>
    <n v="823.18"/>
    <x v="18"/>
    <n v="1500"/>
    <s v="Kolkata Regional Hub"/>
    <x v="4"/>
  </r>
  <r>
    <n v="106372"/>
    <x v="6339"/>
    <x v="11"/>
    <s v="2025"/>
    <s v="Delhivery"/>
    <x v="5"/>
    <x v="1"/>
    <x v="3"/>
    <s v="India"/>
    <n v="95"/>
    <n v="1800"/>
    <n v="171000"/>
    <n v="900"/>
    <n v="170100"/>
    <n v="85500"/>
    <n v="85806.58"/>
    <n v="85193.42"/>
    <n v="169793.42"/>
    <n v="981"/>
    <n v="306.58"/>
    <x v="9"/>
    <n v="900"/>
    <s v="Delhi NCR Mega Hub"/>
    <x v="3"/>
  </r>
  <r>
    <n v="106373"/>
    <x v="6340"/>
    <x v="1"/>
    <s v="2025"/>
    <s v="Shadowfax"/>
    <x v="5"/>
    <x v="1"/>
    <x v="0"/>
    <s v="India"/>
    <n v="33"/>
    <n v="4500"/>
    <n v="148500"/>
    <n v="2000"/>
    <n v="146500"/>
    <n v="82500"/>
    <n v="84365.25"/>
    <n v="64134.75"/>
    <n v="144634.75"/>
    <n v="764"/>
    <n v="1865.25"/>
    <x v="6"/>
    <n v="2500"/>
    <s v="Bengaluru Regional Hub"/>
    <x v="0"/>
  </r>
  <r>
    <n v="106374"/>
    <x v="6341"/>
    <x v="11"/>
    <s v="2025"/>
    <s v="Blue Dart"/>
    <x v="0"/>
    <x v="1"/>
    <x v="4"/>
    <s v="India"/>
    <n v="9"/>
    <n v="3200"/>
    <n v="28800"/>
    <n v="1200"/>
    <n v="27600"/>
    <n v="18000"/>
    <n v="18928.75"/>
    <n v="9871.25"/>
    <n v="26671.25"/>
    <n v="1048"/>
    <n v="928.75"/>
    <x v="0"/>
    <n v="2000"/>
    <s v="Kolkata Regional Hub"/>
    <x v="4"/>
  </r>
  <r>
    <n v="106375"/>
    <x v="6342"/>
    <x v="6"/>
    <s v="2025"/>
    <s v="FedEx"/>
    <x v="4"/>
    <x v="0"/>
    <x v="2"/>
    <s v="India"/>
    <n v="45"/>
    <n v="5500"/>
    <n v="247500"/>
    <n v="2000"/>
    <n v="245500"/>
    <n v="157500"/>
    <n v="158045.79999999999"/>
    <n v="89454.200000000012"/>
    <n v="244954.2"/>
    <n v="699"/>
    <n v="545.79999999999995"/>
    <x v="5"/>
    <n v="3500"/>
    <s v="Mumbai Mega Hub"/>
    <x v="2"/>
  </r>
  <r>
    <n v="106376"/>
    <x v="6343"/>
    <x v="5"/>
    <s v="2025"/>
    <s v="Blue Dart"/>
    <x v="4"/>
    <x v="2"/>
    <x v="4"/>
    <s v="India"/>
    <n v="28"/>
    <n v="5500"/>
    <n v="154000"/>
    <n v="2000"/>
    <n v="152000"/>
    <n v="98000"/>
    <n v="98742.11"/>
    <n v="55257.89"/>
    <n v="151257.89000000001"/>
    <n v="1190"/>
    <n v="742.11"/>
    <x v="5"/>
    <n v="3500"/>
    <s v="Kolkata Regional Hub"/>
    <x v="4"/>
  </r>
  <r>
    <n v="106377"/>
    <x v="6344"/>
    <x v="6"/>
    <s v="2025"/>
    <s v="Amazon Logistics"/>
    <x v="1"/>
    <x v="0"/>
    <x v="4"/>
    <s v="India"/>
    <n v="51"/>
    <n v="3500"/>
    <n v="178500"/>
    <n v="1300"/>
    <n v="177200"/>
    <n v="112200"/>
    <n v="113632.88"/>
    <n v="64867.119999999995"/>
    <n v="175767.12"/>
    <n v="667"/>
    <n v="1432.88"/>
    <x v="16"/>
    <n v="2200"/>
    <s v="Kolkata Regional Hub"/>
    <x v="4"/>
  </r>
  <r>
    <n v="106378"/>
    <x v="6345"/>
    <x v="3"/>
    <s v="2025"/>
    <s v="Delhivery"/>
    <x v="2"/>
    <x v="2"/>
    <x v="2"/>
    <s v="India"/>
    <n v="85"/>
    <n v="450"/>
    <n v="38250"/>
    <n v="250"/>
    <n v="38000"/>
    <n v="17000"/>
    <n v="19305.650000000001"/>
    <n v="18944.349999999999"/>
    <n v="35694.35"/>
    <n v="1135"/>
    <n v="2305.65"/>
    <x v="3"/>
    <n v="200"/>
    <s v="Mumbai Mega Hub"/>
    <x v="2"/>
  </r>
  <r>
    <n v="106379"/>
    <x v="6346"/>
    <x v="1"/>
    <s v="2025"/>
    <s v="Shadowfax"/>
    <x v="7"/>
    <x v="1"/>
    <x v="2"/>
    <s v="India"/>
    <n v="48"/>
    <n v="600"/>
    <n v="28800"/>
    <n v="250"/>
    <n v="28550"/>
    <n v="16800"/>
    <n v="17149.54"/>
    <n v="11650.46"/>
    <n v="28200.46"/>
    <n v="468"/>
    <n v="349.54"/>
    <x v="14"/>
    <n v="350"/>
    <s v="Mumbai Mega Hub"/>
    <x v="2"/>
  </r>
  <r>
    <n v="106380"/>
    <x v="6347"/>
    <x v="1"/>
    <s v="2025"/>
    <s v="Xpressbees"/>
    <x v="0"/>
    <x v="2"/>
    <x v="1"/>
    <s v="India"/>
    <n v="67"/>
    <n v="3200"/>
    <n v="214400"/>
    <n v="1200"/>
    <n v="213200"/>
    <n v="134000"/>
    <n v="134508.17000000001"/>
    <n v="79891.829999999987"/>
    <n v="212691.83"/>
    <n v="881"/>
    <n v="508.17"/>
    <x v="0"/>
    <n v="2000"/>
    <s v="Nagpur Central Hub"/>
    <x v="1"/>
  </r>
  <r>
    <n v="106381"/>
    <x v="6348"/>
    <x v="11"/>
    <s v="2025"/>
    <s v="Xpressbees"/>
    <x v="0"/>
    <x v="2"/>
    <x v="4"/>
    <s v="India"/>
    <n v="59"/>
    <n v="6500"/>
    <n v="383500"/>
    <n v="2300"/>
    <n v="381200"/>
    <n v="247800"/>
    <n v="248046.03"/>
    <n v="135453.97"/>
    <n v="380953.97"/>
    <n v="950"/>
    <n v="246.03"/>
    <x v="1"/>
    <n v="4200"/>
    <s v="Kolkata Regional Hub"/>
    <x v="4"/>
  </r>
  <r>
    <n v="106382"/>
    <x v="6349"/>
    <x v="11"/>
    <s v="2025"/>
    <s v="Blue Dart"/>
    <x v="6"/>
    <x v="1"/>
    <x v="2"/>
    <s v="India"/>
    <n v="13"/>
    <n v="4500"/>
    <n v="58500"/>
    <n v="1700"/>
    <n v="56800"/>
    <n v="36400"/>
    <n v="37367.74"/>
    <n v="21132.260000000002"/>
    <n v="55832.26"/>
    <n v="581"/>
    <n v="967.74"/>
    <x v="7"/>
    <n v="2800"/>
    <s v="Mumbai Mega Hub"/>
    <x v="2"/>
  </r>
  <r>
    <n v="106383"/>
    <x v="6350"/>
    <x v="10"/>
    <s v="2025"/>
    <s v="FedEx"/>
    <x v="1"/>
    <x v="0"/>
    <x v="0"/>
    <s v="India"/>
    <n v="87"/>
    <n v="25000"/>
    <n v="2175000"/>
    <n v="7000"/>
    <n v="2168000"/>
    <n v="1566000"/>
    <n v="1567204.38"/>
    <n v="607795.62000000011"/>
    <n v="2166795.62"/>
    <n v="484"/>
    <n v="1204.3800000000001"/>
    <x v="17"/>
    <n v="18000"/>
    <s v="Bengaluru Regional Hub"/>
    <x v="0"/>
  </r>
  <r>
    <n v="106384"/>
    <x v="6351"/>
    <x v="5"/>
    <s v="2025"/>
    <s v="DHL"/>
    <x v="6"/>
    <x v="2"/>
    <x v="4"/>
    <s v="India"/>
    <n v="88"/>
    <n v="4500"/>
    <n v="396000"/>
    <n v="1700"/>
    <n v="394300"/>
    <n v="246400"/>
    <n v="247164.1"/>
    <n v="148835.9"/>
    <n v="393535.9"/>
    <n v="924"/>
    <n v="764.1"/>
    <x v="7"/>
    <n v="2800"/>
    <s v="Kolkata Regional Hub"/>
    <x v="4"/>
  </r>
  <r>
    <n v="106385"/>
    <x v="6352"/>
    <x v="5"/>
    <s v="2025"/>
    <s v="FedEx"/>
    <x v="6"/>
    <x v="0"/>
    <x v="1"/>
    <s v="India"/>
    <n v="11"/>
    <n v="4500"/>
    <n v="49500"/>
    <n v="1700"/>
    <n v="47800"/>
    <n v="30800"/>
    <n v="31096.78"/>
    <n v="18403.22"/>
    <n v="47503.22"/>
    <n v="1031"/>
    <n v="296.77999999999997"/>
    <x v="7"/>
    <n v="2800"/>
    <s v="Nagpur Central Hub"/>
    <x v="1"/>
  </r>
  <r>
    <n v="106386"/>
    <x v="6353"/>
    <x v="2"/>
    <s v="2025"/>
    <s v="Ecom Express"/>
    <x v="5"/>
    <x v="1"/>
    <x v="4"/>
    <s v="India"/>
    <n v="4"/>
    <n v="4500"/>
    <n v="18000"/>
    <n v="2000"/>
    <n v="16000"/>
    <n v="10000"/>
    <n v="10627.98"/>
    <n v="7372.02"/>
    <n v="15372.02"/>
    <n v="810"/>
    <n v="627.98"/>
    <x v="6"/>
    <n v="2500"/>
    <s v="Kolkata Regional Hub"/>
    <x v="4"/>
  </r>
  <r>
    <n v="106387"/>
    <x v="6354"/>
    <x v="10"/>
    <s v="2025"/>
    <s v="Blue Dart"/>
    <x v="7"/>
    <x v="2"/>
    <x v="3"/>
    <s v="India"/>
    <n v="97"/>
    <n v="600"/>
    <n v="58200"/>
    <n v="250"/>
    <n v="57950"/>
    <n v="33950"/>
    <n v="34328.44"/>
    <n v="23871.559999999998"/>
    <n v="57571.56"/>
    <n v="302"/>
    <n v="378.44"/>
    <x v="14"/>
    <n v="350"/>
    <s v="Delhi NCR Mega Hub"/>
    <x v="3"/>
  </r>
  <r>
    <n v="106388"/>
    <x v="6355"/>
    <x v="3"/>
    <s v="2025"/>
    <s v="DHL"/>
    <x v="3"/>
    <x v="0"/>
    <x v="2"/>
    <s v="India"/>
    <n v="57"/>
    <n v="12000"/>
    <n v="684000"/>
    <n v="4000"/>
    <n v="680000"/>
    <n v="456000"/>
    <n v="456247.65"/>
    <n v="227752.34999999998"/>
    <n v="679752.35"/>
    <n v="441"/>
    <n v="247.65"/>
    <x v="4"/>
    <n v="8000"/>
    <s v="Mumbai Mega Hub"/>
    <x v="2"/>
  </r>
  <r>
    <n v="106389"/>
    <x v="6356"/>
    <x v="2"/>
    <s v="2025"/>
    <s v="FedEx"/>
    <x v="1"/>
    <x v="0"/>
    <x v="4"/>
    <s v="India"/>
    <n v="35"/>
    <n v="45000"/>
    <n v="1575000"/>
    <n v="13000"/>
    <n v="1562000"/>
    <n v="1120000"/>
    <n v="1120987.51"/>
    <n v="454012.49"/>
    <n v="1561012.49"/>
    <n v="445"/>
    <n v="987.51"/>
    <x v="2"/>
    <n v="32000"/>
    <s v="Kolkata Regional Hub"/>
    <x v="4"/>
  </r>
  <r>
    <n v="106390"/>
    <x v="6357"/>
    <x v="8"/>
    <s v="2025"/>
    <s v="Blue Dart"/>
    <x v="7"/>
    <x v="0"/>
    <x v="2"/>
    <s v="India"/>
    <n v="15"/>
    <n v="1200"/>
    <n v="18000"/>
    <n v="400"/>
    <n v="17600"/>
    <n v="12000"/>
    <n v="12225.81"/>
    <n v="5774.1900000000005"/>
    <n v="17374.189999999999"/>
    <n v="1191"/>
    <n v="225.81"/>
    <x v="15"/>
    <n v="800"/>
    <s v="Mumbai Mega Hub"/>
    <x v="2"/>
  </r>
  <r>
    <n v="106391"/>
    <x v="6358"/>
    <x v="5"/>
    <s v="2025"/>
    <s v="Ekart"/>
    <x v="5"/>
    <x v="0"/>
    <x v="2"/>
    <s v="India"/>
    <n v="21"/>
    <n v="4500"/>
    <n v="94500"/>
    <n v="2000"/>
    <n v="92500"/>
    <n v="52500"/>
    <n v="52878.29"/>
    <n v="41621.71"/>
    <n v="92121.71"/>
    <n v="980"/>
    <n v="378.29"/>
    <x v="6"/>
    <n v="2500"/>
    <s v="Mumbai Mega Hub"/>
    <x v="2"/>
  </r>
  <r>
    <n v="106392"/>
    <x v="6359"/>
    <x v="5"/>
    <s v="2025"/>
    <s v="Amazon Logistics"/>
    <x v="0"/>
    <x v="0"/>
    <x v="4"/>
    <s v="India"/>
    <n v="68"/>
    <n v="3200"/>
    <n v="217600"/>
    <n v="1200"/>
    <n v="216400"/>
    <n v="136000"/>
    <n v="136975.9"/>
    <n v="80624.100000000006"/>
    <n v="215424.1"/>
    <n v="932"/>
    <n v="975.9"/>
    <x v="0"/>
    <n v="2000"/>
    <s v="Kolkata Regional Hub"/>
    <x v="4"/>
  </r>
  <r>
    <n v="106393"/>
    <x v="6360"/>
    <x v="4"/>
    <s v="2025"/>
    <s v="Xpressbees"/>
    <x v="4"/>
    <x v="2"/>
    <x v="3"/>
    <s v="India"/>
    <n v="51"/>
    <n v="1500"/>
    <n v="76500"/>
    <n v="700"/>
    <n v="75800"/>
    <n v="40800"/>
    <n v="41385.56"/>
    <n v="35114.44"/>
    <n v="75214.44"/>
    <n v="414"/>
    <n v="585.55999999999995"/>
    <x v="10"/>
    <n v="800"/>
    <s v="Delhi NCR Mega Hub"/>
    <x v="3"/>
  </r>
  <r>
    <n v="106394"/>
    <x v="6361"/>
    <x v="9"/>
    <s v="2025"/>
    <s v="DHL"/>
    <x v="0"/>
    <x v="0"/>
    <x v="0"/>
    <s v="India"/>
    <n v="30"/>
    <n v="3200"/>
    <n v="96000"/>
    <n v="1200"/>
    <n v="94800"/>
    <n v="60000"/>
    <n v="61794.04"/>
    <n v="34205.96"/>
    <n v="93005.96"/>
    <n v="794"/>
    <n v="1794.04"/>
    <x v="0"/>
    <n v="2000"/>
    <s v="Bengaluru Regional Hub"/>
    <x v="0"/>
  </r>
  <r>
    <n v="106395"/>
    <x v="6362"/>
    <x v="5"/>
    <s v="2025"/>
    <s v="Ecom Express"/>
    <x v="7"/>
    <x v="0"/>
    <x v="4"/>
    <s v="India"/>
    <n v="28"/>
    <n v="600"/>
    <n v="16800"/>
    <n v="250"/>
    <n v="16550"/>
    <n v="9800"/>
    <n v="10297.43"/>
    <n v="6502.57"/>
    <n v="16052.57"/>
    <n v="983"/>
    <n v="497.43"/>
    <x v="14"/>
    <n v="350"/>
    <s v="Kolkata Regional Hub"/>
    <x v="4"/>
  </r>
  <r>
    <n v="106396"/>
    <x v="6363"/>
    <x v="0"/>
    <s v="2025"/>
    <s v="Amazon Logistics"/>
    <x v="3"/>
    <x v="0"/>
    <x v="3"/>
    <s v="India"/>
    <n v="10"/>
    <n v="8500"/>
    <n v="85000"/>
    <n v="3000"/>
    <n v="82000"/>
    <n v="55000"/>
    <n v="56200.18"/>
    <n v="28799.82"/>
    <n v="80799.820000000007"/>
    <n v="1103"/>
    <n v="1200.18"/>
    <x v="8"/>
    <n v="5500"/>
    <s v="Delhi NCR Mega Hub"/>
    <x v="3"/>
  </r>
  <r>
    <n v="106397"/>
    <x v="6364"/>
    <x v="6"/>
    <s v="2025"/>
    <s v="Delhivery"/>
    <x v="6"/>
    <x v="1"/>
    <x v="2"/>
    <s v="India"/>
    <n v="92"/>
    <n v="15000"/>
    <n v="1380000"/>
    <n v="5500"/>
    <n v="1374500"/>
    <n v="874000"/>
    <n v="875198.42"/>
    <n v="504801.57999999996"/>
    <n v="1373301.58"/>
    <n v="476"/>
    <n v="1198.42"/>
    <x v="11"/>
    <n v="9500"/>
    <s v="Mumbai Mega Hub"/>
    <x v="2"/>
  </r>
  <r>
    <n v="106398"/>
    <x v="6365"/>
    <x v="9"/>
    <s v="2025"/>
    <s v="Ecom Express"/>
    <x v="1"/>
    <x v="0"/>
    <x v="4"/>
    <s v="India"/>
    <n v="54"/>
    <n v="25000"/>
    <n v="1350000"/>
    <n v="7000"/>
    <n v="1343000"/>
    <n v="972000"/>
    <n v="973881.86"/>
    <n v="376118.14"/>
    <n v="1341118.1399999999"/>
    <n v="399"/>
    <n v="1881.86"/>
    <x v="17"/>
    <n v="18000"/>
    <s v="Kolkata Regional Hub"/>
    <x v="4"/>
  </r>
  <r>
    <n v="106399"/>
    <x v="6366"/>
    <x v="4"/>
    <s v="2025"/>
    <s v="DHL"/>
    <x v="3"/>
    <x v="1"/>
    <x v="3"/>
    <s v="India"/>
    <n v="98"/>
    <n v="12000"/>
    <n v="1176000"/>
    <n v="4000"/>
    <n v="1172000"/>
    <n v="784000"/>
    <n v="784684.66"/>
    <n v="391315.33999999997"/>
    <n v="1171315.3400000001"/>
    <n v="1098"/>
    <n v="684.66"/>
    <x v="4"/>
    <n v="8000"/>
    <s v="Delhi NCR Mega Hub"/>
    <x v="3"/>
  </r>
  <r>
    <n v="106400"/>
    <x v="6367"/>
    <x v="2"/>
    <s v="2025"/>
    <s v="Blue Dart"/>
    <x v="1"/>
    <x v="1"/>
    <x v="2"/>
    <s v="India"/>
    <n v="6"/>
    <n v="3500"/>
    <n v="21000"/>
    <n v="1300"/>
    <n v="19700"/>
    <n v="13200"/>
    <n v="13537.2"/>
    <n v="7462.7999999999993"/>
    <n v="19362.8"/>
    <n v="980"/>
    <n v="337.2"/>
    <x v="16"/>
    <n v="2200"/>
    <s v="Mumbai Mega Hub"/>
    <x v="2"/>
  </r>
  <r>
    <n v="106401"/>
    <x v="6368"/>
    <x v="6"/>
    <s v="2025"/>
    <s v="DHL"/>
    <x v="5"/>
    <x v="0"/>
    <x v="3"/>
    <s v="India"/>
    <n v="11"/>
    <n v="1800"/>
    <n v="19800"/>
    <n v="900"/>
    <n v="18900"/>
    <n v="9900"/>
    <n v="11059.56"/>
    <n v="8740.44"/>
    <n v="17740.439999999999"/>
    <n v="774"/>
    <n v="1159.56"/>
    <x v="9"/>
    <n v="900"/>
    <s v="Delhi NCR Mega Hub"/>
    <x v="3"/>
  </r>
  <r>
    <n v="106402"/>
    <x v="6369"/>
    <x v="0"/>
    <s v="2025"/>
    <s v="Ecom Express"/>
    <x v="3"/>
    <x v="2"/>
    <x v="4"/>
    <s v="India"/>
    <n v="33"/>
    <n v="12000"/>
    <n v="396000"/>
    <n v="4000"/>
    <n v="392000"/>
    <n v="264000"/>
    <n v="264497.37"/>
    <n v="131502.63"/>
    <n v="391502.63"/>
    <n v="1081"/>
    <n v="497.37"/>
    <x v="4"/>
    <n v="8000"/>
    <s v="Kolkata Regional Hub"/>
    <x v="4"/>
  </r>
  <r>
    <n v="106403"/>
    <x v="6370"/>
    <x v="8"/>
    <s v="2025"/>
    <s v="Delhivery"/>
    <x v="7"/>
    <x v="2"/>
    <x v="4"/>
    <s v="India"/>
    <n v="84"/>
    <n v="1200"/>
    <n v="100800"/>
    <n v="400"/>
    <n v="100400"/>
    <n v="67200"/>
    <n v="68846.14"/>
    <n v="31953.86"/>
    <n v="98753.86"/>
    <n v="861"/>
    <n v="1646.14"/>
    <x v="15"/>
    <n v="800"/>
    <s v="Kolkata Regional Hub"/>
    <x v="4"/>
  </r>
  <r>
    <n v="106404"/>
    <x v="6371"/>
    <x v="3"/>
    <s v="2025"/>
    <s v="Blue Dart"/>
    <x v="6"/>
    <x v="1"/>
    <x v="2"/>
    <s v="India"/>
    <n v="94"/>
    <n v="4500"/>
    <n v="423000"/>
    <n v="1700"/>
    <n v="421300"/>
    <n v="263200"/>
    <n v="263731.38"/>
    <n v="159268.62"/>
    <n v="420768.62"/>
    <n v="617"/>
    <n v="531.38"/>
    <x v="7"/>
    <n v="2800"/>
    <s v="Mumbai Mega Hub"/>
    <x v="2"/>
  </r>
  <r>
    <n v="106405"/>
    <x v="6372"/>
    <x v="2"/>
    <s v="2025"/>
    <s v="FedEx"/>
    <x v="4"/>
    <x v="1"/>
    <x v="2"/>
    <s v="India"/>
    <n v="39"/>
    <n v="1500"/>
    <n v="58500"/>
    <n v="700"/>
    <n v="57800"/>
    <n v="31200"/>
    <n v="31639.200000000001"/>
    <n v="26860.799999999999"/>
    <n v="57360.800000000003"/>
    <n v="696"/>
    <n v="439.2"/>
    <x v="10"/>
    <n v="800"/>
    <s v="Mumbai Mega Hub"/>
    <x v="2"/>
  </r>
  <r>
    <n v="106406"/>
    <x v="6373"/>
    <x v="2"/>
    <s v="2025"/>
    <s v="Amazon Logistics"/>
    <x v="6"/>
    <x v="1"/>
    <x v="1"/>
    <s v="India"/>
    <n v="71"/>
    <n v="15000"/>
    <n v="1065000"/>
    <n v="5500"/>
    <n v="1059500"/>
    <n v="674500"/>
    <n v="674695.68000000005"/>
    <n v="390304.31999999995"/>
    <n v="1059304.32"/>
    <n v="1086"/>
    <n v="195.68"/>
    <x v="11"/>
    <n v="9500"/>
    <s v="Nagpur Central Hub"/>
    <x v="1"/>
  </r>
  <r>
    <n v="106407"/>
    <x v="6374"/>
    <x v="10"/>
    <s v="2025"/>
    <s v="FedEx"/>
    <x v="5"/>
    <x v="1"/>
    <x v="4"/>
    <s v="India"/>
    <n v="30"/>
    <n v="2800"/>
    <n v="84000"/>
    <n v="1300"/>
    <n v="82700"/>
    <n v="45000"/>
    <n v="45989.8"/>
    <n v="38010.199999999997"/>
    <n v="81710.2"/>
    <n v="357"/>
    <n v="989.8"/>
    <x v="18"/>
    <n v="1500"/>
    <s v="Kolkata Regional Hub"/>
    <x v="4"/>
  </r>
  <r>
    <n v="106408"/>
    <x v="6375"/>
    <x v="3"/>
    <s v="2025"/>
    <s v="DHL"/>
    <x v="7"/>
    <x v="1"/>
    <x v="4"/>
    <s v="India"/>
    <n v="47"/>
    <n v="600"/>
    <n v="28200"/>
    <n v="250"/>
    <n v="27950"/>
    <n v="16450"/>
    <n v="16875.64"/>
    <n v="11324.36"/>
    <n v="27524.36"/>
    <n v="654"/>
    <n v="425.64"/>
    <x v="14"/>
    <n v="350"/>
    <s v="Kolkata Regional Hub"/>
    <x v="4"/>
  </r>
  <r>
    <n v="106409"/>
    <x v="6376"/>
    <x v="6"/>
    <s v="2025"/>
    <s v="Amazon Logistics"/>
    <x v="1"/>
    <x v="0"/>
    <x v="4"/>
    <s v="India"/>
    <n v="5"/>
    <n v="45000"/>
    <n v="225000"/>
    <n v="13000"/>
    <n v="212000"/>
    <n v="160000"/>
    <n v="160633.85999999999"/>
    <n v="64366.140000000014"/>
    <n v="211366.14"/>
    <n v="710"/>
    <n v="633.86"/>
    <x v="2"/>
    <n v="32000"/>
    <s v="Kolkata Regional Hub"/>
    <x v="4"/>
  </r>
  <r>
    <n v="106410"/>
    <x v="6377"/>
    <x v="0"/>
    <s v="2025"/>
    <s v="Xpressbees"/>
    <x v="7"/>
    <x v="0"/>
    <x v="1"/>
    <s v="India"/>
    <n v="62"/>
    <n v="600"/>
    <n v="37200"/>
    <n v="250"/>
    <n v="36950"/>
    <n v="21700"/>
    <n v="22760.41"/>
    <n v="14439.59"/>
    <n v="35889.589999999997"/>
    <n v="1002"/>
    <n v="1060.4100000000001"/>
    <x v="14"/>
    <n v="350"/>
    <s v="Nagpur Central Hub"/>
    <x v="1"/>
  </r>
  <r>
    <n v="106411"/>
    <x v="6378"/>
    <x v="2"/>
    <s v="2025"/>
    <s v="Blue Dart"/>
    <x v="5"/>
    <x v="1"/>
    <x v="2"/>
    <s v="India"/>
    <n v="22"/>
    <n v="2800"/>
    <n v="61600"/>
    <n v="1300"/>
    <n v="60300"/>
    <n v="33000"/>
    <n v="33873.06"/>
    <n v="27726.940000000002"/>
    <n v="59426.94"/>
    <n v="664"/>
    <n v="873.06"/>
    <x v="18"/>
    <n v="1500"/>
    <s v="Mumbai Mega Hub"/>
    <x v="2"/>
  </r>
  <r>
    <n v="106412"/>
    <x v="6379"/>
    <x v="0"/>
    <s v="2025"/>
    <s v="Blue Dart"/>
    <x v="5"/>
    <x v="0"/>
    <x v="0"/>
    <s v="India"/>
    <n v="81"/>
    <n v="4500"/>
    <n v="364500"/>
    <n v="2000"/>
    <n v="362500"/>
    <n v="202500"/>
    <n v="203257.34"/>
    <n v="161242.66"/>
    <n v="361742.66"/>
    <n v="376"/>
    <n v="757.34"/>
    <x v="6"/>
    <n v="2500"/>
    <s v="Bengaluru Regional Hub"/>
    <x v="0"/>
  </r>
  <r>
    <n v="106413"/>
    <x v="6380"/>
    <x v="5"/>
    <s v="2025"/>
    <s v="Blue Dart"/>
    <x v="3"/>
    <x v="1"/>
    <x v="0"/>
    <s v="India"/>
    <n v="57"/>
    <n v="8500"/>
    <n v="484500"/>
    <n v="3000"/>
    <n v="481500"/>
    <n v="313500"/>
    <n v="314229.15999999997"/>
    <n v="170270.84000000003"/>
    <n v="480770.84"/>
    <n v="978"/>
    <n v="729.16"/>
    <x v="8"/>
    <n v="5500"/>
    <s v="Bengaluru Regional Hub"/>
    <x v="0"/>
  </r>
  <r>
    <n v="106414"/>
    <x v="6381"/>
    <x v="2"/>
    <s v="2025"/>
    <s v="Xpressbees"/>
    <x v="5"/>
    <x v="2"/>
    <x v="1"/>
    <s v="India"/>
    <n v="16"/>
    <n v="2800"/>
    <n v="44800"/>
    <n v="1300"/>
    <n v="43500"/>
    <n v="24000"/>
    <n v="24590.3"/>
    <n v="20209.7"/>
    <n v="42909.7"/>
    <n v="1124"/>
    <n v="590.29999999999995"/>
    <x v="18"/>
    <n v="1500"/>
    <s v="Nagpur Central Hub"/>
    <x v="1"/>
  </r>
  <r>
    <n v="106415"/>
    <x v="6382"/>
    <x v="0"/>
    <s v="2025"/>
    <s v="FedEx"/>
    <x v="0"/>
    <x v="2"/>
    <x v="4"/>
    <s v="India"/>
    <n v="3"/>
    <n v="3200"/>
    <n v="9600"/>
    <n v="1200"/>
    <n v="8400"/>
    <n v="6000"/>
    <n v="6782.67"/>
    <n v="2817.33"/>
    <n v="7617.33"/>
    <n v="793"/>
    <n v="782.67"/>
    <x v="0"/>
    <n v="2000"/>
    <s v="Kolkata Regional Hub"/>
    <x v="4"/>
  </r>
  <r>
    <n v="106416"/>
    <x v="6383"/>
    <x v="8"/>
    <s v="2025"/>
    <s v="Xpressbees"/>
    <x v="5"/>
    <x v="0"/>
    <x v="1"/>
    <s v="India"/>
    <n v="36"/>
    <n v="4500"/>
    <n v="162000"/>
    <n v="2000"/>
    <n v="160000"/>
    <n v="90000"/>
    <n v="90286.52"/>
    <n v="71713.48"/>
    <n v="159713.48000000001"/>
    <n v="1182"/>
    <n v="286.52"/>
    <x v="6"/>
    <n v="2500"/>
    <s v="Nagpur Central Hub"/>
    <x v="1"/>
  </r>
  <r>
    <n v="106417"/>
    <x v="6384"/>
    <x v="4"/>
    <s v="2025"/>
    <s v="Delhivery"/>
    <x v="6"/>
    <x v="2"/>
    <x v="1"/>
    <s v="India"/>
    <n v="46"/>
    <n v="15000"/>
    <n v="690000"/>
    <n v="5500"/>
    <n v="684500"/>
    <n v="437000"/>
    <n v="437895.64"/>
    <n v="252104.36"/>
    <n v="683604.36"/>
    <n v="724"/>
    <n v="895.64"/>
    <x v="11"/>
    <n v="9500"/>
    <s v="Nagpur Central Hub"/>
    <x v="1"/>
  </r>
  <r>
    <n v="106418"/>
    <x v="6385"/>
    <x v="0"/>
    <s v="2025"/>
    <s v="Delhivery"/>
    <x v="3"/>
    <x v="1"/>
    <x v="1"/>
    <s v="India"/>
    <n v="11"/>
    <n v="8500"/>
    <n v="93500"/>
    <n v="3000"/>
    <n v="90500"/>
    <n v="60500"/>
    <n v="61056.44"/>
    <n v="32443.559999999998"/>
    <n v="89943.56"/>
    <n v="930"/>
    <n v="556.44000000000005"/>
    <x v="8"/>
    <n v="5500"/>
    <s v="Nagpur Central Hub"/>
    <x v="1"/>
  </r>
  <r>
    <n v="106419"/>
    <x v="6386"/>
    <x v="0"/>
    <s v="2025"/>
    <s v="Ecom Express"/>
    <x v="7"/>
    <x v="0"/>
    <x v="3"/>
    <s v="India"/>
    <n v="12"/>
    <n v="850"/>
    <n v="10200"/>
    <n v="300"/>
    <n v="9900"/>
    <n v="6600"/>
    <n v="7007.37"/>
    <n v="3192.63"/>
    <n v="9492.6299999999992"/>
    <n v="1099"/>
    <n v="407.37"/>
    <x v="13"/>
    <n v="550"/>
    <s v="Delhi NCR Mega Hub"/>
    <x v="3"/>
  </r>
  <r>
    <n v="106420"/>
    <x v="6387"/>
    <x v="5"/>
    <s v="2025"/>
    <s v="Shadowfax"/>
    <x v="4"/>
    <x v="0"/>
    <x v="0"/>
    <s v="India"/>
    <n v="15"/>
    <n v="1500"/>
    <n v="22500"/>
    <n v="700"/>
    <n v="21800"/>
    <n v="12000"/>
    <n v="12647.1"/>
    <n v="9852.9"/>
    <n v="21152.9"/>
    <n v="478"/>
    <n v="647.1"/>
    <x v="10"/>
    <n v="800"/>
    <s v="Bengaluru Regional Hub"/>
    <x v="0"/>
  </r>
  <r>
    <n v="106421"/>
    <x v="6388"/>
    <x v="3"/>
    <s v="2025"/>
    <s v="Ekart"/>
    <x v="5"/>
    <x v="0"/>
    <x v="3"/>
    <s v="India"/>
    <n v="21"/>
    <n v="1800"/>
    <n v="37800"/>
    <n v="900"/>
    <n v="36900"/>
    <n v="18900"/>
    <n v="19493.73"/>
    <n v="18306.27"/>
    <n v="36306.269999999997"/>
    <n v="555"/>
    <n v="593.73"/>
    <x v="9"/>
    <n v="900"/>
    <s v="Delhi NCR Mega Hub"/>
    <x v="3"/>
  </r>
  <r>
    <n v="106422"/>
    <x v="6389"/>
    <x v="4"/>
    <s v="2025"/>
    <s v="Amazon Logistics"/>
    <x v="6"/>
    <x v="0"/>
    <x v="1"/>
    <s v="India"/>
    <n v="31"/>
    <n v="15000"/>
    <n v="465000"/>
    <n v="5500"/>
    <n v="459500"/>
    <n v="294500"/>
    <n v="295033.15999999997"/>
    <n v="169966.84000000003"/>
    <n v="458966.84"/>
    <n v="350"/>
    <n v="533.16"/>
    <x v="11"/>
    <n v="9500"/>
    <s v="Nagpur Central Hub"/>
    <x v="1"/>
  </r>
  <r>
    <n v="106423"/>
    <x v="6390"/>
    <x v="2"/>
    <s v="2025"/>
    <s v="Shadowfax"/>
    <x v="7"/>
    <x v="0"/>
    <x v="3"/>
    <s v="India"/>
    <n v="98"/>
    <n v="600"/>
    <n v="58800"/>
    <n v="250"/>
    <n v="58550"/>
    <n v="34300"/>
    <n v="35135.279999999999"/>
    <n v="23664.720000000001"/>
    <n v="57714.720000000001"/>
    <n v="1042"/>
    <n v="835.28"/>
    <x v="14"/>
    <n v="350"/>
    <s v="Delhi NCR Mega Hub"/>
    <x v="3"/>
  </r>
  <r>
    <n v="106424"/>
    <x v="6391"/>
    <x v="5"/>
    <s v="2025"/>
    <s v="DHL"/>
    <x v="3"/>
    <x v="1"/>
    <x v="1"/>
    <s v="India"/>
    <n v="11"/>
    <n v="8500"/>
    <n v="93500"/>
    <n v="3000"/>
    <n v="90500"/>
    <n v="60500"/>
    <n v="60941.49"/>
    <n v="32558.510000000002"/>
    <n v="90058.51"/>
    <n v="418"/>
    <n v="441.49"/>
    <x v="8"/>
    <n v="5500"/>
    <s v="Nagpur Central Hub"/>
    <x v="1"/>
  </r>
  <r>
    <n v="106425"/>
    <x v="6392"/>
    <x v="0"/>
    <s v="2025"/>
    <s v="Xpressbees"/>
    <x v="7"/>
    <x v="0"/>
    <x v="4"/>
    <s v="India"/>
    <n v="83"/>
    <n v="1200"/>
    <n v="99600"/>
    <n v="400"/>
    <n v="99200"/>
    <n v="66400"/>
    <n v="66722.509999999995"/>
    <n v="32877.490000000005"/>
    <n v="98877.49"/>
    <n v="503"/>
    <n v="322.51"/>
    <x v="15"/>
    <n v="800"/>
    <s v="Kolkata Regional Hub"/>
    <x v="4"/>
  </r>
  <r>
    <n v="106426"/>
    <x v="6393"/>
    <x v="2"/>
    <s v="2025"/>
    <s v="Ecom Express"/>
    <x v="4"/>
    <x v="1"/>
    <x v="1"/>
    <s v="India"/>
    <n v="25"/>
    <n v="1500"/>
    <n v="37500"/>
    <n v="700"/>
    <n v="36800"/>
    <n v="20000"/>
    <n v="20742.27"/>
    <n v="16757.73"/>
    <n v="36057.730000000003"/>
    <n v="613"/>
    <n v="742.27"/>
    <x v="10"/>
    <n v="800"/>
    <s v="Nagpur Central Hub"/>
    <x v="1"/>
  </r>
  <r>
    <n v="106427"/>
    <x v="6394"/>
    <x v="0"/>
    <s v="2025"/>
    <s v="DHL"/>
    <x v="1"/>
    <x v="0"/>
    <x v="3"/>
    <s v="India"/>
    <n v="72"/>
    <n v="3500"/>
    <n v="252000"/>
    <n v="1300"/>
    <n v="250700"/>
    <n v="158400"/>
    <n v="159144.47"/>
    <n v="92855.53"/>
    <n v="249955.53"/>
    <n v="510"/>
    <n v="744.47"/>
    <x v="16"/>
    <n v="2200"/>
    <s v="Delhi NCR Mega Hub"/>
    <x v="3"/>
  </r>
  <r>
    <n v="106428"/>
    <x v="6395"/>
    <x v="10"/>
    <s v="2025"/>
    <s v="Blue Dart"/>
    <x v="3"/>
    <x v="0"/>
    <x v="0"/>
    <s v="India"/>
    <n v="5"/>
    <n v="12000"/>
    <n v="60000"/>
    <n v="4000"/>
    <n v="56000"/>
    <n v="40000"/>
    <n v="40368.239999999998"/>
    <n v="19631.760000000002"/>
    <n v="55631.76"/>
    <n v="545"/>
    <n v="368.24"/>
    <x v="4"/>
    <n v="8000"/>
    <s v="Bengaluru Regional Hub"/>
    <x v="0"/>
  </r>
  <r>
    <n v="106429"/>
    <x v="6396"/>
    <x v="9"/>
    <s v="2025"/>
    <s v="Delhivery"/>
    <x v="2"/>
    <x v="1"/>
    <x v="0"/>
    <s v="India"/>
    <n v="59"/>
    <n v="2500"/>
    <n v="147500"/>
    <n v="1000"/>
    <n v="146500"/>
    <n v="88500"/>
    <n v="88954"/>
    <n v="58546"/>
    <n v="146046"/>
    <n v="1194"/>
    <n v="454"/>
    <x v="12"/>
    <n v="1500"/>
    <s v="Bengaluru Regional Hub"/>
    <x v="0"/>
  </r>
  <r>
    <n v="106430"/>
    <x v="6397"/>
    <x v="6"/>
    <s v="2025"/>
    <s v="Xpressbees"/>
    <x v="4"/>
    <x v="0"/>
    <x v="0"/>
    <s v="India"/>
    <n v="12"/>
    <n v="1500"/>
    <n v="18000"/>
    <n v="700"/>
    <n v="17300"/>
    <n v="9600"/>
    <n v="11084.89"/>
    <n v="6915.1100000000006"/>
    <n v="15815.11"/>
    <n v="986"/>
    <n v="1484.89"/>
    <x v="10"/>
    <n v="800"/>
    <s v="Bengaluru Regional Hub"/>
    <x v="0"/>
  </r>
  <r>
    <n v="106431"/>
    <x v="6398"/>
    <x v="2"/>
    <s v="2025"/>
    <s v="Xpressbees"/>
    <x v="3"/>
    <x v="1"/>
    <x v="1"/>
    <s v="India"/>
    <n v="55"/>
    <n v="8500"/>
    <n v="467500"/>
    <n v="3000"/>
    <n v="464500"/>
    <n v="302500"/>
    <n v="303566.32"/>
    <n v="163933.68"/>
    <n v="463433.68"/>
    <n v="785"/>
    <n v="1066.32"/>
    <x v="8"/>
    <n v="5500"/>
    <s v="Nagpur Central Hub"/>
    <x v="1"/>
  </r>
  <r>
    <n v="106432"/>
    <x v="6399"/>
    <x v="11"/>
    <s v="2025"/>
    <s v="FedEx"/>
    <x v="6"/>
    <x v="1"/>
    <x v="3"/>
    <s v="India"/>
    <n v="67"/>
    <n v="15000"/>
    <n v="1005000"/>
    <n v="5500"/>
    <n v="999500"/>
    <n v="636500"/>
    <n v="637210.12"/>
    <n v="367789.88"/>
    <n v="998789.88"/>
    <n v="1147"/>
    <n v="710.12"/>
    <x v="11"/>
    <n v="9500"/>
    <s v="Delhi NCR Mega Hub"/>
    <x v="3"/>
  </r>
  <r>
    <n v="106433"/>
    <x v="6400"/>
    <x v="3"/>
    <s v="2025"/>
    <s v="Shadowfax"/>
    <x v="6"/>
    <x v="0"/>
    <x v="1"/>
    <s v="India"/>
    <n v="53"/>
    <n v="4500"/>
    <n v="238500"/>
    <n v="1700"/>
    <n v="236800"/>
    <n v="148400"/>
    <n v="149388.34"/>
    <n v="89111.66"/>
    <n v="235811.66"/>
    <n v="1183"/>
    <n v="988.34"/>
    <x v="7"/>
    <n v="2800"/>
    <s v="Nagpur Central Hub"/>
    <x v="1"/>
  </r>
  <r>
    <n v="106434"/>
    <x v="6401"/>
    <x v="3"/>
    <s v="2025"/>
    <s v="Ekart"/>
    <x v="4"/>
    <x v="2"/>
    <x v="0"/>
    <s v="India"/>
    <n v="13"/>
    <n v="1500"/>
    <n v="19500"/>
    <n v="700"/>
    <n v="18800"/>
    <n v="10400"/>
    <n v="11181.98"/>
    <n v="8318.02"/>
    <n v="18018.02"/>
    <n v="708"/>
    <n v="781.98"/>
    <x v="10"/>
    <n v="800"/>
    <s v="Bengaluru Regional Hub"/>
    <x v="0"/>
  </r>
  <r>
    <n v="106435"/>
    <x v="6402"/>
    <x v="8"/>
    <s v="2025"/>
    <s v="Ekart"/>
    <x v="1"/>
    <x v="0"/>
    <x v="0"/>
    <s v="India"/>
    <n v="22"/>
    <n v="3500"/>
    <n v="77000"/>
    <n v="1300"/>
    <n v="75700"/>
    <n v="48400"/>
    <n v="49225.919999999998"/>
    <n v="27774.080000000002"/>
    <n v="74874.080000000002"/>
    <n v="1164"/>
    <n v="825.92"/>
    <x v="16"/>
    <n v="2200"/>
    <s v="Bengaluru Regional Hub"/>
    <x v="0"/>
  </r>
  <r>
    <n v="106436"/>
    <x v="6403"/>
    <x v="4"/>
    <s v="2025"/>
    <s v="DHL"/>
    <x v="3"/>
    <x v="0"/>
    <x v="0"/>
    <s v="India"/>
    <n v="78"/>
    <n v="8500"/>
    <n v="663000"/>
    <n v="3000"/>
    <n v="660000"/>
    <n v="429000"/>
    <n v="429768.08"/>
    <n v="233231.91999999998"/>
    <n v="659231.92000000004"/>
    <n v="868"/>
    <n v="768.08"/>
    <x v="8"/>
    <n v="5500"/>
    <s v="Bengaluru Regional Hub"/>
    <x v="0"/>
  </r>
  <r>
    <n v="106437"/>
    <x v="6404"/>
    <x v="6"/>
    <s v="2025"/>
    <s v="Delhivery"/>
    <x v="2"/>
    <x v="0"/>
    <x v="3"/>
    <s v="India"/>
    <n v="33"/>
    <n v="2500"/>
    <n v="82500"/>
    <n v="1000"/>
    <n v="81500"/>
    <n v="49500"/>
    <n v="50426.14"/>
    <n v="32073.86"/>
    <n v="80573.86"/>
    <n v="319"/>
    <n v="926.14"/>
    <x v="12"/>
    <n v="1500"/>
    <s v="Delhi NCR Mega Hub"/>
    <x v="3"/>
  </r>
  <r>
    <n v="106438"/>
    <x v="6405"/>
    <x v="2"/>
    <s v="2025"/>
    <s v="Amazon Logistics"/>
    <x v="3"/>
    <x v="0"/>
    <x v="4"/>
    <s v="India"/>
    <n v="88"/>
    <n v="12000"/>
    <n v="1056000"/>
    <n v="4000"/>
    <n v="1052000"/>
    <n v="704000"/>
    <n v="704322.15"/>
    <n v="351677.85"/>
    <n v="1051677.8500000001"/>
    <n v="922"/>
    <n v="322.14999999999998"/>
    <x v="4"/>
    <n v="8000"/>
    <s v="Kolkata Regional Hub"/>
    <x v="4"/>
  </r>
  <r>
    <n v="106439"/>
    <x v="6406"/>
    <x v="8"/>
    <s v="2025"/>
    <s v="Ekart"/>
    <x v="4"/>
    <x v="2"/>
    <x v="2"/>
    <s v="India"/>
    <n v="27"/>
    <n v="1500"/>
    <n v="40500"/>
    <n v="700"/>
    <n v="39800"/>
    <n v="21600"/>
    <n v="23309.33"/>
    <n v="17190.669999999998"/>
    <n v="38090.67"/>
    <n v="603"/>
    <n v="1709.33"/>
    <x v="10"/>
    <n v="800"/>
    <s v="Mumbai Mega Hub"/>
    <x v="2"/>
  </r>
  <r>
    <n v="106440"/>
    <x v="6407"/>
    <x v="3"/>
    <s v="2025"/>
    <s v="DHL"/>
    <x v="6"/>
    <x v="1"/>
    <x v="4"/>
    <s v="India"/>
    <n v="67"/>
    <n v="15000"/>
    <n v="1005000"/>
    <n v="5500"/>
    <n v="999500"/>
    <n v="636500"/>
    <n v="636782.14"/>
    <n v="368217.86"/>
    <n v="999217.86"/>
    <n v="1039"/>
    <n v="282.14"/>
    <x v="11"/>
    <n v="9500"/>
    <s v="Kolkata Regional Hub"/>
    <x v="4"/>
  </r>
  <r>
    <n v="106441"/>
    <x v="6408"/>
    <x v="10"/>
    <s v="2025"/>
    <s v="Xpressbees"/>
    <x v="0"/>
    <x v="1"/>
    <x v="4"/>
    <s v="India"/>
    <n v="24"/>
    <n v="6500"/>
    <n v="156000"/>
    <n v="2300"/>
    <n v="153700"/>
    <n v="100800"/>
    <n v="102088.57"/>
    <n v="53911.429999999993"/>
    <n v="152411.43"/>
    <n v="360"/>
    <n v="1288.57"/>
    <x v="1"/>
    <n v="4200"/>
    <s v="Kolkata Regional Hub"/>
    <x v="4"/>
  </r>
  <r>
    <n v="106442"/>
    <x v="6409"/>
    <x v="0"/>
    <s v="2025"/>
    <s v="DHL"/>
    <x v="5"/>
    <x v="0"/>
    <x v="2"/>
    <s v="India"/>
    <n v="16"/>
    <n v="2800"/>
    <n v="44800"/>
    <n v="1300"/>
    <n v="43500"/>
    <n v="24000"/>
    <n v="26050.28"/>
    <n v="18749.72"/>
    <n v="41449.72"/>
    <n v="1126"/>
    <n v="2050.2800000000002"/>
    <x v="18"/>
    <n v="1500"/>
    <s v="Mumbai Mega Hub"/>
    <x v="2"/>
  </r>
  <r>
    <n v="106443"/>
    <x v="6410"/>
    <x v="10"/>
    <s v="2025"/>
    <s v="Delhivery"/>
    <x v="2"/>
    <x v="2"/>
    <x v="4"/>
    <s v="India"/>
    <n v="16"/>
    <n v="2500"/>
    <n v="40000"/>
    <n v="1000"/>
    <n v="39000"/>
    <n v="24000"/>
    <n v="25159.32"/>
    <n v="14840.68"/>
    <n v="37840.68"/>
    <n v="491"/>
    <n v="1159.32"/>
    <x v="12"/>
    <n v="1500"/>
    <s v="Kolkata Regional Hub"/>
    <x v="4"/>
  </r>
  <r>
    <n v="106444"/>
    <x v="6411"/>
    <x v="8"/>
    <s v="2025"/>
    <s v="Ekart"/>
    <x v="0"/>
    <x v="1"/>
    <x v="2"/>
    <s v="India"/>
    <n v="35"/>
    <n v="6500"/>
    <n v="227500"/>
    <n v="2300"/>
    <n v="225200"/>
    <n v="147000"/>
    <n v="147952.76999999999"/>
    <n v="79547.23000000001"/>
    <n v="224247.23"/>
    <n v="1073"/>
    <n v="952.77"/>
    <x v="1"/>
    <n v="4200"/>
    <s v="Mumbai Mega Hub"/>
    <x v="2"/>
  </r>
  <r>
    <n v="106445"/>
    <x v="6412"/>
    <x v="1"/>
    <s v="2025"/>
    <s v="Xpressbees"/>
    <x v="1"/>
    <x v="0"/>
    <x v="3"/>
    <s v="India"/>
    <n v="29"/>
    <n v="3500"/>
    <n v="101500"/>
    <n v="1300"/>
    <n v="100200"/>
    <n v="63800"/>
    <n v="63942.05"/>
    <n v="37557.949999999997"/>
    <n v="100057.95"/>
    <n v="569"/>
    <n v="142.05000000000001"/>
    <x v="16"/>
    <n v="2200"/>
    <s v="Delhi NCR Mega Hub"/>
    <x v="3"/>
  </r>
  <r>
    <n v="106446"/>
    <x v="6413"/>
    <x v="6"/>
    <s v="2025"/>
    <s v="DHL"/>
    <x v="4"/>
    <x v="1"/>
    <x v="1"/>
    <s v="India"/>
    <n v="90"/>
    <n v="1500"/>
    <n v="135000"/>
    <n v="700"/>
    <n v="134300"/>
    <n v="72000"/>
    <n v="73001.100000000006"/>
    <n v="61998.899999999994"/>
    <n v="133298.9"/>
    <n v="446"/>
    <n v="1001.1"/>
    <x v="10"/>
    <n v="800"/>
    <s v="Nagpur Central Hub"/>
    <x v="1"/>
  </r>
  <r>
    <n v="106447"/>
    <x v="6414"/>
    <x v="9"/>
    <s v="2025"/>
    <s v="FedEx"/>
    <x v="3"/>
    <x v="1"/>
    <x v="4"/>
    <s v="India"/>
    <n v="6"/>
    <n v="12000"/>
    <n v="72000"/>
    <n v="4000"/>
    <n v="68000"/>
    <n v="48000"/>
    <n v="48560.639999999999"/>
    <n v="23439.360000000001"/>
    <n v="67439.360000000001"/>
    <n v="855"/>
    <n v="560.64"/>
    <x v="4"/>
    <n v="8000"/>
    <s v="Kolkata Regional Hub"/>
    <x v="4"/>
  </r>
  <r>
    <n v="106448"/>
    <x v="6415"/>
    <x v="4"/>
    <s v="2025"/>
    <s v="Ecom Express"/>
    <x v="5"/>
    <x v="0"/>
    <x v="0"/>
    <s v="India"/>
    <n v="41"/>
    <n v="2800"/>
    <n v="114800"/>
    <n v="1300"/>
    <n v="113500"/>
    <n v="61500"/>
    <n v="62569.47"/>
    <n v="52230.53"/>
    <n v="112430.53"/>
    <n v="612"/>
    <n v="1069.47"/>
    <x v="18"/>
    <n v="1500"/>
    <s v="Bengaluru Regional Hub"/>
    <x v="0"/>
  </r>
  <r>
    <n v="106449"/>
    <x v="6416"/>
    <x v="9"/>
    <s v="2025"/>
    <s v="FedEx"/>
    <x v="4"/>
    <x v="0"/>
    <x v="2"/>
    <s v="India"/>
    <n v="8"/>
    <n v="1500"/>
    <n v="12000"/>
    <n v="700"/>
    <n v="11300"/>
    <n v="6400"/>
    <n v="7083.22"/>
    <n v="4916.78"/>
    <n v="10616.78"/>
    <n v="573"/>
    <n v="683.22"/>
    <x v="10"/>
    <n v="800"/>
    <s v="Mumbai Mega Hub"/>
    <x v="2"/>
  </r>
  <r>
    <n v="106450"/>
    <x v="6417"/>
    <x v="4"/>
    <s v="2025"/>
    <s v="FedEx"/>
    <x v="0"/>
    <x v="1"/>
    <x v="2"/>
    <s v="India"/>
    <n v="88"/>
    <n v="6500"/>
    <n v="572000"/>
    <n v="2300"/>
    <n v="569700"/>
    <n v="369600"/>
    <n v="370444.64"/>
    <n v="201555.36"/>
    <n v="568855.36"/>
    <n v="981"/>
    <n v="844.64"/>
    <x v="1"/>
    <n v="4200"/>
    <s v="Mumbai Mega Hub"/>
    <x v="2"/>
  </r>
  <r>
    <n v="106451"/>
    <x v="6418"/>
    <x v="7"/>
    <s v="2025"/>
    <s v="Blue Dart"/>
    <x v="1"/>
    <x v="1"/>
    <x v="3"/>
    <s v="India"/>
    <n v="84"/>
    <n v="3500"/>
    <n v="294000"/>
    <n v="1300"/>
    <n v="292700"/>
    <n v="184800"/>
    <n v="185082.63"/>
    <n v="108917.37"/>
    <n v="292417.37"/>
    <n v="579"/>
    <n v="282.63"/>
    <x v="16"/>
    <n v="2200"/>
    <s v="Delhi NCR Mega Hub"/>
    <x v="3"/>
  </r>
  <r>
    <n v="106452"/>
    <x v="6419"/>
    <x v="3"/>
    <s v="2025"/>
    <s v="Xpressbees"/>
    <x v="3"/>
    <x v="1"/>
    <x v="0"/>
    <s v="India"/>
    <n v="70"/>
    <n v="12000"/>
    <n v="840000"/>
    <n v="4000"/>
    <n v="836000"/>
    <n v="560000"/>
    <n v="560990.75"/>
    <n v="279009.25"/>
    <n v="835009.25"/>
    <n v="492"/>
    <n v="990.75"/>
    <x v="4"/>
    <n v="8000"/>
    <s v="Bengaluru Regional Hub"/>
    <x v="0"/>
  </r>
  <r>
    <n v="106453"/>
    <x v="6420"/>
    <x v="10"/>
    <s v="2025"/>
    <s v="DHL"/>
    <x v="2"/>
    <x v="1"/>
    <x v="3"/>
    <s v="India"/>
    <n v="92"/>
    <n v="450"/>
    <n v="41400"/>
    <n v="250"/>
    <n v="41150"/>
    <n v="18400"/>
    <n v="18922.04"/>
    <n v="22477.96"/>
    <n v="40627.96"/>
    <n v="1047"/>
    <n v="522.04"/>
    <x v="3"/>
    <n v="200"/>
    <s v="Delhi NCR Mega Hub"/>
    <x v="3"/>
  </r>
  <r>
    <n v="106454"/>
    <x v="6421"/>
    <x v="10"/>
    <s v="2025"/>
    <s v="Amazon Logistics"/>
    <x v="2"/>
    <x v="2"/>
    <x v="4"/>
    <s v="India"/>
    <n v="94"/>
    <n v="2500"/>
    <n v="235000"/>
    <n v="1000"/>
    <n v="234000"/>
    <n v="141000"/>
    <n v="141558.54"/>
    <n v="93441.459999999992"/>
    <n v="233441.46"/>
    <n v="955"/>
    <n v="558.54"/>
    <x v="12"/>
    <n v="1500"/>
    <s v="Kolkata Regional Hub"/>
    <x v="4"/>
  </r>
  <r>
    <n v="106455"/>
    <x v="6422"/>
    <x v="7"/>
    <s v="2025"/>
    <s v="Shadowfax"/>
    <x v="3"/>
    <x v="2"/>
    <x v="3"/>
    <s v="India"/>
    <n v="78"/>
    <n v="8500"/>
    <n v="663000"/>
    <n v="3000"/>
    <n v="660000"/>
    <n v="429000"/>
    <n v="430176.71"/>
    <n v="232823.28999999998"/>
    <n v="658823.29"/>
    <n v="336"/>
    <n v="1176.71"/>
    <x v="8"/>
    <n v="5500"/>
    <s v="Delhi NCR Mega Hub"/>
    <x v="3"/>
  </r>
  <r>
    <n v="106456"/>
    <x v="6423"/>
    <x v="4"/>
    <s v="2025"/>
    <s v="Ekart"/>
    <x v="6"/>
    <x v="1"/>
    <x v="0"/>
    <s v="India"/>
    <n v="39"/>
    <n v="15000"/>
    <n v="585000"/>
    <n v="5500"/>
    <n v="579500"/>
    <n v="370500"/>
    <n v="371306.38"/>
    <n v="213693.62"/>
    <n v="578693.62"/>
    <n v="1169"/>
    <n v="806.38"/>
    <x v="11"/>
    <n v="9500"/>
    <s v="Bengaluru Regional Hub"/>
    <x v="0"/>
  </r>
  <r>
    <n v="106457"/>
    <x v="6424"/>
    <x v="4"/>
    <s v="2025"/>
    <s v="Delhivery"/>
    <x v="4"/>
    <x v="0"/>
    <x v="0"/>
    <s v="India"/>
    <n v="85"/>
    <n v="5500"/>
    <n v="467500"/>
    <n v="2000"/>
    <n v="465500"/>
    <n v="297500"/>
    <n v="298019.23"/>
    <n v="169480.77000000002"/>
    <n v="464980.77"/>
    <n v="869"/>
    <n v="519.23"/>
    <x v="5"/>
    <n v="3500"/>
    <s v="Bengaluru Regional Hub"/>
    <x v="0"/>
  </r>
  <r>
    <n v="106458"/>
    <x v="6425"/>
    <x v="6"/>
    <s v="2025"/>
    <s v="Amazon Logistics"/>
    <x v="2"/>
    <x v="1"/>
    <x v="1"/>
    <s v="India"/>
    <n v="6"/>
    <n v="450"/>
    <n v="2700"/>
    <n v="250"/>
    <n v="2450"/>
    <n v="1200"/>
    <n v="1759.31"/>
    <n v="940.69"/>
    <n v="1890.69"/>
    <n v="892"/>
    <n v="559.30999999999995"/>
    <x v="3"/>
    <n v="200"/>
    <s v="Nagpur Central Hub"/>
    <x v="1"/>
  </r>
  <r>
    <n v="106459"/>
    <x v="6426"/>
    <x v="9"/>
    <s v="2025"/>
    <s v="Ekart"/>
    <x v="7"/>
    <x v="1"/>
    <x v="3"/>
    <s v="India"/>
    <n v="54"/>
    <n v="1200"/>
    <n v="64800"/>
    <n v="400"/>
    <n v="64400"/>
    <n v="43200"/>
    <n v="43861.34"/>
    <n v="20938.660000000003"/>
    <n v="63738.66"/>
    <n v="717"/>
    <n v="661.34"/>
    <x v="15"/>
    <n v="800"/>
    <s v="Delhi NCR Mega Hub"/>
    <x v="3"/>
  </r>
  <r>
    <n v="106460"/>
    <x v="6427"/>
    <x v="5"/>
    <s v="2025"/>
    <s v="Delhivery"/>
    <x v="3"/>
    <x v="0"/>
    <x v="1"/>
    <s v="India"/>
    <n v="72"/>
    <n v="8500"/>
    <n v="612000"/>
    <n v="3000"/>
    <n v="609000"/>
    <n v="396000"/>
    <n v="396384.39"/>
    <n v="215615.61"/>
    <n v="608615.61"/>
    <n v="982"/>
    <n v="384.39"/>
    <x v="8"/>
    <n v="5500"/>
    <s v="Nagpur Central Hub"/>
    <x v="1"/>
  </r>
  <r>
    <n v="106461"/>
    <x v="6428"/>
    <x v="6"/>
    <s v="2025"/>
    <s v="Shadowfax"/>
    <x v="4"/>
    <x v="0"/>
    <x v="0"/>
    <s v="India"/>
    <n v="93"/>
    <n v="5500"/>
    <n v="511500"/>
    <n v="2000"/>
    <n v="509500"/>
    <n v="325500"/>
    <n v="326350.46000000002"/>
    <n v="185149.53999999998"/>
    <n v="508649.54"/>
    <n v="836"/>
    <n v="850.46"/>
    <x v="5"/>
    <n v="3500"/>
    <s v="Bengaluru Regional Hub"/>
    <x v="0"/>
  </r>
  <r>
    <n v="106462"/>
    <x v="6429"/>
    <x v="1"/>
    <s v="2025"/>
    <s v="Ekart"/>
    <x v="1"/>
    <x v="0"/>
    <x v="4"/>
    <s v="India"/>
    <n v="79"/>
    <n v="45000"/>
    <n v="3555000"/>
    <n v="13000"/>
    <n v="3542000"/>
    <n v="2528000"/>
    <n v="2528436.83"/>
    <n v="1026563.1699999999"/>
    <n v="3541563.17"/>
    <n v="1132"/>
    <n v="436.83"/>
    <x v="2"/>
    <n v="32000"/>
    <s v="Kolkata Regional Hub"/>
    <x v="4"/>
  </r>
  <r>
    <n v="106463"/>
    <x v="6430"/>
    <x v="7"/>
    <s v="2025"/>
    <s v="DHL"/>
    <x v="1"/>
    <x v="0"/>
    <x v="4"/>
    <s v="India"/>
    <n v="73"/>
    <n v="25000"/>
    <n v="1825000"/>
    <n v="7000"/>
    <n v="1818000"/>
    <n v="1314000"/>
    <n v="1314558.0900000001"/>
    <n v="510441.90999999992"/>
    <n v="1817441.91"/>
    <n v="977"/>
    <n v="558.09"/>
    <x v="17"/>
    <n v="18000"/>
    <s v="Kolkata Regional Hub"/>
    <x v="4"/>
  </r>
  <r>
    <n v="106464"/>
    <x v="6431"/>
    <x v="0"/>
    <s v="2025"/>
    <s v="DHL"/>
    <x v="1"/>
    <x v="0"/>
    <x v="0"/>
    <s v="India"/>
    <n v="34"/>
    <n v="45000"/>
    <n v="1530000"/>
    <n v="13000"/>
    <n v="1517000"/>
    <n v="1088000"/>
    <n v="1089036.58"/>
    <n v="440963.41999999993"/>
    <n v="1515963.42"/>
    <n v="385"/>
    <n v="1036.58"/>
    <x v="2"/>
    <n v="32000"/>
    <s v="Bengaluru Regional Hub"/>
    <x v="0"/>
  </r>
  <r>
    <n v="106465"/>
    <x v="6432"/>
    <x v="3"/>
    <s v="2025"/>
    <s v="Xpressbees"/>
    <x v="1"/>
    <x v="2"/>
    <x v="4"/>
    <s v="India"/>
    <n v="8"/>
    <n v="3500"/>
    <n v="28000"/>
    <n v="1300"/>
    <n v="26700"/>
    <n v="17600"/>
    <n v="17934.439999999999"/>
    <n v="10065.560000000001"/>
    <n v="26365.56"/>
    <n v="532"/>
    <n v="334.44"/>
    <x v="16"/>
    <n v="2200"/>
    <s v="Kolkata Regional Hub"/>
    <x v="4"/>
  </r>
  <r>
    <n v="106466"/>
    <x v="6433"/>
    <x v="4"/>
    <s v="2025"/>
    <s v="Amazon Logistics"/>
    <x v="1"/>
    <x v="0"/>
    <x v="1"/>
    <s v="India"/>
    <n v="85"/>
    <n v="45000"/>
    <n v="3825000"/>
    <n v="13000"/>
    <n v="3812000"/>
    <n v="2720000"/>
    <n v="2720698.15"/>
    <n v="1104301.8500000001"/>
    <n v="3811301.85"/>
    <n v="631"/>
    <n v="698.15"/>
    <x v="2"/>
    <n v="32000"/>
    <s v="Nagpur Central Hub"/>
    <x v="1"/>
  </r>
  <r>
    <n v="106467"/>
    <x v="6434"/>
    <x v="4"/>
    <s v="2025"/>
    <s v="Xpressbees"/>
    <x v="6"/>
    <x v="1"/>
    <x v="1"/>
    <s v="India"/>
    <n v="1"/>
    <n v="4500"/>
    <n v="4500"/>
    <n v="1700"/>
    <n v="2800"/>
    <n v="2800"/>
    <n v="3152.11"/>
    <n v="1347.8899999999999"/>
    <n v="2447.89"/>
    <n v="818"/>
    <n v="352.11"/>
    <x v="7"/>
    <n v="2800"/>
    <s v="Nagpur Central Hub"/>
    <x v="1"/>
  </r>
  <r>
    <n v="106468"/>
    <x v="6435"/>
    <x v="0"/>
    <s v="2025"/>
    <s v="Shadowfax"/>
    <x v="5"/>
    <x v="1"/>
    <x v="0"/>
    <s v="India"/>
    <n v="25"/>
    <n v="4500"/>
    <n v="112500"/>
    <n v="2000"/>
    <n v="110500"/>
    <n v="62500"/>
    <n v="62946.2"/>
    <n v="49553.8"/>
    <n v="110053.8"/>
    <n v="914"/>
    <n v="446.2"/>
    <x v="6"/>
    <n v="2500"/>
    <s v="Bengaluru Regional Hub"/>
    <x v="0"/>
  </r>
  <r>
    <n v="106469"/>
    <x v="6436"/>
    <x v="3"/>
    <s v="2025"/>
    <s v="Shadowfax"/>
    <x v="1"/>
    <x v="2"/>
    <x v="3"/>
    <s v="India"/>
    <n v="65"/>
    <n v="45000"/>
    <n v="2925000"/>
    <n v="13000"/>
    <n v="2912000"/>
    <n v="2080000"/>
    <n v="2081041.3"/>
    <n v="843958.7"/>
    <n v="2910958.7"/>
    <n v="1022"/>
    <n v="1041.3"/>
    <x v="2"/>
    <n v="32000"/>
    <s v="Delhi NCR Mega Hub"/>
    <x v="3"/>
  </r>
  <r>
    <n v="106470"/>
    <x v="6437"/>
    <x v="3"/>
    <s v="2025"/>
    <s v="Shadowfax"/>
    <x v="0"/>
    <x v="0"/>
    <x v="3"/>
    <s v="India"/>
    <n v="25"/>
    <n v="6500"/>
    <n v="162500"/>
    <n v="2300"/>
    <n v="160200"/>
    <n v="105000"/>
    <n v="105677.4"/>
    <n v="56822.600000000006"/>
    <n v="159522.6"/>
    <n v="1099"/>
    <n v="677.4"/>
    <x v="1"/>
    <n v="4200"/>
    <s v="Delhi NCR Mega Hub"/>
    <x v="3"/>
  </r>
  <r>
    <n v="106471"/>
    <x v="6438"/>
    <x v="1"/>
    <s v="2025"/>
    <s v="DHL"/>
    <x v="5"/>
    <x v="0"/>
    <x v="2"/>
    <s v="India"/>
    <n v="43"/>
    <n v="1800"/>
    <n v="77400"/>
    <n v="900"/>
    <n v="76500"/>
    <n v="38700"/>
    <n v="39290.959999999999"/>
    <n v="38109.040000000001"/>
    <n v="75909.039999999994"/>
    <n v="1167"/>
    <n v="590.96"/>
    <x v="9"/>
    <n v="900"/>
    <s v="Mumbai Mega Hub"/>
    <x v="2"/>
  </r>
  <r>
    <n v="106472"/>
    <x v="6439"/>
    <x v="4"/>
    <s v="2025"/>
    <s v="Ekart"/>
    <x v="3"/>
    <x v="0"/>
    <x v="1"/>
    <s v="India"/>
    <n v="18"/>
    <n v="8500"/>
    <n v="153000"/>
    <n v="3000"/>
    <n v="150000"/>
    <n v="99000"/>
    <n v="99467.72"/>
    <n v="53532.28"/>
    <n v="149532.28"/>
    <n v="657"/>
    <n v="467.72"/>
    <x v="8"/>
    <n v="5500"/>
    <s v="Nagpur Central Hub"/>
    <x v="1"/>
  </r>
  <r>
    <n v="106473"/>
    <x v="6440"/>
    <x v="8"/>
    <s v="2025"/>
    <s v="Delhivery"/>
    <x v="7"/>
    <x v="1"/>
    <x v="4"/>
    <s v="India"/>
    <n v="14"/>
    <n v="850"/>
    <n v="11900"/>
    <n v="300"/>
    <n v="11600"/>
    <n v="7700"/>
    <n v="8446.77"/>
    <n v="3453.2299999999996"/>
    <n v="10853.23"/>
    <n v="569"/>
    <n v="746.77"/>
    <x v="13"/>
    <n v="550"/>
    <s v="Kolkata Regional Hub"/>
    <x v="4"/>
  </r>
  <r>
    <n v="106474"/>
    <x v="6441"/>
    <x v="7"/>
    <s v="2025"/>
    <s v="Ekart"/>
    <x v="3"/>
    <x v="1"/>
    <x v="0"/>
    <s v="India"/>
    <n v="79"/>
    <n v="12000"/>
    <n v="948000"/>
    <n v="4000"/>
    <n v="944000"/>
    <n v="632000"/>
    <n v="632693.93000000005"/>
    <n v="315306.06999999995"/>
    <n v="943306.07"/>
    <n v="822"/>
    <n v="693.93"/>
    <x v="4"/>
    <n v="8000"/>
    <s v="Bengaluru Regional Hub"/>
    <x v="0"/>
  </r>
  <r>
    <n v="106475"/>
    <x v="6442"/>
    <x v="8"/>
    <s v="2025"/>
    <s v="FedEx"/>
    <x v="0"/>
    <x v="2"/>
    <x v="3"/>
    <s v="India"/>
    <n v="39"/>
    <n v="3200"/>
    <n v="124800"/>
    <n v="1200"/>
    <n v="123600"/>
    <n v="78000"/>
    <n v="78732.13"/>
    <n v="46067.869999999995"/>
    <n v="122867.87"/>
    <n v="1199"/>
    <n v="732.13"/>
    <x v="0"/>
    <n v="2000"/>
    <s v="Delhi NCR Mega Hub"/>
    <x v="3"/>
  </r>
  <r>
    <n v="106476"/>
    <x v="6443"/>
    <x v="8"/>
    <s v="2025"/>
    <s v="Ecom Express"/>
    <x v="1"/>
    <x v="2"/>
    <x v="3"/>
    <s v="India"/>
    <n v="29"/>
    <n v="45000"/>
    <n v="1305000"/>
    <n v="13000"/>
    <n v="1292000"/>
    <n v="928000"/>
    <n v="929659.56"/>
    <n v="375340.43999999994"/>
    <n v="1290340.44"/>
    <n v="553"/>
    <n v="1659.56"/>
    <x v="2"/>
    <n v="32000"/>
    <s v="Delhi NCR Mega Hub"/>
    <x v="3"/>
  </r>
  <r>
    <n v="106477"/>
    <x v="6444"/>
    <x v="6"/>
    <s v="2025"/>
    <s v="FedEx"/>
    <x v="0"/>
    <x v="1"/>
    <x v="3"/>
    <s v="India"/>
    <n v="73"/>
    <n v="3200"/>
    <n v="233600"/>
    <n v="1200"/>
    <n v="232400"/>
    <n v="146000"/>
    <n v="148034.64000000001"/>
    <n v="85565.359999999986"/>
    <n v="230365.36"/>
    <n v="861"/>
    <n v="2034.64"/>
    <x v="0"/>
    <n v="2000"/>
    <s v="Delhi NCR Mega Hub"/>
    <x v="3"/>
  </r>
  <r>
    <n v="106478"/>
    <x v="6445"/>
    <x v="7"/>
    <s v="2025"/>
    <s v="Delhivery"/>
    <x v="4"/>
    <x v="1"/>
    <x v="0"/>
    <s v="India"/>
    <n v="31"/>
    <n v="1500"/>
    <n v="46500"/>
    <n v="700"/>
    <n v="45800"/>
    <n v="24800"/>
    <n v="26984.6"/>
    <n v="19515.400000000001"/>
    <n v="43615.4"/>
    <n v="591"/>
    <n v="2184.6"/>
    <x v="10"/>
    <n v="800"/>
    <s v="Bengaluru Regional Hub"/>
    <x v="0"/>
  </r>
  <r>
    <n v="106479"/>
    <x v="6446"/>
    <x v="1"/>
    <s v="2025"/>
    <s v="FedEx"/>
    <x v="6"/>
    <x v="2"/>
    <x v="4"/>
    <s v="India"/>
    <n v="3"/>
    <n v="15000"/>
    <n v="45000"/>
    <n v="5500"/>
    <n v="39500"/>
    <n v="28500"/>
    <n v="31044.38"/>
    <n v="13955.619999999999"/>
    <n v="36955.620000000003"/>
    <n v="880"/>
    <n v="2544.38"/>
    <x v="11"/>
    <n v="9500"/>
    <s v="Kolkata Regional Hub"/>
    <x v="4"/>
  </r>
  <r>
    <n v="106480"/>
    <x v="6447"/>
    <x v="8"/>
    <s v="2025"/>
    <s v="Blue Dart"/>
    <x v="0"/>
    <x v="1"/>
    <x v="3"/>
    <s v="India"/>
    <n v="67"/>
    <n v="3200"/>
    <n v="214400"/>
    <n v="1200"/>
    <n v="213200"/>
    <n v="134000"/>
    <n v="135039.5"/>
    <n v="79360.5"/>
    <n v="212160.5"/>
    <n v="378"/>
    <n v="1039.5"/>
    <x v="0"/>
    <n v="2000"/>
    <s v="Delhi NCR Mega Hub"/>
    <x v="3"/>
  </r>
  <r>
    <n v="106481"/>
    <x v="6448"/>
    <x v="5"/>
    <s v="2025"/>
    <s v="Shadowfax"/>
    <x v="4"/>
    <x v="0"/>
    <x v="1"/>
    <s v="India"/>
    <n v="63"/>
    <n v="1500"/>
    <n v="94500"/>
    <n v="700"/>
    <n v="93800"/>
    <n v="50400"/>
    <n v="50777.26"/>
    <n v="43722.74"/>
    <n v="93422.74"/>
    <n v="689"/>
    <n v="377.26"/>
    <x v="10"/>
    <n v="800"/>
    <s v="Nagpur Central Hub"/>
    <x v="1"/>
  </r>
  <r>
    <n v="106482"/>
    <x v="6449"/>
    <x v="7"/>
    <s v="2025"/>
    <s v="Shadowfax"/>
    <x v="5"/>
    <x v="0"/>
    <x v="1"/>
    <s v="India"/>
    <n v="87"/>
    <n v="2800"/>
    <n v="243600"/>
    <n v="1300"/>
    <n v="242300"/>
    <n v="130500"/>
    <n v="131011.88"/>
    <n v="112588.12"/>
    <n v="241788.12"/>
    <n v="1058"/>
    <n v="511.88"/>
    <x v="18"/>
    <n v="1500"/>
    <s v="Nagpur Central Hub"/>
    <x v="1"/>
  </r>
  <r>
    <n v="106483"/>
    <x v="6450"/>
    <x v="11"/>
    <s v="2025"/>
    <s v="DHL"/>
    <x v="0"/>
    <x v="2"/>
    <x v="1"/>
    <s v="India"/>
    <n v="12"/>
    <n v="3200"/>
    <n v="38400"/>
    <n v="1200"/>
    <n v="37200"/>
    <n v="24000"/>
    <n v="24372.86"/>
    <n v="14027.14"/>
    <n v="36827.14"/>
    <n v="944"/>
    <n v="372.86"/>
    <x v="0"/>
    <n v="2000"/>
    <s v="Nagpur Central Hub"/>
    <x v="1"/>
  </r>
  <r>
    <n v="106484"/>
    <x v="6451"/>
    <x v="4"/>
    <s v="2025"/>
    <s v="DHL"/>
    <x v="3"/>
    <x v="2"/>
    <x v="4"/>
    <s v="India"/>
    <n v="30"/>
    <n v="12000"/>
    <n v="360000"/>
    <n v="4000"/>
    <n v="356000"/>
    <n v="240000"/>
    <n v="240588.46"/>
    <n v="119411.54000000001"/>
    <n v="355411.54"/>
    <n v="570"/>
    <n v="588.46"/>
    <x v="4"/>
    <n v="8000"/>
    <s v="Kolkata Regional Hub"/>
    <x v="4"/>
  </r>
  <r>
    <n v="106485"/>
    <x v="6452"/>
    <x v="2"/>
    <s v="2025"/>
    <s v="Xpressbees"/>
    <x v="7"/>
    <x v="0"/>
    <x v="3"/>
    <s v="India"/>
    <n v="31"/>
    <n v="600"/>
    <n v="18600"/>
    <n v="250"/>
    <n v="18350"/>
    <n v="10850"/>
    <n v="11913.29"/>
    <n v="6686.7099999999991"/>
    <n v="17286.71"/>
    <n v="595"/>
    <n v="1063.29"/>
    <x v="14"/>
    <n v="350"/>
    <s v="Delhi NCR Mega Hub"/>
    <x v="3"/>
  </r>
  <r>
    <n v="106486"/>
    <x v="6453"/>
    <x v="1"/>
    <s v="2025"/>
    <s v="Xpressbees"/>
    <x v="4"/>
    <x v="2"/>
    <x v="2"/>
    <s v="India"/>
    <n v="66"/>
    <n v="5500"/>
    <n v="363000"/>
    <n v="2000"/>
    <n v="361000"/>
    <n v="231000"/>
    <n v="231510.72"/>
    <n v="131489.28"/>
    <n v="360489.28"/>
    <n v="1137"/>
    <n v="510.72"/>
    <x v="5"/>
    <n v="3500"/>
    <s v="Mumbai Mega Hub"/>
    <x v="2"/>
  </r>
  <r>
    <n v="106487"/>
    <x v="6454"/>
    <x v="0"/>
    <s v="2025"/>
    <s v="Blue Dart"/>
    <x v="7"/>
    <x v="2"/>
    <x v="0"/>
    <s v="India"/>
    <n v="75"/>
    <n v="1200"/>
    <n v="90000"/>
    <n v="400"/>
    <n v="89600"/>
    <n v="60000"/>
    <n v="60306.74"/>
    <n v="29693.260000000002"/>
    <n v="89293.26"/>
    <n v="637"/>
    <n v="306.74"/>
    <x v="15"/>
    <n v="800"/>
    <s v="Bengaluru Regional Hub"/>
    <x v="0"/>
  </r>
  <r>
    <n v="106488"/>
    <x v="6455"/>
    <x v="5"/>
    <s v="2025"/>
    <s v="Xpressbees"/>
    <x v="4"/>
    <x v="2"/>
    <x v="1"/>
    <s v="India"/>
    <n v="79"/>
    <n v="5500"/>
    <n v="434500"/>
    <n v="2000"/>
    <n v="432500"/>
    <n v="276500"/>
    <n v="276988.48"/>
    <n v="157511.52000000002"/>
    <n v="432011.52000000002"/>
    <n v="820"/>
    <n v="488.48"/>
    <x v="5"/>
    <n v="3500"/>
    <s v="Nagpur Central Hub"/>
    <x v="1"/>
  </r>
  <r>
    <n v="106489"/>
    <x v="6456"/>
    <x v="5"/>
    <s v="2025"/>
    <s v="DHL"/>
    <x v="5"/>
    <x v="1"/>
    <x v="0"/>
    <s v="India"/>
    <n v="88"/>
    <n v="2800"/>
    <n v="246400"/>
    <n v="1300"/>
    <n v="245100"/>
    <n v="132000"/>
    <n v="132141.62"/>
    <n v="114258.38"/>
    <n v="244958.38"/>
    <n v="665"/>
    <n v="141.62"/>
    <x v="18"/>
    <n v="1500"/>
    <s v="Bengaluru Regional Hub"/>
    <x v="0"/>
  </r>
  <r>
    <n v="106490"/>
    <x v="6457"/>
    <x v="8"/>
    <s v="2025"/>
    <s v="DHL"/>
    <x v="3"/>
    <x v="0"/>
    <x v="4"/>
    <s v="India"/>
    <n v="66"/>
    <n v="12000"/>
    <n v="792000"/>
    <n v="4000"/>
    <n v="788000"/>
    <n v="528000"/>
    <n v="528316.97"/>
    <n v="263683.03000000003"/>
    <n v="787683.03"/>
    <n v="320"/>
    <n v="316.97000000000003"/>
    <x v="4"/>
    <n v="8000"/>
    <s v="Kolkata Regional Hub"/>
    <x v="4"/>
  </r>
  <r>
    <n v="106491"/>
    <x v="6458"/>
    <x v="6"/>
    <s v="2025"/>
    <s v="Blue Dart"/>
    <x v="6"/>
    <x v="1"/>
    <x v="1"/>
    <s v="India"/>
    <n v="42"/>
    <n v="15000"/>
    <n v="630000"/>
    <n v="5500"/>
    <n v="624500"/>
    <n v="399000"/>
    <n v="399683.62"/>
    <n v="230316.38"/>
    <n v="623816.38"/>
    <n v="1151"/>
    <n v="683.62"/>
    <x v="11"/>
    <n v="9500"/>
    <s v="Nagpur Central Hub"/>
    <x v="1"/>
  </r>
  <r>
    <n v="106492"/>
    <x v="6459"/>
    <x v="0"/>
    <s v="2025"/>
    <s v="Ecom Express"/>
    <x v="7"/>
    <x v="0"/>
    <x v="1"/>
    <s v="India"/>
    <n v="92"/>
    <n v="850"/>
    <n v="78200"/>
    <n v="300"/>
    <n v="77900"/>
    <n v="50600"/>
    <n v="51498.28"/>
    <n v="26701.72"/>
    <n v="77001.72"/>
    <n v="390"/>
    <n v="898.28"/>
    <x v="13"/>
    <n v="550"/>
    <s v="Nagpur Central Hub"/>
    <x v="1"/>
  </r>
  <r>
    <n v="106493"/>
    <x v="6460"/>
    <x v="7"/>
    <s v="2025"/>
    <s v="FedEx"/>
    <x v="5"/>
    <x v="2"/>
    <x v="1"/>
    <s v="India"/>
    <n v="99"/>
    <n v="1800"/>
    <n v="178200"/>
    <n v="900"/>
    <n v="177300"/>
    <n v="89100"/>
    <n v="89683.66"/>
    <n v="88516.34"/>
    <n v="176716.34"/>
    <n v="459"/>
    <n v="583.66"/>
    <x v="9"/>
    <n v="900"/>
    <s v="Nagpur Central Hub"/>
    <x v="1"/>
  </r>
  <r>
    <n v="106494"/>
    <x v="6461"/>
    <x v="9"/>
    <s v="2025"/>
    <s v="DHL"/>
    <x v="4"/>
    <x v="1"/>
    <x v="3"/>
    <s v="India"/>
    <n v="54"/>
    <n v="5500"/>
    <n v="297000"/>
    <n v="2000"/>
    <n v="295000"/>
    <n v="189000"/>
    <n v="189757.28"/>
    <n v="107242.72"/>
    <n v="294242.71999999997"/>
    <n v="1013"/>
    <n v="757.28"/>
    <x v="5"/>
    <n v="3500"/>
    <s v="Delhi NCR Mega Hub"/>
    <x v="3"/>
  </r>
  <r>
    <n v="106495"/>
    <x v="6462"/>
    <x v="3"/>
    <s v="2025"/>
    <s v="Delhivery"/>
    <x v="2"/>
    <x v="1"/>
    <x v="3"/>
    <s v="India"/>
    <n v="53"/>
    <n v="450"/>
    <n v="23850"/>
    <n v="250"/>
    <n v="23600"/>
    <n v="10600"/>
    <n v="11327.67"/>
    <n v="12522.33"/>
    <n v="22872.33"/>
    <n v="509"/>
    <n v="727.67"/>
    <x v="3"/>
    <n v="200"/>
    <s v="Delhi NCR Mega Hub"/>
    <x v="3"/>
  </r>
  <r>
    <n v="106496"/>
    <x v="6463"/>
    <x v="4"/>
    <s v="2025"/>
    <s v="DHL"/>
    <x v="6"/>
    <x v="2"/>
    <x v="4"/>
    <s v="India"/>
    <n v="50"/>
    <n v="15000"/>
    <n v="750000"/>
    <n v="5500"/>
    <n v="744500"/>
    <n v="475000"/>
    <n v="475791.62"/>
    <n v="274208.38"/>
    <n v="743708.38"/>
    <n v="521"/>
    <n v="791.62"/>
    <x v="11"/>
    <n v="9500"/>
    <s v="Kolkata Regional Hub"/>
    <x v="4"/>
  </r>
  <r>
    <n v="106497"/>
    <x v="6464"/>
    <x v="7"/>
    <s v="2025"/>
    <s v="DHL"/>
    <x v="0"/>
    <x v="1"/>
    <x v="3"/>
    <s v="India"/>
    <n v="18"/>
    <n v="6500"/>
    <n v="117000"/>
    <n v="2300"/>
    <n v="114700"/>
    <n v="75600"/>
    <n v="76909.5"/>
    <n v="40090.5"/>
    <n v="113390.5"/>
    <n v="315"/>
    <n v="1309.5"/>
    <x v="1"/>
    <n v="4200"/>
    <s v="Delhi NCR Mega Hub"/>
    <x v="3"/>
  </r>
  <r>
    <n v="106498"/>
    <x v="6465"/>
    <x v="3"/>
    <s v="2025"/>
    <s v="Ecom Express"/>
    <x v="1"/>
    <x v="2"/>
    <x v="0"/>
    <s v="India"/>
    <n v="79"/>
    <n v="3500"/>
    <n v="276500"/>
    <n v="1300"/>
    <n v="275200"/>
    <n v="173800"/>
    <n v="174784.53"/>
    <n v="101715.47"/>
    <n v="274215.46999999997"/>
    <n v="794"/>
    <n v="984.53"/>
    <x v="16"/>
    <n v="2200"/>
    <s v="Bengaluru Regional Hub"/>
    <x v="0"/>
  </r>
  <r>
    <n v="106499"/>
    <x v="6466"/>
    <x v="3"/>
    <s v="2025"/>
    <s v="Ecom Express"/>
    <x v="7"/>
    <x v="1"/>
    <x v="0"/>
    <s v="India"/>
    <n v="35"/>
    <n v="850"/>
    <n v="29750"/>
    <n v="300"/>
    <n v="29450"/>
    <n v="19250"/>
    <n v="19462.240000000002"/>
    <n v="10287.759999999998"/>
    <n v="29237.759999999998"/>
    <n v="619"/>
    <n v="212.24"/>
    <x v="13"/>
    <n v="550"/>
    <s v="Bengaluru Regional Hub"/>
    <x v="0"/>
  </r>
  <r>
    <n v="106500"/>
    <x v="6467"/>
    <x v="11"/>
    <s v="2025"/>
    <s v="Ekart"/>
    <x v="2"/>
    <x v="1"/>
    <x v="2"/>
    <s v="India"/>
    <n v="96"/>
    <n v="450"/>
    <n v="43200"/>
    <n v="250"/>
    <n v="42950"/>
    <n v="19200"/>
    <n v="19738.759999999998"/>
    <n v="23461.24"/>
    <n v="42411.24"/>
    <n v="1113"/>
    <n v="538.76"/>
    <x v="3"/>
    <n v="200"/>
    <s v="Mumbai Mega Hub"/>
    <x v="2"/>
  </r>
  <r>
    <n v="106501"/>
    <x v="6468"/>
    <x v="2"/>
    <s v="2025"/>
    <s v="Xpressbees"/>
    <x v="7"/>
    <x v="0"/>
    <x v="3"/>
    <s v="India"/>
    <n v="44"/>
    <n v="1200"/>
    <n v="52800"/>
    <n v="400"/>
    <n v="52400"/>
    <n v="35200"/>
    <n v="35367.75"/>
    <n v="17432.25"/>
    <n v="52232.25"/>
    <n v="960"/>
    <n v="167.75"/>
    <x v="15"/>
    <n v="800"/>
    <s v="Delhi NCR Mega Hub"/>
    <x v="3"/>
  </r>
  <r>
    <n v="106502"/>
    <x v="6469"/>
    <x v="4"/>
    <s v="2025"/>
    <s v="Delhivery"/>
    <x v="1"/>
    <x v="0"/>
    <x v="3"/>
    <s v="India"/>
    <n v="2"/>
    <n v="45000"/>
    <n v="90000"/>
    <n v="13000"/>
    <n v="77000"/>
    <n v="64000"/>
    <n v="65032.76"/>
    <n v="24967.239999999998"/>
    <n v="75967.240000000005"/>
    <n v="581"/>
    <n v="1032.76"/>
    <x v="2"/>
    <n v="32000"/>
    <s v="Delhi NCR Mega Hub"/>
    <x v="3"/>
  </r>
  <r>
    <n v="106503"/>
    <x v="6470"/>
    <x v="9"/>
    <s v="2025"/>
    <s v="FedEx"/>
    <x v="7"/>
    <x v="0"/>
    <x v="4"/>
    <s v="India"/>
    <n v="76"/>
    <n v="1200"/>
    <n v="91200"/>
    <n v="400"/>
    <n v="90800"/>
    <n v="60800"/>
    <n v="61097.46"/>
    <n v="30102.54"/>
    <n v="90502.54"/>
    <n v="860"/>
    <n v="297.45999999999998"/>
    <x v="15"/>
    <n v="800"/>
    <s v="Kolkata Regional Hub"/>
    <x v="4"/>
  </r>
  <r>
    <n v="106504"/>
    <x v="6471"/>
    <x v="5"/>
    <s v="2025"/>
    <s v="Xpressbees"/>
    <x v="2"/>
    <x v="1"/>
    <x v="4"/>
    <s v="India"/>
    <n v="47"/>
    <n v="450"/>
    <n v="21150"/>
    <n v="250"/>
    <n v="20900"/>
    <n v="9400"/>
    <n v="9955.89"/>
    <n v="11194.11"/>
    <n v="20344.11"/>
    <n v="353"/>
    <n v="555.89"/>
    <x v="3"/>
    <n v="200"/>
    <s v="Kolkata Regional Hub"/>
    <x v="4"/>
  </r>
  <r>
    <n v="106505"/>
    <x v="6472"/>
    <x v="9"/>
    <s v="2025"/>
    <s v="Ecom Express"/>
    <x v="7"/>
    <x v="1"/>
    <x v="3"/>
    <s v="India"/>
    <n v="31"/>
    <n v="600"/>
    <n v="18600"/>
    <n v="250"/>
    <n v="18350"/>
    <n v="10850"/>
    <n v="11753.29"/>
    <n v="6846.7099999999991"/>
    <n v="17446.71"/>
    <n v="1115"/>
    <n v="903.29"/>
    <x v="14"/>
    <n v="350"/>
    <s v="Delhi NCR Mega Hub"/>
    <x v="3"/>
  </r>
  <r>
    <n v="106506"/>
    <x v="6473"/>
    <x v="5"/>
    <s v="2025"/>
    <s v="Amazon Logistics"/>
    <x v="7"/>
    <x v="1"/>
    <x v="3"/>
    <s v="India"/>
    <n v="95"/>
    <n v="600"/>
    <n v="57000"/>
    <n v="250"/>
    <n v="56750"/>
    <n v="33250"/>
    <n v="33702.46"/>
    <n v="23297.54"/>
    <n v="56297.54"/>
    <n v="570"/>
    <n v="452.46"/>
    <x v="14"/>
    <n v="350"/>
    <s v="Delhi NCR Mega Hub"/>
    <x v="3"/>
  </r>
  <r>
    <n v="106507"/>
    <x v="6474"/>
    <x v="11"/>
    <s v="2025"/>
    <s v="Amazon Logistics"/>
    <x v="7"/>
    <x v="0"/>
    <x v="3"/>
    <s v="India"/>
    <n v="62"/>
    <n v="600"/>
    <n v="37200"/>
    <n v="250"/>
    <n v="36950"/>
    <n v="21700"/>
    <n v="22634.77"/>
    <n v="14565.23"/>
    <n v="36015.230000000003"/>
    <n v="1101"/>
    <n v="934.77"/>
    <x v="14"/>
    <n v="350"/>
    <s v="Delhi NCR Mega Hub"/>
    <x v="3"/>
  </r>
  <r>
    <n v="106508"/>
    <x v="6475"/>
    <x v="11"/>
    <s v="2025"/>
    <s v="FedEx"/>
    <x v="6"/>
    <x v="0"/>
    <x v="1"/>
    <s v="India"/>
    <n v="44"/>
    <n v="15000"/>
    <n v="660000"/>
    <n v="5500"/>
    <n v="654500"/>
    <n v="418000"/>
    <n v="418952.17"/>
    <n v="241047.83000000002"/>
    <n v="653547.82999999996"/>
    <n v="323"/>
    <n v="952.17"/>
    <x v="11"/>
    <n v="9500"/>
    <s v="Nagpur Central Hub"/>
    <x v="1"/>
  </r>
  <r>
    <n v="106509"/>
    <x v="6476"/>
    <x v="5"/>
    <s v="2025"/>
    <s v="Blue Dart"/>
    <x v="6"/>
    <x v="0"/>
    <x v="4"/>
    <s v="India"/>
    <n v="41"/>
    <n v="4500"/>
    <n v="184500"/>
    <n v="1700"/>
    <n v="182800"/>
    <n v="114800"/>
    <n v="115361.43"/>
    <n v="69138.570000000007"/>
    <n v="182238.57"/>
    <n v="903"/>
    <n v="561.42999999999995"/>
    <x v="7"/>
    <n v="2800"/>
    <s v="Kolkata Regional Hub"/>
    <x v="4"/>
  </r>
  <r>
    <n v="106510"/>
    <x v="6477"/>
    <x v="7"/>
    <s v="2025"/>
    <s v="Ecom Express"/>
    <x v="6"/>
    <x v="0"/>
    <x v="2"/>
    <s v="India"/>
    <n v="89"/>
    <n v="15000"/>
    <n v="1335000"/>
    <n v="5500"/>
    <n v="1329500"/>
    <n v="845500"/>
    <n v="846193.83"/>
    <n v="488806.17000000004"/>
    <n v="1328806.17"/>
    <n v="1061"/>
    <n v="693.83"/>
    <x v="11"/>
    <n v="9500"/>
    <s v="Mumbai Mega Hub"/>
    <x v="2"/>
  </r>
  <r>
    <n v="106511"/>
    <x v="6478"/>
    <x v="6"/>
    <s v="2025"/>
    <s v="Xpressbees"/>
    <x v="7"/>
    <x v="0"/>
    <x v="4"/>
    <s v="India"/>
    <n v="81"/>
    <n v="850"/>
    <n v="68850"/>
    <n v="300"/>
    <n v="68550"/>
    <n v="44550"/>
    <n v="45454.42"/>
    <n v="23395.58"/>
    <n v="67645.58"/>
    <n v="1005"/>
    <n v="904.42"/>
    <x v="13"/>
    <n v="550"/>
    <s v="Kolkata Regional Hub"/>
    <x v="4"/>
  </r>
  <r>
    <n v="106512"/>
    <x v="6479"/>
    <x v="10"/>
    <s v="2025"/>
    <s v="Xpressbees"/>
    <x v="7"/>
    <x v="0"/>
    <x v="4"/>
    <s v="India"/>
    <n v="42"/>
    <n v="850"/>
    <n v="35700"/>
    <n v="300"/>
    <n v="35400"/>
    <n v="23100"/>
    <n v="23620.1"/>
    <n v="12079.900000000001"/>
    <n v="34879.9"/>
    <n v="547"/>
    <n v="520.1"/>
    <x v="13"/>
    <n v="550"/>
    <s v="Kolkata Regional Hub"/>
    <x v="4"/>
  </r>
  <r>
    <n v="106513"/>
    <x v="6480"/>
    <x v="6"/>
    <s v="2025"/>
    <s v="Shadowfax"/>
    <x v="3"/>
    <x v="1"/>
    <x v="1"/>
    <s v="India"/>
    <n v="27"/>
    <n v="8500"/>
    <n v="229500"/>
    <n v="3000"/>
    <n v="226500"/>
    <n v="148500"/>
    <n v="150552.64000000001"/>
    <n v="78947.359999999986"/>
    <n v="224447.35999999999"/>
    <n v="682"/>
    <n v="2052.64"/>
    <x v="8"/>
    <n v="5500"/>
    <s v="Nagpur Central Hub"/>
    <x v="1"/>
  </r>
  <r>
    <n v="106514"/>
    <x v="6481"/>
    <x v="1"/>
    <s v="2025"/>
    <s v="DHL"/>
    <x v="4"/>
    <x v="2"/>
    <x v="4"/>
    <s v="India"/>
    <n v="11"/>
    <n v="5500"/>
    <n v="60500"/>
    <n v="2000"/>
    <n v="58500"/>
    <n v="38500"/>
    <n v="39130.11"/>
    <n v="21369.89"/>
    <n v="57869.89"/>
    <n v="941"/>
    <n v="630.11"/>
    <x v="5"/>
    <n v="3500"/>
    <s v="Kolkata Regional Hub"/>
    <x v="4"/>
  </r>
  <r>
    <n v="106515"/>
    <x v="6482"/>
    <x v="9"/>
    <s v="2025"/>
    <s v="DHL"/>
    <x v="2"/>
    <x v="1"/>
    <x v="3"/>
    <s v="India"/>
    <n v="75"/>
    <n v="2500"/>
    <n v="187500"/>
    <n v="1000"/>
    <n v="186500"/>
    <n v="112500"/>
    <n v="113255.73"/>
    <n v="74244.27"/>
    <n v="185744.27"/>
    <n v="480"/>
    <n v="755.73"/>
    <x v="12"/>
    <n v="1500"/>
    <s v="Delhi NCR Mega Hub"/>
    <x v="3"/>
  </r>
  <r>
    <n v="106516"/>
    <x v="6483"/>
    <x v="9"/>
    <s v="2025"/>
    <s v="Ecom Express"/>
    <x v="5"/>
    <x v="0"/>
    <x v="3"/>
    <s v="India"/>
    <n v="72"/>
    <n v="1800"/>
    <n v="129600"/>
    <n v="900"/>
    <n v="128700"/>
    <n v="64800"/>
    <n v="65672.02"/>
    <n v="63927.979999999996"/>
    <n v="127827.98"/>
    <n v="461"/>
    <n v="872.02"/>
    <x v="9"/>
    <n v="900"/>
    <s v="Delhi NCR Mega Hub"/>
    <x v="3"/>
  </r>
  <r>
    <n v="106517"/>
    <x v="6484"/>
    <x v="8"/>
    <s v="2025"/>
    <s v="DHL"/>
    <x v="3"/>
    <x v="1"/>
    <x v="3"/>
    <s v="India"/>
    <n v="12"/>
    <n v="8500"/>
    <n v="102000"/>
    <n v="3000"/>
    <n v="99000"/>
    <n v="66000"/>
    <n v="66621.19"/>
    <n v="35378.81"/>
    <n v="98378.81"/>
    <n v="688"/>
    <n v="621.19000000000005"/>
    <x v="8"/>
    <n v="5500"/>
    <s v="Delhi NCR Mega Hub"/>
    <x v="3"/>
  </r>
  <r>
    <n v="106518"/>
    <x v="6485"/>
    <x v="5"/>
    <s v="2025"/>
    <s v="Delhivery"/>
    <x v="3"/>
    <x v="1"/>
    <x v="1"/>
    <s v="India"/>
    <n v="63"/>
    <n v="12000"/>
    <n v="756000"/>
    <n v="4000"/>
    <n v="752000"/>
    <n v="504000"/>
    <n v="504735.18"/>
    <n v="251264.82"/>
    <n v="751264.82"/>
    <n v="899"/>
    <n v="735.18"/>
    <x v="4"/>
    <n v="8000"/>
    <s v="Nagpur Central Hub"/>
    <x v="1"/>
  </r>
  <r>
    <n v="106519"/>
    <x v="6486"/>
    <x v="0"/>
    <s v="2025"/>
    <s v="Blue Dart"/>
    <x v="1"/>
    <x v="1"/>
    <x v="3"/>
    <s v="India"/>
    <n v="55"/>
    <n v="25000"/>
    <n v="1375000"/>
    <n v="7000"/>
    <n v="1368000"/>
    <n v="990000"/>
    <n v="991645.09"/>
    <n v="383354.91000000003"/>
    <n v="1366354.91"/>
    <n v="1098"/>
    <n v="1645.09"/>
    <x v="17"/>
    <n v="18000"/>
    <s v="Delhi NCR Mega Hub"/>
    <x v="3"/>
  </r>
  <r>
    <n v="106520"/>
    <x v="6487"/>
    <x v="10"/>
    <s v="2025"/>
    <s v="DHL"/>
    <x v="5"/>
    <x v="0"/>
    <x v="4"/>
    <s v="India"/>
    <n v="36"/>
    <n v="2800"/>
    <n v="100800"/>
    <n v="1300"/>
    <n v="99500"/>
    <n v="54000"/>
    <n v="55093.54"/>
    <n v="45706.46"/>
    <n v="98406.46"/>
    <n v="1128"/>
    <n v="1093.54"/>
    <x v="18"/>
    <n v="1500"/>
    <s v="Kolkata Regional Hub"/>
    <x v="4"/>
  </r>
  <r>
    <n v="106521"/>
    <x v="6488"/>
    <x v="3"/>
    <s v="2025"/>
    <s v="Amazon Logistics"/>
    <x v="4"/>
    <x v="0"/>
    <x v="2"/>
    <s v="India"/>
    <n v="44"/>
    <n v="1500"/>
    <n v="66000"/>
    <n v="700"/>
    <n v="65300"/>
    <n v="35200"/>
    <n v="36230.28"/>
    <n v="29769.72"/>
    <n v="64269.72"/>
    <n v="416"/>
    <n v="1030.28"/>
    <x v="10"/>
    <n v="800"/>
    <s v="Mumbai Mega Hub"/>
    <x v="2"/>
  </r>
  <r>
    <n v="106522"/>
    <x v="6489"/>
    <x v="9"/>
    <s v="2025"/>
    <s v="Ecom Express"/>
    <x v="3"/>
    <x v="0"/>
    <x v="3"/>
    <s v="India"/>
    <n v="32"/>
    <n v="12000"/>
    <n v="384000"/>
    <n v="4000"/>
    <n v="380000"/>
    <n v="256000"/>
    <n v="256846.55"/>
    <n v="127153.45000000001"/>
    <n v="379153.45"/>
    <n v="677"/>
    <n v="846.55"/>
    <x v="4"/>
    <n v="8000"/>
    <s v="Delhi NCR Mega Hub"/>
    <x v="3"/>
  </r>
  <r>
    <n v="106523"/>
    <x v="6490"/>
    <x v="4"/>
    <s v="2025"/>
    <s v="Ekart"/>
    <x v="5"/>
    <x v="1"/>
    <x v="4"/>
    <s v="India"/>
    <n v="7"/>
    <n v="4500"/>
    <n v="31500"/>
    <n v="2000"/>
    <n v="29500"/>
    <n v="17500"/>
    <n v="18156.55"/>
    <n v="13343.45"/>
    <n v="28843.45"/>
    <n v="393"/>
    <n v="656.55"/>
    <x v="6"/>
    <n v="2500"/>
    <s v="Kolkata Regional Hub"/>
    <x v="4"/>
  </r>
  <r>
    <n v="106524"/>
    <x v="6491"/>
    <x v="3"/>
    <s v="2025"/>
    <s v="Xpressbees"/>
    <x v="6"/>
    <x v="0"/>
    <x v="3"/>
    <s v="India"/>
    <n v="96"/>
    <n v="4500"/>
    <n v="432000"/>
    <n v="1700"/>
    <n v="430300"/>
    <n v="268800"/>
    <n v="269866.90999999997"/>
    <n v="162133.09000000003"/>
    <n v="429233.09"/>
    <n v="1192"/>
    <n v="1066.9100000000001"/>
    <x v="7"/>
    <n v="2800"/>
    <s v="Delhi NCR Mega Hub"/>
    <x v="3"/>
  </r>
  <r>
    <n v="106525"/>
    <x v="6492"/>
    <x v="3"/>
    <s v="2025"/>
    <s v="FedEx"/>
    <x v="5"/>
    <x v="0"/>
    <x v="3"/>
    <s v="India"/>
    <n v="62"/>
    <n v="1800"/>
    <n v="111600"/>
    <n v="900"/>
    <n v="110700"/>
    <n v="55800"/>
    <n v="58270.28"/>
    <n v="53329.72"/>
    <n v="108229.72"/>
    <n v="455"/>
    <n v="2470.2800000000002"/>
    <x v="9"/>
    <n v="900"/>
    <s v="Delhi NCR Mega Hub"/>
    <x v="3"/>
  </r>
  <r>
    <n v="106526"/>
    <x v="6493"/>
    <x v="9"/>
    <s v="2025"/>
    <s v="Ekart"/>
    <x v="2"/>
    <x v="0"/>
    <x v="2"/>
    <s v="India"/>
    <n v="92"/>
    <n v="450"/>
    <n v="41400"/>
    <n v="250"/>
    <n v="41150"/>
    <n v="18400"/>
    <n v="18997.849999999999"/>
    <n v="22402.15"/>
    <n v="40552.15"/>
    <n v="595"/>
    <n v="597.85"/>
    <x v="3"/>
    <n v="200"/>
    <s v="Mumbai Mega Hub"/>
    <x v="2"/>
  </r>
  <r>
    <n v="106527"/>
    <x v="6494"/>
    <x v="5"/>
    <s v="2025"/>
    <s v="Ecom Express"/>
    <x v="7"/>
    <x v="1"/>
    <x v="1"/>
    <s v="India"/>
    <n v="76"/>
    <n v="850"/>
    <n v="64600"/>
    <n v="300"/>
    <n v="64300"/>
    <n v="41800"/>
    <n v="42041.75"/>
    <n v="22558.25"/>
    <n v="64058.25"/>
    <n v="1002"/>
    <n v="241.75"/>
    <x v="13"/>
    <n v="550"/>
    <s v="Nagpur Central Hub"/>
    <x v="1"/>
  </r>
  <r>
    <n v="106528"/>
    <x v="6495"/>
    <x v="11"/>
    <s v="2025"/>
    <s v="FedEx"/>
    <x v="4"/>
    <x v="0"/>
    <x v="1"/>
    <s v="India"/>
    <n v="17"/>
    <n v="5500"/>
    <n v="93500"/>
    <n v="2000"/>
    <n v="91500"/>
    <n v="59500"/>
    <n v="60212.81"/>
    <n v="33287.19"/>
    <n v="90787.19"/>
    <n v="634"/>
    <n v="712.81"/>
    <x v="5"/>
    <n v="3500"/>
    <s v="Nagpur Central Hub"/>
    <x v="1"/>
  </r>
  <r>
    <n v="106529"/>
    <x v="6496"/>
    <x v="4"/>
    <s v="2025"/>
    <s v="Ecom Express"/>
    <x v="5"/>
    <x v="1"/>
    <x v="4"/>
    <s v="India"/>
    <n v="59"/>
    <n v="1800"/>
    <n v="106200"/>
    <n v="900"/>
    <n v="105300"/>
    <n v="53100"/>
    <n v="54016.38"/>
    <n v="52183.62"/>
    <n v="104383.62"/>
    <n v="870"/>
    <n v="916.38"/>
    <x v="9"/>
    <n v="900"/>
    <s v="Kolkata Regional Hub"/>
    <x v="4"/>
  </r>
  <r>
    <n v="106530"/>
    <x v="6497"/>
    <x v="1"/>
    <s v="2025"/>
    <s v="Xpressbees"/>
    <x v="6"/>
    <x v="1"/>
    <x v="0"/>
    <s v="India"/>
    <n v="52"/>
    <n v="4500"/>
    <n v="234000"/>
    <n v="1700"/>
    <n v="232300"/>
    <n v="145600"/>
    <n v="146278.46"/>
    <n v="87721.540000000008"/>
    <n v="231621.54"/>
    <n v="846"/>
    <n v="678.46"/>
    <x v="7"/>
    <n v="2800"/>
    <s v="Bengaluru Regional Hub"/>
    <x v="0"/>
  </r>
  <r>
    <n v="106531"/>
    <x v="6498"/>
    <x v="7"/>
    <s v="2025"/>
    <s v="Amazon Logistics"/>
    <x v="4"/>
    <x v="2"/>
    <x v="4"/>
    <s v="India"/>
    <n v="58"/>
    <n v="1500"/>
    <n v="87000"/>
    <n v="700"/>
    <n v="86300"/>
    <n v="46400"/>
    <n v="47485.120000000003"/>
    <n v="39514.879999999997"/>
    <n v="85214.88"/>
    <n v="502"/>
    <n v="1085.1199999999999"/>
    <x v="10"/>
    <n v="800"/>
    <s v="Kolkata Regional Hub"/>
    <x v="4"/>
  </r>
  <r>
    <n v="106532"/>
    <x v="6499"/>
    <x v="8"/>
    <s v="2025"/>
    <s v="DHL"/>
    <x v="5"/>
    <x v="2"/>
    <x v="2"/>
    <s v="India"/>
    <n v="6"/>
    <n v="1800"/>
    <n v="10800"/>
    <n v="900"/>
    <n v="9900"/>
    <n v="5400"/>
    <n v="6002.34"/>
    <n v="4797.66"/>
    <n v="9297.66"/>
    <n v="546"/>
    <n v="602.34"/>
    <x v="9"/>
    <n v="900"/>
    <s v="Mumbai Mega Hub"/>
    <x v="2"/>
  </r>
  <r>
    <n v="106533"/>
    <x v="6500"/>
    <x v="8"/>
    <s v="2025"/>
    <s v="Ecom Express"/>
    <x v="3"/>
    <x v="0"/>
    <x v="1"/>
    <s v="India"/>
    <n v="82"/>
    <n v="12000"/>
    <n v="984000"/>
    <n v="4000"/>
    <n v="980000"/>
    <n v="656000"/>
    <n v="656706.93999999994"/>
    <n v="327293.06000000006"/>
    <n v="979293.06"/>
    <n v="464"/>
    <n v="706.94"/>
    <x v="4"/>
    <n v="8000"/>
    <s v="Nagpur Central Hub"/>
    <x v="1"/>
  </r>
  <r>
    <n v="106534"/>
    <x v="6501"/>
    <x v="9"/>
    <s v="2025"/>
    <s v="Shadowfax"/>
    <x v="4"/>
    <x v="1"/>
    <x v="2"/>
    <s v="India"/>
    <n v="60"/>
    <n v="5500"/>
    <n v="330000"/>
    <n v="2000"/>
    <n v="328000"/>
    <n v="210000"/>
    <n v="212309.89"/>
    <n v="117690.10999999999"/>
    <n v="325690.11"/>
    <n v="990"/>
    <n v="2309.89"/>
    <x v="5"/>
    <n v="3500"/>
    <s v="Mumbai Mega Hub"/>
    <x v="2"/>
  </r>
  <r>
    <n v="106535"/>
    <x v="6502"/>
    <x v="10"/>
    <s v="2025"/>
    <s v="Xpressbees"/>
    <x v="6"/>
    <x v="1"/>
    <x v="2"/>
    <s v="India"/>
    <n v="48"/>
    <n v="4500"/>
    <n v="216000"/>
    <n v="1700"/>
    <n v="214300"/>
    <n v="134400"/>
    <n v="134838.20000000001"/>
    <n v="81161.799999999988"/>
    <n v="213861.8"/>
    <n v="378"/>
    <n v="438.2"/>
    <x v="7"/>
    <n v="2800"/>
    <s v="Mumbai Mega Hub"/>
    <x v="2"/>
  </r>
  <r>
    <n v="106536"/>
    <x v="6503"/>
    <x v="0"/>
    <s v="2025"/>
    <s v="Ecom Express"/>
    <x v="5"/>
    <x v="2"/>
    <x v="3"/>
    <s v="India"/>
    <n v="73"/>
    <n v="4500"/>
    <n v="328500"/>
    <n v="2000"/>
    <n v="326500"/>
    <n v="182500"/>
    <n v="182839.47"/>
    <n v="145660.53"/>
    <n v="326160.53000000003"/>
    <n v="795"/>
    <n v="339.47"/>
    <x v="6"/>
    <n v="2500"/>
    <s v="Delhi NCR Mega Hub"/>
    <x v="3"/>
  </r>
  <r>
    <n v="106537"/>
    <x v="6504"/>
    <x v="7"/>
    <s v="2025"/>
    <s v="Ecom Express"/>
    <x v="1"/>
    <x v="2"/>
    <x v="2"/>
    <s v="India"/>
    <n v="27"/>
    <n v="3500"/>
    <n v="94500"/>
    <n v="1300"/>
    <n v="93200"/>
    <n v="59400"/>
    <n v="59729.97"/>
    <n v="34770.03"/>
    <n v="92870.03"/>
    <n v="978"/>
    <n v="329.97"/>
    <x v="16"/>
    <n v="2200"/>
    <s v="Mumbai Mega Hub"/>
    <x v="2"/>
  </r>
  <r>
    <n v="106538"/>
    <x v="6505"/>
    <x v="7"/>
    <s v="2025"/>
    <s v="Ecom Express"/>
    <x v="5"/>
    <x v="2"/>
    <x v="1"/>
    <s v="India"/>
    <n v="93"/>
    <n v="2800"/>
    <n v="260400"/>
    <n v="1300"/>
    <n v="259100"/>
    <n v="139500"/>
    <n v="140318.72"/>
    <n v="120081.28"/>
    <n v="258281.28"/>
    <n v="411"/>
    <n v="818.72"/>
    <x v="18"/>
    <n v="1500"/>
    <s v="Nagpur Central Hub"/>
    <x v="1"/>
  </r>
  <r>
    <n v="106539"/>
    <x v="6506"/>
    <x v="11"/>
    <s v="2025"/>
    <s v="Shadowfax"/>
    <x v="7"/>
    <x v="1"/>
    <x v="1"/>
    <s v="India"/>
    <n v="80"/>
    <n v="1200"/>
    <n v="96000"/>
    <n v="400"/>
    <n v="95600"/>
    <n v="64000"/>
    <n v="64817.74"/>
    <n v="31182.260000000002"/>
    <n v="94782.26"/>
    <n v="506"/>
    <n v="817.74"/>
    <x v="15"/>
    <n v="800"/>
    <s v="Nagpur Central Hub"/>
    <x v="1"/>
  </r>
  <r>
    <n v="106540"/>
    <x v="6507"/>
    <x v="8"/>
    <s v="2025"/>
    <s v="DHL"/>
    <x v="0"/>
    <x v="2"/>
    <x v="2"/>
    <s v="India"/>
    <n v="15"/>
    <n v="6500"/>
    <n v="97500"/>
    <n v="2300"/>
    <n v="95200"/>
    <n v="63000"/>
    <n v="63829.94"/>
    <n v="33670.06"/>
    <n v="94370.06"/>
    <n v="1013"/>
    <n v="829.94"/>
    <x v="1"/>
    <n v="4200"/>
    <s v="Mumbai Mega Hub"/>
    <x v="2"/>
  </r>
  <r>
    <n v="106541"/>
    <x v="6508"/>
    <x v="0"/>
    <s v="2025"/>
    <s v="Blue Dart"/>
    <x v="6"/>
    <x v="0"/>
    <x v="3"/>
    <s v="India"/>
    <n v="99"/>
    <n v="15000"/>
    <n v="1485000"/>
    <n v="5500"/>
    <n v="1479500"/>
    <n v="940500"/>
    <n v="941068.32"/>
    <n v="543931.68000000005"/>
    <n v="1478931.68"/>
    <n v="728"/>
    <n v="568.32000000000005"/>
    <x v="11"/>
    <n v="9500"/>
    <s v="Delhi NCR Mega Hub"/>
    <x v="3"/>
  </r>
  <r>
    <n v="106542"/>
    <x v="6509"/>
    <x v="9"/>
    <s v="2025"/>
    <s v="Shadowfax"/>
    <x v="4"/>
    <x v="1"/>
    <x v="0"/>
    <s v="India"/>
    <n v="7"/>
    <n v="1500"/>
    <n v="10500"/>
    <n v="700"/>
    <n v="9800"/>
    <n v="5600"/>
    <n v="6030.52"/>
    <n v="4469.4799999999996"/>
    <n v="9369.48"/>
    <n v="654"/>
    <n v="430.52"/>
    <x v="10"/>
    <n v="800"/>
    <s v="Bengaluru Regional Hub"/>
    <x v="0"/>
  </r>
  <r>
    <n v="106543"/>
    <x v="6510"/>
    <x v="4"/>
    <s v="2025"/>
    <s v="Delhivery"/>
    <x v="7"/>
    <x v="0"/>
    <x v="0"/>
    <s v="India"/>
    <n v="3"/>
    <n v="600"/>
    <n v="1800"/>
    <n v="250"/>
    <n v="1550"/>
    <n v="1050"/>
    <n v="2168.9700000000003"/>
    <n v="-368.97000000000025"/>
    <n v="431.03"/>
    <n v="1182"/>
    <n v="1118.97"/>
    <x v="14"/>
    <n v="350"/>
    <s v="Bengaluru Regional Hub"/>
    <x v="0"/>
  </r>
  <r>
    <n v="106544"/>
    <x v="6511"/>
    <x v="4"/>
    <s v="2025"/>
    <s v="Amazon Logistics"/>
    <x v="0"/>
    <x v="0"/>
    <x v="3"/>
    <s v="India"/>
    <n v="3"/>
    <n v="3200"/>
    <n v="9600"/>
    <n v="1200"/>
    <n v="8400"/>
    <n v="6000"/>
    <n v="7163.68"/>
    <n v="2436.3199999999997"/>
    <n v="7236.32"/>
    <n v="518"/>
    <n v="1163.68"/>
    <x v="0"/>
    <n v="2000"/>
    <s v="Delhi NCR Mega Hub"/>
    <x v="3"/>
  </r>
  <r>
    <n v="106545"/>
    <x v="6512"/>
    <x v="8"/>
    <s v="2025"/>
    <s v="FedEx"/>
    <x v="5"/>
    <x v="1"/>
    <x v="2"/>
    <s v="India"/>
    <n v="60"/>
    <n v="2800"/>
    <n v="168000"/>
    <n v="1300"/>
    <n v="166700"/>
    <n v="90000"/>
    <n v="90533.96"/>
    <n v="77466.039999999994"/>
    <n v="166166.04"/>
    <n v="462"/>
    <n v="533.96"/>
    <x v="18"/>
    <n v="1500"/>
    <s v="Mumbai Mega Hub"/>
    <x v="2"/>
  </r>
  <r>
    <n v="106546"/>
    <x v="6513"/>
    <x v="4"/>
    <s v="2025"/>
    <s v="Amazon Logistics"/>
    <x v="1"/>
    <x v="0"/>
    <x v="2"/>
    <s v="India"/>
    <n v="98"/>
    <n v="25000"/>
    <n v="2450000"/>
    <n v="7000"/>
    <n v="2443000"/>
    <n v="1764000"/>
    <n v="1764297.2"/>
    <n v="685702.8"/>
    <n v="2442702.7999999998"/>
    <n v="542"/>
    <n v="297.2"/>
    <x v="17"/>
    <n v="18000"/>
    <s v="Mumbai Mega Hub"/>
    <x v="2"/>
  </r>
  <r>
    <n v="106547"/>
    <x v="6514"/>
    <x v="11"/>
    <s v="2025"/>
    <s v="Delhivery"/>
    <x v="4"/>
    <x v="0"/>
    <x v="1"/>
    <s v="India"/>
    <n v="94"/>
    <n v="5500"/>
    <n v="517000"/>
    <n v="2000"/>
    <n v="515000"/>
    <n v="329000"/>
    <n v="329272.36"/>
    <n v="187727.64"/>
    <n v="514727.64"/>
    <n v="962"/>
    <n v="272.36"/>
    <x v="5"/>
    <n v="3500"/>
    <s v="Nagpur Central Hub"/>
    <x v="1"/>
  </r>
  <r>
    <n v="106548"/>
    <x v="6515"/>
    <x v="2"/>
    <s v="2025"/>
    <s v="Delhivery"/>
    <x v="7"/>
    <x v="0"/>
    <x v="2"/>
    <s v="India"/>
    <n v="48"/>
    <n v="600"/>
    <n v="28800"/>
    <n v="250"/>
    <n v="28550"/>
    <n v="16800"/>
    <n v="17690.29"/>
    <n v="11109.71"/>
    <n v="27659.71"/>
    <n v="398"/>
    <n v="890.29"/>
    <x v="14"/>
    <n v="350"/>
    <s v="Mumbai Mega Hub"/>
    <x v="2"/>
  </r>
  <r>
    <n v="106549"/>
    <x v="6516"/>
    <x v="7"/>
    <s v="2025"/>
    <s v="Xpressbees"/>
    <x v="4"/>
    <x v="0"/>
    <x v="0"/>
    <s v="India"/>
    <n v="19"/>
    <n v="1500"/>
    <n v="28500"/>
    <n v="700"/>
    <n v="27800"/>
    <n v="15200"/>
    <n v="15616.59"/>
    <n v="12883.41"/>
    <n v="27383.41"/>
    <n v="996"/>
    <n v="416.59"/>
    <x v="10"/>
    <n v="800"/>
    <s v="Bengaluru Regional Hub"/>
    <x v="0"/>
  </r>
  <r>
    <n v="106550"/>
    <x v="6517"/>
    <x v="0"/>
    <s v="2025"/>
    <s v="Shadowfax"/>
    <x v="7"/>
    <x v="1"/>
    <x v="4"/>
    <s v="India"/>
    <n v="75"/>
    <n v="1200"/>
    <n v="90000"/>
    <n v="400"/>
    <n v="89600"/>
    <n v="60000"/>
    <n v="60239.3"/>
    <n v="29760.699999999997"/>
    <n v="89360.7"/>
    <n v="1094"/>
    <n v="239.3"/>
    <x v="15"/>
    <n v="800"/>
    <s v="Kolkata Regional Hub"/>
    <x v="4"/>
  </r>
  <r>
    <n v="106551"/>
    <x v="6518"/>
    <x v="5"/>
    <s v="2025"/>
    <s v="Ekart"/>
    <x v="4"/>
    <x v="2"/>
    <x v="2"/>
    <s v="India"/>
    <n v="82"/>
    <n v="5500"/>
    <n v="451000"/>
    <n v="2000"/>
    <n v="449000"/>
    <n v="287000"/>
    <n v="287423.75"/>
    <n v="163576.25"/>
    <n v="448576.25"/>
    <n v="717"/>
    <n v="423.75"/>
    <x v="5"/>
    <n v="3500"/>
    <s v="Mumbai Mega Hub"/>
    <x v="2"/>
  </r>
  <r>
    <n v="106552"/>
    <x v="6519"/>
    <x v="10"/>
    <s v="2025"/>
    <s v="Xpressbees"/>
    <x v="7"/>
    <x v="1"/>
    <x v="0"/>
    <s v="India"/>
    <n v="59"/>
    <n v="850"/>
    <n v="50150"/>
    <n v="300"/>
    <n v="49850"/>
    <n v="32450"/>
    <n v="33349.120000000003"/>
    <n v="16800.879999999997"/>
    <n v="48950.879999999997"/>
    <n v="1139"/>
    <n v="899.12"/>
    <x v="13"/>
    <n v="550"/>
    <s v="Bengaluru Regional Hub"/>
    <x v="0"/>
  </r>
  <r>
    <n v="106553"/>
    <x v="6520"/>
    <x v="5"/>
    <s v="2025"/>
    <s v="Amazon Logistics"/>
    <x v="7"/>
    <x v="1"/>
    <x v="3"/>
    <s v="India"/>
    <n v="61"/>
    <n v="600"/>
    <n v="36600"/>
    <n v="250"/>
    <n v="36350"/>
    <n v="21350"/>
    <n v="22399.119999999999"/>
    <n v="14200.880000000001"/>
    <n v="35300.879999999997"/>
    <n v="444"/>
    <n v="1049.1199999999999"/>
    <x v="14"/>
    <n v="350"/>
    <s v="Delhi NCR Mega Hub"/>
    <x v="3"/>
  </r>
  <r>
    <n v="106554"/>
    <x v="6521"/>
    <x v="7"/>
    <s v="2025"/>
    <s v="Amazon Logistics"/>
    <x v="4"/>
    <x v="2"/>
    <x v="0"/>
    <s v="India"/>
    <n v="82"/>
    <n v="1500"/>
    <n v="123000"/>
    <n v="700"/>
    <n v="122300"/>
    <n v="65600"/>
    <n v="66598.559999999998"/>
    <n v="56401.440000000002"/>
    <n v="121301.44"/>
    <n v="394"/>
    <n v="998.56"/>
    <x v="10"/>
    <n v="800"/>
    <s v="Bengaluru Regional Hub"/>
    <x v="0"/>
  </r>
  <r>
    <n v="106555"/>
    <x v="6522"/>
    <x v="7"/>
    <s v="2025"/>
    <s v="Xpressbees"/>
    <x v="3"/>
    <x v="0"/>
    <x v="1"/>
    <s v="India"/>
    <n v="43"/>
    <n v="8500"/>
    <n v="365500"/>
    <n v="3000"/>
    <n v="362500"/>
    <n v="236500"/>
    <n v="237347.23"/>
    <n v="128152.76999999999"/>
    <n v="361652.77"/>
    <n v="1073"/>
    <n v="847.23"/>
    <x v="8"/>
    <n v="5500"/>
    <s v="Nagpur Central Hub"/>
    <x v="1"/>
  </r>
  <r>
    <n v="106556"/>
    <x v="6523"/>
    <x v="9"/>
    <s v="2025"/>
    <s v="Shadowfax"/>
    <x v="4"/>
    <x v="1"/>
    <x v="1"/>
    <s v="India"/>
    <n v="94"/>
    <n v="1500"/>
    <n v="141000"/>
    <n v="700"/>
    <n v="140300"/>
    <n v="75200"/>
    <n v="75835.78"/>
    <n v="65164.22"/>
    <n v="139664.22"/>
    <n v="680"/>
    <n v="635.78"/>
    <x v="10"/>
    <n v="800"/>
    <s v="Nagpur Central Hub"/>
    <x v="1"/>
  </r>
  <r>
    <n v="106557"/>
    <x v="6524"/>
    <x v="3"/>
    <s v="2025"/>
    <s v="Xpressbees"/>
    <x v="4"/>
    <x v="1"/>
    <x v="2"/>
    <s v="India"/>
    <n v="65"/>
    <n v="5500"/>
    <n v="357500"/>
    <n v="2000"/>
    <n v="355500"/>
    <n v="227500"/>
    <n v="228827.31"/>
    <n v="128672.69"/>
    <n v="354172.69"/>
    <n v="800"/>
    <n v="1327.31"/>
    <x v="5"/>
    <n v="3500"/>
    <s v="Mumbai Mega Hub"/>
    <x v="2"/>
  </r>
  <r>
    <n v="106558"/>
    <x v="6525"/>
    <x v="11"/>
    <s v="2025"/>
    <s v="Ekart"/>
    <x v="1"/>
    <x v="0"/>
    <x v="3"/>
    <s v="India"/>
    <n v="99"/>
    <n v="45000"/>
    <n v="4455000"/>
    <n v="13000"/>
    <n v="4442000"/>
    <n v="3168000"/>
    <n v="3168229.47"/>
    <n v="1286770.5299999998"/>
    <n v="4441770.53"/>
    <n v="927"/>
    <n v="229.47"/>
    <x v="2"/>
    <n v="32000"/>
    <s v="Delhi NCR Mega Hub"/>
    <x v="3"/>
  </r>
  <r>
    <n v="106559"/>
    <x v="6526"/>
    <x v="6"/>
    <s v="2025"/>
    <s v="Shadowfax"/>
    <x v="6"/>
    <x v="1"/>
    <x v="1"/>
    <s v="India"/>
    <n v="63"/>
    <n v="15000"/>
    <n v="945000"/>
    <n v="5500"/>
    <n v="939500"/>
    <n v="598500"/>
    <n v="599093.6"/>
    <n v="345906.4"/>
    <n v="938906.4"/>
    <n v="917"/>
    <n v="593.6"/>
    <x v="11"/>
    <n v="9500"/>
    <s v="Nagpur Central Hub"/>
    <x v="1"/>
  </r>
  <r>
    <n v="106560"/>
    <x v="6527"/>
    <x v="8"/>
    <s v="2025"/>
    <s v="FedEx"/>
    <x v="2"/>
    <x v="1"/>
    <x v="3"/>
    <s v="India"/>
    <n v="81"/>
    <n v="450"/>
    <n v="36450"/>
    <n v="250"/>
    <n v="36200"/>
    <n v="16200"/>
    <n v="16744.47"/>
    <n v="19705.53"/>
    <n v="35655.53"/>
    <n v="1059"/>
    <n v="544.47"/>
    <x v="3"/>
    <n v="200"/>
    <s v="Delhi NCR Mega Hub"/>
    <x v="3"/>
  </r>
  <r>
    <n v="106561"/>
    <x v="6528"/>
    <x v="10"/>
    <s v="2025"/>
    <s v="Delhivery"/>
    <x v="4"/>
    <x v="2"/>
    <x v="0"/>
    <s v="India"/>
    <n v="69"/>
    <n v="5500"/>
    <n v="379500"/>
    <n v="2000"/>
    <n v="377500"/>
    <n v="241500"/>
    <n v="241715.26"/>
    <n v="137784.74"/>
    <n v="377284.74"/>
    <n v="728"/>
    <n v="215.26"/>
    <x v="5"/>
    <n v="3500"/>
    <s v="Bengaluru Regional Hub"/>
    <x v="0"/>
  </r>
  <r>
    <n v="106562"/>
    <x v="6529"/>
    <x v="9"/>
    <s v="2025"/>
    <s v="Amazon Logistics"/>
    <x v="5"/>
    <x v="1"/>
    <x v="0"/>
    <s v="India"/>
    <n v="83"/>
    <n v="1800"/>
    <n v="149400"/>
    <n v="900"/>
    <n v="148500"/>
    <n v="74700"/>
    <n v="75187.59"/>
    <n v="74212.41"/>
    <n v="148012.41"/>
    <n v="1015"/>
    <n v="487.59"/>
    <x v="9"/>
    <n v="900"/>
    <s v="Bengaluru Regional Hub"/>
    <x v="0"/>
  </r>
  <r>
    <n v="106563"/>
    <x v="6530"/>
    <x v="3"/>
    <s v="2025"/>
    <s v="Xpressbees"/>
    <x v="6"/>
    <x v="1"/>
    <x v="2"/>
    <s v="India"/>
    <n v="91"/>
    <n v="15000"/>
    <n v="1365000"/>
    <n v="5500"/>
    <n v="1359500"/>
    <n v="864500"/>
    <n v="864906.44"/>
    <n v="500093.56000000006"/>
    <n v="1359093.56"/>
    <n v="1142"/>
    <n v="406.44"/>
    <x v="11"/>
    <n v="9500"/>
    <s v="Mumbai Mega Hub"/>
    <x v="2"/>
  </r>
  <r>
    <n v="106564"/>
    <x v="6531"/>
    <x v="9"/>
    <s v="2025"/>
    <s v="DHL"/>
    <x v="4"/>
    <x v="1"/>
    <x v="2"/>
    <s v="India"/>
    <n v="93"/>
    <n v="1500"/>
    <n v="139500"/>
    <n v="700"/>
    <n v="138800"/>
    <n v="74400"/>
    <n v="75382.63"/>
    <n v="64117.369999999995"/>
    <n v="137817.37"/>
    <n v="769"/>
    <n v="982.63"/>
    <x v="10"/>
    <n v="800"/>
    <s v="Mumbai Mega Hub"/>
    <x v="2"/>
  </r>
  <r>
    <n v="106565"/>
    <x v="6532"/>
    <x v="4"/>
    <s v="2025"/>
    <s v="Shadowfax"/>
    <x v="4"/>
    <x v="2"/>
    <x v="1"/>
    <s v="India"/>
    <n v="11"/>
    <n v="5500"/>
    <n v="60500"/>
    <n v="2000"/>
    <n v="58500"/>
    <n v="38500"/>
    <n v="38826.76"/>
    <n v="21673.239999999998"/>
    <n v="58173.24"/>
    <n v="524"/>
    <n v="326.76"/>
    <x v="5"/>
    <n v="3500"/>
    <s v="Nagpur Central Hub"/>
    <x v="1"/>
  </r>
  <r>
    <n v="106566"/>
    <x v="6533"/>
    <x v="4"/>
    <s v="2025"/>
    <s v="Ecom Express"/>
    <x v="3"/>
    <x v="0"/>
    <x v="1"/>
    <s v="India"/>
    <n v="95"/>
    <n v="8500"/>
    <n v="807500"/>
    <n v="3000"/>
    <n v="804500"/>
    <n v="522500"/>
    <n v="523409.78"/>
    <n v="284090.21999999997"/>
    <n v="803590.22"/>
    <n v="641"/>
    <n v="909.78"/>
    <x v="8"/>
    <n v="5500"/>
    <s v="Nagpur Central Hub"/>
    <x v="1"/>
  </r>
  <r>
    <n v="106567"/>
    <x v="6534"/>
    <x v="7"/>
    <s v="2025"/>
    <s v="DHL"/>
    <x v="5"/>
    <x v="2"/>
    <x v="2"/>
    <s v="India"/>
    <n v="30"/>
    <n v="4500"/>
    <n v="135000"/>
    <n v="2000"/>
    <n v="133000"/>
    <n v="75000"/>
    <n v="75597.36"/>
    <n v="59402.64"/>
    <n v="132402.64000000001"/>
    <n v="684"/>
    <n v="597.36"/>
    <x v="6"/>
    <n v="2500"/>
    <s v="Mumbai Mega Hub"/>
    <x v="2"/>
  </r>
  <r>
    <n v="106568"/>
    <x v="6535"/>
    <x v="11"/>
    <s v="2025"/>
    <s v="DHL"/>
    <x v="0"/>
    <x v="0"/>
    <x v="0"/>
    <s v="India"/>
    <n v="31"/>
    <n v="6500"/>
    <n v="201500"/>
    <n v="2300"/>
    <n v="199200"/>
    <n v="130200"/>
    <n v="130381.32"/>
    <n v="71118.679999999993"/>
    <n v="199018.68"/>
    <n v="1063"/>
    <n v="181.32"/>
    <x v="1"/>
    <n v="4200"/>
    <s v="Bengaluru Regional Hub"/>
    <x v="0"/>
  </r>
  <r>
    <n v="106569"/>
    <x v="6536"/>
    <x v="7"/>
    <s v="2025"/>
    <s v="Delhivery"/>
    <x v="5"/>
    <x v="2"/>
    <x v="2"/>
    <s v="India"/>
    <n v="20"/>
    <n v="1800"/>
    <n v="36000"/>
    <n v="900"/>
    <n v="35100"/>
    <n v="18000"/>
    <n v="19421.89"/>
    <n v="16578.11"/>
    <n v="33678.11"/>
    <n v="633"/>
    <n v="1421.89"/>
    <x v="9"/>
    <n v="900"/>
    <s v="Mumbai Mega Hub"/>
    <x v="2"/>
  </r>
  <r>
    <n v="106570"/>
    <x v="6537"/>
    <x v="5"/>
    <s v="2025"/>
    <s v="Amazon Logistics"/>
    <x v="2"/>
    <x v="0"/>
    <x v="4"/>
    <s v="India"/>
    <n v="21"/>
    <n v="450"/>
    <n v="9450"/>
    <n v="250"/>
    <n v="9200"/>
    <n v="4200"/>
    <n v="4689.26"/>
    <n v="4760.74"/>
    <n v="8710.74"/>
    <n v="330"/>
    <n v="489.26"/>
    <x v="3"/>
    <n v="200"/>
    <s v="Kolkata Regional Hub"/>
    <x v="4"/>
  </r>
  <r>
    <n v="106571"/>
    <x v="6538"/>
    <x v="9"/>
    <s v="2025"/>
    <s v="Ecom Express"/>
    <x v="3"/>
    <x v="0"/>
    <x v="1"/>
    <s v="India"/>
    <n v="9"/>
    <n v="8500"/>
    <n v="76500"/>
    <n v="3000"/>
    <n v="73500"/>
    <n v="49500"/>
    <n v="50276.959999999999"/>
    <n v="26223.040000000001"/>
    <n v="72723.039999999994"/>
    <n v="777"/>
    <n v="776.96"/>
    <x v="8"/>
    <n v="5500"/>
    <s v="Nagpur Central Hub"/>
    <x v="1"/>
  </r>
  <r>
    <n v="106572"/>
    <x v="6539"/>
    <x v="0"/>
    <s v="2025"/>
    <s v="Ekart"/>
    <x v="6"/>
    <x v="2"/>
    <x v="1"/>
    <s v="India"/>
    <n v="82"/>
    <n v="4500"/>
    <n v="369000"/>
    <n v="1700"/>
    <n v="367300"/>
    <n v="229600"/>
    <n v="230276.64"/>
    <n v="138723.35999999999"/>
    <n v="366623.36"/>
    <n v="1109"/>
    <n v="676.64"/>
    <x v="7"/>
    <n v="2800"/>
    <s v="Nagpur Central Hub"/>
    <x v="1"/>
  </r>
  <r>
    <n v="106573"/>
    <x v="6540"/>
    <x v="0"/>
    <s v="2025"/>
    <s v="Delhivery"/>
    <x v="6"/>
    <x v="1"/>
    <x v="2"/>
    <s v="India"/>
    <n v="32"/>
    <n v="4500"/>
    <n v="144000"/>
    <n v="1700"/>
    <n v="142300"/>
    <n v="89600"/>
    <n v="90019.34"/>
    <n v="53980.66"/>
    <n v="141880.66"/>
    <n v="1155"/>
    <n v="419.34"/>
    <x v="7"/>
    <n v="2800"/>
    <s v="Mumbai Mega Hub"/>
    <x v="2"/>
  </r>
  <r>
    <n v="106574"/>
    <x v="6541"/>
    <x v="2"/>
    <s v="2025"/>
    <s v="Delhivery"/>
    <x v="3"/>
    <x v="0"/>
    <x v="4"/>
    <s v="India"/>
    <n v="5"/>
    <n v="8500"/>
    <n v="42500"/>
    <n v="3000"/>
    <n v="39500"/>
    <n v="27500"/>
    <n v="28127.42"/>
    <n v="14372.580000000002"/>
    <n v="38872.58"/>
    <n v="926"/>
    <n v="627.41999999999996"/>
    <x v="8"/>
    <n v="5500"/>
    <s v="Kolkata Regional Hub"/>
    <x v="4"/>
  </r>
  <r>
    <n v="106575"/>
    <x v="521"/>
    <x v="2"/>
    <s v="2025"/>
    <s v="Shadowfax"/>
    <x v="3"/>
    <x v="1"/>
    <x v="4"/>
    <s v="India"/>
    <n v="75"/>
    <n v="8500"/>
    <n v="637500"/>
    <n v="3000"/>
    <n v="634500"/>
    <n v="412500"/>
    <n v="414141.34"/>
    <n v="223358.65999999997"/>
    <n v="632858.66"/>
    <n v="419"/>
    <n v="1641.34"/>
    <x v="8"/>
    <n v="5500"/>
    <s v="Kolkata Regional Hub"/>
    <x v="4"/>
  </r>
  <r>
    <n v="106576"/>
    <x v="6542"/>
    <x v="8"/>
    <s v="2025"/>
    <s v="DHL"/>
    <x v="5"/>
    <x v="2"/>
    <x v="2"/>
    <s v="India"/>
    <n v="78"/>
    <n v="4500"/>
    <n v="351000"/>
    <n v="2000"/>
    <n v="349000"/>
    <n v="195000"/>
    <n v="195507.56"/>
    <n v="155492.44"/>
    <n v="348492.44"/>
    <n v="511"/>
    <n v="507.56"/>
    <x v="6"/>
    <n v="2500"/>
    <s v="Mumbai Mega Hub"/>
    <x v="2"/>
  </r>
  <r>
    <n v="106577"/>
    <x v="6543"/>
    <x v="0"/>
    <s v="2025"/>
    <s v="Shadowfax"/>
    <x v="7"/>
    <x v="0"/>
    <x v="2"/>
    <s v="India"/>
    <n v="43"/>
    <n v="600"/>
    <n v="25800"/>
    <n v="250"/>
    <n v="25550"/>
    <n v="15050"/>
    <n v="15375.46"/>
    <n v="10424.540000000001"/>
    <n v="25224.54"/>
    <n v="562"/>
    <n v="325.45999999999998"/>
    <x v="14"/>
    <n v="350"/>
    <s v="Mumbai Mega Hub"/>
    <x v="2"/>
  </r>
  <r>
    <n v="106578"/>
    <x v="6544"/>
    <x v="2"/>
    <s v="2025"/>
    <s v="DHL"/>
    <x v="6"/>
    <x v="1"/>
    <x v="1"/>
    <s v="India"/>
    <n v="61"/>
    <n v="4500"/>
    <n v="274500"/>
    <n v="1700"/>
    <n v="272800"/>
    <n v="170800"/>
    <n v="171527.26"/>
    <n v="102972.73999999999"/>
    <n v="272072.74"/>
    <n v="791"/>
    <n v="727.26"/>
    <x v="7"/>
    <n v="2800"/>
    <s v="Nagpur Central Hub"/>
    <x v="1"/>
  </r>
  <r>
    <n v="106579"/>
    <x v="6545"/>
    <x v="5"/>
    <s v="2025"/>
    <s v="Shadowfax"/>
    <x v="0"/>
    <x v="2"/>
    <x v="0"/>
    <s v="India"/>
    <n v="25"/>
    <n v="3200"/>
    <n v="80000"/>
    <n v="1200"/>
    <n v="78800"/>
    <n v="50000"/>
    <n v="50509.64"/>
    <n v="29490.36"/>
    <n v="78290.36"/>
    <n v="1024"/>
    <n v="509.64"/>
    <x v="0"/>
    <n v="2000"/>
    <s v="Bengaluru Regional Hub"/>
    <x v="0"/>
  </r>
  <r>
    <n v="106580"/>
    <x v="6546"/>
    <x v="0"/>
    <s v="2025"/>
    <s v="Blue Dart"/>
    <x v="2"/>
    <x v="1"/>
    <x v="3"/>
    <s v="India"/>
    <n v="11"/>
    <n v="2500"/>
    <n v="27500"/>
    <n v="1000"/>
    <n v="26500"/>
    <n v="16500"/>
    <n v="16759.28"/>
    <n v="10740.720000000001"/>
    <n v="26240.720000000001"/>
    <n v="754"/>
    <n v="259.27999999999997"/>
    <x v="12"/>
    <n v="1500"/>
    <s v="Delhi NCR Mega Hub"/>
    <x v="3"/>
  </r>
  <r>
    <n v="106581"/>
    <x v="6547"/>
    <x v="6"/>
    <s v="2025"/>
    <s v="DHL"/>
    <x v="1"/>
    <x v="1"/>
    <x v="1"/>
    <s v="India"/>
    <n v="59"/>
    <n v="3500"/>
    <n v="206500"/>
    <n v="1300"/>
    <n v="205200"/>
    <n v="129800"/>
    <n v="130530.16"/>
    <n v="75969.84"/>
    <n v="204469.84"/>
    <n v="769"/>
    <n v="730.16"/>
    <x v="16"/>
    <n v="2200"/>
    <s v="Nagpur Central Hub"/>
    <x v="1"/>
  </r>
  <r>
    <n v="106582"/>
    <x v="6548"/>
    <x v="1"/>
    <s v="2025"/>
    <s v="Shadowfax"/>
    <x v="1"/>
    <x v="2"/>
    <x v="1"/>
    <s v="India"/>
    <n v="26"/>
    <n v="25000"/>
    <n v="650000"/>
    <n v="7000"/>
    <n v="643000"/>
    <n v="468000"/>
    <n v="468355.87"/>
    <n v="181644.13"/>
    <n v="642644.13"/>
    <n v="727"/>
    <n v="355.87"/>
    <x v="17"/>
    <n v="18000"/>
    <s v="Nagpur Central Hub"/>
    <x v="1"/>
  </r>
  <r>
    <n v="106583"/>
    <x v="6549"/>
    <x v="11"/>
    <s v="2025"/>
    <s v="DHL"/>
    <x v="0"/>
    <x v="2"/>
    <x v="0"/>
    <s v="India"/>
    <n v="44"/>
    <n v="6500"/>
    <n v="286000"/>
    <n v="2300"/>
    <n v="283700"/>
    <n v="184800"/>
    <n v="185172.56"/>
    <n v="100827.44"/>
    <n v="283327.44"/>
    <n v="1054"/>
    <n v="372.56"/>
    <x v="1"/>
    <n v="4200"/>
    <s v="Bengaluru Regional Hub"/>
    <x v="0"/>
  </r>
  <r>
    <n v="106584"/>
    <x v="6550"/>
    <x v="4"/>
    <s v="2025"/>
    <s v="FedEx"/>
    <x v="2"/>
    <x v="0"/>
    <x v="3"/>
    <s v="India"/>
    <n v="28"/>
    <n v="2500"/>
    <n v="70000"/>
    <n v="1000"/>
    <n v="69000"/>
    <n v="42000"/>
    <n v="42724.53"/>
    <n v="27275.47"/>
    <n v="68275.47"/>
    <n v="979"/>
    <n v="724.53"/>
    <x v="12"/>
    <n v="1500"/>
    <s v="Delhi NCR Mega Hub"/>
    <x v="3"/>
  </r>
  <r>
    <n v="106585"/>
    <x v="6551"/>
    <x v="1"/>
    <s v="2025"/>
    <s v="FedEx"/>
    <x v="1"/>
    <x v="1"/>
    <x v="4"/>
    <s v="India"/>
    <n v="20"/>
    <n v="25000"/>
    <n v="500000"/>
    <n v="7000"/>
    <n v="493000"/>
    <n v="360000"/>
    <n v="360883.76"/>
    <n v="139116.24"/>
    <n v="492116.24"/>
    <n v="597"/>
    <n v="883.76"/>
    <x v="17"/>
    <n v="18000"/>
    <s v="Kolkata Regional Hub"/>
    <x v="4"/>
  </r>
  <r>
    <n v="106586"/>
    <x v="6552"/>
    <x v="3"/>
    <s v="2025"/>
    <s v="Ecom Express"/>
    <x v="0"/>
    <x v="0"/>
    <x v="3"/>
    <s v="India"/>
    <n v="6"/>
    <n v="3200"/>
    <n v="19200"/>
    <n v="1200"/>
    <n v="18000"/>
    <n v="12000"/>
    <n v="12237.31"/>
    <n v="6962.6900000000005"/>
    <n v="17762.689999999999"/>
    <n v="979"/>
    <n v="237.31"/>
    <x v="0"/>
    <n v="2000"/>
    <s v="Delhi NCR Mega Hub"/>
    <x v="3"/>
  </r>
  <r>
    <n v="106587"/>
    <x v="6553"/>
    <x v="3"/>
    <s v="2025"/>
    <s v="Amazon Logistics"/>
    <x v="1"/>
    <x v="2"/>
    <x v="2"/>
    <s v="India"/>
    <n v="53"/>
    <n v="45000"/>
    <n v="2385000"/>
    <n v="13000"/>
    <n v="2372000"/>
    <n v="1696000"/>
    <n v="1696328.07"/>
    <n v="688671.92999999993"/>
    <n v="2371671.9300000002"/>
    <n v="1173"/>
    <n v="328.07"/>
    <x v="2"/>
    <n v="32000"/>
    <s v="Mumbai Mega Hub"/>
    <x v="2"/>
  </r>
  <r>
    <n v="106588"/>
    <x v="6554"/>
    <x v="5"/>
    <s v="2025"/>
    <s v="Ecom Express"/>
    <x v="1"/>
    <x v="0"/>
    <x v="3"/>
    <s v="India"/>
    <n v="18"/>
    <n v="3500"/>
    <n v="63000"/>
    <n v="1300"/>
    <n v="61700"/>
    <n v="39600"/>
    <n v="40371.26"/>
    <n v="22628.739999999998"/>
    <n v="60928.74"/>
    <n v="1101"/>
    <n v="771.26"/>
    <x v="16"/>
    <n v="2200"/>
    <s v="Delhi NCR Mega Hub"/>
    <x v="3"/>
  </r>
  <r>
    <n v="106589"/>
    <x v="6555"/>
    <x v="2"/>
    <s v="2025"/>
    <s v="Xpressbees"/>
    <x v="7"/>
    <x v="0"/>
    <x v="0"/>
    <s v="India"/>
    <n v="12"/>
    <n v="850"/>
    <n v="10200"/>
    <n v="300"/>
    <n v="9900"/>
    <n v="6600"/>
    <n v="7117.54"/>
    <n v="3082.46"/>
    <n v="9382.4599999999991"/>
    <n v="315"/>
    <n v="517.54"/>
    <x v="13"/>
    <n v="550"/>
    <s v="Bengaluru Regional Hub"/>
    <x v="0"/>
  </r>
  <r>
    <n v="106590"/>
    <x v="6556"/>
    <x v="11"/>
    <s v="2025"/>
    <s v="Ekart"/>
    <x v="7"/>
    <x v="2"/>
    <x v="1"/>
    <s v="India"/>
    <n v="84"/>
    <n v="600"/>
    <n v="50400"/>
    <n v="250"/>
    <n v="50150"/>
    <n v="29400"/>
    <n v="30004.04"/>
    <n v="20395.96"/>
    <n v="49545.96"/>
    <n v="1137"/>
    <n v="604.04"/>
    <x v="14"/>
    <n v="350"/>
    <s v="Nagpur Central Hub"/>
    <x v="1"/>
  </r>
  <r>
    <n v="106591"/>
    <x v="6557"/>
    <x v="10"/>
    <s v="2025"/>
    <s v="Shadowfax"/>
    <x v="3"/>
    <x v="0"/>
    <x v="1"/>
    <s v="India"/>
    <n v="90"/>
    <n v="8500"/>
    <n v="765000"/>
    <n v="3000"/>
    <n v="762000"/>
    <n v="495000"/>
    <n v="496835.85"/>
    <n v="268164.15000000002"/>
    <n v="760164.15"/>
    <n v="637"/>
    <n v="1835.85"/>
    <x v="8"/>
    <n v="5500"/>
    <s v="Nagpur Central Hub"/>
    <x v="1"/>
  </r>
  <r>
    <n v="106592"/>
    <x v="6558"/>
    <x v="2"/>
    <s v="2025"/>
    <s v="FedEx"/>
    <x v="4"/>
    <x v="0"/>
    <x v="1"/>
    <s v="India"/>
    <n v="31"/>
    <n v="5500"/>
    <n v="170500"/>
    <n v="2000"/>
    <n v="168500"/>
    <n v="108500"/>
    <n v="108619.9"/>
    <n v="61880.100000000006"/>
    <n v="168380.1"/>
    <n v="921"/>
    <n v="119.9"/>
    <x v="5"/>
    <n v="3500"/>
    <s v="Nagpur Central Hub"/>
    <x v="1"/>
  </r>
  <r>
    <n v="106593"/>
    <x v="6559"/>
    <x v="2"/>
    <s v="2025"/>
    <s v="DHL"/>
    <x v="0"/>
    <x v="0"/>
    <x v="3"/>
    <s v="India"/>
    <n v="26"/>
    <n v="3200"/>
    <n v="83200"/>
    <n v="1200"/>
    <n v="82000"/>
    <n v="52000"/>
    <n v="52413.17"/>
    <n v="30786.83"/>
    <n v="81586.83"/>
    <n v="632"/>
    <n v="413.17"/>
    <x v="0"/>
    <n v="2000"/>
    <s v="Delhi NCR Mega Hub"/>
    <x v="3"/>
  </r>
  <r>
    <n v="106594"/>
    <x v="6560"/>
    <x v="3"/>
    <s v="2025"/>
    <s v="DHL"/>
    <x v="7"/>
    <x v="0"/>
    <x v="0"/>
    <s v="India"/>
    <n v="56"/>
    <n v="1200"/>
    <n v="67200"/>
    <n v="400"/>
    <n v="66800"/>
    <n v="44800"/>
    <n v="45482.81"/>
    <n v="21717.190000000002"/>
    <n v="66117.19"/>
    <n v="506"/>
    <n v="682.81"/>
    <x v="15"/>
    <n v="800"/>
    <s v="Bengaluru Regional Hub"/>
    <x v="0"/>
  </r>
  <r>
    <n v="106595"/>
    <x v="6561"/>
    <x v="4"/>
    <s v="2025"/>
    <s v="Delhivery"/>
    <x v="3"/>
    <x v="1"/>
    <x v="4"/>
    <s v="India"/>
    <n v="42"/>
    <n v="12000"/>
    <n v="504000"/>
    <n v="4000"/>
    <n v="500000"/>
    <n v="336000"/>
    <n v="336423.83"/>
    <n v="167576.16999999998"/>
    <n v="499576.17"/>
    <n v="872"/>
    <n v="423.83"/>
    <x v="4"/>
    <n v="8000"/>
    <s v="Kolkata Regional Hub"/>
    <x v="4"/>
  </r>
  <r>
    <n v="106596"/>
    <x v="6562"/>
    <x v="11"/>
    <s v="2025"/>
    <s v="Shadowfax"/>
    <x v="0"/>
    <x v="1"/>
    <x v="1"/>
    <s v="India"/>
    <n v="52"/>
    <n v="3200"/>
    <n v="166400"/>
    <n v="1200"/>
    <n v="165200"/>
    <n v="104000"/>
    <n v="104715.09"/>
    <n v="61684.91"/>
    <n v="164484.91"/>
    <n v="861"/>
    <n v="715.09"/>
    <x v="0"/>
    <n v="2000"/>
    <s v="Nagpur Central Hub"/>
    <x v="1"/>
  </r>
  <r>
    <n v="106597"/>
    <x v="6563"/>
    <x v="1"/>
    <s v="2025"/>
    <s v="FedEx"/>
    <x v="5"/>
    <x v="0"/>
    <x v="4"/>
    <s v="India"/>
    <n v="20"/>
    <n v="2800"/>
    <n v="56000"/>
    <n v="1300"/>
    <n v="54700"/>
    <n v="30000"/>
    <n v="32529.599999999999"/>
    <n v="23470.400000000001"/>
    <n v="52170.400000000001"/>
    <n v="497"/>
    <n v="2529.6"/>
    <x v="18"/>
    <n v="1500"/>
    <s v="Kolkata Regional Hub"/>
    <x v="4"/>
  </r>
  <r>
    <n v="106598"/>
    <x v="6564"/>
    <x v="1"/>
    <s v="2025"/>
    <s v="FedEx"/>
    <x v="5"/>
    <x v="2"/>
    <x v="3"/>
    <s v="India"/>
    <n v="10"/>
    <n v="1800"/>
    <n v="18000"/>
    <n v="900"/>
    <n v="17100"/>
    <n v="9000"/>
    <n v="9507.32"/>
    <n v="8492.68"/>
    <n v="16592.68"/>
    <n v="536"/>
    <n v="507.32"/>
    <x v="9"/>
    <n v="900"/>
    <s v="Delhi NCR Mega Hub"/>
    <x v="3"/>
  </r>
  <r>
    <n v="106599"/>
    <x v="139"/>
    <x v="1"/>
    <s v="2025"/>
    <s v="Delhivery"/>
    <x v="2"/>
    <x v="2"/>
    <x v="3"/>
    <s v="India"/>
    <n v="65"/>
    <n v="2500"/>
    <n v="162500"/>
    <n v="1000"/>
    <n v="161500"/>
    <n v="97500"/>
    <n v="97687.06"/>
    <n v="64812.94"/>
    <n v="161312.94"/>
    <n v="395"/>
    <n v="187.06"/>
    <x v="12"/>
    <n v="1500"/>
    <s v="Delhi NCR Mega Hub"/>
    <x v="3"/>
  </r>
  <r>
    <n v="106600"/>
    <x v="6565"/>
    <x v="4"/>
    <s v="2025"/>
    <s v="FedEx"/>
    <x v="0"/>
    <x v="2"/>
    <x v="0"/>
    <s v="India"/>
    <n v="15"/>
    <n v="3200"/>
    <n v="48000"/>
    <n v="1200"/>
    <n v="46800"/>
    <n v="30000"/>
    <n v="30707.1"/>
    <n v="17292.900000000001"/>
    <n v="46092.9"/>
    <n v="970"/>
    <n v="707.1"/>
    <x v="0"/>
    <n v="2000"/>
    <s v="Bengaluru Regional Hub"/>
    <x v="0"/>
  </r>
  <r>
    <n v="106601"/>
    <x v="6566"/>
    <x v="2"/>
    <s v="2025"/>
    <s v="Shadowfax"/>
    <x v="2"/>
    <x v="0"/>
    <x v="3"/>
    <s v="India"/>
    <n v="39"/>
    <n v="2500"/>
    <n v="97500"/>
    <n v="1000"/>
    <n v="96500"/>
    <n v="58500"/>
    <n v="58664.11"/>
    <n v="38835.89"/>
    <n v="96335.89"/>
    <n v="471"/>
    <n v="164.11"/>
    <x v="12"/>
    <n v="1500"/>
    <s v="Delhi NCR Mega Hub"/>
    <x v="3"/>
  </r>
  <r>
    <n v="106602"/>
    <x v="6567"/>
    <x v="7"/>
    <s v="2025"/>
    <s v="Amazon Logistics"/>
    <x v="3"/>
    <x v="1"/>
    <x v="3"/>
    <s v="India"/>
    <n v="92"/>
    <n v="8500"/>
    <n v="782000"/>
    <n v="3000"/>
    <n v="779000"/>
    <n v="506000"/>
    <n v="506413.68"/>
    <n v="275586.32"/>
    <n v="778586.32"/>
    <n v="580"/>
    <n v="413.68"/>
    <x v="8"/>
    <n v="5500"/>
    <s v="Delhi NCR Mega Hub"/>
    <x v="3"/>
  </r>
  <r>
    <n v="106603"/>
    <x v="6568"/>
    <x v="7"/>
    <s v="2025"/>
    <s v="Xpressbees"/>
    <x v="1"/>
    <x v="1"/>
    <x v="0"/>
    <s v="India"/>
    <n v="65"/>
    <n v="3500"/>
    <n v="227500"/>
    <n v="1300"/>
    <n v="226200"/>
    <n v="143000"/>
    <n v="143385.5"/>
    <n v="84114.5"/>
    <n v="225814.5"/>
    <n v="623"/>
    <n v="385.5"/>
    <x v="16"/>
    <n v="2200"/>
    <s v="Bengaluru Regional Hub"/>
    <x v="0"/>
  </r>
  <r>
    <n v="106604"/>
    <x v="6569"/>
    <x v="2"/>
    <s v="2025"/>
    <s v="Shadowfax"/>
    <x v="0"/>
    <x v="2"/>
    <x v="2"/>
    <s v="India"/>
    <n v="9"/>
    <n v="6500"/>
    <n v="58500"/>
    <n v="2300"/>
    <n v="56200"/>
    <n v="37800"/>
    <n v="38514.99"/>
    <n v="19985.010000000002"/>
    <n v="55485.01"/>
    <n v="629"/>
    <n v="714.99"/>
    <x v="1"/>
    <n v="4200"/>
    <s v="Mumbai Mega Hub"/>
    <x v="2"/>
  </r>
  <r>
    <n v="106605"/>
    <x v="6570"/>
    <x v="5"/>
    <s v="2025"/>
    <s v="Delhivery"/>
    <x v="7"/>
    <x v="1"/>
    <x v="3"/>
    <s v="India"/>
    <n v="97"/>
    <n v="1200"/>
    <n v="116400"/>
    <n v="400"/>
    <n v="116000"/>
    <n v="77600"/>
    <n v="78230.210000000006"/>
    <n v="38169.789999999994"/>
    <n v="115369.79"/>
    <n v="587"/>
    <n v="630.21"/>
    <x v="15"/>
    <n v="800"/>
    <s v="Delhi NCR Mega Hub"/>
    <x v="3"/>
  </r>
  <r>
    <n v="106606"/>
    <x v="6571"/>
    <x v="11"/>
    <s v="2025"/>
    <s v="Ecom Express"/>
    <x v="6"/>
    <x v="0"/>
    <x v="0"/>
    <s v="India"/>
    <n v="6"/>
    <n v="4500"/>
    <n v="27000"/>
    <n v="1700"/>
    <n v="25300"/>
    <n v="16800"/>
    <n v="17623.650000000001"/>
    <n v="9376.3499999999985"/>
    <n v="24476.35"/>
    <n v="477"/>
    <n v="823.65"/>
    <x v="7"/>
    <n v="2800"/>
    <s v="Bengaluru Regional Hub"/>
    <x v="0"/>
  </r>
  <r>
    <n v="106607"/>
    <x v="6572"/>
    <x v="3"/>
    <s v="2025"/>
    <s v="Amazon Logistics"/>
    <x v="5"/>
    <x v="0"/>
    <x v="3"/>
    <s v="India"/>
    <n v="71"/>
    <n v="4500"/>
    <n v="319500"/>
    <n v="2000"/>
    <n v="317500"/>
    <n v="177500"/>
    <n v="178287.65"/>
    <n v="141212.35"/>
    <n v="316712.34999999998"/>
    <n v="376"/>
    <n v="787.65"/>
    <x v="6"/>
    <n v="2500"/>
    <s v="Delhi NCR Mega Hub"/>
    <x v="3"/>
  </r>
  <r>
    <n v="106608"/>
    <x v="6573"/>
    <x v="7"/>
    <s v="2025"/>
    <s v="Amazon Logistics"/>
    <x v="3"/>
    <x v="0"/>
    <x v="3"/>
    <s v="India"/>
    <n v="63"/>
    <n v="8500"/>
    <n v="535500"/>
    <n v="3000"/>
    <n v="532500"/>
    <n v="346500"/>
    <n v="347437.5"/>
    <n v="188062.5"/>
    <n v="531562.5"/>
    <n v="1193"/>
    <n v="937.5"/>
    <x v="8"/>
    <n v="5500"/>
    <s v="Delhi NCR Mega Hub"/>
    <x v="3"/>
  </r>
  <r>
    <n v="106609"/>
    <x v="6574"/>
    <x v="8"/>
    <s v="2025"/>
    <s v="Xpressbees"/>
    <x v="3"/>
    <x v="0"/>
    <x v="4"/>
    <s v="India"/>
    <n v="58"/>
    <n v="12000"/>
    <n v="696000"/>
    <n v="4000"/>
    <n v="692000"/>
    <n v="464000"/>
    <n v="465164.86"/>
    <n v="230835.14"/>
    <n v="690835.14"/>
    <n v="491"/>
    <n v="1164.8599999999999"/>
    <x v="4"/>
    <n v="8000"/>
    <s v="Kolkata Regional Hub"/>
    <x v="4"/>
  </r>
  <r>
    <n v="106610"/>
    <x v="6575"/>
    <x v="1"/>
    <s v="2025"/>
    <s v="FedEx"/>
    <x v="4"/>
    <x v="1"/>
    <x v="3"/>
    <s v="India"/>
    <n v="61"/>
    <n v="1500"/>
    <n v="91500"/>
    <n v="700"/>
    <n v="90800"/>
    <n v="48800"/>
    <n v="49844.09"/>
    <n v="41655.910000000003"/>
    <n v="89755.91"/>
    <n v="998"/>
    <n v="1044.0899999999999"/>
    <x v="10"/>
    <n v="800"/>
    <s v="Delhi NCR Mega Hub"/>
    <x v="3"/>
  </r>
  <r>
    <n v="106611"/>
    <x v="6576"/>
    <x v="0"/>
    <s v="2025"/>
    <s v="Ekart"/>
    <x v="3"/>
    <x v="1"/>
    <x v="0"/>
    <s v="India"/>
    <n v="86"/>
    <n v="12000"/>
    <n v="1032000"/>
    <n v="4000"/>
    <n v="1028000"/>
    <n v="688000"/>
    <n v="688324.98"/>
    <n v="343675.02"/>
    <n v="1027675.02"/>
    <n v="730"/>
    <n v="324.98"/>
    <x v="4"/>
    <n v="8000"/>
    <s v="Bengaluru Regional Hub"/>
    <x v="0"/>
  </r>
  <r>
    <n v="106612"/>
    <x v="6577"/>
    <x v="3"/>
    <s v="2025"/>
    <s v="Ecom Express"/>
    <x v="7"/>
    <x v="0"/>
    <x v="1"/>
    <s v="India"/>
    <n v="93"/>
    <n v="850"/>
    <n v="79050"/>
    <n v="300"/>
    <n v="78750"/>
    <n v="51150"/>
    <n v="51865.13"/>
    <n v="27184.870000000003"/>
    <n v="78034.87"/>
    <n v="490"/>
    <n v="715.13"/>
    <x v="13"/>
    <n v="550"/>
    <s v="Nagpur Central Hub"/>
    <x v="1"/>
  </r>
  <r>
    <n v="106613"/>
    <x v="6578"/>
    <x v="4"/>
    <s v="2025"/>
    <s v="Amazon Logistics"/>
    <x v="7"/>
    <x v="0"/>
    <x v="1"/>
    <s v="India"/>
    <n v="19"/>
    <n v="850"/>
    <n v="16150"/>
    <n v="300"/>
    <n v="15850"/>
    <n v="10450"/>
    <n v="11601.99"/>
    <n v="4548.01"/>
    <n v="14698.01"/>
    <n v="800"/>
    <n v="1151.99"/>
    <x v="13"/>
    <n v="550"/>
    <s v="Nagpur Central Hub"/>
    <x v="1"/>
  </r>
  <r>
    <n v="106614"/>
    <x v="6579"/>
    <x v="2"/>
    <s v="2025"/>
    <s v="DHL"/>
    <x v="1"/>
    <x v="0"/>
    <x v="0"/>
    <s v="India"/>
    <n v="7"/>
    <n v="3500"/>
    <n v="24500"/>
    <n v="1300"/>
    <n v="23200"/>
    <n v="15400"/>
    <n v="15905.98"/>
    <n v="8594.02"/>
    <n v="22694.02"/>
    <n v="947"/>
    <n v="505.98"/>
    <x v="16"/>
    <n v="2200"/>
    <s v="Bengaluru Regional Hub"/>
    <x v="0"/>
  </r>
  <r>
    <n v="106615"/>
    <x v="6580"/>
    <x v="11"/>
    <s v="2025"/>
    <s v="Xpressbees"/>
    <x v="0"/>
    <x v="1"/>
    <x v="4"/>
    <s v="India"/>
    <n v="62"/>
    <n v="3200"/>
    <n v="198400"/>
    <n v="1200"/>
    <n v="197200"/>
    <n v="124000"/>
    <n v="124957.04"/>
    <n v="73442.960000000006"/>
    <n v="196242.96"/>
    <n v="1159"/>
    <n v="957.04"/>
    <x v="0"/>
    <n v="2000"/>
    <s v="Kolkata Regional Hub"/>
    <x v="4"/>
  </r>
  <r>
    <n v="106616"/>
    <x v="6581"/>
    <x v="5"/>
    <s v="2025"/>
    <s v="FedEx"/>
    <x v="3"/>
    <x v="0"/>
    <x v="0"/>
    <s v="India"/>
    <n v="25"/>
    <n v="8500"/>
    <n v="212500"/>
    <n v="3000"/>
    <n v="209500"/>
    <n v="137500"/>
    <n v="137862.64000000001"/>
    <n v="74637.359999999986"/>
    <n v="209137.36"/>
    <n v="688"/>
    <n v="362.64"/>
    <x v="8"/>
    <n v="5500"/>
    <s v="Bengaluru Regional Hub"/>
    <x v="0"/>
  </r>
  <r>
    <n v="106617"/>
    <x v="6582"/>
    <x v="1"/>
    <s v="2025"/>
    <s v="Ekart"/>
    <x v="2"/>
    <x v="1"/>
    <x v="3"/>
    <s v="India"/>
    <n v="48"/>
    <n v="2500"/>
    <n v="120000"/>
    <n v="1000"/>
    <n v="119000"/>
    <n v="72000"/>
    <n v="72680.850000000006"/>
    <n v="47319.149999999994"/>
    <n v="118319.15"/>
    <n v="1086"/>
    <n v="680.85"/>
    <x v="12"/>
    <n v="1500"/>
    <s v="Delhi NCR Mega Hub"/>
    <x v="3"/>
  </r>
  <r>
    <n v="106618"/>
    <x v="6583"/>
    <x v="8"/>
    <s v="2025"/>
    <s v="Blue Dart"/>
    <x v="4"/>
    <x v="0"/>
    <x v="4"/>
    <s v="India"/>
    <n v="96"/>
    <n v="1500"/>
    <n v="144000"/>
    <n v="700"/>
    <n v="143300"/>
    <n v="76800"/>
    <n v="77217.039999999994"/>
    <n v="66782.960000000006"/>
    <n v="142882.96"/>
    <n v="327"/>
    <n v="417.04"/>
    <x v="10"/>
    <n v="800"/>
    <s v="Kolkata Regional Hub"/>
    <x v="4"/>
  </r>
  <r>
    <n v="106619"/>
    <x v="6584"/>
    <x v="4"/>
    <s v="2025"/>
    <s v="Blue Dart"/>
    <x v="1"/>
    <x v="1"/>
    <x v="4"/>
    <s v="India"/>
    <n v="1"/>
    <n v="25000"/>
    <n v="25000"/>
    <n v="7000"/>
    <n v="18000"/>
    <n v="18000"/>
    <n v="18736.560000000001"/>
    <n v="6263.4399999999987"/>
    <n v="17263.439999999999"/>
    <n v="733"/>
    <n v="736.56"/>
    <x v="17"/>
    <n v="18000"/>
    <s v="Kolkata Regional Hub"/>
    <x v="4"/>
  </r>
  <r>
    <n v="106620"/>
    <x v="6585"/>
    <x v="1"/>
    <s v="2025"/>
    <s v="FedEx"/>
    <x v="3"/>
    <x v="0"/>
    <x v="4"/>
    <s v="India"/>
    <n v="81"/>
    <n v="12000"/>
    <n v="972000"/>
    <n v="4000"/>
    <n v="968000"/>
    <n v="648000"/>
    <n v="648829.57999999996"/>
    <n v="323170.42000000004"/>
    <n v="967170.42"/>
    <n v="1062"/>
    <n v="829.58"/>
    <x v="4"/>
    <n v="8000"/>
    <s v="Kolkata Regional Hub"/>
    <x v="4"/>
  </r>
  <r>
    <n v="106621"/>
    <x v="6586"/>
    <x v="3"/>
    <s v="2025"/>
    <s v="Ekart"/>
    <x v="2"/>
    <x v="0"/>
    <x v="2"/>
    <s v="India"/>
    <n v="13"/>
    <n v="450"/>
    <n v="5850"/>
    <n v="250"/>
    <n v="5600"/>
    <n v="2600"/>
    <n v="2967.81"/>
    <n v="2882.19"/>
    <n v="5232.1899999999996"/>
    <n v="597"/>
    <n v="367.81"/>
    <x v="3"/>
    <n v="200"/>
    <s v="Mumbai Mega Hub"/>
    <x v="2"/>
  </r>
  <r>
    <n v="106622"/>
    <x v="6587"/>
    <x v="11"/>
    <s v="2025"/>
    <s v="Blue Dart"/>
    <x v="1"/>
    <x v="1"/>
    <x v="4"/>
    <s v="India"/>
    <n v="88"/>
    <n v="3500"/>
    <n v="308000"/>
    <n v="1300"/>
    <n v="306700"/>
    <n v="193600"/>
    <n v="193892.84"/>
    <n v="114107.16"/>
    <n v="306407.15999999997"/>
    <n v="368"/>
    <n v="292.83999999999997"/>
    <x v="16"/>
    <n v="2200"/>
    <s v="Kolkata Regional Hub"/>
    <x v="4"/>
  </r>
  <r>
    <n v="106623"/>
    <x v="6588"/>
    <x v="0"/>
    <s v="2025"/>
    <s v="DHL"/>
    <x v="1"/>
    <x v="1"/>
    <x v="4"/>
    <s v="India"/>
    <n v="28"/>
    <n v="25000"/>
    <n v="700000"/>
    <n v="7000"/>
    <n v="693000"/>
    <n v="504000"/>
    <n v="504424.34"/>
    <n v="195575.65999999997"/>
    <n v="692575.66"/>
    <n v="470"/>
    <n v="424.34"/>
    <x v="17"/>
    <n v="18000"/>
    <s v="Kolkata Regional Hub"/>
    <x v="4"/>
  </r>
  <r>
    <n v="106624"/>
    <x v="6589"/>
    <x v="0"/>
    <s v="2025"/>
    <s v="Ecom Express"/>
    <x v="7"/>
    <x v="1"/>
    <x v="1"/>
    <s v="India"/>
    <n v="3"/>
    <n v="600"/>
    <n v="1800"/>
    <n v="250"/>
    <n v="1550"/>
    <n v="1050"/>
    <n v="1284.8600000000001"/>
    <n v="515.13999999999987"/>
    <n v="1315.1399999999999"/>
    <n v="394"/>
    <n v="234.86"/>
    <x v="14"/>
    <n v="350"/>
    <s v="Nagpur Central Hub"/>
    <x v="1"/>
  </r>
  <r>
    <n v="106625"/>
    <x v="6590"/>
    <x v="1"/>
    <s v="2025"/>
    <s v="Amazon Logistics"/>
    <x v="6"/>
    <x v="2"/>
    <x v="1"/>
    <s v="India"/>
    <n v="37"/>
    <n v="15000"/>
    <n v="555000"/>
    <n v="5500"/>
    <n v="549500"/>
    <n v="351500"/>
    <n v="351871.62"/>
    <n v="203128.38"/>
    <n v="549128.38"/>
    <n v="689"/>
    <n v="371.62"/>
    <x v="11"/>
    <n v="9500"/>
    <s v="Nagpur Central Hub"/>
    <x v="1"/>
  </r>
  <r>
    <n v="106626"/>
    <x v="6591"/>
    <x v="3"/>
    <s v="2025"/>
    <s v="Blue Dart"/>
    <x v="4"/>
    <x v="0"/>
    <x v="2"/>
    <s v="India"/>
    <n v="99"/>
    <n v="1500"/>
    <n v="148500"/>
    <n v="700"/>
    <n v="147800"/>
    <n v="79200"/>
    <n v="80130.42"/>
    <n v="68369.58"/>
    <n v="146869.57999999999"/>
    <n v="365"/>
    <n v="930.42"/>
    <x v="10"/>
    <n v="800"/>
    <s v="Mumbai Mega Hub"/>
    <x v="2"/>
  </r>
  <r>
    <n v="106627"/>
    <x v="6592"/>
    <x v="2"/>
    <s v="2025"/>
    <s v="Xpressbees"/>
    <x v="3"/>
    <x v="1"/>
    <x v="2"/>
    <s v="India"/>
    <n v="90"/>
    <n v="12000"/>
    <n v="1080000"/>
    <n v="4000"/>
    <n v="1076000"/>
    <n v="720000"/>
    <n v="720877.28"/>
    <n v="359122.72"/>
    <n v="1075122.72"/>
    <n v="603"/>
    <n v="877.28"/>
    <x v="4"/>
    <n v="8000"/>
    <s v="Mumbai Mega Hub"/>
    <x v="2"/>
  </r>
  <r>
    <n v="106628"/>
    <x v="6593"/>
    <x v="5"/>
    <s v="2025"/>
    <s v="Amazon Logistics"/>
    <x v="6"/>
    <x v="0"/>
    <x v="0"/>
    <s v="India"/>
    <n v="36"/>
    <n v="4500"/>
    <n v="162000"/>
    <n v="1700"/>
    <n v="160300"/>
    <n v="100800"/>
    <n v="101834.46"/>
    <n v="60165.539999999994"/>
    <n v="159265.54"/>
    <n v="732"/>
    <n v="1034.46"/>
    <x v="7"/>
    <n v="2800"/>
    <s v="Bengaluru Regional Hub"/>
    <x v="0"/>
  </r>
  <r>
    <n v="106629"/>
    <x v="6594"/>
    <x v="10"/>
    <s v="2025"/>
    <s v="Amazon Logistics"/>
    <x v="5"/>
    <x v="0"/>
    <x v="3"/>
    <s v="India"/>
    <n v="50"/>
    <n v="2800"/>
    <n v="140000"/>
    <n v="1300"/>
    <n v="138700"/>
    <n v="75000"/>
    <n v="75683.240000000005"/>
    <n v="64316.759999999995"/>
    <n v="138016.76"/>
    <n v="761"/>
    <n v="683.24"/>
    <x v="18"/>
    <n v="1500"/>
    <s v="Delhi NCR Mega Hub"/>
    <x v="3"/>
  </r>
  <r>
    <n v="106630"/>
    <x v="6595"/>
    <x v="2"/>
    <s v="2025"/>
    <s v="Delhivery"/>
    <x v="4"/>
    <x v="2"/>
    <x v="3"/>
    <s v="India"/>
    <n v="47"/>
    <n v="1500"/>
    <n v="70500"/>
    <n v="700"/>
    <n v="69800"/>
    <n v="37600"/>
    <n v="38436.74"/>
    <n v="32063.260000000002"/>
    <n v="68963.259999999995"/>
    <n v="851"/>
    <n v="836.74"/>
    <x v="10"/>
    <n v="800"/>
    <s v="Delhi NCR Mega Hub"/>
    <x v="3"/>
  </r>
  <r>
    <n v="106631"/>
    <x v="6596"/>
    <x v="8"/>
    <s v="2025"/>
    <s v="Shadowfax"/>
    <x v="0"/>
    <x v="0"/>
    <x v="0"/>
    <s v="India"/>
    <n v="71"/>
    <n v="3200"/>
    <n v="227200"/>
    <n v="1200"/>
    <n v="226000"/>
    <n v="142000"/>
    <n v="143453.24"/>
    <n v="83746.760000000009"/>
    <n v="224546.76"/>
    <n v="453"/>
    <n v="1453.24"/>
    <x v="0"/>
    <n v="2000"/>
    <s v="Bengaluru Regional Hub"/>
    <x v="0"/>
  </r>
  <r>
    <n v="106632"/>
    <x v="6597"/>
    <x v="6"/>
    <s v="2025"/>
    <s v="Xpressbees"/>
    <x v="3"/>
    <x v="2"/>
    <x v="1"/>
    <s v="India"/>
    <n v="96"/>
    <n v="12000"/>
    <n v="1152000"/>
    <n v="4000"/>
    <n v="1148000"/>
    <n v="768000"/>
    <n v="768285.1"/>
    <n v="383714.9"/>
    <n v="1147714.8999999999"/>
    <n v="1044"/>
    <n v="285.10000000000002"/>
    <x v="4"/>
    <n v="8000"/>
    <s v="Nagpur Central Hub"/>
    <x v="1"/>
  </r>
  <r>
    <n v="106633"/>
    <x v="6598"/>
    <x v="6"/>
    <s v="2025"/>
    <s v="DHL"/>
    <x v="1"/>
    <x v="2"/>
    <x v="0"/>
    <s v="India"/>
    <n v="50"/>
    <n v="25000"/>
    <n v="1250000"/>
    <n v="7000"/>
    <n v="1243000"/>
    <n v="900000"/>
    <n v="900799.18"/>
    <n v="349200.81999999995"/>
    <n v="1242200.82"/>
    <n v="312"/>
    <n v="799.18"/>
    <x v="17"/>
    <n v="18000"/>
    <s v="Bengaluru Regional Hub"/>
    <x v="0"/>
  </r>
  <r>
    <n v="106634"/>
    <x v="6599"/>
    <x v="0"/>
    <s v="2025"/>
    <s v="Shadowfax"/>
    <x v="0"/>
    <x v="2"/>
    <x v="3"/>
    <s v="India"/>
    <n v="34"/>
    <n v="3200"/>
    <n v="108800"/>
    <n v="1200"/>
    <n v="107600"/>
    <n v="68000"/>
    <n v="68929.66"/>
    <n v="39870.339999999997"/>
    <n v="106670.34"/>
    <n v="1109"/>
    <n v="929.66"/>
    <x v="0"/>
    <n v="2000"/>
    <s v="Delhi NCR Mega Hub"/>
    <x v="3"/>
  </r>
  <r>
    <n v="106635"/>
    <x v="6600"/>
    <x v="2"/>
    <s v="2025"/>
    <s v="Shadowfax"/>
    <x v="3"/>
    <x v="0"/>
    <x v="4"/>
    <s v="India"/>
    <n v="99"/>
    <n v="12000"/>
    <n v="1188000"/>
    <n v="4000"/>
    <n v="1184000"/>
    <n v="792000"/>
    <n v="792829.85"/>
    <n v="395170.15"/>
    <n v="1183170.1499999999"/>
    <n v="653"/>
    <n v="829.85"/>
    <x v="4"/>
    <n v="8000"/>
    <s v="Kolkata Regional Hub"/>
    <x v="4"/>
  </r>
  <r>
    <n v="106636"/>
    <x v="6601"/>
    <x v="1"/>
    <s v="2025"/>
    <s v="Ecom Express"/>
    <x v="6"/>
    <x v="0"/>
    <x v="1"/>
    <s v="India"/>
    <n v="95"/>
    <n v="15000"/>
    <n v="1425000"/>
    <n v="5500"/>
    <n v="1419500"/>
    <n v="902500"/>
    <n v="903421.41"/>
    <n v="521578.58999999997"/>
    <n v="1418578.59"/>
    <n v="333"/>
    <n v="921.41"/>
    <x v="11"/>
    <n v="9500"/>
    <s v="Nagpur Central Hub"/>
    <x v="1"/>
  </r>
  <r>
    <n v="106637"/>
    <x v="6602"/>
    <x v="6"/>
    <s v="2025"/>
    <s v="Shadowfax"/>
    <x v="4"/>
    <x v="2"/>
    <x v="4"/>
    <s v="India"/>
    <n v="57"/>
    <n v="5500"/>
    <n v="313500"/>
    <n v="2000"/>
    <n v="311500"/>
    <n v="199500"/>
    <n v="200015.22"/>
    <n v="113484.78"/>
    <n v="310984.78000000003"/>
    <n v="490"/>
    <n v="515.22"/>
    <x v="5"/>
    <n v="3500"/>
    <s v="Kolkata Regional Hub"/>
    <x v="4"/>
  </r>
  <r>
    <n v="106638"/>
    <x v="6603"/>
    <x v="6"/>
    <s v="2025"/>
    <s v="Amazon Logistics"/>
    <x v="0"/>
    <x v="2"/>
    <x v="4"/>
    <s v="India"/>
    <n v="36"/>
    <n v="6500"/>
    <n v="234000"/>
    <n v="2300"/>
    <n v="231700"/>
    <n v="151200"/>
    <n v="151534.81"/>
    <n v="82465.19"/>
    <n v="231365.19"/>
    <n v="910"/>
    <n v="334.81"/>
    <x v="1"/>
    <n v="4200"/>
    <s v="Kolkata Regional Hub"/>
    <x v="4"/>
  </r>
  <r>
    <n v="106639"/>
    <x v="6604"/>
    <x v="3"/>
    <s v="2025"/>
    <s v="FedEx"/>
    <x v="1"/>
    <x v="2"/>
    <x v="4"/>
    <s v="India"/>
    <n v="3"/>
    <n v="3500"/>
    <n v="10500"/>
    <n v="1300"/>
    <n v="9200"/>
    <n v="6600"/>
    <n v="7120.14"/>
    <n v="3379.8599999999997"/>
    <n v="8679.86"/>
    <n v="668"/>
    <n v="520.14"/>
    <x v="16"/>
    <n v="2200"/>
    <s v="Kolkata Regional Hub"/>
    <x v="4"/>
  </r>
  <r>
    <n v="106640"/>
    <x v="6605"/>
    <x v="1"/>
    <s v="2025"/>
    <s v="Blue Dart"/>
    <x v="6"/>
    <x v="2"/>
    <x v="4"/>
    <s v="India"/>
    <n v="3"/>
    <n v="15000"/>
    <n v="45000"/>
    <n v="5500"/>
    <n v="39500"/>
    <n v="28500"/>
    <n v="30772.65"/>
    <n v="14227.349999999999"/>
    <n v="37227.35"/>
    <n v="906"/>
    <n v="2272.65"/>
    <x v="11"/>
    <n v="9500"/>
    <s v="Kolkata Regional Hub"/>
    <x v="4"/>
  </r>
  <r>
    <n v="106641"/>
    <x v="6606"/>
    <x v="3"/>
    <s v="2025"/>
    <s v="Ecom Express"/>
    <x v="4"/>
    <x v="2"/>
    <x v="1"/>
    <s v="India"/>
    <n v="73"/>
    <n v="5500"/>
    <n v="401500"/>
    <n v="2000"/>
    <n v="399500"/>
    <n v="255500"/>
    <n v="255958.15"/>
    <n v="145541.85"/>
    <n v="399041.85"/>
    <n v="340"/>
    <n v="458.15"/>
    <x v="5"/>
    <n v="3500"/>
    <s v="Nagpur Central Hub"/>
    <x v="1"/>
  </r>
  <r>
    <n v="106642"/>
    <x v="6607"/>
    <x v="8"/>
    <s v="2025"/>
    <s v="DHL"/>
    <x v="3"/>
    <x v="0"/>
    <x v="2"/>
    <s v="India"/>
    <n v="24"/>
    <n v="12000"/>
    <n v="288000"/>
    <n v="4000"/>
    <n v="284000"/>
    <n v="192000"/>
    <n v="192387.08"/>
    <n v="95612.920000000013"/>
    <n v="283612.92"/>
    <n v="1136"/>
    <n v="387.08"/>
    <x v="4"/>
    <n v="8000"/>
    <s v="Mumbai Mega Hub"/>
    <x v="2"/>
  </r>
  <r>
    <n v="106643"/>
    <x v="6608"/>
    <x v="3"/>
    <s v="2025"/>
    <s v="Blue Dart"/>
    <x v="1"/>
    <x v="2"/>
    <x v="2"/>
    <s v="India"/>
    <n v="15"/>
    <n v="25000"/>
    <n v="375000"/>
    <n v="7000"/>
    <n v="368000"/>
    <n v="270000"/>
    <n v="270491.18"/>
    <n v="104508.82"/>
    <n v="367508.82"/>
    <n v="781"/>
    <n v="491.18"/>
    <x v="17"/>
    <n v="18000"/>
    <s v="Mumbai Mega Hub"/>
    <x v="2"/>
  </r>
  <r>
    <n v="106644"/>
    <x v="6609"/>
    <x v="6"/>
    <s v="2025"/>
    <s v="Blue Dart"/>
    <x v="6"/>
    <x v="2"/>
    <x v="1"/>
    <s v="India"/>
    <n v="39"/>
    <n v="15000"/>
    <n v="585000"/>
    <n v="5500"/>
    <n v="579500"/>
    <n v="370500"/>
    <n v="370997.13"/>
    <n v="214002.87"/>
    <n v="579002.87"/>
    <n v="417"/>
    <n v="497.13"/>
    <x v="11"/>
    <n v="9500"/>
    <s v="Nagpur Central Hub"/>
    <x v="1"/>
  </r>
  <r>
    <n v="106645"/>
    <x v="6610"/>
    <x v="5"/>
    <s v="2025"/>
    <s v="DHL"/>
    <x v="6"/>
    <x v="1"/>
    <x v="2"/>
    <s v="India"/>
    <n v="81"/>
    <n v="15000"/>
    <n v="1215000"/>
    <n v="5500"/>
    <n v="1209500"/>
    <n v="769500"/>
    <n v="769942.73"/>
    <n v="445057.27"/>
    <n v="1209057.27"/>
    <n v="970"/>
    <n v="442.73"/>
    <x v="11"/>
    <n v="9500"/>
    <s v="Mumbai Mega Hub"/>
    <x v="2"/>
  </r>
  <r>
    <n v="106646"/>
    <x v="6611"/>
    <x v="8"/>
    <s v="2025"/>
    <s v="Ekart"/>
    <x v="2"/>
    <x v="1"/>
    <x v="1"/>
    <s v="India"/>
    <n v="28"/>
    <n v="450"/>
    <n v="12600"/>
    <n v="250"/>
    <n v="12350"/>
    <n v="5600"/>
    <n v="7557.61"/>
    <n v="5042.3900000000003"/>
    <n v="10392.39"/>
    <n v="600"/>
    <n v="1957.61"/>
    <x v="3"/>
    <n v="200"/>
    <s v="Nagpur Central Hub"/>
    <x v="1"/>
  </r>
  <r>
    <n v="106647"/>
    <x v="6612"/>
    <x v="0"/>
    <s v="2025"/>
    <s v="Xpressbees"/>
    <x v="6"/>
    <x v="1"/>
    <x v="1"/>
    <s v="India"/>
    <n v="41"/>
    <n v="4500"/>
    <n v="184500"/>
    <n v="1700"/>
    <n v="182800"/>
    <n v="114800"/>
    <n v="115558.84"/>
    <n v="68941.16"/>
    <n v="182041.16"/>
    <n v="396"/>
    <n v="758.84"/>
    <x v="7"/>
    <n v="2800"/>
    <s v="Nagpur Central Hub"/>
    <x v="1"/>
  </r>
  <r>
    <n v="106648"/>
    <x v="6613"/>
    <x v="9"/>
    <s v="2025"/>
    <s v="Amazon Logistics"/>
    <x v="0"/>
    <x v="1"/>
    <x v="1"/>
    <s v="India"/>
    <n v="29"/>
    <n v="6500"/>
    <n v="188500"/>
    <n v="2300"/>
    <n v="186200"/>
    <n v="121800"/>
    <n v="122332.31"/>
    <n v="66167.69"/>
    <n v="185667.69"/>
    <n v="340"/>
    <n v="532.30999999999995"/>
    <x v="1"/>
    <n v="4200"/>
    <s v="Nagpur Central Hub"/>
    <x v="1"/>
  </r>
  <r>
    <n v="106649"/>
    <x v="6614"/>
    <x v="4"/>
    <s v="2025"/>
    <s v="DHL"/>
    <x v="2"/>
    <x v="0"/>
    <x v="0"/>
    <s v="India"/>
    <n v="45"/>
    <n v="2500"/>
    <n v="112500"/>
    <n v="1000"/>
    <n v="111500"/>
    <n v="67500"/>
    <n v="68023.98"/>
    <n v="44476.020000000004"/>
    <n v="110976.02"/>
    <n v="320"/>
    <n v="523.98"/>
    <x v="12"/>
    <n v="1500"/>
    <s v="Bengaluru Regional Hub"/>
    <x v="0"/>
  </r>
  <r>
    <n v="106650"/>
    <x v="6615"/>
    <x v="4"/>
    <s v="2025"/>
    <s v="Shadowfax"/>
    <x v="5"/>
    <x v="1"/>
    <x v="2"/>
    <s v="India"/>
    <n v="56"/>
    <n v="4500"/>
    <n v="252000"/>
    <n v="2000"/>
    <n v="250000"/>
    <n v="140000"/>
    <n v="140311.66"/>
    <n v="111688.34"/>
    <n v="249688.34"/>
    <n v="619"/>
    <n v="311.66000000000003"/>
    <x v="6"/>
    <n v="2500"/>
    <s v="Mumbai Mega Hub"/>
    <x v="2"/>
  </r>
  <r>
    <n v="106651"/>
    <x v="6616"/>
    <x v="4"/>
    <s v="2025"/>
    <s v="Blue Dart"/>
    <x v="5"/>
    <x v="0"/>
    <x v="2"/>
    <s v="India"/>
    <n v="24"/>
    <n v="4500"/>
    <n v="108000"/>
    <n v="2000"/>
    <n v="106000"/>
    <n v="60000"/>
    <n v="60367.17"/>
    <n v="47632.83"/>
    <n v="105632.83"/>
    <n v="1079"/>
    <n v="367.17"/>
    <x v="6"/>
    <n v="2500"/>
    <s v="Mumbai Mega Hub"/>
    <x v="2"/>
  </r>
  <r>
    <n v="106652"/>
    <x v="6617"/>
    <x v="8"/>
    <s v="2025"/>
    <s v="Shadowfax"/>
    <x v="7"/>
    <x v="1"/>
    <x v="3"/>
    <s v="India"/>
    <n v="65"/>
    <n v="1200"/>
    <n v="78000"/>
    <n v="400"/>
    <n v="77600"/>
    <n v="52000"/>
    <n v="52421.83"/>
    <n v="25578.17"/>
    <n v="77178.17"/>
    <n v="1129"/>
    <n v="421.83"/>
    <x v="15"/>
    <n v="800"/>
    <s v="Delhi NCR Mega Hub"/>
    <x v="3"/>
  </r>
  <r>
    <n v="106653"/>
    <x v="6618"/>
    <x v="2"/>
    <s v="2025"/>
    <s v="DHL"/>
    <x v="0"/>
    <x v="2"/>
    <x v="2"/>
    <s v="India"/>
    <n v="84"/>
    <n v="3200"/>
    <n v="268800"/>
    <n v="1200"/>
    <n v="267600"/>
    <n v="168000"/>
    <n v="169036.58"/>
    <n v="99763.420000000013"/>
    <n v="266563.42"/>
    <n v="1095"/>
    <n v="1036.58"/>
    <x v="0"/>
    <n v="2000"/>
    <s v="Mumbai Mega Hub"/>
    <x v="2"/>
  </r>
  <r>
    <n v="106654"/>
    <x v="6619"/>
    <x v="1"/>
    <s v="2025"/>
    <s v="Shadowfax"/>
    <x v="0"/>
    <x v="2"/>
    <x v="2"/>
    <s v="India"/>
    <n v="17"/>
    <n v="3200"/>
    <n v="54400"/>
    <n v="1200"/>
    <n v="53200"/>
    <n v="34000"/>
    <n v="34316.81"/>
    <n v="20083.190000000002"/>
    <n v="52883.19"/>
    <n v="683"/>
    <n v="316.81"/>
    <x v="0"/>
    <n v="2000"/>
    <s v="Mumbai Mega Hub"/>
    <x v="2"/>
  </r>
  <r>
    <n v="106655"/>
    <x v="6620"/>
    <x v="0"/>
    <s v="2025"/>
    <s v="Shadowfax"/>
    <x v="2"/>
    <x v="0"/>
    <x v="2"/>
    <s v="India"/>
    <n v="81"/>
    <n v="2500"/>
    <n v="202500"/>
    <n v="1000"/>
    <n v="201500"/>
    <n v="121500"/>
    <n v="122658.18"/>
    <n v="79841.820000000007"/>
    <n v="200341.82"/>
    <n v="324"/>
    <n v="1158.18"/>
    <x v="12"/>
    <n v="1500"/>
    <s v="Mumbai Mega Hub"/>
    <x v="2"/>
  </r>
  <r>
    <n v="106656"/>
    <x v="6621"/>
    <x v="1"/>
    <s v="2025"/>
    <s v="Xpressbees"/>
    <x v="0"/>
    <x v="0"/>
    <x v="2"/>
    <s v="India"/>
    <n v="32"/>
    <n v="6500"/>
    <n v="208000"/>
    <n v="2300"/>
    <n v="205700"/>
    <n v="134400"/>
    <n v="136354.5"/>
    <n v="71645.5"/>
    <n v="203745.5"/>
    <n v="450"/>
    <n v="1954.5"/>
    <x v="1"/>
    <n v="4200"/>
    <s v="Mumbai Mega Hub"/>
    <x v="2"/>
  </r>
  <r>
    <n v="106657"/>
    <x v="6622"/>
    <x v="8"/>
    <s v="2025"/>
    <s v="Shadowfax"/>
    <x v="5"/>
    <x v="0"/>
    <x v="0"/>
    <s v="India"/>
    <n v="1"/>
    <n v="1800"/>
    <n v="1800"/>
    <n v="900"/>
    <n v="900"/>
    <n v="900"/>
    <n v="1350.2"/>
    <n v="449.79999999999995"/>
    <n v="449.8"/>
    <n v="1042"/>
    <n v="450.2"/>
    <x v="9"/>
    <n v="900"/>
    <s v="Bengaluru Regional Hub"/>
    <x v="0"/>
  </r>
  <r>
    <n v="106658"/>
    <x v="6623"/>
    <x v="7"/>
    <s v="2025"/>
    <s v="Ecom Express"/>
    <x v="3"/>
    <x v="0"/>
    <x v="1"/>
    <s v="India"/>
    <n v="81"/>
    <n v="12000"/>
    <n v="972000"/>
    <n v="4000"/>
    <n v="968000"/>
    <n v="648000"/>
    <n v="649069.59"/>
    <n v="322930.41000000003"/>
    <n v="966930.41"/>
    <n v="652"/>
    <n v="1069.5899999999999"/>
    <x v="4"/>
    <n v="8000"/>
    <s v="Nagpur Central Hub"/>
    <x v="1"/>
  </r>
  <r>
    <n v="106659"/>
    <x v="6624"/>
    <x v="10"/>
    <s v="2025"/>
    <s v="Shadowfax"/>
    <x v="1"/>
    <x v="0"/>
    <x v="2"/>
    <s v="India"/>
    <n v="46"/>
    <n v="3500"/>
    <n v="161000"/>
    <n v="1300"/>
    <n v="159700"/>
    <n v="101200"/>
    <n v="101753.38"/>
    <n v="59246.619999999995"/>
    <n v="159146.62"/>
    <n v="629"/>
    <n v="553.38"/>
    <x v="16"/>
    <n v="2200"/>
    <s v="Mumbai Mega Hub"/>
    <x v="2"/>
  </r>
  <r>
    <n v="106660"/>
    <x v="6625"/>
    <x v="9"/>
    <s v="2025"/>
    <s v="Ecom Express"/>
    <x v="7"/>
    <x v="1"/>
    <x v="4"/>
    <s v="India"/>
    <n v="67"/>
    <n v="850"/>
    <n v="56950"/>
    <n v="300"/>
    <n v="56650"/>
    <n v="36850"/>
    <n v="37189.760000000002"/>
    <n v="19760.239999999998"/>
    <n v="56310.239999999998"/>
    <n v="1081"/>
    <n v="339.76"/>
    <x v="13"/>
    <n v="550"/>
    <s v="Kolkata Regional Hub"/>
    <x v="4"/>
  </r>
  <r>
    <n v="106661"/>
    <x v="6626"/>
    <x v="9"/>
    <s v="2025"/>
    <s v="Blue Dart"/>
    <x v="2"/>
    <x v="0"/>
    <x v="3"/>
    <s v="India"/>
    <n v="51"/>
    <n v="450"/>
    <n v="22950"/>
    <n v="250"/>
    <n v="22700"/>
    <n v="10200"/>
    <n v="10735.26"/>
    <n v="12214.74"/>
    <n v="22164.74"/>
    <n v="493"/>
    <n v="535.26"/>
    <x v="3"/>
    <n v="200"/>
    <s v="Delhi NCR Mega Hub"/>
    <x v="3"/>
  </r>
  <r>
    <n v="106662"/>
    <x v="6627"/>
    <x v="2"/>
    <s v="2025"/>
    <s v="Ecom Express"/>
    <x v="1"/>
    <x v="1"/>
    <x v="1"/>
    <s v="India"/>
    <n v="59"/>
    <n v="45000"/>
    <n v="2655000"/>
    <n v="13000"/>
    <n v="2642000"/>
    <n v="1888000"/>
    <n v="1888862.09"/>
    <n v="766137.90999999992"/>
    <n v="2641137.91"/>
    <n v="1080"/>
    <n v="862.09"/>
    <x v="2"/>
    <n v="32000"/>
    <s v="Nagpur Central Hub"/>
    <x v="1"/>
  </r>
  <r>
    <n v="106663"/>
    <x v="6628"/>
    <x v="0"/>
    <s v="2025"/>
    <s v="DHL"/>
    <x v="6"/>
    <x v="0"/>
    <x v="3"/>
    <s v="India"/>
    <n v="47"/>
    <n v="4500"/>
    <n v="211500"/>
    <n v="1700"/>
    <n v="209800"/>
    <n v="131600"/>
    <n v="132002.37"/>
    <n v="79497.63"/>
    <n v="209397.63"/>
    <n v="1190"/>
    <n v="402.37"/>
    <x v="7"/>
    <n v="2800"/>
    <s v="Delhi NCR Mega Hub"/>
    <x v="3"/>
  </r>
  <r>
    <n v="106664"/>
    <x v="6629"/>
    <x v="5"/>
    <s v="2025"/>
    <s v="DHL"/>
    <x v="3"/>
    <x v="0"/>
    <x v="0"/>
    <s v="India"/>
    <n v="99"/>
    <n v="12000"/>
    <n v="1188000"/>
    <n v="4000"/>
    <n v="1184000"/>
    <n v="792000"/>
    <n v="793031.34"/>
    <n v="394968.66000000003"/>
    <n v="1182968.6599999999"/>
    <n v="673"/>
    <n v="1031.3399999999999"/>
    <x v="4"/>
    <n v="8000"/>
    <s v="Bengaluru Regional Hub"/>
    <x v="0"/>
  </r>
  <r>
    <n v="106665"/>
    <x v="6630"/>
    <x v="8"/>
    <s v="2025"/>
    <s v="Delhivery"/>
    <x v="6"/>
    <x v="0"/>
    <x v="4"/>
    <s v="India"/>
    <n v="44"/>
    <n v="4500"/>
    <n v="198000"/>
    <n v="1700"/>
    <n v="196300"/>
    <n v="123200"/>
    <n v="124309.97"/>
    <n v="73690.03"/>
    <n v="195190.03"/>
    <n v="864"/>
    <n v="1109.97"/>
    <x v="7"/>
    <n v="2800"/>
    <s v="Kolkata Regional Hub"/>
    <x v="4"/>
  </r>
  <r>
    <n v="106666"/>
    <x v="6631"/>
    <x v="0"/>
    <s v="2025"/>
    <s v="Xpressbees"/>
    <x v="1"/>
    <x v="0"/>
    <x v="0"/>
    <s v="India"/>
    <n v="64"/>
    <n v="25000"/>
    <n v="1600000"/>
    <n v="7000"/>
    <n v="1593000"/>
    <n v="1152000"/>
    <n v="1152347.99"/>
    <n v="447652.01"/>
    <n v="1592652.01"/>
    <n v="754"/>
    <n v="347.99"/>
    <x v="17"/>
    <n v="18000"/>
    <s v="Bengaluru Regional Hub"/>
    <x v="0"/>
  </r>
  <r>
    <n v="106667"/>
    <x v="6632"/>
    <x v="5"/>
    <s v="2025"/>
    <s v="DHL"/>
    <x v="0"/>
    <x v="2"/>
    <x v="1"/>
    <s v="India"/>
    <n v="18"/>
    <n v="6500"/>
    <n v="117000"/>
    <n v="2300"/>
    <n v="114700"/>
    <n v="75600"/>
    <n v="76233.06"/>
    <n v="40766.94"/>
    <n v="114066.94"/>
    <n v="1045"/>
    <n v="633.05999999999995"/>
    <x v="1"/>
    <n v="4200"/>
    <s v="Nagpur Central Hub"/>
    <x v="1"/>
  </r>
  <r>
    <n v="106668"/>
    <x v="6633"/>
    <x v="7"/>
    <s v="2025"/>
    <s v="Shadowfax"/>
    <x v="0"/>
    <x v="1"/>
    <x v="3"/>
    <s v="India"/>
    <n v="94"/>
    <n v="6500"/>
    <n v="611000"/>
    <n v="2300"/>
    <n v="608700"/>
    <n v="394800"/>
    <n v="395710.11"/>
    <n v="215289.89"/>
    <n v="607789.89"/>
    <n v="618"/>
    <n v="910.11"/>
    <x v="1"/>
    <n v="4200"/>
    <s v="Delhi NCR Mega Hub"/>
    <x v="3"/>
  </r>
  <r>
    <n v="106669"/>
    <x v="6634"/>
    <x v="6"/>
    <s v="2025"/>
    <s v="FedEx"/>
    <x v="0"/>
    <x v="0"/>
    <x v="3"/>
    <s v="India"/>
    <n v="95"/>
    <n v="6500"/>
    <n v="617500"/>
    <n v="2300"/>
    <n v="615200"/>
    <n v="399000"/>
    <n v="399420.99"/>
    <n v="218079.01"/>
    <n v="614779.01"/>
    <n v="1144"/>
    <n v="420.99"/>
    <x v="1"/>
    <n v="4200"/>
    <s v="Delhi NCR Mega Hub"/>
    <x v="3"/>
  </r>
  <r>
    <n v="106670"/>
    <x v="6635"/>
    <x v="2"/>
    <s v="2025"/>
    <s v="Ecom Express"/>
    <x v="6"/>
    <x v="1"/>
    <x v="1"/>
    <s v="India"/>
    <n v="95"/>
    <n v="15000"/>
    <n v="1425000"/>
    <n v="5500"/>
    <n v="1419500"/>
    <n v="902500"/>
    <n v="903033.57"/>
    <n v="521966.43000000005"/>
    <n v="1418966.43"/>
    <n v="944"/>
    <n v="533.57000000000005"/>
    <x v="11"/>
    <n v="9500"/>
    <s v="Nagpur Central Hub"/>
    <x v="1"/>
  </r>
  <r>
    <n v="106671"/>
    <x v="6636"/>
    <x v="6"/>
    <s v="2025"/>
    <s v="Xpressbees"/>
    <x v="3"/>
    <x v="1"/>
    <x v="3"/>
    <s v="India"/>
    <n v="2"/>
    <n v="8500"/>
    <n v="17000"/>
    <n v="3000"/>
    <n v="14000"/>
    <n v="11000"/>
    <n v="12014.02"/>
    <n v="4985.9799999999996"/>
    <n v="12985.98"/>
    <n v="1142"/>
    <n v="1014.02"/>
    <x v="8"/>
    <n v="5500"/>
    <s v="Delhi NCR Mega Hub"/>
    <x v="3"/>
  </r>
  <r>
    <n v="106672"/>
    <x v="6637"/>
    <x v="3"/>
    <s v="2025"/>
    <s v="DHL"/>
    <x v="1"/>
    <x v="1"/>
    <x v="1"/>
    <s v="India"/>
    <n v="52"/>
    <n v="25000"/>
    <n v="1300000"/>
    <n v="7000"/>
    <n v="1293000"/>
    <n v="936000"/>
    <n v="936432.16"/>
    <n v="363567.83999999997"/>
    <n v="1292567.8400000001"/>
    <n v="1136"/>
    <n v="432.16"/>
    <x v="17"/>
    <n v="18000"/>
    <s v="Nagpur Central Hub"/>
    <x v="1"/>
  </r>
  <r>
    <n v="106673"/>
    <x v="6638"/>
    <x v="10"/>
    <s v="2025"/>
    <s v="Xpressbees"/>
    <x v="5"/>
    <x v="0"/>
    <x v="0"/>
    <s v="India"/>
    <n v="5"/>
    <n v="4500"/>
    <n v="22500"/>
    <n v="2000"/>
    <n v="20500"/>
    <n v="12500"/>
    <n v="12782.36"/>
    <n v="9717.64"/>
    <n v="20217.64"/>
    <n v="662"/>
    <n v="282.36"/>
    <x v="6"/>
    <n v="2500"/>
    <s v="Bengaluru Regional Hub"/>
    <x v="0"/>
  </r>
  <r>
    <n v="106674"/>
    <x v="6639"/>
    <x v="9"/>
    <s v="2025"/>
    <s v="Shadowfax"/>
    <x v="1"/>
    <x v="0"/>
    <x v="0"/>
    <s v="India"/>
    <n v="46"/>
    <n v="3500"/>
    <n v="161000"/>
    <n v="1300"/>
    <n v="159700"/>
    <n v="101200"/>
    <n v="101555.75"/>
    <n v="59444.25"/>
    <n v="159344.25"/>
    <n v="860"/>
    <n v="355.75"/>
    <x v="16"/>
    <n v="2200"/>
    <s v="Bengaluru Regional Hub"/>
    <x v="0"/>
  </r>
  <r>
    <n v="106675"/>
    <x v="6640"/>
    <x v="11"/>
    <s v="2025"/>
    <s v="Delhivery"/>
    <x v="5"/>
    <x v="2"/>
    <x v="2"/>
    <s v="India"/>
    <n v="72"/>
    <n v="1800"/>
    <n v="129600"/>
    <n v="900"/>
    <n v="128700"/>
    <n v="64800"/>
    <n v="65290.9"/>
    <n v="64309.1"/>
    <n v="128209.1"/>
    <n v="378"/>
    <n v="490.9"/>
    <x v="9"/>
    <n v="900"/>
    <s v="Mumbai Mega Hub"/>
    <x v="2"/>
  </r>
  <r>
    <n v="106676"/>
    <x v="6641"/>
    <x v="11"/>
    <s v="2025"/>
    <s v="Xpressbees"/>
    <x v="2"/>
    <x v="2"/>
    <x v="3"/>
    <s v="India"/>
    <n v="12"/>
    <n v="2500"/>
    <n v="30000"/>
    <n v="1000"/>
    <n v="29000"/>
    <n v="18000"/>
    <n v="18388"/>
    <n v="11612"/>
    <n v="28612"/>
    <n v="832"/>
    <n v="388"/>
    <x v="12"/>
    <n v="1500"/>
    <s v="Delhi NCR Mega Hub"/>
    <x v="3"/>
  </r>
  <r>
    <n v="106677"/>
    <x v="6642"/>
    <x v="9"/>
    <s v="2025"/>
    <s v="Xpressbees"/>
    <x v="3"/>
    <x v="1"/>
    <x v="3"/>
    <s v="India"/>
    <n v="54"/>
    <n v="8500"/>
    <n v="459000"/>
    <n v="3000"/>
    <n v="456000"/>
    <n v="297000"/>
    <n v="298137.56"/>
    <n v="160862.44"/>
    <n v="454862.44"/>
    <n v="664"/>
    <n v="1137.56"/>
    <x v="8"/>
    <n v="5500"/>
    <s v="Delhi NCR Mega Hub"/>
    <x v="3"/>
  </r>
  <r>
    <n v="106678"/>
    <x v="6643"/>
    <x v="10"/>
    <s v="2025"/>
    <s v="Shadowfax"/>
    <x v="7"/>
    <x v="1"/>
    <x v="1"/>
    <s v="India"/>
    <n v="62"/>
    <n v="1200"/>
    <n v="74400"/>
    <n v="400"/>
    <n v="74000"/>
    <n v="49600"/>
    <n v="51118.68"/>
    <n v="23281.32"/>
    <n v="72481.320000000007"/>
    <n v="314"/>
    <n v="1518.68"/>
    <x v="15"/>
    <n v="800"/>
    <s v="Nagpur Central Hub"/>
    <x v="1"/>
  </r>
  <r>
    <n v="106679"/>
    <x v="6644"/>
    <x v="0"/>
    <s v="2025"/>
    <s v="Xpressbees"/>
    <x v="1"/>
    <x v="1"/>
    <x v="3"/>
    <s v="India"/>
    <n v="75"/>
    <n v="25000"/>
    <n v="1875000"/>
    <n v="7000"/>
    <n v="1868000"/>
    <n v="1350000"/>
    <n v="1350589.28"/>
    <n v="524410.72"/>
    <n v="1867410.72"/>
    <n v="1038"/>
    <n v="589.28"/>
    <x v="17"/>
    <n v="18000"/>
    <s v="Delhi NCR Mega Hub"/>
    <x v="3"/>
  </r>
  <r>
    <n v="106680"/>
    <x v="6645"/>
    <x v="0"/>
    <s v="2025"/>
    <s v="DHL"/>
    <x v="1"/>
    <x v="0"/>
    <x v="0"/>
    <s v="India"/>
    <n v="62"/>
    <n v="3500"/>
    <n v="217000"/>
    <n v="1300"/>
    <n v="215700"/>
    <n v="136400"/>
    <n v="137031.44"/>
    <n v="79968.56"/>
    <n v="215068.56"/>
    <n v="1115"/>
    <n v="631.44000000000005"/>
    <x v="16"/>
    <n v="2200"/>
    <s v="Bengaluru Regional Hub"/>
    <x v="0"/>
  </r>
  <r>
    <n v="106681"/>
    <x v="6646"/>
    <x v="7"/>
    <s v="2025"/>
    <s v="FedEx"/>
    <x v="0"/>
    <x v="2"/>
    <x v="1"/>
    <s v="India"/>
    <n v="78"/>
    <n v="6500"/>
    <n v="507000"/>
    <n v="2300"/>
    <n v="504700"/>
    <n v="327600"/>
    <n v="327872.19"/>
    <n v="179127.81"/>
    <n v="504427.81"/>
    <n v="706"/>
    <n v="272.19"/>
    <x v="1"/>
    <n v="4200"/>
    <s v="Nagpur Central Hub"/>
    <x v="1"/>
  </r>
  <r>
    <n v="106682"/>
    <x v="6647"/>
    <x v="4"/>
    <s v="2025"/>
    <s v="DHL"/>
    <x v="3"/>
    <x v="2"/>
    <x v="4"/>
    <s v="India"/>
    <n v="34"/>
    <n v="8500"/>
    <n v="289000"/>
    <n v="3000"/>
    <n v="286000"/>
    <n v="187000"/>
    <n v="188026.86"/>
    <n v="100973.14000000001"/>
    <n v="284973.14"/>
    <n v="789"/>
    <n v="1026.8599999999999"/>
    <x v="8"/>
    <n v="5500"/>
    <s v="Kolkata Regional Hub"/>
    <x v="4"/>
  </r>
  <r>
    <n v="106683"/>
    <x v="6648"/>
    <x v="3"/>
    <s v="2025"/>
    <s v="DHL"/>
    <x v="1"/>
    <x v="0"/>
    <x v="3"/>
    <s v="India"/>
    <n v="67"/>
    <n v="3500"/>
    <n v="234500"/>
    <n v="1300"/>
    <n v="233200"/>
    <n v="147400"/>
    <n v="147731.43"/>
    <n v="86768.57"/>
    <n v="232868.57"/>
    <n v="421"/>
    <n v="331.43"/>
    <x v="16"/>
    <n v="2200"/>
    <s v="Delhi NCR Mega Hub"/>
    <x v="3"/>
  </r>
  <r>
    <n v="106684"/>
    <x v="6649"/>
    <x v="8"/>
    <s v="2025"/>
    <s v="Shadowfax"/>
    <x v="4"/>
    <x v="1"/>
    <x v="2"/>
    <s v="India"/>
    <n v="61"/>
    <n v="5500"/>
    <n v="335500"/>
    <n v="2000"/>
    <n v="333500"/>
    <n v="213500"/>
    <n v="215373.8"/>
    <n v="120126.20000000001"/>
    <n v="331626.2"/>
    <n v="935"/>
    <n v="1873.8"/>
    <x v="5"/>
    <n v="3500"/>
    <s v="Mumbai Mega Hub"/>
    <x v="2"/>
  </r>
  <r>
    <n v="106685"/>
    <x v="6650"/>
    <x v="10"/>
    <s v="2025"/>
    <s v="Blue Dart"/>
    <x v="6"/>
    <x v="2"/>
    <x v="1"/>
    <s v="India"/>
    <n v="31"/>
    <n v="15000"/>
    <n v="465000"/>
    <n v="5500"/>
    <n v="459500"/>
    <n v="294500"/>
    <n v="295242.49"/>
    <n v="169757.51"/>
    <n v="458757.51"/>
    <n v="1099"/>
    <n v="742.49"/>
    <x v="11"/>
    <n v="9500"/>
    <s v="Nagpur Central Hub"/>
    <x v="1"/>
  </r>
  <r>
    <n v="106686"/>
    <x v="6651"/>
    <x v="3"/>
    <s v="2025"/>
    <s v="Amazon Logistics"/>
    <x v="7"/>
    <x v="2"/>
    <x v="1"/>
    <s v="India"/>
    <n v="66"/>
    <n v="600"/>
    <n v="39600"/>
    <n v="250"/>
    <n v="39350"/>
    <n v="23100"/>
    <n v="23592.31"/>
    <n v="16007.689999999999"/>
    <n v="38857.69"/>
    <n v="1109"/>
    <n v="492.31"/>
    <x v="14"/>
    <n v="350"/>
    <s v="Nagpur Central Hub"/>
    <x v="1"/>
  </r>
  <r>
    <n v="106687"/>
    <x v="6652"/>
    <x v="1"/>
    <s v="2025"/>
    <s v="Ecom Express"/>
    <x v="0"/>
    <x v="0"/>
    <x v="3"/>
    <s v="India"/>
    <n v="74"/>
    <n v="3200"/>
    <n v="236800"/>
    <n v="1200"/>
    <n v="235600"/>
    <n v="148000"/>
    <n v="148849.53"/>
    <n v="87950.47"/>
    <n v="234750.47"/>
    <n v="521"/>
    <n v="849.53"/>
    <x v="0"/>
    <n v="2000"/>
    <s v="Delhi NCR Mega Hub"/>
    <x v="3"/>
  </r>
  <r>
    <n v="106688"/>
    <x v="6653"/>
    <x v="11"/>
    <s v="2025"/>
    <s v="DHL"/>
    <x v="0"/>
    <x v="2"/>
    <x v="3"/>
    <s v="India"/>
    <n v="37"/>
    <n v="6500"/>
    <n v="240500"/>
    <n v="2300"/>
    <n v="238200"/>
    <n v="155400"/>
    <n v="157744.46"/>
    <n v="82755.540000000008"/>
    <n v="235855.54"/>
    <n v="834"/>
    <n v="2344.46"/>
    <x v="1"/>
    <n v="4200"/>
    <s v="Delhi NCR Mega Hub"/>
    <x v="3"/>
  </r>
  <r>
    <n v="106689"/>
    <x v="6654"/>
    <x v="0"/>
    <s v="2025"/>
    <s v="DHL"/>
    <x v="3"/>
    <x v="2"/>
    <x v="1"/>
    <s v="India"/>
    <n v="61"/>
    <n v="12000"/>
    <n v="732000"/>
    <n v="4000"/>
    <n v="728000"/>
    <n v="488000"/>
    <n v="488461.7"/>
    <n v="243538.3"/>
    <n v="727538.3"/>
    <n v="475"/>
    <n v="461.7"/>
    <x v="4"/>
    <n v="8000"/>
    <s v="Nagpur Central Hub"/>
    <x v="1"/>
  </r>
  <r>
    <n v="106690"/>
    <x v="6655"/>
    <x v="5"/>
    <s v="2025"/>
    <s v="Delhivery"/>
    <x v="3"/>
    <x v="2"/>
    <x v="1"/>
    <s v="India"/>
    <n v="69"/>
    <n v="8500"/>
    <n v="586500"/>
    <n v="3000"/>
    <n v="583500"/>
    <n v="379500"/>
    <n v="380224.53"/>
    <n v="206275.46999999997"/>
    <n v="582775.47"/>
    <n v="862"/>
    <n v="724.53"/>
    <x v="8"/>
    <n v="5500"/>
    <s v="Nagpur Central Hub"/>
    <x v="1"/>
  </r>
  <r>
    <n v="106691"/>
    <x v="6656"/>
    <x v="5"/>
    <s v="2025"/>
    <s v="Amazon Logistics"/>
    <x v="7"/>
    <x v="2"/>
    <x v="3"/>
    <s v="India"/>
    <n v="25"/>
    <n v="850"/>
    <n v="21250"/>
    <n v="300"/>
    <n v="20950"/>
    <n v="13750"/>
    <n v="14337.02"/>
    <n v="6912.98"/>
    <n v="20362.98"/>
    <n v="611"/>
    <n v="587.02"/>
    <x v="13"/>
    <n v="550"/>
    <s v="Delhi NCR Mega Hub"/>
    <x v="3"/>
  </r>
  <r>
    <n v="106692"/>
    <x v="6657"/>
    <x v="4"/>
    <s v="2025"/>
    <s v="Blue Dart"/>
    <x v="3"/>
    <x v="0"/>
    <x v="4"/>
    <s v="India"/>
    <n v="65"/>
    <n v="8500"/>
    <n v="552500"/>
    <n v="3000"/>
    <n v="549500"/>
    <n v="357500"/>
    <n v="358066.45"/>
    <n v="194433.55"/>
    <n v="548933.55000000005"/>
    <n v="400"/>
    <n v="566.45000000000005"/>
    <x v="8"/>
    <n v="5500"/>
    <s v="Kolkata Regional Hub"/>
    <x v="4"/>
  </r>
  <r>
    <n v="106693"/>
    <x v="6658"/>
    <x v="0"/>
    <s v="2025"/>
    <s v="FedEx"/>
    <x v="4"/>
    <x v="0"/>
    <x v="3"/>
    <s v="India"/>
    <n v="86"/>
    <n v="5500"/>
    <n v="473000"/>
    <n v="2000"/>
    <n v="471000"/>
    <n v="301000"/>
    <n v="302105.53000000003"/>
    <n v="170894.46999999997"/>
    <n v="469894.47"/>
    <n v="968"/>
    <n v="1105.53"/>
    <x v="5"/>
    <n v="3500"/>
    <s v="Delhi NCR Mega Hub"/>
    <x v="3"/>
  </r>
  <r>
    <n v="106694"/>
    <x v="6659"/>
    <x v="7"/>
    <s v="2025"/>
    <s v="Delhivery"/>
    <x v="4"/>
    <x v="1"/>
    <x v="2"/>
    <s v="India"/>
    <n v="87"/>
    <n v="1500"/>
    <n v="130500"/>
    <n v="700"/>
    <n v="129800"/>
    <n v="69600"/>
    <n v="70390.78"/>
    <n v="60109.22"/>
    <n v="129009.22"/>
    <n v="977"/>
    <n v="790.78"/>
    <x v="10"/>
    <n v="800"/>
    <s v="Mumbai Mega Hub"/>
    <x v="2"/>
  </r>
  <r>
    <n v="106695"/>
    <x v="6660"/>
    <x v="9"/>
    <s v="2025"/>
    <s v="Ecom Express"/>
    <x v="4"/>
    <x v="0"/>
    <x v="1"/>
    <s v="India"/>
    <n v="25"/>
    <n v="1500"/>
    <n v="37500"/>
    <n v="700"/>
    <n v="36800"/>
    <n v="20000"/>
    <n v="20532.93"/>
    <n v="16967.07"/>
    <n v="36267.07"/>
    <n v="425"/>
    <n v="532.92999999999995"/>
    <x v="10"/>
    <n v="800"/>
    <s v="Nagpur Central Hub"/>
    <x v="1"/>
  </r>
  <r>
    <n v="106696"/>
    <x v="6661"/>
    <x v="10"/>
    <s v="2025"/>
    <s v="DHL"/>
    <x v="7"/>
    <x v="0"/>
    <x v="3"/>
    <s v="India"/>
    <n v="3"/>
    <n v="1200"/>
    <n v="3600"/>
    <n v="400"/>
    <n v="3200"/>
    <n v="2400"/>
    <n v="3259.26"/>
    <n v="340.73999999999978"/>
    <n v="2340.7399999999998"/>
    <n v="978"/>
    <n v="859.26"/>
    <x v="15"/>
    <n v="800"/>
    <s v="Delhi NCR Mega Hub"/>
    <x v="3"/>
  </r>
  <r>
    <n v="106697"/>
    <x v="6662"/>
    <x v="4"/>
    <s v="2025"/>
    <s v="Xpressbees"/>
    <x v="2"/>
    <x v="0"/>
    <x v="1"/>
    <s v="India"/>
    <n v="39"/>
    <n v="2500"/>
    <n v="97500"/>
    <n v="1000"/>
    <n v="96500"/>
    <n v="58500"/>
    <n v="59177.02"/>
    <n v="38322.980000000003"/>
    <n v="95822.98"/>
    <n v="453"/>
    <n v="677.02"/>
    <x v="12"/>
    <n v="1500"/>
    <s v="Nagpur Central Hub"/>
    <x v="1"/>
  </r>
  <r>
    <n v="106698"/>
    <x v="6663"/>
    <x v="3"/>
    <s v="2025"/>
    <s v="Amazon Logistics"/>
    <x v="4"/>
    <x v="2"/>
    <x v="4"/>
    <s v="India"/>
    <n v="96"/>
    <n v="5500"/>
    <n v="528000"/>
    <n v="2000"/>
    <n v="526000"/>
    <n v="336000"/>
    <n v="336524.06"/>
    <n v="191475.94"/>
    <n v="525475.93999999994"/>
    <n v="1000"/>
    <n v="524.05999999999995"/>
    <x v="5"/>
    <n v="3500"/>
    <s v="Kolkata Regional Hub"/>
    <x v="4"/>
  </r>
  <r>
    <n v="106699"/>
    <x v="6664"/>
    <x v="6"/>
    <s v="2025"/>
    <s v="Amazon Logistics"/>
    <x v="1"/>
    <x v="0"/>
    <x v="0"/>
    <s v="India"/>
    <n v="87"/>
    <n v="3500"/>
    <n v="304500"/>
    <n v="1300"/>
    <n v="303200"/>
    <n v="191400"/>
    <n v="191967.78"/>
    <n v="112532.22"/>
    <n v="302632.21999999997"/>
    <n v="1031"/>
    <n v="567.78"/>
    <x v="16"/>
    <n v="2200"/>
    <s v="Bengaluru Regional Hub"/>
    <x v="0"/>
  </r>
  <r>
    <n v="106700"/>
    <x v="6665"/>
    <x v="4"/>
    <s v="2025"/>
    <s v="Amazon Logistics"/>
    <x v="0"/>
    <x v="0"/>
    <x v="4"/>
    <s v="India"/>
    <n v="17"/>
    <n v="6500"/>
    <n v="110500"/>
    <n v="2300"/>
    <n v="108200"/>
    <n v="71400"/>
    <n v="72369.929999999993"/>
    <n v="38130.070000000007"/>
    <n v="107230.07"/>
    <n v="391"/>
    <n v="969.93"/>
    <x v="1"/>
    <n v="4200"/>
    <s v="Kolkata Regional Hub"/>
    <x v="4"/>
  </r>
  <r>
    <n v="106701"/>
    <x v="6666"/>
    <x v="10"/>
    <s v="2025"/>
    <s v="Amazon Logistics"/>
    <x v="0"/>
    <x v="0"/>
    <x v="2"/>
    <s v="India"/>
    <n v="61"/>
    <n v="3200"/>
    <n v="195200"/>
    <n v="1200"/>
    <n v="194000"/>
    <n v="122000"/>
    <n v="123220.32"/>
    <n v="71979.679999999993"/>
    <n v="192779.68"/>
    <n v="737"/>
    <n v="1220.32"/>
    <x v="0"/>
    <n v="2000"/>
    <s v="Mumbai Mega Hub"/>
    <x v="2"/>
  </r>
  <r>
    <n v="106702"/>
    <x v="6667"/>
    <x v="2"/>
    <s v="2025"/>
    <s v="Ekart"/>
    <x v="2"/>
    <x v="0"/>
    <x v="3"/>
    <s v="India"/>
    <n v="86"/>
    <n v="2500"/>
    <n v="215000"/>
    <n v="1000"/>
    <n v="214000"/>
    <n v="129000"/>
    <n v="129311.23"/>
    <n v="85688.77"/>
    <n v="213688.77"/>
    <n v="725"/>
    <n v="311.23"/>
    <x v="12"/>
    <n v="1500"/>
    <s v="Delhi NCR Mega Hub"/>
    <x v="3"/>
  </r>
  <r>
    <n v="106703"/>
    <x v="6668"/>
    <x v="1"/>
    <s v="2025"/>
    <s v="DHL"/>
    <x v="3"/>
    <x v="1"/>
    <x v="3"/>
    <s v="India"/>
    <n v="15"/>
    <n v="8500"/>
    <n v="127500"/>
    <n v="3000"/>
    <n v="124500"/>
    <n v="82500"/>
    <n v="83585.289999999994"/>
    <n v="43914.710000000006"/>
    <n v="123414.71"/>
    <n v="929"/>
    <n v="1085.29"/>
    <x v="8"/>
    <n v="5500"/>
    <s v="Delhi NCR Mega Hub"/>
    <x v="3"/>
  </r>
  <r>
    <n v="106704"/>
    <x v="6669"/>
    <x v="8"/>
    <s v="2025"/>
    <s v="DHL"/>
    <x v="0"/>
    <x v="0"/>
    <x v="3"/>
    <s v="India"/>
    <n v="40"/>
    <n v="6500"/>
    <n v="260000"/>
    <n v="2300"/>
    <n v="257700"/>
    <n v="168000"/>
    <n v="169610.74"/>
    <n v="90389.260000000009"/>
    <n v="256089.26"/>
    <n v="1085"/>
    <n v="1610.74"/>
    <x v="1"/>
    <n v="4200"/>
    <s v="Delhi NCR Mega Hub"/>
    <x v="3"/>
  </r>
  <r>
    <n v="106705"/>
    <x v="6670"/>
    <x v="4"/>
    <s v="2025"/>
    <s v="DHL"/>
    <x v="2"/>
    <x v="1"/>
    <x v="4"/>
    <s v="India"/>
    <n v="97"/>
    <n v="2500"/>
    <n v="242500"/>
    <n v="1000"/>
    <n v="241500"/>
    <n v="145500"/>
    <n v="145832.38"/>
    <n v="96667.62"/>
    <n v="241167.62"/>
    <n v="557"/>
    <n v="332.38"/>
    <x v="12"/>
    <n v="1500"/>
    <s v="Kolkata Regional Hub"/>
    <x v="4"/>
  </r>
  <r>
    <n v="106706"/>
    <x v="6671"/>
    <x v="8"/>
    <s v="2025"/>
    <s v="Amazon Logistics"/>
    <x v="0"/>
    <x v="0"/>
    <x v="0"/>
    <s v="India"/>
    <n v="92"/>
    <n v="3200"/>
    <n v="294400"/>
    <n v="1200"/>
    <n v="293200"/>
    <n v="184000"/>
    <n v="184590.26"/>
    <n v="109809.73999999999"/>
    <n v="292609.74"/>
    <n v="958"/>
    <n v="590.26"/>
    <x v="0"/>
    <n v="2000"/>
    <s v="Bengaluru Regional Hub"/>
    <x v="0"/>
  </r>
  <r>
    <n v="106707"/>
    <x v="6672"/>
    <x v="3"/>
    <s v="2025"/>
    <s v="FedEx"/>
    <x v="1"/>
    <x v="0"/>
    <x v="1"/>
    <s v="India"/>
    <n v="30"/>
    <n v="25000"/>
    <n v="750000"/>
    <n v="7000"/>
    <n v="743000"/>
    <n v="540000"/>
    <n v="540158.12"/>
    <n v="209841.88"/>
    <n v="742841.88"/>
    <n v="452"/>
    <n v="158.12"/>
    <x v="17"/>
    <n v="18000"/>
    <s v="Nagpur Central Hub"/>
    <x v="1"/>
  </r>
  <r>
    <n v="106708"/>
    <x v="6673"/>
    <x v="2"/>
    <s v="2025"/>
    <s v="Ecom Express"/>
    <x v="0"/>
    <x v="1"/>
    <x v="4"/>
    <s v="India"/>
    <n v="36"/>
    <n v="3200"/>
    <n v="115200"/>
    <n v="1200"/>
    <n v="114000"/>
    <n v="72000"/>
    <n v="73353.64"/>
    <n v="41846.36"/>
    <n v="112646.36"/>
    <n v="393"/>
    <n v="1353.64"/>
    <x v="0"/>
    <n v="2000"/>
    <s v="Kolkata Regional Hub"/>
    <x v="4"/>
  </r>
  <r>
    <n v="106709"/>
    <x v="6674"/>
    <x v="6"/>
    <s v="2025"/>
    <s v="Shadowfax"/>
    <x v="2"/>
    <x v="0"/>
    <x v="3"/>
    <s v="India"/>
    <n v="83"/>
    <n v="450"/>
    <n v="37350"/>
    <n v="250"/>
    <n v="37100"/>
    <n v="16600"/>
    <n v="17294.009999999998"/>
    <n v="20055.990000000002"/>
    <n v="36405.99"/>
    <n v="676"/>
    <n v="694.01"/>
    <x v="3"/>
    <n v="200"/>
    <s v="Delhi NCR Mega Hub"/>
    <x v="3"/>
  </r>
  <r>
    <n v="106710"/>
    <x v="6675"/>
    <x v="0"/>
    <s v="2025"/>
    <s v="Ekart"/>
    <x v="5"/>
    <x v="1"/>
    <x v="0"/>
    <s v="India"/>
    <n v="46"/>
    <n v="2800"/>
    <n v="128800"/>
    <n v="1300"/>
    <n v="127500"/>
    <n v="69000"/>
    <n v="70740.789999999994"/>
    <n v="58059.210000000006"/>
    <n v="125759.21"/>
    <n v="394"/>
    <n v="1740.79"/>
    <x v="18"/>
    <n v="1500"/>
    <s v="Bengaluru Regional Hub"/>
    <x v="0"/>
  </r>
  <r>
    <n v="106711"/>
    <x v="6676"/>
    <x v="2"/>
    <s v="2025"/>
    <s v="Ekart"/>
    <x v="2"/>
    <x v="1"/>
    <x v="0"/>
    <s v="India"/>
    <n v="23"/>
    <n v="2500"/>
    <n v="57500"/>
    <n v="1000"/>
    <n v="56500"/>
    <n v="34500"/>
    <n v="35424.019999999997"/>
    <n v="22075.980000000003"/>
    <n v="55575.98"/>
    <n v="916"/>
    <n v="924.02"/>
    <x v="12"/>
    <n v="1500"/>
    <s v="Bengaluru Regional Hub"/>
    <x v="0"/>
  </r>
  <r>
    <n v="106712"/>
    <x v="6677"/>
    <x v="10"/>
    <s v="2025"/>
    <s v="Blue Dart"/>
    <x v="0"/>
    <x v="1"/>
    <x v="2"/>
    <s v="India"/>
    <n v="47"/>
    <n v="6500"/>
    <n v="305500"/>
    <n v="2300"/>
    <n v="303200"/>
    <n v="197400"/>
    <n v="198319.41"/>
    <n v="107180.59"/>
    <n v="302280.59000000003"/>
    <n v="473"/>
    <n v="919.41"/>
    <x v="1"/>
    <n v="4200"/>
    <s v="Mumbai Mega Hub"/>
    <x v="2"/>
  </r>
  <r>
    <n v="106713"/>
    <x v="6678"/>
    <x v="3"/>
    <s v="2025"/>
    <s v="DHL"/>
    <x v="1"/>
    <x v="0"/>
    <x v="0"/>
    <s v="India"/>
    <n v="19"/>
    <n v="45000"/>
    <n v="855000"/>
    <n v="13000"/>
    <n v="842000"/>
    <n v="608000"/>
    <n v="608596.96"/>
    <n v="246403.04000000004"/>
    <n v="841403.04"/>
    <n v="652"/>
    <n v="596.96"/>
    <x v="2"/>
    <n v="32000"/>
    <s v="Bengaluru Regional Hub"/>
    <x v="0"/>
  </r>
  <r>
    <n v="106714"/>
    <x v="6679"/>
    <x v="4"/>
    <s v="2025"/>
    <s v="FedEx"/>
    <x v="4"/>
    <x v="0"/>
    <x v="3"/>
    <s v="India"/>
    <n v="2"/>
    <n v="1500"/>
    <n v="3000"/>
    <n v="700"/>
    <n v="2300"/>
    <n v="1600"/>
    <n v="2627.41"/>
    <n v="372.59000000000015"/>
    <n v="1272.5899999999999"/>
    <n v="399"/>
    <n v="1027.4100000000001"/>
    <x v="10"/>
    <n v="800"/>
    <s v="Delhi NCR Mega Hub"/>
    <x v="3"/>
  </r>
  <r>
    <n v="106715"/>
    <x v="6680"/>
    <x v="3"/>
    <s v="2025"/>
    <s v="Ecom Express"/>
    <x v="4"/>
    <x v="0"/>
    <x v="2"/>
    <s v="India"/>
    <n v="32"/>
    <n v="5500"/>
    <n v="176000"/>
    <n v="2000"/>
    <n v="174000"/>
    <n v="112000"/>
    <n v="112754.02"/>
    <n v="63245.979999999996"/>
    <n v="173245.98"/>
    <n v="569"/>
    <n v="754.02"/>
    <x v="5"/>
    <n v="3500"/>
    <s v="Mumbai Mega Hub"/>
    <x v="2"/>
  </r>
  <r>
    <n v="106716"/>
    <x v="6681"/>
    <x v="8"/>
    <s v="2025"/>
    <s v="Blue Dart"/>
    <x v="5"/>
    <x v="1"/>
    <x v="3"/>
    <s v="India"/>
    <n v="63"/>
    <n v="2800"/>
    <n v="176400"/>
    <n v="1300"/>
    <n v="175100"/>
    <n v="94500"/>
    <n v="95074.4"/>
    <n v="81325.600000000006"/>
    <n v="174525.6"/>
    <n v="1160"/>
    <n v="574.4"/>
    <x v="18"/>
    <n v="1500"/>
    <s v="Delhi NCR Mega Hub"/>
    <x v="3"/>
  </r>
  <r>
    <n v="106717"/>
    <x v="6682"/>
    <x v="11"/>
    <s v="2025"/>
    <s v="Xpressbees"/>
    <x v="3"/>
    <x v="1"/>
    <x v="3"/>
    <s v="India"/>
    <n v="42"/>
    <n v="12000"/>
    <n v="504000"/>
    <n v="4000"/>
    <n v="500000"/>
    <n v="336000"/>
    <n v="336360.52"/>
    <n v="167639.47999999998"/>
    <n v="499639.48"/>
    <n v="1006"/>
    <n v="360.52"/>
    <x v="4"/>
    <n v="8000"/>
    <s v="Delhi NCR Mega Hub"/>
    <x v="3"/>
  </r>
  <r>
    <n v="106718"/>
    <x v="6683"/>
    <x v="1"/>
    <s v="2025"/>
    <s v="Shadowfax"/>
    <x v="5"/>
    <x v="0"/>
    <x v="1"/>
    <s v="India"/>
    <n v="94"/>
    <n v="4500"/>
    <n v="423000"/>
    <n v="2000"/>
    <n v="421000"/>
    <n v="235000"/>
    <n v="237020.2"/>
    <n v="185979.8"/>
    <n v="418979.8"/>
    <n v="892"/>
    <n v="2020.2"/>
    <x v="6"/>
    <n v="2500"/>
    <s v="Nagpur Central Hub"/>
    <x v="1"/>
  </r>
  <r>
    <n v="106719"/>
    <x v="6684"/>
    <x v="10"/>
    <s v="2025"/>
    <s v="Delhivery"/>
    <x v="2"/>
    <x v="2"/>
    <x v="2"/>
    <s v="India"/>
    <n v="66"/>
    <n v="450"/>
    <n v="29700"/>
    <n v="250"/>
    <n v="29450"/>
    <n v="13200"/>
    <n v="13779.43"/>
    <n v="15920.57"/>
    <n v="28870.57"/>
    <n v="923"/>
    <n v="579.42999999999995"/>
    <x v="3"/>
    <n v="200"/>
    <s v="Mumbai Mega Hub"/>
    <x v="2"/>
  </r>
  <r>
    <n v="106720"/>
    <x v="6685"/>
    <x v="8"/>
    <s v="2025"/>
    <s v="Blue Dart"/>
    <x v="0"/>
    <x v="1"/>
    <x v="1"/>
    <s v="India"/>
    <n v="40"/>
    <n v="3200"/>
    <n v="128000"/>
    <n v="1200"/>
    <n v="126800"/>
    <n v="80000"/>
    <n v="80311.44"/>
    <n v="47688.56"/>
    <n v="126488.56"/>
    <n v="942"/>
    <n v="311.44"/>
    <x v="0"/>
    <n v="2000"/>
    <s v="Nagpur Central Hub"/>
    <x v="1"/>
  </r>
  <r>
    <n v="106721"/>
    <x v="6686"/>
    <x v="5"/>
    <s v="2025"/>
    <s v="Ekart"/>
    <x v="4"/>
    <x v="1"/>
    <x v="0"/>
    <s v="India"/>
    <n v="69"/>
    <n v="1500"/>
    <n v="103500"/>
    <n v="700"/>
    <n v="102800"/>
    <n v="55200"/>
    <n v="55788.58"/>
    <n v="47711.42"/>
    <n v="102211.42"/>
    <n v="658"/>
    <n v="588.58000000000004"/>
    <x v="10"/>
    <n v="800"/>
    <s v="Bengaluru Regional Hub"/>
    <x v="0"/>
  </r>
  <r>
    <n v="106722"/>
    <x v="6687"/>
    <x v="2"/>
    <s v="2025"/>
    <s v="Xpressbees"/>
    <x v="7"/>
    <x v="0"/>
    <x v="0"/>
    <s v="India"/>
    <n v="97"/>
    <n v="850"/>
    <n v="82450"/>
    <n v="300"/>
    <n v="82150"/>
    <n v="53350"/>
    <n v="54526.2"/>
    <n v="27923.800000000003"/>
    <n v="80973.8"/>
    <n v="503"/>
    <n v="1176.2"/>
    <x v="13"/>
    <n v="550"/>
    <s v="Bengaluru Regional Hub"/>
    <x v="0"/>
  </r>
  <r>
    <n v="106723"/>
    <x v="6688"/>
    <x v="8"/>
    <s v="2025"/>
    <s v="Delhivery"/>
    <x v="6"/>
    <x v="0"/>
    <x v="0"/>
    <s v="India"/>
    <n v="18"/>
    <n v="15000"/>
    <n v="270000"/>
    <n v="5500"/>
    <n v="264500"/>
    <n v="171000"/>
    <n v="171894.58"/>
    <n v="98105.420000000013"/>
    <n v="263605.42"/>
    <n v="369"/>
    <n v="894.58"/>
    <x v="11"/>
    <n v="9500"/>
    <s v="Bengaluru Regional Hub"/>
    <x v="0"/>
  </r>
  <r>
    <n v="106724"/>
    <x v="6689"/>
    <x v="10"/>
    <s v="2025"/>
    <s v="Delhivery"/>
    <x v="5"/>
    <x v="2"/>
    <x v="0"/>
    <s v="India"/>
    <n v="89"/>
    <n v="1800"/>
    <n v="160200"/>
    <n v="900"/>
    <n v="159300"/>
    <n v="80100"/>
    <n v="80455.179999999993"/>
    <n v="79744.820000000007"/>
    <n v="158944.82"/>
    <n v="434"/>
    <n v="355.18"/>
    <x v="9"/>
    <n v="900"/>
    <s v="Bengaluru Regional Hub"/>
    <x v="0"/>
  </r>
  <r>
    <n v="106725"/>
    <x v="6690"/>
    <x v="4"/>
    <s v="2025"/>
    <s v="Delhivery"/>
    <x v="4"/>
    <x v="2"/>
    <x v="3"/>
    <s v="India"/>
    <n v="76"/>
    <n v="1500"/>
    <n v="114000"/>
    <n v="700"/>
    <n v="113300"/>
    <n v="60800"/>
    <n v="62935.21"/>
    <n v="51064.79"/>
    <n v="111164.79"/>
    <n v="1085"/>
    <n v="2135.21"/>
    <x v="10"/>
    <n v="800"/>
    <s v="Delhi NCR Mega Hub"/>
    <x v="3"/>
  </r>
  <r>
    <n v="106726"/>
    <x v="6691"/>
    <x v="9"/>
    <s v="2025"/>
    <s v="Delhivery"/>
    <x v="4"/>
    <x v="2"/>
    <x v="4"/>
    <s v="India"/>
    <n v="53"/>
    <n v="5500"/>
    <n v="291500"/>
    <n v="2000"/>
    <n v="289500"/>
    <n v="185500"/>
    <n v="186026.54"/>
    <n v="105473.45999999999"/>
    <n v="288973.46000000002"/>
    <n v="1007"/>
    <n v="526.54"/>
    <x v="5"/>
    <n v="3500"/>
    <s v="Kolkata Regional Hub"/>
    <x v="4"/>
  </r>
  <r>
    <n v="106727"/>
    <x v="6692"/>
    <x v="4"/>
    <s v="2025"/>
    <s v="Delhivery"/>
    <x v="6"/>
    <x v="0"/>
    <x v="2"/>
    <s v="India"/>
    <n v="49"/>
    <n v="4500"/>
    <n v="220500"/>
    <n v="1700"/>
    <n v="218800"/>
    <n v="137200"/>
    <n v="137977.32"/>
    <n v="82522.679999999993"/>
    <n v="218022.68"/>
    <n v="482"/>
    <n v="777.32"/>
    <x v="7"/>
    <n v="2800"/>
    <s v="Mumbai Mega Hub"/>
    <x v="2"/>
  </r>
  <r>
    <n v="106728"/>
    <x v="6693"/>
    <x v="6"/>
    <s v="2025"/>
    <s v="Ekart"/>
    <x v="5"/>
    <x v="1"/>
    <x v="0"/>
    <s v="India"/>
    <n v="77"/>
    <n v="2800"/>
    <n v="215600"/>
    <n v="1300"/>
    <n v="214300"/>
    <n v="115500"/>
    <n v="116268.92"/>
    <n v="99331.08"/>
    <n v="213531.08"/>
    <n v="655"/>
    <n v="768.92"/>
    <x v="18"/>
    <n v="1500"/>
    <s v="Bengaluru Regional Hub"/>
    <x v="0"/>
  </r>
  <r>
    <n v="106729"/>
    <x v="6694"/>
    <x v="5"/>
    <s v="2025"/>
    <s v="Xpressbees"/>
    <x v="1"/>
    <x v="2"/>
    <x v="1"/>
    <s v="India"/>
    <n v="63"/>
    <n v="25000"/>
    <n v="1575000"/>
    <n v="7000"/>
    <n v="1568000"/>
    <n v="1134000"/>
    <n v="1134473.54"/>
    <n v="440526.45999999996"/>
    <n v="1567526.46"/>
    <n v="729"/>
    <n v="473.54"/>
    <x v="17"/>
    <n v="18000"/>
    <s v="Nagpur Central Hub"/>
    <x v="1"/>
  </r>
  <r>
    <n v="106730"/>
    <x v="6695"/>
    <x v="8"/>
    <s v="2025"/>
    <s v="Blue Dart"/>
    <x v="0"/>
    <x v="1"/>
    <x v="3"/>
    <s v="India"/>
    <n v="21"/>
    <n v="3200"/>
    <n v="67200"/>
    <n v="1200"/>
    <n v="66000"/>
    <n v="42000"/>
    <n v="42442.74"/>
    <n v="24757.260000000002"/>
    <n v="65557.259999999995"/>
    <n v="747"/>
    <n v="442.74"/>
    <x v="0"/>
    <n v="2000"/>
    <s v="Delhi NCR Mega Hub"/>
    <x v="3"/>
  </r>
  <r>
    <n v="106731"/>
    <x v="6696"/>
    <x v="3"/>
    <s v="2025"/>
    <s v="Xpressbees"/>
    <x v="7"/>
    <x v="2"/>
    <x v="1"/>
    <s v="India"/>
    <n v="70"/>
    <n v="850"/>
    <n v="59500"/>
    <n v="300"/>
    <n v="59200"/>
    <n v="38500"/>
    <n v="39446.959999999999"/>
    <n v="20053.04"/>
    <n v="58253.04"/>
    <n v="1136"/>
    <n v="946.96"/>
    <x v="13"/>
    <n v="550"/>
    <s v="Nagpur Central Hub"/>
    <x v="1"/>
  </r>
  <r>
    <n v="106732"/>
    <x v="6697"/>
    <x v="4"/>
    <s v="2025"/>
    <s v="DHL"/>
    <x v="4"/>
    <x v="0"/>
    <x v="2"/>
    <s v="India"/>
    <n v="17"/>
    <n v="5500"/>
    <n v="93500"/>
    <n v="2000"/>
    <n v="91500"/>
    <n v="59500"/>
    <n v="59971.82"/>
    <n v="33528.18"/>
    <n v="91028.18"/>
    <n v="476"/>
    <n v="471.82"/>
    <x v="5"/>
    <n v="3500"/>
    <s v="Mumbai Mega Hub"/>
    <x v="2"/>
  </r>
  <r>
    <n v="106733"/>
    <x v="6698"/>
    <x v="7"/>
    <s v="2025"/>
    <s v="Blue Dart"/>
    <x v="6"/>
    <x v="2"/>
    <x v="0"/>
    <s v="India"/>
    <n v="51"/>
    <n v="4500"/>
    <n v="229500"/>
    <n v="1700"/>
    <n v="227800"/>
    <n v="142800"/>
    <n v="143468.88"/>
    <n v="86031.12"/>
    <n v="227131.12"/>
    <n v="782"/>
    <n v="668.88"/>
    <x v="7"/>
    <n v="2800"/>
    <s v="Bengaluru Regional Hub"/>
    <x v="0"/>
  </r>
  <r>
    <n v="106734"/>
    <x v="6699"/>
    <x v="5"/>
    <s v="2025"/>
    <s v="Ekart"/>
    <x v="1"/>
    <x v="1"/>
    <x v="4"/>
    <s v="India"/>
    <n v="15"/>
    <n v="3500"/>
    <n v="52500"/>
    <n v="1300"/>
    <n v="51200"/>
    <n v="33000"/>
    <n v="35698.120000000003"/>
    <n v="16801.879999999997"/>
    <n v="48501.88"/>
    <n v="1036"/>
    <n v="2698.12"/>
    <x v="16"/>
    <n v="2200"/>
    <s v="Kolkata Regional Hub"/>
    <x v="4"/>
  </r>
  <r>
    <n v="106735"/>
    <x v="6700"/>
    <x v="3"/>
    <s v="2025"/>
    <s v="Amazon Logistics"/>
    <x v="2"/>
    <x v="2"/>
    <x v="0"/>
    <s v="India"/>
    <n v="69"/>
    <n v="450"/>
    <n v="31050"/>
    <n v="250"/>
    <n v="30800"/>
    <n v="13800"/>
    <n v="16862.03"/>
    <n v="14187.970000000001"/>
    <n v="27737.97"/>
    <n v="995"/>
    <n v="3062.03"/>
    <x v="3"/>
    <n v="200"/>
    <s v="Bengaluru Regional Hub"/>
    <x v="0"/>
  </r>
  <r>
    <n v="106736"/>
    <x v="6701"/>
    <x v="8"/>
    <s v="2025"/>
    <s v="Blue Dart"/>
    <x v="0"/>
    <x v="2"/>
    <x v="1"/>
    <s v="India"/>
    <n v="37"/>
    <n v="6500"/>
    <n v="240500"/>
    <n v="2300"/>
    <n v="238200"/>
    <n v="155400"/>
    <n v="157811.21"/>
    <n v="82688.790000000008"/>
    <n v="235788.79"/>
    <n v="701"/>
    <n v="2411.21"/>
    <x v="1"/>
    <n v="4200"/>
    <s v="Nagpur Central Hub"/>
    <x v="1"/>
  </r>
  <r>
    <n v="106737"/>
    <x v="6702"/>
    <x v="4"/>
    <s v="2025"/>
    <s v="Xpressbees"/>
    <x v="2"/>
    <x v="0"/>
    <x v="3"/>
    <s v="India"/>
    <n v="6"/>
    <n v="450"/>
    <n v="2700"/>
    <n v="250"/>
    <n v="2450"/>
    <n v="1200"/>
    <n v="2088.64"/>
    <n v="611.36000000000013"/>
    <n v="1561.3600000000001"/>
    <n v="306"/>
    <n v="888.64"/>
    <x v="3"/>
    <n v="200"/>
    <s v="Delhi NCR Mega Hub"/>
    <x v="3"/>
  </r>
  <r>
    <n v="106738"/>
    <x v="6703"/>
    <x v="8"/>
    <s v="2025"/>
    <s v="Ecom Express"/>
    <x v="6"/>
    <x v="1"/>
    <x v="1"/>
    <s v="India"/>
    <n v="27"/>
    <n v="15000"/>
    <n v="405000"/>
    <n v="5500"/>
    <n v="399500"/>
    <n v="256500"/>
    <n v="256733"/>
    <n v="148267"/>
    <n v="399267"/>
    <n v="787"/>
    <n v="233"/>
    <x v="11"/>
    <n v="9500"/>
    <s v="Nagpur Central Hub"/>
    <x v="1"/>
  </r>
  <r>
    <n v="106739"/>
    <x v="6704"/>
    <x v="0"/>
    <s v="2025"/>
    <s v="Blue Dart"/>
    <x v="5"/>
    <x v="2"/>
    <x v="4"/>
    <s v="India"/>
    <n v="71"/>
    <n v="2800"/>
    <n v="198800"/>
    <n v="1300"/>
    <n v="197500"/>
    <n v="106500"/>
    <n v="107173.58"/>
    <n v="91626.42"/>
    <n v="196826.42"/>
    <n v="556"/>
    <n v="673.58"/>
    <x v="18"/>
    <n v="1500"/>
    <s v="Kolkata Regional Hub"/>
    <x v="4"/>
  </r>
  <r>
    <n v="106740"/>
    <x v="6705"/>
    <x v="3"/>
    <s v="2025"/>
    <s v="Blue Dart"/>
    <x v="1"/>
    <x v="0"/>
    <x v="4"/>
    <s v="India"/>
    <n v="39"/>
    <n v="3500"/>
    <n v="136500"/>
    <n v="1300"/>
    <n v="135200"/>
    <n v="85800"/>
    <n v="87930"/>
    <n v="48570"/>
    <n v="133070"/>
    <n v="550"/>
    <n v="2130"/>
    <x v="16"/>
    <n v="2200"/>
    <s v="Kolkata Regional Hub"/>
    <x v="4"/>
  </r>
  <r>
    <n v="106741"/>
    <x v="6706"/>
    <x v="10"/>
    <s v="2025"/>
    <s v="Ekart"/>
    <x v="4"/>
    <x v="0"/>
    <x v="0"/>
    <s v="India"/>
    <n v="21"/>
    <n v="1500"/>
    <n v="31500"/>
    <n v="700"/>
    <n v="30800"/>
    <n v="16800"/>
    <n v="17278.919999999998"/>
    <n v="14221.080000000002"/>
    <n v="30321.08"/>
    <n v="918"/>
    <n v="478.92"/>
    <x v="10"/>
    <n v="800"/>
    <s v="Bengaluru Regional Hub"/>
    <x v="0"/>
  </r>
  <r>
    <n v="106742"/>
    <x v="6707"/>
    <x v="5"/>
    <s v="2025"/>
    <s v="Ekart"/>
    <x v="3"/>
    <x v="2"/>
    <x v="4"/>
    <s v="India"/>
    <n v="32"/>
    <n v="12000"/>
    <n v="384000"/>
    <n v="4000"/>
    <n v="380000"/>
    <n v="256000"/>
    <n v="257658.7"/>
    <n v="126341.29999999999"/>
    <n v="378341.3"/>
    <n v="933"/>
    <n v="1658.7"/>
    <x v="4"/>
    <n v="8000"/>
    <s v="Kolkata Regional Hub"/>
    <x v="4"/>
  </r>
  <r>
    <n v="106743"/>
    <x v="6708"/>
    <x v="4"/>
    <s v="2025"/>
    <s v="Ekart"/>
    <x v="3"/>
    <x v="1"/>
    <x v="0"/>
    <s v="India"/>
    <n v="53"/>
    <n v="8500"/>
    <n v="450500"/>
    <n v="3000"/>
    <n v="447500"/>
    <n v="291500"/>
    <n v="292393.26"/>
    <n v="158106.74"/>
    <n v="446606.74"/>
    <n v="875"/>
    <n v="893.26"/>
    <x v="8"/>
    <n v="5500"/>
    <s v="Bengaluru Regional Hub"/>
    <x v="0"/>
  </r>
  <r>
    <n v="106744"/>
    <x v="6709"/>
    <x v="6"/>
    <s v="2025"/>
    <s v="DHL"/>
    <x v="1"/>
    <x v="1"/>
    <x v="4"/>
    <s v="India"/>
    <n v="2"/>
    <n v="3500"/>
    <n v="7000"/>
    <n v="1300"/>
    <n v="5700"/>
    <n v="4400"/>
    <n v="5319.4400000000005"/>
    <n v="1680.5599999999995"/>
    <n v="4780.5599999999995"/>
    <n v="999"/>
    <n v="919.44"/>
    <x v="16"/>
    <n v="2200"/>
    <s v="Kolkata Regional Hub"/>
    <x v="4"/>
  </r>
  <r>
    <n v="106745"/>
    <x v="6710"/>
    <x v="11"/>
    <s v="2025"/>
    <s v="Delhivery"/>
    <x v="5"/>
    <x v="2"/>
    <x v="0"/>
    <s v="India"/>
    <n v="88"/>
    <n v="4500"/>
    <n v="396000"/>
    <n v="2000"/>
    <n v="394000"/>
    <n v="220000"/>
    <n v="220423.7"/>
    <n v="175576.3"/>
    <n v="393576.3"/>
    <n v="377"/>
    <n v="423.7"/>
    <x v="6"/>
    <n v="2500"/>
    <s v="Bengaluru Regional Hub"/>
    <x v="0"/>
  </r>
  <r>
    <n v="106746"/>
    <x v="6711"/>
    <x v="0"/>
    <s v="2025"/>
    <s v="Ecom Express"/>
    <x v="6"/>
    <x v="2"/>
    <x v="4"/>
    <s v="India"/>
    <n v="2"/>
    <n v="15000"/>
    <n v="30000"/>
    <n v="5500"/>
    <n v="24500"/>
    <n v="19000"/>
    <n v="19899.189999999999"/>
    <n v="10100.810000000001"/>
    <n v="23600.81"/>
    <n v="1015"/>
    <n v="899.19"/>
    <x v="11"/>
    <n v="9500"/>
    <s v="Kolkata Regional Hub"/>
    <x v="4"/>
  </r>
  <r>
    <n v="106747"/>
    <x v="6712"/>
    <x v="5"/>
    <s v="2025"/>
    <s v="Shadowfax"/>
    <x v="4"/>
    <x v="0"/>
    <x v="2"/>
    <s v="India"/>
    <n v="30"/>
    <n v="5500"/>
    <n v="165000"/>
    <n v="2000"/>
    <n v="163000"/>
    <n v="105000"/>
    <n v="105387.16"/>
    <n v="59612.84"/>
    <n v="162612.84"/>
    <n v="1065"/>
    <n v="387.16"/>
    <x v="5"/>
    <n v="3500"/>
    <s v="Mumbai Mega Hub"/>
    <x v="2"/>
  </r>
  <r>
    <n v="106748"/>
    <x v="6713"/>
    <x v="9"/>
    <s v="2025"/>
    <s v="DHL"/>
    <x v="4"/>
    <x v="0"/>
    <x v="3"/>
    <s v="India"/>
    <n v="83"/>
    <n v="1500"/>
    <n v="124500"/>
    <n v="700"/>
    <n v="123800"/>
    <n v="66400"/>
    <n v="66859.66"/>
    <n v="57640.34"/>
    <n v="123340.34"/>
    <n v="598"/>
    <n v="459.66"/>
    <x v="10"/>
    <n v="800"/>
    <s v="Delhi NCR Mega Hub"/>
    <x v="3"/>
  </r>
  <r>
    <n v="106749"/>
    <x v="6714"/>
    <x v="0"/>
    <s v="2025"/>
    <s v="Ekart"/>
    <x v="5"/>
    <x v="0"/>
    <x v="0"/>
    <s v="India"/>
    <n v="95"/>
    <n v="2800"/>
    <n v="266000"/>
    <n v="1300"/>
    <n v="264700"/>
    <n v="142500"/>
    <n v="144472.16"/>
    <n v="121527.84"/>
    <n v="262727.84000000003"/>
    <n v="719"/>
    <n v="1972.16"/>
    <x v="18"/>
    <n v="1500"/>
    <s v="Bengaluru Regional Hub"/>
    <x v="0"/>
  </r>
  <r>
    <n v="106750"/>
    <x v="6715"/>
    <x v="2"/>
    <s v="2025"/>
    <s v="Blue Dart"/>
    <x v="5"/>
    <x v="0"/>
    <x v="0"/>
    <s v="India"/>
    <n v="53"/>
    <n v="1800"/>
    <n v="95400"/>
    <n v="900"/>
    <n v="94500"/>
    <n v="47700"/>
    <n v="48744.66"/>
    <n v="46655.34"/>
    <n v="93455.34"/>
    <n v="385"/>
    <n v="1044.6600000000001"/>
    <x v="9"/>
    <n v="900"/>
    <s v="Bengaluru Regional Hub"/>
    <x v="0"/>
  </r>
  <r>
    <n v="106751"/>
    <x v="6716"/>
    <x v="6"/>
    <s v="2025"/>
    <s v="Ekart"/>
    <x v="2"/>
    <x v="0"/>
    <x v="0"/>
    <s v="India"/>
    <n v="31"/>
    <n v="450"/>
    <n v="13950"/>
    <n v="250"/>
    <n v="13700"/>
    <n v="6200"/>
    <n v="6578.9"/>
    <n v="7371.1"/>
    <n v="13321.1"/>
    <n v="1195"/>
    <n v="378.9"/>
    <x v="3"/>
    <n v="200"/>
    <s v="Bengaluru Regional Hub"/>
    <x v="0"/>
  </r>
  <r>
    <n v="106752"/>
    <x v="6717"/>
    <x v="2"/>
    <s v="2025"/>
    <s v="Delhivery"/>
    <x v="1"/>
    <x v="1"/>
    <x v="2"/>
    <s v="India"/>
    <n v="20"/>
    <n v="45000"/>
    <n v="900000"/>
    <n v="13000"/>
    <n v="887000"/>
    <n v="640000"/>
    <n v="640850.78"/>
    <n v="259149.21999999997"/>
    <n v="886149.22"/>
    <n v="792"/>
    <n v="850.78"/>
    <x v="2"/>
    <n v="32000"/>
    <s v="Mumbai Mega Hub"/>
    <x v="2"/>
  </r>
  <r>
    <n v="106753"/>
    <x v="6718"/>
    <x v="10"/>
    <s v="2025"/>
    <s v="Ecom Express"/>
    <x v="3"/>
    <x v="2"/>
    <x v="2"/>
    <s v="India"/>
    <n v="72"/>
    <n v="12000"/>
    <n v="864000"/>
    <n v="4000"/>
    <n v="860000"/>
    <n v="576000"/>
    <n v="576812.57999999996"/>
    <n v="287187.42000000004"/>
    <n v="859187.42"/>
    <n v="601"/>
    <n v="812.58"/>
    <x v="4"/>
    <n v="8000"/>
    <s v="Mumbai Mega Hub"/>
    <x v="2"/>
  </r>
  <r>
    <n v="106754"/>
    <x v="6719"/>
    <x v="4"/>
    <s v="2025"/>
    <s v="Amazon Logistics"/>
    <x v="1"/>
    <x v="1"/>
    <x v="3"/>
    <s v="India"/>
    <n v="32"/>
    <n v="45000"/>
    <n v="1440000"/>
    <n v="13000"/>
    <n v="1427000"/>
    <n v="1024000"/>
    <n v="1025502.06"/>
    <n v="414497.93999999994"/>
    <n v="1425497.94"/>
    <n v="782"/>
    <n v="1502.06"/>
    <x v="2"/>
    <n v="32000"/>
    <s v="Delhi NCR Mega Hub"/>
    <x v="3"/>
  </r>
  <r>
    <n v="106755"/>
    <x v="6720"/>
    <x v="0"/>
    <s v="2025"/>
    <s v="Ecom Express"/>
    <x v="6"/>
    <x v="0"/>
    <x v="2"/>
    <s v="India"/>
    <n v="99"/>
    <n v="15000"/>
    <n v="1485000"/>
    <n v="5500"/>
    <n v="1479500"/>
    <n v="940500"/>
    <n v="940901.31"/>
    <n v="544098.68999999994"/>
    <n v="1479098.69"/>
    <n v="998"/>
    <n v="401.31"/>
    <x v="11"/>
    <n v="9500"/>
    <s v="Mumbai Mega Hub"/>
    <x v="2"/>
  </r>
  <r>
    <n v="106756"/>
    <x v="6721"/>
    <x v="10"/>
    <s v="2025"/>
    <s v="Delhivery"/>
    <x v="4"/>
    <x v="2"/>
    <x v="2"/>
    <s v="India"/>
    <n v="35"/>
    <n v="5500"/>
    <n v="192500"/>
    <n v="2000"/>
    <n v="190500"/>
    <n v="122500"/>
    <n v="122944.06"/>
    <n v="69555.94"/>
    <n v="190055.94"/>
    <n v="689"/>
    <n v="444.06"/>
    <x v="5"/>
    <n v="3500"/>
    <s v="Mumbai Mega Hub"/>
    <x v="2"/>
  </r>
  <r>
    <n v="106757"/>
    <x v="6722"/>
    <x v="11"/>
    <s v="2025"/>
    <s v="Delhivery"/>
    <x v="0"/>
    <x v="0"/>
    <x v="0"/>
    <s v="India"/>
    <n v="52"/>
    <n v="3200"/>
    <n v="166400"/>
    <n v="1200"/>
    <n v="165200"/>
    <n v="104000"/>
    <n v="104941.6"/>
    <n v="61458.399999999994"/>
    <n v="164258.4"/>
    <n v="778"/>
    <n v="941.6"/>
    <x v="0"/>
    <n v="2000"/>
    <s v="Bengaluru Regional Hub"/>
    <x v="0"/>
  </r>
  <r>
    <n v="106758"/>
    <x v="6723"/>
    <x v="11"/>
    <s v="2025"/>
    <s v="DHL"/>
    <x v="5"/>
    <x v="2"/>
    <x v="4"/>
    <s v="India"/>
    <n v="7"/>
    <n v="1800"/>
    <n v="12600"/>
    <n v="900"/>
    <n v="11700"/>
    <n v="6300"/>
    <n v="6938.22"/>
    <n v="5661.78"/>
    <n v="11061.78"/>
    <n v="347"/>
    <n v="638.22"/>
    <x v="9"/>
    <n v="900"/>
    <s v="Kolkata Regional Hub"/>
    <x v="4"/>
  </r>
  <r>
    <n v="106759"/>
    <x v="6724"/>
    <x v="10"/>
    <s v="2025"/>
    <s v="Ekart"/>
    <x v="2"/>
    <x v="1"/>
    <x v="1"/>
    <s v="India"/>
    <n v="23"/>
    <n v="450"/>
    <n v="10350"/>
    <n v="250"/>
    <n v="10100"/>
    <n v="4600"/>
    <n v="5144.57"/>
    <n v="5205.43"/>
    <n v="9555.43"/>
    <n v="526"/>
    <n v="544.57000000000005"/>
    <x v="3"/>
    <n v="200"/>
    <s v="Nagpur Central Hub"/>
    <x v="1"/>
  </r>
  <r>
    <n v="106760"/>
    <x v="6725"/>
    <x v="0"/>
    <s v="2025"/>
    <s v="Ecom Express"/>
    <x v="4"/>
    <x v="2"/>
    <x v="2"/>
    <s v="India"/>
    <n v="84"/>
    <n v="1500"/>
    <n v="126000"/>
    <n v="700"/>
    <n v="125300"/>
    <n v="67200"/>
    <n v="67935.58"/>
    <n v="58064.42"/>
    <n v="124564.42"/>
    <n v="854"/>
    <n v="735.58"/>
    <x v="10"/>
    <n v="800"/>
    <s v="Mumbai Mega Hub"/>
    <x v="2"/>
  </r>
  <r>
    <n v="106761"/>
    <x v="6726"/>
    <x v="8"/>
    <s v="2025"/>
    <s v="Ecom Express"/>
    <x v="0"/>
    <x v="0"/>
    <x v="2"/>
    <s v="India"/>
    <n v="24"/>
    <n v="3200"/>
    <n v="76800"/>
    <n v="1200"/>
    <n v="75600"/>
    <n v="48000"/>
    <n v="48358.92"/>
    <n v="28441.08"/>
    <n v="75241.08"/>
    <n v="435"/>
    <n v="358.92"/>
    <x v="0"/>
    <n v="2000"/>
    <s v="Mumbai Mega Hub"/>
    <x v="2"/>
  </r>
  <r>
    <n v="106762"/>
    <x v="6727"/>
    <x v="1"/>
    <s v="2025"/>
    <s v="Blue Dart"/>
    <x v="2"/>
    <x v="0"/>
    <x v="3"/>
    <s v="India"/>
    <n v="48"/>
    <n v="450"/>
    <n v="21600"/>
    <n v="250"/>
    <n v="21350"/>
    <n v="9600"/>
    <n v="10079.620000000001"/>
    <n v="11520.38"/>
    <n v="20870.38"/>
    <n v="664"/>
    <n v="479.62"/>
    <x v="3"/>
    <n v="200"/>
    <s v="Delhi NCR Mega Hub"/>
    <x v="3"/>
  </r>
  <r>
    <n v="106763"/>
    <x v="6728"/>
    <x v="4"/>
    <s v="2025"/>
    <s v="Shadowfax"/>
    <x v="5"/>
    <x v="0"/>
    <x v="3"/>
    <s v="India"/>
    <n v="48"/>
    <n v="4500"/>
    <n v="216000"/>
    <n v="2000"/>
    <n v="214000"/>
    <n v="120000"/>
    <n v="120514.48"/>
    <n v="95485.52"/>
    <n v="213485.52"/>
    <n v="549"/>
    <n v="514.48"/>
    <x v="6"/>
    <n v="2500"/>
    <s v="Delhi NCR Mega Hub"/>
    <x v="3"/>
  </r>
  <r>
    <n v="106764"/>
    <x v="6729"/>
    <x v="8"/>
    <s v="2025"/>
    <s v="Amazon Logistics"/>
    <x v="4"/>
    <x v="1"/>
    <x v="3"/>
    <s v="India"/>
    <n v="96"/>
    <n v="5500"/>
    <n v="528000"/>
    <n v="2000"/>
    <n v="526000"/>
    <n v="336000"/>
    <n v="336338.38"/>
    <n v="191661.62"/>
    <n v="525661.62"/>
    <n v="343"/>
    <n v="338.38"/>
    <x v="5"/>
    <n v="3500"/>
    <s v="Delhi NCR Mega Hub"/>
    <x v="3"/>
  </r>
  <r>
    <n v="106765"/>
    <x v="6730"/>
    <x v="9"/>
    <s v="2025"/>
    <s v="Blue Dart"/>
    <x v="0"/>
    <x v="2"/>
    <x v="1"/>
    <s v="India"/>
    <n v="9"/>
    <n v="3200"/>
    <n v="28800"/>
    <n v="1200"/>
    <n v="27600"/>
    <n v="18000"/>
    <n v="18438.93"/>
    <n v="10361.07"/>
    <n v="27161.07"/>
    <n v="586"/>
    <n v="438.93"/>
    <x v="0"/>
    <n v="2000"/>
    <s v="Nagpur Central Hub"/>
    <x v="1"/>
  </r>
  <r>
    <n v="106766"/>
    <x v="6731"/>
    <x v="7"/>
    <s v="2025"/>
    <s v="Xpressbees"/>
    <x v="7"/>
    <x v="2"/>
    <x v="1"/>
    <s v="India"/>
    <n v="70"/>
    <n v="600"/>
    <n v="42000"/>
    <n v="250"/>
    <n v="41750"/>
    <n v="24500"/>
    <n v="25134.44"/>
    <n v="16865.560000000001"/>
    <n v="41115.56"/>
    <n v="517"/>
    <n v="634.44000000000005"/>
    <x v="14"/>
    <n v="350"/>
    <s v="Nagpur Central Hub"/>
    <x v="1"/>
  </r>
  <r>
    <n v="106767"/>
    <x v="6732"/>
    <x v="10"/>
    <s v="2025"/>
    <s v="Ekart"/>
    <x v="2"/>
    <x v="2"/>
    <x v="1"/>
    <s v="India"/>
    <n v="25"/>
    <n v="450"/>
    <n v="11250"/>
    <n v="250"/>
    <n v="11000"/>
    <n v="5000"/>
    <n v="5760.23"/>
    <n v="5489.77"/>
    <n v="10239.77"/>
    <n v="938"/>
    <n v="760.23"/>
    <x v="3"/>
    <n v="200"/>
    <s v="Nagpur Central Hub"/>
    <x v="1"/>
  </r>
  <r>
    <n v="106768"/>
    <x v="6733"/>
    <x v="5"/>
    <s v="2025"/>
    <s v="Amazon Logistics"/>
    <x v="6"/>
    <x v="0"/>
    <x v="2"/>
    <s v="India"/>
    <n v="53"/>
    <n v="15000"/>
    <n v="795000"/>
    <n v="5500"/>
    <n v="789500"/>
    <n v="503500"/>
    <n v="504029.94"/>
    <n v="290970.06"/>
    <n v="788970.06"/>
    <n v="434"/>
    <n v="529.94000000000005"/>
    <x v="11"/>
    <n v="9500"/>
    <s v="Mumbai Mega Hub"/>
    <x v="2"/>
  </r>
  <r>
    <n v="106769"/>
    <x v="6734"/>
    <x v="3"/>
    <s v="2025"/>
    <s v="Ecom Express"/>
    <x v="6"/>
    <x v="0"/>
    <x v="1"/>
    <s v="India"/>
    <n v="17"/>
    <n v="15000"/>
    <n v="255000"/>
    <n v="5500"/>
    <n v="249500"/>
    <n v="161500"/>
    <n v="162542.76999999999"/>
    <n v="92457.23000000001"/>
    <n v="248457.23"/>
    <n v="762"/>
    <n v="1042.77"/>
    <x v="11"/>
    <n v="9500"/>
    <s v="Nagpur Central Hub"/>
    <x v="1"/>
  </r>
  <r>
    <n v="106770"/>
    <x v="6735"/>
    <x v="11"/>
    <s v="2025"/>
    <s v="Blue Dart"/>
    <x v="4"/>
    <x v="2"/>
    <x v="1"/>
    <s v="India"/>
    <n v="20"/>
    <n v="5500"/>
    <n v="110000"/>
    <n v="2000"/>
    <n v="108000"/>
    <n v="70000"/>
    <n v="70427.86"/>
    <n v="39572.14"/>
    <n v="107572.14"/>
    <n v="355"/>
    <n v="427.86"/>
    <x v="5"/>
    <n v="3500"/>
    <s v="Nagpur Central Hub"/>
    <x v="1"/>
  </r>
  <r>
    <n v="106771"/>
    <x v="6736"/>
    <x v="9"/>
    <s v="2025"/>
    <s v="Xpressbees"/>
    <x v="0"/>
    <x v="1"/>
    <x v="0"/>
    <s v="India"/>
    <n v="23"/>
    <n v="6500"/>
    <n v="149500"/>
    <n v="2300"/>
    <n v="147200"/>
    <n v="96600"/>
    <n v="99085.09"/>
    <n v="50414.91"/>
    <n v="144714.91"/>
    <n v="1173"/>
    <n v="2485.09"/>
    <x v="1"/>
    <n v="4200"/>
    <s v="Bengaluru Regional Hub"/>
    <x v="0"/>
  </r>
  <r>
    <n v="106772"/>
    <x v="6737"/>
    <x v="5"/>
    <s v="2025"/>
    <s v="Delhivery"/>
    <x v="0"/>
    <x v="1"/>
    <x v="1"/>
    <s v="India"/>
    <n v="4"/>
    <n v="6500"/>
    <n v="26000"/>
    <n v="2300"/>
    <n v="23700"/>
    <n v="16800"/>
    <n v="17956.759999999998"/>
    <n v="8043.2400000000016"/>
    <n v="22543.24"/>
    <n v="425"/>
    <n v="1156.76"/>
    <x v="1"/>
    <n v="4200"/>
    <s v="Nagpur Central Hub"/>
    <x v="1"/>
  </r>
  <r>
    <n v="106773"/>
    <x v="6738"/>
    <x v="1"/>
    <s v="2025"/>
    <s v="FedEx"/>
    <x v="0"/>
    <x v="0"/>
    <x v="1"/>
    <s v="India"/>
    <n v="45"/>
    <n v="3200"/>
    <n v="144000"/>
    <n v="1200"/>
    <n v="142800"/>
    <n v="90000"/>
    <n v="90596.67"/>
    <n v="53403.33"/>
    <n v="142203.32999999999"/>
    <n v="851"/>
    <n v="596.66999999999996"/>
    <x v="0"/>
    <n v="2000"/>
    <s v="Nagpur Central Hub"/>
    <x v="1"/>
  </r>
  <r>
    <n v="106774"/>
    <x v="6739"/>
    <x v="3"/>
    <s v="2025"/>
    <s v="Ecom Express"/>
    <x v="6"/>
    <x v="2"/>
    <x v="4"/>
    <s v="India"/>
    <n v="83"/>
    <n v="15000"/>
    <n v="1245000"/>
    <n v="5500"/>
    <n v="1239500"/>
    <n v="788500"/>
    <n v="788688.35"/>
    <n v="456311.65"/>
    <n v="1239311.6499999999"/>
    <n v="511"/>
    <n v="188.35"/>
    <x v="11"/>
    <n v="9500"/>
    <s v="Kolkata Regional Hub"/>
    <x v="4"/>
  </r>
  <r>
    <n v="106775"/>
    <x v="6740"/>
    <x v="0"/>
    <s v="2025"/>
    <s v="Shadowfax"/>
    <x v="1"/>
    <x v="2"/>
    <x v="4"/>
    <s v="India"/>
    <n v="52"/>
    <n v="3500"/>
    <n v="182000"/>
    <n v="1300"/>
    <n v="180700"/>
    <n v="114400"/>
    <n v="114841.81"/>
    <n v="67158.19"/>
    <n v="180258.19"/>
    <n v="809"/>
    <n v="441.81"/>
    <x v="16"/>
    <n v="2200"/>
    <s v="Kolkata Regional Hub"/>
    <x v="4"/>
  </r>
  <r>
    <n v="106776"/>
    <x v="6741"/>
    <x v="3"/>
    <s v="2025"/>
    <s v="Ecom Express"/>
    <x v="1"/>
    <x v="0"/>
    <x v="0"/>
    <s v="India"/>
    <n v="65"/>
    <n v="3500"/>
    <n v="227500"/>
    <n v="1300"/>
    <n v="226200"/>
    <n v="143000"/>
    <n v="143609.56"/>
    <n v="83890.44"/>
    <n v="225590.44"/>
    <n v="1009"/>
    <n v="609.55999999999995"/>
    <x v="16"/>
    <n v="2200"/>
    <s v="Bengaluru Regional Hub"/>
    <x v="0"/>
  </r>
  <r>
    <n v="106777"/>
    <x v="6742"/>
    <x v="4"/>
    <s v="2025"/>
    <s v="DHL"/>
    <x v="6"/>
    <x v="0"/>
    <x v="0"/>
    <s v="India"/>
    <n v="75"/>
    <n v="15000"/>
    <n v="1125000"/>
    <n v="5500"/>
    <n v="1119500"/>
    <n v="712500"/>
    <n v="712769.92"/>
    <n v="412230.07999999996"/>
    <n v="1119230.08"/>
    <n v="768"/>
    <n v="269.92"/>
    <x v="11"/>
    <n v="9500"/>
    <s v="Bengaluru Regional Hub"/>
    <x v="0"/>
  </r>
  <r>
    <n v="106778"/>
    <x v="6743"/>
    <x v="9"/>
    <s v="2025"/>
    <s v="Xpressbees"/>
    <x v="7"/>
    <x v="1"/>
    <x v="4"/>
    <s v="India"/>
    <n v="99"/>
    <n v="600"/>
    <n v="59400"/>
    <n v="250"/>
    <n v="59150"/>
    <n v="34650"/>
    <n v="35120.58"/>
    <n v="24279.42"/>
    <n v="58679.42"/>
    <n v="868"/>
    <n v="470.58"/>
    <x v="14"/>
    <n v="350"/>
    <s v="Kolkata Regional Hub"/>
    <x v="4"/>
  </r>
  <r>
    <n v="106779"/>
    <x v="6744"/>
    <x v="2"/>
    <s v="2025"/>
    <s v="Ekart"/>
    <x v="1"/>
    <x v="0"/>
    <x v="3"/>
    <s v="India"/>
    <n v="83"/>
    <n v="3500"/>
    <n v="290500"/>
    <n v="1300"/>
    <n v="289200"/>
    <n v="182600"/>
    <n v="183667.54"/>
    <n v="106832.45999999999"/>
    <n v="288132.46000000002"/>
    <n v="1168"/>
    <n v="1067.54"/>
    <x v="16"/>
    <n v="2200"/>
    <s v="Delhi NCR Mega Hub"/>
    <x v="3"/>
  </r>
  <r>
    <n v="106780"/>
    <x v="6745"/>
    <x v="4"/>
    <s v="2025"/>
    <s v="FedEx"/>
    <x v="0"/>
    <x v="1"/>
    <x v="1"/>
    <s v="India"/>
    <n v="99"/>
    <n v="6500"/>
    <n v="643500"/>
    <n v="2300"/>
    <n v="641200"/>
    <n v="415800"/>
    <n v="416717.3"/>
    <n v="226782.7"/>
    <n v="640282.69999999995"/>
    <n v="561"/>
    <n v="917.3"/>
    <x v="1"/>
    <n v="4200"/>
    <s v="Nagpur Central Hub"/>
    <x v="1"/>
  </r>
  <r>
    <n v="106781"/>
    <x v="6746"/>
    <x v="5"/>
    <s v="2025"/>
    <s v="Delhivery"/>
    <x v="4"/>
    <x v="2"/>
    <x v="0"/>
    <s v="India"/>
    <n v="93"/>
    <n v="5500"/>
    <n v="511500"/>
    <n v="2000"/>
    <n v="509500"/>
    <n v="325500"/>
    <n v="326196.55"/>
    <n v="185303.45"/>
    <n v="508803.45"/>
    <n v="994"/>
    <n v="696.55"/>
    <x v="5"/>
    <n v="3500"/>
    <s v="Bengaluru Regional Hub"/>
    <x v="0"/>
  </r>
  <r>
    <n v="106782"/>
    <x v="6747"/>
    <x v="9"/>
    <s v="2025"/>
    <s v="FedEx"/>
    <x v="4"/>
    <x v="2"/>
    <x v="4"/>
    <s v="India"/>
    <n v="69"/>
    <n v="1500"/>
    <n v="103500"/>
    <n v="700"/>
    <n v="102800"/>
    <n v="55200"/>
    <n v="55829.71"/>
    <n v="47670.29"/>
    <n v="102170.29"/>
    <n v="504"/>
    <n v="629.71"/>
    <x v="10"/>
    <n v="800"/>
    <s v="Kolkata Regional Hub"/>
    <x v="4"/>
  </r>
  <r>
    <n v="106783"/>
    <x v="6748"/>
    <x v="8"/>
    <s v="2025"/>
    <s v="Amazon Logistics"/>
    <x v="4"/>
    <x v="0"/>
    <x v="2"/>
    <s v="India"/>
    <n v="72"/>
    <n v="5500"/>
    <n v="396000"/>
    <n v="2000"/>
    <n v="394000"/>
    <n v="252000"/>
    <n v="252699.45"/>
    <n v="143300.54999999999"/>
    <n v="393300.55"/>
    <n v="994"/>
    <n v="699.45"/>
    <x v="5"/>
    <n v="3500"/>
    <s v="Mumbai Mega Hub"/>
    <x v="2"/>
  </r>
  <r>
    <n v="106784"/>
    <x v="6749"/>
    <x v="0"/>
    <s v="2025"/>
    <s v="Xpressbees"/>
    <x v="7"/>
    <x v="2"/>
    <x v="3"/>
    <s v="India"/>
    <n v="28"/>
    <n v="600"/>
    <n v="16800"/>
    <n v="250"/>
    <n v="16550"/>
    <n v="9800"/>
    <n v="12420.99"/>
    <n v="4379.01"/>
    <n v="13929.01"/>
    <n v="379"/>
    <n v="2620.9899999999998"/>
    <x v="14"/>
    <n v="350"/>
    <s v="Delhi NCR Mega Hub"/>
    <x v="3"/>
  </r>
  <r>
    <n v="106785"/>
    <x v="6750"/>
    <x v="1"/>
    <s v="2025"/>
    <s v="Blue Dart"/>
    <x v="7"/>
    <x v="2"/>
    <x v="2"/>
    <s v="India"/>
    <n v="18"/>
    <n v="850"/>
    <n v="15300"/>
    <n v="300"/>
    <n v="15000"/>
    <n v="9900"/>
    <n v="10221.89"/>
    <n v="5078.1100000000006"/>
    <n v="14678.11"/>
    <n v="504"/>
    <n v="321.89"/>
    <x v="13"/>
    <n v="550"/>
    <s v="Mumbai Mega Hub"/>
    <x v="2"/>
  </r>
  <r>
    <n v="106786"/>
    <x v="6751"/>
    <x v="9"/>
    <s v="2025"/>
    <s v="DHL"/>
    <x v="7"/>
    <x v="2"/>
    <x v="1"/>
    <s v="India"/>
    <n v="9"/>
    <n v="850"/>
    <n v="7650"/>
    <n v="300"/>
    <n v="7350"/>
    <n v="4950"/>
    <n v="5228.1400000000003"/>
    <n v="2421.8599999999997"/>
    <n v="7071.86"/>
    <n v="1078"/>
    <n v="278.14"/>
    <x v="13"/>
    <n v="550"/>
    <s v="Nagpur Central Hub"/>
    <x v="1"/>
  </r>
  <r>
    <n v="106787"/>
    <x v="6752"/>
    <x v="10"/>
    <s v="2025"/>
    <s v="Xpressbees"/>
    <x v="1"/>
    <x v="0"/>
    <x v="2"/>
    <s v="India"/>
    <n v="92"/>
    <n v="25000"/>
    <n v="2300000"/>
    <n v="7000"/>
    <n v="2293000"/>
    <n v="1656000"/>
    <n v="1656249.69"/>
    <n v="643750.31000000006"/>
    <n v="2292750.31"/>
    <n v="1043"/>
    <n v="249.69"/>
    <x v="17"/>
    <n v="18000"/>
    <s v="Mumbai Mega Hub"/>
    <x v="2"/>
  </r>
  <r>
    <n v="106788"/>
    <x v="6753"/>
    <x v="4"/>
    <s v="2025"/>
    <s v="DHL"/>
    <x v="5"/>
    <x v="0"/>
    <x v="2"/>
    <s v="India"/>
    <n v="82"/>
    <n v="2800"/>
    <n v="229600"/>
    <n v="1300"/>
    <n v="228300"/>
    <n v="123000"/>
    <n v="123628.93"/>
    <n v="105971.07"/>
    <n v="227671.07"/>
    <n v="447"/>
    <n v="628.92999999999995"/>
    <x v="18"/>
    <n v="1500"/>
    <s v="Mumbai Mega Hub"/>
    <x v="2"/>
  </r>
  <r>
    <n v="106789"/>
    <x v="6754"/>
    <x v="3"/>
    <s v="2025"/>
    <s v="Ekart"/>
    <x v="1"/>
    <x v="2"/>
    <x v="2"/>
    <s v="India"/>
    <n v="53"/>
    <n v="3500"/>
    <n v="185500"/>
    <n v="1300"/>
    <n v="184200"/>
    <n v="116600"/>
    <n v="117670.04"/>
    <n v="67829.960000000006"/>
    <n v="183129.96"/>
    <n v="510"/>
    <n v="1070.04"/>
    <x v="16"/>
    <n v="2200"/>
    <s v="Mumbai Mega Hub"/>
    <x v="2"/>
  </r>
  <r>
    <n v="106790"/>
    <x v="6755"/>
    <x v="5"/>
    <s v="2025"/>
    <s v="Xpressbees"/>
    <x v="6"/>
    <x v="1"/>
    <x v="3"/>
    <s v="India"/>
    <n v="70"/>
    <n v="4500"/>
    <n v="315000"/>
    <n v="1700"/>
    <n v="313300"/>
    <n v="196000"/>
    <n v="196506.89"/>
    <n v="118493.10999999999"/>
    <n v="312793.11"/>
    <n v="490"/>
    <n v="506.89"/>
    <x v="7"/>
    <n v="2800"/>
    <s v="Delhi NCR Mega Hub"/>
    <x v="3"/>
  </r>
  <r>
    <n v="106791"/>
    <x v="6756"/>
    <x v="8"/>
    <s v="2025"/>
    <s v="FedEx"/>
    <x v="5"/>
    <x v="1"/>
    <x v="4"/>
    <s v="India"/>
    <n v="45"/>
    <n v="4500"/>
    <n v="202500"/>
    <n v="2000"/>
    <n v="200500"/>
    <n v="112500"/>
    <n v="112828.12"/>
    <n v="89671.88"/>
    <n v="200171.88"/>
    <n v="475"/>
    <n v="328.12"/>
    <x v="6"/>
    <n v="2500"/>
    <s v="Kolkata Regional Hub"/>
    <x v="4"/>
  </r>
  <r>
    <n v="106792"/>
    <x v="6757"/>
    <x v="0"/>
    <s v="2025"/>
    <s v="Shadowfax"/>
    <x v="3"/>
    <x v="2"/>
    <x v="3"/>
    <s v="India"/>
    <n v="21"/>
    <n v="8500"/>
    <n v="178500"/>
    <n v="3000"/>
    <n v="175500"/>
    <n v="115500"/>
    <n v="115798.47"/>
    <n v="62701.53"/>
    <n v="175201.53"/>
    <n v="448"/>
    <n v="298.47000000000003"/>
    <x v="8"/>
    <n v="5500"/>
    <s v="Delhi NCR Mega Hub"/>
    <x v="3"/>
  </r>
  <r>
    <n v="106793"/>
    <x v="6758"/>
    <x v="6"/>
    <s v="2025"/>
    <s v="Ecom Express"/>
    <x v="3"/>
    <x v="0"/>
    <x v="1"/>
    <s v="India"/>
    <n v="21"/>
    <n v="12000"/>
    <n v="252000"/>
    <n v="4000"/>
    <n v="248000"/>
    <n v="168000"/>
    <n v="170316.9"/>
    <n v="81683.100000000006"/>
    <n v="245683.1"/>
    <n v="1053"/>
    <n v="2316.9"/>
    <x v="4"/>
    <n v="8000"/>
    <s v="Nagpur Central Hub"/>
    <x v="1"/>
  </r>
  <r>
    <n v="106794"/>
    <x v="6759"/>
    <x v="5"/>
    <s v="2025"/>
    <s v="Delhivery"/>
    <x v="1"/>
    <x v="1"/>
    <x v="2"/>
    <s v="India"/>
    <n v="20"/>
    <n v="3500"/>
    <n v="70000"/>
    <n v="1300"/>
    <n v="68700"/>
    <n v="44000"/>
    <n v="44564.9"/>
    <n v="25435.1"/>
    <n v="68135.100000000006"/>
    <n v="678"/>
    <n v="564.9"/>
    <x v="16"/>
    <n v="2200"/>
    <s v="Mumbai Mega Hub"/>
    <x v="2"/>
  </r>
  <r>
    <n v="106795"/>
    <x v="6760"/>
    <x v="5"/>
    <s v="2025"/>
    <s v="Shadowfax"/>
    <x v="7"/>
    <x v="0"/>
    <x v="1"/>
    <s v="India"/>
    <n v="96"/>
    <n v="850"/>
    <n v="81600"/>
    <n v="300"/>
    <n v="81300"/>
    <n v="52800"/>
    <n v="53298.91"/>
    <n v="28301.089999999997"/>
    <n v="80801.09"/>
    <n v="1101"/>
    <n v="498.91"/>
    <x v="13"/>
    <n v="550"/>
    <s v="Nagpur Central Hub"/>
    <x v="1"/>
  </r>
  <r>
    <n v="106796"/>
    <x v="6761"/>
    <x v="6"/>
    <s v="2025"/>
    <s v="DHL"/>
    <x v="6"/>
    <x v="1"/>
    <x v="2"/>
    <s v="India"/>
    <n v="50"/>
    <n v="4500"/>
    <n v="225000"/>
    <n v="1700"/>
    <n v="223300"/>
    <n v="140000"/>
    <n v="140575.06"/>
    <n v="84424.94"/>
    <n v="222724.94"/>
    <n v="1182"/>
    <n v="575.05999999999995"/>
    <x v="7"/>
    <n v="2800"/>
    <s v="Mumbai Mega Hub"/>
    <x v="2"/>
  </r>
  <r>
    <n v="106797"/>
    <x v="3328"/>
    <x v="3"/>
    <s v="2025"/>
    <s v="Shadowfax"/>
    <x v="5"/>
    <x v="0"/>
    <x v="1"/>
    <s v="India"/>
    <n v="37"/>
    <n v="1800"/>
    <n v="66600"/>
    <n v="900"/>
    <n v="65700"/>
    <n v="33300"/>
    <n v="33805.82"/>
    <n v="32794.18"/>
    <n v="65194.18"/>
    <n v="787"/>
    <n v="505.82"/>
    <x v="9"/>
    <n v="900"/>
    <s v="Nagpur Central Hub"/>
    <x v="1"/>
  </r>
  <r>
    <n v="106798"/>
    <x v="6762"/>
    <x v="6"/>
    <s v="2025"/>
    <s v="Xpressbees"/>
    <x v="2"/>
    <x v="0"/>
    <x v="3"/>
    <s v="India"/>
    <n v="5"/>
    <n v="2500"/>
    <n v="12500"/>
    <n v="1000"/>
    <n v="11500"/>
    <n v="7500"/>
    <n v="8336.9"/>
    <n v="4163.1000000000004"/>
    <n v="10663.1"/>
    <n v="481"/>
    <n v="836.9"/>
    <x v="12"/>
    <n v="1500"/>
    <s v="Delhi NCR Mega Hub"/>
    <x v="3"/>
  </r>
  <r>
    <n v="106799"/>
    <x v="6763"/>
    <x v="8"/>
    <s v="2025"/>
    <s v="Ekart"/>
    <x v="2"/>
    <x v="0"/>
    <x v="0"/>
    <s v="India"/>
    <n v="77"/>
    <n v="450"/>
    <n v="34650"/>
    <n v="250"/>
    <n v="34400"/>
    <n v="15400"/>
    <n v="15872.85"/>
    <n v="18777.150000000001"/>
    <n v="33927.15"/>
    <n v="1059"/>
    <n v="472.85"/>
    <x v="3"/>
    <n v="200"/>
    <s v="Bengaluru Regional Hub"/>
    <x v="0"/>
  </r>
  <r>
    <n v="106800"/>
    <x v="6764"/>
    <x v="6"/>
    <s v="2025"/>
    <s v="Xpressbees"/>
    <x v="3"/>
    <x v="1"/>
    <x v="4"/>
    <s v="India"/>
    <n v="63"/>
    <n v="12000"/>
    <n v="756000"/>
    <n v="4000"/>
    <n v="752000"/>
    <n v="504000"/>
    <n v="504348.74"/>
    <n v="251651.26"/>
    <n v="751651.26"/>
    <n v="756"/>
    <n v="348.74"/>
    <x v="4"/>
    <n v="8000"/>
    <s v="Kolkata Regional Hub"/>
    <x v="4"/>
  </r>
  <r>
    <n v="106801"/>
    <x v="6765"/>
    <x v="10"/>
    <s v="2025"/>
    <s v="Delhivery"/>
    <x v="2"/>
    <x v="1"/>
    <x v="2"/>
    <s v="India"/>
    <n v="66"/>
    <n v="450"/>
    <n v="29700"/>
    <n v="250"/>
    <n v="29450"/>
    <n v="13200"/>
    <n v="13410.12"/>
    <n v="16289.88"/>
    <n v="29239.88"/>
    <n v="844"/>
    <n v="210.12"/>
    <x v="3"/>
    <n v="200"/>
    <s v="Mumbai Mega Hub"/>
    <x v="2"/>
  </r>
  <r>
    <n v="106802"/>
    <x v="6766"/>
    <x v="1"/>
    <s v="2025"/>
    <s v="Ecom Express"/>
    <x v="2"/>
    <x v="0"/>
    <x v="0"/>
    <s v="India"/>
    <n v="91"/>
    <n v="450"/>
    <n v="40950"/>
    <n v="250"/>
    <n v="40700"/>
    <n v="18200"/>
    <n v="18734.03"/>
    <n v="22215.97"/>
    <n v="40165.97"/>
    <n v="452"/>
    <n v="534.03"/>
    <x v="3"/>
    <n v="200"/>
    <s v="Bengaluru Regional Hub"/>
    <x v="0"/>
  </r>
  <r>
    <n v="106803"/>
    <x v="6767"/>
    <x v="1"/>
    <s v="2025"/>
    <s v="Blue Dart"/>
    <x v="7"/>
    <x v="2"/>
    <x v="2"/>
    <s v="India"/>
    <n v="17"/>
    <n v="850"/>
    <n v="14450"/>
    <n v="300"/>
    <n v="14150"/>
    <n v="9350"/>
    <n v="10844.41"/>
    <n v="3605.59"/>
    <n v="12655.59"/>
    <n v="1022"/>
    <n v="1494.41"/>
    <x v="13"/>
    <n v="550"/>
    <s v="Mumbai Mega Hub"/>
    <x v="2"/>
  </r>
  <r>
    <n v="106804"/>
    <x v="6768"/>
    <x v="6"/>
    <s v="2025"/>
    <s v="Shadowfax"/>
    <x v="2"/>
    <x v="0"/>
    <x v="4"/>
    <s v="India"/>
    <n v="76"/>
    <n v="2500"/>
    <n v="190000"/>
    <n v="1000"/>
    <n v="189000"/>
    <n v="114000"/>
    <n v="114693.58"/>
    <n v="75306.42"/>
    <n v="188306.42"/>
    <n v="1059"/>
    <n v="693.58"/>
    <x v="12"/>
    <n v="1500"/>
    <s v="Kolkata Regional Hub"/>
    <x v="4"/>
  </r>
  <r>
    <n v="106805"/>
    <x v="6769"/>
    <x v="7"/>
    <s v="2025"/>
    <s v="Ecom Express"/>
    <x v="2"/>
    <x v="0"/>
    <x v="3"/>
    <s v="India"/>
    <n v="51"/>
    <n v="450"/>
    <n v="22950"/>
    <n v="250"/>
    <n v="22700"/>
    <n v="10200"/>
    <n v="10950.84"/>
    <n v="11999.16"/>
    <n v="21949.16"/>
    <n v="382"/>
    <n v="750.84"/>
    <x v="3"/>
    <n v="200"/>
    <s v="Delhi NCR Mega Hub"/>
    <x v="3"/>
  </r>
  <r>
    <n v="106806"/>
    <x v="6770"/>
    <x v="11"/>
    <s v="2025"/>
    <s v="DHL"/>
    <x v="5"/>
    <x v="0"/>
    <x v="0"/>
    <s v="India"/>
    <n v="28"/>
    <n v="1800"/>
    <n v="50400"/>
    <n v="900"/>
    <n v="49500"/>
    <n v="25200"/>
    <n v="25950.36"/>
    <n v="24449.64"/>
    <n v="48749.64"/>
    <n v="886"/>
    <n v="750.36"/>
    <x v="9"/>
    <n v="900"/>
    <s v="Bengaluru Regional Hub"/>
    <x v="0"/>
  </r>
  <r>
    <n v="106807"/>
    <x v="6771"/>
    <x v="4"/>
    <s v="2025"/>
    <s v="Ecom Express"/>
    <x v="0"/>
    <x v="0"/>
    <x v="1"/>
    <s v="India"/>
    <n v="14"/>
    <n v="3200"/>
    <n v="44800"/>
    <n v="1200"/>
    <n v="43600"/>
    <n v="28000"/>
    <n v="28437.19"/>
    <n v="16362.810000000001"/>
    <n v="43162.81"/>
    <n v="723"/>
    <n v="437.19"/>
    <x v="0"/>
    <n v="2000"/>
    <s v="Nagpur Central Hub"/>
    <x v="1"/>
  </r>
  <r>
    <n v="106808"/>
    <x v="6772"/>
    <x v="4"/>
    <s v="2025"/>
    <s v="Ekart"/>
    <x v="0"/>
    <x v="1"/>
    <x v="3"/>
    <s v="India"/>
    <n v="40"/>
    <n v="3200"/>
    <n v="128000"/>
    <n v="1200"/>
    <n v="126800"/>
    <n v="80000"/>
    <n v="80785.100000000006"/>
    <n v="47214.899999999994"/>
    <n v="126014.9"/>
    <n v="397"/>
    <n v="785.1"/>
    <x v="0"/>
    <n v="2000"/>
    <s v="Delhi NCR Mega Hub"/>
    <x v="3"/>
  </r>
  <r>
    <n v="106809"/>
    <x v="6773"/>
    <x v="11"/>
    <s v="2025"/>
    <s v="Delhivery"/>
    <x v="2"/>
    <x v="0"/>
    <x v="2"/>
    <s v="India"/>
    <n v="27"/>
    <n v="450"/>
    <n v="12150"/>
    <n v="250"/>
    <n v="11900"/>
    <n v="5400"/>
    <n v="6463.7"/>
    <n v="5686.3"/>
    <n v="10836.3"/>
    <n v="996"/>
    <n v="1063.7"/>
    <x v="3"/>
    <n v="200"/>
    <s v="Mumbai Mega Hub"/>
    <x v="2"/>
  </r>
  <r>
    <n v="106810"/>
    <x v="6774"/>
    <x v="0"/>
    <s v="2025"/>
    <s v="Blue Dart"/>
    <x v="3"/>
    <x v="0"/>
    <x v="1"/>
    <s v="India"/>
    <n v="38"/>
    <n v="8500"/>
    <n v="323000"/>
    <n v="3000"/>
    <n v="320000"/>
    <n v="209000"/>
    <n v="210589.89"/>
    <n v="112410.10999999999"/>
    <n v="318410.11"/>
    <n v="1131"/>
    <n v="1589.89"/>
    <x v="8"/>
    <n v="5500"/>
    <s v="Nagpur Central Hub"/>
    <x v="1"/>
  </r>
  <r>
    <n v="106811"/>
    <x v="6775"/>
    <x v="10"/>
    <s v="2025"/>
    <s v="Blue Dart"/>
    <x v="3"/>
    <x v="0"/>
    <x v="1"/>
    <s v="India"/>
    <n v="43"/>
    <n v="12000"/>
    <n v="516000"/>
    <n v="4000"/>
    <n v="512000"/>
    <n v="344000"/>
    <n v="344882.78"/>
    <n v="171117.21999999997"/>
    <n v="511117.22"/>
    <n v="740"/>
    <n v="882.78"/>
    <x v="4"/>
    <n v="8000"/>
    <s v="Nagpur Central Hub"/>
    <x v="1"/>
  </r>
  <r>
    <n v="106812"/>
    <x v="6776"/>
    <x v="5"/>
    <s v="2025"/>
    <s v="Ekart"/>
    <x v="4"/>
    <x v="1"/>
    <x v="0"/>
    <s v="India"/>
    <n v="47"/>
    <n v="1500"/>
    <n v="70500"/>
    <n v="700"/>
    <n v="69800"/>
    <n v="37600"/>
    <n v="38774.54"/>
    <n v="31725.46"/>
    <n v="68625.460000000006"/>
    <n v="796"/>
    <n v="1174.54"/>
    <x v="10"/>
    <n v="800"/>
    <s v="Bengaluru Regional Hub"/>
    <x v="0"/>
  </r>
  <r>
    <n v="106813"/>
    <x v="6777"/>
    <x v="1"/>
    <s v="2025"/>
    <s v="Shadowfax"/>
    <x v="0"/>
    <x v="1"/>
    <x v="3"/>
    <s v="India"/>
    <n v="83"/>
    <n v="6500"/>
    <n v="539500"/>
    <n v="2300"/>
    <n v="537200"/>
    <n v="348600"/>
    <n v="349147"/>
    <n v="190353"/>
    <n v="536653"/>
    <n v="370"/>
    <n v="547"/>
    <x v="1"/>
    <n v="4200"/>
    <s v="Delhi NCR Mega Hub"/>
    <x v="3"/>
  </r>
  <r>
    <n v="106814"/>
    <x v="6778"/>
    <x v="11"/>
    <s v="2025"/>
    <s v="DHL"/>
    <x v="7"/>
    <x v="0"/>
    <x v="4"/>
    <s v="India"/>
    <n v="80"/>
    <n v="600"/>
    <n v="48000"/>
    <n v="250"/>
    <n v="47750"/>
    <n v="28000"/>
    <n v="28878.84"/>
    <n v="19121.16"/>
    <n v="46871.16"/>
    <n v="733"/>
    <n v="878.84"/>
    <x v="14"/>
    <n v="350"/>
    <s v="Kolkata Regional Hub"/>
    <x v="4"/>
  </r>
  <r>
    <n v="106815"/>
    <x v="6779"/>
    <x v="5"/>
    <s v="2025"/>
    <s v="Shadowfax"/>
    <x v="2"/>
    <x v="1"/>
    <x v="4"/>
    <s v="India"/>
    <n v="91"/>
    <n v="450"/>
    <n v="40950"/>
    <n v="250"/>
    <n v="40700"/>
    <n v="18200"/>
    <n v="19946.560000000001"/>
    <n v="21003.439999999999"/>
    <n v="38953.440000000002"/>
    <n v="1096"/>
    <n v="1746.56"/>
    <x v="3"/>
    <n v="200"/>
    <s v="Kolkata Regional Hub"/>
    <x v="4"/>
  </r>
  <r>
    <n v="106816"/>
    <x v="6780"/>
    <x v="10"/>
    <s v="2025"/>
    <s v="FedEx"/>
    <x v="3"/>
    <x v="2"/>
    <x v="1"/>
    <s v="India"/>
    <n v="80"/>
    <n v="8500"/>
    <n v="680000"/>
    <n v="3000"/>
    <n v="677000"/>
    <n v="440000"/>
    <n v="440208.8"/>
    <n v="239791.2"/>
    <n v="676791.2"/>
    <n v="527"/>
    <n v="208.8"/>
    <x v="8"/>
    <n v="5500"/>
    <s v="Nagpur Central Hub"/>
    <x v="1"/>
  </r>
  <r>
    <n v="106817"/>
    <x v="6781"/>
    <x v="0"/>
    <s v="2025"/>
    <s v="FedEx"/>
    <x v="3"/>
    <x v="0"/>
    <x v="3"/>
    <s v="India"/>
    <n v="18"/>
    <n v="12000"/>
    <n v="216000"/>
    <n v="4000"/>
    <n v="212000"/>
    <n v="144000"/>
    <n v="144896.19"/>
    <n v="71103.81"/>
    <n v="211103.81"/>
    <n v="806"/>
    <n v="896.19"/>
    <x v="4"/>
    <n v="8000"/>
    <s v="Delhi NCR Mega Hub"/>
    <x v="3"/>
  </r>
  <r>
    <n v="106818"/>
    <x v="6782"/>
    <x v="11"/>
    <s v="2025"/>
    <s v="Ekart"/>
    <x v="3"/>
    <x v="0"/>
    <x v="0"/>
    <s v="India"/>
    <n v="71"/>
    <n v="12000"/>
    <n v="852000"/>
    <n v="4000"/>
    <n v="848000"/>
    <n v="568000"/>
    <n v="570241.44999999995"/>
    <n v="281758.55000000005"/>
    <n v="845758.55"/>
    <n v="691"/>
    <n v="2241.4499999999998"/>
    <x v="4"/>
    <n v="8000"/>
    <s v="Bengaluru Regional Hub"/>
    <x v="0"/>
  </r>
  <r>
    <n v="106819"/>
    <x v="5877"/>
    <x v="0"/>
    <s v="2025"/>
    <s v="Amazon Logistics"/>
    <x v="7"/>
    <x v="0"/>
    <x v="1"/>
    <s v="India"/>
    <n v="28"/>
    <n v="1200"/>
    <n v="33600"/>
    <n v="400"/>
    <n v="33200"/>
    <n v="22400"/>
    <n v="23563.06"/>
    <n v="10036.939999999999"/>
    <n v="32036.94"/>
    <n v="741"/>
    <n v="1163.06"/>
    <x v="15"/>
    <n v="800"/>
    <s v="Nagpur Central Hub"/>
    <x v="1"/>
  </r>
  <r>
    <n v="106820"/>
    <x v="6783"/>
    <x v="11"/>
    <s v="2025"/>
    <s v="Ecom Express"/>
    <x v="0"/>
    <x v="2"/>
    <x v="0"/>
    <s v="India"/>
    <n v="44"/>
    <n v="3200"/>
    <n v="140800"/>
    <n v="1200"/>
    <n v="139600"/>
    <n v="88000"/>
    <n v="88196.85"/>
    <n v="52603.149999999994"/>
    <n v="139403.15"/>
    <n v="870"/>
    <n v="196.85"/>
    <x v="0"/>
    <n v="2000"/>
    <s v="Bengaluru Regional Hub"/>
    <x v="0"/>
  </r>
  <r>
    <n v="106821"/>
    <x v="6784"/>
    <x v="4"/>
    <s v="2025"/>
    <s v="Xpressbees"/>
    <x v="6"/>
    <x v="0"/>
    <x v="4"/>
    <s v="India"/>
    <n v="34"/>
    <n v="15000"/>
    <n v="510000"/>
    <n v="5500"/>
    <n v="504500"/>
    <n v="323000"/>
    <n v="323589.58"/>
    <n v="186410.41999999998"/>
    <n v="503910.42"/>
    <n v="1134"/>
    <n v="589.58000000000004"/>
    <x v="11"/>
    <n v="9500"/>
    <s v="Kolkata Regional Hub"/>
    <x v="4"/>
  </r>
  <r>
    <n v="106822"/>
    <x v="6785"/>
    <x v="7"/>
    <s v="2025"/>
    <s v="Ecom Express"/>
    <x v="3"/>
    <x v="1"/>
    <x v="1"/>
    <s v="India"/>
    <n v="63"/>
    <n v="12000"/>
    <n v="756000"/>
    <n v="4000"/>
    <n v="752000"/>
    <n v="504000"/>
    <n v="505144.05"/>
    <n v="250855.95"/>
    <n v="750855.95"/>
    <n v="316"/>
    <n v="1144.05"/>
    <x v="4"/>
    <n v="8000"/>
    <s v="Nagpur Central Hub"/>
    <x v="1"/>
  </r>
  <r>
    <n v="106823"/>
    <x v="6786"/>
    <x v="4"/>
    <s v="2025"/>
    <s v="Ekart"/>
    <x v="1"/>
    <x v="2"/>
    <x v="3"/>
    <s v="India"/>
    <n v="36"/>
    <n v="25000"/>
    <n v="900000"/>
    <n v="7000"/>
    <n v="893000"/>
    <n v="648000"/>
    <n v="648734.18999999994"/>
    <n v="251265.81000000006"/>
    <n v="892265.81"/>
    <n v="357"/>
    <n v="734.19"/>
    <x v="17"/>
    <n v="18000"/>
    <s v="Delhi NCR Mega Hub"/>
    <x v="3"/>
  </r>
  <r>
    <n v="106824"/>
    <x v="6787"/>
    <x v="3"/>
    <s v="2025"/>
    <s v="DHL"/>
    <x v="6"/>
    <x v="0"/>
    <x v="0"/>
    <s v="India"/>
    <n v="35"/>
    <n v="4500"/>
    <n v="157500"/>
    <n v="1700"/>
    <n v="155800"/>
    <n v="98000"/>
    <n v="100471.81"/>
    <n v="57028.19"/>
    <n v="153328.19"/>
    <n v="523"/>
    <n v="2471.81"/>
    <x v="7"/>
    <n v="2800"/>
    <s v="Bengaluru Regional Hub"/>
    <x v="0"/>
  </r>
  <r>
    <n v="106825"/>
    <x v="6788"/>
    <x v="8"/>
    <s v="2025"/>
    <s v="FedEx"/>
    <x v="7"/>
    <x v="1"/>
    <x v="4"/>
    <s v="India"/>
    <n v="62"/>
    <n v="600"/>
    <n v="37200"/>
    <n v="250"/>
    <n v="36950"/>
    <n v="21700"/>
    <n v="22016.25"/>
    <n v="15183.75"/>
    <n v="36633.75"/>
    <n v="988"/>
    <n v="316.25"/>
    <x v="14"/>
    <n v="350"/>
    <s v="Kolkata Regional Hub"/>
    <x v="4"/>
  </r>
  <r>
    <n v="106826"/>
    <x v="6789"/>
    <x v="6"/>
    <s v="2025"/>
    <s v="FedEx"/>
    <x v="3"/>
    <x v="0"/>
    <x v="4"/>
    <s v="India"/>
    <n v="94"/>
    <n v="8500"/>
    <n v="799000"/>
    <n v="3000"/>
    <n v="796000"/>
    <n v="517000"/>
    <n v="517290.23"/>
    <n v="281709.77"/>
    <n v="795709.77"/>
    <n v="1056"/>
    <n v="290.23"/>
    <x v="8"/>
    <n v="5500"/>
    <s v="Kolkata Regional Hub"/>
    <x v="4"/>
  </r>
  <r>
    <n v="106827"/>
    <x v="6790"/>
    <x v="11"/>
    <s v="2025"/>
    <s v="Xpressbees"/>
    <x v="7"/>
    <x v="1"/>
    <x v="0"/>
    <s v="India"/>
    <n v="43"/>
    <n v="850"/>
    <n v="36550"/>
    <n v="300"/>
    <n v="36250"/>
    <n v="23650"/>
    <n v="24207.46"/>
    <n v="12342.54"/>
    <n v="35692.54"/>
    <n v="564"/>
    <n v="557.46"/>
    <x v="13"/>
    <n v="550"/>
    <s v="Bengaluru Regional Hub"/>
    <x v="0"/>
  </r>
  <r>
    <n v="106828"/>
    <x v="6791"/>
    <x v="0"/>
    <s v="2025"/>
    <s v="Ecom Express"/>
    <x v="1"/>
    <x v="0"/>
    <x v="4"/>
    <s v="India"/>
    <n v="17"/>
    <n v="25000"/>
    <n v="425000"/>
    <n v="7000"/>
    <n v="418000"/>
    <n v="306000"/>
    <n v="306799.76"/>
    <n v="118200.23999999999"/>
    <n v="417200.24"/>
    <n v="1172"/>
    <n v="799.76"/>
    <x v="17"/>
    <n v="18000"/>
    <s v="Kolkata Regional Hub"/>
    <x v="4"/>
  </r>
  <r>
    <n v="106829"/>
    <x v="6792"/>
    <x v="1"/>
    <s v="2025"/>
    <s v="Ecom Express"/>
    <x v="4"/>
    <x v="2"/>
    <x v="2"/>
    <s v="India"/>
    <n v="20"/>
    <n v="5500"/>
    <n v="110000"/>
    <n v="2000"/>
    <n v="108000"/>
    <n v="70000"/>
    <n v="70600.95"/>
    <n v="39399.050000000003"/>
    <n v="107399.05"/>
    <n v="1079"/>
    <n v="600.95000000000005"/>
    <x v="5"/>
    <n v="3500"/>
    <s v="Mumbai Mega Hub"/>
    <x v="2"/>
  </r>
  <r>
    <n v="106830"/>
    <x v="6793"/>
    <x v="3"/>
    <s v="2025"/>
    <s v="Xpressbees"/>
    <x v="4"/>
    <x v="0"/>
    <x v="0"/>
    <s v="India"/>
    <n v="81"/>
    <n v="5500"/>
    <n v="445500"/>
    <n v="2000"/>
    <n v="443500"/>
    <n v="283500"/>
    <n v="283949"/>
    <n v="161551"/>
    <n v="443051"/>
    <n v="962"/>
    <n v="449"/>
    <x v="5"/>
    <n v="3500"/>
    <s v="Bengaluru Regional Hub"/>
    <x v="0"/>
  </r>
  <r>
    <n v="106831"/>
    <x v="6794"/>
    <x v="10"/>
    <s v="2025"/>
    <s v="Xpressbees"/>
    <x v="6"/>
    <x v="0"/>
    <x v="1"/>
    <s v="India"/>
    <n v="38"/>
    <n v="15000"/>
    <n v="570000"/>
    <n v="5500"/>
    <n v="564500"/>
    <n v="361000"/>
    <n v="361283.53"/>
    <n v="208716.46999999997"/>
    <n v="564216.47"/>
    <n v="386"/>
    <n v="283.52999999999997"/>
    <x v="11"/>
    <n v="9500"/>
    <s v="Nagpur Central Hub"/>
    <x v="1"/>
  </r>
  <r>
    <n v="106832"/>
    <x v="6795"/>
    <x v="0"/>
    <s v="2025"/>
    <s v="Amazon Logistics"/>
    <x v="2"/>
    <x v="1"/>
    <x v="4"/>
    <s v="India"/>
    <n v="66"/>
    <n v="450"/>
    <n v="29700"/>
    <n v="250"/>
    <n v="29450"/>
    <n v="13200"/>
    <n v="13683.5"/>
    <n v="16016.5"/>
    <n v="28966.5"/>
    <n v="964"/>
    <n v="483.5"/>
    <x v="3"/>
    <n v="200"/>
    <s v="Kolkata Regional Hub"/>
    <x v="4"/>
  </r>
  <r>
    <n v="106833"/>
    <x v="6796"/>
    <x v="4"/>
    <s v="2025"/>
    <s v="DHL"/>
    <x v="3"/>
    <x v="1"/>
    <x v="0"/>
    <s v="India"/>
    <n v="25"/>
    <n v="12000"/>
    <n v="300000"/>
    <n v="4000"/>
    <n v="296000"/>
    <n v="200000"/>
    <n v="201230.94"/>
    <n v="98769.06"/>
    <n v="294769.06"/>
    <n v="780"/>
    <n v="1230.94"/>
    <x v="4"/>
    <n v="8000"/>
    <s v="Bengaluru Regional Hub"/>
    <x v="0"/>
  </r>
  <r>
    <n v="106834"/>
    <x v="6797"/>
    <x v="8"/>
    <s v="2025"/>
    <s v="DHL"/>
    <x v="0"/>
    <x v="0"/>
    <x v="3"/>
    <s v="India"/>
    <n v="49"/>
    <n v="6500"/>
    <n v="318500"/>
    <n v="2300"/>
    <n v="316200"/>
    <n v="205800"/>
    <n v="206411.62"/>
    <n v="112088.38"/>
    <n v="315588.38"/>
    <n v="349"/>
    <n v="611.62"/>
    <x v="1"/>
    <n v="4200"/>
    <s v="Delhi NCR Mega Hub"/>
    <x v="3"/>
  </r>
  <r>
    <n v="106835"/>
    <x v="6798"/>
    <x v="9"/>
    <s v="2025"/>
    <s v="Shadowfax"/>
    <x v="4"/>
    <x v="0"/>
    <x v="2"/>
    <s v="India"/>
    <n v="68"/>
    <n v="5500"/>
    <n v="374000"/>
    <n v="2000"/>
    <n v="372000"/>
    <n v="238000"/>
    <n v="238802.9"/>
    <n v="135197.1"/>
    <n v="371197.1"/>
    <n v="404"/>
    <n v="802.9"/>
    <x v="5"/>
    <n v="3500"/>
    <s v="Mumbai Mega Hub"/>
    <x v="2"/>
  </r>
  <r>
    <n v="106836"/>
    <x v="6799"/>
    <x v="11"/>
    <s v="2025"/>
    <s v="Shadowfax"/>
    <x v="0"/>
    <x v="2"/>
    <x v="1"/>
    <s v="India"/>
    <n v="94"/>
    <n v="6500"/>
    <n v="611000"/>
    <n v="2300"/>
    <n v="608700"/>
    <n v="394800"/>
    <n v="395842.83"/>
    <n v="215157.16999999998"/>
    <n v="607657.17000000004"/>
    <n v="672"/>
    <n v="1042.83"/>
    <x v="1"/>
    <n v="4200"/>
    <s v="Nagpur Central Hub"/>
    <x v="1"/>
  </r>
  <r>
    <n v="106837"/>
    <x v="6800"/>
    <x v="3"/>
    <s v="2025"/>
    <s v="Xpressbees"/>
    <x v="3"/>
    <x v="1"/>
    <x v="0"/>
    <s v="India"/>
    <n v="54"/>
    <n v="8500"/>
    <n v="459000"/>
    <n v="3000"/>
    <n v="456000"/>
    <n v="297000"/>
    <n v="297664.59999999998"/>
    <n v="161335.40000000002"/>
    <n v="455335.4"/>
    <n v="542"/>
    <n v="664.6"/>
    <x v="8"/>
    <n v="5500"/>
    <s v="Bengaluru Regional Hub"/>
    <x v="0"/>
  </r>
  <r>
    <n v="106838"/>
    <x v="6801"/>
    <x v="3"/>
    <s v="2025"/>
    <s v="Xpressbees"/>
    <x v="3"/>
    <x v="2"/>
    <x v="2"/>
    <s v="India"/>
    <n v="17"/>
    <n v="12000"/>
    <n v="204000"/>
    <n v="4000"/>
    <n v="200000"/>
    <n v="136000"/>
    <n v="136290.17000000001"/>
    <n v="67709.829999999987"/>
    <n v="199709.83"/>
    <n v="1062"/>
    <n v="290.17"/>
    <x v="4"/>
    <n v="8000"/>
    <s v="Mumbai Mega Hub"/>
    <x v="2"/>
  </r>
  <r>
    <n v="106839"/>
    <x v="6802"/>
    <x v="1"/>
    <s v="2025"/>
    <s v="DHL"/>
    <x v="3"/>
    <x v="2"/>
    <x v="3"/>
    <s v="India"/>
    <n v="35"/>
    <n v="12000"/>
    <n v="420000"/>
    <n v="4000"/>
    <n v="416000"/>
    <n v="280000"/>
    <n v="280748.17"/>
    <n v="139251.83000000002"/>
    <n v="415251.83"/>
    <n v="387"/>
    <n v="748.17"/>
    <x v="4"/>
    <n v="8000"/>
    <s v="Delhi NCR Mega Hub"/>
    <x v="3"/>
  </r>
  <r>
    <n v="106840"/>
    <x v="6803"/>
    <x v="11"/>
    <s v="2025"/>
    <s v="Xpressbees"/>
    <x v="2"/>
    <x v="1"/>
    <x v="0"/>
    <s v="India"/>
    <n v="70"/>
    <n v="450"/>
    <n v="31500"/>
    <n v="250"/>
    <n v="31250"/>
    <n v="14000"/>
    <n v="14459.09"/>
    <n v="17040.91"/>
    <n v="30790.91"/>
    <n v="554"/>
    <n v="459.09"/>
    <x v="3"/>
    <n v="200"/>
    <s v="Bengaluru Regional Hub"/>
    <x v="0"/>
  </r>
  <r>
    <n v="106841"/>
    <x v="6804"/>
    <x v="0"/>
    <s v="2025"/>
    <s v="Ekart"/>
    <x v="3"/>
    <x v="2"/>
    <x v="2"/>
    <s v="India"/>
    <n v="97"/>
    <n v="12000"/>
    <n v="1164000"/>
    <n v="4000"/>
    <n v="1160000"/>
    <n v="776000"/>
    <n v="776843.1"/>
    <n v="387156.9"/>
    <n v="1159156.8999999999"/>
    <n v="858"/>
    <n v="843.1"/>
    <x v="4"/>
    <n v="8000"/>
    <s v="Mumbai Mega Hub"/>
    <x v="2"/>
  </r>
  <r>
    <n v="106842"/>
    <x v="6805"/>
    <x v="9"/>
    <s v="2025"/>
    <s v="Delhivery"/>
    <x v="5"/>
    <x v="2"/>
    <x v="0"/>
    <s v="India"/>
    <n v="51"/>
    <n v="2800"/>
    <n v="142800"/>
    <n v="1300"/>
    <n v="141500"/>
    <n v="76500"/>
    <n v="79032.899999999994"/>
    <n v="63767.100000000006"/>
    <n v="138967.1"/>
    <n v="696"/>
    <n v="2532.9"/>
    <x v="18"/>
    <n v="1500"/>
    <s v="Bengaluru Regional Hub"/>
    <x v="0"/>
  </r>
  <r>
    <n v="106843"/>
    <x v="6806"/>
    <x v="9"/>
    <s v="2025"/>
    <s v="Xpressbees"/>
    <x v="1"/>
    <x v="1"/>
    <x v="4"/>
    <s v="India"/>
    <n v="83"/>
    <n v="3500"/>
    <n v="290500"/>
    <n v="1300"/>
    <n v="289200"/>
    <n v="182600"/>
    <n v="185326.7"/>
    <n v="105173.29999999999"/>
    <n v="286473.3"/>
    <n v="1068"/>
    <n v="2726.7"/>
    <x v="16"/>
    <n v="2200"/>
    <s v="Kolkata Regional Hub"/>
    <x v="4"/>
  </r>
  <r>
    <n v="106844"/>
    <x v="6807"/>
    <x v="6"/>
    <s v="2025"/>
    <s v="Shadowfax"/>
    <x v="7"/>
    <x v="1"/>
    <x v="0"/>
    <s v="India"/>
    <n v="8"/>
    <n v="850"/>
    <n v="6800"/>
    <n v="300"/>
    <n v="6500"/>
    <n v="4400"/>
    <n v="4761.2"/>
    <n v="2038.8000000000002"/>
    <n v="6138.8"/>
    <n v="789"/>
    <n v="361.2"/>
    <x v="13"/>
    <n v="550"/>
    <s v="Bengaluru Regional Hub"/>
    <x v="0"/>
  </r>
  <r>
    <n v="106845"/>
    <x v="6808"/>
    <x v="3"/>
    <s v="2025"/>
    <s v="DHL"/>
    <x v="4"/>
    <x v="2"/>
    <x v="2"/>
    <s v="India"/>
    <n v="95"/>
    <n v="5500"/>
    <n v="522500"/>
    <n v="2000"/>
    <n v="520500"/>
    <n v="332500"/>
    <n v="333202.14"/>
    <n v="189297.86"/>
    <n v="519797.86"/>
    <n v="636"/>
    <n v="702.14"/>
    <x v="5"/>
    <n v="3500"/>
    <s v="Mumbai Mega Hub"/>
    <x v="2"/>
  </r>
  <r>
    <n v="106846"/>
    <x v="6809"/>
    <x v="5"/>
    <s v="2025"/>
    <s v="Blue Dart"/>
    <x v="7"/>
    <x v="2"/>
    <x v="4"/>
    <s v="India"/>
    <n v="62"/>
    <n v="1200"/>
    <n v="74400"/>
    <n v="400"/>
    <n v="74000"/>
    <n v="49600"/>
    <n v="50318.28"/>
    <n v="24081.72"/>
    <n v="73281.72"/>
    <n v="684"/>
    <n v="718.28"/>
    <x v="15"/>
    <n v="800"/>
    <s v="Kolkata Regional Hub"/>
    <x v="4"/>
  </r>
  <r>
    <n v="106847"/>
    <x v="6810"/>
    <x v="8"/>
    <s v="2025"/>
    <s v="Amazon Logistics"/>
    <x v="1"/>
    <x v="0"/>
    <x v="3"/>
    <s v="India"/>
    <n v="63"/>
    <n v="45000"/>
    <n v="2835000"/>
    <n v="13000"/>
    <n v="2822000"/>
    <n v="2016000"/>
    <n v="2016942.04"/>
    <n v="818057.96"/>
    <n v="2821057.96"/>
    <n v="1015"/>
    <n v="942.04"/>
    <x v="2"/>
    <n v="32000"/>
    <s v="Delhi NCR Mega Hub"/>
    <x v="3"/>
  </r>
  <r>
    <n v="106848"/>
    <x v="6811"/>
    <x v="11"/>
    <s v="2025"/>
    <s v="Ecom Express"/>
    <x v="6"/>
    <x v="2"/>
    <x v="4"/>
    <s v="India"/>
    <n v="74"/>
    <n v="4500"/>
    <n v="333000"/>
    <n v="1700"/>
    <n v="331300"/>
    <n v="207200"/>
    <n v="207426.18"/>
    <n v="125573.82"/>
    <n v="331073.82"/>
    <n v="408"/>
    <n v="226.18"/>
    <x v="7"/>
    <n v="2800"/>
    <s v="Kolkata Regional Hub"/>
    <x v="4"/>
  </r>
  <r>
    <n v="106849"/>
    <x v="6812"/>
    <x v="10"/>
    <s v="2025"/>
    <s v="FedEx"/>
    <x v="5"/>
    <x v="1"/>
    <x v="0"/>
    <s v="India"/>
    <n v="7"/>
    <n v="1800"/>
    <n v="12600"/>
    <n v="900"/>
    <n v="11700"/>
    <n v="6300"/>
    <n v="6991.8"/>
    <n v="5608.2"/>
    <n v="11008.2"/>
    <n v="760"/>
    <n v="691.8"/>
    <x v="9"/>
    <n v="900"/>
    <s v="Bengaluru Regional Hub"/>
    <x v="0"/>
  </r>
  <r>
    <n v="106850"/>
    <x v="6813"/>
    <x v="3"/>
    <s v="2025"/>
    <s v="Blue Dart"/>
    <x v="6"/>
    <x v="0"/>
    <x v="3"/>
    <s v="India"/>
    <n v="88"/>
    <n v="4500"/>
    <n v="396000"/>
    <n v="1700"/>
    <n v="394300"/>
    <n v="246400"/>
    <n v="247376.4"/>
    <n v="148623.6"/>
    <n v="393323.6"/>
    <n v="1011"/>
    <n v="976.4"/>
    <x v="7"/>
    <n v="2800"/>
    <s v="Delhi NCR Mega Hub"/>
    <x v="3"/>
  </r>
  <r>
    <n v="106851"/>
    <x v="6814"/>
    <x v="11"/>
    <s v="2025"/>
    <s v="Amazon Logistics"/>
    <x v="2"/>
    <x v="1"/>
    <x v="0"/>
    <s v="India"/>
    <n v="42"/>
    <n v="2500"/>
    <n v="105000"/>
    <n v="1000"/>
    <n v="104000"/>
    <n v="63000"/>
    <n v="63356.93"/>
    <n v="41643.07"/>
    <n v="103643.07"/>
    <n v="1091"/>
    <n v="356.93"/>
    <x v="12"/>
    <n v="1500"/>
    <s v="Bengaluru Regional Hub"/>
    <x v="0"/>
  </r>
  <r>
    <n v="106852"/>
    <x v="6815"/>
    <x v="0"/>
    <s v="2025"/>
    <s v="FedEx"/>
    <x v="3"/>
    <x v="1"/>
    <x v="3"/>
    <s v="India"/>
    <n v="84"/>
    <n v="8500"/>
    <n v="714000"/>
    <n v="3000"/>
    <n v="711000"/>
    <n v="462000"/>
    <n v="462995.13"/>
    <n v="251004.87"/>
    <n v="710004.87"/>
    <n v="452"/>
    <n v="995.13"/>
    <x v="8"/>
    <n v="5500"/>
    <s v="Delhi NCR Mega Hub"/>
    <x v="3"/>
  </r>
  <r>
    <n v="106853"/>
    <x v="6816"/>
    <x v="5"/>
    <s v="2025"/>
    <s v="Amazon Logistics"/>
    <x v="5"/>
    <x v="0"/>
    <x v="0"/>
    <s v="India"/>
    <n v="41"/>
    <n v="4500"/>
    <n v="184500"/>
    <n v="2000"/>
    <n v="182500"/>
    <n v="102500"/>
    <n v="103156.36"/>
    <n v="81343.64"/>
    <n v="181843.64"/>
    <n v="518"/>
    <n v="656.36"/>
    <x v="6"/>
    <n v="2500"/>
    <s v="Bengaluru Regional Hub"/>
    <x v="0"/>
  </r>
  <r>
    <n v="106854"/>
    <x v="6817"/>
    <x v="3"/>
    <s v="2025"/>
    <s v="Delhivery"/>
    <x v="1"/>
    <x v="0"/>
    <x v="3"/>
    <s v="India"/>
    <n v="93"/>
    <n v="45000"/>
    <n v="4185000"/>
    <n v="13000"/>
    <n v="4172000"/>
    <n v="2976000"/>
    <n v="2976208.65"/>
    <n v="1208791.3500000001"/>
    <n v="4171791.35"/>
    <n v="494"/>
    <n v="208.65"/>
    <x v="2"/>
    <n v="32000"/>
    <s v="Delhi NCR Mega Hub"/>
    <x v="3"/>
  </r>
  <r>
    <n v="106855"/>
    <x v="6818"/>
    <x v="2"/>
    <s v="2025"/>
    <s v="Amazon Logistics"/>
    <x v="1"/>
    <x v="1"/>
    <x v="4"/>
    <s v="India"/>
    <n v="7"/>
    <n v="25000"/>
    <n v="175000"/>
    <n v="7000"/>
    <n v="168000"/>
    <n v="126000"/>
    <n v="126674.55"/>
    <n v="48325.45"/>
    <n v="167325.45000000001"/>
    <n v="594"/>
    <n v="674.55"/>
    <x v="17"/>
    <n v="18000"/>
    <s v="Kolkata Regional Hub"/>
    <x v="4"/>
  </r>
  <r>
    <n v="106856"/>
    <x v="6819"/>
    <x v="9"/>
    <s v="2025"/>
    <s v="Xpressbees"/>
    <x v="7"/>
    <x v="0"/>
    <x v="4"/>
    <s v="India"/>
    <n v="75"/>
    <n v="850"/>
    <n v="63750"/>
    <n v="300"/>
    <n v="63450"/>
    <n v="41250"/>
    <n v="42486.12"/>
    <n v="21263.879999999997"/>
    <n v="62213.88"/>
    <n v="773"/>
    <n v="1236.1199999999999"/>
    <x v="13"/>
    <n v="550"/>
    <s v="Kolkata Regional Hub"/>
    <x v="4"/>
  </r>
  <r>
    <n v="106857"/>
    <x v="6820"/>
    <x v="7"/>
    <s v="2025"/>
    <s v="Xpressbees"/>
    <x v="4"/>
    <x v="2"/>
    <x v="0"/>
    <s v="India"/>
    <n v="4"/>
    <n v="5500"/>
    <n v="22000"/>
    <n v="2000"/>
    <n v="20000"/>
    <n v="14000"/>
    <n v="15161.84"/>
    <n v="6838.16"/>
    <n v="18838.16"/>
    <n v="1073"/>
    <n v="1161.8399999999999"/>
    <x v="5"/>
    <n v="3500"/>
    <s v="Bengaluru Regional Hub"/>
    <x v="0"/>
  </r>
  <r>
    <n v="106858"/>
    <x v="6821"/>
    <x v="5"/>
    <s v="2025"/>
    <s v="Xpressbees"/>
    <x v="7"/>
    <x v="0"/>
    <x v="4"/>
    <s v="India"/>
    <n v="10"/>
    <n v="1200"/>
    <n v="12000"/>
    <n v="400"/>
    <n v="11600"/>
    <n v="8000"/>
    <n v="8583.7800000000007"/>
    <n v="3416.2199999999993"/>
    <n v="11016.22"/>
    <n v="1002"/>
    <n v="583.78"/>
    <x v="15"/>
    <n v="800"/>
    <s v="Kolkata Regional Hub"/>
    <x v="4"/>
  </r>
  <r>
    <n v="106859"/>
    <x v="6822"/>
    <x v="0"/>
    <s v="2025"/>
    <s v="Delhivery"/>
    <x v="1"/>
    <x v="0"/>
    <x v="4"/>
    <s v="India"/>
    <n v="96"/>
    <n v="45000"/>
    <n v="4320000"/>
    <n v="13000"/>
    <n v="4307000"/>
    <n v="3072000"/>
    <n v="3074050.5"/>
    <n v="1245949.5"/>
    <n v="4304949.5"/>
    <n v="529"/>
    <n v="2050.5"/>
    <x v="2"/>
    <n v="32000"/>
    <s v="Kolkata Regional Hub"/>
    <x v="4"/>
  </r>
  <r>
    <n v="106860"/>
    <x v="6823"/>
    <x v="5"/>
    <s v="2025"/>
    <s v="Ekart"/>
    <x v="2"/>
    <x v="1"/>
    <x v="0"/>
    <s v="India"/>
    <n v="44"/>
    <n v="2500"/>
    <n v="110000"/>
    <n v="1000"/>
    <n v="109000"/>
    <n v="66000"/>
    <n v="66515.16"/>
    <n v="43484.84"/>
    <n v="108484.84"/>
    <n v="1126"/>
    <n v="515.16"/>
    <x v="12"/>
    <n v="1500"/>
    <s v="Bengaluru Regional Hub"/>
    <x v="0"/>
  </r>
  <r>
    <n v="106861"/>
    <x v="6824"/>
    <x v="3"/>
    <s v="2025"/>
    <s v="Shadowfax"/>
    <x v="5"/>
    <x v="0"/>
    <x v="1"/>
    <s v="India"/>
    <n v="44"/>
    <n v="4500"/>
    <n v="198000"/>
    <n v="2000"/>
    <n v="196000"/>
    <n v="110000"/>
    <n v="112617.99"/>
    <n v="85382.01"/>
    <n v="193382.01"/>
    <n v="891"/>
    <n v="2617.9899999999998"/>
    <x v="6"/>
    <n v="2500"/>
    <s v="Nagpur Central Hub"/>
    <x v="1"/>
  </r>
  <r>
    <n v="106862"/>
    <x v="6825"/>
    <x v="3"/>
    <s v="2025"/>
    <s v="Shadowfax"/>
    <x v="6"/>
    <x v="0"/>
    <x v="2"/>
    <s v="India"/>
    <n v="53"/>
    <n v="4500"/>
    <n v="238500"/>
    <n v="1700"/>
    <n v="236800"/>
    <n v="148400"/>
    <n v="149427.79999999999"/>
    <n v="89072.200000000012"/>
    <n v="235772.2"/>
    <n v="1197"/>
    <n v="1027.8"/>
    <x v="7"/>
    <n v="2800"/>
    <s v="Mumbai Mega Hub"/>
    <x v="2"/>
  </r>
  <r>
    <n v="106863"/>
    <x v="6826"/>
    <x v="7"/>
    <s v="2025"/>
    <s v="Delhivery"/>
    <x v="0"/>
    <x v="2"/>
    <x v="2"/>
    <s v="India"/>
    <n v="44"/>
    <n v="3200"/>
    <n v="140800"/>
    <n v="1200"/>
    <n v="139600"/>
    <n v="88000"/>
    <n v="88122.08"/>
    <n v="52677.919999999998"/>
    <n v="139477.92000000001"/>
    <n v="1179"/>
    <n v="122.08"/>
    <x v="0"/>
    <n v="2000"/>
    <s v="Mumbai Mega Hub"/>
    <x v="2"/>
  </r>
  <r>
    <n v="106864"/>
    <x v="6827"/>
    <x v="9"/>
    <s v="2025"/>
    <s v="FedEx"/>
    <x v="5"/>
    <x v="0"/>
    <x v="0"/>
    <s v="India"/>
    <n v="66"/>
    <n v="4500"/>
    <n v="297000"/>
    <n v="2000"/>
    <n v="295000"/>
    <n v="165000"/>
    <n v="165834.4"/>
    <n v="131165.6"/>
    <n v="294165.59999999998"/>
    <n v="511"/>
    <n v="834.4"/>
    <x v="6"/>
    <n v="2500"/>
    <s v="Bengaluru Regional Hub"/>
    <x v="0"/>
  </r>
  <r>
    <n v="106865"/>
    <x v="6828"/>
    <x v="7"/>
    <s v="2025"/>
    <s v="DHL"/>
    <x v="4"/>
    <x v="2"/>
    <x v="4"/>
    <s v="India"/>
    <n v="91"/>
    <n v="1500"/>
    <n v="136500"/>
    <n v="700"/>
    <n v="135800"/>
    <n v="72800"/>
    <n v="73220.25"/>
    <n v="63279.75"/>
    <n v="135379.75"/>
    <n v="396"/>
    <n v="420.25"/>
    <x v="10"/>
    <n v="800"/>
    <s v="Kolkata Regional Hub"/>
    <x v="4"/>
  </r>
  <r>
    <n v="106866"/>
    <x v="6829"/>
    <x v="6"/>
    <s v="2025"/>
    <s v="Amazon Logistics"/>
    <x v="2"/>
    <x v="0"/>
    <x v="0"/>
    <s v="India"/>
    <n v="24"/>
    <n v="2500"/>
    <n v="60000"/>
    <n v="1000"/>
    <n v="59000"/>
    <n v="36000"/>
    <n v="36543.160000000003"/>
    <n v="23456.839999999997"/>
    <n v="58456.84"/>
    <n v="373"/>
    <n v="543.16"/>
    <x v="12"/>
    <n v="1500"/>
    <s v="Bengaluru Regional Hub"/>
    <x v="0"/>
  </r>
  <r>
    <n v="106867"/>
    <x v="6830"/>
    <x v="4"/>
    <s v="2025"/>
    <s v="Ecom Express"/>
    <x v="6"/>
    <x v="0"/>
    <x v="1"/>
    <s v="India"/>
    <n v="84"/>
    <n v="15000"/>
    <n v="1260000"/>
    <n v="5500"/>
    <n v="1254500"/>
    <n v="798000"/>
    <n v="798338"/>
    <n v="461662"/>
    <n v="1254162"/>
    <n v="1019"/>
    <n v="338"/>
    <x v="11"/>
    <n v="9500"/>
    <s v="Nagpur Central Hub"/>
    <x v="1"/>
  </r>
  <r>
    <n v="106868"/>
    <x v="6831"/>
    <x v="0"/>
    <s v="2025"/>
    <s v="Ecom Express"/>
    <x v="3"/>
    <x v="0"/>
    <x v="3"/>
    <s v="India"/>
    <n v="37"/>
    <n v="8500"/>
    <n v="314500"/>
    <n v="3000"/>
    <n v="311500"/>
    <n v="203500"/>
    <n v="204516.06"/>
    <n v="109983.94"/>
    <n v="310483.94"/>
    <n v="509"/>
    <n v="1016.06"/>
    <x v="8"/>
    <n v="5500"/>
    <s v="Delhi NCR Mega Hub"/>
    <x v="3"/>
  </r>
  <r>
    <n v="106869"/>
    <x v="6832"/>
    <x v="3"/>
    <s v="2025"/>
    <s v="Delhivery"/>
    <x v="6"/>
    <x v="0"/>
    <x v="4"/>
    <s v="India"/>
    <n v="46"/>
    <n v="15000"/>
    <n v="690000"/>
    <n v="5500"/>
    <n v="684500"/>
    <n v="437000"/>
    <n v="437691.15"/>
    <n v="252308.84999999998"/>
    <n v="683808.85"/>
    <n v="1193"/>
    <n v="691.15"/>
    <x v="11"/>
    <n v="9500"/>
    <s v="Kolkata Regional Hub"/>
    <x v="4"/>
  </r>
  <r>
    <n v="106870"/>
    <x v="6833"/>
    <x v="0"/>
    <s v="2025"/>
    <s v="Delhivery"/>
    <x v="3"/>
    <x v="1"/>
    <x v="2"/>
    <s v="India"/>
    <n v="19"/>
    <n v="12000"/>
    <n v="228000"/>
    <n v="4000"/>
    <n v="224000"/>
    <n v="152000"/>
    <n v="153012.72"/>
    <n v="74987.28"/>
    <n v="222987.28"/>
    <n v="917"/>
    <n v="1012.72"/>
    <x v="4"/>
    <n v="8000"/>
    <s v="Mumbai Mega Hub"/>
    <x v="2"/>
  </r>
  <r>
    <n v="106871"/>
    <x v="6834"/>
    <x v="4"/>
    <s v="2025"/>
    <s v="Blue Dart"/>
    <x v="4"/>
    <x v="0"/>
    <x v="0"/>
    <s v="India"/>
    <n v="10"/>
    <n v="1500"/>
    <n v="15000"/>
    <n v="700"/>
    <n v="14300"/>
    <n v="8000"/>
    <n v="8825.66"/>
    <n v="6174.34"/>
    <n v="13474.34"/>
    <n v="1108"/>
    <n v="825.66"/>
    <x v="10"/>
    <n v="800"/>
    <s v="Bengaluru Regional Hub"/>
    <x v="0"/>
  </r>
  <r>
    <n v="106872"/>
    <x v="6835"/>
    <x v="9"/>
    <s v="2025"/>
    <s v="FedEx"/>
    <x v="1"/>
    <x v="1"/>
    <x v="1"/>
    <s v="India"/>
    <n v="1"/>
    <n v="45000"/>
    <n v="45000"/>
    <n v="13000"/>
    <n v="32000"/>
    <n v="32000"/>
    <n v="32814.400000000001"/>
    <n v="12185.599999999999"/>
    <n v="31185.599999999999"/>
    <n v="1186"/>
    <n v="814.4"/>
    <x v="2"/>
    <n v="32000"/>
    <s v="Nagpur Central Hub"/>
    <x v="1"/>
  </r>
  <r>
    <n v="106873"/>
    <x v="6836"/>
    <x v="8"/>
    <s v="2025"/>
    <s v="Ecom Express"/>
    <x v="1"/>
    <x v="0"/>
    <x v="3"/>
    <s v="India"/>
    <n v="72"/>
    <n v="45000"/>
    <n v="3240000"/>
    <n v="13000"/>
    <n v="3227000"/>
    <n v="2304000"/>
    <n v="2304510.81"/>
    <n v="935489.19"/>
    <n v="3226489.19"/>
    <n v="842"/>
    <n v="510.81"/>
    <x v="2"/>
    <n v="32000"/>
    <s v="Delhi NCR Mega Hub"/>
    <x v="3"/>
  </r>
  <r>
    <n v="106874"/>
    <x v="6837"/>
    <x v="4"/>
    <s v="2025"/>
    <s v="DHL"/>
    <x v="5"/>
    <x v="1"/>
    <x v="3"/>
    <s v="India"/>
    <n v="87"/>
    <n v="4500"/>
    <n v="391500"/>
    <n v="2000"/>
    <n v="389500"/>
    <n v="217500"/>
    <n v="217954.81"/>
    <n v="173545.19"/>
    <n v="389045.19"/>
    <n v="1008"/>
    <n v="454.81"/>
    <x v="6"/>
    <n v="2500"/>
    <s v="Delhi NCR Mega Hub"/>
    <x v="3"/>
  </r>
  <r>
    <n v="106875"/>
    <x v="6838"/>
    <x v="11"/>
    <s v="2025"/>
    <s v="Ecom Express"/>
    <x v="1"/>
    <x v="0"/>
    <x v="0"/>
    <s v="India"/>
    <n v="52"/>
    <n v="25000"/>
    <n v="1300000"/>
    <n v="7000"/>
    <n v="1293000"/>
    <n v="936000"/>
    <n v="936171.03"/>
    <n v="363828.97"/>
    <n v="1292828.97"/>
    <n v="471"/>
    <n v="171.03"/>
    <x v="17"/>
    <n v="18000"/>
    <s v="Bengaluru Regional Hub"/>
    <x v="0"/>
  </r>
  <r>
    <n v="106876"/>
    <x v="6839"/>
    <x v="4"/>
    <s v="2025"/>
    <s v="Delhivery"/>
    <x v="2"/>
    <x v="0"/>
    <x v="0"/>
    <s v="India"/>
    <n v="79"/>
    <n v="450"/>
    <n v="35550"/>
    <n v="250"/>
    <n v="35300"/>
    <n v="15800"/>
    <n v="16860.689999999999"/>
    <n v="18689.310000000001"/>
    <n v="34239.31"/>
    <n v="346"/>
    <n v="1060.69"/>
    <x v="3"/>
    <n v="200"/>
    <s v="Bengaluru Regional Hub"/>
    <x v="0"/>
  </r>
  <r>
    <n v="106877"/>
    <x v="6840"/>
    <x v="11"/>
    <s v="2025"/>
    <s v="Ecom Express"/>
    <x v="6"/>
    <x v="0"/>
    <x v="1"/>
    <s v="India"/>
    <n v="84"/>
    <n v="4500"/>
    <n v="378000"/>
    <n v="1700"/>
    <n v="376300"/>
    <n v="235200"/>
    <n v="236197.12"/>
    <n v="141802.88"/>
    <n v="375302.88"/>
    <n v="572"/>
    <n v="997.12"/>
    <x v="7"/>
    <n v="2800"/>
    <s v="Nagpur Central Hub"/>
    <x v="1"/>
  </r>
  <r>
    <n v="106878"/>
    <x v="6841"/>
    <x v="11"/>
    <s v="2025"/>
    <s v="Blue Dart"/>
    <x v="0"/>
    <x v="0"/>
    <x v="0"/>
    <s v="India"/>
    <n v="67"/>
    <n v="6500"/>
    <n v="435500"/>
    <n v="2300"/>
    <n v="433200"/>
    <n v="281400"/>
    <n v="281917.02"/>
    <n v="153582.97999999998"/>
    <n v="432682.98"/>
    <n v="914"/>
    <n v="517.02"/>
    <x v="1"/>
    <n v="4200"/>
    <s v="Bengaluru Regional Hub"/>
    <x v="0"/>
  </r>
  <r>
    <n v="106879"/>
    <x v="6842"/>
    <x v="5"/>
    <s v="2025"/>
    <s v="Delhivery"/>
    <x v="2"/>
    <x v="1"/>
    <x v="3"/>
    <s v="India"/>
    <n v="50"/>
    <n v="2500"/>
    <n v="125000"/>
    <n v="1000"/>
    <n v="124000"/>
    <n v="75000"/>
    <n v="75669.460000000006"/>
    <n v="49330.539999999994"/>
    <n v="123330.54"/>
    <n v="341"/>
    <n v="669.46"/>
    <x v="12"/>
    <n v="1500"/>
    <s v="Delhi NCR Mega Hub"/>
    <x v="3"/>
  </r>
  <r>
    <n v="106880"/>
    <x v="6843"/>
    <x v="3"/>
    <s v="2025"/>
    <s v="Ecom Express"/>
    <x v="2"/>
    <x v="0"/>
    <x v="3"/>
    <s v="India"/>
    <n v="73"/>
    <n v="450"/>
    <n v="32850"/>
    <n v="250"/>
    <n v="32600"/>
    <n v="14600"/>
    <n v="15557.36"/>
    <n v="17292.64"/>
    <n v="31642.639999999999"/>
    <n v="1121"/>
    <n v="957.36"/>
    <x v="3"/>
    <n v="200"/>
    <s v="Delhi NCR Mega Hub"/>
    <x v="3"/>
  </r>
  <r>
    <n v="106881"/>
    <x v="6844"/>
    <x v="9"/>
    <s v="2025"/>
    <s v="FedEx"/>
    <x v="2"/>
    <x v="2"/>
    <x v="0"/>
    <s v="India"/>
    <n v="38"/>
    <n v="450"/>
    <n v="17100"/>
    <n v="250"/>
    <n v="16850"/>
    <n v="7600"/>
    <n v="8008.83"/>
    <n v="9091.17"/>
    <n v="16441.169999999998"/>
    <n v="546"/>
    <n v="408.83"/>
    <x v="3"/>
    <n v="200"/>
    <s v="Bengaluru Regional Hub"/>
    <x v="0"/>
  </r>
  <r>
    <n v="106882"/>
    <x v="6845"/>
    <x v="10"/>
    <s v="2025"/>
    <s v="Shadowfax"/>
    <x v="3"/>
    <x v="1"/>
    <x v="4"/>
    <s v="India"/>
    <n v="16"/>
    <n v="8500"/>
    <n v="136000"/>
    <n v="3000"/>
    <n v="133000"/>
    <n v="88000"/>
    <n v="89012.28"/>
    <n v="46987.72"/>
    <n v="131987.72"/>
    <n v="1091"/>
    <n v="1012.28"/>
    <x v="8"/>
    <n v="5500"/>
    <s v="Kolkata Regional Hub"/>
    <x v="4"/>
  </r>
  <r>
    <n v="106883"/>
    <x v="6846"/>
    <x v="4"/>
    <s v="2025"/>
    <s v="Xpressbees"/>
    <x v="1"/>
    <x v="1"/>
    <x v="1"/>
    <s v="India"/>
    <n v="60"/>
    <n v="3500"/>
    <n v="210000"/>
    <n v="1300"/>
    <n v="208700"/>
    <n v="132000"/>
    <n v="132408.99"/>
    <n v="77591.010000000009"/>
    <n v="208291.01"/>
    <n v="727"/>
    <n v="408.99"/>
    <x v="16"/>
    <n v="2200"/>
    <s v="Nagpur Central Hub"/>
    <x v="1"/>
  </r>
  <r>
    <n v="106884"/>
    <x v="6847"/>
    <x v="8"/>
    <s v="2025"/>
    <s v="FedEx"/>
    <x v="1"/>
    <x v="1"/>
    <x v="0"/>
    <s v="India"/>
    <n v="60"/>
    <n v="3500"/>
    <n v="210000"/>
    <n v="1300"/>
    <n v="208700"/>
    <n v="132000"/>
    <n v="134637.51999999999"/>
    <n v="75362.48000000001"/>
    <n v="206062.48"/>
    <n v="929"/>
    <n v="2637.52"/>
    <x v="16"/>
    <n v="2200"/>
    <s v="Bengaluru Regional Hub"/>
    <x v="0"/>
  </r>
  <r>
    <n v="106885"/>
    <x v="6848"/>
    <x v="4"/>
    <s v="2025"/>
    <s v="FedEx"/>
    <x v="0"/>
    <x v="0"/>
    <x v="4"/>
    <s v="India"/>
    <n v="51"/>
    <n v="3200"/>
    <n v="163200"/>
    <n v="1200"/>
    <n v="162000"/>
    <n v="102000"/>
    <n v="102849.57"/>
    <n v="60350.429999999993"/>
    <n v="161150.43"/>
    <n v="323"/>
    <n v="849.57"/>
    <x v="0"/>
    <n v="2000"/>
    <s v="Kolkata Regional Hub"/>
    <x v="4"/>
  </r>
  <r>
    <n v="106886"/>
    <x v="6849"/>
    <x v="6"/>
    <s v="2025"/>
    <s v="Ekart"/>
    <x v="2"/>
    <x v="0"/>
    <x v="3"/>
    <s v="India"/>
    <n v="28"/>
    <n v="2500"/>
    <n v="70000"/>
    <n v="1000"/>
    <n v="69000"/>
    <n v="42000"/>
    <n v="42142.42"/>
    <n v="27857.58"/>
    <n v="68857.58"/>
    <n v="608"/>
    <n v="142.41999999999999"/>
    <x v="12"/>
    <n v="1500"/>
    <s v="Delhi NCR Mega Hub"/>
    <x v="3"/>
  </r>
  <r>
    <n v="106887"/>
    <x v="6850"/>
    <x v="6"/>
    <s v="2025"/>
    <s v="Delhivery"/>
    <x v="3"/>
    <x v="1"/>
    <x v="3"/>
    <s v="India"/>
    <n v="5"/>
    <n v="8500"/>
    <n v="42500"/>
    <n v="3000"/>
    <n v="39500"/>
    <n v="27500"/>
    <n v="27983.22"/>
    <n v="14516.779999999999"/>
    <n v="39016.78"/>
    <n v="1040"/>
    <n v="483.22"/>
    <x v="8"/>
    <n v="5500"/>
    <s v="Delhi NCR Mega Hub"/>
    <x v="3"/>
  </r>
  <r>
    <n v="106888"/>
    <x v="6851"/>
    <x v="10"/>
    <s v="2025"/>
    <s v="Amazon Logistics"/>
    <x v="7"/>
    <x v="2"/>
    <x v="2"/>
    <s v="India"/>
    <n v="16"/>
    <n v="600"/>
    <n v="9600"/>
    <n v="250"/>
    <n v="9350"/>
    <n v="5600"/>
    <n v="6198.42"/>
    <n v="3401.58"/>
    <n v="8751.58"/>
    <n v="792"/>
    <n v="598.41999999999996"/>
    <x v="14"/>
    <n v="350"/>
    <s v="Mumbai Mega Hub"/>
    <x v="2"/>
  </r>
  <r>
    <n v="106889"/>
    <x v="6852"/>
    <x v="0"/>
    <s v="2025"/>
    <s v="Amazon Logistics"/>
    <x v="4"/>
    <x v="1"/>
    <x v="2"/>
    <s v="India"/>
    <n v="63"/>
    <n v="5500"/>
    <n v="346500"/>
    <n v="2000"/>
    <n v="344500"/>
    <n v="220500"/>
    <n v="220602.18"/>
    <n v="125897.82"/>
    <n v="344397.82"/>
    <n v="896"/>
    <n v="102.18"/>
    <x v="5"/>
    <n v="3500"/>
    <s v="Mumbai Mega Hub"/>
    <x v="2"/>
  </r>
  <r>
    <n v="106890"/>
    <x v="6853"/>
    <x v="4"/>
    <s v="2025"/>
    <s v="Amazon Logistics"/>
    <x v="7"/>
    <x v="0"/>
    <x v="1"/>
    <s v="India"/>
    <n v="82"/>
    <n v="1200"/>
    <n v="98400"/>
    <n v="400"/>
    <n v="98000"/>
    <n v="65600"/>
    <n v="66732.08"/>
    <n v="31667.919999999998"/>
    <n v="96867.92"/>
    <n v="751"/>
    <n v="1132.08"/>
    <x v="15"/>
    <n v="800"/>
    <s v="Nagpur Central Hub"/>
    <x v="1"/>
  </r>
  <r>
    <n v="106891"/>
    <x v="6854"/>
    <x v="5"/>
    <s v="2025"/>
    <s v="Xpressbees"/>
    <x v="1"/>
    <x v="2"/>
    <x v="1"/>
    <s v="India"/>
    <n v="89"/>
    <n v="3500"/>
    <n v="311500"/>
    <n v="1300"/>
    <n v="310200"/>
    <n v="195800"/>
    <n v="196303.02"/>
    <n v="115196.98000000001"/>
    <n v="309696.98"/>
    <n v="1056"/>
    <n v="503.02"/>
    <x v="16"/>
    <n v="2200"/>
    <s v="Nagpur Central Hub"/>
    <x v="1"/>
  </r>
  <r>
    <n v="106892"/>
    <x v="6855"/>
    <x v="2"/>
    <s v="2025"/>
    <s v="Xpressbees"/>
    <x v="3"/>
    <x v="0"/>
    <x v="1"/>
    <s v="India"/>
    <n v="23"/>
    <n v="12000"/>
    <n v="276000"/>
    <n v="4000"/>
    <n v="272000"/>
    <n v="184000"/>
    <n v="184662.46"/>
    <n v="91337.540000000008"/>
    <n v="271337.53999999998"/>
    <n v="930"/>
    <n v="662.46"/>
    <x v="4"/>
    <n v="8000"/>
    <s v="Nagpur Central Hub"/>
    <x v="1"/>
  </r>
  <r>
    <n v="106893"/>
    <x v="6856"/>
    <x v="3"/>
    <s v="2025"/>
    <s v="DHL"/>
    <x v="6"/>
    <x v="2"/>
    <x v="1"/>
    <s v="India"/>
    <n v="30"/>
    <n v="15000"/>
    <n v="450000"/>
    <n v="5500"/>
    <n v="444500"/>
    <n v="285000"/>
    <n v="285449.02"/>
    <n v="164550.97999999998"/>
    <n v="444050.98"/>
    <n v="535"/>
    <n v="449.02"/>
    <x v="11"/>
    <n v="9500"/>
    <s v="Nagpur Central Hub"/>
    <x v="1"/>
  </r>
  <r>
    <n v="106894"/>
    <x v="6857"/>
    <x v="7"/>
    <s v="2025"/>
    <s v="Amazon Logistics"/>
    <x v="5"/>
    <x v="0"/>
    <x v="1"/>
    <s v="India"/>
    <n v="57"/>
    <n v="2800"/>
    <n v="159600"/>
    <n v="1300"/>
    <n v="158300"/>
    <n v="85500"/>
    <n v="85927"/>
    <n v="73673"/>
    <n v="157873"/>
    <n v="1004"/>
    <n v="427"/>
    <x v="18"/>
    <n v="1500"/>
    <s v="Nagpur Central Hub"/>
    <x v="1"/>
  </r>
  <r>
    <n v="106895"/>
    <x v="6858"/>
    <x v="10"/>
    <s v="2025"/>
    <s v="DHL"/>
    <x v="7"/>
    <x v="1"/>
    <x v="1"/>
    <s v="India"/>
    <n v="35"/>
    <n v="600"/>
    <n v="21000"/>
    <n v="250"/>
    <n v="20750"/>
    <n v="12250"/>
    <n v="12723.48"/>
    <n v="8276.52"/>
    <n v="20276.52"/>
    <n v="497"/>
    <n v="473.48"/>
    <x v="14"/>
    <n v="350"/>
    <s v="Nagpur Central Hub"/>
    <x v="1"/>
  </r>
  <r>
    <n v="106896"/>
    <x v="6859"/>
    <x v="4"/>
    <s v="2025"/>
    <s v="Delhivery"/>
    <x v="3"/>
    <x v="1"/>
    <x v="0"/>
    <s v="India"/>
    <n v="15"/>
    <n v="8500"/>
    <n v="127500"/>
    <n v="3000"/>
    <n v="124500"/>
    <n v="82500"/>
    <n v="82871.509999999995"/>
    <n v="44628.490000000005"/>
    <n v="124128.49"/>
    <n v="590"/>
    <n v="371.51"/>
    <x v="8"/>
    <n v="5500"/>
    <s v="Bengaluru Regional Hub"/>
    <x v="0"/>
  </r>
  <r>
    <n v="106897"/>
    <x v="6860"/>
    <x v="3"/>
    <s v="2025"/>
    <s v="Amazon Logistics"/>
    <x v="7"/>
    <x v="0"/>
    <x v="3"/>
    <s v="India"/>
    <n v="41"/>
    <n v="1200"/>
    <n v="49200"/>
    <n v="400"/>
    <n v="48800"/>
    <n v="32800"/>
    <n v="33813.5"/>
    <n v="15386.5"/>
    <n v="47786.5"/>
    <n v="832"/>
    <n v="1013.5"/>
    <x v="15"/>
    <n v="800"/>
    <s v="Delhi NCR Mega Hub"/>
    <x v="3"/>
  </r>
  <r>
    <n v="106898"/>
    <x v="6861"/>
    <x v="5"/>
    <s v="2025"/>
    <s v="Shadowfax"/>
    <x v="5"/>
    <x v="1"/>
    <x v="0"/>
    <s v="India"/>
    <n v="36"/>
    <n v="1800"/>
    <n v="64800"/>
    <n v="900"/>
    <n v="63900"/>
    <n v="32400"/>
    <n v="33566.559999999998"/>
    <n v="31233.440000000002"/>
    <n v="62733.440000000002"/>
    <n v="634"/>
    <n v="1166.56"/>
    <x v="9"/>
    <n v="900"/>
    <s v="Bengaluru Regional Hub"/>
    <x v="0"/>
  </r>
  <r>
    <n v="106899"/>
    <x v="6862"/>
    <x v="0"/>
    <s v="2025"/>
    <s v="Delhivery"/>
    <x v="2"/>
    <x v="0"/>
    <x v="3"/>
    <s v="India"/>
    <n v="19"/>
    <n v="2500"/>
    <n v="47500"/>
    <n v="1000"/>
    <n v="46500"/>
    <n v="28500"/>
    <n v="29162.53"/>
    <n v="18337.47"/>
    <n v="45837.47"/>
    <n v="840"/>
    <n v="662.53"/>
    <x v="12"/>
    <n v="1500"/>
    <s v="Delhi NCR Mega Hub"/>
    <x v="3"/>
  </r>
  <r>
    <n v="106900"/>
    <x v="6863"/>
    <x v="9"/>
    <s v="2025"/>
    <s v="DHL"/>
    <x v="0"/>
    <x v="2"/>
    <x v="2"/>
    <s v="India"/>
    <n v="85"/>
    <n v="3200"/>
    <n v="272000"/>
    <n v="1200"/>
    <n v="270800"/>
    <n v="170000"/>
    <n v="170720.72"/>
    <n v="101279.28"/>
    <n v="270079.28000000003"/>
    <n v="645"/>
    <n v="720.72"/>
    <x v="0"/>
    <n v="2000"/>
    <s v="Mumbai Mega Hub"/>
    <x v="2"/>
  </r>
  <r>
    <n v="106901"/>
    <x v="6864"/>
    <x v="0"/>
    <s v="2025"/>
    <s v="Amazon Logistics"/>
    <x v="5"/>
    <x v="2"/>
    <x v="2"/>
    <s v="India"/>
    <n v="55"/>
    <n v="1800"/>
    <n v="99000"/>
    <n v="900"/>
    <n v="98100"/>
    <n v="49500"/>
    <n v="50266.41"/>
    <n v="48733.59"/>
    <n v="97333.59"/>
    <n v="590"/>
    <n v="766.41"/>
    <x v="9"/>
    <n v="900"/>
    <s v="Mumbai Mega Hub"/>
    <x v="2"/>
  </r>
  <r>
    <n v="106902"/>
    <x v="6865"/>
    <x v="9"/>
    <s v="2025"/>
    <s v="FedEx"/>
    <x v="7"/>
    <x v="0"/>
    <x v="1"/>
    <s v="India"/>
    <n v="47"/>
    <n v="600"/>
    <n v="28200"/>
    <n v="250"/>
    <n v="27950"/>
    <n v="16450"/>
    <n v="17069.93"/>
    <n v="11130.07"/>
    <n v="27330.07"/>
    <n v="875"/>
    <n v="619.92999999999995"/>
    <x v="14"/>
    <n v="350"/>
    <s v="Nagpur Central Hub"/>
    <x v="1"/>
  </r>
  <r>
    <n v="106903"/>
    <x v="6866"/>
    <x v="11"/>
    <s v="2025"/>
    <s v="Shadowfax"/>
    <x v="3"/>
    <x v="0"/>
    <x v="0"/>
    <s v="India"/>
    <n v="59"/>
    <n v="12000"/>
    <n v="708000"/>
    <n v="4000"/>
    <n v="704000"/>
    <n v="472000"/>
    <n v="472982.5"/>
    <n v="235017.5"/>
    <n v="703017.5"/>
    <n v="360"/>
    <n v="982.5"/>
    <x v="4"/>
    <n v="8000"/>
    <s v="Bengaluru Regional Hub"/>
    <x v="0"/>
  </r>
  <r>
    <n v="106904"/>
    <x v="6867"/>
    <x v="1"/>
    <s v="2025"/>
    <s v="Delhivery"/>
    <x v="5"/>
    <x v="1"/>
    <x v="4"/>
    <s v="India"/>
    <n v="16"/>
    <n v="4500"/>
    <n v="72000"/>
    <n v="2000"/>
    <n v="70000"/>
    <n v="40000"/>
    <n v="40505.54"/>
    <n v="31494.46"/>
    <n v="69494.460000000006"/>
    <n v="673"/>
    <n v="505.54"/>
    <x v="6"/>
    <n v="2500"/>
    <s v="Kolkata Regional Hub"/>
    <x v="4"/>
  </r>
  <r>
    <n v="106905"/>
    <x v="6868"/>
    <x v="0"/>
    <s v="2025"/>
    <s v="DHL"/>
    <x v="3"/>
    <x v="1"/>
    <x v="4"/>
    <s v="India"/>
    <n v="15"/>
    <n v="12000"/>
    <n v="180000"/>
    <n v="4000"/>
    <n v="176000"/>
    <n v="120000"/>
    <n v="120622.84"/>
    <n v="59377.16"/>
    <n v="175377.16"/>
    <n v="901"/>
    <n v="622.84"/>
    <x v="4"/>
    <n v="8000"/>
    <s v="Kolkata Regional Hub"/>
    <x v="4"/>
  </r>
  <r>
    <n v="106906"/>
    <x v="6869"/>
    <x v="0"/>
    <s v="2025"/>
    <s v="Blue Dart"/>
    <x v="3"/>
    <x v="0"/>
    <x v="4"/>
    <s v="India"/>
    <n v="81"/>
    <n v="12000"/>
    <n v="972000"/>
    <n v="4000"/>
    <n v="968000"/>
    <n v="648000"/>
    <n v="648211.36"/>
    <n v="323788.64"/>
    <n v="967788.64"/>
    <n v="848"/>
    <n v="211.36"/>
    <x v="4"/>
    <n v="8000"/>
    <s v="Kolkata Regional Hub"/>
    <x v="4"/>
  </r>
  <r>
    <n v="106907"/>
    <x v="6870"/>
    <x v="6"/>
    <s v="2025"/>
    <s v="Xpressbees"/>
    <x v="2"/>
    <x v="1"/>
    <x v="3"/>
    <s v="India"/>
    <n v="72"/>
    <n v="450"/>
    <n v="32400"/>
    <n v="250"/>
    <n v="32150"/>
    <n v="14400"/>
    <n v="14933.92"/>
    <n v="17466.080000000002"/>
    <n v="31616.080000000002"/>
    <n v="523"/>
    <n v="533.91999999999996"/>
    <x v="3"/>
    <n v="200"/>
    <s v="Delhi NCR Mega Hub"/>
    <x v="3"/>
  </r>
  <r>
    <n v="106908"/>
    <x v="6871"/>
    <x v="7"/>
    <s v="2025"/>
    <s v="Delhivery"/>
    <x v="4"/>
    <x v="2"/>
    <x v="4"/>
    <s v="India"/>
    <n v="32"/>
    <n v="1500"/>
    <n v="48000"/>
    <n v="700"/>
    <n v="47300"/>
    <n v="25600"/>
    <n v="25769.29"/>
    <n v="22230.71"/>
    <n v="47130.71"/>
    <n v="1036"/>
    <n v="169.29"/>
    <x v="10"/>
    <n v="800"/>
    <s v="Kolkata Regional Hub"/>
    <x v="4"/>
  </r>
  <r>
    <n v="106909"/>
    <x v="6872"/>
    <x v="7"/>
    <s v="2025"/>
    <s v="Delhivery"/>
    <x v="2"/>
    <x v="2"/>
    <x v="0"/>
    <s v="India"/>
    <n v="77"/>
    <n v="450"/>
    <n v="34650"/>
    <n v="250"/>
    <n v="34400"/>
    <n v="15400"/>
    <n v="16488.46"/>
    <n v="18161.54"/>
    <n v="33311.54"/>
    <n v="1019"/>
    <n v="1088.46"/>
    <x v="3"/>
    <n v="200"/>
    <s v="Bengaluru Regional Hub"/>
    <x v="0"/>
  </r>
  <r>
    <n v="106910"/>
    <x v="6873"/>
    <x v="8"/>
    <s v="2025"/>
    <s v="Amazon Logistics"/>
    <x v="3"/>
    <x v="2"/>
    <x v="0"/>
    <s v="India"/>
    <n v="10"/>
    <n v="8500"/>
    <n v="85000"/>
    <n v="3000"/>
    <n v="82000"/>
    <n v="55000"/>
    <n v="55281.14"/>
    <n v="29718.86"/>
    <n v="81718.86"/>
    <n v="360"/>
    <n v="281.14"/>
    <x v="8"/>
    <n v="5500"/>
    <s v="Bengaluru Regional Hub"/>
    <x v="0"/>
  </r>
  <r>
    <n v="106911"/>
    <x v="6874"/>
    <x v="6"/>
    <s v="2025"/>
    <s v="FedEx"/>
    <x v="2"/>
    <x v="0"/>
    <x v="4"/>
    <s v="India"/>
    <n v="86"/>
    <n v="2500"/>
    <n v="215000"/>
    <n v="1000"/>
    <n v="214000"/>
    <n v="129000"/>
    <n v="131548.91"/>
    <n v="83451.09"/>
    <n v="211451.09"/>
    <n v="1163"/>
    <n v="2548.91"/>
    <x v="12"/>
    <n v="1500"/>
    <s v="Kolkata Regional Hub"/>
    <x v="4"/>
  </r>
  <r>
    <n v="106912"/>
    <x v="6875"/>
    <x v="1"/>
    <s v="2025"/>
    <s v="Ecom Express"/>
    <x v="6"/>
    <x v="0"/>
    <x v="1"/>
    <s v="India"/>
    <n v="29"/>
    <n v="15000"/>
    <n v="435000"/>
    <n v="5500"/>
    <n v="429500"/>
    <n v="275500"/>
    <n v="276090.55"/>
    <n v="158909.45000000001"/>
    <n v="428909.45"/>
    <n v="465"/>
    <n v="590.54999999999995"/>
    <x v="11"/>
    <n v="9500"/>
    <s v="Nagpur Central Hub"/>
    <x v="1"/>
  </r>
  <r>
    <n v="106913"/>
    <x v="6876"/>
    <x v="8"/>
    <s v="2025"/>
    <s v="Blue Dart"/>
    <x v="6"/>
    <x v="1"/>
    <x v="3"/>
    <s v="India"/>
    <n v="29"/>
    <n v="15000"/>
    <n v="435000"/>
    <n v="5500"/>
    <n v="429500"/>
    <n v="275500"/>
    <n v="276066.75"/>
    <n v="158933.25"/>
    <n v="428933.25"/>
    <n v="584"/>
    <n v="566.75"/>
    <x v="11"/>
    <n v="9500"/>
    <s v="Delhi NCR Mega Hub"/>
    <x v="3"/>
  </r>
  <r>
    <n v="106914"/>
    <x v="6877"/>
    <x v="6"/>
    <s v="2025"/>
    <s v="Blue Dart"/>
    <x v="5"/>
    <x v="0"/>
    <x v="0"/>
    <s v="India"/>
    <n v="45"/>
    <n v="1800"/>
    <n v="81000"/>
    <n v="900"/>
    <n v="80100"/>
    <n v="40500"/>
    <n v="41125.839999999997"/>
    <n v="39874.160000000003"/>
    <n v="79474.16"/>
    <n v="504"/>
    <n v="625.84"/>
    <x v="9"/>
    <n v="900"/>
    <s v="Bengaluru Regional Hub"/>
    <x v="0"/>
  </r>
  <r>
    <n v="106915"/>
    <x v="6878"/>
    <x v="8"/>
    <s v="2025"/>
    <s v="Shadowfax"/>
    <x v="4"/>
    <x v="2"/>
    <x v="1"/>
    <s v="India"/>
    <n v="17"/>
    <n v="1500"/>
    <n v="25500"/>
    <n v="700"/>
    <n v="24800"/>
    <n v="13600"/>
    <n v="14492.54"/>
    <n v="11007.46"/>
    <n v="23907.46"/>
    <n v="1024"/>
    <n v="892.54"/>
    <x v="10"/>
    <n v="800"/>
    <s v="Nagpur Central Hub"/>
    <x v="1"/>
  </r>
  <r>
    <n v="106916"/>
    <x v="6879"/>
    <x v="1"/>
    <s v="2025"/>
    <s v="Amazon Logistics"/>
    <x v="1"/>
    <x v="1"/>
    <x v="0"/>
    <s v="India"/>
    <n v="5"/>
    <n v="25000"/>
    <n v="125000"/>
    <n v="7000"/>
    <n v="118000"/>
    <n v="90000"/>
    <n v="90615.33"/>
    <n v="34384.67"/>
    <n v="117384.67"/>
    <n v="1054"/>
    <n v="615.33000000000004"/>
    <x v="17"/>
    <n v="18000"/>
    <s v="Bengaluru Regional Hub"/>
    <x v="0"/>
  </r>
  <r>
    <n v="106917"/>
    <x v="6880"/>
    <x v="2"/>
    <s v="2025"/>
    <s v="Shadowfax"/>
    <x v="7"/>
    <x v="0"/>
    <x v="1"/>
    <s v="India"/>
    <n v="3"/>
    <n v="600"/>
    <n v="1800"/>
    <n v="250"/>
    <n v="1550"/>
    <n v="1050"/>
    <n v="1304.97"/>
    <n v="495.03"/>
    <n v="1295.03"/>
    <n v="1017"/>
    <n v="254.97"/>
    <x v="14"/>
    <n v="350"/>
    <s v="Nagpur Central Hub"/>
    <x v="1"/>
  </r>
  <r>
    <n v="106918"/>
    <x v="6881"/>
    <x v="0"/>
    <s v="2025"/>
    <s v="FedEx"/>
    <x v="4"/>
    <x v="0"/>
    <x v="3"/>
    <s v="India"/>
    <n v="5"/>
    <n v="1500"/>
    <n v="7500"/>
    <n v="700"/>
    <n v="6800"/>
    <n v="4000"/>
    <n v="5551.15"/>
    <n v="1948.8500000000004"/>
    <n v="5248.85"/>
    <n v="311"/>
    <n v="1551.15"/>
    <x v="10"/>
    <n v="800"/>
    <s v="Delhi NCR Mega Hub"/>
    <x v="3"/>
  </r>
  <r>
    <n v="106919"/>
    <x v="6882"/>
    <x v="8"/>
    <s v="2025"/>
    <s v="Xpressbees"/>
    <x v="0"/>
    <x v="2"/>
    <x v="3"/>
    <s v="India"/>
    <n v="63"/>
    <n v="6500"/>
    <n v="409500"/>
    <n v="2300"/>
    <n v="407200"/>
    <n v="264600"/>
    <n v="265204.68"/>
    <n v="144295.32"/>
    <n v="406595.32"/>
    <n v="903"/>
    <n v="604.67999999999995"/>
    <x v="1"/>
    <n v="4200"/>
    <s v="Delhi NCR Mega Hub"/>
    <x v="3"/>
  </r>
  <r>
    <n v="106920"/>
    <x v="6883"/>
    <x v="0"/>
    <s v="2025"/>
    <s v="Blue Dart"/>
    <x v="7"/>
    <x v="0"/>
    <x v="3"/>
    <s v="India"/>
    <n v="74"/>
    <n v="600"/>
    <n v="44400"/>
    <n v="250"/>
    <n v="44150"/>
    <n v="25900"/>
    <n v="26466.34"/>
    <n v="17933.66"/>
    <n v="43583.66"/>
    <n v="514"/>
    <n v="566.34"/>
    <x v="14"/>
    <n v="350"/>
    <s v="Delhi NCR Mega Hub"/>
    <x v="3"/>
  </r>
  <r>
    <n v="106921"/>
    <x v="6884"/>
    <x v="9"/>
    <s v="2025"/>
    <s v="Ekart"/>
    <x v="1"/>
    <x v="1"/>
    <x v="2"/>
    <s v="India"/>
    <n v="1"/>
    <n v="25000"/>
    <n v="25000"/>
    <n v="7000"/>
    <n v="18000"/>
    <n v="18000"/>
    <n v="18499.13"/>
    <n v="6500.869999999999"/>
    <n v="17500.87"/>
    <n v="472"/>
    <n v="499.13"/>
    <x v="17"/>
    <n v="18000"/>
    <s v="Mumbai Mega Hub"/>
    <x v="2"/>
  </r>
  <r>
    <n v="106922"/>
    <x v="6885"/>
    <x v="4"/>
    <s v="2025"/>
    <s v="Xpressbees"/>
    <x v="3"/>
    <x v="0"/>
    <x v="1"/>
    <s v="India"/>
    <n v="96"/>
    <n v="8500"/>
    <n v="816000"/>
    <n v="3000"/>
    <n v="813000"/>
    <n v="528000"/>
    <n v="528387.51"/>
    <n v="287612.49"/>
    <n v="812612.49"/>
    <n v="740"/>
    <n v="387.51"/>
    <x v="8"/>
    <n v="5500"/>
    <s v="Nagpur Central Hub"/>
    <x v="1"/>
  </r>
  <r>
    <n v="106923"/>
    <x v="6886"/>
    <x v="1"/>
    <s v="2025"/>
    <s v="Delhivery"/>
    <x v="6"/>
    <x v="2"/>
    <x v="4"/>
    <s v="India"/>
    <n v="86"/>
    <n v="4500"/>
    <n v="387000"/>
    <n v="1700"/>
    <n v="385300"/>
    <n v="240800"/>
    <n v="241704.02"/>
    <n v="145295.98000000001"/>
    <n v="384395.98"/>
    <n v="337"/>
    <n v="904.02"/>
    <x v="7"/>
    <n v="2800"/>
    <s v="Kolkata Regional Hub"/>
    <x v="4"/>
  </r>
  <r>
    <n v="106924"/>
    <x v="6887"/>
    <x v="6"/>
    <s v="2025"/>
    <s v="Ecom Express"/>
    <x v="6"/>
    <x v="2"/>
    <x v="3"/>
    <s v="India"/>
    <n v="54"/>
    <n v="15000"/>
    <n v="810000"/>
    <n v="5500"/>
    <n v="804500"/>
    <n v="513000"/>
    <n v="513729.44"/>
    <n v="296270.56"/>
    <n v="803770.56"/>
    <n v="431"/>
    <n v="729.44"/>
    <x v="11"/>
    <n v="9500"/>
    <s v="Delhi NCR Mega Hub"/>
    <x v="3"/>
  </r>
  <r>
    <n v="106925"/>
    <x v="6888"/>
    <x v="4"/>
    <s v="2025"/>
    <s v="FedEx"/>
    <x v="4"/>
    <x v="0"/>
    <x v="1"/>
    <s v="India"/>
    <n v="18"/>
    <n v="1500"/>
    <n v="27000"/>
    <n v="700"/>
    <n v="26300"/>
    <n v="14400"/>
    <n v="15475.98"/>
    <n v="11524.02"/>
    <n v="25224.02"/>
    <n v="508"/>
    <n v="1075.98"/>
    <x v="10"/>
    <n v="800"/>
    <s v="Nagpur Central Hub"/>
    <x v="1"/>
  </r>
  <r>
    <n v="106926"/>
    <x v="6889"/>
    <x v="9"/>
    <s v="2025"/>
    <s v="FedEx"/>
    <x v="3"/>
    <x v="0"/>
    <x v="0"/>
    <s v="India"/>
    <n v="69"/>
    <n v="12000"/>
    <n v="828000"/>
    <n v="4000"/>
    <n v="824000"/>
    <n v="552000"/>
    <n v="552318.15"/>
    <n v="275681.84999999998"/>
    <n v="823681.85"/>
    <n v="743"/>
    <n v="318.14999999999998"/>
    <x v="4"/>
    <n v="8000"/>
    <s v="Bengaluru Regional Hub"/>
    <x v="0"/>
  </r>
  <r>
    <n v="106927"/>
    <x v="6890"/>
    <x v="3"/>
    <s v="2025"/>
    <s v="Blue Dart"/>
    <x v="5"/>
    <x v="0"/>
    <x v="1"/>
    <s v="India"/>
    <n v="51"/>
    <n v="1800"/>
    <n v="91800"/>
    <n v="900"/>
    <n v="90900"/>
    <n v="45900"/>
    <n v="47699.29"/>
    <n v="44100.71"/>
    <n v="89100.71"/>
    <n v="657"/>
    <n v="1799.29"/>
    <x v="9"/>
    <n v="900"/>
    <s v="Nagpur Central Hub"/>
    <x v="1"/>
  </r>
  <r>
    <n v="106928"/>
    <x v="6891"/>
    <x v="1"/>
    <s v="2025"/>
    <s v="FedEx"/>
    <x v="0"/>
    <x v="1"/>
    <x v="0"/>
    <s v="India"/>
    <n v="44"/>
    <n v="3200"/>
    <n v="140800"/>
    <n v="1200"/>
    <n v="139600"/>
    <n v="88000"/>
    <n v="88319.41"/>
    <n v="52480.59"/>
    <n v="139280.59"/>
    <n v="838"/>
    <n v="319.41000000000003"/>
    <x v="0"/>
    <n v="2000"/>
    <s v="Bengaluru Regional Hub"/>
    <x v="0"/>
  </r>
  <r>
    <n v="106929"/>
    <x v="6892"/>
    <x v="10"/>
    <s v="2025"/>
    <s v="Blue Dart"/>
    <x v="2"/>
    <x v="1"/>
    <x v="1"/>
    <s v="India"/>
    <n v="92"/>
    <n v="450"/>
    <n v="41400"/>
    <n v="250"/>
    <n v="41150"/>
    <n v="18400"/>
    <n v="18740.98"/>
    <n v="22659.02"/>
    <n v="40809.019999999997"/>
    <n v="989"/>
    <n v="340.98"/>
    <x v="3"/>
    <n v="200"/>
    <s v="Nagpur Central Hub"/>
    <x v="1"/>
  </r>
  <r>
    <n v="106930"/>
    <x v="6893"/>
    <x v="11"/>
    <s v="2025"/>
    <s v="DHL"/>
    <x v="3"/>
    <x v="1"/>
    <x v="3"/>
    <s v="India"/>
    <n v="86"/>
    <n v="8500"/>
    <n v="731000"/>
    <n v="3000"/>
    <n v="728000"/>
    <n v="473000"/>
    <n v="473548.84"/>
    <n v="257451.15999999997"/>
    <n v="727451.16"/>
    <n v="433"/>
    <n v="548.84"/>
    <x v="8"/>
    <n v="5500"/>
    <s v="Delhi NCR Mega Hub"/>
    <x v="3"/>
  </r>
  <r>
    <n v="106931"/>
    <x v="6894"/>
    <x v="4"/>
    <s v="2025"/>
    <s v="DHL"/>
    <x v="0"/>
    <x v="0"/>
    <x v="2"/>
    <s v="India"/>
    <n v="54"/>
    <n v="3200"/>
    <n v="172800"/>
    <n v="1200"/>
    <n v="171600"/>
    <n v="108000"/>
    <n v="109943.06"/>
    <n v="62856.94"/>
    <n v="169656.94"/>
    <n v="965"/>
    <n v="1943.06"/>
    <x v="0"/>
    <n v="2000"/>
    <s v="Mumbai Mega Hub"/>
    <x v="2"/>
  </r>
  <r>
    <n v="106932"/>
    <x v="6895"/>
    <x v="0"/>
    <s v="2025"/>
    <s v="Ekart"/>
    <x v="3"/>
    <x v="2"/>
    <x v="0"/>
    <s v="India"/>
    <n v="56"/>
    <n v="8500"/>
    <n v="476000"/>
    <n v="3000"/>
    <n v="473000"/>
    <n v="308000"/>
    <n v="308369.83"/>
    <n v="167630.16999999998"/>
    <n v="472630.17"/>
    <n v="603"/>
    <n v="369.83"/>
    <x v="8"/>
    <n v="5500"/>
    <s v="Bengaluru Regional Hub"/>
    <x v="0"/>
  </r>
  <r>
    <n v="106933"/>
    <x v="6896"/>
    <x v="11"/>
    <s v="2025"/>
    <s v="DHL"/>
    <x v="0"/>
    <x v="0"/>
    <x v="2"/>
    <s v="India"/>
    <n v="69"/>
    <n v="6500"/>
    <n v="448500"/>
    <n v="2300"/>
    <n v="446200"/>
    <n v="289800"/>
    <n v="290638.84999999998"/>
    <n v="157861.15000000002"/>
    <n v="445361.15"/>
    <n v="1034"/>
    <n v="838.85"/>
    <x v="1"/>
    <n v="4200"/>
    <s v="Mumbai Mega Hub"/>
    <x v="2"/>
  </r>
  <r>
    <n v="106934"/>
    <x v="6897"/>
    <x v="3"/>
    <s v="2025"/>
    <s v="FedEx"/>
    <x v="6"/>
    <x v="1"/>
    <x v="2"/>
    <s v="India"/>
    <n v="49"/>
    <n v="15000"/>
    <n v="735000"/>
    <n v="5500"/>
    <n v="729500"/>
    <n v="465500"/>
    <n v="467059.25"/>
    <n v="267940.75"/>
    <n v="727940.75"/>
    <n v="982"/>
    <n v="1559.25"/>
    <x v="11"/>
    <n v="9500"/>
    <s v="Mumbai Mega Hub"/>
    <x v="2"/>
  </r>
  <r>
    <n v="106935"/>
    <x v="6898"/>
    <x v="5"/>
    <s v="2025"/>
    <s v="Shadowfax"/>
    <x v="2"/>
    <x v="0"/>
    <x v="0"/>
    <s v="India"/>
    <n v="64"/>
    <n v="450"/>
    <n v="28800"/>
    <n v="250"/>
    <n v="28550"/>
    <n v="12800"/>
    <n v="13697.99"/>
    <n v="15102.01"/>
    <n v="27652.01"/>
    <n v="477"/>
    <n v="897.99"/>
    <x v="3"/>
    <n v="200"/>
    <s v="Bengaluru Regional Hub"/>
    <x v="0"/>
  </r>
  <r>
    <n v="106936"/>
    <x v="6899"/>
    <x v="3"/>
    <s v="2025"/>
    <s v="Shadowfax"/>
    <x v="7"/>
    <x v="1"/>
    <x v="3"/>
    <s v="India"/>
    <n v="3"/>
    <n v="1200"/>
    <n v="3600"/>
    <n v="400"/>
    <n v="3200"/>
    <n v="2400"/>
    <n v="3265.1"/>
    <n v="334.90000000000009"/>
    <n v="2334.9"/>
    <n v="1194"/>
    <n v="865.1"/>
    <x v="15"/>
    <n v="800"/>
    <s v="Delhi NCR Mega Hub"/>
    <x v="3"/>
  </r>
  <r>
    <n v="106937"/>
    <x v="6900"/>
    <x v="5"/>
    <s v="2025"/>
    <s v="Xpressbees"/>
    <x v="3"/>
    <x v="2"/>
    <x v="4"/>
    <s v="India"/>
    <n v="27"/>
    <n v="8500"/>
    <n v="229500"/>
    <n v="3000"/>
    <n v="226500"/>
    <n v="148500"/>
    <n v="149183.03"/>
    <n v="80316.97"/>
    <n v="225816.97"/>
    <n v="593"/>
    <n v="683.03"/>
    <x v="8"/>
    <n v="5500"/>
    <s v="Kolkata Regional Hub"/>
    <x v="4"/>
  </r>
  <r>
    <n v="106938"/>
    <x v="6901"/>
    <x v="9"/>
    <s v="2025"/>
    <s v="Xpressbees"/>
    <x v="6"/>
    <x v="2"/>
    <x v="2"/>
    <s v="India"/>
    <n v="4"/>
    <n v="15000"/>
    <n v="60000"/>
    <n v="5500"/>
    <n v="54500"/>
    <n v="38000"/>
    <n v="38271.26"/>
    <n v="21728.739999999998"/>
    <n v="54228.74"/>
    <n v="709"/>
    <n v="271.26"/>
    <x v="11"/>
    <n v="9500"/>
    <s v="Mumbai Mega Hub"/>
    <x v="2"/>
  </r>
  <r>
    <n v="106939"/>
    <x v="6902"/>
    <x v="7"/>
    <s v="2025"/>
    <s v="Ecom Express"/>
    <x v="7"/>
    <x v="1"/>
    <x v="3"/>
    <s v="India"/>
    <n v="71"/>
    <n v="600"/>
    <n v="42600"/>
    <n v="250"/>
    <n v="42350"/>
    <n v="24850"/>
    <n v="26570.16"/>
    <n v="16029.84"/>
    <n v="40629.839999999997"/>
    <n v="314"/>
    <n v="1720.16"/>
    <x v="14"/>
    <n v="350"/>
    <s v="Delhi NCR Mega Hub"/>
    <x v="3"/>
  </r>
  <r>
    <n v="106940"/>
    <x v="6903"/>
    <x v="6"/>
    <s v="2025"/>
    <s v="FedEx"/>
    <x v="7"/>
    <x v="0"/>
    <x v="2"/>
    <s v="India"/>
    <n v="46"/>
    <n v="600"/>
    <n v="27600"/>
    <n v="250"/>
    <n v="27350"/>
    <n v="16100"/>
    <n v="16994.5"/>
    <n v="10605.5"/>
    <n v="26455.5"/>
    <n v="334"/>
    <n v="894.5"/>
    <x v="14"/>
    <n v="350"/>
    <s v="Mumbai Mega Hub"/>
    <x v="2"/>
  </r>
  <r>
    <n v="106941"/>
    <x v="6904"/>
    <x v="1"/>
    <s v="2025"/>
    <s v="Ekart"/>
    <x v="5"/>
    <x v="0"/>
    <x v="2"/>
    <s v="India"/>
    <n v="88"/>
    <n v="1800"/>
    <n v="158400"/>
    <n v="900"/>
    <n v="157500"/>
    <n v="79200"/>
    <n v="79883.8"/>
    <n v="78516.2"/>
    <n v="156816.20000000001"/>
    <n v="987"/>
    <n v="683.8"/>
    <x v="9"/>
    <n v="900"/>
    <s v="Mumbai Mega Hub"/>
    <x v="2"/>
  </r>
  <r>
    <n v="106942"/>
    <x v="6905"/>
    <x v="11"/>
    <s v="2025"/>
    <s v="Xpressbees"/>
    <x v="4"/>
    <x v="1"/>
    <x v="4"/>
    <s v="India"/>
    <n v="59"/>
    <n v="1500"/>
    <n v="88500"/>
    <n v="700"/>
    <n v="87800"/>
    <n v="47200"/>
    <n v="48390.7"/>
    <n v="40109.300000000003"/>
    <n v="86609.3"/>
    <n v="681"/>
    <n v="1190.7"/>
    <x v="10"/>
    <n v="800"/>
    <s v="Kolkata Regional Hub"/>
    <x v="4"/>
  </r>
  <r>
    <n v="106943"/>
    <x v="6906"/>
    <x v="0"/>
    <s v="2025"/>
    <s v="Blue Dart"/>
    <x v="5"/>
    <x v="2"/>
    <x v="1"/>
    <s v="India"/>
    <n v="31"/>
    <n v="4500"/>
    <n v="139500"/>
    <n v="2000"/>
    <n v="137500"/>
    <n v="77500"/>
    <n v="78454.210000000006"/>
    <n v="61045.789999999994"/>
    <n v="136545.79"/>
    <n v="1127"/>
    <n v="954.21"/>
    <x v="6"/>
    <n v="2500"/>
    <s v="Nagpur Central Hub"/>
    <x v="1"/>
  </r>
  <r>
    <n v="106944"/>
    <x v="6907"/>
    <x v="0"/>
    <s v="2025"/>
    <s v="Amazon Logistics"/>
    <x v="7"/>
    <x v="0"/>
    <x v="2"/>
    <s v="India"/>
    <n v="23"/>
    <n v="850"/>
    <n v="19550"/>
    <n v="300"/>
    <n v="19250"/>
    <n v="12650"/>
    <n v="13595.54"/>
    <n v="5954.4599999999991"/>
    <n v="18304.46"/>
    <n v="1119"/>
    <n v="945.54"/>
    <x v="13"/>
    <n v="550"/>
    <s v="Mumbai Mega Hub"/>
    <x v="2"/>
  </r>
  <r>
    <n v="106945"/>
    <x v="6908"/>
    <x v="2"/>
    <s v="2025"/>
    <s v="Ecom Express"/>
    <x v="3"/>
    <x v="1"/>
    <x v="0"/>
    <s v="India"/>
    <n v="67"/>
    <n v="12000"/>
    <n v="804000"/>
    <n v="4000"/>
    <n v="800000"/>
    <n v="536000"/>
    <n v="536449.12"/>
    <n v="267550.88"/>
    <n v="799550.88"/>
    <n v="304"/>
    <n v="449.12"/>
    <x v="4"/>
    <n v="8000"/>
    <s v="Bengaluru Regional Hub"/>
    <x v="0"/>
  </r>
  <r>
    <n v="106946"/>
    <x v="6909"/>
    <x v="4"/>
    <s v="2025"/>
    <s v="Amazon Logistics"/>
    <x v="2"/>
    <x v="0"/>
    <x v="2"/>
    <s v="India"/>
    <n v="63"/>
    <n v="2500"/>
    <n v="157500"/>
    <n v="1000"/>
    <n v="156500"/>
    <n v="94500"/>
    <n v="94991.97"/>
    <n v="62508.03"/>
    <n v="156008.03"/>
    <n v="872"/>
    <n v="491.97"/>
    <x v="12"/>
    <n v="1500"/>
    <s v="Mumbai Mega Hub"/>
    <x v="2"/>
  </r>
  <r>
    <n v="106947"/>
    <x v="6910"/>
    <x v="3"/>
    <s v="2025"/>
    <s v="FedEx"/>
    <x v="5"/>
    <x v="0"/>
    <x v="3"/>
    <s v="India"/>
    <n v="63"/>
    <n v="2800"/>
    <n v="176400"/>
    <n v="1300"/>
    <n v="175100"/>
    <n v="94500"/>
    <n v="95524.4"/>
    <n v="80875.600000000006"/>
    <n v="174075.6"/>
    <n v="1191"/>
    <n v="1024.4000000000001"/>
    <x v="18"/>
    <n v="1500"/>
    <s v="Delhi NCR Mega Hub"/>
    <x v="3"/>
  </r>
  <r>
    <n v="106948"/>
    <x v="6911"/>
    <x v="9"/>
    <s v="2025"/>
    <s v="Amazon Logistics"/>
    <x v="2"/>
    <x v="0"/>
    <x v="2"/>
    <s v="India"/>
    <n v="88"/>
    <n v="450"/>
    <n v="39600"/>
    <n v="250"/>
    <n v="39350"/>
    <n v="17600"/>
    <n v="18051.86"/>
    <n v="21548.14"/>
    <n v="38898.14"/>
    <n v="348"/>
    <n v="451.86"/>
    <x v="3"/>
    <n v="200"/>
    <s v="Mumbai Mega Hub"/>
    <x v="2"/>
  </r>
  <r>
    <n v="106949"/>
    <x v="6912"/>
    <x v="2"/>
    <s v="2025"/>
    <s v="DHL"/>
    <x v="6"/>
    <x v="2"/>
    <x v="2"/>
    <s v="India"/>
    <n v="27"/>
    <n v="4500"/>
    <n v="121500"/>
    <n v="1700"/>
    <n v="119800"/>
    <n v="75600"/>
    <n v="76051.210000000006"/>
    <n v="45448.789999999994"/>
    <n v="119348.79"/>
    <n v="537"/>
    <n v="451.21"/>
    <x v="7"/>
    <n v="2800"/>
    <s v="Mumbai Mega Hub"/>
    <x v="2"/>
  </r>
  <r>
    <n v="106950"/>
    <x v="6913"/>
    <x v="2"/>
    <s v="2025"/>
    <s v="Xpressbees"/>
    <x v="0"/>
    <x v="1"/>
    <x v="3"/>
    <s v="India"/>
    <n v="58"/>
    <n v="3200"/>
    <n v="185600"/>
    <n v="1200"/>
    <n v="184400"/>
    <n v="116000"/>
    <n v="116430.2"/>
    <n v="69169.8"/>
    <n v="183969.8"/>
    <n v="1013"/>
    <n v="430.2"/>
    <x v="0"/>
    <n v="2000"/>
    <s v="Delhi NCR Mega Hub"/>
    <x v="3"/>
  </r>
  <r>
    <n v="106951"/>
    <x v="6914"/>
    <x v="5"/>
    <s v="2025"/>
    <s v="Delhivery"/>
    <x v="7"/>
    <x v="1"/>
    <x v="3"/>
    <s v="India"/>
    <n v="31"/>
    <n v="850"/>
    <n v="26350"/>
    <n v="300"/>
    <n v="26050"/>
    <n v="17050"/>
    <n v="18214.580000000002"/>
    <n v="8135.4199999999983"/>
    <n v="24885.42"/>
    <n v="1079"/>
    <n v="1164.58"/>
    <x v="13"/>
    <n v="550"/>
    <s v="Delhi NCR Mega Hub"/>
    <x v="3"/>
  </r>
  <r>
    <n v="106952"/>
    <x v="6915"/>
    <x v="1"/>
    <s v="2025"/>
    <s v="Delhivery"/>
    <x v="4"/>
    <x v="1"/>
    <x v="2"/>
    <s v="India"/>
    <n v="76"/>
    <n v="5500"/>
    <n v="418000"/>
    <n v="2000"/>
    <n v="416000"/>
    <n v="266000"/>
    <n v="266510.02"/>
    <n v="151489.97999999998"/>
    <n v="415489.98"/>
    <n v="628"/>
    <n v="510.02"/>
    <x v="5"/>
    <n v="3500"/>
    <s v="Mumbai Mega Hub"/>
    <x v="2"/>
  </r>
  <r>
    <n v="106953"/>
    <x v="6916"/>
    <x v="5"/>
    <s v="2025"/>
    <s v="Ecom Express"/>
    <x v="2"/>
    <x v="0"/>
    <x v="3"/>
    <s v="India"/>
    <n v="24"/>
    <n v="2500"/>
    <n v="60000"/>
    <n v="1000"/>
    <n v="59000"/>
    <n v="36000"/>
    <n v="36746.620000000003"/>
    <n v="23253.379999999997"/>
    <n v="58253.38"/>
    <n v="871"/>
    <n v="746.62"/>
    <x v="12"/>
    <n v="1500"/>
    <s v="Delhi NCR Mega Hub"/>
    <x v="3"/>
  </r>
  <r>
    <n v="106954"/>
    <x v="6917"/>
    <x v="7"/>
    <s v="2025"/>
    <s v="Ecom Express"/>
    <x v="4"/>
    <x v="0"/>
    <x v="2"/>
    <s v="India"/>
    <n v="67"/>
    <n v="5500"/>
    <n v="368500"/>
    <n v="2000"/>
    <n v="366500"/>
    <n v="234500"/>
    <n v="234928.55"/>
    <n v="133571.45000000001"/>
    <n v="366071.45"/>
    <n v="880"/>
    <n v="428.55"/>
    <x v="5"/>
    <n v="3500"/>
    <s v="Mumbai Mega Hub"/>
    <x v="2"/>
  </r>
  <r>
    <n v="106955"/>
    <x v="6918"/>
    <x v="9"/>
    <s v="2025"/>
    <s v="Blue Dart"/>
    <x v="2"/>
    <x v="0"/>
    <x v="2"/>
    <s v="India"/>
    <n v="10"/>
    <n v="450"/>
    <n v="4500"/>
    <n v="250"/>
    <n v="4250"/>
    <n v="2000"/>
    <n v="2673.49"/>
    <n v="1826.5100000000002"/>
    <n v="3576.51"/>
    <n v="1026"/>
    <n v="673.49"/>
    <x v="3"/>
    <n v="200"/>
    <s v="Mumbai Mega Hub"/>
    <x v="2"/>
  </r>
  <r>
    <n v="106956"/>
    <x v="6919"/>
    <x v="9"/>
    <s v="2025"/>
    <s v="DHL"/>
    <x v="0"/>
    <x v="1"/>
    <x v="1"/>
    <s v="India"/>
    <n v="52"/>
    <n v="3200"/>
    <n v="166400"/>
    <n v="1200"/>
    <n v="165200"/>
    <n v="104000"/>
    <n v="104872.79"/>
    <n v="61527.210000000006"/>
    <n v="164327.21"/>
    <n v="895"/>
    <n v="872.79"/>
    <x v="0"/>
    <n v="2000"/>
    <s v="Nagpur Central Hub"/>
    <x v="1"/>
  </r>
  <r>
    <n v="106957"/>
    <x v="6920"/>
    <x v="9"/>
    <s v="2025"/>
    <s v="Shadowfax"/>
    <x v="2"/>
    <x v="2"/>
    <x v="1"/>
    <s v="India"/>
    <n v="53"/>
    <n v="2500"/>
    <n v="132500"/>
    <n v="1000"/>
    <n v="131500"/>
    <n v="79500"/>
    <n v="80605"/>
    <n v="51895"/>
    <n v="130395"/>
    <n v="396"/>
    <n v="1105"/>
    <x v="12"/>
    <n v="1500"/>
    <s v="Nagpur Central Hub"/>
    <x v="1"/>
  </r>
  <r>
    <n v="106958"/>
    <x v="6921"/>
    <x v="0"/>
    <s v="2025"/>
    <s v="DHL"/>
    <x v="1"/>
    <x v="1"/>
    <x v="4"/>
    <s v="India"/>
    <n v="51"/>
    <n v="25000"/>
    <n v="1275000"/>
    <n v="7000"/>
    <n v="1268000"/>
    <n v="918000"/>
    <n v="918405.99"/>
    <n v="356594.01"/>
    <n v="1267594.01"/>
    <n v="1006"/>
    <n v="405.99"/>
    <x v="17"/>
    <n v="18000"/>
    <s v="Kolkata Regional Hub"/>
    <x v="4"/>
  </r>
  <r>
    <n v="106959"/>
    <x v="6922"/>
    <x v="1"/>
    <s v="2025"/>
    <s v="Blue Dart"/>
    <x v="3"/>
    <x v="0"/>
    <x v="2"/>
    <s v="India"/>
    <n v="74"/>
    <n v="12000"/>
    <n v="888000"/>
    <n v="4000"/>
    <n v="884000"/>
    <n v="592000"/>
    <n v="592959.38"/>
    <n v="295040.62"/>
    <n v="883040.62"/>
    <n v="523"/>
    <n v="959.38"/>
    <x v="4"/>
    <n v="8000"/>
    <s v="Mumbai Mega Hub"/>
    <x v="2"/>
  </r>
  <r>
    <n v="106960"/>
    <x v="6923"/>
    <x v="9"/>
    <s v="2025"/>
    <s v="Amazon Logistics"/>
    <x v="5"/>
    <x v="0"/>
    <x v="0"/>
    <s v="India"/>
    <n v="21"/>
    <n v="4500"/>
    <n v="94500"/>
    <n v="2000"/>
    <n v="92500"/>
    <n v="52500"/>
    <n v="53614.9"/>
    <n v="40885.1"/>
    <n v="91385.1"/>
    <n v="1051"/>
    <n v="1114.9000000000001"/>
    <x v="6"/>
    <n v="2500"/>
    <s v="Bengaluru Regional Hub"/>
    <x v="0"/>
  </r>
  <r>
    <n v="106961"/>
    <x v="6924"/>
    <x v="6"/>
    <s v="2025"/>
    <s v="Xpressbees"/>
    <x v="5"/>
    <x v="0"/>
    <x v="0"/>
    <s v="India"/>
    <n v="34"/>
    <n v="2800"/>
    <n v="95200"/>
    <n v="1300"/>
    <n v="93900"/>
    <n v="51000"/>
    <n v="51251.22"/>
    <n v="43948.78"/>
    <n v="93648.78"/>
    <n v="986"/>
    <n v="251.22"/>
    <x v="18"/>
    <n v="1500"/>
    <s v="Bengaluru Regional Hub"/>
    <x v="0"/>
  </r>
  <r>
    <n v="106962"/>
    <x v="6925"/>
    <x v="10"/>
    <s v="2025"/>
    <s v="Xpressbees"/>
    <x v="3"/>
    <x v="1"/>
    <x v="4"/>
    <s v="India"/>
    <n v="36"/>
    <n v="12000"/>
    <n v="432000"/>
    <n v="4000"/>
    <n v="428000"/>
    <n v="288000"/>
    <n v="288631.05"/>
    <n v="143368.95000000001"/>
    <n v="427368.95"/>
    <n v="1107"/>
    <n v="631.04999999999995"/>
    <x v="4"/>
    <n v="8000"/>
    <s v="Kolkata Regional Hub"/>
    <x v="4"/>
  </r>
  <r>
    <n v="106963"/>
    <x v="6926"/>
    <x v="10"/>
    <s v="2025"/>
    <s v="Xpressbees"/>
    <x v="3"/>
    <x v="2"/>
    <x v="3"/>
    <s v="India"/>
    <n v="67"/>
    <n v="12000"/>
    <n v="804000"/>
    <n v="4000"/>
    <n v="800000"/>
    <n v="536000"/>
    <n v="536455.24"/>
    <n v="267544.76"/>
    <n v="799544.76"/>
    <n v="991"/>
    <n v="455.24"/>
    <x v="4"/>
    <n v="8000"/>
    <s v="Delhi NCR Mega Hub"/>
    <x v="3"/>
  </r>
  <r>
    <n v="106964"/>
    <x v="6927"/>
    <x v="2"/>
    <s v="2025"/>
    <s v="DHL"/>
    <x v="5"/>
    <x v="1"/>
    <x v="1"/>
    <s v="India"/>
    <n v="73"/>
    <n v="2800"/>
    <n v="204400"/>
    <n v="1300"/>
    <n v="203100"/>
    <n v="109500"/>
    <n v="111948.83"/>
    <n v="92451.17"/>
    <n v="200651.17"/>
    <n v="625"/>
    <n v="2448.83"/>
    <x v="18"/>
    <n v="1500"/>
    <s v="Nagpur Central Hub"/>
    <x v="1"/>
  </r>
  <r>
    <n v="106965"/>
    <x v="6928"/>
    <x v="3"/>
    <s v="2025"/>
    <s v="Ekart"/>
    <x v="2"/>
    <x v="2"/>
    <x v="1"/>
    <s v="India"/>
    <n v="1"/>
    <n v="450"/>
    <n v="450"/>
    <n v="250"/>
    <n v="200"/>
    <n v="200"/>
    <n v="953.75"/>
    <n v="-503.75"/>
    <n v="-553.75"/>
    <n v="615"/>
    <n v="753.75"/>
    <x v="3"/>
    <n v="200"/>
    <s v="Nagpur Central Hub"/>
    <x v="1"/>
  </r>
  <r>
    <n v="106966"/>
    <x v="6929"/>
    <x v="9"/>
    <s v="2025"/>
    <s v="FedEx"/>
    <x v="3"/>
    <x v="2"/>
    <x v="1"/>
    <s v="India"/>
    <n v="53"/>
    <n v="12000"/>
    <n v="636000"/>
    <n v="4000"/>
    <n v="632000"/>
    <n v="424000"/>
    <n v="424568.08"/>
    <n v="211431.91999999998"/>
    <n v="631431.92000000004"/>
    <n v="908"/>
    <n v="568.08000000000004"/>
    <x v="4"/>
    <n v="8000"/>
    <s v="Nagpur Central Hub"/>
    <x v="1"/>
  </r>
  <r>
    <n v="106967"/>
    <x v="6930"/>
    <x v="4"/>
    <s v="2025"/>
    <s v="DHL"/>
    <x v="5"/>
    <x v="1"/>
    <x v="4"/>
    <s v="India"/>
    <n v="94"/>
    <n v="4500"/>
    <n v="423000"/>
    <n v="2000"/>
    <n v="421000"/>
    <n v="235000"/>
    <n v="235480.54"/>
    <n v="187519.46"/>
    <n v="420519.46"/>
    <n v="377"/>
    <n v="480.54"/>
    <x v="6"/>
    <n v="2500"/>
    <s v="Kolkata Regional Hub"/>
    <x v="4"/>
  </r>
  <r>
    <n v="106968"/>
    <x v="6931"/>
    <x v="8"/>
    <s v="2025"/>
    <s v="Xpressbees"/>
    <x v="1"/>
    <x v="2"/>
    <x v="1"/>
    <s v="India"/>
    <n v="53"/>
    <n v="25000"/>
    <n v="1325000"/>
    <n v="7000"/>
    <n v="1318000"/>
    <n v="954000"/>
    <n v="954250.73"/>
    <n v="370749.27"/>
    <n v="1317749.27"/>
    <n v="848"/>
    <n v="250.73"/>
    <x v="17"/>
    <n v="18000"/>
    <s v="Nagpur Central Hub"/>
    <x v="1"/>
  </r>
  <r>
    <n v="106969"/>
    <x v="6932"/>
    <x v="6"/>
    <s v="2025"/>
    <s v="Shadowfax"/>
    <x v="0"/>
    <x v="0"/>
    <x v="2"/>
    <s v="India"/>
    <n v="70"/>
    <n v="3200"/>
    <n v="224000"/>
    <n v="1200"/>
    <n v="222800"/>
    <n v="140000"/>
    <n v="140635.21"/>
    <n v="83364.790000000008"/>
    <n v="222164.79"/>
    <n v="633"/>
    <n v="635.21"/>
    <x v="0"/>
    <n v="2000"/>
    <s v="Mumbai Mega Hub"/>
    <x v="2"/>
  </r>
  <r>
    <n v="106970"/>
    <x v="6933"/>
    <x v="1"/>
    <s v="2025"/>
    <s v="Xpressbees"/>
    <x v="5"/>
    <x v="2"/>
    <x v="4"/>
    <s v="India"/>
    <n v="3"/>
    <n v="4500"/>
    <n v="13500"/>
    <n v="2000"/>
    <n v="11500"/>
    <n v="7500"/>
    <n v="9873.49"/>
    <n v="3626.51"/>
    <n v="9126.51"/>
    <n v="451"/>
    <n v="2373.4899999999998"/>
    <x v="6"/>
    <n v="2500"/>
    <s v="Kolkata Regional Hub"/>
    <x v="4"/>
  </r>
  <r>
    <n v="106971"/>
    <x v="6934"/>
    <x v="11"/>
    <s v="2025"/>
    <s v="Ecom Express"/>
    <x v="3"/>
    <x v="1"/>
    <x v="0"/>
    <s v="India"/>
    <n v="43"/>
    <n v="12000"/>
    <n v="516000"/>
    <n v="4000"/>
    <n v="512000"/>
    <n v="344000"/>
    <n v="344940.59"/>
    <n v="171059.40999999997"/>
    <n v="511059.41"/>
    <n v="1176"/>
    <n v="940.59"/>
    <x v="4"/>
    <n v="8000"/>
    <s v="Bengaluru Regional Hub"/>
    <x v="0"/>
  </r>
  <r>
    <n v="106972"/>
    <x v="6935"/>
    <x v="11"/>
    <s v="2025"/>
    <s v="Ekart"/>
    <x v="3"/>
    <x v="1"/>
    <x v="2"/>
    <s v="India"/>
    <n v="30"/>
    <n v="8500"/>
    <n v="255000"/>
    <n v="3000"/>
    <n v="252000"/>
    <n v="165000"/>
    <n v="165459.1"/>
    <n v="89540.9"/>
    <n v="251540.9"/>
    <n v="1023"/>
    <n v="459.1"/>
    <x v="8"/>
    <n v="5500"/>
    <s v="Mumbai Mega Hub"/>
    <x v="2"/>
  </r>
  <r>
    <n v="106973"/>
    <x v="6936"/>
    <x v="9"/>
    <s v="2025"/>
    <s v="FedEx"/>
    <x v="0"/>
    <x v="2"/>
    <x v="4"/>
    <s v="India"/>
    <n v="82"/>
    <n v="3200"/>
    <n v="262400"/>
    <n v="1200"/>
    <n v="261200"/>
    <n v="164000"/>
    <n v="164649.22"/>
    <n v="97750.78"/>
    <n v="260550.78"/>
    <n v="1167"/>
    <n v="649.22"/>
    <x v="0"/>
    <n v="2000"/>
    <s v="Kolkata Regional Hub"/>
    <x v="4"/>
  </r>
  <r>
    <n v="106974"/>
    <x v="6937"/>
    <x v="1"/>
    <s v="2025"/>
    <s v="Shadowfax"/>
    <x v="1"/>
    <x v="1"/>
    <x v="0"/>
    <s v="India"/>
    <n v="26"/>
    <n v="25000"/>
    <n v="650000"/>
    <n v="7000"/>
    <n v="643000"/>
    <n v="468000"/>
    <n v="468646.32"/>
    <n v="181353.68"/>
    <n v="642353.68000000005"/>
    <n v="1038"/>
    <n v="646.32000000000005"/>
    <x v="17"/>
    <n v="18000"/>
    <s v="Bengaluru Regional Hub"/>
    <x v="0"/>
  </r>
  <r>
    <n v="106975"/>
    <x v="6938"/>
    <x v="4"/>
    <s v="2025"/>
    <s v="Ecom Express"/>
    <x v="6"/>
    <x v="2"/>
    <x v="2"/>
    <s v="India"/>
    <n v="51"/>
    <n v="15000"/>
    <n v="765000"/>
    <n v="5500"/>
    <n v="759500"/>
    <n v="484500"/>
    <n v="484829.18"/>
    <n v="280170.82"/>
    <n v="759170.82"/>
    <n v="949"/>
    <n v="329.18"/>
    <x v="11"/>
    <n v="9500"/>
    <s v="Mumbai Mega Hub"/>
    <x v="2"/>
  </r>
  <r>
    <n v="106976"/>
    <x v="6939"/>
    <x v="8"/>
    <s v="2025"/>
    <s v="Delhivery"/>
    <x v="4"/>
    <x v="0"/>
    <x v="0"/>
    <s v="India"/>
    <n v="75"/>
    <n v="1500"/>
    <n v="112500"/>
    <n v="700"/>
    <n v="111800"/>
    <n v="60000"/>
    <n v="60304.36"/>
    <n v="52195.64"/>
    <n v="111495.64"/>
    <n v="749"/>
    <n v="304.36"/>
    <x v="10"/>
    <n v="800"/>
    <s v="Bengaluru Regional Hub"/>
    <x v="0"/>
  </r>
  <r>
    <n v="106977"/>
    <x v="6940"/>
    <x v="1"/>
    <s v="2025"/>
    <s v="Xpressbees"/>
    <x v="0"/>
    <x v="2"/>
    <x v="4"/>
    <s v="India"/>
    <n v="44"/>
    <n v="6500"/>
    <n v="286000"/>
    <n v="2300"/>
    <n v="283700"/>
    <n v="184800"/>
    <n v="185719.12"/>
    <n v="100280.88"/>
    <n v="282780.88"/>
    <n v="562"/>
    <n v="919.12"/>
    <x v="1"/>
    <n v="4200"/>
    <s v="Kolkata Regional Hub"/>
    <x v="4"/>
  </r>
  <r>
    <n v="106978"/>
    <x v="6941"/>
    <x v="0"/>
    <s v="2025"/>
    <s v="Ecom Express"/>
    <x v="3"/>
    <x v="0"/>
    <x v="3"/>
    <s v="India"/>
    <n v="39"/>
    <n v="12000"/>
    <n v="468000"/>
    <n v="4000"/>
    <n v="464000"/>
    <n v="312000"/>
    <n v="312393.37"/>
    <n v="155606.63"/>
    <n v="463606.63"/>
    <n v="1077"/>
    <n v="393.37"/>
    <x v="4"/>
    <n v="8000"/>
    <s v="Delhi NCR Mega Hub"/>
    <x v="3"/>
  </r>
  <r>
    <n v="106979"/>
    <x v="6942"/>
    <x v="2"/>
    <s v="2025"/>
    <s v="Delhivery"/>
    <x v="0"/>
    <x v="1"/>
    <x v="0"/>
    <s v="India"/>
    <n v="27"/>
    <n v="3200"/>
    <n v="86400"/>
    <n v="1200"/>
    <n v="85200"/>
    <n v="54000"/>
    <n v="54434.44"/>
    <n v="31965.559999999998"/>
    <n v="84765.56"/>
    <n v="1050"/>
    <n v="434.44"/>
    <x v="0"/>
    <n v="2000"/>
    <s v="Bengaluru Regional Hub"/>
    <x v="0"/>
  </r>
  <r>
    <n v="106980"/>
    <x v="6943"/>
    <x v="11"/>
    <s v="2025"/>
    <s v="FedEx"/>
    <x v="2"/>
    <x v="1"/>
    <x v="4"/>
    <s v="India"/>
    <n v="12"/>
    <n v="450"/>
    <n v="5400"/>
    <n v="250"/>
    <n v="5150"/>
    <n v="2400"/>
    <n v="3202.7200000000003"/>
    <n v="2197.2799999999997"/>
    <n v="4347.28"/>
    <n v="1156"/>
    <n v="802.72"/>
    <x v="3"/>
    <n v="200"/>
    <s v="Kolkata Regional Hub"/>
    <x v="4"/>
  </r>
  <r>
    <n v="106981"/>
    <x v="6944"/>
    <x v="10"/>
    <s v="2025"/>
    <s v="Amazon Logistics"/>
    <x v="5"/>
    <x v="1"/>
    <x v="1"/>
    <s v="India"/>
    <n v="44"/>
    <n v="1800"/>
    <n v="79200"/>
    <n v="900"/>
    <n v="78300"/>
    <n v="39600"/>
    <n v="39899.800000000003"/>
    <n v="39300.199999999997"/>
    <n v="78000.2"/>
    <n v="1024"/>
    <n v="299.8"/>
    <x v="9"/>
    <n v="900"/>
    <s v="Nagpur Central Hub"/>
    <x v="1"/>
  </r>
  <r>
    <n v="106982"/>
    <x v="6945"/>
    <x v="1"/>
    <s v="2025"/>
    <s v="Delhivery"/>
    <x v="3"/>
    <x v="1"/>
    <x v="0"/>
    <s v="India"/>
    <n v="45"/>
    <n v="12000"/>
    <n v="540000"/>
    <n v="4000"/>
    <n v="536000"/>
    <n v="360000"/>
    <n v="360629.58"/>
    <n v="179370.41999999998"/>
    <n v="535370.42000000004"/>
    <n v="794"/>
    <n v="629.58000000000004"/>
    <x v="4"/>
    <n v="8000"/>
    <s v="Bengaluru Regional Hub"/>
    <x v="0"/>
  </r>
  <r>
    <n v="106983"/>
    <x v="6946"/>
    <x v="4"/>
    <s v="2025"/>
    <s v="Amazon Logistics"/>
    <x v="1"/>
    <x v="1"/>
    <x v="2"/>
    <s v="India"/>
    <n v="54"/>
    <n v="3500"/>
    <n v="189000"/>
    <n v="1300"/>
    <n v="187700"/>
    <n v="118800"/>
    <n v="119069.78"/>
    <n v="69930.22"/>
    <n v="187430.22"/>
    <n v="572"/>
    <n v="269.77999999999997"/>
    <x v="16"/>
    <n v="2200"/>
    <s v="Mumbai Mega Hub"/>
    <x v="2"/>
  </r>
  <r>
    <n v="106984"/>
    <x v="6947"/>
    <x v="8"/>
    <s v="2025"/>
    <s v="Amazon Logistics"/>
    <x v="0"/>
    <x v="2"/>
    <x v="0"/>
    <s v="India"/>
    <n v="73"/>
    <n v="3200"/>
    <n v="233600"/>
    <n v="1200"/>
    <n v="232400"/>
    <n v="146000"/>
    <n v="147112.04"/>
    <n v="86487.959999999992"/>
    <n v="231287.96"/>
    <n v="771"/>
    <n v="1112.04"/>
    <x v="0"/>
    <n v="2000"/>
    <s v="Bengaluru Regional Hub"/>
    <x v="0"/>
  </r>
  <r>
    <n v="106985"/>
    <x v="6948"/>
    <x v="8"/>
    <s v="2025"/>
    <s v="Ekart"/>
    <x v="5"/>
    <x v="2"/>
    <x v="0"/>
    <s v="India"/>
    <n v="7"/>
    <n v="2800"/>
    <n v="19600"/>
    <n v="1300"/>
    <n v="18300"/>
    <n v="10500"/>
    <n v="11220.03"/>
    <n v="8379.9699999999993"/>
    <n v="17579.97"/>
    <n v="922"/>
    <n v="720.03"/>
    <x v="18"/>
    <n v="1500"/>
    <s v="Bengaluru Regional Hub"/>
    <x v="0"/>
  </r>
  <r>
    <n v="106986"/>
    <x v="6949"/>
    <x v="6"/>
    <s v="2025"/>
    <s v="Shadowfax"/>
    <x v="1"/>
    <x v="0"/>
    <x v="1"/>
    <s v="India"/>
    <n v="26"/>
    <n v="3500"/>
    <n v="91000"/>
    <n v="1300"/>
    <n v="89700"/>
    <n v="57200"/>
    <n v="57404.91"/>
    <n v="33595.089999999997"/>
    <n v="89495.09"/>
    <n v="818"/>
    <n v="204.91"/>
    <x v="16"/>
    <n v="2200"/>
    <s v="Nagpur Central Hub"/>
    <x v="1"/>
  </r>
  <r>
    <n v="106987"/>
    <x v="6950"/>
    <x v="11"/>
    <s v="2025"/>
    <s v="FedEx"/>
    <x v="2"/>
    <x v="1"/>
    <x v="3"/>
    <s v="India"/>
    <n v="30"/>
    <n v="2500"/>
    <n v="75000"/>
    <n v="1000"/>
    <n v="74000"/>
    <n v="45000"/>
    <n v="45827.24"/>
    <n v="29172.760000000002"/>
    <n v="73172.759999999995"/>
    <n v="926"/>
    <n v="827.24"/>
    <x v="12"/>
    <n v="1500"/>
    <s v="Delhi NCR Mega Hub"/>
    <x v="3"/>
  </r>
  <r>
    <n v="106988"/>
    <x v="6951"/>
    <x v="5"/>
    <s v="2025"/>
    <s v="Blue Dart"/>
    <x v="3"/>
    <x v="1"/>
    <x v="4"/>
    <s v="India"/>
    <n v="80"/>
    <n v="8500"/>
    <n v="680000"/>
    <n v="3000"/>
    <n v="677000"/>
    <n v="440000"/>
    <n v="440845.31"/>
    <n v="239154.69"/>
    <n v="676154.69"/>
    <n v="903"/>
    <n v="845.31"/>
    <x v="8"/>
    <n v="5500"/>
    <s v="Kolkata Regional Hub"/>
    <x v="4"/>
  </r>
  <r>
    <n v="106989"/>
    <x v="6952"/>
    <x v="2"/>
    <s v="2025"/>
    <s v="FedEx"/>
    <x v="6"/>
    <x v="0"/>
    <x v="1"/>
    <s v="India"/>
    <n v="50"/>
    <n v="4500"/>
    <n v="225000"/>
    <n v="1700"/>
    <n v="223300"/>
    <n v="140000"/>
    <n v="140288.41"/>
    <n v="84711.59"/>
    <n v="223011.59"/>
    <n v="1153"/>
    <n v="288.41000000000003"/>
    <x v="7"/>
    <n v="2800"/>
    <s v="Nagpur Central Hub"/>
    <x v="1"/>
  </r>
  <r>
    <n v="106990"/>
    <x v="6953"/>
    <x v="0"/>
    <s v="2025"/>
    <s v="Ecom Express"/>
    <x v="1"/>
    <x v="1"/>
    <x v="4"/>
    <s v="India"/>
    <n v="79"/>
    <n v="3500"/>
    <n v="276500"/>
    <n v="1300"/>
    <n v="275200"/>
    <n v="173800"/>
    <n v="174418.75"/>
    <n v="102081.25"/>
    <n v="274581.25"/>
    <n v="342"/>
    <n v="618.75"/>
    <x v="16"/>
    <n v="2200"/>
    <s v="Kolkata Regional Hub"/>
    <x v="4"/>
  </r>
  <r>
    <n v="106991"/>
    <x v="6954"/>
    <x v="6"/>
    <s v="2025"/>
    <s v="DHL"/>
    <x v="6"/>
    <x v="2"/>
    <x v="2"/>
    <s v="India"/>
    <n v="57"/>
    <n v="4500"/>
    <n v="256500"/>
    <n v="1700"/>
    <n v="254800"/>
    <n v="159600"/>
    <n v="160406.06"/>
    <n v="96093.94"/>
    <n v="253993.94"/>
    <n v="652"/>
    <n v="806.06"/>
    <x v="7"/>
    <n v="2800"/>
    <s v="Mumbai Mega Hub"/>
    <x v="2"/>
  </r>
  <r>
    <n v="106992"/>
    <x v="6955"/>
    <x v="4"/>
    <s v="2025"/>
    <s v="Xpressbees"/>
    <x v="1"/>
    <x v="0"/>
    <x v="3"/>
    <s v="India"/>
    <n v="42"/>
    <n v="25000"/>
    <n v="1050000"/>
    <n v="7000"/>
    <n v="1043000"/>
    <n v="756000"/>
    <n v="756810.52"/>
    <n v="293189.48"/>
    <n v="1042189.48"/>
    <n v="625"/>
    <n v="810.52"/>
    <x v="17"/>
    <n v="18000"/>
    <s v="Delhi NCR Mega Hub"/>
    <x v="3"/>
  </r>
  <r>
    <n v="106993"/>
    <x v="6956"/>
    <x v="9"/>
    <s v="2025"/>
    <s v="Ekart"/>
    <x v="5"/>
    <x v="0"/>
    <x v="2"/>
    <s v="India"/>
    <n v="51"/>
    <n v="4500"/>
    <n v="229500"/>
    <n v="2000"/>
    <n v="227500"/>
    <n v="127500"/>
    <n v="128722.34"/>
    <n v="100777.66"/>
    <n v="226277.66"/>
    <n v="819"/>
    <n v="1222.3399999999999"/>
    <x v="6"/>
    <n v="2500"/>
    <s v="Mumbai Mega Hub"/>
    <x v="2"/>
  </r>
  <r>
    <n v="106994"/>
    <x v="6957"/>
    <x v="1"/>
    <s v="2025"/>
    <s v="Xpressbees"/>
    <x v="4"/>
    <x v="1"/>
    <x v="4"/>
    <s v="India"/>
    <n v="82"/>
    <n v="5500"/>
    <n v="451000"/>
    <n v="2000"/>
    <n v="449000"/>
    <n v="287000"/>
    <n v="287473.71999999997"/>
    <n v="163526.28000000003"/>
    <n v="448526.28"/>
    <n v="651"/>
    <n v="473.72"/>
    <x v="5"/>
    <n v="3500"/>
    <s v="Kolkata Regional Hub"/>
    <x v="4"/>
  </r>
  <r>
    <n v="106995"/>
    <x v="6958"/>
    <x v="6"/>
    <s v="2025"/>
    <s v="Ekart"/>
    <x v="5"/>
    <x v="2"/>
    <x v="3"/>
    <s v="India"/>
    <n v="20"/>
    <n v="4500"/>
    <n v="90000"/>
    <n v="2000"/>
    <n v="88000"/>
    <n v="50000"/>
    <n v="50672.5"/>
    <n v="39327.5"/>
    <n v="87327.5"/>
    <n v="1092"/>
    <n v="672.5"/>
    <x v="6"/>
    <n v="2500"/>
    <s v="Delhi NCR Mega Hub"/>
    <x v="3"/>
  </r>
  <r>
    <n v="106996"/>
    <x v="6959"/>
    <x v="6"/>
    <s v="2025"/>
    <s v="Ecom Express"/>
    <x v="1"/>
    <x v="2"/>
    <x v="2"/>
    <s v="India"/>
    <n v="4"/>
    <n v="45000"/>
    <n v="180000"/>
    <n v="13000"/>
    <n v="167000"/>
    <n v="128000"/>
    <n v="128711.58"/>
    <n v="51288.42"/>
    <n v="166288.42000000001"/>
    <n v="870"/>
    <n v="711.58"/>
    <x v="2"/>
    <n v="32000"/>
    <s v="Mumbai Mega Hub"/>
    <x v="2"/>
  </r>
  <r>
    <n v="106997"/>
    <x v="6960"/>
    <x v="1"/>
    <s v="2025"/>
    <s v="Ecom Express"/>
    <x v="7"/>
    <x v="0"/>
    <x v="4"/>
    <s v="India"/>
    <n v="46"/>
    <n v="850"/>
    <n v="39100"/>
    <n v="300"/>
    <n v="38800"/>
    <n v="25300"/>
    <n v="25820.34"/>
    <n v="13279.66"/>
    <n v="38279.660000000003"/>
    <n v="845"/>
    <n v="520.34"/>
    <x v="13"/>
    <n v="550"/>
    <s v="Kolkata Regional Hub"/>
    <x v="4"/>
  </r>
  <r>
    <n v="106998"/>
    <x v="6961"/>
    <x v="3"/>
    <s v="2025"/>
    <s v="Shadowfax"/>
    <x v="2"/>
    <x v="1"/>
    <x v="1"/>
    <s v="India"/>
    <n v="35"/>
    <n v="2500"/>
    <n v="87500"/>
    <n v="1000"/>
    <n v="86500"/>
    <n v="52500"/>
    <n v="53880.52"/>
    <n v="33619.480000000003"/>
    <n v="85119.48"/>
    <n v="1050"/>
    <n v="1380.52"/>
    <x v="12"/>
    <n v="1500"/>
    <s v="Nagpur Central Hub"/>
    <x v="1"/>
  </r>
  <r>
    <n v="106999"/>
    <x v="6962"/>
    <x v="7"/>
    <s v="2025"/>
    <s v="Blue Dart"/>
    <x v="7"/>
    <x v="0"/>
    <x v="1"/>
    <s v="India"/>
    <n v="29"/>
    <n v="1200"/>
    <n v="34800"/>
    <n v="400"/>
    <n v="34400"/>
    <n v="23200"/>
    <n v="23827.88"/>
    <n v="10972.119999999999"/>
    <n v="33772.120000000003"/>
    <n v="384"/>
    <n v="627.88"/>
    <x v="15"/>
    <n v="800"/>
    <s v="Nagpur Central Hub"/>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95C080-035E-4E5C-8CE2-A7F842C788B5}" name="PivotTable1"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9" firstHeaderRow="1" firstDataRow="1" firstDataCol="1"/>
  <pivotFields count="24">
    <pivotField showAll="0"/>
    <pivotField numFmtId="14" showAll="0">
      <items count="6964">
        <item x="6323"/>
        <item x="6570"/>
        <item x="5994"/>
        <item x="647"/>
        <item x="1162"/>
        <item x="2066"/>
        <item x="5165"/>
        <item x="1983"/>
        <item x="6520"/>
        <item x="4181"/>
        <item x="754"/>
        <item x="6632"/>
        <item x="3064"/>
        <item x="6153"/>
        <item x="6816"/>
        <item x="2006"/>
        <item x="3571"/>
        <item x="847"/>
        <item x="1027"/>
        <item x="446"/>
        <item x="676"/>
        <item x="3268"/>
        <item x="990"/>
        <item x="6001"/>
        <item x="5336"/>
        <item x="63"/>
        <item x="2904"/>
        <item x="1287"/>
        <item x="4239"/>
        <item x="4313"/>
        <item x="1944"/>
        <item x="5135"/>
        <item x="1821"/>
        <item x="6759"/>
        <item x="263"/>
        <item x="2169"/>
        <item x="3322"/>
        <item x="4745"/>
        <item x="3145"/>
        <item x="206"/>
        <item x="5503"/>
        <item x="4195"/>
        <item x="6537"/>
        <item x="1860"/>
        <item x="2317"/>
        <item x="1575"/>
        <item x="2725"/>
        <item x="4121"/>
        <item x="2120"/>
        <item x="4674"/>
        <item x="4830"/>
        <item x="1516"/>
        <item x="3920"/>
        <item x="4478"/>
        <item x="2651"/>
        <item x="2671"/>
        <item x="6809"/>
        <item x="894"/>
        <item x="3759"/>
        <item x="1721"/>
        <item x="325"/>
        <item x="4995"/>
        <item x="5475"/>
        <item x="5997"/>
        <item x="947"/>
        <item x="4094"/>
        <item x="3070"/>
        <item x="1326"/>
        <item x="5681"/>
        <item x="496"/>
        <item x="2722"/>
        <item x="967"/>
        <item x="1907"/>
        <item x="1484"/>
        <item x="6359"/>
        <item x="3856"/>
        <item x="3468"/>
        <item x="1559"/>
        <item x="3897"/>
        <item x="2903"/>
        <item x="4260"/>
        <item x="128"/>
        <item x="612"/>
        <item x="415"/>
        <item x="2326"/>
        <item x="5265"/>
        <item x="1043"/>
        <item x="2277"/>
        <item x="3485"/>
        <item x="4782"/>
        <item x="841"/>
        <item x="5403"/>
        <item x="5323"/>
        <item x="1090"/>
        <item x="2047"/>
        <item x="2426"/>
        <item x="719"/>
        <item x="5642"/>
        <item x="933"/>
        <item x="4298"/>
        <item x="5477"/>
        <item x="6190"/>
        <item x="6476"/>
        <item x="740"/>
        <item x="5211"/>
        <item x="3921"/>
        <item x="4525"/>
        <item x="5486"/>
        <item x="6821"/>
        <item x="963"/>
        <item x="5089"/>
        <item x="4650"/>
        <item x="5396"/>
        <item x="334"/>
        <item x="6123"/>
        <item x="1648"/>
        <item x="4603"/>
        <item x="4362"/>
        <item x="6471"/>
        <item x="893"/>
        <item x="3370"/>
        <item x="1712"/>
        <item x="604"/>
        <item x="2856"/>
        <item x="2462"/>
        <item x="6455"/>
        <item x="1275"/>
        <item x="1855"/>
        <item x="6518"/>
        <item x="3826"/>
        <item x="1460"/>
        <item x="5983"/>
        <item x="5947"/>
        <item x="4243"/>
        <item x="2377"/>
        <item x="4928"/>
        <item x="827"/>
        <item x="5584"/>
        <item x="3174"/>
        <item x="686"/>
        <item x="3970"/>
        <item x="4919"/>
        <item x="6130"/>
        <item x="1937"/>
        <item x="2040"/>
        <item x="1762"/>
        <item x="2960"/>
        <item x="2538"/>
        <item x="874"/>
        <item x="4730"/>
        <item x="5866"/>
        <item x="6387"/>
        <item x="2560"/>
        <item x="1248"/>
        <item x="3967"/>
        <item x="3281"/>
        <item x="2982"/>
        <item x="5372"/>
        <item x="3466"/>
        <item x="3923"/>
        <item x="1781"/>
        <item x="6391"/>
        <item x="269"/>
        <item x="6142"/>
        <item x="6686"/>
        <item x="1595"/>
        <item x="1317"/>
        <item x="4156"/>
        <item x="1839"/>
        <item x="2199"/>
        <item x="600"/>
        <item x="6362"/>
        <item x="97"/>
        <item x="1565"/>
        <item x="5638"/>
        <item x="1089"/>
        <item x="4005"/>
        <item x="1968"/>
        <item x="6823"/>
        <item x="6351"/>
        <item x="5261"/>
        <item x="713"/>
        <item x="6760"/>
        <item x="1002"/>
        <item x="6473"/>
        <item x="484"/>
        <item x="2519"/>
        <item x="2201"/>
        <item x="4158"/>
        <item x="2595"/>
        <item x="3641"/>
        <item x="2677"/>
        <item x="5743"/>
        <item x="2236"/>
        <item x="1120"/>
        <item x="1536"/>
        <item x="3715"/>
        <item x="1377"/>
        <item x="4565"/>
        <item x="6086"/>
        <item x="1290"/>
        <item x="1799"/>
        <item x="5949"/>
        <item x="3932"/>
        <item x="5003"/>
        <item x="4958"/>
        <item x="5540"/>
        <item x="5914"/>
        <item x="2594"/>
        <item x="1421"/>
        <item x="5703"/>
        <item x="1866"/>
        <item x="2364"/>
        <item x="2992"/>
        <item x="1665"/>
        <item x="680"/>
        <item x="2689"/>
        <item x="1752"/>
        <item x="5760"/>
        <item x="5576"/>
        <item x="2129"/>
        <item x="1698"/>
        <item x="5738"/>
        <item x="3830"/>
        <item x="2314"/>
        <item x="850"/>
        <item x="6159"/>
        <item x="1868"/>
        <item x="6061"/>
        <item x="2408"/>
        <item x="518"/>
        <item x="1431"/>
        <item x="4253"/>
        <item x="3489"/>
        <item x="3657"/>
        <item x="2016"/>
        <item x="3533"/>
        <item x="554"/>
        <item x="6854"/>
        <item x="1006"/>
        <item x="5412"/>
        <item x="3711"/>
        <item x="3771"/>
        <item x="5033"/>
        <item x="4907"/>
        <item x="6655"/>
        <item x="2479"/>
        <item x="151"/>
        <item x="4228"/>
        <item x="5111"/>
        <item x="378"/>
        <item x="2683"/>
        <item x="915"/>
        <item x="6427"/>
        <item x="3738"/>
        <item x="6380"/>
        <item x="5140"/>
        <item x="1668"/>
        <item x="3783"/>
        <item x="3611"/>
        <item x="4990"/>
        <item x="5385"/>
        <item x="884"/>
        <item x="6581"/>
        <item x="6214"/>
        <item x="1865"/>
        <item x="2378"/>
        <item x="4865"/>
        <item x="3646"/>
        <item x="50"/>
        <item x="1316"/>
        <item x="2691"/>
        <item x="1942"/>
        <item x="890"/>
        <item x="6900"/>
        <item x="5411"/>
        <item x="2465"/>
        <item x="4280"/>
        <item x="674"/>
        <item x="1470"/>
        <item x="1056"/>
        <item x="2724"/>
        <item x="1951"/>
        <item x="6448"/>
        <item x="1483"/>
        <item x="3181"/>
        <item x="92"/>
        <item x="1076"/>
        <item x="5807"/>
        <item x="1101"/>
        <item x="3905"/>
        <item x="134"/>
        <item x="6358"/>
        <item x="5759"/>
        <item x="6842"/>
        <item x="1746"/>
        <item x="1773"/>
        <item x="902"/>
        <item x="6147"/>
        <item x="5674"/>
        <item x="3831"/>
        <item x="6246"/>
        <item x="3743"/>
        <item x="3154"/>
        <item x="497"/>
        <item x="6755"/>
        <item x="6139"/>
        <item x="6610"/>
        <item x="1488"/>
        <item x="4729"/>
        <item x="1452"/>
        <item x="5854"/>
        <item x="3602"/>
        <item x="6016"/>
        <item x="4142"/>
        <item x="6331"/>
        <item x="2994"/>
        <item x="4412"/>
        <item x="6733"/>
        <item x="2511"/>
        <item x="1342"/>
        <item x="3491"/>
        <item x="4028"/>
        <item x="1426"/>
        <item x="1673"/>
        <item x="2896"/>
        <item x="2545"/>
        <item x="3794"/>
        <item x="329"/>
        <item x="1181"/>
        <item x="1406"/>
        <item x="6898"/>
        <item x="4597"/>
        <item x="4611"/>
        <item x="3253"/>
        <item x="3869"/>
        <item x="1697"/>
        <item x="5580"/>
        <item x="6023"/>
        <item x="4296"/>
        <item x="5376"/>
        <item x="6168"/>
        <item x="1931"/>
        <item x="1225"/>
        <item x="2617"/>
        <item x="4550"/>
        <item x="6037"/>
        <item x="6656"/>
        <item x="5307"/>
        <item x="5051"/>
        <item x="4458"/>
        <item x="5555"/>
        <item x="5509"/>
        <item x="5028"/>
        <item x="5787"/>
        <item x="352"/>
        <item x="6629"/>
        <item x="2255"/>
        <item x="635"/>
        <item x="1224"/>
        <item x="2093"/>
        <item x="6052"/>
        <item x="6316"/>
        <item x="5697"/>
        <item x="5414"/>
        <item x="2654"/>
        <item x="4579"/>
        <item x="3559"/>
        <item x="2750"/>
        <item x="6914"/>
        <item x="3951"/>
        <item x="4841"/>
        <item x="4269"/>
        <item x="3271"/>
        <item x="2215"/>
        <item x="566"/>
        <item x="1910"/>
        <item x="2705"/>
        <item x="1294"/>
        <item x="6694"/>
        <item x="5404"/>
        <item x="3487"/>
        <item x="986"/>
        <item x="4667"/>
        <item x="1567"/>
        <item x="670"/>
        <item x="2693"/>
        <item x="2003"/>
        <item x="2927"/>
        <item x="5856"/>
        <item x="4324"/>
        <item x="383"/>
        <item x="2416"/>
        <item x="5905"/>
        <item x="2718"/>
        <item x="4899"/>
        <item x="3075"/>
        <item x="2870"/>
        <item x="6494"/>
        <item x="44"/>
        <item x="1738"/>
        <item x="2141"/>
        <item x="3629"/>
        <item x="3720"/>
        <item x="3188"/>
        <item x="1933"/>
        <item x="4486"/>
        <item x="5606"/>
        <item x="6"/>
        <item x="2998"/>
        <item x="2506"/>
        <item x="6343"/>
        <item x="3767"/>
        <item x="6287"/>
        <item x="2853"/>
        <item x="3443"/>
        <item x="1700"/>
        <item x="845"/>
        <item x="3650"/>
        <item x="4777"/>
        <item x="4240"/>
        <item x="5779"/>
        <item x="25"/>
        <item x="1732"/>
        <item x="3538"/>
        <item x="6092"/>
        <item x="4143"/>
        <item x="5727"/>
        <item x="4649"/>
        <item x="5497"/>
        <item x="2634"/>
        <item x="6707"/>
        <item x="5368"/>
        <item x="2905"/>
        <item x="1859"/>
        <item x="5628"/>
        <item x="6593"/>
        <item x="4318"/>
        <item x="307"/>
        <item x="746"/>
        <item x="4500"/>
        <item x="482"/>
        <item x="6746"/>
        <item x="1655"/>
        <item x="3359"/>
        <item x="1127"/>
        <item x="1061"/>
        <item x="3585"/>
        <item x="3638"/>
        <item x="2655"/>
        <item x="6776"/>
        <item x="3708"/>
        <item x="1770"/>
        <item x="2706"/>
        <item x="1905"/>
        <item x="3713"/>
        <item x="2732"/>
        <item x="6545"/>
        <item x="3797"/>
        <item x="6699"/>
        <item x="4092"/>
        <item x="4093"/>
        <item x="5253"/>
        <item x="1412"/>
        <item x="4358"/>
        <item x="1442"/>
        <item x="4135"/>
        <item x="917"/>
        <item x="1597"/>
        <item x="6301"/>
        <item x="6195"/>
        <item x="6095"/>
        <item x="1188"/>
        <item x="5532"/>
        <item x="3875"/>
        <item x="4837"/>
        <item x="3569"/>
        <item x="6167"/>
        <item x="1869"/>
        <item x="2404"/>
        <item x="6330"/>
        <item x="6861"/>
        <item x="3010"/>
        <item x="5298"/>
        <item x="4613"/>
        <item x="4621"/>
        <item x="913"/>
        <item x="2388"/>
        <item x="2401"/>
        <item x="580"/>
        <item x="1175"/>
        <item x="6951"/>
        <item x="2942"/>
        <item x="3874"/>
        <item x="2057"/>
        <item x="871"/>
        <item x="6212"/>
        <item x="5401"/>
        <item x="1718"/>
        <item x="976"/>
        <item x="6485"/>
        <item x="4913"/>
        <item x="6916"/>
        <item x="6737"/>
        <item x="5901"/>
        <item x="1448"/>
        <item x="3184"/>
        <item x="2198"/>
        <item x="375"/>
        <item x="5956"/>
        <item x="1756"/>
        <item x="2159"/>
        <item x="316"/>
        <item x="1350"/>
        <item x="6779"/>
        <item x="1733"/>
        <item x="3619"/>
        <item x="2278"/>
        <item x="4803"/>
        <item x="6554"/>
        <item x="1764"/>
        <item x="4853"/>
        <item x="4564"/>
        <item x="5953"/>
        <item x="3197"/>
        <item x="695"/>
        <item x="885"/>
        <item x="6300"/>
        <item x="2554"/>
        <item x="164"/>
        <item x="2891"/>
        <item x="1959"/>
        <item x="6247"/>
        <item x="3760"/>
        <item x="4987"/>
        <item x="3729"/>
        <item x="3866"/>
        <item x="109"/>
        <item x="3763"/>
        <item x="6229"/>
        <item x="3317"/>
        <item x="5214"/>
        <item x="4773"/>
        <item x="905"/>
        <item x="4285"/>
        <item x="2517"/>
        <item x="1328"/>
        <item x="6121"/>
        <item x="1713"/>
        <item x="149"/>
        <item x="613"/>
        <item x="1373"/>
        <item x="3798"/>
        <item x="4920"/>
        <item x="5958"/>
        <item x="4617"/>
        <item x="1589"/>
        <item x="1503"/>
        <item x="1150"/>
        <item x="2639"/>
        <item x="6068"/>
        <item x="4711"/>
        <item x="4840"/>
        <item x="5867"/>
        <item x="2656"/>
        <item x="3564"/>
        <item x="5340"/>
        <item x="2319"/>
        <item x="3348"/>
        <item x="5523"/>
        <item x="6057"/>
        <item x="800"/>
        <item x="3102"/>
        <item x="4641"/>
        <item x="5620"/>
        <item x="3651"/>
        <item x="5711"/>
        <item x="6028"/>
        <item x="6352"/>
        <item x="2745"/>
        <item x="3408"/>
        <item x="6456"/>
        <item x="4132"/>
        <item x="2414"/>
        <item x="5354"/>
        <item x="3389"/>
        <item x="5002"/>
        <item x="3742"/>
        <item x="6712"/>
        <item x="1654"/>
        <item x="2824"/>
        <item x="958"/>
        <item x="3635"/>
        <item x="6021"/>
        <item x="6811"/>
        <item x="5035"/>
        <item x="3639"/>
        <item x="4208"/>
        <item x="1798"/>
        <item x="2990"/>
        <item x="4511"/>
        <item x="5091"/>
        <item x="1218"/>
        <item x="2925"/>
        <item x="6012"/>
        <item x="6841"/>
        <item x="2611"/>
        <item x="6641"/>
        <item x="4152"/>
        <item x="3824"/>
        <item x="507"/>
        <item x="4266"/>
        <item x="114"/>
        <item x="305"/>
        <item x="6059"/>
        <item x="1714"/>
        <item x="4011"/>
        <item x="853"/>
        <item x="6339"/>
        <item x="2496"/>
        <item x="926"/>
        <item x="5623"/>
        <item x="813"/>
        <item x="1341"/>
        <item x="760"/>
        <item x="6474"/>
        <item x="6571"/>
        <item x="6803"/>
        <item x="1493"/>
        <item x="3038"/>
        <item x="4527"/>
        <item x="707"/>
        <item x="2796"/>
        <item x="6450"/>
        <item x="6321"/>
        <item x="58"/>
        <item x="2008"/>
        <item x="6514"/>
        <item x="6210"/>
        <item x="3582"/>
        <item x="1896"/>
        <item x="326"/>
        <item x="123"/>
        <item x="3171"/>
        <item x="1026"/>
        <item x="3158"/>
        <item x="3552"/>
        <item x="3100"/>
        <item x="5963"/>
        <item x="523"/>
        <item x="3415"/>
        <item x="6799"/>
        <item x="6122"/>
        <item x="150"/>
        <item x="4514"/>
        <item x="4991"/>
        <item x="2263"/>
        <item x="961"/>
        <item x="5777"/>
        <item x="2827"/>
        <item x="1394"/>
        <item x="3986"/>
        <item x="545"/>
        <item x="6475"/>
        <item x="2304"/>
        <item x="381"/>
        <item x="1283"/>
        <item x="2185"/>
        <item x="6782"/>
        <item x="1888"/>
        <item x="4455"/>
        <item x="4439"/>
        <item x="5327"/>
        <item x="6399"/>
        <item x="1606"/>
        <item x="3572"/>
        <item x="337"/>
        <item x="3250"/>
        <item x="3411"/>
        <item x="6234"/>
        <item x="1689"/>
        <item x="551"/>
        <item x="267"/>
        <item x="3570"/>
        <item x="1016"/>
        <item x="5045"/>
        <item x="6307"/>
        <item x="1124"/>
        <item x="994"/>
        <item x="2714"/>
        <item x="6580"/>
        <item x="2563"/>
        <item x="2339"/>
        <item x="4126"/>
        <item x="4801"/>
        <item x="1082"/>
        <item x="310"/>
        <item x="3095"/>
        <item x="4482"/>
        <item x="5632"/>
        <item x="3190"/>
        <item x="5215"/>
        <item x="1601"/>
        <item x="4418"/>
        <item x="5748"/>
        <item x="1723"/>
        <item x="6024"/>
        <item x="764"/>
        <item x="1070"/>
        <item x="476"/>
        <item x="4528"/>
        <item x="585"/>
        <item x="2179"/>
        <item x="3974"/>
        <item x="249"/>
        <item x="372"/>
        <item x="6026"/>
        <item x="4395"/>
        <item x="3316"/>
        <item x="1659"/>
        <item x="1482"/>
        <item x="907"/>
        <item x="4986"/>
        <item x="4141"/>
        <item x="3081"/>
        <item x="1501"/>
        <item x="1413"/>
        <item x="2028"/>
        <item x="5067"/>
        <item x="2614"/>
        <item x="636"/>
        <item x="6349"/>
        <item x="5908"/>
        <item x="3260"/>
        <item x="4069"/>
        <item x="1621"/>
        <item x="5314"/>
        <item x="1318"/>
        <item x="1612"/>
        <item x="2447"/>
        <item x="1932"/>
        <item x="4089"/>
        <item x="1596"/>
        <item x="959"/>
        <item x="5359"/>
        <item x="4678"/>
        <item x="1623"/>
        <item x="4734"/>
        <item x="2979"/>
        <item x="5036"/>
        <item x="3141"/>
        <item x="3039"/>
        <item x="5732"/>
        <item x="4047"/>
        <item x="6525"/>
        <item x="4391"/>
        <item x="4079"/>
        <item x="4325"/>
        <item x="6866"/>
        <item x="1808"/>
        <item x="3357"/>
        <item x="3730"/>
        <item x="90"/>
        <item x="1844"/>
        <item x="1340"/>
        <item x="3252"/>
        <item x="6840"/>
        <item x="3304"/>
        <item x="698"/>
        <item x="108"/>
        <item x="1947"/>
        <item x="3259"/>
        <item x="2505"/>
        <item x="5182"/>
        <item x="1338"/>
        <item x="6467"/>
        <item x="931"/>
        <item x="2948"/>
        <item x="5913"/>
        <item x="6111"/>
        <item x="2507"/>
        <item x="6335"/>
        <item x="136"/>
        <item x="6710"/>
        <item x="5723"/>
        <item x="1411"/>
        <item x="1075"/>
        <item x="2259"/>
        <item x="2367"/>
        <item x="6893"/>
        <item x="588"/>
        <item x="3437"/>
        <item x="2970"/>
        <item x="2248"/>
        <item x="1050"/>
        <item x="4894"/>
        <item x="515"/>
        <item x="4212"/>
        <item x="5821"/>
        <item x="2892"/>
        <item x="2421"/>
        <item x="4234"/>
        <item x="5894"/>
        <item x="3236"/>
        <item x="4390"/>
        <item x="2136"/>
        <item x="6171"/>
        <item x="3833"/>
        <item x="2542"/>
        <item x="5579"/>
        <item x="819"/>
        <item x="6814"/>
        <item x="3778"/>
        <item x="6778"/>
        <item x="70"/>
        <item x="2946"/>
        <item x="5413"/>
        <item x="2843"/>
        <item x="3983"/>
        <item x="1994"/>
        <item x="516"/>
        <item x="655"/>
        <item x="5811"/>
        <item x="5420"/>
        <item x="166"/>
        <item x="5273"/>
        <item x="5166"/>
        <item x="5808"/>
        <item x="2645"/>
        <item x="4710"/>
        <item x="6048"/>
        <item x="1424"/>
        <item x="1651"/>
        <item x="4544"/>
        <item x="5621"/>
        <item x="3267"/>
        <item x="3597"/>
        <item x="6773"/>
        <item x="3843"/>
        <item x="6896"/>
        <item x="5455"/>
        <item x="160"/>
        <item x="1640"/>
        <item x="6341"/>
        <item x="4929"/>
        <item x="4665"/>
        <item x="3396"/>
        <item x="6215"/>
        <item x="6136"/>
        <item x="5112"/>
        <item x="3488"/>
        <item x="6249"/>
        <item x="4370"/>
        <item x="1669"/>
        <item x="4542"/>
        <item x="1772"/>
        <item x="4083"/>
        <item x="3094"/>
        <item x="852"/>
        <item x="3782"/>
        <item x="6943"/>
        <item x="5857"/>
        <item x="706"/>
        <item x="5805"/>
        <item x="3266"/>
        <item x="1810"/>
        <item x="1363"/>
        <item x="3910"/>
        <item x="5934"/>
        <item x="333"/>
        <item x="6562"/>
        <item x="1449"/>
        <item x="4569"/>
        <item x="5689"/>
        <item x="1562"/>
        <item x="6018"/>
        <item x="671"/>
        <item x="421"/>
        <item x="3060"/>
        <item x="2192"/>
        <item x="989"/>
        <item x="4399"/>
        <item x="5520"/>
        <item x="2966"/>
        <item x="4139"/>
        <item x="2774"/>
        <item x="3480"/>
        <item x="3375"/>
        <item x="4272"/>
        <item x="6905"/>
        <item x="470"/>
        <item x="1106"/>
        <item x="3891"/>
        <item x="860"/>
        <item x="3180"/>
        <item x="5975"/>
        <item x="2772"/>
        <item x="868"/>
        <item x="2516"/>
        <item x="3362"/>
        <item x="4339"/>
        <item x="3941"/>
        <item x="4162"/>
        <item x="5050"/>
        <item x="115"/>
        <item x="4353"/>
        <item x="4589"/>
        <item x="6348"/>
        <item x="4645"/>
        <item x="6535"/>
        <item x="4697"/>
        <item x="5536"/>
        <item x="452"/>
        <item x="4847"/>
        <item x="3519"/>
        <item x="2572"/>
        <item x="4988"/>
        <item x="6950"/>
        <item x="2924"/>
        <item x="4198"/>
        <item x="3336"/>
        <item x="328"/>
        <item x="2208"/>
        <item x="3232"/>
        <item x="29"/>
        <item x="2274"/>
        <item x="1210"/>
        <item x="4660"/>
        <item x="6934"/>
        <item x="1199"/>
        <item x="2366"/>
        <item x="3884"/>
        <item x="3773"/>
        <item x="4691"/>
        <item x="2801"/>
        <item x="3667"/>
        <item x="2226"/>
        <item x="3931"/>
        <item x="1912"/>
        <item x="3161"/>
        <item x="6277"/>
        <item x="2642"/>
        <item x="5640"/>
        <item x="61"/>
        <item x="5426"/>
        <item x="2784"/>
        <item x="6549"/>
        <item x="6556"/>
        <item x="2284"/>
        <item x="4268"/>
        <item x="4966"/>
        <item x="1766"/>
        <item x="4860"/>
        <item x="2213"/>
        <item x="4857"/>
        <item x="313"/>
        <item x="36"/>
        <item x="2794"/>
        <item x="2150"/>
        <item x="803"/>
        <item x="6219"/>
        <item x="5932"/>
        <item x="4172"/>
        <item x="3402"/>
        <item x="394"/>
        <item x="839"/>
        <item x="1149"/>
        <item x="3440"/>
        <item x="1260"/>
        <item x="3313"/>
        <item x="755"/>
        <item x="2555"/>
        <item x="5890"/>
        <item x="575"/>
        <item x="4969"/>
        <item x="4505"/>
        <item x="2158"/>
        <item x="142"/>
        <item x="3643"/>
        <item x="197"/>
        <item x="6682"/>
        <item x="2497"/>
        <item x="5924"/>
        <item x="1542"/>
        <item x="5355"/>
        <item x="3886"/>
        <item x="54"/>
        <item x="3648"/>
        <item x="1300"/>
        <item x="4255"/>
        <item x="3630"/>
        <item x="581"/>
        <item x="747"/>
        <item x="2070"/>
        <item x="3777"/>
        <item x="6112"/>
        <item x="5076"/>
        <item x="215"/>
        <item x="3780"/>
        <item x="3623"/>
        <item x="815"/>
        <item x="5159"/>
        <item x="85"/>
        <item x="412"/>
        <item x="277"/>
        <item x="5941"/>
        <item x="5850"/>
        <item x="355"/>
        <item x="409"/>
        <item x="3543"/>
        <item x="1255"/>
        <item x="4728"/>
        <item x="5852"/>
        <item x="64"/>
        <item x="6495"/>
        <item x="6735"/>
        <item x="4111"/>
        <item x="677"/>
        <item x="2688"/>
        <item x="5550"/>
        <item x="3902"/>
        <item x="772"/>
        <item x="3642"/>
        <item x="3775"/>
        <item x="209"/>
        <item x="4379"/>
        <item x="5957"/>
        <item x="1561"/>
        <item x="4512"/>
        <item x="2965"/>
        <item x="3996"/>
        <item x="6790"/>
        <item x="2313"/>
        <item x="3618"/>
        <item x="4870"/>
        <item x="5151"/>
        <item x="1164"/>
        <item x="2730"/>
        <item x="6783"/>
        <item x="1244"/>
        <item x="1874"/>
        <item x="6935"/>
        <item x="1237"/>
        <item x="3825"/>
        <item x="1386"/>
        <item x="6098"/>
        <item x="38"/>
        <item x="3700"/>
        <item x="6653"/>
        <item x="5192"/>
        <item x="4978"/>
        <item x="3372"/>
        <item x="1620"/>
        <item x="6587"/>
        <item x="4789"/>
        <item x="4442"/>
        <item x="5328"/>
        <item x="2433"/>
        <item x="882"/>
        <item x="4983"/>
        <item x="6179"/>
        <item x="6722"/>
        <item x="864"/>
        <item x="6838"/>
        <item x="3555"/>
        <item x="4291"/>
        <item x="3890"/>
        <item x="2823"/>
        <item x="4261"/>
        <item x="4642"/>
        <item x="1428"/>
        <item x="584"/>
        <item x="6723"/>
        <item x="5755"/>
        <item x="2717"/>
        <item x="2907"/>
        <item x="4446"/>
        <item x="5228"/>
        <item x="6302"/>
        <item x="5859"/>
        <item x="654"/>
        <item x="4039"/>
        <item x="436"/>
        <item x="5398"/>
        <item x="1745"/>
        <item x="4299"/>
        <item x="6770"/>
        <item x="5225"/>
        <item x="2940"/>
        <item x="643"/>
        <item x="5119"/>
        <item x="4962"/>
        <item x="402"/>
        <item x="356"/>
        <item x="2287"/>
        <item x="1717"/>
        <item x="444"/>
        <item x="3958"/>
        <item x="4893"/>
        <item x="3005"/>
        <item x="4679"/>
        <item x="4149"/>
        <item x="30"/>
        <item x="4265"/>
        <item x="4712"/>
        <item x="1309"/>
        <item x="6640"/>
        <item x="1634"/>
        <item x="5334"/>
        <item x="3845"/>
        <item x="3655"/>
        <item x="2918"/>
        <item x="4732"/>
        <item x="1635"/>
        <item x="1544"/>
        <item x="3870"/>
        <item x="5406"/>
        <item x="1446"/>
        <item x="1892"/>
        <item x="3257"/>
        <item x="2011"/>
        <item x="3423"/>
        <item x="6506"/>
        <item x="4343"/>
        <item x="1030"/>
        <item x="5467"/>
        <item x="262"/>
        <item x="3022"/>
        <item x="2217"/>
        <item x="2515"/>
        <item x="4984"/>
        <item x="6407"/>
        <item x="5395"/>
        <item x="5749"/>
        <item x="413"/>
        <item x="2738"/>
        <item x="2424"/>
        <item x="1686"/>
        <item x="4682"/>
        <item x="1758"/>
        <item x="2888"/>
        <item x="2782"/>
        <item x="1530"/>
        <item x="4407"/>
        <item x="2889"/>
        <item x="1409"/>
        <item x="837"/>
        <item x="1569"/>
        <item x="6817"/>
        <item x="4757"/>
        <item x="4809"/>
        <item x="4470"/>
        <item x="869"/>
        <item x="6734"/>
        <item x="4844"/>
        <item x="4503"/>
        <item x="3213"/>
        <item x="4839"/>
        <item x="3598"/>
        <item x="5321"/>
        <item x="3907"/>
        <item x="4723"/>
        <item x="4293"/>
        <item x="4680"/>
        <item x="6705"/>
        <item x="4689"/>
        <item x="3912"/>
        <item x="972"/>
        <item x="1572"/>
        <item x="2460"/>
        <item x="2470"/>
        <item x="4610"/>
        <item x="3335"/>
        <item x="116"/>
        <item x="161"/>
        <item x="561"/>
        <item x="1537"/>
        <item x="1046"/>
        <item x="6843"/>
        <item x="4752"/>
        <item x="3155"/>
        <item x="5575"/>
        <item x="397"/>
        <item x="1548"/>
        <item x="2077"/>
        <item x="3120"/>
        <item x="3358"/>
        <item x="3529"/>
        <item x="138"/>
        <item x="1173"/>
        <item x="5415"/>
        <item x="4400"/>
        <item x="5205"/>
        <item x="1195"/>
        <item x="2457"/>
        <item x="730"/>
        <item x="6530"/>
        <item x="2996"/>
        <item x="4197"/>
        <item x="1062"/>
        <item x="5581"/>
        <item x="101"/>
        <item x="1207"/>
        <item x="4776"/>
        <item x="4460"/>
        <item x="3160"/>
        <item x="4719"/>
        <item x="3383"/>
        <item x="4881"/>
        <item x="5545"/>
        <item x="5977"/>
        <item x="3473"/>
        <item x="4955"/>
        <item x="1788"/>
        <item x="1985"/>
        <item x="6260"/>
        <item x="1364"/>
        <item x="5607"/>
        <item x="2105"/>
        <item x="3765"/>
        <item x="3567"/>
        <item x="6696"/>
        <item x="722"/>
        <item x="3687"/>
        <item x="2478"/>
        <item x="1514"/>
        <item x="4204"/>
        <item x="5427"/>
        <item x="2900"/>
        <item x="6739"/>
        <item x="3173"/>
        <item x="94"/>
        <item x="5920"/>
        <item x="512"/>
        <item x="4345"/>
        <item x="5016"/>
        <item x="6256"/>
        <item x="5750"/>
        <item x="6200"/>
        <item x="1960"/>
        <item x="158"/>
        <item x="2908"/>
        <item x="6032"/>
        <item x="3057"/>
        <item x="783"/>
        <item x="5287"/>
        <item x="2681"/>
        <item x="2943"/>
        <item x="3603"/>
        <item x="1920"/>
        <item x="2346"/>
        <item x="2381"/>
        <item x="1259"/>
        <item x="3566"/>
        <item x="2285"/>
        <item x="3200"/>
        <item x="2375"/>
        <item x="1073"/>
        <item x="6801"/>
        <item x="919"/>
        <item x="5255"/>
        <item x="3069"/>
        <item x="6388"/>
        <item x="3394"/>
        <item x="6129"/>
        <item x="5656"/>
        <item x="3938"/>
        <item x="4054"/>
        <item x="2256"/>
        <item x="2929"/>
        <item x="6680"/>
        <item x="3881"/>
        <item x="1582"/>
        <item x="6087"/>
        <item x="2406"/>
        <item x="298"/>
        <item x="4838"/>
        <item x="4361"/>
        <item x="3143"/>
        <item x="2212"/>
        <item x="3428"/>
        <item x="5219"/>
        <item x="918"/>
        <item x="6186"/>
        <item x="2535"/>
        <item x="3429"/>
        <item x="6371"/>
        <item x="2072"/>
        <item x="2798"/>
        <item x="6608"/>
        <item x="469"/>
        <item x="2224"/>
        <item x="4493"/>
        <item x="458"/>
        <item x="5519"/>
        <item x="4263"/>
        <item x="6787"/>
        <item x="812"/>
        <item x="1390"/>
        <item x="4102"/>
        <item x="1118"/>
        <item x="578"/>
        <item x="1020"/>
        <item x="2872"/>
        <item x="4402"/>
        <item x="945"/>
        <item x="5300"/>
        <item x="6345"/>
        <item x="5633"/>
        <item x="2806"/>
        <item x="3490"/>
        <item x="2697"/>
        <item x="2857"/>
        <item x="4190"/>
        <item x="6047"/>
        <item x="6432"/>
        <item x="6648"/>
        <item x="2271"/>
        <item x="3935"/>
        <item x="4778"/>
        <item x="2842"/>
        <item x="6553"/>
        <item x="626"/>
        <item x="3499"/>
        <item x="6678"/>
        <item x="6672"/>
        <item x="2721"/>
        <item x="5597"/>
        <item x="6824"/>
        <item x="2181"/>
        <item x="4598"/>
        <item x="6808"/>
        <item x="5457"/>
        <item x="4713"/>
        <item x="4307"/>
        <item x="4960"/>
        <item x="6961"/>
        <item x="6002"/>
        <item x="4575"/>
        <item x="4"/>
        <item x="6462"/>
        <item x="5572"/>
        <item x="5068"/>
        <item x="1787"/>
        <item x="2964"/>
        <item x="4975"/>
        <item x="3207"/>
        <item x="5387"/>
        <item x="2205"/>
        <item x="1757"/>
        <item x="5175"/>
        <item x="2667"/>
        <item x="763"/>
        <item x="1791"/>
        <item x="5086"/>
        <item x="1545"/>
        <item x="3592"/>
        <item x="5843"/>
        <item x="3273"/>
        <item x="4432"/>
        <item x="3121"/>
        <item x="5333"/>
        <item x="5258"/>
        <item x="2078"/>
        <item x="6899"/>
        <item x="2268"/>
        <item x="3346"/>
        <item x="4188"/>
        <item x="1524"/>
        <item x="2084"/>
        <item x="6401"/>
        <item x="1841"/>
        <item x="2379"/>
        <item x="1403"/>
        <item x="5879"/>
        <item x="5739"/>
        <item x="4936"/>
        <item x="4624"/>
        <item x="4368"/>
        <item x="4386"/>
        <item x="857"/>
        <item x="4337"/>
        <item x="6741"/>
        <item x="3985"/>
        <item x="6890"/>
        <item x="4843"/>
        <item x="2178"/>
        <item x="6832"/>
        <item x="1682"/>
        <item x="2959"/>
        <item x="3781"/>
        <item x="6860"/>
        <item x="4765"/>
        <item x="601"/>
        <item x="5527"/>
        <item x="3640"/>
        <item x="4316"/>
        <item x="6400"/>
        <item x="2802"/>
        <item x="1727"/>
        <item x="3361"/>
        <item x="4873"/>
        <item x="5945"/>
        <item x="6488"/>
        <item x="535"/>
        <item x="3395"/>
        <item x="3590"/>
        <item x="3664"/>
        <item x="2777"/>
        <item x="6308"/>
        <item x="3043"/>
        <item x="4914"/>
        <item x="6437"/>
        <item x="784"/>
        <item x="281"/>
        <item x="1333"/>
        <item x="3504"/>
        <item x="1177"/>
        <item x="5849"/>
        <item x="2694"/>
        <item x="966"/>
        <item x="4199"/>
        <item x="1345"/>
        <item x="1809"/>
        <item x="570"/>
        <item x="5564"/>
        <item x="2744"/>
        <item x="1025"/>
        <item x="5249"/>
        <item x="6204"/>
        <item x="5740"/>
        <item x="5095"/>
        <item x="6928"/>
        <item x="462"/>
        <item x="3178"/>
        <item x="5357"/>
        <item x="5505"/>
        <item x="6224"/>
        <item x="2915"/>
        <item x="4533"/>
        <item x="2106"/>
        <item x="3199"/>
        <item x="2061"/>
        <item x="5593"/>
        <item x="3029"/>
        <item x="4061"/>
        <item x="4794"/>
        <item x="6264"/>
        <item x="1825"/>
        <item x="6292"/>
        <item x="1664"/>
        <item x="6126"/>
        <item x="5903"/>
        <item x="5061"/>
        <item x="3422"/>
        <item x="2086"/>
        <item x="2239"/>
        <item x="5650"/>
        <item x="2170"/>
        <item x="4423"/>
        <item x="5382"/>
        <item x="2238"/>
        <item x="2575"/>
        <item x="3915"/>
        <item x="6491"/>
        <item x="753"/>
        <item x="886"/>
        <item x="6754"/>
        <item x="4213"/>
        <item x="1227"/>
        <item x="5756"/>
        <item x="1045"/>
        <item x="854"/>
        <item x="2775"/>
        <item x="1267"/>
        <item x="4350"/>
        <item x="5970"/>
        <item x="2474"/>
        <item x="2531"/>
        <item x="2405"/>
        <item x="1763"/>
        <item x="3853"/>
        <item x="6552"/>
        <item x="6910"/>
        <item x="4278"/>
        <item x="6560"/>
        <item x="6375"/>
        <item x="5571"/>
        <item x="6572"/>
        <item x="6663"/>
        <item x="4781"/>
        <item x="3668"/>
        <item x="2934"/>
        <item x="1716"/>
        <item x="6800"/>
        <item x="6239"/>
        <item x="6465"/>
        <item x="1972"/>
        <item x="1812"/>
        <item x="1433"/>
        <item x="4233"/>
        <item x="662"/>
        <item x="2441"/>
        <item x="4743"/>
        <item x="3328"/>
        <item x="1438"/>
        <item x="2886"/>
        <item x="804"/>
        <item x="60"/>
        <item x="1610"/>
        <item x="4174"/>
        <item x="3975"/>
        <item x="6606"/>
        <item x="103"/>
        <item x="203"/>
        <item x="4185"/>
        <item x="1305"/>
        <item x="1660"/>
        <item x="3512"/>
        <item x="3296"/>
        <item x="5040"/>
        <item x="2094"/>
        <item x="1466"/>
        <item x="2871"/>
        <item x="6577"/>
        <item x="709"/>
        <item x="2500"/>
        <item x="4035"/>
        <item x="1885"/>
        <item x="1286"/>
        <item x="6813"/>
        <item x="6637"/>
        <item x="4303"/>
        <item x="2369"/>
        <item x="6897"/>
        <item x="2735"/>
        <item x="4662"/>
        <item x="6436"/>
        <item x="750"/>
        <item x="2434"/>
        <item x="4247"/>
        <item x="5234"/>
        <item x="5516"/>
        <item x="4491"/>
        <item x="6466"/>
        <item x="3112"/>
        <item x="3696"/>
        <item x="4346"/>
        <item x="6700"/>
        <item x="5827"/>
        <item x="3599"/>
        <item x="930"/>
        <item x="4366"/>
        <item x="4490"/>
        <item x="4971"/>
        <item x="5110"/>
        <item x="2334"/>
        <item x="1009"/>
        <item x="1741"/>
        <item x="1856"/>
        <item x="3104"/>
        <item x="3298"/>
        <item x="2825"/>
        <item x="4074"/>
        <item x="1201"/>
        <item x="2849"/>
        <item x="1851"/>
        <item x="5712"/>
        <item x="4328"/>
        <item x="1731"/>
        <item x="3977"/>
        <item x="3319"/>
        <item x="3898"/>
        <item x="4276"/>
        <item x="2186"/>
        <item x="1953"/>
        <item x="562"/>
        <item x="4547"/>
        <item x="752"/>
        <item x="6255"/>
        <item x="2245"/>
        <item x="1280"/>
        <item x="4118"/>
        <item x="6591"/>
        <item x="2121"/>
        <item x="6604"/>
        <item x="6253"/>
        <item x="2963"/>
        <item x="5541"/>
        <item x="6097"/>
        <item x="6135"/>
        <item x="2894"/>
        <item x="465"/>
        <item x="2884"/>
        <item x="2630"/>
        <item x="3982"/>
        <item x="910"/>
        <item x="2467"/>
        <item x="156"/>
        <item x="2914"/>
        <item x="2684"/>
        <item x="1455"/>
        <item x="2048"/>
        <item x="6051"/>
        <item x="3149"/>
        <item x="3913"/>
        <item x="4994"/>
        <item x="1087"/>
        <item x="4629"/>
        <item x="5889"/>
        <item x="1814"/>
        <item x="4821"/>
        <item x="3208"/>
        <item x="5981"/>
        <item x="1867"/>
        <item x="4539"/>
        <item x="6651"/>
        <item x="2874"/>
        <item x="6524"/>
        <item x="5506"/>
        <item x="5281"/>
        <item x="1346"/>
        <item x="1940"/>
        <item x="2541"/>
        <item x="2536"/>
        <item x="5801"/>
        <item x="6793"/>
        <item x="1243"/>
        <item x="6044"/>
        <item x="3416"/>
        <item x="4532"/>
        <item x="4175"/>
        <item x="4934"/>
        <item x="11"/>
        <item x="6355"/>
        <item x="1807"/>
        <item x="1266"/>
        <item x="2644"/>
        <item x="4473"/>
        <item x="3678"/>
        <item x="5936"/>
        <item x="5678"/>
        <item x="6272"/>
        <item x="3978"/>
        <item x="1048"/>
        <item x="5026"/>
        <item x="6856"/>
        <item x="6419"/>
        <item x="4014"/>
        <item x="4235"/>
        <item x="48"/>
        <item x="1580"/>
        <item x="5736"/>
        <item x="2081"/>
        <item x="6586"/>
        <item x="1443"/>
        <item x="2102"/>
        <item x="5286"/>
        <item x="5842"/>
        <item x="5939"/>
        <item x="1051"/>
        <item x="453"/>
        <item x="3949"/>
        <item x="2953"/>
        <item x="3134"/>
        <item x="1176"/>
        <item x="6492"/>
        <item x="2172"/>
        <item x="5377"/>
        <item x="526"/>
        <item x="6045"/>
        <item x="5586"/>
        <item x="3238"/>
        <item x="690"/>
        <item x="3857"/>
        <item x="6825"/>
        <item x="3945"/>
        <item x="1605"/>
        <item x="529"/>
        <item x="4905"/>
        <item x="6038"/>
        <item x="1831"/>
        <item x="2074"/>
        <item x="2780"/>
        <item x="6288"/>
        <item x="991"/>
        <item x="3278"/>
        <item x="2686"/>
        <item x="2807"/>
        <item x="5344"/>
        <item x="3871"/>
        <item x="4808"/>
        <item x="3092"/>
        <item x="4427"/>
        <item x="632"/>
        <item x="4034"/>
        <item x="5306"/>
        <item x="3997"/>
        <item x="4025"/>
        <item x="3474"/>
        <item x="2937"/>
        <item x="4714"/>
        <item x="3811"/>
        <item x="1147"/>
        <item x="1262"/>
        <item x="2412"/>
        <item x="2464"/>
        <item x="4457"/>
        <item x="1632"/>
        <item x="435"/>
        <item x="6299"/>
        <item x="56"/>
        <item x="842"/>
        <item x="6921"/>
        <item x="1737"/>
        <item x="1815"/>
        <item x="388"/>
        <item x="3448"/>
        <item x="3513"/>
        <item x="6177"/>
        <item x="1897"/>
        <item x="3220"/>
        <item x="4890"/>
        <item x="2110"/>
        <item x="3981"/>
        <item x="4982"/>
        <item x="3186"/>
        <item x="4015"/>
        <item x="5969"/>
        <item x="835"/>
        <item x="4628"/>
        <item x="6091"/>
        <item x="3323"/>
        <item x="1760"/>
        <item x="3922"/>
        <item x="4385"/>
        <item x="1973"/>
        <item x="528"/>
        <item x="5476"/>
        <item x="6379"/>
        <item x="6589"/>
        <item x="4586"/>
        <item x="3718"/>
        <item x="6588"/>
        <item x="6192"/>
        <item x="4414"/>
        <item x="5144"/>
        <item x="4736"/>
        <item x="471"/>
        <item x="3972"/>
        <item x="5347"/>
        <item x="5148"/>
        <item x="5530"/>
        <item x="4020"/>
        <item x="1017"/>
        <item x="971"/>
        <item x="4906"/>
        <item x="6883"/>
        <item x="4551"/>
        <item x="6543"/>
        <item x="5654"/>
        <item x="1796"/>
        <item x="342"/>
        <item x="519"/>
        <item x="6385"/>
        <item x="5663"/>
        <item x="4237"/>
        <item x="4947"/>
        <item x="1018"/>
        <item x="5838"/>
        <item x="2643"/>
        <item x="5064"/>
        <item x="762"/>
        <item x="952"/>
        <item x="5684"/>
        <item x="6054"/>
        <item x="1111"/>
        <item x="2394"/>
        <item x="6085"/>
        <item x="826"/>
        <item x="5083"/>
        <item x="2411"/>
        <item x="5848"/>
        <item x="5492"/>
        <item x="6757"/>
        <item x="192"/>
        <item x="4686"/>
        <item x="4179"/>
        <item x="1265"/>
        <item x="546"/>
        <item x="3673"/>
        <item x="4779"/>
        <item x="5784"/>
        <item x="1914"/>
        <item x="5141"/>
        <item x="5005"/>
        <item x="5482"/>
        <item x="5716"/>
        <item x="493"/>
        <item x="449"/>
        <item x="1499"/>
        <item x="3862"/>
        <item x="143"/>
        <item x="4259"/>
        <item x="2443"/>
        <item x="1083"/>
        <item x="2947"/>
        <item x="1261"/>
        <item x="6631"/>
        <item x="6831"/>
        <item x="6869"/>
        <item x="233"/>
        <item x="2518"/>
        <item x="5245"/>
        <item x="6774"/>
        <item x="6781"/>
        <item x="6628"/>
        <item x="4521"/>
        <item x="6804"/>
        <item x="320"/>
        <item x="6791"/>
        <item x="5812"/>
        <item x="229"/>
        <item x="6711"/>
        <item x="791"/>
        <item x="4357"/>
        <item x="1330"/>
        <item x="1385"/>
        <item x="4959"/>
        <item x="736"/>
        <item x="4309"/>
        <item x="2910"/>
        <item x="2899"/>
        <item x="1584"/>
        <item x="5168"/>
        <item x="5468"/>
        <item x="2089"/>
        <item x="6236"/>
        <item x="6090"/>
        <item x="1476"/>
        <item x="2897"/>
        <item x="3850"/>
        <item x="1356"/>
        <item x="5916"/>
        <item x="6576"/>
        <item x="5370"/>
        <item x="288"/>
        <item x="6235"/>
        <item x="4022"/>
        <item x="335"/>
        <item x="579"/>
        <item x="119"/>
        <item x="5092"/>
        <item x="1566"/>
        <item x="4060"/>
        <item x="3455"/>
        <item x="271"/>
        <item x="2920"/>
        <item x="6435"/>
        <item x="6704"/>
        <item x="5855"/>
        <item x="6369"/>
        <item x="3345"/>
        <item x="738"/>
        <item x="6394"/>
        <item x="256"/>
        <item x="6539"/>
        <item x="343"/>
        <item x="1722"/>
        <item x="5539"/>
        <item x="2435"/>
        <item x="544"/>
        <item x="12"/>
        <item x="487"/>
        <item x="6740"/>
        <item x="2815"/>
        <item x="3692"/>
        <item x="1938"/>
        <item x="3748"/>
        <item x="4207"/>
        <item x="3741"/>
        <item x="477"/>
        <item x="3366"/>
        <item x="568"/>
        <item x="6620"/>
        <item x="3097"/>
        <item x="4342"/>
        <item x="2216"/>
        <item x="6454"/>
        <item x="2700"/>
        <item x="3987"/>
        <item x="3470"/>
        <item x="5761"/>
        <item x="509"/>
        <item x="6862"/>
        <item x="6895"/>
        <item x="2362"/>
        <item x="2986"/>
        <item x="2537"/>
        <item x="1012"/>
        <item x="6053"/>
        <item x="3726"/>
        <item x="410"/>
        <item x="5360"/>
        <item x="1423"/>
        <item x="125"/>
        <item x="2449"/>
        <item x="932"/>
        <item x="5594"/>
        <item x="1157"/>
        <item x="201"/>
        <item x="3712"/>
        <item x="2983"/>
        <item x="3999"/>
        <item x="6296"/>
        <item x="4992"/>
        <item x="2092"/>
        <item x="2258"/>
        <item x="4167"/>
        <item x="2295"/>
        <item x="3003"/>
        <item x="3785"/>
        <item x="2090"/>
        <item x="6149"/>
        <item x="3887"/>
        <item x="4481"/>
        <item x="3503"/>
        <item x="1803"/>
        <item x="3793"/>
        <item x="3109"/>
        <item x="1419"/>
        <item x="5194"/>
        <item x="2114"/>
        <item x="5884"/>
        <item x="785"/>
        <item x="5185"/>
        <item x="416"/>
        <item x="5459"/>
        <item x="6409"/>
        <item x="4606"/>
        <item x="1828"/>
        <item x="3279"/>
        <item x="7"/>
        <item x="6822"/>
        <item x="2446"/>
        <item x="5348"/>
        <item x="4117"/>
        <item x="4082"/>
        <item x="1468"/>
        <item x="6269"/>
        <item x="0"/>
        <item x="4886"/>
        <item x="1068"/>
        <item x="2968"/>
        <item x="5206"/>
        <item x="5795"/>
        <item x="3810"/>
        <item x="4731"/>
        <item x="1134"/>
        <item x="3458"/>
        <item x="4793"/>
        <item x="1069"/>
        <item x="2672"/>
        <item x="1137"/>
        <item x="1055"/>
        <item x="283"/>
        <item x="3847"/>
        <item x="5817"/>
        <item x="6517"/>
        <item x="368"/>
        <item x="4546"/>
        <item x="1410"/>
        <item x="3858"/>
        <item x="4177"/>
        <item x="2324"/>
        <item x="3307"/>
        <item x="4048"/>
        <item x="1915"/>
        <item x="6815"/>
        <item x="1586"/>
        <item x="737"/>
        <item x="2509"/>
        <item x="6612"/>
        <item x="5271"/>
        <item x="2576"/>
        <item x="531"/>
        <item x="6645"/>
        <item x="6386"/>
        <item x="5230"/>
        <item x="5693"/>
        <item x="3244"/>
        <item x="2830"/>
        <item x="5029"/>
        <item x="1835"/>
        <item x="6644"/>
        <item x="65"/>
        <item x="2839"/>
        <item x="5691"/>
        <item x="2166"/>
        <item x="5479"/>
        <item x="5489"/>
        <item x="802"/>
        <item x="2310"/>
        <item x="6675"/>
        <item x="1146"/>
        <item x="5974"/>
        <item x="5653"/>
        <item x="6431"/>
        <item x="5605"/>
        <item x="428"/>
        <item x="5020"/>
        <item x="4371"/>
        <item x="2985"/>
        <item x="1552"/>
        <item x="3688"/>
        <item x="4454"/>
        <item x="2786"/>
        <item x="4433"/>
        <item x="3343"/>
        <item x="5677"/>
        <item x="5180"/>
        <item x="4685"/>
        <item x="6906"/>
        <item x="3962"/>
        <item x="2848"/>
        <item x="2142"/>
        <item x="1988"/>
        <item x="866"/>
        <item x="3"/>
        <item x="1417"/>
        <item x="2177"/>
        <item x="6033"/>
        <item x="6907"/>
        <item x="3925"/>
        <item x="3956"/>
        <item x="1998"/>
        <item x="5342"/>
        <item x="3495"/>
        <item x="5474"/>
        <item x="1473"/>
        <item x="2658"/>
        <item x="5696"/>
        <item x="3049"/>
        <item x="1489"/>
        <item x="4549"/>
        <item x="165"/>
        <item x="2227"/>
        <item x="4327"/>
        <item x="3270"/>
        <item x="6749"/>
        <item x="414"/>
        <item x="2997"/>
        <item x="5877"/>
        <item x="6284"/>
        <item x="3425"/>
        <item x="3439"/>
        <item x="2743"/>
        <item x="921"/>
        <item x="1329"/>
        <item x="5814"/>
        <item x="5122"/>
        <item x="6508"/>
        <item x="3749"/>
        <item x="586"/>
        <item x="4063"/>
        <item x="4488"/>
        <item x="6363"/>
        <item x="3274"/>
        <item x="4077"/>
        <item x="2543"/>
        <item x="4526"/>
        <item x="6382"/>
        <item x="3221"/>
        <item x="4201"/>
        <item x="2262"/>
        <item x="6720"/>
        <item x="5971"/>
        <item x="3113"/>
        <item x="6156"/>
        <item x="5767"/>
        <item x="5828"/>
        <item x="3148"/>
        <item x="4980"/>
        <item x="1159"/>
        <item x="4761"/>
        <item x="2117"/>
        <item x="4515"/>
        <item x="2397"/>
        <item x="4851"/>
        <item x="4163"/>
        <item x="1136"/>
        <item x="5891"/>
        <item x="5361"/>
        <item x="4398"/>
        <item x="1950"/>
        <item x="6377"/>
        <item x="2564"/>
        <item x="5860"/>
        <item x="2703"/>
        <item x="5128"/>
        <item x="3613"/>
        <item x="1853"/>
        <item x="925"/>
        <item x="6459"/>
        <item x="6206"/>
        <item x="923"/>
        <item x="3451"/>
        <item x="895"/>
        <item x="3836"/>
        <item x="6182"/>
        <item x="6124"/>
        <item x="927"/>
        <item x="3792"/>
        <item x="2662"/>
        <item x="1387"/>
        <item x="821"/>
        <item x="1077"/>
        <item x="6714"/>
        <item x="5012"/>
        <item x="261"/>
        <item x="5303"/>
        <item x="1282"/>
        <item x="287"/>
        <item x="6290"/>
        <item x="3699"/>
        <item x="4081"/>
        <item x="4136"/>
        <item x="6503"/>
        <item x="5487"/>
        <item x="2682"/>
        <item x="2906"/>
        <item x="4892"/>
        <item x="4543"/>
        <item x="777"/>
        <item x="5150"/>
        <item x="5868"/>
        <item x="946"/>
        <item x="2498"/>
        <item x="195"/>
        <item x="2755"/>
        <item x="3299"/>
        <item x="5301"/>
        <item x="3390"/>
        <item x="1230"/>
        <item x="1379"/>
        <item x="2609"/>
        <item x="6654"/>
        <item x="2787"/>
        <item x="202"/>
        <item x="6658"/>
        <item x="4862"/>
        <item x="1671"/>
        <item x="5510"/>
        <item x="6599"/>
        <item x="4023"/>
        <item x="2508"/>
        <item x="5268"/>
        <item x="282"/>
        <item x="2760"/>
        <item x="205"/>
        <item x="200"/>
        <item x="987"/>
        <item x="4252"/>
        <item x="6152"/>
        <item x="875"/>
        <item x="3562"/>
        <item x="4823"/>
        <item x="361"/>
        <item x="4245"/>
        <item x="2344"/>
        <item x="1611"/>
        <item x="3537"/>
        <item x="2603"/>
        <item x="534"/>
        <item x="2977"/>
        <item x="6852"/>
        <item x="6205"/>
        <item x="4037"/>
        <item x="2055"/>
        <item x="4452"/>
        <item x="5114"/>
        <item x="1231"/>
        <item x="6725"/>
        <item x="5900"/>
        <item x="530"/>
        <item x="5204"/>
        <item x="2323"/>
        <item x="6833"/>
        <item x="1314"/>
        <item x="6259"/>
        <item x="1617"/>
        <item x="3087"/>
        <item x="4560"/>
        <item x="6486"/>
        <item x="1112"/>
        <item x="3522"/>
        <item x="1826"/>
        <item x="5153"/>
        <item x="5535"/>
        <item x="4042"/>
        <item x="177"/>
        <item x="3386"/>
        <item x="5634"/>
        <item x="6540"/>
        <item x="2300"/>
        <item x="4031"/>
        <item x="345"/>
        <item x="2759"/>
        <item x="280"/>
        <item x="2458"/>
        <item x="5291"/>
        <item x="4099"/>
        <item x="6546"/>
        <item x="2936"/>
        <item x="5942"/>
        <item x="4076"/>
        <item x="4658"/>
        <item x="1347"/>
        <item x="3321"/>
        <item x="6881"/>
        <item x="5933"/>
        <item x="3078"/>
        <item x="2493"/>
        <item x="4019"/>
        <item x="2881"/>
        <item x="1917"/>
        <item x="6864"/>
        <item x="6392"/>
        <item x="6072"/>
        <item x="2403"/>
        <item x="6298"/>
        <item x="1785"/>
        <item x="1170"/>
        <item x="4618"/>
        <item x="2125"/>
        <item x="439"/>
        <item x="652"/>
        <item x="3475"/>
        <item x="1459"/>
        <item x="2145"/>
        <item x="2747"/>
        <item x="4530"/>
        <item x="2765"/>
        <item x="5590"/>
        <item x="3365"/>
        <item x="4898"/>
        <item x="451"/>
        <item x="1094"/>
        <item x="981"/>
        <item x="4632"/>
        <item x="6197"/>
        <item x="1970"/>
        <item x="1205"/>
        <item x="4264"/>
        <item x="2325"/>
        <item x="970"/>
        <item x="4573"/>
        <item x="2653"/>
        <item x="5943"/>
        <item x="2194"/>
        <item x="2790"/>
        <item x="6953"/>
        <item x="768"/>
        <item x="3774"/>
        <item x="5257"/>
        <item x="6062"/>
        <item x="3314"/>
        <item x="6941"/>
        <item x="3620"/>
        <item x="5940"/>
        <item x="2007"/>
        <item x="2053"/>
        <item x="5216"/>
        <item x="4943"/>
        <item x="2230"/>
        <item x="1293"/>
        <item x="6795"/>
        <item x="6106"/>
        <item x="3806"/>
        <item x="3859"/>
        <item x="1879"/>
        <item x="2720"/>
        <item x="904"/>
        <item x="4952"/>
        <item x="2613"/>
        <item x="720"/>
        <item x="3658"/>
        <item x="1269"/>
        <item x="4784"/>
        <item x="1993"/>
        <item x="3617"/>
        <item x="3150"/>
        <item x="1701"/>
        <item x="278"/>
        <item x="1579"/>
        <item x="3126"/>
        <item x="432"/>
        <item x="1308"/>
        <item x="3706"/>
        <item x="5074"/>
        <item x="2512"/>
        <item x="4625"/>
        <item x="2836"/>
        <item x="6868"/>
        <item x="3124"/>
        <item x="1987"/>
        <item x="861"/>
        <item x="3686"/>
        <item x="2312"/>
        <item x="4480"/>
        <item x="2202"/>
        <item x="2331"/>
        <item x="2692"/>
        <item x="5548"/>
        <item x="176"/>
        <item x="4558"/>
        <item x="6344"/>
        <item x="591"/>
        <item x="838"/>
        <item x="2610"/>
        <item x="5948"/>
        <item x="6716"/>
        <item x="4684"/>
        <item x="1833"/>
        <item x="3347"/>
        <item x="3908"/>
        <item x="3409"/>
        <item x="6131"/>
        <item x="1362"/>
        <item x="5473"/>
        <item x="6597"/>
        <item x="1872"/>
        <item x="610"/>
        <item x="6428"/>
        <item x="5419"/>
        <item x="8"/>
        <item x="687"/>
        <item x="445"/>
        <item x="1838"/>
        <item x="1091"/>
        <item x="6117"/>
        <item x="6009"/>
        <item x="4669"/>
        <item x="6526"/>
        <item x="224"/>
        <item x="4165"/>
        <item x="3600"/>
        <item x="4448"/>
        <item x="5792"/>
        <item x="1588"/>
        <item x="2602"/>
        <item x="4694"/>
        <item x="2776"/>
        <item x="427"/>
        <item x="1600"/>
        <item x="3123"/>
        <item x="2146"/>
        <item x="5752"/>
        <item x="3413"/>
        <item x="5599"/>
        <item x="4251"/>
        <item x="3063"/>
        <item x="235"/>
        <item x="3854"/>
        <item x="4314"/>
        <item x="2454"/>
        <item x="3147"/>
        <item x="2249"/>
        <item x="3450"/>
        <item x="2912"/>
        <item x="6761"/>
        <item x="399"/>
        <item x="2203"/>
        <item x="3959"/>
        <item x="3410"/>
        <item x="5764"/>
        <item x="4989"/>
        <item x="3406"/>
        <item x="6636"/>
        <item x="1059"/>
        <item x="5460"/>
        <item x="1927"/>
        <item x="4834"/>
        <item x="5517"/>
        <item x="4254"/>
        <item x="6242"/>
        <item x="642"/>
        <item x="637"/>
        <item x="2023"/>
        <item x="3546"/>
        <item x="5644"/>
        <item x="2620"/>
        <item x="6829"/>
        <item x="2035"/>
        <item x="3829"/>
        <item x="3424"/>
        <item x="817"/>
        <item x="2809"/>
        <item x="4556"/>
        <item x="3380"/>
        <item x="6480"/>
        <item x="213"/>
        <item x="4183"/>
        <item x="911"/>
        <item x="6709"/>
        <item x="6325"/>
        <item x="6232"/>
        <item x="450"/>
        <item x="4973"/>
        <item x="6237"/>
        <item x="5105"/>
        <item x="5531"/>
        <item x="3579"/>
        <item x="1861"/>
        <item x="442"/>
        <item x="3663"/>
        <item x="5113"/>
        <item x="2858"/>
        <item x="3265"/>
        <item x="3151"/>
        <item x="5781"/>
        <item x="6850"/>
        <item x="3295"/>
        <item x="365"/>
        <item x="4571"/>
        <item x="3337"/>
        <item x="4419"/>
        <item x="1145"/>
        <item x="881"/>
        <item x="1336"/>
        <item x="5773"/>
        <item x="3007"/>
        <item x="3577"/>
        <item x="5009"/>
        <item x="6693"/>
        <item x="4594"/>
        <item x="3067"/>
        <item x="1311"/>
        <item x="2660"/>
        <item x="4210"/>
        <item x="170"/>
        <item x="1182"/>
        <item x="304"/>
        <item x="5433"/>
        <item x="4282"/>
        <item x="6598"/>
        <item x="248"/>
        <item x="2410"/>
        <item x="4923"/>
        <item x="351"/>
        <item x="4012"/>
        <item x="2981"/>
        <item x="2812"/>
        <item x="4476"/>
        <item x="5845"/>
        <item x="99"/>
        <item x="6334"/>
        <item x="2513"/>
        <item x="252"/>
        <item x="4758"/>
        <item x="5861"/>
        <item x="2042"/>
        <item x="6768"/>
        <item x="6949"/>
        <item x="443"/>
        <item x="2099"/>
        <item x="5284"/>
        <item x="5679"/>
        <item x="2668"/>
        <item x="4494"/>
        <item x="1407"/>
        <item x="2995"/>
        <item x="2291"/>
        <item x="5001"/>
        <item x="6849"/>
        <item x="1954"/>
        <item x="6789"/>
        <item x="2429"/>
        <item x="1729"/>
        <item x="1110"/>
        <item x="6404"/>
        <item x="2383"/>
        <item x="6874"/>
        <item x="1365"/>
        <item x="214"/>
        <item x="2514"/>
        <item x="6425"/>
        <item x="5568"/>
        <item x="6602"/>
        <item x="1008"/>
        <item x="207"/>
        <item x="2001"/>
        <item x="2423"/>
        <item x="2276"/>
        <item x="5669"/>
        <item x="126"/>
        <item x="6924"/>
        <item x="275"/>
        <item x="1477"/>
        <item x="4902"/>
        <item x="1929"/>
        <item x="1239"/>
        <item x="3028"/>
        <item x="41"/>
        <item x="5078"/>
        <item x="1415"/>
        <item x="5870"/>
        <item x="15"/>
        <item x="3011"/>
        <item x="1893"/>
        <item x="2873"/>
        <item x="6932"/>
        <item x="4071"/>
        <item x="6903"/>
        <item x="6603"/>
        <item x="5998"/>
        <item x="3194"/>
        <item x="3846"/>
        <item x="6027"/>
        <item x="4681"/>
        <item x="1047"/>
        <item x="5066"/>
        <item x="2171"/>
        <item x="6634"/>
        <item x="624"/>
        <item x="5280"/>
        <item x="2704"/>
        <item x="2702"/>
        <item x="1235"/>
        <item x="4384"/>
        <item x="2091"/>
        <item x="979"/>
        <item x="592"/>
        <item x="5834"/>
        <item x="2468"/>
        <item x="848"/>
        <item x="2546"/>
        <item x="4875"/>
        <item x="743"/>
        <item x="4070"/>
        <item x="1649"/>
        <item x="1979"/>
        <item x="1142"/>
        <item x="3860"/>
        <item x="805"/>
        <item x="2130"/>
        <item x="3016"/>
        <item x="3020"/>
        <item x="1715"/>
        <item x="3089"/>
        <item x="3417"/>
        <item x="6342"/>
        <item x="1072"/>
        <item x="653"/>
        <item x="6094"/>
        <item x="1125"/>
        <item x="3821"/>
        <item x="1353"/>
        <item x="4548"/>
        <item x="162"/>
        <item x="2374"/>
        <item x="969"/>
        <item x="6280"/>
        <item x="4333"/>
        <item x="6304"/>
        <item x="6166"/>
        <item x="6257"/>
        <item x="6958"/>
        <item x="6478"/>
        <item x="5655"/>
        <item x="110"/>
        <item x="302"/>
        <item x="6276"/>
        <item x="43"/>
        <item x="3834"/>
        <item x="3565"/>
        <item x="6079"/>
        <item x="2624"/>
        <item x="4469"/>
        <item x="2058"/>
        <item x="2316"/>
        <item x="4698"/>
        <item x="4648"/>
        <item x="3235"/>
        <item x="616"/>
        <item x="691"/>
        <item x="2568"/>
        <item x="100"/>
        <item x="1103"/>
        <item x="2164"/>
        <item x="5449"/>
        <item x="2269"/>
        <item x="2663"/>
        <item x="6137"/>
        <item x="3218"/>
        <item x="3575"/>
        <item x="1461"/>
        <item x="2991"/>
        <item x="6183"/>
        <item x="3744"/>
        <item x="5163"/>
        <item x="1024"/>
        <item x="5904"/>
        <item x="4524"/>
        <item x="955"/>
        <item x="6282"/>
        <item x="4364"/>
        <item x="3984"/>
        <item x="6364"/>
        <item x="6877"/>
        <item x="5652"/>
        <item x="3690"/>
        <item x="5247"/>
        <item x="1167"/>
        <item x="4440"/>
        <item x="182"/>
        <item x="2779"/>
        <item x="1590"/>
        <item x="4115"/>
        <item x="4367"/>
        <item x="4416"/>
        <item x="5316"/>
        <item x="4739"/>
        <item x="3790"/>
        <item x="2919"/>
        <item x="3776"/>
        <item x="2562"/>
        <item x="5989"/>
        <item x="807"/>
        <item x="2237"/>
        <item x="5668"/>
        <item x="2783"/>
        <item x="2476"/>
        <item x="1004"/>
        <item x="4559"/>
        <item x="4835"/>
        <item x="4985"/>
        <item x="5200"/>
        <item x="3445"/>
        <item x="3050"/>
        <item x="4157"/>
        <item x="102"/>
        <item x="5490"/>
        <item x="3947"/>
        <item x="4639"/>
        <item x="4850"/>
        <item x="3685"/>
        <item x="4462"/>
        <item x="4057"/>
        <item x="2552"/>
        <item x="996"/>
        <item x="5184"/>
        <item x="3453"/>
        <item x="5931"/>
        <item x="4805"/>
        <item x="6762"/>
        <item x="266"/>
        <item x="1527"/>
        <item x="5279"/>
        <item x="4258"/>
        <item x="5173"/>
        <item x="3481"/>
        <item x="3723"/>
        <item x="4496"/>
        <item x="988"/>
        <item x="2584"/>
        <item x="1133"/>
        <item x="2402"/>
        <item x="2413"/>
        <item x="4003"/>
        <item x="606"/>
        <item x="5624"/>
        <item x="5887"/>
        <item x="2193"/>
        <item x="4189"/>
        <item x="5378"/>
        <item x="4275"/>
        <item x="3573"/>
        <item x="3695"/>
        <item x="3230"/>
        <item x="1497"/>
        <item x="2154"/>
        <item x="5431"/>
        <item x="1214"/>
        <item x="3968"/>
        <item x="6170"/>
        <item x="4584"/>
        <item x="5577"/>
        <item x="639"/>
        <item x="4540"/>
        <item x="6397"/>
        <item x="3096"/>
        <item x="5251"/>
        <item x="992"/>
        <item x="3224"/>
        <item x="2341"/>
        <item x="6309"/>
        <item x="3135"/>
        <item x="3080"/>
        <item x="2866"/>
        <item x="2069"/>
        <item x="1517"/>
        <item x="5802"/>
        <item x="4891"/>
        <item x="386"/>
        <item x="387"/>
        <item x="2931"/>
        <item x="3864"/>
        <item x="147"/>
        <item x="2104"/>
        <item x="3073"/>
        <item x="5388"/>
        <item x="2234"/>
        <item x="2108"/>
        <item x="4885"/>
        <item x="2359"/>
        <item x="3303"/>
        <item x="675"/>
        <item x="1445"/>
        <item x="2863"/>
        <item x="6368"/>
        <item x="4814"/>
        <item x="5154"/>
        <item x="5295"/>
        <item x="1063"/>
        <item x="1834"/>
        <item x="259"/>
        <item x="4620"/>
        <item x="232"/>
        <item x="5708"/>
        <item x="1223"/>
        <item x="4925"/>
        <item x="577"/>
        <item x="583"/>
        <item x="425"/>
        <item x="2165"/>
        <item x="5673"/>
        <item x="464"/>
        <item x="2911"/>
        <item x="6100"/>
        <item x="3607"/>
        <item x="679"/>
        <item x="2666"/>
        <item x="2318"/>
        <item x="6458"/>
        <item x="6444"/>
        <item x="6954"/>
        <item x="5558"/>
        <item x="2315"/>
        <item x="5379"/>
        <item x="2056"/>
        <item x="620"/>
        <item x="3469"/>
        <item x="3604"/>
        <item x="4376"/>
        <item x="431"/>
        <item x="1957"/>
        <item x="701"/>
        <item x="1759"/>
        <item x="914"/>
        <item x="6870"/>
        <item x="751"/>
        <item x="1065"/>
        <item x="5423"/>
        <item x="5015"/>
        <item x="1573"/>
        <item x="5480"/>
        <item x="3344"/>
        <item x="4749"/>
        <item x="922"/>
        <item x="5408"/>
        <item x="6376"/>
        <item x="6674"/>
        <item x="6014"/>
        <item x="6317"/>
        <item x="5770"/>
        <item x="3292"/>
        <item x="598"/>
        <item x="3733"/>
        <item x="6265"/>
        <item x="5618"/>
        <item x="2417"/>
        <item x="6174"/>
        <item x="2757"/>
        <item x="1520"/>
        <item x="2221"/>
        <item x="5464"/>
        <item x="1335"/>
        <item x="723"/>
        <item x="2168"/>
        <item x="6664"/>
        <item x="2246"/>
        <item x="4644"/>
        <item x="3263"/>
        <item x="4231"/>
        <item x="1743"/>
        <item x="6758"/>
        <item x="4080"/>
        <item x="1873"/>
        <item x="1281"/>
        <item x="3492"/>
        <item x="3183"/>
        <item x="6209"/>
        <item x="243"/>
        <item x="6128"/>
        <item x="3689"/>
        <item x="2067"/>
        <item x="3101"/>
        <item x="4637"/>
        <item x="324"/>
        <item x="430"/>
        <item x="5657"/>
        <item x="669"/>
        <item x="3472"/>
        <item x="1629"/>
        <item x="272"/>
        <item x="5212"/>
        <item x="3528"/>
        <item x="492"/>
        <item x="4572"/>
        <item x="6609"/>
        <item x="3644"/>
        <item x="6196"/>
        <item x="644"/>
        <item x="1816"/>
        <item x="244"/>
        <item x="2770"/>
        <item x="1204"/>
        <item x="4326"/>
        <item x="1396"/>
        <item x="5637"/>
        <item x="4918"/>
        <item x="5037"/>
        <item x="240"/>
        <item x="6959"/>
        <item x="6295"/>
        <item x="5786"/>
        <item x="3062"/>
        <item x="2547"/>
        <item x="5611"/>
        <item x="1119"/>
        <item x="2862"/>
        <item x="4236"/>
        <item x="1546"/>
        <item x="3376"/>
        <item x="5794"/>
        <item x="6887"/>
        <item x="2582"/>
        <item x="2231"/>
        <item x="661"/>
        <item x="2333"/>
        <item x="3163"/>
        <item x="4059"/>
        <item x="1437"/>
        <item x="3762"/>
        <item x="2618"/>
        <item x="5203"/>
        <item x="1374"/>
        <item x="2619"/>
        <item x="3483"/>
        <item x="2280"/>
        <item x="4146"/>
        <item x="5308"/>
        <item x="2475"/>
        <item x="4858"/>
        <item x="5149"/>
        <item x="2436"/>
        <item x="1165"/>
        <item x="5289"/>
        <item x="3046"/>
        <item x="5776"/>
        <item x="1887"/>
        <item x="6245"/>
        <item x="4552"/>
        <item x="1196"/>
        <item x="942"/>
        <item x="4352"/>
        <item x="2631"/>
        <item x="3111"/>
        <item x="2232"/>
        <item x="6764"/>
        <item x="16"/>
        <item x="6108"/>
        <item x="400"/>
        <item x="4461"/>
        <item x="4529"/>
        <item x="5499"/>
        <item x="4917"/>
        <item x="2302"/>
        <item x="364"/>
        <item x="6413"/>
        <item x="2034"/>
        <item x="4397"/>
        <item x="254"/>
        <item x="6807"/>
        <item x="6258"/>
        <item x="5595"/>
        <item x="582"/>
        <item x="2343"/>
        <item x="1279"/>
        <item x="2625"/>
        <item x="4238"/>
        <item x="823"/>
        <item x="548"/>
        <item x="6221"/>
        <item x="5312"/>
        <item x="6547"/>
        <item x="5790"/>
        <item x="5471"/>
        <item x="6889"/>
        <item x="3461"/>
        <item x="6050"/>
        <item x="189"/>
        <item x="1187"/>
        <item x="547"/>
        <item x="276"/>
        <item x="953"/>
        <item x="2544"/>
        <item x="1472"/>
        <item x="5264"/>
        <item x="14"/>
        <item x="3551"/>
        <item x="6483"/>
        <item x="1388"/>
        <item x="2887"/>
        <item x="2826"/>
        <item x="2214"/>
        <item x="4574"/>
        <item x="504"/>
        <item x="2206"/>
        <item x="1911"/>
        <item x="6315"/>
        <item x="2742"/>
        <item x="1344"/>
        <item x="4501"/>
        <item x="1064"/>
        <item x="1774"/>
        <item x="3823"/>
        <item x="2599"/>
        <item x="289"/>
        <item x="6324"/>
        <item x="1522"/>
        <item x="4845"/>
        <item x="3282"/>
        <item x="1540"/>
        <item x="395"/>
        <item x="4164"/>
        <item x="3211"/>
        <item x="2128"/>
        <item x="4507"/>
        <item x="6426"/>
        <item x="6918"/>
        <item x="4068"/>
        <item x="4319"/>
        <item x="3015"/>
        <item x="4040"/>
        <item x="1197"/>
        <item x="1827"/>
        <item x="6365"/>
        <item x="2928"/>
        <item x="2355"/>
        <item x="5912"/>
        <item x="1171"/>
        <item x="2865"/>
        <item x="2708"/>
        <item x="3954"/>
        <item x="2127"/>
        <item x="5929"/>
        <item x="463"/>
        <item x="6936"/>
        <item x="1327"/>
        <item x="3108"/>
        <item x="6798"/>
        <item x="6919"/>
        <item x="765"/>
        <item x="4347"/>
        <item x="889"/>
        <item x="2209"/>
        <item x="3398"/>
        <item x="3493"/>
        <item x="6162"/>
        <item x="3671"/>
        <item x="1402"/>
        <item x="3399"/>
        <item x="1670"/>
        <item x="5176"/>
        <item x="3320"/>
        <item x="6180"/>
        <item x="4010"/>
        <item x="366"/>
        <item x="6911"/>
        <item x="6472"/>
        <item x="4931"/>
        <item x="1646"/>
        <item x="834"/>
        <item x="6064"/>
        <item x="4000"/>
        <item x="4869"/>
        <item x="6844"/>
        <item x="2463"/>
        <item x="3354"/>
        <item x="5209"/>
        <item x="5762"/>
        <item x="3369"/>
        <item x="2438"/>
        <item x="3988"/>
        <item x="2162"/>
        <item x="4903"/>
        <item x="5132"/>
        <item x="1996"/>
        <item x="3059"/>
        <item x="4623"/>
        <item x="4760"/>
        <item x="6015"/>
        <item x="685"/>
        <item x="1198"/>
        <item x="3934"/>
        <item x="3684"/>
        <item x="3807"/>
        <item x="3032"/>
        <item x="1102"/>
        <item x="1726"/>
        <item x="3683"/>
        <item x="1081"/>
        <item x="2044"/>
        <item x="3849"/>
        <item x="4294"/>
        <item x="2160"/>
        <item x="3378"/>
        <item x="1078"/>
        <item x="6626"/>
        <item x="6956"/>
        <item x="1105"/>
        <item x="6509"/>
        <item x="6901"/>
        <item x="6414"/>
        <item x="3192"/>
        <item x="4322"/>
        <item x="91"/>
        <item x="3627"/>
        <item x="1219"/>
        <item x="3286"/>
        <item x="2311"/>
        <item x="2999"/>
        <item x="6263"/>
        <item x="429"/>
        <item x="6713"/>
        <item x="332"/>
        <item x="5288"/>
        <item x="1307"/>
        <item x="1518"/>
        <item x="2734"/>
        <item x="6827"/>
        <item x="6029"/>
        <item x="1658"/>
        <item x="2371"/>
        <item x="2373"/>
        <item x="309"/>
        <item x="3156"/>
        <item x="2167"/>
        <item x="1096"/>
        <item x="1471"/>
        <item x="1904"/>
        <item x="5453"/>
        <item x="2736"/>
        <item x="4693"/>
        <item x="2180"/>
        <item x="3892"/>
        <item x="5658"/>
        <item x="5754"/>
        <item x="2087"/>
        <item x="6181"/>
        <item x="152"/>
        <item x="191"/>
        <item x="218"/>
        <item x="2235"/>
        <item x="4013"/>
        <item x="502"/>
        <item x="836"/>
        <item x="2419"/>
        <item x="657"/>
        <item x="2589"/>
        <item x="2859"/>
        <item x="1576"/>
        <item x="2486"/>
        <item x="5735"/>
        <item x="1656"/>
        <item x="4541"/>
        <item x="268"/>
        <item x="3363"/>
        <item x="3645"/>
        <item x="1811"/>
        <item x="3838"/>
        <item x="5071"/>
        <item x="2279"/>
        <item x="6069"/>
        <item x="297"/>
        <item x="2079"/>
        <item x="2767"/>
        <item x="2229"/>
        <item x="5869"/>
        <item x="279"/>
        <item x="4772"/>
        <item x="3294"/>
        <item x="2013"/>
        <item x="3132"/>
        <item x="23"/>
        <item x="5993"/>
        <item x="4410"/>
        <item x="348"/>
        <item x="6642"/>
        <item x="3926"/>
        <item x="1192"/>
        <item x="3903"/>
        <item x="2337"/>
        <item x="1278"/>
        <item x="1000"/>
        <item x="1817"/>
        <item x="1487"/>
        <item x="2879"/>
        <item x="5734"/>
        <item x="5772"/>
        <item x="3432"/>
        <item x="2733"/>
        <item x="3001"/>
        <item x="5276"/>
        <item x="6751"/>
        <item x="3820"/>
        <item x="3203"/>
        <item x="3691"/>
        <item x="3605"/>
        <item x="3753"/>
        <item x="4217"/>
        <item x="1747"/>
        <item x="4153"/>
        <item x="6625"/>
        <item x="71"/>
        <item x="1242"/>
        <item x="4561"/>
        <item x="5352"/>
        <item x="767"/>
        <item x="1961"/>
        <item x="2833"/>
        <item x="294"/>
        <item x="4780"/>
        <item x="3518"/>
        <item x="5270"/>
        <item x="5872"/>
        <item x="3791"/>
        <item x="3558"/>
        <item x="5394"/>
        <item x="506"/>
        <item x="5384"/>
        <item x="2380"/>
        <item x="593"/>
        <item x="3036"/>
        <item x="4812"/>
        <item x="5659"/>
        <item x="5418"/>
        <item x="1748"/>
        <item x="1680"/>
        <item x="4021"/>
        <item x="104"/>
        <item x="2583"/>
        <item x="2487"/>
        <item x="5753"/>
        <item x="3471"/>
        <item x="3128"/>
        <item x="5224"/>
        <item x="3581"/>
        <item x="5785"/>
        <item x="2267"/>
        <item x="4365"/>
        <item x="4421"/>
        <item x="2962"/>
        <item x="667"/>
        <item x="5430"/>
        <item x="689"/>
        <item x="1964"/>
        <item x="1378"/>
        <item x="5615"/>
        <item x="5960"/>
        <item x="2393"/>
        <item x="4091"/>
        <item x="539"/>
        <item x="2222"/>
        <item x="1709"/>
        <item x="6396"/>
        <item x="5645"/>
        <item x="1343"/>
        <item x="6531"/>
        <item x="1991"/>
        <item x="184"/>
        <item x="4775"/>
        <item x="748"/>
        <item x="4538"/>
        <item x="3430"/>
        <item x="3784"/>
        <item x="1271"/>
        <item x="2868"/>
        <item x="3464"/>
        <item x="5608"/>
        <item x="1042"/>
        <item x="6613"/>
        <item x="614"/>
        <item x="1782"/>
        <item x="1797"/>
        <item x="6489"/>
        <item x="4375"/>
        <item x="3324"/>
        <item x="3746"/>
        <item x="1829"/>
        <item x="5380"/>
        <item x="5369"/>
        <item x="1233"/>
        <item x="798"/>
        <item x="4901"/>
        <item x="4864"/>
        <item x="5713"/>
        <item x="6865"/>
        <item x="2368"/>
        <item x="4756"/>
        <item x="4822"/>
        <item x="4998"/>
        <item x="4317"/>
        <item x="2250"/>
        <item x="4182"/>
        <item x="5032"/>
        <item x="46"/>
        <item x="5880"/>
        <item x="6102"/>
        <item x="4273"/>
        <item x="2913"/>
        <item x="2218"/>
        <item x="2261"/>
        <item x="4567"/>
        <item x="3367"/>
        <item x="631"/>
        <item x="2951"/>
        <item x="3269"/>
        <item x="607"/>
        <item x="6736"/>
        <item x="1631"/>
        <item x="6884"/>
        <item x="1355"/>
        <item x="6361"/>
        <item x="2939"/>
        <item x="4223"/>
        <item x="4116"/>
        <item x="6274"/>
        <item x="4394"/>
        <item x="6311"/>
        <item x="6238"/>
        <item x="1007"/>
        <item x="513"/>
        <item x="4451"/>
        <item x="4128"/>
        <item x="5987"/>
        <item x="296"/>
        <item x="4107"/>
        <item x="5809"/>
        <item x="4302"/>
        <item x="6806"/>
        <item x="3936"/>
        <item x="2893"/>
        <item x="2577"/>
        <item x="4187"/>
        <item x="6805"/>
        <item x="1637"/>
        <item x="2080"/>
        <item x="3550"/>
        <item x="6835"/>
        <item x="406"/>
        <item x="2204"/>
        <item x="373"/>
        <item x="3992"/>
        <item x="4725"/>
        <item x="159"/>
        <item x="4863"/>
        <item x="843"/>
        <item x="6275"/>
        <item x="1643"/>
        <item x="31"/>
        <item x="4392"/>
        <item x="1594"/>
        <item x="3815"/>
        <item x="1492"/>
        <item x="3412"/>
        <item x="608"/>
        <item x="6080"/>
        <item x="5186"/>
        <item x="4612"/>
        <item x="6743"/>
        <item x="6165"/>
        <item x="5452"/>
        <item x="1479"/>
        <item x="2647"/>
        <item x="6660"/>
        <item x="4842"/>
        <item x="3541"/>
        <item x="1139"/>
        <item x="6639"/>
        <item x="3799"/>
        <item x="1982"/>
        <item x="3990"/>
        <item x="148"/>
        <item x="5469"/>
        <item x="5886"/>
        <item x="5700"/>
        <item x="5147"/>
        <item x="2606"/>
        <item x="6076"/>
        <item x="1418"/>
        <item x="120"/>
        <item x="6093"/>
        <item x="330"/>
        <item x="3355"/>
        <item x="216"/>
        <item x="2189"/>
        <item x="1005"/>
        <item x="6523"/>
        <item x="3168"/>
        <item x="188"/>
        <item x="2293"/>
        <item x="2407"/>
        <item x="382"/>
        <item x="3595"/>
        <item x="2534"/>
        <item x="1877"/>
        <item x="3117"/>
        <item x="4004"/>
        <item x="2751"/>
        <item x="3751"/>
        <item x="756"/>
        <item x="2485"/>
        <item x="6470"/>
        <item x="1109"/>
        <item x="6248"/>
        <item x="4661"/>
        <item x="2190"/>
        <item x="3479"/>
        <item x="5778"/>
        <item x="4759"/>
        <item x="5470"/>
        <item x="977"/>
        <item x="5543"/>
        <item x="656"/>
        <item x="638"/>
        <item x="4030"/>
        <item x="1360"/>
        <item x="658"/>
        <item x="5885"/>
        <item x="1765"/>
        <item x="4424"/>
        <item x="2608"/>
        <item x="359"/>
        <item x="3893"/>
        <item x="2819"/>
        <item x="3284"/>
        <item x="5124"/>
        <item x="1832"/>
        <item x="6482"/>
        <item x="605"/>
        <item x="3179"/>
        <item x="6920"/>
        <item x="3809"/>
        <item x="1730"/>
        <item x="1706"/>
        <item x="1989"/>
        <item x="1228"/>
        <item x="35"/>
        <item x="4200"/>
        <item x="5518"/>
        <item x="3514"/>
        <item x="3885"/>
        <item x="3289"/>
        <item x="4577"/>
        <item x="4582"/>
        <item x="2049"/>
        <item x="6538"/>
        <item x="6202"/>
        <item x="5592"/>
        <item x="5275"/>
        <item x="3707"/>
        <item x="6133"/>
        <item x="5374"/>
        <item x="2225"/>
        <item x="3817"/>
        <item x="2082"/>
        <item x="3385"/>
        <item x="4374"/>
        <item x="1604"/>
        <item x="6863"/>
        <item x="5746"/>
        <item x="371"/>
        <item x="5027"/>
        <item x="306"/>
        <item x="4787"/>
        <item x="2984"/>
        <item x="6493"/>
        <item x="1608"/>
        <item x="1462"/>
        <item x="4802"/>
        <item x="5282"/>
        <item x="3045"/>
        <item x="5096"/>
        <item x="3288"/>
        <item x="6293"/>
        <item x="1203"/>
        <item x="726"/>
        <item x="1564"/>
        <item x="735"/>
        <item x="4305"/>
        <item x="5222"/>
        <item x="2895"/>
        <item x="3229"/>
        <item x="4516"/>
        <item x="543"/>
        <item x="6233"/>
        <item x="1515"/>
        <item x="3697"/>
        <item x="567"/>
        <item x="1913"/>
        <item x="1193"/>
        <item x="6929"/>
        <item x="4746"/>
        <item x="4786"/>
        <item x="2456"/>
        <item x="505"/>
        <item x="1246"/>
        <item x="6529"/>
        <item x="2855"/>
        <item x="3647"/>
        <item x="1848"/>
        <item x="4380"/>
        <item x="2954"/>
        <item x="2431"/>
        <item x="2031"/>
        <item x="694"/>
        <item x="6003"/>
        <item x="1001"/>
        <item x="1570"/>
        <item x="2880"/>
        <item x="6416"/>
        <item x="4430"/>
        <item x="1074"/>
        <item x="508"/>
        <item x="1806"/>
        <item x="3510"/>
        <item x="4937"/>
        <item x="2014"/>
        <item x="137"/>
        <item x="4248"/>
        <item x="1058"/>
        <item x="6105"/>
        <item x="3701"/>
        <item x="6691"/>
        <item x="6461"/>
        <item x="6501"/>
        <item x="6730"/>
        <item x="4122"/>
        <item x="1185"/>
        <item x="6178"/>
        <item x="3193"/>
        <item x="6134"/>
        <item x="5160"/>
        <item x="5598"/>
        <item x="2353"/>
        <item x="194"/>
        <item x="3037"/>
        <item x="6075"/>
        <item x="489"/>
        <item x="6819"/>
        <item x="5156"/>
        <item x="1189"/>
        <item x="5318"/>
        <item x="934"/>
        <item x="6230"/>
        <item x="405"/>
        <item x="878"/>
        <item x="5629"/>
        <item x="5021"/>
        <item x="5325"/>
        <item x="2588"/>
        <item x="6923"/>
        <item x="4033"/>
        <item x="5272"/>
        <item x="341"/>
        <item x="3879"/>
        <item x="1769"/>
        <item x="2018"/>
        <item x="4932"/>
        <item x="6747"/>
        <item x="6039"/>
        <item x="3814"/>
        <item x="2483"/>
        <item x="5976"/>
        <item x="5664"/>
        <item x="4105"/>
        <item x="1642"/>
        <item x="4097"/>
        <item x="587"/>
        <item x="5690"/>
        <item x="1370"/>
        <item x="4640"/>
        <item x="4277"/>
        <item x="5710"/>
        <item x="6697"/>
        <item x="2818"/>
        <item x="2838"/>
        <item x="4799"/>
        <item x="630"/>
        <item x="4675"/>
        <item x="3796"/>
        <item x="5365"/>
        <item x="6657"/>
        <item x="5164"/>
        <item x="6332"/>
        <item x="1272"/>
        <item x="4878"/>
        <item x="4438"/>
        <item x="6665"/>
        <item x="5706"/>
        <item x="1160"/>
        <item x="4871"/>
        <item x="1186"/>
        <item x="6451"/>
        <item x="3637"/>
        <item x="824"/>
        <item x="2756"/>
        <item x="2469"/>
        <item x="553"/>
        <item x="2492"/>
        <item x="1881"/>
        <item x="3258"/>
        <item x="6423"/>
        <item x="6888"/>
        <item x="2598"/>
        <item x="1480"/>
        <item x="5283"/>
        <item x="3500"/>
        <item x="4202"/>
        <item x="4852"/>
        <item x="3153"/>
        <item x="2754"/>
        <item x="4825"/>
        <item x="223"/>
        <item x="829"/>
        <item x="2847"/>
        <item x="2650"/>
        <item x="5213"/>
        <item x="5248"/>
        <item x="5351"/>
        <item x="5022"/>
        <item x="3942"/>
        <item x="3553"/>
        <item x="3612"/>
        <item x="6690"/>
        <item x="6496"/>
        <item x="4904"/>
        <item x="5240"/>
        <item x="3486"/>
        <item x="808"/>
        <item x="6930"/>
        <item x="2030"/>
        <item x="5728"/>
        <item x="1507"/>
        <item x="6786"/>
        <item x="4138"/>
        <item x="5088"/>
        <item x="6096"/>
        <item x="6702"/>
        <item x="4464"/>
        <item x="466"/>
        <item x="6616"/>
        <item x="2027"/>
        <item x="4653"/>
        <item x="2665"/>
        <item x="1618"/>
        <item x="2729"/>
        <item x="589"/>
        <item x="1925"/>
        <item x="5235"/>
        <item x="5350"/>
        <item x="692"/>
        <item x="6434"/>
        <item x="3702"/>
        <item x="3812"/>
        <item x="396"/>
        <item x="4463"/>
        <item x="2701"/>
        <item x="6083"/>
        <item x="5072"/>
        <item x="6848"/>
        <item x="5556"/>
        <item x="5667"/>
        <item x="3944"/>
        <item x="6227"/>
        <item x="5054"/>
        <item x="3816"/>
        <item x="1528"/>
        <item x="3976"/>
        <item x="154"/>
        <item x="565"/>
        <item x="5129"/>
        <item x="236"/>
        <item x="204"/>
        <item x="5793"/>
        <item x="5437"/>
        <item x="5094"/>
        <item x="6532"/>
        <item x="1380"/>
        <item x="4790"/>
        <item x="4818"/>
        <item x="4443"/>
        <item x="6020"/>
        <item x="6745"/>
        <item x="891"/>
        <item x="4110"/>
        <item x="6647"/>
        <item x="5871"/>
        <item x="89"/>
        <item x="4064"/>
        <item x="1474"/>
        <item x="5338"/>
        <item x="1863"/>
        <item x="4449"/>
        <item x="344"/>
        <item x="5996"/>
        <item x="1285"/>
        <item x="5565"/>
        <item x="3889"/>
        <item x="3349"/>
        <item x="1647"/>
        <item x="3576"/>
        <item x="2253"/>
        <item x="2488"/>
        <item x="3609"/>
        <item x="32"/>
        <item x="5233"/>
        <item x="1677"/>
        <item x="2737"/>
        <item x="3801"/>
        <item x="2716"/>
        <item x="2822"/>
        <item x="6161"/>
        <item x="3594"/>
        <item x="5888"/>
        <item x="5661"/>
        <item x="3534"/>
        <item x="4090"/>
        <item x="6004"/>
        <item x="456"/>
        <item x="6490"/>
        <item x="4218"/>
        <item x="6565"/>
        <item x="6662"/>
        <item x="5133"/>
        <item x="6946"/>
        <item x="5"/>
        <item x="4868"/>
        <item x="3018"/>
        <item x="1208"/>
        <item x="6384"/>
        <item x="3231"/>
        <item x="2648"/>
        <item x="549"/>
        <item x="6322"/>
        <item x="5373"/>
        <item x="3099"/>
        <item x="3234"/>
        <item x="6071"/>
        <item x="79"/>
        <item x="2579"/>
        <item x="5829"/>
        <item x="6561"/>
        <item x="5102"/>
        <item x="2439"/>
        <item x="5440"/>
        <item x="1361"/>
        <item x="5183"/>
        <item x="173"/>
        <item x="6169"/>
        <item x="34"/>
        <item x="4133"/>
        <item x="649"/>
        <item x="5177"/>
        <item x="5006"/>
        <item x="2354"/>
        <item x="398"/>
        <item x="3035"/>
        <item x="2459"/>
        <item x="4170"/>
        <item x="3074"/>
        <item x="2652"/>
        <item x="2489"/>
        <item x="6834"/>
        <item x="3584"/>
        <item x="4855"/>
        <item x="5364"/>
        <item x="6360"/>
        <item x="68"/>
        <item x="3652"/>
        <item x="6510"/>
        <item x="650"/>
        <item x="5073"/>
        <item x="6469"/>
        <item x="5574"/>
        <item x="6389"/>
        <item x="1645"/>
        <item x="346"/>
        <item x="3068"/>
        <item x="1705"/>
        <item x="6439"/>
        <item x="3242"/>
        <item x="3261"/>
        <item x="457"/>
        <item x="5322"/>
        <item x="5313"/>
        <item x="4709"/>
        <item x="6784"/>
        <item x="903"/>
        <item x="327"/>
        <item x="5195"/>
        <item x="2749"/>
        <item x="5007"/>
        <item x="6742"/>
        <item x="21"/>
        <item x="2803"/>
        <item x="4981"/>
        <item x="2510"/>
        <item x="3507"/>
        <item x="2921"/>
        <item x="4203"/>
        <item x="1696"/>
        <item x="541"/>
        <item x="786"/>
        <item x="700"/>
        <item x="6578"/>
        <item x="2076"/>
        <item x="5498"/>
        <item x="4608"/>
        <item x="5858"/>
        <item x="6679"/>
        <item x="3374"/>
        <item x="1523"/>
        <item x="6218"/>
        <item x="4225"/>
        <item x="4884"/>
        <item x="1699"/>
        <item x="2051"/>
        <item x="1368"/>
        <item x="4049"/>
        <item x="5757"/>
        <item x="292"/>
        <item x="3202"/>
        <item x="611"/>
        <item x="5863"/>
        <item x="5670"/>
        <item x="4176"/>
        <item x="4646"/>
        <item x="1229"/>
        <item x="3549"/>
        <item x="5445"/>
        <item x="973"/>
        <item x="3583"/>
        <item x="1734"/>
        <item x="4580"/>
        <item x="3353"/>
        <item x="1292"/>
        <item x="5789"/>
        <item x="5704"/>
        <item x="6433"/>
        <item x="1969"/>
        <item x="303"/>
        <item x="1591"/>
        <item x="5602"/>
        <item x="5702"/>
        <item x="3848"/>
        <item x="4755"/>
        <item x="831"/>
        <item x="6141"/>
        <item x="4086"/>
        <item x="833"/>
        <item x="5266"/>
        <item x="3013"/>
        <item x="2882"/>
        <item x="6089"/>
        <item x="1691"/>
        <item x="2854"/>
        <item x="3418"/>
        <item x="3142"/>
        <item x="6513"/>
        <item x="2495"/>
        <item x="417"/>
        <item x="3371"/>
        <item x="1086"/>
        <item x="6670"/>
        <item x="4495"/>
        <item x="2272"/>
        <item x="2356"/>
        <item x="5053"/>
        <item x="532"/>
        <item x="6615"/>
        <item x="4832"/>
        <item x="711"/>
        <item x="4055"/>
        <item x="741"/>
        <item x="5332"/>
        <item x="6417"/>
        <item x="5873"/>
        <item x="1289"/>
        <item x="5465"/>
        <item x="4271"/>
        <item x="5397"/>
        <item x="6194"/>
        <item x="2955"/>
        <item x="4854"/>
        <item x="6110"/>
        <item x="219"/>
        <item x="2773"/>
        <item x="1440"/>
        <item x="2791"/>
        <item x="1071"/>
        <item x="181"/>
        <item x="6728"/>
        <item x="6771"/>
        <item x="1531"/>
        <item x="2768"/>
        <item x="5405"/>
        <item x="6692"/>
        <item x="230"/>
        <item x="3698"/>
        <item x="1190"/>
        <item x="2898"/>
        <item x="5799"/>
        <item x="944"/>
        <item x="4180"/>
        <item x="2009"/>
        <item x="2864"/>
        <item x="3872"/>
        <item x="1767"/>
        <item x="6403"/>
        <item x="5804"/>
        <item x="4065"/>
        <item x="5692"/>
        <item x="6853"/>
        <item x="2107"/>
        <item x="1453"/>
        <item x="1541"/>
        <item x="246"/>
        <item x="4634"/>
        <item x="2540"/>
        <item x="1441"/>
        <item x="6157"/>
        <item x="5319"/>
        <item x="1126"/>
        <item x="5197"/>
        <item x="2530"/>
        <item x="6511"/>
        <item x="2283"/>
        <item x="5896"/>
        <item x="6938"/>
        <item x="6955"/>
        <item x="5084"/>
        <item x="6049"/>
        <item x="5742"/>
        <item x="3420"/>
        <item x="3061"/>
        <item x="5043"/>
        <item x="1401"/>
        <item x="3115"/>
        <item x="3315"/>
        <item x="1322"/>
        <item x="3169"/>
        <item x="5454"/>
        <item x="3719"/>
        <item x="234"/>
        <item x="702"/>
        <item x="4562"/>
        <item x="1404"/>
        <item x="6614"/>
        <item x="5835"/>
        <item x="4699"/>
        <item x="3578"/>
        <item x="111"/>
        <item x="5155"/>
        <item x="4295"/>
        <item x="633"/>
        <item x="2713"/>
        <item x="2219"/>
        <item x="3308"/>
        <item x="1306"/>
        <item x="3379"/>
        <item x="906"/>
        <item x="5157"/>
        <item x="4484"/>
        <item x="5484"/>
        <item x="4289"/>
        <item x="1818"/>
        <item x="1894"/>
        <item x="749"/>
        <item x="3916"/>
        <item x="72"/>
        <item x="1168"/>
        <item x="5515"/>
        <item x="4151"/>
        <item x="4406"/>
        <item x="222"/>
        <item x="6859"/>
        <item x="975"/>
        <item x="2861"/>
        <item x="6208"/>
        <item x="3506"/>
        <item x="4046"/>
        <item x="4866"/>
        <item x="3136"/>
        <item x="6031"/>
        <item x="664"/>
        <item x="2149"/>
        <item x="2525"/>
        <item x="6885"/>
        <item x="5320"/>
        <item x="2628"/>
        <item x="6837"/>
        <item x="3666"/>
        <item x="1708"/>
        <item x="4651"/>
        <item x="3548"/>
        <item x="5875"/>
        <item x="4771"/>
        <item x="4232"/>
        <item x="473"/>
        <item x="4738"/>
        <item x="1845"/>
        <item x="4306"/>
        <item x="3387"/>
        <item x="1990"/>
        <item x="3654"/>
        <item x="4588"/>
        <item x="2841"/>
        <item x="757"/>
        <item x="5345"/>
        <item x="1789"/>
        <item x="3852"/>
        <item x="816"/>
        <item x="4465"/>
        <item x="6909"/>
        <item x="5116"/>
        <item x="6550"/>
        <item x="5819"/>
        <item x="5090"/>
        <item x="2384"/>
        <item x="1663"/>
        <item x="3119"/>
        <item x="59"/>
        <item x="4027"/>
        <item x="5798"/>
        <item x="1776"/>
        <item x="4635"/>
        <item x="4566"/>
        <item x="5528"/>
        <item x="2015"/>
        <item x="6415"/>
        <item x="573"/>
        <item x="5780"/>
        <item x="6753"/>
        <item x="4137"/>
        <item x="4676"/>
        <item x="4244"/>
        <item x="1898"/>
        <item x="4616"/>
        <item x="4826"/>
        <item x="133"/>
        <item x="4696"/>
        <item x="4475"/>
        <item x="6719"/>
        <item x="4741"/>
        <item x="3085"/>
        <item x="4334"/>
        <item x="780"/>
        <item x="4895"/>
        <item x="879"/>
        <item x="5910"/>
        <item x="4946"/>
        <item x="1997"/>
        <item x="295"/>
        <item x="5725"/>
        <item x="2207"/>
        <item x="5169"/>
        <item x="274"/>
        <item x="5246"/>
        <item x="5937"/>
        <item x="5967"/>
        <item x="5587"/>
        <item x="4312"/>
        <item x="5082"/>
        <item x="6796"/>
        <item x="3536"/>
        <item x="5042"/>
        <item x="82"/>
        <item x="3832"/>
        <item x="4831"/>
        <item x="5371"/>
        <item x="6155"/>
        <item x="5438"/>
        <item x="6839"/>
        <item x="1857"/>
        <item x="2309"/>
        <item x="1755"/>
        <item x="6366"/>
        <item x="6424"/>
        <item x="1790"/>
        <item x="4431"/>
        <item x="2296"/>
        <item x="3927"/>
        <item x="1315"/>
        <item x="5544"/>
        <item x="4922"/>
        <item x="5367"/>
        <item x="2690"/>
        <item x="6830"/>
        <item x="1313"/>
        <item x="3676"/>
        <item x="4706"/>
        <item x="6533"/>
        <item x="4889"/>
        <item x="6584"/>
        <item x="5685"/>
        <item x="4555"/>
        <item x="6846"/>
        <item x="4872"/>
        <item x="4249"/>
        <item x="2969"/>
        <item x="6088"/>
        <item x="6081"/>
        <item x="3086"/>
        <item x="3914"/>
        <item x="1135"/>
        <item x="5137"/>
        <item x="1702"/>
        <item x="3312"/>
        <item x="1179"/>
        <item x="3212"/>
        <item x="5242"/>
        <item x="1486"/>
        <item x="3739"/>
        <item x="5986"/>
        <item x="6463"/>
        <item x="3722"/>
        <item x="5906"/>
        <item x="2699"/>
        <item x="1216"/>
        <item x="2553"/>
        <item x="2741"/>
        <item x="5262"/>
        <item x="4848"/>
        <item x="5046"/>
        <item x="6772"/>
        <item x="3021"/>
        <item x="1886"/>
        <item x="5895"/>
        <item x="4708"/>
        <item x="6329"/>
        <item x="4393"/>
        <item x="5485"/>
        <item x="916"/>
        <item x="6708"/>
        <item x="3055"/>
        <item x="5832"/>
        <item x="984"/>
        <item x="703"/>
        <item x="5846"/>
        <item x="6894"/>
        <item x="4120"/>
        <item x="5876"/>
        <item x="4938"/>
        <item x="2480"/>
        <item x="5108"/>
        <item x="3025"/>
        <item x="2828"/>
        <item x="2482"/>
        <item x="2103"/>
        <item x="663"/>
        <item x="2605"/>
        <item x="81"/>
        <item x="2640"/>
        <item x="2933"/>
        <item x="5190"/>
        <item x="4144"/>
        <item x="1903"/>
        <item x="3709"/>
        <item x="1041"/>
        <item x="3334"/>
        <item x="4522"/>
        <item x="4159"/>
        <item x="3844"/>
        <item x="6252"/>
        <item x="4270"/>
        <item x="6441"/>
        <item x="122"/>
        <item x="2935"/>
        <item x="3540"/>
        <item x="4887"/>
        <item x="1153"/>
        <item x="3210"/>
        <item x="1805"/>
        <item x="6623"/>
        <item x="3634"/>
        <item x="1784"/>
        <item x="4467"/>
        <item x="2196"/>
        <item x="5292"/>
        <item x="5220"/>
        <item x="862"/>
        <item x="883"/>
        <item x="5310"/>
        <item x="3674"/>
        <item x="6505"/>
        <item x="5542"/>
        <item x="4535"/>
        <item x="6220"/>
        <item x="3459"/>
        <item x="2529"/>
        <item x="2930"/>
        <item x="5495"/>
        <item x="1439"/>
        <item x="1563"/>
        <item x="4933"/>
        <item x="5522"/>
        <item x="392"/>
        <item x="1465"/>
        <item x="5951"/>
        <item x="4717"/>
        <item x="4281"/>
        <item x="1310"/>
        <item x="6109"/>
        <item x="594"/>
        <item x="9"/>
        <item x="1215"/>
        <item x="6477"/>
        <item x="524"/>
        <item x="1331"/>
        <item x="77"/>
        <item x="3287"/>
        <item x="4279"/>
        <item x="2292"/>
        <item x="6857"/>
        <item x="3616"/>
        <item x="3110"/>
        <item x="2372"/>
        <item x="6633"/>
        <item x="6216"/>
        <item x="3505"/>
        <item x="1100"/>
        <item x="1628"/>
        <item x="3026"/>
        <item x="5771"/>
        <item x="2020"/>
        <item x="3991"/>
        <item x="117"/>
        <item x="3888"/>
        <item x="4968"/>
        <item x="3754"/>
        <item x="3172"/>
        <item x="1574"/>
        <item x="2726"/>
        <item x="6871"/>
        <item x="1434"/>
        <item x="4220"/>
        <item x="6445"/>
        <item x="887"/>
        <item x="1801"/>
        <item x="3842"/>
        <item x="1408"/>
        <item x="5400"/>
        <item x="622"/>
        <item x="2578"/>
        <item x="5982"/>
        <item x="5972"/>
        <item x="4171"/>
        <item x="556"/>
        <item x="3705"/>
        <item x="536"/>
        <item x="563"/>
        <item x="6917"/>
        <item x="2840"/>
        <item x="6449"/>
        <item x="4788"/>
        <item x="87"/>
        <item x="2024"/>
        <item x="731"/>
        <item x="3703"/>
        <item x="129"/>
        <item x="855"/>
        <item x="4744"/>
        <item x="4292"/>
        <item x="5853"/>
        <item x="5038"/>
        <item x="2875"/>
        <item x="2257"/>
        <item x="2054"/>
        <item x="1555"/>
        <item x="69"/>
        <item x="1132"/>
        <item x="217"/>
        <item x="474"/>
        <item x="5221"/>
        <item x="3216"/>
        <item x="3034"/>
        <item x="5999"/>
        <item x="3855"/>
        <item x="4321"/>
        <item x="6521"/>
        <item x="5121"/>
        <item x="5841"/>
        <item x="5039"/>
        <item x="6785"/>
        <item x="3091"/>
        <item x="1354"/>
        <item x="2471"/>
        <item x="2680"/>
        <item x="4304"/>
        <item x="6731"/>
        <item x="1695"/>
        <item x="3511"/>
        <item x="468"/>
        <item x="1908"/>
        <item x="641"/>
        <item x="2832"/>
        <item x="965"/>
        <item x="704"/>
        <item x="208"/>
        <item x="6104"/>
        <item x="2197"/>
        <item x="2980"/>
        <item x="6464"/>
        <item x="5919"/>
        <item x="696"/>
        <item x="2565"/>
        <item x="4716"/>
        <item x="5439"/>
        <item x="4657"/>
        <item x="331"/>
        <item x="5075"/>
        <item x="6225"/>
        <item x="6185"/>
        <item x="2834"/>
        <item x="2075"/>
        <item x="6430"/>
        <item x="5346"/>
        <item x="2723"/>
        <item x="1878"/>
        <item x="2504"/>
        <item x="4671"/>
        <item x="4053"/>
        <item x="4668"/>
        <item x="6328"/>
        <item x="5189"/>
        <item x="2126"/>
        <item x="3621"/>
        <item x="2452"/>
        <item x="5142"/>
        <item x="595"/>
        <item x="5626"/>
        <item x="4078"/>
        <item x="5466"/>
        <item x="144"/>
        <item x="3919"/>
        <item x="4948"/>
        <item x="3140"/>
        <item x="6567"/>
        <item x="774"/>
        <item x="1688"/>
        <item x="2612"/>
        <item x="4900"/>
        <item x="3818"/>
        <item x="5077"/>
        <item x="1775"/>
        <item x="6498"/>
        <item x="480"/>
        <item x="1232"/>
        <item x="4737"/>
        <item x="1298"/>
        <item x="3556"/>
        <item x="6035"/>
        <item x="3004"/>
        <item x="590"/>
        <item x="5018"/>
        <item x="2696"/>
        <item x="574"/>
        <item x="4996"/>
        <item x="3338"/>
        <item x="6418"/>
        <item x="1675"/>
        <item x="3918"/>
        <item x="6902"/>
        <item x="490"/>
        <item x="4942"/>
        <item x="2029"/>
        <item x="962"/>
        <item x="1843"/>
        <item x="5349"/>
        <item x="1273"/>
        <item x="2567"/>
        <item x="354"/>
        <item x="1467"/>
        <item x="6820"/>
        <item x="2112"/>
        <item x="724"/>
        <item x="1213"/>
        <item x="2673"/>
        <item x="1667"/>
        <item x="211"/>
        <item x="1614"/>
        <item x="6504"/>
        <item x="4751"/>
        <item x="2627"/>
        <item x="682"/>
        <item x="3906"/>
        <item x="3426"/>
        <item x="550"/>
        <item x="4647"/>
        <item x="5056"/>
        <item x="6536"/>
        <item x="1684"/>
        <item x="5616"/>
        <item x="6103"/>
        <item x="1312"/>
        <item x="3822"/>
        <item x="3300"/>
        <item x="174"/>
        <item x="3841"/>
        <item x="1822"/>
        <item x="1066"/>
        <item x="6267"/>
        <item x="5508"/>
        <item x="185"/>
        <item x="3088"/>
        <item x="6314"/>
        <item x="212"/>
        <item x="3525"/>
        <item x="5686"/>
        <item x="1934"/>
        <item x="985"/>
        <item x="4401"/>
        <item x="5720"/>
        <item x="3851"/>
        <item x="1553"/>
        <item x="1299"/>
        <item x="2228"/>
        <item x="2593"/>
        <item x="5081"/>
        <item x="1539"/>
        <item x="2340"/>
        <item x="5537"/>
        <item x="5023"/>
        <item x="788"/>
        <item x="1719"/>
        <item x="1592"/>
        <item x="3027"/>
        <item x="1599"/>
        <item x="6150"/>
        <item x="5745"/>
        <item x="3904"/>
        <item x="6826"/>
        <item x="6327"/>
        <item x="317"/>
        <item x="937"/>
        <item x="2707"/>
        <item x="2502"/>
        <item x="901"/>
        <item x="5309"/>
        <item x="124"/>
        <item x="5049"/>
        <item x="3770"/>
        <item x="1500"/>
        <item x="3076"/>
        <item x="3017"/>
        <item x="1577"/>
        <item x="3138"/>
        <item x="542"/>
        <item x="1491"/>
        <item x="1383"/>
        <item x="3735"/>
        <item x="1711"/>
        <item x="1397"/>
        <item x="2949"/>
        <item x="286"/>
        <item x="6534"/>
        <item x="5199"/>
        <item x="668"/>
        <item x="4140"/>
        <item x="3835"/>
        <item x="3502"/>
        <item x="5231"/>
        <item x="6828"/>
        <item x="2752"/>
        <item x="1919"/>
        <item x="4006"/>
        <item x="3800"/>
        <item x="1098"/>
        <item x="2551"/>
        <item x="2846"/>
        <item x="699"/>
        <item x="2134"/>
        <item x="1780"/>
        <item x="6646"/>
        <item x="924"/>
        <item x="5603"/>
        <item x="6659"/>
        <item x="1258"/>
        <item x="2727"/>
        <item x="3740"/>
        <item x="960"/>
        <item x="666"/>
        <item x="1962"/>
        <item x="940"/>
        <item x="2466"/>
        <item x="438"/>
        <item x="5483"/>
        <item x="6872"/>
        <item x="781"/>
        <item x="1036"/>
        <item x="2661"/>
        <item x="5131"/>
        <item x="1416"/>
        <item x="5060"/>
        <item x="2265"/>
        <item x="6060"/>
        <item x="5463"/>
        <item x="603"/>
        <item x="4795"/>
        <item x="2282"/>
        <item x="2473"/>
        <item x="4450"/>
        <item x="311"/>
        <item x="5918"/>
        <item x="2710"/>
        <item x="6522"/>
        <item x="4323"/>
        <item x="5991"/>
        <item x="4910"/>
        <item x="3803"/>
        <item x="2810"/>
        <item x="909"/>
        <item x="4950"/>
        <item x="107"/>
        <item x="3622"/>
        <item x="5797"/>
        <item x="140"/>
        <item x="2335"/>
        <item x="1952"/>
        <item x="1955"/>
        <item x="2679"/>
        <item x="172"/>
        <item x="145"/>
        <item x="1080"/>
        <item x="2455"/>
        <item x="5631"/>
        <item x="2264"/>
        <item x="4643"/>
        <item x="2522"/>
        <item x="5922"/>
        <item x="6460"/>
        <item x="2932"/>
        <item x="2060"/>
        <item x="2501"/>
        <item x="1382"/>
        <item x="2549"/>
        <item x="3574"/>
        <item x="4791"/>
        <item x="3187"/>
        <item x="6184"/>
        <item x="5181"/>
        <item x="3819"/>
        <item x="270"/>
        <item x="1683"/>
        <item x="569"/>
        <item x="2503"/>
        <item x="336"/>
        <item x="4633"/>
        <item x="5512"/>
        <item x="849"/>
        <item x="6217"/>
        <item x="672"/>
        <item x="3868"/>
        <item x="193"/>
        <item x="3247"/>
        <item x="2616"/>
        <item x="4341"/>
        <item x="178"/>
        <item x="3626"/>
        <item x="5198"/>
        <item x="6962"/>
        <item x="1672"/>
        <item x="920"/>
        <item x="1824"/>
        <item x="4670"/>
        <item x="4940"/>
        <item x="2039"/>
        <item x="3401"/>
        <item x="4563"/>
        <item x="2685"/>
        <item x="187"/>
        <item x="4499"/>
        <item x="1291"/>
        <item x="3606"/>
        <item x="4557"/>
        <item x="4688"/>
        <item x="3769"/>
        <item x="3924"/>
        <item x="1325"/>
        <item x="5954"/>
        <item x="596"/>
        <item x="4927"/>
        <item x="6070"/>
        <item x="818"/>
        <item x="3330"/>
        <item x="2632"/>
        <item x="4828"/>
        <item x="3710"/>
        <item x="1650"/>
        <item x="1778"/>
        <item x="6573"/>
        <item x="1736"/>
        <item x="5995"/>
        <item x="27"/>
        <item x="929"/>
        <item x="1022"/>
        <item x="773"/>
        <item x="2626"/>
        <item x="4977"/>
        <item x="6251"/>
        <item x="1506"/>
        <item x="3496"/>
        <item x="3736"/>
        <item x="6422"/>
        <item x="6082"/>
        <item x="6337"/>
        <item x="1509"/>
        <item x="5174"/>
        <item x="5252"/>
        <item x="1930"/>
        <item x="5079"/>
        <item x="5444"/>
        <item x="4735"/>
        <item x="6516"/>
        <item x="5324"/>
        <item x="146"/>
        <item x="5525"/>
        <item x="4052"/>
        <item x="4369"/>
        <item x="2320"/>
        <item x="1049"/>
        <item x="5329"/>
        <item x="6046"/>
        <item x="6320"/>
        <item x="2345"/>
        <item x="3226"/>
        <item x="454"/>
        <item x="1358"/>
        <item x="1319"/>
        <item x="3752"/>
        <item x="1625"/>
        <item x="5726"/>
        <item x="83"/>
        <item x="4508"/>
        <item x="1875"/>
        <item x="472"/>
        <item x="2623"/>
        <item x="5238"/>
        <item x="5010"/>
        <item x="308"/>
        <item x="4428"/>
        <item x="896"/>
        <item x="2967"/>
        <item x="6213"/>
        <item x="5968"/>
        <item x="2400"/>
        <item x="5143"/>
        <item x="1395"/>
        <item x="447"/>
        <item x="1257"/>
        <item x="898"/>
        <item x="5635"/>
        <item x="5416"/>
        <item x="3515"/>
        <item x="4587"/>
        <item x="1510"/>
        <item x="5434"/>
        <item x="5386"/>
        <item x="4652"/>
        <item x="725"/>
        <item x="3297"/>
        <item x="4754"/>
        <item x="599"/>
        <item x="4127"/>
        <item x="2365"/>
        <item x="863"/>
        <item x="4537"/>
        <item x="4941"/>
        <item x="6769"/>
        <item x="5561"/>
        <item x="4930"/>
        <item x="2161"/>
        <item x="3276"/>
        <item x="3928"/>
        <item x="2771"/>
        <item x="705"/>
        <item x="5899"/>
        <item x="820"/>
        <item x="231"/>
        <item x="4229"/>
        <item x="1939"/>
        <item x="5907"/>
        <item x="5335"/>
        <item x="4017"/>
        <item x="3896"/>
        <item x="1556"/>
        <item x="2183"/>
        <item x="5392"/>
        <item x="5553"/>
        <item x="6318"/>
        <item x="1568"/>
        <item x="141"/>
        <item x="6698"/>
        <item x="4168"/>
        <item x="2251"/>
        <item x="4609"/>
        <item x="4147"/>
        <item x="6568"/>
        <item x="3222"/>
        <item x="3669"/>
        <item x="3894"/>
        <item x="4487"/>
        <item x="5407"/>
        <item x="2223"/>
        <item x="3509"/>
        <item x="4479"/>
        <item x="1693"/>
        <item x="5729"/>
        <item x="2481"/>
        <item x="716"/>
        <item x="4888"/>
        <item x="4075"/>
        <item x="1819"/>
        <item x="640"/>
        <item x="3979"/>
        <item x="522"/>
        <item x="2019"/>
        <item x="51"/>
        <item x="5315"/>
        <item x="2520"/>
        <item x="1924"/>
        <item x="957"/>
        <item x="5554"/>
        <item x="3302"/>
        <item x="2695"/>
        <item x="5882"/>
        <item x="1113"/>
        <item x="1871"/>
        <item x="1895"/>
        <item x="2922"/>
        <item x="5796"/>
        <item x="1550"/>
        <item x="155"/>
        <item x="3827"/>
        <item x="2363"/>
        <item x="6356"/>
        <item x="5979"/>
        <item x="39"/>
        <item x="6353"/>
        <item x="4381"/>
        <item x="1398"/>
        <item x="5218"/>
        <item x="6008"/>
        <item x="1174"/>
        <item x="3407"/>
        <item x="2795"/>
        <item x="3241"/>
        <item x="2010"/>
        <item x="6283"/>
        <item x="4396"/>
        <item x="2085"/>
        <item x="3964"/>
        <item x="6592"/>
        <item x="1505"/>
        <item x="4194"/>
        <item x="5823"/>
        <item x="4590"/>
        <item x="5393"/>
        <item x="4722"/>
        <item x="5676"/>
        <item x="5567"/>
        <item x="5285"/>
        <item x="1323"/>
        <item x="1926"/>
        <item x="6297"/>
        <item x="4585"/>
        <item x="5080"/>
        <item x="6405"/>
        <item x="4553"/>
        <item x="4570"/>
        <item x="485"/>
        <item x="2472"/>
        <item x="6515"/>
        <item x="370"/>
        <item x="3484"/>
        <item x="3482"/>
        <item x="5448"/>
        <item x="5978"/>
        <item x="2988"/>
        <item x="1389"/>
        <item x="4861"/>
        <item x="6065"/>
        <item x="5136"/>
        <item x="5085"/>
        <item x="801"/>
        <item x="6558"/>
        <item x="374"/>
        <item x="5232"/>
        <item x="5844"/>
        <item x="6067"/>
        <item x="3006"/>
        <item x="6913"/>
        <item x="6372"/>
        <item x="4219"/>
        <item x="3966"/>
        <item x="5017"/>
        <item x="461"/>
        <item x="4009"/>
        <item x="2526"/>
        <item x="4568"/>
        <item x="5353"/>
        <item x="3065"/>
        <item x="5500"/>
        <item x="220"/>
        <item x="1495"/>
        <item x="4545"/>
        <item x="500"/>
        <item x="1251"/>
        <item x="6715"/>
        <item x="956"/>
        <item x="3661"/>
        <item x="4098"/>
        <item x="6673"/>
        <item x="5526"/>
        <item x="3033"/>
        <item x="4008"/>
        <item x="4387"/>
        <item x="3901"/>
        <item x="2328"/>
        <item x="2944"/>
        <item x="4284"/>
        <item x="4354"/>
        <item x="2860"/>
        <item x="3058"/>
        <item x="6058"/>
        <item x="538"/>
        <item x="1256"/>
        <item x="1653"/>
        <item x="5363"/>
        <item x="859"/>
        <item x="6188"/>
        <item x="4109"/>
        <item x="822"/>
        <item x="5410"/>
        <item x="2350"/>
        <item x="5048"/>
        <item x="6306"/>
        <item x="6207"/>
        <item x="3508"/>
        <item x="797"/>
        <item x="3460"/>
        <item x="4700"/>
        <item x="3441"/>
        <item x="3501"/>
        <item x="5109"/>
        <item x="483"/>
        <item x="5296"/>
        <item x="3280"/>
        <item x="1456"/>
        <item x="5256"/>
        <item x="1393"/>
        <item x="491"/>
        <item x="3462"/>
        <item x="766"/>
        <item x="2851"/>
        <item x="6667"/>
        <item x="1916"/>
        <item x="3090"/>
        <item x="2761"/>
        <item x="4186"/>
        <item x="2762"/>
        <item x="1854"/>
        <item x="2021"/>
        <item x="5831"/>
        <item x="5502"/>
        <item x="1999"/>
        <item x="717"/>
        <item x="4614"/>
        <item x="1184"/>
        <item x="6099"/>
        <item x="1494"/>
        <item x="1710"/>
        <item x="6019"/>
        <item x="1603"/>
        <item x="3122"/>
        <item x="775"/>
        <item x="6627"/>
        <item x="4964"/>
        <item x="6687"/>
        <item x="6114"/>
        <item x="5511"/>
        <item x="4453"/>
        <item x="3940"/>
        <item x="665"/>
        <item x="3993"/>
        <item x="88"/>
        <item x="78"/>
        <item x="787"/>
        <item x="241"/>
        <item x="3768"/>
        <item x="5236"/>
        <item x="627"/>
        <item x="2499"/>
        <item x="3456"/>
        <item x="2442"/>
        <item x="3083"/>
        <item x="258"/>
        <item x="2432"/>
        <item x="26"/>
        <item x="708"/>
        <item x="6006"/>
        <item x="4815"/>
        <item x="877"/>
        <item x="2390"/>
        <item x="6579"/>
        <item x="5582"/>
        <item x="6041"/>
        <item x="4615"/>
        <item x="602"/>
        <item x="347"/>
        <item x="521"/>
        <item x="6231"/>
        <item x="5294"/>
        <item x="1085"/>
        <item x="2731"/>
        <item x="1121"/>
        <item x="479"/>
        <item x="2422"/>
        <item x="4155"/>
        <item x="265"/>
        <item x="6055"/>
        <item x="2240"/>
        <item x="4104"/>
        <item x="5578"/>
        <item x="2789"/>
        <item x="285"/>
        <item x="2945"/>
        <item x="5107"/>
        <item x="3989"/>
        <item x="3162"/>
        <item x="2580"/>
        <item x="130"/>
        <item x="1253"/>
        <item x="3152"/>
        <item x="778"/>
        <item x="225"/>
        <item x="6040"/>
        <item x="4154"/>
        <item x="4792"/>
        <item x="5100"/>
        <item x="349"/>
        <item x="6390"/>
        <item x="4827"/>
        <item x="4935"/>
        <item x="4468"/>
        <item x="6566"/>
        <item x="4800"/>
        <item x="2386"/>
        <item x="710"/>
        <item x="2569"/>
        <item x="3734"/>
        <item x="5521"/>
        <item x="5093"/>
        <item x="4056"/>
        <item x="2491"/>
        <item x="2629"/>
        <item x="5818"/>
        <item x="1297"/>
        <item x="4690"/>
        <item x="2461"/>
        <item x="3206"/>
        <item x="1744"/>
        <item x="873"/>
        <item x="1155"/>
        <item x="127"/>
        <item x="6042"/>
        <item x="4038"/>
        <item x="4774"/>
        <item x="1226"/>
        <item x="1212"/>
        <item x="3580"/>
        <item x="494"/>
        <item x="1978"/>
        <item x="4796"/>
        <item x="2349"/>
        <item x="5546"/>
        <item x="4445"/>
        <item x="2586"/>
        <item x="18"/>
        <item x="3327"/>
        <item x="3305"/>
        <item x="3787"/>
        <item x="2241"/>
        <item x="1662"/>
        <item x="2294"/>
        <item x="2638"/>
        <item x="4344"/>
        <item x="6378"/>
        <item x="501"/>
        <item x="6074"/>
        <item x="2785"/>
        <item x="2288"/>
        <item x="179"/>
        <item x="3318"/>
        <item x="6078"/>
        <item x="3593"/>
        <item x="6312"/>
        <item x="239"/>
        <item x="745"/>
        <item x="999"/>
        <item x="5447"/>
        <item x="769"/>
        <item x="2975"/>
        <item x="678"/>
        <item x="1557"/>
        <item x="3002"/>
        <item x="2987"/>
        <item x="3516"/>
        <item x="2769"/>
        <item x="4883"/>
        <item x="3653"/>
        <item x="5695"/>
        <item x="2444"/>
        <item x="2445"/>
        <item x="5881"/>
        <item x="3588"/>
        <item x="5944"/>
        <item x="66"/>
        <item x="2715"/>
        <item x="2808"/>
        <item x="3955"/>
        <item x="3198"/>
        <item x="6635"/>
        <item x="3397"/>
        <item x="1543"/>
        <item x="6381"/>
        <item x="6022"/>
        <item x="758"/>
        <item x="4466"/>
        <item x="6000"/>
        <item x="5813"/>
        <item x="1295"/>
        <item x="2804"/>
        <item x="4531"/>
        <item x="1560"/>
        <item x="2670"/>
        <item x="6373"/>
        <item x="106"/>
        <item x="1598"/>
        <item x="2556"/>
        <item x="1104"/>
        <item x="2557"/>
        <item x="1003"/>
        <item x="1963"/>
        <item x="4373"/>
        <item x="3215"/>
        <item x="4191"/>
        <item x="5559"/>
        <item x="814"/>
        <item x="1742"/>
        <item x="2950"/>
        <item x="3404"/>
        <item x="418"/>
        <item x="1627"/>
        <item x="3209"/>
        <item x="1840"/>
        <item x="1922"/>
        <item x="2358"/>
        <item x="5383"/>
        <item x="1558"/>
        <item x="6942"/>
        <item x="6676"/>
        <item x="2244"/>
        <item x="1277"/>
        <item x="257"/>
        <item x="3756"/>
        <item x="2175"/>
        <item x="5925"/>
        <item x="2440"/>
        <item x="5573"/>
        <item x="2973"/>
        <item x="2187"/>
        <item x="2043"/>
        <item x="5456"/>
        <item x="3680"/>
        <item x="3560"/>
        <item x="4429"/>
        <item x="527"/>
        <item x="1981"/>
        <item x="57"/>
        <item x="3144"/>
        <item x="2528"/>
        <item x="928"/>
        <item x="3840"/>
        <item x="2281"/>
        <item x="6559"/>
        <item x="2301"/>
        <item x="1436"/>
        <item x="3755"/>
        <item x="5126"/>
        <item x="1263"/>
        <item x="1846"/>
        <item x="1236"/>
        <item x="3656"/>
        <item x="314"/>
        <item x="4945"/>
        <item x="411"/>
        <item x="4797"/>
        <item x="385"/>
        <item x="6107"/>
        <item x="5024"/>
        <item x="6618"/>
        <item x="3248"/>
        <item x="52"/>
        <item x="3586"/>
        <item x="4007"/>
        <item x="4715"/>
        <item x="5170"/>
        <item x="2119"/>
        <item x="571"/>
        <item x="3019"/>
        <item x="6908"/>
        <item x="1015"/>
        <item x="3130"/>
        <item x="5008"/>
        <item x="5717"/>
        <item x="4336"/>
        <item x="6952"/>
        <item x="4044"/>
        <item x="2427"/>
        <item x="1451"/>
        <item x="1241"/>
        <item x="3311"/>
        <item x="6119"/>
        <item x="1511"/>
        <item x="4308"/>
        <item x="2387"/>
        <item x="1974"/>
        <item x="5538"/>
        <item x="2581"/>
        <item x="4348"/>
        <item x="6154"/>
        <item x="2430"/>
        <item x="1585"/>
        <item x="4727"/>
        <item x="5341"/>
        <item x="1034"/>
        <item x="6393"/>
        <item x="5501"/>
        <item x="253"/>
        <item x="1375"/>
        <item x="3159"/>
        <item x="2957"/>
        <item x="3878"/>
        <item x="727"/>
        <item x="5926"/>
        <item x="5911"/>
        <item x="2115"/>
        <item x="1154"/>
        <item x="3262"/>
        <item x="1804"/>
        <item x="3477"/>
        <item x="3795"/>
        <item x="5909"/>
        <item x="1928"/>
        <item x="2615"/>
        <item x="1444"/>
        <item x="6034"/>
        <item x="3157"/>
        <item x="4859"/>
        <item x="2958"/>
        <item x="3214"/>
        <item x="552"/>
        <item x="510"/>
        <item x="4896"/>
        <item x="1357"/>
        <item x="4953"/>
        <item x="113"/>
        <item x="3329"/>
        <item x="6398"/>
        <item x="2972"/>
        <item x="5178"/>
        <item x="198"/>
        <item x="771"/>
        <item x="3275"/>
        <item x="4599"/>
        <item x="2637"/>
        <item x="5391"/>
        <item x="1496"/>
        <item x="6569"/>
        <item x="5226"/>
        <item x="1638"/>
        <item x="5130"/>
        <item x="4816"/>
        <item x="4762"/>
        <item x="2273"/>
        <item x="426"/>
        <item x="3628"/>
        <item x="5146"/>
        <item x="6193"/>
        <item x="2587"/>
        <item x="2083"/>
        <item x="5938"/>
        <item x="3000"/>
        <item x="4726"/>
        <item x="1578"/>
        <item x="3107"/>
        <item x="5063"/>
        <item x="6452"/>
        <item x="6818"/>
        <item x="1037"/>
        <item x="1971"/>
        <item x="1704"/>
        <item x="6541"/>
        <item x="2835"/>
        <item x="1457"/>
        <item x="5596"/>
        <item x="5507"/>
        <item x="5961"/>
        <item x="73"/>
        <item x="2938"/>
        <item x="2395"/>
        <item x="4216"/>
        <item x="4085"/>
        <item x="4970"/>
        <item x="6555"/>
        <item x="4383"/>
        <item x="6116"/>
        <item x="4638"/>
        <item x="2"/>
        <item x="5451"/>
        <item x="2135"/>
        <item x="76"/>
        <item x="1754"/>
        <item x="2596"/>
        <item x="4206"/>
        <item x="3052"/>
        <item x="6073"/>
        <item x="5030"/>
        <item x="5172"/>
        <item x="5269"/>
        <item x="6855"/>
        <item x="33"/>
        <item x="2200"/>
        <item x="408"/>
        <item x="1724"/>
        <item x="4178"/>
        <item x="2151"/>
        <item x="5481"/>
        <item x="6912"/>
        <item x="455"/>
        <item x="6367"/>
        <item x="2338"/>
        <item x="1508"/>
        <item x="6595"/>
        <item x="683"/>
        <item x="3056"/>
        <item x="3937"/>
        <item x="4148"/>
        <item x="5617"/>
        <item x="4246"/>
        <item x="3808"/>
        <item x="5134"/>
        <item x="5552"/>
        <item x="5671"/>
        <item x="367"/>
        <item x="3047"/>
        <item x="3454"/>
        <item x="2597"/>
        <item x="2719"/>
        <item x="560"/>
        <item x="6717"/>
        <item x="2448"/>
        <item x="810"/>
        <item x="6544"/>
        <item x="5826"/>
        <item x="5118"/>
        <item x="1469"/>
        <item x="6468"/>
        <item x="4160"/>
        <item x="5210"/>
        <item x="6927"/>
        <item x="4954"/>
        <item x="4389"/>
        <item x="3716"/>
        <item x="3961"/>
        <item x="5966"/>
        <item x="6744"/>
        <item x="1777"/>
        <item x="5409"/>
        <item x="1014"/>
        <item x="6600"/>
        <item x="5188"/>
        <item x="908"/>
        <item x="5375"/>
        <item x="6880"/>
        <item x="1793"/>
        <item x="1753"/>
        <item x="4029"/>
        <item x="3672"/>
        <item x="3758"/>
        <item x="6354"/>
        <item x="6892"/>
        <item x="3950"/>
        <item x="899"/>
        <item x="1498"/>
        <item x="6077"/>
        <item x="3419"/>
        <item x="47"/>
        <item x="628"/>
        <item x="6222"/>
        <item x="4420"/>
        <item x="1422"/>
        <item x="3377"/>
        <item x="5604"/>
        <item x="3114"/>
        <item x="434"/>
        <item x="2989"/>
        <item x="5917"/>
        <item x="3631"/>
        <item x="5883"/>
        <item x="3125"/>
        <item x="5622"/>
        <item x="983"/>
        <item x="3463"/>
        <item x="6926"/>
        <item x="2155"/>
        <item x="5747"/>
        <item x="1980"/>
        <item x="5878"/>
        <item x="4846"/>
        <item x="4804"/>
        <item x="6421"/>
        <item x="3191"/>
        <item x="2385"/>
        <item x="6502"/>
        <item x="4965"/>
        <item x="6374"/>
        <item x="2017"/>
        <item x="3166"/>
        <item x="5115"/>
        <item x="4949"/>
        <item x="943"/>
        <item x="3031"/>
        <item x="6732"/>
        <item x="2926"/>
        <item x="840"/>
        <item x="537"/>
        <item x="5299"/>
        <item x="2195"/>
        <item x="4874"/>
        <item x="3547"/>
        <item x="3255"/>
        <item x="4718"/>
        <item x="2153"/>
        <item x="22"/>
        <item x="4502"/>
        <item x="2523"/>
        <item x="300"/>
        <item x="1792"/>
        <item x="2548"/>
        <item x="318"/>
        <item x="3909"/>
        <item x="3342"/>
        <item x="6030"/>
        <item x="6858"/>
        <item x="5839"/>
        <item x="5984"/>
        <item x="3998"/>
        <item x="4355"/>
        <item x="1324"/>
        <item x="3427"/>
        <item x="3867"/>
        <item x="5000"/>
        <item x="2646"/>
        <item x="2604"/>
        <item x="5646"/>
        <item x="1690"/>
        <item x="6624"/>
        <item x="4764"/>
        <item x="6151"/>
        <item x="459"/>
        <item x="5358"/>
        <item x="6721"/>
        <item x="4050"/>
        <item x="5025"/>
        <item x="5514"/>
        <item x="555"/>
        <item x="5123"/>
        <item x="3339"/>
        <item x="2095"/>
        <item x="4748"/>
        <item x="6408"/>
        <item x="5952"/>
        <item x="4100"/>
        <item x="2321"/>
        <item x="4072"/>
        <item x="3044"/>
        <item x="4766"/>
        <item x="441"/>
        <item x="6164"/>
        <item x="2952"/>
        <item x="6775"/>
        <item x="1304"/>
        <item x="4315"/>
        <item x="4286"/>
        <item x="3786"/>
        <item x="2813"/>
        <item x="338"/>
        <item x="360"/>
        <item x="4087"/>
        <item x="3449"/>
        <item x="227"/>
        <item x="86"/>
        <item x="1751"/>
        <item x="5694"/>
        <item x="5766"/>
        <item x="498"/>
        <item x="5450"/>
        <item x="2252"/>
        <item x="6191"/>
        <item x="830"/>
        <item x="2147"/>
        <item x="1320"/>
        <item x="1750"/>
        <item x="3717"/>
        <item x="2389"/>
        <item x="5612"/>
        <item x="5715"/>
        <item x="353"/>
        <item x="3014"/>
        <item x="3105"/>
        <item x="3633"/>
        <item x="5524"/>
        <item x="2659"/>
        <item x="5069"/>
        <item x="4993"/>
        <item x="6254"/>
        <item x="4601"/>
        <item x="4596"/>
        <item x="4062"/>
        <item x="729"/>
        <item x="4619"/>
        <item x="2122"/>
        <item x="2004"/>
        <item x="5274"/>
        <item x="3895"/>
        <item x="1372"/>
        <item x="935"/>
        <item x="1936"/>
        <item x="5259"/>
        <item x="3561"/>
        <item x="2494"/>
        <item x="1115"/>
        <item x="6780"/>
        <item x="858"/>
        <item x="1454"/>
        <item x="4088"/>
        <item x="4257"/>
        <item x="2976"/>
        <item x="5705"/>
        <item x="5815"/>
        <item x="3008"/>
        <item x="3813"/>
        <item x="5570"/>
        <item x="315"/>
        <item x="4497"/>
        <item x="734"/>
        <item x="609"/>
        <item x="3217"/>
        <item x="5731"/>
        <item x="6638"/>
        <item x="2641"/>
        <item x="4335"/>
        <item x="5267"/>
        <item x="4378"/>
        <item x="6519"/>
        <item x="175"/>
        <item x="4226"/>
        <item x="132"/>
        <item x="5390"/>
        <item x="6011"/>
        <item x="1117"/>
        <item x="6643"/>
        <item x="321"/>
        <item x="4436"/>
        <item x="6173"/>
        <item x="5241"/>
        <item x="157"/>
        <item x="3116"/>
        <item x="5714"/>
        <item x="3341"/>
        <item x="5442"/>
        <item x="572"/>
        <item x="4359"/>
        <item x="1986"/>
        <item x="3467"/>
        <item x="2941"/>
        <item x="1609"/>
        <item x="6487"/>
        <item x="163"/>
        <item x="6845"/>
        <item x="5589"/>
        <item x="2524"/>
        <item x="6684"/>
        <item x="1284"/>
        <item x="1220"/>
        <item x="5601"/>
        <item x="1194"/>
        <item x="6479"/>
        <item x="4536"/>
        <item x="517"/>
        <item x="3421"/>
        <item x="3306"/>
        <item x="5610"/>
        <item x="2005"/>
        <item x="1707"/>
        <item x="5758"/>
        <item x="3957"/>
        <item x="1720"/>
        <item x="1725"/>
        <item x="5836"/>
        <item x="467"/>
        <item x="2636"/>
        <item x="2026"/>
        <item x="806"/>
        <item x="715"/>
        <item x="6706"/>
        <item x="2332"/>
        <item x="5964"/>
        <item x="559"/>
        <item x="3554"/>
        <item x="3030"/>
        <item x="2299"/>
        <item x="793"/>
        <item x="6666"/>
        <item x="3129"/>
        <item x="1222"/>
        <item x="5138"/>
        <item x="5462"/>
        <item x="168"/>
        <item x="319"/>
        <item x="1039"/>
        <item x="5250"/>
        <item x="6812"/>
        <item x="2068"/>
        <item x="5446"/>
        <item x="2306"/>
        <item x="1967"/>
        <item x="5106"/>
        <item x="1148"/>
        <item x="5824"/>
        <item x="1352"/>
        <item x="6420"/>
        <item x="4150"/>
        <item x="3535"/>
        <item x="6286"/>
        <item x="4807"/>
        <item x="5098"/>
        <item x="2425"/>
        <item x="6350"/>
        <item x="2260"/>
        <item x="759"/>
        <item x="1450"/>
        <item x="1268"/>
        <item x="5478"/>
        <item x="4372"/>
        <item x="2592"/>
        <item x="1728"/>
        <item x="2336"/>
        <item x="391"/>
        <item x="5171"/>
        <item x="1245"/>
        <item x="5229"/>
        <item x="5665"/>
        <item x="5830"/>
        <item x="3865"/>
        <item x="6765"/>
        <item x="5429"/>
        <item x="5806"/>
        <item x="1057"/>
        <item x="362"/>
        <item x="2607"/>
        <item x="2409"/>
        <item x="2591"/>
        <item x="3352"/>
        <item x="4867"/>
        <item x="1882"/>
        <item x="1240"/>
        <item x="5639"/>
        <item x="478"/>
        <item x="4215"/>
        <item x="4554"/>
        <item x="105"/>
        <item x="1079"/>
        <item x="1823"/>
        <item x="1084"/>
        <item x="1802"/>
        <item x="2885"/>
        <item x="2392"/>
        <item x="2065"/>
        <item x="721"/>
        <item x="299"/>
        <item x="3054"/>
        <item x="6228"/>
        <item x="941"/>
        <item x="4274"/>
        <item x="1626"/>
        <item x="1392"/>
        <item x="4578"/>
        <item x="5649"/>
        <item x="448"/>
        <item x="4331"/>
        <item x="2050"/>
        <item x="2156"/>
        <item x="3587"/>
        <item x="488"/>
        <item x="3659"/>
        <item x="6650"/>
        <item x="4096"/>
        <item x="3614"/>
        <item x="4963"/>
        <item x="5254"/>
        <item x="3596"/>
        <item x="4404"/>
        <item x="2527"/>
        <item x="3368"/>
        <item x="1040"/>
        <item x="2370"/>
        <item x="1414"/>
        <item x="1172"/>
        <item x="5833"/>
        <item x="4311"/>
        <item x="4817"/>
        <item x="6724"/>
        <item x="2243"/>
        <item x="3225"/>
        <item x="4820"/>
        <item x="4492"/>
        <item x="6594"/>
        <item x="5496"/>
        <item x="6005"/>
        <item x="1264"/>
        <item x="2113"/>
        <item x="2297"/>
        <item x="2163"/>
        <item x="5588"/>
        <item x="1114"/>
        <item x="4912"/>
        <item x="4655"/>
        <item x="872"/>
        <item x="1371"/>
        <item x="3568"/>
        <item x="4173"/>
        <item x="4721"/>
        <item x="3757"/>
        <item x="6036"/>
        <item x="2148"/>
        <item x="6851"/>
        <item x="2573"/>
        <item x="625"/>
        <item x="2342"/>
        <item x="6007"/>
        <item x="6557"/>
        <item x="5583"/>
        <item x="4939"/>
        <item x="4972"/>
        <item x="1478"/>
        <item x="2002"/>
        <item x="118"/>
        <item x="1143"/>
        <item x="2132"/>
        <item x="1521"/>
        <item x="995"/>
        <item x="2211"/>
        <item x="4909"/>
        <item x="1906"/>
        <item x="2709"/>
        <item x="5217"/>
        <item x="1529"/>
        <item x="3724"/>
        <item x="5600"/>
        <item x="1332"/>
        <item x="1296"/>
        <item x="1945"/>
        <item x="2233"/>
        <item x="20"/>
        <item x="789"/>
        <item x="6794"/>
        <item x="3675"/>
        <item x="3530"/>
        <item x="226"/>
        <item x="3911"/>
        <item x="900"/>
        <item x="3072"/>
        <item x="5915"/>
        <item x="6718"/>
        <item x="5788"/>
        <item x="1095"/>
        <item x="4753"/>
        <item x="6125"/>
        <item x="2917"/>
        <item x="1178"/>
        <item x="6240"/>
        <item x="3382"/>
        <item x="2032"/>
        <item x="5293"/>
        <item x="3340"/>
        <item x="1666"/>
        <item x="199"/>
        <item x="1532"/>
        <item x="4435"/>
        <item x="4519"/>
        <item x="6115"/>
        <item x="1381"/>
        <item x="1923"/>
        <item x="4320"/>
        <item x="3615"/>
        <item x="3239"/>
        <item x="4593"/>
        <item x="1054"/>
        <item x="4704"/>
        <item x="3624"/>
        <item x="2657"/>
        <item x="2811"/>
        <item x="6661"/>
        <item x="5052"/>
        <item x="1052"/>
        <item x="6677"/>
        <item x="4921"/>
        <item x="1405"/>
        <item x="4405"/>
        <item x="4974"/>
        <item x="5698"/>
        <item x="1376"/>
        <item x="5244"/>
        <item x="6289"/>
        <item x="4976"/>
        <item x="5436"/>
        <item x="5719"/>
        <item x="1151"/>
        <item x="1028"/>
        <item x="4897"/>
        <item x="6410"/>
        <item x="3326"/>
        <item x="80"/>
        <item x="1152"/>
        <item x="2961"/>
        <item x="6303"/>
        <item x="5494"/>
        <item x="2817"/>
        <item x="1862"/>
        <item x="5563"/>
        <item x="2184"/>
        <item x="4956"/>
        <item x="6925"/>
        <item x="5651"/>
        <item x="6528"/>
        <item x="3725"/>
        <item x="5549"/>
        <item x="6395"/>
        <item x="255"/>
        <item x="5718"/>
        <item x="5897"/>
        <item x="3544"/>
        <item x="6689"/>
        <item x="1941"/>
        <item x="3963"/>
        <item x="5902"/>
        <item x="6010"/>
        <item x="2022"/>
        <item x="4403"/>
        <item x="1116"/>
        <item x="369"/>
        <item x="5223"/>
        <item x="4806"/>
        <item x="5491"/>
        <item x="4916"/>
        <item x="4740"/>
        <item x="2303"/>
        <item x="2133"/>
        <item x="3444"/>
        <item x="978"/>
        <item x="912"/>
        <item x="1884"/>
        <item x="5648"/>
        <item x="2286"/>
        <item x="1800"/>
        <item x="1965"/>
        <item x="856"/>
        <item x="6291"/>
        <item x="4360"/>
        <item x="1870"/>
        <item x="2036"/>
        <item x="6201"/>
        <item x="3876"/>
        <item x="3333"/>
        <item x="2766"/>
        <item x="3277"/>
        <item x="2845"/>
        <item x="6271"/>
        <item x="623"/>
        <item x="1475"/>
        <item x="1613"/>
        <item x="3175"/>
        <item x="93"/>
        <item x="1270"/>
        <item x="1156"/>
        <item x="6752"/>
        <item x="2621"/>
        <item x="1534"/>
        <item x="5675"/>
        <item x="1130"/>
        <item x="3917"/>
        <item x="520"/>
        <item x="6944"/>
        <item x="4785"/>
        <item x="4510"/>
        <item x="2064"/>
        <item x="2993"/>
        <item x="2254"/>
        <item x="6187"/>
        <item x="3233"/>
        <item x="3079"/>
        <item x="2139"/>
        <item x="340"/>
        <item x="1502"/>
        <item x="2797"/>
        <item x="2678"/>
        <item x="5004"/>
        <item x="5297"/>
        <item x="3732"/>
        <item x="1097"/>
        <item x="1966"/>
        <item x="2144"/>
        <item x="1288"/>
        <item x="5305"/>
        <item x="2059"/>
        <item x="5402"/>
        <item x="712"/>
        <item x="3071"/>
        <item x="2763"/>
        <item x="2307"/>
        <item x="3779"/>
        <item x="6273"/>
        <item x="3557"/>
        <item x="4066"/>
        <item x="4489"/>
        <item x="1128"/>
        <item x="4124"/>
        <item x="1739"/>
        <item x="779"/>
        <item x="1430"/>
        <item x="880"/>
        <item x="660"/>
        <item x="5724"/>
        <item x="3494"/>
        <item x="2071"/>
        <item x="4415"/>
        <item x="5243"/>
        <item x="2124"/>
        <item x="273"/>
        <item x="4819"/>
        <item x="3165"/>
        <item x="323"/>
        <item x="301"/>
        <item x="75"/>
        <item x="264"/>
        <item x="2131"/>
        <item x="5562"/>
        <item x="1636"/>
        <item x="3727"/>
        <item x="6025"/>
        <item x="1425"/>
        <item x="4363"/>
        <item x="5202"/>
        <item x="3431"/>
        <item x="5946"/>
        <item x="1901"/>
        <item x="1525"/>
        <item x="2876"/>
        <item x="4605"/>
        <item x="1221"/>
        <item x="1992"/>
        <item x="5707"/>
        <item x="5399"/>
        <item x="6681"/>
        <item x="673"/>
        <item x="3381"/>
        <item x="1836"/>
        <item x="404"/>
        <item x="2739"/>
        <item x="1019"/>
        <item x="4602"/>
        <item x="3251"/>
        <item x="2111"/>
        <item x="6457"/>
        <item x="6596"/>
        <item x="6158"/>
        <item x="377"/>
        <item x="790"/>
        <item x="3679"/>
        <item x="3403"/>
        <item x="4131"/>
        <item x="2025"/>
        <item x="5683"/>
        <item x="5990"/>
        <item x="770"/>
        <item x="6882"/>
        <item x="5699"/>
        <item x="1703"/>
        <item x="6611"/>
        <item x="3040"/>
        <item x="3837"/>
        <item x="5339"/>
        <item x="3309"/>
        <item x="1883"/>
        <item x="1369"/>
        <item x="3694"/>
        <item x="186"/>
        <item x="3189"/>
        <item x="42"/>
        <item x="3256"/>
        <item x="6836"/>
        <item x="2956"/>
        <item x="4193"/>
        <item x="5227"/>
        <item x="3899"/>
        <item x="6370"/>
        <item x="5162"/>
        <item x="2037"/>
        <item x="3133"/>
        <item x="3497"/>
        <item x="6726"/>
        <item x="3185"/>
        <item x="247"/>
        <item x="796"/>
        <item x="5103"/>
        <item x="2451"/>
        <item x="6939"/>
        <item x="2490"/>
        <item x="2453"/>
        <item x="424"/>
        <item x="6402"/>
        <item x="5992"/>
        <item x="3435"/>
        <item x="1761"/>
        <item x="6211"/>
        <item x="3137"/>
        <item x="1880"/>
        <item x="4330"/>
        <item x="1166"/>
        <item x="5935"/>
        <item x="4349"/>
        <item x="4607"/>
        <item x="4951"/>
        <item x="1359"/>
        <item x="1067"/>
        <item x="17"/>
        <item x="6583"/>
        <item x="2188"/>
        <item x="4145"/>
        <item x="1384"/>
        <item x="2711"/>
        <item x="1549"/>
        <item x="3747"/>
        <item x="4472"/>
        <item x="1366"/>
        <item x="293"/>
        <item x="67"/>
        <item x="3764"/>
        <item x="5389"/>
        <item x="4283"/>
        <item x="2101"/>
        <item x="4622"/>
        <item x="3478"/>
        <item x="2399"/>
        <item x="5196"/>
        <item x="5065"/>
        <item x="1813"/>
        <item x="6244"/>
        <item x="3246"/>
        <item x="6947"/>
        <item x="5810"/>
        <item x="2391"/>
        <item x="3195"/>
        <item x="954"/>
        <item x="3332"/>
        <item x="1274"/>
        <item x="3952"/>
        <item x="423"/>
        <item x="4477"/>
        <item x="1490"/>
        <item x="739"/>
        <item x="2357"/>
        <item x="4509"/>
        <item x="1429"/>
        <item x="2308"/>
        <item x="5326"/>
        <item x="2052"/>
        <item x="5609"/>
        <item x="4626"/>
        <item x="1995"/>
        <item x="6512"/>
        <item x="4058"/>
        <item x="714"/>
        <item x="1391"/>
        <item x="1890"/>
        <item x="3228"/>
        <item x="892"/>
        <item x="6406"/>
        <item x="651"/>
        <item x="2182"/>
        <item x="3861"/>
        <item x="4498"/>
        <item x="2698"/>
        <item x="4659"/>
        <item x="1250"/>
        <item x="5161"/>
        <item x="1161"/>
        <item x="3772"/>
        <item x="4733"/>
        <item x="776"/>
        <item x="4241"/>
        <item x="1554"/>
        <item x="380"/>
        <item x="4944"/>
        <item x="2867"/>
        <item x="1169"/>
        <item x="3077"/>
        <item x="2814"/>
        <item x="6285"/>
        <item x="1351"/>
        <item x="6873"/>
        <item x="2764"/>
        <item x="6268"/>
        <item x="4108"/>
        <item x="5955"/>
        <item x="1984"/>
        <item x="4534"/>
        <item x="3828"/>
        <item x="5461"/>
        <item x="3632"/>
        <item x="3364"/>
        <item x="4184"/>
        <item x="4114"/>
        <item x="5019"/>
        <item x="401"/>
        <item x="4130"/>
        <item x="5529"/>
        <item x="533"/>
        <item x="4214"/>
        <item x="5774"/>
        <item x="4604"/>
        <item x="2869"/>
        <item x="2477"/>
        <item x="5432"/>
        <item x="4518"/>
        <item x="4409"/>
        <item x="2550"/>
        <item x="1858"/>
        <item x="6810"/>
        <item x="2687"/>
        <item x="2746"/>
        <item x="24"/>
        <item x="4701"/>
        <item x="3042"/>
        <item x="1652"/>
        <item x="6669"/>
        <item x="4705"/>
        <item x="2521"/>
        <item x="733"/>
        <item x="1464"/>
        <item x="4045"/>
        <item x="4856"/>
        <item x="2600"/>
        <item x="4221"/>
        <item x="190"/>
        <item x="3405"/>
        <item x="4351"/>
        <item x="6442"/>
        <item x="6499"/>
        <item x="5127"/>
        <item x="5569"/>
        <item x="5097"/>
        <item x="6175"/>
        <item x="938"/>
        <item x="1949"/>
        <item x="49"/>
        <item x="6703"/>
        <item x="2820"/>
        <item x="2109"/>
        <item x="3704"/>
        <item x="2361"/>
        <item x="1038"/>
        <item x="1771"/>
        <item x="6143"/>
        <item x="5709"/>
        <item x="693"/>
        <item x="1138"/>
        <item x="2971"/>
        <item x="4783"/>
        <item x="1607"/>
        <item x="5504"/>
        <item x="2418"/>
        <item x="379"/>
        <item x="5013"/>
        <item x="2275"/>
        <item x="6788"/>
        <item x="5803"/>
        <item x="4592"/>
        <item x="4695"/>
        <item x="659"/>
        <item x="6542"/>
        <item x="322"/>
        <item x="5422"/>
        <item x="3127"/>
        <item x="1837"/>
        <item x="4523"/>
        <item x="645"/>
        <item x="4119"/>
        <item x="844"/>
        <item x="6948"/>
        <item x="4703"/>
        <item x="3243"/>
        <item x="4408"/>
        <item x="4926"/>
        <item x="440"/>
        <item x="4267"/>
        <item x="5057"/>
        <item x="5087"/>
        <item x="196"/>
        <item x="183"/>
        <item x="1217"/>
        <item x="1432"/>
        <item x="1850"/>
        <item x="1615"/>
        <item x="6649"/>
        <item x="1852"/>
        <item x="1021"/>
        <item x="950"/>
        <item x="6876"/>
        <item x="4106"/>
        <item x="5625"/>
        <item x="1504"/>
        <item x="6443"/>
        <item x="4750"/>
        <item x="1948"/>
        <item x="4301"/>
        <item x="1234"/>
        <item x="1163"/>
        <item x="1685"/>
        <item x="1533"/>
        <item x="6203"/>
        <item x="2740"/>
        <item x="1783"/>
        <item x="1011"/>
        <item x="4504"/>
        <item x="6176"/>
        <item x="2923"/>
        <item x="5031"/>
        <item x="2758"/>
        <item x="6931"/>
        <item x="5614"/>
        <item x="4288"/>
        <item x="867"/>
        <item x="433"/>
        <item x="6701"/>
        <item x="4422"/>
        <item x="6847"/>
        <item x="2800"/>
        <item x="6411"/>
        <item x="1029"/>
        <item x="993"/>
        <item x="936"/>
        <item x="1794"/>
        <item x="3131"/>
        <item x="1749"/>
        <item x="3943"/>
        <item x="4677"/>
        <item x="4591"/>
        <item x="3545"/>
        <item x="3682"/>
        <item x="5980"/>
        <item x="2242"/>
        <item x="40"/>
        <item x="4230"/>
        <item x="2561"/>
        <item x="1031"/>
        <item x="6622"/>
        <item x="2674"/>
        <item x="3388"/>
        <item x="3373"/>
        <item x="1249"/>
        <item x="5179"/>
        <item x="618"/>
        <item x="5688"/>
        <item x="5362"/>
        <item x="4426"/>
        <item x="5751"/>
        <item x="384"/>
        <item x="3625"/>
        <item x="2396"/>
        <item x="3804"/>
        <item x="3331"/>
        <item x="6729"/>
        <item x="4627"/>
        <item x="4880"/>
        <item x="2330"/>
        <item x="1010"/>
        <item x="4169"/>
        <item x="3973"/>
        <item x="3883"/>
        <item x="964"/>
        <item x="6310"/>
        <item x="5666"/>
        <item x="4908"/>
        <item x="3610"/>
        <item x="1088"/>
        <item x="5737"/>
        <item x="3995"/>
        <item x="4663"/>
        <item x="6617"/>
        <item x="4297"/>
        <item x="390"/>
        <item x="4911"/>
        <item x="4329"/>
        <item x="357"/>
        <item x="1587"/>
        <item x="6671"/>
        <item x="4018"/>
        <item x="3542"/>
        <item x="6189"/>
        <item x="2352"/>
        <item x="5488"/>
        <item x="4672"/>
        <item x="4095"/>
        <item x="2247"/>
        <item x="4332"/>
        <item x="5263"/>
        <item x="350"/>
        <item x="3531"/>
        <item x="511"/>
        <item x="1619"/>
        <item x="1252"/>
        <item x="5435"/>
        <item x="1519"/>
        <item x="4161"/>
        <item x="221"/>
        <item x="3293"/>
        <item x="2574"/>
        <item x="3170"/>
        <item x="3447"/>
        <item x="6447"/>
        <item x="5928"/>
        <item x="4474"/>
        <item x="1141"/>
        <item x="4036"/>
        <item x="2088"/>
        <item x="4084"/>
        <item x="982"/>
        <item x="5647"/>
        <item x="1107"/>
        <item x="6878"/>
        <item x="1694"/>
        <item x="2152"/>
        <item x="6440"/>
        <item x="5840"/>
        <item x="486"/>
        <item x="3392"/>
        <item x="228"/>
        <item x="1946"/>
        <item x="3164"/>
        <item x="3681"/>
        <item x="3384"/>
        <item x="5585"/>
        <item x="3048"/>
        <item x="3532"/>
        <item x="3009"/>
        <item x="495"/>
        <item x="4300"/>
        <item x="4600"/>
        <item x="5101"/>
        <item x="2012"/>
        <item x="6607"/>
        <item x="2781"/>
        <item x="2138"/>
        <item x="2816"/>
        <item x="2290"/>
        <item x="4340"/>
        <item x="407"/>
        <item x="4767"/>
        <item x="6763"/>
        <item x="1334"/>
        <item x="3761"/>
        <item x="5837"/>
        <item x="237"/>
        <item x="1681"/>
        <item x="1956"/>
        <item x="4112"/>
        <item x="846"/>
        <item x="5865"/>
        <item x="980"/>
        <item x="5613"/>
        <item x="4016"/>
        <item x="6507"/>
        <item x="621"/>
        <item x="2883"/>
        <item x="5047"/>
        <item x="6630"/>
        <item x="3563"/>
        <item x="4882"/>
        <item x="96"/>
        <item x="3118"/>
        <item x="5682"/>
        <item x="5424"/>
        <item x="4067"/>
        <item x="1211"/>
        <item x="6756"/>
        <item x="6748"/>
        <item x="6148"/>
        <item x="6146"/>
        <item x="153"/>
        <item x="1053"/>
        <item x="1033"/>
        <item x="3527"/>
        <item x="5923"/>
        <item x="112"/>
        <item x="5125"/>
        <item x="6500"/>
        <item x="2123"/>
        <item x="3521"/>
        <item x="5120"/>
        <item x="1463"/>
        <item x="4242"/>
        <item x="6250"/>
        <item x="1144"/>
        <item x="1254"/>
        <item x="2062"/>
        <item x="4250"/>
        <item x="6695"/>
        <item x="1602"/>
        <item x="3098"/>
        <item x="1847"/>
        <item x="2844"/>
        <item x="3520"/>
        <item x="2437"/>
        <item x="45"/>
        <item x="1581"/>
        <item x="5513"/>
        <item x="3745"/>
        <item x="6333"/>
        <item x="2571"/>
        <item x="5630"/>
        <item x="6357"/>
        <item x="1013"/>
        <item x="6113"/>
        <item x="4377"/>
        <item x="6383"/>
        <item x="1276"/>
        <item x="1122"/>
        <item x="681"/>
        <item x="809"/>
        <item x="4581"/>
        <item x="1427"/>
        <item x="1551"/>
        <item x="2901"/>
        <item x="2909"/>
        <item x="1092"/>
        <item x="5988"/>
        <item x="514"/>
        <item x="2118"/>
        <item x="5551"/>
        <item x="6527"/>
        <item x="5701"/>
        <item x="2351"/>
        <item x="4411"/>
        <item x="5167"/>
        <item x="4798"/>
        <item x="6305"/>
        <item x="949"/>
        <item x="3929"/>
        <item x="3839"/>
        <item x="169"/>
        <item x="10"/>
        <item x="597"/>
        <item x="4256"/>
        <item x="6484"/>
        <item x="3863"/>
        <item x="4683"/>
        <item x="2098"/>
        <item x="3310"/>
        <item x="5547"/>
        <item x="3272"/>
        <item x="1108"/>
        <item x="4724"/>
        <item x="3301"/>
        <item x="6688"/>
        <item x="3177"/>
        <item x="1593"/>
        <item x="3946"/>
        <item x="5044"/>
        <item x="5775"/>
        <item x="6066"/>
        <item x="5343"/>
        <item x="1900"/>
        <item x="1975"/>
        <item x="4125"/>
        <item x="5041"/>
        <item x="2305"/>
        <item x="5070"/>
        <item x="6241"/>
        <item x="5566"/>
        <item x="3264"/>
        <item x="998"/>
        <item x="3084"/>
        <item x="6140"/>
        <item x="6145"/>
        <item x="4664"/>
        <item x="5721"/>
        <item x="1538"/>
        <item x="2539"/>
        <item x="3930"/>
        <item x="2415"/>
        <item x="5768"/>
        <item x="6144"/>
        <item x="2157"/>
        <item x="1023"/>
        <item x="4262"/>
        <item x="6797"/>
        <item x="1943"/>
        <item x="6013"/>
        <item x="2601"/>
        <item x="6685"/>
        <item x="3139"/>
        <item x="6163"/>
        <item x="2000"/>
        <item x="3103"/>
        <item x="6172"/>
        <item x="5533"/>
        <item x="5962"/>
        <item x="6574"/>
        <item x="968"/>
        <item x="3356"/>
        <item x="6777"/>
        <item x="5820"/>
        <item x="4456"/>
        <item x="5636"/>
        <item x="5366"/>
        <item x="974"/>
        <item x="4656"/>
        <item x="6750"/>
        <item x="4666"/>
        <item x="1687"/>
        <item x="1458"/>
        <item x="6551"/>
        <item x="794"/>
        <item x="799"/>
        <item x="1921"/>
        <item x="3649"/>
        <item x="2837"/>
        <item x="825"/>
        <item x="4630"/>
        <item x="4227"/>
        <item x="6738"/>
        <item x="499"/>
        <item x="2038"/>
        <item x="2398"/>
        <item x="6601"/>
        <item x="4742"/>
        <item x="5782"/>
        <item x="6792"/>
        <item x="2376"/>
        <item x="2728"/>
        <item x="2143"/>
        <item x="1630"/>
        <item x="6336"/>
        <item x="3965"/>
        <item x="5733"/>
        <item x="4520"/>
        <item x="6960"/>
        <item x="5381"/>
        <item x="3523"/>
        <item x="6879"/>
        <item x="2566"/>
        <item x="5985"/>
        <item x="1735"/>
        <item x="5152"/>
        <item x="5800"/>
        <item x="4205"/>
        <item x="5493"/>
        <item x="1200"/>
        <item x="3636"/>
        <item x="5059"/>
        <item x="4196"/>
        <item x="5417"/>
        <item x="3524"/>
        <item x="6481"/>
        <item x="1399"/>
        <item x="2792"/>
        <item x="5862"/>
        <item x="5117"/>
        <item x="3788"/>
        <item x="525"/>
        <item x="5034"/>
        <item x="870"/>
        <item x="6199"/>
        <item x="2484"/>
        <item x="2850"/>
        <item x="3660"/>
        <item x="6223"/>
        <item x="6198"/>
        <item x="6548"/>
        <item x="4417"/>
        <item x="3041"/>
        <item x="6904"/>
        <item x="4413"/>
        <item x="792"/>
        <item x="1571"/>
        <item x="4287"/>
        <item x="3693"/>
        <item x="5641"/>
        <item x="4997"/>
        <item x="4441"/>
        <item x="5145"/>
        <item x="6922"/>
        <item x="291"/>
        <item x="84"/>
        <item x="1795"/>
        <item x="3457"/>
        <item x="3291"/>
        <item x="250"/>
        <item x="5662"/>
        <item x="4636"/>
        <item x="3877"/>
        <item x="615"/>
        <item x="5207"/>
        <item x="2096"/>
        <item x="6118"/>
        <item x="4673"/>
        <item x="1435"/>
        <item x="4224"/>
        <item x="576"/>
        <item x="4222"/>
        <item x="4836"/>
        <item x="4211"/>
        <item x="1044"/>
        <item x="4879"/>
        <item x="6278"/>
        <item x="1779"/>
        <item x="6438"/>
        <item x="5864"/>
        <item x="3721"/>
        <item x="2033"/>
        <item x="3805"/>
        <item x="503"/>
        <item x="284"/>
        <item x="4768"/>
        <item x="4770"/>
        <item x="4924"/>
        <item x="6132"/>
        <item x="3227"/>
        <item x="55"/>
        <item x="1513"/>
        <item x="6590"/>
        <item x="3290"/>
        <item x="5290"/>
        <item x="167"/>
        <item x="811"/>
        <item x="6767"/>
        <item x="4192"/>
        <item x="5278"/>
        <item x="5763"/>
        <item x="3240"/>
        <item x="782"/>
        <item x="2348"/>
        <item x="4382"/>
        <item x="4833"/>
        <item x="2041"/>
        <item x="4483"/>
        <item x="475"/>
        <item x="6886"/>
        <item x="3465"/>
        <item x="6412"/>
        <item x="1337"/>
        <item x="2902"/>
        <item x="6727"/>
        <item x="5680"/>
        <item x="5660"/>
        <item x="3442"/>
        <item x="2878"/>
        <item x="5191"/>
        <item x="4444"/>
        <item x="728"/>
        <item x="393"/>
        <item x="619"/>
        <item x="3201"/>
        <item x="5893"/>
        <item x="1302"/>
        <item x="1206"/>
        <item x="403"/>
        <item x="3434"/>
        <item x="732"/>
        <item x="3980"/>
        <item x="564"/>
        <item x="6621"/>
        <item x="4123"/>
        <item x="2289"/>
        <item x="5193"/>
        <item x="1349"/>
        <item x="2360"/>
        <item x="363"/>
        <item x="2831"/>
        <item x="3285"/>
        <item x="3677"/>
        <item x="2532"/>
        <item x="5014"/>
        <item x="3750"/>
        <item x="6802"/>
        <item x="6294"/>
        <item x="210"/>
        <item x="5847"/>
        <item x="4129"/>
        <item x="6138"/>
        <item x="4043"/>
        <item x="2137"/>
        <item x="4849"/>
        <item x="5816"/>
        <item x="3436"/>
        <item x="5643"/>
        <item x="3176"/>
        <item x="3066"/>
        <item x="6266"/>
        <item x="6243"/>
        <item x="6261"/>
        <item x="4876"/>
        <item x="4999"/>
        <item x="1191"/>
        <item x="6867"/>
        <item x="2916"/>
        <item x="1535"/>
        <item x="3254"/>
        <item x="19"/>
        <item x="4595"/>
        <item x="2533"/>
        <item x="4506"/>
        <item x="2100"/>
        <item x="1526"/>
        <item x="6319"/>
        <item x="1786"/>
        <item x="5201"/>
        <item x="3106"/>
        <item x="5851"/>
        <item x="3249"/>
        <item x="3393"/>
        <item x="1678"/>
        <item x="98"/>
        <item x="6340"/>
        <item x="5317"/>
        <item x="1641"/>
        <item x="4434"/>
        <item x="6326"/>
        <item x="2173"/>
        <item x="6160"/>
        <item x="95"/>
        <item x="4310"/>
        <item x="2633"/>
        <item x="1958"/>
        <item x="2428"/>
        <item x="5356"/>
        <item x="2877"/>
        <item x="5055"/>
        <item x="28"/>
        <item x="2063"/>
        <item x="5104"/>
        <item x="4877"/>
        <item x="2220"/>
        <item x="5898"/>
        <item x="6043"/>
        <item x="135"/>
        <item x="5557"/>
        <item x="242"/>
        <item x="5741"/>
        <item x="437"/>
        <item x="6915"/>
        <item x="851"/>
        <item x="4747"/>
        <item x="5441"/>
        <item x="53"/>
        <item x="634"/>
        <item x="4026"/>
        <item x="260"/>
        <item x="4720"/>
        <item x="5062"/>
        <item x="1129"/>
        <item x="1158"/>
        <item x="3802"/>
        <item x="3053"/>
        <item x="3204"/>
        <item x="6279"/>
        <item x="6582"/>
        <item x="3283"/>
        <item x="1180"/>
        <item x="795"/>
        <item x="2585"/>
        <item x="2210"/>
        <item x="6270"/>
        <item x="4687"/>
        <item x="4811"/>
        <item x="1624"/>
        <item x="6281"/>
        <item x="2382"/>
        <item x="4388"/>
        <item x="4692"/>
        <item x="648"/>
        <item x="761"/>
        <item x="688"/>
        <item x="5965"/>
        <item x="2322"/>
        <item x="5950"/>
        <item x="5687"/>
        <item x="2635"/>
        <item x="6957"/>
        <item x="171"/>
        <item x="4485"/>
        <item x="6226"/>
        <item x="1849"/>
        <item x="3196"/>
        <item x="6120"/>
        <item x="6127"/>
        <item x="1768"/>
        <item x="5099"/>
        <item x="6575"/>
        <item x="1"/>
        <item x="4032"/>
        <item x="1616"/>
        <item x="3670"/>
        <item x="1547"/>
        <item x="5591"/>
        <item x="238"/>
        <item x="460"/>
        <item x="290"/>
        <item x="4001"/>
        <item x="1485"/>
        <item x="1032"/>
        <item x="2799"/>
        <item x="2420"/>
        <item x="339"/>
        <item x="3539"/>
        <item x="5331"/>
        <item x="1247"/>
        <item x="948"/>
        <item x="1976"/>
        <item x="5472"/>
        <item x="2753"/>
        <item x="420"/>
        <item x="2788"/>
        <item x="951"/>
        <item x="6605"/>
        <item x="3051"/>
        <item x="3325"/>
        <item x="1902"/>
        <item x="2174"/>
        <item x="6063"/>
        <item x="2558"/>
        <item x="4957"/>
        <item x="865"/>
        <item x="4813"/>
        <item x="2590"/>
        <item x="3882"/>
        <item x="5277"/>
        <item x="2176"/>
        <item x="6101"/>
        <item x="74"/>
        <item x="4103"/>
        <item x="3933"/>
        <item x="742"/>
        <item x="5187"/>
        <item x="2045"/>
        <item x="245"/>
        <item x="139"/>
        <item x="5443"/>
        <item x="6346"/>
        <item x="1692"/>
        <item x="3526"/>
        <item x="3971"/>
        <item x="4513"/>
        <item x="1889"/>
        <item x="6262"/>
        <item x="3498"/>
        <item x="4338"/>
        <item x="5744"/>
        <item x="2559"/>
        <item x="5672"/>
        <item x="832"/>
        <item x="4209"/>
        <item x="6875"/>
        <item x="2266"/>
        <item x="1820"/>
        <item x="4437"/>
        <item x="3237"/>
        <item x="3012"/>
        <item x="1060"/>
        <item x="1899"/>
        <item x="1093"/>
        <item x="1633"/>
        <item x="2649"/>
        <item x="5822"/>
        <item x="5959"/>
        <item x="2270"/>
        <item x="2298"/>
        <item x="4583"/>
        <item x="4051"/>
        <item x="3960"/>
        <item x="389"/>
        <item x="2890"/>
        <item x="3452"/>
        <item x="1622"/>
        <item x="3476"/>
        <item x="4459"/>
        <item x="1676"/>
        <item x="6668"/>
        <item x="3351"/>
        <item x="1420"/>
        <item x="3662"/>
        <item x="2676"/>
        <item x="1918"/>
        <item x="3438"/>
        <item x="6564"/>
        <item x="3093"/>
        <item x="6017"/>
        <item x="1935"/>
        <item x="4707"/>
        <item x="5237"/>
        <item x="3731"/>
        <item x="376"/>
        <item x="3591"/>
        <item x="2116"/>
        <item x="876"/>
        <item x="5534"/>
        <item x="5921"/>
        <item x="4829"/>
        <item x="3939"/>
        <item x="557"/>
        <item x="5011"/>
        <item x="422"/>
        <item x="5428"/>
        <item x="1301"/>
        <item x="3082"/>
        <item x="6313"/>
        <item x="3223"/>
        <item x="5825"/>
        <item x="6937"/>
        <item x="6940"/>
        <item x="5619"/>
        <item x="3789"/>
        <item x="6945"/>
        <item x="4763"/>
        <item x="4356"/>
        <item x="4824"/>
        <item x="1140"/>
        <item x="3766"/>
        <item x="1339"/>
        <item x="2805"/>
        <item x="5627"/>
        <item x="997"/>
        <item x="1661"/>
        <item x="1644"/>
        <item x="2748"/>
        <item x="5783"/>
        <item x="1876"/>
        <item x="1583"/>
        <item x="4769"/>
        <item x="4113"/>
        <item x="697"/>
        <item x="481"/>
        <item x="4166"/>
        <item x="4702"/>
        <item x="6585"/>
        <item x="5769"/>
        <item x="3167"/>
        <item x="6056"/>
        <item x="3948"/>
        <item x="1740"/>
        <item x="4134"/>
        <item x="540"/>
        <item x="3414"/>
        <item x="4425"/>
        <item x="744"/>
        <item x="2046"/>
        <item x="5973"/>
        <item x="5930"/>
        <item x="3601"/>
        <item x="3589"/>
        <item x="3953"/>
        <item x="5330"/>
        <item x="3608"/>
        <item x="6453"/>
        <item x="4967"/>
        <item x="684"/>
        <item x="1321"/>
        <item x="3728"/>
        <item x="1842"/>
        <item x="2450"/>
        <item x="180"/>
        <item x="1238"/>
        <item x="5765"/>
        <item x="5139"/>
        <item x="1512"/>
        <item x="2712"/>
        <item x="6429"/>
        <item x="5208"/>
        <item x="1830"/>
        <item x="4024"/>
        <item x="2778"/>
        <item x="3446"/>
        <item x="6497"/>
        <item x="5927"/>
        <item x="131"/>
        <item x="5337"/>
        <item x="1674"/>
        <item x="1209"/>
        <item x="4979"/>
        <item x="5260"/>
        <item x="828"/>
        <item x="3994"/>
        <item x="2622"/>
        <item x="1123"/>
        <item x="3880"/>
        <item x="6338"/>
        <item x="121"/>
        <item x="3360"/>
        <item x="62"/>
        <item x="2327"/>
        <item x="2570"/>
        <item x="5421"/>
        <item x="13"/>
        <item x="251"/>
        <item x="358"/>
        <item x="5239"/>
        <item x="4654"/>
        <item x="5311"/>
        <item x="4290"/>
        <item x="3205"/>
        <item x="3182"/>
        <item x="1977"/>
        <item x="3665"/>
        <item x="558"/>
        <item x="2073"/>
        <item x="3900"/>
        <item x="3737"/>
        <item x="6766"/>
        <item x="6563"/>
        <item x="6446"/>
        <item x="1891"/>
        <item x="5722"/>
        <item x="3146"/>
        <item x="646"/>
        <item x="1202"/>
        <item x="6347"/>
        <item x="2347"/>
        <item x="1035"/>
        <item x="1864"/>
        <item x="3219"/>
        <item x="2675"/>
        <item x="3969"/>
        <item x="1348"/>
        <item x="2191"/>
        <item x="4517"/>
        <item x="4073"/>
        <item x="3873"/>
        <item x="6652"/>
        <item x="2664"/>
        <item x="1367"/>
        <item x="4471"/>
        <item x="2852"/>
        <item x="6933"/>
        <item x="3400"/>
        <item x="6619"/>
        <item x="5302"/>
        <item x="1131"/>
        <item x="1639"/>
        <item x="4576"/>
        <item x="5730"/>
        <item x="897"/>
        <item x="5425"/>
        <item x="4447"/>
        <item x="1657"/>
        <item x="3245"/>
        <item x="6683"/>
        <item x="2978"/>
        <item x="3714"/>
        <item x="1303"/>
        <item x="37"/>
        <item x="5304"/>
        <item x="4961"/>
        <item x="2821"/>
        <item x="3350"/>
        <item x="2669"/>
        <item x="1481"/>
        <item x="4002"/>
        <item x="1183"/>
        <item x="2140"/>
        <item x="2829"/>
        <item x="6084"/>
        <item x="3024"/>
        <item x="5874"/>
        <item x="5158"/>
        <item x="5458"/>
        <item x="5560"/>
        <item x="4631"/>
        <item x="629"/>
        <item x="3023"/>
        <item x="2329"/>
        <item x="4915"/>
        <item x="1909"/>
        <item x="4041"/>
        <item x="4101"/>
        <item x="617"/>
        <item x="5058"/>
        <item x="3433"/>
        <item x="718"/>
        <item x="419"/>
        <item x="3391"/>
        <item x="2097"/>
        <item x="939"/>
        <item x="312"/>
        <item x="888"/>
        <item x="2974"/>
        <item x="3517"/>
        <item x="4810"/>
        <item x="1099"/>
        <item x="1679"/>
        <item x="2793"/>
        <item x="1400"/>
        <item x="5892"/>
        <item x="1447"/>
        <item x="5791"/>
        <item x="6891"/>
        <item t="default"/>
      </items>
    </pivotField>
    <pivotField showAll="0"/>
    <pivotField showAll="0"/>
    <pivotField showAll="0"/>
    <pivotField showAll="0">
      <items count="9">
        <item x="0"/>
        <item x="5"/>
        <item x="4"/>
        <item x="1"/>
        <item x="6"/>
        <item x="3"/>
        <item x="7"/>
        <item x="2"/>
        <item t="default"/>
      </items>
    </pivotField>
    <pivotField showAll="0">
      <items count="4">
        <item x="2"/>
        <item x="0"/>
        <item x="1"/>
        <item t="default"/>
      </items>
    </pivotField>
    <pivotField showAll="0">
      <items count="6">
        <item x="1"/>
        <item x="4"/>
        <item x="3"/>
        <item x="0"/>
        <item x="2"/>
        <item t="default"/>
      </items>
    </pivotField>
    <pivotField showAll="0"/>
    <pivotField dataField="1" showAll="0"/>
    <pivotField showAll="0"/>
    <pivotField numFmtId="164" showAll="0"/>
    <pivotField numFmtId="164" showAll="0"/>
    <pivotField numFmtId="164" showAll="0"/>
    <pivotField numFmtId="164" showAll="0"/>
    <pivotField numFmtId="164" showAll="0"/>
    <pivotField numFmtId="164" showAll="0"/>
    <pivotField numFmtId="164" showAll="0"/>
    <pivotField showAll="0"/>
    <pivotField showAll="0"/>
    <pivotField axis="axisRow" showAll="0" measureFilter="1" sortType="descending">
      <items count="20">
        <item n="Basmati Rice Premium " x="13"/>
        <item x="0"/>
        <item n="Ceramic Dinner Set " x="7"/>
        <item x="11"/>
        <item x="2"/>
        <item x="8"/>
        <item n="Extra Virgin Olive Oil" x="15"/>
        <item x="9"/>
        <item x="1"/>
        <item x="12"/>
        <item x="5"/>
        <item x="10"/>
        <item n="Organic Honey " x="14"/>
        <item x="6"/>
        <item x="18"/>
        <item x="17"/>
        <item x="4"/>
        <item x="3"/>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0"/>
  </rowFields>
  <rowItems count="6">
    <i>
      <x v="8"/>
    </i>
    <i>
      <x v="3"/>
    </i>
    <i>
      <x v="17"/>
    </i>
    <i>
      <x v="11"/>
    </i>
    <i>
      <x v="5"/>
    </i>
    <i t="grand">
      <x/>
    </i>
  </rowItems>
  <colItems count="1">
    <i/>
  </colItems>
  <dataFields count="1">
    <dataField name="Sum of OrderQuantity" fld="9" baseField="0" baseItem="0"/>
  </dataFields>
  <chartFormats count="2">
    <chartFormat chart="0" format="5"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5789CA-AB0E-4444-8E09-460445E4CCBA}" name="PivotTable2"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9" firstHeaderRow="1" firstDataRow="1" firstDataCol="1"/>
  <pivotFields count="24">
    <pivotField showAll="0"/>
    <pivotField numFmtId="14" showAll="0">
      <items count="6964">
        <item x="6323"/>
        <item x="6570"/>
        <item x="5994"/>
        <item x="647"/>
        <item x="1162"/>
        <item x="2066"/>
        <item x="5165"/>
        <item x="1983"/>
        <item x="6520"/>
        <item x="4181"/>
        <item x="754"/>
        <item x="6632"/>
        <item x="3064"/>
        <item x="6153"/>
        <item x="6816"/>
        <item x="2006"/>
        <item x="3571"/>
        <item x="847"/>
        <item x="1027"/>
        <item x="446"/>
        <item x="676"/>
        <item x="3268"/>
        <item x="990"/>
        <item x="6001"/>
        <item x="5336"/>
        <item x="63"/>
        <item x="2904"/>
        <item x="1287"/>
        <item x="4239"/>
        <item x="4313"/>
        <item x="1944"/>
        <item x="5135"/>
        <item x="1821"/>
        <item x="6759"/>
        <item x="263"/>
        <item x="2169"/>
        <item x="3322"/>
        <item x="4745"/>
        <item x="3145"/>
        <item x="206"/>
        <item x="5503"/>
        <item x="4195"/>
        <item x="6537"/>
        <item x="1860"/>
        <item x="2317"/>
        <item x="1575"/>
        <item x="2725"/>
        <item x="4121"/>
        <item x="2120"/>
        <item x="4674"/>
        <item x="4830"/>
        <item x="1516"/>
        <item x="3920"/>
        <item x="4478"/>
        <item x="2651"/>
        <item x="2671"/>
        <item x="6809"/>
        <item x="894"/>
        <item x="3759"/>
        <item x="1721"/>
        <item x="325"/>
        <item x="4995"/>
        <item x="5475"/>
        <item x="5997"/>
        <item x="947"/>
        <item x="4094"/>
        <item x="3070"/>
        <item x="1326"/>
        <item x="5681"/>
        <item x="496"/>
        <item x="2722"/>
        <item x="967"/>
        <item x="1907"/>
        <item x="1484"/>
        <item x="6359"/>
        <item x="3856"/>
        <item x="3468"/>
        <item x="1559"/>
        <item x="3897"/>
        <item x="2903"/>
        <item x="4260"/>
        <item x="128"/>
        <item x="612"/>
        <item x="415"/>
        <item x="2326"/>
        <item x="5265"/>
        <item x="1043"/>
        <item x="2277"/>
        <item x="3485"/>
        <item x="4782"/>
        <item x="841"/>
        <item x="5403"/>
        <item x="5323"/>
        <item x="1090"/>
        <item x="2047"/>
        <item x="2426"/>
        <item x="719"/>
        <item x="5642"/>
        <item x="933"/>
        <item x="4298"/>
        <item x="5477"/>
        <item x="6190"/>
        <item x="6476"/>
        <item x="740"/>
        <item x="5211"/>
        <item x="3921"/>
        <item x="4525"/>
        <item x="5486"/>
        <item x="6821"/>
        <item x="963"/>
        <item x="5089"/>
        <item x="4650"/>
        <item x="5396"/>
        <item x="334"/>
        <item x="6123"/>
        <item x="1648"/>
        <item x="4603"/>
        <item x="4362"/>
        <item x="6471"/>
        <item x="893"/>
        <item x="3370"/>
        <item x="1712"/>
        <item x="604"/>
        <item x="2856"/>
        <item x="2462"/>
        <item x="6455"/>
        <item x="1275"/>
        <item x="1855"/>
        <item x="6518"/>
        <item x="3826"/>
        <item x="1460"/>
        <item x="5983"/>
        <item x="5947"/>
        <item x="4243"/>
        <item x="2377"/>
        <item x="4928"/>
        <item x="827"/>
        <item x="5584"/>
        <item x="3174"/>
        <item x="686"/>
        <item x="3970"/>
        <item x="4919"/>
        <item x="6130"/>
        <item x="1937"/>
        <item x="2040"/>
        <item x="1762"/>
        <item x="2960"/>
        <item x="2538"/>
        <item x="874"/>
        <item x="4730"/>
        <item x="5866"/>
        <item x="6387"/>
        <item x="2560"/>
        <item x="1248"/>
        <item x="3967"/>
        <item x="3281"/>
        <item x="2982"/>
        <item x="5372"/>
        <item x="3466"/>
        <item x="3923"/>
        <item x="1781"/>
        <item x="6391"/>
        <item x="269"/>
        <item x="6142"/>
        <item x="6686"/>
        <item x="1595"/>
        <item x="1317"/>
        <item x="4156"/>
        <item x="1839"/>
        <item x="2199"/>
        <item x="600"/>
        <item x="6362"/>
        <item x="97"/>
        <item x="1565"/>
        <item x="5638"/>
        <item x="1089"/>
        <item x="4005"/>
        <item x="1968"/>
        <item x="6823"/>
        <item x="6351"/>
        <item x="5261"/>
        <item x="713"/>
        <item x="6760"/>
        <item x="1002"/>
        <item x="6473"/>
        <item x="484"/>
        <item x="2519"/>
        <item x="2201"/>
        <item x="4158"/>
        <item x="2595"/>
        <item x="3641"/>
        <item x="2677"/>
        <item x="5743"/>
        <item x="2236"/>
        <item x="1120"/>
        <item x="1536"/>
        <item x="3715"/>
        <item x="1377"/>
        <item x="4565"/>
        <item x="6086"/>
        <item x="1290"/>
        <item x="1799"/>
        <item x="5949"/>
        <item x="3932"/>
        <item x="5003"/>
        <item x="4958"/>
        <item x="5540"/>
        <item x="5914"/>
        <item x="2594"/>
        <item x="1421"/>
        <item x="5703"/>
        <item x="1866"/>
        <item x="2364"/>
        <item x="2992"/>
        <item x="1665"/>
        <item x="680"/>
        <item x="2689"/>
        <item x="1752"/>
        <item x="5760"/>
        <item x="5576"/>
        <item x="2129"/>
        <item x="1698"/>
        <item x="5738"/>
        <item x="3830"/>
        <item x="2314"/>
        <item x="850"/>
        <item x="6159"/>
        <item x="1868"/>
        <item x="6061"/>
        <item x="2408"/>
        <item x="518"/>
        <item x="1431"/>
        <item x="4253"/>
        <item x="3489"/>
        <item x="3657"/>
        <item x="2016"/>
        <item x="3533"/>
        <item x="554"/>
        <item x="6854"/>
        <item x="1006"/>
        <item x="5412"/>
        <item x="3711"/>
        <item x="3771"/>
        <item x="5033"/>
        <item x="4907"/>
        <item x="6655"/>
        <item x="2479"/>
        <item x="151"/>
        <item x="4228"/>
        <item x="5111"/>
        <item x="378"/>
        <item x="2683"/>
        <item x="915"/>
        <item x="6427"/>
        <item x="3738"/>
        <item x="6380"/>
        <item x="5140"/>
        <item x="1668"/>
        <item x="3783"/>
        <item x="3611"/>
        <item x="4990"/>
        <item x="5385"/>
        <item x="884"/>
        <item x="6581"/>
        <item x="6214"/>
        <item x="1865"/>
        <item x="2378"/>
        <item x="4865"/>
        <item x="3646"/>
        <item x="50"/>
        <item x="1316"/>
        <item x="2691"/>
        <item x="1942"/>
        <item x="890"/>
        <item x="6900"/>
        <item x="5411"/>
        <item x="2465"/>
        <item x="4280"/>
        <item x="674"/>
        <item x="1470"/>
        <item x="1056"/>
        <item x="2724"/>
        <item x="1951"/>
        <item x="6448"/>
        <item x="1483"/>
        <item x="3181"/>
        <item x="92"/>
        <item x="1076"/>
        <item x="5807"/>
        <item x="1101"/>
        <item x="3905"/>
        <item x="134"/>
        <item x="6358"/>
        <item x="5759"/>
        <item x="6842"/>
        <item x="1746"/>
        <item x="1773"/>
        <item x="902"/>
        <item x="6147"/>
        <item x="5674"/>
        <item x="3831"/>
        <item x="6246"/>
        <item x="3743"/>
        <item x="3154"/>
        <item x="497"/>
        <item x="6755"/>
        <item x="6139"/>
        <item x="6610"/>
        <item x="1488"/>
        <item x="4729"/>
        <item x="1452"/>
        <item x="5854"/>
        <item x="3602"/>
        <item x="6016"/>
        <item x="4142"/>
        <item x="6331"/>
        <item x="2994"/>
        <item x="4412"/>
        <item x="6733"/>
        <item x="2511"/>
        <item x="1342"/>
        <item x="3491"/>
        <item x="4028"/>
        <item x="1426"/>
        <item x="1673"/>
        <item x="2896"/>
        <item x="2545"/>
        <item x="3794"/>
        <item x="329"/>
        <item x="1181"/>
        <item x="1406"/>
        <item x="6898"/>
        <item x="4597"/>
        <item x="4611"/>
        <item x="3253"/>
        <item x="3869"/>
        <item x="1697"/>
        <item x="5580"/>
        <item x="6023"/>
        <item x="4296"/>
        <item x="5376"/>
        <item x="6168"/>
        <item x="1931"/>
        <item x="1225"/>
        <item x="2617"/>
        <item x="4550"/>
        <item x="6037"/>
        <item x="6656"/>
        <item x="5307"/>
        <item x="5051"/>
        <item x="4458"/>
        <item x="5555"/>
        <item x="5509"/>
        <item x="5028"/>
        <item x="5787"/>
        <item x="352"/>
        <item x="6629"/>
        <item x="2255"/>
        <item x="635"/>
        <item x="1224"/>
        <item x="2093"/>
        <item x="6052"/>
        <item x="6316"/>
        <item x="5697"/>
        <item x="5414"/>
        <item x="2654"/>
        <item x="4579"/>
        <item x="3559"/>
        <item x="2750"/>
        <item x="6914"/>
        <item x="3951"/>
        <item x="4841"/>
        <item x="4269"/>
        <item x="3271"/>
        <item x="2215"/>
        <item x="566"/>
        <item x="1910"/>
        <item x="2705"/>
        <item x="1294"/>
        <item x="6694"/>
        <item x="5404"/>
        <item x="3487"/>
        <item x="986"/>
        <item x="4667"/>
        <item x="1567"/>
        <item x="670"/>
        <item x="2693"/>
        <item x="2003"/>
        <item x="2927"/>
        <item x="5856"/>
        <item x="4324"/>
        <item x="383"/>
        <item x="2416"/>
        <item x="5905"/>
        <item x="2718"/>
        <item x="4899"/>
        <item x="3075"/>
        <item x="2870"/>
        <item x="6494"/>
        <item x="44"/>
        <item x="1738"/>
        <item x="2141"/>
        <item x="3629"/>
        <item x="3720"/>
        <item x="3188"/>
        <item x="1933"/>
        <item x="4486"/>
        <item x="5606"/>
        <item x="6"/>
        <item x="2998"/>
        <item x="2506"/>
        <item x="6343"/>
        <item x="3767"/>
        <item x="6287"/>
        <item x="2853"/>
        <item x="3443"/>
        <item x="1700"/>
        <item x="845"/>
        <item x="3650"/>
        <item x="4777"/>
        <item x="4240"/>
        <item x="5779"/>
        <item x="25"/>
        <item x="1732"/>
        <item x="3538"/>
        <item x="6092"/>
        <item x="4143"/>
        <item x="5727"/>
        <item x="4649"/>
        <item x="5497"/>
        <item x="2634"/>
        <item x="6707"/>
        <item x="5368"/>
        <item x="2905"/>
        <item x="1859"/>
        <item x="5628"/>
        <item x="6593"/>
        <item x="4318"/>
        <item x="307"/>
        <item x="746"/>
        <item x="4500"/>
        <item x="482"/>
        <item x="6746"/>
        <item x="1655"/>
        <item x="3359"/>
        <item x="1127"/>
        <item x="1061"/>
        <item x="3585"/>
        <item x="3638"/>
        <item x="2655"/>
        <item x="6776"/>
        <item x="3708"/>
        <item x="1770"/>
        <item x="2706"/>
        <item x="1905"/>
        <item x="3713"/>
        <item x="2732"/>
        <item x="6545"/>
        <item x="3797"/>
        <item x="6699"/>
        <item x="4092"/>
        <item x="4093"/>
        <item x="5253"/>
        <item x="1412"/>
        <item x="4358"/>
        <item x="1442"/>
        <item x="4135"/>
        <item x="917"/>
        <item x="1597"/>
        <item x="6301"/>
        <item x="6195"/>
        <item x="6095"/>
        <item x="1188"/>
        <item x="5532"/>
        <item x="3875"/>
        <item x="4837"/>
        <item x="3569"/>
        <item x="6167"/>
        <item x="1869"/>
        <item x="2404"/>
        <item x="6330"/>
        <item x="6861"/>
        <item x="3010"/>
        <item x="5298"/>
        <item x="4613"/>
        <item x="4621"/>
        <item x="913"/>
        <item x="2388"/>
        <item x="2401"/>
        <item x="580"/>
        <item x="1175"/>
        <item x="6951"/>
        <item x="2942"/>
        <item x="3874"/>
        <item x="2057"/>
        <item x="871"/>
        <item x="6212"/>
        <item x="5401"/>
        <item x="1718"/>
        <item x="976"/>
        <item x="6485"/>
        <item x="4913"/>
        <item x="6916"/>
        <item x="6737"/>
        <item x="5901"/>
        <item x="1448"/>
        <item x="3184"/>
        <item x="2198"/>
        <item x="375"/>
        <item x="5956"/>
        <item x="1756"/>
        <item x="2159"/>
        <item x="316"/>
        <item x="1350"/>
        <item x="6779"/>
        <item x="1733"/>
        <item x="3619"/>
        <item x="2278"/>
        <item x="4803"/>
        <item x="6554"/>
        <item x="1764"/>
        <item x="4853"/>
        <item x="4564"/>
        <item x="5953"/>
        <item x="3197"/>
        <item x="695"/>
        <item x="885"/>
        <item x="6300"/>
        <item x="2554"/>
        <item x="164"/>
        <item x="2891"/>
        <item x="1959"/>
        <item x="6247"/>
        <item x="3760"/>
        <item x="4987"/>
        <item x="3729"/>
        <item x="3866"/>
        <item x="109"/>
        <item x="3763"/>
        <item x="6229"/>
        <item x="3317"/>
        <item x="5214"/>
        <item x="4773"/>
        <item x="905"/>
        <item x="4285"/>
        <item x="2517"/>
        <item x="1328"/>
        <item x="6121"/>
        <item x="1713"/>
        <item x="149"/>
        <item x="613"/>
        <item x="1373"/>
        <item x="3798"/>
        <item x="4920"/>
        <item x="5958"/>
        <item x="4617"/>
        <item x="1589"/>
        <item x="1503"/>
        <item x="1150"/>
        <item x="2639"/>
        <item x="6068"/>
        <item x="4711"/>
        <item x="4840"/>
        <item x="5867"/>
        <item x="2656"/>
        <item x="3564"/>
        <item x="5340"/>
        <item x="2319"/>
        <item x="3348"/>
        <item x="5523"/>
        <item x="6057"/>
        <item x="800"/>
        <item x="3102"/>
        <item x="4641"/>
        <item x="5620"/>
        <item x="3651"/>
        <item x="5711"/>
        <item x="6028"/>
        <item x="6352"/>
        <item x="2745"/>
        <item x="3408"/>
        <item x="6456"/>
        <item x="4132"/>
        <item x="2414"/>
        <item x="5354"/>
        <item x="3389"/>
        <item x="5002"/>
        <item x="3742"/>
        <item x="6712"/>
        <item x="1654"/>
        <item x="2824"/>
        <item x="958"/>
        <item x="3635"/>
        <item x="6021"/>
        <item x="6811"/>
        <item x="5035"/>
        <item x="3639"/>
        <item x="4208"/>
        <item x="1798"/>
        <item x="2990"/>
        <item x="4511"/>
        <item x="5091"/>
        <item x="1218"/>
        <item x="2925"/>
        <item x="6012"/>
        <item x="6841"/>
        <item x="2611"/>
        <item x="6641"/>
        <item x="4152"/>
        <item x="3824"/>
        <item x="507"/>
        <item x="4266"/>
        <item x="114"/>
        <item x="305"/>
        <item x="6059"/>
        <item x="1714"/>
        <item x="4011"/>
        <item x="853"/>
        <item x="6339"/>
        <item x="2496"/>
        <item x="926"/>
        <item x="5623"/>
        <item x="813"/>
        <item x="1341"/>
        <item x="760"/>
        <item x="6474"/>
        <item x="6571"/>
        <item x="6803"/>
        <item x="1493"/>
        <item x="3038"/>
        <item x="4527"/>
        <item x="707"/>
        <item x="2796"/>
        <item x="6450"/>
        <item x="6321"/>
        <item x="58"/>
        <item x="2008"/>
        <item x="6514"/>
        <item x="6210"/>
        <item x="3582"/>
        <item x="1896"/>
        <item x="326"/>
        <item x="123"/>
        <item x="3171"/>
        <item x="1026"/>
        <item x="3158"/>
        <item x="3552"/>
        <item x="3100"/>
        <item x="5963"/>
        <item x="523"/>
        <item x="3415"/>
        <item x="6799"/>
        <item x="6122"/>
        <item x="150"/>
        <item x="4514"/>
        <item x="4991"/>
        <item x="2263"/>
        <item x="961"/>
        <item x="5777"/>
        <item x="2827"/>
        <item x="1394"/>
        <item x="3986"/>
        <item x="545"/>
        <item x="6475"/>
        <item x="2304"/>
        <item x="381"/>
        <item x="1283"/>
        <item x="2185"/>
        <item x="6782"/>
        <item x="1888"/>
        <item x="4455"/>
        <item x="4439"/>
        <item x="5327"/>
        <item x="6399"/>
        <item x="1606"/>
        <item x="3572"/>
        <item x="337"/>
        <item x="3250"/>
        <item x="3411"/>
        <item x="6234"/>
        <item x="1689"/>
        <item x="551"/>
        <item x="267"/>
        <item x="3570"/>
        <item x="1016"/>
        <item x="5045"/>
        <item x="6307"/>
        <item x="1124"/>
        <item x="994"/>
        <item x="2714"/>
        <item x="6580"/>
        <item x="2563"/>
        <item x="2339"/>
        <item x="4126"/>
        <item x="4801"/>
        <item x="1082"/>
        <item x="310"/>
        <item x="3095"/>
        <item x="4482"/>
        <item x="5632"/>
        <item x="3190"/>
        <item x="5215"/>
        <item x="1601"/>
        <item x="4418"/>
        <item x="5748"/>
        <item x="1723"/>
        <item x="6024"/>
        <item x="764"/>
        <item x="1070"/>
        <item x="476"/>
        <item x="4528"/>
        <item x="585"/>
        <item x="2179"/>
        <item x="3974"/>
        <item x="249"/>
        <item x="372"/>
        <item x="6026"/>
        <item x="4395"/>
        <item x="3316"/>
        <item x="1659"/>
        <item x="1482"/>
        <item x="907"/>
        <item x="4986"/>
        <item x="4141"/>
        <item x="3081"/>
        <item x="1501"/>
        <item x="1413"/>
        <item x="2028"/>
        <item x="5067"/>
        <item x="2614"/>
        <item x="636"/>
        <item x="6349"/>
        <item x="5908"/>
        <item x="3260"/>
        <item x="4069"/>
        <item x="1621"/>
        <item x="5314"/>
        <item x="1318"/>
        <item x="1612"/>
        <item x="2447"/>
        <item x="1932"/>
        <item x="4089"/>
        <item x="1596"/>
        <item x="959"/>
        <item x="5359"/>
        <item x="4678"/>
        <item x="1623"/>
        <item x="4734"/>
        <item x="2979"/>
        <item x="5036"/>
        <item x="3141"/>
        <item x="3039"/>
        <item x="5732"/>
        <item x="4047"/>
        <item x="6525"/>
        <item x="4391"/>
        <item x="4079"/>
        <item x="4325"/>
        <item x="6866"/>
        <item x="1808"/>
        <item x="3357"/>
        <item x="3730"/>
        <item x="90"/>
        <item x="1844"/>
        <item x="1340"/>
        <item x="3252"/>
        <item x="6840"/>
        <item x="3304"/>
        <item x="698"/>
        <item x="108"/>
        <item x="1947"/>
        <item x="3259"/>
        <item x="2505"/>
        <item x="5182"/>
        <item x="1338"/>
        <item x="6467"/>
        <item x="931"/>
        <item x="2948"/>
        <item x="5913"/>
        <item x="6111"/>
        <item x="2507"/>
        <item x="6335"/>
        <item x="136"/>
        <item x="6710"/>
        <item x="5723"/>
        <item x="1411"/>
        <item x="1075"/>
        <item x="2259"/>
        <item x="2367"/>
        <item x="6893"/>
        <item x="588"/>
        <item x="3437"/>
        <item x="2970"/>
        <item x="2248"/>
        <item x="1050"/>
        <item x="4894"/>
        <item x="515"/>
        <item x="4212"/>
        <item x="5821"/>
        <item x="2892"/>
        <item x="2421"/>
        <item x="4234"/>
        <item x="5894"/>
        <item x="3236"/>
        <item x="4390"/>
        <item x="2136"/>
        <item x="6171"/>
        <item x="3833"/>
        <item x="2542"/>
        <item x="5579"/>
        <item x="819"/>
        <item x="6814"/>
        <item x="3778"/>
        <item x="6778"/>
        <item x="70"/>
        <item x="2946"/>
        <item x="5413"/>
        <item x="2843"/>
        <item x="3983"/>
        <item x="1994"/>
        <item x="516"/>
        <item x="655"/>
        <item x="5811"/>
        <item x="5420"/>
        <item x="166"/>
        <item x="5273"/>
        <item x="5166"/>
        <item x="5808"/>
        <item x="2645"/>
        <item x="4710"/>
        <item x="6048"/>
        <item x="1424"/>
        <item x="1651"/>
        <item x="4544"/>
        <item x="5621"/>
        <item x="3267"/>
        <item x="3597"/>
        <item x="6773"/>
        <item x="3843"/>
        <item x="6896"/>
        <item x="5455"/>
        <item x="160"/>
        <item x="1640"/>
        <item x="6341"/>
        <item x="4929"/>
        <item x="4665"/>
        <item x="3396"/>
        <item x="6215"/>
        <item x="6136"/>
        <item x="5112"/>
        <item x="3488"/>
        <item x="6249"/>
        <item x="4370"/>
        <item x="1669"/>
        <item x="4542"/>
        <item x="1772"/>
        <item x="4083"/>
        <item x="3094"/>
        <item x="852"/>
        <item x="3782"/>
        <item x="6943"/>
        <item x="5857"/>
        <item x="706"/>
        <item x="5805"/>
        <item x="3266"/>
        <item x="1810"/>
        <item x="1363"/>
        <item x="3910"/>
        <item x="5934"/>
        <item x="333"/>
        <item x="6562"/>
        <item x="1449"/>
        <item x="4569"/>
        <item x="5689"/>
        <item x="1562"/>
        <item x="6018"/>
        <item x="671"/>
        <item x="421"/>
        <item x="3060"/>
        <item x="2192"/>
        <item x="989"/>
        <item x="4399"/>
        <item x="5520"/>
        <item x="2966"/>
        <item x="4139"/>
        <item x="2774"/>
        <item x="3480"/>
        <item x="3375"/>
        <item x="4272"/>
        <item x="6905"/>
        <item x="470"/>
        <item x="1106"/>
        <item x="3891"/>
        <item x="860"/>
        <item x="3180"/>
        <item x="5975"/>
        <item x="2772"/>
        <item x="868"/>
        <item x="2516"/>
        <item x="3362"/>
        <item x="4339"/>
        <item x="3941"/>
        <item x="4162"/>
        <item x="5050"/>
        <item x="115"/>
        <item x="4353"/>
        <item x="4589"/>
        <item x="6348"/>
        <item x="4645"/>
        <item x="6535"/>
        <item x="4697"/>
        <item x="5536"/>
        <item x="452"/>
        <item x="4847"/>
        <item x="3519"/>
        <item x="2572"/>
        <item x="4988"/>
        <item x="6950"/>
        <item x="2924"/>
        <item x="4198"/>
        <item x="3336"/>
        <item x="328"/>
        <item x="2208"/>
        <item x="3232"/>
        <item x="29"/>
        <item x="2274"/>
        <item x="1210"/>
        <item x="4660"/>
        <item x="6934"/>
        <item x="1199"/>
        <item x="2366"/>
        <item x="3884"/>
        <item x="3773"/>
        <item x="4691"/>
        <item x="2801"/>
        <item x="3667"/>
        <item x="2226"/>
        <item x="3931"/>
        <item x="1912"/>
        <item x="3161"/>
        <item x="6277"/>
        <item x="2642"/>
        <item x="5640"/>
        <item x="61"/>
        <item x="5426"/>
        <item x="2784"/>
        <item x="6549"/>
        <item x="6556"/>
        <item x="2284"/>
        <item x="4268"/>
        <item x="4966"/>
        <item x="1766"/>
        <item x="4860"/>
        <item x="2213"/>
        <item x="4857"/>
        <item x="313"/>
        <item x="36"/>
        <item x="2794"/>
        <item x="2150"/>
        <item x="803"/>
        <item x="6219"/>
        <item x="5932"/>
        <item x="4172"/>
        <item x="3402"/>
        <item x="394"/>
        <item x="839"/>
        <item x="1149"/>
        <item x="3440"/>
        <item x="1260"/>
        <item x="3313"/>
        <item x="755"/>
        <item x="2555"/>
        <item x="5890"/>
        <item x="575"/>
        <item x="4969"/>
        <item x="4505"/>
        <item x="2158"/>
        <item x="142"/>
        <item x="3643"/>
        <item x="197"/>
        <item x="6682"/>
        <item x="2497"/>
        <item x="5924"/>
        <item x="1542"/>
        <item x="5355"/>
        <item x="3886"/>
        <item x="54"/>
        <item x="3648"/>
        <item x="1300"/>
        <item x="4255"/>
        <item x="3630"/>
        <item x="581"/>
        <item x="747"/>
        <item x="2070"/>
        <item x="3777"/>
        <item x="6112"/>
        <item x="5076"/>
        <item x="215"/>
        <item x="3780"/>
        <item x="3623"/>
        <item x="815"/>
        <item x="5159"/>
        <item x="85"/>
        <item x="412"/>
        <item x="277"/>
        <item x="5941"/>
        <item x="5850"/>
        <item x="355"/>
        <item x="409"/>
        <item x="3543"/>
        <item x="1255"/>
        <item x="4728"/>
        <item x="5852"/>
        <item x="64"/>
        <item x="6495"/>
        <item x="6735"/>
        <item x="4111"/>
        <item x="677"/>
        <item x="2688"/>
        <item x="5550"/>
        <item x="3902"/>
        <item x="772"/>
        <item x="3642"/>
        <item x="3775"/>
        <item x="209"/>
        <item x="4379"/>
        <item x="5957"/>
        <item x="1561"/>
        <item x="4512"/>
        <item x="2965"/>
        <item x="3996"/>
        <item x="6790"/>
        <item x="2313"/>
        <item x="3618"/>
        <item x="4870"/>
        <item x="5151"/>
        <item x="1164"/>
        <item x="2730"/>
        <item x="6783"/>
        <item x="1244"/>
        <item x="1874"/>
        <item x="6935"/>
        <item x="1237"/>
        <item x="3825"/>
        <item x="1386"/>
        <item x="6098"/>
        <item x="38"/>
        <item x="3700"/>
        <item x="6653"/>
        <item x="5192"/>
        <item x="4978"/>
        <item x="3372"/>
        <item x="1620"/>
        <item x="6587"/>
        <item x="4789"/>
        <item x="4442"/>
        <item x="5328"/>
        <item x="2433"/>
        <item x="882"/>
        <item x="4983"/>
        <item x="6179"/>
        <item x="6722"/>
        <item x="864"/>
        <item x="6838"/>
        <item x="3555"/>
        <item x="4291"/>
        <item x="3890"/>
        <item x="2823"/>
        <item x="4261"/>
        <item x="4642"/>
        <item x="1428"/>
        <item x="584"/>
        <item x="6723"/>
        <item x="5755"/>
        <item x="2717"/>
        <item x="2907"/>
        <item x="4446"/>
        <item x="5228"/>
        <item x="6302"/>
        <item x="5859"/>
        <item x="654"/>
        <item x="4039"/>
        <item x="436"/>
        <item x="5398"/>
        <item x="1745"/>
        <item x="4299"/>
        <item x="6770"/>
        <item x="5225"/>
        <item x="2940"/>
        <item x="643"/>
        <item x="5119"/>
        <item x="4962"/>
        <item x="402"/>
        <item x="356"/>
        <item x="2287"/>
        <item x="1717"/>
        <item x="444"/>
        <item x="3958"/>
        <item x="4893"/>
        <item x="3005"/>
        <item x="4679"/>
        <item x="4149"/>
        <item x="30"/>
        <item x="4265"/>
        <item x="4712"/>
        <item x="1309"/>
        <item x="6640"/>
        <item x="1634"/>
        <item x="5334"/>
        <item x="3845"/>
        <item x="3655"/>
        <item x="2918"/>
        <item x="4732"/>
        <item x="1635"/>
        <item x="1544"/>
        <item x="3870"/>
        <item x="5406"/>
        <item x="1446"/>
        <item x="1892"/>
        <item x="3257"/>
        <item x="2011"/>
        <item x="3423"/>
        <item x="6506"/>
        <item x="4343"/>
        <item x="1030"/>
        <item x="5467"/>
        <item x="262"/>
        <item x="3022"/>
        <item x="2217"/>
        <item x="2515"/>
        <item x="4984"/>
        <item x="6407"/>
        <item x="5395"/>
        <item x="5749"/>
        <item x="413"/>
        <item x="2738"/>
        <item x="2424"/>
        <item x="1686"/>
        <item x="4682"/>
        <item x="1758"/>
        <item x="2888"/>
        <item x="2782"/>
        <item x="1530"/>
        <item x="4407"/>
        <item x="2889"/>
        <item x="1409"/>
        <item x="837"/>
        <item x="1569"/>
        <item x="6817"/>
        <item x="4757"/>
        <item x="4809"/>
        <item x="4470"/>
        <item x="869"/>
        <item x="6734"/>
        <item x="4844"/>
        <item x="4503"/>
        <item x="3213"/>
        <item x="4839"/>
        <item x="3598"/>
        <item x="5321"/>
        <item x="3907"/>
        <item x="4723"/>
        <item x="4293"/>
        <item x="4680"/>
        <item x="6705"/>
        <item x="4689"/>
        <item x="3912"/>
        <item x="972"/>
        <item x="1572"/>
        <item x="2460"/>
        <item x="2470"/>
        <item x="4610"/>
        <item x="3335"/>
        <item x="116"/>
        <item x="161"/>
        <item x="561"/>
        <item x="1537"/>
        <item x="1046"/>
        <item x="6843"/>
        <item x="4752"/>
        <item x="3155"/>
        <item x="5575"/>
        <item x="397"/>
        <item x="1548"/>
        <item x="2077"/>
        <item x="3120"/>
        <item x="3358"/>
        <item x="3529"/>
        <item x="138"/>
        <item x="1173"/>
        <item x="5415"/>
        <item x="4400"/>
        <item x="5205"/>
        <item x="1195"/>
        <item x="2457"/>
        <item x="730"/>
        <item x="6530"/>
        <item x="2996"/>
        <item x="4197"/>
        <item x="1062"/>
        <item x="5581"/>
        <item x="101"/>
        <item x="1207"/>
        <item x="4776"/>
        <item x="4460"/>
        <item x="3160"/>
        <item x="4719"/>
        <item x="3383"/>
        <item x="4881"/>
        <item x="5545"/>
        <item x="5977"/>
        <item x="3473"/>
        <item x="4955"/>
        <item x="1788"/>
        <item x="1985"/>
        <item x="6260"/>
        <item x="1364"/>
        <item x="5607"/>
        <item x="2105"/>
        <item x="3765"/>
        <item x="3567"/>
        <item x="6696"/>
        <item x="722"/>
        <item x="3687"/>
        <item x="2478"/>
        <item x="1514"/>
        <item x="4204"/>
        <item x="5427"/>
        <item x="2900"/>
        <item x="6739"/>
        <item x="3173"/>
        <item x="94"/>
        <item x="5920"/>
        <item x="512"/>
        <item x="4345"/>
        <item x="5016"/>
        <item x="6256"/>
        <item x="5750"/>
        <item x="6200"/>
        <item x="1960"/>
        <item x="158"/>
        <item x="2908"/>
        <item x="6032"/>
        <item x="3057"/>
        <item x="783"/>
        <item x="5287"/>
        <item x="2681"/>
        <item x="2943"/>
        <item x="3603"/>
        <item x="1920"/>
        <item x="2346"/>
        <item x="2381"/>
        <item x="1259"/>
        <item x="3566"/>
        <item x="2285"/>
        <item x="3200"/>
        <item x="2375"/>
        <item x="1073"/>
        <item x="6801"/>
        <item x="919"/>
        <item x="5255"/>
        <item x="3069"/>
        <item x="6388"/>
        <item x="3394"/>
        <item x="6129"/>
        <item x="5656"/>
        <item x="3938"/>
        <item x="4054"/>
        <item x="2256"/>
        <item x="2929"/>
        <item x="6680"/>
        <item x="3881"/>
        <item x="1582"/>
        <item x="6087"/>
        <item x="2406"/>
        <item x="298"/>
        <item x="4838"/>
        <item x="4361"/>
        <item x="3143"/>
        <item x="2212"/>
        <item x="3428"/>
        <item x="5219"/>
        <item x="918"/>
        <item x="6186"/>
        <item x="2535"/>
        <item x="3429"/>
        <item x="6371"/>
        <item x="2072"/>
        <item x="2798"/>
        <item x="6608"/>
        <item x="469"/>
        <item x="2224"/>
        <item x="4493"/>
        <item x="458"/>
        <item x="5519"/>
        <item x="4263"/>
        <item x="6787"/>
        <item x="812"/>
        <item x="1390"/>
        <item x="4102"/>
        <item x="1118"/>
        <item x="578"/>
        <item x="1020"/>
        <item x="2872"/>
        <item x="4402"/>
        <item x="945"/>
        <item x="5300"/>
        <item x="6345"/>
        <item x="5633"/>
        <item x="2806"/>
        <item x="3490"/>
        <item x="2697"/>
        <item x="2857"/>
        <item x="4190"/>
        <item x="6047"/>
        <item x="6432"/>
        <item x="6648"/>
        <item x="2271"/>
        <item x="3935"/>
        <item x="4778"/>
        <item x="2842"/>
        <item x="6553"/>
        <item x="626"/>
        <item x="3499"/>
        <item x="6678"/>
        <item x="6672"/>
        <item x="2721"/>
        <item x="5597"/>
        <item x="6824"/>
        <item x="2181"/>
        <item x="4598"/>
        <item x="6808"/>
        <item x="5457"/>
        <item x="4713"/>
        <item x="4307"/>
        <item x="4960"/>
        <item x="6961"/>
        <item x="6002"/>
        <item x="4575"/>
        <item x="4"/>
        <item x="6462"/>
        <item x="5572"/>
        <item x="5068"/>
        <item x="1787"/>
        <item x="2964"/>
        <item x="4975"/>
        <item x="3207"/>
        <item x="5387"/>
        <item x="2205"/>
        <item x="1757"/>
        <item x="5175"/>
        <item x="2667"/>
        <item x="763"/>
        <item x="1791"/>
        <item x="5086"/>
        <item x="1545"/>
        <item x="3592"/>
        <item x="5843"/>
        <item x="3273"/>
        <item x="4432"/>
        <item x="3121"/>
        <item x="5333"/>
        <item x="5258"/>
        <item x="2078"/>
        <item x="6899"/>
        <item x="2268"/>
        <item x="3346"/>
        <item x="4188"/>
        <item x="1524"/>
        <item x="2084"/>
        <item x="6401"/>
        <item x="1841"/>
        <item x="2379"/>
        <item x="1403"/>
        <item x="5879"/>
        <item x="5739"/>
        <item x="4936"/>
        <item x="4624"/>
        <item x="4368"/>
        <item x="4386"/>
        <item x="857"/>
        <item x="4337"/>
        <item x="6741"/>
        <item x="3985"/>
        <item x="6890"/>
        <item x="4843"/>
        <item x="2178"/>
        <item x="6832"/>
        <item x="1682"/>
        <item x="2959"/>
        <item x="3781"/>
        <item x="6860"/>
        <item x="4765"/>
        <item x="601"/>
        <item x="5527"/>
        <item x="3640"/>
        <item x="4316"/>
        <item x="6400"/>
        <item x="2802"/>
        <item x="1727"/>
        <item x="3361"/>
        <item x="4873"/>
        <item x="5945"/>
        <item x="6488"/>
        <item x="535"/>
        <item x="3395"/>
        <item x="3590"/>
        <item x="3664"/>
        <item x="2777"/>
        <item x="6308"/>
        <item x="3043"/>
        <item x="4914"/>
        <item x="6437"/>
        <item x="784"/>
        <item x="281"/>
        <item x="1333"/>
        <item x="3504"/>
        <item x="1177"/>
        <item x="5849"/>
        <item x="2694"/>
        <item x="966"/>
        <item x="4199"/>
        <item x="1345"/>
        <item x="1809"/>
        <item x="570"/>
        <item x="5564"/>
        <item x="2744"/>
        <item x="1025"/>
        <item x="5249"/>
        <item x="6204"/>
        <item x="5740"/>
        <item x="5095"/>
        <item x="6928"/>
        <item x="462"/>
        <item x="3178"/>
        <item x="5357"/>
        <item x="5505"/>
        <item x="6224"/>
        <item x="2915"/>
        <item x="4533"/>
        <item x="2106"/>
        <item x="3199"/>
        <item x="2061"/>
        <item x="5593"/>
        <item x="3029"/>
        <item x="4061"/>
        <item x="4794"/>
        <item x="6264"/>
        <item x="1825"/>
        <item x="6292"/>
        <item x="1664"/>
        <item x="6126"/>
        <item x="5903"/>
        <item x="5061"/>
        <item x="3422"/>
        <item x="2086"/>
        <item x="2239"/>
        <item x="5650"/>
        <item x="2170"/>
        <item x="4423"/>
        <item x="5382"/>
        <item x="2238"/>
        <item x="2575"/>
        <item x="3915"/>
        <item x="6491"/>
        <item x="753"/>
        <item x="886"/>
        <item x="6754"/>
        <item x="4213"/>
        <item x="1227"/>
        <item x="5756"/>
        <item x="1045"/>
        <item x="854"/>
        <item x="2775"/>
        <item x="1267"/>
        <item x="4350"/>
        <item x="5970"/>
        <item x="2474"/>
        <item x="2531"/>
        <item x="2405"/>
        <item x="1763"/>
        <item x="3853"/>
        <item x="6552"/>
        <item x="6910"/>
        <item x="4278"/>
        <item x="6560"/>
        <item x="6375"/>
        <item x="5571"/>
        <item x="6572"/>
        <item x="6663"/>
        <item x="4781"/>
        <item x="3668"/>
        <item x="2934"/>
        <item x="1716"/>
        <item x="6800"/>
        <item x="6239"/>
        <item x="6465"/>
        <item x="1972"/>
        <item x="1812"/>
        <item x="1433"/>
        <item x="4233"/>
        <item x="662"/>
        <item x="2441"/>
        <item x="4743"/>
        <item x="3328"/>
        <item x="1438"/>
        <item x="2886"/>
        <item x="804"/>
        <item x="60"/>
        <item x="1610"/>
        <item x="4174"/>
        <item x="3975"/>
        <item x="6606"/>
        <item x="103"/>
        <item x="203"/>
        <item x="4185"/>
        <item x="1305"/>
        <item x="1660"/>
        <item x="3512"/>
        <item x="3296"/>
        <item x="5040"/>
        <item x="2094"/>
        <item x="1466"/>
        <item x="2871"/>
        <item x="6577"/>
        <item x="709"/>
        <item x="2500"/>
        <item x="4035"/>
        <item x="1885"/>
        <item x="1286"/>
        <item x="6813"/>
        <item x="6637"/>
        <item x="4303"/>
        <item x="2369"/>
        <item x="6897"/>
        <item x="2735"/>
        <item x="4662"/>
        <item x="6436"/>
        <item x="750"/>
        <item x="2434"/>
        <item x="4247"/>
        <item x="5234"/>
        <item x="5516"/>
        <item x="4491"/>
        <item x="6466"/>
        <item x="3112"/>
        <item x="3696"/>
        <item x="4346"/>
        <item x="6700"/>
        <item x="5827"/>
        <item x="3599"/>
        <item x="930"/>
        <item x="4366"/>
        <item x="4490"/>
        <item x="4971"/>
        <item x="5110"/>
        <item x="2334"/>
        <item x="1009"/>
        <item x="1741"/>
        <item x="1856"/>
        <item x="3104"/>
        <item x="3298"/>
        <item x="2825"/>
        <item x="4074"/>
        <item x="1201"/>
        <item x="2849"/>
        <item x="1851"/>
        <item x="5712"/>
        <item x="4328"/>
        <item x="1731"/>
        <item x="3977"/>
        <item x="3319"/>
        <item x="3898"/>
        <item x="4276"/>
        <item x="2186"/>
        <item x="1953"/>
        <item x="562"/>
        <item x="4547"/>
        <item x="752"/>
        <item x="6255"/>
        <item x="2245"/>
        <item x="1280"/>
        <item x="4118"/>
        <item x="6591"/>
        <item x="2121"/>
        <item x="6604"/>
        <item x="6253"/>
        <item x="2963"/>
        <item x="5541"/>
        <item x="6097"/>
        <item x="6135"/>
        <item x="2894"/>
        <item x="465"/>
        <item x="2884"/>
        <item x="2630"/>
        <item x="3982"/>
        <item x="910"/>
        <item x="2467"/>
        <item x="156"/>
        <item x="2914"/>
        <item x="2684"/>
        <item x="1455"/>
        <item x="2048"/>
        <item x="6051"/>
        <item x="3149"/>
        <item x="3913"/>
        <item x="4994"/>
        <item x="1087"/>
        <item x="4629"/>
        <item x="5889"/>
        <item x="1814"/>
        <item x="4821"/>
        <item x="3208"/>
        <item x="5981"/>
        <item x="1867"/>
        <item x="4539"/>
        <item x="6651"/>
        <item x="2874"/>
        <item x="6524"/>
        <item x="5506"/>
        <item x="5281"/>
        <item x="1346"/>
        <item x="1940"/>
        <item x="2541"/>
        <item x="2536"/>
        <item x="5801"/>
        <item x="6793"/>
        <item x="1243"/>
        <item x="6044"/>
        <item x="3416"/>
        <item x="4532"/>
        <item x="4175"/>
        <item x="4934"/>
        <item x="11"/>
        <item x="6355"/>
        <item x="1807"/>
        <item x="1266"/>
        <item x="2644"/>
        <item x="4473"/>
        <item x="3678"/>
        <item x="5936"/>
        <item x="5678"/>
        <item x="6272"/>
        <item x="3978"/>
        <item x="1048"/>
        <item x="5026"/>
        <item x="6856"/>
        <item x="6419"/>
        <item x="4014"/>
        <item x="4235"/>
        <item x="48"/>
        <item x="1580"/>
        <item x="5736"/>
        <item x="2081"/>
        <item x="6586"/>
        <item x="1443"/>
        <item x="2102"/>
        <item x="5286"/>
        <item x="5842"/>
        <item x="5939"/>
        <item x="1051"/>
        <item x="453"/>
        <item x="3949"/>
        <item x="2953"/>
        <item x="3134"/>
        <item x="1176"/>
        <item x="6492"/>
        <item x="2172"/>
        <item x="5377"/>
        <item x="526"/>
        <item x="6045"/>
        <item x="5586"/>
        <item x="3238"/>
        <item x="690"/>
        <item x="3857"/>
        <item x="6825"/>
        <item x="3945"/>
        <item x="1605"/>
        <item x="529"/>
        <item x="4905"/>
        <item x="6038"/>
        <item x="1831"/>
        <item x="2074"/>
        <item x="2780"/>
        <item x="6288"/>
        <item x="991"/>
        <item x="3278"/>
        <item x="2686"/>
        <item x="2807"/>
        <item x="5344"/>
        <item x="3871"/>
        <item x="4808"/>
        <item x="3092"/>
        <item x="4427"/>
        <item x="632"/>
        <item x="4034"/>
        <item x="5306"/>
        <item x="3997"/>
        <item x="4025"/>
        <item x="3474"/>
        <item x="2937"/>
        <item x="4714"/>
        <item x="3811"/>
        <item x="1147"/>
        <item x="1262"/>
        <item x="2412"/>
        <item x="2464"/>
        <item x="4457"/>
        <item x="1632"/>
        <item x="435"/>
        <item x="6299"/>
        <item x="56"/>
        <item x="842"/>
        <item x="6921"/>
        <item x="1737"/>
        <item x="1815"/>
        <item x="388"/>
        <item x="3448"/>
        <item x="3513"/>
        <item x="6177"/>
        <item x="1897"/>
        <item x="3220"/>
        <item x="4890"/>
        <item x="2110"/>
        <item x="3981"/>
        <item x="4982"/>
        <item x="3186"/>
        <item x="4015"/>
        <item x="5969"/>
        <item x="835"/>
        <item x="4628"/>
        <item x="6091"/>
        <item x="3323"/>
        <item x="1760"/>
        <item x="3922"/>
        <item x="4385"/>
        <item x="1973"/>
        <item x="528"/>
        <item x="5476"/>
        <item x="6379"/>
        <item x="6589"/>
        <item x="4586"/>
        <item x="3718"/>
        <item x="6588"/>
        <item x="6192"/>
        <item x="4414"/>
        <item x="5144"/>
        <item x="4736"/>
        <item x="471"/>
        <item x="3972"/>
        <item x="5347"/>
        <item x="5148"/>
        <item x="5530"/>
        <item x="4020"/>
        <item x="1017"/>
        <item x="971"/>
        <item x="4906"/>
        <item x="6883"/>
        <item x="4551"/>
        <item x="6543"/>
        <item x="5654"/>
        <item x="1796"/>
        <item x="342"/>
        <item x="519"/>
        <item x="6385"/>
        <item x="5663"/>
        <item x="4237"/>
        <item x="4947"/>
        <item x="1018"/>
        <item x="5838"/>
        <item x="2643"/>
        <item x="5064"/>
        <item x="762"/>
        <item x="952"/>
        <item x="5684"/>
        <item x="6054"/>
        <item x="1111"/>
        <item x="2394"/>
        <item x="6085"/>
        <item x="826"/>
        <item x="5083"/>
        <item x="2411"/>
        <item x="5848"/>
        <item x="5492"/>
        <item x="6757"/>
        <item x="192"/>
        <item x="4686"/>
        <item x="4179"/>
        <item x="1265"/>
        <item x="546"/>
        <item x="3673"/>
        <item x="4779"/>
        <item x="5784"/>
        <item x="1914"/>
        <item x="5141"/>
        <item x="5005"/>
        <item x="5482"/>
        <item x="5716"/>
        <item x="493"/>
        <item x="449"/>
        <item x="1499"/>
        <item x="3862"/>
        <item x="143"/>
        <item x="4259"/>
        <item x="2443"/>
        <item x="1083"/>
        <item x="2947"/>
        <item x="1261"/>
        <item x="6631"/>
        <item x="6831"/>
        <item x="6869"/>
        <item x="233"/>
        <item x="2518"/>
        <item x="5245"/>
        <item x="6774"/>
        <item x="6781"/>
        <item x="6628"/>
        <item x="4521"/>
        <item x="6804"/>
        <item x="320"/>
        <item x="6791"/>
        <item x="5812"/>
        <item x="229"/>
        <item x="6711"/>
        <item x="791"/>
        <item x="4357"/>
        <item x="1330"/>
        <item x="1385"/>
        <item x="4959"/>
        <item x="736"/>
        <item x="4309"/>
        <item x="2910"/>
        <item x="2899"/>
        <item x="1584"/>
        <item x="5168"/>
        <item x="5468"/>
        <item x="2089"/>
        <item x="6236"/>
        <item x="6090"/>
        <item x="1476"/>
        <item x="2897"/>
        <item x="3850"/>
        <item x="1356"/>
        <item x="5916"/>
        <item x="6576"/>
        <item x="5370"/>
        <item x="288"/>
        <item x="6235"/>
        <item x="4022"/>
        <item x="335"/>
        <item x="579"/>
        <item x="119"/>
        <item x="5092"/>
        <item x="1566"/>
        <item x="4060"/>
        <item x="3455"/>
        <item x="271"/>
        <item x="2920"/>
        <item x="6435"/>
        <item x="6704"/>
        <item x="5855"/>
        <item x="6369"/>
        <item x="3345"/>
        <item x="738"/>
        <item x="6394"/>
        <item x="256"/>
        <item x="6539"/>
        <item x="343"/>
        <item x="1722"/>
        <item x="5539"/>
        <item x="2435"/>
        <item x="544"/>
        <item x="12"/>
        <item x="487"/>
        <item x="6740"/>
        <item x="2815"/>
        <item x="3692"/>
        <item x="1938"/>
        <item x="3748"/>
        <item x="4207"/>
        <item x="3741"/>
        <item x="477"/>
        <item x="3366"/>
        <item x="568"/>
        <item x="6620"/>
        <item x="3097"/>
        <item x="4342"/>
        <item x="2216"/>
        <item x="6454"/>
        <item x="2700"/>
        <item x="3987"/>
        <item x="3470"/>
        <item x="5761"/>
        <item x="509"/>
        <item x="6862"/>
        <item x="6895"/>
        <item x="2362"/>
        <item x="2986"/>
        <item x="2537"/>
        <item x="1012"/>
        <item x="6053"/>
        <item x="3726"/>
        <item x="410"/>
        <item x="5360"/>
        <item x="1423"/>
        <item x="125"/>
        <item x="2449"/>
        <item x="932"/>
        <item x="5594"/>
        <item x="1157"/>
        <item x="201"/>
        <item x="3712"/>
        <item x="2983"/>
        <item x="3999"/>
        <item x="6296"/>
        <item x="4992"/>
        <item x="2092"/>
        <item x="2258"/>
        <item x="4167"/>
        <item x="2295"/>
        <item x="3003"/>
        <item x="3785"/>
        <item x="2090"/>
        <item x="6149"/>
        <item x="3887"/>
        <item x="4481"/>
        <item x="3503"/>
        <item x="1803"/>
        <item x="3793"/>
        <item x="3109"/>
        <item x="1419"/>
        <item x="5194"/>
        <item x="2114"/>
        <item x="5884"/>
        <item x="785"/>
        <item x="5185"/>
        <item x="416"/>
        <item x="5459"/>
        <item x="6409"/>
        <item x="4606"/>
        <item x="1828"/>
        <item x="3279"/>
        <item x="7"/>
        <item x="6822"/>
        <item x="2446"/>
        <item x="5348"/>
        <item x="4117"/>
        <item x="4082"/>
        <item x="1468"/>
        <item x="6269"/>
        <item x="0"/>
        <item x="4886"/>
        <item x="1068"/>
        <item x="2968"/>
        <item x="5206"/>
        <item x="5795"/>
        <item x="3810"/>
        <item x="4731"/>
        <item x="1134"/>
        <item x="3458"/>
        <item x="4793"/>
        <item x="1069"/>
        <item x="2672"/>
        <item x="1137"/>
        <item x="1055"/>
        <item x="283"/>
        <item x="3847"/>
        <item x="5817"/>
        <item x="6517"/>
        <item x="368"/>
        <item x="4546"/>
        <item x="1410"/>
        <item x="3858"/>
        <item x="4177"/>
        <item x="2324"/>
        <item x="3307"/>
        <item x="4048"/>
        <item x="1915"/>
        <item x="6815"/>
        <item x="1586"/>
        <item x="737"/>
        <item x="2509"/>
        <item x="6612"/>
        <item x="5271"/>
        <item x="2576"/>
        <item x="531"/>
        <item x="6645"/>
        <item x="6386"/>
        <item x="5230"/>
        <item x="5693"/>
        <item x="3244"/>
        <item x="2830"/>
        <item x="5029"/>
        <item x="1835"/>
        <item x="6644"/>
        <item x="65"/>
        <item x="2839"/>
        <item x="5691"/>
        <item x="2166"/>
        <item x="5479"/>
        <item x="5489"/>
        <item x="802"/>
        <item x="2310"/>
        <item x="6675"/>
        <item x="1146"/>
        <item x="5974"/>
        <item x="5653"/>
        <item x="6431"/>
        <item x="5605"/>
        <item x="428"/>
        <item x="5020"/>
        <item x="4371"/>
        <item x="2985"/>
        <item x="1552"/>
        <item x="3688"/>
        <item x="4454"/>
        <item x="2786"/>
        <item x="4433"/>
        <item x="3343"/>
        <item x="5677"/>
        <item x="5180"/>
        <item x="4685"/>
        <item x="6906"/>
        <item x="3962"/>
        <item x="2848"/>
        <item x="2142"/>
        <item x="1988"/>
        <item x="866"/>
        <item x="3"/>
        <item x="1417"/>
        <item x="2177"/>
        <item x="6033"/>
        <item x="6907"/>
        <item x="3925"/>
        <item x="3956"/>
        <item x="1998"/>
        <item x="5342"/>
        <item x="3495"/>
        <item x="5474"/>
        <item x="1473"/>
        <item x="2658"/>
        <item x="5696"/>
        <item x="3049"/>
        <item x="1489"/>
        <item x="4549"/>
        <item x="165"/>
        <item x="2227"/>
        <item x="4327"/>
        <item x="3270"/>
        <item x="6749"/>
        <item x="414"/>
        <item x="2997"/>
        <item x="5877"/>
        <item x="6284"/>
        <item x="3425"/>
        <item x="3439"/>
        <item x="2743"/>
        <item x="921"/>
        <item x="1329"/>
        <item x="5814"/>
        <item x="5122"/>
        <item x="6508"/>
        <item x="3749"/>
        <item x="586"/>
        <item x="4063"/>
        <item x="4488"/>
        <item x="6363"/>
        <item x="3274"/>
        <item x="4077"/>
        <item x="2543"/>
        <item x="4526"/>
        <item x="6382"/>
        <item x="3221"/>
        <item x="4201"/>
        <item x="2262"/>
        <item x="6720"/>
        <item x="5971"/>
        <item x="3113"/>
        <item x="6156"/>
        <item x="5767"/>
        <item x="5828"/>
        <item x="3148"/>
        <item x="4980"/>
        <item x="1159"/>
        <item x="4761"/>
        <item x="2117"/>
        <item x="4515"/>
        <item x="2397"/>
        <item x="4851"/>
        <item x="4163"/>
        <item x="1136"/>
        <item x="5891"/>
        <item x="5361"/>
        <item x="4398"/>
        <item x="1950"/>
        <item x="6377"/>
        <item x="2564"/>
        <item x="5860"/>
        <item x="2703"/>
        <item x="5128"/>
        <item x="3613"/>
        <item x="1853"/>
        <item x="925"/>
        <item x="6459"/>
        <item x="6206"/>
        <item x="923"/>
        <item x="3451"/>
        <item x="895"/>
        <item x="3836"/>
        <item x="6182"/>
        <item x="6124"/>
        <item x="927"/>
        <item x="3792"/>
        <item x="2662"/>
        <item x="1387"/>
        <item x="821"/>
        <item x="1077"/>
        <item x="6714"/>
        <item x="5012"/>
        <item x="261"/>
        <item x="5303"/>
        <item x="1282"/>
        <item x="287"/>
        <item x="6290"/>
        <item x="3699"/>
        <item x="4081"/>
        <item x="4136"/>
        <item x="6503"/>
        <item x="5487"/>
        <item x="2682"/>
        <item x="2906"/>
        <item x="4892"/>
        <item x="4543"/>
        <item x="777"/>
        <item x="5150"/>
        <item x="5868"/>
        <item x="946"/>
        <item x="2498"/>
        <item x="195"/>
        <item x="2755"/>
        <item x="3299"/>
        <item x="5301"/>
        <item x="3390"/>
        <item x="1230"/>
        <item x="1379"/>
        <item x="2609"/>
        <item x="6654"/>
        <item x="2787"/>
        <item x="202"/>
        <item x="6658"/>
        <item x="4862"/>
        <item x="1671"/>
        <item x="5510"/>
        <item x="6599"/>
        <item x="4023"/>
        <item x="2508"/>
        <item x="5268"/>
        <item x="282"/>
        <item x="2760"/>
        <item x="205"/>
        <item x="200"/>
        <item x="987"/>
        <item x="4252"/>
        <item x="6152"/>
        <item x="875"/>
        <item x="3562"/>
        <item x="4823"/>
        <item x="361"/>
        <item x="4245"/>
        <item x="2344"/>
        <item x="1611"/>
        <item x="3537"/>
        <item x="2603"/>
        <item x="534"/>
        <item x="2977"/>
        <item x="6852"/>
        <item x="6205"/>
        <item x="4037"/>
        <item x="2055"/>
        <item x="4452"/>
        <item x="5114"/>
        <item x="1231"/>
        <item x="6725"/>
        <item x="5900"/>
        <item x="530"/>
        <item x="5204"/>
        <item x="2323"/>
        <item x="6833"/>
        <item x="1314"/>
        <item x="6259"/>
        <item x="1617"/>
        <item x="3087"/>
        <item x="4560"/>
        <item x="6486"/>
        <item x="1112"/>
        <item x="3522"/>
        <item x="1826"/>
        <item x="5153"/>
        <item x="5535"/>
        <item x="4042"/>
        <item x="177"/>
        <item x="3386"/>
        <item x="5634"/>
        <item x="6540"/>
        <item x="2300"/>
        <item x="4031"/>
        <item x="345"/>
        <item x="2759"/>
        <item x="280"/>
        <item x="2458"/>
        <item x="5291"/>
        <item x="4099"/>
        <item x="6546"/>
        <item x="2936"/>
        <item x="5942"/>
        <item x="4076"/>
        <item x="4658"/>
        <item x="1347"/>
        <item x="3321"/>
        <item x="6881"/>
        <item x="5933"/>
        <item x="3078"/>
        <item x="2493"/>
        <item x="4019"/>
        <item x="2881"/>
        <item x="1917"/>
        <item x="6864"/>
        <item x="6392"/>
        <item x="6072"/>
        <item x="2403"/>
        <item x="6298"/>
        <item x="1785"/>
        <item x="1170"/>
        <item x="4618"/>
        <item x="2125"/>
        <item x="439"/>
        <item x="652"/>
        <item x="3475"/>
        <item x="1459"/>
        <item x="2145"/>
        <item x="2747"/>
        <item x="4530"/>
        <item x="2765"/>
        <item x="5590"/>
        <item x="3365"/>
        <item x="4898"/>
        <item x="451"/>
        <item x="1094"/>
        <item x="981"/>
        <item x="4632"/>
        <item x="6197"/>
        <item x="1970"/>
        <item x="1205"/>
        <item x="4264"/>
        <item x="2325"/>
        <item x="970"/>
        <item x="4573"/>
        <item x="2653"/>
        <item x="5943"/>
        <item x="2194"/>
        <item x="2790"/>
        <item x="6953"/>
        <item x="768"/>
        <item x="3774"/>
        <item x="5257"/>
        <item x="6062"/>
        <item x="3314"/>
        <item x="6941"/>
        <item x="3620"/>
        <item x="5940"/>
        <item x="2007"/>
        <item x="2053"/>
        <item x="5216"/>
        <item x="4943"/>
        <item x="2230"/>
        <item x="1293"/>
        <item x="6795"/>
        <item x="6106"/>
        <item x="3806"/>
        <item x="3859"/>
        <item x="1879"/>
        <item x="2720"/>
        <item x="904"/>
        <item x="4952"/>
        <item x="2613"/>
        <item x="720"/>
        <item x="3658"/>
        <item x="1269"/>
        <item x="4784"/>
        <item x="1993"/>
        <item x="3617"/>
        <item x="3150"/>
        <item x="1701"/>
        <item x="278"/>
        <item x="1579"/>
        <item x="3126"/>
        <item x="432"/>
        <item x="1308"/>
        <item x="3706"/>
        <item x="5074"/>
        <item x="2512"/>
        <item x="4625"/>
        <item x="2836"/>
        <item x="6868"/>
        <item x="3124"/>
        <item x="1987"/>
        <item x="861"/>
        <item x="3686"/>
        <item x="2312"/>
        <item x="4480"/>
        <item x="2202"/>
        <item x="2331"/>
        <item x="2692"/>
        <item x="5548"/>
        <item x="176"/>
        <item x="4558"/>
        <item x="6344"/>
        <item x="591"/>
        <item x="838"/>
        <item x="2610"/>
        <item x="5948"/>
        <item x="6716"/>
        <item x="4684"/>
        <item x="1833"/>
        <item x="3347"/>
        <item x="3908"/>
        <item x="3409"/>
        <item x="6131"/>
        <item x="1362"/>
        <item x="5473"/>
        <item x="6597"/>
        <item x="1872"/>
        <item x="610"/>
        <item x="6428"/>
        <item x="5419"/>
        <item x="8"/>
        <item x="687"/>
        <item x="445"/>
        <item x="1838"/>
        <item x="1091"/>
        <item x="6117"/>
        <item x="6009"/>
        <item x="4669"/>
        <item x="6526"/>
        <item x="224"/>
        <item x="4165"/>
        <item x="3600"/>
        <item x="4448"/>
        <item x="5792"/>
        <item x="1588"/>
        <item x="2602"/>
        <item x="4694"/>
        <item x="2776"/>
        <item x="427"/>
        <item x="1600"/>
        <item x="3123"/>
        <item x="2146"/>
        <item x="5752"/>
        <item x="3413"/>
        <item x="5599"/>
        <item x="4251"/>
        <item x="3063"/>
        <item x="235"/>
        <item x="3854"/>
        <item x="4314"/>
        <item x="2454"/>
        <item x="3147"/>
        <item x="2249"/>
        <item x="3450"/>
        <item x="2912"/>
        <item x="6761"/>
        <item x="399"/>
        <item x="2203"/>
        <item x="3959"/>
        <item x="3410"/>
        <item x="5764"/>
        <item x="4989"/>
        <item x="3406"/>
        <item x="6636"/>
        <item x="1059"/>
        <item x="5460"/>
        <item x="1927"/>
        <item x="4834"/>
        <item x="5517"/>
        <item x="4254"/>
        <item x="6242"/>
        <item x="642"/>
        <item x="637"/>
        <item x="2023"/>
        <item x="3546"/>
        <item x="5644"/>
        <item x="2620"/>
        <item x="6829"/>
        <item x="2035"/>
        <item x="3829"/>
        <item x="3424"/>
        <item x="817"/>
        <item x="2809"/>
        <item x="4556"/>
        <item x="3380"/>
        <item x="6480"/>
        <item x="213"/>
        <item x="4183"/>
        <item x="911"/>
        <item x="6709"/>
        <item x="6325"/>
        <item x="6232"/>
        <item x="450"/>
        <item x="4973"/>
        <item x="6237"/>
        <item x="5105"/>
        <item x="5531"/>
        <item x="3579"/>
        <item x="1861"/>
        <item x="442"/>
        <item x="3663"/>
        <item x="5113"/>
        <item x="2858"/>
        <item x="3265"/>
        <item x="3151"/>
        <item x="5781"/>
        <item x="6850"/>
        <item x="3295"/>
        <item x="365"/>
        <item x="4571"/>
        <item x="3337"/>
        <item x="4419"/>
        <item x="1145"/>
        <item x="881"/>
        <item x="1336"/>
        <item x="5773"/>
        <item x="3007"/>
        <item x="3577"/>
        <item x="5009"/>
        <item x="6693"/>
        <item x="4594"/>
        <item x="3067"/>
        <item x="1311"/>
        <item x="2660"/>
        <item x="4210"/>
        <item x="170"/>
        <item x="1182"/>
        <item x="304"/>
        <item x="5433"/>
        <item x="4282"/>
        <item x="6598"/>
        <item x="248"/>
        <item x="2410"/>
        <item x="4923"/>
        <item x="351"/>
        <item x="4012"/>
        <item x="2981"/>
        <item x="2812"/>
        <item x="4476"/>
        <item x="5845"/>
        <item x="99"/>
        <item x="6334"/>
        <item x="2513"/>
        <item x="252"/>
        <item x="4758"/>
        <item x="5861"/>
        <item x="2042"/>
        <item x="6768"/>
        <item x="6949"/>
        <item x="443"/>
        <item x="2099"/>
        <item x="5284"/>
        <item x="5679"/>
        <item x="2668"/>
        <item x="4494"/>
        <item x="1407"/>
        <item x="2995"/>
        <item x="2291"/>
        <item x="5001"/>
        <item x="6849"/>
        <item x="1954"/>
        <item x="6789"/>
        <item x="2429"/>
        <item x="1729"/>
        <item x="1110"/>
        <item x="6404"/>
        <item x="2383"/>
        <item x="6874"/>
        <item x="1365"/>
        <item x="214"/>
        <item x="2514"/>
        <item x="6425"/>
        <item x="5568"/>
        <item x="6602"/>
        <item x="1008"/>
        <item x="207"/>
        <item x="2001"/>
        <item x="2423"/>
        <item x="2276"/>
        <item x="5669"/>
        <item x="126"/>
        <item x="6924"/>
        <item x="275"/>
        <item x="1477"/>
        <item x="4902"/>
        <item x="1929"/>
        <item x="1239"/>
        <item x="3028"/>
        <item x="41"/>
        <item x="5078"/>
        <item x="1415"/>
        <item x="5870"/>
        <item x="15"/>
        <item x="3011"/>
        <item x="1893"/>
        <item x="2873"/>
        <item x="6932"/>
        <item x="4071"/>
        <item x="6903"/>
        <item x="6603"/>
        <item x="5998"/>
        <item x="3194"/>
        <item x="3846"/>
        <item x="6027"/>
        <item x="4681"/>
        <item x="1047"/>
        <item x="5066"/>
        <item x="2171"/>
        <item x="6634"/>
        <item x="624"/>
        <item x="5280"/>
        <item x="2704"/>
        <item x="2702"/>
        <item x="1235"/>
        <item x="4384"/>
        <item x="2091"/>
        <item x="979"/>
        <item x="592"/>
        <item x="5834"/>
        <item x="2468"/>
        <item x="848"/>
        <item x="2546"/>
        <item x="4875"/>
        <item x="743"/>
        <item x="4070"/>
        <item x="1649"/>
        <item x="1979"/>
        <item x="1142"/>
        <item x="3860"/>
        <item x="805"/>
        <item x="2130"/>
        <item x="3016"/>
        <item x="3020"/>
        <item x="1715"/>
        <item x="3089"/>
        <item x="3417"/>
        <item x="6342"/>
        <item x="1072"/>
        <item x="653"/>
        <item x="6094"/>
        <item x="1125"/>
        <item x="3821"/>
        <item x="1353"/>
        <item x="4548"/>
        <item x="162"/>
        <item x="2374"/>
        <item x="969"/>
        <item x="6280"/>
        <item x="4333"/>
        <item x="6304"/>
        <item x="6166"/>
        <item x="6257"/>
        <item x="6958"/>
        <item x="6478"/>
        <item x="5655"/>
        <item x="110"/>
        <item x="302"/>
        <item x="6276"/>
        <item x="43"/>
        <item x="3834"/>
        <item x="3565"/>
        <item x="6079"/>
        <item x="2624"/>
        <item x="4469"/>
        <item x="2058"/>
        <item x="2316"/>
        <item x="4698"/>
        <item x="4648"/>
        <item x="3235"/>
        <item x="616"/>
        <item x="691"/>
        <item x="2568"/>
        <item x="100"/>
        <item x="1103"/>
        <item x="2164"/>
        <item x="5449"/>
        <item x="2269"/>
        <item x="2663"/>
        <item x="6137"/>
        <item x="3218"/>
        <item x="3575"/>
        <item x="1461"/>
        <item x="2991"/>
        <item x="6183"/>
        <item x="3744"/>
        <item x="5163"/>
        <item x="1024"/>
        <item x="5904"/>
        <item x="4524"/>
        <item x="955"/>
        <item x="6282"/>
        <item x="4364"/>
        <item x="3984"/>
        <item x="6364"/>
        <item x="6877"/>
        <item x="5652"/>
        <item x="3690"/>
        <item x="5247"/>
        <item x="1167"/>
        <item x="4440"/>
        <item x="182"/>
        <item x="2779"/>
        <item x="1590"/>
        <item x="4115"/>
        <item x="4367"/>
        <item x="4416"/>
        <item x="5316"/>
        <item x="4739"/>
        <item x="3790"/>
        <item x="2919"/>
        <item x="3776"/>
        <item x="2562"/>
        <item x="5989"/>
        <item x="807"/>
        <item x="2237"/>
        <item x="5668"/>
        <item x="2783"/>
        <item x="2476"/>
        <item x="1004"/>
        <item x="4559"/>
        <item x="4835"/>
        <item x="4985"/>
        <item x="5200"/>
        <item x="3445"/>
        <item x="3050"/>
        <item x="4157"/>
        <item x="102"/>
        <item x="5490"/>
        <item x="3947"/>
        <item x="4639"/>
        <item x="4850"/>
        <item x="3685"/>
        <item x="4462"/>
        <item x="4057"/>
        <item x="2552"/>
        <item x="996"/>
        <item x="5184"/>
        <item x="3453"/>
        <item x="5931"/>
        <item x="4805"/>
        <item x="6762"/>
        <item x="266"/>
        <item x="1527"/>
        <item x="5279"/>
        <item x="4258"/>
        <item x="5173"/>
        <item x="3481"/>
        <item x="3723"/>
        <item x="4496"/>
        <item x="988"/>
        <item x="2584"/>
        <item x="1133"/>
        <item x="2402"/>
        <item x="2413"/>
        <item x="4003"/>
        <item x="606"/>
        <item x="5624"/>
        <item x="5887"/>
        <item x="2193"/>
        <item x="4189"/>
        <item x="5378"/>
        <item x="4275"/>
        <item x="3573"/>
        <item x="3695"/>
        <item x="3230"/>
        <item x="1497"/>
        <item x="2154"/>
        <item x="5431"/>
        <item x="1214"/>
        <item x="3968"/>
        <item x="6170"/>
        <item x="4584"/>
        <item x="5577"/>
        <item x="639"/>
        <item x="4540"/>
        <item x="6397"/>
        <item x="3096"/>
        <item x="5251"/>
        <item x="992"/>
        <item x="3224"/>
        <item x="2341"/>
        <item x="6309"/>
        <item x="3135"/>
        <item x="3080"/>
        <item x="2866"/>
        <item x="2069"/>
        <item x="1517"/>
        <item x="5802"/>
        <item x="4891"/>
        <item x="386"/>
        <item x="387"/>
        <item x="2931"/>
        <item x="3864"/>
        <item x="147"/>
        <item x="2104"/>
        <item x="3073"/>
        <item x="5388"/>
        <item x="2234"/>
        <item x="2108"/>
        <item x="4885"/>
        <item x="2359"/>
        <item x="3303"/>
        <item x="675"/>
        <item x="1445"/>
        <item x="2863"/>
        <item x="6368"/>
        <item x="4814"/>
        <item x="5154"/>
        <item x="5295"/>
        <item x="1063"/>
        <item x="1834"/>
        <item x="259"/>
        <item x="4620"/>
        <item x="232"/>
        <item x="5708"/>
        <item x="1223"/>
        <item x="4925"/>
        <item x="577"/>
        <item x="583"/>
        <item x="425"/>
        <item x="2165"/>
        <item x="5673"/>
        <item x="464"/>
        <item x="2911"/>
        <item x="6100"/>
        <item x="3607"/>
        <item x="679"/>
        <item x="2666"/>
        <item x="2318"/>
        <item x="6458"/>
        <item x="6444"/>
        <item x="6954"/>
        <item x="5558"/>
        <item x="2315"/>
        <item x="5379"/>
        <item x="2056"/>
        <item x="620"/>
        <item x="3469"/>
        <item x="3604"/>
        <item x="4376"/>
        <item x="431"/>
        <item x="1957"/>
        <item x="701"/>
        <item x="1759"/>
        <item x="914"/>
        <item x="6870"/>
        <item x="751"/>
        <item x="1065"/>
        <item x="5423"/>
        <item x="5015"/>
        <item x="1573"/>
        <item x="5480"/>
        <item x="3344"/>
        <item x="4749"/>
        <item x="922"/>
        <item x="5408"/>
        <item x="6376"/>
        <item x="6674"/>
        <item x="6014"/>
        <item x="6317"/>
        <item x="5770"/>
        <item x="3292"/>
        <item x="598"/>
        <item x="3733"/>
        <item x="6265"/>
        <item x="5618"/>
        <item x="2417"/>
        <item x="6174"/>
        <item x="2757"/>
        <item x="1520"/>
        <item x="2221"/>
        <item x="5464"/>
        <item x="1335"/>
        <item x="723"/>
        <item x="2168"/>
        <item x="6664"/>
        <item x="2246"/>
        <item x="4644"/>
        <item x="3263"/>
        <item x="4231"/>
        <item x="1743"/>
        <item x="6758"/>
        <item x="4080"/>
        <item x="1873"/>
        <item x="1281"/>
        <item x="3492"/>
        <item x="3183"/>
        <item x="6209"/>
        <item x="243"/>
        <item x="6128"/>
        <item x="3689"/>
        <item x="2067"/>
        <item x="3101"/>
        <item x="4637"/>
        <item x="324"/>
        <item x="430"/>
        <item x="5657"/>
        <item x="669"/>
        <item x="3472"/>
        <item x="1629"/>
        <item x="272"/>
        <item x="5212"/>
        <item x="3528"/>
        <item x="492"/>
        <item x="4572"/>
        <item x="6609"/>
        <item x="3644"/>
        <item x="6196"/>
        <item x="644"/>
        <item x="1816"/>
        <item x="244"/>
        <item x="2770"/>
        <item x="1204"/>
        <item x="4326"/>
        <item x="1396"/>
        <item x="5637"/>
        <item x="4918"/>
        <item x="5037"/>
        <item x="240"/>
        <item x="6959"/>
        <item x="6295"/>
        <item x="5786"/>
        <item x="3062"/>
        <item x="2547"/>
        <item x="5611"/>
        <item x="1119"/>
        <item x="2862"/>
        <item x="4236"/>
        <item x="1546"/>
        <item x="3376"/>
        <item x="5794"/>
        <item x="6887"/>
        <item x="2582"/>
        <item x="2231"/>
        <item x="661"/>
        <item x="2333"/>
        <item x="3163"/>
        <item x="4059"/>
        <item x="1437"/>
        <item x="3762"/>
        <item x="2618"/>
        <item x="5203"/>
        <item x="1374"/>
        <item x="2619"/>
        <item x="3483"/>
        <item x="2280"/>
        <item x="4146"/>
        <item x="5308"/>
        <item x="2475"/>
        <item x="4858"/>
        <item x="5149"/>
        <item x="2436"/>
        <item x="1165"/>
        <item x="5289"/>
        <item x="3046"/>
        <item x="5776"/>
        <item x="1887"/>
        <item x="6245"/>
        <item x="4552"/>
        <item x="1196"/>
        <item x="942"/>
        <item x="4352"/>
        <item x="2631"/>
        <item x="3111"/>
        <item x="2232"/>
        <item x="6764"/>
        <item x="16"/>
        <item x="6108"/>
        <item x="400"/>
        <item x="4461"/>
        <item x="4529"/>
        <item x="5499"/>
        <item x="4917"/>
        <item x="2302"/>
        <item x="364"/>
        <item x="6413"/>
        <item x="2034"/>
        <item x="4397"/>
        <item x="254"/>
        <item x="6807"/>
        <item x="6258"/>
        <item x="5595"/>
        <item x="582"/>
        <item x="2343"/>
        <item x="1279"/>
        <item x="2625"/>
        <item x="4238"/>
        <item x="823"/>
        <item x="548"/>
        <item x="6221"/>
        <item x="5312"/>
        <item x="6547"/>
        <item x="5790"/>
        <item x="5471"/>
        <item x="6889"/>
        <item x="3461"/>
        <item x="6050"/>
        <item x="189"/>
        <item x="1187"/>
        <item x="547"/>
        <item x="276"/>
        <item x="953"/>
        <item x="2544"/>
        <item x="1472"/>
        <item x="5264"/>
        <item x="14"/>
        <item x="3551"/>
        <item x="6483"/>
        <item x="1388"/>
        <item x="2887"/>
        <item x="2826"/>
        <item x="2214"/>
        <item x="4574"/>
        <item x="504"/>
        <item x="2206"/>
        <item x="1911"/>
        <item x="6315"/>
        <item x="2742"/>
        <item x="1344"/>
        <item x="4501"/>
        <item x="1064"/>
        <item x="1774"/>
        <item x="3823"/>
        <item x="2599"/>
        <item x="289"/>
        <item x="6324"/>
        <item x="1522"/>
        <item x="4845"/>
        <item x="3282"/>
        <item x="1540"/>
        <item x="395"/>
        <item x="4164"/>
        <item x="3211"/>
        <item x="2128"/>
        <item x="4507"/>
        <item x="6426"/>
        <item x="6918"/>
        <item x="4068"/>
        <item x="4319"/>
        <item x="3015"/>
        <item x="4040"/>
        <item x="1197"/>
        <item x="1827"/>
        <item x="6365"/>
        <item x="2928"/>
        <item x="2355"/>
        <item x="5912"/>
        <item x="1171"/>
        <item x="2865"/>
        <item x="2708"/>
        <item x="3954"/>
        <item x="2127"/>
        <item x="5929"/>
        <item x="463"/>
        <item x="6936"/>
        <item x="1327"/>
        <item x="3108"/>
        <item x="6798"/>
        <item x="6919"/>
        <item x="765"/>
        <item x="4347"/>
        <item x="889"/>
        <item x="2209"/>
        <item x="3398"/>
        <item x="3493"/>
        <item x="6162"/>
        <item x="3671"/>
        <item x="1402"/>
        <item x="3399"/>
        <item x="1670"/>
        <item x="5176"/>
        <item x="3320"/>
        <item x="6180"/>
        <item x="4010"/>
        <item x="366"/>
        <item x="6911"/>
        <item x="6472"/>
        <item x="4931"/>
        <item x="1646"/>
        <item x="834"/>
        <item x="6064"/>
        <item x="4000"/>
        <item x="4869"/>
        <item x="6844"/>
        <item x="2463"/>
        <item x="3354"/>
        <item x="5209"/>
        <item x="5762"/>
        <item x="3369"/>
        <item x="2438"/>
        <item x="3988"/>
        <item x="2162"/>
        <item x="4903"/>
        <item x="5132"/>
        <item x="1996"/>
        <item x="3059"/>
        <item x="4623"/>
        <item x="4760"/>
        <item x="6015"/>
        <item x="685"/>
        <item x="1198"/>
        <item x="3934"/>
        <item x="3684"/>
        <item x="3807"/>
        <item x="3032"/>
        <item x="1102"/>
        <item x="1726"/>
        <item x="3683"/>
        <item x="1081"/>
        <item x="2044"/>
        <item x="3849"/>
        <item x="4294"/>
        <item x="2160"/>
        <item x="3378"/>
        <item x="1078"/>
        <item x="6626"/>
        <item x="6956"/>
        <item x="1105"/>
        <item x="6509"/>
        <item x="6901"/>
        <item x="6414"/>
        <item x="3192"/>
        <item x="4322"/>
        <item x="91"/>
        <item x="3627"/>
        <item x="1219"/>
        <item x="3286"/>
        <item x="2311"/>
        <item x="2999"/>
        <item x="6263"/>
        <item x="429"/>
        <item x="6713"/>
        <item x="332"/>
        <item x="5288"/>
        <item x="1307"/>
        <item x="1518"/>
        <item x="2734"/>
        <item x="6827"/>
        <item x="6029"/>
        <item x="1658"/>
        <item x="2371"/>
        <item x="2373"/>
        <item x="309"/>
        <item x="3156"/>
        <item x="2167"/>
        <item x="1096"/>
        <item x="1471"/>
        <item x="1904"/>
        <item x="5453"/>
        <item x="2736"/>
        <item x="4693"/>
        <item x="2180"/>
        <item x="3892"/>
        <item x="5658"/>
        <item x="5754"/>
        <item x="2087"/>
        <item x="6181"/>
        <item x="152"/>
        <item x="191"/>
        <item x="218"/>
        <item x="2235"/>
        <item x="4013"/>
        <item x="502"/>
        <item x="836"/>
        <item x="2419"/>
        <item x="657"/>
        <item x="2589"/>
        <item x="2859"/>
        <item x="1576"/>
        <item x="2486"/>
        <item x="5735"/>
        <item x="1656"/>
        <item x="4541"/>
        <item x="268"/>
        <item x="3363"/>
        <item x="3645"/>
        <item x="1811"/>
        <item x="3838"/>
        <item x="5071"/>
        <item x="2279"/>
        <item x="6069"/>
        <item x="297"/>
        <item x="2079"/>
        <item x="2767"/>
        <item x="2229"/>
        <item x="5869"/>
        <item x="279"/>
        <item x="4772"/>
        <item x="3294"/>
        <item x="2013"/>
        <item x="3132"/>
        <item x="23"/>
        <item x="5993"/>
        <item x="4410"/>
        <item x="348"/>
        <item x="6642"/>
        <item x="3926"/>
        <item x="1192"/>
        <item x="3903"/>
        <item x="2337"/>
        <item x="1278"/>
        <item x="1000"/>
        <item x="1817"/>
        <item x="1487"/>
        <item x="2879"/>
        <item x="5734"/>
        <item x="5772"/>
        <item x="3432"/>
        <item x="2733"/>
        <item x="3001"/>
        <item x="5276"/>
        <item x="6751"/>
        <item x="3820"/>
        <item x="3203"/>
        <item x="3691"/>
        <item x="3605"/>
        <item x="3753"/>
        <item x="4217"/>
        <item x="1747"/>
        <item x="4153"/>
        <item x="6625"/>
        <item x="71"/>
        <item x="1242"/>
        <item x="4561"/>
        <item x="5352"/>
        <item x="767"/>
        <item x="1961"/>
        <item x="2833"/>
        <item x="294"/>
        <item x="4780"/>
        <item x="3518"/>
        <item x="5270"/>
        <item x="5872"/>
        <item x="3791"/>
        <item x="3558"/>
        <item x="5394"/>
        <item x="506"/>
        <item x="5384"/>
        <item x="2380"/>
        <item x="593"/>
        <item x="3036"/>
        <item x="4812"/>
        <item x="5659"/>
        <item x="5418"/>
        <item x="1748"/>
        <item x="1680"/>
        <item x="4021"/>
        <item x="104"/>
        <item x="2583"/>
        <item x="2487"/>
        <item x="5753"/>
        <item x="3471"/>
        <item x="3128"/>
        <item x="5224"/>
        <item x="3581"/>
        <item x="5785"/>
        <item x="2267"/>
        <item x="4365"/>
        <item x="4421"/>
        <item x="2962"/>
        <item x="667"/>
        <item x="5430"/>
        <item x="689"/>
        <item x="1964"/>
        <item x="1378"/>
        <item x="5615"/>
        <item x="5960"/>
        <item x="2393"/>
        <item x="4091"/>
        <item x="539"/>
        <item x="2222"/>
        <item x="1709"/>
        <item x="6396"/>
        <item x="5645"/>
        <item x="1343"/>
        <item x="6531"/>
        <item x="1991"/>
        <item x="184"/>
        <item x="4775"/>
        <item x="748"/>
        <item x="4538"/>
        <item x="3430"/>
        <item x="3784"/>
        <item x="1271"/>
        <item x="2868"/>
        <item x="3464"/>
        <item x="5608"/>
        <item x="1042"/>
        <item x="6613"/>
        <item x="614"/>
        <item x="1782"/>
        <item x="1797"/>
        <item x="6489"/>
        <item x="4375"/>
        <item x="3324"/>
        <item x="3746"/>
        <item x="1829"/>
        <item x="5380"/>
        <item x="5369"/>
        <item x="1233"/>
        <item x="798"/>
        <item x="4901"/>
        <item x="4864"/>
        <item x="5713"/>
        <item x="6865"/>
        <item x="2368"/>
        <item x="4756"/>
        <item x="4822"/>
        <item x="4998"/>
        <item x="4317"/>
        <item x="2250"/>
        <item x="4182"/>
        <item x="5032"/>
        <item x="46"/>
        <item x="5880"/>
        <item x="6102"/>
        <item x="4273"/>
        <item x="2913"/>
        <item x="2218"/>
        <item x="2261"/>
        <item x="4567"/>
        <item x="3367"/>
        <item x="631"/>
        <item x="2951"/>
        <item x="3269"/>
        <item x="607"/>
        <item x="6736"/>
        <item x="1631"/>
        <item x="6884"/>
        <item x="1355"/>
        <item x="6361"/>
        <item x="2939"/>
        <item x="4223"/>
        <item x="4116"/>
        <item x="6274"/>
        <item x="4394"/>
        <item x="6311"/>
        <item x="6238"/>
        <item x="1007"/>
        <item x="513"/>
        <item x="4451"/>
        <item x="4128"/>
        <item x="5987"/>
        <item x="296"/>
        <item x="4107"/>
        <item x="5809"/>
        <item x="4302"/>
        <item x="6806"/>
        <item x="3936"/>
        <item x="2893"/>
        <item x="2577"/>
        <item x="4187"/>
        <item x="6805"/>
        <item x="1637"/>
        <item x="2080"/>
        <item x="3550"/>
        <item x="6835"/>
        <item x="406"/>
        <item x="2204"/>
        <item x="373"/>
        <item x="3992"/>
        <item x="4725"/>
        <item x="159"/>
        <item x="4863"/>
        <item x="843"/>
        <item x="6275"/>
        <item x="1643"/>
        <item x="31"/>
        <item x="4392"/>
        <item x="1594"/>
        <item x="3815"/>
        <item x="1492"/>
        <item x="3412"/>
        <item x="608"/>
        <item x="6080"/>
        <item x="5186"/>
        <item x="4612"/>
        <item x="6743"/>
        <item x="6165"/>
        <item x="5452"/>
        <item x="1479"/>
        <item x="2647"/>
        <item x="6660"/>
        <item x="4842"/>
        <item x="3541"/>
        <item x="1139"/>
        <item x="6639"/>
        <item x="3799"/>
        <item x="1982"/>
        <item x="3990"/>
        <item x="148"/>
        <item x="5469"/>
        <item x="5886"/>
        <item x="5700"/>
        <item x="5147"/>
        <item x="2606"/>
        <item x="6076"/>
        <item x="1418"/>
        <item x="120"/>
        <item x="6093"/>
        <item x="330"/>
        <item x="3355"/>
        <item x="216"/>
        <item x="2189"/>
        <item x="1005"/>
        <item x="6523"/>
        <item x="3168"/>
        <item x="188"/>
        <item x="2293"/>
        <item x="2407"/>
        <item x="382"/>
        <item x="3595"/>
        <item x="2534"/>
        <item x="1877"/>
        <item x="3117"/>
        <item x="4004"/>
        <item x="2751"/>
        <item x="3751"/>
        <item x="756"/>
        <item x="2485"/>
        <item x="6470"/>
        <item x="1109"/>
        <item x="6248"/>
        <item x="4661"/>
        <item x="2190"/>
        <item x="3479"/>
        <item x="5778"/>
        <item x="4759"/>
        <item x="5470"/>
        <item x="977"/>
        <item x="5543"/>
        <item x="656"/>
        <item x="638"/>
        <item x="4030"/>
        <item x="1360"/>
        <item x="658"/>
        <item x="5885"/>
        <item x="1765"/>
        <item x="4424"/>
        <item x="2608"/>
        <item x="359"/>
        <item x="3893"/>
        <item x="2819"/>
        <item x="3284"/>
        <item x="5124"/>
        <item x="1832"/>
        <item x="6482"/>
        <item x="605"/>
        <item x="3179"/>
        <item x="6920"/>
        <item x="3809"/>
        <item x="1730"/>
        <item x="1706"/>
        <item x="1989"/>
        <item x="1228"/>
        <item x="35"/>
        <item x="4200"/>
        <item x="5518"/>
        <item x="3514"/>
        <item x="3885"/>
        <item x="3289"/>
        <item x="4577"/>
        <item x="4582"/>
        <item x="2049"/>
        <item x="6538"/>
        <item x="6202"/>
        <item x="5592"/>
        <item x="5275"/>
        <item x="3707"/>
        <item x="6133"/>
        <item x="5374"/>
        <item x="2225"/>
        <item x="3817"/>
        <item x="2082"/>
        <item x="3385"/>
        <item x="4374"/>
        <item x="1604"/>
        <item x="6863"/>
        <item x="5746"/>
        <item x="371"/>
        <item x="5027"/>
        <item x="306"/>
        <item x="4787"/>
        <item x="2984"/>
        <item x="6493"/>
        <item x="1608"/>
        <item x="1462"/>
        <item x="4802"/>
        <item x="5282"/>
        <item x="3045"/>
        <item x="5096"/>
        <item x="3288"/>
        <item x="6293"/>
        <item x="1203"/>
        <item x="726"/>
        <item x="1564"/>
        <item x="735"/>
        <item x="4305"/>
        <item x="5222"/>
        <item x="2895"/>
        <item x="3229"/>
        <item x="4516"/>
        <item x="543"/>
        <item x="6233"/>
        <item x="1515"/>
        <item x="3697"/>
        <item x="567"/>
        <item x="1913"/>
        <item x="1193"/>
        <item x="6929"/>
        <item x="4746"/>
        <item x="4786"/>
        <item x="2456"/>
        <item x="505"/>
        <item x="1246"/>
        <item x="6529"/>
        <item x="2855"/>
        <item x="3647"/>
        <item x="1848"/>
        <item x="4380"/>
        <item x="2954"/>
        <item x="2431"/>
        <item x="2031"/>
        <item x="694"/>
        <item x="6003"/>
        <item x="1001"/>
        <item x="1570"/>
        <item x="2880"/>
        <item x="6416"/>
        <item x="4430"/>
        <item x="1074"/>
        <item x="508"/>
        <item x="1806"/>
        <item x="3510"/>
        <item x="4937"/>
        <item x="2014"/>
        <item x="137"/>
        <item x="4248"/>
        <item x="1058"/>
        <item x="6105"/>
        <item x="3701"/>
        <item x="6691"/>
        <item x="6461"/>
        <item x="6501"/>
        <item x="6730"/>
        <item x="4122"/>
        <item x="1185"/>
        <item x="6178"/>
        <item x="3193"/>
        <item x="6134"/>
        <item x="5160"/>
        <item x="5598"/>
        <item x="2353"/>
        <item x="194"/>
        <item x="3037"/>
        <item x="6075"/>
        <item x="489"/>
        <item x="6819"/>
        <item x="5156"/>
        <item x="1189"/>
        <item x="5318"/>
        <item x="934"/>
        <item x="6230"/>
        <item x="405"/>
        <item x="878"/>
        <item x="5629"/>
        <item x="5021"/>
        <item x="5325"/>
        <item x="2588"/>
        <item x="6923"/>
        <item x="4033"/>
        <item x="5272"/>
        <item x="341"/>
        <item x="3879"/>
        <item x="1769"/>
        <item x="2018"/>
        <item x="4932"/>
        <item x="6747"/>
        <item x="6039"/>
        <item x="3814"/>
        <item x="2483"/>
        <item x="5976"/>
        <item x="5664"/>
        <item x="4105"/>
        <item x="1642"/>
        <item x="4097"/>
        <item x="587"/>
        <item x="5690"/>
        <item x="1370"/>
        <item x="4640"/>
        <item x="4277"/>
        <item x="5710"/>
        <item x="6697"/>
        <item x="2818"/>
        <item x="2838"/>
        <item x="4799"/>
        <item x="630"/>
        <item x="4675"/>
        <item x="3796"/>
        <item x="5365"/>
        <item x="6657"/>
        <item x="5164"/>
        <item x="6332"/>
        <item x="1272"/>
        <item x="4878"/>
        <item x="4438"/>
        <item x="6665"/>
        <item x="5706"/>
        <item x="1160"/>
        <item x="4871"/>
        <item x="1186"/>
        <item x="6451"/>
        <item x="3637"/>
        <item x="824"/>
        <item x="2756"/>
        <item x="2469"/>
        <item x="553"/>
        <item x="2492"/>
        <item x="1881"/>
        <item x="3258"/>
        <item x="6423"/>
        <item x="6888"/>
        <item x="2598"/>
        <item x="1480"/>
        <item x="5283"/>
        <item x="3500"/>
        <item x="4202"/>
        <item x="4852"/>
        <item x="3153"/>
        <item x="2754"/>
        <item x="4825"/>
        <item x="223"/>
        <item x="829"/>
        <item x="2847"/>
        <item x="2650"/>
        <item x="5213"/>
        <item x="5248"/>
        <item x="5351"/>
        <item x="5022"/>
        <item x="3942"/>
        <item x="3553"/>
        <item x="3612"/>
        <item x="6690"/>
        <item x="6496"/>
        <item x="4904"/>
        <item x="5240"/>
        <item x="3486"/>
        <item x="808"/>
        <item x="6930"/>
        <item x="2030"/>
        <item x="5728"/>
        <item x="1507"/>
        <item x="6786"/>
        <item x="4138"/>
        <item x="5088"/>
        <item x="6096"/>
        <item x="6702"/>
        <item x="4464"/>
        <item x="466"/>
        <item x="6616"/>
        <item x="2027"/>
        <item x="4653"/>
        <item x="2665"/>
        <item x="1618"/>
        <item x="2729"/>
        <item x="589"/>
        <item x="1925"/>
        <item x="5235"/>
        <item x="5350"/>
        <item x="692"/>
        <item x="6434"/>
        <item x="3702"/>
        <item x="3812"/>
        <item x="396"/>
        <item x="4463"/>
        <item x="2701"/>
        <item x="6083"/>
        <item x="5072"/>
        <item x="6848"/>
        <item x="5556"/>
        <item x="5667"/>
        <item x="3944"/>
        <item x="6227"/>
        <item x="5054"/>
        <item x="3816"/>
        <item x="1528"/>
        <item x="3976"/>
        <item x="154"/>
        <item x="565"/>
        <item x="5129"/>
        <item x="236"/>
        <item x="204"/>
        <item x="5793"/>
        <item x="5437"/>
        <item x="5094"/>
        <item x="6532"/>
        <item x="1380"/>
        <item x="4790"/>
        <item x="4818"/>
        <item x="4443"/>
        <item x="6020"/>
        <item x="6745"/>
        <item x="891"/>
        <item x="4110"/>
        <item x="6647"/>
        <item x="5871"/>
        <item x="89"/>
        <item x="4064"/>
        <item x="1474"/>
        <item x="5338"/>
        <item x="1863"/>
        <item x="4449"/>
        <item x="344"/>
        <item x="5996"/>
        <item x="1285"/>
        <item x="5565"/>
        <item x="3889"/>
        <item x="3349"/>
        <item x="1647"/>
        <item x="3576"/>
        <item x="2253"/>
        <item x="2488"/>
        <item x="3609"/>
        <item x="32"/>
        <item x="5233"/>
        <item x="1677"/>
        <item x="2737"/>
        <item x="3801"/>
        <item x="2716"/>
        <item x="2822"/>
        <item x="6161"/>
        <item x="3594"/>
        <item x="5888"/>
        <item x="5661"/>
        <item x="3534"/>
        <item x="4090"/>
        <item x="6004"/>
        <item x="456"/>
        <item x="6490"/>
        <item x="4218"/>
        <item x="6565"/>
        <item x="6662"/>
        <item x="5133"/>
        <item x="6946"/>
        <item x="5"/>
        <item x="4868"/>
        <item x="3018"/>
        <item x="1208"/>
        <item x="6384"/>
        <item x="3231"/>
        <item x="2648"/>
        <item x="549"/>
        <item x="6322"/>
        <item x="5373"/>
        <item x="3099"/>
        <item x="3234"/>
        <item x="6071"/>
        <item x="79"/>
        <item x="2579"/>
        <item x="5829"/>
        <item x="6561"/>
        <item x="5102"/>
        <item x="2439"/>
        <item x="5440"/>
        <item x="1361"/>
        <item x="5183"/>
        <item x="173"/>
        <item x="6169"/>
        <item x="34"/>
        <item x="4133"/>
        <item x="649"/>
        <item x="5177"/>
        <item x="5006"/>
        <item x="2354"/>
        <item x="398"/>
        <item x="3035"/>
        <item x="2459"/>
        <item x="4170"/>
        <item x="3074"/>
        <item x="2652"/>
        <item x="2489"/>
        <item x="6834"/>
        <item x="3584"/>
        <item x="4855"/>
        <item x="5364"/>
        <item x="6360"/>
        <item x="68"/>
        <item x="3652"/>
        <item x="6510"/>
        <item x="650"/>
        <item x="5073"/>
        <item x="6469"/>
        <item x="5574"/>
        <item x="6389"/>
        <item x="1645"/>
        <item x="346"/>
        <item x="3068"/>
        <item x="1705"/>
        <item x="6439"/>
        <item x="3242"/>
        <item x="3261"/>
        <item x="457"/>
        <item x="5322"/>
        <item x="5313"/>
        <item x="4709"/>
        <item x="6784"/>
        <item x="903"/>
        <item x="327"/>
        <item x="5195"/>
        <item x="2749"/>
        <item x="5007"/>
        <item x="6742"/>
        <item x="21"/>
        <item x="2803"/>
        <item x="4981"/>
        <item x="2510"/>
        <item x="3507"/>
        <item x="2921"/>
        <item x="4203"/>
        <item x="1696"/>
        <item x="541"/>
        <item x="786"/>
        <item x="700"/>
        <item x="6578"/>
        <item x="2076"/>
        <item x="5498"/>
        <item x="4608"/>
        <item x="5858"/>
        <item x="6679"/>
        <item x="3374"/>
        <item x="1523"/>
        <item x="6218"/>
        <item x="4225"/>
        <item x="4884"/>
        <item x="1699"/>
        <item x="2051"/>
        <item x="1368"/>
        <item x="4049"/>
        <item x="5757"/>
        <item x="292"/>
        <item x="3202"/>
        <item x="611"/>
        <item x="5863"/>
        <item x="5670"/>
        <item x="4176"/>
        <item x="4646"/>
        <item x="1229"/>
        <item x="3549"/>
        <item x="5445"/>
        <item x="973"/>
        <item x="3583"/>
        <item x="1734"/>
        <item x="4580"/>
        <item x="3353"/>
        <item x="1292"/>
        <item x="5789"/>
        <item x="5704"/>
        <item x="6433"/>
        <item x="1969"/>
        <item x="303"/>
        <item x="1591"/>
        <item x="5602"/>
        <item x="5702"/>
        <item x="3848"/>
        <item x="4755"/>
        <item x="831"/>
        <item x="6141"/>
        <item x="4086"/>
        <item x="833"/>
        <item x="5266"/>
        <item x="3013"/>
        <item x="2882"/>
        <item x="6089"/>
        <item x="1691"/>
        <item x="2854"/>
        <item x="3418"/>
        <item x="3142"/>
        <item x="6513"/>
        <item x="2495"/>
        <item x="417"/>
        <item x="3371"/>
        <item x="1086"/>
        <item x="6670"/>
        <item x="4495"/>
        <item x="2272"/>
        <item x="2356"/>
        <item x="5053"/>
        <item x="532"/>
        <item x="6615"/>
        <item x="4832"/>
        <item x="711"/>
        <item x="4055"/>
        <item x="741"/>
        <item x="5332"/>
        <item x="6417"/>
        <item x="5873"/>
        <item x="1289"/>
        <item x="5465"/>
        <item x="4271"/>
        <item x="5397"/>
        <item x="6194"/>
        <item x="2955"/>
        <item x="4854"/>
        <item x="6110"/>
        <item x="219"/>
        <item x="2773"/>
        <item x="1440"/>
        <item x="2791"/>
        <item x="1071"/>
        <item x="181"/>
        <item x="6728"/>
        <item x="6771"/>
        <item x="1531"/>
        <item x="2768"/>
        <item x="5405"/>
        <item x="6692"/>
        <item x="230"/>
        <item x="3698"/>
        <item x="1190"/>
        <item x="2898"/>
        <item x="5799"/>
        <item x="944"/>
        <item x="4180"/>
        <item x="2009"/>
        <item x="2864"/>
        <item x="3872"/>
        <item x="1767"/>
        <item x="6403"/>
        <item x="5804"/>
        <item x="4065"/>
        <item x="5692"/>
        <item x="6853"/>
        <item x="2107"/>
        <item x="1453"/>
        <item x="1541"/>
        <item x="246"/>
        <item x="4634"/>
        <item x="2540"/>
        <item x="1441"/>
        <item x="6157"/>
        <item x="5319"/>
        <item x="1126"/>
        <item x="5197"/>
        <item x="2530"/>
        <item x="6511"/>
        <item x="2283"/>
        <item x="5896"/>
        <item x="6938"/>
        <item x="6955"/>
        <item x="5084"/>
        <item x="6049"/>
        <item x="5742"/>
        <item x="3420"/>
        <item x="3061"/>
        <item x="5043"/>
        <item x="1401"/>
        <item x="3115"/>
        <item x="3315"/>
        <item x="1322"/>
        <item x="3169"/>
        <item x="5454"/>
        <item x="3719"/>
        <item x="234"/>
        <item x="702"/>
        <item x="4562"/>
        <item x="1404"/>
        <item x="6614"/>
        <item x="5835"/>
        <item x="4699"/>
        <item x="3578"/>
        <item x="111"/>
        <item x="5155"/>
        <item x="4295"/>
        <item x="633"/>
        <item x="2713"/>
        <item x="2219"/>
        <item x="3308"/>
        <item x="1306"/>
        <item x="3379"/>
        <item x="906"/>
        <item x="5157"/>
        <item x="4484"/>
        <item x="5484"/>
        <item x="4289"/>
        <item x="1818"/>
        <item x="1894"/>
        <item x="749"/>
        <item x="3916"/>
        <item x="72"/>
        <item x="1168"/>
        <item x="5515"/>
        <item x="4151"/>
        <item x="4406"/>
        <item x="222"/>
        <item x="6859"/>
        <item x="975"/>
        <item x="2861"/>
        <item x="6208"/>
        <item x="3506"/>
        <item x="4046"/>
        <item x="4866"/>
        <item x="3136"/>
        <item x="6031"/>
        <item x="664"/>
        <item x="2149"/>
        <item x="2525"/>
        <item x="6885"/>
        <item x="5320"/>
        <item x="2628"/>
        <item x="6837"/>
        <item x="3666"/>
        <item x="1708"/>
        <item x="4651"/>
        <item x="3548"/>
        <item x="5875"/>
        <item x="4771"/>
        <item x="4232"/>
        <item x="473"/>
        <item x="4738"/>
        <item x="1845"/>
        <item x="4306"/>
        <item x="3387"/>
        <item x="1990"/>
        <item x="3654"/>
        <item x="4588"/>
        <item x="2841"/>
        <item x="757"/>
        <item x="5345"/>
        <item x="1789"/>
        <item x="3852"/>
        <item x="816"/>
        <item x="4465"/>
        <item x="6909"/>
        <item x="5116"/>
        <item x="6550"/>
        <item x="5819"/>
        <item x="5090"/>
        <item x="2384"/>
        <item x="1663"/>
        <item x="3119"/>
        <item x="59"/>
        <item x="4027"/>
        <item x="5798"/>
        <item x="1776"/>
        <item x="4635"/>
        <item x="4566"/>
        <item x="5528"/>
        <item x="2015"/>
        <item x="6415"/>
        <item x="573"/>
        <item x="5780"/>
        <item x="6753"/>
        <item x="4137"/>
        <item x="4676"/>
        <item x="4244"/>
        <item x="1898"/>
        <item x="4616"/>
        <item x="4826"/>
        <item x="133"/>
        <item x="4696"/>
        <item x="4475"/>
        <item x="6719"/>
        <item x="4741"/>
        <item x="3085"/>
        <item x="4334"/>
        <item x="780"/>
        <item x="4895"/>
        <item x="879"/>
        <item x="5910"/>
        <item x="4946"/>
        <item x="1997"/>
        <item x="295"/>
        <item x="5725"/>
        <item x="2207"/>
        <item x="5169"/>
        <item x="274"/>
        <item x="5246"/>
        <item x="5937"/>
        <item x="5967"/>
        <item x="5587"/>
        <item x="4312"/>
        <item x="5082"/>
        <item x="6796"/>
        <item x="3536"/>
        <item x="5042"/>
        <item x="82"/>
        <item x="3832"/>
        <item x="4831"/>
        <item x="5371"/>
        <item x="6155"/>
        <item x="5438"/>
        <item x="6839"/>
        <item x="1857"/>
        <item x="2309"/>
        <item x="1755"/>
        <item x="6366"/>
        <item x="6424"/>
        <item x="1790"/>
        <item x="4431"/>
        <item x="2296"/>
        <item x="3927"/>
        <item x="1315"/>
        <item x="5544"/>
        <item x="4922"/>
        <item x="5367"/>
        <item x="2690"/>
        <item x="6830"/>
        <item x="1313"/>
        <item x="3676"/>
        <item x="4706"/>
        <item x="6533"/>
        <item x="4889"/>
        <item x="6584"/>
        <item x="5685"/>
        <item x="4555"/>
        <item x="6846"/>
        <item x="4872"/>
        <item x="4249"/>
        <item x="2969"/>
        <item x="6088"/>
        <item x="6081"/>
        <item x="3086"/>
        <item x="3914"/>
        <item x="1135"/>
        <item x="5137"/>
        <item x="1702"/>
        <item x="3312"/>
        <item x="1179"/>
        <item x="3212"/>
        <item x="5242"/>
        <item x="1486"/>
        <item x="3739"/>
        <item x="5986"/>
        <item x="6463"/>
        <item x="3722"/>
        <item x="5906"/>
        <item x="2699"/>
        <item x="1216"/>
        <item x="2553"/>
        <item x="2741"/>
        <item x="5262"/>
        <item x="4848"/>
        <item x="5046"/>
        <item x="6772"/>
        <item x="3021"/>
        <item x="1886"/>
        <item x="5895"/>
        <item x="4708"/>
        <item x="6329"/>
        <item x="4393"/>
        <item x="5485"/>
        <item x="916"/>
        <item x="6708"/>
        <item x="3055"/>
        <item x="5832"/>
        <item x="984"/>
        <item x="703"/>
        <item x="5846"/>
        <item x="6894"/>
        <item x="4120"/>
        <item x="5876"/>
        <item x="4938"/>
        <item x="2480"/>
        <item x="5108"/>
        <item x="3025"/>
        <item x="2828"/>
        <item x="2482"/>
        <item x="2103"/>
        <item x="663"/>
        <item x="2605"/>
        <item x="81"/>
        <item x="2640"/>
        <item x="2933"/>
        <item x="5190"/>
        <item x="4144"/>
        <item x="1903"/>
        <item x="3709"/>
        <item x="1041"/>
        <item x="3334"/>
        <item x="4522"/>
        <item x="4159"/>
        <item x="3844"/>
        <item x="6252"/>
        <item x="4270"/>
        <item x="6441"/>
        <item x="122"/>
        <item x="2935"/>
        <item x="3540"/>
        <item x="4887"/>
        <item x="1153"/>
        <item x="3210"/>
        <item x="1805"/>
        <item x="6623"/>
        <item x="3634"/>
        <item x="1784"/>
        <item x="4467"/>
        <item x="2196"/>
        <item x="5292"/>
        <item x="5220"/>
        <item x="862"/>
        <item x="883"/>
        <item x="5310"/>
        <item x="3674"/>
        <item x="6505"/>
        <item x="5542"/>
        <item x="4535"/>
        <item x="6220"/>
        <item x="3459"/>
        <item x="2529"/>
        <item x="2930"/>
        <item x="5495"/>
        <item x="1439"/>
        <item x="1563"/>
        <item x="4933"/>
        <item x="5522"/>
        <item x="392"/>
        <item x="1465"/>
        <item x="5951"/>
        <item x="4717"/>
        <item x="4281"/>
        <item x="1310"/>
        <item x="6109"/>
        <item x="594"/>
        <item x="9"/>
        <item x="1215"/>
        <item x="6477"/>
        <item x="524"/>
        <item x="1331"/>
        <item x="77"/>
        <item x="3287"/>
        <item x="4279"/>
        <item x="2292"/>
        <item x="6857"/>
        <item x="3616"/>
        <item x="3110"/>
        <item x="2372"/>
        <item x="6633"/>
        <item x="6216"/>
        <item x="3505"/>
        <item x="1100"/>
        <item x="1628"/>
        <item x="3026"/>
        <item x="5771"/>
        <item x="2020"/>
        <item x="3991"/>
        <item x="117"/>
        <item x="3888"/>
        <item x="4968"/>
        <item x="3754"/>
        <item x="3172"/>
        <item x="1574"/>
        <item x="2726"/>
        <item x="6871"/>
        <item x="1434"/>
        <item x="4220"/>
        <item x="6445"/>
        <item x="887"/>
        <item x="1801"/>
        <item x="3842"/>
        <item x="1408"/>
        <item x="5400"/>
        <item x="622"/>
        <item x="2578"/>
        <item x="5982"/>
        <item x="5972"/>
        <item x="4171"/>
        <item x="556"/>
        <item x="3705"/>
        <item x="536"/>
        <item x="563"/>
        <item x="6917"/>
        <item x="2840"/>
        <item x="6449"/>
        <item x="4788"/>
        <item x="87"/>
        <item x="2024"/>
        <item x="731"/>
        <item x="3703"/>
        <item x="129"/>
        <item x="855"/>
        <item x="4744"/>
        <item x="4292"/>
        <item x="5853"/>
        <item x="5038"/>
        <item x="2875"/>
        <item x="2257"/>
        <item x="2054"/>
        <item x="1555"/>
        <item x="69"/>
        <item x="1132"/>
        <item x="217"/>
        <item x="474"/>
        <item x="5221"/>
        <item x="3216"/>
        <item x="3034"/>
        <item x="5999"/>
        <item x="3855"/>
        <item x="4321"/>
        <item x="6521"/>
        <item x="5121"/>
        <item x="5841"/>
        <item x="5039"/>
        <item x="6785"/>
        <item x="3091"/>
        <item x="1354"/>
        <item x="2471"/>
        <item x="2680"/>
        <item x="4304"/>
        <item x="6731"/>
        <item x="1695"/>
        <item x="3511"/>
        <item x="468"/>
        <item x="1908"/>
        <item x="641"/>
        <item x="2832"/>
        <item x="965"/>
        <item x="704"/>
        <item x="208"/>
        <item x="6104"/>
        <item x="2197"/>
        <item x="2980"/>
        <item x="6464"/>
        <item x="5919"/>
        <item x="696"/>
        <item x="2565"/>
        <item x="4716"/>
        <item x="5439"/>
        <item x="4657"/>
        <item x="331"/>
        <item x="5075"/>
        <item x="6225"/>
        <item x="6185"/>
        <item x="2834"/>
        <item x="2075"/>
        <item x="6430"/>
        <item x="5346"/>
        <item x="2723"/>
        <item x="1878"/>
        <item x="2504"/>
        <item x="4671"/>
        <item x="4053"/>
        <item x="4668"/>
        <item x="6328"/>
        <item x="5189"/>
        <item x="2126"/>
        <item x="3621"/>
        <item x="2452"/>
        <item x="5142"/>
        <item x="595"/>
        <item x="5626"/>
        <item x="4078"/>
        <item x="5466"/>
        <item x="144"/>
        <item x="3919"/>
        <item x="4948"/>
        <item x="3140"/>
        <item x="6567"/>
        <item x="774"/>
        <item x="1688"/>
        <item x="2612"/>
        <item x="4900"/>
        <item x="3818"/>
        <item x="5077"/>
        <item x="1775"/>
        <item x="6498"/>
        <item x="480"/>
        <item x="1232"/>
        <item x="4737"/>
        <item x="1298"/>
        <item x="3556"/>
        <item x="6035"/>
        <item x="3004"/>
        <item x="590"/>
        <item x="5018"/>
        <item x="2696"/>
        <item x="574"/>
        <item x="4996"/>
        <item x="3338"/>
        <item x="6418"/>
        <item x="1675"/>
        <item x="3918"/>
        <item x="6902"/>
        <item x="490"/>
        <item x="4942"/>
        <item x="2029"/>
        <item x="962"/>
        <item x="1843"/>
        <item x="5349"/>
        <item x="1273"/>
        <item x="2567"/>
        <item x="354"/>
        <item x="1467"/>
        <item x="6820"/>
        <item x="2112"/>
        <item x="724"/>
        <item x="1213"/>
        <item x="2673"/>
        <item x="1667"/>
        <item x="211"/>
        <item x="1614"/>
        <item x="6504"/>
        <item x="4751"/>
        <item x="2627"/>
        <item x="682"/>
        <item x="3906"/>
        <item x="3426"/>
        <item x="550"/>
        <item x="4647"/>
        <item x="5056"/>
        <item x="6536"/>
        <item x="1684"/>
        <item x="5616"/>
        <item x="6103"/>
        <item x="1312"/>
        <item x="3822"/>
        <item x="3300"/>
        <item x="174"/>
        <item x="3841"/>
        <item x="1822"/>
        <item x="1066"/>
        <item x="6267"/>
        <item x="5508"/>
        <item x="185"/>
        <item x="3088"/>
        <item x="6314"/>
        <item x="212"/>
        <item x="3525"/>
        <item x="5686"/>
        <item x="1934"/>
        <item x="985"/>
        <item x="4401"/>
        <item x="5720"/>
        <item x="3851"/>
        <item x="1553"/>
        <item x="1299"/>
        <item x="2228"/>
        <item x="2593"/>
        <item x="5081"/>
        <item x="1539"/>
        <item x="2340"/>
        <item x="5537"/>
        <item x="5023"/>
        <item x="788"/>
        <item x="1719"/>
        <item x="1592"/>
        <item x="3027"/>
        <item x="1599"/>
        <item x="6150"/>
        <item x="5745"/>
        <item x="3904"/>
        <item x="6826"/>
        <item x="6327"/>
        <item x="317"/>
        <item x="937"/>
        <item x="2707"/>
        <item x="2502"/>
        <item x="901"/>
        <item x="5309"/>
        <item x="124"/>
        <item x="5049"/>
        <item x="3770"/>
        <item x="1500"/>
        <item x="3076"/>
        <item x="3017"/>
        <item x="1577"/>
        <item x="3138"/>
        <item x="542"/>
        <item x="1491"/>
        <item x="1383"/>
        <item x="3735"/>
        <item x="1711"/>
        <item x="1397"/>
        <item x="2949"/>
        <item x="286"/>
        <item x="6534"/>
        <item x="5199"/>
        <item x="668"/>
        <item x="4140"/>
        <item x="3835"/>
        <item x="3502"/>
        <item x="5231"/>
        <item x="6828"/>
        <item x="2752"/>
        <item x="1919"/>
        <item x="4006"/>
        <item x="3800"/>
        <item x="1098"/>
        <item x="2551"/>
        <item x="2846"/>
        <item x="699"/>
        <item x="2134"/>
        <item x="1780"/>
        <item x="6646"/>
        <item x="924"/>
        <item x="5603"/>
        <item x="6659"/>
        <item x="1258"/>
        <item x="2727"/>
        <item x="3740"/>
        <item x="960"/>
        <item x="666"/>
        <item x="1962"/>
        <item x="940"/>
        <item x="2466"/>
        <item x="438"/>
        <item x="5483"/>
        <item x="6872"/>
        <item x="781"/>
        <item x="1036"/>
        <item x="2661"/>
        <item x="5131"/>
        <item x="1416"/>
        <item x="5060"/>
        <item x="2265"/>
        <item x="6060"/>
        <item x="5463"/>
        <item x="603"/>
        <item x="4795"/>
        <item x="2282"/>
        <item x="2473"/>
        <item x="4450"/>
        <item x="311"/>
        <item x="5918"/>
        <item x="2710"/>
        <item x="6522"/>
        <item x="4323"/>
        <item x="5991"/>
        <item x="4910"/>
        <item x="3803"/>
        <item x="2810"/>
        <item x="909"/>
        <item x="4950"/>
        <item x="107"/>
        <item x="3622"/>
        <item x="5797"/>
        <item x="140"/>
        <item x="2335"/>
        <item x="1952"/>
        <item x="1955"/>
        <item x="2679"/>
        <item x="172"/>
        <item x="145"/>
        <item x="1080"/>
        <item x="2455"/>
        <item x="5631"/>
        <item x="2264"/>
        <item x="4643"/>
        <item x="2522"/>
        <item x="5922"/>
        <item x="6460"/>
        <item x="2932"/>
        <item x="2060"/>
        <item x="2501"/>
        <item x="1382"/>
        <item x="2549"/>
        <item x="3574"/>
        <item x="4791"/>
        <item x="3187"/>
        <item x="6184"/>
        <item x="5181"/>
        <item x="3819"/>
        <item x="270"/>
        <item x="1683"/>
        <item x="569"/>
        <item x="2503"/>
        <item x="336"/>
        <item x="4633"/>
        <item x="5512"/>
        <item x="849"/>
        <item x="6217"/>
        <item x="672"/>
        <item x="3868"/>
        <item x="193"/>
        <item x="3247"/>
        <item x="2616"/>
        <item x="4341"/>
        <item x="178"/>
        <item x="3626"/>
        <item x="5198"/>
        <item x="6962"/>
        <item x="1672"/>
        <item x="920"/>
        <item x="1824"/>
        <item x="4670"/>
        <item x="4940"/>
        <item x="2039"/>
        <item x="3401"/>
        <item x="4563"/>
        <item x="2685"/>
        <item x="187"/>
        <item x="4499"/>
        <item x="1291"/>
        <item x="3606"/>
        <item x="4557"/>
        <item x="4688"/>
        <item x="3769"/>
        <item x="3924"/>
        <item x="1325"/>
        <item x="5954"/>
        <item x="596"/>
        <item x="4927"/>
        <item x="6070"/>
        <item x="818"/>
        <item x="3330"/>
        <item x="2632"/>
        <item x="4828"/>
        <item x="3710"/>
        <item x="1650"/>
        <item x="1778"/>
        <item x="6573"/>
        <item x="1736"/>
        <item x="5995"/>
        <item x="27"/>
        <item x="929"/>
        <item x="1022"/>
        <item x="773"/>
        <item x="2626"/>
        <item x="4977"/>
        <item x="6251"/>
        <item x="1506"/>
        <item x="3496"/>
        <item x="3736"/>
        <item x="6422"/>
        <item x="6082"/>
        <item x="6337"/>
        <item x="1509"/>
        <item x="5174"/>
        <item x="5252"/>
        <item x="1930"/>
        <item x="5079"/>
        <item x="5444"/>
        <item x="4735"/>
        <item x="6516"/>
        <item x="5324"/>
        <item x="146"/>
        <item x="5525"/>
        <item x="4052"/>
        <item x="4369"/>
        <item x="2320"/>
        <item x="1049"/>
        <item x="5329"/>
        <item x="6046"/>
        <item x="6320"/>
        <item x="2345"/>
        <item x="3226"/>
        <item x="454"/>
        <item x="1358"/>
        <item x="1319"/>
        <item x="3752"/>
        <item x="1625"/>
        <item x="5726"/>
        <item x="83"/>
        <item x="4508"/>
        <item x="1875"/>
        <item x="472"/>
        <item x="2623"/>
        <item x="5238"/>
        <item x="5010"/>
        <item x="308"/>
        <item x="4428"/>
        <item x="896"/>
        <item x="2967"/>
        <item x="6213"/>
        <item x="5968"/>
        <item x="2400"/>
        <item x="5143"/>
        <item x="1395"/>
        <item x="447"/>
        <item x="1257"/>
        <item x="898"/>
        <item x="5635"/>
        <item x="5416"/>
        <item x="3515"/>
        <item x="4587"/>
        <item x="1510"/>
        <item x="5434"/>
        <item x="5386"/>
        <item x="4652"/>
        <item x="725"/>
        <item x="3297"/>
        <item x="4754"/>
        <item x="599"/>
        <item x="4127"/>
        <item x="2365"/>
        <item x="863"/>
        <item x="4537"/>
        <item x="4941"/>
        <item x="6769"/>
        <item x="5561"/>
        <item x="4930"/>
        <item x="2161"/>
        <item x="3276"/>
        <item x="3928"/>
        <item x="2771"/>
        <item x="705"/>
        <item x="5899"/>
        <item x="820"/>
        <item x="231"/>
        <item x="4229"/>
        <item x="1939"/>
        <item x="5907"/>
        <item x="5335"/>
        <item x="4017"/>
        <item x="3896"/>
        <item x="1556"/>
        <item x="2183"/>
        <item x="5392"/>
        <item x="5553"/>
        <item x="6318"/>
        <item x="1568"/>
        <item x="141"/>
        <item x="6698"/>
        <item x="4168"/>
        <item x="2251"/>
        <item x="4609"/>
        <item x="4147"/>
        <item x="6568"/>
        <item x="3222"/>
        <item x="3669"/>
        <item x="3894"/>
        <item x="4487"/>
        <item x="5407"/>
        <item x="2223"/>
        <item x="3509"/>
        <item x="4479"/>
        <item x="1693"/>
        <item x="5729"/>
        <item x="2481"/>
        <item x="716"/>
        <item x="4888"/>
        <item x="4075"/>
        <item x="1819"/>
        <item x="640"/>
        <item x="3979"/>
        <item x="522"/>
        <item x="2019"/>
        <item x="51"/>
        <item x="5315"/>
        <item x="2520"/>
        <item x="1924"/>
        <item x="957"/>
        <item x="5554"/>
        <item x="3302"/>
        <item x="2695"/>
        <item x="5882"/>
        <item x="1113"/>
        <item x="1871"/>
        <item x="1895"/>
        <item x="2922"/>
        <item x="5796"/>
        <item x="1550"/>
        <item x="155"/>
        <item x="3827"/>
        <item x="2363"/>
        <item x="6356"/>
        <item x="5979"/>
        <item x="39"/>
        <item x="6353"/>
        <item x="4381"/>
        <item x="1398"/>
        <item x="5218"/>
        <item x="6008"/>
        <item x="1174"/>
        <item x="3407"/>
        <item x="2795"/>
        <item x="3241"/>
        <item x="2010"/>
        <item x="6283"/>
        <item x="4396"/>
        <item x="2085"/>
        <item x="3964"/>
        <item x="6592"/>
        <item x="1505"/>
        <item x="4194"/>
        <item x="5823"/>
        <item x="4590"/>
        <item x="5393"/>
        <item x="4722"/>
        <item x="5676"/>
        <item x="5567"/>
        <item x="5285"/>
        <item x="1323"/>
        <item x="1926"/>
        <item x="6297"/>
        <item x="4585"/>
        <item x="5080"/>
        <item x="6405"/>
        <item x="4553"/>
        <item x="4570"/>
        <item x="485"/>
        <item x="2472"/>
        <item x="6515"/>
        <item x="370"/>
        <item x="3484"/>
        <item x="3482"/>
        <item x="5448"/>
        <item x="5978"/>
        <item x="2988"/>
        <item x="1389"/>
        <item x="4861"/>
        <item x="6065"/>
        <item x="5136"/>
        <item x="5085"/>
        <item x="801"/>
        <item x="6558"/>
        <item x="374"/>
        <item x="5232"/>
        <item x="5844"/>
        <item x="6067"/>
        <item x="3006"/>
        <item x="6913"/>
        <item x="6372"/>
        <item x="4219"/>
        <item x="3966"/>
        <item x="5017"/>
        <item x="461"/>
        <item x="4009"/>
        <item x="2526"/>
        <item x="4568"/>
        <item x="5353"/>
        <item x="3065"/>
        <item x="5500"/>
        <item x="220"/>
        <item x="1495"/>
        <item x="4545"/>
        <item x="500"/>
        <item x="1251"/>
        <item x="6715"/>
        <item x="956"/>
        <item x="3661"/>
        <item x="4098"/>
        <item x="6673"/>
        <item x="5526"/>
        <item x="3033"/>
        <item x="4008"/>
        <item x="4387"/>
        <item x="3901"/>
        <item x="2328"/>
        <item x="2944"/>
        <item x="4284"/>
        <item x="4354"/>
        <item x="2860"/>
        <item x="3058"/>
        <item x="6058"/>
        <item x="538"/>
        <item x="1256"/>
        <item x="1653"/>
        <item x="5363"/>
        <item x="859"/>
        <item x="6188"/>
        <item x="4109"/>
        <item x="822"/>
        <item x="5410"/>
        <item x="2350"/>
        <item x="5048"/>
        <item x="6306"/>
        <item x="6207"/>
        <item x="3508"/>
        <item x="797"/>
        <item x="3460"/>
        <item x="4700"/>
        <item x="3441"/>
        <item x="3501"/>
        <item x="5109"/>
        <item x="483"/>
        <item x="5296"/>
        <item x="3280"/>
        <item x="1456"/>
        <item x="5256"/>
        <item x="1393"/>
        <item x="491"/>
        <item x="3462"/>
        <item x="766"/>
        <item x="2851"/>
        <item x="6667"/>
        <item x="1916"/>
        <item x="3090"/>
        <item x="2761"/>
        <item x="4186"/>
        <item x="2762"/>
        <item x="1854"/>
        <item x="2021"/>
        <item x="5831"/>
        <item x="5502"/>
        <item x="1999"/>
        <item x="717"/>
        <item x="4614"/>
        <item x="1184"/>
        <item x="6099"/>
        <item x="1494"/>
        <item x="1710"/>
        <item x="6019"/>
        <item x="1603"/>
        <item x="3122"/>
        <item x="775"/>
        <item x="6627"/>
        <item x="4964"/>
        <item x="6687"/>
        <item x="6114"/>
        <item x="5511"/>
        <item x="4453"/>
        <item x="3940"/>
        <item x="665"/>
        <item x="3993"/>
        <item x="88"/>
        <item x="78"/>
        <item x="787"/>
        <item x="241"/>
        <item x="3768"/>
        <item x="5236"/>
        <item x="627"/>
        <item x="2499"/>
        <item x="3456"/>
        <item x="2442"/>
        <item x="3083"/>
        <item x="258"/>
        <item x="2432"/>
        <item x="26"/>
        <item x="708"/>
        <item x="6006"/>
        <item x="4815"/>
        <item x="877"/>
        <item x="2390"/>
        <item x="6579"/>
        <item x="5582"/>
        <item x="6041"/>
        <item x="4615"/>
        <item x="602"/>
        <item x="347"/>
        <item x="521"/>
        <item x="6231"/>
        <item x="5294"/>
        <item x="1085"/>
        <item x="2731"/>
        <item x="1121"/>
        <item x="479"/>
        <item x="2422"/>
        <item x="4155"/>
        <item x="265"/>
        <item x="6055"/>
        <item x="2240"/>
        <item x="4104"/>
        <item x="5578"/>
        <item x="2789"/>
        <item x="285"/>
        <item x="2945"/>
        <item x="5107"/>
        <item x="3989"/>
        <item x="3162"/>
        <item x="2580"/>
        <item x="130"/>
        <item x="1253"/>
        <item x="3152"/>
        <item x="778"/>
        <item x="225"/>
        <item x="6040"/>
        <item x="4154"/>
        <item x="4792"/>
        <item x="5100"/>
        <item x="349"/>
        <item x="6390"/>
        <item x="4827"/>
        <item x="4935"/>
        <item x="4468"/>
        <item x="6566"/>
        <item x="4800"/>
        <item x="2386"/>
        <item x="710"/>
        <item x="2569"/>
        <item x="3734"/>
        <item x="5521"/>
        <item x="5093"/>
        <item x="4056"/>
        <item x="2491"/>
        <item x="2629"/>
        <item x="5818"/>
        <item x="1297"/>
        <item x="4690"/>
        <item x="2461"/>
        <item x="3206"/>
        <item x="1744"/>
        <item x="873"/>
        <item x="1155"/>
        <item x="127"/>
        <item x="6042"/>
        <item x="4038"/>
        <item x="4774"/>
        <item x="1226"/>
        <item x="1212"/>
        <item x="3580"/>
        <item x="494"/>
        <item x="1978"/>
        <item x="4796"/>
        <item x="2349"/>
        <item x="5546"/>
        <item x="4445"/>
        <item x="2586"/>
        <item x="18"/>
        <item x="3327"/>
        <item x="3305"/>
        <item x="3787"/>
        <item x="2241"/>
        <item x="1662"/>
        <item x="2294"/>
        <item x="2638"/>
        <item x="4344"/>
        <item x="6378"/>
        <item x="501"/>
        <item x="6074"/>
        <item x="2785"/>
        <item x="2288"/>
        <item x="179"/>
        <item x="3318"/>
        <item x="6078"/>
        <item x="3593"/>
        <item x="6312"/>
        <item x="239"/>
        <item x="745"/>
        <item x="999"/>
        <item x="5447"/>
        <item x="769"/>
        <item x="2975"/>
        <item x="678"/>
        <item x="1557"/>
        <item x="3002"/>
        <item x="2987"/>
        <item x="3516"/>
        <item x="2769"/>
        <item x="4883"/>
        <item x="3653"/>
        <item x="5695"/>
        <item x="2444"/>
        <item x="2445"/>
        <item x="5881"/>
        <item x="3588"/>
        <item x="5944"/>
        <item x="66"/>
        <item x="2715"/>
        <item x="2808"/>
        <item x="3955"/>
        <item x="3198"/>
        <item x="6635"/>
        <item x="3397"/>
        <item x="1543"/>
        <item x="6381"/>
        <item x="6022"/>
        <item x="758"/>
        <item x="4466"/>
        <item x="6000"/>
        <item x="5813"/>
        <item x="1295"/>
        <item x="2804"/>
        <item x="4531"/>
        <item x="1560"/>
        <item x="2670"/>
        <item x="6373"/>
        <item x="106"/>
        <item x="1598"/>
        <item x="2556"/>
        <item x="1104"/>
        <item x="2557"/>
        <item x="1003"/>
        <item x="1963"/>
        <item x="4373"/>
        <item x="3215"/>
        <item x="4191"/>
        <item x="5559"/>
        <item x="814"/>
        <item x="1742"/>
        <item x="2950"/>
        <item x="3404"/>
        <item x="418"/>
        <item x="1627"/>
        <item x="3209"/>
        <item x="1840"/>
        <item x="1922"/>
        <item x="2358"/>
        <item x="5383"/>
        <item x="1558"/>
        <item x="6942"/>
        <item x="6676"/>
        <item x="2244"/>
        <item x="1277"/>
        <item x="257"/>
        <item x="3756"/>
        <item x="2175"/>
        <item x="5925"/>
        <item x="2440"/>
        <item x="5573"/>
        <item x="2973"/>
        <item x="2187"/>
        <item x="2043"/>
        <item x="5456"/>
        <item x="3680"/>
        <item x="3560"/>
        <item x="4429"/>
        <item x="527"/>
        <item x="1981"/>
        <item x="57"/>
        <item x="3144"/>
        <item x="2528"/>
        <item x="928"/>
        <item x="3840"/>
        <item x="2281"/>
        <item x="6559"/>
        <item x="2301"/>
        <item x="1436"/>
        <item x="3755"/>
        <item x="5126"/>
        <item x="1263"/>
        <item x="1846"/>
        <item x="1236"/>
        <item x="3656"/>
        <item x="314"/>
        <item x="4945"/>
        <item x="411"/>
        <item x="4797"/>
        <item x="385"/>
        <item x="6107"/>
        <item x="5024"/>
        <item x="6618"/>
        <item x="3248"/>
        <item x="52"/>
        <item x="3586"/>
        <item x="4007"/>
        <item x="4715"/>
        <item x="5170"/>
        <item x="2119"/>
        <item x="571"/>
        <item x="3019"/>
        <item x="6908"/>
        <item x="1015"/>
        <item x="3130"/>
        <item x="5008"/>
        <item x="5717"/>
        <item x="4336"/>
        <item x="6952"/>
        <item x="4044"/>
        <item x="2427"/>
        <item x="1451"/>
        <item x="1241"/>
        <item x="3311"/>
        <item x="6119"/>
        <item x="1511"/>
        <item x="4308"/>
        <item x="2387"/>
        <item x="1974"/>
        <item x="5538"/>
        <item x="2581"/>
        <item x="4348"/>
        <item x="6154"/>
        <item x="2430"/>
        <item x="1585"/>
        <item x="4727"/>
        <item x="5341"/>
        <item x="1034"/>
        <item x="6393"/>
        <item x="5501"/>
        <item x="253"/>
        <item x="1375"/>
        <item x="3159"/>
        <item x="2957"/>
        <item x="3878"/>
        <item x="727"/>
        <item x="5926"/>
        <item x="5911"/>
        <item x="2115"/>
        <item x="1154"/>
        <item x="3262"/>
        <item x="1804"/>
        <item x="3477"/>
        <item x="3795"/>
        <item x="5909"/>
        <item x="1928"/>
        <item x="2615"/>
        <item x="1444"/>
        <item x="6034"/>
        <item x="3157"/>
        <item x="4859"/>
        <item x="2958"/>
        <item x="3214"/>
        <item x="552"/>
        <item x="510"/>
        <item x="4896"/>
        <item x="1357"/>
        <item x="4953"/>
        <item x="113"/>
        <item x="3329"/>
        <item x="6398"/>
        <item x="2972"/>
        <item x="5178"/>
        <item x="198"/>
        <item x="771"/>
        <item x="3275"/>
        <item x="4599"/>
        <item x="2637"/>
        <item x="5391"/>
        <item x="1496"/>
        <item x="6569"/>
        <item x="5226"/>
        <item x="1638"/>
        <item x="5130"/>
        <item x="4816"/>
        <item x="4762"/>
        <item x="2273"/>
        <item x="426"/>
        <item x="3628"/>
        <item x="5146"/>
        <item x="6193"/>
        <item x="2587"/>
        <item x="2083"/>
        <item x="5938"/>
        <item x="3000"/>
        <item x="4726"/>
        <item x="1578"/>
        <item x="3107"/>
        <item x="5063"/>
        <item x="6452"/>
        <item x="6818"/>
        <item x="1037"/>
        <item x="1971"/>
        <item x="1704"/>
        <item x="6541"/>
        <item x="2835"/>
        <item x="1457"/>
        <item x="5596"/>
        <item x="5507"/>
        <item x="5961"/>
        <item x="73"/>
        <item x="2938"/>
        <item x="2395"/>
        <item x="4216"/>
        <item x="4085"/>
        <item x="4970"/>
        <item x="6555"/>
        <item x="4383"/>
        <item x="6116"/>
        <item x="4638"/>
        <item x="2"/>
        <item x="5451"/>
        <item x="2135"/>
        <item x="76"/>
        <item x="1754"/>
        <item x="2596"/>
        <item x="4206"/>
        <item x="3052"/>
        <item x="6073"/>
        <item x="5030"/>
        <item x="5172"/>
        <item x="5269"/>
        <item x="6855"/>
        <item x="33"/>
        <item x="2200"/>
        <item x="408"/>
        <item x="1724"/>
        <item x="4178"/>
        <item x="2151"/>
        <item x="5481"/>
        <item x="6912"/>
        <item x="455"/>
        <item x="6367"/>
        <item x="2338"/>
        <item x="1508"/>
        <item x="6595"/>
        <item x="683"/>
        <item x="3056"/>
        <item x="3937"/>
        <item x="4148"/>
        <item x="5617"/>
        <item x="4246"/>
        <item x="3808"/>
        <item x="5134"/>
        <item x="5552"/>
        <item x="5671"/>
        <item x="367"/>
        <item x="3047"/>
        <item x="3454"/>
        <item x="2597"/>
        <item x="2719"/>
        <item x="560"/>
        <item x="6717"/>
        <item x="2448"/>
        <item x="810"/>
        <item x="6544"/>
        <item x="5826"/>
        <item x="5118"/>
        <item x="1469"/>
        <item x="6468"/>
        <item x="4160"/>
        <item x="5210"/>
        <item x="6927"/>
        <item x="4954"/>
        <item x="4389"/>
        <item x="3716"/>
        <item x="3961"/>
        <item x="5966"/>
        <item x="6744"/>
        <item x="1777"/>
        <item x="5409"/>
        <item x="1014"/>
        <item x="6600"/>
        <item x="5188"/>
        <item x="908"/>
        <item x="5375"/>
        <item x="6880"/>
        <item x="1793"/>
        <item x="1753"/>
        <item x="4029"/>
        <item x="3672"/>
        <item x="3758"/>
        <item x="6354"/>
        <item x="6892"/>
        <item x="3950"/>
        <item x="899"/>
        <item x="1498"/>
        <item x="6077"/>
        <item x="3419"/>
        <item x="47"/>
        <item x="628"/>
        <item x="6222"/>
        <item x="4420"/>
        <item x="1422"/>
        <item x="3377"/>
        <item x="5604"/>
        <item x="3114"/>
        <item x="434"/>
        <item x="2989"/>
        <item x="5917"/>
        <item x="3631"/>
        <item x="5883"/>
        <item x="3125"/>
        <item x="5622"/>
        <item x="983"/>
        <item x="3463"/>
        <item x="6926"/>
        <item x="2155"/>
        <item x="5747"/>
        <item x="1980"/>
        <item x="5878"/>
        <item x="4846"/>
        <item x="4804"/>
        <item x="6421"/>
        <item x="3191"/>
        <item x="2385"/>
        <item x="6502"/>
        <item x="4965"/>
        <item x="6374"/>
        <item x="2017"/>
        <item x="3166"/>
        <item x="5115"/>
        <item x="4949"/>
        <item x="943"/>
        <item x="3031"/>
        <item x="6732"/>
        <item x="2926"/>
        <item x="840"/>
        <item x="537"/>
        <item x="5299"/>
        <item x="2195"/>
        <item x="4874"/>
        <item x="3547"/>
        <item x="3255"/>
        <item x="4718"/>
        <item x="2153"/>
        <item x="22"/>
        <item x="4502"/>
        <item x="2523"/>
        <item x="300"/>
        <item x="1792"/>
        <item x="2548"/>
        <item x="318"/>
        <item x="3909"/>
        <item x="3342"/>
        <item x="6030"/>
        <item x="6858"/>
        <item x="5839"/>
        <item x="5984"/>
        <item x="3998"/>
        <item x="4355"/>
        <item x="1324"/>
        <item x="3427"/>
        <item x="3867"/>
        <item x="5000"/>
        <item x="2646"/>
        <item x="2604"/>
        <item x="5646"/>
        <item x="1690"/>
        <item x="6624"/>
        <item x="4764"/>
        <item x="6151"/>
        <item x="459"/>
        <item x="5358"/>
        <item x="6721"/>
        <item x="4050"/>
        <item x="5025"/>
        <item x="5514"/>
        <item x="555"/>
        <item x="5123"/>
        <item x="3339"/>
        <item x="2095"/>
        <item x="4748"/>
        <item x="6408"/>
        <item x="5952"/>
        <item x="4100"/>
        <item x="2321"/>
        <item x="4072"/>
        <item x="3044"/>
        <item x="4766"/>
        <item x="441"/>
        <item x="6164"/>
        <item x="2952"/>
        <item x="6775"/>
        <item x="1304"/>
        <item x="4315"/>
        <item x="4286"/>
        <item x="3786"/>
        <item x="2813"/>
        <item x="338"/>
        <item x="360"/>
        <item x="4087"/>
        <item x="3449"/>
        <item x="227"/>
        <item x="86"/>
        <item x="1751"/>
        <item x="5694"/>
        <item x="5766"/>
        <item x="498"/>
        <item x="5450"/>
        <item x="2252"/>
        <item x="6191"/>
        <item x="830"/>
        <item x="2147"/>
        <item x="1320"/>
        <item x="1750"/>
        <item x="3717"/>
        <item x="2389"/>
        <item x="5612"/>
        <item x="5715"/>
        <item x="353"/>
        <item x="3014"/>
        <item x="3105"/>
        <item x="3633"/>
        <item x="5524"/>
        <item x="2659"/>
        <item x="5069"/>
        <item x="4993"/>
        <item x="6254"/>
        <item x="4601"/>
        <item x="4596"/>
        <item x="4062"/>
        <item x="729"/>
        <item x="4619"/>
        <item x="2122"/>
        <item x="2004"/>
        <item x="5274"/>
        <item x="3895"/>
        <item x="1372"/>
        <item x="935"/>
        <item x="1936"/>
        <item x="5259"/>
        <item x="3561"/>
        <item x="2494"/>
        <item x="1115"/>
        <item x="6780"/>
        <item x="858"/>
        <item x="1454"/>
        <item x="4088"/>
        <item x="4257"/>
        <item x="2976"/>
        <item x="5705"/>
        <item x="5815"/>
        <item x="3008"/>
        <item x="3813"/>
        <item x="5570"/>
        <item x="315"/>
        <item x="4497"/>
        <item x="734"/>
        <item x="609"/>
        <item x="3217"/>
        <item x="5731"/>
        <item x="6638"/>
        <item x="2641"/>
        <item x="4335"/>
        <item x="5267"/>
        <item x="4378"/>
        <item x="6519"/>
        <item x="175"/>
        <item x="4226"/>
        <item x="132"/>
        <item x="5390"/>
        <item x="6011"/>
        <item x="1117"/>
        <item x="6643"/>
        <item x="321"/>
        <item x="4436"/>
        <item x="6173"/>
        <item x="5241"/>
        <item x="157"/>
        <item x="3116"/>
        <item x="5714"/>
        <item x="3341"/>
        <item x="5442"/>
        <item x="572"/>
        <item x="4359"/>
        <item x="1986"/>
        <item x="3467"/>
        <item x="2941"/>
        <item x="1609"/>
        <item x="6487"/>
        <item x="163"/>
        <item x="6845"/>
        <item x="5589"/>
        <item x="2524"/>
        <item x="6684"/>
        <item x="1284"/>
        <item x="1220"/>
        <item x="5601"/>
        <item x="1194"/>
        <item x="6479"/>
        <item x="4536"/>
        <item x="517"/>
        <item x="3421"/>
        <item x="3306"/>
        <item x="5610"/>
        <item x="2005"/>
        <item x="1707"/>
        <item x="5758"/>
        <item x="3957"/>
        <item x="1720"/>
        <item x="1725"/>
        <item x="5836"/>
        <item x="467"/>
        <item x="2636"/>
        <item x="2026"/>
        <item x="806"/>
        <item x="715"/>
        <item x="6706"/>
        <item x="2332"/>
        <item x="5964"/>
        <item x="559"/>
        <item x="3554"/>
        <item x="3030"/>
        <item x="2299"/>
        <item x="793"/>
        <item x="6666"/>
        <item x="3129"/>
        <item x="1222"/>
        <item x="5138"/>
        <item x="5462"/>
        <item x="168"/>
        <item x="319"/>
        <item x="1039"/>
        <item x="5250"/>
        <item x="6812"/>
        <item x="2068"/>
        <item x="5446"/>
        <item x="2306"/>
        <item x="1967"/>
        <item x="5106"/>
        <item x="1148"/>
        <item x="5824"/>
        <item x="1352"/>
        <item x="6420"/>
        <item x="4150"/>
        <item x="3535"/>
        <item x="6286"/>
        <item x="4807"/>
        <item x="5098"/>
        <item x="2425"/>
        <item x="6350"/>
        <item x="2260"/>
        <item x="759"/>
        <item x="1450"/>
        <item x="1268"/>
        <item x="5478"/>
        <item x="4372"/>
        <item x="2592"/>
        <item x="1728"/>
        <item x="2336"/>
        <item x="391"/>
        <item x="5171"/>
        <item x="1245"/>
        <item x="5229"/>
        <item x="5665"/>
        <item x="5830"/>
        <item x="3865"/>
        <item x="6765"/>
        <item x="5429"/>
        <item x="5806"/>
        <item x="1057"/>
        <item x="362"/>
        <item x="2607"/>
        <item x="2409"/>
        <item x="2591"/>
        <item x="3352"/>
        <item x="4867"/>
        <item x="1882"/>
        <item x="1240"/>
        <item x="5639"/>
        <item x="478"/>
        <item x="4215"/>
        <item x="4554"/>
        <item x="105"/>
        <item x="1079"/>
        <item x="1823"/>
        <item x="1084"/>
        <item x="1802"/>
        <item x="2885"/>
        <item x="2392"/>
        <item x="2065"/>
        <item x="721"/>
        <item x="299"/>
        <item x="3054"/>
        <item x="6228"/>
        <item x="941"/>
        <item x="4274"/>
        <item x="1626"/>
        <item x="1392"/>
        <item x="4578"/>
        <item x="5649"/>
        <item x="448"/>
        <item x="4331"/>
        <item x="2050"/>
        <item x="2156"/>
        <item x="3587"/>
        <item x="488"/>
        <item x="3659"/>
        <item x="6650"/>
        <item x="4096"/>
        <item x="3614"/>
        <item x="4963"/>
        <item x="5254"/>
        <item x="3596"/>
        <item x="4404"/>
        <item x="2527"/>
        <item x="3368"/>
        <item x="1040"/>
        <item x="2370"/>
        <item x="1414"/>
        <item x="1172"/>
        <item x="5833"/>
        <item x="4311"/>
        <item x="4817"/>
        <item x="6724"/>
        <item x="2243"/>
        <item x="3225"/>
        <item x="4820"/>
        <item x="4492"/>
        <item x="6594"/>
        <item x="5496"/>
        <item x="6005"/>
        <item x="1264"/>
        <item x="2113"/>
        <item x="2297"/>
        <item x="2163"/>
        <item x="5588"/>
        <item x="1114"/>
        <item x="4912"/>
        <item x="4655"/>
        <item x="872"/>
        <item x="1371"/>
        <item x="3568"/>
        <item x="4173"/>
        <item x="4721"/>
        <item x="3757"/>
        <item x="6036"/>
        <item x="2148"/>
        <item x="6851"/>
        <item x="2573"/>
        <item x="625"/>
        <item x="2342"/>
        <item x="6007"/>
        <item x="6557"/>
        <item x="5583"/>
        <item x="4939"/>
        <item x="4972"/>
        <item x="1478"/>
        <item x="2002"/>
        <item x="118"/>
        <item x="1143"/>
        <item x="2132"/>
        <item x="1521"/>
        <item x="995"/>
        <item x="2211"/>
        <item x="4909"/>
        <item x="1906"/>
        <item x="2709"/>
        <item x="5217"/>
        <item x="1529"/>
        <item x="3724"/>
        <item x="5600"/>
        <item x="1332"/>
        <item x="1296"/>
        <item x="1945"/>
        <item x="2233"/>
        <item x="20"/>
        <item x="789"/>
        <item x="6794"/>
        <item x="3675"/>
        <item x="3530"/>
        <item x="226"/>
        <item x="3911"/>
        <item x="900"/>
        <item x="3072"/>
        <item x="5915"/>
        <item x="6718"/>
        <item x="5788"/>
        <item x="1095"/>
        <item x="4753"/>
        <item x="6125"/>
        <item x="2917"/>
        <item x="1178"/>
        <item x="6240"/>
        <item x="3382"/>
        <item x="2032"/>
        <item x="5293"/>
        <item x="3340"/>
        <item x="1666"/>
        <item x="199"/>
        <item x="1532"/>
        <item x="4435"/>
        <item x="4519"/>
        <item x="6115"/>
        <item x="1381"/>
        <item x="1923"/>
        <item x="4320"/>
        <item x="3615"/>
        <item x="3239"/>
        <item x="4593"/>
        <item x="1054"/>
        <item x="4704"/>
        <item x="3624"/>
        <item x="2657"/>
        <item x="2811"/>
        <item x="6661"/>
        <item x="5052"/>
        <item x="1052"/>
        <item x="6677"/>
        <item x="4921"/>
        <item x="1405"/>
        <item x="4405"/>
        <item x="4974"/>
        <item x="5698"/>
        <item x="1376"/>
        <item x="5244"/>
        <item x="6289"/>
        <item x="4976"/>
        <item x="5436"/>
        <item x="5719"/>
        <item x="1151"/>
        <item x="1028"/>
        <item x="4897"/>
        <item x="6410"/>
        <item x="3326"/>
        <item x="80"/>
        <item x="1152"/>
        <item x="2961"/>
        <item x="6303"/>
        <item x="5494"/>
        <item x="2817"/>
        <item x="1862"/>
        <item x="5563"/>
        <item x="2184"/>
        <item x="4956"/>
        <item x="6925"/>
        <item x="5651"/>
        <item x="6528"/>
        <item x="3725"/>
        <item x="5549"/>
        <item x="6395"/>
        <item x="255"/>
        <item x="5718"/>
        <item x="5897"/>
        <item x="3544"/>
        <item x="6689"/>
        <item x="1941"/>
        <item x="3963"/>
        <item x="5902"/>
        <item x="6010"/>
        <item x="2022"/>
        <item x="4403"/>
        <item x="1116"/>
        <item x="369"/>
        <item x="5223"/>
        <item x="4806"/>
        <item x="5491"/>
        <item x="4916"/>
        <item x="4740"/>
        <item x="2303"/>
        <item x="2133"/>
        <item x="3444"/>
        <item x="978"/>
        <item x="912"/>
        <item x="1884"/>
        <item x="5648"/>
        <item x="2286"/>
        <item x="1800"/>
        <item x="1965"/>
        <item x="856"/>
        <item x="6291"/>
        <item x="4360"/>
        <item x="1870"/>
        <item x="2036"/>
        <item x="6201"/>
        <item x="3876"/>
        <item x="3333"/>
        <item x="2766"/>
        <item x="3277"/>
        <item x="2845"/>
        <item x="6271"/>
        <item x="623"/>
        <item x="1475"/>
        <item x="1613"/>
        <item x="3175"/>
        <item x="93"/>
        <item x="1270"/>
        <item x="1156"/>
        <item x="6752"/>
        <item x="2621"/>
        <item x="1534"/>
        <item x="5675"/>
        <item x="1130"/>
        <item x="3917"/>
        <item x="520"/>
        <item x="6944"/>
        <item x="4785"/>
        <item x="4510"/>
        <item x="2064"/>
        <item x="2993"/>
        <item x="2254"/>
        <item x="6187"/>
        <item x="3233"/>
        <item x="3079"/>
        <item x="2139"/>
        <item x="340"/>
        <item x="1502"/>
        <item x="2797"/>
        <item x="2678"/>
        <item x="5004"/>
        <item x="5297"/>
        <item x="3732"/>
        <item x="1097"/>
        <item x="1966"/>
        <item x="2144"/>
        <item x="1288"/>
        <item x="5305"/>
        <item x="2059"/>
        <item x="5402"/>
        <item x="712"/>
        <item x="3071"/>
        <item x="2763"/>
        <item x="2307"/>
        <item x="3779"/>
        <item x="6273"/>
        <item x="3557"/>
        <item x="4066"/>
        <item x="4489"/>
        <item x="1128"/>
        <item x="4124"/>
        <item x="1739"/>
        <item x="779"/>
        <item x="1430"/>
        <item x="880"/>
        <item x="660"/>
        <item x="5724"/>
        <item x="3494"/>
        <item x="2071"/>
        <item x="4415"/>
        <item x="5243"/>
        <item x="2124"/>
        <item x="273"/>
        <item x="4819"/>
        <item x="3165"/>
        <item x="323"/>
        <item x="301"/>
        <item x="75"/>
        <item x="264"/>
        <item x="2131"/>
        <item x="5562"/>
        <item x="1636"/>
        <item x="3727"/>
        <item x="6025"/>
        <item x="1425"/>
        <item x="4363"/>
        <item x="5202"/>
        <item x="3431"/>
        <item x="5946"/>
        <item x="1901"/>
        <item x="1525"/>
        <item x="2876"/>
        <item x="4605"/>
        <item x="1221"/>
        <item x="1992"/>
        <item x="5707"/>
        <item x="5399"/>
        <item x="6681"/>
        <item x="673"/>
        <item x="3381"/>
        <item x="1836"/>
        <item x="404"/>
        <item x="2739"/>
        <item x="1019"/>
        <item x="4602"/>
        <item x="3251"/>
        <item x="2111"/>
        <item x="6457"/>
        <item x="6596"/>
        <item x="6158"/>
        <item x="377"/>
        <item x="790"/>
        <item x="3679"/>
        <item x="3403"/>
        <item x="4131"/>
        <item x="2025"/>
        <item x="5683"/>
        <item x="5990"/>
        <item x="770"/>
        <item x="6882"/>
        <item x="5699"/>
        <item x="1703"/>
        <item x="6611"/>
        <item x="3040"/>
        <item x="3837"/>
        <item x="5339"/>
        <item x="3309"/>
        <item x="1883"/>
        <item x="1369"/>
        <item x="3694"/>
        <item x="186"/>
        <item x="3189"/>
        <item x="42"/>
        <item x="3256"/>
        <item x="6836"/>
        <item x="2956"/>
        <item x="4193"/>
        <item x="5227"/>
        <item x="3899"/>
        <item x="6370"/>
        <item x="5162"/>
        <item x="2037"/>
        <item x="3133"/>
        <item x="3497"/>
        <item x="6726"/>
        <item x="3185"/>
        <item x="247"/>
        <item x="796"/>
        <item x="5103"/>
        <item x="2451"/>
        <item x="6939"/>
        <item x="2490"/>
        <item x="2453"/>
        <item x="424"/>
        <item x="6402"/>
        <item x="5992"/>
        <item x="3435"/>
        <item x="1761"/>
        <item x="6211"/>
        <item x="3137"/>
        <item x="1880"/>
        <item x="4330"/>
        <item x="1166"/>
        <item x="5935"/>
        <item x="4349"/>
        <item x="4607"/>
        <item x="4951"/>
        <item x="1359"/>
        <item x="1067"/>
        <item x="17"/>
        <item x="6583"/>
        <item x="2188"/>
        <item x="4145"/>
        <item x="1384"/>
        <item x="2711"/>
        <item x="1549"/>
        <item x="3747"/>
        <item x="4472"/>
        <item x="1366"/>
        <item x="293"/>
        <item x="67"/>
        <item x="3764"/>
        <item x="5389"/>
        <item x="4283"/>
        <item x="2101"/>
        <item x="4622"/>
        <item x="3478"/>
        <item x="2399"/>
        <item x="5196"/>
        <item x="5065"/>
        <item x="1813"/>
        <item x="6244"/>
        <item x="3246"/>
        <item x="6947"/>
        <item x="5810"/>
        <item x="2391"/>
        <item x="3195"/>
        <item x="954"/>
        <item x="3332"/>
        <item x="1274"/>
        <item x="3952"/>
        <item x="423"/>
        <item x="4477"/>
        <item x="1490"/>
        <item x="739"/>
        <item x="2357"/>
        <item x="4509"/>
        <item x="1429"/>
        <item x="2308"/>
        <item x="5326"/>
        <item x="2052"/>
        <item x="5609"/>
        <item x="4626"/>
        <item x="1995"/>
        <item x="6512"/>
        <item x="4058"/>
        <item x="714"/>
        <item x="1391"/>
        <item x="1890"/>
        <item x="3228"/>
        <item x="892"/>
        <item x="6406"/>
        <item x="651"/>
        <item x="2182"/>
        <item x="3861"/>
        <item x="4498"/>
        <item x="2698"/>
        <item x="4659"/>
        <item x="1250"/>
        <item x="5161"/>
        <item x="1161"/>
        <item x="3772"/>
        <item x="4733"/>
        <item x="776"/>
        <item x="4241"/>
        <item x="1554"/>
        <item x="380"/>
        <item x="4944"/>
        <item x="2867"/>
        <item x="1169"/>
        <item x="3077"/>
        <item x="2814"/>
        <item x="6285"/>
        <item x="1351"/>
        <item x="6873"/>
        <item x="2764"/>
        <item x="6268"/>
        <item x="4108"/>
        <item x="5955"/>
        <item x="1984"/>
        <item x="4534"/>
        <item x="3828"/>
        <item x="5461"/>
        <item x="3632"/>
        <item x="3364"/>
        <item x="4184"/>
        <item x="4114"/>
        <item x="5019"/>
        <item x="401"/>
        <item x="4130"/>
        <item x="5529"/>
        <item x="533"/>
        <item x="4214"/>
        <item x="5774"/>
        <item x="4604"/>
        <item x="2869"/>
        <item x="2477"/>
        <item x="5432"/>
        <item x="4518"/>
        <item x="4409"/>
        <item x="2550"/>
        <item x="1858"/>
        <item x="6810"/>
        <item x="2687"/>
        <item x="2746"/>
        <item x="24"/>
        <item x="4701"/>
        <item x="3042"/>
        <item x="1652"/>
        <item x="6669"/>
        <item x="4705"/>
        <item x="2521"/>
        <item x="733"/>
        <item x="1464"/>
        <item x="4045"/>
        <item x="4856"/>
        <item x="2600"/>
        <item x="4221"/>
        <item x="190"/>
        <item x="3405"/>
        <item x="4351"/>
        <item x="6442"/>
        <item x="6499"/>
        <item x="5127"/>
        <item x="5569"/>
        <item x="5097"/>
        <item x="6175"/>
        <item x="938"/>
        <item x="1949"/>
        <item x="49"/>
        <item x="6703"/>
        <item x="2820"/>
        <item x="2109"/>
        <item x="3704"/>
        <item x="2361"/>
        <item x="1038"/>
        <item x="1771"/>
        <item x="6143"/>
        <item x="5709"/>
        <item x="693"/>
        <item x="1138"/>
        <item x="2971"/>
        <item x="4783"/>
        <item x="1607"/>
        <item x="5504"/>
        <item x="2418"/>
        <item x="379"/>
        <item x="5013"/>
        <item x="2275"/>
        <item x="6788"/>
        <item x="5803"/>
        <item x="4592"/>
        <item x="4695"/>
        <item x="659"/>
        <item x="6542"/>
        <item x="322"/>
        <item x="5422"/>
        <item x="3127"/>
        <item x="1837"/>
        <item x="4523"/>
        <item x="645"/>
        <item x="4119"/>
        <item x="844"/>
        <item x="6948"/>
        <item x="4703"/>
        <item x="3243"/>
        <item x="4408"/>
        <item x="4926"/>
        <item x="440"/>
        <item x="4267"/>
        <item x="5057"/>
        <item x="5087"/>
        <item x="196"/>
        <item x="183"/>
        <item x="1217"/>
        <item x="1432"/>
        <item x="1850"/>
        <item x="1615"/>
        <item x="6649"/>
        <item x="1852"/>
        <item x="1021"/>
        <item x="950"/>
        <item x="6876"/>
        <item x="4106"/>
        <item x="5625"/>
        <item x="1504"/>
        <item x="6443"/>
        <item x="4750"/>
        <item x="1948"/>
        <item x="4301"/>
        <item x="1234"/>
        <item x="1163"/>
        <item x="1685"/>
        <item x="1533"/>
        <item x="6203"/>
        <item x="2740"/>
        <item x="1783"/>
        <item x="1011"/>
        <item x="4504"/>
        <item x="6176"/>
        <item x="2923"/>
        <item x="5031"/>
        <item x="2758"/>
        <item x="6931"/>
        <item x="5614"/>
        <item x="4288"/>
        <item x="867"/>
        <item x="433"/>
        <item x="6701"/>
        <item x="4422"/>
        <item x="6847"/>
        <item x="2800"/>
        <item x="6411"/>
        <item x="1029"/>
        <item x="993"/>
        <item x="936"/>
        <item x="1794"/>
        <item x="3131"/>
        <item x="1749"/>
        <item x="3943"/>
        <item x="4677"/>
        <item x="4591"/>
        <item x="3545"/>
        <item x="3682"/>
        <item x="5980"/>
        <item x="2242"/>
        <item x="40"/>
        <item x="4230"/>
        <item x="2561"/>
        <item x="1031"/>
        <item x="6622"/>
        <item x="2674"/>
        <item x="3388"/>
        <item x="3373"/>
        <item x="1249"/>
        <item x="5179"/>
        <item x="618"/>
        <item x="5688"/>
        <item x="5362"/>
        <item x="4426"/>
        <item x="5751"/>
        <item x="384"/>
        <item x="3625"/>
        <item x="2396"/>
        <item x="3804"/>
        <item x="3331"/>
        <item x="6729"/>
        <item x="4627"/>
        <item x="4880"/>
        <item x="2330"/>
        <item x="1010"/>
        <item x="4169"/>
        <item x="3973"/>
        <item x="3883"/>
        <item x="964"/>
        <item x="6310"/>
        <item x="5666"/>
        <item x="4908"/>
        <item x="3610"/>
        <item x="1088"/>
        <item x="5737"/>
        <item x="3995"/>
        <item x="4663"/>
        <item x="6617"/>
        <item x="4297"/>
        <item x="390"/>
        <item x="4911"/>
        <item x="4329"/>
        <item x="357"/>
        <item x="1587"/>
        <item x="6671"/>
        <item x="4018"/>
        <item x="3542"/>
        <item x="6189"/>
        <item x="2352"/>
        <item x="5488"/>
        <item x="4672"/>
        <item x="4095"/>
        <item x="2247"/>
        <item x="4332"/>
        <item x="5263"/>
        <item x="350"/>
        <item x="3531"/>
        <item x="511"/>
        <item x="1619"/>
        <item x="1252"/>
        <item x="5435"/>
        <item x="1519"/>
        <item x="4161"/>
        <item x="221"/>
        <item x="3293"/>
        <item x="2574"/>
        <item x="3170"/>
        <item x="3447"/>
        <item x="6447"/>
        <item x="5928"/>
        <item x="4474"/>
        <item x="1141"/>
        <item x="4036"/>
        <item x="2088"/>
        <item x="4084"/>
        <item x="982"/>
        <item x="5647"/>
        <item x="1107"/>
        <item x="6878"/>
        <item x="1694"/>
        <item x="2152"/>
        <item x="6440"/>
        <item x="5840"/>
        <item x="486"/>
        <item x="3392"/>
        <item x="228"/>
        <item x="1946"/>
        <item x="3164"/>
        <item x="3681"/>
        <item x="3384"/>
        <item x="5585"/>
        <item x="3048"/>
        <item x="3532"/>
        <item x="3009"/>
        <item x="495"/>
        <item x="4300"/>
        <item x="4600"/>
        <item x="5101"/>
        <item x="2012"/>
        <item x="6607"/>
        <item x="2781"/>
        <item x="2138"/>
        <item x="2816"/>
        <item x="2290"/>
        <item x="4340"/>
        <item x="407"/>
        <item x="4767"/>
        <item x="6763"/>
        <item x="1334"/>
        <item x="3761"/>
        <item x="5837"/>
        <item x="237"/>
        <item x="1681"/>
        <item x="1956"/>
        <item x="4112"/>
        <item x="846"/>
        <item x="5865"/>
        <item x="980"/>
        <item x="5613"/>
        <item x="4016"/>
        <item x="6507"/>
        <item x="621"/>
        <item x="2883"/>
        <item x="5047"/>
        <item x="6630"/>
        <item x="3563"/>
        <item x="4882"/>
        <item x="96"/>
        <item x="3118"/>
        <item x="5682"/>
        <item x="5424"/>
        <item x="4067"/>
        <item x="1211"/>
        <item x="6756"/>
        <item x="6748"/>
        <item x="6148"/>
        <item x="6146"/>
        <item x="153"/>
        <item x="1053"/>
        <item x="1033"/>
        <item x="3527"/>
        <item x="5923"/>
        <item x="112"/>
        <item x="5125"/>
        <item x="6500"/>
        <item x="2123"/>
        <item x="3521"/>
        <item x="5120"/>
        <item x="1463"/>
        <item x="4242"/>
        <item x="6250"/>
        <item x="1144"/>
        <item x="1254"/>
        <item x="2062"/>
        <item x="4250"/>
        <item x="6695"/>
        <item x="1602"/>
        <item x="3098"/>
        <item x="1847"/>
        <item x="2844"/>
        <item x="3520"/>
        <item x="2437"/>
        <item x="45"/>
        <item x="1581"/>
        <item x="5513"/>
        <item x="3745"/>
        <item x="6333"/>
        <item x="2571"/>
        <item x="5630"/>
        <item x="6357"/>
        <item x="1013"/>
        <item x="6113"/>
        <item x="4377"/>
        <item x="6383"/>
        <item x="1276"/>
        <item x="1122"/>
        <item x="681"/>
        <item x="809"/>
        <item x="4581"/>
        <item x="1427"/>
        <item x="1551"/>
        <item x="2901"/>
        <item x="2909"/>
        <item x="1092"/>
        <item x="5988"/>
        <item x="514"/>
        <item x="2118"/>
        <item x="5551"/>
        <item x="6527"/>
        <item x="5701"/>
        <item x="2351"/>
        <item x="4411"/>
        <item x="5167"/>
        <item x="4798"/>
        <item x="6305"/>
        <item x="949"/>
        <item x="3929"/>
        <item x="3839"/>
        <item x="169"/>
        <item x="10"/>
        <item x="597"/>
        <item x="4256"/>
        <item x="6484"/>
        <item x="3863"/>
        <item x="4683"/>
        <item x="2098"/>
        <item x="3310"/>
        <item x="5547"/>
        <item x="3272"/>
        <item x="1108"/>
        <item x="4724"/>
        <item x="3301"/>
        <item x="6688"/>
        <item x="3177"/>
        <item x="1593"/>
        <item x="3946"/>
        <item x="5044"/>
        <item x="5775"/>
        <item x="6066"/>
        <item x="5343"/>
        <item x="1900"/>
        <item x="1975"/>
        <item x="4125"/>
        <item x="5041"/>
        <item x="2305"/>
        <item x="5070"/>
        <item x="6241"/>
        <item x="5566"/>
        <item x="3264"/>
        <item x="998"/>
        <item x="3084"/>
        <item x="6140"/>
        <item x="6145"/>
        <item x="4664"/>
        <item x="5721"/>
        <item x="1538"/>
        <item x="2539"/>
        <item x="3930"/>
        <item x="2415"/>
        <item x="5768"/>
        <item x="6144"/>
        <item x="2157"/>
        <item x="1023"/>
        <item x="4262"/>
        <item x="6797"/>
        <item x="1943"/>
        <item x="6013"/>
        <item x="2601"/>
        <item x="6685"/>
        <item x="3139"/>
        <item x="6163"/>
        <item x="2000"/>
        <item x="3103"/>
        <item x="6172"/>
        <item x="5533"/>
        <item x="5962"/>
        <item x="6574"/>
        <item x="968"/>
        <item x="3356"/>
        <item x="6777"/>
        <item x="5820"/>
        <item x="4456"/>
        <item x="5636"/>
        <item x="5366"/>
        <item x="974"/>
        <item x="4656"/>
        <item x="6750"/>
        <item x="4666"/>
        <item x="1687"/>
        <item x="1458"/>
        <item x="6551"/>
        <item x="794"/>
        <item x="799"/>
        <item x="1921"/>
        <item x="3649"/>
        <item x="2837"/>
        <item x="825"/>
        <item x="4630"/>
        <item x="4227"/>
        <item x="6738"/>
        <item x="499"/>
        <item x="2038"/>
        <item x="2398"/>
        <item x="6601"/>
        <item x="4742"/>
        <item x="5782"/>
        <item x="6792"/>
        <item x="2376"/>
        <item x="2728"/>
        <item x="2143"/>
        <item x="1630"/>
        <item x="6336"/>
        <item x="3965"/>
        <item x="5733"/>
        <item x="4520"/>
        <item x="6960"/>
        <item x="5381"/>
        <item x="3523"/>
        <item x="6879"/>
        <item x="2566"/>
        <item x="5985"/>
        <item x="1735"/>
        <item x="5152"/>
        <item x="5800"/>
        <item x="4205"/>
        <item x="5493"/>
        <item x="1200"/>
        <item x="3636"/>
        <item x="5059"/>
        <item x="4196"/>
        <item x="5417"/>
        <item x="3524"/>
        <item x="6481"/>
        <item x="1399"/>
        <item x="2792"/>
        <item x="5862"/>
        <item x="5117"/>
        <item x="3788"/>
        <item x="525"/>
        <item x="5034"/>
        <item x="870"/>
        <item x="6199"/>
        <item x="2484"/>
        <item x="2850"/>
        <item x="3660"/>
        <item x="6223"/>
        <item x="6198"/>
        <item x="6548"/>
        <item x="4417"/>
        <item x="3041"/>
        <item x="6904"/>
        <item x="4413"/>
        <item x="792"/>
        <item x="1571"/>
        <item x="4287"/>
        <item x="3693"/>
        <item x="5641"/>
        <item x="4997"/>
        <item x="4441"/>
        <item x="5145"/>
        <item x="6922"/>
        <item x="291"/>
        <item x="84"/>
        <item x="1795"/>
        <item x="3457"/>
        <item x="3291"/>
        <item x="250"/>
        <item x="5662"/>
        <item x="4636"/>
        <item x="3877"/>
        <item x="615"/>
        <item x="5207"/>
        <item x="2096"/>
        <item x="6118"/>
        <item x="4673"/>
        <item x="1435"/>
        <item x="4224"/>
        <item x="576"/>
        <item x="4222"/>
        <item x="4836"/>
        <item x="4211"/>
        <item x="1044"/>
        <item x="4879"/>
        <item x="6278"/>
        <item x="1779"/>
        <item x="6438"/>
        <item x="5864"/>
        <item x="3721"/>
        <item x="2033"/>
        <item x="3805"/>
        <item x="503"/>
        <item x="284"/>
        <item x="4768"/>
        <item x="4770"/>
        <item x="4924"/>
        <item x="6132"/>
        <item x="3227"/>
        <item x="55"/>
        <item x="1513"/>
        <item x="6590"/>
        <item x="3290"/>
        <item x="5290"/>
        <item x="167"/>
        <item x="811"/>
        <item x="6767"/>
        <item x="4192"/>
        <item x="5278"/>
        <item x="5763"/>
        <item x="3240"/>
        <item x="782"/>
        <item x="2348"/>
        <item x="4382"/>
        <item x="4833"/>
        <item x="2041"/>
        <item x="4483"/>
        <item x="475"/>
        <item x="6886"/>
        <item x="3465"/>
        <item x="6412"/>
        <item x="1337"/>
        <item x="2902"/>
        <item x="6727"/>
        <item x="5680"/>
        <item x="5660"/>
        <item x="3442"/>
        <item x="2878"/>
        <item x="5191"/>
        <item x="4444"/>
        <item x="728"/>
        <item x="393"/>
        <item x="619"/>
        <item x="3201"/>
        <item x="5893"/>
        <item x="1302"/>
        <item x="1206"/>
        <item x="403"/>
        <item x="3434"/>
        <item x="732"/>
        <item x="3980"/>
        <item x="564"/>
        <item x="6621"/>
        <item x="4123"/>
        <item x="2289"/>
        <item x="5193"/>
        <item x="1349"/>
        <item x="2360"/>
        <item x="363"/>
        <item x="2831"/>
        <item x="3285"/>
        <item x="3677"/>
        <item x="2532"/>
        <item x="5014"/>
        <item x="3750"/>
        <item x="6802"/>
        <item x="6294"/>
        <item x="210"/>
        <item x="5847"/>
        <item x="4129"/>
        <item x="6138"/>
        <item x="4043"/>
        <item x="2137"/>
        <item x="4849"/>
        <item x="5816"/>
        <item x="3436"/>
        <item x="5643"/>
        <item x="3176"/>
        <item x="3066"/>
        <item x="6266"/>
        <item x="6243"/>
        <item x="6261"/>
        <item x="4876"/>
        <item x="4999"/>
        <item x="1191"/>
        <item x="6867"/>
        <item x="2916"/>
        <item x="1535"/>
        <item x="3254"/>
        <item x="19"/>
        <item x="4595"/>
        <item x="2533"/>
        <item x="4506"/>
        <item x="2100"/>
        <item x="1526"/>
        <item x="6319"/>
        <item x="1786"/>
        <item x="5201"/>
        <item x="3106"/>
        <item x="5851"/>
        <item x="3249"/>
        <item x="3393"/>
        <item x="1678"/>
        <item x="98"/>
        <item x="6340"/>
        <item x="5317"/>
        <item x="1641"/>
        <item x="4434"/>
        <item x="6326"/>
        <item x="2173"/>
        <item x="6160"/>
        <item x="95"/>
        <item x="4310"/>
        <item x="2633"/>
        <item x="1958"/>
        <item x="2428"/>
        <item x="5356"/>
        <item x="2877"/>
        <item x="5055"/>
        <item x="28"/>
        <item x="2063"/>
        <item x="5104"/>
        <item x="4877"/>
        <item x="2220"/>
        <item x="5898"/>
        <item x="6043"/>
        <item x="135"/>
        <item x="5557"/>
        <item x="242"/>
        <item x="5741"/>
        <item x="437"/>
        <item x="6915"/>
        <item x="851"/>
        <item x="4747"/>
        <item x="5441"/>
        <item x="53"/>
        <item x="634"/>
        <item x="4026"/>
        <item x="260"/>
        <item x="4720"/>
        <item x="5062"/>
        <item x="1129"/>
        <item x="1158"/>
        <item x="3802"/>
        <item x="3053"/>
        <item x="3204"/>
        <item x="6279"/>
        <item x="6582"/>
        <item x="3283"/>
        <item x="1180"/>
        <item x="795"/>
        <item x="2585"/>
        <item x="2210"/>
        <item x="6270"/>
        <item x="4687"/>
        <item x="4811"/>
        <item x="1624"/>
        <item x="6281"/>
        <item x="2382"/>
        <item x="4388"/>
        <item x="4692"/>
        <item x="648"/>
        <item x="761"/>
        <item x="688"/>
        <item x="5965"/>
        <item x="2322"/>
        <item x="5950"/>
        <item x="5687"/>
        <item x="2635"/>
        <item x="6957"/>
        <item x="171"/>
        <item x="4485"/>
        <item x="6226"/>
        <item x="1849"/>
        <item x="3196"/>
        <item x="6120"/>
        <item x="6127"/>
        <item x="1768"/>
        <item x="5099"/>
        <item x="6575"/>
        <item x="1"/>
        <item x="4032"/>
        <item x="1616"/>
        <item x="3670"/>
        <item x="1547"/>
        <item x="5591"/>
        <item x="238"/>
        <item x="460"/>
        <item x="290"/>
        <item x="4001"/>
        <item x="1485"/>
        <item x="1032"/>
        <item x="2799"/>
        <item x="2420"/>
        <item x="339"/>
        <item x="3539"/>
        <item x="5331"/>
        <item x="1247"/>
        <item x="948"/>
        <item x="1976"/>
        <item x="5472"/>
        <item x="2753"/>
        <item x="420"/>
        <item x="2788"/>
        <item x="951"/>
        <item x="6605"/>
        <item x="3051"/>
        <item x="3325"/>
        <item x="1902"/>
        <item x="2174"/>
        <item x="6063"/>
        <item x="2558"/>
        <item x="4957"/>
        <item x="865"/>
        <item x="4813"/>
        <item x="2590"/>
        <item x="3882"/>
        <item x="5277"/>
        <item x="2176"/>
        <item x="6101"/>
        <item x="74"/>
        <item x="4103"/>
        <item x="3933"/>
        <item x="742"/>
        <item x="5187"/>
        <item x="2045"/>
        <item x="245"/>
        <item x="139"/>
        <item x="5443"/>
        <item x="6346"/>
        <item x="1692"/>
        <item x="3526"/>
        <item x="3971"/>
        <item x="4513"/>
        <item x="1889"/>
        <item x="6262"/>
        <item x="3498"/>
        <item x="4338"/>
        <item x="5744"/>
        <item x="2559"/>
        <item x="5672"/>
        <item x="832"/>
        <item x="4209"/>
        <item x="6875"/>
        <item x="2266"/>
        <item x="1820"/>
        <item x="4437"/>
        <item x="3237"/>
        <item x="3012"/>
        <item x="1060"/>
        <item x="1899"/>
        <item x="1093"/>
        <item x="1633"/>
        <item x="2649"/>
        <item x="5822"/>
        <item x="5959"/>
        <item x="2270"/>
        <item x="2298"/>
        <item x="4583"/>
        <item x="4051"/>
        <item x="3960"/>
        <item x="389"/>
        <item x="2890"/>
        <item x="3452"/>
        <item x="1622"/>
        <item x="3476"/>
        <item x="4459"/>
        <item x="1676"/>
        <item x="6668"/>
        <item x="3351"/>
        <item x="1420"/>
        <item x="3662"/>
        <item x="2676"/>
        <item x="1918"/>
        <item x="3438"/>
        <item x="6564"/>
        <item x="3093"/>
        <item x="6017"/>
        <item x="1935"/>
        <item x="4707"/>
        <item x="5237"/>
        <item x="3731"/>
        <item x="376"/>
        <item x="3591"/>
        <item x="2116"/>
        <item x="876"/>
        <item x="5534"/>
        <item x="5921"/>
        <item x="4829"/>
        <item x="3939"/>
        <item x="557"/>
        <item x="5011"/>
        <item x="422"/>
        <item x="5428"/>
        <item x="1301"/>
        <item x="3082"/>
        <item x="6313"/>
        <item x="3223"/>
        <item x="5825"/>
        <item x="6937"/>
        <item x="6940"/>
        <item x="5619"/>
        <item x="3789"/>
        <item x="6945"/>
        <item x="4763"/>
        <item x="4356"/>
        <item x="4824"/>
        <item x="1140"/>
        <item x="3766"/>
        <item x="1339"/>
        <item x="2805"/>
        <item x="5627"/>
        <item x="997"/>
        <item x="1661"/>
        <item x="1644"/>
        <item x="2748"/>
        <item x="5783"/>
        <item x="1876"/>
        <item x="1583"/>
        <item x="4769"/>
        <item x="4113"/>
        <item x="697"/>
        <item x="481"/>
        <item x="4166"/>
        <item x="4702"/>
        <item x="6585"/>
        <item x="5769"/>
        <item x="3167"/>
        <item x="6056"/>
        <item x="3948"/>
        <item x="1740"/>
        <item x="4134"/>
        <item x="540"/>
        <item x="3414"/>
        <item x="4425"/>
        <item x="744"/>
        <item x="2046"/>
        <item x="5973"/>
        <item x="5930"/>
        <item x="3601"/>
        <item x="3589"/>
        <item x="3953"/>
        <item x="5330"/>
        <item x="3608"/>
        <item x="6453"/>
        <item x="4967"/>
        <item x="684"/>
        <item x="1321"/>
        <item x="3728"/>
        <item x="1842"/>
        <item x="2450"/>
        <item x="180"/>
        <item x="1238"/>
        <item x="5765"/>
        <item x="5139"/>
        <item x="1512"/>
        <item x="2712"/>
        <item x="6429"/>
        <item x="5208"/>
        <item x="1830"/>
        <item x="4024"/>
        <item x="2778"/>
        <item x="3446"/>
        <item x="6497"/>
        <item x="5927"/>
        <item x="131"/>
        <item x="5337"/>
        <item x="1674"/>
        <item x="1209"/>
        <item x="4979"/>
        <item x="5260"/>
        <item x="828"/>
        <item x="3994"/>
        <item x="2622"/>
        <item x="1123"/>
        <item x="3880"/>
        <item x="6338"/>
        <item x="121"/>
        <item x="3360"/>
        <item x="62"/>
        <item x="2327"/>
        <item x="2570"/>
        <item x="5421"/>
        <item x="13"/>
        <item x="251"/>
        <item x="358"/>
        <item x="5239"/>
        <item x="4654"/>
        <item x="5311"/>
        <item x="4290"/>
        <item x="3205"/>
        <item x="3182"/>
        <item x="1977"/>
        <item x="3665"/>
        <item x="558"/>
        <item x="2073"/>
        <item x="3900"/>
        <item x="3737"/>
        <item x="6766"/>
        <item x="6563"/>
        <item x="6446"/>
        <item x="1891"/>
        <item x="5722"/>
        <item x="3146"/>
        <item x="646"/>
        <item x="1202"/>
        <item x="6347"/>
        <item x="2347"/>
        <item x="1035"/>
        <item x="1864"/>
        <item x="3219"/>
        <item x="2675"/>
        <item x="3969"/>
        <item x="1348"/>
        <item x="2191"/>
        <item x="4517"/>
        <item x="4073"/>
        <item x="3873"/>
        <item x="6652"/>
        <item x="2664"/>
        <item x="1367"/>
        <item x="4471"/>
        <item x="2852"/>
        <item x="6933"/>
        <item x="3400"/>
        <item x="6619"/>
        <item x="5302"/>
        <item x="1131"/>
        <item x="1639"/>
        <item x="4576"/>
        <item x="5730"/>
        <item x="897"/>
        <item x="5425"/>
        <item x="4447"/>
        <item x="1657"/>
        <item x="3245"/>
        <item x="6683"/>
        <item x="2978"/>
        <item x="3714"/>
        <item x="1303"/>
        <item x="37"/>
        <item x="5304"/>
        <item x="4961"/>
        <item x="2821"/>
        <item x="3350"/>
        <item x="2669"/>
        <item x="1481"/>
        <item x="4002"/>
        <item x="1183"/>
        <item x="2140"/>
        <item x="2829"/>
        <item x="6084"/>
        <item x="3024"/>
        <item x="5874"/>
        <item x="5158"/>
        <item x="5458"/>
        <item x="5560"/>
        <item x="4631"/>
        <item x="629"/>
        <item x="3023"/>
        <item x="2329"/>
        <item x="4915"/>
        <item x="1909"/>
        <item x="4041"/>
        <item x="4101"/>
        <item x="617"/>
        <item x="5058"/>
        <item x="3433"/>
        <item x="718"/>
        <item x="419"/>
        <item x="3391"/>
        <item x="2097"/>
        <item x="939"/>
        <item x="312"/>
        <item x="888"/>
        <item x="2974"/>
        <item x="3517"/>
        <item x="4810"/>
        <item x="1099"/>
        <item x="1679"/>
        <item x="2793"/>
        <item x="1400"/>
        <item x="5892"/>
        <item x="1447"/>
        <item x="5791"/>
        <item x="6891"/>
        <item t="default"/>
      </items>
    </pivotField>
    <pivotField showAll="0"/>
    <pivotField showAll="0"/>
    <pivotField showAll="0"/>
    <pivotField showAll="0">
      <items count="9">
        <item x="0"/>
        <item x="5"/>
        <item x="4"/>
        <item x="1"/>
        <item x="6"/>
        <item x="3"/>
        <item x="7"/>
        <item x="2"/>
        <item t="default"/>
      </items>
    </pivotField>
    <pivotField showAll="0">
      <items count="4">
        <item x="2"/>
        <item x="0"/>
        <item x="1"/>
        <item t="default"/>
      </items>
    </pivotField>
    <pivotField axis="axisRow" showAll="0">
      <items count="6">
        <item x="1"/>
        <item x="4"/>
        <item x="3"/>
        <item x="0"/>
        <item x="2"/>
        <item t="default"/>
      </items>
    </pivotField>
    <pivotField showAll="0"/>
    <pivotField showAll="0"/>
    <pivotField showAll="0"/>
    <pivotField numFmtId="164" showAll="0"/>
    <pivotField numFmtId="164" showAll="0"/>
    <pivotField numFmtId="164" showAll="0"/>
    <pivotField numFmtId="164" showAll="0"/>
    <pivotField numFmtId="164" showAll="0"/>
    <pivotField dataField="1" numFmtId="164" showAll="0"/>
    <pivotField numFmtId="164"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Sum of Net Profit" fld="16" baseField="0" baseItem="0" numFmtId="164"/>
  </dataField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0"/>
          </reference>
        </references>
      </pivotArea>
    </chartFormat>
    <chartFormat chart="5" format="2">
      <pivotArea type="data" outline="0" fieldPosition="0">
        <references count="2">
          <reference field="4294967294" count="1" selected="0">
            <x v="0"/>
          </reference>
          <reference field="7" count="1" selected="0">
            <x v="1"/>
          </reference>
        </references>
      </pivotArea>
    </chartFormat>
    <chartFormat chart="5" format="3">
      <pivotArea type="data" outline="0" fieldPosition="0">
        <references count="2">
          <reference field="4294967294" count="1" selected="0">
            <x v="0"/>
          </reference>
          <reference field="7" count="1" selected="0">
            <x v="2"/>
          </reference>
        </references>
      </pivotArea>
    </chartFormat>
    <chartFormat chart="5" format="4">
      <pivotArea type="data" outline="0" fieldPosition="0">
        <references count="2">
          <reference field="4294967294" count="1" selected="0">
            <x v="0"/>
          </reference>
          <reference field="7" count="1" selected="0">
            <x v="3"/>
          </reference>
        </references>
      </pivotArea>
    </chartFormat>
    <chartFormat chart="5" format="5">
      <pivotArea type="data" outline="0" fieldPosition="0">
        <references count="2">
          <reference field="4294967294" count="1" selected="0">
            <x v="0"/>
          </reference>
          <reference field="7"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7" count="1" selected="0">
            <x v="0"/>
          </reference>
        </references>
      </pivotArea>
    </chartFormat>
    <chartFormat chart="9" format="14">
      <pivotArea type="data" outline="0" fieldPosition="0">
        <references count="2">
          <reference field="4294967294" count="1" selected="0">
            <x v="0"/>
          </reference>
          <reference field="7" count="1" selected="0">
            <x v="1"/>
          </reference>
        </references>
      </pivotArea>
    </chartFormat>
    <chartFormat chart="9" format="15">
      <pivotArea type="data" outline="0" fieldPosition="0">
        <references count="2">
          <reference field="4294967294" count="1" selected="0">
            <x v="0"/>
          </reference>
          <reference field="7" count="1" selected="0">
            <x v="2"/>
          </reference>
        </references>
      </pivotArea>
    </chartFormat>
    <chartFormat chart="9" format="16">
      <pivotArea type="data" outline="0" fieldPosition="0">
        <references count="2">
          <reference field="4294967294" count="1" selected="0">
            <x v="0"/>
          </reference>
          <reference field="7" count="1" selected="0">
            <x v="3"/>
          </reference>
        </references>
      </pivotArea>
    </chartFormat>
    <chartFormat chart="9"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C1D9A5-E525-4424-B534-4429A4309E17}" name="PivotTable2"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6" firstHeaderRow="1" firstDataRow="1" firstDataCol="1"/>
  <pivotFields count="24">
    <pivotField showAll="0"/>
    <pivotField numFmtId="14" showAll="0">
      <items count="6964">
        <item x="6323"/>
        <item x="6570"/>
        <item x="5994"/>
        <item x="647"/>
        <item x="1162"/>
        <item x="2066"/>
        <item x="5165"/>
        <item x="1983"/>
        <item x="6520"/>
        <item x="4181"/>
        <item x="754"/>
        <item x="6632"/>
        <item x="3064"/>
        <item x="6153"/>
        <item x="6816"/>
        <item x="2006"/>
        <item x="3571"/>
        <item x="847"/>
        <item x="1027"/>
        <item x="446"/>
        <item x="676"/>
        <item x="3268"/>
        <item x="990"/>
        <item x="6001"/>
        <item x="5336"/>
        <item x="63"/>
        <item x="2904"/>
        <item x="1287"/>
        <item x="4239"/>
        <item x="4313"/>
        <item x="1944"/>
        <item x="5135"/>
        <item x="1821"/>
        <item x="6759"/>
        <item x="263"/>
        <item x="2169"/>
        <item x="3322"/>
        <item x="4745"/>
        <item x="3145"/>
        <item x="206"/>
        <item x="5503"/>
        <item x="4195"/>
        <item x="6537"/>
        <item x="1860"/>
        <item x="2317"/>
        <item x="1575"/>
        <item x="2725"/>
        <item x="4121"/>
        <item x="2120"/>
        <item x="4674"/>
        <item x="4830"/>
        <item x="1516"/>
        <item x="3920"/>
        <item x="4478"/>
        <item x="2651"/>
        <item x="2671"/>
        <item x="6809"/>
        <item x="894"/>
        <item x="3759"/>
        <item x="1721"/>
        <item x="325"/>
        <item x="4995"/>
        <item x="5475"/>
        <item x="5997"/>
        <item x="947"/>
        <item x="4094"/>
        <item x="3070"/>
        <item x="1326"/>
        <item x="5681"/>
        <item x="496"/>
        <item x="2722"/>
        <item x="967"/>
        <item x="1907"/>
        <item x="1484"/>
        <item x="6359"/>
        <item x="3856"/>
        <item x="3468"/>
        <item x="1559"/>
        <item x="3897"/>
        <item x="2903"/>
        <item x="4260"/>
        <item x="128"/>
        <item x="612"/>
        <item x="415"/>
        <item x="2326"/>
        <item x="5265"/>
        <item x="1043"/>
        <item x="2277"/>
        <item x="3485"/>
        <item x="4782"/>
        <item x="841"/>
        <item x="5403"/>
        <item x="5323"/>
        <item x="1090"/>
        <item x="2047"/>
        <item x="2426"/>
        <item x="719"/>
        <item x="5642"/>
        <item x="933"/>
        <item x="4298"/>
        <item x="5477"/>
        <item x="6190"/>
        <item x="6476"/>
        <item x="740"/>
        <item x="5211"/>
        <item x="3921"/>
        <item x="4525"/>
        <item x="5486"/>
        <item x="6821"/>
        <item x="963"/>
        <item x="5089"/>
        <item x="4650"/>
        <item x="5396"/>
        <item x="334"/>
        <item x="6123"/>
        <item x="1648"/>
        <item x="4603"/>
        <item x="4362"/>
        <item x="6471"/>
        <item x="893"/>
        <item x="3370"/>
        <item x="1712"/>
        <item x="604"/>
        <item x="2856"/>
        <item x="2462"/>
        <item x="6455"/>
        <item x="1275"/>
        <item x="1855"/>
        <item x="6518"/>
        <item x="3826"/>
        <item x="1460"/>
        <item x="5983"/>
        <item x="5947"/>
        <item x="4243"/>
        <item x="2377"/>
        <item x="4928"/>
        <item x="827"/>
        <item x="5584"/>
        <item x="3174"/>
        <item x="686"/>
        <item x="3970"/>
        <item x="4919"/>
        <item x="6130"/>
        <item x="1937"/>
        <item x="2040"/>
        <item x="1762"/>
        <item x="2960"/>
        <item x="2538"/>
        <item x="874"/>
        <item x="4730"/>
        <item x="5866"/>
        <item x="6387"/>
        <item x="2560"/>
        <item x="1248"/>
        <item x="3967"/>
        <item x="3281"/>
        <item x="2982"/>
        <item x="5372"/>
        <item x="3466"/>
        <item x="3923"/>
        <item x="1781"/>
        <item x="6391"/>
        <item x="269"/>
        <item x="6142"/>
        <item x="6686"/>
        <item x="1595"/>
        <item x="1317"/>
        <item x="4156"/>
        <item x="1839"/>
        <item x="2199"/>
        <item x="600"/>
        <item x="6362"/>
        <item x="97"/>
        <item x="1565"/>
        <item x="5638"/>
        <item x="1089"/>
        <item x="4005"/>
        <item x="1968"/>
        <item x="6823"/>
        <item x="6351"/>
        <item x="5261"/>
        <item x="713"/>
        <item x="6760"/>
        <item x="1002"/>
        <item x="6473"/>
        <item x="484"/>
        <item x="2519"/>
        <item x="2201"/>
        <item x="4158"/>
        <item x="2595"/>
        <item x="3641"/>
        <item x="2677"/>
        <item x="5743"/>
        <item x="2236"/>
        <item x="1120"/>
        <item x="1536"/>
        <item x="3715"/>
        <item x="1377"/>
        <item x="4565"/>
        <item x="6086"/>
        <item x="1290"/>
        <item x="1799"/>
        <item x="5949"/>
        <item x="3932"/>
        <item x="5003"/>
        <item x="4958"/>
        <item x="5540"/>
        <item x="5914"/>
        <item x="2594"/>
        <item x="1421"/>
        <item x="5703"/>
        <item x="1866"/>
        <item x="2364"/>
        <item x="2992"/>
        <item x="1665"/>
        <item x="680"/>
        <item x="2689"/>
        <item x="1752"/>
        <item x="5760"/>
        <item x="5576"/>
        <item x="2129"/>
        <item x="1698"/>
        <item x="5738"/>
        <item x="3830"/>
        <item x="2314"/>
        <item x="850"/>
        <item x="6159"/>
        <item x="1868"/>
        <item x="6061"/>
        <item x="2408"/>
        <item x="518"/>
        <item x="1431"/>
        <item x="4253"/>
        <item x="3489"/>
        <item x="3657"/>
        <item x="2016"/>
        <item x="3533"/>
        <item x="554"/>
        <item x="6854"/>
        <item x="1006"/>
        <item x="5412"/>
        <item x="3711"/>
        <item x="3771"/>
        <item x="5033"/>
        <item x="4907"/>
        <item x="6655"/>
        <item x="2479"/>
        <item x="151"/>
        <item x="4228"/>
        <item x="5111"/>
        <item x="378"/>
        <item x="2683"/>
        <item x="915"/>
        <item x="6427"/>
        <item x="3738"/>
        <item x="6380"/>
        <item x="5140"/>
        <item x="1668"/>
        <item x="3783"/>
        <item x="3611"/>
        <item x="4990"/>
        <item x="5385"/>
        <item x="884"/>
        <item x="6581"/>
        <item x="6214"/>
        <item x="1865"/>
        <item x="2378"/>
        <item x="4865"/>
        <item x="3646"/>
        <item x="50"/>
        <item x="1316"/>
        <item x="2691"/>
        <item x="1942"/>
        <item x="890"/>
        <item x="6900"/>
        <item x="5411"/>
        <item x="2465"/>
        <item x="4280"/>
        <item x="674"/>
        <item x="1470"/>
        <item x="1056"/>
        <item x="2724"/>
        <item x="1951"/>
        <item x="6448"/>
        <item x="1483"/>
        <item x="3181"/>
        <item x="92"/>
        <item x="1076"/>
        <item x="5807"/>
        <item x="1101"/>
        <item x="3905"/>
        <item x="134"/>
        <item x="6358"/>
        <item x="5759"/>
        <item x="6842"/>
        <item x="1746"/>
        <item x="1773"/>
        <item x="902"/>
        <item x="6147"/>
        <item x="5674"/>
        <item x="3831"/>
        <item x="6246"/>
        <item x="3743"/>
        <item x="3154"/>
        <item x="497"/>
        <item x="6755"/>
        <item x="6139"/>
        <item x="6610"/>
        <item x="1488"/>
        <item x="4729"/>
        <item x="1452"/>
        <item x="5854"/>
        <item x="3602"/>
        <item x="6016"/>
        <item x="4142"/>
        <item x="6331"/>
        <item x="2994"/>
        <item x="4412"/>
        <item x="6733"/>
        <item x="2511"/>
        <item x="1342"/>
        <item x="3491"/>
        <item x="4028"/>
        <item x="1426"/>
        <item x="1673"/>
        <item x="2896"/>
        <item x="2545"/>
        <item x="3794"/>
        <item x="329"/>
        <item x="1181"/>
        <item x="1406"/>
        <item x="6898"/>
        <item x="4597"/>
        <item x="4611"/>
        <item x="3253"/>
        <item x="3869"/>
        <item x="1697"/>
        <item x="5580"/>
        <item x="6023"/>
        <item x="4296"/>
        <item x="5376"/>
        <item x="6168"/>
        <item x="1931"/>
        <item x="1225"/>
        <item x="2617"/>
        <item x="4550"/>
        <item x="6037"/>
        <item x="6656"/>
        <item x="5307"/>
        <item x="5051"/>
        <item x="4458"/>
        <item x="5555"/>
        <item x="5509"/>
        <item x="5028"/>
        <item x="5787"/>
        <item x="352"/>
        <item x="6629"/>
        <item x="2255"/>
        <item x="635"/>
        <item x="1224"/>
        <item x="2093"/>
        <item x="6052"/>
        <item x="6316"/>
        <item x="5697"/>
        <item x="5414"/>
        <item x="2654"/>
        <item x="4579"/>
        <item x="3559"/>
        <item x="2750"/>
        <item x="6914"/>
        <item x="3951"/>
        <item x="4841"/>
        <item x="4269"/>
        <item x="3271"/>
        <item x="2215"/>
        <item x="566"/>
        <item x="1910"/>
        <item x="2705"/>
        <item x="1294"/>
        <item x="6694"/>
        <item x="5404"/>
        <item x="3487"/>
        <item x="986"/>
        <item x="4667"/>
        <item x="1567"/>
        <item x="670"/>
        <item x="2693"/>
        <item x="2003"/>
        <item x="2927"/>
        <item x="5856"/>
        <item x="4324"/>
        <item x="383"/>
        <item x="2416"/>
        <item x="5905"/>
        <item x="2718"/>
        <item x="4899"/>
        <item x="3075"/>
        <item x="2870"/>
        <item x="6494"/>
        <item x="44"/>
        <item x="1738"/>
        <item x="2141"/>
        <item x="3629"/>
        <item x="3720"/>
        <item x="3188"/>
        <item x="1933"/>
        <item x="4486"/>
        <item x="5606"/>
        <item x="6"/>
        <item x="2998"/>
        <item x="2506"/>
        <item x="6343"/>
        <item x="3767"/>
        <item x="6287"/>
        <item x="2853"/>
        <item x="3443"/>
        <item x="1700"/>
        <item x="845"/>
        <item x="3650"/>
        <item x="4777"/>
        <item x="4240"/>
        <item x="5779"/>
        <item x="25"/>
        <item x="1732"/>
        <item x="3538"/>
        <item x="6092"/>
        <item x="4143"/>
        <item x="5727"/>
        <item x="4649"/>
        <item x="5497"/>
        <item x="2634"/>
        <item x="6707"/>
        <item x="5368"/>
        <item x="2905"/>
        <item x="1859"/>
        <item x="5628"/>
        <item x="6593"/>
        <item x="4318"/>
        <item x="307"/>
        <item x="746"/>
        <item x="4500"/>
        <item x="482"/>
        <item x="6746"/>
        <item x="1655"/>
        <item x="3359"/>
        <item x="1127"/>
        <item x="1061"/>
        <item x="3585"/>
        <item x="3638"/>
        <item x="2655"/>
        <item x="6776"/>
        <item x="3708"/>
        <item x="1770"/>
        <item x="2706"/>
        <item x="1905"/>
        <item x="3713"/>
        <item x="2732"/>
        <item x="6545"/>
        <item x="3797"/>
        <item x="6699"/>
        <item x="4092"/>
        <item x="4093"/>
        <item x="5253"/>
        <item x="1412"/>
        <item x="4358"/>
        <item x="1442"/>
        <item x="4135"/>
        <item x="917"/>
        <item x="1597"/>
        <item x="6301"/>
        <item x="6195"/>
        <item x="6095"/>
        <item x="1188"/>
        <item x="5532"/>
        <item x="3875"/>
        <item x="4837"/>
        <item x="3569"/>
        <item x="6167"/>
        <item x="1869"/>
        <item x="2404"/>
        <item x="6330"/>
        <item x="6861"/>
        <item x="3010"/>
        <item x="5298"/>
        <item x="4613"/>
        <item x="4621"/>
        <item x="913"/>
        <item x="2388"/>
        <item x="2401"/>
        <item x="580"/>
        <item x="1175"/>
        <item x="6951"/>
        <item x="2942"/>
        <item x="3874"/>
        <item x="2057"/>
        <item x="871"/>
        <item x="6212"/>
        <item x="5401"/>
        <item x="1718"/>
        <item x="976"/>
        <item x="6485"/>
        <item x="4913"/>
        <item x="6916"/>
        <item x="6737"/>
        <item x="5901"/>
        <item x="1448"/>
        <item x="3184"/>
        <item x="2198"/>
        <item x="375"/>
        <item x="5956"/>
        <item x="1756"/>
        <item x="2159"/>
        <item x="316"/>
        <item x="1350"/>
        <item x="6779"/>
        <item x="1733"/>
        <item x="3619"/>
        <item x="2278"/>
        <item x="4803"/>
        <item x="6554"/>
        <item x="1764"/>
        <item x="4853"/>
        <item x="4564"/>
        <item x="5953"/>
        <item x="3197"/>
        <item x="695"/>
        <item x="885"/>
        <item x="6300"/>
        <item x="2554"/>
        <item x="164"/>
        <item x="2891"/>
        <item x="1959"/>
        <item x="6247"/>
        <item x="3760"/>
        <item x="4987"/>
        <item x="3729"/>
        <item x="3866"/>
        <item x="109"/>
        <item x="3763"/>
        <item x="6229"/>
        <item x="3317"/>
        <item x="5214"/>
        <item x="4773"/>
        <item x="905"/>
        <item x="4285"/>
        <item x="2517"/>
        <item x="1328"/>
        <item x="6121"/>
        <item x="1713"/>
        <item x="149"/>
        <item x="613"/>
        <item x="1373"/>
        <item x="3798"/>
        <item x="4920"/>
        <item x="5958"/>
        <item x="4617"/>
        <item x="1589"/>
        <item x="1503"/>
        <item x="1150"/>
        <item x="2639"/>
        <item x="6068"/>
        <item x="4711"/>
        <item x="4840"/>
        <item x="5867"/>
        <item x="2656"/>
        <item x="3564"/>
        <item x="5340"/>
        <item x="2319"/>
        <item x="3348"/>
        <item x="5523"/>
        <item x="6057"/>
        <item x="800"/>
        <item x="3102"/>
        <item x="4641"/>
        <item x="5620"/>
        <item x="3651"/>
        <item x="5711"/>
        <item x="6028"/>
        <item x="6352"/>
        <item x="2745"/>
        <item x="3408"/>
        <item x="6456"/>
        <item x="4132"/>
        <item x="2414"/>
        <item x="5354"/>
        <item x="3389"/>
        <item x="5002"/>
        <item x="3742"/>
        <item x="6712"/>
        <item x="1654"/>
        <item x="2824"/>
        <item x="958"/>
        <item x="3635"/>
        <item x="6021"/>
        <item x="6811"/>
        <item x="5035"/>
        <item x="3639"/>
        <item x="4208"/>
        <item x="1798"/>
        <item x="2990"/>
        <item x="4511"/>
        <item x="5091"/>
        <item x="1218"/>
        <item x="2925"/>
        <item x="6012"/>
        <item x="6841"/>
        <item x="2611"/>
        <item x="6641"/>
        <item x="4152"/>
        <item x="3824"/>
        <item x="507"/>
        <item x="4266"/>
        <item x="114"/>
        <item x="305"/>
        <item x="6059"/>
        <item x="1714"/>
        <item x="4011"/>
        <item x="853"/>
        <item x="6339"/>
        <item x="2496"/>
        <item x="926"/>
        <item x="5623"/>
        <item x="813"/>
        <item x="1341"/>
        <item x="760"/>
        <item x="6474"/>
        <item x="6571"/>
        <item x="6803"/>
        <item x="1493"/>
        <item x="3038"/>
        <item x="4527"/>
        <item x="707"/>
        <item x="2796"/>
        <item x="6450"/>
        <item x="6321"/>
        <item x="58"/>
        <item x="2008"/>
        <item x="6514"/>
        <item x="6210"/>
        <item x="3582"/>
        <item x="1896"/>
        <item x="326"/>
        <item x="123"/>
        <item x="3171"/>
        <item x="1026"/>
        <item x="3158"/>
        <item x="3552"/>
        <item x="3100"/>
        <item x="5963"/>
        <item x="523"/>
        <item x="3415"/>
        <item x="6799"/>
        <item x="6122"/>
        <item x="150"/>
        <item x="4514"/>
        <item x="4991"/>
        <item x="2263"/>
        <item x="961"/>
        <item x="5777"/>
        <item x="2827"/>
        <item x="1394"/>
        <item x="3986"/>
        <item x="545"/>
        <item x="6475"/>
        <item x="2304"/>
        <item x="381"/>
        <item x="1283"/>
        <item x="2185"/>
        <item x="6782"/>
        <item x="1888"/>
        <item x="4455"/>
        <item x="4439"/>
        <item x="5327"/>
        <item x="6399"/>
        <item x="1606"/>
        <item x="3572"/>
        <item x="337"/>
        <item x="3250"/>
        <item x="3411"/>
        <item x="6234"/>
        <item x="1689"/>
        <item x="551"/>
        <item x="267"/>
        <item x="3570"/>
        <item x="1016"/>
        <item x="5045"/>
        <item x="6307"/>
        <item x="1124"/>
        <item x="994"/>
        <item x="2714"/>
        <item x="6580"/>
        <item x="2563"/>
        <item x="2339"/>
        <item x="4126"/>
        <item x="4801"/>
        <item x="1082"/>
        <item x="310"/>
        <item x="3095"/>
        <item x="4482"/>
        <item x="5632"/>
        <item x="3190"/>
        <item x="5215"/>
        <item x="1601"/>
        <item x="4418"/>
        <item x="5748"/>
        <item x="1723"/>
        <item x="6024"/>
        <item x="764"/>
        <item x="1070"/>
        <item x="476"/>
        <item x="4528"/>
        <item x="585"/>
        <item x="2179"/>
        <item x="3974"/>
        <item x="249"/>
        <item x="372"/>
        <item x="6026"/>
        <item x="4395"/>
        <item x="3316"/>
        <item x="1659"/>
        <item x="1482"/>
        <item x="907"/>
        <item x="4986"/>
        <item x="4141"/>
        <item x="3081"/>
        <item x="1501"/>
        <item x="1413"/>
        <item x="2028"/>
        <item x="5067"/>
        <item x="2614"/>
        <item x="636"/>
        <item x="6349"/>
        <item x="5908"/>
        <item x="3260"/>
        <item x="4069"/>
        <item x="1621"/>
        <item x="5314"/>
        <item x="1318"/>
        <item x="1612"/>
        <item x="2447"/>
        <item x="1932"/>
        <item x="4089"/>
        <item x="1596"/>
        <item x="959"/>
        <item x="5359"/>
        <item x="4678"/>
        <item x="1623"/>
        <item x="4734"/>
        <item x="2979"/>
        <item x="5036"/>
        <item x="3141"/>
        <item x="3039"/>
        <item x="5732"/>
        <item x="4047"/>
        <item x="6525"/>
        <item x="4391"/>
        <item x="4079"/>
        <item x="4325"/>
        <item x="6866"/>
        <item x="1808"/>
        <item x="3357"/>
        <item x="3730"/>
        <item x="90"/>
        <item x="1844"/>
        <item x="1340"/>
        <item x="3252"/>
        <item x="6840"/>
        <item x="3304"/>
        <item x="698"/>
        <item x="108"/>
        <item x="1947"/>
        <item x="3259"/>
        <item x="2505"/>
        <item x="5182"/>
        <item x="1338"/>
        <item x="6467"/>
        <item x="931"/>
        <item x="2948"/>
        <item x="5913"/>
        <item x="6111"/>
        <item x="2507"/>
        <item x="6335"/>
        <item x="136"/>
        <item x="6710"/>
        <item x="5723"/>
        <item x="1411"/>
        <item x="1075"/>
        <item x="2259"/>
        <item x="2367"/>
        <item x="6893"/>
        <item x="588"/>
        <item x="3437"/>
        <item x="2970"/>
        <item x="2248"/>
        <item x="1050"/>
        <item x="4894"/>
        <item x="515"/>
        <item x="4212"/>
        <item x="5821"/>
        <item x="2892"/>
        <item x="2421"/>
        <item x="4234"/>
        <item x="5894"/>
        <item x="3236"/>
        <item x="4390"/>
        <item x="2136"/>
        <item x="6171"/>
        <item x="3833"/>
        <item x="2542"/>
        <item x="5579"/>
        <item x="819"/>
        <item x="6814"/>
        <item x="3778"/>
        <item x="6778"/>
        <item x="70"/>
        <item x="2946"/>
        <item x="5413"/>
        <item x="2843"/>
        <item x="3983"/>
        <item x="1994"/>
        <item x="516"/>
        <item x="655"/>
        <item x="5811"/>
        <item x="5420"/>
        <item x="166"/>
        <item x="5273"/>
        <item x="5166"/>
        <item x="5808"/>
        <item x="2645"/>
        <item x="4710"/>
        <item x="6048"/>
        <item x="1424"/>
        <item x="1651"/>
        <item x="4544"/>
        <item x="5621"/>
        <item x="3267"/>
        <item x="3597"/>
        <item x="6773"/>
        <item x="3843"/>
        <item x="6896"/>
        <item x="5455"/>
        <item x="160"/>
        <item x="1640"/>
        <item x="6341"/>
        <item x="4929"/>
        <item x="4665"/>
        <item x="3396"/>
        <item x="6215"/>
        <item x="6136"/>
        <item x="5112"/>
        <item x="3488"/>
        <item x="6249"/>
        <item x="4370"/>
        <item x="1669"/>
        <item x="4542"/>
        <item x="1772"/>
        <item x="4083"/>
        <item x="3094"/>
        <item x="852"/>
        <item x="3782"/>
        <item x="6943"/>
        <item x="5857"/>
        <item x="706"/>
        <item x="5805"/>
        <item x="3266"/>
        <item x="1810"/>
        <item x="1363"/>
        <item x="3910"/>
        <item x="5934"/>
        <item x="333"/>
        <item x="6562"/>
        <item x="1449"/>
        <item x="4569"/>
        <item x="5689"/>
        <item x="1562"/>
        <item x="6018"/>
        <item x="671"/>
        <item x="421"/>
        <item x="3060"/>
        <item x="2192"/>
        <item x="989"/>
        <item x="4399"/>
        <item x="5520"/>
        <item x="2966"/>
        <item x="4139"/>
        <item x="2774"/>
        <item x="3480"/>
        <item x="3375"/>
        <item x="4272"/>
        <item x="6905"/>
        <item x="470"/>
        <item x="1106"/>
        <item x="3891"/>
        <item x="860"/>
        <item x="3180"/>
        <item x="5975"/>
        <item x="2772"/>
        <item x="868"/>
        <item x="2516"/>
        <item x="3362"/>
        <item x="4339"/>
        <item x="3941"/>
        <item x="4162"/>
        <item x="5050"/>
        <item x="115"/>
        <item x="4353"/>
        <item x="4589"/>
        <item x="6348"/>
        <item x="4645"/>
        <item x="6535"/>
        <item x="4697"/>
        <item x="5536"/>
        <item x="452"/>
        <item x="4847"/>
        <item x="3519"/>
        <item x="2572"/>
        <item x="4988"/>
        <item x="6950"/>
        <item x="2924"/>
        <item x="4198"/>
        <item x="3336"/>
        <item x="328"/>
        <item x="2208"/>
        <item x="3232"/>
        <item x="29"/>
        <item x="2274"/>
        <item x="1210"/>
        <item x="4660"/>
        <item x="6934"/>
        <item x="1199"/>
        <item x="2366"/>
        <item x="3884"/>
        <item x="3773"/>
        <item x="4691"/>
        <item x="2801"/>
        <item x="3667"/>
        <item x="2226"/>
        <item x="3931"/>
        <item x="1912"/>
        <item x="3161"/>
        <item x="6277"/>
        <item x="2642"/>
        <item x="5640"/>
        <item x="61"/>
        <item x="5426"/>
        <item x="2784"/>
        <item x="6549"/>
        <item x="6556"/>
        <item x="2284"/>
        <item x="4268"/>
        <item x="4966"/>
        <item x="1766"/>
        <item x="4860"/>
        <item x="2213"/>
        <item x="4857"/>
        <item x="313"/>
        <item x="36"/>
        <item x="2794"/>
        <item x="2150"/>
        <item x="803"/>
        <item x="6219"/>
        <item x="5932"/>
        <item x="4172"/>
        <item x="3402"/>
        <item x="394"/>
        <item x="839"/>
        <item x="1149"/>
        <item x="3440"/>
        <item x="1260"/>
        <item x="3313"/>
        <item x="755"/>
        <item x="2555"/>
        <item x="5890"/>
        <item x="575"/>
        <item x="4969"/>
        <item x="4505"/>
        <item x="2158"/>
        <item x="142"/>
        <item x="3643"/>
        <item x="197"/>
        <item x="6682"/>
        <item x="2497"/>
        <item x="5924"/>
        <item x="1542"/>
        <item x="5355"/>
        <item x="3886"/>
        <item x="54"/>
        <item x="3648"/>
        <item x="1300"/>
        <item x="4255"/>
        <item x="3630"/>
        <item x="581"/>
        <item x="747"/>
        <item x="2070"/>
        <item x="3777"/>
        <item x="6112"/>
        <item x="5076"/>
        <item x="215"/>
        <item x="3780"/>
        <item x="3623"/>
        <item x="815"/>
        <item x="5159"/>
        <item x="85"/>
        <item x="412"/>
        <item x="277"/>
        <item x="5941"/>
        <item x="5850"/>
        <item x="355"/>
        <item x="409"/>
        <item x="3543"/>
        <item x="1255"/>
        <item x="4728"/>
        <item x="5852"/>
        <item x="64"/>
        <item x="6495"/>
        <item x="6735"/>
        <item x="4111"/>
        <item x="677"/>
        <item x="2688"/>
        <item x="5550"/>
        <item x="3902"/>
        <item x="772"/>
        <item x="3642"/>
        <item x="3775"/>
        <item x="209"/>
        <item x="4379"/>
        <item x="5957"/>
        <item x="1561"/>
        <item x="4512"/>
        <item x="2965"/>
        <item x="3996"/>
        <item x="6790"/>
        <item x="2313"/>
        <item x="3618"/>
        <item x="4870"/>
        <item x="5151"/>
        <item x="1164"/>
        <item x="2730"/>
        <item x="6783"/>
        <item x="1244"/>
        <item x="1874"/>
        <item x="6935"/>
        <item x="1237"/>
        <item x="3825"/>
        <item x="1386"/>
        <item x="6098"/>
        <item x="38"/>
        <item x="3700"/>
        <item x="6653"/>
        <item x="5192"/>
        <item x="4978"/>
        <item x="3372"/>
        <item x="1620"/>
        <item x="6587"/>
        <item x="4789"/>
        <item x="4442"/>
        <item x="5328"/>
        <item x="2433"/>
        <item x="882"/>
        <item x="4983"/>
        <item x="6179"/>
        <item x="6722"/>
        <item x="864"/>
        <item x="6838"/>
        <item x="3555"/>
        <item x="4291"/>
        <item x="3890"/>
        <item x="2823"/>
        <item x="4261"/>
        <item x="4642"/>
        <item x="1428"/>
        <item x="584"/>
        <item x="6723"/>
        <item x="5755"/>
        <item x="2717"/>
        <item x="2907"/>
        <item x="4446"/>
        <item x="5228"/>
        <item x="6302"/>
        <item x="5859"/>
        <item x="654"/>
        <item x="4039"/>
        <item x="436"/>
        <item x="5398"/>
        <item x="1745"/>
        <item x="4299"/>
        <item x="6770"/>
        <item x="5225"/>
        <item x="2940"/>
        <item x="643"/>
        <item x="5119"/>
        <item x="4962"/>
        <item x="402"/>
        <item x="356"/>
        <item x="2287"/>
        <item x="1717"/>
        <item x="444"/>
        <item x="3958"/>
        <item x="4893"/>
        <item x="3005"/>
        <item x="4679"/>
        <item x="4149"/>
        <item x="30"/>
        <item x="4265"/>
        <item x="4712"/>
        <item x="1309"/>
        <item x="6640"/>
        <item x="1634"/>
        <item x="5334"/>
        <item x="3845"/>
        <item x="3655"/>
        <item x="2918"/>
        <item x="4732"/>
        <item x="1635"/>
        <item x="1544"/>
        <item x="3870"/>
        <item x="5406"/>
        <item x="1446"/>
        <item x="1892"/>
        <item x="3257"/>
        <item x="2011"/>
        <item x="3423"/>
        <item x="6506"/>
        <item x="4343"/>
        <item x="1030"/>
        <item x="5467"/>
        <item x="262"/>
        <item x="3022"/>
        <item x="2217"/>
        <item x="2515"/>
        <item x="4984"/>
        <item x="6407"/>
        <item x="5395"/>
        <item x="5749"/>
        <item x="413"/>
        <item x="2738"/>
        <item x="2424"/>
        <item x="1686"/>
        <item x="4682"/>
        <item x="1758"/>
        <item x="2888"/>
        <item x="2782"/>
        <item x="1530"/>
        <item x="4407"/>
        <item x="2889"/>
        <item x="1409"/>
        <item x="837"/>
        <item x="1569"/>
        <item x="6817"/>
        <item x="4757"/>
        <item x="4809"/>
        <item x="4470"/>
        <item x="869"/>
        <item x="6734"/>
        <item x="4844"/>
        <item x="4503"/>
        <item x="3213"/>
        <item x="4839"/>
        <item x="3598"/>
        <item x="5321"/>
        <item x="3907"/>
        <item x="4723"/>
        <item x="4293"/>
        <item x="4680"/>
        <item x="6705"/>
        <item x="4689"/>
        <item x="3912"/>
        <item x="972"/>
        <item x="1572"/>
        <item x="2460"/>
        <item x="2470"/>
        <item x="4610"/>
        <item x="3335"/>
        <item x="116"/>
        <item x="161"/>
        <item x="561"/>
        <item x="1537"/>
        <item x="1046"/>
        <item x="6843"/>
        <item x="4752"/>
        <item x="3155"/>
        <item x="5575"/>
        <item x="397"/>
        <item x="1548"/>
        <item x="2077"/>
        <item x="3120"/>
        <item x="3358"/>
        <item x="3529"/>
        <item x="138"/>
        <item x="1173"/>
        <item x="5415"/>
        <item x="4400"/>
        <item x="5205"/>
        <item x="1195"/>
        <item x="2457"/>
        <item x="730"/>
        <item x="6530"/>
        <item x="2996"/>
        <item x="4197"/>
        <item x="1062"/>
        <item x="5581"/>
        <item x="101"/>
        <item x="1207"/>
        <item x="4776"/>
        <item x="4460"/>
        <item x="3160"/>
        <item x="4719"/>
        <item x="3383"/>
        <item x="4881"/>
        <item x="5545"/>
        <item x="5977"/>
        <item x="3473"/>
        <item x="4955"/>
        <item x="1788"/>
        <item x="1985"/>
        <item x="6260"/>
        <item x="1364"/>
        <item x="5607"/>
        <item x="2105"/>
        <item x="3765"/>
        <item x="3567"/>
        <item x="6696"/>
        <item x="722"/>
        <item x="3687"/>
        <item x="2478"/>
        <item x="1514"/>
        <item x="4204"/>
        <item x="5427"/>
        <item x="2900"/>
        <item x="6739"/>
        <item x="3173"/>
        <item x="94"/>
        <item x="5920"/>
        <item x="512"/>
        <item x="4345"/>
        <item x="5016"/>
        <item x="6256"/>
        <item x="5750"/>
        <item x="6200"/>
        <item x="1960"/>
        <item x="158"/>
        <item x="2908"/>
        <item x="6032"/>
        <item x="3057"/>
        <item x="783"/>
        <item x="5287"/>
        <item x="2681"/>
        <item x="2943"/>
        <item x="3603"/>
        <item x="1920"/>
        <item x="2346"/>
        <item x="2381"/>
        <item x="1259"/>
        <item x="3566"/>
        <item x="2285"/>
        <item x="3200"/>
        <item x="2375"/>
        <item x="1073"/>
        <item x="6801"/>
        <item x="919"/>
        <item x="5255"/>
        <item x="3069"/>
        <item x="6388"/>
        <item x="3394"/>
        <item x="6129"/>
        <item x="5656"/>
        <item x="3938"/>
        <item x="4054"/>
        <item x="2256"/>
        <item x="2929"/>
        <item x="6680"/>
        <item x="3881"/>
        <item x="1582"/>
        <item x="6087"/>
        <item x="2406"/>
        <item x="298"/>
        <item x="4838"/>
        <item x="4361"/>
        <item x="3143"/>
        <item x="2212"/>
        <item x="3428"/>
        <item x="5219"/>
        <item x="918"/>
        <item x="6186"/>
        <item x="2535"/>
        <item x="3429"/>
        <item x="6371"/>
        <item x="2072"/>
        <item x="2798"/>
        <item x="6608"/>
        <item x="469"/>
        <item x="2224"/>
        <item x="4493"/>
        <item x="458"/>
        <item x="5519"/>
        <item x="4263"/>
        <item x="6787"/>
        <item x="812"/>
        <item x="1390"/>
        <item x="4102"/>
        <item x="1118"/>
        <item x="578"/>
        <item x="1020"/>
        <item x="2872"/>
        <item x="4402"/>
        <item x="945"/>
        <item x="5300"/>
        <item x="6345"/>
        <item x="5633"/>
        <item x="2806"/>
        <item x="3490"/>
        <item x="2697"/>
        <item x="2857"/>
        <item x="4190"/>
        <item x="6047"/>
        <item x="6432"/>
        <item x="6648"/>
        <item x="2271"/>
        <item x="3935"/>
        <item x="4778"/>
        <item x="2842"/>
        <item x="6553"/>
        <item x="626"/>
        <item x="3499"/>
        <item x="6678"/>
        <item x="6672"/>
        <item x="2721"/>
        <item x="5597"/>
        <item x="6824"/>
        <item x="2181"/>
        <item x="4598"/>
        <item x="6808"/>
        <item x="5457"/>
        <item x="4713"/>
        <item x="4307"/>
        <item x="4960"/>
        <item x="6961"/>
        <item x="6002"/>
        <item x="4575"/>
        <item x="4"/>
        <item x="6462"/>
        <item x="5572"/>
        <item x="5068"/>
        <item x="1787"/>
        <item x="2964"/>
        <item x="4975"/>
        <item x="3207"/>
        <item x="5387"/>
        <item x="2205"/>
        <item x="1757"/>
        <item x="5175"/>
        <item x="2667"/>
        <item x="763"/>
        <item x="1791"/>
        <item x="5086"/>
        <item x="1545"/>
        <item x="3592"/>
        <item x="5843"/>
        <item x="3273"/>
        <item x="4432"/>
        <item x="3121"/>
        <item x="5333"/>
        <item x="5258"/>
        <item x="2078"/>
        <item x="6899"/>
        <item x="2268"/>
        <item x="3346"/>
        <item x="4188"/>
        <item x="1524"/>
        <item x="2084"/>
        <item x="6401"/>
        <item x="1841"/>
        <item x="2379"/>
        <item x="1403"/>
        <item x="5879"/>
        <item x="5739"/>
        <item x="4936"/>
        <item x="4624"/>
        <item x="4368"/>
        <item x="4386"/>
        <item x="857"/>
        <item x="4337"/>
        <item x="6741"/>
        <item x="3985"/>
        <item x="6890"/>
        <item x="4843"/>
        <item x="2178"/>
        <item x="6832"/>
        <item x="1682"/>
        <item x="2959"/>
        <item x="3781"/>
        <item x="6860"/>
        <item x="4765"/>
        <item x="601"/>
        <item x="5527"/>
        <item x="3640"/>
        <item x="4316"/>
        <item x="6400"/>
        <item x="2802"/>
        <item x="1727"/>
        <item x="3361"/>
        <item x="4873"/>
        <item x="5945"/>
        <item x="6488"/>
        <item x="535"/>
        <item x="3395"/>
        <item x="3590"/>
        <item x="3664"/>
        <item x="2777"/>
        <item x="6308"/>
        <item x="3043"/>
        <item x="4914"/>
        <item x="6437"/>
        <item x="784"/>
        <item x="281"/>
        <item x="1333"/>
        <item x="3504"/>
        <item x="1177"/>
        <item x="5849"/>
        <item x="2694"/>
        <item x="966"/>
        <item x="4199"/>
        <item x="1345"/>
        <item x="1809"/>
        <item x="570"/>
        <item x="5564"/>
        <item x="2744"/>
        <item x="1025"/>
        <item x="5249"/>
        <item x="6204"/>
        <item x="5740"/>
        <item x="5095"/>
        <item x="6928"/>
        <item x="462"/>
        <item x="3178"/>
        <item x="5357"/>
        <item x="5505"/>
        <item x="6224"/>
        <item x="2915"/>
        <item x="4533"/>
        <item x="2106"/>
        <item x="3199"/>
        <item x="2061"/>
        <item x="5593"/>
        <item x="3029"/>
        <item x="4061"/>
        <item x="4794"/>
        <item x="6264"/>
        <item x="1825"/>
        <item x="6292"/>
        <item x="1664"/>
        <item x="6126"/>
        <item x="5903"/>
        <item x="5061"/>
        <item x="3422"/>
        <item x="2086"/>
        <item x="2239"/>
        <item x="5650"/>
        <item x="2170"/>
        <item x="4423"/>
        <item x="5382"/>
        <item x="2238"/>
        <item x="2575"/>
        <item x="3915"/>
        <item x="6491"/>
        <item x="753"/>
        <item x="886"/>
        <item x="6754"/>
        <item x="4213"/>
        <item x="1227"/>
        <item x="5756"/>
        <item x="1045"/>
        <item x="854"/>
        <item x="2775"/>
        <item x="1267"/>
        <item x="4350"/>
        <item x="5970"/>
        <item x="2474"/>
        <item x="2531"/>
        <item x="2405"/>
        <item x="1763"/>
        <item x="3853"/>
        <item x="6552"/>
        <item x="6910"/>
        <item x="4278"/>
        <item x="6560"/>
        <item x="6375"/>
        <item x="5571"/>
        <item x="6572"/>
        <item x="6663"/>
        <item x="4781"/>
        <item x="3668"/>
        <item x="2934"/>
        <item x="1716"/>
        <item x="6800"/>
        <item x="6239"/>
        <item x="6465"/>
        <item x="1972"/>
        <item x="1812"/>
        <item x="1433"/>
        <item x="4233"/>
        <item x="662"/>
        <item x="2441"/>
        <item x="4743"/>
        <item x="3328"/>
        <item x="1438"/>
        <item x="2886"/>
        <item x="804"/>
        <item x="60"/>
        <item x="1610"/>
        <item x="4174"/>
        <item x="3975"/>
        <item x="6606"/>
        <item x="103"/>
        <item x="203"/>
        <item x="4185"/>
        <item x="1305"/>
        <item x="1660"/>
        <item x="3512"/>
        <item x="3296"/>
        <item x="5040"/>
        <item x="2094"/>
        <item x="1466"/>
        <item x="2871"/>
        <item x="6577"/>
        <item x="709"/>
        <item x="2500"/>
        <item x="4035"/>
        <item x="1885"/>
        <item x="1286"/>
        <item x="6813"/>
        <item x="6637"/>
        <item x="4303"/>
        <item x="2369"/>
        <item x="6897"/>
        <item x="2735"/>
        <item x="4662"/>
        <item x="6436"/>
        <item x="750"/>
        <item x="2434"/>
        <item x="4247"/>
        <item x="5234"/>
        <item x="5516"/>
        <item x="4491"/>
        <item x="6466"/>
        <item x="3112"/>
        <item x="3696"/>
        <item x="4346"/>
        <item x="6700"/>
        <item x="5827"/>
        <item x="3599"/>
        <item x="930"/>
        <item x="4366"/>
        <item x="4490"/>
        <item x="4971"/>
        <item x="5110"/>
        <item x="2334"/>
        <item x="1009"/>
        <item x="1741"/>
        <item x="1856"/>
        <item x="3104"/>
        <item x="3298"/>
        <item x="2825"/>
        <item x="4074"/>
        <item x="1201"/>
        <item x="2849"/>
        <item x="1851"/>
        <item x="5712"/>
        <item x="4328"/>
        <item x="1731"/>
        <item x="3977"/>
        <item x="3319"/>
        <item x="3898"/>
        <item x="4276"/>
        <item x="2186"/>
        <item x="1953"/>
        <item x="562"/>
        <item x="4547"/>
        <item x="752"/>
        <item x="6255"/>
        <item x="2245"/>
        <item x="1280"/>
        <item x="4118"/>
        <item x="6591"/>
        <item x="2121"/>
        <item x="6604"/>
        <item x="6253"/>
        <item x="2963"/>
        <item x="5541"/>
        <item x="6097"/>
        <item x="6135"/>
        <item x="2894"/>
        <item x="465"/>
        <item x="2884"/>
        <item x="2630"/>
        <item x="3982"/>
        <item x="910"/>
        <item x="2467"/>
        <item x="156"/>
        <item x="2914"/>
        <item x="2684"/>
        <item x="1455"/>
        <item x="2048"/>
        <item x="6051"/>
        <item x="3149"/>
        <item x="3913"/>
        <item x="4994"/>
        <item x="1087"/>
        <item x="4629"/>
        <item x="5889"/>
        <item x="1814"/>
        <item x="4821"/>
        <item x="3208"/>
        <item x="5981"/>
        <item x="1867"/>
        <item x="4539"/>
        <item x="6651"/>
        <item x="2874"/>
        <item x="6524"/>
        <item x="5506"/>
        <item x="5281"/>
        <item x="1346"/>
        <item x="1940"/>
        <item x="2541"/>
        <item x="2536"/>
        <item x="5801"/>
        <item x="6793"/>
        <item x="1243"/>
        <item x="6044"/>
        <item x="3416"/>
        <item x="4532"/>
        <item x="4175"/>
        <item x="4934"/>
        <item x="11"/>
        <item x="6355"/>
        <item x="1807"/>
        <item x="1266"/>
        <item x="2644"/>
        <item x="4473"/>
        <item x="3678"/>
        <item x="5936"/>
        <item x="5678"/>
        <item x="6272"/>
        <item x="3978"/>
        <item x="1048"/>
        <item x="5026"/>
        <item x="6856"/>
        <item x="6419"/>
        <item x="4014"/>
        <item x="4235"/>
        <item x="48"/>
        <item x="1580"/>
        <item x="5736"/>
        <item x="2081"/>
        <item x="6586"/>
        <item x="1443"/>
        <item x="2102"/>
        <item x="5286"/>
        <item x="5842"/>
        <item x="5939"/>
        <item x="1051"/>
        <item x="453"/>
        <item x="3949"/>
        <item x="2953"/>
        <item x="3134"/>
        <item x="1176"/>
        <item x="6492"/>
        <item x="2172"/>
        <item x="5377"/>
        <item x="526"/>
        <item x="6045"/>
        <item x="5586"/>
        <item x="3238"/>
        <item x="690"/>
        <item x="3857"/>
        <item x="6825"/>
        <item x="3945"/>
        <item x="1605"/>
        <item x="529"/>
        <item x="4905"/>
        <item x="6038"/>
        <item x="1831"/>
        <item x="2074"/>
        <item x="2780"/>
        <item x="6288"/>
        <item x="991"/>
        <item x="3278"/>
        <item x="2686"/>
        <item x="2807"/>
        <item x="5344"/>
        <item x="3871"/>
        <item x="4808"/>
        <item x="3092"/>
        <item x="4427"/>
        <item x="632"/>
        <item x="4034"/>
        <item x="5306"/>
        <item x="3997"/>
        <item x="4025"/>
        <item x="3474"/>
        <item x="2937"/>
        <item x="4714"/>
        <item x="3811"/>
        <item x="1147"/>
        <item x="1262"/>
        <item x="2412"/>
        <item x="2464"/>
        <item x="4457"/>
        <item x="1632"/>
        <item x="435"/>
        <item x="6299"/>
        <item x="56"/>
        <item x="842"/>
        <item x="6921"/>
        <item x="1737"/>
        <item x="1815"/>
        <item x="388"/>
        <item x="3448"/>
        <item x="3513"/>
        <item x="6177"/>
        <item x="1897"/>
        <item x="3220"/>
        <item x="4890"/>
        <item x="2110"/>
        <item x="3981"/>
        <item x="4982"/>
        <item x="3186"/>
        <item x="4015"/>
        <item x="5969"/>
        <item x="835"/>
        <item x="4628"/>
        <item x="6091"/>
        <item x="3323"/>
        <item x="1760"/>
        <item x="3922"/>
        <item x="4385"/>
        <item x="1973"/>
        <item x="528"/>
        <item x="5476"/>
        <item x="6379"/>
        <item x="6589"/>
        <item x="4586"/>
        <item x="3718"/>
        <item x="6588"/>
        <item x="6192"/>
        <item x="4414"/>
        <item x="5144"/>
        <item x="4736"/>
        <item x="471"/>
        <item x="3972"/>
        <item x="5347"/>
        <item x="5148"/>
        <item x="5530"/>
        <item x="4020"/>
        <item x="1017"/>
        <item x="971"/>
        <item x="4906"/>
        <item x="6883"/>
        <item x="4551"/>
        <item x="6543"/>
        <item x="5654"/>
        <item x="1796"/>
        <item x="342"/>
        <item x="519"/>
        <item x="6385"/>
        <item x="5663"/>
        <item x="4237"/>
        <item x="4947"/>
        <item x="1018"/>
        <item x="5838"/>
        <item x="2643"/>
        <item x="5064"/>
        <item x="762"/>
        <item x="952"/>
        <item x="5684"/>
        <item x="6054"/>
        <item x="1111"/>
        <item x="2394"/>
        <item x="6085"/>
        <item x="826"/>
        <item x="5083"/>
        <item x="2411"/>
        <item x="5848"/>
        <item x="5492"/>
        <item x="6757"/>
        <item x="192"/>
        <item x="4686"/>
        <item x="4179"/>
        <item x="1265"/>
        <item x="546"/>
        <item x="3673"/>
        <item x="4779"/>
        <item x="5784"/>
        <item x="1914"/>
        <item x="5141"/>
        <item x="5005"/>
        <item x="5482"/>
        <item x="5716"/>
        <item x="493"/>
        <item x="449"/>
        <item x="1499"/>
        <item x="3862"/>
        <item x="143"/>
        <item x="4259"/>
        <item x="2443"/>
        <item x="1083"/>
        <item x="2947"/>
        <item x="1261"/>
        <item x="6631"/>
        <item x="6831"/>
        <item x="6869"/>
        <item x="233"/>
        <item x="2518"/>
        <item x="5245"/>
        <item x="6774"/>
        <item x="6781"/>
        <item x="6628"/>
        <item x="4521"/>
        <item x="6804"/>
        <item x="320"/>
        <item x="6791"/>
        <item x="5812"/>
        <item x="229"/>
        <item x="6711"/>
        <item x="791"/>
        <item x="4357"/>
        <item x="1330"/>
        <item x="1385"/>
        <item x="4959"/>
        <item x="736"/>
        <item x="4309"/>
        <item x="2910"/>
        <item x="2899"/>
        <item x="1584"/>
        <item x="5168"/>
        <item x="5468"/>
        <item x="2089"/>
        <item x="6236"/>
        <item x="6090"/>
        <item x="1476"/>
        <item x="2897"/>
        <item x="3850"/>
        <item x="1356"/>
        <item x="5916"/>
        <item x="6576"/>
        <item x="5370"/>
        <item x="288"/>
        <item x="6235"/>
        <item x="4022"/>
        <item x="335"/>
        <item x="579"/>
        <item x="119"/>
        <item x="5092"/>
        <item x="1566"/>
        <item x="4060"/>
        <item x="3455"/>
        <item x="271"/>
        <item x="2920"/>
        <item x="6435"/>
        <item x="6704"/>
        <item x="5855"/>
        <item x="6369"/>
        <item x="3345"/>
        <item x="738"/>
        <item x="6394"/>
        <item x="256"/>
        <item x="6539"/>
        <item x="343"/>
        <item x="1722"/>
        <item x="5539"/>
        <item x="2435"/>
        <item x="544"/>
        <item x="12"/>
        <item x="487"/>
        <item x="6740"/>
        <item x="2815"/>
        <item x="3692"/>
        <item x="1938"/>
        <item x="3748"/>
        <item x="4207"/>
        <item x="3741"/>
        <item x="477"/>
        <item x="3366"/>
        <item x="568"/>
        <item x="6620"/>
        <item x="3097"/>
        <item x="4342"/>
        <item x="2216"/>
        <item x="6454"/>
        <item x="2700"/>
        <item x="3987"/>
        <item x="3470"/>
        <item x="5761"/>
        <item x="509"/>
        <item x="6862"/>
        <item x="6895"/>
        <item x="2362"/>
        <item x="2986"/>
        <item x="2537"/>
        <item x="1012"/>
        <item x="6053"/>
        <item x="3726"/>
        <item x="410"/>
        <item x="5360"/>
        <item x="1423"/>
        <item x="125"/>
        <item x="2449"/>
        <item x="932"/>
        <item x="5594"/>
        <item x="1157"/>
        <item x="201"/>
        <item x="3712"/>
        <item x="2983"/>
        <item x="3999"/>
        <item x="6296"/>
        <item x="4992"/>
        <item x="2092"/>
        <item x="2258"/>
        <item x="4167"/>
        <item x="2295"/>
        <item x="3003"/>
        <item x="3785"/>
        <item x="2090"/>
        <item x="6149"/>
        <item x="3887"/>
        <item x="4481"/>
        <item x="3503"/>
        <item x="1803"/>
        <item x="3793"/>
        <item x="3109"/>
        <item x="1419"/>
        <item x="5194"/>
        <item x="2114"/>
        <item x="5884"/>
        <item x="785"/>
        <item x="5185"/>
        <item x="416"/>
        <item x="5459"/>
        <item x="6409"/>
        <item x="4606"/>
        <item x="1828"/>
        <item x="3279"/>
        <item x="7"/>
        <item x="6822"/>
        <item x="2446"/>
        <item x="5348"/>
        <item x="4117"/>
        <item x="4082"/>
        <item x="1468"/>
        <item x="6269"/>
        <item x="0"/>
        <item x="4886"/>
        <item x="1068"/>
        <item x="2968"/>
        <item x="5206"/>
        <item x="5795"/>
        <item x="3810"/>
        <item x="4731"/>
        <item x="1134"/>
        <item x="3458"/>
        <item x="4793"/>
        <item x="1069"/>
        <item x="2672"/>
        <item x="1137"/>
        <item x="1055"/>
        <item x="283"/>
        <item x="3847"/>
        <item x="5817"/>
        <item x="6517"/>
        <item x="368"/>
        <item x="4546"/>
        <item x="1410"/>
        <item x="3858"/>
        <item x="4177"/>
        <item x="2324"/>
        <item x="3307"/>
        <item x="4048"/>
        <item x="1915"/>
        <item x="6815"/>
        <item x="1586"/>
        <item x="737"/>
        <item x="2509"/>
        <item x="6612"/>
        <item x="5271"/>
        <item x="2576"/>
        <item x="531"/>
        <item x="6645"/>
        <item x="6386"/>
        <item x="5230"/>
        <item x="5693"/>
        <item x="3244"/>
        <item x="2830"/>
        <item x="5029"/>
        <item x="1835"/>
        <item x="6644"/>
        <item x="65"/>
        <item x="2839"/>
        <item x="5691"/>
        <item x="2166"/>
        <item x="5479"/>
        <item x="5489"/>
        <item x="802"/>
        <item x="2310"/>
        <item x="6675"/>
        <item x="1146"/>
        <item x="5974"/>
        <item x="5653"/>
        <item x="6431"/>
        <item x="5605"/>
        <item x="428"/>
        <item x="5020"/>
        <item x="4371"/>
        <item x="2985"/>
        <item x="1552"/>
        <item x="3688"/>
        <item x="4454"/>
        <item x="2786"/>
        <item x="4433"/>
        <item x="3343"/>
        <item x="5677"/>
        <item x="5180"/>
        <item x="4685"/>
        <item x="6906"/>
        <item x="3962"/>
        <item x="2848"/>
        <item x="2142"/>
        <item x="1988"/>
        <item x="866"/>
        <item x="3"/>
        <item x="1417"/>
        <item x="2177"/>
        <item x="6033"/>
        <item x="6907"/>
        <item x="3925"/>
        <item x="3956"/>
        <item x="1998"/>
        <item x="5342"/>
        <item x="3495"/>
        <item x="5474"/>
        <item x="1473"/>
        <item x="2658"/>
        <item x="5696"/>
        <item x="3049"/>
        <item x="1489"/>
        <item x="4549"/>
        <item x="165"/>
        <item x="2227"/>
        <item x="4327"/>
        <item x="3270"/>
        <item x="6749"/>
        <item x="414"/>
        <item x="2997"/>
        <item x="5877"/>
        <item x="6284"/>
        <item x="3425"/>
        <item x="3439"/>
        <item x="2743"/>
        <item x="921"/>
        <item x="1329"/>
        <item x="5814"/>
        <item x="5122"/>
        <item x="6508"/>
        <item x="3749"/>
        <item x="586"/>
        <item x="4063"/>
        <item x="4488"/>
        <item x="6363"/>
        <item x="3274"/>
        <item x="4077"/>
        <item x="2543"/>
        <item x="4526"/>
        <item x="6382"/>
        <item x="3221"/>
        <item x="4201"/>
        <item x="2262"/>
        <item x="6720"/>
        <item x="5971"/>
        <item x="3113"/>
        <item x="6156"/>
        <item x="5767"/>
        <item x="5828"/>
        <item x="3148"/>
        <item x="4980"/>
        <item x="1159"/>
        <item x="4761"/>
        <item x="2117"/>
        <item x="4515"/>
        <item x="2397"/>
        <item x="4851"/>
        <item x="4163"/>
        <item x="1136"/>
        <item x="5891"/>
        <item x="5361"/>
        <item x="4398"/>
        <item x="1950"/>
        <item x="6377"/>
        <item x="2564"/>
        <item x="5860"/>
        <item x="2703"/>
        <item x="5128"/>
        <item x="3613"/>
        <item x="1853"/>
        <item x="925"/>
        <item x="6459"/>
        <item x="6206"/>
        <item x="923"/>
        <item x="3451"/>
        <item x="895"/>
        <item x="3836"/>
        <item x="6182"/>
        <item x="6124"/>
        <item x="927"/>
        <item x="3792"/>
        <item x="2662"/>
        <item x="1387"/>
        <item x="821"/>
        <item x="1077"/>
        <item x="6714"/>
        <item x="5012"/>
        <item x="261"/>
        <item x="5303"/>
        <item x="1282"/>
        <item x="287"/>
        <item x="6290"/>
        <item x="3699"/>
        <item x="4081"/>
        <item x="4136"/>
        <item x="6503"/>
        <item x="5487"/>
        <item x="2682"/>
        <item x="2906"/>
        <item x="4892"/>
        <item x="4543"/>
        <item x="777"/>
        <item x="5150"/>
        <item x="5868"/>
        <item x="946"/>
        <item x="2498"/>
        <item x="195"/>
        <item x="2755"/>
        <item x="3299"/>
        <item x="5301"/>
        <item x="3390"/>
        <item x="1230"/>
        <item x="1379"/>
        <item x="2609"/>
        <item x="6654"/>
        <item x="2787"/>
        <item x="202"/>
        <item x="6658"/>
        <item x="4862"/>
        <item x="1671"/>
        <item x="5510"/>
        <item x="6599"/>
        <item x="4023"/>
        <item x="2508"/>
        <item x="5268"/>
        <item x="282"/>
        <item x="2760"/>
        <item x="205"/>
        <item x="200"/>
        <item x="987"/>
        <item x="4252"/>
        <item x="6152"/>
        <item x="875"/>
        <item x="3562"/>
        <item x="4823"/>
        <item x="361"/>
        <item x="4245"/>
        <item x="2344"/>
        <item x="1611"/>
        <item x="3537"/>
        <item x="2603"/>
        <item x="534"/>
        <item x="2977"/>
        <item x="6852"/>
        <item x="6205"/>
        <item x="4037"/>
        <item x="2055"/>
        <item x="4452"/>
        <item x="5114"/>
        <item x="1231"/>
        <item x="6725"/>
        <item x="5900"/>
        <item x="530"/>
        <item x="5204"/>
        <item x="2323"/>
        <item x="6833"/>
        <item x="1314"/>
        <item x="6259"/>
        <item x="1617"/>
        <item x="3087"/>
        <item x="4560"/>
        <item x="6486"/>
        <item x="1112"/>
        <item x="3522"/>
        <item x="1826"/>
        <item x="5153"/>
        <item x="5535"/>
        <item x="4042"/>
        <item x="177"/>
        <item x="3386"/>
        <item x="5634"/>
        <item x="6540"/>
        <item x="2300"/>
        <item x="4031"/>
        <item x="345"/>
        <item x="2759"/>
        <item x="280"/>
        <item x="2458"/>
        <item x="5291"/>
        <item x="4099"/>
        <item x="6546"/>
        <item x="2936"/>
        <item x="5942"/>
        <item x="4076"/>
        <item x="4658"/>
        <item x="1347"/>
        <item x="3321"/>
        <item x="6881"/>
        <item x="5933"/>
        <item x="3078"/>
        <item x="2493"/>
        <item x="4019"/>
        <item x="2881"/>
        <item x="1917"/>
        <item x="6864"/>
        <item x="6392"/>
        <item x="6072"/>
        <item x="2403"/>
        <item x="6298"/>
        <item x="1785"/>
        <item x="1170"/>
        <item x="4618"/>
        <item x="2125"/>
        <item x="439"/>
        <item x="652"/>
        <item x="3475"/>
        <item x="1459"/>
        <item x="2145"/>
        <item x="2747"/>
        <item x="4530"/>
        <item x="2765"/>
        <item x="5590"/>
        <item x="3365"/>
        <item x="4898"/>
        <item x="451"/>
        <item x="1094"/>
        <item x="981"/>
        <item x="4632"/>
        <item x="6197"/>
        <item x="1970"/>
        <item x="1205"/>
        <item x="4264"/>
        <item x="2325"/>
        <item x="970"/>
        <item x="4573"/>
        <item x="2653"/>
        <item x="5943"/>
        <item x="2194"/>
        <item x="2790"/>
        <item x="6953"/>
        <item x="768"/>
        <item x="3774"/>
        <item x="5257"/>
        <item x="6062"/>
        <item x="3314"/>
        <item x="6941"/>
        <item x="3620"/>
        <item x="5940"/>
        <item x="2007"/>
        <item x="2053"/>
        <item x="5216"/>
        <item x="4943"/>
        <item x="2230"/>
        <item x="1293"/>
        <item x="6795"/>
        <item x="6106"/>
        <item x="3806"/>
        <item x="3859"/>
        <item x="1879"/>
        <item x="2720"/>
        <item x="904"/>
        <item x="4952"/>
        <item x="2613"/>
        <item x="720"/>
        <item x="3658"/>
        <item x="1269"/>
        <item x="4784"/>
        <item x="1993"/>
        <item x="3617"/>
        <item x="3150"/>
        <item x="1701"/>
        <item x="278"/>
        <item x="1579"/>
        <item x="3126"/>
        <item x="432"/>
        <item x="1308"/>
        <item x="3706"/>
        <item x="5074"/>
        <item x="2512"/>
        <item x="4625"/>
        <item x="2836"/>
        <item x="6868"/>
        <item x="3124"/>
        <item x="1987"/>
        <item x="861"/>
        <item x="3686"/>
        <item x="2312"/>
        <item x="4480"/>
        <item x="2202"/>
        <item x="2331"/>
        <item x="2692"/>
        <item x="5548"/>
        <item x="176"/>
        <item x="4558"/>
        <item x="6344"/>
        <item x="591"/>
        <item x="838"/>
        <item x="2610"/>
        <item x="5948"/>
        <item x="6716"/>
        <item x="4684"/>
        <item x="1833"/>
        <item x="3347"/>
        <item x="3908"/>
        <item x="3409"/>
        <item x="6131"/>
        <item x="1362"/>
        <item x="5473"/>
        <item x="6597"/>
        <item x="1872"/>
        <item x="610"/>
        <item x="6428"/>
        <item x="5419"/>
        <item x="8"/>
        <item x="687"/>
        <item x="445"/>
        <item x="1838"/>
        <item x="1091"/>
        <item x="6117"/>
        <item x="6009"/>
        <item x="4669"/>
        <item x="6526"/>
        <item x="224"/>
        <item x="4165"/>
        <item x="3600"/>
        <item x="4448"/>
        <item x="5792"/>
        <item x="1588"/>
        <item x="2602"/>
        <item x="4694"/>
        <item x="2776"/>
        <item x="427"/>
        <item x="1600"/>
        <item x="3123"/>
        <item x="2146"/>
        <item x="5752"/>
        <item x="3413"/>
        <item x="5599"/>
        <item x="4251"/>
        <item x="3063"/>
        <item x="235"/>
        <item x="3854"/>
        <item x="4314"/>
        <item x="2454"/>
        <item x="3147"/>
        <item x="2249"/>
        <item x="3450"/>
        <item x="2912"/>
        <item x="6761"/>
        <item x="399"/>
        <item x="2203"/>
        <item x="3959"/>
        <item x="3410"/>
        <item x="5764"/>
        <item x="4989"/>
        <item x="3406"/>
        <item x="6636"/>
        <item x="1059"/>
        <item x="5460"/>
        <item x="1927"/>
        <item x="4834"/>
        <item x="5517"/>
        <item x="4254"/>
        <item x="6242"/>
        <item x="642"/>
        <item x="637"/>
        <item x="2023"/>
        <item x="3546"/>
        <item x="5644"/>
        <item x="2620"/>
        <item x="6829"/>
        <item x="2035"/>
        <item x="3829"/>
        <item x="3424"/>
        <item x="817"/>
        <item x="2809"/>
        <item x="4556"/>
        <item x="3380"/>
        <item x="6480"/>
        <item x="213"/>
        <item x="4183"/>
        <item x="911"/>
        <item x="6709"/>
        <item x="6325"/>
        <item x="6232"/>
        <item x="450"/>
        <item x="4973"/>
        <item x="6237"/>
        <item x="5105"/>
        <item x="5531"/>
        <item x="3579"/>
        <item x="1861"/>
        <item x="442"/>
        <item x="3663"/>
        <item x="5113"/>
        <item x="2858"/>
        <item x="3265"/>
        <item x="3151"/>
        <item x="5781"/>
        <item x="6850"/>
        <item x="3295"/>
        <item x="365"/>
        <item x="4571"/>
        <item x="3337"/>
        <item x="4419"/>
        <item x="1145"/>
        <item x="881"/>
        <item x="1336"/>
        <item x="5773"/>
        <item x="3007"/>
        <item x="3577"/>
        <item x="5009"/>
        <item x="6693"/>
        <item x="4594"/>
        <item x="3067"/>
        <item x="1311"/>
        <item x="2660"/>
        <item x="4210"/>
        <item x="170"/>
        <item x="1182"/>
        <item x="304"/>
        <item x="5433"/>
        <item x="4282"/>
        <item x="6598"/>
        <item x="248"/>
        <item x="2410"/>
        <item x="4923"/>
        <item x="351"/>
        <item x="4012"/>
        <item x="2981"/>
        <item x="2812"/>
        <item x="4476"/>
        <item x="5845"/>
        <item x="99"/>
        <item x="6334"/>
        <item x="2513"/>
        <item x="252"/>
        <item x="4758"/>
        <item x="5861"/>
        <item x="2042"/>
        <item x="6768"/>
        <item x="6949"/>
        <item x="443"/>
        <item x="2099"/>
        <item x="5284"/>
        <item x="5679"/>
        <item x="2668"/>
        <item x="4494"/>
        <item x="1407"/>
        <item x="2995"/>
        <item x="2291"/>
        <item x="5001"/>
        <item x="6849"/>
        <item x="1954"/>
        <item x="6789"/>
        <item x="2429"/>
        <item x="1729"/>
        <item x="1110"/>
        <item x="6404"/>
        <item x="2383"/>
        <item x="6874"/>
        <item x="1365"/>
        <item x="214"/>
        <item x="2514"/>
        <item x="6425"/>
        <item x="5568"/>
        <item x="6602"/>
        <item x="1008"/>
        <item x="207"/>
        <item x="2001"/>
        <item x="2423"/>
        <item x="2276"/>
        <item x="5669"/>
        <item x="126"/>
        <item x="6924"/>
        <item x="275"/>
        <item x="1477"/>
        <item x="4902"/>
        <item x="1929"/>
        <item x="1239"/>
        <item x="3028"/>
        <item x="41"/>
        <item x="5078"/>
        <item x="1415"/>
        <item x="5870"/>
        <item x="15"/>
        <item x="3011"/>
        <item x="1893"/>
        <item x="2873"/>
        <item x="6932"/>
        <item x="4071"/>
        <item x="6903"/>
        <item x="6603"/>
        <item x="5998"/>
        <item x="3194"/>
        <item x="3846"/>
        <item x="6027"/>
        <item x="4681"/>
        <item x="1047"/>
        <item x="5066"/>
        <item x="2171"/>
        <item x="6634"/>
        <item x="624"/>
        <item x="5280"/>
        <item x="2704"/>
        <item x="2702"/>
        <item x="1235"/>
        <item x="4384"/>
        <item x="2091"/>
        <item x="979"/>
        <item x="592"/>
        <item x="5834"/>
        <item x="2468"/>
        <item x="848"/>
        <item x="2546"/>
        <item x="4875"/>
        <item x="743"/>
        <item x="4070"/>
        <item x="1649"/>
        <item x="1979"/>
        <item x="1142"/>
        <item x="3860"/>
        <item x="805"/>
        <item x="2130"/>
        <item x="3016"/>
        <item x="3020"/>
        <item x="1715"/>
        <item x="3089"/>
        <item x="3417"/>
        <item x="6342"/>
        <item x="1072"/>
        <item x="653"/>
        <item x="6094"/>
        <item x="1125"/>
        <item x="3821"/>
        <item x="1353"/>
        <item x="4548"/>
        <item x="162"/>
        <item x="2374"/>
        <item x="969"/>
        <item x="6280"/>
        <item x="4333"/>
        <item x="6304"/>
        <item x="6166"/>
        <item x="6257"/>
        <item x="6958"/>
        <item x="6478"/>
        <item x="5655"/>
        <item x="110"/>
        <item x="302"/>
        <item x="6276"/>
        <item x="43"/>
        <item x="3834"/>
        <item x="3565"/>
        <item x="6079"/>
        <item x="2624"/>
        <item x="4469"/>
        <item x="2058"/>
        <item x="2316"/>
        <item x="4698"/>
        <item x="4648"/>
        <item x="3235"/>
        <item x="616"/>
        <item x="691"/>
        <item x="2568"/>
        <item x="100"/>
        <item x="1103"/>
        <item x="2164"/>
        <item x="5449"/>
        <item x="2269"/>
        <item x="2663"/>
        <item x="6137"/>
        <item x="3218"/>
        <item x="3575"/>
        <item x="1461"/>
        <item x="2991"/>
        <item x="6183"/>
        <item x="3744"/>
        <item x="5163"/>
        <item x="1024"/>
        <item x="5904"/>
        <item x="4524"/>
        <item x="955"/>
        <item x="6282"/>
        <item x="4364"/>
        <item x="3984"/>
        <item x="6364"/>
        <item x="6877"/>
        <item x="5652"/>
        <item x="3690"/>
        <item x="5247"/>
        <item x="1167"/>
        <item x="4440"/>
        <item x="182"/>
        <item x="2779"/>
        <item x="1590"/>
        <item x="4115"/>
        <item x="4367"/>
        <item x="4416"/>
        <item x="5316"/>
        <item x="4739"/>
        <item x="3790"/>
        <item x="2919"/>
        <item x="3776"/>
        <item x="2562"/>
        <item x="5989"/>
        <item x="807"/>
        <item x="2237"/>
        <item x="5668"/>
        <item x="2783"/>
        <item x="2476"/>
        <item x="1004"/>
        <item x="4559"/>
        <item x="4835"/>
        <item x="4985"/>
        <item x="5200"/>
        <item x="3445"/>
        <item x="3050"/>
        <item x="4157"/>
        <item x="102"/>
        <item x="5490"/>
        <item x="3947"/>
        <item x="4639"/>
        <item x="4850"/>
        <item x="3685"/>
        <item x="4462"/>
        <item x="4057"/>
        <item x="2552"/>
        <item x="996"/>
        <item x="5184"/>
        <item x="3453"/>
        <item x="5931"/>
        <item x="4805"/>
        <item x="6762"/>
        <item x="266"/>
        <item x="1527"/>
        <item x="5279"/>
        <item x="4258"/>
        <item x="5173"/>
        <item x="3481"/>
        <item x="3723"/>
        <item x="4496"/>
        <item x="988"/>
        <item x="2584"/>
        <item x="1133"/>
        <item x="2402"/>
        <item x="2413"/>
        <item x="4003"/>
        <item x="606"/>
        <item x="5624"/>
        <item x="5887"/>
        <item x="2193"/>
        <item x="4189"/>
        <item x="5378"/>
        <item x="4275"/>
        <item x="3573"/>
        <item x="3695"/>
        <item x="3230"/>
        <item x="1497"/>
        <item x="2154"/>
        <item x="5431"/>
        <item x="1214"/>
        <item x="3968"/>
        <item x="6170"/>
        <item x="4584"/>
        <item x="5577"/>
        <item x="639"/>
        <item x="4540"/>
        <item x="6397"/>
        <item x="3096"/>
        <item x="5251"/>
        <item x="992"/>
        <item x="3224"/>
        <item x="2341"/>
        <item x="6309"/>
        <item x="3135"/>
        <item x="3080"/>
        <item x="2866"/>
        <item x="2069"/>
        <item x="1517"/>
        <item x="5802"/>
        <item x="4891"/>
        <item x="386"/>
        <item x="387"/>
        <item x="2931"/>
        <item x="3864"/>
        <item x="147"/>
        <item x="2104"/>
        <item x="3073"/>
        <item x="5388"/>
        <item x="2234"/>
        <item x="2108"/>
        <item x="4885"/>
        <item x="2359"/>
        <item x="3303"/>
        <item x="675"/>
        <item x="1445"/>
        <item x="2863"/>
        <item x="6368"/>
        <item x="4814"/>
        <item x="5154"/>
        <item x="5295"/>
        <item x="1063"/>
        <item x="1834"/>
        <item x="259"/>
        <item x="4620"/>
        <item x="232"/>
        <item x="5708"/>
        <item x="1223"/>
        <item x="4925"/>
        <item x="577"/>
        <item x="583"/>
        <item x="425"/>
        <item x="2165"/>
        <item x="5673"/>
        <item x="464"/>
        <item x="2911"/>
        <item x="6100"/>
        <item x="3607"/>
        <item x="679"/>
        <item x="2666"/>
        <item x="2318"/>
        <item x="6458"/>
        <item x="6444"/>
        <item x="6954"/>
        <item x="5558"/>
        <item x="2315"/>
        <item x="5379"/>
        <item x="2056"/>
        <item x="620"/>
        <item x="3469"/>
        <item x="3604"/>
        <item x="4376"/>
        <item x="431"/>
        <item x="1957"/>
        <item x="701"/>
        <item x="1759"/>
        <item x="914"/>
        <item x="6870"/>
        <item x="751"/>
        <item x="1065"/>
        <item x="5423"/>
        <item x="5015"/>
        <item x="1573"/>
        <item x="5480"/>
        <item x="3344"/>
        <item x="4749"/>
        <item x="922"/>
        <item x="5408"/>
        <item x="6376"/>
        <item x="6674"/>
        <item x="6014"/>
        <item x="6317"/>
        <item x="5770"/>
        <item x="3292"/>
        <item x="598"/>
        <item x="3733"/>
        <item x="6265"/>
        <item x="5618"/>
        <item x="2417"/>
        <item x="6174"/>
        <item x="2757"/>
        <item x="1520"/>
        <item x="2221"/>
        <item x="5464"/>
        <item x="1335"/>
        <item x="723"/>
        <item x="2168"/>
        <item x="6664"/>
        <item x="2246"/>
        <item x="4644"/>
        <item x="3263"/>
        <item x="4231"/>
        <item x="1743"/>
        <item x="6758"/>
        <item x="4080"/>
        <item x="1873"/>
        <item x="1281"/>
        <item x="3492"/>
        <item x="3183"/>
        <item x="6209"/>
        <item x="243"/>
        <item x="6128"/>
        <item x="3689"/>
        <item x="2067"/>
        <item x="3101"/>
        <item x="4637"/>
        <item x="324"/>
        <item x="430"/>
        <item x="5657"/>
        <item x="669"/>
        <item x="3472"/>
        <item x="1629"/>
        <item x="272"/>
        <item x="5212"/>
        <item x="3528"/>
        <item x="492"/>
        <item x="4572"/>
        <item x="6609"/>
        <item x="3644"/>
        <item x="6196"/>
        <item x="644"/>
        <item x="1816"/>
        <item x="244"/>
        <item x="2770"/>
        <item x="1204"/>
        <item x="4326"/>
        <item x="1396"/>
        <item x="5637"/>
        <item x="4918"/>
        <item x="5037"/>
        <item x="240"/>
        <item x="6959"/>
        <item x="6295"/>
        <item x="5786"/>
        <item x="3062"/>
        <item x="2547"/>
        <item x="5611"/>
        <item x="1119"/>
        <item x="2862"/>
        <item x="4236"/>
        <item x="1546"/>
        <item x="3376"/>
        <item x="5794"/>
        <item x="6887"/>
        <item x="2582"/>
        <item x="2231"/>
        <item x="661"/>
        <item x="2333"/>
        <item x="3163"/>
        <item x="4059"/>
        <item x="1437"/>
        <item x="3762"/>
        <item x="2618"/>
        <item x="5203"/>
        <item x="1374"/>
        <item x="2619"/>
        <item x="3483"/>
        <item x="2280"/>
        <item x="4146"/>
        <item x="5308"/>
        <item x="2475"/>
        <item x="4858"/>
        <item x="5149"/>
        <item x="2436"/>
        <item x="1165"/>
        <item x="5289"/>
        <item x="3046"/>
        <item x="5776"/>
        <item x="1887"/>
        <item x="6245"/>
        <item x="4552"/>
        <item x="1196"/>
        <item x="942"/>
        <item x="4352"/>
        <item x="2631"/>
        <item x="3111"/>
        <item x="2232"/>
        <item x="6764"/>
        <item x="16"/>
        <item x="6108"/>
        <item x="400"/>
        <item x="4461"/>
        <item x="4529"/>
        <item x="5499"/>
        <item x="4917"/>
        <item x="2302"/>
        <item x="364"/>
        <item x="6413"/>
        <item x="2034"/>
        <item x="4397"/>
        <item x="254"/>
        <item x="6807"/>
        <item x="6258"/>
        <item x="5595"/>
        <item x="582"/>
        <item x="2343"/>
        <item x="1279"/>
        <item x="2625"/>
        <item x="4238"/>
        <item x="823"/>
        <item x="548"/>
        <item x="6221"/>
        <item x="5312"/>
        <item x="6547"/>
        <item x="5790"/>
        <item x="5471"/>
        <item x="6889"/>
        <item x="3461"/>
        <item x="6050"/>
        <item x="189"/>
        <item x="1187"/>
        <item x="547"/>
        <item x="276"/>
        <item x="953"/>
        <item x="2544"/>
        <item x="1472"/>
        <item x="5264"/>
        <item x="14"/>
        <item x="3551"/>
        <item x="6483"/>
        <item x="1388"/>
        <item x="2887"/>
        <item x="2826"/>
        <item x="2214"/>
        <item x="4574"/>
        <item x="504"/>
        <item x="2206"/>
        <item x="1911"/>
        <item x="6315"/>
        <item x="2742"/>
        <item x="1344"/>
        <item x="4501"/>
        <item x="1064"/>
        <item x="1774"/>
        <item x="3823"/>
        <item x="2599"/>
        <item x="289"/>
        <item x="6324"/>
        <item x="1522"/>
        <item x="4845"/>
        <item x="3282"/>
        <item x="1540"/>
        <item x="395"/>
        <item x="4164"/>
        <item x="3211"/>
        <item x="2128"/>
        <item x="4507"/>
        <item x="6426"/>
        <item x="6918"/>
        <item x="4068"/>
        <item x="4319"/>
        <item x="3015"/>
        <item x="4040"/>
        <item x="1197"/>
        <item x="1827"/>
        <item x="6365"/>
        <item x="2928"/>
        <item x="2355"/>
        <item x="5912"/>
        <item x="1171"/>
        <item x="2865"/>
        <item x="2708"/>
        <item x="3954"/>
        <item x="2127"/>
        <item x="5929"/>
        <item x="463"/>
        <item x="6936"/>
        <item x="1327"/>
        <item x="3108"/>
        <item x="6798"/>
        <item x="6919"/>
        <item x="765"/>
        <item x="4347"/>
        <item x="889"/>
        <item x="2209"/>
        <item x="3398"/>
        <item x="3493"/>
        <item x="6162"/>
        <item x="3671"/>
        <item x="1402"/>
        <item x="3399"/>
        <item x="1670"/>
        <item x="5176"/>
        <item x="3320"/>
        <item x="6180"/>
        <item x="4010"/>
        <item x="366"/>
        <item x="6911"/>
        <item x="6472"/>
        <item x="4931"/>
        <item x="1646"/>
        <item x="834"/>
        <item x="6064"/>
        <item x="4000"/>
        <item x="4869"/>
        <item x="6844"/>
        <item x="2463"/>
        <item x="3354"/>
        <item x="5209"/>
        <item x="5762"/>
        <item x="3369"/>
        <item x="2438"/>
        <item x="3988"/>
        <item x="2162"/>
        <item x="4903"/>
        <item x="5132"/>
        <item x="1996"/>
        <item x="3059"/>
        <item x="4623"/>
        <item x="4760"/>
        <item x="6015"/>
        <item x="685"/>
        <item x="1198"/>
        <item x="3934"/>
        <item x="3684"/>
        <item x="3807"/>
        <item x="3032"/>
        <item x="1102"/>
        <item x="1726"/>
        <item x="3683"/>
        <item x="1081"/>
        <item x="2044"/>
        <item x="3849"/>
        <item x="4294"/>
        <item x="2160"/>
        <item x="3378"/>
        <item x="1078"/>
        <item x="6626"/>
        <item x="6956"/>
        <item x="1105"/>
        <item x="6509"/>
        <item x="6901"/>
        <item x="6414"/>
        <item x="3192"/>
        <item x="4322"/>
        <item x="91"/>
        <item x="3627"/>
        <item x="1219"/>
        <item x="3286"/>
        <item x="2311"/>
        <item x="2999"/>
        <item x="6263"/>
        <item x="429"/>
        <item x="6713"/>
        <item x="332"/>
        <item x="5288"/>
        <item x="1307"/>
        <item x="1518"/>
        <item x="2734"/>
        <item x="6827"/>
        <item x="6029"/>
        <item x="1658"/>
        <item x="2371"/>
        <item x="2373"/>
        <item x="309"/>
        <item x="3156"/>
        <item x="2167"/>
        <item x="1096"/>
        <item x="1471"/>
        <item x="1904"/>
        <item x="5453"/>
        <item x="2736"/>
        <item x="4693"/>
        <item x="2180"/>
        <item x="3892"/>
        <item x="5658"/>
        <item x="5754"/>
        <item x="2087"/>
        <item x="6181"/>
        <item x="152"/>
        <item x="191"/>
        <item x="218"/>
        <item x="2235"/>
        <item x="4013"/>
        <item x="502"/>
        <item x="836"/>
        <item x="2419"/>
        <item x="657"/>
        <item x="2589"/>
        <item x="2859"/>
        <item x="1576"/>
        <item x="2486"/>
        <item x="5735"/>
        <item x="1656"/>
        <item x="4541"/>
        <item x="268"/>
        <item x="3363"/>
        <item x="3645"/>
        <item x="1811"/>
        <item x="3838"/>
        <item x="5071"/>
        <item x="2279"/>
        <item x="6069"/>
        <item x="297"/>
        <item x="2079"/>
        <item x="2767"/>
        <item x="2229"/>
        <item x="5869"/>
        <item x="279"/>
        <item x="4772"/>
        <item x="3294"/>
        <item x="2013"/>
        <item x="3132"/>
        <item x="23"/>
        <item x="5993"/>
        <item x="4410"/>
        <item x="348"/>
        <item x="6642"/>
        <item x="3926"/>
        <item x="1192"/>
        <item x="3903"/>
        <item x="2337"/>
        <item x="1278"/>
        <item x="1000"/>
        <item x="1817"/>
        <item x="1487"/>
        <item x="2879"/>
        <item x="5734"/>
        <item x="5772"/>
        <item x="3432"/>
        <item x="2733"/>
        <item x="3001"/>
        <item x="5276"/>
        <item x="6751"/>
        <item x="3820"/>
        <item x="3203"/>
        <item x="3691"/>
        <item x="3605"/>
        <item x="3753"/>
        <item x="4217"/>
        <item x="1747"/>
        <item x="4153"/>
        <item x="6625"/>
        <item x="71"/>
        <item x="1242"/>
        <item x="4561"/>
        <item x="5352"/>
        <item x="767"/>
        <item x="1961"/>
        <item x="2833"/>
        <item x="294"/>
        <item x="4780"/>
        <item x="3518"/>
        <item x="5270"/>
        <item x="5872"/>
        <item x="3791"/>
        <item x="3558"/>
        <item x="5394"/>
        <item x="506"/>
        <item x="5384"/>
        <item x="2380"/>
        <item x="593"/>
        <item x="3036"/>
        <item x="4812"/>
        <item x="5659"/>
        <item x="5418"/>
        <item x="1748"/>
        <item x="1680"/>
        <item x="4021"/>
        <item x="104"/>
        <item x="2583"/>
        <item x="2487"/>
        <item x="5753"/>
        <item x="3471"/>
        <item x="3128"/>
        <item x="5224"/>
        <item x="3581"/>
        <item x="5785"/>
        <item x="2267"/>
        <item x="4365"/>
        <item x="4421"/>
        <item x="2962"/>
        <item x="667"/>
        <item x="5430"/>
        <item x="689"/>
        <item x="1964"/>
        <item x="1378"/>
        <item x="5615"/>
        <item x="5960"/>
        <item x="2393"/>
        <item x="4091"/>
        <item x="539"/>
        <item x="2222"/>
        <item x="1709"/>
        <item x="6396"/>
        <item x="5645"/>
        <item x="1343"/>
        <item x="6531"/>
        <item x="1991"/>
        <item x="184"/>
        <item x="4775"/>
        <item x="748"/>
        <item x="4538"/>
        <item x="3430"/>
        <item x="3784"/>
        <item x="1271"/>
        <item x="2868"/>
        <item x="3464"/>
        <item x="5608"/>
        <item x="1042"/>
        <item x="6613"/>
        <item x="614"/>
        <item x="1782"/>
        <item x="1797"/>
        <item x="6489"/>
        <item x="4375"/>
        <item x="3324"/>
        <item x="3746"/>
        <item x="1829"/>
        <item x="5380"/>
        <item x="5369"/>
        <item x="1233"/>
        <item x="798"/>
        <item x="4901"/>
        <item x="4864"/>
        <item x="5713"/>
        <item x="6865"/>
        <item x="2368"/>
        <item x="4756"/>
        <item x="4822"/>
        <item x="4998"/>
        <item x="4317"/>
        <item x="2250"/>
        <item x="4182"/>
        <item x="5032"/>
        <item x="46"/>
        <item x="5880"/>
        <item x="6102"/>
        <item x="4273"/>
        <item x="2913"/>
        <item x="2218"/>
        <item x="2261"/>
        <item x="4567"/>
        <item x="3367"/>
        <item x="631"/>
        <item x="2951"/>
        <item x="3269"/>
        <item x="607"/>
        <item x="6736"/>
        <item x="1631"/>
        <item x="6884"/>
        <item x="1355"/>
        <item x="6361"/>
        <item x="2939"/>
        <item x="4223"/>
        <item x="4116"/>
        <item x="6274"/>
        <item x="4394"/>
        <item x="6311"/>
        <item x="6238"/>
        <item x="1007"/>
        <item x="513"/>
        <item x="4451"/>
        <item x="4128"/>
        <item x="5987"/>
        <item x="296"/>
        <item x="4107"/>
        <item x="5809"/>
        <item x="4302"/>
        <item x="6806"/>
        <item x="3936"/>
        <item x="2893"/>
        <item x="2577"/>
        <item x="4187"/>
        <item x="6805"/>
        <item x="1637"/>
        <item x="2080"/>
        <item x="3550"/>
        <item x="6835"/>
        <item x="406"/>
        <item x="2204"/>
        <item x="373"/>
        <item x="3992"/>
        <item x="4725"/>
        <item x="159"/>
        <item x="4863"/>
        <item x="843"/>
        <item x="6275"/>
        <item x="1643"/>
        <item x="31"/>
        <item x="4392"/>
        <item x="1594"/>
        <item x="3815"/>
        <item x="1492"/>
        <item x="3412"/>
        <item x="608"/>
        <item x="6080"/>
        <item x="5186"/>
        <item x="4612"/>
        <item x="6743"/>
        <item x="6165"/>
        <item x="5452"/>
        <item x="1479"/>
        <item x="2647"/>
        <item x="6660"/>
        <item x="4842"/>
        <item x="3541"/>
        <item x="1139"/>
        <item x="6639"/>
        <item x="3799"/>
        <item x="1982"/>
        <item x="3990"/>
        <item x="148"/>
        <item x="5469"/>
        <item x="5886"/>
        <item x="5700"/>
        <item x="5147"/>
        <item x="2606"/>
        <item x="6076"/>
        <item x="1418"/>
        <item x="120"/>
        <item x="6093"/>
        <item x="330"/>
        <item x="3355"/>
        <item x="216"/>
        <item x="2189"/>
        <item x="1005"/>
        <item x="6523"/>
        <item x="3168"/>
        <item x="188"/>
        <item x="2293"/>
        <item x="2407"/>
        <item x="382"/>
        <item x="3595"/>
        <item x="2534"/>
        <item x="1877"/>
        <item x="3117"/>
        <item x="4004"/>
        <item x="2751"/>
        <item x="3751"/>
        <item x="756"/>
        <item x="2485"/>
        <item x="6470"/>
        <item x="1109"/>
        <item x="6248"/>
        <item x="4661"/>
        <item x="2190"/>
        <item x="3479"/>
        <item x="5778"/>
        <item x="4759"/>
        <item x="5470"/>
        <item x="977"/>
        <item x="5543"/>
        <item x="656"/>
        <item x="638"/>
        <item x="4030"/>
        <item x="1360"/>
        <item x="658"/>
        <item x="5885"/>
        <item x="1765"/>
        <item x="4424"/>
        <item x="2608"/>
        <item x="359"/>
        <item x="3893"/>
        <item x="2819"/>
        <item x="3284"/>
        <item x="5124"/>
        <item x="1832"/>
        <item x="6482"/>
        <item x="605"/>
        <item x="3179"/>
        <item x="6920"/>
        <item x="3809"/>
        <item x="1730"/>
        <item x="1706"/>
        <item x="1989"/>
        <item x="1228"/>
        <item x="35"/>
        <item x="4200"/>
        <item x="5518"/>
        <item x="3514"/>
        <item x="3885"/>
        <item x="3289"/>
        <item x="4577"/>
        <item x="4582"/>
        <item x="2049"/>
        <item x="6538"/>
        <item x="6202"/>
        <item x="5592"/>
        <item x="5275"/>
        <item x="3707"/>
        <item x="6133"/>
        <item x="5374"/>
        <item x="2225"/>
        <item x="3817"/>
        <item x="2082"/>
        <item x="3385"/>
        <item x="4374"/>
        <item x="1604"/>
        <item x="6863"/>
        <item x="5746"/>
        <item x="371"/>
        <item x="5027"/>
        <item x="306"/>
        <item x="4787"/>
        <item x="2984"/>
        <item x="6493"/>
        <item x="1608"/>
        <item x="1462"/>
        <item x="4802"/>
        <item x="5282"/>
        <item x="3045"/>
        <item x="5096"/>
        <item x="3288"/>
        <item x="6293"/>
        <item x="1203"/>
        <item x="726"/>
        <item x="1564"/>
        <item x="735"/>
        <item x="4305"/>
        <item x="5222"/>
        <item x="2895"/>
        <item x="3229"/>
        <item x="4516"/>
        <item x="543"/>
        <item x="6233"/>
        <item x="1515"/>
        <item x="3697"/>
        <item x="567"/>
        <item x="1913"/>
        <item x="1193"/>
        <item x="6929"/>
        <item x="4746"/>
        <item x="4786"/>
        <item x="2456"/>
        <item x="505"/>
        <item x="1246"/>
        <item x="6529"/>
        <item x="2855"/>
        <item x="3647"/>
        <item x="1848"/>
        <item x="4380"/>
        <item x="2954"/>
        <item x="2431"/>
        <item x="2031"/>
        <item x="694"/>
        <item x="6003"/>
        <item x="1001"/>
        <item x="1570"/>
        <item x="2880"/>
        <item x="6416"/>
        <item x="4430"/>
        <item x="1074"/>
        <item x="508"/>
        <item x="1806"/>
        <item x="3510"/>
        <item x="4937"/>
        <item x="2014"/>
        <item x="137"/>
        <item x="4248"/>
        <item x="1058"/>
        <item x="6105"/>
        <item x="3701"/>
        <item x="6691"/>
        <item x="6461"/>
        <item x="6501"/>
        <item x="6730"/>
        <item x="4122"/>
        <item x="1185"/>
        <item x="6178"/>
        <item x="3193"/>
        <item x="6134"/>
        <item x="5160"/>
        <item x="5598"/>
        <item x="2353"/>
        <item x="194"/>
        <item x="3037"/>
        <item x="6075"/>
        <item x="489"/>
        <item x="6819"/>
        <item x="5156"/>
        <item x="1189"/>
        <item x="5318"/>
        <item x="934"/>
        <item x="6230"/>
        <item x="405"/>
        <item x="878"/>
        <item x="5629"/>
        <item x="5021"/>
        <item x="5325"/>
        <item x="2588"/>
        <item x="6923"/>
        <item x="4033"/>
        <item x="5272"/>
        <item x="341"/>
        <item x="3879"/>
        <item x="1769"/>
        <item x="2018"/>
        <item x="4932"/>
        <item x="6747"/>
        <item x="6039"/>
        <item x="3814"/>
        <item x="2483"/>
        <item x="5976"/>
        <item x="5664"/>
        <item x="4105"/>
        <item x="1642"/>
        <item x="4097"/>
        <item x="587"/>
        <item x="5690"/>
        <item x="1370"/>
        <item x="4640"/>
        <item x="4277"/>
        <item x="5710"/>
        <item x="6697"/>
        <item x="2818"/>
        <item x="2838"/>
        <item x="4799"/>
        <item x="630"/>
        <item x="4675"/>
        <item x="3796"/>
        <item x="5365"/>
        <item x="6657"/>
        <item x="5164"/>
        <item x="6332"/>
        <item x="1272"/>
        <item x="4878"/>
        <item x="4438"/>
        <item x="6665"/>
        <item x="5706"/>
        <item x="1160"/>
        <item x="4871"/>
        <item x="1186"/>
        <item x="6451"/>
        <item x="3637"/>
        <item x="824"/>
        <item x="2756"/>
        <item x="2469"/>
        <item x="553"/>
        <item x="2492"/>
        <item x="1881"/>
        <item x="3258"/>
        <item x="6423"/>
        <item x="6888"/>
        <item x="2598"/>
        <item x="1480"/>
        <item x="5283"/>
        <item x="3500"/>
        <item x="4202"/>
        <item x="4852"/>
        <item x="3153"/>
        <item x="2754"/>
        <item x="4825"/>
        <item x="223"/>
        <item x="829"/>
        <item x="2847"/>
        <item x="2650"/>
        <item x="5213"/>
        <item x="5248"/>
        <item x="5351"/>
        <item x="5022"/>
        <item x="3942"/>
        <item x="3553"/>
        <item x="3612"/>
        <item x="6690"/>
        <item x="6496"/>
        <item x="4904"/>
        <item x="5240"/>
        <item x="3486"/>
        <item x="808"/>
        <item x="6930"/>
        <item x="2030"/>
        <item x="5728"/>
        <item x="1507"/>
        <item x="6786"/>
        <item x="4138"/>
        <item x="5088"/>
        <item x="6096"/>
        <item x="6702"/>
        <item x="4464"/>
        <item x="466"/>
        <item x="6616"/>
        <item x="2027"/>
        <item x="4653"/>
        <item x="2665"/>
        <item x="1618"/>
        <item x="2729"/>
        <item x="589"/>
        <item x="1925"/>
        <item x="5235"/>
        <item x="5350"/>
        <item x="692"/>
        <item x="6434"/>
        <item x="3702"/>
        <item x="3812"/>
        <item x="396"/>
        <item x="4463"/>
        <item x="2701"/>
        <item x="6083"/>
        <item x="5072"/>
        <item x="6848"/>
        <item x="5556"/>
        <item x="5667"/>
        <item x="3944"/>
        <item x="6227"/>
        <item x="5054"/>
        <item x="3816"/>
        <item x="1528"/>
        <item x="3976"/>
        <item x="154"/>
        <item x="565"/>
        <item x="5129"/>
        <item x="236"/>
        <item x="204"/>
        <item x="5793"/>
        <item x="5437"/>
        <item x="5094"/>
        <item x="6532"/>
        <item x="1380"/>
        <item x="4790"/>
        <item x="4818"/>
        <item x="4443"/>
        <item x="6020"/>
        <item x="6745"/>
        <item x="891"/>
        <item x="4110"/>
        <item x="6647"/>
        <item x="5871"/>
        <item x="89"/>
        <item x="4064"/>
        <item x="1474"/>
        <item x="5338"/>
        <item x="1863"/>
        <item x="4449"/>
        <item x="344"/>
        <item x="5996"/>
        <item x="1285"/>
        <item x="5565"/>
        <item x="3889"/>
        <item x="3349"/>
        <item x="1647"/>
        <item x="3576"/>
        <item x="2253"/>
        <item x="2488"/>
        <item x="3609"/>
        <item x="32"/>
        <item x="5233"/>
        <item x="1677"/>
        <item x="2737"/>
        <item x="3801"/>
        <item x="2716"/>
        <item x="2822"/>
        <item x="6161"/>
        <item x="3594"/>
        <item x="5888"/>
        <item x="5661"/>
        <item x="3534"/>
        <item x="4090"/>
        <item x="6004"/>
        <item x="456"/>
        <item x="6490"/>
        <item x="4218"/>
        <item x="6565"/>
        <item x="6662"/>
        <item x="5133"/>
        <item x="6946"/>
        <item x="5"/>
        <item x="4868"/>
        <item x="3018"/>
        <item x="1208"/>
        <item x="6384"/>
        <item x="3231"/>
        <item x="2648"/>
        <item x="549"/>
        <item x="6322"/>
        <item x="5373"/>
        <item x="3099"/>
        <item x="3234"/>
        <item x="6071"/>
        <item x="79"/>
        <item x="2579"/>
        <item x="5829"/>
        <item x="6561"/>
        <item x="5102"/>
        <item x="2439"/>
        <item x="5440"/>
        <item x="1361"/>
        <item x="5183"/>
        <item x="173"/>
        <item x="6169"/>
        <item x="34"/>
        <item x="4133"/>
        <item x="649"/>
        <item x="5177"/>
        <item x="5006"/>
        <item x="2354"/>
        <item x="398"/>
        <item x="3035"/>
        <item x="2459"/>
        <item x="4170"/>
        <item x="3074"/>
        <item x="2652"/>
        <item x="2489"/>
        <item x="6834"/>
        <item x="3584"/>
        <item x="4855"/>
        <item x="5364"/>
        <item x="6360"/>
        <item x="68"/>
        <item x="3652"/>
        <item x="6510"/>
        <item x="650"/>
        <item x="5073"/>
        <item x="6469"/>
        <item x="5574"/>
        <item x="6389"/>
        <item x="1645"/>
        <item x="346"/>
        <item x="3068"/>
        <item x="1705"/>
        <item x="6439"/>
        <item x="3242"/>
        <item x="3261"/>
        <item x="457"/>
        <item x="5322"/>
        <item x="5313"/>
        <item x="4709"/>
        <item x="6784"/>
        <item x="903"/>
        <item x="327"/>
        <item x="5195"/>
        <item x="2749"/>
        <item x="5007"/>
        <item x="6742"/>
        <item x="21"/>
        <item x="2803"/>
        <item x="4981"/>
        <item x="2510"/>
        <item x="3507"/>
        <item x="2921"/>
        <item x="4203"/>
        <item x="1696"/>
        <item x="541"/>
        <item x="786"/>
        <item x="700"/>
        <item x="6578"/>
        <item x="2076"/>
        <item x="5498"/>
        <item x="4608"/>
        <item x="5858"/>
        <item x="6679"/>
        <item x="3374"/>
        <item x="1523"/>
        <item x="6218"/>
        <item x="4225"/>
        <item x="4884"/>
        <item x="1699"/>
        <item x="2051"/>
        <item x="1368"/>
        <item x="4049"/>
        <item x="5757"/>
        <item x="292"/>
        <item x="3202"/>
        <item x="611"/>
        <item x="5863"/>
        <item x="5670"/>
        <item x="4176"/>
        <item x="4646"/>
        <item x="1229"/>
        <item x="3549"/>
        <item x="5445"/>
        <item x="973"/>
        <item x="3583"/>
        <item x="1734"/>
        <item x="4580"/>
        <item x="3353"/>
        <item x="1292"/>
        <item x="5789"/>
        <item x="5704"/>
        <item x="6433"/>
        <item x="1969"/>
        <item x="303"/>
        <item x="1591"/>
        <item x="5602"/>
        <item x="5702"/>
        <item x="3848"/>
        <item x="4755"/>
        <item x="831"/>
        <item x="6141"/>
        <item x="4086"/>
        <item x="833"/>
        <item x="5266"/>
        <item x="3013"/>
        <item x="2882"/>
        <item x="6089"/>
        <item x="1691"/>
        <item x="2854"/>
        <item x="3418"/>
        <item x="3142"/>
        <item x="6513"/>
        <item x="2495"/>
        <item x="417"/>
        <item x="3371"/>
        <item x="1086"/>
        <item x="6670"/>
        <item x="4495"/>
        <item x="2272"/>
        <item x="2356"/>
        <item x="5053"/>
        <item x="532"/>
        <item x="6615"/>
        <item x="4832"/>
        <item x="711"/>
        <item x="4055"/>
        <item x="741"/>
        <item x="5332"/>
        <item x="6417"/>
        <item x="5873"/>
        <item x="1289"/>
        <item x="5465"/>
        <item x="4271"/>
        <item x="5397"/>
        <item x="6194"/>
        <item x="2955"/>
        <item x="4854"/>
        <item x="6110"/>
        <item x="219"/>
        <item x="2773"/>
        <item x="1440"/>
        <item x="2791"/>
        <item x="1071"/>
        <item x="181"/>
        <item x="6728"/>
        <item x="6771"/>
        <item x="1531"/>
        <item x="2768"/>
        <item x="5405"/>
        <item x="6692"/>
        <item x="230"/>
        <item x="3698"/>
        <item x="1190"/>
        <item x="2898"/>
        <item x="5799"/>
        <item x="944"/>
        <item x="4180"/>
        <item x="2009"/>
        <item x="2864"/>
        <item x="3872"/>
        <item x="1767"/>
        <item x="6403"/>
        <item x="5804"/>
        <item x="4065"/>
        <item x="5692"/>
        <item x="6853"/>
        <item x="2107"/>
        <item x="1453"/>
        <item x="1541"/>
        <item x="246"/>
        <item x="4634"/>
        <item x="2540"/>
        <item x="1441"/>
        <item x="6157"/>
        <item x="5319"/>
        <item x="1126"/>
        <item x="5197"/>
        <item x="2530"/>
        <item x="6511"/>
        <item x="2283"/>
        <item x="5896"/>
        <item x="6938"/>
        <item x="6955"/>
        <item x="5084"/>
        <item x="6049"/>
        <item x="5742"/>
        <item x="3420"/>
        <item x="3061"/>
        <item x="5043"/>
        <item x="1401"/>
        <item x="3115"/>
        <item x="3315"/>
        <item x="1322"/>
        <item x="3169"/>
        <item x="5454"/>
        <item x="3719"/>
        <item x="234"/>
        <item x="702"/>
        <item x="4562"/>
        <item x="1404"/>
        <item x="6614"/>
        <item x="5835"/>
        <item x="4699"/>
        <item x="3578"/>
        <item x="111"/>
        <item x="5155"/>
        <item x="4295"/>
        <item x="633"/>
        <item x="2713"/>
        <item x="2219"/>
        <item x="3308"/>
        <item x="1306"/>
        <item x="3379"/>
        <item x="906"/>
        <item x="5157"/>
        <item x="4484"/>
        <item x="5484"/>
        <item x="4289"/>
        <item x="1818"/>
        <item x="1894"/>
        <item x="749"/>
        <item x="3916"/>
        <item x="72"/>
        <item x="1168"/>
        <item x="5515"/>
        <item x="4151"/>
        <item x="4406"/>
        <item x="222"/>
        <item x="6859"/>
        <item x="975"/>
        <item x="2861"/>
        <item x="6208"/>
        <item x="3506"/>
        <item x="4046"/>
        <item x="4866"/>
        <item x="3136"/>
        <item x="6031"/>
        <item x="664"/>
        <item x="2149"/>
        <item x="2525"/>
        <item x="6885"/>
        <item x="5320"/>
        <item x="2628"/>
        <item x="6837"/>
        <item x="3666"/>
        <item x="1708"/>
        <item x="4651"/>
        <item x="3548"/>
        <item x="5875"/>
        <item x="4771"/>
        <item x="4232"/>
        <item x="473"/>
        <item x="4738"/>
        <item x="1845"/>
        <item x="4306"/>
        <item x="3387"/>
        <item x="1990"/>
        <item x="3654"/>
        <item x="4588"/>
        <item x="2841"/>
        <item x="757"/>
        <item x="5345"/>
        <item x="1789"/>
        <item x="3852"/>
        <item x="816"/>
        <item x="4465"/>
        <item x="6909"/>
        <item x="5116"/>
        <item x="6550"/>
        <item x="5819"/>
        <item x="5090"/>
        <item x="2384"/>
        <item x="1663"/>
        <item x="3119"/>
        <item x="59"/>
        <item x="4027"/>
        <item x="5798"/>
        <item x="1776"/>
        <item x="4635"/>
        <item x="4566"/>
        <item x="5528"/>
        <item x="2015"/>
        <item x="6415"/>
        <item x="573"/>
        <item x="5780"/>
        <item x="6753"/>
        <item x="4137"/>
        <item x="4676"/>
        <item x="4244"/>
        <item x="1898"/>
        <item x="4616"/>
        <item x="4826"/>
        <item x="133"/>
        <item x="4696"/>
        <item x="4475"/>
        <item x="6719"/>
        <item x="4741"/>
        <item x="3085"/>
        <item x="4334"/>
        <item x="780"/>
        <item x="4895"/>
        <item x="879"/>
        <item x="5910"/>
        <item x="4946"/>
        <item x="1997"/>
        <item x="295"/>
        <item x="5725"/>
        <item x="2207"/>
        <item x="5169"/>
        <item x="274"/>
        <item x="5246"/>
        <item x="5937"/>
        <item x="5967"/>
        <item x="5587"/>
        <item x="4312"/>
        <item x="5082"/>
        <item x="6796"/>
        <item x="3536"/>
        <item x="5042"/>
        <item x="82"/>
        <item x="3832"/>
        <item x="4831"/>
        <item x="5371"/>
        <item x="6155"/>
        <item x="5438"/>
        <item x="6839"/>
        <item x="1857"/>
        <item x="2309"/>
        <item x="1755"/>
        <item x="6366"/>
        <item x="6424"/>
        <item x="1790"/>
        <item x="4431"/>
        <item x="2296"/>
        <item x="3927"/>
        <item x="1315"/>
        <item x="5544"/>
        <item x="4922"/>
        <item x="5367"/>
        <item x="2690"/>
        <item x="6830"/>
        <item x="1313"/>
        <item x="3676"/>
        <item x="4706"/>
        <item x="6533"/>
        <item x="4889"/>
        <item x="6584"/>
        <item x="5685"/>
        <item x="4555"/>
        <item x="6846"/>
        <item x="4872"/>
        <item x="4249"/>
        <item x="2969"/>
        <item x="6088"/>
        <item x="6081"/>
        <item x="3086"/>
        <item x="3914"/>
        <item x="1135"/>
        <item x="5137"/>
        <item x="1702"/>
        <item x="3312"/>
        <item x="1179"/>
        <item x="3212"/>
        <item x="5242"/>
        <item x="1486"/>
        <item x="3739"/>
        <item x="5986"/>
        <item x="6463"/>
        <item x="3722"/>
        <item x="5906"/>
        <item x="2699"/>
        <item x="1216"/>
        <item x="2553"/>
        <item x="2741"/>
        <item x="5262"/>
        <item x="4848"/>
        <item x="5046"/>
        <item x="6772"/>
        <item x="3021"/>
        <item x="1886"/>
        <item x="5895"/>
        <item x="4708"/>
        <item x="6329"/>
        <item x="4393"/>
        <item x="5485"/>
        <item x="916"/>
        <item x="6708"/>
        <item x="3055"/>
        <item x="5832"/>
        <item x="984"/>
        <item x="703"/>
        <item x="5846"/>
        <item x="6894"/>
        <item x="4120"/>
        <item x="5876"/>
        <item x="4938"/>
        <item x="2480"/>
        <item x="5108"/>
        <item x="3025"/>
        <item x="2828"/>
        <item x="2482"/>
        <item x="2103"/>
        <item x="663"/>
        <item x="2605"/>
        <item x="81"/>
        <item x="2640"/>
        <item x="2933"/>
        <item x="5190"/>
        <item x="4144"/>
        <item x="1903"/>
        <item x="3709"/>
        <item x="1041"/>
        <item x="3334"/>
        <item x="4522"/>
        <item x="4159"/>
        <item x="3844"/>
        <item x="6252"/>
        <item x="4270"/>
        <item x="6441"/>
        <item x="122"/>
        <item x="2935"/>
        <item x="3540"/>
        <item x="4887"/>
        <item x="1153"/>
        <item x="3210"/>
        <item x="1805"/>
        <item x="6623"/>
        <item x="3634"/>
        <item x="1784"/>
        <item x="4467"/>
        <item x="2196"/>
        <item x="5292"/>
        <item x="5220"/>
        <item x="862"/>
        <item x="883"/>
        <item x="5310"/>
        <item x="3674"/>
        <item x="6505"/>
        <item x="5542"/>
        <item x="4535"/>
        <item x="6220"/>
        <item x="3459"/>
        <item x="2529"/>
        <item x="2930"/>
        <item x="5495"/>
        <item x="1439"/>
        <item x="1563"/>
        <item x="4933"/>
        <item x="5522"/>
        <item x="392"/>
        <item x="1465"/>
        <item x="5951"/>
        <item x="4717"/>
        <item x="4281"/>
        <item x="1310"/>
        <item x="6109"/>
        <item x="594"/>
        <item x="9"/>
        <item x="1215"/>
        <item x="6477"/>
        <item x="524"/>
        <item x="1331"/>
        <item x="77"/>
        <item x="3287"/>
        <item x="4279"/>
        <item x="2292"/>
        <item x="6857"/>
        <item x="3616"/>
        <item x="3110"/>
        <item x="2372"/>
        <item x="6633"/>
        <item x="6216"/>
        <item x="3505"/>
        <item x="1100"/>
        <item x="1628"/>
        <item x="3026"/>
        <item x="5771"/>
        <item x="2020"/>
        <item x="3991"/>
        <item x="117"/>
        <item x="3888"/>
        <item x="4968"/>
        <item x="3754"/>
        <item x="3172"/>
        <item x="1574"/>
        <item x="2726"/>
        <item x="6871"/>
        <item x="1434"/>
        <item x="4220"/>
        <item x="6445"/>
        <item x="887"/>
        <item x="1801"/>
        <item x="3842"/>
        <item x="1408"/>
        <item x="5400"/>
        <item x="622"/>
        <item x="2578"/>
        <item x="5982"/>
        <item x="5972"/>
        <item x="4171"/>
        <item x="556"/>
        <item x="3705"/>
        <item x="536"/>
        <item x="563"/>
        <item x="6917"/>
        <item x="2840"/>
        <item x="6449"/>
        <item x="4788"/>
        <item x="87"/>
        <item x="2024"/>
        <item x="731"/>
        <item x="3703"/>
        <item x="129"/>
        <item x="855"/>
        <item x="4744"/>
        <item x="4292"/>
        <item x="5853"/>
        <item x="5038"/>
        <item x="2875"/>
        <item x="2257"/>
        <item x="2054"/>
        <item x="1555"/>
        <item x="69"/>
        <item x="1132"/>
        <item x="217"/>
        <item x="474"/>
        <item x="5221"/>
        <item x="3216"/>
        <item x="3034"/>
        <item x="5999"/>
        <item x="3855"/>
        <item x="4321"/>
        <item x="6521"/>
        <item x="5121"/>
        <item x="5841"/>
        <item x="5039"/>
        <item x="6785"/>
        <item x="3091"/>
        <item x="1354"/>
        <item x="2471"/>
        <item x="2680"/>
        <item x="4304"/>
        <item x="6731"/>
        <item x="1695"/>
        <item x="3511"/>
        <item x="468"/>
        <item x="1908"/>
        <item x="641"/>
        <item x="2832"/>
        <item x="965"/>
        <item x="704"/>
        <item x="208"/>
        <item x="6104"/>
        <item x="2197"/>
        <item x="2980"/>
        <item x="6464"/>
        <item x="5919"/>
        <item x="696"/>
        <item x="2565"/>
        <item x="4716"/>
        <item x="5439"/>
        <item x="4657"/>
        <item x="331"/>
        <item x="5075"/>
        <item x="6225"/>
        <item x="6185"/>
        <item x="2834"/>
        <item x="2075"/>
        <item x="6430"/>
        <item x="5346"/>
        <item x="2723"/>
        <item x="1878"/>
        <item x="2504"/>
        <item x="4671"/>
        <item x="4053"/>
        <item x="4668"/>
        <item x="6328"/>
        <item x="5189"/>
        <item x="2126"/>
        <item x="3621"/>
        <item x="2452"/>
        <item x="5142"/>
        <item x="595"/>
        <item x="5626"/>
        <item x="4078"/>
        <item x="5466"/>
        <item x="144"/>
        <item x="3919"/>
        <item x="4948"/>
        <item x="3140"/>
        <item x="6567"/>
        <item x="774"/>
        <item x="1688"/>
        <item x="2612"/>
        <item x="4900"/>
        <item x="3818"/>
        <item x="5077"/>
        <item x="1775"/>
        <item x="6498"/>
        <item x="480"/>
        <item x="1232"/>
        <item x="4737"/>
        <item x="1298"/>
        <item x="3556"/>
        <item x="6035"/>
        <item x="3004"/>
        <item x="590"/>
        <item x="5018"/>
        <item x="2696"/>
        <item x="574"/>
        <item x="4996"/>
        <item x="3338"/>
        <item x="6418"/>
        <item x="1675"/>
        <item x="3918"/>
        <item x="6902"/>
        <item x="490"/>
        <item x="4942"/>
        <item x="2029"/>
        <item x="962"/>
        <item x="1843"/>
        <item x="5349"/>
        <item x="1273"/>
        <item x="2567"/>
        <item x="354"/>
        <item x="1467"/>
        <item x="6820"/>
        <item x="2112"/>
        <item x="724"/>
        <item x="1213"/>
        <item x="2673"/>
        <item x="1667"/>
        <item x="211"/>
        <item x="1614"/>
        <item x="6504"/>
        <item x="4751"/>
        <item x="2627"/>
        <item x="682"/>
        <item x="3906"/>
        <item x="3426"/>
        <item x="550"/>
        <item x="4647"/>
        <item x="5056"/>
        <item x="6536"/>
        <item x="1684"/>
        <item x="5616"/>
        <item x="6103"/>
        <item x="1312"/>
        <item x="3822"/>
        <item x="3300"/>
        <item x="174"/>
        <item x="3841"/>
        <item x="1822"/>
        <item x="1066"/>
        <item x="6267"/>
        <item x="5508"/>
        <item x="185"/>
        <item x="3088"/>
        <item x="6314"/>
        <item x="212"/>
        <item x="3525"/>
        <item x="5686"/>
        <item x="1934"/>
        <item x="985"/>
        <item x="4401"/>
        <item x="5720"/>
        <item x="3851"/>
        <item x="1553"/>
        <item x="1299"/>
        <item x="2228"/>
        <item x="2593"/>
        <item x="5081"/>
        <item x="1539"/>
        <item x="2340"/>
        <item x="5537"/>
        <item x="5023"/>
        <item x="788"/>
        <item x="1719"/>
        <item x="1592"/>
        <item x="3027"/>
        <item x="1599"/>
        <item x="6150"/>
        <item x="5745"/>
        <item x="3904"/>
        <item x="6826"/>
        <item x="6327"/>
        <item x="317"/>
        <item x="937"/>
        <item x="2707"/>
        <item x="2502"/>
        <item x="901"/>
        <item x="5309"/>
        <item x="124"/>
        <item x="5049"/>
        <item x="3770"/>
        <item x="1500"/>
        <item x="3076"/>
        <item x="3017"/>
        <item x="1577"/>
        <item x="3138"/>
        <item x="542"/>
        <item x="1491"/>
        <item x="1383"/>
        <item x="3735"/>
        <item x="1711"/>
        <item x="1397"/>
        <item x="2949"/>
        <item x="286"/>
        <item x="6534"/>
        <item x="5199"/>
        <item x="668"/>
        <item x="4140"/>
        <item x="3835"/>
        <item x="3502"/>
        <item x="5231"/>
        <item x="6828"/>
        <item x="2752"/>
        <item x="1919"/>
        <item x="4006"/>
        <item x="3800"/>
        <item x="1098"/>
        <item x="2551"/>
        <item x="2846"/>
        <item x="699"/>
        <item x="2134"/>
        <item x="1780"/>
        <item x="6646"/>
        <item x="924"/>
        <item x="5603"/>
        <item x="6659"/>
        <item x="1258"/>
        <item x="2727"/>
        <item x="3740"/>
        <item x="960"/>
        <item x="666"/>
        <item x="1962"/>
        <item x="940"/>
        <item x="2466"/>
        <item x="438"/>
        <item x="5483"/>
        <item x="6872"/>
        <item x="781"/>
        <item x="1036"/>
        <item x="2661"/>
        <item x="5131"/>
        <item x="1416"/>
        <item x="5060"/>
        <item x="2265"/>
        <item x="6060"/>
        <item x="5463"/>
        <item x="603"/>
        <item x="4795"/>
        <item x="2282"/>
        <item x="2473"/>
        <item x="4450"/>
        <item x="311"/>
        <item x="5918"/>
        <item x="2710"/>
        <item x="6522"/>
        <item x="4323"/>
        <item x="5991"/>
        <item x="4910"/>
        <item x="3803"/>
        <item x="2810"/>
        <item x="909"/>
        <item x="4950"/>
        <item x="107"/>
        <item x="3622"/>
        <item x="5797"/>
        <item x="140"/>
        <item x="2335"/>
        <item x="1952"/>
        <item x="1955"/>
        <item x="2679"/>
        <item x="172"/>
        <item x="145"/>
        <item x="1080"/>
        <item x="2455"/>
        <item x="5631"/>
        <item x="2264"/>
        <item x="4643"/>
        <item x="2522"/>
        <item x="5922"/>
        <item x="6460"/>
        <item x="2932"/>
        <item x="2060"/>
        <item x="2501"/>
        <item x="1382"/>
        <item x="2549"/>
        <item x="3574"/>
        <item x="4791"/>
        <item x="3187"/>
        <item x="6184"/>
        <item x="5181"/>
        <item x="3819"/>
        <item x="270"/>
        <item x="1683"/>
        <item x="569"/>
        <item x="2503"/>
        <item x="336"/>
        <item x="4633"/>
        <item x="5512"/>
        <item x="849"/>
        <item x="6217"/>
        <item x="672"/>
        <item x="3868"/>
        <item x="193"/>
        <item x="3247"/>
        <item x="2616"/>
        <item x="4341"/>
        <item x="178"/>
        <item x="3626"/>
        <item x="5198"/>
        <item x="6962"/>
        <item x="1672"/>
        <item x="920"/>
        <item x="1824"/>
        <item x="4670"/>
        <item x="4940"/>
        <item x="2039"/>
        <item x="3401"/>
        <item x="4563"/>
        <item x="2685"/>
        <item x="187"/>
        <item x="4499"/>
        <item x="1291"/>
        <item x="3606"/>
        <item x="4557"/>
        <item x="4688"/>
        <item x="3769"/>
        <item x="3924"/>
        <item x="1325"/>
        <item x="5954"/>
        <item x="596"/>
        <item x="4927"/>
        <item x="6070"/>
        <item x="818"/>
        <item x="3330"/>
        <item x="2632"/>
        <item x="4828"/>
        <item x="3710"/>
        <item x="1650"/>
        <item x="1778"/>
        <item x="6573"/>
        <item x="1736"/>
        <item x="5995"/>
        <item x="27"/>
        <item x="929"/>
        <item x="1022"/>
        <item x="773"/>
        <item x="2626"/>
        <item x="4977"/>
        <item x="6251"/>
        <item x="1506"/>
        <item x="3496"/>
        <item x="3736"/>
        <item x="6422"/>
        <item x="6082"/>
        <item x="6337"/>
        <item x="1509"/>
        <item x="5174"/>
        <item x="5252"/>
        <item x="1930"/>
        <item x="5079"/>
        <item x="5444"/>
        <item x="4735"/>
        <item x="6516"/>
        <item x="5324"/>
        <item x="146"/>
        <item x="5525"/>
        <item x="4052"/>
        <item x="4369"/>
        <item x="2320"/>
        <item x="1049"/>
        <item x="5329"/>
        <item x="6046"/>
        <item x="6320"/>
        <item x="2345"/>
        <item x="3226"/>
        <item x="454"/>
        <item x="1358"/>
        <item x="1319"/>
        <item x="3752"/>
        <item x="1625"/>
        <item x="5726"/>
        <item x="83"/>
        <item x="4508"/>
        <item x="1875"/>
        <item x="472"/>
        <item x="2623"/>
        <item x="5238"/>
        <item x="5010"/>
        <item x="308"/>
        <item x="4428"/>
        <item x="896"/>
        <item x="2967"/>
        <item x="6213"/>
        <item x="5968"/>
        <item x="2400"/>
        <item x="5143"/>
        <item x="1395"/>
        <item x="447"/>
        <item x="1257"/>
        <item x="898"/>
        <item x="5635"/>
        <item x="5416"/>
        <item x="3515"/>
        <item x="4587"/>
        <item x="1510"/>
        <item x="5434"/>
        <item x="5386"/>
        <item x="4652"/>
        <item x="725"/>
        <item x="3297"/>
        <item x="4754"/>
        <item x="599"/>
        <item x="4127"/>
        <item x="2365"/>
        <item x="863"/>
        <item x="4537"/>
        <item x="4941"/>
        <item x="6769"/>
        <item x="5561"/>
        <item x="4930"/>
        <item x="2161"/>
        <item x="3276"/>
        <item x="3928"/>
        <item x="2771"/>
        <item x="705"/>
        <item x="5899"/>
        <item x="820"/>
        <item x="231"/>
        <item x="4229"/>
        <item x="1939"/>
        <item x="5907"/>
        <item x="5335"/>
        <item x="4017"/>
        <item x="3896"/>
        <item x="1556"/>
        <item x="2183"/>
        <item x="5392"/>
        <item x="5553"/>
        <item x="6318"/>
        <item x="1568"/>
        <item x="141"/>
        <item x="6698"/>
        <item x="4168"/>
        <item x="2251"/>
        <item x="4609"/>
        <item x="4147"/>
        <item x="6568"/>
        <item x="3222"/>
        <item x="3669"/>
        <item x="3894"/>
        <item x="4487"/>
        <item x="5407"/>
        <item x="2223"/>
        <item x="3509"/>
        <item x="4479"/>
        <item x="1693"/>
        <item x="5729"/>
        <item x="2481"/>
        <item x="716"/>
        <item x="4888"/>
        <item x="4075"/>
        <item x="1819"/>
        <item x="640"/>
        <item x="3979"/>
        <item x="522"/>
        <item x="2019"/>
        <item x="51"/>
        <item x="5315"/>
        <item x="2520"/>
        <item x="1924"/>
        <item x="957"/>
        <item x="5554"/>
        <item x="3302"/>
        <item x="2695"/>
        <item x="5882"/>
        <item x="1113"/>
        <item x="1871"/>
        <item x="1895"/>
        <item x="2922"/>
        <item x="5796"/>
        <item x="1550"/>
        <item x="155"/>
        <item x="3827"/>
        <item x="2363"/>
        <item x="6356"/>
        <item x="5979"/>
        <item x="39"/>
        <item x="6353"/>
        <item x="4381"/>
        <item x="1398"/>
        <item x="5218"/>
        <item x="6008"/>
        <item x="1174"/>
        <item x="3407"/>
        <item x="2795"/>
        <item x="3241"/>
        <item x="2010"/>
        <item x="6283"/>
        <item x="4396"/>
        <item x="2085"/>
        <item x="3964"/>
        <item x="6592"/>
        <item x="1505"/>
        <item x="4194"/>
        <item x="5823"/>
        <item x="4590"/>
        <item x="5393"/>
        <item x="4722"/>
        <item x="5676"/>
        <item x="5567"/>
        <item x="5285"/>
        <item x="1323"/>
        <item x="1926"/>
        <item x="6297"/>
        <item x="4585"/>
        <item x="5080"/>
        <item x="6405"/>
        <item x="4553"/>
        <item x="4570"/>
        <item x="485"/>
        <item x="2472"/>
        <item x="6515"/>
        <item x="370"/>
        <item x="3484"/>
        <item x="3482"/>
        <item x="5448"/>
        <item x="5978"/>
        <item x="2988"/>
        <item x="1389"/>
        <item x="4861"/>
        <item x="6065"/>
        <item x="5136"/>
        <item x="5085"/>
        <item x="801"/>
        <item x="6558"/>
        <item x="374"/>
        <item x="5232"/>
        <item x="5844"/>
        <item x="6067"/>
        <item x="3006"/>
        <item x="6913"/>
        <item x="6372"/>
        <item x="4219"/>
        <item x="3966"/>
        <item x="5017"/>
        <item x="461"/>
        <item x="4009"/>
        <item x="2526"/>
        <item x="4568"/>
        <item x="5353"/>
        <item x="3065"/>
        <item x="5500"/>
        <item x="220"/>
        <item x="1495"/>
        <item x="4545"/>
        <item x="500"/>
        <item x="1251"/>
        <item x="6715"/>
        <item x="956"/>
        <item x="3661"/>
        <item x="4098"/>
        <item x="6673"/>
        <item x="5526"/>
        <item x="3033"/>
        <item x="4008"/>
        <item x="4387"/>
        <item x="3901"/>
        <item x="2328"/>
        <item x="2944"/>
        <item x="4284"/>
        <item x="4354"/>
        <item x="2860"/>
        <item x="3058"/>
        <item x="6058"/>
        <item x="538"/>
        <item x="1256"/>
        <item x="1653"/>
        <item x="5363"/>
        <item x="859"/>
        <item x="6188"/>
        <item x="4109"/>
        <item x="822"/>
        <item x="5410"/>
        <item x="2350"/>
        <item x="5048"/>
        <item x="6306"/>
        <item x="6207"/>
        <item x="3508"/>
        <item x="797"/>
        <item x="3460"/>
        <item x="4700"/>
        <item x="3441"/>
        <item x="3501"/>
        <item x="5109"/>
        <item x="483"/>
        <item x="5296"/>
        <item x="3280"/>
        <item x="1456"/>
        <item x="5256"/>
        <item x="1393"/>
        <item x="491"/>
        <item x="3462"/>
        <item x="766"/>
        <item x="2851"/>
        <item x="6667"/>
        <item x="1916"/>
        <item x="3090"/>
        <item x="2761"/>
        <item x="4186"/>
        <item x="2762"/>
        <item x="1854"/>
        <item x="2021"/>
        <item x="5831"/>
        <item x="5502"/>
        <item x="1999"/>
        <item x="717"/>
        <item x="4614"/>
        <item x="1184"/>
        <item x="6099"/>
        <item x="1494"/>
        <item x="1710"/>
        <item x="6019"/>
        <item x="1603"/>
        <item x="3122"/>
        <item x="775"/>
        <item x="6627"/>
        <item x="4964"/>
        <item x="6687"/>
        <item x="6114"/>
        <item x="5511"/>
        <item x="4453"/>
        <item x="3940"/>
        <item x="665"/>
        <item x="3993"/>
        <item x="88"/>
        <item x="78"/>
        <item x="787"/>
        <item x="241"/>
        <item x="3768"/>
        <item x="5236"/>
        <item x="627"/>
        <item x="2499"/>
        <item x="3456"/>
        <item x="2442"/>
        <item x="3083"/>
        <item x="258"/>
        <item x="2432"/>
        <item x="26"/>
        <item x="708"/>
        <item x="6006"/>
        <item x="4815"/>
        <item x="877"/>
        <item x="2390"/>
        <item x="6579"/>
        <item x="5582"/>
        <item x="6041"/>
        <item x="4615"/>
        <item x="602"/>
        <item x="347"/>
        <item x="521"/>
        <item x="6231"/>
        <item x="5294"/>
        <item x="1085"/>
        <item x="2731"/>
        <item x="1121"/>
        <item x="479"/>
        <item x="2422"/>
        <item x="4155"/>
        <item x="265"/>
        <item x="6055"/>
        <item x="2240"/>
        <item x="4104"/>
        <item x="5578"/>
        <item x="2789"/>
        <item x="285"/>
        <item x="2945"/>
        <item x="5107"/>
        <item x="3989"/>
        <item x="3162"/>
        <item x="2580"/>
        <item x="130"/>
        <item x="1253"/>
        <item x="3152"/>
        <item x="778"/>
        <item x="225"/>
        <item x="6040"/>
        <item x="4154"/>
        <item x="4792"/>
        <item x="5100"/>
        <item x="349"/>
        <item x="6390"/>
        <item x="4827"/>
        <item x="4935"/>
        <item x="4468"/>
        <item x="6566"/>
        <item x="4800"/>
        <item x="2386"/>
        <item x="710"/>
        <item x="2569"/>
        <item x="3734"/>
        <item x="5521"/>
        <item x="5093"/>
        <item x="4056"/>
        <item x="2491"/>
        <item x="2629"/>
        <item x="5818"/>
        <item x="1297"/>
        <item x="4690"/>
        <item x="2461"/>
        <item x="3206"/>
        <item x="1744"/>
        <item x="873"/>
        <item x="1155"/>
        <item x="127"/>
        <item x="6042"/>
        <item x="4038"/>
        <item x="4774"/>
        <item x="1226"/>
        <item x="1212"/>
        <item x="3580"/>
        <item x="494"/>
        <item x="1978"/>
        <item x="4796"/>
        <item x="2349"/>
        <item x="5546"/>
        <item x="4445"/>
        <item x="2586"/>
        <item x="18"/>
        <item x="3327"/>
        <item x="3305"/>
        <item x="3787"/>
        <item x="2241"/>
        <item x="1662"/>
        <item x="2294"/>
        <item x="2638"/>
        <item x="4344"/>
        <item x="6378"/>
        <item x="501"/>
        <item x="6074"/>
        <item x="2785"/>
        <item x="2288"/>
        <item x="179"/>
        <item x="3318"/>
        <item x="6078"/>
        <item x="3593"/>
        <item x="6312"/>
        <item x="239"/>
        <item x="745"/>
        <item x="999"/>
        <item x="5447"/>
        <item x="769"/>
        <item x="2975"/>
        <item x="678"/>
        <item x="1557"/>
        <item x="3002"/>
        <item x="2987"/>
        <item x="3516"/>
        <item x="2769"/>
        <item x="4883"/>
        <item x="3653"/>
        <item x="5695"/>
        <item x="2444"/>
        <item x="2445"/>
        <item x="5881"/>
        <item x="3588"/>
        <item x="5944"/>
        <item x="66"/>
        <item x="2715"/>
        <item x="2808"/>
        <item x="3955"/>
        <item x="3198"/>
        <item x="6635"/>
        <item x="3397"/>
        <item x="1543"/>
        <item x="6381"/>
        <item x="6022"/>
        <item x="758"/>
        <item x="4466"/>
        <item x="6000"/>
        <item x="5813"/>
        <item x="1295"/>
        <item x="2804"/>
        <item x="4531"/>
        <item x="1560"/>
        <item x="2670"/>
        <item x="6373"/>
        <item x="106"/>
        <item x="1598"/>
        <item x="2556"/>
        <item x="1104"/>
        <item x="2557"/>
        <item x="1003"/>
        <item x="1963"/>
        <item x="4373"/>
        <item x="3215"/>
        <item x="4191"/>
        <item x="5559"/>
        <item x="814"/>
        <item x="1742"/>
        <item x="2950"/>
        <item x="3404"/>
        <item x="418"/>
        <item x="1627"/>
        <item x="3209"/>
        <item x="1840"/>
        <item x="1922"/>
        <item x="2358"/>
        <item x="5383"/>
        <item x="1558"/>
        <item x="6942"/>
        <item x="6676"/>
        <item x="2244"/>
        <item x="1277"/>
        <item x="257"/>
        <item x="3756"/>
        <item x="2175"/>
        <item x="5925"/>
        <item x="2440"/>
        <item x="5573"/>
        <item x="2973"/>
        <item x="2187"/>
        <item x="2043"/>
        <item x="5456"/>
        <item x="3680"/>
        <item x="3560"/>
        <item x="4429"/>
        <item x="527"/>
        <item x="1981"/>
        <item x="57"/>
        <item x="3144"/>
        <item x="2528"/>
        <item x="928"/>
        <item x="3840"/>
        <item x="2281"/>
        <item x="6559"/>
        <item x="2301"/>
        <item x="1436"/>
        <item x="3755"/>
        <item x="5126"/>
        <item x="1263"/>
        <item x="1846"/>
        <item x="1236"/>
        <item x="3656"/>
        <item x="314"/>
        <item x="4945"/>
        <item x="411"/>
        <item x="4797"/>
        <item x="385"/>
        <item x="6107"/>
        <item x="5024"/>
        <item x="6618"/>
        <item x="3248"/>
        <item x="52"/>
        <item x="3586"/>
        <item x="4007"/>
        <item x="4715"/>
        <item x="5170"/>
        <item x="2119"/>
        <item x="571"/>
        <item x="3019"/>
        <item x="6908"/>
        <item x="1015"/>
        <item x="3130"/>
        <item x="5008"/>
        <item x="5717"/>
        <item x="4336"/>
        <item x="6952"/>
        <item x="4044"/>
        <item x="2427"/>
        <item x="1451"/>
        <item x="1241"/>
        <item x="3311"/>
        <item x="6119"/>
        <item x="1511"/>
        <item x="4308"/>
        <item x="2387"/>
        <item x="1974"/>
        <item x="5538"/>
        <item x="2581"/>
        <item x="4348"/>
        <item x="6154"/>
        <item x="2430"/>
        <item x="1585"/>
        <item x="4727"/>
        <item x="5341"/>
        <item x="1034"/>
        <item x="6393"/>
        <item x="5501"/>
        <item x="253"/>
        <item x="1375"/>
        <item x="3159"/>
        <item x="2957"/>
        <item x="3878"/>
        <item x="727"/>
        <item x="5926"/>
        <item x="5911"/>
        <item x="2115"/>
        <item x="1154"/>
        <item x="3262"/>
        <item x="1804"/>
        <item x="3477"/>
        <item x="3795"/>
        <item x="5909"/>
        <item x="1928"/>
        <item x="2615"/>
        <item x="1444"/>
        <item x="6034"/>
        <item x="3157"/>
        <item x="4859"/>
        <item x="2958"/>
        <item x="3214"/>
        <item x="552"/>
        <item x="510"/>
        <item x="4896"/>
        <item x="1357"/>
        <item x="4953"/>
        <item x="113"/>
        <item x="3329"/>
        <item x="6398"/>
        <item x="2972"/>
        <item x="5178"/>
        <item x="198"/>
        <item x="771"/>
        <item x="3275"/>
        <item x="4599"/>
        <item x="2637"/>
        <item x="5391"/>
        <item x="1496"/>
        <item x="6569"/>
        <item x="5226"/>
        <item x="1638"/>
        <item x="5130"/>
        <item x="4816"/>
        <item x="4762"/>
        <item x="2273"/>
        <item x="426"/>
        <item x="3628"/>
        <item x="5146"/>
        <item x="6193"/>
        <item x="2587"/>
        <item x="2083"/>
        <item x="5938"/>
        <item x="3000"/>
        <item x="4726"/>
        <item x="1578"/>
        <item x="3107"/>
        <item x="5063"/>
        <item x="6452"/>
        <item x="6818"/>
        <item x="1037"/>
        <item x="1971"/>
        <item x="1704"/>
        <item x="6541"/>
        <item x="2835"/>
        <item x="1457"/>
        <item x="5596"/>
        <item x="5507"/>
        <item x="5961"/>
        <item x="73"/>
        <item x="2938"/>
        <item x="2395"/>
        <item x="4216"/>
        <item x="4085"/>
        <item x="4970"/>
        <item x="6555"/>
        <item x="4383"/>
        <item x="6116"/>
        <item x="4638"/>
        <item x="2"/>
        <item x="5451"/>
        <item x="2135"/>
        <item x="76"/>
        <item x="1754"/>
        <item x="2596"/>
        <item x="4206"/>
        <item x="3052"/>
        <item x="6073"/>
        <item x="5030"/>
        <item x="5172"/>
        <item x="5269"/>
        <item x="6855"/>
        <item x="33"/>
        <item x="2200"/>
        <item x="408"/>
        <item x="1724"/>
        <item x="4178"/>
        <item x="2151"/>
        <item x="5481"/>
        <item x="6912"/>
        <item x="455"/>
        <item x="6367"/>
        <item x="2338"/>
        <item x="1508"/>
        <item x="6595"/>
        <item x="683"/>
        <item x="3056"/>
        <item x="3937"/>
        <item x="4148"/>
        <item x="5617"/>
        <item x="4246"/>
        <item x="3808"/>
        <item x="5134"/>
        <item x="5552"/>
        <item x="5671"/>
        <item x="367"/>
        <item x="3047"/>
        <item x="3454"/>
        <item x="2597"/>
        <item x="2719"/>
        <item x="560"/>
        <item x="6717"/>
        <item x="2448"/>
        <item x="810"/>
        <item x="6544"/>
        <item x="5826"/>
        <item x="5118"/>
        <item x="1469"/>
        <item x="6468"/>
        <item x="4160"/>
        <item x="5210"/>
        <item x="6927"/>
        <item x="4954"/>
        <item x="4389"/>
        <item x="3716"/>
        <item x="3961"/>
        <item x="5966"/>
        <item x="6744"/>
        <item x="1777"/>
        <item x="5409"/>
        <item x="1014"/>
        <item x="6600"/>
        <item x="5188"/>
        <item x="908"/>
        <item x="5375"/>
        <item x="6880"/>
        <item x="1793"/>
        <item x="1753"/>
        <item x="4029"/>
        <item x="3672"/>
        <item x="3758"/>
        <item x="6354"/>
        <item x="6892"/>
        <item x="3950"/>
        <item x="899"/>
        <item x="1498"/>
        <item x="6077"/>
        <item x="3419"/>
        <item x="47"/>
        <item x="628"/>
        <item x="6222"/>
        <item x="4420"/>
        <item x="1422"/>
        <item x="3377"/>
        <item x="5604"/>
        <item x="3114"/>
        <item x="434"/>
        <item x="2989"/>
        <item x="5917"/>
        <item x="3631"/>
        <item x="5883"/>
        <item x="3125"/>
        <item x="5622"/>
        <item x="983"/>
        <item x="3463"/>
        <item x="6926"/>
        <item x="2155"/>
        <item x="5747"/>
        <item x="1980"/>
        <item x="5878"/>
        <item x="4846"/>
        <item x="4804"/>
        <item x="6421"/>
        <item x="3191"/>
        <item x="2385"/>
        <item x="6502"/>
        <item x="4965"/>
        <item x="6374"/>
        <item x="2017"/>
        <item x="3166"/>
        <item x="5115"/>
        <item x="4949"/>
        <item x="943"/>
        <item x="3031"/>
        <item x="6732"/>
        <item x="2926"/>
        <item x="840"/>
        <item x="537"/>
        <item x="5299"/>
        <item x="2195"/>
        <item x="4874"/>
        <item x="3547"/>
        <item x="3255"/>
        <item x="4718"/>
        <item x="2153"/>
        <item x="22"/>
        <item x="4502"/>
        <item x="2523"/>
        <item x="300"/>
        <item x="1792"/>
        <item x="2548"/>
        <item x="318"/>
        <item x="3909"/>
        <item x="3342"/>
        <item x="6030"/>
        <item x="6858"/>
        <item x="5839"/>
        <item x="5984"/>
        <item x="3998"/>
        <item x="4355"/>
        <item x="1324"/>
        <item x="3427"/>
        <item x="3867"/>
        <item x="5000"/>
        <item x="2646"/>
        <item x="2604"/>
        <item x="5646"/>
        <item x="1690"/>
        <item x="6624"/>
        <item x="4764"/>
        <item x="6151"/>
        <item x="459"/>
        <item x="5358"/>
        <item x="6721"/>
        <item x="4050"/>
        <item x="5025"/>
        <item x="5514"/>
        <item x="555"/>
        <item x="5123"/>
        <item x="3339"/>
        <item x="2095"/>
        <item x="4748"/>
        <item x="6408"/>
        <item x="5952"/>
        <item x="4100"/>
        <item x="2321"/>
        <item x="4072"/>
        <item x="3044"/>
        <item x="4766"/>
        <item x="441"/>
        <item x="6164"/>
        <item x="2952"/>
        <item x="6775"/>
        <item x="1304"/>
        <item x="4315"/>
        <item x="4286"/>
        <item x="3786"/>
        <item x="2813"/>
        <item x="338"/>
        <item x="360"/>
        <item x="4087"/>
        <item x="3449"/>
        <item x="227"/>
        <item x="86"/>
        <item x="1751"/>
        <item x="5694"/>
        <item x="5766"/>
        <item x="498"/>
        <item x="5450"/>
        <item x="2252"/>
        <item x="6191"/>
        <item x="830"/>
        <item x="2147"/>
        <item x="1320"/>
        <item x="1750"/>
        <item x="3717"/>
        <item x="2389"/>
        <item x="5612"/>
        <item x="5715"/>
        <item x="353"/>
        <item x="3014"/>
        <item x="3105"/>
        <item x="3633"/>
        <item x="5524"/>
        <item x="2659"/>
        <item x="5069"/>
        <item x="4993"/>
        <item x="6254"/>
        <item x="4601"/>
        <item x="4596"/>
        <item x="4062"/>
        <item x="729"/>
        <item x="4619"/>
        <item x="2122"/>
        <item x="2004"/>
        <item x="5274"/>
        <item x="3895"/>
        <item x="1372"/>
        <item x="935"/>
        <item x="1936"/>
        <item x="5259"/>
        <item x="3561"/>
        <item x="2494"/>
        <item x="1115"/>
        <item x="6780"/>
        <item x="858"/>
        <item x="1454"/>
        <item x="4088"/>
        <item x="4257"/>
        <item x="2976"/>
        <item x="5705"/>
        <item x="5815"/>
        <item x="3008"/>
        <item x="3813"/>
        <item x="5570"/>
        <item x="315"/>
        <item x="4497"/>
        <item x="734"/>
        <item x="609"/>
        <item x="3217"/>
        <item x="5731"/>
        <item x="6638"/>
        <item x="2641"/>
        <item x="4335"/>
        <item x="5267"/>
        <item x="4378"/>
        <item x="6519"/>
        <item x="175"/>
        <item x="4226"/>
        <item x="132"/>
        <item x="5390"/>
        <item x="6011"/>
        <item x="1117"/>
        <item x="6643"/>
        <item x="321"/>
        <item x="4436"/>
        <item x="6173"/>
        <item x="5241"/>
        <item x="157"/>
        <item x="3116"/>
        <item x="5714"/>
        <item x="3341"/>
        <item x="5442"/>
        <item x="572"/>
        <item x="4359"/>
        <item x="1986"/>
        <item x="3467"/>
        <item x="2941"/>
        <item x="1609"/>
        <item x="6487"/>
        <item x="163"/>
        <item x="6845"/>
        <item x="5589"/>
        <item x="2524"/>
        <item x="6684"/>
        <item x="1284"/>
        <item x="1220"/>
        <item x="5601"/>
        <item x="1194"/>
        <item x="6479"/>
        <item x="4536"/>
        <item x="517"/>
        <item x="3421"/>
        <item x="3306"/>
        <item x="5610"/>
        <item x="2005"/>
        <item x="1707"/>
        <item x="5758"/>
        <item x="3957"/>
        <item x="1720"/>
        <item x="1725"/>
        <item x="5836"/>
        <item x="467"/>
        <item x="2636"/>
        <item x="2026"/>
        <item x="806"/>
        <item x="715"/>
        <item x="6706"/>
        <item x="2332"/>
        <item x="5964"/>
        <item x="559"/>
        <item x="3554"/>
        <item x="3030"/>
        <item x="2299"/>
        <item x="793"/>
        <item x="6666"/>
        <item x="3129"/>
        <item x="1222"/>
        <item x="5138"/>
        <item x="5462"/>
        <item x="168"/>
        <item x="319"/>
        <item x="1039"/>
        <item x="5250"/>
        <item x="6812"/>
        <item x="2068"/>
        <item x="5446"/>
        <item x="2306"/>
        <item x="1967"/>
        <item x="5106"/>
        <item x="1148"/>
        <item x="5824"/>
        <item x="1352"/>
        <item x="6420"/>
        <item x="4150"/>
        <item x="3535"/>
        <item x="6286"/>
        <item x="4807"/>
        <item x="5098"/>
        <item x="2425"/>
        <item x="6350"/>
        <item x="2260"/>
        <item x="759"/>
        <item x="1450"/>
        <item x="1268"/>
        <item x="5478"/>
        <item x="4372"/>
        <item x="2592"/>
        <item x="1728"/>
        <item x="2336"/>
        <item x="391"/>
        <item x="5171"/>
        <item x="1245"/>
        <item x="5229"/>
        <item x="5665"/>
        <item x="5830"/>
        <item x="3865"/>
        <item x="6765"/>
        <item x="5429"/>
        <item x="5806"/>
        <item x="1057"/>
        <item x="362"/>
        <item x="2607"/>
        <item x="2409"/>
        <item x="2591"/>
        <item x="3352"/>
        <item x="4867"/>
        <item x="1882"/>
        <item x="1240"/>
        <item x="5639"/>
        <item x="478"/>
        <item x="4215"/>
        <item x="4554"/>
        <item x="105"/>
        <item x="1079"/>
        <item x="1823"/>
        <item x="1084"/>
        <item x="1802"/>
        <item x="2885"/>
        <item x="2392"/>
        <item x="2065"/>
        <item x="721"/>
        <item x="299"/>
        <item x="3054"/>
        <item x="6228"/>
        <item x="941"/>
        <item x="4274"/>
        <item x="1626"/>
        <item x="1392"/>
        <item x="4578"/>
        <item x="5649"/>
        <item x="448"/>
        <item x="4331"/>
        <item x="2050"/>
        <item x="2156"/>
        <item x="3587"/>
        <item x="488"/>
        <item x="3659"/>
        <item x="6650"/>
        <item x="4096"/>
        <item x="3614"/>
        <item x="4963"/>
        <item x="5254"/>
        <item x="3596"/>
        <item x="4404"/>
        <item x="2527"/>
        <item x="3368"/>
        <item x="1040"/>
        <item x="2370"/>
        <item x="1414"/>
        <item x="1172"/>
        <item x="5833"/>
        <item x="4311"/>
        <item x="4817"/>
        <item x="6724"/>
        <item x="2243"/>
        <item x="3225"/>
        <item x="4820"/>
        <item x="4492"/>
        <item x="6594"/>
        <item x="5496"/>
        <item x="6005"/>
        <item x="1264"/>
        <item x="2113"/>
        <item x="2297"/>
        <item x="2163"/>
        <item x="5588"/>
        <item x="1114"/>
        <item x="4912"/>
        <item x="4655"/>
        <item x="872"/>
        <item x="1371"/>
        <item x="3568"/>
        <item x="4173"/>
        <item x="4721"/>
        <item x="3757"/>
        <item x="6036"/>
        <item x="2148"/>
        <item x="6851"/>
        <item x="2573"/>
        <item x="625"/>
        <item x="2342"/>
        <item x="6007"/>
        <item x="6557"/>
        <item x="5583"/>
        <item x="4939"/>
        <item x="4972"/>
        <item x="1478"/>
        <item x="2002"/>
        <item x="118"/>
        <item x="1143"/>
        <item x="2132"/>
        <item x="1521"/>
        <item x="995"/>
        <item x="2211"/>
        <item x="4909"/>
        <item x="1906"/>
        <item x="2709"/>
        <item x="5217"/>
        <item x="1529"/>
        <item x="3724"/>
        <item x="5600"/>
        <item x="1332"/>
        <item x="1296"/>
        <item x="1945"/>
        <item x="2233"/>
        <item x="20"/>
        <item x="789"/>
        <item x="6794"/>
        <item x="3675"/>
        <item x="3530"/>
        <item x="226"/>
        <item x="3911"/>
        <item x="900"/>
        <item x="3072"/>
        <item x="5915"/>
        <item x="6718"/>
        <item x="5788"/>
        <item x="1095"/>
        <item x="4753"/>
        <item x="6125"/>
        <item x="2917"/>
        <item x="1178"/>
        <item x="6240"/>
        <item x="3382"/>
        <item x="2032"/>
        <item x="5293"/>
        <item x="3340"/>
        <item x="1666"/>
        <item x="199"/>
        <item x="1532"/>
        <item x="4435"/>
        <item x="4519"/>
        <item x="6115"/>
        <item x="1381"/>
        <item x="1923"/>
        <item x="4320"/>
        <item x="3615"/>
        <item x="3239"/>
        <item x="4593"/>
        <item x="1054"/>
        <item x="4704"/>
        <item x="3624"/>
        <item x="2657"/>
        <item x="2811"/>
        <item x="6661"/>
        <item x="5052"/>
        <item x="1052"/>
        <item x="6677"/>
        <item x="4921"/>
        <item x="1405"/>
        <item x="4405"/>
        <item x="4974"/>
        <item x="5698"/>
        <item x="1376"/>
        <item x="5244"/>
        <item x="6289"/>
        <item x="4976"/>
        <item x="5436"/>
        <item x="5719"/>
        <item x="1151"/>
        <item x="1028"/>
        <item x="4897"/>
        <item x="6410"/>
        <item x="3326"/>
        <item x="80"/>
        <item x="1152"/>
        <item x="2961"/>
        <item x="6303"/>
        <item x="5494"/>
        <item x="2817"/>
        <item x="1862"/>
        <item x="5563"/>
        <item x="2184"/>
        <item x="4956"/>
        <item x="6925"/>
        <item x="5651"/>
        <item x="6528"/>
        <item x="3725"/>
        <item x="5549"/>
        <item x="6395"/>
        <item x="255"/>
        <item x="5718"/>
        <item x="5897"/>
        <item x="3544"/>
        <item x="6689"/>
        <item x="1941"/>
        <item x="3963"/>
        <item x="5902"/>
        <item x="6010"/>
        <item x="2022"/>
        <item x="4403"/>
        <item x="1116"/>
        <item x="369"/>
        <item x="5223"/>
        <item x="4806"/>
        <item x="5491"/>
        <item x="4916"/>
        <item x="4740"/>
        <item x="2303"/>
        <item x="2133"/>
        <item x="3444"/>
        <item x="978"/>
        <item x="912"/>
        <item x="1884"/>
        <item x="5648"/>
        <item x="2286"/>
        <item x="1800"/>
        <item x="1965"/>
        <item x="856"/>
        <item x="6291"/>
        <item x="4360"/>
        <item x="1870"/>
        <item x="2036"/>
        <item x="6201"/>
        <item x="3876"/>
        <item x="3333"/>
        <item x="2766"/>
        <item x="3277"/>
        <item x="2845"/>
        <item x="6271"/>
        <item x="623"/>
        <item x="1475"/>
        <item x="1613"/>
        <item x="3175"/>
        <item x="93"/>
        <item x="1270"/>
        <item x="1156"/>
        <item x="6752"/>
        <item x="2621"/>
        <item x="1534"/>
        <item x="5675"/>
        <item x="1130"/>
        <item x="3917"/>
        <item x="520"/>
        <item x="6944"/>
        <item x="4785"/>
        <item x="4510"/>
        <item x="2064"/>
        <item x="2993"/>
        <item x="2254"/>
        <item x="6187"/>
        <item x="3233"/>
        <item x="3079"/>
        <item x="2139"/>
        <item x="340"/>
        <item x="1502"/>
        <item x="2797"/>
        <item x="2678"/>
        <item x="5004"/>
        <item x="5297"/>
        <item x="3732"/>
        <item x="1097"/>
        <item x="1966"/>
        <item x="2144"/>
        <item x="1288"/>
        <item x="5305"/>
        <item x="2059"/>
        <item x="5402"/>
        <item x="712"/>
        <item x="3071"/>
        <item x="2763"/>
        <item x="2307"/>
        <item x="3779"/>
        <item x="6273"/>
        <item x="3557"/>
        <item x="4066"/>
        <item x="4489"/>
        <item x="1128"/>
        <item x="4124"/>
        <item x="1739"/>
        <item x="779"/>
        <item x="1430"/>
        <item x="880"/>
        <item x="660"/>
        <item x="5724"/>
        <item x="3494"/>
        <item x="2071"/>
        <item x="4415"/>
        <item x="5243"/>
        <item x="2124"/>
        <item x="273"/>
        <item x="4819"/>
        <item x="3165"/>
        <item x="323"/>
        <item x="301"/>
        <item x="75"/>
        <item x="264"/>
        <item x="2131"/>
        <item x="5562"/>
        <item x="1636"/>
        <item x="3727"/>
        <item x="6025"/>
        <item x="1425"/>
        <item x="4363"/>
        <item x="5202"/>
        <item x="3431"/>
        <item x="5946"/>
        <item x="1901"/>
        <item x="1525"/>
        <item x="2876"/>
        <item x="4605"/>
        <item x="1221"/>
        <item x="1992"/>
        <item x="5707"/>
        <item x="5399"/>
        <item x="6681"/>
        <item x="673"/>
        <item x="3381"/>
        <item x="1836"/>
        <item x="404"/>
        <item x="2739"/>
        <item x="1019"/>
        <item x="4602"/>
        <item x="3251"/>
        <item x="2111"/>
        <item x="6457"/>
        <item x="6596"/>
        <item x="6158"/>
        <item x="377"/>
        <item x="790"/>
        <item x="3679"/>
        <item x="3403"/>
        <item x="4131"/>
        <item x="2025"/>
        <item x="5683"/>
        <item x="5990"/>
        <item x="770"/>
        <item x="6882"/>
        <item x="5699"/>
        <item x="1703"/>
        <item x="6611"/>
        <item x="3040"/>
        <item x="3837"/>
        <item x="5339"/>
        <item x="3309"/>
        <item x="1883"/>
        <item x="1369"/>
        <item x="3694"/>
        <item x="186"/>
        <item x="3189"/>
        <item x="42"/>
        <item x="3256"/>
        <item x="6836"/>
        <item x="2956"/>
        <item x="4193"/>
        <item x="5227"/>
        <item x="3899"/>
        <item x="6370"/>
        <item x="5162"/>
        <item x="2037"/>
        <item x="3133"/>
        <item x="3497"/>
        <item x="6726"/>
        <item x="3185"/>
        <item x="247"/>
        <item x="796"/>
        <item x="5103"/>
        <item x="2451"/>
        <item x="6939"/>
        <item x="2490"/>
        <item x="2453"/>
        <item x="424"/>
        <item x="6402"/>
        <item x="5992"/>
        <item x="3435"/>
        <item x="1761"/>
        <item x="6211"/>
        <item x="3137"/>
        <item x="1880"/>
        <item x="4330"/>
        <item x="1166"/>
        <item x="5935"/>
        <item x="4349"/>
        <item x="4607"/>
        <item x="4951"/>
        <item x="1359"/>
        <item x="1067"/>
        <item x="17"/>
        <item x="6583"/>
        <item x="2188"/>
        <item x="4145"/>
        <item x="1384"/>
        <item x="2711"/>
        <item x="1549"/>
        <item x="3747"/>
        <item x="4472"/>
        <item x="1366"/>
        <item x="293"/>
        <item x="67"/>
        <item x="3764"/>
        <item x="5389"/>
        <item x="4283"/>
        <item x="2101"/>
        <item x="4622"/>
        <item x="3478"/>
        <item x="2399"/>
        <item x="5196"/>
        <item x="5065"/>
        <item x="1813"/>
        <item x="6244"/>
        <item x="3246"/>
        <item x="6947"/>
        <item x="5810"/>
        <item x="2391"/>
        <item x="3195"/>
        <item x="954"/>
        <item x="3332"/>
        <item x="1274"/>
        <item x="3952"/>
        <item x="423"/>
        <item x="4477"/>
        <item x="1490"/>
        <item x="739"/>
        <item x="2357"/>
        <item x="4509"/>
        <item x="1429"/>
        <item x="2308"/>
        <item x="5326"/>
        <item x="2052"/>
        <item x="5609"/>
        <item x="4626"/>
        <item x="1995"/>
        <item x="6512"/>
        <item x="4058"/>
        <item x="714"/>
        <item x="1391"/>
        <item x="1890"/>
        <item x="3228"/>
        <item x="892"/>
        <item x="6406"/>
        <item x="651"/>
        <item x="2182"/>
        <item x="3861"/>
        <item x="4498"/>
        <item x="2698"/>
        <item x="4659"/>
        <item x="1250"/>
        <item x="5161"/>
        <item x="1161"/>
        <item x="3772"/>
        <item x="4733"/>
        <item x="776"/>
        <item x="4241"/>
        <item x="1554"/>
        <item x="380"/>
        <item x="4944"/>
        <item x="2867"/>
        <item x="1169"/>
        <item x="3077"/>
        <item x="2814"/>
        <item x="6285"/>
        <item x="1351"/>
        <item x="6873"/>
        <item x="2764"/>
        <item x="6268"/>
        <item x="4108"/>
        <item x="5955"/>
        <item x="1984"/>
        <item x="4534"/>
        <item x="3828"/>
        <item x="5461"/>
        <item x="3632"/>
        <item x="3364"/>
        <item x="4184"/>
        <item x="4114"/>
        <item x="5019"/>
        <item x="401"/>
        <item x="4130"/>
        <item x="5529"/>
        <item x="533"/>
        <item x="4214"/>
        <item x="5774"/>
        <item x="4604"/>
        <item x="2869"/>
        <item x="2477"/>
        <item x="5432"/>
        <item x="4518"/>
        <item x="4409"/>
        <item x="2550"/>
        <item x="1858"/>
        <item x="6810"/>
        <item x="2687"/>
        <item x="2746"/>
        <item x="24"/>
        <item x="4701"/>
        <item x="3042"/>
        <item x="1652"/>
        <item x="6669"/>
        <item x="4705"/>
        <item x="2521"/>
        <item x="733"/>
        <item x="1464"/>
        <item x="4045"/>
        <item x="4856"/>
        <item x="2600"/>
        <item x="4221"/>
        <item x="190"/>
        <item x="3405"/>
        <item x="4351"/>
        <item x="6442"/>
        <item x="6499"/>
        <item x="5127"/>
        <item x="5569"/>
        <item x="5097"/>
        <item x="6175"/>
        <item x="938"/>
        <item x="1949"/>
        <item x="49"/>
        <item x="6703"/>
        <item x="2820"/>
        <item x="2109"/>
        <item x="3704"/>
        <item x="2361"/>
        <item x="1038"/>
        <item x="1771"/>
        <item x="6143"/>
        <item x="5709"/>
        <item x="693"/>
        <item x="1138"/>
        <item x="2971"/>
        <item x="4783"/>
        <item x="1607"/>
        <item x="5504"/>
        <item x="2418"/>
        <item x="379"/>
        <item x="5013"/>
        <item x="2275"/>
        <item x="6788"/>
        <item x="5803"/>
        <item x="4592"/>
        <item x="4695"/>
        <item x="659"/>
        <item x="6542"/>
        <item x="322"/>
        <item x="5422"/>
        <item x="3127"/>
        <item x="1837"/>
        <item x="4523"/>
        <item x="645"/>
        <item x="4119"/>
        <item x="844"/>
        <item x="6948"/>
        <item x="4703"/>
        <item x="3243"/>
        <item x="4408"/>
        <item x="4926"/>
        <item x="440"/>
        <item x="4267"/>
        <item x="5057"/>
        <item x="5087"/>
        <item x="196"/>
        <item x="183"/>
        <item x="1217"/>
        <item x="1432"/>
        <item x="1850"/>
        <item x="1615"/>
        <item x="6649"/>
        <item x="1852"/>
        <item x="1021"/>
        <item x="950"/>
        <item x="6876"/>
        <item x="4106"/>
        <item x="5625"/>
        <item x="1504"/>
        <item x="6443"/>
        <item x="4750"/>
        <item x="1948"/>
        <item x="4301"/>
        <item x="1234"/>
        <item x="1163"/>
        <item x="1685"/>
        <item x="1533"/>
        <item x="6203"/>
        <item x="2740"/>
        <item x="1783"/>
        <item x="1011"/>
        <item x="4504"/>
        <item x="6176"/>
        <item x="2923"/>
        <item x="5031"/>
        <item x="2758"/>
        <item x="6931"/>
        <item x="5614"/>
        <item x="4288"/>
        <item x="867"/>
        <item x="433"/>
        <item x="6701"/>
        <item x="4422"/>
        <item x="6847"/>
        <item x="2800"/>
        <item x="6411"/>
        <item x="1029"/>
        <item x="993"/>
        <item x="936"/>
        <item x="1794"/>
        <item x="3131"/>
        <item x="1749"/>
        <item x="3943"/>
        <item x="4677"/>
        <item x="4591"/>
        <item x="3545"/>
        <item x="3682"/>
        <item x="5980"/>
        <item x="2242"/>
        <item x="40"/>
        <item x="4230"/>
        <item x="2561"/>
        <item x="1031"/>
        <item x="6622"/>
        <item x="2674"/>
        <item x="3388"/>
        <item x="3373"/>
        <item x="1249"/>
        <item x="5179"/>
        <item x="618"/>
        <item x="5688"/>
        <item x="5362"/>
        <item x="4426"/>
        <item x="5751"/>
        <item x="384"/>
        <item x="3625"/>
        <item x="2396"/>
        <item x="3804"/>
        <item x="3331"/>
        <item x="6729"/>
        <item x="4627"/>
        <item x="4880"/>
        <item x="2330"/>
        <item x="1010"/>
        <item x="4169"/>
        <item x="3973"/>
        <item x="3883"/>
        <item x="964"/>
        <item x="6310"/>
        <item x="5666"/>
        <item x="4908"/>
        <item x="3610"/>
        <item x="1088"/>
        <item x="5737"/>
        <item x="3995"/>
        <item x="4663"/>
        <item x="6617"/>
        <item x="4297"/>
        <item x="390"/>
        <item x="4911"/>
        <item x="4329"/>
        <item x="357"/>
        <item x="1587"/>
        <item x="6671"/>
        <item x="4018"/>
        <item x="3542"/>
        <item x="6189"/>
        <item x="2352"/>
        <item x="5488"/>
        <item x="4672"/>
        <item x="4095"/>
        <item x="2247"/>
        <item x="4332"/>
        <item x="5263"/>
        <item x="350"/>
        <item x="3531"/>
        <item x="511"/>
        <item x="1619"/>
        <item x="1252"/>
        <item x="5435"/>
        <item x="1519"/>
        <item x="4161"/>
        <item x="221"/>
        <item x="3293"/>
        <item x="2574"/>
        <item x="3170"/>
        <item x="3447"/>
        <item x="6447"/>
        <item x="5928"/>
        <item x="4474"/>
        <item x="1141"/>
        <item x="4036"/>
        <item x="2088"/>
        <item x="4084"/>
        <item x="982"/>
        <item x="5647"/>
        <item x="1107"/>
        <item x="6878"/>
        <item x="1694"/>
        <item x="2152"/>
        <item x="6440"/>
        <item x="5840"/>
        <item x="486"/>
        <item x="3392"/>
        <item x="228"/>
        <item x="1946"/>
        <item x="3164"/>
        <item x="3681"/>
        <item x="3384"/>
        <item x="5585"/>
        <item x="3048"/>
        <item x="3532"/>
        <item x="3009"/>
        <item x="495"/>
        <item x="4300"/>
        <item x="4600"/>
        <item x="5101"/>
        <item x="2012"/>
        <item x="6607"/>
        <item x="2781"/>
        <item x="2138"/>
        <item x="2816"/>
        <item x="2290"/>
        <item x="4340"/>
        <item x="407"/>
        <item x="4767"/>
        <item x="6763"/>
        <item x="1334"/>
        <item x="3761"/>
        <item x="5837"/>
        <item x="237"/>
        <item x="1681"/>
        <item x="1956"/>
        <item x="4112"/>
        <item x="846"/>
        <item x="5865"/>
        <item x="980"/>
        <item x="5613"/>
        <item x="4016"/>
        <item x="6507"/>
        <item x="621"/>
        <item x="2883"/>
        <item x="5047"/>
        <item x="6630"/>
        <item x="3563"/>
        <item x="4882"/>
        <item x="96"/>
        <item x="3118"/>
        <item x="5682"/>
        <item x="5424"/>
        <item x="4067"/>
        <item x="1211"/>
        <item x="6756"/>
        <item x="6748"/>
        <item x="6148"/>
        <item x="6146"/>
        <item x="153"/>
        <item x="1053"/>
        <item x="1033"/>
        <item x="3527"/>
        <item x="5923"/>
        <item x="112"/>
        <item x="5125"/>
        <item x="6500"/>
        <item x="2123"/>
        <item x="3521"/>
        <item x="5120"/>
        <item x="1463"/>
        <item x="4242"/>
        <item x="6250"/>
        <item x="1144"/>
        <item x="1254"/>
        <item x="2062"/>
        <item x="4250"/>
        <item x="6695"/>
        <item x="1602"/>
        <item x="3098"/>
        <item x="1847"/>
        <item x="2844"/>
        <item x="3520"/>
        <item x="2437"/>
        <item x="45"/>
        <item x="1581"/>
        <item x="5513"/>
        <item x="3745"/>
        <item x="6333"/>
        <item x="2571"/>
        <item x="5630"/>
        <item x="6357"/>
        <item x="1013"/>
        <item x="6113"/>
        <item x="4377"/>
        <item x="6383"/>
        <item x="1276"/>
        <item x="1122"/>
        <item x="681"/>
        <item x="809"/>
        <item x="4581"/>
        <item x="1427"/>
        <item x="1551"/>
        <item x="2901"/>
        <item x="2909"/>
        <item x="1092"/>
        <item x="5988"/>
        <item x="514"/>
        <item x="2118"/>
        <item x="5551"/>
        <item x="6527"/>
        <item x="5701"/>
        <item x="2351"/>
        <item x="4411"/>
        <item x="5167"/>
        <item x="4798"/>
        <item x="6305"/>
        <item x="949"/>
        <item x="3929"/>
        <item x="3839"/>
        <item x="169"/>
        <item x="10"/>
        <item x="597"/>
        <item x="4256"/>
        <item x="6484"/>
        <item x="3863"/>
        <item x="4683"/>
        <item x="2098"/>
        <item x="3310"/>
        <item x="5547"/>
        <item x="3272"/>
        <item x="1108"/>
        <item x="4724"/>
        <item x="3301"/>
        <item x="6688"/>
        <item x="3177"/>
        <item x="1593"/>
        <item x="3946"/>
        <item x="5044"/>
        <item x="5775"/>
        <item x="6066"/>
        <item x="5343"/>
        <item x="1900"/>
        <item x="1975"/>
        <item x="4125"/>
        <item x="5041"/>
        <item x="2305"/>
        <item x="5070"/>
        <item x="6241"/>
        <item x="5566"/>
        <item x="3264"/>
        <item x="998"/>
        <item x="3084"/>
        <item x="6140"/>
        <item x="6145"/>
        <item x="4664"/>
        <item x="5721"/>
        <item x="1538"/>
        <item x="2539"/>
        <item x="3930"/>
        <item x="2415"/>
        <item x="5768"/>
        <item x="6144"/>
        <item x="2157"/>
        <item x="1023"/>
        <item x="4262"/>
        <item x="6797"/>
        <item x="1943"/>
        <item x="6013"/>
        <item x="2601"/>
        <item x="6685"/>
        <item x="3139"/>
        <item x="6163"/>
        <item x="2000"/>
        <item x="3103"/>
        <item x="6172"/>
        <item x="5533"/>
        <item x="5962"/>
        <item x="6574"/>
        <item x="968"/>
        <item x="3356"/>
        <item x="6777"/>
        <item x="5820"/>
        <item x="4456"/>
        <item x="5636"/>
        <item x="5366"/>
        <item x="974"/>
        <item x="4656"/>
        <item x="6750"/>
        <item x="4666"/>
        <item x="1687"/>
        <item x="1458"/>
        <item x="6551"/>
        <item x="794"/>
        <item x="799"/>
        <item x="1921"/>
        <item x="3649"/>
        <item x="2837"/>
        <item x="825"/>
        <item x="4630"/>
        <item x="4227"/>
        <item x="6738"/>
        <item x="499"/>
        <item x="2038"/>
        <item x="2398"/>
        <item x="6601"/>
        <item x="4742"/>
        <item x="5782"/>
        <item x="6792"/>
        <item x="2376"/>
        <item x="2728"/>
        <item x="2143"/>
        <item x="1630"/>
        <item x="6336"/>
        <item x="3965"/>
        <item x="5733"/>
        <item x="4520"/>
        <item x="6960"/>
        <item x="5381"/>
        <item x="3523"/>
        <item x="6879"/>
        <item x="2566"/>
        <item x="5985"/>
        <item x="1735"/>
        <item x="5152"/>
        <item x="5800"/>
        <item x="4205"/>
        <item x="5493"/>
        <item x="1200"/>
        <item x="3636"/>
        <item x="5059"/>
        <item x="4196"/>
        <item x="5417"/>
        <item x="3524"/>
        <item x="6481"/>
        <item x="1399"/>
        <item x="2792"/>
        <item x="5862"/>
        <item x="5117"/>
        <item x="3788"/>
        <item x="525"/>
        <item x="5034"/>
        <item x="870"/>
        <item x="6199"/>
        <item x="2484"/>
        <item x="2850"/>
        <item x="3660"/>
        <item x="6223"/>
        <item x="6198"/>
        <item x="6548"/>
        <item x="4417"/>
        <item x="3041"/>
        <item x="6904"/>
        <item x="4413"/>
        <item x="792"/>
        <item x="1571"/>
        <item x="4287"/>
        <item x="3693"/>
        <item x="5641"/>
        <item x="4997"/>
        <item x="4441"/>
        <item x="5145"/>
        <item x="6922"/>
        <item x="291"/>
        <item x="84"/>
        <item x="1795"/>
        <item x="3457"/>
        <item x="3291"/>
        <item x="250"/>
        <item x="5662"/>
        <item x="4636"/>
        <item x="3877"/>
        <item x="615"/>
        <item x="5207"/>
        <item x="2096"/>
        <item x="6118"/>
        <item x="4673"/>
        <item x="1435"/>
        <item x="4224"/>
        <item x="576"/>
        <item x="4222"/>
        <item x="4836"/>
        <item x="4211"/>
        <item x="1044"/>
        <item x="4879"/>
        <item x="6278"/>
        <item x="1779"/>
        <item x="6438"/>
        <item x="5864"/>
        <item x="3721"/>
        <item x="2033"/>
        <item x="3805"/>
        <item x="503"/>
        <item x="284"/>
        <item x="4768"/>
        <item x="4770"/>
        <item x="4924"/>
        <item x="6132"/>
        <item x="3227"/>
        <item x="55"/>
        <item x="1513"/>
        <item x="6590"/>
        <item x="3290"/>
        <item x="5290"/>
        <item x="167"/>
        <item x="811"/>
        <item x="6767"/>
        <item x="4192"/>
        <item x="5278"/>
        <item x="5763"/>
        <item x="3240"/>
        <item x="782"/>
        <item x="2348"/>
        <item x="4382"/>
        <item x="4833"/>
        <item x="2041"/>
        <item x="4483"/>
        <item x="475"/>
        <item x="6886"/>
        <item x="3465"/>
        <item x="6412"/>
        <item x="1337"/>
        <item x="2902"/>
        <item x="6727"/>
        <item x="5680"/>
        <item x="5660"/>
        <item x="3442"/>
        <item x="2878"/>
        <item x="5191"/>
        <item x="4444"/>
        <item x="728"/>
        <item x="393"/>
        <item x="619"/>
        <item x="3201"/>
        <item x="5893"/>
        <item x="1302"/>
        <item x="1206"/>
        <item x="403"/>
        <item x="3434"/>
        <item x="732"/>
        <item x="3980"/>
        <item x="564"/>
        <item x="6621"/>
        <item x="4123"/>
        <item x="2289"/>
        <item x="5193"/>
        <item x="1349"/>
        <item x="2360"/>
        <item x="363"/>
        <item x="2831"/>
        <item x="3285"/>
        <item x="3677"/>
        <item x="2532"/>
        <item x="5014"/>
        <item x="3750"/>
        <item x="6802"/>
        <item x="6294"/>
        <item x="210"/>
        <item x="5847"/>
        <item x="4129"/>
        <item x="6138"/>
        <item x="4043"/>
        <item x="2137"/>
        <item x="4849"/>
        <item x="5816"/>
        <item x="3436"/>
        <item x="5643"/>
        <item x="3176"/>
        <item x="3066"/>
        <item x="6266"/>
        <item x="6243"/>
        <item x="6261"/>
        <item x="4876"/>
        <item x="4999"/>
        <item x="1191"/>
        <item x="6867"/>
        <item x="2916"/>
        <item x="1535"/>
        <item x="3254"/>
        <item x="19"/>
        <item x="4595"/>
        <item x="2533"/>
        <item x="4506"/>
        <item x="2100"/>
        <item x="1526"/>
        <item x="6319"/>
        <item x="1786"/>
        <item x="5201"/>
        <item x="3106"/>
        <item x="5851"/>
        <item x="3249"/>
        <item x="3393"/>
        <item x="1678"/>
        <item x="98"/>
        <item x="6340"/>
        <item x="5317"/>
        <item x="1641"/>
        <item x="4434"/>
        <item x="6326"/>
        <item x="2173"/>
        <item x="6160"/>
        <item x="95"/>
        <item x="4310"/>
        <item x="2633"/>
        <item x="1958"/>
        <item x="2428"/>
        <item x="5356"/>
        <item x="2877"/>
        <item x="5055"/>
        <item x="28"/>
        <item x="2063"/>
        <item x="5104"/>
        <item x="4877"/>
        <item x="2220"/>
        <item x="5898"/>
        <item x="6043"/>
        <item x="135"/>
        <item x="5557"/>
        <item x="242"/>
        <item x="5741"/>
        <item x="437"/>
        <item x="6915"/>
        <item x="851"/>
        <item x="4747"/>
        <item x="5441"/>
        <item x="53"/>
        <item x="634"/>
        <item x="4026"/>
        <item x="260"/>
        <item x="4720"/>
        <item x="5062"/>
        <item x="1129"/>
        <item x="1158"/>
        <item x="3802"/>
        <item x="3053"/>
        <item x="3204"/>
        <item x="6279"/>
        <item x="6582"/>
        <item x="3283"/>
        <item x="1180"/>
        <item x="795"/>
        <item x="2585"/>
        <item x="2210"/>
        <item x="6270"/>
        <item x="4687"/>
        <item x="4811"/>
        <item x="1624"/>
        <item x="6281"/>
        <item x="2382"/>
        <item x="4388"/>
        <item x="4692"/>
        <item x="648"/>
        <item x="761"/>
        <item x="688"/>
        <item x="5965"/>
        <item x="2322"/>
        <item x="5950"/>
        <item x="5687"/>
        <item x="2635"/>
        <item x="6957"/>
        <item x="171"/>
        <item x="4485"/>
        <item x="6226"/>
        <item x="1849"/>
        <item x="3196"/>
        <item x="6120"/>
        <item x="6127"/>
        <item x="1768"/>
        <item x="5099"/>
        <item x="6575"/>
        <item x="1"/>
        <item x="4032"/>
        <item x="1616"/>
        <item x="3670"/>
        <item x="1547"/>
        <item x="5591"/>
        <item x="238"/>
        <item x="460"/>
        <item x="290"/>
        <item x="4001"/>
        <item x="1485"/>
        <item x="1032"/>
        <item x="2799"/>
        <item x="2420"/>
        <item x="339"/>
        <item x="3539"/>
        <item x="5331"/>
        <item x="1247"/>
        <item x="948"/>
        <item x="1976"/>
        <item x="5472"/>
        <item x="2753"/>
        <item x="420"/>
        <item x="2788"/>
        <item x="951"/>
        <item x="6605"/>
        <item x="3051"/>
        <item x="3325"/>
        <item x="1902"/>
        <item x="2174"/>
        <item x="6063"/>
        <item x="2558"/>
        <item x="4957"/>
        <item x="865"/>
        <item x="4813"/>
        <item x="2590"/>
        <item x="3882"/>
        <item x="5277"/>
        <item x="2176"/>
        <item x="6101"/>
        <item x="74"/>
        <item x="4103"/>
        <item x="3933"/>
        <item x="742"/>
        <item x="5187"/>
        <item x="2045"/>
        <item x="245"/>
        <item x="139"/>
        <item x="5443"/>
        <item x="6346"/>
        <item x="1692"/>
        <item x="3526"/>
        <item x="3971"/>
        <item x="4513"/>
        <item x="1889"/>
        <item x="6262"/>
        <item x="3498"/>
        <item x="4338"/>
        <item x="5744"/>
        <item x="2559"/>
        <item x="5672"/>
        <item x="832"/>
        <item x="4209"/>
        <item x="6875"/>
        <item x="2266"/>
        <item x="1820"/>
        <item x="4437"/>
        <item x="3237"/>
        <item x="3012"/>
        <item x="1060"/>
        <item x="1899"/>
        <item x="1093"/>
        <item x="1633"/>
        <item x="2649"/>
        <item x="5822"/>
        <item x="5959"/>
        <item x="2270"/>
        <item x="2298"/>
        <item x="4583"/>
        <item x="4051"/>
        <item x="3960"/>
        <item x="389"/>
        <item x="2890"/>
        <item x="3452"/>
        <item x="1622"/>
        <item x="3476"/>
        <item x="4459"/>
        <item x="1676"/>
        <item x="6668"/>
        <item x="3351"/>
        <item x="1420"/>
        <item x="3662"/>
        <item x="2676"/>
        <item x="1918"/>
        <item x="3438"/>
        <item x="6564"/>
        <item x="3093"/>
        <item x="6017"/>
        <item x="1935"/>
        <item x="4707"/>
        <item x="5237"/>
        <item x="3731"/>
        <item x="376"/>
        <item x="3591"/>
        <item x="2116"/>
        <item x="876"/>
        <item x="5534"/>
        <item x="5921"/>
        <item x="4829"/>
        <item x="3939"/>
        <item x="557"/>
        <item x="5011"/>
        <item x="422"/>
        <item x="5428"/>
        <item x="1301"/>
        <item x="3082"/>
        <item x="6313"/>
        <item x="3223"/>
        <item x="5825"/>
        <item x="6937"/>
        <item x="6940"/>
        <item x="5619"/>
        <item x="3789"/>
        <item x="6945"/>
        <item x="4763"/>
        <item x="4356"/>
        <item x="4824"/>
        <item x="1140"/>
        <item x="3766"/>
        <item x="1339"/>
        <item x="2805"/>
        <item x="5627"/>
        <item x="997"/>
        <item x="1661"/>
        <item x="1644"/>
        <item x="2748"/>
        <item x="5783"/>
        <item x="1876"/>
        <item x="1583"/>
        <item x="4769"/>
        <item x="4113"/>
        <item x="697"/>
        <item x="481"/>
        <item x="4166"/>
        <item x="4702"/>
        <item x="6585"/>
        <item x="5769"/>
        <item x="3167"/>
        <item x="6056"/>
        <item x="3948"/>
        <item x="1740"/>
        <item x="4134"/>
        <item x="540"/>
        <item x="3414"/>
        <item x="4425"/>
        <item x="744"/>
        <item x="2046"/>
        <item x="5973"/>
        <item x="5930"/>
        <item x="3601"/>
        <item x="3589"/>
        <item x="3953"/>
        <item x="5330"/>
        <item x="3608"/>
        <item x="6453"/>
        <item x="4967"/>
        <item x="684"/>
        <item x="1321"/>
        <item x="3728"/>
        <item x="1842"/>
        <item x="2450"/>
        <item x="180"/>
        <item x="1238"/>
        <item x="5765"/>
        <item x="5139"/>
        <item x="1512"/>
        <item x="2712"/>
        <item x="6429"/>
        <item x="5208"/>
        <item x="1830"/>
        <item x="4024"/>
        <item x="2778"/>
        <item x="3446"/>
        <item x="6497"/>
        <item x="5927"/>
        <item x="131"/>
        <item x="5337"/>
        <item x="1674"/>
        <item x="1209"/>
        <item x="4979"/>
        <item x="5260"/>
        <item x="828"/>
        <item x="3994"/>
        <item x="2622"/>
        <item x="1123"/>
        <item x="3880"/>
        <item x="6338"/>
        <item x="121"/>
        <item x="3360"/>
        <item x="62"/>
        <item x="2327"/>
        <item x="2570"/>
        <item x="5421"/>
        <item x="13"/>
        <item x="251"/>
        <item x="358"/>
        <item x="5239"/>
        <item x="4654"/>
        <item x="5311"/>
        <item x="4290"/>
        <item x="3205"/>
        <item x="3182"/>
        <item x="1977"/>
        <item x="3665"/>
        <item x="558"/>
        <item x="2073"/>
        <item x="3900"/>
        <item x="3737"/>
        <item x="6766"/>
        <item x="6563"/>
        <item x="6446"/>
        <item x="1891"/>
        <item x="5722"/>
        <item x="3146"/>
        <item x="646"/>
        <item x="1202"/>
        <item x="6347"/>
        <item x="2347"/>
        <item x="1035"/>
        <item x="1864"/>
        <item x="3219"/>
        <item x="2675"/>
        <item x="3969"/>
        <item x="1348"/>
        <item x="2191"/>
        <item x="4517"/>
        <item x="4073"/>
        <item x="3873"/>
        <item x="6652"/>
        <item x="2664"/>
        <item x="1367"/>
        <item x="4471"/>
        <item x="2852"/>
        <item x="6933"/>
        <item x="3400"/>
        <item x="6619"/>
        <item x="5302"/>
        <item x="1131"/>
        <item x="1639"/>
        <item x="4576"/>
        <item x="5730"/>
        <item x="897"/>
        <item x="5425"/>
        <item x="4447"/>
        <item x="1657"/>
        <item x="3245"/>
        <item x="6683"/>
        <item x="2978"/>
        <item x="3714"/>
        <item x="1303"/>
        <item x="37"/>
        <item x="5304"/>
        <item x="4961"/>
        <item x="2821"/>
        <item x="3350"/>
        <item x="2669"/>
        <item x="1481"/>
        <item x="4002"/>
        <item x="1183"/>
        <item x="2140"/>
        <item x="2829"/>
        <item x="6084"/>
        <item x="3024"/>
        <item x="5874"/>
        <item x="5158"/>
        <item x="5458"/>
        <item x="5560"/>
        <item x="4631"/>
        <item x="629"/>
        <item x="3023"/>
        <item x="2329"/>
        <item x="4915"/>
        <item x="1909"/>
        <item x="4041"/>
        <item x="4101"/>
        <item x="617"/>
        <item x="5058"/>
        <item x="3433"/>
        <item x="718"/>
        <item x="419"/>
        <item x="3391"/>
        <item x="2097"/>
        <item x="939"/>
        <item x="312"/>
        <item x="888"/>
        <item x="2974"/>
        <item x="3517"/>
        <item x="4810"/>
        <item x="1099"/>
        <item x="1679"/>
        <item x="2793"/>
        <item x="1400"/>
        <item x="5892"/>
        <item x="1447"/>
        <item x="5791"/>
        <item x="6891"/>
        <item t="default"/>
      </items>
    </pivotField>
    <pivotField axis="axisRow" showAll="0">
      <items count="13">
        <item x="5"/>
        <item x="11"/>
        <item x="3"/>
        <item x="0"/>
        <item x="6"/>
        <item x="9"/>
        <item x="4"/>
        <item x="7"/>
        <item x="2"/>
        <item x="10"/>
        <item x="8"/>
        <item x="1"/>
        <item t="default"/>
      </items>
    </pivotField>
    <pivotField showAll="0"/>
    <pivotField showAll="0"/>
    <pivotField showAll="0">
      <items count="9">
        <item x="0"/>
        <item x="5"/>
        <item x="4"/>
        <item x="1"/>
        <item x="6"/>
        <item x="3"/>
        <item x="7"/>
        <item x="2"/>
        <item t="default"/>
      </items>
    </pivotField>
    <pivotField showAll="0">
      <items count="4">
        <item x="2"/>
        <item x="0"/>
        <item x="1"/>
        <item t="default"/>
      </items>
    </pivotField>
    <pivotField showAll="0">
      <items count="6">
        <item x="1"/>
        <item x="4"/>
        <item x="3"/>
        <item x="0"/>
        <item x="2"/>
        <item t="default"/>
      </items>
    </pivotField>
    <pivotField showAll="0"/>
    <pivotField showAll="0"/>
    <pivotField showAll="0"/>
    <pivotField dataField="1" numFmtId="164"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Gross Revenue" fld="11" baseField="0" baseItem="0" numFmtId="164"/>
  </dataFields>
  <chartFormats count="2">
    <chartFormat chart="0" format="1"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29C9F3-F338-44DB-B9A8-21D95999DD4A}" name="PivotTable3"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3:B9" firstHeaderRow="1" firstDataRow="1" firstDataCol="1"/>
  <pivotFields count="24">
    <pivotField dataField="1" showAll="0"/>
    <pivotField numFmtId="14" showAll="0">
      <items count="6964">
        <item x="6323"/>
        <item x="6570"/>
        <item x="5994"/>
        <item x="647"/>
        <item x="1162"/>
        <item x="2066"/>
        <item x="5165"/>
        <item x="1983"/>
        <item x="6520"/>
        <item x="4181"/>
        <item x="754"/>
        <item x="6632"/>
        <item x="3064"/>
        <item x="6153"/>
        <item x="6816"/>
        <item x="2006"/>
        <item x="3571"/>
        <item x="847"/>
        <item x="1027"/>
        <item x="446"/>
        <item x="676"/>
        <item x="3268"/>
        <item x="990"/>
        <item x="6001"/>
        <item x="5336"/>
        <item x="63"/>
        <item x="2904"/>
        <item x="1287"/>
        <item x="4239"/>
        <item x="4313"/>
        <item x="1944"/>
        <item x="5135"/>
        <item x="1821"/>
        <item x="6759"/>
        <item x="263"/>
        <item x="2169"/>
        <item x="3322"/>
        <item x="4745"/>
        <item x="3145"/>
        <item x="206"/>
        <item x="5503"/>
        <item x="4195"/>
        <item x="6537"/>
        <item x="1860"/>
        <item x="2317"/>
        <item x="1575"/>
        <item x="2725"/>
        <item x="4121"/>
        <item x="2120"/>
        <item x="4674"/>
        <item x="4830"/>
        <item x="1516"/>
        <item x="3920"/>
        <item x="4478"/>
        <item x="2651"/>
        <item x="2671"/>
        <item x="6809"/>
        <item x="894"/>
        <item x="3759"/>
        <item x="1721"/>
        <item x="325"/>
        <item x="4995"/>
        <item x="5475"/>
        <item x="5997"/>
        <item x="947"/>
        <item x="4094"/>
        <item x="3070"/>
        <item x="1326"/>
        <item x="5681"/>
        <item x="496"/>
        <item x="2722"/>
        <item x="967"/>
        <item x="1907"/>
        <item x="1484"/>
        <item x="6359"/>
        <item x="3856"/>
        <item x="3468"/>
        <item x="1559"/>
        <item x="3897"/>
        <item x="2903"/>
        <item x="4260"/>
        <item x="128"/>
        <item x="612"/>
        <item x="415"/>
        <item x="2326"/>
        <item x="5265"/>
        <item x="1043"/>
        <item x="2277"/>
        <item x="3485"/>
        <item x="4782"/>
        <item x="841"/>
        <item x="5403"/>
        <item x="5323"/>
        <item x="1090"/>
        <item x="2047"/>
        <item x="2426"/>
        <item x="719"/>
        <item x="5642"/>
        <item x="933"/>
        <item x="4298"/>
        <item x="5477"/>
        <item x="6190"/>
        <item x="6476"/>
        <item x="740"/>
        <item x="5211"/>
        <item x="3921"/>
        <item x="4525"/>
        <item x="5486"/>
        <item x="6821"/>
        <item x="963"/>
        <item x="5089"/>
        <item x="4650"/>
        <item x="5396"/>
        <item x="334"/>
        <item x="6123"/>
        <item x="1648"/>
        <item x="4603"/>
        <item x="4362"/>
        <item x="6471"/>
        <item x="893"/>
        <item x="3370"/>
        <item x="1712"/>
        <item x="604"/>
        <item x="2856"/>
        <item x="2462"/>
        <item x="6455"/>
        <item x="1275"/>
        <item x="1855"/>
        <item x="6518"/>
        <item x="3826"/>
        <item x="1460"/>
        <item x="5983"/>
        <item x="5947"/>
        <item x="4243"/>
        <item x="2377"/>
        <item x="4928"/>
        <item x="827"/>
        <item x="5584"/>
        <item x="3174"/>
        <item x="686"/>
        <item x="3970"/>
        <item x="4919"/>
        <item x="6130"/>
        <item x="1937"/>
        <item x="2040"/>
        <item x="1762"/>
        <item x="2960"/>
        <item x="2538"/>
        <item x="874"/>
        <item x="4730"/>
        <item x="5866"/>
        <item x="6387"/>
        <item x="2560"/>
        <item x="1248"/>
        <item x="3967"/>
        <item x="3281"/>
        <item x="2982"/>
        <item x="5372"/>
        <item x="3466"/>
        <item x="3923"/>
        <item x="1781"/>
        <item x="6391"/>
        <item x="269"/>
        <item x="6142"/>
        <item x="6686"/>
        <item x="1595"/>
        <item x="1317"/>
        <item x="4156"/>
        <item x="1839"/>
        <item x="2199"/>
        <item x="600"/>
        <item x="6362"/>
        <item x="97"/>
        <item x="1565"/>
        <item x="5638"/>
        <item x="1089"/>
        <item x="4005"/>
        <item x="1968"/>
        <item x="6823"/>
        <item x="6351"/>
        <item x="5261"/>
        <item x="713"/>
        <item x="6760"/>
        <item x="1002"/>
        <item x="6473"/>
        <item x="484"/>
        <item x="2519"/>
        <item x="2201"/>
        <item x="4158"/>
        <item x="2595"/>
        <item x="3641"/>
        <item x="2677"/>
        <item x="5743"/>
        <item x="2236"/>
        <item x="1120"/>
        <item x="1536"/>
        <item x="3715"/>
        <item x="1377"/>
        <item x="4565"/>
        <item x="6086"/>
        <item x="1290"/>
        <item x="1799"/>
        <item x="5949"/>
        <item x="3932"/>
        <item x="5003"/>
        <item x="4958"/>
        <item x="5540"/>
        <item x="5914"/>
        <item x="2594"/>
        <item x="1421"/>
        <item x="5703"/>
        <item x="1866"/>
        <item x="2364"/>
        <item x="2992"/>
        <item x="1665"/>
        <item x="680"/>
        <item x="2689"/>
        <item x="1752"/>
        <item x="5760"/>
        <item x="5576"/>
        <item x="2129"/>
        <item x="1698"/>
        <item x="5738"/>
        <item x="3830"/>
        <item x="2314"/>
        <item x="850"/>
        <item x="6159"/>
        <item x="1868"/>
        <item x="6061"/>
        <item x="2408"/>
        <item x="518"/>
        <item x="1431"/>
        <item x="4253"/>
        <item x="3489"/>
        <item x="3657"/>
        <item x="2016"/>
        <item x="3533"/>
        <item x="554"/>
        <item x="6854"/>
        <item x="1006"/>
        <item x="5412"/>
        <item x="3711"/>
        <item x="3771"/>
        <item x="5033"/>
        <item x="4907"/>
        <item x="6655"/>
        <item x="2479"/>
        <item x="151"/>
        <item x="4228"/>
        <item x="5111"/>
        <item x="378"/>
        <item x="2683"/>
        <item x="915"/>
        <item x="6427"/>
        <item x="3738"/>
        <item x="6380"/>
        <item x="5140"/>
        <item x="1668"/>
        <item x="3783"/>
        <item x="3611"/>
        <item x="4990"/>
        <item x="5385"/>
        <item x="884"/>
        <item x="6581"/>
        <item x="6214"/>
        <item x="1865"/>
        <item x="2378"/>
        <item x="4865"/>
        <item x="3646"/>
        <item x="50"/>
        <item x="1316"/>
        <item x="2691"/>
        <item x="1942"/>
        <item x="890"/>
        <item x="6900"/>
        <item x="5411"/>
        <item x="2465"/>
        <item x="4280"/>
        <item x="674"/>
        <item x="1470"/>
        <item x="1056"/>
        <item x="2724"/>
        <item x="1951"/>
        <item x="6448"/>
        <item x="1483"/>
        <item x="3181"/>
        <item x="92"/>
        <item x="1076"/>
        <item x="5807"/>
        <item x="1101"/>
        <item x="3905"/>
        <item x="134"/>
        <item x="6358"/>
        <item x="5759"/>
        <item x="6842"/>
        <item x="1746"/>
        <item x="1773"/>
        <item x="902"/>
        <item x="6147"/>
        <item x="5674"/>
        <item x="3831"/>
        <item x="6246"/>
        <item x="3743"/>
        <item x="3154"/>
        <item x="497"/>
        <item x="6755"/>
        <item x="6139"/>
        <item x="6610"/>
        <item x="1488"/>
        <item x="4729"/>
        <item x="1452"/>
        <item x="5854"/>
        <item x="3602"/>
        <item x="6016"/>
        <item x="4142"/>
        <item x="6331"/>
        <item x="2994"/>
        <item x="4412"/>
        <item x="6733"/>
        <item x="2511"/>
        <item x="1342"/>
        <item x="3491"/>
        <item x="4028"/>
        <item x="1426"/>
        <item x="1673"/>
        <item x="2896"/>
        <item x="2545"/>
        <item x="3794"/>
        <item x="329"/>
        <item x="1181"/>
        <item x="1406"/>
        <item x="6898"/>
        <item x="4597"/>
        <item x="4611"/>
        <item x="3253"/>
        <item x="3869"/>
        <item x="1697"/>
        <item x="5580"/>
        <item x="6023"/>
        <item x="4296"/>
        <item x="5376"/>
        <item x="6168"/>
        <item x="1931"/>
        <item x="1225"/>
        <item x="2617"/>
        <item x="4550"/>
        <item x="6037"/>
        <item x="6656"/>
        <item x="5307"/>
        <item x="5051"/>
        <item x="4458"/>
        <item x="5555"/>
        <item x="5509"/>
        <item x="5028"/>
        <item x="5787"/>
        <item x="352"/>
        <item x="6629"/>
        <item x="2255"/>
        <item x="635"/>
        <item x="1224"/>
        <item x="2093"/>
        <item x="6052"/>
        <item x="6316"/>
        <item x="5697"/>
        <item x="5414"/>
        <item x="2654"/>
        <item x="4579"/>
        <item x="3559"/>
        <item x="2750"/>
        <item x="6914"/>
        <item x="3951"/>
        <item x="4841"/>
        <item x="4269"/>
        <item x="3271"/>
        <item x="2215"/>
        <item x="566"/>
        <item x="1910"/>
        <item x="2705"/>
        <item x="1294"/>
        <item x="6694"/>
        <item x="5404"/>
        <item x="3487"/>
        <item x="986"/>
        <item x="4667"/>
        <item x="1567"/>
        <item x="670"/>
        <item x="2693"/>
        <item x="2003"/>
        <item x="2927"/>
        <item x="5856"/>
        <item x="4324"/>
        <item x="383"/>
        <item x="2416"/>
        <item x="5905"/>
        <item x="2718"/>
        <item x="4899"/>
        <item x="3075"/>
        <item x="2870"/>
        <item x="6494"/>
        <item x="44"/>
        <item x="1738"/>
        <item x="2141"/>
        <item x="3629"/>
        <item x="3720"/>
        <item x="3188"/>
        <item x="1933"/>
        <item x="4486"/>
        <item x="5606"/>
        <item x="6"/>
        <item x="2998"/>
        <item x="2506"/>
        <item x="6343"/>
        <item x="3767"/>
        <item x="6287"/>
        <item x="2853"/>
        <item x="3443"/>
        <item x="1700"/>
        <item x="845"/>
        <item x="3650"/>
        <item x="4777"/>
        <item x="4240"/>
        <item x="5779"/>
        <item x="25"/>
        <item x="1732"/>
        <item x="3538"/>
        <item x="6092"/>
        <item x="4143"/>
        <item x="5727"/>
        <item x="4649"/>
        <item x="5497"/>
        <item x="2634"/>
        <item x="6707"/>
        <item x="5368"/>
        <item x="2905"/>
        <item x="1859"/>
        <item x="5628"/>
        <item x="6593"/>
        <item x="4318"/>
        <item x="307"/>
        <item x="746"/>
        <item x="4500"/>
        <item x="482"/>
        <item x="6746"/>
        <item x="1655"/>
        <item x="3359"/>
        <item x="1127"/>
        <item x="1061"/>
        <item x="3585"/>
        <item x="3638"/>
        <item x="2655"/>
        <item x="6776"/>
        <item x="3708"/>
        <item x="1770"/>
        <item x="2706"/>
        <item x="1905"/>
        <item x="3713"/>
        <item x="2732"/>
        <item x="6545"/>
        <item x="3797"/>
        <item x="6699"/>
        <item x="4092"/>
        <item x="4093"/>
        <item x="5253"/>
        <item x="1412"/>
        <item x="4358"/>
        <item x="1442"/>
        <item x="4135"/>
        <item x="917"/>
        <item x="1597"/>
        <item x="6301"/>
        <item x="6195"/>
        <item x="6095"/>
        <item x="1188"/>
        <item x="5532"/>
        <item x="3875"/>
        <item x="4837"/>
        <item x="3569"/>
        <item x="6167"/>
        <item x="1869"/>
        <item x="2404"/>
        <item x="6330"/>
        <item x="6861"/>
        <item x="3010"/>
        <item x="5298"/>
        <item x="4613"/>
        <item x="4621"/>
        <item x="913"/>
        <item x="2388"/>
        <item x="2401"/>
        <item x="580"/>
        <item x="1175"/>
        <item x="6951"/>
        <item x="2942"/>
        <item x="3874"/>
        <item x="2057"/>
        <item x="871"/>
        <item x="6212"/>
        <item x="5401"/>
        <item x="1718"/>
        <item x="976"/>
        <item x="6485"/>
        <item x="4913"/>
        <item x="6916"/>
        <item x="6737"/>
        <item x="5901"/>
        <item x="1448"/>
        <item x="3184"/>
        <item x="2198"/>
        <item x="375"/>
        <item x="5956"/>
        <item x="1756"/>
        <item x="2159"/>
        <item x="316"/>
        <item x="1350"/>
        <item x="6779"/>
        <item x="1733"/>
        <item x="3619"/>
        <item x="2278"/>
        <item x="4803"/>
        <item x="6554"/>
        <item x="1764"/>
        <item x="4853"/>
        <item x="4564"/>
        <item x="5953"/>
        <item x="3197"/>
        <item x="695"/>
        <item x="885"/>
        <item x="6300"/>
        <item x="2554"/>
        <item x="164"/>
        <item x="2891"/>
        <item x="1959"/>
        <item x="6247"/>
        <item x="3760"/>
        <item x="4987"/>
        <item x="3729"/>
        <item x="3866"/>
        <item x="109"/>
        <item x="3763"/>
        <item x="6229"/>
        <item x="3317"/>
        <item x="5214"/>
        <item x="4773"/>
        <item x="905"/>
        <item x="4285"/>
        <item x="2517"/>
        <item x="1328"/>
        <item x="6121"/>
        <item x="1713"/>
        <item x="149"/>
        <item x="613"/>
        <item x="1373"/>
        <item x="3798"/>
        <item x="4920"/>
        <item x="5958"/>
        <item x="4617"/>
        <item x="1589"/>
        <item x="1503"/>
        <item x="1150"/>
        <item x="2639"/>
        <item x="6068"/>
        <item x="4711"/>
        <item x="4840"/>
        <item x="5867"/>
        <item x="2656"/>
        <item x="3564"/>
        <item x="5340"/>
        <item x="2319"/>
        <item x="3348"/>
        <item x="5523"/>
        <item x="6057"/>
        <item x="800"/>
        <item x="3102"/>
        <item x="4641"/>
        <item x="5620"/>
        <item x="3651"/>
        <item x="5711"/>
        <item x="6028"/>
        <item x="6352"/>
        <item x="2745"/>
        <item x="3408"/>
        <item x="6456"/>
        <item x="4132"/>
        <item x="2414"/>
        <item x="5354"/>
        <item x="3389"/>
        <item x="5002"/>
        <item x="3742"/>
        <item x="6712"/>
        <item x="1654"/>
        <item x="2824"/>
        <item x="958"/>
        <item x="3635"/>
        <item x="6021"/>
        <item x="6811"/>
        <item x="5035"/>
        <item x="3639"/>
        <item x="4208"/>
        <item x="1798"/>
        <item x="2990"/>
        <item x="4511"/>
        <item x="5091"/>
        <item x="1218"/>
        <item x="2925"/>
        <item x="6012"/>
        <item x="6841"/>
        <item x="2611"/>
        <item x="6641"/>
        <item x="4152"/>
        <item x="3824"/>
        <item x="507"/>
        <item x="4266"/>
        <item x="114"/>
        <item x="305"/>
        <item x="6059"/>
        <item x="1714"/>
        <item x="4011"/>
        <item x="853"/>
        <item x="6339"/>
        <item x="2496"/>
        <item x="926"/>
        <item x="5623"/>
        <item x="813"/>
        <item x="1341"/>
        <item x="760"/>
        <item x="6474"/>
        <item x="6571"/>
        <item x="6803"/>
        <item x="1493"/>
        <item x="3038"/>
        <item x="4527"/>
        <item x="707"/>
        <item x="2796"/>
        <item x="6450"/>
        <item x="6321"/>
        <item x="58"/>
        <item x="2008"/>
        <item x="6514"/>
        <item x="6210"/>
        <item x="3582"/>
        <item x="1896"/>
        <item x="326"/>
        <item x="123"/>
        <item x="3171"/>
        <item x="1026"/>
        <item x="3158"/>
        <item x="3552"/>
        <item x="3100"/>
        <item x="5963"/>
        <item x="523"/>
        <item x="3415"/>
        <item x="6799"/>
        <item x="6122"/>
        <item x="150"/>
        <item x="4514"/>
        <item x="4991"/>
        <item x="2263"/>
        <item x="961"/>
        <item x="5777"/>
        <item x="2827"/>
        <item x="1394"/>
        <item x="3986"/>
        <item x="545"/>
        <item x="6475"/>
        <item x="2304"/>
        <item x="381"/>
        <item x="1283"/>
        <item x="2185"/>
        <item x="6782"/>
        <item x="1888"/>
        <item x="4455"/>
        <item x="4439"/>
        <item x="5327"/>
        <item x="6399"/>
        <item x="1606"/>
        <item x="3572"/>
        <item x="337"/>
        <item x="3250"/>
        <item x="3411"/>
        <item x="6234"/>
        <item x="1689"/>
        <item x="551"/>
        <item x="267"/>
        <item x="3570"/>
        <item x="1016"/>
        <item x="5045"/>
        <item x="6307"/>
        <item x="1124"/>
        <item x="994"/>
        <item x="2714"/>
        <item x="6580"/>
        <item x="2563"/>
        <item x="2339"/>
        <item x="4126"/>
        <item x="4801"/>
        <item x="1082"/>
        <item x="310"/>
        <item x="3095"/>
        <item x="4482"/>
        <item x="5632"/>
        <item x="3190"/>
        <item x="5215"/>
        <item x="1601"/>
        <item x="4418"/>
        <item x="5748"/>
        <item x="1723"/>
        <item x="6024"/>
        <item x="764"/>
        <item x="1070"/>
        <item x="476"/>
        <item x="4528"/>
        <item x="585"/>
        <item x="2179"/>
        <item x="3974"/>
        <item x="249"/>
        <item x="372"/>
        <item x="6026"/>
        <item x="4395"/>
        <item x="3316"/>
        <item x="1659"/>
        <item x="1482"/>
        <item x="907"/>
        <item x="4986"/>
        <item x="4141"/>
        <item x="3081"/>
        <item x="1501"/>
        <item x="1413"/>
        <item x="2028"/>
        <item x="5067"/>
        <item x="2614"/>
        <item x="636"/>
        <item x="6349"/>
        <item x="5908"/>
        <item x="3260"/>
        <item x="4069"/>
        <item x="1621"/>
        <item x="5314"/>
        <item x="1318"/>
        <item x="1612"/>
        <item x="2447"/>
        <item x="1932"/>
        <item x="4089"/>
        <item x="1596"/>
        <item x="959"/>
        <item x="5359"/>
        <item x="4678"/>
        <item x="1623"/>
        <item x="4734"/>
        <item x="2979"/>
        <item x="5036"/>
        <item x="3141"/>
        <item x="3039"/>
        <item x="5732"/>
        <item x="4047"/>
        <item x="6525"/>
        <item x="4391"/>
        <item x="4079"/>
        <item x="4325"/>
        <item x="6866"/>
        <item x="1808"/>
        <item x="3357"/>
        <item x="3730"/>
        <item x="90"/>
        <item x="1844"/>
        <item x="1340"/>
        <item x="3252"/>
        <item x="6840"/>
        <item x="3304"/>
        <item x="698"/>
        <item x="108"/>
        <item x="1947"/>
        <item x="3259"/>
        <item x="2505"/>
        <item x="5182"/>
        <item x="1338"/>
        <item x="6467"/>
        <item x="931"/>
        <item x="2948"/>
        <item x="5913"/>
        <item x="6111"/>
        <item x="2507"/>
        <item x="6335"/>
        <item x="136"/>
        <item x="6710"/>
        <item x="5723"/>
        <item x="1411"/>
        <item x="1075"/>
        <item x="2259"/>
        <item x="2367"/>
        <item x="6893"/>
        <item x="588"/>
        <item x="3437"/>
        <item x="2970"/>
        <item x="2248"/>
        <item x="1050"/>
        <item x="4894"/>
        <item x="515"/>
        <item x="4212"/>
        <item x="5821"/>
        <item x="2892"/>
        <item x="2421"/>
        <item x="4234"/>
        <item x="5894"/>
        <item x="3236"/>
        <item x="4390"/>
        <item x="2136"/>
        <item x="6171"/>
        <item x="3833"/>
        <item x="2542"/>
        <item x="5579"/>
        <item x="819"/>
        <item x="6814"/>
        <item x="3778"/>
        <item x="6778"/>
        <item x="70"/>
        <item x="2946"/>
        <item x="5413"/>
        <item x="2843"/>
        <item x="3983"/>
        <item x="1994"/>
        <item x="516"/>
        <item x="655"/>
        <item x="5811"/>
        <item x="5420"/>
        <item x="166"/>
        <item x="5273"/>
        <item x="5166"/>
        <item x="5808"/>
        <item x="2645"/>
        <item x="4710"/>
        <item x="6048"/>
        <item x="1424"/>
        <item x="1651"/>
        <item x="4544"/>
        <item x="5621"/>
        <item x="3267"/>
        <item x="3597"/>
        <item x="6773"/>
        <item x="3843"/>
        <item x="6896"/>
        <item x="5455"/>
        <item x="160"/>
        <item x="1640"/>
        <item x="6341"/>
        <item x="4929"/>
        <item x="4665"/>
        <item x="3396"/>
        <item x="6215"/>
        <item x="6136"/>
        <item x="5112"/>
        <item x="3488"/>
        <item x="6249"/>
        <item x="4370"/>
        <item x="1669"/>
        <item x="4542"/>
        <item x="1772"/>
        <item x="4083"/>
        <item x="3094"/>
        <item x="852"/>
        <item x="3782"/>
        <item x="6943"/>
        <item x="5857"/>
        <item x="706"/>
        <item x="5805"/>
        <item x="3266"/>
        <item x="1810"/>
        <item x="1363"/>
        <item x="3910"/>
        <item x="5934"/>
        <item x="333"/>
        <item x="6562"/>
        <item x="1449"/>
        <item x="4569"/>
        <item x="5689"/>
        <item x="1562"/>
        <item x="6018"/>
        <item x="671"/>
        <item x="421"/>
        <item x="3060"/>
        <item x="2192"/>
        <item x="989"/>
        <item x="4399"/>
        <item x="5520"/>
        <item x="2966"/>
        <item x="4139"/>
        <item x="2774"/>
        <item x="3480"/>
        <item x="3375"/>
        <item x="4272"/>
        <item x="6905"/>
        <item x="470"/>
        <item x="1106"/>
        <item x="3891"/>
        <item x="860"/>
        <item x="3180"/>
        <item x="5975"/>
        <item x="2772"/>
        <item x="868"/>
        <item x="2516"/>
        <item x="3362"/>
        <item x="4339"/>
        <item x="3941"/>
        <item x="4162"/>
        <item x="5050"/>
        <item x="115"/>
        <item x="4353"/>
        <item x="4589"/>
        <item x="6348"/>
        <item x="4645"/>
        <item x="6535"/>
        <item x="4697"/>
        <item x="5536"/>
        <item x="452"/>
        <item x="4847"/>
        <item x="3519"/>
        <item x="2572"/>
        <item x="4988"/>
        <item x="6950"/>
        <item x="2924"/>
        <item x="4198"/>
        <item x="3336"/>
        <item x="328"/>
        <item x="2208"/>
        <item x="3232"/>
        <item x="29"/>
        <item x="2274"/>
        <item x="1210"/>
        <item x="4660"/>
        <item x="6934"/>
        <item x="1199"/>
        <item x="2366"/>
        <item x="3884"/>
        <item x="3773"/>
        <item x="4691"/>
        <item x="2801"/>
        <item x="3667"/>
        <item x="2226"/>
        <item x="3931"/>
        <item x="1912"/>
        <item x="3161"/>
        <item x="6277"/>
        <item x="2642"/>
        <item x="5640"/>
        <item x="61"/>
        <item x="5426"/>
        <item x="2784"/>
        <item x="6549"/>
        <item x="6556"/>
        <item x="2284"/>
        <item x="4268"/>
        <item x="4966"/>
        <item x="1766"/>
        <item x="4860"/>
        <item x="2213"/>
        <item x="4857"/>
        <item x="313"/>
        <item x="36"/>
        <item x="2794"/>
        <item x="2150"/>
        <item x="803"/>
        <item x="6219"/>
        <item x="5932"/>
        <item x="4172"/>
        <item x="3402"/>
        <item x="394"/>
        <item x="839"/>
        <item x="1149"/>
        <item x="3440"/>
        <item x="1260"/>
        <item x="3313"/>
        <item x="755"/>
        <item x="2555"/>
        <item x="5890"/>
        <item x="575"/>
        <item x="4969"/>
        <item x="4505"/>
        <item x="2158"/>
        <item x="142"/>
        <item x="3643"/>
        <item x="197"/>
        <item x="6682"/>
        <item x="2497"/>
        <item x="5924"/>
        <item x="1542"/>
        <item x="5355"/>
        <item x="3886"/>
        <item x="54"/>
        <item x="3648"/>
        <item x="1300"/>
        <item x="4255"/>
        <item x="3630"/>
        <item x="581"/>
        <item x="747"/>
        <item x="2070"/>
        <item x="3777"/>
        <item x="6112"/>
        <item x="5076"/>
        <item x="215"/>
        <item x="3780"/>
        <item x="3623"/>
        <item x="815"/>
        <item x="5159"/>
        <item x="85"/>
        <item x="412"/>
        <item x="277"/>
        <item x="5941"/>
        <item x="5850"/>
        <item x="355"/>
        <item x="409"/>
        <item x="3543"/>
        <item x="1255"/>
        <item x="4728"/>
        <item x="5852"/>
        <item x="64"/>
        <item x="6495"/>
        <item x="6735"/>
        <item x="4111"/>
        <item x="677"/>
        <item x="2688"/>
        <item x="5550"/>
        <item x="3902"/>
        <item x="772"/>
        <item x="3642"/>
        <item x="3775"/>
        <item x="209"/>
        <item x="4379"/>
        <item x="5957"/>
        <item x="1561"/>
        <item x="4512"/>
        <item x="2965"/>
        <item x="3996"/>
        <item x="6790"/>
        <item x="2313"/>
        <item x="3618"/>
        <item x="4870"/>
        <item x="5151"/>
        <item x="1164"/>
        <item x="2730"/>
        <item x="6783"/>
        <item x="1244"/>
        <item x="1874"/>
        <item x="6935"/>
        <item x="1237"/>
        <item x="3825"/>
        <item x="1386"/>
        <item x="6098"/>
        <item x="38"/>
        <item x="3700"/>
        <item x="6653"/>
        <item x="5192"/>
        <item x="4978"/>
        <item x="3372"/>
        <item x="1620"/>
        <item x="6587"/>
        <item x="4789"/>
        <item x="4442"/>
        <item x="5328"/>
        <item x="2433"/>
        <item x="882"/>
        <item x="4983"/>
        <item x="6179"/>
        <item x="6722"/>
        <item x="864"/>
        <item x="6838"/>
        <item x="3555"/>
        <item x="4291"/>
        <item x="3890"/>
        <item x="2823"/>
        <item x="4261"/>
        <item x="4642"/>
        <item x="1428"/>
        <item x="584"/>
        <item x="6723"/>
        <item x="5755"/>
        <item x="2717"/>
        <item x="2907"/>
        <item x="4446"/>
        <item x="5228"/>
        <item x="6302"/>
        <item x="5859"/>
        <item x="654"/>
        <item x="4039"/>
        <item x="436"/>
        <item x="5398"/>
        <item x="1745"/>
        <item x="4299"/>
        <item x="6770"/>
        <item x="5225"/>
        <item x="2940"/>
        <item x="643"/>
        <item x="5119"/>
        <item x="4962"/>
        <item x="402"/>
        <item x="356"/>
        <item x="2287"/>
        <item x="1717"/>
        <item x="444"/>
        <item x="3958"/>
        <item x="4893"/>
        <item x="3005"/>
        <item x="4679"/>
        <item x="4149"/>
        <item x="30"/>
        <item x="4265"/>
        <item x="4712"/>
        <item x="1309"/>
        <item x="6640"/>
        <item x="1634"/>
        <item x="5334"/>
        <item x="3845"/>
        <item x="3655"/>
        <item x="2918"/>
        <item x="4732"/>
        <item x="1635"/>
        <item x="1544"/>
        <item x="3870"/>
        <item x="5406"/>
        <item x="1446"/>
        <item x="1892"/>
        <item x="3257"/>
        <item x="2011"/>
        <item x="3423"/>
        <item x="6506"/>
        <item x="4343"/>
        <item x="1030"/>
        <item x="5467"/>
        <item x="262"/>
        <item x="3022"/>
        <item x="2217"/>
        <item x="2515"/>
        <item x="4984"/>
        <item x="6407"/>
        <item x="5395"/>
        <item x="5749"/>
        <item x="413"/>
        <item x="2738"/>
        <item x="2424"/>
        <item x="1686"/>
        <item x="4682"/>
        <item x="1758"/>
        <item x="2888"/>
        <item x="2782"/>
        <item x="1530"/>
        <item x="4407"/>
        <item x="2889"/>
        <item x="1409"/>
        <item x="837"/>
        <item x="1569"/>
        <item x="6817"/>
        <item x="4757"/>
        <item x="4809"/>
        <item x="4470"/>
        <item x="869"/>
        <item x="6734"/>
        <item x="4844"/>
        <item x="4503"/>
        <item x="3213"/>
        <item x="4839"/>
        <item x="3598"/>
        <item x="5321"/>
        <item x="3907"/>
        <item x="4723"/>
        <item x="4293"/>
        <item x="4680"/>
        <item x="6705"/>
        <item x="4689"/>
        <item x="3912"/>
        <item x="972"/>
        <item x="1572"/>
        <item x="2460"/>
        <item x="2470"/>
        <item x="4610"/>
        <item x="3335"/>
        <item x="116"/>
        <item x="161"/>
        <item x="561"/>
        <item x="1537"/>
        <item x="1046"/>
        <item x="6843"/>
        <item x="4752"/>
        <item x="3155"/>
        <item x="5575"/>
        <item x="397"/>
        <item x="1548"/>
        <item x="2077"/>
        <item x="3120"/>
        <item x="3358"/>
        <item x="3529"/>
        <item x="138"/>
        <item x="1173"/>
        <item x="5415"/>
        <item x="4400"/>
        <item x="5205"/>
        <item x="1195"/>
        <item x="2457"/>
        <item x="730"/>
        <item x="6530"/>
        <item x="2996"/>
        <item x="4197"/>
        <item x="1062"/>
        <item x="5581"/>
        <item x="101"/>
        <item x="1207"/>
        <item x="4776"/>
        <item x="4460"/>
        <item x="3160"/>
        <item x="4719"/>
        <item x="3383"/>
        <item x="4881"/>
        <item x="5545"/>
        <item x="5977"/>
        <item x="3473"/>
        <item x="4955"/>
        <item x="1788"/>
        <item x="1985"/>
        <item x="6260"/>
        <item x="1364"/>
        <item x="5607"/>
        <item x="2105"/>
        <item x="3765"/>
        <item x="3567"/>
        <item x="6696"/>
        <item x="722"/>
        <item x="3687"/>
        <item x="2478"/>
        <item x="1514"/>
        <item x="4204"/>
        <item x="5427"/>
        <item x="2900"/>
        <item x="6739"/>
        <item x="3173"/>
        <item x="94"/>
        <item x="5920"/>
        <item x="512"/>
        <item x="4345"/>
        <item x="5016"/>
        <item x="6256"/>
        <item x="5750"/>
        <item x="6200"/>
        <item x="1960"/>
        <item x="158"/>
        <item x="2908"/>
        <item x="6032"/>
        <item x="3057"/>
        <item x="783"/>
        <item x="5287"/>
        <item x="2681"/>
        <item x="2943"/>
        <item x="3603"/>
        <item x="1920"/>
        <item x="2346"/>
        <item x="2381"/>
        <item x="1259"/>
        <item x="3566"/>
        <item x="2285"/>
        <item x="3200"/>
        <item x="2375"/>
        <item x="1073"/>
        <item x="6801"/>
        <item x="919"/>
        <item x="5255"/>
        <item x="3069"/>
        <item x="6388"/>
        <item x="3394"/>
        <item x="6129"/>
        <item x="5656"/>
        <item x="3938"/>
        <item x="4054"/>
        <item x="2256"/>
        <item x="2929"/>
        <item x="6680"/>
        <item x="3881"/>
        <item x="1582"/>
        <item x="6087"/>
        <item x="2406"/>
        <item x="298"/>
        <item x="4838"/>
        <item x="4361"/>
        <item x="3143"/>
        <item x="2212"/>
        <item x="3428"/>
        <item x="5219"/>
        <item x="918"/>
        <item x="6186"/>
        <item x="2535"/>
        <item x="3429"/>
        <item x="6371"/>
        <item x="2072"/>
        <item x="2798"/>
        <item x="6608"/>
        <item x="469"/>
        <item x="2224"/>
        <item x="4493"/>
        <item x="458"/>
        <item x="5519"/>
        <item x="4263"/>
        <item x="6787"/>
        <item x="812"/>
        <item x="1390"/>
        <item x="4102"/>
        <item x="1118"/>
        <item x="578"/>
        <item x="1020"/>
        <item x="2872"/>
        <item x="4402"/>
        <item x="945"/>
        <item x="5300"/>
        <item x="6345"/>
        <item x="5633"/>
        <item x="2806"/>
        <item x="3490"/>
        <item x="2697"/>
        <item x="2857"/>
        <item x="4190"/>
        <item x="6047"/>
        <item x="6432"/>
        <item x="6648"/>
        <item x="2271"/>
        <item x="3935"/>
        <item x="4778"/>
        <item x="2842"/>
        <item x="6553"/>
        <item x="626"/>
        <item x="3499"/>
        <item x="6678"/>
        <item x="6672"/>
        <item x="2721"/>
        <item x="5597"/>
        <item x="6824"/>
        <item x="2181"/>
        <item x="4598"/>
        <item x="6808"/>
        <item x="5457"/>
        <item x="4713"/>
        <item x="4307"/>
        <item x="4960"/>
        <item x="6961"/>
        <item x="6002"/>
        <item x="4575"/>
        <item x="4"/>
        <item x="6462"/>
        <item x="5572"/>
        <item x="5068"/>
        <item x="1787"/>
        <item x="2964"/>
        <item x="4975"/>
        <item x="3207"/>
        <item x="5387"/>
        <item x="2205"/>
        <item x="1757"/>
        <item x="5175"/>
        <item x="2667"/>
        <item x="763"/>
        <item x="1791"/>
        <item x="5086"/>
        <item x="1545"/>
        <item x="3592"/>
        <item x="5843"/>
        <item x="3273"/>
        <item x="4432"/>
        <item x="3121"/>
        <item x="5333"/>
        <item x="5258"/>
        <item x="2078"/>
        <item x="6899"/>
        <item x="2268"/>
        <item x="3346"/>
        <item x="4188"/>
        <item x="1524"/>
        <item x="2084"/>
        <item x="6401"/>
        <item x="1841"/>
        <item x="2379"/>
        <item x="1403"/>
        <item x="5879"/>
        <item x="5739"/>
        <item x="4936"/>
        <item x="4624"/>
        <item x="4368"/>
        <item x="4386"/>
        <item x="857"/>
        <item x="4337"/>
        <item x="6741"/>
        <item x="3985"/>
        <item x="6890"/>
        <item x="4843"/>
        <item x="2178"/>
        <item x="6832"/>
        <item x="1682"/>
        <item x="2959"/>
        <item x="3781"/>
        <item x="6860"/>
        <item x="4765"/>
        <item x="601"/>
        <item x="5527"/>
        <item x="3640"/>
        <item x="4316"/>
        <item x="6400"/>
        <item x="2802"/>
        <item x="1727"/>
        <item x="3361"/>
        <item x="4873"/>
        <item x="5945"/>
        <item x="6488"/>
        <item x="535"/>
        <item x="3395"/>
        <item x="3590"/>
        <item x="3664"/>
        <item x="2777"/>
        <item x="6308"/>
        <item x="3043"/>
        <item x="4914"/>
        <item x="6437"/>
        <item x="784"/>
        <item x="281"/>
        <item x="1333"/>
        <item x="3504"/>
        <item x="1177"/>
        <item x="5849"/>
        <item x="2694"/>
        <item x="966"/>
        <item x="4199"/>
        <item x="1345"/>
        <item x="1809"/>
        <item x="570"/>
        <item x="5564"/>
        <item x="2744"/>
        <item x="1025"/>
        <item x="5249"/>
        <item x="6204"/>
        <item x="5740"/>
        <item x="5095"/>
        <item x="6928"/>
        <item x="462"/>
        <item x="3178"/>
        <item x="5357"/>
        <item x="5505"/>
        <item x="6224"/>
        <item x="2915"/>
        <item x="4533"/>
        <item x="2106"/>
        <item x="3199"/>
        <item x="2061"/>
        <item x="5593"/>
        <item x="3029"/>
        <item x="4061"/>
        <item x="4794"/>
        <item x="6264"/>
        <item x="1825"/>
        <item x="6292"/>
        <item x="1664"/>
        <item x="6126"/>
        <item x="5903"/>
        <item x="5061"/>
        <item x="3422"/>
        <item x="2086"/>
        <item x="2239"/>
        <item x="5650"/>
        <item x="2170"/>
        <item x="4423"/>
        <item x="5382"/>
        <item x="2238"/>
        <item x="2575"/>
        <item x="3915"/>
        <item x="6491"/>
        <item x="753"/>
        <item x="886"/>
        <item x="6754"/>
        <item x="4213"/>
        <item x="1227"/>
        <item x="5756"/>
        <item x="1045"/>
        <item x="854"/>
        <item x="2775"/>
        <item x="1267"/>
        <item x="4350"/>
        <item x="5970"/>
        <item x="2474"/>
        <item x="2531"/>
        <item x="2405"/>
        <item x="1763"/>
        <item x="3853"/>
        <item x="6552"/>
        <item x="6910"/>
        <item x="4278"/>
        <item x="6560"/>
        <item x="6375"/>
        <item x="5571"/>
        <item x="6572"/>
        <item x="6663"/>
        <item x="4781"/>
        <item x="3668"/>
        <item x="2934"/>
        <item x="1716"/>
        <item x="6800"/>
        <item x="6239"/>
        <item x="6465"/>
        <item x="1972"/>
        <item x="1812"/>
        <item x="1433"/>
        <item x="4233"/>
        <item x="662"/>
        <item x="2441"/>
        <item x="4743"/>
        <item x="3328"/>
        <item x="1438"/>
        <item x="2886"/>
        <item x="804"/>
        <item x="60"/>
        <item x="1610"/>
        <item x="4174"/>
        <item x="3975"/>
        <item x="6606"/>
        <item x="103"/>
        <item x="203"/>
        <item x="4185"/>
        <item x="1305"/>
        <item x="1660"/>
        <item x="3512"/>
        <item x="3296"/>
        <item x="5040"/>
        <item x="2094"/>
        <item x="1466"/>
        <item x="2871"/>
        <item x="6577"/>
        <item x="709"/>
        <item x="2500"/>
        <item x="4035"/>
        <item x="1885"/>
        <item x="1286"/>
        <item x="6813"/>
        <item x="6637"/>
        <item x="4303"/>
        <item x="2369"/>
        <item x="6897"/>
        <item x="2735"/>
        <item x="4662"/>
        <item x="6436"/>
        <item x="750"/>
        <item x="2434"/>
        <item x="4247"/>
        <item x="5234"/>
        <item x="5516"/>
        <item x="4491"/>
        <item x="6466"/>
        <item x="3112"/>
        <item x="3696"/>
        <item x="4346"/>
        <item x="6700"/>
        <item x="5827"/>
        <item x="3599"/>
        <item x="930"/>
        <item x="4366"/>
        <item x="4490"/>
        <item x="4971"/>
        <item x="5110"/>
        <item x="2334"/>
        <item x="1009"/>
        <item x="1741"/>
        <item x="1856"/>
        <item x="3104"/>
        <item x="3298"/>
        <item x="2825"/>
        <item x="4074"/>
        <item x="1201"/>
        <item x="2849"/>
        <item x="1851"/>
        <item x="5712"/>
        <item x="4328"/>
        <item x="1731"/>
        <item x="3977"/>
        <item x="3319"/>
        <item x="3898"/>
        <item x="4276"/>
        <item x="2186"/>
        <item x="1953"/>
        <item x="562"/>
        <item x="4547"/>
        <item x="752"/>
        <item x="6255"/>
        <item x="2245"/>
        <item x="1280"/>
        <item x="4118"/>
        <item x="6591"/>
        <item x="2121"/>
        <item x="6604"/>
        <item x="6253"/>
        <item x="2963"/>
        <item x="5541"/>
        <item x="6097"/>
        <item x="6135"/>
        <item x="2894"/>
        <item x="465"/>
        <item x="2884"/>
        <item x="2630"/>
        <item x="3982"/>
        <item x="910"/>
        <item x="2467"/>
        <item x="156"/>
        <item x="2914"/>
        <item x="2684"/>
        <item x="1455"/>
        <item x="2048"/>
        <item x="6051"/>
        <item x="3149"/>
        <item x="3913"/>
        <item x="4994"/>
        <item x="1087"/>
        <item x="4629"/>
        <item x="5889"/>
        <item x="1814"/>
        <item x="4821"/>
        <item x="3208"/>
        <item x="5981"/>
        <item x="1867"/>
        <item x="4539"/>
        <item x="6651"/>
        <item x="2874"/>
        <item x="6524"/>
        <item x="5506"/>
        <item x="5281"/>
        <item x="1346"/>
        <item x="1940"/>
        <item x="2541"/>
        <item x="2536"/>
        <item x="5801"/>
        <item x="6793"/>
        <item x="1243"/>
        <item x="6044"/>
        <item x="3416"/>
        <item x="4532"/>
        <item x="4175"/>
        <item x="4934"/>
        <item x="11"/>
        <item x="6355"/>
        <item x="1807"/>
        <item x="1266"/>
        <item x="2644"/>
        <item x="4473"/>
        <item x="3678"/>
        <item x="5936"/>
        <item x="5678"/>
        <item x="6272"/>
        <item x="3978"/>
        <item x="1048"/>
        <item x="5026"/>
        <item x="6856"/>
        <item x="6419"/>
        <item x="4014"/>
        <item x="4235"/>
        <item x="48"/>
        <item x="1580"/>
        <item x="5736"/>
        <item x="2081"/>
        <item x="6586"/>
        <item x="1443"/>
        <item x="2102"/>
        <item x="5286"/>
        <item x="5842"/>
        <item x="5939"/>
        <item x="1051"/>
        <item x="453"/>
        <item x="3949"/>
        <item x="2953"/>
        <item x="3134"/>
        <item x="1176"/>
        <item x="6492"/>
        <item x="2172"/>
        <item x="5377"/>
        <item x="526"/>
        <item x="6045"/>
        <item x="5586"/>
        <item x="3238"/>
        <item x="690"/>
        <item x="3857"/>
        <item x="6825"/>
        <item x="3945"/>
        <item x="1605"/>
        <item x="529"/>
        <item x="4905"/>
        <item x="6038"/>
        <item x="1831"/>
        <item x="2074"/>
        <item x="2780"/>
        <item x="6288"/>
        <item x="991"/>
        <item x="3278"/>
        <item x="2686"/>
        <item x="2807"/>
        <item x="5344"/>
        <item x="3871"/>
        <item x="4808"/>
        <item x="3092"/>
        <item x="4427"/>
        <item x="632"/>
        <item x="4034"/>
        <item x="5306"/>
        <item x="3997"/>
        <item x="4025"/>
        <item x="3474"/>
        <item x="2937"/>
        <item x="4714"/>
        <item x="3811"/>
        <item x="1147"/>
        <item x="1262"/>
        <item x="2412"/>
        <item x="2464"/>
        <item x="4457"/>
        <item x="1632"/>
        <item x="435"/>
        <item x="6299"/>
        <item x="56"/>
        <item x="842"/>
        <item x="6921"/>
        <item x="1737"/>
        <item x="1815"/>
        <item x="388"/>
        <item x="3448"/>
        <item x="3513"/>
        <item x="6177"/>
        <item x="1897"/>
        <item x="3220"/>
        <item x="4890"/>
        <item x="2110"/>
        <item x="3981"/>
        <item x="4982"/>
        <item x="3186"/>
        <item x="4015"/>
        <item x="5969"/>
        <item x="835"/>
        <item x="4628"/>
        <item x="6091"/>
        <item x="3323"/>
        <item x="1760"/>
        <item x="3922"/>
        <item x="4385"/>
        <item x="1973"/>
        <item x="528"/>
        <item x="5476"/>
        <item x="6379"/>
        <item x="6589"/>
        <item x="4586"/>
        <item x="3718"/>
        <item x="6588"/>
        <item x="6192"/>
        <item x="4414"/>
        <item x="5144"/>
        <item x="4736"/>
        <item x="471"/>
        <item x="3972"/>
        <item x="5347"/>
        <item x="5148"/>
        <item x="5530"/>
        <item x="4020"/>
        <item x="1017"/>
        <item x="971"/>
        <item x="4906"/>
        <item x="6883"/>
        <item x="4551"/>
        <item x="6543"/>
        <item x="5654"/>
        <item x="1796"/>
        <item x="342"/>
        <item x="519"/>
        <item x="6385"/>
        <item x="5663"/>
        <item x="4237"/>
        <item x="4947"/>
        <item x="1018"/>
        <item x="5838"/>
        <item x="2643"/>
        <item x="5064"/>
        <item x="762"/>
        <item x="952"/>
        <item x="5684"/>
        <item x="6054"/>
        <item x="1111"/>
        <item x="2394"/>
        <item x="6085"/>
        <item x="826"/>
        <item x="5083"/>
        <item x="2411"/>
        <item x="5848"/>
        <item x="5492"/>
        <item x="6757"/>
        <item x="192"/>
        <item x="4686"/>
        <item x="4179"/>
        <item x="1265"/>
        <item x="546"/>
        <item x="3673"/>
        <item x="4779"/>
        <item x="5784"/>
        <item x="1914"/>
        <item x="5141"/>
        <item x="5005"/>
        <item x="5482"/>
        <item x="5716"/>
        <item x="493"/>
        <item x="449"/>
        <item x="1499"/>
        <item x="3862"/>
        <item x="143"/>
        <item x="4259"/>
        <item x="2443"/>
        <item x="1083"/>
        <item x="2947"/>
        <item x="1261"/>
        <item x="6631"/>
        <item x="6831"/>
        <item x="6869"/>
        <item x="233"/>
        <item x="2518"/>
        <item x="5245"/>
        <item x="6774"/>
        <item x="6781"/>
        <item x="6628"/>
        <item x="4521"/>
        <item x="6804"/>
        <item x="320"/>
        <item x="6791"/>
        <item x="5812"/>
        <item x="229"/>
        <item x="6711"/>
        <item x="791"/>
        <item x="4357"/>
        <item x="1330"/>
        <item x="1385"/>
        <item x="4959"/>
        <item x="736"/>
        <item x="4309"/>
        <item x="2910"/>
        <item x="2899"/>
        <item x="1584"/>
        <item x="5168"/>
        <item x="5468"/>
        <item x="2089"/>
        <item x="6236"/>
        <item x="6090"/>
        <item x="1476"/>
        <item x="2897"/>
        <item x="3850"/>
        <item x="1356"/>
        <item x="5916"/>
        <item x="6576"/>
        <item x="5370"/>
        <item x="288"/>
        <item x="6235"/>
        <item x="4022"/>
        <item x="335"/>
        <item x="579"/>
        <item x="119"/>
        <item x="5092"/>
        <item x="1566"/>
        <item x="4060"/>
        <item x="3455"/>
        <item x="271"/>
        <item x="2920"/>
        <item x="6435"/>
        <item x="6704"/>
        <item x="5855"/>
        <item x="6369"/>
        <item x="3345"/>
        <item x="738"/>
        <item x="6394"/>
        <item x="256"/>
        <item x="6539"/>
        <item x="343"/>
        <item x="1722"/>
        <item x="5539"/>
        <item x="2435"/>
        <item x="544"/>
        <item x="12"/>
        <item x="487"/>
        <item x="6740"/>
        <item x="2815"/>
        <item x="3692"/>
        <item x="1938"/>
        <item x="3748"/>
        <item x="4207"/>
        <item x="3741"/>
        <item x="477"/>
        <item x="3366"/>
        <item x="568"/>
        <item x="6620"/>
        <item x="3097"/>
        <item x="4342"/>
        <item x="2216"/>
        <item x="6454"/>
        <item x="2700"/>
        <item x="3987"/>
        <item x="3470"/>
        <item x="5761"/>
        <item x="509"/>
        <item x="6862"/>
        <item x="6895"/>
        <item x="2362"/>
        <item x="2986"/>
        <item x="2537"/>
        <item x="1012"/>
        <item x="6053"/>
        <item x="3726"/>
        <item x="410"/>
        <item x="5360"/>
        <item x="1423"/>
        <item x="125"/>
        <item x="2449"/>
        <item x="932"/>
        <item x="5594"/>
        <item x="1157"/>
        <item x="201"/>
        <item x="3712"/>
        <item x="2983"/>
        <item x="3999"/>
        <item x="6296"/>
        <item x="4992"/>
        <item x="2092"/>
        <item x="2258"/>
        <item x="4167"/>
        <item x="2295"/>
        <item x="3003"/>
        <item x="3785"/>
        <item x="2090"/>
        <item x="6149"/>
        <item x="3887"/>
        <item x="4481"/>
        <item x="3503"/>
        <item x="1803"/>
        <item x="3793"/>
        <item x="3109"/>
        <item x="1419"/>
        <item x="5194"/>
        <item x="2114"/>
        <item x="5884"/>
        <item x="785"/>
        <item x="5185"/>
        <item x="416"/>
        <item x="5459"/>
        <item x="6409"/>
        <item x="4606"/>
        <item x="1828"/>
        <item x="3279"/>
        <item x="7"/>
        <item x="6822"/>
        <item x="2446"/>
        <item x="5348"/>
        <item x="4117"/>
        <item x="4082"/>
        <item x="1468"/>
        <item x="6269"/>
        <item x="0"/>
        <item x="4886"/>
        <item x="1068"/>
        <item x="2968"/>
        <item x="5206"/>
        <item x="5795"/>
        <item x="3810"/>
        <item x="4731"/>
        <item x="1134"/>
        <item x="3458"/>
        <item x="4793"/>
        <item x="1069"/>
        <item x="2672"/>
        <item x="1137"/>
        <item x="1055"/>
        <item x="283"/>
        <item x="3847"/>
        <item x="5817"/>
        <item x="6517"/>
        <item x="368"/>
        <item x="4546"/>
        <item x="1410"/>
        <item x="3858"/>
        <item x="4177"/>
        <item x="2324"/>
        <item x="3307"/>
        <item x="4048"/>
        <item x="1915"/>
        <item x="6815"/>
        <item x="1586"/>
        <item x="737"/>
        <item x="2509"/>
        <item x="6612"/>
        <item x="5271"/>
        <item x="2576"/>
        <item x="531"/>
        <item x="6645"/>
        <item x="6386"/>
        <item x="5230"/>
        <item x="5693"/>
        <item x="3244"/>
        <item x="2830"/>
        <item x="5029"/>
        <item x="1835"/>
        <item x="6644"/>
        <item x="65"/>
        <item x="2839"/>
        <item x="5691"/>
        <item x="2166"/>
        <item x="5479"/>
        <item x="5489"/>
        <item x="802"/>
        <item x="2310"/>
        <item x="6675"/>
        <item x="1146"/>
        <item x="5974"/>
        <item x="5653"/>
        <item x="6431"/>
        <item x="5605"/>
        <item x="428"/>
        <item x="5020"/>
        <item x="4371"/>
        <item x="2985"/>
        <item x="1552"/>
        <item x="3688"/>
        <item x="4454"/>
        <item x="2786"/>
        <item x="4433"/>
        <item x="3343"/>
        <item x="5677"/>
        <item x="5180"/>
        <item x="4685"/>
        <item x="6906"/>
        <item x="3962"/>
        <item x="2848"/>
        <item x="2142"/>
        <item x="1988"/>
        <item x="866"/>
        <item x="3"/>
        <item x="1417"/>
        <item x="2177"/>
        <item x="6033"/>
        <item x="6907"/>
        <item x="3925"/>
        <item x="3956"/>
        <item x="1998"/>
        <item x="5342"/>
        <item x="3495"/>
        <item x="5474"/>
        <item x="1473"/>
        <item x="2658"/>
        <item x="5696"/>
        <item x="3049"/>
        <item x="1489"/>
        <item x="4549"/>
        <item x="165"/>
        <item x="2227"/>
        <item x="4327"/>
        <item x="3270"/>
        <item x="6749"/>
        <item x="414"/>
        <item x="2997"/>
        <item x="5877"/>
        <item x="6284"/>
        <item x="3425"/>
        <item x="3439"/>
        <item x="2743"/>
        <item x="921"/>
        <item x="1329"/>
        <item x="5814"/>
        <item x="5122"/>
        <item x="6508"/>
        <item x="3749"/>
        <item x="586"/>
        <item x="4063"/>
        <item x="4488"/>
        <item x="6363"/>
        <item x="3274"/>
        <item x="4077"/>
        <item x="2543"/>
        <item x="4526"/>
        <item x="6382"/>
        <item x="3221"/>
        <item x="4201"/>
        <item x="2262"/>
        <item x="6720"/>
        <item x="5971"/>
        <item x="3113"/>
        <item x="6156"/>
        <item x="5767"/>
        <item x="5828"/>
        <item x="3148"/>
        <item x="4980"/>
        <item x="1159"/>
        <item x="4761"/>
        <item x="2117"/>
        <item x="4515"/>
        <item x="2397"/>
        <item x="4851"/>
        <item x="4163"/>
        <item x="1136"/>
        <item x="5891"/>
        <item x="5361"/>
        <item x="4398"/>
        <item x="1950"/>
        <item x="6377"/>
        <item x="2564"/>
        <item x="5860"/>
        <item x="2703"/>
        <item x="5128"/>
        <item x="3613"/>
        <item x="1853"/>
        <item x="925"/>
        <item x="6459"/>
        <item x="6206"/>
        <item x="923"/>
        <item x="3451"/>
        <item x="895"/>
        <item x="3836"/>
        <item x="6182"/>
        <item x="6124"/>
        <item x="927"/>
        <item x="3792"/>
        <item x="2662"/>
        <item x="1387"/>
        <item x="821"/>
        <item x="1077"/>
        <item x="6714"/>
        <item x="5012"/>
        <item x="261"/>
        <item x="5303"/>
        <item x="1282"/>
        <item x="287"/>
        <item x="6290"/>
        <item x="3699"/>
        <item x="4081"/>
        <item x="4136"/>
        <item x="6503"/>
        <item x="5487"/>
        <item x="2682"/>
        <item x="2906"/>
        <item x="4892"/>
        <item x="4543"/>
        <item x="777"/>
        <item x="5150"/>
        <item x="5868"/>
        <item x="946"/>
        <item x="2498"/>
        <item x="195"/>
        <item x="2755"/>
        <item x="3299"/>
        <item x="5301"/>
        <item x="3390"/>
        <item x="1230"/>
        <item x="1379"/>
        <item x="2609"/>
        <item x="6654"/>
        <item x="2787"/>
        <item x="202"/>
        <item x="6658"/>
        <item x="4862"/>
        <item x="1671"/>
        <item x="5510"/>
        <item x="6599"/>
        <item x="4023"/>
        <item x="2508"/>
        <item x="5268"/>
        <item x="282"/>
        <item x="2760"/>
        <item x="205"/>
        <item x="200"/>
        <item x="987"/>
        <item x="4252"/>
        <item x="6152"/>
        <item x="875"/>
        <item x="3562"/>
        <item x="4823"/>
        <item x="361"/>
        <item x="4245"/>
        <item x="2344"/>
        <item x="1611"/>
        <item x="3537"/>
        <item x="2603"/>
        <item x="534"/>
        <item x="2977"/>
        <item x="6852"/>
        <item x="6205"/>
        <item x="4037"/>
        <item x="2055"/>
        <item x="4452"/>
        <item x="5114"/>
        <item x="1231"/>
        <item x="6725"/>
        <item x="5900"/>
        <item x="530"/>
        <item x="5204"/>
        <item x="2323"/>
        <item x="6833"/>
        <item x="1314"/>
        <item x="6259"/>
        <item x="1617"/>
        <item x="3087"/>
        <item x="4560"/>
        <item x="6486"/>
        <item x="1112"/>
        <item x="3522"/>
        <item x="1826"/>
        <item x="5153"/>
        <item x="5535"/>
        <item x="4042"/>
        <item x="177"/>
        <item x="3386"/>
        <item x="5634"/>
        <item x="6540"/>
        <item x="2300"/>
        <item x="4031"/>
        <item x="345"/>
        <item x="2759"/>
        <item x="280"/>
        <item x="2458"/>
        <item x="5291"/>
        <item x="4099"/>
        <item x="6546"/>
        <item x="2936"/>
        <item x="5942"/>
        <item x="4076"/>
        <item x="4658"/>
        <item x="1347"/>
        <item x="3321"/>
        <item x="6881"/>
        <item x="5933"/>
        <item x="3078"/>
        <item x="2493"/>
        <item x="4019"/>
        <item x="2881"/>
        <item x="1917"/>
        <item x="6864"/>
        <item x="6392"/>
        <item x="6072"/>
        <item x="2403"/>
        <item x="6298"/>
        <item x="1785"/>
        <item x="1170"/>
        <item x="4618"/>
        <item x="2125"/>
        <item x="439"/>
        <item x="652"/>
        <item x="3475"/>
        <item x="1459"/>
        <item x="2145"/>
        <item x="2747"/>
        <item x="4530"/>
        <item x="2765"/>
        <item x="5590"/>
        <item x="3365"/>
        <item x="4898"/>
        <item x="451"/>
        <item x="1094"/>
        <item x="981"/>
        <item x="4632"/>
        <item x="6197"/>
        <item x="1970"/>
        <item x="1205"/>
        <item x="4264"/>
        <item x="2325"/>
        <item x="970"/>
        <item x="4573"/>
        <item x="2653"/>
        <item x="5943"/>
        <item x="2194"/>
        <item x="2790"/>
        <item x="6953"/>
        <item x="768"/>
        <item x="3774"/>
        <item x="5257"/>
        <item x="6062"/>
        <item x="3314"/>
        <item x="6941"/>
        <item x="3620"/>
        <item x="5940"/>
        <item x="2007"/>
        <item x="2053"/>
        <item x="5216"/>
        <item x="4943"/>
        <item x="2230"/>
        <item x="1293"/>
        <item x="6795"/>
        <item x="6106"/>
        <item x="3806"/>
        <item x="3859"/>
        <item x="1879"/>
        <item x="2720"/>
        <item x="904"/>
        <item x="4952"/>
        <item x="2613"/>
        <item x="720"/>
        <item x="3658"/>
        <item x="1269"/>
        <item x="4784"/>
        <item x="1993"/>
        <item x="3617"/>
        <item x="3150"/>
        <item x="1701"/>
        <item x="278"/>
        <item x="1579"/>
        <item x="3126"/>
        <item x="432"/>
        <item x="1308"/>
        <item x="3706"/>
        <item x="5074"/>
        <item x="2512"/>
        <item x="4625"/>
        <item x="2836"/>
        <item x="6868"/>
        <item x="3124"/>
        <item x="1987"/>
        <item x="861"/>
        <item x="3686"/>
        <item x="2312"/>
        <item x="4480"/>
        <item x="2202"/>
        <item x="2331"/>
        <item x="2692"/>
        <item x="5548"/>
        <item x="176"/>
        <item x="4558"/>
        <item x="6344"/>
        <item x="591"/>
        <item x="838"/>
        <item x="2610"/>
        <item x="5948"/>
        <item x="6716"/>
        <item x="4684"/>
        <item x="1833"/>
        <item x="3347"/>
        <item x="3908"/>
        <item x="3409"/>
        <item x="6131"/>
        <item x="1362"/>
        <item x="5473"/>
        <item x="6597"/>
        <item x="1872"/>
        <item x="610"/>
        <item x="6428"/>
        <item x="5419"/>
        <item x="8"/>
        <item x="687"/>
        <item x="445"/>
        <item x="1838"/>
        <item x="1091"/>
        <item x="6117"/>
        <item x="6009"/>
        <item x="4669"/>
        <item x="6526"/>
        <item x="224"/>
        <item x="4165"/>
        <item x="3600"/>
        <item x="4448"/>
        <item x="5792"/>
        <item x="1588"/>
        <item x="2602"/>
        <item x="4694"/>
        <item x="2776"/>
        <item x="427"/>
        <item x="1600"/>
        <item x="3123"/>
        <item x="2146"/>
        <item x="5752"/>
        <item x="3413"/>
        <item x="5599"/>
        <item x="4251"/>
        <item x="3063"/>
        <item x="235"/>
        <item x="3854"/>
        <item x="4314"/>
        <item x="2454"/>
        <item x="3147"/>
        <item x="2249"/>
        <item x="3450"/>
        <item x="2912"/>
        <item x="6761"/>
        <item x="399"/>
        <item x="2203"/>
        <item x="3959"/>
        <item x="3410"/>
        <item x="5764"/>
        <item x="4989"/>
        <item x="3406"/>
        <item x="6636"/>
        <item x="1059"/>
        <item x="5460"/>
        <item x="1927"/>
        <item x="4834"/>
        <item x="5517"/>
        <item x="4254"/>
        <item x="6242"/>
        <item x="642"/>
        <item x="637"/>
        <item x="2023"/>
        <item x="3546"/>
        <item x="5644"/>
        <item x="2620"/>
        <item x="6829"/>
        <item x="2035"/>
        <item x="3829"/>
        <item x="3424"/>
        <item x="817"/>
        <item x="2809"/>
        <item x="4556"/>
        <item x="3380"/>
        <item x="6480"/>
        <item x="213"/>
        <item x="4183"/>
        <item x="911"/>
        <item x="6709"/>
        <item x="6325"/>
        <item x="6232"/>
        <item x="450"/>
        <item x="4973"/>
        <item x="6237"/>
        <item x="5105"/>
        <item x="5531"/>
        <item x="3579"/>
        <item x="1861"/>
        <item x="442"/>
        <item x="3663"/>
        <item x="5113"/>
        <item x="2858"/>
        <item x="3265"/>
        <item x="3151"/>
        <item x="5781"/>
        <item x="6850"/>
        <item x="3295"/>
        <item x="365"/>
        <item x="4571"/>
        <item x="3337"/>
        <item x="4419"/>
        <item x="1145"/>
        <item x="881"/>
        <item x="1336"/>
        <item x="5773"/>
        <item x="3007"/>
        <item x="3577"/>
        <item x="5009"/>
        <item x="6693"/>
        <item x="4594"/>
        <item x="3067"/>
        <item x="1311"/>
        <item x="2660"/>
        <item x="4210"/>
        <item x="170"/>
        <item x="1182"/>
        <item x="304"/>
        <item x="5433"/>
        <item x="4282"/>
        <item x="6598"/>
        <item x="248"/>
        <item x="2410"/>
        <item x="4923"/>
        <item x="351"/>
        <item x="4012"/>
        <item x="2981"/>
        <item x="2812"/>
        <item x="4476"/>
        <item x="5845"/>
        <item x="99"/>
        <item x="6334"/>
        <item x="2513"/>
        <item x="252"/>
        <item x="4758"/>
        <item x="5861"/>
        <item x="2042"/>
        <item x="6768"/>
        <item x="6949"/>
        <item x="443"/>
        <item x="2099"/>
        <item x="5284"/>
        <item x="5679"/>
        <item x="2668"/>
        <item x="4494"/>
        <item x="1407"/>
        <item x="2995"/>
        <item x="2291"/>
        <item x="5001"/>
        <item x="6849"/>
        <item x="1954"/>
        <item x="6789"/>
        <item x="2429"/>
        <item x="1729"/>
        <item x="1110"/>
        <item x="6404"/>
        <item x="2383"/>
        <item x="6874"/>
        <item x="1365"/>
        <item x="214"/>
        <item x="2514"/>
        <item x="6425"/>
        <item x="5568"/>
        <item x="6602"/>
        <item x="1008"/>
        <item x="207"/>
        <item x="2001"/>
        <item x="2423"/>
        <item x="2276"/>
        <item x="5669"/>
        <item x="126"/>
        <item x="6924"/>
        <item x="275"/>
        <item x="1477"/>
        <item x="4902"/>
        <item x="1929"/>
        <item x="1239"/>
        <item x="3028"/>
        <item x="41"/>
        <item x="5078"/>
        <item x="1415"/>
        <item x="5870"/>
        <item x="15"/>
        <item x="3011"/>
        <item x="1893"/>
        <item x="2873"/>
        <item x="6932"/>
        <item x="4071"/>
        <item x="6903"/>
        <item x="6603"/>
        <item x="5998"/>
        <item x="3194"/>
        <item x="3846"/>
        <item x="6027"/>
        <item x="4681"/>
        <item x="1047"/>
        <item x="5066"/>
        <item x="2171"/>
        <item x="6634"/>
        <item x="624"/>
        <item x="5280"/>
        <item x="2704"/>
        <item x="2702"/>
        <item x="1235"/>
        <item x="4384"/>
        <item x="2091"/>
        <item x="979"/>
        <item x="592"/>
        <item x="5834"/>
        <item x="2468"/>
        <item x="848"/>
        <item x="2546"/>
        <item x="4875"/>
        <item x="743"/>
        <item x="4070"/>
        <item x="1649"/>
        <item x="1979"/>
        <item x="1142"/>
        <item x="3860"/>
        <item x="805"/>
        <item x="2130"/>
        <item x="3016"/>
        <item x="3020"/>
        <item x="1715"/>
        <item x="3089"/>
        <item x="3417"/>
        <item x="6342"/>
        <item x="1072"/>
        <item x="653"/>
        <item x="6094"/>
        <item x="1125"/>
        <item x="3821"/>
        <item x="1353"/>
        <item x="4548"/>
        <item x="162"/>
        <item x="2374"/>
        <item x="969"/>
        <item x="6280"/>
        <item x="4333"/>
        <item x="6304"/>
        <item x="6166"/>
        <item x="6257"/>
        <item x="6958"/>
        <item x="6478"/>
        <item x="5655"/>
        <item x="110"/>
        <item x="302"/>
        <item x="6276"/>
        <item x="43"/>
        <item x="3834"/>
        <item x="3565"/>
        <item x="6079"/>
        <item x="2624"/>
        <item x="4469"/>
        <item x="2058"/>
        <item x="2316"/>
        <item x="4698"/>
        <item x="4648"/>
        <item x="3235"/>
        <item x="616"/>
        <item x="691"/>
        <item x="2568"/>
        <item x="100"/>
        <item x="1103"/>
        <item x="2164"/>
        <item x="5449"/>
        <item x="2269"/>
        <item x="2663"/>
        <item x="6137"/>
        <item x="3218"/>
        <item x="3575"/>
        <item x="1461"/>
        <item x="2991"/>
        <item x="6183"/>
        <item x="3744"/>
        <item x="5163"/>
        <item x="1024"/>
        <item x="5904"/>
        <item x="4524"/>
        <item x="955"/>
        <item x="6282"/>
        <item x="4364"/>
        <item x="3984"/>
        <item x="6364"/>
        <item x="6877"/>
        <item x="5652"/>
        <item x="3690"/>
        <item x="5247"/>
        <item x="1167"/>
        <item x="4440"/>
        <item x="182"/>
        <item x="2779"/>
        <item x="1590"/>
        <item x="4115"/>
        <item x="4367"/>
        <item x="4416"/>
        <item x="5316"/>
        <item x="4739"/>
        <item x="3790"/>
        <item x="2919"/>
        <item x="3776"/>
        <item x="2562"/>
        <item x="5989"/>
        <item x="807"/>
        <item x="2237"/>
        <item x="5668"/>
        <item x="2783"/>
        <item x="2476"/>
        <item x="1004"/>
        <item x="4559"/>
        <item x="4835"/>
        <item x="4985"/>
        <item x="5200"/>
        <item x="3445"/>
        <item x="3050"/>
        <item x="4157"/>
        <item x="102"/>
        <item x="5490"/>
        <item x="3947"/>
        <item x="4639"/>
        <item x="4850"/>
        <item x="3685"/>
        <item x="4462"/>
        <item x="4057"/>
        <item x="2552"/>
        <item x="996"/>
        <item x="5184"/>
        <item x="3453"/>
        <item x="5931"/>
        <item x="4805"/>
        <item x="6762"/>
        <item x="266"/>
        <item x="1527"/>
        <item x="5279"/>
        <item x="4258"/>
        <item x="5173"/>
        <item x="3481"/>
        <item x="3723"/>
        <item x="4496"/>
        <item x="988"/>
        <item x="2584"/>
        <item x="1133"/>
        <item x="2402"/>
        <item x="2413"/>
        <item x="4003"/>
        <item x="606"/>
        <item x="5624"/>
        <item x="5887"/>
        <item x="2193"/>
        <item x="4189"/>
        <item x="5378"/>
        <item x="4275"/>
        <item x="3573"/>
        <item x="3695"/>
        <item x="3230"/>
        <item x="1497"/>
        <item x="2154"/>
        <item x="5431"/>
        <item x="1214"/>
        <item x="3968"/>
        <item x="6170"/>
        <item x="4584"/>
        <item x="5577"/>
        <item x="639"/>
        <item x="4540"/>
        <item x="6397"/>
        <item x="3096"/>
        <item x="5251"/>
        <item x="992"/>
        <item x="3224"/>
        <item x="2341"/>
        <item x="6309"/>
        <item x="3135"/>
        <item x="3080"/>
        <item x="2866"/>
        <item x="2069"/>
        <item x="1517"/>
        <item x="5802"/>
        <item x="4891"/>
        <item x="386"/>
        <item x="387"/>
        <item x="2931"/>
        <item x="3864"/>
        <item x="147"/>
        <item x="2104"/>
        <item x="3073"/>
        <item x="5388"/>
        <item x="2234"/>
        <item x="2108"/>
        <item x="4885"/>
        <item x="2359"/>
        <item x="3303"/>
        <item x="675"/>
        <item x="1445"/>
        <item x="2863"/>
        <item x="6368"/>
        <item x="4814"/>
        <item x="5154"/>
        <item x="5295"/>
        <item x="1063"/>
        <item x="1834"/>
        <item x="259"/>
        <item x="4620"/>
        <item x="232"/>
        <item x="5708"/>
        <item x="1223"/>
        <item x="4925"/>
        <item x="577"/>
        <item x="583"/>
        <item x="425"/>
        <item x="2165"/>
        <item x="5673"/>
        <item x="464"/>
        <item x="2911"/>
        <item x="6100"/>
        <item x="3607"/>
        <item x="679"/>
        <item x="2666"/>
        <item x="2318"/>
        <item x="6458"/>
        <item x="6444"/>
        <item x="6954"/>
        <item x="5558"/>
        <item x="2315"/>
        <item x="5379"/>
        <item x="2056"/>
        <item x="620"/>
        <item x="3469"/>
        <item x="3604"/>
        <item x="4376"/>
        <item x="431"/>
        <item x="1957"/>
        <item x="701"/>
        <item x="1759"/>
        <item x="914"/>
        <item x="6870"/>
        <item x="751"/>
        <item x="1065"/>
        <item x="5423"/>
        <item x="5015"/>
        <item x="1573"/>
        <item x="5480"/>
        <item x="3344"/>
        <item x="4749"/>
        <item x="922"/>
        <item x="5408"/>
        <item x="6376"/>
        <item x="6674"/>
        <item x="6014"/>
        <item x="6317"/>
        <item x="5770"/>
        <item x="3292"/>
        <item x="598"/>
        <item x="3733"/>
        <item x="6265"/>
        <item x="5618"/>
        <item x="2417"/>
        <item x="6174"/>
        <item x="2757"/>
        <item x="1520"/>
        <item x="2221"/>
        <item x="5464"/>
        <item x="1335"/>
        <item x="723"/>
        <item x="2168"/>
        <item x="6664"/>
        <item x="2246"/>
        <item x="4644"/>
        <item x="3263"/>
        <item x="4231"/>
        <item x="1743"/>
        <item x="6758"/>
        <item x="4080"/>
        <item x="1873"/>
        <item x="1281"/>
        <item x="3492"/>
        <item x="3183"/>
        <item x="6209"/>
        <item x="243"/>
        <item x="6128"/>
        <item x="3689"/>
        <item x="2067"/>
        <item x="3101"/>
        <item x="4637"/>
        <item x="324"/>
        <item x="430"/>
        <item x="5657"/>
        <item x="669"/>
        <item x="3472"/>
        <item x="1629"/>
        <item x="272"/>
        <item x="5212"/>
        <item x="3528"/>
        <item x="492"/>
        <item x="4572"/>
        <item x="6609"/>
        <item x="3644"/>
        <item x="6196"/>
        <item x="644"/>
        <item x="1816"/>
        <item x="244"/>
        <item x="2770"/>
        <item x="1204"/>
        <item x="4326"/>
        <item x="1396"/>
        <item x="5637"/>
        <item x="4918"/>
        <item x="5037"/>
        <item x="240"/>
        <item x="6959"/>
        <item x="6295"/>
        <item x="5786"/>
        <item x="3062"/>
        <item x="2547"/>
        <item x="5611"/>
        <item x="1119"/>
        <item x="2862"/>
        <item x="4236"/>
        <item x="1546"/>
        <item x="3376"/>
        <item x="5794"/>
        <item x="6887"/>
        <item x="2582"/>
        <item x="2231"/>
        <item x="661"/>
        <item x="2333"/>
        <item x="3163"/>
        <item x="4059"/>
        <item x="1437"/>
        <item x="3762"/>
        <item x="2618"/>
        <item x="5203"/>
        <item x="1374"/>
        <item x="2619"/>
        <item x="3483"/>
        <item x="2280"/>
        <item x="4146"/>
        <item x="5308"/>
        <item x="2475"/>
        <item x="4858"/>
        <item x="5149"/>
        <item x="2436"/>
        <item x="1165"/>
        <item x="5289"/>
        <item x="3046"/>
        <item x="5776"/>
        <item x="1887"/>
        <item x="6245"/>
        <item x="4552"/>
        <item x="1196"/>
        <item x="942"/>
        <item x="4352"/>
        <item x="2631"/>
        <item x="3111"/>
        <item x="2232"/>
        <item x="6764"/>
        <item x="16"/>
        <item x="6108"/>
        <item x="400"/>
        <item x="4461"/>
        <item x="4529"/>
        <item x="5499"/>
        <item x="4917"/>
        <item x="2302"/>
        <item x="364"/>
        <item x="6413"/>
        <item x="2034"/>
        <item x="4397"/>
        <item x="254"/>
        <item x="6807"/>
        <item x="6258"/>
        <item x="5595"/>
        <item x="582"/>
        <item x="2343"/>
        <item x="1279"/>
        <item x="2625"/>
        <item x="4238"/>
        <item x="823"/>
        <item x="548"/>
        <item x="6221"/>
        <item x="5312"/>
        <item x="6547"/>
        <item x="5790"/>
        <item x="5471"/>
        <item x="6889"/>
        <item x="3461"/>
        <item x="6050"/>
        <item x="189"/>
        <item x="1187"/>
        <item x="547"/>
        <item x="276"/>
        <item x="953"/>
        <item x="2544"/>
        <item x="1472"/>
        <item x="5264"/>
        <item x="14"/>
        <item x="3551"/>
        <item x="6483"/>
        <item x="1388"/>
        <item x="2887"/>
        <item x="2826"/>
        <item x="2214"/>
        <item x="4574"/>
        <item x="504"/>
        <item x="2206"/>
        <item x="1911"/>
        <item x="6315"/>
        <item x="2742"/>
        <item x="1344"/>
        <item x="4501"/>
        <item x="1064"/>
        <item x="1774"/>
        <item x="3823"/>
        <item x="2599"/>
        <item x="289"/>
        <item x="6324"/>
        <item x="1522"/>
        <item x="4845"/>
        <item x="3282"/>
        <item x="1540"/>
        <item x="395"/>
        <item x="4164"/>
        <item x="3211"/>
        <item x="2128"/>
        <item x="4507"/>
        <item x="6426"/>
        <item x="6918"/>
        <item x="4068"/>
        <item x="4319"/>
        <item x="3015"/>
        <item x="4040"/>
        <item x="1197"/>
        <item x="1827"/>
        <item x="6365"/>
        <item x="2928"/>
        <item x="2355"/>
        <item x="5912"/>
        <item x="1171"/>
        <item x="2865"/>
        <item x="2708"/>
        <item x="3954"/>
        <item x="2127"/>
        <item x="5929"/>
        <item x="463"/>
        <item x="6936"/>
        <item x="1327"/>
        <item x="3108"/>
        <item x="6798"/>
        <item x="6919"/>
        <item x="765"/>
        <item x="4347"/>
        <item x="889"/>
        <item x="2209"/>
        <item x="3398"/>
        <item x="3493"/>
        <item x="6162"/>
        <item x="3671"/>
        <item x="1402"/>
        <item x="3399"/>
        <item x="1670"/>
        <item x="5176"/>
        <item x="3320"/>
        <item x="6180"/>
        <item x="4010"/>
        <item x="366"/>
        <item x="6911"/>
        <item x="6472"/>
        <item x="4931"/>
        <item x="1646"/>
        <item x="834"/>
        <item x="6064"/>
        <item x="4000"/>
        <item x="4869"/>
        <item x="6844"/>
        <item x="2463"/>
        <item x="3354"/>
        <item x="5209"/>
        <item x="5762"/>
        <item x="3369"/>
        <item x="2438"/>
        <item x="3988"/>
        <item x="2162"/>
        <item x="4903"/>
        <item x="5132"/>
        <item x="1996"/>
        <item x="3059"/>
        <item x="4623"/>
        <item x="4760"/>
        <item x="6015"/>
        <item x="685"/>
        <item x="1198"/>
        <item x="3934"/>
        <item x="3684"/>
        <item x="3807"/>
        <item x="3032"/>
        <item x="1102"/>
        <item x="1726"/>
        <item x="3683"/>
        <item x="1081"/>
        <item x="2044"/>
        <item x="3849"/>
        <item x="4294"/>
        <item x="2160"/>
        <item x="3378"/>
        <item x="1078"/>
        <item x="6626"/>
        <item x="6956"/>
        <item x="1105"/>
        <item x="6509"/>
        <item x="6901"/>
        <item x="6414"/>
        <item x="3192"/>
        <item x="4322"/>
        <item x="91"/>
        <item x="3627"/>
        <item x="1219"/>
        <item x="3286"/>
        <item x="2311"/>
        <item x="2999"/>
        <item x="6263"/>
        <item x="429"/>
        <item x="6713"/>
        <item x="332"/>
        <item x="5288"/>
        <item x="1307"/>
        <item x="1518"/>
        <item x="2734"/>
        <item x="6827"/>
        <item x="6029"/>
        <item x="1658"/>
        <item x="2371"/>
        <item x="2373"/>
        <item x="309"/>
        <item x="3156"/>
        <item x="2167"/>
        <item x="1096"/>
        <item x="1471"/>
        <item x="1904"/>
        <item x="5453"/>
        <item x="2736"/>
        <item x="4693"/>
        <item x="2180"/>
        <item x="3892"/>
        <item x="5658"/>
        <item x="5754"/>
        <item x="2087"/>
        <item x="6181"/>
        <item x="152"/>
        <item x="191"/>
        <item x="218"/>
        <item x="2235"/>
        <item x="4013"/>
        <item x="502"/>
        <item x="836"/>
        <item x="2419"/>
        <item x="657"/>
        <item x="2589"/>
        <item x="2859"/>
        <item x="1576"/>
        <item x="2486"/>
        <item x="5735"/>
        <item x="1656"/>
        <item x="4541"/>
        <item x="268"/>
        <item x="3363"/>
        <item x="3645"/>
        <item x="1811"/>
        <item x="3838"/>
        <item x="5071"/>
        <item x="2279"/>
        <item x="6069"/>
        <item x="297"/>
        <item x="2079"/>
        <item x="2767"/>
        <item x="2229"/>
        <item x="5869"/>
        <item x="279"/>
        <item x="4772"/>
        <item x="3294"/>
        <item x="2013"/>
        <item x="3132"/>
        <item x="23"/>
        <item x="5993"/>
        <item x="4410"/>
        <item x="348"/>
        <item x="6642"/>
        <item x="3926"/>
        <item x="1192"/>
        <item x="3903"/>
        <item x="2337"/>
        <item x="1278"/>
        <item x="1000"/>
        <item x="1817"/>
        <item x="1487"/>
        <item x="2879"/>
        <item x="5734"/>
        <item x="5772"/>
        <item x="3432"/>
        <item x="2733"/>
        <item x="3001"/>
        <item x="5276"/>
        <item x="6751"/>
        <item x="3820"/>
        <item x="3203"/>
        <item x="3691"/>
        <item x="3605"/>
        <item x="3753"/>
        <item x="4217"/>
        <item x="1747"/>
        <item x="4153"/>
        <item x="6625"/>
        <item x="71"/>
        <item x="1242"/>
        <item x="4561"/>
        <item x="5352"/>
        <item x="767"/>
        <item x="1961"/>
        <item x="2833"/>
        <item x="294"/>
        <item x="4780"/>
        <item x="3518"/>
        <item x="5270"/>
        <item x="5872"/>
        <item x="3791"/>
        <item x="3558"/>
        <item x="5394"/>
        <item x="506"/>
        <item x="5384"/>
        <item x="2380"/>
        <item x="593"/>
        <item x="3036"/>
        <item x="4812"/>
        <item x="5659"/>
        <item x="5418"/>
        <item x="1748"/>
        <item x="1680"/>
        <item x="4021"/>
        <item x="104"/>
        <item x="2583"/>
        <item x="2487"/>
        <item x="5753"/>
        <item x="3471"/>
        <item x="3128"/>
        <item x="5224"/>
        <item x="3581"/>
        <item x="5785"/>
        <item x="2267"/>
        <item x="4365"/>
        <item x="4421"/>
        <item x="2962"/>
        <item x="667"/>
        <item x="5430"/>
        <item x="689"/>
        <item x="1964"/>
        <item x="1378"/>
        <item x="5615"/>
        <item x="5960"/>
        <item x="2393"/>
        <item x="4091"/>
        <item x="539"/>
        <item x="2222"/>
        <item x="1709"/>
        <item x="6396"/>
        <item x="5645"/>
        <item x="1343"/>
        <item x="6531"/>
        <item x="1991"/>
        <item x="184"/>
        <item x="4775"/>
        <item x="748"/>
        <item x="4538"/>
        <item x="3430"/>
        <item x="3784"/>
        <item x="1271"/>
        <item x="2868"/>
        <item x="3464"/>
        <item x="5608"/>
        <item x="1042"/>
        <item x="6613"/>
        <item x="614"/>
        <item x="1782"/>
        <item x="1797"/>
        <item x="6489"/>
        <item x="4375"/>
        <item x="3324"/>
        <item x="3746"/>
        <item x="1829"/>
        <item x="5380"/>
        <item x="5369"/>
        <item x="1233"/>
        <item x="798"/>
        <item x="4901"/>
        <item x="4864"/>
        <item x="5713"/>
        <item x="6865"/>
        <item x="2368"/>
        <item x="4756"/>
        <item x="4822"/>
        <item x="4998"/>
        <item x="4317"/>
        <item x="2250"/>
        <item x="4182"/>
        <item x="5032"/>
        <item x="46"/>
        <item x="5880"/>
        <item x="6102"/>
        <item x="4273"/>
        <item x="2913"/>
        <item x="2218"/>
        <item x="2261"/>
        <item x="4567"/>
        <item x="3367"/>
        <item x="631"/>
        <item x="2951"/>
        <item x="3269"/>
        <item x="607"/>
        <item x="6736"/>
        <item x="1631"/>
        <item x="6884"/>
        <item x="1355"/>
        <item x="6361"/>
        <item x="2939"/>
        <item x="4223"/>
        <item x="4116"/>
        <item x="6274"/>
        <item x="4394"/>
        <item x="6311"/>
        <item x="6238"/>
        <item x="1007"/>
        <item x="513"/>
        <item x="4451"/>
        <item x="4128"/>
        <item x="5987"/>
        <item x="296"/>
        <item x="4107"/>
        <item x="5809"/>
        <item x="4302"/>
        <item x="6806"/>
        <item x="3936"/>
        <item x="2893"/>
        <item x="2577"/>
        <item x="4187"/>
        <item x="6805"/>
        <item x="1637"/>
        <item x="2080"/>
        <item x="3550"/>
        <item x="6835"/>
        <item x="406"/>
        <item x="2204"/>
        <item x="373"/>
        <item x="3992"/>
        <item x="4725"/>
        <item x="159"/>
        <item x="4863"/>
        <item x="843"/>
        <item x="6275"/>
        <item x="1643"/>
        <item x="31"/>
        <item x="4392"/>
        <item x="1594"/>
        <item x="3815"/>
        <item x="1492"/>
        <item x="3412"/>
        <item x="608"/>
        <item x="6080"/>
        <item x="5186"/>
        <item x="4612"/>
        <item x="6743"/>
        <item x="6165"/>
        <item x="5452"/>
        <item x="1479"/>
        <item x="2647"/>
        <item x="6660"/>
        <item x="4842"/>
        <item x="3541"/>
        <item x="1139"/>
        <item x="6639"/>
        <item x="3799"/>
        <item x="1982"/>
        <item x="3990"/>
        <item x="148"/>
        <item x="5469"/>
        <item x="5886"/>
        <item x="5700"/>
        <item x="5147"/>
        <item x="2606"/>
        <item x="6076"/>
        <item x="1418"/>
        <item x="120"/>
        <item x="6093"/>
        <item x="330"/>
        <item x="3355"/>
        <item x="216"/>
        <item x="2189"/>
        <item x="1005"/>
        <item x="6523"/>
        <item x="3168"/>
        <item x="188"/>
        <item x="2293"/>
        <item x="2407"/>
        <item x="382"/>
        <item x="3595"/>
        <item x="2534"/>
        <item x="1877"/>
        <item x="3117"/>
        <item x="4004"/>
        <item x="2751"/>
        <item x="3751"/>
        <item x="756"/>
        <item x="2485"/>
        <item x="6470"/>
        <item x="1109"/>
        <item x="6248"/>
        <item x="4661"/>
        <item x="2190"/>
        <item x="3479"/>
        <item x="5778"/>
        <item x="4759"/>
        <item x="5470"/>
        <item x="977"/>
        <item x="5543"/>
        <item x="656"/>
        <item x="638"/>
        <item x="4030"/>
        <item x="1360"/>
        <item x="658"/>
        <item x="5885"/>
        <item x="1765"/>
        <item x="4424"/>
        <item x="2608"/>
        <item x="359"/>
        <item x="3893"/>
        <item x="2819"/>
        <item x="3284"/>
        <item x="5124"/>
        <item x="1832"/>
        <item x="6482"/>
        <item x="605"/>
        <item x="3179"/>
        <item x="6920"/>
        <item x="3809"/>
        <item x="1730"/>
        <item x="1706"/>
        <item x="1989"/>
        <item x="1228"/>
        <item x="35"/>
        <item x="4200"/>
        <item x="5518"/>
        <item x="3514"/>
        <item x="3885"/>
        <item x="3289"/>
        <item x="4577"/>
        <item x="4582"/>
        <item x="2049"/>
        <item x="6538"/>
        <item x="6202"/>
        <item x="5592"/>
        <item x="5275"/>
        <item x="3707"/>
        <item x="6133"/>
        <item x="5374"/>
        <item x="2225"/>
        <item x="3817"/>
        <item x="2082"/>
        <item x="3385"/>
        <item x="4374"/>
        <item x="1604"/>
        <item x="6863"/>
        <item x="5746"/>
        <item x="371"/>
        <item x="5027"/>
        <item x="306"/>
        <item x="4787"/>
        <item x="2984"/>
        <item x="6493"/>
        <item x="1608"/>
        <item x="1462"/>
        <item x="4802"/>
        <item x="5282"/>
        <item x="3045"/>
        <item x="5096"/>
        <item x="3288"/>
        <item x="6293"/>
        <item x="1203"/>
        <item x="726"/>
        <item x="1564"/>
        <item x="735"/>
        <item x="4305"/>
        <item x="5222"/>
        <item x="2895"/>
        <item x="3229"/>
        <item x="4516"/>
        <item x="543"/>
        <item x="6233"/>
        <item x="1515"/>
        <item x="3697"/>
        <item x="567"/>
        <item x="1913"/>
        <item x="1193"/>
        <item x="6929"/>
        <item x="4746"/>
        <item x="4786"/>
        <item x="2456"/>
        <item x="505"/>
        <item x="1246"/>
        <item x="6529"/>
        <item x="2855"/>
        <item x="3647"/>
        <item x="1848"/>
        <item x="4380"/>
        <item x="2954"/>
        <item x="2431"/>
        <item x="2031"/>
        <item x="694"/>
        <item x="6003"/>
        <item x="1001"/>
        <item x="1570"/>
        <item x="2880"/>
        <item x="6416"/>
        <item x="4430"/>
        <item x="1074"/>
        <item x="508"/>
        <item x="1806"/>
        <item x="3510"/>
        <item x="4937"/>
        <item x="2014"/>
        <item x="137"/>
        <item x="4248"/>
        <item x="1058"/>
        <item x="6105"/>
        <item x="3701"/>
        <item x="6691"/>
        <item x="6461"/>
        <item x="6501"/>
        <item x="6730"/>
        <item x="4122"/>
        <item x="1185"/>
        <item x="6178"/>
        <item x="3193"/>
        <item x="6134"/>
        <item x="5160"/>
        <item x="5598"/>
        <item x="2353"/>
        <item x="194"/>
        <item x="3037"/>
        <item x="6075"/>
        <item x="489"/>
        <item x="6819"/>
        <item x="5156"/>
        <item x="1189"/>
        <item x="5318"/>
        <item x="934"/>
        <item x="6230"/>
        <item x="405"/>
        <item x="878"/>
        <item x="5629"/>
        <item x="5021"/>
        <item x="5325"/>
        <item x="2588"/>
        <item x="6923"/>
        <item x="4033"/>
        <item x="5272"/>
        <item x="341"/>
        <item x="3879"/>
        <item x="1769"/>
        <item x="2018"/>
        <item x="4932"/>
        <item x="6747"/>
        <item x="6039"/>
        <item x="3814"/>
        <item x="2483"/>
        <item x="5976"/>
        <item x="5664"/>
        <item x="4105"/>
        <item x="1642"/>
        <item x="4097"/>
        <item x="587"/>
        <item x="5690"/>
        <item x="1370"/>
        <item x="4640"/>
        <item x="4277"/>
        <item x="5710"/>
        <item x="6697"/>
        <item x="2818"/>
        <item x="2838"/>
        <item x="4799"/>
        <item x="630"/>
        <item x="4675"/>
        <item x="3796"/>
        <item x="5365"/>
        <item x="6657"/>
        <item x="5164"/>
        <item x="6332"/>
        <item x="1272"/>
        <item x="4878"/>
        <item x="4438"/>
        <item x="6665"/>
        <item x="5706"/>
        <item x="1160"/>
        <item x="4871"/>
        <item x="1186"/>
        <item x="6451"/>
        <item x="3637"/>
        <item x="824"/>
        <item x="2756"/>
        <item x="2469"/>
        <item x="553"/>
        <item x="2492"/>
        <item x="1881"/>
        <item x="3258"/>
        <item x="6423"/>
        <item x="6888"/>
        <item x="2598"/>
        <item x="1480"/>
        <item x="5283"/>
        <item x="3500"/>
        <item x="4202"/>
        <item x="4852"/>
        <item x="3153"/>
        <item x="2754"/>
        <item x="4825"/>
        <item x="223"/>
        <item x="829"/>
        <item x="2847"/>
        <item x="2650"/>
        <item x="5213"/>
        <item x="5248"/>
        <item x="5351"/>
        <item x="5022"/>
        <item x="3942"/>
        <item x="3553"/>
        <item x="3612"/>
        <item x="6690"/>
        <item x="6496"/>
        <item x="4904"/>
        <item x="5240"/>
        <item x="3486"/>
        <item x="808"/>
        <item x="6930"/>
        <item x="2030"/>
        <item x="5728"/>
        <item x="1507"/>
        <item x="6786"/>
        <item x="4138"/>
        <item x="5088"/>
        <item x="6096"/>
        <item x="6702"/>
        <item x="4464"/>
        <item x="466"/>
        <item x="6616"/>
        <item x="2027"/>
        <item x="4653"/>
        <item x="2665"/>
        <item x="1618"/>
        <item x="2729"/>
        <item x="589"/>
        <item x="1925"/>
        <item x="5235"/>
        <item x="5350"/>
        <item x="692"/>
        <item x="6434"/>
        <item x="3702"/>
        <item x="3812"/>
        <item x="396"/>
        <item x="4463"/>
        <item x="2701"/>
        <item x="6083"/>
        <item x="5072"/>
        <item x="6848"/>
        <item x="5556"/>
        <item x="5667"/>
        <item x="3944"/>
        <item x="6227"/>
        <item x="5054"/>
        <item x="3816"/>
        <item x="1528"/>
        <item x="3976"/>
        <item x="154"/>
        <item x="565"/>
        <item x="5129"/>
        <item x="236"/>
        <item x="204"/>
        <item x="5793"/>
        <item x="5437"/>
        <item x="5094"/>
        <item x="6532"/>
        <item x="1380"/>
        <item x="4790"/>
        <item x="4818"/>
        <item x="4443"/>
        <item x="6020"/>
        <item x="6745"/>
        <item x="891"/>
        <item x="4110"/>
        <item x="6647"/>
        <item x="5871"/>
        <item x="89"/>
        <item x="4064"/>
        <item x="1474"/>
        <item x="5338"/>
        <item x="1863"/>
        <item x="4449"/>
        <item x="344"/>
        <item x="5996"/>
        <item x="1285"/>
        <item x="5565"/>
        <item x="3889"/>
        <item x="3349"/>
        <item x="1647"/>
        <item x="3576"/>
        <item x="2253"/>
        <item x="2488"/>
        <item x="3609"/>
        <item x="32"/>
        <item x="5233"/>
        <item x="1677"/>
        <item x="2737"/>
        <item x="3801"/>
        <item x="2716"/>
        <item x="2822"/>
        <item x="6161"/>
        <item x="3594"/>
        <item x="5888"/>
        <item x="5661"/>
        <item x="3534"/>
        <item x="4090"/>
        <item x="6004"/>
        <item x="456"/>
        <item x="6490"/>
        <item x="4218"/>
        <item x="6565"/>
        <item x="6662"/>
        <item x="5133"/>
        <item x="6946"/>
        <item x="5"/>
        <item x="4868"/>
        <item x="3018"/>
        <item x="1208"/>
        <item x="6384"/>
        <item x="3231"/>
        <item x="2648"/>
        <item x="549"/>
        <item x="6322"/>
        <item x="5373"/>
        <item x="3099"/>
        <item x="3234"/>
        <item x="6071"/>
        <item x="79"/>
        <item x="2579"/>
        <item x="5829"/>
        <item x="6561"/>
        <item x="5102"/>
        <item x="2439"/>
        <item x="5440"/>
        <item x="1361"/>
        <item x="5183"/>
        <item x="173"/>
        <item x="6169"/>
        <item x="34"/>
        <item x="4133"/>
        <item x="649"/>
        <item x="5177"/>
        <item x="5006"/>
        <item x="2354"/>
        <item x="398"/>
        <item x="3035"/>
        <item x="2459"/>
        <item x="4170"/>
        <item x="3074"/>
        <item x="2652"/>
        <item x="2489"/>
        <item x="6834"/>
        <item x="3584"/>
        <item x="4855"/>
        <item x="5364"/>
        <item x="6360"/>
        <item x="68"/>
        <item x="3652"/>
        <item x="6510"/>
        <item x="650"/>
        <item x="5073"/>
        <item x="6469"/>
        <item x="5574"/>
        <item x="6389"/>
        <item x="1645"/>
        <item x="346"/>
        <item x="3068"/>
        <item x="1705"/>
        <item x="6439"/>
        <item x="3242"/>
        <item x="3261"/>
        <item x="457"/>
        <item x="5322"/>
        <item x="5313"/>
        <item x="4709"/>
        <item x="6784"/>
        <item x="903"/>
        <item x="327"/>
        <item x="5195"/>
        <item x="2749"/>
        <item x="5007"/>
        <item x="6742"/>
        <item x="21"/>
        <item x="2803"/>
        <item x="4981"/>
        <item x="2510"/>
        <item x="3507"/>
        <item x="2921"/>
        <item x="4203"/>
        <item x="1696"/>
        <item x="541"/>
        <item x="786"/>
        <item x="700"/>
        <item x="6578"/>
        <item x="2076"/>
        <item x="5498"/>
        <item x="4608"/>
        <item x="5858"/>
        <item x="6679"/>
        <item x="3374"/>
        <item x="1523"/>
        <item x="6218"/>
        <item x="4225"/>
        <item x="4884"/>
        <item x="1699"/>
        <item x="2051"/>
        <item x="1368"/>
        <item x="4049"/>
        <item x="5757"/>
        <item x="292"/>
        <item x="3202"/>
        <item x="611"/>
        <item x="5863"/>
        <item x="5670"/>
        <item x="4176"/>
        <item x="4646"/>
        <item x="1229"/>
        <item x="3549"/>
        <item x="5445"/>
        <item x="973"/>
        <item x="3583"/>
        <item x="1734"/>
        <item x="4580"/>
        <item x="3353"/>
        <item x="1292"/>
        <item x="5789"/>
        <item x="5704"/>
        <item x="6433"/>
        <item x="1969"/>
        <item x="303"/>
        <item x="1591"/>
        <item x="5602"/>
        <item x="5702"/>
        <item x="3848"/>
        <item x="4755"/>
        <item x="831"/>
        <item x="6141"/>
        <item x="4086"/>
        <item x="833"/>
        <item x="5266"/>
        <item x="3013"/>
        <item x="2882"/>
        <item x="6089"/>
        <item x="1691"/>
        <item x="2854"/>
        <item x="3418"/>
        <item x="3142"/>
        <item x="6513"/>
        <item x="2495"/>
        <item x="417"/>
        <item x="3371"/>
        <item x="1086"/>
        <item x="6670"/>
        <item x="4495"/>
        <item x="2272"/>
        <item x="2356"/>
        <item x="5053"/>
        <item x="532"/>
        <item x="6615"/>
        <item x="4832"/>
        <item x="711"/>
        <item x="4055"/>
        <item x="741"/>
        <item x="5332"/>
        <item x="6417"/>
        <item x="5873"/>
        <item x="1289"/>
        <item x="5465"/>
        <item x="4271"/>
        <item x="5397"/>
        <item x="6194"/>
        <item x="2955"/>
        <item x="4854"/>
        <item x="6110"/>
        <item x="219"/>
        <item x="2773"/>
        <item x="1440"/>
        <item x="2791"/>
        <item x="1071"/>
        <item x="181"/>
        <item x="6728"/>
        <item x="6771"/>
        <item x="1531"/>
        <item x="2768"/>
        <item x="5405"/>
        <item x="6692"/>
        <item x="230"/>
        <item x="3698"/>
        <item x="1190"/>
        <item x="2898"/>
        <item x="5799"/>
        <item x="944"/>
        <item x="4180"/>
        <item x="2009"/>
        <item x="2864"/>
        <item x="3872"/>
        <item x="1767"/>
        <item x="6403"/>
        <item x="5804"/>
        <item x="4065"/>
        <item x="5692"/>
        <item x="6853"/>
        <item x="2107"/>
        <item x="1453"/>
        <item x="1541"/>
        <item x="246"/>
        <item x="4634"/>
        <item x="2540"/>
        <item x="1441"/>
        <item x="6157"/>
        <item x="5319"/>
        <item x="1126"/>
        <item x="5197"/>
        <item x="2530"/>
        <item x="6511"/>
        <item x="2283"/>
        <item x="5896"/>
        <item x="6938"/>
        <item x="6955"/>
        <item x="5084"/>
        <item x="6049"/>
        <item x="5742"/>
        <item x="3420"/>
        <item x="3061"/>
        <item x="5043"/>
        <item x="1401"/>
        <item x="3115"/>
        <item x="3315"/>
        <item x="1322"/>
        <item x="3169"/>
        <item x="5454"/>
        <item x="3719"/>
        <item x="234"/>
        <item x="702"/>
        <item x="4562"/>
        <item x="1404"/>
        <item x="6614"/>
        <item x="5835"/>
        <item x="4699"/>
        <item x="3578"/>
        <item x="111"/>
        <item x="5155"/>
        <item x="4295"/>
        <item x="633"/>
        <item x="2713"/>
        <item x="2219"/>
        <item x="3308"/>
        <item x="1306"/>
        <item x="3379"/>
        <item x="906"/>
        <item x="5157"/>
        <item x="4484"/>
        <item x="5484"/>
        <item x="4289"/>
        <item x="1818"/>
        <item x="1894"/>
        <item x="749"/>
        <item x="3916"/>
        <item x="72"/>
        <item x="1168"/>
        <item x="5515"/>
        <item x="4151"/>
        <item x="4406"/>
        <item x="222"/>
        <item x="6859"/>
        <item x="975"/>
        <item x="2861"/>
        <item x="6208"/>
        <item x="3506"/>
        <item x="4046"/>
        <item x="4866"/>
        <item x="3136"/>
        <item x="6031"/>
        <item x="664"/>
        <item x="2149"/>
        <item x="2525"/>
        <item x="6885"/>
        <item x="5320"/>
        <item x="2628"/>
        <item x="6837"/>
        <item x="3666"/>
        <item x="1708"/>
        <item x="4651"/>
        <item x="3548"/>
        <item x="5875"/>
        <item x="4771"/>
        <item x="4232"/>
        <item x="473"/>
        <item x="4738"/>
        <item x="1845"/>
        <item x="4306"/>
        <item x="3387"/>
        <item x="1990"/>
        <item x="3654"/>
        <item x="4588"/>
        <item x="2841"/>
        <item x="757"/>
        <item x="5345"/>
        <item x="1789"/>
        <item x="3852"/>
        <item x="816"/>
        <item x="4465"/>
        <item x="6909"/>
        <item x="5116"/>
        <item x="6550"/>
        <item x="5819"/>
        <item x="5090"/>
        <item x="2384"/>
        <item x="1663"/>
        <item x="3119"/>
        <item x="59"/>
        <item x="4027"/>
        <item x="5798"/>
        <item x="1776"/>
        <item x="4635"/>
        <item x="4566"/>
        <item x="5528"/>
        <item x="2015"/>
        <item x="6415"/>
        <item x="573"/>
        <item x="5780"/>
        <item x="6753"/>
        <item x="4137"/>
        <item x="4676"/>
        <item x="4244"/>
        <item x="1898"/>
        <item x="4616"/>
        <item x="4826"/>
        <item x="133"/>
        <item x="4696"/>
        <item x="4475"/>
        <item x="6719"/>
        <item x="4741"/>
        <item x="3085"/>
        <item x="4334"/>
        <item x="780"/>
        <item x="4895"/>
        <item x="879"/>
        <item x="5910"/>
        <item x="4946"/>
        <item x="1997"/>
        <item x="295"/>
        <item x="5725"/>
        <item x="2207"/>
        <item x="5169"/>
        <item x="274"/>
        <item x="5246"/>
        <item x="5937"/>
        <item x="5967"/>
        <item x="5587"/>
        <item x="4312"/>
        <item x="5082"/>
        <item x="6796"/>
        <item x="3536"/>
        <item x="5042"/>
        <item x="82"/>
        <item x="3832"/>
        <item x="4831"/>
        <item x="5371"/>
        <item x="6155"/>
        <item x="5438"/>
        <item x="6839"/>
        <item x="1857"/>
        <item x="2309"/>
        <item x="1755"/>
        <item x="6366"/>
        <item x="6424"/>
        <item x="1790"/>
        <item x="4431"/>
        <item x="2296"/>
        <item x="3927"/>
        <item x="1315"/>
        <item x="5544"/>
        <item x="4922"/>
        <item x="5367"/>
        <item x="2690"/>
        <item x="6830"/>
        <item x="1313"/>
        <item x="3676"/>
        <item x="4706"/>
        <item x="6533"/>
        <item x="4889"/>
        <item x="6584"/>
        <item x="5685"/>
        <item x="4555"/>
        <item x="6846"/>
        <item x="4872"/>
        <item x="4249"/>
        <item x="2969"/>
        <item x="6088"/>
        <item x="6081"/>
        <item x="3086"/>
        <item x="3914"/>
        <item x="1135"/>
        <item x="5137"/>
        <item x="1702"/>
        <item x="3312"/>
        <item x="1179"/>
        <item x="3212"/>
        <item x="5242"/>
        <item x="1486"/>
        <item x="3739"/>
        <item x="5986"/>
        <item x="6463"/>
        <item x="3722"/>
        <item x="5906"/>
        <item x="2699"/>
        <item x="1216"/>
        <item x="2553"/>
        <item x="2741"/>
        <item x="5262"/>
        <item x="4848"/>
        <item x="5046"/>
        <item x="6772"/>
        <item x="3021"/>
        <item x="1886"/>
        <item x="5895"/>
        <item x="4708"/>
        <item x="6329"/>
        <item x="4393"/>
        <item x="5485"/>
        <item x="916"/>
        <item x="6708"/>
        <item x="3055"/>
        <item x="5832"/>
        <item x="984"/>
        <item x="703"/>
        <item x="5846"/>
        <item x="6894"/>
        <item x="4120"/>
        <item x="5876"/>
        <item x="4938"/>
        <item x="2480"/>
        <item x="5108"/>
        <item x="3025"/>
        <item x="2828"/>
        <item x="2482"/>
        <item x="2103"/>
        <item x="663"/>
        <item x="2605"/>
        <item x="81"/>
        <item x="2640"/>
        <item x="2933"/>
        <item x="5190"/>
        <item x="4144"/>
        <item x="1903"/>
        <item x="3709"/>
        <item x="1041"/>
        <item x="3334"/>
        <item x="4522"/>
        <item x="4159"/>
        <item x="3844"/>
        <item x="6252"/>
        <item x="4270"/>
        <item x="6441"/>
        <item x="122"/>
        <item x="2935"/>
        <item x="3540"/>
        <item x="4887"/>
        <item x="1153"/>
        <item x="3210"/>
        <item x="1805"/>
        <item x="6623"/>
        <item x="3634"/>
        <item x="1784"/>
        <item x="4467"/>
        <item x="2196"/>
        <item x="5292"/>
        <item x="5220"/>
        <item x="862"/>
        <item x="883"/>
        <item x="5310"/>
        <item x="3674"/>
        <item x="6505"/>
        <item x="5542"/>
        <item x="4535"/>
        <item x="6220"/>
        <item x="3459"/>
        <item x="2529"/>
        <item x="2930"/>
        <item x="5495"/>
        <item x="1439"/>
        <item x="1563"/>
        <item x="4933"/>
        <item x="5522"/>
        <item x="392"/>
        <item x="1465"/>
        <item x="5951"/>
        <item x="4717"/>
        <item x="4281"/>
        <item x="1310"/>
        <item x="6109"/>
        <item x="594"/>
        <item x="9"/>
        <item x="1215"/>
        <item x="6477"/>
        <item x="524"/>
        <item x="1331"/>
        <item x="77"/>
        <item x="3287"/>
        <item x="4279"/>
        <item x="2292"/>
        <item x="6857"/>
        <item x="3616"/>
        <item x="3110"/>
        <item x="2372"/>
        <item x="6633"/>
        <item x="6216"/>
        <item x="3505"/>
        <item x="1100"/>
        <item x="1628"/>
        <item x="3026"/>
        <item x="5771"/>
        <item x="2020"/>
        <item x="3991"/>
        <item x="117"/>
        <item x="3888"/>
        <item x="4968"/>
        <item x="3754"/>
        <item x="3172"/>
        <item x="1574"/>
        <item x="2726"/>
        <item x="6871"/>
        <item x="1434"/>
        <item x="4220"/>
        <item x="6445"/>
        <item x="887"/>
        <item x="1801"/>
        <item x="3842"/>
        <item x="1408"/>
        <item x="5400"/>
        <item x="622"/>
        <item x="2578"/>
        <item x="5982"/>
        <item x="5972"/>
        <item x="4171"/>
        <item x="556"/>
        <item x="3705"/>
        <item x="536"/>
        <item x="563"/>
        <item x="6917"/>
        <item x="2840"/>
        <item x="6449"/>
        <item x="4788"/>
        <item x="87"/>
        <item x="2024"/>
        <item x="731"/>
        <item x="3703"/>
        <item x="129"/>
        <item x="855"/>
        <item x="4744"/>
        <item x="4292"/>
        <item x="5853"/>
        <item x="5038"/>
        <item x="2875"/>
        <item x="2257"/>
        <item x="2054"/>
        <item x="1555"/>
        <item x="69"/>
        <item x="1132"/>
        <item x="217"/>
        <item x="474"/>
        <item x="5221"/>
        <item x="3216"/>
        <item x="3034"/>
        <item x="5999"/>
        <item x="3855"/>
        <item x="4321"/>
        <item x="6521"/>
        <item x="5121"/>
        <item x="5841"/>
        <item x="5039"/>
        <item x="6785"/>
        <item x="3091"/>
        <item x="1354"/>
        <item x="2471"/>
        <item x="2680"/>
        <item x="4304"/>
        <item x="6731"/>
        <item x="1695"/>
        <item x="3511"/>
        <item x="468"/>
        <item x="1908"/>
        <item x="641"/>
        <item x="2832"/>
        <item x="965"/>
        <item x="704"/>
        <item x="208"/>
        <item x="6104"/>
        <item x="2197"/>
        <item x="2980"/>
        <item x="6464"/>
        <item x="5919"/>
        <item x="696"/>
        <item x="2565"/>
        <item x="4716"/>
        <item x="5439"/>
        <item x="4657"/>
        <item x="331"/>
        <item x="5075"/>
        <item x="6225"/>
        <item x="6185"/>
        <item x="2834"/>
        <item x="2075"/>
        <item x="6430"/>
        <item x="5346"/>
        <item x="2723"/>
        <item x="1878"/>
        <item x="2504"/>
        <item x="4671"/>
        <item x="4053"/>
        <item x="4668"/>
        <item x="6328"/>
        <item x="5189"/>
        <item x="2126"/>
        <item x="3621"/>
        <item x="2452"/>
        <item x="5142"/>
        <item x="595"/>
        <item x="5626"/>
        <item x="4078"/>
        <item x="5466"/>
        <item x="144"/>
        <item x="3919"/>
        <item x="4948"/>
        <item x="3140"/>
        <item x="6567"/>
        <item x="774"/>
        <item x="1688"/>
        <item x="2612"/>
        <item x="4900"/>
        <item x="3818"/>
        <item x="5077"/>
        <item x="1775"/>
        <item x="6498"/>
        <item x="480"/>
        <item x="1232"/>
        <item x="4737"/>
        <item x="1298"/>
        <item x="3556"/>
        <item x="6035"/>
        <item x="3004"/>
        <item x="590"/>
        <item x="5018"/>
        <item x="2696"/>
        <item x="574"/>
        <item x="4996"/>
        <item x="3338"/>
        <item x="6418"/>
        <item x="1675"/>
        <item x="3918"/>
        <item x="6902"/>
        <item x="490"/>
        <item x="4942"/>
        <item x="2029"/>
        <item x="962"/>
        <item x="1843"/>
        <item x="5349"/>
        <item x="1273"/>
        <item x="2567"/>
        <item x="354"/>
        <item x="1467"/>
        <item x="6820"/>
        <item x="2112"/>
        <item x="724"/>
        <item x="1213"/>
        <item x="2673"/>
        <item x="1667"/>
        <item x="211"/>
        <item x="1614"/>
        <item x="6504"/>
        <item x="4751"/>
        <item x="2627"/>
        <item x="682"/>
        <item x="3906"/>
        <item x="3426"/>
        <item x="550"/>
        <item x="4647"/>
        <item x="5056"/>
        <item x="6536"/>
        <item x="1684"/>
        <item x="5616"/>
        <item x="6103"/>
        <item x="1312"/>
        <item x="3822"/>
        <item x="3300"/>
        <item x="174"/>
        <item x="3841"/>
        <item x="1822"/>
        <item x="1066"/>
        <item x="6267"/>
        <item x="5508"/>
        <item x="185"/>
        <item x="3088"/>
        <item x="6314"/>
        <item x="212"/>
        <item x="3525"/>
        <item x="5686"/>
        <item x="1934"/>
        <item x="985"/>
        <item x="4401"/>
        <item x="5720"/>
        <item x="3851"/>
        <item x="1553"/>
        <item x="1299"/>
        <item x="2228"/>
        <item x="2593"/>
        <item x="5081"/>
        <item x="1539"/>
        <item x="2340"/>
        <item x="5537"/>
        <item x="5023"/>
        <item x="788"/>
        <item x="1719"/>
        <item x="1592"/>
        <item x="3027"/>
        <item x="1599"/>
        <item x="6150"/>
        <item x="5745"/>
        <item x="3904"/>
        <item x="6826"/>
        <item x="6327"/>
        <item x="317"/>
        <item x="937"/>
        <item x="2707"/>
        <item x="2502"/>
        <item x="901"/>
        <item x="5309"/>
        <item x="124"/>
        <item x="5049"/>
        <item x="3770"/>
        <item x="1500"/>
        <item x="3076"/>
        <item x="3017"/>
        <item x="1577"/>
        <item x="3138"/>
        <item x="542"/>
        <item x="1491"/>
        <item x="1383"/>
        <item x="3735"/>
        <item x="1711"/>
        <item x="1397"/>
        <item x="2949"/>
        <item x="286"/>
        <item x="6534"/>
        <item x="5199"/>
        <item x="668"/>
        <item x="4140"/>
        <item x="3835"/>
        <item x="3502"/>
        <item x="5231"/>
        <item x="6828"/>
        <item x="2752"/>
        <item x="1919"/>
        <item x="4006"/>
        <item x="3800"/>
        <item x="1098"/>
        <item x="2551"/>
        <item x="2846"/>
        <item x="699"/>
        <item x="2134"/>
        <item x="1780"/>
        <item x="6646"/>
        <item x="924"/>
        <item x="5603"/>
        <item x="6659"/>
        <item x="1258"/>
        <item x="2727"/>
        <item x="3740"/>
        <item x="960"/>
        <item x="666"/>
        <item x="1962"/>
        <item x="940"/>
        <item x="2466"/>
        <item x="438"/>
        <item x="5483"/>
        <item x="6872"/>
        <item x="781"/>
        <item x="1036"/>
        <item x="2661"/>
        <item x="5131"/>
        <item x="1416"/>
        <item x="5060"/>
        <item x="2265"/>
        <item x="6060"/>
        <item x="5463"/>
        <item x="603"/>
        <item x="4795"/>
        <item x="2282"/>
        <item x="2473"/>
        <item x="4450"/>
        <item x="311"/>
        <item x="5918"/>
        <item x="2710"/>
        <item x="6522"/>
        <item x="4323"/>
        <item x="5991"/>
        <item x="4910"/>
        <item x="3803"/>
        <item x="2810"/>
        <item x="909"/>
        <item x="4950"/>
        <item x="107"/>
        <item x="3622"/>
        <item x="5797"/>
        <item x="140"/>
        <item x="2335"/>
        <item x="1952"/>
        <item x="1955"/>
        <item x="2679"/>
        <item x="172"/>
        <item x="145"/>
        <item x="1080"/>
        <item x="2455"/>
        <item x="5631"/>
        <item x="2264"/>
        <item x="4643"/>
        <item x="2522"/>
        <item x="5922"/>
        <item x="6460"/>
        <item x="2932"/>
        <item x="2060"/>
        <item x="2501"/>
        <item x="1382"/>
        <item x="2549"/>
        <item x="3574"/>
        <item x="4791"/>
        <item x="3187"/>
        <item x="6184"/>
        <item x="5181"/>
        <item x="3819"/>
        <item x="270"/>
        <item x="1683"/>
        <item x="569"/>
        <item x="2503"/>
        <item x="336"/>
        <item x="4633"/>
        <item x="5512"/>
        <item x="849"/>
        <item x="6217"/>
        <item x="672"/>
        <item x="3868"/>
        <item x="193"/>
        <item x="3247"/>
        <item x="2616"/>
        <item x="4341"/>
        <item x="178"/>
        <item x="3626"/>
        <item x="5198"/>
        <item x="6962"/>
        <item x="1672"/>
        <item x="920"/>
        <item x="1824"/>
        <item x="4670"/>
        <item x="4940"/>
        <item x="2039"/>
        <item x="3401"/>
        <item x="4563"/>
        <item x="2685"/>
        <item x="187"/>
        <item x="4499"/>
        <item x="1291"/>
        <item x="3606"/>
        <item x="4557"/>
        <item x="4688"/>
        <item x="3769"/>
        <item x="3924"/>
        <item x="1325"/>
        <item x="5954"/>
        <item x="596"/>
        <item x="4927"/>
        <item x="6070"/>
        <item x="818"/>
        <item x="3330"/>
        <item x="2632"/>
        <item x="4828"/>
        <item x="3710"/>
        <item x="1650"/>
        <item x="1778"/>
        <item x="6573"/>
        <item x="1736"/>
        <item x="5995"/>
        <item x="27"/>
        <item x="929"/>
        <item x="1022"/>
        <item x="773"/>
        <item x="2626"/>
        <item x="4977"/>
        <item x="6251"/>
        <item x="1506"/>
        <item x="3496"/>
        <item x="3736"/>
        <item x="6422"/>
        <item x="6082"/>
        <item x="6337"/>
        <item x="1509"/>
        <item x="5174"/>
        <item x="5252"/>
        <item x="1930"/>
        <item x="5079"/>
        <item x="5444"/>
        <item x="4735"/>
        <item x="6516"/>
        <item x="5324"/>
        <item x="146"/>
        <item x="5525"/>
        <item x="4052"/>
        <item x="4369"/>
        <item x="2320"/>
        <item x="1049"/>
        <item x="5329"/>
        <item x="6046"/>
        <item x="6320"/>
        <item x="2345"/>
        <item x="3226"/>
        <item x="454"/>
        <item x="1358"/>
        <item x="1319"/>
        <item x="3752"/>
        <item x="1625"/>
        <item x="5726"/>
        <item x="83"/>
        <item x="4508"/>
        <item x="1875"/>
        <item x="472"/>
        <item x="2623"/>
        <item x="5238"/>
        <item x="5010"/>
        <item x="308"/>
        <item x="4428"/>
        <item x="896"/>
        <item x="2967"/>
        <item x="6213"/>
        <item x="5968"/>
        <item x="2400"/>
        <item x="5143"/>
        <item x="1395"/>
        <item x="447"/>
        <item x="1257"/>
        <item x="898"/>
        <item x="5635"/>
        <item x="5416"/>
        <item x="3515"/>
        <item x="4587"/>
        <item x="1510"/>
        <item x="5434"/>
        <item x="5386"/>
        <item x="4652"/>
        <item x="725"/>
        <item x="3297"/>
        <item x="4754"/>
        <item x="599"/>
        <item x="4127"/>
        <item x="2365"/>
        <item x="863"/>
        <item x="4537"/>
        <item x="4941"/>
        <item x="6769"/>
        <item x="5561"/>
        <item x="4930"/>
        <item x="2161"/>
        <item x="3276"/>
        <item x="3928"/>
        <item x="2771"/>
        <item x="705"/>
        <item x="5899"/>
        <item x="820"/>
        <item x="231"/>
        <item x="4229"/>
        <item x="1939"/>
        <item x="5907"/>
        <item x="5335"/>
        <item x="4017"/>
        <item x="3896"/>
        <item x="1556"/>
        <item x="2183"/>
        <item x="5392"/>
        <item x="5553"/>
        <item x="6318"/>
        <item x="1568"/>
        <item x="141"/>
        <item x="6698"/>
        <item x="4168"/>
        <item x="2251"/>
        <item x="4609"/>
        <item x="4147"/>
        <item x="6568"/>
        <item x="3222"/>
        <item x="3669"/>
        <item x="3894"/>
        <item x="4487"/>
        <item x="5407"/>
        <item x="2223"/>
        <item x="3509"/>
        <item x="4479"/>
        <item x="1693"/>
        <item x="5729"/>
        <item x="2481"/>
        <item x="716"/>
        <item x="4888"/>
        <item x="4075"/>
        <item x="1819"/>
        <item x="640"/>
        <item x="3979"/>
        <item x="522"/>
        <item x="2019"/>
        <item x="51"/>
        <item x="5315"/>
        <item x="2520"/>
        <item x="1924"/>
        <item x="957"/>
        <item x="5554"/>
        <item x="3302"/>
        <item x="2695"/>
        <item x="5882"/>
        <item x="1113"/>
        <item x="1871"/>
        <item x="1895"/>
        <item x="2922"/>
        <item x="5796"/>
        <item x="1550"/>
        <item x="155"/>
        <item x="3827"/>
        <item x="2363"/>
        <item x="6356"/>
        <item x="5979"/>
        <item x="39"/>
        <item x="6353"/>
        <item x="4381"/>
        <item x="1398"/>
        <item x="5218"/>
        <item x="6008"/>
        <item x="1174"/>
        <item x="3407"/>
        <item x="2795"/>
        <item x="3241"/>
        <item x="2010"/>
        <item x="6283"/>
        <item x="4396"/>
        <item x="2085"/>
        <item x="3964"/>
        <item x="6592"/>
        <item x="1505"/>
        <item x="4194"/>
        <item x="5823"/>
        <item x="4590"/>
        <item x="5393"/>
        <item x="4722"/>
        <item x="5676"/>
        <item x="5567"/>
        <item x="5285"/>
        <item x="1323"/>
        <item x="1926"/>
        <item x="6297"/>
        <item x="4585"/>
        <item x="5080"/>
        <item x="6405"/>
        <item x="4553"/>
        <item x="4570"/>
        <item x="485"/>
        <item x="2472"/>
        <item x="6515"/>
        <item x="370"/>
        <item x="3484"/>
        <item x="3482"/>
        <item x="5448"/>
        <item x="5978"/>
        <item x="2988"/>
        <item x="1389"/>
        <item x="4861"/>
        <item x="6065"/>
        <item x="5136"/>
        <item x="5085"/>
        <item x="801"/>
        <item x="6558"/>
        <item x="374"/>
        <item x="5232"/>
        <item x="5844"/>
        <item x="6067"/>
        <item x="3006"/>
        <item x="6913"/>
        <item x="6372"/>
        <item x="4219"/>
        <item x="3966"/>
        <item x="5017"/>
        <item x="461"/>
        <item x="4009"/>
        <item x="2526"/>
        <item x="4568"/>
        <item x="5353"/>
        <item x="3065"/>
        <item x="5500"/>
        <item x="220"/>
        <item x="1495"/>
        <item x="4545"/>
        <item x="500"/>
        <item x="1251"/>
        <item x="6715"/>
        <item x="956"/>
        <item x="3661"/>
        <item x="4098"/>
        <item x="6673"/>
        <item x="5526"/>
        <item x="3033"/>
        <item x="4008"/>
        <item x="4387"/>
        <item x="3901"/>
        <item x="2328"/>
        <item x="2944"/>
        <item x="4284"/>
        <item x="4354"/>
        <item x="2860"/>
        <item x="3058"/>
        <item x="6058"/>
        <item x="538"/>
        <item x="1256"/>
        <item x="1653"/>
        <item x="5363"/>
        <item x="859"/>
        <item x="6188"/>
        <item x="4109"/>
        <item x="822"/>
        <item x="5410"/>
        <item x="2350"/>
        <item x="5048"/>
        <item x="6306"/>
        <item x="6207"/>
        <item x="3508"/>
        <item x="797"/>
        <item x="3460"/>
        <item x="4700"/>
        <item x="3441"/>
        <item x="3501"/>
        <item x="5109"/>
        <item x="483"/>
        <item x="5296"/>
        <item x="3280"/>
        <item x="1456"/>
        <item x="5256"/>
        <item x="1393"/>
        <item x="491"/>
        <item x="3462"/>
        <item x="766"/>
        <item x="2851"/>
        <item x="6667"/>
        <item x="1916"/>
        <item x="3090"/>
        <item x="2761"/>
        <item x="4186"/>
        <item x="2762"/>
        <item x="1854"/>
        <item x="2021"/>
        <item x="5831"/>
        <item x="5502"/>
        <item x="1999"/>
        <item x="717"/>
        <item x="4614"/>
        <item x="1184"/>
        <item x="6099"/>
        <item x="1494"/>
        <item x="1710"/>
        <item x="6019"/>
        <item x="1603"/>
        <item x="3122"/>
        <item x="775"/>
        <item x="6627"/>
        <item x="4964"/>
        <item x="6687"/>
        <item x="6114"/>
        <item x="5511"/>
        <item x="4453"/>
        <item x="3940"/>
        <item x="665"/>
        <item x="3993"/>
        <item x="88"/>
        <item x="78"/>
        <item x="787"/>
        <item x="241"/>
        <item x="3768"/>
        <item x="5236"/>
        <item x="627"/>
        <item x="2499"/>
        <item x="3456"/>
        <item x="2442"/>
        <item x="3083"/>
        <item x="258"/>
        <item x="2432"/>
        <item x="26"/>
        <item x="708"/>
        <item x="6006"/>
        <item x="4815"/>
        <item x="877"/>
        <item x="2390"/>
        <item x="6579"/>
        <item x="5582"/>
        <item x="6041"/>
        <item x="4615"/>
        <item x="602"/>
        <item x="347"/>
        <item x="521"/>
        <item x="6231"/>
        <item x="5294"/>
        <item x="1085"/>
        <item x="2731"/>
        <item x="1121"/>
        <item x="479"/>
        <item x="2422"/>
        <item x="4155"/>
        <item x="265"/>
        <item x="6055"/>
        <item x="2240"/>
        <item x="4104"/>
        <item x="5578"/>
        <item x="2789"/>
        <item x="285"/>
        <item x="2945"/>
        <item x="5107"/>
        <item x="3989"/>
        <item x="3162"/>
        <item x="2580"/>
        <item x="130"/>
        <item x="1253"/>
        <item x="3152"/>
        <item x="778"/>
        <item x="225"/>
        <item x="6040"/>
        <item x="4154"/>
        <item x="4792"/>
        <item x="5100"/>
        <item x="349"/>
        <item x="6390"/>
        <item x="4827"/>
        <item x="4935"/>
        <item x="4468"/>
        <item x="6566"/>
        <item x="4800"/>
        <item x="2386"/>
        <item x="710"/>
        <item x="2569"/>
        <item x="3734"/>
        <item x="5521"/>
        <item x="5093"/>
        <item x="4056"/>
        <item x="2491"/>
        <item x="2629"/>
        <item x="5818"/>
        <item x="1297"/>
        <item x="4690"/>
        <item x="2461"/>
        <item x="3206"/>
        <item x="1744"/>
        <item x="873"/>
        <item x="1155"/>
        <item x="127"/>
        <item x="6042"/>
        <item x="4038"/>
        <item x="4774"/>
        <item x="1226"/>
        <item x="1212"/>
        <item x="3580"/>
        <item x="494"/>
        <item x="1978"/>
        <item x="4796"/>
        <item x="2349"/>
        <item x="5546"/>
        <item x="4445"/>
        <item x="2586"/>
        <item x="18"/>
        <item x="3327"/>
        <item x="3305"/>
        <item x="3787"/>
        <item x="2241"/>
        <item x="1662"/>
        <item x="2294"/>
        <item x="2638"/>
        <item x="4344"/>
        <item x="6378"/>
        <item x="501"/>
        <item x="6074"/>
        <item x="2785"/>
        <item x="2288"/>
        <item x="179"/>
        <item x="3318"/>
        <item x="6078"/>
        <item x="3593"/>
        <item x="6312"/>
        <item x="239"/>
        <item x="745"/>
        <item x="999"/>
        <item x="5447"/>
        <item x="769"/>
        <item x="2975"/>
        <item x="678"/>
        <item x="1557"/>
        <item x="3002"/>
        <item x="2987"/>
        <item x="3516"/>
        <item x="2769"/>
        <item x="4883"/>
        <item x="3653"/>
        <item x="5695"/>
        <item x="2444"/>
        <item x="2445"/>
        <item x="5881"/>
        <item x="3588"/>
        <item x="5944"/>
        <item x="66"/>
        <item x="2715"/>
        <item x="2808"/>
        <item x="3955"/>
        <item x="3198"/>
        <item x="6635"/>
        <item x="3397"/>
        <item x="1543"/>
        <item x="6381"/>
        <item x="6022"/>
        <item x="758"/>
        <item x="4466"/>
        <item x="6000"/>
        <item x="5813"/>
        <item x="1295"/>
        <item x="2804"/>
        <item x="4531"/>
        <item x="1560"/>
        <item x="2670"/>
        <item x="6373"/>
        <item x="106"/>
        <item x="1598"/>
        <item x="2556"/>
        <item x="1104"/>
        <item x="2557"/>
        <item x="1003"/>
        <item x="1963"/>
        <item x="4373"/>
        <item x="3215"/>
        <item x="4191"/>
        <item x="5559"/>
        <item x="814"/>
        <item x="1742"/>
        <item x="2950"/>
        <item x="3404"/>
        <item x="418"/>
        <item x="1627"/>
        <item x="3209"/>
        <item x="1840"/>
        <item x="1922"/>
        <item x="2358"/>
        <item x="5383"/>
        <item x="1558"/>
        <item x="6942"/>
        <item x="6676"/>
        <item x="2244"/>
        <item x="1277"/>
        <item x="257"/>
        <item x="3756"/>
        <item x="2175"/>
        <item x="5925"/>
        <item x="2440"/>
        <item x="5573"/>
        <item x="2973"/>
        <item x="2187"/>
        <item x="2043"/>
        <item x="5456"/>
        <item x="3680"/>
        <item x="3560"/>
        <item x="4429"/>
        <item x="527"/>
        <item x="1981"/>
        <item x="57"/>
        <item x="3144"/>
        <item x="2528"/>
        <item x="928"/>
        <item x="3840"/>
        <item x="2281"/>
        <item x="6559"/>
        <item x="2301"/>
        <item x="1436"/>
        <item x="3755"/>
        <item x="5126"/>
        <item x="1263"/>
        <item x="1846"/>
        <item x="1236"/>
        <item x="3656"/>
        <item x="314"/>
        <item x="4945"/>
        <item x="411"/>
        <item x="4797"/>
        <item x="385"/>
        <item x="6107"/>
        <item x="5024"/>
        <item x="6618"/>
        <item x="3248"/>
        <item x="52"/>
        <item x="3586"/>
        <item x="4007"/>
        <item x="4715"/>
        <item x="5170"/>
        <item x="2119"/>
        <item x="571"/>
        <item x="3019"/>
        <item x="6908"/>
        <item x="1015"/>
        <item x="3130"/>
        <item x="5008"/>
        <item x="5717"/>
        <item x="4336"/>
        <item x="6952"/>
        <item x="4044"/>
        <item x="2427"/>
        <item x="1451"/>
        <item x="1241"/>
        <item x="3311"/>
        <item x="6119"/>
        <item x="1511"/>
        <item x="4308"/>
        <item x="2387"/>
        <item x="1974"/>
        <item x="5538"/>
        <item x="2581"/>
        <item x="4348"/>
        <item x="6154"/>
        <item x="2430"/>
        <item x="1585"/>
        <item x="4727"/>
        <item x="5341"/>
        <item x="1034"/>
        <item x="6393"/>
        <item x="5501"/>
        <item x="253"/>
        <item x="1375"/>
        <item x="3159"/>
        <item x="2957"/>
        <item x="3878"/>
        <item x="727"/>
        <item x="5926"/>
        <item x="5911"/>
        <item x="2115"/>
        <item x="1154"/>
        <item x="3262"/>
        <item x="1804"/>
        <item x="3477"/>
        <item x="3795"/>
        <item x="5909"/>
        <item x="1928"/>
        <item x="2615"/>
        <item x="1444"/>
        <item x="6034"/>
        <item x="3157"/>
        <item x="4859"/>
        <item x="2958"/>
        <item x="3214"/>
        <item x="552"/>
        <item x="510"/>
        <item x="4896"/>
        <item x="1357"/>
        <item x="4953"/>
        <item x="113"/>
        <item x="3329"/>
        <item x="6398"/>
        <item x="2972"/>
        <item x="5178"/>
        <item x="198"/>
        <item x="771"/>
        <item x="3275"/>
        <item x="4599"/>
        <item x="2637"/>
        <item x="5391"/>
        <item x="1496"/>
        <item x="6569"/>
        <item x="5226"/>
        <item x="1638"/>
        <item x="5130"/>
        <item x="4816"/>
        <item x="4762"/>
        <item x="2273"/>
        <item x="426"/>
        <item x="3628"/>
        <item x="5146"/>
        <item x="6193"/>
        <item x="2587"/>
        <item x="2083"/>
        <item x="5938"/>
        <item x="3000"/>
        <item x="4726"/>
        <item x="1578"/>
        <item x="3107"/>
        <item x="5063"/>
        <item x="6452"/>
        <item x="6818"/>
        <item x="1037"/>
        <item x="1971"/>
        <item x="1704"/>
        <item x="6541"/>
        <item x="2835"/>
        <item x="1457"/>
        <item x="5596"/>
        <item x="5507"/>
        <item x="5961"/>
        <item x="73"/>
        <item x="2938"/>
        <item x="2395"/>
        <item x="4216"/>
        <item x="4085"/>
        <item x="4970"/>
        <item x="6555"/>
        <item x="4383"/>
        <item x="6116"/>
        <item x="4638"/>
        <item x="2"/>
        <item x="5451"/>
        <item x="2135"/>
        <item x="76"/>
        <item x="1754"/>
        <item x="2596"/>
        <item x="4206"/>
        <item x="3052"/>
        <item x="6073"/>
        <item x="5030"/>
        <item x="5172"/>
        <item x="5269"/>
        <item x="6855"/>
        <item x="33"/>
        <item x="2200"/>
        <item x="408"/>
        <item x="1724"/>
        <item x="4178"/>
        <item x="2151"/>
        <item x="5481"/>
        <item x="6912"/>
        <item x="455"/>
        <item x="6367"/>
        <item x="2338"/>
        <item x="1508"/>
        <item x="6595"/>
        <item x="683"/>
        <item x="3056"/>
        <item x="3937"/>
        <item x="4148"/>
        <item x="5617"/>
        <item x="4246"/>
        <item x="3808"/>
        <item x="5134"/>
        <item x="5552"/>
        <item x="5671"/>
        <item x="367"/>
        <item x="3047"/>
        <item x="3454"/>
        <item x="2597"/>
        <item x="2719"/>
        <item x="560"/>
        <item x="6717"/>
        <item x="2448"/>
        <item x="810"/>
        <item x="6544"/>
        <item x="5826"/>
        <item x="5118"/>
        <item x="1469"/>
        <item x="6468"/>
        <item x="4160"/>
        <item x="5210"/>
        <item x="6927"/>
        <item x="4954"/>
        <item x="4389"/>
        <item x="3716"/>
        <item x="3961"/>
        <item x="5966"/>
        <item x="6744"/>
        <item x="1777"/>
        <item x="5409"/>
        <item x="1014"/>
        <item x="6600"/>
        <item x="5188"/>
        <item x="908"/>
        <item x="5375"/>
        <item x="6880"/>
        <item x="1793"/>
        <item x="1753"/>
        <item x="4029"/>
        <item x="3672"/>
        <item x="3758"/>
        <item x="6354"/>
        <item x="6892"/>
        <item x="3950"/>
        <item x="899"/>
        <item x="1498"/>
        <item x="6077"/>
        <item x="3419"/>
        <item x="47"/>
        <item x="628"/>
        <item x="6222"/>
        <item x="4420"/>
        <item x="1422"/>
        <item x="3377"/>
        <item x="5604"/>
        <item x="3114"/>
        <item x="434"/>
        <item x="2989"/>
        <item x="5917"/>
        <item x="3631"/>
        <item x="5883"/>
        <item x="3125"/>
        <item x="5622"/>
        <item x="983"/>
        <item x="3463"/>
        <item x="6926"/>
        <item x="2155"/>
        <item x="5747"/>
        <item x="1980"/>
        <item x="5878"/>
        <item x="4846"/>
        <item x="4804"/>
        <item x="6421"/>
        <item x="3191"/>
        <item x="2385"/>
        <item x="6502"/>
        <item x="4965"/>
        <item x="6374"/>
        <item x="2017"/>
        <item x="3166"/>
        <item x="5115"/>
        <item x="4949"/>
        <item x="943"/>
        <item x="3031"/>
        <item x="6732"/>
        <item x="2926"/>
        <item x="840"/>
        <item x="537"/>
        <item x="5299"/>
        <item x="2195"/>
        <item x="4874"/>
        <item x="3547"/>
        <item x="3255"/>
        <item x="4718"/>
        <item x="2153"/>
        <item x="22"/>
        <item x="4502"/>
        <item x="2523"/>
        <item x="300"/>
        <item x="1792"/>
        <item x="2548"/>
        <item x="318"/>
        <item x="3909"/>
        <item x="3342"/>
        <item x="6030"/>
        <item x="6858"/>
        <item x="5839"/>
        <item x="5984"/>
        <item x="3998"/>
        <item x="4355"/>
        <item x="1324"/>
        <item x="3427"/>
        <item x="3867"/>
        <item x="5000"/>
        <item x="2646"/>
        <item x="2604"/>
        <item x="5646"/>
        <item x="1690"/>
        <item x="6624"/>
        <item x="4764"/>
        <item x="6151"/>
        <item x="459"/>
        <item x="5358"/>
        <item x="6721"/>
        <item x="4050"/>
        <item x="5025"/>
        <item x="5514"/>
        <item x="555"/>
        <item x="5123"/>
        <item x="3339"/>
        <item x="2095"/>
        <item x="4748"/>
        <item x="6408"/>
        <item x="5952"/>
        <item x="4100"/>
        <item x="2321"/>
        <item x="4072"/>
        <item x="3044"/>
        <item x="4766"/>
        <item x="441"/>
        <item x="6164"/>
        <item x="2952"/>
        <item x="6775"/>
        <item x="1304"/>
        <item x="4315"/>
        <item x="4286"/>
        <item x="3786"/>
        <item x="2813"/>
        <item x="338"/>
        <item x="360"/>
        <item x="4087"/>
        <item x="3449"/>
        <item x="227"/>
        <item x="86"/>
        <item x="1751"/>
        <item x="5694"/>
        <item x="5766"/>
        <item x="498"/>
        <item x="5450"/>
        <item x="2252"/>
        <item x="6191"/>
        <item x="830"/>
        <item x="2147"/>
        <item x="1320"/>
        <item x="1750"/>
        <item x="3717"/>
        <item x="2389"/>
        <item x="5612"/>
        <item x="5715"/>
        <item x="353"/>
        <item x="3014"/>
        <item x="3105"/>
        <item x="3633"/>
        <item x="5524"/>
        <item x="2659"/>
        <item x="5069"/>
        <item x="4993"/>
        <item x="6254"/>
        <item x="4601"/>
        <item x="4596"/>
        <item x="4062"/>
        <item x="729"/>
        <item x="4619"/>
        <item x="2122"/>
        <item x="2004"/>
        <item x="5274"/>
        <item x="3895"/>
        <item x="1372"/>
        <item x="935"/>
        <item x="1936"/>
        <item x="5259"/>
        <item x="3561"/>
        <item x="2494"/>
        <item x="1115"/>
        <item x="6780"/>
        <item x="858"/>
        <item x="1454"/>
        <item x="4088"/>
        <item x="4257"/>
        <item x="2976"/>
        <item x="5705"/>
        <item x="5815"/>
        <item x="3008"/>
        <item x="3813"/>
        <item x="5570"/>
        <item x="315"/>
        <item x="4497"/>
        <item x="734"/>
        <item x="609"/>
        <item x="3217"/>
        <item x="5731"/>
        <item x="6638"/>
        <item x="2641"/>
        <item x="4335"/>
        <item x="5267"/>
        <item x="4378"/>
        <item x="6519"/>
        <item x="175"/>
        <item x="4226"/>
        <item x="132"/>
        <item x="5390"/>
        <item x="6011"/>
        <item x="1117"/>
        <item x="6643"/>
        <item x="321"/>
        <item x="4436"/>
        <item x="6173"/>
        <item x="5241"/>
        <item x="157"/>
        <item x="3116"/>
        <item x="5714"/>
        <item x="3341"/>
        <item x="5442"/>
        <item x="572"/>
        <item x="4359"/>
        <item x="1986"/>
        <item x="3467"/>
        <item x="2941"/>
        <item x="1609"/>
        <item x="6487"/>
        <item x="163"/>
        <item x="6845"/>
        <item x="5589"/>
        <item x="2524"/>
        <item x="6684"/>
        <item x="1284"/>
        <item x="1220"/>
        <item x="5601"/>
        <item x="1194"/>
        <item x="6479"/>
        <item x="4536"/>
        <item x="517"/>
        <item x="3421"/>
        <item x="3306"/>
        <item x="5610"/>
        <item x="2005"/>
        <item x="1707"/>
        <item x="5758"/>
        <item x="3957"/>
        <item x="1720"/>
        <item x="1725"/>
        <item x="5836"/>
        <item x="467"/>
        <item x="2636"/>
        <item x="2026"/>
        <item x="806"/>
        <item x="715"/>
        <item x="6706"/>
        <item x="2332"/>
        <item x="5964"/>
        <item x="559"/>
        <item x="3554"/>
        <item x="3030"/>
        <item x="2299"/>
        <item x="793"/>
        <item x="6666"/>
        <item x="3129"/>
        <item x="1222"/>
        <item x="5138"/>
        <item x="5462"/>
        <item x="168"/>
        <item x="319"/>
        <item x="1039"/>
        <item x="5250"/>
        <item x="6812"/>
        <item x="2068"/>
        <item x="5446"/>
        <item x="2306"/>
        <item x="1967"/>
        <item x="5106"/>
        <item x="1148"/>
        <item x="5824"/>
        <item x="1352"/>
        <item x="6420"/>
        <item x="4150"/>
        <item x="3535"/>
        <item x="6286"/>
        <item x="4807"/>
        <item x="5098"/>
        <item x="2425"/>
        <item x="6350"/>
        <item x="2260"/>
        <item x="759"/>
        <item x="1450"/>
        <item x="1268"/>
        <item x="5478"/>
        <item x="4372"/>
        <item x="2592"/>
        <item x="1728"/>
        <item x="2336"/>
        <item x="391"/>
        <item x="5171"/>
        <item x="1245"/>
        <item x="5229"/>
        <item x="5665"/>
        <item x="5830"/>
        <item x="3865"/>
        <item x="6765"/>
        <item x="5429"/>
        <item x="5806"/>
        <item x="1057"/>
        <item x="362"/>
        <item x="2607"/>
        <item x="2409"/>
        <item x="2591"/>
        <item x="3352"/>
        <item x="4867"/>
        <item x="1882"/>
        <item x="1240"/>
        <item x="5639"/>
        <item x="478"/>
        <item x="4215"/>
        <item x="4554"/>
        <item x="105"/>
        <item x="1079"/>
        <item x="1823"/>
        <item x="1084"/>
        <item x="1802"/>
        <item x="2885"/>
        <item x="2392"/>
        <item x="2065"/>
        <item x="721"/>
        <item x="299"/>
        <item x="3054"/>
        <item x="6228"/>
        <item x="941"/>
        <item x="4274"/>
        <item x="1626"/>
        <item x="1392"/>
        <item x="4578"/>
        <item x="5649"/>
        <item x="448"/>
        <item x="4331"/>
        <item x="2050"/>
        <item x="2156"/>
        <item x="3587"/>
        <item x="488"/>
        <item x="3659"/>
        <item x="6650"/>
        <item x="4096"/>
        <item x="3614"/>
        <item x="4963"/>
        <item x="5254"/>
        <item x="3596"/>
        <item x="4404"/>
        <item x="2527"/>
        <item x="3368"/>
        <item x="1040"/>
        <item x="2370"/>
        <item x="1414"/>
        <item x="1172"/>
        <item x="5833"/>
        <item x="4311"/>
        <item x="4817"/>
        <item x="6724"/>
        <item x="2243"/>
        <item x="3225"/>
        <item x="4820"/>
        <item x="4492"/>
        <item x="6594"/>
        <item x="5496"/>
        <item x="6005"/>
        <item x="1264"/>
        <item x="2113"/>
        <item x="2297"/>
        <item x="2163"/>
        <item x="5588"/>
        <item x="1114"/>
        <item x="4912"/>
        <item x="4655"/>
        <item x="872"/>
        <item x="1371"/>
        <item x="3568"/>
        <item x="4173"/>
        <item x="4721"/>
        <item x="3757"/>
        <item x="6036"/>
        <item x="2148"/>
        <item x="6851"/>
        <item x="2573"/>
        <item x="625"/>
        <item x="2342"/>
        <item x="6007"/>
        <item x="6557"/>
        <item x="5583"/>
        <item x="4939"/>
        <item x="4972"/>
        <item x="1478"/>
        <item x="2002"/>
        <item x="118"/>
        <item x="1143"/>
        <item x="2132"/>
        <item x="1521"/>
        <item x="995"/>
        <item x="2211"/>
        <item x="4909"/>
        <item x="1906"/>
        <item x="2709"/>
        <item x="5217"/>
        <item x="1529"/>
        <item x="3724"/>
        <item x="5600"/>
        <item x="1332"/>
        <item x="1296"/>
        <item x="1945"/>
        <item x="2233"/>
        <item x="20"/>
        <item x="789"/>
        <item x="6794"/>
        <item x="3675"/>
        <item x="3530"/>
        <item x="226"/>
        <item x="3911"/>
        <item x="900"/>
        <item x="3072"/>
        <item x="5915"/>
        <item x="6718"/>
        <item x="5788"/>
        <item x="1095"/>
        <item x="4753"/>
        <item x="6125"/>
        <item x="2917"/>
        <item x="1178"/>
        <item x="6240"/>
        <item x="3382"/>
        <item x="2032"/>
        <item x="5293"/>
        <item x="3340"/>
        <item x="1666"/>
        <item x="199"/>
        <item x="1532"/>
        <item x="4435"/>
        <item x="4519"/>
        <item x="6115"/>
        <item x="1381"/>
        <item x="1923"/>
        <item x="4320"/>
        <item x="3615"/>
        <item x="3239"/>
        <item x="4593"/>
        <item x="1054"/>
        <item x="4704"/>
        <item x="3624"/>
        <item x="2657"/>
        <item x="2811"/>
        <item x="6661"/>
        <item x="5052"/>
        <item x="1052"/>
        <item x="6677"/>
        <item x="4921"/>
        <item x="1405"/>
        <item x="4405"/>
        <item x="4974"/>
        <item x="5698"/>
        <item x="1376"/>
        <item x="5244"/>
        <item x="6289"/>
        <item x="4976"/>
        <item x="5436"/>
        <item x="5719"/>
        <item x="1151"/>
        <item x="1028"/>
        <item x="4897"/>
        <item x="6410"/>
        <item x="3326"/>
        <item x="80"/>
        <item x="1152"/>
        <item x="2961"/>
        <item x="6303"/>
        <item x="5494"/>
        <item x="2817"/>
        <item x="1862"/>
        <item x="5563"/>
        <item x="2184"/>
        <item x="4956"/>
        <item x="6925"/>
        <item x="5651"/>
        <item x="6528"/>
        <item x="3725"/>
        <item x="5549"/>
        <item x="6395"/>
        <item x="255"/>
        <item x="5718"/>
        <item x="5897"/>
        <item x="3544"/>
        <item x="6689"/>
        <item x="1941"/>
        <item x="3963"/>
        <item x="5902"/>
        <item x="6010"/>
        <item x="2022"/>
        <item x="4403"/>
        <item x="1116"/>
        <item x="369"/>
        <item x="5223"/>
        <item x="4806"/>
        <item x="5491"/>
        <item x="4916"/>
        <item x="4740"/>
        <item x="2303"/>
        <item x="2133"/>
        <item x="3444"/>
        <item x="978"/>
        <item x="912"/>
        <item x="1884"/>
        <item x="5648"/>
        <item x="2286"/>
        <item x="1800"/>
        <item x="1965"/>
        <item x="856"/>
        <item x="6291"/>
        <item x="4360"/>
        <item x="1870"/>
        <item x="2036"/>
        <item x="6201"/>
        <item x="3876"/>
        <item x="3333"/>
        <item x="2766"/>
        <item x="3277"/>
        <item x="2845"/>
        <item x="6271"/>
        <item x="623"/>
        <item x="1475"/>
        <item x="1613"/>
        <item x="3175"/>
        <item x="93"/>
        <item x="1270"/>
        <item x="1156"/>
        <item x="6752"/>
        <item x="2621"/>
        <item x="1534"/>
        <item x="5675"/>
        <item x="1130"/>
        <item x="3917"/>
        <item x="520"/>
        <item x="6944"/>
        <item x="4785"/>
        <item x="4510"/>
        <item x="2064"/>
        <item x="2993"/>
        <item x="2254"/>
        <item x="6187"/>
        <item x="3233"/>
        <item x="3079"/>
        <item x="2139"/>
        <item x="340"/>
        <item x="1502"/>
        <item x="2797"/>
        <item x="2678"/>
        <item x="5004"/>
        <item x="5297"/>
        <item x="3732"/>
        <item x="1097"/>
        <item x="1966"/>
        <item x="2144"/>
        <item x="1288"/>
        <item x="5305"/>
        <item x="2059"/>
        <item x="5402"/>
        <item x="712"/>
        <item x="3071"/>
        <item x="2763"/>
        <item x="2307"/>
        <item x="3779"/>
        <item x="6273"/>
        <item x="3557"/>
        <item x="4066"/>
        <item x="4489"/>
        <item x="1128"/>
        <item x="4124"/>
        <item x="1739"/>
        <item x="779"/>
        <item x="1430"/>
        <item x="880"/>
        <item x="660"/>
        <item x="5724"/>
        <item x="3494"/>
        <item x="2071"/>
        <item x="4415"/>
        <item x="5243"/>
        <item x="2124"/>
        <item x="273"/>
        <item x="4819"/>
        <item x="3165"/>
        <item x="323"/>
        <item x="301"/>
        <item x="75"/>
        <item x="264"/>
        <item x="2131"/>
        <item x="5562"/>
        <item x="1636"/>
        <item x="3727"/>
        <item x="6025"/>
        <item x="1425"/>
        <item x="4363"/>
        <item x="5202"/>
        <item x="3431"/>
        <item x="5946"/>
        <item x="1901"/>
        <item x="1525"/>
        <item x="2876"/>
        <item x="4605"/>
        <item x="1221"/>
        <item x="1992"/>
        <item x="5707"/>
        <item x="5399"/>
        <item x="6681"/>
        <item x="673"/>
        <item x="3381"/>
        <item x="1836"/>
        <item x="404"/>
        <item x="2739"/>
        <item x="1019"/>
        <item x="4602"/>
        <item x="3251"/>
        <item x="2111"/>
        <item x="6457"/>
        <item x="6596"/>
        <item x="6158"/>
        <item x="377"/>
        <item x="790"/>
        <item x="3679"/>
        <item x="3403"/>
        <item x="4131"/>
        <item x="2025"/>
        <item x="5683"/>
        <item x="5990"/>
        <item x="770"/>
        <item x="6882"/>
        <item x="5699"/>
        <item x="1703"/>
        <item x="6611"/>
        <item x="3040"/>
        <item x="3837"/>
        <item x="5339"/>
        <item x="3309"/>
        <item x="1883"/>
        <item x="1369"/>
        <item x="3694"/>
        <item x="186"/>
        <item x="3189"/>
        <item x="42"/>
        <item x="3256"/>
        <item x="6836"/>
        <item x="2956"/>
        <item x="4193"/>
        <item x="5227"/>
        <item x="3899"/>
        <item x="6370"/>
        <item x="5162"/>
        <item x="2037"/>
        <item x="3133"/>
        <item x="3497"/>
        <item x="6726"/>
        <item x="3185"/>
        <item x="247"/>
        <item x="796"/>
        <item x="5103"/>
        <item x="2451"/>
        <item x="6939"/>
        <item x="2490"/>
        <item x="2453"/>
        <item x="424"/>
        <item x="6402"/>
        <item x="5992"/>
        <item x="3435"/>
        <item x="1761"/>
        <item x="6211"/>
        <item x="3137"/>
        <item x="1880"/>
        <item x="4330"/>
        <item x="1166"/>
        <item x="5935"/>
        <item x="4349"/>
        <item x="4607"/>
        <item x="4951"/>
        <item x="1359"/>
        <item x="1067"/>
        <item x="17"/>
        <item x="6583"/>
        <item x="2188"/>
        <item x="4145"/>
        <item x="1384"/>
        <item x="2711"/>
        <item x="1549"/>
        <item x="3747"/>
        <item x="4472"/>
        <item x="1366"/>
        <item x="293"/>
        <item x="67"/>
        <item x="3764"/>
        <item x="5389"/>
        <item x="4283"/>
        <item x="2101"/>
        <item x="4622"/>
        <item x="3478"/>
        <item x="2399"/>
        <item x="5196"/>
        <item x="5065"/>
        <item x="1813"/>
        <item x="6244"/>
        <item x="3246"/>
        <item x="6947"/>
        <item x="5810"/>
        <item x="2391"/>
        <item x="3195"/>
        <item x="954"/>
        <item x="3332"/>
        <item x="1274"/>
        <item x="3952"/>
        <item x="423"/>
        <item x="4477"/>
        <item x="1490"/>
        <item x="739"/>
        <item x="2357"/>
        <item x="4509"/>
        <item x="1429"/>
        <item x="2308"/>
        <item x="5326"/>
        <item x="2052"/>
        <item x="5609"/>
        <item x="4626"/>
        <item x="1995"/>
        <item x="6512"/>
        <item x="4058"/>
        <item x="714"/>
        <item x="1391"/>
        <item x="1890"/>
        <item x="3228"/>
        <item x="892"/>
        <item x="6406"/>
        <item x="651"/>
        <item x="2182"/>
        <item x="3861"/>
        <item x="4498"/>
        <item x="2698"/>
        <item x="4659"/>
        <item x="1250"/>
        <item x="5161"/>
        <item x="1161"/>
        <item x="3772"/>
        <item x="4733"/>
        <item x="776"/>
        <item x="4241"/>
        <item x="1554"/>
        <item x="380"/>
        <item x="4944"/>
        <item x="2867"/>
        <item x="1169"/>
        <item x="3077"/>
        <item x="2814"/>
        <item x="6285"/>
        <item x="1351"/>
        <item x="6873"/>
        <item x="2764"/>
        <item x="6268"/>
        <item x="4108"/>
        <item x="5955"/>
        <item x="1984"/>
        <item x="4534"/>
        <item x="3828"/>
        <item x="5461"/>
        <item x="3632"/>
        <item x="3364"/>
        <item x="4184"/>
        <item x="4114"/>
        <item x="5019"/>
        <item x="401"/>
        <item x="4130"/>
        <item x="5529"/>
        <item x="533"/>
        <item x="4214"/>
        <item x="5774"/>
        <item x="4604"/>
        <item x="2869"/>
        <item x="2477"/>
        <item x="5432"/>
        <item x="4518"/>
        <item x="4409"/>
        <item x="2550"/>
        <item x="1858"/>
        <item x="6810"/>
        <item x="2687"/>
        <item x="2746"/>
        <item x="24"/>
        <item x="4701"/>
        <item x="3042"/>
        <item x="1652"/>
        <item x="6669"/>
        <item x="4705"/>
        <item x="2521"/>
        <item x="733"/>
        <item x="1464"/>
        <item x="4045"/>
        <item x="4856"/>
        <item x="2600"/>
        <item x="4221"/>
        <item x="190"/>
        <item x="3405"/>
        <item x="4351"/>
        <item x="6442"/>
        <item x="6499"/>
        <item x="5127"/>
        <item x="5569"/>
        <item x="5097"/>
        <item x="6175"/>
        <item x="938"/>
        <item x="1949"/>
        <item x="49"/>
        <item x="6703"/>
        <item x="2820"/>
        <item x="2109"/>
        <item x="3704"/>
        <item x="2361"/>
        <item x="1038"/>
        <item x="1771"/>
        <item x="6143"/>
        <item x="5709"/>
        <item x="693"/>
        <item x="1138"/>
        <item x="2971"/>
        <item x="4783"/>
        <item x="1607"/>
        <item x="5504"/>
        <item x="2418"/>
        <item x="379"/>
        <item x="5013"/>
        <item x="2275"/>
        <item x="6788"/>
        <item x="5803"/>
        <item x="4592"/>
        <item x="4695"/>
        <item x="659"/>
        <item x="6542"/>
        <item x="322"/>
        <item x="5422"/>
        <item x="3127"/>
        <item x="1837"/>
        <item x="4523"/>
        <item x="645"/>
        <item x="4119"/>
        <item x="844"/>
        <item x="6948"/>
        <item x="4703"/>
        <item x="3243"/>
        <item x="4408"/>
        <item x="4926"/>
        <item x="440"/>
        <item x="4267"/>
        <item x="5057"/>
        <item x="5087"/>
        <item x="196"/>
        <item x="183"/>
        <item x="1217"/>
        <item x="1432"/>
        <item x="1850"/>
        <item x="1615"/>
        <item x="6649"/>
        <item x="1852"/>
        <item x="1021"/>
        <item x="950"/>
        <item x="6876"/>
        <item x="4106"/>
        <item x="5625"/>
        <item x="1504"/>
        <item x="6443"/>
        <item x="4750"/>
        <item x="1948"/>
        <item x="4301"/>
        <item x="1234"/>
        <item x="1163"/>
        <item x="1685"/>
        <item x="1533"/>
        <item x="6203"/>
        <item x="2740"/>
        <item x="1783"/>
        <item x="1011"/>
        <item x="4504"/>
        <item x="6176"/>
        <item x="2923"/>
        <item x="5031"/>
        <item x="2758"/>
        <item x="6931"/>
        <item x="5614"/>
        <item x="4288"/>
        <item x="867"/>
        <item x="433"/>
        <item x="6701"/>
        <item x="4422"/>
        <item x="6847"/>
        <item x="2800"/>
        <item x="6411"/>
        <item x="1029"/>
        <item x="993"/>
        <item x="936"/>
        <item x="1794"/>
        <item x="3131"/>
        <item x="1749"/>
        <item x="3943"/>
        <item x="4677"/>
        <item x="4591"/>
        <item x="3545"/>
        <item x="3682"/>
        <item x="5980"/>
        <item x="2242"/>
        <item x="40"/>
        <item x="4230"/>
        <item x="2561"/>
        <item x="1031"/>
        <item x="6622"/>
        <item x="2674"/>
        <item x="3388"/>
        <item x="3373"/>
        <item x="1249"/>
        <item x="5179"/>
        <item x="618"/>
        <item x="5688"/>
        <item x="5362"/>
        <item x="4426"/>
        <item x="5751"/>
        <item x="384"/>
        <item x="3625"/>
        <item x="2396"/>
        <item x="3804"/>
        <item x="3331"/>
        <item x="6729"/>
        <item x="4627"/>
        <item x="4880"/>
        <item x="2330"/>
        <item x="1010"/>
        <item x="4169"/>
        <item x="3973"/>
        <item x="3883"/>
        <item x="964"/>
        <item x="6310"/>
        <item x="5666"/>
        <item x="4908"/>
        <item x="3610"/>
        <item x="1088"/>
        <item x="5737"/>
        <item x="3995"/>
        <item x="4663"/>
        <item x="6617"/>
        <item x="4297"/>
        <item x="390"/>
        <item x="4911"/>
        <item x="4329"/>
        <item x="357"/>
        <item x="1587"/>
        <item x="6671"/>
        <item x="4018"/>
        <item x="3542"/>
        <item x="6189"/>
        <item x="2352"/>
        <item x="5488"/>
        <item x="4672"/>
        <item x="4095"/>
        <item x="2247"/>
        <item x="4332"/>
        <item x="5263"/>
        <item x="350"/>
        <item x="3531"/>
        <item x="511"/>
        <item x="1619"/>
        <item x="1252"/>
        <item x="5435"/>
        <item x="1519"/>
        <item x="4161"/>
        <item x="221"/>
        <item x="3293"/>
        <item x="2574"/>
        <item x="3170"/>
        <item x="3447"/>
        <item x="6447"/>
        <item x="5928"/>
        <item x="4474"/>
        <item x="1141"/>
        <item x="4036"/>
        <item x="2088"/>
        <item x="4084"/>
        <item x="982"/>
        <item x="5647"/>
        <item x="1107"/>
        <item x="6878"/>
        <item x="1694"/>
        <item x="2152"/>
        <item x="6440"/>
        <item x="5840"/>
        <item x="486"/>
        <item x="3392"/>
        <item x="228"/>
        <item x="1946"/>
        <item x="3164"/>
        <item x="3681"/>
        <item x="3384"/>
        <item x="5585"/>
        <item x="3048"/>
        <item x="3532"/>
        <item x="3009"/>
        <item x="495"/>
        <item x="4300"/>
        <item x="4600"/>
        <item x="5101"/>
        <item x="2012"/>
        <item x="6607"/>
        <item x="2781"/>
        <item x="2138"/>
        <item x="2816"/>
        <item x="2290"/>
        <item x="4340"/>
        <item x="407"/>
        <item x="4767"/>
        <item x="6763"/>
        <item x="1334"/>
        <item x="3761"/>
        <item x="5837"/>
        <item x="237"/>
        <item x="1681"/>
        <item x="1956"/>
        <item x="4112"/>
        <item x="846"/>
        <item x="5865"/>
        <item x="980"/>
        <item x="5613"/>
        <item x="4016"/>
        <item x="6507"/>
        <item x="621"/>
        <item x="2883"/>
        <item x="5047"/>
        <item x="6630"/>
        <item x="3563"/>
        <item x="4882"/>
        <item x="96"/>
        <item x="3118"/>
        <item x="5682"/>
        <item x="5424"/>
        <item x="4067"/>
        <item x="1211"/>
        <item x="6756"/>
        <item x="6748"/>
        <item x="6148"/>
        <item x="6146"/>
        <item x="153"/>
        <item x="1053"/>
        <item x="1033"/>
        <item x="3527"/>
        <item x="5923"/>
        <item x="112"/>
        <item x="5125"/>
        <item x="6500"/>
        <item x="2123"/>
        <item x="3521"/>
        <item x="5120"/>
        <item x="1463"/>
        <item x="4242"/>
        <item x="6250"/>
        <item x="1144"/>
        <item x="1254"/>
        <item x="2062"/>
        <item x="4250"/>
        <item x="6695"/>
        <item x="1602"/>
        <item x="3098"/>
        <item x="1847"/>
        <item x="2844"/>
        <item x="3520"/>
        <item x="2437"/>
        <item x="45"/>
        <item x="1581"/>
        <item x="5513"/>
        <item x="3745"/>
        <item x="6333"/>
        <item x="2571"/>
        <item x="5630"/>
        <item x="6357"/>
        <item x="1013"/>
        <item x="6113"/>
        <item x="4377"/>
        <item x="6383"/>
        <item x="1276"/>
        <item x="1122"/>
        <item x="681"/>
        <item x="809"/>
        <item x="4581"/>
        <item x="1427"/>
        <item x="1551"/>
        <item x="2901"/>
        <item x="2909"/>
        <item x="1092"/>
        <item x="5988"/>
        <item x="514"/>
        <item x="2118"/>
        <item x="5551"/>
        <item x="6527"/>
        <item x="5701"/>
        <item x="2351"/>
        <item x="4411"/>
        <item x="5167"/>
        <item x="4798"/>
        <item x="6305"/>
        <item x="949"/>
        <item x="3929"/>
        <item x="3839"/>
        <item x="169"/>
        <item x="10"/>
        <item x="597"/>
        <item x="4256"/>
        <item x="6484"/>
        <item x="3863"/>
        <item x="4683"/>
        <item x="2098"/>
        <item x="3310"/>
        <item x="5547"/>
        <item x="3272"/>
        <item x="1108"/>
        <item x="4724"/>
        <item x="3301"/>
        <item x="6688"/>
        <item x="3177"/>
        <item x="1593"/>
        <item x="3946"/>
        <item x="5044"/>
        <item x="5775"/>
        <item x="6066"/>
        <item x="5343"/>
        <item x="1900"/>
        <item x="1975"/>
        <item x="4125"/>
        <item x="5041"/>
        <item x="2305"/>
        <item x="5070"/>
        <item x="6241"/>
        <item x="5566"/>
        <item x="3264"/>
        <item x="998"/>
        <item x="3084"/>
        <item x="6140"/>
        <item x="6145"/>
        <item x="4664"/>
        <item x="5721"/>
        <item x="1538"/>
        <item x="2539"/>
        <item x="3930"/>
        <item x="2415"/>
        <item x="5768"/>
        <item x="6144"/>
        <item x="2157"/>
        <item x="1023"/>
        <item x="4262"/>
        <item x="6797"/>
        <item x="1943"/>
        <item x="6013"/>
        <item x="2601"/>
        <item x="6685"/>
        <item x="3139"/>
        <item x="6163"/>
        <item x="2000"/>
        <item x="3103"/>
        <item x="6172"/>
        <item x="5533"/>
        <item x="5962"/>
        <item x="6574"/>
        <item x="968"/>
        <item x="3356"/>
        <item x="6777"/>
        <item x="5820"/>
        <item x="4456"/>
        <item x="5636"/>
        <item x="5366"/>
        <item x="974"/>
        <item x="4656"/>
        <item x="6750"/>
        <item x="4666"/>
        <item x="1687"/>
        <item x="1458"/>
        <item x="6551"/>
        <item x="794"/>
        <item x="799"/>
        <item x="1921"/>
        <item x="3649"/>
        <item x="2837"/>
        <item x="825"/>
        <item x="4630"/>
        <item x="4227"/>
        <item x="6738"/>
        <item x="499"/>
        <item x="2038"/>
        <item x="2398"/>
        <item x="6601"/>
        <item x="4742"/>
        <item x="5782"/>
        <item x="6792"/>
        <item x="2376"/>
        <item x="2728"/>
        <item x="2143"/>
        <item x="1630"/>
        <item x="6336"/>
        <item x="3965"/>
        <item x="5733"/>
        <item x="4520"/>
        <item x="6960"/>
        <item x="5381"/>
        <item x="3523"/>
        <item x="6879"/>
        <item x="2566"/>
        <item x="5985"/>
        <item x="1735"/>
        <item x="5152"/>
        <item x="5800"/>
        <item x="4205"/>
        <item x="5493"/>
        <item x="1200"/>
        <item x="3636"/>
        <item x="5059"/>
        <item x="4196"/>
        <item x="5417"/>
        <item x="3524"/>
        <item x="6481"/>
        <item x="1399"/>
        <item x="2792"/>
        <item x="5862"/>
        <item x="5117"/>
        <item x="3788"/>
        <item x="525"/>
        <item x="5034"/>
        <item x="870"/>
        <item x="6199"/>
        <item x="2484"/>
        <item x="2850"/>
        <item x="3660"/>
        <item x="6223"/>
        <item x="6198"/>
        <item x="6548"/>
        <item x="4417"/>
        <item x="3041"/>
        <item x="6904"/>
        <item x="4413"/>
        <item x="792"/>
        <item x="1571"/>
        <item x="4287"/>
        <item x="3693"/>
        <item x="5641"/>
        <item x="4997"/>
        <item x="4441"/>
        <item x="5145"/>
        <item x="6922"/>
        <item x="291"/>
        <item x="84"/>
        <item x="1795"/>
        <item x="3457"/>
        <item x="3291"/>
        <item x="250"/>
        <item x="5662"/>
        <item x="4636"/>
        <item x="3877"/>
        <item x="615"/>
        <item x="5207"/>
        <item x="2096"/>
        <item x="6118"/>
        <item x="4673"/>
        <item x="1435"/>
        <item x="4224"/>
        <item x="576"/>
        <item x="4222"/>
        <item x="4836"/>
        <item x="4211"/>
        <item x="1044"/>
        <item x="4879"/>
        <item x="6278"/>
        <item x="1779"/>
        <item x="6438"/>
        <item x="5864"/>
        <item x="3721"/>
        <item x="2033"/>
        <item x="3805"/>
        <item x="503"/>
        <item x="284"/>
        <item x="4768"/>
        <item x="4770"/>
        <item x="4924"/>
        <item x="6132"/>
        <item x="3227"/>
        <item x="55"/>
        <item x="1513"/>
        <item x="6590"/>
        <item x="3290"/>
        <item x="5290"/>
        <item x="167"/>
        <item x="811"/>
        <item x="6767"/>
        <item x="4192"/>
        <item x="5278"/>
        <item x="5763"/>
        <item x="3240"/>
        <item x="782"/>
        <item x="2348"/>
        <item x="4382"/>
        <item x="4833"/>
        <item x="2041"/>
        <item x="4483"/>
        <item x="475"/>
        <item x="6886"/>
        <item x="3465"/>
        <item x="6412"/>
        <item x="1337"/>
        <item x="2902"/>
        <item x="6727"/>
        <item x="5680"/>
        <item x="5660"/>
        <item x="3442"/>
        <item x="2878"/>
        <item x="5191"/>
        <item x="4444"/>
        <item x="728"/>
        <item x="393"/>
        <item x="619"/>
        <item x="3201"/>
        <item x="5893"/>
        <item x="1302"/>
        <item x="1206"/>
        <item x="403"/>
        <item x="3434"/>
        <item x="732"/>
        <item x="3980"/>
        <item x="564"/>
        <item x="6621"/>
        <item x="4123"/>
        <item x="2289"/>
        <item x="5193"/>
        <item x="1349"/>
        <item x="2360"/>
        <item x="363"/>
        <item x="2831"/>
        <item x="3285"/>
        <item x="3677"/>
        <item x="2532"/>
        <item x="5014"/>
        <item x="3750"/>
        <item x="6802"/>
        <item x="6294"/>
        <item x="210"/>
        <item x="5847"/>
        <item x="4129"/>
        <item x="6138"/>
        <item x="4043"/>
        <item x="2137"/>
        <item x="4849"/>
        <item x="5816"/>
        <item x="3436"/>
        <item x="5643"/>
        <item x="3176"/>
        <item x="3066"/>
        <item x="6266"/>
        <item x="6243"/>
        <item x="6261"/>
        <item x="4876"/>
        <item x="4999"/>
        <item x="1191"/>
        <item x="6867"/>
        <item x="2916"/>
        <item x="1535"/>
        <item x="3254"/>
        <item x="19"/>
        <item x="4595"/>
        <item x="2533"/>
        <item x="4506"/>
        <item x="2100"/>
        <item x="1526"/>
        <item x="6319"/>
        <item x="1786"/>
        <item x="5201"/>
        <item x="3106"/>
        <item x="5851"/>
        <item x="3249"/>
        <item x="3393"/>
        <item x="1678"/>
        <item x="98"/>
        <item x="6340"/>
        <item x="5317"/>
        <item x="1641"/>
        <item x="4434"/>
        <item x="6326"/>
        <item x="2173"/>
        <item x="6160"/>
        <item x="95"/>
        <item x="4310"/>
        <item x="2633"/>
        <item x="1958"/>
        <item x="2428"/>
        <item x="5356"/>
        <item x="2877"/>
        <item x="5055"/>
        <item x="28"/>
        <item x="2063"/>
        <item x="5104"/>
        <item x="4877"/>
        <item x="2220"/>
        <item x="5898"/>
        <item x="6043"/>
        <item x="135"/>
        <item x="5557"/>
        <item x="242"/>
        <item x="5741"/>
        <item x="437"/>
        <item x="6915"/>
        <item x="851"/>
        <item x="4747"/>
        <item x="5441"/>
        <item x="53"/>
        <item x="634"/>
        <item x="4026"/>
        <item x="260"/>
        <item x="4720"/>
        <item x="5062"/>
        <item x="1129"/>
        <item x="1158"/>
        <item x="3802"/>
        <item x="3053"/>
        <item x="3204"/>
        <item x="6279"/>
        <item x="6582"/>
        <item x="3283"/>
        <item x="1180"/>
        <item x="795"/>
        <item x="2585"/>
        <item x="2210"/>
        <item x="6270"/>
        <item x="4687"/>
        <item x="4811"/>
        <item x="1624"/>
        <item x="6281"/>
        <item x="2382"/>
        <item x="4388"/>
        <item x="4692"/>
        <item x="648"/>
        <item x="761"/>
        <item x="688"/>
        <item x="5965"/>
        <item x="2322"/>
        <item x="5950"/>
        <item x="5687"/>
        <item x="2635"/>
        <item x="6957"/>
        <item x="171"/>
        <item x="4485"/>
        <item x="6226"/>
        <item x="1849"/>
        <item x="3196"/>
        <item x="6120"/>
        <item x="6127"/>
        <item x="1768"/>
        <item x="5099"/>
        <item x="6575"/>
        <item x="1"/>
        <item x="4032"/>
        <item x="1616"/>
        <item x="3670"/>
        <item x="1547"/>
        <item x="5591"/>
        <item x="238"/>
        <item x="460"/>
        <item x="290"/>
        <item x="4001"/>
        <item x="1485"/>
        <item x="1032"/>
        <item x="2799"/>
        <item x="2420"/>
        <item x="339"/>
        <item x="3539"/>
        <item x="5331"/>
        <item x="1247"/>
        <item x="948"/>
        <item x="1976"/>
        <item x="5472"/>
        <item x="2753"/>
        <item x="420"/>
        <item x="2788"/>
        <item x="951"/>
        <item x="6605"/>
        <item x="3051"/>
        <item x="3325"/>
        <item x="1902"/>
        <item x="2174"/>
        <item x="6063"/>
        <item x="2558"/>
        <item x="4957"/>
        <item x="865"/>
        <item x="4813"/>
        <item x="2590"/>
        <item x="3882"/>
        <item x="5277"/>
        <item x="2176"/>
        <item x="6101"/>
        <item x="74"/>
        <item x="4103"/>
        <item x="3933"/>
        <item x="742"/>
        <item x="5187"/>
        <item x="2045"/>
        <item x="245"/>
        <item x="139"/>
        <item x="5443"/>
        <item x="6346"/>
        <item x="1692"/>
        <item x="3526"/>
        <item x="3971"/>
        <item x="4513"/>
        <item x="1889"/>
        <item x="6262"/>
        <item x="3498"/>
        <item x="4338"/>
        <item x="5744"/>
        <item x="2559"/>
        <item x="5672"/>
        <item x="832"/>
        <item x="4209"/>
        <item x="6875"/>
        <item x="2266"/>
        <item x="1820"/>
        <item x="4437"/>
        <item x="3237"/>
        <item x="3012"/>
        <item x="1060"/>
        <item x="1899"/>
        <item x="1093"/>
        <item x="1633"/>
        <item x="2649"/>
        <item x="5822"/>
        <item x="5959"/>
        <item x="2270"/>
        <item x="2298"/>
        <item x="4583"/>
        <item x="4051"/>
        <item x="3960"/>
        <item x="389"/>
        <item x="2890"/>
        <item x="3452"/>
        <item x="1622"/>
        <item x="3476"/>
        <item x="4459"/>
        <item x="1676"/>
        <item x="6668"/>
        <item x="3351"/>
        <item x="1420"/>
        <item x="3662"/>
        <item x="2676"/>
        <item x="1918"/>
        <item x="3438"/>
        <item x="6564"/>
        <item x="3093"/>
        <item x="6017"/>
        <item x="1935"/>
        <item x="4707"/>
        <item x="5237"/>
        <item x="3731"/>
        <item x="376"/>
        <item x="3591"/>
        <item x="2116"/>
        <item x="876"/>
        <item x="5534"/>
        <item x="5921"/>
        <item x="4829"/>
        <item x="3939"/>
        <item x="557"/>
        <item x="5011"/>
        <item x="422"/>
        <item x="5428"/>
        <item x="1301"/>
        <item x="3082"/>
        <item x="6313"/>
        <item x="3223"/>
        <item x="5825"/>
        <item x="6937"/>
        <item x="6940"/>
        <item x="5619"/>
        <item x="3789"/>
        <item x="6945"/>
        <item x="4763"/>
        <item x="4356"/>
        <item x="4824"/>
        <item x="1140"/>
        <item x="3766"/>
        <item x="1339"/>
        <item x="2805"/>
        <item x="5627"/>
        <item x="997"/>
        <item x="1661"/>
        <item x="1644"/>
        <item x="2748"/>
        <item x="5783"/>
        <item x="1876"/>
        <item x="1583"/>
        <item x="4769"/>
        <item x="4113"/>
        <item x="697"/>
        <item x="481"/>
        <item x="4166"/>
        <item x="4702"/>
        <item x="6585"/>
        <item x="5769"/>
        <item x="3167"/>
        <item x="6056"/>
        <item x="3948"/>
        <item x="1740"/>
        <item x="4134"/>
        <item x="540"/>
        <item x="3414"/>
        <item x="4425"/>
        <item x="744"/>
        <item x="2046"/>
        <item x="5973"/>
        <item x="5930"/>
        <item x="3601"/>
        <item x="3589"/>
        <item x="3953"/>
        <item x="5330"/>
        <item x="3608"/>
        <item x="6453"/>
        <item x="4967"/>
        <item x="684"/>
        <item x="1321"/>
        <item x="3728"/>
        <item x="1842"/>
        <item x="2450"/>
        <item x="180"/>
        <item x="1238"/>
        <item x="5765"/>
        <item x="5139"/>
        <item x="1512"/>
        <item x="2712"/>
        <item x="6429"/>
        <item x="5208"/>
        <item x="1830"/>
        <item x="4024"/>
        <item x="2778"/>
        <item x="3446"/>
        <item x="6497"/>
        <item x="5927"/>
        <item x="131"/>
        <item x="5337"/>
        <item x="1674"/>
        <item x="1209"/>
        <item x="4979"/>
        <item x="5260"/>
        <item x="828"/>
        <item x="3994"/>
        <item x="2622"/>
        <item x="1123"/>
        <item x="3880"/>
        <item x="6338"/>
        <item x="121"/>
        <item x="3360"/>
        <item x="62"/>
        <item x="2327"/>
        <item x="2570"/>
        <item x="5421"/>
        <item x="13"/>
        <item x="251"/>
        <item x="358"/>
        <item x="5239"/>
        <item x="4654"/>
        <item x="5311"/>
        <item x="4290"/>
        <item x="3205"/>
        <item x="3182"/>
        <item x="1977"/>
        <item x="3665"/>
        <item x="558"/>
        <item x="2073"/>
        <item x="3900"/>
        <item x="3737"/>
        <item x="6766"/>
        <item x="6563"/>
        <item x="6446"/>
        <item x="1891"/>
        <item x="5722"/>
        <item x="3146"/>
        <item x="646"/>
        <item x="1202"/>
        <item x="6347"/>
        <item x="2347"/>
        <item x="1035"/>
        <item x="1864"/>
        <item x="3219"/>
        <item x="2675"/>
        <item x="3969"/>
        <item x="1348"/>
        <item x="2191"/>
        <item x="4517"/>
        <item x="4073"/>
        <item x="3873"/>
        <item x="6652"/>
        <item x="2664"/>
        <item x="1367"/>
        <item x="4471"/>
        <item x="2852"/>
        <item x="6933"/>
        <item x="3400"/>
        <item x="6619"/>
        <item x="5302"/>
        <item x="1131"/>
        <item x="1639"/>
        <item x="4576"/>
        <item x="5730"/>
        <item x="897"/>
        <item x="5425"/>
        <item x="4447"/>
        <item x="1657"/>
        <item x="3245"/>
        <item x="6683"/>
        <item x="2978"/>
        <item x="3714"/>
        <item x="1303"/>
        <item x="37"/>
        <item x="5304"/>
        <item x="4961"/>
        <item x="2821"/>
        <item x="3350"/>
        <item x="2669"/>
        <item x="1481"/>
        <item x="4002"/>
        <item x="1183"/>
        <item x="2140"/>
        <item x="2829"/>
        <item x="6084"/>
        <item x="3024"/>
        <item x="5874"/>
        <item x="5158"/>
        <item x="5458"/>
        <item x="5560"/>
        <item x="4631"/>
        <item x="629"/>
        <item x="3023"/>
        <item x="2329"/>
        <item x="4915"/>
        <item x="1909"/>
        <item x="4041"/>
        <item x="4101"/>
        <item x="617"/>
        <item x="5058"/>
        <item x="3433"/>
        <item x="718"/>
        <item x="419"/>
        <item x="3391"/>
        <item x="2097"/>
        <item x="939"/>
        <item x="312"/>
        <item x="888"/>
        <item x="2974"/>
        <item x="3517"/>
        <item x="4810"/>
        <item x="1099"/>
        <item x="1679"/>
        <item x="2793"/>
        <item x="1400"/>
        <item x="5892"/>
        <item x="1447"/>
        <item x="5791"/>
        <item x="6891"/>
        <item t="default"/>
      </items>
    </pivotField>
    <pivotField showAll="0"/>
    <pivotField showAll="0"/>
    <pivotField showAll="0"/>
    <pivotField showAll="0">
      <items count="9">
        <item x="0"/>
        <item x="5"/>
        <item x="4"/>
        <item x="1"/>
        <item x="6"/>
        <item x="3"/>
        <item x="7"/>
        <item x="2"/>
        <item t="default"/>
      </items>
    </pivotField>
    <pivotField showAll="0">
      <items count="4">
        <item x="2"/>
        <item x="0"/>
        <item x="1"/>
        <item t="default"/>
      </items>
    </pivotField>
    <pivotField showAll="0">
      <items count="6">
        <item x="1"/>
        <item x="4"/>
        <item x="3"/>
        <item x="0"/>
        <item x="2"/>
        <item t="default"/>
      </items>
    </pivotField>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axis="axisRow" showAll="0">
      <items count="6">
        <item x="0"/>
        <item x="3"/>
        <item x="4"/>
        <item x="2"/>
        <item x="1"/>
        <item t="default"/>
      </items>
    </pivotField>
  </pivotFields>
  <rowFields count="1">
    <field x="23"/>
  </rowFields>
  <rowItems count="6">
    <i>
      <x/>
    </i>
    <i>
      <x v="1"/>
    </i>
    <i>
      <x v="2"/>
    </i>
    <i>
      <x v="3"/>
    </i>
    <i>
      <x v="4"/>
    </i>
    <i t="grand">
      <x/>
    </i>
  </rowItems>
  <colItems count="1">
    <i/>
  </colItems>
  <dataFields count="1">
    <dataField name="Count of OrderID" fld="0" subtotal="count" baseField="23" baseItem="0"/>
  </dataFields>
  <chartFormats count="2">
    <chartFormat chart="22"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AAE275-694C-4752-9698-DAA4734D90ED}" name="PivotTable5" cacheId="1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8">
  <location ref="A1:B7" firstHeaderRow="1" firstDataRow="1" firstDataCol="1"/>
  <pivotFields count="24">
    <pivotField showAll="0"/>
    <pivotField numFmtId="14" showAll="0">
      <items count="6964">
        <item x="6323"/>
        <item x="6570"/>
        <item x="5994"/>
        <item x="647"/>
        <item x="1162"/>
        <item x="2066"/>
        <item x="5165"/>
        <item x="1983"/>
        <item x="6520"/>
        <item x="4181"/>
        <item x="754"/>
        <item x="6632"/>
        <item x="3064"/>
        <item x="6153"/>
        <item x="6816"/>
        <item x="2006"/>
        <item x="3571"/>
        <item x="847"/>
        <item x="1027"/>
        <item x="446"/>
        <item x="676"/>
        <item x="3268"/>
        <item x="990"/>
        <item x="6001"/>
        <item x="5336"/>
        <item x="63"/>
        <item x="2904"/>
        <item x="1287"/>
        <item x="4239"/>
        <item x="4313"/>
        <item x="1944"/>
        <item x="5135"/>
        <item x="1821"/>
        <item x="6759"/>
        <item x="263"/>
        <item x="2169"/>
        <item x="3322"/>
        <item x="4745"/>
        <item x="3145"/>
        <item x="206"/>
        <item x="5503"/>
        <item x="4195"/>
        <item x="6537"/>
        <item x="1860"/>
        <item x="2317"/>
        <item x="1575"/>
        <item x="2725"/>
        <item x="4121"/>
        <item x="2120"/>
        <item x="4674"/>
        <item x="4830"/>
        <item x="1516"/>
        <item x="3920"/>
        <item x="4478"/>
        <item x="2651"/>
        <item x="2671"/>
        <item x="6809"/>
        <item x="894"/>
        <item x="3759"/>
        <item x="1721"/>
        <item x="325"/>
        <item x="4995"/>
        <item x="5475"/>
        <item x="5997"/>
        <item x="947"/>
        <item x="4094"/>
        <item x="3070"/>
        <item x="1326"/>
        <item x="5681"/>
        <item x="496"/>
        <item x="2722"/>
        <item x="967"/>
        <item x="1907"/>
        <item x="1484"/>
        <item x="6359"/>
        <item x="3856"/>
        <item x="3468"/>
        <item x="1559"/>
        <item x="3897"/>
        <item x="2903"/>
        <item x="4260"/>
        <item x="128"/>
        <item x="612"/>
        <item x="415"/>
        <item x="2326"/>
        <item x="5265"/>
        <item x="1043"/>
        <item x="2277"/>
        <item x="3485"/>
        <item x="4782"/>
        <item x="841"/>
        <item x="5403"/>
        <item x="5323"/>
        <item x="1090"/>
        <item x="2047"/>
        <item x="2426"/>
        <item x="719"/>
        <item x="5642"/>
        <item x="933"/>
        <item x="4298"/>
        <item x="5477"/>
        <item x="6190"/>
        <item x="6476"/>
        <item x="740"/>
        <item x="5211"/>
        <item x="3921"/>
        <item x="4525"/>
        <item x="5486"/>
        <item x="6821"/>
        <item x="963"/>
        <item x="5089"/>
        <item x="4650"/>
        <item x="5396"/>
        <item x="334"/>
        <item x="6123"/>
        <item x="1648"/>
        <item x="4603"/>
        <item x="4362"/>
        <item x="6471"/>
        <item x="893"/>
        <item x="3370"/>
        <item x="1712"/>
        <item x="604"/>
        <item x="2856"/>
        <item x="2462"/>
        <item x="6455"/>
        <item x="1275"/>
        <item x="1855"/>
        <item x="6518"/>
        <item x="3826"/>
        <item x="1460"/>
        <item x="5983"/>
        <item x="5947"/>
        <item x="4243"/>
        <item x="2377"/>
        <item x="4928"/>
        <item x="827"/>
        <item x="5584"/>
        <item x="3174"/>
        <item x="686"/>
        <item x="3970"/>
        <item x="4919"/>
        <item x="6130"/>
        <item x="1937"/>
        <item x="2040"/>
        <item x="1762"/>
        <item x="2960"/>
        <item x="2538"/>
        <item x="874"/>
        <item x="4730"/>
        <item x="5866"/>
        <item x="6387"/>
        <item x="2560"/>
        <item x="1248"/>
        <item x="3967"/>
        <item x="3281"/>
        <item x="2982"/>
        <item x="5372"/>
        <item x="3466"/>
        <item x="3923"/>
        <item x="1781"/>
        <item x="6391"/>
        <item x="269"/>
        <item x="6142"/>
        <item x="6686"/>
        <item x="1595"/>
        <item x="1317"/>
        <item x="4156"/>
        <item x="1839"/>
        <item x="2199"/>
        <item x="600"/>
        <item x="6362"/>
        <item x="97"/>
        <item x="1565"/>
        <item x="5638"/>
        <item x="1089"/>
        <item x="4005"/>
        <item x="1968"/>
        <item x="6823"/>
        <item x="6351"/>
        <item x="5261"/>
        <item x="713"/>
        <item x="6760"/>
        <item x="1002"/>
        <item x="6473"/>
        <item x="484"/>
        <item x="2519"/>
        <item x="2201"/>
        <item x="4158"/>
        <item x="2595"/>
        <item x="3641"/>
        <item x="2677"/>
        <item x="5743"/>
        <item x="2236"/>
        <item x="1120"/>
        <item x="1536"/>
        <item x="3715"/>
        <item x="1377"/>
        <item x="4565"/>
        <item x="6086"/>
        <item x="1290"/>
        <item x="1799"/>
        <item x="5949"/>
        <item x="3932"/>
        <item x="5003"/>
        <item x="4958"/>
        <item x="5540"/>
        <item x="5914"/>
        <item x="2594"/>
        <item x="1421"/>
        <item x="5703"/>
        <item x="1866"/>
        <item x="2364"/>
        <item x="2992"/>
        <item x="1665"/>
        <item x="680"/>
        <item x="2689"/>
        <item x="1752"/>
        <item x="5760"/>
        <item x="5576"/>
        <item x="2129"/>
        <item x="1698"/>
        <item x="5738"/>
        <item x="3830"/>
        <item x="2314"/>
        <item x="850"/>
        <item x="6159"/>
        <item x="1868"/>
        <item x="6061"/>
        <item x="2408"/>
        <item x="518"/>
        <item x="1431"/>
        <item x="4253"/>
        <item x="3489"/>
        <item x="3657"/>
        <item x="2016"/>
        <item x="3533"/>
        <item x="554"/>
        <item x="6854"/>
        <item x="1006"/>
        <item x="5412"/>
        <item x="3711"/>
        <item x="3771"/>
        <item x="5033"/>
        <item x="4907"/>
        <item x="6655"/>
        <item x="2479"/>
        <item x="151"/>
        <item x="4228"/>
        <item x="5111"/>
        <item x="378"/>
        <item x="2683"/>
        <item x="915"/>
        <item x="6427"/>
        <item x="3738"/>
        <item x="6380"/>
        <item x="5140"/>
        <item x="1668"/>
        <item x="3783"/>
        <item x="3611"/>
        <item x="4990"/>
        <item x="5385"/>
        <item x="884"/>
        <item x="6581"/>
        <item x="6214"/>
        <item x="1865"/>
        <item x="2378"/>
        <item x="4865"/>
        <item x="3646"/>
        <item x="50"/>
        <item x="1316"/>
        <item x="2691"/>
        <item x="1942"/>
        <item x="890"/>
        <item x="6900"/>
        <item x="5411"/>
        <item x="2465"/>
        <item x="4280"/>
        <item x="674"/>
        <item x="1470"/>
        <item x="1056"/>
        <item x="2724"/>
        <item x="1951"/>
        <item x="6448"/>
        <item x="1483"/>
        <item x="3181"/>
        <item x="92"/>
        <item x="1076"/>
        <item x="5807"/>
        <item x="1101"/>
        <item x="3905"/>
        <item x="134"/>
        <item x="6358"/>
        <item x="5759"/>
        <item x="6842"/>
        <item x="1746"/>
        <item x="1773"/>
        <item x="902"/>
        <item x="6147"/>
        <item x="5674"/>
        <item x="3831"/>
        <item x="6246"/>
        <item x="3743"/>
        <item x="3154"/>
        <item x="497"/>
        <item x="6755"/>
        <item x="6139"/>
        <item x="6610"/>
        <item x="1488"/>
        <item x="4729"/>
        <item x="1452"/>
        <item x="5854"/>
        <item x="3602"/>
        <item x="6016"/>
        <item x="4142"/>
        <item x="6331"/>
        <item x="2994"/>
        <item x="4412"/>
        <item x="6733"/>
        <item x="2511"/>
        <item x="1342"/>
        <item x="3491"/>
        <item x="4028"/>
        <item x="1426"/>
        <item x="1673"/>
        <item x="2896"/>
        <item x="2545"/>
        <item x="3794"/>
        <item x="329"/>
        <item x="1181"/>
        <item x="1406"/>
        <item x="6898"/>
        <item x="4597"/>
        <item x="4611"/>
        <item x="3253"/>
        <item x="3869"/>
        <item x="1697"/>
        <item x="5580"/>
        <item x="6023"/>
        <item x="4296"/>
        <item x="5376"/>
        <item x="6168"/>
        <item x="1931"/>
        <item x="1225"/>
        <item x="2617"/>
        <item x="4550"/>
        <item x="6037"/>
        <item x="6656"/>
        <item x="5307"/>
        <item x="5051"/>
        <item x="4458"/>
        <item x="5555"/>
        <item x="5509"/>
        <item x="5028"/>
        <item x="5787"/>
        <item x="352"/>
        <item x="6629"/>
        <item x="2255"/>
        <item x="635"/>
        <item x="1224"/>
        <item x="2093"/>
        <item x="6052"/>
        <item x="6316"/>
        <item x="5697"/>
        <item x="5414"/>
        <item x="2654"/>
        <item x="4579"/>
        <item x="3559"/>
        <item x="2750"/>
        <item x="6914"/>
        <item x="3951"/>
        <item x="4841"/>
        <item x="4269"/>
        <item x="3271"/>
        <item x="2215"/>
        <item x="566"/>
        <item x="1910"/>
        <item x="2705"/>
        <item x="1294"/>
        <item x="6694"/>
        <item x="5404"/>
        <item x="3487"/>
        <item x="986"/>
        <item x="4667"/>
        <item x="1567"/>
        <item x="670"/>
        <item x="2693"/>
        <item x="2003"/>
        <item x="2927"/>
        <item x="5856"/>
        <item x="4324"/>
        <item x="383"/>
        <item x="2416"/>
        <item x="5905"/>
        <item x="2718"/>
        <item x="4899"/>
        <item x="3075"/>
        <item x="2870"/>
        <item x="6494"/>
        <item x="44"/>
        <item x="1738"/>
        <item x="2141"/>
        <item x="3629"/>
        <item x="3720"/>
        <item x="3188"/>
        <item x="1933"/>
        <item x="4486"/>
        <item x="5606"/>
        <item x="6"/>
        <item x="2998"/>
        <item x="2506"/>
        <item x="6343"/>
        <item x="3767"/>
        <item x="6287"/>
        <item x="2853"/>
        <item x="3443"/>
        <item x="1700"/>
        <item x="845"/>
        <item x="3650"/>
        <item x="4777"/>
        <item x="4240"/>
        <item x="5779"/>
        <item x="25"/>
        <item x="1732"/>
        <item x="3538"/>
        <item x="6092"/>
        <item x="4143"/>
        <item x="5727"/>
        <item x="4649"/>
        <item x="5497"/>
        <item x="2634"/>
        <item x="6707"/>
        <item x="5368"/>
        <item x="2905"/>
        <item x="1859"/>
        <item x="5628"/>
        <item x="6593"/>
        <item x="4318"/>
        <item x="307"/>
        <item x="746"/>
        <item x="4500"/>
        <item x="482"/>
        <item x="6746"/>
        <item x="1655"/>
        <item x="3359"/>
        <item x="1127"/>
        <item x="1061"/>
        <item x="3585"/>
        <item x="3638"/>
        <item x="2655"/>
        <item x="6776"/>
        <item x="3708"/>
        <item x="1770"/>
        <item x="2706"/>
        <item x="1905"/>
        <item x="3713"/>
        <item x="2732"/>
        <item x="6545"/>
        <item x="3797"/>
        <item x="6699"/>
        <item x="4092"/>
        <item x="4093"/>
        <item x="5253"/>
        <item x="1412"/>
        <item x="4358"/>
        <item x="1442"/>
        <item x="4135"/>
        <item x="917"/>
        <item x="1597"/>
        <item x="6301"/>
        <item x="6195"/>
        <item x="6095"/>
        <item x="1188"/>
        <item x="5532"/>
        <item x="3875"/>
        <item x="4837"/>
        <item x="3569"/>
        <item x="6167"/>
        <item x="1869"/>
        <item x="2404"/>
        <item x="6330"/>
        <item x="6861"/>
        <item x="3010"/>
        <item x="5298"/>
        <item x="4613"/>
        <item x="4621"/>
        <item x="913"/>
        <item x="2388"/>
        <item x="2401"/>
        <item x="580"/>
        <item x="1175"/>
        <item x="6951"/>
        <item x="2942"/>
        <item x="3874"/>
        <item x="2057"/>
        <item x="871"/>
        <item x="6212"/>
        <item x="5401"/>
        <item x="1718"/>
        <item x="976"/>
        <item x="6485"/>
        <item x="4913"/>
        <item x="6916"/>
        <item x="6737"/>
        <item x="5901"/>
        <item x="1448"/>
        <item x="3184"/>
        <item x="2198"/>
        <item x="375"/>
        <item x="5956"/>
        <item x="1756"/>
        <item x="2159"/>
        <item x="316"/>
        <item x="1350"/>
        <item x="6779"/>
        <item x="1733"/>
        <item x="3619"/>
        <item x="2278"/>
        <item x="4803"/>
        <item x="6554"/>
        <item x="1764"/>
        <item x="4853"/>
        <item x="4564"/>
        <item x="5953"/>
        <item x="3197"/>
        <item x="695"/>
        <item x="885"/>
        <item x="6300"/>
        <item x="2554"/>
        <item x="164"/>
        <item x="2891"/>
        <item x="1959"/>
        <item x="6247"/>
        <item x="3760"/>
        <item x="4987"/>
        <item x="3729"/>
        <item x="3866"/>
        <item x="109"/>
        <item x="3763"/>
        <item x="6229"/>
        <item x="3317"/>
        <item x="5214"/>
        <item x="4773"/>
        <item x="905"/>
        <item x="4285"/>
        <item x="2517"/>
        <item x="1328"/>
        <item x="6121"/>
        <item x="1713"/>
        <item x="149"/>
        <item x="613"/>
        <item x="1373"/>
        <item x="3798"/>
        <item x="4920"/>
        <item x="5958"/>
        <item x="4617"/>
        <item x="1589"/>
        <item x="1503"/>
        <item x="1150"/>
        <item x="2639"/>
        <item x="6068"/>
        <item x="4711"/>
        <item x="4840"/>
        <item x="5867"/>
        <item x="2656"/>
        <item x="3564"/>
        <item x="5340"/>
        <item x="2319"/>
        <item x="3348"/>
        <item x="5523"/>
        <item x="6057"/>
        <item x="800"/>
        <item x="3102"/>
        <item x="4641"/>
        <item x="5620"/>
        <item x="3651"/>
        <item x="5711"/>
        <item x="6028"/>
        <item x="6352"/>
        <item x="2745"/>
        <item x="3408"/>
        <item x="6456"/>
        <item x="4132"/>
        <item x="2414"/>
        <item x="5354"/>
        <item x="3389"/>
        <item x="5002"/>
        <item x="3742"/>
        <item x="6712"/>
        <item x="1654"/>
        <item x="2824"/>
        <item x="958"/>
        <item x="3635"/>
        <item x="6021"/>
        <item x="6811"/>
        <item x="5035"/>
        <item x="3639"/>
        <item x="4208"/>
        <item x="1798"/>
        <item x="2990"/>
        <item x="4511"/>
        <item x="5091"/>
        <item x="1218"/>
        <item x="2925"/>
        <item x="6012"/>
        <item x="6841"/>
        <item x="2611"/>
        <item x="6641"/>
        <item x="4152"/>
        <item x="3824"/>
        <item x="507"/>
        <item x="4266"/>
        <item x="114"/>
        <item x="305"/>
        <item x="6059"/>
        <item x="1714"/>
        <item x="4011"/>
        <item x="853"/>
        <item x="6339"/>
        <item x="2496"/>
        <item x="926"/>
        <item x="5623"/>
        <item x="813"/>
        <item x="1341"/>
        <item x="760"/>
        <item x="6474"/>
        <item x="6571"/>
        <item x="6803"/>
        <item x="1493"/>
        <item x="3038"/>
        <item x="4527"/>
        <item x="707"/>
        <item x="2796"/>
        <item x="6450"/>
        <item x="6321"/>
        <item x="58"/>
        <item x="2008"/>
        <item x="6514"/>
        <item x="6210"/>
        <item x="3582"/>
        <item x="1896"/>
        <item x="326"/>
        <item x="123"/>
        <item x="3171"/>
        <item x="1026"/>
        <item x="3158"/>
        <item x="3552"/>
        <item x="3100"/>
        <item x="5963"/>
        <item x="523"/>
        <item x="3415"/>
        <item x="6799"/>
        <item x="6122"/>
        <item x="150"/>
        <item x="4514"/>
        <item x="4991"/>
        <item x="2263"/>
        <item x="961"/>
        <item x="5777"/>
        <item x="2827"/>
        <item x="1394"/>
        <item x="3986"/>
        <item x="545"/>
        <item x="6475"/>
        <item x="2304"/>
        <item x="381"/>
        <item x="1283"/>
        <item x="2185"/>
        <item x="6782"/>
        <item x="1888"/>
        <item x="4455"/>
        <item x="4439"/>
        <item x="5327"/>
        <item x="6399"/>
        <item x="1606"/>
        <item x="3572"/>
        <item x="337"/>
        <item x="3250"/>
        <item x="3411"/>
        <item x="6234"/>
        <item x="1689"/>
        <item x="551"/>
        <item x="267"/>
        <item x="3570"/>
        <item x="1016"/>
        <item x="5045"/>
        <item x="6307"/>
        <item x="1124"/>
        <item x="994"/>
        <item x="2714"/>
        <item x="6580"/>
        <item x="2563"/>
        <item x="2339"/>
        <item x="4126"/>
        <item x="4801"/>
        <item x="1082"/>
        <item x="310"/>
        <item x="3095"/>
        <item x="4482"/>
        <item x="5632"/>
        <item x="3190"/>
        <item x="5215"/>
        <item x="1601"/>
        <item x="4418"/>
        <item x="5748"/>
        <item x="1723"/>
        <item x="6024"/>
        <item x="764"/>
        <item x="1070"/>
        <item x="476"/>
        <item x="4528"/>
        <item x="585"/>
        <item x="2179"/>
        <item x="3974"/>
        <item x="249"/>
        <item x="372"/>
        <item x="6026"/>
        <item x="4395"/>
        <item x="3316"/>
        <item x="1659"/>
        <item x="1482"/>
        <item x="907"/>
        <item x="4986"/>
        <item x="4141"/>
        <item x="3081"/>
        <item x="1501"/>
        <item x="1413"/>
        <item x="2028"/>
        <item x="5067"/>
        <item x="2614"/>
        <item x="636"/>
        <item x="6349"/>
        <item x="5908"/>
        <item x="3260"/>
        <item x="4069"/>
        <item x="1621"/>
        <item x="5314"/>
        <item x="1318"/>
        <item x="1612"/>
        <item x="2447"/>
        <item x="1932"/>
        <item x="4089"/>
        <item x="1596"/>
        <item x="959"/>
        <item x="5359"/>
        <item x="4678"/>
        <item x="1623"/>
        <item x="4734"/>
        <item x="2979"/>
        <item x="5036"/>
        <item x="3141"/>
        <item x="3039"/>
        <item x="5732"/>
        <item x="4047"/>
        <item x="6525"/>
        <item x="4391"/>
        <item x="4079"/>
        <item x="4325"/>
        <item x="6866"/>
        <item x="1808"/>
        <item x="3357"/>
        <item x="3730"/>
        <item x="90"/>
        <item x="1844"/>
        <item x="1340"/>
        <item x="3252"/>
        <item x="6840"/>
        <item x="3304"/>
        <item x="698"/>
        <item x="108"/>
        <item x="1947"/>
        <item x="3259"/>
        <item x="2505"/>
        <item x="5182"/>
        <item x="1338"/>
        <item x="6467"/>
        <item x="931"/>
        <item x="2948"/>
        <item x="5913"/>
        <item x="6111"/>
        <item x="2507"/>
        <item x="6335"/>
        <item x="136"/>
        <item x="6710"/>
        <item x="5723"/>
        <item x="1411"/>
        <item x="1075"/>
        <item x="2259"/>
        <item x="2367"/>
        <item x="6893"/>
        <item x="588"/>
        <item x="3437"/>
        <item x="2970"/>
        <item x="2248"/>
        <item x="1050"/>
        <item x="4894"/>
        <item x="515"/>
        <item x="4212"/>
        <item x="5821"/>
        <item x="2892"/>
        <item x="2421"/>
        <item x="4234"/>
        <item x="5894"/>
        <item x="3236"/>
        <item x="4390"/>
        <item x="2136"/>
        <item x="6171"/>
        <item x="3833"/>
        <item x="2542"/>
        <item x="5579"/>
        <item x="819"/>
        <item x="6814"/>
        <item x="3778"/>
        <item x="6778"/>
        <item x="70"/>
        <item x="2946"/>
        <item x="5413"/>
        <item x="2843"/>
        <item x="3983"/>
        <item x="1994"/>
        <item x="516"/>
        <item x="655"/>
        <item x="5811"/>
        <item x="5420"/>
        <item x="166"/>
        <item x="5273"/>
        <item x="5166"/>
        <item x="5808"/>
        <item x="2645"/>
        <item x="4710"/>
        <item x="6048"/>
        <item x="1424"/>
        <item x="1651"/>
        <item x="4544"/>
        <item x="5621"/>
        <item x="3267"/>
        <item x="3597"/>
        <item x="6773"/>
        <item x="3843"/>
        <item x="6896"/>
        <item x="5455"/>
        <item x="160"/>
        <item x="1640"/>
        <item x="6341"/>
        <item x="4929"/>
        <item x="4665"/>
        <item x="3396"/>
        <item x="6215"/>
        <item x="6136"/>
        <item x="5112"/>
        <item x="3488"/>
        <item x="6249"/>
        <item x="4370"/>
        <item x="1669"/>
        <item x="4542"/>
        <item x="1772"/>
        <item x="4083"/>
        <item x="3094"/>
        <item x="852"/>
        <item x="3782"/>
        <item x="6943"/>
        <item x="5857"/>
        <item x="706"/>
        <item x="5805"/>
        <item x="3266"/>
        <item x="1810"/>
        <item x="1363"/>
        <item x="3910"/>
        <item x="5934"/>
        <item x="333"/>
        <item x="6562"/>
        <item x="1449"/>
        <item x="4569"/>
        <item x="5689"/>
        <item x="1562"/>
        <item x="6018"/>
        <item x="671"/>
        <item x="421"/>
        <item x="3060"/>
        <item x="2192"/>
        <item x="989"/>
        <item x="4399"/>
        <item x="5520"/>
        <item x="2966"/>
        <item x="4139"/>
        <item x="2774"/>
        <item x="3480"/>
        <item x="3375"/>
        <item x="4272"/>
        <item x="6905"/>
        <item x="470"/>
        <item x="1106"/>
        <item x="3891"/>
        <item x="860"/>
        <item x="3180"/>
        <item x="5975"/>
        <item x="2772"/>
        <item x="868"/>
        <item x="2516"/>
        <item x="3362"/>
        <item x="4339"/>
        <item x="3941"/>
        <item x="4162"/>
        <item x="5050"/>
        <item x="115"/>
        <item x="4353"/>
        <item x="4589"/>
        <item x="6348"/>
        <item x="4645"/>
        <item x="6535"/>
        <item x="4697"/>
        <item x="5536"/>
        <item x="452"/>
        <item x="4847"/>
        <item x="3519"/>
        <item x="2572"/>
        <item x="4988"/>
        <item x="6950"/>
        <item x="2924"/>
        <item x="4198"/>
        <item x="3336"/>
        <item x="328"/>
        <item x="2208"/>
        <item x="3232"/>
        <item x="29"/>
        <item x="2274"/>
        <item x="1210"/>
        <item x="4660"/>
        <item x="6934"/>
        <item x="1199"/>
        <item x="2366"/>
        <item x="3884"/>
        <item x="3773"/>
        <item x="4691"/>
        <item x="2801"/>
        <item x="3667"/>
        <item x="2226"/>
        <item x="3931"/>
        <item x="1912"/>
        <item x="3161"/>
        <item x="6277"/>
        <item x="2642"/>
        <item x="5640"/>
        <item x="61"/>
        <item x="5426"/>
        <item x="2784"/>
        <item x="6549"/>
        <item x="6556"/>
        <item x="2284"/>
        <item x="4268"/>
        <item x="4966"/>
        <item x="1766"/>
        <item x="4860"/>
        <item x="2213"/>
        <item x="4857"/>
        <item x="313"/>
        <item x="36"/>
        <item x="2794"/>
        <item x="2150"/>
        <item x="803"/>
        <item x="6219"/>
        <item x="5932"/>
        <item x="4172"/>
        <item x="3402"/>
        <item x="394"/>
        <item x="839"/>
        <item x="1149"/>
        <item x="3440"/>
        <item x="1260"/>
        <item x="3313"/>
        <item x="755"/>
        <item x="2555"/>
        <item x="5890"/>
        <item x="575"/>
        <item x="4969"/>
        <item x="4505"/>
        <item x="2158"/>
        <item x="142"/>
        <item x="3643"/>
        <item x="197"/>
        <item x="6682"/>
        <item x="2497"/>
        <item x="5924"/>
        <item x="1542"/>
        <item x="5355"/>
        <item x="3886"/>
        <item x="54"/>
        <item x="3648"/>
        <item x="1300"/>
        <item x="4255"/>
        <item x="3630"/>
        <item x="581"/>
        <item x="747"/>
        <item x="2070"/>
        <item x="3777"/>
        <item x="6112"/>
        <item x="5076"/>
        <item x="215"/>
        <item x="3780"/>
        <item x="3623"/>
        <item x="815"/>
        <item x="5159"/>
        <item x="85"/>
        <item x="412"/>
        <item x="277"/>
        <item x="5941"/>
        <item x="5850"/>
        <item x="355"/>
        <item x="409"/>
        <item x="3543"/>
        <item x="1255"/>
        <item x="4728"/>
        <item x="5852"/>
        <item x="64"/>
        <item x="6495"/>
        <item x="6735"/>
        <item x="4111"/>
        <item x="677"/>
        <item x="2688"/>
        <item x="5550"/>
        <item x="3902"/>
        <item x="772"/>
        <item x="3642"/>
        <item x="3775"/>
        <item x="209"/>
        <item x="4379"/>
        <item x="5957"/>
        <item x="1561"/>
        <item x="4512"/>
        <item x="2965"/>
        <item x="3996"/>
        <item x="6790"/>
        <item x="2313"/>
        <item x="3618"/>
        <item x="4870"/>
        <item x="5151"/>
        <item x="1164"/>
        <item x="2730"/>
        <item x="6783"/>
        <item x="1244"/>
        <item x="1874"/>
        <item x="6935"/>
        <item x="1237"/>
        <item x="3825"/>
        <item x="1386"/>
        <item x="6098"/>
        <item x="38"/>
        <item x="3700"/>
        <item x="6653"/>
        <item x="5192"/>
        <item x="4978"/>
        <item x="3372"/>
        <item x="1620"/>
        <item x="6587"/>
        <item x="4789"/>
        <item x="4442"/>
        <item x="5328"/>
        <item x="2433"/>
        <item x="882"/>
        <item x="4983"/>
        <item x="6179"/>
        <item x="6722"/>
        <item x="864"/>
        <item x="6838"/>
        <item x="3555"/>
        <item x="4291"/>
        <item x="3890"/>
        <item x="2823"/>
        <item x="4261"/>
        <item x="4642"/>
        <item x="1428"/>
        <item x="584"/>
        <item x="6723"/>
        <item x="5755"/>
        <item x="2717"/>
        <item x="2907"/>
        <item x="4446"/>
        <item x="5228"/>
        <item x="6302"/>
        <item x="5859"/>
        <item x="654"/>
        <item x="4039"/>
        <item x="436"/>
        <item x="5398"/>
        <item x="1745"/>
        <item x="4299"/>
        <item x="6770"/>
        <item x="5225"/>
        <item x="2940"/>
        <item x="643"/>
        <item x="5119"/>
        <item x="4962"/>
        <item x="402"/>
        <item x="356"/>
        <item x="2287"/>
        <item x="1717"/>
        <item x="444"/>
        <item x="3958"/>
        <item x="4893"/>
        <item x="3005"/>
        <item x="4679"/>
        <item x="4149"/>
        <item x="30"/>
        <item x="4265"/>
        <item x="4712"/>
        <item x="1309"/>
        <item x="6640"/>
        <item x="1634"/>
        <item x="5334"/>
        <item x="3845"/>
        <item x="3655"/>
        <item x="2918"/>
        <item x="4732"/>
        <item x="1635"/>
        <item x="1544"/>
        <item x="3870"/>
        <item x="5406"/>
        <item x="1446"/>
        <item x="1892"/>
        <item x="3257"/>
        <item x="2011"/>
        <item x="3423"/>
        <item x="6506"/>
        <item x="4343"/>
        <item x="1030"/>
        <item x="5467"/>
        <item x="262"/>
        <item x="3022"/>
        <item x="2217"/>
        <item x="2515"/>
        <item x="4984"/>
        <item x="6407"/>
        <item x="5395"/>
        <item x="5749"/>
        <item x="413"/>
        <item x="2738"/>
        <item x="2424"/>
        <item x="1686"/>
        <item x="4682"/>
        <item x="1758"/>
        <item x="2888"/>
        <item x="2782"/>
        <item x="1530"/>
        <item x="4407"/>
        <item x="2889"/>
        <item x="1409"/>
        <item x="837"/>
        <item x="1569"/>
        <item x="6817"/>
        <item x="4757"/>
        <item x="4809"/>
        <item x="4470"/>
        <item x="869"/>
        <item x="6734"/>
        <item x="4844"/>
        <item x="4503"/>
        <item x="3213"/>
        <item x="4839"/>
        <item x="3598"/>
        <item x="5321"/>
        <item x="3907"/>
        <item x="4723"/>
        <item x="4293"/>
        <item x="4680"/>
        <item x="6705"/>
        <item x="4689"/>
        <item x="3912"/>
        <item x="972"/>
        <item x="1572"/>
        <item x="2460"/>
        <item x="2470"/>
        <item x="4610"/>
        <item x="3335"/>
        <item x="116"/>
        <item x="161"/>
        <item x="561"/>
        <item x="1537"/>
        <item x="1046"/>
        <item x="6843"/>
        <item x="4752"/>
        <item x="3155"/>
        <item x="5575"/>
        <item x="397"/>
        <item x="1548"/>
        <item x="2077"/>
        <item x="3120"/>
        <item x="3358"/>
        <item x="3529"/>
        <item x="138"/>
        <item x="1173"/>
        <item x="5415"/>
        <item x="4400"/>
        <item x="5205"/>
        <item x="1195"/>
        <item x="2457"/>
        <item x="730"/>
        <item x="6530"/>
        <item x="2996"/>
        <item x="4197"/>
        <item x="1062"/>
        <item x="5581"/>
        <item x="101"/>
        <item x="1207"/>
        <item x="4776"/>
        <item x="4460"/>
        <item x="3160"/>
        <item x="4719"/>
        <item x="3383"/>
        <item x="4881"/>
        <item x="5545"/>
        <item x="5977"/>
        <item x="3473"/>
        <item x="4955"/>
        <item x="1788"/>
        <item x="1985"/>
        <item x="6260"/>
        <item x="1364"/>
        <item x="5607"/>
        <item x="2105"/>
        <item x="3765"/>
        <item x="3567"/>
        <item x="6696"/>
        <item x="722"/>
        <item x="3687"/>
        <item x="2478"/>
        <item x="1514"/>
        <item x="4204"/>
        <item x="5427"/>
        <item x="2900"/>
        <item x="6739"/>
        <item x="3173"/>
        <item x="94"/>
        <item x="5920"/>
        <item x="512"/>
        <item x="4345"/>
        <item x="5016"/>
        <item x="6256"/>
        <item x="5750"/>
        <item x="6200"/>
        <item x="1960"/>
        <item x="158"/>
        <item x="2908"/>
        <item x="6032"/>
        <item x="3057"/>
        <item x="783"/>
        <item x="5287"/>
        <item x="2681"/>
        <item x="2943"/>
        <item x="3603"/>
        <item x="1920"/>
        <item x="2346"/>
        <item x="2381"/>
        <item x="1259"/>
        <item x="3566"/>
        <item x="2285"/>
        <item x="3200"/>
        <item x="2375"/>
        <item x="1073"/>
        <item x="6801"/>
        <item x="919"/>
        <item x="5255"/>
        <item x="3069"/>
        <item x="6388"/>
        <item x="3394"/>
        <item x="6129"/>
        <item x="5656"/>
        <item x="3938"/>
        <item x="4054"/>
        <item x="2256"/>
        <item x="2929"/>
        <item x="6680"/>
        <item x="3881"/>
        <item x="1582"/>
        <item x="6087"/>
        <item x="2406"/>
        <item x="298"/>
        <item x="4838"/>
        <item x="4361"/>
        <item x="3143"/>
        <item x="2212"/>
        <item x="3428"/>
        <item x="5219"/>
        <item x="918"/>
        <item x="6186"/>
        <item x="2535"/>
        <item x="3429"/>
        <item x="6371"/>
        <item x="2072"/>
        <item x="2798"/>
        <item x="6608"/>
        <item x="469"/>
        <item x="2224"/>
        <item x="4493"/>
        <item x="458"/>
        <item x="5519"/>
        <item x="4263"/>
        <item x="6787"/>
        <item x="812"/>
        <item x="1390"/>
        <item x="4102"/>
        <item x="1118"/>
        <item x="578"/>
        <item x="1020"/>
        <item x="2872"/>
        <item x="4402"/>
        <item x="945"/>
        <item x="5300"/>
        <item x="6345"/>
        <item x="5633"/>
        <item x="2806"/>
        <item x="3490"/>
        <item x="2697"/>
        <item x="2857"/>
        <item x="4190"/>
        <item x="6047"/>
        <item x="6432"/>
        <item x="6648"/>
        <item x="2271"/>
        <item x="3935"/>
        <item x="4778"/>
        <item x="2842"/>
        <item x="6553"/>
        <item x="626"/>
        <item x="3499"/>
        <item x="6678"/>
        <item x="6672"/>
        <item x="2721"/>
        <item x="5597"/>
        <item x="6824"/>
        <item x="2181"/>
        <item x="4598"/>
        <item x="6808"/>
        <item x="5457"/>
        <item x="4713"/>
        <item x="4307"/>
        <item x="4960"/>
        <item x="6961"/>
        <item x="6002"/>
        <item x="4575"/>
        <item x="4"/>
        <item x="6462"/>
        <item x="5572"/>
        <item x="5068"/>
        <item x="1787"/>
        <item x="2964"/>
        <item x="4975"/>
        <item x="3207"/>
        <item x="5387"/>
        <item x="2205"/>
        <item x="1757"/>
        <item x="5175"/>
        <item x="2667"/>
        <item x="763"/>
        <item x="1791"/>
        <item x="5086"/>
        <item x="1545"/>
        <item x="3592"/>
        <item x="5843"/>
        <item x="3273"/>
        <item x="4432"/>
        <item x="3121"/>
        <item x="5333"/>
        <item x="5258"/>
        <item x="2078"/>
        <item x="6899"/>
        <item x="2268"/>
        <item x="3346"/>
        <item x="4188"/>
        <item x="1524"/>
        <item x="2084"/>
        <item x="6401"/>
        <item x="1841"/>
        <item x="2379"/>
        <item x="1403"/>
        <item x="5879"/>
        <item x="5739"/>
        <item x="4936"/>
        <item x="4624"/>
        <item x="4368"/>
        <item x="4386"/>
        <item x="857"/>
        <item x="4337"/>
        <item x="6741"/>
        <item x="3985"/>
        <item x="6890"/>
        <item x="4843"/>
        <item x="2178"/>
        <item x="6832"/>
        <item x="1682"/>
        <item x="2959"/>
        <item x="3781"/>
        <item x="6860"/>
        <item x="4765"/>
        <item x="601"/>
        <item x="5527"/>
        <item x="3640"/>
        <item x="4316"/>
        <item x="6400"/>
        <item x="2802"/>
        <item x="1727"/>
        <item x="3361"/>
        <item x="4873"/>
        <item x="5945"/>
        <item x="6488"/>
        <item x="535"/>
        <item x="3395"/>
        <item x="3590"/>
        <item x="3664"/>
        <item x="2777"/>
        <item x="6308"/>
        <item x="3043"/>
        <item x="4914"/>
        <item x="6437"/>
        <item x="784"/>
        <item x="281"/>
        <item x="1333"/>
        <item x="3504"/>
        <item x="1177"/>
        <item x="5849"/>
        <item x="2694"/>
        <item x="966"/>
        <item x="4199"/>
        <item x="1345"/>
        <item x="1809"/>
        <item x="570"/>
        <item x="5564"/>
        <item x="2744"/>
        <item x="1025"/>
        <item x="5249"/>
        <item x="6204"/>
        <item x="5740"/>
        <item x="5095"/>
        <item x="6928"/>
        <item x="462"/>
        <item x="3178"/>
        <item x="5357"/>
        <item x="5505"/>
        <item x="6224"/>
        <item x="2915"/>
        <item x="4533"/>
        <item x="2106"/>
        <item x="3199"/>
        <item x="2061"/>
        <item x="5593"/>
        <item x="3029"/>
        <item x="4061"/>
        <item x="4794"/>
        <item x="6264"/>
        <item x="1825"/>
        <item x="6292"/>
        <item x="1664"/>
        <item x="6126"/>
        <item x="5903"/>
        <item x="5061"/>
        <item x="3422"/>
        <item x="2086"/>
        <item x="2239"/>
        <item x="5650"/>
        <item x="2170"/>
        <item x="4423"/>
        <item x="5382"/>
        <item x="2238"/>
        <item x="2575"/>
        <item x="3915"/>
        <item x="6491"/>
        <item x="753"/>
        <item x="886"/>
        <item x="6754"/>
        <item x="4213"/>
        <item x="1227"/>
        <item x="5756"/>
        <item x="1045"/>
        <item x="854"/>
        <item x="2775"/>
        <item x="1267"/>
        <item x="4350"/>
        <item x="5970"/>
        <item x="2474"/>
        <item x="2531"/>
        <item x="2405"/>
        <item x="1763"/>
        <item x="3853"/>
        <item x="6552"/>
        <item x="6910"/>
        <item x="4278"/>
        <item x="6560"/>
        <item x="6375"/>
        <item x="5571"/>
        <item x="6572"/>
        <item x="6663"/>
        <item x="4781"/>
        <item x="3668"/>
        <item x="2934"/>
        <item x="1716"/>
        <item x="6800"/>
        <item x="6239"/>
        <item x="6465"/>
        <item x="1972"/>
        <item x="1812"/>
        <item x="1433"/>
        <item x="4233"/>
        <item x="662"/>
        <item x="2441"/>
        <item x="4743"/>
        <item x="3328"/>
        <item x="1438"/>
        <item x="2886"/>
        <item x="804"/>
        <item x="60"/>
        <item x="1610"/>
        <item x="4174"/>
        <item x="3975"/>
        <item x="6606"/>
        <item x="103"/>
        <item x="203"/>
        <item x="4185"/>
        <item x="1305"/>
        <item x="1660"/>
        <item x="3512"/>
        <item x="3296"/>
        <item x="5040"/>
        <item x="2094"/>
        <item x="1466"/>
        <item x="2871"/>
        <item x="6577"/>
        <item x="709"/>
        <item x="2500"/>
        <item x="4035"/>
        <item x="1885"/>
        <item x="1286"/>
        <item x="6813"/>
        <item x="6637"/>
        <item x="4303"/>
        <item x="2369"/>
        <item x="6897"/>
        <item x="2735"/>
        <item x="4662"/>
        <item x="6436"/>
        <item x="750"/>
        <item x="2434"/>
        <item x="4247"/>
        <item x="5234"/>
        <item x="5516"/>
        <item x="4491"/>
        <item x="6466"/>
        <item x="3112"/>
        <item x="3696"/>
        <item x="4346"/>
        <item x="6700"/>
        <item x="5827"/>
        <item x="3599"/>
        <item x="930"/>
        <item x="4366"/>
        <item x="4490"/>
        <item x="4971"/>
        <item x="5110"/>
        <item x="2334"/>
        <item x="1009"/>
        <item x="1741"/>
        <item x="1856"/>
        <item x="3104"/>
        <item x="3298"/>
        <item x="2825"/>
        <item x="4074"/>
        <item x="1201"/>
        <item x="2849"/>
        <item x="1851"/>
        <item x="5712"/>
        <item x="4328"/>
        <item x="1731"/>
        <item x="3977"/>
        <item x="3319"/>
        <item x="3898"/>
        <item x="4276"/>
        <item x="2186"/>
        <item x="1953"/>
        <item x="562"/>
        <item x="4547"/>
        <item x="752"/>
        <item x="6255"/>
        <item x="2245"/>
        <item x="1280"/>
        <item x="4118"/>
        <item x="6591"/>
        <item x="2121"/>
        <item x="6604"/>
        <item x="6253"/>
        <item x="2963"/>
        <item x="5541"/>
        <item x="6097"/>
        <item x="6135"/>
        <item x="2894"/>
        <item x="465"/>
        <item x="2884"/>
        <item x="2630"/>
        <item x="3982"/>
        <item x="910"/>
        <item x="2467"/>
        <item x="156"/>
        <item x="2914"/>
        <item x="2684"/>
        <item x="1455"/>
        <item x="2048"/>
        <item x="6051"/>
        <item x="3149"/>
        <item x="3913"/>
        <item x="4994"/>
        <item x="1087"/>
        <item x="4629"/>
        <item x="5889"/>
        <item x="1814"/>
        <item x="4821"/>
        <item x="3208"/>
        <item x="5981"/>
        <item x="1867"/>
        <item x="4539"/>
        <item x="6651"/>
        <item x="2874"/>
        <item x="6524"/>
        <item x="5506"/>
        <item x="5281"/>
        <item x="1346"/>
        <item x="1940"/>
        <item x="2541"/>
        <item x="2536"/>
        <item x="5801"/>
        <item x="6793"/>
        <item x="1243"/>
        <item x="6044"/>
        <item x="3416"/>
        <item x="4532"/>
        <item x="4175"/>
        <item x="4934"/>
        <item x="11"/>
        <item x="6355"/>
        <item x="1807"/>
        <item x="1266"/>
        <item x="2644"/>
        <item x="4473"/>
        <item x="3678"/>
        <item x="5936"/>
        <item x="5678"/>
        <item x="6272"/>
        <item x="3978"/>
        <item x="1048"/>
        <item x="5026"/>
        <item x="6856"/>
        <item x="6419"/>
        <item x="4014"/>
        <item x="4235"/>
        <item x="48"/>
        <item x="1580"/>
        <item x="5736"/>
        <item x="2081"/>
        <item x="6586"/>
        <item x="1443"/>
        <item x="2102"/>
        <item x="5286"/>
        <item x="5842"/>
        <item x="5939"/>
        <item x="1051"/>
        <item x="453"/>
        <item x="3949"/>
        <item x="2953"/>
        <item x="3134"/>
        <item x="1176"/>
        <item x="6492"/>
        <item x="2172"/>
        <item x="5377"/>
        <item x="526"/>
        <item x="6045"/>
        <item x="5586"/>
        <item x="3238"/>
        <item x="690"/>
        <item x="3857"/>
        <item x="6825"/>
        <item x="3945"/>
        <item x="1605"/>
        <item x="529"/>
        <item x="4905"/>
        <item x="6038"/>
        <item x="1831"/>
        <item x="2074"/>
        <item x="2780"/>
        <item x="6288"/>
        <item x="991"/>
        <item x="3278"/>
        <item x="2686"/>
        <item x="2807"/>
        <item x="5344"/>
        <item x="3871"/>
        <item x="4808"/>
        <item x="3092"/>
        <item x="4427"/>
        <item x="632"/>
        <item x="4034"/>
        <item x="5306"/>
        <item x="3997"/>
        <item x="4025"/>
        <item x="3474"/>
        <item x="2937"/>
        <item x="4714"/>
        <item x="3811"/>
        <item x="1147"/>
        <item x="1262"/>
        <item x="2412"/>
        <item x="2464"/>
        <item x="4457"/>
        <item x="1632"/>
        <item x="435"/>
        <item x="6299"/>
        <item x="56"/>
        <item x="842"/>
        <item x="6921"/>
        <item x="1737"/>
        <item x="1815"/>
        <item x="388"/>
        <item x="3448"/>
        <item x="3513"/>
        <item x="6177"/>
        <item x="1897"/>
        <item x="3220"/>
        <item x="4890"/>
        <item x="2110"/>
        <item x="3981"/>
        <item x="4982"/>
        <item x="3186"/>
        <item x="4015"/>
        <item x="5969"/>
        <item x="835"/>
        <item x="4628"/>
        <item x="6091"/>
        <item x="3323"/>
        <item x="1760"/>
        <item x="3922"/>
        <item x="4385"/>
        <item x="1973"/>
        <item x="528"/>
        <item x="5476"/>
        <item x="6379"/>
        <item x="6589"/>
        <item x="4586"/>
        <item x="3718"/>
        <item x="6588"/>
        <item x="6192"/>
        <item x="4414"/>
        <item x="5144"/>
        <item x="4736"/>
        <item x="471"/>
        <item x="3972"/>
        <item x="5347"/>
        <item x="5148"/>
        <item x="5530"/>
        <item x="4020"/>
        <item x="1017"/>
        <item x="971"/>
        <item x="4906"/>
        <item x="6883"/>
        <item x="4551"/>
        <item x="6543"/>
        <item x="5654"/>
        <item x="1796"/>
        <item x="342"/>
        <item x="519"/>
        <item x="6385"/>
        <item x="5663"/>
        <item x="4237"/>
        <item x="4947"/>
        <item x="1018"/>
        <item x="5838"/>
        <item x="2643"/>
        <item x="5064"/>
        <item x="762"/>
        <item x="952"/>
        <item x="5684"/>
        <item x="6054"/>
        <item x="1111"/>
        <item x="2394"/>
        <item x="6085"/>
        <item x="826"/>
        <item x="5083"/>
        <item x="2411"/>
        <item x="5848"/>
        <item x="5492"/>
        <item x="6757"/>
        <item x="192"/>
        <item x="4686"/>
        <item x="4179"/>
        <item x="1265"/>
        <item x="546"/>
        <item x="3673"/>
        <item x="4779"/>
        <item x="5784"/>
        <item x="1914"/>
        <item x="5141"/>
        <item x="5005"/>
        <item x="5482"/>
        <item x="5716"/>
        <item x="493"/>
        <item x="449"/>
        <item x="1499"/>
        <item x="3862"/>
        <item x="143"/>
        <item x="4259"/>
        <item x="2443"/>
        <item x="1083"/>
        <item x="2947"/>
        <item x="1261"/>
        <item x="6631"/>
        <item x="6831"/>
        <item x="6869"/>
        <item x="233"/>
        <item x="2518"/>
        <item x="5245"/>
        <item x="6774"/>
        <item x="6781"/>
        <item x="6628"/>
        <item x="4521"/>
        <item x="6804"/>
        <item x="320"/>
        <item x="6791"/>
        <item x="5812"/>
        <item x="229"/>
        <item x="6711"/>
        <item x="791"/>
        <item x="4357"/>
        <item x="1330"/>
        <item x="1385"/>
        <item x="4959"/>
        <item x="736"/>
        <item x="4309"/>
        <item x="2910"/>
        <item x="2899"/>
        <item x="1584"/>
        <item x="5168"/>
        <item x="5468"/>
        <item x="2089"/>
        <item x="6236"/>
        <item x="6090"/>
        <item x="1476"/>
        <item x="2897"/>
        <item x="3850"/>
        <item x="1356"/>
        <item x="5916"/>
        <item x="6576"/>
        <item x="5370"/>
        <item x="288"/>
        <item x="6235"/>
        <item x="4022"/>
        <item x="335"/>
        <item x="579"/>
        <item x="119"/>
        <item x="5092"/>
        <item x="1566"/>
        <item x="4060"/>
        <item x="3455"/>
        <item x="271"/>
        <item x="2920"/>
        <item x="6435"/>
        <item x="6704"/>
        <item x="5855"/>
        <item x="6369"/>
        <item x="3345"/>
        <item x="738"/>
        <item x="6394"/>
        <item x="256"/>
        <item x="6539"/>
        <item x="343"/>
        <item x="1722"/>
        <item x="5539"/>
        <item x="2435"/>
        <item x="544"/>
        <item x="12"/>
        <item x="487"/>
        <item x="6740"/>
        <item x="2815"/>
        <item x="3692"/>
        <item x="1938"/>
        <item x="3748"/>
        <item x="4207"/>
        <item x="3741"/>
        <item x="477"/>
        <item x="3366"/>
        <item x="568"/>
        <item x="6620"/>
        <item x="3097"/>
        <item x="4342"/>
        <item x="2216"/>
        <item x="6454"/>
        <item x="2700"/>
        <item x="3987"/>
        <item x="3470"/>
        <item x="5761"/>
        <item x="509"/>
        <item x="6862"/>
        <item x="6895"/>
        <item x="2362"/>
        <item x="2986"/>
        <item x="2537"/>
        <item x="1012"/>
        <item x="6053"/>
        <item x="3726"/>
        <item x="410"/>
        <item x="5360"/>
        <item x="1423"/>
        <item x="125"/>
        <item x="2449"/>
        <item x="932"/>
        <item x="5594"/>
        <item x="1157"/>
        <item x="201"/>
        <item x="3712"/>
        <item x="2983"/>
        <item x="3999"/>
        <item x="6296"/>
        <item x="4992"/>
        <item x="2092"/>
        <item x="2258"/>
        <item x="4167"/>
        <item x="2295"/>
        <item x="3003"/>
        <item x="3785"/>
        <item x="2090"/>
        <item x="6149"/>
        <item x="3887"/>
        <item x="4481"/>
        <item x="3503"/>
        <item x="1803"/>
        <item x="3793"/>
        <item x="3109"/>
        <item x="1419"/>
        <item x="5194"/>
        <item x="2114"/>
        <item x="5884"/>
        <item x="785"/>
        <item x="5185"/>
        <item x="416"/>
        <item x="5459"/>
        <item x="6409"/>
        <item x="4606"/>
        <item x="1828"/>
        <item x="3279"/>
        <item x="7"/>
        <item x="6822"/>
        <item x="2446"/>
        <item x="5348"/>
        <item x="4117"/>
        <item x="4082"/>
        <item x="1468"/>
        <item x="6269"/>
        <item x="0"/>
        <item x="4886"/>
        <item x="1068"/>
        <item x="2968"/>
        <item x="5206"/>
        <item x="5795"/>
        <item x="3810"/>
        <item x="4731"/>
        <item x="1134"/>
        <item x="3458"/>
        <item x="4793"/>
        <item x="1069"/>
        <item x="2672"/>
        <item x="1137"/>
        <item x="1055"/>
        <item x="283"/>
        <item x="3847"/>
        <item x="5817"/>
        <item x="6517"/>
        <item x="368"/>
        <item x="4546"/>
        <item x="1410"/>
        <item x="3858"/>
        <item x="4177"/>
        <item x="2324"/>
        <item x="3307"/>
        <item x="4048"/>
        <item x="1915"/>
        <item x="6815"/>
        <item x="1586"/>
        <item x="737"/>
        <item x="2509"/>
        <item x="6612"/>
        <item x="5271"/>
        <item x="2576"/>
        <item x="531"/>
        <item x="6645"/>
        <item x="6386"/>
        <item x="5230"/>
        <item x="5693"/>
        <item x="3244"/>
        <item x="2830"/>
        <item x="5029"/>
        <item x="1835"/>
        <item x="6644"/>
        <item x="65"/>
        <item x="2839"/>
        <item x="5691"/>
        <item x="2166"/>
        <item x="5479"/>
        <item x="5489"/>
        <item x="802"/>
        <item x="2310"/>
        <item x="6675"/>
        <item x="1146"/>
        <item x="5974"/>
        <item x="5653"/>
        <item x="6431"/>
        <item x="5605"/>
        <item x="428"/>
        <item x="5020"/>
        <item x="4371"/>
        <item x="2985"/>
        <item x="1552"/>
        <item x="3688"/>
        <item x="4454"/>
        <item x="2786"/>
        <item x="4433"/>
        <item x="3343"/>
        <item x="5677"/>
        <item x="5180"/>
        <item x="4685"/>
        <item x="6906"/>
        <item x="3962"/>
        <item x="2848"/>
        <item x="2142"/>
        <item x="1988"/>
        <item x="866"/>
        <item x="3"/>
        <item x="1417"/>
        <item x="2177"/>
        <item x="6033"/>
        <item x="6907"/>
        <item x="3925"/>
        <item x="3956"/>
        <item x="1998"/>
        <item x="5342"/>
        <item x="3495"/>
        <item x="5474"/>
        <item x="1473"/>
        <item x="2658"/>
        <item x="5696"/>
        <item x="3049"/>
        <item x="1489"/>
        <item x="4549"/>
        <item x="165"/>
        <item x="2227"/>
        <item x="4327"/>
        <item x="3270"/>
        <item x="6749"/>
        <item x="414"/>
        <item x="2997"/>
        <item x="5877"/>
        <item x="6284"/>
        <item x="3425"/>
        <item x="3439"/>
        <item x="2743"/>
        <item x="921"/>
        <item x="1329"/>
        <item x="5814"/>
        <item x="5122"/>
        <item x="6508"/>
        <item x="3749"/>
        <item x="586"/>
        <item x="4063"/>
        <item x="4488"/>
        <item x="6363"/>
        <item x="3274"/>
        <item x="4077"/>
        <item x="2543"/>
        <item x="4526"/>
        <item x="6382"/>
        <item x="3221"/>
        <item x="4201"/>
        <item x="2262"/>
        <item x="6720"/>
        <item x="5971"/>
        <item x="3113"/>
        <item x="6156"/>
        <item x="5767"/>
        <item x="5828"/>
        <item x="3148"/>
        <item x="4980"/>
        <item x="1159"/>
        <item x="4761"/>
        <item x="2117"/>
        <item x="4515"/>
        <item x="2397"/>
        <item x="4851"/>
        <item x="4163"/>
        <item x="1136"/>
        <item x="5891"/>
        <item x="5361"/>
        <item x="4398"/>
        <item x="1950"/>
        <item x="6377"/>
        <item x="2564"/>
        <item x="5860"/>
        <item x="2703"/>
        <item x="5128"/>
        <item x="3613"/>
        <item x="1853"/>
        <item x="925"/>
        <item x="6459"/>
        <item x="6206"/>
        <item x="923"/>
        <item x="3451"/>
        <item x="895"/>
        <item x="3836"/>
        <item x="6182"/>
        <item x="6124"/>
        <item x="927"/>
        <item x="3792"/>
        <item x="2662"/>
        <item x="1387"/>
        <item x="821"/>
        <item x="1077"/>
        <item x="6714"/>
        <item x="5012"/>
        <item x="261"/>
        <item x="5303"/>
        <item x="1282"/>
        <item x="287"/>
        <item x="6290"/>
        <item x="3699"/>
        <item x="4081"/>
        <item x="4136"/>
        <item x="6503"/>
        <item x="5487"/>
        <item x="2682"/>
        <item x="2906"/>
        <item x="4892"/>
        <item x="4543"/>
        <item x="777"/>
        <item x="5150"/>
        <item x="5868"/>
        <item x="946"/>
        <item x="2498"/>
        <item x="195"/>
        <item x="2755"/>
        <item x="3299"/>
        <item x="5301"/>
        <item x="3390"/>
        <item x="1230"/>
        <item x="1379"/>
        <item x="2609"/>
        <item x="6654"/>
        <item x="2787"/>
        <item x="202"/>
        <item x="6658"/>
        <item x="4862"/>
        <item x="1671"/>
        <item x="5510"/>
        <item x="6599"/>
        <item x="4023"/>
        <item x="2508"/>
        <item x="5268"/>
        <item x="282"/>
        <item x="2760"/>
        <item x="205"/>
        <item x="200"/>
        <item x="987"/>
        <item x="4252"/>
        <item x="6152"/>
        <item x="875"/>
        <item x="3562"/>
        <item x="4823"/>
        <item x="361"/>
        <item x="4245"/>
        <item x="2344"/>
        <item x="1611"/>
        <item x="3537"/>
        <item x="2603"/>
        <item x="534"/>
        <item x="2977"/>
        <item x="6852"/>
        <item x="6205"/>
        <item x="4037"/>
        <item x="2055"/>
        <item x="4452"/>
        <item x="5114"/>
        <item x="1231"/>
        <item x="6725"/>
        <item x="5900"/>
        <item x="530"/>
        <item x="5204"/>
        <item x="2323"/>
        <item x="6833"/>
        <item x="1314"/>
        <item x="6259"/>
        <item x="1617"/>
        <item x="3087"/>
        <item x="4560"/>
        <item x="6486"/>
        <item x="1112"/>
        <item x="3522"/>
        <item x="1826"/>
        <item x="5153"/>
        <item x="5535"/>
        <item x="4042"/>
        <item x="177"/>
        <item x="3386"/>
        <item x="5634"/>
        <item x="6540"/>
        <item x="2300"/>
        <item x="4031"/>
        <item x="345"/>
        <item x="2759"/>
        <item x="280"/>
        <item x="2458"/>
        <item x="5291"/>
        <item x="4099"/>
        <item x="6546"/>
        <item x="2936"/>
        <item x="5942"/>
        <item x="4076"/>
        <item x="4658"/>
        <item x="1347"/>
        <item x="3321"/>
        <item x="6881"/>
        <item x="5933"/>
        <item x="3078"/>
        <item x="2493"/>
        <item x="4019"/>
        <item x="2881"/>
        <item x="1917"/>
        <item x="6864"/>
        <item x="6392"/>
        <item x="6072"/>
        <item x="2403"/>
        <item x="6298"/>
        <item x="1785"/>
        <item x="1170"/>
        <item x="4618"/>
        <item x="2125"/>
        <item x="439"/>
        <item x="652"/>
        <item x="3475"/>
        <item x="1459"/>
        <item x="2145"/>
        <item x="2747"/>
        <item x="4530"/>
        <item x="2765"/>
        <item x="5590"/>
        <item x="3365"/>
        <item x="4898"/>
        <item x="451"/>
        <item x="1094"/>
        <item x="981"/>
        <item x="4632"/>
        <item x="6197"/>
        <item x="1970"/>
        <item x="1205"/>
        <item x="4264"/>
        <item x="2325"/>
        <item x="970"/>
        <item x="4573"/>
        <item x="2653"/>
        <item x="5943"/>
        <item x="2194"/>
        <item x="2790"/>
        <item x="6953"/>
        <item x="768"/>
        <item x="3774"/>
        <item x="5257"/>
        <item x="6062"/>
        <item x="3314"/>
        <item x="6941"/>
        <item x="3620"/>
        <item x="5940"/>
        <item x="2007"/>
        <item x="2053"/>
        <item x="5216"/>
        <item x="4943"/>
        <item x="2230"/>
        <item x="1293"/>
        <item x="6795"/>
        <item x="6106"/>
        <item x="3806"/>
        <item x="3859"/>
        <item x="1879"/>
        <item x="2720"/>
        <item x="904"/>
        <item x="4952"/>
        <item x="2613"/>
        <item x="720"/>
        <item x="3658"/>
        <item x="1269"/>
        <item x="4784"/>
        <item x="1993"/>
        <item x="3617"/>
        <item x="3150"/>
        <item x="1701"/>
        <item x="278"/>
        <item x="1579"/>
        <item x="3126"/>
        <item x="432"/>
        <item x="1308"/>
        <item x="3706"/>
        <item x="5074"/>
        <item x="2512"/>
        <item x="4625"/>
        <item x="2836"/>
        <item x="6868"/>
        <item x="3124"/>
        <item x="1987"/>
        <item x="861"/>
        <item x="3686"/>
        <item x="2312"/>
        <item x="4480"/>
        <item x="2202"/>
        <item x="2331"/>
        <item x="2692"/>
        <item x="5548"/>
        <item x="176"/>
        <item x="4558"/>
        <item x="6344"/>
        <item x="591"/>
        <item x="838"/>
        <item x="2610"/>
        <item x="5948"/>
        <item x="6716"/>
        <item x="4684"/>
        <item x="1833"/>
        <item x="3347"/>
        <item x="3908"/>
        <item x="3409"/>
        <item x="6131"/>
        <item x="1362"/>
        <item x="5473"/>
        <item x="6597"/>
        <item x="1872"/>
        <item x="610"/>
        <item x="6428"/>
        <item x="5419"/>
        <item x="8"/>
        <item x="687"/>
        <item x="445"/>
        <item x="1838"/>
        <item x="1091"/>
        <item x="6117"/>
        <item x="6009"/>
        <item x="4669"/>
        <item x="6526"/>
        <item x="224"/>
        <item x="4165"/>
        <item x="3600"/>
        <item x="4448"/>
        <item x="5792"/>
        <item x="1588"/>
        <item x="2602"/>
        <item x="4694"/>
        <item x="2776"/>
        <item x="427"/>
        <item x="1600"/>
        <item x="3123"/>
        <item x="2146"/>
        <item x="5752"/>
        <item x="3413"/>
        <item x="5599"/>
        <item x="4251"/>
        <item x="3063"/>
        <item x="235"/>
        <item x="3854"/>
        <item x="4314"/>
        <item x="2454"/>
        <item x="3147"/>
        <item x="2249"/>
        <item x="3450"/>
        <item x="2912"/>
        <item x="6761"/>
        <item x="399"/>
        <item x="2203"/>
        <item x="3959"/>
        <item x="3410"/>
        <item x="5764"/>
        <item x="4989"/>
        <item x="3406"/>
        <item x="6636"/>
        <item x="1059"/>
        <item x="5460"/>
        <item x="1927"/>
        <item x="4834"/>
        <item x="5517"/>
        <item x="4254"/>
        <item x="6242"/>
        <item x="642"/>
        <item x="637"/>
        <item x="2023"/>
        <item x="3546"/>
        <item x="5644"/>
        <item x="2620"/>
        <item x="6829"/>
        <item x="2035"/>
        <item x="3829"/>
        <item x="3424"/>
        <item x="817"/>
        <item x="2809"/>
        <item x="4556"/>
        <item x="3380"/>
        <item x="6480"/>
        <item x="213"/>
        <item x="4183"/>
        <item x="911"/>
        <item x="6709"/>
        <item x="6325"/>
        <item x="6232"/>
        <item x="450"/>
        <item x="4973"/>
        <item x="6237"/>
        <item x="5105"/>
        <item x="5531"/>
        <item x="3579"/>
        <item x="1861"/>
        <item x="442"/>
        <item x="3663"/>
        <item x="5113"/>
        <item x="2858"/>
        <item x="3265"/>
        <item x="3151"/>
        <item x="5781"/>
        <item x="6850"/>
        <item x="3295"/>
        <item x="365"/>
        <item x="4571"/>
        <item x="3337"/>
        <item x="4419"/>
        <item x="1145"/>
        <item x="881"/>
        <item x="1336"/>
        <item x="5773"/>
        <item x="3007"/>
        <item x="3577"/>
        <item x="5009"/>
        <item x="6693"/>
        <item x="4594"/>
        <item x="3067"/>
        <item x="1311"/>
        <item x="2660"/>
        <item x="4210"/>
        <item x="170"/>
        <item x="1182"/>
        <item x="304"/>
        <item x="5433"/>
        <item x="4282"/>
        <item x="6598"/>
        <item x="248"/>
        <item x="2410"/>
        <item x="4923"/>
        <item x="351"/>
        <item x="4012"/>
        <item x="2981"/>
        <item x="2812"/>
        <item x="4476"/>
        <item x="5845"/>
        <item x="99"/>
        <item x="6334"/>
        <item x="2513"/>
        <item x="252"/>
        <item x="4758"/>
        <item x="5861"/>
        <item x="2042"/>
        <item x="6768"/>
        <item x="6949"/>
        <item x="443"/>
        <item x="2099"/>
        <item x="5284"/>
        <item x="5679"/>
        <item x="2668"/>
        <item x="4494"/>
        <item x="1407"/>
        <item x="2995"/>
        <item x="2291"/>
        <item x="5001"/>
        <item x="6849"/>
        <item x="1954"/>
        <item x="6789"/>
        <item x="2429"/>
        <item x="1729"/>
        <item x="1110"/>
        <item x="6404"/>
        <item x="2383"/>
        <item x="6874"/>
        <item x="1365"/>
        <item x="214"/>
        <item x="2514"/>
        <item x="6425"/>
        <item x="5568"/>
        <item x="6602"/>
        <item x="1008"/>
        <item x="207"/>
        <item x="2001"/>
        <item x="2423"/>
        <item x="2276"/>
        <item x="5669"/>
        <item x="126"/>
        <item x="6924"/>
        <item x="275"/>
        <item x="1477"/>
        <item x="4902"/>
        <item x="1929"/>
        <item x="1239"/>
        <item x="3028"/>
        <item x="41"/>
        <item x="5078"/>
        <item x="1415"/>
        <item x="5870"/>
        <item x="15"/>
        <item x="3011"/>
        <item x="1893"/>
        <item x="2873"/>
        <item x="6932"/>
        <item x="4071"/>
        <item x="6903"/>
        <item x="6603"/>
        <item x="5998"/>
        <item x="3194"/>
        <item x="3846"/>
        <item x="6027"/>
        <item x="4681"/>
        <item x="1047"/>
        <item x="5066"/>
        <item x="2171"/>
        <item x="6634"/>
        <item x="624"/>
        <item x="5280"/>
        <item x="2704"/>
        <item x="2702"/>
        <item x="1235"/>
        <item x="4384"/>
        <item x="2091"/>
        <item x="979"/>
        <item x="592"/>
        <item x="5834"/>
        <item x="2468"/>
        <item x="848"/>
        <item x="2546"/>
        <item x="4875"/>
        <item x="743"/>
        <item x="4070"/>
        <item x="1649"/>
        <item x="1979"/>
        <item x="1142"/>
        <item x="3860"/>
        <item x="805"/>
        <item x="2130"/>
        <item x="3016"/>
        <item x="3020"/>
        <item x="1715"/>
        <item x="3089"/>
        <item x="3417"/>
        <item x="6342"/>
        <item x="1072"/>
        <item x="653"/>
        <item x="6094"/>
        <item x="1125"/>
        <item x="3821"/>
        <item x="1353"/>
        <item x="4548"/>
        <item x="162"/>
        <item x="2374"/>
        <item x="969"/>
        <item x="6280"/>
        <item x="4333"/>
        <item x="6304"/>
        <item x="6166"/>
        <item x="6257"/>
        <item x="6958"/>
        <item x="6478"/>
        <item x="5655"/>
        <item x="110"/>
        <item x="302"/>
        <item x="6276"/>
        <item x="43"/>
        <item x="3834"/>
        <item x="3565"/>
        <item x="6079"/>
        <item x="2624"/>
        <item x="4469"/>
        <item x="2058"/>
        <item x="2316"/>
        <item x="4698"/>
        <item x="4648"/>
        <item x="3235"/>
        <item x="616"/>
        <item x="691"/>
        <item x="2568"/>
        <item x="100"/>
        <item x="1103"/>
        <item x="2164"/>
        <item x="5449"/>
        <item x="2269"/>
        <item x="2663"/>
        <item x="6137"/>
        <item x="3218"/>
        <item x="3575"/>
        <item x="1461"/>
        <item x="2991"/>
        <item x="6183"/>
        <item x="3744"/>
        <item x="5163"/>
        <item x="1024"/>
        <item x="5904"/>
        <item x="4524"/>
        <item x="955"/>
        <item x="6282"/>
        <item x="4364"/>
        <item x="3984"/>
        <item x="6364"/>
        <item x="6877"/>
        <item x="5652"/>
        <item x="3690"/>
        <item x="5247"/>
        <item x="1167"/>
        <item x="4440"/>
        <item x="182"/>
        <item x="2779"/>
        <item x="1590"/>
        <item x="4115"/>
        <item x="4367"/>
        <item x="4416"/>
        <item x="5316"/>
        <item x="4739"/>
        <item x="3790"/>
        <item x="2919"/>
        <item x="3776"/>
        <item x="2562"/>
        <item x="5989"/>
        <item x="807"/>
        <item x="2237"/>
        <item x="5668"/>
        <item x="2783"/>
        <item x="2476"/>
        <item x="1004"/>
        <item x="4559"/>
        <item x="4835"/>
        <item x="4985"/>
        <item x="5200"/>
        <item x="3445"/>
        <item x="3050"/>
        <item x="4157"/>
        <item x="102"/>
        <item x="5490"/>
        <item x="3947"/>
        <item x="4639"/>
        <item x="4850"/>
        <item x="3685"/>
        <item x="4462"/>
        <item x="4057"/>
        <item x="2552"/>
        <item x="996"/>
        <item x="5184"/>
        <item x="3453"/>
        <item x="5931"/>
        <item x="4805"/>
        <item x="6762"/>
        <item x="266"/>
        <item x="1527"/>
        <item x="5279"/>
        <item x="4258"/>
        <item x="5173"/>
        <item x="3481"/>
        <item x="3723"/>
        <item x="4496"/>
        <item x="988"/>
        <item x="2584"/>
        <item x="1133"/>
        <item x="2402"/>
        <item x="2413"/>
        <item x="4003"/>
        <item x="606"/>
        <item x="5624"/>
        <item x="5887"/>
        <item x="2193"/>
        <item x="4189"/>
        <item x="5378"/>
        <item x="4275"/>
        <item x="3573"/>
        <item x="3695"/>
        <item x="3230"/>
        <item x="1497"/>
        <item x="2154"/>
        <item x="5431"/>
        <item x="1214"/>
        <item x="3968"/>
        <item x="6170"/>
        <item x="4584"/>
        <item x="5577"/>
        <item x="639"/>
        <item x="4540"/>
        <item x="6397"/>
        <item x="3096"/>
        <item x="5251"/>
        <item x="992"/>
        <item x="3224"/>
        <item x="2341"/>
        <item x="6309"/>
        <item x="3135"/>
        <item x="3080"/>
        <item x="2866"/>
        <item x="2069"/>
        <item x="1517"/>
        <item x="5802"/>
        <item x="4891"/>
        <item x="386"/>
        <item x="387"/>
        <item x="2931"/>
        <item x="3864"/>
        <item x="147"/>
        <item x="2104"/>
        <item x="3073"/>
        <item x="5388"/>
        <item x="2234"/>
        <item x="2108"/>
        <item x="4885"/>
        <item x="2359"/>
        <item x="3303"/>
        <item x="675"/>
        <item x="1445"/>
        <item x="2863"/>
        <item x="6368"/>
        <item x="4814"/>
        <item x="5154"/>
        <item x="5295"/>
        <item x="1063"/>
        <item x="1834"/>
        <item x="259"/>
        <item x="4620"/>
        <item x="232"/>
        <item x="5708"/>
        <item x="1223"/>
        <item x="4925"/>
        <item x="577"/>
        <item x="583"/>
        <item x="425"/>
        <item x="2165"/>
        <item x="5673"/>
        <item x="464"/>
        <item x="2911"/>
        <item x="6100"/>
        <item x="3607"/>
        <item x="679"/>
        <item x="2666"/>
        <item x="2318"/>
        <item x="6458"/>
        <item x="6444"/>
        <item x="6954"/>
        <item x="5558"/>
        <item x="2315"/>
        <item x="5379"/>
        <item x="2056"/>
        <item x="620"/>
        <item x="3469"/>
        <item x="3604"/>
        <item x="4376"/>
        <item x="431"/>
        <item x="1957"/>
        <item x="701"/>
        <item x="1759"/>
        <item x="914"/>
        <item x="6870"/>
        <item x="751"/>
        <item x="1065"/>
        <item x="5423"/>
        <item x="5015"/>
        <item x="1573"/>
        <item x="5480"/>
        <item x="3344"/>
        <item x="4749"/>
        <item x="922"/>
        <item x="5408"/>
        <item x="6376"/>
        <item x="6674"/>
        <item x="6014"/>
        <item x="6317"/>
        <item x="5770"/>
        <item x="3292"/>
        <item x="598"/>
        <item x="3733"/>
        <item x="6265"/>
        <item x="5618"/>
        <item x="2417"/>
        <item x="6174"/>
        <item x="2757"/>
        <item x="1520"/>
        <item x="2221"/>
        <item x="5464"/>
        <item x="1335"/>
        <item x="723"/>
        <item x="2168"/>
        <item x="6664"/>
        <item x="2246"/>
        <item x="4644"/>
        <item x="3263"/>
        <item x="4231"/>
        <item x="1743"/>
        <item x="6758"/>
        <item x="4080"/>
        <item x="1873"/>
        <item x="1281"/>
        <item x="3492"/>
        <item x="3183"/>
        <item x="6209"/>
        <item x="243"/>
        <item x="6128"/>
        <item x="3689"/>
        <item x="2067"/>
        <item x="3101"/>
        <item x="4637"/>
        <item x="324"/>
        <item x="430"/>
        <item x="5657"/>
        <item x="669"/>
        <item x="3472"/>
        <item x="1629"/>
        <item x="272"/>
        <item x="5212"/>
        <item x="3528"/>
        <item x="492"/>
        <item x="4572"/>
        <item x="6609"/>
        <item x="3644"/>
        <item x="6196"/>
        <item x="644"/>
        <item x="1816"/>
        <item x="244"/>
        <item x="2770"/>
        <item x="1204"/>
        <item x="4326"/>
        <item x="1396"/>
        <item x="5637"/>
        <item x="4918"/>
        <item x="5037"/>
        <item x="240"/>
        <item x="6959"/>
        <item x="6295"/>
        <item x="5786"/>
        <item x="3062"/>
        <item x="2547"/>
        <item x="5611"/>
        <item x="1119"/>
        <item x="2862"/>
        <item x="4236"/>
        <item x="1546"/>
        <item x="3376"/>
        <item x="5794"/>
        <item x="6887"/>
        <item x="2582"/>
        <item x="2231"/>
        <item x="661"/>
        <item x="2333"/>
        <item x="3163"/>
        <item x="4059"/>
        <item x="1437"/>
        <item x="3762"/>
        <item x="2618"/>
        <item x="5203"/>
        <item x="1374"/>
        <item x="2619"/>
        <item x="3483"/>
        <item x="2280"/>
        <item x="4146"/>
        <item x="5308"/>
        <item x="2475"/>
        <item x="4858"/>
        <item x="5149"/>
        <item x="2436"/>
        <item x="1165"/>
        <item x="5289"/>
        <item x="3046"/>
        <item x="5776"/>
        <item x="1887"/>
        <item x="6245"/>
        <item x="4552"/>
        <item x="1196"/>
        <item x="942"/>
        <item x="4352"/>
        <item x="2631"/>
        <item x="3111"/>
        <item x="2232"/>
        <item x="6764"/>
        <item x="16"/>
        <item x="6108"/>
        <item x="400"/>
        <item x="4461"/>
        <item x="4529"/>
        <item x="5499"/>
        <item x="4917"/>
        <item x="2302"/>
        <item x="364"/>
        <item x="6413"/>
        <item x="2034"/>
        <item x="4397"/>
        <item x="254"/>
        <item x="6807"/>
        <item x="6258"/>
        <item x="5595"/>
        <item x="582"/>
        <item x="2343"/>
        <item x="1279"/>
        <item x="2625"/>
        <item x="4238"/>
        <item x="823"/>
        <item x="548"/>
        <item x="6221"/>
        <item x="5312"/>
        <item x="6547"/>
        <item x="5790"/>
        <item x="5471"/>
        <item x="6889"/>
        <item x="3461"/>
        <item x="6050"/>
        <item x="189"/>
        <item x="1187"/>
        <item x="547"/>
        <item x="276"/>
        <item x="953"/>
        <item x="2544"/>
        <item x="1472"/>
        <item x="5264"/>
        <item x="14"/>
        <item x="3551"/>
        <item x="6483"/>
        <item x="1388"/>
        <item x="2887"/>
        <item x="2826"/>
        <item x="2214"/>
        <item x="4574"/>
        <item x="504"/>
        <item x="2206"/>
        <item x="1911"/>
        <item x="6315"/>
        <item x="2742"/>
        <item x="1344"/>
        <item x="4501"/>
        <item x="1064"/>
        <item x="1774"/>
        <item x="3823"/>
        <item x="2599"/>
        <item x="289"/>
        <item x="6324"/>
        <item x="1522"/>
        <item x="4845"/>
        <item x="3282"/>
        <item x="1540"/>
        <item x="395"/>
        <item x="4164"/>
        <item x="3211"/>
        <item x="2128"/>
        <item x="4507"/>
        <item x="6426"/>
        <item x="6918"/>
        <item x="4068"/>
        <item x="4319"/>
        <item x="3015"/>
        <item x="4040"/>
        <item x="1197"/>
        <item x="1827"/>
        <item x="6365"/>
        <item x="2928"/>
        <item x="2355"/>
        <item x="5912"/>
        <item x="1171"/>
        <item x="2865"/>
        <item x="2708"/>
        <item x="3954"/>
        <item x="2127"/>
        <item x="5929"/>
        <item x="463"/>
        <item x="6936"/>
        <item x="1327"/>
        <item x="3108"/>
        <item x="6798"/>
        <item x="6919"/>
        <item x="765"/>
        <item x="4347"/>
        <item x="889"/>
        <item x="2209"/>
        <item x="3398"/>
        <item x="3493"/>
        <item x="6162"/>
        <item x="3671"/>
        <item x="1402"/>
        <item x="3399"/>
        <item x="1670"/>
        <item x="5176"/>
        <item x="3320"/>
        <item x="6180"/>
        <item x="4010"/>
        <item x="366"/>
        <item x="6911"/>
        <item x="6472"/>
        <item x="4931"/>
        <item x="1646"/>
        <item x="834"/>
        <item x="6064"/>
        <item x="4000"/>
        <item x="4869"/>
        <item x="6844"/>
        <item x="2463"/>
        <item x="3354"/>
        <item x="5209"/>
        <item x="5762"/>
        <item x="3369"/>
        <item x="2438"/>
        <item x="3988"/>
        <item x="2162"/>
        <item x="4903"/>
        <item x="5132"/>
        <item x="1996"/>
        <item x="3059"/>
        <item x="4623"/>
        <item x="4760"/>
        <item x="6015"/>
        <item x="685"/>
        <item x="1198"/>
        <item x="3934"/>
        <item x="3684"/>
        <item x="3807"/>
        <item x="3032"/>
        <item x="1102"/>
        <item x="1726"/>
        <item x="3683"/>
        <item x="1081"/>
        <item x="2044"/>
        <item x="3849"/>
        <item x="4294"/>
        <item x="2160"/>
        <item x="3378"/>
        <item x="1078"/>
        <item x="6626"/>
        <item x="6956"/>
        <item x="1105"/>
        <item x="6509"/>
        <item x="6901"/>
        <item x="6414"/>
        <item x="3192"/>
        <item x="4322"/>
        <item x="91"/>
        <item x="3627"/>
        <item x="1219"/>
        <item x="3286"/>
        <item x="2311"/>
        <item x="2999"/>
        <item x="6263"/>
        <item x="429"/>
        <item x="6713"/>
        <item x="332"/>
        <item x="5288"/>
        <item x="1307"/>
        <item x="1518"/>
        <item x="2734"/>
        <item x="6827"/>
        <item x="6029"/>
        <item x="1658"/>
        <item x="2371"/>
        <item x="2373"/>
        <item x="309"/>
        <item x="3156"/>
        <item x="2167"/>
        <item x="1096"/>
        <item x="1471"/>
        <item x="1904"/>
        <item x="5453"/>
        <item x="2736"/>
        <item x="4693"/>
        <item x="2180"/>
        <item x="3892"/>
        <item x="5658"/>
        <item x="5754"/>
        <item x="2087"/>
        <item x="6181"/>
        <item x="152"/>
        <item x="191"/>
        <item x="218"/>
        <item x="2235"/>
        <item x="4013"/>
        <item x="502"/>
        <item x="836"/>
        <item x="2419"/>
        <item x="657"/>
        <item x="2589"/>
        <item x="2859"/>
        <item x="1576"/>
        <item x="2486"/>
        <item x="5735"/>
        <item x="1656"/>
        <item x="4541"/>
        <item x="268"/>
        <item x="3363"/>
        <item x="3645"/>
        <item x="1811"/>
        <item x="3838"/>
        <item x="5071"/>
        <item x="2279"/>
        <item x="6069"/>
        <item x="297"/>
        <item x="2079"/>
        <item x="2767"/>
        <item x="2229"/>
        <item x="5869"/>
        <item x="279"/>
        <item x="4772"/>
        <item x="3294"/>
        <item x="2013"/>
        <item x="3132"/>
        <item x="23"/>
        <item x="5993"/>
        <item x="4410"/>
        <item x="348"/>
        <item x="6642"/>
        <item x="3926"/>
        <item x="1192"/>
        <item x="3903"/>
        <item x="2337"/>
        <item x="1278"/>
        <item x="1000"/>
        <item x="1817"/>
        <item x="1487"/>
        <item x="2879"/>
        <item x="5734"/>
        <item x="5772"/>
        <item x="3432"/>
        <item x="2733"/>
        <item x="3001"/>
        <item x="5276"/>
        <item x="6751"/>
        <item x="3820"/>
        <item x="3203"/>
        <item x="3691"/>
        <item x="3605"/>
        <item x="3753"/>
        <item x="4217"/>
        <item x="1747"/>
        <item x="4153"/>
        <item x="6625"/>
        <item x="71"/>
        <item x="1242"/>
        <item x="4561"/>
        <item x="5352"/>
        <item x="767"/>
        <item x="1961"/>
        <item x="2833"/>
        <item x="294"/>
        <item x="4780"/>
        <item x="3518"/>
        <item x="5270"/>
        <item x="5872"/>
        <item x="3791"/>
        <item x="3558"/>
        <item x="5394"/>
        <item x="506"/>
        <item x="5384"/>
        <item x="2380"/>
        <item x="593"/>
        <item x="3036"/>
        <item x="4812"/>
        <item x="5659"/>
        <item x="5418"/>
        <item x="1748"/>
        <item x="1680"/>
        <item x="4021"/>
        <item x="104"/>
        <item x="2583"/>
        <item x="2487"/>
        <item x="5753"/>
        <item x="3471"/>
        <item x="3128"/>
        <item x="5224"/>
        <item x="3581"/>
        <item x="5785"/>
        <item x="2267"/>
        <item x="4365"/>
        <item x="4421"/>
        <item x="2962"/>
        <item x="667"/>
        <item x="5430"/>
        <item x="689"/>
        <item x="1964"/>
        <item x="1378"/>
        <item x="5615"/>
        <item x="5960"/>
        <item x="2393"/>
        <item x="4091"/>
        <item x="539"/>
        <item x="2222"/>
        <item x="1709"/>
        <item x="6396"/>
        <item x="5645"/>
        <item x="1343"/>
        <item x="6531"/>
        <item x="1991"/>
        <item x="184"/>
        <item x="4775"/>
        <item x="748"/>
        <item x="4538"/>
        <item x="3430"/>
        <item x="3784"/>
        <item x="1271"/>
        <item x="2868"/>
        <item x="3464"/>
        <item x="5608"/>
        <item x="1042"/>
        <item x="6613"/>
        <item x="614"/>
        <item x="1782"/>
        <item x="1797"/>
        <item x="6489"/>
        <item x="4375"/>
        <item x="3324"/>
        <item x="3746"/>
        <item x="1829"/>
        <item x="5380"/>
        <item x="5369"/>
        <item x="1233"/>
        <item x="798"/>
        <item x="4901"/>
        <item x="4864"/>
        <item x="5713"/>
        <item x="6865"/>
        <item x="2368"/>
        <item x="4756"/>
        <item x="4822"/>
        <item x="4998"/>
        <item x="4317"/>
        <item x="2250"/>
        <item x="4182"/>
        <item x="5032"/>
        <item x="46"/>
        <item x="5880"/>
        <item x="6102"/>
        <item x="4273"/>
        <item x="2913"/>
        <item x="2218"/>
        <item x="2261"/>
        <item x="4567"/>
        <item x="3367"/>
        <item x="631"/>
        <item x="2951"/>
        <item x="3269"/>
        <item x="607"/>
        <item x="6736"/>
        <item x="1631"/>
        <item x="6884"/>
        <item x="1355"/>
        <item x="6361"/>
        <item x="2939"/>
        <item x="4223"/>
        <item x="4116"/>
        <item x="6274"/>
        <item x="4394"/>
        <item x="6311"/>
        <item x="6238"/>
        <item x="1007"/>
        <item x="513"/>
        <item x="4451"/>
        <item x="4128"/>
        <item x="5987"/>
        <item x="296"/>
        <item x="4107"/>
        <item x="5809"/>
        <item x="4302"/>
        <item x="6806"/>
        <item x="3936"/>
        <item x="2893"/>
        <item x="2577"/>
        <item x="4187"/>
        <item x="6805"/>
        <item x="1637"/>
        <item x="2080"/>
        <item x="3550"/>
        <item x="6835"/>
        <item x="406"/>
        <item x="2204"/>
        <item x="373"/>
        <item x="3992"/>
        <item x="4725"/>
        <item x="159"/>
        <item x="4863"/>
        <item x="843"/>
        <item x="6275"/>
        <item x="1643"/>
        <item x="31"/>
        <item x="4392"/>
        <item x="1594"/>
        <item x="3815"/>
        <item x="1492"/>
        <item x="3412"/>
        <item x="608"/>
        <item x="6080"/>
        <item x="5186"/>
        <item x="4612"/>
        <item x="6743"/>
        <item x="6165"/>
        <item x="5452"/>
        <item x="1479"/>
        <item x="2647"/>
        <item x="6660"/>
        <item x="4842"/>
        <item x="3541"/>
        <item x="1139"/>
        <item x="6639"/>
        <item x="3799"/>
        <item x="1982"/>
        <item x="3990"/>
        <item x="148"/>
        <item x="5469"/>
        <item x="5886"/>
        <item x="5700"/>
        <item x="5147"/>
        <item x="2606"/>
        <item x="6076"/>
        <item x="1418"/>
        <item x="120"/>
        <item x="6093"/>
        <item x="330"/>
        <item x="3355"/>
        <item x="216"/>
        <item x="2189"/>
        <item x="1005"/>
        <item x="6523"/>
        <item x="3168"/>
        <item x="188"/>
        <item x="2293"/>
        <item x="2407"/>
        <item x="382"/>
        <item x="3595"/>
        <item x="2534"/>
        <item x="1877"/>
        <item x="3117"/>
        <item x="4004"/>
        <item x="2751"/>
        <item x="3751"/>
        <item x="756"/>
        <item x="2485"/>
        <item x="6470"/>
        <item x="1109"/>
        <item x="6248"/>
        <item x="4661"/>
        <item x="2190"/>
        <item x="3479"/>
        <item x="5778"/>
        <item x="4759"/>
        <item x="5470"/>
        <item x="977"/>
        <item x="5543"/>
        <item x="656"/>
        <item x="638"/>
        <item x="4030"/>
        <item x="1360"/>
        <item x="658"/>
        <item x="5885"/>
        <item x="1765"/>
        <item x="4424"/>
        <item x="2608"/>
        <item x="359"/>
        <item x="3893"/>
        <item x="2819"/>
        <item x="3284"/>
        <item x="5124"/>
        <item x="1832"/>
        <item x="6482"/>
        <item x="605"/>
        <item x="3179"/>
        <item x="6920"/>
        <item x="3809"/>
        <item x="1730"/>
        <item x="1706"/>
        <item x="1989"/>
        <item x="1228"/>
        <item x="35"/>
        <item x="4200"/>
        <item x="5518"/>
        <item x="3514"/>
        <item x="3885"/>
        <item x="3289"/>
        <item x="4577"/>
        <item x="4582"/>
        <item x="2049"/>
        <item x="6538"/>
        <item x="6202"/>
        <item x="5592"/>
        <item x="5275"/>
        <item x="3707"/>
        <item x="6133"/>
        <item x="5374"/>
        <item x="2225"/>
        <item x="3817"/>
        <item x="2082"/>
        <item x="3385"/>
        <item x="4374"/>
        <item x="1604"/>
        <item x="6863"/>
        <item x="5746"/>
        <item x="371"/>
        <item x="5027"/>
        <item x="306"/>
        <item x="4787"/>
        <item x="2984"/>
        <item x="6493"/>
        <item x="1608"/>
        <item x="1462"/>
        <item x="4802"/>
        <item x="5282"/>
        <item x="3045"/>
        <item x="5096"/>
        <item x="3288"/>
        <item x="6293"/>
        <item x="1203"/>
        <item x="726"/>
        <item x="1564"/>
        <item x="735"/>
        <item x="4305"/>
        <item x="5222"/>
        <item x="2895"/>
        <item x="3229"/>
        <item x="4516"/>
        <item x="543"/>
        <item x="6233"/>
        <item x="1515"/>
        <item x="3697"/>
        <item x="567"/>
        <item x="1913"/>
        <item x="1193"/>
        <item x="6929"/>
        <item x="4746"/>
        <item x="4786"/>
        <item x="2456"/>
        <item x="505"/>
        <item x="1246"/>
        <item x="6529"/>
        <item x="2855"/>
        <item x="3647"/>
        <item x="1848"/>
        <item x="4380"/>
        <item x="2954"/>
        <item x="2431"/>
        <item x="2031"/>
        <item x="694"/>
        <item x="6003"/>
        <item x="1001"/>
        <item x="1570"/>
        <item x="2880"/>
        <item x="6416"/>
        <item x="4430"/>
        <item x="1074"/>
        <item x="508"/>
        <item x="1806"/>
        <item x="3510"/>
        <item x="4937"/>
        <item x="2014"/>
        <item x="137"/>
        <item x="4248"/>
        <item x="1058"/>
        <item x="6105"/>
        <item x="3701"/>
        <item x="6691"/>
        <item x="6461"/>
        <item x="6501"/>
        <item x="6730"/>
        <item x="4122"/>
        <item x="1185"/>
        <item x="6178"/>
        <item x="3193"/>
        <item x="6134"/>
        <item x="5160"/>
        <item x="5598"/>
        <item x="2353"/>
        <item x="194"/>
        <item x="3037"/>
        <item x="6075"/>
        <item x="489"/>
        <item x="6819"/>
        <item x="5156"/>
        <item x="1189"/>
        <item x="5318"/>
        <item x="934"/>
        <item x="6230"/>
        <item x="405"/>
        <item x="878"/>
        <item x="5629"/>
        <item x="5021"/>
        <item x="5325"/>
        <item x="2588"/>
        <item x="6923"/>
        <item x="4033"/>
        <item x="5272"/>
        <item x="341"/>
        <item x="3879"/>
        <item x="1769"/>
        <item x="2018"/>
        <item x="4932"/>
        <item x="6747"/>
        <item x="6039"/>
        <item x="3814"/>
        <item x="2483"/>
        <item x="5976"/>
        <item x="5664"/>
        <item x="4105"/>
        <item x="1642"/>
        <item x="4097"/>
        <item x="587"/>
        <item x="5690"/>
        <item x="1370"/>
        <item x="4640"/>
        <item x="4277"/>
        <item x="5710"/>
        <item x="6697"/>
        <item x="2818"/>
        <item x="2838"/>
        <item x="4799"/>
        <item x="630"/>
        <item x="4675"/>
        <item x="3796"/>
        <item x="5365"/>
        <item x="6657"/>
        <item x="5164"/>
        <item x="6332"/>
        <item x="1272"/>
        <item x="4878"/>
        <item x="4438"/>
        <item x="6665"/>
        <item x="5706"/>
        <item x="1160"/>
        <item x="4871"/>
        <item x="1186"/>
        <item x="6451"/>
        <item x="3637"/>
        <item x="824"/>
        <item x="2756"/>
        <item x="2469"/>
        <item x="553"/>
        <item x="2492"/>
        <item x="1881"/>
        <item x="3258"/>
        <item x="6423"/>
        <item x="6888"/>
        <item x="2598"/>
        <item x="1480"/>
        <item x="5283"/>
        <item x="3500"/>
        <item x="4202"/>
        <item x="4852"/>
        <item x="3153"/>
        <item x="2754"/>
        <item x="4825"/>
        <item x="223"/>
        <item x="829"/>
        <item x="2847"/>
        <item x="2650"/>
        <item x="5213"/>
        <item x="5248"/>
        <item x="5351"/>
        <item x="5022"/>
        <item x="3942"/>
        <item x="3553"/>
        <item x="3612"/>
        <item x="6690"/>
        <item x="6496"/>
        <item x="4904"/>
        <item x="5240"/>
        <item x="3486"/>
        <item x="808"/>
        <item x="6930"/>
        <item x="2030"/>
        <item x="5728"/>
        <item x="1507"/>
        <item x="6786"/>
        <item x="4138"/>
        <item x="5088"/>
        <item x="6096"/>
        <item x="6702"/>
        <item x="4464"/>
        <item x="466"/>
        <item x="6616"/>
        <item x="2027"/>
        <item x="4653"/>
        <item x="2665"/>
        <item x="1618"/>
        <item x="2729"/>
        <item x="589"/>
        <item x="1925"/>
        <item x="5235"/>
        <item x="5350"/>
        <item x="692"/>
        <item x="6434"/>
        <item x="3702"/>
        <item x="3812"/>
        <item x="396"/>
        <item x="4463"/>
        <item x="2701"/>
        <item x="6083"/>
        <item x="5072"/>
        <item x="6848"/>
        <item x="5556"/>
        <item x="5667"/>
        <item x="3944"/>
        <item x="6227"/>
        <item x="5054"/>
        <item x="3816"/>
        <item x="1528"/>
        <item x="3976"/>
        <item x="154"/>
        <item x="565"/>
        <item x="5129"/>
        <item x="236"/>
        <item x="204"/>
        <item x="5793"/>
        <item x="5437"/>
        <item x="5094"/>
        <item x="6532"/>
        <item x="1380"/>
        <item x="4790"/>
        <item x="4818"/>
        <item x="4443"/>
        <item x="6020"/>
        <item x="6745"/>
        <item x="891"/>
        <item x="4110"/>
        <item x="6647"/>
        <item x="5871"/>
        <item x="89"/>
        <item x="4064"/>
        <item x="1474"/>
        <item x="5338"/>
        <item x="1863"/>
        <item x="4449"/>
        <item x="344"/>
        <item x="5996"/>
        <item x="1285"/>
        <item x="5565"/>
        <item x="3889"/>
        <item x="3349"/>
        <item x="1647"/>
        <item x="3576"/>
        <item x="2253"/>
        <item x="2488"/>
        <item x="3609"/>
        <item x="32"/>
        <item x="5233"/>
        <item x="1677"/>
        <item x="2737"/>
        <item x="3801"/>
        <item x="2716"/>
        <item x="2822"/>
        <item x="6161"/>
        <item x="3594"/>
        <item x="5888"/>
        <item x="5661"/>
        <item x="3534"/>
        <item x="4090"/>
        <item x="6004"/>
        <item x="456"/>
        <item x="6490"/>
        <item x="4218"/>
        <item x="6565"/>
        <item x="6662"/>
        <item x="5133"/>
        <item x="6946"/>
        <item x="5"/>
        <item x="4868"/>
        <item x="3018"/>
        <item x="1208"/>
        <item x="6384"/>
        <item x="3231"/>
        <item x="2648"/>
        <item x="549"/>
        <item x="6322"/>
        <item x="5373"/>
        <item x="3099"/>
        <item x="3234"/>
        <item x="6071"/>
        <item x="79"/>
        <item x="2579"/>
        <item x="5829"/>
        <item x="6561"/>
        <item x="5102"/>
        <item x="2439"/>
        <item x="5440"/>
        <item x="1361"/>
        <item x="5183"/>
        <item x="173"/>
        <item x="6169"/>
        <item x="34"/>
        <item x="4133"/>
        <item x="649"/>
        <item x="5177"/>
        <item x="5006"/>
        <item x="2354"/>
        <item x="398"/>
        <item x="3035"/>
        <item x="2459"/>
        <item x="4170"/>
        <item x="3074"/>
        <item x="2652"/>
        <item x="2489"/>
        <item x="6834"/>
        <item x="3584"/>
        <item x="4855"/>
        <item x="5364"/>
        <item x="6360"/>
        <item x="68"/>
        <item x="3652"/>
        <item x="6510"/>
        <item x="650"/>
        <item x="5073"/>
        <item x="6469"/>
        <item x="5574"/>
        <item x="6389"/>
        <item x="1645"/>
        <item x="346"/>
        <item x="3068"/>
        <item x="1705"/>
        <item x="6439"/>
        <item x="3242"/>
        <item x="3261"/>
        <item x="457"/>
        <item x="5322"/>
        <item x="5313"/>
        <item x="4709"/>
        <item x="6784"/>
        <item x="903"/>
        <item x="327"/>
        <item x="5195"/>
        <item x="2749"/>
        <item x="5007"/>
        <item x="6742"/>
        <item x="21"/>
        <item x="2803"/>
        <item x="4981"/>
        <item x="2510"/>
        <item x="3507"/>
        <item x="2921"/>
        <item x="4203"/>
        <item x="1696"/>
        <item x="541"/>
        <item x="786"/>
        <item x="700"/>
        <item x="6578"/>
        <item x="2076"/>
        <item x="5498"/>
        <item x="4608"/>
        <item x="5858"/>
        <item x="6679"/>
        <item x="3374"/>
        <item x="1523"/>
        <item x="6218"/>
        <item x="4225"/>
        <item x="4884"/>
        <item x="1699"/>
        <item x="2051"/>
        <item x="1368"/>
        <item x="4049"/>
        <item x="5757"/>
        <item x="292"/>
        <item x="3202"/>
        <item x="611"/>
        <item x="5863"/>
        <item x="5670"/>
        <item x="4176"/>
        <item x="4646"/>
        <item x="1229"/>
        <item x="3549"/>
        <item x="5445"/>
        <item x="973"/>
        <item x="3583"/>
        <item x="1734"/>
        <item x="4580"/>
        <item x="3353"/>
        <item x="1292"/>
        <item x="5789"/>
        <item x="5704"/>
        <item x="6433"/>
        <item x="1969"/>
        <item x="303"/>
        <item x="1591"/>
        <item x="5602"/>
        <item x="5702"/>
        <item x="3848"/>
        <item x="4755"/>
        <item x="831"/>
        <item x="6141"/>
        <item x="4086"/>
        <item x="833"/>
        <item x="5266"/>
        <item x="3013"/>
        <item x="2882"/>
        <item x="6089"/>
        <item x="1691"/>
        <item x="2854"/>
        <item x="3418"/>
        <item x="3142"/>
        <item x="6513"/>
        <item x="2495"/>
        <item x="417"/>
        <item x="3371"/>
        <item x="1086"/>
        <item x="6670"/>
        <item x="4495"/>
        <item x="2272"/>
        <item x="2356"/>
        <item x="5053"/>
        <item x="532"/>
        <item x="6615"/>
        <item x="4832"/>
        <item x="711"/>
        <item x="4055"/>
        <item x="741"/>
        <item x="5332"/>
        <item x="6417"/>
        <item x="5873"/>
        <item x="1289"/>
        <item x="5465"/>
        <item x="4271"/>
        <item x="5397"/>
        <item x="6194"/>
        <item x="2955"/>
        <item x="4854"/>
        <item x="6110"/>
        <item x="219"/>
        <item x="2773"/>
        <item x="1440"/>
        <item x="2791"/>
        <item x="1071"/>
        <item x="181"/>
        <item x="6728"/>
        <item x="6771"/>
        <item x="1531"/>
        <item x="2768"/>
        <item x="5405"/>
        <item x="6692"/>
        <item x="230"/>
        <item x="3698"/>
        <item x="1190"/>
        <item x="2898"/>
        <item x="5799"/>
        <item x="944"/>
        <item x="4180"/>
        <item x="2009"/>
        <item x="2864"/>
        <item x="3872"/>
        <item x="1767"/>
        <item x="6403"/>
        <item x="5804"/>
        <item x="4065"/>
        <item x="5692"/>
        <item x="6853"/>
        <item x="2107"/>
        <item x="1453"/>
        <item x="1541"/>
        <item x="246"/>
        <item x="4634"/>
        <item x="2540"/>
        <item x="1441"/>
        <item x="6157"/>
        <item x="5319"/>
        <item x="1126"/>
        <item x="5197"/>
        <item x="2530"/>
        <item x="6511"/>
        <item x="2283"/>
        <item x="5896"/>
        <item x="6938"/>
        <item x="6955"/>
        <item x="5084"/>
        <item x="6049"/>
        <item x="5742"/>
        <item x="3420"/>
        <item x="3061"/>
        <item x="5043"/>
        <item x="1401"/>
        <item x="3115"/>
        <item x="3315"/>
        <item x="1322"/>
        <item x="3169"/>
        <item x="5454"/>
        <item x="3719"/>
        <item x="234"/>
        <item x="702"/>
        <item x="4562"/>
        <item x="1404"/>
        <item x="6614"/>
        <item x="5835"/>
        <item x="4699"/>
        <item x="3578"/>
        <item x="111"/>
        <item x="5155"/>
        <item x="4295"/>
        <item x="633"/>
        <item x="2713"/>
        <item x="2219"/>
        <item x="3308"/>
        <item x="1306"/>
        <item x="3379"/>
        <item x="906"/>
        <item x="5157"/>
        <item x="4484"/>
        <item x="5484"/>
        <item x="4289"/>
        <item x="1818"/>
        <item x="1894"/>
        <item x="749"/>
        <item x="3916"/>
        <item x="72"/>
        <item x="1168"/>
        <item x="5515"/>
        <item x="4151"/>
        <item x="4406"/>
        <item x="222"/>
        <item x="6859"/>
        <item x="975"/>
        <item x="2861"/>
        <item x="6208"/>
        <item x="3506"/>
        <item x="4046"/>
        <item x="4866"/>
        <item x="3136"/>
        <item x="6031"/>
        <item x="664"/>
        <item x="2149"/>
        <item x="2525"/>
        <item x="6885"/>
        <item x="5320"/>
        <item x="2628"/>
        <item x="6837"/>
        <item x="3666"/>
        <item x="1708"/>
        <item x="4651"/>
        <item x="3548"/>
        <item x="5875"/>
        <item x="4771"/>
        <item x="4232"/>
        <item x="473"/>
        <item x="4738"/>
        <item x="1845"/>
        <item x="4306"/>
        <item x="3387"/>
        <item x="1990"/>
        <item x="3654"/>
        <item x="4588"/>
        <item x="2841"/>
        <item x="757"/>
        <item x="5345"/>
        <item x="1789"/>
        <item x="3852"/>
        <item x="816"/>
        <item x="4465"/>
        <item x="6909"/>
        <item x="5116"/>
        <item x="6550"/>
        <item x="5819"/>
        <item x="5090"/>
        <item x="2384"/>
        <item x="1663"/>
        <item x="3119"/>
        <item x="59"/>
        <item x="4027"/>
        <item x="5798"/>
        <item x="1776"/>
        <item x="4635"/>
        <item x="4566"/>
        <item x="5528"/>
        <item x="2015"/>
        <item x="6415"/>
        <item x="573"/>
        <item x="5780"/>
        <item x="6753"/>
        <item x="4137"/>
        <item x="4676"/>
        <item x="4244"/>
        <item x="1898"/>
        <item x="4616"/>
        <item x="4826"/>
        <item x="133"/>
        <item x="4696"/>
        <item x="4475"/>
        <item x="6719"/>
        <item x="4741"/>
        <item x="3085"/>
        <item x="4334"/>
        <item x="780"/>
        <item x="4895"/>
        <item x="879"/>
        <item x="5910"/>
        <item x="4946"/>
        <item x="1997"/>
        <item x="295"/>
        <item x="5725"/>
        <item x="2207"/>
        <item x="5169"/>
        <item x="274"/>
        <item x="5246"/>
        <item x="5937"/>
        <item x="5967"/>
        <item x="5587"/>
        <item x="4312"/>
        <item x="5082"/>
        <item x="6796"/>
        <item x="3536"/>
        <item x="5042"/>
        <item x="82"/>
        <item x="3832"/>
        <item x="4831"/>
        <item x="5371"/>
        <item x="6155"/>
        <item x="5438"/>
        <item x="6839"/>
        <item x="1857"/>
        <item x="2309"/>
        <item x="1755"/>
        <item x="6366"/>
        <item x="6424"/>
        <item x="1790"/>
        <item x="4431"/>
        <item x="2296"/>
        <item x="3927"/>
        <item x="1315"/>
        <item x="5544"/>
        <item x="4922"/>
        <item x="5367"/>
        <item x="2690"/>
        <item x="6830"/>
        <item x="1313"/>
        <item x="3676"/>
        <item x="4706"/>
        <item x="6533"/>
        <item x="4889"/>
        <item x="6584"/>
        <item x="5685"/>
        <item x="4555"/>
        <item x="6846"/>
        <item x="4872"/>
        <item x="4249"/>
        <item x="2969"/>
        <item x="6088"/>
        <item x="6081"/>
        <item x="3086"/>
        <item x="3914"/>
        <item x="1135"/>
        <item x="5137"/>
        <item x="1702"/>
        <item x="3312"/>
        <item x="1179"/>
        <item x="3212"/>
        <item x="5242"/>
        <item x="1486"/>
        <item x="3739"/>
        <item x="5986"/>
        <item x="6463"/>
        <item x="3722"/>
        <item x="5906"/>
        <item x="2699"/>
        <item x="1216"/>
        <item x="2553"/>
        <item x="2741"/>
        <item x="5262"/>
        <item x="4848"/>
        <item x="5046"/>
        <item x="6772"/>
        <item x="3021"/>
        <item x="1886"/>
        <item x="5895"/>
        <item x="4708"/>
        <item x="6329"/>
        <item x="4393"/>
        <item x="5485"/>
        <item x="916"/>
        <item x="6708"/>
        <item x="3055"/>
        <item x="5832"/>
        <item x="984"/>
        <item x="703"/>
        <item x="5846"/>
        <item x="6894"/>
        <item x="4120"/>
        <item x="5876"/>
        <item x="4938"/>
        <item x="2480"/>
        <item x="5108"/>
        <item x="3025"/>
        <item x="2828"/>
        <item x="2482"/>
        <item x="2103"/>
        <item x="663"/>
        <item x="2605"/>
        <item x="81"/>
        <item x="2640"/>
        <item x="2933"/>
        <item x="5190"/>
        <item x="4144"/>
        <item x="1903"/>
        <item x="3709"/>
        <item x="1041"/>
        <item x="3334"/>
        <item x="4522"/>
        <item x="4159"/>
        <item x="3844"/>
        <item x="6252"/>
        <item x="4270"/>
        <item x="6441"/>
        <item x="122"/>
        <item x="2935"/>
        <item x="3540"/>
        <item x="4887"/>
        <item x="1153"/>
        <item x="3210"/>
        <item x="1805"/>
        <item x="6623"/>
        <item x="3634"/>
        <item x="1784"/>
        <item x="4467"/>
        <item x="2196"/>
        <item x="5292"/>
        <item x="5220"/>
        <item x="862"/>
        <item x="883"/>
        <item x="5310"/>
        <item x="3674"/>
        <item x="6505"/>
        <item x="5542"/>
        <item x="4535"/>
        <item x="6220"/>
        <item x="3459"/>
        <item x="2529"/>
        <item x="2930"/>
        <item x="5495"/>
        <item x="1439"/>
        <item x="1563"/>
        <item x="4933"/>
        <item x="5522"/>
        <item x="392"/>
        <item x="1465"/>
        <item x="5951"/>
        <item x="4717"/>
        <item x="4281"/>
        <item x="1310"/>
        <item x="6109"/>
        <item x="594"/>
        <item x="9"/>
        <item x="1215"/>
        <item x="6477"/>
        <item x="524"/>
        <item x="1331"/>
        <item x="77"/>
        <item x="3287"/>
        <item x="4279"/>
        <item x="2292"/>
        <item x="6857"/>
        <item x="3616"/>
        <item x="3110"/>
        <item x="2372"/>
        <item x="6633"/>
        <item x="6216"/>
        <item x="3505"/>
        <item x="1100"/>
        <item x="1628"/>
        <item x="3026"/>
        <item x="5771"/>
        <item x="2020"/>
        <item x="3991"/>
        <item x="117"/>
        <item x="3888"/>
        <item x="4968"/>
        <item x="3754"/>
        <item x="3172"/>
        <item x="1574"/>
        <item x="2726"/>
        <item x="6871"/>
        <item x="1434"/>
        <item x="4220"/>
        <item x="6445"/>
        <item x="887"/>
        <item x="1801"/>
        <item x="3842"/>
        <item x="1408"/>
        <item x="5400"/>
        <item x="622"/>
        <item x="2578"/>
        <item x="5982"/>
        <item x="5972"/>
        <item x="4171"/>
        <item x="556"/>
        <item x="3705"/>
        <item x="536"/>
        <item x="563"/>
        <item x="6917"/>
        <item x="2840"/>
        <item x="6449"/>
        <item x="4788"/>
        <item x="87"/>
        <item x="2024"/>
        <item x="731"/>
        <item x="3703"/>
        <item x="129"/>
        <item x="855"/>
        <item x="4744"/>
        <item x="4292"/>
        <item x="5853"/>
        <item x="5038"/>
        <item x="2875"/>
        <item x="2257"/>
        <item x="2054"/>
        <item x="1555"/>
        <item x="69"/>
        <item x="1132"/>
        <item x="217"/>
        <item x="474"/>
        <item x="5221"/>
        <item x="3216"/>
        <item x="3034"/>
        <item x="5999"/>
        <item x="3855"/>
        <item x="4321"/>
        <item x="6521"/>
        <item x="5121"/>
        <item x="5841"/>
        <item x="5039"/>
        <item x="6785"/>
        <item x="3091"/>
        <item x="1354"/>
        <item x="2471"/>
        <item x="2680"/>
        <item x="4304"/>
        <item x="6731"/>
        <item x="1695"/>
        <item x="3511"/>
        <item x="468"/>
        <item x="1908"/>
        <item x="641"/>
        <item x="2832"/>
        <item x="965"/>
        <item x="704"/>
        <item x="208"/>
        <item x="6104"/>
        <item x="2197"/>
        <item x="2980"/>
        <item x="6464"/>
        <item x="5919"/>
        <item x="696"/>
        <item x="2565"/>
        <item x="4716"/>
        <item x="5439"/>
        <item x="4657"/>
        <item x="331"/>
        <item x="5075"/>
        <item x="6225"/>
        <item x="6185"/>
        <item x="2834"/>
        <item x="2075"/>
        <item x="6430"/>
        <item x="5346"/>
        <item x="2723"/>
        <item x="1878"/>
        <item x="2504"/>
        <item x="4671"/>
        <item x="4053"/>
        <item x="4668"/>
        <item x="6328"/>
        <item x="5189"/>
        <item x="2126"/>
        <item x="3621"/>
        <item x="2452"/>
        <item x="5142"/>
        <item x="595"/>
        <item x="5626"/>
        <item x="4078"/>
        <item x="5466"/>
        <item x="144"/>
        <item x="3919"/>
        <item x="4948"/>
        <item x="3140"/>
        <item x="6567"/>
        <item x="774"/>
        <item x="1688"/>
        <item x="2612"/>
        <item x="4900"/>
        <item x="3818"/>
        <item x="5077"/>
        <item x="1775"/>
        <item x="6498"/>
        <item x="480"/>
        <item x="1232"/>
        <item x="4737"/>
        <item x="1298"/>
        <item x="3556"/>
        <item x="6035"/>
        <item x="3004"/>
        <item x="590"/>
        <item x="5018"/>
        <item x="2696"/>
        <item x="574"/>
        <item x="4996"/>
        <item x="3338"/>
        <item x="6418"/>
        <item x="1675"/>
        <item x="3918"/>
        <item x="6902"/>
        <item x="490"/>
        <item x="4942"/>
        <item x="2029"/>
        <item x="962"/>
        <item x="1843"/>
        <item x="5349"/>
        <item x="1273"/>
        <item x="2567"/>
        <item x="354"/>
        <item x="1467"/>
        <item x="6820"/>
        <item x="2112"/>
        <item x="724"/>
        <item x="1213"/>
        <item x="2673"/>
        <item x="1667"/>
        <item x="211"/>
        <item x="1614"/>
        <item x="6504"/>
        <item x="4751"/>
        <item x="2627"/>
        <item x="682"/>
        <item x="3906"/>
        <item x="3426"/>
        <item x="550"/>
        <item x="4647"/>
        <item x="5056"/>
        <item x="6536"/>
        <item x="1684"/>
        <item x="5616"/>
        <item x="6103"/>
        <item x="1312"/>
        <item x="3822"/>
        <item x="3300"/>
        <item x="174"/>
        <item x="3841"/>
        <item x="1822"/>
        <item x="1066"/>
        <item x="6267"/>
        <item x="5508"/>
        <item x="185"/>
        <item x="3088"/>
        <item x="6314"/>
        <item x="212"/>
        <item x="3525"/>
        <item x="5686"/>
        <item x="1934"/>
        <item x="985"/>
        <item x="4401"/>
        <item x="5720"/>
        <item x="3851"/>
        <item x="1553"/>
        <item x="1299"/>
        <item x="2228"/>
        <item x="2593"/>
        <item x="5081"/>
        <item x="1539"/>
        <item x="2340"/>
        <item x="5537"/>
        <item x="5023"/>
        <item x="788"/>
        <item x="1719"/>
        <item x="1592"/>
        <item x="3027"/>
        <item x="1599"/>
        <item x="6150"/>
        <item x="5745"/>
        <item x="3904"/>
        <item x="6826"/>
        <item x="6327"/>
        <item x="317"/>
        <item x="937"/>
        <item x="2707"/>
        <item x="2502"/>
        <item x="901"/>
        <item x="5309"/>
        <item x="124"/>
        <item x="5049"/>
        <item x="3770"/>
        <item x="1500"/>
        <item x="3076"/>
        <item x="3017"/>
        <item x="1577"/>
        <item x="3138"/>
        <item x="542"/>
        <item x="1491"/>
        <item x="1383"/>
        <item x="3735"/>
        <item x="1711"/>
        <item x="1397"/>
        <item x="2949"/>
        <item x="286"/>
        <item x="6534"/>
        <item x="5199"/>
        <item x="668"/>
        <item x="4140"/>
        <item x="3835"/>
        <item x="3502"/>
        <item x="5231"/>
        <item x="6828"/>
        <item x="2752"/>
        <item x="1919"/>
        <item x="4006"/>
        <item x="3800"/>
        <item x="1098"/>
        <item x="2551"/>
        <item x="2846"/>
        <item x="699"/>
        <item x="2134"/>
        <item x="1780"/>
        <item x="6646"/>
        <item x="924"/>
        <item x="5603"/>
        <item x="6659"/>
        <item x="1258"/>
        <item x="2727"/>
        <item x="3740"/>
        <item x="960"/>
        <item x="666"/>
        <item x="1962"/>
        <item x="940"/>
        <item x="2466"/>
        <item x="438"/>
        <item x="5483"/>
        <item x="6872"/>
        <item x="781"/>
        <item x="1036"/>
        <item x="2661"/>
        <item x="5131"/>
        <item x="1416"/>
        <item x="5060"/>
        <item x="2265"/>
        <item x="6060"/>
        <item x="5463"/>
        <item x="603"/>
        <item x="4795"/>
        <item x="2282"/>
        <item x="2473"/>
        <item x="4450"/>
        <item x="311"/>
        <item x="5918"/>
        <item x="2710"/>
        <item x="6522"/>
        <item x="4323"/>
        <item x="5991"/>
        <item x="4910"/>
        <item x="3803"/>
        <item x="2810"/>
        <item x="909"/>
        <item x="4950"/>
        <item x="107"/>
        <item x="3622"/>
        <item x="5797"/>
        <item x="140"/>
        <item x="2335"/>
        <item x="1952"/>
        <item x="1955"/>
        <item x="2679"/>
        <item x="172"/>
        <item x="145"/>
        <item x="1080"/>
        <item x="2455"/>
        <item x="5631"/>
        <item x="2264"/>
        <item x="4643"/>
        <item x="2522"/>
        <item x="5922"/>
        <item x="6460"/>
        <item x="2932"/>
        <item x="2060"/>
        <item x="2501"/>
        <item x="1382"/>
        <item x="2549"/>
        <item x="3574"/>
        <item x="4791"/>
        <item x="3187"/>
        <item x="6184"/>
        <item x="5181"/>
        <item x="3819"/>
        <item x="270"/>
        <item x="1683"/>
        <item x="569"/>
        <item x="2503"/>
        <item x="336"/>
        <item x="4633"/>
        <item x="5512"/>
        <item x="849"/>
        <item x="6217"/>
        <item x="672"/>
        <item x="3868"/>
        <item x="193"/>
        <item x="3247"/>
        <item x="2616"/>
        <item x="4341"/>
        <item x="178"/>
        <item x="3626"/>
        <item x="5198"/>
        <item x="6962"/>
        <item x="1672"/>
        <item x="920"/>
        <item x="1824"/>
        <item x="4670"/>
        <item x="4940"/>
        <item x="2039"/>
        <item x="3401"/>
        <item x="4563"/>
        <item x="2685"/>
        <item x="187"/>
        <item x="4499"/>
        <item x="1291"/>
        <item x="3606"/>
        <item x="4557"/>
        <item x="4688"/>
        <item x="3769"/>
        <item x="3924"/>
        <item x="1325"/>
        <item x="5954"/>
        <item x="596"/>
        <item x="4927"/>
        <item x="6070"/>
        <item x="818"/>
        <item x="3330"/>
        <item x="2632"/>
        <item x="4828"/>
        <item x="3710"/>
        <item x="1650"/>
        <item x="1778"/>
        <item x="6573"/>
        <item x="1736"/>
        <item x="5995"/>
        <item x="27"/>
        <item x="929"/>
        <item x="1022"/>
        <item x="773"/>
        <item x="2626"/>
        <item x="4977"/>
        <item x="6251"/>
        <item x="1506"/>
        <item x="3496"/>
        <item x="3736"/>
        <item x="6422"/>
        <item x="6082"/>
        <item x="6337"/>
        <item x="1509"/>
        <item x="5174"/>
        <item x="5252"/>
        <item x="1930"/>
        <item x="5079"/>
        <item x="5444"/>
        <item x="4735"/>
        <item x="6516"/>
        <item x="5324"/>
        <item x="146"/>
        <item x="5525"/>
        <item x="4052"/>
        <item x="4369"/>
        <item x="2320"/>
        <item x="1049"/>
        <item x="5329"/>
        <item x="6046"/>
        <item x="6320"/>
        <item x="2345"/>
        <item x="3226"/>
        <item x="454"/>
        <item x="1358"/>
        <item x="1319"/>
        <item x="3752"/>
        <item x="1625"/>
        <item x="5726"/>
        <item x="83"/>
        <item x="4508"/>
        <item x="1875"/>
        <item x="472"/>
        <item x="2623"/>
        <item x="5238"/>
        <item x="5010"/>
        <item x="308"/>
        <item x="4428"/>
        <item x="896"/>
        <item x="2967"/>
        <item x="6213"/>
        <item x="5968"/>
        <item x="2400"/>
        <item x="5143"/>
        <item x="1395"/>
        <item x="447"/>
        <item x="1257"/>
        <item x="898"/>
        <item x="5635"/>
        <item x="5416"/>
        <item x="3515"/>
        <item x="4587"/>
        <item x="1510"/>
        <item x="5434"/>
        <item x="5386"/>
        <item x="4652"/>
        <item x="725"/>
        <item x="3297"/>
        <item x="4754"/>
        <item x="599"/>
        <item x="4127"/>
        <item x="2365"/>
        <item x="863"/>
        <item x="4537"/>
        <item x="4941"/>
        <item x="6769"/>
        <item x="5561"/>
        <item x="4930"/>
        <item x="2161"/>
        <item x="3276"/>
        <item x="3928"/>
        <item x="2771"/>
        <item x="705"/>
        <item x="5899"/>
        <item x="820"/>
        <item x="231"/>
        <item x="4229"/>
        <item x="1939"/>
        <item x="5907"/>
        <item x="5335"/>
        <item x="4017"/>
        <item x="3896"/>
        <item x="1556"/>
        <item x="2183"/>
        <item x="5392"/>
        <item x="5553"/>
        <item x="6318"/>
        <item x="1568"/>
        <item x="141"/>
        <item x="6698"/>
        <item x="4168"/>
        <item x="2251"/>
        <item x="4609"/>
        <item x="4147"/>
        <item x="6568"/>
        <item x="3222"/>
        <item x="3669"/>
        <item x="3894"/>
        <item x="4487"/>
        <item x="5407"/>
        <item x="2223"/>
        <item x="3509"/>
        <item x="4479"/>
        <item x="1693"/>
        <item x="5729"/>
        <item x="2481"/>
        <item x="716"/>
        <item x="4888"/>
        <item x="4075"/>
        <item x="1819"/>
        <item x="640"/>
        <item x="3979"/>
        <item x="522"/>
        <item x="2019"/>
        <item x="51"/>
        <item x="5315"/>
        <item x="2520"/>
        <item x="1924"/>
        <item x="957"/>
        <item x="5554"/>
        <item x="3302"/>
        <item x="2695"/>
        <item x="5882"/>
        <item x="1113"/>
        <item x="1871"/>
        <item x="1895"/>
        <item x="2922"/>
        <item x="5796"/>
        <item x="1550"/>
        <item x="155"/>
        <item x="3827"/>
        <item x="2363"/>
        <item x="6356"/>
        <item x="5979"/>
        <item x="39"/>
        <item x="6353"/>
        <item x="4381"/>
        <item x="1398"/>
        <item x="5218"/>
        <item x="6008"/>
        <item x="1174"/>
        <item x="3407"/>
        <item x="2795"/>
        <item x="3241"/>
        <item x="2010"/>
        <item x="6283"/>
        <item x="4396"/>
        <item x="2085"/>
        <item x="3964"/>
        <item x="6592"/>
        <item x="1505"/>
        <item x="4194"/>
        <item x="5823"/>
        <item x="4590"/>
        <item x="5393"/>
        <item x="4722"/>
        <item x="5676"/>
        <item x="5567"/>
        <item x="5285"/>
        <item x="1323"/>
        <item x="1926"/>
        <item x="6297"/>
        <item x="4585"/>
        <item x="5080"/>
        <item x="6405"/>
        <item x="4553"/>
        <item x="4570"/>
        <item x="485"/>
        <item x="2472"/>
        <item x="6515"/>
        <item x="370"/>
        <item x="3484"/>
        <item x="3482"/>
        <item x="5448"/>
        <item x="5978"/>
        <item x="2988"/>
        <item x="1389"/>
        <item x="4861"/>
        <item x="6065"/>
        <item x="5136"/>
        <item x="5085"/>
        <item x="801"/>
        <item x="6558"/>
        <item x="374"/>
        <item x="5232"/>
        <item x="5844"/>
        <item x="6067"/>
        <item x="3006"/>
        <item x="6913"/>
        <item x="6372"/>
        <item x="4219"/>
        <item x="3966"/>
        <item x="5017"/>
        <item x="461"/>
        <item x="4009"/>
        <item x="2526"/>
        <item x="4568"/>
        <item x="5353"/>
        <item x="3065"/>
        <item x="5500"/>
        <item x="220"/>
        <item x="1495"/>
        <item x="4545"/>
        <item x="500"/>
        <item x="1251"/>
        <item x="6715"/>
        <item x="956"/>
        <item x="3661"/>
        <item x="4098"/>
        <item x="6673"/>
        <item x="5526"/>
        <item x="3033"/>
        <item x="4008"/>
        <item x="4387"/>
        <item x="3901"/>
        <item x="2328"/>
        <item x="2944"/>
        <item x="4284"/>
        <item x="4354"/>
        <item x="2860"/>
        <item x="3058"/>
        <item x="6058"/>
        <item x="538"/>
        <item x="1256"/>
        <item x="1653"/>
        <item x="5363"/>
        <item x="859"/>
        <item x="6188"/>
        <item x="4109"/>
        <item x="822"/>
        <item x="5410"/>
        <item x="2350"/>
        <item x="5048"/>
        <item x="6306"/>
        <item x="6207"/>
        <item x="3508"/>
        <item x="797"/>
        <item x="3460"/>
        <item x="4700"/>
        <item x="3441"/>
        <item x="3501"/>
        <item x="5109"/>
        <item x="483"/>
        <item x="5296"/>
        <item x="3280"/>
        <item x="1456"/>
        <item x="5256"/>
        <item x="1393"/>
        <item x="491"/>
        <item x="3462"/>
        <item x="766"/>
        <item x="2851"/>
        <item x="6667"/>
        <item x="1916"/>
        <item x="3090"/>
        <item x="2761"/>
        <item x="4186"/>
        <item x="2762"/>
        <item x="1854"/>
        <item x="2021"/>
        <item x="5831"/>
        <item x="5502"/>
        <item x="1999"/>
        <item x="717"/>
        <item x="4614"/>
        <item x="1184"/>
        <item x="6099"/>
        <item x="1494"/>
        <item x="1710"/>
        <item x="6019"/>
        <item x="1603"/>
        <item x="3122"/>
        <item x="775"/>
        <item x="6627"/>
        <item x="4964"/>
        <item x="6687"/>
        <item x="6114"/>
        <item x="5511"/>
        <item x="4453"/>
        <item x="3940"/>
        <item x="665"/>
        <item x="3993"/>
        <item x="88"/>
        <item x="78"/>
        <item x="787"/>
        <item x="241"/>
        <item x="3768"/>
        <item x="5236"/>
        <item x="627"/>
        <item x="2499"/>
        <item x="3456"/>
        <item x="2442"/>
        <item x="3083"/>
        <item x="258"/>
        <item x="2432"/>
        <item x="26"/>
        <item x="708"/>
        <item x="6006"/>
        <item x="4815"/>
        <item x="877"/>
        <item x="2390"/>
        <item x="6579"/>
        <item x="5582"/>
        <item x="6041"/>
        <item x="4615"/>
        <item x="602"/>
        <item x="347"/>
        <item x="521"/>
        <item x="6231"/>
        <item x="5294"/>
        <item x="1085"/>
        <item x="2731"/>
        <item x="1121"/>
        <item x="479"/>
        <item x="2422"/>
        <item x="4155"/>
        <item x="265"/>
        <item x="6055"/>
        <item x="2240"/>
        <item x="4104"/>
        <item x="5578"/>
        <item x="2789"/>
        <item x="285"/>
        <item x="2945"/>
        <item x="5107"/>
        <item x="3989"/>
        <item x="3162"/>
        <item x="2580"/>
        <item x="130"/>
        <item x="1253"/>
        <item x="3152"/>
        <item x="778"/>
        <item x="225"/>
        <item x="6040"/>
        <item x="4154"/>
        <item x="4792"/>
        <item x="5100"/>
        <item x="349"/>
        <item x="6390"/>
        <item x="4827"/>
        <item x="4935"/>
        <item x="4468"/>
        <item x="6566"/>
        <item x="4800"/>
        <item x="2386"/>
        <item x="710"/>
        <item x="2569"/>
        <item x="3734"/>
        <item x="5521"/>
        <item x="5093"/>
        <item x="4056"/>
        <item x="2491"/>
        <item x="2629"/>
        <item x="5818"/>
        <item x="1297"/>
        <item x="4690"/>
        <item x="2461"/>
        <item x="3206"/>
        <item x="1744"/>
        <item x="873"/>
        <item x="1155"/>
        <item x="127"/>
        <item x="6042"/>
        <item x="4038"/>
        <item x="4774"/>
        <item x="1226"/>
        <item x="1212"/>
        <item x="3580"/>
        <item x="494"/>
        <item x="1978"/>
        <item x="4796"/>
        <item x="2349"/>
        <item x="5546"/>
        <item x="4445"/>
        <item x="2586"/>
        <item x="18"/>
        <item x="3327"/>
        <item x="3305"/>
        <item x="3787"/>
        <item x="2241"/>
        <item x="1662"/>
        <item x="2294"/>
        <item x="2638"/>
        <item x="4344"/>
        <item x="6378"/>
        <item x="501"/>
        <item x="6074"/>
        <item x="2785"/>
        <item x="2288"/>
        <item x="179"/>
        <item x="3318"/>
        <item x="6078"/>
        <item x="3593"/>
        <item x="6312"/>
        <item x="239"/>
        <item x="745"/>
        <item x="999"/>
        <item x="5447"/>
        <item x="769"/>
        <item x="2975"/>
        <item x="678"/>
        <item x="1557"/>
        <item x="3002"/>
        <item x="2987"/>
        <item x="3516"/>
        <item x="2769"/>
        <item x="4883"/>
        <item x="3653"/>
        <item x="5695"/>
        <item x="2444"/>
        <item x="2445"/>
        <item x="5881"/>
        <item x="3588"/>
        <item x="5944"/>
        <item x="66"/>
        <item x="2715"/>
        <item x="2808"/>
        <item x="3955"/>
        <item x="3198"/>
        <item x="6635"/>
        <item x="3397"/>
        <item x="1543"/>
        <item x="6381"/>
        <item x="6022"/>
        <item x="758"/>
        <item x="4466"/>
        <item x="6000"/>
        <item x="5813"/>
        <item x="1295"/>
        <item x="2804"/>
        <item x="4531"/>
        <item x="1560"/>
        <item x="2670"/>
        <item x="6373"/>
        <item x="106"/>
        <item x="1598"/>
        <item x="2556"/>
        <item x="1104"/>
        <item x="2557"/>
        <item x="1003"/>
        <item x="1963"/>
        <item x="4373"/>
        <item x="3215"/>
        <item x="4191"/>
        <item x="5559"/>
        <item x="814"/>
        <item x="1742"/>
        <item x="2950"/>
        <item x="3404"/>
        <item x="418"/>
        <item x="1627"/>
        <item x="3209"/>
        <item x="1840"/>
        <item x="1922"/>
        <item x="2358"/>
        <item x="5383"/>
        <item x="1558"/>
        <item x="6942"/>
        <item x="6676"/>
        <item x="2244"/>
        <item x="1277"/>
        <item x="257"/>
        <item x="3756"/>
        <item x="2175"/>
        <item x="5925"/>
        <item x="2440"/>
        <item x="5573"/>
        <item x="2973"/>
        <item x="2187"/>
        <item x="2043"/>
        <item x="5456"/>
        <item x="3680"/>
        <item x="3560"/>
        <item x="4429"/>
        <item x="527"/>
        <item x="1981"/>
        <item x="57"/>
        <item x="3144"/>
        <item x="2528"/>
        <item x="928"/>
        <item x="3840"/>
        <item x="2281"/>
        <item x="6559"/>
        <item x="2301"/>
        <item x="1436"/>
        <item x="3755"/>
        <item x="5126"/>
        <item x="1263"/>
        <item x="1846"/>
        <item x="1236"/>
        <item x="3656"/>
        <item x="314"/>
        <item x="4945"/>
        <item x="411"/>
        <item x="4797"/>
        <item x="385"/>
        <item x="6107"/>
        <item x="5024"/>
        <item x="6618"/>
        <item x="3248"/>
        <item x="52"/>
        <item x="3586"/>
        <item x="4007"/>
        <item x="4715"/>
        <item x="5170"/>
        <item x="2119"/>
        <item x="571"/>
        <item x="3019"/>
        <item x="6908"/>
        <item x="1015"/>
        <item x="3130"/>
        <item x="5008"/>
        <item x="5717"/>
        <item x="4336"/>
        <item x="6952"/>
        <item x="4044"/>
        <item x="2427"/>
        <item x="1451"/>
        <item x="1241"/>
        <item x="3311"/>
        <item x="6119"/>
        <item x="1511"/>
        <item x="4308"/>
        <item x="2387"/>
        <item x="1974"/>
        <item x="5538"/>
        <item x="2581"/>
        <item x="4348"/>
        <item x="6154"/>
        <item x="2430"/>
        <item x="1585"/>
        <item x="4727"/>
        <item x="5341"/>
        <item x="1034"/>
        <item x="6393"/>
        <item x="5501"/>
        <item x="253"/>
        <item x="1375"/>
        <item x="3159"/>
        <item x="2957"/>
        <item x="3878"/>
        <item x="727"/>
        <item x="5926"/>
        <item x="5911"/>
        <item x="2115"/>
        <item x="1154"/>
        <item x="3262"/>
        <item x="1804"/>
        <item x="3477"/>
        <item x="3795"/>
        <item x="5909"/>
        <item x="1928"/>
        <item x="2615"/>
        <item x="1444"/>
        <item x="6034"/>
        <item x="3157"/>
        <item x="4859"/>
        <item x="2958"/>
        <item x="3214"/>
        <item x="552"/>
        <item x="510"/>
        <item x="4896"/>
        <item x="1357"/>
        <item x="4953"/>
        <item x="113"/>
        <item x="3329"/>
        <item x="6398"/>
        <item x="2972"/>
        <item x="5178"/>
        <item x="198"/>
        <item x="771"/>
        <item x="3275"/>
        <item x="4599"/>
        <item x="2637"/>
        <item x="5391"/>
        <item x="1496"/>
        <item x="6569"/>
        <item x="5226"/>
        <item x="1638"/>
        <item x="5130"/>
        <item x="4816"/>
        <item x="4762"/>
        <item x="2273"/>
        <item x="426"/>
        <item x="3628"/>
        <item x="5146"/>
        <item x="6193"/>
        <item x="2587"/>
        <item x="2083"/>
        <item x="5938"/>
        <item x="3000"/>
        <item x="4726"/>
        <item x="1578"/>
        <item x="3107"/>
        <item x="5063"/>
        <item x="6452"/>
        <item x="6818"/>
        <item x="1037"/>
        <item x="1971"/>
        <item x="1704"/>
        <item x="6541"/>
        <item x="2835"/>
        <item x="1457"/>
        <item x="5596"/>
        <item x="5507"/>
        <item x="5961"/>
        <item x="73"/>
        <item x="2938"/>
        <item x="2395"/>
        <item x="4216"/>
        <item x="4085"/>
        <item x="4970"/>
        <item x="6555"/>
        <item x="4383"/>
        <item x="6116"/>
        <item x="4638"/>
        <item x="2"/>
        <item x="5451"/>
        <item x="2135"/>
        <item x="76"/>
        <item x="1754"/>
        <item x="2596"/>
        <item x="4206"/>
        <item x="3052"/>
        <item x="6073"/>
        <item x="5030"/>
        <item x="5172"/>
        <item x="5269"/>
        <item x="6855"/>
        <item x="33"/>
        <item x="2200"/>
        <item x="408"/>
        <item x="1724"/>
        <item x="4178"/>
        <item x="2151"/>
        <item x="5481"/>
        <item x="6912"/>
        <item x="455"/>
        <item x="6367"/>
        <item x="2338"/>
        <item x="1508"/>
        <item x="6595"/>
        <item x="683"/>
        <item x="3056"/>
        <item x="3937"/>
        <item x="4148"/>
        <item x="5617"/>
        <item x="4246"/>
        <item x="3808"/>
        <item x="5134"/>
        <item x="5552"/>
        <item x="5671"/>
        <item x="367"/>
        <item x="3047"/>
        <item x="3454"/>
        <item x="2597"/>
        <item x="2719"/>
        <item x="560"/>
        <item x="6717"/>
        <item x="2448"/>
        <item x="810"/>
        <item x="6544"/>
        <item x="5826"/>
        <item x="5118"/>
        <item x="1469"/>
        <item x="6468"/>
        <item x="4160"/>
        <item x="5210"/>
        <item x="6927"/>
        <item x="4954"/>
        <item x="4389"/>
        <item x="3716"/>
        <item x="3961"/>
        <item x="5966"/>
        <item x="6744"/>
        <item x="1777"/>
        <item x="5409"/>
        <item x="1014"/>
        <item x="6600"/>
        <item x="5188"/>
        <item x="908"/>
        <item x="5375"/>
        <item x="6880"/>
        <item x="1793"/>
        <item x="1753"/>
        <item x="4029"/>
        <item x="3672"/>
        <item x="3758"/>
        <item x="6354"/>
        <item x="6892"/>
        <item x="3950"/>
        <item x="899"/>
        <item x="1498"/>
        <item x="6077"/>
        <item x="3419"/>
        <item x="47"/>
        <item x="628"/>
        <item x="6222"/>
        <item x="4420"/>
        <item x="1422"/>
        <item x="3377"/>
        <item x="5604"/>
        <item x="3114"/>
        <item x="434"/>
        <item x="2989"/>
        <item x="5917"/>
        <item x="3631"/>
        <item x="5883"/>
        <item x="3125"/>
        <item x="5622"/>
        <item x="983"/>
        <item x="3463"/>
        <item x="6926"/>
        <item x="2155"/>
        <item x="5747"/>
        <item x="1980"/>
        <item x="5878"/>
        <item x="4846"/>
        <item x="4804"/>
        <item x="6421"/>
        <item x="3191"/>
        <item x="2385"/>
        <item x="6502"/>
        <item x="4965"/>
        <item x="6374"/>
        <item x="2017"/>
        <item x="3166"/>
        <item x="5115"/>
        <item x="4949"/>
        <item x="943"/>
        <item x="3031"/>
        <item x="6732"/>
        <item x="2926"/>
        <item x="840"/>
        <item x="537"/>
        <item x="5299"/>
        <item x="2195"/>
        <item x="4874"/>
        <item x="3547"/>
        <item x="3255"/>
        <item x="4718"/>
        <item x="2153"/>
        <item x="22"/>
        <item x="4502"/>
        <item x="2523"/>
        <item x="300"/>
        <item x="1792"/>
        <item x="2548"/>
        <item x="318"/>
        <item x="3909"/>
        <item x="3342"/>
        <item x="6030"/>
        <item x="6858"/>
        <item x="5839"/>
        <item x="5984"/>
        <item x="3998"/>
        <item x="4355"/>
        <item x="1324"/>
        <item x="3427"/>
        <item x="3867"/>
        <item x="5000"/>
        <item x="2646"/>
        <item x="2604"/>
        <item x="5646"/>
        <item x="1690"/>
        <item x="6624"/>
        <item x="4764"/>
        <item x="6151"/>
        <item x="459"/>
        <item x="5358"/>
        <item x="6721"/>
        <item x="4050"/>
        <item x="5025"/>
        <item x="5514"/>
        <item x="555"/>
        <item x="5123"/>
        <item x="3339"/>
        <item x="2095"/>
        <item x="4748"/>
        <item x="6408"/>
        <item x="5952"/>
        <item x="4100"/>
        <item x="2321"/>
        <item x="4072"/>
        <item x="3044"/>
        <item x="4766"/>
        <item x="441"/>
        <item x="6164"/>
        <item x="2952"/>
        <item x="6775"/>
        <item x="1304"/>
        <item x="4315"/>
        <item x="4286"/>
        <item x="3786"/>
        <item x="2813"/>
        <item x="338"/>
        <item x="360"/>
        <item x="4087"/>
        <item x="3449"/>
        <item x="227"/>
        <item x="86"/>
        <item x="1751"/>
        <item x="5694"/>
        <item x="5766"/>
        <item x="498"/>
        <item x="5450"/>
        <item x="2252"/>
        <item x="6191"/>
        <item x="830"/>
        <item x="2147"/>
        <item x="1320"/>
        <item x="1750"/>
        <item x="3717"/>
        <item x="2389"/>
        <item x="5612"/>
        <item x="5715"/>
        <item x="353"/>
        <item x="3014"/>
        <item x="3105"/>
        <item x="3633"/>
        <item x="5524"/>
        <item x="2659"/>
        <item x="5069"/>
        <item x="4993"/>
        <item x="6254"/>
        <item x="4601"/>
        <item x="4596"/>
        <item x="4062"/>
        <item x="729"/>
        <item x="4619"/>
        <item x="2122"/>
        <item x="2004"/>
        <item x="5274"/>
        <item x="3895"/>
        <item x="1372"/>
        <item x="935"/>
        <item x="1936"/>
        <item x="5259"/>
        <item x="3561"/>
        <item x="2494"/>
        <item x="1115"/>
        <item x="6780"/>
        <item x="858"/>
        <item x="1454"/>
        <item x="4088"/>
        <item x="4257"/>
        <item x="2976"/>
        <item x="5705"/>
        <item x="5815"/>
        <item x="3008"/>
        <item x="3813"/>
        <item x="5570"/>
        <item x="315"/>
        <item x="4497"/>
        <item x="734"/>
        <item x="609"/>
        <item x="3217"/>
        <item x="5731"/>
        <item x="6638"/>
        <item x="2641"/>
        <item x="4335"/>
        <item x="5267"/>
        <item x="4378"/>
        <item x="6519"/>
        <item x="175"/>
        <item x="4226"/>
        <item x="132"/>
        <item x="5390"/>
        <item x="6011"/>
        <item x="1117"/>
        <item x="6643"/>
        <item x="321"/>
        <item x="4436"/>
        <item x="6173"/>
        <item x="5241"/>
        <item x="157"/>
        <item x="3116"/>
        <item x="5714"/>
        <item x="3341"/>
        <item x="5442"/>
        <item x="572"/>
        <item x="4359"/>
        <item x="1986"/>
        <item x="3467"/>
        <item x="2941"/>
        <item x="1609"/>
        <item x="6487"/>
        <item x="163"/>
        <item x="6845"/>
        <item x="5589"/>
        <item x="2524"/>
        <item x="6684"/>
        <item x="1284"/>
        <item x="1220"/>
        <item x="5601"/>
        <item x="1194"/>
        <item x="6479"/>
        <item x="4536"/>
        <item x="517"/>
        <item x="3421"/>
        <item x="3306"/>
        <item x="5610"/>
        <item x="2005"/>
        <item x="1707"/>
        <item x="5758"/>
        <item x="3957"/>
        <item x="1720"/>
        <item x="1725"/>
        <item x="5836"/>
        <item x="467"/>
        <item x="2636"/>
        <item x="2026"/>
        <item x="806"/>
        <item x="715"/>
        <item x="6706"/>
        <item x="2332"/>
        <item x="5964"/>
        <item x="559"/>
        <item x="3554"/>
        <item x="3030"/>
        <item x="2299"/>
        <item x="793"/>
        <item x="6666"/>
        <item x="3129"/>
        <item x="1222"/>
        <item x="5138"/>
        <item x="5462"/>
        <item x="168"/>
        <item x="319"/>
        <item x="1039"/>
        <item x="5250"/>
        <item x="6812"/>
        <item x="2068"/>
        <item x="5446"/>
        <item x="2306"/>
        <item x="1967"/>
        <item x="5106"/>
        <item x="1148"/>
        <item x="5824"/>
        <item x="1352"/>
        <item x="6420"/>
        <item x="4150"/>
        <item x="3535"/>
        <item x="6286"/>
        <item x="4807"/>
        <item x="5098"/>
        <item x="2425"/>
        <item x="6350"/>
        <item x="2260"/>
        <item x="759"/>
        <item x="1450"/>
        <item x="1268"/>
        <item x="5478"/>
        <item x="4372"/>
        <item x="2592"/>
        <item x="1728"/>
        <item x="2336"/>
        <item x="391"/>
        <item x="5171"/>
        <item x="1245"/>
        <item x="5229"/>
        <item x="5665"/>
        <item x="5830"/>
        <item x="3865"/>
        <item x="6765"/>
        <item x="5429"/>
        <item x="5806"/>
        <item x="1057"/>
        <item x="362"/>
        <item x="2607"/>
        <item x="2409"/>
        <item x="2591"/>
        <item x="3352"/>
        <item x="4867"/>
        <item x="1882"/>
        <item x="1240"/>
        <item x="5639"/>
        <item x="478"/>
        <item x="4215"/>
        <item x="4554"/>
        <item x="105"/>
        <item x="1079"/>
        <item x="1823"/>
        <item x="1084"/>
        <item x="1802"/>
        <item x="2885"/>
        <item x="2392"/>
        <item x="2065"/>
        <item x="721"/>
        <item x="299"/>
        <item x="3054"/>
        <item x="6228"/>
        <item x="941"/>
        <item x="4274"/>
        <item x="1626"/>
        <item x="1392"/>
        <item x="4578"/>
        <item x="5649"/>
        <item x="448"/>
        <item x="4331"/>
        <item x="2050"/>
        <item x="2156"/>
        <item x="3587"/>
        <item x="488"/>
        <item x="3659"/>
        <item x="6650"/>
        <item x="4096"/>
        <item x="3614"/>
        <item x="4963"/>
        <item x="5254"/>
        <item x="3596"/>
        <item x="4404"/>
        <item x="2527"/>
        <item x="3368"/>
        <item x="1040"/>
        <item x="2370"/>
        <item x="1414"/>
        <item x="1172"/>
        <item x="5833"/>
        <item x="4311"/>
        <item x="4817"/>
        <item x="6724"/>
        <item x="2243"/>
        <item x="3225"/>
        <item x="4820"/>
        <item x="4492"/>
        <item x="6594"/>
        <item x="5496"/>
        <item x="6005"/>
        <item x="1264"/>
        <item x="2113"/>
        <item x="2297"/>
        <item x="2163"/>
        <item x="5588"/>
        <item x="1114"/>
        <item x="4912"/>
        <item x="4655"/>
        <item x="872"/>
        <item x="1371"/>
        <item x="3568"/>
        <item x="4173"/>
        <item x="4721"/>
        <item x="3757"/>
        <item x="6036"/>
        <item x="2148"/>
        <item x="6851"/>
        <item x="2573"/>
        <item x="625"/>
        <item x="2342"/>
        <item x="6007"/>
        <item x="6557"/>
        <item x="5583"/>
        <item x="4939"/>
        <item x="4972"/>
        <item x="1478"/>
        <item x="2002"/>
        <item x="118"/>
        <item x="1143"/>
        <item x="2132"/>
        <item x="1521"/>
        <item x="995"/>
        <item x="2211"/>
        <item x="4909"/>
        <item x="1906"/>
        <item x="2709"/>
        <item x="5217"/>
        <item x="1529"/>
        <item x="3724"/>
        <item x="5600"/>
        <item x="1332"/>
        <item x="1296"/>
        <item x="1945"/>
        <item x="2233"/>
        <item x="20"/>
        <item x="789"/>
        <item x="6794"/>
        <item x="3675"/>
        <item x="3530"/>
        <item x="226"/>
        <item x="3911"/>
        <item x="900"/>
        <item x="3072"/>
        <item x="5915"/>
        <item x="6718"/>
        <item x="5788"/>
        <item x="1095"/>
        <item x="4753"/>
        <item x="6125"/>
        <item x="2917"/>
        <item x="1178"/>
        <item x="6240"/>
        <item x="3382"/>
        <item x="2032"/>
        <item x="5293"/>
        <item x="3340"/>
        <item x="1666"/>
        <item x="199"/>
        <item x="1532"/>
        <item x="4435"/>
        <item x="4519"/>
        <item x="6115"/>
        <item x="1381"/>
        <item x="1923"/>
        <item x="4320"/>
        <item x="3615"/>
        <item x="3239"/>
        <item x="4593"/>
        <item x="1054"/>
        <item x="4704"/>
        <item x="3624"/>
        <item x="2657"/>
        <item x="2811"/>
        <item x="6661"/>
        <item x="5052"/>
        <item x="1052"/>
        <item x="6677"/>
        <item x="4921"/>
        <item x="1405"/>
        <item x="4405"/>
        <item x="4974"/>
        <item x="5698"/>
        <item x="1376"/>
        <item x="5244"/>
        <item x="6289"/>
        <item x="4976"/>
        <item x="5436"/>
        <item x="5719"/>
        <item x="1151"/>
        <item x="1028"/>
        <item x="4897"/>
        <item x="6410"/>
        <item x="3326"/>
        <item x="80"/>
        <item x="1152"/>
        <item x="2961"/>
        <item x="6303"/>
        <item x="5494"/>
        <item x="2817"/>
        <item x="1862"/>
        <item x="5563"/>
        <item x="2184"/>
        <item x="4956"/>
        <item x="6925"/>
        <item x="5651"/>
        <item x="6528"/>
        <item x="3725"/>
        <item x="5549"/>
        <item x="6395"/>
        <item x="255"/>
        <item x="5718"/>
        <item x="5897"/>
        <item x="3544"/>
        <item x="6689"/>
        <item x="1941"/>
        <item x="3963"/>
        <item x="5902"/>
        <item x="6010"/>
        <item x="2022"/>
        <item x="4403"/>
        <item x="1116"/>
        <item x="369"/>
        <item x="5223"/>
        <item x="4806"/>
        <item x="5491"/>
        <item x="4916"/>
        <item x="4740"/>
        <item x="2303"/>
        <item x="2133"/>
        <item x="3444"/>
        <item x="978"/>
        <item x="912"/>
        <item x="1884"/>
        <item x="5648"/>
        <item x="2286"/>
        <item x="1800"/>
        <item x="1965"/>
        <item x="856"/>
        <item x="6291"/>
        <item x="4360"/>
        <item x="1870"/>
        <item x="2036"/>
        <item x="6201"/>
        <item x="3876"/>
        <item x="3333"/>
        <item x="2766"/>
        <item x="3277"/>
        <item x="2845"/>
        <item x="6271"/>
        <item x="623"/>
        <item x="1475"/>
        <item x="1613"/>
        <item x="3175"/>
        <item x="93"/>
        <item x="1270"/>
        <item x="1156"/>
        <item x="6752"/>
        <item x="2621"/>
        <item x="1534"/>
        <item x="5675"/>
        <item x="1130"/>
        <item x="3917"/>
        <item x="520"/>
        <item x="6944"/>
        <item x="4785"/>
        <item x="4510"/>
        <item x="2064"/>
        <item x="2993"/>
        <item x="2254"/>
        <item x="6187"/>
        <item x="3233"/>
        <item x="3079"/>
        <item x="2139"/>
        <item x="340"/>
        <item x="1502"/>
        <item x="2797"/>
        <item x="2678"/>
        <item x="5004"/>
        <item x="5297"/>
        <item x="3732"/>
        <item x="1097"/>
        <item x="1966"/>
        <item x="2144"/>
        <item x="1288"/>
        <item x="5305"/>
        <item x="2059"/>
        <item x="5402"/>
        <item x="712"/>
        <item x="3071"/>
        <item x="2763"/>
        <item x="2307"/>
        <item x="3779"/>
        <item x="6273"/>
        <item x="3557"/>
        <item x="4066"/>
        <item x="4489"/>
        <item x="1128"/>
        <item x="4124"/>
        <item x="1739"/>
        <item x="779"/>
        <item x="1430"/>
        <item x="880"/>
        <item x="660"/>
        <item x="5724"/>
        <item x="3494"/>
        <item x="2071"/>
        <item x="4415"/>
        <item x="5243"/>
        <item x="2124"/>
        <item x="273"/>
        <item x="4819"/>
        <item x="3165"/>
        <item x="323"/>
        <item x="301"/>
        <item x="75"/>
        <item x="264"/>
        <item x="2131"/>
        <item x="5562"/>
        <item x="1636"/>
        <item x="3727"/>
        <item x="6025"/>
        <item x="1425"/>
        <item x="4363"/>
        <item x="5202"/>
        <item x="3431"/>
        <item x="5946"/>
        <item x="1901"/>
        <item x="1525"/>
        <item x="2876"/>
        <item x="4605"/>
        <item x="1221"/>
        <item x="1992"/>
        <item x="5707"/>
        <item x="5399"/>
        <item x="6681"/>
        <item x="673"/>
        <item x="3381"/>
        <item x="1836"/>
        <item x="404"/>
        <item x="2739"/>
        <item x="1019"/>
        <item x="4602"/>
        <item x="3251"/>
        <item x="2111"/>
        <item x="6457"/>
        <item x="6596"/>
        <item x="6158"/>
        <item x="377"/>
        <item x="790"/>
        <item x="3679"/>
        <item x="3403"/>
        <item x="4131"/>
        <item x="2025"/>
        <item x="5683"/>
        <item x="5990"/>
        <item x="770"/>
        <item x="6882"/>
        <item x="5699"/>
        <item x="1703"/>
        <item x="6611"/>
        <item x="3040"/>
        <item x="3837"/>
        <item x="5339"/>
        <item x="3309"/>
        <item x="1883"/>
        <item x="1369"/>
        <item x="3694"/>
        <item x="186"/>
        <item x="3189"/>
        <item x="42"/>
        <item x="3256"/>
        <item x="6836"/>
        <item x="2956"/>
        <item x="4193"/>
        <item x="5227"/>
        <item x="3899"/>
        <item x="6370"/>
        <item x="5162"/>
        <item x="2037"/>
        <item x="3133"/>
        <item x="3497"/>
        <item x="6726"/>
        <item x="3185"/>
        <item x="247"/>
        <item x="796"/>
        <item x="5103"/>
        <item x="2451"/>
        <item x="6939"/>
        <item x="2490"/>
        <item x="2453"/>
        <item x="424"/>
        <item x="6402"/>
        <item x="5992"/>
        <item x="3435"/>
        <item x="1761"/>
        <item x="6211"/>
        <item x="3137"/>
        <item x="1880"/>
        <item x="4330"/>
        <item x="1166"/>
        <item x="5935"/>
        <item x="4349"/>
        <item x="4607"/>
        <item x="4951"/>
        <item x="1359"/>
        <item x="1067"/>
        <item x="17"/>
        <item x="6583"/>
        <item x="2188"/>
        <item x="4145"/>
        <item x="1384"/>
        <item x="2711"/>
        <item x="1549"/>
        <item x="3747"/>
        <item x="4472"/>
        <item x="1366"/>
        <item x="293"/>
        <item x="67"/>
        <item x="3764"/>
        <item x="5389"/>
        <item x="4283"/>
        <item x="2101"/>
        <item x="4622"/>
        <item x="3478"/>
        <item x="2399"/>
        <item x="5196"/>
        <item x="5065"/>
        <item x="1813"/>
        <item x="6244"/>
        <item x="3246"/>
        <item x="6947"/>
        <item x="5810"/>
        <item x="2391"/>
        <item x="3195"/>
        <item x="954"/>
        <item x="3332"/>
        <item x="1274"/>
        <item x="3952"/>
        <item x="423"/>
        <item x="4477"/>
        <item x="1490"/>
        <item x="739"/>
        <item x="2357"/>
        <item x="4509"/>
        <item x="1429"/>
        <item x="2308"/>
        <item x="5326"/>
        <item x="2052"/>
        <item x="5609"/>
        <item x="4626"/>
        <item x="1995"/>
        <item x="6512"/>
        <item x="4058"/>
        <item x="714"/>
        <item x="1391"/>
        <item x="1890"/>
        <item x="3228"/>
        <item x="892"/>
        <item x="6406"/>
        <item x="651"/>
        <item x="2182"/>
        <item x="3861"/>
        <item x="4498"/>
        <item x="2698"/>
        <item x="4659"/>
        <item x="1250"/>
        <item x="5161"/>
        <item x="1161"/>
        <item x="3772"/>
        <item x="4733"/>
        <item x="776"/>
        <item x="4241"/>
        <item x="1554"/>
        <item x="380"/>
        <item x="4944"/>
        <item x="2867"/>
        <item x="1169"/>
        <item x="3077"/>
        <item x="2814"/>
        <item x="6285"/>
        <item x="1351"/>
        <item x="6873"/>
        <item x="2764"/>
        <item x="6268"/>
        <item x="4108"/>
        <item x="5955"/>
        <item x="1984"/>
        <item x="4534"/>
        <item x="3828"/>
        <item x="5461"/>
        <item x="3632"/>
        <item x="3364"/>
        <item x="4184"/>
        <item x="4114"/>
        <item x="5019"/>
        <item x="401"/>
        <item x="4130"/>
        <item x="5529"/>
        <item x="533"/>
        <item x="4214"/>
        <item x="5774"/>
        <item x="4604"/>
        <item x="2869"/>
        <item x="2477"/>
        <item x="5432"/>
        <item x="4518"/>
        <item x="4409"/>
        <item x="2550"/>
        <item x="1858"/>
        <item x="6810"/>
        <item x="2687"/>
        <item x="2746"/>
        <item x="24"/>
        <item x="4701"/>
        <item x="3042"/>
        <item x="1652"/>
        <item x="6669"/>
        <item x="4705"/>
        <item x="2521"/>
        <item x="733"/>
        <item x="1464"/>
        <item x="4045"/>
        <item x="4856"/>
        <item x="2600"/>
        <item x="4221"/>
        <item x="190"/>
        <item x="3405"/>
        <item x="4351"/>
        <item x="6442"/>
        <item x="6499"/>
        <item x="5127"/>
        <item x="5569"/>
        <item x="5097"/>
        <item x="6175"/>
        <item x="938"/>
        <item x="1949"/>
        <item x="49"/>
        <item x="6703"/>
        <item x="2820"/>
        <item x="2109"/>
        <item x="3704"/>
        <item x="2361"/>
        <item x="1038"/>
        <item x="1771"/>
        <item x="6143"/>
        <item x="5709"/>
        <item x="693"/>
        <item x="1138"/>
        <item x="2971"/>
        <item x="4783"/>
        <item x="1607"/>
        <item x="5504"/>
        <item x="2418"/>
        <item x="379"/>
        <item x="5013"/>
        <item x="2275"/>
        <item x="6788"/>
        <item x="5803"/>
        <item x="4592"/>
        <item x="4695"/>
        <item x="659"/>
        <item x="6542"/>
        <item x="322"/>
        <item x="5422"/>
        <item x="3127"/>
        <item x="1837"/>
        <item x="4523"/>
        <item x="645"/>
        <item x="4119"/>
        <item x="844"/>
        <item x="6948"/>
        <item x="4703"/>
        <item x="3243"/>
        <item x="4408"/>
        <item x="4926"/>
        <item x="440"/>
        <item x="4267"/>
        <item x="5057"/>
        <item x="5087"/>
        <item x="196"/>
        <item x="183"/>
        <item x="1217"/>
        <item x="1432"/>
        <item x="1850"/>
        <item x="1615"/>
        <item x="6649"/>
        <item x="1852"/>
        <item x="1021"/>
        <item x="950"/>
        <item x="6876"/>
        <item x="4106"/>
        <item x="5625"/>
        <item x="1504"/>
        <item x="6443"/>
        <item x="4750"/>
        <item x="1948"/>
        <item x="4301"/>
        <item x="1234"/>
        <item x="1163"/>
        <item x="1685"/>
        <item x="1533"/>
        <item x="6203"/>
        <item x="2740"/>
        <item x="1783"/>
        <item x="1011"/>
        <item x="4504"/>
        <item x="6176"/>
        <item x="2923"/>
        <item x="5031"/>
        <item x="2758"/>
        <item x="6931"/>
        <item x="5614"/>
        <item x="4288"/>
        <item x="867"/>
        <item x="433"/>
        <item x="6701"/>
        <item x="4422"/>
        <item x="6847"/>
        <item x="2800"/>
        <item x="6411"/>
        <item x="1029"/>
        <item x="993"/>
        <item x="936"/>
        <item x="1794"/>
        <item x="3131"/>
        <item x="1749"/>
        <item x="3943"/>
        <item x="4677"/>
        <item x="4591"/>
        <item x="3545"/>
        <item x="3682"/>
        <item x="5980"/>
        <item x="2242"/>
        <item x="40"/>
        <item x="4230"/>
        <item x="2561"/>
        <item x="1031"/>
        <item x="6622"/>
        <item x="2674"/>
        <item x="3388"/>
        <item x="3373"/>
        <item x="1249"/>
        <item x="5179"/>
        <item x="618"/>
        <item x="5688"/>
        <item x="5362"/>
        <item x="4426"/>
        <item x="5751"/>
        <item x="384"/>
        <item x="3625"/>
        <item x="2396"/>
        <item x="3804"/>
        <item x="3331"/>
        <item x="6729"/>
        <item x="4627"/>
        <item x="4880"/>
        <item x="2330"/>
        <item x="1010"/>
        <item x="4169"/>
        <item x="3973"/>
        <item x="3883"/>
        <item x="964"/>
        <item x="6310"/>
        <item x="5666"/>
        <item x="4908"/>
        <item x="3610"/>
        <item x="1088"/>
        <item x="5737"/>
        <item x="3995"/>
        <item x="4663"/>
        <item x="6617"/>
        <item x="4297"/>
        <item x="390"/>
        <item x="4911"/>
        <item x="4329"/>
        <item x="357"/>
        <item x="1587"/>
        <item x="6671"/>
        <item x="4018"/>
        <item x="3542"/>
        <item x="6189"/>
        <item x="2352"/>
        <item x="5488"/>
        <item x="4672"/>
        <item x="4095"/>
        <item x="2247"/>
        <item x="4332"/>
        <item x="5263"/>
        <item x="350"/>
        <item x="3531"/>
        <item x="511"/>
        <item x="1619"/>
        <item x="1252"/>
        <item x="5435"/>
        <item x="1519"/>
        <item x="4161"/>
        <item x="221"/>
        <item x="3293"/>
        <item x="2574"/>
        <item x="3170"/>
        <item x="3447"/>
        <item x="6447"/>
        <item x="5928"/>
        <item x="4474"/>
        <item x="1141"/>
        <item x="4036"/>
        <item x="2088"/>
        <item x="4084"/>
        <item x="982"/>
        <item x="5647"/>
        <item x="1107"/>
        <item x="6878"/>
        <item x="1694"/>
        <item x="2152"/>
        <item x="6440"/>
        <item x="5840"/>
        <item x="486"/>
        <item x="3392"/>
        <item x="228"/>
        <item x="1946"/>
        <item x="3164"/>
        <item x="3681"/>
        <item x="3384"/>
        <item x="5585"/>
        <item x="3048"/>
        <item x="3532"/>
        <item x="3009"/>
        <item x="495"/>
        <item x="4300"/>
        <item x="4600"/>
        <item x="5101"/>
        <item x="2012"/>
        <item x="6607"/>
        <item x="2781"/>
        <item x="2138"/>
        <item x="2816"/>
        <item x="2290"/>
        <item x="4340"/>
        <item x="407"/>
        <item x="4767"/>
        <item x="6763"/>
        <item x="1334"/>
        <item x="3761"/>
        <item x="5837"/>
        <item x="237"/>
        <item x="1681"/>
        <item x="1956"/>
        <item x="4112"/>
        <item x="846"/>
        <item x="5865"/>
        <item x="980"/>
        <item x="5613"/>
        <item x="4016"/>
        <item x="6507"/>
        <item x="621"/>
        <item x="2883"/>
        <item x="5047"/>
        <item x="6630"/>
        <item x="3563"/>
        <item x="4882"/>
        <item x="96"/>
        <item x="3118"/>
        <item x="5682"/>
        <item x="5424"/>
        <item x="4067"/>
        <item x="1211"/>
        <item x="6756"/>
        <item x="6748"/>
        <item x="6148"/>
        <item x="6146"/>
        <item x="153"/>
        <item x="1053"/>
        <item x="1033"/>
        <item x="3527"/>
        <item x="5923"/>
        <item x="112"/>
        <item x="5125"/>
        <item x="6500"/>
        <item x="2123"/>
        <item x="3521"/>
        <item x="5120"/>
        <item x="1463"/>
        <item x="4242"/>
        <item x="6250"/>
        <item x="1144"/>
        <item x="1254"/>
        <item x="2062"/>
        <item x="4250"/>
        <item x="6695"/>
        <item x="1602"/>
        <item x="3098"/>
        <item x="1847"/>
        <item x="2844"/>
        <item x="3520"/>
        <item x="2437"/>
        <item x="45"/>
        <item x="1581"/>
        <item x="5513"/>
        <item x="3745"/>
        <item x="6333"/>
        <item x="2571"/>
        <item x="5630"/>
        <item x="6357"/>
        <item x="1013"/>
        <item x="6113"/>
        <item x="4377"/>
        <item x="6383"/>
        <item x="1276"/>
        <item x="1122"/>
        <item x="681"/>
        <item x="809"/>
        <item x="4581"/>
        <item x="1427"/>
        <item x="1551"/>
        <item x="2901"/>
        <item x="2909"/>
        <item x="1092"/>
        <item x="5988"/>
        <item x="514"/>
        <item x="2118"/>
        <item x="5551"/>
        <item x="6527"/>
        <item x="5701"/>
        <item x="2351"/>
        <item x="4411"/>
        <item x="5167"/>
        <item x="4798"/>
        <item x="6305"/>
        <item x="949"/>
        <item x="3929"/>
        <item x="3839"/>
        <item x="169"/>
        <item x="10"/>
        <item x="597"/>
        <item x="4256"/>
        <item x="6484"/>
        <item x="3863"/>
        <item x="4683"/>
        <item x="2098"/>
        <item x="3310"/>
        <item x="5547"/>
        <item x="3272"/>
        <item x="1108"/>
        <item x="4724"/>
        <item x="3301"/>
        <item x="6688"/>
        <item x="3177"/>
        <item x="1593"/>
        <item x="3946"/>
        <item x="5044"/>
        <item x="5775"/>
        <item x="6066"/>
        <item x="5343"/>
        <item x="1900"/>
        <item x="1975"/>
        <item x="4125"/>
        <item x="5041"/>
        <item x="2305"/>
        <item x="5070"/>
        <item x="6241"/>
        <item x="5566"/>
        <item x="3264"/>
        <item x="998"/>
        <item x="3084"/>
        <item x="6140"/>
        <item x="6145"/>
        <item x="4664"/>
        <item x="5721"/>
        <item x="1538"/>
        <item x="2539"/>
        <item x="3930"/>
        <item x="2415"/>
        <item x="5768"/>
        <item x="6144"/>
        <item x="2157"/>
        <item x="1023"/>
        <item x="4262"/>
        <item x="6797"/>
        <item x="1943"/>
        <item x="6013"/>
        <item x="2601"/>
        <item x="6685"/>
        <item x="3139"/>
        <item x="6163"/>
        <item x="2000"/>
        <item x="3103"/>
        <item x="6172"/>
        <item x="5533"/>
        <item x="5962"/>
        <item x="6574"/>
        <item x="968"/>
        <item x="3356"/>
        <item x="6777"/>
        <item x="5820"/>
        <item x="4456"/>
        <item x="5636"/>
        <item x="5366"/>
        <item x="974"/>
        <item x="4656"/>
        <item x="6750"/>
        <item x="4666"/>
        <item x="1687"/>
        <item x="1458"/>
        <item x="6551"/>
        <item x="794"/>
        <item x="799"/>
        <item x="1921"/>
        <item x="3649"/>
        <item x="2837"/>
        <item x="825"/>
        <item x="4630"/>
        <item x="4227"/>
        <item x="6738"/>
        <item x="499"/>
        <item x="2038"/>
        <item x="2398"/>
        <item x="6601"/>
        <item x="4742"/>
        <item x="5782"/>
        <item x="6792"/>
        <item x="2376"/>
        <item x="2728"/>
        <item x="2143"/>
        <item x="1630"/>
        <item x="6336"/>
        <item x="3965"/>
        <item x="5733"/>
        <item x="4520"/>
        <item x="6960"/>
        <item x="5381"/>
        <item x="3523"/>
        <item x="6879"/>
        <item x="2566"/>
        <item x="5985"/>
        <item x="1735"/>
        <item x="5152"/>
        <item x="5800"/>
        <item x="4205"/>
        <item x="5493"/>
        <item x="1200"/>
        <item x="3636"/>
        <item x="5059"/>
        <item x="4196"/>
        <item x="5417"/>
        <item x="3524"/>
        <item x="6481"/>
        <item x="1399"/>
        <item x="2792"/>
        <item x="5862"/>
        <item x="5117"/>
        <item x="3788"/>
        <item x="525"/>
        <item x="5034"/>
        <item x="870"/>
        <item x="6199"/>
        <item x="2484"/>
        <item x="2850"/>
        <item x="3660"/>
        <item x="6223"/>
        <item x="6198"/>
        <item x="6548"/>
        <item x="4417"/>
        <item x="3041"/>
        <item x="6904"/>
        <item x="4413"/>
        <item x="792"/>
        <item x="1571"/>
        <item x="4287"/>
        <item x="3693"/>
        <item x="5641"/>
        <item x="4997"/>
        <item x="4441"/>
        <item x="5145"/>
        <item x="6922"/>
        <item x="291"/>
        <item x="84"/>
        <item x="1795"/>
        <item x="3457"/>
        <item x="3291"/>
        <item x="250"/>
        <item x="5662"/>
        <item x="4636"/>
        <item x="3877"/>
        <item x="615"/>
        <item x="5207"/>
        <item x="2096"/>
        <item x="6118"/>
        <item x="4673"/>
        <item x="1435"/>
        <item x="4224"/>
        <item x="576"/>
        <item x="4222"/>
        <item x="4836"/>
        <item x="4211"/>
        <item x="1044"/>
        <item x="4879"/>
        <item x="6278"/>
        <item x="1779"/>
        <item x="6438"/>
        <item x="5864"/>
        <item x="3721"/>
        <item x="2033"/>
        <item x="3805"/>
        <item x="503"/>
        <item x="284"/>
        <item x="4768"/>
        <item x="4770"/>
        <item x="4924"/>
        <item x="6132"/>
        <item x="3227"/>
        <item x="55"/>
        <item x="1513"/>
        <item x="6590"/>
        <item x="3290"/>
        <item x="5290"/>
        <item x="167"/>
        <item x="811"/>
        <item x="6767"/>
        <item x="4192"/>
        <item x="5278"/>
        <item x="5763"/>
        <item x="3240"/>
        <item x="782"/>
        <item x="2348"/>
        <item x="4382"/>
        <item x="4833"/>
        <item x="2041"/>
        <item x="4483"/>
        <item x="475"/>
        <item x="6886"/>
        <item x="3465"/>
        <item x="6412"/>
        <item x="1337"/>
        <item x="2902"/>
        <item x="6727"/>
        <item x="5680"/>
        <item x="5660"/>
        <item x="3442"/>
        <item x="2878"/>
        <item x="5191"/>
        <item x="4444"/>
        <item x="728"/>
        <item x="393"/>
        <item x="619"/>
        <item x="3201"/>
        <item x="5893"/>
        <item x="1302"/>
        <item x="1206"/>
        <item x="403"/>
        <item x="3434"/>
        <item x="732"/>
        <item x="3980"/>
        <item x="564"/>
        <item x="6621"/>
        <item x="4123"/>
        <item x="2289"/>
        <item x="5193"/>
        <item x="1349"/>
        <item x="2360"/>
        <item x="363"/>
        <item x="2831"/>
        <item x="3285"/>
        <item x="3677"/>
        <item x="2532"/>
        <item x="5014"/>
        <item x="3750"/>
        <item x="6802"/>
        <item x="6294"/>
        <item x="210"/>
        <item x="5847"/>
        <item x="4129"/>
        <item x="6138"/>
        <item x="4043"/>
        <item x="2137"/>
        <item x="4849"/>
        <item x="5816"/>
        <item x="3436"/>
        <item x="5643"/>
        <item x="3176"/>
        <item x="3066"/>
        <item x="6266"/>
        <item x="6243"/>
        <item x="6261"/>
        <item x="4876"/>
        <item x="4999"/>
        <item x="1191"/>
        <item x="6867"/>
        <item x="2916"/>
        <item x="1535"/>
        <item x="3254"/>
        <item x="19"/>
        <item x="4595"/>
        <item x="2533"/>
        <item x="4506"/>
        <item x="2100"/>
        <item x="1526"/>
        <item x="6319"/>
        <item x="1786"/>
        <item x="5201"/>
        <item x="3106"/>
        <item x="5851"/>
        <item x="3249"/>
        <item x="3393"/>
        <item x="1678"/>
        <item x="98"/>
        <item x="6340"/>
        <item x="5317"/>
        <item x="1641"/>
        <item x="4434"/>
        <item x="6326"/>
        <item x="2173"/>
        <item x="6160"/>
        <item x="95"/>
        <item x="4310"/>
        <item x="2633"/>
        <item x="1958"/>
        <item x="2428"/>
        <item x="5356"/>
        <item x="2877"/>
        <item x="5055"/>
        <item x="28"/>
        <item x="2063"/>
        <item x="5104"/>
        <item x="4877"/>
        <item x="2220"/>
        <item x="5898"/>
        <item x="6043"/>
        <item x="135"/>
        <item x="5557"/>
        <item x="242"/>
        <item x="5741"/>
        <item x="437"/>
        <item x="6915"/>
        <item x="851"/>
        <item x="4747"/>
        <item x="5441"/>
        <item x="53"/>
        <item x="634"/>
        <item x="4026"/>
        <item x="260"/>
        <item x="4720"/>
        <item x="5062"/>
        <item x="1129"/>
        <item x="1158"/>
        <item x="3802"/>
        <item x="3053"/>
        <item x="3204"/>
        <item x="6279"/>
        <item x="6582"/>
        <item x="3283"/>
        <item x="1180"/>
        <item x="795"/>
        <item x="2585"/>
        <item x="2210"/>
        <item x="6270"/>
        <item x="4687"/>
        <item x="4811"/>
        <item x="1624"/>
        <item x="6281"/>
        <item x="2382"/>
        <item x="4388"/>
        <item x="4692"/>
        <item x="648"/>
        <item x="761"/>
        <item x="688"/>
        <item x="5965"/>
        <item x="2322"/>
        <item x="5950"/>
        <item x="5687"/>
        <item x="2635"/>
        <item x="6957"/>
        <item x="171"/>
        <item x="4485"/>
        <item x="6226"/>
        <item x="1849"/>
        <item x="3196"/>
        <item x="6120"/>
        <item x="6127"/>
        <item x="1768"/>
        <item x="5099"/>
        <item x="6575"/>
        <item x="1"/>
        <item x="4032"/>
        <item x="1616"/>
        <item x="3670"/>
        <item x="1547"/>
        <item x="5591"/>
        <item x="238"/>
        <item x="460"/>
        <item x="290"/>
        <item x="4001"/>
        <item x="1485"/>
        <item x="1032"/>
        <item x="2799"/>
        <item x="2420"/>
        <item x="339"/>
        <item x="3539"/>
        <item x="5331"/>
        <item x="1247"/>
        <item x="948"/>
        <item x="1976"/>
        <item x="5472"/>
        <item x="2753"/>
        <item x="420"/>
        <item x="2788"/>
        <item x="951"/>
        <item x="6605"/>
        <item x="3051"/>
        <item x="3325"/>
        <item x="1902"/>
        <item x="2174"/>
        <item x="6063"/>
        <item x="2558"/>
        <item x="4957"/>
        <item x="865"/>
        <item x="4813"/>
        <item x="2590"/>
        <item x="3882"/>
        <item x="5277"/>
        <item x="2176"/>
        <item x="6101"/>
        <item x="74"/>
        <item x="4103"/>
        <item x="3933"/>
        <item x="742"/>
        <item x="5187"/>
        <item x="2045"/>
        <item x="245"/>
        <item x="139"/>
        <item x="5443"/>
        <item x="6346"/>
        <item x="1692"/>
        <item x="3526"/>
        <item x="3971"/>
        <item x="4513"/>
        <item x="1889"/>
        <item x="6262"/>
        <item x="3498"/>
        <item x="4338"/>
        <item x="5744"/>
        <item x="2559"/>
        <item x="5672"/>
        <item x="832"/>
        <item x="4209"/>
        <item x="6875"/>
        <item x="2266"/>
        <item x="1820"/>
        <item x="4437"/>
        <item x="3237"/>
        <item x="3012"/>
        <item x="1060"/>
        <item x="1899"/>
        <item x="1093"/>
        <item x="1633"/>
        <item x="2649"/>
        <item x="5822"/>
        <item x="5959"/>
        <item x="2270"/>
        <item x="2298"/>
        <item x="4583"/>
        <item x="4051"/>
        <item x="3960"/>
        <item x="389"/>
        <item x="2890"/>
        <item x="3452"/>
        <item x="1622"/>
        <item x="3476"/>
        <item x="4459"/>
        <item x="1676"/>
        <item x="6668"/>
        <item x="3351"/>
        <item x="1420"/>
        <item x="3662"/>
        <item x="2676"/>
        <item x="1918"/>
        <item x="3438"/>
        <item x="6564"/>
        <item x="3093"/>
        <item x="6017"/>
        <item x="1935"/>
        <item x="4707"/>
        <item x="5237"/>
        <item x="3731"/>
        <item x="376"/>
        <item x="3591"/>
        <item x="2116"/>
        <item x="876"/>
        <item x="5534"/>
        <item x="5921"/>
        <item x="4829"/>
        <item x="3939"/>
        <item x="557"/>
        <item x="5011"/>
        <item x="422"/>
        <item x="5428"/>
        <item x="1301"/>
        <item x="3082"/>
        <item x="6313"/>
        <item x="3223"/>
        <item x="5825"/>
        <item x="6937"/>
        <item x="6940"/>
        <item x="5619"/>
        <item x="3789"/>
        <item x="6945"/>
        <item x="4763"/>
        <item x="4356"/>
        <item x="4824"/>
        <item x="1140"/>
        <item x="3766"/>
        <item x="1339"/>
        <item x="2805"/>
        <item x="5627"/>
        <item x="997"/>
        <item x="1661"/>
        <item x="1644"/>
        <item x="2748"/>
        <item x="5783"/>
        <item x="1876"/>
        <item x="1583"/>
        <item x="4769"/>
        <item x="4113"/>
        <item x="697"/>
        <item x="481"/>
        <item x="4166"/>
        <item x="4702"/>
        <item x="6585"/>
        <item x="5769"/>
        <item x="3167"/>
        <item x="6056"/>
        <item x="3948"/>
        <item x="1740"/>
        <item x="4134"/>
        <item x="540"/>
        <item x="3414"/>
        <item x="4425"/>
        <item x="744"/>
        <item x="2046"/>
        <item x="5973"/>
        <item x="5930"/>
        <item x="3601"/>
        <item x="3589"/>
        <item x="3953"/>
        <item x="5330"/>
        <item x="3608"/>
        <item x="6453"/>
        <item x="4967"/>
        <item x="684"/>
        <item x="1321"/>
        <item x="3728"/>
        <item x="1842"/>
        <item x="2450"/>
        <item x="180"/>
        <item x="1238"/>
        <item x="5765"/>
        <item x="5139"/>
        <item x="1512"/>
        <item x="2712"/>
        <item x="6429"/>
        <item x="5208"/>
        <item x="1830"/>
        <item x="4024"/>
        <item x="2778"/>
        <item x="3446"/>
        <item x="6497"/>
        <item x="5927"/>
        <item x="131"/>
        <item x="5337"/>
        <item x="1674"/>
        <item x="1209"/>
        <item x="4979"/>
        <item x="5260"/>
        <item x="828"/>
        <item x="3994"/>
        <item x="2622"/>
        <item x="1123"/>
        <item x="3880"/>
        <item x="6338"/>
        <item x="121"/>
        <item x="3360"/>
        <item x="62"/>
        <item x="2327"/>
        <item x="2570"/>
        <item x="5421"/>
        <item x="13"/>
        <item x="251"/>
        <item x="358"/>
        <item x="5239"/>
        <item x="4654"/>
        <item x="5311"/>
        <item x="4290"/>
        <item x="3205"/>
        <item x="3182"/>
        <item x="1977"/>
        <item x="3665"/>
        <item x="558"/>
        <item x="2073"/>
        <item x="3900"/>
        <item x="3737"/>
        <item x="6766"/>
        <item x="6563"/>
        <item x="6446"/>
        <item x="1891"/>
        <item x="5722"/>
        <item x="3146"/>
        <item x="646"/>
        <item x="1202"/>
        <item x="6347"/>
        <item x="2347"/>
        <item x="1035"/>
        <item x="1864"/>
        <item x="3219"/>
        <item x="2675"/>
        <item x="3969"/>
        <item x="1348"/>
        <item x="2191"/>
        <item x="4517"/>
        <item x="4073"/>
        <item x="3873"/>
        <item x="6652"/>
        <item x="2664"/>
        <item x="1367"/>
        <item x="4471"/>
        <item x="2852"/>
        <item x="6933"/>
        <item x="3400"/>
        <item x="6619"/>
        <item x="5302"/>
        <item x="1131"/>
        <item x="1639"/>
        <item x="4576"/>
        <item x="5730"/>
        <item x="897"/>
        <item x="5425"/>
        <item x="4447"/>
        <item x="1657"/>
        <item x="3245"/>
        <item x="6683"/>
        <item x="2978"/>
        <item x="3714"/>
        <item x="1303"/>
        <item x="37"/>
        <item x="5304"/>
        <item x="4961"/>
        <item x="2821"/>
        <item x="3350"/>
        <item x="2669"/>
        <item x="1481"/>
        <item x="4002"/>
        <item x="1183"/>
        <item x="2140"/>
        <item x="2829"/>
        <item x="6084"/>
        <item x="3024"/>
        <item x="5874"/>
        <item x="5158"/>
        <item x="5458"/>
        <item x="5560"/>
        <item x="4631"/>
        <item x="629"/>
        <item x="3023"/>
        <item x="2329"/>
        <item x="4915"/>
        <item x="1909"/>
        <item x="4041"/>
        <item x="4101"/>
        <item x="617"/>
        <item x="5058"/>
        <item x="3433"/>
        <item x="718"/>
        <item x="419"/>
        <item x="3391"/>
        <item x="2097"/>
        <item x="939"/>
        <item x="312"/>
        <item x="888"/>
        <item x="2974"/>
        <item x="3517"/>
        <item x="4810"/>
        <item x="1099"/>
        <item x="1679"/>
        <item x="2793"/>
        <item x="1400"/>
        <item x="5892"/>
        <item x="1447"/>
        <item x="5791"/>
        <item x="6891"/>
        <item t="default"/>
      </items>
    </pivotField>
    <pivotField showAll="0"/>
    <pivotField showAll="0"/>
    <pivotField showAll="0"/>
    <pivotField showAll="0">
      <items count="9">
        <item x="0"/>
        <item x="5"/>
        <item x="4"/>
        <item x="1"/>
        <item x="6"/>
        <item x="3"/>
        <item x="7"/>
        <item x="2"/>
        <item t="default"/>
      </items>
    </pivotField>
    <pivotField showAll="0">
      <items count="4">
        <item x="2"/>
        <item x="0"/>
        <item x="1"/>
        <item t="default"/>
      </items>
    </pivotField>
    <pivotField showAll="0">
      <items count="6">
        <item x="1"/>
        <item x="4"/>
        <item x="3"/>
        <item x="0"/>
        <item x="2"/>
        <item t="default"/>
      </items>
    </pivotField>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showAll="0"/>
    <pivotField dataField="1" showAll="0"/>
    <pivotField showAll="0"/>
    <pivotField showAll="0"/>
    <pivotField showAll="0"/>
    <pivotField axis="axisRow" showAll="0">
      <items count="6">
        <item x="0"/>
        <item x="3"/>
        <item x="4"/>
        <item x="2"/>
        <item x="1"/>
        <item t="default"/>
      </items>
    </pivotField>
  </pivotFields>
  <rowFields count="1">
    <field x="23"/>
  </rowFields>
  <rowItems count="6">
    <i>
      <x/>
    </i>
    <i>
      <x v="1"/>
    </i>
    <i>
      <x v="2"/>
    </i>
    <i>
      <x v="3"/>
    </i>
    <i>
      <x v="4"/>
    </i>
    <i t="grand">
      <x/>
    </i>
  </rowItems>
  <colItems count="1">
    <i/>
  </colItems>
  <dataFields count="1">
    <dataField name="Sum of ShippingCost" fld="19" baseField="0" baseItem="0"/>
  </dataFields>
  <formats count="1">
    <format dxfId="6">
      <pivotArea grandRow="1" outline="0" collapsedLevelsAreSubtotals="1" fieldPosition="0"/>
    </format>
  </formats>
  <chartFormats count="6">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3" count="1" selected="0">
            <x v="0"/>
          </reference>
        </references>
      </pivotArea>
    </chartFormat>
    <chartFormat chart="12" format="8">
      <pivotArea type="data" outline="0" fieldPosition="0">
        <references count="2">
          <reference field="4294967294" count="1" selected="0">
            <x v="0"/>
          </reference>
          <reference field="23" count="1" selected="0">
            <x v="1"/>
          </reference>
        </references>
      </pivotArea>
    </chartFormat>
    <chartFormat chart="12" format="9">
      <pivotArea type="data" outline="0" fieldPosition="0">
        <references count="2">
          <reference field="4294967294" count="1" selected="0">
            <x v="0"/>
          </reference>
          <reference field="23" count="1" selected="0">
            <x v="2"/>
          </reference>
        </references>
      </pivotArea>
    </chartFormat>
    <chartFormat chart="12" format="10">
      <pivotArea type="data" outline="0" fieldPosition="0">
        <references count="2">
          <reference field="4294967294" count="1" selected="0">
            <x v="0"/>
          </reference>
          <reference field="23" count="1" selected="0">
            <x v="3"/>
          </reference>
        </references>
      </pivotArea>
    </chartFormat>
    <chartFormat chart="12" format="11">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Priority" xr10:uid="{7CB7206B-EA93-4CB7-B531-873ADA3ABE3F}" sourceName="OrderPriority">
  <pivotTables>
    <pivotTable tabId="4" name="PivotTable1"/>
    <pivotTable tabId="5" name="PivotTable2"/>
    <pivotTable tabId="7" name="PivotTable3"/>
    <pivotTable tabId="9" name="PivotTable5"/>
    <pivotTable tabId="13" name="PivotTable2"/>
  </pivotTables>
  <data>
    <tabular pivotCacheId="190725553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8B8FE4-3F2C-473E-A0AE-A0DC194F5F34}" sourceName="Region">
  <pivotTables>
    <pivotTable tabId="4" name="PivotTable1"/>
    <pivotTable tabId="5" name="PivotTable2"/>
    <pivotTable tabId="7" name="PivotTable3"/>
    <pivotTable tabId="9" name="PivotTable5"/>
    <pivotTable tabId="13" name="PivotTable2"/>
  </pivotTables>
  <data>
    <tabular pivotCacheId="1907255535">
      <items count="5">
        <i x="1" s="1"/>
        <i x="4"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Type" xr10:uid="{7E0BB468-2EC5-445C-B185-276ADC884769}" sourceName="PackageType">
  <pivotTables>
    <pivotTable tabId="4" name="PivotTable1"/>
    <pivotTable tabId="5" name="PivotTable2"/>
    <pivotTable tabId="7" name="PivotTable3"/>
    <pivotTable tabId="9" name="PivotTable5"/>
    <pivotTable tabId="13" name="PivotTable2"/>
  </pivotTables>
  <data>
    <tabular pivotCacheId="1907255535">
      <items count="8">
        <i x="0" s="1"/>
        <i x="5" s="1"/>
        <i x="4" s="1"/>
        <i x="1" s="1"/>
        <i x="6" s="1"/>
        <i x="3" s="1"/>
        <i x="7"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Priority" xr10:uid="{BB0DD606-0BBE-493D-A384-EB9532D6B373}" cache="Slicer_OrderPriority" caption="OrderPriority" startItem="1" style="SlicerStyleLight1 2" rowHeight="273050"/>
  <slicer name="Region" xr10:uid="{8DC1BFCA-A810-4F8A-9D50-A29A759574BE}" cache="Slicer_Region" caption="Region" style="SlicerStyleLight1 2" rowHeight="273050"/>
  <slicer name="PackageType" xr10:uid="{4A19108E-03DB-4BD2-AA58-2DA8E3A48BFF}" cache="Slicer_PackageType" caption="PackageType" startItem="2" style="SlicerStyleLight1 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E001F6-F124-479E-9C27-92FE7506BEE2}" name="Sales_Data" displayName="Sales_Data" ref="A1:X7000" totalsRowShown="0">
  <autoFilter ref="A1:X7000" xr:uid="{F7E001F6-F124-479E-9C27-92FE7506BEE2}"/>
  <tableColumns count="24">
    <tableColumn id="1" xr3:uid="{3A3505D0-F1C4-49EC-9557-7F574C15884E}" name="OrderID"/>
    <tableColumn id="2" xr3:uid="{69E35FF4-2288-467E-BC4D-43090D0D6800}" name="OrderDate" dataDxfId="17"/>
    <tableColumn id="15" xr3:uid="{DCB22F26-5E2A-4067-8B9C-8F3ACF7BB162}" name="Month" dataDxfId="16">
      <calculatedColumnFormula>TEXT(Sales_Data[[#This Row],[OrderDate]],"mmmm")</calculatedColumnFormula>
    </tableColumn>
    <tableColumn id="32" xr3:uid="{4F055E5E-4D1F-421A-ADE3-81E36A1B7EEB}" name="Year" dataDxfId="15">
      <calculatedColumnFormula>TEXT(B2, "yyyy")</calculatedColumnFormula>
    </tableColumn>
    <tableColumn id="3" xr3:uid="{08237BE2-9EDB-40CB-8432-80AED645307C}" name="DeliveryPartner"/>
    <tableColumn id="4" xr3:uid="{1A8ABFD3-A791-4679-A53F-6926B9D5D8D9}" name="PackageType"/>
    <tableColumn id="5" xr3:uid="{83F4D08E-B9A6-4A43-827A-2F7B903AE400}" name="OrderPriority"/>
    <tableColumn id="6" xr3:uid="{4DC3E4FE-330F-4FDE-B70E-F90605634987}" name="Region"/>
    <tableColumn id="14" xr3:uid="{D8AD5810-6F2F-4F2C-A39E-97A51DB1D4A4}" name="Country"/>
    <tableColumn id="7" xr3:uid="{B6BB9656-21E7-4D8F-933A-73B6380CDCBE}" name="OrderQuantity"/>
    <tableColumn id="16" xr3:uid="{A56C0F68-BD52-48E3-A356-A83ECA1A3E3F}" name="UnitPrice"/>
    <tableColumn id="17" xr3:uid="{B0B2120E-ED32-4B97-AAE5-C08C5A70CD6F}" name="Gross Revenue" dataDxfId="14">
      <calculatedColumnFormula>Sales_Data[[#This Row],[OrderQuantity]] *Sales_Data[[#This Row],[UnitPrice]]</calculatedColumnFormula>
    </tableColumn>
    <tableColumn id="18" xr3:uid="{4D7E01F6-9A94-46F0-9D63-6B0EDDB521DC}" name="Discount Amount " dataDxfId="13">
      <calculatedColumnFormula>Sales_Data[[#This Row],[UnitPrice]]-Sales_Data[[#This Row],[UnitCost]]</calculatedColumnFormula>
    </tableColumn>
    <tableColumn id="19" xr3:uid="{F9B143F1-9AD0-4253-B671-8C8062218977}" name="Actul Bill Amount" dataDxfId="12">
      <calculatedColumnFormula>Sales_Data[[#This Row],[Gross Revenue]]-Sales_Data[[#This Row],[Discount Amount ]]</calculatedColumnFormula>
    </tableColumn>
    <tableColumn id="22" xr3:uid="{9DC682E4-321C-4DD5-A5DF-7ADA0CDD02E8}" name="ItemCost" dataDxfId="11">
      <calculatedColumnFormula>Sales_Data[[#This Row],[OrderQuantity]] *Sales_Data[[#This Row],[UnitCost]]</calculatedColumnFormula>
    </tableColumn>
    <tableColumn id="25" xr3:uid="{F824E1F6-F160-4489-81CC-7FFB8D0C7F19}" name="TotalFinancialCost" dataDxfId="10" dataCellStyle="Comma">
      <calculatedColumnFormula>Sales_Data[[#This Row],[ItemCost]] +Sales_Data[[#This Row],[ShippingCost]]</calculatedColumnFormula>
    </tableColumn>
    <tableColumn id="26" xr3:uid="{52276F1E-C9CD-46D6-8368-809BC4426FD5}" name="Net Profit" dataDxfId="9" dataCellStyle="Comma">
      <calculatedColumnFormula>Sales_Data[[#This Row],[Gross Revenue]]-Sales_Data[[#This Row],[TotalFinancialCost]]</calculatedColumnFormula>
    </tableColumn>
    <tableColumn id="27" xr3:uid="{C4338058-0F0B-47C8-9437-DF0F13C1221D}" name="Net Sales" dataDxfId="8" dataCellStyle="Comma">
      <calculatedColumnFormula>Sales_Data[[#This Row],[Actul Bill Amount]]-Sales_Data[[#This Row],[ShippingCost]]</calculatedColumnFormula>
    </tableColumn>
    <tableColumn id="8" xr3:uid="{A9C79B3C-2966-4746-97AA-8D83791F2A9B}" name="SafetyStockLevel"/>
    <tableColumn id="9" xr3:uid="{836E44F4-61CF-4582-8998-B1E61083D95D}" name="ShippingCost"/>
    <tableColumn id="10" xr3:uid="{CB3A676A-A752-4407-B50A-65D0175B66F5}" name="ProductName"/>
    <tableColumn id="12" xr3:uid="{9709C572-1262-4494-807E-93C9BA78432F}" name="UnitCost"/>
    <tableColumn id="13" xr3:uid="{D2BC4527-D1F2-4D84-8CDF-81348574C1D3}" name="WarehouseName"/>
    <tableColumn id="11" xr3:uid="{9224BF6B-6C86-4ED3-A49F-FB9B933CBB10}" name="City" dataDxfId="7">
      <calculatedColumnFormula>_xlfn.TEXTBEFORE(W2, " ")</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1" xr10:uid="{F87B19DE-8E10-498D-8403-4D45146FC70E}" sourceName="OrderDate">
  <pivotTables>
    <pivotTable tabId="13" name="PivotTable2"/>
    <pivotTable tabId="4" name="PivotTable1"/>
    <pivotTable tabId="5" name="PivotTable2"/>
    <pivotTable tabId="7" name="PivotTable3"/>
    <pivotTable tabId="9" name="PivotTable5"/>
  </pivotTables>
  <state minimalRefreshVersion="6" lastRefreshVersion="6" pivotCacheId="1907255535" filterType="unknown">
    <bounds startDate="2025-01-01T00:56:00" endDate="2026-01-01T23:57: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97934F1A-78E6-4258-ACC0-85BB4A8FA2FC}" cache="NativeTimeline_OrderDate1" caption="OrderDate" level="1" selectionLevel="1" scrollPosition="2025-01-01T00:00:00" style="TimeSlicerStyleDark1 2"/>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A0072-BB14-4EF1-B66D-E31C55646F15}">
  <dimension ref="A1:M7000"/>
  <sheetViews>
    <sheetView workbookViewId="0"/>
  </sheetViews>
  <sheetFormatPr defaultRowHeight="16" x14ac:dyDescent="0.4"/>
  <cols>
    <col min="2" max="2" width="13.58203125" customWidth="1"/>
    <col min="3" max="3" width="8.6640625" customWidth="1"/>
    <col min="13" max="13" width="21.58203125" customWidth="1"/>
    <col min="14" max="14" width="12.5" customWidth="1"/>
    <col min="15" max="15" width="11.08203125" customWidth="1"/>
    <col min="16" max="16" width="10.33203125" customWidth="1"/>
    <col min="17" max="17" width="11" customWidth="1"/>
  </cols>
  <sheetData>
    <row r="1" spans="1:13" x14ac:dyDescent="0.4">
      <c r="A1" t="s">
        <v>0</v>
      </c>
      <c r="B1" t="s">
        <v>1</v>
      </c>
      <c r="C1" t="s">
        <v>2</v>
      </c>
      <c r="D1" t="s">
        <v>3</v>
      </c>
      <c r="E1" t="s">
        <v>4</v>
      </c>
      <c r="F1" t="s">
        <v>5</v>
      </c>
      <c r="G1" t="s">
        <v>6</v>
      </c>
      <c r="H1" t="s">
        <v>7</v>
      </c>
      <c r="I1" t="s">
        <v>8</v>
      </c>
      <c r="J1" t="s">
        <v>9</v>
      </c>
      <c r="K1" t="s">
        <v>10</v>
      </c>
      <c r="L1" t="s">
        <v>11</v>
      </c>
      <c r="M1" t="s">
        <v>12</v>
      </c>
    </row>
    <row r="2" spans="1:13" x14ac:dyDescent="0.4">
      <c r="A2">
        <v>100001</v>
      </c>
      <c r="B2" s="1">
        <v>45760.977777777778</v>
      </c>
      <c r="C2" t="s">
        <v>13</v>
      </c>
      <c r="D2" t="s">
        <v>14</v>
      </c>
      <c r="E2" t="s">
        <v>15</v>
      </c>
      <c r="F2" t="s">
        <v>16</v>
      </c>
      <c r="G2">
        <v>50</v>
      </c>
      <c r="H2">
        <v>767</v>
      </c>
      <c r="I2">
        <v>761.96</v>
      </c>
      <c r="J2" t="s">
        <v>17</v>
      </c>
      <c r="K2">
        <v>3200</v>
      </c>
      <c r="L2">
        <v>2000</v>
      </c>
      <c r="M2" t="s">
        <v>18</v>
      </c>
    </row>
    <row r="3" spans="1:13" x14ac:dyDescent="0.4">
      <c r="A3">
        <v>100002</v>
      </c>
      <c r="B3" s="1">
        <v>46006.148611111108</v>
      </c>
      <c r="C3" t="s">
        <v>19</v>
      </c>
      <c r="D3" t="s">
        <v>14</v>
      </c>
      <c r="E3" t="s">
        <v>15</v>
      </c>
      <c r="F3" t="s">
        <v>20</v>
      </c>
      <c r="G3">
        <v>95</v>
      </c>
      <c r="H3">
        <v>460</v>
      </c>
      <c r="I3">
        <v>247.78</v>
      </c>
      <c r="J3" t="s">
        <v>21</v>
      </c>
      <c r="K3">
        <v>6500</v>
      </c>
      <c r="L3">
        <v>4200</v>
      </c>
      <c r="M3" t="s">
        <v>22</v>
      </c>
    </row>
    <row r="4" spans="1:13" x14ac:dyDescent="0.4">
      <c r="A4">
        <v>100003</v>
      </c>
      <c r="B4" s="1">
        <v>45928.167361111111</v>
      </c>
      <c r="C4" t="s">
        <v>23</v>
      </c>
      <c r="D4" t="s">
        <v>24</v>
      </c>
      <c r="E4" t="s">
        <v>15</v>
      </c>
      <c r="F4" t="s">
        <v>25</v>
      </c>
      <c r="G4">
        <v>28</v>
      </c>
      <c r="H4">
        <v>682</v>
      </c>
      <c r="I4">
        <v>427.83</v>
      </c>
      <c r="J4" t="s">
        <v>26</v>
      </c>
      <c r="K4">
        <v>45000</v>
      </c>
      <c r="L4">
        <v>32000</v>
      </c>
      <c r="M4" t="s">
        <v>27</v>
      </c>
    </row>
    <row r="5" spans="1:13" x14ac:dyDescent="0.4">
      <c r="A5">
        <v>100004</v>
      </c>
      <c r="B5" s="1">
        <v>45764.865972222222</v>
      </c>
      <c r="C5" t="s">
        <v>19</v>
      </c>
      <c r="D5" t="s">
        <v>28</v>
      </c>
      <c r="E5" t="s">
        <v>29</v>
      </c>
      <c r="F5" t="s">
        <v>25</v>
      </c>
      <c r="G5">
        <v>62</v>
      </c>
      <c r="H5">
        <v>564</v>
      </c>
      <c r="I5">
        <v>2905.88</v>
      </c>
      <c r="J5" t="s">
        <v>30</v>
      </c>
      <c r="K5">
        <v>450</v>
      </c>
      <c r="L5">
        <v>200</v>
      </c>
      <c r="M5" t="s">
        <v>27</v>
      </c>
    </row>
    <row r="6" spans="1:13" x14ac:dyDescent="0.4">
      <c r="A6">
        <v>100005</v>
      </c>
      <c r="B6" s="1">
        <v>45729.068749999999</v>
      </c>
      <c r="C6" t="s">
        <v>23</v>
      </c>
      <c r="D6" t="s">
        <v>14</v>
      </c>
      <c r="E6" t="s">
        <v>31</v>
      </c>
      <c r="F6" t="s">
        <v>32</v>
      </c>
      <c r="G6">
        <v>55</v>
      </c>
      <c r="H6">
        <v>537</v>
      </c>
      <c r="I6">
        <v>560.34</v>
      </c>
      <c r="J6" t="s">
        <v>17</v>
      </c>
      <c r="K6">
        <v>3200</v>
      </c>
      <c r="L6">
        <v>2000</v>
      </c>
      <c r="M6" t="s">
        <v>33</v>
      </c>
    </row>
    <row r="7" spans="1:13" x14ac:dyDescent="0.4">
      <c r="A7">
        <v>100006</v>
      </c>
      <c r="B7" s="1">
        <v>45846.662499999999</v>
      </c>
      <c r="C7" t="s">
        <v>34</v>
      </c>
      <c r="D7" t="s">
        <v>35</v>
      </c>
      <c r="E7" t="s">
        <v>15</v>
      </c>
      <c r="F7" t="s">
        <v>16</v>
      </c>
      <c r="G7">
        <v>14</v>
      </c>
      <c r="H7">
        <v>769</v>
      </c>
      <c r="I7">
        <v>612.14</v>
      </c>
      <c r="J7" t="s">
        <v>36</v>
      </c>
      <c r="K7">
        <v>12000</v>
      </c>
      <c r="L7">
        <v>8000</v>
      </c>
      <c r="M7" t="s">
        <v>18</v>
      </c>
    </row>
    <row r="8" spans="1:13" x14ac:dyDescent="0.4">
      <c r="A8">
        <v>100007</v>
      </c>
      <c r="B8" s="1">
        <v>45678.363888888889</v>
      </c>
      <c r="C8" t="s">
        <v>23</v>
      </c>
      <c r="D8" t="s">
        <v>28</v>
      </c>
      <c r="E8" t="s">
        <v>15</v>
      </c>
      <c r="F8" t="s">
        <v>37</v>
      </c>
      <c r="G8">
        <v>67</v>
      </c>
      <c r="H8">
        <v>941</v>
      </c>
      <c r="I8">
        <v>484.17</v>
      </c>
      <c r="J8" t="s">
        <v>30</v>
      </c>
      <c r="K8">
        <v>450</v>
      </c>
      <c r="L8">
        <v>200</v>
      </c>
      <c r="M8" t="s">
        <v>38</v>
      </c>
    </row>
    <row r="9" spans="1:13" x14ac:dyDescent="0.4">
      <c r="A9">
        <v>100008</v>
      </c>
      <c r="B9" s="1">
        <v>45760.6</v>
      </c>
      <c r="C9" t="s">
        <v>39</v>
      </c>
      <c r="D9" t="s">
        <v>28</v>
      </c>
      <c r="E9" t="s">
        <v>31</v>
      </c>
      <c r="F9" t="s">
        <v>16</v>
      </c>
      <c r="G9">
        <v>66</v>
      </c>
      <c r="H9">
        <v>407</v>
      </c>
      <c r="I9">
        <v>254.21</v>
      </c>
      <c r="J9" t="s">
        <v>30</v>
      </c>
      <c r="K9">
        <v>450</v>
      </c>
      <c r="L9">
        <v>200</v>
      </c>
      <c r="M9" t="s">
        <v>18</v>
      </c>
    </row>
    <row r="10" spans="1:13" x14ac:dyDescent="0.4">
      <c r="A10">
        <v>100009</v>
      </c>
      <c r="B10" s="1">
        <v>45779.898611111108</v>
      </c>
      <c r="C10" t="s">
        <v>19</v>
      </c>
      <c r="D10" t="s">
        <v>40</v>
      </c>
      <c r="E10" t="s">
        <v>15</v>
      </c>
      <c r="F10" t="s">
        <v>25</v>
      </c>
      <c r="G10">
        <v>36</v>
      </c>
      <c r="H10">
        <v>533</v>
      </c>
      <c r="I10">
        <v>749.19</v>
      </c>
      <c r="J10" t="s">
        <v>41</v>
      </c>
      <c r="K10">
        <v>5500</v>
      </c>
      <c r="L10">
        <v>3500</v>
      </c>
      <c r="M10" t="s">
        <v>27</v>
      </c>
    </row>
    <row r="11" spans="1:13" x14ac:dyDescent="0.4">
      <c r="A11">
        <v>100010</v>
      </c>
      <c r="B11" s="1">
        <v>45872.546527777777</v>
      </c>
      <c r="C11" t="s">
        <v>42</v>
      </c>
      <c r="D11" t="s">
        <v>43</v>
      </c>
      <c r="E11" t="s">
        <v>15</v>
      </c>
      <c r="F11" t="s">
        <v>32</v>
      </c>
      <c r="G11">
        <v>86</v>
      </c>
      <c r="H11">
        <v>891</v>
      </c>
      <c r="I11">
        <v>642.54999999999995</v>
      </c>
      <c r="J11" t="s">
        <v>44</v>
      </c>
      <c r="K11">
        <v>4500</v>
      </c>
      <c r="L11">
        <v>2500</v>
      </c>
      <c r="M11" t="s">
        <v>33</v>
      </c>
    </row>
    <row r="12" spans="1:13" x14ac:dyDescent="0.4">
      <c r="A12">
        <v>100011</v>
      </c>
      <c r="B12" s="1">
        <v>45988.649305555555</v>
      </c>
      <c r="C12" t="s">
        <v>45</v>
      </c>
      <c r="D12" t="s">
        <v>46</v>
      </c>
      <c r="E12" t="s">
        <v>31</v>
      </c>
      <c r="F12" t="s">
        <v>16</v>
      </c>
      <c r="G12">
        <v>63</v>
      </c>
      <c r="H12">
        <v>1098</v>
      </c>
      <c r="I12">
        <v>383.82</v>
      </c>
      <c r="J12" t="s">
        <v>47</v>
      </c>
      <c r="K12">
        <v>4500</v>
      </c>
      <c r="L12">
        <v>2800</v>
      </c>
      <c r="M12" t="s">
        <v>18</v>
      </c>
    </row>
    <row r="13" spans="1:13" x14ac:dyDescent="0.4">
      <c r="A13">
        <v>100012</v>
      </c>
      <c r="B13" s="1">
        <v>45745.220833333333</v>
      </c>
      <c r="C13" t="s">
        <v>34</v>
      </c>
      <c r="D13" t="s">
        <v>46</v>
      </c>
      <c r="E13" t="s">
        <v>15</v>
      </c>
      <c r="F13" t="s">
        <v>20</v>
      </c>
      <c r="G13">
        <v>50</v>
      </c>
      <c r="H13">
        <v>363</v>
      </c>
      <c r="I13">
        <v>539.54</v>
      </c>
      <c r="J13" t="s">
        <v>47</v>
      </c>
      <c r="K13">
        <v>4500</v>
      </c>
      <c r="L13">
        <v>2800</v>
      </c>
      <c r="M13" t="s">
        <v>22</v>
      </c>
    </row>
    <row r="14" spans="1:13" x14ac:dyDescent="0.4">
      <c r="A14">
        <v>100013</v>
      </c>
      <c r="B14" s="1">
        <v>45757.00277777778</v>
      </c>
      <c r="C14" t="s">
        <v>48</v>
      </c>
      <c r="D14" t="s">
        <v>35</v>
      </c>
      <c r="E14" t="s">
        <v>29</v>
      </c>
      <c r="F14" t="s">
        <v>37</v>
      </c>
      <c r="G14">
        <v>44</v>
      </c>
      <c r="H14">
        <v>1130</v>
      </c>
      <c r="I14">
        <v>821.5</v>
      </c>
      <c r="J14" t="s">
        <v>49</v>
      </c>
      <c r="K14">
        <v>8500</v>
      </c>
      <c r="L14">
        <v>5500</v>
      </c>
      <c r="M14" t="s">
        <v>38</v>
      </c>
    </row>
    <row r="15" spans="1:13" x14ac:dyDescent="0.4">
      <c r="A15">
        <v>100014</v>
      </c>
      <c r="B15" s="1">
        <v>46017.729166666664</v>
      </c>
      <c r="C15" t="s">
        <v>50</v>
      </c>
      <c r="D15" t="s">
        <v>43</v>
      </c>
      <c r="E15" t="s">
        <v>29</v>
      </c>
      <c r="F15" t="s">
        <v>20</v>
      </c>
      <c r="G15">
        <v>8</v>
      </c>
      <c r="H15">
        <v>586</v>
      </c>
      <c r="I15">
        <v>567.28</v>
      </c>
      <c r="J15" t="s">
        <v>51</v>
      </c>
      <c r="K15">
        <v>1800</v>
      </c>
      <c r="L15">
        <v>900</v>
      </c>
      <c r="M15" t="s">
        <v>22</v>
      </c>
    </row>
    <row r="16" spans="1:13" x14ac:dyDescent="0.4">
      <c r="A16">
        <v>100015</v>
      </c>
      <c r="B16" s="1">
        <v>45809.609027777777</v>
      </c>
      <c r="C16" t="s">
        <v>13</v>
      </c>
      <c r="D16" t="s">
        <v>40</v>
      </c>
      <c r="E16" t="s">
        <v>15</v>
      </c>
      <c r="F16" t="s">
        <v>16</v>
      </c>
      <c r="G16">
        <v>80</v>
      </c>
      <c r="H16">
        <v>1144</v>
      </c>
      <c r="I16">
        <v>422.49</v>
      </c>
      <c r="J16" t="s">
        <v>52</v>
      </c>
      <c r="K16">
        <v>1500</v>
      </c>
      <c r="L16">
        <v>800</v>
      </c>
      <c r="M16" t="s">
        <v>18</v>
      </c>
    </row>
    <row r="17" spans="1:13" x14ac:dyDescent="0.4">
      <c r="A17">
        <v>100016</v>
      </c>
      <c r="B17" s="1">
        <v>45788.827777777777</v>
      </c>
      <c r="C17" t="s">
        <v>23</v>
      </c>
      <c r="D17" t="s">
        <v>14</v>
      </c>
      <c r="E17" t="s">
        <v>31</v>
      </c>
      <c r="F17" t="s">
        <v>37</v>
      </c>
      <c r="G17">
        <v>9</v>
      </c>
      <c r="H17">
        <v>523</v>
      </c>
      <c r="I17">
        <v>1045.44</v>
      </c>
      <c r="J17" t="s">
        <v>17</v>
      </c>
      <c r="K17">
        <v>3200</v>
      </c>
      <c r="L17">
        <v>2000</v>
      </c>
      <c r="M17" t="s">
        <v>38</v>
      </c>
    </row>
    <row r="18" spans="1:13" x14ac:dyDescent="0.4">
      <c r="A18">
        <v>100017</v>
      </c>
      <c r="B18" s="1">
        <v>45807.462500000001</v>
      </c>
      <c r="C18" t="s">
        <v>39</v>
      </c>
      <c r="D18" t="s">
        <v>35</v>
      </c>
      <c r="E18" t="s">
        <v>15</v>
      </c>
      <c r="F18" t="s">
        <v>16</v>
      </c>
      <c r="G18">
        <v>76</v>
      </c>
      <c r="H18">
        <v>933</v>
      </c>
      <c r="I18">
        <v>542.91999999999996</v>
      </c>
      <c r="J18" t="s">
        <v>36</v>
      </c>
      <c r="K18">
        <v>12000</v>
      </c>
      <c r="L18">
        <v>8000</v>
      </c>
      <c r="M18" t="s">
        <v>18</v>
      </c>
    </row>
    <row r="19" spans="1:13" x14ac:dyDescent="0.4">
      <c r="A19">
        <v>100018</v>
      </c>
      <c r="B19" s="1">
        <v>45966.977083333331</v>
      </c>
      <c r="C19" t="s">
        <v>19</v>
      </c>
      <c r="D19" t="s">
        <v>46</v>
      </c>
      <c r="E19" t="s">
        <v>29</v>
      </c>
      <c r="F19" t="s">
        <v>25</v>
      </c>
      <c r="G19">
        <v>32</v>
      </c>
      <c r="H19">
        <v>1013</v>
      </c>
      <c r="I19">
        <v>1040.3800000000001</v>
      </c>
      <c r="J19" t="s">
        <v>53</v>
      </c>
      <c r="K19">
        <v>15000</v>
      </c>
      <c r="L19">
        <v>9500</v>
      </c>
      <c r="M19" t="s">
        <v>27</v>
      </c>
    </row>
    <row r="20" spans="1:13" x14ac:dyDescent="0.4">
      <c r="A20">
        <v>100019</v>
      </c>
      <c r="B20" s="1">
        <v>45915.319444444445</v>
      </c>
      <c r="C20" t="s">
        <v>45</v>
      </c>
      <c r="D20" t="s">
        <v>46</v>
      </c>
      <c r="E20" t="s">
        <v>15</v>
      </c>
      <c r="F20" t="s">
        <v>16</v>
      </c>
      <c r="G20">
        <v>53</v>
      </c>
      <c r="H20">
        <v>466</v>
      </c>
      <c r="I20">
        <v>2563.91</v>
      </c>
      <c r="J20" t="s">
        <v>53</v>
      </c>
      <c r="K20">
        <v>15000</v>
      </c>
      <c r="L20">
        <v>9500</v>
      </c>
      <c r="M20" t="s">
        <v>18</v>
      </c>
    </row>
    <row r="21" spans="1:13" x14ac:dyDescent="0.4">
      <c r="A21">
        <v>100020</v>
      </c>
      <c r="B21" s="1">
        <v>46001.34097222222</v>
      </c>
      <c r="C21" t="s">
        <v>42</v>
      </c>
      <c r="D21" t="s">
        <v>35</v>
      </c>
      <c r="E21" t="s">
        <v>29</v>
      </c>
      <c r="F21" t="s">
        <v>37</v>
      </c>
      <c r="G21">
        <v>67</v>
      </c>
      <c r="H21">
        <v>567</v>
      </c>
      <c r="I21">
        <v>247.98</v>
      </c>
      <c r="J21" t="s">
        <v>49</v>
      </c>
      <c r="K21">
        <v>8500</v>
      </c>
      <c r="L21">
        <v>5500</v>
      </c>
      <c r="M21" t="s">
        <v>38</v>
      </c>
    </row>
    <row r="22" spans="1:13" x14ac:dyDescent="0.4">
      <c r="A22">
        <v>100021</v>
      </c>
      <c r="B22" s="1">
        <v>45951.034722222219</v>
      </c>
      <c r="C22" t="s">
        <v>42</v>
      </c>
      <c r="D22" t="s">
        <v>28</v>
      </c>
      <c r="E22" t="s">
        <v>31</v>
      </c>
      <c r="F22" t="s">
        <v>32</v>
      </c>
      <c r="G22">
        <v>58</v>
      </c>
      <c r="H22">
        <v>458</v>
      </c>
      <c r="I22">
        <v>748.67</v>
      </c>
      <c r="J22" t="s">
        <v>54</v>
      </c>
      <c r="K22">
        <v>2500</v>
      </c>
      <c r="L22">
        <v>1500</v>
      </c>
      <c r="M22" t="s">
        <v>33</v>
      </c>
    </row>
    <row r="23" spans="1:13" x14ac:dyDescent="0.4">
      <c r="A23">
        <v>100022</v>
      </c>
      <c r="B23" s="1">
        <v>45849.655555555553</v>
      </c>
      <c r="C23" t="s">
        <v>19</v>
      </c>
      <c r="D23" t="s">
        <v>24</v>
      </c>
      <c r="E23" t="s">
        <v>15</v>
      </c>
      <c r="F23" t="s">
        <v>32</v>
      </c>
      <c r="G23">
        <v>58</v>
      </c>
      <c r="H23">
        <v>736</v>
      </c>
      <c r="I23">
        <v>1125.6199999999999</v>
      </c>
      <c r="J23" t="s">
        <v>26</v>
      </c>
      <c r="K23">
        <v>45000</v>
      </c>
      <c r="L23">
        <v>32000</v>
      </c>
      <c r="M23" t="s">
        <v>33</v>
      </c>
    </row>
    <row r="24" spans="1:13" x14ac:dyDescent="0.4">
      <c r="A24">
        <v>100023</v>
      </c>
      <c r="B24" s="1">
        <v>45934.563888888886</v>
      </c>
      <c r="C24" t="s">
        <v>48</v>
      </c>
      <c r="D24" t="s">
        <v>40</v>
      </c>
      <c r="E24" t="s">
        <v>29</v>
      </c>
      <c r="F24" t="s">
        <v>32</v>
      </c>
      <c r="G24">
        <v>98</v>
      </c>
      <c r="H24">
        <v>931</v>
      </c>
      <c r="I24">
        <v>2475.2600000000002</v>
      </c>
      <c r="J24" t="s">
        <v>52</v>
      </c>
      <c r="K24">
        <v>1500</v>
      </c>
      <c r="L24">
        <v>800</v>
      </c>
      <c r="M24" t="s">
        <v>33</v>
      </c>
    </row>
    <row r="25" spans="1:13" x14ac:dyDescent="0.4">
      <c r="A25">
        <v>100024</v>
      </c>
      <c r="B25" s="1">
        <v>45818.459027777775</v>
      </c>
      <c r="C25" t="s">
        <v>50</v>
      </c>
      <c r="D25" t="s">
        <v>14</v>
      </c>
      <c r="E25" t="s">
        <v>29</v>
      </c>
      <c r="F25" t="s">
        <v>25</v>
      </c>
      <c r="G25">
        <v>63</v>
      </c>
      <c r="H25">
        <v>825</v>
      </c>
      <c r="I25">
        <v>1085.49</v>
      </c>
      <c r="J25" t="s">
        <v>21</v>
      </c>
      <c r="K25">
        <v>6500</v>
      </c>
      <c r="L25">
        <v>4200</v>
      </c>
      <c r="M25" t="s">
        <v>27</v>
      </c>
    </row>
    <row r="26" spans="1:13" x14ac:dyDescent="0.4">
      <c r="A26">
        <v>100025</v>
      </c>
      <c r="B26" s="1">
        <v>45971.593055555553</v>
      </c>
      <c r="C26" t="s">
        <v>48</v>
      </c>
      <c r="D26" t="s">
        <v>40</v>
      </c>
      <c r="E26" t="s">
        <v>15</v>
      </c>
      <c r="F26" t="s">
        <v>37</v>
      </c>
      <c r="G26">
        <v>33</v>
      </c>
      <c r="H26">
        <v>966</v>
      </c>
      <c r="I26">
        <v>1261.72</v>
      </c>
      <c r="J26" t="s">
        <v>52</v>
      </c>
      <c r="K26">
        <v>1500</v>
      </c>
      <c r="L26">
        <v>800</v>
      </c>
      <c r="M26" t="s">
        <v>38</v>
      </c>
    </row>
    <row r="27" spans="1:13" x14ac:dyDescent="0.4">
      <c r="A27">
        <v>100026</v>
      </c>
      <c r="B27" s="1">
        <v>45679.3</v>
      </c>
      <c r="C27" t="s">
        <v>42</v>
      </c>
      <c r="D27" t="s">
        <v>35</v>
      </c>
      <c r="E27" t="s">
        <v>15</v>
      </c>
      <c r="F27" t="s">
        <v>25</v>
      </c>
      <c r="G27">
        <v>11</v>
      </c>
      <c r="H27">
        <v>719</v>
      </c>
      <c r="I27">
        <v>2607.3000000000002</v>
      </c>
      <c r="J27" t="s">
        <v>36</v>
      </c>
      <c r="K27">
        <v>12000</v>
      </c>
      <c r="L27">
        <v>8000</v>
      </c>
      <c r="M27" t="s">
        <v>27</v>
      </c>
    </row>
    <row r="28" spans="1:13" x14ac:dyDescent="0.4">
      <c r="A28">
        <v>100027</v>
      </c>
      <c r="B28" s="1">
        <v>45910.12777777778</v>
      </c>
      <c r="C28" t="s">
        <v>13</v>
      </c>
      <c r="D28" t="s">
        <v>46</v>
      </c>
      <c r="E28" t="s">
        <v>15</v>
      </c>
      <c r="F28" t="s">
        <v>37</v>
      </c>
      <c r="G28">
        <v>95</v>
      </c>
      <c r="H28">
        <v>939</v>
      </c>
      <c r="I28">
        <v>1175.4000000000001</v>
      </c>
      <c r="J28" t="s">
        <v>53</v>
      </c>
      <c r="K28">
        <v>15000</v>
      </c>
      <c r="L28">
        <v>9500</v>
      </c>
      <c r="M28" t="s">
        <v>38</v>
      </c>
    </row>
    <row r="29" spans="1:13" x14ac:dyDescent="0.4">
      <c r="A29">
        <v>100028</v>
      </c>
      <c r="B29" s="1">
        <v>45893.206250000003</v>
      </c>
      <c r="C29" t="s">
        <v>45</v>
      </c>
      <c r="D29" t="s">
        <v>55</v>
      </c>
      <c r="E29" t="s">
        <v>31</v>
      </c>
      <c r="F29" t="s">
        <v>16</v>
      </c>
      <c r="G29">
        <v>21</v>
      </c>
      <c r="H29">
        <v>493</v>
      </c>
      <c r="I29">
        <v>898.34</v>
      </c>
      <c r="J29" t="s">
        <v>56</v>
      </c>
      <c r="K29">
        <v>850</v>
      </c>
      <c r="L29">
        <v>550</v>
      </c>
      <c r="M29" t="s">
        <v>18</v>
      </c>
    </row>
    <row r="30" spans="1:13" x14ac:dyDescent="0.4">
      <c r="A30">
        <v>100029</v>
      </c>
      <c r="B30" s="1">
        <v>46002.859722222223</v>
      </c>
      <c r="C30" t="s">
        <v>13</v>
      </c>
      <c r="D30" t="s">
        <v>35</v>
      </c>
      <c r="E30" t="s">
        <v>31</v>
      </c>
      <c r="F30" t="s">
        <v>37</v>
      </c>
      <c r="G30">
        <v>80</v>
      </c>
      <c r="H30">
        <v>437</v>
      </c>
      <c r="I30">
        <v>552.63</v>
      </c>
      <c r="J30" t="s">
        <v>36</v>
      </c>
      <c r="K30">
        <v>12000</v>
      </c>
      <c r="L30">
        <v>8000</v>
      </c>
      <c r="M30" t="s">
        <v>38</v>
      </c>
    </row>
    <row r="31" spans="1:13" x14ac:dyDescent="0.4">
      <c r="A31">
        <v>100030</v>
      </c>
      <c r="B31" s="1">
        <v>45706.575694444444</v>
      </c>
      <c r="C31" t="s">
        <v>42</v>
      </c>
      <c r="D31" t="s">
        <v>40</v>
      </c>
      <c r="E31" t="s">
        <v>29</v>
      </c>
      <c r="F31" t="s">
        <v>16</v>
      </c>
      <c r="G31">
        <v>58</v>
      </c>
      <c r="H31">
        <v>847</v>
      </c>
      <c r="I31">
        <v>407.9</v>
      </c>
      <c r="J31" t="s">
        <v>52</v>
      </c>
      <c r="K31">
        <v>1500</v>
      </c>
      <c r="L31">
        <v>800</v>
      </c>
      <c r="M31" t="s">
        <v>18</v>
      </c>
    </row>
    <row r="32" spans="1:13" x14ac:dyDescent="0.4">
      <c r="A32">
        <v>100031</v>
      </c>
      <c r="B32" s="1">
        <v>45716.279861111114</v>
      </c>
      <c r="C32" t="s">
        <v>13</v>
      </c>
      <c r="D32" t="s">
        <v>28</v>
      </c>
      <c r="E32" t="s">
        <v>15</v>
      </c>
      <c r="F32" t="s">
        <v>20</v>
      </c>
      <c r="G32">
        <v>52</v>
      </c>
      <c r="H32">
        <v>982</v>
      </c>
      <c r="I32">
        <v>566.02</v>
      </c>
      <c r="J32" t="s">
        <v>30</v>
      </c>
      <c r="K32">
        <v>450</v>
      </c>
      <c r="L32">
        <v>200</v>
      </c>
      <c r="M32" t="s">
        <v>22</v>
      </c>
    </row>
    <row r="33" spans="1:13" x14ac:dyDescent="0.4">
      <c r="A33">
        <v>100032</v>
      </c>
      <c r="B33" s="1">
        <v>45827.590277777781</v>
      </c>
      <c r="C33" t="s">
        <v>50</v>
      </c>
      <c r="D33" t="s">
        <v>55</v>
      </c>
      <c r="E33" t="s">
        <v>29</v>
      </c>
      <c r="F33" t="s">
        <v>25</v>
      </c>
      <c r="G33">
        <v>66</v>
      </c>
      <c r="H33">
        <v>447</v>
      </c>
      <c r="I33">
        <v>678.4</v>
      </c>
      <c r="J33" t="s">
        <v>57</v>
      </c>
      <c r="K33">
        <v>600</v>
      </c>
      <c r="L33">
        <v>350</v>
      </c>
      <c r="M33" t="s">
        <v>27</v>
      </c>
    </row>
    <row r="34" spans="1:13" x14ac:dyDescent="0.4">
      <c r="A34">
        <v>100033</v>
      </c>
      <c r="B34" s="1">
        <v>45845.77847222222</v>
      </c>
      <c r="C34" t="s">
        <v>34</v>
      </c>
      <c r="D34" t="s">
        <v>14</v>
      </c>
      <c r="E34" t="s">
        <v>15</v>
      </c>
      <c r="F34" t="s">
        <v>32</v>
      </c>
      <c r="G34">
        <v>22</v>
      </c>
      <c r="H34">
        <v>542</v>
      </c>
      <c r="I34">
        <v>377.76</v>
      </c>
      <c r="J34" t="s">
        <v>21</v>
      </c>
      <c r="K34">
        <v>6500</v>
      </c>
      <c r="L34">
        <v>4200</v>
      </c>
      <c r="M34" t="s">
        <v>33</v>
      </c>
    </row>
    <row r="35" spans="1:13" x14ac:dyDescent="0.4">
      <c r="A35">
        <v>100034</v>
      </c>
      <c r="B35" s="1">
        <v>45928.835416666669</v>
      </c>
      <c r="C35" t="s">
        <v>50</v>
      </c>
      <c r="D35" t="s">
        <v>55</v>
      </c>
      <c r="E35" t="s">
        <v>31</v>
      </c>
      <c r="F35" t="s">
        <v>37</v>
      </c>
      <c r="G35">
        <v>8</v>
      </c>
      <c r="H35">
        <v>318</v>
      </c>
      <c r="I35">
        <v>756.98</v>
      </c>
      <c r="J35" t="s">
        <v>56</v>
      </c>
      <c r="K35">
        <v>850</v>
      </c>
      <c r="L35">
        <v>550</v>
      </c>
      <c r="M35" t="s">
        <v>38</v>
      </c>
    </row>
    <row r="36" spans="1:13" x14ac:dyDescent="0.4">
      <c r="A36">
        <v>100035</v>
      </c>
      <c r="B36" s="1">
        <v>45847.563888888886</v>
      </c>
      <c r="C36" t="s">
        <v>42</v>
      </c>
      <c r="D36" t="s">
        <v>14</v>
      </c>
      <c r="E36" t="s">
        <v>29</v>
      </c>
      <c r="F36" t="s">
        <v>37</v>
      </c>
      <c r="G36">
        <v>83</v>
      </c>
      <c r="H36">
        <v>426</v>
      </c>
      <c r="I36">
        <v>692.22</v>
      </c>
      <c r="J36" t="s">
        <v>21</v>
      </c>
      <c r="K36">
        <v>6500</v>
      </c>
      <c r="L36">
        <v>4200</v>
      </c>
      <c r="M36" t="s">
        <v>38</v>
      </c>
    </row>
    <row r="37" spans="1:13" x14ac:dyDescent="0.4">
      <c r="A37">
        <v>100036</v>
      </c>
      <c r="B37" s="1">
        <v>45832.261111111111</v>
      </c>
      <c r="C37" t="s">
        <v>13</v>
      </c>
      <c r="D37" t="s">
        <v>46</v>
      </c>
      <c r="E37" t="s">
        <v>15</v>
      </c>
      <c r="F37" t="s">
        <v>20</v>
      </c>
      <c r="G37">
        <v>37</v>
      </c>
      <c r="H37">
        <v>655</v>
      </c>
      <c r="I37">
        <v>408.09</v>
      </c>
      <c r="J37" t="s">
        <v>47</v>
      </c>
      <c r="K37">
        <v>4500</v>
      </c>
      <c r="L37">
        <v>2800</v>
      </c>
      <c r="M37" t="s">
        <v>22</v>
      </c>
    </row>
    <row r="38" spans="1:13" x14ac:dyDescent="0.4">
      <c r="A38">
        <v>100037</v>
      </c>
      <c r="B38" s="1">
        <v>45708.208333333336</v>
      </c>
      <c r="C38" t="s">
        <v>50</v>
      </c>
      <c r="D38" t="s">
        <v>46</v>
      </c>
      <c r="E38" t="s">
        <v>15</v>
      </c>
      <c r="F38" t="s">
        <v>16</v>
      </c>
      <c r="G38">
        <v>81</v>
      </c>
      <c r="H38">
        <v>494</v>
      </c>
      <c r="I38">
        <v>305.08</v>
      </c>
      <c r="J38" t="s">
        <v>53</v>
      </c>
      <c r="K38">
        <v>15000</v>
      </c>
      <c r="L38">
        <v>9500</v>
      </c>
      <c r="M38" t="s">
        <v>18</v>
      </c>
    </row>
    <row r="39" spans="1:13" x14ac:dyDescent="0.4">
      <c r="A39">
        <v>100038</v>
      </c>
      <c r="B39" s="1">
        <v>46021.0625</v>
      </c>
      <c r="C39" t="s">
        <v>23</v>
      </c>
      <c r="D39" t="s">
        <v>28</v>
      </c>
      <c r="E39" t="s">
        <v>29</v>
      </c>
      <c r="F39" t="s">
        <v>20</v>
      </c>
      <c r="G39">
        <v>43</v>
      </c>
      <c r="H39">
        <v>1104</v>
      </c>
      <c r="I39">
        <v>1002.09</v>
      </c>
      <c r="J39" t="s">
        <v>30</v>
      </c>
      <c r="K39">
        <v>450</v>
      </c>
      <c r="L39">
        <v>200</v>
      </c>
      <c r="M39" t="s">
        <v>22</v>
      </c>
    </row>
    <row r="40" spans="1:13" x14ac:dyDescent="0.4">
      <c r="A40">
        <v>100039</v>
      </c>
      <c r="B40" s="1">
        <v>45712.966666666667</v>
      </c>
      <c r="C40" t="s">
        <v>19</v>
      </c>
      <c r="D40" t="s">
        <v>40</v>
      </c>
      <c r="E40" t="s">
        <v>15</v>
      </c>
      <c r="F40" t="s">
        <v>32</v>
      </c>
      <c r="G40">
        <v>68</v>
      </c>
      <c r="H40">
        <v>1193</v>
      </c>
      <c r="I40">
        <v>1786.31</v>
      </c>
      <c r="J40" t="s">
        <v>41</v>
      </c>
      <c r="K40">
        <v>5500</v>
      </c>
      <c r="L40">
        <v>3500</v>
      </c>
      <c r="M40" t="s">
        <v>33</v>
      </c>
    </row>
    <row r="41" spans="1:13" x14ac:dyDescent="0.4">
      <c r="A41">
        <v>100040</v>
      </c>
      <c r="B41" s="1">
        <v>45901.352083333331</v>
      </c>
      <c r="C41" t="s">
        <v>19</v>
      </c>
      <c r="D41" t="s">
        <v>55</v>
      </c>
      <c r="E41" t="s">
        <v>31</v>
      </c>
      <c r="F41" t="s">
        <v>37</v>
      </c>
      <c r="G41">
        <v>45</v>
      </c>
      <c r="H41">
        <v>1118</v>
      </c>
      <c r="I41">
        <v>912.84</v>
      </c>
      <c r="J41" t="s">
        <v>58</v>
      </c>
      <c r="K41">
        <v>1200</v>
      </c>
      <c r="L41">
        <v>800</v>
      </c>
      <c r="M41" t="s">
        <v>38</v>
      </c>
    </row>
    <row r="42" spans="1:13" x14ac:dyDescent="0.4">
      <c r="A42">
        <v>100041</v>
      </c>
      <c r="B42" s="1">
        <v>45977.73541666667</v>
      </c>
      <c r="C42" t="s">
        <v>19</v>
      </c>
      <c r="D42" t="s">
        <v>14</v>
      </c>
      <c r="E42" t="s">
        <v>29</v>
      </c>
      <c r="F42" t="s">
        <v>32</v>
      </c>
      <c r="G42">
        <v>51</v>
      </c>
      <c r="H42">
        <v>1109</v>
      </c>
      <c r="I42">
        <v>557.78</v>
      </c>
      <c r="J42" t="s">
        <v>17</v>
      </c>
      <c r="K42">
        <v>3200</v>
      </c>
      <c r="L42">
        <v>2000</v>
      </c>
      <c r="M42" t="s">
        <v>33</v>
      </c>
    </row>
    <row r="43" spans="1:13" x14ac:dyDescent="0.4">
      <c r="A43">
        <v>100042</v>
      </c>
      <c r="B43" s="1">
        <v>45788.606944444444</v>
      </c>
      <c r="C43" t="s">
        <v>45</v>
      </c>
      <c r="D43" t="s">
        <v>24</v>
      </c>
      <c r="E43" t="s">
        <v>15</v>
      </c>
      <c r="F43" t="s">
        <v>20</v>
      </c>
      <c r="G43">
        <v>65</v>
      </c>
      <c r="H43">
        <v>338</v>
      </c>
      <c r="I43">
        <v>679.72</v>
      </c>
      <c r="J43" t="s">
        <v>59</v>
      </c>
      <c r="K43">
        <v>3500</v>
      </c>
      <c r="L43">
        <v>2200</v>
      </c>
      <c r="M43" t="s">
        <v>22</v>
      </c>
    </row>
    <row r="44" spans="1:13" x14ac:dyDescent="0.4">
      <c r="A44">
        <v>100043</v>
      </c>
      <c r="B44" s="1">
        <v>45964.606249999997</v>
      </c>
      <c r="C44" t="s">
        <v>48</v>
      </c>
      <c r="D44" t="s">
        <v>46</v>
      </c>
      <c r="E44" t="s">
        <v>31</v>
      </c>
      <c r="F44" t="s">
        <v>25</v>
      </c>
      <c r="G44">
        <v>67</v>
      </c>
      <c r="H44">
        <v>923</v>
      </c>
      <c r="I44">
        <v>762.86</v>
      </c>
      <c r="J44" t="s">
        <v>53</v>
      </c>
      <c r="K44">
        <v>15000</v>
      </c>
      <c r="L44">
        <v>9500</v>
      </c>
      <c r="M44" t="s">
        <v>27</v>
      </c>
    </row>
    <row r="45" spans="1:13" x14ac:dyDescent="0.4">
      <c r="A45">
        <v>100044</v>
      </c>
      <c r="B45" s="1">
        <v>45792.412499999999</v>
      </c>
      <c r="C45" t="s">
        <v>19</v>
      </c>
      <c r="D45" t="s">
        <v>35</v>
      </c>
      <c r="E45" t="s">
        <v>15</v>
      </c>
      <c r="F45" t="s">
        <v>37</v>
      </c>
      <c r="G45">
        <v>17</v>
      </c>
      <c r="H45">
        <v>1019</v>
      </c>
      <c r="I45">
        <v>424.45</v>
      </c>
      <c r="J45" t="s">
        <v>36</v>
      </c>
      <c r="K45">
        <v>12000</v>
      </c>
      <c r="L45">
        <v>8000</v>
      </c>
      <c r="M45" t="s">
        <v>38</v>
      </c>
    </row>
    <row r="46" spans="1:13" x14ac:dyDescent="0.4">
      <c r="A46">
        <v>100045</v>
      </c>
      <c r="B46" s="1">
        <v>45678.117361111108</v>
      </c>
      <c r="C46" t="s">
        <v>23</v>
      </c>
      <c r="D46" t="s">
        <v>55</v>
      </c>
      <c r="E46" t="s">
        <v>15</v>
      </c>
      <c r="F46" t="s">
        <v>37</v>
      </c>
      <c r="G46">
        <v>97</v>
      </c>
      <c r="H46">
        <v>976</v>
      </c>
      <c r="I46">
        <v>296.42</v>
      </c>
      <c r="J46" t="s">
        <v>58</v>
      </c>
      <c r="K46">
        <v>1200</v>
      </c>
      <c r="L46">
        <v>800</v>
      </c>
      <c r="M46" t="s">
        <v>38</v>
      </c>
    </row>
    <row r="47" spans="1:13" x14ac:dyDescent="0.4">
      <c r="A47">
        <v>100046</v>
      </c>
      <c r="B47" s="1">
        <v>45986.15</v>
      </c>
      <c r="C47" t="s">
        <v>50</v>
      </c>
      <c r="D47" t="s">
        <v>24</v>
      </c>
      <c r="E47" t="s">
        <v>15</v>
      </c>
      <c r="F47" t="s">
        <v>37</v>
      </c>
      <c r="G47">
        <v>4</v>
      </c>
      <c r="H47">
        <v>383</v>
      </c>
      <c r="I47">
        <v>756.03</v>
      </c>
      <c r="J47" t="s">
        <v>60</v>
      </c>
      <c r="K47">
        <v>25000</v>
      </c>
      <c r="L47">
        <v>18000</v>
      </c>
      <c r="M47" t="s">
        <v>38</v>
      </c>
    </row>
    <row r="48" spans="1:13" x14ac:dyDescent="0.4">
      <c r="A48">
        <v>100047</v>
      </c>
      <c r="B48" s="1">
        <v>45824.07916666667</v>
      </c>
      <c r="C48" t="s">
        <v>48</v>
      </c>
      <c r="D48" t="s">
        <v>28</v>
      </c>
      <c r="E48" t="s">
        <v>31</v>
      </c>
      <c r="F48" t="s">
        <v>32</v>
      </c>
      <c r="G48">
        <v>82</v>
      </c>
      <c r="H48">
        <v>363</v>
      </c>
      <c r="I48">
        <v>310.19</v>
      </c>
      <c r="J48" t="s">
        <v>54</v>
      </c>
      <c r="K48">
        <v>2500</v>
      </c>
      <c r="L48">
        <v>1500</v>
      </c>
      <c r="M48" t="s">
        <v>33</v>
      </c>
    </row>
    <row r="49" spans="1:13" x14ac:dyDescent="0.4">
      <c r="A49">
        <v>100048</v>
      </c>
      <c r="B49" s="1">
        <v>45931.893750000003</v>
      </c>
      <c r="C49" t="s">
        <v>45</v>
      </c>
      <c r="D49" t="s">
        <v>28</v>
      </c>
      <c r="E49" t="s">
        <v>29</v>
      </c>
      <c r="F49" t="s">
        <v>20</v>
      </c>
      <c r="G49">
        <v>17</v>
      </c>
      <c r="H49">
        <v>854</v>
      </c>
      <c r="I49">
        <v>2571.41</v>
      </c>
      <c r="J49" t="s">
        <v>30</v>
      </c>
      <c r="K49">
        <v>450</v>
      </c>
      <c r="L49">
        <v>200</v>
      </c>
      <c r="M49" t="s">
        <v>22</v>
      </c>
    </row>
    <row r="50" spans="1:13" x14ac:dyDescent="0.4">
      <c r="A50">
        <v>100049</v>
      </c>
      <c r="B50" s="1">
        <v>45746.255555555559</v>
      </c>
      <c r="C50" t="s">
        <v>45</v>
      </c>
      <c r="D50" t="s">
        <v>40</v>
      </c>
      <c r="E50" t="s">
        <v>29</v>
      </c>
      <c r="F50" t="s">
        <v>20</v>
      </c>
      <c r="G50">
        <v>58</v>
      </c>
      <c r="H50">
        <v>528</v>
      </c>
      <c r="I50">
        <v>258.97000000000003</v>
      </c>
      <c r="J50" t="s">
        <v>52</v>
      </c>
      <c r="K50">
        <v>1500</v>
      </c>
      <c r="L50">
        <v>800</v>
      </c>
      <c r="M50" t="s">
        <v>22</v>
      </c>
    </row>
    <row r="51" spans="1:13" x14ac:dyDescent="0.4">
      <c r="A51">
        <v>100050</v>
      </c>
      <c r="B51" s="1">
        <v>45973.006249999999</v>
      </c>
      <c r="C51" t="s">
        <v>13</v>
      </c>
      <c r="D51" t="s">
        <v>43</v>
      </c>
      <c r="E51" t="s">
        <v>15</v>
      </c>
      <c r="F51" t="s">
        <v>37</v>
      </c>
      <c r="G51">
        <v>71</v>
      </c>
      <c r="H51">
        <v>832</v>
      </c>
      <c r="I51">
        <v>384.41</v>
      </c>
      <c r="J51" t="s">
        <v>51</v>
      </c>
      <c r="K51">
        <v>1800</v>
      </c>
      <c r="L51">
        <v>900</v>
      </c>
      <c r="M51" t="s">
        <v>38</v>
      </c>
    </row>
    <row r="52" spans="1:13" x14ac:dyDescent="0.4">
      <c r="A52">
        <v>100051</v>
      </c>
      <c r="B52" s="1">
        <v>45671.463888888888</v>
      </c>
      <c r="C52" t="s">
        <v>48</v>
      </c>
      <c r="D52" t="s">
        <v>28</v>
      </c>
      <c r="E52" t="s">
        <v>31</v>
      </c>
      <c r="F52" t="s">
        <v>16</v>
      </c>
      <c r="G52">
        <v>6</v>
      </c>
      <c r="H52">
        <v>798</v>
      </c>
      <c r="I52">
        <v>834.22</v>
      </c>
      <c r="J52" t="s">
        <v>54</v>
      </c>
      <c r="K52">
        <v>2500</v>
      </c>
      <c r="L52">
        <v>1500</v>
      </c>
      <c r="M52" t="s">
        <v>18</v>
      </c>
    </row>
    <row r="53" spans="1:13" x14ac:dyDescent="0.4">
      <c r="A53">
        <v>100052</v>
      </c>
      <c r="B53" s="1">
        <v>45899.922222222223</v>
      </c>
      <c r="C53" t="s">
        <v>23</v>
      </c>
      <c r="D53" t="s">
        <v>55</v>
      </c>
      <c r="E53" t="s">
        <v>31</v>
      </c>
      <c r="F53" t="s">
        <v>25</v>
      </c>
      <c r="G53">
        <v>41</v>
      </c>
      <c r="H53">
        <v>524</v>
      </c>
      <c r="I53">
        <v>174.33</v>
      </c>
      <c r="J53" t="s">
        <v>58</v>
      </c>
      <c r="K53">
        <v>1200</v>
      </c>
      <c r="L53">
        <v>800</v>
      </c>
      <c r="M53" t="s">
        <v>27</v>
      </c>
    </row>
    <row r="54" spans="1:13" x14ac:dyDescent="0.4">
      <c r="A54">
        <v>100053</v>
      </c>
      <c r="B54" s="1">
        <v>45922.199305555558</v>
      </c>
      <c r="C54" t="s">
        <v>34</v>
      </c>
      <c r="D54" t="s">
        <v>14</v>
      </c>
      <c r="E54" t="s">
        <v>15</v>
      </c>
      <c r="F54" t="s">
        <v>16</v>
      </c>
      <c r="G54">
        <v>69</v>
      </c>
      <c r="H54">
        <v>711</v>
      </c>
      <c r="I54">
        <v>1063.49</v>
      </c>
      <c r="J54" t="s">
        <v>21</v>
      </c>
      <c r="K54">
        <v>6500</v>
      </c>
      <c r="L54">
        <v>4200</v>
      </c>
      <c r="M54" t="s">
        <v>18</v>
      </c>
    </row>
    <row r="55" spans="1:13" x14ac:dyDescent="0.4">
      <c r="A55">
        <v>100054</v>
      </c>
      <c r="B55" s="1">
        <v>46003.649305555555</v>
      </c>
      <c r="C55" t="s">
        <v>50</v>
      </c>
      <c r="D55" t="s">
        <v>46</v>
      </c>
      <c r="E55" t="s">
        <v>29</v>
      </c>
      <c r="F55" t="s">
        <v>20</v>
      </c>
      <c r="G55">
        <v>13</v>
      </c>
      <c r="H55">
        <v>612</v>
      </c>
      <c r="I55">
        <v>444.79</v>
      </c>
      <c r="J55" t="s">
        <v>53</v>
      </c>
      <c r="K55">
        <v>15000</v>
      </c>
      <c r="L55">
        <v>9500</v>
      </c>
      <c r="M55" t="s">
        <v>22</v>
      </c>
    </row>
    <row r="56" spans="1:13" x14ac:dyDescent="0.4">
      <c r="A56">
        <v>100055</v>
      </c>
      <c r="B56" s="1">
        <v>45710.107638888891</v>
      </c>
      <c r="C56" t="s">
        <v>48</v>
      </c>
      <c r="D56" t="s">
        <v>55</v>
      </c>
      <c r="E56" t="s">
        <v>29</v>
      </c>
      <c r="F56" t="s">
        <v>16</v>
      </c>
      <c r="G56">
        <v>58</v>
      </c>
      <c r="H56">
        <v>1006</v>
      </c>
      <c r="I56">
        <v>235.99</v>
      </c>
      <c r="J56" t="s">
        <v>57</v>
      </c>
      <c r="K56">
        <v>600</v>
      </c>
      <c r="L56">
        <v>350</v>
      </c>
      <c r="M56" t="s">
        <v>18</v>
      </c>
    </row>
    <row r="57" spans="1:13" x14ac:dyDescent="0.4">
      <c r="A57">
        <v>100056</v>
      </c>
      <c r="B57" s="1">
        <v>45997.443749999999</v>
      </c>
      <c r="C57" t="s">
        <v>42</v>
      </c>
      <c r="D57" t="s">
        <v>35</v>
      </c>
      <c r="E57" t="s">
        <v>29</v>
      </c>
      <c r="F57" t="s">
        <v>25</v>
      </c>
      <c r="G57">
        <v>75</v>
      </c>
      <c r="H57">
        <v>854</v>
      </c>
      <c r="I57">
        <v>694.73</v>
      </c>
      <c r="J57" t="s">
        <v>49</v>
      </c>
      <c r="K57">
        <v>8500</v>
      </c>
      <c r="L57">
        <v>5500</v>
      </c>
      <c r="M57" t="s">
        <v>27</v>
      </c>
    </row>
    <row r="58" spans="1:13" x14ac:dyDescent="0.4">
      <c r="A58">
        <v>100057</v>
      </c>
      <c r="B58" s="1">
        <v>45749.609027777777</v>
      </c>
      <c r="C58" t="s">
        <v>42</v>
      </c>
      <c r="D58" t="s">
        <v>35</v>
      </c>
      <c r="E58" t="s">
        <v>15</v>
      </c>
      <c r="F58" t="s">
        <v>37</v>
      </c>
      <c r="G58">
        <v>82</v>
      </c>
      <c r="H58">
        <v>307</v>
      </c>
      <c r="I58">
        <v>853.94</v>
      </c>
      <c r="J58" t="s">
        <v>49</v>
      </c>
      <c r="K58">
        <v>8500</v>
      </c>
      <c r="L58">
        <v>5500</v>
      </c>
      <c r="M58" t="s">
        <v>38</v>
      </c>
    </row>
    <row r="59" spans="1:13" x14ac:dyDescent="0.4">
      <c r="A59">
        <v>100058</v>
      </c>
      <c r="B59" s="1">
        <v>45921.201388888891</v>
      </c>
      <c r="C59" t="s">
        <v>45</v>
      </c>
      <c r="D59" t="s">
        <v>14</v>
      </c>
      <c r="E59" t="s">
        <v>29</v>
      </c>
      <c r="F59" t="s">
        <v>32</v>
      </c>
      <c r="G59">
        <v>33</v>
      </c>
      <c r="H59">
        <v>392</v>
      </c>
      <c r="I59">
        <v>885.7</v>
      </c>
      <c r="J59" t="s">
        <v>17</v>
      </c>
      <c r="K59">
        <v>3200</v>
      </c>
      <c r="L59">
        <v>2000</v>
      </c>
      <c r="M59" t="s">
        <v>33</v>
      </c>
    </row>
    <row r="60" spans="1:13" x14ac:dyDescent="0.4">
      <c r="A60">
        <v>100059</v>
      </c>
      <c r="B60" s="1">
        <v>45692.222222222219</v>
      </c>
      <c r="C60" t="s">
        <v>23</v>
      </c>
      <c r="D60" t="s">
        <v>14</v>
      </c>
      <c r="E60" t="s">
        <v>29</v>
      </c>
      <c r="F60" t="s">
        <v>20</v>
      </c>
      <c r="G60">
        <v>94</v>
      </c>
      <c r="H60">
        <v>830</v>
      </c>
      <c r="I60">
        <v>773.41</v>
      </c>
      <c r="J60" t="s">
        <v>17</v>
      </c>
      <c r="K60">
        <v>3200</v>
      </c>
      <c r="L60">
        <v>2000</v>
      </c>
      <c r="M60" t="s">
        <v>22</v>
      </c>
    </row>
    <row r="61" spans="1:13" x14ac:dyDescent="0.4">
      <c r="A61">
        <v>100060</v>
      </c>
      <c r="B61" s="1">
        <v>45863.145833333336</v>
      </c>
      <c r="C61" t="s">
        <v>50</v>
      </c>
      <c r="D61" t="s">
        <v>14</v>
      </c>
      <c r="E61" t="s">
        <v>15</v>
      </c>
      <c r="F61" t="s">
        <v>20</v>
      </c>
      <c r="G61">
        <v>47</v>
      </c>
      <c r="H61">
        <v>953</v>
      </c>
      <c r="I61">
        <v>416.25</v>
      </c>
      <c r="J61" t="s">
        <v>17</v>
      </c>
      <c r="K61">
        <v>3200</v>
      </c>
      <c r="L61">
        <v>2000</v>
      </c>
      <c r="M61" t="s">
        <v>22</v>
      </c>
    </row>
    <row r="62" spans="1:13" x14ac:dyDescent="0.4">
      <c r="A62">
        <v>100061</v>
      </c>
      <c r="B62" s="1">
        <v>45738.470138888886</v>
      </c>
      <c r="C62" t="s">
        <v>13</v>
      </c>
      <c r="D62" t="s">
        <v>40</v>
      </c>
      <c r="E62" t="s">
        <v>15</v>
      </c>
      <c r="F62" t="s">
        <v>32</v>
      </c>
      <c r="G62">
        <v>10</v>
      </c>
      <c r="H62">
        <v>1134</v>
      </c>
      <c r="I62">
        <v>319.35000000000002</v>
      </c>
      <c r="J62" t="s">
        <v>41</v>
      </c>
      <c r="K62">
        <v>5500</v>
      </c>
      <c r="L62">
        <v>3500</v>
      </c>
      <c r="M62" t="s">
        <v>33</v>
      </c>
    </row>
    <row r="63" spans="1:13" x14ac:dyDescent="0.4">
      <c r="A63">
        <v>100062</v>
      </c>
      <c r="B63" s="1">
        <v>45707.397916666669</v>
      </c>
      <c r="C63" t="s">
        <v>13</v>
      </c>
      <c r="D63" t="s">
        <v>46</v>
      </c>
      <c r="E63" t="s">
        <v>15</v>
      </c>
      <c r="F63" t="s">
        <v>25</v>
      </c>
      <c r="G63">
        <v>48</v>
      </c>
      <c r="H63">
        <v>490</v>
      </c>
      <c r="I63">
        <v>656.9</v>
      </c>
      <c r="J63" t="s">
        <v>47</v>
      </c>
      <c r="K63">
        <v>4500</v>
      </c>
      <c r="L63">
        <v>2800</v>
      </c>
      <c r="M63" t="s">
        <v>27</v>
      </c>
    </row>
    <row r="64" spans="1:13" x14ac:dyDescent="0.4">
      <c r="A64">
        <v>100063</v>
      </c>
      <c r="B64" s="1">
        <v>46017.341666666667</v>
      </c>
      <c r="C64" t="s">
        <v>45</v>
      </c>
      <c r="D64" t="s">
        <v>28</v>
      </c>
      <c r="E64" t="s">
        <v>31</v>
      </c>
      <c r="F64" t="s">
        <v>16</v>
      </c>
      <c r="G64">
        <v>73</v>
      </c>
      <c r="H64">
        <v>389</v>
      </c>
      <c r="I64">
        <v>419.02</v>
      </c>
      <c r="J64" t="s">
        <v>54</v>
      </c>
      <c r="K64">
        <v>2500</v>
      </c>
      <c r="L64">
        <v>1500</v>
      </c>
      <c r="M64" t="s">
        <v>18</v>
      </c>
    </row>
    <row r="65" spans="1:13" x14ac:dyDescent="0.4">
      <c r="A65">
        <v>100064</v>
      </c>
      <c r="B65" s="1">
        <v>45659.024305555555</v>
      </c>
      <c r="C65" t="s">
        <v>34</v>
      </c>
      <c r="D65" t="s">
        <v>46</v>
      </c>
      <c r="E65" t="s">
        <v>15</v>
      </c>
      <c r="F65" t="s">
        <v>20</v>
      </c>
      <c r="G65">
        <v>99</v>
      </c>
      <c r="H65">
        <v>1090</v>
      </c>
      <c r="I65">
        <v>390.86</v>
      </c>
      <c r="J65" t="s">
        <v>53</v>
      </c>
      <c r="K65">
        <v>15000</v>
      </c>
      <c r="L65">
        <v>9500</v>
      </c>
      <c r="M65" t="s">
        <v>22</v>
      </c>
    </row>
    <row r="66" spans="1:13" x14ac:dyDescent="0.4">
      <c r="A66">
        <v>100065</v>
      </c>
      <c r="B66" s="1">
        <v>45711.392361111109</v>
      </c>
      <c r="C66" t="s">
        <v>42</v>
      </c>
      <c r="D66" t="s">
        <v>14</v>
      </c>
      <c r="E66" t="s">
        <v>31</v>
      </c>
      <c r="F66" t="s">
        <v>25</v>
      </c>
      <c r="G66">
        <v>89</v>
      </c>
      <c r="H66">
        <v>868</v>
      </c>
      <c r="I66">
        <v>236.44</v>
      </c>
      <c r="J66" t="s">
        <v>17</v>
      </c>
      <c r="K66">
        <v>3200</v>
      </c>
      <c r="L66">
        <v>2000</v>
      </c>
      <c r="M66" t="s">
        <v>27</v>
      </c>
    </row>
    <row r="67" spans="1:13" x14ac:dyDescent="0.4">
      <c r="A67">
        <v>100066</v>
      </c>
      <c r="B67" s="1">
        <v>45763.234722222223</v>
      </c>
      <c r="C67" t="s">
        <v>42</v>
      </c>
      <c r="D67" t="s">
        <v>43</v>
      </c>
      <c r="E67" t="s">
        <v>29</v>
      </c>
      <c r="F67" t="s">
        <v>37</v>
      </c>
      <c r="G67">
        <v>89</v>
      </c>
      <c r="H67">
        <v>614</v>
      </c>
      <c r="I67">
        <v>367.97</v>
      </c>
      <c r="J67" t="s">
        <v>44</v>
      </c>
      <c r="K67">
        <v>4500</v>
      </c>
      <c r="L67">
        <v>2500</v>
      </c>
      <c r="M67" t="s">
        <v>38</v>
      </c>
    </row>
    <row r="68" spans="1:13" x14ac:dyDescent="0.4">
      <c r="A68">
        <v>100067</v>
      </c>
      <c r="B68" s="1">
        <v>45917.57708333333</v>
      </c>
      <c r="C68" t="s">
        <v>34</v>
      </c>
      <c r="D68" t="s">
        <v>46</v>
      </c>
      <c r="E68" t="s">
        <v>15</v>
      </c>
      <c r="F68" t="s">
        <v>16</v>
      </c>
      <c r="G68">
        <v>93</v>
      </c>
      <c r="H68">
        <v>1004</v>
      </c>
      <c r="I68">
        <v>651.02</v>
      </c>
      <c r="J68" t="s">
        <v>53</v>
      </c>
      <c r="K68">
        <v>15000</v>
      </c>
      <c r="L68">
        <v>9500</v>
      </c>
      <c r="M68" t="s">
        <v>18</v>
      </c>
    </row>
    <row r="69" spans="1:13" x14ac:dyDescent="0.4">
      <c r="A69">
        <v>100068</v>
      </c>
      <c r="B69" s="1">
        <v>45967.441666666666</v>
      </c>
      <c r="C69" t="s">
        <v>42</v>
      </c>
      <c r="D69" t="s">
        <v>35</v>
      </c>
      <c r="E69" t="s">
        <v>29</v>
      </c>
      <c r="F69" t="s">
        <v>37</v>
      </c>
      <c r="G69">
        <v>34</v>
      </c>
      <c r="H69">
        <v>770</v>
      </c>
      <c r="I69">
        <v>1321.39</v>
      </c>
      <c r="J69" t="s">
        <v>36</v>
      </c>
      <c r="K69">
        <v>12000</v>
      </c>
      <c r="L69">
        <v>8000</v>
      </c>
      <c r="M69" t="s">
        <v>38</v>
      </c>
    </row>
    <row r="70" spans="1:13" x14ac:dyDescent="0.4">
      <c r="A70">
        <v>100069</v>
      </c>
      <c r="B70" s="1">
        <v>45848.581250000003</v>
      </c>
      <c r="C70" t="s">
        <v>19</v>
      </c>
      <c r="D70" t="s">
        <v>55</v>
      </c>
      <c r="E70" t="s">
        <v>15</v>
      </c>
      <c r="F70" t="s">
        <v>37</v>
      </c>
      <c r="G70">
        <v>83</v>
      </c>
      <c r="H70">
        <v>1102</v>
      </c>
      <c r="I70">
        <v>244.88</v>
      </c>
      <c r="J70" t="s">
        <v>57</v>
      </c>
      <c r="K70">
        <v>600</v>
      </c>
      <c r="L70">
        <v>350</v>
      </c>
      <c r="M70" t="s">
        <v>38</v>
      </c>
    </row>
    <row r="71" spans="1:13" x14ac:dyDescent="0.4">
      <c r="A71">
        <v>100070</v>
      </c>
      <c r="B71" s="1">
        <v>45875.433333333334</v>
      </c>
      <c r="C71" t="s">
        <v>19</v>
      </c>
      <c r="D71" t="s">
        <v>55</v>
      </c>
      <c r="E71" t="s">
        <v>29</v>
      </c>
      <c r="F71" t="s">
        <v>37</v>
      </c>
      <c r="G71">
        <v>5</v>
      </c>
      <c r="H71">
        <v>653</v>
      </c>
      <c r="I71">
        <v>2303.02</v>
      </c>
      <c r="J71" t="s">
        <v>56</v>
      </c>
      <c r="K71">
        <v>850</v>
      </c>
      <c r="L71">
        <v>550</v>
      </c>
      <c r="M71" t="s">
        <v>38</v>
      </c>
    </row>
    <row r="72" spans="1:13" x14ac:dyDescent="0.4">
      <c r="A72">
        <v>100071</v>
      </c>
      <c r="B72" s="1">
        <v>45701.072916666664</v>
      </c>
      <c r="C72" t="s">
        <v>13</v>
      </c>
      <c r="D72" t="s">
        <v>24</v>
      </c>
      <c r="E72" t="s">
        <v>15</v>
      </c>
      <c r="F72" t="s">
        <v>25</v>
      </c>
      <c r="G72">
        <v>45</v>
      </c>
      <c r="H72">
        <v>967</v>
      </c>
      <c r="I72">
        <v>297.81</v>
      </c>
      <c r="J72" t="s">
        <v>26</v>
      </c>
      <c r="K72">
        <v>45000</v>
      </c>
      <c r="L72">
        <v>32000</v>
      </c>
      <c r="M72" t="s">
        <v>27</v>
      </c>
    </row>
    <row r="73" spans="1:13" x14ac:dyDescent="0.4">
      <c r="A73">
        <v>100072</v>
      </c>
      <c r="B73" s="1">
        <v>45819.94027777778</v>
      </c>
      <c r="C73" t="s">
        <v>34</v>
      </c>
      <c r="D73" t="s">
        <v>40</v>
      </c>
      <c r="E73" t="s">
        <v>15</v>
      </c>
      <c r="F73" t="s">
        <v>25</v>
      </c>
      <c r="G73">
        <v>68</v>
      </c>
      <c r="H73">
        <v>540</v>
      </c>
      <c r="I73">
        <v>511.48</v>
      </c>
      <c r="J73" t="s">
        <v>52</v>
      </c>
      <c r="K73">
        <v>1500</v>
      </c>
      <c r="L73">
        <v>800</v>
      </c>
      <c r="M73" t="s">
        <v>27</v>
      </c>
    </row>
    <row r="74" spans="1:13" x14ac:dyDescent="0.4">
      <c r="A74">
        <v>100073</v>
      </c>
      <c r="B74" s="1">
        <v>45859.915972222225</v>
      </c>
      <c r="C74" t="s">
        <v>34</v>
      </c>
      <c r="D74" t="s">
        <v>55</v>
      </c>
      <c r="E74" t="s">
        <v>15</v>
      </c>
      <c r="F74" t="s">
        <v>25</v>
      </c>
      <c r="G74">
        <v>53</v>
      </c>
      <c r="H74">
        <v>1042</v>
      </c>
      <c r="I74">
        <v>406.24</v>
      </c>
      <c r="J74" t="s">
        <v>58</v>
      </c>
      <c r="K74">
        <v>1200</v>
      </c>
      <c r="L74">
        <v>800</v>
      </c>
      <c r="M74" t="s">
        <v>27</v>
      </c>
    </row>
    <row r="75" spans="1:13" x14ac:dyDescent="0.4">
      <c r="A75">
        <v>100074</v>
      </c>
      <c r="B75" s="1">
        <v>45927.588194444441</v>
      </c>
      <c r="C75" t="s">
        <v>39</v>
      </c>
      <c r="D75" t="s">
        <v>24</v>
      </c>
      <c r="E75" t="s">
        <v>29</v>
      </c>
      <c r="F75" t="s">
        <v>16</v>
      </c>
      <c r="G75">
        <v>27</v>
      </c>
      <c r="H75">
        <v>791</v>
      </c>
      <c r="I75">
        <v>318.63</v>
      </c>
      <c r="J75" t="s">
        <v>59</v>
      </c>
      <c r="K75">
        <v>3500</v>
      </c>
      <c r="L75">
        <v>2200</v>
      </c>
      <c r="M75" t="s">
        <v>18</v>
      </c>
    </row>
    <row r="76" spans="1:13" x14ac:dyDescent="0.4">
      <c r="A76">
        <v>100075</v>
      </c>
      <c r="B76" s="1">
        <v>46008.398611111108</v>
      </c>
      <c r="C76" t="s">
        <v>45</v>
      </c>
      <c r="D76" t="s">
        <v>35</v>
      </c>
      <c r="E76" t="s">
        <v>15</v>
      </c>
      <c r="F76" t="s">
        <v>32</v>
      </c>
      <c r="G76">
        <v>39</v>
      </c>
      <c r="H76">
        <v>1014</v>
      </c>
      <c r="I76">
        <v>973.7</v>
      </c>
      <c r="J76" t="s">
        <v>36</v>
      </c>
      <c r="K76">
        <v>12000</v>
      </c>
      <c r="L76">
        <v>8000</v>
      </c>
      <c r="M76" t="s">
        <v>33</v>
      </c>
    </row>
    <row r="77" spans="1:13" x14ac:dyDescent="0.4">
      <c r="A77">
        <v>100076</v>
      </c>
      <c r="B77" s="1">
        <v>45961.44027777778</v>
      </c>
      <c r="C77" t="s">
        <v>45</v>
      </c>
      <c r="D77" t="s">
        <v>43</v>
      </c>
      <c r="E77" t="s">
        <v>29</v>
      </c>
      <c r="F77" t="s">
        <v>20</v>
      </c>
      <c r="G77">
        <v>31</v>
      </c>
      <c r="H77">
        <v>723</v>
      </c>
      <c r="I77">
        <v>278.5</v>
      </c>
      <c r="J77" t="s">
        <v>61</v>
      </c>
      <c r="K77">
        <v>2800</v>
      </c>
      <c r="L77">
        <v>1500</v>
      </c>
      <c r="M77" t="s">
        <v>22</v>
      </c>
    </row>
    <row r="78" spans="1:13" x14ac:dyDescent="0.4">
      <c r="A78">
        <v>100077</v>
      </c>
      <c r="B78" s="1">
        <v>45928.322222222225</v>
      </c>
      <c r="C78" t="s">
        <v>23</v>
      </c>
      <c r="D78" t="s">
        <v>55</v>
      </c>
      <c r="E78" t="s">
        <v>15</v>
      </c>
      <c r="F78" t="s">
        <v>16</v>
      </c>
      <c r="G78">
        <v>60</v>
      </c>
      <c r="H78">
        <v>1135</v>
      </c>
      <c r="I78">
        <v>353.83</v>
      </c>
      <c r="J78" t="s">
        <v>58</v>
      </c>
      <c r="K78">
        <v>1200</v>
      </c>
      <c r="L78">
        <v>800</v>
      </c>
      <c r="M78" t="s">
        <v>18</v>
      </c>
    </row>
    <row r="79" spans="1:13" x14ac:dyDescent="0.4">
      <c r="A79">
        <v>100078</v>
      </c>
      <c r="B79" s="1">
        <v>45872.843055555553</v>
      </c>
      <c r="C79" t="s">
        <v>50</v>
      </c>
      <c r="D79" t="s">
        <v>35</v>
      </c>
      <c r="E79" t="s">
        <v>15</v>
      </c>
      <c r="F79" t="s">
        <v>32</v>
      </c>
      <c r="G79">
        <v>20</v>
      </c>
      <c r="H79">
        <v>887</v>
      </c>
      <c r="I79">
        <v>229.41</v>
      </c>
      <c r="J79" t="s">
        <v>49</v>
      </c>
      <c r="K79">
        <v>8500</v>
      </c>
      <c r="L79">
        <v>5500</v>
      </c>
      <c r="M79" t="s">
        <v>33</v>
      </c>
    </row>
    <row r="80" spans="1:13" x14ac:dyDescent="0.4">
      <c r="A80">
        <v>100079</v>
      </c>
      <c r="B80" s="1">
        <v>45909.311111111114</v>
      </c>
      <c r="C80" t="s">
        <v>48</v>
      </c>
      <c r="D80" t="s">
        <v>46</v>
      </c>
      <c r="E80" t="s">
        <v>31</v>
      </c>
      <c r="F80" t="s">
        <v>20</v>
      </c>
      <c r="G80">
        <v>55</v>
      </c>
      <c r="H80">
        <v>365</v>
      </c>
      <c r="I80">
        <v>397.27</v>
      </c>
      <c r="J80" t="s">
        <v>53</v>
      </c>
      <c r="K80">
        <v>15000</v>
      </c>
      <c r="L80">
        <v>9500</v>
      </c>
      <c r="M80" t="s">
        <v>22</v>
      </c>
    </row>
    <row r="81" spans="1:13" x14ac:dyDescent="0.4">
      <c r="A81">
        <v>100080</v>
      </c>
      <c r="B81" s="1">
        <v>45847.179861111108</v>
      </c>
      <c r="C81" t="s">
        <v>48</v>
      </c>
      <c r="D81" t="s">
        <v>40</v>
      </c>
      <c r="E81" t="s">
        <v>15</v>
      </c>
      <c r="F81" t="s">
        <v>32</v>
      </c>
      <c r="G81">
        <v>44</v>
      </c>
      <c r="H81">
        <v>443</v>
      </c>
      <c r="I81">
        <v>829.4</v>
      </c>
      <c r="J81" t="s">
        <v>41</v>
      </c>
      <c r="K81">
        <v>5500</v>
      </c>
      <c r="L81">
        <v>3500</v>
      </c>
      <c r="M81" t="s">
        <v>33</v>
      </c>
    </row>
    <row r="82" spans="1:13" x14ac:dyDescent="0.4">
      <c r="A82">
        <v>100081</v>
      </c>
      <c r="B82" s="1">
        <v>45953.979861111111</v>
      </c>
      <c r="C82" t="s">
        <v>39</v>
      </c>
      <c r="D82" t="s">
        <v>24</v>
      </c>
      <c r="E82" t="s">
        <v>29</v>
      </c>
      <c r="F82" t="s">
        <v>20</v>
      </c>
      <c r="G82">
        <v>81</v>
      </c>
      <c r="H82">
        <v>1100</v>
      </c>
      <c r="I82">
        <v>445</v>
      </c>
      <c r="J82" t="s">
        <v>60</v>
      </c>
      <c r="K82">
        <v>25000</v>
      </c>
      <c r="L82">
        <v>18000</v>
      </c>
      <c r="M82" t="s">
        <v>22</v>
      </c>
    </row>
    <row r="83" spans="1:13" x14ac:dyDescent="0.4">
      <c r="A83">
        <v>100082</v>
      </c>
      <c r="B83" s="1">
        <v>45870.55972222222</v>
      </c>
      <c r="C83" t="s">
        <v>39</v>
      </c>
      <c r="D83" t="s">
        <v>43</v>
      </c>
      <c r="E83" t="s">
        <v>29</v>
      </c>
      <c r="F83" t="s">
        <v>25</v>
      </c>
      <c r="G83">
        <v>93</v>
      </c>
      <c r="H83">
        <v>1050</v>
      </c>
      <c r="I83">
        <v>596.5</v>
      </c>
      <c r="J83" t="s">
        <v>44</v>
      </c>
      <c r="K83">
        <v>4500</v>
      </c>
      <c r="L83">
        <v>2500</v>
      </c>
      <c r="M83" t="s">
        <v>27</v>
      </c>
    </row>
    <row r="84" spans="1:13" x14ac:dyDescent="0.4">
      <c r="A84">
        <v>100083</v>
      </c>
      <c r="B84" s="1">
        <v>45865.654166666667</v>
      </c>
      <c r="C84" t="s">
        <v>50</v>
      </c>
      <c r="D84" t="s">
        <v>24</v>
      </c>
      <c r="E84" t="s">
        <v>29</v>
      </c>
      <c r="F84" t="s">
        <v>20</v>
      </c>
      <c r="G84">
        <v>86</v>
      </c>
      <c r="H84">
        <v>1094</v>
      </c>
      <c r="I84">
        <v>500.06</v>
      </c>
      <c r="J84" t="s">
        <v>60</v>
      </c>
      <c r="K84">
        <v>25000</v>
      </c>
      <c r="L84">
        <v>18000</v>
      </c>
      <c r="M84" t="s">
        <v>22</v>
      </c>
    </row>
    <row r="85" spans="1:13" x14ac:dyDescent="0.4">
      <c r="A85">
        <v>100084</v>
      </c>
      <c r="B85" s="1">
        <v>45894.942361111112</v>
      </c>
      <c r="C85" t="s">
        <v>50</v>
      </c>
      <c r="D85" t="s">
        <v>35</v>
      </c>
      <c r="E85" t="s">
        <v>15</v>
      </c>
      <c r="F85" t="s">
        <v>16</v>
      </c>
      <c r="G85">
        <v>10</v>
      </c>
      <c r="H85">
        <v>705</v>
      </c>
      <c r="I85">
        <v>824.75</v>
      </c>
      <c r="J85" t="s">
        <v>36</v>
      </c>
      <c r="K85">
        <v>12000</v>
      </c>
      <c r="L85">
        <v>8000</v>
      </c>
      <c r="M85" t="s">
        <v>18</v>
      </c>
    </row>
    <row r="86" spans="1:13" x14ac:dyDescent="0.4">
      <c r="A86">
        <v>100085</v>
      </c>
      <c r="B86" s="1">
        <v>45995.869444444441</v>
      </c>
      <c r="C86" t="s">
        <v>45</v>
      </c>
      <c r="D86" t="s">
        <v>55</v>
      </c>
      <c r="E86" t="s">
        <v>29</v>
      </c>
      <c r="F86" t="s">
        <v>25</v>
      </c>
      <c r="G86">
        <v>43</v>
      </c>
      <c r="H86">
        <v>644</v>
      </c>
      <c r="I86">
        <v>445.49</v>
      </c>
      <c r="J86" t="s">
        <v>56</v>
      </c>
      <c r="K86">
        <v>850</v>
      </c>
      <c r="L86">
        <v>550</v>
      </c>
      <c r="M86" t="s">
        <v>27</v>
      </c>
    </row>
    <row r="87" spans="1:13" x14ac:dyDescent="0.4">
      <c r="A87">
        <v>100086</v>
      </c>
      <c r="B87" s="1">
        <v>45710.986111111109</v>
      </c>
      <c r="C87" t="s">
        <v>42</v>
      </c>
      <c r="D87" t="s">
        <v>35</v>
      </c>
      <c r="E87" t="s">
        <v>29</v>
      </c>
      <c r="F87" t="s">
        <v>32</v>
      </c>
      <c r="G87">
        <v>46</v>
      </c>
      <c r="H87">
        <v>1128</v>
      </c>
      <c r="I87">
        <v>1014.82</v>
      </c>
      <c r="J87" t="s">
        <v>36</v>
      </c>
      <c r="K87">
        <v>12000</v>
      </c>
      <c r="L87">
        <v>8000</v>
      </c>
      <c r="M87" t="s">
        <v>33</v>
      </c>
    </row>
    <row r="88" spans="1:13" x14ac:dyDescent="0.4">
      <c r="A88">
        <v>100087</v>
      </c>
      <c r="B88" s="1">
        <v>45937.508333333331</v>
      </c>
      <c r="C88" t="s">
        <v>34</v>
      </c>
      <c r="D88" t="s">
        <v>28</v>
      </c>
      <c r="E88" t="s">
        <v>29</v>
      </c>
      <c r="F88" t="s">
        <v>32</v>
      </c>
      <c r="G88">
        <v>88</v>
      </c>
      <c r="H88">
        <v>1170</v>
      </c>
      <c r="I88">
        <v>564.29999999999995</v>
      </c>
      <c r="J88" t="s">
        <v>54</v>
      </c>
      <c r="K88">
        <v>2500</v>
      </c>
      <c r="L88">
        <v>1500</v>
      </c>
      <c r="M88" t="s">
        <v>33</v>
      </c>
    </row>
    <row r="89" spans="1:13" x14ac:dyDescent="0.4">
      <c r="A89">
        <v>100088</v>
      </c>
      <c r="B89" s="1">
        <v>45874.912499999999</v>
      </c>
      <c r="C89" t="s">
        <v>23</v>
      </c>
      <c r="D89" t="s">
        <v>55</v>
      </c>
      <c r="E89" t="s">
        <v>31</v>
      </c>
      <c r="F89" t="s">
        <v>25</v>
      </c>
      <c r="G89">
        <v>24</v>
      </c>
      <c r="H89">
        <v>794</v>
      </c>
      <c r="I89">
        <v>819.53</v>
      </c>
      <c r="J89" t="s">
        <v>56</v>
      </c>
      <c r="K89">
        <v>850</v>
      </c>
      <c r="L89">
        <v>550</v>
      </c>
      <c r="M89" t="s">
        <v>27</v>
      </c>
    </row>
    <row r="90" spans="1:13" x14ac:dyDescent="0.4">
      <c r="A90">
        <v>100089</v>
      </c>
      <c r="B90" s="1">
        <v>45909.280555555553</v>
      </c>
      <c r="C90" t="s">
        <v>39</v>
      </c>
      <c r="D90" t="s">
        <v>24</v>
      </c>
      <c r="E90" t="s">
        <v>15</v>
      </c>
      <c r="F90" t="s">
        <v>32</v>
      </c>
      <c r="G90">
        <v>75</v>
      </c>
      <c r="H90">
        <v>761</v>
      </c>
      <c r="I90">
        <v>320.52999999999997</v>
      </c>
      <c r="J90" t="s">
        <v>26</v>
      </c>
      <c r="K90">
        <v>45000</v>
      </c>
      <c r="L90">
        <v>32000</v>
      </c>
      <c r="M90" t="s">
        <v>33</v>
      </c>
    </row>
    <row r="91" spans="1:13" x14ac:dyDescent="0.4">
      <c r="A91">
        <v>100090</v>
      </c>
      <c r="B91" s="1">
        <v>45845.206250000003</v>
      </c>
      <c r="C91" t="s">
        <v>50</v>
      </c>
      <c r="D91" t="s">
        <v>55</v>
      </c>
      <c r="E91" t="s">
        <v>31</v>
      </c>
      <c r="F91" t="s">
        <v>25</v>
      </c>
      <c r="G91">
        <v>3</v>
      </c>
      <c r="H91">
        <v>1123</v>
      </c>
      <c r="I91">
        <v>241.71</v>
      </c>
      <c r="J91" t="s">
        <v>58</v>
      </c>
      <c r="K91">
        <v>1200</v>
      </c>
      <c r="L91">
        <v>800</v>
      </c>
      <c r="M91" t="s">
        <v>27</v>
      </c>
    </row>
    <row r="92" spans="1:13" x14ac:dyDescent="0.4">
      <c r="A92">
        <v>100091</v>
      </c>
      <c r="B92" s="1">
        <v>45698.586111111108</v>
      </c>
      <c r="C92" t="s">
        <v>23</v>
      </c>
      <c r="D92" t="s">
        <v>46</v>
      </c>
      <c r="E92" t="s">
        <v>29</v>
      </c>
      <c r="F92" t="s">
        <v>37</v>
      </c>
      <c r="G92">
        <v>51</v>
      </c>
      <c r="H92">
        <v>350</v>
      </c>
      <c r="I92">
        <v>383.02</v>
      </c>
      <c r="J92" t="s">
        <v>53</v>
      </c>
      <c r="K92">
        <v>15000</v>
      </c>
      <c r="L92">
        <v>9500</v>
      </c>
      <c r="M92" t="s">
        <v>38</v>
      </c>
    </row>
    <row r="93" spans="1:13" x14ac:dyDescent="0.4">
      <c r="A93">
        <v>100092</v>
      </c>
      <c r="B93" s="1">
        <v>45814.995833333334</v>
      </c>
      <c r="C93" t="s">
        <v>13</v>
      </c>
      <c r="D93" t="s">
        <v>40</v>
      </c>
      <c r="E93" t="s">
        <v>29</v>
      </c>
      <c r="F93" t="s">
        <v>20</v>
      </c>
      <c r="G93">
        <v>39</v>
      </c>
      <c r="H93">
        <v>681</v>
      </c>
      <c r="I93">
        <v>480.95</v>
      </c>
      <c r="J93" t="s">
        <v>52</v>
      </c>
      <c r="K93">
        <v>1500</v>
      </c>
      <c r="L93">
        <v>800</v>
      </c>
      <c r="M93" t="s">
        <v>22</v>
      </c>
    </row>
    <row r="94" spans="1:13" x14ac:dyDescent="0.4">
      <c r="A94">
        <v>100093</v>
      </c>
      <c r="B94" s="1">
        <v>45672.4375</v>
      </c>
      <c r="C94" t="s">
        <v>23</v>
      </c>
      <c r="D94" t="s">
        <v>14</v>
      </c>
      <c r="E94" t="s">
        <v>15</v>
      </c>
      <c r="F94" t="s">
        <v>32</v>
      </c>
      <c r="G94">
        <v>50</v>
      </c>
      <c r="H94">
        <v>1190</v>
      </c>
      <c r="I94">
        <v>317.27999999999997</v>
      </c>
      <c r="J94" t="s">
        <v>21</v>
      </c>
      <c r="K94">
        <v>6500</v>
      </c>
      <c r="L94">
        <v>4200</v>
      </c>
      <c r="M94" t="s">
        <v>33</v>
      </c>
    </row>
    <row r="95" spans="1:13" x14ac:dyDescent="0.4">
      <c r="A95">
        <v>100094</v>
      </c>
      <c r="B95" s="1">
        <v>45958.96597222222</v>
      </c>
      <c r="C95" t="s">
        <v>45</v>
      </c>
      <c r="D95" t="s">
        <v>28</v>
      </c>
      <c r="E95" t="s">
        <v>15</v>
      </c>
      <c r="F95" t="s">
        <v>16</v>
      </c>
      <c r="G95">
        <v>18</v>
      </c>
      <c r="H95">
        <v>917</v>
      </c>
      <c r="I95">
        <v>869.79</v>
      </c>
      <c r="J95" t="s">
        <v>54</v>
      </c>
      <c r="K95">
        <v>2500</v>
      </c>
      <c r="L95">
        <v>1500</v>
      </c>
      <c r="M95" t="s">
        <v>18</v>
      </c>
    </row>
    <row r="96" spans="1:13" x14ac:dyDescent="0.4">
      <c r="A96">
        <v>100095</v>
      </c>
      <c r="B96" s="1">
        <v>45722.693749999999</v>
      </c>
      <c r="C96" t="s">
        <v>13</v>
      </c>
      <c r="D96" t="s">
        <v>43</v>
      </c>
      <c r="E96" t="s">
        <v>15</v>
      </c>
      <c r="F96" t="s">
        <v>16</v>
      </c>
      <c r="G96">
        <v>96</v>
      </c>
      <c r="H96">
        <v>391</v>
      </c>
      <c r="I96">
        <v>211.44</v>
      </c>
      <c r="J96" t="s">
        <v>44</v>
      </c>
      <c r="K96">
        <v>4500</v>
      </c>
      <c r="L96">
        <v>2500</v>
      </c>
      <c r="M96" t="s">
        <v>18</v>
      </c>
    </row>
    <row r="97" spans="1:13" x14ac:dyDescent="0.4">
      <c r="A97">
        <v>100096</v>
      </c>
      <c r="B97" s="1">
        <v>46002.304166666669</v>
      </c>
      <c r="C97" t="s">
        <v>45</v>
      </c>
      <c r="D97" t="s">
        <v>28</v>
      </c>
      <c r="E97" t="s">
        <v>31</v>
      </c>
      <c r="F97" t="s">
        <v>37</v>
      </c>
      <c r="G97">
        <v>17</v>
      </c>
      <c r="H97">
        <v>406</v>
      </c>
      <c r="I97">
        <v>501.45</v>
      </c>
      <c r="J97" t="s">
        <v>54</v>
      </c>
      <c r="K97">
        <v>2500</v>
      </c>
      <c r="L97">
        <v>1500</v>
      </c>
      <c r="M97" t="s">
        <v>38</v>
      </c>
    </row>
    <row r="98" spans="1:13" x14ac:dyDescent="0.4">
      <c r="A98">
        <v>100097</v>
      </c>
      <c r="B98" s="1">
        <v>45984.407638888886</v>
      </c>
      <c r="C98" t="s">
        <v>50</v>
      </c>
      <c r="D98" t="s">
        <v>14</v>
      </c>
      <c r="E98" t="s">
        <v>29</v>
      </c>
      <c r="F98" t="s">
        <v>37</v>
      </c>
      <c r="G98">
        <v>98</v>
      </c>
      <c r="H98">
        <v>961</v>
      </c>
      <c r="I98">
        <v>686.77</v>
      </c>
      <c r="J98" t="s">
        <v>21</v>
      </c>
      <c r="K98">
        <v>6500</v>
      </c>
      <c r="L98">
        <v>4200</v>
      </c>
      <c r="M98" t="s">
        <v>38</v>
      </c>
    </row>
    <row r="99" spans="1:13" x14ac:dyDescent="0.4">
      <c r="A99">
        <v>100098</v>
      </c>
      <c r="B99" s="1">
        <v>45666.972222222219</v>
      </c>
      <c r="C99" t="s">
        <v>23</v>
      </c>
      <c r="D99" t="s">
        <v>24</v>
      </c>
      <c r="E99" t="s">
        <v>29</v>
      </c>
      <c r="F99" t="s">
        <v>25</v>
      </c>
      <c r="G99">
        <v>76</v>
      </c>
      <c r="H99">
        <v>400</v>
      </c>
      <c r="I99">
        <v>633.16</v>
      </c>
      <c r="J99" t="s">
        <v>60</v>
      </c>
      <c r="K99">
        <v>25000</v>
      </c>
      <c r="L99">
        <v>18000</v>
      </c>
      <c r="M99" t="s">
        <v>27</v>
      </c>
    </row>
    <row r="100" spans="1:13" x14ac:dyDescent="0.4">
      <c r="A100">
        <v>100099</v>
      </c>
      <c r="B100" s="1">
        <v>46001.943055555559</v>
      </c>
      <c r="C100" t="s">
        <v>23</v>
      </c>
      <c r="D100" t="s">
        <v>14</v>
      </c>
      <c r="E100" t="s">
        <v>29</v>
      </c>
      <c r="F100" t="s">
        <v>25</v>
      </c>
      <c r="G100">
        <v>13</v>
      </c>
      <c r="H100">
        <v>677</v>
      </c>
      <c r="I100">
        <v>231.2</v>
      </c>
      <c r="J100" t="s">
        <v>17</v>
      </c>
      <c r="K100">
        <v>3200</v>
      </c>
      <c r="L100">
        <v>2000</v>
      </c>
      <c r="M100" t="s">
        <v>27</v>
      </c>
    </row>
    <row r="101" spans="1:13" x14ac:dyDescent="0.4">
      <c r="A101">
        <v>100100</v>
      </c>
      <c r="B101" s="1">
        <v>45786.236111111109</v>
      </c>
      <c r="C101" t="s">
        <v>48</v>
      </c>
      <c r="D101" t="s">
        <v>46</v>
      </c>
      <c r="E101" t="s">
        <v>29</v>
      </c>
      <c r="F101" t="s">
        <v>37</v>
      </c>
      <c r="G101">
        <v>78</v>
      </c>
      <c r="H101">
        <v>394</v>
      </c>
      <c r="I101">
        <v>1032.2</v>
      </c>
      <c r="J101" t="s">
        <v>53</v>
      </c>
      <c r="K101">
        <v>15000</v>
      </c>
      <c r="L101">
        <v>9500</v>
      </c>
      <c r="M101" t="s">
        <v>38</v>
      </c>
    </row>
    <row r="102" spans="1:13" x14ac:dyDescent="0.4">
      <c r="A102">
        <v>100101</v>
      </c>
      <c r="B102" s="1">
        <v>45793.376388888886</v>
      </c>
      <c r="C102" t="s">
        <v>42</v>
      </c>
      <c r="D102" t="s">
        <v>35</v>
      </c>
      <c r="E102" t="s">
        <v>31</v>
      </c>
      <c r="F102" t="s">
        <v>37</v>
      </c>
      <c r="G102">
        <v>64</v>
      </c>
      <c r="H102">
        <v>586</v>
      </c>
      <c r="I102">
        <v>1303.9100000000001</v>
      </c>
      <c r="J102" t="s">
        <v>49</v>
      </c>
      <c r="K102">
        <v>8500</v>
      </c>
      <c r="L102">
        <v>5500</v>
      </c>
      <c r="M102" t="s">
        <v>38</v>
      </c>
    </row>
    <row r="103" spans="1:13" x14ac:dyDescent="0.4">
      <c r="A103">
        <v>100102</v>
      </c>
      <c r="B103" s="1">
        <v>45720.790277777778</v>
      </c>
      <c r="C103" t="s">
        <v>39</v>
      </c>
      <c r="D103" t="s">
        <v>35</v>
      </c>
      <c r="E103" t="s">
        <v>15</v>
      </c>
      <c r="F103" t="s">
        <v>25</v>
      </c>
      <c r="G103">
        <v>31</v>
      </c>
      <c r="H103">
        <v>700</v>
      </c>
      <c r="I103">
        <v>607.13</v>
      </c>
      <c r="J103" t="s">
        <v>36</v>
      </c>
      <c r="K103">
        <v>12000</v>
      </c>
      <c r="L103">
        <v>8000</v>
      </c>
      <c r="M103" t="s">
        <v>27</v>
      </c>
    </row>
    <row r="104" spans="1:13" x14ac:dyDescent="0.4">
      <c r="A104">
        <v>100103</v>
      </c>
      <c r="B104" s="1">
        <v>45796.277777777781</v>
      </c>
      <c r="C104" t="s">
        <v>42</v>
      </c>
      <c r="D104" t="s">
        <v>43</v>
      </c>
      <c r="E104" t="s">
        <v>29</v>
      </c>
      <c r="F104" t="s">
        <v>16</v>
      </c>
      <c r="G104">
        <v>23</v>
      </c>
      <c r="H104">
        <v>1199</v>
      </c>
      <c r="I104">
        <v>560.22</v>
      </c>
      <c r="J104" t="s">
        <v>44</v>
      </c>
      <c r="K104">
        <v>4500</v>
      </c>
      <c r="L104">
        <v>2500</v>
      </c>
      <c r="M104" t="s">
        <v>18</v>
      </c>
    </row>
    <row r="105" spans="1:13" x14ac:dyDescent="0.4">
      <c r="A105">
        <v>100104</v>
      </c>
      <c r="B105" s="1">
        <v>45738.79791666667</v>
      </c>
      <c r="C105" t="s">
        <v>34</v>
      </c>
      <c r="D105" t="s">
        <v>24</v>
      </c>
      <c r="E105" t="s">
        <v>31</v>
      </c>
      <c r="F105" t="s">
        <v>16</v>
      </c>
      <c r="G105">
        <v>11</v>
      </c>
      <c r="H105">
        <v>451</v>
      </c>
      <c r="I105">
        <v>437.01</v>
      </c>
      <c r="J105" t="s">
        <v>59</v>
      </c>
      <c r="K105">
        <v>3500</v>
      </c>
      <c r="L105">
        <v>2200</v>
      </c>
      <c r="M105" t="s">
        <v>18</v>
      </c>
    </row>
    <row r="106" spans="1:13" x14ac:dyDescent="0.4">
      <c r="A106">
        <v>100105</v>
      </c>
      <c r="B106" s="1">
        <v>45820.978472222225</v>
      </c>
      <c r="C106" t="s">
        <v>45</v>
      </c>
      <c r="D106" t="s">
        <v>14</v>
      </c>
      <c r="E106" t="s">
        <v>15</v>
      </c>
      <c r="F106" t="s">
        <v>16</v>
      </c>
      <c r="G106">
        <v>61</v>
      </c>
      <c r="H106">
        <v>308</v>
      </c>
      <c r="I106">
        <v>720.51</v>
      </c>
      <c r="J106" t="s">
        <v>21</v>
      </c>
      <c r="K106">
        <v>6500</v>
      </c>
      <c r="L106">
        <v>4200</v>
      </c>
      <c r="M106" t="s">
        <v>18</v>
      </c>
    </row>
    <row r="107" spans="1:13" x14ac:dyDescent="0.4">
      <c r="A107">
        <v>100106</v>
      </c>
      <c r="B107" s="1">
        <v>45946.17083333333</v>
      </c>
      <c r="C107" t="s">
        <v>45</v>
      </c>
      <c r="D107" t="s">
        <v>55</v>
      </c>
      <c r="E107" t="s">
        <v>31</v>
      </c>
      <c r="F107" t="s">
        <v>16</v>
      </c>
      <c r="G107">
        <v>12</v>
      </c>
      <c r="H107">
        <v>647</v>
      </c>
      <c r="I107">
        <v>667.3</v>
      </c>
      <c r="J107" t="s">
        <v>57</v>
      </c>
      <c r="K107">
        <v>600</v>
      </c>
      <c r="L107">
        <v>350</v>
      </c>
      <c r="M107" t="s">
        <v>18</v>
      </c>
    </row>
    <row r="108" spans="1:13" x14ac:dyDescent="0.4">
      <c r="A108">
        <v>100107</v>
      </c>
      <c r="B108" s="1">
        <v>45918.522222222222</v>
      </c>
      <c r="C108" t="s">
        <v>48</v>
      </c>
      <c r="D108" t="s">
        <v>14</v>
      </c>
      <c r="E108" t="s">
        <v>15</v>
      </c>
      <c r="F108" t="s">
        <v>20</v>
      </c>
      <c r="G108">
        <v>82</v>
      </c>
      <c r="H108">
        <v>347</v>
      </c>
      <c r="I108">
        <v>190.31</v>
      </c>
      <c r="J108" t="s">
        <v>21</v>
      </c>
      <c r="K108">
        <v>6500</v>
      </c>
      <c r="L108">
        <v>4200</v>
      </c>
      <c r="M108" t="s">
        <v>22</v>
      </c>
    </row>
    <row r="109" spans="1:13" x14ac:dyDescent="0.4">
      <c r="A109">
        <v>100108</v>
      </c>
      <c r="B109" s="1">
        <v>45888.124305555553</v>
      </c>
      <c r="C109" t="s">
        <v>39</v>
      </c>
      <c r="D109" t="s">
        <v>24</v>
      </c>
      <c r="E109" t="s">
        <v>31</v>
      </c>
      <c r="F109" t="s">
        <v>25</v>
      </c>
      <c r="G109">
        <v>39</v>
      </c>
      <c r="H109">
        <v>458</v>
      </c>
      <c r="I109">
        <v>614.07000000000005</v>
      </c>
      <c r="J109" t="s">
        <v>26</v>
      </c>
      <c r="K109">
        <v>45000</v>
      </c>
      <c r="L109">
        <v>32000</v>
      </c>
      <c r="M109" t="s">
        <v>27</v>
      </c>
    </row>
    <row r="110" spans="1:13" x14ac:dyDescent="0.4">
      <c r="A110">
        <v>100109</v>
      </c>
      <c r="B110" s="1">
        <v>45698.886111111111</v>
      </c>
      <c r="C110" t="s">
        <v>23</v>
      </c>
      <c r="D110" t="s">
        <v>40</v>
      </c>
      <c r="E110" t="s">
        <v>31</v>
      </c>
      <c r="F110" t="s">
        <v>37</v>
      </c>
      <c r="G110">
        <v>75</v>
      </c>
      <c r="H110">
        <v>787</v>
      </c>
      <c r="I110">
        <v>1832.59</v>
      </c>
      <c r="J110" t="s">
        <v>52</v>
      </c>
      <c r="K110">
        <v>1500</v>
      </c>
      <c r="L110">
        <v>800</v>
      </c>
      <c r="M110" t="s">
        <v>38</v>
      </c>
    </row>
    <row r="111" spans="1:13" x14ac:dyDescent="0.4">
      <c r="A111">
        <v>100110</v>
      </c>
      <c r="B111" s="1">
        <v>45685.628472222219</v>
      </c>
      <c r="C111" t="s">
        <v>39</v>
      </c>
      <c r="D111" t="s">
        <v>43</v>
      </c>
      <c r="E111" t="s">
        <v>15</v>
      </c>
      <c r="F111" t="s">
        <v>16</v>
      </c>
      <c r="G111">
        <v>11</v>
      </c>
      <c r="H111">
        <v>590</v>
      </c>
      <c r="I111">
        <v>1751.63</v>
      </c>
      <c r="J111" t="s">
        <v>61</v>
      </c>
      <c r="K111">
        <v>2800</v>
      </c>
      <c r="L111">
        <v>1500</v>
      </c>
      <c r="M111" t="s">
        <v>18</v>
      </c>
    </row>
    <row r="112" spans="1:13" x14ac:dyDescent="0.4">
      <c r="A112">
        <v>100111</v>
      </c>
      <c r="B112" s="1">
        <v>45792.209027777775</v>
      </c>
      <c r="C112" t="s">
        <v>48</v>
      </c>
      <c r="D112" t="s">
        <v>55</v>
      </c>
      <c r="E112" t="s">
        <v>29</v>
      </c>
      <c r="F112" t="s">
        <v>32</v>
      </c>
      <c r="G112">
        <v>23</v>
      </c>
      <c r="H112">
        <v>591</v>
      </c>
      <c r="I112">
        <v>635.02</v>
      </c>
      <c r="J112" t="s">
        <v>56</v>
      </c>
      <c r="K112">
        <v>850</v>
      </c>
      <c r="L112">
        <v>550</v>
      </c>
      <c r="M112" t="s">
        <v>33</v>
      </c>
    </row>
    <row r="113" spans="1:13" x14ac:dyDescent="0.4">
      <c r="A113">
        <v>100112</v>
      </c>
      <c r="B113" s="1">
        <v>45858.911111111112</v>
      </c>
      <c r="C113" t="s">
        <v>48</v>
      </c>
      <c r="D113" t="s">
        <v>24</v>
      </c>
      <c r="E113" t="s">
        <v>31</v>
      </c>
      <c r="F113" t="s">
        <v>16</v>
      </c>
      <c r="G113">
        <v>43</v>
      </c>
      <c r="H113">
        <v>882</v>
      </c>
      <c r="I113">
        <v>241.96</v>
      </c>
      <c r="J113" t="s">
        <v>59</v>
      </c>
      <c r="K113">
        <v>3500</v>
      </c>
      <c r="L113">
        <v>2200</v>
      </c>
      <c r="M113" t="s">
        <v>18</v>
      </c>
    </row>
    <row r="114" spans="1:13" x14ac:dyDescent="0.4">
      <c r="A114">
        <v>100113</v>
      </c>
      <c r="B114" s="1">
        <v>45985.29583333333</v>
      </c>
      <c r="C114" t="s">
        <v>48</v>
      </c>
      <c r="D114" t="s">
        <v>28</v>
      </c>
      <c r="E114" t="s">
        <v>29</v>
      </c>
      <c r="F114" t="s">
        <v>32</v>
      </c>
      <c r="G114">
        <v>96</v>
      </c>
      <c r="H114">
        <v>868</v>
      </c>
      <c r="I114">
        <v>648.38</v>
      </c>
      <c r="J114" t="s">
        <v>30</v>
      </c>
      <c r="K114">
        <v>450</v>
      </c>
      <c r="L114">
        <v>200</v>
      </c>
      <c r="M114" t="s">
        <v>33</v>
      </c>
    </row>
    <row r="115" spans="1:13" x14ac:dyDescent="0.4">
      <c r="A115">
        <v>100114</v>
      </c>
      <c r="B115" s="1">
        <v>45925.65</v>
      </c>
      <c r="C115" t="s">
        <v>48</v>
      </c>
      <c r="D115" t="s">
        <v>35</v>
      </c>
      <c r="E115" t="s">
        <v>29</v>
      </c>
      <c r="F115" t="s">
        <v>25</v>
      </c>
      <c r="G115">
        <v>17</v>
      </c>
      <c r="H115">
        <v>697</v>
      </c>
      <c r="I115">
        <v>877.18</v>
      </c>
      <c r="J115" t="s">
        <v>36</v>
      </c>
      <c r="K115">
        <v>12000</v>
      </c>
      <c r="L115">
        <v>8000</v>
      </c>
      <c r="M115" t="s">
        <v>27</v>
      </c>
    </row>
    <row r="116" spans="1:13" x14ac:dyDescent="0.4">
      <c r="A116">
        <v>100115</v>
      </c>
      <c r="B116" s="1">
        <v>45690.695833333331</v>
      </c>
      <c r="C116" t="s">
        <v>39</v>
      </c>
      <c r="D116" t="s">
        <v>28</v>
      </c>
      <c r="E116" t="s">
        <v>15</v>
      </c>
      <c r="F116" t="s">
        <v>16</v>
      </c>
      <c r="G116">
        <v>52</v>
      </c>
      <c r="H116">
        <v>1025</v>
      </c>
      <c r="I116">
        <v>632.77</v>
      </c>
      <c r="J116" t="s">
        <v>54</v>
      </c>
      <c r="K116">
        <v>2500</v>
      </c>
      <c r="L116">
        <v>1500</v>
      </c>
      <c r="M116" t="s">
        <v>18</v>
      </c>
    </row>
    <row r="117" spans="1:13" x14ac:dyDescent="0.4">
      <c r="A117">
        <v>100116</v>
      </c>
      <c r="B117" s="1">
        <v>45705.383333333331</v>
      </c>
      <c r="C117" t="s">
        <v>48</v>
      </c>
      <c r="D117" t="s">
        <v>40</v>
      </c>
      <c r="E117" t="s">
        <v>29</v>
      </c>
      <c r="F117" t="s">
        <v>37</v>
      </c>
      <c r="G117">
        <v>96</v>
      </c>
      <c r="H117">
        <v>974</v>
      </c>
      <c r="I117">
        <v>402.93</v>
      </c>
      <c r="J117" t="s">
        <v>41</v>
      </c>
      <c r="K117">
        <v>5500</v>
      </c>
      <c r="L117">
        <v>3500</v>
      </c>
      <c r="M117" t="s">
        <v>38</v>
      </c>
    </row>
    <row r="118" spans="1:13" x14ac:dyDescent="0.4">
      <c r="A118">
        <v>100117</v>
      </c>
      <c r="B118" s="1">
        <v>45719.677083333336</v>
      </c>
      <c r="C118" t="s">
        <v>42</v>
      </c>
      <c r="D118" t="s">
        <v>14</v>
      </c>
      <c r="E118" t="s">
        <v>15</v>
      </c>
      <c r="F118" t="s">
        <v>16</v>
      </c>
      <c r="G118">
        <v>39</v>
      </c>
      <c r="H118">
        <v>879</v>
      </c>
      <c r="I118">
        <v>272.62</v>
      </c>
      <c r="J118" t="s">
        <v>21</v>
      </c>
      <c r="K118">
        <v>6500</v>
      </c>
      <c r="L118">
        <v>4200</v>
      </c>
      <c r="M118" t="s">
        <v>18</v>
      </c>
    </row>
    <row r="119" spans="1:13" x14ac:dyDescent="0.4">
      <c r="A119">
        <v>100118</v>
      </c>
      <c r="B119" s="1">
        <v>45873.405555555553</v>
      </c>
      <c r="C119" t="s">
        <v>34</v>
      </c>
      <c r="D119" t="s">
        <v>46</v>
      </c>
      <c r="E119" t="s">
        <v>29</v>
      </c>
      <c r="F119" t="s">
        <v>32</v>
      </c>
      <c r="G119">
        <v>42</v>
      </c>
      <c r="H119">
        <v>517</v>
      </c>
      <c r="I119">
        <v>760.06</v>
      </c>
      <c r="J119" t="s">
        <v>53</v>
      </c>
      <c r="K119">
        <v>15000</v>
      </c>
      <c r="L119">
        <v>9500</v>
      </c>
      <c r="M119" t="s">
        <v>33</v>
      </c>
    </row>
    <row r="120" spans="1:13" x14ac:dyDescent="0.4">
      <c r="A120">
        <v>100119</v>
      </c>
      <c r="B120" s="1">
        <v>45950.261111111111</v>
      </c>
      <c r="C120" t="s">
        <v>48</v>
      </c>
      <c r="D120" t="s">
        <v>14</v>
      </c>
      <c r="E120" t="s">
        <v>15</v>
      </c>
      <c r="F120" t="s">
        <v>20</v>
      </c>
      <c r="G120">
        <v>29</v>
      </c>
      <c r="H120">
        <v>1049</v>
      </c>
      <c r="I120">
        <v>431.46</v>
      </c>
      <c r="J120" t="s">
        <v>21</v>
      </c>
      <c r="K120">
        <v>6500</v>
      </c>
      <c r="L120">
        <v>4200</v>
      </c>
      <c r="M120" t="s">
        <v>22</v>
      </c>
    </row>
    <row r="121" spans="1:13" x14ac:dyDescent="0.4">
      <c r="A121">
        <v>100120</v>
      </c>
      <c r="B121" s="1">
        <v>45756.421527777777</v>
      </c>
      <c r="C121" t="s">
        <v>48</v>
      </c>
      <c r="D121" t="s">
        <v>40</v>
      </c>
      <c r="E121" t="s">
        <v>29</v>
      </c>
      <c r="F121" t="s">
        <v>25</v>
      </c>
      <c r="G121">
        <v>97</v>
      </c>
      <c r="H121">
        <v>400</v>
      </c>
      <c r="I121">
        <v>539.52</v>
      </c>
      <c r="J121" t="s">
        <v>41</v>
      </c>
      <c r="K121">
        <v>5500</v>
      </c>
      <c r="L121">
        <v>3500</v>
      </c>
      <c r="M121" t="s">
        <v>27</v>
      </c>
    </row>
    <row r="122" spans="1:13" x14ac:dyDescent="0.4">
      <c r="A122">
        <v>100121</v>
      </c>
      <c r="B122" s="1">
        <v>45829.106944444444</v>
      </c>
      <c r="C122" t="s">
        <v>50</v>
      </c>
      <c r="D122" t="s">
        <v>55</v>
      </c>
      <c r="E122" t="s">
        <v>15</v>
      </c>
      <c r="F122" t="s">
        <v>16</v>
      </c>
      <c r="G122">
        <v>53</v>
      </c>
      <c r="H122">
        <v>590</v>
      </c>
      <c r="I122">
        <v>842.84</v>
      </c>
      <c r="J122" t="s">
        <v>57</v>
      </c>
      <c r="K122">
        <v>600</v>
      </c>
      <c r="L122">
        <v>350</v>
      </c>
      <c r="M122" t="s">
        <v>18</v>
      </c>
    </row>
    <row r="123" spans="1:13" x14ac:dyDescent="0.4">
      <c r="A123">
        <v>100122</v>
      </c>
      <c r="B123" s="1">
        <v>46017.331944444442</v>
      </c>
      <c r="C123" t="s">
        <v>13</v>
      </c>
      <c r="D123" t="s">
        <v>24</v>
      </c>
      <c r="E123" t="s">
        <v>15</v>
      </c>
      <c r="F123" t="s">
        <v>32</v>
      </c>
      <c r="G123">
        <v>32</v>
      </c>
      <c r="H123">
        <v>800</v>
      </c>
      <c r="I123">
        <v>630.4</v>
      </c>
      <c r="J123" t="s">
        <v>26</v>
      </c>
      <c r="K123">
        <v>45000</v>
      </c>
      <c r="L123">
        <v>32000</v>
      </c>
      <c r="M123" t="s">
        <v>33</v>
      </c>
    </row>
    <row r="124" spans="1:13" x14ac:dyDescent="0.4">
      <c r="A124">
        <v>100123</v>
      </c>
      <c r="B124" s="1">
        <v>45871.116666666669</v>
      </c>
      <c r="C124" t="s">
        <v>45</v>
      </c>
      <c r="D124" t="s">
        <v>46</v>
      </c>
      <c r="E124" t="s">
        <v>15</v>
      </c>
      <c r="F124" t="s">
        <v>32</v>
      </c>
      <c r="G124">
        <v>84</v>
      </c>
      <c r="H124">
        <v>660</v>
      </c>
      <c r="I124">
        <v>317.77</v>
      </c>
      <c r="J124" t="s">
        <v>47</v>
      </c>
      <c r="K124">
        <v>4500</v>
      </c>
      <c r="L124">
        <v>2800</v>
      </c>
      <c r="M124" t="s">
        <v>33</v>
      </c>
    </row>
    <row r="125" spans="1:13" x14ac:dyDescent="0.4">
      <c r="A125">
        <v>100124</v>
      </c>
      <c r="B125" s="1">
        <v>45692.518750000003</v>
      </c>
      <c r="C125" t="s">
        <v>13</v>
      </c>
      <c r="D125" t="s">
        <v>24</v>
      </c>
      <c r="E125" t="s">
        <v>15</v>
      </c>
      <c r="F125" t="s">
        <v>16</v>
      </c>
      <c r="G125">
        <v>39</v>
      </c>
      <c r="H125">
        <v>315</v>
      </c>
      <c r="I125">
        <v>384.24</v>
      </c>
      <c r="J125" t="s">
        <v>26</v>
      </c>
      <c r="K125">
        <v>45000</v>
      </c>
      <c r="L125">
        <v>32000</v>
      </c>
      <c r="M125" t="s">
        <v>18</v>
      </c>
    </row>
    <row r="126" spans="1:13" x14ac:dyDescent="0.4">
      <c r="A126">
        <v>100125</v>
      </c>
      <c r="B126" s="1">
        <v>45884.21597222222</v>
      </c>
      <c r="C126" t="s">
        <v>34</v>
      </c>
      <c r="D126" t="s">
        <v>28</v>
      </c>
      <c r="E126" t="s">
        <v>29</v>
      </c>
      <c r="F126" t="s">
        <v>37</v>
      </c>
      <c r="G126">
        <v>38</v>
      </c>
      <c r="H126">
        <v>347</v>
      </c>
      <c r="I126">
        <v>2314.84</v>
      </c>
      <c r="J126" t="s">
        <v>30</v>
      </c>
      <c r="K126">
        <v>450</v>
      </c>
      <c r="L126">
        <v>200</v>
      </c>
      <c r="M126" t="s">
        <v>38</v>
      </c>
    </row>
    <row r="127" spans="1:13" x14ac:dyDescent="0.4">
      <c r="A127">
        <v>100126</v>
      </c>
      <c r="B127" s="1">
        <v>45758.681944444441</v>
      </c>
      <c r="C127" t="s">
        <v>34</v>
      </c>
      <c r="D127" t="s">
        <v>28</v>
      </c>
      <c r="E127" t="s">
        <v>31</v>
      </c>
      <c r="F127" t="s">
        <v>37</v>
      </c>
      <c r="G127">
        <v>16</v>
      </c>
      <c r="H127">
        <v>567</v>
      </c>
      <c r="I127">
        <v>1011.46</v>
      </c>
      <c r="J127" t="s">
        <v>30</v>
      </c>
      <c r="K127">
        <v>450</v>
      </c>
      <c r="L127">
        <v>200</v>
      </c>
      <c r="M127" t="s">
        <v>38</v>
      </c>
    </row>
    <row r="128" spans="1:13" x14ac:dyDescent="0.4">
      <c r="A128">
        <v>100127</v>
      </c>
      <c r="B128" s="1">
        <v>45788.054861111108</v>
      </c>
      <c r="C128" t="s">
        <v>19</v>
      </c>
      <c r="D128" t="s">
        <v>28</v>
      </c>
      <c r="E128" t="s">
        <v>15</v>
      </c>
      <c r="F128" t="s">
        <v>20</v>
      </c>
      <c r="G128">
        <v>96</v>
      </c>
      <c r="H128">
        <v>532</v>
      </c>
      <c r="I128">
        <v>829.26</v>
      </c>
      <c r="J128" t="s">
        <v>30</v>
      </c>
      <c r="K128">
        <v>450</v>
      </c>
      <c r="L128">
        <v>200</v>
      </c>
      <c r="M128" t="s">
        <v>22</v>
      </c>
    </row>
    <row r="129" spans="1:13" x14ac:dyDescent="0.4">
      <c r="A129">
        <v>100128</v>
      </c>
      <c r="B129" s="1">
        <v>45914.28125</v>
      </c>
      <c r="C129" t="s">
        <v>45</v>
      </c>
      <c r="D129" t="s">
        <v>40</v>
      </c>
      <c r="E129" t="s">
        <v>15</v>
      </c>
      <c r="F129" t="s">
        <v>25</v>
      </c>
      <c r="G129">
        <v>35</v>
      </c>
      <c r="H129">
        <v>973</v>
      </c>
      <c r="I129">
        <v>1081.02</v>
      </c>
      <c r="J129" t="s">
        <v>41</v>
      </c>
      <c r="K129">
        <v>5500</v>
      </c>
      <c r="L129">
        <v>3500</v>
      </c>
      <c r="M129" t="s">
        <v>27</v>
      </c>
    </row>
    <row r="130" spans="1:13" x14ac:dyDescent="0.4">
      <c r="A130">
        <v>100129</v>
      </c>
      <c r="B130" s="1">
        <v>45662.208333333336</v>
      </c>
      <c r="C130" t="s">
        <v>34</v>
      </c>
      <c r="D130" t="s">
        <v>46</v>
      </c>
      <c r="E130" t="s">
        <v>29</v>
      </c>
      <c r="F130" t="s">
        <v>32</v>
      </c>
      <c r="G130">
        <v>7</v>
      </c>
      <c r="H130">
        <v>564</v>
      </c>
      <c r="I130">
        <v>615.89</v>
      </c>
      <c r="J130" t="s">
        <v>53</v>
      </c>
      <c r="K130">
        <v>15000</v>
      </c>
      <c r="L130">
        <v>9500</v>
      </c>
      <c r="M130" t="s">
        <v>33</v>
      </c>
    </row>
    <row r="131" spans="1:13" x14ac:dyDescent="0.4">
      <c r="A131">
        <v>100130</v>
      </c>
      <c r="B131" s="1">
        <v>45875.00277777778</v>
      </c>
      <c r="C131" t="s">
        <v>39</v>
      </c>
      <c r="D131" t="s">
        <v>14</v>
      </c>
      <c r="E131" t="s">
        <v>15</v>
      </c>
      <c r="F131" t="s">
        <v>37</v>
      </c>
      <c r="G131">
        <v>44</v>
      </c>
      <c r="H131">
        <v>918</v>
      </c>
      <c r="I131">
        <v>1457.96</v>
      </c>
      <c r="J131" t="s">
        <v>17</v>
      </c>
      <c r="K131">
        <v>3200</v>
      </c>
      <c r="L131">
        <v>2000</v>
      </c>
      <c r="M131" t="s">
        <v>38</v>
      </c>
    </row>
    <row r="132" spans="1:13" x14ac:dyDescent="0.4">
      <c r="A132">
        <v>100131</v>
      </c>
      <c r="B132" s="1">
        <v>45912.381249999999</v>
      </c>
      <c r="C132" t="s">
        <v>42</v>
      </c>
      <c r="D132" t="s">
        <v>35</v>
      </c>
      <c r="E132" t="s">
        <v>31</v>
      </c>
      <c r="F132" t="s">
        <v>20</v>
      </c>
      <c r="G132">
        <v>6</v>
      </c>
      <c r="H132">
        <v>460</v>
      </c>
      <c r="I132">
        <v>319.27</v>
      </c>
      <c r="J132" t="s">
        <v>36</v>
      </c>
      <c r="K132">
        <v>12000</v>
      </c>
      <c r="L132">
        <v>8000</v>
      </c>
      <c r="M132" t="s">
        <v>22</v>
      </c>
    </row>
    <row r="133" spans="1:13" x14ac:dyDescent="0.4">
      <c r="A133">
        <v>100132</v>
      </c>
      <c r="B133" s="1">
        <v>46016.95416666667</v>
      </c>
      <c r="C133" t="s">
        <v>13</v>
      </c>
      <c r="D133" t="s">
        <v>46</v>
      </c>
      <c r="E133" t="s">
        <v>15</v>
      </c>
      <c r="F133" t="s">
        <v>37</v>
      </c>
      <c r="G133">
        <v>24</v>
      </c>
      <c r="H133">
        <v>620</v>
      </c>
      <c r="I133">
        <v>1079.3699999999999</v>
      </c>
      <c r="J133" t="s">
        <v>53</v>
      </c>
      <c r="K133">
        <v>15000</v>
      </c>
      <c r="L133">
        <v>9500</v>
      </c>
      <c r="M133" t="s">
        <v>38</v>
      </c>
    </row>
    <row r="134" spans="1:13" x14ac:dyDescent="0.4">
      <c r="A134">
        <v>100133</v>
      </c>
      <c r="B134" s="1">
        <v>45940.82708333333</v>
      </c>
      <c r="C134" t="s">
        <v>39</v>
      </c>
      <c r="D134" t="s">
        <v>14</v>
      </c>
      <c r="E134" t="s">
        <v>15</v>
      </c>
      <c r="F134" t="s">
        <v>16</v>
      </c>
      <c r="G134">
        <v>86</v>
      </c>
      <c r="H134">
        <v>1068</v>
      </c>
      <c r="I134">
        <v>1011.88</v>
      </c>
      <c r="J134" t="s">
        <v>21</v>
      </c>
      <c r="K134">
        <v>6500</v>
      </c>
      <c r="L134">
        <v>4200</v>
      </c>
      <c r="M134" t="s">
        <v>18</v>
      </c>
    </row>
    <row r="135" spans="1:13" x14ac:dyDescent="0.4">
      <c r="A135">
        <v>100134</v>
      </c>
      <c r="B135" s="1">
        <v>45864.019444444442</v>
      </c>
      <c r="C135" t="s">
        <v>13</v>
      </c>
      <c r="D135" t="s">
        <v>35</v>
      </c>
      <c r="E135" t="s">
        <v>31</v>
      </c>
      <c r="F135" t="s">
        <v>25</v>
      </c>
      <c r="G135">
        <v>36</v>
      </c>
      <c r="H135">
        <v>336</v>
      </c>
      <c r="I135">
        <v>835.86</v>
      </c>
      <c r="J135" t="s">
        <v>49</v>
      </c>
      <c r="K135">
        <v>8500</v>
      </c>
      <c r="L135">
        <v>5500</v>
      </c>
      <c r="M135" t="s">
        <v>27</v>
      </c>
    </row>
    <row r="136" spans="1:13" x14ac:dyDescent="0.4">
      <c r="A136">
        <v>100135</v>
      </c>
      <c r="B136" s="1">
        <v>45672.57708333333</v>
      </c>
      <c r="C136" t="s">
        <v>13</v>
      </c>
      <c r="D136" t="s">
        <v>40</v>
      </c>
      <c r="E136" t="s">
        <v>29</v>
      </c>
      <c r="F136" t="s">
        <v>25</v>
      </c>
      <c r="G136">
        <v>94</v>
      </c>
      <c r="H136">
        <v>983</v>
      </c>
      <c r="I136">
        <v>565.48</v>
      </c>
      <c r="J136" t="s">
        <v>41</v>
      </c>
      <c r="K136">
        <v>5500</v>
      </c>
      <c r="L136">
        <v>3500</v>
      </c>
      <c r="M136" t="s">
        <v>27</v>
      </c>
    </row>
    <row r="137" spans="1:13" x14ac:dyDescent="0.4">
      <c r="A137">
        <v>100136</v>
      </c>
      <c r="B137" s="1">
        <v>46003.115972222222</v>
      </c>
      <c r="C137" t="s">
        <v>13</v>
      </c>
      <c r="D137" t="s">
        <v>24</v>
      </c>
      <c r="E137" t="s">
        <v>15</v>
      </c>
      <c r="F137" t="s">
        <v>32</v>
      </c>
      <c r="G137">
        <v>80</v>
      </c>
      <c r="H137">
        <v>745</v>
      </c>
      <c r="I137">
        <v>750.12</v>
      </c>
      <c r="J137" t="s">
        <v>59</v>
      </c>
      <c r="K137">
        <v>3500</v>
      </c>
      <c r="L137">
        <v>2200</v>
      </c>
      <c r="M137" t="s">
        <v>33</v>
      </c>
    </row>
    <row r="138" spans="1:13" x14ac:dyDescent="0.4">
      <c r="A138">
        <v>100137</v>
      </c>
      <c r="B138" s="1">
        <v>45699.365277777775</v>
      </c>
      <c r="C138" t="s">
        <v>13</v>
      </c>
      <c r="D138" t="s">
        <v>14</v>
      </c>
      <c r="E138" t="s">
        <v>29</v>
      </c>
      <c r="F138" t="s">
        <v>37</v>
      </c>
      <c r="G138">
        <v>3</v>
      </c>
      <c r="H138">
        <v>628</v>
      </c>
      <c r="I138">
        <v>479.06</v>
      </c>
      <c r="J138" t="s">
        <v>17</v>
      </c>
      <c r="K138">
        <v>3200</v>
      </c>
      <c r="L138">
        <v>2000</v>
      </c>
      <c r="M138" t="s">
        <v>38</v>
      </c>
    </row>
    <row r="139" spans="1:13" x14ac:dyDescent="0.4">
      <c r="A139">
        <v>100138</v>
      </c>
      <c r="B139" s="1">
        <v>45836.261805555558</v>
      </c>
      <c r="C139" t="s">
        <v>23</v>
      </c>
      <c r="D139" t="s">
        <v>43</v>
      </c>
      <c r="E139" t="s">
        <v>31</v>
      </c>
      <c r="F139" t="s">
        <v>16</v>
      </c>
      <c r="G139">
        <v>23</v>
      </c>
      <c r="H139">
        <v>342</v>
      </c>
      <c r="I139">
        <v>1175.21</v>
      </c>
      <c r="J139" t="s">
        <v>51</v>
      </c>
      <c r="K139">
        <v>1800</v>
      </c>
      <c r="L139">
        <v>900</v>
      </c>
      <c r="M139" t="s">
        <v>18</v>
      </c>
    </row>
    <row r="140" spans="1:13" x14ac:dyDescent="0.4">
      <c r="A140">
        <v>100139</v>
      </c>
      <c r="B140" s="1">
        <v>45720.318055555559</v>
      </c>
      <c r="C140" t="s">
        <v>39</v>
      </c>
      <c r="D140" t="s">
        <v>55</v>
      </c>
      <c r="E140" t="s">
        <v>29</v>
      </c>
      <c r="F140" t="s">
        <v>25</v>
      </c>
      <c r="G140">
        <v>23</v>
      </c>
      <c r="H140">
        <v>888</v>
      </c>
      <c r="I140">
        <v>2403.23</v>
      </c>
      <c r="J140" t="s">
        <v>58</v>
      </c>
      <c r="K140">
        <v>1200</v>
      </c>
      <c r="L140">
        <v>800</v>
      </c>
      <c r="M140" t="s">
        <v>27</v>
      </c>
    </row>
    <row r="141" spans="1:13" x14ac:dyDescent="0.4">
      <c r="A141">
        <v>100140</v>
      </c>
      <c r="B141" s="1">
        <v>46009.254861111112</v>
      </c>
      <c r="C141" t="s">
        <v>34</v>
      </c>
      <c r="D141" t="s">
        <v>40</v>
      </c>
      <c r="E141" t="s">
        <v>31</v>
      </c>
      <c r="F141" t="s">
        <v>16</v>
      </c>
      <c r="G141">
        <v>36</v>
      </c>
      <c r="H141">
        <v>419</v>
      </c>
      <c r="I141">
        <v>1584.64</v>
      </c>
      <c r="J141" t="s">
        <v>41</v>
      </c>
      <c r="K141">
        <v>5500</v>
      </c>
      <c r="L141">
        <v>3500</v>
      </c>
      <c r="M141" t="s">
        <v>18</v>
      </c>
    </row>
    <row r="142" spans="1:13" x14ac:dyDescent="0.4">
      <c r="A142">
        <v>100141</v>
      </c>
      <c r="B142" s="1">
        <v>45888.379166666666</v>
      </c>
      <c r="C142" t="s">
        <v>48</v>
      </c>
      <c r="D142" t="s">
        <v>14</v>
      </c>
      <c r="E142" t="s">
        <v>31</v>
      </c>
      <c r="F142" t="s">
        <v>20</v>
      </c>
      <c r="G142">
        <v>46</v>
      </c>
      <c r="H142">
        <v>559</v>
      </c>
      <c r="I142">
        <v>2941.16</v>
      </c>
      <c r="J142" t="s">
        <v>17</v>
      </c>
      <c r="K142">
        <v>3200</v>
      </c>
      <c r="L142">
        <v>2000</v>
      </c>
      <c r="M142" t="s">
        <v>22</v>
      </c>
    </row>
    <row r="143" spans="1:13" x14ac:dyDescent="0.4">
      <c r="A143">
        <v>100142</v>
      </c>
      <c r="B143" s="1">
        <v>45898.597222222219</v>
      </c>
      <c r="C143" t="s">
        <v>45</v>
      </c>
      <c r="D143" t="s">
        <v>35</v>
      </c>
      <c r="E143" t="s">
        <v>31</v>
      </c>
      <c r="F143" t="s">
        <v>25</v>
      </c>
      <c r="G143">
        <v>51</v>
      </c>
      <c r="H143">
        <v>772</v>
      </c>
      <c r="I143">
        <v>595.75</v>
      </c>
      <c r="J143" t="s">
        <v>49</v>
      </c>
      <c r="K143">
        <v>8500</v>
      </c>
      <c r="L143">
        <v>5500</v>
      </c>
      <c r="M143" t="s">
        <v>27</v>
      </c>
    </row>
    <row r="144" spans="1:13" x14ac:dyDescent="0.4">
      <c r="A144">
        <v>100143</v>
      </c>
      <c r="B144" s="1">
        <v>45709.790972222225</v>
      </c>
      <c r="C144" t="s">
        <v>48</v>
      </c>
      <c r="D144" t="s">
        <v>55</v>
      </c>
      <c r="E144" t="s">
        <v>29</v>
      </c>
      <c r="F144" t="s">
        <v>16</v>
      </c>
      <c r="G144">
        <v>86</v>
      </c>
      <c r="H144">
        <v>609</v>
      </c>
      <c r="I144">
        <v>1940.36</v>
      </c>
      <c r="J144" t="s">
        <v>56</v>
      </c>
      <c r="K144">
        <v>850</v>
      </c>
      <c r="L144">
        <v>550</v>
      </c>
      <c r="M144" t="s">
        <v>18</v>
      </c>
    </row>
    <row r="145" spans="1:13" x14ac:dyDescent="0.4">
      <c r="A145">
        <v>100144</v>
      </c>
      <c r="B145" s="1">
        <v>45753.958333333336</v>
      </c>
      <c r="C145" t="s">
        <v>34</v>
      </c>
      <c r="D145" t="s">
        <v>35</v>
      </c>
      <c r="E145" t="s">
        <v>15</v>
      </c>
      <c r="F145" t="s">
        <v>16</v>
      </c>
      <c r="G145">
        <v>23</v>
      </c>
      <c r="H145">
        <v>1045</v>
      </c>
      <c r="I145">
        <v>195.23</v>
      </c>
      <c r="J145" t="s">
        <v>49</v>
      </c>
      <c r="K145">
        <v>8500</v>
      </c>
      <c r="L145">
        <v>5500</v>
      </c>
      <c r="M145" t="s">
        <v>18</v>
      </c>
    </row>
    <row r="146" spans="1:13" x14ac:dyDescent="0.4">
      <c r="A146">
        <v>100145</v>
      </c>
      <c r="B146" s="1">
        <v>45879.050694444442</v>
      </c>
      <c r="C146" t="s">
        <v>50</v>
      </c>
      <c r="D146" t="s">
        <v>40</v>
      </c>
      <c r="E146" t="s">
        <v>15</v>
      </c>
      <c r="F146" t="s">
        <v>32</v>
      </c>
      <c r="G146">
        <v>99</v>
      </c>
      <c r="H146">
        <v>461</v>
      </c>
      <c r="I146">
        <v>447.3</v>
      </c>
      <c r="J146" t="s">
        <v>52</v>
      </c>
      <c r="K146">
        <v>1500</v>
      </c>
      <c r="L146">
        <v>800</v>
      </c>
      <c r="M146" t="s">
        <v>33</v>
      </c>
    </row>
    <row r="147" spans="1:13" x14ac:dyDescent="0.4">
      <c r="A147">
        <v>100146</v>
      </c>
      <c r="B147" s="1">
        <v>45888.82708333333</v>
      </c>
      <c r="C147" t="s">
        <v>23</v>
      </c>
      <c r="D147" t="s">
        <v>35</v>
      </c>
      <c r="E147" t="s">
        <v>15</v>
      </c>
      <c r="F147" t="s">
        <v>20</v>
      </c>
      <c r="G147">
        <v>64</v>
      </c>
      <c r="H147">
        <v>869</v>
      </c>
      <c r="I147">
        <v>334.04</v>
      </c>
      <c r="J147" t="s">
        <v>49</v>
      </c>
      <c r="K147">
        <v>8500</v>
      </c>
      <c r="L147">
        <v>5500</v>
      </c>
      <c r="M147" t="s">
        <v>22</v>
      </c>
    </row>
    <row r="148" spans="1:13" x14ac:dyDescent="0.4">
      <c r="A148">
        <v>100147</v>
      </c>
      <c r="B148" s="1">
        <v>45894.381944444445</v>
      </c>
      <c r="C148" t="s">
        <v>19</v>
      </c>
      <c r="D148" t="s">
        <v>35</v>
      </c>
      <c r="E148" t="s">
        <v>15</v>
      </c>
      <c r="F148" t="s">
        <v>37</v>
      </c>
      <c r="G148">
        <v>96</v>
      </c>
      <c r="H148">
        <v>1083</v>
      </c>
      <c r="I148">
        <v>956.01</v>
      </c>
      <c r="J148" t="s">
        <v>36</v>
      </c>
      <c r="K148">
        <v>12000</v>
      </c>
      <c r="L148">
        <v>8000</v>
      </c>
      <c r="M148" t="s">
        <v>38</v>
      </c>
    </row>
    <row r="149" spans="1:13" x14ac:dyDescent="0.4">
      <c r="A149">
        <v>100148</v>
      </c>
      <c r="B149" s="1">
        <v>45800.147222222222</v>
      </c>
      <c r="C149" t="s">
        <v>42</v>
      </c>
      <c r="D149" t="s">
        <v>24</v>
      </c>
      <c r="E149" t="s">
        <v>31</v>
      </c>
      <c r="F149" t="s">
        <v>32</v>
      </c>
      <c r="G149">
        <v>41</v>
      </c>
      <c r="H149">
        <v>631</v>
      </c>
      <c r="I149">
        <v>356.33</v>
      </c>
      <c r="J149" t="s">
        <v>59</v>
      </c>
      <c r="K149">
        <v>3500</v>
      </c>
      <c r="L149">
        <v>2200</v>
      </c>
      <c r="M149" t="s">
        <v>33</v>
      </c>
    </row>
    <row r="150" spans="1:13" x14ac:dyDescent="0.4">
      <c r="A150">
        <v>100149</v>
      </c>
      <c r="B150" s="1">
        <v>45828.616666666669</v>
      </c>
      <c r="C150" t="s">
        <v>39</v>
      </c>
      <c r="D150" t="s">
        <v>28</v>
      </c>
      <c r="E150" t="s">
        <v>29</v>
      </c>
      <c r="F150" t="s">
        <v>37</v>
      </c>
      <c r="G150">
        <v>73</v>
      </c>
      <c r="H150">
        <v>867</v>
      </c>
      <c r="I150">
        <v>527.66</v>
      </c>
      <c r="J150" t="s">
        <v>30</v>
      </c>
      <c r="K150">
        <v>450</v>
      </c>
      <c r="L150">
        <v>200</v>
      </c>
      <c r="M150" t="s">
        <v>38</v>
      </c>
    </row>
    <row r="151" spans="1:13" x14ac:dyDescent="0.4">
      <c r="A151">
        <v>100150</v>
      </c>
      <c r="B151" s="1">
        <v>45686.218055555553</v>
      </c>
      <c r="C151" t="s">
        <v>13</v>
      </c>
      <c r="D151" t="s">
        <v>24</v>
      </c>
      <c r="E151" t="s">
        <v>15</v>
      </c>
      <c r="F151" t="s">
        <v>37</v>
      </c>
      <c r="G151">
        <v>93</v>
      </c>
      <c r="H151">
        <v>914</v>
      </c>
      <c r="I151">
        <v>798.33</v>
      </c>
      <c r="J151" t="s">
        <v>60</v>
      </c>
      <c r="K151">
        <v>25000</v>
      </c>
      <c r="L151">
        <v>18000</v>
      </c>
      <c r="M151" t="s">
        <v>38</v>
      </c>
    </row>
    <row r="152" spans="1:13" x14ac:dyDescent="0.4">
      <c r="A152">
        <v>100151</v>
      </c>
      <c r="B152" s="1">
        <v>45693.117361111108</v>
      </c>
      <c r="C152" t="s">
        <v>50</v>
      </c>
      <c r="D152" t="s">
        <v>46</v>
      </c>
      <c r="E152" t="s">
        <v>15</v>
      </c>
      <c r="F152" t="s">
        <v>37</v>
      </c>
      <c r="G152">
        <v>21</v>
      </c>
      <c r="H152">
        <v>831</v>
      </c>
      <c r="I152">
        <v>936.14</v>
      </c>
      <c r="J152" t="s">
        <v>47</v>
      </c>
      <c r="K152">
        <v>4500</v>
      </c>
      <c r="L152">
        <v>2800</v>
      </c>
      <c r="M152" t="s">
        <v>38</v>
      </c>
    </row>
    <row r="153" spans="1:13" x14ac:dyDescent="0.4">
      <c r="A153">
        <v>100152</v>
      </c>
      <c r="B153" s="1">
        <v>45670.466666666667</v>
      </c>
      <c r="C153" t="s">
        <v>48</v>
      </c>
      <c r="D153" t="s">
        <v>28</v>
      </c>
      <c r="E153" t="s">
        <v>15</v>
      </c>
      <c r="F153" t="s">
        <v>25</v>
      </c>
      <c r="G153">
        <v>39</v>
      </c>
      <c r="H153">
        <v>618</v>
      </c>
      <c r="I153">
        <v>697.57</v>
      </c>
      <c r="J153" t="s">
        <v>54</v>
      </c>
      <c r="K153">
        <v>2500</v>
      </c>
      <c r="L153">
        <v>1500</v>
      </c>
      <c r="M153" t="s">
        <v>27</v>
      </c>
    </row>
    <row r="154" spans="1:13" x14ac:dyDescent="0.4">
      <c r="A154">
        <v>100153</v>
      </c>
      <c r="B154" s="1">
        <v>45817.011805555558</v>
      </c>
      <c r="C154" t="s">
        <v>19</v>
      </c>
      <c r="D154" t="s">
        <v>43</v>
      </c>
      <c r="E154" t="s">
        <v>15</v>
      </c>
      <c r="F154" t="s">
        <v>20</v>
      </c>
      <c r="G154">
        <v>42</v>
      </c>
      <c r="H154">
        <v>775</v>
      </c>
      <c r="I154">
        <v>259.42</v>
      </c>
      <c r="J154" t="s">
        <v>51</v>
      </c>
      <c r="K154">
        <v>1800</v>
      </c>
      <c r="L154">
        <v>900</v>
      </c>
      <c r="M154" t="s">
        <v>22</v>
      </c>
    </row>
    <row r="155" spans="1:13" x14ac:dyDescent="0.4">
      <c r="A155">
        <v>100154</v>
      </c>
      <c r="B155" s="1">
        <v>45984.980555555558</v>
      </c>
      <c r="C155" t="s">
        <v>13</v>
      </c>
      <c r="D155" t="s">
        <v>14</v>
      </c>
      <c r="E155" t="s">
        <v>15</v>
      </c>
      <c r="F155" t="s">
        <v>20</v>
      </c>
      <c r="G155">
        <v>2</v>
      </c>
      <c r="H155">
        <v>1145</v>
      </c>
      <c r="I155">
        <v>523.38</v>
      </c>
      <c r="J155" t="s">
        <v>17</v>
      </c>
      <c r="K155">
        <v>3200</v>
      </c>
      <c r="L155">
        <v>2000</v>
      </c>
      <c r="M155" t="s">
        <v>22</v>
      </c>
    </row>
    <row r="156" spans="1:13" x14ac:dyDescent="0.4">
      <c r="A156">
        <v>100155</v>
      </c>
      <c r="B156" s="1">
        <v>45844.334027777775</v>
      </c>
      <c r="C156" t="s">
        <v>48</v>
      </c>
      <c r="D156" t="s">
        <v>24</v>
      </c>
      <c r="E156" t="s">
        <v>31</v>
      </c>
      <c r="F156" t="s">
        <v>37</v>
      </c>
      <c r="G156">
        <v>51</v>
      </c>
      <c r="H156">
        <v>621</v>
      </c>
      <c r="I156">
        <v>451.59</v>
      </c>
      <c r="J156" t="s">
        <v>60</v>
      </c>
      <c r="K156">
        <v>25000</v>
      </c>
      <c r="L156">
        <v>18000</v>
      </c>
      <c r="M156" t="s">
        <v>38</v>
      </c>
    </row>
    <row r="157" spans="1:13" x14ac:dyDescent="0.4">
      <c r="A157">
        <v>100156</v>
      </c>
      <c r="B157" s="1">
        <v>45900.952777777777</v>
      </c>
      <c r="C157" t="s">
        <v>45</v>
      </c>
      <c r="D157" t="s">
        <v>14</v>
      </c>
      <c r="E157" t="s">
        <v>29</v>
      </c>
      <c r="F157" t="s">
        <v>32</v>
      </c>
      <c r="G157">
        <v>74</v>
      </c>
      <c r="H157">
        <v>340</v>
      </c>
      <c r="I157">
        <v>985.3</v>
      </c>
      <c r="J157" t="s">
        <v>21</v>
      </c>
      <c r="K157">
        <v>6500</v>
      </c>
      <c r="L157">
        <v>4200</v>
      </c>
      <c r="M157" t="s">
        <v>33</v>
      </c>
    </row>
    <row r="158" spans="1:13" x14ac:dyDescent="0.4">
      <c r="A158">
        <v>100157</v>
      </c>
      <c r="B158" s="1">
        <v>45743.333333333336</v>
      </c>
      <c r="C158" t="s">
        <v>50</v>
      </c>
      <c r="D158" t="s">
        <v>55</v>
      </c>
      <c r="E158" t="s">
        <v>15</v>
      </c>
      <c r="F158" t="s">
        <v>32</v>
      </c>
      <c r="G158">
        <v>81</v>
      </c>
      <c r="H158">
        <v>923</v>
      </c>
      <c r="I158">
        <v>184.3</v>
      </c>
      <c r="J158" t="s">
        <v>57</v>
      </c>
      <c r="K158">
        <v>600</v>
      </c>
      <c r="L158">
        <v>350</v>
      </c>
      <c r="M158" t="s">
        <v>33</v>
      </c>
    </row>
    <row r="159" spans="1:13" x14ac:dyDescent="0.4">
      <c r="A159">
        <v>100158</v>
      </c>
      <c r="B159" s="1">
        <v>45941.238194444442</v>
      </c>
      <c r="C159" t="s">
        <v>34</v>
      </c>
      <c r="D159" t="s">
        <v>35</v>
      </c>
      <c r="E159" t="s">
        <v>29</v>
      </c>
      <c r="F159" t="s">
        <v>16</v>
      </c>
      <c r="G159">
        <v>30</v>
      </c>
      <c r="H159">
        <v>983</v>
      </c>
      <c r="I159">
        <v>896.89</v>
      </c>
      <c r="J159" t="s">
        <v>49</v>
      </c>
      <c r="K159">
        <v>8500</v>
      </c>
      <c r="L159">
        <v>5500</v>
      </c>
      <c r="M159" t="s">
        <v>18</v>
      </c>
    </row>
    <row r="160" spans="1:13" x14ac:dyDescent="0.4">
      <c r="A160">
        <v>100159</v>
      </c>
      <c r="B160" s="1">
        <v>45723.109027777777</v>
      </c>
      <c r="C160" t="s">
        <v>19</v>
      </c>
      <c r="D160" t="s">
        <v>28</v>
      </c>
      <c r="E160" t="s">
        <v>15</v>
      </c>
      <c r="F160" t="s">
        <v>37</v>
      </c>
      <c r="G160">
        <v>96</v>
      </c>
      <c r="H160">
        <v>1176</v>
      </c>
      <c r="I160">
        <v>1018.89</v>
      </c>
      <c r="J160" t="s">
        <v>54</v>
      </c>
      <c r="K160">
        <v>2500</v>
      </c>
      <c r="L160">
        <v>1500</v>
      </c>
      <c r="M160" t="s">
        <v>38</v>
      </c>
    </row>
    <row r="161" spans="1:13" x14ac:dyDescent="0.4">
      <c r="A161">
        <v>100160</v>
      </c>
      <c r="B161" s="1">
        <v>45827.356249999997</v>
      </c>
      <c r="C161" t="s">
        <v>13</v>
      </c>
      <c r="D161" t="s">
        <v>55</v>
      </c>
      <c r="E161" t="s">
        <v>15</v>
      </c>
      <c r="F161" t="s">
        <v>37</v>
      </c>
      <c r="G161">
        <v>71</v>
      </c>
      <c r="H161">
        <v>344</v>
      </c>
      <c r="I161">
        <v>987.11</v>
      </c>
      <c r="J161" t="s">
        <v>56</v>
      </c>
      <c r="K161">
        <v>850</v>
      </c>
      <c r="L161">
        <v>550</v>
      </c>
      <c r="M161" t="s">
        <v>38</v>
      </c>
    </row>
    <row r="162" spans="1:13" x14ac:dyDescent="0.4">
      <c r="A162">
        <v>100161</v>
      </c>
      <c r="B162" s="1">
        <v>45702.558333333334</v>
      </c>
      <c r="C162" t="s">
        <v>45</v>
      </c>
      <c r="D162" t="s">
        <v>46</v>
      </c>
      <c r="E162" t="s">
        <v>15</v>
      </c>
      <c r="F162" t="s">
        <v>20</v>
      </c>
      <c r="G162">
        <v>13</v>
      </c>
      <c r="H162">
        <v>899</v>
      </c>
      <c r="I162">
        <v>636.04999999999995</v>
      </c>
      <c r="J162" t="s">
        <v>47</v>
      </c>
      <c r="K162">
        <v>4500</v>
      </c>
      <c r="L162">
        <v>2800</v>
      </c>
      <c r="M162" t="s">
        <v>22</v>
      </c>
    </row>
    <row r="163" spans="1:13" x14ac:dyDescent="0.4">
      <c r="A163">
        <v>100162</v>
      </c>
      <c r="B163" s="1">
        <v>45719.681250000001</v>
      </c>
      <c r="C163" t="s">
        <v>19</v>
      </c>
      <c r="D163" t="s">
        <v>46</v>
      </c>
      <c r="E163" t="s">
        <v>31</v>
      </c>
      <c r="F163" t="s">
        <v>16</v>
      </c>
      <c r="G163">
        <v>2</v>
      </c>
      <c r="H163">
        <v>1125</v>
      </c>
      <c r="I163">
        <v>978.95</v>
      </c>
      <c r="J163" t="s">
        <v>47</v>
      </c>
      <c r="K163">
        <v>4500</v>
      </c>
      <c r="L163">
        <v>2800</v>
      </c>
      <c r="M163" t="s">
        <v>18</v>
      </c>
    </row>
    <row r="164" spans="1:13" x14ac:dyDescent="0.4">
      <c r="A164">
        <v>100163</v>
      </c>
      <c r="B164" s="1">
        <v>45791.666666666664</v>
      </c>
      <c r="C164" t="s">
        <v>19</v>
      </c>
      <c r="D164" t="s">
        <v>35</v>
      </c>
      <c r="E164" t="s">
        <v>29</v>
      </c>
      <c r="F164" t="s">
        <v>25</v>
      </c>
      <c r="G164">
        <v>66</v>
      </c>
      <c r="H164">
        <v>682</v>
      </c>
      <c r="I164">
        <v>260.04000000000002</v>
      </c>
      <c r="J164" t="s">
        <v>49</v>
      </c>
      <c r="K164">
        <v>8500</v>
      </c>
      <c r="L164">
        <v>5500</v>
      </c>
      <c r="M164" t="s">
        <v>27</v>
      </c>
    </row>
    <row r="165" spans="1:13" x14ac:dyDescent="0.4">
      <c r="A165">
        <v>100164</v>
      </c>
      <c r="B165" s="1">
        <v>45941.71597222222</v>
      </c>
      <c r="C165" t="s">
        <v>48</v>
      </c>
      <c r="D165" t="s">
        <v>40</v>
      </c>
      <c r="E165" t="s">
        <v>15</v>
      </c>
      <c r="F165" t="s">
        <v>25</v>
      </c>
      <c r="G165">
        <v>16</v>
      </c>
      <c r="H165">
        <v>367</v>
      </c>
      <c r="I165">
        <v>936</v>
      </c>
      <c r="J165" t="s">
        <v>41</v>
      </c>
      <c r="K165">
        <v>5500</v>
      </c>
      <c r="L165">
        <v>3500</v>
      </c>
      <c r="M165" t="s">
        <v>27</v>
      </c>
    </row>
    <row r="166" spans="1:13" x14ac:dyDescent="0.4">
      <c r="A166">
        <v>100165</v>
      </c>
      <c r="B166" s="1">
        <v>45685.427083333336</v>
      </c>
      <c r="C166" t="s">
        <v>34</v>
      </c>
      <c r="D166" t="s">
        <v>46</v>
      </c>
      <c r="E166" t="s">
        <v>15</v>
      </c>
      <c r="F166" t="s">
        <v>25</v>
      </c>
      <c r="G166">
        <v>81</v>
      </c>
      <c r="H166">
        <v>941</v>
      </c>
      <c r="I166">
        <v>541.70000000000005</v>
      </c>
      <c r="J166" t="s">
        <v>47</v>
      </c>
      <c r="K166">
        <v>4500</v>
      </c>
      <c r="L166">
        <v>2800</v>
      </c>
      <c r="M166" t="s">
        <v>27</v>
      </c>
    </row>
    <row r="167" spans="1:13" x14ac:dyDescent="0.4">
      <c r="A167">
        <v>100166</v>
      </c>
      <c r="B167" s="1">
        <v>45765.804166666669</v>
      </c>
      <c r="C167" t="s">
        <v>48</v>
      </c>
      <c r="D167" t="s">
        <v>43</v>
      </c>
      <c r="E167" t="s">
        <v>29</v>
      </c>
      <c r="F167" t="s">
        <v>32</v>
      </c>
      <c r="G167">
        <v>22</v>
      </c>
      <c r="H167">
        <v>1198</v>
      </c>
      <c r="I167">
        <v>299.68</v>
      </c>
      <c r="J167" t="s">
        <v>51</v>
      </c>
      <c r="K167">
        <v>1800</v>
      </c>
      <c r="L167">
        <v>900</v>
      </c>
      <c r="M167" t="s">
        <v>33</v>
      </c>
    </row>
    <row r="168" spans="1:13" x14ac:dyDescent="0.4">
      <c r="A168">
        <v>100167</v>
      </c>
      <c r="B168" s="1">
        <v>45701.772916666669</v>
      </c>
      <c r="C168" t="s">
        <v>23</v>
      </c>
      <c r="D168" t="s">
        <v>43</v>
      </c>
      <c r="E168" t="s">
        <v>31</v>
      </c>
      <c r="F168" t="s">
        <v>37</v>
      </c>
      <c r="G168">
        <v>50</v>
      </c>
      <c r="H168">
        <v>552</v>
      </c>
      <c r="I168">
        <v>2181.9</v>
      </c>
      <c r="J168" t="s">
        <v>44</v>
      </c>
      <c r="K168">
        <v>4500</v>
      </c>
      <c r="L168">
        <v>2500</v>
      </c>
      <c r="M168" t="s">
        <v>38</v>
      </c>
    </row>
    <row r="169" spans="1:13" x14ac:dyDescent="0.4">
      <c r="A169">
        <v>100168</v>
      </c>
      <c r="B169" s="1">
        <v>45997.675000000003</v>
      </c>
      <c r="C169" t="s">
        <v>19</v>
      </c>
      <c r="D169" t="s">
        <v>28</v>
      </c>
      <c r="E169" t="s">
        <v>15</v>
      </c>
      <c r="F169" t="s">
        <v>37</v>
      </c>
      <c r="G169">
        <v>44</v>
      </c>
      <c r="H169">
        <v>559</v>
      </c>
      <c r="I169">
        <v>709.52</v>
      </c>
      <c r="J169" t="s">
        <v>30</v>
      </c>
      <c r="K169">
        <v>450</v>
      </c>
      <c r="L169">
        <v>200</v>
      </c>
      <c r="M169" t="s">
        <v>38</v>
      </c>
    </row>
    <row r="170" spans="1:13" x14ac:dyDescent="0.4">
      <c r="A170">
        <v>100169</v>
      </c>
      <c r="B170" s="1">
        <v>45943.943055555559</v>
      </c>
      <c r="C170" t="s">
        <v>23</v>
      </c>
      <c r="D170" t="s">
        <v>24</v>
      </c>
      <c r="E170" t="s">
        <v>29</v>
      </c>
      <c r="F170" t="s">
        <v>25</v>
      </c>
      <c r="G170">
        <v>62</v>
      </c>
      <c r="H170">
        <v>865</v>
      </c>
      <c r="I170">
        <v>965.88</v>
      </c>
      <c r="J170" t="s">
        <v>26</v>
      </c>
      <c r="K170">
        <v>45000</v>
      </c>
      <c r="L170">
        <v>32000</v>
      </c>
      <c r="M170" t="s">
        <v>27</v>
      </c>
    </row>
    <row r="171" spans="1:13" x14ac:dyDescent="0.4">
      <c r="A171">
        <v>100170</v>
      </c>
      <c r="B171" s="1">
        <v>45988.582638888889</v>
      </c>
      <c r="C171" t="s">
        <v>19</v>
      </c>
      <c r="D171" t="s">
        <v>40</v>
      </c>
      <c r="E171" t="s">
        <v>29</v>
      </c>
      <c r="F171" t="s">
        <v>25</v>
      </c>
      <c r="G171">
        <v>58</v>
      </c>
      <c r="H171">
        <v>1164</v>
      </c>
      <c r="I171">
        <v>774.16</v>
      </c>
      <c r="J171" t="s">
        <v>41</v>
      </c>
      <c r="K171">
        <v>5500</v>
      </c>
      <c r="L171">
        <v>3500</v>
      </c>
      <c r="M171" t="s">
        <v>27</v>
      </c>
    </row>
    <row r="172" spans="1:13" x14ac:dyDescent="0.4">
      <c r="A172">
        <v>100171</v>
      </c>
      <c r="B172" s="1">
        <v>45785.634722222225</v>
      </c>
      <c r="C172" t="s">
        <v>50</v>
      </c>
      <c r="D172" t="s">
        <v>40</v>
      </c>
      <c r="E172" t="s">
        <v>31</v>
      </c>
      <c r="F172" t="s">
        <v>32</v>
      </c>
      <c r="G172">
        <v>34</v>
      </c>
      <c r="H172">
        <v>976</v>
      </c>
      <c r="I172">
        <v>1108.95</v>
      </c>
      <c r="J172" t="s">
        <v>52</v>
      </c>
      <c r="K172">
        <v>1500</v>
      </c>
      <c r="L172">
        <v>800</v>
      </c>
      <c r="M172" t="s">
        <v>33</v>
      </c>
    </row>
    <row r="173" spans="1:13" x14ac:dyDescent="0.4">
      <c r="A173">
        <v>100172</v>
      </c>
      <c r="B173" s="1">
        <v>46005.82708333333</v>
      </c>
      <c r="C173" t="s">
        <v>34</v>
      </c>
      <c r="D173" t="s">
        <v>28</v>
      </c>
      <c r="E173" t="s">
        <v>15</v>
      </c>
      <c r="F173" t="s">
        <v>16</v>
      </c>
      <c r="G173">
        <v>84</v>
      </c>
      <c r="H173">
        <v>599</v>
      </c>
      <c r="I173">
        <v>504.1</v>
      </c>
      <c r="J173" t="s">
        <v>30</v>
      </c>
      <c r="K173">
        <v>450</v>
      </c>
      <c r="L173">
        <v>200</v>
      </c>
      <c r="M173" t="s">
        <v>18</v>
      </c>
    </row>
    <row r="174" spans="1:13" x14ac:dyDescent="0.4">
      <c r="A174">
        <v>100173</v>
      </c>
      <c r="B174" s="1">
        <v>45888.659722222219</v>
      </c>
      <c r="C174" t="s">
        <v>50</v>
      </c>
      <c r="D174" t="s">
        <v>55</v>
      </c>
      <c r="E174" t="s">
        <v>29</v>
      </c>
      <c r="F174" t="s">
        <v>25</v>
      </c>
      <c r="G174">
        <v>5</v>
      </c>
      <c r="H174">
        <v>691</v>
      </c>
      <c r="I174">
        <v>532.30999999999995</v>
      </c>
      <c r="J174" t="s">
        <v>58</v>
      </c>
      <c r="K174">
        <v>1200</v>
      </c>
      <c r="L174">
        <v>800</v>
      </c>
      <c r="M174" t="s">
        <v>27</v>
      </c>
    </row>
    <row r="175" spans="1:13" x14ac:dyDescent="0.4">
      <c r="A175">
        <v>100174</v>
      </c>
      <c r="B175" s="1">
        <v>45847.447916666664</v>
      </c>
      <c r="C175" t="s">
        <v>34</v>
      </c>
      <c r="D175" t="s">
        <v>55</v>
      </c>
      <c r="E175" t="s">
        <v>29</v>
      </c>
      <c r="F175" t="s">
        <v>37</v>
      </c>
      <c r="G175">
        <v>93</v>
      </c>
      <c r="H175">
        <v>472</v>
      </c>
      <c r="I175">
        <v>1505.18</v>
      </c>
      <c r="J175" t="s">
        <v>56</v>
      </c>
      <c r="K175">
        <v>850</v>
      </c>
      <c r="L175">
        <v>550</v>
      </c>
      <c r="M175" t="s">
        <v>38</v>
      </c>
    </row>
    <row r="176" spans="1:13" x14ac:dyDescent="0.4">
      <c r="A176">
        <v>100175</v>
      </c>
      <c r="B176" s="1">
        <v>45882.018750000003</v>
      </c>
      <c r="C176" t="s">
        <v>48</v>
      </c>
      <c r="D176" t="s">
        <v>28</v>
      </c>
      <c r="E176" t="s">
        <v>29</v>
      </c>
      <c r="F176" t="s">
        <v>32</v>
      </c>
      <c r="G176">
        <v>59</v>
      </c>
      <c r="H176">
        <v>739</v>
      </c>
      <c r="I176">
        <v>644.9</v>
      </c>
      <c r="J176" t="s">
        <v>30</v>
      </c>
      <c r="K176">
        <v>450</v>
      </c>
      <c r="L176">
        <v>200</v>
      </c>
      <c r="M176" t="s">
        <v>33</v>
      </c>
    </row>
    <row r="177" spans="1:13" x14ac:dyDescent="0.4">
      <c r="A177">
        <v>100176</v>
      </c>
      <c r="B177" s="1">
        <v>45940.65902777778</v>
      </c>
      <c r="C177" t="s">
        <v>19</v>
      </c>
      <c r="D177" t="s">
        <v>43</v>
      </c>
      <c r="E177" t="s">
        <v>15</v>
      </c>
      <c r="F177" t="s">
        <v>37</v>
      </c>
      <c r="G177">
        <v>55</v>
      </c>
      <c r="H177">
        <v>883</v>
      </c>
      <c r="I177">
        <v>256.89</v>
      </c>
      <c r="J177" t="s">
        <v>51</v>
      </c>
      <c r="K177">
        <v>1800</v>
      </c>
      <c r="L177">
        <v>900</v>
      </c>
      <c r="M177" t="s">
        <v>38</v>
      </c>
    </row>
    <row r="178" spans="1:13" x14ac:dyDescent="0.4">
      <c r="A178">
        <v>100177</v>
      </c>
      <c r="B178" s="1">
        <v>45778.87777777778</v>
      </c>
      <c r="C178" t="s">
        <v>13</v>
      </c>
      <c r="D178" t="s">
        <v>35</v>
      </c>
      <c r="E178" t="s">
        <v>15</v>
      </c>
      <c r="F178" t="s">
        <v>25</v>
      </c>
      <c r="G178">
        <v>14</v>
      </c>
      <c r="H178">
        <v>906</v>
      </c>
      <c r="I178">
        <v>471.96</v>
      </c>
      <c r="J178" t="s">
        <v>49</v>
      </c>
      <c r="K178">
        <v>8500</v>
      </c>
      <c r="L178">
        <v>5500</v>
      </c>
      <c r="M178" t="s">
        <v>27</v>
      </c>
    </row>
    <row r="179" spans="1:13" x14ac:dyDescent="0.4">
      <c r="A179">
        <v>100178</v>
      </c>
      <c r="B179" s="1">
        <v>45773.232638888891</v>
      </c>
      <c r="C179" t="s">
        <v>45</v>
      </c>
      <c r="D179" t="s">
        <v>43</v>
      </c>
      <c r="E179" t="s">
        <v>15</v>
      </c>
      <c r="F179" t="s">
        <v>32</v>
      </c>
      <c r="G179">
        <v>60</v>
      </c>
      <c r="H179">
        <v>846</v>
      </c>
      <c r="I179">
        <v>697.76</v>
      </c>
      <c r="J179" t="s">
        <v>51</v>
      </c>
      <c r="K179">
        <v>1800</v>
      </c>
      <c r="L179">
        <v>900</v>
      </c>
      <c r="M179" t="s">
        <v>33</v>
      </c>
    </row>
    <row r="180" spans="1:13" x14ac:dyDescent="0.4">
      <c r="A180">
        <v>100179</v>
      </c>
      <c r="B180" s="1">
        <v>45890.604166666664</v>
      </c>
      <c r="C180" t="s">
        <v>19</v>
      </c>
      <c r="D180" t="s">
        <v>24</v>
      </c>
      <c r="E180" t="s">
        <v>29</v>
      </c>
      <c r="F180" t="s">
        <v>25</v>
      </c>
      <c r="G180">
        <v>20</v>
      </c>
      <c r="H180">
        <v>698</v>
      </c>
      <c r="I180">
        <v>546.66</v>
      </c>
      <c r="J180" t="s">
        <v>59</v>
      </c>
      <c r="K180">
        <v>3500</v>
      </c>
      <c r="L180">
        <v>2200</v>
      </c>
      <c r="M180" t="s">
        <v>27</v>
      </c>
    </row>
    <row r="181" spans="1:13" x14ac:dyDescent="0.4">
      <c r="A181">
        <v>100180</v>
      </c>
      <c r="B181" s="1">
        <v>45916.036805555559</v>
      </c>
      <c r="C181" t="s">
        <v>45</v>
      </c>
      <c r="D181" t="s">
        <v>55</v>
      </c>
      <c r="E181" t="s">
        <v>15</v>
      </c>
      <c r="F181" t="s">
        <v>37</v>
      </c>
      <c r="G181">
        <v>40</v>
      </c>
      <c r="H181">
        <v>747</v>
      </c>
      <c r="I181">
        <v>2949.71</v>
      </c>
      <c r="J181" t="s">
        <v>56</v>
      </c>
      <c r="K181">
        <v>850</v>
      </c>
      <c r="L181">
        <v>550</v>
      </c>
      <c r="M181" t="s">
        <v>38</v>
      </c>
    </row>
    <row r="182" spans="1:13" x14ac:dyDescent="0.4">
      <c r="A182">
        <v>100181</v>
      </c>
      <c r="B182" s="1">
        <v>46016.259027777778</v>
      </c>
      <c r="C182" t="s">
        <v>45</v>
      </c>
      <c r="D182" t="s">
        <v>40</v>
      </c>
      <c r="E182" t="s">
        <v>29</v>
      </c>
      <c r="F182" t="s">
        <v>20</v>
      </c>
      <c r="G182">
        <v>75</v>
      </c>
      <c r="H182">
        <v>506</v>
      </c>
      <c r="I182">
        <v>311.22000000000003</v>
      </c>
      <c r="J182" t="s">
        <v>52</v>
      </c>
      <c r="K182">
        <v>1500</v>
      </c>
      <c r="L182">
        <v>800</v>
      </c>
      <c r="M182" t="s">
        <v>22</v>
      </c>
    </row>
    <row r="183" spans="1:13" x14ac:dyDescent="0.4">
      <c r="A183">
        <v>100182</v>
      </c>
      <c r="B183" s="1">
        <v>45855.308333333334</v>
      </c>
      <c r="C183" t="s">
        <v>19</v>
      </c>
      <c r="D183" t="s">
        <v>43</v>
      </c>
      <c r="E183" t="s">
        <v>15</v>
      </c>
      <c r="F183" t="s">
        <v>20</v>
      </c>
      <c r="G183">
        <v>64</v>
      </c>
      <c r="H183">
        <v>925</v>
      </c>
      <c r="I183">
        <v>287.77</v>
      </c>
      <c r="J183" t="s">
        <v>61</v>
      </c>
      <c r="K183">
        <v>2800</v>
      </c>
      <c r="L183">
        <v>1500</v>
      </c>
      <c r="M183" t="s">
        <v>22</v>
      </c>
    </row>
    <row r="184" spans="1:13" x14ac:dyDescent="0.4">
      <c r="A184">
        <v>100183</v>
      </c>
      <c r="B184" s="1">
        <v>45794.861111111109</v>
      </c>
      <c r="C184" t="s">
        <v>50</v>
      </c>
      <c r="D184" t="s">
        <v>28</v>
      </c>
      <c r="E184" t="s">
        <v>15</v>
      </c>
      <c r="F184" t="s">
        <v>20</v>
      </c>
      <c r="G184">
        <v>89</v>
      </c>
      <c r="H184">
        <v>309</v>
      </c>
      <c r="I184">
        <v>630.47</v>
      </c>
      <c r="J184" t="s">
        <v>30</v>
      </c>
      <c r="K184">
        <v>450</v>
      </c>
      <c r="L184">
        <v>200</v>
      </c>
      <c r="M184" t="s">
        <v>22</v>
      </c>
    </row>
    <row r="185" spans="1:13" x14ac:dyDescent="0.4">
      <c r="A185">
        <v>100184</v>
      </c>
      <c r="B185" s="1">
        <v>45975.377083333333</v>
      </c>
      <c r="C185" t="s">
        <v>50</v>
      </c>
      <c r="D185" t="s">
        <v>35</v>
      </c>
      <c r="E185" t="s">
        <v>29</v>
      </c>
      <c r="F185" t="s">
        <v>16</v>
      </c>
      <c r="G185">
        <v>4</v>
      </c>
      <c r="H185">
        <v>374</v>
      </c>
      <c r="I185">
        <v>1035.3</v>
      </c>
      <c r="J185" t="s">
        <v>49</v>
      </c>
      <c r="K185">
        <v>8500</v>
      </c>
      <c r="L185">
        <v>5500</v>
      </c>
      <c r="M185" t="s">
        <v>18</v>
      </c>
    </row>
    <row r="186" spans="1:13" x14ac:dyDescent="0.4">
      <c r="A186">
        <v>100185</v>
      </c>
      <c r="B186" s="1">
        <v>45822.275694444441</v>
      </c>
      <c r="C186" t="s">
        <v>39</v>
      </c>
      <c r="D186" t="s">
        <v>43</v>
      </c>
      <c r="E186" t="s">
        <v>15</v>
      </c>
      <c r="F186" t="s">
        <v>20</v>
      </c>
      <c r="G186">
        <v>26</v>
      </c>
      <c r="H186">
        <v>744</v>
      </c>
      <c r="I186">
        <v>879.98</v>
      </c>
      <c r="J186" t="s">
        <v>51</v>
      </c>
      <c r="K186">
        <v>1800</v>
      </c>
      <c r="L186">
        <v>900</v>
      </c>
      <c r="M186" t="s">
        <v>22</v>
      </c>
    </row>
    <row r="187" spans="1:13" x14ac:dyDescent="0.4">
      <c r="A187">
        <v>100186</v>
      </c>
      <c r="B187" s="1">
        <v>45882.311111111114</v>
      </c>
      <c r="C187" t="s">
        <v>13</v>
      </c>
      <c r="D187" t="s">
        <v>14</v>
      </c>
      <c r="E187" t="s">
        <v>31</v>
      </c>
      <c r="F187" t="s">
        <v>16</v>
      </c>
      <c r="G187">
        <v>35</v>
      </c>
      <c r="H187">
        <v>1166</v>
      </c>
      <c r="I187">
        <v>2354.85</v>
      </c>
      <c r="J187" t="s">
        <v>17</v>
      </c>
      <c r="K187">
        <v>3200</v>
      </c>
      <c r="L187">
        <v>2000</v>
      </c>
      <c r="M187" t="s">
        <v>18</v>
      </c>
    </row>
    <row r="188" spans="1:13" x14ac:dyDescent="0.4">
      <c r="A188">
        <v>100187</v>
      </c>
      <c r="B188" s="1">
        <v>45964.501388888886</v>
      </c>
      <c r="C188" t="s">
        <v>13</v>
      </c>
      <c r="D188" t="s">
        <v>35</v>
      </c>
      <c r="E188" t="s">
        <v>15</v>
      </c>
      <c r="F188" t="s">
        <v>25</v>
      </c>
      <c r="G188">
        <v>96</v>
      </c>
      <c r="H188">
        <v>1052</v>
      </c>
      <c r="I188">
        <v>585.83000000000004</v>
      </c>
      <c r="J188" t="s">
        <v>36</v>
      </c>
      <c r="K188">
        <v>12000</v>
      </c>
      <c r="L188">
        <v>8000</v>
      </c>
      <c r="M188" t="s">
        <v>27</v>
      </c>
    </row>
    <row r="189" spans="1:13" x14ac:dyDescent="0.4">
      <c r="A189">
        <v>100188</v>
      </c>
      <c r="B189" s="1">
        <v>45891.570833333331</v>
      </c>
      <c r="C189" t="s">
        <v>34</v>
      </c>
      <c r="D189" t="s">
        <v>55</v>
      </c>
      <c r="E189" t="s">
        <v>29</v>
      </c>
      <c r="F189" t="s">
        <v>32</v>
      </c>
      <c r="G189">
        <v>12</v>
      </c>
      <c r="H189">
        <v>1015</v>
      </c>
      <c r="I189">
        <v>1666.69</v>
      </c>
      <c r="J189" t="s">
        <v>57</v>
      </c>
      <c r="K189">
        <v>600</v>
      </c>
      <c r="L189">
        <v>350</v>
      </c>
      <c r="M189" t="s">
        <v>33</v>
      </c>
    </row>
    <row r="190" spans="1:13" x14ac:dyDescent="0.4">
      <c r="A190">
        <v>100189</v>
      </c>
      <c r="B190" s="1">
        <v>45829.938888888886</v>
      </c>
      <c r="C190" t="s">
        <v>42</v>
      </c>
      <c r="D190" t="s">
        <v>43</v>
      </c>
      <c r="E190" t="s">
        <v>15</v>
      </c>
      <c r="F190" t="s">
        <v>37</v>
      </c>
      <c r="G190">
        <v>35</v>
      </c>
      <c r="H190">
        <v>461</v>
      </c>
      <c r="I190">
        <v>1009.14</v>
      </c>
      <c r="J190" t="s">
        <v>44</v>
      </c>
      <c r="K190">
        <v>4500</v>
      </c>
      <c r="L190">
        <v>2500</v>
      </c>
      <c r="M190" t="s">
        <v>38</v>
      </c>
    </row>
    <row r="191" spans="1:13" x14ac:dyDescent="0.4">
      <c r="A191">
        <v>100190</v>
      </c>
      <c r="B191" s="1">
        <v>45809.11041666667</v>
      </c>
      <c r="C191" t="s">
        <v>34</v>
      </c>
      <c r="D191" t="s">
        <v>55</v>
      </c>
      <c r="E191" t="s">
        <v>15</v>
      </c>
      <c r="F191" t="s">
        <v>16</v>
      </c>
      <c r="G191">
        <v>58</v>
      </c>
      <c r="H191">
        <v>604</v>
      </c>
      <c r="I191">
        <v>1149.5999999999999</v>
      </c>
      <c r="J191" t="s">
        <v>57</v>
      </c>
      <c r="K191">
        <v>600</v>
      </c>
      <c r="L191">
        <v>350</v>
      </c>
      <c r="M191" t="s">
        <v>18</v>
      </c>
    </row>
    <row r="192" spans="1:13" x14ac:dyDescent="0.4">
      <c r="A192">
        <v>100191</v>
      </c>
      <c r="B192" s="1">
        <v>45972.497916666667</v>
      </c>
      <c r="C192" t="s">
        <v>23</v>
      </c>
      <c r="D192" t="s">
        <v>28</v>
      </c>
      <c r="E192" t="s">
        <v>29</v>
      </c>
      <c r="F192" t="s">
        <v>16</v>
      </c>
      <c r="G192">
        <v>49</v>
      </c>
      <c r="H192">
        <v>837</v>
      </c>
      <c r="I192">
        <v>433.58</v>
      </c>
      <c r="J192" t="s">
        <v>30</v>
      </c>
      <c r="K192">
        <v>450</v>
      </c>
      <c r="L192">
        <v>200</v>
      </c>
      <c r="M192" t="s">
        <v>18</v>
      </c>
    </row>
    <row r="193" spans="1:13" x14ac:dyDescent="0.4">
      <c r="A193">
        <v>100192</v>
      </c>
      <c r="B193" s="1">
        <v>45817.04583333333</v>
      </c>
      <c r="C193" t="s">
        <v>34</v>
      </c>
      <c r="D193" t="s">
        <v>46</v>
      </c>
      <c r="E193" t="s">
        <v>15</v>
      </c>
      <c r="F193" t="s">
        <v>37</v>
      </c>
      <c r="G193">
        <v>76</v>
      </c>
      <c r="H193">
        <v>880</v>
      </c>
      <c r="I193">
        <v>1281.04</v>
      </c>
      <c r="J193" t="s">
        <v>47</v>
      </c>
      <c r="K193">
        <v>4500</v>
      </c>
      <c r="L193">
        <v>2800</v>
      </c>
      <c r="M193" t="s">
        <v>38</v>
      </c>
    </row>
    <row r="194" spans="1:13" x14ac:dyDescent="0.4">
      <c r="A194">
        <v>100193</v>
      </c>
      <c r="B194" s="1">
        <v>45753.180555555555</v>
      </c>
      <c r="C194" t="s">
        <v>19</v>
      </c>
      <c r="D194" t="s">
        <v>24</v>
      </c>
      <c r="E194" t="s">
        <v>31</v>
      </c>
      <c r="F194" t="s">
        <v>20</v>
      </c>
      <c r="G194">
        <v>72</v>
      </c>
      <c r="H194">
        <v>1154</v>
      </c>
      <c r="I194">
        <v>474.42</v>
      </c>
      <c r="J194" t="s">
        <v>26</v>
      </c>
      <c r="K194">
        <v>45000</v>
      </c>
      <c r="L194">
        <v>32000</v>
      </c>
      <c r="M194" t="s">
        <v>22</v>
      </c>
    </row>
    <row r="195" spans="1:13" x14ac:dyDescent="0.4">
      <c r="A195">
        <v>100194</v>
      </c>
      <c r="B195" s="1">
        <v>45890.495833333334</v>
      </c>
      <c r="C195" t="s">
        <v>42</v>
      </c>
      <c r="D195" t="s">
        <v>40</v>
      </c>
      <c r="E195" t="s">
        <v>15</v>
      </c>
      <c r="F195" t="s">
        <v>16</v>
      </c>
      <c r="G195">
        <v>86</v>
      </c>
      <c r="H195">
        <v>346</v>
      </c>
      <c r="I195">
        <v>616.13</v>
      </c>
      <c r="J195" t="s">
        <v>41</v>
      </c>
      <c r="K195">
        <v>5500</v>
      </c>
      <c r="L195">
        <v>3500</v>
      </c>
      <c r="M195" t="s">
        <v>18</v>
      </c>
    </row>
    <row r="196" spans="1:13" x14ac:dyDescent="0.4">
      <c r="A196">
        <v>100195</v>
      </c>
      <c r="B196" s="1">
        <v>45837.165972222225</v>
      </c>
      <c r="C196" t="s">
        <v>13</v>
      </c>
      <c r="D196" t="s">
        <v>14</v>
      </c>
      <c r="E196" t="s">
        <v>29</v>
      </c>
      <c r="F196" t="s">
        <v>16</v>
      </c>
      <c r="G196">
        <v>36</v>
      </c>
      <c r="H196">
        <v>411</v>
      </c>
      <c r="I196">
        <v>893.46</v>
      </c>
      <c r="J196" t="s">
        <v>17</v>
      </c>
      <c r="K196">
        <v>3200</v>
      </c>
      <c r="L196">
        <v>2000</v>
      </c>
      <c r="M196" t="s">
        <v>18</v>
      </c>
    </row>
    <row r="197" spans="1:13" x14ac:dyDescent="0.4">
      <c r="A197">
        <v>100196</v>
      </c>
      <c r="B197" s="1">
        <v>45770.003472222219</v>
      </c>
      <c r="C197" t="s">
        <v>39</v>
      </c>
      <c r="D197" t="s">
        <v>46</v>
      </c>
      <c r="E197" t="s">
        <v>15</v>
      </c>
      <c r="F197" t="s">
        <v>20</v>
      </c>
      <c r="G197">
        <v>33</v>
      </c>
      <c r="H197">
        <v>484</v>
      </c>
      <c r="I197">
        <v>393.07</v>
      </c>
      <c r="J197" t="s">
        <v>47</v>
      </c>
      <c r="K197">
        <v>4500</v>
      </c>
      <c r="L197">
        <v>2800</v>
      </c>
      <c r="M197" t="s">
        <v>22</v>
      </c>
    </row>
    <row r="198" spans="1:13" x14ac:dyDescent="0.4">
      <c r="A198">
        <v>100197</v>
      </c>
      <c r="B198" s="1">
        <v>45975.329861111109</v>
      </c>
      <c r="C198" t="s">
        <v>19</v>
      </c>
      <c r="D198" t="s">
        <v>24</v>
      </c>
      <c r="E198" t="s">
        <v>31</v>
      </c>
      <c r="F198" t="s">
        <v>32</v>
      </c>
      <c r="G198">
        <v>52</v>
      </c>
      <c r="H198">
        <v>890</v>
      </c>
      <c r="I198">
        <v>567.33000000000004</v>
      </c>
      <c r="J198" t="s">
        <v>26</v>
      </c>
      <c r="K198">
        <v>45000</v>
      </c>
      <c r="L198">
        <v>32000</v>
      </c>
      <c r="M198" t="s">
        <v>33</v>
      </c>
    </row>
    <row r="199" spans="1:13" x14ac:dyDescent="0.4">
      <c r="A199">
        <v>100198</v>
      </c>
      <c r="B199" s="1">
        <v>45709.862500000003</v>
      </c>
      <c r="C199" t="s">
        <v>23</v>
      </c>
      <c r="D199" t="s">
        <v>43</v>
      </c>
      <c r="E199" t="s">
        <v>31</v>
      </c>
      <c r="F199" t="s">
        <v>20</v>
      </c>
      <c r="G199">
        <v>66</v>
      </c>
      <c r="H199">
        <v>884</v>
      </c>
      <c r="I199">
        <v>432.74</v>
      </c>
      <c r="J199" t="s">
        <v>51</v>
      </c>
      <c r="K199">
        <v>1800</v>
      </c>
      <c r="L199">
        <v>900</v>
      </c>
      <c r="M199" t="s">
        <v>22</v>
      </c>
    </row>
    <row r="200" spans="1:13" x14ac:dyDescent="0.4">
      <c r="A200">
        <v>100199</v>
      </c>
      <c r="B200" s="1">
        <v>45925.797222222223</v>
      </c>
      <c r="C200" t="s">
        <v>34</v>
      </c>
      <c r="D200" t="s">
        <v>35</v>
      </c>
      <c r="E200" t="s">
        <v>15</v>
      </c>
      <c r="F200" t="s">
        <v>20</v>
      </c>
      <c r="G200">
        <v>51</v>
      </c>
      <c r="H200">
        <v>381</v>
      </c>
      <c r="I200">
        <v>711.28</v>
      </c>
      <c r="J200" t="s">
        <v>49</v>
      </c>
      <c r="K200">
        <v>8500</v>
      </c>
      <c r="L200">
        <v>5500</v>
      </c>
      <c r="M200" t="s">
        <v>22</v>
      </c>
    </row>
    <row r="201" spans="1:13" x14ac:dyDescent="0.4">
      <c r="A201">
        <v>100200</v>
      </c>
      <c r="B201" s="1">
        <v>45952.04583333333</v>
      </c>
      <c r="C201" t="s">
        <v>19</v>
      </c>
      <c r="D201" t="s">
        <v>28</v>
      </c>
      <c r="E201" t="s">
        <v>29</v>
      </c>
      <c r="F201" t="s">
        <v>16</v>
      </c>
      <c r="G201">
        <v>51</v>
      </c>
      <c r="H201">
        <v>1157</v>
      </c>
      <c r="I201">
        <v>670.01</v>
      </c>
      <c r="J201" t="s">
        <v>30</v>
      </c>
      <c r="K201">
        <v>450</v>
      </c>
      <c r="L201">
        <v>200</v>
      </c>
      <c r="M201" t="s">
        <v>18</v>
      </c>
    </row>
    <row r="202" spans="1:13" x14ac:dyDescent="0.4">
      <c r="A202">
        <v>100201</v>
      </c>
      <c r="B202" s="1">
        <v>45770.700694444444</v>
      </c>
      <c r="C202" t="s">
        <v>50</v>
      </c>
      <c r="D202" t="s">
        <v>55</v>
      </c>
      <c r="E202" t="s">
        <v>29</v>
      </c>
      <c r="F202" t="s">
        <v>37</v>
      </c>
      <c r="G202">
        <v>2</v>
      </c>
      <c r="H202">
        <v>587</v>
      </c>
      <c r="I202">
        <v>479.8</v>
      </c>
      <c r="J202" t="s">
        <v>56</v>
      </c>
      <c r="K202">
        <v>850</v>
      </c>
      <c r="L202">
        <v>550</v>
      </c>
      <c r="M202" t="s">
        <v>38</v>
      </c>
    </row>
    <row r="203" spans="1:13" x14ac:dyDescent="0.4">
      <c r="A203">
        <v>100202</v>
      </c>
      <c r="B203" s="1">
        <v>45758.962500000001</v>
      </c>
      <c r="C203" t="s">
        <v>13</v>
      </c>
      <c r="D203" t="s">
        <v>14</v>
      </c>
      <c r="E203" t="s">
        <v>15</v>
      </c>
      <c r="F203" t="s">
        <v>25</v>
      </c>
      <c r="G203">
        <v>82</v>
      </c>
      <c r="H203">
        <v>423</v>
      </c>
      <c r="I203">
        <v>2807.02</v>
      </c>
      <c r="J203" t="s">
        <v>21</v>
      </c>
      <c r="K203">
        <v>6500</v>
      </c>
      <c r="L203">
        <v>4200</v>
      </c>
      <c r="M203" t="s">
        <v>27</v>
      </c>
    </row>
    <row r="204" spans="1:13" x14ac:dyDescent="0.4">
      <c r="A204">
        <v>100203</v>
      </c>
      <c r="B204" s="1">
        <v>45770.362500000003</v>
      </c>
      <c r="C204" t="s">
        <v>34</v>
      </c>
      <c r="D204" t="s">
        <v>14</v>
      </c>
      <c r="E204" t="s">
        <v>31</v>
      </c>
      <c r="F204" t="s">
        <v>16</v>
      </c>
      <c r="G204">
        <v>51</v>
      </c>
      <c r="H204">
        <v>356</v>
      </c>
      <c r="I204">
        <v>224.98</v>
      </c>
      <c r="J204" t="s">
        <v>21</v>
      </c>
      <c r="K204">
        <v>6500</v>
      </c>
      <c r="L204">
        <v>4200</v>
      </c>
      <c r="M204" t="s">
        <v>18</v>
      </c>
    </row>
    <row r="205" spans="1:13" x14ac:dyDescent="0.4">
      <c r="A205">
        <v>100204</v>
      </c>
      <c r="B205" s="1">
        <v>45738.820138888892</v>
      </c>
      <c r="C205" t="s">
        <v>23</v>
      </c>
      <c r="D205" t="s">
        <v>28</v>
      </c>
      <c r="E205" t="s">
        <v>15</v>
      </c>
      <c r="F205" t="s">
        <v>25</v>
      </c>
      <c r="G205">
        <v>66</v>
      </c>
      <c r="H205">
        <v>818</v>
      </c>
      <c r="I205">
        <v>526.53</v>
      </c>
      <c r="J205" t="s">
        <v>54</v>
      </c>
      <c r="K205">
        <v>2500</v>
      </c>
      <c r="L205">
        <v>1500</v>
      </c>
      <c r="M205" t="s">
        <v>27</v>
      </c>
    </row>
    <row r="206" spans="1:13" x14ac:dyDescent="0.4">
      <c r="A206">
        <v>100205</v>
      </c>
      <c r="B206" s="1">
        <v>45844.419444444444</v>
      </c>
      <c r="C206" t="s">
        <v>50</v>
      </c>
      <c r="D206" t="s">
        <v>46</v>
      </c>
      <c r="E206" t="s">
        <v>31</v>
      </c>
      <c r="F206" t="s">
        <v>25</v>
      </c>
      <c r="G206">
        <v>50</v>
      </c>
      <c r="H206">
        <v>620</v>
      </c>
      <c r="I206">
        <v>2153.48</v>
      </c>
      <c r="J206" t="s">
        <v>47</v>
      </c>
      <c r="K206">
        <v>4500</v>
      </c>
      <c r="L206">
        <v>2800</v>
      </c>
      <c r="M206" t="s">
        <v>27</v>
      </c>
    </row>
    <row r="207" spans="1:13" x14ac:dyDescent="0.4">
      <c r="A207">
        <v>100206</v>
      </c>
      <c r="B207" s="1">
        <v>45770.667361111111</v>
      </c>
      <c r="C207" t="s">
        <v>13</v>
      </c>
      <c r="D207" t="s">
        <v>28</v>
      </c>
      <c r="E207" t="s">
        <v>31</v>
      </c>
      <c r="F207" t="s">
        <v>16</v>
      </c>
      <c r="G207">
        <v>25</v>
      </c>
      <c r="H207">
        <v>526</v>
      </c>
      <c r="I207">
        <v>478.04</v>
      </c>
      <c r="J207" t="s">
        <v>54</v>
      </c>
      <c r="K207">
        <v>2500</v>
      </c>
      <c r="L207">
        <v>1500</v>
      </c>
      <c r="M207" t="s">
        <v>18</v>
      </c>
    </row>
    <row r="208" spans="1:13" x14ac:dyDescent="0.4">
      <c r="A208">
        <v>100207</v>
      </c>
      <c r="B208" s="1">
        <v>45659.953472222223</v>
      </c>
      <c r="C208" t="s">
        <v>50</v>
      </c>
      <c r="D208" t="s">
        <v>24</v>
      </c>
      <c r="E208" t="s">
        <v>29</v>
      </c>
      <c r="F208" t="s">
        <v>32</v>
      </c>
      <c r="G208">
        <v>92</v>
      </c>
      <c r="H208">
        <v>653</v>
      </c>
      <c r="I208">
        <v>705.58</v>
      </c>
      <c r="J208" t="s">
        <v>26</v>
      </c>
      <c r="K208">
        <v>45000</v>
      </c>
      <c r="L208">
        <v>32000</v>
      </c>
      <c r="M208" t="s">
        <v>33</v>
      </c>
    </row>
    <row r="209" spans="1:13" x14ac:dyDescent="0.4">
      <c r="A209">
        <v>100208</v>
      </c>
      <c r="B209" s="1">
        <v>45787.856249999997</v>
      </c>
      <c r="C209" t="s">
        <v>13</v>
      </c>
      <c r="D209" t="s">
        <v>28</v>
      </c>
      <c r="E209" t="s">
        <v>15</v>
      </c>
      <c r="F209" t="s">
        <v>25</v>
      </c>
      <c r="G209">
        <v>82</v>
      </c>
      <c r="H209">
        <v>1002</v>
      </c>
      <c r="I209">
        <v>1065.69</v>
      </c>
      <c r="J209" t="s">
        <v>30</v>
      </c>
      <c r="K209">
        <v>450</v>
      </c>
      <c r="L209">
        <v>200</v>
      </c>
      <c r="M209" t="s">
        <v>27</v>
      </c>
    </row>
    <row r="210" spans="1:13" x14ac:dyDescent="0.4">
      <c r="A210">
        <v>100209</v>
      </c>
      <c r="B210" s="1">
        <v>45877.193055555559</v>
      </c>
      <c r="C210" t="s">
        <v>19</v>
      </c>
      <c r="D210" t="s">
        <v>35</v>
      </c>
      <c r="E210" t="s">
        <v>29</v>
      </c>
      <c r="F210" t="s">
        <v>25</v>
      </c>
      <c r="G210">
        <v>93</v>
      </c>
      <c r="H210">
        <v>668</v>
      </c>
      <c r="I210">
        <v>1098.21</v>
      </c>
      <c r="J210" t="s">
        <v>36</v>
      </c>
      <c r="K210">
        <v>12000</v>
      </c>
      <c r="L210">
        <v>8000</v>
      </c>
      <c r="M210" t="s">
        <v>27</v>
      </c>
    </row>
    <row r="211" spans="1:13" x14ac:dyDescent="0.4">
      <c r="A211">
        <v>100210</v>
      </c>
      <c r="B211" s="1">
        <v>45711.837500000001</v>
      </c>
      <c r="C211" t="s">
        <v>19</v>
      </c>
      <c r="D211" t="s">
        <v>46</v>
      </c>
      <c r="E211" t="s">
        <v>29</v>
      </c>
      <c r="F211" t="s">
        <v>20</v>
      </c>
      <c r="G211">
        <v>61</v>
      </c>
      <c r="H211">
        <v>676</v>
      </c>
      <c r="I211">
        <v>615.26</v>
      </c>
      <c r="J211" t="s">
        <v>53</v>
      </c>
      <c r="K211">
        <v>15000</v>
      </c>
      <c r="L211">
        <v>9500</v>
      </c>
      <c r="M211" t="s">
        <v>22</v>
      </c>
    </row>
    <row r="212" spans="1:13" x14ac:dyDescent="0.4">
      <c r="A212">
        <v>100211</v>
      </c>
      <c r="B212" s="1">
        <v>46000.354861111111</v>
      </c>
      <c r="C212" t="s">
        <v>34</v>
      </c>
      <c r="D212" t="s">
        <v>43</v>
      </c>
      <c r="E212" t="s">
        <v>15</v>
      </c>
      <c r="F212" t="s">
        <v>16</v>
      </c>
      <c r="G212">
        <v>82</v>
      </c>
      <c r="H212">
        <v>658</v>
      </c>
      <c r="I212">
        <v>483.12</v>
      </c>
      <c r="J212" t="s">
        <v>44</v>
      </c>
      <c r="K212">
        <v>4500</v>
      </c>
      <c r="L212">
        <v>2500</v>
      </c>
      <c r="M212" t="s">
        <v>18</v>
      </c>
    </row>
    <row r="213" spans="1:13" x14ac:dyDescent="0.4">
      <c r="A213">
        <v>100212</v>
      </c>
      <c r="B213" s="1">
        <v>45881.283333333333</v>
      </c>
      <c r="C213" t="s">
        <v>39</v>
      </c>
      <c r="D213" t="s">
        <v>46</v>
      </c>
      <c r="E213" t="s">
        <v>15</v>
      </c>
      <c r="F213" t="s">
        <v>32</v>
      </c>
      <c r="G213">
        <v>30</v>
      </c>
      <c r="H213">
        <v>1148</v>
      </c>
      <c r="I213">
        <v>660.28</v>
      </c>
      <c r="J213" t="s">
        <v>53</v>
      </c>
      <c r="K213">
        <v>15000</v>
      </c>
      <c r="L213">
        <v>9500</v>
      </c>
      <c r="M213" t="s">
        <v>33</v>
      </c>
    </row>
    <row r="214" spans="1:13" x14ac:dyDescent="0.4">
      <c r="A214">
        <v>100213</v>
      </c>
      <c r="B214" s="1">
        <v>45882.712500000001</v>
      </c>
      <c r="C214" t="s">
        <v>42</v>
      </c>
      <c r="D214" t="s">
        <v>43</v>
      </c>
      <c r="E214" t="s">
        <v>29</v>
      </c>
      <c r="F214" t="s">
        <v>25</v>
      </c>
      <c r="G214">
        <v>79</v>
      </c>
      <c r="H214">
        <v>707</v>
      </c>
      <c r="I214">
        <v>900.64</v>
      </c>
      <c r="J214" t="s">
        <v>51</v>
      </c>
      <c r="K214">
        <v>1800</v>
      </c>
      <c r="L214">
        <v>900</v>
      </c>
      <c r="M214" t="s">
        <v>27</v>
      </c>
    </row>
    <row r="215" spans="1:13" x14ac:dyDescent="0.4">
      <c r="A215">
        <v>100214</v>
      </c>
      <c r="B215" s="1">
        <v>45783.617361111108</v>
      </c>
      <c r="C215" t="s">
        <v>45</v>
      </c>
      <c r="D215" t="s">
        <v>43</v>
      </c>
      <c r="E215" t="s">
        <v>15</v>
      </c>
      <c r="F215" t="s">
        <v>37</v>
      </c>
      <c r="G215">
        <v>70</v>
      </c>
      <c r="H215">
        <v>750</v>
      </c>
      <c r="I215">
        <v>377.1</v>
      </c>
      <c r="J215" t="s">
        <v>44</v>
      </c>
      <c r="K215">
        <v>4500</v>
      </c>
      <c r="L215">
        <v>2500</v>
      </c>
      <c r="M215" t="s">
        <v>38</v>
      </c>
    </row>
    <row r="216" spans="1:13" x14ac:dyDescent="0.4">
      <c r="A216">
        <v>100215</v>
      </c>
      <c r="B216" s="1">
        <v>45787.650694444441</v>
      </c>
      <c r="C216" t="s">
        <v>34</v>
      </c>
      <c r="D216" t="s">
        <v>14</v>
      </c>
      <c r="E216" t="s">
        <v>29</v>
      </c>
      <c r="F216" t="s">
        <v>32</v>
      </c>
      <c r="G216">
        <v>93</v>
      </c>
      <c r="H216">
        <v>657</v>
      </c>
      <c r="I216">
        <v>959.04</v>
      </c>
      <c r="J216" t="s">
        <v>17</v>
      </c>
      <c r="K216">
        <v>3200</v>
      </c>
      <c r="L216">
        <v>2000</v>
      </c>
      <c r="M216" t="s">
        <v>33</v>
      </c>
    </row>
    <row r="217" spans="1:13" x14ac:dyDescent="0.4">
      <c r="A217">
        <v>100216</v>
      </c>
      <c r="B217" s="1">
        <v>45710.629861111112</v>
      </c>
      <c r="C217" t="s">
        <v>19</v>
      </c>
      <c r="D217" t="s">
        <v>43</v>
      </c>
      <c r="E217" t="s">
        <v>15</v>
      </c>
      <c r="F217" t="s">
        <v>25</v>
      </c>
      <c r="G217">
        <v>20</v>
      </c>
      <c r="H217">
        <v>410</v>
      </c>
      <c r="I217">
        <v>612.17999999999995</v>
      </c>
      <c r="J217" t="s">
        <v>61</v>
      </c>
      <c r="K217">
        <v>2800</v>
      </c>
      <c r="L217">
        <v>1500</v>
      </c>
      <c r="M217" t="s">
        <v>27</v>
      </c>
    </row>
    <row r="218" spans="1:13" x14ac:dyDescent="0.4">
      <c r="A218">
        <v>100217</v>
      </c>
      <c r="B218" s="1">
        <v>45829.795138888891</v>
      </c>
      <c r="C218" t="s">
        <v>48</v>
      </c>
      <c r="D218" t="s">
        <v>28</v>
      </c>
      <c r="E218" t="s">
        <v>15</v>
      </c>
      <c r="F218" t="s">
        <v>20</v>
      </c>
      <c r="G218">
        <v>43</v>
      </c>
      <c r="H218">
        <v>1161</v>
      </c>
      <c r="I218">
        <v>588.79</v>
      </c>
      <c r="J218" t="s">
        <v>30</v>
      </c>
      <c r="K218">
        <v>450</v>
      </c>
      <c r="L218">
        <v>200</v>
      </c>
      <c r="M218" t="s">
        <v>22</v>
      </c>
    </row>
    <row r="219" spans="1:13" x14ac:dyDescent="0.4">
      <c r="A219">
        <v>100218</v>
      </c>
      <c r="B219" s="1">
        <v>45875.527083333334</v>
      </c>
      <c r="C219" t="s">
        <v>45</v>
      </c>
      <c r="D219" t="s">
        <v>46</v>
      </c>
      <c r="E219" t="s">
        <v>31</v>
      </c>
      <c r="F219" t="s">
        <v>32</v>
      </c>
      <c r="G219">
        <v>11</v>
      </c>
      <c r="H219">
        <v>926</v>
      </c>
      <c r="I219">
        <v>156.85</v>
      </c>
      <c r="J219" t="s">
        <v>53</v>
      </c>
      <c r="K219">
        <v>15000</v>
      </c>
      <c r="L219">
        <v>9500</v>
      </c>
      <c r="M219" t="s">
        <v>33</v>
      </c>
    </row>
    <row r="220" spans="1:13" x14ac:dyDescent="0.4">
      <c r="A220">
        <v>100219</v>
      </c>
      <c r="B220" s="1">
        <v>45817.197222222225</v>
      </c>
      <c r="C220" t="s">
        <v>13</v>
      </c>
      <c r="D220" t="s">
        <v>46</v>
      </c>
      <c r="E220" t="s">
        <v>29</v>
      </c>
      <c r="F220" t="s">
        <v>37</v>
      </c>
      <c r="G220">
        <v>13</v>
      </c>
      <c r="H220">
        <v>1176</v>
      </c>
      <c r="I220">
        <v>200.66</v>
      </c>
      <c r="J220" t="s">
        <v>47</v>
      </c>
      <c r="K220">
        <v>4500</v>
      </c>
      <c r="L220">
        <v>2800</v>
      </c>
      <c r="M220" t="s">
        <v>38</v>
      </c>
    </row>
    <row r="221" spans="1:13" x14ac:dyDescent="0.4">
      <c r="A221">
        <v>100220</v>
      </c>
      <c r="B221" s="1">
        <v>45855.069444444445</v>
      </c>
      <c r="C221" t="s">
        <v>45</v>
      </c>
      <c r="D221" t="s">
        <v>28</v>
      </c>
      <c r="E221" t="s">
        <v>29</v>
      </c>
      <c r="F221" t="s">
        <v>25</v>
      </c>
      <c r="G221">
        <v>1</v>
      </c>
      <c r="H221">
        <v>1185</v>
      </c>
      <c r="I221">
        <v>847.18</v>
      </c>
      <c r="J221" t="s">
        <v>30</v>
      </c>
      <c r="K221">
        <v>450</v>
      </c>
      <c r="L221">
        <v>200</v>
      </c>
      <c r="M221" t="s">
        <v>27</v>
      </c>
    </row>
    <row r="222" spans="1:13" x14ac:dyDescent="0.4">
      <c r="A222">
        <v>100221</v>
      </c>
      <c r="B222" s="1">
        <v>45904.772916666669</v>
      </c>
      <c r="C222" t="s">
        <v>45</v>
      </c>
      <c r="D222" t="s">
        <v>28</v>
      </c>
      <c r="E222" t="s">
        <v>31</v>
      </c>
      <c r="F222" t="s">
        <v>16</v>
      </c>
      <c r="G222">
        <v>87</v>
      </c>
      <c r="H222">
        <v>1131</v>
      </c>
      <c r="I222">
        <v>600.42999999999995</v>
      </c>
      <c r="J222" t="s">
        <v>30</v>
      </c>
      <c r="K222">
        <v>450</v>
      </c>
      <c r="L222">
        <v>200</v>
      </c>
      <c r="M222" t="s">
        <v>18</v>
      </c>
    </row>
    <row r="223" spans="1:13" x14ac:dyDescent="0.4">
      <c r="A223">
        <v>100222</v>
      </c>
      <c r="B223" s="1">
        <v>45981.2</v>
      </c>
      <c r="C223" t="s">
        <v>13</v>
      </c>
      <c r="D223" t="s">
        <v>35</v>
      </c>
      <c r="E223" t="s">
        <v>29</v>
      </c>
      <c r="F223" t="s">
        <v>20</v>
      </c>
      <c r="G223">
        <v>80</v>
      </c>
      <c r="H223">
        <v>467</v>
      </c>
      <c r="I223">
        <v>380.04</v>
      </c>
      <c r="J223" t="s">
        <v>49</v>
      </c>
      <c r="K223">
        <v>8500</v>
      </c>
      <c r="L223">
        <v>5500</v>
      </c>
      <c r="M223" t="s">
        <v>22</v>
      </c>
    </row>
    <row r="224" spans="1:13" x14ac:dyDescent="0.4">
      <c r="A224">
        <v>100223</v>
      </c>
      <c r="B224" s="1">
        <v>45860.011805555558</v>
      </c>
      <c r="C224" t="s">
        <v>13</v>
      </c>
      <c r="D224" t="s">
        <v>43</v>
      </c>
      <c r="E224" t="s">
        <v>29</v>
      </c>
      <c r="F224" t="s">
        <v>32</v>
      </c>
      <c r="G224">
        <v>40</v>
      </c>
      <c r="H224">
        <v>1170</v>
      </c>
      <c r="I224">
        <v>733.71</v>
      </c>
      <c r="J224" t="s">
        <v>44</v>
      </c>
      <c r="K224">
        <v>4500</v>
      </c>
      <c r="L224">
        <v>2500</v>
      </c>
      <c r="M224" t="s">
        <v>33</v>
      </c>
    </row>
    <row r="225" spans="1:13" x14ac:dyDescent="0.4">
      <c r="A225">
        <v>100224</v>
      </c>
      <c r="B225" s="1">
        <v>45841.029861111114</v>
      </c>
      <c r="C225" t="s">
        <v>50</v>
      </c>
      <c r="D225" t="s">
        <v>43</v>
      </c>
      <c r="E225" t="s">
        <v>29</v>
      </c>
      <c r="F225" t="s">
        <v>20</v>
      </c>
      <c r="G225">
        <v>96</v>
      </c>
      <c r="H225">
        <v>386</v>
      </c>
      <c r="I225">
        <v>1453.05</v>
      </c>
      <c r="J225" t="s">
        <v>61</v>
      </c>
      <c r="K225">
        <v>2800</v>
      </c>
      <c r="L225">
        <v>1500</v>
      </c>
      <c r="M225" t="s">
        <v>22</v>
      </c>
    </row>
    <row r="226" spans="1:13" x14ac:dyDescent="0.4">
      <c r="A226">
        <v>100225</v>
      </c>
      <c r="B226" s="1">
        <v>45780.659722222219</v>
      </c>
      <c r="C226" t="s">
        <v>23</v>
      </c>
      <c r="D226" t="s">
        <v>24</v>
      </c>
      <c r="E226" t="s">
        <v>29</v>
      </c>
      <c r="F226" t="s">
        <v>16</v>
      </c>
      <c r="G226">
        <v>27</v>
      </c>
      <c r="H226">
        <v>1138</v>
      </c>
      <c r="I226">
        <v>659.58</v>
      </c>
      <c r="J226" t="s">
        <v>26</v>
      </c>
      <c r="K226">
        <v>45000</v>
      </c>
      <c r="L226">
        <v>32000</v>
      </c>
      <c r="M226" t="s">
        <v>18</v>
      </c>
    </row>
    <row r="227" spans="1:13" x14ac:dyDescent="0.4">
      <c r="A227">
        <v>100226</v>
      </c>
      <c r="B227" s="1">
        <v>45912.705555555556</v>
      </c>
      <c r="C227" t="s">
        <v>39</v>
      </c>
      <c r="D227" t="s">
        <v>46</v>
      </c>
      <c r="E227" t="s">
        <v>15</v>
      </c>
      <c r="F227" t="s">
        <v>16</v>
      </c>
      <c r="G227">
        <v>40</v>
      </c>
      <c r="H227">
        <v>349</v>
      </c>
      <c r="I227">
        <v>850.33</v>
      </c>
      <c r="J227" t="s">
        <v>47</v>
      </c>
      <c r="K227">
        <v>4500</v>
      </c>
      <c r="L227">
        <v>2800</v>
      </c>
      <c r="M227" t="s">
        <v>18</v>
      </c>
    </row>
    <row r="228" spans="1:13" x14ac:dyDescent="0.4">
      <c r="A228">
        <v>100227</v>
      </c>
      <c r="B228" s="1">
        <v>45951.262499999997</v>
      </c>
      <c r="C228" t="s">
        <v>13</v>
      </c>
      <c r="D228" t="s">
        <v>35</v>
      </c>
      <c r="E228" t="s">
        <v>29</v>
      </c>
      <c r="F228" t="s">
        <v>37</v>
      </c>
      <c r="G228">
        <v>2</v>
      </c>
      <c r="H228">
        <v>638</v>
      </c>
      <c r="I228">
        <v>256.13</v>
      </c>
      <c r="J228" t="s">
        <v>49</v>
      </c>
      <c r="K228">
        <v>8500</v>
      </c>
      <c r="L228">
        <v>5500</v>
      </c>
      <c r="M228" t="s">
        <v>38</v>
      </c>
    </row>
    <row r="229" spans="1:13" x14ac:dyDescent="0.4">
      <c r="A229">
        <v>100228</v>
      </c>
      <c r="B229" s="1">
        <v>45937.415972222225</v>
      </c>
      <c r="C229" t="s">
        <v>50</v>
      </c>
      <c r="D229" t="s">
        <v>40</v>
      </c>
      <c r="E229" t="s">
        <v>29</v>
      </c>
      <c r="F229" t="s">
        <v>20</v>
      </c>
      <c r="G229">
        <v>39</v>
      </c>
      <c r="H229">
        <v>489</v>
      </c>
      <c r="I229">
        <v>850.29</v>
      </c>
      <c r="J229" t="s">
        <v>41</v>
      </c>
      <c r="K229">
        <v>5500</v>
      </c>
      <c r="L229">
        <v>3500</v>
      </c>
      <c r="M229" t="s">
        <v>22</v>
      </c>
    </row>
    <row r="230" spans="1:13" x14ac:dyDescent="0.4">
      <c r="A230">
        <v>100229</v>
      </c>
      <c r="B230" s="1">
        <v>45982.163888888892</v>
      </c>
      <c r="C230" t="s">
        <v>39</v>
      </c>
      <c r="D230" t="s">
        <v>28</v>
      </c>
      <c r="E230" t="s">
        <v>31</v>
      </c>
      <c r="F230" t="s">
        <v>25</v>
      </c>
      <c r="G230">
        <v>4</v>
      </c>
      <c r="H230">
        <v>800</v>
      </c>
      <c r="I230">
        <v>964.5</v>
      </c>
      <c r="J230" t="s">
        <v>54</v>
      </c>
      <c r="K230">
        <v>2500</v>
      </c>
      <c r="L230">
        <v>1500</v>
      </c>
      <c r="M230" t="s">
        <v>27</v>
      </c>
    </row>
    <row r="231" spans="1:13" x14ac:dyDescent="0.4">
      <c r="A231">
        <v>100230</v>
      </c>
      <c r="B231" s="1">
        <v>45755.126388888886</v>
      </c>
      <c r="C231" t="s">
        <v>48</v>
      </c>
      <c r="D231" t="s">
        <v>24</v>
      </c>
      <c r="E231" t="s">
        <v>29</v>
      </c>
      <c r="F231" t="s">
        <v>25</v>
      </c>
      <c r="G231">
        <v>93</v>
      </c>
      <c r="H231">
        <v>1137</v>
      </c>
      <c r="I231">
        <v>989.72</v>
      </c>
      <c r="J231" t="s">
        <v>59</v>
      </c>
      <c r="K231">
        <v>3500</v>
      </c>
      <c r="L231">
        <v>2200</v>
      </c>
      <c r="M231" t="s">
        <v>27</v>
      </c>
    </row>
    <row r="232" spans="1:13" x14ac:dyDescent="0.4">
      <c r="A232">
        <v>100231</v>
      </c>
      <c r="B232" s="1">
        <v>45855.515277777777</v>
      </c>
      <c r="C232" t="s">
        <v>34</v>
      </c>
      <c r="D232" t="s">
        <v>40</v>
      </c>
      <c r="E232" t="s">
        <v>29</v>
      </c>
      <c r="F232" t="s">
        <v>25</v>
      </c>
      <c r="G232">
        <v>57</v>
      </c>
      <c r="H232">
        <v>1139</v>
      </c>
      <c r="I232">
        <v>620.37</v>
      </c>
      <c r="J232" t="s">
        <v>41</v>
      </c>
      <c r="K232">
        <v>5500</v>
      </c>
      <c r="L232">
        <v>3500</v>
      </c>
      <c r="M232" t="s">
        <v>27</v>
      </c>
    </row>
    <row r="233" spans="1:13" x14ac:dyDescent="0.4">
      <c r="A233">
        <v>100232</v>
      </c>
      <c r="B233" s="1">
        <v>45897.50277777778</v>
      </c>
      <c r="C233" t="s">
        <v>45</v>
      </c>
      <c r="D233" t="s">
        <v>46</v>
      </c>
      <c r="E233" t="s">
        <v>15</v>
      </c>
      <c r="F233" t="s">
        <v>20</v>
      </c>
      <c r="G233">
        <v>7</v>
      </c>
      <c r="H233">
        <v>1069</v>
      </c>
      <c r="I233">
        <v>1171.77</v>
      </c>
      <c r="J233" t="s">
        <v>53</v>
      </c>
      <c r="K233">
        <v>15000</v>
      </c>
      <c r="L233">
        <v>9500</v>
      </c>
      <c r="M233" t="s">
        <v>22</v>
      </c>
    </row>
    <row r="234" spans="1:13" x14ac:dyDescent="0.4">
      <c r="A234">
        <v>100233</v>
      </c>
      <c r="B234" s="1">
        <v>45801.095833333333</v>
      </c>
      <c r="C234" t="s">
        <v>23</v>
      </c>
      <c r="D234" t="s">
        <v>46</v>
      </c>
      <c r="E234" t="s">
        <v>29</v>
      </c>
      <c r="F234" t="s">
        <v>32</v>
      </c>
      <c r="G234">
        <v>13</v>
      </c>
      <c r="H234">
        <v>501</v>
      </c>
      <c r="I234">
        <v>495.42</v>
      </c>
      <c r="J234" t="s">
        <v>47</v>
      </c>
      <c r="K234">
        <v>4500</v>
      </c>
      <c r="L234">
        <v>2800</v>
      </c>
      <c r="M234" t="s">
        <v>33</v>
      </c>
    </row>
    <row r="235" spans="1:13" x14ac:dyDescent="0.4">
      <c r="A235">
        <v>100234</v>
      </c>
      <c r="B235" s="1">
        <v>45754.447916666664</v>
      </c>
      <c r="C235" t="s">
        <v>19</v>
      </c>
      <c r="D235" t="s">
        <v>24</v>
      </c>
      <c r="E235" t="s">
        <v>15</v>
      </c>
      <c r="F235" t="s">
        <v>32</v>
      </c>
      <c r="G235">
        <v>78</v>
      </c>
      <c r="H235">
        <v>856</v>
      </c>
      <c r="I235">
        <v>1091.9100000000001</v>
      </c>
      <c r="J235" t="s">
        <v>26</v>
      </c>
      <c r="K235">
        <v>45000</v>
      </c>
      <c r="L235">
        <v>32000</v>
      </c>
      <c r="M235" t="s">
        <v>33</v>
      </c>
    </row>
    <row r="236" spans="1:13" x14ac:dyDescent="0.4">
      <c r="A236">
        <v>100235</v>
      </c>
      <c r="B236" s="1">
        <v>45858.71875</v>
      </c>
      <c r="C236" t="s">
        <v>34</v>
      </c>
      <c r="D236" t="s">
        <v>46</v>
      </c>
      <c r="E236" t="s">
        <v>31</v>
      </c>
      <c r="F236" t="s">
        <v>25</v>
      </c>
      <c r="G236">
        <v>29</v>
      </c>
      <c r="H236">
        <v>950</v>
      </c>
      <c r="I236">
        <v>589.04999999999995</v>
      </c>
      <c r="J236" t="s">
        <v>47</v>
      </c>
      <c r="K236">
        <v>4500</v>
      </c>
      <c r="L236">
        <v>2800</v>
      </c>
      <c r="M236" t="s">
        <v>27</v>
      </c>
    </row>
    <row r="237" spans="1:13" x14ac:dyDescent="0.4">
      <c r="A237">
        <v>100236</v>
      </c>
      <c r="B237" s="1">
        <v>45781.807638888888</v>
      </c>
      <c r="C237" t="s">
        <v>13</v>
      </c>
      <c r="D237" t="s">
        <v>40</v>
      </c>
      <c r="E237" t="s">
        <v>15</v>
      </c>
      <c r="F237" t="s">
        <v>32</v>
      </c>
      <c r="G237">
        <v>26</v>
      </c>
      <c r="H237">
        <v>327</v>
      </c>
      <c r="I237">
        <v>546.51</v>
      </c>
      <c r="J237" t="s">
        <v>52</v>
      </c>
      <c r="K237">
        <v>1500</v>
      </c>
      <c r="L237">
        <v>800</v>
      </c>
      <c r="M237" t="s">
        <v>33</v>
      </c>
    </row>
    <row r="238" spans="1:13" x14ac:dyDescent="0.4">
      <c r="A238">
        <v>100237</v>
      </c>
      <c r="B238" s="1">
        <v>45844.418749999997</v>
      </c>
      <c r="C238" t="s">
        <v>50</v>
      </c>
      <c r="D238" t="s">
        <v>14</v>
      </c>
      <c r="E238" t="s">
        <v>31</v>
      </c>
      <c r="F238" t="s">
        <v>25</v>
      </c>
      <c r="G238">
        <v>96</v>
      </c>
      <c r="H238">
        <v>1044</v>
      </c>
      <c r="I238">
        <v>571.24</v>
      </c>
      <c r="J238" t="s">
        <v>21</v>
      </c>
      <c r="K238">
        <v>6500</v>
      </c>
      <c r="L238">
        <v>4200</v>
      </c>
      <c r="M238" t="s">
        <v>27</v>
      </c>
    </row>
    <row r="239" spans="1:13" x14ac:dyDescent="0.4">
      <c r="A239">
        <v>100238</v>
      </c>
      <c r="B239" s="1">
        <v>45983.732638888891</v>
      </c>
      <c r="C239" t="s">
        <v>50</v>
      </c>
      <c r="D239" t="s">
        <v>14</v>
      </c>
      <c r="E239" t="s">
        <v>15</v>
      </c>
      <c r="F239" t="s">
        <v>25</v>
      </c>
      <c r="G239">
        <v>6</v>
      </c>
      <c r="H239">
        <v>943</v>
      </c>
      <c r="I239">
        <v>393.84</v>
      </c>
      <c r="J239" t="s">
        <v>21</v>
      </c>
      <c r="K239">
        <v>6500</v>
      </c>
      <c r="L239">
        <v>4200</v>
      </c>
      <c r="M239" t="s">
        <v>27</v>
      </c>
    </row>
    <row r="240" spans="1:13" x14ac:dyDescent="0.4">
      <c r="A240">
        <v>100239</v>
      </c>
      <c r="B240" s="1">
        <v>46006.568055555559</v>
      </c>
      <c r="C240" t="s">
        <v>34</v>
      </c>
      <c r="D240" t="s">
        <v>35</v>
      </c>
      <c r="E240" t="s">
        <v>29</v>
      </c>
      <c r="F240" t="s">
        <v>16</v>
      </c>
      <c r="G240">
        <v>15</v>
      </c>
      <c r="H240">
        <v>748</v>
      </c>
      <c r="I240">
        <v>1729.65</v>
      </c>
      <c r="J240" t="s">
        <v>49</v>
      </c>
      <c r="K240">
        <v>8500</v>
      </c>
      <c r="L240">
        <v>5500</v>
      </c>
      <c r="M240" t="s">
        <v>18</v>
      </c>
    </row>
    <row r="241" spans="1:13" x14ac:dyDescent="0.4">
      <c r="A241">
        <v>100240</v>
      </c>
      <c r="B241" s="1">
        <v>45916.430555555555</v>
      </c>
      <c r="C241" t="s">
        <v>19</v>
      </c>
      <c r="D241" t="s">
        <v>40</v>
      </c>
      <c r="E241" t="s">
        <v>15</v>
      </c>
      <c r="F241" t="s">
        <v>32</v>
      </c>
      <c r="G241">
        <v>41</v>
      </c>
      <c r="H241">
        <v>582</v>
      </c>
      <c r="I241">
        <v>360.25</v>
      </c>
      <c r="J241" t="s">
        <v>41</v>
      </c>
      <c r="K241">
        <v>5500</v>
      </c>
      <c r="L241">
        <v>3500</v>
      </c>
      <c r="M241" t="s">
        <v>33</v>
      </c>
    </row>
    <row r="242" spans="1:13" x14ac:dyDescent="0.4">
      <c r="A242">
        <v>100241</v>
      </c>
      <c r="B242" s="1">
        <v>45805.5</v>
      </c>
      <c r="C242" t="s">
        <v>23</v>
      </c>
      <c r="D242" t="s">
        <v>43</v>
      </c>
      <c r="E242" t="s">
        <v>31</v>
      </c>
      <c r="F242" t="s">
        <v>16</v>
      </c>
      <c r="G242">
        <v>53</v>
      </c>
      <c r="H242">
        <v>999</v>
      </c>
      <c r="I242">
        <v>2665.24</v>
      </c>
      <c r="J242" t="s">
        <v>44</v>
      </c>
      <c r="K242">
        <v>4500</v>
      </c>
      <c r="L242">
        <v>2500</v>
      </c>
      <c r="M242" t="s">
        <v>18</v>
      </c>
    </row>
    <row r="243" spans="1:13" x14ac:dyDescent="0.4">
      <c r="A243">
        <v>100242</v>
      </c>
      <c r="B243" s="1">
        <v>45909.429166666669</v>
      </c>
      <c r="C243" t="s">
        <v>39</v>
      </c>
      <c r="D243" t="s">
        <v>43</v>
      </c>
      <c r="E243" t="s">
        <v>31</v>
      </c>
      <c r="F243" t="s">
        <v>16</v>
      </c>
      <c r="G243">
        <v>83</v>
      </c>
      <c r="H243">
        <v>762</v>
      </c>
      <c r="I243">
        <v>1069.1600000000001</v>
      </c>
      <c r="J243" t="s">
        <v>61</v>
      </c>
      <c r="K243">
        <v>2800</v>
      </c>
      <c r="L243">
        <v>1500</v>
      </c>
      <c r="M243" t="s">
        <v>18</v>
      </c>
    </row>
    <row r="244" spans="1:13" x14ac:dyDescent="0.4">
      <c r="A244">
        <v>100243</v>
      </c>
      <c r="B244" s="1">
        <v>46003.265277777777</v>
      </c>
      <c r="C244" t="s">
        <v>13</v>
      </c>
      <c r="D244" t="s">
        <v>28</v>
      </c>
      <c r="E244" t="s">
        <v>29</v>
      </c>
      <c r="F244" t="s">
        <v>20</v>
      </c>
      <c r="G244">
        <v>97</v>
      </c>
      <c r="H244">
        <v>683</v>
      </c>
      <c r="I244">
        <v>1084.02</v>
      </c>
      <c r="J244" t="s">
        <v>54</v>
      </c>
      <c r="K244">
        <v>2500</v>
      </c>
      <c r="L244">
        <v>1500</v>
      </c>
      <c r="M244" t="s">
        <v>22</v>
      </c>
    </row>
    <row r="245" spans="1:13" x14ac:dyDescent="0.4">
      <c r="A245">
        <v>100244</v>
      </c>
      <c r="B245" s="1">
        <v>45804.395833333336</v>
      </c>
      <c r="C245" t="s">
        <v>39</v>
      </c>
      <c r="D245" t="s">
        <v>55</v>
      </c>
      <c r="E245" t="s">
        <v>29</v>
      </c>
      <c r="F245" t="s">
        <v>16</v>
      </c>
      <c r="G245">
        <v>82</v>
      </c>
      <c r="H245">
        <v>409</v>
      </c>
      <c r="I245">
        <v>837.2</v>
      </c>
      <c r="J245" t="s">
        <v>57</v>
      </c>
      <c r="K245">
        <v>600</v>
      </c>
      <c r="L245">
        <v>350</v>
      </c>
      <c r="M245" t="s">
        <v>18</v>
      </c>
    </row>
    <row r="246" spans="1:13" x14ac:dyDescent="0.4">
      <c r="A246">
        <v>100245</v>
      </c>
      <c r="B246" s="1">
        <v>45805.212500000001</v>
      </c>
      <c r="C246" t="s">
        <v>39</v>
      </c>
      <c r="D246" t="s">
        <v>35</v>
      </c>
      <c r="E246" t="s">
        <v>31</v>
      </c>
      <c r="F246" t="s">
        <v>20</v>
      </c>
      <c r="G246">
        <v>71</v>
      </c>
      <c r="H246">
        <v>335</v>
      </c>
      <c r="I246">
        <v>771.44</v>
      </c>
      <c r="J246" t="s">
        <v>36</v>
      </c>
      <c r="K246">
        <v>12000</v>
      </c>
      <c r="L246">
        <v>8000</v>
      </c>
      <c r="M246" t="s">
        <v>22</v>
      </c>
    </row>
    <row r="247" spans="1:13" x14ac:dyDescent="0.4">
      <c r="A247">
        <v>100246</v>
      </c>
      <c r="B247" s="1">
        <v>46009.223611111112</v>
      </c>
      <c r="C247" t="s">
        <v>48</v>
      </c>
      <c r="D247" t="s">
        <v>46</v>
      </c>
      <c r="E247" t="s">
        <v>29</v>
      </c>
      <c r="F247" t="s">
        <v>25</v>
      </c>
      <c r="G247">
        <v>81</v>
      </c>
      <c r="H247">
        <v>1122</v>
      </c>
      <c r="I247">
        <v>1171.2</v>
      </c>
      <c r="J247" t="s">
        <v>47</v>
      </c>
      <c r="K247">
        <v>4500</v>
      </c>
      <c r="L247">
        <v>2800</v>
      </c>
      <c r="M247" t="s">
        <v>27</v>
      </c>
    </row>
    <row r="248" spans="1:13" x14ac:dyDescent="0.4">
      <c r="A248">
        <v>100247</v>
      </c>
      <c r="B248" s="1">
        <v>45856.71597222222</v>
      </c>
      <c r="C248" t="s">
        <v>45</v>
      </c>
      <c r="D248" t="s">
        <v>46</v>
      </c>
      <c r="E248" t="s">
        <v>15</v>
      </c>
      <c r="F248" t="s">
        <v>37</v>
      </c>
      <c r="G248">
        <v>87</v>
      </c>
      <c r="H248">
        <v>543</v>
      </c>
      <c r="I248">
        <v>719.93</v>
      </c>
      <c r="J248" t="s">
        <v>53</v>
      </c>
      <c r="K248">
        <v>15000</v>
      </c>
      <c r="L248">
        <v>9500</v>
      </c>
      <c r="M248" t="s">
        <v>38</v>
      </c>
    </row>
    <row r="249" spans="1:13" x14ac:dyDescent="0.4">
      <c r="A249">
        <v>100248</v>
      </c>
      <c r="B249" s="1">
        <v>45965.45208333333</v>
      </c>
      <c r="C249" t="s">
        <v>48</v>
      </c>
      <c r="D249" t="s">
        <v>28</v>
      </c>
      <c r="E249" t="s">
        <v>29</v>
      </c>
      <c r="F249" t="s">
        <v>16</v>
      </c>
      <c r="G249">
        <v>3</v>
      </c>
      <c r="H249">
        <v>1174</v>
      </c>
      <c r="I249">
        <v>762.63</v>
      </c>
      <c r="J249" t="s">
        <v>54</v>
      </c>
      <c r="K249">
        <v>2500</v>
      </c>
      <c r="L249">
        <v>1500</v>
      </c>
      <c r="M249" t="s">
        <v>18</v>
      </c>
    </row>
    <row r="250" spans="1:13" x14ac:dyDescent="0.4">
      <c r="A250">
        <v>100249</v>
      </c>
      <c r="B250" s="1">
        <v>45785.853472222225</v>
      </c>
      <c r="C250" t="s">
        <v>50</v>
      </c>
      <c r="D250" t="s">
        <v>14</v>
      </c>
      <c r="E250" t="s">
        <v>29</v>
      </c>
      <c r="F250" t="s">
        <v>37</v>
      </c>
      <c r="G250">
        <v>23</v>
      </c>
      <c r="H250">
        <v>520</v>
      </c>
      <c r="I250">
        <v>1923.15</v>
      </c>
      <c r="J250" t="s">
        <v>21</v>
      </c>
      <c r="K250">
        <v>6500</v>
      </c>
      <c r="L250">
        <v>4200</v>
      </c>
      <c r="M250" t="s">
        <v>38</v>
      </c>
    </row>
    <row r="251" spans="1:13" x14ac:dyDescent="0.4">
      <c r="A251">
        <v>100250</v>
      </c>
      <c r="B251" s="1">
        <v>45696.615277777775</v>
      </c>
      <c r="C251" t="s">
        <v>50</v>
      </c>
      <c r="D251" t="s">
        <v>35</v>
      </c>
      <c r="E251" t="s">
        <v>15</v>
      </c>
      <c r="F251" t="s">
        <v>32</v>
      </c>
      <c r="G251">
        <v>38</v>
      </c>
      <c r="H251">
        <v>939</v>
      </c>
      <c r="I251">
        <v>401.57</v>
      </c>
      <c r="J251" t="s">
        <v>36</v>
      </c>
      <c r="K251">
        <v>12000</v>
      </c>
      <c r="L251">
        <v>8000</v>
      </c>
      <c r="M251" t="s">
        <v>33</v>
      </c>
    </row>
    <row r="252" spans="1:13" x14ac:dyDescent="0.4">
      <c r="A252">
        <v>100251</v>
      </c>
      <c r="B252" s="1">
        <v>45995.984722222223</v>
      </c>
      <c r="C252" t="s">
        <v>19</v>
      </c>
      <c r="D252" t="s">
        <v>35</v>
      </c>
      <c r="E252" t="s">
        <v>15</v>
      </c>
      <c r="F252" t="s">
        <v>32</v>
      </c>
      <c r="G252">
        <v>5</v>
      </c>
      <c r="H252">
        <v>823</v>
      </c>
      <c r="I252">
        <v>945.56</v>
      </c>
      <c r="J252" t="s">
        <v>49</v>
      </c>
      <c r="K252">
        <v>8500</v>
      </c>
      <c r="L252">
        <v>5500</v>
      </c>
      <c r="M252" t="s">
        <v>33</v>
      </c>
    </row>
    <row r="253" spans="1:13" x14ac:dyDescent="0.4">
      <c r="A253">
        <v>100252</v>
      </c>
      <c r="B253" s="1">
        <v>46017.732638888891</v>
      </c>
      <c r="C253" t="s">
        <v>45</v>
      </c>
      <c r="D253" t="s">
        <v>35</v>
      </c>
      <c r="E253" t="s">
        <v>15</v>
      </c>
      <c r="F253" t="s">
        <v>20</v>
      </c>
      <c r="G253">
        <v>65</v>
      </c>
      <c r="H253">
        <v>956</v>
      </c>
      <c r="I253">
        <v>1519.12</v>
      </c>
      <c r="J253" t="s">
        <v>36</v>
      </c>
      <c r="K253">
        <v>12000</v>
      </c>
      <c r="L253">
        <v>8000</v>
      </c>
      <c r="M253" t="s">
        <v>22</v>
      </c>
    </row>
    <row r="254" spans="1:13" x14ac:dyDescent="0.4">
      <c r="A254">
        <v>100253</v>
      </c>
      <c r="B254" s="1">
        <v>45786.301388888889</v>
      </c>
      <c r="C254" t="s">
        <v>45</v>
      </c>
      <c r="D254" t="s">
        <v>40</v>
      </c>
      <c r="E254" t="s">
        <v>29</v>
      </c>
      <c r="F254" t="s">
        <v>37</v>
      </c>
      <c r="G254">
        <v>78</v>
      </c>
      <c r="H254">
        <v>774</v>
      </c>
      <c r="I254">
        <v>615.67999999999995</v>
      </c>
      <c r="J254" t="s">
        <v>41</v>
      </c>
      <c r="K254">
        <v>5500</v>
      </c>
      <c r="L254">
        <v>3500</v>
      </c>
      <c r="M254" t="s">
        <v>38</v>
      </c>
    </row>
    <row r="255" spans="1:13" x14ac:dyDescent="0.4">
      <c r="A255">
        <v>100254</v>
      </c>
      <c r="B255" s="1">
        <v>45924.355555555558</v>
      </c>
      <c r="C255" t="s">
        <v>39</v>
      </c>
      <c r="D255" t="s">
        <v>28</v>
      </c>
      <c r="E255" t="s">
        <v>29</v>
      </c>
      <c r="F255" t="s">
        <v>25</v>
      </c>
      <c r="G255">
        <v>19</v>
      </c>
      <c r="H255">
        <v>893</v>
      </c>
      <c r="I255">
        <v>478.36</v>
      </c>
      <c r="J255" t="s">
        <v>30</v>
      </c>
      <c r="K255">
        <v>450</v>
      </c>
      <c r="L255">
        <v>200</v>
      </c>
      <c r="M255" t="s">
        <v>27</v>
      </c>
    </row>
    <row r="256" spans="1:13" x14ac:dyDescent="0.4">
      <c r="A256">
        <v>100255</v>
      </c>
      <c r="B256" s="1">
        <v>45808.106944444444</v>
      </c>
      <c r="C256" t="s">
        <v>34</v>
      </c>
      <c r="D256" t="s">
        <v>46</v>
      </c>
      <c r="E256" t="s">
        <v>15</v>
      </c>
      <c r="F256" t="s">
        <v>32</v>
      </c>
      <c r="G256">
        <v>30</v>
      </c>
      <c r="H256">
        <v>491</v>
      </c>
      <c r="I256">
        <v>839.61</v>
      </c>
      <c r="J256" t="s">
        <v>47</v>
      </c>
      <c r="K256">
        <v>4500</v>
      </c>
      <c r="L256">
        <v>2800</v>
      </c>
      <c r="M256" t="s">
        <v>33</v>
      </c>
    </row>
    <row r="257" spans="1:13" x14ac:dyDescent="0.4">
      <c r="A257">
        <v>100256</v>
      </c>
      <c r="B257" s="1">
        <v>45955.603472222225</v>
      </c>
      <c r="C257" t="s">
        <v>34</v>
      </c>
      <c r="D257" t="s">
        <v>55</v>
      </c>
      <c r="E257" t="s">
        <v>31</v>
      </c>
      <c r="F257" t="s">
        <v>16</v>
      </c>
      <c r="G257">
        <v>97</v>
      </c>
      <c r="H257">
        <v>366</v>
      </c>
      <c r="I257">
        <v>646.86</v>
      </c>
      <c r="J257" t="s">
        <v>57</v>
      </c>
      <c r="K257">
        <v>600</v>
      </c>
      <c r="L257">
        <v>350</v>
      </c>
      <c r="M257" t="s">
        <v>18</v>
      </c>
    </row>
    <row r="258" spans="1:13" x14ac:dyDescent="0.4">
      <c r="A258">
        <v>100257</v>
      </c>
      <c r="B258" s="1">
        <v>45756.809027777781</v>
      </c>
      <c r="C258" t="s">
        <v>42</v>
      </c>
      <c r="D258" t="s">
        <v>55</v>
      </c>
      <c r="E258" t="s">
        <v>31</v>
      </c>
      <c r="F258" t="s">
        <v>20</v>
      </c>
      <c r="G258">
        <v>98</v>
      </c>
      <c r="H258">
        <v>457</v>
      </c>
      <c r="I258">
        <v>648.64</v>
      </c>
      <c r="J258" t="s">
        <v>57</v>
      </c>
      <c r="K258">
        <v>600</v>
      </c>
      <c r="L258">
        <v>350</v>
      </c>
      <c r="M258" t="s">
        <v>22</v>
      </c>
    </row>
    <row r="259" spans="1:13" x14ac:dyDescent="0.4">
      <c r="A259">
        <v>100258</v>
      </c>
      <c r="B259" s="1">
        <v>45920.5625</v>
      </c>
      <c r="C259" t="s">
        <v>50</v>
      </c>
      <c r="D259" t="s">
        <v>35</v>
      </c>
      <c r="E259" t="s">
        <v>15</v>
      </c>
      <c r="F259" t="s">
        <v>16</v>
      </c>
      <c r="G259">
        <v>2</v>
      </c>
      <c r="H259">
        <v>586</v>
      </c>
      <c r="I259">
        <v>2962.88</v>
      </c>
      <c r="J259" t="s">
        <v>49</v>
      </c>
      <c r="K259">
        <v>8500</v>
      </c>
      <c r="L259">
        <v>5500</v>
      </c>
      <c r="M259" t="s">
        <v>18</v>
      </c>
    </row>
    <row r="260" spans="1:13" x14ac:dyDescent="0.4">
      <c r="A260">
        <v>100259</v>
      </c>
      <c r="B260" s="1">
        <v>45909.984027777777</v>
      </c>
      <c r="C260" t="s">
        <v>48</v>
      </c>
      <c r="D260" t="s">
        <v>35</v>
      </c>
      <c r="E260" t="s">
        <v>29</v>
      </c>
      <c r="F260" t="s">
        <v>37</v>
      </c>
      <c r="G260">
        <v>63</v>
      </c>
      <c r="H260">
        <v>531</v>
      </c>
      <c r="I260">
        <v>1117.71</v>
      </c>
      <c r="J260" t="s">
        <v>49</v>
      </c>
      <c r="K260">
        <v>8500</v>
      </c>
      <c r="L260">
        <v>5500</v>
      </c>
      <c r="M260" t="s">
        <v>38</v>
      </c>
    </row>
    <row r="261" spans="1:13" x14ac:dyDescent="0.4">
      <c r="A261">
        <v>100260</v>
      </c>
      <c r="B261" s="1">
        <v>45801.056944444441</v>
      </c>
      <c r="C261" t="s">
        <v>42</v>
      </c>
      <c r="D261" t="s">
        <v>55</v>
      </c>
      <c r="E261" t="s">
        <v>31</v>
      </c>
      <c r="F261" t="s">
        <v>37</v>
      </c>
      <c r="G261">
        <v>63</v>
      </c>
      <c r="H261">
        <v>492</v>
      </c>
      <c r="I261">
        <v>776.7</v>
      </c>
      <c r="J261" t="s">
        <v>56</v>
      </c>
      <c r="K261">
        <v>850</v>
      </c>
      <c r="L261">
        <v>550</v>
      </c>
      <c r="M261" t="s">
        <v>38</v>
      </c>
    </row>
    <row r="262" spans="1:13" x14ac:dyDescent="0.4">
      <c r="A262">
        <v>100261</v>
      </c>
      <c r="B262" s="1">
        <v>46003.713888888888</v>
      </c>
      <c r="C262" t="s">
        <v>50</v>
      </c>
      <c r="D262" t="s">
        <v>28</v>
      </c>
      <c r="E262" t="s">
        <v>31</v>
      </c>
      <c r="F262" t="s">
        <v>20</v>
      </c>
      <c r="G262">
        <v>33</v>
      </c>
      <c r="H262">
        <v>449</v>
      </c>
      <c r="I262">
        <v>363.48</v>
      </c>
      <c r="J262" t="s">
        <v>54</v>
      </c>
      <c r="K262">
        <v>2500</v>
      </c>
      <c r="L262">
        <v>1500</v>
      </c>
      <c r="M262" t="s">
        <v>22</v>
      </c>
    </row>
    <row r="263" spans="1:13" x14ac:dyDescent="0.4">
      <c r="A263">
        <v>100262</v>
      </c>
      <c r="B263" s="1">
        <v>45769.03125</v>
      </c>
      <c r="C263" t="s">
        <v>42</v>
      </c>
      <c r="D263" t="s">
        <v>43</v>
      </c>
      <c r="E263" t="s">
        <v>15</v>
      </c>
      <c r="F263" t="s">
        <v>16</v>
      </c>
      <c r="G263">
        <v>27</v>
      </c>
      <c r="H263">
        <v>653</v>
      </c>
      <c r="I263">
        <v>335.55</v>
      </c>
      <c r="J263" t="s">
        <v>44</v>
      </c>
      <c r="K263">
        <v>4500</v>
      </c>
      <c r="L263">
        <v>2500</v>
      </c>
      <c r="M263" t="s">
        <v>18</v>
      </c>
    </row>
    <row r="264" spans="1:13" x14ac:dyDescent="0.4">
      <c r="A264">
        <v>100263</v>
      </c>
      <c r="B264" s="1">
        <v>45717.081250000003</v>
      </c>
      <c r="C264" t="s">
        <v>23</v>
      </c>
      <c r="D264" t="s">
        <v>55</v>
      </c>
      <c r="E264" t="s">
        <v>29</v>
      </c>
      <c r="F264" t="s">
        <v>37</v>
      </c>
      <c r="G264">
        <v>56</v>
      </c>
      <c r="H264">
        <v>745</v>
      </c>
      <c r="I264">
        <v>959.56</v>
      </c>
      <c r="J264" t="s">
        <v>58</v>
      </c>
      <c r="K264">
        <v>1200</v>
      </c>
      <c r="L264">
        <v>800</v>
      </c>
      <c r="M264" t="s">
        <v>38</v>
      </c>
    </row>
    <row r="265" spans="1:13" x14ac:dyDescent="0.4">
      <c r="A265">
        <v>100264</v>
      </c>
      <c r="B265" s="1">
        <v>45659.518750000003</v>
      </c>
      <c r="C265" t="s">
        <v>13</v>
      </c>
      <c r="D265" t="s">
        <v>40</v>
      </c>
      <c r="E265" t="s">
        <v>29</v>
      </c>
      <c r="F265" t="s">
        <v>16</v>
      </c>
      <c r="G265">
        <v>83</v>
      </c>
      <c r="H265">
        <v>845</v>
      </c>
      <c r="I265">
        <v>321.81</v>
      </c>
      <c r="J265" t="s">
        <v>41</v>
      </c>
      <c r="K265">
        <v>5500</v>
      </c>
      <c r="L265">
        <v>3500</v>
      </c>
      <c r="M265" t="s">
        <v>18</v>
      </c>
    </row>
    <row r="266" spans="1:13" x14ac:dyDescent="0.4">
      <c r="A266">
        <v>100265</v>
      </c>
      <c r="B266" s="1">
        <v>45961.529166666667</v>
      </c>
      <c r="C266" t="s">
        <v>39</v>
      </c>
      <c r="D266" t="s">
        <v>28</v>
      </c>
      <c r="E266" t="s">
        <v>31</v>
      </c>
      <c r="F266" t="s">
        <v>25</v>
      </c>
      <c r="G266">
        <v>11</v>
      </c>
      <c r="H266">
        <v>851</v>
      </c>
      <c r="I266">
        <v>590.98</v>
      </c>
      <c r="J266" t="s">
        <v>54</v>
      </c>
      <c r="K266">
        <v>2500</v>
      </c>
      <c r="L266">
        <v>1500</v>
      </c>
      <c r="M266" t="s">
        <v>27</v>
      </c>
    </row>
    <row r="267" spans="1:13" x14ac:dyDescent="0.4">
      <c r="A267">
        <v>100266</v>
      </c>
      <c r="B267" s="1">
        <v>45911.556250000001</v>
      </c>
      <c r="C267" t="s">
        <v>50</v>
      </c>
      <c r="D267" t="s">
        <v>14</v>
      </c>
      <c r="E267" t="s">
        <v>29</v>
      </c>
      <c r="F267" t="s">
        <v>37</v>
      </c>
      <c r="G267">
        <v>82</v>
      </c>
      <c r="H267">
        <v>1062</v>
      </c>
      <c r="I267">
        <v>328.48</v>
      </c>
      <c r="J267" t="s">
        <v>17</v>
      </c>
      <c r="K267">
        <v>3200</v>
      </c>
      <c r="L267">
        <v>2000</v>
      </c>
      <c r="M267" t="s">
        <v>38</v>
      </c>
    </row>
    <row r="268" spans="1:13" x14ac:dyDescent="0.4">
      <c r="A268">
        <v>100267</v>
      </c>
      <c r="B268" s="1">
        <v>45797.461111111108</v>
      </c>
      <c r="C268" t="s">
        <v>45</v>
      </c>
      <c r="D268" t="s">
        <v>46</v>
      </c>
      <c r="E268" t="s">
        <v>29</v>
      </c>
      <c r="F268" t="s">
        <v>37</v>
      </c>
      <c r="G268">
        <v>29</v>
      </c>
      <c r="H268">
        <v>1033</v>
      </c>
      <c r="I268">
        <v>575.21</v>
      </c>
      <c r="J268" t="s">
        <v>47</v>
      </c>
      <c r="K268">
        <v>4500</v>
      </c>
      <c r="L268">
        <v>2800</v>
      </c>
      <c r="M268" t="s">
        <v>38</v>
      </c>
    </row>
    <row r="269" spans="1:13" x14ac:dyDescent="0.4">
      <c r="A269">
        <v>100268</v>
      </c>
      <c r="B269" s="1">
        <v>45694.842361111114</v>
      </c>
      <c r="C269" t="s">
        <v>48</v>
      </c>
      <c r="D269" t="s">
        <v>40</v>
      </c>
      <c r="E269" t="s">
        <v>29</v>
      </c>
      <c r="F269" t="s">
        <v>16</v>
      </c>
      <c r="G269">
        <v>58</v>
      </c>
      <c r="H269">
        <v>577</v>
      </c>
      <c r="I269">
        <v>2601.79</v>
      </c>
      <c r="J269" t="s">
        <v>41</v>
      </c>
      <c r="K269">
        <v>5500</v>
      </c>
      <c r="L269">
        <v>3500</v>
      </c>
      <c r="M269" t="s">
        <v>18</v>
      </c>
    </row>
    <row r="270" spans="1:13" x14ac:dyDescent="0.4">
      <c r="A270">
        <v>100269</v>
      </c>
      <c r="B270" s="1">
        <v>45817.79583333333</v>
      </c>
      <c r="C270" t="s">
        <v>45</v>
      </c>
      <c r="D270" t="s">
        <v>24</v>
      </c>
      <c r="E270" t="s">
        <v>29</v>
      </c>
      <c r="F270" t="s">
        <v>25</v>
      </c>
      <c r="G270">
        <v>96</v>
      </c>
      <c r="H270">
        <v>441</v>
      </c>
      <c r="I270">
        <v>256.45</v>
      </c>
      <c r="J270" t="s">
        <v>60</v>
      </c>
      <c r="K270">
        <v>25000</v>
      </c>
      <c r="L270">
        <v>18000</v>
      </c>
      <c r="M270" t="s">
        <v>27</v>
      </c>
    </row>
    <row r="271" spans="1:13" x14ac:dyDescent="0.4">
      <c r="A271">
        <v>100270</v>
      </c>
      <c r="B271" s="1">
        <v>45666.06527777778</v>
      </c>
      <c r="C271" t="s">
        <v>39</v>
      </c>
      <c r="D271" t="s">
        <v>46</v>
      </c>
      <c r="E271" t="s">
        <v>29</v>
      </c>
      <c r="F271" t="s">
        <v>20</v>
      </c>
      <c r="G271">
        <v>40</v>
      </c>
      <c r="H271">
        <v>452</v>
      </c>
      <c r="I271">
        <v>281.94</v>
      </c>
      <c r="J271" t="s">
        <v>53</v>
      </c>
      <c r="K271">
        <v>15000</v>
      </c>
      <c r="L271">
        <v>9500</v>
      </c>
      <c r="M271" t="s">
        <v>22</v>
      </c>
    </row>
    <row r="272" spans="1:13" x14ac:dyDescent="0.4">
      <c r="A272">
        <v>100271</v>
      </c>
      <c r="B272" s="1">
        <v>45890.077777777777</v>
      </c>
      <c r="C272" t="s">
        <v>23</v>
      </c>
      <c r="D272" t="s">
        <v>55</v>
      </c>
      <c r="E272" t="s">
        <v>15</v>
      </c>
      <c r="F272" t="s">
        <v>16</v>
      </c>
      <c r="G272">
        <v>57</v>
      </c>
      <c r="H272">
        <v>1120</v>
      </c>
      <c r="I272">
        <v>909.52</v>
      </c>
      <c r="J272" t="s">
        <v>57</v>
      </c>
      <c r="K272">
        <v>600</v>
      </c>
      <c r="L272">
        <v>350</v>
      </c>
      <c r="M272" t="s">
        <v>18</v>
      </c>
    </row>
    <row r="273" spans="1:13" x14ac:dyDescent="0.4">
      <c r="A273">
        <v>100272</v>
      </c>
      <c r="B273" s="1">
        <v>45756.551388888889</v>
      </c>
      <c r="C273" t="s">
        <v>34</v>
      </c>
      <c r="D273" t="s">
        <v>14</v>
      </c>
      <c r="E273" t="s">
        <v>29</v>
      </c>
      <c r="F273" t="s">
        <v>25</v>
      </c>
      <c r="G273">
        <v>73</v>
      </c>
      <c r="H273">
        <v>829</v>
      </c>
      <c r="I273">
        <v>607.03</v>
      </c>
      <c r="J273" t="s">
        <v>21</v>
      </c>
      <c r="K273">
        <v>6500</v>
      </c>
      <c r="L273">
        <v>4200</v>
      </c>
      <c r="M273" t="s">
        <v>27</v>
      </c>
    </row>
    <row r="274" spans="1:13" x14ac:dyDescent="0.4">
      <c r="A274">
        <v>100273</v>
      </c>
      <c r="B274" s="1">
        <v>45804.887499999997</v>
      </c>
      <c r="C274" t="s">
        <v>50</v>
      </c>
      <c r="D274" t="s">
        <v>35</v>
      </c>
      <c r="E274" t="s">
        <v>31</v>
      </c>
      <c r="F274" t="s">
        <v>16</v>
      </c>
      <c r="G274">
        <v>58</v>
      </c>
      <c r="H274">
        <v>1058</v>
      </c>
      <c r="I274">
        <v>522.51</v>
      </c>
      <c r="J274" t="s">
        <v>36</v>
      </c>
      <c r="K274">
        <v>12000</v>
      </c>
      <c r="L274">
        <v>8000</v>
      </c>
      <c r="M274" t="s">
        <v>18</v>
      </c>
    </row>
    <row r="275" spans="1:13" x14ac:dyDescent="0.4">
      <c r="A275">
        <v>100274</v>
      </c>
      <c r="B275" s="1">
        <v>45961.251388888886</v>
      </c>
      <c r="C275" t="s">
        <v>39</v>
      </c>
      <c r="D275" t="s">
        <v>55</v>
      </c>
      <c r="E275" t="s">
        <v>15</v>
      </c>
      <c r="F275" t="s">
        <v>16</v>
      </c>
      <c r="G275">
        <v>68</v>
      </c>
      <c r="H275">
        <v>1006</v>
      </c>
      <c r="I275">
        <v>249</v>
      </c>
      <c r="J275" t="s">
        <v>56</v>
      </c>
      <c r="K275">
        <v>850</v>
      </c>
      <c r="L275">
        <v>550</v>
      </c>
      <c r="M275" t="s">
        <v>18</v>
      </c>
    </row>
    <row r="276" spans="1:13" x14ac:dyDescent="0.4">
      <c r="A276">
        <v>100275</v>
      </c>
      <c r="B276" s="1">
        <v>45865.136805555558</v>
      </c>
      <c r="C276" t="s">
        <v>13</v>
      </c>
      <c r="D276" t="s">
        <v>46</v>
      </c>
      <c r="E276" t="s">
        <v>15</v>
      </c>
      <c r="F276" t="s">
        <v>37</v>
      </c>
      <c r="G276">
        <v>41</v>
      </c>
      <c r="H276">
        <v>1051</v>
      </c>
      <c r="I276">
        <v>2251.65</v>
      </c>
      <c r="J276" t="s">
        <v>53</v>
      </c>
      <c r="K276">
        <v>15000</v>
      </c>
      <c r="L276">
        <v>9500</v>
      </c>
      <c r="M276" t="s">
        <v>38</v>
      </c>
    </row>
    <row r="277" spans="1:13" x14ac:dyDescent="0.4">
      <c r="A277">
        <v>100276</v>
      </c>
      <c r="B277" s="1">
        <v>45788.425000000003</v>
      </c>
      <c r="C277" t="s">
        <v>34</v>
      </c>
      <c r="D277" t="s">
        <v>43</v>
      </c>
      <c r="E277" t="s">
        <v>15</v>
      </c>
      <c r="F277" t="s">
        <v>20</v>
      </c>
      <c r="G277">
        <v>85</v>
      </c>
      <c r="H277">
        <v>518</v>
      </c>
      <c r="I277">
        <v>819.34</v>
      </c>
      <c r="J277" t="s">
        <v>51</v>
      </c>
      <c r="K277">
        <v>1800</v>
      </c>
      <c r="L277">
        <v>900</v>
      </c>
      <c r="M277" t="s">
        <v>22</v>
      </c>
    </row>
    <row r="278" spans="1:13" x14ac:dyDescent="0.4">
      <c r="A278">
        <v>100277</v>
      </c>
      <c r="B278" s="1">
        <v>45809.258333333331</v>
      </c>
      <c r="C278" t="s">
        <v>19</v>
      </c>
      <c r="D278" t="s">
        <v>43</v>
      </c>
      <c r="E278" t="s">
        <v>31</v>
      </c>
      <c r="F278" t="s">
        <v>32</v>
      </c>
      <c r="G278">
        <v>27</v>
      </c>
      <c r="H278">
        <v>565</v>
      </c>
      <c r="I278">
        <v>741.69</v>
      </c>
      <c r="J278" t="s">
        <v>51</v>
      </c>
      <c r="K278">
        <v>1800</v>
      </c>
      <c r="L278">
        <v>900</v>
      </c>
      <c r="M278" t="s">
        <v>33</v>
      </c>
    </row>
    <row r="279" spans="1:13" x14ac:dyDescent="0.4">
      <c r="A279">
        <v>100278</v>
      </c>
      <c r="B279" s="1">
        <v>45711.019444444442</v>
      </c>
      <c r="C279" t="s">
        <v>19</v>
      </c>
      <c r="D279" t="s">
        <v>35</v>
      </c>
      <c r="E279" t="s">
        <v>31</v>
      </c>
      <c r="F279" t="s">
        <v>32</v>
      </c>
      <c r="G279">
        <v>45</v>
      </c>
      <c r="H279">
        <v>778</v>
      </c>
      <c r="I279">
        <v>810.36</v>
      </c>
      <c r="J279" t="s">
        <v>49</v>
      </c>
      <c r="K279">
        <v>8500</v>
      </c>
      <c r="L279">
        <v>5500</v>
      </c>
      <c r="M279" t="s">
        <v>33</v>
      </c>
    </row>
    <row r="280" spans="1:13" x14ac:dyDescent="0.4">
      <c r="A280">
        <v>100279</v>
      </c>
      <c r="B280" s="1">
        <v>45777.501388888886</v>
      </c>
      <c r="C280" t="s">
        <v>34</v>
      </c>
      <c r="D280" t="s">
        <v>35</v>
      </c>
      <c r="E280" t="s">
        <v>15</v>
      </c>
      <c r="F280" t="s">
        <v>16</v>
      </c>
      <c r="G280">
        <v>78</v>
      </c>
      <c r="H280">
        <v>1179</v>
      </c>
      <c r="I280">
        <v>720.9</v>
      </c>
      <c r="J280" t="s">
        <v>36</v>
      </c>
      <c r="K280">
        <v>12000</v>
      </c>
      <c r="L280">
        <v>8000</v>
      </c>
      <c r="M280" t="s">
        <v>18</v>
      </c>
    </row>
    <row r="281" spans="1:13" x14ac:dyDescent="0.4">
      <c r="A281">
        <v>100280</v>
      </c>
      <c r="B281" s="1">
        <v>45818.331250000003</v>
      </c>
      <c r="C281" t="s">
        <v>42</v>
      </c>
      <c r="D281" t="s">
        <v>24</v>
      </c>
      <c r="E281" t="s">
        <v>29</v>
      </c>
      <c r="F281" t="s">
        <v>16</v>
      </c>
      <c r="G281">
        <v>12</v>
      </c>
      <c r="H281">
        <v>850</v>
      </c>
      <c r="I281">
        <v>1984.76</v>
      </c>
      <c r="J281" t="s">
        <v>59</v>
      </c>
      <c r="K281">
        <v>3500</v>
      </c>
      <c r="L281">
        <v>2200</v>
      </c>
      <c r="M281" t="s">
        <v>18</v>
      </c>
    </row>
    <row r="282" spans="1:13" x14ac:dyDescent="0.4">
      <c r="A282">
        <v>100281</v>
      </c>
      <c r="B282" s="1">
        <v>45773.661805555559</v>
      </c>
      <c r="C282" t="s">
        <v>19</v>
      </c>
      <c r="D282" t="s">
        <v>14</v>
      </c>
      <c r="E282" t="s">
        <v>31</v>
      </c>
      <c r="F282" t="s">
        <v>20</v>
      </c>
      <c r="G282">
        <v>41</v>
      </c>
      <c r="H282">
        <v>1116</v>
      </c>
      <c r="I282">
        <v>2904.19</v>
      </c>
      <c r="J282" t="s">
        <v>17</v>
      </c>
      <c r="K282">
        <v>3200</v>
      </c>
      <c r="L282">
        <v>2000</v>
      </c>
      <c r="M282" t="s">
        <v>22</v>
      </c>
    </row>
    <row r="283" spans="1:13" x14ac:dyDescent="0.4">
      <c r="A283">
        <v>100282</v>
      </c>
      <c r="B283" s="1">
        <v>45732.781944444447</v>
      </c>
      <c r="C283" t="s">
        <v>34</v>
      </c>
      <c r="D283" t="s">
        <v>14</v>
      </c>
      <c r="E283" t="s">
        <v>29</v>
      </c>
      <c r="F283" t="s">
        <v>20</v>
      </c>
      <c r="G283">
        <v>65</v>
      </c>
      <c r="H283">
        <v>411</v>
      </c>
      <c r="I283">
        <v>332.16</v>
      </c>
      <c r="J283" t="s">
        <v>17</v>
      </c>
      <c r="K283">
        <v>3200</v>
      </c>
      <c r="L283">
        <v>2000</v>
      </c>
      <c r="M283" t="s">
        <v>22</v>
      </c>
    </row>
    <row r="284" spans="1:13" x14ac:dyDescent="0.4">
      <c r="A284">
        <v>100283</v>
      </c>
      <c r="B284" s="1">
        <v>45770.642361111109</v>
      </c>
      <c r="C284" t="s">
        <v>39</v>
      </c>
      <c r="D284" t="s">
        <v>55</v>
      </c>
      <c r="E284" t="s">
        <v>29</v>
      </c>
      <c r="F284" t="s">
        <v>20</v>
      </c>
      <c r="G284">
        <v>18</v>
      </c>
      <c r="H284">
        <v>1162</v>
      </c>
      <c r="I284">
        <v>636.28</v>
      </c>
      <c r="J284" t="s">
        <v>56</v>
      </c>
      <c r="K284">
        <v>850</v>
      </c>
      <c r="L284">
        <v>550</v>
      </c>
      <c r="M284" t="s">
        <v>22</v>
      </c>
    </row>
    <row r="285" spans="1:13" x14ac:dyDescent="0.4">
      <c r="A285">
        <v>100284</v>
      </c>
      <c r="B285" s="1">
        <v>45761.523611111108</v>
      </c>
      <c r="C285" t="s">
        <v>34</v>
      </c>
      <c r="D285" t="s">
        <v>35</v>
      </c>
      <c r="E285" t="s">
        <v>15</v>
      </c>
      <c r="F285" t="s">
        <v>32</v>
      </c>
      <c r="G285">
        <v>65</v>
      </c>
      <c r="H285">
        <v>1105</v>
      </c>
      <c r="I285">
        <v>788.26</v>
      </c>
      <c r="J285" t="s">
        <v>36</v>
      </c>
      <c r="K285">
        <v>12000</v>
      </c>
      <c r="L285">
        <v>8000</v>
      </c>
      <c r="M285" t="s">
        <v>33</v>
      </c>
    </row>
    <row r="286" spans="1:13" x14ac:dyDescent="0.4">
      <c r="A286">
        <v>100285</v>
      </c>
      <c r="B286" s="1">
        <v>45997.288888888892</v>
      </c>
      <c r="C286" t="s">
        <v>42</v>
      </c>
      <c r="D286" t="s">
        <v>43</v>
      </c>
      <c r="E286" t="s">
        <v>15</v>
      </c>
      <c r="F286" t="s">
        <v>16</v>
      </c>
      <c r="G286">
        <v>21</v>
      </c>
      <c r="H286">
        <v>467</v>
      </c>
      <c r="I286">
        <v>332.72</v>
      </c>
      <c r="J286" t="s">
        <v>61</v>
      </c>
      <c r="K286">
        <v>2800</v>
      </c>
      <c r="L286">
        <v>1500</v>
      </c>
      <c r="M286" t="s">
        <v>18</v>
      </c>
    </row>
    <row r="287" spans="1:13" x14ac:dyDescent="0.4">
      <c r="A287">
        <v>100286</v>
      </c>
      <c r="B287" s="1">
        <v>45911.918749999997</v>
      </c>
      <c r="C287" t="s">
        <v>39</v>
      </c>
      <c r="D287" t="s">
        <v>14</v>
      </c>
      <c r="E287" t="s">
        <v>15</v>
      </c>
      <c r="F287" t="s">
        <v>25</v>
      </c>
      <c r="G287">
        <v>74</v>
      </c>
      <c r="H287">
        <v>328</v>
      </c>
      <c r="I287">
        <v>900.11</v>
      </c>
      <c r="J287" t="s">
        <v>21</v>
      </c>
      <c r="K287">
        <v>6500</v>
      </c>
      <c r="L287">
        <v>4200</v>
      </c>
      <c r="M287" t="s">
        <v>27</v>
      </c>
    </row>
    <row r="288" spans="1:13" x14ac:dyDescent="0.4">
      <c r="A288">
        <v>100287</v>
      </c>
      <c r="B288" s="1">
        <v>45884.790277777778</v>
      </c>
      <c r="C288" t="s">
        <v>13</v>
      </c>
      <c r="D288" t="s">
        <v>55</v>
      </c>
      <c r="E288" t="s">
        <v>29</v>
      </c>
      <c r="F288" t="s">
        <v>20</v>
      </c>
      <c r="G288">
        <v>80</v>
      </c>
      <c r="H288">
        <v>475</v>
      </c>
      <c r="I288">
        <v>382.94</v>
      </c>
      <c r="J288" t="s">
        <v>56</v>
      </c>
      <c r="K288">
        <v>850</v>
      </c>
      <c r="L288">
        <v>550</v>
      </c>
      <c r="M288" t="s">
        <v>22</v>
      </c>
    </row>
    <row r="289" spans="1:13" x14ac:dyDescent="0.4">
      <c r="A289">
        <v>100288</v>
      </c>
      <c r="B289" s="1">
        <v>45769.182638888888</v>
      </c>
      <c r="C289" t="s">
        <v>48</v>
      </c>
      <c r="D289" t="s">
        <v>40</v>
      </c>
      <c r="E289" t="s">
        <v>15</v>
      </c>
      <c r="F289" t="s">
        <v>37</v>
      </c>
      <c r="G289">
        <v>4</v>
      </c>
      <c r="H289">
        <v>1166</v>
      </c>
      <c r="I289">
        <v>2788.84</v>
      </c>
      <c r="J289" t="s">
        <v>52</v>
      </c>
      <c r="K289">
        <v>1500</v>
      </c>
      <c r="L289">
        <v>800</v>
      </c>
      <c r="M289" t="s">
        <v>38</v>
      </c>
    </row>
    <row r="290" spans="1:13" x14ac:dyDescent="0.4">
      <c r="A290">
        <v>100289</v>
      </c>
      <c r="B290" s="1">
        <v>45756.047222222223</v>
      </c>
      <c r="C290" t="s">
        <v>13</v>
      </c>
      <c r="D290" t="s">
        <v>40</v>
      </c>
      <c r="E290" t="s">
        <v>31</v>
      </c>
      <c r="F290" t="s">
        <v>16</v>
      </c>
      <c r="G290">
        <v>68</v>
      </c>
      <c r="H290">
        <v>377</v>
      </c>
      <c r="I290">
        <v>497.8</v>
      </c>
      <c r="J290" t="s">
        <v>52</v>
      </c>
      <c r="K290">
        <v>1500</v>
      </c>
      <c r="L290">
        <v>800</v>
      </c>
      <c r="M290" t="s">
        <v>18</v>
      </c>
    </row>
    <row r="291" spans="1:13" x14ac:dyDescent="0.4">
      <c r="A291">
        <v>100290</v>
      </c>
      <c r="B291" s="1">
        <v>45810.341666666667</v>
      </c>
      <c r="C291" t="s">
        <v>42</v>
      </c>
      <c r="D291" t="s">
        <v>14</v>
      </c>
      <c r="E291" t="s">
        <v>15</v>
      </c>
      <c r="F291" t="s">
        <v>25</v>
      </c>
      <c r="G291">
        <v>69</v>
      </c>
      <c r="H291">
        <v>912</v>
      </c>
      <c r="I291">
        <v>620.03</v>
      </c>
      <c r="J291" t="s">
        <v>17</v>
      </c>
      <c r="K291">
        <v>3200</v>
      </c>
      <c r="L291">
        <v>2000</v>
      </c>
      <c r="M291" t="s">
        <v>27</v>
      </c>
    </row>
    <row r="292" spans="1:13" x14ac:dyDescent="0.4">
      <c r="A292">
        <v>100291</v>
      </c>
      <c r="B292" s="1">
        <v>46006.643055555556</v>
      </c>
      <c r="C292" t="s">
        <v>39</v>
      </c>
      <c r="D292" t="s">
        <v>14</v>
      </c>
      <c r="E292" t="s">
        <v>29</v>
      </c>
      <c r="F292" t="s">
        <v>25</v>
      </c>
      <c r="G292">
        <v>87</v>
      </c>
      <c r="H292">
        <v>808</v>
      </c>
      <c r="I292">
        <v>702.32</v>
      </c>
      <c r="J292" t="s">
        <v>17</v>
      </c>
      <c r="K292">
        <v>3200</v>
      </c>
      <c r="L292">
        <v>2000</v>
      </c>
      <c r="M292" t="s">
        <v>27</v>
      </c>
    </row>
    <row r="293" spans="1:13" x14ac:dyDescent="0.4">
      <c r="A293">
        <v>100292</v>
      </c>
      <c r="B293" s="1">
        <v>45995.868750000001</v>
      </c>
      <c r="C293" t="s">
        <v>50</v>
      </c>
      <c r="D293" t="s">
        <v>24</v>
      </c>
      <c r="E293" t="s">
        <v>29</v>
      </c>
      <c r="F293" t="s">
        <v>16</v>
      </c>
      <c r="G293">
        <v>18</v>
      </c>
      <c r="H293">
        <v>332</v>
      </c>
      <c r="I293">
        <v>525.16</v>
      </c>
      <c r="J293" t="s">
        <v>26</v>
      </c>
      <c r="K293">
        <v>45000</v>
      </c>
      <c r="L293">
        <v>32000</v>
      </c>
      <c r="M293" t="s">
        <v>18</v>
      </c>
    </row>
    <row r="294" spans="1:13" x14ac:dyDescent="0.4">
      <c r="A294">
        <v>100293</v>
      </c>
      <c r="B294" s="1">
        <v>45851.125694444447</v>
      </c>
      <c r="C294" t="s">
        <v>34</v>
      </c>
      <c r="D294" t="s">
        <v>14</v>
      </c>
      <c r="E294" t="s">
        <v>15</v>
      </c>
      <c r="F294" t="s">
        <v>20</v>
      </c>
      <c r="G294">
        <v>28</v>
      </c>
      <c r="H294">
        <v>1024</v>
      </c>
      <c r="I294">
        <v>1060.94</v>
      </c>
      <c r="J294" t="s">
        <v>17</v>
      </c>
      <c r="K294">
        <v>3200</v>
      </c>
      <c r="L294">
        <v>2000</v>
      </c>
      <c r="M294" t="s">
        <v>22</v>
      </c>
    </row>
    <row r="295" spans="1:13" x14ac:dyDescent="0.4">
      <c r="A295">
        <v>100294</v>
      </c>
      <c r="B295" s="1">
        <v>45967.388194444444</v>
      </c>
      <c r="C295" t="s">
        <v>23</v>
      </c>
      <c r="D295" t="s">
        <v>24</v>
      </c>
      <c r="E295" t="s">
        <v>15</v>
      </c>
      <c r="F295" t="s">
        <v>32</v>
      </c>
      <c r="G295">
        <v>89</v>
      </c>
      <c r="H295">
        <v>640</v>
      </c>
      <c r="I295">
        <v>725.26</v>
      </c>
      <c r="J295" t="s">
        <v>59</v>
      </c>
      <c r="K295">
        <v>3500</v>
      </c>
      <c r="L295">
        <v>2200</v>
      </c>
      <c r="M295" t="s">
        <v>33</v>
      </c>
    </row>
    <row r="296" spans="1:13" x14ac:dyDescent="0.4">
      <c r="A296">
        <v>100295</v>
      </c>
      <c r="B296" s="1">
        <v>45820.093055555553</v>
      </c>
      <c r="C296" t="s">
        <v>48</v>
      </c>
      <c r="D296" t="s">
        <v>43</v>
      </c>
      <c r="E296" t="s">
        <v>15</v>
      </c>
      <c r="F296" t="s">
        <v>37</v>
      </c>
      <c r="G296">
        <v>56</v>
      </c>
      <c r="H296">
        <v>381</v>
      </c>
      <c r="I296">
        <v>865.44</v>
      </c>
      <c r="J296" t="s">
        <v>44</v>
      </c>
      <c r="K296">
        <v>4500</v>
      </c>
      <c r="L296">
        <v>2500</v>
      </c>
      <c r="M296" t="s">
        <v>38</v>
      </c>
    </row>
    <row r="297" spans="1:13" x14ac:dyDescent="0.4">
      <c r="A297">
        <v>100296</v>
      </c>
      <c r="B297" s="1">
        <v>45865.007638888892</v>
      </c>
      <c r="C297" t="s">
        <v>45</v>
      </c>
      <c r="D297" t="s">
        <v>46</v>
      </c>
      <c r="E297" t="s">
        <v>31</v>
      </c>
      <c r="F297" t="s">
        <v>25</v>
      </c>
      <c r="G297">
        <v>95</v>
      </c>
      <c r="H297">
        <v>473</v>
      </c>
      <c r="I297">
        <v>721.35</v>
      </c>
      <c r="J297" t="s">
        <v>53</v>
      </c>
      <c r="K297">
        <v>15000</v>
      </c>
      <c r="L297">
        <v>9500</v>
      </c>
      <c r="M297" t="s">
        <v>27</v>
      </c>
    </row>
    <row r="298" spans="1:13" x14ac:dyDescent="0.4">
      <c r="A298">
        <v>100297</v>
      </c>
      <c r="B298" s="1">
        <v>45826.250694444447</v>
      </c>
      <c r="C298" t="s">
        <v>23</v>
      </c>
      <c r="D298" t="s">
        <v>24</v>
      </c>
      <c r="E298" t="s">
        <v>31</v>
      </c>
      <c r="F298" t="s">
        <v>16</v>
      </c>
      <c r="G298">
        <v>55</v>
      </c>
      <c r="H298">
        <v>771</v>
      </c>
      <c r="I298">
        <v>629.42999999999995</v>
      </c>
      <c r="J298" t="s">
        <v>26</v>
      </c>
      <c r="K298">
        <v>45000</v>
      </c>
      <c r="L298">
        <v>32000</v>
      </c>
      <c r="M298" t="s">
        <v>18</v>
      </c>
    </row>
    <row r="299" spans="1:13" x14ac:dyDescent="0.4">
      <c r="A299">
        <v>100298</v>
      </c>
      <c r="B299" s="1">
        <v>45818.109722222223</v>
      </c>
      <c r="C299" t="s">
        <v>34</v>
      </c>
      <c r="D299" t="s">
        <v>14</v>
      </c>
      <c r="E299" t="s">
        <v>15</v>
      </c>
      <c r="F299" t="s">
        <v>37</v>
      </c>
      <c r="G299">
        <v>66</v>
      </c>
      <c r="H299">
        <v>951</v>
      </c>
      <c r="I299">
        <v>771.13</v>
      </c>
      <c r="J299" t="s">
        <v>17</v>
      </c>
      <c r="K299">
        <v>3200</v>
      </c>
      <c r="L299">
        <v>2000</v>
      </c>
      <c r="M299" t="s">
        <v>38</v>
      </c>
    </row>
    <row r="300" spans="1:13" x14ac:dyDescent="0.4">
      <c r="A300">
        <v>100299</v>
      </c>
      <c r="B300" s="1">
        <v>45725.45416666667</v>
      </c>
      <c r="C300" t="s">
        <v>19</v>
      </c>
      <c r="D300" t="s">
        <v>28</v>
      </c>
      <c r="E300" t="s">
        <v>15</v>
      </c>
      <c r="F300" t="s">
        <v>25</v>
      </c>
      <c r="G300">
        <v>21</v>
      </c>
      <c r="H300">
        <v>1106</v>
      </c>
      <c r="I300">
        <v>1044.44</v>
      </c>
      <c r="J300" t="s">
        <v>54</v>
      </c>
      <c r="K300">
        <v>2500</v>
      </c>
      <c r="L300">
        <v>1500</v>
      </c>
      <c r="M300" t="s">
        <v>27</v>
      </c>
    </row>
    <row r="301" spans="1:13" x14ac:dyDescent="0.4">
      <c r="A301">
        <v>100300</v>
      </c>
      <c r="B301" s="1">
        <v>45946.510416666664</v>
      </c>
      <c r="C301" t="s">
        <v>48</v>
      </c>
      <c r="D301" t="s">
        <v>28</v>
      </c>
      <c r="E301" t="s">
        <v>29</v>
      </c>
      <c r="F301" t="s">
        <v>32</v>
      </c>
      <c r="G301">
        <v>97</v>
      </c>
      <c r="H301">
        <v>920</v>
      </c>
      <c r="I301">
        <v>386.66</v>
      </c>
      <c r="J301" t="s">
        <v>54</v>
      </c>
      <c r="K301">
        <v>2500</v>
      </c>
      <c r="L301">
        <v>1500</v>
      </c>
      <c r="M301" t="s">
        <v>33</v>
      </c>
    </row>
    <row r="302" spans="1:13" x14ac:dyDescent="0.4">
      <c r="A302">
        <v>100301</v>
      </c>
      <c r="B302" s="1">
        <v>45934.699305555558</v>
      </c>
      <c r="C302" t="s">
        <v>48</v>
      </c>
      <c r="D302" t="s">
        <v>46</v>
      </c>
      <c r="E302" t="s">
        <v>29</v>
      </c>
      <c r="F302" t="s">
        <v>16</v>
      </c>
      <c r="G302">
        <v>95</v>
      </c>
      <c r="H302">
        <v>380</v>
      </c>
      <c r="I302">
        <v>768.63</v>
      </c>
      <c r="J302" t="s">
        <v>47</v>
      </c>
      <c r="K302">
        <v>4500</v>
      </c>
      <c r="L302">
        <v>2800</v>
      </c>
      <c r="M302" t="s">
        <v>18</v>
      </c>
    </row>
    <row r="303" spans="1:13" x14ac:dyDescent="0.4">
      <c r="A303">
        <v>100302</v>
      </c>
      <c r="B303" s="1">
        <v>45961.409722222219</v>
      </c>
      <c r="C303" t="s">
        <v>23</v>
      </c>
      <c r="D303" t="s">
        <v>14</v>
      </c>
      <c r="E303" t="s">
        <v>29</v>
      </c>
      <c r="F303" t="s">
        <v>25</v>
      </c>
      <c r="G303">
        <v>69</v>
      </c>
      <c r="H303">
        <v>609</v>
      </c>
      <c r="I303">
        <v>814.48</v>
      </c>
      <c r="J303" t="s">
        <v>21</v>
      </c>
      <c r="K303">
        <v>6500</v>
      </c>
      <c r="L303">
        <v>4200</v>
      </c>
      <c r="M303" t="s">
        <v>27</v>
      </c>
    </row>
    <row r="304" spans="1:13" x14ac:dyDescent="0.4">
      <c r="A304">
        <v>100303</v>
      </c>
      <c r="B304" s="1">
        <v>45792.310416666667</v>
      </c>
      <c r="C304" t="s">
        <v>42</v>
      </c>
      <c r="D304" t="s">
        <v>43</v>
      </c>
      <c r="E304" t="s">
        <v>31</v>
      </c>
      <c r="F304" t="s">
        <v>37</v>
      </c>
      <c r="G304">
        <v>37</v>
      </c>
      <c r="H304">
        <v>997</v>
      </c>
      <c r="I304">
        <v>1183.97</v>
      </c>
      <c r="J304" t="s">
        <v>51</v>
      </c>
      <c r="K304">
        <v>1800</v>
      </c>
      <c r="L304">
        <v>900</v>
      </c>
      <c r="M304" t="s">
        <v>38</v>
      </c>
    </row>
    <row r="305" spans="1:13" x14ac:dyDescent="0.4">
      <c r="A305">
        <v>100304</v>
      </c>
      <c r="B305" s="1">
        <v>45852.315972222219</v>
      </c>
      <c r="C305" t="s">
        <v>23</v>
      </c>
      <c r="D305" t="s">
        <v>55</v>
      </c>
      <c r="E305" t="s">
        <v>15</v>
      </c>
      <c r="F305" t="s">
        <v>32</v>
      </c>
      <c r="G305">
        <v>83</v>
      </c>
      <c r="H305">
        <v>966</v>
      </c>
      <c r="I305">
        <v>396.86</v>
      </c>
      <c r="J305" t="s">
        <v>56</v>
      </c>
      <c r="K305">
        <v>850</v>
      </c>
      <c r="L305">
        <v>550</v>
      </c>
      <c r="M305" t="s">
        <v>33</v>
      </c>
    </row>
    <row r="306" spans="1:13" x14ac:dyDescent="0.4">
      <c r="A306">
        <v>100305</v>
      </c>
      <c r="B306" s="1">
        <v>45785.765277777777</v>
      </c>
      <c r="C306" t="s">
        <v>34</v>
      </c>
      <c r="D306" t="s">
        <v>28</v>
      </c>
      <c r="E306" t="s">
        <v>15</v>
      </c>
      <c r="F306" t="s">
        <v>37</v>
      </c>
      <c r="G306">
        <v>34</v>
      </c>
      <c r="H306">
        <v>526</v>
      </c>
      <c r="I306">
        <v>543.87</v>
      </c>
      <c r="J306" t="s">
        <v>30</v>
      </c>
      <c r="K306">
        <v>450</v>
      </c>
      <c r="L306">
        <v>200</v>
      </c>
      <c r="M306" t="s">
        <v>38</v>
      </c>
    </row>
    <row r="307" spans="1:13" x14ac:dyDescent="0.4">
      <c r="A307">
        <v>100306</v>
      </c>
      <c r="B307" s="1">
        <v>45690.754166666666</v>
      </c>
      <c r="C307" t="s">
        <v>34</v>
      </c>
      <c r="D307" t="s">
        <v>28</v>
      </c>
      <c r="E307" t="s">
        <v>15</v>
      </c>
      <c r="F307" t="s">
        <v>25</v>
      </c>
      <c r="G307">
        <v>92</v>
      </c>
      <c r="H307">
        <v>875</v>
      </c>
      <c r="I307">
        <v>630.94000000000005</v>
      </c>
      <c r="J307" t="s">
        <v>30</v>
      </c>
      <c r="K307">
        <v>450</v>
      </c>
      <c r="L307">
        <v>200</v>
      </c>
      <c r="M307" t="s">
        <v>27</v>
      </c>
    </row>
    <row r="308" spans="1:13" x14ac:dyDescent="0.4">
      <c r="A308">
        <v>100307</v>
      </c>
      <c r="B308" s="1">
        <v>45833.718055555553</v>
      </c>
      <c r="C308" t="s">
        <v>34</v>
      </c>
      <c r="D308" t="s">
        <v>28</v>
      </c>
      <c r="E308" t="s">
        <v>29</v>
      </c>
      <c r="F308" t="s">
        <v>37</v>
      </c>
      <c r="G308">
        <v>4</v>
      </c>
      <c r="H308">
        <v>406</v>
      </c>
      <c r="I308">
        <v>1071.8599999999999</v>
      </c>
      <c r="J308" t="s">
        <v>30</v>
      </c>
      <c r="K308">
        <v>450</v>
      </c>
      <c r="L308">
        <v>200</v>
      </c>
      <c r="M308" t="s">
        <v>38</v>
      </c>
    </row>
    <row r="309" spans="1:13" x14ac:dyDescent="0.4">
      <c r="A309">
        <v>100308</v>
      </c>
      <c r="B309" s="1">
        <v>45679.997916666667</v>
      </c>
      <c r="C309" t="s">
        <v>34</v>
      </c>
      <c r="D309" t="s">
        <v>28</v>
      </c>
      <c r="E309" t="s">
        <v>29</v>
      </c>
      <c r="F309" t="s">
        <v>16</v>
      </c>
      <c r="G309">
        <v>69</v>
      </c>
      <c r="H309">
        <v>744</v>
      </c>
      <c r="I309">
        <v>1001.84</v>
      </c>
      <c r="J309" t="s">
        <v>54</v>
      </c>
      <c r="K309">
        <v>2500</v>
      </c>
      <c r="L309">
        <v>1500</v>
      </c>
      <c r="M309" t="s">
        <v>18</v>
      </c>
    </row>
    <row r="310" spans="1:13" x14ac:dyDescent="0.4">
      <c r="A310">
        <v>100309</v>
      </c>
      <c r="B310" s="1">
        <v>45895.359722222223</v>
      </c>
      <c r="C310" t="s">
        <v>34</v>
      </c>
      <c r="D310" t="s">
        <v>40</v>
      </c>
      <c r="E310" t="s">
        <v>29</v>
      </c>
      <c r="F310" t="s">
        <v>16</v>
      </c>
      <c r="G310">
        <v>7</v>
      </c>
      <c r="H310">
        <v>1115</v>
      </c>
      <c r="I310">
        <v>653.04</v>
      </c>
      <c r="J310" t="s">
        <v>52</v>
      </c>
      <c r="K310">
        <v>1500</v>
      </c>
      <c r="L310">
        <v>800</v>
      </c>
      <c r="M310" t="s">
        <v>18</v>
      </c>
    </row>
    <row r="311" spans="1:13" x14ac:dyDescent="0.4">
      <c r="A311">
        <v>100310</v>
      </c>
      <c r="B311" s="1">
        <v>45815.81527777778</v>
      </c>
      <c r="C311" t="s">
        <v>19</v>
      </c>
      <c r="D311" t="s">
        <v>40</v>
      </c>
      <c r="E311" t="s">
        <v>15</v>
      </c>
      <c r="F311" t="s">
        <v>20</v>
      </c>
      <c r="G311">
        <v>15</v>
      </c>
      <c r="H311">
        <v>546</v>
      </c>
      <c r="I311">
        <v>988.32</v>
      </c>
      <c r="J311" t="s">
        <v>41</v>
      </c>
      <c r="K311">
        <v>5500</v>
      </c>
      <c r="L311">
        <v>3500</v>
      </c>
      <c r="M311" t="s">
        <v>22</v>
      </c>
    </row>
    <row r="312" spans="1:13" x14ac:dyDescent="0.4">
      <c r="A312">
        <v>100311</v>
      </c>
      <c r="B312" s="1">
        <v>45695.793055555558</v>
      </c>
      <c r="C312" t="s">
        <v>23</v>
      </c>
      <c r="D312" t="s">
        <v>24</v>
      </c>
      <c r="E312" t="s">
        <v>15</v>
      </c>
      <c r="F312" t="s">
        <v>37</v>
      </c>
      <c r="G312">
        <v>82</v>
      </c>
      <c r="H312">
        <v>990</v>
      </c>
      <c r="I312">
        <v>984.45</v>
      </c>
      <c r="J312" t="s">
        <v>26</v>
      </c>
      <c r="K312">
        <v>45000</v>
      </c>
      <c r="L312">
        <v>32000</v>
      </c>
      <c r="M312" t="s">
        <v>38</v>
      </c>
    </row>
    <row r="313" spans="1:13" x14ac:dyDescent="0.4">
      <c r="A313">
        <v>100312</v>
      </c>
      <c r="B313" s="1">
        <v>45887.494444444441</v>
      </c>
      <c r="C313" t="s">
        <v>19</v>
      </c>
      <c r="D313" t="s">
        <v>40</v>
      </c>
      <c r="E313" t="s">
        <v>31</v>
      </c>
      <c r="F313" t="s">
        <v>20</v>
      </c>
      <c r="G313">
        <v>59</v>
      </c>
      <c r="H313">
        <v>426</v>
      </c>
      <c r="I313">
        <v>627.83000000000004</v>
      </c>
      <c r="J313" t="s">
        <v>41</v>
      </c>
      <c r="K313">
        <v>5500</v>
      </c>
      <c r="L313">
        <v>3500</v>
      </c>
      <c r="M313" t="s">
        <v>22</v>
      </c>
    </row>
    <row r="314" spans="1:13" x14ac:dyDescent="0.4">
      <c r="A314">
        <v>100313</v>
      </c>
      <c r="B314" s="1">
        <v>46022.531944444447</v>
      </c>
      <c r="C314" t="s">
        <v>48</v>
      </c>
      <c r="D314" t="s">
        <v>55</v>
      </c>
      <c r="E314" t="s">
        <v>15</v>
      </c>
      <c r="F314" t="s">
        <v>25</v>
      </c>
      <c r="G314">
        <v>7</v>
      </c>
      <c r="H314">
        <v>857</v>
      </c>
      <c r="I314">
        <v>690.75</v>
      </c>
      <c r="J314" t="s">
        <v>58</v>
      </c>
      <c r="K314">
        <v>1200</v>
      </c>
      <c r="L314">
        <v>800</v>
      </c>
      <c r="M314" t="s">
        <v>27</v>
      </c>
    </row>
    <row r="315" spans="1:13" x14ac:dyDescent="0.4">
      <c r="A315">
        <v>100314</v>
      </c>
      <c r="B315" s="1">
        <v>45708.195138888892</v>
      </c>
      <c r="C315" t="s">
        <v>34</v>
      </c>
      <c r="D315" t="s">
        <v>24</v>
      </c>
      <c r="E315" t="s">
        <v>29</v>
      </c>
      <c r="F315" t="s">
        <v>16</v>
      </c>
      <c r="G315">
        <v>78</v>
      </c>
      <c r="H315">
        <v>790</v>
      </c>
      <c r="I315">
        <v>1750.01</v>
      </c>
      <c r="J315" t="s">
        <v>60</v>
      </c>
      <c r="K315">
        <v>25000</v>
      </c>
      <c r="L315">
        <v>18000</v>
      </c>
      <c r="M315" t="s">
        <v>18</v>
      </c>
    </row>
    <row r="316" spans="1:13" x14ac:dyDescent="0.4">
      <c r="A316">
        <v>100315</v>
      </c>
      <c r="B316" s="1">
        <v>45921.783333333333</v>
      </c>
      <c r="C316" t="s">
        <v>13</v>
      </c>
      <c r="D316" t="s">
        <v>40</v>
      </c>
      <c r="E316" t="s">
        <v>29</v>
      </c>
      <c r="F316" t="s">
        <v>20</v>
      </c>
      <c r="G316">
        <v>56</v>
      </c>
      <c r="H316">
        <v>887</v>
      </c>
      <c r="I316">
        <v>952.36</v>
      </c>
      <c r="J316" t="s">
        <v>52</v>
      </c>
      <c r="K316">
        <v>1500</v>
      </c>
      <c r="L316">
        <v>800</v>
      </c>
      <c r="M316" t="s">
        <v>22</v>
      </c>
    </row>
    <row r="317" spans="1:13" x14ac:dyDescent="0.4">
      <c r="A317">
        <v>100316</v>
      </c>
      <c r="B317" s="1">
        <v>45940.201388888891</v>
      </c>
      <c r="C317" t="s">
        <v>42</v>
      </c>
      <c r="D317" t="s">
        <v>46</v>
      </c>
      <c r="E317" t="s">
        <v>15</v>
      </c>
      <c r="F317" t="s">
        <v>32</v>
      </c>
      <c r="G317">
        <v>94</v>
      </c>
      <c r="H317">
        <v>366</v>
      </c>
      <c r="I317">
        <v>625.57000000000005</v>
      </c>
      <c r="J317" t="s">
        <v>47</v>
      </c>
      <c r="K317">
        <v>4500</v>
      </c>
      <c r="L317">
        <v>2800</v>
      </c>
      <c r="M317" t="s">
        <v>33</v>
      </c>
    </row>
    <row r="318" spans="1:13" x14ac:dyDescent="0.4">
      <c r="A318">
        <v>100317</v>
      </c>
      <c r="B318" s="1">
        <v>45684.14166666667</v>
      </c>
      <c r="C318" t="s">
        <v>23</v>
      </c>
      <c r="D318" t="s">
        <v>14</v>
      </c>
      <c r="E318" t="s">
        <v>31</v>
      </c>
      <c r="F318" t="s">
        <v>20</v>
      </c>
      <c r="G318">
        <v>33</v>
      </c>
      <c r="H318">
        <v>338</v>
      </c>
      <c r="I318">
        <v>911.04</v>
      </c>
      <c r="J318" t="s">
        <v>17</v>
      </c>
      <c r="K318">
        <v>3200</v>
      </c>
      <c r="L318">
        <v>2000</v>
      </c>
      <c r="M318" t="s">
        <v>22</v>
      </c>
    </row>
    <row r="319" spans="1:13" x14ac:dyDescent="0.4">
      <c r="A319">
        <v>100318</v>
      </c>
      <c r="B319" s="1">
        <v>45883.988888888889</v>
      </c>
      <c r="C319" t="s">
        <v>13</v>
      </c>
      <c r="D319" t="s">
        <v>24</v>
      </c>
      <c r="E319" t="s">
        <v>29</v>
      </c>
      <c r="F319" t="s">
        <v>16</v>
      </c>
      <c r="G319">
        <v>80</v>
      </c>
      <c r="H319">
        <v>725</v>
      </c>
      <c r="I319">
        <v>445.08</v>
      </c>
      <c r="J319" t="s">
        <v>26</v>
      </c>
      <c r="K319">
        <v>45000</v>
      </c>
      <c r="L319">
        <v>32000</v>
      </c>
      <c r="M319" t="s">
        <v>18</v>
      </c>
    </row>
    <row r="320" spans="1:13" x14ac:dyDescent="0.4">
      <c r="A320">
        <v>100319</v>
      </c>
      <c r="B320" s="1">
        <v>45934.86041666667</v>
      </c>
      <c r="C320" t="s">
        <v>39</v>
      </c>
      <c r="D320" t="s">
        <v>14</v>
      </c>
      <c r="E320" t="s">
        <v>15</v>
      </c>
      <c r="F320" t="s">
        <v>32</v>
      </c>
      <c r="G320">
        <v>84</v>
      </c>
      <c r="H320">
        <v>490</v>
      </c>
      <c r="I320">
        <v>729.15</v>
      </c>
      <c r="J320" t="s">
        <v>17</v>
      </c>
      <c r="K320">
        <v>3200</v>
      </c>
      <c r="L320">
        <v>2000</v>
      </c>
      <c r="M320" t="s">
        <v>33</v>
      </c>
    </row>
    <row r="321" spans="1:13" x14ac:dyDescent="0.4">
      <c r="A321">
        <v>100320</v>
      </c>
      <c r="B321" s="1">
        <v>45943.95208333333</v>
      </c>
      <c r="C321" t="s">
        <v>45</v>
      </c>
      <c r="D321" t="s">
        <v>28</v>
      </c>
      <c r="E321" t="s">
        <v>15</v>
      </c>
      <c r="F321" t="s">
        <v>16</v>
      </c>
      <c r="G321">
        <v>87</v>
      </c>
      <c r="H321">
        <v>493</v>
      </c>
      <c r="I321">
        <v>283.95999999999998</v>
      </c>
      <c r="J321" t="s">
        <v>54</v>
      </c>
      <c r="K321">
        <v>2500</v>
      </c>
      <c r="L321">
        <v>1500</v>
      </c>
      <c r="M321" t="s">
        <v>18</v>
      </c>
    </row>
    <row r="322" spans="1:13" x14ac:dyDescent="0.4">
      <c r="A322">
        <v>100321</v>
      </c>
      <c r="B322" s="1">
        <v>45754.815972222219</v>
      </c>
      <c r="C322" t="s">
        <v>34</v>
      </c>
      <c r="D322" t="s">
        <v>35</v>
      </c>
      <c r="E322" t="s">
        <v>29</v>
      </c>
      <c r="F322" t="s">
        <v>16</v>
      </c>
      <c r="G322">
        <v>30</v>
      </c>
      <c r="H322">
        <v>606</v>
      </c>
      <c r="I322">
        <v>974.68</v>
      </c>
      <c r="J322" t="s">
        <v>49</v>
      </c>
      <c r="K322">
        <v>8500</v>
      </c>
      <c r="L322">
        <v>5500</v>
      </c>
      <c r="M322" t="s">
        <v>18</v>
      </c>
    </row>
    <row r="323" spans="1:13" x14ac:dyDescent="0.4">
      <c r="A323">
        <v>100322</v>
      </c>
      <c r="B323" s="1">
        <v>45941.06527777778</v>
      </c>
      <c r="C323" t="s">
        <v>19</v>
      </c>
      <c r="D323" t="s">
        <v>55</v>
      </c>
      <c r="E323" t="s">
        <v>15</v>
      </c>
      <c r="F323" t="s">
        <v>32</v>
      </c>
      <c r="G323">
        <v>32</v>
      </c>
      <c r="H323">
        <v>1195</v>
      </c>
      <c r="I323">
        <v>575.48</v>
      </c>
      <c r="J323" t="s">
        <v>58</v>
      </c>
      <c r="K323">
        <v>1200</v>
      </c>
      <c r="L323">
        <v>800</v>
      </c>
      <c r="M323" t="s">
        <v>33</v>
      </c>
    </row>
    <row r="324" spans="1:13" x14ac:dyDescent="0.4">
      <c r="A324">
        <v>100323</v>
      </c>
      <c r="B324" s="1">
        <v>45974.620833333334</v>
      </c>
      <c r="C324" t="s">
        <v>39</v>
      </c>
      <c r="D324" t="s">
        <v>24</v>
      </c>
      <c r="E324" t="s">
        <v>31</v>
      </c>
      <c r="F324" t="s">
        <v>32</v>
      </c>
      <c r="G324">
        <v>61</v>
      </c>
      <c r="H324">
        <v>436</v>
      </c>
      <c r="I324">
        <v>634.53</v>
      </c>
      <c r="J324" t="s">
        <v>60</v>
      </c>
      <c r="K324">
        <v>25000</v>
      </c>
      <c r="L324">
        <v>18000</v>
      </c>
      <c r="M324" t="s">
        <v>33</v>
      </c>
    </row>
    <row r="325" spans="1:13" x14ac:dyDescent="0.4">
      <c r="A325">
        <v>100324</v>
      </c>
      <c r="B325" s="1">
        <v>45961.29791666667</v>
      </c>
      <c r="C325" t="s">
        <v>42</v>
      </c>
      <c r="D325" t="s">
        <v>46</v>
      </c>
      <c r="E325" t="s">
        <v>15</v>
      </c>
      <c r="F325" t="s">
        <v>20</v>
      </c>
      <c r="G325">
        <v>61</v>
      </c>
      <c r="H325">
        <v>452</v>
      </c>
      <c r="I325">
        <v>714.12</v>
      </c>
      <c r="J325" t="s">
        <v>53</v>
      </c>
      <c r="K325">
        <v>15000</v>
      </c>
      <c r="L325">
        <v>9500</v>
      </c>
      <c r="M325" t="s">
        <v>22</v>
      </c>
    </row>
    <row r="326" spans="1:13" x14ac:dyDescent="0.4">
      <c r="A326">
        <v>100325</v>
      </c>
      <c r="B326" s="1">
        <v>45804.579861111109</v>
      </c>
      <c r="C326" t="s">
        <v>48</v>
      </c>
      <c r="D326" t="s">
        <v>35</v>
      </c>
      <c r="E326" t="s">
        <v>29</v>
      </c>
      <c r="F326" t="s">
        <v>25</v>
      </c>
      <c r="G326">
        <v>94</v>
      </c>
      <c r="H326">
        <v>464</v>
      </c>
      <c r="I326">
        <v>2701.5</v>
      </c>
      <c r="J326" t="s">
        <v>49</v>
      </c>
      <c r="K326">
        <v>8500</v>
      </c>
      <c r="L326">
        <v>5500</v>
      </c>
      <c r="M326" t="s">
        <v>27</v>
      </c>
    </row>
    <row r="327" spans="1:13" x14ac:dyDescent="0.4">
      <c r="A327">
        <v>100326</v>
      </c>
      <c r="B327" s="1">
        <v>45661.133333333331</v>
      </c>
      <c r="C327" t="s">
        <v>34</v>
      </c>
      <c r="D327" t="s">
        <v>46</v>
      </c>
      <c r="E327" t="s">
        <v>29</v>
      </c>
      <c r="F327" t="s">
        <v>37</v>
      </c>
      <c r="G327">
        <v>39</v>
      </c>
      <c r="H327">
        <v>848</v>
      </c>
      <c r="I327">
        <v>518</v>
      </c>
      <c r="J327" t="s">
        <v>47</v>
      </c>
      <c r="K327">
        <v>4500</v>
      </c>
      <c r="L327">
        <v>2800</v>
      </c>
      <c r="M327" t="s">
        <v>38</v>
      </c>
    </row>
    <row r="328" spans="1:13" x14ac:dyDescent="0.4">
      <c r="A328">
        <v>100327</v>
      </c>
      <c r="B328" s="1">
        <v>45692.474305555559</v>
      </c>
      <c r="C328" t="s">
        <v>45</v>
      </c>
      <c r="D328" t="s">
        <v>43</v>
      </c>
      <c r="E328" t="s">
        <v>31</v>
      </c>
      <c r="F328" t="s">
        <v>25</v>
      </c>
      <c r="G328">
        <v>72</v>
      </c>
      <c r="H328">
        <v>578</v>
      </c>
      <c r="I328">
        <v>344.34</v>
      </c>
      <c r="J328" t="s">
        <v>44</v>
      </c>
      <c r="K328">
        <v>4500</v>
      </c>
      <c r="L328">
        <v>2500</v>
      </c>
      <c r="M328" t="s">
        <v>27</v>
      </c>
    </row>
    <row r="329" spans="1:13" x14ac:dyDescent="0.4">
      <c r="A329">
        <v>100328</v>
      </c>
      <c r="B329" s="1">
        <v>45849.211111111108</v>
      </c>
      <c r="C329" t="s">
        <v>19</v>
      </c>
      <c r="D329" t="s">
        <v>46</v>
      </c>
      <c r="E329" t="s">
        <v>29</v>
      </c>
      <c r="F329" t="s">
        <v>16</v>
      </c>
      <c r="G329">
        <v>65</v>
      </c>
      <c r="H329">
        <v>1143</v>
      </c>
      <c r="I329">
        <v>979.89</v>
      </c>
      <c r="J329" t="s">
        <v>53</v>
      </c>
      <c r="K329">
        <v>15000</v>
      </c>
      <c r="L329">
        <v>9500</v>
      </c>
      <c r="M329" t="s">
        <v>18</v>
      </c>
    </row>
    <row r="330" spans="1:13" x14ac:dyDescent="0.4">
      <c r="A330">
        <v>100329</v>
      </c>
      <c r="B330" s="1">
        <v>45706.302777777775</v>
      </c>
      <c r="C330" t="s">
        <v>19</v>
      </c>
      <c r="D330" t="s">
        <v>55</v>
      </c>
      <c r="E330" t="s">
        <v>31</v>
      </c>
      <c r="F330" t="s">
        <v>25</v>
      </c>
      <c r="G330">
        <v>58</v>
      </c>
      <c r="H330">
        <v>962</v>
      </c>
      <c r="I330">
        <v>1025.22</v>
      </c>
      <c r="J330" t="s">
        <v>57</v>
      </c>
      <c r="K330">
        <v>600</v>
      </c>
      <c r="L330">
        <v>350</v>
      </c>
      <c r="M330" t="s">
        <v>27</v>
      </c>
    </row>
    <row r="331" spans="1:13" x14ac:dyDescent="0.4">
      <c r="A331">
        <v>100330</v>
      </c>
      <c r="B331" s="1">
        <v>45674.35</v>
      </c>
      <c r="C331" t="s">
        <v>23</v>
      </c>
      <c r="D331" t="s">
        <v>43</v>
      </c>
      <c r="E331" t="s">
        <v>31</v>
      </c>
      <c r="F331" t="s">
        <v>32</v>
      </c>
      <c r="G331">
        <v>48</v>
      </c>
      <c r="H331">
        <v>847</v>
      </c>
      <c r="I331">
        <v>512.9</v>
      </c>
      <c r="J331" t="s">
        <v>61</v>
      </c>
      <c r="K331">
        <v>2800</v>
      </c>
      <c r="L331">
        <v>1500</v>
      </c>
      <c r="M331" t="s">
        <v>33</v>
      </c>
    </row>
    <row r="332" spans="1:13" x14ac:dyDescent="0.4">
      <c r="A332">
        <v>100331</v>
      </c>
      <c r="B332" s="1">
        <v>45829.341666666667</v>
      </c>
      <c r="C332" t="s">
        <v>48</v>
      </c>
      <c r="D332" t="s">
        <v>43</v>
      </c>
      <c r="E332" t="s">
        <v>15</v>
      </c>
      <c r="F332" t="s">
        <v>37</v>
      </c>
      <c r="G332">
        <v>92</v>
      </c>
      <c r="H332">
        <v>777</v>
      </c>
      <c r="I332">
        <v>848.7</v>
      </c>
      <c r="J332" t="s">
        <v>44</v>
      </c>
      <c r="K332">
        <v>4500</v>
      </c>
      <c r="L332">
        <v>2500</v>
      </c>
      <c r="M332" t="s">
        <v>38</v>
      </c>
    </row>
    <row r="333" spans="1:13" x14ac:dyDescent="0.4">
      <c r="A333">
        <v>100332</v>
      </c>
      <c r="B333" s="1">
        <v>45877.650694444441</v>
      </c>
      <c r="C333" t="s">
        <v>39</v>
      </c>
      <c r="D333" t="s">
        <v>46</v>
      </c>
      <c r="E333" t="s">
        <v>29</v>
      </c>
      <c r="F333" t="s">
        <v>32</v>
      </c>
      <c r="G333">
        <v>1</v>
      </c>
      <c r="H333">
        <v>333</v>
      </c>
      <c r="I333">
        <v>814.92</v>
      </c>
      <c r="J333" t="s">
        <v>47</v>
      </c>
      <c r="K333">
        <v>4500</v>
      </c>
      <c r="L333">
        <v>2800</v>
      </c>
      <c r="M333" t="s">
        <v>33</v>
      </c>
    </row>
    <row r="334" spans="1:13" x14ac:dyDescent="0.4">
      <c r="A334">
        <v>100333</v>
      </c>
      <c r="B334" s="1">
        <v>45815.341666666667</v>
      </c>
      <c r="C334" t="s">
        <v>19</v>
      </c>
      <c r="D334" t="s">
        <v>35</v>
      </c>
      <c r="E334" t="s">
        <v>15</v>
      </c>
      <c r="F334" t="s">
        <v>32</v>
      </c>
      <c r="G334">
        <v>93</v>
      </c>
      <c r="H334">
        <v>659</v>
      </c>
      <c r="I334">
        <v>726.98</v>
      </c>
      <c r="J334" t="s">
        <v>36</v>
      </c>
      <c r="K334">
        <v>12000</v>
      </c>
      <c r="L334">
        <v>8000</v>
      </c>
      <c r="M334" t="s">
        <v>33</v>
      </c>
    </row>
    <row r="335" spans="1:13" x14ac:dyDescent="0.4">
      <c r="A335">
        <v>100334</v>
      </c>
      <c r="B335" s="1">
        <v>45703.924305555556</v>
      </c>
      <c r="C335" t="s">
        <v>19</v>
      </c>
      <c r="D335" t="s">
        <v>40</v>
      </c>
      <c r="E335" t="s">
        <v>15</v>
      </c>
      <c r="F335" t="s">
        <v>20</v>
      </c>
      <c r="G335">
        <v>78</v>
      </c>
      <c r="H335">
        <v>911</v>
      </c>
      <c r="I335">
        <v>411.86</v>
      </c>
      <c r="J335" t="s">
        <v>52</v>
      </c>
      <c r="K335">
        <v>1500</v>
      </c>
      <c r="L335">
        <v>800</v>
      </c>
      <c r="M335" t="s">
        <v>22</v>
      </c>
    </row>
    <row r="336" spans="1:13" x14ac:dyDescent="0.4">
      <c r="A336">
        <v>100335</v>
      </c>
      <c r="B336" s="1">
        <v>45663.769444444442</v>
      </c>
      <c r="C336" t="s">
        <v>13</v>
      </c>
      <c r="D336" t="s">
        <v>40</v>
      </c>
      <c r="E336" t="s">
        <v>29</v>
      </c>
      <c r="F336" t="s">
        <v>32</v>
      </c>
      <c r="G336">
        <v>39</v>
      </c>
      <c r="H336">
        <v>1149</v>
      </c>
      <c r="I336">
        <v>663.37</v>
      </c>
      <c r="J336" t="s">
        <v>52</v>
      </c>
      <c r="K336">
        <v>1500</v>
      </c>
      <c r="L336">
        <v>800</v>
      </c>
      <c r="M336" t="s">
        <v>33</v>
      </c>
    </row>
    <row r="337" spans="1:13" x14ac:dyDescent="0.4">
      <c r="A337">
        <v>100336</v>
      </c>
      <c r="B337" s="1">
        <v>45756.323611111111</v>
      </c>
      <c r="C337" t="s">
        <v>45</v>
      </c>
      <c r="D337" t="s">
        <v>14</v>
      </c>
      <c r="E337" t="s">
        <v>15</v>
      </c>
      <c r="F337" t="s">
        <v>16</v>
      </c>
      <c r="G337">
        <v>64</v>
      </c>
      <c r="H337">
        <v>1174</v>
      </c>
      <c r="I337">
        <v>877.68</v>
      </c>
      <c r="J337" t="s">
        <v>17</v>
      </c>
      <c r="K337">
        <v>3200</v>
      </c>
      <c r="L337">
        <v>2000</v>
      </c>
      <c r="M337" t="s">
        <v>18</v>
      </c>
    </row>
    <row r="338" spans="1:13" x14ac:dyDescent="0.4">
      <c r="A338">
        <v>100337</v>
      </c>
      <c r="B338" s="1">
        <v>45890.257638888892</v>
      </c>
      <c r="C338" t="s">
        <v>45</v>
      </c>
      <c r="D338" t="s">
        <v>43</v>
      </c>
      <c r="E338" t="s">
        <v>31</v>
      </c>
      <c r="F338" t="s">
        <v>37</v>
      </c>
      <c r="G338">
        <v>70</v>
      </c>
      <c r="H338">
        <v>345</v>
      </c>
      <c r="I338">
        <v>892.78</v>
      </c>
      <c r="J338" t="s">
        <v>61</v>
      </c>
      <c r="K338">
        <v>2800</v>
      </c>
      <c r="L338">
        <v>1500</v>
      </c>
      <c r="M338" t="s">
        <v>38</v>
      </c>
    </row>
    <row r="339" spans="1:13" x14ac:dyDescent="0.4">
      <c r="A339">
        <v>100338</v>
      </c>
      <c r="B339" s="1">
        <v>45694.51666666667</v>
      </c>
      <c r="C339" t="s">
        <v>42</v>
      </c>
      <c r="D339" t="s">
        <v>24</v>
      </c>
      <c r="E339" t="s">
        <v>15</v>
      </c>
      <c r="F339" t="s">
        <v>32</v>
      </c>
      <c r="G339">
        <v>14</v>
      </c>
      <c r="H339">
        <v>731</v>
      </c>
      <c r="I339">
        <v>415.95</v>
      </c>
      <c r="J339" t="s">
        <v>59</v>
      </c>
      <c r="K339">
        <v>3500</v>
      </c>
      <c r="L339">
        <v>2200</v>
      </c>
      <c r="M339" t="s">
        <v>33</v>
      </c>
    </row>
    <row r="340" spans="1:13" x14ac:dyDescent="0.4">
      <c r="A340">
        <v>100339</v>
      </c>
      <c r="B340" s="1">
        <v>45937.186111111114</v>
      </c>
      <c r="C340" t="s">
        <v>42</v>
      </c>
      <c r="D340" t="s">
        <v>43</v>
      </c>
      <c r="E340" t="s">
        <v>31</v>
      </c>
      <c r="F340" t="s">
        <v>25</v>
      </c>
      <c r="G340">
        <v>27</v>
      </c>
      <c r="H340">
        <v>515</v>
      </c>
      <c r="I340">
        <v>358.95</v>
      </c>
      <c r="J340" t="s">
        <v>51</v>
      </c>
      <c r="K340">
        <v>1800</v>
      </c>
      <c r="L340">
        <v>900</v>
      </c>
      <c r="M340" t="s">
        <v>27</v>
      </c>
    </row>
    <row r="341" spans="1:13" x14ac:dyDescent="0.4">
      <c r="A341">
        <v>100340</v>
      </c>
      <c r="B341" s="1">
        <v>46006.793055555558</v>
      </c>
      <c r="C341" t="s">
        <v>23</v>
      </c>
      <c r="D341" t="s">
        <v>55</v>
      </c>
      <c r="E341" t="s">
        <v>29</v>
      </c>
      <c r="F341" t="s">
        <v>25</v>
      </c>
      <c r="G341">
        <v>41</v>
      </c>
      <c r="H341">
        <v>596</v>
      </c>
      <c r="I341">
        <v>509.21</v>
      </c>
      <c r="J341" t="s">
        <v>57</v>
      </c>
      <c r="K341">
        <v>600</v>
      </c>
      <c r="L341">
        <v>350</v>
      </c>
      <c r="M341" t="s">
        <v>27</v>
      </c>
    </row>
    <row r="342" spans="1:13" x14ac:dyDescent="0.4">
      <c r="A342">
        <v>100341</v>
      </c>
      <c r="B342" s="1">
        <v>45959.747916666667</v>
      </c>
      <c r="C342" t="s">
        <v>34</v>
      </c>
      <c r="D342" t="s">
        <v>55</v>
      </c>
      <c r="E342" t="s">
        <v>29</v>
      </c>
      <c r="F342" t="s">
        <v>32</v>
      </c>
      <c r="G342">
        <v>24</v>
      </c>
      <c r="H342">
        <v>310</v>
      </c>
      <c r="I342">
        <v>1049.32</v>
      </c>
      <c r="J342" t="s">
        <v>57</v>
      </c>
      <c r="K342">
        <v>600</v>
      </c>
      <c r="L342">
        <v>350</v>
      </c>
      <c r="M342" t="s">
        <v>33</v>
      </c>
    </row>
    <row r="343" spans="1:13" x14ac:dyDescent="0.4">
      <c r="A343">
        <v>100342</v>
      </c>
      <c r="B343" s="1">
        <v>45838.271527777775</v>
      </c>
      <c r="C343" t="s">
        <v>50</v>
      </c>
      <c r="D343" t="s">
        <v>14</v>
      </c>
      <c r="E343" t="s">
        <v>29</v>
      </c>
      <c r="F343" t="s">
        <v>32</v>
      </c>
      <c r="G343">
        <v>62</v>
      </c>
      <c r="H343">
        <v>806</v>
      </c>
      <c r="I343">
        <v>608.98</v>
      </c>
      <c r="J343" t="s">
        <v>17</v>
      </c>
      <c r="K343">
        <v>3200</v>
      </c>
      <c r="L343">
        <v>2000</v>
      </c>
      <c r="M343" t="s">
        <v>33</v>
      </c>
    </row>
    <row r="344" spans="1:13" x14ac:dyDescent="0.4">
      <c r="A344">
        <v>100343</v>
      </c>
      <c r="B344" s="1">
        <v>45752.238194444442</v>
      </c>
      <c r="C344" t="s">
        <v>34</v>
      </c>
      <c r="D344" t="s">
        <v>24</v>
      </c>
      <c r="E344" t="s">
        <v>15</v>
      </c>
      <c r="F344" t="s">
        <v>16</v>
      </c>
      <c r="G344">
        <v>44</v>
      </c>
      <c r="H344">
        <v>335</v>
      </c>
      <c r="I344">
        <v>796.33</v>
      </c>
      <c r="J344" t="s">
        <v>59</v>
      </c>
      <c r="K344">
        <v>3500</v>
      </c>
      <c r="L344">
        <v>2200</v>
      </c>
      <c r="M344" t="s">
        <v>18</v>
      </c>
    </row>
    <row r="345" spans="1:13" x14ac:dyDescent="0.4">
      <c r="A345">
        <v>100344</v>
      </c>
      <c r="B345" s="1">
        <v>45756.888888888891</v>
      </c>
      <c r="C345" t="s">
        <v>13</v>
      </c>
      <c r="D345" t="s">
        <v>14</v>
      </c>
      <c r="E345" t="s">
        <v>15</v>
      </c>
      <c r="F345" t="s">
        <v>37</v>
      </c>
      <c r="G345">
        <v>63</v>
      </c>
      <c r="H345">
        <v>780</v>
      </c>
      <c r="I345">
        <v>924.14</v>
      </c>
      <c r="J345" t="s">
        <v>21</v>
      </c>
      <c r="K345">
        <v>6500</v>
      </c>
      <c r="L345">
        <v>4200</v>
      </c>
      <c r="M345" t="s">
        <v>38</v>
      </c>
    </row>
    <row r="346" spans="1:13" x14ac:dyDescent="0.4">
      <c r="A346">
        <v>100345</v>
      </c>
      <c r="B346" s="1">
        <v>45845.414583333331</v>
      </c>
      <c r="C346" t="s">
        <v>39</v>
      </c>
      <c r="D346" t="s">
        <v>43</v>
      </c>
      <c r="E346" t="s">
        <v>15</v>
      </c>
      <c r="F346" t="s">
        <v>32</v>
      </c>
      <c r="G346">
        <v>83</v>
      </c>
      <c r="H346">
        <v>594</v>
      </c>
      <c r="I346">
        <v>707.74</v>
      </c>
      <c r="J346" t="s">
        <v>51</v>
      </c>
      <c r="K346">
        <v>1800</v>
      </c>
      <c r="L346">
        <v>900</v>
      </c>
      <c r="M346" t="s">
        <v>33</v>
      </c>
    </row>
    <row r="347" spans="1:13" x14ac:dyDescent="0.4">
      <c r="A347">
        <v>100346</v>
      </c>
      <c r="B347" s="1">
        <v>45773.611111111109</v>
      </c>
      <c r="C347" t="s">
        <v>13</v>
      </c>
      <c r="D347" t="s">
        <v>46</v>
      </c>
      <c r="E347" t="s">
        <v>31</v>
      </c>
      <c r="F347" t="s">
        <v>37</v>
      </c>
      <c r="G347">
        <v>68</v>
      </c>
      <c r="H347">
        <v>649</v>
      </c>
      <c r="I347">
        <v>865.76</v>
      </c>
      <c r="J347" t="s">
        <v>53</v>
      </c>
      <c r="K347">
        <v>15000</v>
      </c>
      <c r="L347">
        <v>9500</v>
      </c>
      <c r="M347" t="s">
        <v>38</v>
      </c>
    </row>
    <row r="348" spans="1:13" x14ac:dyDescent="0.4">
      <c r="A348">
        <v>100347</v>
      </c>
      <c r="B348" s="1">
        <v>45848.962500000001</v>
      </c>
      <c r="C348" t="s">
        <v>45</v>
      </c>
      <c r="D348" t="s">
        <v>43</v>
      </c>
      <c r="E348" t="s">
        <v>15</v>
      </c>
      <c r="F348" t="s">
        <v>37</v>
      </c>
      <c r="G348">
        <v>40</v>
      </c>
      <c r="H348">
        <v>1139</v>
      </c>
      <c r="I348">
        <v>879.92</v>
      </c>
      <c r="J348" t="s">
        <v>44</v>
      </c>
      <c r="K348">
        <v>4500</v>
      </c>
      <c r="L348">
        <v>2500</v>
      </c>
      <c r="M348" t="s">
        <v>38</v>
      </c>
    </row>
    <row r="349" spans="1:13" x14ac:dyDescent="0.4">
      <c r="A349">
        <v>100348</v>
      </c>
      <c r="B349" s="1">
        <v>45910.668055555558</v>
      </c>
      <c r="C349" t="s">
        <v>34</v>
      </c>
      <c r="D349" t="s">
        <v>40</v>
      </c>
      <c r="E349" t="s">
        <v>15</v>
      </c>
      <c r="F349" t="s">
        <v>37</v>
      </c>
      <c r="G349">
        <v>24</v>
      </c>
      <c r="H349">
        <v>976</v>
      </c>
      <c r="I349">
        <v>365.3</v>
      </c>
      <c r="J349" t="s">
        <v>52</v>
      </c>
      <c r="K349">
        <v>1500</v>
      </c>
      <c r="L349">
        <v>800</v>
      </c>
      <c r="M349" t="s">
        <v>38</v>
      </c>
    </row>
    <row r="350" spans="1:13" x14ac:dyDescent="0.4">
      <c r="A350">
        <v>100349</v>
      </c>
      <c r="B350" s="1">
        <v>45818.504861111112</v>
      </c>
      <c r="C350" t="s">
        <v>23</v>
      </c>
      <c r="D350" t="s">
        <v>43</v>
      </c>
      <c r="E350" t="s">
        <v>15</v>
      </c>
      <c r="F350" t="s">
        <v>32</v>
      </c>
      <c r="G350">
        <v>34</v>
      </c>
      <c r="H350">
        <v>581</v>
      </c>
      <c r="I350">
        <v>346.7</v>
      </c>
      <c r="J350" t="s">
        <v>61</v>
      </c>
      <c r="K350">
        <v>2800</v>
      </c>
      <c r="L350">
        <v>1500</v>
      </c>
      <c r="M350" t="s">
        <v>33</v>
      </c>
    </row>
    <row r="351" spans="1:13" x14ac:dyDescent="0.4">
      <c r="A351">
        <v>100350</v>
      </c>
      <c r="B351" s="1">
        <v>45913.004166666666</v>
      </c>
      <c r="C351" t="s">
        <v>39</v>
      </c>
      <c r="D351" t="s">
        <v>40</v>
      </c>
      <c r="E351" t="s">
        <v>15</v>
      </c>
      <c r="F351" t="s">
        <v>32</v>
      </c>
      <c r="G351">
        <v>86</v>
      </c>
      <c r="H351">
        <v>1086</v>
      </c>
      <c r="I351">
        <v>1069.94</v>
      </c>
      <c r="J351" t="s">
        <v>52</v>
      </c>
      <c r="K351">
        <v>1500</v>
      </c>
      <c r="L351">
        <v>800</v>
      </c>
      <c r="M351" t="s">
        <v>33</v>
      </c>
    </row>
    <row r="352" spans="1:13" x14ac:dyDescent="0.4">
      <c r="A352">
        <v>100351</v>
      </c>
      <c r="B352" s="1">
        <v>45980.802083333336</v>
      </c>
      <c r="C352" t="s">
        <v>39</v>
      </c>
      <c r="D352" t="s">
        <v>14</v>
      </c>
      <c r="E352" t="s">
        <v>15</v>
      </c>
      <c r="F352" t="s">
        <v>25</v>
      </c>
      <c r="G352">
        <v>56</v>
      </c>
      <c r="H352">
        <v>885</v>
      </c>
      <c r="I352">
        <v>1175.49</v>
      </c>
      <c r="J352" t="s">
        <v>21</v>
      </c>
      <c r="K352">
        <v>6500</v>
      </c>
      <c r="L352">
        <v>4200</v>
      </c>
      <c r="M352" t="s">
        <v>27</v>
      </c>
    </row>
    <row r="353" spans="1:13" x14ac:dyDescent="0.4">
      <c r="A353">
        <v>100352</v>
      </c>
      <c r="B353" s="1">
        <v>45785.972222222219</v>
      </c>
      <c r="C353" t="s">
        <v>23</v>
      </c>
      <c r="D353" t="s">
        <v>24</v>
      </c>
      <c r="E353" t="s">
        <v>15</v>
      </c>
      <c r="F353" t="s">
        <v>37</v>
      </c>
      <c r="G353">
        <v>22</v>
      </c>
      <c r="H353">
        <v>1061</v>
      </c>
      <c r="I353">
        <v>638.33000000000004</v>
      </c>
      <c r="J353" t="s">
        <v>59</v>
      </c>
      <c r="K353">
        <v>3500</v>
      </c>
      <c r="L353">
        <v>2200</v>
      </c>
      <c r="M353" t="s">
        <v>38</v>
      </c>
    </row>
    <row r="354" spans="1:13" x14ac:dyDescent="0.4">
      <c r="A354">
        <v>100353</v>
      </c>
      <c r="B354" s="1">
        <v>45675.843055555553</v>
      </c>
      <c r="C354" t="s">
        <v>45</v>
      </c>
      <c r="D354" t="s">
        <v>14</v>
      </c>
      <c r="E354" t="s">
        <v>29</v>
      </c>
      <c r="F354" t="s">
        <v>20</v>
      </c>
      <c r="G354">
        <v>83</v>
      </c>
      <c r="H354">
        <v>920</v>
      </c>
      <c r="I354">
        <v>1885.5</v>
      </c>
      <c r="J354" t="s">
        <v>17</v>
      </c>
      <c r="K354">
        <v>3200</v>
      </c>
      <c r="L354">
        <v>2000</v>
      </c>
      <c r="M354" t="s">
        <v>22</v>
      </c>
    </row>
    <row r="355" spans="1:13" x14ac:dyDescent="0.4">
      <c r="A355">
        <v>100354</v>
      </c>
      <c r="B355" s="1">
        <v>45938.35833333333</v>
      </c>
      <c r="C355" t="s">
        <v>19</v>
      </c>
      <c r="D355" t="s">
        <v>40</v>
      </c>
      <c r="E355" t="s">
        <v>15</v>
      </c>
      <c r="F355" t="s">
        <v>20</v>
      </c>
      <c r="G355">
        <v>80</v>
      </c>
      <c r="H355">
        <v>971</v>
      </c>
      <c r="I355">
        <v>818.13</v>
      </c>
      <c r="J355" t="s">
        <v>52</v>
      </c>
      <c r="K355">
        <v>1500</v>
      </c>
      <c r="L355">
        <v>800</v>
      </c>
      <c r="M355" t="s">
        <v>22</v>
      </c>
    </row>
    <row r="356" spans="1:13" x14ac:dyDescent="0.4">
      <c r="A356">
        <v>100355</v>
      </c>
      <c r="B356" s="1">
        <v>45880.770138888889</v>
      </c>
      <c r="C356" t="s">
        <v>39</v>
      </c>
      <c r="D356" t="s">
        <v>28</v>
      </c>
      <c r="E356" t="s">
        <v>29</v>
      </c>
      <c r="F356" t="s">
        <v>25</v>
      </c>
      <c r="G356">
        <v>52</v>
      </c>
      <c r="H356">
        <v>1059</v>
      </c>
      <c r="I356">
        <v>499.18</v>
      </c>
      <c r="J356" t="s">
        <v>54</v>
      </c>
      <c r="K356">
        <v>2500</v>
      </c>
      <c r="L356">
        <v>1500</v>
      </c>
      <c r="M356" t="s">
        <v>27</v>
      </c>
    </row>
    <row r="357" spans="1:13" x14ac:dyDescent="0.4">
      <c r="A357">
        <v>100356</v>
      </c>
      <c r="B357" s="1">
        <v>45711.24722222222</v>
      </c>
      <c r="C357" t="s">
        <v>34</v>
      </c>
      <c r="D357" t="s">
        <v>46</v>
      </c>
      <c r="E357" t="s">
        <v>15</v>
      </c>
      <c r="F357" t="s">
        <v>37</v>
      </c>
      <c r="G357">
        <v>97</v>
      </c>
      <c r="H357">
        <v>599</v>
      </c>
      <c r="I357">
        <v>210.41</v>
      </c>
      <c r="J357" t="s">
        <v>53</v>
      </c>
      <c r="K357">
        <v>15000</v>
      </c>
      <c r="L357">
        <v>9500</v>
      </c>
      <c r="M357" t="s">
        <v>38</v>
      </c>
    </row>
    <row r="358" spans="1:13" x14ac:dyDescent="0.4">
      <c r="A358">
        <v>100357</v>
      </c>
      <c r="B358" s="1">
        <v>45715.912499999999</v>
      </c>
      <c r="C358" t="s">
        <v>50</v>
      </c>
      <c r="D358" t="s">
        <v>46</v>
      </c>
      <c r="E358" t="s">
        <v>29</v>
      </c>
      <c r="F358" t="s">
        <v>32</v>
      </c>
      <c r="G358">
        <v>88</v>
      </c>
      <c r="H358">
        <v>671</v>
      </c>
      <c r="I358">
        <v>197.93</v>
      </c>
      <c r="J358" t="s">
        <v>53</v>
      </c>
      <c r="K358">
        <v>15000</v>
      </c>
      <c r="L358">
        <v>9500</v>
      </c>
      <c r="M358" t="s">
        <v>33</v>
      </c>
    </row>
    <row r="359" spans="1:13" x14ac:dyDescent="0.4">
      <c r="A359">
        <v>100358</v>
      </c>
      <c r="B359" s="1">
        <v>45980.163888888892</v>
      </c>
      <c r="C359" t="s">
        <v>13</v>
      </c>
      <c r="D359" t="s">
        <v>35</v>
      </c>
      <c r="E359" t="s">
        <v>31</v>
      </c>
      <c r="F359" t="s">
        <v>25</v>
      </c>
      <c r="G359">
        <v>84</v>
      </c>
      <c r="H359">
        <v>977</v>
      </c>
      <c r="I359">
        <v>2559</v>
      </c>
      <c r="J359" t="s">
        <v>36</v>
      </c>
      <c r="K359">
        <v>12000</v>
      </c>
      <c r="L359">
        <v>8000</v>
      </c>
      <c r="M359" t="s">
        <v>27</v>
      </c>
    </row>
    <row r="360" spans="1:13" x14ac:dyDescent="0.4">
      <c r="A360">
        <v>100359</v>
      </c>
      <c r="B360" s="1">
        <v>46017.739583333336</v>
      </c>
      <c r="C360" t="s">
        <v>42</v>
      </c>
      <c r="D360" t="s">
        <v>35</v>
      </c>
      <c r="E360" t="s">
        <v>15</v>
      </c>
      <c r="F360" t="s">
        <v>25</v>
      </c>
      <c r="G360">
        <v>40</v>
      </c>
      <c r="H360">
        <v>450</v>
      </c>
      <c r="I360">
        <v>1145.1400000000001</v>
      </c>
      <c r="J360" t="s">
        <v>36</v>
      </c>
      <c r="K360">
        <v>12000</v>
      </c>
      <c r="L360">
        <v>8000</v>
      </c>
      <c r="M360" t="s">
        <v>27</v>
      </c>
    </row>
    <row r="361" spans="1:13" x14ac:dyDescent="0.4">
      <c r="A361">
        <v>100360</v>
      </c>
      <c r="B361" s="1">
        <v>45831.227083333331</v>
      </c>
      <c r="C361" t="s">
        <v>39</v>
      </c>
      <c r="D361" t="s">
        <v>40</v>
      </c>
      <c r="E361" t="s">
        <v>29</v>
      </c>
      <c r="F361" t="s">
        <v>20</v>
      </c>
      <c r="G361">
        <v>10</v>
      </c>
      <c r="H361">
        <v>810</v>
      </c>
      <c r="I361">
        <v>520.82000000000005</v>
      </c>
      <c r="J361" t="s">
        <v>41</v>
      </c>
      <c r="K361">
        <v>5500</v>
      </c>
      <c r="L361">
        <v>3500</v>
      </c>
      <c r="M361" t="s">
        <v>22</v>
      </c>
    </row>
    <row r="362" spans="1:13" x14ac:dyDescent="0.4">
      <c r="A362">
        <v>100361</v>
      </c>
      <c r="B362" s="1">
        <v>45937.379166666666</v>
      </c>
      <c r="C362" t="s">
        <v>45</v>
      </c>
      <c r="D362" t="s">
        <v>24</v>
      </c>
      <c r="E362" t="s">
        <v>31</v>
      </c>
      <c r="F362" t="s">
        <v>37</v>
      </c>
      <c r="G362">
        <v>45</v>
      </c>
      <c r="H362">
        <v>946</v>
      </c>
      <c r="I362">
        <v>507.58</v>
      </c>
      <c r="J362" t="s">
        <v>60</v>
      </c>
      <c r="K362">
        <v>25000</v>
      </c>
      <c r="L362">
        <v>18000</v>
      </c>
      <c r="M362" t="s">
        <v>38</v>
      </c>
    </row>
    <row r="363" spans="1:13" x14ac:dyDescent="0.4">
      <c r="A363">
        <v>100362</v>
      </c>
      <c r="B363" s="1">
        <v>45771.102777777778</v>
      </c>
      <c r="C363" t="s">
        <v>23</v>
      </c>
      <c r="D363" t="s">
        <v>28</v>
      </c>
      <c r="E363" t="s">
        <v>15</v>
      </c>
      <c r="F363" t="s">
        <v>20</v>
      </c>
      <c r="G363">
        <v>49</v>
      </c>
      <c r="H363">
        <v>1140</v>
      </c>
      <c r="I363">
        <v>929.06</v>
      </c>
      <c r="J363" t="s">
        <v>30</v>
      </c>
      <c r="K363">
        <v>450</v>
      </c>
      <c r="L363">
        <v>200</v>
      </c>
      <c r="M363" t="s">
        <v>22</v>
      </c>
    </row>
    <row r="364" spans="1:13" x14ac:dyDescent="0.4">
      <c r="A364">
        <v>100363</v>
      </c>
      <c r="B364" s="1">
        <v>45945.563194444447</v>
      </c>
      <c r="C364" t="s">
        <v>13</v>
      </c>
      <c r="D364" t="s">
        <v>46</v>
      </c>
      <c r="E364" t="s">
        <v>15</v>
      </c>
      <c r="F364" t="s">
        <v>37</v>
      </c>
      <c r="G364">
        <v>6</v>
      </c>
      <c r="H364">
        <v>1138</v>
      </c>
      <c r="I364">
        <v>716.54</v>
      </c>
      <c r="J364" t="s">
        <v>47</v>
      </c>
      <c r="K364">
        <v>4500</v>
      </c>
      <c r="L364">
        <v>2800</v>
      </c>
      <c r="M364" t="s">
        <v>38</v>
      </c>
    </row>
    <row r="365" spans="1:13" x14ac:dyDescent="0.4">
      <c r="A365">
        <v>100364</v>
      </c>
      <c r="B365" s="1">
        <v>45999.972222222219</v>
      </c>
      <c r="C365" t="s">
        <v>48</v>
      </c>
      <c r="D365" t="s">
        <v>46</v>
      </c>
      <c r="E365" t="s">
        <v>29</v>
      </c>
      <c r="F365" t="s">
        <v>37</v>
      </c>
      <c r="G365">
        <v>1</v>
      </c>
      <c r="H365">
        <v>795</v>
      </c>
      <c r="I365">
        <v>433.71</v>
      </c>
      <c r="J365" t="s">
        <v>47</v>
      </c>
      <c r="K365">
        <v>4500</v>
      </c>
      <c r="L365">
        <v>2800</v>
      </c>
      <c r="M365" t="s">
        <v>38</v>
      </c>
    </row>
    <row r="366" spans="1:13" x14ac:dyDescent="0.4">
      <c r="A366">
        <v>100365</v>
      </c>
      <c r="B366" s="1">
        <v>45808.046527777777</v>
      </c>
      <c r="C366" t="s">
        <v>19</v>
      </c>
      <c r="D366" t="s">
        <v>46</v>
      </c>
      <c r="E366" t="s">
        <v>15</v>
      </c>
      <c r="F366" t="s">
        <v>25</v>
      </c>
      <c r="G366">
        <v>14</v>
      </c>
      <c r="H366">
        <v>715</v>
      </c>
      <c r="I366">
        <v>691.68</v>
      </c>
      <c r="J366" t="s">
        <v>47</v>
      </c>
      <c r="K366">
        <v>4500</v>
      </c>
      <c r="L366">
        <v>2800</v>
      </c>
      <c r="M366" t="s">
        <v>27</v>
      </c>
    </row>
    <row r="367" spans="1:13" x14ac:dyDescent="0.4">
      <c r="A367">
        <v>100366</v>
      </c>
      <c r="B367" s="1">
        <v>45784.781944444447</v>
      </c>
      <c r="C367" t="s">
        <v>19</v>
      </c>
      <c r="D367" t="s">
        <v>55</v>
      </c>
      <c r="E367" t="s">
        <v>29</v>
      </c>
      <c r="F367" t="s">
        <v>25</v>
      </c>
      <c r="G367">
        <v>31</v>
      </c>
      <c r="H367">
        <v>1173</v>
      </c>
      <c r="I367">
        <v>141.12</v>
      </c>
      <c r="J367" t="s">
        <v>56</v>
      </c>
      <c r="K367">
        <v>850</v>
      </c>
      <c r="L367">
        <v>550</v>
      </c>
      <c r="M367" t="s">
        <v>27</v>
      </c>
    </row>
    <row r="368" spans="1:13" x14ac:dyDescent="0.4">
      <c r="A368">
        <v>100367</v>
      </c>
      <c r="B368" s="1">
        <v>45812.365972222222</v>
      </c>
      <c r="C368" t="s">
        <v>23</v>
      </c>
      <c r="D368" t="s">
        <v>55</v>
      </c>
      <c r="E368" t="s">
        <v>15</v>
      </c>
      <c r="F368" t="s">
        <v>32</v>
      </c>
      <c r="G368">
        <v>92</v>
      </c>
      <c r="H368">
        <v>416</v>
      </c>
      <c r="I368">
        <v>864.13</v>
      </c>
      <c r="J368" t="s">
        <v>56</v>
      </c>
      <c r="K368">
        <v>850</v>
      </c>
      <c r="L368">
        <v>550</v>
      </c>
      <c r="M368" t="s">
        <v>33</v>
      </c>
    </row>
    <row r="369" spans="1:13" x14ac:dyDescent="0.4">
      <c r="A369">
        <v>100368</v>
      </c>
      <c r="B369" s="1">
        <v>45930.045138888891</v>
      </c>
      <c r="C369" t="s">
        <v>48</v>
      </c>
      <c r="D369" t="s">
        <v>55</v>
      </c>
      <c r="E369" t="s">
        <v>31</v>
      </c>
      <c r="F369" t="s">
        <v>20</v>
      </c>
      <c r="G369">
        <v>61</v>
      </c>
      <c r="H369">
        <v>1017</v>
      </c>
      <c r="I369">
        <v>2599.69</v>
      </c>
      <c r="J369" t="s">
        <v>56</v>
      </c>
      <c r="K369">
        <v>850</v>
      </c>
      <c r="L369">
        <v>550</v>
      </c>
      <c r="M369" t="s">
        <v>22</v>
      </c>
    </row>
    <row r="370" spans="1:13" x14ac:dyDescent="0.4">
      <c r="A370">
        <v>100369</v>
      </c>
      <c r="B370" s="1">
        <v>45761.603472222225</v>
      </c>
      <c r="C370" t="s">
        <v>39</v>
      </c>
      <c r="D370" t="s">
        <v>35</v>
      </c>
      <c r="E370" t="s">
        <v>29</v>
      </c>
      <c r="F370" t="s">
        <v>16</v>
      </c>
      <c r="G370">
        <v>26</v>
      </c>
      <c r="H370">
        <v>1087</v>
      </c>
      <c r="I370">
        <v>991.64</v>
      </c>
      <c r="J370" t="s">
        <v>36</v>
      </c>
      <c r="K370">
        <v>12000</v>
      </c>
      <c r="L370">
        <v>8000</v>
      </c>
      <c r="M370" t="s">
        <v>18</v>
      </c>
    </row>
    <row r="371" spans="1:13" x14ac:dyDescent="0.4">
      <c r="A371">
        <v>100370</v>
      </c>
      <c r="B371" s="1">
        <v>45956.501388888886</v>
      </c>
      <c r="C371" t="s">
        <v>48</v>
      </c>
      <c r="D371" t="s">
        <v>35</v>
      </c>
      <c r="E371" t="s">
        <v>15</v>
      </c>
      <c r="F371" t="s">
        <v>37</v>
      </c>
      <c r="G371">
        <v>19</v>
      </c>
      <c r="H371">
        <v>865</v>
      </c>
      <c r="I371">
        <v>680.02</v>
      </c>
      <c r="J371" t="s">
        <v>36</v>
      </c>
      <c r="K371">
        <v>12000</v>
      </c>
      <c r="L371">
        <v>8000</v>
      </c>
      <c r="M371" t="s">
        <v>38</v>
      </c>
    </row>
    <row r="372" spans="1:13" x14ac:dyDescent="0.4">
      <c r="A372">
        <v>100371</v>
      </c>
      <c r="B372" s="1">
        <v>45903.468055555553</v>
      </c>
      <c r="C372" t="s">
        <v>45</v>
      </c>
      <c r="D372" t="s">
        <v>28</v>
      </c>
      <c r="E372" t="s">
        <v>15</v>
      </c>
      <c r="F372" t="s">
        <v>37</v>
      </c>
      <c r="G372">
        <v>9</v>
      </c>
      <c r="H372">
        <v>886</v>
      </c>
      <c r="I372">
        <v>295.95999999999998</v>
      </c>
      <c r="J372" t="s">
        <v>30</v>
      </c>
      <c r="K372">
        <v>450</v>
      </c>
      <c r="L372">
        <v>200</v>
      </c>
      <c r="M372" t="s">
        <v>38</v>
      </c>
    </row>
    <row r="373" spans="1:13" x14ac:dyDescent="0.4">
      <c r="A373">
        <v>100372</v>
      </c>
      <c r="B373" s="1">
        <v>45833.685416666667</v>
      </c>
      <c r="C373" t="s">
        <v>19</v>
      </c>
      <c r="D373" t="s">
        <v>55</v>
      </c>
      <c r="E373" t="s">
        <v>29</v>
      </c>
      <c r="F373" t="s">
        <v>20</v>
      </c>
      <c r="G373">
        <v>1</v>
      </c>
      <c r="H373">
        <v>894</v>
      </c>
      <c r="I373">
        <v>450.1</v>
      </c>
      <c r="J373" t="s">
        <v>57</v>
      </c>
      <c r="K373">
        <v>600</v>
      </c>
      <c r="L373">
        <v>350</v>
      </c>
      <c r="M373" t="s">
        <v>22</v>
      </c>
    </row>
    <row r="374" spans="1:13" x14ac:dyDescent="0.4">
      <c r="A374">
        <v>100373</v>
      </c>
      <c r="B374" s="1">
        <v>45696.665277777778</v>
      </c>
      <c r="C374" t="s">
        <v>42</v>
      </c>
      <c r="D374" t="s">
        <v>14</v>
      </c>
      <c r="E374" t="s">
        <v>15</v>
      </c>
      <c r="F374" t="s">
        <v>37</v>
      </c>
      <c r="G374">
        <v>61</v>
      </c>
      <c r="H374">
        <v>302</v>
      </c>
      <c r="I374">
        <v>438.14</v>
      </c>
      <c r="J374" t="s">
        <v>17</v>
      </c>
      <c r="K374">
        <v>3200</v>
      </c>
      <c r="L374">
        <v>2000</v>
      </c>
      <c r="M374" t="s">
        <v>38</v>
      </c>
    </row>
    <row r="375" spans="1:13" x14ac:dyDescent="0.4">
      <c r="A375">
        <v>100374</v>
      </c>
      <c r="B375" s="1">
        <v>45827.124305555553</v>
      </c>
      <c r="C375" t="s">
        <v>50</v>
      </c>
      <c r="D375" t="s">
        <v>43</v>
      </c>
      <c r="E375" t="s">
        <v>29</v>
      </c>
      <c r="F375" t="s">
        <v>32</v>
      </c>
      <c r="G375">
        <v>54</v>
      </c>
      <c r="H375">
        <v>386</v>
      </c>
      <c r="I375">
        <v>217.05</v>
      </c>
      <c r="J375" t="s">
        <v>61</v>
      </c>
      <c r="K375">
        <v>2800</v>
      </c>
      <c r="L375">
        <v>1500</v>
      </c>
      <c r="M375" t="s">
        <v>33</v>
      </c>
    </row>
    <row r="376" spans="1:13" x14ac:dyDescent="0.4">
      <c r="A376">
        <v>100375</v>
      </c>
      <c r="B376" s="1">
        <v>45904.21875</v>
      </c>
      <c r="C376" t="s">
        <v>13</v>
      </c>
      <c r="D376" t="s">
        <v>40</v>
      </c>
      <c r="E376" t="s">
        <v>15</v>
      </c>
      <c r="F376" t="s">
        <v>32</v>
      </c>
      <c r="G376">
        <v>52</v>
      </c>
      <c r="H376">
        <v>1190</v>
      </c>
      <c r="I376">
        <v>851.14</v>
      </c>
      <c r="J376" t="s">
        <v>52</v>
      </c>
      <c r="K376">
        <v>1500</v>
      </c>
      <c r="L376">
        <v>800</v>
      </c>
      <c r="M376" t="s">
        <v>33</v>
      </c>
    </row>
    <row r="377" spans="1:13" x14ac:dyDescent="0.4">
      <c r="A377">
        <v>100376</v>
      </c>
      <c r="B377" s="1">
        <v>45683.977777777778</v>
      </c>
      <c r="C377" t="s">
        <v>19</v>
      </c>
      <c r="D377" t="s">
        <v>46</v>
      </c>
      <c r="E377" t="s">
        <v>31</v>
      </c>
      <c r="F377" t="s">
        <v>37</v>
      </c>
      <c r="G377">
        <v>65</v>
      </c>
      <c r="H377">
        <v>789</v>
      </c>
      <c r="I377">
        <v>510.5</v>
      </c>
      <c r="J377" t="s">
        <v>47</v>
      </c>
      <c r="K377">
        <v>4500</v>
      </c>
      <c r="L377">
        <v>2800</v>
      </c>
      <c r="M377" t="s">
        <v>38</v>
      </c>
    </row>
    <row r="378" spans="1:13" x14ac:dyDescent="0.4">
      <c r="A378">
        <v>100377</v>
      </c>
      <c r="B378" s="1">
        <v>46012.393750000003</v>
      </c>
      <c r="C378" t="s">
        <v>23</v>
      </c>
      <c r="D378" t="s">
        <v>28</v>
      </c>
      <c r="E378" t="s">
        <v>15</v>
      </c>
      <c r="F378" t="s">
        <v>16</v>
      </c>
      <c r="G378">
        <v>37</v>
      </c>
      <c r="H378">
        <v>1072</v>
      </c>
      <c r="I378">
        <v>790.1</v>
      </c>
      <c r="J378" t="s">
        <v>54</v>
      </c>
      <c r="K378">
        <v>2500</v>
      </c>
      <c r="L378">
        <v>1500</v>
      </c>
      <c r="M378" t="s">
        <v>18</v>
      </c>
    </row>
    <row r="379" spans="1:13" x14ac:dyDescent="0.4">
      <c r="A379">
        <v>100378</v>
      </c>
      <c r="B379" s="1">
        <v>45963.169444444444</v>
      </c>
      <c r="C379" t="s">
        <v>13</v>
      </c>
      <c r="D379" t="s">
        <v>55</v>
      </c>
      <c r="E379" t="s">
        <v>31</v>
      </c>
      <c r="F379" t="s">
        <v>37</v>
      </c>
      <c r="G379">
        <v>24</v>
      </c>
      <c r="H379">
        <v>938</v>
      </c>
      <c r="I379">
        <v>1015.5</v>
      </c>
      <c r="J379" t="s">
        <v>57</v>
      </c>
      <c r="K379">
        <v>600</v>
      </c>
      <c r="L379">
        <v>350</v>
      </c>
      <c r="M379" t="s">
        <v>38</v>
      </c>
    </row>
    <row r="380" spans="1:13" x14ac:dyDescent="0.4">
      <c r="A380">
        <v>100379</v>
      </c>
      <c r="B380" s="1">
        <v>45670.561805555553</v>
      </c>
      <c r="C380" t="s">
        <v>50</v>
      </c>
      <c r="D380" t="s">
        <v>14</v>
      </c>
      <c r="E380" t="s">
        <v>29</v>
      </c>
      <c r="F380" t="s">
        <v>25</v>
      </c>
      <c r="G380">
        <v>80</v>
      </c>
      <c r="H380">
        <v>1164</v>
      </c>
      <c r="I380">
        <v>527.91999999999996</v>
      </c>
      <c r="J380" t="s">
        <v>21</v>
      </c>
      <c r="K380">
        <v>6500</v>
      </c>
      <c r="L380">
        <v>4200</v>
      </c>
      <c r="M380" t="s">
        <v>27</v>
      </c>
    </row>
    <row r="381" spans="1:13" x14ac:dyDescent="0.4">
      <c r="A381">
        <v>100380</v>
      </c>
      <c r="B381" s="1">
        <v>45973.742361111108</v>
      </c>
      <c r="C381" t="s">
        <v>48</v>
      </c>
      <c r="D381" t="s">
        <v>55</v>
      </c>
      <c r="E381" t="s">
        <v>29</v>
      </c>
      <c r="F381" t="s">
        <v>32</v>
      </c>
      <c r="G381">
        <v>87</v>
      </c>
      <c r="H381">
        <v>354</v>
      </c>
      <c r="I381">
        <v>490.93</v>
      </c>
      <c r="J381" t="s">
        <v>58</v>
      </c>
      <c r="K381">
        <v>1200</v>
      </c>
      <c r="L381">
        <v>800</v>
      </c>
      <c r="M381" t="s">
        <v>33</v>
      </c>
    </row>
    <row r="382" spans="1:13" x14ac:dyDescent="0.4">
      <c r="A382">
        <v>100381</v>
      </c>
      <c r="B382" s="1">
        <v>45970.331250000003</v>
      </c>
      <c r="C382" t="s">
        <v>48</v>
      </c>
      <c r="D382" t="s">
        <v>35</v>
      </c>
      <c r="E382" t="s">
        <v>31</v>
      </c>
      <c r="F382" t="s">
        <v>32</v>
      </c>
      <c r="G382">
        <v>17</v>
      </c>
      <c r="H382">
        <v>311</v>
      </c>
      <c r="I382">
        <v>1649.59</v>
      </c>
      <c r="J382" t="s">
        <v>49</v>
      </c>
      <c r="K382">
        <v>8500</v>
      </c>
      <c r="L382">
        <v>5500</v>
      </c>
      <c r="M382" t="s">
        <v>33</v>
      </c>
    </row>
    <row r="383" spans="1:13" x14ac:dyDescent="0.4">
      <c r="A383">
        <v>100382</v>
      </c>
      <c r="B383" s="1">
        <v>45693.632638888892</v>
      </c>
      <c r="C383" t="s">
        <v>13</v>
      </c>
      <c r="D383" t="s">
        <v>40</v>
      </c>
      <c r="E383" t="s">
        <v>15</v>
      </c>
      <c r="F383" t="s">
        <v>20</v>
      </c>
      <c r="G383">
        <v>54</v>
      </c>
      <c r="H383">
        <v>726</v>
      </c>
      <c r="I383">
        <v>1024.94</v>
      </c>
      <c r="J383" t="s">
        <v>41</v>
      </c>
      <c r="K383">
        <v>5500</v>
      </c>
      <c r="L383">
        <v>3500</v>
      </c>
      <c r="M383" t="s">
        <v>22</v>
      </c>
    </row>
    <row r="384" spans="1:13" x14ac:dyDescent="0.4">
      <c r="A384">
        <v>100383</v>
      </c>
      <c r="B384" s="1">
        <v>45830.069444444445</v>
      </c>
      <c r="C384" t="s">
        <v>50</v>
      </c>
      <c r="D384" t="s">
        <v>14</v>
      </c>
      <c r="E384" t="s">
        <v>15</v>
      </c>
      <c r="F384" t="s">
        <v>37</v>
      </c>
      <c r="G384">
        <v>6</v>
      </c>
      <c r="H384">
        <v>1140</v>
      </c>
      <c r="I384">
        <v>1042.8599999999999</v>
      </c>
      <c r="J384" t="s">
        <v>21</v>
      </c>
      <c r="K384">
        <v>6500</v>
      </c>
      <c r="L384">
        <v>4200</v>
      </c>
      <c r="M384" t="s">
        <v>38</v>
      </c>
    </row>
    <row r="385" spans="1:13" x14ac:dyDescent="0.4">
      <c r="A385">
        <v>100384</v>
      </c>
      <c r="B385" s="1">
        <v>45677.792361111111</v>
      </c>
      <c r="C385" t="s">
        <v>13</v>
      </c>
      <c r="D385" t="s">
        <v>35</v>
      </c>
      <c r="E385" t="s">
        <v>31</v>
      </c>
      <c r="F385" t="s">
        <v>37</v>
      </c>
      <c r="G385">
        <v>37</v>
      </c>
      <c r="H385">
        <v>1045</v>
      </c>
      <c r="I385">
        <v>305.43</v>
      </c>
      <c r="J385" t="s">
        <v>49</v>
      </c>
      <c r="K385">
        <v>8500</v>
      </c>
      <c r="L385">
        <v>5500</v>
      </c>
      <c r="M385" t="s">
        <v>38</v>
      </c>
    </row>
    <row r="386" spans="1:13" x14ac:dyDescent="0.4">
      <c r="A386">
        <v>100385</v>
      </c>
      <c r="B386" s="1">
        <v>45978.347916666666</v>
      </c>
      <c r="C386" t="s">
        <v>45</v>
      </c>
      <c r="D386" t="s">
        <v>28</v>
      </c>
      <c r="E386" t="s">
        <v>15</v>
      </c>
      <c r="F386" t="s">
        <v>25</v>
      </c>
      <c r="G386">
        <v>38</v>
      </c>
      <c r="H386">
        <v>551</v>
      </c>
      <c r="I386">
        <v>781.4</v>
      </c>
      <c r="J386" t="s">
        <v>54</v>
      </c>
      <c r="K386">
        <v>2500</v>
      </c>
      <c r="L386">
        <v>1500</v>
      </c>
      <c r="M386" t="s">
        <v>27</v>
      </c>
    </row>
    <row r="387" spans="1:13" x14ac:dyDescent="0.4">
      <c r="A387">
        <v>100386</v>
      </c>
      <c r="B387" s="1">
        <v>45921.941666666666</v>
      </c>
      <c r="C387" t="s">
        <v>42</v>
      </c>
      <c r="D387" t="s">
        <v>14</v>
      </c>
      <c r="E387" t="s">
        <v>15</v>
      </c>
      <c r="F387" t="s">
        <v>16</v>
      </c>
      <c r="G387">
        <v>78</v>
      </c>
      <c r="H387">
        <v>457</v>
      </c>
      <c r="I387">
        <v>350.6</v>
      </c>
      <c r="J387" t="s">
        <v>21</v>
      </c>
      <c r="K387">
        <v>6500</v>
      </c>
      <c r="L387">
        <v>4200</v>
      </c>
      <c r="M387" t="s">
        <v>18</v>
      </c>
    </row>
    <row r="388" spans="1:13" x14ac:dyDescent="0.4">
      <c r="A388">
        <v>100387</v>
      </c>
      <c r="B388" s="1">
        <v>45799.790972222225</v>
      </c>
      <c r="C388" t="s">
        <v>13</v>
      </c>
      <c r="D388" t="s">
        <v>46</v>
      </c>
      <c r="E388" t="s">
        <v>29</v>
      </c>
      <c r="F388" t="s">
        <v>16</v>
      </c>
      <c r="G388">
        <v>4</v>
      </c>
      <c r="H388">
        <v>863</v>
      </c>
      <c r="I388">
        <v>908.26</v>
      </c>
      <c r="J388" t="s">
        <v>47</v>
      </c>
      <c r="K388">
        <v>4500</v>
      </c>
      <c r="L388">
        <v>2800</v>
      </c>
      <c r="M388" t="s">
        <v>18</v>
      </c>
    </row>
    <row r="389" spans="1:13" x14ac:dyDescent="0.4">
      <c r="A389">
        <v>100388</v>
      </c>
      <c r="B389" s="1">
        <v>45800.036111111112</v>
      </c>
      <c r="C389" t="s">
        <v>34</v>
      </c>
      <c r="D389" t="s">
        <v>46</v>
      </c>
      <c r="E389" t="s">
        <v>29</v>
      </c>
      <c r="F389" t="s">
        <v>32</v>
      </c>
      <c r="G389">
        <v>16</v>
      </c>
      <c r="H389">
        <v>1058</v>
      </c>
      <c r="I389">
        <v>469.92</v>
      </c>
      <c r="J389" t="s">
        <v>47</v>
      </c>
      <c r="K389">
        <v>4500</v>
      </c>
      <c r="L389">
        <v>2800</v>
      </c>
      <c r="M389" t="s">
        <v>33</v>
      </c>
    </row>
    <row r="390" spans="1:13" x14ac:dyDescent="0.4">
      <c r="A390">
        <v>100389</v>
      </c>
      <c r="B390" s="1">
        <v>45749.884722222225</v>
      </c>
      <c r="C390" t="s">
        <v>13</v>
      </c>
      <c r="D390" t="s">
        <v>46</v>
      </c>
      <c r="E390" t="s">
        <v>31</v>
      </c>
      <c r="F390" t="s">
        <v>25</v>
      </c>
      <c r="G390">
        <v>85</v>
      </c>
      <c r="H390">
        <v>712</v>
      </c>
      <c r="I390">
        <v>818.49</v>
      </c>
      <c r="J390" t="s">
        <v>53</v>
      </c>
      <c r="K390">
        <v>15000</v>
      </c>
      <c r="L390">
        <v>9500</v>
      </c>
      <c r="M390" t="s">
        <v>27</v>
      </c>
    </row>
    <row r="391" spans="1:13" x14ac:dyDescent="0.4">
      <c r="A391">
        <v>100390</v>
      </c>
      <c r="B391" s="1">
        <v>46011.367361111108</v>
      </c>
      <c r="C391" t="s">
        <v>13</v>
      </c>
      <c r="D391" t="s">
        <v>55</v>
      </c>
      <c r="E391" t="s">
        <v>31</v>
      </c>
      <c r="F391" t="s">
        <v>16</v>
      </c>
      <c r="G391">
        <v>7</v>
      </c>
      <c r="H391">
        <v>451</v>
      </c>
      <c r="I391">
        <v>372.09</v>
      </c>
      <c r="J391" t="s">
        <v>58</v>
      </c>
      <c r="K391">
        <v>1200</v>
      </c>
      <c r="L391">
        <v>800</v>
      </c>
      <c r="M391" t="s">
        <v>18</v>
      </c>
    </row>
    <row r="392" spans="1:13" x14ac:dyDescent="0.4">
      <c r="A392">
        <v>100391</v>
      </c>
      <c r="B392" s="1">
        <v>45979.803472222222</v>
      </c>
      <c r="C392" t="s">
        <v>13</v>
      </c>
      <c r="D392" t="s">
        <v>40</v>
      </c>
      <c r="E392" t="s">
        <v>29</v>
      </c>
      <c r="F392" t="s">
        <v>32</v>
      </c>
      <c r="G392">
        <v>94</v>
      </c>
      <c r="H392">
        <v>696</v>
      </c>
      <c r="I392">
        <v>774.54</v>
      </c>
      <c r="J392" t="s">
        <v>52</v>
      </c>
      <c r="K392">
        <v>1500</v>
      </c>
      <c r="L392">
        <v>800</v>
      </c>
      <c r="M392" t="s">
        <v>33</v>
      </c>
    </row>
    <row r="393" spans="1:13" x14ac:dyDescent="0.4">
      <c r="A393">
        <v>100392</v>
      </c>
      <c r="B393" s="1">
        <v>45945.25277777778</v>
      </c>
      <c r="C393" t="s">
        <v>34</v>
      </c>
      <c r="D393" t="s">
        <v>46</v>
      </c>
      <c r="E393" t="s">
        <v>15</v>
      </c>
      <c r="F393" t="s">
        <v>32</v>
      </c>
      <c r="G393">
        <v>79</v>
      </c>
      <c r="H393">
        <v>808</v>
      </c>
      <c r="I393">
        <v>272</v>
      </c>
      <c r="J393" t="s">
        <v>53</v>
      </c>
      <c r="K393">
        <v>15000</v>
      </c>
      <c r="L393">
        <v>9500</v>
      </c>
      <c r="M393" t="s">
        <v>33</v>
      </c>
    </row>
    <row r="394" spans="1:13" x14ac:dyDescent="0.4">
      <c r="A394">
        <v>100393</v>
      </c>
      <c r="B394" s="1">
        <v>45872.105555555558</v>
      </c>
      <c r="C394" t="s">
        <v>19</v>
      </c>
      <c r="D394" t="s">
        <v>14</v>
      </c>
      <c r="E394" t="s">
        <v>15</v>
      </c>
      <c r="F394" t="s">
        <v>37</v>
      </c>
      <c r="G394">
        <v>72</v>
      </c>
      <c r="H394">
        <v>446</v>
      </c>
      <c r="I394">
        <v>702.15</v>
      </c>
      <c r="J394" t="s">
        <v>21</v>
      </c>
      <c r="K394">
        <v>6500</v>
      </c>
      <c r="L394">
        <v>4200</v>
      </c>
      <c r="M394" t="s">
        <v>38</v>
      </c>
    </row>
    <row r="395" spans="1:13" x14ac:dyDescent="0.4">
      <c r="A395">
        <v>100394</v>
      </c>
      <c r="B395" s="1">
        <v>45999.029861111114</v>
      </c>
      <c r="C395" t="s">
        <v>45</v>
      </c>
      <c r="D395" t="s">
        <v>24</v>
      </c>
      <c r="E395" t="s">
        <v>31</v>
      </c>
      <c r="F395" t="s">
        <v>25</v>
      </c>
      <c r="G395">
        <v>70</v>
      </c>
      <c r="H395">
        <v>524</v>
      </c>
      <c r="I395">
        <v>327.96</v>
      </c>
      <c r="J395" t="s">
        <v>60</v>
      </c>
      <c r="K395">
        <v>25000</v>
      </c>
      <c r="L395">
        <v>18000</v>
      </c>
      <c r="M395" t="s">
        <v>27</v>
      </c>
    </row>
    <row r="396" spans="1:13" x14ac:dyDescent="0.4">
      <c r="A396">
        <v>100395</v>
      </c>
      <c r="B396" s="1">
        <v>45708.501388888886</v>
      </c>
      <c r="C396" t="s">
        <v>19</v>
      </c>
      <c r="D396" t="s">
        <v>40</v>
      </c>
      <c r="E396" t="s">
        <v>31</v>
      </c>
      <c r="F396" t="s">
        <v>37</v>
      </c>
      <c r="G396">
        <v>10</v>
      </c>
      <c r="H396">
        <v>321</v>
      </c>
      <c r="I396">
        <v>550.4</v>
      </c>
      <c r="J396" t="s">
        <v>52</v>
      </c>
      <c r="K396">
        <v>1500</v>
      </c>
      <c r="L396">
        <v>800</v>
      </c>
      <c r="M396" t="s">
        <v>38</v>
      </c>
    </row>
    <row r="397" spans="1:13" x14ac:dyDescent="0.4">
      <c r="A397">
        <v>100396</v>
      </c>
      <c r="B397" s="1">
        <v>45810.576388888891</v>
      </c>
      <c r="C397" t="s">
        <v>39</v>
      </c>
      <c r="D397" t="s">
        <v>55</v>
      </c>
      <c r="E397" t="s">
        <v>15</v>
      </c>
      <c r="F397" t="s">
        <v>16</v>
      </c>
      <c r="G397">
        <v>67</v>
      </c>
      <c r="H397">
        <v>549</v>
      </c>
      <c r="I397">
        <v>821.08</v>
      </c>
      <c r="J397" t="s">
        <v>57</v>
      </c>
      <c r="K397">
        <v>600</v>
      </c>
      <c r="L397">
        <v>350</v>
      </c>
      <c r="M397" t="s">
        <v>18</v>
      </c>
    </row>
    <row r="398" spans="1:13" x14ac:dyDescent="0.4">
      <c r="A398">
        <v>100397</v>
      </c>
      <c r="B398" s="1">
        <v>45843.852777777778</v>
      </c>
      <c r="C398" t="s">
        <v>13</v>
      </c>
      <c r="D398" t="s">
        <v>24</v>
      </c>
      <c r="E398" t="s">
        <v>31</v>
      </c>
      <c r="F398" t="s">
        <v>37</v>
      </c>
      <c r="G398">
        <v>88</v>
      </c>
      <c r="H398">
        <v>420</v>
      </c>
      <c r="I398">
        <v>267.91000000000003</v>
      </c>
      <c r="J398" t="s">
        <v>59</v>
      </c>
      <c r="K398">
        <v>3500</v>
      </c>
      <c r="L398">
        <v>2200</v>
      </c>
      <c r="M398" t="s">
        <v>38</v>
      </c>
    </row>
    <row r="399" spans="1:13" x14ac:dyDescent="0.4">
      <c r="A399">
        <v>100398</v>
      </c>
      <c r="B399" s="1">
        <v>45720.022916666669</v>
      </c>
      <c r="C399" t="s">
        <v>42</v>
      </c>
      <c r="D399" t="s">
        <v>55</v>
      </c>
      <c r="E399" t="s">
        <v>29</v>
      </c>
      <c r="F399" t="s">
        <v>25</v>
      </c>
      <c r="G399">
        <v>21</v>
      </c>
      <c r="H399">
        <v>635</v>
      </c>
      <c r="I399">
        <v>163.07</v>
      </c>
      <c r="J399" t="s">
        <v>56</v>
      </c>
      <c r="K399">
        <v>850</v>
      </c>
      <c r="L399">
        <v>550</v>
      </c>
      <c r="M399" t="s">
        <v>27</v>
      </c>
    </row>
    <row r="400" spans="1:13" x14ac:dyDescent="0.4">
      <c r="A400">
        <v>100399</v>
      </c>
      <c r="B400" s="1">
        <v>45847.713194444441</v>
      </c>
      <c r="C400" t="s">
        <v>19</v>
      </c>
      <c r="D400" t="s">
        <v>40</v>
      </c>
      <c r="E400" t="s">
        <v>15</v>
      </c>
      <c r="F400" t="s">
        <v>20</v>
      </c>
      <c r="G400">
        <v>30</v>
      </c>
      <c r="H400">
        <v>993</v>
      </c>
      <c r="I400">
        <v>303.77999999999997</v>
      </c>
      <c r="J400" t="s">
        <v>52</v>
      </c>
      <c r="K400">
        <v>1500</v>
      </c>
      <c r="L400">
        <v>800</v>
      </c>
      <c r="M400" t="s">
        <v>22</v>
      </c>
    </row>
    <row r="401" spans="1:13" x14ac:dyDescent="0.4">
      <c r="A401">
        <v>100400</v>
      </c>
      <c r="B401" s="1">
        <v>45782.268055555556</v>
      </c>
      <c r="C401" t="s">
        <v>39</v>
      </c>
      <c r="D401" t="s">
        <v>46</v>
      </c>
      <c r="E401" t="s">
        <v>15</v>
      </c>
      <c r="F401" t="s">
        <v>20</v>
      </c>
      <c r="G401">
        <v>32</v>
      </c>
      <c r="H401">
        <v>687</v>
      </c>
      <c r="I401">
        <v>469.62</v>
      </c>
      <c r="J401" t="s">
        <v>47</v>
      </c>
      <c r="K401">
        <v>4500</v>
      </c>
      <c r="L401">
        <v>2800</v>
      </c>
      <c r="M401" t="s">
        <v>22</v>
      </c>
    </row>
    <row r="402" spans="1:13" x14ac:dyDescent="0.4">
      <c r="A402">
        <v>100401</v>
      </c>
      <c r="B402" s="1">
        <v>45807.613888888889</v>
      </c>
      <c r="C402" t="s">
        <v>42</v>
      </c>
      <c r="D402" t="s">
        <v>40</v>
      </c>
      <c r="E402" t="s">
        <v>29</v>
      </c>
      <c r="F402" t="s">
        <v>25</v>
      </c>
      <c r="G402">
        <v>5</v>
      </c>
      <c r="H402">
        <v>652</v>
      </c>
      <c r="I402">
        <v>946.99</v>
      </c>
      <c r="J402" t="s">
        <v>41</v>
      </c>
      <c r="K402">
        <v>5500</v>
      </c>
      <c r="L402">
        <v>3500</v>
      </c>
      <c r="M402" t="s">
        <v>27</v>
      </c>
    </row>
    <row r="403" spans="1:13" x14ac:dyDescent="0.4">
      <c r="A403">
        <v>100402</v>
      </c>
      <c r="B403" s="1">
        <v>45971.018750000003</v>
      </c>
      <c r="C403" t="s">
        <v>23</v>
      </c>
      <c r="D403" t="s">
        <v>46</v>
      </c>
      <c r="E403" t="s">
        <v>31</v>
      </c>
      <c r="F403" t="s">
        <v>37</v>
      </c>
      <c r="G403">
        <v>82</v>
      </c>
      <c r="H403">
        <v>952</v>
      </c>
      <c r="I403">
        <v>347.74</v>
      </c>
      <c r="J403" t="s">
        <v>53</v>
      </c>
      <c r="K403">
        <v>15000</v>
      </c>
      <c r="L403">
        <v>9500</v>
      </c>
      <c r="M403" t="s">
        <v>38</v>
      </c>
    </row>
    <row r="404" spans="1:13" x14ac:dyDescent="0.4">
      <c r="A404">
        <v>100403</v>
      </c>
      <c r="B404" s="1">
        <v>45715.879166666666</v>
      </c>
      <c r="C404" t="s">
        <v>48</v>
      </c>
      <c r="D404" t="s">
        <v>35</v>
      </c>
      <c r="E404" t="s">
        <v>31</v>
      </c>
      <c r="F404" t="s">
        <v>16</v>
      </c>
      <c r="G404">
        <v>52</v>
      </c>
      <c r="H404">
        <v>520</v>
      </c>
      <c r="I404">
        <v>434.86</v>
      </c>
      <c r="J404" t="s">
        <v>49</v>
      </c>
      <c r="K404">
        <v>8500</v>
      </c>
      <c r="L404">
        <v>5500</v>
      </c>
      <c r="M404" t="s">
        <v>18</v>
      </c>
    </row>
    <row r="405" spans="1:13" x14ac:dyDescent="0.4">
      <c r="A405">
        <v>100404</v>
      </c>
      <c r="B405" s="1">
        <v>45999.285416666666</v>
      </c>
      <c r="C405" t="s">
        <v>34</v>
      </c>
      <c r="D405" t="s">
        <v>14</v>
      </c>
      <c r="E405" t="s">
        <v>29</v>
      </c>
      <c r="F405" t="s">
        <v>20</v>
      </c>
      <c r="G405">
        <v>12</v>
      </c>
      <c r="H405">
        <v>1067</v>
      </c>
      <c r="I405">
        <v>417.9</v>
      </c>
      <c r="J405" t="s">
        <v>21</v>
      </c>
      <c r="K405">
        <v>6500</v>
      </c>
      <c r="L405">
        <v>4200</v>
      </c>
      <c r="M405" t="s">
        <v>22</v>
      </c>
    </row>
    <row r="406" spans="1:13" x14ac:dyDescent="0.4">
      <c r="A406">
        <v>100405</v>
      </c>
      <c r="B406" s="1">
        <v>45962.795138888891</v>
      </c>
      <c r="C406" t="s">
        <v>13</v>
      </c>
      <c r="D406" t="s">
        <v>14</v>
      </c>
      <c r="E406" t="s">
        <v>31</v>
      </c>
      <c r="F406" t="s">
        <v>32</v>
      </c>
      <c r="G406">
        <v>10</v>
      </c>
      <c r="H406">
        <v>563</v>
      </c>
      <c r="I406">
        <v>1197.99</v>
      </c>
      <c r="J406" t="s">
        <v>17</v>
      </c>
      <c r="K406">
        <v>3200</v>
      </c>
      <c r="L406">
        <v>2000</v>
      </c>
      <c r="M406" t="s">
        <v>33</v>
      </c>
    </row>
    <row r="407" spans="1:13" x14ac:dyDescent="0.4">
      <c r="A407">
        <v>100406</v>
      </c>
      <c r="B407" s="1">
        <v>45837.82708333333</v>
      </c>
      <c r="C407" t="s">
        <v>34</v>
      </c>
      <c r="D407" t="s">
        <v>28</v>
      </c>
      <c r="E407" t="s">
        <v>29</v>
      </c>
      <c r="F407" t="s">
        <v>37</v>
      </c>
      <c r="G407">
        <v>80</v>
      </c>
      <c r="H407">
        <v>559</v>
      </c>
      <c r="I407">
        <v>589.47</v>
      </c>
      <c r="J407" t="s">
        <v>54</v>
      </c>
      <c r="K407">
        <v>2500</v>
      </c>
      <c r="L407">
        <v>1500</v>
      </c>
      <c r="M407" t="s">
        <v>38</v>
      </c>
    </row>
    <row r="408" spans="1:13" x14ac:dyDescent="0.4">
      <c r="A408">
        <v>100407</v>
      </c>
      <c r="B408" s="1">
        <v>45827.045138888891</v>
      </c>
      <c r="C408" t="s">
        <v>34</v>
      </c>
      <c r="D408" t="s">
        <v>46</v>
      </c>
      <c r="E408" t="s">
        <v>29</v>
      </c>
      <c r="F408" t="s">
        <v>20</v>
      </c>
      <c r="G408">
        <v>41</v>
      </c>
      <c r="H408">
        <v>447</v>
      </c>
      <c r="I408">
        <v>585.26</v>
      </c>
      <c r="J408" t="s">
        <v>47</v>
      </c>
      <c r="K408">
        <v>4500</v>
      </c>
      <c r="L408">
        <v>2800</v>
      </c>
      <c r="M408" t="s">
        <v>22</v>
      </c>
    </row>
    <row r="409" spans="1:13" x14ac:dyDescent="0.4">
      <c r="A409">
        <v>100408</v>
      </c>
      <c r="B409" s="1">
        <v>45983.556250000001</v>
      </c>
      <c r="C409" t="s">
        <v>19</v>
      </c>
      <c r="D409" t="s">
        <v>43</v>
      </c>
      <c r="E409" t="s">
        <v>31</v>
      </c>
      <c r="F409" t="s">
        <v>37</v>
      </c>
      <c r="G409">
        <v>33</v>
      </c>
      <c r="H409">
        <v>931</v>
      </c>
      <c r="I409">
        <v>603.54</v>
      </c>
      <c r="J409" t="s">
        <v>61</v>
      </c>
      <c r="K409">
        <v>2800</v>
      </c>
      <c r="L409">
        <v>1500</v>
      </c>
      <c r="M409" t="s">
        <v>38</v>
      </c>
    </row>
    <row r="410" spans="1:13" x14ac:dyDescent="0.4">
      <c r="A410">
        <v>100409</v>
      </c>
      <c r="B410" s="1">
        <v>45928.848611111112</v>
      </c>
      <c r="C410" t="s">
        <v>45</v>
      </c>
      <c r="D410" t="s">
        <v>24</v>
      </c>
      <c r="E410" t="s">
        <v>15</v>
      </c>
      <c r="F410" t="s">
        <v>37</v>
      </c>
      <c r="G410">
        <v>23</v>
      </c>
      <c r="H410">
        <v>340</v>
      </c>
      <c r="I410">
        <v>393.07</v>
      </c>
      <c r="J410" t="s">
        <v>26</v>
      </c>
      <c r="K410">
        <v>45000</v>
      </c>
      <c r="L410">
        <v>32000</v>
      </c>
      <c r="M410" t="s">
        <v>38</v>
      </c>
    </row>
    <row r="411" spans="1:13" x14ac:dyDescent="0.4">
      <c r="A411">
        <v>100410</v>
      </c>
      <c r="B411" s="1">
        <v>45711.288888888892</v>
      </c>
      <c r="C411" t="s">
        <v>50</v>
      </c>
      <c r="D411" t="s">
        <v>28</v>
      </c>
      <c r="E411" t="s">
        <v>15</v>
      </c>
      <c r="F411" t="s">
        <v>32</v>
      </c>
      <c r="G411">
        <v>50</v>
      </c>
      <c r="H411">
        <v>411</v>
      </c>
      <c r="I411">
        <v>859.44</v>
      </c>
      <c r="J411" t="s">
        <v>54</v>
      </c>
      <c r="K411">
        <v>2500</v>
      </c>
      <c r="L411">
        <v>1500</v>
      </c>
      <c r="M411" t="s">
        <v>33</v>
      </c>
    </row>
    <row r="412" spans="1:13" x14ac:dyDescent="0.4">
      <c r="A412">
        <v>100411</v>
      </c>
      <c r="B412" s="1">
        <v>45758.560416666667</v>
      </c>
      <c r="C412" t="s">
        <v>39</v>
      </c>
      <c r="D412" t="s">
        <v>46</v>
      </c>
      <c r="E412" t="s">
        <v>31</v>
      </c>
      <c r="F412" t="s">
        <v>25</v>
      </c>
      <c r="G412">
        <v>58</v>
      </c>
      <c r="H412">
        <v>814</v>
      </c>
      <c r="I412">
        <v>741.98</v>
      </c>
      <c r="J412" t="s">
        <v>47</v>
      </c>
      <c r="K412">
        <v>4500</v>
      </c>
      <c r="L412">
        <v>2800</v>
      </c>
      <c r="M412" t="s">
        <v>27</v>
      </c>
    </row>
    <row r="413" spans="1:13" x14ac:dyDescent="0.4">
      <c r="A413">
        <v>100412</v>
      </c>
      <c r="B413" s="1">
        <v>45921.809027777781</v>
      </c>
      <c r="C413" t="s">
        <v>19</v>
      </c>
      <c r="D413" t="s">
        <v>28</v>
      </c>
      <c r="E413" t="s">
        <v>15</v>
      </c>
      <c r="F413" t="s">
        <v>32</v>
      </c>
      <c r="G413">
        <v>35</v>
      </c>
      <c r="H413">
        <v>1121</v>
      </c>
      <c r="I413">
        <v>1496.02</v>
      </c>
      <c r="J413" t="s">
        <v>54</v>
      </c>
      <c r="K413">
        <v>2500</v>
      </c>
      <c r="L413">
        <v>1500</v>
      </c>
      <c r="M413" t="s">
        <v>33</v>
      </c>
    </row>
    <row r="414" spans="1:13" x14ac:dyDescent="0.4">
      <c r="A414">
        <v>100413</v>
      </c>
      <c r="B414" s="1">
        <v>45710.999305555553</v>
      </c>
      <c r="C414" t="s">
        <v>19</v>
      </c>
      <c r="D414" t="s">
        <v>14</v>
      </c>
      <c r="E414" t="s">
        <v>29</v>
      </c>
      <c r="F414" t="s">
        <v>32</v>
      </c>
      <c r="G414">
        <v>27</v>
      </c>
      <c r="H414">
        <v>708</v>
      </c>
      <c r="I414">
        <v>582.64</v>
      </c>
      <c r="J414" t="s">
        <v>17</v>
      </c>
      <c r="K414">
        <v>3200</v>
      </c>
      <c r="L414">
        <v>2000</v>
      </c>
      <c r="M414" t="s">
        <v>33</v>
      </c>
    </row>
    <row r="415" spans="1:13" x14ac:dyDescent="0.4">
      <c r="A415">
        <v>100414</v>
      </c>
      <c r="B415" s="1">
        <v>45717.605555555558</v>
      </c>
      <c r="C415" t="s">
        <v>13</v>
      </c>
      <c r="D415" t="s">
        <v>28</v>
      </c>
      <c r="E415" t="s">
        <v>29</v>
      </c>
      <c r="F415" t="s">
        <v>32</v>
      </c>
      <c r="G415">
        <v>12</v>
      </c>
      <c r="H415">
        <v>712</v>
      </c>
      <c r="I415">
        <v>176.51</v>
      </c>
      <c r="J415" t="s">
        <v>54</v>
      </c>
      <c r="K415">
        <v>2500</v>
      </c>
      <c r="L415">
        <v>1500</v>
      </c>
      <c r="M415" t="s">
        <v>33</v>
      </c>
    </row>
    <row r="416" spans="1:13" x14ac:dyDescent="0.4">
      <c r="A416">
        <v>100415</v>
      </c>
      <c r="B416" s="1">
        <v>45765.988888888889</v>
      </c>
      <c r="C416" t="s">
        <v>50</v>
      </c>
      <c r="D416" t="s">
        <v>14</v>
      </c>
      <c r="E416" t="s">
        <v>15</v>
      </c>
      <c r="F416" t="s">
        <v>25</v>
      </c>
      <c r="G416">
        <v>51</v>
      </c>
      <c r="H416">
        <v>503</v>
      </c>
      <c r="I416">
        <v>790.97</v>
      </c>
      <c r="J416" t="s">
        <v>17</v>
      </c>
      <c r="K416">
        <v>3200</v>
      </c>
      <c r="L416">
        <v>2000</v>
      </c>
      <c r="M416" t="s">
        <v>27</v>
      </c>
    </row>
    <row r="417" spans="1:13" x14ac:dyDescent="0.4">
      <c r="A417">
        <v>100416</v>
      </c>
      <c r="B417" s="1">
        <v>45662.265972222223</v>
      </c>
      <c r="C417" t="s">
        <v>48</v>
      </c>
      <c r="D417" t="s">
        <v>28</v>
      </c>
      <c r="E417" t="s">
        <v>31</v>
      </c>
      <c r="F417" t="s">
        <v>20</v>
      </c>
      <c r="G417">
        <v>30</v>
      </c>
      <c r="H417">
        <v>483</v>
      </c>
      <c r="I417">
        <v>313.54000000000002</v>
      </c>
      <c r="J417" t="s">
        <v>54</v>
      </c>
      <c r="K417">
        <v>2500</v>
      </c>
      <c r="L417">
        <v>1500</v>
      </c>
      <c r="M417" t="s">
        <v>22</v>
      </c>
    </row>
    <row r="418" spans="1:13" x14ac:dyDescent="0.4">
      <c r="A418">
        <v>100417</v>
      </c>
      <c r="B418" s="1">
        <v>45760.093055555553</v>
      </c>
      <c r="C418" t="s">
        <v>45</v>
      </c>
      <c r="D418" t="s">
        <v>35</v>
      </c>
      <c r="E418" t="s">
        <v>31</v>
      </c>
      <c r="F418" t="s">
        <v>20</v>
      </c>
      <c r="G418">
        <v>59</v>
      </c>
      <c r="H418">
        <v>1147</v>
      </c>
      <c r="I418">
        <v>771.72</v>
      </c>
      <c r="J418" t="s">
        <v>49</v>
      </c>
      <c r="K418">
        <v>8500</v>
      </c>
      <c r="L418">
        <v>5500</v>
      </c>
      <c r="M418" t="s">
        <v>22</v>
      </c>
    </row>
    <row r="419" spans="1:13" x14ac:dyDescent="0.4">
      <c r="A419">
        <v>100418</v>
      </c>
      <c r="B419" s="1">
        <v>45853.381944444445</v>
      </c>
      <c r="C419" t="s">
        <v>23</v>
      </c>
      <c r="D419" t="s">
        <v>14</v>
      </c>
      <c r="E419" t="s">
        <v>15</v>
      </c>
      <c r="F419" t="s">
        <v>20</v>
      </c>
      <c r="G419">
        <v>11</v>
      </c>
      <c r="H419">
        <v>1154</v>
      </c>
      <c r="I419">
        <v>1058.26</v>
      </c>
      <c r="J419" t="s">
        <v>21</v>
      </c>
      <c r="K419">
        <v>6500</v>
      </c>
      <c r="L419">
        <v>4200</v>
      </c>
      <c r="M419" t="s">
        <v>22</v>
      </c>
    </row>
    <row r="420" spans="1:13" x14ac:dyDescent="0.4">
      <c r="A420">
        <v>100419</v>
      </c>
      <c r="B420" s="1">
        <v>45919.486111111109</v>
      </c>
      <c r="C420" t="s">
        <v>34</v>
      </c>
      <c r="D420" t="s">
        <v>24</v>
      </c>
      <c r="E420" t="s">
        <v>31</v>
      </c>
      <c r="F420" t="s">
        <v>37</v>
      </c>
      <c r="G420">
        <v>79</v>
      </c>
      <c r="H420">
        <v>801</v>
      </c>
      <c r="I420">
        <v>557.39</v>
      </c>
      <c r="J420" t="s">
        <v>26</v>
      </c>
      <c r="K420">
        <v>45000</v>
      </c>
      <c r="L420">
        <v>32000</v>
      </c>
      <c r="M420" t="s">
        <v>38</v>
      </c>
    </row>
    <row r="421" spans="1:13" x14ac:dyDescent="0.4">
      <c r="A421">
        <v>100420</v>
      </c>
      <c r="B421" s="1">
        <v>46022.347222222219</v>
      </c>
      <c r="C421" t="s">
        <v>42</v>
      </c>
      <c r="D421" t="s">
        <v>55</v>
      </c>
      <c r="E421" t="s">
        <v>31</v>
      </c>
      <c r="F421" t="s">
        <v>16</v>
      </c>
      <c r="G421">
        <v>18</v>
      </c>
      <c r="H421">
        <v>773</v>
      </c>
      <c r="I421">
        <v>1470.26</v>
      </c>
      <c r="J421" t="s">
        <v>56</v>
      </c>
      <c r="K421">
        <v>850</v>
      </c>
      <c r="L421">
        <v>550</v>
      </c>
      <c r="M421" t="s">
        <v>18</v>
      </c>
    </row>
    <row r="422" spans="1:13" x14ac:dyDescent="0.4">
      <c r="A422">
        <v>100421</v>
      </c>
      <c r="B422" s="1">
        <v>46007.306250000001</v>
      </c>
      <c r="C422" t="s">
        <v>13</v>
      </c>
      <c r="D422" t="s">
        <v>55</v>
      </c>
      <c r="E422" t="s">
        <v>29</v>
      </c>
      <c r="F422" t="s">
        <v>37</v>
      </c>
      <c r="G422">
        <v>72</v>
      </c>
      <c r="H422">
        <v>1130</v>
      </c>
      <c r="I422">
        <v>793.26</v>
      </c>
      <c r="J422" t="s">
        <v>57</v>
      </c>
      <c r="K422">
        <v>600</v>
      </c>
      <c r="L422">
        <v>350</v>
      </c>
      <c r="M422" t="s">
        <v>38</v>
      </c>
    </row>
    <row r="423" spans="1:13" x14ac:dyDescent="0.4">
      <c r="A423">
        <v>100422</v>
      </c>
      <c r="B423" s="1">
        <v>45704.398611111108</v>
      </c>
      <c r="C423" t="s">
        <v>45</v>
      </c>
      <c r="D423" t="s">
        <v>43</v>
      </c>
      <c r="E423" t="s">
        <v>29</v>
      </c>
      <c r="F423" t="s">
        <v>16</v>
      </c>
      <c r="G423">
        <v>16</v>
      </c>
      <c r="H423">
        <v>979</v>
      </c>
      <c r="I423">
        <v>1049.07</v>
      </c>
      <c r="J423" t="s">
        <v>44</v>
      </c>
      <c r="K423">
        <v>4500</v>
      </c>
      <c r="L423">
        <v>2500</v>
      </c>
      <c r="M423" t="s">
        <v>18</v>
      </c>
    </row>
    <row r="424" spans="1:13" x14ac:dyDescent="0.4">
      <c r="A424">
        <v>100423</v>
      </c>
      <c r="B424" s="1">
        <v>46012.674305555556</v>
      </c>
      <c r="C424" t="s">
        <v>45</v>
      </c>
      <c r="D424" t="s">
        <v>40</v>
      </c>
      <c r="E424" t="s">
        <v>29</v>
      </c>
      <c r="F424" t="s">
        <v>25</v>
      </c>
      <c r="G424">
        <v>55</v>
      </c>
      <c r="H424">
        <v>981</v>
      </c>
      <c r="I424">
        <v>1187.92</v>
      </c>
      <c r="J424" t="s">
        <v>41</v>
      </c>
      <c r="K424">
        <v>5500</v>
      </c>
      <c r="L424">
        <v>3500</v>
      </c>
      <c r="M424" t="s">
        <v>27</v>
      </c>
    </row>
    <row r="425" spans="1:13" x14ac:dyDescent="0.4">
      <c r="A425">
        <v>100424</v>
      </c>
      <c r="B425" s="1">
        <v>45968.341666666667</v>
      </c>
      <c r="C425" t="s">
        <v>13</v>
      </c>
      <c r="D425" t="s">
        <v>40</v>
      </c>
      <c r="E425" t="s">
        <v>15</v>
      </c>
      <c r="F425" t="s">
        <v>32</v>
      </c>
      <c r="G425">
        <v>25</v>
      </c>
      <c r="H425">
        <v>571</v>
      </c>
      <c r="I425">
        <v>2035.76</v>
      </c>
      <c r="J425" t="s">
        <v>52</v>
      </c>
      <c r="K425">
        <v>1500</v>
      </c>
      <c r="L425">
        <v>800</v>
      </c>
      <c r="M425" t="s">
        <v>33</v>
      </c>
    </row>
    <row r="426" spans="1:13" x14ac:dyDescent="0.4">
      <c r="A426">
        <v>100425</v>
      </c>
      <c r="B426" s="1">
        <v>45965.94027777778</v>
      </c>
      <c r="C426" t="s">
        <v>39</v>
      </c>
      <c r="D426" t="s">
        <v>40</v>
      </c>
      <c r="E426" t="s">
        <v>15</v>
      </c>
      <c r="F426" t="s">
        <v>20</v>
      </c>
      <c r="G426">
        <v>58</v>
      </c>
      <c r="H426">
        <v>603</v>
      </c>
      <c r="I426">
        <v>606.28</v>
      </c>
      <c r="J426" t="s">
        <v>41</v>
      </c>
      <c r="K426">
        <v>5500</v>
      </c>
      <c r="L426">
        <v>3500</v>
      </c>
      <c r="M426" t="s">
        <v>22</v>
      </c>
    </row>
    <row r="427" spans="1:13" x14ac:dyDescent="0.4">
      <c r="A427">
        <v>100426</v>
      </c>
      <c r="B427" s="1">
        <v>45801.402083333334</v>
      </c>
      <c r="C427" t="s">
        <v>34</v>
      </c>
      <c r="D427" t="s">
        <v>40</v>
      </c>
      <c r="E427" t="s">
        <v>15</v>
      </c>
      <c r="F427" t="s">
        <v>37</v>
      </c>
      <c r="G427">
        <v>40</v>
      </c>
      <c r="H427">
        <v>747</v>
      </c>
      <c r="I427">
        <v>1222.0999999999999</v>
      </c>
      <c r="J427" t="s">
        <v>52</v>
      </c>
      <c r="K427">
        <v>1500</v>
      </c>
      <c r="L427">
        <v>800</v>
      </c>
      <c r="M427" t="s">
        <v>38</v>
      </c>
    </row>
    <row r="428" spans="1:13" x14ac:dyDescent="0.4">
      <c r="A428">
        <v>100427</v>
      </c>
      <c r="B428" s="1">
        <v>45926.618750000001</v>
      </c>
      <c r="C428" t="s">
        <v>23</v>
      </c>
      <c r="D428" t="s">
        <v>28</v>
      </c>
      <c r="E428" t="s">
        <v>29</v>
      </c>
      <c r="F428" t="s">
        <v>25</v>
      </c>
      <c r="G428">
        <v>48</v>
      </c>
      <c r="H428">
        <v>611</v>
      </c>
      <c r="I428">
        <v>655.14</v>
      </c>
      <c r="J428" t="s">
        <v>30</v>
      </c>
      <c r="K428">
        <v>450</v>
      </c>
      <c r="L428">
        <v>200</v>
      </c>
      <c r="M428" t="s">
        <v>27</v>
      </c>
    </row>
    <row r="429" spans="1:13" x14ac:dyDescent="0.4">
      <c r="A429">
        <v>100428</v>
      </c>
      <c r="B429" s="1">
        <v>45781.15902777778</v>
      </c>
      <c r="C429" t="s">
        <v>50</v>
      </c>
      <c r="D429" t="s">
        <v>35</v>
      </c>
      <c r="E429" t="s">
        <v>29</v>
      </c>
      <c r="F429" t="s">
        <v>16</v>
      </c>
      <c r="G429">
        <v>27</v>
      </c>
      <c r="H429">
        <v>570</v>
      </c>
      <c r="I429">
        <v>197.05</v>
      </c>
      <c r="J429" t="s">
        <v>49</v>
      </c>
      <c r="K429">
        <v>8500</v>
      </c>
      <c r="L429">
        <v>5500</v>
      </c>
      <c r="M429" t="s">
        <v>18</v>
      </c>
    </row>
    <row r="430" spans="1:13" x14ac:dyDescent="0.4">
      <c r="A430">
        <v>100429</v>
      </c>
      <c r="B430" s="1">
        <v>45763.849305555559</v>
      </c>
      <c r="C430" t="s">
        <v>19</v>
      </c>
      <c r="D430" t="s">
        <v>40</v>
      </c>
      <c r="E430" t="s">
        <v>15</v>
      </c>
      <c r="F430" t="s">
        <v>32</v>
      </c>
      <c r="G430">
        <v>74</v>
      </c>
      <c r="H430">
        <v>575</v>
      </c>
      <c r="I430">
        <v>1139.31</v>
      </c>
      <c r="J430" t="s">
        <v>52</v>
      </c>
      <c r="K430">
        <v>1500</v>
      </c>
      <c r="L430">
        <v>800</v>
      </c>
      <c r="M430" t="s">
        <v>33</v>
      </c>
    </row>
    <row r="431" spans="1:13" x14ac:dyDescent="0.4">
      <c r="A431">
        <v>100430</v>
      </c>
      <c r="B431" s="1">
        <v>45815.28402777778</v>
      </c>
      <c r="C431" t="s">
        <v>48</v>
      </c>
      <c r="D431" t="s">
        <v>46</v>
      </c>
      <c r="E431" t="s">
        <v>31</v>
      </c>
      <c r="F431" t="s">
        <v>37</v>
      </c>
      <c r="G431">
        <v>76</v>
      </c>
      <c r="H431">
        <v>949</v>
      </c>
      <c r="I431">
        <v>551.98</v>
      </c>
      <c r="J431" t="s">
        <v>47</v>
      </c>
      <c r="K431">
        <v>4500</v>
      </c>
      <c r="L431">
        <v>2800</v>
      </c>
      <c r="M431" t="s">
        <v>38</v>
      </c>
    </row>
    <row r="432" spans="1:13" x14ac:dyDescent="0.4">
      <c r="A432">
        <v>100431</v>
      </c>
      <c r="B432" s="1">
        <v>45804.626388888886</v>
      </c>
      <c r="C432" t="s">
        <v>45</v>
      </c>
      <c r="D432" t="s">
        <v>14</v>
      </c>
      <c r="E432" t="s">
        <v>15</v>
      </c>
      <c r="F432" t="s">
        <v>37</v>
      </c>
      <c r="G432">
        <v>50</v>
      </c>
      <c r="H432">
        <v>874</v>
      </c>
      <c r="I432">
        <v>967.59</v>
      </c>
      <c r="J432" t="s">
        <v>17</v>
      </c>
      <c r="K432">
        <v>3200</v>
      </c>
      <c r="L432">
        <v>2000</v>
      </c>
      <c r="M432" t="s">
        <v>38</v>
      </c>
    </row>
    <row r="433" spans="1:13" x14ac:dyDescent="0.4">
      <c r="A433">
        <v>100432</v>
      </c>
      <c r="B433" s="1">
        <v>45802.307638888888</v>
      </c>
      <c r="C433" t="s">
        <v>13</v>
      </c>
      <c r="D433" t="s">
        <v>43</v>
      </c>
      <c r="E433" t="s">
        <v>31</v>
      </c>
      <c r="F433" t="s">
        <v>16</v>
      </c>
      <c r="G433">
        <v>54</v>
      </c>
      <c r="H433">
        <v>1148</v>
      </c>
      <c r="I433">
        <v>896.82</v>
      </c>
      <c r="J433" t="s">
        <v>44</v>
      </c>
      <c r="K433">
        <v>4500</v>
      </c>
      <c r="L433">
        <v>2500</v>
      </c>
      <c r="M433" t="s">
        <v>18</v>
      </c>
    </row>
    <row r="434" spans="1:13" x14ac:dyDescent="0.4">
      <c r="A434">
        <v>100433</v>
      </c>
      <c r="B434" s="1">
        <v>45777.581250000003</v>
      </c>
      <c r="C434" t="s">
        <v>19</v>
      </c>
      <c r="D434" t="s">
        <v>46</v>
      </c>
      <c r="E434" t="s">
        <v>29</v>
      </c>
      <c r="F434" t="s">
        <v>25</v>
      </c>
      <c r="G434">
        <v>14</v>
      </c>
      <c r="H434">
        <v>1139</v>
      </c>
      <c r="I434">
        <v>189.77</v>
      </c>
      <c r="J434" t="s">
        <v>47</v>
      </c>
      <c r="K434">
        <v>4500</v>
      </c>
      <c r="L434">
        <v>2800</v>
      </c>
      <c r="M434" t="s">
        <v>27</v>
      </c>
    </row>
    <row r="435" spans="1:13" x14ac:dyDescent="0.4">
      <c r="A435">
        <v>100434</v>
      </c>
      <c r="B435" s="1">
        <v>45976.831250000003</v>
      </c>
      <c r="C435" t="s">
        <v>13</v>
      </c>
      <c r="D435" t="s">
        <v>43</v>
      </c>
      <c r="E435" t="s">
        <v>31</v>
      </c>
      <c r="F435" t="s">
        <v>32</v>
      </c>
      <c r="G435">
        <v>72</v>
      </c>
      <c r="H435">
        <v>921</v>
      </c>
      <c r="I435">
        <v>771.12</v>
      </c>
      <c r="J435" t="s">
        <v>51</v>
      </c>
      <c r="K435">
        <v>1800</v>
      </c>
      <c r="L435">
        <v>900</v>
      </c>
      <c r="M435" t="s">
        <v>33</v>
      </c>
    </row>
    <row r="436" spans="1:13" x14ac:dyDescent="0.4">
      <c r="A436">
        <v>100435</v>
      </c>
      <c r="B436" s="1">
        <v>45932.274305555555</v>
      </c>
      <c r="C436" t="s">
        <v>48</v>
      </c>
      <c r="D436" t="s">
        <v>24</v>
      </c>
      <c r="E436" t="s">
        <v>15</v>
      </c>
      <c r="F436" t="s">
        <v>16</v>
      </c>
      <c r="G436">
        <v>74</v>
      </c>
      <c r="H436">
        <v>774</v>
      </c>
      <c r="I436">
        <v>557.9</v>
      </c>
      <c r="J436" t="s">
        <v>59</v>
      </c>
      <c r="K436">
        <v>3500</v>
      </c>
      <c r="L436">
        <v>2200</v>
      </c>
      <c r="M436" t="s">
        <v>18</v>
      </c>
    </row>
    <row r="437" spans="1:13" x14ac:dyDescent="0.4">
      <c r="A437">
        <v>100436</v>
      </c>
      <c r="B437" s="1">
        <v>45749.582638888889</v>
      </c>
      <c r="C437" t="s">
        <v>13</v>
      </c>
      <c r="D437" t="s">
        <v>43</v>
      </c>
      <c r="E437" t="s">
        <v>15</v>
      </c>
      <c r="F437" t="s">
        <v>32</v>
      </c>
      <c r="G437">
        <v>21</v>
      </c>
      <c r="H437">
        <v>579</v>
      </c>
      <c r="I437">
        <v>956.61</v>
      </c>
      <c r="J437" t="s">
        <v>61</v>
      </c>
      <c r="K437">
        <v>2800</v>
      </c>
      <c r="L437">
        <v>1500</v>
      </c>
      <c r="M437" t="s">
        <v>33</v>
      </c>
    </row>
    <row r="438" spans="1:13" x14ac:dyDescent="0.4">
      <c r="A438">
        <v>100437</v>
      </c>
      <c r="B438" s="1">
        <v>45715.246527777781</v>
      </c>
      <c r="C438" t="s">
        <v>48</v>
      </c>
      <c r="D438" t="s">
        <v>35</v>
      </c>
      <c r="E438" t="s">
        <v>29</v>
      </c>
      <c r="F438" t="s">
        <v>32</v>
      </c>
      <c r="G438">
        <v>69</v>
      </c>
      <c r="H438">
        <v>633</v>
      </c>
      <c r="I438">
        <v>613.14</v>
      </c>
      <c r="J438" t="s">
        <v>36</v>
      </c>
      <c r="K438">
        <v>12000</v>
      </c>
      <c r="L438">
        <v>8000</v>
      </c>
      <c r="M438" t="s">
        <v>33</v>
      </c>
    </row>
    <row r="439" spans="1:13" x14ac:dyDescent="0.4">
      <c r="A439">
        <v>100438</v>
      </c>
      <c r="B439" s="1">
        <v>46003.341666666667</v>
      </c>
      <c r="C439" t="s">
        <v>23</v>
      </c>
      <c r="D439" t="s">
        <v>43</v>
      </c>
      <c r="E439" t="s">
        <v>31</v>
      </c>
      <c r="F439" t="s">
        <v>16</v>
      </c>
      <c r="G439">
        <v>15</v>
      </c>
      <c r="H439">
        <v>1011</v>
      </c>
      <c r="I439">
        <v>719.84</v>
      </c>
      <c r="J439" t="s">
        <v>51</v>
      </c>
      <c r="K439">
        <v>1800</v>
      </c>
      <c r="L439">
        <v>900</v>
      </c>
      <c r="M439" t="s">
        <v>18</v>
      </c>
    </row>
    <row r="440" spans="1:13" x14ac:dyDescent="0.4">
      <c r="A440">
        <v>100439</v>
      </c>
      <c r="B440" s="1">
        <v>45886.57916666667</v>
      </c>
      <c r="C440" t="s">
        <v>39</v>
      </c>
      <c r="D440" t="s">
        <v>24</v>
      </c>
      <c r="E440" t="s">
        <v>15</v>
      </c>
      <c r="F440" t="s">
        <v>16</v>
      </c>
      <c r="G440">
        <v>27</v>
      </c>
      <c r="H440">
        <v>594</v>
      </c>
      <c r="I440">
        <v>314.68</v>
      </c>
      <c r="J440" t="s">
        <v>26</v>
      </c>
      <c r="K440">
        <v>45000</v>
      </c>
      <c r="L440">
        <v>32000</v>
      </c>
      <c r="M440" t="s">
        <v>18</v>
      </c>
    </row>
    <row r="441" spans="1:13" x14ac:dyDescent="0.4">
      <c r="A441">
        <v>100440</v>
      </c>
      <c r="B441" s="1">
        <v>45774.65902777778</v>
      </c>
      <c r="C441" t="s">
        <v>19</v>
      </c>
      <c r="D441" t="s">
        <v>14</v>
      </c>
      <c r="E441" t="s">
        <v>15</v>
      </c>
      <c r="F441" t="s">
        <v>20</v>
      </c>
      <c r="G441">
        <v>54</v>
      </c>
      <c r="H441">
        <v>843</v>
      </c>
      <c r="I441">
        <v>817.08</v>
      </c>
      <c r="J441" t="s">
        <v>17</v>
      </c>
      <c r="K441">
        <v>3200</v>
      </c>
      <c r="L441">
        <v>2000</v>
      </c>
      <c r="M441" t="s">
        <v>22</v>
      </c>
    </row>
    <row r="442" spans="1:13" x14ac:dyDescent="0.4">
      <c r="A442">
        <v>100441</v>
      </c>
      <c r="B442" s="1">
        <v>45975.143055555556</v>
      </c>
      <c r="C442" t="s">
        <v>13</v>
      </c>
      <c r="D442" t="s">
        <v>46</v>
      </c>
      <c r="E442" t="s">
        <v>15</v>
      </c>
      <c r="F442" t="s">
        <v>20</v>
      </c>
      <c r="G442">
        <v>6</v>
      </c>
      <c r="H442">
        <v>939</v>
      </c>
      <c r="I442">
        <v>413.91</v>
      </c>
      <c r="J442" t="s">
        <v>53</v>
      </c>
      <c r="K442">
        <v>15000</v>
      </c>
      <c r="L442">
        <v>9500</v>
      </c>
      <c r="M442" t="s">
        <v>22</v>
      </c>
    </row>
    <row r="443" spans="1:13" x14ac:dyDescent="0.4">
      <c r="A443">
        <v>100442</v>
      </c>
      <c r="B443" s="1">
        <v>45936.79791666667</v>
      </c>
      <c r="C443" t="s">
        <v>39</v>
      </c>
      <c r="D443" t="s">
        <v>46</v>
      </c>
      <c r="E443" t="s">
        <v>31</v>
      </c>
      <c r="F443" t="s">
        <v>20</v>
      </c>
      <c r="G443">
        <v>3</v>
      </c>
      <c r="H443">
        <v>336</v>
      </c>
      <c r="I443">
        <v>581.21</v>
      </c>
      <c r="J443" t="s">
        <v>47</v>
      </c>
      <c r="K443">
        <v>4500</v>
      </c>
      <c r="L443">
        <v>2800</v>
      </c>
      <c r="M443" t="s">
        <v>22</v>
      </c>
    </row>
    <row r="444" spans="1:13" x14ac:dyDescent="0.4">
      <c r="A444">
        <v>100443</v>
      </c>
      <c r="B444" s="1">
        <v>45784.111111111109</v>
      </c>
      <c r="C444" t="s">
        <v>34</v>
      </c>
      <c r="D444" t="s">
        <v>14</v>
      </c>
      <c r="E444" t="s">
        <v>15</v>
      </c>
      <c r="F444" t="s">
        <v>32</v>
      </c>
      <c r="G444">
        <v>65</v>
      </c>
      <c r="H444">
        <v>794</v>
      </c>
      <c r="I444">
        <v>1748.89</v>
      </c>
      <c r="J444" t="s">
        <v>17</v>
      </c>
      <c r="K444">
        <v>3200</v>
      </c>
      <c r="L444">
        <v>2000</v>
      </c>
      <c r="M444" t="s">
        <v>33</v>
      </c>
    </row>
    <row r="445" spans="1:13" x14ac:dyDescent="0.4">
      <c r="A445">
        <v>100444</v>
      </c>
      <c r="B445" s="1">
        <v>45786.515277777777</v>
      </c>
      <c r="C445" t="s">
        <v>19</v>
      </c>
      <c r="D445" t="s">
        <v>40</v>
      </c>
      <c r="E445" t="s">
        <v>15</v>
      </c>
      <c r="F445" t="s">
        <v>25</v>
      </c>
      <c r="G445">
        <v>58</v>
      </c>
      <c r="H445">
        <v>474</v>
      </c>
      <c r="I445">
        <v>314.72000000000003</v>
      </c>
      <c r="J445" t="s">
        <v>52</v>
      </c>
      <c r="K445">
        <v>1500</v>
      </c>
      <c r="L445">
        <v>800</v>
      </c>
      <c r="M445" t="s">
        <v>27</v>
      </c>
    </row>
    <row r="446" spans="1:13" x14ac:dyDescent="0.4">
      <c r="A446">
        <v>100445</v>
      </c>
      <c r="B446" s="1">
        <v>45715.994444444441</v>
      </c>
      <c r="C446" t="s">
        <v>34</v>
      </c>
      <c r="D446" t="s">
        <v>24</v>
      </c>
      <c r="E446" t="s">
        <v>29</v>
      </c>
      <c r="F446" t="s">
        <v>25</v>
      </c>
      <c r="G446">
        <v>27</v>
      </c>
      <c r="H446">
        <v>1112</v>
      </c>
      <c r="I446">
        <v>589.19000000000005</v>
      </c>
      <c r="J446" t="s">
        <v>59</v>
      </c>
      <c r="K446">
        <v>3500</v>
      </c>
      <c r="L446">
        <v>2200</v>
      </c>
      <c r="M446" t="s">
        <v>27</v>
      </c>
    </row>
    <row r="447" spans="1:13" x14ac:dyDescent="0.4">
      <c r="A447">
        <v>100446</v>
      </c>
      <c r="B447" s="1">
        <v>45779.991666666669</v>
      </c>
      <c r="C447" t="s">
        <v>19</v>
      </c>
      <c r="D447" t="s">
        <v>35</v>
      </c>
      <c r="E447" t="s">
        <v>29</v>
      </c>
      <c r="F447" t="s">
        <v>16</v>
      </c>
      <c r="G447">
        <v>62</v>
      </c>
      <c r="H447">
        <v>792</v>
      </c>
      <c r="I447">
        <v>1166.52</v>
      </c>
      <c r="J447" t="s">
        <v>36</v>
      </c>
      <c r="K447">
        <v>12000</v>
      </c>
      <c r="L447">
        <v>8000</v>
      </c>
      <c r="M447" t="s">
        <v>18</v>
      </c>
    </row>
    <row r="448" spans="1:13" x14ac:dyDescent="0.4">
      <c r="A448">
        <v>100447</v>
      </c>
      <c r="B448" s="1">
        <v>45658.651388888888</v>
      </c>
      <c r="C448" t="s">
        <v>45</v>
      </c>
      <c r="D448" t="s">
        <v>28</v>
      </c>
      <c r="E448" t="s">
        <v>15</v>
      </c>
      <c r="F448" t="s">
        <v>32</v>
      </c>
      <c r="G448">
        <v>10</v>
      </c>
      <c r="H448">
        <v>340</v>
      </c>
      <c r="I448">
        <v>896.99</v>
      </c>
      <c r="J448" t="s">
        <v>54</v>
      </c>
      <c r="K448">
        <v>2500</v>
      </c>
      <c r="L448">
        <v>1500</v>
      </c>
      <c r="M448" t="s">
        <v>33</v>
      </c>
    </row>
    <row r="449" spans="1:13" x14ac:dyDescent="0.4">
      <c r="A449">
        <v>100448</v>
      </c>
      <c r="B449" s="1">
        <v>45896.165972222225</v>
      </c>
      <c r="C449" t="s">
        <v>23</v>
      </c>
      <c r="D449" t="s">
        <v>40</v>
      </c>
      <c r="E449" t="s">
        <v>31</v>
      </c>
      <c r="F449" t="s">
        <v>25</v>
      </c>
      <c r="G449">
        <v>44</v>
      </c>
      <c r="H449">
        <v>989</v>
      </c>
      <c r="I449">
        <v>1514.21</v>
      </c>
      <c r="J449" t="s">
        <v>41</v>
      </c>
      <c r="K449">
        <v>5500</v>
      </c>
      <c r="L449">
        <v>3500</v>
      </c>
      <c r="M449" t="s">
        <v>27</v>
      </c>
    </row>
    <row r="450" spans="1:13" x14ac:dyDescent="0.4">
      <c r="A450">
        <v>100449</v>
      </c>
      <c r="B450" s="1">
        <v>45947.09097222222</v>
      </c>
      <c r="C450" t="s">
        <v>45</v>
      </c>
      <c r="D450" t="s">
        <v>28</v>
      </c>
      <c r="E450" t="s">
        <v>31</v>
      </c>
      <c r="F450" t="s">
        <v>37</v>
      </c>
      <c r="G450">
        <v>13</v>
      </c>
      <c r="H450">
        <v>423</v>
      </c>
      <c r="I450">
        <v>900.45</v>
      </c>
      <c r="J450" t="s">
        <v>54</v>
      </c>
      <c r="K450">
        <v>2500</v>
      </c>
      <c r="L450">
        <v>1500</v>
      </c>
      <c r="M450" t="s">
        <v>38</v>
      </c>
    </row>
    <row r="451" spans="1:13" x14ac:dyDescent="0.4">
      <c r="A451">
        <v>100450</v>
      </c>
      <c r="B451" s="1">
        <v>45753.886805555558</v>
      </c>
      <c r="C451" t="s">
        <v>48</v>
      </c>
      <c r="D451" t="s">
        <v>55</v>
      </c>
      <c r="E451" t="s">
        <v>29</v>
      </c>
      <c r="F451" t="s">
        <v>37</v>
      </c>
      <c r="G451">
        <v>98</v>
      </c>
      <c r="H451">
        <v>873</v>
      </c>
      <c r="I451">
        <v>609.12</v>
      </c>
      <c r="J451" t="s">
        <v>58</v>
      </c>
      <c r="K451">
        <v>1200</v>
      </c>
      <c r="L451">
        <v>800</v>
      </c>
      <c r="M451" t="s">
        <v>38</v>
      </c>
    </row>
    <row r="452" spans="1:13" x14ac:dyDescent="0.4">
      <c r="A452">
        <v>100451</v>
      </c>
      <c r="B452" s="1">
        <v>45783.989583333336</v>
      </c>
      <c r="C452" t="s">
        <v>39</v>
      </c>
      <c r="D452" t="s">
        <v>35</v>
      </c>
      <c r="E452" t="s">
        <v>31</v>
      </c>
      <c r="F452" t="s">
        <v>25</v>
      </c>
      <c r="G452">
        <v>24</v>
      </c>
      <c r="H452">
        <v>602</v>
      </c>
      <c r="I452">
        <v>800.92</v>
      </c>
      <c r="J452" t="s">
        <v>36</v>
      </c>
      <c r="K452">
        <v>12000</v>
      </c>
      <c r="L452">
        <v>8000</v>
      </c>
      <c r="M452" t="s">
        <v>27</v>
      </c>
    </row>
    <row r="453" spans="1:13" x14ac:dyDescent="0.4">
      <c r="A453">
        <v>100452</v>
      </c>
      <c r="B453" s="1">
        <v>45775.262499999997</v>
      </c>
      <c r="C453" t="s">
        <v>45</v>
      </c>
      <c r="D453" t="s">
        <v>24</v>
      </c>
      <c r="E453" t="s">
        <v>29</v>
      </c>
      <c r="F453" t="s">
        <v>37</v>
      </c>
      <c r="G453">
        <v>88</v>
      </c>
      <c r="H453">
        <v>690</v>
      </c>
      <c r="I453">
        <v>519.17999999999995</v>
      </c>
      <c r="J453" t="s">
        <v>60</v>
      </c>
      <c r="K453">
        <v>25000</v>
      </c>
      <c r="L453">
        <v>18000</v>
      </c>
      <c r="M453" t="s">
        <v>38</v>
      </c>
    </row>
    <row r="454" spans="1:13" x14ac:dyDescent="0.4">
      <c r="A454">
        <v>100453</v>
      </c>
      <c r="B454" s="1">
        <v>45705.942361111112</v>
      </c>
      <c r="C454" t="s">
        <v>39</v>
      </c>
      <c r="D454" t="s">
        <v>28</v>
      </c>
      <c r="E454" t="s">
        <v>15</v>
      </c>
      <c r="F454" t="s">
        <v>16</v>
      </c>
      <c r="G454">
        <v>93</v>
      </c>
      <c r="H454">
        <v>472</v>
      </c>
      <c r="I454">
        <v>704.36</v>
      </c>
      <c r="J454" t="s">
        <v>30</v>
      </c>
      <c r="K454">
        <v>450</v>
      </c>
      <c r="L454">
        <v>200</v>
      </c>
      <c r="M454" t="s">
        <v>18</v>
      </c>
    </row>
    <row r="455" spans="1:13" x14ac:dyDescent="0.4">
      <c r="A455">
        <v>100454</v>
      </c>
      <c r="B455" s="1">
        <v>45746.834027777775</v>
      </c>
      <c r="C455" t="s">
        <v>45</v>
      </c>
      <c r="D455" t="s">
        <v>14</v>
      </c>
      <c r="E455" t="s">
        <v>29</v>
      </c>
      <c r="F455" t="s">
        <v>20</v>
      </c>
      <c r="G455">
        <v>22</v>
      </c>
      <c r="H455">
        <v>1152</v>
      </c>
      <c r="I455">
        <v>366.62</v>
      </c>
      <c r="J455" t="s">
        <v>21</v>
      </c>
      <c r="K455">
        <v>6500</v>
      </c>
      <c r="L455">
        <v>4200</v>
      </c>
      <c r="M455" t="s">
        <v>22</v>
      </c>
    </row>
    <row r="456" spans="1:13" x14ac:dyDescent="0.4">
      <c r="A456">
        <v>100455</v>
      </c>
      <c r="B456" s="1">
        <v>45894.611111111109</v>
      </c>
      <c r="C456" t="s">
        <v>39</v>
      </c>
      <c r="D456" t="s">
        <v>14</v>
      </c>
      <c r="E456" t="s">
        <v>29</v>
      </c>
      <c r="F456" t="s">
        <v>16</v>
      </c>
      <c r="G456">
        <v>4</v>
      </c>
      <c r="H456">
        <v>581</v>
      </c>
      <c r="I456">
        <v>1113.8800000000001</v>
      </c>
      <c r="J456" t="s">
        <v>21</v>
      </c>
      <c r="K456">
        <v>6500</v>
      </c>
      <c r="L456">
        <v>4200</v>
      </c>
      <c r="M456" t="s">
        <v>18</v>
      </c>
    </row>
    <row r="457" spans="1:13" x14ac:dyDescent="0.4">
      <c r="A457">
        <v>100456</v>
      </c>
      <c r="B457" s="1">
        <v>45929.043749999997</v>
      </c>
      <c r="C457" t="s">
        <v>19</v>
      </c>
      <c r="D457" t="s">
        <v>35</v>
      </c>
      <c r="E457" t="s">
        <v>29</v>
      </c>
      <c r="F457" t="s">
        <v>25</v>
      </c>
      <c r="G457">
        <v>68</v>
      </c>
      <c r="H457">
        <v>315</v>
      </c>
      <c r="I457">
        <v>505.04</v>
      </c>
      <c r="J457" t="s">
        <v>36</v>
      </c>
      <c r="K457">
        <v>12000</v>
      </c>
      <c r="L457">
        <v>8000</v>
      </c>
      <c r="M457" t="s">
        <v>27</v>
      </c>
    </row>
    <row r="458" spans="1:13" x14ac:dyDescent="0.4">
      <c r="A458">
        <v>100457</v>
      </c>
      <c r="B458" s="1">
        <v>45846.371527777781</v>
      </c>
      <c r="C458" t="s">
        <v>34</v>
      </c>
      <c r="D458" t="s">
        <v>14</v>
      </c>
      <c r="E458" t="s">
        <v>15</v>
      </c>
      <c r="F458" t="s">
        <v>32</v>
      </c>
      <c r="G458">
        <v>52</v>
      </c>
      <c r="H458">
        <v>554</v>
      </c>
      <c r="I458">
        <v>996.35</v>
      </c>
      <c r="J458" t="s">
        <v>21</v>
      </c>
      <c r="K458">
        <v>6500</v>
      </c>
      <c r="L458">
        <v>4200</v>
      </c>
      <c r="M458" t="s">
        <v>33</v>
      </c>
    </row>
    <row r="459" spans="1:13" x14ac:dyDescent="0.4">
      <c r="A459">
        <v>100458</v>
      </c>
      <c r="B459" s="1">
        <v>45849.111111111109</v>
      </c>
      <c r="C459" t="s">
        <v>13</v>
      </c>
      <c r="D459" t="s">
        <v>14</v>
      </c>
      <c r="E459" t="s">
        <v>31</v>
      </c>
      <c r="F459" t="s">
        <v>20</v>
      </c>
      <c r="G459">
        <v>4</v>
      </c>
      <c r="H459">
        <v>931</v>
      </c>
      <c r="I459">
        <v>407.76</v>
      </c>
      <c r="J459" t="s">
        <v>21</v>
      </c>
      <c r="K459">
        <v>6500</v>
      </c>
      <c r="L459">
        <v>4200</v>
      </c>
      <c r="M459" t="s">
        <v>22</v>
      </c>
    </row>
    <row r="460" spans="1:13" x14ac:dyDescent="0.4">
      <c r="A460">
        <v>100459</v>
      </c>
      <c r="B460" s="1">
        <v>45726.396527777775</v>
      </c>
      <c r="C460" t="s">
        <v>45</v>
      </c>
      <c r="D460" t="s">
        <v>40</v>
      </c>
      <c r="E460" t="s">
        <v>15</v>
      </c>
      <c r="F460" t="s">
        <v>16</v>
      </c>
      <c r="G460">
        <v>92</v>
      </c>
      <c r="H460">
        <v>662</v>
      </c>
      <c r="I460">
        <v>487.95</v>
      </c>
      <c r="J460" t="s">
        <v>41</v>
      </c>
      <c r="K460">
        <v>5500</v>
      </c>
      <c r="L460">
        <v>3500</v>
      </c>
      <c r="M460" t="s">
        <v>18</v>
      </c>
    </row>
    <row r="461" spans="1:13" x14ac:dyDescent="0.4">
      <c r="A461">
        <v>100460</v>
      </c>
      <c r="B461" s="1">
        <v>45935.720833333333</v>
      </c>
      <c r="C461" t="s">
        <v>34</v>
      </c>
      <c r="D461" t="s">
        <v>14</v>
      </c>
      <c r="E461" t="s">
        <v>29</v>
      </c>
      <c r="F461" t="s">
        <v>16</v>
      </c>
      <c r="G461">
        <v>91</v>
      </c>
      <c r="H461">
        <v>955</v>
      </c>
      <c r="I461">
        <v>173.3</v>
      </c>
      <c r="J461" t="s">
        <v>21</v>
      </c>
      <c r="K461">
        <v>6500</v>
      </c>
      <c r="L461">
        <v>4200</v>
      </c>
      <c r="M461" t="s">
        <v>18</v>
      </c>
    </row>
    <row r="462" spans="1:13" x14ac:dyDescent="0.4">
      <c r="A462">
        <v>100461</v>
      </c>
      <c r="B462" s="1">
        <v>46006.617361111108</v>
      </c>
      <c r="C462" t="s">
        <v>42</v>
      </c>
      <c r="D462" t="s">
        <v>46</v>
      </c>
      <c r="E462" t="s">
        <v>15</v>
      </c>
      <c r="F462" t="s">
        <v>32</v>
      </c>
      <c r="G462">
        <v>91</v>
      </c>
      <c r="H462">
        <v>500</v>
      </c>
      <c r="I462">
        <v>1166.8499999999999</v>
      </c>
      <c r="J462" t="s">
        <v>47</v>
      </c>
      <c r="K462">
        <v>4500</v>
      </c>
      <c r="L462">
        <v>2800</v>
      </c>
      <c r="M462" t="s">
        <v>33</v>
      </c>
    </row>
    <row r="463" spans="1:13" x14ac:dyDescent="0.4">
      <c r="A463">
        <v>100462</v>
      </c>
      <c r="B463" s="1">
        <v>45904.647222222222</v>
      </c>
      <c r="C463" t="s">
        <v>42</v>
      </c>
      <c r="D463" t="s">
        <v>55</v>
      </c>
      <c r="E463" t="s">
        <v>31</v>
      </c>
      <c r="F463" t="s">
        <v>37</v>
      </c>
      <c r="G463">
        <v>26</v>
      </c>
      <c r="H463">
        <v>565</v>
      </c>
      <c r="I463">
        <v>485.9</v>
      </c>
      <c r="J463" t="s">
        <v>56</v>
      </c>
      <c r="K463">
        <v>850</v>
      </c>
      <c r="L463">
        <v>550</v>
      </c>
      <c r="M463" t="s">
        <v>38</v>
      </c>
    </row>
    <row r="464" spans="1:13" x14ac:dyDescent="0.4">
      <c r="A464">
        <v>100463</v>
      </c>
      <c r="B464" s="1">
        <v>45733.515972222223</v>
      </c>
      <c r="C464" t="s">
        <v>19</v>
      </c>
      <c r="D464" t="s">
        <v>46</v>
      </c>
      <c r="E464" t="s">
        <v>29</v>
      </c>
      <c r="F464" t="s">
        <v>20</v>
      </c>
      <c r="G464">
        <v>48</v>
      </c>
      <c r="H464">
        <v>665</v>
      </c>
      <c r="I464">
        <v>1246.0899999999999</v>
      </c>
      <c r="J464" t="s">
        <v>47</v>
      </c>
      <c r="K464">
        <v>4500</v>
      </c>
      <c r="L464">
        <v>2800</v>
      </c>
      <c r="M464" t="s">
        <v>22</v>
      </c>
    </row>
    <row r="465" spans="1:13" x14ac:dyDescent="0.4">
      <c r="A465">
        <v>100464</v>
      </c>
      <c r="B465" s="1">
        <v>45811.486805555556</v>
      </c>
      <c r="C465" t="s">
        <v>13</v>
      </c>
      <c r="D465" t="s">
        <v>28</v>
      </c>
      <c r="E465" t="s">
        <v>29</v>
      </c>
      <c r="F465" t="s">
        <v>20</v>
      </c>
      <c r="G465">
        <v>60</v>
      </c>
      <c r="H465">
        <v>402</v>
      </c>
      <c r="I465">
        <v>409.89</v>
      </c>
      <c r="J465" t="s">
        <v>30</v>
      </c>
      <c r="K465">
        <v>450</v>
      </c>
      <c r="L465">
        <v>200</v>
      </c>
      <c r="M465" t="s">
        <v>22</v>
      </c>
    </row>
    <row r="466" spans="1:13" x14ac:dyDescent="0.4">
      <c r="A466">
        <v>100465</v>
      </c>
      <c r="B466" s="1">
        <v>45801.474999999999</v>
      </c>
      <c r="C466" t="s">
        <v>48</v>
      </c>
      <c r="D466" t="s">
        <v>55</v>
      </c>
      <c r="E466" t="s">
        <v>15</v>
      </c>
      <c r="F466" t="s">
        <v>16</v>
      </c>
      <c r="G466">
        <v>10</v>
      </c>
      <c r="H466">
        <v>1108</v>
      </c>
      <c r="I466">
        <v>906.84</v>
      </c>
      <c r="J466" t="s">
        <v>56</v>
      </c>
      <c r="K466">
        <v>850</v>
      </c>
      <c r="L466">
        <v>550</v>
      </c>
      <c r="M466" t="s">
        <v>18</v>
      </c>
    </row>
    <row r="467" spans="1:13" x14ac:dyDescent="0.4">
      <c r="A467">
        <v>100466</v>
      </c>
      <c r="B467" s="1">
        <v>45743.030555555553</v>
      </c>
      <c r="C467" t="s">
        <v>48</v>
      </c>
      <c r="D467" t="s">
        <v>46</v>
      </c>
      <c r="E467" t="s">
        <v>31</v>
      </c>
      <c r="F467" t="s">
        <v>37</v>
      </c>
      <c r="G467">
        <v>38</v>
      </c>
      <c r="H467">
        <v>1169</v>
      </c>
      <c r="I467">
        <v>334.31</v>
      </c>
      <c r="J467" t="s">
        <v>53</v>
      </c>
      <c r="K467">
        <v>15000</v>
      </c>
      <c r="L467">
        <v>9500</v>
      </c>
      <c r="M467" t="s">
        <v>38</v>
      </c>
    </row>
    <row r="468" spans="1:13" x14ac:dyDescent="0.4">
      <c r="A468">
        <v>100467</v>
      </c>
      <c r="B468" s="1">
        <v>45842.619444444441</v>
      </c>
      <c r="C468" t="s">
        <v>19</v>
      </c>
      <c r="D468" t="s">
        <v>43</v>
      </c>
      <c r="E468" t="s">
        <v>15</v>
      </c>
      <c r="F468" t="s">
        <v>37</v>
      </c>
      <c r="G468">
        <v>82</v>
      </c>
      <c r="H468">
        <v>942</v>
      </c>
      <c r="I468">
        <v>337.04</v>
      </c>
      <c r="J468" t="s">
        <v>44</v>
      </c>
      <c r="K468">
        <v>4500</v>
      </c>
      <c r="L468">
        <v>2500</v>
      </c>
      <c r="M468" t="s">
        <v>38</v>
      </c>
    </row>
    <row r="469" spans="1:13" x14ac:dyDescent="0.4">
      <c r="A469">
        <v>100468</v>
      </c>
      <c r="B469" s="1">
        <v>45942.943749999999</v>
      </c>
      <c r="C469" t="s">
        <v>45</v>
      </c>
      <c r="D469" t="s">
        <v>43</v>
      </c>
      <c r="E469" t="s">
        <v>15</v>
      </c>
      <c r="F469" t="s">
        <v>37</v>
      </c>
      <c r="G469">
        <v>89</v>
      </c>
      <c r="H469">
        <v>786</v>
      </c>
      <c r="I469">
        <v>639.58000000000004</v>
      </c>
      <c r="J469" t="s">
        <v>61</v>
      </c>
      <c r="K469">
        <v>2800</v>
      </c>
      <c r="L469">
        <v>1500</v>
      </c>
      <c r="M469" t="s">
        <v>38</v>
      </c>
    </row>
    <row r="470" spans="1:13" x14ac:dyDescent="0.4">
      <c r="A470">
        <v>100469</v>
      </c>
      <c r="B470" s="1">
        <v>45877.02847222222</v>
      </c>
      <c r="C470" t="s">
        <v>23</v>
      </c>
      <c r="D470" t="s">
        <v>28</v>
      </c>
      <c r="E470" t="s">
        <v>29</v>
      </c>
      <c r="F470" t="s">
        <v>16</v>
      </c>
      <c r="G470">
        <v>77</v>
      </c>
      <c r="H470">
        <v>1111</v>
      </c>
      <c r="I470">
        <v>2627.4</v>
      </c>
      <c r="J470" t="s">
        <v>54</v>
      </c>
      <c r="K470">
        <v>2500</v>
      </c>
      <c r="L470">
        <v>1500</v>
      </c>
      <c r="M470" t="s">
        <v>18</v>
      </c>
    </row>
    <row r="471" spans="1:13" x14ac:dyDescent="0.4">
      <c r="A471">
        <v>100470</v>
      </c>
      <c r="B471" s="1">
        <v>45726.291666666664</v>
      </c>
      <c r="C471" t="s">
        <v>48</v>
      </c>
      <c r="D471" t="s">
        <v>43</v>
      </c>
      <c r="E471" t="s">
        <v>15</v>
      </c>
      <c r="F471" t="s">
        <v>32</v>
      </c>
      <c r="G471">
        <v>12</v>
      </c>
      <c r="H471">
        <v>451</v>
      </c>
      <c r="I471">
        <v>488.48</v>
      </c>
      <c r="J471" t="s">
        <v>61</v>
      </c>
      <c r="K471">
        <v>2800</v>
      </c>
      <c r="L471">
        <v>1500</v>
      </c>
      <c r="M471" t="s">
        <v>33</v>
      </c>
    </row>
    <row r="472" spans="1:13" x14ac:dyDescent="0.4">
      <c r="A472">
        <v>100471</v>
      </c>
      <c r="B472" s="1">
        <v>45704.665277777778</v>
      </c>
      <c r="C472" t="s">
        <v>13</v>
      </c>
      <c r="D472" t="s">
        <v>14</v>
      </c>
      <c r="E472" t="s">
        <v>31</v>
      </c>
      <c r="F472" t="s">
        <v>37</v>
      </c>
      <c r="G472">
        <v>9</v>
      </c>
      <c r="H472">
        <v>1009</v>
      </c>
      <c r="I472">
        <v>567.07000000000005</v>
      </c>
      <c r="J472" t="s">
        <v>17</v>
      </c>
      <c r="K472">
        <v>3200</v>
      </c>
      <c r="L472">
        <v>2000</v>
      </c>
      <c r="M472" t="s">
        <v>38</v>
      </c>
    </row>
    <row r="473" spans="1:13" x14ac:dyDescent="0.4">
      <c r="A473">
        <v>100472</v>
      </c>
      <c r="B473" s="1">
        <v>45751.662499999999</v>
      </c>
      <c r="C473" t="s">
        <v>42</v>
      </c>
      <c r="D473" t="s">
        <v>40</v>
      </c>
      <c r="E473" t="s">
        <v>31</v>
      </c>
      <c r="F473" t="s">
        <v>37</v>
      </c>
      <c r="G473">
        <v>35</v>
      </c>
      <c r="H473">
        <v>1064</v>
      </c>
      <c r="I473">
        <v>768.35</v>
      </c>
      <c r="J473" t="s">
        <v>41</v>
      </c>
      <c r="K473">
        <v>5500</v>
      </c>
      <c r="L473">
        <v>3500</v>
      </c>
      <c r="M473" t="s">
        <v>38</v>
      </c>
    </row>
    <row r="474" spans="1:13" x14ac:dyDescent="0.4">
      <c r="A474">
        <v>100473</v>
      </c>
      <c r="B474" s="1">
        <v>45895.104166666664</v>
      </c>
      <c r="C474" t="s">
        <v>48</v>
      </c>
      <c r="D474" t="s">
        <v>35</v>
      </c>
      <c r="E474" t="s">
        <v>15</v>
      </c>
      <c r="F474" t="s">
        <v>37</v>
      </c>
      <c r="G474">
        <v>33</v>
      </c>
      <c r="H474">
        <v>1086</v>
      </c>
      <c r="I474">
        <v>403.99</v>
      </c>
      <c r="J474" t="s">
        <v>36</v>
      </c>
      <c r="K474">
        <v>12000</v>
      </c>
      <c r="L474">
        <v>8000</v>
      </c>
      <c r="M474" t="s">
        <v>38</v>
      </c>
    </row>
    <row r="475" spans="1:13" x14ac:dyDescent="0.4">
      <c r="A475">
        <v>100474</v>
      </c>
      <c r="B475" s="1">
        <v>45861.752083333333</v>
      </c>
      <c r="C475" t="s">
        <v>19</v>
      </c>
      <c r="D475" t="s">
        <v>43</v>
      </c>
      <c r="E475" t="s">
        <v>31</v>
      </c>
      <c r="F475" t="s">
        <v>25</v>
      </c>
      <c r="G475">
        <v>63</v>
      </c>
      <c r="H475">
        <v>892</v>
      </c>
      <c r="I475">
        <v>2174.6999999999998</v>
      </c>
      <c r="J475" t="s">
        <v>51</v>
      </c>
      <c r="K475">
        <v>1800</v>
      </c>
      <c r="L475">
        <v>900</v>
      </c>
      <c r="M475" t="s">
        <v>27</v>
      </c>
    </row>
    <row r="476" spans="1:13" x14ac:dyDescent="0.4">
      <c r="A476">
        <v>100475</v>
      </c>
      <c r="B476" s="1">
        <v>45875.561805555553</v>
      </c>
      <c r="C476" t="s">
        <v>13</v>
      </c>
      <c r="D476" t="s">
        <v>35</v>
      </c>
      <c r="E476" t="s">
        <v>29</v>
      </c>
      <c r="F476" t="s">
        <v>16</v>
      </c>
      <c r="G476">
        <v>23</v>
      </c>
      <c r="H476">
        <v>1055</v>
      </c>
      <c r="I476">
        <v>512.04</v>
      </c>
      <c r="J476" t="s">
        <v>49</v>
      </c>
      <c r="K476">
        <v>8500</v>
      </c>
      <c r="L476">
        <v>5500</v>
      </c>
      <c r="M476" t="s">
        <v>18</v>
      </c>
    </row>
    <row r="477" spans="1:13" x14ac:dyDescent="0.4">
      <c r="A477">
        <v>100476</v>
      </c>
      <c r="B477" s="1">
        <v>45998.34097222222</v>
      </c>
      <c r="C477" t="s">
        <v>39</v>
      </c>
      <c r="D477" t="s">
        <v>14</v>
      </c>
      <c r="E477" t="s">
        <v>15</v>
      </c>
      <c r="F477" t="s">
        <v>20</v>
      </c>
      <c r="G477">
        <v>5</v>
      </c>
      <c r="H477">
        <v>1018</v>
      </c>
      <c r="I477">
        <v>494.02</v>
      </c>
      <c r="J477" t="s">
        <v>21</v>
      </c>
      <c r="K477">
        <v>6500</v>
      </c>
      <c r="L477">
        <v>4200</v>
      </c>
      <c r="M477" t="s">
        <v>22</v>
      </c>
    </row>
    <row r="478" spans="1:13" x14ac:dyDescent="0.4">
      <c r="A478">
        <v>100477</v>
      </c>
      <c r="B478" s="1">
        <v>45696.465277777781</v>
      </c>
      <c r="C478" t="s">
        <v>23</v>
      </c>
      <c r="D478" t="s">
        <v>46</v>
      </c>
      <c r="E478" t="s">
        <v>29</v>
      </c>
      <c r="F478" t="s">
        <v>37</v>
      </c>
      <c r="G478">
        <v>26</v>
      </c>
      <c r="H478">
        <v>460</v>
      </c>
      <c r="I478">
        <v>989.45</v>
      </c>
      <c r="J478" t="s">
        <v>47</v>
      </c>
      <c r="K478">
        <v>4500</v>
      </c>
      <c r="L478">
        <v>2800</v>
      </c>
      <c r="M478" t="s">
        <v>38</v>
      </c>
    </row>
    <row r="479" spans="1:13" x14ac:dyDescent="0.4">
      <c r="A479">
        <v>100478</v>
      </c>
      <c r="B479" s="1">
        <v>45757.638194444444</v>
      </c>
      <c r="C479" t="s">
        <v>45</v>
      </c>
      <c r="D479" t="s">
        <v>14</v>
      </c>
      <c r="E479" t="s">
        <v>15</v>
      </c>
      <c r="F479" t="s">
        <v>32</v>
      </c>
      <c r="G479">
        <v>91</v>
      </c>
      <c r="H479">
        <v>1067</v>
      </c>
      <c r="I479">
        <v>314.95999999999998</v>
      </c>
      <c r="J479" t="s">
        <v>21</v>
      </c>
      <c r="K479">
        <v>6500</v>
      </c>
      <c r="L479">
        <v>4200</v>
      </c>
      <c r="M479" t="s">
        <v>33</v>
      </c>
    </row>
    <row r="480" spans="1:13" x14ac:dyDescent="0.4">
      <c r="A480">
        <v>100479</v>
      </c>
      <c r="B480" s="1">
        <v>45946.026388888888</v>
      </c>
      <c r="C480" t="s">
        <v>48</v>
      </c>
      <c r="D480" t="s">
        <v>35</v>
      </c>
      <c r="E480" t="s">
        <v>15</v>
      </c>
      <c r="F480" t="s">
        <v>32</v>
      </c>
      <c r="G480">
        <v>42</v>
      </c>
      <c r="H480">
        <v>706</v>
      </c>
      <c r="I480">
        <v>1117.03</v>
      </c>
      <c r="J480" t="s">
        <v>49</v>
      </c>
      <c r="K480">
        <v>8500</v>
      </c>
      <c r="L480">
        <v>5500</v>
      </c>
      <c r="M480" t="s">
        <v>33</v>
      </c>
    </row>
    <row r="481" spans="1:13" x14ac:dyDescent="0.4">
      <c r="A481">
        <v>100480</v>
      </c>
      <c r="B481" s="1">
        <v>45911.280555555553</v>
      </c>
      <c r="C481" t="s">
        <v>39</v>
      </c>
      <c r="D481" t="s">
        <v>46</v>
      </c>
      <c r="E481" t="s">
        <v>15</v>
      </c>
      <c r="F481" t="s">
        <v>37</v>
      </c>
      <c r="G481">
        <v>44</v>
      </c>
      <c r="H481">
        <v>334</v>
      </c>
      <c r="I481">
        <v>388.71</v>
      </c>
      <c r="J481" t="s">
        <v>53</v>
      </c>
      <c r="K481">
        <v>15000</v>
      </c>
      <c r="L481">
        <v>9500</v>
      </c>
      <c r="M481" t="s">
        <v>38</v>
      </c>
    </row>
    <row r="482" spans="1:13" x14ac:dyDescent="0.4">
      <c r="A482">
        <v>100481</v>
      </c>
      <c r="B482" s="1">
        <v>45879.741666666669</v>
      </c>
      <c r="C482" t="s">
        <v>23</v>
      </c>
      <c r="D482" t="s">
        <v>43</v>
      </c>
      <c r="E482" t="s">
        <v>29</v>
      </c>
      <c r="F482" t="s">
        <v>32</v>
      </c>
      <c r="G482">
        <v>35</v>
      </c>
      <c r="H482">
        <v>925</v>
      </c>
      <c r="I482">
        <v>145.52000000000001</v>
      </c>
      <c r="J482" t="s">
        <v>61</v>
      </c>
      <c r="K482">
        <v>2800</v>
      </c>
      <c r="L482">
        <v>1500</v>
      </c>
      <c r="M482" t="s">
        <v>33</v>
      </c>
    </row>
    <row r="483" spans="1:13" x14ac:dyDescent="0.4">
      <c r="A483">
        <v>100482</v>
      </c>
      <c r="B483" s="1">
        <v>46014.428472222222</v>
      </c>
      <c r="C483" t="s">
        <v>45</v>
      </c>
      <c r="D483" t="s">
        <v>35</v>
      </c>
      <c r="E483" t="s">
        <v>15</v>
      </c>
      <c r="F483" t="s">
        <v>16</v>
      </c>
      <c r="G483">
        <v>68</v>
      </c>
      <c r="H483">
        <v>937</v>
      </c>
      <c r="I483">
        <v>776.67</v>
      </c>
      <c r="J483" t="s">
        <v>36</v>
      </c>
      <c r="K483">
        <v>12000</v>
      </c>
      <c r="L483">
        <v>8000</v>
      </c>
      <c r="M483" t="s">
        <v>18</v>
      </c>
    </row>
    <row r="484" spans="1:13" x14ac:dyDescent="0.4">
      <c r="A484">
        <v>100483</v>
      </c>
      <c r="B484" s="1">
        <v>45680.107638888891</v>
      </c>
      <c r="C484" t="s">
        <v>23</v>
      </c>
      <c r="D484" t="s">
        <v>46</v>
      </c>
      <c r="E484" t="s">
        <v>15</v>
      </c>
      <c r="F484" t="s">
        <v>32</v>
      </c>
      <c r="G484">
        <v>7</v>
      </c>
      <c r="H484">
        <v>574</v>
      </c>
      <c r="I484">
        <v>750.85</v>
      </c>
      <c r="J484" t="s">
        <v>47</v>
      </c>
      <c r="K484">
        <v>4500</v>
      </c>
      <c r="L484">
        <v>2800</v>
      </c>
      <c r="M484" t="s">
        <v>33</v>
      </c>
    </row>
    <row r="485" spans="1:13" x14ac:dyDescent="0.4">
      <c r="A485">
        <v>100484</v>
      </c>
      <c r="B485" s="1">
        <v>45907.381944444445</v>
      </c>
      <c r="C485" t="s">
        <v>23</v>
      </c>
      <c r="D485" t="s">
        <v>14</v>
      </c>
      <c r="E485" t="s">
        <v>15</v>
      </c>
      <c r="F485" t="s">
        <v>16</v>
      </c>
      <c r="G485">
        <v>79</v>
      </c>
      <c r="H485">
        <v>1045</v>
      </c>
      <c r="I485">
        <v>294.76</v>
      </c>
      <c r="J485" t="s">
        <v>21</v>
      </c>
      <c r="K485">
        <v>6500</v>
      </c>
      <c r="L485">
        <v>4200</v>
      </c>
      <c r="M485" t="s">
        <v>18</v>
      </c>
    </row>
    <row r="486" spans="1:13" x14ac:dyDescent="0.4">
      <c r="A486">
        <v>100485</v>
      </c>
      <c r="B486" s="1">
        <v>45667.459027777775</v>
      </c>
      <c r="C486" t="s">
        <v>23</v>
      </c>
      <c r="D486" t="s">
        <v>35</v>
      </c>
      <c r="E486" t="s">
        <v>15</v>
      </c>
      <c r="F486" t="s">
        <v>32</v>
      </c>
      <c r="G486">
        <v>1</v>
      </c>
      <c r="H486">
        <v>573</v>
      </c>
      <c r="I486">
        <v>414.86</v>
      </c>
      <c r="J486" t="s">
        <v>36</v>
      </c>
      <c r="K486">
        <v>12000</v>
      </c>
      <c r="L486">
        <v>8000</v>
      </c>
      <c r="M486" t="s">
        <v>33</v>
      </c>
    </row>
    <row r="487" spans="1:13" x14ac:dyDescent="0.4">
      <c r="A487">
        <v>100486</v>
      </c>
      <c r="B487" s="1">
        <v>45903.296527777777</v>
      </c>
      <c r="C487" t="s">
        <v>45</v>
      </c>
      <c r="D487" t="s">
        <v>55</v>
      </c>
      <c r="E487" t="s">
        <v>29</v>
      </c>
      <c r="F487" t="s">
        <v>25</v>
      </c>
      <c r="G487">
        <v>6</v>
      </c>
      <c r="H487">
        <v>422</v>
      </c>
      <c r="I487">
        <v>980.34</v>
      </c>
      <c r="J487" t="s">
        <v>58</v>
      </c>
      <c r="K487">
        <v>1200</v>
      </c>
      <c r="L487">
        <v>800</v>
      </c>
      <c r="M487" t="s">
        <v>27</v>
      </c>
    </row>
    <row r="488" spans="1:13" x14ac:dyDescent="0.4">
      <c r="A488">
        <v>100487</v>
      </c>
      <c r="B488" s="1">
        <v>45982.088888888888</v>
      </c>
      <c r="C488" t="s">
        <v>23</v>
      </c>
      <c r="D488" t="s">
        <v>43</v>
      </c>
      <c r="E488" t="s">
        <v>29</v>
      </c>
      <c r="F488" t="s">
        <v>25</v>
      </c>
      <c r="G488">
        <v>28</v>
      </c>
      <c r="H488">
        <v>767</v>
      </c>
      <c r="I488">
        <v>566.88</v>
      </c>
      <c r="J488" t="s">
        <v>61</v>
      </c>
      <c r="K488">
        <v>2800</v>
      </c>
      <c r="L488">
        <v>1500</v>
      </c>
      <c r="M488" t="s">
        <v>27</v>
      </c>
    </row>
    <row r="489" spans="1:13" x14ac:dyDescent="0.4">
      <c r="A489">
        <v>100488</v>
      </c>
      <c r="B489" s="1">
        <v>45757.059027777781</v>
      </c>
      <c r="C489" t="s">
        <v>39</v>
      </c>
      <c r="D489" t="s">
        <v>46</v>
      </c>
      <c r="E489" t="s">
        <v>15</v>
      </c>
      <c r="F489" t="s">
        <v>32</v>
      </c>
      <c r="G489">
        <v>68</v>
      </c>
      <c r="H489">
        <v>649</v>
      </c>
      <c r="I489">
        <v>2112.4899999999998</v>
      </c>
      <c r="J489" t="s">
        <v>53</v>
      </c>
      <c r="K489">
        <v>15000</v>
      </c>
      <c r="L489">
        <v>9500</v>
      </c>
      <c r="M489" t="s">
        <v>33</v>
      </c>
    </row>
    <row r="490" spans="1:13" x14ac:dyDescent="0.4">
      <c r="A490">
        <v>100489</v>
      </c>
      <c r="B490" s="1">
        <v>45947.289583333331</v>
      </c>
      <c r="C490" t="s">
        <v>23</v>
      </c>
      <c r="D490" t="s">
        <v>46</v>
      </c>
      <c r="E490" t="s">
        <v>29</v>
      </c>
      <c r="F490" t="s">
        <v>32</v>
      </c>
      <c r="G490">
        <v>79</v>
      </c>
      <c r="H490">
        <v>1178</v>
      </c>
      <c r="I490">
        <v>613.38</v>
      </c>
      <c r="J490" t="s">
        <v>47</v>
      </c>
      <c r="K490">
        <v>4500</v>
      </c>
      <c r="L490">
        <v>2800</v>
      </c>
      <c r="M490" t="s">
        <v>33</v>
      </c>
    </row>
    <row r="491" spans="1:13" x14ac:dyDescent="0.4">
      <c r="A491">
        <v>100490</v>
      </c>
      <c r="B491" s="1">
        <v>45837.480555555558</v>
      </c>
      <c r="C491" t="s">
        <v>45</v>
      </c>
      <c r="D491" t="s">
        <v>35</v>
      </c>
      <c r="E491" t="s">
        <v>15</v>
      </c>
      <c r="F491" t="s">
        <v>37</v>
      </c>
      <c r="G491">
        <v>2</v>
      </c>
      <c r="H491">
        <v>753</v>
      </c>
      <c r="I491">
        <v>3012.15</v>
      </c>
      <c r="J491" t="s">
        <v>36</v>
      </c>
      <c r="K491">
        <v>12000</v>
      </c>
      <c r="L491">
        <v>8000</v>
      </c>
      <c r="M491" t="s">
        <v>38</v>
      </c>
    </row>
    <row r="492" spans="1:13" x14ac:dyDescent="0.4">
      <c r="A492">
        <v>100491</v>
      </c>
      <c r="B492" s="1">
        <v>45880.537499999999</v>
      </c>
      <c r="C492" t="s">
        <v>45</v>
      </c>
      <c r="D492" t="s">
        <v>24</v>
      </c>
      <c r="E492" t="s">
        <v>15</v>
      </c>
      <c r="F492" t="s">
        <v>25</v>
      </c>
      <c r="G492">
        <v>9</v>
      </c>
      <c r="H492">
        <v>532</v>
      </c>
      <c r="I492">
        <v>302.64999999999998</v>
      </c>
      <c r="J492" t="s">
        <v>26</v>
      </c>
      <c r="K492">
        <v>45000</v>
      </c>
      <c r="L492">
        <v>32000</v>
      </c>
      <c r="M492" t="s">
        <v>27</v>
      </c>
    </row>
    <row r="493" spans="1:13" x14ac:dyDescent="0.4">
      <c r="A493">
        <v>100492</v>
      </c>
      <c r="B493" s="1">
        <v>45907.754166666666</v>
      </c>
      <c r="C493" t="s">
        <v>50</v>
      </c>
      <c r="D493" t="s">
        <v>28</v>
      </c>
      <c r="E493" t="s">
        <v>31</v>
      </c>
      <c r="F493" t="s">
        <v>16</v>
      </c>
      <c r="G493">
        <v>72</v>
      </c>
      <c r="H493">
        <v>417</v>
      </c>
      <c r="I493">
        <v>1569.82</v>
      </c>
      <c r="J493" t="s">
        <v>54</v>
      </c>
      <c r="K493">
        <v>2500</v>
      </c>
      <c r="L493">
        <v>1500</v>
      </c>
      <c r="M493" t="s">
        <v>18</v>
      </c>
    </row>
    <row r="494" spans="1:13" x14ac:dyDescent="0.4">
      <c r="A494">
        <v>100493</v>
      </c>
      <c r="B494" s="1">
        <v>45804.978472222225</v>
      </c>
      <c r="C494" t="s">
        <v>50</v>
      </c>
      <c r="D494" t="s">
        <v>40</v>
      </c>
      <c r="E494" t="s">
        <v>29</v>
      </c>
      <c r="F494" t="s">
        <v>20</v>
      </c>
      <c r="G494">
        <v>85</v>
      </c>
      <c r="H494">
        <v>306</v>
      </c>
      <c r="I494">
        <v>934.94</v>
      </c>
      <c r="J494" t="s">
        <v>52</v>
      </c>
      <c r="K494">
        <v>1500</v>
      </c>
      <c r="L494">
        <v>800</v>
      </c>
      <c r="M494" t="s">
        <v>22</v>
      </c>
    </row>
    <row r="495" spans="1:13" x14ac:dyDescent="0.4">
      <c r="A495">
        <v>100494</v>
      </c>
      <c r="B495" s="1">
        <v>45753.822222222225</v>
      </c>
      <c r="C495" t="s">
        <v>42</v>
      </c>
      <c r="D495" t="s">
        <v>43</v>
      </c>
      <c r="E495" t="s">
        <v>31</v>
      </c>
      <c r="F495" t="s">
        <v>16</v>
      </c>
      <c r="G495">
        <v>56</v>
      </c>
      <c r="H495">
        <v>1116</v>
      </c>
      <c r="I495">
        <v>683.02</v>
      </c>
      <c r="J495" t="s">
        <v>44</v>
      </c>
      <c r="K495">
        <v>4500</v>
      </c>
      <c r="L495">
        <v>2500</v>
      </c>
      <c r="M495" t="s">
        <v>18</v>
      </c>
    </row>
    <row r="496" spans="1:13" x14ac:dyDescent="0.4">
      <c r="A496">
        <v>100495</v>
      </c>
      <c r="B496" s="1">
        <v>45914.902777777781</v>
      </c>
      <c r="C496" t="s">
        <v>45</v>
      </c>
      <c r="D496" t="s">
        <v>28</v>
      </c>
      <c r="E496" t="s">
        <v>29</v>
      </c>
      <c r="F496" t="s">
        <v>25</v>
      </c>
      <c r="G496">
        <v>75</v>
      </c>
      <c r="H496">
        <v>914</v>
      </c>
      <c r="I496">
        <v>1068.9000000000001</v>
      </c>
      <c r="J496" t="s">
        <v>54</v>
      </c>
      <c r="K496">
        <v>2500</v>
      </c>
      <c r="L496">
        <v>1500</v>
      </c>
      <c r="M496" t="s">
        <v>27</v>
      </c>
    </row>
    <row r="497" spans="1:13" x14ac:dyDescent="0.4">
      <c r="A497">
        <v>100496</v>
      </c>
      <c r="B497" s="1">
        <v>45982.42291666667</v>
      </c>
      <c r="C497" t="s">
        <v>45</v>
      </c>
      <c r="D497" t="s">
        <v>14</v>
      </c>
      <c r="E497" t="s">
        <v>29</v>
      </c>
      <c r="F497" t="s">
        <v>16</v>
      </c>
      <c r="G497">
        <v>54</v>
      </c>
      <c r="H497">
        <v>307</v>
      </c>
      <c r="I497">
        <v>1161.44</v>
      </c>
      <c r="J497" t="s">
        <v>21</v>
      </c>
      <c r="K497">
        <v>6500</v>
      </c>
      <c r="L497">
        <v>4200</v>
      </c>
      <c r="M497" t="s">
        <v>18</v>
      </c>
    </row>
    <row r="498" spans="1:13" x14ac:dyDescent="0.4">
      <c r="A498">
        <v>100497</v>
      </c>
      <c r="B498" s="1">
        <v>45661.534722222219</v>
      </c>
      <c r="C498" t="s">
        <v>39</v>
      </c>
      <c r="D498" t="s">
        <v>28</v>
      </c>
      <c r="E498" t="s">
        <v>15</v>
      </c>
      <c r="F498" t="s">
        <v>37</v>
      </c>
      <c r="G498">
        <v>48</v>
      </c>
      <c r="H498">
        <v>682</v>
      </c>
      <c r="I498">
        <v>491.58</v>
      </c>
      <c r="J498" t="s">
        <v>54</v>
      </c>
      <c r="K498">
        <v>2500</v>
      </c>
      <c r="L498">
        <v>1500</v>
      </c>
      <c r="M498" t="s">
        <v>38</v>
      </c>
    </row>
    <row r="499" spans="1:13" x14ac:dyDescent="0.4">
      <c r="A499">
        <v>100498</v>
      </c>
      <c r="B499" s="1">
        <v>45673.291666666664</v>
      </c>
      <c r="C499" t="s">
        <v>19</v>
      </c>
      <c r="D499" t="s">
        <v>55</v>
      </c>
      <c r="E499" t="s">
        <v>15</v>
      </c>
      <c r="F499" t="s">
        <v>32</v>
      </c>
      <c r="G499">
        <v>4</v>
      </c>
      <c r="H499">
        <v>727</v>
      </c>
      <c r="I499">
        <v>300.08</v>
      </c>
      <c r="J499" t="s">
        <v>58</v>
      </c>
      <c r="K499">
        <v>1200</v>
      </c>
      <c r="L499">
        <v>800</v>
      </c>
      <c r="M499" t="s">
        <v>33</v>
      </c>
    </row>
    <row r="500" spans="1:13" x14ac:dyDescent="0.4">
      <c r="A500">
        <v>100499</v>
      </c>
      <c r="B500" s="1">
        <v>45937.830555555556</v>
      </c>
      <c r="C500" t="s">
        <v>19</v>
      </c>
      <c r="D500" t="s">
        <v>55</v>
      </c>
      <c r="E500" t="s">
        <v>29</v>
      </c>
      <c r="F500" t="s">
        <v>32</v>
      </c>
      <c r="G500">
        <v>47</v>
      </c>
      <c r="H500">
        <v>476</v>
      </c>
      <c r="I500">
        <v>1955.02</v>
      </c>
      <c r="J500" t="s">
        <v>58</v>
      </c>
      <c r="K500">
        <v>1200</v>
      </c>
      <c r="L500">
        <v>800</v>
      </c>
      <c r="M500" t="s">
        <v>33</v>
      </c>
    </row>
    <row r="501" spans="1:13" x14ac:dyDescent="0.4">
      <c r="A501">
        <v>100500</v>
      </c>
      <c r="B501" s="1">
        <v>45993.186111111114</v>
      </c>
      <c r="C501" t="s">
        <v>13</v>
      </c>
      <c r="D501" t="s">
        <v>40</v>
      </c>
      <c r="E501" t="s">
        <v>29</v>
      </c>
      <c r="F501" t="s">
        <v>20</v>
      </c>
      <c r="G501">
        <v>44</v>
      </c>
      <c r="H501">
        <v>608</v>
      </c>
      <c r="I501">
        <v>1928.4</v>
      </c>
      <c r="J501" t="s">
        <v>41</v>
      </c>
      <c r="K501">
        <v>5500</v>
      </c>
      <c r="L501">
        <v>3500</v>
      </c>
      <c r="M501" t="s">
        <v>22</v>
      </c>
    </row>
    <row r="502" spans="1:13" x14ac:dyDescent="0.4">
      <c r="A502">
        <v>100501</v>
      </c>
      <c r="B502" s="1">
        <v>45904.790972222225</v>
      </c>
      <c r="C502" t="s">
        <v>19</v>
      </c>
      <c r="D502" t="s">
        <v>40</v>
      </c>
      <c r="E502" t="s">
        <v>15</v>
      </c>
      <c r="F502" t="s">
        <v>20</v>
      </c>
      <c r="G502">
        <v>79</v>
      </c>
      <c r="H502">
        <v>673</v>
      </c>
      <c r="I502">
        <v>686.14</v>
      </c>
      <c r="J502" t="s">
        <v>52</v>
      </c>
      <c r="K502">
        <v>1500</v>
      </c>
      <c r="L502">
        <v>800</v>
      </c>
      <c r="M502" t="s">
        <v>22</v>
      </c>
    </row>
    <row r="503" spans="1:13" x14ac:dyDescent="0.4">
      <c r="A503">
        <v>100502</v>
      </c>
      <c r="B503" s="1">
        <v>45915.820833333331</v>
      </c>
      <c r="C503" t="s">
        <v>50</v>
      </c>
      <c r="D503" t="s">
        <v>35</v>
      </c>
      <c r="E503" t="s">
        <v>15</v>
      </c>
      <c r="F503" t="s">
        <v>25</v>
      </c>
      <c r="G503">
        <v>78</v>
      </c>
      <c r="H503">
        <v>1132</v>
      </c>
      <c r="I503">
        <v>923.57</v>
      </c>
      <c r="J503" t="s">
        <v>36</v>
      </c>
      <c r="K503">
        <v>12000</v>
      </c>
      <c r="L503">
        <v>8000</v>
      </c>
      <c r="M503" t="s">
        <v>27</v>
      </c>
    </row>
    <row r="504" spans="1:13" x14ac:dyDescent="0.4">
      <c r="A504">
        <v>100503</v>
      </c>
      <c r="B504" s="1">
        <v>45817.293055555558</v>
      </c>
      <c r="C504" t="s">
        <v>45</v>
      </c>
      <c r="D504" t="s">
        <v>24</v>
      </c>
      <c r="E504" t="s">
        <v>15</v>
      </c>
      <c r="F504" t="s">
        <v>25</v>
      </c>
      <c r="G504">
        <v>83</v>
      </c>
      <c r="H504">
        <v>647</v>
      </c>
      <c r="I504">
        <v>449.21</v>
      </c>
      <c r="J504" t="s">
        <v>60</v>
      </c>
      <c r="K504">
        <v>25000</v>
      </c>
      <c r="L504">
        <v>18000</v>
      </c>
      <c r="M504" t="s">
        <v>27</v>
      </c>
    </row>
    <row r="505" spans="1:13" x14ac:dyDescent="0.4">
      <c r="A505">
        <v>100504</v>
      </c>
      <c r="B505" s="1">
        <v>45997.28125</v>
      </c>
      <c r="C505" t="s">
        <v>19</v>
      </c>
      <c r="D505" t="s">
        <v>43</v>
      </c>
      <c r="E505" t="s">
        <v>29</v>
      </c>
      <c r="F505" t="s">
        <v>32</v>
      </c>
      <c r="G505">
        <v>46</v>
      </c>
      <c r="H505">
        <v>994</v>
      </c>
      <c r="I505">
        <v>804.44</v>
      </c>
      <c r="J505" t="s">
        <v>51</v>
      </c>
      <c r="K505">
        <v>1800</v>
      </c>
      <c r="L505">
        <v>900</v>
      </c>
      <c r="M505" t="s">
        <v>33</v>
      </c>
    </row>
    <row r="506" spans="1:13" x14ac:dyDescent="0.4">
      <c r="A506">
        <v>100505</v>
      </c>
      <c r="B506" s="1">
        <v>45809.896527777775</v>
      </c>
      <c r="C506" t="s">
        <v>19</v>
      </c>
      <c r="D506" t="s">
        <v>24</v>
      </c>
      <c r="E506" t="s">
        <v>15</v>
      </c>
      <c r="F506" t="s">
        <v>37</v>
      </c>
      <c r="G506">
        <v>46</v>
      </c>
      <c r="H506">
        <v>629</v>
      </c>
      <c r="I506">
        <v>989.61</v>
      </c>
      <c r="J506" t="s">
        <v>59</v>
      </c>
      <c r="K506">
        <v>3500</v>
      </c>
      <c r="L506">
        <v>2200</v>
      </c>
      <c r="M506" t="s">
        <v>38</v>
      </c>
    </row>
    <row r="507" spans="1:13" x14ac:dyDescent="0.4">
      <c r="A507">
        <v>100506</v>
      </c>
      <c r="B507" s="1">
        <v>45835.20416666667</v>
      </c>
      <c r="C507" t="s">
        <v>39</v>
      </c>
      <c r="D507" t="s">
        <v>55</v>
      </c>
      <c r="E507" t="s">
        <v>15</v>
      </c>
      <c r="F507" t="s">
        <v>16</v>
      </c>
      <c r="G507">
        <v>23</v>
      </c>
      <c r="H507">
        <v>369</v>
      </c>
      <c r="I507">
        <v>446.87</v>
      </c>
      <c r="J507" t="s">
        <v>56</v>
      </c>
      <c r="K507">
        <v>850</v>
      </c>
      <c r="L507">
        <v>550</v>
      </c>
      <c r="M507" t="s">
        <v>18</v>
      </c>
    </row>
    <row r="508" spans="1:13" x14ac:dyDescent="0.4">
      <c r="A508">
        <v>100507</v>
      </c>
      <c r="B508" s="1">
        <v>45820.354166666664</v>
      </c>
      <c r="C508" t="s">
        <v>42</v>
      </c>
      <c r="D508" t="s">
        <v>55</v>
      </c>
      <c r="E508" t="s">
        <v>15</v>
      </c>
      <c r="F508" t="s">
        <v>37</v>
      </c>
      <c r="G508">
        <v>69</v>
      </c>
      <c r="H508">
        <v>658</v>
      </c>
      <c r="I508">
        <v>903.87</v>
      </c>
      <c r="J508" t="s">
        <v>58</v>
      </c>
      <c r="K508">
        <v>1200</v>
      </c>
      <c r="L508">
        <v>800</v>
      </c>
      <c r="M508" t="s">
        <v>38</v>
      </c>
    </row>
    <row r="509" spans="1:13" x14ac:dyDescent="0.4">
      <c r="A509">
        <v>100508</v>
      </c>
      <c r="B509" s="1">
        <v>45690.460416666669</v>
      </c>
      <c r="C509" t="s">
        <v>23</v>
      </c>
      <c r="D509" t="s">
        <v>14</v>
      </c>
      <c r="E509" t="s">
        <v>15</v>
      </c>
      <c r="F509" t="s">
        <v>16</v>
      </c>
      <c r="G509">
        <v>87</v>
      </c>
      <c r="H509">
        <v>397</v>
      </c>
      <c r="I509">
        <v>798.9</v>
      </c>
      <c r="J509" t="s">
        <v>17</v>
      </c>
      <c r="K509">
        <v>3200</v>
      </c>
      <c r="L509">
        <v>2000</v>
      </c>
      <c r="M509" t="s">
        <v>18</v>
      </c>
    </row>
    <row r="510" spans="1:13" x14ac:dyDescent="0.4">
      <c r="A510">
        <v>100509</v>
      </c>
      <c r="B510" s="1">
        <v>45836.145138888889</v>
      </c>
      <c r="C510" t="s">
        <v>45</v>
      </c>
      <c r="D510" t="s">
        <v>14</v>
      </c>
      <c r="E510" t="s">
        <v>29</v>
      </c>
      <c r="F510" t="s">
        <v>16</v>
      </c>
      <c r="G510">
        <v>66</v>
      </c>
      <c r="H510">
        <v>567</v>
      </c>
      <c r="I510">
        <v>491.72</v>
      </c>
      <c r="J510" t="s">
        <v>21</v>
      </c>
      <c r="K510">
        <v>6500</v>
      </c>
      <c r="L510">
        <v>4200</v>
      </c>
      <c r="M510" t="s">
        <v>18</v>
      </c>
    </row>
    <row r="511" spans="1:13" x14ac:dyDescent="0.4">
      <c r="A511">
        <v>100510</v>
      </c>
      <c r="B511" s="1">
        <v>45758.09375</v>
      </c>
      <c r="C511" t="s">
        <v>42</v>
      </c>
      <c r="D511" t="s">
        <v>14</v>
      </c>
      <c r="E511" t="s">
        <v>29</v>
      </c>
      <c r="F511" t="s">
        <v>32</v>
      </c>
      <c r="G511">
        <v>62</v>
      </c>
      <c r="H511">
        <v>384</v>
      </c>
      <c r="I511">
        <v>247.92</v>
      </c>
      <c r="J511" t="s">
        <v>17</v>
      </c>
      <c r="K511">
        <v>3200</v>
      </c>
      <c r="L511">
        <v>2000</v>
      </c>
      <c r="M511" t="s">
        <v>33</v>
      </c>
    </row>
    <row r="512" spans="1:13" x14ac:dyDescent="0.4">
      <c r="A512">
        <v>100511</v>
      </c>
      <c r="B512" s="1">
        <v>45925.445138888892</v>
      </c>
      <c r="C512" t="s">
        <v>19</v>
      </c>
      <c r="D512" t="s">
        <v>35</v>
      </c>
      <c r="E512" t="s">
        <v>15</v>
      </c>
      <c r="F512" t="s">
        <v>32</v>
      </c>
      <c r="G512">
        <v>1</v>
      </c>
      <c r="H512">
        <v>337</v>
      </c>
      <c r="I512">
        <v>489.85</v>
      </c>
      <c r="J512" t="s">
        <v>36</v>
      </c>
      <c r="K512">
        <v>12000</v>
      </c>
      <c r="L512">
        <v>8000</v>
      </c>
      <c r="M512" t="s">
        <v>33</v>
      </c>
    </row>
    <row r="513" spans="1:13" x14ac:dyDescent="0.4">
      <c r="A513">
        <v>100512</v>
      </c>
      <c r="B513" s="1">
        <v>45980.907638888886</v>
      </c>
      <c r="C513" t="s">
        <v>34</v>
      </c>
      <c r="D513" t="s">
        <v>24</v>
      </c>
      <c r="E513" t="s">
        <v>31</v>
      </c>
      <c r="F513" t="s">
        <v>37</v>
      </c>
      <c r="G513">
        <v>61</v>
      </c>
      <c r="H513">
        <v>1089</v>
      </c>
      <c r="I513">
        <v>410.07</v>
      </c>
      <c r="J513" t="s">
        <v>26</v>
      </c>
      <c r="K513">
        <v>45000</v>
      </c>
      <c r="L513">
        <v>32000</v>
      </c>
      <c r="M513" t="s">
        <v>38</v>
      </c>
    </row>
    <row r="514" spans="1:13" x14ac:dyDescent="0.4">
      <c r="A514">
        <v>100513</v>
      </c>
      <c r="B514" s="1">
        <v>45722.720833333333</v>
      </c>
      <c r="C514" t="s">
        <v>19</v>
      </c>
      <c r="D514" t="s">
        <v>46</v>
      </c>
      <c r="E514" t="s">
        <v>15</v>
      </c>
      <c r="F514" t="s">
        <v>20</v>
      </c>
      <c r="G514">
        <v>59</v>
      </c>
      <c r="H514">
        <v>598</v>
      </c>
      <c r="I514">
        <v>688.46</v>
      </c>
      <c r="J514" t="s">
        <v>53</v>
      </c>
      <c r="K514">
        <v>15000</v>
      </c>
      <c r="L514">
        <v>9500</v>
      </c>
      <c r="M514" t="s">
        <v>22</v>
      </c>
    </row>
    <row r="515" spans="1:13" x14ac:dyDescent="0.4">
      <c r="A515">
        <v>100514</v>
      </c>
      <c r="B515" s="1">
        <v>45825.902083333334</v>
      </c>
      <c r="C515" t="s">
        <v>39</v>
      </c>
      <c r="D515" t="s">
        <v>40</v>
      </c>
      <c r="E515" t="s">
        <v>29</v>
      </c>
      <c r="F515" t="s">
        <v>32</v>
      </c>
      <c r="G515">
        <v>92</v>
      </c>
      <c r="H515">
        <v>522</v>
      </c>
      <c r="I515">
        <v>502.05</v>
      </c>
      <c r="J515" t="s">
        <v>52</v>
      </c>
      <c r="K515">
        <v>1500</v>
      </c>
      <c r="L515">
        <v>800</v>
      </c>
      <c r="M515" t="s">
        <v>33</v>
      </c>
    </row>
    <row r="516" spans="1:13" x14ac:dyDescent="0.4">
      <c r="A516">
        <v>100515</v>
      </c>
      <c r="B516" s="1">
        <v>45987.785416666666</v>
      </c>
      <c r="C516" t="s">
        <v>23</v>
      </c>
      <c r="D516" t="s">
        <v>55</v>
      </c>
      <c r="E516" t="s">
        <v>15</v>
      </c>
      <c r="F516" t="s">
        <v>25</v>
      </c>
      <c r="G516">
        <v>77</v>
      </c>
      <c r="H516">
        <v>1147</v>
      </c>
      <c r="I516">
        <v>378.45</v>
      </c>
      <c r="J516" t="s">
        <v>56</v>
      </c>
      <c r="K516">
        <v>850</v>
      </c>
      <c r="L516">
        <v>550</v>
      </c>
      <c r="M516" t="s">
        <v>27</v>
      </c>
    </row>
    <row r="517" spans="1:13" x14ac:dyDescent="0.4">
      <c r="A517">
        <v>100516</v>
      </c>
      <c r="B517" s="1">
        <v>45700.056250000001</v>
      </c>
      <c r="C517" t="s">
        <v>39</v>
      </c>
      <c r="D517" t="s">
        <v>46</v>
      </c>
      <c r="E517" t="s">
        <v>15</v>
      </c>
      <c r="F517" t="s">
        <v>16</v>
      </c>
      <c r="G517">
        <v>8</v>
      </c>
      <c r="H517">
        <v>716</v>
      </c>
      <c r="I517">
        <v>656.82</v>
      </c>
      <c r="J517" t="s">
        <v>53</v>
      </c>
      <c r="K517">
        <v>15000</v>
      </c>
      <c r="L517">
        <v>9500</v>
      </c>
      <c r="M517" t="s">
        <v>18</v>
      </c>
    </row>
    <row r="518" spans="1:13" x14ac:dyDescent="0.4">
      <c r="A518">
        <v>100517</v>
      </c>
      <c r="B518" s="1">
        <v>45701.372916666667</v>
      </c>
      <c r="C518" t="s">
        <v>23</v>
      </c>
      <c r="D518" t="s">
        <v>55</v>
      </c>
      <c r="E518" t="s">
        <v>29</v>
      </c>
      <c r="F518" t="s">
        <v>25</v>
      </c>
      <c r="G518">
        <v>39</v>
      </c>
      <c r="H518">
        <v>431</v>
      </c>
      <c r="I518">
        <v>1142.6199999999999</v>
      </c>
      <c r="J518" t="s">
        <v>57</v>
      </c>
      <c r="K518">
        <v>600</v>
      </c>
      <c r="L518">
        <v>350</v>
      </c>
      <c r="M518" t="s">
        <v>27</v>
      </c>
    </row>
    <row r="519" spans="1:13" x14ac:dyDescent="0.4">
      <c r="A519">
        <v>100518</v>
      </c>
      <c r="B519" s="1">
        <v>45942.395833333336</v>
      </c>
      <c r="C519" t="s">
        <v>23</v>
      </c>
      <c r="D519" t="s">
        <v>28</v>
      </c>
      <c r="E519" t="s">
        <v>15</v>
      </c>
      <c r="F519" t="s">
        <v>32</v>
      </c>
      <c r="G519">
        <v>23</v>
      </c>
      <c r="H519">
        <v>681</v>
      </c>
      <c r="I519">
        <v>2786.48</v>
      </c>
      <c r="J519" t="s">
        <v>54</v>
      </c>
      <c r="K519">
        <v>2500</v>
      </c>
      <c r="L519">
        <v>1500</v>
      </c>
      <c r="M519" t="s">
        <v>33</v>
      </c>
    </row>
    <row r="520" spans="1:13" x14ac:dyDescent="0.4">
      <c r="A520">
        <v>100519</v>
      </c>
      <c r="B520" s="1">
        <v>45669.75277777778</v>
      </c>
      <c r="C520" t="s">
        <v>50</v>
      </c>
      <c r="D520" t="s">
        <v>14</v>
      </c>
      <c r="E520" t="s">
        <v>31</v>
      </c>
      <c r="F520" t="s">
        <v>37</v>
      </c>
      <c r="G520">
        <v>37</v>
      </c>
      <c r="H520">
        <v>825</v>
      </c>
      <c r="I520">
        <v>771.4</v>
      </c>
      <c r="J520" t="s">
        <v>21</v>
      </c>
      <c r="K520">
        <v>6500</v>
      </c>
      <c r="L520">
        <v>4200</v>
      </c>
      <c r="M520" t="s">
        <v>38</v>
      </c>
    </row>
    <row r="521" spans="1:13" x14ac:dyDescent="0.4">
      <c r="A521">
        <v>100520</v>
      </c>
      <c r="B521" s="1">
        <v>45752.241666666669</v>
      </c>
      <c r="C521" t="s">
        <v>45</v>
      </c>
      <c r="D521" t="s">
        <v>40</v>
      </c>
      <c r="E521" t="s">
        <v>15</v>
      </c>
      <c r="F521" t="s">
        <v>32</v>
      </c>
      <c r="G521">
        <v>94</v>
      </c>
      <c r="H521">
        <v>392</v>
      </c>
      <c r="I521">
        <v>1098.6600000000001</v>
      </c>
      <c r="J521" t="s">
        <v>52</v>
      </c>
      <c r="K521">
        <v>1500</v>
      </c>
      <c r="L521">
        <v>800</v>
      </c>
      <c r="M521" t="s">
        <v>33</v>
      </c>
    </row>
    <row r="522" spans="1:13" x14ac:dyDescent="0.4">
      <c r="A522">
        <v>100521</v>
      </c>
      <c r="B522" s="1">
        <v>45959.362500000003</v>
      </c>
      <c r="C522" t="s">
        <v>19</v>
      </c>
      <c r="D522" t="s">
        <v>35</v>
      </c>
      <c r="E522" t="s">
        <v>15</v>
      </c>
      <c r="F522" t="s">
        <v>37</v>
      </c>
      <c r="G522">
        <v>40</v>
      </c>
      <c r="H522">
        <v>1097</v>
      </c>
      <c r="I522">
        <v>645.04999999999995</v>
      </c>
      <c r="J522" t="s">
        <v>49</v>
      </c>
      <c r="K522">
        <v>8500</v>
      </c>
      <c r="L522">
        <v>5500</v>
      </c>
      <c r="M522" t="s">
        <v>38</v>
      </c>
    </row>
    <row r="523" spans="1:13" x14ac:dyDescent="0.4">
      <c r="A523">
        <v>100522</v>
      </c>
      <c r="B523" s="1">
        <v>45910.752083333333</v>
      </c>
      <c r="C523" t="s">
        <v>45</v>
      </c>
      <c r="D523" t="s">
        <v>46</v>
      </c>
      <c r="E523" t="s">
        <v>15</v>
      </c>
      <c r="F523" t="s">
        <v>20</v>
      </c>
      <c r="G523">
        <v>82</v>
      </c>
      <c r="H523">
        <v>823</v>
      </c>
      <c r="I523">
        <v>1096.2</v>
      </c>
      <c r="J523" t="s">
        <v>53</v>
      </c>
      <c r="K523">
        <v>15000</v>
      </c>
      <c r="L523">
        <v>9500</v>
      </c>
      <c r="M523" t="s">
        <v>22</v>
      </c>
    </row>
    <row r="524" spans="1:13" x14ac:dyDescent="0.4">
      <c r="A524">
        <v>100523</v>
      </c>
      <c r="B524" s="1">
        <v>45899.745833333334</v>
      </c>
      <c r="C524" t="s">
        <v>19</v>
      </c>
      <c r="D524" t="s">
        <v>35</v>
      </c>
      <c r="E524" t="s">
        <v>31</v>
      </c>
      <c r="F524" t="s">
        <v>25</v>
      </c>
      <c r="G524">
        <v>33</v>
      </c>
      <c r="H524">
        <v>797</v>
      </c>
      <c r="I524">
        <v>651.70000000000005</v>
      </c>
      <c r="J524" t="s">
        <v>49</v>
      </c>
      <c r="K524">
        <v>8500</v>
      </c>
      <c r="L524">
        <v>5500</v>
      </c>
      <c r="M524" t="s">
        <v>27</v>
      </c>
    </row>
    <row r="525" spans="1:13" x14ac:dyDescent="0.4">
      <c r="A525">
        <v>100524</v>
      </c>
      <c r="B525" s="1">
        <v>45692.792361111111</v>
      </c>
      <c r="C525" t="s">
        <v>45</v>
      </c>
      <c r="D525" t="s">
        <v>55</v>
      </c>
      <c r="E525" t="s">
        <v>15</v>
      </c>
      <c r="F525" t="s">
        <v>37</v>
      </c>
      <c r="G525">
        <v>35</v>
      </c>
      <c r="H525">
        <v>1059</v>
      </c>
      <c r="I525">
        <v>255.12</v>
      </c>
      <c r="J525" t="s">
        <v>57</v>
      </c>
      <c r="K525">
        <v>600</v>
      </c>
      <c r="L525">
        <v>350</v>
      </c>
      <c r="M525" t="s">
        <v>38</v>
      </c>
    </row>
    <row r="526" spans="1:13" x14ac:dyDescent="0.4">
      <c r="A526">
        <v>100525</v>
      </c>
      <c r="B526" s="1">
        <v>45872.763194444444</v>
      </c>
      <c r="C526" t="s">
        <v>23</v>
      </c>
      <c r="D526" t="s">
        <v>35</v>
      </c>
      <c r="E526" t="s">
        <v>29</v>
      </c>
      <c r="F526" t="s">
        <v>25</v>
      </c>
      <c r="G526">
        <v>26</v>
      </c>
      <c r="H526">
        <v>549</v>
      </c>
      <c r="I526">
        <v>1080.0899999999999</v>
      </c>
      <c r="J526" t="s">
        <v>49</v>
      </c>
      <c r="K526">
        <v>8500</v>
      </c>
      <c r="L526">
        <v>5500</v>
      </c>
      <c r="M526" t="s">
        <v>27</v>
      </c>
    </row>
    <row r="527" spans="1:13" x14ac:dyDescent="0.4">
      <c r="A527">
        <v>100526</v>
      </c>
      <c r="B527" s="1">
        <v>45994.95</v>
      </c>
      <c r="C527" t="s">
        <v>19</v>
      </c>
      <c r="D527" t="s">
        <v>40</v>
      </c>
      <c r="E527" t="s">
        <v>29</v>
      </c>
      <c r="F527" t="s">
        <v>25</v>
      </c>
      <c r="G527">
        <v>13</v>
      </c>
      <c r="H527">
        <v>1156</v>
      </c>
      <c r="I527">
        <v>499.64</v>
      </c>
      <c r="J527" t="s">
        <v>52</v>
      </c>
      <c r="K527">
        <v>1500</v>
      </c>
      <c r="L527">
        <v>800</v>
      </c>
      <c r="M527" t="s">
        <v>27</v>
      </c>
    </row>
    <row r="528" spans="1:13" x14ac:dyDescent="0.4">
      <c r="A528">
        <v>100527</v>
      </c>
      <c r="B528" s="1">
        <v>45747.158333333333</v>
      </c>
      <c r="C528" t="s">
        <v>19</v>
      </c>
      <c r="D528" t="s">
        <v>24</v>
      </c>
      <c r="E528" t="s">
        <v>15</v>
      </c>
      <c r="F528" t="s">
        <v>16</v>
      </c>
      <c r="G528">
        <v>34</v>
      </c>
      <c r="H528">
        <v>626</v>
      </c>
      <c r="I528">
        <v>1053.25</v>
      </c>
      <c r="J528" t="s">
        <v>26</v>
      </c>
      <c r="K528">
        <v>45000</v>
      </c>
      <c r="L528">
        <v>32000</v>
      </c>
      <c r="M528" t="s">
        <v>18</v>
      </c>
    </row>
    <row r="529" spans="1:13" x14ac:dyDescent="0.4">
      <c r="A529">
        <v>100528</v>
      </c>
      <c r="B529" s="1">
        <v>45921.125</v>
      </c>
      <c r="C529" t="s">
        <v>45</v>
      </c>
      <c r="D529" t="s">
        <v>24</v>
      </c>
      <c r="E529" t="s">
        <v>29</v>
      </c>
      <c r="F529" t="s">
        <v>20</v>
      </c>
      <c r="G529">
        <v>79</v>
      </c>
      <c r="H529">
        <v>1002</v>
      </c>
      <c r="I529">
        <v>420.54</v>
      </c>
      <c r="J529" t="s">
        <v>26</v>
      </c>
      <c r="K529">
        <v>45000</v>
      </c>
      <c r="L529">
        <v>32000</v>
      </c>
      <c r="M529" t="s">
        <v>22</v>
      </c>
    </row>
    <row r="530" spans="1:13" x14ac:dyDescent="0.4">
      <c r="A530">
        <v>100529</v>
      </c>
      <c r="B530" s="1">
        <v>45750.678472222222</v>
      </c>
      <c r="C530" t="s">
        <v>50</v>
      </c>
      <c r="D530" t="s">
        <v>14</v>
      </c>
      <c r="E530" t="s">
        <v>31</v>
      </c>
      <c r="F530" t="s">
        <v>16</v>
      </c>
      <c r="G530">
        <v>11</v>
      </c>
      <c r="H530">
        <v>301</v>
      </c>
      <c r="I530">
        <v>786.18</v>
      </c>
      <c r="J530" t="s">
        <v>17</v>
      </c>
      <c r="K530">
        <v>3200</v>
      </c>
      <c r="L530">
        <v>2000</v>
      </c>
      <c r="M530" t="s">
        <v>18</v>
      </c>
    </row>
    <row r="531" spans="1:13" x14ac:dyDescent="0.4">
      <c r="A531">
        <v>100530</v>
      </c>
      <c r="B531" s="1">
        <v>45747.524305555555</v>
      </c>
      <c r="C531" t="s">
        <v>48</v>
      </c>
      <c r="D531" t="s">
        <v>28</v>
      </c>
      <c r="E531" t="s">
        <v>29</v>
      </c>
      <c r="F531" t="s">
        <v>37</v>
      </c>
      <c r="G531">
        <v>75</v>
      </c>
      <c r="H531">
        <v>1090</v>
      </c>
      <c r="I531">
        <v>1109.67</v>
      </c>
      <c r="J531" t="s">
        <v>54</v>
      </c>
      <c r="K531">
        <v>2500</v>
      </c>
      <c r="L531">
        <v>1500</v>
      </c>
      <c r="M531" t="s">
        <v>38</v>
      </c>
    </row>
    <row r="532" spans="1:13" x14ac:dyDescent="0.4">
      <c r="A532">
        <v>100531</v>
      </c>
      <c r="B532" s="1">
        <v>45772.102083333331</v>
      </c>
      <c r="C532" t="s">
        <v>48</v>
      </c>
      <c r="D532" t="s">
        <v>46</v>
      </c>
      <c r="E532" t="s">
        <v>29</v>
      </c>
      <c r="F532" t="s">
        <v>20</v>
      </c>
      <c r="G532">
        <v>60</v>
      </c>
      <c r="H532">
        <v>939</v>
      </c>
      <c r="I532">
        <v>649.61</v>
      </c>
      <c r="J532" t="s">
        <v>53</v>
      </c>
      <c r="K532">
        <v>15000</v>
      </c>
      <c r="L532">
        <v>9500</v>
      </c>
      <c r="M532" t="s">
        <v>22</v>
      </c>
    </row>
    <row r="533" spans="1:13" x14ac:dyDescent="0.4">
      <c r="A533">
        <v>100532</v>
      </c>
      <c r="B533" s="1">
        <v>45762.847222222219</v>
      </c>
      <c r="C533" t="s">
        <v>39</v>
      </c>
      <c r="D533" t="s">
        <v>35</v>
      </c>
      <c r="E533" t="s">
        <v>29</v>
      </c>
      <c r="F533" t="s">
        <v>37</v>
      </c>
      <c r="G533">
        <v>54</v>
      </c>
      <c r="H533">
        <v>1086</v>
      </c>
      <c r="I533">
        <v>246.72</v>
      </c>
      <c r="J533" t="s">
        <v>49</v>
      </c>
      <c r="K533">
        <v>8500</v>
      </c>
      <c r="L533">
        <v>5500</v>
      </c>
      <c r="M533" t="s">
        <v>38</v>
      </c>
    </row>
    <row r="534" spans="1:13" x14ac:dyDescent="0.4">
      <c r="A534">
        <v>100533</v>
      </c>
      <c r="B534" s="1">
        <v>45853.838194444441</v>
      </c>
      <c r="C534" t="s">
        <v>19</v>
      </c>
      <c r="D534" t="s">
        <v>43</v>
      </c>
      <c r="E534" t="s">
        <v>15</v>
      </c>
      <c r="F534" t="s">
        <v>20</v>
      </c>
      <c r="G534">
        <v>74</v>
      </c>
      <c r="H534">
        <v>1007</v>
      </c>
      <c r="I534">
        <v>1048.2</v>
      </c>
      <c r="J534" t="s">
        <v>44</v>
      </c>
      <c r="K534">
        <v>4500</v>
      </c>
      <c r="L534">
        <v>2500</v>
      </c>
      <c r="M534" t="s">
        <v>22</v>
      </c>
    </row>
    <row r="535" spans="1:13" x14ac:dyDescent="0.4">
      <c r="A535">
        <v>100534</v>
      </c>
      <c r="B535" s="1">
        <v>45971.128472222219</v>
      </c>
      <c r="C535" t="s">
        <v>48</v>
      </c>
      <c r="D535" t="s">
        <v>55</v>
      </c>
      <c r="E535" t="s">
        <v>15</v>
      </c>
      <c r="F535" t="s">
        <v>20</v>
      </c>
      <c r="G535">
        <v>35</v>
      </c>
      <c r="H535">
        <v>438</v>
      </c>
      <c r="I535">
        <v>987</v>
      </c>
      <c r="J535" t="s">
        <v>58</v>
      </c>
      <c r="K535">
        <v>1200</v>
      </c>
      <c r="L535">
        <v>800</v>
      </c>
      <c r="M535" t="s">
        <v>22</v>
      </c>
    </row>
    <row r="536" spans="1:13" x14ac:dyDescent="0.4">
      <c r="A536">
        <v>100535</v>
      </c>
      <c r="B536" s="1">
        <v>45771.279166666667</v>
      </c>
      <c r="C536" t="s">
        <v>50</v>
      </c>
      <c r="D536" t="s">
        <v>46</v>
      </c>
      <c r="E536" t="s">
        <v>29</v>
      </c>
      <c r="F536" t="s">
        <v>32</v>
      </c>
      <c r="G536">
        <v>31</v>
      </c>
      <c r="H536">
        <v>1049</v>
      </c>
      <c r="I536">
        <v>1226.0999999999999</v>
      </c>
      <c r="J536" t="s">
        <v>47</v>
      </c>
      <c r="K536">
        <v>4500</v>
      </c>
      <c r="L536">
        <v>2800</v>
      </c>
      <c r="M536" t="s">
        <v>33</v>
      </c>
    </row>
    <row r="537" spans="1:13" x14ac:dyDescent="0.4">
      <c r="A537">
        <v>100536</v>
      </c>
      <c r="B537" s="1">
        <v>45732.411805555559</v>
      </c>
      <c r="C537" t="s">
        <v>23</v>
      </c>
      <c r="D537" t="s">
        <v>28</v>
      </c>
      <c r="E537" t="s">
        <v>29</v>
      </c>
      <c r="F537" t="s">
        <v>32</v>
      </c>
      <c r="G537">
        <v>99</v>
      </c>
      <c r="H537">
        <v>1001</v>
      </c>
      <c r="I537">
        <v>562.91999999999996</v>
      </c>
      <c r="J537" t="s">
        <v>30</v>
      </c>
      <c r="K537">
        <v>450</v>
      </c>
      <c r="L537">
        <v>200</v>
      </c>
      <c r="M537" t="s">
        <v>33</v>
      </c>
    </row>
    <row r="538" spans="1:13" x14ac:dyDescent="0.4">
      <c r="A538">
        <v>100537</v>
      </c>
      <c r="B538" s="1">
        <v>45874.511805555558</v>
      </c>
      <c r="C538" t="s">
        <v>48</v>
      </c>
      <c r="D538" t="s">
        <v>35</v>
      </c>
      <c r="E538" t="s">
        <v>29</v>
      </c>
      <c r="F538" t="s">
        <v>37</v>
      </c>
      <c r="G538">
        <v>30</v>
      </c>
      <c r="H538">
        <v>1037</v>
      </c>
      <c r="I538">
        <v>586.74</v>
      </c>
      <c r="J538" t="s">
        <v>36</v>
      </c>
      <c r="K538">
        <v>12000</v>
      </c>
      <c r="L538">
        <v>8000</v>
      </c>
      <c r="M538" t="s">
        <v>38</v>
      </c>
    </row>
    <row r="539" spans="1:13" x14ac:dyDescent="0.4">
      <c r="A539">
        <v>100538</v>
      </c>
      <c r="B539" s="1">
        <v>45934.15</v>
      </c>
      <c r="C539" t="s">
        <v>39</v>
      </c>
      <c r="D539" t="s">
        <v>46</v>
      </c>
      <c r="E539" t="s">
        <v>15</v>
      </c>
      <c r="F539" t="s">
        <v>25</v>
      </c>
      <c r="G539">
        <v>46</v>
      </c>
      <c r="H539">
        <v>1142</v>
      </c>
      <c r="I539">
        <v>608.05999999999995</v>
      </c>
      <c r="J539" t="s">
        <v>53</v>
      </c>
      <c r="K539">
        <v>15000</v>
      </c>
      <c r="L539">
        <v>9500</v>
      </c>
      <c r="M539" t="s">
        <v>27</v>
      </c>
    </row>
    <row r="540" spans="1:13" x14ac:dyDescent="0.4">
      <c r="A540">
        <v>100539</v>
      </c>
      <c r="B540" s="1">
        <v>45906.259722222225</v>
      </c>
      <c r="C540" t="s">
        <v>39</v>
      </c>
      <c r="D540" t="s">
        <v>46</v>
      </c>
      <c r="E540" t="s">
        <v>29</v>
      </c>
      <c r="F540" t="s">
        <v>32</v>
      </c>
      <c r="G540">
        <v>47</v>
      </c>
      <c r="H540">
        <v>479</v>
      </c>
      <c r="I540">
        <v>1048.5899999999999</v>
      </c>
      <c r="J540" t="s">
        <v>53</v>
      </c>
      <c r="K540">
        <v>15000</v>
      </c>
      <c r="L540">
        <v>9500</v>
      </c>
      <c r="M540" t="s">
        <v>33</v>
      </c>
    </row>
    <row r="541" spans="1:13" x14ac:dyDescent="0.4">
      <c r="A541">
        <v>100540</v>
      </c>
      <c r="B541" s="1">
        <v>45821.907638888886</v>
      </c>
      <c r="C541" t="s">
        <v>42</v>
      </c>
      <c r="D541" t="s">
        <v>28</v>
      </c>
      <c r="E541" t="s">
        <v>15</v>
      </c>
      <c r="F541" t="s">
        <v>25</v>
      </c>
      <c r="G541">
        <v>47</v>
      </c>
      <c r="H541">
        <v>617</v>
      </c>
      <c r="I541">
        <v>822.53</v>
      </c>
      <c r="J541" t="s">
        <v>30</v>
      </c>
      <c r="K541">
        <v>450</v>
      </c>
      <c r="L541">
        <v>200</v>
      </c>
      <c r="M541" t="s">
        <v>27</v>
      </c>
    </row>
    <row r="542" spans="1:13" x14ac:dyDescent="0.4">
      <c r="A542">
        <v>100541</v>
      </c>
      <c r="B542" s="1">
        <v>46014.879166666666</v>
      </c>
      <c r="C542" t="s">
        <v>34</v>
      </c>
      <c r="D542" t="s">
        <v>43</v>
      </c>
      <c r="E542" t="s">
        <v>15</v>
      </c>
      <c r="F542" t="s">
        <v>32</v>
      </c>
      <c r="G542">
        <v>96</v>
      </c>
      <c r="H542">
        <v>553</v>
      </c>
      <c r="I542">
        <v>392.31</v>
      </c>
      <c r="J542" t="s">
        <v>44</v>
      </c>
      <c r="K542">
        <v>4500</v>
      </c>
      <c r="L542">
        <v>2500</v>
      </c>
      <c r="M542" t="s">
        <v>33</v>
      </c>
    </row>
    <row r="543" spans="1:13" x14ac:dyDescent="0.4">
      <c r="A543">
        <v>100542</v>
      </c>
      <c r="B543" s="1">
        <v>45849.86041666667</v>
      </c>
      <c r="C543" t="s">
        <v>19</v>
      </c>
      <c r="D543" t="s">
        <v>40</v>
      </c>
      <c r="E543" t="s">
        <v>15</v>
      </c>
      <c r="F543" t="s">
        <v>37</v>
      </c>
      <c r="G543">
        <v>22</v>
      </c>
      <c r="H543">
        <v>419</v>
      </c>
      <c r="I543">
        <v>649.26</v>
      </c>
      <c r="J543" t="s">
        <v>52</v>
      </c>
      <c r="K543">
        <v>1500</v>
      </c>
      <c r="L543">
        <v>800</v>
      </c>
      <c r="M543" t="s">
        <v>38</v>
      </c>
    </row>
    <row r="544" spans="1:13" x14ac:dyDescent="0.4">
      <c r="A544">
        <v>100543</v>
      </c>
      <c r="B544" s="1">
        <v>45884.438888888886</v>
      </c>
      <c r="C544" t="s">
        <v>42</v>
      </c>
      <c r="D544" t="s">
        <v>24</v>
      </c>
      <c r="E544" t="s">
        <v>31</v>
      </c>
      <c r="F544" t="s">
        <v>32</v>
      </c>
      <c r="G544">
        <v>99</v>
      </c>
      <c r="H544">
        <v>456</v>
      </c>
      <c r="I544">
        <v>1852.35</v>
      </c>
      <c r="J544" t="s">
        <v>60</v>
      </c>
      <c r="K544">
        <v>25000</v>
      </c>
      <c r="L544">
        <v>18000</v>
      </c>
      <c r="M544" t="s">
        <v>33</v>
      </c>
    </row>
    <row r="545" spans="1:13" x14ac:dyDescent="0.4">
      <c r="A545">
        <v>100544</v>
      </c>
      <c r="B545" s="1">
        <v>45834.647916666669</v>
      </c>
      <c r="C545" t="s">
        <v>42</v>
      </c>
      <c r="D545" t="s">
        <v>55</v>
      </c>
      <c r="E545" t="s">
        <v>15</v>
      </c>
      <c r="F545" t="s">
        <v>25</v>
      </c>
      <c r="G545">
        <v>60</v>
      </c>
      <c r="H545">
        <v>824</v>
      </c>
      <c r="I545">
        <v>508.71</v>
      </c>
      <c r="J545" t="s">
        <v>56</v>
      </c>
      <c r="K545">
        <v>850</v>
      </c>
      <c r="L545">
        <v>550</v>
      </c>
      <c r="M545" t="s">
        <v>27</v>
      </c>
    </row>
    <row r="546" spans="1:13" x14ac:dyDescent="0.4">
      <c r="A546">
        <v>100545</v>
      </c>
      <c r="B546" s="1">
        <v>45756.984722222223</v>
      </c>
      <c r="C546" t="s">
        <v>23</v>
      </c>
      <c r="D546" t="s">
        <v>43</v>
      </c>
      <c r="E546" t="s">
        <v>15</v>
      </c>
      <c r="F546" t="s">
        <v>25</v>
      </c>
      <c r="G546">
        <v>64</v>
      </c>
      <c r="H546">
        <v>337</v>
      </c>
      <c r="I546">
        <v>921.76</v>
      </c>
      <c r="J546" t="s">
        <v>51</v>
      </c>
      <c r="K546">
        <v>1800</v>
      </c>
      <c r="L546">
        <v>900</v>
      </c>
      <c r="M546" t="s">
        <v>27</v>
      </c>
    </row>
    <row r="547" spans="1:13" x14ac:dyDescent="0.4">
      <c r="A547">
        <v>100546</v>
      </c>
      <c r="B547" s="1">
        <v>45693.460416666669</v>
      </c>
      <c r="C547" t="s">
        <v>42</v>
      </c>
      <c r="D547" t="s">
        <v>14</v>
      </c>
      <c r="E547" t="s">
        <v>15</v>
      </c>
      <c r="F547" t="s">
        <v>37</v>
      </c>
      <c r="G547">
        <v>86</v>
      </c>
      <c r="H547">
        <v>685</v>
      </c>
      <c r="I547">
        <v>315.75</v>
      </c>
      <c r="J547" t="s">
        <v>17</v>
      </c>
      <c r="K547">
        <v>3200</v>
      </c>
      <c r="L547">
        <v>2000</v>
      </c>
      <c r="M547" t="s">
        <v>38</v>
      </c>
    </row>
    <row r="548" spans="1:13" x14ac:dyDescent="0.4">
      <c r="A548">
        <v>100547</v>
      </c>
      <c r="B548" s="1">
        <v>45753.249305555553</v>
      </c>
      <c r="C548" t="s">
        <v>19</v>
      </c>
      <c r="D548" t="s">
        <v>40</v>
      </c>
      <c r="E548" t="s">
        <v>15</v>
      </c>
      <c r="F548" t="s">
        <v>37</v>
      </c>
      <c r="G548">
        <v>3</v>
      </c>
      <c r="H548">
        <v>684</v>
      </c>
      <c r="I548">
        <v>969.21</v>
      </c>
      <c r="J548" t="s">
        <v>52</v>
      </c>
      <c r="K548">
        <v>1500</v>
      </c>
      <c r="L548">
        <v>800</v>
      </c>
      <c r="M548" t="s">
        <v>38</v>
      </c>
    </row>
    <row r="549" spans="1:13" x14ac:dyDescent="0.4">
      <c r="A549">
        <v>100548</v>
      </c>
      <c r="B549" s="1">
        <v>45809.174305555556</v>
      </c>
      <c r="C549" t="s">
        <v>19</v>
      </c>
      <c r="D549" t="s">
        <v>40</v>
      </c>
      <c r="E549" t="s">
        <v>31</v>
      </c>
      <c r="F549" t="s">
        <v>25</v>
      </c>
      <c r="G549">
        <v>19</v>
      </c>
      <c r="H549">
        <v>1190</v>
      </c>
      <c r="I549">
        <v>647.41999999999996</v>
      </c>
      <c r="J549" t="s">
        <v>41</v>
      </c>
      <c r="K549">
        <v>5500</v>
      </c>
      <c r="L549">
        <v>3500</v>
      </c>
      <c r="M549" t="s">
        <v>27</v>
      </c>
    </row>
    <row r="550" spans="1:13" x14ac:dyDescent="0.4">
      <c r="A550">
        <v>100549</v>
      </c>
      <c r="B550" s="1">
        <v>45808.512499999997</v>
      </c>
      <c r="C550" t="s">
        <v>13</v>
      </c>
      <c r="D550" t="s">
        <v>46</v>
      </c>
      <c r="E550" t="s">
        <v>15</v>
      </c>
      <c r="F550" t="s">
        <v>20</v>
      </c>
      <c r="G550">
        <v>14</v>
      </c>
      <c r="H550">
        <v>477</v>
      </c>
      <c r="I550">
        <v>1066.82</v>
      </c>
      <c r="J550" t="s">
        <v>47</v>
      </c>
      <c r="K550">
        <v>4500</v>
      </c>
      <c r="L550">
        <v>2800</v>
      </c>
      <c r="M550" t="s">
        <v>22</v>
      </c>
    </row>
    <row r="551" spans="1:13" x14ac:dyDescent="0.4">
      <c r="A551">
        <v>100550</v>
      </c>
      <c r="B551" s="1">
        <v>45847.031944444447</v>
      </c>
      <c r="C551" t="s">
        <v>45</v>
      </c>
      <c r="D551" t="s">
        <v>14</v>
      </c>
      <c r="E551" t="s">
        <v>15</v>
      </c>
      <c r="F551" t="s">
        <v>20</v>
      </c>
      <c r="G551">
        <v>53</v>
      </c>
      <c r="H551">
        <v>1030</v>
      </c>
      <c r="I551">
        <v>419.36</v>
      </c>
      <c r="J551" t="s">
        <v>21</v>
      </c>
      <c r="K551">
        <v>6500</v>
      </c>
      <c r="L551">
        <v>4200</v>
      </c>
      <c r="M551" t="s">
        <v>22</v>
      </c>
    </row>
    <row r="552" spans="1:13" x14ac:dyDescent="0.4">
      <c r="A552">
        <v>100551</v>
      </c>
      <c r="B552" s="1">
        <v>45881.59375</v>
      </c>
      <c r="C552" t="s">
        <v>48</v>
      </c>
      <c r="D552" t="s">
        <v>55</v>
      </c>
      <c r="E552" t="s">
        <v>29</v>
      </c>
      <c r="F552" t="s">
        <v>25</v>
      </c>
      <c r="G552">
        <v>40</v>
      </c>
      <c r="H552">
        <v>991</v>
      </c>
      <c r="I552">
        <v>748.56</v>
      </c>
      <c r="J552" t="s">
        <v>56</v>
      </c>
      <c r="K552">
        <v>850</v>
      </c>
      <c r="L552">
        <v>550</v>
      </c>
      <c r="M552" t="s">
        <v>27</v>
      </c>
    </row>
    <row r="553" spans="1:13" x14ac:dyDescent="0.4">
      <c r="A553">
        <v>100552</v>
      </c>
      <c r="B553" s="1">
        <v>45694.769444444442</v>
      </c>
      <c r="C553" t="s">
        <v>45</v>
      </c>
      <c r="D553" t="s">
        <v>46</v>
      </c>
      <c r="E553" t="s">
        <v>31</v>
      </c>
      <c r="F553" t="s">
        <v>37</v>
      </c>
      <c r="G553">
        <v>71</v>
      </c>
      <c r="H553">
        <v>922</v>
      </c>
      <c r="I553">
        <v>268.27</v>
      </c>
      <c r="J553" t="s">
        <v>47</v>
      </c>
      <c r="K553">
        <v>4500</v>
      </c>
      <c r="L553">
        <v>2800</v>
      </c>
      <c r="M553" t="s">
        <v>38</v>
      </c>
    </row>
    <row r="554" spans="1:13" x14ac:dyDescent="0.4">
      <c r="A554">
        <v>100553</v>
      </c>
      <c r="B554" s="1">
        <v>45925.326388888891</v>
      </c>
      <c r="C554" t="s">
        <v>34</v>
      </c>
      <c r="D554" t="s">
        <v>46</v>
      </c>
      <c r="E554" t="s">
        <v>31</v>
      </c>
      <c r="F554" t="s">
        <v>25</v>
      </c>
      <c r="G554">
        <v>34</v>
      </c>
      <c r="H554">
        <v>683</v>
      </c>
      <c r="I554">
        <v>747.22</v>
      </c>
      <c r="J554" t="s">
        <v>53</v>
      </c>
      <c r="K554">
        <v>15000</v>
      </c>
      <c r="L554">
        <v>9500</v>
      </c>
      <c r="M554" t="s">
        <v>27</v>
      </c>
    </row>
    <row r="555" spans="1:13" x14ac:dyDescent="0.4">
      <c r="A555">
        <v>100554</v>
      </c>
      <c r="B555" s="1">
        <v>45840.422222222223</v>
      </c>
      <c r="C555" t="s">
        <v>45</v>
      </c>
      <c r="D555" t="s">
        <v>35</v>
      </c>
      <c r="E555" t="s">
        <v>31</v>
      </c>
      <c r="F555" t="s">
        <v>20</v>
      </c>
      <c r="G555">
        <v>38</v>
      </c>
      <c r="H555">
        <v>584</v>
      </c>
      <c r="I555">
        <v>646.76</v>
      </c>
      <c r="J555" t="s">
        <v>49</v>
      </c>
      <c r="K555">
        <v>8500</v>
      </c>
      <c r="L555">
        <v>5500</v>
      </c>
      <c r="M555" t="s">
        <v>22</v>
      </c>
    </row>
    <row r="556" spans="1:13" x14ac:dyDescent="0.4">
      <c r="A556">
        <v>100555</v>
      </c>
      <c r="B556" s="1">
        <v>45670.023611111108</v>
      </c>
      <c r="C556" t="s">
        <v>13</v>
      </c>
      <c r="D556" t="s">
        <v>14</v>
      </c>
      <c r="E556" t="s">
        <v>31</v>
      </c>
      <c r="F556" t="s">
        <v>32</v>
      </c>
      <c r="G556">
        <v>8</v>
      </c>
      <c r="H556">
        <v>1007</v>
      </c>
      <c r="I556">
        <v>1024.6500000000001</v>
      </c>
      <c r="J556" t="s">
        <v>21</v>
      </c>
      <c r="K556">
        <v>6500</v>
      </c>
      <c r="L556">
        <v>4200</v>
      </c>
      <c r="M556" t="s">
        <v>33</v>
      </c>
    </row>
    <row r="557" spans="1:13" x14ac:dyDescent="0.4">
      <c r="A557">
        <v>100556</v>
      </c>
      <c r="B557" s="1">
        <v>45936.009722222225</v>
      </c>
      <c r="C557" t="s">
        <v>50</v>
      </c>
      <c r="D557" t="s">
        <v>35</v>
      </c>
      <c r="E557" t="s">
        <v>15</v>
      </c>
      <c r="F557" t="s">
        <v>37</v>
      </c>
      <c r="G557">
        <v>39</v>
      </c>
      <c r="H557">
        <v>1154</v>
      </c>
      <c r="I557">
        <v>763.2</v>
      </c>
      <c r="J557" t="s">
        <v>49</v>
      </c>
      <c r="K557">
        <v>8500</v>
      </c>
      <c r="L557">
        <v>5500</v>
      </c>
      <c r="M557" t="s">
        <v>38</v>
      </c>
    </row>
    <row r="558" spans="1:13" x14ac:dyDescent="0.4">
      <c r="A558">
        <v>100557</v>
      </c>
      <c r="B558" s="1">
        <v>45874.462500000001</v>
      </c>
      <c r="C558" t="s">
        <v>39</v>
      </c>
      <c r="D558" t="s">
        <v>40</v>
      </c>
      <c r="E558" t="s">
        <v>15</v>
      </c>
      <c r="F558" t="s">
        <v>37</v>
      </c>
      <c r="G558">
        <v>1</v>
      </c>
      <c r="H558">
        <v>552</v>
      </c>
      <c r="I558">
        <v>820.8</v>
      </c>
      <c r="J558" t="s">
        <v>52</v>
      </c>
      <c r="K558">
        <v>1500</v>
      </c>
      <c r="L558">
        <v>800</v>
      </c>
      <c r="M558" t="s">
        <v>38</v>
      </c>
    </row>
    <row r="559" spans="1:13" x14ac:dyDescent="0.4">
      <c r="A559">
        <v>100558</v>
      </c>
      <c r="B559" s="1">
        <v>46012.628472222219</v>
      </c>
      <c r="C559" t="s">
        <v>23</v>
      </c>
      <c r="D559" t="s">
        <v>43</v>
      </c>
      <c r="E559" t="s">
        <v>29</v>
      </c>
      <c r="F559" t="s">
        <v>32</v>
      </c>
      <c r="G559">
        <v>56</v>
      </c>
      <c r="H559">
        <v>335</v>
      </c>
      <c r="I559">
        <v>259.04000000000002</v>
      </c>
      <c r="J559" t="s">
        <v>51</v>
      </c>
      <c r="K559">
        <v>1800</v>
      </c>
      <c r="L559">
        <v>900</v>
      </c>
      <c r="M559" t="s">
        <v>33</v>
      </c>
    </row>
    <row r="560" spans="1:13" x14ac:dyDescent="0.4">
      <c r="A560">
        <v>100559</v>
      </c>
      <c r="B560" s="1">
        <v>46018.30972222222</v>
      </c>
      <c r="C560" t="s">
        <v>45</v>
      </c>
      <c r="D560" t="s">
        <v>14</v>
      </c>
      <c r="E560" t="s">
        <v>15</v>
      </c>
      <c r="F560" t="s">
        <v>37</v>
      </c>
      <c r="G560">
        <v>94</v>
      </c>
      <c r="H560">
        <v>834</v>
      </c>
      <c r="I560">
        <v>2241.34</v>
      </c>
      <c r="J560" t="s">
        <v>17</v>
      </c>
      <c r="K560">
        <v>3200</v>
      </c>
      <c r="L560">
        <v>2000</v>
      </c>
      <c r="M560" t="s">
        <v>38</v>
      </c>
    </row>
    <row r="561" spans="1:13" x14ac:dyDescent="0.4">
      <c r="A561">
        <v>100560</v>
      </c>
      <c r="B561" s="1">
        <v>45943.54791666667</v>
      </c>
      <c r="C561" t="s">
        <v>19</v>
      </c>
      <c r="D561" t="s">
        <v>55</v>
      </c>
      <c r="E561" t="s">
        <v>15</v>
      </c>
      <c r="F561" t="s">
        <v>20</v>
      </c>
      <c r="G561">
        <v>70</v>
      </c>
      <c r="H561">
        <v>1140</v>
      </c>
      <c r="I561">
        <v>307.41000000000003</v>
      </c>
      <c r="J561" t="s">
        <v>57</v>
      </c>
      <c r="K561">
        <v>600</v>
      </c>
      <c r="L561">
        <v>350</v>
      </c>
      <c r="M561" t="s">
        <v>22</v>
      </c>
    </row>
    <row r="562" spans="1:13" x14ac:dyDescent="0.4">
      <c r="A562">
        <v>100561</v>
      </c>
      <c r="B562" s="1">
        <v>45930.263888888891</v>
      </c>
      <c r="C562" t="s">
        <v>50</v>
      </c>
      <c r="D562" t="s">
        <v>40</v>
      </c>
      <c r="E562" t="s">
        <v>31</v>
      </c>
      <c r="F562" t="s">
        <v>25</v>
      </c>
      <c r="G562">
        <v>25</v>
      </c>
      <c r="H562">
        <v>703</v>
      </c>
      <c r="I562">
        <v>821.29</v>
      </c>
      <c r="J562" t="s">
        <v>52</v>
      </c>
      <c r="K562">
        <v>1500</v>
      </c>
      <c r="L562">
        <v>800</v>
      </c>
      <c r="M562" t="s">
        <v>27</v>
      </c>
    </row>
    <row r="563" spans="1:13" x14ac:dyDescent="0.4">
      <c r="A563">
        <v>100562</v>
      </c>
      <c r="B563" s="1">
        <v>45719.713194444441</v>
      </c>
      <c r="C563" t="s">
        <v>19</v>
      </c>
      <c r="D563" t="s">
        <v>55</v>
      </c>
      <c r="E563" t="s">
        <v>15</v>
      </c>
      <c r="F563" t="s">
        <v>25</v>
      </c>
      <c r="G563">
        <v>28</v>
      </c>
      <c r="H563">
        <v>1062</v>
      </c>
      <c r="I563">
        <v>584.11</v>
      </c>
      <c r="J563" t="s">
        <v>57</v>
      </c>
      <c r="K563">
        <v>600</v>
      </c>
      <c r="L563">
        <v>350</v>
      </c>
      <c r="M563" t="s">
        <v>27</v>
      </c>
    </row>
    <row r="564" spans="1:13" x14ac:dyDescent="0.4">
      <c r="A564">
        <v>100563</v>
      </c>
      <c r="B564" s="1">
        <v>45741.887499999997</v>
      </c>
      <c r="C564" t="s">
        <v>42</v>
      </c>
      <c r="D564" t="s">
        <v>43</v>
      </c>
      <c r="E564" t="s">
        <v>15</v>
      </c>
      <c r="F564" t="s">
        <v>20</v>
      </c>
      <c r="G564">
        <v>70</v>
      </c>
      <c r="H564">
        <v>552</v>
      </c>
      <c r="I564">
        <v>919.95</v>
      </c>
      <c r="J564" t="s">
        <v>61</v>
      </c>
      <c r="K564">
        <v>2800</v>
      </c>
      <c r="L564">
        <v>1500</v>
      </c>
      <c r="M564" t="s">
        <v>22</v>
      </c>
    </row>
    <row r="565" spans="1:13" x14ac:dyDescent="0.4">
      <c r="A565">
        <v>100564</v>
      </c>
      <c r="B565" s="1">
        <v>45874.520138888889</v>
      </c>
      <c r="C565" t="s">
        <v>42</v>
      </c>
      <c r="D565" t="s">
        <v>46</v>
      </c>
      <c r="E565" t="s">
        <v>15</v>
      </c>
      <c r="F565" t="s">
        <v>25</v>
      </c>
      <c r="G565">
        <v>78</v>
      </c>
      <c r="H565">
        <v>1111</v>
      </c>
      <c r="I565">
        <v>795.48</v>
      </c>
      <c r="J565" t="s">
        <v>53</v>
      </c>
      <c r="K565">
        <v>15000</v>
      </c>
      <c r="L565">
        <v>9500</v>
      </c>
      <c r="M565" t="s">
        <v>27</v>
      </c>
    </row>
    <row r="566" spans="1:13" x14ac:dyDescent="0.4">
      <c r="A566">
        <v>100565</v>
      </c>
      <c r="B566" s="1">
        <v>45999.535416666666</v>
      </c>
      <c r="C566" t="s">
        <v>34</v>
      </c>
      <c r="D566" t="s">
        <v>43</v>
      </c>
      <c r="E566" t="s">
        <v>15</v>
      </c>
      <c r="F566" t="s">
        <v>16</v>
      </c>
      <c r="G566">
        <v>25</v>
      </c>
      <c r="H566">
        <v>960</v>
      </c>
      <c r="I566">
        <v>579.4</v>
      </c>
      <c r="J566" t="s">
        <v>44</v>
      </c>
      <c r="K566">
        <v>4500</v>
      </c>
      <c r="L566">
        <v>2500</v>
      </c>
      <c r="M566" t="s">
        <v>18</v>
      </c>
    </row>
    <row r="567" spans="1:13" x14ac:dyDescent="0.4">
      <c r="A567">
        <v>100566</v>
      </c>
      <c r="B567" s="1">
        <v>45844.354861111111</v>
      </c>
      <c r="C567" t="s">
        <v>50</v>
      </c>
      <c r="D567" t="s">
        <v>46</v>
      </c>
      <c r="E567" t="s">
        <v>15</v>
      </c>
      <c r="F567" t="s">
        <v>20</v>
      </c>
      <c r="G567">
        <v>20</v>
      </c>
      <c r="H567">
        <v>566</v>
      </c>
      <c r="I567">
        <v>595.59</v>
      </c>
      <c r="J567" t="s">
        <v>47</v>
      </c>
      <c r="K567">
        <v>4500</v>
      </c>
      <c r="L567">
        <v>2800</v>
      </c>
      <c r="M567" t="s">
        <v>22</v>
      </c>
    </row>
    <row r="568" spans="1:13" x14ac:dyDescent="0.4">
      <c r="A568">
        <v>100567</v>
      </c>
      <c r="B568" s="1">
        <v>45676.961805555555</v>
      </c>
      <c r="C568" t="s">
        <v>42</v>
      </c>
      <c r="D568" t="s">
        <v>43</v>
      </c>
      <c r="E568" t="s">
        <v>29</v>
      </c>
      <c r="F568" t="s">
        <v>32</v>
      </c>
      <c r="G568">
        <v>20</v>
      </c>
      <c r="H568">
        <v>773</v>
      </c>
      <c r="I568">
        <v>1017.9</v>
      </c>
      <c r="J568" t="s">
        <v>51</v>
      </c>
      <c r="K568">
        <v>1800</v>
      </c>
      <c r="L568">
        <v>900</v>
      </c>
      <c r="M568" t="s">
        <v>33</v>
      </c>
    </row>
    <row r="569" spans="1:13" x14ac:dyDescent="0.4">
      <c r="A569">
        <v>100568</v>
      </c>
      <c r="B569" s="1">
        <v>45834.901388888888</v>
      </c>
      <c r="C569" t="s">
        <v>34</v>
      </c>
      <c r="D569" t="s">
        <v>40</v>
      </c>
      <c r="E569" t="s">
        <v>15</v>
      </c>
      <c r="F569" t="s">
        <v>37</v>
      </c>
      <c r="G569">
        <v>69</v>
      </c>
      <c r="H569">
        <v>1159</v>
      </c>
      <c r="I569">
        <v>993.82</v>
      </c>
      <c r="J569" t="s">
        <v>52</v>
      </c>
      <c r="K569">
        <v>1500</v>
      </c>
      <c r="L569">
        <v>800</v>
      </c>
      <c r="M569" t="s">
        <v>38</v>
      </c>
    </row>
    <row r="570" spans="1:13" x14ac:dyDescent="0.4">
      <c r="A570">
        <v>100569</v>
      </c>
      <c r="B570" s="1">
        <v>45757.734027777777</v>
      </c>
      <c r="C570" t="s">
        <v>13</v>
      </c>
      <c r="D570" t="s">
        <v>55</v>
      </c>
      <c r="E570" t="s">
        <v>15</v>
      </c>
      <c r="F570" t="s">
        <v>37</v>
      </c>
      <c r="G570">
        <v>47</v>
      </c>
      <c r="H570">
        <v>1009</v>
      </c>
      <c r="I570">
        <v>2339.36</v>
      </c>
      <c r="J570" t="s">
        <v>56</v>
      </c>
      <c r="K570">
        <v>850</v>
      </c>
      <c r="L570">
        <v>550</v>
      </c>
      <c r="M570" t="s">
        <v>38</v>
      </c>
    </row>
    <row r="571" spans="1:13" x14ac:dyDescent="0.4">
      <c r="A571">
        <v>100570</v>
      </c>
      <c r="B571" s="1">
        <v>45890.12222222222</v>
      </c>
      <c r="C571" t="s">
        <v>19</v>
      </c>
      <c r="D571" t="s">
        <v>43</v>
      </c>
      <c r="E571" t="s">
        <v>15</v>
      </c>
      <c r="F571" t="s">
        <v>37</v>
      </c>
      <c r="G571">
        <v>37</v>
      </c>
      <c r="H571">
        <v>507</v>
      </c>
      <c r="I571">
        <v>785.74</v>
      </c>
      <c r="J571" t="s">
        <v>44</v>
      </c>
      <c r="K571">
        <v>4500</v>
      </c>
      <c r="L571">
        <v>2500</v>
      </c>
      <c r="M571" t="s">
        <v>38</v>
      </c>
    </row>
    <row r="572" spans="1:13" x14ac:dyDescent="0.4">
      <c r="A572">
        <v>100571</v>
      </c>
      <c r="B572" s="1">
        <v>45733.103472222225</v>
      </c>
      <c r="C572" t="s">
        <v>13</v>
      </c>
      <c r="D572" t="s">
        <v>40</v>
      </c>
      <c r="E572" t="s">
        <v>29</v>
      </c>
      <c r="F572" t="s">
        <v>37</v>
      </c>
      <c r="G572">
        <v>99</v>
      </c>
      <c r="H572">
        <v>1153</v>
      </c>
      <c r="I572">
        <v>454.6</v>
      </c>
      <c r="J572" t="s">
        <v>52</v>
      </c>
      <c r="K572">
        <v>1500</v>
      </c>
      <c r="L572">
        <v>800</v>
      </c>
      <c r="M572" t="s">
        <v>38</v>
      </c>
    </row>
    <row r="573" spans="1:13" x14ac:dyDescent="0.4">
      <c r="A573">
        <v>100572</v>
      </c>
      <c r="B573" s="1">
        <v>45922.571527777778</v>
      </c>
      <c r="C573" t="s">
        <v>19</v>
      </c>
      <c r="D573" t="s">
        <v>55</v>
      </c>
      <c r="E573" t="s">
        <v>29</v>
      </c>
      <c r="F573" t="s">
        <v>32</v>
      </c>
      <c r="G573">
        <v>87</v>
      </c>
      <c r="H573">
        <v>837</v>
      </c>
      <c r="I573">
        <v>713.54</v>
      </c>
      <c r="J573" t="s">
        <v>57</v>
      </c>
      <c r="K573">
        <v>600</v>
      </c>
      <c r="L573">
        <v>350</v>
      </c>
      <c r="M573" t="s">
        <v>33</v>
      </c>
    </row>
    <row r="574" spans="1:13" x14ac:dyDescent="0.4">
      <c r="A574">
        <v>100573</v>
      </c>
      <c r="B574" s="1">
        <v>45941.34097222222</v>
      </c>
      <c r="C574" t="s">
        <v>19</v>
      </c>
      <c r="D574" t="s">
        <v>14</v>
      </c>
      <c r="E574" t="s">
        <v>31</v>
      </c>
      <c r="F574" t="s">
        <v>25</v>
      </c>
      <c r="G574">
        <v>20</v>
      </c>
      <c r="H574">
        <v>734</v>
      </c>
      <c r="I574">
        <v>2540.89</v>
      </c>
      <c r="J574" t="s">
        <v>21</v>
      </c>
      <c r="K574">
        <v>6500</v>
      </c>
      <c r="L574">
        <v>4200</v>
      </c>
      <c r="M574" t="s">
        <v>27</v>
      </c>
    </row>
    <row r="575" spans="1:13" x14ac:dyDescent="0.4">
      <c r="A575">
        <v>100574</v>
      </c>
      <c r="B575" s="1">
        <v>45863.626388888886</v>
      </c>
      <c r="C575" t="s">
        <v>50</v>
      </c>
      <c r="D575" t="s">
        <v>55</v>
      </c>
      <c r="E575" t="s">
        <v>15</v>
      </c>
      <c r="F575" t="s">
        <v>16</v>
      </c>
      <c r="G575">
        <v>94</v>
      </c>
      <c r="H575">
        <v>700</v>
      </c>
      <c r="I575">
        <v>2990.89</v>
      </c>
      <c r="J575" t="s">
        <v>57</v>
      </c>
      <c r="K575">
        <v>600</v>
      </c>
      <c r="L575">
        <v>350</v>
      </c>
      <c r="M575" t="s">
        <v>18</v>
      </c>
    </row>
    <row r="576" spans="1:13" x14ac:dyDescent="0.4">
      <c r="A576">
        <v>100575</v>
      </c>
      <c r="B576" s="1">
        <v>45880.175000000003</v>
      </c>
      <c r="C576" t="s">
        <v>23</v>
      </c>
      <c r="D576" t="s">
        <v>35</v>
      </c>
      <c r="E576" t="s">
        <v>15</v>
      </c>
      <c r="F576" t="s">
        <v>37</v>
      </c>
      <c r="G576">
        <v>1</v>
      </c>
      <c r="H576">
        <v>496</v>
      </c>
      <c r="I576">
        <v>1204.21</v>
      </c>
      <c r="J576" t="s">
        <v>49</v>
      </c>
      <c r="K576">
        <v>8500</v>
      </c>
      <c r="L576">
        <v>5500</v>
      </c>
      <c r="M576" t="s">
        <v>38</v>
      </c>
    </row>
    <row r="577" spans="1:13" x14ac:dyDescent="0.4">
      <c r="A577">
        <v>100576</v>
      </c>
      <c r="B577" s="1">
        <v>45709.511805555558</v>
      </c>
      <c r="C577" t="s">
        <v>34</v>
      </c>
      <c r="D577" t="s">
        <v>46</v>
      </c>
      <c r="E577" t="s">
        <v>31</v>
      </c>
      <c r="F577" t="s">
        <v>25</v>
      </c>
      <c r="G577">
        <v>65</v>
      </c>
      <c r="H577">
        <v>951</v>
      </c>
      <c r="I577">
        <v>771.5</v>
      </c>
      <c r="J577" t="s">
        <v>47</v>
      </c>
      <c r="K577">
        <v>4500</v>
      </c>
      <c r="L577">
        <v>2800</v>
      </c>
      <c r="M577" t="s">
        <v>27</v>
      </c>
    </row>
    <row r="578" spans="1:13" x14ac:dyDescent="0.4">
      <c r="A578">
        <v>100577</v>
      </c>
      <c r="B578" s="1">
        <v>45996.838194444441</v>
      </c>
      <c r="C578" t="s">
        <v>34</v>
      </c>
      <c r="D578" t="s">
        <v>46</v>
      </c>
      <c r="E578" t="s">
        <v>29</v>
      </c>
      <c r="F578" t="s">
        <v>37</v>
      </c>
      <c r="G578">
        <v>21</v>
      </c>
      <c r="H578">
        <v>634</v>
      </c>
      <c r="I578">
        <v>685.66</v>
      </c>
      <c r="J578" t="s">
        <v>53</v>
      </c>
      <c r="K578">
        <v>15000</v>
      </c>
      <c r="L578">
        <v>9500</v>
      </c>
      <c r="M578" t="s">
        <v>38</v>
      </c>
    </row>
    <row r="579" spans="1:13" x14ac:dyDescent="0.4">
      <c r="A579">
        <v>100578</v>
      </c>
      <c r="B579" s="1">
        <v>45801.313194444447</v>
      </c>
      <c r="C579" t="s">
        <v>42</v>
      </c>
      <c r="D579" t="s">
        <v>35</v>
      </c>
      <c r="E579" t="s">
        <v>15</v>
      </c>
      <c r="F579" t="s">
        <v>16</v>
      </c>
      <c r="G579">
        <v>58</v>
      </c>
      <c r="H579">
        <v>693</v>
      </c>
      <c r="I579">
        <v>1231.73</v>
      </c>
      <c r="J579" t="s">
        <v>49</v>
      </c>
      <c r="K579">
        <v>8500</v>
      </c>
      <c r="L579">
        <v>5500</v>
      </c>
      <c r="M579" t="s">
        <v>18</v>
      </c>
    </row>
    <row r="580" spans="1:13" x14ac:dyDescent="0.4">
      <c r="A580">
        <v>100579</v>
      </c>
      <c r="B580" s="1">
        <v>45726.786805555559</v>
      </c>
      <c r="C580" t="s">
        <v>50</v>
      </c>
      <c r="D580" t="s">
        <v>35</v>
      </c>
      <c r="E580" t="s">
        <v>15</v>
      </c>
      <c r="F580" t="s">
        <v>37</v>
      </c>
      <c r="G580">
        <v>62</v>
      </c>
      <c r="H580">
        <v>813</v>
      </c>
      <c r="I580">
        <v>291.66000000000003</v>
      </c>
      <c r="J580" t="s">
        <v>49</v>
      </c>
      <c r="K580">
        <v>8500</v>
      </c>
      <c r="L580">
        <v>5500</v>
      </c>
      <c r="M580" t="s">
        <v>38</v>
      </c>
    </row>
    <row r="581" spans="1:13" x14ac:dyDescent="0.4">
      <c r="A581">
        <v>100580</v>
      </c>
      <c r="B581" s="1">
        <v>45756.335416666669</v>
      </c>
      <c r="C581" t="s">
        <v>13</v>
      </c>
      <c r="D581" t="s">
        <v>14</v>
      </c>
      <c r="E581" t="s">
        <v>29</v>
      </c>
      <c r="F581" t="s">
        <v>25</v>
      </c>
      <c r="G581">
        <v>84</v>
      </c>
      <c r="H581">
        <v>727</v>
      </c>
      <c r="I581">
        <v>659.37</v>
      </c>
      <c r="J581" t="s">
        <v>21</v>
      </c>
      <c r="K581">
        <v>6500</v>
      </c>
      <c r="L581">
        <v>4200</v>
      </c>
      <c r="M581" t="s">
        <v>27</v>
      </c>
    </row>
    <row r="582" spans="1:13" x14ac:dyDescent="0.4">
      <c r="A582">
        <v>100581</v>
      </c>
      <c r="B582" s="1">
        <v>45682.862500000003</v>
      </c>
      <c r="C582" t="s">
        <v>45</v>
      </c>
      <c r="D582" t="s">
        <v>14</v>
      </c>
      <c r="E582" t="s">
        <v>15</v>
      </c>
      <c r="F582" t="s">
        <v>25</v>
      </c>
      <c r="G582">
        <v>96</v>
      </c>
      <c r="H582">
        <v>780</v>
      </c>
      <c r="I582">
        <v>1011.84</v>
      </c>
      <c r="J582" t="s">
        <v>17</v>
      </c>
      <c r="K582">
        <v>3200</v>
      </c>
      <c r="L582">
        <v>2000</v>
      </c>
      <c r="M582" t="s">
        <v>27</v>
      </c>
    </row>
    <row r="583" spans="1:13" x14ac:dyDescent="0.4">
      <c r="A583">
        <v>100582</v>
      </c>
      <c r="B583" s="1">
        <v>45710.345833333333</v>
      </c>
      <c r="C583" t="s">
        <v>48</v>
      </c>
      <c r="D583" t="s">
        <v>35</v>
      </c>
      <c r="E583" t="s">
        <v>31</v>
      </c>
      <c r="F583" t="s">
        <v>32</v>
      </c>
      <c r="G583">
        <v>24</v>
      </c>
      <c r="H583">
        <v>540</v>
      </c>
      <c r="I583">
        <v>588.42999999999995</v>
      </c>
      <c r="J583" t="s">
        <v>49</v>
      </c>
      <c r="K583">
        <v>8500</v>
      </c>
      <c r="L583">
        <v>5500</v>
      </c>
      <c r="M583" t="s">
        <v>33</v>
      </c>
    </row>
    <row r="584" spans="1:13" x14ac:dyDescent="0.4">
      <c r="A584">
        <v>100583</v>
      </c>
      <c r="B584" s="1">
        <v>45808.386805555558</v>
      </c>
      <c r="C584" t="s">
        <v>50</v>
      </c>
      <c r="D584" t="s">
        <v>40</v>
      </c>
      <c r="E584" t="s">
        <v>31</v>
      </c>
      <c r="F584" t="s">
        <v>32</v>
      </c>
      <c r="G584">
        <v>78</v>
      </c>
      <c r="H584">
        <v>392</v>
      </c>
      <c r="I584">
        <v>911.8</v>
      </c>
      <c r="J584" t="s">
        <v>52</v>
      </c>
      <c r="K584">
        <v>1500</v>
      </c>
      <c r="L584">
        <v>800</v>
      </c>
      <c r="M584" t="s">
        <v>33</v>
      </c>
    </row>
    <row r="585" spans="1:13" x14ac:dyDescent="0.4">
      <c r="A585">
        <v>100584</v>
      </c>
      <c r="B585" s="1">
        <v>45801.365972222222</v>
      </c>
      <c r="C585" t="s">
        <v>19</v>
      </c>
      <c r="D585" t="s">
        <v>14</v>
      </c>
      <c r="E585" t="s">
        <v>15</v>
      </c>
      <c r="F585" t="s">
        <v>32</v>
      </c>
      <c r="G585">
        <v>92</v>
      </c>
      <c r="H585">
        <v>1036</v>
      </c>
      <c r="I585">
        <v>1013.44</v>
      </c>
      <c r="J585" t="s">
        <v>17</v>
      </c>
      <c r="K585">
        <v>3200</v>
      </c>
      <c r="L585">
        <v>2000</v>
      </c>
      <c r="M585" t="s">
        <v>33</v>
      </c>
    </row>
    <row r="586" spans="1:13" x14ac:dyDescent="0.4">
      <c r="A586">
        <v>100585</v>
      </c>
      <c r="B586" s="1">
        <v>45714.484027777777</v>
      </c>
      <c r="C586" t="s">
        <v>19</v>
      </c>
      <c r="D586" t="s">
        <v>55</v>
      </c>
      <c r="E586" t="s">
        <v>31</v>
      </c>
      <c r="F586" t="s">
        <v>37</v>
      </c>
      <c r="G586">
        <v>71</v>
      </c>
      <c r="H586">
        <v>769</v>
      </c>
      <c r="I586">
        <v>1983.52</v>
      </c>
      <c r="J586" t="s">
        <v>58</v>
      </c>
      <c r="K586">
        <v>1200</v>
      </c>
      <c r="L586">
        <v>800</v>
      </c>
      <c r="M586" t="s">
        <v>38</v>
      </c>
    </row>
    <row r="587" spans="1:13" x14ac:dyDescent="0.4">
      <c r="A587">
        <v>100586</v>
      </c>
      <c r="B587" s="1">
        <v>45696.492361111108</v>
      </c>
      <c r="C587" t="s">
        <v>42</v>
      </c>
      <c r="D587" t="s">
        <v>28</v>
      </c>
      <c r="E587" t="s">
        <v>15</v>
      </c>
      <c r="F587" t="s">
        <v>37</v>
      </c>
      <c r="G587">
        <v>94</v>
      </c>
      <c r="H587">
        <v>1109</v>
      </c>
      <c r="I587">
        <v>921.93</v>
      </c>
      <c r="J587" t="s">
        <v>30</v>
      </c>
      <c r="K587">
        <v>450</v>
      </c>
      <c r="L587">
        <v>200</v>
      </c>
      <c r="M587" t="s">
        <v>38</v>
      </c>
    </row>
    <row r="588" spans="1:13" x14ac:dyDescent="0.4">
      <c r="A588">
        <v>100587</v>
      </c>
      <c r="B588" s="1">
        <v>45766.452777777777</v>
      </c>
      <c r="C588" t="s">
        <v>42</v>
      </c>
      <c r="D588" t="s">
        <v>43</v>
      </c>
      <c r="E588" t="s">
        <v>29</v>
      </c>
      <c r="F588" t="s">
        <v>32</v>
      </c>
      <c r="G588">
        <v>38</v>
      </c>
      <c r="H588">
        <v>782</v>
      </c>
      <c r="I588">
        <v>993.2</v>
      </c>
      <c r="J588" t="s">
        <v>44</v>
      </c>
      <c r="K588">
        <v>4500</v>
      </c>
      <c r="L588">
        <v>2500</v>
      </c>
      <c r="M588" t="s">
        <v>33</v>
      </c>
    </row>
    <row r="589" spans="1:13" x14ac:dyDescent="0.4">
      <c r="A589">
        <v>100588</v>
      </c>
      <c r="B589" s="1">
        <v>45838.829861111109</v>
      </c>
      <c r="C589" t="s">
        <v>48</v>
      </c>
      <c r="D589" t="s">
        <v>28</v>
      </c>
      <c r="E589" t="s">
        <v>15</v>
      </c>
      <c r="F589" t="s">
        <v>16</v>
      </c>
      <c r="G589">
        <v>11</v>
      </c>
      <c r="H589">
        <v>682</v>
      </c>
      <c r="I589">
        <v>690.04</v>
      </c>
      <c r="J589" t="s">
        <v>54</v>
      </c>
      <c r="K589">
        <v>2500</v>
      </c>
      <c r="L589">
        <v>1500</v>
      </c>
      <c r="M589" t="s">
        <v>18</v>
      </c>
    </row>
    <row r="590" spans="1:13" x14ac:dyDescent="0.4">
      <c r="A590">
        <v>100589</v>
      </c>
      <c r="B590" s="1">
        <v>45699.71597222222</v>
      </c>
      <c r="C590" t="s">
        <v>42</v>
      </c>
      <c r="D590" t="s">
        <v>14</v>
      </c>
      <c r="E590" t="s">
        <v>29</v>
      </c>
      <c r="F590" t="s">
        <v>20</v>
      </c>
      <c r="G590">
        <v>81</v>
      </c>
      <c r="H590">
        <v>457</v>
      </c>
      <c r="I590">
        <v>722.52</v>
      </c>
      <c r="J590" t="s">
        <v>17</v>
      </c>
      <c r="K590">
        <v>3200</v>
      </c>
      <c r="L590">
        <v>2000</v>
      </c>
      <c r="M590" t="s">
        <v>22</v>
      </c>
    </row>
    <row r="591" spans="1:13" x14ac:dyDescent="0.4">
      <c r="A591">
        <v>100590</v>
      </c>
      <c r="B591" s="1">
        <v>45843.258333333331</v>
      </c>
      <c r="C591" t="s">
        <v>19</v>
      </c>
      <c r="D591" t="s">
        <v>43</v>
      </c>
      <c r="E591" t="s">
        <v>15</v>
      </c>
      <c r="F591" t="s">
        <v>25</v>
      </c>
      <c r="G591">
        <v>73</v>
      </c>
      <c r="H591">
        <v>686</v>
      </c>
      <c r="I591">
        <v>928.36</v>
      </c>
      <c r="J591" t="s">
        <v>61</v>
      </c>
      <c r="K591">
        <v>2800</v>
      </c>
      <c r="L591">
        <v>1500</v>
      </c>
      <c r="M591" t="s">
        <v>27</v>
      </c>
    </row>
    <row r="592" spans="1:13" x14ac:dyDescent="0.4">
      <c r="A592">
        <v>100591</v>
      </c>
      <c r="B592" s="1">
        <v>45880.025000000001</v>
      </c>
      <c r="C592" t="s">
        <v>19</v>
      </c>
      <c r="D592" t="s">
        <v>43</v>
      </c>
      <c r="E592" t="s">
        <v>29</v>
      </c>
      <c r="F592" t="s">
        <v>37</v>
      </c>
      <c r="G592">
        <v>57</v>
      </c>
      <c r="H592">
        <v>355</v>
      </c>
      <c r="I592">
        <v>554.88</v>
      </c>
      <c r="J592" t="s">
        <v>44</v>
      </c>
      <c r="K592">
        <v>4500</v>
      </c>
      <c r="L592">
        <v>2500</v>
      </c>
      <c r="M592" t="s">
        <v>38</v>
      </c>
    </row>
    <row r="593" spans="1:13" x14ac:dyDescent="0.4">
      <c r="A593">
        <v>100592</v>
      </c>
      <c r="B593" s="1">
        <v>45779.25</v>
      </c>
      <c r="C593" t="s">
        <v>50</v>
      </c>
      <c r="D593" t="s">
        <v>14</v>
      </c>
      <c r="E593" t="s">
        <v>31</v>
      </c>
      <c r="F593" t="s">
        <v>25</v>
      </c>
      <c r="G593">
        <v>98</v>
      </c>
      <c r="H593">
        <v>772</v>
      </c>
      <c r="I593">
        <v>895.17</v>
      </c>
      <c r="J593" t="s">
        <v>17</v>
      </c>
      <c r="K593">
        <v>3200</v>
      </c>
      <c r="L593">
        <v>2000</v>
      </c>
      <c r="M593" t="s">
        <v>27</v>
      </c>
    </row>
    <row r="594" spans="1:13" x14ac:dyDescent="0.4">
      <c r="A594">
        <v>100593</v>
      </c>
      <c r="B594" s="1">
        <v>45790.034722222219</v>
      </c>
      <c r="C594" t="s">
        <v>19</v>
      </c>
      <c r="D594" t="s">
        <v>40</v>
      </c>
      <c r="E594" t="s">
        <v>15</v>
      </c>
      <c r="F594" t="s">
        <v>20</v>
      </c>
      <c r="G594">
        <v>54</v>
      </c>
      <c r="H594">
        <v>433</v>
      </c>
      <c r="I594">
        <v>496.63</v>
      </c>
      <c r="J594" t="s">
        <v>41</v>
      </c>
      <c r="K594">
        <v>5500</v>
      </c>
      <c r="L594">
        <v>3500</v>
      </c>
      <c r="M594" t="s">
        <v>22</v>
      </c>
    </row>
    <row r="595" spans="1:13" x14ac:dyDescent="0.4">
      <c r="A595">
        <v>100594</v>
      </c>
      <c r="B595" s="1">
        <v>45820.573611111111</v>
      </c>
      <c r="C595" t="s">
        <v>42</v>
      </c>
      <c r="D595" t="s">
        <v>35</v>
      </c>
      <c r="E595" t="s">
        <v>31</v>
      </c>
      <c r="F595" t="s">
        <v>32</v>
      </c>
      <c r="G595">
        <v>76</v>
      </c>
      <c r="H595">
        <v>757</v>
      </c>
      <c r="I595">
        <v>747.12</v>
      </c>
      <c r="J595" t="s">
        <v>36</v>
      </c>
      <c r="K595">
        <v>12000</v>
      </c>
      <c r="L595">
        <v>8000</v>
      </c>
      <c r="M595" t="s">
        <v>33</v>
      </c>
    </row>
    <row r="596" spans="1:13" x14ac:dyDescent="0.4">
      <c r="A596">
        <v>100595</v>
      </c>
      <c r="B596" s="1">
        <v>45872.511805555558</v>
      </c>
      <c r="C596" t="s">
        <v>39</v>
      </c>
      <c r="D596" t="s">
        <v>43</v>
      </c>
      <c r="E596" t="s">
        <v>29</v>
      </c>
      <c r="F596" t="s">
        <v>32</v>
      </c>
      <c r="G596">
        <v>80</v>
      </c>
      <c r="H596">
        <v>903</v>
      </c>
      <c r="I596">
        <v>197.83</v>
      </c>
      <c r="J596" t="s">
        <v>61</v>
      </c>
      <c r="K596">
        <v>2800</v>
      </c>
      <c r="L596">
        <v>1500</v>
      </c>
      <c r="M596" t="s">
        <v>33</v>
      </c>
    </row>
    <row r="597" spans="1:13" x14ac:dyDescent="0.4">
      <c r="A597">
        <v>100596</v>
      </c>
      <c r="B597" s="1">
        <v>45878.856944444444</v>
      </c>
      <c r="C597" t="s">
        <v>39</v>
      </c>
      <c r="D597" t="s">
        <v>55</v>
      </c>
      <c r="E597" t="s">
        <v>31</v>
      </c>
      <c r="F597" t="s">
        <v>20</v>
      </c>
      <c r="G597">
        <v>32</v>
      </c>
      <c r="H597">
        <v>856</v>
      </c>
      <c r="I597">
        <v>556.4</v>
      </c>
      <c r="J597" t="s">
        <v>58</v>
      </c>
      <c r="K597">
        <v>1200</v>
      </c>
      <c r="L597">
        <v>800</v>
      </c>
      <c r="M597" t="s">
        <v>22</v>
      </c>
    </row>
    <row r="598" spans="1:13" x14ac:dyDescent="0.4">
      <c r="A598">
        <v>100597</v>
      </c>
      <c r="B598" s="1">
        <v>45892.518055555556</v>
      </c>
      <c r="C598" t="s">
        <v>39</v>
      </c>
      <c r="D598" t="s">
        <v>24</v>
      </c>
      <c r="E598" t="s">
        <v>31</v>
      </c>
      <c r="F598" t="s">
        <v>16</v>
      </c>
      <c r="G598">
        <v>4</v>
      </c>
      <c r="H598">
        <v>891</v>
      </c>
      <c r="I598">
        <v>666.89</v>
      </c>
      <c r="J598" t="s">
        <v>26</v>
      </c>
      <c r="K598">
        <v>45000</v>
      </c>
      <c r="L598">
        <v>32000</v>
      </c>
      <c r="M598" t="s">
        <v>18</v>
      </c>
    </row>
    <row r="599" spans="1:13" x14ac:dyDescent="0.4">
      <c r="A599">
        <v>100598</v>
      </c>
      <c r="B599" s="1">
        <v>45988.702777777777</v>
      </c>
      <c r="C599" t="s">
        <v>34</v>
      </c>
      <c r="D599" t="s">
        <v>14</v>
      </c>
      <c r="E599" t="s">
        <v>15</v>
      </c>
      <c r="F599" t="s">
        <v>32</v>
      </c>
      <c r="G599">
        <v>51</v>
      </c>
      <c r="H599">
        <v>1159</v>
      </c>
      <c r="I599">
        <v>717.68</v>
      </c>
      <c r="J599" t="s">
        <v>21</v>
      </c>
      <c r="K599">
        <v>6500</v>
      </c>
      <c r="L599">
        <v>4200</v>
      </c>
      <c r="M599" t="s">
        <v>33</v>
      </c>
    </row>
    <row r="600" spans="1:13" x14ac:dyDescent="0.4">
      <c r="A600">
        <v>100599</v>
      </c>
      <c r="B600" s="1">
        <v>45803.326388888891</v>
      </c>
      <c r="C600" t="s">
        <v>45</v>
      </c>
      <c r="D600" t="s">
        <v>28</v>
      </c>
      <c r="E600" t="s">
        <v>29</v>
      </c>
      <c r="F600" t="s">
        <v>20</v>
      </c>
      <c r="G600">
        <v>41</v>
      </c>
      <c r="H600">
        <v>600</v>
      </c>
      <c r="I600">
        <v>2541.5300000000002</v>
      </c>
      <c r="J600" t="s">
        <v>54</v>
      </c>
      <c r="K600">
        <v>2500</v>
      </c>
      <c r="L600">
        <v>1500</v>
      </c>
      <c r="M600" t="s">
        <v>22</v>
      </c>
    </row>
    <row r="601" spans="1:13" x14ac:dyDescent="0.4">
      <c r="A601">
        <v>100600</v>
      </c>
      <c r="B601" s="1">
        <v>45896.692361111112</v>
      </c>
      <c r="C601" t="s">
        <v>23</v>
      </c>
      <c r="D601" t="s">
        <v>14</v>
      </c>
      <c r="E601" t="s">
        <v>15</v>
      </c>
      <c r="F601" t="s">
        <v>37</v>
      </c>
      <c r="G601">
        <v>70</v>
      </c>
      <c r="H601">
        <v>798</v>
      </c>
      <c r="I601">
        <v>503.42</v>
      </c>
      <c r="J601" t="s">
        <v>21</v>
      </c>
      <c r="K601">
        <v>6500</v>
      </c>
      <c r="L601">
        <v>4200</v>
      </c>
      <c r="M601" t="s">
        <v>38</v>
      </c>
    </row>
    <row r="602" spans="1:13" x14ac:dyDescent="0.4">
      <c r="A602">
        <v>100601</v>
      </c>
      <c r="B602" s="1">
        <v>45733.515972222223</v>
      </c>
      <c r="C602" t="s">
        <v>50</v>
      </c>
      <c r="D602" t="s">
        <v>28</v>
      </c>
      <c r="E602" t="s">
        <v>15</v>
      </c>
      <c r="F602" t="s">
        <v>37</v>
      </c>
      <c r="G602">
        <v>68</v>
      </c>
      <c r="H602">
        <v>385</v>
      </c>
      <c r="I602">
        <v>487.5</v>
      </c>
      <c r="J602" t="s">
        <v>54</v>
      </c>
      <c r="K602">
        <v>2500</v>
      </c>
      <c r="L602">
        <v>1500</v>
      </c>
      <c r="M602" t="s">
        <v>38</v>
      </c>
    </row>
    <row r="603" spans="1:13" x14ac:dyDescent="0.4">
      <c r="A603">
        <v>100602</v>
      </c>
      <c r="B603" s="1">
        <v>45666.909722222219</v>
      </c>
      <c r="C603" t="s">
        <v>45</v>
      </c>
      <c r="D603" t="s">
        <v>28</v>
      </c>
      <c r="E603" t="s">
        <v>29</v>
      </c>
      <c r="F603" t="s">
        <v>16</v>
      </c>
      <c r="G603">
        <v>26</v>
      </c>
      <c r="H603">
        <v>711</v>
      </c>
      <c r="I603">
        <v>651.16</v>
      </c>
      <c r="J603" t="s">
        <v>30</v>
      </c>
      <c r="K603">
        <v>450</v>
      </c>
      <c r="L603">
        <v>200</v>
      </c>
      <c r="M603" t="s">
        <v>18</v>
      </c>
    </row>
    <row r="604" spans="1:13" x14ac:dyDescent="0.4">
      <c r="A604">
        <v>100603</v>
      </c>
      <c r="B604" s="1">
        <v>45731.678472222222</v>
      </c>
      <c r="C604" t="s">
        <v>19</v>
      </c>
      <c r="D604" t="s">
        <v>46</v>
      </c>
      <c r="E604" t="s">
        <v>31</v>
      </c>
      <c r="F604" t="s">
        <v>37</v>
      </c>
      <c r="G604">
        <v>46</v>
      </c>
      <c r="H604">
        <v>482</v>
      </c>
      <c r="I604">
        <v>341.9</v>
      </c>
      <c r="J604" t="s">
        <v>53</v>
      </c>
      <c r="K604">
        <v>15000</v>
      </c>
      <c r="L604">
        <v>9500</v>
      </c>
      <c r="M604" t="s">
        <v>38</v>
      </c>
    </row>
    <row r="605" spans="1:13" x14ac:dyDescent="0.4">
      <c r="A605">
        <v>100604</v>
      </c>
      <c r="B605" s="1">
        <v>45910.623611111114</v>
      </c>
      <c r="C605" t="s">
        <v>48</v>
      </c>
      <c r="D605" t="s">
        <v>24</v>
      </c>
      <c r="E605" t="s">
        <v>15</v>
      </c>
      <c r="F605" t="s">
        <v>16</v>
      </c>
      <c r="G605">
        <v>96</v>
      </c>
      <c r="H605">
        <v>941</v>
      </c>
      <c r="I605">
        <v>1082.3800000000001</v>
      </c>
      <c r="J605" t="s">
        <v>60</v>
      </c>
      <c r="K605">
        <v>25000</v>
      </c>
      <c r="L605">
        <v>18000</v>
      </c>
      <c r="M605" t="s">
        <v>18</v>
      </c>
    </row>
    <row r="606" spans="1:13" x14ac:dyDescent="0.4">
      <c r="A606">
        <v>100605</v>
      </c>
      <c r="B606" s="1">
        <v>45887.065972222219</v>
      </c>
      <c r="C606" t="s">
        <v>39</v>
      </c>
      <c r="D606" t="s">
        <v>40</v>
      </c>
      <c r="E606" t="s">
        <v>31</v>
      </c>
      <c r="F606" t="s">
        <v>16</v>
      </c>
      <c r="G606">
        <v>31</v>
      </c>
      <c r="H606">
        <v>875</v>
      </c>
      <c r="I606">
        <v>723.33</v>
      </c>
      <c r="J606" t="s">
        <v>52</v>
      </c>
      <c r="K606">
        <v>1500</v>
      </c>
      <c r="L606">
        <v>800</v>
      </c>
      <c r="M606" t="s">
        <v>18</v>
      </c>
    </row>
    <row r="607" spans="1:13" x14ac:dyDescent="0.4">
      <c r="A607">
        <v>100606</v>
      </c>
      <c r="B607" s="1">
        <v>45664.505555555559</v>
      </c>
      <c r="C607" t="s">
        <v>48</v>
      </c>
      <c r="D607" t="s">
        <v>40</v>
      </c>
      <c r="E607" t="s">
        <v>29</v>
      </c>
      <c r="F607" t="s">
        <v>20</v>
      </c>
      <c r="G607">
        <v>72</v>
      </c>
      <c r="H607">
        <v>546</v>
      </c>
      <c r="I607">
        <v>470.91</v>
      </c>
      <c r="J607" t="s">
        <v>52</v>
      </c>
      <c r="K607">
        <v>1500</v>
      </c>
      <c r="L607">
        <v>800</v>
      </c>
      <c r="M607" t="s">
        <v>22</v>
      </c>
    </row>
    <row r="608" spans="1:13" x14ac:dyDescent="0.4">
      <c r="A608">
        <v>100607</v>
      </c>
      <c r="B608" s="1">
        <v>45831.818749999999</v>
      </c>
      <c r="C608" t="s">
        <v>23</v>
      </c>
      <c r="D608" t="s">
        <v>46</v>
      </c>
      <c r="E608" t="s">
        <v>31</v>
      </c>
      <c r="F608" t="s">
        <v>37</v>
      </c>
      <c r="G608">
        <v>63</v>
      </c>
      <c r="H608">
        <v>346</v>
      </c>
      <c r="I608">
        <v>2021.36</v>
      </c>
      <c r="J608" t="s">
        <v>47</v>
      </c>
      <c r="K608">
        <v>4500</v>
      </c>
      <c r="L608">
        <v>2800</v>
      </c>
      <c r="M608" t="s">
        <v>38</v>
      </c>
    </row>
    <row r="609" spans="1:13" x14ac:dyDescent="0.4">
      <c r="A609">
        <v>100608</v>
      </c>
      <c r="B609" s="1">
        <v>45798.291666666664</v>
      </c>
      <c r="C609" t="s">
        <v>42</v>
      </c>
      <c r="D609" t="s">
        <v>28</v>
      </c>
      <c r="E609" t="s">
        <v>15</v>
      </c>
      <c r="F609" t="s">
        <v>25</v>
      </c>
      <c r="G609">
        <v>38</v>
      </c>
      <c r="H609">
        <v>664</v>
      </c>
      <c r="I609">
        <v>812.74</v>
      </c>
      <c r="J609" t="s">
        <v>30</v>
      </c>
      <c r="K609">
        <v>450</v>
      </c>
      <c r="L609">
        <v>200</v>
      </c>
      <c r="M609" t="s">
        <v>27</v>
      </c>
    </row>
    <row r="610" spans="1:13" x14ac:dyDescent="0.4">
      <c r="A610">
        <v>100609</v>
      </c>
      <c r="B610" s="1">
        <v>45825.085416666669</v>
      </c>
      <c r="C610" t="s">
        <v>50</v>
      </c>
      <c r="D610" t="s">
        <v>43</v>
      </c>
      <c r="E610" t="s">
        <v>15</v>
      </c>
      <c r="F610" t="s">
        <v>32</v>
      </c>
      <c r="G610">
        <v>15</v>
      </c>
      <c r="H610">
        <v>825</v>
      </c>
      <c r="I610">
        <v>293.08999999999997</v>
      </c>
      <c r="J610" t="s">
        <v>61</v>
      </c>
      <c r="K610">
        <v>2800</v>
      </c>
      <c r="L610">
        <v>1500</v>
      </c>
      <c r="M610" t="s">
        <v>33</v>
      </c>
    </row>
    <row r="611" spans="1:13" x14ac:dyDescent="0.4">
      <c r="A611">
        <v>100610</v>
      </c>
      <c r="B611" s="1">
        <v>45827.980555555558</v>
      </c>
      <c r="C611" t="s">
        <v>50</v>
      </c>
      <c r="D611" t="s">
        <v>40</v>
      </c>
      <c r="E611" t="s">
        <v>15</v>
      </c>
      <c r="F611" t="s">
        <v>16</v>
      </c>
      <c r="G611">
        <v>58</v>
      </c>
      <c r="H611">
        <v>711</v>
      </c>
      <c r="I611">
        <v>206.74</v>
      </c>
      <c r="J611" t="s">
        <v>52</v>
      </c>
      <c r="K611">
        <v>1500</v>
      </c>
      <c r="L611">
        <v>800</v>
      </c>
      <c r="M611" t="s">
        <v>18</v>
      </c>
    </row>
    <row r="612" spans="1:13" x14ac:dyDescent="0.4">
      <c r="A612">
        <v>100611</v>
      </c>
      <c r="B612" s="1">
        <v>45940.268055555556</v>
      </c>
      <c r="C612" t="s">
        <v>19</v>
      </c>
      <c r="D612" t="s">
        <v>14</v>
      </c>
      <c r="E612" t="s">
        <v>31</v>
      </c>
      <c r="F612" t="s">
        <v>20</v>
      </c>
      <c r="G612">
        <v>46</v>
      </c>
      <c r="H612">
        <v>407</v>
      </c>
      <c r="I612">
        <v>1365.64</v>
      </c>
      <c r="J612" t="s">
        <v>21</v>
      </c>
      <c r="K612">
        <v>6500</v>
      </c>
      <c r="L612">
        <v>4200</v>
      </c>
      <c r="M612" t="s">
        <v>22</v>
      </c>
    </row>
    <row r="613" spans="1:13" x14ac:dyDescent="0.4">
      <c r="A613">
        <v>100612</v>
      </c>
      <c r="B613" s="1">
        <v>45779.875694444447</v>
      </c>
      <c r="C613" t="s">
        <v>23</v>
      </c>
      <c r="D613" t="s">
        <v>28</v>
      </c>
      <c r="E613" t="s">
        <v>15</v>
      </c>
      <c r="F613" t="s">
        <v>20</v>
      </c>
      <c r="G613">
        <v>69</v>
      </c>
      <c r="H613">
        <v>586</v>
      </c>
      <c r="I613">
        <v>922.28</v>
      </c>
      <c r="J613" t="s">
        <v>30</v>
      </c>
      <c r="K613">
        <v>450</v>
      </c>
      <c r="L613">
        <v>200</v>
      </c>
      <c r="M613" t="s">
        <v>22</v>
      </c>
    </row>
    <row r="614" spans="1:13" x14ac:dyDescent="0.4">
      <c r="A614">
        <v>100613</v>
      </c>
      <c r="B614" s="1">
        <v>45851.669444444444</v>
      </c>
      <c r="C614" t="s">
        <v>48</v>
      </c>
      <c r="D614" t="s">
        <v>14</v>
      </c>
      <c r="E614" t="s">
        <v>31</v>
      </c>
      <c r="F614" t="s">
        <v>37</v>
      </c>
      <c r="G614">
        <v>70</v>
      </c>
      <c r="H614">
        <v>615</v>
      </c>
      <c r="I614">
        <v>424.02</v>
      </c>
      <c r="J614" t="s">
        <v>17</v>
      </c>
      <c r="K614">
        <v>3200</v>
      </c>
      <c r="L614">
        <v>2000</v>
      </c>
      <c r="M614" t="s">
        <v>38</v>
      </c>
    </row>
    <row r="615" spans="1:13" x14ac:dyDescent="0.4">
      <c r="A615">
        <v>100614</v>
      </c>
      <c r="B615" s="1">
        <v>45662.237500000003</v>
      </c>
      <c r="C615" t="s">
        <v>48</v>
      </c>
      <c r="D615" t="s">
        <v>24</v>
      </c>
      <c r="E615" t="s">
        <v>29</v>
      </c>
      <c r="F615" t="s">
        <v>32</v>
      </c>
      <c r="G615">
        <v>98</v>
      </c>
      <c r="H615">
        <v>384</v>
      </c>
      <c r="I615">
        <v>221.55</v>
      </c>
      <c r="J615" t="s">
        <v>60</v>
      </c>
      <c r="K615">
        <v>25000</v>
      </c>
      <c r="L615">
        <v>18000</v>
      </c>
      <c r="M615" t="s">
        <v>33</v>
      </c>
    </row>
    <row r="616" spans="1:13" x14ac:dyDescent="0.4">
      <c r="A616">
        <v>100615</v>
      </c>
      <c r="B616" s="1">
        <v>45686.244444444441</v>
      </c>
      <c r="C616" t="s">
        <v>34</v>
      </c>
      <c r="D616" t="s">
        <v>28</v>
      </c>
      <c r="E616" t="s">
        <v>15</v>
      </c>
      <c r="F616" t="s">
        <v>25</v>
      </c>
      <c r="G616">
        <v>96</v>
      </c>
      <c r="H616">
        <v>1144</v>
      </c>
      <c r="I616">
        <v>403.96</v>
      </c>
      <c r="J616" t="s">
        <v>54</v>
      </c>
      <c r="K616">
        <v>2500</v>
      </c>
      <c r="L616">
        <v>1500</v>
      </c>
      <c r="M616" t="s">
        <v>27</v>
      </c>
    </row>
    <row r="617" spans="1:13" x14ac:dyDescent="0.4">
      <c r="A617">
        <v>100616</v>
      </c>
      <c r="B617" s="1">
        <v>45822.993055555555</v>
      </c>
      <c r="C617" t="s">
        <v>23</v>
      </c>
      <c r="D617" t="s">
        <v>14</v>
      </c>
      <c r="E617" t="s">
        <v>29</v>
      </c>
      <c r="F617" t="s">
        <v>20</v>
      </c>
      <c r="G617">
        <v>65</v>
      </c>
      <c r="H617">
        <v>1056</v>
      </c>
      <c r="I617">
        <v>380.88</v>
      </c>
      <c r="J617" t="s">
        <v>21</v>
      </c>
      <c r="K617">
        <v>6500</v>
      </c>
      <c r="L617">
        <v>4200</v>
      </c>
      <c r="M617" t="s">
        <v>22</v>
      </c>
    </row>
    <row r="618" spans="1:13" x14ac:dyDescent="0.4">
      <c r="A618">
        <v>100617</v>
      </c>
      <c r="B618" s="1">
        <v>45996.429166666669</v>
      </c>
      <c r="C618" t="s">
        <v>45</v>
      </c>
      <c r="D618" t="s">
        <v>35</v>
      </c>
      <c r="E618" t="s">
        <v>15</v>
      </c>
      <c r="F618" t="s">
        <v>16</v>
      </c>
      <c r="G618">
        <v>23</v>
      </c>
      <c r="H618">
        <v>1020</v>
      </c>
      <c r="I618">
        <v>495.88</v>
      </c>
      <c r="J618" t="s">
        <v>49</v>
      </c>
      <c r="K618">
        <v>8500</v>
      </c>
      <c r="L618">
        <v>5500</v>
      </c>
      <c r="M618" t="s">
        <v>18</v>
      </c>
    </row>
    <row r="619" spans="1:13" x14ac:dyDescent="0.4">
      <c r="A619">
        <v>100618</v>
      </c>
      <c r="B619" s="1">
        <v>45793.234027777777</v>
      </c>
      <c r="C619" t="s">
        <v>34</v>
      </c>
      <c r="D619" t="s">
        <v>28</v>
      </c>
      <c r="E619" t="s">
        <v>29</v>
      </c>
      <c r="F619" t="s">
        <v>25</v>
      </c>
      <c r="G619">
        <v>96</v>
      </c>
      <c r="H619">
        <v>1042</v>
      </c>
      <c r="I619">
        <v>724.14</v>
      </c>
      <c r="J619" t="s">
        <v>54</v>
      </c>
      <c r="K619">
        <v>2500</v>
      </c>
      <c r="L619">
        <v>1500</v>
      </c>
      <c r="M619" t="s">
        <v>27</v>
      </c>
    </row>
    <row r="620" spans="1:13" x14ac:dyDescent="0.4">
      <c r="A620">
        <v>100619</v>
      </c>
      <c r="B620" s="1">
        <v>46022.070833333331</v>
      </c>
      <c r="C620" t="s">
        <v>34</v>
      </c>
      <c r="D620" t="s">
        <v>40</v>
      </c>
      <c r="E620" t="s">
        <v>15</v>
      </c>
      <c r="F620" t="s">
        <v>16</v>
      </c>
      <c r="G620">
        <v>84</v>
      </c>
      <c r="H620">
        <v>733</v>
      </c>
      <c r="I620">
        <v>859.91</v>
      </c>
      <c r="J620" t="s">
        <v>52</v>
      </c>
      <c r="K620">
        <v>1500</v>
      </c>
      <c r="L620">
        <v>800</v>
      </c>
      <c r="M620" t="s">
        <v>18</v>
      </c>
    </row>
    <row r="621" spans="1:13" x14ac:dyDescent="0.4">
      <c r="A621">
        <v>100620</v>
      </c>
      <c r="B621" s="1">
        <v>45978.122916666667</v>
      </c>
      <c r="C621" t="s">
        <v>13</v>
      </c>
      <c r="D621" t="s">
        <v>24</v>
      </c>
      <c r="E621" t="s">
        <v>29</v>
      </c>
      <c r="F621" t="s">
        <v>32</v>
      </c>
      <c r="G621">
        <v>71</v>
      </c>
      <c r="H621">
        <v>929</v>
      </c>
      <c r="I621">
        <v>249.32</v>
      </c>
      <c r="J621" t="s">
        <v>59</v>
      </c>
      <c r="K621">
        <v>3500</v>
      </c>
      <c r="L621">
        <v>2200</v>
      </c>
      <c r="M621" t="s">
        <v>33</v>
      </c>
    </row>
    <row r="622" spans="1:13" x14ac:dyDescent="0.4">
      <c r="A622">
        <v>100621</v>
      </c>
      <c r="B622" s="1">
        <v>45999.051388888889</v>
      </c>
      <c r="C622" t="s">
        <v>13</v>
      </c>
      <c r="D622" t="s">
        <v>46</v>
      </c>
      <c r="E622" t="s">
        <v>29</v>
      </c>
      <c r="F622" t="s">
        <v>20</v>
      </c>
      <c r="G622">
        <v>73</v>
      </c>
      <c r="H622">
        <v>872</v>
      </c>
      <c r="I622">
        <v>621.57000000000005</v>
      </c>
      <c r="J622" t="s">
        <v>53</v>
      </c>
      <c r="K622">
        <v>15000</v>
      </c>
      <c r="L622">
        <v>9500</v>
      </c>
      <c r="M622" t="s">
        <v>22</v>
      </c>
    </row>
    <row r="623" spans="1:13" x14ac:dyDescent="0.4">
      <c r="A623">
        <v>100622</v>
      </c>
      <c r="B623" s="1">
        <v>45802.100694444445</v>
      </c>
      <c r="C623" t="s">
        <v>19</v>
      </c>
      <c r="D623" t="s">
        <v>24</v>
      </c>
      <c r="E623" t="s">
        <v>29</v>
      </c>
      <c r="F623" t="s">
        <v>32</v>
      </c>
      <c r="G623">
        <v>35</v>
      </c>
      <c r="H623">
        <v>597</v>
      </c>
      <c r="I623">
        <v>509.46</v>
      </c>
      <c r="J623" t="s">
        <v>60</v>
      </c>
      <c r="K623">
        <v>25000</v>
      </c>
      <c r="L623">
        <v>18000</v>
      </c>
      <c r="M623" t="s">
        <v>33</v>
      </c>
    </row>
    <row r="624" spans="1:13" x14ac:dyDescent="0.4">
      <c r="A624">
        <v>100623</v>
      </c>
      <c r="B624" s="1">
        <v>45984.03402777778</v>
      </c>
      <c r="C624" t="s">
        <v>34</v>
      </c>
      <c r="D624" t="s">
        <v>14</v>
      </c>
      <c r="E624" t="s">
        <v>29</v>
      </c>
      <c r="F624" t="s">
        <v>16</v>
      </c>
      <c r="G624">
        <v>75</v>
      </c>
      <c r="H624">
        <v>843</v>
      </c>
      <c r="I624">
        <v>1106.96</v>
      </c>
      <c r="J624" t="s">
        <v>17</v>
      </c>
      <c r="K624">
        <v>3200</v>
      </c>
      <c r="L624">
        <v>2000</v>
      </c>
      <c r="M624" t="s">
        <v>18</v>
      </c>
    </row>
    <row r="625" spans="1:13" x14ac:dyDescent="0.4">
      <c r="A625">
        <v>100624</v>
      </c>
      <c r="B625" s="1">
        <v>45874.26458333333</v>
      </c>
      <c r="C625" t="s">
        <v>34</v>
      </c>
      <c r="D625" t="s">
        <v>40</v>
      </c>
      <c r="E625" t="s">
        <v>15</v>
      </c>
      <c r="F625" t="s">
        <v>37</v>
      </c>
      <c r="G625">
        <v>77</v>
      </c>
      <c r="H625">
        <v>886</v>
      </c>
      <c r="I625">
        <v>657.02</v>
      </c>
      <c r="J625" t="s">
        <v>52</v>
      </c>
      <c r="K625">
        <v>1500</v>
      </c>
      <c r="L625">
        <v>800</v>
      </c>
      <c r="M625" t="s">
        <v>38</v>
      </c>
    </row>
    <row r="626" spans="1:13" x14ac:dyDescent="0.4">
      <c r="A626">
        <v>100625</v>
      </c>
      <c r="B626" s="1">
        <v>45958.845833333333</v>
      </c>
      <c r="C626" t="s">
        <v>19</v>
      </c>
      <c r="D626" t="s">
        <v>35</v>
      </c>
      <c r="E626" t="s">
        <v>15</v>
      </c>
      <c r="F626" t="s">
        <v>20</v>
      </c>
      <c r="G626">
        <v>75</v>
      </c>
      <c r="H626">
        <v>1098</v>
      </c>
      <c r="I626">
        <v>620.82000000000005</v>
      </c>
      <c r="J626" t="s">
        <v>36</v>
      </c>
      <c r="K626">
        <v>12000</v>
      </c>
      <c r="L626">
        <v>8000</v>
      </c>
      <c r="M626" t="s">
        <v>22</v>
      </c>
    </row>
    <row r="627" spans="1:13" x14ac:dyDescent="0.4">
      <c r="A627">
        <v>100626</v>
      </c>
      <c r="B627" s="1">
        <v>45789.665277777778</v>
      </c>
      <c r="C627" t="s">
        <v>19</v>
      </c>
      <c r="D627" t="s">
        <v>35</v>
      </c>
      <c r="E627" t="s">
        <v>15</v>
      </c>
      <c r="F627" t="s">
        <v>16</v>
      </c>
      <c r="G627">
        <v>74</v>
      </c>
      <c r="H627">
        <v>1182</v>
      </c>
      <c r="I627">
        <v>932.49</v>
      </c>
      <c r="J627" t="s">
        <v>49</v>
      </c>
      <c r="K627">
        <v>8500</v>
      </c>
      <c r="L627">
        <v>5500</v>
      </c>
      <c r="M627" t="s">
        <v>18</v>
      </c>
    </row>
    <row r="628" spans="1:13" x14ac:dyDescent="0.4">
      <c r="A628">
        <v>100627</v>
      </c>
      <c r="B628" s="1">
        <v>45949.627083333333</v>
      </c>
      <c r="C628" t="s">
        <v>50</v>
      </c>
      <c r="D628" t="s">
        <v>46</v>
      </c>
      <c r="E628" t="s">
        <v>15</v>
      </c>
      <c r="F628" t="s">
        <v>20</v>
      </c>
      <c r="G628">
        <v>30</v>
      </c>
      <c r="H628">
        <v>754</v>
      </c>
      <c r="I628">
        <v>377.67</v>
      </c>
      <c r="J628" t="s">
        <v>53</v>
      </c>
      <c r="K628">
        <v>15000</v>
      </c>
      <c r="L628">
        <v>9500</v>
      </c>
      <c r="M628" t="s">
        <v>22</v>
      </c>
    </row>
    <row r="629" spans="1:13" x14ac:dyDescent="0.4">
      <c r="A629">
        <v>100628</v>
      </c>
      <c r="B629" s="1">
        <v>45727.929861111108</v>
      </c>
      <c r="C629" t="s">
        <v>48</v>
      </c>
      <c r="D629" t="s">
        <v>55</v>
      </c>
      <c r="E629" t="s">
        <v>15</v>
      </c>
      <c r="F629" t="s">
        <v>37</v>
      </c>
      <c r="G629">
        <v>70</v>
      </c>
      <c r="H629">
        <v>1089</v>
      </c>
      <c r="I629">
        <v>860.34</v>
      </c>
      <c r="J629" t="s">
        <v>57</v>
      </c>
      <c r="K629">
        <v>600</v>
      </c>
      <c r="L629">
        <v>350</v>
      </c>
      <c r="M629" t="s">
        <v>38</v>
      </c>
    </row>
    <row r="630" spans="1:13" x14ac:dyDescent="0.4">
      <c r="A630">
        <v>100629</v>
      </c>
      <c r="B630" s="1">
        <v>45909.704861111109</v>
      </c>
      <c r="C630" t="s">
        <v>50</v>
      </c>
      <c r="D630" t="s">
        <v>24</v>
      </c>
      <c r="E630" t="s">
        <v>15</v>
      </c>
      <c r="F630" t="s">
        <v>25</v>
      </c>
      <c r="G630">
        <v>21</v>
      </c>
      <c r="H630">
        <v>963</v>
      </c>
      <c r="I630">
        <v>710.44</v>
      </c>
      <c r="J630" t="s">
        <v>26</v>
      </c>
      <c r="K630">
        <v>45000</v>
      </c>
      <c r="L630">
        <v>32000</v>
      </c>
      <c r="M630" t="s">
        <v>27</v>
      </c>
    </row>
    <row r="631" spans="1:13" x14ac:dyDescent="0.4">
      <c r="A631">
        <v>100630</v>
      </c>
      <c r="B631" s="1">
        <v>45932.015277777777</v>
      </c>
      <c r="C631" t="s">
        <v>23</v>
      </c>
      <c r="D631" t="s">
        <v>40</v>
      </c>
      <c r="E631" t="s">
        <v>31</v>
      </c>
      <c r="F631" t="s">
        <v>32</v>
      </c>
      <c r="G631">
        <v>3</v>
      </c>
      <c r="H631">
        <v>987</v>
      </c>
      <c r="I631">
        <v>638.74</v>
      </c>
      <c r="J631" t="s">
        <v>52</v>
      </c>
      <c r="K631">
        <v>1500</v>
      </c>
      <c r="L631">
        <v>800</v>
      </c>
      <c r="M631" t="s">
        <v>33</v>
      </c>
    </row>
    <row r="632" spans="1:13" x14ac:dyDescent="0.4">
      <c r="A632">
        <v>100631</v>
      </c>
      <c r="B632" s="1">
        <v>46021.738888888889</v>
      </c>
      <c r="C632" t="s">
        <v>48</v>
      </c>
      <c r="D632" t="s">
        <v>40</v>
      </c>
      <c r="E632" t="s">
        <v>29</v>
      </c>
      <c r="F632" t="s">
        <v>37</v>
      </c>
      <c r="G632">
        <v>53</v>
      </c>
      <c r="H632">
        <v>332</v>
      </c>
      <c r="I632">
        <v>346.04</v>
      </c>
      <c r="J632" t="s">
        <v>52</v>
      </c>
      <c r="K632">
        <v>1500</v>
      </c>
      <c r="L632">
        <v>800</v>
      </c>
      <c r="M632" t="s">
        <v>38</v>
      </c>
    </row>
    <row r="633" spans="1:13" x14ac:dyDescent="0.4">
      <c r="A633">
        <v>100632</v>
      </c>
      <c r="B633" s="1">
        <v>45839.289583333331</v>
      </c>
      <c r="C633" t="s">
        <v>19</v>
      </c>
      <c r="D633" t="s">
        <v>55</v>
      </c>
      <c r="E633" t="s">
        <v>31</v>
      </c>
      <c r="F633" t="s">
        <v>32</v>
      </c>
      <c r="G633">
        <v>52</v>
      </c>
      <c r="H633">
        <v>872</v>
      </c>
      <c r="I633">
        <v>731.99</v>
      </c>
      <c r="J633" t="s">
        <v>58</v>
      </c>
      <c r="K633">
        <v>1200</v>
      </c>
      <c r="L633">
        <v>800</v>
      </c>
      <c r="M633" t="s">
        <v>33</v>
      </c>
    </row>
    <row r="634" spans="1:13" x14ac:dyDescent="0.4">
      <c r="A634">
        <v>100633</v>
      </c>
      <c r="B634" s="1">
        <v>45824.920138888891</v>
      </c>
      <c r="C634" t="s">
        <v>23</v>
      </c>
      <c r="D634" t="s">
        <v>43</v>
      </c>
      <c r="E634" t="s">
        <v>15</v>
      </c>
      <c r="F634" t="s">
        <v>25</v>
      </c>
      <c r="G634">
        <v>81</v>
      </c>
      <c r="H634">
        <v>335</v>
      </c>
      <c r="I634">
        <v>1903.72</v>
      </c>
      <c r="J634" t="s">
        <v>44</v>
      </c>
      <c r="K634">
        <v>4500</v>
      </c>
      <c r="L634">
        <v>2500</v>
      </c>
      <c r="M634" t="s">
        <v>27</v>
      </c>
    </row>
    <row r="635" spans="1:13" x14ac:dyDescent="0.4">
      <c r="A635">
        <v>100634</v>
      </c>
      <c r="B635" s="1">
        <v>45748.365972222222</v>
      </c>
      <c r="C635" t="s">
        <v>34</v>
      </c>
      <c r="D635" t="s">
        <v>14</v>
      </c>
      <c r="E635" t="s">
        <v>29</v>
      </c>
      <c r="F635" t="s">
        <v>37</v>
      </c>
      <c r="G635">
        <v>19</v>
      </c>
      <c r="H635">
        <v>773</v>
      </c>
      <c r="I635">
        <v>2505.79</v>
      </c>
      <c r="J635" t="s">
        <v>17</v>
      </c>
      <c r="K635">
        <v>3200</v>
      </c>
      <c r="L635">
        <v>2000</v>
      </c>
      <c r="M635" t="s">
        <v>38</v>
      </c>
    </row>
    <row r="636" spans="1:13" x14ac:dyDescent="0.4">
      <c r="A636">
        <v>100635</v>
      </c>
      <c r="B636" s="1">
        <v>45859.116666666669</v>
      </c>
      <c r="C636" t="s">
        <v>23</v>
      </c>
      <c r="D636" t="s">
        <v>55</v>
      </c>
      <c r="E636" t="s">
        <v>31</v>
      </c>
      <c r="F636" t="s">
        <v>32</v>
      </c>
      <c r="G636">
        <v>68</v>
      </c>
      <c r="H636">
        <v>1002</v>
      </c>
      <c r="I636">
        <v>887.76</v>
      </c>
      <c r="J636" t="s">
        <v>58</v>
      </c>
      <c r="K636">
        <v>1200</v>
      </c>
      <c r="L636">
        <v>800</v>
      </c>
      <c r="M636" t="s">
        <v>33</v>
      </c>
    </row>
    <row r="637" spans="1:13" x14ac:dyDescent="0.4">
      <c r="A637">
        <v>100636</v>
      </c>
      <c r="B637" s="1">
        <v>46003.655555555553</v>
      </c>
      <c r="C637" t="s">
        <v>23</v>
      </c>
      <c r="D637" t="s">
        <v>14</v>
      </c>
      <c r="E637" t="s">
        <v>15</v>
      </c>
      <c r="F637" t="s">
        <v>20</v>
      </c>
      <c r="G637">
        <v>68</v>
      </c>
      <c r="H637">
        <v>869</v>
      </c>
      <c r="I637">
        <v>572.82000000000005</v>
      </c>
      <c r="J637" t="s">
        <v>21</v>
      </c>
      <c r="K637">
        <v>6500</v>
      </c>
      <c r="L637">
        <v>4200</v>
      </c>
      <c r="M637" t="s">
        <v>22</v>
      </c>
    </row>
    <row r="638" spans="1:13" x14ac:dyDescent="0.4">
      <c r="A638">
        <v>100637</v>
      </c>
      <c r="B638" s="1">
        <v>45676.109027777777</v>
      </c>
      <c r="C638" t="s">
        <v>42</v>
      </c>
      <c r="D638" t="s">
        <v>24</v>
      </c>
      <c r="E638" t="s">
        <v>29</v>
      </c>
      <c r="F638" t="s">
        <v>16</v>
      </c>
      <c r="G638">
        <v>86</v>
      </c>
      <c r="H638">
        <v>1109</v>
      </c>
      <c r="I638">
        <v>416.28</v>
      </c>
      <c r="J638" t="s">
        <v>60</v>
      </c>
      <c r="K638">
        <v>25000</v>
      </c>
      <c r="L638">
        <v>18000</v>
      </c>
      <c r="M638" t="s">
        <v>18</v>
      </c>
    </row>
    <row r="639" spans="1:13" x14ac:dyDescent="0.4">
      <c r="A639">
        <v>100638</v>
      </c>
      <c r="B639" s="1">
        <v>45696.972222222219</v>
      </c>
      <c r="C639" t="s">
        <v>50</v>
      </c>
      <c r="D639" t="s">
        <v>28</v>
      </c>
      <c r="E639" t="s">
        <v>15</v>
      </c>
      <c r="F639" t="s">
        <v>25</v>
      </c>
      <c r="G639">
        <v>37</v>
      </c>
      <c r="H639">
        <v>357</v>
      </c>
      <c r="I639">
        <v>171.56</v>
      </c>
      <c r="J639" t="s">
        <v>30</v>
      </c>
      <c r="K639">
        <v>450</v>
      </c>
      <c r="L639">
        <v>200</v>
      </c>
      <c r="M639" t="s">
        <v>27</v>
      </c>
    </row>
    <row r="640" spans="1:13" x14ac:dyDescent="0.4">
      <c r="A640">
        <v>100639</v>
      </c>
      <c r="B640" s="1">
        <v>45783.224999999999</v>
      </c>
      <c r="C640" t="s">
        <v>13</v>
      </c>
      <c r="D640" t="s">
        <v>40</v>
      </c>
      <c r="E640" t="s">
        <v>31</v>
      </c>
      <c r="F640" t="s">
        <v>37</v>
      </c>
      <c r="G640">
        <v>34</v>
      </c>
      <c r="H640">
        <v>676</v>
      </c>
      <c r="I640">
        <v>401.82</v>
      </c>
      <c r="J640" t="s">
        <v>52</v>
      </c>
      <c r="K640">
        <v>1500</v>
      </c>
      <c r="L640">
        <v>800</v>
      </c>
      <c r="M640" t="s">
        <v>38</v>
      </c>
    </row>
    <row r="641" spans="1:13" x14ac:dyDescent="0.4">
      <c r="A641">
        <v>100640</v>
      </c>
      <c r="B641" s="1">
        <v>45830.76666666667</v>
      </c>
      <c r="C641" t="s">
        <v>48</v>
      </c>
      <c r="D641" t="s">
        <v>35</v>
      </c>
      <c r="E641" t="s">
        <v>31</v>
      </c>
      <c r="F641" t="s">
        <v>25</v>
      </c>
      <c r="G641">
        <v>84</v>
      </c>
      <c r="H641">
        <v>443</v>
      </c>
      <c r="I641">
        <v>820.11</v>
      </c>
      <c r="J641" t="s">
        <v>49</v>
      </c>
      <c r="K641">
        <v>8500</v>
      </c>
      <c r="L641">
        <v>5500</v>
      </c>
      <c r="M641" t="s">
        <v>27</v>
      </c>
    </row>
    <row r="642" spans="1:13" x14ac:dyDescent="0.4">
      <c r="A642">
        <v>100641</v>
      </c>
      <c r="B642" s="1">
        <v>45798.975694444445</v>
      </c>
      <c r="C642" t="s">
        <v>45</v>
      </c>
      <c r="D642" t="s">
        <v>46</v>
      </c>
      <c r="E642" t="s">
        <v>15</v>
      </c>
      <c r="F642" t="s">
        <v>25</v>
      </c>
      <c r="G642">
        <v>4</v>
      </c>
      <c r="H642">
        <v>447</v>
      </c>
      <c r="I642">
        <v>413.64</v>
      </c>
      <c r="J642" t="s">
        <v>47</v>
      </c>
      <c r="K642">
        <v>4500</v>
      </c>
      <c r="L642">
        <v>2800</v>
      </c>
      <c r="M642" t="s">
        <v>27</v>
      </c>
    </row>
    <row r="643" spans="1:13" x14ac:dyDescent="0.4">
      <c r="A643">
        <v>100642</v>
      </c>
      <c r="B643" s="1">
        <v>45899.55972222222</v>
      </c>
      <c r="C643" t="s">
        <v>42</v>
      </c>
      <c r="D643" t="s">
        <v>28</v>
      </c>
      <c r="E643" t="s">
        <v>15</v>
      </c>
      <c r="F643" t="s">
        <v>32</v>
      </c>
      <c r="G643">
        <v>46</v>
      </c>
      <c r="H643">
        <v>1145</v>
      </c>
      <c r="I643">
        <v>441.2</v>
      </c>
      <c r="J643" t="s">
        <v>30</v>
      </c>
      <c r="K643">
        <v>450</v>
      </c>
      <c r="L643">
        <v>200</v>
      </c>
      <c r="M643" t="s">
        <v>33</v>
      </c>
    </row>
    <row r="644" spans="1:13" x14ac:dyDescent="0.4">
      <c r="A644">
        <v>100643</v>
      </c>
      <c r="B644" s="1">
        <v>45877.102777777778</v>
      </c>
      <c r="C644" t="s">
        <v>19</v>
      </c>
      <c r="D644" t="s">
        <v>35</v>
      </c>
      <c r="E644" t="s">
        <v>15</v>
      </c>
      <c r="F644" t="s">
        <v>25</v>
      </c>
      <c r="G644">
        <v>27</v>
      </c>
      <c r="H644">
        <v>433</v>
      </c>
      <c r="I644">
        <v>706.46</v>
      </c>
      <c r="J644" t="s">
        <v>49</v>
      </c>
      <c r="K644">
        <v>8500</v>
      </c>
      <c r="L644">
        <v>5500</v>
      </c>
      <c r="M644" t="s">
        <v>27</v>
      </c>
    </row>
    <row r="645" spans="1:13" x14ac:dyDescent="0.4">
      <c r="A645">
        <v>100644</v>
      </c>
      <c r="B645" s="1">
        <v>45783.222916666666</v>
      </c>
      <c r="C645" t="s">
        <v>39</v>
      </c>
      <c r="D645" t="s">
        <v>43</v>
      </c>
      <c r="E645" t="s">
        <v>15</v>
      </c>
      <c r="F645" t="s">
        <v>32</v>
      </c>
      <c r="G645">
        <v>36</v>
      </c>
      <c r="H645">
        <v>828</v>
      </c>
      <c r="I645">
        <v>615.66</v>
      </c>
      <c r="J645" t="s">
        <v>51</v>
      </c>
      <c r="K645">
        <v>1800</v>
      </c>
      <c r="L645">
        <v>900</v>
      </c>
      <c r="M645" t="s">
        <v>33</v>
      </c>
    </row>
    <row r="646" spans="1:13" x14ac:dyDescent="0.4">
      <c r="A646">
        <v>100645</v>
      </c>
      <c r="B646" s="1">
        <v>45715.694444444445</v>
      </c>
      <c r="C646" t="s">
        <v>34</v>
      </c>
      <c r="D646" t="s">
        <v>14</v>
      </c>
      <c r="E646" t="s">
        <v>29</v>
      </c>
      <c r="F646" t="s">
        <v>16</v>
      </c>
      <c r="G646">
        <v>64</v>
      </c>
      <c r="H646">
        <v>717</v>
      </c>
      <c r="I646">
        <v>622.82000000000005</v>
      </c>
      <c r="J646" t="s">
        <v>17</v>
      </c>
      <c r="K646">
        <v>3200</v>
      </c>
      <c r="L646">
        <v>2000</v>
      </c>
      <c r="M646" t="s">
        <v>18</v>
      </c>
    </row>
    <row r="647" spans="1:13" x14ac:dyDescent="0.4">
      <c r="A647">
        <v>100646</v>
      </c>
      <c r="B647" s="1">
        <v>45805.136805555558</v>
      </c>
      <c r="C647" t="s">
        <v>19</v>
      </c>
      <c r="D647" t="s">
        <v>14</v>
      </c>
      <c r="E647" t="s">
        <v>29</v>
      </c>
      <c r="F647" t="s">
        <v>25</v>
      </c>
      <c r="G647">
        <v>89</v>
      </c>
      <c r="H647">
        <v>1158</v>
      </c>
      <c r="I647">
        <v>936.63</v>
      </c>
      <c r="J647" t="s">
        <v>21</v>
      </c>
      <c r="K647">
        <v>6500</v>
      </c>
      <c r="L647">
        <v>4200</v>
      </c>
      <c r="M647" t="s">
        <v>27</v>
      </c>
    </row>
    <row r="648" spans="1:13" x14ac:dyDescent="0.4">
      <c r="A648">
        <v>100647</v>
      </c>
      <c r="B648" s="1">
        <v>45974.890972222223</v>
      </c>
      <c r="C648" t="s">
        <v>13</v>
      </c>
      <c r="D648" t="s">
        <v>28</v>
      </c>
      <c r="E648" t="s">
        <v>29</v>
      </c>
      <c r="F648" t="s">
        <v>37</v>
      </c>
      <c r="G648">
        <v>43</v>
      </c>
      <c r="H648">
        <v>769</v>
      </c>
      <c r="I648">
        <v>220.52</v>
      </c>
      <c r="J648" t="s">
        <v>30</v>
      </c>
      <c r="K648">
        <v>450</v>
      </c>
      <c r="L648">
        <v>200</v>
      </c>
      <c r="M648" t="s">
        <v>38</v>
      </c>
    </row>
    <row r="649" spans="1:13" x14ac:dyDescent="0.4">
      <c r="A649">
        <v>100648</v>
      </c>
      <c r="B649" s="1">
        <v>46018.843055555553</v>
      </c>
      <c r="C649" t="s">
        <v>13</v>
      </c>
      <c r="D649" t="s">
        <v>46</v>
      </c>
      <c r="E649" t="s">
        <v>31</v>
      </c>
      <c r="F649" t="s">
        <v>16</v>
      </c>
      <c r="G649">
        <v>30</v>
      </c>
      <c r="H649">
        <v>920</v>
      </c>
      <c r="I649">
        <v>288.64</v>
      </c>
      <c r="J649" t="s">
        <v>47</v>
      </c>
      <c r="K649">
        <v>4500</v>
      </c>
      <c r="L649">
        <v>2800</v>
      </c>
      <c r="M649" t="s">
        <v>18</v>
      </c>
    </row>
    <row r="650" spans="1:13" x14ac:dyDescent="0.4">
      <c r="A650">
        <v>100649</v>
      </c>
      <c r="B650" s="1">
        <v>45658.128472222219</v>
      </c>
      <c r="C650" t="s">
        <v>19</v>
      </c>
      <c r="D650" t="s">
        <v>24</v>
      </c>
      <c r="E650" t="s">
        <v>15</v>
      </c>
      <c r="F650" t="s">
        <v>32</v>
      </c>
      <c r="G650">
        <v>27</v>
      </c>
      <c r="H650">
        <v>834</v>
      </c>
      <c r="I650">
        <v>529.74</v>
      </c>
      <c r="J650" t="s">
        <v>26</v>
      </c>
      <c r="K650">
        <v>45000</v>
      </c>
      <c r="L650">
        <v>32000</v>
      </c>
      <c r="M650" t="s">
        <v>33</v>
      </c>
    </row>
    <row r="651" spans="1:13" x14ac:dyDescent="0.4">
      <c r="A651">
        <v>100650</v>
      </c>
      <c r="B651" s="1">
        <v>46005.379166666666</v>
      </c>
      <c r="C651" t="s">
        <v>50</v>
      </c>
      <c r="D651" t="s">
        <v>14</v>
      </c>
      <c r="E651" t="s">
        <v>29</v>
      </c>
      <c r="F651" t="s">
        <v>32</v>
      </c>
      <c r="G651">
        <v>87</v>
      </c>
      <c r="H651">
        <v>554</v>
      </c>
      <c r="I651">
        <v>380.34</v>
      </c>
      <c r="J651" t="s">
        <v>21</v>
      </c>
      <c r="K651">
        <v>6500</v>
      </c>
      <c r="L651">
        <v>4200</v>
      </c>
      <c r="M651" t="s">
        <v>33</v>
      </c>
    </row>
    <row r="652" spans="1:13" x14ac:dyDescent="0.4">
      <c r="A652">
        <v>100651</v>
      </c>
      <c r="B652" s="1">
        <v>45847.623611111114</v>
      </c>
      <c r="C652" t="s">
        <v>23</v>
      </c>
      <c r="D652" t="s">
        <v>14</v>
      </c>
      <c r="E652" t="s">
        <v>29</v>
      </c>
      <c r="F652" t="s">
        <v>16</v>
      </c>
      <c r="G652">
        <v>59</v>
      </c>
      <c r="H652">
        <v>1090</v>
      </c>
      <c r="I652">
        <v>422.83</v>
      </c>
      <c r="J652" t="s">
        <v>21</v>
      </c>
      <c r="K652">
        <v>6500</v>
      </c>
      <c r="L652">
        <v>4200</v>
      </c>
      <c r="M652" t="s">
        <v>18</v>
      </c>
    </row>
    <row r="653" spans="1:13" x14ac:dyDescent="0.4">
      <c r="A653">
        <v>100652</v>
      </c>
      <c r="B653" s="1">
        <v>45848.703472222223</v>
      </c>
      <c r="C653" t="s">
        <v>48</v>
      </c>
      <c r="D653" t="s">
        <v>40</v>
      </c>
      <c r="E653" t="s">
        <v>15</v>
      </c>
      <c r="F653" t="s">
        <v>16</v>
      </c>
      <c r="G653">
        <v>99</v>
      </c>
      <c r="H653">
        <v>436</v>
      </c>
      <c r="I653">
        <v>752.18</v>
      </c>
      <c r="J653" t="s">
        <v>41</v>
      </c>
      <c r="K653">
        <v>5500</v>
      </c>
      <c r="L653">
        <v>3500</v>
      </c>
      <c r="M653" t="s">
        <v>18</v>
      </c>
    </row>
    <row r="654" spans="1:13" x14ac:dyDescent="0.4">
      <c r="A654">
        <v>100653</v>
      </c>
      <c r="B654" s="1">
        <v>45969.828472222223</v>
      </c>
      <c r="C654" t="s">
        <v>13</v>
      </c>
      <c r="D654" t="s">
        <v>55</v>
      </c>
      <c r="E654" t="s">
        <v>31</v>
      </c>
      <c r="F654" t="s">
        <v>32</v>
      </c>
      <c r="G654">
        <v>71</v>
      </c>
      <c r="H654">
        <v>1089</v>
      </c>
      <c r="I654">
        <v>652.28</v>
      </c>
      <c r="J654" t="s">
        <v>57</v>
      </c>
      <c r="K654">
        <v>600</v>
      </c>
      <c r="L654">
        <v>350</v>
      </c>
      <c r="M654" t="s">
        <v>33</v>
      </c>
    </row>
    <row r="655" spans="1:13" x14ac:dyDescent="0.4">
      <c r="A655">
        <v>100654</v>
      </c>
      <c r="B655" s="1">
        <v>45774.686111111114</v>
      </c>
      <c r="C655" t="s">
        <v>19</v>
      </c>
      <c r="D655" t="s">
        <v>14</v>
      </c>
      <c r="E655" t="s">
        <v>29</v>
      </c>
      <c r="F655" t="s">
        <v>16</v>
      </c>
      <c r="G655">
        <v>58</v>
      </c>
      <c r="H655">
        <v>818</v>
      </c>
      <c r="I655">
        <v>452.52</v>
      </c>
      <c r="J655" t="s">
        <v>17</v>
      </c>
      <c r="K655">
        <v>3200</v>
      </c>
      <c r="L655">
        <v>2000</v>
      </c>
      <c r="M655" t="s">
        <v>18</v>
      </c>
    </row>
    <row r="656" spans="1:13" x14ac:dyDescent="0.4">
      <c r="A656">
        <v>100655</v>
      </c>
      <c r="B656" s="1">
        <v>45791.444444444445</v>
      </c>
      <c r="C656" t="s">
        <v>34</v>
      </c>
      <c r="D656" t="s">
        <v>40</v>
      </c>
      <c r="E656" t="s">
        <v>31</v>
      </c>
      <c r="F656" t="s">
        <v>25</v>
      </c>
      <c r="G656">
        <v>19</v>
      </c>
      <c r="H656">
        <v>699</v>
      </c>
      <c r="I656">
        <v>617.45000000000005</v>
      </c>
      <c r="J656" t="s">
        <v>52</v>
      </c>
      <c r="K656">
        <v>1500</v>
      </c>
      <c r="L656">
        <v>800</v>
      </c>
      <c r="M656" t="s">
        <v>27</v>
      </c>
    </row>
    <row r="657" spans="1:13" x14ac:dyDescent="0.4">
      <c r="A657">
        <v>100656</v>
      </c>
      <c r="B657" s="1">
        <v>45715.163888888892</v>
      </c>
      <c r="C657" t="s">
        <v>48</v>
      </c>
      <c r="D657" t="s">
        <v>43</v>
      </c>
      <c r="E657" t="s">
        <v>29</v>
      </c>
      <c r="F657" t="s">
        <v>25</v>
      </c>
      <c r="G657">
        <v>65</v>
      </c>
      <c r="H657">
        <v>635</v>
      </c>
      <c r="I657">
        <v>583.02</v>
      </c>
      <c r="J657" t="s">
        <v>51</v>
      </c>
      <c r="K657">
        <v>1800</v>
      </c>
      <c r="L657">
        <v>900</v>
      </c>
      <c r="M657" t="s">
        <v>27</v>
      </c>
    </row>
    <row r="658" spans="1:13" x14ac:dyDescent="0.4">
      <c r="A658">
        <v>100657</v>
      </c>
      <c r="B658" s="1">
        <v>45701.529861111114</v>
      </c>
      <c r="C658" t="s">
        <v>42</v>
      </c>
      <c r="D658" t="s">
        <v>24</v>
      </c>
      <c r="E658" t="s">
        <v>29</v>
      </c>
      <c r="F658" t="s">
        <v>37</v>
      </c>
      <c r="G658">
        <v>20</v>
      </c>
      <c r="H658">
        <v>343</v>
      </c>
      <c r="I658">
        <v>320.98</v>
      </c>
      <c r="J658" t="s">
        <v>60</v>
      </c>
      <c r="K658">
        <v>25000</v>
      </c>
      <c r="L658">
        <v>18000</v>
      </c>
      <c r="M658" t="s">
        <v>38</v>
      </c>
    </row>
    <row r="659" spans="1:13" x14ac:dyDescent="0.4">
      <c r="A659">
        <v>100658</v>
      </c>
      <c r="B659" s="1">
        <v>45830.750694444447</v>
      </c>
      <c r="C659" t="s">
        <v>39</v>
      </c>
      <c r="D659" t="s">
        <v>43</v>
      </c>
      <c r="E659" t="s">
        <v>15</v>
      </c>
      <c r="F659" t="s">
        <v>25</v>
      </c>
      <c r="G659">
        <v>75</v>
      </c>
      <c r="H659">
        <v>769</v>
      </c>
      <c r="I659">
        <v>1043.32</v>
      </c>
      <c r="J659" t="s">
        <v>44</v>
      </c>
      <c r="K659">
        <v>4500</v>
      </c>
      <c r="L659">
        <v>2500</v>
      </c>
      <c r="M659" t="s">
        <v>27</v>
      </c>
    </row>
    <row r="660" spans="1:13" x14ac:dyDescent="0.4">
      <c r="A660">
        <v>100659</v>
      </c>
      <c r="B660" s="1">
        <v>45817.550694444442</v>
      </c>
      <c r="C660" t="s">
        <v>42</v>
      </c>
      <c r="D660" t="s">
        <v>40</v>
      </c>
      <c r="E660" t="s">
        <v>31</v>
      </c>
      <c r="F660" t="s">
        <v>32</v>
      </c>
      <c r="G660">
        <v>41</v>
      </c>
      <c r="H660">
        <v>769</v>
      </c>
      <c r="I660">
        <v>382.87</v>
      </c>
      <c r="J660" t="s">
        <v>41</v>
      </c>
      <c r="K660">
        <v>5500</v>
      </c>
      <c r="L660">
        <v>3500</v>
      </c>
      <c r="M660" t="s">
        <v>33</v>
      </c>
    </row>
    <row r="661" spans="1:13" x14ac:dyDescent="0.4">
      <c r="A661">
        <v>100660</v>
      </c>
      <c r="B661" s="1">
        <v>45830.931250000001</v>
      </c>
      <c r="C661" t="s">
        <v>48</v>
      </c>
      <c r="D661" t="s">
        <v>55</v>
      </c>
      <c r="E661" t="s">
        <v>29</v>
      </c>
      <c r="F661" t="s">
        <v>32</v>
      </c>
      <c r="G661">
        <v>16</v>
      </c>
      <c r="H661">
        <v>571</v>
      </c>
      <c r="I661">
        <v>663.58</v>
      </c>
      <c r="J661" t="s">
        <v>58</v>
      </c>
      <c r="K661">
        <v>1200</v>
      </c>
      <c r="L661">
        <v>800</v>
      </c>
      <c r="M661" t="s">
        <v>33</v>
      </c>
    </row>
    <row r="662" spans="1:13" x14ac:dyDescent="0.4">
      <c r="A662">
        <v>100661</v>
      </c>
      <c r="B662" s="1">
        <v>45974.426388888889</v>
      </c>
      <c r="C662" t="s">
        <v>39</v>
      </c>
      <c r="D662" t="s">
        <v>40</v>
      </c>
      <c r="E662" t="s">
        <v>29</v>
      </c>
      <c r="F662" t="s">
        <v>16</v>
      </c>
      <c r="G662">
        <v>94</v>
      </c>
      <c r="H662">
        <v>1184</v>
      </c>
      <c r="I662">
        <v>543.91999999999996</v>
      </c>
      <c r="J662" t="s">
        <v>52</v>
      </c>
      <c r="K662">
        <v>1500</v>
      </c>
      <c r="L662">
        <v>800</v>
      </c>
      <c r="M662" t="s">
        <v>18</v>
      </c>
    </row>
    <row r="663" spans="1:13" x14ac:dyDescent="0.4">
      <c r="A663">
        <v>100662</v>
      </c>
      <c r="B663" s="1">
        <v>45960.90902777778</v>
      </c>
      <c r="C663" t="s">
        <v>39</v>
      </c>
      <c r="D663" t="s">
        <v>35</v>
      </c>
      <c r="E663" t="s">
        <v>15</v>
      </c>
      <c r="F663" t="s">
        <v>25</v>
      </c>
      <c r="G663">
        <v>8</v>
      </c>
      <c r="H663">
        <v>1043</v>
      </c>
      <c r="I663">
        <v>666.53</v>
      </c>
      <c r="J663" t="s">
        <v>49</v>
      </c>
      <c r="K663">
        <v>8500</v>
      </c>
      <c r="L663">
        <v>5500</v>
      </c>
      <c r="M663" t="s">
        <v>27</v>
      </c>
    </row>
    <row r="664" spans="1:13" x14ac:dyDescent="0.4">
      <c r="A664">
        <v>100663</v>
      </c>
      <c r="B664" s="1">
        <v>45806.240972222222</v>
      </c>
      <c r="C664" t="s">
        <v>50</v>
      </c>
      <c r="D664" t="s">
        <v>55</v>
      </c>
      <c r="E664" t="s">
        <v>15</v>
      </c>
      <c r="F664" t="s">
        <v>32</v>
      </c>
      <c r="G664">
        <v>62</v>
      </c>
      <c r="H664">
        <v>1179</v>
      </c>
      <c r="I664">
        <v>616.36</v>
      </c>
      <c r="J664" t="s">
        <v>58</v>
      </c>
      <c r="K664">
        <v>1200</v>
      </c>
      <c r="L664">
        <v>800</v>
      </c>
      <c r="M664" t="s">
        <v>33</v>
      </c>
    </row>
    <row r="665" spans="1:13" x14ac:dyDescent="0.4">
      <c r="A665">
        <v>100664</v>
      </c>
      <c r="B665" s="1">
        <v>45737.657638888886</v>
      </c>
      <c r="C665" t="s">
        <v>39</v>
      </c>
      <c r="D665" t="s">
        <v>40</v>
      </c>
      <c r="E665" t="s">
        <v>15</v>
      </c>
      <c r="F665" t="s">
        <v>32</v>
      </c>
      <c r="G665">
        <v>19</v>
      </c>
      <c r="H665">
        <v>802</v>
      </c>
      <c r="I665">
        <v>791.38</v>
      </c>
      <c r="J665" t="s">
        <v>41</v>
      </c>
      <c r="K665">
        <v>5500</v>
      </c>
      <c r="L665">
        <v>3500</v>
      </c>
      <c r="M665" t="s">
        <v>33</v>
      </c>
    </row>
    <row r="666" spans="1:13" x14ac:dyDescent="0.4">
      <c r="A666">
        <v>100665</v>
      </c>
      <c r="B666" s="1">
        <v>45870.445833333331</v>
      </c>
      <c r="C666" t="s">
        <v>34</v>
      </c>
      <c r="D666" t="s">
        <v>35</v>
      </c>
      <c r="E666" t="s">
        <v>29</v>
      </c>
      <c r="F666" t="s">
        <v>32</v>
      </c>
      <c r="G666">
        <v>11</v>
      </c>
      <c r="H666">
        <v>829</v>
      </c>
      <c r="I666">
        <v>577.70000000000005</v>
      </c>
      <c r="J666" t="s">
        <v>36</v>
      </c>
      <c r="K666">
        <v>12000</v>
      </c>
      <c r="L666">
        <v>8000</v>
      </c>
      <c r="M666" t="s">
        <v>33</v>
      </c>
    </row>
    <row r="667" spans="1:13" x14ac:dyDescent="0.4">
      <c r="A667">
        <v>100666</v>
      </c>
      <c r="B667" s="1">
        <v>45860.758333333331</v>
      </c>
      <c r="C667" t="s">
        <v>19</v>
      </c>
      <c r="D667" t="s">
        <v>35</v>
      </c>
      <c r="E667" t="s">
        <v>15</v>
      </c>
      <c r="F667" t="s">
        <v>37</v>
      </c>
      <c r="G667">
        <v>53</v>
      </c>
      <c r="H667">
        <v>960</v>
      </c>
      <c r="I667">
        <v>800.96</v>
      </c>
      <c r="J667" t="s">
        <v>36</v>
      </c>
      <c r="K667">
        <v>12000</v>
      </c>
      <c r="L667">
        <v>8000</v>
      </c>
      <c r="M667" t="s">
        <v>38</v>
      </c>
    </row>
    <row r="668" spans="1:13" x14ac:dyDescent="0.4">
      <c r="A668">
        <v>100667</v>
      </c>
      <c r="B668" s="1">
        <v>45909.237500000003</v>
      </c>
      <c r="C668" t="s">
        <v>19</v>
      </c>
      <c r="D668" t="s">
        <v>55</v>
      </c>
      <c r="E668" t="s">
        <v>15</v>
      </c>
      <c r="F668" t="s">
        <v>16</v>
      </c>
      <c r="G668">
        <v>53</v>
      </c>
      <c r="H668">
        <v>592</v>
      </c>
      <c r="I668">
        <v>1046.74</v>
      </c>
      <c r="J668" t="s">
        <v>57</v>
      </c>
      <c r="K668">
        <v>600</v>
      </c>
      <c r="L668">
        <v>350</v>
      </c>
      <c r="M668" t="s">
        <v>18</v>
      </c>
    </row>
    <row r="669" spans="1:13" x14ac:dyDescent="0.4">
      <c r="A669">
        <v>100668</v>
      </c>
      <c r="B669" s="1">
        <v>45886.458333333336</v>
      </c>
      <c r="C669" t="s">
        <v>34</v>
      </c>
      <c r="D669" t="s">
        <v>35</v>
      </c>
      <c r="E669" t="s">
        <v>29</v>
      </c>
      <c r="F669" t="s">
        <v>20</v>
      </c>
      <c r="G669">
        <v>9</v>
      </c>
      <c r="H669">
        <v>962</v>
      </c>
      <c r="I669">
        <v>320.3</v>
      </c>
      <c r="J669" t="s">
        <v>36</v>
      </c>
      <c r="K669">
        <v>12000</v>
      </c>
      <c r="L669">
        <v>8000</v>
      </c>
      <c r="M669" t="s">
        <v>22</v>
      </c>
    </row>
    <row r="670" spans="1:13" x14ac:dyDescent="0.4">
      <c r="A670">
        <v>100669</v>
      </c>
      <c r="B670" s="1">
        <v>45821.760416666664</v>
      </c>
      <c r="C670" t="s">
        <v>39</v>
      </c>
      <c r="D670" t="s">
        <v>55</v>
      </c>
      <c r="E670" t="s">
        <v>29</v>
      </c>
      <c r="F670" t="s">
        <v>32</v>
      </c>
      <c r="G670">
        <v>80</v>
      </c>
      <c r="H670">
        <v>1044</v>
      </c>
      <c r="I670">
        <v>556.29999999999995</v>
      </c>
      <c r="J670" t="s">
        <v>56</v>
      </c>
      <c r="K670">
        <v>850</v>
      </c>
      <c r="L670">
        <v>550</v>
      </c>
      <c r="M670" t="s">
        <v>33</v>
      </c>
    </row>
    <row r="671" spans="1:13" x14ac:dyDescent="0.4">
      <c r="A671">
        <v>100670</v>
      </c>
      <c r="B671" s="1">
        <v>45884.925000000003</v>
      </c>
      <c r="C671" t="s">
        <v>48</v>
      </c>
      <c r="D671" t="s">
        <v>24</v>
      </c>
      <c r="E671" t="s">
        <v>29</v>
      </c>
      <c r="F671" t="s">
        <v>25</v>
      </c>
      <c r="G671">
        <v>72</v>
      </c>
      <c r="H671">
        <v>478</v>
      </c>
      <c r="I671">
        <v>360.96</v>
      </c>
      <c r="J671" t="s">
        <v>60</v>
      </c>
      <c r="K671">
        <v>25000</v>
      </c>
      <c r="L671">
        <v>18000</v>
      </c>
      <c r="M671" t="s">
        <v>27</v>
      </c>
    </row>
    <row r="672" spans="1:13" x14ac:dyDescent="0.4">
      <c r="A672">
        <v>100671</v>
      </c>
      <c r="B672" s="1">
        <v>45804.71597222222</v>
      </c>
      <c r="C672" t="s">
        <v>39</v>
      </c>
      <c r="D672" t="s">
        <v>43</v>
      </c>
      <c r="E672" t="s">
        <v>29</v>
      </c>
      <c r="F672" t="s">
        <v>25</v>
      </c>
      <c r="G672">
        <v>34</v>
      </c>
      <c r="H672">
        <v>759</v>
      </c>
      <c r="I672">
        <v>732.77</v>
      </c>
      <c r="J672" t="s">
        <v>44</v>
      </c>
      <c r="K672">
        <v>4500</v>
      </c>
      <c r="L672">
        <v>2500</v>
      </c>
      <c r="M672" t="s">
        <v>27</v>
      </c>
    </row>
    <row r="673" spans="1:13" x14ac:dyDescent="0.4">
      <c r="A673">
        <v>100672</v>
      </c>
      <c r="B673" s="1">
        <v>45677.582638888889</v>
      </c>
      <c r="C673" t="s">
        <v>23</v>
      </c>
      <c r="D673" t="s">
        <v>14</v>
      </c>
      <c r="E673" t="s">
        <v>31</v>
      </c>
      <c r="F673" t="s">
        <v>32</v>
      </c>
      <c r="G673">
        <v>78</v>
      </c>
      <c r="H673">
        <v>1098</v>
      </c>
      <c r="I673">
        <v>450.58</v>
      </c>
      <c r="J673" t="s">
        <v>21</v>
      </c>
      <c r="K673">
        <v>6500</v>
      </c>
      <c r="L673">
        <v>4200</v>
      </c>
      <c r="M673" t="s">
        <v>33</v>
      </c>
    </row>
    <row r="674" spans="1:13" x14ac:dyDescent="0.4">
      <c r="A674">
        <v>100673</v>
      </c>
      <c r="B674" s="1">
        <v>45704.359027777777</v>
      </c>
      <c r="C674" t="s">
        <v>45</v>
      </c>
      <c r="D674" t="s">
        <v>35</v>
      </c>
      <c r="E674" t="s">
        <v>15</v>
      </c>
      <c r="F674" t="s">
        <v>37</v>
      </c>
      <c r="G674">
        <v>58</v>
      </c>
      <c r="H674">
        <v>611</v>
      </c>
      <c r="I674">
        <v>657.4</v>
      </c>
      <c r="J674" t="s">
        <v>49</v>
      </c>
      <c r="K674">
        <v>8500</v>
      </c>
      <c r="L674">
        <v>5500</v>
      </c>
      <c r="M674" t="s">
        <v>38</v>
      </c>
    </row>
    <row r="675" spans="1:13" x14ac:dyDescent="0.4">
      <c r="A675">
        <v>100674</v>
      </c>
      <c r="B675" s="1">
        <v>45890.401388888888</v>
      </c>
      <c r="C675" t="s">
        <v>39</v>
      </c>
      <c r="D675" t="s">
        <v>24</v>
      </c>
      <c r="E675" t="s">
        <v>29</v>
      </c>
      <c r="F675" t="s">
        <v>20</v>
      </c>
      <c r="G675">
        <v>68</v>
      </c>
      <c r="H675">
        <v>482</v>
      </c>
      <c r="I675">
        <v>303.63</v>
      </c>
      <c r="J675" t="s">
        <v>26</v>
      </c>
      <c r="K675">
        <v>45000</v>
      </c>
      <c r="L675">
        <v>32000</v>
      </c>
      <c r="M675" t="s">
        <v>22</v>
      </c>
    </row>
    <row r="676" spans="1:13" x14ac:dyDescent="0.4">
      <c r="A676">
        <v>100675</v>
      </c>
      <c r="B676" s="1">
        <v>45962.591666666667</v>
      </c>
      <c r="C676" t="s">
        <v>42</v>
      </c>
      <c r="D676" t="s">
        <v>55</v>
      </c>
      <c r="E676" t="s">
        <v>15</v>
      </c>
      <c r="F676" t="s">
        <v>25</v>
      </c>
      <c r="G676">
        <v>88</v>
      </c>
      <c r="H676">
        <v>774</v>
      </c>
      <c r="I676">
        <v>1447.54</v>
      </c>
      <c r="J676" t="s">
        <v>58</v>
      </c>
      <c r="K676">
        <v>1200</v>
      </c>
      <c r="L676">
        <v>800</v>
      </c>
      <c r="M676" t="s">
        <v>27</v>
      </c>
    </row>
    <row r="677" spans="1:13" x14ac:dyDescent="0.4">
      <c r="A677">
        <v>100676</v>
      </c>
      <c r="B677" s="1">
        <v>45671.720138888886</v>
      </c>
      <c r="C677" t="s">
        <v>34</v>
      </c>
      <c r="D677" t="s">
        <v>40</v>
      </c>
      <c r="E677" t="s">
        <v>15</v>
      </c>
      <c r="F677" t="s">
        <v>20</v>
      </c>
      <c r="G677">
        <v>31</v>
      </c>
      <c r="H677">
        <v>1140</v>
      </c>
      <c r="I677">
        <v>804.65</v>
      </c>
      <c r="J677" t="s">
        <v>52</v>
      </c>
      <c r="K677">
        <v>1500</v>
      </c>
      <c r="L677">
        <v>800</v>
      </c>
      <c r="M677" t="s">
        <v>22</v>
      </c>
    </row>
    <row r="678" spans="1:13" x14ac:dyDescent="0.4">
      <c r="A678">
        <v>100677</v>
      </c>
      <c r="B678" s="1">
        <v>45800.671527777777</v>
      </c>
      <c r="C678" t="s">
        <v>34</v>
      </c>
      <c r="D678" t="s">
        <v>46</v>
      </c>
      <c r="E678" t="s">
        <v>15</v>
      </c>
      <c r="F678" t="s">
        <v>32</v>
      </c>
      <c r="G678">
        <v>97</v>
      </c>
      <c r="H678">
        <v>654</v>
      </c>
      <c r="I678">
        <v>517.52</v>
      </c>
      <c r="J678" t="s">
        <v>53</v>
      </c>
      <c r="K678">
        <v>15000</v>
      </c>
      <c r="L678">
        <v>9500</v>
      </c>
      <c r="M678" t="s">
        <v>33</v>
      </c>
    </row>
    <row r="679" spans="1:13" x14ac:dyDescent="0.4">
      <c r="A679">
        <v>100678</v>
      </c>
      <c r="B679" s="1">
        <v>45658.798611111109</v>
      </c>
      <c r="C679" t="s">
        <v>13</v>
      </c>
      <c r="D679" t="s">
        <v>28</v>
      </c>
      <c r="E679" t="s">
        <v>29</v>
      </c>
      <c r="F679" t="s">
        <v>32</v>
      </c>
      <c r="G679">
        <v>87</v>
      </c>
      <c r="H679">
        <v>775</v>
      </c>
      <c r="I679">
        <v>446.14</v>
      </c>
      <c r="J679" t="s">
        <v>30</v>
      </c>
      <c r="K679">
        <v>450</v>
      </c>
      <c r="L679">
        <v>200</v>
      </c>
      <c r="M679" t="s">
        <v>33</v>
      </c>
    </row>
    <row r="680" spans="1:13" x14ac:dyDescent="0.4">
      <c r="A680">
        <v>100679</v>
      </c>
      <c r="B680" s="1">
        <v>45711.503472222219</v>
      </c>
      <c r="C680" t="s">
        <v>13</v>
      </c>
      <c r="D680" t="s">
        <v>40</v>
      </c>
      <c r="E680" t="s">
        <v>31</v>
      </c>
      <c r="F680" t="s">
        <v>20</v>
      </c>
      <c r="G680">
        <v>55</v>
      </c>
      <c r="H680">
        <v>1070</v>
      </c>
      <c r="I680">
        <v>696.8</v>
      </c>
      <c r="J680" t="s">
        <v>52</v>
      </c>
      <c r="K680">
        <v>1500</v>
      </c>
      <c r="L680">
        <v>800</v>
      </c>
      <c r="M680" t="s">
        <v>22</v>
      </c>
    </row>
    <row r="681" spans="1:13" x14ac:dyDescent="0.4">
      <c r="A681">
        <v>100680</v>
      </c>
      <c r="B681" s="1">
        <v>45916.960416666669</v>
      </c>
      <c r="C681" t="s">
        <v>50</v>
      </c>
      <c r="D681" t="s">
        <v>24</v>
      </c>
      <c r="E681" t="s">
        <v>31</v>
      </c>
      <c r="F681" t="s">
        <v>25</v>
      </c>
      <c r="G681">
        <v>28</v>
      </c>
      <c r="H681">
        <v>741</v>
      </c>
      <c r="I681">
        <v>986.25</v>
      </c>
      <c r="J681" t="s">
        <v>26</v>
      </c>
      <c r="K681">
        <v>45000</v>
      </c>
      <c r="L681">
        <v>32000</v>
      </c>
      <c r="M681" t="s">
        <v>27</v>
      </c>
    </row>
    <row r="682" spans="1:13" x14ac:dyDescent="0.4">
      <c r="A682">
        <v>100681</v>
      </c>
      <c r="B682" s="1">
        <v>45801.643750000003</v>
      </c>
      <c r="C682" t="s">
        <v>23</v>
      </c>
      <c r="D682" t="s">
        <v>35</v>
      </c>
      <c r="E682" t="s">
        <v>29</v>
      </c>
      <c r="F682" t="s">
        <v>20</v>
      </c>
      <c r="G682">
        <v>20</v>
      </c>
      <c r="H682">
        <v>429</v>
      </c>
      <c r="I682">
        <v>351.72</v>
      </c>
      <c r="J682" t="s">
        <v>49</v>
      </c>
      <c r="K682">
        <v>8500</v>
      </c>
      <c r="L682">
        <v>5500</v>
      </c>
      <c r="M682" t="s">
        <v>22</v>
      </c>
    </row>
    <row r="683" spans="1:13" x14ac:dyDescent="0.4">
      <c r="A683">
        <v>100682</v>
      </c>
      <c r="B683" s="1">
        <v>45669.282638888886</v>
      </c>
      <c r="C683" t="s">
        <v>19</v>
      </c>
      <c r="D683" t="s">
        <v>28</v>
      </c>
      <c r="E683" t="s">
        <v>29</v>
      </c>
      <c r="F683" t="s">
        <v>16</v>
      </c>
      <c r="G683">
        <v>63</v>
      </c>
      <c r="H683">
        <v>355</v>
      </c>
      <c r="I683">
        <v>1200.6199999999999</v>
      </c>
      <c r="J683" t="s">
        <v>30</v>
      </c>
      <c r="K683">
        <v>450</v>
      </c>
      <c r="L683">
        <v>200</v>
      </c>
      <c r="M683" t="s">
        <v>18</v>
      </c>
    </row>
    <row r="684" spans="1:13" x14ac:dyDescent="0.4">
      <c r="A684">
        <v>100683</v>
      </c>
      <c r="B684" s="1">
        <v>45987.223611111112</v>
      </c>
      <c r="C684" t="s">
        <v>13</v>
      </c>
      <c r="D684" t="s">
        <v>46</v>
      </c>
      <c r="E684" t="s">
        <v>29</v>
      </c>
      <c r="F684" t="s">
        <v>25</v>
      </c>
      <c r="G684">
        <v>4</v>
      </c>
      <c r="H684">
        <v>397</v>
      </c>
      <c r="I684">
        <v>521.80999999999995</v>
      </c>
      <c r="J684" t="s">
        <v>53</v>
      </c>
      <c r="K684">
        <v>15000</v>
      </c>
      <c r="L684">
        <v>9500</v>
      </c>
      <c r="M684" t="s">
        <v>27</v>
      </c>
    </row>
    <row r="685" spans="1:13" x14ac:dyDescent="0.4">
      <c r="A685">
        <v>100684</v>
      </c>
      <c r="B685" s="1">
        <v>45881.515972222223</v>
      </c>
      <c r="C685" t="s">
        <v>42</v>
      </c>
      <c r="D685" t="s">
        <v>28</v>
      </c>
      <c r="E685" t="s">
        <v>31</v>
      </c>
      <c r="F685" t="s">
        <v>32</v>
      </c>
      <c r="G685">
        <v>46</v>
      </c>
      <c r="H685">
        <v>409</v>
      </c>
      <c r="I685">
        <v>755.92</v>
      </c>
      <c r="J685" t="s">
        <v>54</v>
      </c>
      <c r="K685">
        <v>2500</v>
      </c>
      <c r="L685">
        <v>1500</v>
      </c>
      <c r="M685" t="s">
        <v>33</v>
      </c>
    </row>
    <row r="686" spans="1:13" x14ac:dyDescent="0.4">
      <c r="A686">
        <v>100685</v>
      </c>
      <c r="B686" s="1">
        <v>45929.472222222219</v>
      </c>
      <c r="C686" t="s">
        <v>13</v>
      </c>
      <c r="D686" t="s">
        <v>24</v>
      </c>
      <c r="E686" t="s">
        <v>29</v>
      </c>
      <c r="F686" t="s">
        <v>16</v>
      </c>
      <c r="G686">
        <v>9</v>
      </c>
      <c r="H686">
        <v>878</v>
      </c>
      <c r="I686">
        <v>511.38</v>
      </c>
      <c r="J686" t="s">
        <v>26</v>
      </c>
      <c r="K686">
        <v>45000</v>
      </c>
      <c r="L686">
        <v>32000</v>
      </c>
      <c r="M686" t="s">
        <v>18</v>
      </c>
    </row>
    <row r="687" spans="1:13" x14ac:dyDescent="0.4">
      <c r="A687">
        <v>100686</v>
      </c>
      <c r="B687" s="1">
        <v>46015.95208333333</v>
      </c>
      <c r="C687" t="s">
        <v>13</v>
      </c>
      <c r="D687" t="s">
        <v>43</v>
      </c>
      <c r="E687" t="s">
        <v>15</v>
      </c>
      <c r="F687" t="s">
        <v>25</v>
      </c>
      <c r="G687">
        <v>45</v>
      </c>
      <c r="H687">
        <v>858</v>
      </c>
      <c r="I687">
        <v>461.18</v>
      </c>
      <c r="J687" t="s">
        <v>61</v>
      </c>
      <c r="K687">
        <v>2800</v>
      </c>
      <c r="L687">
        <v>1500</v>
      </c>
      <c r="M687" t="s">
        <v>27</v>
      </c>
    </row>
    <row r="688" spans="1:13" x14ac:dyDescent="0.4">
      <c r="A688">
        <v>100687</v>
      </c>
      <c r="B688" s="1">
        <v>45813.586805555555</v>
      </c>
      <c r="C688" t="s">
        <v>42</v>
      </c>
      <c r="D688" t="s">
        <v>35</v>
      </c>
      <c r="E688" t="s">
        <v>15</v>
      </c>
      <c r="F688" t="s">
        <v>16</v>
      </c>
      <c r="G688">
        <v>3</v>
      </c>
      <c r="H688">
        <v>744</v>
      </c>
      <c r="I688">
        <v>868.06</v>
      </c>
      <c r="J688" t="s">
        <v>49</v>
      </c>
      <c r="K688">
        <v>8500</v>
      </c>
      <c r="L688">
        <v>5500</v>
      </c>
      <c r="M688" t="s">
        <v>18</v>
      </c>
    </row>
    <row r="689" spans="1:13" x14ac:dyDescent="0.4">
      <c r="A689">
        <v>100688</v>
      </c>
      <c r="B689" s="1">
        <v>45665.14166666667</v>
      </c>
      <c r="C689" t="s">
        <v>42</v>
      </c>
      <c r="D689" t="s">
        <v>28</v>
      </c>
      <c r="E689" t="s">
        <v>29</v>
      </c>
      <c r="F689" t="s">
        <v>37</v>
      </c>
      <c r="G689">
        <v>23</v>
      </c>
      <c r="H689">
        <v>543</v>
      </c>
      <c r="I689">
        <v>249.14</v>
      </c>
      <c r="J689" t="s">
        <v>30</v>
      </c>
      <c r="K689">
        <v>450</v>
      </c>
      <c r="L689">
        <v>200</v>
      </c>
      <c r="M689" t="s">
        <v>38</v>
      </c>
    </row>
    <row r="690" spans="1:13" x14ac:dyDescent="0.4">
      <c r="A690">
        <v>100689</v>
      </c>
      <c r="B690" s="1">
        <v>45779.966666666667</v>
      </c>
      <c r="C690" t="s">
        <v>23</v>
      </c>
      <c r="D690" t="s">
        <v>43</v>
      </c>
      <c r="E690" t="s">
        <v>15</v>
      </c>
      <c r="F690" t="s">
        <v>20</v>
      </c>
      <c r="G690">
        <v>40</v>
      </c>
      <c r="H690">
        <v>896</v>
      </c>
      <c r="I690">
        <v>380.37</v>
      </c>
      <c r="J690" t="s">
        <v>44</v>
      </c>
      <c r="K690">
        <v>4500</v>
      </c>
      <c r="L690">
        <v>2500</v>
      </c>
      <c r="M690" t="s">
        <v>22</v>
      </c>
    </row>
    <row r="691" spans="1:13" x14ac:dyDescent="0.4">
      <c r="A691">
        <v>100690</v>
      </c>
      <c r="B691" s="1">
        <v>46005.484722222223</v>
      </c>
      <c r="C691" t="s">
        <v>45</v>
      </c>
      <c r="D691" t="s">
        <v>43</v>
      </c>
      <c r="E691" t="s">
        <v>29</v>
      </c>
      <c r="F691" t="s">
        <v>32</v>
      </c>
      <c r="G691">
        <v>68</v>
      </c>
      <c r="H691">
        <v>528</v>
      </c>
      <c r="I691">
        <v>698.26</v>
      </c>
      <c r="J691" t="s">
        <v>61</v>
      </c>
      <c r="K691">
        <v>2800</v>
      </c>
      <c r="L691">
        <v>1500</v>
      </c>
      <c r="M691" t="s">
        <v>33</v>
      </c>
    </row>
    <row r="692" spans="1:13" x14ac:dyDescent="0.4">
      <c r="A692">
        <v>100691</v>
      </c>
      <c r="B692" s="1">
        <v>45821.802777777775</v>
      </c>
      <c r="C692" t="s">
        <v>13</v>
      </c>
      <c r="D692" t="s">
        <v>14</v>
      </c>
      <c r="E692" t="s">
        <v>15</v>
      </c>
      <c r="F692" t="s">
        <v>25</v>
      </c>
      <c r="G692">
        <v>28</v>
      </c>
      <c r="H692">
        <v>1046</v>
      </c>
      <c r="I692">
        <v>588.46</v>
      </c>
      <c r="J692" t="s">
        <v>17</v>
      </c>
      <c r="K692">
        <v>3200</v>
      </c>
      <c r="L692">
        <v>2000</v>
      </c>
      <c r="M692" t="s">
        <v>27</v>
      </c>
    </row>
    <row r="693" spans="1:13" x14ac:dyDescent="0.4">
      <c r="A693">
        <v>100692</v>
      </c>
      <c r="B693" s="1">
        <v>45747.384722222225</v>
      </c>
      <c r="C693" t="s">
        <v>39</v>
      </c>
      <c r="D693" t="s">
        <v>35</v>
      </c>
      <c r="E693" t="s">
        <v>29</v>
      </c>
      <c r="F693" t="s">
        <v>25</v>
      </c>
      <c r="G693">
        <v>12</v>
      </c>
      <c r="H693">
        <v>924</v>
      </c>
      <c r="I693">
        <v>1179.5999999999999</v>
      </c>
      <c r="J693" t="s">
        <v>36</v>
      </c>
      <c r="K693">
        <v>12000</v>
      </c>
      <c r="L693">
        <v>8000</v>
      </c>
      <c r="M693" t="s">
        <v>27</v>
      </c>
    </row>
    <row r="694" spans="1:13" x14ac:dyDescent="0.4">
      <c r="A694">
        <v>100693</v>
      </c>
      <c r="B694" s="1">
        <v>45793.3</v>
      </c>
      <c r="C694" t="s">
        <v>48</v>
      </c>
      <c r="D694" t="s">
        <v>40</v>
      </c>
      <c r="E694" t="s">
        <v>31</v>
      </c>
      <c r="F694" t="s">
        <v>32</v>
      </c>
      <c r="G694">
        <v>31</v>
      </c>
      <c r="H694">
        <v>479</v>
      </c>
      <c r="I694">
        <v>427.88</v>
      </c>
      <c r="J694" t="s">
        <v>52</v>
      </c>
      <c r="K694">
        <v>1500</v>
      </c>
      <c r="L694">
        <v>800</v>
      </c>
      <c r="M694" t="s">
        <v>33</v>
      </c>
    </row>
    <row r="695" spans="1:13" x14ac:dyDescent="0.4">
      <c r="A695">
        <v>100694</v>
      </c>
      <c r="B695" s="1">
        <v>45843.578472222223</v>
      </c>
      <c r="C695" t="s">
        <v>39</v>
      </c>
      <c r="D695" t="s">
        <v>43</v>
      </c>
      <c r="E695" t="s">
        <v>15</v>
      </c>
      <c r="F695" t="s">
        <v>16</v>
      </c>
      <c r="G695">
        <v>73</v>
      </c>
      <c r="H695">
        <v>1187</v>
      </c>
      <c r="I695">
        <v>680.78</v>
      </c>
      <c r="J695" t="s">
        <v>51</v>
      </c>
      <c r="K695">
        <v>1800</v>
      </c>
      <c r="L695">
        <v>900</v>
      </c>
      <c r="M695" t="s">
        <v>18</v>
      </c>
    </row>
    <row r="696" spans="1:13" x14ac:dyDescent="0.4">
      <c r="A696">
        <v>100695</v>
      </c>
      <c r="B696" s="1">
        <v>45973.552083333336</v>
      </c>
      <c r="C696" t="s">
        <v>13</v>
      </c>
      <c r="D696" t="s">
        <v>28</v>
      </c>
      <c r="E696" t="s">
        <v>15</v>
      </c>
      <c r="F696" t="s">
        <v>25</v>
      </c>
      <c r="G696">
        <v>18</v>
      </c>
      <c r="H696">
        <v>701</v>
      </c>
      <c r="I696">
        <v>924.88</v>
      </c>
      <c r="J696" t="s">
        <v>30</v>
      </c>
      <c r="K696">
        <v>450</v>
      </c>
      <c r="L696">
        <v>200</v>
      </c>
      <c r="M696" t="s">
        <v>27</v>
      </c>
    </row>
    <row r="697" spans="1:13" x14ac:dyDescent="0.4">
      <c r="A697">
        <v>100696</v>
      </c>
      <c r="B697" s="1">
        <v>45835.838194444441</v>
      </c>
      <c r="C697" t="s">
        <v>42</v>
      </c>
      <c r="D697" t="s">
        <v>24</v>
      </c>
      <c r="E697" t="s">
        <v>29</v>
      </c>
      <c r="F697" t="s">
        <v>16</v>
      </c>
      <c r="G697">
        <v>3</v>
      </c>
      <c r="H697">
        <v>333</v>
      </c>
      <c r="I697">
        <v>896.44</v>
      </c>
      <c r="J697" t="s">
        <v>59</v>
      </c>
      <c r="K697">
        <v>3500</v>
      </c>
      <c r="L697">
        <v>2200</v>
      </c>
      <c r="M697" t="s">
        <v>18</v>
      </c>
    </row>
    <row r="698" spans="1:13" x14ac:dyDescent="0.4">
      <c r="A698">
        <v>100697</v>
      </c>
      <c r="B698" s="1">
        <v>45685.275694444441</v>
      </c>
      <c r="C698" t="s">
        <v>39</v>
      </c>
      <c r="D698" t="s">
        <v>40</v>
      </c>
      <c r="E698" t="s">
        <v>31</v>
      </c>
      <c r="F698" t="s">
        <v>37</v>
      </c>
      <c r="G698">
        <v>93</v>
      </c>
      <c r="H698">
        <v>1020</v>
      </c>
      <c r="I698">
        <v>238.83</v>
      </c>
      <c r="J698" t="s">
        <v>52</v>
      </c>
      <c r="K698">
        <v>1500</v>
      </c>
      <c r="L698">
        <v>800</v>
      </c>
      <c r="M698" t="s">
        <v>38</v>
      </c>
    </row>
    <row r="699" spans="1:13" x14ac:dyDescent="0.4">
      <c r="A699">
        <v>100698</v>
      </c>
      <c r="B699" s="1">
        <v>45877.380555555559</v>
      </c>
      <c r="C699" t="s">
        <v>48</v>
      </c>
      <c r="D699" t="s">
        <v>28</v>
      </c>
      <c r="E699" t="s">
        <v>31</v>
      </c>
      <c r="F699" t="s">
        <v>32</v>
      </c>
      <c r="G699">
        <v>68</v>
      </c>
      <c r="H699">
        <v>870</v>
      </c>
      <c r="I699">
        <v>2472.6</v>
      </c>
      <c r="J699" t="s">
        <v>54</v>
      </c>
      <c r="K699">
        <v>2500</v>
      </c>
      <c r="L699">
        <v>1500</v>
      </c>
      <c r="M699" t="s">
        <v>33</v>
      </c>
    </row>
    <row r="700" spans="1:13" x14ac:dyDescent="0.4">
      <c r="A700">
        <v>100699</v>
      </c>
      <c r="B700" s="1">
        <v>46014.411805555559</v>
      </c>
      <c r="C700" t="s">
        <v>23</v>
      </c>
      <c r="D700" t="s">
        <v>43</v>
      </c>
      <c r="E700" t="s">
        <v>15</v>
      </c>
      <c r="F700" t="s">
        <v>32</v>
      </c>
      <c r="G700">
        <v>29</v>
      </c>
      <c r="H700">
        <v>527</v>
      </c>
      <c r="I700">
        <v>763.06</v>
      </c>
      <c r="J700" t="s">
        <v>44</v>
      </c>
      <c r="K700">
        <v>4500</v>
      </c>
      <c r="L700">
        <v>2500</v>
      </c>
      <c r="M700" t="s">
        <v>33</v>
      </c>
    </row>
    <row r="701" spans="1:13" x14ac:dyDescent="0.4">
      <c r="A701">
        <v>100700</v>
      </c>
      <c r="B701" s="1">
        <v>45698.876388888886</v>
      </c>
      <c r="C701" t="s">
        <v>50</v>
      </c>
      <c r="D701" t="s">
        <v>35</v>
      </c>
      <c r="E701" t="s">
        <v>29</v>
      </c>
      <c r="F701" t="s">
        <v>37</v>
      </c>
      <c r="G701">
        <v>82</v>
      </c>
      <c r="H701">
        <v>519</v>
      </c>
      <c r="I701">
        <v>390.77</v>
      </c>
      <c r="J701" t="s">
        <v>49</v>
      </c>
      <c r="K701">
        <v>8500</v>
      </c>
      <c r="L701">
        <v>5500</v>
      </c>
      <c r="M701" t="s">
        <v>38</v>
      </c>
    </row>
    <row r="702" spans="1:13" x14ac:dyDescent="0.4">
      <c r="A702">
        <v>100701</v>
      </c>
      <c r="B702" s="1">
        <v>45885.73541666667</v>
      </c>
      <c r="C702" t="s">
        <v>42</v>
      </c>
      <c r="D702" t="s">
        <v>40</v>
      </c>
      <c r="E702" t="s">
        <v>15</v>
      </c>
      <c r="F702" t="s">
        <v>37</v>
      </c>
      <c r="G702">
        <v>3</v>
      </c>
      <c r="H702">
        <v>1181</v>
      </c>
      <c r="I702">
        <v>1177.19</v>
      </c>
      <c r="J702" t="s">
        <v>41</v>
      </c>
      <c r="K702">
        <v>5500</v>
      </c>
      <c r="L702">
        <v>3500</v>
      </c>
      <c r="M702" t="s">
        <v>38</v>
      </c>
    </row>
    <row r="703" spans="1:13" x14ac:dyDescent="0.4">
      <c r="A703">
        <v>100702</v>
      </c>
      <c r="B703" s="1">
        <v>45849.915277777778</v>
      </c>
      <c r="C703" t="s">
        <v>19</v>
      </c>
      <c r="D703" t="s">
        <v>40</v>
      </c>
      <c r="E703" t="s">
        <v>15</v>
      </c>
      <c r="F703" t="s">
        <v>25</v>
      </c>
      <c r="G703">
        <v>13</v>
      </c>
      <c r="H703">
        <v>499</v>
      </c>
      <c r="I703">
        <v>674.28</v>
      </c>
      <c r="J703" t="s">
        <v>52</v>
      </c>
      <c r="K703">
        <v>1500</v>
      </c>
      <c r="L703">
        <v>800</v>
      </c>
      <c r="M703" t="s">
        <v>27</v>
      </c>
    </row>
    <row r="704" spans="1:13" x14ac:dyDescent="0.4">
      <c r="A704">
        <v>100703</v>
      </c>
      <c r="B704" s="1">
        <v>45802.675000000003</v>
      </c>
      <c r="C704" t="s">
        <v>42</v>
      </c>
      <c r="D704" t="s">
        <v>55</v>
      </c>
      <c r="E704" t="s">
        <v>15</v>
      </c>
      <c r="F704" t="s">
        <v>16</v>
      </c>
      <c r="G704">
        <v>85</v>
      </c>
      <c r="H704">
        <v>434</v>
      </c>
      <c r="I704">
        <v>1897.99</v>
      </c>
      <c r="J704" t="s">
        <v>58</v>
      </c>
      <c r="K704">
        <v>1200</v>
      </c>
      <c r="L704">
        <v>800</v>
      </c>
      <c r="M704" t="s">
        <v>18</v>
      </c>
    </row>
    <row r="705" spans="1:13" x14ac:dyDescent="0.4">
      <c r="A705">
        <v>100704</v>
      </c>
      <c r="B705" s="1">
        <v>45858.737500000003</v>
      </c>
      <c r="C705" t="s">
        <v>19</v>
      </c>
      <c r="D705" t="s">
        <v>40</v>
      </c>
      <c r="E705" t="s">
        <v>15</v>
      </c>
      <c r="F705" t="s">
        <v>32</v>
      </c>
      <c r="G705">
        <v>60</v>
      </c>
      <c r="H705">
        <v>701</v>
      </c>
      <c r="I705">
        <v>883.8</v>
      </c>
      <c r="J705" t="s">
        <v>52</v>
      </c>
      <c r="K705">
        <v>1500</v>
      </c>
      <c r="L705">
        <v>800</v>
      </c>
      <c r="M705" t="s">
        <v>33</v>
      </c>
    </row>
    <row r="706" spans="1:13" x14ac:dyDescent="0.4">
      <c r="A706">
        <v>100705</v>
      </c>
      <c r="B706" s="1">
        <v>45869.550694444442</v>
      </c>
      <c r="C706" t="s">
        <v>45</v>
      </c>
      <c r="D706" t="s">
        <v>55</v>
      </c>
      <c r="E706" t="s">
        <v>29</v>
      </c>
      <c r="F706" t="s">
        <v>16</v>
      </c>
      <c r="G706">
        <v>75</v>
      </c>
      <c r="H706">
        <v>794</v>
      </c>
      <c r="I706">
        <v>472.83</v>
      </c>
      <c r="J706" t="s">
        <v>57</v>
      </c>
      <c r="K706">
        <v>600</v>
      </c>
      <c r="L706">
        <v>350</v>
      </c>
      <c r="M706" t="s">
        <v>18</v>
      </c>
    </row>
    <row r="707" spans="1:13" x14ac:dyDescent="0.4">
      <c r="A707">
        <v>100706</v>
      </c>
      <c r="B707" s="1">
        <v>45877.19027777778</v>
      </c>
      <c r="C707" t="s">
        <v>50</v>
      </c>
      <c r="D707" t="s">
        <v>46</v>
      </c>
      <c r="E707" t="s">
        <v>29</v>
      </c>
      <c r="F707" t="s">
        <v>32</v>
      </c>
      <c r="G707">
        <v>12</v>
      </c>
      <c r="H707">
        <v>827</v>
      </c>
      <c r="I707">
        <v>452.78</v>
      </c>
      <c r="J707" t="s">
        <v>53</v>
      </c>
      <c r="K707">
        <v>15000</v>
      </c>
      <c r="L707">
        <v>9500</v>
      </c>
      <c r="M707" t="s">
        <v>33</v>
      </c>
    </row>
    <row r="708" spans="1:13" x14ac:dyDescent="0.4">
      <c r="A708">
        <v>100707</v>
      </c>
      <c r="B708" s="1">
        <v>45897.270138888889</v>
      </c>
      <c r="C708" t="s">
        <v>13</v>
      </c>
      <c r="D708" t="s">
        <v>35</v>
      </c>
      <c r="E708" t="s">
        <v>15</v>
      </c>
      <c r="F708" t="s">
        <v>32</v>
      </c>
      <c r="G708">
        <v>24</v>
      </c>
      <c r="H708">
        <v>929</v>
      </c>
      <c r="I708">
        <v>621.63</v>
      </c>
      <c r="J708" t="s">
        <v>49</v>
      </c>
      <c r="K708">
        <v>8500</v>
      </c>
      <c r="L708">
        <v>5500</v>
      </c>
      <c r="M708" t="s">
        <v>33</v>
      </c>
    </row>
    <row r="709" spans="1:13" x14ac:dyDescent="0.4">
      <c r="A709">
        <v>100708</v>
      </c>
      <c r="B709" s="1">
        <v>45703.70208333333</v>
      </c>
      <c r="C709" t="s">
        <v>45</v>
      </c>
      <c r="D709" t="s">
        <v>40</v>
      </c>
      <c r="E709" t="s">
        <v>31</v>
      </c>
      <c r="F709" t="s">
        <v>25</v>
      </c>
      <c r="G709">
        <v>67</v>
      </c>
      <c r="H709">
        <v>1158</v>
      </c>
      <c r="I709">
        <v>293.06</v>
      </c>
      <c r="J709" t="s">
        <v>41</v>
      </c>
      <c r="K709">
        <v>5500</v>
      </c>
      <c r="L709">
        <v>3500</v>
      </c>
      <c r="M709" t="s">
        <v>27</v>
      </c>
    </row>
    <row r="710" spans="1:13" x14ac:dyDescent="0.4">
      <c r="A710">
        <v>100709</v>
      </c>
      <c r="B710" s="1">
        <v>45692.055555555555</v>
      </c>
      <c r="C710" t="s">
        <v>48</v>
      </c>
      <c r="D710" t="s">
        <v>46</v>
      </c>
      <c r="E710" t="s">
        <v>31</v>
      </c>
      <c r="F710" t="s">
        <v>32</v>
      </c>
      <c r="G710">
        <v>55</v>
      </c>
      <c r="H710">
        <v>1027</v>
      </c>
      <c r="I710">
        <v>882.94</v>
      </c>
      <c r="J710" t="s">
        <v>47</v>
      </c>
      <c r="K710">
        <v>4500</v>
      </c>
      <c r="L710">
        <v>2800</v>
      </c>
      <c r="M710" t="s">
        <v>33</v>
      </c>
    </row>
    <row r="711" spans="1:13" x14ac:dyDescent="0.4">
      <c r="A711">
        <v>100710</v>
      </c>
      <c r="B711" s="1">
        <v>45910.132638888892</v>
      </c>
      <c r="C711" t="s">
        <v>45</v>
      </c>
      <c r="D711" t="s">
        <v>40</v>
      </c>
      <c r="E711" t="s">
        <v>29</v>
      </c>
      <c r="F711" t="s">
        <v>25</v>
      </c>
      <c r="G711">
        <v>95</v>
      </c>
      <c r="H711">
        <v>671</v>
      </c>
      <c r="I711">
        <v>295.48</v>
      </c>
      <c r="J711" t="s">
        <v>41</v>
      </c>
      <c r="K711">
        <v>5500</v>
      </c>
      <c r="L711">
        <v>3500</v>
      </c>
      <c r="M711" t="s">
        <v>27</v>
      </c>
    </row>
    <row r="712" spans="1:13" x14ac:dyDescent="0.4">
      <c r="A712">
        <v>100711</v>
      </c>
      <c r="B712" s="1">
        <v>45739.35</v>
      </c>
      <c r="C712" t="s">
        <v>48</v>
      </c>
      <c r="D712" t="s">
        <v>55</v>
      </c>
      <c r="E712" t="s">
        <v>15</v>
      </c>
      <c r="F712" t="s">
        <v>32</v>
      </c>
      <c r="G712">
        <v>63</v>
      </c>
      <c r="H712">
        <v>566</v>
      </c>
      <c r="I712">
        <v>828.32</v>
      </c>
      <c r="J712" t="s">
        <v>57</v>
      </c>
      <c r="K712">
        <v>600</v>
      </c>
      <c r="L712">
        <v>350</v>
      </c>
      <c r="M712" t="s">
        <v>33</v>
      </c>
    </row>
    <row r="713" spans="1:13" x14ac:dyDescent="0.4">
      <c r="A713">
        <v>100712</v>
      </c>
      <c r="B713" s="1">
        <v>45913.322916666664</v>
      </c>
      <c r="C713" t="s">
        <v>48</v>
      </c>
      <c r="D713" t="s">
        <v>43</v>
      </c>
      <c r="E713" t="s">
        <v>29</v>
      </c>
      <c r="F713" t="s">
        <v>25</v>
      </c>
      <c r="G713">
        <v>91</v>
      </c>
      <c r="H713">
        <v>962</v>
      </c>
      <c r="I713">
        <v>2207.6999999999998</v>
      </c>
      <c r="J713" t="s">
        <v>51</v>
      </c>
      <c r="K713">
        <v>1800</v>
      </c>
      <c r="L713">
        <v>900</v>
      </c>
      <c r="M713" t="s">
        <v>27</v>
      </c>
    </row>
    <row r="714" spans="1:13" x14ac:dyDescent="0.4">
      <c r="A714">
        <v>100713</v>
      </c>
      <c r="B714" s="1">
        <v>45854.138194444444</v>
      </c>
      <c r="C714" t="s">
        <v>39</v>
      </c>
      <c r="D714" t="s">
        <v>43</v>
      </c>
      <c r="E714" t="s">
        <v>15</v>
      </c>
      <c r="F714" t="s">
        <v>20</v>
      </c>
      <c r="G714">
        <v>33</v>
      </c>
      <c r="H714">
        <v>1009</v>
      </c>
      <c r="I714">
        <v>350.22</v>
      </c>
      <c r="J714" t="s">
        <v>61</v>
      </c>
      <c r="K714">
        <v>2800</v>
      </c>
      <c r="L714">
        <v>1500</v>
      </c>
      <c r="M714" t="s">
        <v>22</v>
      </c>
    </row>
    <row r="715" spans="1:13" x14ac:dyDescent="0.4">
      <c r="A715">
        <v>100714</v>
      </c>
      <c r="B715" s="1">
        <v>45960.454861111109</v>
      </c>
      <c r="C715" t="s">
        <v>23</v>
      </c>
      <c r="D715" t="s">
        <v>43</v>
      </c>
      <c r="E715" t="s">
        <v>15</v>
      </c>
      <c r="F715" t="s">
        <v>25</v>
      </c>
      <c r="G715">
        <v>15</v>
      </c>
      <c r="H715">
        <v>318</v>
      </c>
      <c r="I715">
        <v>473.24</v>
      </c>
      <c r="J715" t="s">
        <v>44</v>
      </c>
      <c r="K715">
        <v>4500</v>
      </c>
      <c r="L715">
        <v>2500</v>
      </c>
      <c r="M715" t="s">
        <v>27</v>
      </c>
    </row>
    <row r="716" spans="1:13" x14ac:dyDescent="0.4">
      <c r="A716">
        <v>100715</v>
      </c>
      <c r="B716" s="1">
        <v>45667.286805555559</v>
      </c>
      <c r="C716" t="s">
        <v>42</v>
      </c>
      <c r="D716" t="s">
        <v>35</v>
      </c>
      <c r="E716" t="s">
        <v>15</v>
      </c>
      <c r="F716" t="s">
        <v>32</v>
      </c>
      <c r="G716">
        <v>43</v>
      </c>
      <c r="H716">
        <v>800</v>
      </c>
      <c r="I716">
        <v>517.07000000000005</v>
      </c>
      <c r="J716" t="s">
        <v>49</v>
      </c>
      <c r="K716">
        <v>8500</v>
      </c>
      <c r="L716">
        <v>5500</v>
      </c>
      <c r="M716" t="s">
        <v>33</v>
      </c>
    </row>
    <row r="717" spans="1:13" x14ac:dyDescent="0.4">
      <c r="A717">
        <v>100716</v>
      </c>
      <c r="B717" s="1">
        <v>45969.420138888891</v>
      </c>
      <c r="C717" t="s">
        <v>34</v>
      </c>
      <c r="D717" t="s">
        <v>55</v>
      </c>
      <c r="E717" t="s">
        <v>31</v>
      </c>
      <c r="F717" t="s">
        <v>25</v>
      </c>
      <c r="G717">
        <v>48</v>
      </c>
      <c r="H717">
        <v>549</v>
      </c>
      <c r="I717">
        <v>727.06</v>
      </c>
      <c r="J717" t="s">
        <v>57</v>
      </c>
      <c r="K717">
        <v>600</v>
      </c>
      <c r="L717">
        <v>350</v>
      </c>
      <c r="M717" t="s">
        <v>27</v>
      </c>
    </row>
    <row r="718" spans="1:13" x14ac:dyDescent="0.4">
      <c r="A718">
        <v>100717</v>
      </c>
      <c r="B718" s="1">
        <v>45943.124305555553</v>
      </c>
      <c r="C718" t="s">
        <v>13</v>
      </c>
      <c r="D718" t="s">
        <v>40</v>
      </c>
      <c r="E718" t="s">
        <v>29</v>
      </c>
      <c r="F718" t="s">
        <v>32</v>
      </c>
      <c r="G718">
        <v>12</v>
      </c>
      <c r="H718">
        <v>787</v>
      </c>
      <c r="I718">
        <v>2233.8000000000002</v>
      </c>
      <c r="J718" t="s">
        <v>52</v>
      </c>
      <c r="K718">
        <v>1500</v>
      </c>
      <c r="L718">
        <v>800</v>
      </c>
      <c r="M718" t="s">
        <v>33</v>
      </c>
    </row>
    <row r="719" spans="1:13" x14ac:dyDescent="0.4">
      <c r="A719">
        <v>100718</v>
      </c>
      <c r="B719" s="1">
        <v>45899.499305555553</v>
      </c>
      <c r="C719" t="s">
        <v>23</v>
      </c>
      <c r="D719" t="s">
        <v>24</v>
      </c>
      <c r="E719" t="s">
        <v>29</v>
      </c>
      <c r="F719" t="s">
        <v>16</v>
      </c>
      <c r="G719">
        <v>94</v>
      </c>
      <c r="H719">
        <v>764</v>
      </c>
      <c r="I719">
        <v>382.77</v>
      </c>
      <c r="J719" t="s">
        <v>26</v>
      </c>
      <c r="K719">
        <v>45000</v>
      </c>
      <c r="L719">
        <v>32000</v>
      </c>
      <c r="M719" t="s">
        <v>18</v>
      </c>
    </row>
    <row r="720" spans="1:13" x14ac:dyDescent="0.4">
      <c r="A720">
        <v>100719</v>
      </c>
      <c r="B720" s="1">
        <v>45908.306944444441</v>
      </c>
      <c r="C720" t="s">
        <v>13</v>
      </c>
      <c r="D720" t="s">
        <v>40</v>
      </c>
      <c r="E720" t="s">
        <v>15</v>
      </c>
      <c r="F720" t="s">
        <v>20</v>
      </c>
      <c r="G720">
        <v>98</v>
      </c>
      <c r="H720">
        <v>1085</v>
      </c>
      <c r="I720">
        <v>694.28</v>
      </c>
      <c r="J720" t="s">
        <v>52</v>
      </c>
      <c r="K720">
        <v>1500</v>
      </c>
      <c r="L720">
        <v>800</v>
      </c>
      <c r="M720" t="s">
        <v>22</v>
      </c>
    </row>
    <row r="721" spans="1:13" x14ac:dyDescent="0.4">
      <c r="A721">
        <v>100720</v>
      </c>
      <c r="B721" s="1">
        <v>46022.263888888891</v>
      </c>
      <c r="C721" t="s">
        <v>23</v>
      </c>
      <c r="D721" t="s">
        <v>14</v>
      </c>
      <c r="E721" t="s">
        <v>29</v>
      </c>
      <c r="F721" t="s">
        <v>25</v>
      </c>
      <c r="G721">
        <v>34</v>
      </c>
      <c r="H721">
        <v>977</v>
      </c>
      <c r="I721">
        <v>858.58</v>
      </c>
      <c r="J721" t="s">
        <v>17</v>
      </c>
      <c r="K721">
        <v>3200</v>
      </c>
      <c r="L721">
        <v>2000</v>
      </c>
      <c r="M721" t="s">
        <v>27</v>
      </c>
    </row>
    <row r="722" spans="1:13" x14ac:dyDescent="0.4">
      <c r="A722">
        <v>100721</v>
      </c>
      <c r="B722" s="1">
        <v>45662.979861111111</v>
      </c>
      <c r="C722" t="s">
        <v>50</v>
      </c>
      <c r="D722" t="s">
        <v>14</v>
      </c>
      <c r="E722" t="s">
        <v>31</v>
      </c>
      <c r="F722" t="s">
        <v>32</v>
      </c>
      <c r="G722">
        <v>77</v>
      </c>
      <c r="H722">
        <v>912</v>
      </c>
      <c r="I722">
        <v>960.08</v>
      </c>
      <c r="J722" t="s">
        <v>17</v>
      </c>
      <c r="K722">
        <v>3200</v>
      </c>
      <c r="L722">
        <v>2000</v>
      </c>
      <c r="M722" t="s">
        <v>33</v>
      </c>
    </row>
    <row r="723" spans="1:13" x14ac:dyDescent="0.4">
      <c r="A723">
        <v>100722</v>
      </c>
      <c r="B723" s="1">
        <v>45776.914583333331</v>
      </c>
      <c r="C723" t="s">
        <v>42</v>
      </c>
      <c r="D723" t="s">
        <v>46</v>
      </c>
      <c r="E723" t="s">
        <v>15</v>
      </c>
      <c r="F723" t="s">
        <v>37</v>
      </c>
      <c r="G723">
        <v>75</v>
      </c>
      <c r="H723">
        <v>734</v>
      </c>
      <c r="I723">
        <v>620.05999999999995</v>
      </c>
      <c r="J723" t="s">
        <v>47</v>
      </c>
      <c r="K723">
        <v>4500</v>
      </c>
      <c r="L723">
        <v>2800</v>
      </c>
      <c r="M723" t="s">
        <v>38</v>
      </c>
    </row>
    <row r="724" spans="1:13" x14ac:dyDescent="0.4">
      <c r="A724">
        <v>100723</v>
      </c>
      <c r="B724" s="1">
        <v>45946.502083333333</v>
      </c>
      <c r="C724" t="s">
        <v>23</v>
      </c>
      <c r="D724" t="s">
        <v>24</v>
      </c>
      <c r="E724" t="s">
        <v>29</v>
      </c>
      <c r="F724" t="s">
        <v>37</v>
      </c>
      <c r="G724">
        <v>22</v>
      </c>
      <c r="H724">
        <v>996</v>
      </c>
      <c r="I724">
        <v>811.94</v>
      </c>
      <c r="J724" t="s">
        <v>26</v>
      </c>
      <c r="K724">
        <v>45000</v>
      </c>
      <c r="L724">
        <v>32000</v>
      </c>
      <c r="M724" t="s">
        <v>38</v>
      </c>
    </row>
    <row r="725" spans="1:13" x14ac:dyDescent="0.4">
      <c r="A725">
        <v>100724</v>
      </c>
      <c r="B725" s="1">
        <v>45722.152083333334</v>
      </c>
      <c r="C725" t="s">
        <v>34</v>
      </c>
      <c r="D725" t="s">
        <v>14</v>
      </c>
      <c r="E725" t="s">
        <v>29</v>
      </c>
      <c r="F725" t="s">
        <v>16</v>
      </c>
      <c r="G725">
        <v>44</v>
      </c>
      <c r="H725">
        <v>1042</v>
      </c>
      <c r="I725">
        <v>652.25</v>
      </c>
      <c r="J725" t="s">
        <v>21</v>
      </c>
      <c r="K725">
        <v>6500</v>
      </c>
      <c r="L725">
        <v>4200</v>
      </c>
      <c r="M725" t="s">
        <v>18</v>
      </c>
    </row>
    <row r="726" spans="1:13" x14ac:dyDescent="0.4">
      <c r="A726">
        <v>100725</v>
      </c>
      <c r="B726" s="1">
        <v>45803.789583333331</v>
      </c>
      <c r="C726" t="s">
        <v>42</v>
      </c>
      <c r="D726" t="s">
        <v>40</v>
      </c>
      <c r="E726" t="s">
        <v>31</v>
      </c>
      <c r="F726" t="s">
        <v>25</v>
      </c>
      <c r="G726">
        <v>34</v>
      </c>
      <c r="H726">
        <v>304</v>
      </c>
      <c r="I726">
        <v>369.55</v>
      </c>
      <c r="J726" t="s">
        <v>52</v>
      </c>
      <c r="K726">
        <v>1500</v>
      </c>
      <c r="L726">
        <v>800</v>
      </c>
      <c r="M726" t="s">
        <v>27</v>
      </c>
    </row>
    <row r="727" spans="1:13" x14ac:dyDescent="0.4">
      <c r="A727">
        <v>100726</v>
      </c>
      <c r="B727" s="1">
        <v>45881.095138888886</v>
      </c>
      <c r="C727" t="s">
        <v>19</v>
      </c>
      <c r="D727" t="s">
        <v>28</v>
      </c>
      <c r="E727" t="s">
        <v>15</v>
      </c>
      <c r="F727" t="s">
        <v>37</v>
      </c>
      <c r="G727">
        <v>72</v>
      </c>
      <c r="H727">
        <v>474</v>
      </c>
      <c r="I727">
        <v>130.53</v>
      </c>
      <c r="J727" t="s">
        <v>30</v>
      </c>
      <c r="K727">
        <v>450</v>
      </c>
      <c r="L727">
        <v>200</v>
      </c>
      <c r="M727" t="s">
        <v>38</v>
      </c>
    </row>
    <row r="728" spans="1:13" x14ac:dyDescent="0.4">
      <c r="A728">
        <v>100727</v>
      </c>
      <c r="B728" s="1">
        <v>45896.438194444447</v>
      </c>
      <c r="C728" t="s">
        <v>13</v>
      </c>
      <c r="D728" t="s">
        <v>35</v>
      </c>
      <c r="E728" t="s">
        <v>15</v>
      </c>
      <c r="F728" t="s">
        <v>16</v>
      </c>
      <c r="G728">
        <v>51</v>
      </c>
      <c r="H728">
        <v>546</v>
      </c>
      <c r="I728">
        <v>1222.3900000000001</v>
      </c>
      <c r="J728" t="s">
        <v>49</v>
      </c>
      <c r="K728">
        <v>8500</v>
      </c>
      <c r="L728">
        <v>5500</v>
      </c>
      <c r="M728" t="s">
        <v>18</v>
      </c>
    </row>
    <row r="729" spans="1:13" x14ac:dyDescent="0.4">
      <c r="A729">
        <v>100728</v>
      </c>
      <c r="B729" s="1">
        <v>45834.240277777775</v>
      </c>
      <c r="C729" t="s">
        <v>48</v>
      </c>
      <c r="D729" t="s">
        <v>55</v>
      </c>
      <c r="E729" t="s">
        <v>29</v>
      </c>
      <c r="F729" t="s">
        <v>16</v>
      </c>
      <c r="G729">
        <v>33</v>
      </c>
      <c r="H729">
        <v>394</v>
      </c>
      <c r="I729">
        <v>838.01</v>
      </c>
      <c r="J729" t="s">
        <v>58</v>
      </c>
      <c r="K729">
        <v>1200</v>
      </c>
      <c r="L729">
        <v>800</v>
      </c>
      <c r="M729" t="s">
        <v>18</v>
      </c>
    </row>
    <row r="730" spans="1:13" x14ac:dyDescent="0.4">
      <c r="A730">
        <v>100729</v>
      </c>
      <c r="B730" s="1">
        <v>45924.65347222222</v>
      </c>
      <c r="C730" t="s">
        <v>19</v>
      </c>
      <c r="D730" t="s">
        <v>28</v>
      </c>
      <c r="E730" t="s">
        <v>15</v>
      </c>
      <c r="F730" t="s">
        <v>25</v>
      </c>
      <c r="G730">
        <v>24</v>
      </c>
      <c r="H730">
        <v>800</v>
      </c>
      <c r="I730">
        <v>748.28</v>
      </c>
      <c r="J730" t="s">
        <v>54</v>
      </c>
      <c r="K730">
        <v>2500</v>
      </c>
      <c r="L730">
        <v>1500</v>
      </c>
      <c r="M730" t="s">
        <v>27</v>
      </c>
    </row>
    <row r="731" spans="1:13" x14ac:dyDescent="0.4">
      <c r="A731">
        <v>100730</v>
      </c>
      <c r="B731" s="1">
        <v>45998.993750000001</v>
      </c>
      <c r="C731" t="s">
        <v>19</v>
      </c>
      <c r="D731" t="s">
        <v>35</v>
      </c>
      <c r="E731" t="s">
        <v>31</v>
      </c>
      <c r="F731" t="s">
        <v>32</v>
      </c>
      <c r="G731">
        <v>12</v>
      </c>
      <c r="H731">
        <v>1045</v>
      </c>
      <c r="I731">
        <v>693.05</v>
      </c>
      <c r="J731" t="s">
        <v>49</v>
      </c>
      <c r="K731">
        <v>8500</v>
      </c>
      <c r="L731">
        <v>5500</v>
      </c>
      <c r="M731" t="s">
        <v>33</v>
      </c>
    </row>
    <row r="732" spans="1:13" x14ac:dyDescent="0.4">
      <c r="A732">
        <v>100731</v>
      </c>
      <c r="B732" s="1">
        <v>45939.302777777775</v>
      </c>
      <c r="C732" t="s">
        <v>39</v>
      </c>
      <c r="D732" t="s">
        <v>46</v>
      </c>
      <c r="E732" t="s">
        <v>29</v>
      </c>
      <c r="F732" t="s">
        <v>32</v>
      </c>
      <c r="G732">
        <v>1</v>
      </c>
      <c r="H732">
        <v>408</v>
      </c>
      <c r="I732">
        <v>179.65</v>
      </c>
      <c r="J732" t="s">
        <v>47</v>
      </c>
      <c r="K732">
        <v>4500</v>
      </c>
      <c r="L732">
        <v>2800</v>
      </c>
      <c r="M732" t="s">
        <v>33</v>
      </c>
    </row>
    <row r="733" spans="1:13" x14ac:dyDescent="0.4">
      <c r="A733">
        <v>100732</v>
      </c>
      <c r="B733" s="1">
        <v>45720.444444444445</v>
      </c>
      <c r="C733" t="s">
        <v>45</v>
      </c>
      <c r="D733" t="s">
        <v>40</v>
      </c>
      <c r="E733" t="s">
        <v>31</v>
      </c>
      <c r="F733" t="s">
        <v>37</v>
      </c>
      <c r="G733">
        <v>88</v>
      </c>
      <c r="H733">
        <v>924</v>
      </c>
      <c r="I733">
        <v>1385.36</v>
      </c>
      <c r="J733" t="s">
        <v>52</v>
      </c>
      <c r="K733">
        <v>1500</v>
      </c>
      <c r="L733">
        <v>800</v>
      </c>
      <c r="M733" t="s">
        <v>38</v>
      </c>
    </row>
    <row r="734" spans="1:13" x14ac:dyDescent="0.4">
      <c r="A734">
        <v>100733</v>
      </c>
      <c r="B734" s="1">
        <v>45874.977083333331</v>
      </c>
      <c r="C734" t="s">
        <v>39</v>
      </c>
      <c r="D734" t="s">
        <v>46</v>
      </c>
      <c r="E734" t="s">
        <v>15</v>
      </c>
      <c r="F734" t="s">
        <v>16</v>
      </c>
      <c r="G734">
        <v>17</v>
      </c>
      <c r="H734">
        <v>698</v>
      </c>
      <c r="I734">
        <v>1050.73</v>
      </c>
      <c r="J734" t="s">
        <v>53</v>
      </c>
      <c r="K734">
        <v>15000</v>
      </c>
      <c r="L734">
        <v>9500</v>
      </c>
      <c r="M734" t="s">
        <v>18</v>
      </c>
    </row>
    <row r="735" spans="1:13" x14ac:dyDescent="0.4">
      <c r="A735">
        <v>100734</v>
      </c>
      <c r="B735" s="1">
        <v>45999.352777777778</v>
      </c>
      <c r="C735" t="s">
        <v>34</v>
      </c>
      <c r="D735" t="s">
        <v>46</v>
      </c>
      <c r="E735" t="s">
        <v>15</v>
      </c>
      <c r="F735" t="s">
        <v>25</v>
      </c>
      <c r="G735">
        <v>10</v>
      </c>
      <c r="H735">
        <v>451</v>
      </c>
      <c r="I735">
        <v>900.75</v>
      </c>
      <c r="J735" t="s">
        <v>47</v>
      </c>
      <c r="K735">
        <v>4500</v>
      </c>
      <c r="L735">
        <v>2800</v>
      </c>
      <c r="M735" t="s">
        <v>27</v>
      </c>
    </row>
    <row r="736" spans="1:13" x14ac:dyDescent="0.4">
      <c r="A736">
        <v>100735</v>
      </c>
      <c r="B736" s="1">
        <v>45972.006944444445</v>
      </c>
      <c r="C736" t="s">
        <v>48</v>
      </c>
      <c r="D736" t="s">
        <v>43</v>
      </c>
      <c r="E736" t="s">
        <v>15</v>
      </c>
      <c r="F736" t="s">
        <v>32</v>
      </c>
      <c r="G736">
        <v>70</v>
      </c>
      <c r="H736">
        <v>812</v>
      </c>
      <c r="I736">
        <v>288.10000000000002</v>
      </c>
      <c r="J736" t="s">
        <v>51</v>
      </c>
      <c r="K736">
        <v>1800</v>
      </c>
      <c r="L736">
        <v>900</v>
      </c>
      <c r="M736" t="s">
        <v>33</v>
      </c>
    </row>
    <row r="737" spans="1:13" x14ac:dyDescent="0.4">
      <c r="A737">
        <v>100736</v>
      </c>
      <c r="B737" s="1">
        <v>45940.258333333331</v>
      </c>
      <c r="C737" t="s">
        <v>13</v>
      </c>
      <c r="D737" t="s">
        <v>40</v>
      </c>
      <c r="E737" t="s">
        <v>15</v>
      </c>
      <c r="F737" t="s">
        <v>25</v>
      </c>
      <c r="G737">
        <v>49</v>
      </c>
      <c r="H737">
        <v>1112</v>
      </c>
      <c r="I737">
        <v>903.84</v>
      </c>
      <c r="J737" t="s">
        <v>52</v>
      </c>
      <c r="K737">
        <v>1500</v>
      </c>
      <c r="L737">
        <v>800</v>
      </c>
      <c r="M737" t="s">
        <v>27</v>
      </c>
    </row>
    <row r="738" spans="1:13" x14ac:dyDescent="0.4">
      <c r="A738">
        <v>100737</v>
      </c>
      <c r="B738" s="1">
        <v>45834.400694444441</v>
      </c>
      <c r="C738" t="s">
        <v>34</v>
      </c>
      <c r="D738" t="s">
        <v>14</v>
      </c>
      <c r="E738" t="s">
        <v>29</v>
      </c>
      <c r="F738" t="s">
        <v>25</v>
      </c>
      <c r="G738">
        <v>40</v>
      </c>
      <c r="H738">
        <v>463</v>
      </c>
      <c r="I738">
        <v>545.25</v>
      </c>
      <c r="J738" t="s">
        <v>17</v>
      </c>
      <c r="K738">
        <v>3200</v>
      </c>
      <c r="L738">
        <v>2000</v>
      </c>
      <c r="M738" t="s">
        <v>27</v>
      </c>
    </row>
    <row r="739" spans="1:13" x14ac:dyDescent="0.4">
      <c r="A739">
        <v>100738</v>
      </c>
      <c r="B739" s="1">
        <v>45755.347916666666</v>
      </c>
      <c r="C739" t="s">
        <v>42</v>
      </c>
      <c r="D739" t="s">
        <v>28</v>
      </c>
      <c r="E739" t="s">
        <v>31</v>
      </c>
      <c r="F739" t="s">
        <v>20</v>
      </c>
      <c r="G739">
        <v>48</v>
      </c>
      <c r="H739">
        <v>382</v>
      </c>
      <c r="I739">
        <v>514.36</v>
      </c>
      <c r="J739" t="s">
        <v>54</v>
      </c>
      <c r="K739">
        <v>2500</v>
      </c>
      <c r="L739">
        <v>1500</v>
      </c>
      <c r="M739" t="s">
        <v>22</v>
      </c>
    </row>
    <row r="740" spans="1:13" x14ac:dyDescent="0.4">
      <c r="A740">
        <v>100739</v>
      </c>
      <c r="B740" s="1">
        <v>45762.511111111111</v>
      </c>
      <c r="C740" t="s">
        <v>50</v>
      </c>
      <c r="D740" t="s">
        <v>55</v>
      </c>
      <c r="E740" t="s">
        <v>15</v>
      </c>
      <c r="F740" t="s">
        <v>16</v>
      </c>
      <c r="G740">
        <v>14</v>
      </c>
      <c r="H740">
        <v>1107</v>
      </c>
      <c r="I740">
        <v>750.33</v>
      </c>
      <c r="J740" t="s">
        <v>57</v>
      </c>
      <c r="K740">
        <v>600</v>
      </c>
      <c r="L740">
        <v>350</v>
      </c>
      <c r="M740" t="s">
        <v>18</v>
      </c>
    </row>
    <row r="741" spans="1:13" x14ac:dyDescent="0.4">
      <c r="A741">
        <v>100740</v>
      </c>
      <c r="B741" s="1">
        <v>45756.740277777775</v>
      </c>
      <c r="C741" t="s">
        <v>45</v>
      </c>
      <c r="D741" t="s">
        <v>24</v>
      </c>
      <c r="E741" t="s">
        <v>31</v>
      </c>
      <c r="F741" t="s">
        <v>16</v>
      </c>
      <c r="G741">
        <v>8</v>
      </c>
      <c r="H741">
        <v>699</v>
      </c>
      <c r="I741">
        <v>751.9</v>
      </c>
      <c r="J741" t="s">
        <v>26</v>
      </c>
      <c r="K741">
        <v>45000</v>
      </c>
      <c r="L741">
        <v>32000</v>
      </c>
      <c r="M741" t="s">
        <v>18</v>
      </c>
    </row>
    <row r="742" spans="1:13" x14ac:dyDescent="0.4">
      <c r="A742">
        <v>100741</v>
      </c>
      <c r="B742" s="1">
        <v>45968.658333333333</v>
      </c>
      <c r="C742" t="s">
        <v>50</v>
      </c>
      <c r="D742" t="s">
        <v>46</v>
      </c>
      <c r="E742" t="s">
        <v>15</v>
      </c>
      <c r="F742" t="s">
        <v>20</v>
      </c>
      <c r="G742">
        <v>33</v>
      </c>
      <c r="H742">
        <v>543</v>
      </c>
      <c r="I742">
        <v>1178.82</v>
      </c>
      <c r="J742" t="s">
        <v>47</v>
      </c>
      <c r="K742">
        <v>4500</v>
      </c>
      <c r="L742">
        <v>2800</v>
      </c>
      <c r="M742" t="s">
        <v>22</v>
      </c>
    </row>
    <row r="743" spans="1:13" x14ac:dyDescent="0.4">
      <c r="A743">
        <v>100742</v>
      </c>
      <c r="B743" s="1">
        <v>45663.131249999999</v>
      </c>
      <c r="C743" t="s">
        <v>13</v>
      </c>
      <c r="D743" t="s">
        <v>46</v>
      </c>
      <c r="E743" t="s">
        <v>15</v>
      </c>
      <c r="F743" t="s">
        <v>20</v>
      </c>
      <c r="G743">
        <v>95</v>
      </c>
      <c r="H743">
        <v>920</v>
      </c>
      <c r="I743">
        <v>766.56</v>
      </c>
      <c r="J743" t="s">
        <v>53</v>
      </c>
      <c r="K743">
        <v>15000</v>
      </c>
      <c r="L743">
        <v>9500</v>
      </c>
      <c r="M743" t="s">
        <v>22</v>
      </c>
    </row>
    <row r="744" spans="1:13" x14ac:dyDescent="0.4">
      <c r="A744">
        <v>100743</v>
      </c>
      <c r="B744" s="1">
        <v>45854.210416666669</v>
      </c>
      <c r="C744" t="s">
        <v>42</v>
      </c>
      <c r="D744" t="s">
        <v>43</v>
      </c>
      <c r="E744" t="s">
        <v>15</v>
      </c>
      <c r="F744" t="s">
        <v>32</v>
      </c>
      <c r="G744">
        <v>7</v>
      </c>
      <c r="H744">
        <v>994</v>
      </c>
      <c r="I744">
        <v>1334.44</v>
      </c>
      <c r="J744" t="s">
        <v>61</v>
      </c>
      <c r="K744">
        <v>2800</v>
      </c>
      <c r="L744">
        <v>1500</v>
      </c>
      <c r="M744" t="s">
        <v>33</v>
      </c>
    </row>
    <row r="745" spans="1:13" x14ac:dyDescent="0.4">
      <c r="A745">
        <v>100744</v>
      </c>
      <c r="B745" s="1">
        <v>46008.821527777778</v>
      </c>
      <c r="C745" t="s">
        <v>48</v>
      </c>
      <c r="D745" t="s">
        <v>24</v>
      </c>
      <c r="E745" t="s">
        <v>15</v>
      </c>
      <c r="F745" t="s">
        <v>16</v>
      </c>
      <c r="G745">
        <v>71</v>
      </c>
      <c r="H745">
        <v>1135</v>
      </c>
      <c r="I745">
        <v>435.3</v>
      </c>
      <c r="J745" t="s">
        <v>59</v>
      </c>
      <c r="K745">
        <v>3500</v>
      </c>
      <c r="L745">
        <v>2200</v>
      </c>
      <c r="M745" t="s">
        <v>18</v>
      </c>
    </row>
    <row r="746" spans="1:13" x14ac:dyDescent="0.4">
      <c r="A746">
        <v>100745</v>
      </c>
      <c r="B746" s="1">
        <v>45790.356249999997</v>
      </c>
      <c r="C746" t="s">
        <v>45</v>
      </c>
      <c r="D746" t="s">
        <v>35</v>
      </c>
      <c r="E746" t="s">
        <v>15</v>
      </c>
      <c r="F746" t="s">
        <v>20</v>
      </c>
      <c r="G746">
        <v>86</v>
      </c>
      <c r="H746">
        <v>397</v>
      </c>
      <c r="I746">
        <v>970.16</v>
      </c>
      <c r="J746" t="s">
        <v>49</v>
      </c>
      <c r="K746">
        <v>8500</v>
      </c>
      <c r="L746">
        <v>5500</v>
      </c>
      <c r="M746" t="s">
        <v>22</v>
      </c>
    </row>
    <row r="747" spans="1:13" x14ac:dyDescent="0.4">
      <c r="A747">
        <v>100746</v>
      </c>
      <c r="B747" s="1">
        <v>46015.458333333336</v>
      </c>
      <c r="C747" t="s">
        <v>42</v>
      </c>
      <c r="D747" t="s">
        <v>55</v>
      </c>
      <c r="E747" t="s">
        <v>15</v>
      </c>
      <c r="F747" t="s">
        <v>37</v>
      </c>
      <c r="G747">
        <v>9</v>
      </c>
      <c r="H747">
        <v>466</v>
      </c>
      <c r="I747">
        <v>398.68</v>
      </c>
      <c r="J747" t="s">
        <v>57</v>
      </c>
      <c r="K747">
        <v>600</v>
      </c>
      <c r="L747">
        <v>350</v>
      </c>
      <c r="M747" t="s">
        <v>38</v>
      </c>
    </row>
    <row r="748" spans="1:13" x14ac:dyDescent="0.4">
      <c r="A748">
        <v>100747</v>
      </c>
      <c r="B748" s="1">
        <v>45916.479861111111</v>
      </c>
      <c r="C748" t="s">
        <v>50</v>
      </c>
      <c r="D748" t="s">
        <v>55</v>
      </c>
      <c r="E748" t="s">
        <v>15</v>
      </c>
      <c r="F748" t="s">
        <v>25</v>
      </c>
      <c r="G748">
        <v>56</v>
      </c>
      <c r="H748">
        <v>1195</v>
      </c>
      <c r="I748">
        <v>828.15</v>
      </c>
      <c r="J748" t="s">
        <v>58</v>
      </c>
      <c r="K748">
        <v>1200</v>
      </c>
      <c r="L748">
        <v>800</v>
      </c>
      <c r="M748" t="s">
        <v>27</v>
      </c>
    </row>
    <row r="749" spans="1:13" x14ac:dyDescent="0.4">
      <c r="A749">
        <v>100748</v>
      </c>
      <c r="B749" s="1">
        <v>45680.025694444441</v>
      </c>
      <c r="C749" t="s">
        <v>45</v>
      </c>
      <c r="D749" t="s">
        <v>28</v>
      </c>
      <c r="E749" t="s">
        <v>29</v>
      </c>
      <c r="F749" t="s">
        <v>20</v>
      </c>
      <c r="G749">
        <v>39</v>
      </c>
      <c r="H749">
        <v>909</v>
      </c>
      <c r="I749">
        <v>1034.8599999999999</v>
      </c>
      <c r="J749" t="s">
        <v>54</v>
      </c>
      <c r="K749">
        <v>2500</v>
      </c>
      <c r="L749">
        <v>1500</v>
      </c>
      <c r="M749" t="s">
        <v>22</v>
      </c>
    </row>
    <row r="750" spans="1:13" x14ac:dyDescent="0.4">
      <c r="A750">
        <v>100749</v>
      </c>
      <c r="B750" s="1">
        <v>45710.355555555558</v>
      </c>
      <c r="C750" t="s">
        <v>48</v>
      </c>
      <c r="D750" t="s">
        <v>24</v>
      </c>
      <c r="E750" t="s">
        <v>31</v>
      </c>
      <c r="F750" t="s">
        <v>37</v>
      </c>
      <c r="G750">
        <v>57</v>
      </c>
      <c r="H750">
        <v>435</v>
      </c>
      <c r="I750">
        <v>415.3</v>
      </c>
      <c r="J750" t="s">
        <v>26</v>
      </c>
      <c r="K750">
        <v>45000</v>
      </c>
      <c r="L750">
        <v>32000</v>
      </c>
      <c r="M750" t="s">
        <v>38</v>
      </c>
    </row>
    <row r="751" spans="1:13" x14ac:dyDescent="0.4">
      <c r="A751">
        <v>100750</v>
      </c>
      <c r="B751" s="1">
        <v>45822.395833333336</v>
      </c>
      <c r="C751" t="s">
        <v>39</v>
      </c>
      <c r="D751" t="s">
        <v>55</v>
      </c>
      <c r="E751" t="s">
        <v>29</v>
      </c>
      <c r="F751" t="s">
        <v>37</v>
      </c>
      <c r="G751">
        <v>82</v>
      </c>
      <c r="H751">
        <v>578</v>
      </c>
      <c r="I751">
        <v>742.38</v>
      </c>
      <c r="J751" t="s">
        <v>58</v>
      </c>
      <c r="K751">
        <v>1200</v>
      </c>
      <c r="L751">
        <v>800</v>
      </c>
      <c r="M751" t="s">
        <v>38</v>
      </c>
    </row>
    <row r="752" spans="1:13" x14ac:dyDescent="0.4">
      <c r="A752">
        <v>100751</v>
      </c>
      <c r="B752" s="1">
        <v>45859.695833333331</v>
      </c>
      <c r="C752" t="s">
        <v>45</v>
      </c>
      <c r="D752" t="s">
        <v>55</v>
      </c>
      <c r="E752" t="s">
        <v>29</v>
      </c>
      <c r="F752" t="s">
        <v>20</v>
      </c>
      <c r="G752">
        <v>36</v>
      </c>
      <c r="H752">
        <v>803</v>
      </c>
      <c r="I752">
        <v>440.88</v>
      </c>
      <c r="J752" t="s">
        <v>57</v>
      </c>
      <c r="K752">
        <v>600</v>
      </c>
      <c r="L752">
        <v>350</v>
      </c>
      <c r="M752" t="s">
        <v>22</v>
      </c>
    </row>
    <row r="753" spans="1:13" x14ac:dyDescent="0.4">
      <c r="A753">
        <v>100752</v>
      </c>
      <c r="B753" s="1">
        <v>45740.00277777778</v>
      </c>
      <c r="C753" t="s">
        <v>23</v>
      </c>
      <c r="D753" t="s">
        <v>24</v>
      </c>
      <c r="E753" t="s">
        <v>31</v>
      </c>
      <c r="F753" t="s">
        <v>25</v>
      </c>
      <c r="G753">
        <v>19</v>
      </c>
      <c r="H753">
        <v>918</v>
      </c>
      <c r="I753">
        <v>1728</v>
      </c>
      <c r="J753" t="s">
        <v>26</v>
      </c>
      <c r="K753">
        <v>45000</v>
      </c>
      <c r="L753">
        <v>32000</v>
      </c>
      <c r="M753" t="s">
        <v>27</v>
      </c>
    </row>
    <row r="754" spans="1:13" x14ac:dyDescent="0.4">
      <c r="A754">
        <v>100753</v>
      </c>
      <c r="B754" s="1">
        <v>45802.859027777777</v>
      </c>
      <c r="C754" t="s">
        <v>50</v>
      </c>
      <c r="D754" t="s">
        <v>28</v>
      </c>
      <c r="E754" t="s">
        <v>15</v>
      </c>
      <c r="F754" t="s">
        <v>32</v>
      </c>
      <c r="G754">
        <v>98</v>
      </c>
      <c r="H754">
        <v>844</v>
      </c>
      <c r="I754">
        <v>1078.8900000000001</v>
      </c>
      <c r="J754" t="s">
        <v>54</v>
      </c>
      <c r="K754">
        <v>2500</v>
      </c>
      <c r="L754">
        <v>1500</v>
      </c>
      <c r="M754" t="s">
        <v>33</v>
      </c>
    </row>
    <row r="755" spans="1:13" x14ac:dyDescent="0.4">
      <c r="A755">
        <v>100754</v>
      </c>
      <c r="B755" s="1">
        <v>45742.00277777778</v>
      </c>
      <c r="C755" t="s">
        <v>19</v>
      </c>
      <c r="D755" t="s">
        <v>35</v>
      </c>
      <c r="E755" t="s">
        <v>15</v>
      </c>
      <c r="F755" t="s">
        <v>20</v>
      </c>
      <c r="G755">
        <v>67</v>
      </c>
      <c r="H755">
        <v>307</v>
      </c>
      <c r="I755">
        <v>764.82</v>
      </c>
      <c r="J755" t="s">
        <v>36</v>
      </c>
      <c r="K755">
        <v>12000</v>
      </c>
      <c r="L755">
        <v>8000</v>
      </c>
      <c r="M755" t="s">
        <v>22</v>
      </c>
    </row>
    <row r="756" spans="1:13" x14ac:dyDescent="0.4">
      <c r="A756">
        <v>100755</v>
      </c>
      <c r="B756" s="1">
        <v>45735.399305555555</v>
      </c>
      <c r="C756" t="s">
        <v>19</v>
      </c>
      <c r="D756" t="s">
        <v>24</v>
      </c>
      <c r="E756" t="s">
        <v>15</v>
      </c>
      <c r="F756" t="s">
        <v>20</v>
      </c>
      <c r="G756">
        <v>70</v>
      </c>
      <c r="H756">
        <v>781</v>
      </c>
      <c r="I756">
        <v>279.85000000000002</v>
      </c>
      <c r="J756" t="s">
        <v>59</v>
      </c>
      <c r="K756">
        <v>3500</v>
      </c>
      <c r="L756">
        <v>2200</v>
      </c>
      <c r="M756" t="s">
        <v>22</v>
      </c>
    </row>
    <row r="757" spans="1:13" x14ac:dyDescent="0.4">
      <c r="A757">
        <v>100756</v>
      </c>
      <c r="B757" s="1">
        <v>45658.338888888888</v>
      </c>
      <c r="C757" t="s">
        <v>13</v>
      </c>
      <c r="D757" t="s">
        <v>55</v>
      </c>
      <c r="E757" t="s">
        <v>15</v>
      </c>
      <c r="F757" t="s">
        <v>37</v>
      </c>
      <c r="G757">
        <v>15</v>
      </c>
      <c r="H757">
        <v>664</v>
      </c>
      <c r="I757">
        <v>788.2</v>
      </c>
      <c r="J757" t="s">
        <v>56</v>
      </c>
      <c r="K757">
        <v>850</v>
      </c>
      <c r="L757">
        <v>550</v>
      </c>
      <c r="M757" t="s">
        <v>38</v>
      </c>
    </row>
    <row r="758" spans="1:13" x14ac:dyDescent="0.4">
      <c r="A758">
        <v>100757</v>
      </c>
      <c r="B758" s="1">
        <v>45708.907638888886</v>
      </c>
      <c r="C758" t="s">
        <v>42</v>
      </c>
      <c r="D758" t="s">
        <v>35</v>
      </c>
      <c r="E758" t="s">
        <v>29</v>
      </c>
      <c r="F758" t="s">
        <v>20</v>
      </c>
      <c r="G758">
        <v>28</v>
      </c>
      <c r="H758">
        <v>625</v>
      </c>
      <c r="I758">
        <v>809.62</v>
      </c>
      <c r="J758" t="s">
        <v>49</v>
      </c>
      <c r="K758">
        <v>8500</v>
      </c>
      <c r="L758">
        <v>5500</v>
      </c>
      <c r="M758" t="s">
        <v>22</v>
      </c>
    </row>
    <row r="759" spans="1:13" x14ac:dyDescent="0.4">
      <c r="A759">
        <v>100758</v>
      </c>
      <c r="B759" s="1">
        <v>45830.333333333336</v>
      </c>
      <c r="C759" t="s">
        <v>23</v>
      </c>
      <c r="D759" t="s">
        <v>14</v>
      </c>
      <c r="E759" t="s">
        <v>15</v>
      </c>
      <c r="F759" t="s">
        <v>20</v>
      </c>
      <c r="G759">
        <v>6</v>
      </c>
      <c r="H759">
        <v>570</v>
      </c>
      <c r="I759">
        <v>455.57</v>
      </c>
      <c r="J759" t="s">
        <v>21</v>
      </c>
      <c r="K759">
        <v>6500</v>
      </c>
      <c r="L759">
        <v>4200</v>
      </c>
      <c r="M759" t="s">
        <v>22</v>
      </c>
    </row>
    <row r="760" spans="1:13" x14ac:dyDescent="0.4">
      <c r="A760">
        <v>100759</v>
      </c>
      <c r="B760" s="1">
        <v>45862.178472222222</v>
      </c>
      <c r="C760" t="s">
        <v>39</v>
      </c>
      <c r="D760" t="s">
        <v>35</v>
      </c>
      <c r="E760" t="s">
        <v>15</v>
      </c>
      <c r="F760" t="s">
        <v>20</v>
      </c>
      <c r="G760">
        <v>74</v>
      </c>
      <c r="H760">
        <v>565</v>
      </c>
      <c r="I760">
        <v>2559.75</v>
      </c>
      <c r="J760" t="s">
        <v>49</v>
      </c>
      <c r="K760">
        <v>8500</v>
      </c>
      <c r="L760">
        <v>5500</v>
      </c>
      <c r="M760" t="s">
        <v>22</v>
      </c>
    </row>
    <row r="761" spans="1:13" x14ac:dyDescent="0.4">
      <c r="A761">
        <v>100760</v>
      </c>
      <c r="B761" s="1">
        <v>45917.9</v>
      </c>
      <c r="C761" t="s">
        <v>39</v>
      </c>
      <c r="D761" t="s">
        <v>55</v>
      </c>
      <c r="E761" t="s">
        <v>29</v>
      </c>
      <c r="F761" t="s">
        <v>25</v>
      </c>
      <c r="G761">
        <v>33</v>
      </c>
      <c r="H761">
        <v>512</v>
      </c>
      <c r="I761">
        <v>261.10000000000002</v>
      </c>
      <c r="J761" t="s">
        <v>58</v>
      </c>
      <c r="K761">
        <v>1200</v>
      </c>
      <c r="L761">
        <v>800</v>
      </c>
      <c r="M761" t="s">
        <v>27</v>
      </c>
    </row>
    <row r="762" spans="1:13" x14ac:dyDescent="0.4">
      <c r="A762">
        <v>100761</v>
      </c>
      <c r="B762" s="1">
        <v>45945.050694444442</v>
      </c>
      <c r="C762" t="s">
        <v>13</v>
      </c>
      <c r="D762" t="s">
        <v>55</v>
      </c>
      <c r="E762" t="s">
        <v>15</v>
      </c>
      <c r="F762" t="s">
        <v>37</v>
      </c>
      <c r="G762">
        <v>96</v>
      </c>
      <c r="H762">
        <v>1196</v>
      </c>
      <c r="I762">
        <v>654.04999999999995</v>
      </c>
      <c r="J762" t="s">
        <v>58</v>
      </c>
      <c r="K762">
        <v>1200</v>
      </c>
      <c r="L762">
        <v>800</v>
      </c>
      <c r="M762" t="s">
        <v>38</v>
      </c>
    </row>
    <row r="763" spans="1:13" x14ac:dyDescent="0.4">
      <c r="A763">
        <v>100762</v>
      </c>
      <c r="B763" s="1">
        <v>45691.553472222222</v>
      </c>
      <c r="C763" t="s">
        <v>23</v>
      </c>
      <c r="D763" t="s">
        <v>35</v>
      </c>
      <c r="E763" t="s">
        <v>29</v>
      </c>
      <c r="F763" t="s">
        <v>20</v>
      </c>
      <c r="G763">
        <v>57</v>
      </c>
      <c r="H763">
        <v>496</v>
      </c>
      <c r="I763">
        <v>2356.31</v>
      </c>
      <c r="J763" t="s">
        <v>49</v>
      </c>
      <c r="K763">
        <v>8500</v>
      </c>
      <c r="L763">
        <v>5500</v>
      </c>
      <c r="M763" t="s">
        <v>22</v>
      </c>
    </row>
    <row r="764" spans="1:13" x14ac:dyDescent="0.4">
      <c r="A764">
        <v>100763</v>
      </c>
      <c r="B764" s="1">
        <v>46005.470138888886</v>
      </c>
      <c r="C764" t="s">
        <v>45</v>
      </c>
      <c r="D764" t="s">
        <v>24</v>
      </c>
      <c r="E764" t="s">
        <v>15</v>
      </c>
      <c r="F764" t="s">
        <v>16</v>
      </c>
      <c r="G764">
        <v>18</v>
      </c>
      <c r="H764">
        <v>488</v>
      </c>
      <c r="I764">
        <v>551.38</v>
      </c>
      <c r="J764" t="s">
        <v>59</v>
      </c>
      <c r="K764">
        <v>3500</v>
      </c>
      <c r="L764">
        <v>2200</v>
      </c>
      <c r="M764" t="s">
        <v>18</v>
      </c>
    </row>
    <row r="765" spans="1:13" x14ac:dyDescent="0.4">
      <c r="A765">
        <v>100764</v>
      </c>
      <c r="B765" s="1">
        <v>45752.640972222223</v>
      </c>
      <c r="C765" t="s">
        <v>13</v>
      </c>
      <c r="D765" t="s">
        <v>14</v>
      </c>
      <c r="E765" t="s">
        <v>29</v>
      </c>
      <c r="F765" t="s">
        <v>16</v>
      </c>
      <c r="G765">
        <v>61</v>
      </c>
      <c r="H765">
        <v>1169</v>
      </c>
      <c r="I765">
        <v>524.38</v>
      </c>
      <c r="J765" t="s">
        <v>17</v>
      </c>
      <c r="K765">
        <v>3200</v>
      </c>
      <c r="L765">
        <v>2000</v>
      </c>
      <c r="M765" t="s">
        <v>18</v>
      </c>
    </row>
    <row r="766" spans="1:13" x14ac:dyDescent="0.4">
      <c r="A766">
        <v>100765</v>
      </c>
      <c r="B766" s="1">
        <v>45729.651388888888</v>
      </c>
      <c r="C766" t="s">
        <v>13</v>
      </c>
      <c r="D766" t="s">
        <v>14</v>
      </c>
      <c r="E766" t="s">
        <v>15</v>
      </c>
      <c r="F766" t="s">
        <v>16</v>
      </c>
      <c r="G766">
        <v>60</v>
      </c>
      <c r="H766">
        <v>394</v>
      </c>
      <c r="I766">
        <v>780.9</v>
      </c>
      <c r="J766" t="s">
        <v>21</v>
      </c>
      <c r="K766">
        <v>6500</v>
      </c>
      <c r="L766">
        <v>4200</v>
      </c>
      <c r="M766" t="s">
        <v>18</v>
      </c>
    </row>
    <row r="767" spans="1:13" x14ac:dyDescent="0.4">
      <c r="A767">
        <v>100766</v>
      </c>
      <c r="B767" s="1">
        <v>45696.373611111114</v>
      </c>
      <c r="C767" t="s">
        <v>45</v>
      </c>
      <c r="D767" t="s">
        <v>40</v>
      </c>
      <c r="E767" t="s">
        <v>29</v>
      </c>
      <c r="F767" t="s">
        <v>16</v>
      </c>
      <c r="G767">
        <v>31</v>
      </c>
      <c r="H767">
        <v>706</v>
      </c>
      <c r="I767">
        <v>1152.8800000000001</v>
      </c>
      <c r="J767" t="s">
        <v>41</v>
      </c>
      <c r="K767">
        <v>5500</v>
      </c>
      <c r="L767">
        <v>3500</v>
      </c>
      <c r="M767" t="s">
        <v>18</v>
      </c>
    </row>
    <row r="768" spans="1:13" x14ac:dyDescent="0.4">
      <c r="A768">
        <v>100767</v>
      </c>
      <c r="B768" s="1">
        <v>45811.765972222223</v>
      </c>
      <c r="C768" t="s">
        <v>34</v>
      </c>
      <c r="D768" t="s">
        <v>14</v>
      </c>
      <c r="E768" t="s">
        <v>29</v>
      </c>
      <c r="F768" t="s">
        <v>32</v>
      </c>
      <c r="G768">
        <v>84</v>
      </c>
      <c r="H768">
        <v>800</v>
      </c>
      <c r="I768">
        <v>252.34</v>
      </c>
      <c r="J768" t="s">
        <v>21</v>
      </c>
      <c r="K768">
        <v>6500</v>
      </c>
      <c r="L768">
        <v>4200</v>
      </c>
      <c r="M768" t="s">
        <v>33</v>
      </c>
    </row>
    <row r="769" spans="1:13" x14ac:dyDescent="0.4">
      <c r="A769">
        <v>100768</v>
      </c>
      <c r="B769" s="1">
        <v>45907.866666666669</v>
      </c>
      <c r="C769" t="s">
        <v>48</v>
      </c>
      <c r="D769" t="s">
        <v>43</v>
      </c>
      <c r="E769" t="s">
        <v>29</v>
      </c>
      <c r="F769" t="s">
        <v>32</v>
      </c>
      <c r="G769">
        <v>94</v>
      </c>
      <c r="H769">
        <v>736</v>
      </c>
      <c r="I769">
        <v>635.22</v>
      </c>
      <c r="J769" t="s">
        <v>61</v>
      </c>
      <c r="K769">
        <v>2800</v>
      </c>
      <c r="L769">
        <v>1500</v>
      </c>
      <c r="M769" t="s">
        <v>33</v>
      </c>
    </row>
    <row r="770" spans="1:13" x14ac:dyDescent="0.4">
      <c r="A770">
        <v>100769</v>
      </c>
      <c r="B770" s="1">
        <v>45819.967361111114</v>
      </c>
      <c r="C770" t="s">
        <v>13</v>
      </c>
      <c r="D770" t="s">
        <v>46</v>
      </c>
      <c r="E770" t="s">
        <v>29</v>
      </c>
      <c r="F770" t="s">
        <v>32</v>
      </c>
      <c r="G770">
        <v>30</v>
      </c>
      <c r="H770">
        <v>775</v>
      </c>
      <c r="I770">
        <v>1142.7</v>
      </c>
      <c r="J770" t="s">
        <v>53</v>
      </c>
      <c r="K770">
        <v>15000</v>
      </c>
      <c r="L770">
        <v>9500</v>
      </c>
      <c r="M770" t="s">
        <v>33</v>
      </c>
    </row>
    <row r="771" spans="1:13" x14ac:dyDescent="0.4">
      <c r="A771">
        <v>100770</v>
      </c>
      <c r="B771" s="1">
        <v>45775.845138888886</v>
      </c>
      <c r="C771" t="s">
        <v>42</v>
      </c>
      <c r="D771" t="s">
        <v>55</v>
      </c>
      <c r="E771" t="s">
        <v>15</v>
      </c>
      <c r="F771" t="s">
        <v>32</v>
      </c>
      <c r="G771">
        <v>6</v>
      </c>
      <c r="H771">
        <v>704</v>
      </c>
      <c r="I771">
        <v>434.52</v>
      </c>
      <c r="J771" t="s">
        <v>56</v>
      </c>
      <c r="K771">
        <v>850</v>
      </c>
      <c r="L771">
        <v>550</v>
      </c>
      <c r="M771" t="s">
        <v>33</v>
      </c>
    </row>
    <row r="772" spans="1:13" x14ac:dyDescent="0.4">
      <c r="A772">
        <v>100771</v>
      </c>
      <c r="B772" s="1">
        <v>45916.822222222225</v>
      </c>
      <c r="C772" t="s">
        <v>42</v>
      </c>
      <c r="D772" t="s">
        <v>55</v>
      </c>
      <c r="E772" t="s">
        <v>29</v>
      </c>
      <c r="F772" t="s">
        <v>16</v>
      </c>
      <c r="G772">
        <v>80</v>
      </c>
      <c r="H772">
        <v>783</v>
      </c>
      <c r="I772">
        <v>697.53</v>
      </c>
      <c r="J772" t="s">
        <v>57</v>
      </c>
      <c r="K772">
        <v>600</v>
      </c>
      <c r="L772">
        <v>350</v>
      </c>
      <c r="M772" t="s">
        <v>18</v>
      </c>
    </row>
    <row r="773" spans="1:13" x14ac:dyDescent="0.4">
      <c r="A773">
        <v>100772</v>
      </c>
      <c r="B773" s="1">
        <v>45963.806250000001</v>
      </c>
      <c r="C773" t="s">
        <v>48</v>
      </c>
      <c r="D773" t="s">
        <v>24</v>
      </c>
      <c r="E773" t="s">
        <v>15</v>
      </c>
      <c r="F773" t="s">
        <v>37</v>
      </c>
      <c r="G773">
        <v>28</v>
      </c>
      <c r="H773">
        <v>1069</v>
      </c>
      <c r="I773">
        <v>2872.54</v>
      </c>
      <c r="J773" t="s">
        <v>26</v>
      </c>
      <c r="K773">
        <v>45000</v>
      </c>
      <c r="L773">
        <v>32000</v>
      </c>
      <c r="M773" t="s">
        <v>38</v>
      </c>
    </row>
    <row r="774" spans="1:13" x14ac:dyDescent="0.4">
      <c r="A774">
        <v>100773</v>
      </c>
      <c r="B774" s="1">
        <v>45925.833333333336</v>
      </c>
      <c r="C774" t="s">
        <v>23</v>
      </c>
      <c r="D774" t="s">
        <v>55</v>
      </c>
      <c r="E774" t="s">
        <v>29</v>
      </c>
      <c r="F774" t="s">
        <v>37</v>
      </c>
      <c r="G774">
        <v>73</v>
      </c>
      <c r="H774">
        <v>599</v>
      </c>
      <c r="I774">
        <v>570.75</v>
      </c>
      <c r="J774" t="s">
        <v>56</v>
      </c>
      <c r="K774">
        <v>850</v>
      </c>
      <c r="L774">
        <v>550</v>
      </c>
      <c r="M774" t="s">
        <v>38</v>
      </c>
    </row>
    <row r="775" spans="1:13" x14ac:dyDescent="0.4">
      <c r="A775">
        <v>100774</v>
      </c>
      <c r="B775" s="1">
        <v>45711.763888888891</v>
      </c>
      <c r="C775" t="s">
        <v>45</v>
      </c>
      <c r="D775" t="s">
        <v>46</v>
      </c>
      <c r="E775" t="s">
        <v>29</v>
      </c>
      <c r="F775" t="s">
        <v>16</v>
      </c>
      <c r="G775">
        <v>60</v>
      </c>
      <c r="H775">
        <v>484</v>
      </c>
      <c r="I775">
        <v>2425.2399999999998</v>
      </c>
      <c r="J775" t="s">
        <v>47</v>
      </c>
      <c r="K775">
        <v>4500</v>
      </c>
      <c r="L775">
        <v>2800</v>
      </c>
      <c r="M775" t="s">
        <v>18</v>
      </c>
    </row>
    <row r="776" spans="1:13" x14ac:dyDescent="0.4">
      <c r="A776">
        <v>100775</v>
      </c>
      <c r="B776" s="1">
        <v>45893.393055555556</v>
      </c>
      <c r="C776" t="s">
        <v>50</v>
      </c>
      <c r="D776" t="s">
        <v>43</v>
      </c>
      <c r="E776" t="s">
        <v>15</v>
      </c>
      <c r="F776" t="s">
        <v>37</v>
      </c>
      <c r="G776">
        <v>46</v>
      </c>
      <c r="H776">
        <v>353</v>
      </c>
      <c r="I776">
        <v>385.72</v>
      </c>
      <c r="J776" t="s">
        <v>44</v>
      </c>
      <c r="K776">
        <v>4500</v>
      </c>
      <c r="L776">
        <v>2500</v>
      </c>
      <c r="M776" t="s">
        <v>38</v>
      </c>
    </row>
    <row r="777" spans="1:13" x14ac:dyDescent="0.4">
      <c r="A777">
        <v>100776</v>
      </c>
      <c r="B777" s="1">
        <v>45879.425000000003</v>
      </c>
      <c r="C777" t="s">
        <v>39</v>
      </c>
      <c r="D777" t="s">
        <v>14</v>
      </c>
      <c r="E777" t="s">
        <v>29</v>
      </c>
      <c r="F777" t="s">
        <v>16</v>
      </c>
      <c r="G777">
        <v>86</v>
      </c>
      <c r="H777">
        <v>894</v>
      </c>
      <c r="I777">
        <v>608.91999999999996</v>
      </c>
      <c r="J777" t="s">
        <v>17</v>
      </c>
      <c r="K777">
        <v>3200</v>
      </c>
      <c r="L777">
        <v>2000</v>
      </c>
      <c r="M777" t="s">
        <v>18</v>
      </c>
    </row>
    <row r="778" spans="1:13" x14ac:dyDescent="0.4">
      <c r="A778">
        <v>100777</v>
      </c>
      <c r="B778" s="1">
        <v>45908.828472222223</v>
      </c>
      <c r="C778" t="s">
        <v>48</v>
      </c>
      <c r="D778" t="s">
        <v>35</v>
      </c>
      <c r="E778" t="s">
        <v>15</v>
      </c>
      <c r="F778" t="s">
        <v>16</v>
      </c>
      <c r="G778">
        <v>26</v>
      </c>
      <c r="H778">
        <v>1101</v>
      </c>
      <c r="I778">
        <v>819.26</v>
      </c>
      <c r="J778" t="s">
        <v>36</v>
      </c>
      <c r="K778">
        <v>12000</v>
      </c>
      <c r="L778">
        <v>8000</v>
      </c>
      <c r="M778" t="s">
        <v>18</v>
      </c>
    </row>
    <row r="779" spans="1:13" x14ac:dyDescent="0.4">
      <c r="A779">
        <v>100778</v>
      </c>
      <c r="B779" s="1">
        <v>45970.202777777777</v>
      </c>
      <c r="C779" t="s">
        <v>34</v>
      </c>
      <c r="D779" t="s">
        <v>55</v>
      </c>
      <c r="E779" t="s">
        <v>31</v>
      </c>
      <c r="F779" t="s">
        <v>25</v>
      </c>
      <c r="G779">
        <v>79</v>
      </c>
      <c r="H779">
        <v>675</v>
      </c>
      <c r="I779">
        <v>430.22</v>
      </c>
      <c r="J779" t="s">
        <v>56</v>
      </c>
      <c r="K779">
        <v>850</v>
      </c>
      <c r="L779">
        <v>550</v>
      </c>
      <c r="M779" t="s">
        <v>27</v>
      </c>
    </row>
    <row r="780" spans="1:13" x14ac:dyDescent="0.4">
      <c r="A780">
        <v>100779</v>
      </c>
      <c r="B780" s="1">
        <v>45769.823611111111</v>
      </c>
      <c r="C780" t="s">
        <v>42</v>
      </c>
      <c r="D780" t="s">
        <v>40</v>
      </c>
      <c r="E780" t="s">
        <v>31</v>
      </c>
      <c r="F780" t="s">
        <v>32</v>
      </c>
      <c r="G780">
        <v>44</v>
      </c>
      <c r="H780">
        <v>743</v>
      </c>
      <c r="I780">
        <v>314.33999999999997</v>
      </c>
      <c r="J780" t="s">
        <v>41</v>
      </c>
      <c r="K780">
        <v>5500</v>
      </c>
      <c r="L780">
        <v>3500</v>
      </c>
      <c r="M780" t="s">
        <v>33</v>
      </c>
    </row>
    <row r="781" spans="1:13" x14ac:dyDescent="0.4">
      <c r="A781">
        <v>100780</v>
      </c>
      <c r="B781" s="1">
        <v>45912.631944444445</v>
      </c>
      <c r="C781" t="s">
        <v>48</v>
      </c>
      <c r="D781" t="s">
        <v>55</v>
      </c>
      <c r="E781" t="s">
        <v>15</v>
      </c>
      <c r="F781" t="s">
        <v>20</v>
      </c>
      <c r="G781">
        <v>92</v>
      </c>
      <c r="H781">
        <v>672</v>
      </c>
      <c r="I781">
        <v>393.72</v>
      </c>
      <c r="J781" t="s">
        <v>56</v>
      </c>
      <c r="K781">
        <v>850</v>
      </c>
      <c r="L781">
        <v>550</v>
      </c>
      <c r="M781" t="s">
        <v>22</v>
      </c>
    </row>
    <row r="782" spans="1:13" x14ac:dyDescent="0.4">
      <c r="A782">
        <v>100781</v>
      </c>
      <c r="B782" s="1">
        <v>45960.77847222222</v>
      </c>
      <c r="C782" t="s">
        <v>34</v>
      </c>
      <c r="D782" t="s">
        <v>28</v>
      </c>
      <c r="E782" t="s">
        <v>29</v>
      </c>
      <c r="F782" t="s">
        <v>25</v>
      </c>
      <c r="G782">
        <v>43</v>
      </c>
      <c r="H782">
        <v>670</v>
      </c>
      <c r="I782">
        <v>532.19000000000005</v>
      </c>
      <c r="J782" t="s">
        <v>30</v>
      </c>
      <c r="K782">
        <v>450</v>
      </c>
      <c r="L782">
        <v>200</v>
      </c>
      <c r="M782" t="s">
        <v>27</v>
      </c>
    </row>
    <row r="783" spans="1:13" x14ac:dyDescent="0.4">
      <c r="A783">
        <v>100782</v>
      </c>
      <c r="B783" s="1">
        <v>45864.459027777775</v>
      </c>
      <c r="C783" t="s">
        <v>39</v>
      </c>
      <c r="D783" t="s">
        <v>40</v>
      </c>
      <c r="E783" t="s">
        <v>15</v>
      </c>
      <c r="F783" t="s">
        <v>32</v>
      </c>
      <c r="G783">
        <v>38</v>
      </c>
      <c r="H783">
        <v>863</v>
      </c>
      <c r="I783">
        <v>446.94</v>
      </c>
      <c r="J783" t="s">
        <v>52</v>
      </c>
      <c r="K783">
        <v>1500</v>
      </c>
      <c r="L783">
        <v>800</v>
      </c>
      <c r="M783" t="s">
        <v>33</v>
      </c>
    </row>
    <row r="784" spans="1:13" x14ac:dyDescent="0.4">
      <c r="A784">
        <v>100783</v>
      </c>
      <c r="B784" s="1">
        <v>45886.668749999997</v>
      </c>
      <c r="C784" t="s">
        <v>42</v>
      </c>
      <c r="D784" t="s">
        <v>28</v>
      </c>
      <c r="E784" t="s">
        <v>31</v>
      </c>
      <c r="F784" t="s">
        <v>32</v>
      </c>
      <c r="G784">
        <v>48</v>
      </c>
      <c r="H784">
        <v>581</v>
      </c>
      <c r="I784">
        <v>251.52</v>
      </c>
      <c r="J784" t="s">
        <v>54</v>
      </c>
      <c r="K784">
        <v>2500</v>
      </c>
      <c r="L784">
        <v>1500</v>
      </c>
      <c r="M784" t="s">
        <v>33</v>
      </c>
    </row>
    <row r="785" spans="1:13" x14ac:dyDescent="0.4">
      <c r="A785">
        <v>100784</v>
      </c>
      <c r="B785" s="1">
        <v>45998.060416666667</v>
      </c>
      <c r="C785" t="s">
        <v>48</v>
      </c>
      <c r="D785" t="s">
        <v>40</v>
      </c>
      <c r="E785" t="s">
        <v>15</v>
      </c>
      <c r="F785" t="s">
        <v>20</v>
      </c>
      <c r="G785">
        <v>90</v>
      </c>
      <c r="H785">
        <v>700</v>
      </c>
      <c r="I785">
        <v>1058.5899999999999</v>
      </c>
      <c r="J785" t="s">
        <v>41</v>
      </c>
      <c r="K785">
        <v>5500</v>
      </c>
      <c r="L785">
        <v>3500</v>
      </c>
      <c r="M785" t="s">
        <v>22</v>
      </c>
    </row>
    <row r="786" spans="1:13" x14ac:dyDescent="0.4">
      <c r="A786">
        <v>100785</v>
      </c>
      <c r="B786" s="1">
        <v>45723.353472222225</v>
      </c>
      <c r="C786" t="s">
        <v>50</v>
      </c>
      <c r="D786" t="s">
        <v>46</v>
      </c>
      <c r="E786" t="s">
        <v>15</v>
      </c>
      <c r="F786" t="s">
        <v>20</v>
      </c>
      <c r="G786">
        <v>69</v>
      </c>
      <c r="H786">
        <v>1126</v>
      </c>
      <c r="I786">
        <v>1047.9000000000001</v>
      </c>
      <c r="J786" t="s">
        <v>47</v>
      </c>
      <c r="K786">
        <v>4500</v>
      </c>
      <c r="L786">
        <v>2800</v>
      </c>
      <c r="M786" t="s">
        <v>22</v>
      </c>
    </row>
    <row r="787" spans="1:13" x14ac:dyDescent="0.4">
      <c r="A787">
        <v>100786</v>
      </c>
      <c r="B787" s="1">
        <v>45732.743750000001</v>
      </c>
      <c r="C787" t="s">
        <v>19</v>
      </c>
      <c r="D787" t="s">
        <v>46</v>
      </c>
      <c r="E787" t="s">
        <v>29</v>
      </c>
      <c r="F787" t="s">
        <v>32</v>
      </c>
      <c r="G787">
        <v>28</v>
      </c>
      <c r="H787">
        <v>1053</v>
      </c>
      <c r="I787">
        <v>728.28</v>
      </c>
      <c r="J787" t="s">
        <v>47</v>
      </c>
      <c r="K787">
        <v>4500</v>
      </c>
      <c r="L787">
        <v>2800</v>
      </c>
      <c r="M787" t="s">
        <v>33</v>
      </c>
    </row>
    <row r="788" spans="1:13" x14ac:dyDescent="0.4">
      <c r="A788">
        <v>100787</v>
      </c>
      <c r="B788" s="1">
        <v>45760.078472222223</v>
      </c>
      <c r="C788" t="s">
        <v>50</v>
      </c>
      <c r="D788" t="s">
        <v>35</v>
      </c>
      <c r="E788" t="s">
        <v>15</v>
      </c>
      <c r="F788" t="s">
        <v>16</v>
      </c>
      <c r="G788">
        <v>33</v>
      </c>
      <c r="H788">
        <v>720</v>
      </c>
      <c r="I788">
        <v>2246.7800000000002</v>
      </c>
      <c r="J788" t="s">
        <v>36</v>
      </c>
      <c r="K788">
        <v>12000</v>
      </c>
      <c r="L788">
        <v>8000</v>
      </c>
      <c r="M788" t="s">
        <v>18</v>
      </c>
    </row>
    <row r="789" spans="1:13" x14ac:dyDescent="0.4">
      <c r="A789">
        <v>100788</v>
      </c>
      <c r="B789" s="1">
        <v>45849.861805555556</v>
      </c>
      <c r="C789" t="s">
        <v>50</v>
      </c>
      <c r="D789" t="s">
        <v>14</v>
      </c>
      <c r="E789" t="s">
        <v>15</v>
      </c>
      <c r="F789" t="s">
        <v>32</v>
      </c>
      <c r="G789">
        <v>79</v>
      </c>
      <c r="H789">
        <v>519</v>
      </c>
      <c r="I789">
        <v>904.29</v>
      </c>
      <c r="J789" t="s">
        <v>17</v>
      </c>
      <c r="K789">
        <v>3200</v>
      </c>
      <c r="L789">
        <v>2000</v>
      </c>
      <c r="M789" t="s">
        <v>33</v>
      </c>
    </row>
    <row r="790" spans="1:13" x14ac:dyDescent="0.4">
      <c r="A790">
        <v>100789</v>
      </c>
      <c r="B790" s="1">
        <v>45909.402777777781</v>
      </c>
      <c r="C790" t="s">
        <v>34</v>
      </c>
      <c r="D790" t="s">
        <v>40</v>
      </c>
      <c r="E790" t="s">
        <v>31</v>
      </c>
      <c r="F790" t="s">
        <v>32</v>
      </c>
      <c r="G790">
        <v>83</v>
      </c>
      <c r="H790">
        <v>1137</v>
      </c>
      <c r="I790">
        <v>209.07</v>
      </c>
      <c r="J790" t="s">
        <v>52</v>
      </c>
      <c r="K790">
        <v>1500</v>
      </c>
      <c r="L790">
        <v>800</v>
      </c>
      <c r="M790" t="s">
        <v>33</v>
      </c>
    </row>
    <row r="791" spans="1:13" x14ac:dyDescent="0.4">
      <c r="A791">
        <v>100790</v>
      </c>
      <c r="B791" s="1">
        <v>45883.367361111108</v>
      </c>
      <c r="C791" t="s">
        <v>42</v>
      </c>
      <c r="D791" t="s">
        <v>40</v>
      </c>
      <c r="E791" t="s">
        <v>29</v>
      </c>
      <c r="F791" t="s">
        <v>20</v>
      </c>
      <c r="G791">
        <v>95</v>
      </c>
      <c r="H791">
        <v>946</v>
      </c>
      <c r="I791">
        <v>1541.29</v>
      </c>
      <c r="J791" t="s">
        <v>52</v>
      </c>
      <c r="K791">
        <v>1500</v>
      </c>
      <c r="L791">
        <v>800</v>
      </c>
      <c r="M791" t="s">
        <v>22</v>
      </c>
    </row>
    <row r="792" spans="1:13" x14ac:dyDescent="0.4">
      <c r="A792">
        <v>100791</v>
      </c>
      <c r="B792" s="1">
        <v>45951.113194444442</v>
      </c>
      <c r="C792" t="s">
        <v>19</v>
      </c>
      <c r="D792" t="s">
        <v>55</v>
      </c>
      <c r="E792" t="s">
        <v>29</v>
      </c>
      <c r="F792" t="s">
        <v>20</v>
      </c>
      <c r="G792">
        <v>78</v>
      </c>
      <c r="H792">
        <v>994</v>
      </c>
      <c r="I792">
        <v>632.80999999999995</v>
      </c>
      <c r="J792" t="s">
        <v>57</v>
      </c>
      <c r="K792">
        <v>600</v>
      </c>
      <c r="L792">
        <v>350</v>
      </c>
      <c r="M792" t="s">
        <v>22</v>
      </c>
    </row>
    <row r="793" spans="1:13" x14ac:dyDescent="0.4">
      <c r="A793">
        <v>100792</v>
      </c>
      <c r="B793" s="1">
        <v>45963.365972222222</v>
      </c>
      <c r="C793" t="s">
        <v>42</v>
      </c>
      <c r="D793" t="s">
        <v>35</v>
      </c>
      <c r="E793" t="s">
        <v>31</v>
      </c>
      <c r="F793" t="s">
        <v>37</v>
      </c>
      <c r="G793">
        <v>59</v>
      </c>
      <c r="H793">
        <v>857</v>
      </c>
      <c r="I793">
        <v>170.08</v>
      </c>
      <c r="J793" t="s">
        <v>49</v>
      </c>
      <c r="K793">
        <v>8500</v>
      </c>
      <c r="L793">
        <v>5500</v>
      </c>
      <c r="M793" t="s">
        <v>38</v>
      </c>
    </row>
    <row r="794" spans="1:13" x14ac:dyDescent="0.4">
      <c r="A794">
        <v>100793</v>
      </c>
      <c r="B794" s="1">
        <v>45755.160416666666</v>
      </c>
      <c r="C794" t="s">
        <v>42</v>
      </c>
      <c r="D794" t="s">
        <v>46</v>
      </c>
      <c r="E794" t="s">
        <v>15</v>
      </c>
      <c r="F794" t="s">
        <v>37</v>
      </c>
      <c r="G794">
        <v>72</v>
      </c>
      <c r="H794">
        <v>522</v>
      </c>
      <c r="I794">
        <v>2151.3000000000002</v>
      </c>
      <c r="J794" t="s">
        <v>53</v>
      </c>
      <c r="K794">
        <v>15000</v>
      </c>
      <c r="L794">
        <v>9500</v>
      </c>
      <c r="M794" t="s">
        <v>38</v>
      </c>
    </row>
    <row r="795" spans="1:13" x14ac:dyDescent="0.4">
      <c r="A795">
        <v>100794</v>
      </c>
      <c r="B795" s="1">
        <v>45995.511111111111</v>
      </c>
      <c r="C795" t="s">
        <v>39</v>
      </c>
      <c r="D795" t="s">
        <v>40</v>
      </c>
      <c r="E795" t="s">
        <v>29</v>
      </c>
      <c r="F795" t="s">
        <v>20</v>
      </c>
      <c r="G795">
        <v>97</v>
      </c>
      <c r="H795">
        <v>641</v>
      </c>
      <c r="I795">
        <v>312.77</v>
      </c>
      <c r="J795" t="s">
        <v>52</v>
      </c>
      <c r="K795">
        <v>1500</v>
      </c>
      <c r="L795">
        <v>800</v>
      </c>
      <c r="M795" t="s">
        <v>22</v>
      </c>
    </row>
    <row r="796" spans="1:13" x14ac:dyDescent="0.4">
      <c r="A796">
        <v>100795</v>
      </c>
      <c r="B796" s="1">
        <v>45943.772222222222</v>
      </c>
      <c r="C796" t="s">
        <v>42</v>
      </c>
      <c r="D796" t="s">
        <v>14</v>
      </c>
      <c r="E796" t="s">
        <v>15</v>
      </c>
      <c r="F796" t="s">
        <v>32</v>
      </c>
      <c r="G796">
        <v>66</v>
      </c>
      <c r="H796">
        <v>719</v>
      </c>
      <c r="I796">
        <v>479.75</v>
      </c>
      <c r="J796" t="s">
        <v>17</v>
      </c>
      <c r="K796">
        <v>3200</v>
      </c>
      <c r="L796">
        <v>2000</v>
      </c>
      <c r="M796" t="s">
        <v>33</v>
      </c>
    </row>
    <row r="797" spans="1:13" x14ac:dyDescent="0.4">
      <c r="A797">
        <v>100796</v>
      </c>
      <c r="B797" s="1">
        <v>45992.848611111112</v>
      </c>
      <c r="C797" t="s">
        <v>45</v>
      </c>
      <c r="D797" t="s">
        <v>24</v>
      </c>
      <c r="E797" t="s">
        <v>29</v>
      </c>
      <c r="F797" t="s">
        <v>20</v>
      </c>
      <c r="G797">
        <v>33</v>
      </c>
      <c r="H797">
        <v>388</v>
      </c>
      <c r="I797">
        <v>563.84</v>
      </c>
      <c r="J797" t="s">
        <v>59</v>
      </c>
      <c r="K797">
        <v>3500</v>
      </c>
      <c r="L797">
        <v>2200</v>
      </c>
      <c r="M797" t="s">
        <v>22</v>
      </c>
    </row>
    <row r="798" spans="1:13" x14ac:dyDescent="0.4">
      <c r="A798">
        <v>100797</v>
      </c>
      <c r="B798" s="1">
        <v>46004.493055555555</v>
      </c>
      <c r="C798" t="s">
        <v>23</v>
      </c>
      <c r="D798" t="s">
        <v>40</v>
      </c>
      <c r="E798" t="s">
        <v>29</v>
      </c>
      <c r="F798" t="s">
        <v>37</v>
      </c>
      <c r="G798">
        <v>34</v>
      </c>
      <c r="H798">
        <v>837</v>
      </c>
      <c r="I798">
        <v>602.6</v>
      </c>
      <c r="J798" t="s">
        <v>41</v>
      </c>
      <c r="K798">
        <v>5500</v>
      </c>
      <c r="L798">
        <v>3500</v>
      </c>
      <c r="M798" t="s">
        <v>38</v>
      </c>
    </row>
    <row r="799" spans="1:13" x14ac:dyDescent="0.4">
      <c r="A799">
        <v>100798</v>
      </c>
      <c r="B799" s="1">
        <v>45965.477777777778</v>
      </c>
      <c r="C799" t="s">
        <v>50</v>
      </c>
      <c r="D799" t="s">
        <v>55</v>
      </c>
      <c r="E799" t="s">
        <v>29</v>
      </c>
      <c r="F799" t="s">
        <v>16</v>
      </c>
      <c r="G799">
        <v>92</v>
      </c>
      <c r="H799">
        <v>566</v>
      </c>
      <c r="I799">
        <v>348.45</v>
      </c>
      <c r="J799" t="s">
        <v>57</v>
      </c>
      <c r="K799">
        <v>600</v>
      </c>
      <c r="L799">
        <v>350</v>
      </c>
      <c r="M799" t="s">
        <v>18</v>
      </c>
    </row>
    <row r="800" spans="1:13" x14ac:dyDescent="0.4">
      <c r="A800">
        <v>100799</v>
      </c>
      <c r="B800" s="1">
        <v>45906.930555555555</v>
      </c>
      <c r="C800" t="s">
        <v>23</v>
      </c>
      <c r="D800" t="s">
        <v>40</v>
      </c>
      <c r="E800" t="s">
        <v>15</v>
      </c>
      <c r="F800" t="s">
        <v>25</v>
      </c>
      <c r="G800">
        <v>92</v>
      </c>
      <c r="H800">
        <v>458</v>
      </c>
      <c r="I800">
        <v>831.96</v>
      </c>
      <c r="J800" t="s">
        <v>41</v>
      </c>
      <c r="K800">
        <v>5500</v>
      </c>
      <c r="L800">
        <v>3500</v>
      </c>
      <c r="M800" t="s">
        <v>27</v>
      </c>
    </row>
    <row r="801" spans="1:13" x14ac:dyDescent="0.4">
      <c r="A801">
        <v>100800</v>
      </c>
      <c r="B801" s="1">
        <v>45823.622916666667</v>
      </c>
      <c r="C801" t="s">
        <v>48</v>
      </c>
      <c r="D801" t="s">
        <v>55</v>
      </c>
      <c r="E801" t="s">
        <v>31</v>
      </c>
      <c r="F801" t="s">
        <v>32</v>
      </c>
      <c r="G801">
        <v>10</v>
      </c>
      <c r="H801">
        <v>337</v>
      </c>
      <c r="I801">
        <v>469.6</v>
      </c>
      <c r="J801" t="s">
        <v>56</v>
      </c>
      <c r="K801">
        <v>850</v>
      </c>
      <c r="L801">
        <v>550</v>
      </c>
      <c r="M801" t="s">
        <v>33</v>
      </c>
    </row>
    <row r="802" spans="1:13" x14ac:dyDescent="0.4">
      <c r="A802">
        <v>100801</v>
      </c>
      <c r="B802" s="1">
        <v>45992.925694444442</v>
      </c>
      <c r="C802" t="s">
        <v>23</v>
      </c>
      <c r="D802" t="s">
        <v>28</v>
      </c>
      <c r="E802" t="s">
        <v>15</v>
      </c>
      <c r="F802" t="s">
        <v>32</v>
      </c>
      <c r="G802">
        <v>42</v>
      </c>
      <c r="H802">
        <v>462</v>
      </c>
      <c r="I802">
        <v>213.69</v>
      </c>
      <c r="J802" t="s">
        <v>54</v>
      </c>
      <c r="K802">
        <v>2500</v>
      </c>
      <c r="L802">
        <v>1500</v>
      </c>
      <c r="M802" t="s">
        <v>33</v>
      </c>
    </row>
    <row r="803" spans="1:13" x14ac:dyDescent="0.4">
      <c r="A803">
        <v>100802</v>
      </c>
      <c r="B803" s="1">
        <v>45687.495138888888</v>
      </c>
      <c r="C803" t="s">
        <v>19</v>
      </c>
      <c r="D803" t="s">
        <v>28</v>
      </c>
      <c r="E803" t="s">
        <v>31</v>
      </c>
      <c r="F803" t="s">
        <v>25</v>
      </c>
      <c r="G803">
        <v>77</v>
      </c>
      <c r="H803">
        <v>358</v>
      </c>
      <c r="I803">
        <v>252.65</v>
      </c>
      <c r="J803" t="s">
        <v>30</v>
      </c>
      <c r="K803">
        <v>450</v>
      </c>
      <c r="L803">
        <v>200</v>
      </c>
      <c r="M803" t="s">
        <v>27</v>
      </c>
    </row>
    <row r="804" spans="1:13" x14ac:dyDescent="0.4">
      <c r="A804">
        <v>100803</v>
      </c>
      <c r="B804" s="1">
        <v>45904.070138888892</v>
      </c>
      <c r="C804" t="s">
        <v>23</v>
      </c>
      <c r="D804" t="s">
        <v>43</v>
      </c>
      <c r="E804" t="s">
        <v>31</v>
      </c>
      <c r="F804" t="s">
        <v>32</v>
      </c>
      <c r="G804">
        <v>16</v>
      </c>
      <c r="H804">
        <v>833</v>
      </c>
      <c r="I804">
        <v>1145.03</v>
      </c>
      <c r="J804" t="s">
        <v>51</v>
      </c>
      <c r="K804">
        <v>1800</v>
      </c>
      <c r="L804">
        <v>900</v>
      </c>
      <c r="M804" t="s">
        <v>33</v>
      </c>
    </row>
    <row r="805" spans="1:13" x14ac:dyDescent="0.4">
      <c r="A805">
        <v>100804</v>
      </c>
      <c r="B805" s="1">
        <v>45763.459722222222</v>
      </c>
      <c r="C805" t="s">
        <v>39</v>
      </c>
      <c r="D805" t="s">
        <v>14</v>
      </c>
      <c r="E805" t="s">
        <v>29</v>
      </c>
      <c r="F805" t="s">
        <v>16</v>
      </c>
      <c r="G805">
        <v>58</v>
      </c>
      <c r="H805">
        <v>709</v>
      </c>
      <c r="I805">
        <v>431.34</v>
      </c>
      <c r="J805" t="s">
        <v>17</v>
      </c>
      <c r="K805">
        <v>3200</v>
      </c>
      <c r="L805">
        <v>2000</v>
      </c>
      <c r="M805" t="s">
        <v>18</v>
      </c>
    </row>
    <row r="806" spans="1:13" x14ac:dyDescent="0.4">
      <c r="A806">
        <v>100805</v>
      </c>
      <c r="B806" s="1">
        <v>45708.275694444441</v>
      </c>
      <c r="C806" t="s">
        <v>34</v>
      </c>
      <c r="D806" t="s">
        <v>35</v>
      </c>
      <c r="E806" t="s">
        <v>15</v>
      </c>
      <c r="F806" t="s">
        <v>20</v>
      </c>
      <c r="G806">
        <v>92</v>
      </c>
      <c r="H806">
        <v>818</v>
      </c>
      <c r="I806">
        <v>775.14</v>
      </c>
      <c r="J806" t="s">
        <v>36</v>
      </c>
      <c r="K806">
        <v>12000</v>
      </c>
      <c r="L806">
        <v>8000</v>
      </c>
      <c r="M806" t="s">
        <v>22</v>
      </c>
    </row>
    <row r="807" spans="1:13" x14ac:dyDescent="0.4">
      <c r="A807">
        <v>100806</v>
      </c>
      <c r="B807" s="1">
        <v>45738.259027777778</v>
      </c>
      <c r="C807" t="s">
        <v>50</v>
      </c>
      <c r="D807" t="s">
        <v>40</v>
      </c>
      <c r="E807" t="s">
        <v>31</v>
      </c>
      <c r="F807" t="s">
        <v>20</v>
      </c>
      <c r="G807">
        <v>2</v>
      </c>
      <c r="H807">
        <v>452</v>
      </c>
      <c r="I807">
        <v>748</v>
      </c>
      <c r="J807" t="s">
        <v>52</v>
      </c>
      <c r="K807">
        <v>1500</v>
      </c>
      <c r="L807">
        <v>800</v>
      </c>
      <c r="M807" t="s">
        <v>22</v>
      </c>
    </row>
    <row r="808" spans="1:13" x14ac:dyDescent="0.4">
      <c r="A808">
        <v>100807</v>
      </c>
      <c r="B808" s="1">
        <v>45790.746527777781</v>
      </c>
      <c r="C808" t="s">
        <v>23</v>
      </c>
      <c r="D808" t="s">
        <v>46</v>
      </c>
      <c r="E808" t="s">
        <v>29</v>
      </c>
      <c r="F808" t="s">
        <v>16</v>
      </c>
      <c r="G808">
        <v>43</v>
      </c>
      <c r="H808">
        <v>1071</v>
      </c>
      <c r="I808">
        <v>569.5</v>
      </c>
      <c r="J808" t="s">
        <v>47</v>
      </c>
      <c r="K808">
        <v>4500</v>
      </c>
      <c r="L808">
        <v>2800</v>
      </c>
      <c r="M808" t="s">
        <v>18</v>
      </c>
    </row>
    <row r="809" spans="1:13" x14ac:dyDescent="0.4">
      <c r="A809">
        <v>100808</v>
      </c>
      <c r="B809" s="1">
        <v>45942.984722222223</v>
      </c>
      <c r="C809" t="s">
        <v>50</v>
      </c>
      <c r="D809" t="s">
        <v>24</v>
      </c>
      <c r="E809" t="s">
        <v>31</v>
      </c>
      <c r="F809" t="s">
        <v>16</v>
      </c>
      <c r="G809">
        <v>14</v>
      </c>
      <c r="H809">
        <v>627</v>
      </c>
      <c r="I809">
        <v>777.95</v>
      </c>
      <c r="J809" t="s">
        <v>59</v>
      </c>
      <c r="K809">
        <v>3500</v>
      </c>
      <c r="L809">
        <v>2200</v>
      </c>
      <c r="M809" t="s">
        <v>18</v>
      </c>
    </row>
    <row r="810" spans="1:13" x14ac:dyDescent="0.4">
      <c r="A810">
        <v>100809</v>
      </c>
      <c r="B810" s="1">
        <v>45795.488194444442</v>
      </c>
      <c r="C810" t="s">
        <v>48</v>
      </c>
      <c r="D810" t="s">
        <v>46</v>
      </c>
      <c r="E810" t="s">
        <v>29</v>
      </c>
      <c r="F810" t="s">
        <v>16</v>
      </c>
      <c r="G810">
        <v>79</v>
      </c>
      <c r="H810">
        <v>801</v>
      </c>
      <c r="I810">
        <v>773.1</v>
      </c>
      <c r="J810" t="s">
        <v>53</v>
      </c>
      <c r="K810">
        <v>15000</v>
      </c>
      <c r="L810">
        <v>9500</v>
      </c>
      <c r="M810" t="s">
        <v>18</v>
      </c>
    </row>
    <row r="811" spans="1:13" x14ac:dyDescent="0.4">
      <c r="A811">
        <v>100810</v>
      </c>
      <c r="B811" s="1">
        <v>45841.730555555558</v>
      </c>
      <c r="C811" t="s">
        <v>34</v>
      </c>
      <c r="D811" t="s">
        <v>14</v>
      </c>
      <c r="E811" t="s">
        <v>15</v>
      </c>
      <c r="F811" t="s">
        <v>37</v>
      </c>
      <c r="G811">
        <v>25</v>
      </c>
      <c r="H811">
        <v>646</v>
      </c>
      <c r="I811">
        <v>222.36</v>
      </c>
      <c r="J811" t="s">
        <v>21</v>
      </c>
      <c r="K811">
        <v>6500</v>
      </c>
      <c r="L811">
        <v>4200</v>
      </c>
      <c r="M811" t="s">
        <v>38</v>
      </c>
    </row>
    <row r="812" spans="1:13" x14ac:dyDescent="0.4">
      <c r="A812">
        <v>100811</v>
      </c>
      <c r="B812" s="1">
        <v>45987.231249999997</v>
      </c>
      <c r="C812" t="s">
        <v>42</v>
      </c>
      <c r="D812" t="s">
        <v>55</v>
      </c>
      <c r="E812" t="s">
        <v>31</v>
      </c>
      <c r="F812" t="s">
        <v>32</v>
      </c>
      <c r="G812">
        <v>48</v>
      </c>
      <c r="H812">
        <v>677</v>
      </c>
      <c r="I812">
        <v>1053.22</v>
      </c>
      <c r="J812" t="s">
        <v>58</v>
      </c>
      <c r="K812">
        <v>1200</v>
      </c>
      <c r="L812">
        <v>800</v>
      </c>
      <c r="M812" t="s">
        <v>33</v>
      </c>
    </row>
    <row r="813" spans="1:13" x14ac:dyDescent="0.4">
      <c r="A813">
        <v>100812</v>
      </c>
      <c r="B813" s="1">
        <v>45930.293055555558</v>
      </c>
      <c r="C813" t="s">
        <v>48</v>
      </c>
      <c r="D813" t="s">
        <v>28</v>
      </c>
      <c r="E813" t="s">
        <v>31</v>
      </c>
      <c r="F813" t="s">
        <v>32</v>
      </c>
      <c r="G813">
        <v>15</v>
      </c>
      <c r="H813">
        <v>764</v>
      </c>
      <c r="I813">
        <v>1667.21</v>
      </c>
      <c r="J813" t="s">
        <v>30</v>
      </c>
      <c r="K813">
        <v>450</v>
      </c>
      <c r="L813">
        <v>200</v>
      </c>
      <c r="M813" t="s">
        <v>33</v>
      </c>
    </row>
    <row r="814" spans="1:13" x14ac:dyDescent="0.4">
      <c r="A814">
        <v>100813</v>
      </c>
      <c r="B814" s="1">
        <v>45997.677083333336</v>
      </c>
      <c r="C814" t="s">
        <v>19</v>
      </c>
      <c r="D814" t="s">
        <v>46</v>
      </c>
      <c r="E814" t="s">
        <v>29</v>
      </c>
      <c r="F814" t="s">
        <v>37</v>
      </c>
      <c r="G814">
        <v>28</v>
      </c>
      <c r="H814">
        <v>400</v>
      </c>
      <c r="I814">
        <v>549.99</v>
      </c>
      <c r="J814" t="s">
        <v>53</v>
      </c>
      <c r="K814">
        <v>15000</v>
      </c>
      <c r="L814">
        <v>9500</v>
      </c>
      <c r="M814" t="s">
        <v>38</v>
      </c>
    </row>
    <row r="815" spans="1:13" x14ac:dyDescent="0.4">
      <c r="A815">
        <v>100814</v>
      </c>
      <c r="B815" s="1">
        <v>45726.61041666667</v>
      </c>
      <c r="C815" t="s">
        <v>42</v>
      </c>
      <c r="D815" t="s">
        <v>14</v>
      </c>
      <c r="E815" t="s">
        <v>15</v>
      </c>
      <c r="F815" t="s">
        <v>37</v>
      </c>
      <c r="G815">
        <v>92</v>
      </c>
      <c r="H815">
        <v>446</v>
      </c>
      <c r="I815">
        <v>1015.39</v>
      </c>
      <c r="J815" t="s">
        <v>17</v>
      </c>
      <c r="K815">
        <v>3200</v>
      </c>
      <c r="L815">
        <v>2000</v>
      </c>
      <c r="M815" t="s">
        <v>38</v>
      </c>
    </row>
    <row r="816" spans="1:13" x14ac:dyDescent="0.4">
      <c r="A816">
        <v>100815</v>
      </c>
      <c r="B816" s="1">
        <v>45691.484722222223</v>
      </c>
      <c r="C816" t="s">
        <v>19</v>
      </c>
      <c r="D816" t="s">
        <v>46</v>
      </c>
      <c r="E816" t="s">
        <v>15</v>
      </c>
      <c r="F816" t="s">
        <v>20</v>
      </c>
      <c r="G816">
        <v>41</v>
      </c>
      <c r="H816">
        <v>368</v>
      </c>
      <c r="I816">
        <v>845.11</v>
      </c>
      <c r="J816" t="s">
        <v>47</v>
      </c>
      <c r="K816">
        <v>4500</v>
      </c>
      <c r="L816">
        <v>2800</v>
      </c>
      <c r="M816" t="s">
        <v>22</v>
      </c>
    </row>
    <row r="817" spans="1:13" x14ac:dyDescent="0.4">
      <c r="A817">
        <v>100816</v>
      </c>
      <c r="B817" s="1">
        <v>45919.252083333333</v>
      </c>
      <c r="C817" t="s">
        <v>48</v>
      </c>
      <c r="D817" t="s">
        <v>46</v>
      </c>
      <c r="E817" t="s">
        <v>29</v>
      </c>
      <c r="F817" t="s">
        <v>37</v>
      </c>
      <c r="G817">
        <v>32</v>
      </c>
      <c r="H817">
        <v>359</v>
      </c>
      <c r="I817">
        <v>914.34</v>
      </c>
      <c r="J817" t="s">
        <v>47</v>
      </c>
      <c r="K817">
        <v>4500</v>
      </c>
      <c r="L817">
        <v>2800</v>
      </c>
      <c r="M817" t="s">
        <v>38</v>
      </c>
    </row>
    <row r="818" spans="1:13" x14ac:dyDescent="0.4">
      <c r="A818">
        <v>100817</v>
      </c>
      <c r="B818" s="1">
        <v>45710.867361111108</v>
      </c>
      <c r="C818" t="s">
        <v>45</v>
      </c>
      <c r="D818" t="s">
        <v>28</v>
      </c>
      <c r="E818" t="s">
        <v>31</v>
      </c>
      <c r="F818" t="s">
        <v>32</v>
      </c>
      <c r="G818">
        <v>42</v>
      </c>
      <c r="H818">
        <v>391</v>
      </c>
      <c r="I818">
        <v>449.84</v>
      </c>
      <c r="J818" t="s">
        <v>54</v>
      </c>
      <c r="K818">
        <v>2500</v>
      </c>
      <c r="L818">
        <v>1500</v>
      </c>
      <c r="M818" t="s">
        <v>33</v>
      </c>
    </row>
    <row r="819" spans="1:13" x14ac:dyDescent="0.4">
      <c r="A819">
        <v>100818</v>
      </c>
      <c r="B819" s="1">
        <v>45862.505555555559</v>
      </c>
      <c r="C819" t="s">
        <v>34</v>
      </c>
      <c r="D819" t="s">
        <v>28</v>
      </c>
      <c r="E819" t="s">
        <v>15</v>
      </c>
      <c r="F819" t="s">
        <v>25</v>
      </c>
      <c r="G819">
        <v>61</v>
      </c>
      <c r="H819">
        <v>574</v>
      </c>
      <c r="I819">
        <v>176.2</v>
      </c>
      <c r="J819" t="s">
        <v>54</v>
      </c>
      <c r="K819">
        <v>2500</v>
      </c>
      <c r="L819">
        <v>1500</v>
      </c>
      <c r="M819" t="s">
        <v>27</v>
      </c>
    </row>
    <row r="820" spans="1:13" x14ac:dyDescent="0.4">
      <c r="A820">
        <v>100819</v>
      </c>
      <c r="B820" s="1">
        <v>45783.493055555555</v>
      </c>
      <c r="C820" t="s">
        <v>23</v>
      </c>
      <c r="D820" t="s">
        <v>35</v>
      </c>
      <c r="E820" t="s">
        <v>29</v>
      </c>
      <c r="F820" t="s">
        <v>37</v>
      </c>
      <c r="G820">
        <v>86</v>
      </c>
      <c r="H820">
        <v>403</v>
      </c>
      <c r="I820">
        <v>178.48</v>
      </c>
      <c r="J820" t="s">
        <v>36</v>
      </c>
      <c r="K820">
        <v>12000</v>
      </c>
      <c r="L820">
        <v>8000</v>
      </c>
      <c r="M820" t="s">
        <v>38</v>
      </c>
    </row>
    <row r="821" spans="1:13" x14ac:dyDescent="0.4">
      <c r="A821">
        <v>100820</v>
      </c>
      <c r="B821" s="1">
        <v>45892.629861111112</v>
      </c>
      <c r="C821" t="s">
        <v>19</v>
      </c>
      <c r="D821" t="s">
        <v>24</v>
      </c>
      <c r="E821" t="s">
        <v>15</v>
      </c>
      <c r="F821" t="s">
        <v>37</v>
      </c>
      <c r="G821">
        <v>73</v>
      </c>
      <c r="H821">
        <v>308</v>
      </c>
      <c r="I821">
        <v>457.23</v>
      </c>
      <c r="J821" t="s">
        <v>60</v>
      </c>
      <c r="K821">
        <v>25000</v>
      </c>
      <c r="L821">
        <v>18000</v>
      </c>
      <c r="M821" t="s">
        <v>38</v>
      </c>
    </row>
    <row r="822" spans="1:13" x14ac:dyDescent="0.4">
      <c r="A822">
        <v>100821</v>
      </c>
      <c r="B822" s="1">
        <v>45700.779166666667</v>
      </c>
      <c r="C822" t="s">
        <v>13</v>
      </c>
      <c r="D822" t="s">
        <v>40</v>
      </c>
      <c r="E822" t="s">
        <v>15</v>
      </c>
      <c r="F822" t="s">
        <v>16</v>
      </c>
      <c r="G822">
        <v>2</v>
      </c>
      <c r="H822">
        <v>448</v>
      </c>
      <c r="I822">
        <v>468.15</v>
      </c>
      <c r="J822" t="s">
        <v>52</v>
      </c>
      <c r="K822">
        <v>1500</v>
      </c>
      <c r="L822">
        <v>800</v>
      </c>
      <c r="M822" t="s">
        <v>18</v>
      </c>
    </row>
    <row r="823" spans="1:13" x14ac:dyDescent="0.4">
      <c r="A823">
        <v>100822</v>
      </c>
      <c r="B823" s="1">
        <v>45897.376388888886</v>
      </c>
      <c r="C823" t="s">
        <v>13</v>
      </c>
      <c r="D823" t="s">
        <v>40</v>
      </c>
      <c r="E823" t="s">
        <v>29</v>
      </c>
      <c r="F823" t="s">
        <v>25</v>
      </c>
      <c r="G823">
        <v>66</v>
      </c>
      <c r="H823">
        <v>974</v>
      </c>
      <c r="I823">
        <v>528.76</v>
      </c>
      <c r="J823" t="s">
        <v>52</v>
      </c>
      <c r="K823">
        <v>1500</v>
      </c>
      <c r="L823">
        <v>800</v>
      </c>
      <c r="M823" t="s">
        <v>27</v>
      </c>
    </row>
    <row r="824" spans="1:13" x14ac:dyDescent="0.4">
      <c r="A824">
        <v>100823</v>
      </c>
      <c r="B824" s="1">
        <v>45768.938888888886</v>
      </c>
      <c r="C824" t="s">
        <v>13</v>
      </c>
      <c r="D824" t="s">
        <v>55</v>
      </c>
      <c r="E824" t="s">
        <v>15</v>
      </c>
      <c r="F824" t="s">
        <v>16</v>
      </c>
      <c r="G824">
        <v>31</v>
      </c>
      <c r="H824">
        <v>678</v>
      </c>
      <c r="I824">
        <v>999.9</v>
      </c>
      <c r="J824" t="s">
        <v>57</v>
      </c>
      <c r="K824">
        <v>600</v>
      </c>
      <c r="L824">
        <v>350</v>
      </c>
      <c r="M824" t="s">
        <v>18</v>
      </c>
    </row>
    <row r="825" spans="1:13" x14ac:dyDescent="0.4">
      <c r="A825">
        <v>100824</v>
      </c>
      <c r="B825" s="1">
        <v>45906.659722222219</v>
      </c>
      <c r="C825" t="s">
        <v>50</v>
      </c>
      <c r="D825" t="s">
        <v>46</v>
      </c>
      <c r="E825" t="s">
        <v>15</v>
      </c>
      <c r="F825" t="s">
        <v>16</v>
      </c>
      <c r="G825">
        <v>69</v>
      </c>
      <c r="H825">
        <v>318</v>
      </c>
      <c r="I825">
        <v>667.55</v>
      </c>
      <c r="J825" t="s">
        <v>47</v>
      </c>
      <c r="K825">
        <v>4500</v>
      </c>
      <c r="L825">
        <v>2800</v>
      </c>
      <c r="M825" t="s">
        <v>18</v>
      </c>
    </row>
    <row r="826" spans="1:13" x14ac:dyDescent="0.4">
      <c r="A826">
        <v>100825</v>
      </c>
      <c r="B826" s="1">
        <v>45808.486111111109</v>
      </c>
      <c r="C826" t="s">
        <v>48</v>
      </c>
      <c r="D826" t="s">
        <v>35</v>
      </c>
      <c r="E826" t="s">
        <v>29</v>
      </c>
      <c r="F826" t="s">
        <v>32</v>
      </c>
      <c r="G826">
        <v>9</v>
      </c>
      <c r="H826">
        <v>915</v>
      </c>
      <c r="I826">
        <v>292.39999999999998</v>
      </c>
      <c r="J826" t="s">
        <v>49</v>
      </c>
      <c r="K826">
        <v>8500</v>
      </c>
      <c r="L826">
        <v>5500</v>
      </c>
      <c r="M826" t="s">
        <v>33</v>
      </c>
    </row>
    <row r="827" spans="1:13" x14ac:dyDescent="0.4">
      <c r="A827">
        <v>100826</v>
      </c>
      <c r="B827" s="1">
        <v>45840.109027777777</v>
      </c>
      <c r="C827" t="s">
        <v>39</v>
      </c>
      <c r="D827" t="s">
        <v>14</v>
      </c>
      <c r="E827" t="s">
        <v>31</v>
      </c>
      <c r="F827" t="s">
        <v>20</v>
      </c>
      <c r="G827">
        <v>19</v>
      </c>
      <c r="H827">
        <v>784</v>
      </c>
      <c r="I827">
        <v>390.52</v>
      </c>
      <c r="J827" t="s">
        <v>17</v>
      </c>
      <c r="K827">
        <v>3200</v>
      </c>
      <c r="L827">
        <v>2000</v>
      </c>
      <c r="M827" t="s">
        <v>22</v>
      </c>
    </row>
    <row r="828" spans="1:13" x14ac:dyDescent="0.4">
      <c r="A828">
        <v>100827</v>
      </c>
      <c r="B828" s="1">
        <v>45993.127083333333</v>
      </c>
      <c r="C828" t="s">
        <v>45</v>
      </c>
      <c r="D828" t="s">
        <v>24</v>
      </c>
      <c r="E828" t="s">
        <v>31</v>
      </c>
      <c r="F828" t="s">
        <v>32</v>
      </c>
      <c r="G828">
        <v>3</v>
      </c>
      <c r="H828">
        <v>796</v>
      </c>
      <c r="I828">
        <v>296.48</v>
      </c>
      <c r="J828" t="s">
        <v>26</v>
      </c>
      <c r="K828">
        <v>45000</v>
      </c>
      <c r="L828">
        <v>32000</v>
      </c>
      <c r="M828" t="s">
        <v>33</v>
      </c>
    </row>
    <row r="829" spans="1:13" x14ac:dyDescent="0.4">
      <c r="A829">
        <v>100828</v>
      </c>
      <c r="B829" s="1">
        <v>45752.974305555559</v>
      </c>
      <c r="C829" t="s">
        <v>23</v>
      </c>
      <c r="D829" t="s">
        <v>43</v>
      </c>
      <c r="E829" t="s">
        <v>15</v>
      </c>
      <c r="F829" t="s">
        <v>32</v>
      </c>
      <c r="G829">
        <v>48</v>
      </c>
      <c r="H829">
        <v>950</v>
      </c>
      <c r="I829">
        <v>512.91999999999996</v>
      </c>
      <c r="J829" t="s">
        <v>51</v>
      </c>
      <c r="K829">
        <v>1800</v>
      </c>
      <c r="L829">
        <v>900</v>
      </c>
      <c r="M829" t="s">
        <v>33</v>
      </c>
    </row>
    <row r="830" spans="1:13" x14ac:dyDescent="0.4">
      <c r="A830">
        <v>100829</v>
      </c>
      <c r="B830" s="1">
        <v>45665.036805555559</v>
      </c>
      <c r="C830" t="s">
        <v>42</v>
      </c>
      <c r="D830" t="s">
        <v>14</v>
      </c>
      <c r="E830" t="s">
        <v>29</v>
      </c>
      <c r="F830" t="s">
        <v>37</v>
      </c>
      <c r="G830">
        <v>88</v>
      </c>
      <c r="H830">
        <v>649</v>
      </c>
      <c r="I830">
        <v>1026.6600000000001</v>
      </c>
      <c r="J830" t="s">
        <v>17</v>
      </c>
      <c r="K830">
        <v>3200</v>
      </c>
      <c r="L830">
        <v>2000</v>
      </c>
      <c r="M830" t="s">
        <v>38</v>
      </c>
    </row>
    <row r="831" spans="1:13" x14ac:dyDescent="0.4">
      <c r="A831">
        <v>100830</v>
      </c>
      <c r="B831" s="1">
        <v>46017.163888888892</v>
      </c>
      <c r="C831" t="s">
        <v>45</v>
      </c>
      <c r="D831" t="s">
        <v>24</v>
      </c>
      <c r="E831" t="s">
        <v>15</v>
      </c>
      <c r="F831" t="s">
        <v>37</v>
      </c>
      <c r="G831">
        <v>15</v>
      </c>
      <c r="H831">
        <v>879</v>
      </c>
      <c r="I831">
        <v>511.29</v>
      </c>
      <c r="J831" t="s">
        <v>60</v>
      </c>
      <c r="K831">
        <v>25000</v>
      </c>
      <c r="L831">
        <v>18000</v>
      </c>
      <c r="M831" t="s">
        <v>38</v>
      </c>
    </row>
    <row r="832" spans="1:13" x14ac:dyDescent="0.4">
      <c r="A832">
        <v>100831</v>
      </c>
      <c r="B832" s="1">
        <v>45841.125694444447</v>
      </c>
      <c r="C832" t="s">
        <v>39</v>
      </c>
      <c r="D832" t="s">
        <v>40</v>
      </c>
      <c r="E832" t="s">
        <v>31</v>
      </c>
      <c r="F832" t="s">
        <v>37</v>
      </c>
      <c r="G832">
        <v>41</v>
      </c>
      <c r="H832">
        <v>983</v>
      </c>
      <c r="I832">
        <v>1136.8399999999999</v>
      </c>
      <c r="J832" t="s">
        <v>41</v>
      </c>
      <c r="K832">
        <v>5500</v>
      </c>
      <c r="L832">
        <v>3500</v>
      </c>
      <c r="M832" t="s">
        <v>38</v>
      </c>
    </row>
    <row r="833" spans="1:13" x14ac:dyDescent="0.4">
      <c r="A833">
        <v>100832</v>
      </c>
      <c r="B833" s="1">
        <v>45938.120138888888</v>
      </c>
      <c r="C833" t="s">
        <v>50</v>
      </c>
      <c r="D833" t="s">
        <v>40</v>
      </c>
      <c r="E833" t="s">
        <v>29</v>
      </c>
      <c r="F833" t="s">
        <v>25</v>
      </c>
      <c r="G833">
        <v>26</v>
      </c>
      <c r="H833">
        <v>530</v>
      </c>
      <c r="I833">
        <v>2015.32</v>
      </c>
      <c r="J833" t="s">
        <v>41</v>
      </c>
      <c r="K833">
        <v>5500</v>
      </c>
      <c r="L833">
        <v>3500</v>
      </c>
      <c r="M833" t="s">
        <v>27</v>
      </c>
    </row>
    <row r="834" spans="1:13" x14ac:dyDescent="0.4">
      <c r="A834">
        <v>100833</v>
      </c>
      <c r="B834" s="1">
        <v>45852.734722222223</v>
      </c>
      <c r="C834" t="s">
        <v>42</v>
      </c>
      <c r="D834" t="s">
        <v>43</v>
      </c>
      <c r="E834" t="s">
        <v>31</v>
      </c>
      <c r="F834" t="s">
        <v>16</v>
      </c>
      <c r="G834">
        <v>96</v>
      </c>
      <c r="H834">
        <v>646</v>
      </c>
      <c r="I834">
        <v>1125.8599999999999</v>
      </c>
      <c r="J834" t="s">
        <v>61</v>
      </c>
      <c r="K834">
        <v>2800</v>
      </c>
      <c r="L834">
        <v>1500</v>
      </c>
      <c r="M834" t="s">
        <v>18</v>
      </c>
    </row>
    <row r="835" spans="1:13" x14ac:dyDescent="0.4">
      <c r="A835">
        <v>100834</v>
      </c>
      <c r="B835" s="1">
        <v>46009.958333333336</v>
      </c>
      <c r="C835" t="s">
        <v>13</v>
      </c>
      <c r="D835" t="s">
        <v>55</v>
      </c>
      <c r="E835" t="s">
        <v>15</v>
      </c>
      <c r="F835" t="s">
        <v>37</v>
      </c>
      <c r="G835">
        <v>35</v>
      </c>
      <c r="H835">
        <v>1175</v>
      </c>
      <c r="I835">
        <v>725.51</v>
      </c>
      <c r="J835" t="s">
        <v>57</v>
      </c>
      <c r="K835">
        <v>600</v>
      </c>
      <c r="L835">
        <v>350</v>
      </c>
      <c r="M835" t="s">
        <v>38</v>
      </c>
    </row>
    <row r="836" spans="1:13" x14ac:dyDescent="0.4">
      <c r="A836">
        <v>100835</v>
      </c>
      <c r="B836" s="1">
        <v>45852.915277777778</v>
      </c>
      <c r="C836" t="s">
        <v>50</v>
      </c>
      <c r="D836" t="s">
        <v>28</v>
      </c>
      <c r="E836" t="s">
        <v>15</v>
      </c>
      <c r="F836" t="s">
        <v>25</v>
      </c>
      <c r="G836">
        <v>70</v>
      </c>
      <c r="H836">
        <v>549</v>
      </c>
      <c r="I836">
        <v>1866.52</v>
      </c>
      <c r="J836" t="s">
        <v>54</v>
      </c>
      <c r="K836">
        <v>2500</v>
      </c>
      <c r="L836">
        <v>1500</v>
      </c>
      <c r="M836" t="s">
        <v>27</v>
      </c>
    </row>
    <row r="837" spans="1:13" x14ac:dyDescent="0.4">
      <c r="A837">
        <v>100836</v>
      </c>
      <c r="B837" s="1">
        <v>45812.749305555553</v>
      </c>
      <c r="C837" t="s">
        <v>19</v>
      </c>
      <c r="D837" t="s">
        <v>55</v>
      </c>
      <c r="E837" t="s">
        <v>15</v>
      </c>
      <c r="F837" t="s">
        <v>37</v>
      </c>
      <c r="G837">
        <v>84</v>
      </c>
      <c r="H837">
        <v>418</v>
      </c>
      <c r="I837">
        <v>311.57</v>
      </c>
      <c r="J837" t="s">
        <v>57</v>
      </c>
      <c r="K837">
        <v>600</v>
      </c>
      <c r="L837">
        <v>350</v>
      </c>
      <c r="M837" t="s">
        <v>38</v>
      </c>
    </row>
    <row r="838" spans="1:13" x14ac:dyDescent="0.4">
      <c r="A838">
        <v>100837</v>
      </c>
      <c r="B838" s="1">
        <v>45750.320833333331</v>
      </c>
      <c r="C838" t="s">
        <v>34</v>
      </c>
      <c r="D838" t="s">
        <v>46</v>
      </c>
      <c r="E838" t="s">
        <v>29</v>
      </c>
      <c r="F838" t="s">
        <v>16</v>
      </c>
      <c r="G838">
        <v>36</v>
      </c>
      <c r="H838">
        <v>938</v>
      </c>
      <c r="I838">
        <v>1184.6199999999999</v>
      </c>
      <c r="J838" t="s">
        <v>53</v>
      </c>
      <c r="K838">
        <v>15000</v>
      </c>
      <c r="L838">
        <v>9500</v>
      </c>
      <c r="M838" t="s">
        <v>18</v>
      </c>
    </row>
    <row r="839" spans="1:13" x14ac:dyDescent="0.4">
      <c r="A839">
        <v>100838</v>
      </c>
      <c r="B839" s="1">
        <v>45817.304861111108</v>
      </c>
      <c r="C839" t="s">
        <v>45</v>
      </c>
      <c r="D839" t="s">
        <v>46</v>
      </c>
      <c r="E839" t="s">
        <v>29</v>
      </c>
      <c r="F839" t="s">
        <v>25</v>
      </c>
      <c r="G839">
        <v>87</v>
      </c>
      <c r="H839">
        <v>835</v>
      </c>
      <c r="I839">
        <v>682.74</v>
      </c>
      <c r="J839" t="s">
        <v>47</v>
      </c>
      <c r="K839">
        <v>4500</v>
      </c>
      <c r="L839">
        <v>2800</v>
      </c>
      <c r="M839" t="s">
        <v>27</v>
      </c>
    </row>
    <row r="840" spans="1:13" x14ac:dyDescent="0.4">
      <c r="A840">
        <v>100839</v>
      </c>
      <c r="B840" s="1">
        <v>45718.26666666667</v>
      </c>
      <c r="C840" t="s">
        <v>42</v>
      </c>
      <c r="D840" t="s">
        <v>43</v>
      </c>
      <c r="E840" t="s">
        <v>15</v>
      </c>
      <c r="F840" t="s">
        <v>32</v>
      </c>
      <c r="G840">
        <v>69</v>
      </c>
      <c r="H840">
        <v>1196</v>
      </c>
      <c r="I840">
        <v>820.19</v>
      </c>
      <c r="J840" t="s">
        <v>44</v>
      </c>
      <c r="K840">
        <v>4500</v>
      </c>
      <c r="L840">
        <v>2500</v>
      </c>
      <c r="M840" t="s">
        <v>33</v>
      </c>
    </row>
    <row r="841" spans="1:13" x14ac:dyDescent="0.4">
      <c r="A841">
        <v>100840</v>
      </c>
      <c r="B841" s="1">
        <v>45779.311805555553</v>
      </c>
      <c r="C841" t="s">
        <v>13</v>
      </c>
      <c r="D841" t="s">
        <v>28</v>
      </c>
      <c r="E841" t="s">
        <v>15</v>
      </c>
      <c r="F841" t="s">
        <v>16</v>
      </c>
      <c r="G841">
        <v>55</v>
      </c>
      <c r="H841">
        <v>797</v>
      </c>
      <c r="I841">
        <v>1051.56</v>
      </c>
      <c r="J841" t="s">
        <v>54</v>
      </c>
      <c r="K841">
        <v>2500</v>
      </c>
      <c r="L841">
        <v>1500</v>
      </c>
      <c r="M841" t="s">
        <v>18</v>
      </c>
    </row>
    <row r="842" spans="1:13" x14ac:dyDescent="0.4">
      <c r="A842">
        <v>100841</v>
      </c>
      <c r="B842" s="1">
        <v>45708.654166666667</v>
      </c>
      <c r="C842" t="s">
        <v>19</v>
      </c>
      <c r="D842" t="s">
        <v>35</v>
      </c>
      <c r="E842" t="s">
        <v>15</v>
      </c>
      <c r="F842" t="s">
        <v>32</v>
      </c>
      <c r="G842">
        <v>38</v>
      </c>
      <c r="H842">
        <v>772</v>
      </c>
      <c r="I842">
        <v>736.44</v>
      </c>
      <c r="J842" t="s">
        <v>36</v>
      </c>
      <c r="K842">
        <v>12000</v>
      </c>
      <c r="L842">
        <v>8000</v>
      </c>
      <c r="M842" t="s">
        <v>33</v>
      </c>
    </row>
    <row r="843" spans="1:13" x14ac:dyDescent="0.4">
      <c r="A843">
        <v>100842</v>
      </c>
      <c r="B843" s="1">
        <v>45934.111111111109</v>
      </c>
      <c r="C843" t="s">
        <v>45</v>
      </c>
      <c r="D843" t="s">
        <v>14</v>
      </c>
      <c r="E843" t="s">
        <v>31</v>
      </c>
      <c r="F843" t="s">
        <v>37</v>
      </c>
      <c r="G843">
        <v>94</v>
      </c>
      <c r="H843">
        <v>529</v>
      </c>
      <c r="I843">
        <v>1119.79</v>
      </c>
      <c r="J843" t="s">
        <v>17</v>
      </c>
      <c r="K843">
        <v>3200</v>
      </c>
      <c r="L843">
        <v>2000</v>
      </c>
      <c r="M843" t="s">
        <v>38</v>
      </c>
    </row>
    <row r="844" spans="1:13" x14ac:dyDescent="0.4">
      <c r="A844">
        <v>100843</v>
      </c>
      <c r="B844" s="1">
        <v>45662.60833333333</v>
      </c>
      <c r="C844" t="s">
        <v>23</v>
      </c>
      <c r="D844" t="s">
        <v>46</v>
      </c>
      <c r="E844" t="s">
        <v>29</v>
      </c>
      <c r="F844" t="s">
        <v>20</v>
      </c>
      <c r="G844">
        <v>42</v>
      </c>
      <c r="H844">
        <v>326</v>
      </c>
      <c r="I844">
        <v>283.5</v>
      </c>
      <c r="J844" t="s">
        <v>53</v>
      </c>
      <c r="K844">
        <v>15000</v>
      </c>
      <c r="L844">
        <v>9500</v>
      </c>
      <c r="M844" t="s">
        <v>22</v>
      </c>
    </row>
    <row r="845" spans="1:13" x14ac:dyDescent="0.4">
      <c r="A845">
        <v>100844</v>
      </c>
      <c r="B845" s="1">
        <v>45749.746527777781</v>
      </c>
      <c r="C845" t="s">
        <v>19</v>
      </c>
      <c r="D845" t="s">
        <v>14</v>
      </c>
      <c r="E845" t="s">
        <v>29</v>
      </c>
      <c r="F845" t="s">
        <v>25</v>
      </c>
      <c r="G845">
        <v>43</v>
      </c>
      <c r="H845">
        <v>958</v>
      </c>
      <c r="I845">
        <v>609.38</v>
      </c>
      <c r="J845" t="s">
        <v>17</v>
      </c>
      <c r="K845">
        <v>3200</v>
      </c>
      <c r="L845">
        <v>2000</v>
      </c>
      <c r="M845" t="s">
        <v>27</v>
      </c>
    </row>
    <row r="846" spans="1:13" x14ac:dyDescent="0.4">
      <c r="A846">
        <v>100845</v>
      </c>
      <c r="B846" s="1">
        <v>45827.456944444442</v>
      </c>
      <c r="C846" t="s">
        <v>48</v>
      </c>
      <c r="D846" t="s">
        <v>28</v>
      </c>
      <c r="E846" t="s">
        <v>29</v>
      </c>
      <c r="F846" t="s">
        <v>37</v>
      </c>
      <c r="G846">
        <v>55</v>
      </c>
      <c r="H846">
        <v>460</v>
      </c>
      <c r="I846">
        <v>282.64</v>
      </c>
      <c r="J846" t="s">
        <v>30</v>
      </c>
      <c r="K846">
        <v>450</v>
      </c>
      <c r="L846">
        <v>200</v>
      </c>
      <c r="M846" t="s">
        <v>38</v>
      </c>
    </row>
    <row r="847" spans="1:13" x14ac:dyDescent="0.4">
      <c r="A847">
        <v>100846</v>
      </c>
      <c r="B847" s="1">
        <v>45974.956250000003</v>
      </c>
      <c r="C847" t="s">
        <v>39</v>
      </c>
      <c r="D847" t="s">
        <v>40</v>
      </c>
      <c r="E847" t="s">
        <v>15</v>
      </c>
      <c r="F847" t="s">
        <v>20</v>
      </c>
      <c r="G847">
        <v>81</v>
      </c>
      <c r="H847">
        <v>914</v>
      </c>
      <c r="I847">
        <v>351.24</v>
      </c>
      <c r="J847" t="s">
        <v>41</v>
      </c>
      <c r="K847">
        <v>5500</v>
      </c>
      <c r="L847">
        <v>3500</v>
      </c>
      <c r="M847" t="s">
        <v>22</v>
      </c>
    </row>
    <row r="848" spans="1:13" x14ac:dyDescent="0.4">
      <c r="A848">
        <v>100847</v>
      </c>
      <c r="B848" s="1">
        <v>45679.04791666667</v>
      </c>
      <c r="C848" t="s">
        <v>23</v>
      </c>
      <c r="D848" t="s">
        <v>24</v>
      </c>
      <c r="E848" t="s">
        <v>15</v>
      </c>
      <c r="F848" t="s">
        <v>32</v>
      </c>
      <c r="G848">
        <v>87</v>
      </c>
      <c r="H848">
        <v>1085</v>
      </c>
      <c r="I848">
        <v>485.02</v>
      </c>
      <c r="J848" t="s">
        <v>26</v>
      </c>
      <c r="K848">
        <v>45000</v>
      </c>
      <c r="L848">
        <v>32000</v>
      </c>
      <c r="M848" t="s">
        <v>33</v>
      </c>
    </row>
    <row r="849" spans="1:13" x14ac:dyDescent="0.4">
      <c r="A849">
        <v>100848</v>
      </c>
      <c r="B849" s="1">
        <v>45983.756944444445</v>
      </c>
      <c r="C849" t="s">
        <v>50</v>
      </c>
      <c r="D849" t="s">
        <v>24</v>
      </c>
      <c r="E849" t="s">
        <v>31</v>
      </c>
      <c r="F849" t="s">
        <v>37</v>
      </c>
      <c r="G849">
        <v>69</v>
      </c>
      <c r="H849">
        <v>579</v>
      </c>
      <c r="I849">
        <v>1138.99</v>
      </c>
      <c r="J849" t="s">
        <v>60</v>
      </c>
      <c r="K849">
        <v>25000</v>
      </c>
      <c r="L849">
        <v>18000</v>
      </c>
      <c r="M849" t="s">
        <v>38</v>
      </c>
    </row>
    <row r="850" spans="1:13" x14ac:dyDescent="0.4">
      <c r="A850">
        <v>100849</v>
      </c>
      <c r="B850" s="1">
        <v>45658.633333333331</v>
      </c>
      <c r="C850" t="s">
        <v>34</v>
      </c>
      <c r="D850" t="s">
        <v>55</v>
      </c>
      <c r="E850" t="s">
        <v>15</v>
      </c>
      <c r="F850" t="s">
        <v>32</v>
      </c>
      <c r="G850">
        <v>14</v>
      </c>
      <c r="H850">
        <v>616</v>
      </c>
      <c r="I850">
        <v>780.27</v>
      </c>
      <c r="J850" t="s">
        <v>57</v>
      </c>
      <c r="K850">
        <v>600</v>
      </c>
      <c r="L850">
        <v>350</v>
      </c>
      <c r="M850" t="s">
        <v>33</v>
      </c>
    </row>
    <row r="851" spans="1:13" x14ac:dyDescent="0.4">
      <c r="A851">
        <v>100850</v>
      </c>
      <c r="B851" s="1">
        <v>45790.248611111114</v>
      </c>
      <c r="C851" t="s">
        <v>34</v>
      </c>
      <c r="D851" t="s">
        <v>14</v>
      </c>
      <c r="E851" t="s">
        <v>15</v>
      </c>
      <c r="F851" t="s">
        <v>20</v>
      </c>
      <c r="G851">
        <v>15</v>
      </c>
      <c r="H851">
        <v>1031</v>
      </c>
      <c r="I851">
        <v>738.69</v>
      </c>
      <c r="J851" t="s">
        <v>17</v>
      </c>
      <c r="K851">
        <v>3200</v>
      </c>
      <c r="L851">
        <v>2000</v>
      </c>
      <c r="M851" t="s">
        <v>22</v>
      </c>
    </row>
    <row r="852" spans="1:13" x14ac:dyDescent="0.4">
      <c r="A852">
        <v>100851</v>
      </c>
      <c r="B852" s="1">
        <v>45890.341666666667</v>
      </c>
      <c r="C852" t="s">
        <v>39</v>
      </c>
      <c r="D852" t="s">
        <v>55</v>
      </c>
      <c r="E852" t="s">
        <v>15</v>
      </c>
      <c r="F852" t="s">
        <v>25</v>
      </c>
      <c r="G852">
        <v>72</v>
      </c>
      <c r="H852">
        <v>855</v>
      </c>
      <c r="I852">
        <v>928.66</v>
      </c>
      <c r="J852" t="s">
        <v>57</v>
      </c>
      <c r="K852">
        <v>600</v>
      </c>
      <c r="L852">
        <v>350</v>
      </c>
      <c r="M852" t="s">
        <v>27</v>
      </c>
    </row>
    <row r="853" spans="1:13" x14ac:dyDescent="0.4">
      <c r="A853">
        <v>100852</v>
      </c>
      <c r="B853" s="1">
        <v>45669.60833333333</v>
      </c>
      <c r="C853" t="s">
        <v>45</v>
      </c>
      <c r="D853" t="s">
        <v>40</v>
      </c>
      <c r="E853" t="s">
        <v>29</v>
      </c>
      <c r="F853" t="s">
        <v>16</v>
      </c>
      <c r="G853">
        <v>7</v>
      </c>
      <c r="H853">
        <v>310</v>
      </c>
      <c r="I853">
        <v>344.71</v>
      </c>
      <c r="J853" t="s">
        <v>52</v>
      </c>
      <c r="K853">
        <v>1500</v>
      </c>
      <c r="L853">
        <v>800</v>
      </c>
      <c r="M853" t="s">
        <v>18</v>
      </c>
    </row>
    <row r="854" spans="1:13" x14ac:dyDescent="0.4">
      <c r="A854">
        <v>100853</v>
      </c>
      <c r="B854" s="1">
        <v>46003.356944444444</v>
      </c>
      <c r="C854" t="s">
        <v>13</v>
      </c>
      <c r="D854" t="s">
        <v>35</v>
      </c>
      <c r="E854" t="s">
        <v>31</v>
      </c>
      <c r="F854" t="s">
        <v>16</v>
      </c>
      <c r="G854">
        <v>71</v>
      </c>
      <c r="H854">
        <v>414</v>
      </c>
      <c r="I854">
        <v>2358.71</v>
      </c>
      <c r="J854" t="s">
        <v>49</v>
      </c>
      <c r="K854">
        <v>8500</v>
      </c>
      <c r="L854">
        <v>5500</v>
      </c>
      <c r="M854" t="s">
        <v>18</v>
      </c>
    </row>
    <row r="855" spans="1:13" x14ac:dyDescent="0.4">
      <c r="A855">
        <v>100854</v>
      </c>
      <c r="B855" s="1">
        <v>45703.385416666664</v>
      </c>
      <c r="C855" t="s">
        <v>48</v>
      </c>
      <c r="D855" t="s">
        <v>55</v>
      </c>
      <c r="E855" t="s">
        <v>29</v>
      </c>
      <c r="F855" t="s">
        <v>25</v>
      </c>
      <c r="G855">
        <v>6</v>
      </c>
      <c r="H855">
        <v>1070</v>
      </c>
      <c r="I855">
        <v>213.66</v>
      </c>
      <c r="J855" t="s">
        <v>58</v>
      </c>
      <c r="K855">
        <v>1200</v>
      </c>
      <c r="L855">
        <v>800</v>
      </c>
      <c r="M855" t="s">
        <v>27</v>
      </c>
    </row>
    <row r="856" spans="1:13" x14ac:dyDescent="0.4">
      <c r="A856">
        <v>100855</v>
      </c>
      <c r="B856" s="1">
        <v>45691.06527777778</v>
      </c>
      <c r="C856" t="s">
        <v>39</v>
      </c>
      <c r="D856" t="s">
        <v>40</v>
      </c>
      <c r="E856" t="s">
        <v>29</v>
      </c>
      <c r="F856" t="s">
        <v>20</v>
      </c>
      <c r="G856">
        <v>18</v>
      </c>
      <c r="H856">
        <v>881</v>
      </c>
      <c r="I856">
        <v>980.4</v>
      </c>
      <c r="J856" t="s">
        <v>52</v>
      </c>
      <c r="K856">
        <v>1500</v>
      </c>
      <c r="L856">
        <v>800</v>
      </c>
      <c r="M856" t="s">
        <v>22</v>
      </c>
    </row>
    <row r="857" spans="1:13" x14ac:dyDescent="0.4">
      <c r="A857">
        <v>100856</v>
      </c>
      <c r="B857" s="1">
        <v>45735.616666666669</v>
      </c>
      <c r="C857" t="s">
        <v>50</v>
      </c>
      <c r="D857" t="s">
        <v>24</v>
      </c>
      <c r="E857" t="s">
        <v>31</v>
      </c>
      <c r="F857" t="s">
        <v>37</v>
      </c>
      <c r="G857">
        <v>11</v>
      </c>
      <c r="H857">
        <v>938</v>
      </c>
      <c r="I857">
        <v>608.19000000000005</v>
      </c>
      <c r="J857" t="s">
        <v>26</v>
      </c>
      <c r="K857">
        <v>45000</v>
      </c>
      <c r="L857">
        <v>32000</v>
      </c>
      <c r="M857" t="s">
        <v>38</v>
      </c>
    </row>
    <row r="858" spans="1:13" x14ac:dyDescent="0.4">
      <c r="A858">
        <v>100857</v>
      </c>
      <c r="B858" s="1">
        <v>45875.039583333331</v>
      </c>
      <c r="C858" t="s">
        <v>50</v>
      </c>
      <c r="D858" t="s">
        <v>55</v>
      </c>
      <c r="E858" t="s">
        <v>29</v>
      </c>
      <c r="F858" t="s">
        <v>20</v>
      </c>
      <c r="G858">
        <v>59</v>
      </c>
      <c r="H858">
        <v>731</v>
      </c>
      <c r="I858">
        <v>377.5</v>
      </c>
      <c r="J858" t="s">
        <v>56</v>
      </c>
      <c r="K858">
        <v>850</v>
      </c>
      <c r="L858">
        <v>550</v>
      </c>
      <c r="M858" t="s">
        <v>22</v>
      </c>
    </row>
    <row r="859" spans="1:13" x14ac:dyDescent="0.4">
      <c r="A859">
        <v>100858</v>
      </c>
      <c r="B859" s="1">
        <v>45958.245138888888</v>
      </c>
      <c r="C859" t="s">
        <v>13</v>
      </c>
      <c r="D859" t="s">
        <v>43</v>
      </c>
      <c r="E859" t="s">
        <v>29</v>
      </c>
      <c r="F859" t="s">
        <v>32</v>
      </c>
      <c r="G859">
        <v>62</v>
      </c>
      <c r="H859">
        <v>569</v>
      </c>
      <c r="I859">
        <v>726.08</v>
      </c>
      <c r="J859" t="s">
        <v>51</v>
      </c>
      <c r="K859">
        <v>1800</v>
      </c>
      <c r="L859">
        <v>900</v>
      </c>
      <c r="M859" t="s">
        <v>33</v>
      </c>
    </row>
    <row r="860" spans="1:13" x14ac:dyDescent="0.4">
      <c r="A860">
        <v>100859</v>
      </c>
      <c r="B860" s="1">
        <v>45730.956250000003</v>
      </c>
      <c r="C860" t="s">
        <v>42</v>
      </c>
      <c r="D860" t="s">
        <v>24</v>
      </c>
      <c r="E860" t="s">
        <v>31</v>
      </c>
      <c r="F860" t="s">
        <v>20</v>
      </c>
      <c r="G860">
        <v>31</v>
      </c>
      <c r="H860">
        <v>657</v>
      </c>
      <c r="I860">
        <v>219.68</v>
      </c>
      <c r="J860" t="s">
        <v>26</v>
      </c>
      <c r="K860">
        <v>45000</v>
      </c>
      <c r="L860">
        <v>32000</v>
      </c>
      <c r="M860" t="s">
        <v>22</v>
      </c>
    </row>
    <row r="861" spans="1:13" x14ac:dyDescent="0.4">
      <c r="A861">
        <v>100860</v>
      </c>
      <c r="B861" s="1">
        <v>45939.993055555555</v>
      </c>
      <c r="C861" t="s">
        <v>50</v>
      </c>
      <c r="D861" t="s">
        <v>46</v>
      </c>
      <c r="E861" t="s">
        <v>31</v>
      </c>
      <c r="F861" t="s">
        <v>16</v>
      </c>
      <c r="G861">
        <v>86</v>
      </c>
      <c r="H861">
        <v>1084</v>
      </c>
      <c r="I861">
        <v>1654.2</v>
      </c>
      <c r="J861" t="s">
        <v>47</v>
      </c>
      <c r="K861">
        <v>4500</v>
      </c>
      <c r="L861">
        <v>2800</v>
      </c>
      <c r="M861" t="s">
        <v>18</v>
      </c>
    </row>
    <row r="862" spans="1:13" x14ac:dyDescent="0.4">
      <c r="A862">
        <v>100861</v>
      </c>
      <c r="B862" s="1">
        <v>45906.531944444447</v>
      </c>
      <c r="C862" t="s">
        <v>34</v>
      </c>
      <c r="D862" t="s">
        <v>46</v>
      </c>
      <c r="E862" t="s">
        <v>15</v>
      </c>
      <c r="F862" t="s">
        <v>25</v>
      </c>
      <c r="G862">
        <v>89</v>
      </c>
      <c r="H862">
        <v>679</v>
      </c>
      <c r="I862">
        <v>831.07</v>
      </c>
      <c r="J862" t="s">
        <v>53</v>
      </c>
      <c r="K862">
        <v>15000</v>
      </c>
      <c r="L862">
        <v>9500</v>
      </c>
      <c r="M862" t="s">
        <v>27</v>
      </c>
    </row>
    <row r="863" spans="1:13" x14ac:dyDescent="0.4">
      <c r="A863">
        <v>100862</v>
      </c>
      <c r="B863" s="1">
        <v>45704.800694444442</v>
      </c>
      <c r="C863" t="s">
        <v>45</v>
      </c>
      <c r="D863" t="s">
        <v>43</v>
      </c>
      <c r="E863" t="s">
        <v>29</v>
      </c>
      <c r="F863" t="s">
        <v>25</v>
      </c>
      <c r="G863">
        <v>76</v>
      </c>
      <c r="H863">
        <v>764</v>
      </c>
      <c r="I863">
        <v>873.94</v>
      </c>
      <c r="J863" t="s">
        <v>51</v>
      </c>
      <c r="K863">
        <v>1800</v>
      </c>
      <c r="L863">
        <v>900</v>
      </c>
      <c r="M863" t="s">
        <v>27</v>
      </c>
    </row>
    <row r="864" spans="1:13" x14ac:dyDescent="0.4">
      <c r="A864">
        <v>100863</v>
      </c>
      <c r="B864" s="1">
        <v>45778.25</v>
      </c>
      <c r="C864" t="s">
        <v>34</v>
      </c>
      <c r="D864" t="s">
        <v>14</v>
      </c>
      <c r="E864" t="s">
        <v>31</v>
      </c>
      <c r="F864" t="s">
        <v>20</v>
      </c>
      <c r="G864">
        <v>64</v>
      </c>
      <c r="H864">
        <v>997</v>
      </c>
      <c r="I864">
        <v>883.1</v>
      </c>
      <c r="J864" t="s">
        <v>17</v>
      </c>
      <c r="K864">
        <v>3200</v>
      </c>
      <c r="L864">
        <v>2000</v>
      </c>
      <c r="M864" t="s">
        <v>22</v>
      </c>
    </row>
    <row r="865" spans="1:13" x14ac:dyDescent="0.4">
      <c r="A865">
        <v>100864</v>
      </c>
      <c r="B865" s="1">
        <v>45871.668749999997</v>
      </c>
      <c r="C865" t="s">
        <v>19</v>
      </c>
      <c r="D865" t="s">
        <v>43</v>
      </c>
      <c r="E865" t="s">
        <v>31</v>
      </c>
      <c r="F865" t="s">
        <v>25</v>
      </c>
      <c r="G865">
        <v>41</v>
      </c>
      <c r="H865">
        <v>493</v>
      </c>
      <c r="I865">
        <v>917.3</v>
      </c>
      <c r="J865" t="s">
        <v>61</v>
      </c>
      <c r="K865">
        <v>2800</v>
      </c>
      <c r="L865">
        <v>1500</v>
      </c>
      <c r="M865" t="s">
        <v>27</v>
      </c>
    </row>
    <row r="866" spans="1:13" x14ac:dyDescent="0.4">
      <c r="A866">
        <v>100865</v>
      </c>
      <c r="B866" s="1">
        <v>45896.788194444445</v>
      </c>
      <c r="C866" t="s">
        <v>42</v>
      </c>
      <c r="D866" t="s">
        <v>14</v>
      </c>
      <c r="E866" t="s">
        <v>15</v>
      </c>
      <c r="F866" t="s">
        <v>37</v>
      </c>
      <c r="G866">
        <v>38</v>
      </c>
      <c r="H866">
        <v>397</v>
      </c>
      <c r="I866">
        <v>1077.68</v>
      </c>
      <c r="J866" t="s">
        <v>17</v>
      </c>
      <c r="K866">
        <v>3200</v>
      </c>
      <c r="L866">
        <v>2000</v>
      </c>
      <c r="M866" t="s">
        <v>38</v>
      </c>
    </row>
    <row r="867" spans="1:13" x14ac:dyDescent="0.4">
      <c r="A867">
        <v>100866</v>
      </c>
      <c r="B867" s="1">
        <v>45713.870833333334</v>
      </c>
      <c r="C867" t="s">
        <v>13</v>
      </c>
      <c r="D867" t="s">
        <v>14</v>
      </c>
      <c r="E867" t="s">
        <v>15</v>
      </c>
      <c r="F867" t="s">
        <v>32</v>
      </c>
      <c r="G867">
        <v>1</v>
      </c>
      <c r="H867">
        <v>671</v>
      </c>
      <c r="I867">
        <v>1159.6500000000001</v>
      </c>
      <c r="J867" t="s">
        <v>21</v>
      </c>
      <c r="K867">
        <v>6500</v>
      </c>
      <c r="L867">
        <v>4200</v>
      </c>
      <c r="M867" t="s">
        <v>33</v>
      </c>
    </row>
    <row r="868" spans="1:13" x14ac:dyDescent="0.4">
      <c r="A868">
        <v>100867</v>
      </c>
      <c r="B868" s="1">
        <v>46007.942361111112</v>
      </c>
      <c r="C868" t="s">
        <v>50</v>
      </c>
      <c r="D868" t="s">
        <v>24</v>
      </c>
      <c r="E868" t="s">
        <v>15</v>
      </c>
      <c r="F868" t="s">
        <v>32</v>
      </c>
      <c r="G868">
        <v>23</v>
      </c>
      <c r="H868">
        <v>1106</v>
      </c>
      <c r="I868">
        <v>864.3</v>
      </c>
      <c r="J868" t="s">
        <v>60</v>
      </c>
      <c r="K868">
        <v>25000</v>
      </c>
      <c r="L868">
        <v>18000</v>
      </c>
      <c r="M868" t="s">
        <v>33</v>
      </c>
    </row>
    <row r="869" spans="1:13" x14ac:dyDescent="0.4">
      <c r="A869">
        <v>100868</v>
      </c>
      <c r="B869" s="1">
        <v>45764.833333333336</v>
      </c>
      <c r="C869" t="s">
        <v>50</v>
      </c>
      <c r="D869" t="s">
        <v>14</v>
      </c>
      <c r="E869" t="s">
        <v>31</v>
      </c>
      <c r="F869" t="s">
        <v>16</v>
      </c>
      <c r="G869">
        <v>67</v>
      </c>
      <c r="H869">
        <v>569</v>
      </c>
      <c r="I869">
        <v>934.58</v>
      </c>
      <c r="J869" t="s">
        <v>17</v>
      </c>
      <c r="K869">
        <v>3200</v>
      </c>
      <c r="L869">
        <v>2000</v>
      </c>
      <c r="M869" t="s">
        <v>18</v>
      </c>
    </row>
    <row r="870" spans="1:13" x14ac:dyDescent="0.4">
      <c r="A870">
        <v>100869</v>
      </c>
      <c r="B870" s="1">
        <v>45976.6875</v>
      </c>
      <c r="C870" t="s">
        <v>42</v>
      </c>
      <c r="D870" t="s">
        <v>35</v>
      </c>
      <c r="E870" t="s">
        <v>29</v>
      </c>
      <c r="F870" t="s">
        <v>37</v>
      </c>
      <c r="G870">
        <v>86</v>
      </c>
      <c r="H870">
        <v>514</v>
      </c>
      <c r="I870">
        <v>262.58</v>
      </c>
      <c r="J870" t="s">
        <v>36</v>
      </c>
      <c r="K870">
        <v>12000</v>
      </c>
      <c r="L870">
        <v>8000</v>
      </c>
      <c r="M870" t="s">
        <v>38</v>
      </c>
    </row>
    <row r="871" spans="1:13" x14ac:dyDescent="0.4">
      <c r="A871">
        <v>100870</v>
      </c>
      <c r="B871" s="1">
        <v>45705</v>
      </c>
      <c r="C871" t="s">
        <v>45</v>
      </c>
      <c r="D871" t="s">
        <v>40</v>
      </c>
      <c r="E871" t="s">
        <v>15</v>
      </c>
      <c r="F871" t="s">
        <v>25</v>
      </c>
      <c r="G871">
        <v>46</v>
      </c>
      <c r="H871">
        <v>798</v>
      </c>
      <c r="I871">
        <v>1201.21</v>
      </c>
      <c r="J871" t="s">
        <v>41</v>
      </c>
      <c r="K871">
        <v>5500</v>
      </c>
      <c r="L871">
        <v>3500</v>
      </c>
      <c r="M871" t="s">
        <v>27</v>
      </c>
    </row>
    <row r="872" spans="1:13" x14ac:dyDescent="0.4">
      <c r="A872">
        <v>100871</v>
      </c>
      <c r="B872" s="1">
        <v>45718.686805555553</v>
      </c>
      <c r="C872" t="s">
        <v>13</v>
      </c>
      <c r="D872" t="s">
        <v>46</v>
      </c>
      <c r="E872" t="s">
        <v>15</v>
      </c>
      <c r="F872" t="s">
        <v>16</v>
      </c>
      <c r="G872">
        <v>8</v>
      </c>
      <c r="H872">
        <v>857</v>
      </c>
      <c r="I872">
        <v>918.57</v>
      </c>
      <c r="J872" t="s">
        <v>47</v>
      </c>
      <c r="K872">
        <v>4500</v>
      </c>
      <c r="L872">
        <v>2800</v>
      </c>
      <c r="M872" t="s">
        <v>18</v>
      </c>
    </row>
    <row r="873" spans="1:13" x14ac:dyDescent="0.4">
      <c r="A873">
        <v>100872</v>
      </c>
      <c r="B873" s="1">
        <v>45994.981249999997</v>
      </c>
      <c r="C873" t="s">
        <v>39</v>
      </c>
      <c r="D873" t="s">
        <v>43</v>
      </c>
      <c r="E873" t="s">
        <v>29</v>
      </c>
      <c r="F873" t="s">
        <v>16</v>
      </c>
      <c r="G873">
        <v>23</v>
      </c>
      <c r="H873">
        <v>324</v>
      </c>
      <c r="I873">
        <v>593.13</v>
      </c>
      <c r="J873" t="s">
        <v>51</v>
      </c>
      <c r="K873">
        <v>1800</v>
      </c>
      <c r="L873">
        <v>900</v>
      </c>
      <c r="M873" t="s">
        <v>18</v>
      </c>
    </row>
    <row r="874" spans="1:13" x14ac:dyDescent="0.4">
      <c r="A874">
        <v>100873</v>
      </c>
      <c r="B874" s="1">
        <v>45683.288888888892</v>
      </c>
      <c r="C874" t="s">
        <v>42</v>
      </c>
      <c r="D874" t="s">
        <v>28</v>
      </c>
      <c r="E874" t="s">
        <v>29</v>
      </c>
      <c r="F874" t="s">
        <v>37</v>
      </c>
      <c r="G874">
        <v>29</v>
      </c>
      <c r="H874">
        <v>718</v>
      </c>
      <c r="I874">
        <v>929.86</v>
      </c>
      <c r="J874" t="s">
        <v>54</v>
      </c>
      <c r="K874">
        <v>2500</v>
      </c>
      <c r="L874">
        <v>1500</v>
      </c>
      <c r="M874" t="s">
        <v>38</v>
      </c>
    </row>
    <row r="875" spans="1:13" x14ac:dyDescent="0.4">
      <c r="A875">
        <v>100874</v>
      </c>
      <c r="B875" s="1">
        <v>45949.088888888888</v>
      </c>
      <c r="C875" t="s">
        <v>42</v>
      </c>
      <c r="D875" t="s">
        <v>46</v>
      </c>
      <c r="E875" t="s">
        <v>29</v>
      </c>
      <c r="F875" t="s">
        <v>20</v>
      </c>
      <c r="G875">
        <v>16</v>
      </c>
      <c r="H875">
        <v>380</v>
      </c>
      <c r="I875">
        <v>665.64</v>
      </c>
      <c r="J875" t="s">
        <v>53</v>
      </c>
      <c r="K875">
        <v>15000</v>
      </c>
      <c r="L875">
        <v>9500</v>
      </c>
      <c r="M875" t="s">
        <v>22</v>
      </c>
    </row>
    <row r="876" spans="1:13" x14ac:dyDescent="0.4">
      <c r="A876">
        <v>100875</v>
      </c>
      <c r="B876" s="1">
        <v>45914.133333333331</v>
      </c>
      <c r="C876" t="s">
        <v>48</v>
      </c>
      <c r="D876" t="s">
        <v>24</v>
      </c>
      <c r="E876" t="s">
        <v>15</v>
      </c>
      <c r="F876" t="s">
        <v>16</v>
      </c>
      <c r="G876">
        <v>28</v>
      </c>
      <c r="H876">
        <v>704</v>
      </c>
      <c r="I876">
        <v>1197.9000000000001</v>
      </c>
      <c r="J876" t="s">
        <v>60</v>
      </c>
      <c r="K876">
        <v>25000</v>
      </c>
      <c r="L876">
        <v>18000</v>
      </c>
      <c r="M876" t="s">
        <v>18</v>
      </c>
    </row>
    <row r="877" spans="1:13" x14ac:dyDescent="0.4">
      <c r="A877">
        <v>100876</v>
      </c>
      <c r="B877" s="1">
        <v>45665.572222222225</v>
      </c>
      <c r="C877" t="s">
        <v>50</v>
      </c>
      <c r="D877" t="s">
        <v>43</v>
      </c>
      <c r="E877" t="s">
        <v>15</v>
      </c>
      <c r="F877" t="s">
        <v>25</v>
      </c>
      <c r="G877">
        <v>32</v>
      </c>
      <c r="H877">
        <v>1041</v>
      </c>
      <c r="I877">
        <v>1041.7</v>
      </c>
      <c r="J877" t="s">
        <v>61</v>
      </c>
      <c r="K877">
        <v>2800</v>
      </c>
      <c r="L877">
        <v>1500</v>
      </c>
      <c r="M877" t="s">
        <v>27</v>
      </c>
    </row>
    <row r="878" spans="1:13" x14ac:dyDescent="0.4">
      <c r="A878">
        <v>100877</v>
      </c>
      <c r="B878" s="1">
        <v>45770.96597222222</v>
      </c>
      <c r="C878" t="s">
        <v>42</v>
      </c>
      <c r="D878" t="s">
        <v>14</v>
      </c>
      <c r="E878" t="s">
        <v>29</v>
      </c>
      <c r="F878" t="s">
        <v>16</v>
      </c>
      <c r="G878">
        <v>25</v>
      </c>
      <c r="H878">
        <v>771</v>
      </c>
      <c r="I878">
        <v>2278.5</v>
      </c>
      <c r="J878" t="s">
        <v>21</v>
      </c>
      <c r="K878">
        <v>6500</v>
      </c>
      <c r="L878">
        <v>4200</v>
      </c>
      <c r="M878" t="s">
        <v>18</v>
      </c>
    </row>
    <row r="879" spans="1:13" x14ac:dyDescent="0.4">
      <c r="A879">
        <v>100878</v>
      </c>
      <c r="B879" s="1">
        <v>46012.490972222222</v>
      </c>
      <c r="C879" t="s">
        <v>19</v>
      </c>
      <c r="D879" t="s">
        <v>43</v>
      </c>
      <c r="E879" t="s">
        <v>15</v>
      </c>
      <c r="F879" t="s">
        <v>25</v>
      </c>
      <c r="G879">
        <v>16</v>
      </c>
      <c r="H879">
        <v>1045</v>
      </c>
      <c r="I879">
        <v>2244.08</v>
      </c>
      <c r="J879" t="s">
        <v>44</v>
      </c>
      <c r="K879">
        <v>4500</v>
      </c>
      <c r="L879">
        <v>2500</v>
      </c>
      <c r="M879" t="s">
        <v>27</v>
      </c>
    </row>
    <row r="880" spans="1:13" x14ac:dyDescent="0.4">
      <c r="A880">
        <v>100879</v>
      </c>
      <c r="B880" s="1">
        <v>45910.255555555559</v>
      </c>
      <c r="C880" t="s">
        <v>39</v>
      </c>
      <c r="D880" t="s">
        <v>28</v>
      </c>
      <c r="E880" t="s">
        <v>29</v>
      </c>
      <c r="F880" t="s">
        <v>20</v>
      </c>
      <c r="G880">
        <v>95</v>
      </c>
      <c r="H880">
        <v>997</v>
      </c>
      <c r="I880">
        <v>644.83000000000004</v>
      </c>
      <c r="J880" t="s">
        <v>54</v>
      </c>
      <c r="K880">
        <v>2500</v>
      </c>
      <c r="L880">
        <v>1500</v>
      </c>
      <c r="M880" t="s">
        <v>22</v>
      </c>
    </row>
    <row r="881" spans="1:13" x14ac:dyDescent="0.4">
      <c r="A881">
        <v>100880</v>
      </c>
      <c r="B881" s="1">
        <v>45837.936805555553</v>
      </c>
      <c r="C881" t="s">
        <v>13</v>
      </c>
      <c r="D881" t="s">
        <v>28</v>
      </c>
      <c r="E881" t="s">
        <v>15</v>
      </c>
      <c r="F881" t="s">
        <v>37</v>
      </c>
      <c r="G881">
        <v>56</v>
      </c>
      <c r="H881">
        <v>1008</v>
      </c>
      <c r="I881">
        <v>481.1</v>
      </c>
      <c r="J881" t="s">
        <v>54</v>
      </c>
      <c r="K881">
        <v>2500</v>
      </c>
      <c r="L881">
        <v>1500</v>
      </c>
      <c r="M881" t="s">
        <v>38</v>
      </c>
    </row>
    <row r="882" spans="1:13" x14ac:dyDescent="0.4">
      <c r="A882">
        <v>100881</v>
      </c>
      <c r="B882" s="1">
        <v>45864.576388888891</v>
      </c>
      <c r="C882" t="s">
        <v>42</v>
      </c>
      <c r="D882" t="s">
        <v>24</v>
      </c>
      <c r="E882" t="s">
        <v>15</v>
      </c>
      <c r="F882" t="s">
        <v>25</v>
      </c>
      <c r="G882">
        <v>24</v>
      </c>
      <c r="H882">
        <v>675</v>
      </c>
      <c r="I882">
        <v>281.74</v>
      </c>
      <c r="J882" t="s">
        <v>60</v>
      </c>
      <c r="K882">
        <v>25000</v>
      </c>
      <c r="L882">
        <v>18000</v>
      </c>
      <c r="M882" t="s">
        <v>27</v>
      </c>
    </row>
    <row r="883" spans="1:13" x14ac:dyDescent="0.4">
      <c r="A883">
        <v>100882</v>
      </c>
      <c r="B883" s="1">
        <v>45960.890972222223</v>
      </c>
      <c r="C883" t="s">
        <v>23</v>
      </c>
      <c r="D883" t="s">
        <v>35</v>
      </c>
      <c r="E883" t="s">
        <v>31</v>
      </c>
      <c r="F883" t="s">
        <v>16</v>
      </c>
      <c r="G883">
        <v>44</v>
      </c>
      <c r="H883">
        <v>951</v>
      </c>
      <c r="I883">
        <v>403.35</v>
      </c>
      <c r="J883" t="s">
        <v>36</v>
      </c>
      <c r="K883">
        <v>12000</v>
      </c>
      <c r="L883">
        <v>8000</v>
      </c>
      <c r="M883" t="s">
        <v>18</v>
      </c>
    </row>
    <row r="884" spans="1:13" x14ac:dyDescent="0.4">
      <c r="A884">
        <v>100883</v>
      </c>
      <c r="B884" s="1">
        <v>45784.913888888892</v>
      </c>
      <c r="C884" t="s">
        <v>50</v>
      </c>
      <c r="D884" t="s">
        <v>40</v>
      </c>
      <c r="E884" t="s">
        <v>29</v>
      </c>
      <c r="F884" t="s">
        <v>25</v>
      </c>
      <c r="G884">
        <v>28</v>
      </c>
      <c r="H884">
        <v>914</v>
      </c>
      <c r="I884">
        <v>344.17</v>
      </c>
      <c r="J884" t="s">
        <v>52</v>
      </c>
      <c r="K884">
        <v>1500</v>
      </c>
      <c r="L884">
        <v>800</v>
      </c>
      <c r="M884" t="s">
        <v>27</v>
      </c>
    </row>
    <row r="885" spans="1:13" x14ac:dyDescent="0.4">
      <c r="A885">
        <v>100884</v>
      </c>
      <c r="B885" s="1">
        <v>45713.539583333331</v>
      </c>
      <c r="C885" t="s">
        <v>19</v>
      </c>
      <c r="D885" t="s">
        <v>28</v>
      </c>
      <c r="E885" t="s">
        <v>15</v>
      </c>
      <c r="F885" t="s">
        <v>32</v>
      </c>
      <c r="G885">
        <v>39</v>
      </c>
      <c r="H885">
        <v>968</v>
      </c>
      <c r="I885">
        <v>190.38</v>
      </c>
      <c r="J885" t="s">
        <v>54</v>
      </c>
      <c r="K885">
        <v>2500</v>
      </c>
      <c r="L885">
        <v>1500</v>
      </c>
      <c r="M885" t="s">
        <v>33</v>
      </c>
    </row>
    <row r="886" spans="1:13" x14ac:dyDescent="0.4">
      <c r="A886">
        <v>100885</v>
      </c>
      <c r="B886" s="1">
        <v>45871.677083333336</v>
      </c>
      <c r="C886" t="s">
        <v>23</v>
      </c>
      <c r="D886" t="s">
        <v>40</v>
      </c>
      <c r="E886" t="s">
        <v>15</v>
      </c>
      <c r="F886" t="s">
        <v>20</v>
      </c>
      <c r="G886">
        <v>10</v>
      </c>
      <c r="H886">
        <v>1074</v>
      </c>
      <c r="I886">
        <v>846.09</v>
      </c>
      <c r="J886" t="s">
        <v>52</v>
      </c>
      <c r="K886">
        <v>1500</v>
      </c>
      <c r="L886">
        <v>800</v>
      </c>
      <c r="M886" t="s">
        <v>22</v>
      </c>
    </row>
    <row r="887" spans="1:13" x14ac:dyDescent="0.4">
      <c r="A887">
        <v>100886</v>
      </c>
      <c r="B887" s="1">
        <v>45671.168749999997</v>
      </c>
      <c r="C887" t="s">
        <v>34</v>
      </c>
      <c r="D887" t="s">
        <v>46</v>
      </c>
      <c r="E887" t="s">
        <v>15</v>
      </c>
      <c r="F887" t="s">
        <v>37</v>
      </c>
      <c r="G887">
        <v>84</v>
      </c>
      <c r="H887">
        <v>533</v>
      </c>
      <c r="I887">
        <v>687.39</v>
      </c>
      <c r="J887" t="s">
        <v>53</v>
      </c>
      <c r="K887">
        <v>15000</v>
      </c>
      <c r="L887">
        <v>9500</v>
      </c>
      <c r="M887" t="s">
        <v>38</v>
      </c>
    </row>
    <row r="888" spans="1:13" x14ac:dyDescent="0.4">
      <c r="A888">
        <v>100887</v>
      </c>
      <c r="B888" s="1">
        <v>45685.311805555553</v>
      </c>
      <c r="C888" t="s">
        <v>13</v>
      </c>
      <c r="D888" t="s">
        <v>43</v>
      </c>
      <c r="E888" t="s">
        <v>29</v>
      </c>
      <c r="F888" t="s">
        <v>20</v>
      </c>
      <c r="G888">
        <v>55</v>
      </c>
      <c r="H888">
        <v>418</v>
      </c>
      <c r="I888">
        <v>349.69</v>
      </c>
      <c r="J888" t="s">
        <v>61</v>
      </c>
      <c r="K888">
        <v>2800</v>
      </c>
      <c r="L888">
        <v>1500</v>
      </c>
      <c r="M888" t="s">
        <v>22</v>
      </c>
    </row>
    <row r="889" spans="1:13" x14ac:dyDescent="0.4">
      <c r="A889">
        <v>100888</v>
      </c>
      <c r="B889" s="1">
        <v>45735.429861111108</v>
      </c>
      <c r="C889" t="s">
        <v>42</v>
      </c>
      <c r="D889" t="s">
        <v>24</v>
      </c>
      <c r="E889" t="s">
        <v>31</v>
      </c>
      <c r="F889" t="s">
        <v>25</v>
      </c>
      <c r="G889">
        <v>62</v>
      </c>
      <c r="H889">
        <v>440</v>
      </c>
      <c r="I889">
        <v>770.52</v>
      </c>
      <c r="J889" t="s">
        <v>26</v>
      </c>
      <c r="K889">
        <v>45000</v>
      </c>
      <c r="L889">
        <v>32000</v>
      </c>
      <c r="M889" t="s">
        <v>27</v>
      </c>
    </row>
    <row r="890" spans="1:13" x14ac:dyDescent="0.4">
      <c r="A890">
        <v>100889</v>
      </c>
      <c r="B890" s="1">
        <v>45873.906944444447</v>
      </c>
      <c r="C890" t="s">
        <v>39</v>
      </c>
      <c r="D890" t="s">
        <v>14</v>
      </c>
      <c r="E890" t="s">
        <v>15</v>
      </c>
      <c r="F890" t="s">
        <v>37</v>
      </c>
      <c r="G890">
        <v>96</v>
      </c>
      <c r="H890">
        <v>1139</v>
      </c>
      <c r="I890">
        <v>1065.81</v>
      </c>
      <c r="J890" t="s">
        <v>21</v>
      </c>
      <c r="K890">
        <v>6500</v>
      </c>
      <c r="L890">
        <v>4200</v>
      </c>
      <c r="M890" t="s">
        <v>38</v>
      </c>
    </row>
    <row r="891" spans="1:13" x14ac:dyDescent="0.4">
      <c r="A891">
        <v>100890</v>
      </c>
      <c r="B891" s="1">
        <v>46022.600694444445</v>
      </c>
      <c r="C891" t="s">
        <v>13</v>
      </c>
      <c r="D891" t="s">
        <v>35</v>
      </c>
      <c r="E891" t="s">
        <v>15</v>
      </c>
      <c r="F891" t="s">
        <v>16</v>
      </c>
      <c r="G891">
        <v>74</v>
      </c>
      <c r="H891">
        <v>663</v>
      </c>
      <c r="I891">
        <v>415.43</v>
      </c>
      <c r="J891" t="s">
        <v>36</v>
      </c>
      <c r="K891">
        <v>12000</v>
      </c>
      <c r="L891">
        <v>8000</v>
      </c>
      <c r="M891" t="s">
        <v>18</v>
      </c>
    </row>
    <row r="892" spans="1:13" x14ac:dyDescent="0.4">
      <c r="A892">
        <v>100891</v>
      </c>
      <c r="B892" s="1">
        <v>45811.855555555558</v>
      </c>
      <c r="C892" t="s">
        <v>48</v>
      </c>
      <c r="D892" t="s">
        <v>55</v>
      </c>
      <c r="E892" t="s">
        <v>29</v>
      </c>
      <c r="F892" t="s">
        <v>37</v>
      </c>
      <c r="G892">
        <v>11</v>
      </c>
      <c r="H892">
        <v>855</v>
      </c>
      <c r="I892">
        <v>1164.21</v>
      </c>
      <c r="J892" t="s">
        <v>58</v>
      </c>
      <c r="K892">
        <v>1200</v>
      </c>
      <c r="L892">
        <v>800</v>
      </c>
      <c r="M892" t="s">
        <v>38</v>
      </c>
    </row>
    <row r="893" spans="1:13" x14ac:dyDescent="0.4">
      <c r="A893">
        <v>100892</v>
      </c>
      <c r="B893" s="1">
        <v>45671.593055555553</v>
      </c>
      <c r="C893" t="s">
        <v>50</v>
      </c>
      <c r="D893" t="s">
        <v>14</v>
      </c>
      <c r="E893" t="s">
        <v>29</v>
      </c>
      <c r="F893" t="s">
        <v>25</v>
      </c>
      <c r="G893">
        <v>43</v>
      </c>
      <c r="H893">
        <v>805</v>
      </c>
      <c r="I893">
        <v>1189.6500000000001</v>
      </c>
      <c r="J893" t="s">
        <v>21</v>
      </c>
      <c r="K893">
        <v>6500</v>
      </c>
      <c r="L893">
        <v>4200</v>
      </c>
      <c r="M893" t="s">
        <v>27</v>
      </c>
    </row>
    <row r="894" spans="1:13" x14ac:dyDescent="0.4">
      <c r="A894">
        <v>100893</v>
      </c>
      <c r="B894" s="1">
        <v>45844.943749999999</v>
      </c>
      <c r="C894" t="s">
        <v>19</v>
      </c>
      <c r="D894" t="s">
        <v>46</v>
      </c>
      <c r="E894" t="s">
        <v>29</v>
      </c>
      <c r="F894" t="s">
        <v>20</v>
      </c>
      <c r="G894">
        <v>50</v>
      </c>
      <c r="H894">
        <v>360</v>
      </c>
      <c r="I894">
        <v>567.76</v>
      </c>
      <c r="J894" t="s">
        <v>47</v>
      </c>
      <c r="K894">
        <v>4500</v>
      </c>
      <c r="L894">
        <v>2800</v>
      </c>
      <c r="M894" t="s">
        <v>22</v>
      </c>
    </row>
    <row r="895" spans="1:13" x14ac:dyDescent="0.4">
      <c r="A895">
        <v>100894</v>
      </c>
      <c r="B895" s="1">
        <v>45969.509722222225</v>
      </c>
      <c r="C895" t="s">
        <v>34</v>
      </c>
      <c r="D895" t="s">
        <v>43</v>
      </c>
      <c r="E895" t="s">
        <v>15</v>
      </c>
      <c r="F895" t="s">
        <v>16</v>
      </c>
      <c r="G895">
        <v>18</v>
      </c>
      <c r="H895">
        <v>837</v>
      </c>
      <c r="I895">
        <v>331.77</v>
      </c>
      <c r="J895" t="s">
        <v>61</v>
      </c>
      <c r="K895">
        <v>2800</v>
      </c>
      <c r="L895">
        <v>1500</v>
      </c>
      <c r="M895" t="s">
        <v>18</v>
      </c>
    </row>
    <row r="896" spans="1:13" x14ac:dyDescent="0.4">
      <c r="A896">
        <v>100895</v>
      </c>
      <c r="B896" s="1">
        <v>45664.275694444441</v>
      </c>
      <c r="C896" t="s">
        <v>39</v>
      </c>
      <c r="D896" t="s">
        <v>40</v>
      </c>
      <c r="E896" t="s">
        <v>29</v>
      </c>
      <c r="F896" t="s">
        <v>37</v>
      </c>
      <c r="G896">
        <v>71</v>
      </c>
      <c r="H896">
        <v>877</v>
      </c>
      <c r="I896">
        <v>664.86</v>
      </c>
      <c r="J896" t="s">
        <v>41</v>
      </c>
      <c r="K896">
        <v>5500</v>
      </c>
      <c r="L896">
        <v>3500</v>
      </c>
      <c r="M896" t="s">
        <v>38</v>
      </c>
    </row>
    <row r="897" spans="1:13" x14ac:dyDescent="0.4">
      <c r="A897">
        <v>100896</v>
      </c>
      <c r="B897" s="1">
        <v>45660.690972222219</v>
      </c>
      <c r="C897" t="s">
        <v>50</v>
      </c>
      <c r="D897" t="s">
        <v>46</v>
      </c>
      <c r="E897" t="s">
        <v>29</v>
      </c>
      <c r="F897" t="s">
        <v>20</v>
      </c>
      <c r="G897">
        <v>74</v>
      </c>
      <c r="H897">
        <v>938</v>
      </c>
      <c r="I897">
        <v>635.38</v>
      </c>
      <c r="J897" t="s">
        <v>47</v>
      </c>
      <c r="K897">
        <v>4500</v>
      </c>
      <c r="L897">
        <v>2800</v>
      </c>
      <c r="M897" t="s">
        <v>22</v>
      </c>
    </row>
    <row r="898" spans="1:13" x14ac:dyDescent="0.4">
      <c r="A898">
        <v>100897</v>
      </c>
      <c r="B898" s="1">
        <v>45768.719444444447</v>
      </c>
      <c r="C898" t="s">
        <v>23</v>
      </c>
      <c r="D898" t="s">
        <v>28</v>
      </c>
      <c r="E898" t="s">
        <v>29</v>
      </c>
      <c r="F898" t="s">
        <v>20</v>
      </c>
      <c r="G898">
        <v>70</v>
      </c>
      <c r="H898">
        <v>1004</v>
      </c>
      <c r="I898">
        <v>1225.24</v>
      </c>
      <c r="J898" t="s">
        <v>30</v>
      </c>
      <c r="K898">
        <v>450</v>
      </c>
      <c r="L898">
        <v>200</v>
      </c>
      <c r="M898" t="s">
        <v>22</v>
      </c>
    </row>
    <row r="899" spans="1:13" x14ac:dyDescent="0.4">
      <c r="A899">
        <v>100898</v>
      </c>
      <c r="B899" s="1">
        <v>45895.493055555555</v>
      </c>
      <c r="C899" t="s">
        <v>45</v>
      </c>
      <c r="D899" t="s">
        <v>24</v>
      </c>
      <c r="E899" t="s">
        <v>29</v>
      </c>
      <c r="F899" t="s">
        <v>32</v>
      </c>
      <c r="G899">
        <v>28</v>
      </c>
      <c r="H899">
        <v>435</v>
      </c>
      <c r="I899">
        <v>142.77000000000001</v>
      </c>
      <c r="J899" t="s">
        <v>26</v>
      </c>
      <c r="K899">
        <v>45000</v>
      </c>
      <c r="L899">
        <v>32000</v>
      </c>
      <c r="M899" t="s">
        <v>33</v>
      </c>
    </row>
    <row r="900" spans="1:13" x14ac:dyDescent="0.4">
      <c r="A900">
        <v>100899</v>
      </c>
      <c r="B900" s="1">
        <v>46020.598611111112</v>
      </c>
      <c r="C900" t="s">
        <v>34</v>
      </c>
      <c r="D900" t="s">
        <v>28</v>
      </c>
      <c r="E900" t="s">
        <v>29</v>
      </c>
      <c r="F900" t="s">
        <v>32</v>
      </c>
      <c r="G900">
        <v>67</v>
      </c>
      <c r="H900">
        <v>570</v>
      </c>
      <c r="I900">
        <v>421.33</v>
      </c>
      <c r="J900" t="s">
        <v>54</v>
      </c>
      <c r="K900">
        <v>2500</v>
      </c>
      <c r="L900">
        <v>1500</v>
      </c>
      <c r="M900" t="s">
        <v>33</v>
      </c>
    </row>
    <row r="901" spans="1:13" x14ac:dyDescent="0.4">
      <c r="A901">
        <v>100900</v>
      </c>
      <c r="B901" s="1">
        <v>45896.189583333333</v>
      </c>
      <c r="C901" t="s">
        <v>50</v>
      </c>
      <c r="D901" t="s">
        <v>14</v>
      </c>
      <c r="E901" t="s">
        <v>29</v>
      </c>
      <c r="F901" t="s">
        <v>25</v>
      </c>
      <c r="G901">
        <v>33</v>
      </c>
      <c r="H901">
        <v>382</v>
      </c>
      <c r="I901">
        <v>480.16</v>
      </c>
      <c r="J901" t="s">
        <v>21</v>
      </c>
      <c r="K901">
        <v>6500</v>
      </c>
      <c r="L901">
        <v>4200</v>
      </c>
      <c r="M901" t="s">
        <v>27</v>
      </c>
    </row>
    <row r="902" spans="1:13" x14ac:dyDescent="0.4">
      <c r="A902">
        <v>100901</v>
      </c>
      <c r="B902" s="1">
        <v>45931.76666666667</v>
      </c>
      <c r="C902" t="s">
        <v>19</v>
      </c>
      <c r="D902" t="s">
        <v>35</v>
      </c>
      <c r="E902" t="s">
        <v>15</v>
      </c>
      <c r="F902" t="s">
        <v>32</v>
      </c>
      <c r="G902">
        <v>34</v>
      </c>
      <c r="H902">
        <v>890</v>
      </c>
      <c r="I902">
        <v>568.96</v>
      </c>
      <c r="J902" t="s">
        <v>49</v>
      </c>
      <c r="K902">
        <v>8500</v>
      </c>
      <c r="L902">
        <v>5500</v>
      </c>
      <c r="M902" t="s">
        <v>33</v>
      </c>
    </row>
    <row r="903" spans="1:13" x14ac:dyDescent="0.4">
      <c r="A903">
        <v>100902</v>
      </c>
      <c r="B903" s="1">
        <v>45951.31527777778</v>
      </c>
      <c r="C903" t="s">
        <v>34</v>
      </c>
      <c r="D903" t="s">
        <v>46</v>
      </c>
      <c r="E903" t="s">
        <v>15</v>
      </c>
      <c r="F903" t="s">
        <v>20</v>
      </c>
      <c r="G903">
        <v>35</v>
      </c>
      <c r="H903">
        <v>323</v>
      </c>
      <c r="I903">
        <v>473.74</v>
      </c>
      <c r="J903" t="s">
        <v>47</v>
      </c>
      <c r="K903">
        <v>4500</v>
      </c>
      <c r="L903">
        <v>2800</v>
      </c>
      <c r="M903" t="s">
        <v>22</v>
      </c>
    </row>
    <row r="904" spans="1:13" x14ac:dyDescent="0.4">
      <c r="A904">
        <v>100903</v>
      </c>
      <c r="B904" s="1">
        <v>45884.150694444441</v>
      </c>
      <c r="C904" t="s">
        <v>45</v>
      </c>
      <c r="D904" t="s">
        <v>46</v>
      </c>
      <c r="E904" t="s">
        <v>15</v>
      </c>
      <c r="F904" t="s">
        <v>20</v>
      </c>
      <c r="G904">
        <v>6</v>
      </c>
      <c r="H904">
        <v>1032</v>
      </c>
      <c r="I904">
        <v>742.22</v>
      </c>
      <c r="J904" t="s">
        <v>53</v>
      </c>
      <c r="K904">
        <v>15000</v>
      </c>
      <c r="L904">
        <v>9500</v>
      </c>
      <c r="M904" t="s">
        <v>22</v>
      </c>
    </row>
    <row r="905" spans="1:13" x14ac:dyDescent="0.4">
      <c r="A905">
        <v>100904</v>
      </c>
      <c r="B905" s="1">
        <v>45672.919444444444</v>
      </c>
      <c r="C905" t="s">
        <v>19</v>
      </c>
      <c r="D905" t="s">
        <v>40</v>
      </c>
      <c r="E905" t="s">
        <v>15</v>
      </c>
      <c r="F905" t="s">
        <v>37</v>
      </c>
      <c r="G905">
        <v>85</v>
      </c>
      <c r="H905">
        <v>550</v>
      </c>
      <c r="I905">
        <v>489.45</v>
      </c>
      <c r="J905" t="s">
        <v>41</v>
      </c>
      <c r="K905">
        <v>5500</v>
      </c>
      <c r="L905">
        <v>3500</v>
      </c>
      <c r="M905" t="s">
        <v>38</v>
      </c>
    </row>
    <row r="906" spans="1:13" x14ac:dyDescent="0.4">
      <c r="A906">
        <v>100905</v>
      </c>
      <c r="B906" s="1">
        <v>45849.173611111109</v>
      </c>
      <c r="C906" t="s">
        <v>42</v>
      </c>
      <c r="D906" t="s">
        <v>55</v>
      </c>
      <c r="E906" t="s">
        <v>29</v>
      </c>
      <c r="F906" t="s">
        <v>37</v>
      </c>
      <c r="G906">
        <v>3</v>
      </c>
      <c r="H906">
        <v>323</v>
      </c>
      <c r="I906">
        <v>1004.39</v>
      </c>
      <c r="J906" t="s">
        <v>57</v>
      </c>
      <c r="K906">
        <v>600</v>
      </c>
      <c r="L906">
        <v>350</v>
      </c>
      <c r="M906" t="s">
        <v>38</v>
      </c>
    </row>
    <row r="907" spans="1:13" x14ac:dyDescent="0.4">
      <c r="A907">
        <v>100906</v>
      </c>
      <c r="B907" s="1">
        <v>45776.884027777778</v>
      </c>
      <c r="C907" t="s">
        <v>39</v>
      </c>
      <c r="D907" t="s">
        <v>43</v>
      </c>
      <c r="E907" t="s">
        <v>15</v>
      </c>
      <c r="F907" t="s">
        <v>32</v>
      </c>
      <c r="G907">
        <v>62</v>
      </c>
      <c r="H907">
        <v>1079</v>
      </c>
      <c r="I907">
        <v>548.72</v>
      </c>
      <c r="J907" t="s">
        <v>44</v>
      </c>
      <c r="K907">
        <v>4500</v>
      </c>
      <c r="L907">
        <v>2500</v>
      </c>
      <c r="M907" t="s">
        <v>33</v>
      </c>
    </row>
    <row r="908" spans="1:13" x14ac:dyDescent="0.4">
      <c r="A908">
        <v>100907</v>
      </c>
      <c r="B908" s="1">
        <v>45685.918055555558</v>
      </c>
      <c r="C908" t="s">
        <v>48</v>
      </c>
      <c r="D908" t="s">
        <v>35</v>
      </c>
      <c r="E908" t="s">
        <v>31</v>
      </c>
      <c r="F908" t="s">
        <v>16</v>
      </c>
      <c r="G908">
        <v>45</v>
      </c>
      <c r="H908">
        <v>1190</v>
      </c>
      <c r="I908">
        <v>519.23</v>
      </c>
      <c r="J908" t="s">
        <v>36</v>
      </c>
      <c r="K908">
        <v>12000</v>
      </c>
      <c r="L908">
        <v>8000</v>
      </c>
      <c r="M908" t="s">
        <v>18</v>
      </c>
    </row>
    <row r="909" spans="1:13" x14ac:dyDescent="0.4">
      <c r="A909">
        <v>100908</v>
      </c>
      <c r="B909" s="1">
        <v>45859.32708333333</v>
      </c>
      <c r="C909" t="s">
        <v>34</v>
      </c>
      <c r="D909" t="s">
        <v>46</v>
      </c>
      <c r="E909" t="s">
        <v>15</v>
      </c>
      <c r="F909" t="s">
        <v>25</v>
      </c>
      <c r="G909">
        <v>18</v>
      </c>
      <c r="H909">
        <v>795</v>
      </c>
      <c r="I909">
        <v>890.7</v>
      </c>
      <c r="J909" t="s">
        <v>47</v>
      </c>
      <c r="K909">
        <v>4500</v>
      </c>
      <c r="L909">
        <v>2800</v>
      </c>
      <c r="M909" t="s">
        <v>27</v>
      </c>
    </row>
    <row r="910" spans="1:13" x14ac:dyDescent="0.4">
      <c r="A910">
        <v>100909</v>
      </c>
      <c r="B910" s="1">
        <v>45696.765972222223</v>
      </c>
      <c r="C910" t="s">
        <v>23</v>
      </c>
      <c r="D910" t="s">
        <v>35</v>
      </c>
      <c r="E910" t="s">
        <v>15</v>
      </c>
      <c r="F910" t="s">
        <v>37</v>
      </c>
      <c r="G910">
        <v>62</v>
      </c>
      <c r="H910">
        <v>898</v>
      </c>
      <c r="I910">
        <v>929.94</v>
      </c>
      <c r="J910" t="s">
        <v>36</v>
      </c>
      <c r="K910">
        <v>12000</v>
      </c>
      <c r="L910">
        <v>8000</v>
      </c>
      <c r="M910" t="s">
        <v>38</v>
      </c>
    </row>
    <row r="911" spans="1:13" x14ac:dyDescent="0.4">
      <c r="A911">
        <v>100910</v>
      </c>
      <c r="B911" s="1">
        <v>45930.772222222222</v>
      </c>
      <c r="C911" t="s">
        <v>45</v>
      </c>
      <c r="D911" t="s">
        <v>55</v>
      </c>
      <c r="E911" t="s">
        <v>29</v>
      </c>
      <c r="F911" t="s">
        <v>32</v>
      </c>
      <c r="G911">
        <v>88</v>
      </c>
      <c r="H911">
        <v>349</v>
      </c>
      <c r="I911">
        <v>464.86</v>
      </c>
      <c r="J911" t="s">
        <v>57</v>
      </c>
      <c r="K911">
        <v>600</v>
      </c>
      <c r="L911">
        <v>350</v>
      </c>
      <c r="M911" t="s">
        <v>33</v>
      </c>
    </row>
    <row r="912" spans="1:13" x14ac:dyDescent="0.4">
      <c r="A912">
        <v>100911</v>
      </c>
      <c r="B912" s="1">
        <v>45888.05972222222</v>
      </c>
      <c r="C912" t="s">
        <v>34</v>
      </c>
      <c r="D912" t="s">
        <v>35</v>
      </c>
      <c r="E912" t="s">
        <v>29</v>
      </c>
      <c r="F912" t="s">
        <v>32</v>
      </c>
      <c r="G912">
        <v>81</v>
      </c>
      <c r="H912">
        <v>751</v>
      </c>
      <c r="I912">
        <v>703.14</v>
      </c>
      <c r="J912" t="s">
        <v>49</v>
      </c>
      <c r="K912">
        <v>8500</v>
      </c>
      <c r="L912">
        <v>5500</v>
      </c>
      <c r="M912" t="s">
        <v>33</v>
      </c>
    </row>
    <row r="913" spans="1:13" x14ac:dyDescent="0.4">
      <c r="A913">
        <v>100912</v>
      </c>
      <c r="B913" s="1">
        <v>45743.224999999999</v>
      </c>
      <c r="C913" t="s">
        <v>45</v>
      </c>
      <c r="D913" t="s">
        <v>43</v>
      </c>
      <c r="E913" t="s">
        <v>31</v>
      </c>
      <c r="F913" t="s">
        <v>25</v>
      </c>
      <c r="G913">
        <v>88</v>
      </c>
      <c r="H913">
        <v>377</v>
      </c>
      <c r="I913">
        <v>143.59</v>
      </c>
      <c r="J913" t="s">
        <v>61</v>
      </c>
      <c r="K913">
        <v>2800</v>
      </c>
      <c r="L913">
        <v>1500</v>
      </c>
      <c r="M913" t="s">
        <v>27</v>
      </c>
    </row>
    <row r="914" spans="1:13" x14ac:dyDescent="0.4">
      <c r="A914">
        <v>100913</v>
      </c>
      <c r="B914" s="1">
        <v>45783.72152777778</v>
      </c>
      <c r="C914" t="s">
        <v>42</v>
      </c>
      <c r="D914" t="s">
        <v>35</v>
      </c>
      <c r="E914" t="s">
        <v>15</v>
      </c>
      <c r="F914" t="s">
        <v>25</v>
      </c>
      <c r="G914">
        <v>80</v>
      </c>
      <c r="H914">
        <v>509</v>
      </c>
      <c r="I914">
        <v>543.89</v>
      </c>
      <c r="J914" t="s">
        <v>36</v>
      </c>
      <c r="K914">
        <v>12000</v>
      </c>
      <c r="L914">
        <v>8000</v>
      </c>
      <c r="M914" t="s">
        <v>27</v>
      </c>
    </row>
    <row r="915" spans="1:13" x14ac:dyDescent="0.4">
      <c r="A915">
        <v>100914</v>
      </c>
      <c r="B915" s="1">
        <v>45957.690972222219</v>
      </c>
      <c r="C915" t="s">
        <v>23</v>
      </c>
      <c r="D915" t="s">
        <v>46</v>
      </c>
      <c r="E915" t="s">
        <v>29</v>
      </c>
      <c r="F915" t="s">
        <v>32</v>
      </c>
      <c r="G915">
        <v>48</v>
      </c>
      <c r="H915">
        <v>705</v>
      </c>
      <c r="I915">
        <v>594.12</v>
      </c>
      <c r="J915" t="s">
        <v>53</v>
      </c>
      <c r="K915">
        <v>15000</v>
      </c>
      <c r="L915">
        <v>9500</v>
      </c>
      <c r="M915" t="s">
        <v>33</v>
      </c>
    </row>
    <row r="916" spans="1:13" x14ac:dyDescent="0.4">
      <c r="A916">
        <v>100915</v>
      </c>
      <c r="B916" s="1">
        <v>45682.673611111109</v>
      </c>
      <c r="C916" t="s">
        <v>39</v>
      </c>
      <c r="D916" t="s">
        <v>35</v>
      </c>
      <c r="E916" t="s">
        <v>31</v>
      </c>
      <c r="F916" t="s">
        <v>32</v>
      </c>
      <c r="G916">
        <v>30</v>
      </c>
      <c r="H916">
        <v>1109</v>
      </c>
      <c r="I916">
        <v>250.96</v>
      </c>
      <c r="J916" t="s">
        <v>36</v>
      </c>
      <c r="K916">
        <v>12000</v>
      </c>
      <c r="L916">
        <v>8000</v>
      </c>
      <c r="M916" t="s">
        <v>33</v>
      </c>
    </row>
    <row r="917" spans="1:13" x14ac:dyDescent="0.4">
      <c r="A917">
        <v>100916</v>
      </c>
      <c r="B917" s="1">
        <v>45802.700694444444</v>
      </c>
      <c r="C917" t="s">
        <v>23</v>
      </c>
      <c r="D917" t="s">
        <v>43</v>
      </c>
      <c r="E917" t="s">
        <v>15</v>
      </c>
      <c r="F917" t="s">
        <v>37</v>
      </c>
      <c r="G917">
        <v>88</v>
      </c>
      <c r="H917">
        <v>569</v>
      </c>
      <c r="I917">
        <v>618.51</v>
      </c>
      <c r="J917" t="s">
        <v>44</v>
      </c>
      <c r="K917">
        <v>4500</v>
      </c>
      <c r="L917">
        <v>2500</v>
      </c>
      <c r="M917" t="s">
        <v>38</v>
      </c>
    </row>
    <row r="918" spans="1:13" x14ac:dyDescent="0.4">
      <c r="A918">
        <v>100917</v>
      </c>
      <c r="B918" s="1">
        <v>45670.619444444441</v>
      </c>
      <c r="C918" t="s">
        <v>13</v>
      </c>
      <c r="D918" t="s">
        <v>40</v>
      </c>
      <c r="E918" t="s">
        <v>29</v>
      </c>
      <c r="F918" t="s">
        <v>20</v>
      </c>
      <c r="G918">
        <v>52</v>
      </c>
      <c r="H918">
        <v>326</v>
      </c>
      <c r="I918">
        <v>347.31</v>
      </c>
      <c r="J918" t="s">
        <v>52</v>
      </c>
      <c r="K918">
        <v>1500</v>
      </c>
      <c r="L918">
        <v>800</v>
      </c>
      <c r="M918" t="s">
        <v>22</v>
      </c>
    </row>
    <row r="919" spans="1:13" x14ac:dyDescent="0.4">
      <c r="A919">
        <v>100918</v>
      </c>
      <c r="B919" s="1">
        <v>45869.277083333334</v>
      </c>
      <c r="C919" t="s">
        <v>48</v>
      </c>
      <c r="D919" t="s">
        <v>40</v>
      </c>
      <c r="E919" t="s">
        <v>29</v>
      </c>
      <c r="F919" t="s">
        <v>25</v>
      </c>
      <c r="G919">
        <v>53</v>
      </c>
      <c r="H919">
        <v>749</v>
      </c>
      <c r="I919">
        <v>910.35</v>
      </c>
      <c r="J919" t="s">
        <v>41</v>
      </c>
      <c r="K919">
        <v>5500</v>
      </c>
      <c r="L919">
        <v>3500</v>
      </c>
      <c r="M919" t="s">
        <v>27</v>
      </c>
    </row>
    <row r="920" spans="1:13" x14ac:dyDescent="0.4">
      <c r="A920">
        <v>100919</v>
      </c>
      <c r="B920" s="1">
        <v>45682.175000000003</v>
      </c>
      <c r="C920" t="s">
        <v>50</v>
      </c>
      <c r="D920" t="s">
        <v>28</v>
      </c>
      <c r="E920" t="s">
        <v>15</v>
      </c>
      <c r="F920" t="s">
        <v>37</v>
      </c>
      <c r="G920">
        <v>69</v>
      </c>
      <c r="H920">
        <v>695</v>
      </c>
      <c r="I920">
        <v>324.44</v>
      </c>
      <c r="J920" t="s">
        <v>30</v>
      </c>
      <c r="K920">
        <v>450</v>
      </c>
      <c r="L920">
        <v>200</v>
      </c>
      <c r="M920" t="s">
        <v>38</v>
      </c>
    </row>
    <row r="921" spans="1:13" x14ac:dyDescent="0.4">
      <c r="A921">
        <v>100920</v>
      </c>
      <c r="B921" s="1">
        <v>45725.886111111111</v>
      </c>
      <c r="C921" t="s">
        <v>34</v>
      </c>
      <c r="D921" t="s">
        <v>24</v>
      </c>
      <c r="E921" t="s">
        <v>15</v>
      </c>
      <c r="F921" t="s">
        <v>37</v>
      </c>
      <c r="G921">
        <v>51</v>
      </c>
      <c r="H921">
        <v>1096</v>
      </c>
      <c r="I921">
        <v>2022.71</v>
      </c>
      <c r="J921" t="s">
        <v>26</v>
      </c>
      <c r="K921">
        <v>45000</v>
      </c>
      <c r="L921">
        <v>32000</v>
      </c>
      <c r="M921" t="s">
        <v>38</v>
      </c>
    </row>
    <row r="922" spans="1:13" x14ac:dyDescent="0.4">
      <c r="A922">
        <v>100921</v>
      </c>
      <c r="B922" s="1">
        <v>45724.784722222219</v>
      </c>
      <c r="C922" t="s">
        <v>45</v>
      </c>
      <c r="D922" t="s">
        <v>14</v>
      </c>
      <c r="E922" t="s">
        <v>15</v>
      </c>
      <c r="F922" t="s">
        <v>37</v>
      </c>
      <c r="G922">
        <v>16</v>
      </c>
      <c r="H922">
        <v>986</v>
      </c>
      <c r="I922">
        <v>889.4</v>
      </c>
      <c r="J922" t="s">
        <v>17</v>
      </c>
      <c r="K922">
        <v>3200</v>
      </c>
      <c r="L922">
        <v>2000</v>
      </c>
      <c r="M922" t="s">
        <v>38</v>
      </c>
    </row>
    <row r="923" spans="1:13" x14ac:dyDescent="0.4">
      <c r="A923">
        <v>100922</v>
      </c>
      <c r="B923" s="1">
        <v>45890.907638888886</v>
      </c>
      <c r="C923" t="s">
        <v>48</v>
      </c>
      <c r="D923" t="s">
        <v>24</v>
      </c>
      <c r="E923" t="s">
        <v>29</v>
      </c>
      <c r="F923" t="s">
        <v>37</v>
      </c>
      <c r="G923">
        <v>86</v>
      </c>
      <c r="H923">
        <v>408</v>
      </c>
      <c r="I923">
        <v>661.53</v>
      </c>
      <c r="J923" t="s">
        <v>26</v>
      </c>
      <c r="K923">
        <v>45000</v>
      </c>
      <c r="L923">
        <v>32000</v>
      </c>
      <c r="M923" t="s">
        <v>38</v>
      </c>
    </row>
    <row r="924" spans="1:13" x14ac:dyDescent="0.4">
      <c r="A924">
        <v>100923</v>
      </c>
      <c r="B924" s="1">
        <v>45766.276388888888</v>
      </c>
      <c r="C924" t="s">
        <v>34</v>
      </c>
      <c r="D924" t="s">
        <v>40</v>
      </c>
      <c r="E924" t="s">
        <v>15</v>
      </c>
      <c r="F924" t="s">
        <v>16</v>
      </c>
      <c r="G924">
        <v>35</v>
      </c>
      <c r="H924">
        <v>1034</v>
      </c>
      <c r="I924">
        <v>794.82</v>
      </c>
      <c r="J924" t="s">
        <v>52</v>
      </c>
      <c r="K924">
        <v>1500</v>
      </c>
      <c r="L924">
        <v>800</v>
      </c>
      <c r="M924" t="s">
        <v>18</v>
      </c>
    </row>
    <row r="925" spans="1:13" x14ac:dyDescent="0.4">
      <c r="A925">
        <v>100924</v>
      </c>
      <c r="B925" s="1">
        <v>45803.045138888891</v>
      </c>
      <c r="C925" t="s">
        <v>48</v>
      </c>
      <c r="D925" t="s">
        <v>14</v>
      </c>
      <c r="E925" t="s">
        <v>31</v>
      </c>
      <c r="F925" t="s">
        <v>16</v>
      </c>
      <c r="G925">
        <v>68</v>
      </c>
      <c r="H925">
        <v>715</v>
      </c>
      <c r="I925">
        <v>505.04</v>
      </c>
      <c r="J925" t="s">
        <v>17</v>
      </c>
      <c r="K925">
        <v>3200</v>
      </c>
      <c r="L925">
        <v>2000</v>
      </c>
      <c r="M925" t="s">
        <v>18</v>
      </c>
    </row>
    <row r="926" spans="1:13" x14ac:dyDescent="0.4">
      <c r="A926">
        <v>100925</v>
      </c>
      <c r="B926" s="1">
        <v>45768.62222222222</v>
      </c>
      <c r="C926" t="s">
        <v>45</v>
      </c>
      <c r="D926" t="s">
        <v>24</v>
      </c>
      <c r="E926" t="s">
        <v>29</v>
      </c>
      <c r="F926" t="s">
        <v>25</v>
      </c>
      <c r="G926">
        <v>3</v>
      </c>
      <c r="H926">
        <v>940</v>
      </c>
      <c r="I926">
        <v>275.72000000000003</v>
      </c>
      <c r="J926" t="s">
        <v>60</v>
      </c>
      <c r="K926">
        <v>25000</v>
      </c>
      <c r="L926">
        <v>18000</v>
      </c>
      <c r="M926" t="s">
        <v>27</v>
      </c>
    </row>
    <row r="927" spans="1:13" x14ac:dyDescent="0.4">
      <c r="A927">
        <v>100926</v>
      </c>
      <c r="B927" s="1">
        <v>45885.881249999999</v>
      </c>
      <c r="C927" t="s">
        <v>19</v>
      </c>
      <c r="D927" t="s">
        <v>40</v>
      </c>
      <c r="E927" t="s">
        <v>15</v>
      </c>
      <c r="F927" t="s">
        <v>20</v>
      </c>
      <c r="G927">
        <v>72</v>
      </c>
      <c r="H927">
        <v>1047</v>
      </c>
      <c r="I927">
        <v>995.38</v>
      </c>
      <c r="J927" t="s">
        <v>52</v>
      </c>
      <c r="K927">
        <v>1500</v>
      </c>
      <c r="L927">
        <v>800</v>
      </c>
      <c r="M927" t="s">
        <v>22</v>
      </c>
    </row>
    <row r="928" spans="1:13" x14ac:dyDescent="0.4">
      <c r="A928">
        <v>100927</v>
      </c>
      <c r="B928" s="1">
        <v>45768.572916666664</v>
      </c>
      <c r="C928" t="s">
        <v>34</v>
      </c>
      <c r="D928" t="s">
        <v>43</v>
      </c>
      <c r="E928" t="s">
        <v>15</v>
      </c>
      <c r="F928" t="s">
        <v>25</v>
      </c>
      <c r="G928">
        <v>30</v>
      </c>
      <c r="H928">
        <v>518</v>
      </c>
      <c r="I928">
        <v>612.09</v>
      </c>
      <c r="J928" t="s">
        <v>51</v>
      </c>
      <c r="K928">
        <v>1800</v>
      </c>
      <c r="L928">
        <v>900</v>
      </c>
      <c r="M928" t="s">
        <v>27</v>
      </c>
    </row>
    <row r="929" spans="1:13" x14ac:dyDescent="0.4">
      <c r="A929">
        <v>100928</v>
      </c>
      <c r="B929" s="1">
        <v>45691.224999999999</v>
      </c>
      <c r="C929" t="s">
        <v>45</v>
      </c>
      <c r="D929" t="s">
        <v>55</v>
      </c>
      <c r="E929" t="s">
        <v>15</v>
      </c>
      <c r="F929" t="s">
        <v>37</v>
      </c>
      <c r="G929">
        <v>85</v>
      </c>
      <c r="H929">
        <v>338</v>
      </c>
      <c r="I929">
        <v>790.78</v>
      </c>
      <c r="J929" t="s">
        <v>57</v>
      </c>
      <c r="K929">
        <v>600</v>
      </c>
      <c r="L929">
        <v>350</v>
      </c>
      <c r="M929" t="s">
        <v>38</v>
      </c>
    </row>
    <row r="930" spans="1:13" x14ac:dyDescent="0.4">
      <c r="A930">
        <v>100929</v>
      </c>
      <c r="B930" s="1">
        <v>45768.836111111108</v>
      </c>
      <c r="C930" t="s">
        <v>34</v>
      </c>
      <c r="D930" t="s">
        <v>14</v>
      </c>
      <c r="E930" t="s">
        <v>31</v>
      </c>
      <c r="F930" t="s">
        <v>32</v>
      </c>
      <c r="G930">
        <v>27</v>
      </c>
      <c r="H930">
        <v>736</v>
      </c>
      <c r="I930">
        <v>422.26</v>
      </c>
      <c r="J930" t="s">
        <v>17</v>
      </c>
      <c r="K930">
        <v>3200</v>
      </c>
      <c r="L930">
        <v>2000</v>
      </c>
      <c r="M930" t="s">
        <v>33</v>
      </c>
    </row>
    <row r="931" spans="1:13" x14ac:dyDescent="0.4">
      <c r="A931">
        <v>100930</v>
      </c>
      <c r="B931" s="1">
        <v>45921.290972222225</v>
      </c>
      <c r="C931" t="s">
        <v>45</v>
      </c>
      <c r="D931" t="s">
        <v>43</v>
      </c>
      <c r="E931" t="s">
        <v>15</v>
      </c>
      <c r="F931" t="s">
        <v>16</v>
      </c>
      <c r="G931">
        <v>15</v>
      </c>
      <c r="H931">
        <v>1097</v>
      </c>
      <c r="I931">
        <v>1701.64</v>
      </c>
      <c r="J931" t="s">
        <v>61</v>
      </c>
      <c r="K931">
        <v>2800</v>
      </c>
      <c r="L931">
        <v>1500</v>
      </c>
      <c r="M931" t="s">
        <v>18</v>
      </c>
    </row>
    <row r="932" spans="1:13" x14ac:dyDescent="0.4">
      <c r="A932">
        <v>100931</v>
      </c>
      <c r="B932" s="1">
        <v>45893.337500000001</v>
      </c>
      <c r="C932" t="s">
        <v>39</v>
      </c>
      <c r="D932" t="s">
        <v>46</v>
      </c>
      <c r="E932" t="s">
        <v>15</v>
      </c>
      <c r="F932" t="s">
        <v>20</v>
      </c>
      <c r="G932">
        <v>90</v>
      </c>
      <c r="H932">
        <v>330</v>
      </c>
      <c r="I932">
        <v>671.18</v>
      </c>
      <c r="J932" t="s">
        <v>53</v>
      </c>
      <c r="K932">
        <v>15000</v>
      </c>
      <c r="L932">
        <v>9500</v>
      </c>
      <c r="M932" t="s">
        <v>22</v>
      </c>
    </row>
    <row r="933" spans="1:13" x14ac:dyDescent="0.4">
      <c r="A933">
        <v>100932</v>
      </c>
      <c r="B933" s="1">
        <v>45740.948611111111</v>
      </c>
      <c r="C933" t="s">
        <v>45</v>
      </c>
      <c r="D933" t="s">
        <v>35</v>
      </c>
      <c r="E933" t="s">
        <v>29</v>
      </c>
      <c r="F933" t="s">
        <v>32</v>
      </c>
      <c r="G933">
        <v>19</v>
      </c>
      <c r="H933">
        <v>427</v>
      </c>
      <c r="I933">
        <v>855.41</v>
      </c>
      <c r="J933" t="s">
        <v>49</v>
      </c>
      <c r="K933">
        <v>8500</v>
      </c>
      <c r="L933">
        <v>5500</v>
      </c>
      <c r="M933" t="s">
        <v>33</v>
      </c>
    </row>
    <row r="934" spans="1:13" x14ac:dyDescent="0.4">
      <c r="A934">
        <v>100933</v>
      </c>
      <c r="B934" s="1">
        <v>45699.054166666669</v>
      </c>
      <c r="C934" t="s">
        <v>39</v>
      </c>
      <c r="D934" t="s">
        <v>55</v>
      </c>
      <c r="E934" t="s">
        <v>15</v>
      </c>
      <c r="F934" t="s">
        <v>25</v>
      </c>
      <c r="G934">
        <v>36</v>
      </c>
      <c r="H934">
        <v>875</v>
      </c>
      <c r="I934">
        <v>284.98</v>
      </c>
      <c r="J934" t="s">
        <v>57</v>
      </c>
      <c r="K934">
        <v>600</v>
      </c>
      <c r="L934">
        <v>350</v>
      </c>
      <c r="M934" t="s">
        <v>27</v>
      </c>
    </row>
    <row r="935" spans="1:13" x14ac:dyDescent="0.4">
      <c r="A935">
        <v>100934</v>
      </c>
      <c r="B935" s="1">
        <v>45758.793749999997</v>
      </c>
      <c r="C935" t="s">
        <v>45</v>
      </c>
      <c r="D935" t="s">
        <v>35</v>
      </c>
      <c r="E935" t="s">
        <v>15</v>
      </c>
      <c r="F935" t="s">
        <v>37</v>
      </c>
      <c r="G935">
        <v>64</v>
      </c>
      <c r="H935">
        <v>526</v>
      </c>
      <c r="I935">
        <v>640.87</v>
      </c>
      <c r="J935" t="s">
        <v>36</v>
      </c>
      <c r="K935">
        <v>12000</v>
      </c>
      <c r="L935">
        <v>8000</v>
      </c>
      <c r="M935" t="s">
        <v>38</v>
      </c>
    </row>
    <row r="936" spans="1:13" x14ac:dyDescent="0.4">
      <c r="A936">
        <v>100935</v>
      </c>
      <c r="B936" s="1">
        <v>45663.006249999999</v>
      </c>
      <c r="C936" t="s">
        <v>45</v>
      </c>
      <c r="D936" t="s">
        <v>28</v>
      </c>
      <c r="E936" t="s">
        <v>15</v>
      </c>
      <c r="F936" t="s">
        <v>32</v>
      </c>
      <c r="G936">
        <v>14</v>
      </c>
      <c r="H936">
        <v>743</v>
      </c>
      <c r="I936">
        <v>2390.81</v>
      </c>
      <c r="J936" t="s">
        <v>30</v>
      </c>
      <c r="K936">
        <v>450</v>
      </c>
      <c r="L936">
        <v>200</v>
      </c>
      <c r="M936" t="s">
        <v>33</v>
      </c>
    </row>
    <row r="937" spans="1:13" x14ac:dyDescent="0.4">
      <c r="A937">
        <v>100936</v>
      </c>
      <c r="B937" s="1">
        <v>45837.738194444442</v>
      </c>
      <c r="C937" t="s">
        <v>34</v>
      </c>
      <c r="D937" t="s">
        <v>28</v>
      </c>
      <c r="E937" t="s">
        <v>29</v>
      </c>
      <c r="F937" t="s">
        <v>16</v>
      </c>
      <c r="G937">
        <v>97</v>
      </c>
      <c r="H937">
        <v>679</v>
      </c>
      <c r="I937">
        <v>717.33</v>
      </c>
      <c r="J937" t="s">
        <v>30</v>
      </c>
      <c r="K937">
        <v>450</v>
      </c>
      <c r="L937">
        <v>200</v>
      </c>
      <c r="M937" t="s">
        <v>18</v>
      </c>
    </row>
    <row r="938" spans="1:13" x14ac:dyDescent="0.4">
      <c r="A938">
        <v>100937</v>
      </c>
      <c r="B938" s="1">
        <v>45939.490972222222</v>
      </c>
      <c r="C938" t="s">
        <v>23</v>
      </c>
      <c r="D938" t="s">
        <v>46</v>
      </c>
      <c r="E938" t="s">
        <v>29</v>
      </c>
      <c r="F938" t="s">
        <v>16</v>
      </c>
      <c r="G938">
        <v>98</v>
      </c>
      <c r="H938">
        <v>572</v>
      </c>
      <c r="I938">
        <v>821.26</v>
      </c>
      <c r="J938" t="s">
        <v>47</v>
      </c>
      <c r="K938">
        <v>4500</v>
      </c>
      <c r="L938">
        <v>2800</v>
      </c>
      <c r="M938" t="s">
        <v>18</v>
      </c>
    </row>
    <row r="939" spans="1:13" x14ac:dyDescent="0.4">
      <c r="A939">
        <v>100938</v>
      </c>
      <c r="B939" s="1">
        <v>45977.261805555558</v>
      </c>
      <c r="C939" t="s">
        <v>23</v>
      </c>
      <c r="D939" t="s">
        <v>46</v>
      </c>
      <c r="E939" t="s">
        <v>31</v>
      </c>
      <c r="F939" t="s">
        <v>37</v>
      </c>
      <c r="G939">
        <v>16</v>
      </c>
      <c r="H939">
        <v>847</v>
      </c>
      <c r="I939">
        <v>928.74</v>
      </c>
      <c r="J939" t="s">
        <v>47</v>
      </c>
      <c r="K939">
        <v>4500</v>
      </c>
      <c r="L939">
        <v>2800</v>
      </c>
      <c r="M939" t="s">
        <v>38</v>
      </c>
    </row>
    <row r="940" spans="1:13" x14ac:dyDescent="0.4">
      <c r="A940">
        <v>100939</v>
      </c>
      <c r="B940" s="1">
        <v>45883.990277777775</v>
      </c>
      <c r="C940" t="s">
        <v>48</v>
      </c>
      <c r="D940" t="s">
        <v>24</v>
      </c>
      <c r="E940" t="s">
        <v>31</v>
      </c>
      <c r="F940" t="s">
        <v>32</v>
      </c>
      <c r="G940">
        <v>12</v>
      </c>
      <c r="H940">
        <v>620</v>
      </c>
      <c r="I940">
        <v>1182.1600000000001</v>
      </c>
      <c r="J940" t="s">
        <v>26</v>
      </c>
      <c r="K940">
        <v>45000</v>
      </c>
      <c r="L940">
        <v>32000</v>
      </c>
      <c r="M940" t="s">
        <v>33</v>
      </c>
    </row>
    <row r="941" spans="1:13" x14ac:dyDescent="0.4">
      <c r="A941">
        <v>100940</v>
      </c>
      <c r="B941" s="1">
        <v>45972.974999999999</v>
      </c>
      <c r="C941" t="s">
        <v>34</v>
      </c>
      <c r="D941" t="s">
        <v>55</v>
      </c>
      <c r="E941" t="s">
        <v>29</v>
      </c>
      <c r="F941" t="s">
        <v>32</v>
      </c>
      <c r="G941">
        <v>93</v>
      </c>
      <c r="H941">
        <v>569</v>
      </c>
      <c r="I941">
        <v>313.86</v>
      </c>
      <c r="J941" t="s">
        <v>56</v>
      </c>
      <c r="K941">
        <v>850</v>
      </c>
      <c r="L941">
        <v>550</v>
      </c>
      <c r="M941" t="s">
        <v>33</v>
      </c>
    </row>
    <row r="942" spans="1:13" x14ac:dyDescent="0.4">
      <c r="A942">
        <v>100941</v>
      </c>
      <c r="B942" s="1">
        <v>46022.436805555553</v>
      </c>
      <c r="C942" t="s">
        <v>13</v>
      </c>
      <c r="D942" t="s">
        <v>24</v>
      </c>
      <c r="E942" t="s">
        <v>29</v>
      </c>
      <c r="F942" t="s">
        <v>16</v>
      </c>
      <c r="G942">
        <v>86</v>
      </c>
      <c r="H942">
        <v>340</v>
      </c>
      <c r="I942">
        <v>565.54</v>
      </c>
      <c r="J942" t="s">
        <v>26</v>
      </c>
      <c r="K942">
        <v>45000</v>
      </c>
      <c r="L942">
        <v>32000</v>
      </c>
      <c r="M942" t="s">
        <v>18</v>
      </c>
    </row>
    <row r="943" spans="1:13" x14ac:dyDescent="0.4">
      <c r="A943">
        <v>100942</v>
      </c>
      <c r="B943" s="1">
        <v>45886.477083333331</v>
      </c>
      <c r="C943" t="s">
        <v>45</v>
      </c>
      <c r="D943" t="s">
        <v>55</v>
      </c>
      <c r="E943" t="s">
        <v>29</v>
      </c>
      <c r="F943" t="s">
        <v>20</v>
      </c>
      <c r="G943">
        <v>16</v>
      </c>
      <c r="H943">
        <v>1039</v>
      </c>
      <c r="I943">
        <v>592.09</v>
      </c>
      <c r="J943" t="s">
        <v>58</v>
      </c>
      <c r="K943">
        <v>1200</v>
      </c>
      <c r="L943">
        <v>800</v>
      </c>
      <c r="M943" t="s">
        <v>22</v>
      </c>
    </row>
    <row r="944" spans="1:13" x14ac:dyDescent="0.4">
      <c r="A944">
        <v>100943</v>
      </c>
      <c r="B944" s="1">
        <v>45946.745138888888</v>
      </c>
      <c r="C944" t="s">
        <v>50</v>
      </c>
      <c r="D944" t="s">
        <v>43</v>
      </c>
      <c r="E944" t="s">
        <v>15</v>
      </c>
      <c r="F944" t="s">
        <v>32</v>
      </c>
      <c r="G944">
        <v>47</v>
      </c>
      <c r="H944">
        <v>818</v>
      </c>
      <c r="I944">
        <v>234.64</v>
      </c>
      <c r="J944" t="s">
        <v>51</v>
      </c>
      <c r="K944">
        <v>1800</v>
      </c>
      <c r="L944">
        <v>900</v>
      </c>
      <c r="M944" t="s">
        <v>33</v>
      </c>
    </row>
    <row r="945" spans="1:13" x14ac:dyDescent="0.4">
      <c r="A945">
        <v>100944</v>
      </c>
      <c r="B945" s="1">
        <v>45807.183333333334</v>
      </c>
      <c r="C945" t="s">
        <v>23</v>
      </c>
      <c r="D945" t="s">
        <v>46</v>
      </c>
      <c r="E945" t="s">
        <v>29</v>
      </c>
      <c r="F945" t="s">
        <v>16</v>
      </c>
      <c r="G945">
        <v>87</v>
      </c>
      <c r="H945">
        <v>570</v>
      </c>
      <c r="I945">
        <v>2779.28</v>
      </c>
      <c r="J945" t="s">
        <v>47</v>
      </c>
      <c r="K945">
        <v>4500</v>
      </c>
      <c r="L945">
        <v>2800</v>
      </c>
      <c r="M945" t="s">
        <v>18</v>
      </c>
    </row>
    <row r="946" spans="1:13" x14ac:dyDescent="0.4">
      <c r="A946">
        <v>100945</v>
      </c>
      <c r="B946" s="1">
        <v>45934.020138888889</v>
      </c>
      <c r="C946" t="s">
        <v>50</v>
      </c>
      <c r="D946" t="s">
        <v>28</v>
      </c>
      <c r="E946" t="s">
        <v>29</v>
      </c>
      <c r="F946" t="s">
        <v>25</v>
      </c>
      <c r="G946">
        <v>96</v>
      </c>
      <c r="H946">
        <v>1126</v>
      </c>
      <c r="I946">
        <v>386.3</v>
      </c>
      <c r="J946" t="s">
        <v>30</v>
      </c>
      <c r="K946">
        <v>450</v>
      </c>
      <c r="L946">
        <v>200</v>
      </c>
      <c r="M946" t="s">
        <v>27</v>
      </c>
    </row>
    <row r="947" spans="1:13" x14ac:dyDescent="0.4">
      <c r="A947">
        <v>100946</v>
      </c>
      <c r="B947" s="1">
        <v>45855.834722222222</v>
      </c>
      <c r="C947" t="s">
        <v>39</v>
      </c>
      <c r="D947" t="s">
        <v>24</v>
      </c>
      <c r="E947" t="s">
        <v>31</v>
      </c>
      <c r="F947" t="s">
        <v>20</v>
      </c>
      <c r="G947">
        <v>38</v>
      </c>
      <c r="H947">
        <v>1124</v>
      </c>
      <c r="I947">
        <v>328.22</v>
      </c>
      <c r="J947" t="s">
        <v>59</v>
      </c>
      <c r="K947">
        <v>3500</v>
      </c>
      <c r="L947">
        <v>2200</v>
      </c>
      <c r="M947" t="s">
        <v>22</v>
      </c>
    </row>
    <row r="948" spans="1:13" x14ac:dyDescent="0.4">
      <c r="A948">
        <v>100947</v>
      </c>
      <c r="B948" s="1">
        <v>45727.005555555559</v>
      </c>
      <c r="C948" t="s">
        <v>39</v>
      </c>
      <c r="D948" t="s">
        <v>43</v>
      </c>
      <c r="E948" t="s">
        <v>29</v>
      </c>
      <c r="F948" t="s">
        <v>37</v>
      </c>
      <c r="G948">
        <v>5</v>
      </c>
      <c r="H948">
        <v>945</v>
      </c>
      <c r="I948">
        <v>653.80999999999995</v>
      </c>
      <c r="J948" t="s">
        <v>44</v>
      </c>
      <c r="K948">
        <v>4500</v>
      </c>
      <c r="L948">
        <v>2500</v>
      </c>
      <c r="M948" t="s">
        <v>38</v>
      </c>
    </row>
    <row r="949" spans="1:13" x14ac:dyDescent="0.4">
      <c r="A949">
        <v>100948</v>
      </c>
      <c r="B949" s="1">
        <v>45769.951388888891</v>
      </c>
      <c r="C949" t="s">
        <v>23</v>
      </c>
      <c r="D949" t="s">
        <v>28</v>
      </c>
      <c r="E949" t="s">
        <v>15</v>
      </c>
      <c r="F949" t="s">
        <v>37</v>
      </c>
      <c r="G949">
        <v>52</v>
      </c>
      <c r="H949">
        <v>332</v>
      </c>
      <c r="I949">
        <v>1182.58</v>
      </c>
      <c r="J949" t="s">
        <v>54</v>
      </c>
      <c r="K949">
        <v>2500</v>
      </c>
      <c r="L949">
        <v>1500</v>
      </c>
      <c r="M949" t="s">
        <v>38</v>
      </c>
    </row>
    <row r="950" spans="1:13" x14ac:dyDescent="0.4">
      <c r="A950">
        <v>100949</v>
      </c>
      <c r="B950" s="1">
        <v>45661.361111111109</v>
      </c>
      <c r="C950" t="s">
        <v>45</v>
      </c>
      <c r="D950" t="s">
        <v>55</v>
      </c>
      <c r="E950" t="s">
        <v>15</v>
      </c>
      <c r="F950" t="s">
        <v>16</v>
      </c>
      <c r="G950">
        <v>81</v>
      </c>
      <c r="H950">
        <v>790</v>
      </c>
      <c r="I950">
        <v>492.71</v>
      </c>
      <c r="J950" t="s">
        <v>57</v>
      </c>
      <c r="K950">
        <v>600</v>
      </c>
      <c r="L950">
        <v>350</v>
      </c>
      <c r="M950" t="s">
        <v>18</v>
      </c>
    </row>
    <row r="951" spans="1:13" x14ac:dyDescent="0.4">
      <c r="A951">
        <v>100950</v>
      </c>
      <c r="B951" s="1">
        <v>46007.007638888892</v>
      </c>
      <c r="C951" t="s">
        <v>19</v>
      </c>
      <c r="D951" t="s">
        <v>46</v>
      </c>
      <c r="E951" t="s">
        <v>15</v>
      </c>
      <c r="F951" t="s">
        <v>25</v>
      </c>
      <c r="G951">
        <v>84</v>
      </c>
      <c r="H951">
        <v>888</v>
      </c>
      <c r="I951">
        <v>1119.04</v>
      </c>
      <c r="J951" t="s">
        <v>47</v>
      </c>
      <c r="K951">
        <v>4500</v>
      </c>
      <c r="L951">
        <v>2800</v>
      </c>
      <c r="M951" t="s">
        <v>27</v>
      </c>
    </row>
    <row r="952" spans="1:13" x14ac:dyDescent="0.4">
      <c r="A952">
        <v>100951</v>
      </c>
      <c r="B952" s="1">
        <v>45988.463194444441</v>
      </c>
      <c r="C952" t="s">
        <v>45</v>
      </c>
      <c r="D952" t="s">
        <v>43</v>
      </c>
      <c r="E952" t="s">
        <v>15</v>
      </c>
      <c r="F952" t="s">
        <v>20</v>
      </c>
      <c r="G952">
        <v>57</v>
      </c>
      <c r="H952">
        <v>765</v>
      </c>
      <c r="I952">
        <v>462.74</v>
      </c>
      <c r="J952" t="s">
        <v>51</v>
      </c>
      <c r="K952">
        <v>1800</v>
      </c>
      <c r="L952">
        <v>900</v>
      </c>
      <c r="M952" t="s">
        <v>22</v>
      </c>
    </row>
    <row r="953" spans="1:13" x14ac:dyDescent="0.4">
      <c r="A953">
        <v>100952</v>
      </c>
      <c r="B953" s="1">
        <v>45975.670138888891</v>
      </c>
      <c r="C953" t="s">
        <v>19</v>
      </c>
      <c r="D953" t="s">
        <v>14</v>
      </c>
      <c r="E953" t="s">
        <v>29</v>
      </c>
      <c r="F953" t="s">
        <v>20</v>
      </c>
      <c r="G953">
        <v>82</v>
      </c>
      <c r="H953">
        <v>996</v>
      </c>
      <c r="I953">
        <v>293.29000000000002</v>
      </c>
      <c r="J953" t="s">
        <v>17</v>
      </c>
      <c r="K953">
        <v>3200</v>
      </c>
      <c r="L953">
        <v>2000</v>
      </c>
      <c r="M953" t="s">
        <v>22</v>
      </c>
    </row>
    <row r="954" spans="1:13" x14ac:dyDescent="0.4">
      <c r="A954">
        <v>100953</v>
      </c>
      <c r="B954" s="1">
        <v>46007.629166666666</v>
      </c>
      <c r="C954" t="s">
        <v>48</v>
      </c>
      <c r="D954" t="s">
        <v>40</v>
      </c>
      <c r="E954" t="s">
        <v>31</v>
      </c>
      <c r="F954" t="s">
        <v>16</v>
      </c>
      <c r="G954">
        <v>14</v>
      </c>
      <c r="H954">
        <v>654</v>
      </c>
      <c r="I954">
        <v>259.91000000000003</v>
      </c>
      <c r="J954" t="s">
        <v>52</v>
      </c>
      <c r="K954">
        <v>1500</v>
      </c>
      <c r="L954">
        <v>800</v>
      </c>
      <c r="M954" t="s">
        <v>18</v>
      </c>
    </row>
    <row r="955" spans="1:13" x14ac:dyDescent="0.4">
      <c r="A955">
        <v>100954</v>
      </c>
      <c r="B955" s="1">
        <v>45752.67083333333</v>
      </c>
      <c r="C955" t="s">
        <v>39</v>
      </c>
      <c r="D955" t="s">
        <v>55</v>
      </c>
      <c r="E955" t="s">
        <v>29</v>
      </c>
      <c r="F955" t="s">
        <v>16</v>
      </c>
      <c r="G955">
        <v>62</v>
      </c>
      <c r="H955">
        <v>669</v>
      </c>
      <c r="I955">
        <v>853.91</v>
      </c>
      <c r="J955" t="s">
        <v>58</v>
      </c>
      <c r="K955">
        <v>1200</v>
      </c>
      <c r="L955">
        <v>800</v>
      </c>
      <c r="M955" t="s">
        <v>18</v>
      </c>
    </row>
    <row r="956" spans="1:13" x14ac:dyDescent="0.4">
      <c r="A956">
        <v>100955</v>
      </c>
      <c r="B956" s="1">
        <v>45809.275694444441</v>
      </c>
      <c r="C956" t="s">
        <v>39</v>
      </c>
      <c r="D956" t="s">
        <v>46</v>
      </c>
      <c r="E956" t="s">
        <v>31</v>
      </c>
      <c r="F956" t="s">
        <v>37</v>
      </c>
      <c r="G956">
        <v>6</v>
      </c>
      <c r="H956">
        <v>655</v>
      </c>
      <c r="I956">
        <v>756.82</v>
      </c>
      <c r="J956" t="s">
        <v>47</v>
      </c>
      <c r="K956">
        <v>4500</v>
      </c>
      <c r="L956">
        <v>2800</v>
      </c>
      <c r="M956" t="s">
        <v>38</v>
      </c>
    </row>
    <row r="957" spans="1:13" x14ac:dyDescent="0.4">
      <c r="A957">
        <v>100956</v>
      </c>
      <c r="B957" s="1">
        <v>45968.122916666667</v>
      </c>
      <c r="C957" t="s">
        <v>39</v>
      </c>
      <c r="D957" t="s">
        <v>40</v>
      </c>
      <c r="E957" t="s">
        <v>29</v>
      </c>
      <c r="F957" t="s">
        <v>25</v>
      </c>
      <c r="G957">
        <v>32</v>
      </c>
      <c r="H957">
        <v>1186</v>
      </c>
      <c r="I957">
        <v>292.14999999999998</v>
      </c>
      <c r="J957" t="s">
        <v>41</v>
      </c>
      <c r="K957">
        <v>5500</v>
      </c>
      <c r="L957">
        <v>3500</v>
      </c>
      <c r="M957" t="s">
        <v>27</v>
      </c>
    </row>
    <row r="958" spans="1:13" x14ac:dyDescent="0.4">
      <c r="A958">
        <v>100957</v>
      </c>
      <c r="B958" s="1">
        <v>45794.338888888888</v>
      </c>
      <c r="C958" t="s">
        <v>23</v>
      </c>
      <c r="D958" t="s">
        <v>28</v>
      </c>
      <c r="E958" t="s">
        <v>31</v>
      </c>
      <c r="F958" t="s">
        <v>37</v>
      </c>
      <c r="G958">
        <v>58</v>
      </c>
      <c r="H958">
        <v>1187</v>
      </c>
      <c r="I958">
        <v>2126.4</v>
      </c>
      <c r="J958" t="s">
        <v>30</v>
      </c>
      <c r="K958">
        <v>450</v>
      </c>
      <c r="L958">
        <v>200</v>
      </c>
      <c r="M958" t="s">
        <v>38</v>
      </c>
    </row>
    <row r="959" spans="1:13" x14ac:dyDescent="0.4">
      <c r="A959">
        <v>100958</v>
      </c>
      <c r="B959" s="1">
        <v>45904.955555555556</v>
      </c>
      <c r="C959" t="s">
        <v>13</v>
      </c>
      <c r="D959" t="s">
        <v>28</v>
      </c>
      <c r="E959" t="s">
        <v>15</v>
      </c>
      <c r="F959" t="s">
        <v>25</v>
      </c>
      <c r="G959">
        <v>39</v>
      </c>
      <c r="H959">
        <v>1104</v>
      </c>
      <c r="I959">
        <v>548.28</v>
      </c>
      <c r="J959" t="s">
        <v>30</v>
      </c>
      <c r="K959">
        <v>450</v>
      </c>
      <c r="L959">
        <v>200</v>
      </c>
      <c r="M959" t="s">
        <v>27</v>
      </c>
    </row>
    <row r="960" spans="1:13" x14ac:dyDescent="0.4">
      <c r="A960">
        <v>100959</v>
      </c>
      <c r="B960" s="1">
        <v>45900.083333333336</v>
      </c>
      <c r="C960" t="s">
        <v>39</v>
      </c>
      <c r="D960" t="s">
        <v>55</v>
      </c>
      <c r="E960" t="s">
        <v>31</v>
      </c>
      <c r="F960" t="s">
        <v>37</v>
      </c>
      <c r="G960">
        <v>30</v>
      </c>
      <c r="H960">
        <v>335</v>
      </c>
      <c r="I960">
        <v>270.94</v>
      </c>
      <c r="J960" t="s">
        <v>57</v>
      </c>
      <c r="K960">
        <v>600</v>
      </c>
      <c r="L960">
        <v>350</v>
      </c>
      <c r="M960" t="s">
        <v>38</v>
      </c>
    </row>
    <row r="961" spans="1:13" x14ac:dyDescent="0.4">
      <c r="A961">
        <v>100960</v>
      </c>
      <c r="B961" s="1">
        <v>45688.638194444444</v>
      </c>
      <c r="C961" t="s">
        <v>50</v>
      </c>
      <c r="D961" t="s">
        <v>14</v>
      </c>
      <c r="E961" t="s">
        <v>31</v>
      </c>
      <c r="F961" t="s">
        <v>32</v>
      </c>
      <c r="G961">
        <v>80</v>
      </c>
      <c r="H961">
        <v>788</v>
      </c>
      <c r="I961">
        <v>2400.41</v>
      </c>
      <c r="J961" t="s">
        <v>21</v>
      </c>
      <c r="K961">
        <v>6500</v>
      </c>
      <c r="L961">
        <v>4200</v>
      </c>
      <c r="M961" t="s">
        <v>33</v>
      </c>
    </row>
    <row r="962" spans="1:13" x14ac:dyDescent="0.4">
      <c r="A962">
        <v>100961</v>
      </c>
      <c r="B962" s="1">
        <v>45697.635416666664</v>
      </c>
      <c r="C962" t="s">
        <v>45</v>
      </c>
      <c r="D962" t="s">
        <v>40</v>
      </c>
      <c r="E962" t="s">
        <v>29</v>
      </c>
      <c r="F962" t="s">
        <v>25</v>
      </c>
      <c r="G962">
        <v>66</v>
      </c>
      <c r="H962">
        <v>468</v>
      </c>
      <c r="I962">
        <v>421.32</v>
      </c>
      <c r="J962" t="s">
        <v>52</v>
      </c>
      <c r="K962">
        <v>1500</v>
      </c>
      <c r="L962">
        <v>800</v>
      </c>
      <c r="M962" t="s">
        <v>27</v>
      </c>
    </row>
    <row r="963" spans="1:13" x14ac:dyDescent="0.4">
      <c r="A963">
        <v>100962</v>
      </c>
      <c r="B963" s="1">
        <v>45886.40902777778</v>
      </c>
      <c r="C963" t="s">
        <v>45</v>
      </c>
      <c r="D963" t="s">
        <v>24</v>
      </c>
      <c r="E963" t="s">
        <v>31</v>
      </c>
      <c r="F963" t="s">
        <v>25</v>
      </c>
      <c r="G963">
        <v>28</v>
      </c>
      <c r="H963">
        <v>1000</v>
      </c>
      <c r="I963">
        <v>309.02999999999997</v>
      </c>
      <c r="J963" t="s">
        <v>59</v>
      </c>
      <c r="K963">
        <v>3500</v>
      </c>
      <c r="L963">
        <v>2200</v>
      </c>
      <c r="M963" t="s">
        <v>27</v>
      </c>
    </row>
    <row r="964" spans="1:13" x14ac:dyDescent="0.4">
      <c r="A964">
        <v>100963</v>
      </c>
      <c r="B964" s="1">
        <v>45693.309027777781</v>
      </c>
      <c r="C964" t="s">
        <v>23</v>
      </c>
      <c r="D964" t="s">
        <v>55</v>
      </c>
      <c r="E964" t="s">
        <v>15</v>
      </c>
      <c r="F964" t="s">
        <v>20</v>
      </c>
      <c r="G964">
        <v>58</v>
      </c>
      <c r="H964">
        <v>989</v>
      </c>
      <c r="I964">
        <v>1448.18</v>
      </c>
      <c r="J964" t="s">
        <v>57</v>
      </c>
      <c r="K964">
        <v>600</v>
      </c>
      <c r="L964">
        <v>350</v>
      </c>
      <c r="M964" t="s">
        <v>22</v>
      </c>
    </row>
    <row r="965" spans="1:13" x14ac:dyDescent="0.4">
      <c r="A965">
        <v>100964</v>
      </c>
      <c r="B965" s="1">
        <v>45880.655555555553</v>
      </c>
      <c r="C965" t="s">
        <v>19</v>
      </c>
      <c r="D965" t="s">
        <v>28</v>
      </c>
      <c r="E965" t="s">
        <v>29</v>
      </c>
      <c r="F965" t="s">
        <v>25</v>
      </c>
      <c r="G965">
        <v>1</v>
      </c>
      <c r="H965">
        <v>1157</v>
      </c>
      <c r="I965">
        <v>923.32</v>
      </c>
      <c r="J965" t="s">
        <v>30</v>
      </c>
      <c r="K965">
        <v>450</v>
      </c>
      <c r="L965">
        <v>200</v>
      </c>
      <c r="M965" t="s">
        <v>27</v>
      </c>
    </row>
    <row r="966" spans="1:13" x14ac:dyDescent="0.4">
      <c r="A966">
        <v>100965</v>
      </c>
      <c r="B966" s="1">
        <v>45663.632638888892</v>
      </c>
      <c r="C966" t="s">
        <v>23</v>
      </c>
      <c r="D966" t="s">
        <v>14</v>
      </c>
      <c r="E966" t="s">
        <v>29</v>
      </c>
      <c r="F966" t="s">
        <v>37</v>
      </c>
      <c r="G966">
        <v>76</v>
      </c>
      <c r="H966">
        <v>868</v>
      </c>
      <c r="I966">
        <v>611.87</v>
      </c>
      <c r="J966" t="s">
        <v>21</v>
      </c>
      <c r="K966">
        <v>6500</v>
      </c>
      <c r="L966">
        <v>4200</v>
      </c>
      <c r="M966" t="s">
        <v>38</v>
      </c>
    </row>
    <row r="967" spans="1:13" x14ac:dyDescent="0.4">
      <c r="A967">
        <v>100966</v>
      </c>
      <c r="B967" s="1">
        <v>45979.22152777778</v>
      </c>
      <c r="C967" t="s">
        <v>42</v>
      </c>
      <c r="D967" t="s">
        <v>40</v>
      </c>
      <c r="E967" t="s">
        <v>29</v>
      </c>
      <c r="F967" t="s">
        <v>20</v>
      </c>
      <c r="G967">
        <v>5</v>
      </c>
      <c r="H967">
        <v>715</v>
      </c>
      <c r="I967">
        <v>436.96</v>
      </c>
      <c r="J967" t="s">
        <v>41</v>
      </c>
      <c r="K967">
        <v>5500</v>
      </c>
      <c r="L967">
        <v>3500</v>
      </c>
      <c r="M967" t="s">
        <v>22</v>
      </c>
    </row>
    <row r="968" spans="1:13" x14ac:dyDescent="0.4">
      <c r="A968">
        <v>100967</v>
      </c>
      <c r="B968" s="1">
        <v>45877.157638888886</v>
      </c>
      <c r="C968" t="s">
        <v>45</v>
      </c>
      <c r="D968" t="s">
        <v>35</v>
      </c>
      <c r="E968" t="s">
        <v>31</v>
      </c>
      <c r="F968" t="s">
        <v>32</v>
      </c>
      <c r="G968">
        <v>29</v>
      </c>
      <c r="H968">
        <v>458</v>
      </c>
      <c r="I968">
        <v>556.17999999999995</v>
      </c>
      <c r="J968" t="s">
        <v>36</v>
      </c>
      <c r="K968">
        <v>12000</v>
      </c>
      <c r="L968">
        <v>8000</v>
      </c>
      <c r="M968" t="s">
        <v>33</v>
      </c>
    </row>
    <row r="969" spans="1:13" x14ac:dyDescent="0.4">
      <c r="A969">
        <v>100968</v>
      </c>
      <c r="B969" s="1">
        <v>45732.995138888888</v>
      </c>
      <c r="C969" t="s">
        <v>13</v>
      </c>
      <c r="D969" t="s">
        <v>46</v>
      </c>
      <c r="E969" t="s">
        <v>29</v>
      </c>
      <c r="F969" t="s">
        <v>25</v>
      </c>
      <c r="G969">
        <v>91</v>
      </c>
      <c r="H969">
        <v>958</v>
      </c>
      <c r="I969">
        <v>321.86</v>
      </c>
      <c r="J969" t="s">
        <v>47</v>
      </c>
      <c r="K969">
        <v>4500</v>
      </c>
      <c r="L969">
        <v>2800</v>
      </c>
      <c r="M969" t="s">
        <v>27</v>
      </c>
    </row>
    <row r="970" spans="1:13" x14ac:dyDescent="0.4">
      <c r="A970">
        <v>100969</v>
      </c>
      <c r="B970" s="1">
        <v>45661.603472222225</v>
      </c>
      <c r="C970" t="s">
        <v>19</v>
      </c>
      <c r="D970" t="s">
        <v>14</v>
      </c>
      <c r="E970" t="s">
        <v>15</v>
      </c>
      <c r="F970" t="s">
        <v>32</v>
      </c>
      <c r="G970">
        <v>28</v>
      </c>
      <c r="H970">
        <v>1037</v>
      </c>
      <c r="I970">
        <v>587.66999999999996</v>
      </c>
      <c r="J970" t="s">
        <v>17</v>
      </c>
      <c r="K970">
        <v>3200</v>
      </c>
      <c r="L970">
        <v>2000</v>
      </c>
      <c r="M970" t="s">
        <v>33</v>
      </c>
    </row>
    <row r="971" spans="1:13" x14ac:dyDescent="0.4">
      <c r="A971">
        <v>100970</v>
      </c>
      <c r="B971" s="1">
        <v>45992.098611111112</v>
      </c>
      <c r="C971" t="s">
        <v>39</v>
      </c>
      <c r="D971" t="s">
        <v>28</v>
      </c>
      <c r="E971" t="s">
        <v>29</v>
      </c>
      <c r="F971" t="s">
        <v>37</v>
      </c>
      <c r="G971">
        <v>85</v>
      </c>
      <c r="H971">
        <v>1091</v>
      </c>
      <c r="I971">
        <v>707.56</v>
      </c>
      <c r="J971" t="s">
        <v>30</v>
      </c>
      <c r="K971">
        <v>450</v>
      </c>
      <c r="L971">
        <v>200</v>
      </c>
      <c r="M971" t="s">
        <v>38</v>
      </c>
    </row>
    <row r="972" spans="1:13" x14ac:dyDescent="0.4">
      <c r="A972">
        <v>100971</v>
      </c>
      <c r="B972" s="1">
        <v>45791.691666666666</v>
      </c>
      <c r="C972" t="s">
        <v>50</v>
      </c>
      <c r="D972" t="s">
        <v>35</v>
      </c>
      <c r="E972" t="s">
        <v>31</v>
      </c>
      <c r="F972" t="s">
        <v>20</v>
      </c>
      <c r="G972">
        <v>35</v>
      </c>
      <c r="H972">
        <v>796</v>
      </c>
      <c r="I972">
        <v>841.93</v>
      </c>
      <c r="J972" t="s">
        <v>49</v>
      </c>
      <c r="K972">
        <v>8500</v>
      </c>
      <c r="L972">
        <v>5500</v>
      </c>
      <c r="M972" t="s">
        <v>22</v>
      </c>
    </row>
    <row r="973" spans="1:13" x14ac:dyDescent="0.4">
      <c r="A973">
        <v>100972</v>
      </c>
      <c r="B973" s="1">
        <v>45775.603472222225</v>
      </c>
      <c r="C973" t="s">
        <v>45</v>
      </c>
      <c r="D973" t="s">
        <v>46</v>
      </c>
      <c r="E973" t="s">
        <v>15</v>
      </c>
      <c r="F973" t="s">
        <v>37</v>
      </c>
      <c r="G973">
        <v>4</v>
      </c>
      <c r="H973">
        <v>880</v>
      </c>
      <c r="I973">
        <v>911.91</v>
      </c>
      <c r="J973" t="s">
        <v>53</v>
      </c>
      <c r="K973">
        <v>15000</v>
      </c>
      <c r="L973">
        <v>9500</v>
      </c>
      <c r="M973" t="s">
        <v>38</v>
      </c>
    </row>
    <row r="974" spans="1:13" x14ac:dyDescent="0.4">
      <c r="A974">
        <v>100973</v>
      </c>
      <c r="B974" s="1">
        <v>45751.801388888889</v>
      </c>
      <c r="C974" t="s">
        <v>42</v>
      </c>
      <c r="D974" t="s">
        <v>24</v>
      </c>
      <c r="E974" t="s">
        <v>15</v>
      </c>
      <c r="F974" t="s">
        <v>37</v>
      </c>
      <c r="G974">
        <v>83</v>
      </c>
      <c r="H974">
        <v>401</v>
      </c>
      <c r="I974">
        <v>889.17</v>
      </c>
      <c r="J974" t="s">
        <v>60</v>
      </c>
      <c r="K974">
        <v>25000</v>
      </c>
      <c r="L974">
        <v>18000</v>
      </c>
      <c r="M974" t="s">
        <v>38</v>
      </c>
    </row>
    <row r="975" spans="1:13" x14ac:dyDescent="0.4">
      <c r="A975">
        <v>100974</v>
      </c>
      <c r="B975" s="1">
        <v>45719.372916666667</v>
      </c>
      <c r="C975" t="s">
        <v>45</v>
      </c>
      <c r="D975" t="s">
        <v>55</v>
      </c>
      <c r="E975" t="s">
        <v>31</v>
      </c>
      <c r="F975" t="s">
        <v>25</v>
      </c>
      <c r="G975">
        <v>75</v>
      </c>
      <c r="H975">
        <v>944</v>
      </c>
      <c r="I975">
        <v>412.31</v>
      </c>
      <c r="J975" t="s">
        <v>57</v>
      </c>
      <c r="K975">
        <v>600</v>
      </c>
      <c r="L975">
        <v>350</v>
      </c>
      <c r="M975" t="s">
        <v>27</v>
      </c>
    </row>
    <row r="976" spans="1:13" x14ac:dyDescent="0.4">
      <c r="A976">
        <v>100975</v>
      </c>
      <c r="B976" s="1">
        <v>45851.933333333334</v>
      </c>
      <c r="C976" t="s">
        <v>48</v>
      </c>
      <c r="D976" t="s">
        <v>55</v>
      </c>
      <c r="E976" t="s">
        <v>31</v>
      </c>
      <c r="F976" t="s">
        <v>32</v>
      </c>
      <c r="G976">
        <v>2</v>
      </c>
      <c r="H976">
        <v>729</v>
      </c>
      <c r="I976">
        <v>735.73</v>
      </c>
      <c r="J976" t="s">
        <v>57</v>
      </c>
      <c r="K976">
        <v>600</v>
      </c>
      <c r="L976">
        <v>350</v>
      </c>
      <c r="M976" t="s">
        <v>33</v>
      </c>
    </row>
    <row r="977" spans="1:13" x14ac:dyDescent="0.4">
      <c r="A977">
        <v>100976</v>
      </c>
      <c r="B977" s="1">
        <v>45992.531944444447</v>
      </c>
      <c r="C977" t="s">
        <v>45</v>
      </c>
      <c r="D977" t="s">
        <v>14</v>
      </c>
      <c r="E977" t="s">
        <v>15</v>
      </c>
      <c r="F977" t="s">
        <v>20</v>
      </c>
      <c r="G977">
        <v>5</v>
      </c>
      <c r="H977">
        <v>477</v>
      </c>
      <c r="I977">
        <v>799.95</v>
      </c>
      <c r="J977" t="s">
        <v>21</v>
      </c>
      <c r="K977">
        <v>6500</v>
      </c>
      <c r="L977">
        <v>4200</v>
      </c>
      <c r="M977" t="s">
        <v>22</v>
      </c>
    </row>
    <row r="978" spans="1:13" x14ac:dyDescent="0.4">
      <c r="A978">
        <v>100977</v>
      </c>
      <c r="B978" s="1">
        <v>45860.038888888892</v>
      </c>
      <c r="C978" t="s">
        <v>48</v>
      </c>
      <c r="D978" t="s">
        <v>28</v>
      </c>
      <c r="E978" t="s">
        <v>15</v>
      </c>
      <c r="F978" t="s">
        <v>20</v>
      </c>
      <c r="G978">
        <v>41</v>
      </c>
      <c r="H978">
        <v>1019</v>
      </c>
      <c r="I978">
        <v>1045.92</v>
      </c>
      <c r="J978" t="s">
        <v>54</v>
      </c>
      <c r="K978">
        <v>2500</v>
      </c>
      <c r="L978">
        <v>1500</v>
      </c>
      <c r="M978" t="s">
        <v>22</v>
      </c>
    </row>
    <row r="979" spans="1:13" x14ac:dyDescent="0.4">
      <c r="A979">
        <v>100978</v>
      </c>
      <c r="B979" s="1">
        <v>45683.482638888891</v>
      </c>
      <c r="C979" t="s">
        <v>34</v>
      </c>
      <c r="D979" t="s">
        <v>28</v>
      </c>
      <c r="E979" t="s">
        <v>31</v>
      </c>
      <c r="F979" t="s">
        <v>16</v>
      </c>
      <c r="G979">
        <v>71</v>
      </c>
      <c r="H979">
        <v>693</v>
      </c>
      <c r="I979">
        <v>507.28</v>
      </c>
      <c r="J979" t="s">
        <v>54</v>
      </c>
      <c r="K979">
        <v>2500</v>
      </c>
      <c r="L979">
        <v>1500</v>
      </c>
      <c r="M979" t="s">
        <v>18</v>
      </c>
    </row>
    <row r="980" spans="1:13" x14ac:dyDescent="0.4">
      <c r="A980">
        <v>100979</v>
      </c>
      <c r="B980" s="1">
        <v>45830.685416666667</v>
      </c>
      <c r="C980" t="s">
        <v>13</v>
      </c>
      <c r="D980" t="s">
        <v>35</v>
      </c>
      <c r="E980" t="s">
        <v>15</v>
      </c>
      <c r="F980" t="s">
        <v>20</v>
      </c>
      <c r="G980">
        <v>54</v>
      </c>
      <c r="H980">
        <v>574</v>
      </c>
      <c r="I980">
        <v>884.58</v>
      </c>
      <c r="J980" t="s">
        <v>36</v>
      </c>
      <c r="K980">
        <v>12000</v>
      </c>
      <c r="L980">
        <v>8000</v>
      </c>
      <c r="M980" t="s">
        <v>22</v>
      </c>
    </row>
    <row r="981" spans="1:13" x14ac:dyDescent="0.4">
      <c r="A981">
        <v>100980</v>
      </c>
      <c r="B981" s="1">
        <v>45957.552777777775</v>
      </c>
      <c r="C981" t="s">
        <v>34</v>
      </c>
      <c r="D981" t="s">
        <v>46</v>
      </c>
      <c r="E981" t="s">
        <v>15</v>
      </c>
      <c r="F981" t="s">
        <v>25</v>
      </c>
      <c r="G981">
        <v>91</v>
      </c>
      <c r="H981">
        <v>530</v>
      </c>
      <c r="I981">
        <v>776.38</v>
      </c>
      <c r="J981" t="s">
        <v>47</v>
      </c>
      <c r="K981">
        <v>4500</v>
      </c>
      <c r="L981">
        <v>2800</v>
      </c>
      <c r="M981" t="s">
        <v>27</v>
      </c>
    </row>
    <row r="982" spans="1:13" x14ac:dyDescent="0.4">
      <c r="A982">
        <v>100981</v>
      </c>
      <c r="B982" s="1">
        <v>45790.033333333333</v>
      </c>
      <c r="C982" t="s">
        <v>39</v>
      </c>
      <c r="D982" t="s">
        <v>35</v>
      </c>
      <c r="E982" t="s">
        <v>15</v>
      </c>
      <c r="F982" t="s">
        <v>37</v>
      </c>
      <c r="G982">
        <v>43</v>
      </c>
      <c r="H982">
        <v>745</v>
      </c>
      <c r="I982">
        <v>323.52999999999997</v>
      </c>
      <c r="J982" t="s">
        <v>36</v>
      </c>
      <c r="K982">
        <v>12000</v>
      </c>
      <c r="L982">
        <v>8000</v>
      </c>
      <c r="M982" t="s">
        <v>38</v>
      </c>
    </row>
    <row r="983" spans="1:13" x14ac:dyDescent="0.4">
      <c r="A983">
        <v>100982</v>
      </c>
      <c r="B983" s="1">
        <v>45983.884027777778</v>
      </c>
      <c r="C983" t="s">
        <v>39</v>
      </c>
      <c r="D983" t="s">
        <v>40</v>
      </c>
      <c r="E983" t="s">
        <v>15</v>
      </c>
      <c r="F983" t="s">
        <v>32</v>
      </c>
      <c r="G983">
        <v>7</v>
      </c>
      <c r="H983">
        <v>512</v>
      </c>
      <c r="I983">
        <v>294.02999999999997</v>
      </c>
      <c r="J983" t="s">
        <v>41</v>
      </c>
      <c r="K983">
        <v>5500</v>
      </c>
      <c r="L983">
        <v>3500</v>
      </c>
      <c r="M983" t="s">
        <v>33</v>
      </c>
    </row>
    <row r="984" spans="1:13" x14ac:dyDescent="0.4">
      <c r="A984">
        <v>100983</v>
      </c>
      <c r="B984" s="1">
        <v>45775.415972222225</v>
      </c>
      <c r="C984" t="s">
        <v>48</v>
      </c>
      <c r="D984" t="s">
        <v>40</v>
      </c>
      <c r="E984" t="s">
        <v>29</v>
      </c>
      <c r="F984" t="s">
        <v>32</v>
      </c>
      <c r="G984">
        <v>8</v>
      </c>
      <c r="H984">
        <v>984</v>
      </c>
      <c r="I984">
        <v>977.46</v>
      </c>
      <c r="J984" t="s">
        <v>52</v>
      </c>
      <c r="K984">
        <v>1500</v>
      </c>
      <c r="L984">
        <v>800</v>
      </c>
      <c r="M984" t="s">
        <v>33</v>
      </c>
    </row>
    <row r="985" spans="1:13" x14ac:dyDescent="0.4">
      <c r="A985">
        <v>100984</v>
      </c>
      <c r="B985" s="1">
        <v>45981.574999999997</v>
      </c>
      <c r="C985" t="s">
        <v>34</v>
      </c>
      <c r="D985" t="s">
        <v>14</v>
      </c>
      <c r="E985" t="s">
        <v>15</v>
      </c>
      <c r="F985" t="s">
        <v>25</v>
      </c>
      <c r="G985">
        <v>29</v>
      </c>
      <c r="H985">
        <v>405</v>
      </c>
      <c r="I985">
        <v>448.45</v>
      </c>
      <c r="J985" t="s">
        <v>21</v>
      </c>
      <c r="K985">
        <v>6500</v>
      </c>
      <c r="L985">
        <v>4200</v>
      </c>
      <c r="M985" t="s">
        <v>27</v>
      </c>
    </row>
    <row r="986" spans="1:13" x14ac:dyDescent="0.4">
      <c r="A986">
        <v>100985</v>
      </c>
      <c r="B986" s="1">
        <v>45932.606944444444</v>
      </c>
      <c r="C986" t="s">
        <v>23</v>
      </c>
      <c r="D986" t="s">
        <v>55</v>
      </c>
      <c r="E986" t="s">
        <v>29</v>
      </c>
      <c r="F986" t="s">
        <v>25</v>
      </c>
      <c r="G986">
        <v>91</v>
      </c>
      <c r="H986">
        <v>690</v>
      </c>
      <c r="I986">
        <v>1011.22</v>
      </c>
      <c r="J986" t="s">
        <v>56</v>
      </c>
      <c r="K986">
        <v>850</v>
      </c>
      <c r="L986">
        <v>550</v>
      </c>
      <c r="M986" t="s">
        <v>27</v>
      </c>
    </row>
    <row r="987" spans="1:13" x14ac:dyDescent="0.4">
      <c r="A987">
        <v>100986</v>
      </c>
      <c r="B987" s="1">
        <v>45869.456944444442</v>
      </c>
      <c r="C987" t="s">
        <v>45</v>
      </c>
      <c r="D987" t="s">
        <v>40</v>
      </c>
      <c r="E987" t="s">
        <v>29</v>
      </c>
      <c r="F987" t="s">
        <v>32</v>
      </c>
      <c r="G987">
        <v>61</v>
      </c>
      <c r="H987">
        <v>911</v>
      </c>
      <c r="I987">
        <v>1724.66</v>
      </c>
      <c r="J987" t="s">
        <v>52</v>
      </c>
      <c r="K987">
        <v>1500</v>
      </c>
      <c r="L987">
        <v>800</v>
      </c>
      <c r="M987" t="s">
        <v>33</v>
      </c>
    </row>
    <row r="988" spans="1:13" x14ac:dyDescent="0.4">
      <c r="A988">
        <v>100987</v>
      </c>
      <c r="B988" s="1">
        <v>45882.761805555558</v>
      </c>
      <c r="C988" t="s">
        <v>50</v>
      </c>
      <c r="D988" t="s">
        <v>35</v>
      </c>
      <c r="E988" t="s">
        <v>15</v>
      </c>
      <c r="F988" t="s">
        <v>25</v>
      </c>
      <c r="G988">
        <v>40</v>
      </c>
      <c r="H988">
        <v>862</v>
      </c>
      <c r="I988">
        <v>906.98</v>
      </c>
      <c r="J988" t="s">
        <v>36</v>
      </c>
      <c r="K988">
        <v>12000</v>
      </c>
      <c r="L988">
        <v>8000</v>
      </c>
      <c r="M988" t="s">
        <v>27</v>
      </c>
    </row>
    <row r="989" spans="1:13" x14ac:dyDescent="0.4">
      <c r="A989">
        <v>100988</v>
      </c>
      <c r="B989" s="1">
        <v>45677.422222222223</v>
      </c>
      <c r="C989" t="s">
        <v>23</v>
      </c>
      <c r="D989" t="s">
        <v>55</v>
      </c>
      <c r="E989" t="s">
        <v>29</v>
      </c>
      <c r="F989" t="s">
        <v>25</v>
      </c>
      <c r="G989">
        <v>67</v>
      </c>
      <c r="H989">
        <v>716</v>
      </c>
      <c r="I989">
        <v>728.13</v>
      </c>
      <c r="J989" t="s">
        <v>58</v>
      </c>
      <c r="K989">
        <v>1200</v>
      </c>
      <c r="L989">
        <v>800</v>
      </c>
      <c r="M989" t="s">
        <v>27</v>
      </c>
    </row>
    <row r="990" spans="1:13" x14ac:dyDescent="0.4">
      <c r="A990">
        <v>100989</v>
      </c>
      <c r="B990" s="1">
        <v>45770.786111111112</v>
      </c>
      <c r="C990" t="s">
        <v>34</v>
      </c>
      <c r="D990" t="s">
        <v>14</v>
      </c>
      <c r="E990" t="s">
        <v>15</v>
      </c>
      <c r="F990" t="s">
        <v>16</v>
      </c>
      <c r="G990">
        <v>10</v>
      </c>
      <c r="H990">
        <v>963</v>
      </c>
      <c r="I990">
        <v>449.64</v>
      </c>
      <c r="J990" t="s">
        <v>17</v>
      </c>
      <c r="K990">
        <v>3200</v>
      </c>
      <c r="L990">
        <v>2000</v>
      </c>
      <c r="M990" t="s">
        <v>18</v>
      </c>
    </row>
    <row r="991" spans="1:13" x14ac:dyDescent="0.4">
      <c r="A991">
        <v>100990</v>
      </c>
      <c r="B991" s="1">
        <v>45797.944444444445</v>
      </c>
      <c r="C991" t="s">
        <v>23</v>
      </c>
      <c r="D991" t="s">
        <v>35</v>
      </c>
      <c r="E991" t="s">
        <v>29</v>
      </c>
      <c r="F991" t="s">
        <v>32</v>
      </c>
      <c r="G991">
        <v>28</v>
      </c>
      <c r="H991">
        <v>910</v>
      </c>
      <c r="I991">
        <v>385.23</v>
      </c>
      <c r="J991" t="s">
        <v>36</v>
      </c>
      <c r="K991">
        <v>12000</v>
      </c>
      <c r="L991">
        <v>8000</v>
      </c>
      <c r="M991" t="s">
        <v>33</v>
      </c>
    </row>
    <row r="992" spans="1:13" x14ac:dyDescent="0.4">
      <c r="A992">
        <v>100991</v>
      </c>
      <c r="B992" s="1">
        <v>45704.434027777781</v>
      </c>
      <c r="C992" t="s">
        <v>42</v>
      </c>
      <c r="D992" t="s">
        <v>24</v>
      </c>
      <c r="E992" t="s">
        <v>31</v>
      </c>
      <c r="F992" t="s">
        <v>16</v>
      </c>
      <c r="G992">
        <v>36</v>
      </c>
      <c r="H992">
        <v>705</v>
      </c>
      <c r="I992">
        <v>430.06</v>
      </c>
      <c r="J992" t="s">
        <v>26</v>
      </c>
      <c r="K992">
        <v>45000</v>
      </c>
      <c r="L992">
        <v>32000</v>
      </c>
      <c r="M992" t="s">
        <v>18</v>
      </c>
    </row>
    <row r="993" spans="1:13" x14ac:dyDescent="0.4">
      <c r="A993">
        <v>100992</v>
      </c>
      <c r="B993" s="1">
        <v>45658.9</v>
      </c>
      <c r="C993" t="s">
        <v>45</v>
      </c>
      <c r="D993" t="s">
        <v>46</v>
      </c>
      <c r="E993" t="s">
        <v>29</v>
      </c>
      <c r="F993" t="s">
        <v>16</v>
      </c>
      <c r="G993">
        <v>79</v>
      </c>
      <c r="H993">
        <v>1199</v>
      </c>
      <c r="I993">
        <v>2513.96</v>
      </c>
      <c r="J993" t="s">
        <v>53</v>
      </c>
      <c r="K993">
        <v>15000</v>
      </c>
      <c r="L993">
        <v>9500</v>
      </c>
      <c r="M993" t="s">
        <v>18</v>
      </c>
    </row>
    <row r="994" spans="1:13" x14ac:dyDescent="0.4">
      <c r="A994">
        <v>100993</v>
      </c>
      <c r="B994" s="1">
        <v>45747.770833333336</v>
      </c>
      <c r="C994" t="s">
        <v>34</v>
      </c>
      <c r="D994" t="s">
        <v>14</v>
      </c>
      <c r="E994" t="s">
        <v>31</v>
      </c>
      <c r="F994" t="s">
        <v>32</v>
      </c>
      <c r="G994">
        <v>35</v>
      </c>
      <c r="H994">
        <v>968</v>
      </c>
      <c r="I994">
        <v>149.08000000000001</v>
      </c>
      <c r="J994" t="s">
        <v>21</v>
      </c>
      <c r="K994">
        <v>6500</v>
      </c>
      <c r="L994">
        <v>4200</v>
      </c>
      <c r="M994" t="s">
        <v>33</v>
      </c>
    </row>
    <row r="995" spans="1:13" x14ac:dyDescent="0.4">
      <c r="A995">
        <v>100994</v>
      </c>
      <c r="B995" s="1">
        <v>45799.268750000003</v>
      </c>
      <c r="C995" t="s">
        <v>48</v>
      </c>
      <c r="D995" t="s">
        <v>24</v>
      </c>
      <c r="E995" t="s">
        <v>29</v>
      </c>
      <c r="F995" t="s">
        <v>16</v>
      </c>
      <c r="G995">
        <v>24</v>
      </c>
      <c r="H995">
        <v>997</v>
      </c>
      <c r="I995">
        <v>712.14</v>
      </c>
      <c r="J995" t="s">
        <v>26</v>
      </c>
      <c r="K995">
        <v>45000</v>
      </c>
      <c r="L995">
        <v>32000</v>
      </c>
      <c r="M995" t="s">
        <v>18</v>
      </c>
    </row>
    <row r="996" spans="1:13" x14ac:dyDescent="0.4">
      <c r="A996">
        <v>100995</v>
      </c>
      <c r="B996" s="1">
        <v>45977.260416666664</v>
      </c>
      <c r="C996" t="s">
        <v>39</v>
      </c>
      <c r="D996" t="s">
        <v>28</v>
      </c>
      <c r="E996" t="s">
        <v>15</v>
      </c>
      <c r="F996" t="s">
        <v>16</v>
      </c>
      <c r="G996">
        <v>31</v>
      </c>
      <c r="H996">
        <v>722</v>
      </c>
      <c r="I996">
        <v>1093.3499999999999</v>
      </c>
      <c r="J996" t="s">
        <v>54</v>
      </c>
      <c r="K996">
        <v>2500</v>
      </c>
      <c r="L996">
        <v>1500</v>
      </c>
      <c r="M996" t="s">
        <v>18</v>
      </c>
    </row>
    <row r="997" spans="1:13" x14ac:dyDescent="0.4">
      <c r="A997">
        <v>100996</v>
      </c>
      <c r="B997" s="1">
        <v>45695.238194444442</v>
      </c>
      <c r="C997" t="s">
        <v>39</v>
      </c>
      <c r="D997" t="s">
        <v>35</v>
      </c>
      <c r="E997" t="s">
        <v>31</v>
      </c>
      <c r="F997" t="s">
        <v>32</v>
      </c>
      <c r="G997">
        <v>19</v>
      </c>
      <c r="H997">
        <v>817</v>
      </c>
      <c r="I997">
        <v>608.92999999999995</v>
      </c>
      <c r="J997" t="s">
        <v>36</v>
      </c>
      <c r="K997">
        <v>12000</v>
      </c>
      <c r="L997">
        <v>8000</v>
      </c>
      <c r="M997" t="s">
        <v>33</v>
      </c>
    </row>
    <row r="998" spans="1:13" x14ac:dyDescent="0.4">
      <c r="A998">
        <v>100997</v>
      </c>
      <c r="B998" s="1">
        <v>45950.365972222222</v>
      </c>
      <c r="C998" t="s">
        <v>42</v>
      </c>
      <c r="D998" t="s">
        <v>24</v>
      </c>
      <c r="E998" t="s">
        <v>31</v>
      </c>
      <c r="F998" t="s">
        <v>25</v>
      </c>
      <c r="G998">
        <v>74</v>
      </c>
      <c r="H998">
        <v>389</v>
      </c>
      <c r="I998">
        <v>301.73</v>
      </c>
      <c r="J998" t="s">
        <v>59</v>
      </c>
      <c r="K998">
        <v>3500</v>
      </c>
      <c r="L998">
        <v>2200</v>
      </c>
      <c r="M998" t="s">
        <v>27</v>
      </c>
    </row>
    <row r="999" spans="1:13" x14ac:dyDescent="0.4">
      <c r="A999">
        <v>100998</v>
      </c>
      <c r="B999" s="1">
        <v>45796.90625</v>
      </c>
      <c r="C999" t="s">
        <v>48</v>
      </c>
      <c r="D999" t="s">
        <v>28</v>
      </c>
      <c r="E999" t="s">
        <v>31</v>
      </c>
      <c r="F999" t="s">
        <v>37</v>
      </c>
      <c r="G999">
        <v>53</v>
      </c>
      <c r="H999">
        <v>477</v>
      </c>
      <c r="I999">
        <v>609.38</v>
      </c>
      <c r="J999" t="s">
        <v>30</v>
      </c>
      <c r="K999">
        <v>450</v>
      </c>
      <c r="L999">
        <v>200</v>
      </c>
      <c r="M999" t="s">
        <v>38</v>
      </c>
    </row>
    <row r="1000" spans="1:13" x14ac:dyDescent="0.4">
      <c r="A1000">
        <v>100999</v>
      </c>
      <c r="B1000" s="1">
        <v>46013.723611111112</v>
      </c>
      <c r="C1000" t="s">
        <v>39</v>
      </c>
      <c r="D1000" t="s">
        <v>35</v>
      </c>
      <c r="E1000" t="s">
        <v>31</v>
      </c>
      <c r="F1000" t="s">
        <v>37</v>
      </c>
      <c r="G1000">
        <v>54</v>
      </c>
      <c r="H1000">
        <v>874</v>
      </c>
      <c r="I1000">
        <v>2455.5</v>
      </c>
      <c r="J1000" t="s">
        <v>49</v>
      </c>
      <c r="K1000">
        <v>8500</v>
      </c>
      <c r="L1000">
        <v>5500</v>
      </c>
      <c r="M1000" t="s">
        <v>38</v>
      </c>
    </row>
    <row r="1001" spans="1:13" x14ac:dyDescent="0.4">
      <c r="A1001">
        <v>101000</v>
      </c>
      <c r="B1001" s="1">
        <v>45990.209722222222</v>
      </c>
      <c r="C1001" t="s">
        <v>42</v>
      </c>
      <c r="D1001" t="s">
        <v>35</v>
      </c>
      <c r="E1001" t="s">
        <v>31</v>
      </c>
      <c r="F1001" t="s">
        <v>37</v>
      </c>
      <c r="G1001">
        <v>12</v>
      </c>
      <c r="H1001">
        <v>324</v>
      </c>
      <c r="I1001">
        <v>169.1</v>
      </c>
      <c r="J1001" t="s">
        <v>36</v>
      </c>
      <c r="K1001">
        <v>12000</v>
      </c>
      <c r="L1001">
        <v>8000</v>
      </c>
      <c r="M1001" t="s">
        <v>38</v>
      </c>
    </row>
    <row r="1002" spans="1:13" x14ac:dyDescent="0.4">
      <c r="A1002">
        <v>101001</v>
      </c>
      <c r="B1002" s="1">
        <v>45916.566666666666</v>
      </c>
      <c r="C1002" t="s">
        <v>19</v>
      </c>
      <c r="D1002" t="s">
        <v>14</v>
      </c>
      <c r="E1002" t="s">
        <v>31</v>
      </c>
      <c r="F1002" t="s">
        <v>37</v>
      </c>
      <c r="G1002">
        <v>31</v>
      </c>
      <c r="H1002">
        <v>797</v>
      </c>
      <c r="I1002">
        <v>744.88</v>
      </c>
      <c r="J1002" t="s">
        <v>17</v>
      </c>
      <c r="K1002">
        <v>3200</v>
      </c>
      <c r="L1002">
        <v>2000</v>
      </c>
      <c r="M1002" t="s">
        <v>38</v>
      </c>
    </row>
    <row r="1003" spans="1:13" x14ac:dyDescent="0.4">
      <c r="A1003">
        <v>101002</v>
      </c>
      <c r="B1003" s="1">
        <v>45818.863194444442</v>
      </c>
      <c r="C1003" t="s">
        <v>19</v>
      </c>
      <c r="D1003" t="s">
        <v>28</v>
      </c>
      <c r="E1003" t="s">
        <v>31</v>
      </c>
      <c r="F1003" t="s">
        <v>25</v>
      </c>
      <c r="G1003">
        <v>96</v>
      </c>
      <c r="H1003">
        <v>1000</v>
      </c>
      <c r="I1003">
        <v>960.98</v>
      </c>
      <c r="J1003" t="s">
        <v>30</v>
      </c>
      <c r="K1003">
        <v>450</v>
      </c>
      <c r="L1003">
        <v>200</v>
      </c>
      <c r="M1003" t="s">
        <v>27</v>
      </c>
    </row>
    <row r="1004" spans="1:13" x14ac:dyDescent="0.4">
      <c r="A1004">
        <v>101003</v>
      </c>
      <c r="B1004" s="1">
        <v>45835.913888888892</v>
      </c>
      <c r="C1004" t="s">
        <v>13</v>
      </c>
      <c r="D1004" t="s">
        <v>40</v>
      </c>
      <c r="E1004" t="s">
        <v>31</v>
      </c>
      <c r="F1004" t="s">
        <v>16</v>
      </c>
      <c r="G1004">
        <v>14</v>
      </c>
      <c r="H1004">
        <v>944</v>
      </c>
      <c r="I1004">
        <v>606.66</v>
      </c>
      <c r="J1004" t="s">
        <v>41</v>
      </c>
      <c r="K1004">
        <v>5500</v>
      </c>
      <c r="L1004">
        <v>3500</v>
      </c>
      <c r="M1004" t="s">
        <v>18</v>
      </c>
    </row>
    <row r="1005" spans="1:13" x14ac:dyDescent="0.4">
      <c r="A1005">
        <v>101004</v>
      </c>
      <c r="B1005" s="1">
        <v>45667.349305555559</v>
      </c>
      <c r="C1005" t="s">
        <v>50</v>
      </c>
      <c r="D1005" t="s">
        <v>35</v>
      </c>
      <c r="E1005" t="s">
        <v>15</v>
      </c>
      <c r="F1005" t="s">
        <v>37</v>
      </c>
      <c r="G1005">
        <v>32</v>
      </c>
      <c r="H1005">
        <v>422</v>
      </c>
      <c r="I1005">
        <v>631.87</v>
      </c>
      <c r="J1005" t="s">
        <v>49</v>
      </c>
      <c r="K1005">
        <v>8500</v>
      </c>
      <c r="L1005">
        <v>5500</v>
      </c>
      <c r="M1005" t="s">
        <v>38</v>
      </c>
    </row>
    <row r="1006" spans="1:13" x14ac:dyDescent="0.4">
      <c r="A1006">
        <v>101005</v>
      </c>
      <c r="B1006" s="1">
        <v>45918.87777777778</v>
      </c>
      <c r="C1006" t="s">
        <v>48</v>
      </c>
      <c r="D1006" t="s">
        <v>43</v>
      </c>
      <c r="E1006" t="s">
        <v>15</v>
      </c>
      <c r="F1006" t="s">
        <v>16</v>
      </c>
      <c r="G1006">
        <v>24</v>
      </c>
      <c r="H1006">
        <v>1135</v>
      </c>
      <c r="I1006">
        <v>501.8</v>
      </c>
      <c r="J1006" t="s">
        <v>61</v>
      </c>
      <c r="K1006">
        <v>2800</v>
      </c>
      <c r="L1006">
        <v>1500</v>
      </c>
      <c r="M1006" t="s">
        <v>18</v>
      </c>
    </row>
    <row r="1007" spans="1:13" x14ac:dyDescent="0.4">
      <c r="A1007">
        <v>101006</v>
      </c>
      <c r="B1007" s="1">
        <v>45795.863194444442</v>
      </c>
      <c r="C1007" t="s">
        <v>39</v>
      </c>
      <c r="D1007" t="s">
        <v>46</v>
      </c>
      <c r="E1007" t="s">
        <v>31</v>
      </c>
      <c r="F1007" t="s">
        <v>25</v>
      </c>
      <c r="G1007">
        <v>80</v>
      </c>
      <c r="H1007">
        <v>1053</v>
      </c>
      <c r="I1007">
        <v>797.72</v>
      </c>
      <c r="J1007" t="s">
        <v>47</v>
      </c>
      <c r="K1007">
        <v>4500</v>
      </c>
      <c r="L1007">
        <v>2800</v>
      </c>
      <c r="M1007" t="s">
        <v>27</v>
      </c>
    </row>
    <row r="1008" spans="1:13" x14ac:dyDescent="0.4">
      <c r="A1008">
        <v>101007</v>
      </c>
      <c r="B1008" s="1">
        <v>45829.834027777775</v>
      </c>
      <c r="C1008" t="s">
        <v>42</v>
      </c>
      <c r="D1008" t="s">
        <v>55</v>
      </c>
      <c r="E1008" t="s">
        <v>31</v>
      </c>
      <c r="F1008" t="s">
        <v>20</v>
      </c>
      <c r="G1008">
        <v>53</v>
      </c>
      <c r="H1008">
        <v>485</v>
      </c>
      <c r="I1008">
        <v>399.15</v>
      </c>
      <c r="J1008" t="s">
        <v>56</v>
      </c>
      <c r="K1008">
        <v>850</v>
      </c>
      <c r="L1008">
        <v>550</v>
      </c>
      <c r="M1008" t="s">
        <v>22</v>
      </c>
    </row>
    <row r="1009" spans="1:13" x14ac:dyDescent="0.4">
      <c r="A1009">
        <v>101008</v>
      </c>
      <c r="B1009" s="1">
        <v>45670.104166666664</v>
      </c>
      <c r="C1009" t="s">
        <v>45</v>
      </c>
      <c r="D1009" t="s">
        <v>46</v>
      </c>
      <c r="E1009" t="s">
        <v>29</v>
      </c>
      <c r="F1009" t="s">
        <v>16</v>
      </c>
      <c r="G1009">
        <v>80</v>
      </c>
      <c r="H1009">
        <v>823</v>
      </c>
      <c r="I1009">
        <v>958.48</v>
      </c>
      <c r="J1009" t="s">
        <v>53</v>
      </c>
      <c r="K1009">
        <v>15000</v>
      </c>
      <c r="L1009">
        <v>9500</v>
      </c>
      <c r="M1009" t="s">
        <v>18</v>
      </c>
    </row>
    <row r="1010" spans="1:13" x14ac:dyDescent="0.4">
      <c r="A1010">
        <v>101009</v>
      </c>
      <c r="B1010" s="1">
        <v>45825.86041666667</v>
      </c>
      <c r="C1010" t="s">
        <v>50</v>
      </c>
      <c r="D1010" t="s">
        <v>24</v>
      </c>
      <c r="E1010" t="s">
        <v>15</v>
      </c>
      <c r="F1010" t="s">
        <v>37</v>
      </c>
      <c r="G1010">
        <v>64</v>
      </c>
      <c r="H1010">
        <v>920</v>
      </c>
      <c r="I1010">
        <v>646.22</v>
      </c>
      <c r="J1010" t="s">
        <v>59</v>
      </c>
      <c r="K1010">
        <v>3500</v>
      </c>
      <c r="L1010">
        <v>2200</v>
      </c>
      <c r="M1010" t="s">
        <v>38</v>
      </c>
    </row>
    <row r="1011" spans="1:13" x14ac:dyDescent="0.4">
      <c r="A1011">
        <v>101010</v>
      </c>
      <c r="B1011" s="1">
        <v>45787.853472222225</v>
      </c>
      <c r="C1011" t="s">
        <v>45</v>
      </c>
      <c r="D1011" t="s">
        <v>55</v>
      </c>
      <c r="E1011" t="s">
        <v>29</v>
      </c>
      <c r="F1011" t="s">
        <v>16</v>
      </c>
      <c r="G1011">
        <v>20</v>
      </c>
      <c r="H1011">
        <v>969</v>
      </c>
      <c r="I1011">
        <v>635.52</v>
      </c>
      <c r="J1011" t="s">
        <v>58</v>
      </c>
      <c r="K1011">
        <v>1200</v>
      </c>
      <c r="L1011">
        <v>800</v>
      </c>
      <c r="M1011" t="s">
        <v>18</v>
      </c>
    </row>
    <row r="1012" spans="1:13" x14ac:dyDescent="0.4">
      <c r="A1012">
        <v>101011</v>
      </c>
      <c r="B1012" s="1">
        <v>45741.101388888892</v>
      </c>
      <c r="C1012" t="s">
        <v>13</v>
      </c>
      <c r="D1012" t="s">
        <v>24</v>
      </c>
      <c r="E1012" t="s">
        <v>29</v>
      </c>
      <c r="F1012" t="s">
        <v>20</v>
      </c>
      <c r="G1012">
        <v>42</v>
      </c>
      <c r="H1012">
        <v>991</v>
      </c>
      <c r="I1012">
        <v>926.52</v>
      </c>
      <c r="J1012" t="s">
        <v>59</v>
      </c>
      <c r="K1012">
        <v>3500</v>
      </c>
      <c r="L1012">
        <v>2200</v>
      </c>
      <c r="M1012" t="s">
        <v>22</v>
      </c>
    </row>
    <row r="1013" spans="1:13" x14ac:dyDescent="0.4">
      <c r="A1013">
        <v>101012</v>
      </c>
      <c r="B1013" s="1">
        <v>45978.943055555559</v>
      </c>
      <c r="C1013" t="s">
        <v>23</v>
      </c>
      <c r="D1013" t="s">
        <v>43</v>
      </c>
      <c r="E1013" t="s">
        <v>29</v>
      </c>
      <c r="F1013" t="s">
        <v>25</v>
      </c>
      <c r="G1013">
        <v>53</v>
      </c>
      <c r="H1013">
        <v>534</v>
      </c>
      <c r="I1013">
        <v>2894.25</v>
      </c>
      <c r="J1013" t="s">
        <v>44</v>
      </c>
      <c r="K1013">
        <v>4500</v>
      </c>
      <c r="L1013">
        <v>2500</v>
      </c>
      <c r="M1013" t="s">
        <v>27</v>
      </c>
    </row>
    <row r="1014" spans="1:13" x14ac:dyDescent="0.4">
      <c r="A1014">
        <v>101013</v>
      </c>
      <c r="B1014" s="1">
        <v>45976.297222222223</v>
      </c>
      <c r="C1014" t="s">
        <v>39</v>
      </c>
      <c r="D1014" t="s">
        <v>55</v>
      </c>
      <c r="E1014" t="s">
        <v>15</v>
      </c>
      <c r="F1014" t="s">
        <v>16</v>
      </c>
      <c r="G1014">
        <v>58</v>
      </c>
      <c r="H1014">
        <v>402</v>
      </c>
      <c r="I1014">
        <v>834.81</v>
      </c>
      <c r="J1014" t="s">
        <v>56</v>
      </c>
      <c r="K1014">
        <v>850</v>
      </c>
      <c r="L1014">
        <v>550</v>
      </c>
      <c r="M1014" t="s">
        <v>18</v>
      </c>
    </row>
    <row r="1015" spans="1:13" x14ac:dyDescent="0.4">
      <c r="A1015">
        <v>101014</v>
      </c>
      <c r="B1015" s="1">
        <v>45758.486111111109</v>
      </c>
      <c r="C1015" t="s">
        <v>34</v>
      </c>
      <c r="D1015" t="s">
        <v>55</v>
      </c>
      <c r="E1015" t="s">
        <v>29</v>
      </c>
      <c r="F1015" t="s">
        <v>16</v>
      </c>
      <c r="G1015">
        <v>4</v>
      </c>
      <c r="H1015">
        <v>1015</v>
      </c>
      <c r="I1015">
        <v>1084.76</v>
      </c>
      <c r="J1015" t="s">
        <v>56</v>
      </c>
      <c r="K1015">
        <v>850</v>
      </c>
      <c r="L1015">
        <v>550</v>
      </c>
      <c r="M1015" t="s">
        <v>18</v>
      </c>
    </row>
    <row r="1016" spans="1:13" x14ac:dyDescent="0.4">
      <c r="A1016">
        <v>101015</v>
      </c>
      <c r="B1016" s="1">
        <v>45986.936111111114</v>
      </c>
      <c r="C1016" t="s">
        <v>39</v>
      </c>
      <c r="D1016" t="s">
        <v>24</v>
      </c>
      <c r="E1016" t="s">
        <v>31</v>
      </c>
      <c r="F1016" t="s">
        <v>25</v>
      </c>
      <c r="G1016">
        <v>84</v>
      </c>
      <c r="H1016">
        <v>699</v>
      </c>
      <c r="I1016">
        <v>745.7</v>
      </c>
      <c r="J1016" t="s">
        <v>60</v>
      </c>
      <c r="K1016">
        <v>25000</v>
      </c>
      <c r="L1016">
        <v>18000</v>
      </c>
      <c r="M1016" t="s">
        <v>27</v>
      </c>
    </row>
    <row r="1017" spans="1:13" x14ac:dyDescent="0.4">
      <c r="A1017">
        <v>101016</v>
      </c>
      <c r="B1017" s="1">
        <v>45930.73333333333</v>
      </c>
      <c r="C1017" t="s">
        <v>34</v>
      </c>
      <c r="D1017" t="s">
        <v>24</v>
      </c>
      <c r="E1017" t="s">
        <v>15</v>
      </c>
      <c r="F1017" t="s">
        <v>20</v>
      </c>
      <c r="G1017">
        <v>58</v>
      </c>
      <c r="H1017">
        <v>1076</v>
      </c>
      <c r="I1017">
        <v>217.56</v>
      </c>
      <c r="J1017" t="s">
        <v>60</v>
      </c>
      <c r="K1017">
        <v>25000</v>
      </c>
      <c r="L1017">
        <v>18000</v>
      </c>
      <c r="M1017" t="s">
        <v>22</v>
      </c>
    </row>
    <row r="1018" spans="1:13" x14ac:dyDescent="0.4">
      <c r="A1018">
        <v>101017</v>
      </c>
      <c r="B1018" s="1">
        <v>45922.955555555556</v>
      </c>
      <c r="C1018" t="s">
        <v>45</v>
      </c>
      <c r="D1018" t="s">
        <v>35</v>
      </c>
      <c r="E1018" t="s">
        <v>15</v>
      </c>
      <c r="F1018" t="s">
        <v>20</v>
      </c>
      <c r="G1018">
        <v>72</v>
      </c>
      <c r="H1018">
        <v>1021</v>
      </c>
      <c r="I1018">
        <v>863.28</v>
      </c>
      <c r="J1018" t="s">
        <v>36</v>
      </c>
      <c r="K1018">
        <v>12000</v>
      </c>
      <c r="L1018">
        <v>8000</v>
      </c>
      <c r="M1018" t="s">
        <v>22</v>
      </c>
    </row>
    <row r="1019" spans="1:13" x14ac:dyDescent="0.4">
      <c r="A1019">
        <v>101018</v>
      </c>
      <c r="B1019" s="1">
        <v>45695.009722222225</v>
      </c>
      <c r="C1019" t="s">
        <v>34</v>
      </c>
      <c r="D1019" t="s">
        <v>14</v>
      </c>
      <c r="E1019" t="s">
        <v>15</v>
      </c>
      <c r="F1019" t="s">
        <v>16</v>
      </c>
      <c r="G1019">
        <v>47</v>
      </c>
      <c r="H1019">
        <v>328</v>
      </c>
      <c r="I1019">
        <v>885.87</v>
      </c>
      <c r="J1019" t="s">
        <v>21</v>
      </c>
      <c r="K1019">
        <v>6500</v>
      </c>
      <c r="L1019">
        <v>4200</v>
      </c>
      <c r="M1019" t="s">
        <v>18</v>
      </c>
    </row>
    <row r="1020" spans="1:13" x14ac:dyDescent="0.4">
      <c r="A1020">
        <v>101019</v>
      </c>
      <c r="B1020" s="1">
        <v>45751.786805555559</v>
      </c>
      <c r="C1020" t="s">
        <v>23</v>
      </c>
      <c r="D1020" t="s">
        <v>35</v>
      </c>
      <c r="E1020" t="s">
        <v>29</v>
      </c>
      <c r="F1020" t="s">
        <v>16</v>
      </c>
      <c r="G1020">
        <v>19</v>
      </c>
      <c r="H1020">
        <v>1069</v>
      </c>
      <c r="I1020">
        <v>1965.07</v>
      </c>
      <c r="J1020" t="s">
        <v>49</v>
      </c>
      <c r="K1020">
        <v>8500</v>
      </c>
      <c r="L1020">
        <v>5500</v>
      </c>
      <c r="M1020" t="s">
        <v>18</v>
      </c>
    </row>
    <row r="1021" spans="1:13" x14ac:dyDescent="0.4">
      <c r="A1021">
        <v>101020</v>
      </c>
      <c r="B1021" s="1">
        <v>45752.478472222225</v>
      </c>
      <c r="C1021" t="s">
        <v>45</v>
      </c>
      <c r="D1021" t="s">
        <v>55</v>
      </c>
      <c r="E1021" t="s">
        <v>29</v>
      </c>
      <c r="F1021" t="s">
        <v>16</v>
      </c>
      <c r="G1021">
        <v>49</v>
      </c>
      <c r="H1021">
        <v>521</v>
      </c>
      <c r="I1021">
        <v>511.15</v>
      </c>
      <c r="J1021" t="s">
        <v>58</v>
      </c>
      <c r="K1021">
        <v>1200</v>
      </c>
      <c r="L1021">
        <v>800</v>
      </c>
      <c r="M1021" t="s">
        <v>18</v>
      </c>
    </row>
    <row r="1022" spans="1:13" x14ac:dyDescent="0.4">
      <c r="A1022">
        <v>101021</v>
      </c>
      <c r="B1022" s="1">
        <v>45962.824305555558</v>
      </c>
      <c r="C1022" t="s">
        <v>13</v>
      </c>
      <c r="D1022" t="s">
        <v>35</v>
      </c>
      <c r="E1022" t="s">
        <v>15</v>
      </c>
      <c r="F1022" t="s">
        <v>25</v>
      </c>
      <c r="G1022">
        <v>17</v>
      </c>
      <c r="H1022">
        <v>937</v>
      </c>
      <c r="I1022">
        <v>903.68</v>
      </c>
      <c r="J1022" t="s">
        <v>49</v>
      </c>
      <c r="K1022">
        <v>8500</v>
      </c>
      <c r="L1022">
        <v>5500</v>
      </c>
      <c r="M1022" t="s">
        <v>27</v>
      </c>
    </row>
    <row r="1023" spans="1:13" x14ac:dyDescent="0.4">
      <c r="A1023">
        <v>101022</v>
      </c>
      <c r="B1023" s="1">
        <v>45726.890277777777</v>
      </c>
      <c r="C1023" t="s">
        <v>13</v>
      </c>
      <c r="D1023" t="s">
        <v>55</v>
      </c>
      <c r="E1023" t="s">
        <v>15</v>
      </c>
      <c r="F1023" t="s">
        <v>25</v>
      </c>
      <c r="G1023">
        <v>29</v>
      </c>
      <c r="H1023">
        <v>442</v>
      </c>
      <c r="I1023">
        <v>818.34</v>
      </c>
      <c r="J1023" t="s">
        <v>58</v>
      </c>
      <c r="K1023">
        <v>1200</v>
      </c>
      <c r="L1023">
        <v>800</v>
      </c>
      <c r="M1023" t="s">
        <v>27</v>
      </c>
    </row>
    <row r="1024" spans="1:13" x14ac:dyDescent="0.4">
      <c r="A1024">
        <v>101023</v>
      </c>
      <c r="B1024" s="1">
        <v>45975.654861111114</v>
      </c>
      <c r="C1024" t="s">
        <v>45</v>
      </c>
      <c r="D1024" t="s">
        <v>14</v>
      </c>
      <c r="E1024" t="s">
        <v>29</v>
      </c>
      <c r="F1024" t="s">
        <v>20</v>
      </c>
      <c r="G1024">
        <v>86</v>
      </c>
      <c r="H1024">
        <v>1168</v>
      </c>
      <c r="I1024">
        <v>1215.06</v>
      </c>
      <c r="J1024" t="s">
        <v>21</v>
      </c>
      <c r="K1024">
        <v>6500</v>
      </c>
      <c r="L1024">
        <v>4200</v>
      </c>
      <c r="M1024" t="s">
        <v>22</v>
      </c>
    </row>
    <row r="1025" spans="1:13" x14ac:dyDescent="0.4">
      <c r="A1025">
        <v>101024</v>
      </c>
      <c r="B1025" s="1">
        <v>45893.367361111108</v>
      </c>
      <c r="C1025" t="s">
        <v>48</v>
      </c>
      <c r="D1025" t="s">
        <v>43</v>
      </c>
      <c r="E1025" t="s">
        <v>29</v>
      </c>
      <c r="F1025" t="s">
        <v>32</v>
      </c>
      <c r="G1025">
        <v>33</v>
      </c>
      <c r="H1025">
        <v>908</v>
      </c>
      <c r="I1025">
        <v>744.42</v>
      </c>
      <c r="J1025" t="s">
        <v>61</v>
      </c>
      <c r="K1025">
        <v>2800</v>
      </c>
      <c r="L1025">
        <v>1500</v>
      </c>
      <c r="M1025" t="s">
        <v>33</v>
      </c>
    </row>
    <row r="1026" spans="1:13" x14ac:dyDescent="0.4">
      <c r="A1026">
        <v>101025</v>
      </c>
      <c r="B1026" s="1">
        <v>45991.222222222219</v>
      </c>
      <c r="C1026" t="s">
        <v>45</v>
      </c>
      <c r="D1026" t="s">
        <v>28</v>
      </c>
      <c r="E1026" t="s">
        <v>15</v>
      </c>
      <c r="F1026" t="s">
        <v>37</v>
      </c>
      <c r="G1026">
        <v>11</v>
      </c>
      <c r="H1026">
        <v>494</v>
      </c>
      <c r="I1026">
        <v>531.03</v>
      </c>
      <c r="J1026" t="s">
        <v>54</v>
      </c>
      <c r="K1026">
        <v>2500</v>
      </c>
      <c r="L1026">
        <v>1500</v>
      </c>
      <c r="M1026" t="s">
        <v>38</v>
      </c>
    </row>
    <row r="1027" spans="1:13" x14ac:dyDescent="0.4">
      <c r="A1027">
        <v>101026</v>
      </c>
      <c r="B1027" s="1">
        <v>45794.245138888888</v>
      </c>
      <c r="C1027" t="s">
        <v>42</v>
      </c>
      <c r="D1027" t="s">
        <v>28</v>
      </c>
      <c r="E1027" t="s">
        <v>29</v>
      </c>
      <c r="F1027" t="s">
        <v>25</v>
      </c>
      <c r="G1027">
        <v>97</v>
      </c>
      <c r="H1027">
        <v>1131</v>
      </c>
      <c r="I1027">
        <v>1073.94</v>
      </c>
      <c r="J1027" t="s">
        <v>30</v>
      </c>
      <c r="K1027">
        <v>450</v>
      </c>
      <c r="L1027">
        <v>200</v>
      </c>
      <c r="M1027" t="s">
        <v>27</v>
      </c>
    </row>
    <row r="1028" spans="1:13" x14ac:dyDescent="0.4">
      <c r="A1028">
        <v>101027</v>
      </c>
      <c r="B1028" s="1">
        <v>45733.281944444447</v>
      </c>
      <c r="C1028" t="s">
        <v>39</v>
      </c>
      <c r="D1028" t="s">
        <v>28</v>
      </c>
      <c r="E1028" t="s">
        <v>31</v>
      </c>
      <c r="F1028" t="s">
        <v>16</v>
      </c>
      <c r="G1028">
        <v>6</v>
      </c>
      <c r="H1028">
        <v>359</v>
      </c>
      <c r="I1028">
        <v>1193.25</v>
      </c>
      <c r="J1028" t="s">
        <v>54</v>
      </c>
      <c r="K1028">
        <v>2500</v>
      </c>
      <c r="L1028">
        <v>1500</v>
      </c>
      <c r="M1028" t="s">
        <v>18</v>
      </c>
    </row>
    <row r="1029" spans="1:13" x14ac:dyDescent="0.4">
      <c r="A1029">
        <v>101028</v>
      </c>
      <c r="B1029" s="1">
        <v>45692.554166666669</v>
      </c>
      <c r="C1029" t="s">
        <v>45</v>
      </c>
      <c r="D1029" t="s">
        <v>55</v>
      </c>
      <c r="E1029" t="s">
        <v>31</v>
      </c>
      <c r="F1029" t="s">
        <v>20</v>
      </c>
      <c r="G1029">
        <v>6</v>
      </c>
      <c r="H1029">
        <v>662</v>
      </c>
      <c r="I1029">
        <v>604.66</v>
      </c>
      <c r="J1029" t="s">
        <v>58</v>
      </c>
      <c r="K1029">
        <v>1200</v>
      </c>
      <c r="L1029">
        <v>800</v>
      </c>
      <c r="M1029" t="s">
        <v>22</v>
      </c>
    </row>
    <row r="1030" spans="1:13" x14ac:dyDescent="0.4">
      <c r="A1030">
        <v>101029</v>
      </c>
      <c r="B1030" s="1">
        <v>45658.634027777778</v>
      </c>
      <c r="C1030" t="s">
        <v>13</v>
      </c>
      <c r="D1030" t="s">
        <v>55</v>
      </c>
      <c r="E1030" t="s">
        <v>31</v>
      </c>
      <c r="F1030" t="s">
        <v>16</v>
      </c>
      <c r="G1030">
        <v>88</v>
      </c>
      <c r="H1030">
        <v>388</v>
      </c>
      <c r="I1030">
        <v>720.12</v>
      </c>
      <c r="J1030" t="s">
        <v>56</v>
      </c>
      <c r="K1030">
        <v>850</v>
      </c>
      <c r="L1030">
        <v>550</v>
      </c>
      <c r="M1030" t="s">
        <v>18</v>
      </c>
    </row>
    <row r="1031" spans="1:13" x14ac:dyDescent="0.4">
      <c r="A1031">
        <v>101030</v>
      </c>
      <c r="B1031" s="1">
        <v>45953.875694444447</v>
      </c>
      <c r="C1031" t="s">
        <v>23</v>
      </c>
      <c r="D1031" t="s">
        <v>14</v>
      </c>
      <c r="E1031" t="s">
        <v>15</v>
      </c>
      <c r="F1031" t="s">
        <v>37</v>
      </c>
      <c r="G1031">
        <v>19</v>
      </c>
      <c r="H1031">
        <v>1042</v>
      </c>
      <c r="I1031">
        <v>317.39999999999998</v>
      </c>
      <c r="J1031" t="s">
        <v>17</v>
      </c>
      <c r="K1031">
        <v>3200</v>
      </c>
      <c r="L1031">
        <v>2000</v>
      </c>
      <c r="M1031" t="s">
        <v>38</v>
      </c>
    </row>
    <row r="1032" spans="1:13" x14ac:dyDescent="0.4">
      <c r="A1032">
        <v>101031</v>
      </c>
      <c r="B1032" s="1">
        <v>45977.122916666667</v>
      </c>
      <c r="C1032" t="s">
        <v>13</v>
      </c>
      <c r="D1032" t="s">
        <v>28</v>
      </c>
      <c r="E1032" t="s">
        <v>29</v>
      </c>
      <c r="F1032" t="s">
        <v>25</v>
      </c>
      <c r="G1032">
        <v>17</v>
      </c>
      <c r="H1032">
        <v>921</v>
      </c>
      <c r="I1032">
        <v>1091.1600000000001</v>
      </c>
      <c r="J1032" t="s">
        <v>54</v>
      </c>
      <c r="K1032">
        <v>2500</v>
      </c>
      <c r="L1032">
        <v>1500</v>
      </c>
      <c r="M1032" t="s">
        <v>27</v>
      </c>
    </row>
    <row r="1033" spans="1:13" x14ac:dyDescent="0.4">
      <c r="A1033">
        <v>101032</v>
      </c>
      <c r="B1033" s="1">
        <v>45717.006944444445</v>
      </c>
      <c r="C1033" t="s">
        <v>42</v>
      </c>
      <c r="D1033" t="s">
        <v>14</v>
      </c>
      <c r="E1033" t="s">
        <v>31</v>
      </c>
      <c r="F1033" t="s">
        <v>37</v>
      </c>
      <c r="G1033">
        <v>42</v>
      </c>
      <c r="H1033">
        <v>302</v>
      </c>
      <c r="I1033">
        <v>973.2</v>
      </c>
      <c r="J1033" t="s">
        <v>17</v>
      </c>
      <c r="K1033">
        <v>3200</v>
      </c>
      <c r="L1033">
        <v>2000</v>
      </c>
      <c r="M1033" t="s">
        <v>38</v>
      </c>
    </row>
    <row r="1034" spans="1:13" x14ac:dyDescent="0.4">
      <c r="A1034">
        <v>101033</v>
      </c>
      <c r="B1034" s="1">
        <v>45977.813194444447</v>
      </c>
      <c r="C1034" t="s">
        <v>34</v>
      </c>
      <c r="D1034" t="s">
        <v>40</v>
      </c>
      <c r="E1034" t="s">
        <v>29</v>
      </c>
      <c r="F1034" t="s">
        <v>32</v>
      </c>
      <c r="G1034">
        <v>56</v>
      </c>
      <c r="H1034">
        <v>482</v>
      </c>
      <c r="I1034">
        <v>618.02</v>
      </c>
      <c r="J1034" t="s">
        <v>41</v>
      </c>
      <c r="K1034">
        <v>5500</v>
      </c>
      <c r="L1034">
        <v>3500</v>
      </c>
      <c r="M1034" t="s">
        <v>33</v>
      </c>
    </row>
    <row r="1035" spans="1:13" x14ac:dyDescent="0.4">
      <c r="A1035">
        <v>101034</v>
      </c>
      <c r="B1035" s="1">
        <v>46006.705555555556</v>
      </c>
      <c r="C1035" t="s">
        <v>50</v>
      </c>
      <c r="D1035" t="s">
        <v>55</v>
      </c>
      <c r="E1035" t="s">
        <v>15</v>
      </c>
      <c r="F1035" t="s">
        <v>20</v>
      </c>
      <c r="G1035">
        <v>87</v>
      </c>
      <c r="H1035">
        <v>733</v>
      </c>
      <c r="I1035">
        <v>929.13</v>
      </c>
      <c r="J1035" t="s">
        <v>57</v>
      </c>
      <c r="K1035">
        <v>600</v>
      </c>
      <c r="L1035">
        <v>350</v>
      </c>
      <c r="M1035" t="s">
        <v>22</v>
      </c>
    </row>
    <row r="1036" spans="1:13" x14ac:dyDescent="0.4">
      <c r="A1036">
        <v>101035</v>
      </c>
      <c r="B1036" s="1">
        <v>45985.032638888886</v>
      </c>
      <c r="C1036" t="s">
        <v>13</v>
      </c>
      <c r="D1036" t="s">
        <v>24</v>
      </c>
      <c r="E1036" t="s">
        <v>15</v>
      </c>
      <c r="F1036" t="s">
        <v>32</v>
      </c>
      <c r="G1036">
        <v>69</v>
      </c>
      <c r="H1036">
        <v>1181</v>
      </c>
      <c r="I1036">
        <v>515.51</v>
      </c>
      <c r="J1036" t="s">
        <v>26</v>
      </c>
      <c r="K1036">
        <v>45000</v>
      </c>
      <c r="L1036">
        <v>32000</v>
      </c>
      <c r="M1036" t="s">
        <v>33</v>
      </c>
    </row>
    <row r="1037" spans="1:13" x14ac:dyDescent="0.4">
      <c r="A1037">
        <v>101036</v>
      </c>
      <c r="B1037" s="1">
        <v>45924.172222222223</v>
      </c>
      <c r="C1037" t="s">
        <v>42</v>
      </c>
      <c r="D1037" t="s">
        <v>40</v>
      </c>
      <c r="E1037" t="s">
        <v>15</v>
      </c>
      <c r="F1037" t="s">
        <v>37</v>
      </c>
      <c r="G1037">
        <v>73</v>
      </c>
      <c r="H1037">
        <v>786</v>
      </c>
      <c r="I1037">
        <v>403.64</v>
      </c>
      <c r="J1037" t="s">
        <v>52</v>
      </c>
      <c r="K1037">
        <v>1500</v>
      </c>
      <c r="L1037">
        <v>800</v>
      </c>
      <c r="M1037" t="s">
        <v>38</v>
      </c>
    </row>
    <row r="1038" spans="1:13" x14ac:dyDescent="0.4">
      <c r="A1038">
        <v>101037</v>
      </c>
      <c r="B1038" s="1">
        <v>46018.978472222225</v>
      </c>
      <c r="C1038" t="s">
        <v>39</v>
      </c>
      <c r="D1038" t="s">
        <v>28</v>
      </c>
      <c r="E1038" t="s">
        <v>31</v>
      </c>
      <c r="F1038" t="s">
        <v>25</v>
      </c>
      <c r="G1038">
        <v>68</v>
      </c>
      <c r="H1038">
        <v>1096</v>
      </c>
      <c r="I1038">
        <v>435.62</v>
      </c>
      <c r="J1038" t="s">
        <v>54</v>
      </c>
      <c r="K1038">
        <v>2500</v>
      </c>
      <c r="L1038">
        <v>1500</v>
      </c>
      <c r="M1038" t="s">
        <v>27</v>
      </c>
    </row>
    <row r="1039" spans="1:13" x14ac:dyDescent="0.4">
      <c r="A1039">
        <v>101038</v>
      </c>
      <c r="B1039" s="1">
        <v>45886.689583333333</v>
      </c>
      <c r="C1039" t="s">
        <v>19</v>
      </c>
      <c r="D1039" t="s">
        <v>35</v>
      </c>
      <c r="E1039" t="s">
        <v>29</v>
      </c>
      <c r="F1039" t="s">
        <v>32</v>
      </c>
      <c r="G1039">
        <v>48</v>
      </c>
      <c r="H1039">
        <v>575</v>
      </c>
      <c r="I1039">
        <v>1062.28</v>
      </c>
      <c r="J1039" t="s">
        <v>36</v>
      </c>
      <c r="K1039">
        <v>12000</v>
      </c>
      <c r="L1039">
        <v>8000</v>
      </c>
      <c r="M1039" t="s">
        <v>33</v>
      </c>
    </row>
    <row r="1040" spans="1:13" x14ac:dyDescent="0.4">
      <c r="A1040">
        <v>101039</v>
      </c>
      <c r="B1040" s="1">
        <v>45927.189583333333</v>
      </c>
      <c r="C1040" t="s">
        <v>34</v>
      </c>
      <c r="D1040" t="s">
        <v>55</v>
      </c>
      <c r="E1040" t="s">
        <v>29</v>
      </c>
      <c r="F1040" t="s">
        <v>37</v>
      </c>
      <c r="G1040">
        <v>98</v>
      </c>
      <c r="H1040">
        <v>458</v>
      </c>
      <c r="I1040">
        <v>863.82</v>
      </c>
      <c r="J1040" t="s">
        <v>57</v>
      </c>
      <c r="K1040">
        <v>600</v>
      </c>
      <c r="L1040">
        <v>350</v>
      </c>
      <c r="M1040" t="s">
        <v>38</v>
      </c>
    </row>
    <row r="1041" spans="1:13" x14ac:dyDescent="0.4">
      <c r="A1041">
        <v>101040</v>
      </c>
      <c r="B1041" s="1">
        <v>45973.439583333333</v>
      </c>
      <c r="C1041" t="s">
        <v>50</v>
      </c>
      <c r="D1041" t="s">
        <v>28</v>
      </c>
      <c r="E1041" t="s">
        <v>31</v>
      </c>
      <c r="F1041" t="s">
        <v>32</v>
      </c>
      <c r="G1041">
        <v>79</v>
      </c>
      <c r="H1041">
        <v>469</v>
      </c>
      <c r="I1041">
        <v>2970.04</v>
      </c>
      <c r="J1041" t="s">
        <v>54</v>
      </c>
      <c r="K1041">
        <v>2500</v>
      </c>
      <c r="L1041">
        <v>1500</v>
      </c>
      <c r="M1041" t="s">
        <v>33</v>
      </c>
    </row>
    <row r="1042" spans="1:13" x14ac:dyDescent="0.4">
      <c r="A1042">
        <v>101041</v>
      </c>
      <c r="B1042" s="1">
        <v>45943.984722222223</v>
      </c>
      <c r="C1042" t="s">
        <v>50</v>
      </c>
      <c r="D1042" t="s">
        <v>40</v>
      </c>
      <c r="E1042" t="s">
        <v>31</v>
      </c>
      <c r="F1042" t="s">
        <v>20</v>
      </c>
      <c r="G1042">
        <v>47</v>
      </c>
      <c r="H1042">
        <v>755</v>
      </c>
      <c r="I1042">
        <v>896.03</v>
      </c>
      <c r="J1042" t="s">
        <v>41</v>
      </c>
      <c r="K1042">
        <v>5500</v>
      </c>
      <c r="L1042">
        <v>3500</v>
      </c>
      <c r="M1042" t="s">
        <v>22</v>
      </c>
    </row>
    <row r="1043" spans="1:13" x14ac:dyDescent="0.4">
      <c r="A1043">
        <v>101042</v>
      </c>
      <c r="B1043" s="1">
        <v>45948.084027777775</v>
      </c>
      <c r="C1043" t="s">
        <v>13</v>
      </c>
      <c r="D1043" t="s">
        <v>43</v>
      </c>
      <c r="E1043" t="s">
        <v>29</v>
      </c>
      <c r="F1043" t="s">
        <v>20</v>
      </c>
      <c r="G1043">
        <v>55</v>
      </c>
      <c r="H1043">
        <v>841</v>
      </c>
      <c r="I1043">
        <v>729.5</v>
      </c>
      <c r="J1043" t="s">
        <v>61</v>
      </c>
      <c r="K1043">
        <v>2800</v>
      </c>
      <c r="L1043">
        <v>1500</v>
      </c>
      <c r="M1043" t="s">
        <v>22</v>
      </c>
    </row>
    <row r="1044" spans="1:13" x14ac:dyDescent="0.4">
      <c r="A1044">
        <v>101043</v>
      </c>
      <c r="B1044" s="1">
        <v>45870.881944444445</v>
      </c>
      <c r="C1044" t="s">
        <v>23</v>
      </c>
      <c r="D1044" t="s">
        <v>35</v>
      </c>
      <c r="E1044" t="s">
        <v>15</v>
      </c>
      <c r="F1044" t="s">
        <v>37</v>
      </c>
      <c r="G1044">
        <v>21</v>
      </c>
      <c r="H1044">
        <v>826</v>
      </c>
      <c r="I1044">
        <v>1125.18</v>
      </c>
      <c r="J1044" t="s">
        <v>36</v>
      </c>
      <c r="K1044">
        <v>12000</v>
      </c>
      <c r="L1044">
        <v>8000</v>
      </c>
      <c r="M1044" t="s">
        <v>38</v>
      </c>
    </row>
    <row r="1045" spans="1:13" x14ac:dyDescent="0.4">
      <c r="A1045">
        <v>101044</v>
      </c>
      <c r="B1045" s="1">
        <v>45822.926388888889</v>
      </c>
      <c r="C1045" t="s">
        <v>39</v>
      </c>
      <c r="D1045" t="s">
        <v>35</v>
      </c>
      <c r="E1045" t="s">
        <v>29</v>
      </c>
      <c r="F1045" t="s">
        <v>32</v>
      </c>
      <c r="G1045">
        <v>4</v>
      </c>
      <c r="H1045">
        <v>324</v>
      </c>
      <c r="I1045">
        <v>962.92</v>
      </c>
      <c r="J1045" t="s">
        <v>36</v>
      </c>
      <c r="K1045">
        <v>12000</v>
      </c>
      <c r="L1045">
        <v>8000</v>
      </c>
      <c r="M1045" t="s">
        <v>33</v>
      </c>
    </row>
    <row r="1046" spans="1:13" x14ac:dyDescent="0.4">
      <c r="A1046">
        <v>101045</v>
      </c>
      <c r="B1046" s="1">
        <v>45662.413194444445</v>
      </c>
      <c r="C1046" t="s">
        <v>50</v>
      </c>
      <c r="D1046" t="s">
        <v>40</v>
      </c>
      <c r="E1046" t="s">
        <v>31</v>
      </c>
      <c r="F1046" t="s">
        <v>32</v>
      </c>
      <c r="G1046">
        <v>51</v>
      </c>
      <c r="H1046">
        <v>795</v>
      </c>
      <c r="I1046">
        <v>580.32000000000005</v>
      </c>
      <c r="J1046" t="s">
        <v>41</v>
      </c>
      <c r="K1046">
        <v>5500</v>
      </c>
      <c r="L1046">
        <v>3500</v>
      </c>
      <c r="M1046" t="s">
        <v>33</v>
      </c>
    </row>
    <row r="1047" spans="1:13" x14ac:dyDescent="0.4">
      <c r="A1047">
        <v>101046</v>
      </c>
      <c r="B1047" s="1">
        <v>45996.984027777777</v>
      </c>
      <c r="C1047" t="s">
        <v>13</v>
      </c>
      <c r="D1047" t="s">
        <v>46</v>
      </c>
      <c r="E1047" t="s">
        <v>31</v>
      </c>
      <c r="F1047" t="s">
        <v>20</v>
      </c>
      <c r="G1047">
        <v>39</v>
      </c>
      <c r="H1047">
        <v>411</v>
      </c>
      <c r="I1047">
        <v>2200.65</v>
      </c>
      <c r="J1047" t="s">
        <v>53</v>
      </c>
      <c r="K1047">
        <v>15000</v>
      </c>
      <c r="L1047">
        <v>9500</v>
      </c>
      <c r="M1047" t="s">
        <v>22</v>
      </c>
    </row>
    <row r="1048" spans="1:13" x14ac:dyDescent="0.4">
      <c r="A1048">
        <v>101047</v>
      </c>
      <c r="B1048" s="1">
        <v>45735.577777777777</v>
      </c>
      <c r="C1048" t="s">
        <v>23</v>
      </c>
      <c r="D1048" t="s">
        <v>46</v>
      </c>
      <c r="E1048" t="s">
        <v>15</v>
      </c>
      <c r="F1048" t="s">
        <v>25</v>
      </c>
      <c r="G1048">
        <v>30</v>
      </c>
      <c r="H1048">
        <v>1027</v>
      </c>
      <c r="I1048">
        <v>694.65</v>
      </c>
      <c r="J1048" t="s">
        <v>47</v>
      </c>
      <c r="K1048">
        <v>4500</v>
      </c>
      <c r="L1048">
        <v>2800</v>
      </c>
      <c r="M1048" t="s">
        <v>27</v>
      </c>
    </row>
    <row r="1049" spans="1:13" x14ac:dyDescent="0.4">
      <c r="A1049">
        <v>101048</v>
      </c>
      <c r="B1049" s="1">
        <v>45719.787499999999</v>
      </c>
      <c r="C1049" t="s">
        <v>39</v>
      </c>
      <c r="D1049" t="s">
        <v>46</v>
      </c>
      <c r="E1049" t="s">
        <v>29</v>
      </c>
      <c r="F1049" t="s">
        <v>20</v>
      </c>
      <c r="G1049">
        <v>42</v>
      </c>
      <c r="H1049">
        <v>589</v>
      </c>
      <c r="I1049">
        <v>743.06</v>
      </c>
      <c r="J1049" t="s">
        <v>53</v>
      </c>
      <c r="K1049">
        <v>15000</v>
      </c>
      <c r="L1049">
        <v>9500</v>
      </c>
      <c r="M1049" t="s">
        <v>22</v>
      </c>
    </row>
    <row r="1050" spans="1:13" x14ac:dyDescent="0.4">
      <c r="A1050">
        <v>101049</v>
      </c>
      <c r="B1050" s="1">
        <v>45789.455555555556</v>
      </c>
      <c r="C1050" t="s">
        <v>19</v>
      </c>
      <c r="D1050" t="s">
        <v>55</v>
      </c>
      <c r="E1050" t="s">
        <v>29</v>
      </c>
      <c r="F1050" t="s">
        <v>37</v>
      </c>
      <c r="G1050">
        <v>59</v>
      </c>
      <c r="H1050">
        <v>1079</v>
      </c>
      <c r="I1050">
        <v>451.31</v>
      </c>
      <c r="J1050" t="s">
        <v>58</v>
      </c>
      <c r="K1050">
        <v>1200</v>
      </c>
      <c r="L1050">
        <v>800</v>
      </c>
      <c r="M1050" t="s">
        <v>38</v>
      </c>
    </row>
    <row r="1051" spans="1:13" x14ac:dyDescent="0.4">
      <c r="A1051">
        <v>101050</v>
      </c>
      <c r="B1051" s="1">
        <v>45746.01666666667</v>
      </c>
      <c r="C1051" t="s">
        <v>19</v>
      </c>
      <c r="D1051" t="s">
        <v>28</v>
      </c>
      <c r="E1051" t="s">
        <v>15</v>
      </c>
      <c r="F1051" t="s">
        <v>25</v>
      </c>
      <c r="G1051">
        <v>26</v>
      </c>
      <c r="H1051">
        <v>412</v>
      </c>
      <c r="I1051">
        <v>1370.21</v>
      </c>
      <c r="J1051" t="s">
        <v>30</v>
      </c>
      <c r="K1051">
        <v>450</v>
      </c>
      <c r="L1051">
        <v>200</v>
      </c>
      <c r="M1051" t="s">
        <v>27</v>
      </c>
    </row>
    <row r="1052" spans="1:13" x14ac:dyDescent="0.4">
      <c r="A1052">
        <v>101051</v>
      </c>
      <c r="B1052" s="1">
        <v>45894.498611111114</v>
      </c>
      <c r="C1052" t="s">
        <v>13</v>
      </c>
      <c r="D1052" t="s">
        <v>28</v>
      </c>
      <c r="E1052" t="s">
        <v>29</v>
      </c>
      <c r="F1052" t="s">
        <v>32</v>
      </c>
      <c r="G1052">
        <v>31</v>
      </c>
      <c r="H1052">
        <v>715</v>
      </c>
      <c r="I1052">
        <v>527.61</v>
      </c>
      <c r="J1052" t="s">
        <v>54</v>
      </c>
      <c r="K1052">
        <v>2500</v>
      </c>
      <c r="L1052">
        <v>1500</v>
      </c>
      <c r="M1052" t="s">
        <v>33</v>
      </c>
    </row>
    <row r="1053" spans="1:13" x14ac:dyDescent="0.4">
      <c r="A1053">
        <v>101052</v>
      </c>
      <c r="B1053" s="1">
        <v>45699.982638888891</v>
      </c>
      <c r="C1053" t="s">
        <v>50</v>
      </c>
      <c r="D1053" t="s">
        <v>14</v>
      </c>
      <c r="E1053" t="s">
        <v>29</v>
      </c>
      <c r="F1053" t="s">
        <v>37</v>
      </c>
      <c r="G1053">
        <v>32</v>
      </c>
      <c r="H1053">
        <v>511</v>
      </c>
      <c r="I1053">
        <v>452.3</v>
      </c>
      <c r="J1053" t="s">
        <v>17</v>
      </c>
      <c r="K1053">
        <v>3200</v>
      </c>
      <c r="L1053">
        <v>2000</v>
      </c>
      <c r="M1053" t="s">
        <v>38</v>
      </c>
    </row>
    <row r="1054" spans="1:13" x14ac:dyDescent="0.4">
      <c r="A1054">
        <v>101053</v>
      </c>
      <c r="B1054" s="1">
        <v>45746.807638888888</v>
      </c>
      <c r="C1054" t="s">
        <v>42</v>
      </c>
      <c r="D1054" t="s">
        <v>43</v>
      </c>
      <c r="E1054" t="s">
        <v>31</v>
      </c>
      <c r="F1054" t="s">
        <v>16</v>
      </c>
      <c r="G1054">
        <v>12</v>
      </c>
      <c r="H1054">
        <v>1155</v>
      </c>
      <c r="I1054">
        <v>1342.95</v>
      </c>
      <c r="J1054" t="s">
        <v>51</v>
      </c>
      <c r="K1054">
        <v>1800</v>
      </c>
      <c r="L1054">
        <v>900</v>
      </c>
      <c r="M1054" t="s">
        <v>18</v>
      </c>
    </row>
    <row r="1055" spans="1:13" x14ac:dyDescent="0.4">
      <c r="A1055">
        <v>101054</v>
      </c>
      <c r="B1055" s="1">
        <v>45953.051388888889</v>
      </c>
      <c r="C1055" t="s">
        <v>45</v>
      </c>
      <c r="D1055" t="s">
        <v>14</v>
      </c>
      <c r="E1055" t="s">
        <v>15</v>
      </c>
      <c r="F1055" t="s">
        <v>32</v>
      </c>
      <c r="G1055">
        <v>49</v>
      </c>
      <c r="H1055">
        <v>539</v>
      </c>
      <c r="I1055">
        <v>239.84</v>
      </c>
      <c r="J1055" t="s">
        <v>17</v>
      </c>
      <c r="K1055">
        <v>3200</v>
      </c>
      <c r="L1055">
        <v>2000</v>
      </c>
      <c r="M1055" t="s">
        <v>33</v>
      </c>
    </row>
    <row r="1056" spans="1:13" x14ac:dyDescent="0.4">
      <c r="A1056">
        <v>101055</v>
      </c>
      <c r="B1056" s="1">
        <v>45985.009722222225</v>
      </c>
      <c r="C1056" t="s">
        <v>48</v>
      </c>
      <c r="D1056" t="s">
        <v>43</v>
      </c>
      <c r="E1056" t="s">
        <v>15</v>
      </c>
      <c r="F1056" t="s">
        <v>20</v>
      </c>
      <c r="G1056">
        <v>86</v>
      </c>
      <c r="H1056">
        <v>311</v>
      </c>
      <c r="I1056">
        <v>1036.68</v>
      </c>
      <c r="J1056" t="s">
        <v>61</v>
      </c>
      <c r="K1056">
        <v>2800</v>
      </c>
      <c r="L1056">
        <v>1500</v>
      </c>
      <c r="M1056" t="s">
        <v>22</v>
      </c>
    </row>
    <row r="1057" spans="1:13" x14ac:dyDescent="0.4">
      <c r="A1057">
        <v>101056</v>
      </c>
      <c r="B1057" s="1">
        <v>45952.603472222225</v>
      </c>
      <c r="C1057" t="s">
        <v>34</v>
      </c>
      <c r="D1057" t="s">
        <v>35</v>
      </c>
      <c r="E1057" t="s">
        <v>15</v>
      </c>
      <c r="F1057" t="s">
        <v>20</v>
      </c>
      <c r="G1057">
        <v>67</v>
      </c>
      <c r="H1057">
        <v>417</v>
      </c>
      <c r="I1057">
        <v>619.23</v>
      </c>
      <c r="J1057" t="s">
        <v>49</v>
      </c>
      <c r="K1057">
        <v>8500</v>
      </c>
      <c r="L1057">
        <v>5500</v>
      </c>
      <c r="M1057" t="s">
        <v>22</v>
      </c>
    </row>
    <row r="1058" spans="1:13" x14ac:dyDescent="0.4">
      <c r="A1058">
        <v>101057</v>
      </c>
      <c r="B1058" s="1">
        <v>45761.520138888889</v>
      </c>
      <c r="C1058" t="s">
        <v>13</v>
      </c>
      <c r="D1058" t="s">
        <v>40</v>
      </c>
      <c r="E1058" t="s">
        <v>15</v>
      </c>
      <c r="F1058" t="s">
        <v>20</v>
      </c>
      <c r="G1058">
        <v>11</v>
      </c>
      <c r="H1058">
        <v>875</v>
      </c>
      <c r="I1058">
        <v>437.72</v>
      </c>
      <c r="J1058" t="s">
        <v>41</v>
      </c>
      <c r="K1058">
        <v>5500</v>
      </c>
      <c r="L1058">
        <v>3500</v>
      </c>
      <c r="M1058" t="s">
        <v>22</v>
      </c>
    </row>
    <row r="1059" spans="1:13" x14ac:dyDescent="0.4">
      <c r="A1059">
        <v>101058</v>
      </c>
      <c r="B1059" s="1">
        <v>45671.908333333333</v>
      </c>
      <c r="C1059" t="s">
        <v>50</v>
      </c>
      <c r="D1059" t="s">
        <v>24</v>
      </c>
      <c r="E1059" t="s">
        <v>15</v>
      </c>
      <c r="F1059" t="s">
        <v>16</v>
      </c>
      <c r="G1059">
        <v>67</v>
      </c>
      <c r="H1059">
        <v>440</v>
      </c>
      <c r="I1059">
        <v>1044.6199999999999</v>
      </c>
      <c r="J1059" t="s">
        <v>59</v>
      </c>
      <c r="K1059">
        <v>3500</v>
      </c>
      <c r="L1059">
        <v>2200</v>
      </c>
      <c r="M1059" t="s">
        <v>18</v>
      </c>
    </row>
    <row r="1060" spans="1:13" x14ac:dyDescent="0.4">
      <c r="A1060">
        <v>101059</v>
      </c>
      <c r="B1060" s="1">
        <v>45945.532638888886</v>
      </c>
      <c r="C1060" t="s">
        <v>39</v>
      </c>
      <c r="D1060" t="s">
        <v>35</v>
      </c>
      <c r="E1060" t="s">
        <v>31</v>
      </c>
      <c r="F1060" t="s">
        <v>37</v>
      </c>
      <c r="G1060">
        <v>76</v>
      </c>
      <c r="H1060">
        <v>499</v>
      </c>
      <c r="I1060">
        <v>1100.06</v>
      </c>
      <c r="J1060" t="s">
        <v>49</v>
      </c>
      <c r="K1060">
        <v>8500</v>
      </c>
      <c r="L1060">
        <v>5500</v>
      </c>
      <c r="M1060" t="s">
        <v>38</v>
      </c>
    </row>
    <row r="1061" spans="1:13" x14ac:dyDescent="0.4">
      <c r="A1061">
        <v>101060</v>
      </c>
      <c r="B1061" s="1">
        <v>45836.501388888886</v>
      </c>
      <c r="C1061" t="s">
        <v>34</v>
      </c>
      <c r="D1061" t="s">
        <v>24</v>
      </c>
      <c r="E1061" t="s">
        <v>15</v>
      </c>
      <c r="F1061" t="s">
        <v>37</v>
      </c>
      <c r="G1061">
        <v>48</v>
      </c>
      <c r="H1061">
        <v>643</v>
      </c>
      <c r="I1061">
        <v>759.87</v>
      </c>
      <c r="J1061" t="s">
        <v>60</v>
      </c>
      <c r="K1061">
        <v>25000</v>
      </c>
      <c r="L1061">
        <v>18000</v>
      </c>
      <c r="M1061" t="s">
        <v>38</v>
      </c>
    </row>
    <row r="1062" spans="1:13" x14ac:dyDescent="0.4">
      <c r="A1062">
        <v>101061</v>
      </c>
      <c r="B1062" s="1">
        <v>45782.667361111111</v>
      </c>
      <c r="C1062" t="s">
        <v>45</v>
      </c>
      <c r="D1062" t="s">
        <v>28</v>
      </c>
      <c r="E1062" t="s">
        <v>29</v>
      </c>
      <c r="F1062" t="s">
        <v>25</v>
      </c>
      <c r="G1062">
        <v>73</v>
      </c>
      <c r="H1062">
        <v>992</v>
      </c>
      <c r="I1062">
        <v>534.58000000000004</v>
      </c>
      <c r="J1062" t="s">
        <v>54</v>
      </c>
      <c r="K1062">
        <v>2500</v>
      </c>
      <c r="L1062">
        <v>1500</v>
      </c>
      <c r="M1062" t="s">
        <v>27</v>
      </c>
    </row>
    <row r="1063" spans="1:13" x14ac:dyDescent="0.4">
      <c r="A1063">
        <v>101062</v>
      </c>
      <c r="B1063" s="1">
        <v>46010.224999999999</v>
      </c>
      <c r="C1063" t="s">
        <v>50</v>
      </c>
      <c r="D1063" t="s">
        <v>55</v>
      </c>
      <c r="E1063" t="s">
        <v>31</v>
      </c>
      <c r="F1063" t="s">
        <v>20</v>
      </c>
      <c r="G1063">
        <v>49</v>
      </c>
      <c r="H1063">
        <v>679</v>
      </c>
      <c r="I1063">
        <v>2418.4499999999998</v>
      </c>
      <c r="J1063" t="s">
        <v>57</v>
      </c>
      <c r="K1063">
        <v>600</v>
      </c>
      <c r="L1063">
        <v>350</v>
      </c>
      <c r="M1063" t="s">
        <v>22</v>
      </c>
    </row>
    <row r="1064" spans="1:13" x14ac:dyDescent="0.4">
      <c r="A1064">
        <v>101063</v>
      </c>
      <c r="B1064" s="1">
        <v>45680.462500000001</v>
      </c>
      <c r="C1064" t="s">
        <v>23</v>
      </c>
      <c r="D1064" t="s">
        <v>35</v>
      </c>
      <c r="E1064" t="s">
        <v>31</v>
      </c>
      <c r="F1064" t="s">
        <v>20</v>
      </c>
      <c r="G1064">
        <v>49</v>
      </c>
      <c r="H1064">
        <v>312</v>
      </c>
      <c r="I1064">
        <v>738.4</v>
      </c>
      <c r="J1064" t="s">
        <v>49</v>
      </c>
      <c r="K1064">
        <v>8500</v>
      </c>
      <c r="L1064">
        <v>5500</v>
      </c>
      <c r="M1064" t="s">
        <v>22</v>
      </c>
    </row>
    <row r="1065" spans="1:13" x14ac:dyDescent="0.4">
      <c r="A1065">
        <v>101064</v>
      </c>
      <c r="B1065" s="1">
        <v>45720.607638888891</v>
      </c>
      <c r="C1065" t="s">
        <v>50</v>
      </c>
      <c r="D1065" t="s">
        <v>14</v>
      </c>
      <c r="E1065" t="s">
        <v>29</v>
      </c>
      <c r="F1065" t="s">
        <v>25</v>
      </c>
      <c r="G1065">
        <v>25</v>
      </c>
      <c r="H1065">
        <v>1193</v>
      </c>
      <c r="I1065">
        <v>2614.9499999999998</v>
      </c>
      <c r="J1065" t="s">
        <v>21</v>
      </c>
      <c r="K1065">
        <v>6500</v>
      </c>
      <c r="L1065">
        <v>4200</v>
      </c>
      <c r="M1065" t="s">
        <v>27</v>
      </c>
    </row>
    <row r="1066" spans="1:13" x14ac:dyDescent="0.4">
      <c r="A1066">
        <v>101065</v>
      </c>
      <c r="B1066" s="1">
        <v>45800.993055555555</v>
      </c>
      <c r="C1066" t="s">
        <v>50</v>
      </c>
      <c r="D1066" t="s">
        <v>55</v>
      </c>
      <c r="E1066" t="s">
        <v>15</v>
      </c>
      <c r="F1066" t="s">
        <v>25</v>
      </c>
      <c r="G1066">
        <v>65</v>
      </c>
      <c r="H1066">
        <v>546</v>
      </c>
      <c r="I1066">
        <v>1273.72</v>
      </c>
      <c r="J1066" t="s">
        <v>58</v>
      </c>
      <c r="K1066">
        <v>1200</v>
      </c>
      <c r="L1066">
        <v>800</v>
      </c>
      <c r="M1066" t="s">
        <v>27</v>
      </c>
    </row>
    <row r="1067" spans="1:13" x14ac:dyDescent="0.4">
      <c r="A1067">
        <v>101066</v>
      </c>
      <c r="B1067" s="1">
        <v>45810.101388888892</v>
      </c>
      <c r="C1067" t="s">
        <v>48</v>
      </c>
      <c r="D1067" t="s">
        <v>46</v>
      </c>
      <c r="E1067" t="s">
        <v>29</v>
      </c>
      <c r="F1067" t="s">
        <v>25</v>
      </c>
      <c r="G1067">
        <v>62</v>
      </c>
      <c r="H1067">
        <v>354</v>
      </c>
      <c r="I1067">
        <v>503.13</v>
      </c>
      <c r="J1067" t="s">
        <v>47</v>
      </c>
      <c r="K1067">
        <v>4500</v>
      </c>
      <c r="L1067">
        <v>2800</v>
      </c>
      <c r="M1067" t="s">
        <v>27</v>
      </c>
    </row>
    <row r="1068" spans="1:13" x14ac:dyDescent="0.4">
      <c r="A1068">
        <v>101067</v>
      </c>
      <c r="B1068" s="1">
        <v>45802.879166666666</v>
      </c>
      <c r="C1068" t="s">
        <v>23</v>
      </c>
      <c r="D1068" t="s">
        <v>24</v>
      </c>
      <c r="E1068" t="s">
        <v>29</v>
      </c>
      <c r="F1068" t="s">
        <v>25</v>
      </c>
      <c r="G1068">
        <v>30</v>
      </c>
      <c r="H1068">
        <v>633</v>
      </c>
      <c r="I1068">
        <v>523.41</v>
      </c>
      <c r="J1068" t="s">
        <v>26</v>
      </c>
      <c r="K1068">
        <v>45000</v>
      </c>
      <c r="L1068">
        <v>32000</v>
      </c>
      <c r="M1068" t="s">
        <v>27</v>
      </c>
    </row>
    <row r="1069" spans="1:13" x14ac:dyDescent="0.4">
      <c r="A1069">
        <v>101068</v>
      </c>
      <c r="B1069" s="1">
        <v>45882.213888888888</v>
      </c>
      <c r="C1069" t="s">
        <v>39</v>
      </c>
      <c r="D1069" t="s">
        <v>46</v>
      </c>
      <c r="E1069" t="s">
        <v>31</v>
      </c>
      <c r="F1069" t="s">
        <v>37</v>
      </c>
      <c r="G1069">
        <v>98</v>
      </c>
      <c r="H1069">
        <v>820</v>
      </c>
      <c r="I1069">
        <v>1119.8599999999999</v>
      </c>
      <c r="J1069" t="s">
        <v>53</v>
      </c>
      <c r="K1069">
        <v>15000</v>
      </c>
      <c r="L1069">
        <v>9500</v>
      </c>
      <c r="M1069" t="s">
        <v>38</v>
      </c>
    </row>
    <row r="1070" spans="1:13" x14ac:dyDescent="0.4">
      <c r="A1070">
        <v>101069</v>
      </c>
      <c r="B1070" s="1">
        <v>45966.872916666667</v>
      </c>
      <c r="C1070" t="s">
        <v>45</v>
      </c>
      <c r="D1070" t="s">
        <v>35</v>
      </c>
      <c r="E1070" t="s">
        <v>15</v>
      </c>
      <c r="F1070" t="s">
        <v>25</v>
      </c>
      <c r="G1070">
        <v>68</v>
      </c>
      <c r="H1070">
        <v>466</v>
      </c>
      <c r="I1070">
        <v>712.66</v>
      </c>
      <c r="J1070" t="s">
        <v>36</v>
      </c>
      <c r="K1070">
        <v>12000</v>
      </c>
      <c r="L1070">
        <v>8000</v>
      </c>
      <c r="M1070" t="s">
        <v>27</v>
      </c>
    </row>
    <row r="1071" spans="1:13" x14ac:dyDescent="0.4">
      <c r="A1071">
        <v>101070</v>
      </c>
      <c r="B1071" s="1">
        <v>45761.086111111108</v>
      </c>
      <c r="C1071" t="s">
        <v>39</v>
      </c>
      <c r="D1071" t="s">
        <v>43</v>
      </c>
      <c r="E1071" t="s">
        <v>15</v>
      </c>
      <c r="F1071" t="s">
        <v>20</v>
      </c>
      <c r="G1071">
        <v>87</v>
      </c>
      <c r="H1071">
        <v>327</v>
      </c>
      <c r="I1071">
        <v>1795.24</v>
      </c>
      <c r="J1071" t="s">
        <v>61</v>
      </c>
      <c r="K1071">
        <v>2800</v>
      </c>
      <c r="L1071">
        <v>1500</v>
      </c>
      <c r="M1071" t="s">
        <v>22</v>
      </c>
    </row>
    <row r="1072" spans="1:13" x14ac:dyDescent="0.4">
      <c r="A1072">
        <v>101071</v>
      </c>
      <c r="B1072" s="1">
        <v>45761.490972222222</v>
      </c>
      <c r="C1072" t="s">
        <v>45</v>
      </c>
      <c r="D1072" t="s">
        <v>14</v>
      </c>
      <c r="E1072" t="s">
        <v>29</v>
      </c>
      <c r="F1072" t="s">
        <v>25</v>
      </c>
      <c r="G1072">
        <v>82</v>
      </c>
      <c r="H1072">
        <v>818</v>
      </c>
      <c r="I1072">
        <v>596.62</v>
      </c>
      <c r="J1072" t="s">
        <v>21</v>
      </c>
      <c r="K1072">
        <v>6500</v>
      </c>
      <c r="L1072">
        <v>4200</v>
      </c>
      <c r="M1072" t="s">
        <v>27</v>
      </c>
    </row>
    <row r="1073" spans="1:13" x14ac:dyDescent="0.4">
      <c r="A1073">
        <v>101072</v>
      </c>
      <c r="B1073" s="1">
        <v>45696.436805555553</v>
      </c>
      <c r="C1073" t="s">
        <v>13</v>
      </c>
      <c r="D1073" t="s">
        <v>46</v>
      </c>
      <c r="E1073" t="s">
        <v>15</v>
      </c>
      <c r="F1073" t="s">
        <v>32</v>
      </c>
      <c r="G1073">
        <v>20</v>
      </c>
      <c r="H1073">
        <v>502</v>
      </c>
      <c r="I1073">
        <v>2204.17</v>
      </c>
      <c r="J1073" t="s">
        <v>47</v>
      </c>
      <c r="K1073">
        <v>4500</v>
      </c>
      <c r="L1073">
        <v>2800</v>
      </c>
      <c r="M1073" t="s">
        <v>33</v>
      </c>
    </row>
    <row r="1074" spans="1:13" x14ac:dyDescent="0.4">
      <c r="A1074">
        <v>101073</v>
      </c>
      <c r="B1074" s="1">
        <v>45855.245833333334</v>
      </c>
      <c r="C1074" t="s">
        <v>19</v>
      </c>
      <c r="D1074" t="s">
        <v>28</v>
      </c>
      <c r="E1074" t="s">
        <v>29</v>
      </c>
      <c r="F1074" t="s">
        <v>37</v>
      </c>
      <c r="G1074">
        <v>2</v>
      </c>
      <c r="H1074">
        <v>890</v>
      </c>
      <c r="I1074">
        <v>1180.6199999999999</v>
      </c>
      <c r="J1074" t="s">
        <v>30</v>
      </c>
      <c r="K1074">
        <v>450</v>
      </c>
      <c r="L1074">
        <v>200</v>
      </c>
      <c r="M1074" t="s">
        <v>38</v>
      </c>
    </row>
    <row r="1075" spans="1:13" x14ac:dyDescent="0.4">
      <c r="A1075">
        <v>101074</v>
      </c>
      <c r="B1075" s="1">
        <v>45791.427777777775</v>
      </c>
      <c r="C1075" t="s">
        <v>50</v>
      </c>
      <c r="D1075" t="s">
        <v>35</v>
      </c>
      <c r="E1075" t="s">
        <v>15</v>
      </c>
      <c r="F1075" t="s">
        <v>32</v>
      </c>
      <c r="G1075">
        <v>29</v>
      </c>
      <c r="H1075">
        <v>492</v>
      </c>
      <c r="I1075">
        <v>759.19</v>
      </c>
      <c r="J1075" t="s">
        <v>49</v>
      </c>
      <c r="K1075">
        <v>8500</v>
      </c>
      <c r="L1075">
        <v>5500</v>
      </c>
      <c r="M1075" t="s">
        <v>33</v>
      </c>
    </row>
    <row r="1076" spans="1:13" x14ac:dyDescent="0.4">
      <c r="A1076">
        <v>101075</v>
      </c>
      <c r="B1076" s="1">
        <v>45724.694444444445</v>
      </c>
      <c r="C1076" t="s">
        <v>45</v>
      </c>
      <c r="D1076" t="s">
        <v>35</v>
      </c>
      <c r="E1076" t="s">
        <v>15</v>
      </c>
      <c r="F1076" t="s">
        <v>25</v>
      </c>
      <c r="G1076">
        <v>61</v>
      </c>
      <c r="H1076">
        <v>376</v>
      </c>
      <c r="I1076">
        <v>1080.72</v>
      </c>
      <c r="J1076" t="s">
        <v>49</v>
      </c>
      <c r="K1076">
        <v>8500</v>
      </c>
      <c r="L1076">
        <v>5500</v>
      </c>
      <c r="M1076" t="s">
        <v>27</v>
      </c>
    </row>
    <row r="1077" spans="1:13" x14ac:dyDescent="0.4">
      <c r="A1077">
        <v>101076</v>
      </c>
      <c r="B1077" s="1">
        <v>45836.143750000003</v>
      </c>
      <c r="C1077" t="s">
        <v>45</v>
      </c>
      <c r="D1077" t="s">
        <v>14</v>
      </c>
      <c r="E1077" t="s">
        <v>29</v>
      </c>
      <c r="F1077" t="s">
        <v>37</v>
      </c>
      <c r="G1077">
        <v>92</v>
      </c>
      <c r="H1077">
        <v>434</v>
      </c>
      <c r="I1077">
        <v>823.72</v>
      </c>
      <c r="J1077" t="s">
        <v>21</v>
      </c>
      <c r="K1077">
        <v>6500</v>
      </c>
      <c r="L1077">
        <v>4200</v>
      </c>
      <c r="M1077" t="s">
        <v>38</v>
      </c>
    </row>
    <row r="1078" spans="1:13" x14ac:dyDescent="0.4">
      <c r="A1078">
        <v>101077</v>
      </c>
      <c r="B1078" s="1">
        <v>45699.452777777777</v>
      </c>
      <c r="C1078" t="s">
        <v>48</v>
      </c>
      <c r="D1078" t="s">
        <v>43</v>
      </c>
      <c r="E1078" t="s">
        <v>31</v>
      </c>
      <c r="F1078" t="s">
        <v>25</v>
      </c>
      <c r="G1078">
        <v>63</v>
      </c>
      <c r="H1078">
        <v>509</v>
      </c>
      <c r="I1078">
        <v>925.71</v>
      </c>
      <c r="J1078" t="s">
        <v>44</v>
      </c>
      <c r="K1078">
        <v>4500</v>
      </c>
      <c r="L1078">
        <v>2500</v>
      </c>
      <c r="M1078" t="s">
        <v>27</v>
      </c>
    </row>
    <row r="1079" spans="1:13" x14ac:dyDescent="0.4">
      <c r="A1079">
        <v>101078</v>
      </c>
      <c r="B1079" s="1">
        <v>45672.506249999999</v>
      </c>
      <c r="C1079" t="s">
        <v>45</v>
      </c>
      <c r="D1079" t="s">
        <v>43</v>
      </c>
      <c r="E1079" t="s">
        <v>29</v>
      </c>
      <c r="F1079" t="s">
        <v>16</v>
      </c>
      <c r="G1079">
        <v>5</v>
      </c>
      <c r="H1079">
        <v>1057</v>
      </c>
      <c r="I1079">
        <v>1013.24</v>
      </c>
      <c r="J1079" t="s">
        <v>61</v>
      </c>
      <c r="K1079">
        <v>2800</v>
      </c>
      <c r="L1079">
        <v>1500</v>
      </c>
      <c r="M1079" t="s">
        <v>18</v>
      </c>
    </row>
    <row r="1080" spans="1:13" x14ac:dyDescent="0.4">
      <c r="A1080">
        <v>101079</v>
      </c>
      <c r="B1080" s="1">
        <v>45768.959722222222</v>
      </c>
      <c r="C1080" t="s">
        <v>34</v>
      </c>
      <c r="D1080" t="s">
        <v>40</v>
      </c>
      <c r="E1080" t="s">
        <v>15</v>
      </c>
      <c r="F1080" t="s">
        <v>20</v>
      </c>
      <c r="G1080">
        <v>96</v>
      </c>
      <c r="H1080">
        <v>314</v>
      </c>
      <c r="I1080">
        <v>768.79</v>
      </c>
      <c r="J1080" t="s">
        <v>52</v>
      </c>
      <c r="K1080">
        <v>1500</v>
      </c>
      <c r="L1080">
        <v>800</v>
      </c>
      <c r="M1080" t="s">
        <v>22</v>
      </c>
    </row>
    <row r="1081" spans="1:13" x14ac:dyDescent="0.4">
      <c r="A1081">
        <v>101080</v>
      </c>
      <c r="B1081" s="1">
        <v>45814.654166666667</v>
      </c>
      <c r="C1081" t="s">
        <v>42</v>
      </c>
      <c r="D1081" t="s">
        <v>43</v>
      </c>
      <c r="E1081" t="s">
        <v>15</v>
      </c>
      <c r="F1081" t="s">
        <v>25</v>
      </c>
      <c r="G1081">
        <v>65</v>
      </c>
      <c r="H1081">
        <v>848</v>
      </c>
      <c r="I1081">
        <v>491.25</v>
      </c>
      <c r="J1081" t="s">
        <v>61</v>
      </c>
      <c r="K1081">
        <v>2800</v>
      </c>
      <c r="L1081">
        <v>1500</v>
      </c>
      <c r="M1081" t="s">
        <v>27</v>
      </c>
    </row>
    <row r="1082" spans="1:13" x14ac:dyDescent="0.4">
      <c r="A1082">
        <v>101081</v>
      </c>
      <c r="B1082" s="1">
        <v>45946.245833333334</v>
      </c>
      <c r="C1082" t="s">
        <v>13</v>
      </c>
      <c r="D1082" t="s">
        <v>43</v>
      </c>
      <c r="E1082" t="s">
        <v>29</v>
      </c>
      <c r="F1082" t="s">
        <v>25</v>
      </c>
      <c r="G1082">
        <v>74</v>
      </c>
      <c r="H1082">
        <v>813</v>
      </c>
      <c r="I1082">
        <v>1339.24</v>
      </c>
      <c r="J1082" t="s">
        <v>44</v>
      </c>
      <c r="K1082">
        <v>4500</v>
      </c>
      <c r="L1082">
        <v>2500</v>
      </c>
      <c r="M1082" t="s">
        <v>27</v>
      </c>
    </row>
    <row r="1083" spans="1:13" x14ac:dyDescent="0.4">
      <c r="A1083">
        <v>101082</v>
      </c>
      <c r="B1083" s="1">
        <v>45888.828472222223</v>
      </c>
      <c r="C1083" t="s">
        <v>45</v>
      </c>
      <c r="D1083" t="s">
        <v>35</v>
      </c>
      <c r="E1083" t="s">
        <v>31</v>
      </c>
      <c r="F1083" t="s">
        <v>20</v>
      </c>
      <c r="G1083">
        <v>98</v>
      </c>
      <c r="H1083">
        <v>354</v>
      </c>
      <c r="I1083">
        <v>583.34</v>
      </c>
      <c r="J1083" t="s">
        <v>49</v>
      </c>
      <c r="K1083">
        <v>8500</v>
      </c>
      <c r="L1083">
        <v>5500</v>
      </c>
      <c r="M1083" t="s">
        <v>22</v>
      </c>
    </row>
    <row r="1084" spans="1:13" x14ac:dyDescent="0.4">
      <c r="A1084">
        <v>101083</v>
      </c>
      <c r="B1084" s="1">
        <v>45814.215277777781</v>
      </c>
      <c r="C1084" t="s">
        <v>23</v>
      </c>
      <c r="D1084" t="s">
        <v>14</v>
      </c>
      <c r="E1084" t="s">
        <v>29</v>
      </c>
      <c r="F1084" t="s">
        <v>37</v>
      </c>
      <c r="G1084">
        <v>2</v>
      </c>
      <c r="H1084">
        <v>1075</v>
      </c>
      <c r="I1084">
        <v>659.41</v>
      </c>
      <c r="J1084" t="s">
        <v>17</v>
      </c>
      <c r="K1084">
        <v>3200</v>
      </c>
      <c r="L1084">
        <v>2000</v>
      </c>
      <c r="M1084" t="s">
        <v>38</v>
      </c>
    </row>
    <row r="1085" spans="1:13" x14ac:dyDescent="0.4">
      <c r="A1085">
        <v>101084</v>
      </c>
      <c r="B1085" s="1">
        <v>45695.683333333334</v>
      </c>
      <c r="C1085" t="s">
        <v>50</v>
      </c>
      <c r="D1085" t="s">
        <v>43</v>
      </c>
      <c r="E1085" t="s">
        <v>15</v>
      </c>
      <c r="F1085" t="s">
        <v>37</v>
      </c>
      <c r="G1085">
        <v>73</v>
      </c>
      <c r="H1085">
        <v>523</v>
      </c>
      <c r="I1085">
        <v>569.96</v>
      </c>
      <c r="J1085" t="s">
        <v>61</v>
      </c>
      <c r="K1085">
        <v>2800</v>
      </c>
      <c r="L1085">
        <v>1500</v>
      </c>
      <c r="M1085" t="s">
        <v>38</v>
      </c>
    </row>
    <row r="1086" spans="1:13" x14ac:dyDescent="0.4">
      <c r="A1086">
        <v>101085</v>
      </c>
      <c r="B1086" s="1">
        <v>45754.088194444441</v>
      </c>
      <c r="C1086" t="s">
        <v>23</v>
      </c>
      <c r="D1086" t="s">
        <v>28</v>
      </c>
      <c r="E1086" t="s">
        <v>29</v>
      </c>
      <c r="F1086" t="s">
        <v>25</v>
      </c>
      <c r="G1086">
        <v>69</v>
      </c>
      <c r="H1086">
        <v>998</v>
      </c>
      <c r="I1086">
        <v>724.59</v>
      </c>
      <c r="J1086" t="s">
        <v>54</v>
      </c>
      <c r="K1086">
        <v>2500</v>
      </c>
      <c r="L1086">
        <v>1500</v>
      </c>
      <c r="M1086" t="s">
        <v>27</v>
      </c>
    </row>
    <row r="1087" spans="1:13" x14ac:dyDescent="0.4">
      <c r="A1087">
        <v>101086</v>
      </c>
      <c r="B1087" s="1">
        <v>45946.268750000003</v>
      </c>
      <c r="C1087" t="s">
        <v>48</v>
      </c>
      <c r="D1087" t="s">
        <v>43</v>
      </c>
      <c r="E1087" t="s">
        <v>31</v>
      </c>
      <c r="F1087" t="s">
        <v>37</v>
      </c>
      <c r="G1087">
        <v>65</v>
      </c>
      <c r="H1087">
        <v>1088</v>
      </c>
      <c r="I1087">
        <v>591.15</v>
      </c>
      <c r="J1087" t="s">
        <v>44</v>
      </c>
      <c r="K1087">
        <v>4500</v>
      </c>
      <c r="L1087">
        <v>2500</v>
      </c>
      <c r="M1087" t="s">
        <v>38</v>
      </c>
    </row>
    <row r="1088" spans="1:13" x14ac:dyDescent="0.4">
      <c r="A1088">
        <v>101087</v>
      </c>
      <c r="B1088" s="1">
        <v>45911.031944444447</v>
      </c>
      <c r="C1088" t="s">
        <v>19</v>
      </c>
      <c r="D1088" t="s">
        <v>40</v>
      </c>
      <c r="E1088" t="s">
        <v>15</v>
      </c>
      <c r="F1088" t="s">
        <v>16</v>
      </c>
      <c r="G1088">
        <v>97</v>
      </c>
      <c r="H1088">
        <v>467</v>
      </c>
      <c r="I1088">
        <v>1591.01</v>
      </c>
      <c r="J1088" t="s">
        <v>52</v>
      </c>
      <c r="K1088">
        <v>1500</v>
      </c>
      <c r="L1088">
        <v>800</v>
      </c>
      <c r="M1088" t="s">
        <v>18</v>
      </c>
    </row>
    <row r="1089" spans="1:13" x14ac:dyDescent="0.4">
      <c r="A1089">
        <v>101088</v>
      </c>
      <c r="B1089" s="1">
        <v>45853.496527777781</v>
      </c>
      <c r="C1089" t="s">
        <v>34</v>
      </c>
      <c r="D1089" t="s">
        <v>43</v>
      </c>
      <c r="E1089" t="s">
        <v>15</v>
      </c>
      <c r="F1089" t="s">
        <v>16</v>
      </c>
      <c r="G1089">
        <v>36</v>
      </c>
      <c r="H1089">
        <v>1110</v>
      </c>
      <c r="I1089">
        <v>973.12</v>
      </c>
      <c r="J1089" t="s">
        <v>44</v>
      </c>
      <c r="K1089">
        <v>4500</v>
      </c>
      <c r="L1089">
        <v>2500</v>
      </c>
      <c r="M1089" t="s">
        <v>18</v>
      </c>
    </row>
    <row r="1090" spans="1:13" x14ac:dyDescent="0.4">
      <c r="A1090">
        <v>101089</v>
      </c>
      <c r="B1090" s="1">
        <v>45743.716666666667</v>
      </c>
      <c r="C1090" t="s">
        <v>50</v>
      </c>
      <c r="D1090" t="s">
        <v>46</v>
      </c>
      <c r="E1090" t="s">
        <v>29</v>
      </c>
      <c r="F1090" t="s">
        <v>32</v>
      </c>
      <c r="G1090">
        <v>97</v>
      </c>
      <c r="H1090">
        <v>716</v>
      </c>
      <c r="I1090">
        <v>1527</v>
      </c>
      <c r="J1090" t="s">
        <v>47</v>
      </c>
      <c r="K1090">
        <v>4500</v>
      </c>
      <c r="L1090">
        <v>2800</v>
      </c>
      <c r="M1090" t="s">
        <v>33</v>
      </c>
    </row>
    <row r="1091" spans="1:13" x14ac:dyDescent="0.4">
      <c r="A1091">
        <v>101090</v>
      </c>
      <c r="B1091" s="1">
        <v>45979.532638888886</v>
      </c>
      <c r="C1091" t="s">
        <v>19</v>
      </c>
      <c r="D1091" t="s">
        <v>24</v>
      </c>
      <c r="E1091" t="s">
        <v>15</v>
      </c>
      <c r="F1091" t="s">
        <v>20</v>
      </c>
      <c r="G1091">
        <v>3</v>
      </c>
      <c r="H1091">
        <v>1065</v>
      </c>
      <c r="I1091">
        <v>1620.79</v>
      </c>
      <c r="J1091" t="s">
        <v>60</v>
      </c>
      <c r="K1091">
        <v>25000</v>
      </c>
      <c r="L1091">
        <v>18000</v>
      </c>
      <c r="M1091" t="s">
        <v>22</v>
      </c>
    </row>
    <row r="1092" spans="1:13" x14ac:dyDescent="0.4">
      <c r="A1092">
        <v>101091</v>
      </c>
      <c r="B1092" s="1">
        <v>45667.097916666666</v>
      </c>
      <c r="C1092" t="s">
        <v>19</v>
      </c>
      <c r="D1092" t="s">
        <v>46</v>
      </c>
      <c r="E1092" t="s">
        <v>29</v>
      </c>
      <c r="F1092" t="s">
        <v>20</v>
      </c>
      <c r="G1092">
        <v>82</v>
      </c>
      <c r="H1092">
        <v>783</v>
      </c>
      <c r="I1092">
        <v>338.4</v>
      </c>
      <c r="J1092" t="s">
        <v>53</v>
      </c>
      <c r="K1092">
        <v>15000</v>
      </c>
      <c r="L1092">
        <v>9500</v>
      </c>
      <c r="M1092" t="s">
        <v>22</v>
      </c>
    </row>
    <row r="1093" spans="1:13" x14ac:dyDescent="0.4">
      <c r="A1093">
        <v>101092</v>
      </c>
      <c r="B1093" s="1">
        <v>45662.794444444444</v>
      </c>
      <c r="C1093" t="s">
        <v>13</v>
      </c>
      <c r="D1093" t="s">
        <v>55</v>
      </c>
      <c r="E1093" t="s">
        <v>15</v>
      </c>
      <c r="F1093" t="s">
        <v>20</v>
      </c>
      <c r="G1093">
        <v>91</v>
      </c>
      <c r="H1093">
        <v>808</v>
      </c>
      <c r="I1093">
        <v>957.15</v>
      </c>
      <c r="J1093" t="s">
        <v>57</v>
      </c>
      <c r="K1093">
        <v>600</v>
      </c>
      <c r="L1093">
        <v>350</v>
      </c>
      <c r="M1093" t="s">
        <v>22</v>
      </c>
    </row>
    <row r="1094" spans="1:13" x14ac:dyDescent="0.4">
      <c r="A1094">
        <v>101093</v>
      </c>
      <c r="B1094" s="1">
        <v>45780.245138888888</v>
      </c>
      <c r="C1094" t="s">
        <v>48</v>
      </c>
      <c r="D1094" t="s">
        <v>35</v>
      </c>
      <c r="E1094" t="s">
        <v>31</v>
      </c>
      <c r="F1094" t="s">
        <v>16</v>
      </c>
      <c r="G1094">
        <v>29</v>
      </c>
      <c r="H1094">
        <v>1104</v>
      </c>
      <c r="I1094">
        <v>2165.29</v>
      </c>
      <c r="J1094" t="s">
        <v>49</v>
      </c>
      <c r="K1094">
        <v>8500</v>
      </c>
      <c r="L1094">
        <v>5500</v>
      </c>
      <c r="M1094" t="s">
        <v>18</v>
      </c>
    </row>
    <row r="1095" spans="1:13" x14ac:dyDescent="0.4">
      <c r="A1095">
        <v>101094</v>
      </c>
      <c r="B1095" s="1">
        <v>45987.563888888886</v>
      </c>
      <c r="C1095" t="s">
        <v>13</v>
      </c>
      <c r="D1095" t="s">
        <v>40</v>
      </c>
      <c r="E1095" t="s">
        <v>29</v>
      </c>
      <c r="F1095" t="s">
        <v>37</v>
      </c>
      <c r="G1095">
        <v>58</v>
      </c>
      <c r="H1095">
        <v>864</v>
      </c>
      <c r="I1095">
        <v>945.47</v>
      </c>
      <c r="J1095" t="s">
        <v>41</v>
      </c>
      <c r="K1095">
        <v>5500</v>
      </c>
      <c r="L1095">
        <v>3500</v>
      </c>
      <c r="M1095" t="s">
        <v>38</v>
      </c>
    </row>
    <row r="1096" spans="1:13" x14ac:dyDescent="0.4">
      <c r="A1096">
        <v>101095</v>
      </c>
      <c r="B1096" s="1">
        <v>46010.570138888892</v>
      </c>
      <c r="C1096" t="s">
        <v>42</v>
      </c>
      <c r="D1096" t="s">
        <v>46</v>
      </c>
      <c r="E1096" t="s">
        <v>15</v>
      </c>
      <c r="F1096" t="s">
        <v>20</v>
      </c>
      <c r="G1096">
        <v>33</v>
      </c>
      <c r="H1096">
        <v>656</v>
      </c>
      <c r="I1096">
        <v>365.67</v>
      </c>
      <c r="J1096" t="s">
        <v>53</v>
      </c>
      <c r="K1096">
        <v>15000</v>
      </c>
      <c r="L1096">
        <v>9500</v>
      </c>
      <c r="M1096" t="s">
        <v>22</v>
      </c>
    </row>
    <row r="1097" spans="1:13" x14ac:dyDescent="0.4">
      <c r="A1097">
        <v>101096</v>
      </c>
      <c r="B1097" s="1">
        <v>45775.356249999997</v>
      </c>
      <c r="C1097" t="s">
        <v>34</v>
      </c>
      <c r="D1097" t="s">
        <v>28</v>
      </c>
      <c r="E1097" t="s">
        <v>15</v>
      </c>
      <c r="F1097" t="s">
        <v>32</v>
      </c>
      <c r="G1097">
        <v>7</v>
      </c>
      <c r="H1097">
        <v>1182</v>
      </c>
      <c r="I1097">
        <v>872.43</v>
      </c>
      <c r="J1097" t="s">
        <v>30</v>
      </c>
      <c r="K1097">
        <v>450</v>
      </c>
      <c r="L1097">
        <v>200</v>
      </c>
      <c r="M1097" t="s">
        <v>33</v>
      </c>
    </row>
    <row r="1098" spans="1:13" x14ac:dyDescent="0.4">
      <c r="A1098">
        <v>101097</v>
      </c>
      <c r="B1098" s="1">
        <v>45951.536805555559</v>
      </c>
      <c r="C1098" t="s">
        <v>23</v>
      </c>
      <c r="D1098" t="s">
        <v>35</v>
      </c>
      <c r="E1098" t="s">
        <v>31</v>
      </c>
      <c r="F1098" t="s">
        <v>25</v>
      </c>
      <c r="G1098">
        <v>17</v>
      </c>
      <c r="H1098">
        <v>355</v>
      </c>
      <c r="I1098">
        <v>380.6</v>
      </c>
      <c r="J1098" t="s">
        <v>49</v>
      </c>
      <c r="K1098">
        <v>8500</v>
      </c>
      <c r="L1098">
        <v>5500</v>
      </c>
      <c r="M1098" t="s">
        <v>27</v>
      </c>
    </row>
    <row r="1099" spans="1:13" x14ac:dyDescent="0.4">
      <c r="A1099">
        <v>101098</v>
      </c>
      <c r="B1099" s="1">
        <v>45816.00277777778</v>
      </c>
      <c r="C1099" t="s">
        <v>13</v>
      </c>
      <c r="D1099" t="s">
        <v>46</v>
      </c>
      <c r="E1099" t="s">
        <v>29</v>
      </c>
      <c r="F1099" t="s">
        <v>25</v>
      </c>
      <c r="G1099">
        <v>16</v>
      </c>
      <c r="H1099">
        <v>413</v>
      </c>
      <c r="I1099">
        <v>190.88</v>
      </c>
      <c r="J1099" t="s">
        <v>47</v>
      </c>
      <c r="K1099">
        <v>4500</v>
      </c>
      <c r="L1099">
        <v>2800</v>
      </c>
      <c r="M1099" t="s">
        <v>27</v>
      </c>
    </row>
    <row r="1100" spans="1:13" x14ac:dyDescent="0.4">
      <c r="A1100">
        <v>101099</v>
      </c>
      <c r="B1100" s="1">
        <v>45960.146527777775</v>
      </c>
      <c r="C1100" t="s">
        <v>50</v>
      </c>
      <c r="D1100" t="s">
        <v>28</v>
      </c>
      <c r="E1100" t="s">
        <v>31</v>
      </c>
      <c r="F1100" t="s">
        <v>16</v>
      </c>
      <c r="G1100">
        <v>47</v>
      </c>
      <c r="H1100">
        <v>1088</v>
      </c>
      <c r="I1100">
        <v>634.69000000000005</v>
      </c>
      <c r="J1100" t="s">
        <v>54</v>
      </c>
      <c r="K1100">
        <v>2500</v>
      </c>
      <c r="L1100">
        <v>1500</v>
      </c>
      <c r="M1100" t="s">
        <v>18</v>
      </c>
    </row>
    <row r="1101" spans="1:13" x14ac:dyDescent="0.4">
      <c r="A1101">
        <v>101100</v>
      </c>
      <c r="B1101" s="1">
        <v>45885.508333333331</v>
      </c>
      <c r="C1101" t="s">
        <v>42</v>
      </c>
      <c r="D1101" t="s">
        <v>46</v>
      </c>
      <c r="E1101" t="s">
        <v>31</v>
      </c>
      <c r="F1101" t="s">
        <v>20</v>
      </c>
      <c r="G1101">
        <v>45</v>
      </c>
      <c r="H1101">
        <v>1136</v>
      </c>
      <c r="I1101">
        <v>750.68</v>
      </c>
      <c r="J1101" t="s">
        <v>47</v>
      </c>
      <c r="K1101">
        <v>4500</v>
      </c>
      <c r="L1101">
        <v>2800</v>
      </c>
      <c r="M1101" t="s">
        <v>22</v>
      </c>
    </row>
    <row r="1102" spans="1:13" x14ac:dyDescent="0.4">
      <c r="A1102">
        <v>101101</v>
      </c>
      <c r="B1102" s="1">
        <v>46022.813888888886</v>
      </c>
      <c r="C1102" t="s">
        <v>42</v>
      </c>
      <c r="D1102" t="s">
        <v>35</v>
      </c>
      <c r="E1102" t="s">
        <v>15</v>
      </c>
      <c r="F1102" t="s">
        <v>32</v>
      </c>
      <c r="G1102">
        <v>67</v>
      </c>
      <c r="H1102">
        <v>1047</v>
      </c>
      <c r="I1102">
        <v>470.08</v>
      </c>
      <c r="J1102" t="s">
        <v>36</v>
      </c>
      <c r="K1102">
        <v>12000</v>
      </c>
      <c r="L1102">
        <v>8000</v>
      </c>
      <c r="M1102" t="s">
        <v>33</v>
      </c>
    </row>
    <row r="1103" spans="1:13" x14ac:dyDescent="0.4">
      <c r="A1103">
        <v>101102</v>
      </c>
      <c r="B1103" s="1">
        <v>45873.211805555555</v>
      </c>
      <c r="C1103" t="s">
        <v>50</v>
      </c>
      <c r="D1103" t="s">
        <v>24</v>
      </c>
      <c r="E1103" t="s">
        <v>29</v>
      </c>
      <c r="F1103" t="s">
        <v>37</v>
      </c>
      <c r="G1103">
        <v>82</v>
      </c>
      <c r="H1103">
        <v>569</v>
      </c>
      <c r="I1103">
        <v>790.6</v>
      </c>
      <c r="J1103" t="s">
        <v>60</v>
      </c>
      <c r="K1103">
        <v>25000</v>
      </c>
      <c r="L1103">
        <v>18000</v>
      </c>
      <c r="M1103" t="s">
        <v>38</v>
      </c>
    </row>
    <row r="1104" spans="1:13" x14ac:dyDescent="0.4">
      <c r="A1104">
        <v>101103</v>
      </c>
      <c r="B1104" s="1">
        <v>45841.029861111114</v>
      </c>
      <c r="C1104" t="s">
        <v>48</v>
      </c>
      <c r="D1104" t="s">
        <v>14</v>
      </c>
      <c r="E1104" t="s">
        <v>29</v>
      </c>
      <c r="F1104" t="s">
        <v>32</v>
      </c>
      <c r="G1104">
        <v>68</v>
      </c>
      <c r="H1104">
        <v>633</v>
      </c>
      <c r="I1104">
        <v>701.94</v>
      </c>
      <c r="J1104" t="s">
        <v>17</v>
      </c>
      <c r="K1104">
        <v>3200</v>
      </c>
      <c r="L1104">
        <v>2000</v>
      </c>
      <c r="M1104" t="s">
        <v>33</v>
      </c>
    </row>
    <row r="1105" spans="1:13" x14ac:dyDescent="0.4">
      <c r="A1105">
        <v>101104</v>
      </c>
      <c r="B1105" s="1">
        <v>45672.542361111111</v>
      </c>
      <c r="C1105" t="s">
        <v>34</v>
      </c>
      <c r="D1105" t="s">
        <v>14</v>
      </c>
      <c r="E1105" t="s">
        <v>29</v>
      </c>
      <c r="F1105" t="s">
        <v>32</v>
      </c>
      <c r="G1105">
        <v>40</v>
      </c>
      <c r="H1105">
        <v>564</v>
      </c>
      <c r="I1105">
        <v>857.26</v>
      </c>
      <c r="J1105" t="s">
        <v>17</v>
      </c>
      <c r="K1105">
        <v>3200</v>
      </c>
      <c r="L1105">
        <v>2000</v>
      </c>
      <c r="M1105" t="s">
        <v>33</v>
      </c>
    </row>
    <row r="1106" spans="1:13" x14ac:dyDescent="0.4">
      <c r="A1106">
        <v>101105</v>
      </c>
      <c r="B1106" s="1">
        <v>45814.035416666666</v>
      </c>
      <c r="C1106" t="s">
        <v>45</v>
      </c>
      <c r="D1106" t="s">
        <v>55</v>
      </c>
      <c r="E1106" t="s">
        <v>31</v>
      </c>
      <c r="F1106" t="s">
        <v>37</v>
      </c>
      <c r="G1106">
        <v>80</v>
      </c>
      <c r="H1106">
        <v>879</v>
      </c>
      <c r="I1106">
        <v>1139.92</v>
      </c>
      <c r="J1106" t="s">
        <v>57</v>
      </c>
      <c r="K1106">
        <v>600</v>
      </c>
      <c r="L1106">
        <v>350</v>
      </c>
      <c r="M1106" t="s">
        <v>38</v>
      </c>
    </row>
    <row r="1107" spans="1:13" x14ac:dyDescent="0.4">
      <c r="A1107">
        <v>101106</v>
      </c>
      <c r="B1107" s="1">
        <v>45793.384722222225</v>
      </c>
      <c r="C1107" t="s">
        <v>45</v>
      </c>
      <c r="D1107" t="s">
        <v>28</v>
      </c>
      <c r="E1107" t="s">
        <v>15</v>
      </c>
      <c r="F1107" t="s">
        <v>32</v>
      </c>
      <c r="G1107">
        <v>32</v>
      </c>
      <c r="H1107">
        <v>767</v>
      </c>
      <c r="I1107">
        <v>703.35</v>
      </c>
      <c r="J1107" t="s">
        <v>30</v>
      </c>
      <c r="K1107">
        <v>450</v>
      </c>
      <c r="L1107">
        <v>200</v>
      </c>
      <c r="M1107" t="s">
        <v>33</v>
      </c>
    </row>
    <row r="1108" spans="1:13" x14ac:dyDescent="0.4">
      <c r="A1108">
        <v>101107</v>
      </c>
      <c r="B1108" s="1">
        <v>45918.694444444445</v>
      </c>
      <c r="C1108" t="s">
        <v>50</v>
      </c>
      <c r="D1108" t="s">
        <v>24</v>
      </c>
      <c r="E1108" t="s">
        <v>29</v>
      </c>
      <c r="F1108" t="s">
        <v>32</v>
      </c>
      <c r="G1108">
        <v>89</v>
      </c>
      <c r="H1108">
        <v>770</v>
      </c>
      <c r="I1108">
        <v>257.52</v>
      </c>
      <c r="J1108" t="s">
        <v>60</v>
      </c>
      <c r="K1108">
        <v>25000</v>
      </c>
      <c r="L1108">
        <v>18000</v>
      </c>
      <c r="M1108" t="s">
        <v>33</v>
      </c>
    </row>
    <row r="1109" spans="1:13" x14ac:dyDescent="0.4">
      <c r="A1109">
        <v>101108</v>
      </c>
      <c r="B1109" s="1">
        <v>45814.775694444441</v>
      </c>
      <c r="C1109" t="s">
        <v>42</v>
      </c>
      <c r="D1109" t="s">
        <v>55</v>
      </c>
      <c r="E1109" t="s">
        <v>29</v>
      </c>
      <c r="F1109" t="s">
        <v>25</v>
      </c>
      <c r="G1109">
        <v>81</v>
      </c>
      <c r="H1109">
        <v>706</v>
      </c>
      <c r="I1109">
        <v>772.02</v>
      </c>
      <c r="J1109" t="s">
        <v>57</v>
      </c>
      <c r="K1109">
        <v>600</v>
      </c>
      <c r="L1109">
        <v>350</v>
      </c>
      <c r="M1109" t="s">
        <v>27</v>
      </c>
    </row>
    <row r="1110" spans="1:13" x14ac:dyDescent="0.4">
      <c r="A1110">
        <v>101109</v>
      </c>
      <c r="B1110" s="1">
        <v>45704.69027777778</v>
      </c>
      <c r="C1110" t="s">
        <v>39</v>
      </c>
      <c r="D1110" t="s">
        <v>46</v>
      </c>
      <c r="E1110" t="s">
        <v>29</v>
      </c>
      <c r="F1110" t="s">
        <v>20</v>
      </c>
      <c r="G1110">
        <v>78</v>
      </c>
      <c r="H1110">
        <v>713</v>
      </c>
      <c r="I1110">
        <v>395.48</v>
      </c>
      <c r="J1110" t="s">
        <v>53</v>
      </c>
      <c r="K1110">
        <v>15000</v>
      </c>
      <c r="L1110">
        <v>9500</v>
      </c>
      <c r="M1110" t="s">
        <v>22</v>
      </c>
    </row>
    <row r="1111" spans="1:13" x14ac:dyDescent="0.4">
      <c r="A1111">
        <v>101110</v>
      </c>
      <c r="B1111" s="1">
        <v>45981.819444444445</v>
      </c>
      <c r="C1111" t="s">
        <v>19</v>
      </c>
      <c r="D1111" t="s">
        <v>28</v>
      </c>
      <c r="E1111" t="s">
        <v>31</v>
      </c>
      <c r="F1111" t="s">
        <v>20</v>
      </c>
      <c r="G1111">
        <v>30</v>
      </c>
      <c r="H1111">
        <v>986</v>
      </c>
      <c r="I1111">
        <v>2052.4899999999998</v>
      </c>
      <c r="J1111" t="s">
        <v>30</v>
      </c>
      <c r="K1111">
        <v>450</v>
      </c>
      <c r="L1111">
        <v>200</v>
      </c>
      <c r="M1111" t="s">
        <v>22</v>
      </c>
    </row>
    <row r="1112" spans="1:13" x14ac:dyDescent="0.4">
      <c r="A1112">
        <v>101111</v>
      </c>
      <c r="B1112" s="1">
        <v>45989.25</v>
      </c>
      <c r="C1112" t="s">
        <v>19</v>
      </c>
      <c r="D1112" t="s">
        <v>46</v>
      </c>
      <c r="E1112" t="s">
        <v>31</v>
      </c>
      <c r="F1112" t="s">
        <v>37</v>
      </c>
      <c r="G1112">
        <v>31</v>
      </c>
      <c r="H1112">
        <v>698</v>
      </c>
      <c r="I1112">
        <v>862.88</v>
      </c>
      <c r="J1112" t="s">
        <v>47</v>
      </c>
      <c r="K1112">
        <v>4500</v>
      </c>
      <c r="L1112">
        <v>2800</v>
      </c>
      <c r="M1112" t="s">
        <v>38</v>
      </c>
    </row>
    <row r="1113" spans="1:13" x14ac:dyDescent="0.4">
      <c r="A1113">
        <v>101112</v>
      </c>
      <c r="B1113" s="1">
        <v>45830.368055555555</v>
      </c>
      <c r="C1113" t="s">
        <v>13</v>
      </c>
      <c r="D1113" t="s">
        <v>28</v>
      </c>
      <c r="E1113" t="s">
        <v>15</v>
      </c>
      <c r="F1113" t="s">
        <v>25</v>
      </c>
      <c r="G1113">
        <v>8</v>
      </c>
      <c r="H1113">
        <v>714</v>
      </c>
      <c r="I1113">
        <v>756.79</v>
      </c>
      <c r="J1113" t="s">
        <v>30</v>
      </c>
      <c r="K1113">
        <v>450</v>
      </c>
      <c r="L1113">
        <v>200</v>
      </c>
      <c r="M1113" t="s">
        <v>27</v>
      </c>
    </row>
    <row r="1114" spans="1:13" x14ac:dyDescent="0.4">
      <c r="A1114">
        <v>101113</v>
      </c>
      <c r="B1114" s="1">
        <v>45787.48333333333</v>
      </c>
      <c r="C1114" t="s">
        <v>42</v>
      </c>
      <c r="D1114" t="s">
        <v>55</v>
      </c>
      <c r="E1114" t="s">
        <v>29</v>
      </c>
      <c r="F1114" t="s">
        <v>32</v>
      </c>
      <c r="G1114">
        <v>56</v>
      </c>
      <c r="H1114">
        <v>743</v>
      </c>
      <c r="I1114">
        <v>862.46</v>
      </c>
      <c r="J1114" t="s">
        <v>58</v>
      </c>
      <c r="K1114">
        <v>1200</v>
      </c>
      <c r="L1114">
        <v>800</v>
      </c>
      <c r="M1114" t="s">
        <v>33</v>
      </c>
    </row>
    <row r="1115" spans="1:13" x14ac:dyDescent="0.4">
      <c r="A1115">
        <v>101114</v>
      </c>
      <c r="B1115" s="1">
        <v>45752.793055555558</v>
      </c>
      <c r="C1115" t="s">
        <v>39</v>
      </c>
      <c r="D1115" t="s">
        <v>28</v>
      </c>
      <c r="E1115" t="s">
        <v>31</v>
      </c>
      <c r="F1115" t="s">
        <v>20</v>
      </c>
      <c r="G1115">
        <v>38</v>
      </c>
      <c r="H1115">
        <v>767</v>
      </c>
      <c r="I1115">
        <v>1042.76</v>
      </c>
      <c r="J1115" t="s">
        <v>30</v>
      </c>
      <c r="K1115">
        <v>450</v>
      </c>
      <c r="L1115">
        <v>200</v>
      </c>
      <c r="M1115" t="s">
        <v>22</v>
      </c>
    </row>
    <row r="1116" spans="1:13" x14ac:dyDescent="0.4">
      <c r="A1116">
        <v>101115</v>
      </c>
      <c r="B1116" s="1">
        <v>45772.900694444441</v>
      </c>
      <c r="C1116" t="s">
        <v>42</v>
      </c>
      <c r="D1116" t="s">
        <v>40</v>
      </c>
      <c r="E1116" t="s">
        <v>29</v>
      </c>
      <c r="F1116" t="s">
        <v>16</v>
      </c>
      <c r="G1116">
        <v>18</v>
      </c>
      <c r="H1116">
        <v>1027</v>
      </c>
      <c r="I1116">
        <v>536.45000000000005</v>
      </c>
      <c r="J1116" t="s">
        <v>41</v>
      </c>
      <c r="K1116">
        <v>5500</v>
      </c>
      <c r="L1116">
        <v>3500</v>
      </c>
      <c r="M1116" t="s">
        <v>18</v>
      </c>
    </row>
    <row r="1117" spans="1:13" x14ac:dyDescent="0.4">
      <c r="A1117">
        <v>101116</v>
      </c>
      <c r="B1117" s="1">
        <v>45900.525000000001</v>
      </c>
      <c r="C1117" t="s">
        <v>39</v>
      </c>
      <c r="D1117" t="s">
        <v>43</v>
      </c>
      <c r="E1117" t="s">
        <v>29</v>
      </c>
      <c r="F1117" t="s">
        <v>20</v>
      </c>
      <c r="G1117">
        <v>68</v>
      </c>
      <c r="H1117">
        <v>379</v>
      </c>
      <c r="I1117">
        <v>817.66</v>
      </c>
      <c r="J1117" t="s">
        <v>44</v>
      </c>
      <c r="K1117">
        <v>4500</v>
      </c>
      <c r="L1117">
        <v>2500</v>
      </c>
      <c r="M1117" t="s">
        <v>22</v>
      </c>
    </row>
    <row r="1118" spans="1:13" x14ac:dyDescent="0.4">
      <c r="A1118">
        <v>101117</v>
      </c>
      <c r="B1118" s="1">
        <v>45949.04791666667</v>
      </c>
      <c r="C1118" t="s">
        <v>13</v>
      </c>
      <c r="D1118" t="s">
        <v>14</v>
      </c>
      <c r="E1118" t="s">
        <v>15</v>
      </c>
      <c r="F1118" t="s">
        <v>25</v>
      </c>
      <c r="G1118">
        <v>38</v>
      </c>
      <c r="H1118">
        <v>952</v>
      </c>
      <c r="I1118">
        <v>476.06</v>
      </c>
      <c r="J1118" t="s">
        <v>21</v>
      </c>
      <c r="K1118">
        <v>6500</v>
      </c>
      <c r="L1118">
        <v>4200</v>
      </c>
      <c r="M1118" t="s">
        <v>27</v>
      </c>
    </row>
    <row r="1119" spans="1:13" x14ac:dyDescent="0.4">
      <c r="A1119">
        <v>101118</v>
      </c>
      <c r="B1119" s="1">
        <v>45939.946527777778</v>
      </c>
      <c r="C1119" t="s">
        <v>19</v>
      </c>
      <c r="D1119" t="s">
        <v>28</v>
      </c>
      <c r="E1119" t="s">
        <v>29</v>
      </c>
      <c r="F1119" t="s">
        <v>16</v>
      </c>
      <c r="G1119">
        <v>59</v>
      </c>
      <c r="H1119">
        <v>697</v>
      </c>
      <c r="I1119">
        <v>423.32</v>
      </c>
      <c r="J1119" t="s">
        <v>54</v>
      </c>
      <c r="K1119">
        <v>2500</v>
      </c>
      <c r="L1119">
        <v>1500</v>
      </c>
      <c r="M1119" t="s">
        <v>18</v>
      </c>
    </row>
    <row r="1120" spans="1:13" x14ac:dyDescent="0.4">
      <c r="A1120">
        <v>101119</v>
      </c>
      <c r="B1120" s="1">
        <v>45956.481249999997</v>
      </c>
      <c r="C1120" t="s">
        <v>39</v>
      </c>
      <c r="D1120" t="s">
        <v>43</v>
      </c>
      <c r="E1120" t="s">
        <v>15</v>
      </c>
      <c r="F1120" t="s">
        <v>25</v>
      </c>
      <c r="G1120">
        <v>94</v>
      </c>
      <c r="H1120">
        <v>469</v>
      </c>
      <c r="I1120">
        <v>814.7</v>
      </c>
      <c r="J1120" t="s">
        <v>51</v>
      </c>
      <c r="K1120">
        <v>1800</v>
      </c>
      <c r="L1120">
        <v>900</v>
      </c>
      <c r="M1120" t="s">
        <v>27</v>
      </c>
    </row>
    <row r="1121" spans="1:13" x14ac:dyDescent="0.4">
      <c r="A1121">
        <v>101120</v>
      </c>
      <c r="B1121" s="1">
        <v>45940.996527777781</v>
      </c>
      <c r="C1121" t="s">
        <v>45</v>
      </c>
      <c r="D1121" t="s">
        <v>28</v>
      </c>
      <c r="E1121" t="s">
        <v>31</v>
      </c>
      <c r="F1121" t="s">
        <v>20</v>
      </c>
      <c r="G1121">
        <v>29</v>
      </c>
      <c r="H1121">
        <v>1028</v>
      </c>
      <c r="I1121">
        <v>380.68</v>
      </c>
      <c r="J1121" t="s">
        <v>54</v>
      </c>
      <c r="K1121">
        <v>2500</v>
      </c>
      <c r="L1121">
        <v>1500</v>
      </c>
      <c r="M1121" t="s">
        <v>22</v>
      </c>
    </row>
    <row r="1122" spans="1:13" x14ac:dyDescent="0.4">
      <c r="A1122">
        <v>101121</v>
      </c>
      <c r="B1122" s="1">
        <v>45726.772916666669</v>
      </c>
      <c r="C1122" t="s">
        <v>48</v>
      </c>
      <c r="D1122" t="s">
        <v>35</v>
      </c>
      <c r="E1122" t="s">
        <v>15</v>
      </c>
      <c r="F1122" t="s">
        <v>25</v>
      </c>
      <c r="G1122">
        <v>43</v>
      </c>
      <c r="H1122">
        <v>737</v>
      </c>
      <c r="I1122">
        <v>481.95</v>
      </c>
      <c r="J1122" t="s">
        <v>36</v>
      </c>
      <c r="K1122">
        <v>12000</v>
      </c>
      <c r="L1122">
        <v>8000</v>
      </c>
      <c r="M1122" t="s">
        <v>27</v>
      </c>
    </row>
    <row r="1123" spans="1:13" x14ac:dyDescent="0.4">
      <c r="A1123">
        <v>101122</v>
      </c>
      <c r="B1123" s="1">
        <v>45805.706250000003</v>
      </c>
      <c r="C1123" t="s">
        <v>34</v>
      </c>
      <c r="D1123" t="s">
        <v>43</v>
      </c>
      <c r="E1123" t="s">
        <v>31</v>
      </c>
      <c r="F1123" t="s">
        <v>16</v>
      </c>
      <c r="G1123">
        <v>92</v>
      </c>
      <c r="H1123">
        <v>965</v>
      </c>
      <c r="I1123">
        <v>625.12</v>
      </c>
      <c r="J1123" t="s">
        <v>44</v>
      </c>
      <c r="K1123">
        <v>4500</v>
      </c>
      <c r="L1123">
        <v>2500</v>
      </c>
      <c r="M1123" t="s">
        <v>18</v>
      </c>
    </row>
    <row r="1124" spans="1:13" x14ac:dyDescent="0.4">
      <c r="A1124">
        <v>101123</v>
      </c>
      <c r="B1124" s="1">
        <v>45668.04791666667</v>
      </c>
      <c r="C1124" t="s">
        <v>42</v>
      </c>
      <c r="D1124" t="s">
        <v>43</v>
      </c>
      <c r="E1124" t="s">
        <v>15</v>
      </c>
      <c r="F1124" t="s">
        <v>25</v>
      </c>
      <c r="G1124">
        <v>47</v>
      </c>
      <c r="H1124">
        <v>474</v>
      </c>
      <c r="I1124">
        <v>473.19</v>
      </c>
      <c r="J1124" t="s">
        <v>61</v>
      </c>
      <c r="K1124">
        <v>2800</v>
      </c>
      <c r="L1124">
        <v>1500</v>
      </c>
      <c r="M1124" t="s">
        <v>27</v>
      </c>
    </row>
    <row r="1125" spans="1:13" x14ac:dyDescent="0.4">
      <c r="A1125">
        <v>101124</v>
      </c>
      <c r="B1125" s="1">
        <v>45911.075694444444</v>
      </c>
      <c r="C1125" t="s">
        <v>19</v>
      </c>
      <c r="D1125" t="s">
        <v>14</v>
      </c>
      <c r="E1125" t="s">
        <v>15</v>
      </c>
      <c r="F1125" t="s">
        <v>25</v>
      </c>
      <c r="G1125">
        <v>74</v>
      </c>
      <c r="H1125">
        <v>735</v>
      </c>
      <c r="I1125">
        <v>2061.9</v>
      </c>
      <c r="J1125" t="s">
        <v>21</v>
      </c>
      <c r="K1125">
        <v>6500</v>
      </c>
      <c r="L1125">
        <v>4200</v>
      </c>
      <c r="M1125" t="s">
        <v>27</v>
      </c>
    </row>
    <row r="1126" spans="1:13" x14ac:dyDescent="0.4">
      <c r="A1126">
        <v>101125</v>
      </c>
      <c r="B1126" s="1">
        <v>45987.222916666666</v>
      </c>
      <c r="C1126" t="s">
        <v>23</v>
      </c>
      <c r="D1126" t="s">
        <v>28</v>
      </c>
      <c r="E1126" t="s">
        <v>31</v>
      </c>
      <c r="F1126" t="s">
        <v>20</v>
      </c>
      <c r="G1126">
        <v>47</v>
      </c>
      <c r="H1126">
        <v>864</v>
      </c>
      <c r="I1126">
        <v>462.5</v>
      </c>
      <c r="J1126" t="s">
        <v>54</v>
      </c>
      <c r="K1126">
        <v>2500</v>
      </c>
      <c r="L1126">
        <v>1500</v>
      </c>
      <c r="M1126" t="s">
        <v>22</v>
      </c>
    </row>
    <row r="1127" spans="1:13" x14ac:dyDescent="0.4">
      <c r="A1127">
        <v>101126</v>
      </c>
      <c r="B1127" s="1">
        <v>46017.284722222219</v>
      </c>
      <c r="C1127" t="s">
        <v>42</v>
      </c>
      <c r="D1127" t="s">
        <v>43</v>
      </c>
      <c r="E1127" t="s">
        <v>29</v>
      </c>
      <c r="F1127" t="s">
        <v>25</v>
      </c>
      <c r="G1127">
        <v>69</v>
      </c>
      <c r="H1127">
        <v>314</v>
      </c>
      <c r="I1127">
        <v>487.06</v>
      </c>
      <c r="J1127" t="s">
        <v>51</v>
      </c>
      <c r="K1127">
        <v>1800</v>
      </c>
      <c r="L1127">
        <v>900</v>
      </c>
      <c r="M1127" t="s">
        <v>27</v>
      </c>
    </row>
    <row r="1128" spans="1:13" x14ac:dyDescent="0.4">
      <c r="A1128">
        <v>101127</v>
      </c>
      <c r="B1128" s="1">
        <v>45695.189583333333</v>
      </c>
      <c r="C1128" t="s">
        <v>42</v>
      </c>
      <c r="D1128" t="s">
        <v>55</v>
      </c>
      <c r="E1128" t="s">
        <v>15</v>
      </c>
      <c r="F1128" t="s">
        <v>20</v>
      </c>
      <c r="G1128">
        <v>46</v>
      </c>
      <c r="H1128">
        <v>708</v>
      </c>
      <c r="I1128">
        <v>1924.58</v>
      </c>
      <c r="J1128" t="s">
        <v>58</v>
      </c>
      <c r="K1128">
        <v>1200</v>
      </c>
      <c r="L1128">
        <v>800</v>
      </c>
      <c r="M1128" t="s">
        <v>22</v>
      </c>
    </row>
    <row r="1129" spans="1:13" x14ac:dyDescent="0.4">
      <c r="A1129">
        <v>101128</v>
      </c>
      <c r="B1129" s="1">
        <v>45791.481249999997</v>
      </c>
      <c r="C1129" t="s">
        <v>13</v>
      </c>
      <c r="D1129" t="s">
        <v>28</v>
      </c>
      <c r="E1129" t="s">
        <v>15</v>
      </c>
      <c r="F1129" t="s">
        <v>37</v>
      </c>
      <c r="G1129">
        <v>37</v>
      </c>
      <c r="H1129">
        <v>1104</v>
      </c>
      <c r="I1129">
        <v>381.76</v>
      </c>
      <c r="J1129" t="s">
        <v>30</v>
      </c>
      <c r="K1129">
        <v>450</v>
      </c>
      <c r="L1129">
        <v>200</v>
      </c>
      <c r="M1129" t="s">
        <v>38</v>
      </c>
    </row>
    <row r="1130" spans="1:13" x14ac:dyDescent="0.4">
      <c r="A1130">
        <v>101129</v>
      </c>
      <c r="B1130" s="1">
        <v>45857.444444444445</v>
      </c>
      <c r="C1130" t="s">
        <v>13</v>
      </c>
      <c r="D1130" t="s">
        <v>35</v>
      </c>
      <c r="E1130" t="s">
        <v>31</v>
      </c>
      <c r="F1130" t="s">
        <v>32</v>
      </c>
      <c r="G1130">
        <v>82</v>
      </c>
      <c r="H1130">
        <v>604</v>
      </c>
      <c r="I1130">
        <v>592.23</v>
      </c>
      <c r="J1130" t="s">
        <v>49</v>
      </c>
      <c r="K1130">
        <v>8500</v>
      </c>
      <c r="L1130">
        <v>5500</v>
      </c>
      <c r="M1130" t="s">
        <v>33</v>
      </c>
    </row>
    <row r="1131" spans="1:13" x14ac:dyDescent="0.4">
      <c r="A1131">
        <v>101130</v>
      </c>
      <c r="B1131" s="1">
        <v>45680.384027777778</v>
      </c>
      <c r="C1131" t="s">
        <v>42</v>
      </c>
      <c r="D1131" t="s">
        <v>43</v>
      </c>
      <c r="E1131" t="s">
        <v>15</v>
      </c>
      <c r="F1131" t="s">
        <v>37</v>
      </c>
      <c r="G1131">
        <v>65</v>
      </c>
      <c r="H1131">
        <v>356</v>
      </c>
      <c r="I1131">
        <v>308.76</v>
      </c>
      <c r="J1131" t="s">
        <v>51</v>
      </c>
      <c r="K1131">
        <v>1800</v>
      </c>
      <c r="L1131">
        <v>900</v>
      </c>
      <c r="M1131" t="s">
        <v>38</v>
      </c>
    </row>
    <row r="1132" spans="1:13" x14ac:dyDescent="0.4">
      <c r="A1132">
        <v>101131</v>
      </c>
      <c r="B1132" s="1">
        <v>45960.683333333334</v>
      </c>
      <c r="C1132" t="s">
        <v>19</v>
      </c>
      <c r="D1132" t="s">
        <v>14</v>
      </c>
      <c r="E1132" t="s">
        <v>29</v>
      </c>
      <c r="F1132" t="s">
        <v>20</v>
      </c>
      <c r="G1132">
        <v>33</v>
      </c>
      <c r="H1132">
        <v>310</v>
      </c>
      <c r="I1132">
        <v>1155.02</v>
      </c>
      <c r="J1132" t="s">
        <v>17</v>
      </c>
      <c r="K1132">
        <v>3200</v>
      </c>
      <c r="L1132">
        <v>2000</v>
      </c>
      <c r="M1132" t="s">
        <v>22</v>
      </c>
    </row>
    <row r="1133" spans="1:13" x14ac:dyDescent="0.4">
      <c r="A1133">
        <v>101132</v>
      </c>
      <c r="B1133" s="1">
        <v>46003.848611111112</v>
      </c>
      <c r="C1133" t="s">
        <v>48</v>
      </c>
      <c r="D1133" t="s">
        <v>55</v>
      </c>
      <c r="E1133" t="s">
        <v>15</v>
      </c>
      <c r="F1133" t="s">
        <v>16</v>
      </c>
      <c r="G1133">
        <v>58</v>
      </c>
      <c r="H1133">
        <v>473</v>
      </c>
      <c r="I1133">
        <v>2058.94</v>
      </c>
      <c r="J1133" t="s">
        <v>56</v>
      </c>
      <c r="K1133">
        <v>850</v>
      </c>
      <c r="L1133">
        <v>550</v>
      </c>
      <c r="M1133" t="s">
        <v>18</v>
      </c>
    </row>
    <row r="1134" spans="1:13" x14ac:dyDescent="0.4">
      <c r="A1134">
        <v>101133</v>
      </c>
      <c r="B1134" s="1">
        <v>45959.319444444445</v>
      </c>
      <c r="C1134" t="s">
        <v>13</v>
      </c>
      <c r="D1134" t="s">
        <v>46</v>
      </c>
      <c r="E1134" t="s">
        <v>31</v>
      </c>
      <c r="F1134" t="s">
        <v>25</v>
      </c>
      <c r="G1134">
        <v>99</v>
      </c>
      <c r="H1134">
        <v>694</v>
      </c>
      <c r="I1134">
        <v>443.61</v>
      </c>
      <c r="J1134" t="s">
        <v>47</v>
      </c>
      <c r="K1134">
        <v>4500</v>
      </c>
      <c r="L1134">
        <v>2800</v>
      </c>
      <c r="M1134" t="s">
        <v>27</v>
      </c>
    </row>
    <row r="1135" spans="1:13" x14ac:dyDescent="0.4">
      <c r="A1135">
        <v>101134</v>
      </c>
      <c r="B1135" s="1">
        <v>46020.375694444447</v>
      </c>
      <c r="C1135" t="s">
        <v>45</v>
      </c>
      <c r="D1135" t="s">
        <v>46</v>
      </c>
      <c r="E1135" t="s">
        <v>29</v>
      </c>
      <c r="F1135" t="s">
        <v>37</v>
      </c>
      <c r="G1135">
        <v>89</v>
      </c>
      <c r="H1135">
        <v>999</v>
      </c>
      <c r="I1135">
        <v>650.44000000000005</v>
      </c>
      <c r="J1135" t="s">
        <v>47</v>
      </c>
      <c r="K1135">
        <v>4500</v>
      </c>
      <c r="L1135">
        <v>2800</v>
      </c>
      <c r="M1135" t="s">
        <v>38</v>
      </c>
    </row>
    <row r="1136" spans="1:13" x14ac:dyDescent="0.4">
      <c r="A1136">
        <v>101135</v>
      </c>
      <c r="B1136" s="1">
        <v>45875.481249999997</v>
      </c>
      <c r="C1136" t="s">
        <v>34</v>
      </c>
      <c r="D1136" t="s">
        <v>55</v>
      </c>
      <c r="E1136" t="s">
        <v>29</v>
      </c>
      <c r="F1136" t="s">
        <v>32</v>
      </c>
      <c r="G1136">
        <v>4</v>
      </c>
      <c r="H1136">
        <v>888</v>
      </c>
      <c r="I1136">
        <v>423.6</v>
      </c>
      <c r="J1136" t="s">
        <v>57</v>
      </c>
      <c r="K1136">
        <v>600</v>
      </c>
      <c r="L1136">
        <v>350</v>
      </c>
      <c r="M1136" t="s">
        <v>33</v>
      </c>
    </row>
    <row r="1137" spans="1:13" x14ac:dyDescent="0.4">
      <c r="A1137">
        <v>101136</v>
      </c>
      <c r="B1137" s="1">
        <v>45798.06527777778</v>
      </c>
      <c r="C1137" t="s">
        <v>19</v>
      </c>
      <c r="D1137" t="s">
        <v>24</v>
      </c>
      <c r="E1137" t="s">
        <v>29</v>
      </c>
      <c r="F1137" t="s">
        <v>37</v>
      </c>
      <c r="G1137">
        <v>53</v>
      </c>
      <c r="H1137">
        <v>470</v>
      </c>
      <c r="I1137">
        <v>1131.94</v>
      </c>
      <c r="J1137" t="s">
        <v>60</v>
      </c>
      <c r="K1137">
        <v>25000</v>
      </c>
      <c r="L1137">
        <v>18000</v>
      </c>
      <c r="M1137" t="s">
        <v>38</v>
      </c>
    </row>
    <row r="1138" spans="1:13" x14ac:dyDescent="0.4">
      <c r="A1138">
        <v>101137</v>
      </c>
      <c r="B1138" s="1">
        <v>45761.331250000003</v>
      </c>
      <c r="C1138" t="s">
        <v>45</v>
      </c>
      <c r="D1138" t="s">
        <v>14</v>
      </c>
      <c r="E1138" t="s">
        <v>29</v>
      </c>
      <c r="F1138" t="s">
        <v>32</v>
      </c>
      <c r="G1138">
        <v>73</v>
      </c>
      <c r="H1138">
        <v>536</v>
      </c>
      <c r="I1138">
        <v>2648.96</v>
      </c>
      <c r="J1138" t="s">
        <v>21</v>
      </c>
      <c r="K1138">
        <v>6500</v>
      </c>
      <c r="L1138">
        <v>4200</v>
      </c>
      <c r="M1138" t="s">
        <v>33</v>
      </c>
    </row>
    <row r="1139" spans="1:13" x14ac:dyDescent="0.4">
      <c r="A1139">
        <v>101138</v>
      </c>
      <c r="B1139" s="1">
        <v>45867.224305555559</v>
      </c>
      <c r="C1139" t="s">
        <v>42</v>
      </c>
      <c r="D1139" t="s">
        <v>43</v>
      </c>
      <c r="E1139" t="s">
        <v>15</v>
      </c>
      <c r="F1139" t="s">
        <v>20</v>
      </c>
      <c r="G1139">
        <v>76</v>
      </c>
      <c r="H1139">
        <v>987</v>
      </c>
      <c r="I1139">
        <v>506.18</v>
      </c>
      <c r="J1139" t="s">
        <v>44</v>
      </c>
      <c r="K1139">
        <v>4500</v>
      </c>
      <c r="L1139">
        <v>2500</v>
      </c>
      <c r="M1139" t="s">
        <v>22</v>
      </c>
    </row>
    <row r="1140" spans="1:13" x14ac:dyDescent="0.4">
      <c r="A1140">
        <v>101139</v>
      </c>
      <c r="B1140" s="1">
        <v>45768.010416666664</v>
      </c>
      <c r="C1140" t="s">
        <v>34</v>
      </c>
      <c r="D1140" t="s">
        <v>35</v>
      </c>
      <c r="E1140" t="s">
        <v>31</v>
      </c>
      <c r="F1140" t="s">
        <v>20</v>
      </c>
      <c r="G1140">
        <v>58</v>
      </c>
      <c r="H1140">
        <v>344</v>
      </c>
      <c r="I1140">
        <v>237.58</v>
      </c>
      <c r="J1140" t="s">
        <v>49</v>
      </c>
      <c r="K1140">
        <v>8500</v>
      </c>
      <c r="L1140">
        <v>5500</v>
      </c>
      <c r="M1140" t="s">
        <v>22</v>
      </c>
    </row>
    <row r="1141" spans="1:13" x14ac:dyDescent="0.4">
      <c r="A1141">
        <v>101140</v>
      </c>
      <c r="B1141" s="1">
        <v>45761.513888888891</v>
      </c>
      <c r="C1141" t="s">
        <v>39</v>
      </c>
      <c r="D1141" t="s">
        <v>14</v>
      </c>
      <c r="E1141" t="s">
        <v>15</v>
      </c>
      <c r="F1141" t="s">
        <v>32</v>
      </c>
      <c r="G1141">
        <v>11</v>
      </c>
      <c r="H1141">
        <v>905</v>
      </c>
      <c r="I1141">
        <v>999.45</v>
      </c>
      <c r="J1141" t="s">
        <v>17</v>
      </c>
      <c r="K1141">
        <v>3200</v>
      </c>
      <c r="L1141">
        <v>2000</v>
      </c>
      <c r="M1141" t="s">
        <v>33</v>
      </c>
    </row>
    <row r="1142" spans="1:13" x14ac:dyDescent="0.4">
      <c r="A1142">
        <v>101141</v>
      </c>
      <c r="B1142" s="1">
        <v>45973.552777777775</v>
      </c>
      <c r="C1142" t="s">
        <v>23</v>
      </c>
      <c r="D1142" t="s">
        <v>43</v>
      </c>
      <c r="E1142" t="s">
        <v>31</v>
      </c>
      <c r="F1142" t="s">
        <v>25</v>
      </c>
      <c r="G1142">
        <v>61</v>
      </c>
      <c r="H1142">
        <v>1185</v>
      </c>
      <c r="I1142">
        <v>493.47</v>
      </c>
      <c r="J1142" t="s">
        <v>51</v>
      </c>
      <c r="K1142">
        <v>1800</v>
      </c>
      <c r="L1142">
        <v>900</v>
      </c>
      <c r="M1142" t="s">
        <v>27</v>
      </c>
    </row>
    <row r="1143" spans="1:13" x14ac:dyDescent="0.4">
      <c r="A1143">
        <v>101142</v>
      </c>
      <c r="B1143" s="1">
        <v>45828.396527777775</v>
      </c>
      <c r="C1143" t="s">
        <v>13</v>
      </c>
      <c r="D1143" t="s">
        <v>43</v>
      </c>
      <c r="E1143" t="s">
        <v>31</v>
      </c>
      <c r="F1143" t="s">
        <v>37</v>
      </c>
      <c r="G1143">
        <v>8</v>
      </c>
      <c r="H1143">
        <v>703</v>
      </c>
      <c r="I1143">
        <v>557.08000000000004</v>
      </c>
      <c r="J1143" t="s">
        <v>61</v>
      </c>
      <c r="K1143">
        <v>2800</v>
      </c>
      <c r="L1143">
        <v>1500</v>
      </c>
      <c r="M1143" t="s">
        <v>38</v>
      </c>
    </row>
    <row r="1144" spans="1:13" x14ac:dyDescent="0.4">
      <c r="A1144">
        <v>101143</v>
      </c>
      <c r="B1144" s="1">
        <v>46013.342361111114</v>
      </c>
      <c r="C1144" t="s">
        <v>50</v>
      </c>
      <c r="D1144" t="s">
        <v>55</v>
      </c>
      <c r="E1144" t="s">
        <v>29</v>
      </c>
      <c r="F1144" t="s">
        <v>25</v>
      </c>
      <c r="G1144">
        <v>95</v>
      </c>
      <c r="H1144">
        <v>447</v>
      </c>
      <c r="I1144">
        <v>793.3</v>
      </c>
      <c r="J1144" t="s">
        <v>58</v>
      </c>
      <c r="K1144">
        <v>1200</v>
      </c>
      <c r="L1144">
        <v>800</v>
      </c>
      <c r="M1144" t="s">
        <v>27</v>
      </c>
    </row>
    <row r="1145" spans="1:13" x14ac:dyDescent="0.4">
      <c r="A1145">
        <v>101144</v>
      </c>
      <c r="B1145" s="1">
        <v>45981.435416666667</v>
      </c>
      <c r="C1145" t="s">
        <v>45</v>
      </c>
      <c r="D1145" t="s">
        <v>40</v>
      </c>
      <c r="E1145" t="s">
        <v>29</v>
      </c>
      <c r="F1145" t="s">
        <v>32</v>
      </c>
      <c r="G1145">
        <v>89</v>
      </c>
      <c r="H1145">
        <v>691</v>
      </c>
      <c r="I1145">
        <v>512.76</v>
      </c>
      <c r="J1145" t="s">
        <v>41</v>
      </c>
      <c r="K1145">
        <v>5500</v>
      </c>
      <c r="L1145">
        <v>3500</v>
      </c>
      <c r="M1145" t="s">
        <v>33</v>
      </c>
    </row>
    <row r="1146" spans="1:13" x14ac:dyDescent="0.4">
      <c r="A1146">
        <v>101145</v>
      </c>
      <c r="B1146" s="1">
        <v>45790.647222222222</v>
      </c>
      <c r="C1146" t="s">
        <v>45</v>
      </c>
      <c r="D1146" t="s">
        <v>28</v>
      </c>
      <c r="E1146" t="s">
        <v>15</v>
      </c>
      <c r="F1146" t="s">
        <v>37</v>
      </c>
      <c r="G1146">
        <v>90</v>
      </c>
      <c r="H1146">
        <v>877</v>
      </c>
      <c r="I1146">
        <v>531.54</v>
      </c>
      <c r="J1146" t="s">
        <v>54</v>
      </c>
      <c r="K1146">
        <v>2500</v>
      </c>
      <c r="L1146">
        <v>1500</v>
      </c>
      <c r="M1146" t="s">
        <v>38</v>
      </c>
    </row>
    <row r="1147" spans="1:13" x14ac:dyDescent="0.4">
      <c r="A1147">
        <v>101146</v>
      </c>
      <c r="B1147" s="1">
        <v>45950.29583333333</v>
      </c>
      <c r="C1147" t="s">
        <v>39</v>
      </c>
      <c r="D1147" t="s">
        <v>43</v>
      </c>
      <c r="E1147" t="s">
        <v>15</v>
      </c>
      <c r="F1147" t="s">
        <v>32</v>
      </c>
      <c r="G1147">
        <v>79</v>
      </c>
      <c r="H1147">
        <v>931</v>
      </c>
      <c r="I1147">
        <v>697.75</v>
      </c>
      <c r="J1147" t="s">
        <v>44</v>
      </c>
      <c r="K1147">
        <v>4500</v>
      </c>
      <c r="L1147">
        <v>2500</v>
      </c>
      <c r="M1147" t="s">
        <v>33</v>
      </c>
    </row>
    <row r="1148" spans="1:13" x14ac:dyDescent="0.4">
      <c r="A1148">
        <v>101147</v>
      </c>
      <c r="B1148" s="1">
        <v>45985.592361111114</v>
      </c>
      <c r="C1148" t="s">
        <v>50</v>
      </c>
      <c r="D1148" t="s">
        <v>40</v>
      </c>
      <c r="E1148" t="s">
        <v>15</v>
      </c>
      <c r="F1148" t="s">
        <v>20</v>
      </c>
      <c r="G1148">
        <v>12</v>
      </c>
      <c r="H1148">
        <v>1198</v>
      </c>
      <c r="I1148">
        <v>656.84</v>
      </c>
      <c r="J1148" t="s">
        <v>41</v>
      </c>
      <c r="K1148">
        <v>5500</v>
      </c>
      <c r="L1148">
        <v>3500</v>
      </c>
      <c r="M1148" t="s">
        <v>22</v>
      </c>
    </row>
    <row r="1149" spans="1:13" x14ac:dyDescent="0.4">
      <c r="A1149">
        <v>101148</v>
      </c>
      <c r="B1149" s="1">
        <v>45784.836805555555</v>
      </c>
      <c r="C1149" t="s">
        <v>19</v>
      </c>
      <c r="D1149" t="s">
        <v>28</v>
      </c>
      <c r="E1149" t="s">
        <v>31</v>
      </c>
      <c r="F1149" t="s">
        <v>20</v>
      </c>
      <c r="G1149">
        <v>38</v>
      </c>
      <c r="H1149">
        <v>1093</v>
      </c>
      <c r="I1149">
        <v>734.76</v>
      </c>
      <c r="J1149" t="s">
        <v>30</v>
      </c>
      <c r="K1149">
        <v>450</v>
      </c>
      <c r="L1149">
        <v>200</v>
      </c>
      <c r="M1149" t="s">
        <v>22</v>
      </c>
    </row>
    <row r="1150" spans="1:13" x14ac:dyDescent="0.4">
      <c r="A1150">
        <v>101149</v>
      </c>
      <c r="B1150" s="1">
        <v>45763.548611111109</v>
      </c>
      <c r="C1150" t="s">
        <v>50</v>
      </c>
      <c r="D1150" t="s">
        <v>55</v>
      </c>
      <c r="E1150" t="s">
        <v>31</v>
      </c>
      <c r="F1150" t="s">
        <v>32</v>
      </c>
      <c r="G1150">
        <v>79</v>
      </c>
      <c r="H1150">
        <v>476</v>
      </c>
      <c r="I1150">
        <v>814.5</v>
      </c>
      <c r="J1150" t="s">
        <v>57</v>
      </c>
      <c r="K1150">
        <v>600</v>
      </c>
      <c r="L1150">
        <v>350</v>
      </c>
      <c r="M1150" t="s">
        <v>33</v>
      </c>
    </row>
    <row r="1151" spans="1:13" x14ac:dyDescent="0.4">
      <c r="A1151">
        <v>101150</v>
      </c>
      <c r="B1151" s="1">
        <v>45749.143055555556</v>
      </c>
      <c r="C1151" t="s">
        <v>42</v>
      </c>
      <c r="D1151" t="s">
        <v>43</v>
      </c>
      <c r="E1151" t="s">
        <v>15</v>
      </c>
      <c r="F1151" t="s">
        <v>20</v>
      </c>
      <c r="G1151">
        <v>27</v>
      </c>
      <c r="H1151">
        <v>624</v>
      </c>
      <c r="I1151">
        <v>727.33</v>
      </c>
      <c r="J1151" t="s">
        <v>51</v>
      </c>
      <c r="K1151">
        <v>1800</v>
      </c>
      <c r="L1151">
        <v>900</v>
      </c>
      <c r="M1151" t="s">
        <v>22</v>
      </c>
    </row>
    <row r="1152" spans="1:13" x14ac:dyDescent="0.4">
      <c r="A1152">
        <v>101151</v>
      </c>
      <c r="B1152" s="1">
        <v>45944.495138888888</v>
      </c>
      <c r="C1152" t="s">
        <v>42</v>
      </c>
      <c r="D1152" t="s">
        <v>43</v>
      </c>
      <c r="E1152" t="s">
        <v>31</v>
      </c>
      <c r="F1152" t="s">
        <v>16</v>
      </c>
      <c r="G1152">
        <v>84</v>
      </c>
      <c r="H1152">
        <v>798</v>
      </c>
      <c r="I1152">
        <v>770.88</v>
      </c>
      <c r="J1152" t="s">
        <v>44</v>
      </c>
      <c r="K1152">
        <v>4500</v>
      </c>
      <c r="L1152">
        <v>2500</v>
      </c>
      <c r="M1152" t="s">
        <v>18</v>
      </c>
    </row>
    <row r="1153" spans="1:13" x14ac:dyDescent="0.4">
      <c r="A1153">
        <v>101152</v>
      </c>
      <c r="B1153" s="1">
        <v>45708.684027777781</v>
      </c>
      <c r="C1153" t="s">
        <v>50</v>
      </c>
      <c r="D1153" t="s">
        <v>40</v>
      </c>
      <c r="E1153" t="s">
        <v>29</v>
      </c>
      <c r="F1153" t="s">
        <v>25</v>
      </c>
      <c r="G1153">
        <v>36</v>
      </c>
      <c r="H1153">
        <v>1051</v>
      </c>
      <c r="I1153">
        <v>767.74</v>
      </c>
      <c r="J1153" t="s">
        <v>52</v>
      </c>
      <c r="K1153">
        <v>1500</v>
      </c>
      <c r="L1153">
        <v>800</v>
      </c>
      <c r="M1153" t="s">
        <v>27</v>
      </c>
    </row>
    <row r="1154" spans="1:13" x14ac:dyDescent="0.4">
      <c r="A1154">
        <v>101153</v>
      </c>
      <c r="B1154" s="1">
        <v>45686.744444444441</v>
      </c>
      <c r="C1154" t="s">
        <v>45</v>
      </c>
      <c r="D1154" t="s">
        <v>40</v>
      </c>
      <c r="E1154" t="s">
        <v>15</v>
      </c>
      <c r="F1154" t="s">
        <v>37</v>
      </c>
      <c r="G1154">
        <v>64</v>
      </c>
      <c r="H1154">
        <v>1140</v>
      </c>
      <c r="I1154">
        <v>2230.4299999999998</v>
      </c>
      <c r="J1154" t="s">
        <v>52</v>
      </c>
      <c r="K1154">
        <v>1500</v>
      </c>
      <c r="L1154">
        <v>800</v>
      </c>
      <c r="M1154" t="s">
        <v>38</v>
      </c>
    </row>
    <row r="1155" spans="1:13" x14ac:dyDescent="0.4">
      <c r="A1155">
        <v>101154</v>
      </c>
      <c r="B1155" s="1">
        <v>45953.856249999997</v>
      </c>
      <c r="C1155" t="s">
        <v>23</v>
      </c>
      <c r="D1155" t="s">
        <v>28</v>
      </c>
      <c r="E1155" t="s">
        <v>15</v>
      </c>
      <c r="F1155" t="s">
        <v>32</v>
      </c>
      <c r="G1155">
        <v>24</v>
      </c>
      <c r="H1155">
        <v>1015</v>
      </c>
      <c r="I1155">
        <v>683.64</v>
      </c>
      <c r="J1155" t="s">
        <v>54</v>
      </c>
      <c r="K1155">
        <v>2500</v>
      </c>
      <c r="L1155">
        <v>1500</v>
      </c>
      <c r="M1155" t="s">
        <v>33</v>
      </c>
    </row>
    <row r="1156" spans="1:13" x14ac:dyDescent="0.4">
      <c r="A1156">
        <v>101155</v>
      </c>
      <c r="B1156" s="1">
        <v>45954.183333333334</v>
      </c>
      <c r="C1156" t="s">
        <v>39</v>
      </c>
      <c r="D1156" t="s">
        <v>55</v>
      </c>
      <c r="E1156" t="s">
        <v>15</v>
      </c>
      <c r="F1156" t="s">
        <v>16</v>
      </c>
      <c r="G1156">
        <v>46</v>
      </c>
      <c r="H1156">
        <v>379</v>
      </c>
      <c r="I1156">
        <v>307.3</v>
      </c>
      <c r="J1156" t="s">
        <v>57</v>
      </c>
      <c r="K1156">
        <v>600</v>
      </c>
      <c r="L1156">
        <v>350</v>
      </c>
      <c r="M1156" t="s">
        <v>18</v>
      </c>
    </row>
    <row r="1157" spans="1:13" x14ac:dyDescent="0.4">
      <c r="A1157">
        <v>101156</v>
      </c>
      <c r="B1157" s="1">
        <v>45871.315972222219</v>
      </c>
      <c r="C1157" t="s">
        <v>34</v>
      </c>
      <c r="D1157" t="s">
        <v>46</v>
      </c>
      <c r="E1157" t="s">
        <v>31</v>
      </c>
      <c r="F1157" t="s">
        <v>37</v>
      </c>
      <c r="G1157">
        <v>15</v>
      </c>
      <c r="H1157">
        <v>633</v>
      </c>
      <c r="I1157">
        <v>732.8</v>
      </c>
      <c r="J1157" t="s">
        <v>47</v>
      </c>
      <c r="K1157">
        <v>4500</v>
      </c>
      <c r="L1157">
        <v>2800</v>
      </c>
      <c r="M1157" t="s">
        <v>38</v>
      </c>
    </row>
    <row r="1158" spans="1:13" x14ac:dyDescent="0.4">
      <c r="A1158">
        <v>101157</v>
      </c>
      <c r="B1158" s="1">
        <v>45924.845138888886</v>
      </c>
      <c r="C1158" t="s">
        <v>50</v>
      </c>
      <c r="D1158" t="s">
        <v>43</v>
      </c>
      <c r="E1158" t="s">
        <v>29</v>
      </c>
      <c r="F1158" t="s">
        <v>20</v>
      </c>
      <c r="G1158">
        <v>85</v>
      </c>
      <c r="H1158">
        <v>626</v>
      </c>
      <c r="I1158">
        <v>472.59</v>
      </c>
      <c r="J1158" t="s">
        <v>61</v>
      </c>
      <c r="K1158">
        <v>2800</v>
      </c>
      <c r="L1158">
        <v>1500</v>
      </c>
      <c r="M1158" t="s">
        <v>22</v>
      </c>
    </row>
    <row r="1159" spans="1:13" x14ac:dyDescent="0.4">
      <c r="A1159">
        <v>101158</v>
      </c>
      <c r="B1159" s="1">
        <v>45914.201388888891</v>
      </c>
      <c r="C1159" t="s">
        <v>50</v>
      </c>
      <c r="D1159" t="s">
        <v>35</v>
      </c>
      <c r="E1159" t="s">
        <v>15</v>
      </c>
      <c r="F1159" t="s">
        <v>16</v>
      </c>
      <c r="G1159">
        <v>49</v>
      </c>
      <c r="H1159">
        <v>704</v>
      </c>
      <c r="I1159">
        <v>387.63</v>
      </c>
      <c r="J1159" t="s">
        <v>36</v>
      </c>
      <c r="K1159">
        <v>12000</v>
      </c>
      <c r="L1159">
        <v>8000</v>
      </c>
      <c r="M1159" t="s">
        <v>18</v>
      </c>
    </row>
    <row r="1160" spans="1:13" x14ac:dyDescent="0.4">
      <c r="A1160">
        <v>101159</v>
      </c>
      <c r="B1160" s="1">
        <v>45959.102083333331</v>
      </c>
      <c r="C1160" t="s">
        <v>23</v>
      </c>
      <c r="D1160" t="s">
        <v>55</v>
      </c>
      <c r="E1160" t="s">
        <v>29</v>
      </c>
      <c r="F1160" t="s">
        <v>32</v>
      </c>
      <c r="G1160">
        <v>99</v>
      </c>
      <c r="H1160">
        <v>424</v>
      </c>
      <c r="I1160">
        <v>2632.58</v>
      </c>
      <c r="J1160" t="s">
        <v>57</v>
      </c>
      <c r="K1160">
        <v>600</v>
      </c>
      <c r="L1160">
        <v>350</v>
      </c>
      <c r="M1160" t="s">
        <v>33</v>
      </c>
    </row>
    <row r="1161" spans="1:13" x14ac:dyDescent="0.4">
      <c r="A1161">
        <v>101160</v>
      </c>
      <c r="B1161" s="1">
        <v>45758.954861111109</v>
      </c>
      <c r="C1161" t="s">
        <v>42</v>
      </c>
      <c r="D1161" t="s">
        <v>40</v>
      </c>
      <c r="E1161" t="s">
        <v>15</v>
      </c>
      <c r="F1161" t="s">
        <v>25</v>
      </c>
      <c r="G1161">
        <v>42</v>
      </c>
      <c r="H1161">
        <v>1033</v>
      </c>
      <c r="I1161">
        <v>1086.6300000000001</v>
      </c>
      <c r="J1161" t="s">
        <v>52</v>
      </c>
      <c r="K1161">
        <v>1500</v>
      </c>
      <c r="L1161">
        <v>800</v>
      </c>
      <c r="M1161" t="s">
        <v>27</v>
      </c>
    </row>
    <row r="1162" spans="1:13" x14ac:dyDescent="0.4">
      <c r="A1162">
        <v>101161</v>
      </c>
      <c r="B1162" s="1">
        <v>46003.881249999999</v>
      </c>
      <c r="C1162" t="s">
        <v>45</v>
      </c>
      <c r="D1162" t="s">
        <v>46</v>
      </c>
      <c r="E1162" t="s">
        <v>31</v>
      </c>
      <c r="F1162" t="s">
        <v>20</v>
      </c>
      <c r="G1162">
        <v>68</v>
      </c>
      <c r="H1162">
        <v>603</v>
      </c>
      <c r="I1162">
        <v>314.27</v>
      </c>
      <c r="J1162" t="s">
        <v>53</v>
      </c>
      <c r="K1162">
        <v>15000</v>
      </c>
      <c r="L1162">
        <v>9500</v>
      </c>
      <c r="M1162" t="s">
        <v>22</v>
      </c>
    </row>
    <row r="1163" spans="1:13" x14ac:dyDescent="0.4">
      <c r="A1163">
        <v>101162</v>
      </c>
      <c r="B1163" s="1">
        <v>45767.649305555555</v>
      </c>
      <c r="C1163" t="s">
        <v>13</v>
      </c>
      <c r="D1163" t="s">
        <v>24</v>
      </c>
      <c r="E1163" t="s">
        <v>15</v>
      </c>
      <c r="F1163" t="s">
        <v>32</v>
      </c>
      <c r="G1163">
        <v>50</v>
      </c>
      <c r="H1163">
        <v>901</v>
      </c>
      <c r="I1163">
        <v>714.77</v>
      </c>
      <c r="J1163" t="s">
        <v>59</v>
      </c>
      <c r="K1163">
        <v>3500</v>
      </c>
      <c r="L1163">
        <v>2200</v>
      </c>
      <c r="M1163" t="s">
        <v>33</v>
      </c>
    </row>
    <row r="1164" spans="1:13" x14ac:dyDescent="0.4">
      <c r="A1164">
        <v>101163</v>
      </c>
      <c r="B1164" s="1">
        <v>45839.868055555555</v>
      </c>
      <c r="C1164" t="s">
        <v>13</v>
      </c>
      <c r="D1164" t="s">
        <v>14</v>
      </c>
      <c r="E1164" t="s">
        <v>15</v>
      </c>
      <c r="F1164" t="s">
        <v>16</v>
      </c>
      <c r="G1164">
        <v>97</v>
      </c>
      <c r="H1164">
        <v>695</v>
      </c>
      <c r="I1164">
        <v>603.71</v>
      </c>
      <c r="J1164" t="s">
        <v>17</v>
      </c>
      <c r="K1164">
        <v>3200</v>
      </c>
      <c r="L1164">
        <v>2000</v>
      </c>
      <c r="M1164" t="s">
        <v>18</v>
      </c>
    </row>
    <row r="1165" spans="1:13" x14ac:dyDescent="0.4">
      <c r="A1165">
        <v>101164</v>
      </c>
      <c r="B1165" s="1">
        <v>45970.076388888891</v>
      </c>
      <c r="C1165" t="s">
        <v>34</v>
      </c>
      <c r="D1165" t="s">
        <v>35</v>
      </c>
      <c r="E1165" t="s">
        <v>15</v>
      </c>
      <c r="F1165" t="s">
        <v>20</v>
      </c>
      <c r="G1165">
        <v>95</v>
      </c>
      <c r="H1165">
        <v>906</v>
      </c>
      <c r="I1165">
        <v>942.88</v>
      </c>
      <c r="J1165" t="s">
        <v>49</v>
      </c>
      <c r="K1165">
        <v>8500</v>
      </c>
      <c r="L1165">
        <v>5500</v>
      </c>
      <c r="M1165" t="s">
        <v>22</v>
      </c>
    </row>
    <row r="1166" spans="1:13" x14ac:dyDescent="0.4">
      <c r="A1166">
        <v>101165</v>
      </c>
      <c r="B1166" s="1">
        <v>45658.15347222222</v>
      </c>
      <c r="C1166" t="s">
        <v>13</v>
      </c>
      <c r="D1166" t="s">
        <v>40</v>
      </c>
      <c r="E1166" t="s">
        <v>31</v>
      </c>
      <c r="F1166" t="s">
        <v>37</v>
      </c>
      <c r="G1166">
        <v>32</v>
      </c>
      <c r="H1166">
        <v>996</v>
      </c>
      <c r="I1166">
        <v>2102.44</v>
      </c>
      <c r="J1166" t="s">
        <v>52</v>
      </c>
      <c r="K1166">
        <v>1500</v>
      </c>
      <c r="L1166">
        <v>800</v>
      </c>
      <c r="M1166" t="s">
        <v>38</v>
      </c>
    </row>
    <row r="1167" spans="1:13" x14ac:dyDescent="0.4">
      <c r="A1167">
        <v>101166</v>
      </c>
      <c r="B1167" s="1">
        <v>45976.122916666667</v>
      </c>
      <c r="C1167" t="s">
        <v>34</v>
      </c>
      <c r="D1167" t="s">
        <v>46</v>
      </c>
      <c r="E1167" t="s">
        <v>15</v>
      </c>
      <c r="F1167" t="s">
        <v>20</v>
      </c>
      <c r="G1167">
        <v>83</v>
      </c>
      <c r="H1167">
        <v>817</v>
      </c>
      <c r="I1167">
        <v>447.38</v>
      </c>
      <c r="J1167" t="s">
        <v>47</v>
      </c>
      <c r="K1167">
        <v>4500</v>
      </c>
      <c r="L1167">
        <v>2800</v>
      </c>
      <c r="M1167" t="s">
        <v>22</v>
      </c>
    </row>
    <row r="1168" spans="1:13" x14ac:dyDescent="0.4">
      <c r="A1168">
        <v>101167</v>
      </c>
      <c r="B1168" s="1">
        <v>45712.484027777777</v>
      </c>
      <c r="C1168" t="s">
        <v>19</v>
      </c>
      <c r="D1168" t="s">
        <v>55</v>
      </c>
      <c r="E1168" t="s">
        <v>31</v>
      </c>
      <c r="F1168" t="s">
        <v>20</v>
      </c>
      <c r="G1168">
        <v>29</v>
      </c>
      <c r="H1168">
        <v>1154</v>
      </c>
      <c r="I1168">
        <v>1204.77</v>
      </c>
      <c r="J1168" t="s">
        <v>58</v>
      </c>
      <c r="K1168">
        <v>1200</v>
      </c>
      <c r="L1168">
        <v>800</v>
      </c>
      <c r="M1168" t="s">
        <v>22</v>
      </c>
    </row>
    <row r="1169" spans="1:13" x14ac:dyDescent="0.4">
      <c r="A1169">
        <v>101168</v>
      </c>
      <c r="B1169" s="1">
        <v>45806.945138888892</v>
      </c>
      <c r="C1169" t="s">
        <v>19</v>
      </c>
      <c r="D1169" t="s">
        <v>35</v>
      </c>
      <c r="E1169" t="s">
        <v>15</v>
      </c>
      <c r="F1169" t="s">
        <v>37</v>
      </c>
      <c r="G1169">
        <v>14</v>
      </c>
      <c r="H1169">
        <v>988</v>
      </c>
      <c r="I1169">
        <v>530.28</v>
      </c>
      <c r="J1169" t="s">
        <v>36</v>
      </c>
      <c r="K1169">
        <v>12000</v>
      </c>
      <c r="L1169">
        <v>8000</v>
      </c>
      <c r="M1169" t="s">
        <v>38</v>
      </c>
    </row>
    <row r="1170" spans="1:13" x14ac:dyDescent="0.4">
      <c r="A1170">
        <v>101169</v>
      </c>
      <c r="B1170" s="1">
        <v>45966.365277777775</v>
      </c>
      <c r="C1170" t="s">
        <v>13</v>
      </c>
      <c r="D1170" t="s">
        <v>14</v>
      </c>
      <c r="E1170" t="s">
        <v>15</v>
      </c>
      <c r="F1170" t="s">
        <v>20</v>
      </c>
      <c r="G1170">
        <v>95</v>
      </c>
      <c r="H1170">
        <v>529</v>
      </c>
      <c r="I1170">
        <v>574.96</v>
      </c>
      <c r="J1170" t="s">
        <v>21</v>
      </c>
      <c r="K1170">
        <v>6500</v>
      </c>
      <c r="L1170">
        <v>4200</v>
      </c>
      <c r="M1170" t="s">
        <v>22</v>
      </c>
    </row>
    <row r="1171" spans="1:13" x14ac:dyDescent="0.4">
      <c r="A1171">
        <v>101170</v>
      </c>
      <c r="B1171" s="1">
        <v>45794.789583333331</v>
      </c>
      <c r="C1171" t="s">
        <v>34</v>
      </c>
      <c r="D1171" t="s">
        <v>40</v>
      </c>
      <c r="E1171" t="s">
        <v>31</v>
      </c>
      <c r="F1171" t="s">
        <v>16</v>
      </c>
      <c r="G1171">
        <v>64</v>
      </c>
      <c r="H1171">
        <v>468</v>
      </c>
      <c r="I1171">
        <v>865.35</v>
      </c>
      <c r="J1171" t="s">
        <v>41</v>
      </c>
      <c r="K1171">
        <v>5500</v>
      </c>
      <c r="L1171">
        <v>3500</v>
      </c>
      <c r="M1171" t="s">
        <v>18</v>
      </c>
    </row>
    <row r="1172" spans="1:13" x14ac:dyDescent="0.4">
      <c r="A1172">
        <v>101171</v>
      </c>
      <c r="B1172" s="1">
        <v>45859.922222222223</v>
      </c>
      <c r="C1172" t="s">
        <v>48</v>
      </c>
      <c r="D1172" t="s">
        <v>24</v>
      </c>
      <c r="E1172" t="s">
        <v>29</v>
      </c>
      <c r="F1172" t="s">
        <v>25</v>
      </c>
      <c r="G1172">
        <v>68</v>
      </c>
      <c r="H1172">
        <v>1000</v>
      </c>
      <c r="I1172">
        <v>1171.67</v>
      </c>
      <c r="J1172" t="s">
        <v>26</v>
      </c>
      <c r="K1172">
        <v>45000</v>
      </c>
      <c r="L1172">
        <v>32000</v>
      </c>
      <c r="M1172" t="s">
        <v>27</v>
      </c>
    </row>
    <row r="1173" spans="1:13" x14ac:dyDescent="0.4">
      <c r="A1173">
        <v>101172</v>
      </c>
      <c r="B1173" s="1">
        <v>45970.526388888888</v>
      </c>
      <c r="C1173" t="s">
        <v>48</v>
      </c>
      <c r="D1173" t="s">
        <v>40</v>
      </c>
      <c r="E1173" t="s">
        <v>29</v>
      </c>
      <c r="F1173" t="s">
        <v>16</v>
      </c>
      <c r="G1173">
        <v>62</v>
      </c>
      <c r="H1173">
        <v>711</v>
      </c>
      <c r="I1173">
        <v>654.87</v>
      </c>
      <c r="J1173" t="s">
        <v>52</v>
      </c>
      <c r="K1173">
        <v>1500</v>
      </c>
      <c r="L1173">
        <v>800</v>
      </c>
      <c r="M1173" t="s">
        <v>18</v>
      </c>
    </row>
    <row r="1174" spans="1:13" x14ac:dyDescent="0.4">
      <c r="A1174">
        <v>101173</v>
      </c>
      <c r="B1174" s="1">
        <v>45774.555555555555</v>
      </c>
      <c r="C1174" t="s">
        <v>48</v>
      </c>
      <c r="D1174" t="s">
        <v>43</v>
      </c>
      <c r="E1174" t="s">
        <v>31</v>
      </c>
      <c r="F1174" t="s">
        <v>37</v>
      </c>
      <c r="G1174">
        <v>90</v>
      </c>
      <c r="H1174">
        <v>808</v>
      </c>
      <c r="I1174">
        <v>791.51</v>
      </c>
      <c r="J1174" t="s">
        <v>51</v>
      </c>
      <c r="K1174">
        <v>1800</v>
      </c>
      <c r="L1174">
        <v>900</v>
      </c>
      <c r="M1174" t="s">
        <v>38</v>
      </c>
    </row>
    <row r="1175" spans="1:13" x14ac:dyDescent="0.4">
      <c r="A1175">
        <v>101174</v>
      </c>
      <c r="B1175" s="1">
        <v>45811.350694444445</v>
      </c>
      <c r="C1175" t="s">
        <v>23</v>
      </c>
      <c r="D1175" t="s">
        <v>43</v>
      </c>
      <c r="E1175" t="s">
        <v>29</v>
      </c>
      <c r="F1175" t="s">
        <v>32</v>
      </c>
      <c r="G1175">
        <v>71</v>
      </c>
      <c r="H1175">
        <v>873</v>
      </c>
      <c r="I1175">
        <v>1799.14</v>
      </c>
      <c r="J1175" t="s">
        <v>44</v>
      </c>
      <c r="K1175">
        <v>4500</v>
      </c>
      <c r="L1175">
        <v>2500</v>
      </c>
      <c r="M1175" t="s">
        <v>33</v>
      </c>
    </row>
    <row r="1176" spans="1:13" x14ac:dyDescent="0.4">
      <c r="A1176">
        <v>101175</v>
      </c>
      <c r="B1176" s="1">
        <v>45948.19027777778</v>
      </c>
      <c r="C1176" t="s">
        <v>39</v>
      </c>
      <c r="D1176" t="s">
        <v>35</v>
      </c>
      <c r="E1176" t="s">
        <v>31</v>
      </c>
      <c r="F1176" t="s">
        <v>20</v>
      </c>
      <c r="G1176">
        <v>35</v>
      </c>
      <c r="H1176">
        <v>1156</v>
      </c>
      <c r="I1176">
        <v>402.45</v>
      </c>
      <c r="J1176" t="s">
        <v>49</v>
      </c>
      <c r="K1176">
        <v>8500</v>
      </c>
      <c r="L1176">
        <v>5500</v>
      </c>
      <c r="M1176" t="s">
        <v>22</v>
      </c>
    </row>
    <row r="1177" spans="1:13" x14ac:dyDescent="0.4">
      <c r="A1177">
        <v>101176</v>
      </c>
      <c r="B1177" s="1">
        <v>45720.331250000003</v>
      </c>
      <c r="C1177" t="s">
        <v>19</v>
      </c>
      <c r="D1177" t="s">
        <v>28</v>
      </c>
      <c r="E1177" t="s">
        <v>15</v>
      </c>
      <c r="F1177" t="s">
        <v>32</v>
      </c>
      <c r="G1177">
        <v>13</v>
      </c>
      <c r="H1177">
        <v>691</v>
      </c>
      <c r="I1177">
        <v>1749.6</v>
      </c>
      <c r="J1177" t="s">
        <v>30</v>
      </c>
      <c r="K1177">
        <v>450</v>
      </c>
      <c r="L1177">
        <v>200</v>
      </c>
      <c r="M1177" t="s">
        <v>33</v>
      </c>
    </row>
    <row r="1178" spans="1:13" x14ac:dyDescent="0.4">
      <c r="A1178">
        <v>101177</v>
      </c>
      <c r="B1178" s="1">
        <v>45901.980555555558</v>
      </c>
      <c r="C1178" t="s">
        <v>48</v>
      </c>
      <c r="D1178" t="s">
        <v>46</v>
      </c>
      <c r="E1178" t="s">
        <v>31</v>
      </c>
      <c r="F1178" t="s">
        <v>32</v>
      </c>
      <c r="G1178">
        <v>46</v>
      </c>
      <c r="H1178">
        <v>782</v>
      </c>
      <c r="I1178">
        <v>473.29</v>
      </c>
      <c r="J1178" t="s">
        <v>53</v>
      </c>
      <c r="K1178">
        <v>15000</v>
      </c>
      <c r="L1178">
        <v>9500</v>
      </c>
      <c r="M1178" t="s">
        <v>33</v>
      </c>
    </row>
    <row r="1179" spans="1:13" x14ac:dyDescent="0.4">
      <c r="A1179">
        <v>101178</v>
      </c>
      <c r="B1179" s="1">
        <v>45682.933333333334</v>
      </c>
      <c r="C1179" t="s">
        <v>42</v>
      </c>
      <c r="D1179" t="s">
        <v>28</v>
      </c>
      <c r="E1179" t="s">
        <v>15</v>
      </c>
      <c r="F1179" t="s">
        <v>20</v>
      </c>
      <c r="G1179">
        <v>31</v>
      </c>
      <c r="H1179">
        <v>572</v>
      </c>
      <c r="I1179">
        <v>278.38</v>
      </c>
      <c r="J1179" t="s">
        <v>54</v>
      </c>
      <c r="K1179">
        <v>2500</v>
      </c>
      <c r="L1179">
        <v>1500</v>
      </c>
      <c r="M1179" t="s">
        <v>22</v>
      </c>
    </row>
    <row r="1180" spans="1:13" x14ac:dyDescent="0.4">
      <c r="A1180">
        <v>101179</v>
      </c>
      <c r="B1180" s="1">
        <v>45747.001388888886</v>
      </c>
      <c r="C1180" t="s">
        <v>42</v>
      </c>
      <c r="D1180" t="s">
        <v>43</v>
      </c>
      <c r="E1180" t="s">
        <v>15</v>
      </c>
      <c r="F1180" t="s">
        <v>25</v>
      </c>
      <c r="G1180">
        <v>95</v>
      </c>
      <c r="H1180">
        <v>587</v>
      </c>
      <c r="I1180">
        <v>718.74</v>
      </c>
      <c r="J1180" t="s">
        <v>44</v>
      </c>
      <c r="K1180">
        <v>4500</v>
      </c>
      <c r="L1180">
        <v>2500</v>
      </c>
      <c r="M1180" t="s">
        <v>27</v>
      </c>
    </row>
    <row r="1181" spans="1:13" x14ac:dyDescent="0.4">
      <c r="A1181">
        <v>101180</v>
      </c>
      <c r="B1181" s="1">
        <v>45732.845833333333</v>
      </c>
      <c r="C1181" t="s">
        <v>19</v>
      </c>
      <c r="D1181" t="s">
        <v>43</v>
      </c>
      <c r="E1181" t="s">
        <v>31</v>
      </c>
      <c r="F1181" t="s">
        <v>16</v>
      </c>
      <c r="G1181">
        <v>94</v>
      </c>
      <c r="H1181">
        <v>338</v>
      </c>
      <c r="I1181">
        <v>246.06</v>
      </c>
      <c r="J1181" t="s">
        <v>44</v>
      </c>
      <c r="K1181">
        <v>4500</v>
      </c>
      <c r="L1181">
        <v>2500</v>
      </c>
      <c r="M1181" t="s">
        <v>18</v>
      </c>
    </row>
    <row r="1182" spans="1:13" x14ac:dyDescent="0.4">
      <c r="A1182">
        <v>101181</v>
      </c>
      <c r="B1182" s="1">
        <v>45951.632638888892</v>
      </c>
      <c r="C1182" t="s">
        <v>50</v>
      </c>
      <c r="D1182" t="s">
        <v>24</v>
      </c>
      <c r="E1182" t="s">
        <v>15</v>
      </c>
      <c r="F1182" t="s">
        <v>25</v>
      </c>
      <c r="G1182">
        <v>18</v>
      </c>
      <c r="H1182">
        <v>723</v>
      </c>
      <c r="I1182">
        <v>319.62</v>
      </c>
      <c r="J1182" t="s">
        <v>59</v>
      </c>
      <c r="K1182">
        <v>3500</v>
      </c>
      <c r="L1182">
        <v>2200</v>
      </c>
      <c r="M1182" t="s">
        <v>27</v>
      </c>
    </row>
    <row r="1183" spans="1:13" x14ac:dyDescent="0.4">
      <c r="A1183">
        <v>101182</v>
      </c>
      <c r="B1183" s="1">
        <v>45867.538194444445</v>
      </c>
      <c r="C1183" t="s">
        <v>45</v>
      </c>
      <c r="D1183" t="s">
        <v>46</v>
      </c>
      <c r="E1183" t="s">
        <v>29</v>
      </c>
      <c r="F1183" t="s">
        <v>25</v>
      </c>
      <c r="G1183">
        <v>69</v>
      </c>
      <c r="H1183">
        <v>1121</v>
      </c>
      <c r="I1183">
        <v>1043.67</v>
      </c>
      <c r="J1183" t="s">
        <v>53</v>
      </c>
      <c r="K1183">
        <v>15000</v>
      </c>
      <c r="L1183">
        <v>9500</v>
      </c>
      <c r="M1183" t="s">
        <v>27</v>
      </c>
    </row>
    <row r="1184" spans="1:13" x14ac:dyDescent="0.4">
      <c r="A1184">
        <v>101183</v>
      </c>
      <c r="B1184" s="1">
        <v>46004.395138888889</v>
      </c>
      <c r="C1184" t="s">
        <v>45</v>
      </c>
      <c r="D1184" t="s">
        <v>14</v>
      </c>
      <c r="E1184" t="s">
        <v>15</v>
      </c>
      <c r="F1184" t="s">
        <v>37</v>
      </c>
      <c r="G1184">
        <v>89</v>
      </c>
      <c r="H1184">
        <v>1146</v>
      </c>
      <c r="I1184">
        <v>235.14</v>
      </c>
      <c r="J1184" t="s">
        <v>17</v>
      </c>
      <c r="K1184">
        <v>3200</v>
      </c>
      <c r="L1184">
        <v>2000</v>
      </c>
      <c r="M1184" t="s">
        <v>38</v>
      </c>
    </row>
    <row r="1185" spans="1:13" x14ac:dyDescent="0.4">
      <c r="A1185">
        <v>101184</v>
      </c>
      <c r="B1185" s="1">
        <v>45674.356249999997</v>
      </c>
      <c r="C1185" t="s">
        <v>50</v>
      </c>
      <c r="D1185" t="s">
        <v>55</v>
      </c>
      <c r="E1185" t="s">
        <v>29</v>
      </c>
      <c r="F1185" t="s">
        <v>16</v>
      </c>
      <c r="G1185">
        <v>3</v>
      </c>
      <c r="H1185">
        <v>753</v>
      </c>
      <c r="I1185">
        <v>642.79999999999995</v>
      </c>
      <c r="J1185" t="s">
        <v>57</v>
      </c>
      <c r="K1185">
        <v>600</v>
      </c>
      <c r="L1185">
        <v>350</v>
      </c>
      <c r="M1185" t="s">
        <v>18</v>
      </c>
    </row>
    <row r="1186" spans="1:13" x14ac:dyDescent="0.4">
      <c r="A1186">
        <v>101185</v>
      </c>
      <c r="B1186" s="1">
        <v>45785.657638888886</v>
      </c>
      <c r="C1186" t="s">
        <v>50</v>
      </c>
      <c r="D1186" t="s">
        <v>40</v>
      </c>
      <c r="E1186" t="s">
        <v>29</v>
      </c>
      <c r="F1186" t="s">
        <v>25</v>
      </c>
      <c r="G1186">
        <v>63</v>
      </c>
      <c r="H1186">
        <v>378</v>
      </c>
      <c r="I1186">
        <v>1449.83</v>
      </c>
      <c r="J1186" t="s">
        <v>52</v>
      </c>
      <c r="K1186">
        <v>1500</v>
      </c>
      <c r="L1186">
        <v>800</v>
      </c>
      <c r="M1186" t="s">
        <v>27</v>
      </c>
    </row>
    <row r="1187" spans="1:13" x14ac:dyDescent="0.4">
      <c r="A1187">
        <v>101186</v>
      </c>
      <c r="B1187" s="1">
        <v>46021.361111111109</v>
      </c>
      <c r="C1187" t="s">
        <v>39</v>
      </c>
      <c r="D1187" t="s">
        <v>40</v>
      </c>
      <c r="E1187" t="s">
        <v>29</v>
      </c>
      <c r="F1187" t="s">
        <v>32</v>
      </c>
      <c r="G1187">
        <v>5</v>
      </c>
      <c r="H1187">
        <v>771</v>
      </c>
      <c r="I1187">
        <v>1102.2</v>
      </c>
      <c r="J1187" t="s">
        <v>41</v>
      </c>
      <c r="K1187">
        <v>5500</v>
      </c>
      <c r="L1187">
        <v>3500</v>
      </c>
      <c r="M1187" t="s">
        <v>33</v>
      </c>
    </row>
    <row r="1188" spans="1:13" x14ac:dyDescent="0.4">
      <c r="A1188">
        <v>101187</v>
      </c>
      <c r="B1188" s="1">
        <v>45908.493750000001</v>
      </c>
      <c r="C1188" t="s">
        <v>50</v>
      </c>
      <c r="D1188" t="s">
        <v>35</v>
      </c>
      <c r="E1188" t="s">
        <v>15</v>
      </c>
      <c r="F1188" t="s">
        <v>37</v>
      </c>
      <c r="G1188">
        <v>72</v>
      </c>
      <c r="H1188">
        <v>707</v>
      </c>
      <c r="I1188">
        <v>486.02</v>
      </c>
      <c r="J1188" t="s">
        <v>49</v>
      </c>
      <c r="K1188">
        <v>8500</v>
      </c>
      <c r="L1188">
        <v>5500</v>
      </c>
      <c r="M1188" t="s">
        <v>38</v>
      </c>
    </row>
    <row r="1189" spans="1:13" x14ac:dyDescent="0.4">
      <c r="A1189">
        <v>101188</v>
      </c>
      <c r="B1189" s="1">
        <v>45836.879861111112</v>
      </c>
      <c r="C1189" t="s">
        <v>39</v>
      </c>
      <c r="D1189" t="s">
        <v>24</v>
      </c>
      <c r="E1189" t="s">
        <v>31</v>
      </c>
      <c r="F1189" t="s">
        <v>32</v>
      </c>
      <c r="G1189">
        <v>58</v>
      </c>
      <c r="H1189">
        <v>837</v>
      </c>
      <c r="I1189">
        <v>937.6</v>
      </c>
      <c r="J1189" t="s">
        <v>26</v>
      </c>
      <c r="K1189">
        <v>45000</v>
      </c>
      <c r="L1189">
        <v>32000</v>
      </c>
      <c r="M1189" t="s">
        <v>33</v>
      </c>
    </row>
    <row r="1190" spans="1:13" x14ac:dyDescent="0.4">
      <c r="A1190">
        <v>101189</v>
      </c>
      <c r="B1190" s="1">
        <v>45839.986805555556</v>
      </c>
      <c r="C1190" t="s">
        <v>13</v>
      </c>
      <c r="D1190" t="s">
        <v>24</v>
      </c>
      <c r="E1190" t="s">
        <v>15</v>
      </c>
      <c r="F1190" t="s">
        <v>16</v>
      </c>
      <c r="G1190">
        <v>52</v>
      </c>
      <c r="H1190">
        <v>822</v>
      </c>
      <c r="I1190">
        <v>384.54</v>
      </c>
      <c r="J1190" t="s">
        <v>26</v>
      </c>
      <c r="K1190">
        <v>45000</v>
      </c>
      <c r="L1190">
        <v>32000</v>
      </c>
      <c r="M1190" t="s">
        <v>18</v>
      </c>
    </row>
    <row r="1191" spans="1:13" x14ac:dyDescent="0.4">
      <c r="A1191">
        <v>101190</v>
      </c>
      <c r="B1191" s="1">
        <v>45809.156944444447</v>
      </c>
      <c r="C1191" t="s">
        <v>50</v>
      </c>
      <c r="D1191" t="s">
        <v>14</v>
      </c>
      <c r="E1191" t="s">
        <v>15</v>
      </c>
      <c r="F1191" t="s">
        <v>25</v>
      </c>
      <c r="G1191">
        <v>57</v>
      </c>
      <c r="H1191">
        <v>1112</v>
      </c>
      <c r="I1191">
        <v>365.89</v>
      </c>
      <c r="J1191" t="s">
        <v>21</v>
      </c>
      <c r="K1191">
        <v>6500</v>
      </c>
      <c r="L1191">
        <v>4200</v>
      </c>
      <c r="M1191" t="s">
        <v>27</v>
      </c>
    </row>
    <row r="1192" spans="1:13" x14ac:dyDescent="0.4">
      <c r="A1192">
        <v>101191</v>
      </c>
      <c r="B1192" s="1">
        <v>45682.342361111114</v>
      </c>
      <c r="C1192" t="s">
        <v>34</v>
      </c>
      <c r="D1192" t="s">
        <v>55</v>
      </c>
      <c r="E1192" t="s">
        <v>15</v>
      </c>
      <c r="F1192" t="s">
        <v>25</v>
      </c>
      <c r="G1192">
        <v>16</v>
      </c>
      <c r="H1192">
        <v>582</v>
      </c>
      <c r="I1192">
        <v>509.71</v>
      </c>
      <c r="J1192" t="s">
        <v>57</v>
      </c>
      <c r="K1192">
        <v>600</v>
      </c>
      <c r="L1192">
        <v>350</v>
      </c>
      <c r="M1192" t="s">
        <v>27</v>
      </c>
    </row>
    <row r="1193" spans="1:13" x14ac:dyDescent="0.4">
      <c r="A1193">
        <v>101192</v>
      </c>
      <c r="B1193" s="1">
        <v>45837.715277777781</v>
      </c>
      <c r="C1193" t="s">
        <v>50</v>
      </c>
      <c r="D1193" t="s">
        <v>28</v>
      </c>
      <c r="E1193" t="s">
        <v>15</v>
      </c>
      <c r="F1193" t="s">
        <v>20</v>
      </c>
      <c r="G1193">
        <v>98</v>
      </c>
      <c r="H1193">
        <v>1010</v>
      </c>
      <c r="I1193">
        <v>1020.81</v>
      </c>
      <c r="J1193" t="s">
        <v>54</v>
      </c>
      <c r="K1193">
        <v>2500</v>
      </c>
      <c r="L1193">
        <v>1500</v>
      </c>
      <c r="M1193" t="s">
        <v>22</v>
      </c>
    </row>
    <row r="1194" spans="1:13" x14ac:dyDescent="0.4">
      <c r="A1194">
        <v>101193</v>
      </c>
      <c r="B1194" s="1">
        <v>45855.655555555553</v>
      </c>
      <c r="C1194" t="s">
        <v>34</v>
      </c>
      <c r="D1194" t="s">
        <v>24</v>
      </c>
      <c r="E1194" t="s">
        <v>31</v>
      </c>
      <c r="F1194" t="s">
        <v>16</v>
      </c>
      <c r="G1194">
        <v>31</v>
      </c>
      <c r="H1194">
        <v>383</v>
      </c>
      <c r="I1194">
        <v>321.97000000000003</v>
      </c>
      <c r="J1194" t="s">
        <v>60</v>
      </c>
      <c r="K1194">
        <v>25000</v>
      </c>
      <c r="L1194">
        <v>18000</v>
      </c>
      <c r="M1194" t="s">
        <v>18</v>
      </c>
    </row>
    <row r="1195" spans="1:13" x14ac:dyDescent="0.4">
      <c r="A1195">
        <v>101194</v>
      </c>
      <c r="B1195" s="1">
        <v>46001.068749999999</v>
      </c>
      <c r="C1195" t="s">
        <v>45</v>
      </c>
      <c r="D1195" t="s">
        <v>14</v>
      </c>
      <c r="E1195" t="s">
        <v>29</v>
      </c>
      <c r="F1195" t="s">
        <v>37</v>
      </c>
      <c r="G1195">
        <v>7</v>
      </c>
      <c r="H1195">
        <v>551</v>
      </c>
      <c r="I1195">
        <v>404.5</v>
      </c>
      <c r="J1195" t="s">
        <v>17</v>
      </c>
      <c r="K1195">
        <v>3200</v>
      </c>
      <c r="L1195">
        <v>2000</v>
      </c>
      <c r="M1195" t="s">
        <v>38</v>
      </c>
    </row>
    <row r="1196" spans="1:13" x14ac:dyDescent="0.4">
      <c r="A1196">
        <v>101195</v>
      </c>
      <c r="B1196" s="1">
        <v>45818.572222222225</v>
      </c>
      <c r="C1196" t="s">
        <v>13</v>
      </c>
      <c r="D1196" t="s">
        <v>14</v>
      </c>
      <c r="E1196" t="s">
        <v>31</v>
      </c>
      <c r="F1196" t="s">
        <v>16</v>
      </c>
      <c r="G1196">
        <v>6</v>
      </c>
      <c r="H1196">
        <v>1183</v>
      </c>
      <c r="I1196">
        <v>219.85</v>
      </c>
      <c r="J1196" t="s">
        <v>21</v>
      </c>
      <c r="K1196">
        <v>6500</v>
      </c>
      <c r="L1196">
        <v>4200</v>
      </c>
      <c r="M1196" t="s">
        <v>18</v>
      </c>
    </row>
    <row r="1197" spans="1:13" x14ac:dyDescent="0.4">
      <c r="A1197">
        <v>101196</v>
      </c>
      <c r="B1197" s="1">
        <v>45834.946527777778</v>
      </c>
      <c r="C1197" t="s">
        <v>39</v>
      </c>
      <c r="D1197" t="s">
        <v>14</v>
      </c>
      <c r="E1197" t="s">
        <v>15</v>
      </c>
      <c r="F1197" t="s">
        <v>16</v>
      </c>
      <c r="G1197">
        <v>72</v>
      </c>
      <c r="H1197">
        <v>502</v>
      </c>
      <c r="I1197">
        <v>1000.77</v>
      </c>
      <c r="J1197" t="s">
        <v>21</v>
      </c>
      <c r="K1197">
        <v>6500</v>
      </c>
      <c r="L1197">
        <v>4200</v>
      </c>
      <c r="M1197" t="s">
        <v>18</v>
      </c>
    </row>
    <row r="1198" spans="1:13" x14ac:dyDescent="0.4">
      <c r="A1198">
        <v>101197</v>
      </c>
      <c r="B1198" s="1">
        <v>45942.162499999999</v>
      </c>
      <c r="C1198" t="s">
        <v>39</v>
      </c>
      <c r="D1198" t="s">
        <v>24</v>
      </c>
      <c r="E1198" t="s">
        <v>15</v>
      </c>
      <c r="F1198" t="s">
        <v>32</v>
      </c>
      <c r="G1198">
        <v>88</v>
      </c>
      <c r="H1198">
        <v>376</v>
      </c>
      <c r="I1198">
        <v>1154.56</v>
      </c>
      <c r="J1198" t="s">
        <v>60</v>
      </c>
      <c r="K1198">
        <v>25000</v>
      </c>
      <c r="L1198">
        <v>18000</v>
      </c>
      <c r="M1198" t="s">
        <v>33</v>
      </c>
    </row>
    <row r="1199" spans="1:13" x14ac:dyDescent="0.4">
      <c r="A1199">
        <v>101198</v>
      </c>
      <c r="B1199" s="1">
        <v>45720.421527777777</v>
      </c>
      <c r="C1199" t="s">
        <v>19</v>
      </c>
      <c r="D1199" t="s">
        <v>35</v>
      </c>
      <c r="E1199" t="s">
        <v>31</v>
      </c>
      <c r="F1199" t="s">
        <v>37</v>
      </c>
      <c r="G1199">
        <v>80</v>
      </c>
      <c r="H1199">
        <v>520</v>
      </c>
      <c r="I1199">
        <v>991</v>
      </c>
      <c r="J1199" t="s">
        <v>49</v>
      </c>
      <c r="K1199">
        <v>8500</v>
      </c>
      <c r="L1199">
        <v>5500</v>
      </c>
      <c r="M1199" t="s">
        <v>38</v>
      </c>
    </row>
    <row r="1200" spans="1:13" x14ac:dyDescent="0.4">
      <c r="A1200">
        <v>101199</v>
      </c>
      <c r="B1200" s="1">
        <v>45807.154861111114</v>
      </c>
      <c r="C1200" t="s">
        <v>13</v>
      </c>
      <c r="D1200" t="s">
        <v>14</v>
      </c>
      <c r="E1200" t="s">
        <v>29</v>
      </c>
      <c r="F1200" t="s">
        <v>25</v>
      </c>
      <c r="G1200">
        <v>76</v>
      </c>
      <c r="H1200">
        <v>834</v>
      </c>
      <c r="I1200">
        <v>563.82000000000005</v>
      </c>
      <c r="J1200" t="s">
        <v>21</v>
      </c>
      <c r="K1200">
        <v>6500</v>
      </c>
      <c r="L1200">
        <v>4200</v>
      </c>
      <c r="M1200" t="s">
        <v>27</v>
      </c>
    </row>
    <row r="1201" spans="1:13" x14ac:dyDescent="0.4">
      <c r="A1201">
        <v>101200</v>
      </c>
      <c r="B1201" s="1">
        <v>45811.080555555556</v>
      </c>
      <c r="C1201" t="s">
        <v>50</v>
      </c>
      <c r="D1201" t="s">
        <v>55</v>
      </c>
      <c r="E1201" t="s">
        <v>29</v>
      </c>
      <c r="F1201" t="s">
        <v>16</v>
      </c>
      <c r="G1201">
        <v>25</v>
      </c>
      <c r="H1201">
        <v>312</v>
      </c>
      <c r="I1201">
        <v>725.49</v>
      </c>
      <c r="J1201" t="s">
        <v>56</v>
      </c>
      <c r="K1201">
        <v>850</v>
      </c>
      <c r="L1201">
        <v>550</v>
      </c>
      <c r="M1201" t="s">
        <v>18</v>
      </c>
    </row>
    <row r="1202" spans="1:13" x14ac:dyDescent="0.4">
      <c r="A1202">
        <v>101201</v>
      </c>
      <c r="B1202" s="1">
        <v>45813.595833333333</v>
      </c>
      <c r="C1202" t="s">
        <v>13</v>
      </c>
      <c r="D1202" t="s">
        <v>24</v>
      </c>
      <c r="E1202" t="s">
        <v>15</v>
      </c>
      <c r="F1202" t="s">
        <v>16</v>
      </c>
      <c r="G1202">
        <v>23</v>
      </c>
      <c r="H1202">
        <v>854</v>
      </c>
      <c r="I1202">
        <v>666.76</v>
      </c>
      <c r="J1202" t="s">
        <v>60</v>
      </c>
      <c r="K1202">
        <v>25000</v>
      </c>
      <c r="L1202">
        <v>18000</v>
      </c>
      <c r="M1202" t="s">
        <v>18</v>
      </c>
    </row>
    <row r="1203" spans="1:13" x14ac:dyDescent="0.4">
      <c r="A1203">
        <v>101202</v>
      </c>
      <c r="B1203" s="1">
        <v>45706.722222222219</v>
      </c>
      <c r="C1203" t="s">
        <v>39</v>
      </c>
      <c r="D1203" t="s">
        <v>14</v>
      </c>
      <c r="E1203" t="s">
        <v>31</v>
      </c>
      <c r="F1203" t="s">
        <v>37</v>
      </c>
      <c r="G1203">
        <v>63</v>
      </c>
      <c r="H1203">
        <v>551</v>
      </c>
      <c r="I1203">
        <v>612.09</v>
      </c>
      <c r="J1203" t="s">
        <v>17</v>
      </c>
      <c r="K1203">
        <v>3200</v>
      </c>
      <c r="L1203">
        <v>2000</v>
      </c>
      <c r="M1203" t="s">
        <v>38</v>
      </c>
    </row>
    <row r="1204" spans="1:13" x14ac:dyDescent="0.4">
      <c r="A1204">
        <v>101203</v>
      </c>
      <c r="B1204" s="1">
        <v>45994.345833333333</v>
      </c>
      <c r="C1204" t="s">
        <v>42</v>
      </c>
      <c r="D1204" t="s">
        <v>28</v>
      </c>
      <c r="E1204" t="s">
        <v>29</v>
      </c>
      <c r="F1204" t="s">
        <v>25</v>
      </c>
      <c r="G1204">
        <v>14</v>
      </c>
      <c r="H1204">
        <v>491</v>
      </c>
      <c r="I1204">
        <v>686.62</v>
      </c>
      <c r="J1204" t="s">
        <v>54</v>
      </c>
      <c r="K1204">
        <v>2500</v>
      </c>
      <c r="L1204">
        <v>1500</v>
      </c>
      <c r="M1204" t="s">
        <v>27</v>
      </c>
    </row>
    <row r="1205" spans="1:13" x14ac:dyDescent="0.4">
      <c r="A1205">
        <v>101204</v>
      </c>
      <c r="B1205" s="1">
        <v>45741.480555555558</v>
      </c>
      <c r="C1205" t="s">
        <v>45</v>
      </c>
      <c r="D1205" t="s">
        <v>35</v>
      </c>
      <c r="E1205" t="s">
        <v>15</v>
      </c>
      <c r="F1205" t="s">
        <v>37</v>
      </c>
      <c r="G1205">
        <v>78</v>
      </c>
      <c r="H1205">
        <v>831</v>
      </c>
      <c r="I1205">
        <v>369.51</v>
      </c>
      <c r="J1205" t="s">
        <v>49</v>
      </c>
      <c r="K1205">
        <v>8500</v>
      </c>
      <c r="L1205">
        <v>5500</v>
      </c>
      <c r="M1205" t="s">
        <v>38</v>
      </c>
    </row>
    <row r="1206" spans="1:13" x14ac:dyDescent="0.4">
      <c r="A1206">
        <v>101205</v>
      </c>
      <c r="B1206" s="1">
        <v>46018.847916666666</v>
      </c>
      <c r="C1206" t="s">
        <v>23</v>
      </c>
      <c r="D1206" t="s">
        <v>28</v>
      </c>
      <c r="E1206" t="s">
        <v>15</v>
      </c>
      <c r="F1206" t="s">
        <v>32</v>
      </c>
      <c r="G1206">
        <v>38</v>
      </c>
      <c r="H1206">
        <v>530</v>
      </c>
      <c r="I1206">
        <v>269.72000000000003</v>
      </c>
      <c r="J1206" t="s">
        <v>30</v>
      </c>
      <c r="K1206">
        <v>450</v>
      </c>
      <c r="L1206">
        <v>200</v>
      </c>
      <c r="M1206" t="s">
        <v>33</v>
      </c>
    </row>
    <row r="1207" spans="1:13" x14ac:dyDescent="0.4">
      <c r="A1207">
        <v>101206</v>
      </c>
      <c r="B1207" s="1">
        <v>45834.194444444445</v>
      </c>
      <c r="C1207" t="s">
        <v>42</v>
      </c>
      <c r="D1207" t="s">
        <v>40</v>
      </c>
      <c r="E1207" t="s">
        <v>29</v>
      </c>
      <c r="F1207" t="s">
        <v>16</v>
      </c>
      <c r="G1207">
        <v>92</v>
      </c>
      <c r="H1207">
        <v>909</v>
      </c>
      <c r="I1207">
        <v>1068.44</v>
      </c>
      <c r="J1207" t="s">
        <v>41</v>
      </c>
      <c r="K1207">
        <v>5500</v>
      </c>
      <c r="L1207">
        <v>3500</v>
      </c>
      <c r="M1207" t="s">
        <v>18</v>
      </c>
    </row>
    <row r="1208" spans="1:13" x14ac:dyDescent="0.4">
      <c r="A1208">
        <v>101207</v>
      </c>
      <c r="B1208" s="1">
        <v>45805.283333333333</v>
      </c>
      <c r="C1208" t="s">
        <v>42</v>
      </c>
      <c r="D1208" t="s">
        <v>46</v>
      </c>
      <c r="E1208" t="s">
        <v>15</v>
      </c>
      <c r="F1208" t="s">
        <v>20</v>
      </c>
      <c r="G1208">
        <v>76</v>
      </c>
      <c r="H1208">
        <v>585</v>
      </c>
      <c r="I1208">
        <v>876.68</v>
      </c>
      <c r="J1208" t="s">
        <v>47</v>
      </c>
      <c r="K1208">
        <v>4500</v>
      </c>
      <c r="L1208">
        <v>2800</v>
      </c>
      <c r="M1208" t="s">
        <v>22</v>
      </c>
    </row>
    <row r="1209" spans="1:13" x14ac:dyDescent="0.4">
      <c r="A1209">
        <v>101208</v>
      </c>
      <c r="B1209" s="1">
        <v>45775.496527777781</v>
      </c>
      <c r="C1209" t="s">
        <v>50</v>
      </c>
      <c r="D1209" t="s">
        <v>24</v>
      </c>
      <c r="E1209" t="s">
        <v>15</v>
      </c>
      <c r="F1209" t="s">
        <v>37</v>
      </c>
      <c r="G1209">
        <v>83</v>
      </c>
      <c r="H1209">
        <v>336</v>
      </c>
      <c r="I1209">
        <v>518.14</v>
      </c>
      <c r="J1209" t="s">
        <v>59</v>
      </c>
      <c r="K1209">
        <v>3500</v>
      </c>
      <c r="L1209">
        <v>2200</v>
      </c>
      <c r="M1209" t="s">
        <v>38</v>
      </c>
    </row>
    <row r="1210" spans="1:13" x14ac:dyDescent="0.4">
      <c r="A1210">
        <v>101209</v>
      </c>
      <c r="B1210" s="1">
        <v>45999.206250000003</v>
      </c>
      <c r="C1210" t="s">
        <v>50</v>
      </c>
      <c r="D1210" t="s">
        <v>55</v>
      </c>
      <c r="E1210" t="s">
        <v>29</v>
      </c>
      <c r="F1210" t="s">
        <v>37</v>
      </c>
      <c r="G1210">
        <v>41</v>
      </c>
      <c r="H1210">
        <v>737</v>
      </c>
      <c r="I1210">
        <v>703.5</v>
      </c>
      <c r="J1210" t="s">
        <v>58</v>
      </c>
      <c r="K1210">
        <v>1200</v>
      </c>
      <c r="L1210">
        <v>800</v>
      </c>
      <c r="M1210" t="s">
        <v>38</v>
      </c>
    </row>
    <row r="1211" spans="1:13" x14ac:dyDescent="0.4">
      <c r="A1211">
        <v>101210</v>
      </c>
      <c r="B1211" s="1">
        <v>45720.876388888886</v>
      </c>
      <c r="C1211" t="s">
        <v>42</v>
      </c>
      <c r="D1211" t="s">
        <v>35</v>
      </c>
      <c r="E1211" t="s">
        <v>29</v>
      </c>
      <c r="F1211" t="s">
        <v>20</v>
      </c>
      <c r="G1211">
        <v>3</v>
      </c>
      <c r="H1211">
        <v>467</v>
      </c>
      <c r="I1211">
        <v>704.92</v>
      </c>
      <c r="J1211" t="s">
        <v>36</v>
      </c>
      <c r="K1211">
        <v>12000</v>
      </c>
      <c r="L1211">
        <v>8000</v>
      </c>
      <c r="M1211" t="s">
        <v>22</v>
      </c>
    </row>
    <row r="1212" spans="1:13" x14ac:dyDescent="0.4">
      <c r="A1212">
        <v>101211</v>
      </c>
      <c r="B1212" s="1">
        <v>45846.775694444441</v>
      </c>
      <c r="C1212" t="s">
        <v>19</v>
      </c>
      <c r="D1212" t="s">
        <v>14</v>
      </c>
      <c r="E1212" t="s">
        <v>29</v>
      </c>
      <c r="F1212" t="s">
        <v>25</v>
      </c>
      <c r="G1212">
        <v>10</v>
      </c>
      <c r="H1212">
        <v>1050</v>
      </c>
      <c r="I1212">
        <v>689.8</v>
      </c>
      <c r="J1212" t="s">
        <v>17</v>
      </c>
      <c r="K1212">
        <v>3200</v>
      </c>
      <c r="L1212">
        <v>2000</v>
      </c>
      <c r="M1212" t="s">
        <v>27</v>
      </c>
    </row>
    <row r="1213" spans="1:13" x14ac:dyDescent="0.4">
      <c r="A1213">
        <v>101212</v>
      </c>
      <c r="B1213" s="1">
        <v>46017.088888888888</v>
      </c>
      <c r="C1213" t="s">
        <v>13</v>
      </c>
      <c r="D1213" t="s">
        <v>24</v>
      </c>
      <c r="E1213" t="s">
        <v>29</v>
      </c>
      <c r="F1213" t="s">
        <v>20</v>
      </c>
      <c r="G1213">
        <v>27</v>
      </c>
      <c r="H1213">
        <v>928</v>
      </c>
      <c r="I1213">
        <v>2380.42</v>
      </c>
      <c r="J1213" t="s">
        <v>59</v>
      </c>
      <c r="K1213">
        <v>3500</v>
      </c>
      <c r="L1213">
        <v>2200</v>
      </c>
      <c r="M1213" t="s">
        <v>22</v>
      </c>
    </row>
    <row r="1214" spans="1:13" x14ac:dyDescent="0.4">
      <c r="A1214">
        <v>101213</v>
      </c>
      <c r="B1214" s="1">
        <v>45706.611111111109</v>
      </c>
      <c r="C1214" t="s">
        <v>13</v>
      </c>
      <c r="D1214" t="s">
        <v>40</v>
      </c>
      <c r="E1214" t="s">
        <v>15</v>
      </c>
      <c r="F1214" t="s">
        <v>37</v>
      </c>
      <c r="G1214">
        <v>26</v>
      </c>
      <c r="H1214">
        <v>710</v>
      </c>
      <c r="I1214">
        <v>864.56</v>
      </c>
      <c r="J1214" t="s">
        <v>52</v>
      </c>
      <c r="K1214">
        <v>1500</v>
      </c>
      <c r="L1214">
        <v>800</v>
      </c>
      <c r="M1214" t="s">
        <v>38</v>
      </c>
    </row>
    <row r="1215" spans="1:13" x14ac:dyDescent="0.4">
      <c r="A1215">
        <v>101214</v>
      </c>
      <c r="B1215" s="1">
        <v>45984.770833333336</v>
      </c>
      <c r="C1215" t="s">
        <v>45</v>
      </c>
      <c r="D1215" t="s">
        <v>24</v>
      </c>
      <c r="E1215" t="s">
        <v>15</v>
      </c>
      <c r="F1215" t="s">
        <v>37</v>
      </c>
      <c r="G1215">
        <v>64</v>
      </c>
      <c r="H1215">
        <v>697</v>
      </c>
      <c r="I1215">
        <v>551.14</v>
      </c>
      <c r="J1215" t="s">
        <v>60</v>
      </c>
      <c r="K1215">
        <v>25000</v>
      </c>
      <c r="L1215">
        <v>18000</v>
      </c>
      <c r="M1215" t="s">
        <v>38</v>
      </c>
    </row>
    <row r="1216" spans="1:13" x14ac:dyDescent="0.4">
      <c r="A1216">
        <v>101215</v>
      </c>
      <c r="B1216" s="1">
        <v>45914.700694444444</v>
      </c>
      <c r="C1216" t="s">
        <v>34</v>
      </c>
      <c r="D1216" t="s">
        <v>43</v>
      </c>
      <c r="E1216" t="s">
        <v>15</v>
      </c>
      <c r="F1216" t="s">
        <v>25</v>
      </c>
      <c r="G1216">
        <v>44</v>
      </c>
      <c r="H1216">
        <v>1125</v>
      </c>
      <c r="I1216">
        <v>813.15</v>
      </c>
      <c r="J1216" t="s">
        <v>51</v>
      </c>
      <c r="K1216">
        <v>1800</v>
      </c>
      <c r="L1216">
        <v>900</v>
      </c>
      <c r="M1216" t="s">
        <v>27</v>
      </c>
    </row>
    <row r="1217" spans="1:13" x14ac:dyDescent="0.4">
      <c r="A1217">
        <v>101216</v>
      </c>
      <c r="B1217" s="1">
        <v>45881.115972222222</v>
      </c>
      <c r="C1217" t="s">
        <v>48</v>
      </c>
      <c r="D1217" t="s">
        <v>40</v>
      </c>
      <c r="E1217" t="s">
        <v>29</v>
      </c>
      <c r="F1217" t="s">
        <v>16</v>
      </c>
      <c r="G1217">
        <v>83</v>
      </c>
      <c r="H1217">
        <v>973</v>
      </c>
      <c r="I1217">
        <v>790.93</v>
      </c>
      <c r="J1217" t="s">
        <v>52</v>
      </c>
      <c r="K1217">
        <v>1500</v>
      </c>
      <c r="L1217">
        <v>800</v>
      </c>
      <c r="M1217" t="s">
        <v>18</v>
      </c>
    </row>
    <row r="1218" spans="1:13" x14ac:dyDescent="0.4">
      <c r="A1218">
        <v>101217</v>
      </c>
      <c r="B1218" s="1">
        <v>45798.80972222222</v>
      </c>
      <c r="C1218" t="s">
        <v>39</v>
      </c>
      <c r="D1218" t="s">
        <v>55</v>
      </c>
      <c r="E1218" t="s">
        <v>15</v>
      </c>
      <c r="F1218" t="s">
        <v>32</v>
      </c>
      <c r="G1218">
        <v>3</v>
      </c>
      <c r="H1218">
        <v>444</v>
      </c>
      <c r="I1218">
        <v>708.98</v>
      </c>
      <c r="J1218" t="s">
        <v>58</v>
      </c>
      <c r="K1218">
        <v>1200</v>
      </c>
      <c r="L1218">
        <v>800</v>
      </c>
      <c r="M1218" t="s">
        <v>33</v>
      </c>
    </row>
    <row r="1219" spans="1:13" x14ac:dyDescent="0.4">
      <c r="A1219">
        <v>101218</v>
      </c>
      <c r="B1219" s="1">
        <v>45872.59652777778</v>
      </c>
      <c r="C1219" t="s">
        <v>19</v>
      </c>
      <c r="D1219" t="s">
        <v>35</v>
      </c>
      <c r="E1219" t="s">
        <v>15</v>
      </c>
      <c r="F1219" t="s">
        <v>37</v>
      </c>
      <c r="G1219">
        <v>63</v>
      </c>
      <c r="H1219">
        <v>444</v>
      </c>
      <c r="I1219">
        <v>865.82</v>
      </c>
      <c r="J1219" t="s">
        <v>36</v>
      </c>
      <c r="K1219">
        <v>12000</v>
      </c>
      <c r="L1219">
        <v>8000</v>
      </c>
      <c r="M1219" t="s">
        <v>38</v>
      </c>
    </row>
    <row r="1220" spans="1:13" x14ac:dyDescent="0.4">
      <c r="A1220">
        <v>101219</v>
      </c>
      <c r="B1220" s="1">
        <v>45868.242361111108</v>
      </c>
      <c r="C1220" t="s">
        <v>39</v>
      </c>
      <c r="D1220" t="s">
        <v>55</v>
      </c>
      <c r="E1220" t="s">
        <v>15</v>
      </c>
      <c r="F1220" t="s">
        <v>25</v>
      </c>
      <c r="G1220">
        <v>49</v>
      </c>
      <c r="H1220">
        <v>1123</v>
      </c>
      <c r="I1220">
        <v>784.35</v>
      </c>
      <c r="J1220" t="s">
        <v>56</v>
      </c>
      <c r="K1220">
        <v>850</v>
      </c>
      <c r="L1220">
        <v>550</v>
      </c>
      <c r="M1220" t="s">
        <v>27</v>
      </c>
    </row>
    <row r="1221" spans="1:13" x14ac:dyDescent="0.4">
      <c r="A1221">
        <v>101220</v>
      </c>
      <c r="B1221" s="1">
        <v>45975.423611111109</v>
      </c>
      <c r="C1221" t="s">
        <v>48</v>
      </c>
      <c r="D1221" t="s">
        <v>43</v>
      </c>
      <c r="E1221" t="s">
        <v>15</v>
      </c>
      <c r="F1221" t="s">
        <v>16</v>
      </c>
      <c r="G1221">
        <v>60</v>
      </c>
      <c r="H1221">
        <v>515</v>
      </c>
      <c r="I1221">
        <v>541.04</v>
      </c>
      <c r="J1221" t="s">
        <v>61</v>
      </c>
      <c r="K1221">
        <v>2800</v>
      </c>
      <c r="L1221">
        <v>1500</v>
      </c>
      <c r="M1221" t="s">
        <v>18</v>
      </c>
    </row>
    <row r="1222" spans="1:13" x14ac:dyDescent="0.4">
      <c r="A1222">
        <v>101221</v>
      </c>
      <c r="B1222" s="1">
        <v>45689.566666666666</v>
      </c>
      <c r="C1222" t="s">
        <v>48</v>
      </c>
      <c r="D1222" t="s">
        <v>46</v>
      </c>
      <c r="E1222" t="s">
        <v>15</v>
      </c>
      <c r="F1222" t="s">
        <v>37</v>
      </c>
      <c r="G1222">
        <v>61</v>
      </c>
      <c r="H1222">
        <v>538</v>
      </c>
      <c r="I1222">
        <v>385.88</v>
      </c>
      <c r="J1222" t="s">
        <v>53</v>
      </c>
      <c r="K1222">
        <v>15000</v>
      </c>
      <c r="L1222">
        <v>9500</v>
      </c>
      <c r="M1222" t="s">
        <v>38</v>
      </c>
    </row>
    <row r="1223" spans="1:13" x14ac:dyDescent="0.4">
      <c r="A1223">
        <v>101222</v>
      </c>
      <c r="B1223" s="1">
        <v>45815.136111111111</v>
      </c>
      <c r="C1223" t="s">
        <v>23</v>
      </c>
      <c r="D1223" t="s">
        <v>43</v>
      </c>
      <c r="E1223" t="s">
        <v>31</v>
      </c>
      <c r="F1223" t="s">
        <v>20</v>
      </c>
      <c r="G1223">
        <v>11</v>
      </c>
      <c r="H1223">
        <v>388</v>
      </c>
      <c r="I1223">
        <v>791.2</v>
      </c>
      <c r="J1223" t="s">
        <v>44</v>
      </c>
      <c r="K1223">
        <v>4500</v>
      </c>
      <c r="L1223">
        <v>2500</v>
      </c>
      <c r="M1223" t="s">
        <v>22</v>
      </c>
    </row>
    <row r="1224" spans="1:13" x14ac:dyDescent="0.4">
      <c r="A1224">
        <v>101223</v>
      </c>
      <c r="B1224" s="1">
        <v>45942.117361111108</v>
      </c>
      <c r="C1224" t="s">
        <v>39</v>
      </c>
      <c r="D1224" t="s">
        <v>43</v>
      </c>
      <c r="E1224" t="s">
        <v>15</v>
      </c>
      <c r="F1224" t="s">
        <v>37</v>
      </c>
      <c r="G1224">
        <v>59</v>
      </c>
      <c r="H1224">
        <v>640</v>
      </c>
      <c r="I1224">
        <v>504.65</v>
      </c>
      <c r="J1224" t="s">
        <v>51</v>
      </c>
      <c r="K1224">
        <v>1800</v>
      </c>
      <c r="L1224">
        <v>900</v>
      </c>
      <c r="M1224" t="s">
        <v>38</v>
      </c>
    </row>
    <row r="1225" spans="1:13" x14ac:dyDescent="0.4">
      <c r="A1225">
        <v>101224</v>
      </c>
      <c r="B1225" s="1">
        <v>45962.310416666667</v>
      </c>
      <c r="C1225" t="s">
        <v>23</v>
      </c>
      <c r="D1225" t="s">
        <v>35</v>
      </c>
      <c r="E1225" t="s">
        <v>29</v>
      </c>
      <c r="F1225" t="s">
        <v>32</v>
      </c>
      <c r="G1225">
        <v>29</v>
      </c>
      <c r="H1225">
        <v>598</v>
      </c>
      <c r="I1225">
        <v>799.98</v>
      </c>
      <c r="J1225" t="s">
        <v>36</v>
      </c>
      <c r="K1225">
        <v>12000</v>
      </c>
      <c r="L1225">
        <v>8000</v>
      </c>
      <c r="M1225" t="s">
        <v>33</v>
      </c>
    </row>
    <row r="1226" spans="1:13" x14ac:dyDescent="0.4">
      <c r="A1226">
        <v>101225</v>
      </c>
      <c r="B1226" s="1">
        <v>45943.864583333336</v>
      </c>
      <c r="C1226" t="s">
        <v>19</v>
      </c>
      <c r="D1226" t="s">
        <v>35</v>
      </c>
      <c r="E1226" t="s">
        <v>15</v>
      </c>
      <c r="F1226" t="s">
        <v>16</v>
      </c>
      <c r="G1226">
        <v>30</v>
      </c>
      <c r="H1226">
        <v>495</v>
      </c>
      <c r="I1226">
        <v>649.21</v>
      </c>
      <c r="J1226" t="s">
        <v>49</v>
      </c>
      <c r="K1226">
        <v>8500</v>
      </c>
      <c r="L1226">
        <v>5500</v>
      </c>
      <c r="M1226" t="s">
        <v>18</v>
      </c>
    </row>
    <row r="1227" spans="1:13" x14ac:dyDescent="0.4">
      <c r="A1227">
        <v>101226</v>
      </c>
      <c r="B1227" s="1">
        <v>45801.117361111108</v>
      </c>
      <c r="C1227" t="s">
        <v>39</v>
      </c>
      <c r="D1227" t="s">
        <v>28</v>
      </c>
      <c r="E1227" t="s">
        <v>29</v>
      </c>
      <c r="F1227" t="s">
        <v>25</v>
      </c>
      <c r="G1227">
        <v>66</v>
      </c>
      <c r="H1227">
        <v>596</v>
      </c>
      <c r="I1227">
        <v>1132.54</v>
      </c>
      <c r="J1227" t="s">
        <v>54</v>
      </c>
      <c r="K1227">
        <v>2500</v>
      </c>
      <c r="L1227">
        <v>1500</v>
      </c>
      <c r="M1227" t="s">
        <v>27</v>
      </c>
    </row>
    <row r="1228" spans="1:13" x14ac:dyDescent="0.4">
      <c r="A1228">
        <v>101227</v>
      </c>
      <c r="B1228" s="1">
        <v>45676.126388888886</v>
      </c>
      <c r="C1228" t="s">
        <v>19</v>
      </c>
      <c r="D1228" t="s">
        <v>28</v>
      </c>
      <c r="E1228" t="s">
        <v>29</v>
      </c>
      <c r="F1228" t="s">
        <v>32</v>
      </c>
      <c r="G1228">
        <v>3</v>
      </c>
      <c r="H1228">
        <v>346</v>
      </c>
      <c r="I1228">
        <v>787.88</v>
      </c>
      <c r="J1228" t="s">
        <v>30</v>
      </c>
      <c r="K1228">
        <v>450</v>
      </c>
      <c r="L1228">
        <v>200</v>
      </c>
      <c r="M1228" t="s">
        <v>33</v>
      </c>
    </row>
    <row r="1229" spans="1:13" x14ac:dyDescent="0.4">
      <c r="A1229">
        <v>101228</v>
      </c>
      <c r="B1229" s="1">
        <v>45675.126388888886</v>
      </c>
      <c r="C1229" t="s">
        <v>45</v>
      </c>
      <c r="D1229" t="s">
        <v>28</v>
      </c>
      <c r="E1229" t="s">
        <v>31</v>
      </c>
      <c r="F1229" t="s">
        <v>20</v>
      </c>
      <c r="G1229">
        <v>91</v>
      </c>
      <c r="H1229">
        <v>880</v>
      </c>
      <c r="I1229">
        <v>939.78</v>
      </c>
      <c r="J1229" t="s">
        <v>30</v>
      </c>
      <c r="K1229">
        <v>450</v>
      </c>
      <c r="L1229">
        <v>200</v>
      </c>
      <c r="M1229" t="s">
        <v>22</v>
      </c>
    </row>
    <row r="1230" spans="1:13" x14ac:dyDescent="0.4">
      <c r="A1230">
        <v>101229</v>
      </c>
      <c r="B1230" s="1">
        <v>45914.556250000001</v>
      </c>
      <c r="C1230" t="s">
        <v>13</v>
      </c>
      <c r="D1230" t="s">
        <v>43</v>
      </c>
      <c r="E1230" t="s">
        <v>15</v>
      </c>
      <c r="F1230" t="s">
        <v>32</v>
      </c>
      <c r="G1230">
        <v>74</v>
      </c>
      <c r="H1230">
        <v>618</v>
      </c>
      <c r="I1230">
        <v>729.55</v>
      </c>
      <c r="J1230" t="s">
        <v>44</v>
      </c>
      <c r="K1230">
        <v>4500</v>
      </c>
      <c r="L1230">
        <v>2500</v>
      </c>
      <c r="M1230" t="s">
        <v>33</v>
      </c>
    </row>
    <row r="1231" spans="1:13" x14ac:dyDescent="0.4">
      <c r="A1231">
        <v>101230</v>
      </c>
      <c r="B1231" s="1">
        <v>45735.46875</v>
      </c>
      <c r="C1231" t="s">
        <v>45</v>
      </c>
      <c r="D1231" t="s">
        <v>28</v>
      </c>
      <c r="E1231" t="s">
        <v>15</v>
      </c>
      <c r="F1231" t="s">
        <v>25</v>
      </c>
      <c r="G1231">
        <v>98</v>
      </c>
      <c r="H1231">
        <v>1064</v>
      </c>
      <c r="I1231">
        <v>1613.36</v>
      </c>
      <c r="J1231" t="s">
        <v>30</v>
      </c>
      <c r="K1231">
        <v>450</v>
      </c>
      <c r="L1231">
        <v>200</v>
      </c>
      <c r="M1231" t="s">
        <v>27</v>
      </c>
    </row>
    <row r="1232" spans="1:13" x14ac:dyDescent="0.4">
      <c r="A1232">
        <v>101231</v>
      </c>
      <c r="B1232" s="1">
        <v>45832.089583333334</v>
      </c>
      <c r="C1232" t="s">
        <v>48</v>
      </c>
      <c r="D1232" t="s">
        <v>14</v>
      </c>
      <c r="E1232" t="s">
        <v>31</v>
      </c>
      <c r="F1232" t="s">
        <v>37</v>
      </c>
      <c r="G1232">
        <v>95</v>
      </c>
      <c r="H1232">
        <v>766</v>
      </c>
      <c r="I1232">
        <v>1957.95</v>
      </c>
      <c r="J1232" t="s">
        <v>17</v>
      </c>
      <c r="K1232">
        <v>3200</v>
      </c>
      <c r="L1232">
        <v>2000</v>
      </c>
      <c r="M1232" t="s">
        <v>38</v>
      </c>
    </row>
    <row r="1233" spans="1:13" x14ac:dyDescent="0.4">
      <c r="A1233">
        <v>101232</v>
      </c>
      <c r="B1233" s="1">
        <v>45851.828472222223</v>
      </c>
      <c r="C1233" t="s">
        <v>48</v>
      </c>
      <c r="D1233" t="s">
        <v>14</v>
      </c>
      <c r="E1233" t="s">
        <v>29</v>
      </c>
      <c r="F1233" t="s">
        <v>20</v>
      </c>
      <c r="G1233">
        <v>52</v>
      </c>
      <c r="H1233">
        <v>403</v>
      </c>
      <c r="I1233">
        <v>887.23</v>
      </c>
      <c r="J1233" t="s">
        <v>21</v>
      </c>
      <c r="K1233">
        <v>6500</v>
      </c>
      <c r="L1233">
        <v>4200</v>
      </c>
      <c r="M1233" t="s">
        <v>22</v>
      </c>
    </row>
    <row r="1234" spans="1:13" x14ac:dyDescent="0.4">
      <c r="A1234">
        <v>101233</v>
      </c>
      <c r="B1234" s="1">
        <v>45770.292361111111</v>
      </c>
      <c r="C1234" t="s">
        <v>39</v>
      </c>
      <c r="D1234" t="s">
        <v>35</v>
      </c>
      <c r="E1234" t="s">
        <v>31</v>
      </c>
      <c r="F1234" t="s">
        <v>25</v>
      </c>
      <c r="G1234">
        <v>52</v>
      </c>
      <c r="H1234">
        <v>585</v>
      </c>
      <c r="I1234">
        <v>861.52</v>
      </c>
      <c r="J1234" t="s">
        <v>49</v>
      </c>
      <c r="K1234">
        <v>8500</v>
      </c>
      <c r="L1234">
        <v>5500</v>
      </c>
      <c r="M1234" t="s">
        <v>27</v>
      </c>
    </row>
    <row r="1235" spans="1:13" x14ac:dyDescent="0.4">
      <c r="A1235">
        <v>101234</v>
      </c>
      <c r="B1235" s="1">
        <v>45771.95</v>
      </c>
      <c r="C1235" t="s">
        <v>23</v>
      </c>
      <c r="D1235" t="s">
        <v>55</v>
      </c>
      <c r="E1235" t="s">
        <v>15</v>
      </c>
      <c r="F1235" t="s">
        <v>20</v>
      </c>
      <c r="G1235">
        <v>62</v>
      </c>
      <c r="H1235">
        <v>1001</v>
      </c>
      <c r="I1235">
        <v>394.04</v>
      </c>
      <c r="J1235" t="s">
        <v>56</v>
      </c>
      <c r="K1235">
        <v>850</v>
      </c>
      <c r="L1235">
        <v>550</v>
      </c>
      <c r="M1235" t="s">
        <v>22</v>
      </c>
    </row>
    <row r="1236" spans="1:13" x14ac:dyDescent="0.4">
      <c r="A1236">
        <v>101235</v>
      </c>
      <c r="B1236" s="1">
        <v>45879.78125</v>
      </c>
      <c r="C1236" t="s">
        <v>48</v>
      </c>
      <c r="D1236" t="s">
        <v>24</v>
      </c>
      <c r="E1236" t="s">
        <v>29</v>
      </c>
      <c r="F1236" t="s">
        <v>37</v>
      </c>
      <c r="G1236">
        <v>67</v>
      </c>
      <c r="H1236">
        <v>821</v>
      </c>
      <c r="I1236">
        <v>400.14</v>
      </c>
      <c r="J1236" t="s">
        <v>60</v>
      </c>
      <c r="K1236">
        <v>25000</v>
      </c>
      <c r="L1236">
        <v>18000</v>
      </c>
      <c r="M1236" t="s">
        <v>38</v>
      </c>
    </row>
    <row r="1237" spans="1:13" x14ac:dyDescent="0.4">
      <c r="A1237">
        <v>101236</v>
      </c>
      <c r="B1237" s="1">
        <v>45823.572222222225</v>
      </c>
      <c r="C1237" t="s">
        <v>39</v>
      </c>
      <c r="D1237" t="s">
        <v>43</v>
      </c>
      <c r="E1237" t="s">
        <v>15</v>
      </c>
      <c r="F1237" t="s">
        <v>37</v>
      </c>
      <c r="G1237">
        <v>91</v>
      </c>
      <c r="H1237">
        <v>628</v>
      </c>
      <c r="I1237">
        <v>728.56</v>
      </c>
      <c r="J1237" t="s">
        <v>44</v>
      </c>
      <c r="K1237">
        <v>4500</v>
      </c>
      <c r="L1237">
        <v>2500</v>
      </c>
      <c r="M1237" t="s">
        <v>38</v>
      </c>
    </row>
    <row r="1238" spans="1:13" x14ac:dyDescent="0.4">
      <c r="A1238">
        <v>101237</v>
      </c>
      <c r="B1238" s="1">
        <v>45976.007638888892</v>
      </c>
      <c r="C1238" t="s">
        <v>39</v>
      </c>
      <c r="D1238" t="s">
        <v>55</v>
      </c>
      <c r="E1238" t="s">
        <v>29</v>
      </c>
      <c r="F1238" t="s">
        <v>20</v>
      </c>
      <c r="G1238">
        <v>53</v>
      </c>
      <c r="H1238">
        <v>969</v>
      </c>
      <c r="I1238">
        <v>712.41</v>
      </c>
      <c r="J1238" t="s">
        <v>58</v>
      </c>
      <c r="K1238">
        <v>1200</v>
      </c>
      <c r="L1238">
        <v>800</v>
      </c>
      <c r="M1238" t="s">
        <v>22</v>
      </c>
    </row>
    <row r="1239" spans="1:13" x14ac:dyDescent="0.4">
      <c r="A1239">
        <v>101238</v>
      </c>
      <c r="B1239" s="1">
        <v>45789.815972222219</v>
      </c>
      <c r="C1239" t="s">
        <v>34</v>
      </c>
      <c r="D1239" t="s">
        <v>43</v>
      </c>
      <c r="E1239" t="s">
        <v>29</v>
      </c>
      <c r="F1239" t="s">
        <v>20</v>
      </c>
      <c r="G1239">
        <v>53</v>
      </c>
      <c r="H1239">
        <v>446</v>
      </c>
      <c r="I1239">
        <v>531.94000000000005</v>
      </c>
      <c r="J1239" t="s">
        <v>61</v>
      </c>
      <c r="K1239">
        <v>2800</v>
      </c>
      <c r="L1239">
        <v>1500</v>
      </c>
      <c r="M1239" t="s">
        <v>22</v>
      </c>
    </row>
    <row r="1240" spans="1:13" x14ac:dyDescent="0.4">
      <c r="A1240">
        <v>101239</v>
      </c>
      <c r="B1240" s="1">
        <v>45921.579861111109</v>
      </c>
      <c r="C1240" t="s">
        <v>13</v>
      </c>
      <c r="D1240" t="s">
        <v>28</v>
      </c>
      <c r="E1240" t="s">
        <v>15</v>
      </c>
      <c r="F1240" t="s">
        <v>16</v>
      </c>
      <c r="G1240">
        <v>77</v>
      </c>
      <c r="H1240">
        <v>1037</v>
      </c>
      <c r="I1240">
        <v>314.69</v>
      </c>
      <c r="J1240" t="s">
        <v>54</v>
      </c>
      <c r="K1240">
        <v>2500</v>
      </c>
      <c r="L1240">
        <v>1500</v>
      </c>
      <c r="M1240" t="s">
        <v>18</v>
      </c>
    </row>
    <row r="1241" spans="1:13" x14ac:dyDescent="0.4">
      <c r="A1241">
        <v>101240</v>
      </c>
      <c r="B1241" s="1">
        <v>45712.759027777778</v>
      </c>
      <c r="C1241" t="s">
        <v>34</v>
      </c>
      <c r="D1241" t="s">
        <v>28</v>
      </c>
      <c r="E1241" t="s">
        <v>15</v>
      </c>
      <c r="F1241" t="s">
        <v>16</v>
      </c>
      <c r="G1241">
        <v>42</v>
      </c>
      <c r="H1241">
        <v>384</v>
      </c>
      <c r="I1241">
        <v>972.7</v>
      </c>
      <c r="J1241" t="s">
        <v>30</v>
      </c>
      <c r="K1241">
        <v>450</v>
      </c>
      <c r="L1241">
        <v>200</v>
      </c>
      <c r="M1241" t="s">
        <v>18</v>
      </c>
    </row>
    <row r="1242" spans="1:13" x14ac:dyDescent="0.4">
      <c r="A1242">
        <v>101241</v>
      </c>
      <c r="B1242" s="1">
        <v>46016.277777777781</v>
      </c>
      <c r="C1242" t="s">
        <v>34</v>
      </c>
      <c r="D1242" t="s">
        <v>46</v>
      </c>
      <c r="E1242" t="s">
        <v>29</v>
      </c>
      <c r="F1242" t="s">
        <v>25</v>
      </c>
      <c r="G1242">
        <v>99</v>
      </c>
      <c r="H1242">
        <v>817</v>
      </c>
      <c r="I1242">
        <v>2947.05</v>
      </c>
      <c r="J1242" t="s">
        <v>53</v>
      </c>
      <c r="K1242">
        <v>15000</v>
      </c>
      <c r="L1242">
        <v>9500</v>
      </c>
      <c r="M1242" t="s">
        <v>27</v>
      </c>
    </row>
    <row r="1243" spans="1:13" x14ac:dyDescent="0.4">
      <c r="A1243">
        <v>101242</v>
      </c>
      <c r="B1243" s="1">
        <v>45788.536805555559</v>
      </c>
      <c r="C1243" t="s">
        <v>13</v>
      </c>
      <c r="D1243" t="s">
        <v>14</v>
      </c>
      <c r="E1243" t="s">
        <v>31</v>
      </c>
      <c r="F1243" t="s">
        <v>25</v>
      </c>
      <c r="G1243">
        <v>66</v>
      </c>
      <c r="H1243">
        <v>425</v>
      </c>
      <c r="I1243">
        <v>1028.4000000000001</v>
      </c>
      <c r="J1243" t="s">
        <v>17</v>
      </c>
      <c r="K1243">
        <v>3200</v>
      </c>
      <c r="L1243">
        <v>2000</v>
      </c>
      <c r="M1243" t="s">
        <v>27</v>
      </c>
    </row>
    <row r="1244" spans="1:13" x14ac:dyDescent="0.4">
      <c r="A1244">
        <v>101243</v>
      </c>
      <c r="B1244" s="1">
        <v>45945.927083333336</v>
      </c>
      <c r="C1244" t="s">
        <v>23</v>
      </c>
      <c r="D1244" t="s">
        <v>28</v>
      </c>
      <c r="E1244" t="s">
        <v>15</v>
      </c>
      <c r="F1244" t="s">
        <v>37</v>
      </c>
      <c r="G1244">
        <v>39</v>
      </c>
      <c r="H1244">
        <v>564</v>
      </c>
      <c r="I1244">
        <v>419.2</v>
      </c>
      <c r="J1244" t="s">
        <v>30</v>
      </c>
      <c r="K1244">
        <v>450</v>
      </c>
      <c r="L1244">
        <v>200</v>
      </c>
      <c r="M1244" t="s">
        <v>38</v>
      </c>
    </row>
    <row r="1245" spans="1:13" x14ac:dyDescent="0.4">
      <c r="A1245">
        <v>101244</v>
      </c>
      <c r="B1245" s="1">
        <v>45923.340277777781</v>
      </c>
      <c r="C1245" t="s">
        <v>23</v>
      </c>
      <c r="D1245" t="s">
        <v>35</v>
      </c>
      <c r="E1245" t="s">
        <v>31</v>
      </c>
      <c r="F1245" t="s">
        <v>32</v>
      </c>
      <c r="G1245">
        <v>73</v>
      </c>
      <c r="H1245">
        <v>1157</v>
      </c>
      <c r="I1245">
        <v>511.42</v>
      </c>
      <c r="J1245" t="s">
        <v>36</v>
      </c>
      <c r="K1245">
        <v>12000</v>
      </c>
      <c r="L1245">
        <v>8000</v>
      </c>
      <c r="M1245" t="s">
        <v>33</v>
      </c>
    </row>
    <row r="1246" spans="1:13" x14ac:dyDescent="0.4">
      <c r="A1246">
        <v>101245</v>
      </c>
      <c r="B1246" s="1">
        <v>45819.943055555559</v>
      </c>
      <c r="C1246" t="s">
        <v>50</v>
      </c>
      <c r="D1246" t="s">
        <v>14</v>
      </c>
      <c r="E1246" t="s">
        <v>15</v>
      </c>
      <c r="F1246" t="s">
        <v>25</v>
      </c>
      <c r="G1246">
        <v>32</v>
      </c>
      <c r="H1246">
        <v>668</v>
      </c>
      <c r="I1246">
        <v>533.66</v>
      </c>
      <c r="J1246" t="s">
        <v>21</v>
      </c>
      <c r="K1246">
        <v>6500</v>
      </c>
      <c r="L1246">
        <v>4200</v>
      </c>
      <c r="M1246" t="s">
        <v>27</v>
      </c>
    </row>
    <row r="1247" spans="1:13" x14ac:dyDescent="0.4">
      <c r="A1247">
        <v>101246</v>
      </c>
      <c r="B1247" s="1">
        <v>45744.665972222225</v>
      </c>
      <c r="C1247" t="s">
        <v>50</v>
      </c>
      <c r="D1247" t="s">
        <v>40</v>
      </c>
      <c r="E1247" t="s">
        <v>15</v>
      </c>
      <c r="F1247" t="s">
        <v>16</v>
      </c>
      <c r="G1247">
        <v>26</v>
      </c>
      <c r="H1247">
        <v>343</v>
      </c>
      <c r="I1247">
        <v>719.79</v>
      </c>
      <c r="J1247" t="s">
        <v>52</v>
      </c>
      <c r="K1247">
        <v>1500</v>
      </c>
      <c r="L1247">
        <v>800</v>
      </c>
      <c r="M1247" t="s">
        <v>18</v>
      </c>
    </row>
    <row r="1248" spans="1:13" x14ac:dyDescent="0.4">
      <c r="A1248">
        <v>101247</v>
      </c>
      <c r="B1248" s="1">
        <v>45712.652777777781</v>
      </c>
      <c r="C1248" t="s">
        <v>39</v>
      </c>
      <c r="D1248" t="s">
        <v>35</v>
      </c>
      <c r="E1248" t="s">
        <v>29</v>
      </c>
      <c r="F1248" t="s">
        <v>25</v>
      </c>
      <c r="G1248">
        <v>32</v>
      </c>
      <c r="H1248">
        <v>870</v>
      </c>
      <c r="I1248">
        <v>710.43</v>
      </c>
      <c r="J1248" t="s">
        <v>36</v>
      </c>
      <c r="K1248">
        <v>12000</v>
      </c>
      <c r="L1248">
        <v>8000</v>
      </c>
      <c r="M1248" t="s">
        <v>27</v>
      </c>
    </row>
    <row r="1249" spans="1:13" x14ac:dyDescent="0.4">
      <c r="A1249">
        <v>101248</v>
      </c>
      <c r="B1249" s="1">
        <v>45945.306944444441</v>
      </c>
      <c r="C1249" t="s">
        <v>48</v>
      </c>
      <c r="D1249" t="s">
        <v>28</v>
      </c>
      <c r="E1249" t="s">
        <v>15</v>
      </c>
      <c r="F1249" t="s">
        <v>16</v>
      </c>
      <c r="G1249">
        <v>8</v>
      </c>
      <c r="H1249">
        <v>595</v>
      </c>
      <c r="I1249">
        <v>616.07000000000005</v>
      </c>
      <c r="J1249" t="s">
        <v>30</v>
      </c>
      <c r="K1249">
        <v>450</v>
      </c>
      <c r="L1249">
        <v>200</v>
      </c>
      <c r="M1249" t="s">
        <v>18</v>
      </c>
    </row>
    <row r="1250" spans="1:13" x14ac:dyDescent="0.4">
      <c r="A1250">
        <v>101249</v>
      </c>
      <c r="B1250" s="1">
        <v>45835.311111111114</v>
      </c>
      <c r="C1250" t="s">
        <v>13</v>
      </c>
      <c r="D1250" t="s">
        <v>35</v>
      </c>
      <c r="E1250" t="s">
        <v>31</v>
      </c>
      <c r="F1250" t="s">
        <v>25</v>
      </c>
      <c r="G1250">
        <v>67</v>
      </c>
      <c r="H1250">
        <v>769</v>
      </c>
      <c r="I1250">
        <v>614.13</v>
      </c>
      <c r="J1250" t="s">
        <v>36</v>
      </c>
      <c r="K1250">
        <v>12000</v>
      </c>
      <c r="L1250">
        <v>8000</v>
      </c>
      <c r="M1250" t="s">
        <v>27</v>
      </c>
    </row>
    <row r="1251" spans="1:13" x14ac:dyDescent="0.4">
      <c r="A1251">
        <v>101250</v>
      </c>
      <c r="B1251" s="1">
        <v>46006.965277777781</v>
      </c>
      <c r="C1251" t="s">
        <v>19</v>
      </c>
      <c r="D1251" t="s">
        <v>40</v>
      </c>
      <c r="E1251" t="s">
        <v>29</v>
      </c>
      <c r="F1251" t="s">
        <v>25</v>
      </c>
      <c r="G1251">
        <v>65</v>
      </c>
      <c r="H1251">
        <v>491</v>
      </c>
      <c r="I1251">
        <v>969.96</v>
      </c>
      <c r="J1251" t="s">
        <v>41</v>
      </c>
      <c r="K1251">
        <v>5500</v>
      </c>
      <c r="L1251">
        <v>3500</v>
      </c>
      <c r="M1251" t="s">
        <v>27</v>
      </c>
    </row>
    <row r="1252" spans="1:13" x14ac:dyDescent="0.4">
      <c r="A1252">
        <v>101251</v>
      </c>
      <c r="B1252" s="1">
        <v>45665.714583333334</v>
      </c>
      <c r="C1252" t="s">
        <v>19</v>
      </c>
      <c r="D1252" t="s">
        <v>28</v>
      </c>
      <c r="E1252" t="s">
        <v>15</v>
      </c>
      <c r="F1252" t="s">
        <v>16</v>
      </c>
      <c r="G1252">
        <v>54</v>
      </c>
      <c r="H1252">
        <v>367</v>
      </c>
      <c r="I1252">
        <v>795.51</v>
      </c>
      <c r="J1252" t="s">
        <v>30</v>
      </c>
      <c r="K1252">
        <v>450</v>
      </c>
      <c r="L1252">
        <v>200</v>
      </c>
      <c r="M1252" t="s">
        <v>18</v>
      </c>
    </row>
    <row r="1253" spans="1:13" x14ac:dyDescent="0.4">
      <c r="A1253">
        <v>101252</v>
      </c>
      <c r="B1253" s="1">
        <v>45978.066666666666</v>
      </c>
      <c r="C1253" t="s">
        <v>39</v>
      </c>
      <c r="D1253" t="s">
        <v>14</v>
      </c>
      <c r="E1253" t="s">
        <v>15</v>
      </c>
      <c r="F1253" t="s">
        <v>32</v>
      </c>
      <c r="G1253">
        <v>52</v>
      </c>
      <c r="H1253">
        <v>1166</v>
      </c>
      <c r="I1253">
        <v>701.85</v>
      </c>
      <c r="J1253" t="s">
        <v>21</v>
      </c>
      <c r="K1253">
        <v>6500</v>
      </c>
      <c r="L1253">
        <v>4200</v>
      </c>
      <c r="M1253" t="s">
        <v>33</v>
      </c>
    </row>
    <row r="1254" spans="1:13" x14ac:dyDescent="0.4">
      <c r="A1254">
        <v>101253</v>
      </c>
      <c r="B1254" s="1">
        <v>45970.071527777778</v>
      </c>
      <c r="C1254" t="s">
        <v>48</v>
      </c>
      <c r="D1254" t="s">
        <v>14</v>
      </c>
      <c r="E1254" t="s">
        <v>15</v>
      </c>
      <c r="F1254" t="s">
        <v>20</v>
      </c>
      <c r="G1254">
        <v>47</v>
      </c>
      <c r="H1254">
        <v>740</v>
      </c>
      <c r="I1254">
        <v>622.76</v>
      </c>
      <c r="J1254" t="s">
        <v>17</v>
      </c>
      <c r="K1254">
        <v>3200</v>
      </c>
      <c r="L1254">
        <v>2000</v>
      </c>
      <c r="M1254" t="s">
        <v>22</v>
      </c>
    </row>
    <row r="1255" spans="1:13" x14ac:dyDescent="0.4">
      <c r="A1255">
        <v>101254</v>
      </c>
      <c r="B1255" s="1">
        <v>45904.927083333336</v>
      </c>
      <c r="C1255" t="s">
        <v>48</v>
      </c>
      <c r="D1255" t="s">
        <v>24</v>
      </c>
      <c r="E1255" t="s">
        <v>15</v>
      </c>
      <c r="F1255" t="s">
        <v>32</v>
      </c>
      <c r="G1255">
        <v>90</v>
      </c>
      <c r="H1255">
        <v>1113</v>
      </c>
      <c r="I1255">
        <v>1137.72</v>
      </c>
      <c r="J1255" t="s">
        <v>59</v>
      </c>
      <c r="K1255">
        <v>3500</v>
      </c>
      <c r="L1255">
        <v>2200</v>
      </c>
      <c r="M1255" t="s">
        <v>33</v>
      </c>
    </row>
    <row r="1256" spans="1:13" x14ac:dyDescent="0.4">
      <c r="A1256">
        <v>101255</v>
      </c>
      <c r="B1256" s="1">
        <v>45980.968055555553</v>
      </c>
      <c r="C1256" t="s">
        <v>48</v>
      </c>
      <c r="D1256" t="s">
        <v>28</v>
      </c>
      <c r="E1256" t="s">
        <v>15</v>
      </c>
      <c r="F1256" t="s">
        <v>16</v>
      </c>
      <c r="G1256">
        <v>64</v>
      </c>
      <c r="H1256">
        <v>1045</v>
      </c>
      <c r="I1256">
        <v>1199.3599999999999</v>
      </c>
      <c r="J1256" t="s">
        <v>30</v>
      </c>
      <c r="K1256">
        <v>450</v>
      </c>
      <c r="L1256">
        <v>200</v>
      </c>
      <c r="M1256" t="s">
        <v>18</v>
      </c>
    </row>
    <row r="1257" spans="1:13" x14ac:dyDescent="0.4">
      <c r="A1257">
        <v>101256</v>
      </c>
      <c r="B1257" s="1">
        <v>45912.413194444445</v>
      </c>
      <c r="C1257" t="s">
        <v>19</v>
      </c>
      <c r="D1257" t="s">
        <v>43</v>
      </c>
      <c r="E1257" t="s">
        <v>15</v>
      </c>
      <c r="F1257" t="s">
        <v>37</v>
      </c>
      <c r="G1257">
        <v>37</v>
      </c>
      <c r="H1257">
        <v>542</v>
      </c>
      <c r="I1257">
        <v>360.46</v>
      </c>
      <c r="J1257" t="s">
        <v>61</v>
      </c>
      <c r="K1257">
        <v>2800</v>
      </c>
      <c r="L1257">
        <v>1500</v>
      </c>
      <c r="M1257" t="s">
        <v>38</v>
      </c>
    </row>
    <row r="1258" spans="1:13" x14ac:dyDescent="0.4">
      <c r="A1258">
        <v>101257</v>
      </c>
      <c r="B1258" s="1">
        <v>45985.704861111109</v>
      </c>
      <c r="C1258" t="s">
        <v>34</v>
      </c>
      <c r="D1258" t="s">
        <v>46</v>
      </c>
      <c r="E1258" t="s">
        <v>15</v>
      </c>
      <c r="F1258" t="s">
        <v>25</v>
      </c>
      <c r="G1258">
        <v>15</v>
      </c>
      <c r="H1258">
        <v>1093</v>
      </c>
      <c r="I1258">
        <v>703.86</v>
      </c>
      <c r="J1258" t="s">
        <v>53</v>
      </c>
      <c r="K1258">
        <v>15000</v>
      </c>
      <c r="L1258">
        <v>9500</v>
      </c>
      <c r="M1258" t="s">
        <v>27</v>
      </c>
    </row>
    <row r="1259" spans="1:13" x14ac:dyDescent="0.4">
      <c r="A1259">
        <v>101258</v>
      </c>
      <c r="B1259" s="1">
        <v>45711.308333333334</v>
      </c>
      <c r="C1259" t="s">
        <v>50</v>
      </c>
      <c r="D1259" t="s">
        <v>24</v>
      </c>
      <c r="E1259" t="s">
        <v>29</v>
      </c>
      <c r="F1259" t="s">
        <v>25</v>
      </c>
      <c r="G1259">
        <v>90</v>
      </c>
      <c r="H1259">
        <v>591</v>
      </c>
      <c r="I1259">
        <v>840.18</v>
      </c>
      <c r="J1259" t="s">
        <v>60</v>
      </c>
      <c r="K1259">
        <v>25000</v>
      </c>
      <c r="L1259">
        <v>18000</v>
      </c>
      <c r="M1259" t="s">
        <v>27</v>
      </c>
    </row>
    <row r="1260" spans="1:13" x14ac:dyDescent="0.4">
      <c r="A1260">
        <v>101259</v>
      </c>
      <c r="B1260" s="1">
        <v>45906.314583333333</v>
      </c>
      <c r="C1260" t="s">
        <v>13</v>
      </c>
      <c r="D1260" t="s">
        <v>46</v>
      </c>
      <c r="E1260" t="s">
        <v>31</v>
      </c>
      <c r="F1260" t="s">
        <v>32</v>
      </c>
      <c r="G1260">
        <v>99</v>
      </c>
      <c r="H1260">
        <v>617</v>
      </c>
      <c r="I1260">
        <v>189.13</v>
      </c>
      <c r="J1260" t="s">
        <v>53</v>
      </c>
      <c r="K1260">
        <v>15000</v>
      </c>
      <c r="L1260">
        <v>9500</v>
      </c>
      <c r="M1260" t="s">
        <v>33</v>
      </c>
    </row>
    <row r="1261" spans="1:13" x14ac:dyDescent="0.4">
      <c r="A1261">
        <v>101260</v>
      </c>
      <c r="B1261" s="1">
        <v>45896.168749999997</v>
      </c>
      <c r="C1261" t="s">
        <v>45</v>
      </c>
      <c r="D1261" t="s">
        <v>35</v>
      </c>
      <c r="E1261" t="s">
        <v>15</v>
      </c>
      <c r="F1261" t="s">
        <v>37</v>
      </c>
      <c r="G1261">
        <v>68</v>
      </c>
      <c r="H1261">
        <v>434</v>
      </c>
      <c r="I1261">
        <v>588.49</v>
      </c>
      <c r="J1261" t="s">
        <v>36</v>
      </c>
      <c r="K1261">
        <v>12000</v>
      </c>
      <c r="L1261">
        <v>8000</v>
      </c>
      <c r="M1261" t="s">
        <v>38</v>
      </c>
    </row>
    <row r="1262" spans="1:13" x14ac:dyDescent="0.4">
      <c r="A1262">
        <v>101261</v>
      </c>
      <c r="B1262" s="1">
        <v>45886.09097222222</v>
      </c>
      <c r="C1262" t="s">
        <v>50</v>
      </c>
      <c r="D1262" t="s">
        <v>55</v>
      </c>
      <c r="E1262" t="s">
        <v>29</v>
      </c>
      <c r="F1262" t="s">
        <v>37</v>
      </c>
      <c r="G1262">
        <v>15</v>
      </c>
      <c r="H1262">
        <v>322</v>
      </c>
      <c r="I1262">
        <v>504.31</v>
      </c>
      <c r="J1262" t="s">
        <v>57</v>
      </c>
      <c r="K1262">
        <v>600</v>
      </c>
      <c r="L1262">
        <v>350</v>
      </c>
      <c r="M1262" t="s">
        <v>38</v>
      </c>
    </row>
    <row r="1263" spans="1:13" x14ac:dyDescent="0.4">
      <c r="A1263">
        <v>101262</v>
      </c>
      <c r="B1263" s="1">
        <v>45724.010416666664</v>
      </c>
      <c r="C1263" t="s">
        <v>34</v>
      </c>
      <c r="D1263" t="s">
        <v>28</v>
      </c>
      <c r="E1263" t="s">
        <v>29</v>
      </c>
      <c r="F1263" t="s">
        <v>20</v>
      </c>
      <c r="G1263">
        <v>61</v>
      </c>
      <c r="H1263">
        <v>405</v>
      </c>
      <c r="I1263">
        <v>967.16</v>
      </c>
      <c r="J1263" t="s">
        <v>30</v>
      </c>
      <c r="K1263">
        <v>450</v>
      </c>
      <c r="L1263">
        <v>200</v>
      </c>
      <c r="M1263" t="s">
        <v>22</v>
      </c>
    </row>
    <row r="1264" spans="1:13" x14ac:dyDescent="0.4">
      <c r="A1264">
        <v>101263</v>
      </c>
      <c r="B1264" s="1">
        <v>45708.806250000001</v>
      </c>
      <c r="C1264" t="s">
        <v>48</v>
      </c>
      <c r="D1264" t="s">
        <v>24</v>
      </c>
      <c r="E1264" t="s">
        <v>15</v>
      </c>
      <c r="F1264" t="s">
        <v>37</v>
      </c>
      <c r="G1264">
        <v>79</v>
      </c>
      <c r="H1264">
        <v>976</v>
      </c>
      <c r="I1264">
        <v>911.44</v>
      </c>
      <c r="J1264" t="s">
        <v>60</v>
      </c>
      <c r="K1264">
        <v>25000</v>
      </c>
      <c r="L1264">
        <v>18000</v>
      </c>
      <c r="M1264" t="s">
        <v>38</v>
      </c>
    </row>
    <row r="1265" spans="1:13" x14ac:dyDescent="0.4">
      <c r="A1265">
        <v>101264</v>
      </c>
      <c r="B1265" s="1">
        <v>45754.289583333331</v>
      </c>
      <c r="C1265" t="s">
        <v>34</v>
      </c>
      <c r="D1265" t="s">
        <v>55</v>
      </c>
      <c r="E1265" t="s">
        <v>29</v>
      </c>
      <c r="F1265" t="s">
        <v>16</v>
      </c>
      <c r="G1265">
        <v>69</v>
      </c>
      <c r="H1265">
        <v>717</v>
      </c>
      <c r="I1265">
        <v>323.14</v>
      </c>
      <c r="J1265" t="s">
        <v>56</v>
      </c>
      <c r="K1265">
        <v>850</v>
      </c>
      <c r="L1265">
        <v>550</v>
      </c>
      <c r="M1265" t="s">
        <v>18</v>
      </c>
    </row>
    <row r="1266" spans="1:13" x14ac:dyDescent="0.4">
      <c r="A1266">
        <v>101265</v>
      </c>
      <c r="B1266" s="1">
        <v>45749.253472222219</v>
      </c>
      <c r="C1266" t="s">
        <v>48</v>
      </c>
      <c r="D1266" t="s">
        <v>43</v>
      </c>
      <c r="E1266" t="s">
        <v>29</v>
      </c>
      <c r="F1266" t="s">
        <v>32</v>
      </c>
      <c r="G1266">
        <v>54</v>
      </c>
      <c r="H1266">
        <v>905</v>
      </c>
      <c r="I1266">
        <v>1031.3599999999999</v>
      </c>
      <c r="J1266" t="s">
        <v>61</v>
      </c>
      <c r="K1266">
        <v>2800</v>
      </c>
      <c r="L1266">
        <v>1500</v>
      </c>
      <c r="M1266" t="s">
        <v>33</v>
      </c>
    </row>
    <row r="1267" spans="1:13" x14ac:dyDescent="0.4">
      <c r="A1267">
        <v>101266</v>
      </c>
      <c r="B1267" s="1">
        <v>45921.522222222222</v>
      </c>
      <c r="C1267" t="s">
        <v>34</v>
      </c>
      <c r="D1267" t="s">
        <v>35</v>
      </c>
      <c r="E1267" t="s">
        <v>29</v>
      </c>
      <c r="F1267" t="s">
        <v>16</v>
      </c>
      <c r="G1267">
        <v>27</v>
      </c>
      <c r="H1267">
        <v>442</v>
      </c>
      <c r="I1267">
        <v>1302</v>
      </c>
      <c r="J1267" t="s">
        <v>36</v>
      </c>
      <c r="K1267">
        <v>12000</v>
      </c>
      <c r="L1267">
        <v>8000</v>
      </c>
      <c r="M1267" t="s">
        <v>18</v>
      </c>
    </row>
    <row r="1268" spans="1:13" x14ac:dyDescent="0.4">
      <c r="A1268">
        <v>101267</v>
      </c>
      <c r="B1268" s="1">
        <v>45948.845833333333</v>
      </c>
      <c r="C1268" t="s">
        <v>34</v>
      </c>
      <c r="D1268" t="s">
        <v>24</v>
      </c>
      <c r="E1268" t="s">
        <v>31</v>
      </c>
      <c r="F1268" t="s">
        <v>20</v>
      </c>
      <c r="G1268">
        <v>15</v>
      </c>
      <c r="H1268">
        <v>670</v>
      </c>
      <c r="I1268">
        <v>426.4</v>
      </c>
      <c r="J1268" t="s">
        <v>60</v>
      </c>
      <c r="K1268">
        <v>25000</v>
      </c>
      <c r="L1268">
        <v>18000</v>
      </c>
      <c r="M1268" t="s">
        <v>22</v>
      </c>
    </row>
    <row r="1269" spans="1:13" x14ac:dyDescent="0.4">
      <c r="A1269">
        <v>101268</v>
      </c>
      <c r="B1269" s="1">
        <v>45753.240972222222</v>
      </c>
      <c r="C1269" t="s">
        <v>39</v>
      </c>
      <c r="D1269" t="s">
        <v>24</v>
      </c>
      <c r="E1269" t="s">
        <v>15</v>
      </c>
      <c r="F1269" t="s">
        <v>32</v>
      </c>
      <c r="G1269">
        <v>95</v>
      </c>
      <c r="H1269">
        <v>887</v>
      </c>
      <c r="I1269">
        <v>579.69000000000005</v>
      </c>
      <c r="J1269" t="s">
        <v>26</v>
      </c>
      <c r="K1269">
        <v>45000</v>
      </c>
      <c r="L1269">
        <v>32000</v>
      </c>
      <c r="M1269" t="s">
        <v>33</v>
      </c>
    </row>
    <row r="1270" spans="1:13" x14ac:dyDescent="0.4">
      <c r="A1270">
        <v>101269</v>
      </c>
      <c r="B1270" s="1">
        <v>45745.509722222225</v>
      </c>
      <c r="C1270" t="s">
        <v>45</v>
      </c>
      <c r="D1270" t="s">
        <v>55</v>
      </c>
      <c r="E1270" t="s">
        <v>29</v>
      </c>
      <c r="F1270" t="s">
        <v>25</v>
      </c>
      <c r="G1270">
        <v>36</v>
      </c>
      <c r="H1270">
        <v>968</v>
      </c>
      <c r="I1270">
        <v>517.94000000000005</v>
      </c>
      <c r="J1270" t="s">
        <v>58</v>
      </c>
      <c r="K1270">
        <v>1200</v>
      </c>
      <c r="L1270">
        <v>800</v>
      </c>
      <c r="M1270" t="s">
        <v>27</v>
      </c>
    </row>
    <row r="1271" spans="1:13" x14ac:dyDescent="0.4">
      <c r="A1271">
        <v>101270</v>
      </c>
      <c r="B1271" s="1">
        <v>45735.948611111111</v>
      </c>
      <c r="C1271" t="s">
        <v>42</v>
      </c>
      <c r="D1271" t="s">
        <v>24</v>
      </c>
      <c r="E1271" t="s">
        <v>29</v>
      </c>
      <c r="F1271" t="s">
        <v>32</v>
      </c>
      <c r="G1271">
        <v>73</v>
      </c>
      <c r="H1271">
        <v>883</v>
      </c>
      <c r="I1271">
        <v>406.04</v>
      </c>
      <c r="J1271" t="s">
        <v>26</v>
      </c>
      <c r="K1271">
        <v>45000</v>
      </c>
      <c r="L1271">
        <v>32000</v>
      </c>
      <c r="M1271" t="s">
        <v>33</v>
      </c>
    </row>
    <row r="1272" spans="1:13" x14ac:dyDescent="0.4">
      <c r="A1272">
        <v>101271</v>
      </c>
      <c r="B1272" s="1">
        <v>45945.060416666667</v>
      </c>
      <c r="C1272" t="s">
        <v>23</v>
      </c>
      <c r="D1272" t="s">
        <v>28</v>
      </c>
      <c r="E1272" t="s">
        <v>15</v>
      </c>
      <c r="F1272" t="s">
        <v>20</v>
      </c>
      <c r="G1272">
        <v>82</v>
      </c>
      <c r="H1272">
        <v>1071</v>
      </c>
      <c r="I1272">
        <v>577.26</v>
      </c>
      <c r="J1272" t="s">
        <v>30</v>
      </c>
      <c r="K1272">
        <v>450</v>
      </c>
      <c r="L1272">
        <v>200</v>
      </c>
      <c r="M1272" t="s">
        <v>22</v>
      </c>
    </row>
    <row r="1273" spans="1:13" x14ac:dyDescent="0.4">
      <c r="A1273">
        <v>101272</v>
      </c>
      <c r="B1273" s="1">
        <v>45777.052083333336</v>
      </c>
      <c r="C1273" t="s">
        <v>13</v>
      </c>
      <c r="D1273" t="s">
        <v>46</v>
      </c>
      <c r="E1273" t="s">
        <v>29</v>
      </c>
      <c r="F1273" t="s">
        <v>37</v>
      </c>
      <c r="G1273">
        <v>59</v>
      </c>
      <c r="H1273">
        <v>912</v>
      </c>
      <c r="I1273">
        <v>790.9</v>
      </c>
      <c r="J1273" t="s">
        <v>47</v>
      </c>
      <c r="K1273">
        <v>4500</v>
      </c>
      <c r="L1273">
        <v>2800</v>
      </c>
      <c r="M1273" t="s">
        <v>38</v>
      </c>
    </row>
    <row r="1274" spans="1:13" x14ac:dyDescent="0.4">
      <c r="A1274">
        <v>101273</v>
      </c>
      <c r="B1274" s="1">
        <v>45959.068055555559</v>
      </c>
      <c r="C1274" t="s">
        <v>34</v>
      </c>
      <c r="D1274" t="s">
        <v>35</v>
      </c>
      <c r="E1274" t="s">
        <v>15</v>
      </c>
      <c r="F1274" t="s">
        <v>16</v>
      </c>
      <c r="G1274">
        <v>72</v>
      </c>
      <c r="H1274">
        <v>1068</v>
      </c>
      <c r="I1274">
        <v>812.55</v>
      </c>
      <c r="J1274" t="s">
        <v>49</v>
      </c>
      <c r="K1274">
        <v>8500</v>
      </c>
      <c r="L1274">
        <v>5500</v>
      </c>
      <c r="M1274" t="s">
        <v>18</v>
      </c>
    </row>
    <row r="1275" spans="1:13" x14ac:dyDescent="0.4">
      <c r="A1275">
        <v>101274</v>
      </c>
      <c r="B1275" s="1">
        <v>45822.619444444441</v>
      </c>
      <c r="C1275" t="s">
        <v>13</v>
      </c>
      <c r="D1275" t="s">
        <v>28</v>
      </c>
      <c r="E1275" t="s">
        <v>29</v>
      </c>
      <c r="F1275" t="s">
        <v>25</v>
      </c>
      <c r="G1275">
        <v>90</v>
      </c>
      <c r="H1275">
        <v>535</v>
      </c>
      <c r="I1275">
        <v>511.22</v>
      </c>
      <c r="J1275" t="s">
        <v>30</v>
      </c>
      <c r="K1275">
        <v>450</v>
      </c>
      <c r="L1275">
        <v>200</v>
      </c>
      <c r="M1275" t="s">
        <v>27</v>
      </c>
    </row>
    <row r="1276" spans="1:13" x14ac:dyDescent="0.4">
      <c r="A1276">
        <v>101275</v>
      </c>
      <c r="B1276" s="1">
        <v>45839.613194444442</v>
      </c>
      <c r="C1276" t="s">
        <v>34</v>
      </c>
      <c r="D1276" t="s">
        <v>28</v>
      </c>
      <c r="E1276" t="s">
        <v>29</v>
      </c>
      <c r="F1276" t="s">
        <v>16</v>
      </c>
      <c r="G1276">
        <v>26</v>
      </c>
      <c r="H1276">
        <v>573</v>
      </c>
      <c r="I1276">
        <v>334.32</v>
      </c>
      <c r="J1276" t="s">
        <v>30</v>
      </c>
      <c r="K1276">
        <v>450</v>
      </c>
      <c r="L1276">
        <v>200</v>
      </c>
      <c r="M1276" t="s">
        <v>18</v>
      </c>
    </row>
    <row r="1277" spans="1:13" x14ac:dyDescent="0.4">
      <c r="A1277">
        <v>101276</v>
      </c>
      <c r="B1277" s="1">
        <v>45880.743750000001</v>
      </c>
      <c r="C1277" t="s">
        <v>45</v>
      </c>
      <c r="D1277" t="s">
        <v>14</v>
      </c>
      <c r="E1277" t="s">
        <v>15</v>
      </c>
      <c r="F1277" t="s">
        <v>25</v>
      </c>
      <c r="G1277">
        <v>10</v>
      </c>
      <c r="H1277">
        <v>644</v>
      </c>
      <c r="I1277">
        <v>714.75</v>
      </c>
      <c r="J1277" t="s">
        <v>21</v>
      </c>
      <c r="K1277">
        <v>6500</v>
      </c>
      <c r="L1277">
        <v>4200</v>
      </c>
      <c r="M1277" t="s">
        <v>27</v>
      </c>
    </row>
    <row r="1278" spans="1:13" x14ac:dyDescent="0.4">
      <c r="A1278">
        <v>101277</v>
      </c>
      <c r="B1278" s="1">
        <v>45968.207638888889</v>
      </c>
      <c r="C1278" t="s">
        <v>39</v>
      </c>
      <c r="D1278" t="s">
        <v>14</v>
      </c>
      <c r="E1278" t="s">
        <v>29</v>
      </c>
      <c r="F1278" t="s">
        <v>37</v>
      </c>
      <c r="G1278">
        <v>25</v>
      </c>
      <c r="H1278">
        <v>351</v>
      </c>
      <c r="I1278">
        <v>826.56</v>
      </c>
      <c r="J1278" t="s">
        <v>21</v>
      </c>
      <c r="K1278">
        <v>6500</v>
      </c>
      <c r="L1278">
        <v>4200</v>
      </c>
      <c r="M1278" t="s">
        <v>38</v>
      </c>
    </row>
    <row r="1279" spans="1:13" x14ac:dyDescent="0.4">
      <c r="A1279">
        <v>101278</v>
      </c>
      <c r="B1279" s="1">
        <v>45664.572916666664</v>
      </c>
      <c r="C1279" t="s">
        <v>39</v>
      </c>
      <c r="D1279" t="s">
        <v>14</v>
      </c>
      <c r="E1279" t="s">
        <v>29</v>
      </c>
      <c r="F1279" t="s">
        <v>16</v>
      </c>
      <c r="G1279">
        <v>2</v>
      </c>
      <c r="H1279">
        <v>973</v>
      </c>
      <c r="I1279">
        <v>472.66</v>
      </c>
      <c r="J1279" t="s">
        <v>17</v>
      </c>
      <c r="K1279">
        <v>3200</v>
      </c>
      <c r="L1279">
        <v>2000</v>
      </c>
      <c r="M1279" t="s">
        <v>18</v>
      </c>
    </row>
    <row r="1280" spans="1:13" x14ac:dyDescent="0.4">
      <c r="A1280">
        <v>101279</v>
      </c>
      <c r="B1280" s="1">
        <v>45987.17083333333</v>
      </c>
      <c r="C1280" t="s">
        <v>45</v>
      </c>
      <c r="D1280" t="s">
        <v>24</v>
      </c>
      <c r="E1280" t="s">
        <v>29</v>
      </c>
      <c r="F1280" t="s">
        <v>37</v>
      </c>
      <c r="G1280">
        <v>96</v>
      </c>
      <c r="H1280">
        <v>312</v>
      </c>
      <c r="I1280">
        <v>579.63</v>
      </c>
      <c r="J1280" t="s">
        <v>59</v>
      </c>
      <c r="K1280">
        <v>3500</v>
      </c>
      <c r="L1280">
        <v>2200</v>
      </c>
      <c r="M1280" t="s">
        <v>38</v>
      </c>
    </row>
    <row r="1281" spans="1:13" x14ac:dyDescent="0.4">
      <c r="A1281">
        <v>101280</v>
      </c>
      <c r="B1281" s="1">
        <v>45920.322222222225</v>
      </c>
      <c r="C1281" t="s">
        <v>13</v>
      </c>
      <c r="D1281" t="s">
        <v>28</v>
      </c>
      <c r="E1281" t="s">
        <v>31</v>
      </c>
      <c r="F1281" t="s">
        <v>37</v>
      </c>
      <c r="G1281">
        <v>22</v>
      </c>
      <c r="H1281">
        <v>623</v>
      </c>
      <c r="I1281">
        <v>518.45000000000005</v>
      </c>
      <c r="J1281" t="s">
        <v>54</v>
      </c>
      <c r="K1281">
        <v>2500</v>
      </c>
      <c r="L1281">
        <v>1500</v>
      </c>
      <c r="M1281" t="s">
        <v>38</v>
      </c>
    </row>
    <row r="1282" spans="1:13" x14ac:dyDescent="0.4">
      <c r="A1282">
        <v>101281</v>
      </c>
      <c r="B1282" s="1">
        <v>45818.85</v>
      </c>
      <c r="C1282" t="s">
        <v>42</v>
      </c>
      <c r="D1282" t="s">
        <v>43</v>
      </c>
      <c r="E1282" t="s">
        <v>29</v>
      </c>
      <c r="F1282" t="s">
        <v>16</v>
      </c>
      <c r="G1282">
        <v>99</v>
      </c>
      <c r="H1282">
        <v>1065</v>
      </c>
      <c r="I1282">
        <v>506.43</v>
      </c>
      <c r="J1282" t="s">
        <v>51</v>
      </c>
      <c r="K1282">
        <v>1800</v>
      </c>
      <c r="L1282">
        <v>900</v>
      </c>
      <c r="M1282" t="s">
        <v>18</v>
      </c>
    </row>
    <row r="1283" spans="1:13" x14ac:dyDescent="0.4">
      <c r="A1283">
        <v>101282</v>
      </c>
      <c r="B1283" s="1">
        <v>45808.440972222219</v>
      </c>
      <c r="C1283" t="s">
        <v>50</v>
      </c>
      <c r="D1283" t="s">
        <v>35</v>
      </c>
      <c r="E1283" t="s">
        <v>15</v>
      </c>
      <c r="F1283" t="s">
        <v>37</v>
      </c>
      <c r="G1283">
        <v>16</v>
      </c>
      <c r="H1283">
        <v>765</v>
      </c>
      <c r="I1283">
        <v>1114.77</v>
      </c>
      <c r="J1283" t="s">
        <v>49</v>
      </c>
      <c r="K1283">
        <v>8500</v>
      </c>
      <c r="L1283">
        <v>5500</v>
      </c>
      <c r="M1283" t="s">
        <v>38</v>
      </c>
    </row>
    <row r="1284" spans="1:13" x14ac:dyDescent="0.4">
      <c r="A1284">
        <v>101283</v>
      </c>
      <c r="B1284" s="1">
        <v>45742.299305555556</v>
      </c>
      <c r="C1284" t="s">
        <v>19</v>
      </c>
      <c r="D1284" t="s">
        <v>55</v>
      </c>
      <c r="E1284" t="s">
        <v>29</v>
      </c>
      <c r="F1284" t="s">
        <v>32</v>
      </c>
      <c r="G1284">
        <v>82</v>
      </c>
      <c r="H1284">
        <v>683</v>
      </c>
      <c r="I1284">
        <v>578.91</v>
      </c>
      <c r="J1284" t="s">
        <v>57</v>
      </c>
      <c r="K1284">
        <v>600</v>
      </c>
      <c r="L1284">
        <v>350</v>
      </c>
      <c r="M1284" t="s">
        <v>33</v>
      </c>
    </row>
    <row r="1285" spans="1:13" x14ac:dyDescent="0.4">
      <c r="A1285">
        <v>101284</v>
      </c>
      <c r="B1285" s="1">
        <v>45804.231249999997</v>
      </c>
      <c r="C1285" t="s">
        <v>42</v>
      </c>
      <c r="D1285" t="s">
        <v>14</v>
      </c>
      <c r="E1285" t="s">
        <v>15</v>
      </c>
      <c r="F1285" t="s">
        <v>32</v>
      </c>
      <c r="G1285">
        <v>15</v>
      </c>
      <c r="H1285">
        <v>1075</v>
      </c>
      <c r="I1285">
        <v>575.07000000000005</v>
      </c>
      <c r="J1285" t="s">
        <v>21</v>
      </c>
      <c r="K1285">
        <v>6500</v>
      </c>
      <c r="L1285">
        <v>4200</v>
      </c>
      <c r="M1285" t="s">
        <v>33</v>
      </c>
    </row>
    <row r="1286" spans="1:13" x14ac:dyDescent="0.4">
      <c r="A1286">
        <v>101285</v>
      </c>
      <c r="B1286" s="1">
        <v>45769.149305555555</v>
      </c>
      <c r="C1286" t="s">
        <v>48</v>
      </c>
      <c r="D1286" t="s">
        <v>14</v>
      </c>
      <c r="E1286" t="s">
        <v>29</v>
      </c>
      <c r="F1286" t="s">
        <v>16</v>
      </c>
      <c r="G1286">
        <v>11</v>
      </c>
      <c r="H1286">
        <v>1140</v>
      </c>
      <c r="I1286">
        <v>2127.04</v>
      </c>
      <c r="J1286" t="s">
        <v>21</v>
      </c>
      <c r="K1286">
        <v>6500</v>
      </c>
      <c r="L1286">
        <v>4200</v>
      </c>
      <c r="M1286" t="s">
        <v>18</v>
      </c>
    </row>
    <row r="1287" spans="1:13" x14ac:dyDescent="0.4">
      <c r="A1287">
        <v>101286</v>
      </c>
      <c r="B1287" s="1">
        <v>45693.832638888889</v>
      </c>
      <c r="C1287" t="s">
        <v>39</v>
      </c>
      <c r="D1287" t="s">
        <v>24</v>
      </c>
      <c r="E1287" t="s">
        <v>31</v>
      </c>
      <c r="F1287" t="s">
        <v>16</v>
      </c>
      <c r="G1287">
        <v>9</v>
      </c>
      <c r="H1287">
        <v>569</v>
      </c>
      <c r="I1287">
        <v>897.5</v>
      </c>
      <c r="J1287" t="s">
        <v>60</v>
      </c>
      <c r="K1287">
        <v>25000</v>
      </c>
      <c r="L1287">
        <v>18000</v>
      </c>
      <c r="M1287" t="s">
        <v>18</v>
      </c>
    </row>
    <row r="1288" spans="1:13" x14ac:dyDescent="0.4">
      <c r="A1288">
        <v>101287</v>
      </c>
      <c r="B1288" s="1">
        <v>45942.084722222222</v>
      </c>
      <c r="C1288" t="s">
        <v>42</v>
      </c>
      <c r="D1288" t="s">
        <v>14</v>
      </c>
      <c r="E1288" t="s">
        <v>15</v>
      </c>
      <c r="F1288" t="s">
        <v>25</v>
      </c>
      <c r="G1288">
        <v>6</v>
      </c>
      <c r="H1288">
        <v>757</v>
      </c>
      <c r="I1288">
        <v>510.7</v>
      </c>
      <c r="J1288" t="s">
        <v>21</v>
      </c>
      <c r="K1288">
        <v>6500</v>
      </c>
      <c r="L1288">
        <v>4200</v>
      </c>
      <c r="M1288" t="s">
        <v>27</v>
      </c>
    </row>
    <row r="1289" spans="1:13" x14ac:dyDescent="0.4">
      <c r="A1289">
        <v>101288</v>
      </c>
      <c r="B1289" s="1">
        <v>45845.493055555555</v>
      </c>
      <c r="C1289" t="s">
        <v>50</v>
      </c>
      <c r="D1289" t="s">
        <v>46</v>
      </c>
      <c r="E1289" t="s">
        <v>29</v>
      </c>
      <c r="F1289" t="s">
        <v>32</v>
      </c>
      <c r="G1289">
        <v>45</v>
      </c>
      <c r="H1289">
        <v>1076</v>
      </c>
      <c r="I1289">
        <v>1529.02</v>
      </c>
      <c r="J1289" t="s">
        <v>47</v>
      </c>
      <c r="K1289">
        <v>4500</v>
      </c>
      <c r="L1289">
        <v>2800</v>
      </c>
      <c r="M1289" t="s">
        <v>33</v>
      </c>
    </row>
    <row r="1290" spans="1:13" x14ac:dyDescent="0.4">
      <c r="A1290">
        <v>101289</v>
      </c>
      <c r="B1290" s="1">
        <v>45739.456250000003</v>
      </c>
      <c r="C1290" t="s">
        <v>50</v>
      </c>
      <c r="D1290" t="s">
        <v>14</v>
      </c>
      <c r="E1290" t="s">
        <v>15</v>
      </c>
      <c r="F1290" t="s">
        <v>25</v>
      </c>
      <c r="G1290">
        <v>59</v>
      </c>
      <c r="H1290">
        <v>831</v>
      </c>
      <c r="I1290">
        <v>884.12</v>
      </c>
      <c r="J1290" t="s">
        <v>21</v>
      </c>
      <c r="K1290">
        <v>6500</v>
      </c>
      <c r="L1290">
        <v>4200</v>
      </c>
      <c r="M1290" t="s">
        <v>27</v>
      </c>
    </row>
    <row r="1291" spans="1:13" x14ac:dyDescent="0.4">
      <c r="A1291">
        <v>101290</v>
      </c>
      <c r="B1291" s="1">
        <v>45659.194444444445</v>
      </c>
      <c r="C1291" t="s">
        <v>42</v>
      </c>
      <c r="D1291" t="s">
        <v>14</v>
      </c>
      <c r="E1291" t="s">
        <v>29</v>
      </c>
      <c r="F1291" t="s">
        <v>37</v>
      </c>
      <c r="G1291">
        <v>53</v>
      </c>
      <c r="H1291">
        <v>670</v>
      </c>
      <c r="I1291">
        <v>644.54</v>
      </c>
      <c r="J1291" t="s">
        <v>17</v>
      </c>
      <c r="K1291">
        <v>3200</v>
      </c>
      <c r="L1291">
        <v>2000</v>
      </c>
      <c r="M1291" t="s">
        <v>38</v>
      </c>
    </row>
    <row r="1292" spans="1:13" x14ac:dyDescent="0.4">
      <c r="A1292">
        <v>101291</v>
      </c>
      <c r="B1292" s="1">
        <v>45960.324305555558</v>
      </c>
      <c r="C1292" t="s">
        <v>48</v>
      </c>
      <c r="D1292" t="s">
        <v>40</v>
      </c>
      <c r="E1292" t="s">
        <v>31</v>
      </c>
      <c r="F1292" t="s">
        <v>37</v>
      </c>
      <c r="G1292">
        <v>27</v>
      </c>
      <c r="H1292">
        <v>758</v>
      </c>
      <c r="I1292">
        <v>1150.28</v>
      </c>
      <c r="J1292" t="s">
        <v>41</v>
      </c>
      <c r="K1292">
        <v>5500</v>
      </c>
      <c r="L1292">
        <v>3500</v>
      </c>
      <c r="M1292" t="s">
        <v>38</v>
      </c>
    </row>
    <row r="1293" spans="1:13" x14ac:dyDescent="0.4">
      <c r="A1293">
        <v>101292</v>
      </c>
      <c r="B1293" s="1">
        <v>45854.424305555556</v>
      </c>
      <c r="C1293" t="s">
        <v>23</v>
      </c>
      <c r="D1293" t="s">
        <v>46</v>
      </c>
      <c r="E1293" t="s">
        <v>29</v>
      </c>
      <c r="F1293" t="s">
        <v>25</v>
      </c>
      <c r="G1293">
        <v>55</v>
      </c>
      <c r="H1293">
        <v>600</v>
      </c>
      <c r="I1293">
        <v>328.43</v>
      </c>
      <c r="J1293" t="s">
        <v>53</v>
      </c>
      <c r="K1293">
        <v>15000</v>
      </c>
      <c r="L1293">
        <v>9500</v>
      </c>
      <c r="M1293" t="s">
        <v>27</v>
      </c>
    </row>
    <row r="1294" spans="1:13" x14ac:dyDescent="0.4">
      <c r="A1294">
        <v>101293</v>
      </c>
      <c r="B1294" s="1">
        <v>45668.444444444445</v>
      </c>
      <c r="C1294" t="s">
        <v>42</v>
      </c>
      <c r="D1294" t="s">
        <v>55</v>
      </c>
      <c r="E1294" t="s">
        <v>29</v>
      </c>
      <c r="F1294" t="s">
        <v>20</v>
      </c>
      <c r="G1294">
        <v>4</v>
      </c>
      <c r="H1294">
        <v>894</v>
      </c>
      <c r="I1294">
        <v>948.34</v>
      </c>
      <c r="J1294" t="s">
        <v>58</v>
      </c>
      <c r="K1294">
        <v>1200</v>
      </c>
      <c r="L1294">
        <v>800</v>
      </c>
      <c r="M1294" t="s">
        <v>22</v>
      </c>
    </row>
    <row r="1295" spans="1:13" x14ac:dyDescent="0.4">
      <c r="A1295">
        <v>101294</v>
      </c>
      <c r="B1295" s="1">
        <v>45891.823611111111</v>
      </c>
      <c r="C1295" t="s">
        <v>50</v>
      </c>
      <c r="D1295" t="s">
        <v>55</v>
      </c>
      <c r="E1295" t="s">
        <v>15</v>
      </c>
      <c r="F1295" t="s">
        <v>20</v>
      </c>
      <c r="G1295">
        <v>99</v>
      </c>
      <c r="H1295">
        <v>698</v>
      </c>
      <c r="I1295">
        <v>467.54</v>
      </c>
      <c r="J1295" t="s">
        <v>58</v>
      </c>
      <c r="K1295">
        <v>1200</v>
      </c>
      <c r="L1295">
        <v>800</v>
      </c>
      <c r="M1295" t="s">
        <v>22</v>
      </c>
    </row>
    <row r="1296" spans="1:13" x14ac:dyDescent="0.4">
      <c r="A1296">
        <v>101295</v>
      </c>
      <c r="B1296" s="1">
        <v>45852.09652777778</v>
      </c>
      <c r="C1296" t="s">
        <v>19</v>
      </c>
      <c r="D1296" t="s">
        <v>14</v>
      </c>
      <c r="E1296" t="s">
        <v>29</v>
      </c>
      <c r="F1296" t="s">
        <v>37</v>
      </c>
      <c r="G1296">
        <v>51</v>
      </c>
      <c r="H1296">
        <v>655</v>
      </c>
      <c r="I1296">
        <v>1109.8</v>
      </c>
      <c r="J1296" t="s">
        <v>17</v>
      </c>
      <c r="K1296">
        <v>3200</v>
      </c>
      <c r="L1296">
        <v>2000</v>
      </c>
      <c r="M1296" t="s">
        <v>38</v>
      </c>
    </row>
    <row r="1297" spans="1:13" x14ac:dyDescent="0.4">
      <c r="A1297">
        <v>101296</v>
      </c>
      <c r="B1297" s="1">
        <v>45776.433333333334</v>
      </c>
      <c r="C1297" t="s">
        <v>45</v>
      </c>
      <c r="D1297" t="s">
        <v>46</v>
      </c>
      <c r="E1297" t="s">
        <v>15</v>
      </c>
      <c r="F1297" t="s">
        <v>16</v>
      </c>
      <c r="G1297">
        <v>65</v>
      </c>
      <c r="H1297">
        <v>471</v>
      </c>
      <c r="I1297">
        <v>692.96</v>
      </c>
      <c r="J1297" t="s">
        <v>53</v>
      </c>
      <c r="K1297">
        <v>15000</v>
      </c>
      <c r="L1297">
        <v>9500</v>
      </c>
      <c r="M1297" t="s">
        <v>18</v>
      </c>
    </row>
    <row r="1298" spans="1:13" x14ac:dyDescent="0.4">
      <c r="A1298">
        <v>101297</v>
      </c>
      <c r="B1298" s="1">
        <v>45677.227777777778</v>
      </c>
      <c r="C1298" t="s">
        <v>45</v>
      </c>
      <c r="D1298" t="s">
        <v>43</v>
      </c>
      <c r="E1298" t="s">
        <v>15</v>
      </c>
      <c r="F1298" t="s">
        <v>16</v>
      </c>
      <c r="G1298">
        <v>90</v>
      </c>
      <c r="H1298">
        <v>806</v>
      </c>
      <c r="I1298">
        <v>819</v>
      </c>
      <c r="J1298" t="s">
        <v>44</v>
      </c>
      <c r="K1298">
        <v>4500</v>
      </c>
      <c r="L1298">
        <v>2500</v>
      </c>
      <c r="M1298" t="s">
        <v>18</v>
      </c>
    </row>
    <row r="1299" spans="1:13" x14ac:dyDescent="0.4">
      <c r="A1299">
        <v>101298</v>
      </c>
      <c r="B1299" s="1">
        <v>45918.228472222225</v>
      </c>
      <c r="C1299" t="s">
        <v>42</v>
      </c>
      <c r="D1299" t="s">
        <v>46</v>
      </c>
      <c r="E1299" t="s">
        <v>15</v>
      </c>
      <c r="F1299" t="s">
        <v>32</v>
      </c>
      <c r="G1299">
        <v>62</v>
      </c>
      <c r="H1299">
        <v>820</v>
      </c>
      <c r="I1299">
        <v>496.84</v>
      </c>
      <c r="J1299" t="s">
        <v>53</v>
      </c>
      <c r="K1299">
        <v>15000</v>
      </c>
      <c r="L1299">
        <v>9500</v>
      </c>
      <c r="M1299" t="s">
        <v>33</v>
      </c>
    </row>
    <row r="1300" spans="1:13" x14ac:dyDescent="0.4">
      <c r="A1300">
        <v>101299</v>
      </c>
      <c r="B1300" s="1">
        <v>45950.893750000003</v>
      </c>
      <c r="C1300" t="s">
        <v>19</v>
      </c>
      <c r="D1300" t="s">
        <v>55</v>
      </c>
      <c r="E1300" t="s">
        <v>15</v>
      </c>
      <c r="F1300" t="s">
        <v>25</v>
      </c>
      <c r="G1300">
        <v>47</v>
      </c>
      <c r="H1300">
        <v>1040</v>
      </c>
      <c r="I1300">
        <v>2645.81</v>
      </c>
      <c r="J1300" t="s">
        <v>57</v>
      </c>
      <c r="K1300">
        <v>600</v>
      </c>
      <c r="L1300">
        <v>350</v>
      </c>
      <c r="M1300" t="s">
        <v>27</v>
      </c>
    </row>
    <row r="1301" spans="1:13" x14ac:dyDescent="0.4">
      <c r="A1301">
        <v>101300</v>
      </c>
      <c r="B1301" s="1">
        <v>45913.720833333333</v>
      </c>
      <c r="C1301" t="s">
        <v>45</v>
      </c>
      <c r="D1301" t="s">
        <v>35</v>
      </c>
      <c r="E1301" t="s">
        <v>15</v>
      </c>
      <c r="F1301" t="s">
        <v>20</v>
      </c>
      <c r="G1301">
        <v>23</v>
      </c>
      <c r="H1301">
        <v>851</v>
      </c>
      <c r="I1301">
        <v>1141.2</v>
      </c>
      <c r="J1301" t="s">
        <v>36</v>
      </c>
      <c r="K1301">
        <v>12000</v>
      </c>
      <c r="L1301">
        <v>8000</v>
      </c>
      <c r="M1301" t="s">
        <v>22</v>
      </c>
    </row>
    <row r="1302" spans="1:13" x14ac:dyDescent="0.4">
      <c r="A1302">
        <v>101301</v>
      </c>
      <c r="B1302" s="1">
        <v>45879.908333333333</v>
      </c>
      <c r="C1302" t="s">
        <v>13</v>
      </c>
      <c r="D1302" t="s">
        <v>24</v>
      </c>
      <c r="E1302" t="s">
        <v>31</v>
      </c>
      <c r="F1302" t="s">
        <v>20</v>
      </c>
      <c r="G1302">
        <v>42</v>
      </c>
      <c r="H1302">
        <v>1025</v>
      </c>
      <c r="I1302">
        <v>511.14</v>
      </c>
      <c r="J1302" t="s">
        <v>59</v>
      </c>
      <c r="K1302">
        <v>3500</v>
      </c>
      <c r="L1302">
        <v>2200</v>
      </c>
      <c r="M1302" t="s">
        <v>22</v>
      </c>
    </row>
    <row r="1303" spans="1:13" x14ac:dyDescent="0.4">
      <c r="A1303">
        <v>101302</v>
      </c>
      <c r="B1303" s="1">
        <v>45883.167361111111</v>
      </c>
      <c r="C1303" t="s">
        <v>50</v>
      </c>
      <c r="D1303" t="s">
        <v>46</v>
      </c>
      <c r="E1303" t="s">
        <v>29</v>
      </c>
      <c r="F1303" t="s">
        <v>25</v>
      </c>
      <c r="G1303">
        <v>88</v>
      </c>
      <c r="H1303">
        <v>456</v>
      </c>
      <c r="I1303">
        <v>563.23</v>
      </c>
      <c r="J1303" t="s">
        <v>47</v>
      </c>
      <c r="K1303">
        <v>4500</v>
      </c>
      <c r="L1303">
        <v>2800</v>
      </c>
      <c r="M1303" t="s">
        <v>27</v>
      </c>
    </row>
    <row r="1304" spans="1:13" x14ac:dyDescent="0.4">
      <c r="A1304">
        <v>101303</v>
      </c>
      <c r="B1304" s="1">
        <v>45710.180555555555</v>
      </c>
      <c r="C1304" t="s">
        <v>48</v>
      </c>
      <c r="D1304" t="s">
        <v>46</v>
      </c>
      <c r="E1304" t="s">
        <v>15</v>
      </c>
      <c r="F1304" t="s">
        <v>25</v>
      </c>
      <c r="G1304">
        <v>47</v>
      </c>
      <c r="H1304">
        <v>727</v>
      </c>
      <c r="I1304">
        <v>1185.75</v>
      </c>
      <c r="J1304" t="s">
        <v>47</v>
      </c>
      <c r="K1304">
        <v>4500</v>
      </c>
      <c r="L1304">
        <v>2800</v>
      </c>
      <c r="M1304" t="s">
        <v>27</v>
      </c>
    </row>
    <row r="1305" spans="1:13" x14ac:dyDescent="0.4">
      <c r="A1305">
        <v>101304</v>
      </c>
      <c r="B1305" s="1">
        <v>46012.790277777778</v>
      </c>
      <c r="C1305" t="s">
        <v>23</v>
      </c>
      <c r="D1305" t="s">
        <v>35</v>
      </c>
      <c r="E1305" t="s">
        <v>15</v>
      </c>
      <c r="F1305" t="s">
        <v>32</v>
      </c>
      <c r="G1305">
        <v>38</v>
      </c>
      <c r="H1305">
        <v>659</v>
      </c>
      <c r="I1305">
        <v>715.82</v>
      </c>
      <c r="J1305" t="s">
        <v>36</v>
      </c>
      <c r="K1305">
        <v>12000</v>
      </c>
      <c r="L1305">
        <v>8000</v>
      </c>
      <c r="M1305" t="s">
        <v>33</v>
      </c>
    </row>
    <row r="1306" spans="1:13" x14ac:dyDescent="0.4">
      <c r="A1306">
        <v>101305</v>
      </c>
      <c r="B1306" s="1">
        <v>45999.175000000003</v>
      </c>
      <c r="C1306" t="s">
        <v>48</v>
      </c>
      <c r="D1306" t="s">
        <v>46</v>
      </c>
      <c r="E1306" t="s">
        <v>29</v>
      </c>
      <c r="F1306" t="s">
        <v>25</v>
      </c>
      <c r="G1306">
        <v>8</v>
      </c>
      <c r="H1306">
        <v>424</v>
      </c>
      <c r="I1306">
        <v>682.11</v>
      </c>
      <c r="J1306" t="s">
        <v>53</v>
      </c>
      <c r="K1306">
        <v>15000</v>
      </c>
      <c r="L1306">
        <v>9500</v>
      </c>
      <c r="M1306" t="s">
        <v>27</v>
      </c>
    </row>
    <row r="1307" spans="1:13" x14ac:dyDescent="0.4">
      <c r="A1307">
        <v>101306</v>
      </c>
      <c r="B1307" s="1">
        <v>46021.032638888886</v>
      </c>
      <c r="C1307" t="s">
        <v>50</v>
      </c>
      <c r="D1307" t="s">
        <v>43</v>
      </c>
      <c r="E1307" t="s">
        <v>31</v>
      </c>
      <c r="F1307" t="s">
        <v>32</v>
      </c>
      <c r="G1307">
        <v>27</v>
      </c>
      <c r="H1307">
        <v>338</v>
      </c>
      <c r="I1307">
        <v>1925.66</v>
      </c>
      <c r="J1307" t="s">
        <v>44</v>
      </c>
      <c r="K1307">
        <v>4500</v>
      </c>
      <c r="L1307">
        <v>2500</v>
      </c>
      <c r="M1307" t="s">
        <v>33</v>
      </c>
    </row>
    <row r="1308" spans="1:13" x14ac:dyDescent="0.4">
      <c r="A1308">
        <v>101307</v>
      </c>
      <c r="B1308" s="1">
        <v>45937.027777777781</v>
      </c>
      <c r="C1308" t="s">
        <v>39</v>
      </c>
      <c r="D1308" t="s">
        <v>46</v>
      </c>
      <c r="E1308" t="s">
        <v>29</v>
      </c>
      <c r="F1308" t="s">
        <v>32</v>
      </c>
      <c r="G1308">
        <v>57</v>
      </c>
      <c r="H1308">
        <v>726</v>
      </c>
      <c r="I1308">
        <v>1084.8</v>
      </c>
      <c r="J1308" t="s">
        <v>47</v>
      </c>
      <c r="K1308">
        <v>4500</v>
      </c>
      <c r="L1308">
        <v>2800</v>
      </c>
      <c r="M1308" t="s">
        <v>33</v>
      </c>
    </row>
    <row r="1309" spans="1:13" x14ac:dyDescent="0.4">
      <c r="A1309">
        <v>101308</v>
      </c>
      <c r="B1309" s="1">
        <v>45738.925694444442</v>
      </c>
      <c r="C1309" t="s">
        <v>13</v>
      </c>
      <c r="D1309" t="s">
        <v>43</v>
      </c>
      <c r="E1309" t="s">
        <v>15</v>
      </c>
      <c r="F1309" t="s">
        <v>20</v>
      </c>
      <c r="G1309">
        <v>91</v>
      </c>
      <c r="H1309">
        <v>443</v>
      </c>
      <c r="I1309">
        <v>1093.3499999999999</v>
      </c>
      <c r="J1309" t="s">
        <v>61</v>
      </c>
      <c r="K1309">
        <v>2800</v>
      </c>
      <c r="L1309">
        <v>1500</v>
      </c>
      <c r="M1309" t="s">
        <v>22</v>
      </c>
    </row>
    <row r="1310" spans="1:13" x14ac:dyDescent="0.4">
      <c r="A1310">
        <v>101309</v>
      </c>
      <c r="B1310" s="1">
        <v>45859.270833333336</v>
      </c>
      <c r="C1310" t="s">
        <v>19</v>
      </c>
      <c r="D1310" t="s">
        <v>35</v>
      </c>
      <c r="E1310" t="s">
        <v>15</v>
      </c>
      <c r="F1310" t="s">
        <v>32</v>
      </c>
      <c r="G1310">
        <v>66</v>
      </c>
      <c r="H1310">
        <v>653</v>
      </c>
      <c r="I1310">
        <v>1004.96</v>
      </c>
      <c r="J1310" t="s">
        <v>49</v>
      </c>
      <c r="K1310">
        <v>8500</v>
      </c>
      <c r="L1310">
        <v>5500</v>
      </c>
      <c r="M1310" t="s">
        <v>33</v>
      </c>
    </row>
    <row r="1311" spans="1:13" x14ac:dyDescent="0.4">
      <c r="A1311">
        <v>101310</v>
      </c>
      <c r="B1311" s="1">
        <v>45815.344444444447</v>
      </c>
      <c r="C1311" t="s">
        <v>39</v>
      </c>
      <c r="D1311" t="s">
        <v>35</v>
      </c>
      <c r="E1311" t="s">
        <v>31</v>
      </c>
      <c r="F1311" t="s">
        <v>20</v>
      </c>
      <c r="G1311">
        <v>76</v>
      </c>
      <c r="H1311">
        <v>1048</v>
      </c>
      <c r="I1311">
        <v>560.77</v>
      </c>
      <c r="J1311" t="s">
        <v>49</v>
      </c>
      <c r="K1311">
        <v>8500</v>
      </c>
      <c r="L1311">
        <v>5500</v>
      </c>
      <c r="M1311" t="s">
        <v>22</v>
      </c>
    </row>
    <row r="1312" spans="1:13" x14ac:dyDescent="0.4">
      <c r="A1312">
        <v>101311</v>
      </c>
      <c r="B1312" s="1">
        <v>45777.632638888892</v>
      </c>
      <c r="C1312" t="s">
        <v>45</v>
      </c>
      <c r="D1312" t="s">
        <v>28</v>
      </c>
      <c r="E1312" t="s">
        <v>15</v>
      </c>
      <c r="F1312" t="s">
        <v>16</v>
      </c>
      <c r="G1312">
        <v>53</v>
      </c>
      <c r="H1312">
        <v>773</v>
      </c>
      <c r="I1312">
        <v>816.58</v>
      </c>
      <c r="J1312" t="s">
        <v>30</v>
      </c>
      <c r="K1312">
        <v>450</v>
      </c>
      <c r="L1312">
        <v>200</v>
      </c>
      <c r="M1312" t="s">
        <v>18</v>
      </c>
    </row>
    <row r="1313" spans="1:13" x14ac:dyDescent="0.4">
      <c r="A1313">
        <v>101312</v>
      </c>
      <c r="B1313" s="1">
        <v>45716.363888888889</v>
      </c>
      <c r="C1313" t="s">
        <v>50</v>
      </c>
      <c r="D1313" t="s">
        <v>46</v>
      </c>
      <c r="E1313" t="s">
        <v>15</v>
      </c>
      <c r="F1313" t="s">
        <v>25</v>
      </c>
      <c r="G1313">
        <v>83</v>
      </c>
      <c r="H1313">
        <v>935</v>
      </c>
      <c r="I1313">
        <v>459.63</v>
      </c>
      <c r="J1313" t="s">
        <v>47</v>
      </c>
      <c r="K1313">
        <v>4500</v>
      </c>
      <c r="L1313">
        <v>2800</v>
      </c>
      <c r="M1313" t="s">
        <v>27</v>
      </c>
    </row>
    <row r="1314" spans="1:13" x14ac:dyDescent="0.4">
      <c r="A1314">
        <v>101313</v>
      </c>
      <c r="B1314" s="1">
        <v>45872.493750000001</v>
      </c>
      <c r="C1314" t="s">
        <v>50</v>
      </c>
      <c r="D1314" t="s">
        <v>46</v>
      </c>
      <c r="E1314" t="s">
        <v>31</v>
      </c>
      <c r="F1314" t="s">
        <v>25</v>
      </c>
      <c r="G1314">
        <v>21</v>
      </c>
      <c r="H1314">
        <v>507</v>
      </c>
      <c r="I1314">
        <v>804.41</v>
      </c>
      <c r="J1314" t="s">
        <v>53</v>
      </c>
      <c r="K1314">
        <v>15000</v>
      </c>
      <c r="L1314">
        <v>9500</v>
      </c>
      <c r="M1314" t="s">
        <v>27</v>
      </c>
    </row>
    <row r="1315" spans="1:13" x14ac:dyDescent="0.4">
      <c r="A1315">
        <v>101314</v>
      </c>
      <c r="B1315" s="1">
        <v>45785.427083333336</v>
      </c>
      <c r="C1315" t="s">
        <v>19</v>
      </c>
      <c r="D1315" t="s">
        <v>40</v>
      </c>
      <c r="E1315" t="s">
        <v>15</v>
      </c>
      <c r="F1315" t="s">
        <v>20</v>
      </c>
      <c r="G1315">
        <v>20</v>
      </c>
      <c r="H1315">
        <v>1039</v>
      </c>
      <c r="I1315">
        <v>903.92</v>
      </c>
      <c r="J1315" t="s">
        <v>52</v>
      </c>
      <c r="K1315">
        <v>1500</v>
      </c>
      <c r="L1315">
        <v>800</v>
      </c>
      <c r="M1315" t="s">
        <v>22</v>
      </c>
    </row>
    <row r="1316" spans="1:13" x14ac:dyDescent="0.4">
      <c r="A1316">
        <v>101315</v>
      </c>
      <c r="B1316" s="1">
        <v>45881.931944444441</v>
      </c>
      <c r="C1316" t="s">
        <v>45</v>
      </c>
      <c r="D1316" t="s">
        <v>28</v>
      </c>
      <c r="E1316" t="s">
        <v>15</v>
      </c>
      <c r="F1316" t="s">
        <v>20</v>
      </c>
      <c r="G1316">
        <v>93</v>
      </c>
      <c r="H1316">
        <v>938</v>
      </c>
      <c r="I1316">
        <v>208.07</v>
      </c>
      <c r="J1316" t="s">
        <v>54</v>
      </c>
      <c r="K1316">
        <v>2500</v>
      </c>
      <c r="L1316">
        <v>1500</v>
      </c>
      <c r="M1316" t="s">
        <v>22</v>
      </c>
    </row>
    <row r="1317" spans="1:13" x14ac:dyDescent="0.4">
      <c r="A1317">
        <v>101316</v>
      </c>
      <c r="B1317" s="1">
        <v>45866.46875</v>
      </c>
      <c r="C1317" t="s">
        <v>42</v>
      </c>
      <c r="D1317" t="s">
        <v>46</v>
      </c>
      <c r="E1317" t="s">
        <v>31</v>
      </c>
      <c r="F1317" t="s">
        <v>25</v>
      </c>
      <c r="G1317">
        <v>46</v>
      </c>
      <c r="H1317">
        <v>529</v>
      </c>
      <c r="I1317">
        <v>209.4</v>
      </c>
      <c r="J1317" t="s">
        <v>53</v>
      </c>
      <c r="K1317">
        <v>15000</v>
      </c>
      <c r="L1317">
        <v>9500</v>
      </c>
      <c r="M1317" t="s">
        <v>27</v>
      </c>
    </row>
    <row r="1318" spans="1:13" x14ac:dyDescent="0.4">
      <c r="A1318">
        <v>101317</v>
      </c>
      <c r="B1318" s="1">
        <v>45772.388888888891</v>
      </c>
      <c r="C1318" t="s">
        <v>19</v>
      </c>
      <c r="D1318" t="s">
        <v>14</v>
      </c>
      <c r="E1318" t="s">
        <v>29</v>
      </c>
      <c r="F1318" t="s">
        <v>16</v>
      </c>
      <c r="G1318">
        <v>6</v>
      </c>
      <c r="H1318">
        <v>1043</v>
      </c>
      <c r="I1318">
        <v>975.56</v>
      </c>
      <c r="J1318" t="s">
        <v>17</v>
      </c>
      <c r="K1318">
        <v>3200</v>
      </c>
      <c r="L1318">
        <v>2000</v>
      </c>
      <c r="M1318" t="s">
        <v>18</v>
      </c>
    </row>
    <row r="1319" spans="1:13" x14ac:dyDescent="0.4">
      <c r="A1319">
        <v>101318</v>
      </c>
      <c r="B1319" s="1">
        <v>45866.363888888889</v>
      </c>
      <c r="C1319" t="s">
        <v>13</v>
      </c>
      <c r="D1319" t="s">
        <v>28</v>
      </c>
      <c r="E1319" t="s">
        <v>15</v>
      </c>
      <c r="F1319" t="s">
        <v>20</v>
      </c>
      <c r="G1319">
        <v>23</v>
      </c>
      <c r="H1319">
        <v>996</v>
      </c>
      <c r="I1319">
        <v>892.95</v>
      </c>
      <c r="J1319" t="s">
        <v>30</v>
      </c>
      <c r="K1319">
        <v>450</v>
      </c>
      <c r="L1319">
        <v>200</v>
      </c>
      <c r="M1319" t="s">
        <v>22</v>
      </c>
    </row>
    <row r="1320" spans="1:13" x14ac:dyDescent="0.4">
      <c r="A1320">
        <v>101319</v>
      </c>
      <c r="B1320" s="1">
        <v>45671.525694444441</v>
      </c>
      <c r="C1320" t="s">
        <v>42</v>
      </c>
      <c r="D1320" t="s">
        <v>35</v>
      </c>
      <c r="E1320" t="s">
        <v>15</v>
      </c>
      <c r="F1320" t="s">
        <v>20</v>
      </c>
      <c r="G1320">
        <v>40</v>
      </c>
      <c r="H1320">
        <v>375</v>
      </c>
      <c r="I1320">
        <v>747.9</v>
      </c>
      <c r="J1320" t="s">
        <v>36</v>
      </c>
      <c r="K1320">
        <v>12000</v>
      </c>
      <c r="L1320">
        <v>8000</v>
      </c>
      <c r="M1320" t="s">
        <v>22</v>
      </c>
    </row>
    <row r="1321" spans="1:13" x14ac:dyDescent="0.4">
      <c r="A1321">
        <v>101320</v>
      </c>
      <c r="B1321" s="1">
        <v>45666.488194444442</v>
      </c>
      <c r="C1321" t="s">
        <v>34</v>
      </c>
      <c r="D1321" t="s">
        <v>28</v>
      </c>
      <c r="E1321" t="s">
        <v>31</v>
      </c>
      <c r="F1321" t="s">
        <v>20</v>
      </c>
      <c r="G1321">
        <v>24</v>
      </c>
      <c r="H1321">
        <v>821</v>
      </c>
      <c r="I1321">
        <v>669.28</v>
      </c>
      <c r="J1321" t="s">
        <v>30</v>
      </c>
      <c r="K1321">
        <v>450</v>
      </c>
      <c r="L1321">
        <v>200</v>
      </c>
      <c r="M1321" t="s">
        <v>22</v>
      </c>
    </row>
    <row r="1322" spans="1:13" x14ac:dyDescent="0.4">
      <c r="A1322">
        <v>101321</v>
      </c>
      <c r="B1322" s="1">
        <v>45697.340277777781</v>
      </c>
      <c r="C1322" t="s">
        <v>42</v>
      </c>
      <c r="D1322" t="s">
        <v>46</v>
      </c>
      <c r="E1322" t="s">
        <v>15</v>
      </c>
      <c r="F1322" t="s">
        <v>20</v>
      </c>
      <c r="G1322">
        <v>31</v>
      </c>
      <c r="H1322">
        <v>936</v>
      </c>
      <c r="I1322">
        <v>650.87</v>
      </c>
      <c r="J1322" t="s">
        <v>53</v>
      </c>
      <c r="K1322">
        <v>15000</v>
      </c>
      <c r="L1322">
        <v>9500</v>
      </c>
      <c r="M1322" t="s">
        <v>22</v>
      </c>
    </row>
    <row r="1323" spans="1:13" x14ac:dyDescent="0.4">
      <c r="A1323">
        <v>101322</v>
      </c>
      <c r="B1323" s="1">
        <v>45894.757638888892</v>
      </c>
      <c r="C1323" t="s">
        <v>39</v>
      </c>
      <c r="D1323" t="s">
        <v>46</v>
      </c>
      <c r="E1323" t="s">
        <v>15</v>
      </c>
      <c r="F1323" t="s">
        <v>20</v>
      </c>
      <c r="G1323">
        <v>36</v>
      </c>
      <c r="H1323">
        <v>1025</v>
      </c>
      <c r="I1323">
        <v>716.04</v>
      </c>
      <c r="J1323" t="s">
        <v>53</v>
      </c>
      <c r="K1323">
        <v>15000</v>
      </c>
      <c r="L1323">
        <v>9500</v>
      </c>
      <c r="M1323" t="s">
        <v>22</v>
      </c>
    </row>
    <row r="1324" spans="1:13" x14ac:dyDescent="0.4">
      <c r="A1324">
        <v>101323</v>
      </c>
      <c r="B1324" s="1">
        <v>45938.142361111109</v>
      </c>
      <c r="C1324" t="s">
        <v>34</v>
      </c>
      <c r="D1324" t="s">
        <v>40</v>
      </c>
      <c r="E1324" t="s">
        <v>31</v>
      </c>
      <c r="F1324" t="s">
        <v>32</v>
      </c>
      <c r="G1324">
        <v>24</v>
      </c>
      <c r="H1324">
        <v>587</v>
      </c>
      <c r="I1324">
        <v>908.87</v>
      </c>
      <c r="J1324" t="s">
        <v>52</v>
      </c>
      <c r="K1324">
        <v>1500</v>
      </c>
      <c r="L1324">
        <v>800</v>
      </c>
      <c r="M1324" t="s">
        <v>33</v>
      </c>
    </row>
    <row r="1325" spans="1:13" x14ac:dyDescent="0.4">
      <c r="A1325">
        <v>101324</v>
      </c>
      <c r="B1325" s="1">
        <v>46016.017361111109</v>
      </c>
      <c r="C1325" t="s">
        <v>45</v>
      </c>
      <c r="D1325" t="s">
        <v>14</v>
      </c>
      <c r="E1325" t="s">
        <v>31</v>
      </c>
      <c r="F1325" t="s">
        <v>32</v>
      </c>
      <c r="G1325">
        <v>38</v>
      </c>
      <c r="H1325">
        <v>996</v>
      </c>
      <c r="I1325">
        <v>1700.78</v>
      </c>
      <c r="J1325" t="s">
        <v>17</v>
      </c>
      <c r="K1325">
        <v>3200</v>
      </c>
      <c r="L1325">
        <v>2000</v>
      </c>
      <c r="M1325" t="s">
        <v>33</v>
      </c>
    </row>
    <row r="1326" spans="1:13" x14ac:dyDescent="0.4">
      <c r="A1326">
        <v>101325</v>
      </c>
      <c r="B1326" s="1">
        <v>45858.522916666669</v>
      </c>
      <c r="C1326" t="s">
        <v>13</v>
      </c>
      <c r="D1326" t="s">
        <v>46</v>
      </c>
      <c r="E1326" t="s">
        <v>15</v>
      </c>
      <c r="F1326" t="s">
        <v>16</v>
      </c>
      <c r="G1326">
        <v>19</v>
      </c>
      <c r="H1326">
        <v>1098</v>
      </c>
      <c r="I1326">
        <v>615.72</v>
      </c>
      <c r="J1326" t="s">
        <v>53</v>
      </c>
      <c r="K1326">
        <v>15000</v>
      </c>
      <c r="L1326">
        <v>9500</v>
      </c>
      <c r="M1326" t="s">
        <v>18</v>
      </c>
    </row>
    <row r="1327" spans="1:13" x14ac:dyDescent="0.4">
      <c r="A1327">
        <v>101326</v>
      </c>
      <c r="B1327" s="1">
        <v>45903.052083333336</v>
      </c>
      <c r="C1327" t="s">
        <v>45</v>
      </c>
      <c r="D1327" t="s">
        <v>28</v>
      </c>
      <c r="E1327" t="s">
        <v>15</v>
      </c>
      <c r="F1327" t="s">
        <v>20</v>
      </c>
      <c r="G1327">
        <v>70</v>
      </c>
      <c r="H1327">
        <v>1011</v>
      </c>
      <c r="I1327">
        <v>584.09</v>
      </c>
      <c r="J1327" t="s">
        <v>54</v>
      </c>
      <c r="K1327">
        <v>2500</v>
      </c>
      <c r="L1327">
        <v>1500</v>
      </c>
      <c r="M1327" t="s">
        <v>22</v>
      </c>
    </row>
    <row r="1328" spans="1:13" x14ac:dyDescent="0.4">
      <c r="A1328">
        <v>101327</v>
      </c>
      <c r="B1328" s="1">
        <v>45935.301388888889</v>
      </c>
      <c r="C1328" t="s">
        <v>23</v>
      </c>
      <c r="D1328" t="s">
        <v>35</v>
      </c>
      <c r="E1328" t="s">
        <v>31</v>
      </c>
      <c r="F1328" t="s">
        <v>37</v>
      </c>
      <c r="G1328">
        <v>62</v>
      </c>
      <c r="H1328">
        <v>1057</v>
      </c>
      <c r="I1328">
        <v>578.78</v>
      </c>
      <c r="J1328" t="s">
        <v>36</v>
      </c>
      <c r="K1328">
        <v>12000</v>
      </c>
      <c r="L1328">
        <v>8000</v>
      </c>
      <c r="M1328" t="s">
        <v>38</v>
      </c>
    </row>
    <row r="1329" spans="1:13" x14ac:dyDescent="0.4">
      <c r="A1329">
        <v>101328</v>
      </c>
      <c r="B1329" s="1">
        <v>45892.461805555555</v>
      </c>
      <c r="C1329" t="s">
        <v>19</v>
      </c>
      <c r="D1329" t="s">
        <v>28</v>
      </c>
      <c r="E1329" t="s">
        <v>15</v>
      </c>
      <c r="F1329" t="s">
        <v>25</v>
      </c>
      <c r="G1329">
        <v>78</v>
      </c>
      <c r="H1329">
        <v>555</v>
      </c>
      <c r="I1329">
        <v>387.63</v>
      </c>
      <c r="J1329" t="s">
        <v>30</v>
      </c>
      <c r="K1329">
        <v>450</v>
      </c>
      <c r="L1329">
        <v>200</v>
      </c>
      <c r="M1329" t="s">
        <v>27</v>
      </c>
    </row>
    <row r="1330" spans="1:13" x14ac:dyDescent="0.4">
      <c r="A1330">
        <v>101329</v>
      </c>
      <c r="B1330" s="1">
        <v>45661.506249999999</v>
      </c>
      <c r="C1330" t="s">
        <v>34</v>
      </c>
      <c r="D1330" t="s">
        <v>28</v>
      </c>
      <c r="E1330" t="s">
        <v>15</v>
      </c>
      <c r="F1330" t="s">
        <v>37</v>
      </c>
      <c r="G1330">
        <v>53</v>
      </c>
      <c r="H1330">
        <v>1161</v>
      </c>
      <c r="I1330">
        <v>571.47</v>
      </c>
      <c r="J1330" t="s">
        <v>30</v>
      </c>
      <c r="K1330">
        <v>450</v>
      </c>
      <c r="L1330">
        <v>200</v>
      </c>
      <c r="M1330" t="s">
        <v>38</v>
      </c>
    </row>
    <row r="1331" spans="1:13" x14ac:dyDescent="0.4">
      <c r="A1331">
        <v>101330</v>
      </c>
      <c r="B1331" s="1">
        <v>45811.532638888886</v>
      </c>
      <c r="C1331" t="s">
        <v>42</v>
      </c>
      <c r="D1331" t="s">
        <v>28</v>
      </c>
      <c r="E1331" t="s">
        <v>15</v>
      </c>
      <c r="F1331" t="s">
        <v>20</v>
      </c>
      <c r="G1331">
        <v>68</v>
      </c>
      <c r="H1331">
        <v>589</v>
      </c>
      <c r="I1331">
        <v>820.33</v>
      </c>
      <c r="J1331" t="s">
        <v>54</v>
      </c>
      <c r="K1331">
        <v>2500</v>
      </c>
      <c r="L1331">
        <v>1500</v>
      </c>
      <c r="M1331" t="s">
        <v>22</v>
      </c>
    </row>
    <row r="1332" spans="1:13" x14ac:dyDescent="0.4">
      <c r="A1332">
        <v>101331</v>
      </c>
      <c r="B1332" s="1">
        <v>45686.03125</v>
      </c>
      <c r="C1332" t="s">
        <v>39</v>
      </c>
      <c r="D1332" t="s">
        <v>35</v>
      </c>
      <c r="E1332" t="s">
        <v>31</v>
      </c>
      <c r="F1332" t="s">
        <v>20</v>
      </c>
      <c r="G1332">
        <v>51</v>
      </c>
      <c r="H1332">
        <v>993</v>
      </c>
      <c r="I1332">
        <v>663.35</v>
      </c>
      <c r="J1332" t="s">
        <v>49</v>
      </c>
      <c r="K1332">
        <v>8500</v>
      </c>
      <c r="L1332">
        <v>5500</v>
      </c>
      <c r="M1332" t="s">
        <v>22</v>
      </c>
    </row>
    <row r="1333" spans="1:13" x14ac:dyDescent="0.4">
      <c r="A1333">
        <v>101332</v>
      </c>
      <c r="B1333" s="1">
        <v>45766.304166666669</v>
      </c>
      <c r="C1333" t="s">
        <v>34</v>
      </c>
      <c r="D1333" t="s">
        <v>14</v>
      </c>
      <c r="E1333" t="s">
        <v>15</v>
      </c>
      <c r="F1333" t="s">
        <v>25</v>
      </c>
      <c r="G1333">
        <v>73</v>
      </c>
      <c r="H1333">
        <v>732</v>
      </c>
      <c r="I1333">
        <v>566.49</v>
      </c>
      <c r="J1333" t="s">
        <v>17</v>
      </c>
      <c r="K1333">
        <v>3200</v>
      </c>
      <c r="L1333">
        <v>2000</v>
      </c>
      <c r="M1333" t="s">
        <v>27</v>
      </c>
    </row>
    <row r="1334" spans="1:13" x14ac:dyDescent="0.4">
      <c r="A1334">
        <v>101333</v>
      </c>
      <c r="B1334" s="1">
        <v>45755.170138888891</v>
      </c>
      <c r="C1334" t="s">
        <v>39</v>
      </c>
      <c r="D1334" t="s">
        <v>35</v>
      </c>
      <c r="E1334" t="s">
        <v>15</v>
      </c>
      <c r="F1334" t="s">
        <v>20</v>
      </c>
      <c r="G1334">
        <v>64</v>
      </c>
      <c r="H1334">
        <v>600</v>
      </c>
      <c r="I1334">
        <v>464.36</v>
      </c>
      <c r="J1334" t="s">
        <v>49</v>
      </c>
      <c r="K1334">
        <v>8500</v>
      </c>
      <c r="L1334">
        <v>5500</v>
      </c>
      <c r="M1334" t="s">
        <v>22</v>
      </c>
    </row>
    <row r="1335" spans="1:13" x14ac:dyDescent="0.4">
      <c r="A1335">
        <v>101334</v>
      </c>
      <c r="B1335" s="1">
        <v>45872.772916666669</v>
      </c>
      <c r="C1335" t="s">
        <v>13</v>
      </c>
      <c r="D1335" t="s">
        <v>43</v>
      </c>
      <c r="E1335" t="s">
        <v>29</v>
      </c>
      <c r="F1335" t="s">
        <v>37</v>
      </c>
      <c r="G1335">
        <v>91</v>
      </c>
      <c r="H1335">
        <v>1111</v>
      </c>
      <c r="I1335">
        <v>469.2</v>
      </c>
      <c r="J1335" t="s">
        <v>51</v>
      </c>
      <c r="K1335">
        <v>1800</v>
      </c>
      <c r="L1335">
        <v>900</v>
      </c>
      <c r="M1335" t="s">
        <v>38</v>
      </c>
    </row>
    <row r="1336" spans="1:13" x14ac:dyDescent="0.4">
      <c r="A1336">
        <v>101335</v>
      </c>
      <c r="B1336" s="1">
        <v>45950.881944444445</v>
      </c>
      <c r="C1336" t="s">
        <v>34</v>
      </c>
      <c r="D1336" t="s">
        <v>24</v>
      </c>
      <c r="E1336" t="s">
        <v>29</v>
      </c>
      <c r="F1336" t="s">
        <v>25</v>
      </c>
      <c r="G1336">
        <v>93</v>
      </c>
      <c r="H1336">
        <v>793</v>
      </c>
      <c r="I1336">
        <v>891.51</v>
      </c>
      <c r="J1336" t="s">
        <v>26</v>
      </c>
      <c r="K1336">
        <v>45000</v>
      </c>
      <c r="L1336">
        <v>32000</v>
      </c>
      <c r="M1336" t="s">
        <v>27</v>
      </c>
    </row>
    <row r="1337" spans="1:13" x14ac:dyDescent="0.4">
      <c r="A1337">
        <v>101336</v>
      </c>
      <c r="B1337" s="1">
        <v>45732.793055555558</v>
      </c>
      <c r="C1337" t="s">
        <v>19</v>
      </c>
      <c r="D1337" t="s">
        <v>24</v>
      </c>
      <c r="E1337" t="s">
        <v>29</v>
      </c>
      <c r="F1337" t="s">
        <v>37</v>
      </c>
      <c r="G1337">
        <v>46</v>
      </c>
      <c r="H1337">
        <v>498</v>
      </c>
      <c r="I1337">
        <v>548.58000000000004</v>
      </c>
      <c r="J1337" t="s">
        <v>26</v>
      </c>
      <c r="K1337">
        <v>45000</v>
      </c>
      <c r="L1337">
        <v>32000</v>
      </c>
      <c r="M1337" t="s">
        <v>38</v>
      </c>
    </row>
    <row r="1338" spans="1:13" x14ac:dyDescent="0.4">
      <c r="A1338">
        <v>101337</v>
      </c>
      <c r="B1338" s="1">
        <v>45983.674305555556</v>
      </c>
      <c r="C1338" t="s">
        <v>42</v>
      </c>
      <c r="D1338" t="s">
        <v>43</v>
      </c>
      <c r="E1338" t="s">
        <v>29</v>
      </c>
      <c r="F1338" t="s">
        <v>32</v>
      </c>
      <c r="G1338">
        <v>40</v>
      </c>
      <c r="H1338">
        <v>589</v>
      </c>
      <c r="I1338">
        <v>447.4</v>
      </c>
      <c r="J1338" t="s">
        <v>61</v>
      </c>
      <c r="K1338">
        <v>2800</v>
      </c>
      <c r="L1338">
        <v>1500</v>
      </c>
      <c r="M1338" t="s">
        <v>33</v>
      </c>
    </row>
    <row r="1339" spans="1:13" x14ac:dyDescent="0.4">
      <c r="A1339">
        <v>101338</v>
      </c>
      <c r="B1339" s="1">
        <v>45803.772222222222</v>
      </c>
      <c r="C1339" t="s">
        <v>23</v>
      </c>
      <c r="D1339" t="s">
        <v>14</v>
      </c>
      <c r="E1339" t="s">
        <v>15</v>
      </c>
      <c r="F1339" t="s">
        <v>37</v>
      </c>
      <c r="G1339">
        <v>17</v>
      </c>
      <c r="H1339">
        <v>936</v>
      </c>
      <c r="I1339">
        <v>703.84</v>
      </c>
      <c r="J1339" t="s">
        <v>17</v>
      </c>
      <c r="K1339">
        <v>3200</v>
      </c>
      <c r="L1339">
        <v>2000</v>
      </c>
      <c r="M1339" t="s">
        <v>38</v>
      </c>
    </row>
    <row r="1340" spans="1:13" x14ac:dyDescent="0.4">
      <c r="A1340">
        <v>101339</v>
      </c>
      <c r="B1340" s="1">
        <v>45785.0625</v>
      </c>
      <c r="C1340" t="s">
        <v>34</v>
      </c>
      <c r="D1340" t="s">
        <v>35</v>
      </c>
      <c r="E1340" t="s">
        <v>29</v>
      </c>
      <c r="F1340" t="s">
        <v>37</v>
      </c>
      <c r="G1340">
        <v>26</v>
      </c>
      <c r="H1340">
        <v>372</v>
      </c>
      <c r="I1340">
        <v>690.51</v>
      </c>
      <c r="J1340" t="s">
        <v>49</v>
      </c>
      <c r="K1340">
        <v>8500</v>
      </c>
      <c r="L1340">
        <v>5500</v>
      </c>
      <c r="M1340" t="s">
        <v>38</v>
      </c>
    </row>
    <row r="1341" spans="1:13" x14ac:dyDescent="0.4">
      <c r="A1341">
        <v>101340</v>
      </c>
      <c r="B1341" s="1">
        <v>45998.48541666667</v>
      </c>
      <c r="C1341" t="s">
        <v>39</v>
      </c>
      <c r="D1341" t="s">
        <v>43</v>
      </c>
      <c r="E1341" t="s">
        <v>15</v>
      </c>
      <c r="F1341" t="s">
        <v>16</v>
      </c>
      <c r="G1341">
        <v>7</v>
      </c>
      <c r="H1341">
        <v>1163</v>
      </c>
      <c r="I1341">
        <v>856.6</v>
      </c>
      <c r="J1341" t="s">
        <v>51</v>
      </c>
      <c r="K1341">
        <v>1800</v>
      </c>
      <c r="L1341">
        <v>900</v>
      </c>
      <c r="M1341" t="s">
        <v>18</v>
      </c>
    </row>
    <row r="1342" spans="1:13" x14ac:dyDescent="0.4">
      <c r="A1342">
        <v>101341</v>
      </c>
      <c r="B1342" s="1">
        <v>45699.037499999999</v>
      </c>
      <c r="C1342" t="s">
        <v>34</v>
      </c>
      <c r="D1342" t="s">
        <v>43</v>
      </c>
      <c r="E1342" t="s">
        <v>29</v>
      </c>
      <c r="F1342" t="s">
        <v>37</v>
      </c>
      <c r="G1342">
        <v>3</v>
      </c>
      <c r="H1342">
        <v>429</v>
      </c>
      <c r="I1342">
        <v>414.36</v>
      </c>
      <c r="J1342" t="s">
        <v>44</v>
      </c>
      <c r="K1342">
        <v>4500</v>
      </c>
      <c r="L1342">
        <v>2500</v>
      </c>
      <c r="M1342" t="s">
        <v>38</v>
      </c>
    </row>
    <row r="1343" spans="1:13" x14ac:dyDescent="0.4">
      <c r="A1343">
        <v>101342</v>
      </c>
      <c r="B1343" s="1">
        <v>46013.475694444445</v>
      </c>
      <c r="C1343" t="s">
        <v>19</v>
      </c>
      <c r="D1343" t="s">
        <v>43</v>
      </c>
      <c r="E1343" t="s">
        <v>15</v>
      </c>
      <c r="F1343" t="s">
        <v>25</v>
      </c>
      <c r="G1343">
        <v>90</v>
      </c>
      <c r="H1343">
        <v>1061</v>
      </c>
      <c r="I1343">
        <v>299.31</v>
      </c>
      <c r="J1343" t="s">
        <v>44</v>
      </c>
      <c r="K1343">
        <v>4500</v>
      </c>
      <c r="L1343">
        <v>2500</v>
      </c>
      <c r="M1343" t="s">
        <v>27</v>
      </c>
    </row>
    <row r="1344" spans="1:13" x14ac:dyDescent="0.4">
      <c r="A1344">
        <v>101343</v>
      </c>
      <c r="B1344" s="1">
        <v>45698.772222222222</v>
      </c>
      <c r="C1344" t="s">
        <v>34</v>
      </c>
      <c r="D1344" t="s">
        <v>55</v>
      </c>
      <c r="E1344" t="s">
        <v>31</v>
      </c>
      <c r="F1344" t="s">
        <v>32</v>
      </c>
      <c r="G1344">
        <v>62</v>
      </c>
      <c r="H1344">
        <v>660</v>
      </c>
      <c r="I1344">
        <v>402.16</v>
      </c>
      <c r="J1344" t="s">
        <v>57</v>
      </c>
      <c r="K1344">
        <v>600</v>
      </c>
      <c r="L1344">
        <v>350</v>
      </c>
      <c r="M1344" t="s">
        <v>33</v>
      </c>
    </row>
    <row r="1345" spans="1:13" x14ac:dyDescent="0.4">
      <c r="A1345">
        <v>101344</v>
      </c>
      <c r="B1345" s="1">
        <v>45691.486805555556</v>
      </c>
      <c r="C1345" t="s">
        <v>48</v>
      </c>
      <c r="D1345" t="s">
        <v>40</v>
      </c>
      <c r="E1345" t="s">
        <v>15</v>
      </c>
      <c r="F1345" t="s">
        <v>16</v>
      </c>
      <c r="G1345">
        <v>39</v>
      </c>
      <c r="H1345">
        <v>1054</v>
      </c>
      <c r="I1345">
        <v>810.3</v>
      </c>
      <c r="J1345" t="s">
        <v>52</v>
      </c>
      <c r="K1345">
        <v>1500</v>
      </c>
      <c r="L1345">
        <v>800</v>
      </c>
      <c r="M1345" t="s">
        <v>18</v>
      </c>
    </row>
    <row r="1346" spans="1:13" x14ac:dyDescent="0.4">
      <c r="A1346">
        <v>101345</v>
      </c>
      <c r="B1346" s="1">
        <v>45674.005555555559</v>
      </c>
      <c r="C1346" t="s">
        <v>19</v>
      </c>
      <c r="D1346" t="s">
        <v>35</v>
      </c>
      <c r="E1346" t="s">
        <v>29</v>
      </c>
      <c r="F1346" t="s">
        <v>37</v>
      </c>
      <c r="G1346">
        <v>69</v>
      </c>
      <c r="H1346">
        <v>815</v>
      </c>
      <c r="I1346">
        <v>708.09</v>
      </c>
      <c r="J1346" t="s">
        <v>36</v>
      </c>
      <c r="K1346">
        <v>12000</v>
      </c>
      <c r="L1346">
        <v>8000</v>
      </c>
      <c r="M1346" t="s">
        <v>38</v>
      </c>
    </row>
    <row r="1347" spans="1:13" x14ac:dyDescent="0.4">
      <c r="A1347">
        <v>101346</v>
      </c>
      <c r="B1347" s="1">
        <v>45822.111111111109</v>
      </c>
      <c r="C1347" t="s">
        <v>13</v>
      </c>
      <c r="D1347" t="s">
        <v>40</v>
      </c>
      <c r="E1347" t="s">
        <v>15</v>
      </c>
      <c r="F1347" t="s">
        <v>25</v>
      </c>
      <c r="G1347">
        <v>6</v>
      </c>
      <c r="H1347">
        <v>714</v>
      </c>
      <c r="I1347">
        <v>254.73</v>
      </c>
      <c r="J1347" t="s">
        <v>41</v>
      </c>
      <c r="K1347">
        <v>5500</v>
      </c>
      <c r="L1347">
        <v>3500</v>
      </c>
      <c r="M1347" t="s">
        <v>27</v>
      </c>
    </row>
    <row r="1348" spans="1:13" x14ac:dyDescent="0.4">
      <c r="A1348">
        <v>101347</v>
      </c>
      <c r="B1348" s="1">
        <v>45810.034722222219</v>
      </c>
      <c r="C1348" t="s">
        <v>23</v>
      </c>
      <c r="D1348" t="s">
        <v>40</v>
      </c>
      <c r="E1348" t="s">
        <v>15</v>
      </c>
      <c r="F1348" t="s">
        <v>25</v>
      </c>
      <c r="G1348">
        <v>51</v>
      </c>
      <c r="H1348">
        <v>312</v>
      </c>
      <c r="I1348">
        <v>1156.5</v>
      </c>
      <c r="J1348" t="s">
        <v>41</v>
      </c>
      <c r="K1348">
        <v>5500</v>
      </c>
      <c r="L1348">
        <v>3500</v>
      </c>
      <c r="M1348" t="s">
        <v>27</v>
      </c>
    </row>
    <row r="1349" spans="1:13" x14ac:dyDescent="0.4">
      <c r="A1349">
        <v>101348</v>
      </c>
      <c r="B1349" s="1">
        <v>45733.038194444445</v>
      </c>
      <c r="C1349" t="s">
        <v>45</v>
      </c>
      <c r="D1349" t="s">
        <v>35</v>
      </c>
      <c r="E1349" t="s">
        <v>29</v>
      </c>
      <c r="F1349" t="s">
        <v>32</v>
      </c>
      <c r="G1349">
        <v>1</v>
      </c>
      <c r="H1349">
        <v>680</v>
      </c>
      <c r="I1349">
        <v>1047.4000000000001</v>
      </c>
      <c r="J1349" t="s">
        <v>49</v>
      </c>
      <c r="K1349">
        <v>8500</v>
      </c>
      <c r="L1349">
        <v>5500</v>
      </c>
      <c r="M1349" t="s">
        <v>33</v>
      </c>
    </row>
    <row r="1350" spans="1:13" x14ac:dyDescent="0.4">
      <c r="A1350">
        <v>101349</v>
      </c>
      <c r="B1350" s="1">
        <v>45744.353472222225</v>
      </c>
      <c r="C1350" t="s">
        <v>34</v>
      </c>
      <c r="D1350" t="s">
        <v>43</v>
      </c>
      <c r="E1350" t="s">
        <v>15</v>
      </c>
      <c r="F1350" t="s">
        <v>32</v>
      </c>
      <c r="G1350">
        <v>11</v>
      </c>
      <c r="H1350">
        <v>402</v>
      </c>
      <c r="I1350">
        <v>2087.14</v>
      </c>
      <c r="J1350" t="s">
        <v>44</v>
      </c>
      <c r="K1350">
        <v>4500</v>
      </c>
      <c r="L1350">
        <v>2500</v>
      </c>
      <c r="M1350" t="s">
        <v>33</v>
      </c>
    </row>
    <row r="1351" spans="1:13" x14ac:dyDescent="0.4">
      <c r="A1351">
        <v>101350</v>
      </c>
      <c r="B1351" s="1">
        <v>45774.004166666666</v>
      </c>
      <c r="C1351" t="s">
        <v>13</v>
      </c>
      <c r="D1351" t="s">
        <v>55</v>
      </c>
      <c r="E1351" t="s">
        <v>31</v>
      </c>
      <c r="F1351" t="s">
        <v>37</v>
      </c>
      <c r="G1351">
        <v>16</v>
      </c>
      <c r="H1351">
        <v>823</v>
      </c>
      <c r="I1351">
        <v>2541.64</v>
      </c>
      <c r="J1351" t="s">
        <v>56</v>
      </c>
      <c r="K1351">
        <v>850</v>
      </c>
      <c r="L1351">
        <v>550</v>
      </c>
      <c r="M1351" t="s">
        <v>38</v>
      </c>
    </row>
    <row r="1352" spans="1:13" x14ac:dyDescent="0.4">
      <c r="A1352">
        <v>101351</v>
      </c>
      <c r="B1352" s="1">
        <v>46019.464583333334</v>
      </c>
      <c r="C1352" t="s">
        <v>23</v>
      </c>
      <c r="D1352" t="s">
        <v>14</v>
      </c>
      <c r="E1352" t="s">
        <v>29</v>
      </c>
      <c r="F1352" t="s">
        <v>25</v>
      </c>
      <c r="G1352">
        <v>33</v>
      </c>
      <c r="H1352">
        <v>355</v>
      </c>
      <c r="I1352">
        <v>525.5</v>
      </c>
      <c r="J1352" t="s">
        <v>17</v>
      </c>
      <c r="K1352">
        <v>3200</v>
      </c>
      <c r="L1352">
        <v>2000</v>
      </c>
      <c r="M1352" t="s">
        <v>27</v>
      </c>
    </row>
    <row r="1353" spans="1:13" x14ac:dyDescent="0.4">
      <c r="A1353">
        <v>101352</v>
      </c>
      <c r="B1353" s="1">
        <v>45999.86041666667</v>
      </c>
      <c r="C1353" t="s">
        <v>45</v>
      </c>
      <c r="D1353" t="s">
        <v>35</v>
      </c>
      <c r="E1353" t="s">
        <v>15</v>
      </c>
      <c r="F1353" t="s">
        <v>37</v>
      </c>
      <c r="G1353">
        <v>78</v>
      </c>
      <c r="H1353">
        <v>1135</v>
      </c>
      <c r="I1353">
        <v>509.2</v>
      </c>
      <c r="J1353" t="s">
        <v>49</v>
      </c>
      <c r="K1353">
        <v>8500</v>
      </c>
      <c r="L1353">
        <v>5500</v>
      </c>
      <c r="M1353" t="s">
        <v>38</v>
      </c>
    </row>
    <row r="1354" spans="1:13" x14ac:dyDescent="0.4">
      <c r="A1354">
        <v>101353</v>
      </c>
      <c r="B1354" s="1">
        <v>45684.178472222222</v>
      </c>
      <c r="C1354" t="s">
        <v>19</v>
      </c>
      <c r="D1354" t="s">
        <v>43</v>
      </c>
      <c r="E1354" t="s">
        <v>29</v>
      </c>
      <c r="F1354" t="s">
        <v>25</v>
      </c>
      <c r="G1354">
        <v>37</v>
      </c>
      <c r="H1354">
        <v>665</v>
      </c>
      <c r="I1354">
        <v>410.76</v>
      </c>
      <c r="J1354" t="s">
        <v>51</v>
      </c>
      <c r="K1354">
        <v>1800</v>
      </c>
      <c r="L1354">
        <v>900</v>
      </c>
      <c r="M1354" t="s">
        <v>27</v>
      </c>
    </row>
    <row r="1355" spans="1:13" x14ac:dyDescent="0.4">
      <c r="A1355">
        <v>101354</v>
      </c>
      <c r="B1355" s="1">
        <v>45970.611805555556</v>
      </c>
      <c r="C1355" t="s">
        <v>13</v>
      </c>
      <c r="D1355" t="s">
        <v>35</v>
      </c>
      <c r="E1355" t="s">
        <v>29</v>
      </c>
      <c r="F1355" t="s">
        <v>32</v>
      </c>
      <c r="G1355">
        <v>87</v>
      </c>
      <c r="H1355">
        <v>724</v>
      </c>
      <c r="I1355">
        <v>224.53</v>
      </c>
      <c r="J1355" t="s">
        <v>36</v>
      </c>
      <c r="K1355">
        <v>12000</v>
      </c>
      <c r="L1355">
        <v>8000</v>
      </c>
      <c r="M1355" t="s">
        <v>33</v>
      </c>
    </row>
    <row r="1356" spans="1:13" x14ac:dyDescent="0.4">
      <c r="A1356">
        <v>101355</v>
      </c>
      <c r="B1356" s="1">
        <v>45944.594444444447</v>
      </c>
      <c r="C1356" t="s">
        <v>42</v>
      </c>
      <c r="D1356" t="s">
        <v>40</v>
      </c>
      <c r="E1356" t="s">
        <v>29</v>
      </c>
      <c r="F1356" t="s">
        <v>20</v>
      </c>
      <c r="G1356">
        <v>98</v>
      </c>
      <c r="H1356">
        <v>909</v>
      </c>
      <c r="I1356">
        <v>772.11</v>
      </c>
      <c r="J1356" t="s">
        <v>52</v>
      </c>
      <c r="K1356">
        <v>1500</v>
      </c>
      <c r="L1356">
        <v>800</v>
      </c>
      <c r="M1356" t="s">
        <v>22</v>
      </c>
    </row>
    <row r="1357" spans="1:13" x14ac:dyDescent="0.4">
      <c r="A1357">
        <v>101356</v>
      </c>
      <c r="B1357" s="1">
        <v>45791.602083333331</v>
      </c>
      <c r="C1357" t="s">
        <v>23</v>
      </c>
      <c r="D1357" t="s">
        <v>35</v>
      </c>
      <c r="E1357" t="s">
        <v>31</v>
      </c>
      <c r="F1357" t="s">
        <v>16</v>
      </c>
      <c r="G1357">
        <v>63</v>
      </c>
      <c r="H1357">
        <v>1003</v>
      </c>
      <c r="I1357">
        <v>443.2</v>
      </c>
      <c r="J1357" t="s">
        <v>36</v>
      </c>
      <c r="K1357">
        <v>12000</v>
      </c>
      <c r="L1357">
        <v>8000</v>
      </c>
      <c r="M1357" t="s">
        <v>18</v>
      </c>
    </row>
    <row r="1358" spans="1:13" x14ac:dyDescent="0.4">
      <c r="A1358">
        <v>101357</v>
      </c>
      <c r="B1358" s="1">
        <v>45876.67083333333</v>
      </c>
      <c r="C1358" t="s">
        <v>34</v>
      </c>
      <c r="D1358" t="s">
        <v>24</v>
      </c>
      <c r="E1358" t="s">
        <v>15</v>
      </c>
      <c r="F1358" t="s">
        <v>20</v>
      </c>
      <c r="G1358">
        <v>28</v>
      </c>
      <c r="H1358">
        <v>944</v>
      </c>
      <c r="I1358">
        <v>178.73</v>
      </c>
      <c r="J1358" t="s">
        <v>59</v>
      </c>
      <c r="K1358">
        <v>3500</v>
      </c>
      <c r="L1358">
        <v>2200</v>
      </c>
      <c r="M1358" t="s">
        <v>22</v>
      </c>
    </row>
    <row r="1359" spans="1:13" x14ac:dyDescent="0.4">
      <c r="A1359">
        <v>101358</v>
      </c>
      <c r="B1359" s="1">
        <v>45825.350694444445</v>
      </c>
      <c r="C1359" t="s">
        <v>50</v>
      </c>
      <c r="D1359" t="s">
        <v>14</v>
      </c>
      <c r="E1359" t="s">
        <v>29</v>
      </c>
      <c r="F1359" t="s">
        <v>16</v>
      </c>
      <c r="G1359">
        <v>2</v>
      </c>
      <c r="H1359">
        <v>1169</v>
      </c>
      <c r="I1359">
        <v>2166.34</v>
      </c>
      <c r="J1359" t="s">
        <v>17</v>
      </c>
      <c r="K1359">
        <v>3200</v>
      </c>
      <c r="L1359">
        <v>2000</v>
      </c>
      <c r="M1359" t="s">
        <v>18</v>
      </c>
    </row>
    <row r="1360" spans="1:13" x14ac:dyDescent="0.4">
      <c r="A1360">
        <v>101359</v>
      </c>
      <c r="B1360" s="1">
        <v>45755.842361111114</v>
      </c>
      <c r="C1360" t="s">
        <v>19</v>
      </c>
      <c r="D1360" t="s">
        <v>28</v>
      </c>
      <c r="E1360" t="s">
        <v>15</v>
      </c>
      <c r="F1360" t="s">
        <v>16</v>
      </c>
      <c r="G1360">
        <v>20</v>
      </c>
      <c r="H1360">
        <v>1014</v>
      </c>
      <c r="I1360">
        <v>474.4</v>
      </c>
      <c r="J1360" t="s">
        <v>30</v>
      </c>
      <c r="K1360">
        <v>450</v>
      </c>
      <c r="L1360">
        <v>200</v>
      </c>
      <c r="M1360" t="s">
        <v>18</v>
      </c>
    </row>
    <row r="1361" spans="1:13" x14ac:dyDescent="0.4">
      <c r="A1361">
        <v>101360</v>
      </c>
      <c r="B1361" s="1">
        <v>45925.543055555558</v>
      </c>
      <c r="C1361" t="s">
        <v>23</v>
      </c>
      <c r="D1361" t="s">
        <v>43</v>
      </c>
      <c r="E1361" t="s">
        <v>15</v>
      </c>
      <c r="F1361" t="s">
        <v>20</v>
      </c>
      <c r="G1361">
        <v>85</v>
      </c>
      <c r="H1361">
        <v>1044</v>
      </c>
      <c r="I1361">
        <v>715.35</v>
      </c>
      <c r="J1361" t="s">
        <v>61</v>
      </c>
      <c r="K1361">
        <v>2800</v>
      </c>
      <c r="L1361">
        <v>1500</v>
      </c>
      <c r="M1361" t="s">
        <v>22</v>
      </c>
    </row>
    <row r="1362" spans="1:13" x14ac:dyDescent="0.4">
      <c r="A1362">
        <v>101361</v>
      </c>
      <c r="B1362" s="1">
        <v>45894.740972222222</v>
      </c>
      <c r="C1362" t="s">
        <v>23</v>
      </c>
      <c r="D1362" t="s">
        <v>24</v>
      </c>
      <c r="E1362" t="s">
        <v>31</v>
      </c>
      <c r="F1362" t="s">
        <v>37</v>
      </c>
      <c r="G1362">
        <v>95</v>
      </c>
      <c r="H1362">
        <v>788</v>
      </c>
      <c r="I1362">
        <v>471.77</v>
      </c>
      <c r="J1362" t="s">
        <v>60</v>
      </c>
      <c r="K1362">
        <v>25000</v>
      </c>
      <c r="L1362">
        <v>18000</v>
      </c>
      <c r="M1362" t="s">
        <v>38</v>
      </c>
    </row>
    <row r="1363" spans="1:13" x14ac:dyDescent="0.4">
      <c r="A1363">
        <v>101362</v>
      </c>
      <c r="B1363" s="1">
        <v>45966.647222222222</v>
      </c>
      <c r="C1363" t="s">
        <v>39</v>
      </c>
      <c r="D1363" t="s">
        <v>35</v>
      </c>
      <c r="E1363" t="s">
        <v>29</v>
      </c>
      <c r="F1363" t="s">
        <v>37</v>
      </c>
      <c r="G1363">
        <v>44</v>
      </c>
      <c r="H1363">
        <v>1008</v>
      </c>
      <c r="I1363">
        <v>708.02</v>
      </c>
      <c r="J1363" t="s">
        <v>49</v>
      </c>
      <c r="K1363">
        <v>8500</v>
      </c>
      <c r="L1363">
        <v>5500</v>
      </c>
      <c r="M1363" t="s">
        <v>38</v>
      </c>
    </row>
    <row r="1364" spans="1:13" x14ac:dyDescent="0.4">
      <c r="A1364">
        <v>101363</v>
      </c>
      <c r="B1364" s="1">
        <v>45830.921527777777</v>
      </c>
      <c r="C1364" t="s">
        <v>23</v>
      </c>
      <c r="D1364" t="s">
        <v>14</v>
      </c>
      <c r="E1364" t="s">
        <v>31</v>
      </c>
      <c r="F1364" t="s">
        <v>20</v>
      </c>
      <c r="G1364">
        <v>37</v>
      </c>
      <c r="H1364">
        <v>765</v>
      </c>
      <c r="I1364">
        <v>1627.69</v>
      </c>
      <c r="J1364" t="s">
        <v>17</v>
      </c>
      <c r="K1364">
        <v>3200</v>
      </c>
      <c r="L1364">
        <v>2000</v>
      </c>
      <c r="M1364" t="s">
        <v>22</v>
      </c>
    </row>
    <row r="1365" spans="1:13" x14ac:dyDescent="0.4">
      <c r="A1365">
        <v>101364</v>
      </c>
      <c r="B1365" s="1">
        <v>45847.355555555558</v>
      </c>
      <c r="C1365" t="s">
        <v>13</v>
      </c>
      <c r="D1365" t="s">
        <v>43</v>
      </c>
      <c r="E1365" t="s">
        <v>15</v>
      </c>
      <c r="F1365" t="s">
        <v>37</v>
      </c>
      <c r="G1365">
        <v>77</v>
      </c>
      <c r="H1365">
        <v>802</v>
      </c>
      <c r="I1365">
        <v>434.3</v>
      </c>
      <c r="J1365" t="s">
        <v>61</v>
      </c>
      <c r="K1365">
        <v>2800</v>
      </c>
      <c r="L1365">
        <v>1500</v>
      </c>
      <c r="M1365" t="s">
        <v>38</v>
      </c>
    </row>
    <row r="1366" spans="1:13" x14ac:dyDescent="0.4">
      <c r="A1366">
        <v>101365</v>
      </c>
      <c r="B1366" s="1">
        <v>45779.609722222223</v>
      </c>
      <c r="C1366" t="s">
        <v>19</v>
      </c>
      <c r="D1366" t="s">
        <v>46</v>
      </c>
      <c r="E1366" t="s">
        <v>15</v>
      </c>
      <c r="F1366" t="s">
        <v>16</v>
      </c>
      <c r="G1366">
        <v>74</v>
      </c>
      <c r="H1366">
        <v>325</v>
      </c>
      <c r="I1366">
        <v>138</v>
      </c>
      <c r="J1366" t="s">
        <v>53</v>
      </c>
      <c r="K1366">
        <v>15000</v>
      </c>
      <c r="L1366">
        <v>9500</v>
      </c>
      <c r="M1366" t="s">
        <v>18</v>
      </c>
    </row>
    <row r="1367" spans="1:13" x14ac:dyDescent="0.4">
      <c r="A1367">
        <v>101366</v>
      </c>
      <c r="B1367" s="1">
        <v>45703.820833333331</v>
      </c>
      <c r="C1367" t="s">
        <v>19</v>
      </c>
      <c r="D1367" t="s">
        <v>46</v>
      </c>
      <c r="E1367" t="s">
        <v>29</v>
      </c>
      <c r="F1367" t="s">
        <v>32</v>
      </c>
      <c r="G1367">
        <v>18</v>
      </c>
      <c r="H1367">
        <v>454</v>
      </c>
      <c r="I1367">
        <v>529.91999999999996</v>
      </c>
      <c r="J1367" t="s">
        <v>47</v>
      </c>
      <c r="K1367">
        <v>4500</v>
      </c>
      <c r="L1367">
        <v>2800</v>
      </c>
      <c r="M1367" t="s">
        <v>33</v>
      </c>
    </row>
    <row r="1368" spans="1:13" x14ac:dyDescent="0.4">
      <c r="A1368">
        <v>101367</v>
      </c>
      <c r="B1368" s="1">
        <v>45721.852777777778</v>
      </c>
      <c r="C1368" t="s">
        <v>13</v>
      </c>
      <c r="D1368" t="s">
        <v>43</v>
      </c>
      <c r="E1368" t="s">
        <v>15</v>
      </c>
      <c r="F1368" t="s">
        <v>16</v>
      </c>
      <c r="G1368">
        <v>45</v>
      </c>
      <c r="H1368">
        <v>697</v>
      </c>
      <c r="I1368">
        <v>446.12</v>
      </c>
      <c r="J1368" t="s">
        <v>61</v>
      </c>
      <c r="K1368">
        <v>2800</v>
      </c>
      <c r="L1368">
        <v>1500</v>
      </c>
      <c r="M1368" t="s">
        <v>18</v>
      </c>
    </row>
    <row r="1369" spans="1:13" x14ac:dyDescent="0.4">
      <c r="A1369">
        <v>101368</v>
      </c>
      <c r="B1369" s="1">
        <v>45787.588194444441</v>
      </c>
      <c r="C1369" t="s">
        <v>39</v>
      </c>
      <c r="D1369" t="s">
        <v>55</v>
      </c>
      <c r="E1369" t="s">
        <v>29</v>
      </c>
      <c r="F1369" t="s">
        <v>20</v>
      </c>
      <c r="G1369">
        <v>43</v>
      </c>
      <c r="H1369">
        <v>328</v>
      </c>
      <c r="I1369">
        <v>282.54000000000002</v>
      </c>
      <c r="J1369" t="s">
        <v>57</v>
      </c>
      <c r="K1369">
        <v>600</v>
      </c>
      <c r="L1369">
        <v>350</v>
      </c>
      <c r="M1369" t="s">
        <v>22</v>
      </c>
    </row>
    <row r="1370" spans="1:13" x14ac:dyDescent="0.4">
      <c r="A1370">
        <v>101369</v>
      </c>
      <c r="B1370" s="1">
        <v>45967.35833333333</v>
      </c>
      <c r="C1370" t="s">
        <v>50</v>
      </c>
      <c r="D1370" t="s">
        <v>46</v>
      </c>
      <c r="E1370" t="s">
        <v>15</v>
      </c>
      <c r="F1370" t="s">
        <v>32</v>
      </c>
      <c r="G1370">
        <v>18</v>
      </c>
      <c r="H1370">
        <v>402</v>
      </c>
      <c r="I1370">
        <v>1101.26</v>
      </c>
      <c r="J1370" t="s">
        <v>47</v>
      </c>
      <c r="K1370">
        <v>4500</v>
      </c>
      <c r="L1370">
        <v>2800</v>
      </c>
      <c r="M1370" t="s">
        <v>33</v>
      </c>
    </row>
    <row r="1371" spans="1:13" x14ac:dyDescent="0.4">
      <c r="A1371">
        <v>101370</v>
      </c>
      <c r="B1371" s="1">
        <v>46020.057638888888</v>
      </c>
      <c r="C1371" t="s">
        <v>39</v>
      </c>
      <c r="D1371" t="s">
        <v>24</v>
      </c>
      <c r="E1371" t="s">
        <v>15</v>
      </c>
      <c r="F1371" t="s">
        <v>37</v>
      </c>
      <c r="G1371">
        <v>14</v>
      </c>
      <c r="H1371">
        <v>663</v>
      </c>
      <c r="I1371">
        <v>1126.06</v>
      </c>
      <c r="J1371" t="s">
        <v>59</v>
      </c>
      <c r="K1371">
        <v>3500</v>
      </c>
      <c r="L1371">
        <v>2200</v>
      </c>
      <c r="M1371" t="s">
        <v>38</v>
      </c>
    </row>
    <row r="1372" spans="1:13" x14ac:dyDescent="0.4">
      <c r="A1372">
        <v>101371</v>
      </c>
      <c r="B1372" s="1">
        <v>45850.868750000001</v>
      </c>
      <c r="C1372" t="s">
        <v>19</v>
      </c>
      <c r="D1372" t="s">
        <v>28</v>
      </c>
      <c r="E1372" t="s">
        <v>31</v>
      </c>
      <c r="F1372" t="s">
        <v>20</v>
      </c>
      <c r="G1372">
        <v>86</v>
      </c>
      <c r="H1372">
        <v>739</v>
      </c>
      <c r="I1372">
        <v>508.96</v>
      </c>
      <c r="J1372" t="s">
        <v>30</v>
      </c>
      <c r="K1372">
        <v>450</v>
      </c>
      <c r="L1372">
        <v>200</v>
      </c>
      <c r="M1372" t="s">
        <v>22</v>
      </c>
    </row>
    <row r="1373" spans="1:13" x14ac:dyDescent="0.4">
      <c r="A1373">
        <v>101372</v>
      </c>
      <c r="B1373" s="1">
        <v>45964.45208333333</v>
      </c>
      <c r="C1373" t="s">
        <v>19</v>
      </c>
      <c r="D1373" t="s">
        <v>46</v>
      </c>
      <c r="E1373" t="s">
        <v>31</v>
      </c>
      <c r="F1373" t="s">
        <v>32</v>
      </c>
      <c r="G1373">
        <v>22</v>
      </c>
      <c r="H1373">
        <v>704</v>
      </c>
      <c r="I1373">
        <v>372.21</v>
      </c>
      <c r="J1373" t="s">
        <v>47</v>
      </c>
      <c r="K1373">
        <v>4500</v>
      </c>
      <c r="L1373">
        <v>2800</v>
      </c>
      <c r="M1373" t="s">
        <v>33</v>
      </c>
    </row>
    <row r="1374" spans="1:13" x14ac:dyDescent="0.4">
      <c r="A1374">
        <v>101373</v>
      </c>
      <c r="B1374" s="1">
        <v>45838.884027777778</v>
      </c>
      <c r="C1374" t="s">
        <v>34</v>
      </c>
      <c r="D1374" t="s">
        <v>35</v>
      </c>
      <c r="E1374" t="s">
        <v>15</v>
      </c>
      <c r="F1374" t="s">
        <v>37</v>
      </c>
      <c r="G1374">
        <v>95</v>
      </c>
      <c r="H1374">
        <v>563</v>
      </c>
      <c r="I1374">
        <v>1167.81</v>
      </c>
      <c r="J1374" t="s">
        <v>36</v>
      </c>
      <c r="K1374">
        <v>12000</v>
      </c>
      <c r="L1374">
        <v>8000</v>
      </c>
      <c r="M1374" t="s">
        <v>38</v>
      </c>
    </row>
    <row r="1375" spans="1:13" x14ac:dyDescent="0.4">
      <c r="A1375">
        <v>101374</v>
      </c>
      <c r="B1375" s="1">
        <v>45949.091666666667</v>
      </c>
      <c r="C1375" t="s">
        <v>45</v>
      </c>
      <c r="D1375" t="s">
        <v>24</v>
      </c>
      <c r="E1375" t="s">
        <v>15</v>
      </c>
      <c r="F1375" t="s">
        <v>25</v>
      </c>
      <c r="G1375">
        <v>75</v>
      </c>
      <c r="H1375">
        <v>396</v>
      </c>
      <c r="I1375">
        <v>1791.38</v>
      </c>
      <c r="J1375" t="s">
        <v>60</v>
      </c>
      <c r="K1375">
        <v>25000</v>
      </c>
      <c r="L1375">
        <v>18000</v>
      </c>
      <c r="M1375" t="s">
        <v>27</v>
      </c>
    </row>
    <row r="1376" spans="1:13" x14ac:dyDescent="0.4">
      <c r="A1376">
        <v>101375</v>
      </c>
      <c r="B1376" s="1">
        <v>45939.408333333333</v>
      </c>
      <c r="C1376" t="s">
        <v>39</v>
      </c>
      <c r="D1376" t="s">
        <v>14</v>
      </c>
      <c r="E1376" t="s">
        <v>15</v>
      </c>
      <c r="F1376" t="s">
        <v>20</v>
      </c>
      <c r="G1376">
        <v>11</v>
      </c>
      <c r="H1376">
        <v>788</v>
      </c>
      <c r="I1376">
        <v>939.77</v>
      </c>
      <c r="J1376" t="s">
        <v>21</v>
      </c>
      <c r="K1376">
        <v>6500</v>
      </c>
      <c r="L1376">
        <v>4200</v>
      </c>
      <c r="M1376" t="s">
        <v>22</v>
      </c>
    </row>
    <row r="1377" spans="1:13" x14ac:dyDescent="0.4">
      <c r="A1377">
        <v>101376</v>
      </c>
      <c r="B1377" s="1">
        <v>45686.336805555555</v>
      </c>
      <c r="C1377" t="s">
        <v>42</v>
      </c>
      <c r="D1377" t="s">
        <v>43</v>
      </c>
      <c r="E1377" t="s">
        <v>15</v>
      </c>
      <c r="F1377" t="s">
        <v>16</v>
      </c>
      <c r="G1377">
        <v>86</v>
      </c>
      <c r="H1377">
        <v>778</v>
      </c>
      <c r="I1377">
        <v>926.25</v>
      </c>
      <c r="J1377" t="s">
        <v>44</v>
      </c>
      <c r="K1377">
        <v>4500</v>
      </c>
      <c r="L1377">
        <v>2500</v>
      </c>
      <c r="M1377" t="s">
        <v>18</v>
      </c>
    </row>
    <row r="1378" spans="1:13" x14ac:dyDescent="0.4">
      <c r="A1378">
        <v>101377</v>
      </c>
      <c r="B1378" s="1">
        <v>45806.655555555553</v>
      </c>
      <c r="C1378" t="s">
        <v>23</v>
      </c>
      <c r="D1378" t="s">
        <v>14</v>
      </c>
      <c r="E1378" t="s">
        <v>29</v>
      </c>
      <c r="F1378" t="s">
        <v>16</v>
      </c>
      <c r="G1378">
        <v>34</v>
      </c>
      <c r="H1378">
        <v>329</v>
      </c>
      <c r="I1378">
        <v>385.9</v>
      </c>
      <c r="J1378" t="s">
        <v>17</v>
      </c>
      <c r="K1378">
        <v>3200</v>
      </c>
      <c r="L1378">
        <v>2000</v>
      </c>
      <c r="M1378" t="s">
        <v>18</v>
      </c>
    </row>
    <row r="1379" spans="1:13" x14ac:dyDescent="0.4">
      <c r="A1379">
        <v>101378</v>
      </c>
      <c r="B1379" s="1">
        <v>45924.379166666666</v>
      </c>
      <c r="C1379" t="s">
        <v>50</v>
      </c>
      <c r="D1379" t="s">
        <v>35</v>
      </c>
      <c r="E1379" t="s">
        <v>29</v>
      </c>
      <c r="F1379" t="s">
        <v>25</v>
      </c>
      <c r="G1379">
        <v>69</v>
      </c>
      <c r="H1379">
        <v>516</v>
      </c>
      <c r="I1379">
        <v>913.91</v>
      </c>
      <c r="J1379" t="s">
        <v>49</v>
      </c>
      <c r="K1379">
        <v>8500</v>
      </c>
      <c r="L1379">
        <v>5500</v>
      </c>
      <c r="M1379" t="s">
        <v>27</v>
      </c>
    </row>
    <row r="1380" spans="1:13" x14ac:dyDescent="0.4">
      <c r="A1380">
        <v>101379</v>
      </c>
      <c r="B1380" s="1">
        <v>45953.321527777778</v>
      </c>
      <c r="C1380" t="s">
        <v>48</v>
      </c>
      <c r="D1380" t="s">
        <v>40</v>
      </c>
      <c r="E1380" t="s">
        <v>15</v>
      </c>
      <c r="F1380" t="s">
        <v>32</v>
      </c>
      <c r="G1380">
        <v>87</v>
      </c>
      <c r="H1380">
        <v>1057</v>
      </c>
      <c r="I1380">
        <v>411.21</v>
      </c>
      <c r="J1380" t="s">
        <v>52</v>
      </c>
      <c r="K1380">
        <v>1500</v>
      </c>
      <c r="L1380">
        <v>800</v>
      </c>
      <c r="M1380" t="s">
        <v>33</v>
      </c>
    </row>
    <row r="1381" spans="1:13" x14ac:dyDescent="0.4">
      <c r="A1381">
        <v>101380</v>
      </c>
      <c r="B1381" s="1">
        <v>45668.15625</v>
      </c>
      <c r="C1381" t="s">
        <v>50</v>
      </c>
      <c r="D1381" t="s">
        <v>24</v>
      </c>
      <c r="E1381" t="s">
        <v>15</v>
      </c>
      <c r="F1381" t="s">
        <v>16</v>
      </c>
      <c r="G1381">
        <v>52</v>
      </c>
      <c r="H1381">
        <v>921</v>
      </c>
      <c r="I1381">
        <v>379.24</v>
      </c>
      <c r="J1381" t="s">
        <v>26</v>
      </c>
      <c r="K1381">
        <v>45000</v>
      </c>
      <c r="L1381">
        <v>32000</v>
      </c>
      <c r="M1381" t="s">
        <v>18</v>
      </c>
    </row>
    <row r="1382" spans="1:13" x14ac:dyDescent="0.4">
      <c r="A1382">
        <v>101381</v>
      </c>
      <c r="B1382" s="1">
        <v>45821.847222222219</v>
      </c>
      <c r="C1382" t="s">
        <v>45</v>
      </c>
      <c r="D1382" t="s">
        <v>40</v>
      </c>
      <c r="E1382" t="s">
        <v>29</v>
      </c>
      <c r="F1382" t="s">
        <v>37</v>
      </c>
      <c r="G1382">
        <v>65</v>
      </c>
      <c r="H1382">
        <v>873</v>
      </c>
      <c r="I1382">
        <v>553.96</v>
      </c>
      <c r="J1382" t="s">
        <v>52</v>
      </c>
      <c r="K1382">
        <v>1500</v>
      </c>
      <c r="L1382">
        <v>800</v>
      </c>
      <c r="M1382" t="s">
        <v>38</v>
      </c>
    </row>
    <row r="1383" spans="1:13" x14ac:dyDescent="0.4">
      <c r="A1383">
        <v>101382</v>
      </c>
      <c r="B1383" s="1">
        <v>45770.293055555558</v>
      </c>
      <c r="C1383" t="s">
        <v>45</v>
      </c>
      <c r="D1383" t="s">
        <v>28</v>
      </c>
      <c r="E1383" t="s">
        <v>15</v>
      </c>
      <c r="F1383" t="s">
        <v>37</v>
      </c>
      <c r="G1383">
        <v>70</v>
      </c>
      <c r="H1383">
        <v>665</v>
      </c>
      <c r="I1383">
        <v>144.69</v>
      </c>
      <c r="J1383" t="s">
        <v>54</v>
      </c>
      <c r="K1383">
        <v>2500</v>
      </c>
      <c r="L1383">
        <v>1500</v>
      </c>
      <c r="M1383" t="s">
        <v>38</v>
      </c>
    </row>
    <row r="1384" spans="1:13" x14ac:dyDescent="0.4">
      <c r="A1384">
        <v>101383</v>
      </c>
      <c r="B1384" s="1">
        <v>45844.609027777777</v>
      </c>
      <c r="C1384" t="s">
        <v>48</v>
      </c>
      <c r="D1384" t="s">
        <v>35</v>
      </c>
      <c r="E1384" t="s">
        <v>15</v>
      </c>
      <c r="F1384" t="s">
        <v>20</v>
      </c>
      <c r="G1384">
        <v>71</v>
      </c>
      <c r="H1384">
        <v>304</v>
      </c>
      <c r="I1384">
        <v>381.04</v>
      </c>
      <c r="J1384" t="s">
        <v>49</v>
      </c>
      <c r="K1384">
        <v>8500</v>
      </c>
      <c r="L1384">
        <v>5500</v>
      </c>
      <c r="M1384" t="s">
        <v>22</v>
      </c>
    </row>
    <row r="1385" spans="1:13" x14ac:dyDescent="0.4">
      <c r="A1385">
        <v>101384</v>
      </c>
      <c r="B1385" s="1">
        <v>45952.413194444445</v>
      </c>
      <c r="C1385" t="s">
        <v>39</v>
      </c>
      <c r="D1385" t="s">
        <v>55</v>
      </c>
      <c r="E1385" t="s">
        <v>29</v>
      </c>
      <c r="F1385" t="s">
        <v>25</v>
      </c>
      <c r="G1385">
        <v>17</v>
      </c>
      <c r="H1385">
        <v>354</v>
      </c>
      <c r="I1385">
        <v>1047.3900000000001</v>
      </c>
      <c r="J1385" t="s">
        <v>58</v>
      </c>
      <c r="K1385">
        <v>1200</v>
      </c>
      <c r="L1385">
        <v>800</v>
      </c>
      <c r="M1385" t="s">
        <v>27</v>
      </c>
    </row>
    <row r="1386" spans="1:13" x14ac:dyDescent="0.4">
      <c r="A1386">
        <v>101385</v>
      </c>
      <c r="B1386" s="1">
        <v>45889.472916666666</v>
      </c>
      <c r="C1386" t="s">
        <v>48</v>
      </c>
      <c r="D1386" t="s">
        <v>28</v>
      </c>
      <c r="E1386" t="s">
        <v>31</v>
      </c>
      <c r="F1386" t="s">
        <v>16</v>
      </c>
      <c r="G1386">
        <v>70</v>
      </c>
      <c r="H1386">
        <v>429</v>
      </c>
      <c r="I1386">
        <v>489.74</v>
      </c>
      <c r="J1386" t="s">
        <v>30</v>
      </c>
      <c r="K1386">
        <v>450</v>
      </c>
      <c r="L1386">
        <v>200</v>
      </c>
      <c r="M1386" t="s">
        <v>18</v>
      </c>
    </row>
    <row r="1387" spans="1:13" x14ac:dyDescent="0.4">
      <c r="A1387">
        <v>101386</v>
      </c>
      <c r="B1387" s="1">
        <v>45884.591666666667</v>
      </c>
      <c r="C1387" t="s">
        <v>13</v>
      </c>
      <c r="D1387" t="s">
        <v>35</v>
      </c>
      <c r="E1387" t="s">
        <v>31</v>
      </c>
      <c r="F1387" t="s">
        <v>25</v>
      </c>
      <c r="G1387">
        <v>9</v>
      </c>
      <c r="H1387">
        <v>1095</v>
      </c>
      <c r="I1387">
        <v>307.16000000000003</v>
      </c>
      <c r="J1387" t="s">
        <v>36</v>
      </c>
      <c r="K1387">
        <v>12000</v>
      </c>
      <c r="L1387">
        <v>8000</v>
      </c>
      <c r="M1387" t="s">
        <v>27</v>
      </c>
    </row>
    <row r="1388" spans="1:13" x14ac:dyDescent="0.4">
      <c r="A1388">
        <v>101387</v>
      </c>
      <c r="B1388" s="1">
        <v>45967.035416666666</v>
      </c>
      <c r="C1388" t="s">
        <v>50</v>
      </c>
      <c r="D1388" t="s">
        <v>14</v>
      </c>
      <c r="E1388" t="s">
        <v>31</v>
      </c>
      <c r="F1388" t="s">
        <v>32</v>
      </c>
      <c r="G1388">
        <v>30</v>
      </c>
      <c r="H1388">
        <v>329</v>
      </c>
      <c r="I1388">
        <v>506.98</v>
      </c>
      <c r="J1388" t="s">
        <v>17</v>
      </c>
      <c r="K1388">
        <v>3200</v>
      </c>
      <c r="L1388">
        <v>2000</v>
      </c>
      <c r="M1388" t="s">
        <v>33</v>
      </c>
    </row>
    <row r="1389" spans="1:13" x14ac:dyDescent="0.4">
      <c r="A1389">
        <v>101388</v>
      </c>
      <c r="B1389" s="1">
        <v>45755.331250000003</v>
      </c>
      <c r="C1389" t="s">
        <v>13</v>
      </c>
      <c r="D1389" t="s">
        <v>28</v>
      </c>
      <c r="E1389" t="s">
        <v>29</v>
      </c>
      <c r="F1389" t="s">
        <v>32</v>
      </c>
      <c r="G1389">
        <v>3</v>
      </c>
      <c r="H1389">
        <v>1136</v>
      </c>
      <c r="I1389">
        <v>2081.9299999999998</v>
      </c>
      <c r="J1389" t="s">
        <v>54</v>
      </c>
      <c r="K1389">
        <v>2500</v>
      </c>
      <c r="L1389">
        <v>1500</v>
      </c>
      <c r="M1389" t="s">
        <v>33</v>
      </c>
    </row>
    <row r="1390" spans="1:13" x14ac:dyDescent="0.4">
      <c r="A1390">
        <v>101389</v>
      </c>
      <c r="B1390" s="1">
        <v>45712.899305555555</v>
      </c>
      <c r="C1390" t="s">
        <v>50</v>
      </c>
      <c r="D1390" t="s">
        <v>28</v>
      </c>
      <c r="E1390" t="s">
        <v>15</v>
      </c>
      <c r="F1390" t="s">
        <v>32</v>
      </c>
      <c r="G1390">
        <v>63</v>
      </c>
      <c r="H1390">
        <v>883</v>
      </c>
      <c r="I1390">
        <v>2516.25</v>
      </c>
      <c r="J1390" t="s">
        <v>54</v>
      </c>
      <c r="K1390">
        <v>2500</v>
      </c>
      <c r="L1390">
        <v>1500</v>
      </c>
      <c r="M1390" t="s">
        <v>33</v>
      </c>
    </row>
    <row r="1391" spans="1:13" x14ac:dyDescent="0.4">
      <c r="A1391">
        <v>101390</v>
      </c>
      <c r="B1391" s="1">
        <v>45768.9375</v>
      </c>
      <c r="C1391" t="s">
        <v>45</v>
      </c>
      <c r="D1391" t="s">
        <v>35</v>
      </c>
      <c r="E1391" t="s">
        <v>29</v>
      </c>
      <c r="F1391" t="s">
        <v>25</v>
      </c>
      <c r="G1391">
        <v>99</v>
      </c>
      <c r="H1391">
        <v>1035</v>
      </c>
      <c r="I1391">
        <v>349.35</v>
      </c>
      <c r="J1391" t="s">
        <v>36</v>
      </c>
      <c r="K1391">
        <v>12000</v>
      </c>
      <c r="L1391">
        <v>8000</v>
      </c>
      <c r="M1391" t="s">
        <v>27</v>
      </c>
    </row>
    <row r="1392" spans="1:13" x14ac:dyDescent="0.4">
      <c r="A1392">
        <v>101391</v>
      </c>
      <c r="B1392" s="1">
        <v>45809.811111111114</v>
      </c>
      <c r="C1392" t="s">
        <v>19</v>
      </c>
      <c r="D1392" t="s">
        <v>28</v>
      </c>
      <c r="E1392" t="s">
        <v>29</v>
      </c>
      <c r="F1392" t="s">
        <v>37</v>
      </c>
      <c r="G1392">
        <v>93</v>
      </c>
      <c r="H1392">
        <v>576</v>
      </c>
      <c r="I1392">
        <v>342.68</v>
      </c>
      <c r="J1392" t="s">
        <v>30</v>
      </c>
      <c r="K1392">
        <v>450</v>
      </c>
      <c r="L1392">
        <v>200</v>
      </c>
      <c r="M1392" t="s">
        <v>38</v>
      </c>
    </row>
    <row r="1393" spans="1:13" x14ac:dyDescent="0.4">
      <c r="A1393">
        <v>101392</v>
      </c>
      <c r="B1393" s="1">
        <v>45903.592361111114</v>
      </c>
      <c r="C1393" t="s">
        <v>48</v>
      </c>
      <c r="D1393" t="s">
        <v>28</v>
      </c>
      <c r="E1393" t="s">
        <v>15</v>
      </c>
      <c r="F1393" t="s">
        <v>32</v>
      </c>
      <c r="G1393">
        <v>9</v>
      </c>
      <c r="H1393">
        <v>485</v>
      </c>
      <c r="I1393">
        <v>1786.76</v>
      </c>
      <c r="J1393" t="s">
        <v>30</v>
      </c>
      <c r="K1393">
        <v>450</v>
      </c>
      <c r="L1393">
        <v>200</v>
      </c>
      <c r="M1393" t="s">
        <v>33</v>
      </c>
    </row>
    <row r="1394" spans="1:13" x14ac:dyDescent="0.4">
      <c r="A1394">
        <v>101393</v>
      </c>
      <c r="B1394" s="1">
        <v>45726.62222222222</v>
      </c>
      <c r="C1394" t="s">
        <v>42</v>
      </c>
      <c r="D1394" t="s">
        <v>43</v>
      </c>
      <c r="E1394" t="s">
        <v>15</v>
      </c>
      <c r="F1394" t="s">
        <v>20</v>
      </c>
      <c r="G1394">
        <v>57</v>
      </c>
      <c r="H1394">
        <v>859</v>
      </c>
      <c r="I1394">
        <v>516.29</v>
      </c>
      <c r="J1394" t="s">
        <v>61</v>
      </c>
      <c r="K1394">
        <v>2800</v>
      </c>
      <c r="L1394">
        <v>1500</v>
      </c>
      <c r="M1394" t="s">
        <v>22</v>
      </c>
    </row>
    <row r="1395" spans="1:13" x14ac:dyDescent="0.4">
      <c r="A1395">
        <v>101394</v>
      </c>
      <c r="B1395" s="1">
        <v>45969.444444444445</v>
      </c>
      <c r="C1395" t="s">
        <v>23</v>
      </c>
      <c r="D1395" t="s">
        <v>28</v>
      </c>
      <c r="E1395" t="s">
        <v>15</v>
      </c>
      <c r="F1395" t="s">
        <v>16</v>
      </c>
      <c r="G1395">
        <v>94</v>
      </c>
      <c r="H1395">
        <v>521</v>
      </c>
      <c r="I1395">
        <v>925.16</v>
      </c>
      <c r="J1395" t="s">
        <v>30</v>
      </c>
      <c r="K1395">
        <v>450</v>
      </c>
      <c r="L1395">
        <v>200</v>
      </c>
      <c r="M1395" t="s">
        <v>18</v>
      </c>
    </row>
    <row r="1396" spans="1:13" x14ac:dyDescent="0.4">
      <c r="A1396">
        <v>101395</v>
      </c>
      <c r="B1396" s="1">
        <v>45946.884027777778</v>
      </c>
      <c r="C1396" t="s">
        <v>34</v>
      </c>
      <c r="D1396" t="s">
        <v>35</v>
      </c>
      <c r="E1396" t="s">
        <v>29</v>
      </c>
      <c r="F1396" t="s">
        <v>32</v>
      </c>
      <c r="G1396">
        <v>41</v>
      </c>
      <c r="H1396">
        <v>469</v>
      </c>
      <c r="I1396">
        <v>1301.6600000000001</v>
      </c>
      <c r="J1396" t="s">
        <v>49</v>
      </c>
      <c r="K1396">
        <v>8500</v>
      </c>
      <c r="L1396">
        <v>5500</v>
      </c>
      <c r="M1396" t="s">
        <v>33</v>
      </c>
    </row>
    <row r="1397" spans="1:13" x14ac:dyDescent="0.4">
      <c r="A1397">
        <v>101396</v>
      </c>
      <c r="B1397" s="1">
        <v>45907.659722222219</v>
      </c>
      <c r="C1397" t="s">
        <v>50</v>
      </c>
      <c r="D1397" t="s">
        <v>24</v>
      </c>
      <c r="E1397" t="s">
        <v>15</v>
      </c>
      <c r="F1397" t="s">
        <v>32</v>
      </c>
      <c r="G1397">
        <v>55</v>
      </c>
      <c r="H1397">
        <v>455</v>
      </c>
      <c r="I1397">
        <v>622.54999999999995</v>
      </c>
      <c r="J1397" t="s">
        <v>26</v>
      </c>
      <c r="K1397">
        <v>45000</v>
      </c>
      <c r="L1397">
        <v>32000</v>
      </c>
      <c r="M1397" t="s">
        <v>33</v>
      </c>
    </row>
    <row r="1398" spans="1:13" x14ac:dyDescent="0.4">
      <c r="A1398">
        <v>101397</v>
      </c>
      <c r="B1398" s="1">
        <v>45693.413888888892</v>
      </c>
      <c r="C1398" t="s">
        <v>19</v>
      </c>
      <c r="D1398" t="s">
        <v>35</v>
      </c>
      <c r="E1398" t="s">
        <v>29</v>
      </c>
      <c r="F1398" t="s">
        <v>37</v>
      </c>
      <c r="G1398">
        <v>75</v>
      </c>
      <c r="H1398">
        <v>759</v>
      </c>
      <c r="I1398">
        <v>483.74</v>
      </c>
      <c r="J1398" t="s">
        <v>36</v>
      </c>
      <c r="K1398">
        <v>12000</v>
      </c>
      <c r="L1398">
        <v>8000</v>
      </c>
      <c r="M1398" t="s">
        <v>38</v>
      </c>
    </row>
    <row r="1399" spans="1:13" x14ac:dyDescent="0.4">
      <c r="A1399">
        <v>101398</v>
      </c>
      <c r="B1399" s="1">
        <v>45896.12777777778</v>
      </c>
      <c r="C1399" t="s">
        <v>19</v>
      </c>
      <c r="D1399" t="s">
        <v>46</v>
      </c>
      <c r="E1399" t="s">
        <v>31</v>
      </c>
      <c r="F1399" t="s">
        <v>16</v>
      </c>
      <c r="G1399">
        <v>54</v>
      </c>
      <c r="H1399">
        <v>474</v>
      </c>
      <c r="I1399">
        <v>852.94</v>
      </c>
      <c r="J1399" t="s">
        <v>47</v>
      </c>
      <c r="K1399">
        <v>4500</v>
      </c>
      <c r="L1399">
        <v>2800</v>
      </c>
      <c r="M1399" t="s">
        <v>18</v>
      </c>
    </row>
    <row r="1400" spans="1:13" x14ac:dyDescent="0.4">
      <c r="A1400">
        <v>101399</v>
      </c>
      <c r="B1400" s="1">
        <v>45805.375694444447</v>
      </c>
      <c r="C1400" t="s">
        <v>42</v>
      </c>
      <c r="D1400" t="s">
        <v>46</v>
      </c>
      <c r="E1400" t="s">
        <v>15</v>
      </c>
      <c r="F1400" t="s">
        <v>37</v>
      </c>
      <c r="G1400">
        <v>55</v>
      </c>
      <c r="H1400">
        <v>810</v>
      </c>
      <c r="I1400">
        <v>881.18</v>
      </c>
      <c r="J1400" t="s">
        <v>47</v>
      </c>
      <c r="K1400">
        <v>4500</v>
      </c>
      <c r="L1400">
        <v>2800</v>
      </c>
      <c r="M1400" t="s">
        <v>38</v>
      </c>
    </row>
    <row r="1401" spans="1:13" x14ac:dyDescent="0.4">
      <c r="A1401">
        <v>101400</v>
      </c>
      <c r="B1401" s="1">
        <v>45884.720138888886</v>
      </c>
      <c r="C1401" t="s">
        <v>39</v>
      </c>
      <c r="D1401" t="s">
        <v>28</v>
      </c>
      <c r="E1401" t="s">
        <v>15</v>
      </c>
      <c r="F1401" t="s">
        <v>20</v>
      </c>
      <c r="G1401">
        <v>45</v>
      </c>
      <c r="H1401">
        <v>411</v>
      </c>
      <c r="I1401">
        <v>277.60000000000002</v>
      </c>
      <c r="J1401" t="s">
        <v>30</v>
      </c>
      <c r="K1401">
        <v>450</v>
      </c>
      <c r="L1401">
        <v>200</v>
      </c>
      <c r="M1401" t="s">
        <v>22</v>
      </c>
    </row>
    <row r="1402" spans="1:13" x14ac:dyDescent="0.4">
      <c r="A1402">
        <v>101401</v>
      </c>
      <c r="B1402" s="1">
        <v>45901.677777777775</v>
      </c>
      <c r="C1402" t="s">
        <v>39</v>
      </c>
      <c r="D1402" t="s">
        <v>28</v>
      </c>
      <c r="E1402" t="s">
        <v>15</v>
      </c>
      <c r="F1402" t="s">
        <v>16</v>
      </c>
      <c r="G1402">
        <v>37</v>
      </c>
      <c r="H1402">
        <v>1016</v>
      </c>
      <c r="I1402">
        <v>969.82</v>
      </c>
      <c r="J1402" t="s">
        <v>30</v>
      </c>
      <c r="K1402">
        <v>450</v>
      </c>
      <c r="L1402">
        <v>200</v>
      </c>
      <c r="M1402" t="s">
        <v>18</v>
      </c>
    </row>
    <row r="1403" spans="1:13" x14ac:dyDescent="0.4">
      <c r="A1403">
        <v>101402</v>
      </c>
      <c r="B1403" s="1">
        <v>45994.661111111112</v>
      </c>
      <c r="C1403" t="s">
        <v>48</v>
      </c>
      <c r="D1403" t="s">
        <v>46</v>
      </c>
      <c r="E1403" t="s">
        <v>15</v>
      </c>
      <c r="F1403" t="s">
        <v>32</v>
      </c>
      <c r="G1403">
        <v>25</v>
      </c>
      <c r="H1403">
        <v>860</v>
      </c>
      <c r="I1403">
        <v>769.11</v>
      </c>
      <c r="J1403" t="s">
        <v>53</v>
      </c>
      <c r="K1403">
        <v>15000</v>
      </c>
      <c r="L1403">
        <v>9500</v>
      </c>
      <c r="M1403" t="s">
        <v>33</v>
      </c>
    </row>
    <row r="1404" spans="1:13" x14ac:dyDescent="0.4">
      <c r="A1404">
        <v>101403</v>
      </c>
      <c r="B1404" s="1">
        <v>46022.829861111109</v>
      </c>
      <c r="C1404" t="s">
        <v>34</v>
      </c>
      <c r="D1404" t="s">
        <v>40</v>
      </c>
      <c r="E1404" t="s">
        <v>15</v>
      </c>
      <c r="F1404" t="s">
        <v>25</v>
      </c>
      <c r="G1404">
        <v>95</v>
      </c>
      <c r="H1404">
        <v>995</v>
      </c>
      <c r="I1404">
        <v>1192.6400000000001</v>
      </c>
      <c r="J1404" t="s">
        <v>52</v>
      </c>
      <c r="K1404">
        <v>1500</v>
      </c>
      <c r="L1404">
        <v>800</v>
      </c>
      <c r="M1404" t="s">
        <v>27</v>
      </c>
    </row>
    <row r="1405" spans="1:13" x14ac:dyDescent="0.4">
      <c r="A1405">
        <v>101404</v>
      </c>
      <c r="B1405" s="1">
        <v>45858.288888888892</v>
      </c>
      <c r="C1405" t="s">
        <v>50</v>
      </c>
      <c r="D1405" t="s">
        <v>35</v>
      </c>
      <c r="E1405" t="s">
        <v>15</v>
      </c>
      <c r="F1405" t="s">
        <v>20</v>
      </c>
      <c r="G1405">
        <v>35</v>
      </c>
      <c r="H1405">
        <v>828</v>
      </c>
      <c r="I1405">
        <v>753.22</v>
      </c>
      <c r="J1405" t="s">
        <v>36</v>
      </c>
      <c r="K1405">
        <v>12000</v>
      </c>
      <c r="L1405">
        <v>8000</v>
      </c>
      <c r="M1405" t="s">
        <v>22</v>
      </c>
    </row>
    <row r="1406" spans="1:13" x14ac:dyDescent="0.4">
      <c r="A1406">
        <v>101405</v>
      </c>
      <c r="B1406" s="1">
        <v>45811.98541666667</v>
      </c>
      <c r="C1406" t="s">
        <v>23</v>
      </c>
      <c r="D1406" t="s">
        <v>24</v>
      </c>
      <c r="E1406" t="s">
        <v>31</v>
      </c>
      <c r="F1406" t="s">
        <v>25</v>
      </c>
      <c r="G1406">
        <v>16</v>
      </c>
      <c r="H1406">
        <v>1035</v>
      </c>
      <c r="I1406">
        <v>637.33000000000004</v>
      </c>
      <c r="J1406" t="s">
        <v>59</v>
      </c>
      <c r="K1406">
        <v>3500</v>
      </c>
      <c r="L1406">
        <v>2200</v>
      </c>
      <c r="M1406" t="s">
        <v>27</v>
      </c>
    </row>
    <row r="1407" spans="1:13" x14ac:dyDescent="0.4">
      <c r="A1407">
        <v>101406</v>
      </c>
      <c r="B1407" s="1">
        <v>45730.753472222219</v>
      </c>
      <c r="C1407" t="s">
        <v>48</v>
      </c>
      <c r="D1407" t="s">
        <v>43</v>
      </c>
      <c r="E1407" t="s">
        <v>29</v>
      </c>
      <c r="F1407" t="s">
        <v>25</v>
      </c>
      <c r="G1407">
        <v>22</v>
      </c>
      <c r="H1407">
        <v>518</v>
      </c>
      <c r="I1407">
        <v>588.79999999999995</v>
      </c>
      <c r="J1407" t="s">
        <v>51</v>
      </c>
      <c r="K1407">
        <v>1800</v>
      </c>
      <c r="L1407">
        <v>900</v>
      </c>
      <c r="M1407" t="s">
        <v>27</v>
      </c>
    </row>
    <row r="1408" spans="1:13" x14ac:dyDescent="0.4">
      <c r="A1408">
        <v>101407</v>
      </c>
      <c r="B1408" s="1">
        <v>45858.768750000003</v>
      </c>
      <c r="C1408" t="s">
        <v>13</v>
      </c>
      <c r="D1408" t="s">
        <v>35</v>
      </c>
      <c r="E1408" t="s">
        <v>31</v>
      </c>
      <c r="F1408" t="s">
        <v>25</v>
      </c>
      <c r="G1408">
        <v>64</v>
      </c>
      <c r="H1408">
        <v>707</v>
      </c>
      <c r="I1408">
        <v>1008.84</v>
      </c>
      <c r="J1408" t="s">
        <v>49</v>
      </c>
      <c r="K1408">
        <v>8500</v>
      </c>
      <c r="L1408">
        <v>5500</v>
      </c>
      <c r="M1408" t="s">
        <v>27</v>
      </c>
    </row>
    <row r="1409" spans="1:13" x14ac:dyDescent="0.4">
      <c r="A1409">
        <v>101408</v>
      </c>
      <c r="B1409" s="1">
        <v>45953.179166666669</v>
      </c>
      <c r="C1409" t="s">
        <v>50</v>
      </c>
      <c r="D1409" t="s">
        <v>28</v>
      </c>
      <c r="E1409" t="s">
        <v>15</v>
      </c>
      <c r="F1409" t="s">
        <v>25</v>
      </c>
      <c r="G1409">
        <v>42</v>
      </c>
      <c r="H1409">
        <v>374</v>
      </c>
      <c r="I1409">
        <v>807.45</v>
      </c>
      <c r="J1409" t="s">
        <v>54</v>
      </c>
      <c r="K1409">
        <v>2500</v>
      </c>
      <c r="L1409">
        <v>1500</v>
      </c>
      <c r="M1409" t="s">
        <v>27</v>
      </c>
    </row>
    <row r="1410" spans="1:13" x14ac:dyDescent="0.4">
      <c r="A1410">
        <v>101409</v>
      </c>
      <c r="B1410" s="1">
        <v>45674.393750000003</v>
      </c>
      <c r="C1410" t="s">
        <v>34</v>
      </c>
      <c r="D1410" t="s">
        <v>28</v>
      </c>
      <c r="E1410" t="s">
        <v>29</v>
      </c>
      <c r="F1410" t="s">
        <v>16</v>
      </c>
      <c r="G1410">
        <v>68</v>
      </c>
      <c r="H1410">
        <v>407</v>
      </c>
      <c r="I1410">
        <v>681.54</v>
      </c>
      <c r="J1410" t="s">
        <v>30</v>
      </c>
      <c r="K1410">
        <v>450</v>
      </c>
      <c r="L1410">
        <v>200</v>
      </c>
      <c r="M1410" t="s">
        <v>18</v>
      </c>
    </row>
    <row r="1411" spans="1:13" x14ac:dyDescent="0.4">
      <c r="A1411">
        <v>101410</v>
      </c>
      <c r="B1411" s="1">
        <v>45786.949305555558</v>
      </c>
      <c r="C1411" t="s">
        <v>39</v>
      </c>
      <c r="D1411" t="s">
        <v>35</v>
      </c>
      <c r="E1411" t="s">
        <v>29</v>
      </c>
      <c r="F1411" t="s">
        <v>37</v>
      </c>
      <c r="G1411">
        <v>29</v>
      </c>
      <c r="H1411">
        <v>988</v>
      </c>
      <c r="I1411">
        <v>160.52000000000001</v>
      </c>
      <c r="J1411" t="s">
        <v>36</v>
      </c>
      <c r="K1411">
        <v>12000</v>
      </c>
      <c r="L1411">
        <v>8000</v>
      </c>
      <c r="M1411" t="s">
        <v>38</v>
      </c>
    </row>
    <row r="1412" spans="1:13" x14ac:dyDescent="0.4">
      <c r="A1412">
        <v>101411</v>
      </c>
      <c r="B1412" s="1">
        <v>45874.142361111109</v>
      </c>
      <c r="C1412" t="s">
        <v>50</v>
      </c>
      <c r="D1412" t="s">
        <v>24</v>
      </c>
      <c r="E1412" t="s">
        <v>31</v>
      </c>
      <c r="F1412" t="s">
        <v>37</v>
      </c>
      <c r="G1412">
        <v>57</v>
      </c>
      <c r="H1412">
        <v>899</v>
      </c>
      <c r="I1412">
        <v>701.17</v>
      </c>
      <c r="J1412" t="s">
        <v>60</v>
      </c>
      <c r="K1412">
        <v>25000</v>
      </c>
      <c r="L1412">
        <v>18000</v>
      </c>
      <c r="M1412" t="s">
        <v>38</v>
      </c>
    </row>
    <row r="1413" spans="1:13" x14ac:dyDescent="0.4">
      <c r="A1413">
        <v>101412</v>
      </c>
      <c r="B1413" s="1">
        <v>45718.252083333333</v>
      </c>
      <c r="C1413" t="s">
        <v>48</v>
      </c>
      <c r="D1413" t="s">
        <v>40</v>
      </c>
      <c r="E1413" t="s">
        <v>15</v>
      </c>
      <c r="F1413" t="s">
        <v>25</v>
      </c>
      <c r="G1413">
        <v>62</v>
      </c>
      <c r="H1413">
        <v>1116</v>
      </c>
      <c r="I1413">
        <v>1004.5</v>
      </c>
      <c r="J1413" t="s">
        <v>52</v>
      </c>
      <c r="K1413">
        <v>1500</v>
      </c>
      <c r="L1413">
        <v>800</v>
      </c>
      <c r="M1413" t="s">
        <v>27</v>
      </c>
    </row>
    <row r="1414" spans="1:13" x14ac:dyDescent="0.4">
      <c r="A1414">
        <v>101413</v>
      </c>
      <c r="B1414" s="1">
        <v>45761.740277777775</v>
      </c>
      <c r="C1414" t="s">
        <v>13</v>
      </c>
      <c r="D1414" t="s">
        <v>46</v>
      </c>
      <c r="E1414" t="s">
        <v>29</v>
      </c>
      <c r="F1414" t="s">
        <v>16</v>
      </c>
      <c r="G1414">
        <v>44</v>
      </c>
      <c r="H1414">
        <v>696</v>
      </c>
      <c r="I1414">
        <v>582.45000000000005</v>
      </c>
      <c r="J1414" t="s">
        <v>53</v>
      </c>
      <c r="K1414">
        <v>15000</v>
      </c>
      <c r="L1414">
        <v>9500</v>
      </c>
      <c r="M1414" t="s">
        <v>18</v>
      </c>
    </row>
    <row r="1415" spans="1:13" x14ac:dyDescent="0.4">
      <c r="A1415">
        <v>101414</v>
      </c>
      <c r="B1415" s="1">
        <v>45699.448611111111</v>
      </c>
      <c r="C1415" t="s">
        <v>19</v>
      </c>
      <c r="D1415" t="s">
        <v>43</v>
      </c>
      <c r="E1415" t="s">
        <v>29</v>
      </c>
      <c r="F1415" t="s">
        <v>37</v>
      </c>
      <c r="G1415">
        <v>93</v>
      </c>
      <c r="H1415">
        <v>1058</v>
      </c>
      <c r="I1415">
        <v>629.64</v>
      </c>
      <c r="J1415" t="s">
        <v>44</v>
      </c>
      <c r="K1415">
        <v>4500</v>
      </c>
      <c r="L1415">
        <v>2500</v>
      </c>
      <c r="M1415" t="s">
        <v>38</v>
      </c>
    </row>
    <row r="1416" spans="1:13" x14ac:dyDescent="0.4">
      <c r="A1416">
        <v>101415</v>
      </c>
      <c r="B1416" s="1">
        <v>45682.021527777775</v>
      </c>
      <c r="C1416" t="s">
        <v>50</v>
      </c>
      <c r="D1416" t="s">
        <v>46</v>
      </c>
      <c r="E1416" t="s">
        <v>29</v>
      </c>
      <c r="F1416" t="s">
        <v>37</v>
      </c>
      <c r="G1416">
        <v>64</v>
      </c>
      <c r="H1416">
        <v>409</v>
      </c>
      <c r="I1416">
        <v>1016.67</v>
      </c>
      <c r="J1416" t="s">
        <v>53</v>
      </c>
      <c r="K1416">
        <v>15000</v>
      </c>
      <c r="L1416">
        <v>9500</v>
      </c>
      <c r="M1416" t="s">
        <v>38</v>
      </c>
    </row>
    <row r="1417" spans="1:13" x14ac:dyDescent="0.4">
      <c r="A1417">
        <v>101416</v>
      </c>
      <c r="B1417" s="1">
        <v>45696.885416666664</v>
      </c>
      <c r="C1417" t="s">
        <v>50</v>
      </c>
      <c r="D1417" t="s">
        <v>40</v>
      </c>
      <c r="E1417" t="s">
        <v>29</v>
      </c>
      <c r="F1417" t="s">
        <v>16</v>
      </c>
      <c r="G1417">
        <v>72</v>
      </c>
      <c r="H1417">
        <v>494</v>
      </c>
      <c r="I1417">
        <v>946.14</v>
      </c>
      <c r="J1417" t="s">
        <v>41</v>
      </c>
      <c r="K1417">
        <v>5500</v>
      </c>
      <c r="L1417">
        <v>3500</v>
      </c>
      <c r="M1417" t="s">
        <v>18</v>
      </c>
    </row>
    <row r="1418" spans="1:13" x14ac:dyDescent="0.4">
      <c r="A1418">
        <v>101417</v>
      </c>
      <c r="B1418" s="1">
        <v>45948.128472222219</v>
      </c>
      <c r="C1418" t="s">
        <v>50</v>
      </c>
      <c r="D1418" t="s">
        <v>46</v>
      </c>
      <c r="E1418" t="s">
        <v>31</v>
      </c>
      <c r="F1418" t="s">
        <v>25</v>
      </c>
      <c r="G1418">
        <v>25</v>
      </c>
      <c r="H1418">
        <v>401</v>
      </c>
      <c r="I1418">
        <v>2299.91</v>
      </c>
      <c r="J1418" t="s">
        <v>47</v>
      </c>
      <c r="K1418">
        <v>4500</v>
      </c>
      <c r="L1418">
        <v>2800</v>
      </c>
      <c r="M1418" t="s">
        <v>27</v>
      </c>
    </row>
    <row r="1419" spans="1:13" x14ac:dyDescent="0.4">
      <c r="A1419">
        <v>101418</v>
      </c>
      <c r="B1419" s="1">
        <v>45788.65902777778</v>
      </c>
      <c r="C1419" t="s">
        <v>48</v>
      </c>
      <c r="D1419" t="s">
        <v>40</v>
      </c>
      <c r="E1419" t="s">
        <v>29</v>
      </c>
      <c r="F1419" t="s">
        <v>25</v>
      </c>
      <c r="G1419">
        <v>3</v>
      </c>
      <c r="H1419">
        <v>679</v>
      </c>
      <c r="I1419">
        <v>1092.21</v>
      </c>
      <c r="J1419" t="s">
        <v>52</v>
      </c>
      <c r="K1419">
        <v>1500</v>
      </c>
      <c r="L1419">
        <v>800</v>
      </c>
      <c r="M1419" t="s">
        <v>27</v>
      </c>
    </row>
    <row r="1420" spans="1:13" x14ac:dyDescent="0.4">
      <c r="A1420">
        <v>101419</v>
      </c>
      <c r="B1420" s="1">
        <v>45886.929166666669</v>
      </c>
      <c r="C1420" t="s">
        <v>19</v>
      </c>
      <c r="D1420" t="s">
        <v>24</v>
      </c>
      <c r="E1420" t="s">
        <v>15</v>
      </c>
      <c r="F1420" t="s">
        <v>32</v>
      </c>
      <c r="G1420">
        <v>59</v>
      </c>
      <c r="H1420">
        <v>503</v>
      </c>
      <c r="I1420">
        <v>254.64</v>
      </c>
      <c r="J1420" t="s">
        <v>60</v>
      </c>
      <c r="K1420">
        <v>25000</v>
      </c>
      <c r="L1420">
        <v>18000</v>
      </c>
      <c r="M1420" t="s">
        <v>33</v>
      </c>
    </row>
    <row r="1421" spans="1:13" x14ac:dyDescent="0.4">
      <c r="A1421">
        <v>101420</v>
      </c>
      <c r="B1421" s="1">
        <v>45765.010416666664</v>
      </c>
      <c r="C1421" t="s">
        <v>50</v>
      </c>
      <c r="D1421" t="s">
        <v>35</v>
      </c>
      <c r="E1421" t="s">
        <v>31</v>
      </c>
      <c r="F1421" t="s">
        <v>20</v>
      </c>
      <c r="G1421">
        <v>34</v>
      </c>
      <c r="H1421">
        <v>1038</v>
      </c>
      <c r="I1421">
        <v>937.41</v>
      </c>
      <c r="J1421" t="s">
        <v>49</v>
      </c>
      <c r="K1421">
        <v>8500</v>
      </c>
      <c r="L1421">
        <v>5500</v>
      </c>
      <c r="M1421" t="s">
        <v>22</v>
      </c>
    </row>
    <row r="1422" spans="1:13" x14ac:dyDescent="0.4">
      <c r="A1422">
        <v>101421</v>
      </c>
      <c r="B1422" s="1">
        <v>45829.032638888886</v>
      </c>
      <c r="C1422" t="s">
        <v>23</v>
      </c>
      <c r="D1422" t="s">
        <v>28</v>
      </c>
      <c r="E1422" t="s">
        <v>29</v>
      </c>
      <c r="F1422" t="s">
        <v>32</v>
      </c>
      <c r="G1422">
        <v>26</v>
      </c>
      <c r="H1422">
        <v>462</v>
      </c>
      <c r="I1422">
        <v>481.81</v>
      </c>
      <c r="J1422" t="s">
        <v>54</v>
      </c>
      <c r="K1422">
        <v>2500</v>
      </c>
      <c r="L1422">
        <v>1500</v>
      </c>
      <c r="M1422" t="s">
        <v>33</v>
      </c>
    </row>
    <row r="1423" spans="1:13" x14ac:dyDescent="0.4">
      <c r="A1423">
        <v>101422</v>
      </c>
      <c r="B1423" s="1">
        <v>45759.848611111112</v>
      </c>
      <c r="C1423" t="s">
        <v>42</v>
      </c>
      <c r="D1423" t="s">
        <v>40</v>
      </c>
      <c r="E1423" t="s">
        <v>15</v>
      </c>
      <c r="F1423" t="s">
        <v>32</v>
      </c>
      <c r="G1423">
        <v>15</v>
      </c>
      <c r="H1423">
        <v>1199</v>
      </c>
      <c r="I1423">
        <v>537.66</v>
      </c>
      <c r="J1423" t="s">
        <v>52</v>
      </c>
      <c r="K1423">
        <v>1500</v>
      </c>
      <c r="L1423">
        <v>800</v>
      </c>
      <c r="M1423" t="s">
        <v>33</v>
      </c>
    </row>
    <row r="1424" spans="1:13" x14ac:dyDescent="0.4">
      <c r="A1424">
        <v>101423</v>
      </c>
      <c r="B1424" s="1">
        <v>46011.701388888891</v>
      </c>
      <c r="C1424" t="s">
        <v>39</v>
      </c>
      <c r="D1424" t="s">
        <v>28</v>
      </c>
      <c r="E1424" t="s">
        <v>15</v>
      </c>
      <c r="F1424" t="s">
        <v>32</v>
      </c>
      <c r="G1424">
        <v>40</v>
      </c>
      <c r="H1424">
        <v>624</v>
      </c>
      <c r="I1424">
        <v>1111.27</v>
      </c>
      <c r="J1424" t="s">
        <v>30</v>
      </c>
      <c r="K1424">
        <v>450</v>
      </c>
      <c r="L1424">
        <v>200</v>
      </c>
      <c r="M1424" t="s">
        <v>33</v>
      </c>
    </row>
    <row r="1425" spans="1:13" x14ac:dyDescent="0.4">
      <c r="A1425">
        <v>101424</v>
      </c>
      <c r="B1425" s="1">
        <v>45669.068749999999</v>
      </c>
      <c r="C1425" t="s">
        <v>45</v>
      </c>
      <c r="D1425" t="s">
        <v>14</v>
      </c>
      <c r="E1425" t="s">
        <v>15</v>
      </c>
      <c r="F1425" t="s">
        <v>32</v>
      </c>
      <c r="G1425">
        <v>41</v>
      </c>
      <c r="H1425">
        <v>572</v>
      </c>
      <c r="I1425">
        <v>588.27</v>
      </c>
      <c r="J1425" t="s">
        <v>21</v>
      </c>
      <c r="K1425">
        <v>6500</v>
      </c>
      <c r="L1425">
        <v>4200</v>
      </c>
      <c r="M1425" t="s">
        <v>33</v>
      </c>
    </row>
    <row r="1426" spans="1:13" x14ac:dyDescent="0.4">
      <c r="A1426">
        <v>101425</v>
      </c>
      <c r="B1426" s="1">
        <v>45932.109722222223</v>
      </c>
      <c r="C1426" t="s">
        <v>23</v>
      </c>
      <c r="D1426" t="s">
        <v>28</v>
      </c>
      <c r="E1426" t="s">
        <v>31</v>
      </c>
      <c r="F1426" t="s">
        <v>16</v>
      </c>
      <c r="G1426">
        <v>14</v>
      </c>
      <c r="H1426">
        <v>560</v>
      </c>
      <c r="I1426">
        <v>518.24</v>
      </c>
      <c r="J1426" t="s">
        <v>54</v>
      </c>
      <c r="K1426">
        <v>2500</v>
      </c>
      <c r="L1426">
        <v>1500</v>
      </c>
      <c r="M1426" t="s">
        <v>18</v>
      </c>
    </row>
    <row r="1427" spans="1:13" x14ac:dyDescent="0.4">
      <c r="A1427">
        <v>101426</v>
      </c>
      <c r="B1427" s="1">
        <v>45758.67291666667</v>
      </c>
      <c r="C1427" t="s">
        <v>19</v>
      </c>
      <c r="D1427" t="s">
        <v>43</v>
      </c>
      <c r="E1427" t="s">
        <v>29</v>
      </c>
      <c r="F1427" t="s">
        <v>37</v>
      </c>
      <c r="G1427">
        <v>44</v>
      </c>
      <c r="H1427">
        <v>613</v>
      </c>
      <c r="I1427">
        <v>483.23</v>
      </c>
      <c r="J1427" t="s">
        <v>44</v>
      </c>
      <c r="K1427">
        <v>4500</v>
      </c>
      <c r="L1427">
        <v>2500</v>
      </c>
      <c r="M1427" t="s">
        <v>38</v>
      </c>
    </row>
    <row r="1428" spans="1:13" x14ac:dyDescent="0.4">
      <c r="A1428">
        <v>101427</v>
      </c>
      <c r="B1428" s="1">
        <v>45701.972222222219</v>
      </c>
      <c r="C1428" t="s">
        <v>19</v>
      </c>
      <c r="D1428" t="s">
        <v>43</v>
      </c>
      <c r="E1428" t="s">
        <v>31</v>
      </c>
      <c r="F1428" t="s">
        <v>20</v>
      </c>
      <c r="G1428">
        <v>88</v>
      </c>
      <c r="H1428">
        <v>1173</v>
      </c>
      <c r="I1428">
        <v>928.94</v>
      </c>
      <c r="J1428" t="s">
        <v>61</v>
      </c>
      <c r="K1428">
        <v>2800</v>
      </c>
      <c r="L1428">
        <v>1500</v>
      </c>
      <c r="M1428" t="s">
        <v>22</v>
      </c>
    </row>
    <row r="1429" spans="1:13" x14ac:dyDescent="0.4">
      <c r="A1429">
        <v>101428</v>
      </c>
      <c r="B1429" s="1">
        <v>45962.052777777775</v>
      </c>
      <c r="C1429" t="s">
        <v>50</v>
      </c>
      <c r="D1429" t="s">
        <v>24</v>
      </c>
      <c r="E1429" t="s">
        <v>29</v>
      </c>
      <c r="F1429" t="s">
        <v>37</v>
      </c>
      <c r="G1429">
        <v>57</v>
      </c>
      <c r="H1429">
        <v>896</v>
      </c>
      <c r="I1429">
        <v>1170.75</v>
      </c>
      <c r="J1429" t="s">
        <v>26</v>
      </c>
      <c r="K1429">
        <v>45000</v>
      </c>
      <c r="L1429">
        <v>32000</v>
      </c>
      <c r="M1429" t="s">
        <v>38</v>
      </c>
    </row>
    <row r="1430" spans="1:13" x14ac:dyDescent="0.4">
      <c r="A1430">
        <v>101429</v>
      </c>
      <c r="B1430" s="1">
        <v>45674.081944444442</v>
      </c>
      <c r="C1430" t="s">
        <v>45</v>
      </c>
      <c r="D1430" t="s">
        <v>14</v>
      </c>
      <c r="E1430" t="s">
        <v>15</v>
      </c>
      <c r="F1430" t="s">
        <v>16</v>
      </c>
      <c r="G1430">
        <v>22</v>
      </c>
      <c r="H1430">
        <v>317</v>
      </c>
      <c r="I1430">
        <v>172.34</v>
      </c>
      <c r="J1430" t="s">
        <v>17</v>
      </c>
      <c r="K1430">
        <v>3200</v>
      </c>
      <c r="L1430">
        <v>2000</v>
      </c>
      <c r="M1430" t="s">
        <v>18</v>
      </c>
    </row>
    <row r="1431" spans="1:13" x14ac:dyDescent="0.4">
      <c r="A1431">
        <v>101430</v>
      </c>
      <c r="B1431" s="1">
        <v>45987.304166666669</v>
      </c>
      <c r="C1431" t="s">
        <v>42</v>
      </c>
      <c r="D1431" t="s">
        <v>24</v>
      </c>
      <c r="E1431" t="s">
        <v>15</v>
      </c>
      <c r="F1431" t="s">
        <v>32</v>
      </c>
      <c r="G1431">
        <v>92</v>
      </c>
      <c r="H1431">
        <v>337</v>
      </c>
      <c r="I1431">
        <v>354.95</v>
      </c>
      <c r="J1431" t="s">
        <v>59</v>
      </c>
      <c r="K1431">
        <v>3500</v>
      </c>
      <c r="L1431">
        <v>2200</v>
      </c>
      <c r="M1431" t="s">
        <v>33</v>
      </c>
    </row>
    <row r="1432" spans="1:13" x14ac:dyDescent="0.4">
      <c r="A1432">
        <v>101431</v>
      </c>
      <c r="B1432" s="1">
        <v>45714.277777777781</v>
      </c>
      <c r="C1432" t="s">
        <v>13</v>
      </c>
      <c r="D1432" t="s">
        <v>40</v>
      </c>
      <c r="E1432" t="s">
        <v>31</v>
      </c>
      <c r="F1432" t="s">
        <v>16</v>
      </c>
      <c r="G1432">
        <v>46</v>
      </c>
      <c r="H1432">
        <v>532</v>
      </c>
      <c r="I1432">
        <v>646.83000000000004</v>
      </c>
      <c r="J1432" t="s">
        <v>52</v>
      </c>
      <c r="K1432">
        <v>1500</v>
      </c>
      <c r="L1432">
        <v>800</v>
      </c>
      <c r="M1432" t="s">
        <v>18</v>
      </c>
    </row>
    <row r="1433" spans="1:13" x14ac:dyDescent="0.4">
      <c r="A1433">
        <v>101432</v>
      </c>
      <c r="B1433" s="1">
        <v>45968.768055555556</v>
      </c>
      <c r="C1433" t="s">
        <v>50</v>
      </c>
      <c r="D1433" t="s">
        <v>35</v>
      </c>
      <c r="E1433" t="s">
        <v>15</v>
      </c>
      <c r="F1433" t="s">
        <v>37</v>
      </c>
      <c r="G1433">
        <v>98</v>
      </c>
      <c r="H1433">
        <v>558</v>
      </c>
      <c r="I1433">
        <v>2053.7600000000002</v>
      </c>
      <c r="J1433" t="s">
        <v>36</v>
      </c>
      <c r="K1433">
        <v>12000</v>
      </c>
      <c r="L1433">
        <v>8000</v>
      </c>
      <c r="M1433" t="s">
        <v>38</v>
      </c>
    </row>
    <row r="1434" spans="1:13" x14ac:dyDescent="0.4">
      <c r="A1434">
        <v>101433</v>
      </c>
      <c r="B1434" s="1">
        <v>45960.845833333333</v>
      </c>
      <c r="C1434" t="s">
        <v>48</v>
      </c>
      <c r="D1434" t="s">
        <v>24</v>
      </c>
      <c r="E1434" t="s">
        <v>15</v>
      </c>
      <c r="F1434" t="s">
        <v>16</v>
      </c>
      <c r="G1434">
        <v>23</v>
      </c>
      <c r="H1434">
        <v>395</v>
      </c>
      <c r="I1434">
        <v>800.04</v>
      </c>
      <c r="J1434" t="s">
        <v>26</v>
      </c>
      <c r="K1434">
        <v>45000</v>
      </c>
      <c r="L1434">
        <v>32000</v>
      </c>
      <c r="M1434" t="s">
        <v>18</v>
      </c>
    </row>
    <row r="1435" spans="1:13" x14ac:dyDescent="0.4">
      <c r="A1435">
        <v>101434</v>
      </c>
      <c r="B1435" s="1">
        <v>45669.759027777778</v>
      </c>
      <c r="C1435" t="s">
        <v>23</v>
      </c>
      <c r="D1435" t="s">
        <v>14</v>
      </c>
      <c r="E1435" t="s">
        <v>29</v>
      </c>
      <c r="F1435" t="s">
        <v>20</v>
      </c>
      <c r="G1435">
        <v>24</v>
      </c>
      <c r="H1435">
        <v>842</v>
      </c>
      <c r="I1435">
        <v>396.92</v>
      </c>
      <c r="J1435" t="s">
        <v>21</v>
      </c>
      <c r="K1435">
        <v>6500</v>
      </c>
      <c r="L1435">
        <v>4200</v>
      </c>
      <c r="M1435" t="s">
        <v>22</v>
      </c>
    </row>
    <row r="1436" spans="1:13" x14ac:dyDescent="0.4">
      <c r="A1436">
        <v>101435</v>
      </c>
      <c r="B1436" s="1">
        <v>45975.45416666667</v>
      </c>
      <c r="C1436" t="s">
        <v>34</v>
      </c>
      <c r="D1436" t="s">
        <v>14</v>
      </c>
      <c r="E1436" t="s">
        <v>31</v>
      </c>
      <c r="F1436" t="s">
        <v>32</v>
      </c>
      <c r="G1436">
        <v>92</v>
      </c>
      <c r="H1436">
        <v>401</v>
      </c>
      <c r="I1436">
        <v>1847.21</v>
      </c>
      <c r="J1436" t="s">
        <v>17</v>
      </c>
      <c r="K1436">
        <v>3200</v>
      </c>
      <c r="L1436">
        <v>2000</v>
      </c>
      <c r="M1436" t="s">
        <v>33</v>
      </c>
    </row>
    <row r="1437" spans="1:13" x14ac:dyDescent="0.4">
      <c r="A1437">
        <v>101436</v>
      </c>
      <c r="B1437" s="1">
        <v>45737.418749999997</v>
      </c>
      <c r="C1437" t="s">
        <v>45</v>
      </c>
      <c r="D1437" t="s">
        <v>46</v>
      </c>
      <c r="E1437" t="s">
        <v>29</v>
      </c>
      <c r="F1437" t="s">
        <v>20</v>
      </c>
      <c r="G1437">
        <v>90</v>
      </c>
      <c r="H1437">
        <v>665</v>
      </c>
      <c r="I1437">
        <v>614.44000000000005</v>
      </c>
      <c r="J1437" t="s">
        <v>53</v>
      </c>
      <c r="K1437">
        <v>15000</v>
      </c>
      <c r="L1437">
        <v>9500</v>
      </c>
      <c r="M1437" t="s">
        <v>22</v>
      </c>
    </row>
    <row r="1438" spans="1:13" x14ac:dyDescent="0.4">
      <c r="A1438">
        <v>101437</v>
      </c>
      <c r="B1438" s="1">
        <v>45873.852083333331</v>
      </c>
      <c r="C1438" t="s">
        <v>48</v>
      </c>
      <c r="D1438" t="s">
        <v>28</v>
      </c>
      <c r="E1438" t="s">
        <v>15</v>
      </c>
      <c r="F1438" t="s">
        <v>16</v>
      </c>
      <c r="G1438">
        <v>18</v>
      </c>
      <c r="H1438">
        <v>631</v>
      </c>
      <c r="I1438">
        <v>1111.17</v>
      </c>
      <c r="J1438" t="s">
        <v>30</v>
      </c>
      <c r="K1438">
        <v>450</v>
      </c>
      <c r="L1438">
        <v>200</v>
      </c>
      <c r="M1438" t="s">
        <v>18</v>
      </c>
    </row>
    <row r="1439" spans="1:13" x14ac:dyDescent="0.4">
      <c r="A1439">
        <v>101438</v>
      </c>
      <c r="B1439" s="1">
        <v>45996.755555555559</v>
      </c>
      <c r="C1439" t="s">
        <v>13</v>
      </c>
      <c r="D1439" t="s">
        <v>35</v>
      </c>
      <c r="E1439" t="s">
        <v>15</v>
      </c>
      <c r="F1439" t="s">
        <v>37</v>
      </c>
      <c r="G1439">
        <v>13</v>
      </c>
      <c r="H1439">
        <v>938</v>
      </c>
      <c r="I1439">
        <v>591.47</v>
      </c>
      <c r="J1439" t="s">
        <v>36</v>
      </c>
      <c r="K1439">
        <v>12000</v>
      </c>
      <c r="L1439">
        <v>8000</v>
      </c>
      <c r="M1439" t="s">
        <v>38</v>
      </c>
    </row>
    <row r="1440" spans="1:13" x14ac:dyDescent="0.4">
      <c r="A1440">
        <v>101439</v>
      </c>
      <c r="B1440" s="1">
        <v>45921.439583333333</v>
      </c>
      <c r="C1440" t="s">
        <v>50</v>
      </c>
      <c r="D1440" t="s">
        <v>46</v>
      </c>
      <c r="E1440" t="s">
        <v>29</v>
      </c>
      <c r="F1440" t="s">
        <v>37</v>
      </c>
      <c r="G1440">
        <v>61</v>
      </c>
      <c r="H1440">
        <v>772</v>
      </c>
      <c r="I1440">
        <v>878.44</v>
      </c>
      <c r="J1440" t="s">
        <v>47</v>
      </c>
      <c r="K1440">
        <v>4500</v>
      </c>
      <c r="L1440">
        <v>2800</v>
      </c>
      <c r="M1440" t="s">
        <v>38</v>
      </c>
    </row>
    <row r="1441" spans="1:13" x14ac:dyDescent="0.4">
      <c r="A1441">
        <v>101440</v>
      </c>
      <c r="B1441" s="1">
        <v>45806.515972222223</v>
      </c>
      <c r="C1441" t="s">
        <v>42</v>
      </c>
      <c r="D1441" t="s">
        <v>35</v>
      </c>
      <c r="E1441" t="s">
        <v>29</v>
      </c>
      <c r="F1441" t="s">
        <v>20</v>
      </c>
      <c r="G1441">
        <v>41</v>
      </c>
      <c r="H1441">
        <v>846</v>
      </c>
      <c r="I1441">
        <v>749.59</v>
      </c>
      <c r="J1441" t="s">
        <v>36</v>
      </c>
      <c r="K1441">
        <v>12000</v>
      </c>
      <c r="L1441">
        <v>8000</v>
      </c>
      <c r="M1441" t="s">
        <v>22</v>
      </c>
    </row>
    <row r="1442" spans="1:13" x14ac:dyDescent="0.4">
      <c r="A1442">
        <v>101441</v>
      </c>
      <c r="B1442" s="1">
        <v>45738.115972222222</v>
      </c>
      <c r="C1442" t="s">
        <v>13</v>
      </c>
      <c r="D1442" t="s">
        <v>46</v>
      </c>
      <c r="E1442" t="s">
        <v>29</v>
      </c>
      <c r="F1442" t="s">
        <v>32</v>
      </c>
      <c r="G1442">
        <v>78</v>
      </c>
      <c r="H1442">
        <v>513</v>
      </c>
      <c r="I1442">
        <v>542.64</v>
      </c>
      <c r="J1442" t="s">
        <v>47</v>
      </c>
      <c r="K1442">
        <v>4500</v>
      </c>
      <c r="L1442">
        <v>2800</v>
      </c>
      <c r="M1442" t="s">
        <v>33</v>
      </c>
    </row>
    <row r="1443" spans="1:13" x14ac:dyDescent="0.4">
      <c r="A1443">
        <v>101442</v>
      </c>
      <c r="B1443" s="1">
        <v>45872.015972222223</v>
      </c>
      <c r="C1443" t="s">
        <v>23</v>
      </c>
      <c r="D1443" t="s">
        <v>14</v>
      </c>
      <c r="E1443" t="s">
        <v>15</v>
      </c>
      <c r="F1443" t="s">
        <v>20</v>
      </c>
      <c r="G1443">
        <v>10</v>
      </c>
      <c r="H1443">
        <v>939</v>
      </c>
      <c r="I1443">
        <v>789.63</v>
      </c>
      <c r="J1443" t="s">
        <v>21</v>
      </c>
      <c r="K1443">
        <v>6500</v>
      </c>
      <c r="L1443">
        <v>4200</v>
      </c>
      <c r="M1443" t="s">
        <v>22</v>
      </c>
    </row>
    <row r="1444" spans="1:13" x14ac:dyDescent="0.4">
      <c r="A1444">
        <v>101443</v>
      </c>
      <c r="B1444" s="1">
        <v>45855.17083333333</v>
      </c>
      <c r="C1444" t="s">
        <v>39</v>
      </c>
      <c r="D1444" t="s">
        <v>24</v>
      </c>
      <c r="E1444" t="s">
        <v>15</v>
      </c>
      <c r="F1444" t="s">
        <v>37</v>
      </c>
      <c r="G1444">
        <v>32</v>
      </c>
      <c r="H1444">
        <v>907</v>
      </c>
      <c r="I1444">
        <v>686.81</v>
      </c>
      <c r="J1444" t="s">
        <v>26</v>
      </c>
      <c r="K1444">
        <v>45000</v>
      </c>
      <c r="L1444">
        <v>32000</v>
      </c>
      <c r="M1444" t="s">
        <v>38</v>
      </c>
    </row>
    <row r="1445" spans="1:13" x14ac:dyDescent="0.4">
      <c r="A1445">
        <v>101444</v>
      </c>
      <c r="B1445" s="1">
        <v>45857.120833333334</v>
      </c>
      <c r="C1445" t="s">
        <v>34</v>
      </c>
      <c r="D1445" t="s">
        <v>35</v>
      </c>
      <c r="E1445" t="s">
        <v>29</v>
      </c>
      <c r="F1445" t="s">
        <v>16</v>
      </c>
      <c r="G1445">
        <v>19</v>
      </c>
      <c r="H1445">
        <v>306</v>
      </c>
      <c r="I1445">
        <v>231.52</v>
      </c>
      <c r="J1445" t="s">
        <v>36</v>
      </c>
      <c r="K1445">
        <v>12000</v>
      </c>
      <c r="L1445">
        <v>8000</v>
      </c>
      <c r="M1445" t="s">
        <v>18</v>
      </c>
    </row>
    <row r="1446" spans="1:13" x14ac:dyDescent="0.4">
      <c r="A1446">
        <v>101445</v>
      </c>
      <c r="B1446" s="1">
        <v>45682.1</v>
      </c>
      <c r="C1446" t="s">
        <v>45</v>
      </c>
      <c r="D1446" t="s">
        <v>14</v>
      </c>
      <c r="E1446" t="s">
        <v>15</v>
      </c>
      <c r="F1446" t="s">
        <v>16</v>
      </c>
      <c r="G1446">
        <v>53</v>
      </c>
      <c r="H1446">
        <v>817</v>
      </c>
      <c r="I1446">
        <v>1620.75</v>
      </c>
      <c r="J1446" t="s">
        <v>17</v>
      </c>
      <c r="K1446">
        <v>3200</v>
      </c>
      <c r="L1446">
        <v>2000</v>
      </c>
      <c r="M1446" t="s">
        <v>18</v>
      </c>
    </row>
    <row r="1447" spans="1:13" x14ac:dyDescent="0.4">
      <c r="A1447">
        <v>101446</v>
      </c>
      <c r="B1447" s="1">
        <v>45746.493055555555</v>
      </c>
      <c r="C1447" t="s">
        <v>13</v>
      </c>
      <c r="D1447" t="s">
        <v>35</v>
      </c>
      <c r="E1447" t="s">
        <v>15</v>
      </c>
      <c r="F1447" t="s">
        <v>32</v>
      </c>
      <c r="G1447">
        <v>60</v>
      </c>
      <c r="H1447">
        <v>652</v>
      </c>
      <c r="I1447">
        <v>795.19</v>
      </c>
      <c r="J1447" t="s">
        <v>49</v>
      </c>
      <c r="K1447">
        <v>8500</v>
      </c>
      <c r="L1447">
        <v>5500</v>
      </c>
      <c r="M1447" t="s">
        <v>33</v>
      </c>
    </row>
    <row r="1448" spans="1:13" x14ac:dyDescent="0.4">
      <c r="A1448">
        <v>101447</v>
      </c>
      <c r="B1448" s="1">
        <v>45925.151388888888</v>
      </c>
      <c r="C1448" t="s">
        <v>39</v>
      </c>
      <c r="D1448" t="s">
        <v>55</v>
      </c>
      <c r="E1448" t="s">
        <v>29</v>
      </c>
      <c r="F1448" t="s">
        <v>32</v>
      </c>
      <c r="G1448">
        <v>94</v>
      </c>
      <c r="H1448">
        <v>400</v>
      </c>
      <c r="I1448">
        <v>1041.24</v>
      </c>
      <c r="J1448" t="s">
        <v>56</v>
      </c>
      <c r="K1448">
        <v>850</v>
      </c>
      <c r="L1448">
        <v>550</v>
      </c>
      <c r="M1448" t="s">
        <v>33</v>
      </c>
    </row>
    <row r="1449" spans="1:13" x14ac:dyDescent="0.4">
      <c r="A1449">
        <v>101448</v>
      </c>
      <c r="B1449" s="1">
        <v>45800.732638888891</v>
      </c>
      <c r="C1449" t="s">
        <v>45</v>
      </c>
      <c r="D1449" t="s">
        <v>14</v>
      </c>
      <c r="E1449" t="s">
        <v>29</v>
      </c>
      <c r="F1449" t="s">
        <v>32</v>
      </c>
      <c r="G1449">
        <v>77</v>
      </c>
      <c r="H1449">
        <v>407</v>
      </c>
      <c r="I1449">
        <v>882.31</v>
      </c>
      <c r="J1449" t="s">
        <v>21</v>
      </c>
      <c r="K1449">
        <v>6500</v>
      </c>
      <c r="L1449">
        <v>4200</v>
      </c>
      <c r="M1449" t="s">
        <v>33</v>
      </c>
    </row>
    <row r="1450" spans="1:13" x14ac:dyDescent="0.4">
      <c r="A1450">
        <v>101449</v>
      </c>
      <c r="B1450" s="1">
        <v>45716.743750000001</v>
      </c>
      <c r="C1450" t="s">
        <v>19</v>
      </c>
      <c r="D1450" t="s">
        <v>24</v>
      </c>
      <c r="E1450" t="s">
        <v>31</v>
      </c>
      <c r="F1450" t="s">
        <v>25</v>
      </c>
      <c r="G1450">
        <v>41</v>
      </c>
      <c r="H1450">
        <v>405</v>
      </c>
      <c r="I1450">
        <v>441.98</v>
      </c>
      <c r="J1450" t="s">
        <v>26</v>
      </c>
      <c r="K1450">
        <v>45000</v>
      </c>
      <c r="L1450">
        <v>32000</v>
      </c>
      <c r="M1450" t="s">
        <v>27</v>
      </c>
    </row>
    <row r="1451" spans="1:13" x14ac:dyDescent="0.4">
      <c r="A1451">
        <v>101450</v>
      </c>
      <c r="B1451" s="1">
        <v>46022.970138888886</v>
      </c>
      <c r="C1451" t="s">
        <v>50</v>
      </c>
      <c r="D1451" t="s">
        <v>46</v>
      </c>
      <c r="E1451" t="s">
        <v>29</v>
      </c>
      <c r="F1451" t="s">
        <v>20</v>
      </c>
      <c r="G1451">
        <v>86</v>
      </c>
      <c r="H1451">
        <v>622</v>
      </c>
      <c r="I1451">
        <v>917.18</v>
      </c>
      <c r="J1451" t="s">
        <v>53</v>
      </c>
      <c r="K1451">
        <v>15000</v>
      </c>
      <c r="L1451">
        <v>9500</v>
      </c>
      <c r="M1451" t="s">
        <v>22</v>
      </c>
    </row>
    <row r="1452" spans="1:13" x14ac:dyDescent="0.4">
      <c r="A1452">
        <v>101451</v>
      </c>
      <c r="B1452" s="1">
        <v>45683.790972222225</v>
      </c>
      <c r="C1452" t="s">
        <v>45</v>
      </c>
      <c r="D1452" t="s">
        <v>14</v>
      </c>
      <c r="E1452" t="s">
        <v>31</v>
      </c>
      <c r="F1452" t="s">
        <v>16</v>
      </c>
      <c r="G1452">
        <v>95</v>
      </c>
      <c r="H1452">
        <v>1045</v>
      </c>
      <c r="I1452">
        <v>408.1</v>
      </c>
      <c r="J1452" t="s">
        <v>17</v>
      </c>
      <c r="K1452">
        <v>3200</v>
      </c>
      <c r="L1452">
        <v>2000</v>
      </c>
      <c r="M1452" t="s">
        <v>18</v>
      </c>
    </row>
    <row r="1453" spans="1:13" x14ac:dyDescent="0.4">
      <c r="A1453">
        <v>101452</v>
      </c>
      <c r="B1453" s="1">
        <v>45704.130555555559</v>
      </c>
      <c r="C1453" t="s">
        <v>42</v>
      </c>
      <c r="D1453" t="s">
        <v>35</v>
      </c>
      <c r="E1453" t="s">
        <v>31</v>
      </c>
      <c r="F1453" t="s">
        <v>25</v>
      </c>
      <c r="G1453">
        <v>93</v>
      </c>
      <c r="H1453">
        <v>629</v>
      </c>
      <c r="I1453">
        <v>338.58</v>
      </c>
      <c r="J1453" t="s">
        <v>49</v>
      </c>
      <c r="K1453">
        <v>8500</v>
      </c>
      <c r="L1453">
        <v>5500</v>
      </c>
      <c r="M1453" t="s">
        <v>27</v>
      </c>
    </row>
    <row r="1454" spans="1:13" x14ac:dyDescent="0.4">
      <c r="A1454">
        <v>101453</v>
      </c>
      <c r="B1454" s="1">
        <v>45945.053472222222</v>
      </c>
      <c r="C1454" t="s">
        <v>50</v>
      </c>
      <c r="D1454" t="s">
        <v>35</v>
      </c>
      <c r="E1454" t="s">
        <v>31</v>
      </c>
      <c r="F1454" t="s">
        <v>20</v>
      </c>
      <c r="G1454">
        <v>20</v>
      </c>
      <c r="H1454">
        <v>1134</v>
      </c>
      <c r="I1454">
        <v>425.82</v>
      </c>
      <c r="J1454" t="s">
        <v>49</v>
      </c>
      <c r="K1454">
        <v>8500</v>
      </c>
      <c r="L1454">
        <v>5500</v>
      </c>
      <c r="M1454" t="s">
        <v>22</v>
      </c>
    </row>
    <row r="1455" spans="1:13" x14ac:dyDescent="0.4">
      <c r="A1455">
        <v>101454</v>
      </c>
      <c r="B1455" s="1">
        <v>45923.197222222225</v>
      </c>
      <c r="C1455" t="s">
        <v>23</v>
      </c>
      <c r="D1455" t="s">
        <v>35</v>
      </c>
      <c r="E1455" t="s">
        <v>29</v>
      </c>
      <c r="F1455" t="s">
        <v>32</v>
      </c>
      <c r="G1455">
        <v>1</v>
      </c>
      <c r="H1455">
        <v>1105</v>
      </c>
      <c r="I1455">
        <v>923.04</v>
      </c>
      <c r="J1455" t="s">
        <v>36</v>
      </c>
      <c r="K1455">
        <v>12000</v>
      </c>
      <c r="L1455">
        <v>8000</v>
      </c>
      <c r="M1455" t="s">
        <v>33</v>
      </c>
    </row>
    <row r="1456" spans="1:13" x14ac:dyDescent="0.4">
      <c r="A1456">
        <v>101455</v>
      </c>
      <c r="B1456" s="1">
        <v>45673.474999999999</v>
      </c>
      <c r="C1456" t="s">
        <v>13</v>
      </c>
      <c r="D1456" t="s">
        <v>43</v>
      </c>
      <c r="E1456" t="s">
        <v>15</v>
      </c>
      <c r="F1456" t="s">
        <v>25</v>
      </c>
      <c r="G1456">
        <v>72</v>
      </c>
      <c r="H1456">
        <v>784</v>
      </c>
      <c r="I1456">
        <v>648.77</v>
      </c>
      <c r="J1456" t="s">
        <v>61</v>
      </c>
      <c r="K1456">
        <v>2800</v>
      </c>
      <c r="L1456">
        <v>1500</v>
      </c>
      <c r="M1456" t="s">
        <v>27</v>
      </c>
    </row>
    <row r="1457" spans="1:13" x14ac:dyDescent="0.4">
      <c r="A1457">
        <v>101456</v>
      </c>
      <c r="B1457" s="1">
        <v>45856.373611111114</v>
      </c>
      <c r="C1457" t="s">
        <v>19</v>
      </c>
      <c r="D1457" t="s">
        <v>40</v>
      </c>
      <c r="E1457" t="s">
        <v>15</v>
      </c>
      <c r="F1457" t="s">
        <v>20</v>
      </c>
      <c r="G1457">
        <v>70</v>
      </c>
      <c r="H1457">
        <v>1022</v>
      </c>
      <c r="I1457">
        <v>805.24</v>
      </c>
      <c r="J1457" t="s">
        <v>41</v>
      </c>
      <c r="K1457">
        <v>5500</v>
      </c>
      <c r="L1457">
        <v>3500</v>
      </c>
      <c r="M1457" t="s">
        <v>22</v>
      </c>
    </row>
    <row r="1458" spans="1:13" x14ac:dyDescent="0.4">
      <c r="A1458">
        <v>101457</v>
      </c>
      <c r="B1458" s="1">
        <v>45939.993750000001</v>
      </c>
      <c r="C1458" t="s">
        <v>48</v>
      </c>
      <c r="D1458" t="s">
        <v>46</v>
      </c>
      <c r="E1458" t="s">
        <v>31</v>
      </c>
      <c r="F1458" t="s">
        <v>16</v>
      </c>
      <c r="G1458">
        <v>3</v>
      </c>
      <c r="H1458">
        <v>434</v>
      </c>
      <c r="I1458">
        <v>1152.6300000000001</v>
      </c>
      <c r="J1458" t="s">
        <v>53</v>
      </c>
      <c r="K1458">
        <v>15000</v>
      </c>
      <c r="L1458">
        <v>9500</v>
      </c>
      <c r="M1458" t="s">
        <v>18</v>
      </c>
    </row>
    <row r="1459" spans="1:13" x14ac:dyDescent="0.4">
      <c r="A1459">
        <v>101458</v>
      </c>
      <c r="B1459" s="1">
        <v>45743.488194444442</v>
      </c>
      <c r="C1459" t="s">
        <v>19</v>
      </c>
      <c r="D1459" t="s">
        <v>55</v>
      </c>
      <c r="E1459" t="s">
        <v>29</v>
      </c>
      <c r="F1459" t="s">
        <v>25</v>
      </c>
      <c r="G1459">
        <v>63</v>
      </c>
      <c r="H1459">
        <v>1055</v>
      </c>
      <c r="I1459">
        <v>394.83</v>
      </c>
      <c r="J1459" t="s">
        <v>56</v>
      </c>
      <c r="K1459">
        <v>850</v>
      </c>
      <c r="L1459">
        <v>550</v>
      </c>
      <c r="M1459" t="s">
        <v>27</v>
      </c>
    </row>
    <row r="1460" spans="1:13" x14ac:dyDescent="0.4">
      <c r="A1460">
        <v>101459</v>
      </c>
      <c r="B1460" s="1">
        <v>45907.509722222225</v>
      </c>
      <c r="C1460" t="s">
        <v>48</v>
      </c>
      <c r="D1460" t="s">
        <v>28</v>
      </c>
      <c r="E1460" t="s">
        <v>15</v>
      </c>
      <c r="F1460" t="s">
        <v>20</v>
      </c>
      <c r="G1460">
        <v>29</v>
      </c>
      <c r="H1460">
        <v>937</v>
      </c>
      <c r="I1460">
        <v>1788.71</v>
      </c>
      <c r="J1460" t="s">
        <v>54</v>
      </c>
      <c r="K1460">
        <v>2500</v>
      </c>
      <c r="L1460">
        <v>1500</v>
      </c>
      <c r="M1460" t="s">
        <v>22</v>
      </c>
    </row>
    <row r="1461" spans="1:13" x14ac:dyDescent="0.4">
      <c r="A1461">
        <v>101460</v>
      </c>
      <c r="B1461" s="1">
        <v>45927.504166666666</v>
      </c>
      <c r="C1461" t="s">
        <v>48</v>
      </c>
      <c r="D1461" t="s">
        <v>24</v>
      </c>
      <c r="E1461" t="s">
        <v>29</v>
      </c>
      <c r="F1461" t="s">
        <v>37</v>
      </c>
      <c r="G1461">
        <v>72</v>
      </c>
      <c r="H1461">
        <v>310</v>
      </c>
      <c r="I1461">
        <v>768.94</v>
      </c>
      <c r="J1461" t="s">
        <v>60</v>
      </c>
      <c r="K1461">
        <v>25000</v>
      </c>
      <c r="L1461">
        <v>18000</v>
      </c>
      <c r="M1461" t="s">
        <v>38</v>
      </c>
    </row>
    <row r="1462" spans="1:13" x14ac:dyDescent="0.4">
      <c r="A1462">
        <v>101461</v>
      </c>
      <c r="B1462" s="1">
        <v>45992.734722222223</v>
      </c>
      <c r="C1462" t="s">
        <v>13</v>
      </c>
      <c r="D1462" t="s">
        <v>46</v>
      </c>
      <c r="E1462" t="s">
        <v>15</v>
      </c>
      <c r="F1462" t="s">
        <v>16</v>
      </c>
      <c r="G1462">
        <v>91</v>
      </c>
      <c r="H1462">
        <v>564</v>
      </c>
      <c r="I1462">
        <v>695.9</v>
      </c>
      <c r="J1462" t="s">
        <v>47</v>
      </c>
      <c r="K1462">
        <v>4500</v>
      </c>
      <c r="L1462">
        <v>2800</v>
      </c>
      <c r="M1462" t="s">
        <v>18</v>
      </c>
    </row>
    <row r="1463" spans="1:13" x14ac:dyDescent="0.4">
      <c r="A1463">
        <v>101462</v>
      </c>
      <c r="B1463" s="1">
        <v>45774.754861111112</v>
      </c>
      <c r="C1463" t="s">
        <v>48</v>
      </c>
      <c r="D1463" t="s">
        <v>40</v>
      </c>
      <c r="E1463" t="s">
        <v>29</v>
      </c>
      <c r="F1463" t="s">
        <v>37</v>
      </c>
      <c r="G1463">
        <v>53</v>
      </c>
      <c r="H1463">
        <v>569</v>
      </c>
      <c r="I1463">
        <v>451.71</v>
      </c>
      <c r="J1463" t="s">
        <v>41</v>
      </c>
      <c r="K1463">
        <v>5500</v>
      </c>
      <c r="L1463">
        <v>3500</v>
      </c>
      <c r="M1463" t="s">
        <v>38</v>
      </c>
    </row>
    <row r="1464" spans="1:13" x14ac:dyDescent="0.4">
      <c r="A1464">
        <v>101463</v>
      </c>
      <c r="B1464" s="1">
        <v>45664.79583333333</v>
      </c>
      <c r="C1464" t="s">
        <v>13</v>
      </c>
      <c r="D1464" t="s">
        <v>43</v>
      </c>
      <c r="E1464" t="s">
        <v>31</v>
      </c>
      <c r="F1464" t="s">
        <v>16</v>
      </c>
      <c r="G1464">
        <v>86</v>
      </c>
      <c r="H1464">
        <v>824</v>
      </c>
      <c r="I1464">
        <v>1198.9100000000001</v>
      </c>
      <c r="J1464" t="s">
        <v>61</v>
      </c>
      <c r="K1464">
        <v>2800</v>
      </c>
      <c r="L1464">
        <v>1500</v>
      </c>
      <c r="M1464" t="s">
        <v>18</v>
      </c>
    </row>
    <row r="1465" spans="1:13" x14ac:dyDescent="0.4">
      <c r="A1465">
        <v>101464</v>
      </c>
      <c r="B1465" s="1">
        <v>45794.010416666664</v>
      </c>
      <c r="C1465" t="s">
        <v>45</v>
      </c>
      <c r="D1465" t="s">
        <v>40</v>
      </c>
      <c r="E1465" t="s">
        <v>29</v>
      </c>
      <c r="F1465" t="s">
        <v>25</v>
      </c>
      <c r="G1465">
        <v>35</v>
      </c>
      <c r="H1465">
        <v>431</v>
      </c>
      <c r="I1465">
        <v>628.86</v>
      </c>
      <c r="J1465" t="s">
        <v>41</v>
      </c>
      <c r="K1465">
        <v>5500</v>
      </c>
      <c r="L1465">
        <v>3500</v>
      </c>
      <c r="M1465" t="s">
        <v>27</v>
      </c>
    </row>
    <row r="1466" spans="1:13" x14ac:dyDescent="0.4">
      <c r="A1466">
        <v>101465</v>
      </c>
      <c r="B1466" s="1">
        <v>45833.890277777777</v>
      </c>
      <c r="C1466" t="s">
        <v>50</v>
      </c>
      <c r="D1466" t="s">
        <v>40</v>
      </c>
      <c r="E1466" t="s">
        <v>31</v>
      </c>
      <c r="F1466" t="s">
        <v>37</v>
      </c>
      <c r="G1466">
        <v>38</v>
      </c>
      <c r="H1466">
        <v>685</v>
      </c>
      <c r="I1466">
        <v>727.18</v>
      </c>
      <c r="J1466" t="s">
        <v>52</v>
      </c>
      <c r="K1466">
        <v>1500</v>
      </c>
      <c r="L1466">
        <v>800</v>
      </c>
      <c r="M1466" t="s">
        <v>38</v>
      </c>
    </row>
    <row r="1467" spans="1:13" x14ac:dyDescent="0.4">
      <c r="A1467">
        <v>101466</v>
      </c>
      <c r="B1467" s="1">
        <v>45985.492361111108</v>
      </c>
      <c r="C1467" t="s">
        <v>39</v>
      </c>
      <c r="D1467" t="s">
        <v>46</v>
      </c>
      <c r="E1467" t="s">
        <v>29</v>
      </c>
      <c r="F1467" t="s">
        <v>25</v>
      </c>
      <c r="G1467">
        <v>43</v>
      </c>
      <c r="H1467">
        <v>1034</v>
      </c>
      <c r="I1467">
        <v>825.62</v>
      </c>
      <c r="J1467" t="s">
        <v>47</v>
      </c>
      <c r="K1467">
        <v>4500</v>
      </c>
      <c r="L1467">
        <v>2800</v>
      </c>
      <c r="M1467" t="s">
        <v>27</v>
      </c>
    </row>
    <row r="1468" spans="1:13" x14ac:dyDescent="0.4">
      <c r="A1468">
        <v>101467</v>
      </c>
      <c r="B1468" s="1">
        <v>45972.068749999999</v>
      </c>
      <c r="C1468" t="s">
        <v>42</v>
      </c>
      <c r="D1468" t="s">
        <v>46</v>
      </c>
      <c r="E1468" t="s">
        <v>31</v>
      </c>
      <c r="F1468" t="s">
        <v>20</v>
      </c>
      <c r="G1468">
        <v>91</v>
      </c>
      <c r="H1468">
        <v>692</v>
      </c>
      <c r="I1468">
        <v>744.68</v>
      </c>
      <c r="J1468" t="s">
        <v>47</v>
      </c>
      <c r="K1468">
        <v>4500</v>
      </c>
      <c r="L1468">
        <v>2800</v>
      </c>
      <c r="M1468" t="s">
        <v>22</v>
      </c>
    </row>
    <row r="1469" spans="1:13" x14ac:dyDescent="0.4">
      <c r="A1469">
        <v>101468</v>
      </c>
      <c r="B1469" s="1">
        <v>45872.135416666664</v>
      </c>
      <c r="C1469" t="s">
        <v>19</v>
      </c>
      <c r="D1469" t="s">
        <v>43</v>
      </c>
      <c r="E1469" t="s">
        <v>15</v>
      </c>
      <c r="F1469" t="s">
        <v>16</v>
      </c>
      <c r="G1469">
        <v>43</v>
      </c>
      <c r="H1469">
        <v>736</v>
      </c>
      <c r="I1469">
        <v>2128.2399999999998</v>
      </c>
      <c r="J1469" t="s">
        <v>51</v>
      </c>
      <c r="K1469">
        <v>1800</v>
      </c>
      <c r="L1469">
        <v>900</v>
      </c>
      <c r="M1469" t="s">
        <v>18</v>
      </c>
    </row>
    <row r="1470" spans="1:13" x14ac:dyDescent="0.4">
      <c r="A1470">
        <v>101469</v>
      </c>
      <c r="B1470" s="1">
        <v>45739.191666666666</v>
      </c>
      <c r="C1470" t="s">
        <v>42</v>
      </c>
      <c r="D1470" t="s">
        <v>46</v>
      </c>
      <c r="E1470" t="s">
        <v>29</v>
      </c>
      <c r="F1470" t="s">
        <v>37</v>
      </c>
      <c r="G1470">
        <v>20</v>
      </c>
      <c r="H1470">
        <v>1068</v>
      </c>
      <c r="I1470">
        <v>978.66</v>
      </c>
      <c r="J1470" t="s">
        <v>47</v>
      </c>
      <c r="K1470">
        <v>4500</v>
      </c>
      <c r="L1470">
        <v>2800</v>
      </c>
      <c r="M1470" t="s">
        <v>38</v>
      </c>
    </row>
    <row r="1471" spans="1:13" x14ac:dyDescent="0.4">
      <c r="A1471">
        <v>101470</v>
      </c>
      <c r="B1471" s="1">
        <v>45880.81527777778</v>
      </c>
      <c r="C1471" t="s">
        <v>34</v>
      </c>
      <c r="D1471" t="s">
        <v>46</v>
      </c>
      <c r="E1471" t="s">
        <v>29</v>
      </c>
      <c r="F1471" t="s">
        <v>20</v>
      </c>
      <c r="G1471">
        <v>71</v>
      </c>
      <c r="H1471">
        <v>822</v>
      </c>
      <c r="I1471">
        <v>826.3</v>
      </c>
      <c r="J1471" t="s">
        <v>47</v>
      </c>
      <c r="K1471">
        <v>4500</v>
      </c>
      <c r="L1471">
        <v>2800</v>
      </c>
      <c r="M1471" t="s">
        <v>22</v>
      </c>
    </row>
    <row r="1472" spans="1:13" x14ac:dyDescent="0.4">
      <c r="A1472">
        <v>101471</v>
      </c>
      <c r="B1472" s="1">
        <v>45760.888194444444</v>
      </c>
      <c r="C1472" t="s">
        <v>19</v>
      </c>
      <c r="D1472" t="s">
        <v>43</v>
      </c>
      <c r="E1472" t="s">
        <v>29</v>
      </c>
      <c r="F1472" t="s">
        <v>25</v>
      </c>
      <c r="G1472">
        <v>75</v>
      </c>
      <c r="H1472">
        <v>1052</v>
      </c>
      <c r="I1472">
        <v>587.74</v>
      </c>
      <c r="J1472" t="s">
        <v>61</v>
      </c>
      <c r="K1472">
        <v>2800</v>
      </c>
      <c r="L1472">
        <v>1500</v>
      </c>
      <c r="M1472" t="s">
        <v>27</v>
      </c>
    </row>
    <row r="1473" spans="1:13" x14ac:dyDescent="0.4">
      <c r="A1473">
        <v>101472</v>
      </c>
      <c r="B1473" s="1">
        <v>45930.407638888886</v>
      </c>
      <c r="C1473" t="s">
        <v>23</v>
      </c>
      <c r="D1473" t="s">
        <v>14</v>
      </c>
      <c r="E1473" t="s">
        <v>29</v>
      </c>
      <c r="F1473" t="s">
        <v>20</v>
      </c>
      <c r="G1473">
        <v>29</v>
      </c>
      <c r="H1473">
        <v>366</v>
      </c>
      <c r="I1473">
        <v>348.62</v>
      </c>
      <c r="J1473" t="s">
        <v>17</v>
      </c>
      <c r="K1473">
        <v>3200</v>
      </c>
      <c r="L1473">
        <v>2000</v>
      </c>
      <c r="M1473" t="s">
        <v>22</v>
      </c>
    </row>
    <row r="1474" spans="1:13" x14ac:dyDescent="0.4">
      <c r="A1474">
        <v>101473</v>
      </c>
      <c r="B1474" s="1">
        <v>45671.89166666667</v>
      </c>
      <c r="C1474" t="s">
        <v>13</v>
      </c>
      <c r="D1474" t="s">
        <v>24</v>
      </c>
      <c r="E1474" t="s">
        <v>31</v>
      </c>
      <c r="F1474" t="s">
        <v>25</v>
      </c>
      <c r="G1474">
        <v>49</v>
      </c>
      <c r="H1474">
        <v>930</v>
      </c>
      <c r="I1474">
        <v>276.18</v>
      </c>
      <c r="J1474" t="s">
        <v>26</v>
      </c>
      <c r="K1474">
        <v>45000</v>
      </c>
      <c r="L1474">
        <v>32000</v>
      </c>
      <c r="M1474" t="s">
        <v>27</v>
      </c>
    </row>
    <row r="1475" spans="1:13" x14ac:dyDescent="0.4">
      <c r="A1475">
        <v>101474</v>
      </c>
      <c r="B1475" s="1">
        <v>45816.029861111114</v>
      </c>
      <c r="C1475" t="s">
        <v>42</v>
      </c>
      <c r="D1475" t="s">
        <v>14</v>
      </c>
      <c r="E1475" t="s">
        <v>31</v>
      </c>
      <c r="F1475" t="s">
        <v>16</v>
      </c>
      <c r="G1475">
        <v>48</v>
      </c>
      <c r="H1475">
        <v>424</v>
      </c>
      <c r="I1475">
        <v>583.01</v>
      </c>
      <c r="J1475" t="s">
        <v>21</v>
      </c>
      <c r="K1475">
        <v>6500</v>
      </c>
      <c r="L1475">
        <v>4200</v>
      </c>
      <c r="M1475" t="s">
        <v>18</v>
      </c>
    </row>
    <row r="1476" spans="1:13" x14ac:dyDescent="0.4">
      <c r="A1476">
        <v>101475</v>
      </c>
      <c r="B1476" s="1">
        <v>45809.40902777778</v>
      </c>
      <c r="C1476" t="s">
        <v>19</v>
      </c>
      <c r="D1476" t="s">
        <v>55</v>
      </c>
      <c r="E1476" t="s">
        <v>15</v>
      </c>
      <c r="F1476" t="s">
        <v>32</v>
      </c>
      <c r="G1476">
        <v>21</v>
      </c>
      <c r="H1476">
        <v>1181</v>
      </c>
      <c r="I1476">
        <v>2306.5500000000002</v>
      </c>
      <c r="J1476" t="s">
        <v>57</v>
      </c>
      <c r="K1476">
        <v>600</v>
      </c>
      <c r="L1476">
        <v>350</v>
      </c>
      <c r="M1476" t="s">
        <v>33</v>
      </c>
    </row>
    <row r="1477" spans="1:13" x14ac:dyDescent="0.4">
      <c r="A1477">
        <v>101476</v>
      </c>
      <c r="B1477" s="1">
        <v>45765.59375</v>
      </c>
      <c r="C1477" t="s">
        <v>42</v>
      </c>
      <c r="D1477" t="s">
        <v>35</v>
      </c>
      <c r="E1477" t="s">
        <v>31</v>
      </c>
      <c r="F1477" t="s">
        <v>16</v>
      </c>
      <c r="G1477">
        <v>27</v>
      </c>
      <c r="H1477">
        <v>702</v>
      </c>
      <c r="I1477">
        <v>490.74</v>
      </c>
      <c r="J1477" t="s">
        <v>49</v>
      </c>
      <c r="K1477">
        <v>8500</v>
      </c>
      <c r="L1477">
        <v>5500</v>
      </c>
      <c r="M1477" t="s">
        <v>18</v>
      </c>
    </row>
    <row r="1478" spans="1:13" x14ac:dyDescent="0.4">
      <c r="A1478">
        <v>101477</v>
      </c>
      <c r="B1478" s="1">
        <v>45845.307638888888</v>
      </c>
      <c r="C1478" t="s">
        <v>48</v>
      </c>
      <c r="D1478" t="s">
        <v>28</v>
      </c>
      <c r="E1478" t="s">
        <v>31</v>
      </c>
      <c r="F1478" t="s">
        <v>20</v>
      </c>
      <c r="G1478">
        <v>93</v>
      </c>
      <c r="H1478">
        <v>774</v>
      </c>
      <c r="I1478">
        <v>992.13</v>
      </c>
      <c r="J1478" t="s">
        <v>54</v>
      </c>
      <c r="K1478">
        <v>2500</v>
      </c>
      <c r="L1478">
        <v>1500</v>
      </c>
      <c r="M1478" t="s">
        <v>22</v>
      </c>
    </row>
    <row r="1479" spans="1:13" x14ac:dyDescent="0.4">
      <c r="A1479">
        <v>101478</v>
      </c>
      <c r="B1479" s="1">
        <v>45958.859722222223</v>
      </c>
      <c r="C1479" t="s">
        <v>39</v>
      </c>
      <c r="D1479" t="s">
        <v>40</v>
      </c>
      <c r="E1479" t="s">
        <v>15</v>
      </c>
      <c r="F1479" t="s">
        <v>16</v>
      </c>
      <c r="G1479">
        <v>20</v>
      </c>
      <c r="H1479">
        <v>1147</v>
      </c>
      <c r="I1479">
        <v>394.08</v>
      </c>
      <c r="J1479" t="s">
        <v>41</v>
      </c>
      <c r="K1479">
        <v>5500</v>
      </c>
      <c r="L1479">
        <v>3500</v>
      </c>
      <c r="M1479" t="s">
        <v>18</v>
      </c>
    </row>
    <row r="1480" spans="1:13" x14ac:dyDescent="0.4">
      <c r="A1480">
        <v>101479</v>
      </c>
      <c r="B1480" s="1">
        <v>45755.69027777778</v>
      </c>
      <c r="C1480" t="s">
        <v>50</v>
      </c>
      <c r="D1480" t="s">
        <v>43</v>
      </c>
      <c r="E1480" t="s">
        <v>29</v>
      </c>
      <c r="F1480" t="s">
        <v>37</v>
      </c>
      <c r="G1480">
        <v>89</v>
      </c>
      <c r="H1480">
        <v>522</v>
      </c>
      <c r="I1480">
        <v>655.8</v>
      </c>
      <c r="J1480" t="s">
        <v>51</v>
      </c>
      <c r="K1480">
        <v>1800</v>
      </c>
      <c r="L1480">
        <v>900</v>
      </c>
      <c r="M1480" t="s">
        <v>38</v>
      </c>
    </row>
    <row r="1481" spans="1:13" x14ac:dyDescent="0.4">
      <c r="A1481">
        <v>101480</v>
      </c>
      <c r="B1481" s="1">
        <v>45788.48541666667</v>
      </c>
      <c r="C1481" t="s">
        <v>39</v>
      </c>
      <c r="D1481" t="s">
        <v>24</v>
      </c>
      <c r="E1481" t="s">
        <v>29</v>
      </c>
      <c r="F1481" t="s">
        <v>16</v>
      </c>
      <c r="G1481">
        <v>35</v>
      </c>
      <c r="H1481">
        <v>783</v>
      </c>
      <c r="I1481">
        <v>205.98</v>
      </c>
      <c r="J1481" t="s">
        <v>59</v>
      </c>
      <c r="K1481">
        <v>3500</v>
      </c>
      <c r="L1481">
        <v>2200</v>
      </c>
      <c r="M1481" t="s">
        <v>18</v>
      </c>
    </row>
    <row r="1482" spans="1:13" x14ac:dyDescent="0.4">
      <c r="A1482">
        <v>101481</v>
      </c>
      <c r="B1482" s="1">
        <v>45950.201388888891</v>
      </c>
      <c r="C1482" t="s">
        <v>42</v>
      </c>
      <c r="D1482" t="s">
        <v>40</v>
      </c>
      <c r="E1482" t="s">
        <v>29</v>
      </c>
      <c r="F1482" t="s">
        <v>25</v>
      </c>
      <c r="G1482">
        <v>24</v>
      </c>
      <c r="H1482">
        <v>797</v>
      </c>
      <c r="I1482">
        <v>367.5</v>
      </c>
      <c r="J1482" t="s">
        <v>52</v>
      </c>
      <c r="K1482">
        <v>1500</v>
      </c>
      <c r="L1482">
        <v>800</v>
      </c>
      <c r="M1482" t="s">
        <v>27</v>
      </c>
    </row>
    <row r="1483" spans="1:13" x14ac:dyDescent="0.4">
      <c r="A1483">
        <v>101482</v>
      </c>
      <c r="B1483" s="1">
        <v>45828.210416666669</v>
      </c>
      <c r="C1483" t="s">
        <v>45</v>
      </c>
      <c r="D1483" t="s">
        <v>28</v>
      </c>
      <c r="E1483" t="s">
        <v>15</v>
      </c>
      <c r="F1483" t="s">
        <v>32</v>
      </c>
      <c r="G1483">
        <v>72</v>
      </c>
      <c r="H1483">
        <v>892</v>
      </c>
      <c r="I1483">
        <v>659.82</v>
      </c>
      <c r="J1483" t="s">
        <v>30</v>
      </c>
      <c r="K1483">
        <v>450</v>
      </c>
      <c r="L1483">
        <v>200</v>
      </c>
      <c r="M1483" t="s">
        <v>33</v>
      </c>
    </row>
    <row r="1484" spans="1:13" x14ac:dyDescent="0.4">
      <c r="A1484">
        <v>101483</v>
      </c>
      <c r="B1484" s="1">
        <v>45840.633333333331</v>
      </c>
      <c r="C1484" t="s">
        <v>23</v>
      </c>
      <c r="D1484" t="s">
        <v>40</v>
      </c>
      <c r="E1484" t="s">
        <v>31</v>
      </c>
      <c r="F1484" t="s">
        <v>37</v>
      </c>
      <c r="G1484">
        <v>25</v>
      </c>
      <c r="H1484">
        <v>928</v>
      </c>
      <c r="I1484">
        <v>260.95</v>
      </c>
      <c r="J1484" t="s">
        <v>52</v>
      </c>
      <c r="K1484">
        <v>1500</v>
      </c>
      <c r="L1484">
        <v>800</v>
      </c>
      <c r="M1484" t="s">
        <v>38</v>
      </c>
    </row>
    <row r="1485" spans="1:13" x14ac:dyDescent="0.4">
      <c r="A1485">
        <v>101484</v>
      </c>
      <c r="B1485" s="1">
        <v>46021.280555555553</v>
      </c>
      <c r="C1485" t="s">
        <v>48</v>
      </c>
      <c r="D1485" t="s">
        <v>24</v>
      </c>
      <c r="E1485" t="s">
        <v>15</v>
      </c>
      <c r="F1485" t="s">
        <v>37</v>
      </c>
      <c r="G1485">
        <v>89</v>
      </c>
      <c r="H1485">
        <v>1173</v>
      </c>
      <c r="I1485">
        <v>413.08</v>
      </c>
      <c r="J1485" t="s">
        <v>59</v>
      </c>
      <c r="K1485">
        <v>3500</v>
      </c>
      <c r="L1485">
        <v>2200</v>
      </c>
      <c r="M1485" t="s">
        <v>38</v>
      </c>
    </row>
    <row r="1486" spans="1:13" x14ac:dyDescent="0.4">
      <c r="A1486">
        <v>101485</v>
      </c>
      <c r="B1486" s="1">
        <v>45696.760416666664</v>
      </c>
      <c r="C1486" t="s">
        <v>48</v>
      </c>
      <c r="D1486" t="s">
        <v>40</v>
      </c>
      <c r="E1486" t="s">
        <v>31</v>
      </c>
      <c r="F1486" t="s">
        <v>37</v>
      </c>
      <c r="G1486">
        <v>96</v>
      </c>
      <c r="H1486">
        <v>731</v>
      </c>
      <c r="I1486">
        <v>725.97</v>
      </c>
      <c r="J1486" t="s">
        <v>52</v>
      </c>
      <c r="K1486">
        <v>1500</v>
      </c>
      <c r="L1486">
        <v>800</v>
      </c>
      <c r="M1486" t="s">
        <v>38</v>
      </c>
    </row>
    <row r="1487" spans="1:13" x14ac:dyDescent="0.4">
      <c r="A1487">
        <v>101486</v>
      </c>
      <c r="B1487" s="1">
        <v>45672.341666666667</v>
      </c>
      <c r="C1487" t="s">
        <v>13</v>
      </c>
      <c r="D1487" t="s">
        <v>46</v>
      </c>
      <c r="E1487" t="s">
        <v>31</v>
      </c>
      <c r="F1487" t="s">
        <v>16</v>
      </c>
      <c r="G1487">
        <v>52</v>
      </c>
      <c r="H1487">
        <v>1082</v>
      </c>
      <c r="I1487">
        <v>454.92</v>
      </c>
      <c r="J1487" t="s">
        <v>53</v>
      </c>
      <c r="K1487">
        <v>15000</v>
      </c>
      <c r="L1487">
        <v>9500</v>
      </c>
      <c r="M1487" t="s">
        <v>18</v>
      </c>
    </row>
    <row r="1488" spans="1:13" x14ac:dyDescent="0.4">
      <c r="A1488">
        <v>101487</v>
      </c>
      <c r="B1488" s="1">
        <v>45661.751388888886</v>
      </c>
      <c r="C1488" t="s">
        <v>13</v>
      </c>
      <c r="D1488" t="s">
        <v>43</v>
      </c>
      <c r="E1488" t="s">
        <v>15</v>
      </c>
      <c r="F1488" t="s">
        <v>25</v>
      </c>
      <c r="G1488">
        <v>70</v>
      </c>
      <c r="H1488">
        <v>527</v>
      </c>
      <c r="I1488">
        <v>972.57</v>
      </c>
      <c r="J1488" t="s">
        <v>51</v>
      </c>
      <c r="K1488">
        <v>1800</v>
      </c>
      <c r="L1488">
        <v>900</v>
      </c>
      <c r="M1488" t="s">
        <v>27</v>
      </c>
    </row>
    <row r="1489" spans="1:13" x14ac:dyDescent="0.4">
      <c r="A1489">
        <v>101488</v>
      </c>
      <c r="B1489" s="1">
        <v>46006.672222222223</v>
      </c>
      <c r="C1489" t="s">
        <v>19</v>
      </c>
      <c r="D1489" t="s">
        <v>35</v>
      </c>
      <c r="E1489" t="s">
        <v>29</v>
      </c>
      <c r="F1489" t="s">
        <v>16</v>
      </c>
      <c r="G1489">
        <v>28</v>
      </c>
      <c r="H1489">
        <v>1101</v>
      </c>
      <c r="I1489">
        <v>877.38</v>
      </c>
      <c r="J1489" t="s">
        <v>36</v>
      </c>
      <c r="K1489">
        <v>12000</v>
      </c>
      <c r="L1489">
        <v>8000</v>
      </c>
      <c r="M1489" t="s">
        <v>18</v>
      </c>
    </row>
    <row r="1490" spans="1:13" x14ac:dyDescent="0.4">
      <c r="A1490">
        <v>101489</v>
      </c>
      <c r="B1490" s="1">
        <v>45867.779166666667</v>
      </c>
      <c r="C1490" t="s">
        <v>45</v>
      </c>
      <c r="D1490" t="s">
        <v>43</v>
      </c>
      <c r="E1490" t="s">
        <v>15</v>
      </c>
      <c r="F1490" t="s">
        <v>37</v>
      </c>
      <c r="G1490">
        <v>59</v>
      </c>
      <c r="H1490">
        <v>1072</v>
      </c>
      <c r="I1490">
        <v>607.67999999999995</v>
      </c>
      <c r="J1490" t="s">
        <v>51</v>
      </c>
      <c r="K1490">
        <v>1800</v>
      </c>
      <c r="L1490">
        <v>900</v>
      </c>
      <c r="M1490" t="s">
        <v>38</v>
      </c>
    </row>
    <row r="1491" spans="1:13" x14ac:dyDescent="0.4">
      <c r="A1491">
        <v>101490</v>
      </c>
      <c r="B1491" s="1">
        <v>45818.931944444441</v>
      </c>
      <c r="C1491" t="s">
        <v>34</v>
      </c>
      <c r="D1491" t="s">
        <v>40</v>
      </c>
      <c r="E1491" t="s">
        <v>29</v>
      </c>
      <c r="F1491" t="s">
        <v>20</v>
      </c>
      <c r="G1491">
        <v>75</v>
      </c>
      <c r="H1491">
        <v>497</v>
      </c>
      <c r="I1491">
        <v>465.07</v>
      </c>
      <c r="J1491" t="s">
        <v>52</v>
      </c>
      <c r="K1491">
        <v>1500</v>
      </c>
      <c r="L1491">
        <v>800</v>
      </c>
      <c r="M1491" t="s">
        <v>22</v>
      </c>
    </row>
    <row r="1492" spans="1:13" x14ac:dyDescent="0.4">
      <c r="A1492">
        <v>101491</v>
      </c>
      <c r="B1492" s="1">
        <v>45673.390972222223</v>
      </c>
      <c r="C1492" t="s">
        <v>45</v>
      </c>
      <c r="D1492" t="s">
        <v>14</v>
      </c>
      <c r="E1492" t="s">
        <v>15</v>
      </c>
      <c r="F1492" t="s">
        <v>32</v>
      </c>
      <c r="G1492">
        <v>4</v>
      </c>
      <c r="H1492">
        <v>1036</v>
      </c>
      <c r="I1492">
        <v>627.15</v>
      </c>
      <c r="J1492" t="s">
        <v>17</v>
      </c>
      <c r="K1492">
        <v>3200</v>
      </c>
      <c r="L1492">
        <v>2000</v>
      </c>
      <c r="M1492" t="s">
        <v>33</v>
      </c>
    </row>
    <row r="1493" spans="1:13" x14ac:dyDescent="0.4">
      <c r="A1493">
        <v>101492</v>
      </c>
      <c r="B1493" s="1">
        <v>45765.706944444442</v>
      </c>
      <c r="C1493" t="s">
        <v>50</v>
      </c>
      <c r="D1493" t="s">
        <v>24</v>
      </c>
      <c r="E1493" t="s">
        <v>15</v>
      </c>
      <c r="F1493" t="s">
        <v>25</v>
      </c>
      <c r="G1493">
        <v>25</v>
      </c>
      <c r="H1493">
        <v>875</v>
      </c>
      <c r="I1493">
        <v>2770.31</v>
      </c>
      <c r="J1493" t="s">
        <v>26</v>
      </c>
      <c r="K1493">
        <v>45000</v>
      </c>
      <c r="L1493">
        <v>32000</v>
      </c>
      <c r="M1493" t="s">
        <v>27</v>
      </c>
    </row>
    <row r="1494" spans="1:13" x14ac:dyDescent="0.4">
      <c r="A1494">
        <v>101493</v>
      </c>
      <c r="B1494" s="1">
        <v>45968.57916666667</v>
      </c>
      <c r="C1494" t="s">
        <v>13</v>
      </c>
      <c r="D1494" t="s">
        <v>43</v>
      </c>
      <c r="E1494" t="s">
        <v>31</v>
      </c>
      <c r="F1494" t="s">
        <v>16</v>
      </c>
      <c r="G1494">
        <v>97</v>
      </c>
      <c r="H1494">
        <v>367</v>
      </c>
      <c r="I1494">
        <v>2073.38</v>
      </c>
      <c r="J1494" t="s">
        <v>51</v>
      </c>
      <c r="K1494">
        <v>1800</v>
      </c>
      <c r="L1494">
        <v>900</v>
      </c>
      <c r="M1494" t="s">
        <v>18</v>
      </c>
    </row>
    <row r="1495" spans="1:13" x14ac:dyDescent="0.4">
      <c r="A1495">
        <v>101494</v>
      </c>
      <c r="B1495" s="1">
        <v>45884.556250000001</v>
      </c>
      <c r="C1495" t="s">
        <v>39</v>
      </c>
      <c r="D1495" t="s">
        <v>28</v>
      </c>
      <c r="E1495" t="s">
        <v>31</v>
      </c>
      <c r="F1495" t="s">
        <v>20</v>
      </c>
      <c r="G1495">
        <v>88</v>
      </c>
      <c r="H1495">
        <v>359</v>
      </c>
      <c r="I1495">
        <v>2868.11</v>
      </c>
      <c r="J1495" t="s">
        <v>30</v>
      </c>
      <c r="K1495">
        <v>450</v>
      </c>
      <c r="L1495">
        <v>200</v>
      </c>
      <c r="M1495" t="s">
        <v>22</v>
      </c>
    </row>
    <row r="1496" spans="1:13" x14ac:dyDescent="0.4">
      <c r="A1496">
        <v>101495</v>
      </c>
      <c r="B1496" s="1">
        <v>45827.810416666667</v>
      </c>
      <c r="C1496" t="s">
        <v>39</v>
      </c>
      <c r="D1496" t="s">
        <v>14</v>
      </c>
      <c r="E1496" t="s">
        <v>29</v>
      </c>
      <c r="F1496" t="s">
        <v>37</v>
      </c>
      <c r="G1496">
        <v>33</v>
      </c>
      <c r="H1496">
        <v>1172</v>
      </c>
      <c r="I1496">
        <v>244.95</v>
      </c>
      <c r="J1496" t="s">
        <v>21</v>
      </c>
      <c r="K1496">
        <v>6500</v>
      </c>
      <c r="L1496">
        <v>4200</v>
      </c>
      <c r="M1496" t="s">
        <v>38</v>
      </c>
    </row>
    <row r="1497" spans="1:13" x14ac:dyDescent="0.4">
      <c r="A1497">
        <v>101496</v>
      </c>
      <c r="B1497" s="1">
        <v>45691.940972222219</v>
      </c>
      <c r="C1497" t="s">
        <v>39</v>
      </c>
      <c r="D1497" t="s">
        <v>55</v>
      </c>
      <c r="E1497" t="s">
        <v>29</v>
      </c>
      <c r="F1497" t="s">
        <v>37</v>
      </c>
      <c r="G1497">
        <v>24</v>
      </c>
      <c r="H1497">
        <v>848</v>
      </c>
      <c r="I1497">
        <v>416.01</v>
      </c>
      <c r="J1497" t="s">
        <v>58</v>
      </c>
      <c r="K1497">
        <v>1200</v>
      </c>
      <c r="L1497">
        <v>800</v>
      </c>
      <c r="M1497" t="s">
        <v>38</v>
      </c>
    </row>
    <row r="1498" spans="1:13" x14ac:dyDescent="0.4">
      <c r="A1498">
        <v>101497</v>
      </c>
      <c r="B1498" s="1">
        <v>45908.59375</v>
      </c>
      <c r="C1498" t="s">
        <v>42</v>
      </c>
      <c r="D1498" t="s">
        <v>14</v>
      </c>
      <c r="E1498" t="s">
        <v>29</v>
      </c>
      <c r="F1498" t="s">
        <v>37</v>
      </c>
      <c r="G1498">
        <v>7</v>
      </c>
      <c r="H1498">
        <v>718</v>
      </c>
      <c r="I1498">
        <v>349.59</v>
      </c>
      <c r="J1498" t="s">
        <v>17</v>
      </c>
      <c r="K1498">
        <v>3200</v>
      </c>
      <c r="L1498">
        <v>2000</v>
      </c>
      <c r="M1498" t="s">
        <v>38</v>
      </c>
    </row>
    <row r="1499" spans="1:13" x14ac:dyDescent="0.4">
      <c r="A1499">
        <v>101498</v>
      </c>
      <c r="B1499" s="1">
        <v>45904.780555555553</v>
      </c>
      <c r="C1499" t="s">
        <v>34</v>
      </c>
      <c r="D1499" t="s">
        <v>14</v>
      </c>
      <c r="E1499" t="s">
        <v>15</v>
      </c>
      <c r="F1499" t="s">
        <v>32</v>
      </c>
      <c r="G1499">
        <v>65</v>
      </c>
      <c r="H1499">
        <v>737</v>
      </c>
      <c r="I1499">
        <v>186.26</v>
      </c>
      <c r="J1499" t="s">
        <v>21</v>
      </c>
      <c r="K1499">
        <v>6500</v>
      </c>
      <c r="L1499">
        <v>4200</v>
      </c>
      <c r="M1499" t="s">
        <v>33</v>
      </c>
    </row>
    <row r="1500" spans="1:13" x14ac:dyDescent="0.4">
      <c r="A1500">
        <v>101499</v>
      </c>
      <c r="B1500" s="1">
        <v>45926.268055555556</v>
      </c>
      <c r="C1500" t="s">
        <v>19</v>
      </c>
      <c r="D1500" t="s">
        <v>24</v>
      </c>
      <c r="E1500" t="s">
        <v>29</v>
      </c>
      <c r="F1500" t="s">
        <v>20</v>
      </c>
      <c r="G1500">
        <v>17</v>
      </c>
      <c r="H1500">
        <v>968</v>
      </c>
      <c r="I1500">
        <v>586.62</v>
      </c>
      <c r="J1500" t="s">
        <v>26</v>
      </c>
      <c r="K1500">
        <v>45000</v>
      </c>
      <c r="L1500">
        <v>32000</v>
      </c>
      <c r="M1500" t="s">
        <v>22</v>
      </c>
    </row>
    <row r="1501" spans="1:13" x14ac:dyDescent="0.4">
      <c r="A1501">
        <v>101500</v>
      </c>
      <c r="B1501" s="1">
        <v>45798.654166666667</v>
      </c>
      <c r="C1501" t="s">
        <v>34</v>
      </c>
      <c r="D1501" t="s">
        <v>28</v>
      </c>
      <c r="E1501" t="s">
        <v>15</v>
      </c>
      <c r="F1501" t="s">
        <v>16</v>
      </c>
      <c r="G1501">
        <v>62</v>
      </c>
      <c r="H1501">
        <v>726</v>
      </c>
      <c r="I1501">
        <v>635.37</v>
      </c>
      <c r="J1501" t="s">
        <v>30</v>
      </c>
      <c r="K1501">
        <v>450</v>
      </c>
      <c r="L1501">
        <v>200</v>
      </c>
      <c r="M1501" t="s">
        <v>18</v>
      </c>
    </row>
    <row r="1502" spans="1:13" x14ac:dyDescent="0.4">
      <c r="A1502">
        <v>101501</v>
      </c>
      <c r="B1502" s="1">
        <v>45931.820138888892</v>
      </c>
      <c r="C1502" t="s">
        <v>23</v>
      </c>
      <c r="D1502" t="s">
        <v>14</v>
      </c>
      <c r="E1502" t="s">
        <v>29</v>
      </c>
      <c r="F1502" t="s">
        <v>32</v>
      </c>
      <c r="G1502">
        <v>37</v>
      </c>
      <c r="H1502">
        <v>337</v>
      </c>
      <c r="I1502">
        <v>997.03</v>
      </c>
      <c r="J1502" t="s">
        <v>21</v>
      </c>
      <c r="K1502">
        <v>6500</v>
      </c>
      <c r="L1502">
        <v>4200</v>
      </c>
      <c r="M1502" t="s">
        <v>33</v>
      </c>
    </row>
    <row r="1503" spans="1:13" x14ac:dyDescent="0.4">
      <c r="A1503">
        <v>101502</v>
      </c>
      <c r="B1503" s="1">
        <v>45753.95208333333</v>
      </c>
      <c r="C1503" t="s">
        <v>19</v>
      </c>
      <c r="D1503" t="s">
        <v>43</v>
      </c>
      <c r="E1503" t="s">
        <v>29</v>
      </c>
      <c r="F1503" t="s">
        <v>20</v>
      </c>
      <c r="G1503">
        <v>64</v>
      </c>
      <c r="H1503">
        <v>409</v>
      </c>
      <c r="I1503">
        <v>530.24</v>
      </c>
      <c r="J1503" t="s">
        <v>44</v>
      </c>
      <c r="K1503">
        <v>4500</v>
      </c>
      <c r="L1503">
        <v>2500</v>
      </c>
      <c r="M1503" t="s">
        <v>22</v>
      </c>
    </row>
    <row r="1504" spans="1:13" x14ac:dyDescent="0.4">
      <c r="A1504">
        <v>101503</v>
      </c>
      <c r="B1504" s="1">
        <v>45884.343055555553</v>
      </c>
      <c r="C1504" t="s">
        <v>23</v>
      </c>
      <c r="D1504" t="s">
        <v>35</v>
      </c>
      <c r="E1504" t="s">
        <v>29</v>
      </c>
      <c r="F1504" t="s">
        <v>37</v>
      </c>
      <c r="G1504">
        <v>5</v>
      </c>
      <c r="H1504">
        <v>888</v>
      </c>
      <c r="I1504">
        <v>1133.4000000000001</v>
      </c>
      <c r="J1504" t="s">
        <v>49</v>
      </c>
      <c r="K1504">
        <v>8500</v>
      </c>
      <c r="L1504">
        <v>5500</v>
      </c>
      <c r="M1504" t="s">
        <v>38</v>
      </c>
    </row>
    <row r="1505" spans="1:13" x14ac:dyDescent="0.4">
      <c r="A1505">
        <v>101504</v>
      </c>
      <c r="B1505" s="1">
        <v>45696.850694444445</v>
      </c>
      <c r="C1505" t="s">
        <v>45</v>
      </c>
      <c r="D1505" t="s">
        <v>35</v>
      </c>
      <c r="E1505" t="s">
        <v>15</v>
      </c>
      <c r="F1505" t="s">
        <v>37</v>
      </c>
      <c r="G1505">
        <v>2</v>
      </c>
      <c r="H1505">
        <v>966</v>
      </c>
      <c r="I1505">
        <v>846.63</v>
      </c>
      <c r="J1505" t="s">
        <v>36</v>
      </c>
      <c r="K1505">
        <v>12000</v>
      </c>
      <c r="L1505">
        <v>8000</v>
      </c>
      <c r="M1505" t="s">
        <v>38</v>
      </c>
    </row>
    <row r="1506" spans="1:13" x14ac:dyDescent="0.4">
      <c r="A1506">
        <v>101505</v>
      </c>
      <c r="B1506" s="1">
        <v>45959.779166666667</v>
      </c>
      <c r="C1506" t="s">
        <v>48</v>
      </c>
      <c r="D1506" t="s">
        <v>24</v>
      </c>
      <c r="E1506" t="s">
        <v>15</v>
      </c>
      <c r="F1506" t="s">
        <v>32</v>
      </c>
      <c r="G1506">
        <v>35</v>
      </c>
      <c r="H1506">
        <v>986</v>
      </c>
      <c r="I1506">
        <v>520</v>
      </c>
      <c r="J1506" t="s">
        <v>26</v>
      </c>
      <c r="K1506">
        <v>45000</v>
      </c>
      <c r="L1506">
        <v>32000</v>
      </c>
      <c r="M1506" t="s">
        <v>33</v>
      </c>
    </row>
    <row r="1507" spans="1:13" x14ac:dyDescent="0.4">
      <c r="A1507">
        <v>101506</v>
      </c>
      <c r="B1507" s="1">
        <v>45686.704861111109</v>
      </c>
      <c r="C1507" t="s">
        <v>39</v>
      </c>
      <c r="D1507" t="s">
        <v>14</v>
      </c>
      <c r="E1507" t="s">
        <v>29</v>
      </c>
      <c r="F1507" t="s">
        <v>25</v>
      </c>
      <c r="G1507">
        <v>45</v>
      </c>
      <c r="H1507">
        <v>698</v>
      </c>
      <c r="I1507">
        <v>1026.19</v>
      </c>
      <c r="J1507" t="s">
        <v>17</v>
      </c>
      <c r="K1507">
        <v>3200</v>
      </c>
      <c r="L1507">
        <v>2000</v>
      </c>
      <c r="M1507" t="s">
        <v>27</v>
      </c>
    </row>
    <row r="1508" spans="1:13" x14ac:dyDescent="0.4">
      <c r="A1508">
        <v>101507</v>
      </c>
      <c r="B1508" s="1">
        <v>45975.775694444441</v>
      </c>
      <c r="C1508" t="s">
        <v>19</v>
      </c>
      <c r="D1508" t="s">
        <v>28</v>
      </c>
      <c r="E1508" t="s">
        <v>31</v>
      </c>
      <c r="F1508" t="s">
        <v>16</v>
      </c>
      <c r="G1508">
        <v>72</v>
      </c>
      <c r="H1508">
        <v>627</v>
      </c>
      <c r="I1508">
        <v>820.38</v>
      </c>
      <c r="J1508" t="s">
        <v>30</v>
      </c>
      <c r="K1508">
        <v>450</v>
      </c>
      <c r="L1508">
        <v>200</v>
      </c>
      <c r="M1508" t="s">
        <v>18</v>
      </c>
    </row>
    <row r="1509" spans="1:13" x14ac:dyDescent="0.4">
      <c r="A1509">
        <v>101508</v>
      </c>
      <c r="B1509" s="1">
        <v>45902.791666666664</v>
      </c>
      <c r="C1509" t="s">
        <v>50</v>
      </c>
      <c r="D1509" t="s">
        <v>14</v>
      </c>
      <c r="E1509" t="s">
        <v>31</v>
      </c>
      <c r="F1509" t="s">
        <v>32</v>
      </c>
      <c r="G1509">
        <v>90</v>
      </c>
      <c r="H1509">
        <v>1053</v>
      </c>
      <c r="I1509">
        <v>705.74</v>
      </c>
      <c r="J1509" t="s">
        <v>17</v>
      </c>
      <c r="K1509">
        <v>3200</v>
      </c>
      <c r="L1509">
        <v>2000</v>
      </c>
      <c r="M1509" t="s">
        <v>33</v>
      </c>
    </row>
    <row r="1510" spans="1:13" x14ac:dyDescent="0.4">
      <c r="A1510">
        <v>101509</v>
      </c>
      <c r="B1510" s="1">
        <v>45893.467361111114</v>
      </c>
      <c r="C1510" t="s">
        <v>50</v>
      </c>
      <c r="D1510" t="s">
        <v>35</v>
      </c>
      <c r="E1510" t="s">
        <v>15</v>
      </c>
      <c r="F1510" t="s">
        <v>20</v>
      </c>
      <c r="G1510">
        <v>5</v>
      </c>
      <c r="H1510">
        <v>498</v>
      </c>
      <c r="I1510">
        <v>964.09</v>
      </c>
      <c r="J1510" t="s">
        <v>49</v>
      </c>
      <c r="K1510">
        <v>8500</v>
      </c>
      <c r="L1510">
        <v>5500</v>
      </c>
      <c r="M1510" t="s">
        <v>22</v>
      </c>
    </row>
    <row r="1511" spans="1:13" x14ac:dyDescent="0.4">
      <c r="A1511">
        <v>101510</v>
      </c>
      <c r="B1511" s="1">
        <v>45842.067361111112</v>
      </c>
      <c r="C1511" t="s">
        <v>34</v>
      </c>
      <c r="D1511" t="s">
        <v>46</v>
      </c>
      <c r="E1511" t="s">
        <v>31</v>
      </c>
      <c r="F1511" t="s">
        <v>16</v>
      </c>
      <c r="G1511">
        <v>85</v>
      </c>
      <c r="H1511">
        <v>635</v>
      </c>
      <c r="I1511">
        <v>629.25</v>
      </c>
      <c r="J1511" t="s">
        <v>53</v>
      </c>
      <c r="K1511">
        <v>15000</v>
      </c>
      <c r="L1511">
        <v>9500</v>
      </c>
      <c r="M1511" t="s">
        <v>18</v>
      </c>
    </row>
    <row r="1512" spans="1:13" x14ac:dyDescent="0.4">
      <c r="A1512">
        <v>101511</v>
      </c>
      <c r="B1512" s="1">
        <v>45929.13958333333</v>
      </c>
      <c r="C1512" t="s">
        <v>34</v>
      </c>
      <c r="D1512" t="s">
        <v>46</v>
      </c>
      <c r="E1512" t="s">
        <v>29</v>
      </c>
      <c r="F1512" t="s">
        <v>20</v>
      </c>
      <c r="G1512">
        <v>47</v>
      </c>
      <c r="H1512">
        <v>579</v>
      </c>
      <c r="I1512">
        <v>339.32</v>
      </c>
      <c r="J1512" t="s">
        <v>53</v>
      </c>
      <c r="K1512">
        <v>15000</v>
      </c>
      <c r="L1512">
        <v>9500</v>
      </c>
      <c r="M1512" t="s">
        <v>22</v>
      </c>
    </row>
    <row r="1513" spans="1:13" x14ac:dyDescent="0.4">
      <c r="A1513">
        <v>101512</v>
      </c>
      <c r="B1513" s="1">
        <v>45893.842361111114</v>
      </c>
      <c r="C1513" t="s">
        <v>13</v>
      </c>
      <c r="D1513" t="s">
        <v>55</v>
      </c>
      <c r="E1513" t="s">
        <v>29</v>
      </c>
      <c r="F1513" t="s">
        <v>32</v>
      </c>
      <c r="G1513">
        <v>99</v>
      </c>
      <c r="H1513">
        <v>1195</v>
      </c>
      <c r="I1513">
        <v>495.94</v>
      </c>
      <c r="J1513" t="s">
        <v>56</v>
      </c>
      <c r="K1513">
        <v>850</v>
      </c>
      <c r="L1513">
        <v>550</v>
      </c>
      <c r="M1513" t="s">
        <v>33</v>
      </c>
    </row>
    <row r="1514" spans="1:13" x14ac:dyDescent="0.4">
      <c r="A1514">
        <v>101513</v>
      </c>
      <c r="B1514" s="1">
        <v>45896.306250000001</v>
      </c>
      <c r="C1514" t="s">
        <v>45</v>
      </c>
      <c r="D1514" t="s">
        <v>55</v>
      </c>
      <c r="E1514" t="s">
        <v>15</v>
      </c>
      <c r="F1514" t="s">
        <v>16</v>
      </c>
      <c r="G1514">
        <v>98</v>
      </c>
      <c r="H1514">
        <v>1175</v>
      </c>
      <c r="I1514">
        <v>851.5</v>
      </c>
      <c r="J1514" t="s">
        <v>57</v>
      </c>
      <c r="K1514">
        <v>600</v>
      </c>
      <c r="L1514">
        <v>350</v>
      </c>
      <c r="M1514" t="s">
        <v>18</v>
      </c>
    </row>
    <row r="1515" spans="1:13" x14ac:dyDescent="0.4">
      <c r="A1515">
        <v>101514</v>
      </c>
      <c r="B1515" s="1">
        <v>45923.45416666667</v>
      </c>
      <c r="C1515" t="s">
        <v>45</v>
      </c>
      <c r="D1515" t="s">
        <v>35</v>
      </c>
      <c r="E1515" t="s">
        <v>15</v>
      </c>
      <c r="F1515" t="s">
        <v>32</v>
      </c>
      <c r="G1515">
        <v>69</v>
      </c>
      <c r="H1515">
        <v>908</v>
      </c>
      <c r="I1515">
        <v>298.73</v>
      </c>
      <c r="J1515" t="s">
        <v>49</v>
      </c>
      <c r="K1515">
        <v>8500</v>
      </c>
      <c r="L1515">
        <v>5500</v>
      </c>
      <c r="M1515" t="s">
        <v>33</v>
      </c>
    </row>
    <row r="1516" spans="1:13" x14ac:dyDescent="0.4">
      <c r="A1516">
        <v>101515</v>
      </c>
      <c r="B1516" s="1">
        <v>46016.442361111112</v>
      </c>
      <c r="C1516" t="s">
        <v>42</v>
      </c>
      <c r="D1516" t="s">
        <v>24</v>
      </c>
      <c r="E1516" t="s">
        <v>15</v>
      </c>
      <c r="F1516" t="s">
        <v>37</v>
      </c>
      <c r="G1516">
        <v>81</v>
      </c>
      <c r="H1516">
        <v>362</v>
      </c>
      <c r="I1516">
        <v>696.92</v>
      </c>
      <c r="J1516" t="s">
        <v>59</v>
      </c>
      <c r="K1516">
        <v>3500</v>
      </c>
      <c r="L1516">
        <v>2200</v>
      </c>
      <c r="M1516" t="s">
        <v>38</v>
      </c>
    </row>
    <row r="1517" spans="1:13" x14ac:dyDescent="0.4">
      <c r="A1517">
        <v>101516</v>
      </c>
      <c r="B1517" s="1">
        <v>45997.470138888886</v>
      </c>
      <c r="C1517" t="s">
        <v>23</v>
      </c>
      <c r="D1517" t="s">
        <v>35</v>
      </c>
      <c r="E1517" t="s">
        <v>15</v>
      </c>
      <c r="F1517" t="s">
        <v>25</v>
      </c>
      <c r="G1517">
        <v>51</v>
      </c>
      <c r="H1517">
        <v>992</v>
      </c>
      <c r="I1517">
        <v>714.53</v>
      </c>
      <c r="J1517" t="s">
        <v>49</v>
      </c>
      <c r="K1517">
        <v>8500</v>
      </c>
      <c r="L1517">
        <v>5500</v>
      </c>
      <c r="M1517" t="s">
        <v>27</v>
      </c>
    </row>
    <row r="1518" spans="1:13" x14ac:dyDescent="0.4">
      <c r="A1518">
        <v>101517</v>
      </c>
      <c r="B1518" s="1">
        <v>45722.174305555556</v>
      </c>
      <c r="C1518" t="s">
        <v>45</v>
      </c>
      <c r="D1518" t="s">
        <v>35</v>
      </c>
      <c r="E1518" t="s">
        <v>15</v>
      </c>
      <c r="F1518" t="s">
        <v>20</v>
      </c>
      <c r="G1518">
        <v>44</v>
      </c>
      <c r="H1518">
        <v>1167</v>
      </c>
      <c r="I1518">
        <v>405.56</v>
      </c>
      <c r="J1518" t="s">
        <v>36</v>
      </c>
      <c r="K1518">
        <v>12000</v>
      </c>
      <c r="L1518">
        <v>8000</v>
      </c>
      <c r="M1518" t="s">
        <v>22</v>
      </c>
    </row>
    <row r="1519" spans="1:13" x14ac:dyDescent="0.4">
      <c r="A1519">
        <v>101518</v>
      </c>
      <c r="B1519" s="1">
        <v>45834.745138888888</v>
      </c>
      <c r="C1519" t="s">
        <v>48</v>
      </c>
      <c r="D1519" t="s">
        <v>35</v>
      </c>
      <c r="E1519" t="s">
        <v>15</v>
      </c>
      <c r="F1519" t="s">
        <v>37</v>
      </c>
      <c r="G1519">
        <v>16</v>
      </c>
      <c r="H1519">
        <v>368</v>
      </c>
      <c r="I1519">
        <v>3026.1</v>
      </c>
      <c r="J1519" t="s">
        <v>49</v>
      </c>
      <c r="K1519">
        <v>8500</v>
      </c>
      <c r="L1519">
        <v>5500</v>
      </c>
      <c r="M1519" t="s">
        <v>38</v>
      </c>
    </row>
    <row r="1520" spans="1:13" x14ac:dyDescent="0.4">
      <c r="A1520">
        <v>101519</v>
      </c>
      <c r="B1520" s="1">
        <v>45660.623611111114</v>
      </c>
      <c r="C1520" t="s">
        <v>23</v>
      </c>
      <c r="D1520" t="s">
        <v>24</v>
      </c>
      <c r="E1520" t="s">
        <v>29</v>
      </c>
      <c r="F1520" t="s">
        <v>32</v>
      </c>
      <c r="G1520">
        <v>31</v>
      </c>
      <c r="H1520">
        <v>498</v>
      </c>
      <c r="I1520">
        <v>403</v>
      </c>
      <c r="J1520" t="s">
        <v>26</v>
      </c>
      <c r="K1520">
        <v>45000</v>
      </c>
      <c r="L1520">
        <v>32000</v>
      </c>
      <c r="M1520" t="s">
        <v>33</v>
      </c>
    </row>
    <row r="1521" spans="1:13" x14ac:dyDescent="0.4">
      <c r="A1521">
        <v>101520</v>
      </c>
      <c r="B1521" s="1">
        <v>45799.684027777781</v>
      </c>
      <c r="C1521" t="s">
        <v>19</v>
      </c>
      <c r="D1521" t="s">
        <v>14</v>
      </c>
      <c r="E1521" t="s">
        <v>15</v>
      </c>
      <c r="F1521" t="s">
        <v>37</v>
      </c>
      <c r="G1521">
        <v>48</v>
      </c>
      <c r="H1521">
        <v>707</v>
      </c>
      <c r="I1521">
        <v>414.22</v>
      </c>
      <c r="J1521" t="s">
        <v>21</v>
      </c>
      <c r="K1521">
        <v>6500</v>
      </c>
      <c r="L1521">
        <v>4200</v>
      </c>
      <c r="M1521" t="s">
        <v>38</v>
      </c>
    </row>
    <row r="1522" spans="1:13" x14ac:dyDescent="0.4">
      <c r="A1522">
        <v>101521</v>
      </c>
      <c r="B1522" s="1">
        <v>45815.359722222223</v>
      </c>
      <c r="C1522" t="s">
        <v>19</v>
      </c>
      <c r="D1522" t="s">
        <v>14</v>
      </c>
      <c r="E1522" t="s">
        <v>15</v>
      </c>
      <c r="F1522" t="s">
        <v>20</v>
      </c>
      <c r="G1522">
        <v>9</v>
      </c>
      <c r="H1522">
        <v>825</v>
      </c>
      <c r="I1522">
        <v>847.76</v>
      </c>
      <c r="J1522" t="s">
        <v>21</v>
      </c>
      <c r="K1522">
        <v>6500</v>
      </c>
      <c r="L1522">
        <v>4200</v>
      </c>
      <c r="M1522" t="s">
        <v>22</v>
      </c>
    </row>
    <row r="1523" spans="1:13" x14ac:dyDescent="0.4">
      <c r="A1523">
        <v>101522</v>
      </c>
      <c r="B1523" s="1">
        <v>45981.165972222225</v>
      </c>
      <c r="C1523" t="s">
        <v>13</v>
      </c>
      <c r="D1523" t="s">
        <v>43</v>
      </c>
      <c r="E1523" t="s">
        <v>29</v>
      </c>
      <c r="F1523" t="s">
        <v>16</v>
      </c>
      <c r="G1523">
        <v>26</v>
      </c>
      <c r="H1523">
        <v>1159</v>
      </c>
      <c r="I1523">
        <v>2608.27</v>
      </c>
      <c r="J1523" t="s">
        <v>44</v>
      </c>
      <c r="K1523">
        <v>4500</v>
      </c>
      <c r="L1523">
        <v>2500</v>
      </c>
      <c r="M1523" t="s">
        <v>18</v>
      </c>
    </row>
    <row r="1524" spans="1:13" x14ac:dyDescent="0.4">
      <c r="A1524">
        <v>101523</v>
      </c>
      <c r="B1524" s="1">
        <v>45803.548611111109</v>
      </c>
      <c r="C1524" t="s">
        <v>48</v>
      </c>
      <c r="D1524" t="s">
        <v>14</v>
      </c>
      <c r="E1524" t="s">
        <v>29</v>
      </c>
      <c r="F1524" t="s">
        <v>37</v>
      </c>
      <c r="G1524">
        <v>69</v>
      </c>
      <c r="H1524">
        <v>1190</v>
      </c>
      <c r="I1524">
        <v>919.11</v>
      </c>
      <c r="J1524" t="s">
        <v>21</v>
      </c>
      <c r="K1524">
        <v>6500</v>
      </c>
      <c r="L1524">
        <v>4200</v>
      </c>
      <c r="M1524" t="s">
        <v>38</v>
      </c>
    </row>
    <row r="1525" spans="1:13" x14ac:dyDescent="0.4">
      <c r="A1525">
        <v>101524</v>
      </c>
      <c r="B1525" s="1">
        <v>45950.362500000003</v>
      </c>
      <c r="C1525" t="s">
        <v>23</v>
      </c>
      <c r="D1525" t="s">
        <v>46</v>
      </c>
      <c r="E1525" t="s">
        <v>15</v>
      </c>
      <c r="F1525" t="s">
        <v>25</v>
      </c>
      <c r="G1525">
        <v>54</v>
      </c>
      <c r="H1525">
        <v>551</v>
      </c>
      <c r="I1525">
        <v>186.62</v>
      </c>
      <c r="J1525" t="s">
        <v>47</v>
      </c>
      <c r="K1525">
        <v>4500</v>
      </c>
      <c r="L1525">
        <v>2800</v>
      </c>
      <c r="M1525" t="s">
        <v>27</v>
      </c>
    </row>
    <row r="1526" spans="1:13" x14ac:dyDescent="0.4">
      <c r="A1526">
        <v>101525</v>
      </c>
      <c r="B1526" s="1">
        <v>45810.356249999997</v>
      </c>
      <c r="C1526" t="s">
        <v>50</v>
      </c>
      <c r="D1526" t="s">
        <v>55</v>
      </c>
      <c r="E1526" t="s">
        <v>29</v>
      </c>
      <c r="F1526" t="s">
        <v>16</v>
      </c>
      <c r="G1526">
        <v>56</v>
      </c>
      <c r="H1526">
        <v>680</v>
      </c>
      <c r="I1526">
        <v>1068.23</v>
      </c>
      <c r="J1526" t="s">
        <v>57</v>
      </c>
      <c r="K1526">
        <v>600</v>
      </c>
      <c r="L1526">
        <v>350</v>
      </c>
      <c r="M1526" t="s">
        <v>18</v>
      </c>
    </row>
    <row r="1527" spans="1:13" x14ac:dyDescent="0.4">
      <c r="A1527">
        <v>101526</v>
      </c>
      <c r="B1527" s="1">
        <v>45850.67083333333</v>
      </c>
      <c r="C1527" t="s">
        <v>34</v>
      </c>
      <c r="D1527" t="s">
        <v>28</v>
      </c>
      <c r="E1527" t="s">
        <v>29</v>
      </c>
      <c r="F1527" t="s">
        <v>37</v>
      </c>
      <c r="G1527">
        <v>61</v>
      </c>
      <c r="H1527">
        <v>920</v>
      </c>
      <c r="I1527">
        <v>571.83000000000004</v>
      </c>
      <c r="J1527" t="s">
        <v>54</v>
      </c>
      <c r="K1527">
        <v>2500</v>
      </c>
      <c r="L1527">
        <v>1500</v>
      </c>
      <c r="M1527" t="s">
        <v>38</v>
      </c>
    </row>
    <row r="1528" spans="1:13" x14ac:dyDescent="0.4">
      <c r="A1528">
        <v>101527</v>
      </c>
      <c r="B1528" s="1">
        <v>45730.481249999997</v>
      </c>
      <c r="C1528" t="s">
        <v>19</v>
      </c>
      <c r="D1528" t="s">
        <v>46</v>
      </c>
      <c r="E1528" t="s">
        <v>29</v>
      </c>
      <c r="F1528" t="s">
        <v>25</v>
      </c>
      <c r="G1528">
        <v>18</v>
      </c>
      <c r="H1528">
        <v>1112</v>
      </c>
      <c r="I1528">
        <v>2482.69</v>
      </c>
      <c r="J1528" t="s">
        <v>47</v>
      </c>
      <c r="K1528">
        <v>4500</v>
      </c>
      <c r="L1528">
        <v>2800</v>
      </c>
      <c r="M1528" t="s">
        <v>27</v>
      </c>
    </row>
    <row r="1529" spans="1:13" x14ac:dyDescent="0.4">
      <c r="A1529">
        <v>101528</v>
      </c>
      <c r="B1529" s="1">
        <v>45962.265972222223</v>
      </c>
      <c r="C1529" t="s">
        <v>48</v>
      </c>
      <c r="D1529" t="s">
        <v>35</v>
      </c>
      <c r="E1529" t="s">
        <v>15</v>
      </c>
      <c r="F1529" t="s">
        <v>16</v>
      </c>
      <c r="G1529">
        <v>20</v>
      </c>
      <c r="H1529">
        <v>906</v>
      </c>
      <c r="I1529">
        <v>565.94000000000005</v>
      </c>
      <c r="J1529" t="s">
        <v>49</v>
      </c>
      <c r="K1529">
        <v>8500</v>
      </c>
      <c r="L1529">
        <v>5500</v>
      </c>
      <c r="M1529" t="s">
        <v>18</v>
      </c>
    </row>
    <row r="1530" spans="1:13" x14ac:dyDescent="0.4">
      <c r="A1530">
        <v>101529</v>
      </c>
      <c r="B1530" s="1">
        <v>46001.490972222222</v>
      </c>
      <c r="C1530" t="s">
        <v>13</v>
      </c>
      <c r="D1530" t="s">
        <v>14</v>
      </c>
      <c r="E1530" t="s">
        <v>15</v>
      </c>
      <c r="F1530" t="s">
        <v>37</v>
      </c>
      <c r="G1530">
        <v>67</v>
      </c>
      <c r="H1530">
        <v>809</v>
      </c>
      <c r="I1530">
        <v>762.38</v>
      </c>
      <c r="J1530" t="s">
        <v>17</v>
      </c>
      <c r="K1530">
        <v>3200</v>
      </c>
      <c r="L1530">
        <v>2000</v>
      </c>
      <c r="M1530" t="s">
        <v>38</v>
      </c>
    </row>
    <row r="1531" spans="1:13" x14ac:dyDescent="0.4">
      <c r="A1531">
        <v>101530</v>
      </c>
      <c r="B1531" s="1">
        <v>45797.477083333331</v>
      </c>
      <c r="C1531" t="s">
        <v>23</v>
      </c>
      <c r="D1531" t="s">
        <v>35</v>
      </c>
      <c r="E1531" t="s">
        <v>15</v>
      </c>
      <c r="F1531" t="s">
        <v>20</v>
      </c>
      <c r="G1531">
        <v>76</v>
      </c>
      <c r="H1531">
        <v>911</v>
      </c>
      <c r="I1531">
        <v>2605.4299999999998</v>
      </c>
      <c r="J1531" t="s">
        <v>36</v>
      </c>
      <c r="K1531">
        <v>12000</v>
      </c>
      <c r="L1531">
        <v>8000</v>
      </c>
      <c r="M1531" t="s">
        <v>22</v>
      </c>
    </row>
    <row r="1532" spans="1:13" x14ac:dyDescent="0.4">
      <c r="A1532">
        <v>101531</v>
      </c>
      <c r="B1532" s="1">
        <v>45844.230555555558</v>
      </c>
      <c r="C1532" t="s">
        <v>39</v>
      </c>
      <c r="D1532" t="s">
        <v>46</v>
      </c>
      <c r="E1532" t="s">
        <v>31</v>
      </c>
      <c r="F1532" t="s">
        <v>20</v>
      </c>
      <c r="G1532">
        <v>43</v>
      </c>
      <c r="H1532">
        <v>575</v>
      </c>
      <c r="I1532">
        <v>550.25</v>
      </c>
      <c r="J1532" t="s">
        <v>47</v>
      </c>
      <c r="K1532">
        <v>4500</v>
      </c>
      <c r="L1532">
        <v>2800</v>
      </c>
      <c r="M1532" t="s">
        <v>22</v>
      </c>
    </row>
    <row r="1533" spans="1:13" x14ac:dyDescent="0.4">
      <c r="A1533">
        <v>101532</v>
      </c>
      <c r="B1533" s="1">
        <v>45950.647916666669</v>
      </c>
      <c r="C1533" t="s">
        <v>19</v>
      </c>
      <c r="D1533" t="s">
        <v>24</v>
      </c>
      <c r="E1533" t="s">
        <v>15</v>
      </c>
      <c r="F1533" t="s">
        <v>20</v>
      </c>
      <c r="G1533">
        <v>21</v>
      </c>
      <c r="H1533">
        <v>564</v>
      </c>
      <c r="I1533">
        <v>2208.2600000000002</v>
      </c>
      <c r="J1533" t="s">
        <v>60</v>
      </c>
      <c r="K1533">
        <v>25000</v>
      </c>
      <c r="L1533">
        <v>18000</v>
      </c>
      <c r="M1533" t="s">
        <v>22</v>
      </c>
    </row>
    <row r="1534" spans="1:13" x14ac:dyDescent="0.4">
      <c r="A1534">
        <v>101533</v>
      </c>
      <c r="B1534" s="1">
        <v>45718.065972222219</v>
      </c>
      <c r="C1534" t="s">
        <v>13</v>
      </c>
      <c r="D1534" t="s">
        <v>14</v>
      </c>
      <c r="E1534" t="s">
        <v>15</v>
      </c>
      <c r="F1534" t="s">
        <v>25</v>
      </c>
      <c r="G1534">
        <v>70</v>
      </c>
      <c r="H1534">
        <v>365</v>
      </c>
      <c r="I1534">
        <v>270.07</v>
      </c>
      <c r="J1534" t="s">
        <v>17</v>
      </c>
      <c r="K1534">
        <v>3200</v>
      </c>
      <c r="L1534">
        <v>2000</v>
      </c>
      <c r="M1534" t="s">
        <v>27</v>
      </c>
    </row>
    <row r="1535" spans="1:13" x14ac:dyDescent="0.4">
      <c r="A1535">
        <v>101534</v>
      </c>
      <c r="B1535" s="1">
        <v>45855.381944444445</v>
      </c>
      <c r="C1535" t="s">
        <v>19</v>
      </c>
      <c r="D1535" t="s">
        <v>35</v>
      </c>
      <c r="E1535" t="s">
        <v>31</v>
      </c>
      <c r="F1535" t="s">
        <v>25</v>
      </c>
      <c r="G1535">
        <v>98</v>
      </c>
      <c r="H1535">
        <v>691</v>
      </c>
      <c r="I1535">
        <v>1590.94</v>
      </c>
      <c r="J1535" t="s">
        <v>49</v>
      </c>
      <c r="K1535">
        <v>8500</v>
      </c>
      <c r="L1535">
        <v>5500</v>
      </c>
      <c r="M1535" t="s">
        <v>27</v>
      </c>
    </row>
    <row r="1536" spans="1:13" x14ac:dyDescent="0.4">
      <c r="A1536">
        <v>101535</v>
      </c>
      <c r="B1536" s="1">
        <v>45952.149305555555</v>
      </c>
      <c r="C1536" t="s">
        <v>48</v>
      </c>
      <c r="D1536" t="s">
        <v>24</v>
      </c>
      <c r="E1536" t="s">
        <v>15</v>
      </c>
      <c r="F1536" t="s">
        <v>20</v>
      </c>
      <c r="G1536">
        <v>17</v>
      </c>
      <c r="H1536">
        <v>927</v>
      </c>
      <c r="I1536">
        <v>387.42</v>
      </c>
      <c r="J1536" t="s">
        <v>59</v>
      </c>
      <c r="K1536">
        <v>3500</v>
      </c>
      <c r="L1536">
        <v>2200</v>
      </c>
      <c r="M1536" t="s">
        <v>22</v>
      </c>
    </row>
    <row r="1537" spans="1:13" x14ac:dyDescent="0.4">
      <c r="A1537">
        <v>101536</v>
      </c>
      <c r="B1537" s="1">
        <v>45976.167361111111</v>
      </c>
      <c r="C1537" t="s">
        <v>13</v>
      </c>
      <c r="D1537" t="s">
        <v>28</v>
      </c>
      <c r="E1537" t="s">
        <v>29</v>
      </c>
      <c r="F1537" t="s">
        <v>32</v>
      </c>
      <c r="G1537">
        <v>97</v>
      </c>
      <c r="H1537">
        <v>509</v>
      </c>
      <c r="I1537">
        <v>475.65</v>
      </c>
      <c r="J1537" t="s">
        <v>54</v>
      </c>
      <c r="K1537">
        <v>2500</v>
      </c>
      <c r="L1537">
        <v>1500</v>
      </c>
      <c r="M1537" t="s">
        <v>33</v>
      </c>
    </row>
    <row r="1538" spans="1:13" x14ac:dyDescent="0.4">
      <c r="A1538">
        <v>101537</v>
      </c>
      <c r="B1538" s="1">
        <v>45959.197222222225</v>
      </c>
      <c r="C1538" t="s">
        <v>45</v>
      </c>
      <c r="D1538" t="s">
        <v>24</v>
      </c>
      <c r="E1538" t="s">
        <v>15</v>
      </c>
      <c r="F1538" t="s">
        <v>37</v>
      </c>
      <c r="G1538">
        <v>83</v>
      </c>
      <c r="H1538">
        <v>809</v>
      </c>
      <c r="I1538">
        <v>931.34</v>
      </c>
      <c r="J1538" t="s">
        <v>59</v>
      </c>
      <c r="K1538">
        <v>3500</v>
      </c>
      <c r="L1538">
        <v>2200</v>
      </c>
      <c r="M1538" t="s">
        <v>38</v>
      </c>
    </row>
    <row r="1539" spans="1:13" x14ac:dyDescent="0.4">
      <c r="A1539">
        <v>101538</v>
      </c>
      <c r="B1539" s="1">
        <v>46001.250694444447</v>
      </c>
      <c r="C1539" t="s">
        <v>45</v>
      </c>
      <c r="D1539" t="s">
        <v>28</v>
      </c>
      <c r="E1539" t="s">
        <v>15</v>
      </c>
      <c r="F1539" t="s">
        <v>32</v>
      </c>
      <c r="G1539">
        <v>6</v>
      </c>
      <c r="H1539">
        <v>981</v>
      </c>
      <c r="I1539">
        <v>311.25</v>
      </c>
      <c r="J1539" t="s">
        <v>54</v>
      </c>
      <c r="K1539">
        <v>2500</v>
      </c>
      <c r="L1539">
        <v>1500</v>
      </c>
      <c r="M1539" t="s">
        <v>33</v>
      </c>
    </row>
    <row r="1540" spans="1:13" x14ac:dyDescent="0.4">
      <c r="A1540">
        <v>101539</v>
      </c>
      <c r="B1540" s="1">
        <v>45668.054861111108</v>
      </c>
      <c r="C1540" t="s">
        <v>45</v>
      </c>
      <c r="D1540" t="s">
        <v>40</v>
      </c>
      <c r="E1540" t="s">
        <v>15</v>
      </c>
      <c r="F1540" t="s">
        <v>16</v>
      </c>
      <c r="G1540">
        <v>6</v>
      </c>
      <c r="H1540">
        <v>329</v>
      </c>
      <c r="I1540">
        <v>335.44</v>
      </c>
      <c r="J1540" t="s">
        <v>52</v>
      </c>
      <c r="K1540">
        <v>1500</v>
      </c>
      <c r="L1540">
        <v>800</v>
      </c>
      <c r="M1540" t="s">
        <v>18</v>
      </c>
    </row>
    <row r="1541" spans="1:13" x14ac:dyDescent="0.4">
      <c r="A1541">
        <v>101540</v>
      </c>
      <c r="B1541" s="1">
        <v>45719.78125</v>
      </c>
      <c r="C1541" t="s">
        <v>19</v>
      </c>
      <c r="D1541" t="s">
        <v>55</v>
      </c>
      <c r="E1541" t="s">
        <v>31</v>
      </c>
      <c r="F1541" t="s">
        <v>32</v>
      </c>
      <c r="G1541">
        <v>34</v>
      </c>
      <c r="H1541">
        <v>578</v>
      </c>
      <c r="I1541">
        <v>492.55</v>
      </c>
      <c r="J1541" t="s">
        <v>56</v>
      </c>
      <c r="K1541">
        <v>850</v>
      </c>
      <c r="L1541">
        <v>550</v>
      </c>
      <c r="M1541" t="s">
        <v>33</v>
      </c>
    </row>
    <row r="1542" spans="1:13" x14ac:dyDescent="0.4">
      <c r="A1542">
        <v>101541</v>
      </c>
      <c r="B1542" s="1">
        <v>45990.734027777777</v>
      </c>
      <c r="C1542" t="s">
        <v>48</v>
      </c>
      <c r="D1542" t="s">
        <v>24</v>
      </c>
      <c r="E1542" t="s">
        <v>15</v>
      </c>
      <c r="F1542" t="s">
        <v>37</v>
      </c>
      <c r="G1542">
        <v>48</v>
      </c>
      <c r="H1542">
        <v>1198</v>
      </c>
      <c r="I1542">
        <v>1019.94</v>
      </c>
      <c r="J1542" t="s">
        <v>26</v>
      </c>
      <c r="K1542">
        <v>45000</v>
      </c>
      <c r="L1542">
        <v>32000</v>
      </c>
      <c r="M1542" t="s">
        <v>38</v>
      </c>
    </row>
    <row r="1543" spans="1:13" x14ac:dyDescent="0.4">
      <c r="A1543">
        <v>101542</v>
      </c>
      <c r="B1543" s="1">
        <v>45883.287499999999</v>
      </c>
      <c r="C1543" t="s">
        <v>48</v>
      </c>
      <c r="D1543" t="s">
        <v>55</v>
      </c>
      <c r="E1543" t="s">
        <v>29</v>
      </c>
      <c r="F1543" t="s">
        <v>32</v>
      </c>
      <c r="G1543">
        <v>61</v>
      </c>
      <c r="H1543">
        <v>1148</v>
      </c>
      <c r="I1543">
        <v>302.64</v>
      </c>
      <c r="J1543" t="s">
        <v>57</v>
      </c>
      <c r="K1543">
        <v>600</v>
      </c>
      <c r="L1543">
        <v>350</v>
      </c>
      <c r="M1543" t="s">
        <v>33</v>
      </c>
    </row>
    <row r="1544" spans="1:13" x14ac:dyDescent="0.4">
      <c r="A1544">
        <v>101543</v>
      </c>
      <c r="B1544" s="1">
        <v>45810.566666666666</v>
      </c>
      <c r="C1544" t="s">
        <v>45</v>
      </c>
      <c r="D1544" t="s">
        <v>14</v>
      </c>
      <c r="E1544" t="s">
        <v>29</v>
      </c>
      <c r="F1544" t="s">
        <v>32</v>
      </c>
      <c r="G1544">
        <v>26</v>
      </c>
      <c r="H1544">
        <v>899</v>
      </c>
      <c r="I1544">
        <v>345.26</v>
      </c>
      <c r="J1544" t="s">
        <v>17</v>
      </c>
      <c r="K1544">
        <v>3200</v>
      </c>
      <c r="L1544">
        <v>2000</v>
      </c>
      <c r="M1544" t="s">
        <v>33</v>
      </c>
    </row>
    <row r="1545" spans="1:13" x14ac:dyDescent="0.4">
      <c r="A1545">
        <v>101544</v>
      </c>
      <c r="B1545" s="1">
        <v>45856.588194444441</v>
      </c>
      <c r="C1545" t="s">
        <v>45</v>
      </c>
      <c r="D1545" t="s">
        <v>40</v>
      </c>
      <c r="E1545" t="s">
        <v>31</v>
      </c>
      <c r="F1545" t="s">
        <v>20</v>
      </c>
      <c r="G1545">
        <v>13</v>
      </c>
      <c r="H1545">
        <v>613</v>
      </c>
      <c r="I1545">
        <v>593.94000000000005</v>
      </c>
      <c r="J1545" t="s">
        <v>41</v>
      </c>
      <c r="K1545">
        <v>5500</v>
      </c>
      <c r="L1545">
        <v>3500</v>
      </c>
      <c r="M1545" t="s">
        <v>22</v>
      </c>
    </row>
    <row r="1546" spans="1:13" x14ac:dyDescent="0.4">
      <c r="A1546">
        <v>101545</v>
      </c>
      <c r="B1546" s="1">
        <v>45709.939583333333</v>
      </c>
      <c r="C1546" t="s">
        <v>19</v>
      </c>
      <c r="D1546" t="s">
        <v>55</v>
      </c>
      <c r="E1546" t="s">
        <v>29</v>
      </c>
      <c r="F1546" t="s">
        <v>37</v>
      </c>
      <c r="G1546">
        <v>45</v>
      </c>
      <c r="H1546">
        <v>1133</v>
      </c>
      <c r="I1546">
        <v>1380.15</v>
      </c>
      <c r="J1546" t="s">
        <v>56</v>
      </c>
      <c r="K1546">
        <v>850</v>
      </c>
      <c r="L1546">
        <v>550</v>
      </c>
      <c r="M1546" t="s">
        <v>38</v>
      </c>
    </row>
    <row r="1547" spans="1:13" x14ac:dyDescent="0.4">
      <c r="A1547">
        <v>101546</v>
      </c>
      <c r="B1547" s="1">
        <v>45917.813888888886</v>
      </c>
      <c r="C1547" t="s">
        <v>39</v>
      </c>
      <c r="D1547" t="s">
        <v>46</v>
      </c>
      <c r="E1547" t="s">
        <v>15</v>
      </c>
      <c r="F1547" t="s">
        <v>16</v>
      </c>
      <c r="G1547">
        <v>96</v>
      </c>
      <c r="H1547">
        <v>1035</v>
      </c>
      <c r="I1547">
        <v>618.70000000000005</v>
      </c>
      <c r="J1547" t="s">
        <v>53</v>
      </c>
      <c r="K1547">
        <v>15000</v>
      </c>
      <c r="L1547">
        <v>9500</v>
      </c>
      <c r="M1547" t="s">
        <v>18</v>
      </c>
    </row>
    <row r="1548" spans="1:13" x14ac:dyDescent="0.4">
      <c r="A1548">
        <v>101547</v>
      </c>
      <c r="B1548" s="1">
        <v>45716.587500000001</v>
      </c>
      <c r="C1548" t="s">
        <v>48</v>
      </c>
      <c r="D1548" t="s">
        <v>14</v>
      </c>
      <c r="E1548" t="s">
        <v>31</v>
      </c>
      <c r="F1548" t="s">
        <v>16</v>
      </c>
      <c r="G1548">
        <v>57</v>
      </c>
      <c r="H1548">
        <v>458</v>
      </c>
      <c r="I1548">
        <v>887.4</v>
      </c>
      <c r="J1548" t="s">
        <v>21</v>
      </c>
      <c r="K1548">
        <v>6500</v>
      </c>
      <c r="L1548">
        <v>4200</v>
      </c>
      <c r="M1548" t="s">
        <v>18</v>
      </c>
    </row>
    <row r="1549" spans="1:13" x14ac:dyDescent="0.4">
      <c r="A1549">
        <v>101548</v>
      </c>
      <c r="B1549" s="1">
        <v>45729.794444444444</v>
      </c>
      <c r="C1549" t="s">
        <v>19</v>
      </c>
      <c r="D1549" t="s">
        <v>24</v>
      </c>
      <c r="E1549" t="s">
        <v>29</v>
      </c>
      <c r="F1549" t="s">
        <v>32</v>
      </c>
      <c r="G1549">
        <v>51</v>
      </c>
      <c r="H1549">
        <v>475</v>
      </c>
      <c r="I1549">
        <v>408.36</v>
      </c>
      <c r="J1549" t="s">
        <v>59</v>
      </c>
      <c r="K1549">
        <v>3500</v>
      </c>
      <c r="L1549">
        <v>2200</v>
      </c>
      <c r="M1549" t="s">
        <v>33</v>
      </c>
    </row>
    <row r="1550" spans="1:13" x14ac:dyDescent="0.4">
      <c r="A1550">
        <v>101549</v>
      </c>
      <c r="B1550" s="1">
        <v>45805.896527777775</v>
      </c>
      <c r="C1550" t="s">
        <v>50</v>
      </c>
      <c r="D1550" t="s">
        <v>14</v>
      </c>
      <c r="E1550" t="s">
        <v>15</v>
      </c>
      <c r="F1550" t="s">
        <v>37</v>
      </c>
      <c r="G1550">
        <v>96</v>
      </c>
      <c r="H1550">
        <v>766</v>
      </c>
      <c r="I1550">
        <v>947.44</v>
      </c>
      <c r="J1550" t="s">
        <v>21</v>
      </c>
      <c r="K1550">
        <v>6500</v>
      </c>
      <c r="L1550">
        <v>4200</v>
      </c>
      <c r="M1550" t="s">
        <v>38</v>
      </c>
    </row>
    <row r="1551" spans="1:13" x14ac:dyDescent="0.4">
      <c r="A1551">
        <v>101550</v>
      </c>
      <c r="B1551" s="1">
        <v>46006.543749999997</v>
      </c>
      <c r="C1551" t="s">
        <v>13</v>
      </c>
      <c r="D1551" t="s">
        <v>14</v>
      </c>
      <c r="E1551" t="s">
        <v>31</v>
      </c>
      <c r="F1551" t="s">
        <v>16</v>
      </c>
      <c r="G1551">
        <v>66</v>
      </c>
      <c r="H1551">
        <v>961</v>
      </c>
      <c r="I1551">
        <v>647.86</v>
      </c>
      <c r="J1551" t="s">
        <v>17</v>
      </c>
      <c r="K1551">
        <v>3200</v>
      </c>
      <c r="L1551">
        <v>2000</v>
      </c>
      <c r="M1551" t="s">
        <v>18</v>
      </c>
    </row>
    <row r="1552" spans="1:13" x14ac:dyDescent="0.4">
      <c r="A1552">
        <v>101551</v>
      </c>
      <c r="B1552" s="1">
        <v>45720.086111111108</v>
      </c>
      <c r="C1552" t="s">
        <v>13</v>
      </c>
      <c r="D1552" t="s">
        <v>40</v>
      </c>
      <c r="E1552" t="s">
        <v>15</v>
      </c>
      <c r="F1552" t="s">
        <v>37</v>
      </c>
      <c r="G1552">
        <v>45</v>
      </c>
      <c r="H1552">
        <v>1005</v>
      </c>
      <c r="I1552">
        <v>1994.21</v>
      </c>
      <c r="J1552" t="s">
        <v>52</v>
      </c>
      <c r="K1552">
        <v>1500</v>
      </c>
      <c r="L1552">
        <v>800</v>
      </c>
      <c r="M1552" t="s">
        <v>38</v>
      </c>
    </row>
    <row r="1553" spans="1:13" x14ac:dyDescent="0.4">
      <c r="A1553">
        <v>101552</v>
      </c>
      <c r="B1553" s="1">
        <v>45967.09652777778</v>
      </c>
      <c r="C1553" t="s">
        <v>42</v>
      </c>
      <c r="D1553" t="s">
        <v>35</v>
      </c>
      <c r="E1553" t="s">
        <v>15</v>
      </c>
      <c r="F1553" t="s">
        <v>32</v>
      </c>
      <c r="G1553">
        <v>56</v>
      </c>
      <c r="H1553">
        <v>332</v>
      </c>
      <c r="I1553">
        <v>2013.41</v>
      </c>
      <c r="J1553" t="s">
        <v>49</v>
      </c>
      <c r="K1553">
        <v>8500</v>
      </c>
      <c r="L1553">
        <v>5500</v>
      </c>
      <c r="M1553" t="s">
        <v>33</v>
      </c>
    </row>
    <row r="1554" spans="1:13" x14ac:dyDescent="0.4">
      <c r="A1554">
        <v>101553</v>
      </c>
      <c r="B1554" s="1">
        <v>45900.916666666664</v>
      </c>
      <c r="C1554" t="s">
        <v>34</v>
      </c>
      <c r="D1554" t="s">
        <v>28</v>
      </c>
      <c r="E1554" t="s">
        <v>15</v>
      </c>
      <c r="F1554" t="s">
        <v>16</v>
      </c>
      <c r="G1554">
        <v>76</v>
      </c>
      <c r="H1554">
        <v>998</v>
      </c>
      <c r="I1554">
        <v>673.8</v>
      </c>
      <c r="J1554" t="s">
        <v>30</v>
      </c>
      <c r="K1554">
        <v>450</v>
      </c>
      <c r="L1554">
        <v>200</v>
      </c>
      <c r="M1554" t="s">
        <v>18</v>
      </c>
    </row>
    <row r="1555" spans="1:13" x14ac:dyDescent="0.4">
      <c r="A1555">
        <v>101554</v>
      </c>
      <c r="B1555" s="1">
        <v>45987.463194444441</v>
      </c>
      <c r="C1555" t="s">
        <v>23</v>
      </c>
      <c r="D1555" t="s">
        <v>28</v>
      </c>
      <c r="E1555" t="s">
        <v>29</v>
      </c>
      <c r="F1555" t="s">
        <v>32</v>
      </c>
      <c r="G1555">
        <v>25</v>
      </c>
      <c r="H1555">
        <v>1075</v>
      </c>
      <c r="I1555">
        <v>1150.3499999999999</v>
      </c>
      <c r="J1555" t="s">
        <v>54</v>
      </c>
      <c r="K1555">
        <v>2500</v>
      </c>
      <c r="L1555">
        <v>1500</v>
      </c>
      <c r="M1555" t="s">
        <v>33</v>
      </c>
    </row>
    <row r="1556" spans="1:13" x14ac:dyDescent="0.4">
      <c r="A1556">
        <v>101555</v>
      </c>
      <c r="B1556" s="1">
        <v>45764.071527777778</v>
      </c>
      <c r="C1556" t="s">
        <v>13</v>
      </c>
      <c r="D1556" t="s">
        <v>24</v>
      </c>
      <c r="E1556" t="s">
        <v>15</v>
      </c>
      <c r="F1556" t="s">
        <v>20</v>
      </c>
      <c r="G1556">
        <v>3</v>
      </c>
      <c r="H1556">
        <v>1087</v>
      </c>
      <c r="I1556">
        <v>829.69</v>
      </c>
      <c r="J1556" t="s">
        <v>60</v>
      </c>
      <c r="K1556">
        <v>25000</v>
      </c>
      <c r="L1556">
        <v>18000</v>
      </c>
      <c r="M1556" t="s">
        <v>22</v>
      </c>
    </row>
    <row r="1557" spans="1:13" x14ac:dyDescent="0.4">
      <c r="A1557">
        <v>101556</v>
      </c>
      <c r="B1557" s="1">
        <v>45883.12777777778</v>
      </c>
      <c r="C1557" t="s">
        <v>45</v>
      </c>
      <c r="D1557" t="s">
        <v>55</v>
      </c>
      <c r="E1557" t="s">
        <v>15</v>
      </c>
      <c r="F1557" t="s">
        <v>32</v>
      </c>
      <c r="G1557">
        <v>76</v>
      </c>
      <c r="H1557">
        <v>1179</v>
      </c>
      <c r="I1557">
        <v>252.54</v>
      </c>
      <c r="J1557" t="s">
        <v>56</v>
      </c>
      <c r="K1557">
        <v>850</v>
      </c>
      <c r="L1557">
        <v>550</v>
      </c>
      <c r="M1557" t="s">
        <v>33</v>
      </c>
    </row>
    <row r="1558" spans="1:13" x14ac:dyDescent="0.4">
      <c r="A1558">
        <v>101557</v>
      </c>
      <c r="B1558" s="1">
        <v>45970.296527777777</v>
      </c>
      <c r="C1558" t="s">
        <v>42</v>
      </c>
      <c r="D1558" t="s">
        <v>24</v>
      </c>
      <c r="E1558" t="s">
        <v>15</v>
      </c>
      <c r="F1558" t="s">
        <v>16</v>
      </c>
      <c r="G1558">
        <v>55</v>
      </c>
      <c r="H1558">
        <v>823</v>
      </c>
      <c r="I1558">
        <v>2120.36</v>
      </c>
      <c r="J1558" t="s">
        <v>26</v>
      </c>
      <c r="K1558">
        <v>45000</v>
      </c>
      <c r="L1558">
        <v>32000</v>
      </c>
      <c r="M1558" t="s">
        <v>18</v>
      </c>
    </row>
    <row r="1559" spans="1:13" x14ac:dyDescent="0.4">
      <c r="A1559">
        <v>101558</v>
      </c>
      <c r="B1559" s="1">
        <v>45875.363194444442</v>
      </c>
      <c r="C1559" t="s">
        <v>19</v>
      </c>
      <c r="D1559" t="s">
        <v>46</v>
      </c>
      <c r="E1559" t="s">
        <v>15</v>
      </c>
      <c r="F1559" t="s">
        <v>16</v>
      </c>
      <c r="G1559">
        <v>74</v>
      </c>
      <c r="H1559">
        <v>534</v>
      </c>
      <c r="I1559">
        <v>415.95</v>
      </c>
      <c r="J1559" t="s">
        <v>53</v>
      </c>
      <c r="K1559">
        <v>15000</v>
      </c>
      <c r="L1559">
        <v>9500</v>
      </c>
      <c r="M1559" t="s">
        <v>18</v>
      </c>
    </row>
    <row r="1560" spans="1:13" x14ac:dyDescent="0.4">
      <c r="A1560">
        <v>101559</v>
      </c>
      <c r="B1560" s="1">
        <v>45898.090277777781</v>
      </c>
      <c r="C1560" t="s">
        <v>34</v>
      </c>
      <c r="D1560" t="s">
        <v>14</v>
      </c>
      <c r="E1560" t="s">
        <v>31</v>
      </c>
      <c r="F1560" t="s">
        <v>25</v>
      </c>
      <c r="G1560">
        <v>66</v>
      </c>
      <c r="H1560">
        <v>588</v>
      </c>
      <c r="I1560">
        <v>458.82</v>
      </c>
      <c r="J1560" t="s">
        <v>21</v>
      </c>
      <c r="K1560">
        <v>6500</v>
      </c>
      <c r="L1560">
        <v>4200</v>
      </c>
      <c r="M1560" t="s">
        <v>27</v>
      </c>
    </row>
    <row r="1561" spans="1:13" x14ac:dyDescent="0.4">
      <c r="A1561">
        <v>101560</v>
      </c>
      <c r="B1561" s="1">
        <v>45916.979861111111</v>
      </c>
      <c r="C1561" t="s">
        <v>50</v>
      </c>
      <c r="D1561" t="s">
        <v>35</v>
      </c>
      <c r="E1561" t="s">
        <v>29</v>
      </c>
      <c r="F1561" t="s">
        <v>37</v>
      </c>
      <c r="G1561">
        <v>41</v>
      </c>
      <c r="H1561">
        <v>1168</v>
      </c>
      <c r="I1561">
        <v>954.97</v>
      </c>
      <c r="J1561" t="s">
        <v>36</v>
      </c>
      <c r="K1561">
        <v>12000</v>
      </c>
      <c r="L1561">
        <v>8000</v>
      </c>
      <c r="M1561" t="s">
        <v>38</v>
      </c>
    </row>
    <row r="1562" spans="1:13" x14ac:dyDescent="0.4">
      <c r="A1562">
        <v>101561</v>
      </c>
      <c r="B1562" s="1">
        <v>45919.996527777781</v>
      </c>
      <c r="C1562" t="s">
        <v>34</v>
      </c>
      <c r="D1562" t="s">
        <v>40</v>
      </c>
      <c r="E1562" t="s">
        <v>29</v>
      </c>
      <c r="F1562" t="s">
        <v>32</v>
      </c>
      <c r="G1562">
        <v>99</v>
      </c>
      <c r="H1562">
        <v>406</v>
      </c>
      <c r="I1562">
        <v>410.37</v>
      </c>
      <c r="J1562" t="s">
        <v>41</v>
      </c>
      <c r="K1562">
        <v>5500</v>
      </c>
      <c r="L1562">
        <v>3500</v>
      </c>
      <c r="M1562" t="s">
        <v>33</v>
      </c>
    </row>
    <row r="1563" spans="1:13" x14ac:dyDescent="0.4">
      <c r="A1563">
        <v>101562</v>
      </c>
      <c r="B1563" s="1">
        <v>45662.09652777778</v>
      </c>
      <c r="C1563" t="s">
        <v>42</v>
      </c>
      <c r="D1563" t="s">
        <v>24</v>
      </c>
      <c r="E1563" t="s">
        <v>15</v>
      </c>
      <c r="F1563" t="s">
        <v>16</v>
      </c>
      <c r="G1563">
        <v>38</v>
      </c>
      <c r="H1563">
        <v>626</v>
      </c>
      <c r="I1563">
        <v>945.76</v>
      </c>
      <c r="J1563" t="s">
        <v>59</v>
      </c>
      <c r="K1563">
        <v>3500</v>
      </c>
      <c r="L1563">
        <v>2200</v>
      </c>
      <c r="M1563" t="s">
        <v>18</v>
      </c>
    </row>
    <row r="1564" spans="1:13" x14ac:dyDescent="0.4">
      <c r="A1564">
        <v>101563</v>
      </c>
      <c r="B1564" s="1">
        <v>45918.455555555556</v>
      </c>
      <c r="C1564" t="s">
        <v>23</v>
      </c>
      <c r="D1564" t="s">
        <v>28</v>
      </c>
      <c r="E1564" t="s">
        <v>29</v>
      </c>
      <c r="F1564" t="s">
        <v>20</v>
      </c>
      <c r="G1564">
        <v>62</v>
      </c>
      <c r="H1564">
        <v>837</v>
      </c>
      <c r="I1564">
        <v>1160.6099999999999</v>
      </c>
      <c r="J1564" t="s">
        <v>54</v>
      </c>
      <c r="K1564">
        <v>2500</v>
      </c>
      <c r="L1564">
        <v>1500</v>
      </c>
      <c r="M1564" t="s">
        <v>22</v>
      </c>
    </row>
    <row r="1565" spans="1:13" x14ac:dyDescent="0.4">
      <c r="A1565">
        <v>101564</v>
      </c>
      <c r="B1565" s="1">
        <v>45711.984722222223</v>
      </c>
      <c r="C1565" t="s">
        <v>39</v>
      </c>
      <c r="D1565" t="s">
        <v>43</v>
      </c>
      <c r="E1565" t="s">
        <v>15</v>
      </c>
      <c r="F1565" t="s">
        <v>37</v>
      </c>
      <c r="G1565">
        <v>60</v>
      </c>
      <c r="H1565">
        <v>964</v>
      </c>
      <c r="I1565">
        <v>704.96</v>
      </c>
      <c r="J1565" t="s">
        <v>61</v>
      </c>
      <c r="K1565">
        <v>2800</v>
      </c>
      <c r="L1565">
        <v>1500</v>
      </c>
      <c r="M1565" t="s">
        <v>38</v>
      </c>
    </row>
    <row r="1566" spans="1:13" x14ac:dyDescent="0.4">
      <c r="A1566">
        <v>101565</v>
      </c>
      <c r="B1566" s="1">
        <v>45704.232638888891</v>
      </c>
      <c r="C1566" t="s">
        <v>50</v>
      </c>
      <c r="D1566" t="s">
        <v>24</v>
      </c>
      <c r="E1566" t="s">
        <v>29</v>
      </c>
      <c r="F1566" t="s">
        <v>16</v>
      </c>
      <c r="G1566">
        <v>91</v>
      </c>
      <c r="H1566">
        <v>303</v>
      </c>
      <c r="I1566">
        <v>278.20999999999998</v>
      </c>
      <c r="J1566" t="s">
        <v>26</v>
      </c>
      <c r="K1566">
        <v>45000</v>
      </c>
      <c r="L1566">
        <v>32000</v>
      </c>
      <c r="M1566" t="s">
        <v>18</v>
      </c>
    </row>
    <row r="1567" spans="1:13" x14ac:dyDescent="0.4">
      <c r="A1567">
        <v>101566</v>
      </c>
      <c r="B1567" s="1">
        <v>45872.040277777778</v>
      </c>
      <c r="C1567" t="s">
        <v>34</v>
      </c>
      <c r="D1567" t="s">
        <v>46</v>
      </c>
      <c r="E1567" t="s">
        <v>29</v>
      </c>
      <c r="F1567" t="s">
        <v>16</v>
      </c>
      <c r="G1567">
        <v>4</v>
      </c>
      <c r="H1567">
        <v>300</v>
      </c>
      <c r="I1567">
        <v>900.8</v>
      </c>
      <c r="J1567" t="s">
        <v>47</v>
      </c>
      <c r="K1567">
        <v>4500</v>
      </c>
      <c r="L1567">
        <v>2800</v>
      </c>
      <c r="M1567" t="s">
        <v>18</v>
      </c>
    </row>
    <row r="1568" spans="1:13" x14ac:dyDescent="0.4">
      <c r="A1568">
        <v>101567</v>
      </c>
      <c r="B1568" s="1">
        <v>45834.359027777777</v>
      </c>
      <c r="C1568" t="s">
        <v>39</v>
      </c>
      <c r="D1568" t="s">
        <v>40</v>
      </c>
      <c r="E1568" t="s">
        <v>29</v>
      </c>
      <c r="F1568" t="s">
        <v>25</v>
      </c>
      <c r="G1568">
        <v>39</v>
      </c>
      <c r="H1568">
        <v>486</v>
      </c>
      <c r="I1568">
        <v>1181.31</v>
      </c>
      <c r="J1568" t="s">
        <v>41</v>
      </c>
      <c r="K1568">
        <v>5500</v>
      </c>
      <c r="L1568">
        <v>3500</v>
      </c>
      <c r="M1568" t="s">
        <v>27</v>
      </c>
    </row>
    <row r="1569" spans="1:13" x14ac:dyDescent="0.4">
      <c r="A1569">
        <v>101568</v>
      </c>
      <c r="B1569" s="1">
        <v>45666.976388888892</v>
      </c>
      <c r="C1569" t="s">
        <v>48</v>
      </c>
      <c r="D1569" t="s">
        <v>14</v>
      </c>
      <c r="E1569" t="s">
        <v>29</v>
      </c>
      <c r="F1569" t="s">
        <v>20</v>
      </c>
      <c r="G1569">
        <v>81</v>
      </c>
      <c r="H1569">
        <v>632</v>
      </c>
      <c r="I1569">
        <v>462.19</v>
      </c>
      <c r="J1569" t="s">
        <v>17</v>
      </c>
      <c r="K1569">
        <v>3200</v>
      </c>
      <c r="L1569">
        <v>2000</v>
      </c>
      <c r="M1569" t="s">
        <v>22</v>
      </c>
    </row>
    <row r="1570" spans="1:13" x14ac:dyDescent="0.4">
      <c r="A1570">
        <v>101569</v>
      </c>
      <c r="B1570" s="1">
        <v>45756.484027777777</v>
      </c>
      <c r="C1570" t="s">
        <v>34</v>
      </c>
      <c r="D1570" t="s">
        <v>40</v>
      </c>
      <c r="E1570" t="s">
        <v>15</v>
      </c>
      <c r="F1570" t="s">
        <v>32</v>
      </c>
      <c r="G1570">
        <v>44</v>
      </c>
      <c r="H1570">
        <v>993</v>
      </c>
      <c r="I1570">
        <v>851.07</v>
      </c>
      <c r="J1570" t="s">
        <v>52</v>
      </c>
      <c r="K1570">
        <v>1500</v>
      </c>
      <c r="L1570">
        <v>800</v>
      </c>
      <c r="M1570" t="s">
        <v>33</v>
      </c>
    </row>
    <row r="1571" spans="1:13" x14ac:dyDescent="0.4">
      <c r="A1571">
        <v>101570</v>
      </c>
      <c r="B1571" s="1">
        <v>45677.525000000001</v>
      </c>
      <c r="C1571" t="s">
        <v>48</v>
      </c>
      <c r="D1571" t="s">
        <v>24</v>
      </c>
      <c r="E1571" t="s">
        <v>15</v>
      </c>
      <c r="F1571" t="s">
        <v>16</v>
      </c>
      <c r="G1571">
        <v>55</v>
      </c>
      <c r="H1571">
        <v>626</v>
      </c>
      <c r="I1571">
        <v>793.79</v>
      </c>
      <c r="J1571" t="s">
        <v>60</v>
      </c>
      <c r="K1571">
        <v>25000</v>
      </c>
      <c r="L1571">
        <v>18000</v>
      </c>
      <c r="M1571" t="s">
        <v>18</v>
      </c>
    </row>
    <row r="1572" spans="1:13" x14ac:dyDescent="0.4">
      <c r="A1572">
        <v>101571</v>
      </c>
      <c r="B1572" s="1">
        <v>45898.556944444441</v>
      </c>
      <c r="C1572" t="s">
        <v>19</v>
      </c>
      <c r="D1572" t="s">
        <v>46</v>
      </c>
      <c r="E1572" t="s">
        <v>31</v>
      </c>
      <c r="F1572" t="s">
        <v>37</v>
      </c>
      <c r="G1572">
        <v>60</v>
      </c>
      <c r="H1572">
        <v>307</v>
      </c>
      <c r="I1572">
        <v>406.4</v>
      </c>
      <c r="J1572" t="s">
        <v>53</v>
      </c>
      <c r="K1572">
        <v>15000</v>
      </c>
      <c r="L1572">
        <v>9500</v>
      </c>
      <c r="M1572" t="s">
        <v>38</v>
      </c>
    </row>
    <row r="1573" spans="1:13" x14ac:dyDescent="0.4">
      <c r="A1573">
        <v>101572</v>
      </c>
      <c r="B1573" s="1">
        <v>45718.310416666667</v>
      </c>
      <c r="C1573" t="s">
        <v>45</v>
      </c>
      <c r="D1573" t="s">
        <v>28</v>
      </c>
      <c r="E1573" t="s">
        <v>29</v>
      </c>
      <c r="F1573" t="s">
        <v>37</v>
      </c>
      <c r="G1573">
        <v>18</v>
      </c>
      <c r="H1573">
        <v>687</v>
      </c>
      <c r="I1573">
        <v>495.48</v>
      </c>
      <c r="J1573" t="s">
        <v>30</v>
      </c>
      <c r="K1573">
        <v>450</v>
      </c>
      <c r="L1573">
        <v>200</v>
      </c>
      <c r="M1573" t="s">
        <v>38</v>
      </c>
    </row>
    <row r="1574" spans="1:13" x14ac:dyDescent="0.4">
      <c r="A1574">
        <v>101573</v>
      </c>
      <c r="B1574" s="1">
        <v>45835.988194444442</v>
      </c>
      <c r="C1574" t="s">
        <v>42</v>
      </c>
      <c r="D1574" t="s">
        <v>24</v>
      </c>
      <c r="E1574" t="s">
        <v>29</v>
      </c>
      <c r="F1574" t="s">
        <v>37</v>
      </c>
      <c r="G1574">
        <v>48</v>
      </c>
      <c r="H1574">
        <v>713</v>
      </c>
      <c r="I1574">
        <v>570.6</v>
      </c>
      <c r="J1574" t="s">
        <v>60</v>
      </c>
      <c r="K1574">
        <v>25000</v>
      </c>
      <c r="L1574">
        <v>18000</v>
      </c>
      <c r="M1574" t="s">
        <v>38</v>
      </c>
    </row>
    <row r="1575" spans="1:13" x14ac:dyDescent="0.4">
      <c r="A1575">
        <v>101574</v>
      </c>
      <c r="B1575" s="1">
        <v>45995.588888888888</v>
      </c>
      <c r="C1575" t="s">
        <v>19</v>
      </c>
      <c r="D1575" t="s">
        <v>40</v>
      </c>
      <c r="E1575" t="s">
        <v>15</v>
      </c>
      <c r="F1575" t="s">
        <v>25</v>
      </c>
      <c r="G1575">
        <v>86</v>
      </c>
      <c r="H1575">
        <v>329</v>
      </c>
      <c r="I1575">
        <v>886.3</v>
      </c>
      <c r="J1575" t="s">
        <v>52</v>
      </c>
      <c r="K1575">
        <v>1500</v>
      </c>
      <c r="L1575">
        <v>800</v>
      </c>
      <c r="M1575" t="s">
        <v>27</v>
      </c>
    </row>
    <row r="1576" spans="1:13" x14ac:dyDescent="0.4">
      <c r="A1576">
        <v>101575</v>
      </c>
      <c r="B1576" s="1">
        <v>45719.377083333333</v>
      </c>
      <c r="C1576" t="s">
        <v>45</v>
      </c>
      <c r="D1576" t="s">
        <v>14</v>
      </c>
      <c r="E1576" t="s">
        <v>31</v>
      </c>
      <c r="F1576" t="s">
        <v>16</v>
      </c>
      <c r="G1576">
        <v>57</v>
      </c>
      <c r="H1576">
        <v>344</v>
      </c>
      <c r="I1576">
        <v>1379.06</v>
      </c>
      <c r="J1576" t="s">
        <v>21</v>
      </c>
      <c r="K1576">
        <v>6500</v>
      </c>
      <c r="L1576">
        <v>4200</v>
      </c>
      <c r="M1576" t="s">
        <v>18</v>
      </c>
    </row>
    <row r="1577" spans="1:13" x14ac:dyDescent="0.4">
      <c r="A1577">
        <v>101576</v>
      </c>
      <c r="B1577" s="1">
        <v>45802.950694444444</v>
      </c>
      <c r="C1577" t="s">
        <v>50</v>
      </c>
      <c r="D1577" t="s">
        <v>24</v>
      </c>
      <c r="E1577" t="s">
        <v>15</v>
      </c>
      <c r="F1577" t="s">
        <v>32</v>
      </c>
      <c r="G1577">
        <v>22</v>
      </c>
      <c r="H1577">
        <v>691</v>
      </c>
      <c r="I1577">
        <v>809.66</v>
      </c>
      <c r="J1577" t="s">
        <v>26</v>
      </c>
      <c r="K1577">
        <v>45000</v>
      </c>
      <c r="L1577">
        <v>32000</v>
      </c>
      <c r="M1577" t="s">
        <v>33</v>
      </c>
    </row>
    <row r="1578" spans="1:13" x14ac:dyDescent="0.4">
      <c r="A1578">
        <v>101577</v>
      </c>
      <c r="B1578" s="1">
        <v>45873.762499999997</v>
      </c>
      <c r="C1578" t="s">
        <v>50</v>
      </c>
      <c r="D1578" t="s">
        <v>28</v>
      </c>
      <c r="E1578" t="s">
        <v>29</v>
      </c>
      <c r="F1578" t="s">
        <v>37</v>
      </c>
      <c r="G1578">
        <v>14</v>
      </c>
      <c r="H1578">
        <v>395</v>
      </c>
      <c r="I1578">
        <v>804.07</v>
      </c>
      <c r="J1578" t="s">
        <v>30</v>
      </c>
      <c r="K1578">
        <v>450</v>
      </c>
      <c r="L1578">
        <v>200</v>
      </c>
      <c r="M1578" t="s">
        <v>38</v>
      </c>
    </row>
    <row r="1579" spans="1:13" x14ac:dyDescent="0.4">
      <c r="A1579">
        <v>101578</v>
      </c>
      <c r="B1579" s="1">
        <v>45660.24722222222</v>
      </c>
      <c r="C1579" t="s">
        <v>39</v>
      </c>
      <c r="D1579" t="s">
        <v>28</v>
      </c>
      <c r="E1579" t="s">
        <v>15</v>
      </c>
      <c r="F1579" t="s">
        <v>16</v>
      </c>
      <c r="G1579">
        <v>79</v>
      </c>
      <c r="H1579">
        <v>1189</v>
      </c>
      <c r="I1579">
        <v>2501.81</v>
      </c>
      <c r="J1579" t="s">
        <v>30</v>
      </c>
      <c r="K1579">
        <v>450</v>
      </c>
      <c r="L1579">
        <v>200</v>
      </c>
      <c r="M1579" t="s">
        <v>18</v>
      </c>
    </row>
    <row r="1580" spans="1:13" x14ac:dyDescent="0.4">
      <c r="A1580">
        <v>101579</v>
      </c>
      <c r="B1580" s="1">
        <v>45817.628472222219</v>
      </c>
      <c r="C1580" t="s">
        <v>13</v>
      </c>
      <c r="D1580" t="s">
        <v>55</v>
      </c>
      <c r="E1580" t="s">
        <v>15</v>
      </c>
      <c r="F1580" t="s">
        <v>25</v>
      </c>
      <c r="G1580">
        <v>14</v>
      </c>
      <c r="H1580">
        <v>608</v>
      </c>
      <c r="I1580">
        <v>408.56</v>
      </c>
      <c r="J1580" t="s">
        <v>56</v>
      </c>
      <c r="K1580">
        <v>850</v>
      </c>
      <c r="L1580">
        <v>550</v>
      </c>
      <c r="M1580" t="s">
        <v>27</v>
      </c>
    </row>
    <row r="1581" spans="1:13" x14ac:dyDescent="0.4">
      <c r="A1581">
        <v>101580</v>
      </c>
      <c r="B1581" s="1">
        <v>45884.390972222223</v>
      </c>
      <c r="C1581" t="s">
        <v>48</v>
      </c>
      <c r="D1581" t="s">
        <v>55</v>
      </c>
      <c r="E1581" t="s">
        <v>29</v>
      </c>
      <c r="F1581" t="s">
        <v>25</v>
      </c>
      <c r="G1581">
        <v>74</v>
      </c>
      <c r="H1581">
        <v>1065</v>
      </c>
      <c r="I1581">
        <v>2549.9299999999998</v>
      </c>
      <c r="J1581" t="s">
        <v>58</v>
      </c>
      <c r="K1581">
        <v>1200</v>
      </c>
      <c r="L1581">
        <v>800</v>
      </c>
      <c r="M1581" t="s">
        <v>27</v>
      </c>
    </row>
    <row r="1582" spans="1:13" x14ac:dyDescent="0.4">
      <c r="A1582">
        <v>101581</v>
      </c>
      <c r="B1582" s="1">
        <v>45926.974999999999</v>
      </c>
      <c r="C1582" t="s">
        <v>34</v>
      </c>
      <c r="D1582" t="s">
        <v>24</v>
      </c>
      <c r="E1582" t="s">
        <v>29</v>
      </c>
      <c r="F1582" t="s">
        <v>37</v>
      </c>
      <c r="G1582">
        <v>35</v>
      </c>
      <c r="H1582">
        <v>828</v>
      </c>
      <c r="I1582">
        <v>2856.71</v>
      </c>
      <c r="J1582" t="s">
        <v>26</v>
      </c>
      <c r="K1582">
        <v>45000</v>
      </c>
      <c r="L1582">
        <v>32000</v>
      </c>
      <c r="M1582" t="s">
        <v>38</v>
      </c>
    </row>
    <row r="1583" spans="1:13" x14ac:dyDescent="0.4">
      <c r="A1583">
        <v>101582</v>
      </c>
      <c r="B1583" s="1">
        <v>45777.503472222219</v>
      </c>
      <c r="C1583" t="s">
        <v>45</v>
      </c>
      <c r="D1583" t="s">
        <v>14</v>
      </c>
      <c r="E1583" t="s">
        <v>31</v>
      </c>
      <c r="F1583" t="s">
        <v>20</v>
      </c>
      <c r="G1583">
        <v>24</v>
      </c>
      <c r="H1583">
        <v>499</v>
      </c>
      <c r="I1583">
        <v>710.09</v>
      </c>
      <c r="J1583" t="s">
        <v>21</v>
      </c>
      <c r="K1583">
        <v>6500</v>
      </c>
      <c r="L1583">
        <v>4200</v>
      </c>
      <c r="M1583" t="s">
        <v>22</v>
      </c>
    </row>
    <row r="1584" spans="1:13" x14ac:dyDescent="0.4">
      <c r="A1584">
        <v>101583</v>
      </c>
      <c r="B1584" s="1">
        <v>45746.3</v>
      </c>
      <c r="C1584" t="s">
        <v>13</v>
      </c>
      <c r="D1584" t="s">
        <v>40</v>
      </c>
      <c r="E1584" t="s">
        <v>29</v>
      </c>
      <c r="F1584" t="s">
        <v>32</v>
      </c>
      <c r="G1584">
        <v>52</v>
      </c>
      <c r="H1584">
        <v>342</v>
      </c>
      <c r="I1584">
        <v>914.68</v>
      </c>
      <c r="J1584" t="s">
        <v>41</v>
      </c>
      <c r="K1584">
        <v>5500</v>
      </c>
      <c r="L1584">
        <v>3500</v>
      </c>
      <c r="M1584" t="s">
        <v>33</v>
      </c>
    </row>
    <row r="1585" spans="1:13" x14ac:dyDescent="0.4">
      <c r="A1585">
        <v>101584</v>
      </c>
      <c r="B1585" s="1">
        <v>45986.154861111114</v>
      </c>
      <c r="C1585" t="s">
        <v>19</v>
      </c>
      <c r="D1585" t="s">
        <v>40</v>
      </c>
      <c r="E1585" t="s">
        <v>31</v>
      </c>
      <c r="F1585" t="s">
        <v>16</v>
      </c>
      <c r="G1585">
        <v>20</v>
      </c>
      <c r="H1585">
        <v>1194</v>
      </c>
      <c r="I1585">
        <v>351.08</v>
      </c>
      <c r="J1585" t="s">
        <v>41</v>
      </c>
      <c r="K1585">
        <v>5500</v>
      </c>
      <c r="L1585">
        <v>3500</v>
      </c>
      <c r="M1585" t="s">
        <v>18</v>
      </c>
    </row>
    <row r="1586" spans="1:13" x14ac:dyDescent="0.4">
      <c r="A1586">
        <v>101585</v>
      </c>
      <c r="B1586" s="1">
        <v>45725.332638888889</v>
      </c>
      <c r="C1586" t="s">
        <v>13</v>
      </c>
      <c r="D1586" t="s">
        <v>40</v>
      </c>
      <c r="E1586" t="s">
        <v>15</v>
      </c>
      <c r="F1586" t="s">
        <v>32</v>
      </c>
      <c r="G1586">
        <v>12</v>
      </c>
      <c r="H1586">
        <v>679</v>
      </c>
      <c r="I1586">
        <v>1109.18</v>
      </c>
      <c r="J1586" t="s">
        <v>41</v>
      </c>
      <c r="K1586">
        <v>5500</v>
      </c>
      <c r="L1586">
        <v>3500</v>
      </c>
      <c r="M1586" t="s">
        <v>33</v>
      </c>
    </row>
    <row r="1587" spans="1:13" x14ac:dyDescent="0.4">
      <c r="A1587">
        <v>101586</v>
      </c>
      <c r="B1587" s="1">
        <v>46014.32708333333</v>
      </c>
      <c r="C1587" t="s">
        <v>39</v>
      </c>
      <c r="D1587" t="s">
        <v>40</v>
      </c>
      <c r="E1587" t="s">
        <v>15</v>
      </c>
      <c r="F1587" t="s">
        <v>37</v>
      </c>
      <c r="G1587">
        <v>51</v>
      </c>
      <c r="H1587">
        <v>1079</v>
      </c>
      <c r="I1587">
        <v>573.13</v>
      </c>
      <c r="J1587" t="s">
        <v>41</v>
      </c>
      <c r="K1587">
        <v>5500</v>
      </c>
      <c r="L1587">
        <v>3500</v>
      </c>
      <c r="M1587" t="s">
        <v>38</v>
      </c>
    </row>
    <row r="1588" spans="1:13" x14ac:dyDescent="0.4">
      <c r="A1588">
        <v>101587</v>
      </c>
      <c r="B1588" s="1">
        <v>45755.442361111112</v>
      </c>
      <c r="C1588" t="s">
        <v>42</v>
      </c>
      <c r="D1588" t="s">
        <v>46</v>
      </c>
      <c r="E1588" t="s">
        <v>15</v>
      </c>
      <c r="F1588" t="s">
        <v>25</v>
      </c>
      <c r="G1588">
        <v>82</v>
      </c>
      <c r="H1588">
        <v>684</v>
      </c>
      <c r="I1588">
        <v>261.88</v>
      </c>
      <c r="J1588" t="s">
        <v>53</v>
      </c>
      <c r="K1588">
        <v>15000</v>
      </c>
      <c r="L1588">
        <v>9500</v>
      </c>
      <c r="M1588" t="s">
        <v>27</v>
      </c>
    </row>
    <row r="1589" spans="1:13" x14ac:dyDescent="0.4">
      <c r="A1589">
        <v>101588</v>
      </c>
      <c r="B1589" s="1">
        <v>45924.025000000001</v>
      </c>
      <c r="C1589" t="s">
        <v>48</v>
      </c>
      <c r="D1589" t="s">
        <v>24</v>
      </c>
      <c r="E1589" t="s">
        <v>29</v>
      </c>
      <c r="F1589" t="s">
        <v>37</v>
      </c>
      <c r="G1589">
        <v>69</v>
      </c>
      <c r="H1589">
        <v>876</v>
      </c>
      <c r="I1589">
        <v>533.74</v>
      </c>
      <c r="J1589" t="s">
        <v>59</v>
      </c>
      <c r="K1589">
        <v>3500</v>
      </c>
      <c r="L1589">
        <v>2200</v>
      </c>
      <c r="M1589" t="s">
        <v>38</v>
      </c>
    </row>
    <row r="1590" spans="1:13" x14ac:dyDescent="0.4">
      <c r="A1590">
        <v>101589</v>
      </c>
      <c r="B1590" s="1">
        <v>45762.432638888888</v>
      </c>
      <c r="C1590" t="s">
        <v>34</v>
      </c>
      <c r="D1590" t="s">
        <v>24</v>
      </c>
      <c r="E1590" t="s">
        <v>15</v>
      </c>
      <c r="F1590" t="s">
        <v>25</v>
      </c>
      <c r="G1590">
        <v>59</v>
      </c>
      <c r="H1590">
        <v>462</v>
      </c>
      <c r="I1590">
        <v>929.3</v>
      </c>
      <c r="J1590" t="s">
        <v>59</v>
      </c>
      <c r="K1590">
        <v>3500</v>
      </c>
      <c r="L1590">
        <v>2200</v>
      </c>
      <c r="M1590" t="s">
        <v>27</v>
      </c>
    </row>
    <row r="1591" spans="1:13" x14ac:dyDescent="0.4">
      <c r="A1591">
        <v>101590</v>
      </c>
      <c r="B1591" s="1">
        <v>45980.181944444441</v>
      </c>
      <c r="C1591" t="s">
        <v>34</v>
      </c>
      <c r="D1591" t="s">
        <v>46</v>
      </c>
      <c r="E1591" t="s">
        <v>31</v>
      </c>
      <c r="F1591" t="s">
        <v>16</v>
      </c>
      <c r="G1591">
        <v>82</v>
      </c>
      <c r="H1591">
        <v>453</v>
      </c>
      <c r="I1591">
        <v>544.22</v>
      </c>
      <c r="J1591" t="s">
        <v>47</v>
      </c>
      <c r="K1591">
        <v>4500</v>
      </c>
      <c r="L1591">
        <v>2800</v>
      </c>
      <c r="M1591" t="s">
        <v>18</v>
      </c>
    </row>
    <row r="1592" spans="1:13" x14ac:dyDescent="0.4">
      <c r="A1592">
        <v>101591</v>
      </c>
      <c r="B1592" s="1">
        <v>45780.957638888889</v>
      </c>
      <c r="C1592" t="s">
        <v>42</v>
      </c>
      <c r="D1592" t="s">
        <v>14</v>
      </c>
      <c r="E1592" t="s">
        <v>15</v>
      </c>
      <c r="F1592" t="s">
        <v>37</v>
      </c>
      <c r="G1592">
        <v>54</v>
      </c>
      <c r="H1592">
        <v>1179</v>
      </c>
      <c r="I1592">
        <v>2670.9</v>
      </c>
      <c r="J1592" t="s">
        <v>17</v>
      </c>
      <c r="K1592">
        <v>3200</v>
      </c>
      <c r="L1592">
        <v>2000</v>
      </c>
      <c r="M1592" t="s">
        <v>38</v>
      </c>
    </row>
    <row r="1593" spans="1:13" x14ac:dyDescent="0.4">
      <c r="A1593">
        <v>101592</v>
      </c>
      <c r="B1593" s="1">
        <v>45686.618750000001</v>
      </c>
      <c r="C1593" t="s">
        <v>23</v>
      </c>
      <c r="D1593" t="s">
        <v>28</v>
      </c>
      <c r="E1593" t="s">
        <v>29</v>
      </c>
      <c r="F1593" t="s">
        <v>25</v>
      </c>
      <c r="G1593">
        <v>13</v>
      </c>
      <c r="H1593">
        <v>928</v>
      </c>
      <c r="I1593">
        <v>197.28</v>
      </c>
      <c r="J1593" t="s">
        <v>54</v>
      </c>
      <c r="K1593">
        <v>2500</v>
      </c>
      <c r="L1593">
        <v>1500</v>
      </c>
      <c r="M1593" t="s">
        <v>27</v>
      </c>
    </row>
    <row r="1594" spans="1:13" x14ac:dyDescent="0.4">
      <c r="A1594">
        <v>101593</v>
      </c>
      <c r="B1594" s="1">
        <v>45794.987500000003</v>
      </c>
      <c r="C1594" t="s">
        <v>39</v>
      </c>
      <c r="D1594" t="s">
        <v>46</v>
      </c>
      <c r="E1594" t="s">
        <v>29</v>
      </c>
      <c r="F1594" t="s">
        <v>32</v>
      </c>
      <c r="G1594">
        <v>58</v>
      </c>
      <c r="H1594">
        <v>700</v>
      </c>
      <c r="I1594">
        <v>1093.8399999999999</v>
      </c>
      <c r="J1594" t="s">
        <v>53</v>
      </c>
      <c r="K1594">
        <v>15000</v>
      </c>
      <c r="L1594">
        <v>9500</v>
      </c>
      <c r="M1594" t="s">
        <v>33</v>
      </c>
    </row>
    <row r="1595" spans="1:13" x14ac:dyDescent="0.4">
      <c r="A1595">
        <v>101594</v>
      </c>
      <c r="B1595" s="1">
        <v>45852.374305555553</v>
      </c>
      <c r="C1595" t="s">
        <v>34</v>
      </c>
      <c r="D1595" t="s">
        <v>35</v>
      </c>
      <c r="E1595" t="s">
        <v>31</v>
      </c>
      <c r="F1595" t="s">
        <v>16</v>
      </c>
      <c r="G1595">
        <v>38</v>
      </c>
      <c r="H1595">
        <v>397</v>
      </c>
      <c r="I1595">
        <v>686.86</v>
      </c>
      <c r="J1595" t="s">
        <v>49</v>
      </c>
      <c r="K1595">
        <v>8500</v>
      </c>
      <c r="L1595">
        <v>5500</v>
      </c>
      <c r="M1595" t="s">
        <v>18</v>
      </c>
    </row>
    <row r="1596" spans="1:13" x14ac:dyDescent="0.4">
      <c r="A1596">
        <v>101595</v>
      </c>
      <c r="B1596" s="1">
        <v>45883.438888888886</v>
      </c>
      <c r="C1596" t="s">
        <v>50</v>
      </c>
      <c r="D1596" t="s">
        <v>14</v>
      </c>
      <c r="E1596" t="s">
        <v>15</v>
      </c>
      <c r="F1596" t="s">
        <v>32</v>
      </c>
      <c r="G1596">
        <v>6</v>
      </c>
      <c r="H1596">
        <v>889</v>
      </c>
      <c r="I1596">
        <v>733.21</v>
      </c>
      <c r="J1596" t="s">
        <v>17</v>
      </c>
      <c r="K1596">
        <v>3200</v>
      </c>
      <c r="L1596">
        <v>2000</v>
      </c>
      <c r="M1596" t="s">
        <v>33</v>
      </c>
    </row>
    <row r="1597" spans="1:13" x14ac:dyDescent="0.4">
      <c r="A1597">
        <v>101596</v>
      </c>
      <c r="B1597" s="1">
        <v>45989.440972222219</v>
      </c>
      <c r="C1597" t="s">
        <v>13</v>
      </c>
      <c r="D1597" t="s">
        <v>43</v>
      </c>
      <c r="E1597" t="s">
        <v>15</v>
      </c>
      <c r="F1597" t="s">
        <v>32</v>
      </c>
      <c r="G1597">
        <v>78</v>
      </c>
      <c r="H1597">
        <v>1079</v>
      </c>
      <c r="I1597">
        <v>433.98</v>
      </c>
      <c r="J1597" t="s">
        <v>61</v>
      </c>
      <c r="K1597">
        <v>2800</v>
      </c>
      <c r="L1597">
        <v>1500</v>
      </c>
      <c r="M1597" t="s">
        <v>33</v>
      </c>
    </row>
    <row r="1598" spans="1:13" x14ac:dyDescent="0.4">
      <c r="A1598">
        <v>101597</v>
      </c>
      <c r="B1598" s="1">
        <v>45827.622916666667</v>
      </c>
      <c r="C1598" t="s">
        <v>42</v>
      </c>
      <c r="D1598" t="s">
        <v>43</v>
      </c>
      <c r="E1598" t="s">
        <v>15</v>
      </c>
      <c r="F1598" t="s">
        <v>25</v>
      </c>
      <c r="G1598">
        <v>5</v>
      </c>
      <c r="H1598">
        <v>1090</v>
      </c>
      <c r="I1598">
        <v>924.46</v>
      </c>
      <c r="J1598" t="s">
        <v>51</v>
      </c>
      <c r="K1598">
        <v>1800</v>
      </c>
      <c r="L1598">
        <v>900</v>
      </c>
      <c r="M1598" t="s">
        <v>27</v>
      </c>
    </row>
    <row r="1599" spans="1:13" x14ac:dyDescent="0.4">
      <c r="A1599">
        <v>101598</v>
      </c>
      <c r="B1599" s="1">
        <v>45666.475694444445</v>
      </c>
      <c r="C1599" t="s">
        <v>42</v>
      </c>
      <c r="D1599" t="s">
        <v>43</v>
      </c>
      <c r="E1599" t="s">
        <v>15</v>
      </c>
      <c r="F1599" t="s">
        <v>37</v>
      </c>
      <c r="G1599">
        <v>82</v>
      </c>
      <c r="H1599">
        <v>527</v>
      </c>
      <c r="I1599">
        <v>588.26</v>
      </c>
      <c r="J1599" t="s">
        <v>51</v>
      </c>
      <c r="K1599">
        <v>1800</v>
      </c>
      <c r="L1599">
        <v>900</v>
      </c>
      <c r="M1599" t="s">
        <v>38</v>
      </c>
    </row>
    <row r="1600" spans="1:13" x14ac:dyDescent="0.4">
      <c r="A1600">
        <v>101599</v>
      </c>
      <c r="B1600" s="1">
        <v>45697.581250000003</v>
      </c>
      <c r="C1600" t="s">
        <v>23</v>
      </c>
      <c r="D1600" t="s">
        <v>40</v>
      </c>
      <c r="E1600" t="s">
        <v>15</v>
      </c>
      <c r="F1600" t="s">
        <v>20</v>
      </c>
      <c r="G1600">
        <v>85</v>
      </c>
      <c r="H1600">
        <v>565</v>
      </c>
      <c r="I1600">
        <v>724.65</v>
      </c>
      <c r="J1600" t="s">
        <v>41</v>
      </c>
      <c r="K1600">
        <v>5500</v>
      </c>
      <c r="L1600">
        <v>3500</v>
      </c>
      <c r="M1600" t="s">
        <v>22</v>
      </c>
    </row>
    <row r="1601" spans="1:13" x14ac:dyDescent="0.4">
      <c r="A1601">
        <v>101600</v>
      </c>
      <c r="B1601" s="1">
        <v>45682.226388888892</v>
      </c>
      <c r="C1601" t="s">
        <v>48</v>
      </c>
      <c r="D1601" t="s">
        <v>28</v>
      </c>
      <c r="E1601" t="s">
        <v>31</v>
      </c>
      <c r="F1601" t="s">
        <v>37</v>
      </c>
      <c r="G1601">
        <v>64</v>
      </c>
      <c r="H1601">
        <v>511</v>
      </c>
      <c r="I1601">
        <v>710.08</v>
      </c>
      <c r="J1601" t="s">
        <v>54</v>
      </c>
      <c r="K1601">
        <v>2500</v>
      </c>
      <c r="L1601">
        <v>1500</v>
      </c>
      <c r="M1601" t="s">
        <v>38</v>
      </c>
    </row>
    <row r="1602" spans="1:13" x14ac:dyDescent="0.4">
      <c r="A1602">
        <v>101601</v>
      </c>
      <c r="B1602" s="1">
        <v>45918.647916666669</v>
      </c>
      <c r="C1602" t="s">
        <v>50</v>
      </c>
      <c r="D1602" t="s">
        <v>28</v>
      </c>
      <c r="E1602" t="s">
        <v>15</v>
      </c>
      <c r="F1602" t="s">
        <v>16</v>
      </c>
      <c r="G1602">
        <v>32</v>
      </c>
      <c r="H1602">
        <v>512</v>
      </c>
      <c r="I1602">
        <v>560.42999999999995</v>
      </c>
      <c r="J1602" t="s">
        <v>30</v>
      </c>
      <c r="K1602">
        <v>450</v>
      </c>
      <c r="L1602">
        <v>200</v>
      </c>
      <c r="M1602" t="s">
        <v>18</v>
      </c>
    </row>
    <row r="1603" spans="1:13" x14ac:dyDescent="0.4">
      <c r="A1603">
        <v>101602</v>
      </c>
      <c r="B1603" s="1">
        <v>45883.539583333331</v>
      </c>
      <c r="C1603" t="s">
        <v>23</v>
      </c>
      <c r="D1603" t="s">
        <v>24</v>
      </c>
      <c r="E1603" t="s">
        <v>31</v>
      </c>
      <c r="F1603" t="s">
        <v>20</v>
      </c>
      <c r="G1603">
        <v>69</v>
      </c>
      <c r="H1603">
        <v>469</v>
      </c>
      <c r="I1603">
        <v>2961.15</v>
      </c>
      <c r="J1603" t="s">
        <v>60</v>
      </c>
      <c r="K1603">
        <v>25000</v>
      </c>
      <c r="L1603">
        <v>18000</v>
      </c>
      <c r="M1603" t="s">
        <v>22</v>
      </c>
    </row>
    <row r="1604" spans="1:13" x14ac:dyDescent="0.4">
      <c r="A1604">
        <v>101603</v>
      </c>
      <c r="B1604" s="1">
        <v>45781.191666666666</v>
      </c>
      <c r="C1604" t="s">
        <v>39</v>
      </c>
      <c r="D1604" t="s">
        <v>46</v>
      </c>
      <c r="E1604" t="s">
        <v>29</v>
      </c>
      <c r="F1604" t="s">
        <v>20</v>
      </c>
      <c r="G1604">
        <v>44</v>
      </c>
      <c r="H1604">
        <v>593</v>
      </c>
      <c r="I1604">
        <v>474.4</v>
      </c>
      <c r="J1604" t="s">
        <v>47</v>
      </c>
      <c r="K1604">
        <v>4500</v>
      </c>
      <c r="L1604">
        <v>2800</v>
      </c>
      <c r="M1604" t="s">
        <v>22</v>
      </c>
    </row>
    <row r="1605" spans="1:13" x14ac:dyDescent="0.4">
      <c r="A1605">
        <v>101604</v>
      </c>
      <c r="B1605" s="1">
        <v>45695.974305555559</v>
      </c>
      <c r="C1605" t="s">
        <v>19</v>
      </c>
      <c r="D1605" t="s">
        <v>24</v>
      </c>
      <c r="E1605" t="s">
        <v>29</v>
      </c>
      <c r="F1605" t="s">
        <v>16</v>
      </c>
      <c r="G1605">
        <v>31</v>
      </c>
      <c r="H1605">
        <v>1004</v>
      </c>
      <c r="I1605">
        <v>1549.35</v>
      </c>
      <c r="J1605" t="s">
        <v>60</v>
      </c>
      <c r="K1605">
        <v>25000</v>
      </c>
      <c r="L1605">
        <v>18000</v>
      </c>
      <c r="M1605" t="s">
        <v>18</v>
      </c>
    </row>
    <row r="1606" spans="1:13" x14ac:dyDescent="0.4">
      <c r="A1606">
        <v>101605</v>
      </c>
      <c r="B1606" s="1">
        <v>45985.892361111109</v>
      </c>
      <c r="C1606" t="s">
        <v>23</v>
      </c>
      <c r="D1606" t="s">
        <v>14</v>
      </c>
      <c r="E1606" t="s">
        <v>31</v>
      </c>
      <c r="F1606" t="s">
        <v>16</v>
      </c>
      <c r="G1606">
        <v>59</v>
      </c>
      <c r="H1606">
        <v>896</v>
      </c>
      <c r="I1606">
        <v>1062.18</v>
      </c>
      <c r="J1606" t="s">
        <v>21</v>
      </c>
      <c r="K1606">
        <v>6500</v>
      </c>
      <c r="L1606">
        <v>4200</v>
      </c>
      <c r="M1606" t="s">
        <v>18</v>
      </c>
    </row>
    <row r="1607" spans="1:13" x14ac:dyDescent="0.4">
      <c r="A1607">
        <v>101606</v>
      </c>
      <c r="B1607" s="1">
        <v>45908.711805555555</v>
      </c>
      <c r="C1607" t="s">
        <v>19</v>
      </c>
      <c r="D1607" t="s">
        <v>43</v>
      </c>
      <c r="E1607" t="s">
        <v>15</v>
      </c>
      <c r="F1607" t="s">
        <v>25</v>
      </c>
      <c r="G1607">
        <v>73</v>
      </c>
      <c r="H1607">
        <v>1044</v>
      </c>
      <c r="I1607">
        <v>1009.02</v>
      </c>
      <c r="J1607" t="s">
        <v>44</v>
      </c>
      <c r="K1607">
        <v>4500</v>
      </c>
      <c r="L1607">
        <v>2500</v>
      </c>
      <c r="M1607" t="s">
        <v>27</v>
      </c>
    </row>
    <row r="1608" spans="1:13" x14ac:dyDescent="0.4">
      <c r="A1608">
        <v>101607</v>
      </c>
      <c r="B1608" s="1">
        <v>45833.372916666667</v>
      </c>
      <c r="C1608" t="s">
        <v>34</v>
      </c>
      <c r="D1608" t="s">
        <v>24</v>
      </c>
      <c r="E1608" t="s">
        <v>31</v>
      </c>
      <c r="F1608" t="s">
        <v>25</v>
      </c>
      <c r="G1608">
        <v>21</v>
      </c>
      <c r="H1608">
        <v>861</v>
      </c>
      <c r="I1608">
        <v>1602.82</v>
      </c>
      <c r="J1608" t="s">
        <v>59</v>
      </c>
      <c r="K1608">
        <v>3500</v>
      </c>
      <c r="L1608">
        <v>2200</v>
      </c>
      <c r="M1608" t="s">
        <v>27</v>
      </c>
    </row>
    <row r="1609" spans="1:13" x14ac:dyDescent="0.4">
      <c r="A1609">
        <v>101608</v>
      </c>
      <c r="B1609" s="1">
        <v>45747.477083333331</v>
      </c>
      <c r="C1609" t="s">
        <v>34</v>
      </c>
      <c r="D1609" t="s">
        <v>40</v>
      </c>
      <c r="E1609" t="s">
        <v>29</v>
      </c>
      <c r="F1609" t="s">
        <v>20</v>
      </c>
      <c r="G1609">
        <v>67</v>
      </c>
      <c r="H1609">
        <v>1104</v>
      </c>
      <c r="I1609">
        <v>435.13</v>
      </c>
      <c r="J1609" t="s">
        <v>52</v>
      </c>
      <c r="K1609">
        <v>1500</v>
      </c>
      <c r="L1609">
        <v>800</v>
      </c>
      <c r="M1609" t="s">
        <v>22</v>
      </c>
    </row>
    <row r="1610" spans="1:13" x14ac:dyDescent="0.4">
      <c r="A1610">
        <v>101609</v>
      </c>
      <c r="B1610" s="1">
        <v>45694.370833333334</v>
      </c>
      <c r="C1610" t="s">
        <v>50</v>
      </c>
      <c r="D1610" t="s">
        <v>24</v>
      </c>
      <c r="E1610" t="s">
        <v>15</v>
      </c>
      <c r="F1610" t="s">
        <v>16</v>
      </c>
      <c r="G1610">
        <v>51</v>
      </c>
      <c r="H1610">
        <v>1025</v>
      </c>
      <c r="I1610">
        <v>757.74</v>
      </c>
      <c r="J1610" t="s">
        <v>26</v>
      </c>
      <c r="K1610">
        <v>45000</v>
      </c>
      <c r="L1610">
        <v>32000</v>
      </c>
      <c r="M1610" t="s">
        <v>18</v>
      </c>
    </row>
    <row r="1611" spans="1:13" x14ac:dyDescent="0.4">
      <c r="A1611">
        <v>101610</v>
      </c>
      <c r="B1611" s="1">
        <v>45973.670138888891</v>
      </c>
      <c r="C1611" t="s">
        <v>50</v>
      </c>
      <c r="D1611" t="s">
        <v>28</v>
      </c>
      <c r="E1611" t="s">
        <v>31</v>
      </c>
      <c r="F1611" t="s">
        <v>16</v>
      </c>
      <c r="G1611">
        <v>16</v>
      </c>
      <c r="H1611">
        <v>853</v>
      </c>
      <c r="I1611">
        <v>535.72</v>
      </c>
      <c r="J1611" t="s">
        <v>54</v>
      </c>
      <c r="K1611">
        <v>2500</v>
      </c>
      <c r="L1611">
        <v>1500</v>
      </c>
      <c r="M1611" t="s">
        <v>18</v>
      </c>
    </row>
    <row r="1612" spans="1:13" x14ac:dyDescent="0.4">
      <c r="A1612">
        <v>101611</v>
      </c>
      <c r="B1612" s="1">
        <v>45833.871527777781</v>
      </c>
      <c r="C1612" t="s">
        <v>48</v>
      </c>
      <c r="D1612" t="s">
        <v>35</v>
      </c>
      <c r="E1612" t="s">
        <v>29</v>
      </c>
      <c r="F1612" t="s">
        <v>37</v>
      </c>
      <c r="G1612">
        <v>61</v>
      </c>
      <c r="H1612">
        <v>731</v>
      </c>
      <c r="I1612">
        <v>563.53</v>
      </c>
      <c r="J1612" t="s">
        <v>49</v>
      </c>
      <c r="K1612">
        <v>8500</v>
      </c>
      <c r="L1612">
        <v>5500</v>
      </c>
      <c r="M1612" t="s">
        <v>38</v>
      </c>
    </row>
    <row r="1613" spans="1:13" x14ac:dyDescent="0.4">
      <c r="A1613">
        <v>101612</v>
      </c>
      <c r="B1613" s="1">
        <v>45941.568749999999</v>
      </c>
      <c r="C1613" t="s">
        <v>34</v>
      </c>
      <c r="D1613" t="s">
        <v>24</v>
      </c>
      <c r="E1613" t="s">
        <v>15</v>
      </c>
      <c r="F1613" t="s">
        <v>16</v>
      </c>
      <c r="G1613">
        <v>38</v>
      </c>
      <c r="H1613">
        <v>791</v>
      </c>
      <c r="I1613">
        <v>687.98</v>
      </c>
      <c r="J1613" t="s">
        <v>60</v>
      </c>
      <c r="K1613">
        <v>25000</v>
      </c>
      <c r="L1613">
        <v>18000</v>
      </c>
      <c r="M1613" t="s">
        <v>18</v>
      </c>
    </row>
    <row r="1614" spans="1:13" x14ac:dyDescent="0.4">
      <c r="A1614">
        <v>101613</v>
      </c>
      <c r="B1614" s="1">
        <v>45738.5</v>
      </c>
      <c r="C1614" t="s">
        <v>13</v>
      </c>
      <c r="D1614" t="s">
        <v>43</v>
      </c>
      <c r="E1614" t="s">
        <v>15</v>
      </c>
      <c r="F1614" t="s">
        <v>25</v>
      </c>
      <c r="G1614">
        <v>42</v>
      </c>
      <c r="H1614">
        <v>656</v>
      </c>
      <c r="I1614">
        <v>924.04</v>
      </c>
      <c r="J1614" t="s">
        <v>51</v>
      </c>
      <c r="K1614">
        <v>1800</v>
      </c>
      <c r="L1614">
        <v>900</v>
      </c>
      <c r="M1614" t="s">
        <v>27</v>
      </c>
    </row>
    <row r="1615" spans="1:13" x14ac:dyDescent="0.4">
      <c r="A1615">
        <v>101614</v>
      </c>
      <c r="B1615" s="1">
        <v>45771.194444444445</v>
      </c>
      <c r="C1615" t="s">
        <v>50</v>
      </c>
      <c r="D1615" t="s">
        <v>28</v>
      </c>
      <c r="E1615" t="s">
        <v>15</v>
      </c>
      <c r="F1615" t="s">
        <v>37</v>
      </c>
      <c r="G1615">
        <v>61</v>
      </c>
      <c r="H1615">
        <v>652</v>
      </c>
      <c r="I1615">
        <v>641.66999999999996</v>
      </c>
      <c r="J1615" t="s">
        <v>30</v>
      </c>
      <c r="K1615">
        <v>450</v>
      </c>
      <c r="L1615">
        <v>200</v>
      </c>
      <c r="M1615" t="s">
        <v>38</v>
      </c>
    </row>
    <row r="1616" spans="1:13" x14ac:dyDescent="0.4">
      <c r="A1616">
        <v>101615</v>
      </c>
      <c r="B1616" s="1">
        <v>45697.392361111109</v>
      </c>
      <c r="C1616" t="s">
        <v>34</v>
      </c>
      <c r="D1616" t="s">
        <v>28</v>
      </c>
      <c r="E1616" t="s">
        <v>29</v>
      </c>
      <c r="F1616" t="s">
        <v>20</v>
      </c>
      <c r="G1616">
        <v>45</v>
      </c>
      <c r="H1616">
        <v>307</v>
      </c>
      <c r="I1616">
        <v>719.12</v>
      </c>
      <c r="J1616" t="s">
        <v>54</v>
      </c>
      <c r="K1616">
        <v>2500</v>
      </c>
      <c r="L1616">
        <v>1500</v>
      </c>
      <c r="M1616" t="s">
        <v>22</v>
      </c>
    </row>
    <row r="1617" spans="1:13" x14ac:dyDescent="0.4">
      <c r="A1617">
        <v>101616</v>
      </c>
      <c r="B1617" s="1">
        <v>45958.910416666666</v>
      </c>
      <c r="C1617" t="s">
        <v>34</v>
      </c>
      <c r="D1617" t="s">
        <v>35</v>
      </c>
      <c r="E1617" t="s">
        <v>15</v>
      </c>
      <c r="F1617" t="s">
        <v>16</v>
      </c>
      <c r="G1617">
        <v>24</v>
      </c>
      <c r="H1617">
        <v>937</v>
      </c>
      <c r="I1617">
        <v>300.27999999999997</v>
      </c>
      <c r="J1617" t="s">
        <v>36</v>
      </c>
      <c r="K1617">
        <v>12000</v>
      </c>
      <c r="L1617">
        <v>8000</v>
      </c>
      <c r="M1617" t="s">
        <v>18</v>
      </c>
    </row>
    <row r="1618" spans="1:13" x14ac:dyDescent="0.4">
      <c r="A1618">
        <v>101617</v>
      </c>
      <c r="B1618" s="1">
        <v>45881.364583333336</v>
      </c>
      <c r="C1618" t="s">
        <v>23</v>
      </c>
      <c r="D1618" t="s">
        <v>43</v>
      </c>
      <c r="E1618" t="s">
        <v>29</v>
      </c>
      <c r="F1618" t="s">
        <v>25</v>
      </c>
      <c r="G1618">
        <v>6</v>
      </c>
      <c r="H1618">
        <v>1074</v>
      </c>
      <c r="I1618">
        <v>768.32</v>
      </c>
      <c r="J1618" t="s">
        <v>51</v>
      </c>
      <c r="K1618">
        <v>1800</v>
      </c>
      <c r="L1618">
        <v>900</v>
      </c>
      <c r="M1618" t="s">
        <v>27</v>
      </c>
    </row>
    <row r="1619" spans="1:13" x14ac:dyDescent="0.4">
      <c r="A1619">
        <v>101618</v>
      </c>
      <c r="B1619" s="1">
        <v>45975.537499999999</v>
      </c>
      <c r="C1619" t="s">
        <v>34</v>
      </c>
      <c r="D1619" t="s">
        <v>28</v>
      </c>
      <c r="E1619" t="s">
        <v>15</v>
      </c>
      <c r="F1619" t="s">
        <v>20</v>
      </c>
      <c r="G1619">
        <v>91</v>
      </c>
      <c r="H1619">
        <v>424</v>
      </c>
      <c r="I1619">
        <v>566.66999999999996</v>
      </c>
      <c r="J1619" t="s">
        <v>54</v>
      </c>
      <c r="K1619">
        <v>2500</v>
      </c>
      <c r="L1619">
        <v>1500</v>
      </c>
      <c r="M1619" t="s">
        <v>22</v>
      </c>
    </row>
    <row r="1620" spans="1:13" x14ac:dyDescent="0.4">
      <c r="A1620">
        <v>101619</v>
      </c>
      <c r="B1620" s="1">
        <v>46006.272916666669</v>
      </c>
      <c r="C1620" t="s">
        <v>34</v>
      </c>
      <c r="D1620" t="s">
        <v>14</v>
      </c>
      <c r="E1620" t="s">
        <v>15</v>
      </c>
      <c r="F1620" t="s">
        <v>32</v>
      </c>
      <c r="G1620">
        <v>98</v>
      </c>
      <c r="H1620">
        <v>734</v>
      </c>
      <c r="I1620">
        <v>1466.62</v>
      </c>
      <c r="J1620" t="s">
        <v>17</v>
      </c>
      <c r="K1620">
        <v>3200</v>
      </c>
      <c r="L1620">
        <v>2000</v>
      </c>
      <c r="M1620" t="s">
        <v>33</v>
      </c>
    </row>
    <row r="1621" spans="1:13" x14ac:dyDescent="0.4">
      <c r="A1621">
        <v>101620</v>
      </c>
      <c r="B1621" s="1">
        <v>45772.558333333334</v>
      </c>
      <c r="C1621" t="s">
        <v>50</v>
      </c>
      <c r="D1621" t="s">
        <v>14</v>
      </c>
      <c r="E1621" t="s">
        <v>31</v>
      </c>
      <c r="F1621" t="s">
        <v>25</v>
      </c>
      <c r="G1621">
        <v>14</v>
      </c>
      <c r="H1621">
        <v>398</v>
      </c>
      <c r="I1621">
        <v>304.41000000000003</v>
      </c>
      <c r="J1621" t="s">
        <v>17</v>
      </c>
      <c r="K1621">
        <v>3200</v>
      </c>
      <c r="L1621">
        <v>2000</v>
      </c>
      <c r="M1621" t="s">
        <v>27</v>
      </c>
    </row>
    <row r="1622" spans="1:13" x14ac:dyDescent="0.4">
      <c r="A1622">
        <v>101621</v>
      </c>
      <c r="B1622" s="1">
        <v>45843.15347222222</v>
      </c>
      <c r="C1622" t="s">
        <v>45</v>
      </c>
      <c r="D1622" t="s">
        <v>14</v>
      </c>
      <c r="E1622" t="s">
        <v>29</v>
      </c>
      <c r="F1622" t="s">
        <v>16</v>
      </c>
      <c r="G1622">
        <v>95</v>
      </c>
      <c r="H1622">
        <v>964</v>
      </c>
      <c r="I1622">
        <v>1102.82</v>
      </c>
      <c r="J1622" t="s">
        <v>17</v>
      </c>
      <c r="K1622">
        <v>3200</v>
      </c>
      <c r="L1622">
        <v>2000</v>
      </c>
      <c r="M1622" t="s">
        <v>18</v>
      </c>
    </row>
    <row r="1623" spans="1:13" x14ac:dyDescent="0.4">
      <c r="A1623">
        <v>101622</v>
      </c>
      <c r="B1623" s="1">
        <v>45980.914583333331</v>
      </c>
      <c r="C1623" t="s">
        <v>13</v>
      </c>
      <c r="D1623" t="s">
        <v>40</v>
      </c>
      <c r="E1623" t="s">
        <v>15</v>
      </c>
      <c r="F1623" t="s">
        <v>37</v>
      </c>
      <c r="G1623">
        <v>16</v>
      </c>
      <c r="H1623">
        <v>589</v>
      </c>
      <c r="I1623">
        <v>659.65</v>
      </c>
      <c r="J1623" t="s">
        <v>41</v>
      </c>
      <c r="K1623">
        <v>5500</v>
      </c>
      <c r="L1623">
        <v>3500</v>
      </c>
      <c r="M1623" t="s">
        <v>38</v>
      </c>
    </row>
    <row r="1624" spans="1:13" x14ac:dyDescent="0.4">
      <c r="A1624">
        <v>101623</v>
      </c>
      <c r="B1624" s="1">
        <v>45713.313888888886</v>
      </c>
      <c r="C1624" t="s">
        <v>50</v>
      </c>
      <c r="D1624" t="s">
        <v>24</v>
      </c>
      <c r="E1624" t="s">
        <v>31</v>
      </c>
      <c r="F1624" t="s">
        <v>25</v>
      </c>
      <c r="G1624">
        <v>37</v>
      </c>
      <c r="H1624">
        <v>643</v>
      </c>
      <c r="I1624">
        <v>867.86</v>
      </c>
      <c r="J1624" t="s">
        <v>59</v>
      </c>
      <c r="K1624">
        <v>3500</v>
      </c>
      <c r="L1624">
        <v>2200</v>
      </c>
      <c r="M1624" t="s">
        <v>27</v>
      </c>
    </row>
    <row r="1625" spans="1:13" x14ac:dyDescent="0.4">
      <c r="A1625">
        <v>101624</v>
      </c>
      <c r="B1625" s="1">
        <v>45697.189583333333</v>
      </c>
      <c r="C1625" t="s">
        <v>39</v>
      </c>
      <c r="D1625" t="s">
        <v>14</v>
      </c>
      <c r="E1625" t="s">
        <v>31</v>
      </c>
      <c r="F1625" t="s">
        <v>32</v>
      </c>
      <c r="G1625">
        <v>50</v>
      </c>
      <c r="H1625">
        <v>599</v>
      </c>
      <c r="I1625">
        <v>406.32</v>
      </c>
      <c r="J1625" t="s">
        <v>21</v>
      </c>
      <c r="K1625">
        <v>6500</v>
      </c>
      <c r="L1625">
        <v>4200</v>
      </c>
      <c r="M1625" t="s">
        <v>33</v>
      </c>
    </row>
    <row r="1626" spans="1:13" x14ac:dyDescent="0.4">
      <c r="A1626">
        <v>101625</v>
      </c>
      <c r="B1626" s="1">
        <v>46011.519444444442</v>
      </c>
      <c r="C1626" t="s">
        <v>39</v>
      </c>
      <c r="D1626" t="s">
        <v>35</v>
      </c>
      <c r="E1626" t="s">
        <v>31</v>
      </c>
      <c r="F1626" t="s">
        <v>32</v>
      </c>
      <c r="G1626">
        <v>15</v>
      </c>
      <c r="H1626">
        <v>554</v>
      </c>
      <c r="I1626">
        <v>1159.1400000000001</v>
      </c>
      <c r="J1626" t="s">
        <v>49</v>
      </c>
      <c r="K1626">
        <v>8500</v>
      </c>
      <c r="L1626">
        <v>5500</v>
      </c>
      <c r="M1626" t="s">
        <v>33</v>
      </c>
    </row>
    <row r="1627" spans="1:13" x14ac:dyDescent="0.4">
      <c r="A1627">
        <v>101626</v>
      </c>
      <c r="B1627" s="1">
        <v>45697.827777777777</v>
      </c>
      <c r="C1627" t="s">
        <v>13</v>
      </c>
      <c r="D1627" t="s">
        <v>43</v>
      </c>
      <c r="E1627" t="s">
        <v>31</v>
      </c>
      <c r="F1627" t="s">
        <v>32</v>
      </c>
      <c r="G1627">
        <v>39</v>
      </c>
      <c r="H1627">
        <v>328</v>
      </c>
      <c r="I1627">
        <v>806.04</v>
      </c>
      <c r="J1627" t="s">
        <v>51</v>
      </c>
      <c r="K1627">
        <v>1800</v>
      </c>
      <c r="L1627">
        <v>900</v>
      </c>
      <c r="M1627" t="s">
        <v>33</v>
      </c>
    </row>
    <row r="1628" spans="1:13" x14ac:dyDescent="0.4">
      <c r="A1628">
        <v>101627</v>
      </c>
      <c r="B1628" s="1">
        <v>46004.95208333333</v>
      </c>
      <c r="C1628" t="s">
        <v>23</v>
      </c>
      <c r="D1628" t="s">
        <v>46</v>
      </c>
      <c r="E1628" t="s">
        <v>15</v>
      </c>
      <c r="F1628" t="s">
        <v>37</v>
      </c>
      <c r="G1628">
        <v>15</v>
      </c>
      <c r="H1628">
        <v>1185</v>
      </c>
      <c r="I1628">
        <v>1203.6300000000001</v>
      </c>
      <c r="J1628" t="s">
        <v>53</v>
      </c>
      <c r="K1628">
        <v>15000</v>
      </c>
      <c r="L1628">
        <v>9500</v>
      </c>
      <c r="M1628" t="s">
        <v>38</v>
      </c>
    </row>
    <row r="1629" spans="1:13" x14ac:dyDescent="0.4">
      <c r="A1629">
        <v>101628</v>
      </c>
      <c r="B1629" s="1">
        <v>45894.788888888892</v>
      </c>
      <c r="C1629" t="s">
        <v>39</v>
      </c>
      <c r="D1629" t="s">
        <v>40</v>
      </c>
      <c r="E1629" t="s">
        <v>31</v>
      </c>
      <c r="F1629" t="s">
        <v>20</v>
      </c>
      <c r="G1629">
        <v>88</v>
      </c>
      <c r="H1629">
        <v>702</v>
      </c>
      <c r="I1629">
        <v>772.35</v>
      </c>
      <c r="J1629" t="s">
        <v>41</v>
      </c>
      <c r="K1629">
        <v>5500</v>
      </c>
      <c r="L1629">
        <v>3500</v>
      </c>
      <c r="M1629" t="s">
        <v>22</v>
      </c>
    </row>
    <row r="1630" spans="1:13" x14ac:dyDescent="0.4">
      <c r="A1630">
        <v>101629</v>
      </c>
      <c r="B1630" s="1">
        <v>45946.805555555555</v>
      </c>
      <c r="C1630" t="s">
        <v>50</v>
      </c>
      <c r="D1630" t="s">
        <v>55</v>
      </c>
      <c r="E1630" t="s">
        <v>15</v>
      </c>
      <c r="F1630" t="s">
        <v>20</v>
      </c>
      <c r="G1630">
        <v>42</v>
      </c>
      <c r="H1630">
        <v>905</v>
      </c>
      <c r="I1630">
        <v>1034.03</v>
      </c>
      <c r="J1630" t="s">
        <v>56</v>
      </c>
      <c r="K1630">
        <v>850</v>
      </c>
      <c r="L1630">
        <v>550</v>
      </c>
      <c r="M1630" t="s">
        <v>22</v>
      </c>
    </row>
    <row r="1631" spans="1:13" x14ac:dyDescent="0.4">
      <c r="A1631">
        <v>101630</v>
      </c>
      <c r="B1631" s="1">
        <v>45919.624305555553</v>
      </c>
      <c r="C1631" t="s">
        <v>50</v>
      </c>
      <c r="D1631" t="s">
        <v>46</v>
      </c>
      <c r="E1631" t="s">
        <v>15</v>
      </c>
      <c r="F1631" t="s">
        <v>37</v>
      </c>
      <c r="G1631">
        <v>95</v>
      </c>
      <c r="H1631">
        <v>1089</v>
      </c>
      <c r="I1631">
        <v>415.98</v>
      </c>
      <c r="J1631" t="s">
        <v>53</v>
      </c>
      <c r="K1631">
        <v>15000</v>
      </c>
      <c r="L1631">
        <v>9500</v>
      </c>
      <c r="M1631" t="s">
        <v>38</v>
      </c>
    </row>
    <row r="1632" spans="1:13" x14ac:dyDescent="0.4">
      <c r="A1632">
        <v>101631</v>
      </c>
      <c r="B1632" s="1">
        <v>45873.254861111112</v>
      </c>
      <c r="C1632" t="s">
        <v>45</v>
      </c>
      <c r="D1632" t="s">
        <v>43</v>
      </c>
      <c r="E1632" t="s">
        <v>15</v>
      </c>
      <c r="F1632" t="s">
        <v>37</v>
      </c>
      <c r="G1632">
        <v>67</v>
      </c>
      <c r="H1632">
        <v>325</v>
      </c>
      <c r="I1632">
        <v>851.16</v>
      </c>
      <c r="J1632" t="s">
        <v>61</v>
      </c>
      <c r="K1632">
        <v>2800</v>
      </c>
      <c r="L1632">
        <v>1500</v>
      </c>
      <c r="M1632" t="s">
        <v>38</v>
      </c>
    </row>
    <row r="1633" spans="1:13" x14ac:dyDescent="0.4">
      <c r="A1633">
        <v>101632</v>
      </c>
      <c r="B1633" s="1">
        <v>45804.867361111108</v>
      </c>
      <c r="C1633" t="s">
        <v>48</v>
      </c>
      <c r="D1633" t="s">
        <v>24</v>
      </c>
      <c r="E1633" t="s">
        <v>29</v>
      </c>
      <c r="F1633" t="s">
        <v>16</v>
      </c>
      <c r="G1633">
        <v>41</v>
      </c>
      <c r="H1633">
        <v>1137</v>
      </c>
      <c r="I1633">
        <v>972.02</v>
      </c>
      <c r="J1633" t="s">
        <v>59</v>
      </c>
      <c r="K1633">
        <v>3500</v>
      </c>
      <c r="L1633">
        <v>2200</v>
      </c>
      <c r="M1633" t="s">
        <v>18</v>
      </c>
    </row>
    <row r="1634" spans="1:13" x14ac:dyDescent="0.4">
      <c r="A1634">
        <v>101633</v>
      </c>
      <c r="B1634" s="1">
        <v>45993.707638888889</v>
      </c>
      <c r="C1634" t="s">
        <v>45</v>
      </c>
      <c r="D1634" t="s">
        <v>40</v>
      </c>
      <c r="E1634" t="s">
        <v>15</v>
      </c>
      <c r="F1634" t="s">
        <v>16</v>
      </c>
      <c r="G1634">
        <v>53</v>
      </c>
      <c r="H1634">
        <v>611</v>
      </c>
      <c r="I1634">
        <v>523.02</v>
      </c>
      <c r="J1634" t="s">
        <v>41</v>
      </c>
      <c r="K1634">
        <v>5500</v>
      </c>
      <c r="L1634">
        <v>3500</v>
      </c>
      <c r="M1634" t="s">
        <v>18</v>
      </c>
    </row>
    <row r="1635" spans="1:13" x14ac:dyDescent="0.4">
      <c r="A1635">
        <v>101634</v>
      </c>
      <c r="B1635" s="1">
        <v>45825.216666666667</v>
      </c>
      <c r="C1635" t="s">
        <v>42</v>
      </c>
      <c r="D1635" t="s">
        <v>46</v>
      </c>
      <c r="E1635" t="s">
        <v>31</v>
      </c>
      <c r="F1635" t="s">
        <v>32</v>
      </c>
      <c r="G1635">
        <v>2</v>
      </c>
      <c r="H1635">
        <v>850</v>
      </c>
      <c r="I1635">
        <v>1138.04</v>
      </c>
      <c r="J1635" t="s">
        <v>53</v>
      </c>
      <c r="K1635">
        <v>15000</v>
      </c>
      <c r="L1635">
        <v>9500</v>
      </c>
      <c r="M1635" t="s">
        <v>33</v>
      </c>
    </row>
    <row r="1636" spans="1:13" x14ac:dyDescent="0.4">
      <c r="A1636">
        <v>101635</v>
      </c>
      <c r="B1636" s="1">
        <v>45749.569444444445</v>
      </c>
      <c r="C1636" t="s">
        <v>48</v>
      </c>
      <c r="D1636" t="s">
        <v>24</v>
      </c>
      <c r="E1636" t="s">
        <v>29</v>
      </c>
      <c r="F1636" t="s">
        <v>16</v>
      </c>
      <c r="G1636">
        <v>32</v>
      </c>
      <c r="H1636">
        <v>345</v>
      </c>
      <c r="I1636">
        <v>525.86</v>
      </c>
      <c r="J1636" t="s">
        <v>59</v>
      </c>
      <c r="K1636">
        <v>3500</v>
      </c>
      <c r="L1636">
        <v>2200</v>
      </c>
      <c r="M1636" t="s">
        <v>18</v>
      </c>
    </row>
    <row r="1637" spans="1:13" x14ac:dyDescent="0.4">
      <c r="A1637">
        <v>101636</v>
      </c>
      <c r="B1637" s="1">
        <v>46010.573611111111</v>
      </c>
      <c r="C1637" t="s">
        <v>23</v>
      </c>
      <c r="D1637" t="s">
        <v>43</v>
      </c>
      <c r="E1637" t="s">
        <v>29</v>
      </c>
      <c r="F1637" t="s">
        <v>32</v>
      </c>
      <c r="G1637">
        <v>74</v>
      </c>
      <c r="H1637">
        <v>745</v>
      </c>
      <c r="I1637">
        <v>180.81</v>
      </c>
      <c r="J1637" t="s">
        <v>44</v>
      </c>
      <c r="K1637">
        <v>4500</v>
      </c>
      <c r="L1637">
        <v>2500</v>
      </c>
      <c r="M1637" t="s">
        <v>33</v>
      </c>
    </row>
    <row r="1638" spans="1:13" x14ac:dyDescent="0.4">
      <c r="A1638">
        <v>101637</v>
      </c>
      <c r="B1638" s="1">
        <v>45716.401388888888</v>
      </c>
      <c r="C1638" t="s">
        <v>13</v>
      </c>
      <c r="D1638" t="s">
        <v>40</v>
      </c>
      <c r="E1638" t="s">
        <v>15</v>
      </c>
      <c r="F1638" t="s">
        <v>16</v>
      </c>
      <c r="G1638">
        <v>7</v>
      </c>
      <c r="H1638">
        <v>655</v>
      </c>
      <c r="I1638">
        <v>368.86</v>
      </c>
      <c r="J1638" t="s">
        <v>41</v>
      </c>
      <c r="K1638">
        <v>5500</v>
      </c>
      <c r="L1638">
        <v>3500</v>
      </c>
      <c r="M1638" t="s">
        <v>18</v>
      </c>
    </row>
    <row r="1639" spans="1:13" x14ac:dyDescent="0.4">
      <c r="A1639">
        <v>101638</v>
      </c>
      <c r="B1639" s="1">
        <v>45716.5625</v>
      </c>
      <c r="C1639" t="s">
        <v>34</v>
      </c>
      <c r="D1639" t="s">
        <v>24</v>
      </c>
      <c r="E1639" t="s">
        <v>31</v>
      </c>
      <c r="F1639" t="s">
        <v>20</v>
      </c>
      <c r="G1639">
        <v>81</v>
      </c>
      <c r="H1639">
        <v>609</v>
      </c>
      <c r="I1639">
        <v>520.46</v>
      </c>
      <c r="J1639" t="s">
        <v>60</v>
      </c>
      <c r="K1639">
        <v>25000</v>
      </c>
      <c r="L1639">
        <v>18000</v>
      </c>
      <c r="M1639" t="s">
        <v>22</v>
      </c>
    </row>
    <row r="1640" spans="1:13" x14ac:dyDescent="0.4">
      <c r="A1640">
        <v>101639</v>
      </c>
      <c r="B1640" s="1">
        <v>45961.750694444447</v>
      </c>
      <c r="C1640" t="s">
        <v>13</v>
      </c>
      <c r="D1640" t="s">
        <v>43</v>
      </c>
      <c r="E1640" t="s">
        <v>31</v>
      </c>
      <c r="F1640" t="s">
        <v>37</v>
      </c>
      <c r="G1640">
        <v>60</v>
      </c>
      <c r="H1640">
        <v>720</v>
      </c>
      <c r="I1640">
        <v>3007.69</v>
      </c>
      <c r="J1640" t="s">
        <v>51</v>
      </c>
      <c r="K1640">
        <v>1800</v>
      </c>
      <c r="L1640">
        <v>900</v>
      </c>
      <c r="M1640" t="s">
        <v>38</v>
      </c>
    </row>
    <row r="1641" spans="1:13" x14ac:dyDescent="0.4">
      <c r="A1641">
        <v>101640</v>
      </c>
      <c r="B1641" s="1">
        <v>45826.827777777777</v>
      </c>
      <c r="C1641" t="s">
        <v>45</v>
      </c>
      <c r="D1641" t="s">
        <v>43</v>
      </c>
      <c r="E1641" t="s">
        <v>31</v>
      </c>
      <c r="F1641" t="s">
        <v>16</v>
      </c>
      <c r="G1641">
        <v>77</v>
      </c>
      <c r="H1641">
        <v>436</v>
      </c>
      <c r="I1641">
        <v>1014.54</v>
      </c>
      <c r="J1641" t="s">
        <v>51</v>
      </c>
      <c r="K1641">
        <v>1800</v>
      </c>
      <c r="L1641">
        <v>900</v>
      </c>
      <c r="M1641" t="s">
        <v>18</v>
      </c>
    </row>
    <row r="1642" spans="1:13" x14ac:dyDescent="0.4">
      <c r="A1642">
        <v>101641</v>
      </c>
      <c r="B1642" s="1">
        <v>45926.427083333336</v>
      </c>
      <c r="C1642" t="s">
        <v>42</v>
      </c>
      <c r="D1642" t="s">
        <v>14</v>
      </c>
      <c r="E1642" t="s">
        <v>29</v>
      </c>
      <c r="F1642" t="s">
        <v>32</v>
      </c>
      <c r="G1642">
        <v>97</v>
      </c>
      <c r="H1642">
        <v>672</v>
      </c>
      <c r="I1642">
        <v>628.32000000000005</v>
      </c>
      <c r="J1642" t="s">
        <v>17</v>
      </c>
      <c r="K1642">
        <v>3200</v>
      </c>
      <c r="L1642">
        <v>2000</v>
      </c>
      <c r="M1642" t="s">
        <v>33</v>
      </c>
    </row>
    <row r="1643" spans="1:13" x14ac:dyDescent="0.4">
      <c r="A1643">
        <v>101642</v>
      </c>
      <c r="B1643" s="1">
        <v>46020.393055555556</v>
      </c>
      <c r="C1643" t="s">
        <v>42</v>
      </c>
      <c r="D1643" t="s">
        <v>24</v>
      </c>
      <c r="E1643" t="s">
        <v>31</v>
      </c>
      <c r="F1643" t="s">
        <v>20</v>
      </c>
      <c r="G1643">
        <v>10</v>
      </c>
      <c r="H1643">
        <v>579</v>
      </c>
      <c r="I1643">
        <v>672.7</v>
      </c>
      <c r="J1643" t="s">
        <v>26</v>
      </c>
      <c r="K1643">
        <v>45000</v>
      </c>
      <c r="L1643">
        <v>32000</v>
      </c>
      <c r="M1643" t="s">
        <v>22</v>
      </c>
    </row>
    <row r="1644" spans="1:13" x14ac:dyDescent="0.4">
      <c r="A1644">
        <v>101643</v>
      </c>
      <c r="B1644" s="1">
        <v>45702.618750000001</v>
      </c>
      <c r="C1644" t="s">
        <v>42</v>
      </c>
      <c r="D1644" t="s">
        <v>43</v>
      </c>
      <c r="E1644" t="s">
        <v>29</v>
      </c>
      <c r="F1644" t="s">
        <v>20</v>
      </c>
      <c r="G1644">
        <v>30</v>
      </c>
      <c r="H1644">
        <v>368</v>
      </c>
      <c r="I1644">
        <v>238.29</v>
      </c>
      <c r="J1644" t="s">
        <v>61</v>
      </c>
      <c r="K1644">
        <v>2800</v>
      </c>
      <c r="L1644">
        <v>1500</v>
      </c>
      <c r="M1644" t="s">
        <v>22</v>
      </c>
    </row>
    <row r="1645" spans="1:13" x14ac:dyDescent="0.4">
      <c r="A1645">
        <v>101644</v>
      </c>
      <c r="B1645" s="1">
        <v>46002.052777777775</v>
      </c>
      <c r="C1645" t="s">
        <v>23</v>
      </c>
      <c r="D1645" t="s">
        <v>35</v>
      </c>
      <c r="E1645" t="s">
        <v>29</v>
      </c>
      <c r="F1645" t="s">
        <v>37</v>
      </c>
      <c r="G1645">
        <v>72</v>
      </c>
      <c r="H1645">
        <v>930</v>
      </c>
      <c r="I1645">
        <v>696.86</v>
      </c>
      <c r="J1645" t="s">
        <v>36</v>
      </c>
      <c r="K1645">
        <v>12000</v>
      </c>
      <c r="L1645">
        <v>8000</v>
      </c>
      <c r="M1645" t="s">
        <v>38</v>
      </c>
    </row>
    <row r="1646" spans="1:13" x14ac:dyDescent="0.4">
      <c r="A1646">
        <v>101645</v>
      </c>
      <c r="B1646" s="1">
        <v>45838.779861111114</v>
      </c>
      <c r="C1646" t="s">
        <v>23</v>
      </c>
      <c r="D1646" t="s">
        <v>43</v>
      </c>
      <c r="E1646" t="s">
        <v>15</v>
      </c>
      <c r="F1646" t="s">
        <v>20</v>
      </c>
      <c r="G1646">
        <v>75</v>
      </c>
      <c r="H1646">
        <v>968</v>
      </c>
      <c r="I1646">
        <v>682.2</v>
      </c>
      <c r="J1646" t="s">
        <v>44</v>
      </c>
      <c r="K1646">
        <v>4500</v>
      </c>
      <c r="L1646">
        <v>2500</v>
      </c>
      <c r="M1646" t="s">
        <v>22</v>
      </c>
    </row>
    <row r="1647" spans="1:13" x14ac:dyDescent="0.4">
      <c r="A1647">
        <v>101646</v>
      </c>
      <c r="B1647" s="1">
        <v>45827.497916666667</v>
      </c>
      <c r="C1647" t="s">
        <v>34</v>
      </c>
      <c r="D1647" t="s">
        <v>28</v>
      </c>
      <c r="E1647" t="s">
        <v>15</v>
      </c>
      <c r="F1647" t="s">
        <v>16</v>
      </c>
      <c r="G1647">
        <v>79</v>
      </c>
      <c r="H1647">
        <v>459</v>
      </c>
      <c r="I1647">
        <v>675.55</v>
      </c>
      <c r="J1647" t="s">
        <v>30</v>
      </c>
      <c r="K1647">
        <v>450</v>
      </c>
      <c r="L1647">
        <v>200</v>
      </c>
      <c r="M1647" t="s">
        <v>18</v>
      </c>
    </row>
    <row r="1648" spans="1:13" x14ac:dyDescent="0.4">
      <c r="A1648">
        <v>101647</v>
      </c>
      <c r="B1648" s="1">
        <v>46013.84097222222</v>
      </c>
      <c r="C1648" t="s">
        <v>39</v>
      </c>
      <c r="D1648" t="s">
        <v>40</v>
      </c>
      <c r="E1648" t="s">
        <v>15</v>
      </c>
      <c r="F1648" t="s">
        <v>37</v>
      </c>
      <c r="G1648">
        <v>52</v>
      </c>
      <c r="H1648">
        <v>363</v>
      </c>
      <c r="I1648">
        <v>796.05</v>
      </c>
      <c r="J1648" t="s">
        <v>52</v>
      </c>
      <c r="K1648">
        <v>1500</v>
      </c>
      <c r="L1648">
        <v>800</v>
      </c>
      <c r="M1648" t="s">
        <v>38</v>
      </c>
    </row>
    <row r="1649" spans="1:13" x14ac:dyDescent="0.4">
      <c r="A1649">
        <v>101648</v>
      </c>
      <c r="B1649" s="1">
        <v>45848.912499999999</v>
      </c>
      <c r="C1649" t="s">
        <v>50</v>
      </c>
      <c r="D1649" t="s">
        <v>24</v>
      </c>
      <c r="E1649" t="s">
        <v>31</v>
      </c>
      <c r="F1649" t="s">
        <v>16</v>
      </c>
      <c r="G1649">
        <v>90</v>
      </c>
      <c r="H1649">
        <v>797</v>
      </c>
      <c r="I1649">
        <v>415.35</v>
      </c>
      <c r="J1649" t="s">
        <v>26</v>
      </c>
      <c r="K1649">
        <v>45000</v>
      </c>
      <c r="L1649">
        <v>32000</v>
      </c>
      <c r="M1649" t="s">
        <v>18</v>
      </c>
    </row>
    <row r="1650" spans="1:13" x14ac:dyDescent="0.4">
      <c r="A1650">
        <v>101649</v>
      </c>
      <c r="B1650" s="1">
        <v>45812.724305555559</v>
      </c>
      <c r="C1650" t="s">
        <v>39</v>
      </c>
      <c r="D1650" t="s">
        <v>43</v>
      </c>
      <c r="E1650" t="s">
        <v>15</v>
      </c>
      <c r="F1650" t="s">
        <v>25</v>
      </c>
      <c r="G1650">
        <v>18</v>
      </c>
      <c r="H1650">
        <v>567</v>
      </c>
      <c r="I1650">
        <v>480.06</v>
      </c>
      <c r="J1650" t="s">
        <v>51</v>
      </c>
      <c r="K1650">
        <v>1800</v>
      </c>
      <c r="L1650">
        <v>900</v>
      </c>
      <c r="M1650" t="s">
        <v>27</v>
      </c>
    </row>
    <row r="1651" spans="1:13" x14ac:dyDescent="0.4">
      <c r="A1651">
        <v>101650</v>
      </c>
      <c r="B1651" s="1">
        <v>45845.563194444447</v>
      </c>
      <c r="C1651" t="s">
        <v>42</v>
      </c>
      <c r="D1651" t="s">
        <v>43</v>
      </c>
      <c r="E1651" t="s">
        <v>15</v>
      </c>
      <c r="F1651" t="s">
        <v>37</v>
      </c>
      <c r="G1651">
        <v>8</v>
      </c>
      <c r="H1651">
        <v>1190</v>
      </c>
      <c r="I1651">
        <v>819.9</v>
      </c>
      <c r="J1651" t="s">
        <v>44</v>
      </c>
      <c r="K1651">
        <v>4500</v>
      </c>
      <c r="L1651">
        <v>2500</v>
      </c>
      <c r="M1651" t="s">
        <v>38</v>
      </c>
    </row>
    <row r="1652" spans="1:13" x14ac:dyDescent="0.4">
      <c r="A1652">
        <v>101651</v>
      </c>
      <c r="B1652" s="1">
        <v>45664.056250000001</v>
      </c>
      <c r="C1652" t="s">
        <v>19</v>
      </c>
      <c r="D1652" t="s">
        <v>46</v>
      </c>
      <c r="E1652" t="s">
        <v>31</v>
      </c>
      <c r="F1652" t="s">
        <v>20</v>
      </c>
      <c r="G1652">
        <v>40</v>
      </c>
      <c r="H1652">
        <v>551</v>
      </c>
      <c r="I1652">
        <v>351.87</v>
      </c>
      <c r="J1652" t="s">
        <v>53</v>
      </c>
      <c r="K1652">
        <v>15000</v>
      </c>
      <c r="L1652">
        <v>9500</v>
      </c>
      <c r="M1652" t="s">
        <v>22</v>
      </c>
    </row>
    <row r="1653" spans="1:13" x14ac:dyDescent="0.4">
      <c r="A1653">
        <v>101652</v>
      </c>
      <c r="B1653" s="1">
        <v>45790.463888888888</v>
      </c>
      <c r="C1653" t="s">
        <v>42</v>
      </c>
      <c r="D1653" t="s">
        <v>46</v>
      </c>
      <c r="E1653" t="s">
        <v>15</v>
      </c>
      <c r="F1653" t="s">
        <v>37</v>
      </c>
      <c r="G1653">
        <v>99</v>
      </c>
      <c r="H1653">
        <v>909</v>
      </c>
      <c r="I1653">
        <v>633.45000000000005</v>
      </c>
      <c r="J1653" t="s">
        <v>53</v>
      </c>
      <c r="K1653">
        <v>15000</v>
      </c>
      <c r="L1653">
        <v>9500</v>
      </c>
      <c r="M1653" t="s">
        <v>38</v>
      </c>
    </row>
    <row r="1654" spans="1:13" x14ac:dyDescent="0.4">
      <c r="A1654">
        <v>101653</v>
      </c>
      <c r="B1654" s="1">
        <v>45892.896527777775</v>
      </c>
      <c r="C1654" t="s">
        <v>23</v>
      </c>
      <c r="D1654" t="s">
        <v>55</v>
      </c>
      <c r="E1654" t="s">
        <v>31</v>
      </c>
      <c r="F1654" t="s">
        <v>37</v>
      </c>
      <c r="G1654">
        <v>19</v>
      </c>
      <c r="H1654">
        <v>330</v>
      </c>
      <c r="I1654">
        <v>1779.52</v>
      </c>
      <c r="J1654" t="s">
        <v>57</v>
      </c>
      <c r="K1654">
        <v>600</v>
      </c>
      <c r="L1654">
        <v>350</v>
      </c>
      <c r="M1654" t="s">
        <v>38</v>
      </c>
    </row>
    <row r="1655" spans="1:13" x14ac:dyDescent="0.4">
      <c r="A1655">
        <v>101654</v>
      </c>
      <c r="B1655" s="1">
        <v>45702.011805555558</v>
      </c>
      <c r="C1655" t="s">
        <v>13</v>
      </c>
      <c r="D1655" t="s">
        <v>35</v>
      </c>
      <c r="E1655" t="s">
        <v>31</v>
      </c>
      <c r="F1655" t="s">
        <v>25</v>
      </c>
      <c r="G1655">
        <v>95</v>
      </c>
      <c r="H1655">
        <v>904</v>
      </c>
      <c r="I1655">
        <v>206.08</v>
      </c>
      <c r="J1655" t="s">
        <v>36</v>
      </c>
      <c r="K1655">
        <v>12000</v>
      </c>
      <c r="L1655">
        <v>8000</v>
      </c>
      <c r="M1655" t="s">
        <v>27</v>
      </c>
    </row>
    <row r="1656" spans="1:13" x14ac:dyDescent="0.4">
      <c r="A1656">
        <v>101655</v>
      </c>
      <c r="B1656" s="1">
        <v>45971.723611111112</v>
      </c>
      <c r="C1656" t="s">
        <v>13</v>
      </c>
      <c r="D1656" t="s">
        <v>46</v>
      </c>
      <c r="E1656" t="s">
        <v>15</v>
      </c>
      <c r="F1656" t="s">
        <v>32</v>
      </c>
      <c r="G1656">
        <v>7</v>
      </c>
      <c r="H1656">
        <v>392</v>
      </c>
      <c r="I1656">
        <v>876</v>
      </c>
      <c r="J1656" t="s">
        <v>53</v>
      </c>
      <c r="K1656">
        <v>15000</v>
      </c>
      <c r="L1656">
        <v>9500</v>
      </c>
      <c r="M1656" t="s">
        <v>33</v>
      </c>
    </row>
    <row r="1657" spans="1:13" x14ac:dyDescent="0.4">
      <c r="A1657">
        <v>101656</v>
      </c>
      <c r="B1657" s="1">
        <v>45906.484027777777</v>
      </c>
      <c r="C1657" t="s">
        <v>39</v>
      </c>
      <c r="D1657" t="s">
        <v>28</v>
      </c>
      <c r="E1657" t="s">
        <v>29</v>
      </c>
      <c r="F1657" t="s">
        <v>16</v>
      </c>
      <c r="G1657">
        <v>91</v>
      </c>
      <c r="H1657">
        <v>389</v>
      </c>
      <c r="I1657">
        <v>1499.18</v>
      </c>
      <c r="J1657" t="s">
        <v>54</v>
      </c>
      <c r="K1657">
        <v>2500</v>
      </c>
      <c r="L1657">
        <v>1500</v>
      </c>
      <c r="M1657" t="s">
        <v>18</v>
      </c>
    </row>
    <row r="1658" spans="1:13" x14ac:dyDescent="0.4">
      <c r="A1658">
        <v>101657</v>
      </c>
      <c r="B1658" s="1">
        <v>45688.49722222222</v>
      </c>
      <c r="C1658" t="s">
        <v>19</v>
      </c>
      <c r="D1658" t="s">
        <v>43</v>
      </c>
      <c r="E1658" t="s">
        <v>31</v>
      </c>
      <c r="F1658" t="s">
        <v>37</v>
      </c>
      <c r="G1658">
        <v>61</v>
      </c>
      <c r="H1658">
        <v>1135</v>
      </c>
      <c r="I1658">
        <v>399.36</v>
      </c>
      <c r="J1658" t="s">
        <v>51</v>
      </c>
      <c r="K1658">
        <v>1800</v>
      </c>
      <c r="L1658">
        <v>900</v>
      </c>
      <c r="M1658" t="s">
        <v>38</v>
      </c>
    </row>
    <row r="1659" spans="1:13" x14ac:dyDescent="0.4">
      <c r="A1659">
        <v>101658</v>
      </c>
      <c r="B1659" s="1">
        <v>45680.135416666664</v>
      </c>
      <c r="C1659" t="s">
        <v>48</v>
      </c>
      <c r="D1659" t="s">
        <v>40</v>
      </c>
      <c r="E1659" t="s">
        <v>31</v>
      </c>
      <c r="F1659" t="s">
        <v>25</v>
      </c>
      <c r="G1659">
        <v>15</v>
      </c>
      <c r="H1659">
        <v>969</v>
      </c>
      <c r="I1659">
        <v>717.21</v>
      </c>
      <c r="J1659" t="s">
        <v>52</v>
      </c>
      <c r="K1659">
        <v>1500</v>
      </c>
      <c r="L1659">
        <v>800</v>
      </c>
      <c r="M1659" t="s">
        <v>27</v>
      </c>
    </row>
    <row r="1660" spans="1:13" x14ac:dyDescent="0.4">
      <c r="A1660">
        <v>101659</v>
      </c>
      <c r="B1660" s="1">
        <v>45817.685416666667</v>
      </c>
      <c r="C1660" t="s">
        <v>42</v>
      </c>
      <c r="D1660" t="s">
        <v>14</v>
      </c>
      <c r="E1660" t="s">
        <v>29</v>
      </c>
      <c r="F1660" t="s">
        <v>20</v>
      </c>
      <c r="G1660">
        <v>71</v>
      </c>
      <c r="H1660">
        <v>1193</v>
      </c>
      <c r="I1660">
        <v>560.34</v>
      </c>
      <c r="J1660" t="s">
        <v>17</v>
      </c>
      <c r="K1660">
        <v>3200</v>
      </c>
      <c r="L1660">
        <v>2000</v>
      </c>
      <c r="M1660" t="s">
        <v>22</v>
      </c>
    </row>
    <row r="1661" spans="1:13" x14ac:dyDescent="0.4">
      <c r="A1661">
        <v>101660</v>
      </c>
      <c r="B1661" s="1">
        <v>46020.84375</v>
      </c>
      <c r="C1661" t="s">
        <v>19</v>
      </c>
      <c r="D1661" t="s">
        <v>46</v>
      </c>
      <c r="E1661" t="s">
        <v>15</v>
      </c>
      <c r="F1661" t="s">
        <v>37</v>
      </c>
      <c r="G1661">
        <v>98</v>
      </c>
      <c r="H1661">
        <v>750</v>
      </c>
      <c r="I1661">
        <v>661.64</v>
      </c>
      <c r="J1661" t="s">
        <v>53</v>
      </c>
      <c r="K1661">
        <v>15000</v>
      </c>
      <c r="L1661">
        <v>9500</v>
      </c>
      <c r="M1661" t="s">
        <v>38</v>
      </c>
    </row>
    <row r="1662" spans="1:13" x14ac:dyDescent="0.4">
      <c r="A1662">
        <v>101661</v>
      </c>
      <c r="B1662" s="1">
        <v>45815.659722222219</v>
      </c>
      <c r="C1662" t="s">
        <v>42</v>
      </c>
      <c r="D1662" t="s">
        <v>43</v>
      </c>
      <c r="E1662" t="s">
        <v>15</v>
      </c>
      <c r="F1662" t="s">
        <v>20</v>
      </c>
      <c r="G1662">
        <v>49</v>
      </c>
      <c r="H1662">
        <v>1164</v>
      </c>
      <c r="I1662">
        <v>391.1</v>
      </c>
      <c r="J1662" t="s">
        <v>61</v>
      </c>
      <c r="K1662">
        <v>2800</v>
      </c>
      <c r="L1662">
        <v>1500</v>
      </c>
      <c r="M1662" t="s">
        <v>22</v>
      </c>
    </row>
    <row r="1663" spans="1:13" x14ac:dyDescent="0.4">
      <c r="A1663">
        <v>101662</v>
      </c>
      <c r="B1663" s="1">
        <v>45696.751388888886</v>
      </c>
      <c r="C1663" t="s">
        <v>48</v>
      </c>
      <c r="D1663" t="s">
        <v>14</v>
      </c>
      <c r="E1663" t="s">
        <v>29</v>
      </c>
      <c r="F1663" t="s">
        <v>20</v>
      </c>
      <c r="G1663">
        <v>33</v>
      </c>
      <c r="H1663">
        <v>802</v>
      </c>
      <c r="I1663">
        <v>806.82</v>
      </c>
      <c r="J1663" t="s">
        <v>21</v>
      </c>
      <c r="K1663">
        <v>6500</v>
      </c>
      <c r="L1663">
        <v>4200</v>
      </c>
      <c r="M1663" t="s">
        <v>22</v>
      </c>
    </row>
    <row r="1664" spans="1:13" x14ac:dyDescent="0.4">
      <c r="A1664">
        <v>101663</v>
      </c>
      <c r="B1664" s="1">
        <v>45739.038194444445</v>
      </c>
      <c r="C1664" t="s">
        <v>39</v>
      </c>
      <c r="D1664" t="s">
        <v>24</v>
      </c>
      <c r="E1664" t="s">
        <v>15</v>
      </c>
      <c r="F1664" t="s">
        <v>32</v>
      </c>
      <c r="G1664">
        <v>2</v>
      </c>
      <c r="H1664">
        <v>684</v>
      </c>
      <c r="I1664">
        <v>1418.18</v>
      </c>
      <c r="J1664" t="s">
        <v>59</v>
      </c>
      <c r="K1664">
        <v>3500</v>
      </c>
      <c r="L1664">
        <v>2200</v>
      </c>
      <c r="M1664" t="s">
        <v>33</v>
      </c>
    </row>
    <row r="1665" spans="1:13" x14ac:dyDescent="0.4">
      <c r="A1665">
        <v>101664</v>
      </c>
      <c r="B1665" s="1">
        <v>46013.792361111111</v>
      </c>
      <c r="C1665" t="s">
        <v>19</v>
      </c>
      <c r="D1665" t="s">
        <v>40</v>
      </c>
      <c r="E1665" t="s">
        <v>29</v>
      </c>
      <c r="F1665" t="s">
        <v>16</v>
      </c>
      <c r="G1665">
        <v>75</v>
      </c>
      <c r="H1665">
        <v>575</v>
      </c>
      <c r="I1665">
        <v>1086.0899999999999</v>
      </c>
      <c r="J1665" t="s">
        <v>41</v>
      </c>
      <c r="K1665">
        <v>5500</v>
      </c>
      <c r="L1665">
        <v>3500</v>
      </c>
      <c r="M1665" t="s">
        <v>18</v>
      </c>
    </row>
    <row r="1666" spans="1:13" x14ac:dyDescent="0.4">
      <c r="A1666">
        <v>101665</v>
      </c>
      <c r="B1666" s="1">
        <v>45915.692361111112</v>
      </c>
      <c r="C1666" t="s">
        <v>39</v>
      </c>
      <c r="D1666" t="s">
        <v>43</v>
      </c>
      <c r="E1666" t="s">
        <v>15</v>
      </c>
      <c r="F1666" t="s">
        <v>20</v>
      </c>
      <c r="G1666">
        <v>78</v>
      </c>
      <c r="H1666">
        <v>995</v>
      </c>
      <c r="I1666">
        <v>900.27</v>
      </c>
      <c r="J1666" t="s">
        <v>44</v>
      </c>
      <c r="K1666">
        <v>4500</v>
      </c>
      <c r="L1666">
        <v>2500</v>
      </c>
      <c r="M1666" t="s">
        <v>22</v>
      </c>
    </row>
    <row r="1667" spans="1:13" x14ac:dyDescent="0.4">
      <c r="A1667">
        <v>101666</v>
      </c>
      <c r="B1667" s="1">
        <v>45863.060416666667</v>
      </c>
      <c r="C1667" t="s">
        <v>45</v>
      </c>
      <c r="D1667" t="s">
        <v>46</v>
      </c>
      <c r="E1667" t="s">
        <v>15</v>
      </c>
      <c r="F1667" t="s">
        <v>25</v>
      </c>
      <c r="G1667">
        <v>17</v>
      </c>
      <c r="H1667">
        <v>1155</v>
      </c>
      <c r="I1667">
        <v>411.46</v>
      </c>
      <c r="J1667" t="s">
        <v>47</v>
      </c>
      <c r="K1667">
        <v>4500</v>
      </c>
      <c r="L1667">
        <v>2800</v>
      </c>
      <c r="M1667" t="s">
        <v>27</v>
      </c>
    </row>
    <row r="1668" spans="1:13" x14ac:dyDescent="0.4">
      <c r="A1668">
        <v>101667</v>
      </c>
      <c r="B1668" s="1">
        <v>45734.447916666664</v>
      </c>
      <c r="C1668" t="s">
        <v>13</v>
      </c>
      <c r="D1668" t="s">
        <v>14</v>
      </c>
      <c r="E1668" t="s">
        <v>15</v>
      </c>
      <c r="F1668" t="s">
        <v>20</v>
      </c>
      <c r="G1668">
        <v>80</v>
      </c>
      <c r="H1668">
        <v>359</v>
      </c>
      <c r="I1668">
        <v>776.43</v>
      </c>
      <c r="J1668" t="s">
        <v>21</v>
      </c>
      <c r="K1668">
        <v>6500</v>
      </c>
      <c r="L1668">
        <v>4200</v>
      </c>
      <c r="M1668" t="s">
        <v>22</v>
      </c>
    </row>
    <row r="1669" spans="1:13" x14ac:dyDescent="0.4">
      <c r="A1669">
        <v>101668</v>
      </c>
      <c r="B1669" s="1">
        <v>45669.275694444441</v>
      </c>
      <c r="C1669" t="s">
        <v>50</v>
      </c>
      <c r="D1669" t="s">
        <v>40</v>
      </c>
      <c r="E1669" t="s">
        <v>31</v>
      </c>
      <c r="F1669" t="s">
        <v>25</v>
      </c>
      <c r="G1669">
        <v>68</v>
      </c>
      <c r="H1669">
        <v>801</v>
      </c>
      <c r="I1669">
        <v>456.32</v>
      </c>
      <c r="J1669" t="s">
        <v>52</v>
      </c>
      <c r="K1669">
        <v>1500</v>
      </c>
      <c r="L1669">
        <v>800</v>
      </c>
      <c r="M1669" t="s">
        <v>27</v>
      </c>
    </row>
    <row r="1670" spans="1:13" x14ac:dyDescent="0.4">
      <c r="A1670">
        <v>101669</v>
      </c>
      <c r="B1670" s="1">
        <v>45952.003472222219</v>
      </c>
      <c r="C1670" t="s">
        <v>13</v>
      </c>
      <c r="D1670" t="s">
        <v>43</v>
      </c>
      <c r="E1670" t="s">
        <v>31</v>
      </c>
      <c r="F1670" t="s">
        <v>37</v>
      </c>
      <c r="G1670">
        <v>36</v>
      </c>
      <c r="H1670">
        <v>956</v>
      </c>
      <c r="I1670">
        <v>294.2</v>
      </c>
      <c r="J1670" t="s">
        <v>61</v>
      </c>
      <c r="K1670">
        <v>2800</v>
      </c>
      <c r="L1670">
        <v>1500</v>
      </c>
      <c r="M1670" t="s">
        <v>38</v>
      </c>
    </row>
    <row r="1671" spans="1:13" x14ac:dyDescent="0.4">
      <c r="A1671">
        <v>101670</v>
      </c>
      <c r="B1671" s="1">
        <v>45881.247916666667</v>
      </c>
      <c r="C1671" t="s">
        <v>50</v>
      </c>
      <c r="D1671" t="s">
        <v>40</v>
      </c>
      <c r="E1671" t="s">
        <v>29</v>
      </c>
      <c r="F1671" t="s">
        <v>32</v>
      </c>
      <c r="G1671">
        <v>75</v>
      </c>
      <c r="H1671">
        <v>1040</v>
      </c>
      <c r="I1671">
        <v>1119.8800000000001</v>
      </c>
      <c r="J1671" t="s">
        <v>41</v>
      </c>
      <c r="K1671">
        <v>5500</v>
      </c>
      <c r="L1671">
        <v>3500</v>
      </c>
      <c r="M1671" t="s">
        <v>33</v>
      </c>
    </row>
    <row r="1672" spans="1:13" x14ac:dyDescent="0.4">
      <c r="A1672">
        <v>101671</v>
      </c>
      <c r="B1672" s="1">
        <v>45670.829861111109</v>
      </c>
      <c r="C1672" t="s">
        <v>23</v>
      </c>
      <c r="D1672" t="s">
        <v>14</v>
      </c>
      <c r="E1672" t="s">
        <v>31</v>
      </c>
      <c r="F1672" t="s">
        <v>16</v>
      </c>
      <c r="G1672">
        <v>4</v>
      </c>
      <c r="H1672">
        <v>357</v>
      </c>
      <c r="I1672">
        <v>833.85</v>
      </c>
      <c r="J1672" t="s">
        <v>17</v>
      </c>
      <c r="K1672">
        <v>3200</v>
      </c>
      <c r="L1672">
        <v>2000</v>
      </c>
      <c r="M1672" t="s">
        <v>18</v>
      </c>
    </row>
    <row r="1673" spans="1:13" x14ac:dyDescent="0.4">
      <c r="A1673">
        <v>101672</v>
      </c>
      <c r="B1673" s="1">
        <v>45703.240972222222</v>
      </c>
      <c r="C1673" t="s">
        <v>39</v>
      </c>
      <c r="D1673" t="s">
        <v>28</v>
      </c>
      <c r="E1673" t="s">
        <v>31</v>
      </c>
      <c r="F1673" t="s">
        <v>37</v>
      </c>
      <c r="G1673">
        <v>7</v>
      </c>
      <c r="H1673">
        <v>362</v>
      </c>
      <c r="I1673">
        <v>405.4</v>
      </c>
      <c r="J1673" t="s">
        <v>30</v>
      </c>
      <c r="K1673">
        <v>450</v>
      </c>
      <c r="L1673">
        <v>200</v>
      </c>
      <c r="M1673" t="s">
        <v>38</v>
      </c>
    </row>
    <row r="1674" spans="1:13" x14ac:dyDescent="0.4">
      <c r="A1674">
        <v>101673</v>
      </c>
      <c r="B1674" s="1">
        <v>45812.179861111108</v>
      </c>
      <c r="C1674" t="s">
        <v>45</v>
      </c>
      <c r="D1674" t="s">
        <v>40</v>
      </c>
      <c r="E1674" t="s">
        <v>15</v>
      </c>
      <c r="F1674" t="s">
        <v>25</v>
      </c>
      <c r="G1674">
        <v>45</v>
      </c>
      <c r="H1674">
        <v>786</v>
      </c>
      <c r="I1674">
        <v>401.48</v>
      </c>
      <c r="J1674" t="s">
        <v>52</v>
      </c>
      <c r="K1674">
        <v>1500</v>
      </c>
      <c r="L1674">
        <v>800</v>
      </c>
      <c r="M1674" t="s">
        <v>27</v>
      </c>
    </row>
    <row r="1675" spans="1:13" x14ac:dyDescent="0.4">
      <c r="A1675">
        <v>101674</v>
      </c>
      <c r="B1675" s="1">
        <v>45770.436805555553</v>
      </c>
      <c r="C1675" t="s">
        <v>39</v>
      </c>
      <c r="D1675" t="s">
        <v>55</v>
      </c>
      <c r="E1675" t="s">
        <v>15</v>
      </c>
      <c r="F1675" t="s">
        <v>25</v>
      </c>
      <c r="G1675">
        <v>28</v>
      </c>
      <c r="H1675">
        <v>1018</v>
      </c>
      <c r="I1675">
        <v>1116.04</v>
      </c>
      <c r="J1675" t="s">
        <v>56</v>
      </c>
      <c r="K1675">
        <v>850</v>
      </c>
      <c r="L1675">
        <v>550</v>
      </c>
      <c r="M1675" t="s">
        <v>27</v>
      </c>
    </row>
    <row r="1676" spans="1:13" x14ac:dyDescent="0.4">
      <c r="A1676">
        <v>101675</v>
      </c>
      <c r="B1676" s="1">
        <v>45890.896527777775</v>
      </c>
      <c r="C1676" t="s">
        <v>23</v>
      </c>
      <c r="D1676" t="s">
        <v>24</v>
      </c>
      <c r="E1676" t="s">
        <v>15</v>
      </c>
      <c r="F1676" t="s">
        <v>32</v>
      </c>
      <c r="G1676">
        <v>26</v>
      </c>
      <c r="H1676">
        <v>856</v>
      </c>
      <c r="I1676">
        <v>1196.79</v>
      </c>
      <c r="J1676" t="s">
        <v>59</v>
      </c>
      <c r="K1676">
        <v>3500</v>
      </c>
      <c r="L1676">
        <v>2200</v>
      </c>
      <c r="M1676" t="s">
        <v>33</v>
      </c>
    </row>
    <row r="1677" spans="1:13" x14ac:dyDescent="0.4">
      <c r="A1677">
        <v>101676</v>
      </c>
      <c r="B1677" s="1">
        <v>45674.170138888891</v>
      </c>
      <c r="C1677" t="s">
        <v>19</v>
      </c>
      <c r="D1677" t="s">
        <v>35</v>
      </c>
      <c r="E1677" t="s">
        <v>15</v>
      </c>
      <c r="F1677" t="s">
        <v>32</v>
      </c>
      <c r="G1677">
        <v>83</v>
      </c>
      <c r="H1677">
        <v>682</v>
      </c>
      <c r="I1677">
        <v>1060.74</v>
      </c>
      <c r="J1677" t="s">
        <v>36</v>
      </c>
      <c r="K1677">
        <v>12000</v>
      </c>
      <c r="L1677">
        <v>8000</v>
      </c>
      <c r="M1677" t="s">
        <v>33</v>
      </c>
    </row>
    <row r="1678" spans="1:13" x14ac:dyDescent="0.4">
      <c r="A1678">
        <v>101677</v>
      </c>
      <c r="B1678" s="1">
        <v>46017.074305555558</v>
      </c>
      <c r="C1678" t="s">
        <v>13</v>
      </c>
      <c r="D1678" t="s">
        <v>46</v>
      </c>
      <c r="E1678" t="s">
        <v>31</v>
      </c>
      <c r="F1678" t="s">
        <v>20</v>
      </c>
      <c r="G1678">
        <v>39</v>
      </c>
      <c r="H1678">
        <v>615</v>
      </c>
      <c r="I1678">
        <v>813.62</v>
      </c>
      <c r="J1678" t="s">
        <v>53</v>
      </c>
      <c r="K1678">
        <v>15000</v>
      </c>
      <c r="L1678">
        <v>9500</v>
      </c>
      <c r="M1678" t="s">
        <v>22</v>
      </c>
    </row>
    <row r="1679" spans="1:13" x14ac:dyDescent="0.4">
      <c r="A1679">
        <v>101678</v>
      </c>
      <c r="B1679" s="1">
        <v>45880.411111111112</v>
      </c>
      <c r="C1679" t="s">
        <v>23</v>
      </c>
      <c r="D1679" t="s">
        <v>46</v>
      </c>
      <c r="E1679" t="s">
        <v>29</v>
      </c>
      <c r="F1679" t="s">
        <v>20</v>
      </c>
      <c r="G1679">
        <v>86</v>
      </c>
      <c r="H1679">
        <v>1092</v>
      </c>
      <c r="I1679">
        <v>1029.0999999999999</v>
      </c>
      <c r="J1679" t="s">
        <v>53</v>
      </c>
      <c r="K1679">
        <v>15000</v>
      </c>
      <c r="L1679">
        <v>9500</v>
      </c>
      <c r="M1679" t="s">
        <v>22</v>
      </c>
    </row>
    <row r="1680" spans="1:13" x14ac:dyDescent="0.4">
      <c r="A1680">
        <v>101679</v>
      </c>
      <c r="B1680" s="1">
        <v>46011.566666666666</v>
      </c>
      <c r="C1680" t="s">
        <v>39</v>
      </c>
      <c r="D1680" t="s">
        <v>14</v>
      </c>
      <c r="E1680" t="s">
        <v>31</v>
      </c>
      <c r="F1680" t="s">
        <v>16</v>
      </c>
      <c r="G1680">
        <v>79</v>
      </c>
      <c r="H1680">
        <v>827</v>
      </c>
      <c r="I1680">
        <v>1226.8800000000001</v>
      </c>
      <c r="J1680" t="s">
        <v>21</v>
      </c>
      <c r="K1680">
        <v>6500</v>
      </c>
      <c r="L1680">
        <v>4200</v>
      </c>
      <c r="M1680" t="s">
        <v>18</v>
      </c>
    </row>
    <row r="1681" spans="1:13" x14ac:dyDescent="0.4">
      <c r="A1681">
        <v>101680</v>
      </c>
      <c r="B1681" s="1">
        <v>45845.808333333334</v>
      </c>
      <c r="C1681" t="s">
        <v>39</v>
      </c>
      <c r="D1681" t="s">
        <v>24</v>
      </c>
      <c r="E1681" t="s">
        <v>29</v>
      </c>
      <c r="F1681" t="s">
        <v>16</v>
      </c>
      <c r="G1681">
        <v>58</v>
      </c>
      <c r="H1681">
        <v>497</v>
      </c>
      <c r="I1681">
        <v>558.16999999999996</v>
      </c>
      <c r="J1681" t="s">
        <v>26</v>
      </c>
      <c r="K1681">
        <v>45000</v>
      </c>
      <c r="L1681">
        <v>32000</v>
      </c>
      <c r="M1681" t="s">
        <v>18</v>
      </c>
    </row>
    <row r="1682" spans="1:13" x14ac:dyDescent="0.4">
      <c r="A1682">
        <v>101681</v>
      </c>
      <c r="B1682" s="1">
        <v>46001.922222222223</v>
      </c>
      <c r="C1682" t="s">
        <v>48</v>
      </c>
      <c r="D1682" t="s">
        <v>40</v>
      </c>
      <c r="E1682" t="s">
        <v>15</v>
      </c>
      <c r="F1682" t="s">
        <v>20</v>
      </c>
      <c r="G1682">
        <v>18</v>
      </c>
      <c r="H1682">
        <v>332</v>
      </c>
      <c r="I1682">
        <v>793.46</v>
      </c>
      <c r="J1682" t="s">
        <v>41</v>
      </c>
      <c r="K1682">
        <v>5500</v>
      </c>
      <c r="L1682">
        <v>3500</v>
      </c>
      <c r="M1682" t="s">
        <v>22</v>
      </c>
    </row>
    <row r="1683" spans="1:13" x14ac:dyDescent="0.4">
      <c r="A1683">
        <v>101682</v>
      </c>
      <c r="B1683" s="1">
        <v>46022.821527777778</v>
      </c>
      <c r="C1683" t="s">
        <v>50</v>
      </c>
      <c r="D1683" t="s">
        <v>28</v>
      </c>
      <c r="E1683" t="s">
        <v>15</v>
      </c>
      <c r="F1683" t="s">
        <v>37</v>
      </c>
      <c r="G1683">
        <v>3</v>
      </c>
      <c r="H1683">
        <v>599</v>
      </c>
      <c r="I1683">
        <v>867.98</v>
      </c>
      <c r="J1683" t="s">
        <v>54</v>
      </c>
      <c r="K1683">
        <v>2500</v>
      </c>
      <c r="L1683">
        <v>1500</v>
      </c>
      <c r="M1683" t="s">
        <v>38</v>
      </c>
    </row>
    <row r="1684" spans="1:13" x14ac:dyDescent="0.4">
      <c r="A1684">
        <v>101683</v>
      </c>
      <c r="B1684" s="1">
        <v>45820.840277777781</v>
      </c>
      <c r="C1684" t="s">
        <v>39</v>
      </c>
      <c r="D1684" t="s">
        <v>55</v>
      </c>
      <c r="E1684" t="s">
        <v>29</v>
      </c>
      <c r="F1684" t="s">
        <v>25</v>
      </c>
      <c r="G1684">
        <v>9</v>
      </c>
      <c r="H1684">
        <v>589</v>
      </c>
      <c r="I1684">
        <v>689.28</v>
      </c>
      <c r="J1684" t="s">
        <v>58</v>
      </c>
      <c r="K1684">
        <v>1200</v>
      </c>
      <c r="L1684">
        <v>800</v>
      </c>
      <c r="M1684" t="s">
        <v>27</v>
      </c>
    </row>
    <row r="1685" spans="1:13" x14ac:dyDescent="0.4">
      <c r="A1685">
        <v>101684</v>
      </c>
      <c r="B1685" s="1">
        <v>45983.734027777777</v>
      </c>
      <c r="C1685" t="s">
        <v>19</v>
      </c>
      <c r="D1685" t="s">
        <v>14</v>
      </c>
      <c r="E1685" t="s">
        <v>15</v>
      </c>
      <c r="F1685" t="s">
        <v>37</v>
      </c>
      <c r="G1685">
        <v>20</v>
      </c>
      <c r="H1685">
        <v>833</v>
      </c>
      <c r="I1685">
        <v>255.57</v>
      </c>
      <c r="J1685" t="s">
        <v>17</v>
      </c>
      <c r="K1685">
        <v>3200</v>
      </c>
      <c r="L1685">
        <v>2000</v>
      </c>
      <c r="M1685" t="s">
        <v>38</v>
      </c>
    </row>
    <row r="1686" spans="1:13" x14ac:dyDescent="0.4">
      <c r="A1686">
        <v>101685</v>
      </c>
      <c r="B1686" s="1">
        <v>45731.51458333333</v>
      </c>
      <c r="C1686" t="s">
        <v>13</v>
      </c>
      <c r="D1686" t="s">
        <v>40</v>
      </c>
      <c r="E1686" t="s">
        <v>15</v>
      </c>
      <c r="F1686" t="s">
        <v>37</v>
      </c>
      <c r="G1686">
        <v>22</v>
      </c>
      <c r="H1686">
        <v>996</v>
      </c>
      <c r="I1686">
        <v>560.01</v>
      </c>
      <c r="J1686" t="s">
        <v>41</v>
      </c>
      <c r="K1686">
        <v>5500</v>
      </c>
      <c r="L1686">
        <v>3500</v>
      </c>
      <c r="M1686" t="s">
        <v>38</v>
      </c>
    </row>
    <row r="1687" spans="1:13" x14ac:dyDescent="0.4">
      <c r="A1687">
        <v>101686</v>
      </c>
      <c r="B1687" s="1">
        <v>45890.115972222222</v>
      </c>
      <c r="C1687" t="s">
        <v>13</v>
      </c>
      <c r="D1687" t="s">
        <v>40</v>
      </c>
      <c r="E1687" t="s">
        <v>29</v>
      </c>
      <c r="F1687" t="s">
        <v>32</v>
      </c>
      <c r="G1687">
        <v>43</v>
      </c>
      <c r="H1687">
        <v>807</v>
      </c>
      <c r="I1687">
        <v>602.66999999999996</v>
      </c>
      <c r="J1687" t="s">
        <v>52</v>
      </c>
      <c r="K1687">
        <v>1500</v>
      </c>
      <c r="L1687">
        <v>800</v>
      </c>
      <c r="M1687" t="s">
        <v>33</v>
      </c>
    </row>
    <row r="1688" spans="1:13" x14ac:dyDescent="0.4">
      <c r="A1688">
        <v>101687</v>
      </c>
      <c r="B1688" s="1">
        <v>45881.855555555558</v>
      </c>
      <c r="C1688" t="s">
        <v>19</v>
      </c>
      <c r="D1688" t="s">
        <v>55</v>
      </c>
      <c r="E1688" t="s">
        <v>29</v>
      </c>
      <c r="F1688" t="s">
        <v>32</v>
      </c>
      <c r="G1688">
        <v>29</v>
      </c>
      <c r="H1688">
        <v>380</v>
      </c>
      <c r="I1688">
        <v>674.05</v>
      </c>
      <c r="J1688" t="s">
        <v>56</v>
      </c>
      <c r="K1688">
        <v>850</v>
      </c>
      <c r="L1688">
        <v>550</v>
      </c>
      <c r="M1688" t="s">
        <v>33</v>
      </c>
    </row>
    <row r="1689" spans="1:13" x14ac:dyDescent="0.4">
      <c r="A1689">
        <v>101688</v>
      </c>
      <c r="B1689" s="1">
        <v>45976.163194444445</v>
      </c>
      <c r="C1689" t="s">
        <v>50</v>
      </c>
      <c r="D1689" t="s">
        <v>40</v>
      </c>
      <c r="E1689" t="s">
        <v>29</v>
      </c>
      <c r="F1689" t="s">
        <v>20</v>
      </c>
      <c r="G1689">
        <v>76</v>
      </c>
      <c r="H1689">
        <v>792</v>
      </c>
      <c r="I1689">
        <v>610.19000000000005</v>
      </c>
      <c r="J1689" t="s">
        <v>52</v>
      </c>
      <c r="K1689">
        <v>1500</v>
      </c>
      <c r="L1689">
        <v>800</v>
      </c>
      <c r="M1689" t="s">
        <v>22</v>
      </c>
    </row>
    <row r="1690" spans="1:13" x14ac:dyDescent="0.4">
      <c r="A1690">
        <v>101689</v>
      </c>
      <c r="B1690" s="1">
        <v>45717.781944444447</v>
      </c>
      <c r="C1690" t="s">
        <v>48</v>
      </c>
      <c r="D1690" t="s">
        <v>14</v>
      </c>
      <c r="E1690" t="s">
        <v>15</v>
      </c>
      <c r="F1690" t="s">
        <v>32</v>
      </c>
      <c r="G1690">
        <v>75</v>
      </c>
      <c r="H1690">
        <v>419</v>
      </c>
      <c r="I1690">
        <v>580.28</v>
      </c>
      <c r="J1690" t="s">
        <v>17</v>
      </c>
      <c r="K1690">
        <v>3200</v>
      </c>
      <c r="L1690">
        <v>2000</v>
      </c>
      <c r="M1690" t="s">
        <v>33</v>
      </c>
    </row>
    <row r="1691" spans="1:13" x14ac:dyDescent="0.4">
      <c r="A1691">
        <v>101690</v>
      </c>
      <c r="B1691" s="1">
        <v>45992.728472222225</v>
      </c>
      <c r="C1691" t="s">
        <v>39</v>
      </c>
      <c r="D1691" t="s">
        <v>14</v>
      </c>
      <c r="E1691" t="s">
        <v>29</v>
      </c>
      <c r="F1691" t="s">
        <v>20</v>
      </c>
      <c r="G1691">
        <v>94</v>
      </c>
      <c r="H1691">
        <v>675</v>
      </c>
      <c r="I1691">
        <v>732.29</v>
      </c>
      <c r="J1691" t="s">
        <v>21</v>
      </c>
      <c r="K1691">
        <v>6500</v>
      </c>
      <c r="L1691">
        <v>4200</v>
      </c>
      <c r="M1691" t="s">
        <v>22</v>
      </c>
    </row>
    <row r="1692" spans="1:13" x14ac:dyDescent="0.4">
      <c r="A1692">
        <v>101691</v>
      </c>
      <c r="B1692" s="1">
        <v>45879.474305555559</v>
      </c>
      <c r="C1692" t="s">
        <v>39</v>
      </c>
      <c r="D1692" t="s">
        <v>40</v>
      </c>
      <c r="E1692" t="s">
        <v>15</v>
      </c>
      <c r="F1692" t="s">
        <v>20</v>
      </c>
      <c r="G1692">
        <v>99</v>
      </c>
      <c r="H1692">
        <v>798</v>
      </c>
      <c r="I1692">
        <v>590.44000000000005</v>
      </c>
      <c r="J1692" t="s">
        <v>52</v>
      </c>
      <c r="K1692">
        <v>1500</v>
      </c>
      <c r="L1692">
        <v>800</v>
      </c>
      <c r="M1692" t="s">
        <v>22</v>
      </c>
    </row>
    <row r="1693" spans="1:13" x14ac:dyDescent="0.4">
      <c r="A1693">
        <v>101692</v>
      </c>
      <c r="B1693" s="1">
        <v>45694.71875</v>
      </c>
      <c r="C1693" t="s">
        <v>19</v>
      </c>
      <c r="D1693" t="s">
        <v>40</v>
      </c>
      <c r="E1693" t="s">
        <v>31</v>
      </c>
      <c r="F1693" t="s">
        <v>37</v>
      </c>
      <c r="G1693">
        <v>24</v>
      </c>
      <c r="H1693">
        <v>768</v>
      </c>
      <c r="I1693">
        <v>490.02</v>
      </c>
      <c r="J1693" t="s">
        <v>41</v>
      </c>
      <c r="K1693">
        <v>5500</v>
      </c>
      <c r="L1693">
        <v>3500</v>
      </c>
      <c r="M1693" t="s">
        <v>38</v>
      </c>
    </row>
    <row r="1694" spans="1:13" x14ac:dyDescent="0.4">
      <c r="A1694">
        <v>101693</v>
      </c>
      <c r="B1694" s="1">
        <v>45935.548611111109</v>
      </c>
      <c r="C1694" t="s">
        <v>34</v>
      </c>
      <c r="D1694" t="s">
        <v>24</v>
      </c>
      <c r="E1694" t="s">
        <v>31</v>
      </c>
      <c r="F1694" t="s">
        <v>32</v>
      </c>
      <c r="G1694">
        <v>75</v>
      </c>
      <c r="H1694">
        <v>624</v>
      </c>
      <c r="I1694">
        <v>312.77999999999997</v>
      </c>
      <c r="J1694" t="s">
        <v>60</v>
      </c>
      <c r="K1694">
        <v>25000</v>
      </c>
      <c r="L1694">
        <v>18000</v>
      </c>
      <c r="M1694" t="s">
        <v>33</v>
      </c>
    </row>
    <row r="1695" spans="1:13" x14ac:dyDescent="0.4">
      <c r="A1695">
        <v>101694</v>
      </c>
      <c r="B1695" s="1">
        <v>45853.163888888892</v>
      </c>
      <c r="C1695" t="s">
        <v>45</v>
      </c>
      <c r="D1695" t="s">
        <v>43</v>
      </c>
      <c r="E1695" t="s">
        <v>29</v>
      </c>
      <c r="F1695" t="s">
        <v>37</v>
      </c>
      <c r="G1695">
        <v>26</v>
      </c>
      <c r="H1695">
        <v>481</v>
      </c>
      <c r="I1695">
        <v>1954.73</v>
      </c>
      <c r="J1695" t="s">
        <v>44</v>
      </c>
      <c r="K1695">
        <v>4500</v>
      </c>
      <c r="L1695">
        <v>2500</v>
      </c>
      <c r="M1695" t="s">
        <v>38</v>
      </c>
    </row>
    <row r="1696" spans="1:13" x14ac:dyDescent="0.4">
      <c r="A1696">
        <v>101695</v>
      </c>
      <c r="B1696" s="1">
        <v>46009.379166666666</v>
      </c>
      <c r="C1696" t="s">
        <v>23</v>
      </c>
      <c r="D1696" t="s">
        <v>40</v>
      </c>
      <c r="E1696" t="s">
        <v>31</v>
      </c>
      <c r="F1696" t="s">
        <v>16</v>
      </c>
      <c r="G1696">
        <v>7</v>
      </c>
      <c r="H1696">
        <v>1101</v>
      </c>
      <c r="I1696">
        <v>943.47</v>
      </c>
      <c r="J1696" t="s">
        <v>41</v>
      </c>
      <c r="K1696">
        <v>5500</v>
      </c>
      <c r="L1696">
        <v>3500</v>
      </c>
      <c r="M1696" t="s">
        <v>18</v>
      </c>
    </row>
    <row r="1697" spans="1:13" x14ac:dyDescent="0.4">
      <c r="A1697">
        <v>101696</v>
      </c>
      <c r="B1697" s="1">
        <v>45899.365972222222</v>
      </c>
      <c r="C1697" t="s">
        <v>13</v>
      </c>
      <c r="D1697" t="s">
        <v>43</v>
      </c>
      <c r="E1697" t="s">
        <v>29</v>
      </c>
      <c r="F1697" t="s">
        <v>25</v>
      </c>
      <c r="G1697">
        <v>68</v>
      </c>
      <c r="H1697">
        <v>607</v>
      </c>
      <c r="I1697">
        <v>2117.25</v>
      </c>
      <c r="J1697" t="s">
        <v>61</v>
      </c>
      <c r="K1697">
        <v>2800</v>
      </c>
      <c r="L1697">
        <v>1500</v>
      </c>
      <c r="M1697" t="s">
        <v>27</v>
      </c>
    </row>
    <row r="1698" spans="1:13" x14ac:dyDescent="0.4">
      <c r="A1698">
        <v>101697</v>
      </c>
      <c r="B1698" s="1">
        <v>45981.838888888888</v>
      </c>
      <c r="C1698" t="s">
        <v>39</v>
      </c>
      <c r="D1698" t="s">
        <v>28</v>
      </c>
      <c r="E1698" t="s">
        <v>15</v>
      </c>
      <c r="F1698" t="s">
        <v>25</v>
      </c>
      <c r="G1698">
        <v>77</v>
      </c>
      <c r="H1698">
        <v>586</v>
      </c>
      <c r="I1698">
        <v>596.70000000000005</v>
      </c>
      <c r="J1698" t="s">
        <v>30</v>
      </c>
      <c r="K1698">
        <v>450</v>
      </c>
      <c r="L1698">
        <v>200</v>
      </c>
      <c r="M1698" t="s">
        <v>27</v>
      </c>
    </row>
    <row r="1699" spans="1:13" x14ac:dyDescent="0.4">
      <c r="A1699">
        <v>101698</v>
      </c>
      <c r="B1699" s="1">
        <v>45876.927777777775</v>
      </c>
      <c r="C1699" t="s">
        <v>50</v>
      </c>
      <c r="D1699" t="s">
        <v>24</v>
      </c>
      <c r="E1699" t="s">
        <v>31</v>
      </c>
      <c r="F1699" t="s">
        <v>16</v>
      </c>
      <c r="G1699">
        <v>42</v>
      </c>
      <c r="H1699">
        <v>761</v>
      </c>
      <c r="I1699">
        <v>291.5</v>
      </c>
      <c r="J1699" t="s">
        <v>60</v>
      </c>
      <c r="K1699">
        <v>25000</v>
      </c>
      <c r="L1699">
        <v>18000</v>
      </c>
      <c r="M1699" t="s">
        <v>18</v>
      </c>
    </row>
    <row r="1700" spans="1:13" x14ac:dyDescent="0.4">
      <c r="A1700">
        <v>101699</v>
      </c>
      <c r="B1700" s="1">
        <v>45849.824999999997</v>
      </c>
      <c r="C1700" t="s">
        <v>23</v>
      </c>
      <c r="D1700" t="s">
        <v>24</v>
      </c>
      <c r="E1700" t="s">
        <v>29</v>
      </c>
      <c r="F1700" t="s">
        <v>37</v>
      </c>
      <c r="G1700">
        <v>64</v>
      </c>
      <c r="H1700">
        <v>697</v>
      </c>
      <c r="I1700">
        <v>661.26</v>
      </c>
      <c r="J1700" t="s">
        <v>60</v>
      </c>
      <c r="K1700">
        <v>25000</v>
      </c>
      <c r="L1700">
        <v>18000</v>
      </c>
      <c r="M1700" t="s">
        <v>38</v>
      </c>
    </row>
    <row r="1701" spans="1:13" x14ac:dyDescent="0.4">
      <c r="A1701">
        <v>101700</v>
      </c>
      <c r="B1701" s="1">
        <v>45674.632638888892</v>
      </c>
      <c r="C1701" t="s">
        <v>45</v>
      </c>
      <c r="D1701" t="s">
        <v>35</v>
      </c>
      <c r="E1701" t="s">
        <v>31</v>
      </c>
      <c r="F1701" t="s">
        <v>20</v>
      </c>
      <c r="G1701">
        <v>19</v>
      </c>
      <c r="H1701">
        <v>1165</v>
      </c>
      <c r="I1701">
        <v>923.57</v>
      </c>
      <c r="J1701" t="s">
        <v>36</v>
      </c>
      <c r="K1701">
        <v>12000</v>
      </c>
      <c r="L1701">
        <v>8000</v>
      </c>
      <c r="M1701" t="s">
        <v>22</v>
      </c>
    </row>
    <row r="1702" spans="1:13" x14ac:dyDescent="0.4">
      <c r="A1702">
        <v>101701</v>
      </c>
      <c r="B1702" s="1">
        <v>45669.434027777781</v>
      </c>
      <c r="C1702" t="s">
        <v>34</v>
      </c>
      <c r="D1702" t="s">
        <v>43</v>
      </c>
      <c r="E1702" t="s">
        <v>15</v>
      </c>
      <c r="F1702" t="s">
        <v>25</v>
      </c>
      <c r="G1702">
        <v>70</v>
      </c>
      <c r="H1702">
        <v>756</v>
      </c>
      <c r="I1702">
        <v>3162.75</v>
      </c>
      <c r="J1702" t="s">
        <v>51</v>
      </c>
      <c r="K1702">
        <v>1800</v>
      </c>
      <c r="L1702">
        <v>900</v>
      </c>
      <c r="M1702" t="s">
        <v>27</v>
      </c>
    </row>
    <row r="1703" spans="1:13" x14ac:dyDescent="0.4">
      <c r="A1703">
        <v>101702</v>
      </c>
      <c r="B1703" s="1">
        <v>45850.797222222223</v>
      </c>
      <c r="C1703" t="s">
        <v>19</v>
      </c>
      <c r="D1703" t="s">
        <v>35</v>
      </c>
      <c r="E1703" t="s">
        <v>31</v>
      </c>
      <c r="F1703" t="s">
        <v>25</v>
      </c>
      <c r="G1703">
        <v>14</v>
      </c>
      <c r="H1703">
        <v>650</v>
      </c>
      <c r="I1703">
        <v>844.38</v>
      </c>
      <c r="J1703" t="s">
        <v>49</v>
      </c>
      <c r="K1703">
        <v>8500</v>
      </c>
      <c r="L1703">
        <v>5500</v>
      </c>
      <c r="M1703" t="s">
        <v>27</v>
      </c>
    </row>
    <row r="1704" spans="1:13" x14ac:dyDescent="0.4">
      <c r="A1704">
        <v>101703</v>
      </c>
      <c r="B1704" s="1">
        <v>45679.002083333333</v>
      </c>
      <c r="C1704" t="s">
        <v>45</v>
      </c>
      <c r="D1704" t="s">
        <v>46</v>
      </c>
      <c r="E1704" t="s">
        <v>31</v>
      </c>
      <c r="F1704" t="s">
        <v>32</v>
      </c>
      <c r="G1704">
        <v>69</v>
      </c>
      <c r="H1704">
        <v>639</v>
      </c>
      <c r="I1704">
        <v>876.86</v>
      </c>
      <c r="J1704" t="s">
        <v>53</v>
      </c>
      <c r="K1704">
        <v>15000</v>
      </c>
      <c r="L1704">
        <v>9500</v>
      </c>
      <c r="M1704" t="s">
        <v>33</v>
      </c>
    </row>
    <row r="1705" spans="1:13" x14ac:dyDescent="0.4">
      <c r="A1705">
        <v>101704</v>
      </c>
      <c r="B1705" s="1">
        <v>45777.402777777781</v>
      </c>
      <c r="C1705" t="s">
        <v>34</v>
      </c>
      <c r="D1705" t="s">
        <v>14</v>
      </c>
      <c r="E1705" t="s">
        <v>29</v>
      </c>
      <c r="F1705" t="s">
        <v>20</v>
      </c>
      <c r="G1705">
        <v>31</v>
      </c>
      <c r="H1705">
        <v>943</v>
      </c>
      <c r="I1705">
        <v>944.85</v>
      </c>
      <c r="J1705" t="s">
        <v>21</v>
      </c>
      <c r="K1705">
        <v>6500</v>
      </c>
      <c r="L1705">
        <v>4200</v>
      </c>
      <c r="M1705" t="s">
        <v>22</v>
      </c>
    </row>
    <row r="1706" spans="1:13" x14ac:dyDescent="0.4">
      <c r="A1706">
        <v>101705</v>
      </c>
      <c r="B1706" s="1">
        <v>45867.384722222225</v>
      </c>
      <c r="C1706" t="s">
        <v>23</v>
      </c>
      <c r="D1706" t="s">
        <v>43</v>
      </c>
      <c r="E1706" t="s">
        <v>29</v>
      </c>
      <c r="F1706" t="s">
        <v>16</v>
      </c>
      <c r="G1706">
        <v>72</v>
      </c>
      <c r="H1706">
        <v>1170</v>
      </c>
      <c r="I1706">
        <v>941.08</v>
      </c>
      <c r="J1706" t="s">
        <v>61</v>
      </c>
      <c r="K1706">
        <v>2800</v>
      </c>
      <c r="L1706">
        <v>1500</v>
      </c>
      <c r="M1706" t="s">
        <v>18</v>
      </c>
    </row>
    <row r="1707" spans="1:13" x14ac:dyDescent="0.4">
      <c r="A1707">
        <v>101706</v>
      </c>
      <c r="B1707" s="1">
        <v>45963.974305555559</v>
      </c>
      <c r="C1707" t="s">
        <v>19</v>
      </c>
      <c r="D1707" t="s">
        <v>14</v>
      </c>
      <c r="E1707" t="s">
        <v>31</v>
      </c>
      <c r="F1707" t="s">
        <v>32</v>
      </c>
      <c r="G1707">
        <v>32</v>
      </c>
      <c r="H1707">
        <v>430</v>
      </c>
      <c r="I1707">
        <v>374.36</v>
      </c>
      <c r="J1707" t="s">
        <v>17</v>
      </c>
      <c r="K1707">
        <v>3200</v>
      </c>
      <c r="L1707">
        <v>2000</v>
      </c>
      <c r="M1707" t="s">
        <v>33</v>
      </c>
    </row>
    <row r="1708" spans="1:13" x14ac:dyDescent="0.4">
      <c r="A1708">
        <v>101707</v>
      </c>
      <c r="B1708" s="1">
        <v>45927.365972222222</v>
      </c>
      <c r="C1708" t="s">
        <v>39</v>
      </c>
      <c r="D1708" t="s">
        <v>14</v>
      </c>
      <c r="E1708" t="s">
        <v>29</v>
      </c>
      <c r="F1708" t="s">
        <v>25</v>
      </c>
      <c r="G1708">
        <v>44</v>
      </c>
      <c r="H1708">
        <v>319</v>
      </c>
      <c r="I1708">
        <v>768.69</v>
      </c>
      <c r="J1708" t="s">
        <v>17</v>
      </c>
      <c r="K1708">
        <v>3200</v>
      </c>
      <c r="L1708">
        <v>2000</v>
      </c>
      <c r="M1708" t="s">
        <v>27</v>
      </c>
    </row>
    <row r="1709" spans="1:13" x14ac:dyDescent="0.4">
      <c r="A1709">
        <v>101708</v>
      </c>
      <c r="B1709" s="1">
        <v>45849.00277777778</v>
      </c>
      <c r="C1709" t="s">
        <v>39</v>
      </c>
      <c r="D1709" t="s">
        <v>55</v>
      </c>
      <c r="E1709" t="s">
        <v>15</v>
      </c>
      <c r="F1709" t="s">
        <v>25</v>
      </c>
      <c r="G1709">
        <v>88</v>
      </c>
      <c r="H1709">
        <v>1114</v>
      </c>
      <c r="I1709">
        <v>433.69</v>
      </c>
      <c r="J1709" t="s">
        <v>58</v>
      </c>
      <c r="K1709">
        <v>1200</v>
      </c>
      <c r="L1709">
        <v>800</v>
      </c>
      <c r="M1709" t="s">
        <v>27</v>
      </c>
    </row>
    <row r="1710" spans="1:13" x14ac:dyDescent="0.4">
      <c r="A1710">
        <v>101709</v>
      </c>
      <c r="B1710" s="1">
        <v>45832.05972222222</v>
      </c>
      <c r="C1710" t="s">
        <v>42</v>
      </c>
      <c r="D1710" t="s">
        <v>43</v>
      </c>
      <c r="E1710" t="s">
        <v>15</v>
      </c>
      <c r="F1710" t="s">
        <v>32</v>
      </c>
      <c r="G1710">
        <v>90</v>
      </c>
      <c r="H1710">
        <v>1194</v>
      </c>
      <c r="I1710">
        <v>326.02</v>
      </c>
      <c r="J1710" t="s">
        <v>44</v>
      </c>
      <c r="K1710">
        <v>4500</v>
      </c>
      <c r="L1710">
        <v>2500</v>
      </c>
      <c r="M1710" t="s">
        <v>33</v>
      </c>
    </row>
    <row r="1711" spans="1:13" x14ac:dyDescent="0.4">
      <c r="A1711">
        <v>101710</v>
      </c>
      <c r="B1711" s="1">
        <v>45942.592361111114</v>
      </c>
      <c r="C1711" t="s">
        <v>45</v>
      </c>
      <c r="D1711" t="s">
        <v>24</v>
      </c>
      <c r="E1711" t="s">
        <v>31</v>
      </c>
      <c r="F1711" t="s">
        <v>20</v>
      </c>
      <c r="G1711">
        <v>82</v>
      </c>
      <c r="H1711">
        <v>1138</v>
      </c>
      <c r="I1711">
        <v>723.12</v>
      </c>
      <c r="J1711" t="s">
        <v>59</v>
      </c>
      <c r="K1711">
        <v>3500</v>
      </c>
      <c r="L1711">
        <v>2200</v>
      </c>
      <c r="M1711" t="s">
        <v>22</v>
      </c>
    </row>
    <row r="1712" spans="1:13" x14ac:dyDescent="0.4">
      <c r="A1712">
        <v>101711</v>
      </c>
      <c r="B1712" s="1">
        <v>45861.311111111114</v>
      </c>
      <c r="C1712" t="s">
        <v>34</v>
      </c>
      <c r="D1712" t="s">
        <v>28</v>
      </c>
      <c r="E1712" t="s">
        <v>29</v>
      </c>
      <c r="F1712" t="s">
        <v>16</v>
      </c>
      <c r="G1712">
        <v>99</v>
      </c>
      <c r="H1712">
        <v>1092</v>
      </c>
      <c r="I1712">
        <v>267.14</v>
      </c>
      <c r="J1712" t="s">
        <v>54</v>
      </c>
      <c r="K1712">
        <v>2500</v>
      </c>
      <c r="L1712">
        <v>1500</v>
      </c>
      <c r="M1712" t="s">
        <v>18</v>
      </c>
    </row>
    <row r="1713" spans="1:13" x14ac:dyDescent="0.4">
      <c r="A1713">
        <v>101712</v>
      </c>
      <c r="B1713" s="1">
        <v>45821.965277777781</v>
      </c>
      <c r="C1713" t="s">
        <v>45</v>
      </c>
      <c r="D1713" t="s">
        <v>14</v>
      </c>
      <c r="E1713" t="s">
        <v>15</v>
      </c>
      <c r="F1713" t="s">
        <v>25</v>
      </c>
      <c r="G1713">
        <v>10</v>
      </c>
      <c r="H1713">
        <v>883</v>
      </c>
      <c r="I1713">
        <v>653.66999999999996</v>
      </c>
      <c r="J1713" t="s">
        <v>21</v>
      </c>
      <c r="K1713">
        <v>6500</v>
      </c>
      <c r="L1713">
        <v>4200</v>
      </c>
      <c r="M1713" t="s">
        <v>27</v>
      </c>
    </row>
    <row r="1714" spans="1:13" x14ac:dyDescent="0.4">
      <c r="A1714">
        <v>101713</v>
      </c>
      <c r="B1714" s="1">
        <v>45908.60833333333</v>
      </c>
      <c r="C1714" t="s">
        <v>13</v>
      </c>
      <c r="D1714" t="s">
        <v>43</v>
      </c>
      <c r="E1714" t="s">
        <v>15</v>
      </c>
      <c r="F1714" t="s">
        <v>25</v>
      </c>
      <c r="G1714">
        <v>50</v>
      </c>
      <c r="H1714">
        <v>672</v>
      </c>
      <c r="I1714">
        <v>162.83000000000001</v>
      </c>
      <c r="J1714" t="s">
        <v>61</v>
      </c>
      <c r="K1714">
        <v>2800</v>
      </c>
      <c r="L1714">
        <v>1500</v>
      </c>
      <c r="M1714" t="s">
        <v>27</v>
      </c>
    </row>
    <row r="1715" spans="1:13" x14ac:dyDescent="0.4">
      <c r="A1715">
        <v>101714</v>
      </c>
      <c r="B1715" s="1">
        <v>45884.686805555553</v>
      </c>
      <c r="C1715" t="s">
        <v>45</v>
      </c>
      <c r="D1715" t="s">
        <v>46</v>
      </c>
      <c r="E1715" t="s">
        <v>15</v>
      </c>
      <c r="F1715" t="s">
        <v>25</v>
      </c>
      <c r="G1715">
        <v>49</v>
      </c>
      <c r="H1715">
        <v>1119</v>
      </c>
      <c r="I1715">
        <v>312.08999999999997</v>
      </c>
      <c r="J1715" t="s">
        <v>47</v>
      </c>
      <c r="K1715">
        <v>4500</v>
      </c>
      <c r="L1715">
        <v>2800</v>
      </c>
      <c r="M1715" t="s">
        <v>27</v>
      </c>
    </row>
    <row r="1716" spans="1:13" x14ac:dyDescent="0.4">
      <c r="A1716">
        <v>101715</v>
      </c>
      <c r="B1716" s="1">
        <v>45664.386111111111</v>
      </c>
      <c r="C1716" t="s">
        <v>34</v>
      </c>
      <c r="D1716" t="s">
        <v>46</v>
      </c>
      <c r="E1716" t="s">
        <v>15</v>
      </c>
      <c r="F1716" t="s">
        <v>37</v>
      </c>
      <c r="G1716">
        <v>66</v>
      </c>
      <c r="H1716">
        <v>305</v>
      </c>
      <c r="I1716">
        <v>540.63</v>
      </c>
      <c r="J1716" t="s">
        <v>47</v>
      </c>
      <c r="K1716">
        <v>4500</v>
      </c>
      <c r="L1716">
        <v>2800</v>
      </c>
      <c r="M1716" t="s">
        <v>38</v>
      </c>
    </row>
    <row r="1717" spans="1:13" x14ac:dyDescent="0.4">
      <c r="A1717">
        <v>101716</v>
      </c>
      <c r="B1717" s="1">
        <v>45686.200694444444</v>
      </c>
      <c r="C1717" t="s">
        <v>45</v>
      </c>
      <c r="D1717" t="s">
        <v>24</v>
      </c>
      <c r="E1717" t="s">
        <v>15</v>
      </c>
      <c r="F1717" t="s">
        <v>25</v>
      </c>
      <c r="G1717">
        <v>81</v>
      </c>
      <c r="H1717">
        <v>923</v>
      </c>
      <c r="I1717">
        <v>579.1</v>
      </c>
      <c r="J1717" t="s">
        <v>59</v>
      </c>
      <c r="K1717">
        <v>3500</v>
      </c>
      <c r="L1717">
        <v>2200</v>
      </c>
      <c r="M1717" t="s">
        <v>27</v>
      </c>
    </row>
    <row r="1718" spans="1:13" x14ac:dyDescent="0.4">
      <c r="A1718">
        <v>101717</v>
      </c>
      <c r="B1718" s="1">
        <v>45690.904166666667</v>
      </c>
      <c r="C1718" t="s">
        <v>34</v>
      </c>
      <c r="D1718" t="s">
        <v>35</v>
      </c>
      <c r="E1718" t="s">
        <v>15</v>
      </c>
      <c r="F1718" t="s">
        <v>20</v>
      </c>
      <c r="G1718">
        <v>75</v>
      </c>
      <c r="H1718">
        <v>326</v>
      </c>
      <c r="I1718">
        <v>200.06</v>
      </c>
      <c r="J1718" t="s">
        <v>36</v>
      </c>
      <c r="K1718">
        <v>12000</v>
      </c>
      <c r="L1718">
        <v>8000</v>
      </c>
      <c r="M1718" t="s">
        <v>22</v>
      </c>
    </row>
    <row r="1719" spans="1:13" x14ac:dyDescent="0.4">
      <c r="A1719">
        <v>101718</v>
      </c>
      <c r="B1719" s="1">
        <v>45791.178472222222</v>
      </c>
      <c r="C1719" t="s">
        <v>42</v>
      </c>
      <c r="D1719" t="s">
        <v>40</v>
      </c>
      <c r="E1719" t="s">
        <v>15</v>
      </c>
      <c r="F1719" t="s">
        <v>25</v>
      </c>
      <c r="G1719">
        <v>77</v>
      </c>
      <c r="H1719">
        <v>472</v>
      </c>
      <c r="I1719">
        <v>527.25</v>
      </c>
      <c r="J1719" t="s">
        <v>41</v>
      </c>
      <c r="K1719">
        <v>5500</v>
      </c>
      <c r="L1719">
        <v>3500</v>
      </c>
      <c r="M1719" t="s">
        <v>27</v>
      </c>
    </row>
    <row r="1720" spans="1:13" x14ac:dyDescent="0.4">
      <c r="A1720">
        <v>101719</v>
      </c>
      <c r="B1720" s="1">
        <v>45736.897222222222</v>
      </c>
      <c r="C1720" t="s">
        <v>13</v>
      </c>
      <c r="D1720" t="s">
        <v>46</v>
      </c>
      <c r="E1720" t="s">
        <v>15</v>
      </c>
      <c r="F1720" t="s">
        <v>20</v>
      </c>
      <c r="G1720">
        <v>75</v>
      </c>
      <c r="H1720">
        <v>962</v>
      </c>
      <c r="I1720">
        <v>396.6</v>
      </c>
      <c r="J1720" t="s">
        <v>47</v>
      </c>
      <c r="K1720">
        <v>4500</v>
      </c>
      <c r="L1720">
        <v>2800</v>
      </c>
      <c r="M1720" t="s">
        <v>22</v>
      </c>
    </row>
    <row r="1721" spans="1:13" x14ac:dyDescent="0.4">
      <c r="A1721">
        <v>101720</v>
      </c>
      <c r="B1721" s="1">
        <v>45715.939583333333</v>
      </c>
      <c r="C1721" t="s">
        <v>45</v>
      </c>
      <c r="D1721" t="s">
        <v>43</v>
      </c>
      <c r="E1721" t="s">
        <v>29</v>
      </c>
      <c r="F1721" t="s">
        <v>16</v>
      </c>
      <c r="G1721">
        <v>47</v>
      </c>
      <c r="H1721">
        <v>1125</v>
      </c>
      <c r="I1721">
        <v>956.32</v>
      </c>
      <c r="J1721" t="s">
        <v>44</v>
      </c>
      <c r="K1721">
        <v>4500</v>
      </c>
      <c r="L1721">
        <v>2500</v>
      </c>
      <c r="M1721" t="s">
        <v>18</v>
      </c>
    </row>
    <row r="1722" spans="1:13" x14ac:dyDescent="0.4">
      <c r="A1722">
        <v>101721</v>
      </c>
      <c r="B1722" s="1">
        <v>45683.433333333334</v>
      </c>
      <c r="C1722" t="s">
        <v>39</v>
      </c>
      <c r="D1722" t="s">
        <v>28</v>
      </c>
      <c r="E1722" t="s">
        <v>31</v>
      </c>
      <c r="F1722" t="s">
        <v>16</v>
      </c>
      <c r="G1722">
        <v>54</v>
      </c>
      <c r="H1722">
        <v>691</v>
      </c>
      <c r="I1722">
        <v>629.16</v>
      </c>
      <c r="J1722" t="s">
        <v>30</v>
      </c>
      <c r="K1722">
        <v>450</v>
      </c>
      <c r="L1722">
        <v>200</v>
      </c>
      <c r="M1722" t="s">
        <v>18</v>
      </c>
    </row>
    <row r="1723" spans="1:13" x14ac:dyDescent="0.4">
      <c r="A1723">
        <v>101722</v>
      </c>
      <c r="B1723" s="1">
        <v>45883.404166666667</v>
      </c>
      <c r="C1723" t="s">
        <v>23</v>
      </c>
      <c r="D1723" t="s">
        <v>46</v>
      </c>
      <c r="E1723" t="s">
        <v>15</v>
      </c>
      <c r="F1723" t="s">
        <v>32</v>
      </c>
      <c r="G1723">
        <v>11</v>
      </c>
      <c r="H1723">
        <v>651</v>
      </c>
      <c r="I1723">
        <v>886.84</v>
      </c>
      <c r="J1723" t="s">
        <v>53</v>
      </c>
      <c r="K1723">
        <v>15000</v>
      </c>
      <c r="L1723">
        <v>9500</v>
      </c>
      <c r="M1723" t="s">
        <v>33</v>
      </c>
    </row>
    <row r="1724" spans="1:13" x14ac:dyDescent="0.4">
      <c r="A1724">
        <v>101723</v>
      </c>
      <c r="B1724" s="1">
        <v>45942.875694444447</v>
      </c>
      <c r="C1724" t="s">
        <v>39</v>
      </c>
      <c r="D1724" t="s">
        <v>40</v>
      </c>
      <c r="E1724" t="s">
        <v>15</v>
      </c>
      <c r="F1724" t="s">
        <v>32</v>
      </c>
      <c r="G1724">
        <v>6</v>
      </c>
      <c r="H1724">
        <v>491</v>
      </c>
      <c r="I1724">
        <v>581.4</v>
      </c>
      <c r="J1724" t="s">
        <v>52</v>
      </c>
      <c r="K1724">
        <v>1500</v>
      </c>
      <c r="L1724">
        <v>800</v>
      </c>
      <c r="M1724" t="s">
        <v>33</v>
      </c>
    </row>
    <row r="1725" spans="1:13" x14ac:dyDescent="0.4">
      <c r="A1725">
        <v>101724</v>
      </c>
      <c r="B1725" s="1">
        <v>45661.099305555559</v>
      </c>
      <c r="C1725" t="s">
        <v>45</v>
      </c>
      <c r="D1725" t="s">
        <v>28</v>
      </c>
      <c r="E1725" t="s">
        <v>15</v>
      </c>
      <c r="F1725" t="s">
        <v>20</v>
      </c>
      <c r="G1725">
        <v>80</v>
      </c>
      <c r="H1725">
        <v>1008</v>
      </c>
      <c r="I1725">
        <v>492.21</v>
      </c>
      <c r="J1725" t="s">
        <v>54</v>
      </c>
      <c r="K1725">
        <v>2500</v>
      </c>
      <c r="L1725">
        <v>1500</v>
      </c>
      <c r="M1725" t="s">
        <v>22</v>
      </c>
    </row>
    <row r="1726" spans="1:13" x14ac:dyDescent="0.4">
      <c r="A1726">
        <v>101725</v>
      </c>
      <c r="B1726" s="1">
        <v>45756.905555555553</v>
      </c>
      <c r="C1726" t="s">
        <v>19</v>
      </c>
      <c r="D1726" t="s">
        <v>24</v>
      </c>
      <c r="E1726" t="s">
        <v>15</v>
      </c>
      <c r="F1726" t="s">
        <v>25</v>
      </c>
      <c r="G1726">
        <v>61</v>
      </c>
      <c r="H1726">
        <v>1041</v>
      </c>
      <c r="I1726">
        <v>633.74</v>
      </c>
      <c r="J1726" t="s">
        <v>60</v>
      </c>
      <c r="K1726">
        <v>25000</v>
      </c>
      <c r="L1726">
        <v>18000</v>
      </c>
      <c r="M1726" t="s">
        <v>27</v>
      </c>
    </row>
    <row r="1727" spans="1:13" x14ac:dyDescent="0.4">
      <c r="A1727">
        <v>101726</v>
      </c>
      <c r="B1727" s="1">
        <v>45696.336805555555</v>
      </c>
      <c r="C1727" t="s">
        <v>19</v>
      </c>
      <c r="D1727" t="s">
        <v>14</v>
      </c>
      <c r="E1727" t="s">
        <v>15</v>
      </c>
      <c r="F1727" t="s">
        <v>37</v>
      </c>
      <c r="G1727">
        <v>97</v>
      </c>
      <c r="H1727">
        <v>1137</v>
      </c>
      <c r="I1727">
        <v>553.17999999999995</v>
      </c>
      <c r="J1727" t="s">
        <v>21</v>
      </c>
      <c r="K1727">
        <v>6500</v>
      </c>
      <c r="L1727">
        <v>4200</v>
      </c>
      <c r="M1727" t="s">
        <v>38</v>
      </c>
    </row>
    <row r="1728" spans="1:13" x14ac:dyDescent="0.4">
      <c r="A1728">
        <v>101727</v>
      </c>
      <c r="B1728" s="1">
        <v>45928.901388888888</v>
      </c>
      <c r="C1728" t="s">
        <v>45</v>
      </c>
      <c r="D1728" t="s">
        <v>43</v>
      </c>
      <c r="E1728" t="s">
        <v>15</v>
      </c>
      <c r="F1728" t="s">
        <v>25</v>
      </c>
      <c r="G1728">
        <v>29</v>
      </c>
      <c r="H1728">
        <v>1117</v>
      </c>
      <c r="I1728">
        <v>884.81</v>
      </c>
      <c r="J1728" t="s">
        <v>44</v>
      </c>
      <c r="K1728">
        <v>4500</v>
      </c>
      <c r="L1728">
        <v>2500</v>
      </c>
      <c r="M1728" t="s">
        <v>27</v>
      </c>
    </row>
    <row r="1729" spans="1:13" x14ac:dyDescent="0.4">
      <c r="A1729">
        <v>101728</v>
      </c>
      <c r="B1729" s="1">
        <v>45942.899305555555</v>
      </c>
      <c r="C1729" t="s">
        <v>34</v>
      </c>
      <c r="D1729" t="s">
        <v>28</v>
      </c>
      <c r="E1729" t="s">
        <v>15</v>
      </c>
      <c r="F1729" t="s">
        <v>37</v>
      </c>
      <c r="G1729">
        <v>98</v>
      </c>
      <c r="H1729">
        <v>516</v>
      </c>
      <c r="I1729">
        <v>3021.38</v>
      </c>
      <c r="J1729" t="s">
        <v>54</v>
      </c>
      <c r="K1729">
        <v>2500</v>
      </c>
      <c r="L1729">
        <v>1500</v>
      </c>
      <c r="M1729" t="s">
        <v>38</v>
      </c>
    </row>
    <row r="1730" spans="1:13" x14ac:dyDescent="0.4">
      <c r="A1730">
        <v>101729</v>
      </c>
      <c r="B1730" s="1">
        <v>45814.168055555558</v>
      </c>
      <c r="C1730" t="s">
        <v>45</v>
      </c>
      <c r="D1730" t="s">
        <v>40</v>
      </c>
      <c r="E1730" t="s">
        <v>15</v>
      </c>
      <c r="F1730" t="s">
        <v>20</v>
      </c>
      <c r="G1730">
        <v>97</v>
      </c>
      <c r="H1730">
        <v>828</v>
      </c>
      <c r="I1730">
        <v>354.73</v>
      </c>
      <c r="J1730" t="s">
        <v>52</v>
      </c>
      <c r="K1730">
        <v>1500</v>
      </c>
      <c r="L1730">
        <v>800</v>
      </c>
      <c r="M1730" t="s">
        <v>22</v>
      </c>
    </row>
    <row r="1731" spans="1:13" x14ac:dyDescent="0.4">
      <c r="A1731">
        <v>101730</v>
      </c>
      <c r="B1731" s="1">
        <v>45732.004166666666</v>
      </c>
      <c r="C1731" t="s">
        <v>23</v>
      </c>
      <c r="D1731" t="s">
        <v>24</v>
      </c>
      <c r="E1731" t="s">
        <v>31</v>
      </c>
      <c r="F1731" t="s">
        <v>16</v>
      </c>
      <c r="G1731">
        <v>12</v>
      </c>
      <c r="H1731">
        <v>1078</v>
      </c>
      <c r="I1731">
        <v>935.61</v>
      </c>
      <c r="J1731" t="s">
        <v>59</v>
      </c>
      <c r="K1731">
        <v>3500</v>
      </c>
      <c r="L1731">
        <v>2200</v>
      </c>
      <c r="M1731" t="s">
        <v>18</v>
      </c>
    </row>
    <row r="1732" spans="1:13" x14ac:dyDescent="0.4">
      <c r="A1732">
        <v>101731</v>
      </c>
      <c r="B1732" s="1">
        <v>45945.204861111109</v>
      </c>
      <c r="C1732" t="s">
        <v>48</v>
      </c>
      <c r="D1732" t="s">
        <v>55</v>
      </c>
      <c r="E1732" t="s">
        <v>31</v>
      </c>
      <c r="F1732" t="s">
        <v>37</v>
      </c>
      <c r="G1732">
        <v>97</v>
      </c>
      <c r="H1732">
        <v>735</v>
      </c>
      <c r="I1732">
        <v>1183.31</v>
      </c>
      <c r="J1732" t="s">
        <v>57</v>
      </c>
      <c r="K1732">
        <v>600</v>
      </c>
      <c r="L1732">
        <v>350</v>
      </c>
      <c r="M1732" t="s">
        <v>38</v>
      </c>
    </row>
    <row r="1733" spans="1:13" x14ac:dyDescent="0.4">
      <c r="A1733">
        <v>101732</v>
      </c>
      <c r="B1733" s="1">
        <v>45787.431250000001</v>
      </c>
      <c r="C1733" t="s">
        <v>39</v>
      </c>
      <c r="D1733" t="s">
        <v>43</v>
      </c>
      <c r="E1733" t="s">
        <v>15</v>
      </c>
      <c r="F1733" t="s">
        <v>32</v>
      </c>
      <c r="G1733">
        <v>88</v>
      </c>
      <c r="H1733">
        <v>1008</v>
      </c>
      <c r="I1733">
        <v>926.6</v>
      </c>
      <c r="J1733" t="s">
        <v>51</v>
      </c>
      <c r="K1733">
        <v>1800</v>
      </c>
      <c r="L1733">
        <v>900</v>
      </c>
      <c r="M1733" t="s">
        <v>33</v>
      </c>
    </row>
    <row r="1734" spans="1:13" x14ac:dyDescent="0.4">
      <c r="A1734">
        <v>101733</v>
      </c>
      <c r="B1734" s="1">
        <v>45832.020138888889</v>
      </c>
      <c r="C1734" t="s">
        <v>19</v>
      </c>
      <c r="D1734" t="s">
        <v>55</v>
      </c>
      <c r="E1734" t="s">
        <v>31</v>
      </c>
      <c r="F1734" t="s">
        <v>32</v>
      </c>
      <c r="G1734">
        <v>7</v>
      </c>
      <c r="H1734">
        <v>1064</v>
      </c>
      <c r="I1734">
        <v>507.2</v>
      </c>
      <c r="J1734" t="s">
        <v>57</v>
      </c>
      <c r="K1734">
        <v>600</v>
      </c>
      <c r="L1734">
        <v>350</v>
      </c>
      <c r="M1734" t="s">
        <v>33</v>
      </c>
    </row>
    <row r="1735" spans="1:13" x14ac:dyDescent="0.4">
      <c r="A1735">
        <v>101734</v>
      </c>
      <c r="B1735" s="1">
        <v>45741.632638888892</v>
      </c>
      <c r="C1735" t="s">
        <v>45</v>
      </c>
      <c r="D1735" t="s">
        <v>24</v>
      </c>
      <c r="E1735" t="s">
        <v>15</v>
      </c>
      <c r="F1735" t="s">
        <v>16</v>
      </c>
      <c r="G1735">
        <v>60</v>
      </c>
      <c r="H1735">
        <v>373</v>
      </c>
      <c r="I1735">
        <v>496.32</v>
      </c>
      <c r="J1735" t="s">
        <v>59</v>
      </c>
      <c r="K1735">
        <v>3500</v>
      </c>
      <c r="L1735">
        <v>2200</v>
      </c>
      <c r="M1735" t="s">
        <v>18</v>
      </c>
    </row>
    <row r="1736" spans="1:13" x14ac:dyDescent="0.4">
      <c r="A1736">
        <v>101735</v>
      </c>
      <c r="B1736" s="1">
        <v>45679.322222222225</v>
      </c>
      <c r="C1736" t="s">
        <v>39</v>
      </c>
      <c r="D1736" t="s">
        <v>35</v>
      </c>
      <c r="E1736" t="s">
        <v>31</v>
      </c>
      <c r="F1736" t="s">
        <v>25</v>
      </c>
      <c r="G1736">
        <v>24</v>
      </c>
      <c r="H1736">
        <v>941</v>
      </c>
      <c r="I1736">
        <v>509.18</v>
      </c>
      <c r="J1736" t="s">
        <v>36</v>
      </c>
      <c r="K1736">
        <v>12000</v>
      </c>
      <c r="L1736">
        <v>8000</v>
      </c>
      <c r="M1736" t="s">
        <v>27</v>
      </c>
    </row>
    <row r="1737" spans="1:13" x14ac:dyDescent="0.4">
      <c r="A1737">
        <v>101736</v>
      </c>
      <c r="B1737" s="1">
        <v>45684.647222222222</v>
      </c>
      <c r="C1737" t="s">
        <v>19</v>
      </c>
      <c r="D1737" t="s">
        <v>35</v>
      </c>
      <c r="E1737" t="s">
        <v>31</v>
      </c>
      <c r="F1737" t="s">
        <v>32</v>
      </c>
      <c r="G1737">
        <v>94</v>
      </c>
      <c r="H1737">
        <v>1073</v>
      </c>
      <c r="I1737">
        <v>1191.29</v>
      </c>
      <c r="J1737" t="s">
        <v>49</v>
      </c>
      <c r="K1737">
        <v>8500</v>
      </c>
      <c r="L1737">
        <v>5500</v>
      </c>
      <c r="M1737" t="s">
        <v>33</v>
      </c>
    </row>
    <row r="1738" spans="1:13" x14ac:dyDescent="0.4">
      <c r="A1738">
        <v>101737</v>
      </c>
      <c r="B1738" s="1">
        <v>45852.005555555559</v>
      </c>
      <c r="C1738" t="s">
        <v>39</v>
      </c>
      <c r="D1738" t="s">
        <v>28</v>
      </c>
      <c r="E1738" t="s">
        <v>29</v>
      </c>
      <c r="F1738" t="s">
        <v>25</v>
      </c>
      <c r="G1738">
        <v>20</v>
      </c>
      <c r="H1738">
        <v>361</v>
      </c>
      <c r="I1738">
        <v>1007.03</v>
      </c>
      <c r="J1738" t="s">
        <v>30</v>
      </c>
      <c r="K1738">
        <v>450</v>
      </c>
      <c r="L1738">
        <v>200</v>
      </c>
      <c r="M1738" t="s">
        <v>27</v>
      </c>
    </row>
    <row r="1739" spans="1:13" x14ac:dyDescent="0.4">
      <c r="A1739">
        <v>101738</v>
      </c>
      <c r="B1739" s="1">
        <v>45994.30972222222</v>
      </c>
      <c r="C1739" t="s">
        <v>45</v>
      </c>
      <c r="D1739" t="s">
        <v>43</v>
      </c>
      <c r="E1739" t="s">
        <v>15</v>
      </c>
      <c r="F1739" t="s">
        <v>37</v>
      </c>
      <c r="G1739">
        <v>35</v>
      </c>
      <c r="H1739">
        <v>1162</v>
      </c>
      <c r="I1739">
        <v>443.09</v>
      </c>
      <c r="J1739" t="s">
        <v>51</v>
      </c>
      <c r="K1739">
        <v>1800</v>
      </c>
      <c r="L1739">
        <v>900</v>
      </c>
      <c r="M1739" t="s">
        <v>38</v>
      </c>
    </row>
    <row r="1740" spans="1:13" x14ac:dyDescent="0.4">
      <c r="A1740">
        <v>101739</v>
      </c>
      <c r="B1740" s="1">
        <v>45893.128472222219</v>
      </c>
      <c r="C1740" t="s">
        <v>23</v>
      </c>
      <c r="D1740" t="s">
        <v>43</v>
      </c>
      <c r="E1740" t="s">
        <v>29</v>
      </c>
      <c r="F1740" t="s">
        <v>37</v>
      </c>
      <c r="G1740">
        <v>5</v>
      </c>
      <c r="H1740">
        <v>699</v>
      </c>
      <c r="I1740">
        <v>2743.46</v>
      </c>
      <c r="J1740" t="s">
        <v>51</v>
      </c>
      <c r="K1740">
        <v>1800</v>
      </c>
      <c r="L1740">
        <v>900</v>
      </c>
      <c r="M1740" t="s">
        <v>38</v>
      </c>
    </row>
    <row r="1741" spans="1:13" x14ac:dyDescent="0.4">
      <c r="A1741">
        <v>101740</v>
      </c>
      <c r="B1741" s="1">
        <v>45749.763888888891</v>
      </c>
      <c r="C1741" t="s">
        <v>48</v>
      </c>
      <c r="D1741" t="s">
        <v>40</v>
      </c>
      <c r="E1741" t="s">
        <v>31</v>
      </c>
      <c r="F1741" t="s">
        <v>37</v>
      </c>
      <c r="G1741">
        <v>75</v>
      </c>
      <c r="H1741">
        <v>619</v>
      </c>
      <c r="I1741">
        <v>208.12</v>
      </c>
      <c r="J1741" t="s">
        <v>52</v>
      </c>
      <c r="K1741">
        <v>1500</v>
      </c>
      <c r="L1741">
        <v>800</v>
      </c>
      <c r="M1741" t="s">
        <v>38</v>
      </c>
    </row>
    <row r="1742" spans="1:13" x14ac:dyDescent="0.4">
      <c r="A1742">
        <v>101741</v>
      </c>
      <c r="B1742" s="1">
        <v>45678.154166666667</v>
      </c>
      <c r="C1742" t="s">
        <v>48</v>
      </c>
      <c r="D1742" t="s">
        <v>55</v>
      </c>
      <c r="E1742" t="s">
        <v>31</v>
      </c>
      <c r="F1742" t="s">
        <v>37</v>
      </c>
      <c r="G1742">
        <v>17</v>
      </c>
      <c r="H1742">
        <v>1190</v>
      </c>
      <c r="I1742">
        <v>567.32000000000005</v>
      </c>
      <c r="J1742" t="s">
        <v>57</v>
      </c>
      <c r="K1742">
        <v>600</v>
      </c>
      <c r="L1742">
        <v>350</v>
      </c>
      <c r="M1742" t="s">
        <v>38</v>
      </c>
    </row>
    <row r="1743" spans="1:13" x14ac:dyDescent="0.4">
      <c r="A1743">
        <v>101742</v>
      </c>
      <c r="B1743" s="1">
        <v>45960.746527777781</v>
      </c>
      <c r="C1743" t="s">
        <v>45</v>
      </c>
      <c r="D1743" t="s">
        <v>43</v>
      </c>
      <c r="E1743" t="s">
        <v>15</v>
      </c>
      <c r="F1743" t="s">
        <v>25</v>
      </c>
      <c r="G1743">
        <v>57</v>
      </c>
      <c r="H1743">
        <v>784</v>
      </c>
      <c r="I1743">
        <v>481.73</v>
      </c>
      <c r="J1743" t="s">
        <v>51</v>
      </c>
      <c r="K1743">
        <v>1800</v>
      </c>
      <c r="L1743">
        <v>900</v>
      </c>
      <c r="M1743" t="s">
        <v>27</v>
      </c>
    </row>
    <row r="1744" spans="1:13" x14ac:dyDescent="0.4">
      <c r="A1744">
        <v>101743</v>
      </c>
      <c r="B1744" s="1">
        <v>46014.777777777781</v>
      </c>
      <c r="C1744" t="s">
        <v>42</v>
      </c>
      <c r="D1744" t="s">
        <v>43</v>
      </c>
      <c r="E1744" t="s">
        <v>29</v>
      </c>
      <c r="F1744" t="s">
        <v>20</v>
      </c>
      <c r="G1744">
        <v>10</v>
      </c>
      <c r="H1744">
        <v>1053</v>
      </c>
      <c r="I1744">
        <v>145.57</v>
      </c>
      <c r="J1744" t="s">
        <v>51</v>
      </c>
      <c r="K1744">
        <v>1800</v>
      </c>
      <c r="L1744">
        <v>900</v>
      </c>
      <c r="M1744" t="s">
        <v>22</v>
      </c>
    </row>
    <row r="1745" spans="1:13" x14ac:dyDescent="0.4">
      <c r="A1745">
        <v>101744</v>
      </c>
      <c r="B1745" s="1">
        <v>45741.135416666664</v>
      </c>
      <c r="C1745" t="s">
        <v>13</v>
      </c>
      <c r="D1745" t="s">
        <v>40</v>
      </c>
      <c r="E1745" t="s">
        <v>31</v>
      </c>
      <c r="F1745" t="s">
        <v>16</v>
      </c>
      <c r="G1745">
        <v>41</v>
      </c>
      <c r="H1745">
        <v>982</v>
      </c>
      <c r="I1745">
        <v>664.67</v>
      </c>
      <c r="J1745" t="s">
        <v>52</v>
      </c>
      <c r="K1745">
        <v>1500</v>
      </c>
      <c r="L1745">
        <v>800</v>
      </c>
      <c r="M1745" t="s">
        <v>18</v>
      </c>
    </row>
    <row r="1746" spans="1:13" x14ac:dyDescent="0.4">
      <c r="A1746">
        <v>101745</v>
      </c>
      <c r="B1746" s="1">
        <v>45919.364583333336</v>
      </c>
      <c r="C1746" t="s">
        <v>50</v>
      </c>
      <c r="D1746" t="s">
        <v>40</v>
      </c>
      <c r="E1746" t="s">
        <v>15</v>
      </c>
      <c r="F1746" t="s">
        <v>16</v>
      </c>
      <c r="G1746">
        <v>47</v>
      </c>
      <c r="H1746">
        <v>876</v>
      </c>
      <c r="I1746">
        <v>599.84</v>
      </c>
      <c r="J1746" t="s">
        <v>41</v>
      </c>
      <c r="K1746">
        <v>5500</v>
      </c>
      <c r="L1746">
        <v>3500</v>
      </c>
      <c r="M1746" t="s">
        <v>18</v>
      </c>
    </row>
    <row r="1747" spans="1:13" x14ac:dyDescent="0.4">
      <c r="A1747">
        <v>101746</v>
      </c>
      <c r="B1747" s="1">
        <v>45804.072222222225</v>
      </c>
      <c r="C1747" t="s">
        <v>50</v>
      </c>
      <c r="D1747" t="s">
        <v>28</v>
      </c>
      <c r="E1747" t="s">
        <v>15</v>
      </c>
      <c r="F1747" t="s">
        <v>32</v>
      </c>
      <c r="G1747">
        <v>71</v>
      </c>
      <c r="H1747">
        <v>796</v>
      </c>
      <c r="I1747">
        <v>266.7</v>
      </c>
      <c r="J1747" t="s">
        <v>54</v>
      </c>
      <c r="K1747">
        <v>2500</v>
      </c>
      <c r="L1747">
        <v>1500</v>
      </c>
      <c r="M1747" t="s">
        <v>33</v>
      </c>
    </row>
    <row r="1748" spans="1:13" x14ac:dyDescent="0.4">
      <c r="A1748">
        <v>101747</v>
      </c>
      <c r="B1748" s="1">
        <v>45914.111805555556</v>
      </c>
      <c r="C1748" t="s">
        <v>45</v>
      </c>
      <c r="D1748" t="s">
        <v>24</v>
      </c>
      <c r="E1748" t="s">
        <v>15</v>
      </c>
      <c r="F1748" t="s">
        <v>37</v>
      </c>
      <c r="G1748">
        <v>82</v>
      </c>
      <c r="H1748">
        <v>917</v>
      </c>
      <c r="I1748">
        <v>788.92</v>
      </c>
      <c r="J1748" t="s">
        <v>60</v>
      </c>
      <c r="K1748">
        <v>25000</v>
      </c>
      <c r="L1748">
        <v>18000</v>
      </c>
      <c r="M1748" t="s">
        <v>38</v>
      </c>
    </row>
    <row r="1749" spans="1:13" x14ac:dyDescent="0.4">
      <c r="A1749">
        <v>101748</v>
      </c>
      <c r="B1749" s="1">
        <v>45715.513194444444</v>
      </c>
      <c r="C1749" t="s">
        <v>50</v>
      </c>
      <c r="D1749" t="s">
        <v>43</v>
      </c>
      <c r="E1749" t="s">
        <v>15</v>
      </c>
      <c r="F1749" t="s">
        <v>32</v>
      </c>
      <c r="G1749">
        <v>42</v>
      </c>
      <c r="H1749">
        <v>814</v>
      </c>
      <c r="I1749">
        <v>515.02</v>
      </c>
      <c r="J1749" t="s">
        <v>51</v>
      </c>
      <c r="K1749">
        <v>1800</v>
      </c>
      <c r="L1749">
        <v>900</v>
      </c>
      <c r="M1749" t="s">
        <v>33</v>
      </c>
    </row>
    <row r="1750" spans="1:13" x14ac:dyDescent="0.4">
      <c r="A1750">
        <v>101749</v>
      </c>
      <c r="B1750" s="1">
        <v>45672.793055555558</v>
      </c>
      <c r="C1750" t="s">
        <v>50</v>
      </c>
      <c r="D1750" t="s">
        <v>55</v>
      </c>
      <c r="E1750" t="s">
        <v>29</v>
      </c>
      <c r="F1750" t="s">
        <v>20</v>
      </c>
      <c r="G1750">
        <v>40</v>
      </c>
      <c r="H1750">
        <v>1150</v>
      </c>
      <c r="I1750">
        <v>2598.34</v>
      </c>
      <c r="J1750" t="s">
        <v>58</v>
      </c>
      <c r="K1750">
        <v>1200</v>
      </c>
      <c r="L1750">
        <v>800</v>
      </c>
      <c r="M1750" t="s">
        <v>22</v>
      </c>
    </row>
    <row r="1751" spans="1:13" x14ac:dyDescent="0.4">
      <c r="A1751">
        <v>101750</v>
      </c>
      <c r="B1751" s="1">
        <v>45819.760416666664</v>
      </c>
      <c r="C1751" t="s">
        <v>19</v>
      </c>
      <c r="D1751" t="s">
        <v>55</v>
      </c>
      <c r="E1751" t="s">
        <v>31</v>
      </c>
      <c r="F1751" t="s">
        <v>20</v>
      </c>
      <c r="G1751">
        <v>44</v>
      </c>
      <c r="H1751">
        <v>839</v>
      </c>
      <c r="I1751">
        <v>820.68</v>
      </c>
      <c r="J1751" t="s">
        <v>56</v>
      </c>
      <c r="K1751">
        <v>850</v>
      </c>
      <c r="L1751">
        <v>550</v>
      </c>
      <c r="M1751" t="s">
        <v>22</v>
      </c>
    </row>
    <row r="1752" spans="1:13" x14ac:dyDescent="0.4">
      <c r="A1752">
        <v>101751</v>
      </c>
      <c r="B1752" s="1">
        <v>45820.777083333334</v>
      </c>
      <c r="C1752" t="s">
        <v>39</v>
      </c>
      <c r="D1752" t="s">
        <v>40</v>
      </c>
      <c r="E1752" t="s">
        <v>29</v>
      </c>
      <c r="F1752" t="s">
        <v>20</v>
      </c>
      <c r="G1752">
        <v>62</v>
      </c>
      <c r="H1752">
        <v>889</v>
      </c>
      <c r="I1752">
        <v>937.34</v>
      </c>
      <c r="J1752" t="s">
        <v>52</v>
      </c>
      <c r="K1752">
        <v>1500</v>
      </c>
      <c r="L1752">
        <v>800</v>
      </c>
      <c r="M1752" t="s">
        <v>22</v>
      </c>
    </row>
    <row r="1753" spans="1:13" x14ac:dyDescent="0.4">
      <c r="A1753">
        <v>101752</v>
      </c>
      <c r="B1753" s="1">
        <v>45977.34097222222</v>
      </c>
      <c r="C1753" t="s">
        <v>48</v>
      </c>
      <c r="D1753" t="s">
        <v>28</v>
      </c>
      <c r="E1753" t="s">
        <v>29</v>
      </c>
      <c r="F1753" t="s">
        <v>37</v>
      </c>
      <c r="G1753">
        <v>20</v>
      </c>
      <c r="H1753">
        <v>338</v>
      </c>
      <c r="I1753">
        <v>799.16</v>
      </c>
      <c r="J1753" t="s">
        <v>30</v>
      </c>
      <c r="K1753">
        <v>450</v>
      </c>
      <c r="L1753">
        <v>200</v>
      </c>
      <c r="M1753" t="s">
        <v>38</v>
      </c>
    </row>
    <row r="1754" spans="1:13" x14ac:dyDescent="0.4">
      <c r="A1754">
        <v>101753</v>
      </c>
      <c r="B1754" s="1">
        <v>45938.178472222222</v>
      </c>
      <c r="C1754" t="s">
        <v>48</v>
      </c>
      <c r="D1754" t="s">
        <v>40</v>
      </c>
      <c r="E1754" t="s">
        <v>29</v>
      </c>
      <c r="F1754" t="s">
        <v>16</v>
      </c>
      <c r="G1754">
        <v>61</v>
      </c>
      <c r="H1754">
        <v>606</v>
      </c>
      <c r="I1754">
        <v>603.38</v>
      </c>
      <c r="J1754" t="s">
        <v>52</v>
      </c>
      <c r="K1754">
        <v>1500</v>
      </c>
      <c r="L1754">
        <v>800</v>
      </c>
      <c r="M1754" t="s">
        <v>18</v>
      </c>
    </row>
    <row r="1755" spans="1:13" x14ac:dyDescent="0.4">
      <c r="A1755">
        <v>101754</v>
      </c>
      <c r="B1755" s="1">
        <v>45937.599999999999</v>
      </c>
      <c r="C1755" t="s">
        <v>50</v>
      </c>
      <c r="D1755" t="s">
        <v>14</v>
      </c>
      <c r="E1755" t="s">
        <v>29</v>
      </c>
      <c r="F1755" t="s">
        <v>32</v>
      </c>
      <c r="G1755">
        <v>29</v>
      </c>
      <c r="H1755">
        <v>619</v>
      </c>
      <c r="I1755">
        <v>1196.78</v>
      </c>
      <c r="J1755" t="s">
        <v>17</v>
      </c>
      <c r="K1755">
        <v>3200</v>
      </c>
      <c r="L1755">
        <v>2000</v>
      </c>
      <c r="M1755" t="s">
        <v>33</v>
      </c>
    </row>
    <row r="1756" spans="1:13" x14ac:dyDescent="0.4">
      <c r="A1756">
        <v>101755</v>
      </c>
      <c r="B1756" s="1">
        <v>45669.35833333333</v>
      </c>
      <c r="C1756" t="s">
        <v>50</v>
      </c>
      <c r="D1756" t="s">
        <v>43</v>
      </c>
      <c r="E1756" t="s">
        <v>15</v>
      </c>
      <c r="F1756" t="s">
        <v>20</v>
      </c>
      <c r="G1756">
        <v>46</v>
      </c>
      <c r="H1756">
        <v>408</v>
      </c>
      <c r="I1756">
        <v>881.27</v>
      </c>
      <c r="J1756" t="s">
        <v>44</v>
      </c>
      <c r="K1756">
        <v>4500</v>
      </c>
      <c r="L1756">
        <v>2500</v>
      </c>
      <c r="M1756" t="s">
        <v>22</v>
      </c>
    </row>
    <row r="1757" spans="1:13" x14ac:dyDescent="0.4">
      <c r="A1757">
        <v>101756</v>
      </c>
      <c r="B1757" s="1">
        <v>45931.220138888886</v>
      </c>
      <c r="C1757" t="s">
        <v>19</v>
      </c>
      <c r="D1757" t="s">
        <v>43</v>
      </c>
      <c r="E1757" t="s">
        <v>29</v>
      </c>
      <c r="F1757" t="s">
        <v>32</v>
      </c>
      <c r="G1757">
        <v>74</v>
      </c>
      <c r="H1757">
        <v>867</v>
      </c>
      <c r="I1757">
        <v>399.02</v>
      </c>
      <c r="J1757" t="s">
        <v>51</v>
      </c>
      <c r="K1757">
        <v>1800</v>
      </c>
      <c r="L1757">
        <v>900</v>
      </c>
      <c r="M1757" t="s">
        <v>33</v>
      </c>
    </row>
    <row r="1758" spans="1:13" x14ac:dyDescent="0.4">
      <c r="A1758">
        <v>101757</v>
      </c>
      <c r="B1758" s="1">
        <v>45928.390972222223</v>
      </c>
      <c r="C1758" t="s">
        <v>48</v>
      </c>
      <c r="D1758" t="s">
        <v>28</v>
      </c>
      <c r="E1758" t="s">
        <v>29</v>
      </c>
      <c r="F1758" t="s">
        <v>32</v>
      </c>
      <c r="G1758">
        <v>97</v>
      </c>
      <c r="H1758">
        <v>828</v>
      </c>
      <c r="I1758">
        <v>2345.02</v>
      </c>
      <c r="J1758" t="s">
        <v>54</v>
      </c>
      <c r="K1758">
        <v>2500</v>
      </c>
      <c r="L1758">
        <v>1500</v>
      </c>
      <c r="M1758" t="s">
        <v>33</v>
      </c>
    </row>
    <row r="1759" spans="1:13" x14ac:dyDescent="0.4">
      <c r="A1759">
        <v>101758</v>
      </c>
      <c r="B1759" s="1">
        <v>45865.97152777778</v>
      </c>
      <c r="C1759" t="s">
        <v>34</v>
      </c>
      <c r="D1759" t="s">
        <v>43</v>
      </c>
      <c r="E1759" t="s">
        <v>29</v>
      </c>
      <c r="F1759" t="s">
        <v>25</v>
      </c>
      <c r="G1759">
        <v>85</v>
      </c>
      <c r="H1759">
        <v>1190</v>
      </c>
      <c r="I1759">
        <v>1173.1400000000001</v>
      </c>
      <c r="J1759" t="s">
        <v>51</v>
      </c>
      <c r="K1759">
        <v>1800</v>
      </c>
      <c r="L1759">
        <v>900</v>
      </c>
      <c r="M1759" t="s">
        <v>27</v>
      </c>
    </row>
    <row r="1760" spans="1:13" x14ac:dyDescent="0.4">
      <c r="A1760">
        <v>101759</v>
      </c>
      <c r="B1760" s="1">
        <v>45684.020138888889</v>
      </c>
      <c r="C1760" t="s">
        <v>50</v>
      </c>
      <c r="D1760" t="s">
        <v>55</v>
      </c>
      <c r="E1760" t="s">
        <v>15</v>
      </c>
      <c r="F1760" t="s">
        <v>16</v>
      </c>
      <c r="G1760">
        <v>6</v>
      </c>
      <c r="H1760">
        <v>931</v>
      </c>
      <c r="I1760">
        <v>946.12</v>
      </c>
      <c r="J1760" t="s">
        <v>58</v>
      </c>
      <c r="K1760">
        <v>1200</v>
      </c>
      <c r="L1760">
        <v>800</v>
      </c>
      <c r="M1760" t="s">
        <v>18</v>
      </c>
    </row>
    <row r="1761" spans="1:13" x14ac:dyDescent="0.4">
      <c r="A1761">
        <v>101760</v>
      </c>
      <c r="B1761" s="1">
        <v>45729.517361111109</v>
      </c>
      <c r="C1761" t="s">
        <v>45</v>
      </c>
      <c r="D1761" t="s">
        <v>43</v>
      </c>
      <c r="E1761" t="s">
        <v>29</v>
      </c>
      <c r="F1761" t="s">
        <v>20</v>
      </c>
      <c r="G1761">
        <v>86</v>
      </c>
      <c r="H1761">
        <v>735</v>
      </c>
      <c r="I1761">
        <v>1761.64</v>
      </c>
      <c r="J1761" t="s">
        <v>51</v>
      </c>
      <c r="K1761">
        <v>1800</v>
      </c>
      <c r="L1761">
        <v>900</v>
      </c>
      <c r="M1761" t="s">
        <v>22</v>
      </c>
    </row>
    <row r="1762" spans="1:13" x14ac:dyDescent="0.4">
      <c r="A1762">
        <v>101761</v>
      </c>
      <c r="B1762" s="1">
        <v>45717.96875</v>
      </c>
      <c r="C1762" t="s">
        <v>42</v>
      </c>
      <c r="D1762" t="s">
        <v>14</v>
      </c>
      <c r="E1762" t="s">
        <v>31</v>
      </c>
      <c r="F1762" t="s">
        <v>20</v>
      </c>
      <c r="G1762">
        <v>18</v>
      </c>
      <c r="H1762">
        <v>913</v>
      </c>
      <c r="I1762">
        <v>802.01</v>
      </c>
      <c r="J1762" t="s">
        <v>17</v>
      </c>
      <c r="K1762">
        <v>3200</v>
      </c>
      <c r="L1762">
        <v>2000</v>
      </c>
      <c r="M1762" t="s">
        <v>22</v>
      </c>
    </row>
    <row r="1763" spans="1:13" x14ac:dyDescent="0.4">
      <c r="A1763">
        <v>101762</v>
      </c>
      <c r="B1763" s="1">
        <v>45802.682638888888</v>
      </c>
      <c r="C1763" t="s">
        <v>50</v>
      </c>
      <c r="D1763" t="s">
        <v>24</v>
      </c>
      <c r="E1763" t="s">
        <v>29</v>
      </c>
      <c r="F1763" t="s">
        <v>16</v>
      </c>
      <c r="G1763">
        <v>51</v>
      </c>
      <c r="H1763">
        <v>781</v>
      </c>
      <c r="I1763">
        <v>300.22000000000003</v>
      </c>
      <c r="J1763" t="s">
        <v>60</v>
      </c>
      <c r="K1763">
        <v>25000</v>
      </c>
      <c r="L1763">
        <v>18000</v>
      </c>
      <c r="M1763" t="s">
        <v>18</v>
      </c>
    </row>
    <row r="1764" spans="1:13" x14ac:dyDescent="0.4">
      <c r="A1764">
        <v>101763</v>
      </c>
      <c r="B1764" s="1">
        <v>45750.541666666664</v>
      </c>
      <c r="C1764" t="s">
        <v>34</v>
      </c>
      <c r="D1764" t="s">
        <v>55</v>
      </c>
      <c r="E1764" t="s">
        <v>31</v>
      </c>
      <c r="F1764" t="s">
        <v>32</v>
      </c>
      <c r="G1764">
        <v>90</v>
      </c>
      <c r="H1764">
        <v>624</v>
      </c>
      <c r="I1764">
        <v>1064.8800000000001</v>
      </c>
      <c r="J1764" t="s">
        <v>58</v>
      </c>
      <c r="K1764">
        <v>1200</v>
      </c>
      <c r="L1764">
        <v>800</v>
      </c>
      <c r="M1764" t="s">
        <v>33</v>
      </c>
    </row>
    <row r="1765" spans="1:13" x14ac:dyDescent="0.4">
      <c r="A1765">
        <v>101764</v>
      </c>
      <c r="B1765" s="1">
        <v>45966.109722222223</v>
      </c>
      <c r="C1765" t="s">
        <v>48</v>
      </c>
      <c r="D1765" t="s">
        <v>43</v>
      </c>
      <c r="E1765" t="s">
        <v>31</v>
      </c>
      <c r="F1765" t="s">
        <v>20</v>
      </c>
      <c r="G1765">
        <v>79</v>
      </c>
      <c r="H1765">
        <v>614</v>
      </c>
      <c r="I1765">
        <v>894.2</v>
      </c>
      <c r="J1765" t="s">
        <v>61</v>
      </c>
      <c r="K1765">
        <v>2800</v>
      </c>
      <c r="L1765">
        <v>1500</v>
      </c>
      <c r="M1765" t="s">
        <v>22</v>
      </c>
    </row>
    <row r="1766" spans="1:13" x14ac:dyDescent="0.4">
      <c r="A1766">
        <v>101765</v>
      </c>
      <c r="B1766" s="1">
        <v>45665.527083333334</v>
      </c>
      <c r="C1766" t="s">
        <v>34</v>
      </c>
      <c r="D1766" t="s">
        <v>43</v>
      </c>
      <c r="E1766" t="s">
        <v>29</v>
      </c>
      <c r="F1766" t="s">
        <v>20</v>
      </c>
      <c r="G1766">
        <v>76</v>
      </c>
      <c r="H1766">
        <v>1014</v>
      </c>
      <c r="I1766">
        <v>924.44</v>
      </c>
      <c r="J1766" t="s">
        <v>51</v>
      </c>
      <c r="K1766">
        <v>1800</v>
      </c>
      <c r="L1766">
        <v>900</v>
      </c>
      <c r="M1766" t="s">
        <v>22</v>
      </c>
    </row>
    <row r="1767" spans="1:13" x14ac:dyDescent="0.4">
      <c r="A1767">
        <v>101766</v>
      </c>
      <c r="B1767" s="1">
        <v>45736.29791666667</v>
      </c>
      <c r="C1767" t="s">
        <v>23</v>
      </c>
      <c r="D1767" t="s">
        <v>35</v>
      </c>
      <c r="E1767" t="s">
        <v>29</v>
      </c>
      <c r="F1767" t="s">
        <v>25</v>
      </c>
      <c r="G1767">
        <v>7</v>
      </c>
      <c r="H1767">
        <v>432</v>
      </c>
      <c r="I1767">
        <v>906.84</v>
      </c>
      <c r="J1767" t="s">
        <v>36</v>
      </c>
      <c r="K1767">
        <v>12000</v>
      </c>
      <c r="L1767">
        <v>8000</v>
      </c>
      <c r="M1767" t="s">
        <v>27</v>
      </c>
    </row>
    <row r="1768" spans="1:13" x14ac:dyDescent="0.4">
      <c r="A1768">
        <v>101767</v>
      </c>
      <c r="B1768" s="1">
        <v>45684.950694444444</v>
      </c>
      <c r="C1768" t="s">
        <v>45</v>
      </c>
      <c r="D1768" t="s">
        <v>35</v>
      </c>
      <c r="E1768" t="s">
        <v>31</v>
      </c>
      <c r="F1768" t="s">
        <v>20</v>
      </c>
      <c r="G1768">
        <v>14</v>
      </c>
      <c r="H1768">
        <v>739</v>
      </c>
      <c r="I1768">
        <v>412.65</v>
      </c>
      <c r="J1768" t="s">
        <v>49</v>
      </c>
      <c r="K1768">
        <v>8500</v>
      </c>
      <c r="L1768">
        <v>5500</v>
      </c>
      <c r="M1768" t="s">
        <v>22</v>
      </c>
    </row>
    <row r="1769" spans="1:13" x14ac:dyDescent="0.4">
      <c r="A1769">
        <v>101768</v>
      </c>
      <c r="B1769" s="1">
        <v>45831.023611111108</v>
      </c>
      <c r="C1769" t="s">
        <v>42</v>
      </c>
      <c r="D1769" t="s">
        <v>28</v>
      </c>
      <c r="E1769" t="s">
        <v>31</v>
      </c>
      <c r="F1769" t="s">
        <v>20</v>
      </c>
      <c r="G1769">
        <v>45</v>
      </c>
      <c r="H1769">
        <v>659</v>
      </c>
      <c r="I1769">
        <v>976.24</v>
      </c>
      <c r="J1769" t="s">
        <v>54</v>
      </c>
      <c r="K1769">
        <v>2500</v>
      </c>
      <c r="L1769">
        <v>1500</v>
      </c>
      <c r="M1769" t="s">
        <v>22</v>
      </c>
    </row>
    <row r="1770" spans="1:13" x14ac:dyDescent="0.4">
      <c r="A1770">
        <v>101769</v>
      </c>
      <c r="B1770" s="1">
        <v>45707.941666666666</v>
      </c>
      <c r="C1770" t="s">
        <v>19</v>
      </c>
      <c r="D1770" t="s">
        <v>24</v>
      </c>
      <c r="E1770" t="s">
        <v>15</v>
      </c>
      <c r="F1770" t="s">
        <v>32</v>
      </c>
      <c r="G1770">
        <v>94</v>
      </c>
      <c r="H1770">
        <v>575</v>
      </c>
      <c r="I1770">
        <v>773.1</v>
      </c>
      <c r="J1770" t="s">
        <v>60</v>
      </c>
      <c r="K1770">
        <v>25000</v>
      </c>
      <c r="L1770">
        <v>18000</v>
      </c>
      <c r="M1770" t="s">
        <v>33</v>
      </c>
    </row>
    <row r="1771" spans="1:13" x14ac:dyDescent="0.4">
      <c r="A1771">
        <v>101770</v>
      </c>
      <c r="B1771" s="1">
        <v>45856.07916666667</v>
      </c>
      <c r="C1771" t="s">
        <v>34</v>
      </c>
      <c r="D1771" t="s">
        <v>28</v>
      </c>
      <c r="E1771" t="s">
        <v>15</v>
      </c>
      <c r="F1771" t="s">
        <v>16</v>
      </c>
      <c r="G1771">
        <v>21</v>
      </c>
      <c r="H1771">
        <v>927</v>
      </c>
      <c r="I1771">
        <v>435.14</v>
      </c>
      <c r="J1771" t="s">
        <v>30</v>
      </c>
      <c r="K1771">
        <v>450</v>
      </c>
      <c r="L1771">
        <v>200</v>
      </c>
      <c r="M1771" t="s">
        <v>18</v>
      </c>
    </row>
    <row r="1772" spans="1:13" x14ac:dyDescent="0.4">
      <c r="A1772">
        <v>101771</v>
      </c>
      <c r="B1772" s="1">
        <v>46006.05</v>
      </c>
      <c r="C1772" t="s">
        <v>34</v>
      </c>
      <c r="D1772" t="s">
        <v>46</v>
      </c>
      <c r="E1772" t="s">
        <v>15</v>
      </c>
      <c r="F1772" t="s">
        <v>37</v>
      </c>
      <c r="G1772">
        <v>17</v>
      </c>
      <c r="H1772">
        <v>1008</v>
      </c>
      <c r="I1772">
        <v>1218.48</v>
      </c>
      <c r="J1772" t="s">
        <v>47</v>
      </c>
      <c r="K1772">
        <v>4500</v>
      </c>
      <c r="L1772">
        <v>2800</v>
      </c>
      <c r="M1772" t="s">
        <v>38</v>
      </c>
    </row>
    <row r="1773" spans="1:13" x14ac:dyDescent="0.4">
      <c r="A1773">
        <v>101772</v>
      </c>
      <c r="B1773" s="1">
        <v>45838.362500000003</v>
      </c>
      <c r="C1773" t="s">
        <v>34</v>
      </c>
      <c r="D1773" t="s">
        <v>55</v>
      </c>
      <c r="E1773" t="s">
        <v>29</v>
      </c>
      <c r="F1773" t="s">
        <v>32</v>
      </c>
      <c r="G1773">
        <v>31</v>
      </c>
      <c r="H1773">
        <v>944</v>
      </c>
      <c r="I1773">
        <v>512.38</v>
      </c>
      <c r="J1773" t="s">
        <v>57</v>
      </c>
      <c r="K1773">
        <v>600</v>
      </c>
      <c r="L1773">
        <v>350</v>
      </c>
      <c r="M1773" t="s">
        <v>33</v>
      </c>
    </row>
    <row r="1774" spans="1:13" x14ac:dyDescent="0.4">
      <c r="A1774">
        <v>101773</v>
      </c>
      <c r="B1774" s="1">
        <v>45681.00277777778</v>
      </c>
      <c r="C1774" t="s">
        <v>13</v>
      </c>
      <c r="D1774" t="s">
        <v>14</v>
      </c>
      <c r="E1774" t="s">
        <v>31</v>
      </c>
      <c r="F1774" t="s">
        <v>20</v>
      </c>
      <c r="G1774">
        <v>6</v>
      </c>
      <c r="H1774">
        <v>746</v>
      </c>
      <c r="I1774">
        <v>243.02</v>
      </c>
      <c r="J1774" t="s">
        <v>21</v>
      </c>
      <c r="K1774">
        <v>6500</v>
      </c>
      <c r="L1774">
        <v>4200</v>
      </c>
      <c r="M1774" t="s">
        <v>22</v>
      </c>
    </row>
    <row r="1775" spans="1:13" x14ac:dyDescent="0.4">
      <c r="A1775">
        <v>101774</v>
      </c>
      <c r="B1775" s="1">
        <v>45973.449305555558</v>
      </c>
      <c r="C1775" t="s">
        <v>23</v>
      </c>
      <c r="D1775" t="s">
        <v>28</v>
      </c>
      <c r="E1775" t="s">
        <v>31</v>
      </c>
      <c r="F1775" t="s">
        <v>25</v>
      </c>
      <c r="G1775">
        <v>32</v>
      </c>
      <c r="H1775">
        <v>651</v>
      </c>
      <c r="I1775">
        <v>815.61</v>
      </c>
      <c r="J1775" t="s">
        <v>30</v>
      </c>
      <c r="K1775">
        <v>450</v>
      </c>
      <c r="L1775">
        <v>200</v>
      </c>
      <c r="M1775" t="s">
        <v>27</v>
      </c>
    </row>
    <row r="1776" spans="1:13" x14ac:dyDescent="0.4">
      <c r="A1776">
        <v>101775</v>
      </c>
      <c r="B1776" s="1">
        <v>45703.26666666667</v>
      </c>
      <c r="C1776" t="s">
        <v>13</v>
      </c>
      <c r="D1776" t="s">
        <v>46</v>
      </c>
      <c r="E1776" t="s">
        <v>29</v>
      </c>
      <c r="F1776" t="s">
        <v>16</v>
      </c>
      <c r="G1776">
        <v>58</v>
      </c>
      <c r="H1776">
        <v>873</v>
      </c>
      <c r="I1776">
        <v>2033.51</v>
      </c>
      <c r="J1776" t="s">
        <v>47</v>
      </c>
      <c r="K1776">
        <v>4500</v>
      </c>
      <c r="L1776">
        <v>2800</v>
      </c>
      <c r="M1776" t="s">
        <v>18</v>
      </c>
    </row>
    <row r="1777" spans="1:13" x14ac:dyDescent="0.4">
      <c r="A1777">
        <v>101776</v>
      </c>
      <c r="B1777" s="1">
        <v>45672.868750000001</v>
      </c>
      <c r="C1777" t="s">
        <v>50</v>
      </c>
      <c r="D1777" t="s">
        <v>40</v>
      </c>
      <c r="E1777" t="s">
        <v>29</v>
      </c>
      <c r="F1777" t="s">
        <v>32</v>
      </c>
      <c r="G1777">
        <v>91</v>
      </c>
      <c r="H1777">
        <v>1163</v>
      </c>
      <c r="I1777">
        <v>543.03</v>
      </c>
      <c r="J1777" t="s">
        <v>41</v>
      </c>
      <c r="K1777">
        <v>5500</v>
      </c>
      <c r="L1777">
        <v>3500</v>
      </c>
      <c r="M1777" t="s">
        <v>33</v>
      </c>
    </row>
    <row r="1778" spans="1:13" x14ac:dyDescent="0.4">
      <c r="A1778">
        <v>101777</v>
      </c>
      <c r="B1778" s="1">
        <v>45810.232638888891</v>
      </c>
      <c r="C1778" t="s">
        <v>45</v>
      </c>
      <c r="D1778" t="s">
        <v>28</v>
      </c>
      <c r="E1778" t="s">
        <v>31</v>
      </c>
      <c r="F1778" t="s">
        <v>32</v>
      </c>
      <c r="G1778">
        <v>66</v>
      </c>
      <c r="H1778">
        <v>381</v>
      </c>
      <c r="I1778">
        <v>273.56</v>
      </c>
      <c r="J1778" t="s">
        <v>30</v>
      </c>
      <c r="K1778">
        <v>450</v>
      </c>
      <c r="L1778">
        <v>200</v>
      </c>
      <c r="M1778" t="s">
        <v>33</v>
      </c>
    </row>
    <row r="1779" spans="1:13" x14ac:dyDescent="0.4">
      <c r="A1779">
        <v>101778</v>
      </c>
      <c r="B1779" s="1">
        <v>45879.671527777777</v>
      </c>
      <c r="C1779" t="s">
        <v>19</v>
      </c>
      <c r="D1779" t="s">
        <v>28</v>
      </c>
      <c r="E1779" t="s">
        <v>15</v>
      </c>
      <c r="F1779" t="s">
        <v>16</v>
      </c>
      <c r="G1779">
        <v>4</v>
      </c>
      <c r="H1779">
        <v>752</v>
      </c>
      <c r="I1779">
        <v>233.26</v>
      </c>
      <c r="J1779" t="s">
        <v>30</v>
      </c>
      <c r="K1779">
        <v>450</v>
      </c>
      <c r="L1779">
        <v>200</v>
      </c>
      <c r="M1779" t="s">
        <v>18</v>
      </c>
    </row>
    <row r="1780" spans="1:13" x14ac:dyDescent="0.4">
      <c r="A1780">
        <v>101779</v>
      </c>
      <c r="B1780" s="1">
        <v>45863.247916666667</v>
      </c>
      <c r="C1780" t="s">
        <v>48</v>
      </c>
      <c r="D1780" t="s">
        <v>28</v>
      </c>
      <c r="E1780" t="s">
        <v>29</v>
      </c>
      <c r="F1780" t="s">
        <v>20</v>
      </c>
      <c r="G1780">
        <v>73</v>
      </c>
      <c r="H1780">
        <v>723</v>
      </c>
      <c r="I1780">
        <v>874.94</v>
      </c>
      <c r="J1780" t="s">
        <v>54</v>
      </c>
      <c r="K1780">
        <v>2500</v>
      </c>
      <c r="L1780">
        <v>1500</v>
      </c>
      <c r="M1780" t="s">
        <v>22</v>
      </c>
    </row>
    <row r="1781" spans="1:13" x14ac:dyDescent="0.4">
      <c r="A1781">
        <v>101780</v>
      </c>
      <c r="B1781" s="1">
        <v>45930.651388888888</v>
      </c>
      <c r="C1781" t="s">
        <v>13</v>
      </c>
      <c r="D1781" t="s">
        <v>43</v>
      </c>
      <c r="E1781" t="s">
        <v>15</v>
      </c>
      <c r="F1781" t="s">
        <v>37</v>
      </c>
      <c r="G1781">
        <v>1</v>
      </c>
      <c r="H1781">
        <v>656</v>
      </c>
      <c r="I1781">
        <v>763.23</v>
      </c>
      <c r="J1781" t="s">
        <v>44</v>
      </c>
      <c r="K1781">
        <v>4500</v>
      </c>
      <c r="L1781">
        <v>2500</v>
      </c>
      <c r="M1781" t="s">
        <v>38</v>
      </c>
    </row>
    <row r="1782" spans="1:13" x14ac:dyDescent="0.4">
      <c r="A1782">
        <v>101781</v>
      </c>
      <c r="B1782" s="1">
        <v>45893.009027777778</v>
      </c>
      <c r="C1782" t="s">
        <v>48</v>
      </c>
      <c r="D1782" t="s">
        <v>46</v>
      </c>
      <c r="E1782" t="s">
        <v>15</v>
      </c>
      <c r="F1782" t="s">
        <v>25</v>
      </c>
      <c r="G1782">
        <v>52</v>
      </c>
      <c r="H1782">
        <v>486</v>
      </c>
      <c r="I1782">
        <v>608.67999999999995</v>
      </c>
      <c r="J1782" t="s">
        <v>47</v>
      </c>
      <c r="K1782">
        <v>4500</v>
      </c>
      <c r="L1782">
        <v>2800</v>
      </c>
      <c r="M1782" t="s">
        <v>27</v>
      </c>
    </row>
    <row r="1783" spans="1:13" x14ac:dyDescent="0.4">
      <c r="A1783">
        <v>101782</v>
      </c>
      <c r="B1783" s="1">
        <v>45997.155555555553</v>
      </c>
      <c r="C1783" t="s">
        <v>19</v>
      </c>
      <c r="D1783" t="s">
        <v>40</v>
      </c>
      <c r="E1783" t="s">
        <v>29</v>
      </c>
      <c r="F1783" t="s">
        <v>16</v>
      </c>
      <c r="G1783">
        <v>67</v>
      </c>
      <c r="H1783">
        <v>691</v>
      </c>
      <c r="I1783">
        <v>312.87</v>
      </c>
      <c r="J1783" t="s">
        <v>41</v>
      </c>
      <c r="K1783">
        <v>5500</v>
      </c>
      <c r="L1783">
        <v>3500</v>
      </c>
      <c r="M1783" t="s">
        <v>18</v>
      </c>
    </row>
    <row r="1784" spans="1:13" x14ac:dyDescent="0.4">
      <c r="A1784">
        <v>101783</v>
      </c>
      <c r="B1784" s="1">
        <v>45885.748611111114</v>
      </c>
      <c r="C1784" t="s">
        <v>19</v>
      </c>
      <c r="D1784" t="s">
        <v>35</v>
      </c>
      <c r="E1784" t="s">
        <v>15</v>
      </c>
      <c r="F1784" t="s">
        <v>32</v>
      </c>
      <c r="G1784">
        <v>8</v>
      </c>
      <c r="H1784">
        <v>382</v>
      </c>
      <c r="I1784">
        <v>2716.12</v>
      </c>
      <c r="J1784" t="s">
        <v>49</v>
      </c>
      <c r="K1784">
        <v>8500</v>
      </c>
      <c r="L1784">
        <v>5500</v>
      </c>
      <c r="M1784" t="s">
        <v>33</v>
      </c>
    </row>
    <row r="1785" spans="1:13" x14ac:dyDescent="0.4">
      <c r="A1785">
        <v>101784</v>
      </c>
      <c r="B1785" s="1">
        <v>45666.043749999997</v>
      </c>
      <c r="C1785" t="s">
        <v>42</v>
      </c>
      <c r="D1785" t="s">
        <v>35</v>
      </c>
      <c r="E1785" t="s">
        <v>15</v>
      </c>
      <c r="F1785" t="s">
        <v>37</v>
      </c>
      <c r="G1785">
        <v>31</v>
      </c>
      <c r="H1785">
        <v>597</v>
      </c>
      <c r="I1785">
        <v>1202.1199999999999</v>
      </c>
      <c r="J1785" t="s">
        <v>49</v>
      </c>
      <c r="K1785">
        <v>8500</v>
      </c>
      <c r="L1785">
        <v>5500</v>
      </c>
      <c r="M1785" t="s">
        <v>38</v>
      </c>
    </row>
    <row r="1786" spans="1:13" x14ac:dyDescent="0.4">
      <c r="A1786">
        <v>101785</v>
      </c>
      <c r="B1786" s="1">
        <v>45823.029861111114</v>
      </c>
      <c r="C1786" t="s">
        <v>45</v>
      </c>
      <c r="D1786" t="s">
        <v>14</v>
      </c>
      <c r="E1786" t="s">
        <v>29</v>
      </c>
      <c r="F1786" t="s">
        <v>25</v>
      </c>
      <c r="G1786">
        <v>87</v>
      </c>
      <c r="H1786">
        <v>1015</v>
      </c>
      <c r="I1786">
        <v>507.82</v>
      </c>
      <c r="J1786" t="s">
        <v>21</v>
      </c>
      <c r="K1786">
        <v>6500</v>
      </c>
      <c r="L1786">
        <v>4200</v>
      </c>
      <c r="M1786" t="s">
        <v>27</v>
      </c>
    </row>
    <row r="1787" spans="1:13" x14ac:dyDescent="0.4">
      <c r="A1787">
        <v>101786</v>
      </c>
      <c r="B1787" s="1">
        <v>45976.276388888888</v>
      </c>
      <c r="C1787" t="s">
        <v>50</v>
      </c>
      <c r="D1787" t="s">
        <v>55</v>
      </c>
      <c r="E1787" t="s">
        <v>15</v>
      </c>
      <c r="F1787" t="s">
        <v>32</v>
      </c>
      <c r="G1787">
        <v>11</v>
      </c>
      <c r="H1787">
        <v>632</v>
      </c>
      <c r="I1787">
        <v>680.2</v>
      </c>
      <c r="J1787" t="s">
        <v>57</v>
      </c>
      <c r="K1787">
        <v>600</v>
      </c>
      <c r="L1787">
        <v>350</v>
      </c>
      <c r="M1787" t="s">
        <v>33</v>
      </c>
    </row>
    <row r="1788" spans="1:13" x14ac:dyDescent="0.4">
      <c r="A1788">
        <v>101787</v>
      </c>
      <c r="B1788" s="1">
        <v>45871.633333333331</v>
      </c>
      <c r="C1788" t="s">
        <v>48</v>
      </c>
      <c r="D1788" t="s">
        <v>46</v>
      </c>
      <c r="E1788" t="s">
        <v>15</v>
      </c>
      <c r="F1788" t="s">
        <v>16</v>
      </c>
      <c r="G1788">
        <v>1</v>
      </c>
      <c r="H1788">
        <v>388</v>
      </c>
      <c r="I1788">
        <v>712.74</v>
      </c>
      <c r="J1788" t="s">
        <v>53</v>
      </c>
      <c r="K1788">
        <v>15000</v>
      </c>
      <c r="L1788">
        <v>9500</v>
      </c>
      <c r="M1788" t="s">
        <v>18</v>
      </c>
    </row>
    <row r="1789" spans="1:13" x14ac:dyDescent="0.4">
      <c r="A1789">
        <v>101788</v>
      </c>
      <c r="B1789" s="1">
        <v>45774.538194444445</v>
      </c>
      <c r="C1789" t="s">
        <v>42</v>
      </c>
      <c r="D1789" t="s">
        <v>14</v>
      </c>
      <c r="E1789" t="s">
        <v>31</v>
      </c>
      <c r="F1789" t="s">
        <v>16</v>
      </c>
      <c r="G1789">
        <v>84</v>
      </c>
      <c r="H1789">
        <v>772</v>
      </c>
      <c r="I1789">
        <v>363.61</v>
      </c>
      <c r="J1789" t="s">
        <v>21</v>
      </c>
      <c r="K1789">
        <v>6500</v>
      </c>
      <c r="L1789">
        <v>4200</v>
      </c>
      <c r="M1789" t="s">
        <v>18</v>
      </c>
    </row>
    <row r="1790" spans="1:13" x14ac:dyDescent="0.4">
      <c r="A1790">
        <v>101789</v>
      </c>
      <c r="B1790" s="1">
        <v>46001.709027777775</v>
      </c>
      <c r="C1790" t="s">
        <v>39</v>
      </c>
      <c r="D1790" t="s">
        <v>14</v>
      </c>
      <c r="E1790" t="s">
        <v>15</v>
      </c>
      <c r="F1790" t="s">
        <v>32</v>
      </c>
      <c r="G1790">
        <v>92</v>
      </c>
      <c r="H1790">
        <v>425</v>
      </c>
      <c r="I1790">
        <v>2324.6999999999998</v>
      </c>
      <c r="J1790" t="s">
        <v>17</v>
      </c>
      <c r="K1790">
        <v>3200</v>
      </c>
      <c r="L1790">
        <v>2000</v>
      </c>
      <c r="M1790" t="s">
        <v>33</v>
      </c>
    </row>
    <row r="1791" spans="1:13" x14ac:dyDescent="0.4">
      <c r="A1791">
        <v>101790</v>
      </c>
      <c r="B1791" s="1">
        <v>45729.259722222225</v>
      </c>
      <c r="C1791" t="s">
        <v>23</v>
      </c>
      <c r="D1791" t="s">
        <v>43</v>
      </c>
      <c r="E1791" t="s">
        <v>15</v>
      </c>
      <c r="F1791" t="s">
        <v>16</v>
      </c>
      <c r="G1791">
        <v>11</v>
      </c>
      <c r="H1791">
        <v>1196</v>
      </c>
      <c r="I1791">
        <v>600.34</v>
      </c>
      <c r="J1791" t="s">
        <v>44</v>
      </c>
      <c r="K1791">
        <v>4500</v>
      </c>
      <c r="L1791">
        <v>2500</v>
      </c>
      <c r="M1791" t="s">
        <v>18</v>
      </c>
    </row>
    <row r="1792" spans="1:13" x14ac:dyDescent="0.4">
      <c r="A1792">
        <v>101791</v>
      </c>
      <c r="B1792" s="1">
        <v>45721.719444444447</v>
      </c>
      <c r="C1792" t="s">
        <v>50</v>
      </c>
      <c r="D1792" t="s">
        <v>43</v>
      </c>
      <c r="E1792" t="s">
        <v>29</v>
      </c>
      <c r="F1792" t="s">
        <v>16</v>
      </c>
      <c r="G1792">
        <v>38</v>
      </c>
      <c r="H1792">
        <v>759</v>
      </c>
      <c r="I1792">
        <v>731.45</v>
      </c>
      <c r="J1792" t="s">
        <v>44</v>
      </c>
      <c r="K1792">
        <v>4500</v>
      </c>
      <c r="L1792">
        <v>2500</v>
      </c>
      <c r="M1792" t="s">
        <v>18</v>
      </c>
    </row>
    <row r="1793" spans="1:13" x14ac:dyDescent="0.4">
      <c r="A1793">
        <v>101792</v>
      </c>
      <c r="B1793" s="1">
        <v>45862.268055555556</v>
      </c>
      <c r="C1793" t="s">
        <v>13</v>
      </c>
      <c r="D1793" t="s">
        <v>43</v>
      </c>
      <c r="E1793" t="s">
        <v>29</v>
      </c>
      <c r="F1793" t="s">
        <v>25</v>
      </c>
      <c r="G1793">
        <v>44</v>
      </c>
      <c r="H1793">
        <v>1185</v>
      </c>
      <c r="I1793">
        <v>416.28</v>
      </c>
      <c r="J1793" t="s">
        <v>44</v>
      </c>
      <c r="K1793">
        <v>4500</v>
      </c>
      <c r="L1793">
        <v>2500</v>
      </c>
      <c r="M1793" t="s">
        <v>27</v>
      </c>
    </row>
    <row r="1794" spans="1:13" x14ac:dyDescent="0.4">
      <c r="A1794">
        <v>101793</v>
      </c>
      <c r="B1794" s="1">
        <v>45866.151388888888</v>
      </c>
      <c r="C1794" t="s">
        <v>19</v>
      </c>
      <c r="D1794" t="s">
        <v>14</v>
      </c>
      <c r="E1794" t="s">
        <v>15</v>
      </c>
      <c r="F1794" t="s">
        <v>37</v>
      </c>
      <c r="G1794">
        <v>41</v>
      </c>
      <c r="H1794">
        <v>617</v>
      </c>
      <c r="I1794">
        <v>761.25</v>
      </c>
      <c r="J1794" t="s">
        <v>21</v>
      </c>
      <c r="K1794">
        <v>6500</v>
      </c>
      <c r="L1794">
        <v>4200</v>
      </c>
      <c r="M1794" t="s">
        <v>38</v>
      </c>
    </row>
    <row r="1795" spans="1:13" x14ac:dyDescent="0.4">
      <c r="A1795">
        <v>101794</v>
      </c>
      <c r="B1795" s="1">
        <v>45729.677777777775</v>
      </c>
      <c r="C1795" t="s">
        <v>45</v>
      </c>
      <c r="D1795" t="s">
        <v>28</v>
      </c>
      <c r="E1795" t="s">
        <v>29</v>
      </c>
      <c r="F1795" t="s">
        <v>16</v>
      </c>
      <c r="G1795">
        <v>25</v>
      </c>
      <c r="H1795">
        <v>528</v>
      </c>
      <c r="I1795">
        <v>832.5</v>
      </c>
      <c r="J1795" t="s">
        <v>30</v>
      </c>
      <c r="K1795">
        <v>450</v>
      </c>
      <c r="L1795">
        <v>200</v>
      </c>
      <c r="M1795" t="s">
        <v>18</v>
      </c>
    </row>
    <row r="1796" spans="1:13" x14ac:dyDescent="0.4">
      <c r="A1796">
        <v>101795</v>
      </c>
      <c r="B1796" s="1">
        <v>45934.75</v>
      </c>
      <c r="C1796" t="s">
        <v>39</v>
      </c>
      <c r="D1796" t="s">
        <v>46</v>
      </c>
      <c r="E1796" t="s">
        <v>15</v>
      </c>
      <c r="F1796" t="s">
        <v>25</v>
      </c>
      <c r="G1796">
        <v>76</v>
      </c>
      <c r="H1796">
        <v>546</v>
      </c>
      <c r="I1796">
        <v>2213.1799999999998</v>
      </c>
      <c r="J1796" t="s">
        <v>47</v>
      </c>
      <c r="K1796">
        <v>4500</v>
      </c>
      <c r="L1796">
        <v>2800</v>
      </c>
      <c r="M1796" t="s">
        <v>27</v>
      </c>
    </row>
    <row r="1797" spans="1:13" x14ac:dyDescent="0.4">
      <c r="A1797">
        <v>101796</v>
      </c>
      <c r="B1797" s="1">
        <v>45931.207638888889</v>
      </c>
      <c r="C1797" t="s">
        <v>48</v>
      </c>
      <c r="D1797" t="s">
        <v>40</v>
      </c>
      <c r="E1797" t="s">
        <v>15</v>
      </c>
      <c r="F1797" t="s">
        <v>32</v>
      </c>
      <c r="G1797">
        <v>4</v>
      </c>
      <c r="H1797">
        <v>965</v>
      </c>
      <c r="I1797">
        <v>304.04000000000002</v>
      </c>
      <c r="J1797" t="s">
        <v>52</v>
      </c>
      <c r="K1797">
        <v>1500</v>
      </c>
      <c r="L1797">
        <v>800</v>
      </c>
      <c r="M1797" t="s">
        <v>33</v>
      </c>
    </row>
    <row r="1798" spans="1:13" x14ac:dyDescent="0.4">
      <c r="A1798">
        <v>101797</v>
      </c>
      <c r="B1798" s="1">
        <v>45977.288888888892</v>
      </c>
      <c r="C1798" t="s">
        <v>39</v>
      </c>
      <c r="D1798" t="s">
        <v>14</v>
      </c>
      <c r="E1798" t="s">
        <v>29</v>
      </c>
      <c r="F1798" t="s">
        <v>25</v>
      </c>
      <c r="G1798">
        <v>39</v>
      </c>
      <c r="H1798">
        <v>315</v>
      </c>
      <c r="I1798">
        <v>272.85000000000002</v>
      </c>
      <c r="J1798" t="s">
        <v>17</v>
      </c>
      <c r="K1798">
        <v>3200</v>
      </c>
      <c r="L1798">
        <v>2000</v>
      </c>
      <c r="M1798" t="s">
        <v>27</v>
      </c>
    </row>
    <row r="1799" spans="1:13" x14ac:dyDescent="0.4">
      <c r="A1799">
        <v>101798</v>
      </c>
      <c r="B1799" s="1">
        <v>45995.920138888891</v>
      </c>
      <c r="C1799" t="s">
        <v>42</v>
      </c>
      <c r="D1799" t="s">
        <v>55</v>
      </c>
      <c r="E1799" t="s">
        <v>15</v>
      </c>
      <c r="F1799" t="s">
        <v>16</v>
      </c>
      <c r="G1799">
        <v>36</v>
      </c>
      <c r="H1799">
        <v>1058</v>
      </c>
      <c r="I1799">
        <v>718.95</v>
      </c>
      <c r="J1799" t="s">
        <v>58</v>
      </c>
      <c r="K1799">
        <v>1200</v>
      </c>
      <c r="L1799">
        <v>800</v>
      </c>
      <c r="M1799" t="s">
        <v>18</v>
      </c>
    </row>
    <row r="1800" spans="1:13" x14ac:dyDescent="0.4">
      <c r="A1800">
        <v>101799</v>
      </c>
      <c r="B1800" s="1">
        <v>45752.222916666666</v>
      </c>
      <c r="C1800" t="s">
        <v>50</v>
      </c>
      <c r="D1800" t="s">
        <v>43</v>
      </c>
      <c r="E1800" t="s">
        <v>15</v>
      </c>
      <c r="F1800" t="s">
        <v>16</v>
      </c>
      <c r="G1800">
        <v>12</v>
      </c>
      <c r="H1800">
        <v>422</v>
      </c>
      <c r="I1800">
        <v>1532.77</v>
      </c>
      <c r="J1800" t="s">
        <v>61</v>
      </c>
      <c r="K1800">
        <v>2800</v>
      </c>
      <c r="L1800">
        <v>1500</v>
      </c>
      <c r="M1800" t="s">
        <v>18</v>
      </c>
    </row>
    <row r="1801" spans="1:13" x14ac:dyDescent="0.4">
      <c r="A1801">
        <v>101800</v>
      </c>
      <c r="B1801" s="1">
        <v>45823.168055555558</v>
      </c>
      <c r="C1801" t="s">
        <v>34</v>
      </c>
      <c r="D1801" t="s">
        <v>14</v>
      </c>
      <c r="E1801" t="s">
        <v>15</v>
      </c>
      <c r="F1801" t="s">
        <v>20</v>
      </c>
      <c r="G1801">
        <v>38</v>
      </c>
      <c r="H1801">
        <v>353</v>
      </c>
      <c r="I1801">
        <v>976.12</v>
      </c>
      <c r="J1801" t="s">
        <v>17</v>
      </c>
      <c r="K1801">
        <v>3200</v>
      </c>
      <c r="L1801">
        <v>2000</v>
      </c>
      <c r="M1801" t="s">
        <v>22</v>
      </c>
    </row>
    <row r="1802" spans="1:13" x14ac:dyDescent="0.4">
      <c r="A1802">
        <v>101801</v>
      </c>
      <c r="B1802" s="1">
        <v>45689.513194444444</v>
      </c>
      <c r="C1802" t="s">
        <v>34</v>
      </c>
      <c r="D1802" t="s">
        <v>14</v>
      </c>
      <c r="E1802" t="s">
        <v>31</v>
      </c>
      <c r="F1802" t="s">
        <v>16</v>
      </c>
      <c r="G1802">
        <v>63</v>
      </c>
      <c r="H1802">
        <v>529</v>
      </c>
      <c r="I1802">
        <v>1900.76</v>
      </c>
      <c r="J1802" t="s">
        <v>17</v>
      </c>
      <c r="K1802">
        <v>3200</v>
      </c>
      <c r="L1802">
        <v>2000</v>
      </c>
      <c r="M1802" t="s">
        <v>18</v>
      </c>
    </row>
    <row r="1803" spans="1:13" x14ac:dyDescent="0.4">
      <c r="A1803">
        <v>101802</v>
      </c>
      <c r="B1803" s="1">
        <v>45668.470833333333</v>
      </c>
      <c r="C1803" t="s">
        <v>50</v>
      </c>
      <c r="D1803" t="s">
        <v>40</v>
      </c>
      <c r="E1803" t="s">
        <v>31</v>
      </c>
      <c r="F1803" t="s">
        <v>32</v>
      </c>
      <c r="G1803">
        <v>99</v>
      </c>
      <c r="H1803">
        <v>306</v>
      </c>
      <c r="I1803">
        <v>326.83999999999997</v>
      </c>
      <c r="J1803" t="s">
        <v>52</v>
      </c>
      <c r="K1803">
        <v>1500</v>
      </c>
      <c r="L1803">
        <v>800</v>
      </c>
      <c r="M1803" t="s">
        <v>33</v>
      </c>
    </row>
    <row r="1804" spans="1:13" x14ac:dyDescent="0.4">
      <c r="A1804">
        <v>101803</v>
      </c>
      <c r="B1804" s="1">
        <v>45958.195138888892</v>
      </c>
      <c r="C1804" t="s">
        <v>34</v>
      </c>
      <c r="D1804" t="s">
        <v>46</v>
      </c>
      <c r="E1804" t="s">
        <v>29</v>
      </c>
      <c r="F1804" t="s">
        <v>16</v>
      </c>
      <c r="G1804">
        <v>1</v>
      </c>
      <c r="H1804">
        <v>373</v>
      </c>
      <c r="I1804">
        <v>399.1</v>
      </c>
      <c r="J1804" t="s">
        <v>47</v>
      </c>
      <c r="K1804">
        <v>4500</v>
      </c>
      <c r="L1804">
        <v>2800</v>
      </c>
      <c r="M1804" t="s">
        <v>18</v>
      </c>
    </row>
    <row r="1805" spans="1:13" x14ac:dyDescent="0.4">
      <c r="A1805">
        <v>101804</v>
      </c>
      <c r="B1805" s="1">
        <v>45874.136111111111</v>
      </c>
      <c r="C1805" t="s">
        <v>48</v>
      </c>
      <c r="D1805" t="s">
        <v>55</v>
      </c>
      <c r="E1805" t="s">
        <v>15</v>
      </c>
      <c r="F1805" t="s">
        <v>25</v>
      </c>
      <c r="G1805">
        <v>42</v>
      </c>
      <c r="H1805">
        <v>1077</v>
      </c>
      <c r="I1805">
        <v>476.11</v>
      </c>
      <c r="J1805" t="s">
        <v>58</v>
      </c>
      <c r="K1805">
        <v>1200</v>
      </c>
      <c r="L1805">
        <v>800</v>
      </c>
      <c r="M1805" t="s">
        <v>27</v>
      </c>
    </row>
    <row r="1806" spans="1:13" x14ac:dyDescent="0.4">
      <c r="A1806">
        <v>101805</v>
      </c>
      <c r="B1806" s="1">
        <v>45946.32916666667</v>
      </c>
      <c r="C1806" t="s">
        <v>45</v>
      </c>
      <c r="D1806" t="s">
        <v>35</v>
      </c>
      <c r="E1806" t="s">
        <v>15</v>
      </c>
      <c r="F1806" t="s">
        <v>32</v>
      </c>
      <c r="G1806">
        <v>82</v>
      </c>
      <c r="H1806">
        <v>835</v>
      </c>
      <c r="I1806">
        <v>798.9</v>
      </c>
      <c r="J1806" t="s">
        <v>49</v>
      </c>
      <c r="K1806">
        <v>8500</v>
      </c>
      <c r="L1806">
        <v>5500</v>
      </c>
      <c r="M1806" t="s">
        <v>33</v>
      </c>
    </row>
    <row r="1807" spans="1:13" x14ac:dyDescent="0.4">
      <c r="A1807">
        <v>101806</v>
      </c>
      <c r="B1807" s="1">
        <v>45759.585416666669</v>
      </c>
      <c r="C1807" t="s">
        <v>39</v>
      </c>
      <c r="D1807" t="s">
        <v>14</v>
      </c>
      <c r="E1807" t="s">
        <v>31</v>
      </c>
      <c r="F1807" t="s">
        <v>32</v>
      </c>
      <c r="G1807">
        <v>7</v>
      </c>
      <c r="H1807">
        <v>592</v>
      </c>
      <c r="I1807">
        <v>382.87</v>
      </c>
      <c r="J1807" t="s">
        <v>17</v>
      </c>
      <c r="K1807">
        <v>3200</v>
      </c>
      <c r="L1807">
        <v>2000</v>
      </c>
      <c r="M1807" t="s">
        <v>33</v>
      </c>
    </row>
    <row r="1808" spans="1:13" x14ac:dyDescent="0.4">
      <c r="A1808">
        <v>101807</v>
      </c>
      <c r="B1808" s="1">
        <v>45924.940972222219</v>
      </c>
      <c r="C1808" t="s">
        <v>42</v>
      </c>
      <c r="D1808" t="s">
        <v>14</v>
      </c>
      <c r="E1808" t="s">
        <v>15</v>
      </c>
      <c r="F1808" t="s">
        <v>20</v>
      </c>
      <c r="G1808">
        <v>63</v>
      </c>
      <c r="H1808">
        <v>371</v>
      </c>
      <c r="I1808">
        <v>288</v>
      </c>
      <c r="J1808" t="s">
        <v>21</v>
      </c>
      <c r="K1808">
        <v>6500</v>
      </c>
      <c r="L1808">
        <v>4200</v>
      </c>
      <c r="M1808" t="s">
        <v>22</v>
      </c>
    </row>
    <row r="1809" spans="1:13" x14ac:dyDescent="0.4">
      <c r="A1809">
        <v>101808</v>
      </c>
      <c r="B1809" s="1">
        <v>45871.421527777777</v>
      </c>
      <c r="C1809" t="s">
        <v>39</v>
      </c>
      <c r="D1809" t="s">
        <v>28</v>
      </c>
      <c r="E1809" t="s">
        <v>29</v>
      </c>
      <c r="F1809" t="s">
        <v>20</v>
      </c>
      <c r="G1809">
        <v>94</v>
      </c>
      <c r="H1809">
        <v>412</v>
      </c>
      <c r="I1809">
        <v>486.58</v>
      </c>
      <c r="J1809" t="s">
        <v>54</v>
      </c>
      <c r="K1809">
        <v>2500</v>
      </c>
      <c r="L1809">
        <v>1500</v>
      </c>
      <c r="M1809" t="s">
        <v>22</v>
      </c>
    </row>
    <row r="1810" spans="1:13" x14ac:dyDescent="0.4">
      <c r="A1810">
        <v>101809</v>
      </c>
      <c r="B1810" s="1">
        <v>45836.197916666664</v>
      </c>
      <c r="C1810" t="s">
        <v>13</v>
      </c>
      <c r="D1810" t="s">
        <v>28</v>
      </c>
      <c r="E1810" t="s">
        <v>15</v>
      </c>
      <c r="F1810" t="s">
        <v>25</v>
      </c>
      <c r="G1810">
        <v>96</v>
      </c>
      <c r="H1810">
        <v>1085</v>
      </c>
      <c r="I1810">
        <v>792.9</v>
      </c>
      <c r="J1810" t="s">
        <v>54</v>
      </c>
      <c r="K1810">
        <v>2500</v>
      </c>
      <c r="L1810">
        <v>1500</v>
      </c>
      <c r="M1810" t="s">
        <v>27</v>
      </c>
    </row>
    <row r="1811" spans="1:13" x14ac:dyDescent="0.4">
      <c r="A1811">
        <v>101810</v>
      </c>
      <c r="B1811" s="1">
        <v>45745.449305555558</v>
      </c>
      <c r="C1811" t="s">
        <v>13</v>
      </c>
      <c r="D1811" t="s">
        <v>43</v>
      </c>
      <c r="E1811" t="s">
        <v>31</v>
      </c>
      <c r="F1811" t="s">
        <v>16</v>
      </c>
      <c r="G1811">
        <v>45</v>
      </c>
      <c r="H1811">
        <v>1183</v>
      </c>
      <c r="I1811">
        <v>2981.44</v>
      </c>
      <c r="J1811" t="s">
        <v>51</v>
      </c>
      <c r="K1811">
        <v>1800</v>
      </c>
      <c r="L1811">
        <v>900</v>
      </c>
      <c r="M1811" t="s">
        <v>18</v>
      </c>
    </row>
    <row r="1812" spans="1:13" x14ac:dyDescent="0.4">
      <c r="A1812">
        <v>101811</v>
      </c>
      <c r="B1812" s="1">
        <v>45698.376388888886</v>
      </c>
      <c r="C1812" t="s">
        <v>19</v>
      </c>
      <c r="D1812" t="s">
        <v>28</v>
      </c>
      <c r="E1812" t="s">
        <v>29</v>
      </c>
      <c r="F1812" t="s">
        <v>25</v>
      </c>
      <c r="G1812">
        <v>99</v>
      </c>
      <c r="H1812">
        <v>645</v>
      </c>
      <c r="I1812">
        <v>874.76</v>
      </c>
      <c r="J1812" t="s">
        <v>54</v>
      </c>
      <c r="K1812">
        <v>2500</v>
      </c>
      <c r="L1812">
        <v>1500</v>
      </c>
      <c r="M1812" t="s">
        <v>27</v>
      </c>
    </row>
    <row r="1813" spans="1:13" x14ac:dyDescent="0.4">
      <c r="A1813">
        <v>101812</v>
      </c>
      <c r="B1813" s="1">
        <v>45733.054861111108</v>
      </c>
      <c r="C1813" t="s">
        <v>50</v>
      </c>
      <c r="D1813" t="s">
        <v>55</v>
      </c>
      <c r="E1813" t="s">
        <v>29</v>
      </c>
      <c r="F1813" t="s">
        <v>20</v>
      </c>
      <c r="G1813">
        <v>27</v>
      </c>
      <c r="H1813">
        <v>761</v>
      </c>
      <c r="I1813">
        <v>476.79</v>
      </c>
      <c r="J1813" t="s">
        <v>58</v>
      </c>
      <c r="K1813">
        <v>1200</v>
      </c>
      <c r="L1813">
        <v>800</v>
      </c>
      <c r="M1813" t="s">
        <v>22</v>
      </c>
    </row>
    <row r="1814" spans="1:13" x14ac:dyDescent="0.4">
      <c r="A1814">
        <v>101813</v>
      </c>
      <c r="B1814" s="1">
        <v>45703.811111111114</v>
      </c>
      <c r="C1814" t="s">
        <v>42</v>
      </c>
      <c r="D1814" t="s">
        <v>40</v>
      </c>
      <c r="E1814" t="s">
        <v>29</v>
      </c>
      <c r="F1814" t="s">
        <v>37</v>
      </c>
      <c r="G1814">
        <v>16</v>
      </c>
      <c r="H1814">
        <v>1022</v>
      </c>
      <c r="I1814">
        <v>308.47000000000003</v>
      </c>
      <c r="J1814" t="s">
        <v>41</v>
      </c>
      <c r="K1814">
        <v>5500</v>
      </c>
      <c r="L1814">
        <v>3500</v>
      </c>
      <c r="M1814" t="s">
        <v>38</v>
      </c>
    </row>
    <row r="1815" spans="1:13" x14ac:dyDescent="0.4">
      <c r="A1815">
        <v>101814</v>
      </c>
      <c r="B1815" s="1">
        <v>45817.913194444445</v>
      </c>
      <c r="C1815" t="s">
        <v>42</v>
      </c>
      <c r="D1815" t="s">
        <v>46</v>
      </c>
      <c r="E1815" t="s">
        <v>29</v>
      </c>
      <c r="F1815" t="s">
        <v>37</v>
      </c>
      <c r="G1815">
        <v>13</v>
      </c>
      <c r="H1815">
        <v>758</v>
      </c>
      <c r="I1815">
        <v>301.5</v>
      </c>
      <c r="J1815" t="s">
        <v>47</v>
      </c>
      <c r="K1815">
        <v>4500</v>
      </c>
      <c r="L1815">
        <v>2800</v>
      </c>
      <c r="M1815" t="s">
        <v>38</v>
      </c>
    </row>
    <row r="1816" spans="1:13" x14ac:dyDescent="0.4">
      <c r="A1816">
        <v>101815</v>
      </c>
      <c r="B1816" s="1">
        <v>45737.29583333333</v>
      </c>
      <c r="C1816" t="s">
        <v>19</v>
      </c>
      <c r="D1816" t="s">
        <v>46</v>
      </c>
      <c r="E1816" t="s">
        <v>29</v>
      </c>
      <c r="F1816" t="s">
        <v>37</v>
      </c>
      <c r="G1816">
        <v>77</v>
      </c>
      <c r="H1816">
        <v>340</v>
      </c>
      <c r="I1816">
        <v>962.36</v>
      </c>
      <c r="J1816" t="s">
        <v>47</v>
      </c>
      <c r="K1816">
        <v>4500</v>
      </c>
      <c r="L1816">
        <v>2800</v>
      </c>
      <c r="M1816" t="s">
        <v>38</v>
      </c>
    </row>
    <row r="1817" spans="1:13" x14ac:dyDescent="0.4">
      <c r="A1817">
        <v>101816</v>
      </c>
      <c r="B1817" s="1">
        <v>45967.84375</v>
      </c>
      <c r="C1817" t="s">
        <v>34</v>
      </c>
      <c r="D1817" t="s">
        <v>43</v>
      </c>
      <c r="E1817" t="s">
        <v>29</v>
      </c>
      <c r="F1817" t="s">
        <v>32</v>
      </c>
      <c r="G1817">
        <v>72</v>
      </c>
      <c r="H1817">
        <v>984</v>
      </c>
      <c r="I1817">
        <v>1164.7</v>
      </c>
      <c r="J1817" t="s">
        <v>61</v>
      </c>
      <c r="K1817">
        <v>2800</v>
      </c>
      <c r="L1817">
        <v>1500</v>
      </c>
      <c r="M1817" t="s">
        <v>33</v>
      </c>
    </row>
    <row r="1818" spans="1:13" x14ac:dyDescent="0.4">
      <c r="A1818">
        <v>101817</v>
      </c>
      <c r="B1818" s="1">
        <v>45743.826388888891</v>
      </c>
      <c r="C1818" t="s">
        <v>48</v>
      </c>
      <c r="D1818" t="s">
        <v>14</v>
      </c>
      <c r="E1818" t="s">
        <v>31</v>
      </c>
      <c r="F1818" t="s">
        <v>32</v>
      </c>
      <c r="G1818">
        <v>57</v>
      </c>
      <c r="H1818">
        <v>438</v>
      </c>
      <c r="I1818">
        <v>516.08000000000004</v>
      </c>
      <c r="J1818" t="s">
        <v>21</v>
      </c>
      <c r="K1818">
        <v>6500</v>
      </c>
      <c r="L1818">
        <v>4200</v>
      </c>
      <c r="M1818" t="s">
        <v>33</v>
      </c>
    </row>
    <row r="1819" spans="1:13" x14ac:dyDescent="0.4">
      <c r="A1819">
        <v>101818</v>
      </c>
      <c r="B1819" s="1">
        <v>45749.881944444445</v>
      </c>
      <c r="C1819" t="s">
        <v>45</v>
      </c>
      <c r="D1819" t="s">
        <v>46</v>
      </c>
      <c r="E1819" t="s">
        <v>29</v>
      </c>
      <c r="F1819" t="s">
        <v>37</v>
      </c>
      <c r="G1819">
        <v>83</v>
      </c>
      <c r="H1819">
        <v>988</v>
      </c>
      <c r="I1819">
        <v>647.84</v>
      </c>
      <c r="J1819" t="s">
        <v>53</v>
      </c>
      <c r="K1819">
        <v>15000</v>
      </c>
      <c r="L1819">
        <v>9500</v>
      </c>
      <c r="M1819" t="s">
        <v>38</v>
      </c>
    </row>
    <row r="1820" spans="1:13" x14ac:dyDescent="0.4">
      <c r="A1820">
        <v>101819</v>
      </c>
      <c r="B1820" s="1">
        <v>45805.15347222222</v>
      </c>
      <c r="C1820" t="s">
        <v>34</v>
      </c>
      <c r="D1820" t="s">
        <v>40</v>
      </c>
      <c r="E1820" t="s">
        <v>31</v>
      </c>
      <c r="F1820" t="s">
        <v>25</v>
      </c>
      <c r="G1820">
        <v>93</v>
      </c>
      <c r="H1820">
        <v>907</v>
      </c>
      <c r="I1820">
        <v>821.06</v>
      </c>
      <c r="J1820" t="s">
        <v>52</v>
      </c>
      <c r="K1820">
        <v>1500</v>
      </c>
      <c r="L1820">
        <v>800</v>
      </c>
      <c r="M1820" t="s">
        <v>27</v>
      </c>
    </row>
    <row r="1821" spans="1:13" x14ac:dyDescent="0.4">
      <c r="A1821">
        <v>101820</v>
      </c>
      <c r="B1821" s="1">
        <v>45818.879166666666</v>
      </c>
      <c r="C1821" t="s">
        <v>13</v>
      </c>
      <c r="D1821" t="s">
        <v>14</v>
      </c>
      <c r="E1821" t="s">
        <v>29</v>
      </c>
      <c r="F1821" t="s">
        <v>16</v>
      </c>
      <c r="G1821">
        <v>3</v>
      </c>
      <c r="H1821">
        <v>577</v>
      </c>
      <c r="I1821">
        <v>825.04</v>
      </c>
      <c r="J1821" t="s">
        <v>21</v>
      </c>
      <c r="K1821">
        <v>6500</v>
      </c>
      <c r="L1821">
        <v>4200</v>
      </c>
      <c r="M1821" t="s">
        <v>18</v>
      </c>
    </row>
    <row r="1822" spans="1:13" x14ac:dyDescent="0.4">
      <c r="A1822">
        <v>101821</v>
      </c>
      <c r="B1822" s="1">
        <v>45859.661111111112</v>
      </c>
      <c r="C1822" t="s">
        <v>13</v>
      </c>
      <c r="D1822" t="s">
        <v>24</v>
      </c>
      <c r="E1822" t="s">
        <v>15</v>
      </c>
      <c r="F1822" t="s">
        <v>16</v>
      </c>
      <c r="G1822">
        <v>24</v>
      </c>
      <c r="H1822">
        <v>361</v>
      </c>
      <c r="I1822">
        <v>273.19</v>
      </c>
      <c r="J1822" t="s">
        <v>26</v>
      </c>
      <c r="K1822">
        <v>45000</v>
      </c>
      <c r="L1822">
        <v>32000</v>
      </c>
      <c r="M1822" t="s">
        <v>18</v>
      </c>
    </row>
    <row r="1823" spans="1:13" x14ac:dyDescent="0.4">
      <c r="A1823">
        <v>101822</v>
      </c>
      <c r="B1823" s="1">
        <v>45899.547222222223</v>
      </c>
      <c r="C1823" t="s">
        <v>34</v>
      </c>
      <c r="D1823" t="s">
        <v>24</v>
      </c>
      <c r="E1823" t="s">
        <v>15</v>
      </c>
      <c r="F1823" t="s">
        <v>20</v>
      </c>
      <c r="G1823">
        <v>60</v>
      </c>
      <c r="H1823">
        <v>498</v>
      </c>
      <c r="I1823">
        <v>592.58000000000004</v>
      </c>
      <c r="J1823" t="s">
        <v>60</v>
      </c>
      <c r="K1823">
        <v>25000</v>
      </c>
      <c r="L1823">
        <v>18000</v>
      </c>
      <c r="M1823" t="s">
        <v>22</v>
      </c>
    </row>
    <row r="1824" spans="1:13" x14ac:dyDescent="0.4">
      <c r="A1824">
        <v>101823</v>
      </c>
      <c r="B1824" s="1">
        <v>46010.100694444445</v>
      </c>
      <c r="C1824" t="s">
        <v>13</v>
      </c>
      <c r="D1824" t="s">
        <v>43</v>
      </c>
      <c r="E1824" t="s">
        <v>31</v>
      </c>
      <c r="F1824" t="s">
        <v>16</v>
      </c>
      <c r="G1824">
        <v>11</v>
      </c>
      <c r="H1824">
        <v>1142</v>
      </c>
      <c r="I1824">
        <v>336.84</v>
      </c>
      <c r="J1824" t="s">
        <v>61</v>
      </c>
      <c r="K1824">
        <v>2800</v>
      </c>
      <c r="L1824">
        <v>1500</v>
      </c>
      <c r="M1824" t="s">
        <v>18</v>
      </c>
    </row>
    <row r="1825" spans="1:13" x14ac:dyDescent="0.4">
      <c r="A1825">
        <v>101824</v>
      </c>
      <c r="B1825" s="1">
        <v>45659.313888888886</v>
      </c>
      <c r="C1825" t="s">
        <v>48</v>
      </c>
      <c r="D1825" t="s">
        <v>14</v>
      </c>
      <c r="E1825" t="s">
        <v>15</v>
      </c>
      <c r="F1825" t="s">
        <v>37</v>
      </c>
      <c r="G1825">
        <v>98</v>
      </c>
      <c r="H1825">
        <v>855</v>
      </c>
      <c r="I1825">
        <v>441.36</v>
      </c>
      <c r="J1825" t="s">
        <v>21</v>
      </c>
      <c r="K1825">
        <v>6500</v>
      </c>
      <c r="L1825">
        <v>4200</v>
      </c>
      <c r="M1825" t="s">
        <v>38</v>
      </c>
    </row>
    <row r="1826" spans="1:13" x14ac:dyDescent="0.4">
      <c r="A1826">
        <v>101825</v>
      </c>
      <c r="B1826" s="1">
        <v>45882.157638888886</v>
      </c>
      <c r="C1826" t="s">
        <v>48</v>
      </c>
      <c r="D1826" t="s">
        <v>28</v>
      </c>
      <c r="E1826" t="s">
        <v>15</v>
      </c>
      <c r="F1826" t="s">
        <v>20</v>
      </c>
      <c r="G1826">
        <v>39</v>
      </c>
      <c r="H1826">
        <v>998</v>
      </c>
      <c r="I1826">
        <v>611.58000000000004</v>
      </c>
      <c r="J1826" t="s">
        <v>30</v>
      </c>
      <c r="K1826">
        <v>450</v>
      </c>
      <c r="L1826">
        <v>200</v>
      </c>
      <c r="M1826" t="s">
        <v>22</v>
      </c>
    </row>
    <row r="1827" spans="1:13" x14ac:dyDescent="0.4">
      <c r="A1827">
        <v>101826</v>
      </c>
      <c r="B1827" s="1">
        <v>45946.261805555558</v>
      </c>
      <c r="C1827" t="s">
        <v>39</v>
      </c>
      <c r="D1827" t="s">
        <v>55</v>
      </c>
      <c r="E1827" t="s">
        <v>15</v>
      </c>
      <c r="F1827" t="s">
        <v>16</v>
      </c>
      <c r="G1827">
        <v>48</v>
      </c>
      <c r="H1827">
        <v>699</v>
      </c>
      <c r="I1827">
        <v>330.41</v>
      </c>
      <c r="J1827" t="s">
        <v>58</v>
      </c>
      <c r="K1827">
        <v>1200</v>
      </c>
      <c r="L1827">
        <v>800</v>
      </c>
      <c r="M1827" t="s">
        <v>18</v>
      </c>
    </row>
    <row r="1828" spans="1:13" x14ac:dyDescent="0.4">
      <c r="A1828">
        <v>101827</v>
      </c>
      <c r="B1828" s="1">
        <v>45890.963194444441</v>
      </c>
      <c r="C1828" t="s">
        <v>34</v>
      </c>
      <c r="D1828" t="s">
        <v>46</v>
      </c>
      <c r="E1828" t="s">
        <v>15</v>
      </c>
      <c r="F1828" t="s">
        <v>32</v>
      </c>
      <c r="G1828">
        <v>29</v>
      </c>
      <c r="H1828">
        <v>409</v>
      </c>
      <c r="I1828">
        <v>667.84</v>
      </c>
      <c r="J1828" t="s">
        <v>53</v>
      </c>
      <c r="K1828">
        <v>15000</v>
      </c>
      <c r="L1828">
        <v>9500</v>
      </c>
      <c r="M1828" t="s">
        <v>33</v>
      </c>
    </row>
    <row r="1829" spans="1:13" x14ac:dyDescent="0.4">
      <c r="A1829">
        <v>101828</v>
      </c>
      <c r="B1829" s="1">
        <v>45734.35</v>
      </c>
      <c r="C1829" t="s">
        <v>45</v>
      </c>
      <c r="D1829" t="s">
        <v>24</v>
      </c>
      <c r="E1829" t="s">
        <v>31</v>
      </c>
      <c r="F1829" t="s">
        <v>32</v>
      </c>
      <c r="G1829">
        <v>94</v>
      </c>
      <c r="H1829">
        <v>478</v>
      </c>
      <c r="I1829">
        <v>415.46</v>
      </c>
      <c r="J1829" t="s">
        <v>26</v>
      </c>
      <c r="K1829">
        <v>45000</v>
      </c>
      <c r="L1829">
        <v>32000</v>
      </c>
      <c r="M1829" t="s">
        <v>33</v>
      </c>
    </row>
    <row r="1830" spans="1:13" x14ac:dyDescent="0.4">
      <c r="A1830">
        <v>101829</v>
      </c>
      <c r="B1830" s="1">
        <v>45773.061111111114</v>
      </c>
      <c r="C1830" t="s">
        <v>50</v>
      </c>
      <c r="D1830" t="s">
        <v>43</v>
      </c>
      <c r="E1830" t="s">
        <v>29</v>
      </c>
      <c r="F1830" t="s">
        <v>20</v>
      </c>
      <c r="G1830">
        <v>78</v>
      </c>
      <c r="H1830">
        <v>377</v>
      </c>
      <c r="I1830">
        <v>358.19</v>
      </c>
      <c r="J1830" t="s">
        <v>61</v>
      </c>
      <c r="K1830">
        <v>2800</v>
      </c>
      <c r="L1830">
        <v>1500</v>
      </c>
      <c r="M1830" t="s">
        <v>22</v>
      </c>
    </row>
    <row r="1831" spans="1:13" x14ac:dyDescent="0.4">
      <c r="A1831">
        <v>101830</v>
      </c>
      <c r="B1831" s="1">
        <v>45811.109027777777</v>
      </c>
      <c r="C1831" t="s">
        <v>13</v>
      </c>
      <c r="D1831" t="s">
        <v>40</v>
      </c>
      <c r="E1831" t="s">
        <v>15</v>
      </c>
      <c r="F1831" t="s">
        <v>37</v>
      </c>
      <c r="G1831">
        <v>10</v>
      </c>
      <c r="H1831">
        <v>1066</v>
      </c>
      <c r="I1831">
        <v>296.52</v>
      </c>
      <c r="J1831" t="s">
        <v>52</v>
      </c>
      <c r="K1831">
        <v>1500</v>
      </c>
      <c r="L1831">
        <v>800</v>
      </c>
      <c r="M1831" t="s">
        <v>38</v>
      </c>
    </row>
    <row r="1832" spans="1:13" x14ac:dyDescent="0.4">
      <c r="A1832">
        <v>101831</v>
      </c>
      <c r="B1832" s="1">
        <v>45760.357638888891</v>
      </c>
      <c r="C1832" t="s">
        <v>39</v>
      </c>
      <c r="D1832" t="s">
        <v>43</v>
      </c>
      <c r="E1832" t="s">
        <v>29</v>
      </c>
      <c r="F1832" t="s">
        <v>37</v>
      </c>
      <c r="G1832">
        <v>1</v>
      </c>
      <c r="H1832">
        <v>637</v>
      </c>
      <c r="I1832">
        <v>435.14</v>
      </c>
      <c r="J1832" t="s">
        <v>51</v>
      </c>
      <c r="K1832">
        <v>1800</v>
      </c>
      <c r="L1832">
        <v>900</v>
      </c>
      <c r="M1832" t="s">
        <v>38</v>
      </c>
    </row>
    <row r="1833" spans="1:13" x14ac:dyDescent="0.4">
      <c r="A1833">
        <v>101832</v>
      </c>
      <c r="B1833" s="1">
        <v>45851.933333333334</v>
      </c>
      <c r="C1833" t="s">
        <v>42</v>
      </c>
      <c r="D1833" t="s">
        <v>46</v>
      </c>
      <c r="E1833" t="s">
        <v>15</v>
      </c>
      <c r="F1833" t="s">
        <v>32</v>
      </c>
      <c r="G1833">
        <v>62</v>
      </c>
      <c r="H1833">
        <v>362</v>
      </c>
      <c r="I1833">
        <v>926.66</v>
      </c>
      <c r="J1833" t="s">
        <v>53</v>
      </c>
      <c r="K1833">
        <v>15000</v>
      </c>
      <c r="L1833">
        <v>9500</v>
      </c>
      <c r="M1833" t="s">
        <v>33</v>
      </c>
    </row>
    <row r="1834" spans="1:13" x14ac:dyDescent="0.4">
      <c r="A1834">
        <v>101833</v>
      </c>
      <c r="B1834" s="1">
        <v>45823.254166666666</v>
      </c>
      <c r="C1834" t="s">
        <v>13</v>
      </c>
      <c r="D1834" t="s">
        <v>28</v>
      </c>
      <c r="E1834" t="s">
        <v>31</v>
      </c>
      <c r="F1834" t="s">
        <v>37</v>
      </c>
      <c r="G1834">
        <v>81</v>
      </c>
      <c r="H1834">
        <v>401</v>
      </c>
      <c r="I1834">
        <v>2050.2399999999998</v>
      </c>
      <c r="J1834" t="s">
        <v>54</v>
      </c>
      <c r="K1834">
        <v>2500</v>
      </c>
      <c r="L1834">
        <v>1500</v>
      </c>
      <c r="M1834" t="s">
        <v>38</v>
      </c>
    </row>
    <row r="1835" spans="1:13" x14ac:dyDescent="0.4">
      <c r="A1835">
        <v>101834</v>
      </c>
      <c r="B1835" s="1">
        <v>46016.826388888891</v>
      </c>
      <c r="C1835" t="s">
        <v>50</v>
      </c>
      <c r="D1835" t="s">
        <v>35</v>
      </c>
      <c r="E1835" t="s">
        <v>15</v>
      </c>
      <c r="F1835" t="s">
        <v>32</v>
      </c>
      <c r="G1835">
        <v>55</v>
      </c>
      <c r="H1835">
        <v>928</v>
      </c>
      <c r="I1835">
        <v>1122.5</v>
      </c>
      <c r="J1835" t="s">
        <v>36</v>
      </c>
      <c r="K1835">
        <v>12000</v>
      </c>
      <c r="L1835">
        <v>8000</v>
      </c>
      <c r="M1835" t="s">
        <v>33</v>
      </c>
    </row>
    <row r="1836" spans="1:13" x14ac:dyDescent="0.4">
      <c r="A1836">
        <v>101835</v>
      </c>
      <c r="B1836" s="1">
        <v>45747.595833333333</v>
      </c>
      <c r="C1836" t="s">
        <v>34</v>
      </c>
      <c r="D1836" t="s">
        <v>46</v>
      </c>
      <c r="E1836" t="s">
        <v>15</v>
      </c>
      <c r="F1836" t="s">
        <v>20</v>
      </c>
      <c r="G1836">
        <v>24</v>
      </c>
      <c r="H1836">
        <v>594</v>
      </c>
      <c r="I1836">
        <v>654.89</v>
      </c>
      <c r="J1836" t="s">
        <v>47</v>
      </c>
      <c r="K1836">
        <v>4500</v>
      </c>
      <c r="L1836">
        <v>2800</v>
      </c>
      <c r="M1836" t="s">
        <v>22</v>
      </c>
    </row>
    <row r="1837" spans="1:13" x14ac:dyDescent="0.4">
      <c r="A1837">
        <v>101836</v>
      </c>
      <c r="B1837" s="1">
        <v>45831.672222222223</v>
      </c>
      <c r="C1837" t="s">
        <v>19</v>
      </c>
      <c r="D1837" t="s">
        <v>43</v>
      </c>
      <c r="E1837" t="s">
        <v>31</v>
      </c>
      <c r="F1837" t="s">
        <v>16</v>
      </c>
      <c r="G1837">
        <v>28</v>
      </c>
      <c r="H1837">
        <v>341</v>
      </c>
      <c r="I1837">
        <v>1014.39</v>
      </c>
      <c r="J1837" t="s">
        <v>61</v>
      </c>
      <c r="K1837">
        <v>2800</v>
      </c>
      <c r="L1837">
        <v>1500</v>
      </c>
      <c r="M1837" t="s">
        <v>18</v>
      </c>
    </row>
    <row r="1838" spans="1:13" x14ac:dyDescent="0.4">
      <c r="A1838">
        <v>101837</v>
      </c>
      <c r="B1838" s="1">
        <v>45779.468055555553</v>
      </c>
      <c r="C1838" t="s">
        <v>42</v>
      </c>
      <c r="D1838" t="s">
        <v>24</v>
      </c>
      <c r="E1838" t="s">
        <v>15</v>
      </c>
      <c r="F1838" t="s">
        <v>32</v>
      </c>
      <c r="G1838">
        <v>34</v>
      </c>
      <c r="H1838">
        <v>1086</v>
      </c>
      <c r="I1838">
        <v>365.68</v>
      </c>
      <c r="J1838" t="s">
        <v>59</v>
      </c>
      <c r="K1838">
        <v>3500</v>
      </c>
      <c r="L1838">
        <v>2200</v>
      </c>
      <c r="M1838" t="s">
        <v>33</v>
      </c>
    </row>
    <row r="1839" spans="1:13" x14ac:dyDescent="0.4">
      <c r="A1839">
        <v>101838</v>
      </c>
      <c r="B1839" s="1">
        <v>45800.99722222222</v>
      </c>
      <c r="C1839" t="s">
        <v>23</v>
      </c>
      <c r="D1839" t="s">
        <v>46</v>
      </c>
      <c r="E1839" t="s">
        <v>15</v>
      </c>
      <c r="F1839" t="s">
        <v>16</v>
      </c>
      <c r="G1839">
        <v>81</v>
      </c>
      <c r="H1839">
        <v>1044</v>
      </c>
      <c r="I1839">
        <v>529.78</v>
      </c>
      <c r="J1839" t="s">
        <v>53</v>
      </c>
      <c r="K1839">
        <v>15000</v>
      </c>
      <c r="L1839">
        <v>9500</v>
      </c>
      <c r="M1839" t="s">
        <v>18</v>
      </c>
    </row>
    <row r="1840" spans="1:13" x14ac:dyDescent="0.4">
      <c r="A1840">
        <v>101839</v>
      </c>
      <c r="B1840" s="1">
        <v>45763.129166666666</v>
      </c>
      <c r="C1840" t="s">
        <v>19</v>
      </c>
      <c r="D1840" t="s">
        <v>28</v>
      </c>
      <c r="E1840" t="s">
        <v>15</v>
      </c>
      <c r="F1840" t="s">
        <v>16</v>
      </c>
      <c r="G1840">
        <v>62</v>
      </c>
      <c r="H1840">
        <v>687</v>
      </c>
      <c r="I1840">
        <v>764.55</v>
      </c>
      <c r="J1840" t="s">
        <v>30</v>
      </c>
      <c r="K1840">
        <v>450</v>
      </c>
      <c r="L1840">
        <v>200</v>
      </c>
      <c r="M1840" t="s">
        <v>18</v>
      </c>
    </row>
    <row r="1841" spans="1:13" x14ac:dyDescent="0.4">
      <c r="A1841">
        <v>101840</v>
      </c>
      <c r="B1841" s="1">
        <v>45962.674305555556</v>
      </c>
      <c r="C1841" t="s">
        <v>42</v>
      </c>
      <c r="D1841" t="s">
        <v>35</v>
      </c>
      <c r="E1841" t="s">
        <v>15</v>
      </c>
      <c r="F1841" t="s">
        <v>32</v>
      </c>
      <c r="G1841">
        <v>90</v>
      </c>
      <c r="H1841">
        <v>503</v>
      </c>
      <c r="I1841">
        <v>471.22</v>
      </c>
      <c r="J1841" t="s">
        <v>36</v>
      </c>
      <c r="K1841">
        <v>12000</v>
      </c>
      <c r="L1841">
        <v>8000</v>
      </c>
      <c r="M1841" t="s">
        <v>33</v>
      </c>
    </row>
    <row r="1842" spans="1:13" x14ac:dyDescent="0.4">
      <c r="A1842">
        <v>101841</v>
      </c>
      <c r="B1842" s="1">
        <v>46017.341666666667</v>
      </c>
      <c r="C1842" t="s">
        <v>45</v>
      </c>
      <c r="D1842" t="s">
        <v>14</v>
      </c>
      <c r="E1842" t="s">
        <v>31</v>
      </c>
      <c r="F1842" t="s">
        <v>32</v>
      </c>
      <c r="G1842">
        <v>7</v>
      </c>
      <c r="H1842">
        <v>748</v>
      </c>
      <c r="I1842">
        <v>669.4</v>
      </c>
      <c r="J1842" t="s">
        <v>21</v>
      </c>
      <c r="K1842">
        <v>6500</v>
      </c>
      <c r="L1842">
        <v>4200</v>
      </c>
      <c r="M1842" t="s">
        <v>33</v>
      </c>
    </row>
    <row r="1843" spans="1:13" x14ac:dyDescent="0.4">
      <c r="A1843">
        <v>101842</v>
      </c>
      <c r="B1843" s="1">
        <v>45974.845833333333</v>
      </c>
      <c r="C1843" t="s">
        <v>42</v>
      </c>
      <c r="D1843" t="s">
        <v>46</v>
      </c>
      <c r="E1843" t="s">
        <v>15</v>
      </c>
      <c r="F1843" t="s">
        <v>16</v>
      </c>
      <c r="G1843">
        <v>69</v>
      </c>
      <c r="H1843">
        <v>886</v>
      </c>
      <c r="I1843">
        <v>422.4</v>
      </c>
      <c r="J1843" t="s">
        <v>47</v>
      </c>
      <c r="K1843">
        <v>4500</v>
      </c>
      <c r="L1843">
        <v>2800</v>
      </c>
      <c r="M1843" t="s">
        <v>18</v>
      </c>
    </row>
    <row r="1844" spans="1:13" x14ac:dyDescent="0.4">
      <c r="A1844">
        <v>101843</v>
      </c>
      <c r="B1844" s="1">
        <v>45780.234027777777</v>
      </c>
      <c r="C1844" t="s">
        <v>42</v>
      </c>
      <c r="D1844" t="s">
        <v>55</v>
      </c>
      <c r="E1844" t="s">
        <v>31</v>
      </c>
      <c r="F1844" t="s">
        <v>20</v>
      </c>
      <c r="G1844">
        <v>51</v>
      </c>
      <c r="H1844">
        <v>1073</v>
      </c>
      <c r="I1844">
        <v>625.55999999999995</v>
      </c>
      <c r="J1844" t="s">
        <v>56</v>
      </c>
      <c r="K1844">
        <v>850</v>
      </c>
      <c r="L1844">
        <v>550</v>
      </c>
      <c r="M1844" t="s">
        <v>22</v>
      </c>
    </row>
    <row r="1845" spans="1:13" x14ac:dyDescent="0.4">
      <c r="A1845">
        <v>101844</v>
      </c>
      <c r="B1845" s="1">
        <v>45666.738888888889</v>
      </c>
      <c r="C1845" t="s">
        <v>50</v>
      </c>
      <c r="D1845" t="s">
        <v>24</v>
      </c>
      <c r="E1845" t="s">
        <v>29</v>
      </c>
      <c r="F1845" t="s">
        <v>32</v>
      </c>
      <c r="G1845">
        <v>85</v>
      </c>
      <c r="H1845">
        <v>476</v>
      </c>
      <c r="I1845">
        <v>656.89</v>
      </c>
      <c r="J1845" t="s">
        <v>59</v>
      </c>
      <c r="K1845">
        <v>3500</v>
      </c>
      <c r="L1845">
        <v>2200</v>
      </c>
      <c r="M1845" t="s">
        <v>33</v>
      </c>
    </row>
    <row r="1846" spans="1:13" x14ac:dyDescent="0.4">
      <c r="A1846">
        <v>101845</v>
      </c>
      <c r="B1846" s="1">
        <v>45919.862500000003</v>
      </c>
      <c r="C1846" t="s">
        <v>13</v>
      </c>
      <c r="D1846" t="s">
        <v>28</v>
      </c>
      <c r="E1846" t="s">
        <v>29</v>
      </c>
      <c r="F1846" t="s">
        <v>16</v>
      </c>
      <c r="G1846">
        <v>23</v>
      </c>
      <c r="H1846">
        <v>771</v>
      </c>
      <c r="I1846">
        <v>211.32</v>
      </c>
      <c r="J1846" t="s">
        <v>30</v>
      </c>
      <c r="K1846">
        <v>450</v>
      </c>
      <c r="L1846">
        <v>200</v>
      </c>
      <c r="M1846" t="s">
        <v>18</v>
      </c>
    </row>
    <row r="1847" spans="1:13" x14ac:dyDescent="0.4">
      <c r="A1847">
        <v>101846</v>
      </c>
      <c r="B1847" s="1">
        <v>45730.70416666667</v>
      </c>
      <c r="C1847" t="s">
        <v>42</v>
      </c>
      <c r="D1847" t="s">
        <v>43</v>
      </c>
      <c r="E1847" t="s">
        <v>31</v>
      </c>
      <c r="F1847" t="s">
        <v>25</v>
      </c>
      <c r="G1847">
        <v>23</v>
      </c>
      <c r="H1847">
        <v>873</v>
      </c>
      <c r="I1847">
        <v>393.27</v>
      </c>
      <c r="J1847" t="s">
        <v>51</v>
      </c>
      <c r="K1847">
        <v>1800</v>
      </c>
      <c r="L1847">
        <v>900</v>
      </c>
      <c r="M1847" t="s">
        <v>27</v>
      </c>
    </row>
    <row r="1848" spans="1:13" x14ac:dyDescent="0.4">
      <c r="A1848">
        <v>101847</v>
      </c>
      <c r="B1848" s="1">
        <v>46016.105555555558</v>
      </c>
      <c r="C1848" t="s">
        <v>23</v>
      </c>
      <c r="D1848" t="s">
        <v>43</v>
      </c>
      <c r="E1848" t="s">
        <v>31</v>
      </c>
      <c r="F1848" t="s">
        <v>32</v>
      </c>
      <c r="G1848">
        <v>51</v>
      </c>
      <c r="H1848">
        <v>632</v>
      </c>
      <c r="I1848">
        <v>616.82000000000005</v>
      </c>
      <c r="J1848" t="s">
        <v>61</v>
      </c>
      <c r="K1848">
        <v>2800</v>
      </c>
      <c r="L1848">
        <v>1500</v>
      </c>
      <c r="M1848" t="s">
        <v>33</v>
      </c>
    </row>
    <row r="1849" spans="1:13" x14ac:dyDescent="0.4">
      <c r="A1849">
        <v>101848</v>
      </c>
      <c r="B1849" s="1">
        <v>45880.693055555559</v>
      </c>
      <c r="C1849" t="s">
        <v>48</v>
      </c>
      <c r="D1849" t="s">
        <v>43</v>
      </c>
      <c r="E1849" t="s">
        <v>15</v>
      </c>
      <c r="F1849" t="s">
        <v>16</v>
      </c>
      <c r="G1849">
        <v>1</v>
      </c>
      <c r="H1849">
        <v>645</v>
      </c>
      <c r="I1849">
        <v>498.08</v>
      </c>
      <c r="J1849" t="s">
        <v>51</v>
      </c>
      <c r="K1849">
        <v>1800</v>
      </c>
      <c r="L1849">
        <v>900</v>
      </c>
      <c r="M1849" t="s">
        <v>18</v>
      </c>
    </row>
    <row r="1850" spans="1:13" x14ac:dyDescent="0.4">
      <c r="A1850">
        <v>101849</v>
      </c>
      <c r="B1850" s="1">
        <v>45698.707638888889</v>
      </c>
      <c r="C1850" t="s">
        <v>34</v>
      </c>
      <c r="D1850" t="s">
        <v>14</v>
      </c>
      <c r="E1850" t="s">
        <v>29</v>
      </c>
      <c r="F1850" t="s">
        <v>20</v>
      </c>
      <c r="G1850">
        <v>27</v>
      </c>
      <c r="H1850">
        <v>368</v>
      </c>
      <c r="I1850">
        <v>445.72</v>
      </c>
      <c r="J1850" t="s">
        <v>21</v>
      </c>
      <c r="K1850">
        <v>6500</v>
      </c>
      <c r="L1850">
        <v>4200</v>
      </c>
      <c r="M1850" t="s">
        <v>22</v>
      </c>
    </row>
    <row r="1851" spans="1:13" x14ac:dyDescent="0.4">
      <c r="A1851">
        <v>101850</v>
      </c>
      <c r="B1851" s="1">
        <v>45861.888194444444</v>
      </c>
      <c r="C1851" t="s">
        <v>19</v>
      </c>
      <c r="D1851" t="s">
        <v>46</v>
      </c>
      <c r="E1851" t="s">
        <v>29</v>
      </c>
      <c r="F1851" t="s">
        <v>20</v>
      </c>
      <c r="G1851">
        <v>31</v>
      </c>
      <c r="H1851">
        <v>990</v>
      </c>
      <c r="I1851">
        <v>855.26</v>
      </c>
      <c r="J1851" t="s">
        <v>53</v>
      </c>
      <c r="K1851">
        <v>15000</v>
      </c>
      <c r="L1851">
        <v>9500</v>
      </c>
      <c r="M1851" t="s">
        <v>22</v>
      </c>
    </row>
    <row r="1852" spans="1:13" x14ac:dyDescent="0.4">
      <c r="A1852">
        <v>101851</v>
      </c>
      <c r="B1852" s="1">
        <v>45921.527083333334</v>
      </c>
      <c r="C1852" t="s">
        <v>13</v>
      </c>
      <c r="D1852" t="s">
        <v>40</v>
      </c>
      <c r="E1852" t="s">
        <v>15</v>
      </c>
      <c r="F1852" t="s">
        <v>20</v>
      </c>
      <c r="G1852">
        <v>50</v>
      </c>
      <c r="H1852">
        <v>989</v>
      </c>
      <c r="I1852">
        <v>871.54</v>
      </c>
      <c r="J1852" t="s">
        <v>52</v>
      </c>
      <c r="K1852">
        <v>1500</v>
      </c>
      <c r="L1852">
        <v>800</v>
      </c>
      <c r="M1852" t="s">
        <v>22</v>
      </c>
    </row>
    <row r="1853" spans="1:13" x14ac:dyDescent="0.4">
      <c r="A1853">
        <v>101852</v>
      </c>
      <c r="B1853" s="1">
        <v>45985.959027777775</v>
      </c>
      <c r="C1853" t="s">
        <v>13</v>
      </c>
      <c r="D1853" t="s">
        <v>46</v>
      </c>
      <c r="E1853" t="s">
        <v>31</v>
      </c>
      <c r="F1853" t="s">
        <v>32</v>
      </c>
      <c r="G1853">
        <v>55</v>
      </c>
      <c r="H1853">
        <v>823</v>
      </c>
      <c r="I1853">
        <v>1136.58</v>
      </c>
      <c r="J1853" t="s">
        <v>47</v>
      </c>
      <c r="K1853">
        <v>4500</v>
      </c>
      <c r="L1853">
        <v>2800</v>
      </c>
      <c r="M1853" t="s">
        <v>33</v>
      </c>
    </row>
    <row r="1854" spans="1:13" x14ac:dyDescent="0.4">
      <c r="A1854">
        <v>101853</v>
      </c>
      <c r="B1854" s="1">
        <v>45835.61041666667</v>
      </c>
      <c r="C1854" t="s">
        <v>48</v>
      </c>
      <c r="D1854" t="s">
        <v>46</v>
      </c>
      <c r="E1854" t="s">
        <v>29</v>
      </c>
      <c r="F1854" t="s">
        <v>20</v>
      </c>
      <c r="G1854">
        <v>63</v>
      </c>
      <c r="H1854">
        <v>302</v>
      </c>
      <c r="I1854">
        <v>716.65</v>
      </c>
      <c r="J1854" t="s">
        <v>47</v>
      </c>
      <c r="K1854">
        <v>4500</v>
      </c>
      <c r="L1854">
        <v>2800</v>
      </c>
      <c r="M1854" t="s">
        <v>22</v>
      </c>
    </row>
    <row r="1855" spans="1:13" x14ac:dyDescent="0.4">
      <c r="A1855">
        <v>101854</v>
      </c>
      <c r="B1855" s="1">
        <v>46005.864583333336</v>
      </c>
      <c r="C1855" t="s">
        <v>50</v>
      </c>
      <c r="D1855" t="s">
        <v>55</v>
      </c>
      <c r="E1855" t="s">
        <v>29</v>
      </c>
      <c r="F1855" t="s">
        <v>20</v>
      </c>
      <c r="G1855">
        <v>74</v>
      </c>
      <c r="H1855">
        <v>843</v>
      </c>
      <c r="I1855">
        <v>445.56</v>
      </c>
      <c r="J1855" t="s">
        <v>57</v>
      </c>
      <c r="K1855">
        <v>600</v>
      </c>
      <c r="L1855">
        <v>350</v>
      </c>
      <c r="M1855" t="s">
        <v>22</v>
      </c>
    </row>
    <row r="1856" spans="1:13" x14ac:dyDescent="0.4">
      <c r="A1856">
        <v>101855</v>
      </c>
      <c r="B1856" s="1">
        <v>45975.466666666667</v>
      </c>
      <c r="C1856" t="s">
        <v>34</v>
      </c>
      <c r="D1856" t="s">
        <v>46</v>
      </c>
      <c r="E1856" t="s">
        <v>31</v>
      </c>
      <c r="F1856" t="s">
        <v>20</v>
      </c>
      <c r="G1856">
        <v>81</v>
      </c>
      <c r="H1856">
        <v>880</v>
      </c>
      <c r="I1856">
        <v>907</v>
      </c>
      <c r="J1856" t="s">
        <v>53</v>
      </c>
      <c r="K1856">
        <v>15000</v>
      </c>
      <c r="L1856">
        <v>9500</v>
      </c>
      <c r="M1856" t="s">
        <v>22</v>
      </c>
    </row>
    <row r="1857" spans="1:13" x14ac:dyDescent="0.4">
      <c r="A1857">
        <v>101856</v>
      </c>
      <c r="B1857" s="1">
        <v>45741.568055555559</v>
      </c>
      <c r="C1857" t="s">
        <v>13</v>
      </c>
      <c r="D1857" t="s">
        <v>35</v>
      </c>
      <c r="E1857" t="s">
        <v>31</v>
      </c>
      <c r="F1857" t="s">
        <v>20</v>
      </c>
      <c r="G1857">
        <v>7</v>
      </c>
      <c r="H1857">
        <v>1101</v>
      </c>
      <c r="I1857">
        <v>463.42</v>
      </c>
      <c r="J1857" t="s">
        <v>49</v>
      </c>
      <c r="K1857">
        <v>8500</v>
      </c>
      <c r="L1857">
        <v>5500</v>
      </c>
      <c r="M1857" t="s">
        <v>22</v>
      </c>
    </row>
    <row r="1858" spans="1:13" x14ac:dyDescent="0.4">
      <c r="A1858">
        <v>101857</v>
      </c>
      <c r="B1858" s="1">
        <v>45975.605555555558</v>
      </c>
      <c r="C1858" t="s">
        <v>42</v>
      </c>
      <c r="D1858" t="s">
        <v>40</v>
      </c>
      <c r="E1858" t="s">
        <v>15</v>
      </c>
      <c r="F1858" t="s">
        <v>25</v>
      </c>
      <c r="G1858">
        <v>49</v>
      </c>
      <c r="H1858">
        <v>886</v>
      </c>
      <c r="I1858">
        <v>1040.26</v>
      </c>
      <c r="J1858" t="s">
        <v>52</v>
      </c>
      <c r="K1858">
        <v>1500</v>
      </c>
      <c r="L1858">
        <v>800</v>
      </c>
      <c r="M1858" t="s">
        <v>27</v>
      </c>
    </row>
    <row r="1859" spans="1:13" x14ac:dyDescent="0.4">
      <c r="A1859">
        <v>101858</v>
      </c>
      <c r="B1859" s="1">
        <v>45768.566666666666</v>
      </c>
      <c r="C1859" t="s">
        <v>39</v>
      </c>
      <c r="D1859" t="s">
        <v>55</v>
      </c>
      <c r="E1859" t="s">
        <v>15</v>
      </c>
      <c r="F1859" t="s">
        <v>37</v>
      </c>
      <c r="G1859">
        <v>62</v>
      </c>
      <c r="H1859">
        <v>1118</v>
      </c>
      <c r="I1859">
        <v>838.65</v>
      </c>
      <c r="J1859" t="s">
        <v>58</v>
      </c>
      <c r="K1859">
        <v>1200</v>
      </c>
      <c r="L1859">
        <v>800</v>
      </c>
      <c r="M1859" t="s">
        <v>38</v>
      </c>
    </row>
    <row r="1860" spans="1:13" x14ac:dyDescent="0.4">
      <c r="A1860">
        <v>101859</v>
      </c>
      <c r="B1860" s="1">
        <v>45908.131249999999</v>
      </c>
      <c r="C1860" t="s">
        <v>42</v>
      </c>
      <c r="D1860" t="s">
        <v>43</v>
      </c>
      <c r="E1860" t="s">
        <v>15</v>
      </c>
      <c r="F1860" t="s">
        <v>20</v>
      </c>
      <c r="G1860">
        <v>74</v>
      </c>
      <c r="H1860">
        <v>1155</v>
      </c>
      <c r="I1860">
        <v>331.46</v>
      </c>
      <c r="J1860" t="s">
        <v>51</v>
      </c>
      <c r="K1860">
        <v>1800</v>
      </c>
      <c r="L1860">
        <v>900</v>
      </c>
      <c r="M1860" t="s">
        <v>22</v>
      </c>
    </row>
    <row r="1861" spans="1:13" x14ac:dyDescent="0.4">
      <c r="A1861">
        <v>101860</v>
      </c>
      <c r="B1861" s="1">
        <v>45664.640972222223</v>
      </c>
      <c r="C1861" t="s">
        <v>39</v>
      </c>
      <c r="D1861" t="s">
        <v>40</v>
      </c>
      <c r="E1861" t="s">
        <v>15</v>
      </c>
      <c r="F1861" t="s">
        <v>20</v>
      </c>
      <c r="G1861">
        <v>8</v>
      </c>
      <c r="H1861">
        <v>1014</v>
      </c>
      <c r="I1861">
        <v>757.01</v>
      </c>
      <c r="J1861" t="s">
        <v>52</v>
      </c>
      <c r="K1861">
        <v>1500</v>
      </c>
      <c r="L1861">
        <v>800</v>
      </c>
      <c r="M1861" t="s">
        <v>22</v>
      </c>
    </row>
    <row r="1862" spans="1:13" x14ac:dyDescent="0.4">
      <c r="A1862">
        <v>101861</v>
      </c>
      <c r="B1862" s="1">
        <v>45741.324999999997</v>
      </c>
      <c r="C1862" t="s">
        <v>48</v>
      </c>
      <c r="D1862" t="s">
        <v>24</v>
      </c>
      <c r="E1862" t="s">
        <v>15</v>
      </c>
      <c r="F1862" t="s">
        <v>20</v>
      </c>
      <c r="G1862">
        <v>74</v>
      </c>
      <c r="H1862">
        <v>1043</v>
      </c>
      <c r="I1862">
        <v>369.26</v>
      </c>
      <c r="J1862" t="s">
        <v>59</v>
      </c>
      <c r="K1862">
        <v>3500</v>
      </c>
      <c r="L1862">
        <v>2200</v>
      </c>
      <c r="M1862" t="s">
        <v>22</v>
      </c>
    </row>
    <row r="1863" spans="1:13" x14ac:dyDescent="0.4">
      <c r="A1863">
        <v>101862</v>
      </c>
      <c r="B1863" s="1">
        <v>45865.911805555559</v>
      </c>
      <c r="C1863" t="s">
        <v>13</v>
      </c>
      <c r="D1863" t="s">
        <v>24</v>
      </c>
      <c r="E1863" t="s">
        <v>29</v>
      </c>
      <c r="F1863" t="s">
        <v>16</v>
      </c>
      <c r="G1863">
        <v>1</v>
      </c>
      <c r="H1863">
        <v>757</v>
      </c>
      <c r="I1863">
        <v>397.37</v>
      </c>
      <c r="J1863" t="s">
        <v>60</v>
      </c>
      <c r="K1863">
        <v>25000</v>
      </c>
      <c r="L1863">
        <v>18000</v>
      </c>
      <c r="M1863" t="s">
        <v>18</v>
      </c>
    </row>
    <row r="1864" spans="1:13" x14ac:dyDescent="0.4">
      <c r="A1864">
        <v>101863</v>
      </c>
      <c r="B1864" s="1">
        <v>45971.445138888892</v>
      </c>
      <c r="C1864" t="s">
        <v>48</v>
      </c>
      <c r="D1864" t="s">
        <v>55</v>
      </c>
      <c r="E1864" t="s">
        <v>29</v>
      </c>
      <c r="F1864" t="s">
        <v>37</v>
      </c>
      <c r="G1864">
        <v>1</v>
      </c>
      <c r="H1864">
        <v>1184</v>
      </c>
      <c r="I1864">
        <v>517.63</v>
      </c>
      <c r="J1864" t="s">
        <v>58</v>
      </c>
      <c r="K1864">
        <v>1200</v>
      </c>
      <c r="L1864">
        <v>800</v>
      </c>
      <c r="M1864" t="s">
        <v>38</v>
      </c>
    </row>
    <row r="1865" spans="1:13" x14ac:dyDescent="0.4">
      <c r="A1865">
        <v>101864</v>
      </c>
      <c r="B1865" s="1">
        <v>45679.862500000003</v>
      </c>
      <c r="C1865" t="s">
        <v>13</v>
      </c>
      <c r="D1865" t="s">
        <v>35</v>
      </c>
      <c r="E1865" t="s">
        <v>15</v>
      </c>
      <c r="F1865" t="s">
        <v>32</v>
      </c>
      <c r="G1865">
        <v>1</v>
      </c>
      <c r="H1865">
        <v>483</v>
      </c>
      <c r="I1865">
        <v>480.26</v>
      </c>
      <c r="J1865" t="s">
        <v>49</v>
      </c>
      <c r="K1865">
        <v>8500</v>
      </c>
      <c r="L1865">
        <v>5500</v>
      </c>
      <c r="M1865" t="s">
        <v>33</v>
      </c>
    </row>
    <row r="1866" spans="1:13" x14ac:dyDescent="0.4">
      <c r="A1866">
        <v>101865</v>
      </c>
      <c r="B1866" s="1">
        <v>45660.202777777777</v>
      </c>
      <c r="C1866" t="s">
        <v>13</v>
      </c>
      <c r="D1866" t="s">
        <v>43</v>
      </c>
      <c r="E1866" t="s">
        <v>29</v>
      </c>
      <c r="F1866" t="s">
        <v>20</v>
      </c>
      <c r="G1866">
        <v>84</v>
      </c>
      <c r="H1866">
        <v>882</v>
      </c>
      <c r="I1866">
        <v>612.44000000000005</v>
      </c>
      <c r="J1866" t="s">
        <v>44</v>
      </c>
      <c r="K1866">
        <v>4500</v>
      </c>
      <c r="L1866">
        <v>2500</v>
      </c>
      <c r="M1866" t="s">
        <v>22</v>
      </c>
    </row>
    <row r="1867" spans="1:13" x14ac:dyDescent="0.4">
      <c r="A1867">
        <v>101866</v>
      </c>
      <c r="B1867" s="1">
        <v>45784.100694444445</v>
      </c>
      <c r="C1867" t="s">
        <v>34</v>
      </c>
      <c r="D1867" t="s">
        <v>55</v>
      </c>
      <c r="E1867" t="s">
        <v>15</v>
      </c>
      <c r="F1867" t="s">
        <v>20</v>
      </c>
      <c r="G1867">
        <v>76</v>
      </c>
      <c r="H1867">
        <v>1052</v>
      </c>
      <c r="I1867">
        <v>485.12</v>
      </c>
      <c r="J1867" t="s">
        <v>58</v>
      </c>
      <c r="K1867">
        <v>1200</v>
      </c>
      <c r="L1867">
        <v>800</v>
      </c>
      <c r="M1867" t="s">
        <v>22</v>
      </c>
    </row>
    <row r="1868" spans="1:13" x14ac:dyDescent="0.4">
      <c r="A1868">
        <v>101867</v>
      </c>
      <c r="B1868" s="1">
        <v>45954.8125</v>
      </c>
      <c r="C1868" t="s">
        <v>45</v>
      </c>
      <c r="D1868" t="s">
        <v>28</v>
      </c>
      <c r="E1868" t="s">
        <v>29</v>
      </c>
      <c r="F1868" t="s">
        <v>32</v>
      </c>
      <c r="G1868">
        <v>57</v>
      </c>
      <c r="H1868">
        <v>559</v>
      </c>
      <c r="I1868">
        <v>279.22000000000003</v>
      </c>
      <c r="J1868" t="s">
        <v>54</v>
      </c>
      <c r="K1868">
        <v>2500</v>
      </c>
      <c r="L1868">
        <v>1500</v>
      </c>
      <c r="M1868" t="s">
        <v>33</v>
      </c>
    </row>
    <row r="1869" spans="1:13" x14ac:dyDescent="0.4">
      <c r="A1869">
        <v>101868</v>
      </c>
      <c r="B1869" s="1">
        <v>45845.381944444445</v>
      </c>
      <c r="C1869" t="s">
        <v>45</v>
      </c>
      <c r="D1869" t="s">
        <v>40</v>
      </c>
      <c r="E1869" t="s">
        <v>29</v>
      </c>
      <c r="F1869" t="s">
        <v>20</v>
      </c>
      <c r="G1869">
        <v>71</v>
      </c>
      <c r="H1869">
        <v>1186</v>
      </c>
      <c r="I1869">
        <v>2129.29</v>
      </c>
      <c r="J1869" t="s">
        <v>41</v>
      </c>
      <c r="K1869">
        <v>5500</v>
      </c>
      <c r="L1869">
        <v>3500</v>
      </c>
      <c r="M1869" t="s">
        <v>22</v>
      </c>
    </row>
    <row r="1870" spans="1:13" x14ac:dyDescent="0.4">
      <c r="A1870">
        <v>101869</v>
      </c>
      <c r="B1870" s="1">
        <v>46019.206250000003</v>
      </c>
      <c r="C1870" t="s">
        <v>19</v>
      </c>
      <c r="D1870" t="s">
        <v>28</v>
      </c>
      <c r="E1870" t="s">
        <v>15</v>
      </c>
      <c r="F1870" t="s">
        <v>37</v>
      </c>
      <c r="G1870">
        <v>67</v>
      </c>
      <c r="H1870">
        <v>326</v>
      </c>
      <c r="I1870">
        <v>261.02</v>
      </c>
      <c r="J1870" t="s">
        <v>54</v>
      </c>
      <c r="K1870">
        <v>2500</v>
      </c>
      <c r="L1870">
        <v>1500</v>
      </c>
      <c r="M1870" t="s">
        <v>38</v>
      </c>
    </row>
    <row r="1871" spans="1:13" x14ac:dyDescent="0.4">
      <c r="A1871">
        <v>101870</v>
      </c>
      <c r="B1871" s="1">
        <v>45671.341666666667</v>
      </c>
      <c r="C1871" t="s">
        <v>13</v>
      </c>
      <c r="D1871" t="s">
        <v>55</v>
      </c>
      <c r="E1871" t="s">
        <v>29</v>
      </c>
      <c r="F1871" t="s">
        <v>16</v>
      </c>
      <c r="G1871">
        <v>2</v>
      </c>
      <c r="H1871">
        <v>960</v>
      </c>
      <c r="I1871">
        <v>818.98</v>
      </c>
      <c r="J1871" t="s">
        <v>57</v>
      </c>
      <c r="K1871">
        <v>600</v>
      </c>
      <c r="L1871">
        <v>350</v>
      </c>
      <c r="M1871" t="s">
        <v>18</v>
      </c>
    </row>
    <row r="1872" spans="1:13" x14ac:dyDescent="0.4">
      <c r="A1872">
        <v>101871</v>
      </c>
      <c r="B1872" s="1">
        <v>45669.10833333333</v>
      </c>
      <c r="C1872" t="s">
        <v>19</v>
      </c>
      <c r="D1872" t="s">
        <v>46</v>
      </c>
      <c r="E1872" t="s">
        <v>15</v>
      </c>
      <c r="F1872" t="s">
        <v>16</v>
      </c>
      <c r="G1872">
        <v>48</v>
      </c>
      <c r="H1872">
        <v>832</v>
      </c>
      <c r="I1872">
        <v>357.57</v>
      </c>
      <c r="J1872" t="s">
        <v>53</v>
      </c>
      <c r="K1872">
        <v>15000</v>
      </c>
      <c r="L1872">
        <v>9500</v>
      </c>
      <c r="M1872" t="s">
        <v>18</v>
      </c>
    </row>
    <row r="1873" spans="1:13" x14ac:dyDescent="0.4">
      <c r="A1873">
        <v>101872</v>
      </c>
      <c r="B1873" s="1">
        <v>45744.195138888892</v>
      </c>
      <c r="C1873" t="s">
        <v>23</v>
      </c>
      <c r="D1873" t="s">
        <v>35</v>
      </c>
      <c r="E1873" t="s">
        <v>29</v>
      </c>
      <c r="F1873" t="s">
        <v>16</v>
      </c>
      <c r="G1873">
        <v>59</v>
      </c>
      <c r="H1873">
        <v>1101</v>
      </c>
      <c r="I1873">
        <v>1043.33</v>
      </c>
      <c r="J1873" t="s">
        <v>49</v>
      </c>
      <c r="K1873">
        <v>8500</v>
      </c>
      <c r="L1873">
        <v>5500</v>
      </c>
      <c r="M1873" t="s">
        <v>18</v>
      </c>
    </row>
    <row r="1874" spans="1:13" x14ac:dyDescent="0.4">
      <c r="A1874">
        <v>101873</v>
      </c>
      <c r="B1874" s="1">
        <v>45669.634027777778</v>
      </c>
      <c r="C1874" t="s">
        <v>34</v>
      </c>
      <c r="D1874" t="s">
        <v>35</v>
      </c>
      <c r="E1874" t="s">
        <v>31</v>
      </c>
      <c r="F1874" t="s">
        <v>20</v>
      </c>
      <c r="G1874">
        <v>14</v>
      </c>
      <c r="H1874">
        <v>711</v>
      </c>
      <c r="I1874">
        <v>816.3</v>
      </c>
      <c r="J1874" t="s">
        <v>49</v>
      </c>
      <c r="K1874">
        <v>8500</v>
      </c>
      <c r="L1874">
        <v>5500</v>
      </c>
      <c r="M1874" t="s">
        <v>22</v>
      </c>
    </row>
    <row r="1875" spans="1:13" x14ac:dyDescent="0.4">
      <c r="A1875">
        <v>101874</v>
      </c>
      <c r="B1875" s="1">
        <v>45682.540972222225</v>
      </c>
      <c r="C1875" t="s">
        <v>45</v>
      </c>
      <c r="D1875" t="s">
        <v>55</v>
      </c>
      <c r="E1875" t="s">
        <v>29</v>
      </c>
      <c r="F1875" t="s">
        <v>32</v>
      </c>
      <c r="G1875">
        <v>56</v>
      </c>
      <c r="H1875">
        <v>878</v>
      </c>
      <c r="I1875">
        <v>845.1</v>
      </c>
      <c r="J1875" t="s">
        <v>58</v>
      </c>
      <c r="K1875">
        <v>1200</v>
      </c>
      <c r="L1875">
        <v>800</v>
      </c>
      <c r="M1875" t="s">
        <v>33</v>
      </c>
    </row>
    <row r="1876" spans="1:13" x14ac:dyDescent="0.4">
      <c r="A1876">
        <v>101875</v>
      </c>
      <c r="B1876" s="1">
        <v>45958.431250000001</v>
      </c>
      <c r="C1876" t="s">
        <v>45</v>
      </c>
      <c r="D1876" t="s">
        <v>14</v>
      </c>
      <c r="E1876" t="s">
        <v>29</v>
      </c>
      <c r="F1876" t="s">
        <v>32</v>
      </c>
      <c r="G1876">
        <v>52</v>
      </c>
      <c r="H1876">
        <v>1031</v>
      </c>
      <c r="I1876">
        <v>3004.72</v>
      </c>
      <c r="J1876" t="s">
        <v>21</v>
      </c>
      <c r="K1876">
        <v>6500</v>
      </c>
      <c r="L1876">
        <v>4200</v>
      </c>
      <c r="M1876" t="s">
        <v>33</v>
      </c>
    </row>
    <row r="1877" spans="1:13" x14ac:dyDescent="0.4">
      <c r="A1877">
        <v>101876</v>
      </c>
      <c r="B1877" s="1">
        <v>45900.669444444444</v>
      </c>
      <c r="C1877" t="s">
        <v>13</v>
      </c>
      <c r="D1877" t="s">
        <v>28</v>
      </c>
      <c r="E1877" t="s">
        <v>31</v>
      </c>
      <c r="F1877" t="s">
        <v>37</v>
      </c>
      <c r="G1877">
        <v>63</v>
      </c>
      <c r="H1877">
        <v>372</v>
      </c>
      <c r="I1877">
        <v>2585.25</v>
      </c>
      <c r="J1877" t="s">
        <v>54</v>
      </c>
      <c r="K1877">
        <v>2500</v>
      </c>
      <c r="L1877">
        <v>1500</v>
      </c>
      <c r="M1877" t="s">
        <v>38</v>
      </c>
    </row>
    <row r="1878" spans="1:13" x14ac:dyDescent="0.4">
      <c r="A1878">
        <v>101877</v>
      </c>
      <c r="B1878" s="1">
        <v>45779.856944444444</v>
      </c>
      <c r="C1878" t="s">
        <v>39</v>
      </c>
      <c r="D1878" t="s">
        <v>46</v>
      </c>
      <c r="E1878" t="s">
        <v>29</v>
      </c>
      <c r="F1878" t="s">
        <v>20</v>
      </c>
      <c r="G1878">
        <v>2</v>
      </c>
      <c r="H1878">
        <v>1025</v>
      </c>
      <c r="I1878">
        <v>1148.0999999999999</v>
      </c>
      <c r="J1878" t="s">
        <v>47</v>
      </c>
      <c r="K1878">
        <v>4500</v>
      </c>
      <c r="L1878">
        <v>2800</v>
      </c>
      <c r="M1878" t="s">
        <v>22</v>
      </c>
    </row>
    <row r="1879" spans="1:13" x14ac:dyDescent="0.4">
      <c r="A1879">
        <v>101878</v>
      </c>
      <c r="B1879" s="1">
        <v>45804.15902777778</v>
      </c>
      <c r="C1879" t="s">
        <v>13</v>
      </c>
      <c r="D1879" t="s">
        <v>24</v>
      </c>
      <c r="E1879" t="s">
        <v>15</v>
      </c>
      <c r="F1879" t="s">
        <v>37</v>
      </c>
      <c r="G1879">
        <v>57</v>
      </c>
      <c r="H1879">
        <v>488</v>
      </c>
      <c r="I1879">
        <v>238.32</v>
      </c>
      <c r="J1879" t="s">
        <v>59</v>
      </c>
      <c r="K1879">
        <v>3500</v>
      </c>
      <c r="L1879">
        <v>2200</v>
      </c>
      <c r="M1879" t="s">
        <v>38</v>
      </c>
    </row>
    <row r="1880" spans="1:13" x14ac:dyDescent="0.4">
      <c r="A1880">
        <v>101879</v>
      </c>
      <c r="B1880" s="1">
        <v>45712.706944444442</v>
      </c>
      <c r="C1880" t="s">
        <v>19</v>
      </c>
      <c r="D1880" t="s">
        <v>55</v>
      </c>
      <c r="E1880" t="s">
        <v>31</v>
      </c>
      <c r="F1880" t="s">
        <v>25</v>
      </c>
      <c r="G1880">
        <v>87</v>
      </c>
      <c r="H1880">
        <v>1098</v>
      </c>
      <c r="I1880">
        <v>223.1</v>
      </c>
      <c r="J1880" t="s">
        <v>58</v>
      </c>
      <c r="K1880">
        <v>1200</v>
      </c>
      <c r="L1880">
        <v>800</v>
      </c>
      <c r="M1880" t="s">
        <v>27</v>
      </c>
    </row>
    <row r="1881" spans="1:13" x14ac:dyDescent="0.4">
      <c r="A1881">
        <v>101880</v>
      </c>
      <c r="B1881" s="1">
        <v>45895.029166666667</v>
      </c>
      <c r="C1881" t="s">
        <v>39</v>
      </c>
      <c r="D1881" t="s">
        <v>46</v>
      </c>
      <c r="E1881" t="s">
        <v>29</v>
      </c>
      <c r="F1881" t="s">
        <v>32</v>
      </c>
      <c r="G1881">
        <v>3</v>
      </c>
      <c r="H1881">
        <v>346</v>
      </c>
      <c r="I1881">
        <v>594.74</v>
      </c>
      <c r="J1881" t="s">
        <v>47</v>
      </c>
      <c r="K1881">
        <v>4500</v>
      </c>
      <c r="L1881">
        <v>2800</v>
      </c>
      <c r="M1881" t="s">
        <v>33</v>
      </c>
    </row>
    <row r="1882" spans="1:13" x14ac:dyDescent="0.4">
      <c r="A1882">
        <v>101881</v>
      </c>
      <c r="B1882" s="1">
        <v>46013.956944444442</v>
      </c>
      <c r="C1882" t="s">
        <v>42</v>
      </c>
      <c r="D1882" t="s">
        <v>28</v>
      </c>
      <c r="E1882" t="s">
        <v>29</v>
      </c>
      <c r="F1882" t="s">
        <v>37</v>
      </c>
      <c r="G1882">
        <v>26</v>
      </c>
      <c r="H1882">
        <v>1127</v>
      </c>
      <c r="I1882">
        <v>1048.29</v>
      </c>
      <c r="J1882" t="s">
        <v>54</v>
      </c>
      <c r="K1882">
        <v>2500</v>
      </c>
      <c r="L1882">
        <v>1500</v>
      </c>
      <c r="M1882" t="s">
        <v>38</v>
      </c>
    </row>
    <row r="1883" spans="1:13" x14ac:dyDescent="0.4">
      <c r="A1883">
        <v>101882</v>
      </c>
      <c r="B1883" s="1">
        <v>45830.23333333333</v>
      </c>
      <c r="C1883" t="s">
        <v>23</v>
      </c>
      <c r="D1883" t="s">
        <v>55</v>
      </c>
      <c r="E1883" t="s">
        <v>15</v>
      </c>
      <c r="F1883" t="s">
        <v>25</v>
      </c>
      <c r="G1883">
        <v>98</v>
      </c>
      <c r="H1883">
        <v>1197</v>
      </c>
      <c r="I1883">
        <v>461.26</v>
      </c>
      <c r="J1883" t="s">
        <v>57</v>
      </c>
      <c r="K1883">
        <v>600</v>
      </c>
      <c r="L1883">
        <v>350</v>
      </c>
      <c r="M1883" t="s">
        <v>27</v>
      </c>
    </row>
    <row r="1884" spans="1:13" x14ac:dyDescent="0.4">
      <c r="A1884">
        <v>101883</v>
      </c>
      <c r="B1884" s="1">
        <v>45878.02847222222</v>
      </c>
      <c r="C1884" t="s">
        <v>34</v>
      </c>
      <c r="D1884" t="s">
        <v>24</v>
      </c>
      <c r="E1884" t="s">
        <v>31</v>
      </c>
      <c r="F1884" t="s">
        <v>25</v>
      </c>
      <c r="G1884">
        <v>98</v>
      </c>
      <c r="H1884">
        <v>837</v>
      </c>
      <c r="I1884">
        <v>912.76</v>
      </c>
      <c r="J1884" t="s">
        <v>26</v>
      </c>
      <c r="K1884">
        <v>45000</v>
      </c>
      <c r="L1884">
        <v>32000</v>
      </c>
      <c r="M1884" t="s">
        <v>27</v>
      </c>
    </row>
    <row r="1885" spans="1:13" x14ac:dyDescent="0.4">
      <c r="A1885">
        <v>101884</v>
      </c>
      <c r="B1885" s="1">
        <v>45776.79791666667</v>
      </c>
      <c r="C1885" t="s">
        <v>50</v>
      </c>
      <c r="D1885" t="s">
        <v>46</v>
      </c>
      <c r="E1885" t="s">
        <v>31</v>
      </c>
      <c r="F1885" t="s">
        <v>37</v>
      </c>
      <c r="G1885">
        <v>49</v>
      </c>
      <c r="H1885">
        <v>990</v>
      </c>
      <c r="I1885">
        <v>322.22000000000003</v>
      </c>
      <c r="J1885" t="s">
        <v>53</v>
      </c>
      <c r="K1885">
        <v>15000</v>
      </c>
      <c r="L1885">
        <v>9500</v>
      </c>
      <c r="M1885" t="s">
        <v>38</v>
      </c>
    </row>
    <row r="1886" spans="1:13" x14ac:dyDescent="0.4">
      <c r="A1886">
        <v>101885</v>
      </c>
      <c r="B1886" s="1">
        <v>45966.27847222222</v>
      </c>
      <c r="C1886" t="s">
        <v>48</v>
      </c>
      <c r="D1886" t="s">
        <v>28</v>
      </c>
      <c r="E1886" t="s">
        <v>15</v>
      </c>
      <c r="F1886" t="s">
        <v>20</v>
      </c>
      <c r="G1886">
        <v>19</v>
      </c>
      <c r="H1886">
        <v>421</v>
      </c>
      <c r="I1886">
        <v>554.49</v>
      </c>
      <c r="J1886" t="s">
        <v>30</v>
      </c>
      <c r="K1886">
        <v>450</v>
      </c>
      <c r="L1886">
        <v>200</v>
      </c>
      <c r="M1886" t="s">
        <v>22</v>
      </c>
    </row>
    <row r="1887" spans="1:13" x14ac:dyDescent="0.4">
      <c r="A1887">
        <v>101886</v>
      </c>
      <c r="B1887" s="1">
        <v>45840.445833333331</v>
      </c>
      <c r="C1887" t="s">
        <v>50</v>
      </c>
      <c r="D1887" t="s">
        <v>40</v>
      </c>
      <c r="E1887" t="s">
        <v>29</v>
      </c>
      <c r="F1887" t="s">
        <v>20</v>
      </c>
      <c r="G1887">
        <v>14</v>
      </c>
      <c r="H1887">
        <v>862</v>
      </c>
      <c r="I1887">
        <v>819.86</v>
      </c>
      <c r="J1887" t="s">
        <v>41</v>
      </c>
      <c r="K1887">
        <v>5500</v>
      </c>
      <c r="L1887">
        <v>3500</v>
      </c>
      <c r="M1887" t="s">
        <v>22</v>
      </c>
    </row>
    <row r="1888" spans="1:13" x14ac:dyDescent="0.4">
      <c r="A1888">
        <v>101887</v>
      </c>
      <c r="B1888" s="1">
        <v>45945.915972222225</v>
      </c>
      <c r="C1888" t="s">
        <v>19</v>
      </c>
      <c r="D1888" t="s">
        <v>28</v>
      </c>
      <c r="E1888" t="s">
        <v>29</v>
      </c>
      <c r="F1888" t="s">
        <v>16</v>
      </c>
      <c r="G1888">
        <v>57</v>
      </c>
      <c r="H1888">
        <v>489</v>
      </c>
      <c r="I1888">
        <v>820.29</v>
      </c>
      <c r="J1888" t="s">
        <v>54</v>
      </c>
      <c r="K1888">
        <v>2500</v>
      </c>
      <c r="L1888">
        <v>1500</v>
      </c>
      <c r="M1888" t="s">
        <v>18</v>
      </c>
    </row>
    <row r="1889" spans="1:13" x14ac:dyDescent="0.4">
      <c r="A1889">
        <v>101888</v>
      </c>
      <c r="B1889" s="1">
        <v>45964.393750000003</v>
      </c>
      <c r="C1889" t="s">
        <v>34</v>
      </c>
      <c r="D1889" t="s">
        <v>40</v>
      </c>
      <c r="E1889" t="s">
        <v>29</v>
      </c>
      <c r="F1889" t="s">
        <v>37</v>
      </c>
      <c r="G1889">
        <v>19</v>
      </c>
      <c r="H1889">
        <v>561</v>
      </c>
      <c r="I1889">
        <v>467.74</v>
      </c>
      <c r="J1889" t="s">
        <v>41</v>
      </c>
      <c r="K1889">
        <v>5500</v>
      </c>
      <c r="L1889">
        <v>3500</v>
      </c>
      <c r="M1889" t="s">
        <v>38</v>
      </c>
    </row>
    <row r="1890" spans="1:13" x14ac:dyDescent="0.4">
      <c r="A1890">
        <v>101889</v>
      </c>
      <c r="B1890" s="1">
        <v>45957.736111111109</v>
      </c>
      <c r="C1890" t="s">
        <v>42</v>
      </c>
      <c r="D1890" t="s">
        <v>46</v>
      </c>
      <c r="E1890" t="s">
        <v>15</v>
      </c>
      <c r="F1890" t="s">
        <v>25</v>
      </c>
      <c r="G1890">
        <v>25</v>
      </c>
      <c r="H1890">
        <v>794</v>
      </c>
      <c r="I1890">
        <v>1137.79</v>
      </c>
      <c r="J1890" t="s">
        <v>53</v>
      </c>
      <c r="K1890">
        <v>15000</v>
      </c>
      <c r="L1890">
        <v>9500</v>
      </c>
      <c r="M1890" t="s">
        <v>27</v>
      </c>
    </row>
    <row r="1891" spans="1:13" x14ac:dyDescent="0.4">
      <c r="A1891">
        <v>101890</v>
      </c>
      <c r="B1891" s="1">
        <v>45739.39166666667</v>
      </c>
      <c r="C1891" t="s">
        <v>34</v>
      </c>
      <c r="D1891" t="s">
        <v>46</v>
      </c>
      <c r="E1891" t="s">
        <v>29</v>
      </c>
      <c r="F1891" t="s">
        <v>20</v>
      </c>
      <c r="G1891">
        <v>43</v>
      </c>
      <c r="H1891">
        <v>803</v>
      </c>
      <c r="I1891">
        <v>944.85</v>
      </c>
      <c r="J1891" t="s">
        <v>47</v>
      </c>
      <c r="K1891">
        <v>4500</v>
      </c>
      <c r="L1891">
        <v>2800</v>
      </c>
      <c r="M1891" t="s">
        <v>22</v>
      </c>
    </row>
    <row r="1892" spans="1:13" x14ac:dyDescent="0.4">
      <c r="A1892">
        <v>101891</v>
      </c>
      <c r="B1892" s="1">
        <v>45868.758333333331</v>
      </c>
      <c r="C1892" t="s">
        <v>23</v>
      </c>
      <c r="D1892" t="s">
        <v>55</v>
      </c>
      <c r="E1892" t="s">
        <v>31</v>
      </c>
      <c r="F1892" t="s">
        <v>37</v>
      </c>
      <c r="G1892">
        <v>41</v>
      </c>
      <c r="H1892">
        <v>1117</v>
      </c>
      <c r="I1892">
        <v>199.15</v>
      </c>
      <c r="J1892" t="s">
        <v>56</v>
      </c>
      <c r="K1892">
        <v>850</v>
      </c>
      <c r="L1892">
        <v>550</v>
      </c>
      <c r="M1892" t="s">
        <v>38</v>
      </c>
    </row>
    <row r="1893" spans="1:13" x14ac:dyDescent="0.4">
      <c r="A1893">
        <v>101892</v>
      </c>
      <c r="B1893" s="1">
        <v>45807.07708333333</v>
      </c>
      <c r="C1893" t="s">
        <v>23</v>
      </c>
      <c r="D1893" t="s">
        <v>43</v>
      </c>
      <c r="E1893" t="s">
        <v>31</v>
      </c>
      <c r="F1893" t="s">
        <v>20</v>
      </c>
      <c r="G1893">
        <v>12</v>
      </c>
      <c r="H1893">
        <v>1098</v>
      </c>
      <c r="I1893">
        <v>509.07</v>
      </c>
      <c r="J1893" t="s">
        <v>44</v>
      </c>
      <c r="K1893">
        <v>4500</v>
      </c>
      <c r="L1893">
        <v>2500</v>
      </c>
      <c r="M1893" t="s">
        <v>22</v>
      </c>
    </row>
    <row r="1894" spans="1:13" x14ac:dyDescent="0.4">
      <c r="A1894">
        <v>101893</v>
      </c>
      <c r="B1894" s="1">
        <v>45694.018055555556</v>
      </c>
      <c r="C1894" t="s">
        <v>45</v>
      </c>
      <c r="D1894" t="s">
        <v>35</v>
      </c>
      <c r="E1894" t="s">
        <v>31</v>
      </c>
      <c r="F1894" t="s">
        <v>25</v>
      </c>
      <c r="G1894">
        <v>54</v>
      </c>
      <c r="H1894">
        <v>716</v>
      </c>
      <c r="I1894">
        <v>2817.11</v>
      </c>
      <c r="J1894" t="s">
        <v>36</v>
      </c>
      <c r="K1894">
        <v>12000</v>
      </c>
      <c r="L1894">
        <v>8000</v>
      </c>
      <c r="M1894" t="s">
        <v>27</v>
      </c>
    </row>
    <row r="1895" spans="1:13" x14ac:dyDescent="0.4">
      <c r="A1895">
        <v>101894</v>
      </c>
      <c r="B1895" s="1">
        <v>46009.569444444445</v>
      </c>
      <c r="C1895" t="s">
        <v>45</v>
      </c>
      <c r="D1895" t="s">
        <v>55</v>
      </c>
      <c r="E1895" t="s">
        <v>29</v>
      </c>
      <c r="F1895" t="s">
        <v>16</v>
      </c>
      <c r="G1895">
        <v>89</v>
      </c>
      <c r="H1895">
        <v>792</v>
      </c>
      <c r="I1895">
        <v>770.36</v>
      </c>
      <c r="J1895" t="s">
        <v>58</v>
      </c>
      <c r="K1895">
        <v>1200</v>
      </c>
      <c r="L1895">
        <v>800</v>
      </c>
      <c r="M1895" t="s">
        <v>18</v>
      </c>
    </row>
    <row r="1896" spans="1:13" x14ac:dyDescent="0.4">
      <c r="A1896">
        <v>101895</v>
      </c>
      <c r="B1896" s="1">
        <v>45969.466666666667</v>
      </c>
      <c r="C1896" t="s">
        <v>23</v>
      </c>
      <c r="D1896" t="s">
        <v>24</v>
      </c>
      <c r="E1896" t="s">
        <v>15</v>
      </c>
      <c r="F1896" t="s">
        <v>32</v>
      </c>
      <c r="G1896">
        <v>40</v>
      </c>
      <c r="H1896">
        <v>629</v>
      </c>
      <c r="I1896">
        <v>948.57</v>
      </c>
      <c r="J1896" t="s">
        <v>59</v>
      </c>
      <c r="K1896">
        <v>3500</v>
      </c>
      <c r="L1896">
        <v>2200</v>
      </c>
      <c r="M1896" t="s">
        <v>33</v>
      </c>
    </row>
    <row r="1897" spans="1:13" x14ac:dyDescent="0.4">
      <c r="A1897">
        <v>101896</v>
      </c>
      <c r="B1897" s="1">
        <v>46018.604861111111</v>
      </c>
      <c r="C1897" t="s">
        <v>13</v>
      </c>
      <c r="D1897" t="s">
        <v>24</v>
      </c>
      <c r="E1897" t="s">
        <v>31</v>
      </c>
      <c r="F1897" t="s">
        <v>32</v>
      </c>
      <c r="G1897">
        <v>36</v>
      </c>
      <c r="H1897">
        <v>508</v>
      </c>
      <c r="I1897">
        <v>770.24</v>
      </c>
      <c r="J1897" t="s">
        <v>60</v>
      </c>
      <c r="K1897">
        <v>25000</v>
      </c>
      <c r="L1897">
        <v>18000</v>
      </c>
      <c r="M1897" t="s">
        <v>33</v>
      </c>
    </row>
    <row r="1898" spans="1:13" x14ac:dyDescent="0.4">
      <c r="A1898">
        <v>101897</v>
      </c>
      <c r="B1898" s="1">
        <v>45716.768750000003</v>
      </c>
      <c r="C1898" t="s">
        <v>45</v>
      </c>
      <c r="D1898" t="s">
        <v>40</v>
      </c>
      <c r="E1898" t="s">
        <v>29</v>
      </c>
      <c r="F1898" t="s">
        <v>32</v>
      </c>
      <c r="G1898">
        <v>28</v>
      </c>
      <c r="H1898">
        <v>434</v>
      </c>
      <c r="I1898">
        <v>810.28</v>
      </c>
      <c r="J1898" t="s">
        <v>52</v>
      </c>
      <c r="K1898">
        <v>1500</v>
      </c>
      <c r="L1898">
        <v>800</v>
      </c>
      <c r="M1898" t="s">
        <v>33</v>
      </c>
    </row>
    <row r="1899" spans="1:13" x14ac:dyDescent="0.4">
      <c r="A1899">
        <v>101898</v>
      </c>
      <c r="B1899" s="1">
        <v>45788.915277777778</v>
      </c>
      <c r="C1899" t="s">
        <v>45</v>
      </c>
      <c r="D1899" t="s">
        <v>43</v>
      </c>
      <c r="E1899" t="s">
        <v>15</v>
      </c>
      <c r="F1899" t="s">
        <v>16</v>
      </c>
      <c r="G1899">
        <v>74</v>
      </c>
      <c r="H1899">
        <v>660</v>
      </c>
      <c r="I1899">
        <v>891.08</v>
      </c>
      <c r="J1899" t="s">
        <v>44</v>
      </c>
      <c r="K1899">
        <v>4500</v>
      </c>
      <c r="L1899">
        <v>2500</v>
      </c>
      <c r="M1899" t="s">
        <v>18</v>
      </c>
    </row>
    <row r="1900" spans="1:13" x14ac:dyDescent="0.4">
      <c r="A1900">
        <v>101899</v>
      </c>
      <c r="B1900" s="1">
        <v>45859.68472222222</v>
      </c>
      <c r="C1900" t="s">
        <v>42</v>
      </c>
      <c r="D1900" t="s">
        <v>35</v>
      </c>
      <c r="E1900" t="s">
        <v>15</v>
      </c>
      <c r="F1900" t="s">
        <v>25</v>
      </c>
      <c r="G1900">
        <v>60</v>
      </c>
      <c r="H1900">
        <v>339</v>
      </c>
      <c r="I1900">
        <v>621.24</v>
      </c>
      <c r="J1900" t="s">
        <v>49</v>
      </c>
      <c r="K1900">
        <v>8500</v>
      </c>
      <c r="L1900">
        <v>5500</v>
      </c>
      <c r="M1900" t="s">
        <v>27</v>
      </c>
    </row>
    <row r="1901" spans="1:13" x14ac:dyDescent="0.4">
      <c r="A1901">
        <v>101900</v>
      </c>
      <c r="B1901" s="1">
        <v>45900.717361111114</v>
      </c>
      <c r="C1901" t="s">
        <v>48</v>
      </c>
      <c r="D1901" t="s">
        <v>24</v>
      </c>
      <c r="E1901" t="s">
        <v>31</v>
      </c>
      <c r="F1901" t="s">
        <v>37</v>
      </c>
      <c r="G1901">
        <v>89</v>
      </c>
      <c r="H1901">
        <v>1132</v>
      </c>
      <c r="I1901">
        <v>268.89</v>
      </c>
      <c r="J1901" t="s">
        <v>59</v>
      </c>
      <c r="K1901">
        <v>3500</v>
      </c>
      <c r="L1901">
        <v>2200</v>
      </c>
      <c r="M1901" t="s">
        <v>38</v>
      </c>
    </row>
    <row r="1902" spans="1:13" x14ac:dyDescent="0.4">
      <c r="A1902">
        <v>101901</v>
      </c>
      <c r="B1902" s="1">
        <v>45692.362500000003</v>
      </c>
      <c r="C1902" t="s">
        <v>13</v>
      </c>
      <c r="D1902" t="s">
        <v>43</v>
      </c>
      <c r="E1902" t="s">
        <v>29</v>
      </c>
      <c r="F1902" t="s">
        <v>37</v>
      </c>
      <c r="G1902">
        <v>90</v>
      </c>
      <c r="H1902">
        <v>438</v>
      </c>
      <c r="I1902">
        <v>976.8</v>
      </c>
      <c r="J1902" t="s">
        <v>61</v>
      </c>
      <c r="K1902">
        <v>2800</v>
      </c>
      <c r="L1902">
        <v>1500</v>
      </c>
      <c r="M1902" t="s">
        <v>38</v>
      </c>
    </row>
    <row r="1903" spans="1:13" x14ac:dyDescent="0.4">
      <c r="A1903">
        <v>101902</v>
      </c>
      <c r="B1903" s="1">
        <v>45750.018750000003</v>
      </c>
      <c r="C1903" t="s">
        <v>23</v>
      </c>
      <c r="D1903" t="s">
        <v>35</v>
      </c>
      <c r="E1903" t="s">
        <v>29</v>
      </c>
      <c r="F1903" t="s">
        <v>25</v>
      </c>
      <c r="G1903">
        <v>37</v>
      </c>
      <c r="H1903">
        <v>387</v>
      </c>
      <c r="I1903">
        <v>412.74</v>
      </c>
      <c r="J1903" t="s">
        <v>49</v>
      </c>
      <c r="K1903">
        <v>8500</v>
      </c>
      <c r="L1903">
        <v>5500</v>
      </c>
      <c r="M1903" t="s">
        <v>27</v>
      </c>
    </row>
    <row r="1904" spans="1:13" x14ac:dyDescent="0.4">
      <c r="A1904">
        <v>101903</v>
      </c>
      <c r="B1904" s="1">
        <v>45864.005555555559</v>
      </c>
      <c r="C1904" t="s">
        <v>45</v>
      </c>
      <c r="D1904" t="s">
        <v>28</v>
      </c>
      <c r="E1904" t="s">
        <v>29</v>
      </c>
      <c r="F1904" t="s">
        <v>37</v>
      </c>
      <c r="G1904">
        <v>61</v>
      </c>
      <c r="H1904">
        <v>1028</v>
      </c>
      <c r="I1904">
        <v>532.09</v>
      </c>
      <c r="J1904" t="s">
        <v>54</v>
      </c>
      <c r="K1904">
        <v>2500</v>
      </c>
      <c r="L1904">
        <v>1500</v>
      </c>
      <c r="M1904" t="s">
        <v>38</v>
      </c>
    </row>
    <row r="1905" spans="1:13" x14ac:dyDescent="0.4">
      <c r="A1905">
        <v>101904</v>
      </c>
      <c r="B1905" s="1">
        <v>46010.335416666669</v>
      </c>
      <c r="C1905" t="s">
        <v>48</v>
      </c>
      <c r="D1905" t="s">
        <v>40</v>
      </c>
      <c r="E1905" t="s">
        <v>29</v>
      </c>
      <c r="F1905" t="s">
        <v>37</v>
      </c>
      <c r="G1905">
        <v>92</v>
      </c>
      <c r="H1905">
        <v>1049</v>
      </c>
      <c r="I1905">
        <v>377.85</v>
      </c>
      <c r="J1905" t="s">
        <v>52</v>
      </c>
      <c r="K1905">
        <v>1500</v>
      </c>
      <c r="L1905">
        <v>800</v>
      </c>
      <c r="M1905" t="s">
        <v>38</v>
      </c>
    </row>
    <row r="1906" spans="1:13" x14ac:dyDescent="0.4">
      <c r="A1906">
        <v>101905</v>
      </c>
      <c r="B1906" s="1">
        <v>45989.75</v>
      </c>
      <c r="C1906" t="s">
        <v>34</v>
      </c>
      <c r="D1906" t="s">
        <v>14</v>
      </c>
      <c r="E1906" t="s">
        <v>31</v>
      </c>
      <c r="F1906" t="s">
        <v>20</v>
      </c>
      <c r="G1906">
        <v>35</v>
      </c>
      <c r="H1906">
        <v>852</v>
      </c>
      <c r="I1906">
        <v>581.29</v>
      </c>
      <c r="J1906" t="s">
        <v>21</v>
      </c>
      <c r="K1906">
        <v>6500</v>
      </c>
      <c r="L1906">
        <v>4200</v>
      </c>
      <c r="M1906" t="s">
        <v>22</v>
      </c>
    </row>
    <row r="1907" spans="1:13" x14ac:dyDescent="0.4">
      <c r="A1907">
        <v>101906</v>
      </c>
      <c r="B1907" s="1">
        <v>45962.230555555558</v>
      </c>
      <c r="C1907" t="s">
        <v>42</v>
      </c>
      <c r="D1907" t="s">
        <v>46</v>
      </c>
      <c r="E1907" t="s">
        <v>29</v>
      </c>
      <c r="F1907" t="s">
        <v>32</v>
      </c>
      <c r="G1907">
        <v>84</v>
      </c>
      <c r="H1907">
        <v>413</v>
      </c>
      <c r="I1907">
        <v>305.23</v>
      </c>
      <c r="J1907" t="s">
        <v>47</v>
      </c>
      <c r="K1907">
        <v>4500</v>
      </c>
      <c r="L1907">
        <v>2800</v>
      </c>
      <c r="M1907" t="s">
        <v>33</v>
      </c>
    </row>
    <row r="1908" spans="1:13" x14ac:dyDescent="0.4">
      <c r="A1908">
        <v>101907</v>
      </c>
      <c r="B1908" s="1">
        <v>46007.779861111114</v>
      </c>
      <c r="C1908" t="s">
        <v>19</v>
      </c>
      <c r="D1908" t="s">
        <v>14</v>
      </c>
      <c r="E1908" t="s">
        <v>15</v>
      </c>
      <c r="F1908" t="s">
        <v>32</v>
      </c>
      <c r="G1908">
        <v>23</v>
      </c>
      <c r="H1908">
        <v>365</v>
      </c>
      <c r="I1908">
        <v>2146.91</v>
      </c>
      <c r="J1908" t="s">
        <v>17</v>
      </c>
      <c r="K1908">
        <v>3200</v>
      </c>
      <c r="L1908">
        <v>2000</v>
      </c>
      <c r="M1908" t="s">
        <v>33</v>
      </c>
    </row>
    <row r="1909" spans="1:13" x14ac:dyDescent="0.4">
      <c r="A1909">
        <v>101908</v>
      </c>
      <c r="B1909" s="1">
        <v>45870.725694444445</v>
      </c>
      <c r="C1909" t="s">
        <v>42</v>
      </c>
      <c r="D1909" t="s">
        <v>55</v>
      </c>
      <c r="E1909" t="s">
        <v>15</v>
      </c>
      <c r="F1909" t="s">
        <v>20</v>
      </c>
      <c r="G1909">
        <v>96</v>
      </c>
      <c r="H1909">
        <v>808</v>
      </c>
      <c r="I1909">
        <v>1047.98</v>
      </c>
      <c r="J1909" t="s">
        <v>58</v>
      </c>
      <c r="K1909">
        <v>1200</v>
      </c>
      <c r="L1909">
        <v>800</v>
      </c>
      <c r="M1909" t="s">
        <v>22</v>
      </c>
    </row>
    <row r="1910" spans="1:13" x14ac:dyDescent="0.4">
      <c r="A1910">
        <v>101909</v>
      </c>
      <c r="B1910" s="1">
        <v>45816.120833333334</v>
      </c>
      <c r="C1910" t="s">
        <v>23</v>
      </c>
      <c r="D1910" t="s">
        <v>43</v>
      </c>
      <c r="E1910" t="s">
        <v>29</v>
      </c>
      <c r="F1910" t="s">
        <v>16</v>
      </c>
      <c r="G1910">
        <v>60</v>
      </c>
      <c r="H1910">
        <v>1076</v>
      </c>
      <c r="I1910">
        <v>770.25</v>
      </c>
      <c r="J1910" t="s">
        <v>44</v>
      </c>
      <c r="K1910">
        <v>4500</v>
      </c>
      <c r="L1910">
        <v>2500</v>
      </c>
      <c r="M1910" t="s">
        <v>18</v>
      </c>
    </row>
    <row r="1911" spans="1:13" x14ac:dyDescent="0.4">
      <c r="A1911">
        <v>101910</v>
      </c>
      <c r="B1911" s="1">
        <v>45681.163194444445</v>
      </c>
      <c r="C1911" t="s">
        <v>13</v>
      </c>
      <c r="D1911" t="s">
        <v>40</v>
      </c>
      <c r="E1911" t="s">
        <v>31</v>
      </c>
      <c r="F1911" t="s">
        <v>16</v>
      </c>
      <c r="G1911">
        <v>16</v>
      </c>
      <c r="H1911">
        <v>1136</v>
      </c>
      <c r="I1911">
        <v>1223.74</v>
      </c>
      <c r="J1911" t="s">
        <v>52</v>
      </c>
      <c r="K1911">
        <v>1500</v>
      </c>
      <c r="L1911">
        <v>800</v>
      </c>
      <c r="M1911" t="s">
        <v>18</v>
      </c>
    </row>
    <row r="1912" spans="1:13" x14ac:dyDescent="0.4">
      <c r="A1912">
        <v>101911</v>
      </c>
      <c r="B1912" s="1">
        <v>45950.45208333333</v>
      </c>
      <c r="C1912" t="s">
        <v>39</v>
      </c>
      <c r="D1912" t="s">
        <v>46</v>
      </c>
      <c r="E1912" t="s">
        <v>29</v>
      </c>
      <c r="F1912" t="s">
        <v>20</v>
      </c>
      <c r="G1912">
        <v>1</v>
      </c>
      <c r="H1912">
        <v>664</v>
      </c>
      <c r="I1912">
        <v>624.42999999999995</v>
      </c>
      <c r="J1912" t="s">
        <v>47</v>
      </c>
      <c r="K1912">
        <v>4500</v>
      </c>
      <c r="L1912">
        <v>2800</v>
      </c>
      <c r="M1912" t="s">
        <v>22</v>
      </c>
    </row>
    <row r="1913" spans="1:13" x14ac:dyDescent="0.4">
      <c r="A1913">
        <v>101912</v>
      </c>
      <c r="B1913" s="1">
        <v>45661.666666666664</v>
      </c>
      <c r="C1913" t="s">
        <v>34</v>
      </c>
      <c r="D1913" t="s">
        <v>55</v>
      </c>
      <c r="E1913" t="s">
        <v>15</v>
      </c>
      <c r="F1913" t="s">
        <v>20</v>
      </c>
      <c r="G1913">
        <v>67</v>
      </c>
      <c r="H1913">
        <v>951</v>
      </c>
      <c r="I1913">
        <v>2814.52</v>
      </c>
      <c r="J1913" t="s">
        <v>56</v>
      </c>
      <c r="K1913">
        <v>850</v>
      </c>
      <c r="L1913">
        <v>550</v>
      </c>
      <c r="M1913" t="s">
        <v>22</v>
      </c>
    </row>
    <row r="1914" spans="1:13" x14ac:dyDescent="0.4">
      <c r="A1914">
        <v>101913</v>
      </c>
      <c r="B1914" s="1">
        <v>45877.086111111108</v>
      </c>
      <c r="C1914" t="s">
        <v>13</v>
      </c>
      <c r="D1914" t="s">
        <v>28</v>
      </c>
      <c r="E1914" t="s">
        <v>29</v>
      </c>
      <c r="F1914" t="s">
        <v>32</v>
      </c>
      <c r="G1914">
        <v>20</v>
      </c>
      <c r="H1914">
        <v>485</v>
      </c>
      <c r="I1914">
        <v>272.72000000000003</v>
      </c>
      <c r="J1914" t="s">
        <v>30</v>
      </c>
      <c r="K1914">
        <v>450</v>
      </c>
      <c r="L1914">
        <v>200</v>
      </c>
      <c r="M1914" t="s">
        <v>33</v>
      </c>
    </row>
    <row r="1915" spans="1:13" x14ac:dyDescent="0.4">
      <c r="A1915">
        <v>101914</v>
      </c>
      <c r="B1915" s="1">
        <v>46021.953472222223</v>
      </c>
      <c r="C1915" t="s">
        <v>48</v>
      </c>
      <c r="D1915" t="s">
        <v>14</v>
      </c>
      <c r="E1915" t="s">
        <v>15</v>
      </c>
      <c r="F1915" t="s">
        <v>37</v>
      </c>
      <c r="G1915">
        <v>41</v>
      </c>
      <c r="H1915">
        <v>478</v>
      </c>
      <c r="I1915">
        <v>452.08</v>
      </c>
      <c r="J1915" t="s">
        <v>17</v>
      </c>
      <c r="K1915">
        <v>3200</v>
      </c>
      <c r="L1915">
        <v>2000</v>
      </c>
      <c r="M1915" t="s">
        <v>38</v>
      </c>
    </row>
    <row r="1916" spans="1:13" x14ac:dyDescent="0.4">
      <c r="A1916">
        <v>101915</v>
      </c>
      <c r="B1916" s="1">
        <v>45677.072222222225</v>
      </c>
      <c r="C1916" t="s">
        <v>13</v>
      </c>
      <c r="D1916" t="s">
        <v>43</v>
      </c>
      <c r="E1916" t="s">
        <v>29</v>
      </c>
      <c r="F1916" t="s">
        <v>32</v>
      </c>
      <c r="G1916">
        <v>92</v>
      </c>
      <c r="H1916">
        <v>1010</v>
      </c>
      <c r="I1916">
        <v>579.98</v>
      </c>
      <c r="J1916" t="s">
        <v>44</v>
      </c>
      <c r="K1916">
        <v>4500</v>
      </c>
      <c r="L1916">
        <v>2500</v>
      </c>
      <c r="M1916" t="s">
        <v>33</v>
      </c>
    </row>
    <row r="1917" spans="1:13" x14ac:dyDescent="0.4">
      <c r="A1917">
        <v>101916</v>
      </c>
      <c r="B1917" s="1">
        <v>45809.947222222225</v>
      </c>
      <c r="C1917" t="s">
        <v>19</v>
      </c>
      <c r="D1917" t="s">
        <v>55</v>
      </c>
      <c r="E1917" t="s">
        <v>15</v>
      </c>
      <c r="F1917" t="s">
        <v>16</v>
      </c>
      <c r="G1917">
        <v>98</v>
      </c>
      <c r="H1917">
        <v>759</v>
      </c>
      <c r="I1917">
        <v>312.12</v>
      </c>
      <c r="J1917" t="s">
        <v>57</v>
      </c>
      <c r="K1917">
        <v>600</v>
      </c>
      <c r="L1917">
        <v>350</v>
      </c>
      <c r="M1917" t="s">
        <v>18</v>
      </c>
    </row>
    <row r="1918" spans="1:13" x14ac:dyDescent="0.4">
      <c r="A1918">
        <v>101917</v>
      </c>
      <c r="B1918" s="1">
        <v>45707.145138888889</v>
      </c>
      <c r="C1918" t="s">
        <v>50</v>
      </c>
      <c r="D1918" t="s">
        <v>43</v>
      </c>
      <c r="E1918" t="s">
        <v>31</v>
      </c>
      <c r="F1918" t="s">
        <v>37</v>
      </c>
      <c r="G1918">
        <v>10</v>
      </c>
      <c r="H1918">
        <v>591</v>
      </c>
      <c r="I1918">
        <v>1920.41</v>
      </c>
      <c r="J1918" t="s">
        <v>61</v>
      </c>
      <c r="K1918">
        <v>2800</v>
      </c>
      <c r="L1918">
        <v>1500</v>
      </c>
      <c r="M1918" t="s">
        <v>38</v>
      </c>
    </row>
    <row r="1919" spans="1:13" x14ac:dyDescent="0.4">
      <c r="A1919">
        <v>101918</v>
      </c>
      <c r="B1919" s="1">
        <v>45834.940972222219</v>
      </c>
      <c r="C1919" t="s">
        <v>48</v>
      </c>
      <c r="D1919" t="s">
        <v>40</v>
      </c>
      <c r="E1919" t="s">
        <v>31</v>
      </c>
      <c r="F1919" t="s">
        <v>32</v>
      </c>
      <c r="G1919">
        <v>26</v>
      </c>
      <c r="H1919">
        <v>914</v>
      </c>
      <c r="I1919">
        <v>1029.49</v>
      </c>
      <c r="J1919" t="s">
        <v>52</v>
      </c>
      <c r="K1919">
        <v>1500</v>
      </c>
      <c r="L1919">
        <v>800</v>
      </c>
      <c r="M1919" t="s">
        <v>33</v>
      </c>
    </row>
    <row r="1920" spans="1:13" x14ac:dyDescent="0.4">
      <c r="A1920">
        <v>101919</v>
      </c>
      <c r="B1920" s="1">
        <v>45753.447916666664</v>
      </c>
      <c r="C1920" t="s">
        <v>39</v>
      </c>
      <c r="D1920" t="s">
        <v>46</v>
      </c>
      <c r="E1920" t="s">
        <v>15</v>
      </c>
      <c r="F1920" t="s">
        <v>32</v>
      </c>
      <c r="G1920">
        <v>5</v>
      </c>
      <c r="H1920">
        <v>343</v>
      </c>
      <c r="I1920">
        <v>908.78</v>
      </c>
      <c r="J1920" t="s">
        <v>53</v>
      </c>
      <c r="K1920">
        <v>15000</v>
      </c>
      <c r="L1920">
        <v>9500</v>
      </c>
      <c r="M1920" t="s">
        <v>33</v>
      </c>
    </row>
    <row r="1921" spans="1:13" x14ac:dyDescent="0.4">
      <c r="A1921">
        <v>101920</v>
      </c>
      <c r="B1921" s="1">
        <v>45762.1</v>
      </c>
      <c r="C1921" t="s">
        <v>34</v>
      </c>
      <c r="D1921" t="s">
        <v>46</v>
      </c>
      <c r="E1921" t="s">
        <v>31</v>
      </c>
      <c r="F1921" t="s">
        <v>20</v>
      </c>
      <c r="G1921">
        <v>86</v>
      </c>
      <c r="H1921">
        <v>688</v>
      </c>
      <c r="I1921">
        <v>2068.69</v>
      </c>
      <c r="J1921" t="s">
        <v>53</v>
      </c>
      <c r="K1921">
        <v>15000</v>
      </c>
      <c r="L1921">
        <v>9500</v>
      </c>
      <c r="M1921" t="s">
        <v>22</v>
      </c>
    </row>
    <row r="1922" spans="1:13" x14ac:dyDescent="0.4">
      <c r="A1922">
        <v>101921</v>
      </c>
      <c r="B1922" s="1">
        <v>45907.956250000003</v>
      </c>
      <c r="C1922" t="s">
        <v>45</v>
      </c>
      <c r="D1922" t="s">
        <v>43</v>
      </c>
      <c r="E1922" t="s">
        <v>31</v>
      </c>
      <c r="F1922" t="s">
        <v>16</v>
      </c>
      <c r="G1922">
        <v>59</v>
      </c>
      <c r="H1922">
        <v>620</v>
      </c>
      <c r="I1922">
        <v>688.78</v>
      </c>
      <c r="J1922" t="s">
        <v>51</v>
      </c>
      <c r="K1922">
        <v>1800</v>
      </c>
      <c r="L1922">
        <v>900</v>
      </c>
      <c r="M1922" t="s">
        <v>18</v>
      </c>
    </row>
    <row r="1923" spans="1:13" x14ac:dyDescent="0.4">
      <c r="A1923">
        <v>101922</v>
      </c>
      <c r="B1923" s="1">
        <v>45774.283333333333</v>
      </c>
      <c r="C1923" t="s">
        <v>23</v>
      </c>
      <c r="D1923" t="s">
        <v>46</v>
      </c>
      <c r="E1923" t="s">
        <v>29</v>
      </c>
      <c r="F1923" t="s">
        <v>20</v>
      </c>
      <c r="G1923">
        <v>57</v>
      </c>
      <c r="H1923">
        <v>723</v>
      </c>
      <c r="I1923">
        <v>525.76</v>
      </c>
      <c r="J1923" t="s">
        <v>47</v>
      </c>
      <c r="K1923">
        <v>4500</v>
      </c>
      <c r="L1923">
        <v>2800</v>
      </c>
      <c r="M1923" t="s">
        <v>22</v>
      </c>
    </row>
    <row r="1924" spans="1:13" x14ac:dyDescent="0.4">
      <c r="A1924">
        <v>101923</v>
      </c>
      <c r="B1924" s="1">
        <v>46011.774305555555</v>
      </c>
      <c r="C1924" t="s">
        <v>45</v>
      </c>
      <c r="D1924" t="s">
        <v>46</v>
      </c>
      <c r="E1924" t="s">
        <v>29</v>
      </c>
      <c r="F1924" t="s">
        <v>20</v>
      </c>
      <c r="G1924">
        <v>76</v>
      </c>
      <c r="H1924">
        <v>1005</v>
      </c>
      <c r="I1924">
        <v>245.25</v>
      </c>
      <c r="J1924" t="s">
        <v>53</v>
      </c>
      <c r="K1924">
        <v>15000</v>
      </c>
      <c r="L1924">
        <v>9500</v>
      </c>
      <c r="M1924" t="s">
        <v>22</v>
      </c>
    </row>
    <row r="1925" spans="1:13" x14ac:dyDescent="0.4">
      <c r="A1925">
        <v>101924</v>
      </c>
      <c r="B1925" s="1">
        <v>45885.228472222225</v>
      </c>
      <c r="C1925" t="s">
        <v>45</v>
      </c>
      <c r="D1925" t="s">
        <v>40</v>
      </c>
      <c r="E1925" t="s">
        <v>29</v>
      </c>
      <c r="F1925" t="s">
        <v>32</v>
      </c>
      <c r="G1925">
        <v>91</v>
      </c>
      <c r="H1925">
        <v>1195</v>
      </c>
      <c r="I1925">
        <v>170.06</v>
      </c>
      <c r="J1925" t="s">
        <v>52</v>
      </c>
      <c r="K1925">
        <v>1500</v>
      </c>
      <c r="L1925">
        <v>800</v>
      </c>
      <c r="M1925" t="s">
        <v>33</v>
      </c>
    </row>
    <row r="1926" spans="1:13" x14ac:dyDescent="0.4">
      <c r="A1926">
        <v>101925</v>
      </c>
      <c r="B1926" s="1">
        <v>45723.645138888889</v>
      </c>
      <c r="C1926" t="s">
        <v>48</v>
      </c>
      <c r="D1926" t="s">
        <v>35</v>
      </c>
      <c r="E1926" t="s">
        <v>15</v>
      </c>
      <c r="F1926" t="s">
        <v>32</v>
      </c>
      <c r="G1926">
        <v>60</v>
      </c>
      <c r="H1926">
        <v>721</v>
      </c>
      <c r="I1926">
        <v>1146.3900000000001</v>
      </c>
      <c r="J1926" t="s">
        <v>49</v>
      </c>
      <c r="K1926">
        <v>8500</v>
      </c>
      <c r="L1926">
        <v>5500</v>
      </c>
      <c r="M1926" t="s">
        <v>33</v>
      </c>
    </row>
    <row r="1927" spans="1:13" x14ac:dyDescent="0.4">
      <c r="A1927">
        <v>101926</v>
      </c>
      <c r="B1927" s="1">
        <v>45992.945138888892</v>
      </c>
      <c r="C1927" t="s">
        <v>19</v>
      </c>
      <c r="D1927" t="s">
        <v>55</v>
      </c>
      <c r="E1927" t="s">
        <v>15</v>
      </c>
      <c r="F1927" t="s">
        <v>25</v>
      </c>
      <c r="G1927">
        <v>85</v>
      </c>
      <c r="H1927">
        <v>327</v>
      </c>
      <c r="I1927">
        <v>440.1</v>
      </c>
      <c r="J1927" t="s">
        <v>58</v>
      </c>
      <c r="K1927">
        <v>1200</v>
      </c>
      <c r="L1927">
        <v>800</v>
      </c>
      <c r="M1927" t="s">
        <v>27</v>
      </c>
    </row>
    <row r="1928" spans="1:13" x14ac:dyDescent="0.4">
      <c r="A1928">
        <v>101927</v>
      </c>
      <c r="B1928" s="1">
        <v>45919.863194444442</v>
      </c>
      <c r="C1928" t="s">
        <v>42</v>
      </c>
      <c r="D1928" t="s">
        <v>40</v>
      </c>
      <c r="E1928" t="s">
        <v>31</v>
      </c>
      <c r="F1928" t="s">
        <v>16</v>
      </c>
      <c r="G1928">
        <v>18</v>
      </c>
      <c r="H1928">
        <v>1023</v>
      </c>
      <c r="I1928">
        <v>1245.44</v>
      </c>
      <c r="J1928" t="s">
        <v>41</v>
      </c>
      <c r="K1928">
        <v>5500</v>
      </c>
      <c r="L1928">
        <v>3500</v>
      </c>
      <c r="M1928" t="s">
        <v>18</v>
      </c>
    </row>
    <row r="1929" spans="1:13" x14ac:dyDescent="0.4">
      <c r="A1929">
        <v>101928</v>
      </c>
      <c r="B1929" s="1">
        <v>45952.4375</v>
      </c>
      <c r="C1929" t="s">
        <v>50</v>
      </c>
      <c r="D1929" t="s">
        <v>43</v>
      </c>
      <c r="E1929" t="s">
        <v>31</v>
      </c>
      <c r="F1929" t="s">
        <v>25</v>
      </c>
      <c r="G1929">
        <v>1</v>
      </c>
      <c r="H1929">
        <v>1162</v>
      </c>
      <c r="I1929">
        <v>503.44</v>
      </c>
      <c r="J1929" t="s">
        <v>61</v>
      </c>
      <c r="K1929">
        <v>2800</v>
      </c>
      <c r="L1929">
        <v>1500</v>
      </c>
      <c r="M1929" t="s">
        <v>27</v>
      </c>
    </row>
    <row r="1930" spans="1:13" x14ac:dyDescent="0.4">
      <c r="A1930">
        <v>101929</v>
      </c>
      <c r="B1930" s="1">
        <v>45900.026388888888</v>
      </c>
      <c r="C1930" t="s">
        <v>19</v>
      </c>
      <c r="D1930" t="s">
        <v>43</v>
      </c>
      <c r="E1930" t="s">
        <v>31</v>
      </c>
      <c r="F1930" t="s">
        <v>37</v>
      </c>
      <c r="G1930">
        <v>44</v>
      </c>
      <c r="H1930">
        <v>1161</v>
      </c>
      <c r="I1930">
        <v>383.7</v>
      </c>
      <c r="J1930" t="s">
        <v>61</v>
      </c>
      <c r="K1930">
        <v>2800</v>
      </c>
      <c r="L1930">
        <v>1500</v>
      </c>
      <c r="M1930" t="s">
        <v>38</v>
      </c>
    </row>
    <row r="1931" spans="1:13" x14ac:dyDescent="0.4">
      <c r="A1931">
        <v>101930</v>
      </c>
      <c r="B1931" s="1">
        <v>45843.292361111111</v>
      </c>
      <c r="C1931" t="s">
        <v>45</v>
      </c>
      <c r="D1931" t="s">
        <v>14</v>
      </c>
      <c r="E1931" t="s">
        <v>15</v>
      </c>
      <c r="F1931" t="s">
        <v>37</v>
      </c>
      <c r="G1931">
        <v>79</v>
      </c>
      <c r="H1931">
        <v>683</v>
      </c>
      <c r="I1931">
        <v>279.08999999999997</v>
      </c>
      <c r="J1931" t="s">
        <v>21</v>
      </c>
      <c r="K1931">
        <v>6500</v>
      </c>
      <c r="L1931">
        <v>4200</v>
      </c>
      <c r="M1931" t="s">
        <v>38</v>
      </c>
    </row>
    <row r="1932" spans="1:13" x14ac:dyDescent="0.4">
      <c r="A1932">
        <v>101931</v>
      </c>
      <c r="B1932" s="1">
        <v>45903.146527777775</v>
      </c>
      <c r="C1932" t="s">
        <v>39</v>
      </c>
      <c r="D1932" t="s">
        <v>55</v>
      </c>
      <c r="E1932" t="s">
        <v>15</v>
      </c>
      <c r="F1932" t="s">
        <v>37</v>
      </c>
      <c r="G1932">
        <v>92</v>
      </c>
      <c r="H1932">
        <v>315</v>
      </c>
      <c r="I1932">
        <v>372.96</v>
      </c>
      <c r="J1932" t="s">
        <v>57</v>
      </c>
      <c r="K1932">
        <v>600</v>
      </c>
      <c r="L1932">
        <v>350</v>
      </c>
      <c r="M1932" t="s">
        <v>38</v>
      </c>
    </row>
    <row r="1933" spans="1:13" x14ac:dyDescent="0.4">
      <c r="A1933">
        <v>101932</v>
      </c>
      <c r="B1933" s="1">
        <v>45782.714583333334</v>
      </c>
      <c r="C1933" t="s">
        <v>45</v>
      </c>
      <c r="D1933" t="s">
        <v>24</v>
      </c>
      <c r="E1933" t="s">
        <v>15</v>
      </c>
      <c r="F1933" t="s">
        <v>20</v>
      </c>
      <c r="G1933">
        <v>9</v>
      </c>
      <c r="H1933">
        <v>608</v>
      </c>
      <c r="I1933">
        <v>469.72</v>
      </c>
      <c r="J1933" t="s">
        <v>59</v>
      </c>
      <c r="K1933">
        <v>3500</v>
      </c>
      <c r="L1933">
        <v>2200</v>
      </c>
      <c r="M1933" t="s">
        <v>22</v>
      </c>
    </row>
    <row r="1934" spans="1:13" x14ac:dyDescent="0.4">
      <c r="A1934">
        <v>101933</v>
      </c>
      <c r="B1934" s="1">
        <v>45925.089583333334</v>
      </c>
      <c r="C1934" t="s">
        <v>39</v>
      </c>
      <c r="D1934" t="s">
        <v>43</v>
      </c>
      <c r="E1934" t="s">
        <v>29</v>
      </c>
      <c r="F1934" t="s">
        <v>37</v>
      </c>
      <c r="G1934">
        <v>44</v>
      </c>
      <c r="H1934">
        <v>533</v>
      </c>
      <c r="I1934">
        <v>1168.94</v>
      </c>
      <c r="J1934" t="s">
        <v>61</v>
      </c>
      <c r="K1934">
        <v>2800</v>
      </c>
      <c r="L1934">
        <v>1500</v>
      </c>
      <c r="M1934" t="s">
        <v>38</v>
      </c>
    </row>
    <row r="1935" spans="1:13" x14ac:dyDescent="0.4">
      <c r="A1935">
        <v>101934</v>
      </c>
      <c r="B1935" s="1">
        <v>45788.536111111112</v>
      </c>
      <c r="C1935" t="s">
        <v>50</v>
      </c>
      <c r="D1935" t="s">
        <v>24</v>
      </c>
      <c r="E1935" t="s">
        <v>15</v>
      </c>
      <c r="F1935" t="s">
        <v>16</v>
      </c>
      <c r="G1935">
        <v>63</v>
      </c>
      <c r="H1935">
        <v>368</v>
      </c>
      <c r="I1935">
        <v>484.57</v>
      </c>
      <c r="J1935" t="s">
        <v>60</v>
      </c>
      <c r="K1935">
        <v>25000</v>
      </c>
      <c r="L1935">
        <v>18000</v>
      </c>
      <c r="M1935" t="s">
        <v>18</v>
      </c>
    </row>
    <row r="1936" spans="1:13" x14ac:dyDescent="0.4">
      <c r="A1936">
        <v>101935</v>
      </c>
      <c r="B1936" s="1">
        <v>45894.220138888886</v>
      </c>
      <c r="C1936" t="s">
        <v>42</v>
      </c>
      <c r="D1936" t="s">
        <v>14</v>
      </c>
      <c r="E1936" t="s">
        <v>31</v>
      </c>
      <c r="F1936" t="s">
        <v>16</v>
      </c>
      <c r="G1936">
        <v>79</v>
      </c>
      <c r="H1936">
        <v>601</v>
      </c>
      <c r="I1936">
        <v>1068.5999999999999</v>
      </c>
      <c r="J1936" t="s">
        <v>21</v>
      </c>
      <c r="K1936">
        <v>6500</v>
      </c>
      <c r="L1936">
        <v>4200</v>
      </c>
      <c r="M1936" t="s">
        <v>18</v>
      </c>
    </row>
    <row r="1937" spans="1:13" x14ac:dyDescent="0.4">
      <c r="A1937">
        <v>101936</v>
      </c>
      <c r="B1937" s="1">
        <v>45675.107638888891</v>
      </c>
      <c r="C1937" t="s">
        <v>23</v>
      </c>
      <c r="D1937" t="s">
        <v>55</v>
      </c>
      <c r="E1937" t="s">
        <v>29</v>
      </c>
      <c r="F1937" t="s">
        <v>16</v>
      </c>
      <c r="G1937">
        <v>95</v>
      </c>
      <c r="H1937">
        <v>1042</v>
      </c>
      <c r="I1937">
        <v>1170.33</v>
      </c>
      <c r="J1937" t="s">
        <v>56</v>
      </c>
      <c r="K1937">
        <v>850</v>
      </c>
      <c r="L1937">
        <v>550</v>
      </c>
      <c r="M1937" t="s">
        <v>18</v>
      </c>
    </row>
    <row r="1938" spans="1:13" x14ac:dyDescent="0.4">
      <c r="A1938">
        <v>101937</v>
      </c>
      <c r="B1938" s="1">
        <v>45697.565972222219</v>
      </c>
      <c r="C1938" t="s">
        <v>42</v>
      </c>
      <c r="D1938" t="s">
        <v>43</v>
      </c>
      <c r="E1938" t="s">
        <v>29</v>
      </c>
      <c r="F1938" t="s">
        <v>37</v>
      </c>
      <c r="G1938">
        <v>19</v>
      </c>
      <c r="H1938">
        <v>1135</v>
      </c>
      <c r="I1938">
        <v>679.96</v>
      </c>
      <c r="J1938" t="s">
        <v>44</v>
      </c>
      <c r="K1938">
        <v>4500</v>
      </c>
      <c r="L1938">
        <v>2500</v>
      </c>
      <c r="M1938" t="s">
        <v>38</v>
      </c>
    </row>
    <row r="1939" spans="1:13" x14ac:dyDescent="0.4">
      <c r="A1939">
        <v>101938</v>
      </c>
      <c r="B1939" s="1">
        <v>45678.26666666667</v>
      </c>
      <c r="C1939" t="s">
        <v>42</v>
      </c>
      <c r="D1939" t="s">
        <v>35</v>
      </c>
      <c r="E1939" t="s">
        <v>29</v>
      </c>
      <c r="F1939" t="s">
        <v>32</v>
      </c>
      <c r="G1939">
        <v>35</v>
      </c>
      <c r="H1939">
        <v>1148</v>
      </c>
      <c r="I1939">
        <v>767.47</v>
      </c>
      <c r="J1939" t="s">
        <v>36</v>
      </c>
      <c r="K1939">
        <v>12000</v>
      </c>
      <c r="L1939">
        <v>8000</v>
      </c>
      <c r="M1939" t="s">
        <v>33</v>
      </c>
    </row>
    <row r="1940" spans="1:13" x14ac:dyDescent="0.4">
      <c r="A1940">
        <v>101939</v>
      </c>
      <c r="B1940" s="1">
        <v>45882.726388888892</v>
      </c>
      <c r="C1940" t="s">
        <v>39</v>
      </c>
      <c r="D1940" t="s">
        <v>28</v>
      </c>
      <c r="E1940" t="s">
        <v>15</v>
      </c>
      <c r="F1940" t="s">
        <v>20</v>
      </c>
      <c r="G1940">
        <v>12</v>
      </c>
      <c r="H1940">
        <v>1064</v>
      </c>
      <c r="I1940">
        <v>3077.44</v>
      </c>
      <c r="J1940" t="s">
        <v>54</v>
      </c>
      <c r="K1940">
        <v>2500</v>
      </c>
      <c r="L1940">
        <v>1500</v>
      </c>
      <c r="M1940" t="s">
        <v>22</v>
      </c>
    </row>
    <row r="1941" spans="1:13" x14ac:dyDescent="0.4">
      <c r="A1941">
        <v>101940</v>
      </c>
      <c r="B1941" s="1">
        <v>46012.12777777778</v>
      </c>
      <c r="C1941" t="s">
        <v>48</v>
      </c>
      <c r="D1941" t="s">
        <v>43</v>
      </c>
      <c r="E1941" t="s">
        <v>15</v>
      </c>
      <c r="F1941" t="s">
        <v>25</v>
      </c>
      <c r="G1941">
        <v>95</v>
      </c>
      <c r="H1941">
        <v>865</v>
      </c>
      <c r="I1941">
        <v>599.04</v>
      </c>
      <c r="J1941" t="s">
        <v>44</v>
      </c>
      <c r="K1941">
        <v>4500</v>
      </c>
      <c r="L1941">
        <v>2500</v>
      </c>
      <c r="M1941" t="s">
        <v>27</v>
      </c>
    </row>
    <row r="1942" spans="1:13" x14ac:dyDescent="0.4">
      <c r="A1942">
        <v>101941</v>
      </c>
      <c r="B1942" s="1">
        <v>45939.517361111109</v>
      </c>
      <c r="C1942" t="s">
        <v>45</v>
      </c>
      <c r="D1942" t="s">
        <v>24</v>
      </c>
      <c r="E1942" t="s">
        <v>29</v>
      </c>
      <c r="F1942" t="s">
        <v>20</v>
      </c>
      <c r="G1942">
        <v>41</v>
      </c>
      <c r="H1942">
        <v>1011</v>
      </c>
      <c r="I1942">
        <v>803.79</v>
      </c>
      <c r="J1942" t="s">
        <v>26</v>
      </c>
      <c r="K1942">
        <v>45000</v>
      </c>
      <c r="L1942">
        <v>32000</v>
      </c>
      <c r="M1942" t="s">
        <v>22</v>
      </c>
    </row>
    <row r="1943" spans="1:13" x14ac:dyDescent="0.4">
      <c r="A1943">
        <v>101942</v>
      </c>
      <c r="B1943" s="1">
        <v>45665.447222222225</v>
      </c>
      <c r="C1943" t="s">
        <v>45</v>
      </c>
      <c r="D1943" t="s">
        <v>43</v>
      </c>
      <c r="E1943" t="s">
        <v>29</v>
      </c>
      <c r="F1943" t="s">
        <v>16</v>
      </c>
      <c r="G1943">
        <v>39</v>
      </c>
      <c r="H1943">
        <v>771</v>
      </c>
      <c r="I1943">
        <v>311.8</v>
      </c>
      <c r="J1943" t="s">
        <v>61</v>
      </c>
      <c r="K1943">
        <v>2800</v>
      </c>
      <c r="L1943">
        <v>1500</v>
      </c>
      <c r="M1943" t="s">
        <v>18</v>
      </c>
    </row>
    <row r="1944" spans="1:13" x14ac:dyDescent="0.4">
      <c r="A1944">
        <v>101943</v>
      </c>
      <c r="B1944" s="1">
        <v>45757.4</v>
      </c>
      <c r="C1944" t="s">
        <v>45</v>
      </c>
      <c r="D1944" t="s">
        <v>55</v>
      </c>
      <c r="E1944" t="s">
        <v>31</v>
      </c>
      <c r="F1944" t="s">
        <v>32</v>
      </c>
      <c r="G1944">
        <v>50</v>
      </c>
      <c r="H1944">
        <v>1194</v>
      </c>
      <c r="I1944">
        <v>276.18</v>
      </c>
      <c r="J1944" t="s">
        <v>57</v>
      </c>
      <c r="K1944">
        <v>600</v>
      </c>
      <c r="L1944">
        <v>350</v>
      </c>
      <c r="M1944" t="s">
        <v>33</v>
      </c>
    </row>
    <row r="1945" spans="1:13" x14ac:dyDescent="0.4">
      <c r="A1945">
        <v>101944</v>
      </c>
      <c r="B1945" s="1">
        <v>45897.65902777778</v>
      </c>
      <c r="C1945" t="s">
        <v>13</v>
      </c>
      <c r="D1945" t="s">
        <v>24</v>
      </c>
      <c r="E1945" t="s">
        <v>29</v>
      </c>
      <c r="F1945" t="s">
        <v>37</v>
      </c>
      <c r="G1945">
        <v>70</v>
      </c>
      <c r="H1945">
        <v>549</v>
      </c>
      <c r="I1945">
        <v>615.4</v>
      </c>
      <c r="J1945" t="s">
        <v>26</v>
      </c>
      <c r="K1945">
        <v>45000</v>
      </c>
      <c r="L1945">
        <v>32000</v>
      </c>
      <c r="M1945" t="s">
        <v>38</v>
      </c>
    </row>
    <row r="1946" spans="1:13" x14ac:dyDescent="0.4">
      <c r="A1946">
        <v>101945</v>
      </c>
      <c r="B1946" s="1">
        <v>45744.418055555558</v>
      </c>
      <c r="C1946" t="s">
        <v>48</v>
      </c>
      <c r="D1946" t="s">
        <v>35</v>
      </c>
      <c r="E1946" t="s">
        <v>31</v>
      </c>
      <c r="F1946" t="s">
        <v>37</v>
      </c>
      <c r="G1946">
        <v>92</v>
      </c>
      <c r="H1946">
        <v>944</v>
      </c>
      <c r="I1946">
        <v>609.33000000000004</v>
      </c>
      <c r="J1946" t="s">
        <v>36</v>
      </c>
      <c r="K1946">
        <v>12000</v>
      </c>
      <c r="L1946">
        <v>8000</v>
      </c>
      <c r="M1946" t="s">
        <v>38</v>
      </c>
    </row>
    <row r="1947" spans="1:13" x14ac:dyDescent="0.4">
      <c r="A1947">
        <v>101946</v>
      </c>
      <c r="B1947" s="1">
        <v>45955.978472222225</v>
      </c>
      <c r="C1947" t="s">
        <v>19</v>
      </c>
      <c r="D1947" t="s">
        <v>46</v>
      </c>
      <c r="E1947" t="s">
        <v>15</v>
      </c>
      <c r="F1947" t="s">
        <v>32</v>
      </c>
      <c r="G1947">
        <v>57</v>
      </c>
      <c r="H1947">
        <v>1176</v>
      </c>
      <c r="I1947">
        <v>2400.23</v>
      </c>
      <c r="J1947" t="s">
        <v>47</v>
      </c>
      <c r="K1947">
        <v>4500</v>
      </c>
      <c r="L1947">
        <v>2800</v>
      </c>
      <c r="M1947" t="s">
        <v>33</v>
      </c>
    </row>
    <row r="1948" spans="1:13" x14ac:dyDescent="0.4">
      <c r="A1948">
        <v>101947</v>
      </c>
      <c r="B1948" s="1">
        <v>45671.57916666667</v>
      </c>
      <c r="C1948" t="s">
        <v>48</v>
      </c>
      <c r="D1948" t="s">
        <v>14</v>
      </c>
      <c r="E1948" t="s">
        <v>15</v>
      </c>
      <c r="F1948" t="s">
        <v>16</v>
      </c>
      <c r="G1948">
        <v>5</v>
      </c>
      <c r="H1948">
        <v>806</v>
      </c>
      <c r="I1948">
        <v>681.46</v>
      </c>
      <c r="J1948" t="s">
        <v>17</v>
      </c>
      <c r="K1948">
        <v>3200</v>
      </c>
      <c r="L1948">
        <v>2000</v>
      </c>
      <c r="M1948" t="s">
        <v>18</v>
      </c>
    </row>
    <row r="1949" spans="1:13" x14ac:dyDescent="0.4">
      <c r="A1949">
        <v>101948</v>
      </c>
      <c r="B1949" s="1">
        <v>45991.321527777778</v>
      </c>
      <c r="C1949" t="s">
        <v>48</v>
      </c>
      <c r="D1949" t="s">
        <v>28</v>
      </c>
      <c r="E1949" t="s">
        <v>29</v>
      </c>
      <c r="F1949" t="s">
        <v>32</v>
      </c>
      <c r="G1949">
        <v>54</v>
      </c>
      <c r="H1949">
        <v>1108</v>
      </c>
      <c r="I1949">
        <v>1182.3900000000001</v>
      </c>
      <c r="J1949" t="s">
        <v>30</v>
      </c>
      <c r="K1949">
        <v>450</v>
      </c>
      <c r="L1949">
        <v>200</v>
      </c>
      <c r="M1949" t="s">
        <v>33</v>
      </c>
    </row>
    <row r="1950" spans="1:13" x14ac:dyDescent="0.4">
      <c r="A1950">
        <v>101949</v>
      </c>
      <c r="B1950" s="1">
        <v>45659.305555555555</v>
      </c>
      <c r="C1950" t="s">
        <v>45</v>
      </c>
      <c r="D1950" t="s">
        <v>28</v>
      </c>
      <c r="E1950" t="s">
        <v>15</v>
      </c>
      <c r="F1950" t="s">
        <v>20</v>
      </c>
      <c r="G1950">
        <v>24</v>
      </c>
      <c r="H1950">
        <v>687</v>
      </c>
      <c r="I1950">
        <v>1193.6600000000001</v>
      </c>
      <c r="J1950" t="s">
        <v>30</v>
      </c>
      <c r="K1950">
        <v>450</v>
      </c>
      <c r="L1950">
        <v>200</v>
      </c>
      <c r="M1950" t="s">
        <v>22</v>
      </c>
    </row>
    <row r="1951" spans="1:13" x14ac:dyDescent="0.4">
      <c r="A1951">
        <v>101950</v>
      </c>
      <c r="B1951" s="1">
        <v>45950.945138888892</v>
      </c>
      <c r="C1951" t="s">
        <v>39</v>
      </c>
      <c r="D1951" t="s">
        <v>28</v>
      </c>
      <c r="E1951" t="s">
        <v>31</v>
      </c>
      <c r="F1951" t="s">
        <v>16</v>
      </c>
      <c r="G1951">
        <v>85</v>
      </c>
      <c r="H1951">
        <v>1037</v>
      </c>
      <c r="I1951">
        <v>833.43</v>
      </c>
      <c r="J1951" t="s">
        <v>30</v>
      </c>
      <c r="K1951">
        <v>450</v>
      </c>
      <c r="L1951">
        <v>200</v>
      </c>
      <c r="M1951" t="s">
        <v>18</v>
      </c>
    </row>
    <row r="1952" spans="1:13" x14ac:dyDescent="0.4">
      <c r="A1952">
        <v>101951</v>
      </c>
      <c r="B1952" s="1">
        <v>45982.209027777775</v>
      </c>
      <c r="C1952" t="s">
        <v>42</v>
      </c>
      <c r="D1952" t="s">
        <v>14</v>
      </c>
      <c r="E1952" t="s">
        <v>31</v>
      </c>
      <c r="F1952" t="s">
        <v>37</v>
      </c>
      <c r="G1952">
        <v>62</v>
      </c>
      <c r="H1952">
        <v>1045</v>
      </c>
      <c r="I1952">
        <v>350.92</v>
      </c>
      <c r="J1952" t="s">
        <v>21</v>
      </c>
      <c r="K1952">
        <v>6500</v>
      </c>
      <c r="L1952">
        <v>4200</v>
      </c>
      <c r="M1952" t="s">
        <v>38</v>
      </c>
    </row>
    <row r="1953" spans="1:13" x14ac:dyDescent="0.4">
      <c r="A1953">
        <v>101952</v>
      </c>
      <c r="B1953" s="1">
        <v>45698.96875</v>
      </c>
      <c r="C1953" t="s">
        <v>39</v>
      </c>
      <c r="D1953" t="s">
        <v>43</v>
      </c>
      <c r="E1953" t="s">
        <v>31</v>
      </c>
      <c r="F1953" t="s">
        <v>20</v>
      </c>
      <c r="G1953">
        <v>96</v>
      </c>
      <c r="H1953">
        <v>1028</v>
      </c>
      <c r="I1953">
        <v>794.64</v>
      </c>
      <c r="J1953" t="s">
        <v>51</v>
      </c>
      <c r="K1953">
        <v>1800</v>
      </c>
      <c r="L1953">
        <v>900</v>
      </c>
      <c r="M1953" t="s">
        <v>22</v>
      </c>
    </row>
    <row r="1954" spans="1:13" x14ac:dyDescent="0.4">
      <c r="A1954">
        <v>101953</v>
      </c>
      <c r="B1954" s="1">
        <v>45975.936111111114</v>
      </c>
      <c r="C1954" t="s">
        <v>19</v>
      </c>
      <c r="D1954" t="s">
        <v>55</v>
      </c>
      <c r="E1954" t="s">
        <v>31</v>
      </c>
      <c r="F1954" t="s">
        <v>32</v>
      </c>
      <c r="G1954">
        <v>39</v>
      </c>
      <c r="H1954">
        <v>314</v>
      </c>
      <c r="I1954">
        <v>587.38</v>
      </c>
      <c r="J1954" t="s">
        <v>56</v>
      </c>
      <c r="K1954">
        <v>850</v>
      </c>
      <c r="L1954">
        <v>550</v>
      </c>
      <c r="M1954" t="s">
        <v>33</v>
      </c>
    </row>
    <row r="1955" spans="1:13" x14ac:dyDescent="0.4">
      <c r="A1955">
        <v>101954</v>
      </c>
      <c r="B1955" s="1">
        <v>45973.003472222219</v>
      </c>
      <c r="C1955" t="s">
        <v>42</v>
      </c>
      <c r="D1955" t="s">
        <v>24</v>
      </c>
      <c r="E1955" t="s">
        <v>29</v>
      </c>
      <c r="F1955" t="s">
        <v>32</v>
      </c>
      <c r="G1955">
        <v>96</v>
      </c>
      <c r="H1955">
        <v>888</v>
      </c>
      <c r="I1955">
        <v>644.4</v>
      </c>
      <c r="J1955" t="s">
        <v>26</v>
      </c>
      <c r="K1955">
        <v>45000</v>
      </c>
      <c r="L1955">
        <v>32000</v>
      </c>
      <c r="M1955" t="s">
        <v>33</v>
      </c>
    </row>
    <row r="1956" spans="1:13" x14ac:dyDescent="0.4">
      <c r="A1956">
        <v>101955</v>
      </c>
      <c r="B1956" s="1">
        <v>45768.227083333331</v>
      </c>
      <c r="C1956" t="s">
        <v>19</v>
      </c>
      <c r="D1956" t="s">
        <v>43</v>
      </c>
      <c r="E1956" t="s">
        <v>31</v>
      </c>
      <c r="F1956" t="s">
        <v>37</v>
      </c>
      <c r="G1956">
        <v>31</v>
      </c>
      <c r="H1956">
        <v>501</v>
      </c>
      <c r="I1956">
        <v>859.19</v>
      </c>
      <c r="J1956" t="s">
        <v>61</v>
      </c>
      <c r="K1956">
        <v>2800</v>
      </c>
      <c r="L1956">
        <v>1500</v>
      </c>
      <c r="M1956" t="s">
        <v>38</v>
      </c>
    </row>
    <row r="1957" spans="1:13" x14ac:dyDescent="0.4">
      <c r="A1957">
        <v>101956</v>
      </c>
      <c r="B1957" s="1">
        <v>45671.96597222222</v>
      </c>
      <c r="C1957" t="s">
        <v>34</v>
      </c>
      <c r="D1957" t="s">
        <v>55</v>
      </c>
      <c r="E1957" t="s">
        <v>29</v>
      </c>
      <c r="F1957" t="s">
        <v>25</v>
      </c>
      <c r="G1957">
        <v>11</v>
      </c>
      <c r="H1957">
        <v>526</v>
      </c>
      <c r="I1957">
        <v>833.44</v>
      </c>
      <c r="J1957" t="s">
        <v>57</v>
      </c>
      <c r="K1957">
        <v>600</v>
      </c>
      <c r="L1957">
        <v>350</v>
      </c>
      <c r="M1957" t="s">
        <v>27</v>
      </c>
    </row>
    <row r="1958" spans="1:13" x14ac:dyDescent="0.4">
      <c r="A1958">
        <v>101957</v>
      </c>
      <c r="B1958" s="1">
        <v>45888.561805555553</v>
      </c>
      <c r="C1958" t="s">
        <v>19</v>
      </c>
      <c r="D1958" t="s">
        <v>24</v>
      </c>
      <c r="E1958" t="s">
        <v>29</v>
      </c>
      <c r="F1958" t="s">
        <v>16</v>
      </c>
      <c r="G1958">
        <v>88</v>
      </c>
      <c r="H1958">
        <v>1043</v>
      </c>
      <c r="I1958">
        <v>655.39</v>
      </c>
      <c r="J1958" t="s">
        <v>59</v>
      </c>
      <c r="K1958">
        <v>3500</v>
      </c>
      <c r="L1958">
        <v>2200</v>
      </c>
      <c r="M1958" t="s">
        <v>18</v>
      </c>
    </row>
    <row r="1959" spans="1:13" x14ac:dyDescent="0.4">
      <c r="A1959">
        <v>101958</v>
      </c>
      <c r="B1959" s="1">
        <v>45741.859027777777</v>
      </c>
      <c r="C1959" t="s">
        <v>23</v>
      </c>
      <c r="D1959" t="s">
        <v>55</v>
      </c>
      <c r="E1959" t="s">
        <v>29</v>
      </c>
      <c r="F1959" t="s">
        <v>37</v>
      </c>
      <c r="G1959">
        <v>85</v>
      </c>
      <c r="H1959">
        <v>780</v>
      </c>
      <c r="I1959">
        <v>2204.85</v>
      </c>
      <c r="J1959" t="s">
        <v>56</v>
      </c>
      <c r="K1959">
        <v>850</v>
      </c>
      <c r="L1959">
        <v>550</v>
      </c>
      <c r="M1959" t="s">
        <v>38</v>
      </c>
    </row>
    <row r="1960" spans="1:13" x14ac:dyDescent="0.4">
      <c r="A1960">
        <v>101959</v>
      </c>
      <c r="B1960" s="1">
        <v>45787.220833333333</v>
      </c>
      <c r="C1960" t="s">
        <v>19</v>
      </c>
      <c r="D1960" t="s">
        <v>28</v>
      </c>
      <c r="E1960" t="s">
        <v>29</v>
      </c>
      <c r="F1960" t="s">
        <v>16</v>
      </c>
      <c r="G1960">
        <v>47</v>
      </c>
      <c r="H1960">
        <v>414</v>
      </c>
      <c r="I1960">
        <v>720.9</v>
      </c>
      <c r="J1960" t="s">
        <v>30</v>
      </c>
      <c r="K1960">
        <v>450</v>
      </c>
      <c r="L1960">
        <v>200</v>
      </c>
      <c r="M1960" t="s">
        <v>18</v>
      </c>
    </row>
    <row r="1961" spans="1:13" x14ac:dyDescent="0.4">
      <c r="A1961">
        <v>101960</v>
      </c>
      <c r="B1961" s="1">
        <v>45888.586111111108</v>
      </c>
      <c r="C1961" t="s">
        <v>42</v>
      </c>
      <c r="D1961" t="s">
        <v>40</v>
      </c>
      <c r="E1961" t="s">
        <v>15</v>
      </c>
      <c r="F1961" t="s">
        <v>25</v>
      </c>
      <c r="G1961">
        <v>33</v>
      </c>
      <c r="H1961">
        <v>365</v>
      </c>
      <c r="I1961">
        <v>753.86</v>
      </c>
      <c r="J1961" t="s">
        <v>52</v>
      </c>
      <c r="K1961">
        <v>1500</v>
      </c>
      <c r="L1961">
        <v>800</v>
      </c>
      <c r="M1961" t="s">
        <v>27</v>
      </c>
    </row>
    <row r="1962" spans="1:13" x14ac:dyDescent="0.4">
      <c r="A1962">
        <v>101961</v>
      </c>
      <c r="B1962" s="1">
        <v>45983.742361111108</v>
      </c>
      <c r="C1962" t="s">
        <v>39</v>
      </c>
      <c r="D1962" t="s">
        <v>40</v>
      </c>
      <c r="E1962" t="s">
        <v>29</v>
      </c>
      <c r="F1962" t="s">
        <v>20</v>
      </c>
      <c r="G1962">
        <v>84</v>
      </c>
      <c r="H1962">
        <v>1185</v>
      </c>
      <c r="I1962">
        <v>800.3</v>
      </c>
      <c r="J1962" t="s">
        <v>41</v>
      </c>
      <c r="K1962">
        <v>5500</v>
      </c>
      <c r="L1962">
        <v>3500</v>
      </c>
      <c r="M1962" t="s">
        <v>22</v>
      </c>
    </row>
    <row r="1963" spans="1:13" x14ac:dyDescent="0.4">
      <c r="A1963">
        <v>101962</v>
      </c>
      <c r="B1963" s="1">
        <v>45802.602083333331</v>
      </c>
      <c r="C1963" t="s">
        <v>42</v>
      </c>
      <c r="D1963" t="s">
        <v>24</v>
      </c>
      <c r="E1963" t="s">
        <v>15</v>
      </c>
      <c r="F1963" t="s">
        <v>25</v>
      </c>
      <c r="G1963">
        <v>4</v>
      </c>
      <c r="H1963">
        <v>376</v>
      </c>
      <c r="I1963">
        <v>928.06</v>
      </c>
      <c r="J1963" t="s">
        <v>60</v>
      </c>
      <c r="K1963">
        <v>25000</v>
      </c>
      <c r="L1963">
        <v>18000</v>
      </c>
      <c r="M1963" t="s">
        <v>27</v>
      </c>
    </row>
    <row r="1964" spans="1:13" x14ac:dyDescent="0.4">
      <c r="A1964">
        <v>101963</v>
      </c>
      <c r="B1964" s="1">
        <v>46002.48333333333</v>
      </c>
      <c r="C1964" t="s">
        <v>48</v>
      </c>
      <c r="D1964" t="s">
        <v>55</v>
      </c>
      <c r="E1964" t="s">
        <v>15</v>
      </c>
      <c r="F1964" t="s">
        <v>37</v>
      </c>
      <c r="G1964">
        <v>21</v>
      </c>
      <c r="H1964">
        <v>1043</v>
      </c>
      <c r="I1964">
        <v>960.92</v>
      </c>
      <c r="J1964" t="s">
        <v>58</v>
      </c>
      <c r="K1964">
        <v>1200</v>
      </c>
      <c r="L1964">
        <v>800</v>
      </c>
      <c r="M1964" t="s">
        <v>38</v>
      </c>
    </row>
    <row r="1965" spans="1:13" x14ac:dyDescent="0.4">
      <c r="A1965">
        <v>101964</v>
      </c>
      <c r="B1965" s="1">
        <v>45685.456944444442</v>
      </c>
      <c r="C1965" t="s">
        <v>50</v>
      </c>
      <c r="D1965" t="s">
        <v>40</v>
      </c>
      <c r="E1965" t="s">
        <v>15</v>
      </c>
      <c r="F1965" t="s">
        <v>37</v>
      </c>
      <c r="G1965">
        <v>21</v>
      </c>
      <c r="H1965">
        <v>731</v>
      </c>
      <c r="I1965">
        <v>948.71</v>
      </c>
      <c r="J1965" t="s">
        <v>52</v>
      </c>
      <c r="K1965">
        <v>1500</v>
      </c>
      <c r="L1965">
        <v>800</v>
      </c>
      <c r="M1965" t="s">
        <v>38</v>
      </c>
    </row>
    <row r="1966" spans="1:13" x14ac:dyDescent="0.4">
      <c r="A1966">
        <v>101965</v>
      </c>
      <c r="B1966" s="1">
        <v>45723.060416666667</v>
      </c>
      <c r="C1966" t="s">
        <v>42</v>
      </c>
      <c r="D1966" t="s">
        <v>43</v>
      </c>
      <c r="E1966" t="s">
        <v>31</v>
      </c>
      <c r="F1966" t="s">
        <v>20</v>
      </c>
      <c r="G1966">
        <v>21</v>
      </c>
      <c r="H1966">
        <v>435</v>
      </c>
      <c r="I1966">
        <v>1083.8399999999999</v>
      </c>
      <c r="J1966" t="s">
        <v>61</v>
      </c>
      <c r="K1966">
        <v>2800</v>
      </c>
      <c r="L1966">
        <v>1500</v>
      </c>
      <c r="M1966" t="s">
        <v>22</v>
      </c>
    </row>
    <row r="1967" spans="1:13" x14ac:dyDescent="0.4">
      <c r="A1967">
        <v>101966</v>
      </c>
      <c r="B1967" s="1">
        <v>45820.042361111111</v>
      </c>
      <c r="C1967" t="s">
        <v>39</v>
      </c>
      <c r="D1967" t="s">
        <v>40</v>
      </c>
      <c r="E1967" t="s">
        <v>29</v>
      </c>
      <c r="F1967" t="s">
        <v>16</v>
      </c>
      <c r="G1967">
        <v>5</v>
      </c>
      <c r="H1967">
        <v>714</v>
      </c>
      <c r="I1967">
        <v>621.61</v>
      </c>
      <c r="J1967" t="s">
        <v>52</v>
      </c>
      <c r="K1967">
        <v>1500</v>
      </c>
      <c r="L1967">
        <v>800</v>
      </c>
      <c r="M1967" t="s">
        <v>18</v>
      </c>
    </row>
    <row r="1968" spans="1:13" x14ac:dyDescent="0.4">
      <c r="A1968">
        <v>101967</v>
      </c>
      <c r="B1968" s="1">
        <v>45886.459027777775</v>
      </c>
      <c r="C1968" t="s">
        <v>13</v>
      </c>
      <c r="D1968" t="s">
        <v>35</v>
      </c>
      <c r="E1968" t="s">
        <v>31</v>
      </c>
      <c r="F1968" t="s">
        <v>37</v>
      </c>
      <c r="G1968">
        <v>12</v>
      </c>
      <c r="H1968">
        <v>757</v>
      </c>
      <c r="I1968">
        <v>814.37</v>
      </c>
      <c r="J1968" t="s">
        <v>49</v>
      </c>
      <c r="K1968">
        <v>8500</v>
      </c>
      <c r="L1968">
        <v>5500</v>
      </c>
      <c r="M1968" t="s">
        <v>38</v>
      </c>
    </row>
    <row r="1969" spans="1:13" x14ac:dyDescent="0.4">
      <c r="A1969">
        <v>101968</v>
      </c>
      <c r="B1969" s="1">
        <v>45918.915972222225</v>
      </c>
      <c r="C1969" t="s">
        <v>34</v>
      </c>
      <c r="D1969" t="s">
        <v>43</v>
      </c>
      <c r="E1969" t="s">
        <v>29</v>
      </c>
      <c r="F1969" t="s">
        <v>37</v>
      </c>
      <c r="G1969">
        <v>81</v>
      </c>
      <c r="H1969">
        <v>657</v>
      </c>
      <c r="I1969">
        <v>2161.0100000000002</v>
      </c>
      <c r="J1969" t="s">
        <v>51</v>
      </c>
      <c r="K1969">
        <v>1800</v>
      </c>
      <c r="L1969">
        <v>900</v>
      </c>
      <c r="M1969" t="s">
        <v>38</v>
      </c>
    </row>
    <row r="1970" spans="1:13" x14ac:dyDescent="0.4">
      <c r="A1970">
        <v>101969</v>
      </c>
      <c r="B1970" s="1">
        <v>45821.833333333336</v>
      </c>
      <c r="C1970" t="s">
        <v>48</v>
      </c>
      <c r="D1970" t="s">
        <v>28</v>
      </c>
      <c r="E1970" t="s">
        <v>15</v>
      </c>
      <c r="F1970" t="s">
        <v>16</v>
      </c>
      <c r="G1970">
        <v>27</v>
      </c>
      <c r="H1970">
        <v>1165</v>
      </c>
      <c r="I1970">
        <v>209.45</v>
      </c>
      <c r="J1970" t="s">
        <v>54</v>
      </c>
      <c r="K1970">
        <v>2500</v>
      </c>
      <c r="L1970">
        <v>1500</v>
      </c>
      <c r="M1970" t="s">
        <v>18</v>
      </c>
    </row>
    <row r="1971" spans="1:13" x14ac:dyDescent="0.4">
      <c r="A1971">
        <v>101970</v>
      </c>
      <c r="B1971" s="1">
        <v>45958.232638888891</v>
      </c>
      <c r="C1971" t="s">
        <v>13</v>
      </c>
      <c r="D1971" t="s">
        <v>43</v>
      </c>
      <c r="E1971" t="s">
        <v>29</v>
      </c>
      <c r="F1971" t="s">
        <v>32</v>
      </c>
      <c r="G1971">
        <v>39</v>
      </c>
      <c r="H1971">
        <v>1102</v>
      </c>
      <c r="I1971">
        <v>461.96</v>
      </c>
      <c r="J1971" t="s">
        <v>51</v>
      </c>
      <c r="K1971">
        <v>1800</v>
      </c>
      <c r="L1971">
        <v>900</v>
      </c>
      <c r="M1971" t="s">
        <v>33</v>
      </c>
    </row>
    <row r="1972" spans="1:13" x14ac:dyDescent="0.4">
      <c r="A1972">
        <v>101971</v>
      </c>
      <c r="B1972" s="1">
        <v>45960.23541666667</v>
      </c>
      <c r="C1972" t="s">
        <v>19</v>
      </c>
      <c r="D1972" t="s">
        <v>28</v>
      </c>
      <c r="E1972" t="s">
        <v>29</v>
      </c>
      <c r="F1972" t="s">
        <v>25</v>
      </c>
      <c r="G1972">
        <v>53</v>
      </c>
      <c r="H1972">
        <v>313</v>
      </c>
      <c r="I1972">
        <v>1209.18</v>
      </c>
      <c r="J1972" t="s">
        <v>54</v>
      </c>
      <c r="K1972">
        <v>2500</v>
      </c>
      <c r="L1972">
        <v>1500</v>
      </c>
      <c r="M1972" t="s">
        <v>27</v>
      </c>
    </row>
    <row r="1973" spans="1:13" x14ac:dyDescent="0.4">
      <c r="A1973">
        <v>101972</v>
      </c>
      <c r="B1973" s="1">
        <v>45944.470833333333</v>
      </c>
      <c r="C1973" t="s">
        <v>42</v>
      </c>
      <c r="D1973" t="s">
        <v>40</v>
      </c>
      <c r="E1973" t="s">
        <v>15</v>
      </c>
      <c r="F1973" t="s">
        <v>25</v>
      </c>
      <c r="G1973">
        <v>11</v>
      </c>
      <c r="H1973">
        <v>1146</v>
      </c>
      <c r="I1973">
        <v>298.56</v>
      </c>
      <c r="J1973" t="s">
        <v>52</v>
      </c>
      <c r="K1973">
        <v>1500</v>
      </c>
      <c r="L1973">
        <v>800</v>
      </c>
      <c r="M1973" t="s">
        <v>27</v>
      </c>
    </row>
    <row r="1974" spans="1:13" x14ac:dyDescent="0.4">
      <c r="A1974">
        <v>101973</v>
      </c>
      <c r="B1974" s="1">
        <v>45667.161111111112</v>
      </c>
      <c r="C1974" t="s">
        <v>34</v>
      </c>
      <c r="D1974" t="s">
        <v>24</v>
      </c>
      <c r="E1974" t="s">
        <v>15</v>
      </c>
      <c r="F1974" t="s">
        <v>37</v>
      </c>
      <c r="G1974">
        <v>50</v>
      </c>
      <c r="H1974">
        <v>1071</v>
      </c>
      <c r="I1974">
        <v>982.6</v>
      </c>
      <c r="J1974" t="s">
        <v>26</v>
      </c>
      <c r="K1974">
        <v>45000</v>
      </c>
      <c r="L1974">
        <v>32000</v>
      </c>
      <c r="M1974" t="s">
        <v>38</v>
      </c>
    </row>
    <row r="1975" spans="1:13" x14ac:dyDescent="0.4">
      <c r="A1975">
        <v>101974</v>
      </c>
      <c r="B1975" s="1">
        <v>45852.280555555553</v>
      </c>
      <c r="C1975" t="s">
        <v>34</v>
      </c>
      <c r="D1975" t="s">
        <v>40</v>
      </c>
      <c r="E1975" t="s">
        <v>15</v>
      </c>
      <c r="F1975" t="s">
        <v>32</v>
      </c>
      <c r="G1975">
        <v>29</v>
      </c>
      <c r="H1975">
        <v>696</v>
      </c>
      <c r="I1975">
        <v>749.06</v>
      </c>
      <c r="J1975" t="s">
        <v>41</v>
      </c>
      <c r="K1975">
        <v>5500</v>
      </c>
      <c r="L1975">
        <v>3500</v>
      </c>
      <c r="M1975" t="s">
        <v>33</v>
      </c>
    </row>
    <row r="1976" spans="1:13" x14ac:dyDescent="0.4">
      <c r="A1976">
        <v>101975</v>
      </c>
      <c r="B1976" s="1">
        <v>45775.492361111108</v>
      </c>
      <c r="C1976" t="s">
        <v>45</v>
      </c>
      <c r="D1976" t="s">
        <v>24</v>
      </c>
      <c r="E1976" t="s">
        <v>31</v>
      </c>
      <c r="F1976" t="s">
        <v>16</v>
      </c>
      <c r="G1976">
        <v>45</v>
      </c>
      <c r="H1976">
        <v>646</v>
      </c>
      <c r="I1976">
        <v>380.01</v>
      </c>
      <c r="J1976" t="s">
        <v>60</v>
      </c>
      <c r="K1976">
        <v>25000</v>
      </c>
      <c r="L1976">
        <v>18000</v>
      </c>
      <c r="M1976" t="s">
        <v>18</v>
      </c>
    </row>
    <row r="1977" spans="1:13" x14ac:dyDescent="0.4">
      <c r="A1977">
        <v>101976</v>
      </c>
      <c r="B1977" s="1">
        <v>45927.359722222223</v>
      </c>
      <c r="C1977" t="s">
        <v>13</v>
      </c>
      <c r="D1977" t="s">
        <v>43</v>
      </c>
      <c r="E1977" t="s">
        <v>15</v>
      </c>
      <c r="F1977" t="s">
        <v>16</v>
      </c>
      <c r="G1977">
        <v>97</v>
      </c>
      <c r="H1977">
        <v>1063</v>
      </c>
      <c r="I1977">
        <v>2405.1</v>
      </c>
      <c r="J1977" t="s">
        <v>61</v>
      </c>
      <c r="K1977">
        <v>2800</v>
      </c>
      <c r="L1977">
        <v>1500</v>
      </c>
      <c r="M1977" t="s">
        <v>18</v>
      </c>
    </row>
    <row r="1978" spans="1:13" x14ac:dyDescent="0.4">
      <c r="A1978">
        <v>101977</v>
      </c>
      <c r="B1978" s="1">
        <v>45737.28125</v>
      </c>
      <c r="C1978" t="s">
        <v>13</v>
      </c>
      <c r="D1978" t="s">
        <v>55</v>
      </c>
      <c r="E1978" t="s">
        <v>29</v>
      </c>
      <c r="F1978" t="s">
        <v>32</v>
      </c>
      <c r="G1978">
        <v>11</v>
      </c>
      <c r="H1978">
        <v>1062</v>
      </c>
      <c r="I1978">
        <v>629.80999999999995</v>
      </c>
      <c r="J1978" t="s">
        <v>58</v>
      </c>
      <c r="K1978">
        <v>1200</v>
      </c>
      <c r="L1978">
        <v>800</v>
      </c>
      <c r="M1978" t="s">
        <v>33</v>
      </c>
    </row>
    <row r="1979" spans="1:13" x14ac:dyDescent="0.4">
      <c r="A1979">
        <v>101978</v>
      </c>
      <c r="B1979" s="1">
        <v>45750.660416666666</v>
      </c>
      <c r="C1979" t="s">
        <v>50</v>
      </c>
      <c r="D1979" t="s">
        <v>14</v>
      </c>
      <c r="E1979" t="s">
        <v>15</v>
      </c>
      <c r="F1979" t="s">
        <v>32</v>
      </c>
      <c r="G1979">
        <v>63</v>
      </c>
      <c r="H1979">
        <v>389</v>
      </c>
      <c r="I1979">
        <v>862.86</v>
      </c>
      <c r="J1979" t="s">
        <v>17</v>
      </c>
      <c r="K1979">
        <v>3200</v>
      </c>
      <c r="L1979">
        <v>2000</v>
      </c>
      <c r="M1979" t="s">
        <v>33</v>
      </c>
    </row>
    <row r="1980" spans="1:13" x14ac:dyDescent="0.4">
      <c r="A1980">
        <v>101979</v>
      </c>
      <c r="B1980" s="1">
        <v>45923.606944444444</v>
      </c>
      <c r="C1980" t="s">
        <v>13</v>
      </c>
      <c r="D1980" t="s">
        <v>28</v>
      </c>
      <c r="E1980" t="s">
        <v>31</v>
      </c>
      <c r="F1980" t="s">
        <v>25</v>
      </c>
      <c r="G1980">
        <v>64</v>
      </c>
      <c r="H1980">
        <v>787</v>
      </c>
      <c r="I1980">
        <v>548.57000000000005</v>
      </c>
      <c r="J1980" t="s">
        <v>54</v>
      </c>
      <c r="K1980">
        <v>2500</v>
      </c>
      <c r="L1980">
        <v>1500</v>
      </c>
      <c r="M1980" t="s">
        <v>27</v>
      </c>
    </row>
    <row r="1981" spans="1:13" x14ac:dyDescent="0.4">
      <c r="A1981">
        <v>101980</v>
      </c>
      <c r="B1981" s="1">
        <v>45989.904861111114</v>
      </c>
      <c r="C1981" t="s">
        <v>34</v>
      </c>
      <c r="D1981" t="s">
        <v>14</v>
      </c>
      <c r="E1981" t="s">
        <v>31</v>
      </c>
      <c r="F1981" t="s">
        <v>16</v>
      </c>
      <c r="G1981">
        <v>65</v>
      </c>
      <c r="H1981">
        <v>956</v>
      </c>
      <c r="I1981">
        <v>882.6</v>
      </c>
      <c r="J1981" t="s">
        <v>21</v>
      </c>
      <c r="K1981">
        <v>6500</v>
      </c>
      <c r="L1981">
        <v>4200</v>
      </c>
      <c r="M1981" t="s">
        <v>18</v>
      </c>
    </row>
    <row r="1982" spans="1:13" x14ac:dyDescent="0.4">
      <c r="A1982">
        <v>101981</v>
      </c>
      <c r="B1982" s="1">
        <v>46007.086805555555</v>
      </c>
      <c r="C1982" t="s">
        <v>39</v>
      </c>
      <c r="D1982" t="s">
        <v>35</v>
      </c>
      <c r="E1982" t="s">
        <v>31</v>
      </c>
      <c r="F1982" t="s">
        <v>16</v>
      </c>
      <c r="G1982">
        <v>67</v>
      </c>
      <c r="H1982">
        <v>961</v>
      </c>
      <c r="I1982">
        <v>973.18</v>
      </c>
      <c r="J1982" t="s">
        <v>49</v>
      </c>
      <c r="K1982">
        <v>8500</v>
      </c>
      <c r="L1982">
        <v>5500</v>
      </c>
      <c r="M1982" t="s">
        <v>18</v>
      </c>
    </row>
    <row r="1983" spans="1:13" x14ac:dyDescent="0.4">
      <c r="A1983">
        <v>101982</v>
      </c>
      <c r="B1983" s="1">
        <v>46018.227083333331</v>
      </c>
      <c r="C1983" t="s">
        <v>19</v>
      </c>
      <c r="D1983" t="s">
        <v>24</v>
      </c>
      <c r="E1983" t="s">
        <v>15</v>
      </c>
      <c r="F1983" t="s">
        <v>32</v>
      </c>
      <c r="G1983">
        <v>16</v>
      </c>
      <c r="H1983">
        <v>1120</v>
      </c>
      <c r="I1983">
        <v>389.26</v>
      </c>
      <c r="J1983" t="s">
        <v>60</v>
      </c>
      <c r="K1983">
        <v>25000</v>
      </c>
      <c r="L1983">
        <v>18000</v>
      </c>
      <c r="M1983" t="s">
        <v>33</v>
      </c>
    </row>
    <row r="1984" spans="1:13" x14ac:dyDescent="0.4">
      <c r="A1984">
        <v>101983</v>
      </c>
      <c r="B1984" s="1">
        <v>45914.980555555558</v>
      </c>
      <c r="C1984" t="s">
        <v>48</v>
      </c>
      <c r="D1984" t="s">
        <v>40</v>
      </c>
      <c r="E1984" t="s">
        <v>15</v>
      </c>
      <c r="F1984" t="s">
        <v>37</v>
      </c>
      <c r="G1984">
        <v>16</v>
      </c>
      <c r="H1984">
        <v>729</v>
      </c>
      <c r="I1984">
        <v>1034.3399999999999</v>
      </c>
      <c r="J1984" t="s">
        <v>41</v>
      </c>
      <c r="K1984">
        <v>5500</v>
      </c>
      <c r="L1984">
        <v>3500</v>
      </c>
      <c r="M1984" t="s">
        <v>38</v>
      </c>
    </row>
    <row r="1985" spans="1:13" x14ac:dyDescent="0.4">
      <c r="A1985">
        <v>101984</v>
      </c>
      <c r="B1985" s="1">
        <v>45790.560416666667</v>
      </c>
      <c r="C1985" t="s">
        <v>13</v>
      </c>
      <c r="D1985" t="s">
        <v>43</v>
      </c>
      <c r="E1985" t="s">
        <v>15</v>
      </c>
      <c r="F1985" t="s">
        <v>25</v>
      </c>
      <c r="G1985">
        <v>76</v>
      </c>
      <c r="H1985">
        <v>834</v>
      </c>
      <c r="I1985">
        <v>364.17</v>
      </c>
      <c r="J1985" t="s">
        <v>44</v>
      </c>
      <c r="K1985">
        <v>4500</v>
      </c>
      <c r="L1985">
        <v>2500</v>
      </c>
      <c r="M1985" t="s">
        <v>27</v>
      </c>
    </row>
    <row r="1986" spans="1:13" x14ac:dyDescent="0.4">
      <c r="A1986">
        <v>101985</v>
      </c>
      <c r="B1986" s="1">
        <v>45933.299305555556</v>
      </c>
      <c r="C1986" t="s">
        <v>23</v>
      </c>
      <c r="D1986" t="s">
        <v>40</v>
      </c>
      <c r="E1986" t="s">
        <v>31</v>
      </c>
      <c r="F1986" t="s">
        <v>37</v>
      </c>
      <c r="G1986">
        <v>85</v>
      </c>
      <c r="H1986">
        <v>1170</v>
      </c>
      <c r="I1986">
        <v>538.16</v>
      </c>
      <c r="J1986" t="s">
        <v>41</v>
      </c>
      <c r="K1986">
        <v>5500</v>
      </c>
      <c r="L1986">
        <v>3500</v>
      </c>
      <c r="M1986" t="s">
        <v>38</v>
      </c>
    </row>
    <row r="1987" spans="1:13" x14ac:dyDescent="0.4">
      <c r="A1987">
        <v>101986</v>
      </c>
      <c r="B1987" s="1">
        <v>45921.126388888886</v>
      </c>
      <c r="C1987" t="s">
        <v>42</v>
      </c>
      <c r="D1987" t="s">
        <v>14</v>
      </c>
      <c r="E1987" t="s">
        <v>29</v>
      </c>
      <c r="F1987" t="s">
        <v>20</v>
      </c>
      <c r="G1987">
        <v>93</v>
      </c>
      <c r="H1987">
        <v>328</v>
      </c>
      <c r="I1987">
        <v>886.94</v>
      </c>
      <c r="J1987" t="s">
        <v>17</v>
      </c>
      <c r="K1987">
        <v>3200</v>
      </c>
      <c r="L1987">
        <v>2000</v>
      </c>
      <c r="M1987" t="s">
        <v>22</v>
      </c>
    </row>
    <row r="1988" spans="1:13" x14ac:dyDescent="0.4">
      <c r="A1988">
        <v>101987</v>
      </c>
      <c r="B1988" s="1">
        <v>45828.53402777778</v>
      </c>
      <c r="C1988" t="s">
        <v>45</v>
      </c>
      <c r="D1988" t="s">
        <v>46</v>
      </c>
      <c r="E1988" t="s">
        <v>15</v>
      </c>
      <c r="F1988" t="s">
        <v>32</v>
      </c>
      <c r="G1988">
        <v>23</v>
      </c>
      <c r="H1988">
        <v>352</v>
      </c>
      <c r="I1988">
        <v>492.15</v>
      </c>
      <c r="J1988" t="s">
        <v>53</v>
      </c>
      <c r="K1988">
        <v>15000</v>
      </c>
      <c r="L1988">
        <v>9500</v>
      </c>
      <c r="M1988" t="s">
        <v>33</v>
      </c>
    </row>
    <row r="1989" spans="1:13" x14ac:dyDescent="0.4">
      <c r="A1989">
        <v>101988</v>
      </c>
      <c r="B1989" s="1">
        <v>45658.191666666666</v>
      </c>
      <c r="C1989" t="s">
        <v>45</v>
      </c>
      <c r="D1989" t="s">
        <v>28</v>
      </c>
      <c r="E1989" t="s">
        <v>31</v>
      </c>
      <c r="F1989" t="s">
        <v>20</v>
      </c>
      <c r="G1989">
        <v>71</v>
      </c>
      <c r="H1989">
        <v>659</v>
      </c>
      <c r="I1989">
        <v>717.09</v>
      </c>
      <c r="J1989" t="s">
        <v>30</v>
      </c>
      <c r="K1989">
        <v>450</v>
      </c>
      <c r="L1989">
        <v>200</v>
      </c>
      <c r="M1989" t="s">
        <v>22</v>
      </c>
    </row>
    <row r="1990" spans="1:13" x14ac:dyDescent="0.4">
      <c r="A1990">
        <v>101989</v>
      </c>
      <c r="B1990" s="1">
        <v>45970.8</v>
      </c>
      <c r="C1990" t="s">
        <v>13</v>
      </c>
      <c r="D1990" t="s">
        <v>35</v>
      </c>
      <c r="E1990" t="s">
        <v>15</v>
      </c>
      <c r="F1990" t="s">
        <v>16</v>
      </c>
      <c r="G1990">
        <v>80</v>
      </c>
      <c r="H1990">
        <v>494</v>
      </c>
      <c r="I1990">
        <v>347.24</v>
      </c>
      <c r="J1990" t="s">
        <v>36</v>
      </c>
      <c r="K1990">
        <v>12000</v>
      </c>
      <c r="L1990">
        <v>8000</v>
      </c>
      <c r="M1990" t="s">
        <v>18</v>
      </c>
    </row>
    <row r="1991" spans="1:13" x14ac:dyDescent="0.4">
      <c r="A1991">
        <v>101990</v>
      </c>
      <c r="B1991" s="1">
        <v>45721.730555555558</v>
      </c>
      <c r="C1991" t="s">
        <v>34</v>
      </c>
      <c r="D1991" t="s">
        <v>46</v>
      </c>
      <c r="E1991" t="s">
        <v>15</v>
      </c>
      <c r="F1991" t="s">
        <v>20</v>
      </c>
      <c r="G1991">
        <v>33</v>
      </c>
      <c r="H1991">
        <v>735</v>
      </c>
      <c r="I1991">
        <v>474.46</v>
      </c>
      <c r="J1991" t="s">
        <v>53</v>
      </c>
      <c r="K1991">
        <v>15000</v>
      </c>
      <c r="L1991">
        <v>9500</v>
      </c>
      <c r="M1991" t="s">
        <v>22</v>
      </c>
    </row>
    <row r="1992" spans="1:13" x14ac:dyDescent="0.4">
      <c r="A1992">
        <v>101991</v>
      </c>
      <c r="B1992" s="1">
        <v>45941.452777777777</v>
      </c>
      <c r="C1992" t="s">
        <v>50</v>
      </c>
      <c r="D1992" t="s">
        <v>46</v>
      </c>
      <c r="E1992" t="s">
        <v>29</v>
      </c>
      <c r="F1992" t="s">
        <v>25</v>
      </c>
      <c r="G1992">
        <v>57</v>
      </c>
      <c r="H1992">
        <v>898</v>
      </c>
      <c r="I1992">
        <v>313.07</v>
      </c>
      <c r="J1992" t="s">
        <v>47</v>
      </c>
      <c r="K1992">
        <v>4500</v>
      </c>
      <c r="L1992">
        <v>2800</v>
      </c>
      <c r="M1992" t="s">
        <v>27</v>
      </c>
    </row>
    <row r="1993" spans="1:13" x14ac:dyDescent="0.4">
      <c r="A1993">
        <v>101992</v>
      </c>
      <c r="B1993" s="1">
        <v>45778.207638888889</v>
      </c>
      <c r="C1993" t="s">
        <v>19</v>
      </c>
      <c r="D1993" t="s">
        <v>28</v>
      </c>
      <c r="E1993" t="s">
        <v>15</v>
      </c>
      <c r="F1993" t="s">
        <v>25</v>
      </c>
      <c r="G1993">
        <v>68</v>
      </c>
      <c r="H1993">
        <v>489</v>
      </c>
      <c r="I1993">
        <v>751.1</v>
      </c>
      <c r="J1993" t="s">
        <v>30</v>
      </c>
      <c r="K1993">
        <v>450</v>
      </c>
      <c r="L1993">
        <v>200</v>
      </c>
      <c r="M1993" t="s">
        <v>27</v>
      </c>
    </row>
    <row r="1994" spans="1:13" x14ac:dyDescent="0.4">
      <c r="A1994">
        <v>101993</v>
      </c>
      <c r="B1994" s="1">
        <v>45764.701388888891</v>
      </c>
      <c r="C1994" t="s">
        <v>42</v>
      </c>
      <c r="D1994" t="s">
        <v>43</v>
      </c>
      <c r="E1994" t="s">
        <v>29</v>
      </c>
      <c r="F1994" t="s">
        <v>37</v>
      </c>
      <c r="G1994">
        <v>65</v>
      </c>
      <c r="H1994">
        <v>338</v>
      </c>
      <c r="I1994">
        <v>1122.57</v>
      </c>
      <c r="J1994" t="s">
        <v>44</v>
      </c>
      <c r="K1994">
        <v>4500</v>
      </c>
      <c r="L1994">
        <v>2500</v>
      </c>
      <c r="M1994" t="s">
        <v>38</v>
      </c>
    </row>
    <row r="1995" spans="1:13" x14ac:dyDescent="0.4">
      <c r="A1995">
        <v>101994</v>
      </c>
      <c r="B1995" s="1">
        <v>45832.078472222223</v>
      </c>
      <c r="C1995" t="s">
        <v>19</v>
      </c>
      <c r="D1995" t="s">
        <v>40</v>
      </c>
      <c r="E1995" t="s">
        <v>15</v>
      </c>
      <c r="F1995" t="s">
        <v>16</v>
      </c>
      <c r="G1995">
        <v>18</v>
      </c>
      <c r="H1995">
        <v>736</v>
      </c>
      <c r="I1995">
        <v>767.91</v>
      </c>
      <c r="J1995" t="s">
        <v>41</v>
      </c>
      <c r="K1995">
        <v>5500</v>
      </c>
      <c r="L1995">
        <v>3500</v>
      </c>
      <c r="M1995" t="s">
        <v>18</v>
      </c>
    </row>
    <row r="1996" spans="1:13" x14ac:dyDescent="0.4">
      <c r="A1996">
        <v>101995</v>
      </c>
      <c r="B1996" s="1">
        <v>45861.95208333333</v>
      </c>
      <c r="C1996" t="s">
        <v>23</v>
      </c>
      <c r="D1996" t="s">
        <v>43</v>
      </c>
      <c r="E1996" t="s">
        <v>29</v>
      </c>
      <c r="F1996" t="s">
        <v>20</v>
      </c>
      <c r="G1996">
        <v>26</v>
      </c>
      <c r="H1996">
        <v>567</v>
      </c>
      <c r="I1996">
        <v>903.22</v>
      </c>
      <c r="J1996" t="s">
        <v>51</v>
      </c>
      <c r="K1996">
        <v>1800</v>
      </c>
      <c r="L1996">
        <v>900</v>
      </c>
      <c r="M1996" t="s">
        <v>22</v>
      </c>
    </row>
    <row r="1997" spans="1:13" x14ac:dyDescent="0.4">
      <c r="A1997">
        <v>101996</v>
      </c>
      <c r="B1997" s="1">
        <v>45822.177083333336</v>
      </c>
      <c r="C1997" t="s">
        <v>45</v>
      </c>
      <c r="D1997" t="s">
        <v>14</v>
      </c>
      <c r="E1997" t="s">
        <v>15</v>
      </c>
      <c r="F1997" t="s">
        <v>32</v>
      </c>
      <c r="G1997">
        <v>12</v>
      </c>
      <c r="H1997">
        <v>544</v>
      </c>
      <c r="I1997">
        <v>570.82000000000005</v>
      </c>
      <c r="J1997" t="s">
        <v>17</v>
      </c>
      <c r="K1997">
        <v>3200</v>
      </c>
      <c r="L1997">
        <v>2000</v>
      </c>
      <c r="M1997" t="s">
        <v>33</v>
      </c>
    </row>
    <row r="1998" spans="1:13" x14ac:dyDescent="0.4">
      <c r="A1998">
        <v>101997</v>
      </c>
      <c r="B1998" s="1">
        <v>45962.322916666664</v>
      </c>
      <c r="C1998" t="s">
        <v>48</v>
      </c>
      <c r="D1998" t="s">
        <v>43</v>
      </c>
      <c r="E1998" t="s">
        <v>15</v>
      </c>
      <c r="F1998" t="s">
        <v>20</v>
      </c>
      <c r="G1998">
        <v>32</v>
      </c>
      <c r="H1998">
        <v>921</v>
      </c>
      <c r="I1998">
        <v>744.58</v>
      </c>
      <c r="J1998" t="s">
        <v>61</v>
      </c>
      <c r="K1998">
        <v>2800</v>
      </c>
      <c r="L1998">
        <v>1500</v>
      </c>
      <c r="M1998" t="s">
        <v>22</v>
      </c>
    </row>
    <row r="1999" spans="1:13" x14ac:dyDescent="0.4">
      <c r="A1999">
        <v>101998</v>
      </c>
      <c r="B1999" s="1">
        <v>45777.240972222222</v>
      </c>
      <c r="C1999" t="s">
        <v>39</v>
      </c>
      <c r="D1999" t="s">
        <v>24</v>
      </c>
      <c r="E1999" t="s">
        <v>29</v>
      </c>
      <c r="F1999" t="s">
        <v>37</v>
      </c>
      <c r="G1999">
        <v>11</v>
      </c>
      <c r="H1999">
        <v>946</v>
      </c>
      <c r="I1999">
        <v>1276.58</v>
      </c>
      <c r="J1999" t="s">
        <v>59</v>
      </c>
      <c r="K1999">
        <v>3500</v>
      </c>
      <c r="L1999">
        <v>2200</v>
      </c>
      <c r="M1999" t="s">
        <v>38</v>
      </c>
    </row>
    <row r="2000" spans="1:13" x14ac:dyDescent="0.4">
      <c r="A2000">
        <v>101999</v>
      </c>
      <c r="B2000" s="1">
        <v>45701.301388888889</v>
      </c>
      <c r="C2000" t="s">
        <v>34</v>
      </c>
      <c r="D2000" t="s">
        <v>55</v>
      </c>
      <c r="E2000" t="s">
        <v>29</v>
      </c>
      <c r="F2000" t="s">
        <v>20</v>
      </c>
      <c r="G2000">
        <v>83</v>
      </c>
      <c r="H2000">
        <v>1007</v>
      </c>
      <c r="I2000">
        <v>632.07000000000005</v>
      </c>
      <c r="J2000" t="s">
        <v>56</v>
      </c>
      <c r="K2000">
        <v>850</v>
      </c>
      <c r="L2000">
        <v>550</v>
      </c>
      <c r="M2000" t="s">
        <v>22</v>
      </c>
    </row>
    <row r="2001" spans="1:13" x14ac:dyDescent="0.4">
      <c r="A2001">
        <v>102000</v>
      </c>
      <c r="B2001" s="1">
        <v>45969.068055555559</v>
      </c>
      <c r="C2001" t="s">
        <v>45</v>
      </c>
      <c r="D2001" t="s">
        <v>40</v>
      </c>
      <c r="E2001" t="s">
        <v>29</v>
      </c>
      <c r="F2001" t="s">
        <v>25</v>
      </c>
      <c r="G2001">
        <v>59</v>
      </c>
      <c r="H2001">
        <v>621</v>
      </c>
      <c r="I2001">
        <v>639.70000000000005</v>
      </c>
      <c r="J2001" t="s">
        <v>41</v>
      </c>
      <c r="K2001">
        <v>5500</v>
      </c>
      <c r="L2001">
        <v>3500</v>
      </c>
      <c r="M2001" t="s">
        <v>27</v>
      </c>
    </row>
    <row r="2002" spans="1:13" x14ac:dyDescent="0.4">
      <c r="A2002">
        <v>102001</v>
      </c>
      <c r="B2002" s="1">
        <v>45813.296527777777</v>
      </c>
      <c r="C2002" t="s">
        <v>23</v>
      </c>
      <c r="D2002" t="s">
        <v>40</v>
      </c>
      <c r="E2002" t="s">
        <v>15</v>
      </c>
      <c r="F2002" t="s">
        <v>37</v>
      </c>
      <c r="G2002">
        <v>98</v>
      </c>
      <c r="H2002">
        <v>945</v>
      </c>
      <c r="I2002">
        <v>1087.73</v>
      </c>
      <c r="J2002" t="s">
        <v>41</v>
      </c>
      <c r="K2002">
        <v>5500</v>
      </c>
      <c r="L2002">
        <v>3500</v>
      </c>
      <c r="M2002" t="s">
        <v>38</v>
      </c>
    </row>
    <row r="2003" spans="1:13" x14ac:dyDescent="0.4">
      <c r="A2003">
        <v>102002</v>
      </c>
      <c r="B2003" s="1">
        <v>45864.96597222222</v>
      </c>
      <c r="C2003" t="s">
        <v>42</v>
      </c>
      <c r="D2003" t="s">
        <v>40</v>
      </c>
      <c r="E2003" t="s">
        <v>29</v>
      </c>
      <c r="F2003" t="s">
        <v>37</v>
      </c>
      <c r="G2003">
        <v>51</v>
      </c>
      <c r="H2003">
        <v>397</v>
      </c>
      <c r="I2003">
        <v>482.94</v>
      </c>
      <c r="J2003" t="s">
        <v>41</v>
      </c>
      <c r="K2003">
        <v>5500</v>
      </c>
      <c r="L2003">
        <v>3500</v>
      </c>
      <c r="M2003" t="s">
        <v>38</v>
      </c>
    </row>
    <row r="2004" spans="1:13" x14ac:dyDescent="0.4">
      <c r="A2004">
        <v>102003</v>
      </c>
      <c r="B2004" s="1">
        <v>45765.263194444444</v>
      </c>
      <c r="C2004" t="s">
        <v>39</v>
      </c>
      <c r="D2004" t="s">
        <v>14</v>
      </c>
      <c r="E2004" t="s">
        <v>15</v>
      </c>
      <c r="F2004" t="s">
        <v>20</v>
      </c>
      <c r="G2004">
        <v>81</v>
      </c>
      <c r="H2004">
        <v>348</v>
      </c>
      <c r="I2004">
        <v>441.82</v>
      </c>
      <c r="J2004" t="s">
        <v>21</v>
      </c>
      <c r="K2004">
        <v>6500</v>
      </c>
      <c r="L2004">
        <v>4200</v>
      </c>
      <c r="M2004" t="s">
        <v>22</v>
      </c>
    </row>
    <row r="2005" spans="1:13" x14ac:dyDescent="0.4">
      <c r="A2005">
        <v>102004</v>
      </c>
      <c r="B2005" s="1">
        <v>45908.293055555558</v>
      </c>
      <c r="C2005" t="s">
        <v>42</v>
      </c>
      <c r="D2005" t="s">
        <v>35</v>
      </c>
      <c r="E2005" t="s">
        <v>29</v>
      </c>
      <c r="F2005" t="s">
        <v>37</v>
      </c>
      <c r="G2005">
        <v>6</v>
      </c>
      <c r="H2005">
        <v>924</v>
      </c>
      <c r="I2005">
        <v>655.13</v>
      </c>
      <c r="J2005" t="s">
        <v>49</v>
      </c>
      <c r="K2005">
        <v>8500</v>
      </c>
      <c r="L2005">
        <v>5500</v>
      </c>
      <c r="M2005" t="s">
        <v>38</v>
      </c>
    </row>
    <row r="2006" spans="1:13" x14ac:dyDescent="0.4">
      <c r="A2006">
        <v>102005</v>
      </c>
      <c r="B2006" s="1">
        <v>45991.713888888888</v>
      </c>
      <c r="C2006" t="s">
        <v>48</v>
      </c>
      <c r="D2006" t="s">
        <v>43</v>
      </c>
      <c r="E2006" t="s">
        <v>15</v>
      </c>
      <c r="F2006" t="s">
        <v>37</v>
      </c>
      <c r="G2006">
        <v>95</v>
      </c>
      <c r="H2006">
        <v>1145</v>
      </c>
      <c r="I2006">
        <v>930.6</v>
      </c>
      <c r="J2006" t="s">
        <v>44</v>
      </c>
      <c r="K2006">
        <v>4500</v>
      </c>
      <c r="L2006">
        <v>2500</v>
      </c>
      <c r="M2006" t="s">
        <v>38</v>
      </c>
    </row>
    <row r="2007" spans="1:13" x14ac:dyDescent="0.4">
      <c r="A2007">
        <v>102006</v>
      </c>
      <c r="B2007" s="1">
        <v>45787.881249999999</v>
      </c>
      <c r="C2007" t="s">
        <v>50</v>
      </c>
      <c r="D2007" t="s">
        <v>43</v>
      </c>
      <c r="E2007" t="s">
        <v>15</v>
      </c>
      <c r="F2007" t="s">
        <v>37</v>
      </c>
      <c r="G2007">
        <v>34</v>
      </c>
      <c r="H2007">
        <v>735</v>
      </c>
      <c r="I2007">
        <v>1223.08</v>
      </c>
      <c r="J2007" t="s">
        <v>44</v>
      </c>
      <c r="K2007">
        <v>4500</v>
      </c>
      <c r="L2007">
        <v>2500</v>
      </c>
      <c r="M2007" t="s">
        <v>38</v>
      </c>
    </row>
    <row r="2008" spans="1:13" x14ac:dyDescent="0.4">
      <c r="A2008">
        <v>102007</v>
      </c>
      <c r="B2008" s="1">
        <v>45950.254166666666</v>
      </c>
      <c r="C2008" t="s">
        <v>23</v>
      </c>
      <c r="D2008" t="s">
        <v>46</v>
      </c>
      <c r="E2008" t="s">
        <v>29</v>
      </c>
      <c r="F2008" t="s">
        <v>16</v>
      </c>
      <c r="G2008">
        <v>30</v>
      </c>
      <c r="H2008">
        <v>470</v>
      </c>
      <c r="I2008">
        <v>1994.48</v>
      </c>
      <c r="J2008" t="s">
        <v>53</v>
      </c>
      <c r="K2008">
        <v>15000</v>
      </c>
      <c r="L2008">
        <v>9500</v>
      </c>
      <c r="M2008" t="s">
        <v>18</v>
      </c>
    </row>
    <row r="2009" spans="1:13" x14ac:dyDescent="0.4">
      <c r="A2009">
        <v>102008</v>
      </c>
      <c r="B2009" s="1">
        <v>45677.622916666667</v>
      </c>
      <c r="C2009" t="s">
        <v>39</v>
      </c>
      <c r="D2009" t="s">
        <v>28</v>
      </c>
      <c r="E2009" t="s">
        <v>29</v>
      </c>
      <c r="F2009" t="s">
        <v>32</v>
      </c>
      <c r="G2009">
        <v>78</v>
      </c>
      <c r="H2009">
        <v>796</v>
      </c>
      <c r="I2009">
        <v>947.3</v>
      </c>
      <c r="J2009" t="s">
        <v>30</v>
      </c>
      <c r="K2009">
        <v>450</v>
      </c>
      <c r="L2009">
        <v>200</v>
      </c>
      <c r="M2009" t="s">
        <v>33</v>
      </c>
    </row>
    <row r="2010" spans="1:13" x14ac:dyDescent="0.4">
      <c r="A2010">
        <v>102009</v>
      </c>
      <c r="B2010" s="1">
        <v>45939.339583333334</v>
      </c>
      <c r="C2010" t="s">
        <v>39</v>
      </c>
      <c r="D2010" t="s">
        <v>46</v>
      </c>
      <c r="E2010" t="s">
        <v>15</v>
      </c>
      <c r="F2010" t="s">
        <v>16</v>
      </c>
      <c r="G2010">
        <v>59</v>
      </c>
      <c r="H2010">
        <v>366</v>
      </c>
      <c r="I2010">
        <v>2175.4899999999998</v>
      </c>
      <c r="J2010" t="s">
        <v>53</v>
      </c>
      <c r="K2010">
        <v>15000</v>
      </c>
      <c r="L2010">
        <v>9500</v>
      </c>
      <c r="M2010" t="s">
        <v>18</v>
      </c>
    </row>
    <row r="2011" spans="1:13" x14ac:dyDescent="0.4">
      <c r="A2011">
        <v>102010</v>
      </c>
      <c r="B2011" s="1">
        <v>45942.572222222225</v>
      </c>
      <c r="C2011" t="s">
        <v>48</v>
      </c>
      <c r="D2011" t="s">
        <v>40</v>
      </c>
      <c r="E2011" t="s">
        <v>29</v>
      </c>
      <c r="F2011" t="s">
        <v>16</v>
      </c>
      <c r="G2011">
        <v>98</v>
      </c>
      <c r="H2011">
        <v>1081</v>
      </c>
      <c r="I2011">
        <v>718.42</v>
      </c>
      <c r="J2011" t="s">
        <v>41</v>
      </c>
      <c r="K2011">
        <v>5500</v>
      </c>
      <c r="L2011">
        <v>3500</v>
      </c>
      <c r="M2011" t="s">
        <v>18</v>
      </c>
    </row>
    <row r="2012" spans="1:13" x14ac:dyDescent="0.4">
      <c r="A2012">
        <v>102011</v>
      </c>
      <c r="B2012" s="1">
        <v>45658.51458333333</v>
      </c>
      <c r="C2012" t="s">
        <v>34</v>
      </c>
      <c r="D2012" t="s">
        <v>40</v>
      </c>
      <c r="E2012" t="s">
        <v>29</v>
      </c>
      <c r="F2012" t="s">
        <v>37</v>
      </c>
      <c r="G2012">
        <v>86</v>
      </c>
      <c r="H2012">
        <v>1051</v>
      </c>
      <c r="I2012">
        <v>721.92</v>
      </c>
      <c r="J2012" t="s">
        <v>52</v>
      </c>
      <c r="K2012">
        <v>1500</v>
      </c>
      <c r="L2012">
        <v>800</v>
      </c>
      <c r="M2012" t="s">
        <v>38</v>
      </c>
    </row>
    <row r="2013" spans="1:13" x14ac:dyDescent="0.4">
      <c r="A2013">
        <v>102012</v>
      </c>
      <c r="B2013" s="1">
        <v>45776.084722222222</v>
      </c>
      <c r="C2013" t="s">
        <v>50</v>
      </c>
      <c r="D2013" t="s">
        <v>28</v>
      </c>
      <c r="E2013" t="s">
        <v>15</v>
      </c>
      <c r="F2013" t="s">
        <v>37</v>
      </c>
      <c r="G2013">
        <v>25</v>
      </c>
      <c r="H2013">
        <v>978</v>
      </c>
      <c r="I2013">
        <v>729.1</v>
      </c>
      <c r="J2013" t="s">
        <v>30</v>
      </c>
      <c r="K2013">
        <v>450</v>
      </c>
      <c r="L2013">
        <v>200</v>
      </c>
      <c r="M2013" t="s">
        <v>38</v>
      </c>
    </row>
    <row r="2014" spans="1:13" x14ac:dyDescent="0.4">
      <c r="A2014">
        <v>102013</v>
      </c>
      <c r="B2014" s="1">
        <v>45692.237500000003</v>
      </c>
      <c r="C2014" t="s">
        <v>13</v>
      </c>
      <c r="D2014" t="s">
        <v>46</v>
      </c>
      <c r="E2014" t="s">
        <v>29</v>
      </c>
      <c r="F2014" t="s">
        <v>37</v>
      </c>
      <c r="G2014">
        <v>60</v>
      </c>
      <c r="H2014">
        <v>796</v>
      </c>
      <c r="I2014">
        <v>852.92</v>
      </c>
      <c r="J2014" t="s">
        <v>53</v>
      </c>
      <c r="K2014">
        <v>15000</v>
      </c>
      <c r="L2014">
        <v>9500</v>
      </c>
      <c r="M2014" t="s">
        <v>38</v>
      </c>
    </row>
    <row r="2015" spans="1:13" x14ac:dyDescent="0.4">
      <c r="A2015">
        <v>102014</v>
      </c>
      <c r="B2015" s="1">
        <v>45855.970833333333</v>
      </c>
      <c r="C2015" t="s">
        <v>13</v>
      </c>
      <c r="D2015" t="s">
        <v>28</v>
      </c>
      <c r="E2015" t="s">
        <v>29</v>
      </c>
      <c r="F2015" t="s">
        <v>16</v>
      </c>
      <c r="G2015">
        <v>86</v>
      </c>
      <c r="H2015">
        <v>736</v>
      </c>
      <c r="I2015">
        <v>1239.3599999999999</v>
      </c>
      <c r="J2015" t="s">
        <v>30</v>
      </c>
      <c r="K2015">
        <v>450</v>
      </c>
      <c r="L2015">
        <v>200</v>
      </c>
      <c r="M2015" t="s">
        <v>18</v>
      </c>
    </row>
    <row r="2016" spans="1:13" x14ac:dyDescent="0.4">
      <c r="A2016">
        <v>102015</v>
      </c>
      <c r="B2016" s="1">
        <v>45902.140972222223</v>
      </c>
      <c r="C2016" t="s">
        <v>42</v>
      </c>
      <c r="D2016" t="s">
        <v>46</v>
      </c>
      <c r="E2016" t="s">
        <v>15</v>
      </c>
      <c r="F2016" t="s">
        <v>20</v>
      </c>
      <c r="G2016">
        <v>82</v>
      </c>
      <c r="H2016">
        <v>814</v>
      </c>
      <c r="I2016">
        <v>417.04</v>
      </c>
      <c r="J2016" t="s">
        <v>53</v>
      </c>
      <c r="K2016">
        <v>15000</v>
      </c>
      <c r="L2016">
        <v>9500</v>
      </c>
      <c r="M2016" t="s">
        <v>22</v>
      </c>
    </row>
    <row r="2017" spans="1:13" x14ac:dyDescent="0.4">
      <c r="A2017">
        <v>102016</v>
      </c>
      <c r="B2017" s="1">
        <v>45716.848611111112</v>
      </c>
      <c r="C2017" t="s">
        <v>23</v>
      </c>
      <c r="D2017" t="s">
        <v>28</v>
      </c>
      <c r="E2017" t="s">
        <v>29</v>
      </c>
      <c r="F2017" t="s">
        <v>25</v>
      </c>
      <c r="G2017">
        <v>9</v>
      </c>
      <c r="H2017">
        <v>684</v>
      </c>
      <c r="I2017">
        <v>1000.39</v>
      </c>
      <c r="J2017" t="s">
        <v>30</v>
      </c>
      <c r="K2017">
        <v>450</v>
      </c>
      <c r="L2017">
        <v>200</v>
      </c>
      <c r="M2017" t="s">
        <v>27</v>
      </c>
    </row>
    <row r="2018" spans="1:13" x14ac:dyDescent="0.4">
      <c r="A2018">
        <v>102017</v>
      </c>
      <c r="B2018" s="1">
        <v>45982.724305555559</v>
      </c>
      <c r="C2018" t="s">
        <v>50</v>
      </c>
      <c r="D2018" t="s">
        <v>14</v>
      </c>
      <c r="E2018" t="s">
        <v>31</v>
      </c>
      <c r="F2018" t="s">
        <v>20</v>
      </c>
      <c r="G2018">
        <v>65</v>
      </c>
      <c r="H2018">
        <v>511</v>
      </c>
      <c r="I2018">
        <v>832.76</v>
      </c>
      <c r="J2018" t="s">
        <v>17</v>
      </c>
      <c r="K2018">
        <v>3200</v>
      </c>
      <c r="L2018">
        <v>2000</v>
      </c>
      <c r="M2018" t="s">
        <v>22</v>
      </c>
    </row>
    <row r="2019" spans="1:13" x14ac:dyDescent="0.4">
      <c r="A2019">
        <v>102018</v>
      </c>
      <c r="B2019" s="1">
        <v>45818.42083333333</v>
      </c>
      <c r="C2019" t="s">
        <v>23</v>
      </c>
      <c r="D2019" t="s">
        <v>46</v>
      </c>
      <c r="E2019" t="s">
        <v>29</v>
      </c>
      <c r="F2019" t="s">
        <v>16</v>
      </c>
      <c r="G2019">
        <v>83</v>
      </c>
      <c r="H2019">
        <v>861</v>
      </c>
      <c r="I2019">
        <v>894.4</v>
      </c>
      <c r="J2019" t="s">
        <v>47</v>
      </c>
      <c r="K2019">
        <v>4500</v>
      </c>
      <c r="L2019">
        <v>2800</v>
      </c>
      <c r="M2019" t="s">
        <v>18</v>
      </c>
    </row>
    <row r="2020" spans="1:13" x14ac:dyDescent="0.4">
      <c r="A2020">
        <v>102019</v>
      </c>
      <c r="B2020" s="1">
        <v>45836.250694444447</v>
      </c>
      <c r="C2020" t="s">
        <v>19</v>
      </c>
      <c r="D2020" t="s">
        <v>40</v>
      </c>
      <c r="E2020" t="s">
        <v>31</v>
      </c>
      <c r="F2020" t="s">
        <v>37</v>
      </c>
      <c r="G2020">
        <v>34</v>
      </c>
      <c r="H2020">
        <v>1055</v>
      </c>
      <c r="I2020">
        <v>574.48</v>
      </c>
      <c r="J2020" t="s">
        <v>41</v>
      </c>
      <c r="K2020">
        <v>5500</v>
      </c>
      <c r="L2020">
        <v>3500</v>
      </c>
      <c r="M2020" t="s">
        <v>38</v>
      </c>
    </row>
    <row r="2021" spans="1:13" x14ac:dyDescent="0.4">
      <c r="A2021">
        <v>102020</v>
      </c>
      <c r="B2021" s="1">
        <v>45863.585416666669</v>
      </c>
      <c r="C2021" t="s">
        <v>13</v>
      </c>
      <c r="D2021" t="s">
        <v>43</v>
      </c>
      <c r="E2021" t="s">
        <v>15</v>
      </c>
      <c r="F2021" t="s">
        <v>20</v>
      </c>
      <c r="G2021">
        <v>58</v>
      </c>
      <c r="H2021">
        <v>797</v>
      </c>
      <c r="I2021">
        <v>604.86</v>
      </c>
      <c r="J2021" t="s">
        <v>44</v>
      </c>
      <c r="K2021">
        <v>4500</v>
      </c>
      <c r="L2021">
        <v>2500</v>
      </c>
      <c r="M2021" t="s">
        <v>22</v>
      </c>
    </row>
    <row r="2022" spans="1:13" x14ac:dyDescent="0.4">
      <c r="A2022">
        <v>102021</v>
      </c>
      <c r="B2022" s="1">
        <v>45669.984722222223</v>
      </c>
      <c r="C2022" t="s">
        <v>39</v>
      </c>
      <c r="D2022" t="s">
        <v>43</v>
      </c>
      <c r="E2022" t="s">
        <v>29</v>
      </c>
      <c r="F2022" t="s">
        <v>37</v>
      </c>
      <c r="G2022">
        <v>82</v>
      </c>
      <c r="H2022">
        <v>787</v>
      </c>
      <c r="I2022">
        <v>920.52</v>
      </c>
      <c r="J2022" t="s">
        <v>61</v>
      </c>
      <c r="K2022">
        <v>2800</v>
      </c>
      <c r="L2022">
        <v>1500</v>
      </c>
      <c r="M2022" t="s">
        <v>38</v>
      </c>
    </row>
    <row r="2023" spans="1:13" x14ac:dyDescent="0.4">
      <c r="A2023">
        <v>102022</v>
      </c>
      <c r="B2023" s="1">
        <v>45933.879166666666</v>
      </c>
      <c r="C2023" t="s">
        <v>42</v>
      </c>
      <c r="D2023" t="s">
        <v>14</v>
      </c>
      <c r="E2023" t="s">
        <v>15</v>
      </c>
      <c r="F2023" t="s">
        <v>25</v>
      </c>
      <c r="G2023">
        <v>98</v>
      </c>
      <c r="H2023">
        <v>729</v>
      </c>
      <c r="I2023">
        <v>361.69</v>
      </c>
      <c r="J2023" t="s">
        <v>21</v>
      </c>
      <c r="K2023">
        <v>6500</v>
      </c>
      <c r="L2023">
        <v>4200</v>
      </c>
      <c r="M2023" t="s">
        <v>27</v>
      </c>
    </row>
    <row r="2024" spans="1:13" x14ac:dyDescent="0.4">
      <c r="A2024">
        <v>102023</v>
      </c>
      <c r="B2024" s="1">
        <v>45838.440972222219</v>
      </c>
      <c r="C2024" t="s">
        <v>48</v>
      </c>
      <c r="D2024" t="s">
        <v>24</v>
      </c>
      <c r="E2024" t="s">
        <v>29</v>
      </c>
      <c r="F2024" t="s">
        <v>20</v>
      </c>
      <c r="G2024">
        <v>9</v>
      </c>
      <c r="H2024">
        <v>464</v>
      </c>
      <c r="I2024">
        <v>285.81</v>
      </c>
      <c r="J2024" t="s">
        <v>59</v>
      </c>
      <c r="K2024">
        <v>3500</v>
      </c>
      <c r="L2024">
        <v>2200</v>
      </c>
      <c r="M2024" t="s">
        <v>22</v>
      </c>
    </row>
    <row r="2025" spans="1:13" x14ac:dyDescent="0.4">
      <c r="A2025">
        <v>102024</v>
      </c>
      <c r="B2025" s="1">
        <v>45899.790277777778</v>
      </c>
      <c r="C2025" t="s">
        <v>45</v>
      </c>
      <c r="D2025" t="s">
        <v>46</v>
      </c>
      <c r="E2025" t="s">
        <v>15</v>
      </c>
      <c r="F2025" t="s">
        <v>37</v>
      </c>
      <c r="G2025">
        <v>86</v>
      </c>
      <c r="H2025">
        <v>569</v>
      </c>
      <c r="I2025">
        <v>816.78</v>
      </c>
      <c r="J2025" t="s">
        <v>47</v>
      </c>
      <c r="K2025">
        <v>4500</v>
      </c>
      <c r="L2025">
        <v>2800</v>
      </c>
      <c r="M2025" t="s">
        <v>38</v>
      </c>
    </row>
    <row r="2026" spans="1:13" x14ac:dyDescent="0.4">
      <c r="A2026">
        <v>102025</v>
      </c>
      <c r="B2026" s="1">
        <v>45873.370833333334</v>
      </c>
      <c r="C2026" t="s">
        <v>48</v>
      </c>
      <c r="D2026" t="s">
        <v>43</v>
      </c>
      <c r="E2026" t="s">
        <v>31</v>
      </c>
      <c r="F2026" t="s">
        <v>16</v>
      </c>
      <c r="G2026">
        <v>3</v>
      </c>
      <c r="H2026">
        <v>941</v>
      </c>
      <c r="I2026">
        <v>2863.46</v>
      </c>
      <c r="J2026" t="s">
        <v>51</v>
      </c>
      <c r="K2026">
        <v>1800</v>
      </c>
      <c r="L2026">
        <v>900</v>
      </c>
      <c r="M2026" t="s">
        <v>18</v>
      </c>
    </row>
    <row r="2027" spans="1:13" x14ac:dyDescent="0.4">
      <c r="A2027">
        <v>102026</v>
      </c>
      <c r="B2027" s="1">
        <v>45908.21875</v>
      </c>
      <c r="C2027" t="s">
        <v>19</v>
      </c>
      <c r="D2027" t="s">
        <v>40</v>
      </c>
      <c r="E2027" t="s">
        <v>15</v>
      </c>
      <c r="F2027" t="s">
        <v>16</v>
      </c>
      <c r="G2027">
        <v>26</v>
      </c>
      <c r="H2027">
        <v>595</v>
      </c>
      <c r="I2027">
        <v>649.38</v>
      </c>
      <c r="J2027" t="s">
        <v>41</v>
      </c>
      <c r="K2027">
        <v>5500</v>
      </c>
      <c r="L2027">
        <v>3500</v>
      </c>
      <c r="M2027" t="s">
        <v>18</v>
      </c>
    </row>
    <row r="2028" spans="1:13" x14ac:dyDescent="0.4">
      <c r="A2028">
        <v>102027</v>
      </c>
      <c r="B2028" s="1">
        <v>45956.286805555559</v>
      </c>
      <c r="C2028" t="s">
        <v>50</v>
      </c>
      <c r="D2028" t="s">
        <v>40</v>
      </c>
      <c r="E2028" t="s">
        <v>31</v>
      </c>
      <c r="F2028" t="s">
        <v>25</v>
      </c>
      <c r="G2028">
        <v>57</v>
      </c>
      <c r="H2028">
        <v>516</v>
      </c>
      <c r="I2028">
        <v>396.86</v>
      </c>
      <c r="J2028" t="s">
        <v>52</v>
      </c>
      <c r="K2028">
        <v>1500</v>
      </c>
      <c r="L2028">
        <v>800</v>
      </c>
      <c r="M2028" t="s">
        <v>27</v>
      </c>
    </row>
    <row r="2029" spans="1:13" x14ac:dyDescent="0.4">
      <c r="A2029">
        <v>102028</v>
      </c>
      <c r="B2029" s="1">
        <v>45783.318749999999</v>
      </c>
      <c r="C2029" t="s">
        <v>23</v>
      </c>
      <c r="D2029" t="s">
        <v>24</v>
      </c>
      <c r="E2029" t="s">
        <v>31</v>
      </c>
      <c r="F2029" t="s">
        <v>16</v>
      </c>
      <c r="G2029">
        <v>80</v>
      </c>
      <c r="H2029">
        <v>611</v>
      </c>
      <c r="I2029">
        <v>521.96</v>
      </c>
      <c r="J2029" t="s">
        <v>26</v>
      </c>
      <c r="K2029">
        <v>45000</v>
      </c>
      <c r="L2029">
        <v>32000</v>
      </c>
      <c r="M2029" t="s">
        <v>18</v>
      </c>
    </row>
    <row r="2030" spans="1:13" x14ac:dyDescent="0.4">
      <c r="A2030">
        <v>102029</v>
      </c>
      <c r="B2030" s="1">
        <v>45874.975694444445</v>
      </c>
      <c r="C2030" t="s">
        <v>19</v>
      </c>
      <c r="D2030" t="s">
        <v>28</v>
      </c>
      <c r="E2030" t="s">
        <v>29</v>
      </c>
      <c r="F2030" t="s">
        <v>20</v>
      </c>
      <c r="G2030">
        <v>53</v>
      </c>
      <c r="H2030">
        <v>644</v>
      </c>
      <c r="I2030">
        <v>870.92</v>
      </c>
      <c r="J2030" t="s">
        <v>30</v>
      </c>
      <c r="K2030">
        <v>450</v>
      </c>
      <c r="L2030">
        <v>200</v>
      </c>
      <c r="M2030" t="s">
        <v>22</v>
      </c>
    </row>
    <row r="2031" spans="1:13" x14ac:dyDescent="0.4">
      <c r="A2031">
        <v>102030</v>
      </c>
      <c r="B2031" s="1">
        <v>45963.495833333334</v>
      </c>
      <c r="C2031" t="s">
        <v>39</v>
      </c>
      <c r="D2031" t="s">
        <v>55</v>
      </c>
      <c r="E2031" t="s">
        <v>29</v>
      </c>
      <c r="F2031" t="s">
        <v>16</v>
      </c>
      <c r="G2031">
        <v>11</v>
      </c>
      <c r="H2031">
        <v>323</v>
      </c>
      <c r="I2031">
        <v>496.86</v>
      </c>
      <c r="J2031" t="s">
        <v>58</v>
      </c>
      <c r="K2031">
        <v>1200</v>
      </c>
      <c r="L2031">
        <v>800</v>
      </c>
      <c r="M2031" t="s">
        <v>18</v>
      </c>
    </row>
    <row r="2032" spans="1:13" x14ac:dyDescent="0.4">
      <c r="A2032">
        <v>102031</v>
      </c>
      <c r="B2032" s="1">
        <v>45942.981944444444</v>
      </c>
      <c r="C2032" t="s">
        <v>34</v>
      </c>
      <c r="D2032" t="s">
        <v>14</v>
      </c>
      <c r="E2032" t="s">
        <v>31</v>
      </c>
      <c r="F2032" t="s">
        <v>20</v>
      </c>
      <c r="G2032">
        <v>72</v>
      </c>
      <c r="H2032">
        <v>1147</v>
      </c>
      <c r="I2032">
        <v>687.78</v>
      </c>
      <c r="J2032" t="s">
        <v>17</v>
      </c>
      <c r="K2032">
        <v>3200</v>
      </c>
      <c r="L2032">
        <v>2000</v>
      </c>
      <c r="M2032" t="s">
        <v>22</v>
      </c>
    </row>
    <row r="2033" spans="1:13" x14ac:dyDescent="0.4">
      <c r="A2033">
        <v>102032</v>
      </c>
      <c r="B2033" s="1">
        <v>45842.750694444447</v>
      </c>
      <c r="C2033" t="s">
        <v>45</v>
      </c>
      <c r="D2033" t="s">
        <v>43</v>
      </c>
      <c r="E2033" t="s">
        <v>29</v>
      </c>
      <c r="F2033" t="s">
        <v>25</v>
      </c>
      <c r="G2033">
        <v>10</v>
      </c>
      <c r="H2033">
        <v>971</v>
      </c>
      <c r="I2033">
        <v>264.24</v>
      </c>
      <c r="J2033" t="s">
        <v>44</v>
      </c>
      <c r="K2033">
        <v>4500</v>
      </c>
      <c r="L2033">
        <v>2500</v>
      </c>
      <c r="M2033" t="s">
        <v>27</v>
      </c>
    </row>
    <row r="2034" spans="1:13" x14ac:dyDescent="0.4">
      <c r="A2034">
        <v>102033</v>
      </c>
      <c r="B2034" s="1">
        <v>45696.890972222223</v>
      </c>
      <c r="C2034" t="s">
        <v>13</v>
      </c>
      <c r="D2034" t="s">
        <v>40</v>
      </c>
      <c r="E2034" t="s">
        <v>15</v>
      </c>
      <c r="F2034" t="s">
        <v>32</v>
      </c>
      <c r="G2034">
        <v>61</v>
      </c>
      <c r="H2034">
        <v>633</v>
      </c>
      <c r="I2034">
        <v>309.83</v>
      </c>
      <c r="J2034" t="s">
        <v>52</v>
      </c>
      <c r="K2034">
        <v>1500</v>
      </c>
      <c r="L2034">
        <v>800</v>
      </c>
      <c r="M2034" t="s">
        <v>33</v>
      </c>
    </row>
    <row r="2035" spans="1:13" x14ac:dyDescent="0.4">
      <c r="A2035">
        <v>102034</v>
      </c>
      <c r="B2035" s="1">
        <v>45880.571527777778</v>
      </c>
      <c r="C2035" t="s">
        <v>45</v>
      </c>
      <c r="D2035" t="s">
        <v>55</v>
      </c>
      <c r="E2035" t="s">
        <v>15</v>
      </c>
      <c r="F2035" t="s">
        <v>37</v>
      </c>
      <c r="G2035">
        <v>29</v>
      </c>
      <c r="H2035">
        <v>854</v>
      </c>
      <c r="I2035">
        <v>2745.64</v>
      </c>
      <c r="J2035" t="s">
        <v>56</v>
      </c>
      <c r="K2035">
        <v>850</v>
      </c>
      <c r="L2035">
        <v>550</v>
      </c>
      <c r="M2035" t="s">
        <v>38</v>
      </c>
    </row>
    <row r="2036" spans="1:13" x14ac:dyDescent="0.4">
      <c r="A2036">
        <v>102035</v>
      </c>
      <c r="B2036" s="1">
        <v>45841.952777777777</v>
      </c>
      <c r="C2036" t="s">
        <v>19</v>
      </c>
      <c r="D2036" t="s">
        <v>43</v>
      </c>
      <c r="E2036" t="s">
        <v>31</v>
      </c>
      <c r="F2036" t="s">
        <v>37</v>
      </c>
      <c r="G2036">
        <v>7</v>
      </c>
      <c r="H2036">
        <v>625</v>
      </c>
      <c r="I2036">
        <v>564.29999999999995</v>
      </c>
      <c r="J2036" t="s">
        <v>61</v>
      </c>
      <c r="K2036">
        <v>2800</v>
      </c>
      <c r="L2036">
        <v>1500</v>
      </c>
      <c r="M2036" t="s">
        <v>38</v>
      </c>
    </row>
    <row r="2037" spans="1:13" x14ac:dyDescent="0.4">
      <c r="A2037">
        <v>102036</v>
      </c>
      <c r="B2037" s="1">
        <v>45835.821527777778</v>
      </c>
      <c r="C2037" t="s">
        <v>19</v>
      </c>
      <c r="D2037" t="s">
        <v>24</v>
      </c>
      <c r="E2037" t="s">
        <v>29</v>
      </c>
      <c r="F2037" t="s">
        <v>32</v>
      </c>
      <c r="G2037">
        <v>42</v>
      </c>
      <c r="H2037">
        <v>1027</v>
      </c>
      <c r="I2037">
        <v>347.96</v>
      </c>
      <c r="J2037" t="s">
        <v>59</v>
      </c>
      <c r="K2037">
        <v>3500</v>
      </c>
      <c r="L2037">
        <v>2200</v>
      </c>
      <c r="M2037" t="s">
        <v>33</v>
      </c>
    </row>
    <row r="2038" spans="1:13" x14ac:dyDescent="0.4">
      <c r="A2038">
        <v>102037</v>
      </c>
      <c r="B2038" s="1">
        <v>45951.794444444444</v>
      </c>
      <c r="C2038" t="s">
        <v>39</v>
      </c>
      <c r="D2038" t="s">
        <v>46</v>
      </c>
      <c r="E2038" t="s">
        <v>15</v>
      </c>
      <c r="F2038" t="s">
        <v>16</v>
      </c>
      <c r="G2038">
        <v>19</v>
      </c>
      <c r="H2038">
        <v>1011</v>
      </c>
      <c r="I2038">
        <v>966.5</v>
      </c>
      <c r="J2038" t="s">
        <v>53</v>
      </c>
      <c r="K2038">
        <v>15000</v>
      </c>
      <c r="L2038">
        <v>9500</v>
      </c>
      <c r="M2038" t="s">
        <v>18</v>
      </c>
    </row>
    <row r="2039" spans="1:13" x14ac:dyDescent="0.4">
      <c r="A2039">
        <v>102038</v>
      </c>
      <c r="B2039" s="1">
        <v>45997.261111111111</v>
      </c>
      <c r="C2039" t="s">
        <v>39</v>
      </c>
      <c r="D2039" t="s">
        <v>46</v>
      </c>
      <c r="E2039" t="s">
        <v>31</v>
      </c>
      <c r="F2039" t="s">
        <v>32</v>
      </c>
      <c r="G2039">
        <v>52</v>
      </c>
      <c r="H2039">
        <v>1134</v>
      </c>
      <c r="I2039">
        <v>399.93</v>
      </c>
      <c r="J2039" t="s">
        <v>47</v>
      </c>
      <c r="K2039">
        <v>4500</v>
      </c>
      <c r="L2039">
        <v>2800</v>
      </c>
      <c r="M2039" t="s">
        <v>33</v>
      </c>
    </row>
    <row r="2040" spans="1:13" x14ac:dyDescent="0.4">
      <c r="A2040">
        <v>102039</v>
      </c>
      <c r="B2040" s="1">
        <v>45808.078472222223</v>
      </c>
      <c r="C2040" t="s">
        <v>45</v>
      </c>
      <c r="D2040" t="s">
        <v>35</v>
      </c>
      <c r="E2040" t="s">
        <v>15</v>
      </c>
      <c r="F2040" t="s">
        <v>37</v>
      </c>
      <c r="G2040">
        <v>35</v>
      </c>
      <c r="H2040">
        <v>1051</v>
      </c>
      <c r="I2040">
        <v>302.33999999999997</v>
      </c>
      <c r="J2040" t="s">
        <v>49</v>
      </c>
      <c r="K2040">
        <v>8500</v>
      </c>
      <c r="L2040">
        <v>5500</v>
      </c>
      <c r="M2040" t="s">
        <v>38</v>
      </c>
    </row>
    <row r="2041" spans="1:13" x14ac:dyDescent="0.4">
      <c r="A2041">
        <v>102040</v>
      </c>
      <c r="B2041" s="1">
        <v>45783.439583333333</v>
      </c>
      <c r="C2041" t="s">
        <v>45</v>
      </c>
      <c r="D2041" t="s">
        <v>40</v>
      </c>
      <c r="E2041" t="s">
        <v>31</v>
      </c>
      <c r="F2041" t="s">
        <v>37</v>
      </c>
      <c r="G2041">
        <v>73</v>
      </c>
      <c r="H2041">
        <v>888</v>
      </c>
      <c r="I2041">
        <v>538.54999999999995</v>
      </c>
      <c r="J2041" t="s">
        <v>41</v>
      </c>
      <c r="K2041">
        <v>5500</v>
      </c>
      <c r="L2041">
        <v>3500</v>
      </c>
      <c r="M2041" t="s">
        <v>38</v>
      </c>
    </row>
    <row r="2042" spans="1:13" x14ac:dyDescent="0.4">
      <c r="A2042">
        <v>102041</v>
      </c>
      <c r="B2042" s="1">
        <v>45958.438194444447</v>
      </c>
      <c r="C2042" t="s">
        <v>45</v>
      </c>
      <c r="D2042" t="s">
        <v>40</v>
      </c>
      <c r="E2042" t="s">
        <v>15</v>
      </c>
      <c r="F2042" t="s">
        <v>16</v>
      </c>
      <c r="G2042">
        <v>55</v>
      </c>
      <c r="H2042">
        <v>373</v>
      </c>
      <c r="I2042">
        <v>1138.58</v>
      </c>
      <c r="J2042" t="s">
        <v>41</v>
      </c>
      <c r="K2042">
        <v>5500</v>
      </c>
      <c r="L2042">
        <v>3500</v>
      </c>
      <c r="M2042" t="s">
        <v>18</v>
      </c>
    </row>
    <row r="2043" spans="1:13" x14ac:dyDescent="0.4">
      <c r="A2043">
        <v>102042</v>
      </c>
      <c r="B2043" s="1">
        <v>45965.306250000001</v>
      </c>
      <c r="C2043" t="s">
        <v>48</v>
      </c>
      <c r="D2043" t="s">
        <v>28</v>
      </c>
      <c r="E2043" t="s">
        <v>15</v>
      </c>
      <c r="F2043" t="s">
        <v>20</v>
      </c>
      <c r="G2043">
        <v>97</v>
      </c>
      <c r="H2043">
        <v>818</v>
      </c>
      <c r="I2043">
        <v>1783.05</v>
      </c>
      <c r="J2043" t="s">
        <v>54</v>
      </c>
      <c r="K2043">
        <v>2500</v>
      </c>
      <c r="L2043">
        <v>1500</v>
      </c>
      <c r="M2043" t="s">
        <v>22</v>
      </c>
    </row>
    <row r="2044" spans="1:13" x14ac:dyDescent="0.4">
      <c r="A2044">
        <v>102043</v>
      </c>
      <c r="B2044" s="1">
        <v>45993.245833333334</v>
      </c>
      <c r="C2044" t="s">
        <v>39</v>
      </c>
      <c r="D2044" t="s">
        <v>28</v>
      </c>
      <c r="E2044" t="s">
        <v>29</v>
      </c>
      <c r="F2044" t="s">
        <v>37</v>
      </c>
      <c r="G2044">
        <v>44</v>
      </c>
      <c r="H2044">
        <v>657</v>
      </c>
      <c r="I2044">
        <v>275.68</v>
      </c>
      <c r="J2044" t="s">
        <v>54</v>
      </c>
      <c r="K2044">
        <v>2500</v>
      </c>
      <c r="L2044">
        <v>1500</v>
      </c>
      <c r="M2044" t="s">
        <v>38</v>
      </c>
    </row>
    <row r="2045" spans="1:13" x14ac:dyDescent="0.4">
      <c r="A2045">
        <v>102044</v>
      </c>
      <c r="B2045" s="1">
        <v>45891.444444444445</v>
      </c>
      <c r="C2045" t="s">
        <v>50</v>
      </c>
      <c r="D2045" t="s">
        <v>55</v>
      </c>
      <c r="E2045" t="s">
        <v>29</v>
      </c>
      <c r="F2045" t="s">
        <v>16</v>
      </c>
      <c r="G2045">
        <v>57</v>
      </c>
      <c r="H2045">
        <v>443</v>
      </c>
      <c r="I2045">
        <v>161.35</v>
      </c>
      <c r="J2045" t="s">
        <v>58</v>
      </c>
      <c r="K2045">
        <v>1200</v>
      </c>
      <c r="L2045">
        <v>800</v>
      </c>
      <c r="M2045" t="s">
        <v>18</v>
      </c>
    </row>
    <row r="2046" spans="1:13" x14ac:dyDescent="0.4">
      <c r="A2046">
        <v>102045</v>
      </c>
      <c r="B2046" s="1">
        <v>45665.456250000003</v>
      </c>
      <c r="C2046" t="s">
        <v>42</v>
      </c>
      <c r="D2046" t="s">
        <v>14</v>
      </c>
      <c r="E2046" t="s">
        <v>29</v>
      </c>
      <c r="F2046" t="s">
        <v>37</v>
      </c>
      <c r="G2046">
        <v>98</v>
      </c>
      <c r="H2046">
        <v>1194</v>
      </c>
      <c r="I2046">
        <v>122.84</v>
      </c>
      <c r="J2046" t="s">
        <v>21</v>
      </c>
      <c r="K2046">
        <v>6500</v>
      </c>
      <c r="L2046">
        <v>4200</v>
      </c>
      <c r="M2046" t="s">
        <v>38</v>
      </c>
    </row>
    <row r="2047" spans="1:13" x14ac:dyDescent="0.4">
      <c r="A2047">
        <v>102046</v>
      </c>
      <c r="B2047" s="1">
        <v>45998.176388888889</v>
      </c>
      <c r="C2047" t="s">
        <v>48</v>
      </c>
      <c r="D2047" t="s">
        <v>35</v>
      </c>
      <c r="E2047" t="s">
        <v>29</v>
      </c>
      <c r="F2047" t="s">
        <v>32</v>
      </c>
      <c r="G2047">
        <v>19</v>
      </c>
      <c r="H2047">
        <v>879</v>
      </c>
      <c r="I2047">
        <v>888.56</v>
      </c>
      <c r="J2047" t="s">
        <v>36</v>
      </c>
      <c r="K2047">
        <v>12000</v>
      </c>
      <c r="L2047">
        <v>8000</v>
      </c>
      <c r="M2047" t="s">
        <v>33</v>
      </c>
    </row>
    <row r="2048" spans="1:13" x14ac:dyDescent="0.4">
      <c r="A2048">
        <v>102047</v>
      </c>
      <c r="B2048" s="1">
        <v>45786.387499999997</v>
      </c>
      <c r="C2048" t="s">
        <v>48</v>
      </c>
      <c r="D2048" t="s">
        <v>55</v>
      </c>
      <c r="E2048" t="s">
        <v>31</v>
      </c>
      <c r="F2048" t="s">
        <v>20</v>
      </c>
      <c r="G2048">
        <v>84</v>
      </c>
      <c r="H2048">
        <v>1075</v>
      </c>
      <c r="I2048">
        <v>927.38</v>
      </c>
      <c r="J2048" t="s">
        <v>58</v>
      </c>
      <c r="K2048">
        <v>1200</v>
      </c>
      <c r="L2048">
        <v>800</v>
      </c>
      <c r="M2048" t="s">
        <v>22</v>
      </c>
    </row>
    <row r="2049" spans="1:13" x14ac:dyDescent="0.4">
      <c r="A2049">
        <v>102048</v>
      </c>
      <c r="B2049" s="1">
        <v>45921.009027777778</v>
      </c>
      <c r="C2049" t="s">
        <v>50</v>
      </c>
      <c r="D2049" t="s">
        <v>55</v>
      </c>
      <c r="E2049" t="s">
        <v>31</v>
      </c>
      <c r="F2049" t="s">
        <v>32</v>
      </c>
      <c r="G2049">
        <v>86</v>
      </c>
      <c r="H2049">
        <v>1135</v>
      </c>
      <c r="I2049">
        <v>394.7</v>
      </c>
      <c r="J2049" t="s">
        <v>57</v>
      </c>
      <c r="K2049">
        <v>600</v>
      </c>
      <c r="L2049">
        <v>350</v>
      </c>
      <c r="M2049" t="s">
        <v>33</v>
      </c>
    </row>
    <row r="2050" spans="1:13" x14ac:dyDescent="0.4">
      <c r="A2050">
        <v>102049</v>
      </c>
      <c r="B2050" s="1">
        <v>45814.250694444447</v>
      </c>
      <c r="C2050" t="s">
        <v>45</v>
      </c>
      <c r="D2050" t="s">
        <v>46</v>
      </c>
      <c r="E2050" t="s">
        <v>15</v>
      </c>
      <c r="F2050" t="s">
        <v>25</v>
      </c>
      <c r="G2050">
        <v>84</v>
      </c>
      <c r="H2050">
        <v>1180</v>
      </c>
      <c r="I2050">
        <v>608.19000000000005</v>
      </c>
      <c r="J2050" t="s">
        <v>53</v>
      </c>
      <c r="K2050">
        <v>15000</v>
      </c>
      <c r="L2050">
        <v>9500</v>
      </c>
      <c r="M2050" t="s">
        <v>27</v>
      </c>
    </row>
    <row r="2051" spans="1:13" x14ac:dyDescent="0.4">
      <c r="A2051">
        <v>102050</v>
      </c>
      <c r="B2051" s="1">
        <v>46009.155555555553</v>
      </c>
      <c r="C2051" t="s">
        <v>13</v>
      </c>
      <c r="D2051" t="s">
        <v>43</v>
      </c>
      <c r="E2051" t="s">
        <v>29</v>
      </c>
      <c r="F2051" t="s">
        <v>32</v>
      </c>
      <c r="G2051">
        <v>21</v>
      </c>
      <c r="H2051">
        <v>713</v>
      </c>
      <c r="I2051">
        <v>527.66999999999996</v>
      </c>
      <c r="J2051" t="s">
        <v>44</v>
      </c>
      <c r="K2051">
        <v>4500</v>
      </c>
      <c r="L2051">
        <v>2500</v>
      </c>
      <c r="M2051" t="s">
        <v>33</v>
      </c>
    </row>
    <row r="2052" spans="1:13" x14ac:dyDescent="0.4">
      <c r="A2052">
        <v>102051</v>
      </c>
      <c r="B2052" s="1">
        <v>46015.511111111111</v>
      </c>
      <c r="C2052" t="s">
        <v>39</v>
      </c>
      <c r="D2052" t="s">
        <v>55</v>
      </c>
      <c r="E2052" t="s">
        <v>15</v>
      </c>
      <c r="F2052" t="s">
        <v>20</v>
      </c>
      <c r="G2052">
        <v>51</v>
      </c>
      <c r="H2052">
        <v>754</v>
      </c>
      <c r="I2052">
        <v>2538.41</v>
      </c>
      <c r="J2052" t="s">
        <v>56</v>
      </c>
      <c r="K2052">
        <v>850</v>
      </c>
      <c r="L2052">
        <v>550</v>
      </c>
      <c r="M2052" t="s">
        <v>22</v>
      </c>
    </row>
    <row r="2053" spans="1:13" x14ac:dyDescent="0.4">
      <c r="A2053">
        <v>102052</v>
      </c>
      <c r="B2053" s="1">
        <v>45662.803472222222</v>
      </c>
      <c r="C2053" t="s">
        <v>39</v>
      </c>
      <c r="D2053" t="s">
        <v>35</v>
      </c>
      <c r="E2053" t="s">
        <v>15</v>
      </c>
      <c r="F2053" t="s">
        <v>20</v>
      </c>
      <c r="G2053">
        <v>63</v>
      </c>
      <c r="H2053">
        <v>1136</v>
      </c>
      <c r="I2053">
        <v>895.42</v>
      </c>
      <c r="J2053" t="s">
        <v>36</v>
      </c>
      <c r="K2053">
        <v>12000</v>
      </c>
      <c r="L2053">
        <v>8000</v>
      </c>
      <c r="M2053" t="s">
        <v>22</v>
      </c>
    </row>
    <row r="2054" spans="1:13" x14ac:dyDescent="0.4">
      <c r="A2054">
        <v>102053</v>
      </c>
      <c r="B2054" s="1">
        <v>45743.606944444444</v>
      </c>
      <c r="C2054" t="s">
        <v>48</v>
      </c>
      <c r="D2054" t="s">
        <v>14</v>
      </c>
      <c r="E2054" t="s">
        <v>15</v>
      </c>
      <c r="F2054" t="s">
        <v>16</v>
      </c>
      <c r="G2054">
        <v>44</v>
      </c>
      <c r="H2054">
        <v>329</v>
      </c>
      <c r="I2054">
        <v>715.11</v>
      </c>
      <c r="J2054" t="s">
        <v>17</v>
      </c>
      <c r="K2054">
        <v>3200</v>
      </c>
      <c r="L2054">
        <v>2000</v>
      </c>
      <c r="M2054" t="s">
        <v>18</v>
      </c>
    </row>
    <row r="2055" spans="1:13" x14ac:dyDescent="0.4">
      <c r="A2055">
        <v>102054</v>
      </c>
      <c r="B2055" s="1">
        <v>45832.629166666666</v>
      </c>
      <c r="C2055" t="s">
        <v>42</v>
      </c>
      <c r="D2055" t="s">
        <v>14</v>
      </c>
      <c r="E2055" t="s">
        <v>15</v>
      </c>
      <c r="F2055" t="s">
        <v>32</v>
      </c>
      <c r="G2055">
        <v>51</v>
      </c>
      <c r="H2055">
        <v>470</v>
      </c>
      <c r="I2055">
        <v>286.45</v>
      </c>
      <c r="J2055" t="s">
        <v>21</v>
      </c>
      <c r="K2055">
        <v>6500</v>
      </c>
      <c r="L2055">
        <v>4200</v>
      </c>
      <c r="M2055" t="s">
        <v>33</v>
      </c>
    </row>
    <row r="2056" spans="1:13" x14ac:dyDescent="0.4">
      <c r="A2056">
        <v>102055</v>
      </c>
      <c r="B2056" s="1">
        <v>45947.115972222222</v>
      </c>
      <c r="C2056" t="s">
        <v>45</v>
      </c>
      <c r="D2056" t="s">
        <v>46</v>
      </c>
      <c r="E2056" t="s">
        <v>31</v>
      </c>
      <c r="F2056" t="s">
        <v>37</v>
      </c>
      <c r="G2056">
        <v>42</v>
      </c>
      <c r="H2056">
        <v>421</v>
      </c>
      <c r="I2056">
        <v>1047.51</v>
      </c>
      <c r="J2056" t="s">
        <v>53</v>
      </c>
      <c r="K2056">
        <v>15000</v>
      </c>
      <c r="L2056">
        <v>9500</v>
      </c>
      <c r="M2056" t="s">
        <v>38</v>
      </c>
    </row>
    <row r="2057" spans="1:13" x14ac:dyDescent="0.4">
      <c r="A2057">
        <v>102056</v>
      </c>
      <c r="B2057" s="1">
        <v>45850.842361111114</v>
      </c>
      <c r="C2057" t="s">
        <v>19</v>
      </c>
      <c r="D2057" t="s">
        <v>55</v>
      </c>
      <c r="E2057" t="s">
        <v>29</v>
      </c>
      <c r="F2057" t="s">
        <v>25</v>
      </c>
      <c r="G2057">
        <v>66</v>
      </c>
      <c r="H2057">
        <v>517</v>
      </c>
      <c r="I2057">
        <v>757.8</v>
      </c>
      <c r="J2057" t="s">
        <v>57</v>
      </c>
      <c r="K2057">
        <v>600</v>
      </c>
      <c r="L2057">
        <v>350</v>
      </c>
      <c r="M2057" t="s">
        <v>27</v>
      </c>
    </row>
    <row r="2058" spans="1:13" x14ac:dyDescent="0.4">
      <c r="A2058">
        <v>102057</v>
      </c>
      <c r="B2058" s="1">
        <v>45968.915972222225</v>
      </c>
      <c r="C2058" t="s">
        <v>50</v>
      </c>
      <c r="D2058" t="s">
        <v>43</v>
      </c>
      <c r="E2058" t="s">
        <v>15</v>
      </c>
      <c r="F2058" t="s">
        <v>32</v>
      </c>
      <c r="G2058">
        <v>63</v>
      </c>
      <c r="H2058">
        <v>986</v>
      </c>
      <c r="I2058">
        <v>542.04</v>
      </c>
      <c r="J2058" t="s">
        <v>61</v>
      </c>
      <c r="K2058">
        <v>2800</v>
      </c>
      <c r="L2058">
        <v>1500</v>
      </c>
      <c r="M2058" t="s">
        <v>33</v>
      </c>
    </row>
    <row r="2059" spans="1:13" x14ac:dyDescent="0.4">
      <c r="A2059">
        <v>102058</v>
      </c>
      <c r="B2059" s="1">
        <v>45776.100694444445</v>
      </c>
      <c r="C2059" t="s">
        <v>39</v>
      </c>
      <c r="D2059" t="s">
        <v>24</v>
      </c>
      <c r="E2059" t="s">
        <v>15</v>
      </c>
      <c r="F2059" t="s">
        <v>37</v>
      </c>
      <c r="G2059">
        <v>96</v>
      </c>
      <c r="H2059">
        <v>894</v>
      </c>
      <c r="I2059">
        <v>345.9</v>
      </c>
      <c r="J2059" t="s">
        <v>26</v>
      </c>
      <c r="K2059">
        <v>45000</v>
      </c>
      <c r="L2059">
        <v>32000</v>
      </c>
      <c r="M2059" t="s">
        <v>38</v>
      </c>
    </row>
    <row r="2060" spans="1:13" x14ac:dyDescent="0.4">
      <c r="A2060">
        <v>102059</v>
      </c>
      <c r="B2060" s="1">
        <v>45875.299305555556</v>
      </c>
      <c r="C2060" t="s">
        <v>13</v>
      </c>
      <c r="D2060" t="s">
        <v>43</v>
      </c>
      <c r="E2060" t="s">
        <v>15</v>
      </c>
      <c r="F2060" t="s">
        <v>32</v>
      </c>
      <c r="G2060">
        <v>82</v>
      </c>
      <c r="H2060">
        <v>1096</v>
      </c>
      <c r="I2060">
        <v>316.52</v>
      </c>
      <c r="J2060" t="s">
        <v>61</v>
      </c>
      <c r="K2060">
        <v>2800</v>
      </c>
      <c r="L2060">
        <v>1500</v>
      </c>
      <c r="M2060" t="s">
        <v>33</v>
      </c>
    </row>
    <row r="2061" spans="1:13" x14ac:dyDescent="0.4">
      <c r="A2061">
        <v>102060</v>
      </c>
      <c r="B2061" s="1">
        <v>45771.663888888892</v>
      </c>
      <c r="C2061" t="s">
        <v>50</v>
      </c>
      <c r="D2061" t="s">
        <v>55</v>
      </c>
      <c r="E2061" t="s">
        <v>31</v>
      </c>
      <c r="F2061" t="s">
        <v>20</v>
      </c>
      <c r="G2061">
        <v>19</v>
      </c>
      <c r="H2061">
        <v>956</v>
      </c>
      <c r="I2061">
        <v>883.53</v>
      </c>
      <c r="J2061" t="s">
        <v>56</v>
      </c>
      <c r="K2061">
        <v>850</v>
      </c>
      <c r="L2061">
        <v>550</v>
      </c>
      <c r="M2061" t="s">
        <v>22</v>
      </c>
    </row>
    <row r="2062" spans="1:13" x14ac:dyDescent="0.4">
      <c r="A2062">
        <v>102061</v>
      </c>
      <c r="B2062" s="1">
        <v>45802.074999999997</v>
      </c>
      <c r="C2062" t="s">
        <v>42</v>
      </c>
      <c r="D2062" t="s">
        <v>24</v>
      </c>
      <c r="E2062" t="s">
        <v>29</v>
      </c>
      <c r="F2062" t="s">
        <v>37</v>
      </c>
      <c r="G2062">
        <v>10</v>
      </c>
      <c r="H2062">
        <v>757</v>
      </c>
      <c r="I2062">
        <v>333.04</v>
      </c>
      <c r="J2062" t="s">
        <v>26</v>
      </c>
      <c r="K2062">
        <v>45000</v>
      </c>
      <c r="L2062">
        <v>32000</v>
      </c>
      <c r="M2062" t="s">
        <v>38</v>
      </c>
    </row>
    <row r="2063" spans="1:13" x14ac:dyDescent="0.4">
      <c r="A2063">
        <v>102062</v>
      </c>
      <c r="B2063" s="1">
        <v>45683.276388888888</v>
      </c>
      <c r="C2063" t="s">
        <v>34</v>
      </c>
      <c r="D2063" t="s">
        <v>43</v>
      </c>
      <c r="E2063" t="s">
        <v>29</v>
      </c>
      <c r="F2063" t="s">
        <v>20</v>
      </c>
      <c r="G2063">
        <v>15</v>
      </c>
      <c r="H2063">
        <v>827</v>
      </c>
      <c r="I2063">
        <v>814.04</v>
      </c>
      <c r="J2063" t="s">
        <v>44</v>
      </c>
      <c r="K2063">
        <v>4500</v>
      </c>
      <c r="L2063">
        <v>2500</v>
      </c>
      <c r="M2063" t="s">
        <v>22</v>
      </c>
    </row>
    <row r="2064" spans="1:13" x14ac:dyDescent="0.4">
      <c r="A2064">
        <v>102063</v>
      </c>
      <c r="B2064" s="1">
        <v>45793.011111111111</v>
      </c>
      <c r="C2064" t="s">
        <v>42</v>
      </c>
      <c r="D2064" t="s">
        <v>46</v>
      </c>
      <c r="E2064" t="s">
        <v>15</v>
      </c>
      <c r="F2064" t="s">
        <v>25</v>
      </c>
      <c r="G2064">
        <v>88</v>
      </c>
      <c r="H2064">
        <v>697</v>
      </c>
      <c r="I2064">
        <v>200.06</v>
      </c>
      <c r="J2064" t="s">
        <v>47</v>
      </c>
      <c r="K2064">
        <v>4500</v>
      </c>
      <c r="L2064">
        <v>2800</v>
      </c>
      <c r="M2064" t="s">
        <v>27</v>
      </c>
    </row>
    <row r="2065" spans="1:13" x14ac:dyDescent="0.4">
      <c r="A2065">
        <v>102064</v>
      </c>
      <c r="B2065" s="1">
        <v>45960.342361111114</v>
      </c>
      <c r="C2065" t="s">
        <v>13</v>
      </c>
      <c r="D2065" t="s">
        <v>43</v>
      </c>
      <c r="E2065" t="s">
        <v>29</v>
      </c>
      <c r="F2065" t="s">
        <v>20</v>
      </c>
      <c r="G2065">
        <v>43</v>
      </c>
      <c r="H2065">
        <v>1171</v>
      </c>
      <c r="I2065">
        <v>563.82000000000005</v>
      </c>
      <c r="J2065" t="s">
        <v>51</v>
      </c>
      <c r="K2065">
        <v>1800</v>
      </c>
      <c r="L2065">
        <v>900</v>
      </c>
      <c r="M2065" t="s">
        <v>22</v>
      </c>
    </row>
    <row r="2066" spans="1:13" x14ac:dyDescent="0.4">
      <c r="A2066">
        <v>102065</v>
      </c>
      <c r="B2066" s="1">
        <v>45889.335416666669</v>
      </c>
      <c r="C2066" t="s">
        <v>19</v>
      </c>
      <c r="D2066" t="s">
        <v>28</v>
      </c>
      <c r="E2066" t="s">
        <v>31</v>
      </c>
      <c r="F2066" t="s">
        <v>37</v>
      </c>
      <c r="G2066">
        <v>98</v>
      </c>
      <c r="H2066">
        <v>541</v>
      </c>
      <c r="I2066">
        <v>586.26</v>
      </c>
      <c r="J2066" t="s">
        <v>54</v>
      </c>
      <c r="K2066">
        <v>2500</v>
      </c>
      <c r="L2066">
        <v>1500</v>
      </c>
      <c r="M2066" t="s">
        <v>38</v>
      </c>
    </row>
    <row r="2067" spans="1:13" x14ac:dyDescent="0.4">
      <c r="A2067">
        <v>102066</v>
      </c>
      <c r="B2067" s="1">
        <v>45733.841666666667</v>
      </c>
      <c r="C2067" t="s">
        <v>48</v>
      </c>
      <c r="D2067" t="s">
        <v>14</v>
      </c>
      <c r="E2067" t="s">
        <v>31</v>
      </c>
      <c r="F2067" t="s">
        <v>37</v>
      </c>
      <c r="G2067">
        <v>89</v>
      </c>
      <c r="H2067">
        <v>549</v>
      </c>
      <c r="I2067">
        <v>2568.3000000000002</v>
      </c>
      <c r="J2067" t="s">
        <v>17</v>
      </c>
      <c r="K2067">
        <v>3200</v>
      </c>
      <c r="L2067">
        <v>2000</v>
      </c>
      <c r="M2067" t="s">
        <v>38</v>
      </c>
    </row>
    <row r="2068" spans="1:13" x14ac:dyDescent="0.4">
      <c r="A2068">
        <v>102067</v>
      </c>
      <c r="B2068" s="1">
        <v>45985.728472222225</v>
      </c>
      <c r="C2068" t="s">
        <v>39</v>
      </c>
      <c r="D2068" t="s">
        <v>35</v>
      </c>
      <c r="E2068" t="s">
        <v>31</v>
      </c>
      <c r="F2068" t="s">
        <v>37</v>
      </c>
      <c r="G2068">
        <v>48</v>
      </c>
      <c r="H2068">
        <v>674</v>
      </c>
      <c r="I2068">
        <v>566.45000000000005</v>
      </c>
      <c r="J2068" t="s">
        <v>36</v>
      </c>
      <c r="K2068">
        <v>12000</v>
      </c>
      <c r="L2068">
        <v>8000</v>
      </c>
      <c r="M2068" t="s">
        <v>38</v>
      </c>
    </row>
    <row r="2069" spans="1:13" x14ac:dyDescent="0.4">
      <c r="A2069">
        <v>102068</v>
      </c>
      <c r="B2069" s="1">
        <v>46002.911805555559</v>
      </c>
      <c r="C2069" t="s">
        <v>13</v>
      </c>
      <c r="D2069" t="s">
        <v>55</v>
      </c>
      <c r="E2069" t="s">
        <v>29</v>
      </c>
      <c r="F2069" t="s">
        <v>16</v>
      </c>
      <c r="G2069">
        <v>33</v>
      </c>
      <c r="H2069">
        <v>726</v>
      </c>
      <c r="I2069">
        <v>442.01</v>
      </c>
      <c r="J2069" t="s">
        <v>56</v>
      </c>
      <c r="K2069">
        <v>850</v>
      </c>
      <c r="L2069">
        <v>550</v>
      </c>
      <c r="M2069" t="s">
        <v>18</v>
      </c>
    </row>
    <row r="2070" spans="1:13" x14ac:dyDescent="0.4">
      <c r="A2070">
        <v>102069</v>
      </c>
      <c r="B2070" s="1">
        <v>45959.495833333334</v>
      </c>
      <c r="C2070" t="s">
        <v>48</v>
      </c>
      <c r="D2070" t="s">
        <v>55</v>
      </c>
      <c r="E2070" t="s">
        <v>15</v>
      </c>
      <c r="F2070" t="s">
        <v>25</v>
      </c>
      <c r="G2070">
        <v>6</v>
      </c>
      <c r="H2070">
        <v>767</v>
      </c>
      <c r="I2070">
        <v>1288.6099999999999</v>
      </c>
      <c r="J2070" t="s">
        <v>58</v>
      </c>
      <c r="K2070">
        <v>1200</v>
      </c>
      <c r="L2070">
        <v>800</v>
      </c>
      <c r="M2070" t="s">
        <v>27</v>
      </c>
    </row>
    <row r="2071" spans="1:13" x14ac:dyDescent="0.4">
      <c r="A2071">
        <v>102070</v>
      </c>
      <c r="B2071" s="1">
        <v>45946.495833333334</v>
      </c>
      <c r="C2071" t="s">
        <v>19</v>
      </c>
      <c r="D2071" t="s">
        <v>35</v>
      </c>
      <c r="E2071" t="s">
        <v>29</v>
      </c>
      <c r="F2071" t="s">
        <v>16</v>
      </c>
      <c r="G2071">
        <v>67</v>
      </c>
      <c r="H2071">
        <v>868</v>
      </c>
      <c r="I2071">
        <v>326.94</v>
      </c>
      <c r="J2071" t="s">
        <v>49</v>
      </c>
      <c r="K2071">
        <v>8500</v>
      </c>
      <c r="L2071">
        <v>5500</v>
      </c>
      <c r="M2071" t="s">
        <v>18</v>
      </c>
    </row>
    <row r="2072" spans="1:13" x14ac:dyDescent="0.4">
      <c r="A2072">
        <v>102071</v>
      </c>
      <c r="B2072" s="1">
        <v>45658.177777777775</v>
      </c>
      <c r="C2072" t="s">
        <v>23</v>
      </c>
      <c r="D2072" t="s">
        <v>35</v>
      </c>
      <c r="E2072" t="s">
        <v>31</v>
      </c>
      <c r="F2072" t="s">
        <v>25</v>
      </c>
      <c r="G2072">
        <v>75</v>
      </c>
      <c r="H2072">
        <v>650</v>
      </c>
      <c r="I2072">
        <v>1696.65</v>
      </c>
      <c r="J2072" t="s">
        <v>49</v>
      </c>
      <c r="K2072">
        <v>8500</v>
      </c>
      <c r="L2072">
        <v>5500</v>
      </c>
      <c r="M2072" t="s">
        <v>27</v>
      </c>
    </row>
    <row r="2073" spans="1:13" x14ac:dyDescent="0.4">
      <c r="A2073">
        <v>102072</v>
      </c>
      <c r="B2073" s="1">
        <v>45804.445833333331</v>
      </c>
      <c r="C2073" t="s">
        <v>45</v>
      </c>
      <c r="D2073" t="s">
        <v>24</v>
      </c>
      <c r="E2073" t="s">
        <v>15</v>
      </c>
      <c r="F2073" t="s">
        <v>32</v>
      </c>
      <c r="G2073">
        <v>50</v>
      </c>
      <c r="H2073">
        <v>357</v>
      </c>
      <c r="I2073">
        <v>581.44000000000005</v>
      </c>
      <c r="J2073" t="s">
        <v>26</v>
      </c>
      <c r="K2073">
        <v>45000</v>
      </c>
      <c r="L2073">
        <v>32000</v>
      </c>
      <c r="M2073" t="s">
        <v>33</v>
      </c>
    </row>
    <row r="2074" spans="1:13" x14ac:dyDescent="0.4">
      <c r="A2074">
        <v>102073</v>
      </c>
      <c r="B2074" s="1">
        <v>45944.15625</v>
      </c>
      <c r="C2074" t="s">
        <v>19</v>
      </c>
      <c r="D2074" t="s">
        <v>40</v>
      </c>
      <c r="E2074" t="s">
        <v>15</v>
      </c>
      <c r="F2074" t="s">
        <v>16</v>
      </c>
      <c r="G2074">
        <v>73</v>
      </c>
      <c r="H2074">
        <v>979</v>
      </c>
      <c r="I2074">
        <v>1206.04</v>
      </c>
      <c r="J2074" t="s">
        <v>52</v>
      </c>
      <c r="K2074">
        <v>1500</v>
      </c>
      <c r="L2074">
        <v>800</v>
      </c>
      <c r="M2074" t="s">
        <v>18</v>
      </c>
    </row>
    <row r="2075" spans="1:13" x14ac:dyDescent="0.4">
      <c r="A2075">
        <v>102074</v>
      </c>
      <c r="B2075" s="1">
        <v>45799.647222222222</v>
      </c>
      <c r="C2075" t="s">
        <v>48</v>
      </c>
      <c r="D2075" t="s">
        <v>14</v>
      </c>
      <c r="E2075" t="s">
        <v>31</v>
      </c>
      <c r="F2075" t="s">
        <v>20</v>
      </c>
      <c r="G2075">
        <v>97</v>
      </c>
      <c r="H2075">
        <v>507</v>
      </c>
      <c r="I2075">
        <v>974.2</v>
      </c>
      <c r="J2075" t="s">
        <v>21</v>
      </c>
      <c r="K2075">
        <v>6500</v>
      </c>
      <c r="L2075">
        <v>4200</v>
      </c>
      <c r="M2075" t="s">
        <v>22</v>
      </c>
    </row>
    <row r="2076" spans="1:13" x14ac:dyDescent="0.4">
      <c r="A2076">
        <v>102075</v>
      </c>
      <c r="B2076" s="1">
        <v>45710.470833333333</v>
      </c>
      <c r="C2076" t="s">
        <v>34</v>
      </c>
      <c r="D2076" t="s">
        <v>24</v>
      </c>
      <c r="E2076" t="s">
        <v>29</v>
      </c>
      <c r="F2076" t="s">
        <v>32</v>
      </c>
      <c r="G2076">
        <v>57</v>
      </c>
      <c r="H2076">
        <v>634</v>
      </c>
      <c r="I2076">
        <v>1031.08</v>
      </c>
      <c r="J2076" t="s">
        <v>59</v>
      </c>
      <c r="K2076">
        <v>3500</v>
      </c>
      <c r="L2076">
        <v>2200</v>
      </c>
      <c r="M2076" t="s">
        <v>33</v>
      </c>
    </row>
    <row r="2077" spans="1:13" x14ac:dyDescent="0.4">
      <c r="A2077">
        <v>102076</v>
      </c>
      <c r="B2077" s="1">
        <v>45961.04583333333</v>
      </c>
      <c r="C2077" t="s">
        <v>13</v>
      </c>
      <c r="D2077" t="s">
        <v>40</v>
      </c>
      <c r="E2077" t="s">
        <v>31</v>
      </c>
      <c r="F2077" t="s">
        <v>16</v>
      </c>
      <c r="G2077">
        <v>63</v>
      </c>
      <c r="H2077">
        <v>976</v>
      </c>
      <c r="I2077">
        <v>506.62</v>
      </c>
      <c r="J2077" t="s">
        <v>52</v>
      </c>
      <c r="K2077">
        <v>1500</v>
      </c>
      <c r="L2077">
        <v>800</v>
      </c>
      <c r="M2077" t="s">
        <v>18</v>
      </c>
    </row>
    <row r="2078" spans="1:13" x14ac:dyDescent="0.4">
      <c r="A2078">
        <v>102077</v>
      </c>
      <c r="B2078" s="1">
        <v>45726.169444444444</v>
      </c>
      <c r="C2078" t="s">
        <v>39</v>
      </c>
      <c r="D2078" t="s">
        <v>28</v>
      </c>
      <c r="E2078" t="s">
        <v>15</v>
      </c>
      <c r="F2078" t="s">
        <v>37</v>
      </c>
      <c r="G2078">
        <v>79</v>
      </c>
      <c r="H2078">
        <v>1067</v>
      </c>
      <c r="I2078">
        <v>670.82</v>
      </c>
      <c r="J2078" t="s">
        <v>54</v>
      </c>
      <c r="K2078">
        <v>2500</v>
      </c>
      <c r="L2078">
        <v>1500</v>
      </c>
      <c r="M2078" t="s">
        <v>38</v>
      </c>
    </row>
    <row r="2079" spans="1:13" x14ac:dyDescent="0.4">
      <c r="A2079">
        <v>102078</v>
      </c>
      <c r="B2079" s="1">
        <v>46018.32916666667</v>
      </c>
      <c r="C2079" t="s">
        <v>19</v>
      </c>
      <c r="D2079" t="s">
        <v>24</v>
      </c>
      <c r="E2079" t="s">
        <v>15</v>
      </c>
      <c r="F2079" t="s">
        <v>25</v>
      </c>
      <c r="G2079">
        <v>43</v>
      </c>
      <c r="H2079">
        <v>613</v>
      </c>
      <c r="I2079">
        <v>1208.06</v>
      </c>
      <c r="J2079" t="s">
        <v>26</v>
      </c>
      <c r="K2079">
        <v>45000</v>
      </c>
      <c r="L2079">
        <v>32000</v>
      </c>
      <c r="M2079" t="s">
        <v>27</v>
      </c>
    </row>
    <row r="2080" spans="1:13" x14ac:dyDescent="0.4">
      <c r="A2080">
        <v>102079</v>
      </c>
      <c r="B2080" s="1">
        <v>45747.631944444445</v>
      </c>
      <c r="C2080" t="s">
        <v>19</v>
      </c>
      <c r="D2080" t="s">
        <v>55</v>
      </c>
      <c r="E2080" t="s">
        <v>15</v>
      </c>
      <c r="F2080" t="s">
        <v>37</v>
      </c>
      <c r="G2080">
        <v>91</v>
      </c>
      <c r="H2080">
        <v>538</v>
      </c>
      <c r="I2080">
        <v>987.49</v>
      </c>
      <c r="J2080" t="s">
        <v>58</v>
      </c>
      <c r="K2080">
        <v>1200</v>
      </c>
      <c r="L2080">
        <v>800</v>
      </c>
      <c r="M2080" t="s">
        <v>38</v>
      </c>
    </row>
    <row r="2081" spans="1:13" x14ac:dyDescent="0.4">
      <c r="A2081">
        <v>102080</v>
      </c>
      <c r="B2081" s="1">
        <v>45877.742361111108</v>
      </c>
      <c r="C2081" t="s">
        <v>23</v>
      </c>
      <c r="D2081" t="s">
        <v>40</v>
      </c>
      <c r="E2081" t="s">
        <v>15</v>
      </c>
      <c r="F2081" t="s">
        <v>37</v>
      </c>
      <c r="G2081">
        <v>62</v>
      </c>
      <c r="H2081">
        <v>390</v>
      </c>
      <c r="I2081">
        <v>1002.8</v>
      </c>
      <c r="J2081" t="s">
        <v>41</v>
      </c>
      <c r="K2081">
        <v>5500</v>
      </c>
      <c r="L2081">
        <v>3500</v>
      </c>
      <c r="M2081" t="s">
        <v>38</v>
      </c>
    </row>
    <row r="2082" spans="1:13" x14ac:dyDescent="0.4">
      <c r="A2082">
        <v>102081</v>
      </c>
      <c r="B2082" s="1">
        <v>45849.953472222223</v>
      </c>
      <c r="C2082" t="s">
        <v>34</v>
      </c>
      <c r="D2082" t="s">
        <v>55</v>
      </c>
      <c r="E2082" t="s">
        <v>31</v>
      </c>
      <c r="F2082" t="s">
        <v>37</v>
      </c>
      <c r="G2082">
        <v>93</v>
      </c>
      <c r="H2082">
        <v>970</v>
      </c>
      <c r="I2082">
        <v>835.51</v>
      </c>
      <c r="J2082" t="s">
        <v>57</v>
      </c>
      <c r="K2082">
        <v>600</v>
      </c>
      <c r="L2082">
        <v>350</v>
      </c>
      <c r="M2082" t="s">
        <v>38</v>
      </c>
    </row>
    <row r="2083" spans="1:13" x14ac:dyDescent="0.4">
      <c r="A2083">
        <v>102082</v>
      </c>
      <c r="B2083" s="1">
        <v>45720.099305555559</v>
      </c>
      <c r="C2083" t="s">
        <v>45</v>
      </c>
      <c r="D2083" t="s">
        <v>28</v>
      </c>
      <c r="E2083" t="s">
        <v>31</v>
      </c>
      <c r="F2083" t="s">
        <v>25</v>
      </c>
      <c r="G2083">
        <v>87</v>
      </c>
      <c r="H2083">
        <v>717</v>
      </c>
      <c r="I2083">
        <v>318.16000000000003</v>
      </c>
      <c r="J2083" t="s">
        <v>30</v>
      </c>
      <c r="K2083">
        <v>450</v>
      </c>
      <c r="L2083">
        <v>200</v>
      </c>
      <c r="M2083" t="s">
        <v>27</v>
      </c>
    </row>
    <row r="2084" spans="1:13" x14ac:dyDescent="0.4">
      <c r="A2084">
        <v>102083</v>
      </c>
      <c r="B2084" s="1">
        <v>45730.21597222222</v>
      </c>
      <c r="C2084" t="s">
        <v>45</v>
      </c>
      <c r="D2084" t="s">
        <v>14</v>
      </c>
      <c r="E2084" t="s">
        <v>15</v>
      </c>
      <c r="F2084" t="s">
        <v>32</v>
      </c>
      <c r="G2084">
        <v>46</v>
      </c>
      <c r="H2084">
        <v>443</v>
      </c>
      <c r="I2084">
        <v>220.12</v>
      </c>
      <c r="J2084" t="s">
        <v>17</v>
      </c>
      <c r="K2084">
        <v>3200</v>
      </c>
      <c r="L2084">
        <v>2000</v>
      </c>
      <c r="M2084" t="s">
        <v>33</v>
      </c>
    </row>
    <row r="2085" spans="1:13" x14ac:dyDescent="0.4">
      <c r="A2085">
        <v>102084</v>
      </c>
      <c r="B2085" s="1">
        <v>45818.12777777778</v>
      </c>
      <c r="C2085" t="s">
        <v>34</v>
      </c>
      <c r="D2085" t="s">
        <v>24</v>
      </c>
      <c r="E2085" t="s">
        <v>15</v>
      </c>
      <c r="F2085" t="s">
        <v>16</v>
      </c>
      <c r="G2085">
        <v>75</v>
      </c>
      <c r="H2085">
        <v>435</v>
      </c>
      <c r="I2085">
        <v>454.35</v>
      </c>
      <c r="J2085" t="s">
        <v>26</v>
      </c>
      <c r="K2085">
        <v>45000</v>
      </c>
      <c r="L2085">
        <v>32000</v>
      </c>
      <c r="M2085" t="s">
        <v>18</v>
      </c>
    </row>
    <row r="2086" spans="1:13" x14ac:dyDescent="0.4">
      <c r="A2086">
        <v>102085</v>
      </c>
      <c r="B2086" s="1">
        <v>45826.908333333333</v>
      </c>
      <c r="C2086" t="s">
        <v>42</v>
      </c>
      <c r="D2086" t="s">
        <v>14</v>
      </c>
      <c r="E2086" t="s">
        <v>15</v>
      </c>
      <c r="F2086" t="s">
        <v>37</v>
      </c>
      <c r="G2086">
        <v>77</v>
      </c>
      <c r="H2086">
        <v>518</v>
      </c>
      <c r="I2086">
        <v>255.55</v>
      </c>
      <c r="J2086" t="s">
        <v>17</v>
      </c>
      <c r="K2086">
        <v>3200</v>
      </c>
      <c r="L2086">
        <v>2000</v>
      </c>
      <c r="M2086" t="s">
        <v>38</v>
      </c>
    </row>
    <row r="2087" spans="1:13" x14ac:dyDescent="0.4">
      <c r="A2087">
        <v>102086</v>
      </c>
      <c r="B2087" s="1">
        <v>45746.443749999999</v>
      </c>
      <c r="C2087" t="s">
        <v>34</v>
      </c>
      <c r="D2087" t="s">
        <v>46</v>
      </c>
      <c r="E2087" t="s">
        <v>31</v>
      </c>
      <c r="F2087" t="s">
        <v>16</v>
      </c>
      <c r="G2087">
        <v>17</v>
      </c>
      <c r="H2087">
        <v>711</v>
      </c>
      <c r="I2087">
        <v>1418.44</v>
      </c>
      <c r="J2087" t="s">
        <v>47</v>
      </c>
      <c r="K2087">
        <v>4500</v>
      </c>
      <c r="L2087">
        <v>2800</v>
      </c>
      <c r="M2087" t="s">
        <v>18</v>
      </c>
    </row>
    <row r="2088" spans="1:13" x14ac:dyDescent="0.4">
      <c r="A2088">
        <v>102087</v>
      </c>
      <c r="B2088" s="1">
        <v>45833.075694444444</v>
      </c>
      <c r="C2088" t="s">
        <v>42</v>
      </c>
      <c r="D2088" t="s">
        <v>14</v>
      </c>
      <c r="E2088" t="s">
        <v>29</v>
      </c>
      <c r="F2088" t="s">
        <v>37</v>
      </c>
      <c r="G2088">
        <v>73</v>
      </c>
      <c r="H2088">
        <v>1104</v>
      </c>
      <c r="I2088">
        <v>407.74</v>
      </c>
      <c r="J2088" t="s">
        <v>21</v>
      </c>
      <c r="K2088">
        <v>6500</v>
      </c>
      <c r="L2088">
        <v>4200</v>
      </c>
      <c r="M2088" t="s">
        <v>38</v>
      </c>
    </row>
    <row r="2089" spans="1:13" x14ac:dyDescent="0.4">
      <c r="A2089">
        <v>102088</v>
      </c>
      <c r="B2089" s="1">
        <v>45926.834722222222</v>
      </c>
      <c r="C2089" t="s">
        <v>19</v>
      </c>
      <c r="D2089" t="s">
        <v>55</v>
      </c>
      <c r="E2089" t="s">
        <v>15</v>
      </c>
      <c r="F2089" t="s">
        <v>37</v>
      </c>
      <c r="G2089">
        <v>10</v>
      </c>
      <c r="H2089">
        <v>567</v>
      </c>
      <c r="I2089">
        <v>884.79</v>
      </c>
      <c r="J2089" t="s">
        <v>58</v>
      </c>
      <c r="K2089">
        <v>1200</v>
      </c>
      <c r="L2089">
        <v>800</v>
      </c>
      <c r="M2089" t="s">
        <v>38</v>
      </c>
    </row>
    <row r="2090" spans="1:13" x14ac:dyDescent="0.4">
      <c r="A2090">
        <v>102089</v>
      </c>
      <c r="B2090" s="1">
        <v>45730.509027777778</v>
      </c>
      <c r="C2090" t="s">
        <v>13</v>
      </c>
      <c r="D2090" t="s">
        <v>40</v>
      </c>
      <c r="E2090" t="s">
        <v>29</v>
      </c>
      <c r="F2090" t="s">
        <v>32</v>
      </c>
      <c r="G2090">
        <v>60</v>
      </c>
      <c r="H2090">
        <v>710</v>
      </c>
      <c r="I2090">
        <v>790.62</v>
      </c>
      <c r="J2090" t="s">
        <v>41</v>
      </c>
      <c r="K2090">
        <v>5500</v>
      </c>
      <c r="L2090">
        <v>3500</v>
      </c>
      <c r="M2090" t="s">
        <v>33</v>
      </c>
    </row>
    <row r="2091" spans="1:13" x14ac:dyDescent="0.4">
      <c r="A2091">
        <v>102090</v>
      </c>
      <c r="B2091" s="1">
        <v>45902.520138888889</v>
      </c>
      <c r="C2091" t="s">
        <v>19</v>
      </c>
      <c r="D2091" t="s">
        <v>24</v>
      </c>
      <c r="E2091" t="s">
        <v>15</v>
      </c>
      <c r="F2091" t="s">
        <v>32</v>
      </c>
      <c r="G2091">
        <v>87</v>
      </c>
      <c r="H2091">
        <v>475</v>
      </c>
      <c r="I2091">
        <v>797.66</v>
      </c>
      <c r="J2091" t="s">
        <v>60</v>
      </c>
      <c r="K2091">
        <v>25000</v>
      </c>
      <c r="L2091">
        <v>18000</v>
      </c>
      <c r="M2091" t="s">
        <v>33</v>
      </c>
    </row>
    <row r="2092" spans="1:13" x14ac:dyDescent="0.4">
      <c r="A2092">
        <v>102091</v>
      </c>
      <c r="B2092" s="1">
        <v>45734.746527777781</v>
      </c>
      <c r="C2092" t="s">
        <v>34</v>
      </c>
      <c r="D2092" t="s">
        <v>24</v>
      </c>
      <c r="E2092" t="s">
        <v>15</v>
      </c>
      <c r="F2092" t="s">
        <v>20</v>
      </c>
      <c r="G2092">
        <v>51</v>
      </c>
      <c r="H2092">
        <v>615</v>
      </c>
      <c r="I2092">
        <v>470.58</v>
      </c>
      <c r="J2092" t="s">
        <v>59</v>
      </c>
      <c r="K2092">
        <v>3500</v>
      </c>
      <c r="L2092">
        <v>2200</v>
      </c>
      <c r="M2092" t="s">
        <v>22</v>
      </c>
    </row>
    <row r="2093" spans="1:13" x14ac:dyDescent="0.4">
      <c r="A2093">
        <v>102092</v>
      </c>
      <c r="B2093" s="1">
        <v>45816.997916666667</v>
      </c>
      <c r="C2093" t="s">
        <v>42</v>
      </c>
      <c r="D2093" t="s">
        <v>14</v>
      </c>
      <c r="E2093" t="s">
        <v>31</v>
      </c>
      <c r="F2093" t="s">
        <v>37</v>
      </c>
      <c r="G2093">
        <v>16</v>
      </c>
      <c r="H2093">
        <v>866</v>
      </c>
      <c r="I2093">
        <v>340.71</v>
      </c>
      <c r="J2093" t="s">
        <v>17</v>
      </c>
      <c r="K2093">
        <v>3200</v>
      </c>
      <c r="L2093">
        <v>2000</v>
      </c>
      <c r="M2093" t="s">
        <v>38</v>
      </c>
    </row>
    <row r="2094" spans="1:13" x14ac:dyDescent="0.4">
      <c r="A2094">
        <v>102093</v>
      </c>
      <c r="B2094" s="1">
        <v>45981.520833333336</v>
      </c>
      <c r="C2094" t="s">
        <v>19</v>
      </c>
      <c r="D2094" t="s">
        <v>46</v>
      </c>
      <c r="E2094" t="s">
        <v>31</v>
      </c>
      <c r="F2094" t="s">
        <v>16</v>
      </c>
      <c r="G2094">
        <v>96</v>
      </c>
      <c r="H2094">
        <v>301</v>
      </c>
      <c r="I2094">
        <v>2985.37</v>
      </c>
      <c r="J2094" t="s">
        <v>47</v>
      </c>
      <c r="K2094">
        <v>4500</v>
      </c>
      <c r="L2094">
        <v>2800</v>
      </c>
      <c r="M2094" t="s">
        <v>18</v>
      </c>
    </row>
    <row r="2095" spans="1:13" x14ac:dyDescent="0.4">
      <c r="A2095">
        <v>102094</v>
      </c>
      <c r="B2095" s="1">
        <v>45755.492361111108</v>
      </c>
      <c r="C2095" t="s">
        <v>19</v>
      </c>
      <c r="D2095" t="s">
        <v>55</v>
      </c>
      <c r="E2095" t="s">
        <v>29</v>
      </c>
      <c r="F2095" t="s">
        <v>20</v>
      </c>
      <c r="G2095">
        <v>2</v>
      </c>
      <c r="H2095">
        <v>672</v>
      </c>
      <c r="I2095">
        <v>683.84</v>
      </c>
      <c r="J2095" t="s">
        <v>57</v>
      </c>
      <c r="K2095">
        <v>600</v>
      </c>
      <c r="L2095">
        <v>350</v>
      </c>
      <c r="M2095" t="s">
        <v>22</v>
      </c>
    </row>
    <row r="2096" spans="1:13" x14ac:dyDescent="0.4">
      <c r="A2096">
        <v>102095</v>
      </c>
      <c r="B2096" s="1">
        <v>45759.35833333333</v>
      </c>
      <c r="C2096" t="s">
        <v>19</v>
      </c>
      <c r="D2096" t="s">
        <v>14</v>
      </c>
      <c r="E2096" t="s">
        <v>15</v>
      </c>
      <c r="F2096" t="s">
        <v>37</v>
      </c>
      <c r="G2096">
        <v>49</v>
      </c>
      <c r="H2096">
        <v>601</v>
      </c>
      <c r="I2096">
        <v>868.44</v>
      </c>
      <c r="J2096" t="s">
        <v>21</v>
      </c>
      <c r="K2096">
        <v>6500</v>
      </c>
      <c r="L2096">
        <v>4200</v>
      </c>
      <c r="M2096" t="s">
        <v>38</v>
      </c>
    </row>
    <row r="2097" spans="1:13" x14ac:dyDescent="0.4">
      <c r="A2097">
        <v>102096</v>
      </c>
      <c r="B2097" s="1">
        <v>45789.974305555559</v>
      </c>
      <c r="C2097" t="s">
        <v>34</v>
      </c>
      <c r="D2097" t="s">
        <v>40</v>
      </c>
      <c r="E2097" t="s">
        <v>29</v>
      </c>
      <c r="F2097" t="s">
        <v>16</v>
      </c>
      <c r="G2097">
        <v>87</v>
      </c>
      <c r="H2097">
        <v>945</v>
      </c>
      <c r="I2097">
        <v>602.48</v>
      </c>
      <c r="J2097" t="s">
        <v>41</v>
      </c>
      <c r="K2097">
        <v>5500</v>
      </c>
      <c r="L2097">
        <v>3500</v>
      </c>
      <c r="M2097" t="s">
        <v>18</v>
      </c>
    </row>
    <row r="2098" spans="1:13" x14ac:dyDescent="0.4">
      <c r="A2098">
        <v>102097</v>
      </c>
      <c r="B2098" s="1">
        <v>45759.011805555558</v>
      </c>
      <c r="C2098" t="s">
        <v>45</v>
      </c>
      <c r="D2098" t="s">
        <v>35</v>
      </c>
      <c r="E2098" t="s">
        <v>31</v>
      </c>
      <c r="F2098" t="s">
        <v>16</v>
      </c>
      <c r="G2098">
        <v>15</v>
      </c>
      <c r="H2098">
        <v>493</v>
      </c>
      <c r="I2098">
        <v>425.01</v>
      </c>
      <c r="J2098" t="s">
        <v>49</v>
      </c>
      <c r="K2098">
        <v>8500</v>
      </c>
      <c r="L2098">
        <v>5500</v>
      </c>
      <c r="M2098" t="s">
        <v>18</v>
      </c>
    </row>
    <row r="2099" spans="1:13" x14ac:dyDescent="0.4">
      <c r="A2099">
        <v>102098</v>
      </c>
      <c r="B2099" s="1">
        <v>45676.191666666666</v>
      </c>
      <c r="C2099" t="s">
        <v>50</v>
      </c>
      <c r="D2099" t="s">
        <v>35</v>
      </c>
      <c r="E2099" t="s">
        <v>15</v>
      </c>
      <c r="F2099" t="s">
        <v>20</v>
      </c>
      <c r="G2099">
        <v>32</v>
      </c>
      <c r="H2099">
        <v>702</v>
      </c>
      <c r="I2099">
        <v>821.86</v>
      </c>
      <c r="J2099" t="s">
        <v>49</v>
      </c>
      <c r="K2099">
        <v>8500</v>
      </c>
      <c r="L2099">
        <v>5500</v>
      </c>
      <c r="M2099" t="s">
        <v>22</v>
      </c>
    </row>
    <row r="2100" spans="1:13" x14ac:dyDescent="0.4">
      <c r="A2100">
        <v>102099</v>
      </c>
      <c r="B2100" s="1">
        <v>45739.14166666667</v>
      </c>
      <c r="C2100" t="s">
        <v>19</v>
      </c>
      <c r="D2100" t="s">
        <v>14</v>
      </c>
      <c r="E2100" t="s">
        <v>29</v>
      </c>
      <c r="F2100" t="s">
        <v>16</v>
      </c>
      <c r="G2100">
        <v>88</v>
      </c>
      <c r="H2100">
        <v>352</v>
      </c>
      <c r="I2100">
        <v>628.22</v>
      </c>
      <c r="J2100" t="s">
        <v>17</v>
      </c>
      <c r="K2100">
        <v>3200</v>
      </c>
      <c r="L2100">
        <v>2000</v>
      </c>
      <c r="M2100" t="s">
        <v>18</v>
      </c>
    </row>
    <row r="2101" spans="1:13" x14ac:dyDescent="0.4">
      <c r="A2101">
        <v>102100</v>
      </c>
      <c r="B2101" s="1">
        <v>45936.164583333331</v>
      </c>
      <c r="C2101" t="s">
        <v>23</v>
      </c>
      <c r="D2101" t="s">
        <v>46</v>
      </c>
      <c r="E2101" t="s">
        <v>31</v>
      </c>
      <c r="F2101" t="s">
        <v>37</v>
      </c>
      <c r="G2101">
        <v>95</v>
      </c>
      <c r="H2101">
        <v>409</v>
      </c>
      <c r="I2101">
        <v>316.18</v>
      </c>
      <c r="J2101" t="s">
        <v>53</v>
      </c>
      <c r="K2101">
        <v>15000</v>
      </c>
      <c r="L2101">
        <v>9500</v>
      </c>
      <c r="M2101" t="s">
        <v>38</v>
      </c>
    </row>
    <row r="2102" spans="1:13" x14ac:dyDescent="0.4">
      <c r="A2102">
        <v>102101</v>
      </c>
      <c r="B2102" s="1">
        <v>45996.552083333336</v>
      </c>
      <c r="C2102" t="s">
        <v>19</v>
      </c>
      <c r="D2102" t="s">
        <v>43</v>
      </c>
      <c r="E2102" t="s">
        <v>15</v>
      </c>
      <c r="F2102" t="s">
        <v>37</v>
      </c>
      <c r="G2102">
        <v>75</v>
      </c>
      <c r="H2102">
        <v>1132</v>
      </c>
      <c r="I2102">
        <v>848.86</v>
      </c>
      <c r="J2102" t="s">
        <v>44</v>
      </c>
      <c r="K2102">
        <v>4500</v>
      </c>
      <c r="L2102">
        <v>2500</v>
      </c>
      <c r="M2102" t="s">
        <v>38</v>
      </c>
    </row>
    <row r="2103" spans="1:13" x14ac:dyDescent="0.4">
      <c r="A2103">
        <v>102102</v>
      </c>
      <c r="B2103" s="1">
        <v>46022.433333333334</v>
      </c>
      <c r="C2103" t="s">
        <v>19</v>
      </c>
      <c r="D2103" t="s">
        <v>55</v>
      </c>
      <c r="E2103" t="s">
        <v>29</v>
      </c>
      <c r="F2103" t="s">
        <v>37</v>
      </c>
      <c r="G2103">
        <v>87</v>
      </c>
      <c r="H2103">
        <v>890</v>
      </c>
      <c r="I2103">
        <v>547.42999999999995</v>
      </c>
      <c r="J2103" t="s">
        <v>58</v>
      </c>
      <c r="K2103">
        <v>1200</v>
      </c>
      <c r="L2103">
        <v>800</v>
      </c>
      <c r="M2103" t="s">
        <v>38</v>
      </c>
    </row>
    <row r="2104" spans="1:13" x14ac:dyDescent="0.4">
      <c r="A2104">
        <v>102103</v>
      </c>
      <c r="B2104" s="1">
        <v>45988.946527777778</v>
      </c>
      <c r="C2104" t="s">
        <v>13</v>
      </c>
      <c r="D2104" t="s">
        <v>40</v>
      </c>
      <c r="E2104" t="s">
        <v>29</v>
      </c>
      <c r="F2104" t="s">
        <v>16</v>
      </c>
      <c r="G2104">
        <v>89</v>
      </c>
      <c r="H2104">
        <v>539</v>
      </c>
      <c r="I2104">
        <v>281.70999999999998</v>
      </c>
      <c r="J2104" t="s">
        <v>41</v>
      </c>
      <c r="K2104">
        <v>5500</v>
      </c>
      <c r="L2104">
        <v>3500</v>
      </c>
      <c r="M2104" t="s">
        <v>18</v>
      </c>
    </row>
    <row r="2105" spans="1:13" x14ac:dyDescent="0.4">
      <c r="A2105">
        <v>102104</v>
      </c>
      <c r="B2105" s="1">
        <v>45786.580555555556</v>
      </c>
      <c r="C2105" t="s">
        <v>23</v>
      </c>
      <c r="D2105" t="s">
        <v>24</v>
      </c>
      <c r="E2105" t="s">
        <v>31</v>
      </c>
      <c r="F2105" t="s">
        <v>20</v>
      </c>
      <c r="G2105">
        <v>56</v>
      </c>
      <c r="H2105">
        <v>603</v>
      </c>
      <c r="I2105">
        <v>448.25</v>
      </c>
      <c r="J2105" t="s">
        <v>60</v>
      </c>
      <c r="K2105">
        <v>25000</v>
      </c>
      <c r="L2105">
        <v>18000</v>
      </c>
      <c r="M2105" t="s">
        <v>22</v>
      </c>
    </row>
    <row r="2106" spans="1:13" x14ac:dyDescent="0.4">
      <c r="A2106">
        <v>102105</v>
      </c>
      <c r="B2106" s="1">
        <v>46001.488888888889</v>
      </c>
      <c r="C2106" t="s">
        <v>48</v>
      </c>
      <c r="D2106" t="s">
        <v>35</v>
      </c>
      <c r="E2106" t="s">
        <v>15</v>
      </c>
      <c r="F2106" t="s">
        <v>16</v>
      </c>
      <c r="G2106">
        <v>70</v>
      </c>
      <c r="H2106">
        <v>473</v>
      </c>
      <c r="I2106">
        <v>402.39</v>
      </c>
      <c r="J2106" t="s">
        <v>49</v>
      </c>
      <c r="K2106">
        <v>8500</v>
      </c>
      <c r="L2106">
        <v>5500</v>
      </c>
      <c r="M2106" t="s">
        <v>18</v>
      </c>
    </row>
    <row r="2107" spans="1:13" x14ac:dyDescent="0.4">
      <c r="A2107">
        <v>102106</v>
      </c>
      <c r="B2107" s="1">
        <v>45967.665277777778</v>
      </c>
      <c r="C2107" t="s">
        <v>50</v>
      </c>
      <c r="D2107" t="s">
        <v>24</v>
      </c>
      <c r="E2107" t="s">
        <v>29</v>
      </c>
      <c r="F2107" t="s">
        <v>32</v>
      </c>
      <c r="G2107">
        <v>50</v>
      </c>
      <c r="H2107">
        <v>563</v>
      </c>
      <c r="I2107">
        <v>453.12</v>
      </c>
      <c r="J2107" t="s">
        <v>59</v>
      </c>
      <c r="K2107">
        <v>3500</v>
      </c>
      <c r="L2107">
        <v>2200</v>
      </c>
      <c r="M2107" t="s">
        <v>33</v>
      </c>
    </row>
    <row r="2108" spans="1:13" x14ac:dyDescent="0.4">
      <c r="A2108">
        <v>102107</v>
      </c>
      <c r="B2108" s="1">
        <v>45746.589583333334</v>
      </c>
      <c r="C2108" t="s">
        <v>13</v>
      </c>
      <c r="D2108" t="s">
        <v>24</v>
      </c>
      <c r="E2108" t="s">
        <v>15</v>
      </c>
      <c r="F2108" t="s">
        <v>16</v>
      </c>
      <c r="G2108">
        <v>46</v>
      </c>
      <c r="H2108">
        <v>341</v>
      </c>
      <c r="I2108">
        <v>2655.22</v>
      </c>
      <c r="J2108" t="s">
        <v>60</v>
      </c>
      <c r="K2108">
        <v>25000</v>
      </c>
      <c r="L2108">
        <v>18000</v>
      </c>
      <c r="M2108" t="s">
        <v>18</v>
      </c>
    </row>
    <row r="2109" spans="1:13" x14ac:dyDescent="0.4">
      <c r="A2109">
        <v>102108</v>
      </c>
      <c r="B2109" s="1">
        <v>45870.400694444441</v>
      </c>
      <c r="C2109" t="s">
        <v>45</v>
      </c>
      <c r="D2109" t="s">
        <v>40</v>
      </c>
      <c r="E2109" t="s">
        <v>15</v>
      </c>
      <c r="F2109" t="s">
        <v>20</v>
      </c>
      <c r="G2109">
        <v>41</v>
      </c>
      <c r="H2109">
        <v>886</v>
      </c>
      <c r="I2109">
        <v>914.31</v>
      </c>
      <c r="J2109" t="s">
        <v>52</v>
      </c>
      <c r="K2109">
        <v>1500</v>
      </c>
      <c r="L2109">
        <v>800</v>
      </c>
      <c r="M2109" t="s">
        <v>22</v>
      </c>
    </row>
    <row r="2110" spans="1:13" x14ac:dyDescent="0.4">
      <c r="A2110">
        <v>102109</v>
      </c>
      <c r="B2110" s="1">
        <v>45800.154861111114</v>
      </c>
      <c r="C2110" t="s">
        <v>48</v>
      </c>
      <c r="D2110" t="s">
        <v>24</v>
      </c>
      <c r="E2110" t="s">
        <v>31</v>
      </c>
      <c r="F2110" t="s">
        <v>20</v>
      </c>
      <c r="G2110">
        <v>33</v>
      </c>
      <c r="H2110">
        <v>533</v>
      </c>
      <c r="I2110">
        <v>944.66</v>
      </c>
      <c r="J2110" t="s">
        <v>60</v>
      </c>
      <c r="K2110">
        <v>25000</v>
      </c>
      <c r="L2110">
        <v>18000</v>
      </c>
      <c r="M2110" t="s">
        <v>22</v>
      </c>
    </row>
    <row r="2111" spans="1:13" x14ac:dyDescent="0.4">
      <c r="A2111">
        <v>102110</v>
      </c>
      <c r="B2111" s="1">
        <v>45722.023611111108</v>
      </c>
      <c r="C2111" t="s">
        <v>50</v>
      </c>
      <c r="D2111" t="s">
        <v>55</v>
      </c>
      <c r="E2111" t="s">
        <v>15</v>
      </c>
      <c r="F2111" t="s">
        <v>25</v>
      </c>
      <c r="G2111">
        <v>17</v>
      </c>
      <c r="H2111">
        <v>1123</v>
      </c>
      <c r="I2111">
        <v>561.72</v>
      </c>
      <c r="J2111" t="s">
        <v>56</v>
      </c>
      <c r="K2111">
        <v>850</v>
      </c>
      <c r="L2111">
        <v>550</v>
      </c>
      <c r="M2111" t="s">
        <v>27</v>
      </c>
    </row>
    <row r="2112" spans="1:13" x14ac:dyDescent="0.4">
      <c r="A2112">
        <v>102111</v>
      </c>
      <c r="B2112" s="1">
        <v>45733.761805555558</v>
      </c>
      <c r="C2112" t="s">
        <v>50</v>
      </c>
      <c r="D2112" t="s">
        <v>40</v>
      </c>
      <c r="E2112" t="s">
        <v>15</v>
      </c>
      <c r="F2112" t="s">
        <v>20</v>
      </c>
      <c r="G2112">
        <v>93</v>
      </c>
      <c r="H2112">
        <v>823</v>
      </c>
      <c r="I2112">
        <v>642.86</v>
      </c>
      <c r="J2112" t="s">
        <v>41</v>
      </c>
      <c r="K2112">
        <v>5500</v>
      </c>
      <c r="L2112">
        <v>3500</v>
      </c>
      <c r="M2112" t="s">
        <v>22</v>
      </c>
    </row>
    <row r="2113" spans="1:13" x14ac:dyDescent="0.4">
      <c r="A2113">
        <v>102112</v>
      </c>
      <c r="B2113" s="1">
        <v>45856.308333333334</v>
      </c>
      <c r="C2113" t="s">
        <v>48</v>
      </c>
      <c r="D2113" t="s">
        <v>40</v>
      </c>
      <c r="E2113" t="s">
        <v>29</v>
      </c>
      <c r="F2113" t="s">
        <v>25</v>
      </c>
      <c r="G2113">
        <v>74</v>
      </c>
      <c r="H2113">
        <v>990</v>
      </c>
      <c r="I2113">
        <v>1747.61</v>
      </c>
      <c r="J2113" t="s">
        <v>41</v>
      </c>
      <c r="K2113">
        <v>5500</v>
      </c>
      <c r="L2113">
        <v>3500</v>
      </c>
      <c r="M2113" t="s">
        <v>27</v>
      </c>
    </row>
    <row r="2114" spans="1:13" x14ac:dyDescent="0.4">
      <c r="A2114">
        <v>102113</v>
      </c>
      <c r="B2114" s="1">
        <v>45800.411111111112</v>
      </c>
      <c r="C2114" t="s">
        <v>13</v>
      </c>
      <c r="D2114" t="s">
        <v>24</v>
      </c>
      <c r="E2114" t="s">
        <v>29</v>
      </c>
      <c r="F2114" t="s">
        <v>32</v>
      </c>
      <c r="G2114">
        <v>72</v>
      </c>
      <c r="H2114">
        <v>497</v>
      </c>
      <c r="I2114">
        <v>726.91</v>
      </c>
      <c r="J2114" t="s">
        <v>59</v>
      </c>
      <c r="K2114">
        <v>3500</v>
      </c>
      <c r="L2114">
        <v>2200</v>
      </c>
      <c r="M2114" t="s">
        <v>33</v>
      </c>
    </row>
    <row r="2115" spans="1:13" x14ac:dyDescent="0.4">
      <c r="A2115">
        <v>102114</v>
      </c>
      <c r="B2115" s="1">
        <v>45973.269444444442</v>
      </c>
      <c r="C2115" t="s">
        <v>48</v>
      </c>
      <c r="D2115" t="s">
        <v>46</v>
      </c>
      <c r="E2115" t="s">
        <v>15</v>
      </c>
      <c r="F2115" t="s">
        <v>16</v>
      </c>
      <c r="G2115">
        <v>59</v>
      </c>
      <c r="H2115">
        <v>600</v>
      </c>
      <c r="I2115">
        <v>959.3</v>
      </c>
      <c r="J2115" t="s">
        <v>53</v>
      </c>
      <c r="K2115">
        <v>15000</v>
      </c>
      <c r="L2115">
        <v>9500</v>
      </c>
      <c r="M2115" t="s">
        <v>18</v>
      </c>
    </row>
    <row r="2116" spans="1:13" x14ac:dyDescent="0.4">
      <c r="A2116">
        <v>102115</v>
      </c>
      <c r="B2116" s="1">
        <v>45750.06527777778</v>
      </c>
      <c r="C2116" t="s">
        <v>39</v>
      </c>
      <c r="D2116" t="s">
        <v>40</v>
      </c>
      <c r="E2116" t="s">
        <v>29</v>
      </c>
      <c r="F2116" t="s">
        <v>37</v>
      </c>
      <c r="G2116">
        <v>98</v>
      </c>
      <c r="H2116">
        <v>699</v>
      </c>
      <c r="I2116">
        <v>172.39</v>
      </c>
      <c r="J2116" t="s">
        <v>52</v>
      </c>
      <c r="K2116">
        <v>1500</v>
      </c>
      <c r="L2116">
        <v>800</v>
      </c>
      <c r="M2116" t="s">
        <v>38</v>
      </c>
    </row>
    <row r="2117" spans="1:13" x14ac:dyDescent="0.4">
      <c r="A2117">
        <v>102116</v>
      </c>
      <c r="B2117" s="1">
        <v>45962.924305555556</v>
      </c>
      <c r="C2117" t="s">
        <v>23</v>
      </c>
      <c r="D2117" t="s">
        <v>28</v>
      </c>
      <c r="E2117" t="s">
        <v>29</v>
      </c>
      <c r="F2117" t="s">
        <v>16</v>
      </c>
      <c r="G2117">
        <v>17</v>
      </c>
      <c r="H2117">
        <v>816</v>
      </c>
      <c r="I2117">
        <v>671.66</v>
      </c>
      <c r="J2117" t="s">
        <v>30</v>
      </c>
      <c r="K2117">
        <v>450</v>
      </c>
      <c r="L2117">
        <v>200</v>
      </c>
      <c r="M2117" t="s">
        <v>18</v>
      </c>
    </row>
    <row r="2118" spans="1:13" x14ac:dyDescent="0.4">
      <c r="A2118">
        <v>102117</v>
      </c>
      <c r="B2118" s="1">
        <v>45881.04583333333</v>
      </c>
      <c r="C2118" t="s">
        <v>45</v>
      </c>
      <c r="D2118" t="s">
        <v>35</v>
      </c>
      <c r="E2118" t="s">
        <v>15</v>
      </c>
      <c r="F2118" t="s">
        <v>16</v>
      </c>
      <c r="G2118">
        <v>74</v>
      </c>
      <c r="H2118">
        <v>525</v>
      </c>
      <c r="I2118">
        <v>821.47</v>
      </c>
      <c r="J2118" t="s">
        <v>36</v>
      </c>
      <c r="K2118">
        <v>12000</v>
      </c>
      <c r="L2118">
        <v>8000</v>
      </c>
      <c r="M2118" t="s">
        <v>18</v>
      </c>
    </row>
    <row r="2119" spans="1:13" x14ac:dyDescent="0.4">
      <c r="A2119">
        <v>102118</v>
      </c>
      <c r="B2119" s="1">
        <v>45948.910416666666</v>
      </c>
      <c r="C2119" t="s">
        <v>23</v>
      </c>
      <c r="D2119" t="s">
        <v>14</v>
      </c>
      <c r="E2119" t="s">
        <v>29</v>
      </c>
      <c r="F2119" t="s">
        <v>32</v>
      </c>
      <c r="G2119">
        <v>50</v>
      </c>
      <c r="H2119">
        <v>752</v>
      </c>
      <c r="I2119">
        <v>512.37</v>
      </c>
      <c r="J2119" t="s">
        <v>17</v>
      </c>
      <c r="K2119">
        <v>3200</v>
      </c>
      <c r="L2119">
        <v>2000</v>
      </c>
      <c r="M2119" t="s">
        <v>33</v>
      </c>
    </row>
    <row r="2120" spans="1:13" x14ac:dyDescent="0.4">
      <c r="A2120">
        <v>102119</v>
      </c>
      <c r="B2120" s="1">
        <v>45759.974305555559</v>
      </c>
      <c r="C2120" t="s">
        <v>50</v>
      </c>
      <c r="D2120" t="s">
        <v>43</v>
      </c>
      <c r="E2120" t="s">
        <v>15</v>
      </c>
      <c r="F2120" t="s">
        <v>32</v>
      </c>
      <c r="G2120">
        <v>32</v>
      </c>
      <c r="H2120">
        <v>668</v>
      </c>
      <c r="I2120">
        <v>1043.78</v>
      </c>
      <c r="J2120" t="s">
        <v>61</v>
      </c>
      <c r="K2120">
        <v>2800</v>
      </c>
      <c r="L2120">
        <v>1500</v>
      </c>
      <c r="M2120" t="s">
        <v>33</v>
      </c>
    </row>
    <row r="2121" spans="1:13" x14ac:dyDescent="0.4">
      <c r="A2121">
        <v>102120</v>
      </c>
      <c r="B2121" s="1">
        <v>45924.775000000001</v>
      </c>
      <c r="C2121" t="s">
        <v>50</v>
      </c>
      <c r="D2121" t="s">
        <v>35</v>
      </c>
      <c r="E2121" t="s">
        <v>29</v>
      </c>
      <c r="F2121" t="s">
        <v>16</v>
      </c>
      <c r="G2121">
        <v>86</v>
      </c>
      <c r="H2121">
        <v>501</v>
      </c>
      <c r="I2121">
        <v>209.26</v>
      </c>
      <c r="J2121" t="s">
        <v>49</v>
      </c>
      <c r="K2121">
        <v>8500</v>
      </c>
      <c r="L2121">
        <v>5500</v>
      </c>
      <c r="M2121" t="s">
        <v>18</v>
      </c>
    </row>
    <row r="2122" spans="1:13" x14ac:dyDescent="0.4">
      <c r="A2122">
        <v>102121</v>
      </c>
      <c r="B2122" s="1">
        <v>46012.474999999999</v>
      </c>
      <c r="C2122" t="s">
        <v>50</v>
      </c>
      <c r="D2122" t="s">
        <v>14</v>
      </c>
      <c r="E2122" t="s">
        <v>15</v>
      </c>
      <c r="F2122" t="s">
        <v>32</v>
      </c>
      <c r="G2122">
        <v>30</v>
      </c>
      <c r="H2122">
        <v>661</v>
      </c>
      <c r="I2122">
        <v>1497</v>
      </c>
      <c r="J2122" t="s">
        <v>17</v>
      </c>
      <c r="K2122">
        <v>3200</v>
      </c>
      <c r="L2122">
        <v>2000</v>
      </c>
      <c r="M2122" t="s">
        <v>33</v>
      </c>
    </row>
    <row r="2123" spans="1:13" x14ac:dyDescent="0.4">
      <c r="A2123">
        <v>102122</v>
      </c>
      <c r="B2123" s="1">
        <v>45767.762499999997</v>
      </c>
      <c r="C2123" t="s">
        <v>13</v>
      </c>
      <c r="D2123" t="s">
        <v>40</v>
      </c>
      <c r="E2123" t="s">
        <v>15</v>
      </c>
      <c r="F2123" t="s">
        <v>25</v>
      </c>
      <c r="G2123">
        <v>75</v>
      </c>
      <c r="H2123">
        <v>538</v>
      </c>
      <c r="I2123">
        <v>1131.71</v>
      </c>
      <c r="J2123" t="s">
        <v>52</v>
      </c>
      <c r="K2123">
        <v>1500</v>
      </c>
      <c r="L2123">
        <v>800</v>
      </c>
      <c r="M2123" t="s">
        <v>27</v>
      </c>
    </row>
    <row r="2124" spans="1:13" x14ac:dyDescent="0.4">
      <c r="A2124">
        <v>102123</v>
      </c>
      <c r="B2124" s="1">
        <v>45987.981944444444</v>
      </c>
      <c r="C2124" t="s">
        <v>13</v>
      </c>
      <c r="D2124" t="s">
        <v>43</v>
      </c>
      <c r="E2124" t="s">
        <v>29</v>
      </c>
      <c r="F2124" t="s">
        <v>37</v>
      </c>
      <c r="G2124">
        <v>34</v>
      </c>
      <c r="H2124">
        <v>467</v>
      </c>
      <c r="I2124">
        <v>2498.6999999999998</v>
      </c>
      <c r="J2124" t="s">
        <v>51</v>
      </c>
      <c r="K2124">
        <v>1800</v>
      </c>
      <c r="L2124">
        <v>900</v>
      </c>
      <c r="M2124" t="s">
        <v>38</v>
      </c>
    </row>
    <row r="2125" spans="1:13" x14ac:dyDescent="0.4">
      <c r="A2125">
        <v>102124</v>
      </c>
      <c r="B2125" s="1">
        <v>45922.489583333336</v>
      </c>
      <c r="C2125" t="s">
        <v>13</v>
      </c>
      <c r="D2125" t="s">
        <v>40</v>
      </c>
      <c r="E2125" t="s">
        <v>15</v>
      </c>
      <c r="F2125" t="s">
        <v>20</v>
      </c>
      <c r="G2125">
        <v>49</v>
      </c>
      <c r="H2125">
        <v>720</v>
      </c>
      <c r="I2125">
        <v>390.27</v>
      </c>
      <c r="J2125" t="s">
        <v>52</v>
      </c>
      <c r="K2125">
        <v>1500</v>
      </c>
      <c r="L2125">
        <v>800</v>
      </c>
      <c r="M2125" t="s">
        <v>22</v>
      </c>
    </row>
    <row r="2126" spans="1:13" x14ac:dyDescent="0.4">
      <c r="A2126">
        <v>102125</v>
      </c>
      <c r="B2126" s="1">
        <v>45660.521527777775</v>
      </c>
      <c r="C2126" t="s">
        <v>48</v>
      </c>
      <c r="D2126" t="s">
        <v>24</v>
      </c>
      <c r="E2126" t="s">
        <v>31</v>
      </c>
      <c r="F2126" t="s">
        <v>20</v>
      </c>
      <c r="G2126">
        <v>25</v>
      </c>
      <c r="H2126">
        <v>1178</v>
      </c>
      <c r="I2126">
        <v>298.64</v>
      </c>
      <c r="J2126" t="s">
        <v>26</v>
      </c>
      <c r="K2126">
        <v>45000</v>
      </c>
      <c r="L2126">
        <v>32000</v>
      </c>
      <c r="M2126" t="s">
        <v>22</v>
      </c>
    </row>
    <row r="2127" spans="1:13" x14ac:dyDescent="0.4">
      <c r="A2127">
        <v>102126</v>
      </c>
      <c r="B2127" s="1">
        <v>45742.655555555553</v>
      </c>
      <c r="C2127" t="s">
        <v>39</v>
      </c>
      <c r="D2127" t="s">
        <v>40</v>
      </c>
      <c r="E2127" t="s">
        <v>31</v>
      </c>
      <c r="F2127" t="s">
        <v>20</v>
      </c>
      <c r="G2127">
        <v>89</v>
      </c>
      <c r="H2127">
        <v>749</v>
      </c>
      <c r="I2127">
        <v>702.78</v>
      </c>
      <c r="J2127" t="s">
        <v>41</v>
      </c>
      <c r="K2127">
        <v>5500</v>
      </c>
      <c r="L2127">
        <v>3500</v>
      </c>
      <c r="M2127" t="s">
        <v>22</v>
      </c>
    </row>
    <row r="2128" spans="1:13" x14ac:dyDescent="0.4">
      <c r="A2128">
        <v>102127</v>
      </c>
      <c r="B2128" s="1">
        <v>45939.327777777777</v>
      </c>
      <c r="C2128" t="s">
        <v>50</v>
      </c>
      <c r="D2128" t="s">
        <v>24</v>
      </c>
      <c r="E2128" t="s">
        <v>15</v>
      </c>
      <c r="F2128" t="s">
        <v>37</v>
      </c>
      <c r="G2128">
        <v>59</v>
      </c>
      <c r="H2128">
        <v>1153</v>
      </c>
      <c r="I2128">
        <v>1412.18</v>
      </c>
      <c r="J2128" t="s">
        <v>60</v>
      </c>
      <c r="K2128">
        <v>25000</v>
      </c>
      <c r="L2128">
        <v>18000</v>
      </c>
      <c r="M2128" t="s">
        <v>38</v>
      </c>
    </row>
    <row r="2129" spans="1:13" x14ac:dyDescent="0.4">
      <c r="A2129">
        <v>102128</v>
      </c>
      <c r="B2129" s="1">
        <v>45985.413888888892</v>
      </c>
      <c r="C2129" t="s">
        <v>42</v>
      </c>
      <c r="D2129" t="s">
        <v>55</v>
      </c>
      <c r="E2129" t="s">
        <v>31</v>
      </c>
      <c r="F2129" t="s">
        <v>32</v>
      </c>
      <c r="G2129">
        <v>10</v>
      </c>
      <c r="H2129">
        <v>594</v>
      </c>
      <c r="I2129">
        <v>917.54</v>
      </c>
      <c r="J2129" t="s">
        <v>58</v>
      </c>
      <c r="K2129">
        <v>1200</v>
      </c>
      <c r="L2129">
        <v>800</v>
      </c>
      <c r="M2129" t="s">
        <v>33</v>
      </c>
    </row>
    <row r="2130" spans="1:13" x14ac:dyDescent="0.4">
      <c r="A2130">
        <v>102129</v>
      </c>
      <c r="B2130" s="1">
        <v>45961.245138888888</v>
      </c>
      <c r="C2130" t="s">
        <v>39</v>
      </c>
      <c r="D2130" t="s">
        <v>35</v>
      </c>
      <c r="E2130" t="s">
        <v>29</v>
      </c>
      <c r="F2130" t="s">
        <v>37</v>
      </c>
      <c r="G2130">
        <v>85</v>
      </c>
      <c r="H2130">
        <v>370</v>
      </c>
      <c r="I2130">
        <v>990.06</v>
      </c>
      <c r="J2130" t="s">
        <v>36</v>
      </c>
      <c r="K2130">
        <v>12000</v>
      </c>
      <c r="L2130">
        <v>8000</v>
      </c>
      <c r="M2130" t="s">
        <v>38</v>
      </c>
    </row>
    <row r="2131" spans="1:13" x14ac:dyDescent="0.4">
      <c r="A2131">
        <v>102130</v>
      </c>
      <c r="B2131" s="1">
        <v>45774.618055555555</v>
      </c>
      <c r="C2131" t="s">
        <v>23</v>
      </c>
      <c r="D2131" t="s">
        <v>14</v>
      </c>
      <c r="E2131" t="s">
        <v>15</v>
      </c>
      <c r="F2131" t="s">
        <v>16</v>
      </c>
      <c r="G2131">
        <v>42</v>
      </c>
      <c r="H2131">
        <v>428</v>
      </c>
      <c r="I2131">
        <v>1158.04</v>
      </c>
      <c r="J2131" t="s">
        <v>17</v>
      </c>
      <c r="K2131">
        <v>3200</v>
      </c>
      <c r="L2131">
        <v>2000</v>
      </c>
      <c r="M2131" t="s">
        <v>18</v>
      </c>
    </row>
    <row r="2132" spans="1:13" x14ac:dyDescent="0.4">
      <c r="A2132">
        <v>102131</v>
      </c>
      <c r="B2132" s="1">
        <v>45878.673611111109</v>
      </c>
      <c r="C2132" t="s">
        <v>48</v>
      </c>
      <c r="D2132" t="s">
        <v>24</v>
      </c>
      <c r="E2132" t="s">
        <v>15</v>
      </c>
      <c r="F2132" t="s">
        <v>20</v>
      </c>
      <c r="G2132">
        <v>67</v>
      </c>
      <c r="H2132">
        <v>1021</v>
      </c>
      <c r="I2132">
        <v>1201.42</v>
      </c>
      <c r="J2132" t="s">
        <v>60</v>
      </c>
      <c r="K2132">
        <v>25000</v>
      </c>
      <c r="L2132">
        <v>18000</v>
      </c>
      <c r="M2132" t="s">
        <v>22</v>
      </c>
    </row>
    <row r="2133" spans="1:13" x14ac:dyDescent="0.4">
      <c r="A2133">
        <v>102132</v>
      </c>
      <c r="B2133" s="1">
        <v>45811.45208333333</v>
      </c>
      <c r="C2133" t="s">
        <v>34</v>
      </c>
      <c r="D2133" t="s">
        <v>14</v>
      </c>
      <c r="E2133" t="s">
        <v>15</v>
      </c>
      <c r="F2133" t="s">
        <v>25</v>
      </c>
      <c r="G2133">
        <v>23</v>
      </c>
      <c r="H2133">
        <v>1194</v>
      </c>
      <c r="I2133">
        <v>538.94000000000005</v>
      </c>
      <c r="J2133" t="s">
        <v>17</v>
      </c>
      <c r="K2133">
        <v>3200</v>
      </c>
      <c r="L2133">
        <v>2000</v>
      </c>
      <c r="M2133" t="s">
        <v>27</v>
      </c>
    </row>
    <row r="2134" spans="1:13" x14ac:dyDescent="0.4">
      <c r="A2134">
        <v>102133</v>
      </c>
      <c r="B2134" s="1">
        <v>45810.763194444444</v>
      </c>
      <c r="C2134" t="s">
        <v>19</v>
      </c>
      <c r="D2134" t="s">
        <v>24</v>
      </c>
      <c r="E2134" t="s">
        <v>15</v>
      </c>
      <c r="F2134" t="s">
        <v>16</v>
      </c>
      <c r="G2134">
        <v>3</v>
      </c>
      <c r="H2134">
        <v>778</v>
      </c>
      <c r="I2134">
        <v>481.59</v>
      </c>
      <c r="J2134" t="s">
        <v>60</v>
      </c>
      <c r="K2134">
        <v>25000</v>
      </c>
      <c r="L2134">
        <v>18000</v>
      </c>
      <c r="M2134" t="s">
        <v>18</v>
      </c>
    </row>
    <row r="2135" spans="1:13" x14ac:dyDescent="0.4">
      <c r="A2135">
        <v>102134</v>
      </c>
      <c r="B2135" s="1">
        <v>45669.413888888892</v>
      </c>
      <c r="C2135" t="s">
        <v>42</v>
      </c>
      <c r="D2135" t="s">
        <v>55</v>
      </c>
      <c r="E2135" t="s">
        <v>29</v>
      </c>
      <c r="F2135" t="s">
        <v>16</v>
      </c>
      <c r="G2135">
        <v>30</v>
      </c>
      <c r="H2135">
        <v>763</v>
      </c>
      <c r="I2135">
        <v>881.38</v>
      </c>
      <c r="J2135" t="s">
        <v>58</v>
      </c>
      <c r="K2135">
        <v>1200</v>
      </c>
      <c r="L2135">
        <v>800</v>
      </c>
      <c r="M2135" t="s">
        <v>18</v>
      </c>
    </row>
    <row r="2136" spans="1:13" x14ac:dyDescent="0.4">
      <c r="A2136">
        <v>102135</v>
      </c>
      <c r="B2136" s="1">
        <v>45790.954861111109</v>
      </c>
      <c r="C2136" t="s">
        <v>50</v>
      </c>
      <c r="D2136" t="s">
        <v>24</v>
      </c>
      <c r="E2136" t="s">
        <v>31</v>
      </c>
      <c r="F2136" t="s">
        <v>25</v>
      </c>
      <c r="G2136">
        <v>80</v>
      </c>
      <c r="H2136">
        <v>532</v>
      </c>
      <c r="I2136">
        <v>550.44000000000005</v>
      </c>
      <c r="J2136" t="s">
        <v>59</v>
      </c>
      <c r="K2136">
        <v>3500</v>
      </c>
      <c r="L2136">
        <v>2200</v>
      </c>
      <c r="M2136" t="s">
        <v>27</v>
      </c>
    </row>
    <row r="2137" spans="1:13" x14ac:dyDescent="0.4">
      <c r="A2137">
        <v>102136</v>
      </c>
      <c r="B2137" s="1">
        <v>45961.712500000001</v>
      </c>
      <c r="C2137" t="s">
        <v>42</v>
      </c>
      <c r="D2137" t="s">
        <v>24</v>
      </c>
      <c r="E2137" t="s">
        <v>31</v>
      </c>
      <c r="F2137" t="s">
        <v>20</v>
      </c>
      <c r="G2137">
        <v>48</v>
      </c>
      <c r="H2137">
        <v>432</v>
      </c>
      <c r="I2137">
        <v>1107.78</v>
      </c>
      <c r="J2137" t="s">
        <v>60</v>
      </c>
      <c r="K2137">
        <v>25000</v>
      </c>
      <c r="L2137">
        <v>18000</v>
      </c>
      <c r="M2137" t="s">
        <v>22</v>
      </c>
    </row>
    <row r="2138" spans="1:13" x14ac:dyDescent="0.4">
      <c r="A2138">
        <v>102137</v>
      </c>
      <c r="B2138" s="1">
        <v>45950.343055555553</v>
      </c>
      <c r="C2138" t="s">
        <v>50</v>
      </c>
      <c r="D2138" t="s">
        <v>43</v>
      </c>
      <c r="E2138" t="s">
        <v>31</v>
      </c>
      <c r="F2138" t="s">
        <v>20</v>
      </c>
      <c r="G2138">
        <v>25</v>
      </c>
      <c r="H2138">
        <v>1155</v>
      </c>
      <c r="I2138">
        <v>2273.4</v>
      </c>
      <c r="J2138" t="s">
        <v>61</v>
      </c>
      <c r="K2138">
        <v>2800</v>
      </c>
      <c r="L2138">
        <v>1500</v>
      </c>
      <c r="M2138" t="s">
        <v>22</v>
      </c>
    </row>
    <row r="2139" spans="1:13" x14ac:dyDescent="0.4">
      <c r="A2139">
        <v>102138</v>
      </c>
      <c r="B2139" s="1">
        <v>45957.345833333333</v>
      </c>
      <c r="C2139" t="s">
        <v>45</v>
      </c>
      <c r="D2139" t="s">
        <v>14</v>
      </c>
      <c r="E2139" t="s">
        <v>31</v>
      </c>
      <c r="F2139" t="s">
        <v>25</v>
      </c>
      <c r="G2139">
        <v>28</v>
      </c>
      <c r="H2139">
        <v>357</v>
      </c>
      <c r="I2139">
        <v>260.85000000000002</v>
      </c>
      <c r="J2139" t="s">
        <v>17</v>
      </c>
      <c r="K2139">
        <v>3200</v>
      </c>
      <c r="L2139">
        <v>2000</v>
      </c>
      <c r="M2139" t="s">
        <v>27</v>
      </c>
    </row>
    <row r="2140" spans="1:13" x14ac:dyDescent="0.4">
      <c r="A2140">
        <v>102139</v>
      </c>
      <c r="B2140" s="1">
        <v>45885.741666666669</v>
      </c>
      <c r="C2140" t="s">
        <v>42</v>
      </c>
      <c r="D2140" t="s">
        <v>46</v>
      </c>
      <c r="E2140" t="s">
        <v>29</v>
      </c>
      <c r="F2140" t="s">
        <v>16</v>
      </c>
      <c r="G2140">
        <v>22</v>
      </c>
      <c r="H2140">
        <v>360</v>
      </c>
      <c r="I2140">
        <v>1105.3</v>
      </c>
      <c r="J2140" t="s">
        <v>53</v>
      </c>
      <c r="K2140">
        <v>15000</v>
      </c>
      <c r="L2140">
        <v>9500</v>
      </c>
      <c r="M2140" t="s">
        <v>18</v>
      </c>
    </row>
    <row r="2141" spans="1:13" x14ac:dyDescent="0.4">
      <c r="A2141">
        <v>102140</v>
      </c>
      <c r="B2141" s="1">
        <v>45928.225694444445</v>
      </c>
      <c r="C2141" t="s">
        <v>39</v>
      </c>
      <c r="D2141" t="s">
        <v>28</v>
      </c>
      <c r="E2141" t="s">
        <v>15</v>
      </c>
      <c r="F2141" t="s">
        <v>32</v>
      </c>
      <c r="G2141">
        <v>16</v>
      </c>
      <c r="H2141">
        <v>734</v>
      </c>
      <c r="I2141">
        <v>220.28</v>
      </c>
      <c r="J2141" t="s">
        <v>54</v>
      </c>
      <c r="K2141">
        <v>2500</v>
      </c>
      <c r="L2141">
        <v>1500</v>
      </c>
      <c r="M2141" t="s">
        <v>33</v>
      </c>
    </row>
    <row r="2142" spans="1:13" x14ac:dyDescent="0.4">
      <c r="A2142">
        <v>102141</v>
      </c>
      <c r="B2142" s="1">
        <v>45700.638194444444</v>
      </c>
      <c r="C2142" t="s">
        <v>34</v>
      </c>
      <c r="D2142" t="s">
        <v>40</v>
      </c>
      <c r="E2142" t="s">
        <v>15</v>
      </c>
      <c r="F2142" t="s">
        <v>16</v>
      </c>
      <c r="G2142">
        <v>61</v>
      </c>
      <c r="H2142">
        <v>301</v>
      </c>
      <c r="I2142">
        <v>353.24</v>
      </c>
      <c r="J2142" t="s">
        <v>52</v>
      </c>
      <c r="K2142">
        <v>1500</v>
      </c>
      <c r="L2142">
        <v>800</v>
      </c>
      <c r="M2142" t="s">
        <v>18</v>
      </c>
    </row>
    <row r="2143" spans="1:13" x14ac:dyDescent="0.4">
      <c r="A2143">
        <v>102142</v>
      </c>
      <c r="B2143" s="1">
        <v>46000.481944444444</v>
      </c>
      <c r="C2143" t="s">
        <v>19</v>
      </c>
      <c r="D2143" t="s">
        <v>28</v>
      </c>
      <c r="E2143" t="s">
        <v>15</v>
      </c>
      <c r="F2143" t="s">
        <v>25</v>
      </c>
      <c r="G2143">
        <v>44</v>
      </c>
      <c r="H2143">
        <v>917</v>
      </c>
      <c r="I2143">
        <v>1129.8</v>
      </c>
      <c r="J2143" t="s">
        <v>54</v>
      </c>
      <c r="K2143">
        <v>2500</v>
      </c>
      <c r="L2143">
        <v>1500</v>
      </c>
      <c r="M2143" t="s">
        <v>27</v>
      </c>
    </row>
    <row r="2144" spans="1:13" x14ac:dyDescent="0.4">
      <c r="A2144">
        <v>102143</v>
      </c>
      <c r="B2144" s="1">
        <v>45983.057638888888</v>
      </c>
      <c r="C2144" t="s">
        <v>42</v>
      </c>
      <c r="D2144" t="s">
        <v>46</v>
      </c>
      <c r="E2144" t="s">
        <v>29</v>
      </c>
      <c r="F2144" t="s">
        <v>20</v>
      </c>
      <c r="G2144">
        <v>77</v>
      </c>
      <c r="H2144">
        <v>761</v>
      </c>
      <c r="I2144">
        <v>826.72</v>
      </c>
      <c r="J2144" t="s">
        <v>53</v>
      </c>
      <c r="K2144">
        <v>15000</v>
      </c>
      <c r="L2144">
        <v>9500</v>
      </c>
      <c r="M2144" t="s">
        <v>22</v>
      </c>
    </row>
    <row r="2145" spans="1:13" x14ac:dyDescent="0.4">
      <c r="A2145">
        <v>102144</v>
      </c>
      <c r="B2145" s="1">
        <v>45959.685416666667</v>
      </c>
      <c r="C2145" t="s">
        <v>50</v>
      </c>
      <c r="D2145" t="s">
        <v>55</v>
      </c>
      <c r="E2145" t="s">
        <v>31</v>
      </c>
      <c r="F2145" t="s">
        <v>20</v>
      </c>
      <c r="G2145">
        <v>55</v>
      </c>
      <c r="H2145">
        <v>1052</v>
      </c>
      <c r="I2145">
        <v>2235.86</v>
      </c>
      <c r="J2145" t="s">
        <v>56</v>
      </c>
      <c r="K2145">
        <v>850</v>
      </c>
      <c r="L2145">
        <v>550</v>
      </c>
      <c r="M2145" t="s">
        <v>22</v>
      </c>
    </row>
    <row r="2146" spans="1:13" x14ac:dyDescent="0.4">
      <c r="A2146">
        <v>102145</v>
      </c>
      <c r="B2146" s="1">
        <v>46021.369444444441</v>
      </c>
      <c r="C2146" t="s">
        <v>39</v>
      </c>
      <c r="D2146" t="s">
        <v>46</v>
      </c>
      <c r="E2146" t="s">
        <v>31</v>
      </c>
      <c r="F2146" t="s">
        <v>16</v>
      </c>
      <c r="G2146">
        <v>95</v>
      </c>
      <c r="H2146">
        <v>506</v>
      </c>
      <c r="I2146">
        <v>662.82</v>
      </c>
      <c r="J2146" t="s">
        <v>53</v>
      </c>
      <c r="K2146">
        <v>15000</v>
      </c>
      <c r="L2146">
        <v>9500</v>
      </c>
      <c r="M2146" t="s">
        <v>18</v>
      </c>
    </row>
    <row r="2147" spans="1:13" x14ac:dyDescent="0.4">
      <c r="A2147">
        <v>102146</v>
      </c>
      <c r="B2147" s="1">
        <v>45678.178472222222</v>
      </c>
      <c r="C2147" t="s">
        <v>42</v>
      </c>
      <c r="D2147" t="s">
        <v>24</v>
      </c>
      <c r="E2147" t="s">
        <v>29</v>
      </c>
      <c r="F2147" t="s">
        <v>20</v>
      </c>
      <c r="G2147">
        <v>12</v>
      </c>
      <c r="H2147">
        <v>986</v>
      </c>
      <c r="I2147">
        <v>694.34</v>
      </c>
      <c r="J2147" t="s">
        <v>59</v>
      </c>
      <c r="K2147">
        <v>3500</v>
      </c>
      <c r="L2147">
        <v>2200</v>
      </c>
      <c r="M2147" t="s">
        <v>22</v>
      </c>
    </row>
    <row r="2148" spans="1:13" x14ac:dyDescent="0.4">
      <c r="A2148">
        <v>102147</v>
      </c>
      <c r="B2148" s="1">
        <v>45764.698611111111</v>
      </c>
      <c r="C2148" t="s">
        <v>23</v>
      </c>
      <c r="D2148" t="s">
        <v>35</v>
      </c>
      <c r="E2148" t="s">
        <v>31</v>
      </c>
      <c r="F2148" t="s">
        <v>32</v>
      </c>
      <c r="G2148">
        <v>36</v>
      </c>
      <c r="H2148">
        <v>353</v>
      </c>
      <c r="I2148">
        <v>685.87</v>
      </c>
      <c r="J2148" t="s">
        <v>36</v>
      </c>
      <c r="K2148">
        <v>12000</v>
      </c>
      <c r="L2148">
        <v>8000</v>
      </c>
      <c r="M2148" t="s">
        <v>33</v>
      </c>
    </row>
    <row r="2149" spans="1:13" x14ac:dyDescent="0.4">
      <c r="A2149">
        <v>102148</v>
      </c>
      <c r="B2149" s="1">
        <v>45993.621527777781</v>
      </c>
      <c r="C2149" t="s">
        <v>13</v>
      </c>
      <c r="D2149" t="s">
        <v>55</v>
      </c>
      <c r="E2149" t="s">
        <v>31</v>
      </c>
      <c r="F2149" t="s">
        <v>16</v>
      </c>
      <c r="G2149">
        <v>88</v>
      </c>
      <c r="H2149">
        <v>559</v>
      </c>
      <c r="I2149">
        <v>831.63</v>
      </c>
      <c r="J2149" t="s">
        <v>57</v>
      </c>
      <c r="K2149">
        <v>600</v>
      </c>
      <c r="L2149">
        <v>350</v>
      </c>
      <c r="M2149" t="s">
        <v>18</v>
      </c>
    </row>
    <row r="2150" spans="1:13" x14ac:dyDescent="0.4">
      <c r="A2150">
        <v>102149</v>
      </c>
      <c r="B2150" s="1">
        <v>45960.269444444442</v>
      </c>
      <c r="C2150" t="s">
        <v>23</v>
      </c>
      <c r="D2150" t="s">
        <v>43</v>
      </c>
      <c r="E2150" t="s">
        <v>15</v>
      </c>
      <c r="F2150" t="s">
        <v>20</v>
      </c>
      <c r="G2150">
        <v>86</v>
      </c>
      <c r="H2150">
        <v>760</v>
      </c>
      <c r="I2150">
        <v>1179.77</v>
      </c>
      <c r="J2150" t="s">
        <v>44</v>
      </c>
      <c r="K2150">
        <v>4500</v>
      </c>
      <c r="L2150">
        <v>2500</v>
      </c>
      <c r="M2150" t="s">
        <v>22</v>
      </c>
    </row>
    <row r="2151" spans="1:13" x14ac:dyDescent="0.4">
      <c r="A2151">
        <v>102150</v>
      </c>
      <c r="B2151" s="1">
        <v>45774.757638888892</v>
      </c>
      <c r="C2151" t="s">
        <v>13</v>
      </c>
      <c r="D2151" t="s">
        <v>35</v>
      </c>
      <c r="E2151" t="s">
        <v>29</v>
      </c>
      <c r="F2151" t="s">
        <v>37</v>
      </c>
      <c r="G2151">
        <v>49</v>
      </c>
      <c r="H2151">
        <v>925</v>
      </c>
      <c r="I2151">
        <v>1258.69</v>
      </c>
      <c r="J2151" t="s">
        <v>49</v>
      </c>
      <c r="K2151">
        <v>8500</v>
      </c>
      <c r="L2151">
        <v>5500</v>
      </c>
      <c r="M2151" t="s">
        <v>38</v>
      </c>
    </row>
    <row r="2152" spans="1:13" x14ac:dyDescent="0.4">
      <c r="A2152">
        <v>102151</v>
      </c>
      <c r="B2152" s="1">
        <v>45781.222916666666</v>
      </c>
      <c r="C2152" t="s">
        <v>34</v>
      </c>
      <c r="D2152" t="s">
        <v>35</v>
      </c>
      <c r="E2152" t="s">
        <v>29</v>
      </c>
      <c r="F2152" t="s">
        <v>16</v>
      </c>
      <c r="G2152">
        <v>11</v>
      </c>
      <c r="H2152">
        <v>1102</v>
      </c>
      <c r="I2152">
        <v>659.16</v>
      </c>
      <c r="J2152" t="s">
        <v>36</v>
      </c>
      <c r="K2152">
        <v>12000</v>
      </c>
      <c r="L2152">
        <v>8000</v>
      </c>
      <c r="M2152" t="s">
        <v>18</v>
      </c>
    </row>
    <row r="2153" spans="1:13" x14ac:dyDescent="0.4">
      <c r="A2153">
        <v>102152</v>
      </c>
      <c r="B2153" s="1">
        <v>45938.137499999997</v>
      </c>
      <c r="C2153" t="s">
        <v>19</v>
      </c>
      <c r="D2153" t="s">
        <v>43</v>
      </c>
      <c r="E2153" t="s">
        <v>31</v>
      </c>
      <c r="F2153" t="s">
        <v>32</v>
      </c>
      <c r="G2153">
        <v>67</v>
      </c>
      <c r="H2153">
        <v>481</v>
      </c>
      <c r="I2153">
        <v>1943.51</v>
      </c>
      <c r="J2153" t="s">
        <v>44</v>
      </c>
      <c r="K2153">
        <v>4500</v>
      </c>
      <c r="L2153">
        <v>2500</v>
      </c>
      <c r="M2153" t="s">
        <v>33</v>
      </c>
    </row>
    <row r="2154" spans="1:13" x14ac:dyDescent="0.4">
      <c r="A2154">
        <v>102153</v>
      </c>
      <c r="B2154" s="1">
        <v>45949.478472222225</v>
      </c>
      <c r="C2154" t="s">
        <v>50</v>
      </c>
      <c r="D2154" t="s">
        <v>24</v>
      </c>
      <c r="E2154" t="s">
        <v>29</v>
      </c>
      <c r="F2154" t="s">
        <v>20</v>
      </c>
      <c r="G2154">
        <v>38</v>
      </c>
      <c r="H2154">
        <v>702</v>
      </c>
      <c r="I2154">
        <v>349.03</v>
      </c>
      <c r="J2154" t="s">
        <v>26</v>
      </c>
      <c r="K2154">
        <v>45000</v>
      </c>
      <c r="L2154">
        <v>32000</v>
      </c>
      <c r="M2154" t="s">
        <v>22</v>
      </c>
    </row>
    <row r="2155" spans="1:13" x14ac:dyDescent="0.4">
      <c r="A2155">
        <v>102154</v>
      </c>
      <c r="B2155" s="1">
        <v>45860.769444444442</v>
      </c>
      <c r="C2155" t="s">
        <v>13</v>
      </c>
      <c r="D2155" t="s">
        <v>35</v>
      </c>
      <c r="E2155" t="s">
        <v>15</v>
      </c>
      <c r="F2155" t="s">
        <v>16</v>
      </c>
      <c r="G2155">
        <v>57</v>
      </c>
      <c r="H2155">
        <v>1197</v>
      </c>
      <c r="I2155">
        <v>700.05</v>
      </c>
      <c r="J2155" t="s">
        <v>36</v>
      </c>
      <c r="K2155">
        <v>12000</v>
      </c>
      <c r="L2155">
        <v>8000</v>
      </c>
      <c r="M2155" t="s">
        <v>18</v>
      </c>
    </row>
    <row r="2156" spans="1:13" x14ac:dyDescent="0.4">
      <c r="A2156">
        <v>102155</v>
      </c>
      <c r="B2156" s="1">
        <v>45708.240972222222</v>
      </c>
      <c r="C2156" t="s">
        <v>19</v>
      </c>
      <c r="D2156" t="s">
        <v>40</v>
      </c>
      <c r="E2156" t="s">
        <v>15</v>
      </c>
      <c r="F2156" t="s">
        <v>25</v>
      </c>
      <c r="G2156">
        <v>10</v>
      </c>
      <c r="H2156">
        <v>705</v>
      </c>
      <c r="I2156">
        <v>506.69</v>
      </c>
      <c r="J2156" t="s">
        <v>52</v>
      </c>
      <c r="K2156">
        <v>1500</v>
      </c>
      <c r="L2156">
        <v>800</v>
      </c>
      <c r="M2156" t="s">
        <v>27</v>
      </c>
    </row>
    <row r="2157" spans="1:13" x14ac:dyDescent="0.4">
      <c r="A2157">
        <v>102156</v>
      </c>
      <c r="B2157" s="1">
        <v>45928.959722222222</v>
      </c>
      <c r="C2157" t="s">
        <v>39</v>
      </c>
      <c r="D2157" t="s">
        <v>40</v>
      </c>
      <c r="E2157" t="s">
        <v>31</v>
      </c>
      <c r="F2157" t="s">
        <v>16</v>
      </c>
      <c r="G2157">
        <v>7</v>
      </c>
      <c r="H2157">
        <v>821</v>
      </c>
      <c r="I2157">
        <v>772.2</v>
      </c>
      <c r="J2157" t="s">
        <v>52</v>
      </c>
      <c r="K2157">
        <v>1500</v>
      </c>
      <c r="L2157">
        <v>800</v>
      </c>
      <c r="M2157" t="s">
        <v>18</v>
      </c>
    </row>
    <row r="2158" spans="1:13" x14ac:dyDescent="0.4">
      <c r="A2158">
        <v>102157</v>
      </c>
      <c r="B2158" s="1">
        <v>45981.896527777775</v>
      </c>
      <c r="C2158" t="s">
        <v>19</v>
      </c>
      <c r="D2158" t="s">
        <v>40</v>
      </c>
      <c r="E2158" t="s">
        <v>15</v>
      </c>
      <c r="F2158" t="s">
        <v>32</v>
      </c>
      <c r="G2158">
        <v>84</v>
      </c>
      <c r="H2158">
        <v>711</v>
      </c>
      <c r="I2158">
        <v>364.46</v>
      </c>
      <c r="J2158" t="s">
        <v>41</v>
      </c>
      <c r="K2158">
        <v>5500</v>
      </c>
      <c r="L2158">
        <v>3500</v>
      </c>
      <c r="M2158" t="s">
        <v>33</v>
      </c>
    </row>
    <row r="2159" spans="1:13" x14ac:dyDescent="0.4">
      <c r="A2159">
        <v>102158</v>
      </c>
      <c r="B2159" s="1">
        <v>45934.55</v>
      </c>
      <c r="C2159" t="s">
        <v>13</v>
      </c>
      <c r="D2159" t="s">
        <v>40</v>
      </c>
      <c r="E2159" t="s">
        <v>15</v>
      </c>
      <c r="F2159" t="s">
        <v>20</v>
      </c>
      <c r="G2159">
        <v>58</v>
      </c>
      <c r="H2159">
        <v>474</v>
      </c>
      <c r="I2159">
        <v>757.29</v>
      </c>
      <c r="J2159" t="s">
        <v>52</v>
      </c>
      <c r="K2159">
        <v>1500</v>
      </c>
      <c r="L2159">
        <v>800</v>
      </c>
      <c r="M2159" t="s">
        <v>22</v>
      </c>
    </row>
    <row r="2160" spans="1:13" x14ac:dyDescent="0.4">
      <c r="A2160">
        <v>102159</v>
      </c>
      <c r="B2160" s="1">
        <v>45798.663194444445</v>
      </c>
      <c r="C2160" t="s">
        <v>19</v>
      </c>
      <c r="D2160" t="s">
        <v>14</v>
      </c>
      <c r="E2160" t="s">
        <v>15</v>
      </c>
      <c r="F2160" t="s">
        <v>20</v>
      </c>
      <c r="G2160">
        <v>6</v>
      </c>
      <c r="H2160">
        <v>1159</v>
      </c>
      <c r="I2160">
        <v>987.56</v>
      </c>
      <c r="J2160" t="s">
        <v>21</v>
      </c>
      <c r="K2160">
        <v>6500</v>
      </c>
      <c r="L2160">
        <v>4200</v>
      </c>
      <c r="M2160" t="s">
        <v>22</v>
      </c>
    </row>
    <row r="2161" spans="1:13" x14ac:dyDescent="0.4">
      <c r="A2161">
        <v>102160</v>
      </c>
      <c r="B2161" s="1">
        <v>45932.909722222219</v>
      </c>
      <c r="C2161" t="s">
        <v>48</v>
      </c>
      <c r="D2161" t="s">
        <v>55</v>
      </c>
      <c r="E2161" t="s">
        <v>15</v>
      </c>
      <c r="F2161" t="s">
        <v>20</v>
      </c>
      <c r="G2161">
        <v>91</v>
      </c>
      <c r="H2161">
        <v>579</v>
      </c>
      <c r="I2161">
        <v>561.73</v>
      </c>
      <c r="J2161" t="s">
        <v>56</v>
      </c>
      <c r="K2161">
        <v>850</v>
      </c>
      <c r="L2161">
        <v>550</v>
      </c>
      <c r="M2161" t="s">
        <v>22</v>
      </c>
    </row>
    <row r="2162" spans="1:13" x14ac:dyDescent="0.4">
      <c r="A2162">
        <v>102161</v>
      </c>
      <c r="B2162" s="1">
        <v>45947.172222222223</v>
      </c>
      <c r="C2162" t="s">
        <v>39</v>
      </c>
      <c r="D2162" t="s">
        <v>46</v>
      </c>
      <c r="E2162" t="s">
        <v>15</v>
      </c>
      <c r="F2162" t="s">
        <v>20</v>
      </c>
      <c r="G2162">
        <v>26</v>
      </c>
      <c r="H2162">
        <v>694</v>
      </c>
      <c r="I2162">
        <v>454.98</v>
      </c>
      <c r="J2162" t="s">
        <v>53</v>
      </c>
      <c r="K2162">
        <v>15000</v>
      </c>
      <c r="L2162">
        <v>9500</v>
      </c>
      <c r="M2162" t="s">
        <v>22</v>
      </c>
    </row>
    <row r="2163" spans="1:13" x14ac:dyDescent="0.4">
      <c r="A2163">
        <v>102162</v>
      </c>
      <c r="B2163" s="1">
        <v>45991.181944444441</v>
      </c>
      <c r="C2163" t="s">
        <v>42</v>
      </c>
      <c r="D2163" t="s">
        <v>28</v>
      </c>
      <c r="E2163" t="s">
        <v>15</v>
      </c>
      <c r="F2163" t="s">
        <v>25</v>
      </c>
      <c r="G2163">
        <v>5</v>
      </c>
      <c r="H2163">
        <v>1148</v>
      </c>
      <c r="I2163">
        <v>936.58</v>
      </c>
      <c r="J2163" t="s">
        <v>30</v>
      </c>
      <c r="K2163">
        <v>450</v>
      </c>
      <c r="L2163">
        <v>200</v>
      </c>
      <c r="M2163" t="s">
        <v>27</v>
      </c>
    </row>
    <row r="2164" spans="1:13" x14ac:dyDescent="0.4">
      <c r="A2164">
        <v>102163</v>
      </c>
      <c r="B2164" s="1">
        <v>45709.676388888889</v>
      </c>
      <c r="C2164" t="s">
        <v>39</v>
      </c>
      <c r="D2164" t="s">
        <v>14</v>
      </c>
      <c r="E2164" t="s">
        <v>15</v>
      </c>
      <c r="F2164" t="s">
        <v>20</v>
      </c>
      <c r="G2164">
        <v>68</v>
      </c>
      <c r="H2164">
        <v>371</v>
      </c>
      <c r="I2164">
        <v>1027.3599999999999</v>
      </c>
      <c r="J2164" t="s">
        <v>17</v>
      </c>
      <c r="K2164">
        <v>3200</v>
      </c>
      <c r="L2164">
        <v>2000</v>
      </c>
      <c r="M2164" t="s">
        <v>22</v>
      </c>
    </row>
    <row r="2165" spans="1:13" x14ac:dyDescent="0.4">
      <c r="A2165">
        <v>102164</v>
      </c>
      <c r="B2165" s="1">
        <v>45684.137499999997</v>
      </c>
      <c r="C2165" t="s">
        <v>13</v>
      </c>
      <c r="D2165" t="s">
        <v>55</v>
      </c>
      <c r="E2165" t="s">
        <v>15</v>
      </c>
      <c r="F2165" t="s">
        <v>37</v>
      </c>
      <c r="G2165">
        <v>78</v>
      </c>
      <c r="H2165">
        <v>892</v>
      </c>
      <c r="I2165">
        <v>1126.94</v>
      </c>
      <c r="J2165" t="s">
        <v>58</v>
      </c>
      <c r="K2165">
        <v>1200</v>
      </c>
      <c r="L2165">
        <v>800</v>
      </c>
      <c r="M2165" t="s">
        <v>38</v>
      </c>
    </row>
    <row r="2166" spans="1:13" x14ac:dyDescent="0.4">
      <c r="A2166">
        <v>102165</v>
      </c>
      <c r="B2166" s="1">
        <v>45814.449305555558</v>
      </c>
      <c r="C2166" t="s">
        <v>42</v>
      </c>
      <c r="D2166" t="s">
        <v>43</v>
      </c>
      <c r="E2166" t="s">
        <v>15</v>
      </c>
      <c r="F2166" t="s">
        <v>37</v>
      </c>
      <c r="G2166">
        <v>10</v>
      </c>
      <c r="H2166">
        <v>698</v>
      </c>
      <c r="I2166">
        <v>860.42</v>
      </c>
      <c r="J2166" t="s">
        <v>51</v>
      </c>
      <c r="K2166">
        <v>1800</v>
      </c>
      <c r="L2166">
        <v>900</v>
      </c>
      <c r="M2166" t="s">
        <v>38</v>
      </c>
    </row>
    <row r="2167" spans="1:13" x14ac:dyDescent="0.4">
      <c r="A2167">
        <v>102166</v>
      </c>
      <c r="B2167" s="1">
        <v>45896.986805555556</v>
      </c>
      <c r="C2167" t="s">
        <v>23</v>
      </c>
      <c r="D2167" t="s">
        <v>43</v>
      </c>
      <c r="E2167" t="s">
        <v>31</v>
      </c>
      <c r="F2167" t="s">
        <v>16</v>
      </c>
      <c r="G2167">
        <v>28</v>
      </c>
      <c r="H2167">
        <v>458</v>
      </c>
      <c r="I2167">
        <v>419.4</v>
      </c>
      <c r="J2167" t="s">
        <v>61</v>
      </c>
      <c r="K2167">
        <v>2800</v>
      </c>
      <c r="L2167">
        <v>1500</v>
      </c>
      <c r="M2167" t="s">
        <v>18</v>
      </c>
    </row>
    <row r="2168" spans="1:13" x14ac:dyDescent="0.4">
      <c r="A2168">
        <v>102167</v>
      </c>
      <c r="B2168" s="1">
        <v>45813.240277777775</v>
      </c>
      <c r="C2168" t="s">
        <v>48</v>
      </c>
      <c r="D2168" t="s">
        <v>40</v>
      </c>
      <c r="E2168" t="s">
        <v>15</v>
      </c>
      <c r="F2168" t="s">
        <v>16</v>
      </c>
      <c r="G2168">
        <v>70</v>
      </c>
      <c r="H2168">
        <v>374</v>
      </c>
      <c r="I2168">
        <v>435.1</v>
      </c>
      <c r="J2168" t="s">
        <v>52</v>
      </c>
      <c r="K2168">
        <v>1500</v>
      </c>
      <c r="L2168">
        <v>800</v>
      </c>
      <c r="M2168" t="s">
        <v>18</v>
      </c>
    </row>
    <row r="2169" spans="1:13" x14ac:dyDescent="0.4">
      <c r="A2169">
        <v>102168</v>
      </c>
      <c r="B2169" s="1">
        <v>45948.95416666667</v>
      </c>
      <c r="C2169" t="s">
        <v>23</v>
      </c>
      <c r="D2169" t="s">
        <v>43</v>
      </c>
      <c r="E2169" t="s">
        <v>29</v>
      </c>
      <c r="F2169" t="s">
        <v>25</v>
      </c>
      <c r="G2169">
        <v>59</v>
      </c>
      <c r="H2169">
        <v>808</v>
      </c>
      <c r="I2169">
        <v>1013.88</v>
      </c>
      <c r="J2169" t="s">
        <v>51</v>
      </c>
      <c r="K2169">
        <v>1800</v>
      </c>
      <c r="L2169">
        <v>900</v>
      </c>
      <c r="M2169" t="s">
        <v>27</v>
      </c>
    </row>
    <row r="2170" spans="1:13" x14ac:dyDescent="0.4">
      <c r="A2170">
        <v>102169</v>
      </c>
      <c r="B2170" s="1">
        <v>45793.462500000001</v>
      </c>
      <c r="C2170" t="s">
        <v>48</v>
      </c>
      <c r="D2170" t="s">
        <v>46</v>
      </c>
      <c r="E2170" t="s">
        <v>29</v>
      </c>
      <c r="F2170" t="s">
        <v>16</v>
      </c>
      <c r="G2170">
        <v>8</v>
      </c>
      <c r="H2170">
        <v>631</v>
      </c>
      <c r="I2170">
        <v>755.78</v>
      </c>
      <c r="J2170" t="s">
        <v>47</v>
      </c>
      <c r="K2170">
        <v>4500</v>
      </c>
      <c r="L2170">
        <v>2800</v>
      </c>
      <c r="M2170" t="s">
        <v>18</v>
      </c>
    </row>
    <row r="2171" spans="1:13" x14ac:dyDescent="0.4">
      <c r="A2171">
        <v>102170</v>
      </c>
      <c r="B2171" s="1">
        <v>45801.446527777778</v>
      </c>
      <c r="C2171" t="s">
        <v>45</v>
      </c>
      <c r="D2171" t="s">
        <v>35</v>
      </c>
      <c r="E2171" t="s">
        <v>31</v>
      </c>
      <c r="F2171" t="s">
        <v>25</v>
      </c>
      <c r="G2171">
        <v>35</v>
      </c>
      <c r="H2171">
        <v>1194</v>
      </c>
      <c r="I2171">
        <v>558.25</v>
      </c>
      <c r="J2171" t="s">
        <v>49</v>
      </c>
      <c r="K2171">
        <v>8500</v>
      </c>
      <c r="L2171">
        <v>5500</v>
      </c>
      <c r="M2171" t="s">
        <v>27</v>
      </c>
    </row>
    <row r="2172" spans="1:13" x14ac:dyDescent="0.4">
      <c r="A2172">
        <v>102171</v>
      </c>
      <c r="B2172" s="1">
        <v>45763.365972222222</v>
      </c>
      <c r="C2172" t="s">
        <v>23</v>
      </c>
      <c r="D2172" t="s">
        <v>46</v>
      </c>
      <c r="E2172" t="s">
        <v>15</v>
      </c>
      <c r="F2172" t="s">
        <v>16</v>
      </c>
      <c r="G2172">
        <v>70</v>
      </c>
      <c r="H2172">
        <v>709</v>
      </c>
      <c r="I2172">
        <v>550.25</v>
      </c>
      <c r="J2172" t="s">
        <v>47</v>
      </c>
      <c r="K2172">
        <v>4500</v>
      </c>
      <c r="L2172">
        <v>2800</v>
      </c>
      <c r="M2172" t="s">
        <v>18</v>
      </c>
    </row>
    <row r="2173" spans="1:13" x14ac:dyDescent="0.4">
      <c r="A2173">
        <v>102172</v>
      </c>
      <c r="B2173" s="1">
        <v>45815.974999999999</v>
      </c>
      <c r="C2173" t="s">
        <v>48</v>
      </c>
      <c r="D2173" t="s">
        <v>55</v>
      </c>
      <c r="E2173" t="s">
        <v>31</v>
      </c>
      <c r="F2173" t="s">
        <v>16</v>
      </c>
      <c r="G2173">
        <v>26</v>
      </c>
      <c r="H2173">
        <v>653</v>
      </c>
      <c r="I2173">
        <v>2556</v>
      </c>
      <c r="J2173" t="s">
        <v>56</v>
      </c>
      <c r="K2173">
        <v>850</v>
      </c>
      <c r="L2173">
        <v>550</v>
      </c>
      <c r="M2173" t="s">
        <v>18</v>
      </c>
    </row>
    <row r="2174" spans="1:13" x14ac:dyDescent="0.4">
      <c r="A2174">
        <v>102173</v>
      </c>
      <c r="B2174" s="1">
        <v>45803.802083333336</v>
      </c>
      <c r="C2174" t="s">
        <v>34</v>
      </c>
      <c r="D2174" t="s">
        <v>14</v>
      </c>
      <c r="E2174" t="s">
        <v>29</v>
      </c>
      <c r="F2174" t="s">
        <v>16</v>
      </c>
      <c r="G2174">
        <v>76</v>
      </c>
      <c r="H2174">
        <v>853</v>
      </c>
      <c r="I2174">
        <v>428.33</v>
      </c>
      <c r="J2174" t="s">
        <v>17</v>
      </c>
      <c r="K2174">
        <v>3200</v>
      </c>
      <c r="L2174">
        <v>2000</v>
      </c>
      <c r="M2174" t="s">
        <v>18</v>
      </c>
    </row>
    <row r="2175" spans="1:13" x14ac:dyDescent="0.4">
      <c r="A2175">
        <v>102174</v>
      </c>
      <c r="B2175" s="1">
        <v>45659.525694444441</v>
      </c>
      <c r="C2175" t="s">
        <v>45</v>
      </c>
      <c r="D2175" t="s">
        <v>55</v>
      </c>
      <c r="E2175" t="s">
        <v>15</v>
      </c>
      <c r="F2175" t="s">
        <v>25</v>
      </c>
      <c r="G2175">
        <v>87</v>
      </c>
      <c r="H2175">
        <v>1022</v>
      </c>
      <c r="I2175">
        <v>1080.97</v>
      </c>
      <c r="J2175" t="s">
        <v>58</v>
      </c>
      <c r="K2175">
        <v>1200</v>
      </c>
      <c r="L2175">
        <v>800</v>
      </c>
      <c r="M2175" t="s">
        <v>27</v>
      </c>
    </row>
    <row r="2176" spans="1:13" x14ac:dyDescent="0.4">
      <c r="A2176">
        <v>102175</v>
      </c>
      <c r="B2176" s="1">
        <v>45734.952777777777</v>
      </c>
      <c r="C2176" t="s">
        <v>42</v>
      </c>
      <c r="D2176" t="s">
        <v>28</v>
      </c>
      <c r="E2176" t="s">
        <v>15</v>
      </c>
      <c r="F2176" t="s">
        <v>20</v>
      </c>
      <c r="G2176">
        <v>59</v>
      </c>
      <c r="H2176">
        <v>1038</v>
      </c>
      <c r="I2176">
        <v>898.26</v>
      </c>
      <c r="J2176" t="s">
        <v>54</v>
      </c>
      <c r="K2176">
        <v>2500</v>
      </c>
      <c r="L2176">
        <v>1500</v>
      </c>
      <c r="M2176" t="s">
        <v>22</v>
      </c>
    </row>
    <row r="2177" spans="1:13" x14ac:dyDescent="0.4">
      <c r="A2177">
        <v>102176</v>
      </c>
      <c r="B2177" s="1">
        <v>45789.597222222219</v>
      </c>
      <c r="C2177" t="s">
        <v>50</v>
      </c>
      <c r="D2177" t="s">
        <v>14</v>
      </c>
      <c r="E2177" t="s">
        <v>29</v>
      </c>
      <c r="F2177" t="s">
        <v>16</v>
      </c>
      <c r="G2177">
        <v>92</v>
      </c>
      <c r="H2177">
        <v>511</v>
      </c>
      <c r="I2177">
        <v>1026.68</v>
      </c>
      <c r="J2177" t="s">
        <v>17</v>
      </c>
      <c r="K2177">
        <v>3200</v>
      </c>
      <c r="L2177">
        <v>2000</v>
      </c>
      <c r="M2177" t="s">
        <v>18</v>
      </c>
    </row>
    <row r="2178" spans="1:13" x14ac:dyDescent="0.4">
      <c r="A2178">
        <v>102177</v>
      </c>
      <c r="B2178" s="1">
        <v>45747.092361111114</v>
      </c>
      <c r="C2178" t="s">
        <v>23</v>
      </c>
      <c r="D2178" t="s">
        <v>35</v>
      </c>
      <c r="E2178" t="s">
        <v>15</v>
      </c>
      <c r="F2178" t="s">
        <v>32</v>
      </c>
      <c r="G2178">
        <v>96</v>
      </c>
      <c r="H2178">
        <v>659</v>
      </c>
      <c r="I2178">
        <v>259.35000000000002</v>
      </c>
      <c r="J2178" t="s">
        <v>49</v>
      </c>
      <c r="K2178">
        <v>8500</v>
      </c>
      <c r="L2178">
        <v>5500</v>
      </c>
      <c r="M2178" t="s">
        <v>33</v>
      </c>
    </row>
    <row r="2179" spans="1:13" x14ac:dyDescent="0.4">
      <c r="A2179">
        <v>102178</v>
      </c>
      <c r="B2179" s="1">
        <v>46002.179861111108</v>
      </c>
      <c r="C2179" t="s">
        <v>42</v>
      </c>
      <c r="D2179" t="s">
        <v>14</v>
      </c>
      <c r="E2179" t="s">
        <v>15</v>
      </c>
      <c r="F2179" t="s">
        <v>20</v>
      </c>
      <c r="G2179">
        <v>88</v>
      </c>
      <c r="H2179">
        <v>635</v>
      </c>
      <c r="I2179">
        <v>777.24</v>
      </c>
      <c r="J2179" t="s">
        <v>21</v>
      </c>
      <c r="K2179">
        <v>6500</v>
      </c>
      <c r="L2179">
        <v>4200</v>
      </c>
      <c r="M2179" t="s">
        <v>22</v>
      </c>
    </row>
    <row r="2180" spans="1:13" x14ac:dyDescent="0.4">
      <c r="A2180">
        <v>102179</v>
      </c>
      <c r="B2180" s="1">
        <v>46007.786805555559</v>
      </c>
      <c r="C2180" t="s">
        <v>19</v>
      </c>
      <c r="D2180" t="s">
        <v>40</v>
      </c>
      <c r="E2180" t="s">
        <v>29</v>
      </c>
      <c r="F2180" t="s">
        <v>37</v>
      </c>
      <c r="G2180">
        <v>37</v>
      </c>
      <c r="H2180">
        <v>351</v>
      </c>
      <c r="I2180">
        <v>625.61</v>
      </c>
      <c r="J2180" t="s">
        <v>41</v>
      </c>
      <c r="K2180">
        <v>5500</v>
      </c>
      <c r="L2180">
        <v>3500</v>
      </c>
      <c r="M2180" t="s">
        <v>38</v>
      </c>
    </row>
    <row r="2181" spans="1:13" x14ac:dyDescent="0.4">
      <c r="A2181">
        <v>102180</v>
      </c>
      <c r="B2181" s="1">
        <v>45920.618750000001</v>
      </c>
      <c r="C2181" t="s">
        <v>13</v>
      </c>
      <c r="D2181" t="s">
        <v>43</v>
      </c>
      <c r="E2181" t="s">
        <v>15</v>
      </c>
      <c r="F2181" t="s">
        <v>37</v>
      </c>
      <c r="G2181">
        <v>46</v>
      </c>
      <c r="H2181">
        <v>754</v>
      </c>
      <c r="I2181">
        <v>648.54</v>
      </c>
      <c r="J2181" t="s">
        <v>44</v>
      </c>
      <c r="K2181">
        <v>4500</v>
      </c>
      <c r="L2181">
        <v>2500</v>
      </c>
      <c r="M2181" t="s">
        <v>38</v>
      </c>
    </row>
    <row r="2182" spans="1:13" x14ac:dyDescent="0.4">
      <c r="A2182">
        <v>102181</v>
      </c>
      <c r="B2182" s="1">
        <v>46008.255555555559</v>
      </c>
      <c r="C2182" t="s">
        <v>48</v>
      </c>
      <c r="D2182" t="s">
        <v>43</v>
      </c>
      <c r="E2182" t="s">
        <v>15</v>
      </c>
      <c r="F2182" t="s">
        <v>25</v>
      </c>
      <c r="G2182">
        <v>48</v>
      </c>
      <c r="H2182">
        <v>401</v>
      </c>
      <c r="I2182">
        <v>564.03</v>
      </c>
      <c r="J2182" t="s">
        <v>44</v>
      </c>
      <c r="K2182">
        <v>4500</v>
      </c>
      <c r="L2182">
        <v>2500</v>
      </c>
      <c r="M2182" t="s">
        <v>27</v>
      </c>
    </row>
    <row r="2183" spans="1:13" x14ac:dyDescent="0.4">
      <c r="A2183">
        <v>102182</v>
      </c>
      <c r="B2183" s="1">
        <v>45765.116666666669</v>
      </c>
      <c r="C2183" t="s">
        <v>45</v>
      </c>
      <c r="D2183" t="s">
        <v>35</v>
      </c>
      <c r="E2183" t="s">
        <v>15</v>
      </c>
      <c r="F2183" t="s">
        <v>37</v>
      </c>
      <c r="G2183">
        <v>66</v>
      </c>
      <c r="H2183">
        <v>794</v>
      </c>
      <c r="I2183">
        <v>911.86</v>
      </c>
      <c r="J2183" t="s">
        <v>36</v>
      </c>
      <c r="K2183">
        <v>12000</v>
      </c>
      <c r="L2183">
        <v>8000</v>
      </c>
      <c r="M2183" t="s">
        <v>38</v>
      </c>
    </row>
    <row r="2184" spans="1:13" x14ac:dyDescent="0.4">
      <c r="A2184">
        <v>102183</v>
      </c>
      <c r="B2184" s="1">
        <v>45731.309027777781</v>
      </c>
      <c r="C2184" t="s">
        <v>23</v>
      </c>
      <c r="D2184" t="s">
        <v>24</v>
      </c>
      <c r="E2184" t="s">
        <v>31</v>
      </c>
      <c r="F2184" t="s">
        <v>37</v>
      </c>
      <c r="G2184">
        <v>4</v>
      </c>
      <c r="H2184">
        <v>884</v>
      </c>
      <c r="I2184">
        <v>1196.3699999999999</v>
      </c>
      <c r="J2184" t="s">
        <v>60</v>
      </c>
      <c r="K2184">
        <v>25000</v>
      </c>
      <c r="L2184">
        <v>18000</v>
      </c>
      <c r="M2184" t="s">
        <v>38</v>
      </c>
    </row>
    <row r="2185" spans="1:13" x14ac:dyDescent="0.4">
      <c r="A2185">
        <v>102184</v>
      </c>
      <c r="B2185" s="1">
        <v>45696.532638888886</v>
      </c>
      <c r="C2185" t="s">
        <v>45</v>
      </c>
      <c r="D2185" t="s">
        <v>46</v>
      </c>
      <c r="E2185" t="s">
        <v>15</v>
      </c>
      <c r="F2185" t="s">
        <v>37</v>
      </c>
      <c r="G2185">
        <v>55</v>
      </c>
      <c r="H2185">
        <v>1047</v>
      </c>
      <c r="I2185">
        <v>393.25</v>
      </c>
      <c r="J2185" t="s">
        <v>47</v>
      </c>
      <c r="K2185">
        <v>4500</v>
      </c>
      <c r="L2185">
        <v>2800</v>
      </c>
      <c r="M2185" t="s">
        <v>38</v>
      </c>
    </row>
    <row r="2186" spans="1:13" x14ac:dyDescent="0.4">
      <c r="A2186">
        <v>102185</v>
      </c>
      <c r="B2186" s="1">
        <v>45816.625</v>
      </c>
      <c r="C2186" t="s">
        <v>39</v>
      </c>
      <c r="D2186" t="s">
        <v>14</v>
      </c>
      <c r="E2186" t="s">
        <v>15</v>
      </c>
      <c r="F2186" t="s">
        <v>16</v>
      </c>
      <c r="G2186">
        <v>6</v>
      </c>
      <c r="H2186">
        <v>1027</v>
      </c>
      <c r="I2186">
        <v>237.15</v>
      </c>
      <c r="J2186" t="s">
        <v>21</v>
      </c>
      <c r="K2186">
        <v>6500</v>
      </c>
      <c r="L2186">
        <v>4200</v>
      </c>
      <c r="M2186" t="s">
        <v>18</v>
      </c>
    </row>
    <row r="2187" spans="1:13" x14ac:dyDescent="0.4">
      <c r="A2187">
        <v>102186</v>
      </c>
      <c r="B2187" s="1">
        <v>45728.305555555555</v>
      </c>
      <c r="C2187" t="s">
        <v>39</v>
      </c>
      <c r="D2187" t="s">
        <v>24</v>
      </c>
      <c r="E2187" t="s">
        <v>29</v>
      </c>
      <c r="F2187" t="s">
        <v>25</v>
      </c>
      <c r="G2187">
        <v>13</v>
      </c>
      <c r="H2187">
        <v>1076</v>
      </c>
      <c r="I2187">
        <v>742.11</v>
      </c>
      <c r="J2187" t="s">
        <v>26</v>
      </c>
      <c r="K2187">
        <v>45000</v>
      </c>
      <c r="L2187">
        <v>32000</v>
      </c>
      <c r="M2187" t="s">
        <v>27</v>
      </c>
    </row>
    <row r="2188" spans="1:13" x14ac:dyDescent="0.4">
      <c r="A2188">
        <v>102187</v>
      </c>
      <c r="B2188" s="1">
        <v>45969.878472222219</v>
      </c>
      <c r="C2188" t="s">
        <v>50</v>
      </c>
      <c r="D2188" t="s">
        <v>46</v>
      </c>
      <c r="E2188" t="s">
        <v>29</v>
      </c>
      <c r="F2188" t="s">
        <v>37</v>
      </c>
      <c r="G2188">
        <v>21</v>
      </c>
      <c r="H2188">
        <v>651</v>
      </c>
      <c r="I2188">
        <v>1063.05</v>
      </c>
      <c r="J2188" t="s">
        <v>47</v>
      </c>
      <c r="K2188">
        <v>4500</v>
      </c>
      <c r="L2188">
        <v>2800</v>
      </c>
      <c r="M2188" t="s">
        <v>38</v>
      </c>
    </row>
    <row r="2189" spans="1:13" x14ac:dyDescent="0.4">
      <c r="A2189">
        <v>102188</v>
      </c>
      <c r="B2189" s="1">
        <v>45898.353472222225</v>
      </c>
      <c r="C2189" t="s">
        <v>19</v>
      </c>
      <c r="D2189" t="s">
        <v>43</v>
      </c>
      <c r="E2189" t="s">
        <v>29</v>
      </c>
      <c r="F2189" t="s">
        <v>25</v>
      </c>
      <c r="G2189">
        <v>22</v>
      </c>
      <c r="H2189">
        <v>1114</v>
      </c>
      <c r="I2189">
        <v>1179.49</v>
      </c>
      <c r="J2189" t="s">
        <v>61</v>
      </c>
      <c r="K2189">
        <v>2800</v>
      </c>
      <c r="L2189">
        <v>1500</v>
      </c>
      <c r="M2189" t="s">
        <v>27</v>
      </c>
    </row>
    <row r="2190" spans="1:13" x14ac:dyDescent="0.4">
      <c r="A2190">
        <v>102189</v>
      </c>
      <c r="B2190" s="1">
        <v>45955.04791666667</v>
      </c>
      <c r="C2190" t="s">
        <v>23</v>
      </c>
      <c r="D2190" t="s">
        <v>55</v>
      </c>
      <c r="E2190" t="s">
        <v>31</v>
      </c>
      <c r="F2190" t="s">
        <v>16</v>
      </c>
      <c r="G2190">
        <v>61</v>
      </c>
      <c r="H2190">
        <v>603</v>
      </c>
      <c r="I2190">
        <v>1326.6</v>
      </c>
      <c r="J2190" t="s">
        <v>57</v>
      </c>
      <c r="K2190">
        <v>600</v>
      </c>
      <c r="L2190">
        <v>350</v>
      </c>
      <c r="M2190" t="s">
        <v>18</v>
      </c>
    </row>
    <row r="2191" spans="1:13" x14ac:dyDescent="0.4">
      <c r="A2191">
        <v>102190</v>
      </c>
      <c r="B2191" s="1">
        <v>45693.893750000003</v>
      </c>
      <c r="C2191" t="s">
        <v>13</v>
      </c>
      <c r="D2191" t="s">
        <v>28</v>
      </c>
      <c r="E2191" t="s">
        <v>31</v>
      </c>
      <c r="F2191" t="s">
        <v>37</v>
      </c>
      <c r="G2191">
        <v>99</v>
      </c>
      <c r="H2191">
        <v>1073</v>
      </c>
      <c r="I2191">
        <v>380.49</v>
      </c>
      <c r="J2191" t="s">
        <v>30</v>
      </c>
      <c r="K2191">
        <v>450</v>
      </c>
      <c r="L2191">
        <v>200</v>
      </c>
      <c r="M2191" t="s">
        <v>38</v>
      </c>
    </row>
    <row r="2192" spans="1:13" x14ac:dyDescent="0.4">
      <c r="A2192">
        <v>102191</v>
      </c>
      <c r="B2192" s="1">
        <v>45741.804166666669</v>
      </c>
      <c r="C2192" t="s">
        <v>48</v>
      </c>
      <c r="D2192" t="s">
        <v>35</v>
      </c>
      <c r="E2192" t="s">
        <v>29</v>
      </c>
      <c r="F2192" t="s">
        <v>37</v>
      </c>
      <c r="G2192">
        <v>56</v>
      </c>
      <c r="H2192">
        <v>781</v>
      </c>
      <c r="I2192">
        <v>616.17999999999995</v>
      </c>
      <c r="J2192" t="s">
        <v>49</v>
      </c>
      <c r="K2192">
        <v>8500</v>
      </c>
      <c r="L2192">
        <v>5500</v>
      </c>
      <c r="M2192" t="s">
        <v>38</v>
      </c>
    </row>
    <row r="2193" spans="1:13" x14ac:dyDescent="0.4">
      <c r="A2193">
        <v>102192</v>
      </c>
      <c r="B2193" s="1">
        <v>45920.95416666667</v>
      </c>
      <c r="C2193" t="s">
        <v>50</v>
      </c>
      <c r="D2193" t="s">
        <v>46</v>
      </c>
      <c r="E2193" t="s">
        <v>15</v>
      </c>
      <c r="F2193" t="s">
        <v>25</v>
      </c>
      <c r="G2193">
        <v>72</v>
      </c>
      <c r="H2193">
        <v>548</v>
      </c>
      <c r="I2193">
        <v>1790.17</v>
      </c>
      <c r="J2193" t="s">
        <v>47</v>
      </c>
      <c r="K2193">
        <v>4500</v>
      </c>
      <c r="L2193">
        <v>2800</v>
      </c>
      <c r="M2193" t="s">
        <v>27</v>
      </c>
    </row>
    <row r="2194" spans="1:13" x14ac:dyDescent="0.4">
      <c r="A2194">
        <v>102193</v>
      </c>
      <c r="B2194" s="1">
        <v>45967.027777777781</v>
      </c>
      <c r="C2194" t="s">
        <v>19</v>
      </c>
      <c r="D2194" t="s">
        <v>55</v>
      </c>
      <c r="E2194" t="s">
        <v>15</v>
      </c>
      <c r="F2194" t="s">
        <v>20</v>
      </c>
      <c r="G2194">
        <v>65</v>
      </c>
      <c r="H2194">
        <v>892</v>
      </c>
      <c r="I2194">
        <v>2256.19</v>
      </c>
      <c r="J2194" t="s">
        <v>57</v>
      </c>
      <c r="K2194">
        <v>600</v>
      </c>
      <c r="L2194">
        <v>350</v>
      </c>
      <c r="M2194" t="s">
        <v>22</v>
      </c>
    </row>
    <row r="2195" spans="1:13" x14ac:dyDescent="0.4">
      <c r="A2195">
        <v>102194</v>
      </c>
      <c r="B2195" s="1">
        <v>45829.831944444442</v>
      </c>
      <c r="C2195" t="s">
        <v>45</v>
      </c>
      <c r="D2195" t="s">
        <v>40</v>
      </c>
      <c r="E2195" t="s">
        <v>15</v>
      </c>
      <c r="F2195" t="s">
        <v>20</v>
      </c>
      <c r="G2195">
        <v>85</v>
      </c>
      <c r="H2195">
        <v>1154</v>
      </c>
      <c r="I2195">
        <v>381.29</v>
      </c>
      <c r="J2195" t="s">
        <v>41</v>
      </c>
      <c r="K2195">
        <v>5500</v>
      </c>
      <c r="L2195">
        <v>3500</v>
      </c>
      <c r="M2195" t="s">
        <v>22</v>
      </c>
    </row>
    <row r="2196" spans="1:13" x14ac:dyDescent="0.4">
      <c r="A2196">
        <v>102195</v>
      </c>
      <c r="B2196" s="1">
        <v>45830.51458333333</v>
      </c>
      <c r="C2196" t="s">
        <v>13</v>
      </c>
      <c r="D2196" t="s">
        <v>46</v>
      </c>
      <c r="E2196" t="s">
        <v>29</v>
      </c>
      <c r="F2196" t="s">
        <v>32</v>
      </c>
      <c r="G2196">
        <v>20</v>
      </c>
      <c r="H2196">
        <v>638</v>
      </c>
      <c r="I2196">
        <v>332.62</v>
      </c>
      <c r="J2196" t="s">
        <v>47</v>
      </c>
      <c r="K2196">
        <v>4500</v>
      </c>
      <c r="L2196">
        <v>2800</v>
      </c>
      <c r="M2196" t="s">
        <v>33</v>
      </c>
    </row>
    <row r="2197" spans="1:13" x14ac:dyDescent="0.4">
      <c r="A2197">
        <v>102196</v>
      </c>
      <c r="B2197" s="1">
        <v>46019.515277777777</v>
      </c>
      <c r="C2197" t="s">
        <v>48</v>
      </c>
      <c r="D2197" t="s">
        <v>46</v>
      </c>
      <c r="E2197" t="s">
        <v>15</v>
      </c>
      <c r="F2197" t="s">
        <v>25</v>
      </c>
      <c r="G2197">
        <v>81</v>
      </c>
      <c r="H2197">
        <v>1180</v>
      </c>
      <c r="I2197">
        <v>312.89</v>
      </c>
      <c r="J2197" t="s">
        <v>53</v>
      </c>
      <c r="K2197">
        <v>15000</v>
      </c>
      <c r="L2197">
        <v>9500</v>
      </c>
      <c r="M2197" t="s">
        <v>27</v>
      </c>
    </row>
    <row r="2198" spans="1:13" x14ac:dyDescent="0.4">
      <c r="A2198">
        <v>102197</v>
      </c>
      <c r="B2198" s="1">
        <v>45704.428472222222</v>
      </c>
      <c r="C2198" t="s">
        <v>42</v>
      </c>
      <c r="D2198" t="s">
        <v>28</v>
      </c>
      <c r="E2198" t="s">
        <v>31</v>
      </c>
      <c r="F2198" t="s">
        <v>37</v>
      </c>
      <c r="G2198">
        <v>11</v>
      </c>
      <c r="H2198">
        <v>833</v>
      </c>
      <c r="I2198">
        <v>492</v>
      </c>
      <c r="J2198" t="s">
        <v>54</v>
      </c>
      <c r="K2198">
        <v>2500</v>
      </c>
      <c r="L2198">
        <v>1500</v>
      </c>
      <c r="M2198" t="s">
        <v>38</v>
      </c>
    </row>
    <row r="2199" spans="1:13" x14ac:dyDescent="0.4">
      <c r="A2199">
        <v>102198</v>
      </c>
      <c r="B2199" s="1">
        <v>45798.410416666666</v>
      </c>
      <c r="C2199" t="s">
        <v>42</v>
      </c>
      <c r="D2199" t="s">
        <v>40</v>
      </c>
      <c r="E2199" t="s">
        <v>15</v>
      </c>
      <c r="F2199" t="s">
        <v>32</v>
      </c>
      <c r="G2199">
        <v>20</v>
      </c>
      <c r="H2199">
        <v>305</v>
      </c>
      <c r="I2199">
        <v>369.28</v>
      </c>
      <c r="J2199" t="s">
        <v>52</v>
      </c>
      <c r="K2199">
        <v>1500</v>
      </c>
      <c r="L2199">
        <v>800</v>
      </c>
      <c r="M2199" t="s">
        <v>33</v>
      </c>
    </row>
    <row r="2200" spans="1:13" x14ac:dyDescent="0.4">
      <c r="A2200">
        <v>102199</v>
      </c>
      <c r="B2200" s="1">
        <v>45775.824305555558</v>
      </c>
      <c r="C2200" t="s">
        <v>34</v>
      </c>
      <c r="D2200" t="s">
        <v>28</v>
      </c>
      <c r="E2200" t="s">
        <v>15</v>
      </c>
      <c r="F2200" t="s">
        <v>16</v>
      </c>
      <c r="G2200">
        <v>90</v>
      </c>
      <c r="H2200">
        <v>451</v>
      </c>
      <c r="I2200">
        <v>218.43</v>
      </c>
      <c r="J2200" t="s">
        <v>30</v>
      </c>
      <c r="K2200">
        <v>450</v>
      </c>
      <c r="L2200">
        <v>200</v>
      </c>
      <c r="M2200" t="s">
        <v>18</v>
      </c>
    </row>
    <row r="2201" spans="1:13" x14ac:dyDescent="0.4">
      <c r="A2201">
        <v>102200</v>
      </c>
      <c r="B2201" s="1">
        <v>45934.227083333331</v>
      </c>
      <c r="C2201" t="s">
        <v>19</v>
      </c>
      <c r="D2201" t="s">
        <v>43</v>
      </c>
      <c r="E2201" t="s">
        <v>15</v>
      </c>
      <c r="F2201" t="s">
        <v>25</v>
      </c>
      <c r="G2201">
        <v>2</v>
      </c>
      <c r="H2201">
        <v>897</v>
      </c>
      <c r="I2201">
        <v>446.37</v>
      </c>
      <c r="J2201" t="s">
        <v>44</v>
      </c>
      <c r="K2201">
        <v>4500</v>
      </c>
      <c r="L2201">
        <v>2500</v>
      </c>
      <c r="M2201" t="s">
        <v>27</v>
      </c>
    </row>
    <row r="2202" spans="1:13" x14ac:dyDescent="0.4">
      <c r="A2202">
        <v>102201</v>
      </c>
      <c r="B2202" s="1">
        <v>45871.646527777775</v>
      </c>
      <c r="C2202" t="s">
        <v>34</v>
      </c>
      <c r="D2202" t="s">
        <v>14</v>
      </c>
      <c r="E2202" t="s">
        <v>15</v>
      </c>
      <c r="F2202" t="s">
        <v>25</v>
      </c>
      <c r="G2202">
        <v>73</v>
      </c>
      <c r="H2202">
        <v>416</v>
      </c>
      <c r="I2202">
        <v>529.67999999999995</v>
      </c>
      <c r="J2202" t="s">
        <v>21</v>
      </c>
      <c r="K2202">
        <v>6500</v>
      </c>
      <c r="L2202">
        <v>4200</v>
      </c>
      <c r="M2202" t="s">
        <v>27</v>
      </c>
    </row>
    <row r="2203" spans="1:13" x14ac:dyDescent="0.4">
      <c r="A2203">
        <v>102202</v>
      </c>
      <c r="B2203" s="1">
        <v>45877.24722222222</v>
      </c>
      <c r="C2203" t="s">
        <v>13</v>
      </c>
      <c r="D2203" t="s">
        <v>14</v>
      </c>
      <c r="E2203" t="s">
        <v>29</v>
      </c>
      <c r="F2203" t="s">
        <v>32</v>
      </c>
      <c r="G2203">
        <v>54</v>
      </c>
      <c r="H2203">
        <v>538</v>
      </c>
      <c r="I2203">
        <v>354.2</v>
      </c>
      <c r="J2203" t="s">
        <v>21</v>
      </c>
      <c r="K2203">
        <v>6500</v>
      </c>
      <c r="L2203">
        <v>4200</v>
      </c>
      <c r="M2203" t="s">
        <v>33</v>
      </c>
    </row>
    <row r="2204" spans="1:13" x14ac:dyDescent="0.4">
      <c r="A2204">
        <v>102203</v>
      </c>
      <c r="B2204" s="1">
        <v>45683.9</v>
      </c>
      <c r="C2204" t="s">
        <v>13</v>
      </c>
      <c r="D2204" t="s">
        <v>55</v>
      </c>
      <c r="E2204" t="s">
        <v>29</v>
      </c>
      <c r="F2204" t="s">
        <v>32</v>
      </c>
      <c r="G2204">
        <v>63</v>
      </c>
      <c r="H2204">
        <v>471</v>
      </c>
      <c r="I2204">
        <v>1112.0999999999999</v>
      </c>
      <c r="J2204" t="s">
        <v>58</v>
      </c>
      <c r="K2204">
        <v>1200</v>
      </c>
      <c r="L2204">
        <v>800</v>
      </c>
      <c r="M2204" t="s">
        <v>33</v>
      </c>
    </row>
    <row r="2205" spans="1:13" x14ac:dyDescent="0.4">
      <c r="A2205">
        <v>102204</v>
      </c>
      <c r="B2205" s="1">
        <v>45666.806250000001</v>
      </c>
      <c r="C2205" t="s">
        <v>34</v>
      </c>
      <c r="D2205" t="s">
        <v>55</v>
      </c>
      <c r="E2205" t="s">
        <v>29</v>
      </c>
      <c r="F2205" t="s">
        <v>37</v>
      </c>
      <c r="G2205">
        <v>77</v>
      </c>
      <c r="H2205">
        <v>733</v>
      </c>
      <c r="I2205">
        <v>1143.5999999999999</v>
      </c>
      <c r="J2205" t="s">
        <v>58</v>
      </c>
      <c r="K2205">
        <v>1200</v>
      </c>
      <c r="L2205">
        <v>800</v>
      </c>
      <c r="M2205" t="s">
        <v>38</v>
      </c>
    </row>
    <row r="2206" spans="1:13" x14ac:dyDescent="0.4">
      <c r="A2206">
        <v>102205</v>
      </c>
      <c r="B2206" s="1">
        <v>45928.844444444447</v>
      </c>
      <c r="C2206" t="s">
        <v>19</v>
      </c>
      <c r="D2206" t="s">
        <v>35</v>
      </c>
      <c r="E2206" t="s">
        <v>29</v>
      </c>
      <c r="F2206" t="s">
        <v>25</v>
      </c>
      <c r="G2206">
        <v>60</v>
      </c>
      <c r="H2206">
        <v>559</v>
      </c>
      <c r="I2206">
        <v>311.92</v>
      </c>
      <c r="J2206" t="s">
        <v>49</v>
      </c>
      <c r="K2206">
        <v>8500</v>
      </c>
      <c r="L2206">
        <v>5500</v>
      </c>
      <c r="M2206" t="s">
        <v>27</v>
      </c>
    </row>
    <row r="2207" spans="1:13" x14ac:dyDescent="0.4">
      <c r="A2207">
        <v>102206</v>
      </c>
      <c r="B2207" s="1">
        <v>45667.537499999999</v>
      </c>
      <c r="C2207" t="s">
        <v>19</v>
      </c>
      <c r="D2207" t="s">
        <v>43</v>
      </c>
      <c r="E2207" t="s">
        <v>29</v>
      </c>
      <c r="F2207" t="s">
        <v>37</v>
      </c>
      <c r="G2207">
        <v>21</v>
      </c>
      <c r="H2207">
        <v>1013</v>
      </c>
      <c r="I2207">
        <v>324.05</v>
      </c>
      <c r="J2207" t="s">
        <v>61</v>
      </c>
      <c r="K2207">
        <v>2800</v>
      </c>
      <c r="L2207">
        <v>1500</v>
      </c>
      <c r="M2207" t="s">
        <v>38</v>
      </c>
    </row>
    <row r="2208" spans="1:13" x14ac:dyDescent="0.4">
      <c r="A2208">
        <v>102207</v>
      </c>
      <c r="B2208" s="1">
        <v>45778.495833333334</v>
      </c>
      <c r="C2208" t="s">
        <v>39</v>
      </c>
      <c r="D2208" t="s">
        <v>28</v>
      </c>
      <c r="E2208" t="s">
        <v>31</v>
      </c>
      <c r="F2208" t="s">
        <v>37</v>
      </c>
      <c r="G2208">
        <v>90</v>
      </c>
      <c r="H2208">
        <v>1090</v>
      </c>
      <c r="I2208">
        <v>504.33</v>
      </c>
      <c r="J2208" t="s">
        <v>54</v>
      </c>
      <c r="K2208">
        <v>2500</v>
      </c>
      <c r="L2208">
        <v>1500</v>
      </c>
      <c r="M2208" t="s">
        <v>38</v>
      </c>
    </row>
    <row r="2209" spans="1:13" x14ac:dyDescent="0.4">
      <c r="A2209">
        <v>102208</v>
      </c>
      <c r="B2209" s="1">
        <v>45782.330555555556</v>
      </c>
      <c r="C2209" t="s">
        <v>39</v>
      </c>
      <c r="D2209" t="s">
        <v>46</v>
      </c>
      <c r="E2209" t="s">
        <v>15</v>
      </c>
      <c r="F2209" t="s">
        <v>25</v>
      </c>
      <c r="G2209">
        <v>32</v>
      </c>
      <c r="H2209">
        <v>319</v>
      </c>
      <c r="I2209">
        <v>729.82</v>
      </c>
      <c r="J2209" t="s">
        <v>53</v>
      </c>
      <c r="K2209">
        <v>15000</v>
      </c>
      <c r="L2209">
        <v>9500</v>
      </c>
      <c r="M2209" t="s">
        <v>27</v>
      </c>
    </row>
    <row r="2210" spans="1:13" x14ac:dyDescent="0.4">
      <c r="A2210">
        <v>102209</v>
      </c>
      <c r="B2210" s="1">
        <v>45827.104861111111</v>
      </c>
      <c r="C2210" t="s">
        <v>50</v>
      </c>
      <c r="D2210" t="s">
        <v>35</v>
      </c>
      <c r="E2210" t="s">
        <v>15</v>
      </c>
      <c r="F2210" t="s">
        <v>20</v>
      </c>
      <c r="G2210">
        <v>72</v>
      </c>
      <c r="H2210">
        <v>718</v>
      </c>
      <c r="I2210">
        <v>2561.66</v>
      </c>
      <c r="J2210" t="s">
        <v>36</v>
      </c>
      <c r="K2210">
        <v>12000</v>
      </c>
      <c r="L2210">
        <v>8000</v>
      </c>
      <c r="M2210" t="s">
        <v>22</v>
      </c>
    </row>
    <row r="2211" spans="1:13" x14ac:dyDescent="0.4">
      <c r="A2211">
        <v>102210</v>
      </c>
      <c r="B2211" s="1">
        <v>45729.510416666664</v>
      </c>
      <c r="C2211" t="s">
        <v>42</v>
      </c>
      <c r="D2211" t="s">
        <v>14</v>
      </c>
      <c r="E2211" t="s">
        <v>29</v>
      </c>
      <c r="F2211" t="s">
        <v>37</v>
      </c>
      <c r="G2211">
        <v>40</v>
      </c>
      <c r="H2211">
        <v>789</v>
      </c>
      <c r="I2211">
        <v>887.42</v>
      </c>
      <c r="J2211" t="s">
        <v>21</v>
      </c>
      <c r="K2211">
        <v>6500</v>
      </c>
      <c r="L2211">
        <v>4200</v>
      </c>
      <c r="M2211" t="s">
        <v>38</v>
      </c>
    </row>
    <row r="2212" spans="1:13" x14ac:dyDescent="0.4">
      <c r="A2212">
        <v>102211</v>
      </c>
      <c r="B2212" s="1">
        <v>45809.904166666667</v>
      </c>
      <c r="C2212" t="s">
        <v>48</v>
      </c>
      <c r="D2212" t="s">
        <v>35</v>
      </c>
      <c r="E2212" t="s">
        <v>15</v>
      </c>
      <c r="F2212" t="s">
        <v>37</v>
      </c>
      <c r="G2212">
        <v>59</v>
      </c>
      <c r="H2212">
        <v>1005</v>
      </c>
      <c r="I2212">
        <v>1020.02</v>
      </c>
      <c r="J2212" t="s">
        <v>49</v>
      </c>
      <c r="K2212">
        <v>8500</v>
      </c>
      <c r="L2212">
        <v>5500</v>
      </c>
      <c r="M2212" t="s">
        <v>38</v>
      </c>
    </row>
    <row r="2213" spans="1:13" x14ac:dyDescent="0.4">
      <c r="A2213">
        <v>102212</v>
      </c>
      <c r="B2213" s="1">
        <v>45865.034722222219</v>
      </c>
      <c r="C2213" t="s">
        <v>19</v>
      </c>
      <c r="D2213" t="s">
        <v>46</v>
      </c>
      <c r="E2213" t="s">
        <v>29</v>
      </c>
      <c r="F2213" t="s">
        <v>32</v>
      </c>
      <c r="G2213">
        <v>68</v>
      </c>
      <c r="H2213">
        <v>461</v>
      </c>
      <c r="I2213">
        <v>662.6</v>
      </c>
      <c r="J2213" t="s">
        <v>47</v>
      </c>
      <c r="K2213">
        <v>4500</v>
      </c>
      <c r="L2213">
        <v>2800</v>
      </c>
      <c r="M2213" t="s">
        <v>33</v>
      </c>
    </row>
    <row r="2214" spans="1:13" x14ac:dyDescent="0.4">
      <c r="A2214">
        <v>102213</v>
      </c>
      <c r="B2214" s="1">
        <v>45706.402083333334</v>
      </c>
      <c r="C2214" t="s">
        <v>13</v>
      </c>
      <c r="D2214" t="s">
        <v>46</v>
      </c>
      <c r="E2214" t="s">
        <v>15</v>
      </c>
      <c r="F2214" t="s">
        <v>25</v>
      </c>
      <c r="G2214">
        <v>39</v>
      </c>
      <c r="H2214">
        <v>1015</v>
      </c>
      <c r="I2214">
        <v>621.14</v>
      </c>
      <c r="J2214" t="s">
        <v>47</v>
      </c>
      <c r="K2214">
        <v>4500</v>
      </c>
      <c r="L2214">
        <v>2800</v>
      </c>
      <c r="M2214" t="s">
        <v>27</v>
      </c>
    </row>
    <row r="2215" spans="1:13" x14ac:dyDescent="0.4">
      <c r="A2215">
        <v>102214</v>
      </c>
      <c r="B2215" s="1">
        <v>45811.915972222225</v>
      </c>
      <c r="C2215" t="s">
        <v>19</v>
      </c>
      <c r="D2215" t="s">
        <v>46</v>
      </c>
      <c r="E2215" t="s">
        <v>29</v>
      </c>
      <c r="F2215" t="s">
        <v>16</v>
      </c>
      <c r="G2215">
        <v>75</v>
      </c>
      <c r="H2215">
        <v>448</v>
      </c>
      <c r="I2215">
        <v>921.94</v>
      </c>
      <c r="J2215" t="s">
        <v>53</v>
      </c>
      <c r="K2215">
        <v>15000</v>
      </c>
      <c r="L2215">
        <v>9500</v>
      </c>
      <c r="M2215" t="s">
        <v>18</v>
      </c>
    </row>
    <row r="2216" spans="1:13" x14ac:dyDescent="0.4">
      <c r="A2216">
        <v>102215</v>
      </c>
      <c r="B2216" s="1">
        <v>46004.599305555559</v>
      </c>
      <c r="C2216" t="s">
        <v>13</v>
      </c>
      <c r="D2216" t="s">
        <v>55</v>
      </c>
      <c r="E2216" t="s">
        <v>15</v>
      </c>
      <c r="F2216" t="s">
        <v>25</v>
      </c>
      <c r="G2216">
        <v>95</v>
      </c>
      <c r="H2216">
        <v>705</v>
      </c>
      <c r="I2216">
        <v>905.51</v>
      </c>
      <c r="J2216" t="s">
        <v>57</v>
      </c>
      <c r="K2216">
        <v>600</v>
      </c>
      <c r="L2216">
        <v>350</v>
      </c>
      <c r="M2216" t="s">
        <v>27</v>
      </c>
    </row>
    <row r="2217" spans="1:13" x14ac:dyDescent="0.4">
      <c r="A2217">
        <v>102216</v>
      </c>
      <c r="B2217" s="1">
        <v>45950.418749999997</v>
      </c>
      <c r="C2217" t="s">
        <v>39</v>
      </c>
      <c r="D2217" t="s">
        <v>46</v>
      </c>
      <c r="E2217" t="s">
        <v>15</v>
      </c>
      <c r="F2217" t="s">
        <v>16</v>
      </c>
      <c r="G2217">
        <v>82</v>
      </c>
      <c r="H2217">
        <v>667</v>
      </c>
      <c r="I2217">
        <v>980.84</v>
      </c>
      <c r="J2217" t="s">
        <v>47</v>
      </c>
      <c r="K2217">
        <v>4500</v>
      </c>
      <c r="L2217">
        <v>2800</v>
      </c>
      <c r="M2217" t="s">
        <v>18</v>
      </c>
    </row>
    <row r="2218" spans="1:13" x14ac:dyDescent="0.4">
      <c r="A2218">
        <v>102217</v>
      </c>
      <c r="B2218" s="1">
        <v>45725.644444444442</v>
      </c>
      <c r="C2218" t="s">
        <v>45</v>
      </c>
      <c r="D2218" t="s">
        <v>24</v>
      </c>
      <c r="E2218" t="s">
        <v>31</v>
      </c>
      <c r="F2218" t="s">
        <v>25</v>
      </c>
      <c r="G2218">
        <v>22</v>
      </c>
      <c r="H2218">
        <v>1050</v>
      </c>
      <c r="I2218">
        <v>1637.81</v>
      </c>
      <c r="J2218" t="s">
        <v>60</v>
      </c>
      <c r="K2218">
        <v>25000</v>
      </c>
      <c r="L2218">
        <v>18000</v>
      </c>
      <c r="M2218" t="s">
        <v>27</v>
      </c>
    </row>
    <row r="2219" spans="1:13" x14ac:dyDescent="0.4">
      <c r="A2219">
        <v>102218</v>
      </c>
      <c r="B2219" s="1">
        <v>45707.997916666667</v>
      </c>
      <c r="C2219" t="s">
        <v>45</v>
      </c>
      <c r="D2219" t="s">
        <v>14</v>
      </c>
      <c r="E2219" t="s">
        <v>15</v>
      </c>
      <c r="F2219" t="s">
        <v>16</v>
      </c>
      <c r="G2219">
        <v>52</v>
      </c>
      <c r="H2219">
        <v>949</v>
      </c>
      <c r="I2219">
        <v>934.04</v>
      </c>
      <c r="J2219" t="s">
        <v>17</v>
      </c>
      <c r="K2219">
        <v>3200</v>
      </c>
      <c r="L2219">
        <v>2000</v>
      </c>
      <c r="M2219" t="s">
        <v>18</v>
      </c>
    </row>
    <row r="2220" spans="1:13" x14ac:dyDescent="0.4">
      <c r="A2220">
        <v>102219</v>
      </c>
      <c r="B2220" s="1">
        <v>45809.856944444444</v>
      </c>
      <c r="C2220" t="s">
        <v>48</v>
      </c>
      <c r="D2220" t="s">
        <v>35</v>
      </c>
      <c r="E2220" t="s">
        <v>31</v>
      </c>
      <c r="F2220" t="s">
        <v>32</v>
      </c>
      <c r="G2220">
        <v>36</v>
      </c>
      <c r="H2220">
        <v>952</v>
      </c>
      <c r="I2220">
        <v>556.45000000000005</v>
      </c>
      <c r="J2220" t="s">
        <v>49</v>
      </c>
      <c r="K2220">
        <v>8500</v>
      </c>
      <c r="L2220">
        <v>5500</v>
      </c>
      <c r="M2220" t="s">
        <v>33</v>
      </c>
    </row>
    <row r="2221" spans="1:13" x14ac:dyDescent="0.4">
      <c r="A2221">
        <v>102220</v>
      </c>
      <c r="B2221" s="1">
        <v>45676.934027777781</v>
      </c>
      <c r="C2221" t="s">
        <v>23</v>
      </c>
      <c r="D2221" t="s">
        <v>40</v>
      </c>
      <c r="E2221" t="s">
        <v>29</v>
      </c>
      <c r="F2221" t="s">
        <v>16</v>
      </c>
      <c r="G2221">
        <v>47</v>
      </c>
      <c r="H2221">
        <v>1143</v>
      </c>
      <c r="I2221">
        <v>874.29</v>
      </c>
      <c r="J2221" t="s">
        <v>41</v>
      </c>
      <c r="K2221">
        <v>5500</v>
      </c>
      <c r="L2221">
        <v>3500</v>
      </c>
      <c r="M2221" t="s">
        <v>18</v>
      </c>
    </row>
    <row r="2222" spans="1:13" x14ac:dyDescent="0.4">
      <c r="A2222">
        <v>102221</v>
      </c>
      <c r="B2222" s="1">
        <v>45757.87222222222</v>
      </c>
      <c r="C2222" t="s">
        <v>39</v>
      </c>
      <c r="D2222" t="s">
        <v>14</v>
      </c>
      <c r="E2222" t="s">
        <v>15</v>
      </c>
      <c r="F2222" t="s">
        <v>25</v>
      </c>
      <c r="G2222">
        <v>41</v>
      </c>
      <c r="H2222">
        <v>882</v>
      </c>
      <c r="I2222">
        <v>969.1</v>
      </c>
      <c r="J2222" t="s">
        <v>17</v>
      </c>
      <c r="K2222">
        <v>3200</v>
      </c>
      <c r="L2222">
        <v>2000</v>
      </c>
      <c r="M2222" t="s">
        <v>27</v>
      </c>
    </row>
    <row r="2223" spans="1:13" x14ac:dyDescent="0.4">
      <c r="A2223">
        <v>102222</v>
      </c>
      <c r="B2223" s="1">
        <v>45717.104861111111</v>
      </c>
      <c r="C2223" t="s">
        <v>48</v>
      </c>
      <c r="D2223" t="s">
        <v>55</v>
      </c>
      <c r="E2223" t="s">
        <v>29</v>
      </c>
      <c r="F2223" t="s">
        <v>20</v>
      </c>
      <c r="G2223">
        <v>4</v>
      </c>
      <c r="H2223">
        <v>358</v>
      </c>
      <c r="I2223">
        <v>730.76</v>
      </c>
      <c r="J2223" t="s">
        <v>58</v>
      </c>
      <c r="K2223">
        <v>1200</v>
      </c>
      <c r="L2223">
        <v>800</v>
      </c>
      <c r="M2223" t="s">
        <v>22</v>
      </c>
    </row>
    <row r="2224" spans="1:13" x14ac:dyDescent="0.4">
      <c r="A2224">
        <v>102223</v>
      </c>
      <c r="B2224" s="1">
        <v>45824.370138888888</v>
      </c>
      <c r="C2224" t="s">
        <v>48</v>
      </c>
      <c r="D2224" t="s">
        <v>14</v>
      </c>
      <c r="E2224" t="s">
        <v>15</v>
      </c>
      <c r="F2224" t="s">
        <v>20</v>
      </c>
      <c r="G2224">
        <v>16</v>
      </c>
      <c r="H2224">
        <v>304</v>
      </c>
      <c r="I2224">
        <v>1000.58</v>
      </c>
      <c r="J2224" t="s">
        <v>17</v>
      </c>
      <c r="K2224">
        <v>3200</v>
      </c>
      <c r="L2224">
        <v>2000</v>
      </c>
      <c r="M2224" t="s">
        <v>22</v>
      </c>
    </row>
    <row r="2225" spans="1:13" x14ac:dyDescent="0.4">
      <c r="A2225">
        <v>102224</v>
      </c>
      <c r="B2225" s="1">
        <v>45859.259027777778</v>
      </c>
      <c r="C2225" t="s">
        <v>23</v>
      </c>
      <c r="D2225" t="s">
        <v>24</v>
      </c>
      <c r="E2225" t="s">
        <v>15</v>
      </c>
      <c r="F2225" t="s">
        <v>20</v>
      </c>
      <c r="G2225">
        <v>60</v>
      </c>
      <c r="H2225">
        <v>872</v>
      </c>
      <c r="I2225">
        <v>1382.59</v>
      </c>
      <c r="J2225" t="s">
        <v>60</v>
      </c>
      <c r="K2225">
        <v>25000</v>
      </c>
      <c r="L2225">
        <v>18000</v>
      </c>
      <c r="M2225" t="s">
        <v>22</v>
      </c>
    </row>
    <row r="2226" spans="1:13" x14ac:dyDescent="0.4">
      <c r="A2226">
        <v>102225</v>
      </c>
      <c r="B2226" s="1">
        <v>46002.972916666666</v>
      </c>
      <c r="C2226" t="s">
        <v>50</v>
      </c>
      <c r="D2226" t="s">
        <v>43</v>
      </c>
      <c r="E2226" t="s">
        <v>31</v>
      </c>
      <c r="F2226" t="s">
        <v>16</v>
      </c>
      <c r="G2226">
        <v>39</v>
      </c>
      <c r="H2226">
        <v>356</v>
      </c>
      <c r="I2226">
        <v>766.77</v>
      </c>
      <c r="J2226" t="s">
        <v>44</v>
      </c>
      <c r="K2226">
        <v>4500</v>
      </c>
      <c r="L2226">
        <v>2500</v>
      </c>
      <c r="M2226" t="s">
        <v>18</v>
      </c>
    </row>
    <row r="2227" spans="1:13" x14ac:dyDescent="0.4">
      <c r="A2227">
        <v>102226</v>
      </c>
      <c r="B2227" s="1">
        <v>45803.663888888892</v>
      </c>
      <c r="C2227" t="s">
        <v>34</v>
      </c>
      <c r="D2227" t="s">
        <v>46</v>
      </c>
      <c r="E2227" t="s">
        <v>31</v>
      </c>
      <c r="F2227" t="s">
        <v>16</v>
      </c>
      <c r="G2227">
        <v>20</v>
      </c>
      <c r="H2227">
        <v>694</v>
      </c>
      <c r="I2227">
        <v>662.54</v>
      </c>
      <c r="J2227" t="s">
        <v>47</v>
      </c>
      <c r="K2227">
        <v>4500</v>
      </c>
      <c r="L2227">
        <v>2800</v>
      </c>
      <c r="M2227" t="s">
        <v>18</v>
      </c>
    </row>
    <row r="2228" spans="1:13" x14ac:dyDescent="0.4">
      <c r="A2228">
        <v>102227</v>
      </c>
      <c r="B2228" s="1">
        <v>45821.918749999997</v>
      </c>
      <c r="C2228" t="s">
        <v>42</v>
      </c>
      <c r="D2228" t="s">
        <v>14</v>
      </c>
      <c r="E2228" t="s">
        <v>29</v>
      </c>
      <c r="F2228" t="s">
        <v>32</v>
      </c>
      <c r="G2228">
        <v>25</v>
      </c>
      <c r="H2228">
        <v>761</v>
      </c>
      <c r="I2228">
        <v>777.58</v>
      </c>
      <c r="J2228" t="s">
        <v>21</v>
      </c>
      <c r="K2228">
        <v>6500</v>
      </c>
      <c r="L2228">
        <v>4200</v>
      </c>
      <c r="M2228" t="s">
        <v>33</v>
      </c>
    </row>
    <row r="2229" spans="1:13" x14ac:dyDescent="0.4">
      <c r="A2229">
        <v>102228</v>
      </c>
      <c r="B2229" s="1">
        <v>45899.285416666666</v>
      </c>
      <c r="C2229" t="s">
        <v>48</v>
      </c>
      <c r="D2229" t="s">
        <v>46</v>
      </c>
      <c r="E2229" t="s">
        <v>31</v>
      </c>
      <c r="F2229" t="s">
        <v>32</v>
      </c>
      <c r="G2229">
        <v>14</v>
      </c>
      <c r="H2229">
        <v>1031</v>
      </c>
      <c r="I2229">
        <v>1048.8399999999999</v>
      </c>
      <c r="J2229" t="s">
        <v>47</v>
      </c>
      <c r="K2229">
        <v>4500</v>
      </c>
      <c r="L2229">
        <v>2800</v>
      </c>
      <c r="M2229" t="s">
        <v>33</v>
      </c>
    </row>
    <row r="2230" spans="1:13" x14ac:dyDescent="0.4">
      <c r="A2230">
        <v>102229</v>
      </c>
      <c r="B2230" s="1">
        <v>45726.316666666666</v>
      </c>
      <c r="C2230" t="s">
        <v>13</v>
      </c>
      <c r="D2230" t="s">
        <v>28</v>
      </c>
      <c r="E2230" t="s">
        <v>15</v>
      </c>
      <c r="F2230" t="s">
        <v>25</v>
      </c>
      <c r="G2230">
        <v>82</v>
      </c>
      <c r="H2230">
        <v>958</v>
      </c>
      <c r="I2230">
        <v>778.34</v>
      </c>
      <c r="J2230" t="s">
        <v>30</v>
      </c>
      <c r="K2230">
        <v>450</v>
      </c>
      <c r="L2230">
        <v>200</v>
      </c>
      <c r="M2230" t="s">
        <v>27</v>
      </c>
    </row>
    <row r="2231" spans="1:13" x14ac:dyDescent="0.4">
      <c r="A2231">
        <v>102230</v>
      </c>
      <c r="B2231" s="1">
        <v>45832.990277777775</v>
      </c>
      <c r="C2231" t="s">
        <v>39</v>
      </c>
      <c r="D2231" t="s">
        <v>35</v>
      </c>
      <c r="E2231" t="s">
        <v>29</v>
      </c>
      <c r="F2231" t="s">
        <v>20</v>
      </c>
      <c r="G2231">
        <v>25</v>
      </c>
      <c r="H2231">
        <v>550</v>
      </c>
      <c r="I2231">
        <v>483.71</v>
      </c>
      <c r="J2231" t="s">
        <v>36</v>
      </c>
      <c r="K2231">
        <v>12000</v>
      </c>
      <c r="L2231">
        <v>8000</v>
      </c>
      <c r="M2231" t="s">
        <v>22</v>
      </c>
    </row>
    <row r="2232" spans="1:13" x14ac:dyDescent="0.4">
      <c r="A2232">
        <v>102231</v>
      </c>
      <c r="B2232" s="1">
        <v>45706.90902777778</v>
      </c>
      <c r="C2232" t="s">
        <v>45</v>
      </c>
      <c r="D2232" t="s">
        <v>14</v>
      </c>
      <c r="E2232" t="s">
        <v>29</v>
      </c>
      <c r="F2232" t="s">
        <v>20</v>
      </c>
      <c r="G2232">
        <v>88</v>
      </c>
      <c r="H2232">
        <v>398</v>
      </c>
      <c r="I2232">
        <v>316.85000000000002</v>
      </c>
      <c r="J2232" t="s">
        <v>17</v>
      </c>
      <c r="K2232">
        <v>3200</v>
      </c>
      <c r="L2232">
        <v>2000</v>
      </c>
      <c r="M2232" t="s">
        <v>22</v>
      </c>
    </row>
    <row r="2233" spans="1:13" x14ac:dyDescent="0.4">
      <c r="A2233">
        <v>102232</v>
      </c>
      <c r="B2233" s="1">
        <v>45765.826388888891</v>
      </c>
      <c r="C2233" t="s">
        <v>48</v>
      </c>
      <c r="D2233" t="s">
        <v>35</v>
      </c>
      <c r="E2233" t="s">
        <v>15</v>
      </c>
      <c r="F2233" t="s">
        <v>37</v>
      </c>
      <c r="G2233">
        <v>32</v>
      </c>
      <c r="H2233">
        <v>384</v>
      </c>
      <c r="I2233">
        <v>1088.08</v>
      </c>
      <c r="J2233" t="s">
        <v>49</v>
      </c>
      <c r="K2233">
        <v>8500</v>
      </c>
      <c r="L2233">
        <v>5500</v>
      </c>
      <c r="M2233" t="s">
        <v>38</v>
      </c>
    </row>
    <row r="2234" spans="1:13" x14ac:dyDescent="0.4">
      <c r="A2234">
        <v>102233</v>
      </c>
      <c r="B2234" s="1">
        <v>45883.181250000001</v>
      </c>
      <c r="C2234" t="s">
        <v>34</v>
      </c>
      <c r="D2234" t="s">
        <v>35</v>
      </c>
      <c r="E2234" t="s">
        <v>15</v>
      </c>
      <c r="F2234" t="s">
        <v>16</v>
      </c>
      <c r="G2234">
        <v>70</v>
      </c>
      <c r="H2234">
        <v>435</v>
      </c>
      <c r="I2234">
        <v>752.38</v>
      </c>
      <c r="J2234" t="s">
        <v>36</v>
      </c>
      <c r="K2234">
        <v>12000</v>
      </c>
      <c r="L2234">
        <v>8000</v>
      </c>
      <c r="M2234" t="s">
        <v>18</v>
      </c>
    </row>
    <row r="2235" spans="1:13" x14ac:dyDescent="0.4">
      <c r="A2235">
        <v>102234</v>
      </c>
      <c r="B2235" s="1">
        <v>45818.244444444441</v>
      </c>
      <c r="C2235" t="s">
        <v>34</v>
      </c>
      <c r="D2235" t="s">
        <v>28</v>
      </c>
      <c r="E2235" t="s">
        <v>15</v>
      </c>
      <c r="F2235" t="s">
        <v>20</v>
      </c>
      <c r="G2235">
        <v>35</v>
      </c>
      <c r="H2235">
        <v>791</v>
      </c>
      <c r="I2235">
        <v>658.46</v>
      </c>
      <c r="J2235" t="s">
        <v>54</v>
      </c>
      <c r="K2235">
        <v>2500</v>
      </c>
      <c r="L2235">
        <v>1500</v>
      </c>
      <c r="M2235" t="s">
        <v>22</v>
      </c>
    </row>
    <row r="2236" spans="1:13" x14ac:dyDescent="0.4">
      <c r="A2236">
        <v>102235</v>
      </c>
      <c r="B2236" s="1">
        <v>45776.370833333334</v>
      </c>
      <c r="C2236" t="s">
        <v>13</v>
      </c>
      <c r="D2236" t="s">
        <v>35</v>
      </c>
      <c r="E2236" t="s">
        <v>29</v>
      </c>
      <c r="F2236" t="s">
        <v>20</v>
      </c>
      <c r="G2236">
        <v>82</v>
      </c>
      <c r="H2236">
        <v>972</v>
      </c>
      <c r="I2236">
        <v>834.61</v>
      </c>
      <c r="J2236" t="s">
        <v>36</v>
      </c>
      <c r="K2236">
        <v>12000</v>
      </c>
      <c r="L2236">
        <v>8000</v>
      </c>
      <c r="M2236" t="s">
        <v>22</v>
      </c>
    </row>
    <row r="2237" spans="1:13" x14ac:dyDescent="0.4">
      <c r="A2237">
        <v>102236</v>
      </c>
      <c r="B2237" s="1">
        <v>45806.194444444445</v>
      </c>
      <c r="C2237" t="s">
        <v>45</v>
      </c>
      <c r="D2237" t="s">
        <v>40</v>
      </c>
      <c r="E2237" t="s">
        <v>15</v>
      </c>
      <c r="F2237" t="s">
        <v>32</v>
      </c>
      <c r="G2237">
        <v>98</v>
      </c>
      <c r="H2237">
        <v>635</v>
      </c>
      <c r="I2237">
        <v>1045.24</v>
      </c>
      <c r="J2237" t="s">
        <v>41</v>
      </c>
      <c r="K2237">
        <v>5500</v>
      </c>
      <c r="L2237">
        <v>3500</v>
      </c>
      <c r="M2237" t="s">
        <v>33</v>
      </c>
    </row>
    <row r="2238" spans="1:13" x14ac:dyDescent="0.4">
      <c r="A2238">
        <v>102237</v>
      </c>
      <c r="B2238" s="1">
        <v>45807.371527777781</v>
      </c>
      <c r="C2238" t="s">
        <v>42</v>
      </c>
      <c r="D2238" t="s">
        <v>24</v>
      </c>
      <c r="E2238" t="s">
        <v>15</v>
      </c>
      <c r="F2238" t="s">
        <v>25</v>
      </c>
      <c r="G2238">
        <v>51</v>
      </c>
      <c r="H2238">
        <v>341</v>
      </c>
      <c r="I2238">
        <v>2208.4499999999998</v>
      </c>
      <c r="J2238" t="s">
        <v>59</v>
      </c>
      <c r="K2238">
        <v>3500</v>
      </c>
      <c r="L2238">
        <v>2200</v>
      </c>
      <c r="M2238" t="s">
        <v>27</v>
      </c>
    </row>
    <row r="2239" spans="1:13" x14ac:dyDescent="0.4">
      <c r="A2239">
        <v>102238</v>
      </c>
      <c r="B2239" s="1">
        <v>45950.973611111112</v>
      </c>
      <c r="C2239" t="s">
        <v>39</v>
      </c>
      <c r="D2239" t="s">
        <v>14</v>
      </c>
      <c r="E2239" t="s">
        <v>29</v>
      </c>
      <c r="F2239" t="s">
        <v>37</v>
      </c>
      <c r="G2239">
        <v>9</v>
      </c>
      <c r="H2239">
        <v>1159</v>
      </c>
      <c r="I2239">
        <v>303.51</v>
      </c>
      <c r="J2239" t="s">
        <v>21</v>
      </c>
      <c r="K2239">
        <v>6500</v>
      </c>
      <c r="L2239">
        <v>4200</v>
      </c>
      <c r="M2239" t="s">
        <v>38</v>
      </c>
    </row>
    <row r="2240" spans="1:13" x14ac:dyDescent="0.4">
      <c r="A2240">
        <v>102239</v>
      </c>
      <c r="B2240" s="1">
        <v>45800.399305555555</v>
      </c>
      <c r="C2240" t="s">
        <v>50</v>
      </c>
      <c r="D2240" t="s">
        <v>46</v>
      </c>
      <c r="E2240" t="s">
        <v>29</v>
      </c>
      <c r="F2240" t="s">
        <v>32</v>
      </c>
      <c r="G2240">
        <v>76</v>
      </c>
      <c r="H2240">
        <v>1072</v>
      </c>
      <c r="I2240">
        <v>602.48</v>
      </c>
      <c r="J2240" t="s">
        <v>53</v>
      </c>
      <c r="K2240">
        <v>15000</v>
      </c>
      <c r="L2240">
        <v>9500</v>
      </c>
      <c r="M2240" t="s">
        <v>33</v>
      </c>
    </row>
    <row r="2241" spans="1:13" x14ac:dyDescent="0.4">
      <c r="A2241">
        <v>102240</v>
      </c>
      <c r="B2241" s="1">
        <v>45817.222916666666</v>
      </c>
      <c r="C2241" t="s">
        <v>34</v>
      </c>
      <c r="D2241" t="s">
        <v>35</v>
      </c>
      <c r="E2241" t="s">
        <v>15</v>
      </c>
      <c r="F2241" t="s">
        <v>25</v>
      </c>
      <c r="G2241">
        <v>25</v>
      </c>
      <c r="H2241">
        <v>388</v>
      </c>
      <c r="I2241">
        <v>942.53</v>
      </c>
      <c r="J2241" t="s">
        <v>36</v>
      </c>
      <c r="K2241">
        <v>12000</v>
      </c>
      <c r="L2241">
        <v>8000</v>
      </c>
      <c r="M2241" t="s">
        <v>27</v>
      </c>
    </row>
    <row r="2242" spans="1:13" x14ac:dyDescent="0.4">
      <c r="A2242">
        <v>102241</v>
      </c>
      <c r="B2242" s="1">
        <v>45668.022222222222</v>
      </c>
      <c r="C2242" t="s">
        <v>45</v>
      </c>
      <c r="D2242" t="s">
        <v>46</v>
      </c>
      <c r="E2242" t="s">
        <v>15</v>
      </c>
      <c r="F2242" t="s">
        <v>20</v>
      </c>
      <c r="G2242">
        <v>60</v>
      </c>
      <c r="H2242">
        <v>316</v>
      </c>
      <c r="I2242">
        <v>168.44</v>
      </c>
      <c r="J2242" t="s">
        <v>47</v>
      </c>
      <c r="K2242">
        <v>4500</v>
      </c>
      <c r="L2242">
        <v>2800</v>
      </c>
      <c r="M2242" t="s">
        <v>22</v>
      </c>
    </row>
    <row r="2243" spans="1:13" x14ac:dyDescent="0.4">
      <c r="A2243">
        <v>102242</v>
      </c>
      <c r="B2243" s="1">
        <v>45795.538888888892</v>
      </c>
      <c r="C2243" t="s">
        <v>42</v>
      </c>
      <c r="D2243" t="s">
        <v>14</v>
      </c>
      <c r="E2243" t="s">
        <v>29</v>
      </c>
      <c r="F2243" t="s">
        <v>16</v>
      </c>
      <c r="G2243">
        <v>67</v>
      </c>
      <c r="H2243">
        <v>910</v>
      </c>
      <c r="I2243">
        <v>767.11</v>
      </c>
      <c r="J2243" t="s">
        <v>17</v>
      </c>
      <c r="K2243">
        <v>3200</v>
      </c>
      <c r="L2243">
        <v>2000</v>
      </c>
      <c r="M2243" t="s">
        <v>18</v>
      </c>
    </row>
    <row r="2244" spans="1:13" x14ac:dyDescent="0.4">
      <c r="A2244">
        <v>102243</v>
      </c>
      <c r="B2244" s="1">
        <v>45735.183333333334</v>
      </c>
      <c r="C2244" t="s">
        <v>39</v>
      </c>
      <c r="D2244" t="s">
        <v>28</v>
      </c>
      <c r="E2244" t="s">
        <v>15</v>
      </c>
      <c r="F2244" t="s">
        <v>32</v>
      </c>
      <c r="G2244">
        <v>76</v>
      </c>
      <c r="H2244">
        <v>1009</v>
      </c>
      <c r="I2244">
        <v>1159.8900000000001</v>
      </c>
      <c r="J2244" t="s">
        <v>30</v>
      </c>
      <c r="K2244">
        <v>450</v>
      </c>
      <c r="L2244">
        <v>200</v>
      </c>
      <c r="M2244" t="s">
        <v>33</v>
      </c>
    </row>
    <row r="2245" spans="1:13" x14ac:dyDescent="0.4">
      <c r="A2245">
        <v>102244</v>
      </c>
      <c r="B2245" s="1">
        <v>45734.75277777778</v>
      </c>
      <c r="C2245" t="s">
        <v>42</v>
      </c>
      <c r="D2245" t="s">
        <v>28</v>
      </c>
      <c r="E2245" t="s">
        <v>15</v>
      </c>
      <c r="F2245" t="s">
        <v>37</v>
      </c>
      <c r="G2245">
        <v>38</v>
      </c>
      <c r="H2245">
        <v>763</v>
      </c>
      <c r="I2245">
        <v>355.16</v>
      </c>
      <c r="J2245" t="s">
        <v>30</v>
      </c>
      <c r="K2245">
        <v>450</v>
      </c>
      <c r="L2245">
        <v>200</v>
      </c>
      <c r="M2245" t="s">
        <v>38</v>
      </c>
    </row>
    <row r="2246" spans="1:13" x14ac:dyDescent="0.4">
      <c r="A2246">
        <v>102245</v>
      </c>
      <c r="B2246" s="1">
        <v>45911.661805555559</v>
      </c>
      <c r="C2246" t="s">
        <v>50</v>
      </c>
      <c r="D2246" t="s">
        <v>55</v>
      </c>
      <c r="E2246" t="s">
        <v>15</v>
      </c>
      <c r="F2246" t="s">
        <v>16</v>
      </c>
      <c r="G2246">
        <v>43</v>
      </c>
      <c r="H2246">
        <v>484</v>
      </c>
      <c r="I2246">
        <v>1003.53</v>
      </c>
      <c r="J2246" t="s">
        <v>58</v>
      </c>
      <c r="K2246">
        <v>1200</v>
      </c>
      <c r="L2246">
        <v>800</v>
      </c>
      <c r="M2246" t="s">
        <v>18</v>
      </c>
    </row>
    <row r="2247" spans="1:13" x14ac:dyDescent="0.4">
      <c r="A2247">
        <v>102246</v>
      </c>
      <c r="B2247" s="1">
        <v>45915.61041666667</v>
      </c>
      <c r="C2247" t="s">
        <v>39</v>
      </c>
      <c r="D2247" t="s">
        <v>28</v>
      </c>
      <c r="E2247" t="s">
        <v>31</v>
      </c>
      <c r="F2247" t="s">
        <v>25</v>
      </c>
      <c r="G2247">
        <v>98</v>
      </c>
      <c r="H2247">
        <v>327</v>
      </c>
      <c r="I2247">
        <v>899.73</v>
      </c>
      <c r="J2247" t="s">
        <v>30</v>
      </c>
      <c r="K2247">
        <v>450</v>
      </c>
      <c r="L2247">
        <v>200</v>
      </c>
      <c r="M2247" t="s">
        <v>27</v>
      </c>
    </row>
    <row r="2248" spans="1:13" x14ac:dyDescent="0.4">
      <c r="A2248">
        <v>102247</v>
      </c>
      <c r="B2248" s="1">
        <v>45977.568055555559</v>
      </c>
      <c r="C2248" t="s">
        <v>23</v>
      </c>
      <c r="D2248" t="s">
        <v>46</v>
      </c>
      <c r="E2248" t="s">
        <v>29</v>
      </c>
      <c r="F2248" t="s">
        <v>25</v>
      </c>
      <c r="G2248">
        <v>88</v>
      </c>
      <c r="H2248">
        <v>977</v>
      </c>
      <c r="I2248">
        <v>609.9</v>
      </c>
      <c r="J2248" t="s">
        <v>53</v>
      </c>
      <c r="K2248">
        <v>15000</v>
      </c>
      <c r="L2248">
        <v>9500</v>
      </c>
      <c r="M2248" t="s">
        <v>27</v>
      </c>
    </row>
    <row r="2249" spans="1:13" x14ac:dyDescent="0.4">
      <c r="A2249">
        <v>102248</v>
      </c>
      <c r="B2249" s="1">
        <v>45948.561111111114</v>
      </c>
      <c r="C2249" t="s">
        <v>48</v>
      </c>
      <c r="D2249" t="s">
        <v>28</v>
      </c>
      <c r="E2249" t="s">
        <v>31</v>
      </c>
      <c r="F2249" t="s">
        <v>20</v>
      </c>
      <c r="G2249">
        <v>26</v>
      </c>
      <c r="H2249">
        <v>550</v>
      </c>
      <c r="I2249">
        <v>1158.27</v>
      </c>
      <c r="J2249" t="s">
        <v>54</v>
      </c>
      <c r="K2249">
        <v>2500</v>
      </c>
      <c r="L2249">
        <v>1500</v>
      </c>
      <c r="M2249" t="s">
        <v>22</v>
      </c>
    </row>
    <row r="2250" spans="1:13" x14ac:dyDescent="0.4">
      <c r="A2250">
        <v>102249</v>
      </c>
      <c r="B2250" s="1">
        <v>45920.137499999997</v>
      </c>
      <c r="C2250" t="s">
        <v>34</v>
      </c>
      <c r="D2250" t="s">
        <v>55</v>
      </c>
      <c r="E2250" t="s">
        <v>29</v>
      </c>
      <c r="F2250" t="s">
        <v>25</v>
      </c>
      <c r="G2250">
        <v>47</v>
      </c>
      <c r="H2250">
        <v>981</v>
      </c>
      <c r="I2250">
        <v>106.59</v>
      </c>
      <c r="J2250" t="s">
        <v>58</v>
      </c>
      <c r="K2250">
        <v>1200</v>
      </c>
      <c r="L2250">
        <v>800</v>
      </c>
      <c r="M2250" t="s">
        <v>27</v>
      </c>
    </row>
    <row r="2251" spans="1:13" x14ac:dyDescent="0.4">
      <c r="A2251">
        <v>102250</v>
      </c>
      <c r="B2251" s="1">
        <v>45742.286805555559</v>
      </c>
      <c r="C2251" t="s">
        <v>19</v>
      </c>
      <c r="D2251" t="s">
        <v>43</v>
      </c>
      <c r="E2251" t="s">
        <v>15</v>
      </c>
      <c r="F2251" t="s">
        <v>20</v>
      </c>
      <c r="G2251">
        <v>1</v>
      </c>
      <c r="H2251">
        <v>717</v>
      </c>
      <c r="I2251">
        <v>1170.03</v>
      </c>
      <c r="J2251" t="s">
        <v>51</v>
      </c>
      <c r="K2251">
        <v>1800</v>
      </c>
      <c r="L2251">
        <v>900</v>
      </c>
      <c r="M2251" t="s">
        <v>22</v>
      </c>
    </row>
    <row r="2252" spans="1:13" x14ac:dyDescent="0.4">
      <c r="A2252">
        <v>102251</v>
      </c>
      <c r="B2252" s="1">
        <v>45803.904861111114</v>
      </c>
      <c r="C2252" t="s">
        <v>39</v>
      </c>
      <c r="D2252" t="s">
        <v>55</v>
      </c>
      <c r="E2252" t="s">
        <v>15</v>
      </c>
      <c r="F2252" t="s">
        <v>37</v>
      </c>
      <c r="G2252">
        <v>20</v>
      </c>
      <c r="H2252">
        <v>864</v>
      </c>
      <c r="I2252">
        <v>721.74</v>
      </c>
      <c r="J2252" t="s">
        <v>57</v>
      </c>
      <c r="K2252">
        <v>600</v>
      </c>
      <c r="L2252">
        <v>350</v>
      </c>
      <c r="M2252" t="s">
        <v>38</v>
      </c>
    </row>
    <row r="2253" spans="1:13" x14ac:dyDescent="0.4">
      <c r="A2253">
        <v>102252</v>
      </c>
      <c r="B2253" s="1">
        <v>45980.613194444442</v>
      </c>
      <c r="C2253" t="s">
        <v>50</v>
      </c>
      <c r="D2253" t="s">
        <v>35</v>
      </c>
      <c r="E2253" t="s">
        <v>29</v>
      </c>
      <c r="F2253" t="s">
        <v>20</v>
      </c>
      <c r="G2253">
        <v>74</v>
      </c>
      <c r="H2253">
        <v>555</v>
      </c>
      <c r="I2253">
        <v>885.12</v>
      </c>
      <c r="J2253" t="s">
        <v>36</v>
      </c>
      <c r="K2253">
        <v>12000</v>
      </c>
      <c r="L2253">
        <v>8000</v>
      </c>
      <c r="M2253" t="s">
        <v>22</v>
      </c>
    </row>
    <row r="2254" spans="1:13" x14ac:dyDescent="0.4">
      <c r="A2254">
        <v>102253</v>
      </c>
      <c r="B2254" s="1">
        <v>45699.887499999997</v>
      </c>
      <c r="C2254" t="s">
        <v>45</v>
      </c>
      <c r="D2254" t="s">
        <v>35</v>
      </c>
      <c r="E2254" t="s">
        <v>15</v>
      </c>
      <c r="F2254" t="s">
        <v>16</v>
      </c>
      <c r="G2254">
        <v>9</v>
      </c>
      <c r="H2254">
        <v>741</v>
      </c>
      <c r="I2254">
        <v>428.16</v>
      </c>
      <c r="J2254" t="s">
        <v>36</v>
      </c>
      <c r="K2254">
        <v>12000</v>
      </c>
      <c r="L2254">
        <v>8000</v>
      </c>
      <c r="M2254" t="s">
        <v>18</v>
      </c>
    </row>
    <row r="2255" spans="1:13" x14ac:dyDescent="0.4">
      <c r="A2255">
        <v>102254</v>
      </c>
      <c r="B2255" s="1">
        <v>45782.171527777777</v>
      </c>
      <c r="C2255" t="s">
        <v>50</v>
      </c>
      <c r="D2255" t="s">
        <v>14</v>
      </c>
      <c r="E2255" t="s">
        <v>15</v>
      </c>
      <c r="F2255" t="s">
        <v>20</v>
      </c>
      <c r="G2255">
        <v>31</v>
      </c>
      <c r="H2255">
        <v>473</v>
      </c>
      <c r="I2255">
        <v>252.68</v>
      </c>
      <c r="J2255" t="s">
        <v>17</v>
      </c>
      <c r="K2255">
        <v>3200</v>
      </c>
      <c r="L2255">
        <v>2000</v>
      </c>
      <c r="M2255" t="s">
        <v>22</v>
      </c>
    </row>
    <row r="2256" spans="1:13" x14ac:dyDescent="0.4">
      <c r="A2256">
        <v>102255</v>
      </c>
      <c r="B2256" s="1">
        <v>45824.037499999999</v>
      </c>
      <c r="C2256" t="s">
        <v>42</v>
      </c>
      <c r="D2256" t="s">
        <v>43</v>
      </c>
      <c r="E2256" t="s">
        <v>15</v>
      </c>
      <c r="F2256" t="s">
        <v>16</v>
      </c>
      <c r="G2256">
        <v>37</v>
      </c>
      <c r="H2256">
        <v>1003</v>
      </c>
      <c r="I2256">
        <v>1815.64</v>
      </c>
      <c r="J2256" t="s">
        <v>44</v>
      </c>
      <c r="K2256">
        <v>4500</v>
      </c>
      <c r="L2256">
        <v>2500</v>
      </c>
      <c r="M2256" t="s">
        <v>18</v>
      </c>
    </row>
    <row r="2257" spans="1:13" x14ac:dyDescent="0.4">
      <c r="A2257">
        <v>102256</v>
      </c>
      <c r="B2257" s="1">
        <v>45898.770833333336</v>
      </c>
      <c r="C2257" t="s">
        <v>42</v>
      </c>
      <c r="D2257" t="s">
        <v>40</v>
      </c>
      <c r="E2257" t="s">
        <v>15</v>
      </c>
      <c r="F2257" t="s">
        <v>20</v>
      </c>
      <c r="G2257">
        <v>99</v>
      </c>
      <c r="H2257">
        <v>1013</v>
      </c>
      <c r="I2257">
        <v>854.1</v>
      </c>
      <c r="J2257" t="s">
        <v>41</v>
      </c>
      <c r="K2257">
        <v>5500</v>
      </c>
      <c r="L2257">
        <v>3500</v>
      </c>
      <c r="M2257" t="s">
        <v>22</v>
      </c>
    </row>
    <row r="2258" spans="1:13" x14ac:dyDescent="0.4">
      <c r="A2258">
        <v>102257</v>
      </c>
      <c r="B2258" s="1">
        <v>45937.856249999997</v>
      </c>
      <c r="C2258" t="s">
        <v>19</v>
      </c>
      <c r="D2258" t="s">
        <v>35</v>
      </c>
      <c r="E2258" t="s">
        <v>15</v>
      </c>
      <c r="F2258" t="s">
        <v>37</v>
      </c>
      <c r="G2258">
        <v>78</v>
      </c>
      <c r="H2258">
        <v>612</v>
      </c>
      <c r="I2258">
        <v>356.31</v>
      </c>
      <c r="J2258" t="s">
        <v>36</v>
      </c>
      <c r="K2258">
        <v>12000</v>
      </c>
      <c r="L2258">
        <v>8000</v>
      </c>
      <c r="M2258" t="s">
        <v>38</v>
      </c>
    </row>
    <row r="2259" spans="1:13" x14ac:dyDescent="0.4">
      <c r="A2259">
        <v>102258</v>
      </c>
      <c r="B2259" s="1">
        <v>45845.736805555556</v>
      </c>
      <c r="C2259" t="s">
        <v>45</v>
      </c>
      <c r="D2259" t="s">
        <v>43</v>
      </c>
      <c r="E2259" t="s">
        <v>15</v>
      </c>
      <c r="F2259" t="s">
        <v>20</v>
      </c>
      <c r="G2259">
        <v>99</v>
      </c>
      <c r="H2259">
        <v>589</v>
      </c>
      <c r="I2259">
        <v>635.96</v>
      </c>
      <c r="J2259" t="s">
        <v>44</v>
      </c>
      <c r="K2259">
        <v>4500</v>
      </c>
      <c r="L2259">
        <v>2500</v>
      </c>
      <c r="M2259" t="s">
        <v>22</v>
      </c>
    </row>
    <row r="2260" spans="1:13" x14ac:dyDescent="0.4">
      <c r="A2260">
        <v>102259</v>
      </c>
      <c r="B2260" s="1">
        <v>45959.543749999997</v>
      </c>
      <c r="C2260" t="s">
        <v>50</v>
      </c>
      <c r="D2260" t="s">
        <v>46</v>
      </c>
      <c r="E2260" t="s">
        <v>15</v>
      </c>
      <c r="F2260" t="s">
        <v>37</v>
      </c>
      <c r="G2260">
        <v>89</v>
      </c>
      <c r="H2260">
        <v>1127</v>
      </c>
      <c r="I2260">
        <v>664.46</v>
      </c>
      <c r="J2260" t="s">
        <v>47</v>
      </c>
      <c r="K2260">
        <v>4500</v>
      </c>
      <c r="L2260">
        <v>2800</v>
      </c>
      <c r="M2260" t="s">
        <v>38</v>
      </c>
    </row>
    <row r="2261" spans="1:13" x14ac:dyDescent="0.4">
      <c r="A2261">
        <v>102260</v>
      </c>
      <c r="B2261" s="1">
        <v>45676.077777777777</v>
      </c>
      <c r="C2261" t="s">
        <v>42</v>
      </c>
      <c r="D2261" t="s">
        <v>40</v>
      </c>
      <c r="E2261" t="s">
        <v>31</v>
      </c>
      <c r="F2261" t="s">
        <v>20</v>
      </c>
      <c r="G2261">
        <v>9</v>
      </c>
      <c r="H2261">
        <v>834</v>
      </c>
      <c r="I2261">
        <v>894.02</v>
      </c>
      <c r="J2261" t="s">
        <v>41</v>
      </c>
      <c r="K2261">
        <v>5500</v>
      </c>
      <c r="L2261">
        <v>3500</v>
      </c>
      <c r="M2261" t="s">
        <v>22</v>
      </c>
    </row>
    <row r="2262" spans="1:13" x14ac:dyDescent="0.4">
      <c r="A2262">
        <v>102261</v>
      </c>
      <c r="B2262" s="1">
        <v>45725.13958333333</v>
      </c>
      <c r="C2262" t="s">
        <v>13</v>
      </c>
      <c r="D2262" t="s">
        <v>46</v>
      </c>
      <c r="E2262" t="s">
        <v>31</v>
      </c>
      <c r="F2262" t="s">
        <v>32</v>
      </c>
      <c r="G2262">
        <v>4</v>
      </c>
      <c r="H2262">
        <v>457</v>
      </c>
      <c r="I2262">
        <v>2356.9899999999998</v>
      </c>
      <c r="J2262" t="s">
        <v>53</v>
      </c>
      <c r="K2262">
        <v>15000</v>
      </c>
      <c r="L2262">
        <v>9500</v>
      </c>
      <c r="M2262" t="s">
        <v>33</v>
      </c>
    </row>
    <row r="2263" spans="1:13" x14ac:dyDescent="0.4">
      <c r="A2263">
        <v>102262</v>
      </c>
      <c r="B2263" s="1">
        <v>45875.286111111112</v>
      </c>
      <c r="C2263" t="s">
        <v>23</v>
      </c>
      <c r="D2263" t="s">
        <v>28</v>
      </c>
      <c r="E2263" t="s">
        <v>31</v>
      </c>
      <c r="F2263" t="s">
        <v>16</v>
      </c>
      <c r="G2263">
        <v>15</v>
      </c>
      <c r="H2263">
        <v>944</v>
      </c>
      <c r="I2263">
        <v>501.25</v>
      </c>
      <c r="J2263" t="s">
        <v>54</v>
      </c>
      <c r="K2263">
        <v>2500</v>
      </c>
      <c r="L2263">
        <v>1500</v>
      </c>
      <c r="M2263" t="s">
        <v>18</v>
      </c>
    </row>
    <row r="2264" spans="1:13" x14ac:dyDescent="0.4">
      <c r="A2264">
        <v>102263</v>
      </c>
      <c r="B2264" s="1">
        <v>45759.020833333336</v>
      </c>
      <c r="C2264" t="s">
        <v>42</v>
      </c>
      <c r="D2264" t="s">
        <v>35</v>
      </c>
      <c r="E2264" t="s">
        <v>15</v>
      </c>
      <c r="F2264" t="s">
        <v>16</v>
      </c>
      <c r="G2264">
        <v>78</v>
      </c>
      <c r="H2264">
        <v>798</v>
      </c>
      <c r="I2264">
        <v>373.96</v>
      </c>
      <c r="J2264" t="s">
        <v>49</v>
      </c>
      <c r="K2264">
        <v>8500</v>
      </c>
      <c r="L2264">
        <v>5500</v>
      </c>
      <c r="M2264" t="s">
        <v>18</v>
      </c>
    </row>
    <row r="2265" spans="1:13" x14ac:dyDescent="0.4">
      <c r="A2265">
        <v>102264</v>
      </c>
      <c r="B2265" s="1">
        <v>45699.486805555556</v>
      </c>
      <c r="C2265" t="s">
        <v>23</v>
      </c>
      <c r="D2265" t="s">
        <v>14</v>
      </c>
      <c r="E2265" t="s">
        <v>29</v>
      </c>
      <c r="F2265" t="s">
        <v>32</v>
      </c>
      <c r="G2265">
        <v>10</v>
      </c>
      <c r="H2265">
        <v>992</v>
      </c>
      <c r="I2265">
        <v>915.51</v>
      </c>
      <c r="J2265" t="s">
        <v>17</v>
      </c>
      <c r="K2265">
        <v>3200</v>
      </c>
      <c r="L2265">
        <v>2000</v>
      </c>
      <c r="M2265" t="s">
        <v>33</v>
      </c>
    </row>
    <row r="2266" spans="1:13" x14ac:dyDescent="0.4">
      <c r="A2266">
        <v>102265</v>
      </c>
      <c r="B2266" s="1">
        <v>45945.002083333333</v>
      </c>
      <c r="C2266" t="s">
        <v>42</v>
      </c>
      <c r="D2266" t="s">
        <v>28</v>
      </c>
      <c r="E2266" t="s">
        <v>15</v>
      </c>
      <c r="F2266" t="s">
        <v>16</v>
      </c>
      <c r="G2266">
        <v>27</v>
      </c>
      <c r="H2266">
        <v>472</v>
      </c>
      <c r="I2266">
        <v>582.87</v>
      </c>
      <c r="J2266" t="s">
        <v>54</v>
      </c>
      <c r="K2266">
        <v>2500</v>
      </c>
      <c r="L2266">
        <v>1500</v>
      </c>
      <c r="M2266" t="s">
        <v>18</v>
      </c>
    </row>
    <row r="2267" spans="1:13" x14ac:dyDescent="0.4">
      <c r="A2267">
        <v>102266</v>
      </c>
      <c r="B2267" s="1">
        <v>45824.576388888891</v>
      </c>
      <c r="C2267" t="s">
        <v>42</v>
      </c>
      <c r="D2267" t="s">
        <v>28</v>
      </c>
      <c r="E2267" t="s">
        <v>31</v>
      </c>
      <c r="F2267" t="s">
        <v>16</v>
      </c>
      <c r="G2267">
        <v>2</v>
      </c>
      <c r="H2267">
        <v>914</v>
      </c>
      <c r="I2267">
        <v>1100.77</v>
      </c>
      <c r="J2267" t="s">
        <v>54</v>
      </c>
      <c r="K2267">
        <v>2500</v>
      </c>
      <c r="L2267">
        <v>1500</v>
      </c>
      <c r="M2267" t="s">
        <v>18</v>
      </c>
    </row>
    <row r="2268" spans="1:13" x14ac:dyDescent="0.4">
      <c r="A2268">
        <v>102267</v>
      </c>
      <c r="B2268" s="1">
        <v>45766.978472222225</v>
      </c>
      <c r="C2268" t="s">
        <v>39</v>
      </c>
      <c r="D2268" t="s">
        <v>43</v>
      </c>
      <c r="E2268" t="s">
        <v>29</v>
      </c>
      <c r="F2268" t="s">
        <v>25</v>
      </c>
      <c r="G2268">
        <v>45</v>
      </c>
      <c r="H2268">
        <v>1144</v>
      </c>
      <c r="I2268">
        <v>246.8</v>
      </c>
      <c r="J2268" t="s">
        <v>61</v>
      </c>
      <c r="K2268">
        <v>2800</v>
      </c>
      <c r="L2268">
        <v>1500</v>
      </c>
      <c r="M2268" t="s">
        <v>27</v>
      </c>
    </row>
    <row r="2269" spans="1:13" x14ac:dyDescent="0.4">
      <c r="A2269">
        <v>102268</v>
      </c>
      <c r="B2269" s="1">
        <v>45693.220138888886</v>
      </c>
      <c r="C2269" t="s">
        <v>50</v>
      </c>
      <c r="D2269" t="s">
        <v>43</v>
      </c>
      <c r="E2269" t="s">
        <v>31</v>
      </c>
      <c r="F2269" t="s">
        <v>32</v>
      </c>
      <c r="G2269">
        <v>15</v>
      </c>
      <c r="H2269">
        <v>662</v>
      </c>
      <c r="I2269">
        <v>919.1</v>
      </c>
      <c r="J2269" t="s">
        <v>44</v>
      </c>
      <c r="K2269">
        <v>4500</v>
      </c>
      <c r="L2269">
        <v>2500</v>
      </c>
      <c r="M2269" t="s">
        <v>33</v>
      </c>
    </row>
    <row r="2270" spans="1:13" x14ac:dyDescent="0.4">
      <c r="A2270">
        <v>102269</v>
      </c>
      <c r="B2270" s="1">
        <v>45889.017361111109</v>
      </c>
      <c r="C2270" t="s">
        <v>45</v>
      </c>
      <c r="D2270" t="s">
        <v>14</v>
      </c>
      <c r="E2270" t="s">
        <v>15</v>
      </c>
      <c r="F2270" t="s">
        <v>37</v>
      </c>
      <c r="G2270">
        <v>6</v>
      </c>
      <c r="H2270">
        <v>615</v>
      </c>
      <c r="I2270">
        <v>541.80999999999995</v>
      </c>
      <c r="J2270" t="s">
        <v>21</v>
      </c>
      <c r="K2270">
        <v>6500</v>
      </c>
      <c r="L2270">
        <v>4200</v>
      </c>
      <c r="M2270" t="s">
        <v>38</v>
      </c>
    </row>
    <row r="2271" spans="1:13" x14ac:dyDescent="0.4">
      <c r="A2271">
        <v>102270</v>
      </c>
      <c r="B2271" s="1">
        <v>45886.95</v>
      </c>
      <c r="C2271" t="s">
        <v>39</v>
      </c>
      <c r="D2271" t="s">
        <v>35</v>
      </c>
      <c r="E2271" t="s">
        <v>31</v>
      </c>
      <c r="F2271" t="s">
        <v>16</v>
      </c>
      <c r="G2271">
        <v>96</v>
      </c>
      <c r="H2271">
        <v>404</v>
      </c>
      <c r="I2271">
        <v>1140.2</v>
      </c>
      <c r="J2271" t="s">
        <v>49</v>
      </c>
      <c r="K2271">
        <v>8500</v>
      </c>
      <c r="L2271">
        <v>5500</v>
      </c>
      <c r="M2271" t="s">
        <v>18</v>
      </c>
    </row>
    <row r="2272" spans="1:13" x14ac:dyDescent="0.4">
      <c r="A2272">
        <v>102271</v>
      </c>
      <c r="B2272" s="1">
        <v>46010.063194444447</v>
      </c>
      <c r="C2272" t="s">
        <v>13</v>
      </c>
      <c r="D2272" t="s">
        <v>46</v>
      </c>
      <c r="E2272" t="s">
        <v>29</v>
      </c>
      <c r="F2272" t="s">
        <v>25</v>
      </c>
      <c r="G2272">
        <v>23</v>
      </c>
      <c r="H2272">
        <v>723</v>
      </c>
      <c r="I2272">
        <v>318.52999999999997</v>
      </c>
      <c r="J2272" t="s">
        <v>53</v>
      </c>
      <c r="K2272">
        <v>15000</v>
      </c>
      <c r="L2272">
        <v>9500</v>
      </c>
      <c r="M2272" t="s">
        <v>27</v>
      </c>
    </row>
    <row r="2273" spans="1:13" x14ac:dyDescent="0.4">
      <c r="A2273">
        <v>102272</v>
      </c>
      <c r="B2273" s="1">
        <v>45821.6875</v>
      </c>
      <c r="C2273" t="s">
        <v>13</v>
      </c>
      <c r="D2273" t="s">
        <v>24</v>
      </c>
      <c r="E2273" t="s">
        <v>29</v>
      </c>
      <c r="F2273" t="s">
        <v>37</v>
      </c>
      <c r="G2273">
        <v>58</v>
      </c>
      <c r="H2273">
        <v>639</v>
      </c>
      <c r="I2273">
        <v>982.2</v>
      </c>
      <c r="J2273" t="s">
        <v>59</v>
      </c>
      <c r="K2273">
        <v>3500</v>
      </c>
      <c r="L2273">
        <v>2200</v>
      </c>
      <c r="M2273" t="s">
        <v>38</v>
      </c>
    </row>
    <row r="2274" spans="1:13" x14ac:dyDescent="0.4">
      <c r="A2274">
        <v>102273</v>
      </c>
      <c r="B2274" s="1">
        <v>45730.318749999999</v>
      </c>
      <c r="C2274" t="s">
        <v>48</v>
      </c>
      <c r="D2274" t="s">
        <v>14</v>
      </c>
      <c r="E2274" t="s">
        <v>29</v>
      </c>
      <c r="F2274" t="s">
        <v>20</v>
      </c>
      <c r="G2274">
        <v>94</v>
      </c>
      <c r="H2274">
        <v>1059</v>
      </c>
      <c r="I2274">
        <v>994.2</v>
      </c>
      <c r="J2274" t="s">
        <v>21</v>
      </c>
      <c r="K2274">
        <v>6500</v>
      </c>
      <c r="L2274">
        <v>4200</v>
      </c>
      <c r="M2274" t="s">
        <v>22</v>
      </c>
    </row>
    <row r="2275" spans="1:13" x14ac:dyDescent="0.4">
      <c r="A2275">
        <v>102274</v>
      </c>
      <c r="B2275" s="1">
        <v>45793.72152777778</v>
      </c>
      <c r="C2275" t="s">
        <v>39</v>
      </c>
      <c r="D2275" t="s">
        <v>35</v>
      </c>
      <c r="E2275" t="s">
        <v>15</v>
      </c>
      <c r="F2275" t="s">
        <v>20</v>
      </c>
      <c r="G2275">
        <v>37</v>
      </c>
      <c r="H2275">
        <v>373</v>
      </c>
      <c r="I2275">
        <v>343.6</v>
      </c>
      <c r="J2275" t="s">
        <v>36</v>
      </c>
      <c r="K2275">
        <v>12000</v>
      </c>
      <c r="L2275">
        <v>8000</v>
      </c>
      <c r="M2275" t="s">
        <v>22</v>
      </c>
    </row>
    <row r="2276" spans="1:13" x14ac:dyDescent="0.4">
      <c r="A2276">
        <v>102275</v>
      </c>
      <c r="B2276" s="1">
        <v>46010.880555555559</v>
      </c>
      <c r="C2276" t="s">
        <v>23</v>
      </c>
      <c r="D2276" t="s">
        <v>24</v>
      </c>
      <c r="E2276" t="s">
        <v>29</v>
      </c>
      <c r="F2276" t="s">
        <v>20</v>
      </c>
      <c r="G2276">
        <v>13</v>
      </c>
      <c r="H2276">
        <v>1122</v>
      </c>
      <c r="I2276">
        <v>300.58</v>
      </c>
      <c r="J2276" t="s">
        <v>26</v>
      </c>
      <c r="K2276">
        <v>45000</v>
      </c>
      <c r="L2276">
        <v>32000</v>
      </c>
      <c r="M2276" t="s">
        <v>22</v>
      </c>
    </row>
    <row r="2277" spans="1:13" x14ac:dyDescent="0.4">
      <c r="A2277">
        <v>102276</v>
      </c>
      <c r="B2277" s="1">
        <v>45727.686805555553</v>
      </c>
      <c r="C2277" t="s">
        <v>34</v>
      </c>
      <c r="D2277" t="s">
        <v>14</v>
      </c>
      <c r="E2277" t="s">
        <v>29</v>
      </c>
      <c r="F2277" t="s">
        <v>25</v>
      </c>
      <c r="G2277">
        <v>67</v>
      </c>
      <c r="H2277">
        <v>878</v>
      </c>
      <c r="I2277">
        <v>891.8</v>
      </c>
      <c r="J2277" t="s">
        <v>17</v>
      </c>
      <c r="K2277">
        <v>3200</v>
      </c>
      <c r="L2277">
        <v>2000</v>
      </c>
      <c r="M2277" t="s">
        <v>27</v>
      </c>
    </row>
    <row r="2278" spans="1:13" x14ac:dyDescent="0.4">
      <c r="A2278">
        <v>102277</v>
      </c>
      <c r="B2278" s="1">
        <v>45853.636111111111</v>
      </c>
      <c r="C2278" t="s">
        <v>19</v>
      </c>
      <c r="D2278" t="s">
        <v>14</v>
      </c>
      <c r="E2278" t="s">
        <v>29</v>
      </c>
      <c r="F2278" t="s">
        <v>32</v>
      </c>
      <c r="G2278">
        <v>22</v>
      </c>
      <c r="H2278">
        <v>950</v>
      </c>
      <c r="I2278">
        <v>591.82000000000005</v>
      </c>
      <c r="J2278" t="s">
        <v>21</v>
      </c>
      <c r="K2278">
        <v>6500</v>
      </c>
      <c r="L2278">
        <v>4200</v>
      </c>
      <c r="M2278" t="s">
        <v>33</v>
      </c>
    </row>
    <row r="2279" spans="1:13" x14ac:dyDescent="0.4">
      <c r="A2279">
        <v>102278</v>
      </c>
      <c r="B2279" s="1">
        <v>45926.586111111108</v>
      </c>
      <c r="C2279" t="s">
        <v>45</v>
      </c>
      <c r="D2279" t="s">
        <v>14</v>
      </c>
      <c r="E2279" t="s">
        <v>15</v>
      </c>
      <c r="F2279" t="s">
        <v>25</v>
      </c>
      <c r="G2279">
        <v>77</v>
      </c>
      <c r="H2279">
        <v>1140</v>
      </c>
      <c r="I2279">
        <v>1075.47</v>
      </c>
      <c r="J2279" t="s">
        <v>21</v>
      </c>
      <c r="K2279">
        <v>6500</v>
      </c>
      <c r="L2279">
        <v>4200</v>
      </c>
      <c r="M2279" t="s">
        <v>27</v>
      </c>
    </row>
    <row r="2280" spans="1:13" x14ac:dyDescent="0.4">
      <c r="A2280">
        <v>102279</v>
      </c>
      <c r="B2280" s="1">
        <v>45706.603472222225</v>
      </c>
      <c r="C2280" t="s">
        <v>42</v>
      </c>
      <c r="D2280" t="s">
        <v>40</v>
      </c>
      <c r="E2280" t="s">
        <v>15</v>
      </c>
      <c r="F2280" t="s">
        <v>37</v>
      </c>
      <c r="G2280">
        <v>24</v>
      </c>
      <c r="H2280">
        <v>701</v>
      </c>
      <c r="I2280">
        <v>1024.17</v>
      </c>
      <c r="J2280" t="s">
        <v>52</v>
      </c>
      <c r="K2280">
        <v>1500</v>
      </c>
      <c r="L2280">
        <v>800</v>
      </c>
      <c r="M2280" t="s">
        <v>38</v>
      </c>
    </row>
    <row r="2281" spans="1:13" x14ac:dyDescent="0.4">
      <c r="A2281">
        <v>102280</v>
      </c>
      <c r="B2281" s="1">
        <v>45973.959027777775</v>
      </c>
      <c r="C2281" t="s">
        <v>13</v>
      </c>
      <c r="D2281" t="s">
        <v>14</v>
      </c>
      <c r="E2281" t="s">
        <v>15</v>
      </c>
      <c r="F2281" t="s">
        <v>37</v>
      </c>
      <c r="G2281">
        <v>51</v>
      </c>
      <c r="H2281">
        <v>659</v>
      </c>
      <c r="I2281">
        <v>1236.71</v>
      </c>
      <c r="J2281" t="s">
        <v>17</v>
      </c>
      <c r="K2281">
        <v>3200</v>
      </c>
      <c r="L2281">
        <v>2000</v>
      </c>
      <c r="M2281" t="s">
        <v>38</v>
      </c>
    </row>
    <row r="2282" spans="1:13" x14ac:dyDescent="0.4">
      <c r="A2282">
        <v>102281</v>
      </c>
      <c r="B2282" s="1">
        <v>45787.939583333333</v>
      </c>
      <c r="C2282" t="s">
        <v>42</v>
      </c>
      <c r="D2282" t="s">
        <v>35</v>
      </c>
      <c r="E2282" t="s">
        <v>15</v>
      </c>
      <c r="F2282" t="s">
        <v>32</v>
      </c>
      <c r="G2282">
        <v>86</v>
      </c>
      <c r="H2282">
        <v>564</v>
      </c>
      <c r="I2282">
        <v>510.23</v>
      </c>
      <c r="J2282" t="s">
        <v>36</v>
      </c>
      <c r="K2282">
        <v>12000</v>
      </c>
      <c r="L2282">
        <v>8000</v>
      </c>
      <c r="M2282" t="s">
        <v>33</v>
      </c>
    </row>
    <row r="2283" spans="1:13" x14ac:dyDescent="0.4">
      <c r="A2283">
        <v>102282</v>
      </c>
      <c r="B2283" s="1">
        <v>45662.479166666664</v>
      </c>
      <c r="C2283" t="s">
        <v>39</v>
      </c>
      <c r="D2283" t="s">
        <v>46</v>
      </c>
      <c r="E2283" t="s">
        <v>29</v>
      </c>
      <c r="F2283" t="s">
        <v>20</v>
      </c>
      <c r="G2283">
        <v>58</v>
      </c>
      <c r="H2283">
        <v>808</v>
      </c>
      <c r="I2283">
        <v>758.95</v>
      </c>
      <c r="J2283" t="s">
        <v>47</v>
      </c>
      <c r="K2283">
        <v>4500</v>
      </c>
      <c r="L2283">
        <v>2800</v>
      </c>
      <c r="M2283" t="s">
        <v>22</v>
      </c>
    </row>
    <row r="2284" spans="1:13" x14ac:dyDescent="0.4">
      <c r="A2284">
        <v>102283</v>
      </c>
      <c r="B2284" s="1">
        <v>45684.686805555553</v>
      </c>
      <c r="C2284" t="s">
        <v>23</v>
      </c>
      <c r="D2284" t="s">
        <v>40</v>
      </c>
      <c r="E2284" t="s">
        <v>29</v>
      </c>
      <c r="F2284" t="s">
        <v>37</v>
      </c>
      <c r="G2284">
        <v>91</v>
      </c>
      <c r="H2284">
        <v>490</v>
      </c>
      <c r="I2284">
        <v>1690.99</v>
      </c>
      <c r="J2284" t="s">
        <v>41</v>
      </c>
      <c r="K2284">
        <v>5500</v>
      </c>
      <c r="L2284">
        <v>3500</v>
      </c>
      <c r="M2284" t="s">
        <v>38</v>
      </c>
    </row>
    <row r="2285" spans="1:13" x14ac:dyDescent="0.4">
      <c r="A2285">
        <v>102284</v>
      </c>
      <c r="B2285" s="1">
        <v>45817.975694444445</v>
      </c>
      <c r="C2285" t="s">
        <v>45</v>
      </c>
      <c r="D2285" t="s">
        <v>40</v>
      </c>
      <c r="E2285" t="s">
        <v>29</v>
      </c>
      <c r="F2285" t="s">
        <v>32</v>
      </c>
      <c r="G2285">
        <v>15</v>
      </c>
      <c r="H2285">
        <v>896</v>
      </c>
      <c r="I2285">
        <v>1089.1600000000001</v>
      </c>
      <c r="J2285" t="s">
        <v>52</v>
      </c>
      <c r="K2285">
        <v>1500</v>
      </c>
      <c r="L2285">
        <v>800</v>
      </c>
      <c r="M2285" t="s">
        <v>33</v>
      </c>
    </row>
    <row r="2286" spans="1:13" x14ac:dyDescent="0.4">
      <c r="A2286">
        <v>102285</v>
      </c>
      <c r="B2286" s="1">
        <v>45806.745138888888</v>
      </c>
      <c r="C2286" t="s">
        <v>50</v>
      </c>
      <c r="D2286" t="s">
        <v>24</v>
      </c>
      <c r="E2286" t="s">
        <v>15</v>
      </c>
      <c r="F2286" t="s">
        <v>16</v>
      </c>
      <c r="G2286">
        <v>71</v>
      </c>
      <c r="H2286">
        <v>835</v>
      </c>
      <c r="I2286">
        <v>259.68</v>
      </c>
      <c r="J2286" t="s">
        <v>26</v>
      </c>
      <c r="K2286">
        <v>45000</v>
      </c>
      <c r="L2286">
        <v>32000</v>
      </c>
      <c r="M2286" t="s">
        <v>18</v>
      </c>
    </row>
    <row r="2287" spans="1:13" x14ac:dyDescent="0.4">
      <c r="A2287">
        <v>102286</v>
      </c>
      <c r="B2287" s="1">
        <v>45921.297222222223</v>
      </c>
      <c r="C2287" t="s">
        <v>42</v>
      </c>
      <c r="D2287" t="s">
        <v>24</v>
      </c>
      <c r="E2287" t="s">
        <v>15</v>
      </c>
      <c r="F2287" t="s">
        <v>32</v>
      </c>
      <c r="G2287">
        <v>30</v>
      </c>
      <c r="H2287">
        <v>496</v>
      </c>
      <c r="I2287">
        <v>726.05</v>
      </c>
      <c r="J2287" t="s">
        <v>60</v>
      </c>
      <c r="K2287">
        <v>25000</v>
      </c>
      <c r="L2287">
        <v>18000</v>
      </c>
      <c r="M2287" t="s">
        <v>33</v>
      </c>
    </row>
    <row r="2288" spans="1:13" x14ac:dyDescent="0.4">
      <c r="A2288">
        <v>102287</v>
      </c>
      <c r="B2288" s="1">
        <v>45887.342361111114</v>
      </c>
      <c r="C2288" t="s">
        <v>23</v>
      </c>
      <c r="D2288" t="s">
        <v>14</v>
      </c>
      <c r="E2288" t="s">
        <v>15</v>
      </c>
      <c r="F2288" t="s">
        <v>20</v>
      </c>
      <c r="G2288">
        <v>69</v>
      </c>
      <c r="H2288">
        <v>771</v>
      </c>
      <c r="I2288">
        <v>577.6</v>
      </c>
      <c r="J2288" t="s">
        <v>21</v>
      </c>
      <c r="K2288">
        <v>6500</v>
      </c>
      <c r="L2288">
        <v>4200</v>
      </c>
      <c r="M2288" t="s">
        <v>22</v>
      </c>
    </row>
    <row r="2289" spans="1:13" x14ac:dyDescent="0.4">
      <c r="A2289">
        <v>102288</v>
      </c>
      <c r="B2289" s="1">
        <v>45857.597222222219</v>
      </c>
      <c r="C2289" t="s">
        <v>13</v>
      </c>
      <c r="D2289" t="s">
        <v>40</v>
      </c>
      <c r="E2289" t="s">
        <v>31</v>
      </c>
      <c r="F2289" t="s">
        <v>32</v>
      </c>
      <c r="G2289">
        <v>74</v>
      </c>
      <c r="H2289">
        <v>379</v>
      </c>
      <c r="I2289">
        <v>629.87</v>
      </c>
      <c r="J2289" t="s">
        <v>52</v>
      </c>
      <c r="K2289">
        <v>1500</v>
      </c>
      <c r="L2289">
        <v>800</v>
      </c>
      <c r="M2289" t="s">
        <v>33</v>
      </c>
    </row>
    <row r="2290" spans="1:13" x14ac:dyDescent="0.4">
      <c r="A2290">
        <v>102289</v>
      </c>
      <c r="B2290" s="1">
        <v>45707.520833333336</v>
      </c>
      <c r="C2290" t="s">
        <v>45</v>
      </c>
      <c r="D2290" t="s">
        <v>24</v>
      </c>
      <c r="E2290" t="s">
        <v>31</v>
      </c>
      <c r="F2290" t="s">
        <v>25</v>
      </c>
      <c r="G2290">
        <v>7</v>
      </c>
      <c r="H2290">
        <v>372</v>
      </c>
      <c r="I2290">
        <v>651.46</v>
      </c>
      <c r="J2290" t="s">
        <v>60</v>
      </c>
      <c r="K2290">
        <v>25000</v>
      </c>
      <c r="L2290">
        <v>18000</v>
      </c>
      <c r="M2290" t="s">
        <v>27</v>
      </c>
    </row>
    <row r="2291" spans="1:13" x14ac:dyDescent="0.4">
      <c r="A2291">
        <v>102290</v>
      </c>
      <c r="B2291" s="1">
        <v>45724.171527777777</v>
      </c>
      <c r="C2291" t="s">
        <v>45</v>
      </c>
      <c r="D2291" t="s">
        <v>55</v>
      </c>
      <c r="E2291" t="s">
        <v>31</v>
      </c>
      <c r="F2291" t="s">
        <v>20</v>
      </c>
      <c r="G2291">
        <v>36</v>
      </c>
      <c r="H2291">
        <v>872</v>
      </c>
      <c r="I2291">
        <v>1559.25</v>
      </c>
      <c r="J2291" t="s">
        <v>56</v>
      </c>
      <c r="K2291">
        <v>850</v>
      </c>
      <c r="L2291">
        <v>550</v>
      </c>
      <c r="M2291" t="s">
        <v>22</v>
      </c>
    </row>
    <row r="2292" spans="1:13" x14ac:dyDescent="0.4">
      <c r="A2292">
        <v>102291</v>
      </c>
      <c r="B2292" s="1">
        <v>45957.871527777781</v>
      </c>
      <c r="C2292" t="s">
        <v>50</v>
      </c>
      <c r="D2292" t="s">
        <v>55</v>
      </c>
      <c r="E2292" t="s">
        <v>31</v>
      </c>
      <c r="F2292" t="s">
        <v>20</v>
      </c>
      <c r="G2292">
        <v>73</v>
      </c>
      <c r="H2292">
        <v>484</v>
      </c>
      <c r="I2292">
        <v>758.46</v>
      </c>
      <c r="J2292" t="s">
        <v>58</v>
      </c>
      <c r="K2292">
        <v>1200</v>
      </c>
      <c r="L2292">
        <v>800</v>
      </c>
      <c r="M2292" t="s">
        <v>22</v>
      </c>
    </row>
    <row r="2293" spans="1:13" x14ac:dyDescent="0.4">
      <c r="A2293">
        <v>102292</v>
      </c>
      <c r="B2293" s="1">
        <v>45715.935416666667</v>
      </c>
      <c r="C2293" t="s">
        <v>42</v>
      </c>
      <c r="D2293" t="s">
        <v>35</v>
      </c>
      <c r="E2293" t="s">
        <v>31</v>
      </c>
      <c r="F2293" t="s">
        <v>32</v>
      </c>
      <c r="G2293">
        <v>30</v>
      </c>
      <c r="H2293">
        <v>978</v>
      </c>
      <c r="I2293">
        <v>915.57</v>
      </c>
      <c r="J2293" t="s">
        <v>49</v>
      </c>
      <c r="K2293">
        <v>8500</v>
      </c>
      <c r="L2293">
        <v>5500</v>
      </c>
      <c r="M2293" t="s">
        <v>33</v>
      </c>
    </row>
    <row r="2294" spans="1:13" x14ac:dyDescent="0.4">
      <c r="A2294">
        <v>102293</v>
      </c>
      <c r="B2294" s="1">
        <v>45916.013888888891</v>
      </c>
      <c r="C2294" t="s">
        <v>48</v>
      </c>
      <c r="D2294" t="s">
        <v>40</v>
      </c>
      <c r="E2294" t="s">
        <v>29</v>
      </c>
      <c r="F2294" t="s">
        <v>32</v>
      </c>
      <c r="G2294">
        <v>35</v>
      </c>
      <c r="H2294">
        <v>445</v>
      </c>
      <c r="I2294">
        <v>460.81</v>
      </c>
      <c r="J2294" t="s">
        <v>52</v>
      </c>
      <c r="K2294">
        <v>1500</v>
      </c>
      <c r="L2294">
        <v>800</v>
      </c>
      <c r="M2294" t="s">
        <v>33</v>
      </c>
    </row>
    <row r="2295" spans="1:13" x14ac:dyDescent="0.4">
      <c r="A2295">
        <v>102294</v>
      </c>
      <c r="B2295" s="1">
        <v>45999.855555555558</v>
      </c>
      <c r="C2295" t="s">
        <v>34</v>
      </c>
      <c r="D2295" t="s">
        <v>28</v>
      </c>
      <c r="E2295" t="s">
        <v>15</v>
      </c>
      <c r="F2295" t="s">
        <v>16</v>
      </c>
      <c r="G2295">
        <v>23</v>
      </c>
      <c r="H2295">
        <v>478</v>
      </c>
      <c r="I2295">
        <v>911.32</v>
      </c>
      <c r="J2295" t="s">
        <v>54</v>
      </c>
      <c r="K2295">
        <v>2500</v>
      </c>
      <c r="L2295">
        <v>1500</v>
      </c>
      <c r="M2295" t="s">
        <v>18</v>
      </c>
    </row>
    <row r="2296" spans="1:13" x14ac:dyDescent="0.4">
      <c r="A2296">
        <v>102295</v>
      </c>
      <c r="B2296" s="1">
        <v>45983.473611111112</v>
      </c>
      <c r="C2296" t="s">
        <v>23</v>
      </c>
      <c r="D2296" t="s">
        <v>28</v>
      </c>
      <c r="E2296" t="s">
        <v>15</v>
      </c>
      <c r="F2296" t="s">
        <v>20</v>
      </c>
      <c r="G2296">
        <v>79</v>
      </c>
      <c r="H2296">
        <v>633</v>
      </c>
      <c r="I2296">
        <v>1055.1199999999999</v>
      </c>
      <c r="J2296" t="s">
        <v>30</v>
      </c>
      <c r="K2296">
        <v>450</v>
      </c>
      <c r="L2296">
        <v>200</v>
      </c>
      <c r="M2296" t="s">
        <v>22</v>
      </c>
    </row>
    <row r="2297" spans="1:13" x14ac:dyDescent="0.4">
      <c r="A2297">
        <v>102296</v>
      </c>
      <c r="B2297" s="1">
        <v>45787.009722222225</v>
      </c>
      <c r="C2297" t="s">
        <v>39</v>
      </c>
      <c r="D2297" t="s">
        <v>55</v>
      </c>
      <c r="E2297" t="s">
        <v>29</v>
      </c>
      <c r="F2297" t="s">
        <v>16</v>
      </c>
      <c r="G2297">
        <v>97</v>
      </c>
      <c r="H2297">
        <v>1185</v>
      </c>
      <c r="I2297">
        <v>2397.75</v>
      </c>
      <c r="J2297" t="s">
        <v>57</v>
      </c>
      <c r="K2297">
        <v>600</v>
      </c>
      <c r="L2297">
        <v>350</v>
      </c>
      <c r="M2297" t="s">
        <v>18</v>
      </c>
    </row>
    <row r="2298" spans="1:13" x14ac:dyDescent="0.4">
      <c r="A2298">
        <v>102297</v>
      </c>
      <c r="B2298" s="1">
        <v>45872.978472222225</v>
      </c>
      <c r="C2298" t="s">
        <v>19</v>
      </c>
      <c r="D2298" t="s">
        <v>14</v>
      </c>
      <c r="E2298" t="s">
        <v>15</v>
      </c>
      <c r="F2298" t="s">
        <v>16</v>
      </c>
      <c r="G2298">
        <v>23</v>
      </c>
      <c r="H2298">
        <v>713</v>
      </c>
      <c r="I2298">
        <v>1127.55</v>
      </c>
      <c r="J2298" t="s">
        <v>17</v>
      </c>
      <c r="K2298">
        <v>3200</v>
      </c>
      <c r="L2298">
        <v>2000</v>
      </c>
      <c r="M2298" t="s">
        <v>18</v>
      </c>
    </row>
    <row r="2299" spans="1:13" x14ac:dyDescent="0.4">
      <c r="A2299">
        <v>102298</v>
      </c>
      <c r="B2299" s="1">
        <v>45829.973611111112</v>
      </c>
      <c r="C2299" t="s">
        <v>23</v>
      </c>
      <c r="D2299" t="s">
        <v>55</v>
      </c>
      <c r="E2299" t="s">
        <v>15</v>
      </c>
      <c r="F2299" t="s">
        <v>37</v>
      </c>
      <c r="G2299">
        <v>6</v>
      </c>
      <c r="H2299">
        <v>370</v>
      </c>
      <c r="I2299">
        <v>794.3</v>
      </c>
      <c r="J2299" t="s">
        <v>57</v>
      </c>
      <c r="K2299">
        <v>600</v>
      </c>
      <c r="L2299">
        <v>350</v>
      </c>
      <c r="M2299" t="s">
        <v>38</v>
      </c>
    </row>
    <row r="2300" spans="1:13" x14ac:dyDescent="0.4">
      <c r="A2300">
        <v>102299</v>
      </c>
      <c r="B2300" s="1">
        <v>45915.700694444444</v>
      </c>
      <c r="C2300" t="s">
        <v>19</v>
      </c>
      <c r="D2300" t="s">
        <v>28</v>
      </c>
      <c r="E2300" t="s">
        <v>15</v>
      </c>
      <c r="F2300" t="s">
        <v>32</v>
      </c>
      <c r="G2300">
        <v>73</v>
      </c>
      <c r="H2300">
        <v>301</v>
      </c>
      <c r="I2300">
        <v>1994.81</v>
      </c>
      <c r="J2300" t="s">
        <v>54</v>
      </c>
      <c r="K2300">
        <v>2500</v>
      </c>
      <c r="L2300">
        <v>1500</v>
      </c>
      <c r="M2300" t="s">
        <v>33</v>
      </c>
    </row>
    <row r="2301" spans="1:13" x14ac:dyDescent="0.4">
      <c r="A2301">
        <v>102300</v>
      </c>
      <c r="B2301" s="1">
        <v>45759.068055555559</v>
      </c>
      <c r="C2301" t="s">
        <v>13</v>
      </c>
      <c r="D2301" t="s">
        <v>55</v>
      </c>
      <c r="E2301" t="s">
        <v>29</v>
      </c>
      <c r="F2301" t="s">
        <v>37</v>
      </c>
      <c r="G2301">
        <v>71</v>
      </c>
      <c r="H2301">
        <v>367</v>
      </c>
      <c r="I2301">
        <v>677.34</v>
      </c>
      <c r="J2301" t="s">
        <v>56</v>
      </c>
      <c r="K2301">
        <v>850</v>
      </c>
      <c r="L2301">
        <v>550</v>
      </c>
      <c r="M2301" t="s">
        <v>38</v>
      </c>
    </row>
    <row r="2302" spans="1:13" x14ac:dyDescent="0.4">
      <c r="A2302">
        <v>102301</v>
      </c>
      <c r="B2302" s="1">
        <v>45866.277777777781</v>
      </c>
      <c r="C2302" t="s">
        <v>39</v>
      </c>
      <c r="D2302" t="s">
        <v>46</v>
      </c>
      <c r="E2302" t="s">
        <v>15</v>
      </c>
      <c r="F2302" t="s">
        <v>25</v>
      </c>
      <c r="G2302">
        <v>92</v>
      </c>
      <c r="H2302">
        <v>644</v>
      </c>
      <c r="I2302">
        <v>792.34</v>
      </c>
      <c r="J2302" t="s">
        <v>47</v>
      </c>
      <c r="K2302">
        <v>4500</v>
      </c>
      <c r="L2302">
        <v>2800</v>
      </c>
      <c r="M2302" t="s">
        <v>27</v>
      </c>
    </row>
    <row r="2303" spans="1:13" x14ac:dyDescent="0.4">
      <c r="A2303">
        <v>102302</v>
      </c>
      <c r="B2303" s="1">
        <v>45948.952777777777</v>
      </c>
      <c r="C2303" t="s">
        <v>19</v>
      </c>
      <c r="D2303" t="s">
        <v>46</v>
      </c>
      <c r="E2303" t="s">
        <v>29</v>
      </c>
      <c r="F2303" t="s">
        <v>16</v>
      </c>
      <c r="G2303">
        <v>79</v>
      </c>
      <c r="H2303">
        <v>1134</v>
      </c>
      <c r="I2303">
        <v>2127.6</v>
      </c>
      <c r="J2303" t="s">
        <v>53</v>
      </c>
      <c r="K2303">
        <v>15000</v>
      </c>
      <c r="L2303">
        <v>9500</v>
      </c>
      <c r="M2303" t="s">
        <v>18</v>
      </c>
    </row>
    <row r="2304" spans="1:13" x14ac:dyDescent="0.4">
      <c r="A2304">
        <v>102303</v>
      </c>
      <c r="B2304" s="1">
        <v>46011.097916666666</v>
      </c>
      <c r="C2304" t="s">
        <v>48</v>
      </c>
      <c r="D2304" t="s">
        <v>55</v>
      </c>
      <c r="E2304" t="s">
        <v>29</v>
      </c>
      <c r="F2304" t="s">
        <v>25</v>
      </c>
      <c r="G2304">
        <v>13</v>
      </c>
      <c r="H2304">
        <v>486</v>
      </c>
      <c r="I2304">
        <v>2466.98</v>
      </c>
      <c r="J2304" t="s">
        <v>58</v>
      </c>
      <c r="K2304">
        <v>1200</v>
      </c>
      <c r="L2304">
        <v>800</v>
      </c>
      <c r="M2304" t="s">
        <v>27</v>
      </c>
    </row>
    <row r="2305" spans="1:13" x14ac:dyDescent="0.4">
      <c r="A2305">
        <v>102304</v>
      </c>
      <c r="B2305" s="1">
        <v>45943.72152777778</v>
      </c>
      <c r="C2305" t="s">
        <v>39</v>
      </c>
      <c r="D2305" t="s">
        <v>14</v>
      </c>
      <c r="E2305" t="s">
        <v>15</v>
      </c>
      <c r="F2305" t="s">
        <v>32</v>
      </c>
      <c r="G2305">
        <v>97</v>
      </c>
      <c r="H2305">
        <v>1028</v>
      </c>
      <c r="I2305">
        <v>602.97</v>
      </c>
      <c r="J2305" t="s">
        <v>21</v>
      </c>
      <c r="K2305">
        <v>6500</v>
      </c>
      <c r="L2305">
        <v>4200</v>
      </c>
      <c r="M2305" t="s">
        <v>33</v>
      </c>
    </row>
    <row r="2306" spans="1:13" x14ac:dyDescent="0.4">
      <c r="A2306">
        <v>102305</v>
      </c>
      <c r="B2306" s="1">
        <v>45773.564583333333</v>
      </c>
      <c r="C2306" t="s">
        <v>23</v>
      </c>
      <c r="D2306" t="s">
        <v>43</v>
      </c>
      <c r="E2306" t="s">
        <v>31</v>
      </c>
      <c r="F2306" t="s">
        <v>32</v>
      </c>
      <c r="G2306">
        <v>49</v>
      </c>
      <c r="H2306">
        <v>700</v>
      </c>
      <c r="I2306">
        <v>424.68</v>
      </c>
      <c r="J2306" t="s">
        <v>51</v>
      </c>
      <c r="K2306">
        <v>1800</v>
      </c>
      <c r="L2306">
        <v>900</v>
      </c>
      <c r="M2306" t="s">
        <v>33</v>
      </c>
    </row>
    <row r="2307" spans="1:13" x14ac:dyDescent="0.4">
      <c r="A2307">
        <v>102306</v>
      </c>
      <c r="B2307" s="1">
        <v>45921.390277777777</v>
      </c>
      <c r="C2307" t="s">
        <v>45</v>
      </c>
      <c r="D2307" t="s">
        <v>46</v>
      </c>
      <c r="E2307" t="s">
        <v>15</v>
      </c>
      <c r="F2307" t="s">
        <v>25</v>
      </c>
      <c r="G2307">
        <v>86</v>
      </c>
      <c r="H2307">
        <v>736</v>
      </c>
      <c r="I2307">
        <v>687.26</v>
      </c>
      <c r="J2307" t="s">
        <v>53</v>
      </c>
      <c r="K2307">
        <v>15000</v>
      </c>
      <c r="L2307">
        <v>9500</v>
      </c>
      <c r="M2307" t="s">
        <v>27</v>
      </c>
    </row>
    <row r="2308" spans="1:13" x14ac:dyDescent="0.4">
      <c r="A2308">
        <v>102307</v>
      </c>
      <c r="B2308" s="1">
        <v>45807.998611111114</v>
      </c>
      <c r="C2308" t="s">
        <v>42</v>
      </c>
      <c r="D2308" t="s">
        <v>24</v>
      </c>
      <c r="E2308" t="s">
        <v>15</v>
      </c>
      <c r="F2308" t="s">
        <v>20</v>
      </c>
      <c r="G2308">
        <v>25</v>
      </c>
      <c r="H2308">
        <v>778</v>
      </c>
      <c r="I2308">
        <v>405.81</v>
      </c>
      <c r="J2308" t="s">
        <v>26</v>
      </c>
      <c r="K2308">
        <v>45000</v>
      </c>
      <c r="L2308">
        <v>32000</v>
      </c>
      <c r="M2308" t="s">
        <v>22</v>
      </c>
    </row>
    <row r="2309" spans="1:13" x14ac:dyDescent="0.4">
      <c r="A2309">
        <v>102308</v>
      </c>
      <c r="B2309" s="1">
        <v>45957.253472222219</v>
      </c>
      <c r="C2309" t="s">
        <v>13</v>
      </c>
      <c r="D2309" t="s">
        <v>28</v>
      </c>
      <c r="E2309" t="s">
        <v>15</v>
      </c>
      <c r="F2309" t="s">
        <v>25</v>
      </c>
      <c r="G2309">
        <v>86</v>
      </c>
      <c r="H2309">
        <v>723</v>
      </c>
      <c r="I2309">
        <v>269.02</v>
      </c>
      <c r="J2309" t="s">
        <v>30</v>
      </c>
      <c r="K2309">
        <v>450</v>
      </c>
      <c r="L2309">
        <v>200</v>
      </c>
      <c r="M2309" t="s">
        <v>27</v>
      </c>
    </row>
    <row r="2310" spans="1:13" x14ac:dyDescent="0.4">
      <c r="A2310">
        <v>102309</v>
      </c>
      <c r="B2310" s="1">
        <v>45693.581944444442</v>
      </c>
      <c r="C2310" t="s">
        <v>50</v>
      </c>
      <c r="D2310" t="s">
        <v>43</v>
      </c>
      <c r="E2310" t="s">
        <v>15</v>
      </c>
      <c r="F2310" t="s">
        <v>16</v>
      </c>
      <c r="G2310">
        <v>68</v>
      </c>
      <c r="H2310">
        <v>838</v>
      </c>
      <c r="I2310">
        <v>618.05999999999995</v>
      </c>
      <c r="J2310" t="s">
        <v>61</v>
      </c>
      <c r="K2310">
        <v>2800</v>
      </c>
      <c r="L2310">
        <v>1500</v>
      </c>
      <c r="M2310" t="s">
        <v>18</v>
      </c>
    </row>
    <row r="2311" spans="1:13" x14ac:dyDescent="0.4">
      <c r="A2311">
        <v>102310</v>
      </c>
      <c r="B2311" s="1">
        <v>45990.119444444441</v>
      </c>
      <c r="C2311" t="s">
        <v>42</v>
      </c>
      <c r="D2311" t="s">
        <v>35</v>
      </c>
      <c r="E2311" t="s">
        <v>15</v>
      </c>
      <c r="F2311" t="s">
        <v>32</v>
      </c>
      <c r="G2311">
        <v>63</v>
      </c>
      <c r="H2311">
        <v>393</v>
      </c>
      <c r="I2311">
        <v>1062.95</v>
      </c>
      <c r="J2311" t="s">
        <v>36</v>
      </c>
      <c r="K2311">
        <v>12000</v>
      </c>
      <c r="L2311">
        <v>8000</v>
      </c>
      <c r="M2311" t="s">
        <v>33</v>
      </c>
    </row>
    <row r="2312" spans="1:13" x14ac:dyDescent="0.4">
      <c r="A2312">
        <v>102311</v>
      </c>
      <c r="B2312" s="1">
        <v>45944.418749999997</v>
      </c>
      <c r="C2312" t="s">
        <v>48</v>
      </c>
      <c r="D2312" t="s">
        <v>46</v>
      </c>
      <c r="E2312" t="s">
        <v>29</v>
      </c>
      <c r="F2312" t="s">
        <v>32</v>
      </c>
      <c r="G2312">
        <v>75</v>
      </c>
      <c r="H2312">
        <v>644</v>
      </c>
      <c r="I2312">
        <v>339.11</v>
      </c>
      <c r="J2312" t="s">
        <v>53</v>
      </c>
      <c r="K2312">
        <v>15000</v>
      </c>
      <c r="L2312">
        <v>9500</v>
      </c>
      <c r="M2312" t="s">
        <v>33</v>
      </c>
    </row>
    <row r="2313" spans="1:13" x14ac:dyDescent="0.4">
      <c r="A2313">
        <v>102312</v>
      </c>
      <c r="B2313" s="1">
        <v>45960.613194444442</v>
      </c>
      <c r="C2313" t="s">
        <v>39</v>
      </c>
      <c r="D2313" t="s">
        <v>14</v>
      </c>
      <c r="E2313" t="s">
        <v>29</v>
      </c>
      <c r="F2313" t="s">
        <v>20</v>
      </c>
      <c r="G2313">
        <v>10</v>
      </c>
      <c r="H2313">
        <v>575</v>
      </c>
      <c r="I2313">
        <v>493.17</v>
      </c>
      <c r="J2313" t="s">
        <v>17</v>
      </c>
      <c r="K2313">
        <v>3200</v>
      </c>
      <c r="L2313">
        <v>2000</v>
      </c>
      <c r="M2313" t="s">
        <v>22</v>
      </c>
    </row>
    <row r="2314" spans="1:13" x14ac:dyDescent="0.4">
      <c r="A2314">
        <v>102313</v>
      </c>
      <c r="B2314" s="1">
        <v>45968.781944444447</v>
      </c>
      <c r="C2314" t="s">
        <v>19</v>
      </c>
      <c r="D2314" t="s">
        <v>40</v>
      </c>
      <c r="E2314" t="s">
        <v>15</v>
      </c>
      <c r="F2314" t="s">
        <v>37</v>
      </c>
      <c r="G2314">
        <v>10</v>
      </c>
      <c r="H2314">
        <v>759</v>
      </c>
      <c r="I2314">
        <v>2012.29</v>
      </c>
      <c r="J2314" t="s">
        <v>52</v>
      </c>
      <c r="K2314">
        <v>1500</v>
      </c>
      <c r="L2314">
        <v>800</v>
      </c>
      <c r="M2314" t="s">
        <v>38</v>
      </c>
    </row>
    <row r="2315" spans="1:13" x14ac:dyDescent="0.4">
      <c r="A2315">
        <v>102314</v>
      </c>
      <c r="B2315" s="1">
        <v>45865.92291666667</v>
      </c>
      <c r="C2315" t="s">
        <v>42</v>
      </c>
      <c r="D2315" t="s">
        <v>40</v>
      </c>
      <c r="E2315" t="s">
        <v>29</v>
      </c>
      <c r="F2315" t="s">
        <v>16</v>
      </c>
      <c r="G2315">
        <v>33</v>
      </c>
      <c r="H2315">
        <v>1101</v>
      </c>
      <c r="I2315">
        <v>338.22</v>
      </c>
      <c r="J2315" t="s">
        <v>52</v>
      </c>
      <c r="K2315">
        <v>1500</v>
      </c>
      <c r="L2315">
        <v>800</v>
      </c>
      <c r="M2315" t="s">
        <v>18</v>
      </c>
    </row>
    <row r="2316" spans="1:13" x14ac:dyDescent="0.4">
      <c r="A2316">
        <v>102315</v>
      </c>
      <c r="B2316" s="1">
        <v>45763.484027777777</v>
      </c>
      <c r="C2316" t="s">
        <v>42</v>
      </c>
      <c r="D2316" t="s">
        <v>35</v>
      </c>
      <c r="E2316" t="s">
        <v>15</v>
      </c>
      <c r="F2316" t="s">
        <v>32</v>
      </c>
      <c r="G2316">
        <v>58</v>
      </c>
      <c r="H2316">
        <v>976</v>
      </c>
      <c r="I2316">
        <v>302.83</v>
      </c>
      <c r="J2316" t="s">
        <v>36</v>
      </c>
      <c r="K2316">
        <v>12000</v>
      </c>
      <c r="L2316">
        <v>8000</v>
      </c>
      <c r="M2316" t="s">
        <v>33</v>
      </c>
    </row>
    <row r="2317" spans="1:13" x14ac:dyDescent="0.4">
      <c r="A2317">
        <v>102316</v>
      </c>
      <c r="B2317" s="1">
        <v>45815.190972222219</v>
      </c>
      <c r="C2317" t="s">
        <v>50</v>
      </c>
      <c r="D2317" t="s">
        <v>28</v>
      </c>
      <c r="E2317" t="s">
        <v>15</v>
      </c>
      <c r="F2317" t="s">
        <v>16</v>
      </c>
      <c r="G2317">
        <v>60</v>
      </c>
      <c r="H2317">
        <v>899</v>
      </c>
      <c r="I2317">
        <v>781.3</v>
      </c>
      <c r="J2317" t="s">
        <v>54</v>
      </c>
      <c r="K2317">
        <v>2500</v>
      </c>
      <c r="L2317">
        <v>1500</v>
      </c>
      <c r="M2317" t="s">
        <v>18</v>
      </c>
    </row>
    <row r="2318" spans="1:13" x14ac:dyDescent="0.4">
      <c r="A2318">
        <v>102317</v>
      </c>
      <c r="B2318" s="1">
        <v>45778.34097222222</v>
      </c>
      <c r="C2318" t="s">
        <v>45</v>
      </c>
      <c r="D2318" t="s">
        <v>43</v>
      </c>
      <c r="E2318" t="s">
        <v>31</v>
      </c>
      <c r="F2318" t="s">
        <v>25</v>
      </c>
      <c r="G2318">
        <v>14</v>
      </c>
      <c r="H2318">
        <v>469</v>
      </c>
      <c r="I2318">
        <v>705.96</v>
      </c>
      <c r="J2318" t="s">
        <v>61</v>
      </c>
      <c r="K2318">
        <v>2800</v>
      </c>
      <c r="L2318">
        <v>1500</v>
      </c>
      <c r="M2318" t="s">
        <v>27</v>
      </c>
    </row>
    <row r="2319" spans="1:13" x14ac:dyDescent="0.4">
      <c r="A2319">
        <v>102318</v>
      </c>
      <c r="B2319" s="1">
        <v>45712.290277777778</v>
      </c>
      <c r="C2319" t="s">
        <v>50</v>
      </c>
      <c r="D2319" t="s">
        <v>43</v>
      </c>
      <c r="E2319" t="s">
        <v>15</v>
      </c>
      <c r="F2319" t="s">
        <v>20</v>
      </c>
      <c r="G2319">
        <v>93</v>
      </c>
      <c r="H2319">
        <v>306</v>
      </c>
      <c r="I2319">
        <v>981.86</v>
      </c>
      <c r="J2319" t="s">
        <v>44</v>
      </c>
      <c r="K2319">
        <v>4500</v>
      </c>
      <c r="L2319">
        <v>2500</v>
      </c>
      <c r="M2319" t="s">
        <v>22</v>
      </c>
    </row>
    <row r="2320" spans="1:13" x14ac:dyDescent="0.4">
      <c r="A2320">
        <v>102319</v>
      </c>
      <c r="B2320" s="1">
        <v>45669.599305555559</v>
      </c>
      <c r="C2320" t="s">
        <v>13</v>
      </c>
      <c r="D2320" t="s">
        <v>24</v>
      </c>
      <c r="E2320" t="s">
        <v>29</v>
      </c>
      <c r="F2320" t="s">
        <v>16</v>
      </c>
      <c r="G2320">
        <v>61</v>
      </c>
      <c r="H2320">
        <v>650</v>
      </c>
      <c r="I2320">
        <v>359.4</v>
      </c>
      <c r="J2320" t="s">
        <v>60</v>
      </c>
      <c r="K2320">
        <v>25000</v>
      </c>
      <c r="L2320">
        <v>18000</v>
      </c>
      <c r="M2320" t="s">
        <v>18</v>
      </c>
    </row>
    <row r="2321" spans="1:13" x14ac:dyDescent="0.4">
      <c r="A2321">
        <v>102320</v>
      </c>
      <c r="B2321" s="1">
        <v>45802.00277777778</v>
      </c>
      <c r="C2321" t="s">
        <v>48</v>
      </c>
      <c r="D2321" t="s">
        <v>40</v>
      </c>
      <c r="E2321" t="s">
        <v>15</v>
      </c>
      <c r="F2321" t="s">
        <v>16</v>
      </c>
      <c r="G2321">
        <v>91</v>
      </c>
      <c r="H2321">
        <v>570</v>
      </c>
      <c r="I2321">
        <v>330.45</v>
      </c>
      <c r="J2321" t="s">
        <v>52</v>
      </c>
      <c r="K2321">
        <v>1500</v>
      </c>
      <c r="L2321">
        <v>800</v>
      </c>
      <c r="M2321" t="s">
        <v>18</v>
      </c>
    </row>
    <row r="2322" spans="1:13" x14ac:dyDescent="0.4">
      <c r="A2322">
        <v>102321</v>
      </c>
      <c r="B2322" s="1">
        <v>45793.027083333334</v>
      </c>
      <c r="C2322" t="s">
        <v>19</v>
      </c>
      <c r="D2322" t="s">
        <v>46</v>
      </c>
      <c r="E2322" t="s">
        <v>31</v>
      </c>
      <c r="F2322" t="s">
        <v>32</v>
      </c>
      <c r="G2322">
        <v>18</v>
      </c>
      <c r="H2322">
        <v>514</v>
      </c>
      <c r="I2322">
        <v>609.16</v>
      </c>
      <c r="J2322" t="s">
        <v>47</v>
      </c>
      <c r="K2322">
        <v>4500</v>
      </c>
      <c r="L2322">
        <v>2800</v>
      </c>
      <c r="M2322" t="s">
        <v>33</v>
      </c>
    </row>
    <row r="2323" spans="1:13" x14ac:dyDescent="0.4">
      <c r="A2323">
        <v>102322</v>
      </c>
      <c r="B2323" s="1">
        <v>45660.234027777777</v>
      </c>
      <c r="C2323" t="s">
        <v>13</v>
      </c>
      <c r="D2323" t="s">
        <v>46</v>
      </c>
      <c r="E2323" t="s">
        <v>15</v>
      </c>
      <c r="F2323" t="s">
        <v>37</v>
      </c>
      <c r="G2323">
        <v>31</v>
      </c>
      <c r="H2323">
        <v>660</v>
      </c>
      <c r="I2323">
        <v>635.15</v>
      </c>
      <c r="J2323" t="s">
        <v>53</v>
      </c>
      <c r="K2323">
        <v>15000</v>
      </c>
      <c r="L2323">
        <v>9500</v>
      </c>
      <c r="M2323" t="s">
        <v>38</v>
      </c>
    </row>
    <row r="2324" spans="1:13" x14ac:dyDescent="0.4">
      <c r="A2324">
        <v>102323</v>
      </c>
      <c r="B2324" s="1">
        <v>45801.836805555555</v>
      </c>
      <c r="C2324" t="s">
        <v>34</v>
      </c>
      <c r="D2324" t="s">
        <v>40</v>
      </c>
      <c r="E2324" t="s">
        <v>15</v>
      </c>
      <c r="F2324" t="s">
        <v>37</v>
      </c>
      <c r="G2324">
        <v>38</v>
      </c>
      <c r="H2324">
        <v>695</v>
      </c>
      <c r="I2324">
        <v>492.46</v>
      </c>
      <c r="J2324" t="s">
        <v>41</v>
      </c>
      <c r="K2324">
        <v>5500</v>
      </c>
      <c r="L2324">
        <v>3500</v>
      </c>
      <c r="M2324" t="s">
        <v>38</v>
      </c>
    </row>
    <row r="2325" spans="1:13" x14ac:dyDescent="0.4">
      <c r="A2325">
        <v>102324</v>
      </c>
      <c r="B2325" s="1">
        <v>45687.19027777778</v>
      </c>
      <c r="C2325" t="s">
        <v>45</v>
      </c>
      <c r="D2325" t="s">
        <v>14</v>
      </c>
      <c r="E2325" t="s">
        <v>29</v>
      </c>
      <c r="F2325" t="s">
        <v>16</v>
      </c>
      <c r="G2325">
        <v>9</v>
      </c>
      <c r="H2325">
        <v>673</v>
      </c>
      <c r="I2325">
        <v>2430.52</v>
      </c>
      <c r="J2325" t="s">
        <v>17</v>
      </c>
      <c r="K2325">
        <v>3200</v>
      </c>
      <c r="L2325">
        <v>2000</v>
      </c>
      <c r="M2325" t="s">
        <v>18</v>
      </c>
    </row>
    <row r="2326" spans="1:13" x14ac:dyDescent="0.4">
      <c r="A2326">
        <v>102325</v>
      </c>
      <c r="B2326" s="1">
        <v>45894.445833333331</v>
      </c>
      <c r="C2326" t="s">
        <v>23</v>
      </c>
      <c r="D2326" t="s">
        <v>40</v>
      </c>
      <c r="E2326" t="s">
        <v>31</v>
      </c>
      <c r="F2326" t="s">
        <v>32</v>
      </c>
      <c r="G2326">
        <v>35</v>
      </c>
      <c r="H2326">
        <v>1134</v>
      </c>
      <c r="I2326">
        <v>519.4</v>
      </c>
      <c r="J2326" t="s">
        <v>41</v>
      </c>
      <c r="K2326">
        <v>5500</v>
      </c>
      <c r="L2326">
        <v>3500</v>
      </c>
      <c r="M2326" t="s">
        <v>33</v>
      </c>
    </row>
    <row r="2327" spans="1:13" x14ac:dyDescent="0.4">
      <c r="A2327">
        <v>102326</v>
      </c>
      <c r="B2327" s="1">
        <v>45936.433333333334</v>
      </c>
      <c r="C2327" t="s">
        <v>45</v>
      </c>
      <c r="D2327" t="s">
        <v>43</v>
      </c>
      <c r="E2327" t="s">
        <v>15</v>
      </c>
      <c r="F2327" t="s">
        <v>37</v>
      </c>
      <c r="G2327">
        <v>51</v>
      </c>
      <c r="H2327">
        <v>1080</v>
      </c>
      <c r="I2327">
        <v>1474.69</v>
      </c>
      <c r="J2327" t="s">
        <v>61</v>
      </c>
      <c r="K2327">
        <v>2800</v>
      </c>
      <c r="L2327">
        <v>1500</v>
      </c>
      <c r="M2327" t="s">
        <v>38</v>
      </c>
    </row>
    <row r="2328" spans="1:13" x14ac:dyDescent="0.4">
      <c r="A2328">
        <v>102327</v>
      </c>
      <c r="B2328" s="1">
        <v>46005.544444444444</v>
      </c>
      <c r="C2328" t="s">
        <v>23</v>
      </c>
      <c r="D2328" t="s">
        <v>43</v>
      </c>
      <c r="E2328" t="s">
        <v>31</v>
      </c>
      <c r="F2328" t="s">
        <v>20</v>
      </c>
      <c r="G2328">
        <v>66</v>
      </c>
      <c r="H2328">
        <v>918</v>
      </c>
      <c r="I2328">
        <v>392.34</v>
      </c>
      <c r="J2328" t="s">
        <v>44</v>
      </c>
      <c r="K2328">
        <v>4500</v>
      </c>
      <c r="L2328">
        <v>2500</v>
      </c>
      <c r="M2328" t="s">
        <v>22</v>
      </c>
    </row>
    <row r="2329" spans="1:13" x14ac:dyDescent="0.4">
      <c r="A2329">
        <v>102328</v>
      </c>
      <c r="B2329" s="1">
        <v>45772.318055555559</v>
      </c>
      <c r="C2329" t="s">
        <v>50</v>
      </c>
      <c r="D2329" t="s">
        <v>55</v>
      </c>
      <c r="E2329" t="s">
        <v>15</v>
      </c>
      <c r="F2329" t="s">
        <v>25</v>
      </c>
      <c r="G2329">
        <v>59</v>
      </c>
      <c r="H2329">
        <v>382</v>
      </c>
      <c r="I2329">
        <v>504.22</v>
      </c>
      <c r="J2329" t="s">
        <v>57</v>
      </c>
      <c r="K2329">
        <v>600</v>
      </c>
      <c r="L2329">
        <v>350</v>
      </c>
      <c r="M2329" t="s">
        <v>27</v>
      </c>
    </row>
    <row r="2330" spans="1:13" x14ac:dyDescent="0.4">
      <c r="A2330">
        <v>102329</v>
      </c>
      <c r="B2330" s="1">
        <v>45761.998611111114</v>
      </c>
      <c r="C2330" t="s">
        <v>39</v>
      </c>
      <c r="D2330" t="s">
        <v>43</v>
      </c>
      <c r="E2330" t="s">
        <v>15</v>
      </c>
      <c r="F2330" t="s">
        <v>25</v>
      </c>
      <c r="G2330">
        <v>6</v>
      </c>
      <c r="H2330">
        <v>715</v>
      </c>
      <c r="I2330">
        <v>836.84</v>
      </c>
      <c r="J2330" t="s">
        <v>61</v>
      </c>
      <c r="K2330">
        <v>2800</v>
      </c>
      <c r="L2330">
        <v>1500</v>
      </c>
      <c r="M2330" t="s">
        <v>27</v>
      </c>
    </row>
    <row r="2331" spans="1:13" x14ac:dyDescent="0.4">
      <c r="A2331">
        <v>102330</v>
      </c>
      <c r="B2331" s="1">
        <v>45775.546527777777</v>
      </c>
      <c r="C2331" t="s">
        <v>13</v>
      </c>
      <c r="D2331" t="s">
        <v>35</v>
      </c>
      <c r="E2331" t="s">
        <v>29</v>
      </c>
      <c r="F2331" t="s">
        <v>20</v>
      </c>
      <c r="G2331">
        <v>91</v>
      </c>
      <c r="H2331">
        <v>465</v>
      </c>
      <c r="I2331">
        <v>585.34</v>
      </c>
      <c r="J2331" t="s">
        <v>36</v>
      </c>
      <c r="K2331">
        <v>12000</v>
      </c>
      <c r="L2331">
        <v>8000</v>
      </c>
      <c r="M2331" t="s">
        <v>22</v>
      </c>
    </row>
    <row r="2332" spans="1:13" x14ac:dyDescent="0.4">
      <c r="A2332">
        <v>102331</v>
      </c>
      <c r="B2332" s="1">
        <v>45662.34375</v>
      </c>
      <c r="C2332" t="s">
        <v>39</v>
      </c>
      <c r="D2332" t="s">
        <v>55</v>
      </c>
      <c r="E2332" t="s">
        <v>31</v>
      </c>
      <c r="F2332" t="s">
        <v>16</v>
      </c>
      <c r="G2332">
        <v>50</v>
      </c>
      <c r="H2332">
        <v>878</v>
      </c>
      <c r="I2332">
        <v>1064.56</v>
      </c>
      <c r="J2332" t="s">
        <v>56</v>
      </c>
      <c r="K2332">
        <v>850</v>
      </c>
      <c r="L2332">
        <v>550</v>
      </c>
      <c r="M2332" t="s">
        <v>18</v>
      </c>
    </row>
    <row r="2333" spans="1:13" x14ac:dyDescent="0.4">
      <c r="A2333">
        <v>102332</v>
      </c>
      <c r="B2333" s="1">
        <v>46017.443055555559</v>
      </c>
      <c r="C2333" t="s">
        <v>13</v>
      </c>
      <c r="D2333" t="s">
        <v>40</v>
      </c>
      <c r="E2333" t="s">
        <v>15</v>
      </c>
      <c r="F2333" t="s">
        <v>25</v>
      </c>
      <c r="G2333">
        <v>95</v>
      </c>
      <c r="H2333">
        <v>529</v>
      </c>
      <c r="I2333">
        <v>597.19000000000005</v>
      </c>
      <c r="J2333" t="s">
        <v>52</v>
      </c>
      <c r="K2333">
        <v>1500</v>
      </c>
      <c r="L2333">
        <v>800</v>
      </c>
      <c r="M2333" t="s">
        <v>27</v>
      </c>
    </row>
    <row r="2334" spans="1:13" x14ac:dyDescent="0.4">
      <c r="A2334">
        <v>102333</v>
      </c>
      <c r="B2334" s="1">
        <v>45905.457638888889</v>
      </c>
      <c r="C2334" t="s">
        <v>13</v>
      </c>
      <c r="D2334" t="s">
        <v>14</v>
      </c>
      <c r="E2334" t="s">
        <v>15</v>
      </c>
      <c r="F2334" t="s">
        <v>20</v>
      </c>
      <c r="G2334">
        <v>32</v>
      </c>
      <c r="H2334">
        <v>924</v>
      </c>
      <c r="I2334">
        <v>359.44</v>
      </c>
      <c r="J2334" t="s">
        <v>17</v>
      </c>
      <c r="K2334">
        <v>3200</v>
      </c>
      <c r="L2334">
        <v>2000</v>
      </c>
      <c r="M2334" t="s">
        <v>22</v>
      </c>
    </row>
    <row r="2335" spans="1:13" x14ac:dyDescent="0.4">
      <c r="A2335">
        <v>102334</v>
      </c>
      <c r="B2335" s="1">
        <v>46021.8125</v>
      </c>
      <c r="C2335" t="s">
        <v>45</v>
      </c>
      <c r="D2335" t="s">
        <v>55</v>
      </c>
      <c r="E2335" t="s">
        <v>15</v>
      </c>
      <c r="F2335" t="s">
        <v>16</v>
      </c>
      <c r="G2335">
        <v>4</v>
      </c>
      <c r="H2335">
        <v>1025</v>
      </c>
      <c r="I2335">
        <v>305.81</v>
      </c>
      <c r="J2335" t="s">
        <v>56</v>
      </c>
      <c r="K2335">
        <v>850</v>
      </c>
      <c r="L2335">
        <v>550</v>
      </c>
      <c r="M2335" t="s">
        <v>18</v>
      </c>
    </row>
    <row r="2336" spans="1:13" x14ac:dyDescent="0.4">
      <c r="A2336">
        <v>102335</v>
      </c>
      <c r="B2336" s="1">
        <v>45978.868750000001</v>
      </c>
      <c r="C2336" t="s">
        <v>19</v>
      </c>
      <c r="D2336" t="s">
        <v>14</v>
      </c>
      <c r="E2336" t="s">
        <v>31</v>
      </c>
      <c r="F2336" t="s">
        <v>16</v>
      </c>
      <c r="G2336">
        <v>75</v>
      </c>
      <c r="H2336">
        <v>638</v>
      </c>
      <c r="I2336">
        <v>627.19000000000005</v>
      </c>
      <c r="J2336" t="s">
        <v>21</v>
      </c>
      <c r="K2336">
        <v>6500</v>
      </c>
      <c r="L2336">
        <v>4200</v>
      </c>
      <c r="M2336" t="s">
        <v>18</v>
      </c>
    </row>
    <row r="2337" spans="1:13" x14ac:dyDescent="0.4">
      <c r="A2337">
        <v>102336</v>
      </c>
      <c r="B2337" s="1">
        <v>45778.635416666664</v>
      </c>
      <c r="C2337" t="s">
        <v>39</v>
      </c>
      <c r="D2337" t="s">
        <v>28</v>
      </c>
      <c r="E2337" t="s">
        <v>31</v>
      </c>
      <c r="F2337" t="s">
        <v>16</v>
      </c>
      <c r="G2337">
        <v>35</v>
      </c>
      <c r="H2337">
        <v>893</v>
      </c>
      <c r="I2337">
        <v>529.54999999999995</v>
      </c>
      <c r="J2337" t="s">
        <v>30</v>
      </c>
      <c r="K2337">
        <v>450</v>
      </c>
      <c r="L2337">
        <v>200</v>
      </c>
      <c r="M2337" t="s">
        <v>18</v>
      </c>
    </row>
    <row r="2338" spans="1:13" x14ac:dyDescent="0.4">
      <c r="A2338">
        <v>102337</v>
      </c>
      <c r="B2338" s="1">
        <v>45943.486111111109</v>
      </c>
      <c r="C2338" t="s">
        <v>42</v>
      </c>
      <c r="D2338" t="s">
        <v>14</v>
      </c>
      <c r="E2338" t="s">
        <v>15</v>
      </c>
      <c r="F2338" t="s">
        <v>25</v>
      </c>
      <c r="G2338">
        <v>14</v>
      </c>
      <c r="H2338">
        <v>423</v>
      </c>
      <c r="I2338">
        <v>392.84</v>
      </c>
      <c r="J2338" t="s">
        <v>21</v>
      </c>
      <c r="K2338">
        <v>6500</v>
      </c>
      <c r="L2338">
        <v>4200</v>
      </c>
      <c r="M2338" t="s">
        <v>27</v>
      </c>
    </row>
    <row r="2339" spans="1:13" x14ac:dyDescent="0.4">
      <c r="A2339">
        <v>102338</v>
      </c>
      <c r="B2339" s="1">
        <v>45806.251388888886</v>
      </c>
      <c r="C2339" t="s">
        <v>39</v>
      </c>
      <c r="D2339" t="s">
        <v>55</v>
      </c>
      <c r="E2339" t="s">
        <v>29</v>
      </c>
      <c r="F2339" t="s">
        <v>37</v>
      </c>
      <c r="G2339">
        <v>40</v>
      </c>
      <c r="H2339">
        <v>610</v>
      </c>
      <c r="I2339">
        <v>486.22</v>
      </c>
      <c r="J2339" t="s">
        <v>56</v>
      </c>
      <c r="K2339">
        <v>850</v>
      </c>
      <c r="L2339">
        <v>550</v>
      </c>
      <c r="M2339" t="s">
        <v>38</v>
      </c>
    </row>
    <row r="2340" spans="1:13" x14ac:dyDescent="0.4">
      <c r="A2340">
        <v>102339</v>
      </c>
      <c r="B2340" s="1">
        <v>45741.095833333333</v>
      </c>
      <c r="C2340" t="s">
        <v>48</v>
      </c>
      <c r="D2340" t="s">
        <v>28</v>
      </c>
      <c r="E2340" t="s">
        <v>29</v>
      </c>
      <c r="F2340" t="s">
        <v>25</v>
      </c>
      <c r="G2340">
        <v>87</v>
      </c>
      <c r="H2340">
        <v>764</v>
      </c>
      <c r="I2340">
        <v>879.94</v>
      </c>
      <c r="J2340" t="s">
        <v>54</v>
      </c>
      <c r="K2340">
        <v>2500</v>
      </c>
      <c r="L2340">
        <v>1500</v>
      </c>
      <c r="M2340" t="s">
        <v>27</v>
      </c>
    </row>
    <row r="2341" spans="1:13" x14ac:dyDescent="0.4">
      <c r="A2341">
        <v>102340</v>
      </c>
      <c r="B2341" s="1">
        <v>45888.486805555556</v>
      </c>
      <c r="C2341" t="s">
        <v>23</v>
      </c>
      <c r="D2341" t="s">
        <v>55</v>
      </c>
      <c r="E2341" t="s">
        <v>29</v>
      </c>
      <c r="F2341" t="s">
        <v>25</v>
      </c>
      <c r="G2341">
        <v>43</v>
      </c>
      <c r="H2341">
        <v>496</v>
      </c>
      <c r="I2341">
        <v>850.56</v>
      </c>
      <c r="J2341" t="s">
        <v>56</v>
      </c>
      <c r="K2341">
        <v>850</v>
      </c>
      <c r="L2341">
        <v>550</v>
      </c>
      <c r="M2341" t="s">
        <v>27</v>
      </c>
    </row>
    <row r="2342" spans="1:13" x14ac:dyDescent="0.4">
      <c r="A2342">
        <v>102341</v>
      </c>
      <c r="B2342" s="1">
        <v>45945.216666666667</v>
      </c>
      <c r="C2342" t="s">
        <v>48</v>
      </c>
      <c r="D2342" t="s">
        <v>40</v>
      </c>
      <c r="E2342" t="s">
        <v>29</v>
      </c>
      <c r="F2342" t="s">
        <v>37</v>
      </c>
      <c r="G2342">
        <v>29</v>
      </c>
      <c r="H2342">
        <v>431</v>
      </c>
      <c r="I2342">
        <v>572.51</v>
      </c>
      <c r="J2342" t="s">
        <v>41</v>
      </c>
      <c r="K2342">
        <v>5500</v>
      </c>
      <c r="L2342">
        <v>3500</v>
      </c>
      <c r="M2342" t="s">
        <v>38</v>
      </c>
    </row>
    <row r="2343" spans="1:13" x14ac:dyDescent="0.4">
      <c r="A2343">
        <v>102342</v>
      </c>
      <c r="B2343" s="1">
        <v>45818.758333333331</v>
      </c>
      <c r="C2343" t="s">
        <v>34</v>
      </c>
      <c r="D2343" t="s">
        <v>14</v>
      </c>
      <c r="E2343" t="s">
        <v>15</v>
      </c>
      <c r="F2343" t="s">
        <v>20</v>
      </c>
      <c r="G2343">
        <v>76</v>
      </c>
      <c r="H2343">
        <v>897</v>
      </c>
      <c r="I2343">
        <v>1889.74</v>
      </c>
      <c r="J2343" t="s">
        <v>21</v>
      </c>
      <c r="K2343">
        <v>6500</v>
      </c>
      <c r="L2343">
        <v>4200</v>
      </c>
      <c r="M2343" t="s">
        <v>22</v>
      </c>
    </row>
    <row r="2344" spans="1:13" x14ac:dyDescent="0.4">
      <c r="A2344">
        <v>102343</v>
      </c>
      <c r="B2344" s="1">
        <v>45929.128472222219</v>
      </c>
      <c r="C2344" t="s">
        <v>23</v>
      </c>
      <c r="D2344" t="s">
        <v>14</v>
      </c>
      <c r="E2344" t="s">
        <v>15</v>
      </c>
      <c r="F2344" t="s">
        <v>25</v>
      </c>
      <c r="G2344">
        <v>83</v>
      </c>
      <c r="H2344">
        <v>700</v>
      </c>
      <c r="I2344">
        <v>863.88</v>
      </c>
      <c r="J2344" t="s">
        <v>21</v>
      </c>
      <c r="K2344">
        <v>6500</v>
      </c>
      <c r="L2344">
        <v>4200</v>
      </c>
      <c r="M2344" t="s">
        <v>27</v>
      </c>
    </row>
    <row r="2345" spans="1:13" x14ac:dyDescent="0.4">
      <c r="A2345">
        <v>102344</v>
      </c>
      <c r="B2345" s="1">
        <v>45695.401388888888</v>
      </c>
      <c r="C2345" t="s">
        <v>13</v>
      </c>
      <c r="D2345" t="s">
        <v>24</v>
      </c>
      <c r="E2345" t="s">
        <v>29</v>
      </c>
      <c r="F2345" t="s">
        <v>25</v>
      </c>
      <c r="G2345">
        <v>70</v>
      </c>
      <c r="H2345">
        <v>1181</v>
      </c>
      <c r="I2345">
        <v>2128.4299999999998</v>
      </c>
      <c r="J2345" t="s">
        <v>59</v>
      </c>
      <c r="K2345">
        <v>3500</v>
      </c>
      <c r="L2345">
        <v>2200</v>
      </c>
      <c r="M2345" t="s">
        <v>27</v>
      </c>
    </row>
    <row r="2346" spans="1:13" x14ac:dyDescent="0.4">
      <c r="A2346">
        <v>102345</v>
      </c>
      <c r="B2346" s="1">
        <v>45883.321527777778</v>
      </c>
      <c r="C2346" t="s">
        <v>42</v>
      </c>
      <c r="D2346" t="s">
        <v>40</v>
      </c>
      <c r="E2346" t="s">
        <v>31</v>
      </c>
      <c r="F2346" t="s">
        <v>20</v>
      </c>
      <c r="G2346">
        <v>77</v>
      </c>
      <c r="H2346">
        <v>629</v>
      </c>
      <c r="I2346">
        <v>691.5</v>
      </c>
      <c r="J2346" t="s">
        <v>52</v>
      </c>
      <c r="K2346">
        <v>1500</v>
      </c>
      <c r="L2346">
        <v>800</v>
      </c>
      <c r="M2346" t="s">
        <v>22</v>
      </c>
    </row>
    <row r="2347" spans="1:13" x14ac:dyDescent="0.4">
      <c r="A2347">
        <v>102346</v>
      </c>
      <c r="B2347" s="1">
        <v>45799.390277777777</v>
      </c>
      <c r="C2347" t="s">
        <v>19</v>
      </c>
      <c r="D2347" t="s">
        <v>46</v>
      </c>
      <c r="E2347" t="s">
        <v>15</v>
      </c>
      <c r="F2347" t="s">
        <v>20</v>
      </c>
      <c r="G2347">
        <v>71</v>
      </c>
      <c r="H2347">
        <v>399</v>
      </c>
      <c r="I2347">
        <v>492.15</v>
      </c>
      <c r="J2347" t="s">
        <v>47</v>
      </c>
      <c r="K2347">
        <v>4500</v>
      </c>
      <c r="L2347">
        <v>2800</v>
      </c>
      <c r="M2347" t="s">
        <v>22</v>
      </c>
    </row>
    <row r="2348" spans="1:13" x14ac:dyDescent="0.4">
      <c r="A2348">
        <v>102347</v>
      </c>
      <c r="B2348" s="1">
        <v>45949.652777777781</v>
      </c>
      <c r="C2348" t="s">
        <v>45</v>
      </c>
      <c r="D2348" t="s">
        <v>40</v>
      </c>
      <c r="E2348" t="s">
        <v>15</v>
      </c>
      <c r="F2348" t="s">
        <v>25</v>
      </c>
      <c r="G2348">
        <v>33</v>
      </c>
      <c r="H2348">
        <v>1045</v>
      </c>
      <c r="I2348">
        <v>1066.8399999999999</v>
      </c>
      <c r="J2348" t="s">
        <v>52</v>
      </c>
      <c r="K2348">
        <v>1500</v>
      </c>
      <c r="L2348">
        <v>800</v>
      </c>
      <c r="M2348" t="s">
        <v>27</v>
      </c>
    </row>
    <row r="2349" spans="1:13" x14ac:dyDescent="0.4">
      <c r="A2349">
        <v>102348</v>
      </c>
      <c r="B2349" s="1">
        <v>45808.420138888891</v>
      </c>
      <c r="C2349" t="s">
        <v>13</v>
      </c>
      <c r="D2349" t="s">
        <v>55</v>
      </c>
      <c r="E2349" t="s">
        <v>31</v>
      </c>
      <c r="F2349" t="s">
        <v>32</v>
      </c>
      <c r="G2349">
        <v>40</v>
      </c>
      <c r="H2349">
        <v>786</v>
      </c>
      <c r="I2349">
        <v>1092.81</v>
      </c>
      <c r="J2349" t="s">
        <v>58</v>
      </c>
      <c r="K2349">
        <v>1200</v>
      </c>
      <c r="L2349">
        <v>800</v>
      </c>
      <c r="M2349" t="s">
        <v>33</v>
      </c>
    </row>
    <row r="2350" spans="1:13" x14ac:dyDescent="0.4">
      <c r="A2350">
        <v>102349</v>
      </c>
      <c r="B2350" s="1">
        <v>45771.164583333331</v>
      </c>
      <c r="C2350" t="s">
        <v>48</v>
      </c>
      <c r="D2350" t="s">
        <v>28</v>
      </c>
      <c r="E2350" t="s">
        <v>29</v>
      </c>
      <c r="F2350" t="s">
        <v>25</v>
      </c>
      <c r="G2350">
        <v>59</v>
      </c>
      <c r="H2350">
        <v>731</v>
      </c>
      <c r="I2350">
        <v>751.59</v>
      </c>
      <c r="J2350" t="s">
        <v>30</v>
      </c>
      <c r="K2350">
        <v>450</v>
      </c>
      <c r="L2350">
        <v>200</v>
      </c>
      <c r="M2350" t="s">
        <v>27</v>
      </c>
    </row>
    <row r="2351" spans="1:13" x14ac:dyDescent="0.4">
      <c r="A2351">
        <v>102350</v>
      </c>
      <c r="B2351" s="1">
        <v>45894.533333333333</v>
      </c>
      <c r="C2351" t="s">
        <v>23</v>
      </c>
      <c r="D2351" t="s">
        <v>43</v>
      </c>
      <c r="E2351" t="s">
        <v>15</v>
      </c>
      <c r="F2351" t="s">
        <v>37</v>
      </c>
      <c r="G2351">
        <v>94</v>
      </c>
      <c r="H2351">
        <v>309</v>
      </c>
      <c r="I2351">
        <v>918.32</v>
      </c>
      <c r="J2351" t="s">
        <v>51</v>
      </c>
      <c r="K2351">
        <v>1800</v>
      </c>
      <c r="L2351">
        <v>900</v>
      </c>
      <c r="M2351" t="s">
        <v>38</v>
      </c>
    </row>
    <row r="2352" spans="1:13" x14ac:dyDescent="0.4">
      <c r="A2352">
        <v>102351</v>
      </c>
      <c r="B2352" s="1">
        <v>45723.825694444444</v>
      </c>
      <c r="C2352" t="s">
        <v>42</v>
      </c>
      <c r="D2352" t="s">
        <v>43</v>
      </c>
      <c r="E2352" t="s">
        <v>31</v>
      </c>
      <c r="F2352" t="s">
        <v>25</v>
      </c>
      <c r="G2352">
        <v>34</v>
      </c>
      <c r="H2352">
        <v>325</v>
      </c>
      <c r="I2352">
        <v>917.8</v>
      </c>
      <c r="J2352" t="s">
        <v>51</v>
      </c>
      <c r="K2352">
        <v>1800</v>
      </c>
      <c r="L2352">
        <v>900</v>
      </c>
      <c r="M2352" t="s">
        <v>27</v>
      </c>
    </row>
    <row r="2353" spans="1:13" x14ac:dyDescent="0.4">
      <c r="A2353">
        <v>102352</v>
      </c>
      <c r="B2353" s="1">
        <v>46018.918749999997</v>
      </c>
      <c r="C2353" t="s">
        <v>23</v>
      </c>
      <c r="D2353" t="s">
        <v>40</v>
      </c>
      <c r="E2353" t="s">
        <v>29</v>
      </c>
      <c r="F2353" t="s">
        <v>16</v>
      </c>
      <c r="G2353">
        <v>24</v>
      </c>
      <c r="H2353">
        <v>1181</v>
      </c>
      <c r="I2353">
        <v>561.29</v>
      </c>
      <c r="J2353" t="s">
        <v>52</v>
      </c>
      <c r="K2353">
        <v>1500</v>
      </c>
      <c r="L2353">
        <v>800</v>
      </c>
      <c r="M2353" t="s">
        <v>18</v>
      </c>
    </row>
    <row r="2354" spans="1:13" x14ac:dyDescent="0.4">
      <c r="A2354">
        <v>102353</v>
      </c>
      <c r="B2354" s="1">
        <v>45998.109722222223</v>
      </c>
      <c r="C2354" t="s">
        <v>13</v>
      </c>
      <c r="D2354" t="s">
        <v>14</v>
      </c>
      <c r="E2354" t="s">
        <v>29</v>
      </c>
      <c r="F2354" t="s">
        <v>37</v>
      </c>
      <c r="G2354">
        <v>30</v>
      </c>
      <c r="H2354">
        <v>1091</v>
      </c>
      <c r="I2354">
        <v>454.47</v>
      </c>
      <c r="J2354" t="s">
        <v>17</v>
      </c>
      <c r="K2354">
        <v>3200</v>
      </c>
      <c r="L2354">
        <v>2000</v>
      </c>
      <c r="M2354" t="s">
        <v>38</v>
      </c>
    </row>
    <row r="2355" spans="1:13" x14ac:dyDescent="0.4">
      <c r="A2355">
        <v>102354</v>
      </c>
      <c r="B2355" s="1">
        <v>45915.12222222222</v>
      </c>
      <c r="C2355" t="s">
        <v>42</v>
      </c>
      <c r="D2355" t="s">
        <v>14</v>
      </c>
      <c r="E2355" t="s">
        <v>15</v>
      </c>
      <c r="F2355" t="s">
        <v>20</v>
      </c>
      <c r="G2355">
        <v>46</v>
      </c>
      <c r="H2355">
        <v>487</v>
      </c>
      <c r="I2355">
        <v>3115.09</v>
      </c>
      <c r="J2355" t="s">
        <v>21</v>
      </c>
      <c r="K2355">
        <v>6500</v>
      </c>
      <c r="L2355">
        <v>4200</v>
      </c>
      <c r="M2355" t="s">
        <v>22</v>
      </c>
    </row>
    <row r="2356" spans="1:13" x14ac:dyDescent="0.4">
      <c r="A2356">
        <v>102355</v>
      </c>
      <c r="B2356" s="1">
        <v>45906.705555555556</v>
      </c>
      <c r="C2356" t="s">
        <v>34</v>
      </c>
      <c r="D2356" t="s">
        <v>14</v>
      </c>
      <c r="E2356" t="s">
        <v>29</v>
      </c>
      <c r="F2356" t="s">
        <v>32</v>
      </c>
      <c r="G2356">
        <v>54</v>
      </c>
      <c r="H2356">
        <v>943</v>
      </c>
      <c r="I2356">
        <v>978.79</v>
      </c>
      <c r="J2356" t="s">
        <v>17</v>
      </c>
      <c r="K2356">
        <v>3200</v>
      </c>
      <c r="L2356">
        <v>2000</v>
      </c>
      <c r="M2356" t="s">
        <v>33</v>
      </c>
    </row>
    <row r="2357" spans="1:13" x14ac:dyDescent="0.4">
      <c r="A2357">
        <v>102356</v>
      </c>
      <c r="B2357" s="1">
        <v>45988.273611111108</v>
      </c>
      <c r="C2357" t="s">
        <v>13</v>
      </c>
      <c r="D2357" t="s">
        <v>28</v>
      </c>
      <c r="E2357" t="s">
        <v>15</v>
      </c>
      <c r="F2357" t="s">
        <v>20</v>
      </c>
      <c r="G2357">
        <v>80</v>
      </c>
      <c r="H2357">
        <v>1043</v>
      </c>
      <c r="I2357">
        <v>383.89</v>
      </c>
      <c r="J2357" t="s">
        <v>30</v>
      </c>
      <c r="K2357">
        <v>450</v>
      </c>
      <c r="L2357">
        <v>200</v>
      </c>
      <c r="M2357" t="s">
        <v>22</v>
      </c>
    </row>
    <row r="2358" spans="1:13" x14ac:dyDescent="0.4">
      <c r="A2358">
        <v>102357</v>
      </c>
      <c r="B2358" s="1">
        <v>45980.449305555558</v>
      </c>
      <c r="C2358" t="s">
        <v>19</v>
      </c>
      <c r="D2358" t="s">
        <v>24</v>
      </c>
      <c r="E2358" t="s">
        <v>15</v>
      </c>
      <c r="F2358" t="s">
        <v>20</v>
      </c>
      <c r="G2358">
        <v>50</v>
      </c>
      <c r="H2358">
        <v>950</v>
      </c>
      <c r="I2358">
        <v>1123.44</v>
      </c>
      <c r="J2358" t="s">
        <v>59</v>
      </c>
      <c r="K2358">
        <v>3500</v>
      </c>
      <c r="L2358">
        <v>2200</v>
      </c>
      <c r="M2358" t="s">
        <v>22</v>
      </c>
    </row>
    <row r="2359" spans="1:13" x14ac:dyDescent="0.4">
      <c r="A2359">
        <v>102358</v>
      </c>
      <c r="B2359" s="1">
        <v>45837.148611111108</v>
      </c>
      <c r="C2359" t="s">
        <v>23</v>
      </c>
      <c r="D2359" t="s">
        <v>43</v>
      </c>
      <c r="E2359" t="s">
        <v>15</v>
      </c>
      <c r="F2359" t="s">
        <v>25</v>
      </c>
      <c r="G2359">
        <v>61</v>
      </c>
      <c r="H2359">
        <v>481</v>
      </c>
      <c r="I2359">
        <v>1480.88</v>
      </c>
      <c r="J2359" t="s">
        <v>61</v>
      </c>
      <c r="K2359">
        <v>2800</v>
      </c>
      <c r="L2359">
        <v>1500</v>
      </c>
      <c r="M2359" t="s">
        <v>27</v>
      </c>
    </row>
    <row r="2360" spans="1:13" x14ac:dyDescent="0.4">
      <c r="A2360">
        <v>102359</v>
      </c>
      <c r="B2360" s="1">
        <v>45847.636111111111</v>
      </c>
      <c r="C2360" t="s">
        <v>39</v>
      </c>
      <c r="D2360" t="s">
        <v>14</v>
      </c>
      <c r="E2360" t="s">
        <v>29</v>
      </c>
      <c r="F2360" t="s">
        <v>16</v>
      </c>
      <c r="G2360">
        <v>97</v>
      </c>
      <c r="H2360">
        <v>1062</v>
      </c>
      <c r="I2360">
        <v>1063.3399999999999</v>
      </c>
      <c r="J2360" t="s">
        <v>21</v>
      </c>
      <c r="K2360">
        <v>6500</v>
      </c>
      <c r="L2360">
        <v>4200</v>
      </c>
      <c r="M2360" t="s">
        <v>18</v>
      </c>
    </row>
    <row r="2361" spans="1:13" x14ac:dyDescent="0.4">
      <c r="A2361">
        <v>102360</v>
      </c>
      <c r="B2361" s="1">
        <v>45811.275694444441</v>
      </c>
      <c r="C2361" t="s">
        <v>23</v>
      </c>
      <c r="D2361" t="s">
        <v>28</v>
      </c>
      <c r="E2361" t="s">
        <v>29</v>
      </c>
      <c r="F2361" t="s">
        <v>16</v>
      </c>
      <c r="G2361">
        <v>2</v>
      </c>
      <c r="H2361">
        <v>536</v>
      </c>
      <c r="I2361">
        <v>1246.83</v>
      </c>
      <c r="J2361" t="s">
        <v>54</v>
      </c>
      <c r="K2361">
        <v>2500</v>
      </c>
      <c r="L2361">
        <v>1500</v>
      </c>
      <c r="M2361" t="s">
        <v>18</v>
      </c>
    </row>
    <row r="2362" spans="1:13" x14ac:dyDescent="0.4">
      <c r="A2362">
        <v>102361</v>
      </c>
      <c r="B2362" s="1">
        <v>45853.65347222222</v>
      </c>
      <c r="C2362" t="s">
        <v>19</v>
      </c>
      <c r="D2362" t="s">
        <v>28</v>
      </c>
      <c r="E2362" t="s">
        <v>29</v>
      </c>
      <c r="F2362" t="s">
        <v>16</v>
      </c>
      <c r="G2362">
        <v>14</v>
      </c>
      <c r="H2362">
        <v>765</v>
      </c>
      <c r="I2362">
        <v>692.49</v>
      </c>
      <c r="J2362" t="s">
        <v>54</v>
      </c>
      <c r="K2362">
        <v>2500</v>
      </c>
      <c r="L2362">
        <v>1500</v>
      </c>
      <c r="M2362" t="s">
        <v>18</v>
      </c>
    </row>
    <row r="2363" spans="1:13" x14ac:dyDescent="0.4">
      <c r="A2363">
        <v>102362</v>
      </c>
      <c r="B2363" s="1">
        <v>45968.736805555556</v>
      </c>
      <c r="C2363" t="s">
        <v>48</v>
      </c>
      <c r="D2363" t="s">
        <v>14</v>
      </c>
      <c r="E2363" t="s">
        <v>31</v>
      </c>
      <c r="F2363" t="s">
        <v>20</v>
      </c>
      <c r="G2363">
        <v>12</v>
      </c>
      <c r="H2363">
        <v>1169</v>
      </c>
      <c r="I2363">
        <v>821.07</v>
      </c>
      <c r="J2363" t="s">
        <v>21</v>
      </c>
      <c r="K2363">
        <v>6500</v>
      </c>
      <c r="L2363">
        <v>4200</v>
      </c>
      <c r="M2363" t="s">
        <v>22</v>
      </c>
    </row>
    <row r="2364" spans="1:13" x14ac:dyDescent="0.4">
      <c r="A2364">
        <v>102363</v>
      </c>
      <c r="B2364" s="1">
        <v>45919.870833333334</v>
      </c>
      <c r="C2364" t="s">
        <v>50</v>
      </c>
      <c r="D2364" t="s">
        <v>35</v>
      </c>
      <c r="E2364" t="s">
        <v>31</v>
      </c>
      <c r="F2364" t="s">
        <v>37</v>
      </c>
      <c r="G2364">
        <v>41</v>
      </c>
      <c r="H2364">
        <v>566</v>
      </c>
      <c r="I2364">
        <v>427.54</v>
      </c>
      <c r="J2364" t="s">
        <v>36</v>
      </c>
      <c r="K2364">
        <v>12000</v>
      </c>
      <c r="L2364">
        <v>8000</v>
      </c>
      <c r="M2364" t="s">
        <v>38</v>
      </c>
    </row>
    <row r="2365" spans="1:13" x14ac:dyDescent="0.4">
      <c r="A2365">
        <v>102364</v>
      </c>
      <c r="B2365" s="1">
        <v>45800.486805555556</v>
      </c>
      <c r="C2365" t="s">
        <v>50</v>
      </c>
      <c r="D2365" t="s">
        <v>40</v>
      </c>
      <c r="E2365" t="s">
        <v>29</v>
      </c>
      <c r="F2365" t="s">
        <v>16</v>
      </c>
      <c r="G2365">
        <v>80</v>
      </c>
      <c r="H2365">
        <v>863</v>
      </c>
      <c r="I2365">
        <v>278.27</v>
      </c>
      <c r="J2365" t="s">
        <v>52</v>
      </c>
      <c r="K2365">
        <v>1500</v>
      </c>
      <c r="L2365">
        <v>800</v>
      </c>
      <c r="M2365" t="s">
        <v>18</v>
      </c>
    </row>
    <row r="2366" spans="1:13" x14ac:dyDescent="0.4">
      <c r="A2366">
        <v>102365</v>
      </c>
      <c r="B2366" s="1">
        <v>45999.933333333334</v>
      </c>
      <c r="C2366" t="s">
        <v>45</v>
      </c>
      <c r="D2366" t="s">
        <v>40</v>
      </c>
      <c r="E2366" t="s">
        <v>29</v>
      </c>
      <c r="F2366" t="s">
        <v>16</v>
      </c>
      <c r="G2366">
        <v>24</v>
      </c>
      <c r="H2366">
        <v>769</v>
      </c>
      <c r="I2366">
        <v>1083.58</v>
      </c>
      <c r="J2366" t="s">
        <v>52</v>
      </c>
      <c r="K2366">
        <v>1500</v>
      </c>
      <c r="L2366">
        <v>800</v>
      </c>
      <c r="M2366" t="s">
        <v>18</v>
      </c>
    </row>
    <row r="2367" spans="1:13" x14ac:dyDescent="0.4">
      <c r="A2367">
        <v>102366</v>
      </c>
      <c r="B2367" s="1">
        <v>45973.373611111114</v>
      </c>
      <c r="C2367" t="s">
        <v>39</v>
      </c>
      <c r="D2367" t="s">
        <v>46</v>
      </c>
      <c r="E2367" t="s">
        <v>15</v>
      </c>
      <c r="F2367" t="s">
        <v>25</v>
      </c>
      <c r="G2367">
        <v>1</v>
      </c>
      <c r="H2367">
        <v>870</v>
      </c>
      <c r="I2367">
        <v>1093.01</v>
      </c>
      <c r="J2367" t="s">
        <v>53</v>
      </c>
      <c r="K2367">
        <v>15000</v>
      </c>
      <c r="L2367">
        <v>9500</v>
      </c>
      <c r="M2367" t="s">
        <v>27</v>
      </c>
    </row>
    <row r="2368" spans="1:13" x14ac:dyDescent="0.4">
      <c r="A2368">
        <v>102367</v>
      </c>
      <c r="B2368" s="1">
        <v>45758.394444444442</v>
      </c>
      <c r="C2368" t="s">
        <v>13</v>
      </c>
      <c r="D2368" t="s">
        <v>43</v>
      </c>
      <c r="E2368" t="s">
        <v>29</v>
      </c>
      <c r="F2368" t="s">
        <v>37</v>
      </c>
      <c r="G2368">
        <v>4</v>
      </c>
      <c r="H2368">
        <v>763</v>
      </c>
      <c r="I2368">
        <v>977.76</v>
      </c>
      <c r="J2368" t="s">
        <v>44</v>
      </c>
      <c r="K2368">
        <v>4500</v>
      </c>
      <c r="L2368">
        <v>2500</v>
      </c>
      <c r="M2368" t="s">
        <v>38</v>
      </c>
    </row>
    <row r="2369" spans="1:13" x14ac:dyDescent="0.4">
      <c r="A2369">
        <v>102368</v>
      </c>
      <c r="B2369" s="1">
        <v>45901.128472222219</v>
      </c>
      <c r="C2369" t="s">
        <v>19</v>
      </c>
      <c r="D2369" t="s">
        <v>14</v>
      </c>
      <c r="E2369" t="s">
        <v>29</v>
      </c>
      <c r="F2369" t="s">
        <v>20</v>
      </c>
      <c r="G2369">
        <v>65</v>
      </c>
      <c r="H2369">
        <v>932</v>
      </c>
      <c r="I2369">
        <v>596.86</v>
      </c>
      <c r="J2369" t="s">
        <v>17</v>
      </c>
      <c r="K2369">
        <v>3200</v>
      </c>
      <c r="L2369">
        <v>2000</v>
      </c>
      <c r="M2369" t="s">
        <v>22</v>
      </c>
    </row>
    <row r="2370" spans="1:13" x14ac:dyDescent="0.4">
      <c r="A2370">
        <v>102369</v>
      </c>
      <c r="B2370" s="1">
        <v>45669.217361111114</v>
      </c>
      <c r="C2370" t="s">
        <v>34</v>
      </c>
      <c r="D2370" t="s">
        <v>55</v>
      </c>
      <c r="E2370" t="s">
        <v>15</v>
      </c>
      <c r="F2370" t="s">
        <v>25</v>
      </c>
      <c r="G2370">
        <v>83</v>
      </c>
      <c r="H2370">
        <v>384</v>
      </c>
      <c r="I2370">
        <v>798.9</v>
      </c>
      <c r="J2370" t="s">
        <v>58</v>
      </c>
      <c r="K2370">
        <v>1200</v>
      </c>
      <c r="L2370">
        <v>800</v>
      </c>
      <c r="M2370" t="s">
        <v>27</v>
      </c>
    </row>
    <row r="2371" spans="1:13" x14ac:dyDescent="0.4">
      <c r="A2371">
        <v>102370</v>
      </c>
      <c r="B2371" s="1">
        <v>45896.768055555556</v>
      </c>
      <c r="C2371" t="s">
        <v>34</v>
      </c>
      <c r="D2371" t="s">
        <v>35</v>
      </c>
      <c r="E2371" t="s">
        <v>31</v>
      </c>
      <c r="F2371" t="s">
        <v>20</v>
      </c>
      <c r="G2371">
        <v>88</v>
      </c>
      <c r="H2371">
        <v>1100</v>
      </c>
      <c r="I2371">
        <v>1056.6199999999999</v>
      </c>
      <c r="J2371" t="s">
        <v>49</v>
      </c>
      <c r="K2371">
        <v>8500</v>
      </c>
      <c r="L2371">
        <v>5500</v>
      </c>
      <c r="M2371" t="s">
        <v>22</v>
      </c>
    </row>
    <row r="2372" spans="1:13" x14ac:dyDescent="0.4">
      <c r="A2372">
        <v>102371</v>
      </c>
      <c r="B2372" s="1">
        <v>45706.738194444442</v>
      </c>
      <c r="C2372" t="s">
        <v>23</v>
      </c>
      <c r="D2372" t="s">
        <v>43</v>
      </c>
      <c r="E2372" t="s">
        <v>29</v>
      </c>
      <c r="F2372" t="s">
        <v>25</v>
      </c>
      <c r="G2372">
        <v>31</v>
      </c>
      <c r="H2372">
        <v>1016</v>
      </c>
      <c r="I2372">
        <v>887.86</v>
      </c>
      <c r="J2372" t="s">
        <v>51</v>
      </c>
      <c r="K2372">
        <v>1800</v>
      </c>
      <c r="L2372">
        <v>900</v>
      </c>
      <c r="M2372" t="s">
        <v>27</v>
      </c>
    </row>
    <row r="2373" spans="1:13" x14ac:dyDescent="0.4">
      <c r="A2373">
        <v>102372</v>
      </c>
      <c r="B2373" s="1">
        <v>45699.490972222222</v>
      </c>
      <c r="C2373" t="s">
        <v>50</v>
      </c>
      <c r="D2373" t="s">
        <v>14</v>
      </c>
      <c r="E2373" t="s">
        <v>15</v>
      </c>
      <c r="F2373" t="s">
        <v>37</v>
      </c>
      <c r="G2373">
        <v>31</v>
      </c>
      <c r="H2373">
        <v>1176</v>
      </c>
      <c r="I2373">
        <v>378.04</v>
      </c>
      <c r="J2373" t="s">
        <v>17</v>
      </c>
      <c r="K2373">
        <v>3200</v>
      </c>
      <c r="L2373">
        <v>2000</v>
      </c>
      <c r="M2373" t="s">
        <v>38</v>
      </c>
    </row>
    <row r="2374" spans="1:13" x14ac:dyDescent="0.4">
      <c r="A2374">
        <v>102373</v>
      </c>
      <c r="B2374" s="1">
        <v>45823.731944444444</v>
      </c>
      <c r="C2374" t="s">
        <v>23</v>
      </c>
      <c r="D2374" t="s">
        <v>55</v>
      </c>
      <c r="E2374" t="s">
        <v>29</v>
      </c>
      <c r="F2374" t="s">
        <v>37</v>
      </c>
      <c r="G2374">
        <v>62</v>
      </c>
      <c r="H2374">
        <v>1131</v>
      </c>
      <c r="I2374">
        <v>450.76</v>
      </c>
      <c r="J2374" t="s">
        <v>56</v>
      </c>
      <c r="K2374">
        <v>850</v>
      </c>
      <c r="L2374">
        <v>550</v>
      </c>
      <c r="M2374" t="s">
        <v>38</v>
      </c>
    </row>
    <row r="2375" spans="1:13" x14ac:dyDescent="0.4">
      <c r="A2375">
        <v>102374</v>
      </c>
      <c r="B2375" s="1">
        <v>45739.872916666667</v>
      </c>
      <c r="C2375" t="s">
        <v>34</v>
      </c>
      <c r="D2375" t="s">
        <v>55</v>
      </c>
      <c r="E2375" t="s">
        <v>31</v>
      </c>
      <c r="F2375" t="s">
        <v>25</v>
      </c>
      <c r="G2375">
        <v>85</v>
      </c>
      <c r="H2375">
        <v>783</v>
      </c>
      <c r="I2375">
        <v>360.32</v>
      </c>
      <c r="J2375" t="s">
        <v>56</v>
      </c>
      <c r="K2375">
        <v>850</v>
      </c>
      <c r="L2375">
        <v>550</v>
      </c>
      <c r="M2375" t="s">
        <v>27</v>
      </c>
    </row>
    <row r="2376" spans="1:13" x14ac:dyDescent="0.4">
      <c r="A2376">
        <v>102375</v>
      </c>
      <c r="B2376" s="1">
        <v>45948.086805555555</v>
      </c>
      <c r="C2376" t="s">
        <v>48</v>
      </c>
      <c r="D2376" t="s">
        <v>35</v>
      </c>
      <c r="E2376" t="s">
        <v>29</v>
      </c>
      <c r="F2376" t="s">
        <v>25</v>
      </c>
      <c r="G2376">
        <v>9</v>
      </c>
      <c r="H2376">
        <v>731</v>
      </c>
      <c r="I2376">
        <v>510.04</v>
      </c>
      <c r="J2376" t="s">
        <v>36</v>
      </c>
      <c r="K2376">
        <v>12000</v>
      </c>
      <c r="L2376">
        <v>8000</v>
      </c>
      <c r="M2376" t="s">
        <v>27</v>
      </c>
    </row>
    <row r="2377" spans="1:13" x14ac:dyDescent="0.4">
      <c r="A2377">
        <v>102376</v>
      </c>
      <c r="B2377" s="1">
        <v>45815.746527777781</v>
      </c>
      <c r="C2377" t="s">
        <v>13</v>
      </c>
      <c r="D2377" t="s">
        <v>43</v>
      </c>
      <c r="E2377" t="s">
        <v>15</v>
      </c>
      <c r="F2377" t="s">
        <v>16</v>
      </c>
      <c r="G2377">
        <v>20</v>
      </c>
      <c r="H2377">
        <v>650</v>
      </c>
      <c r="I2377">
        <v>474.88</v>
      </c>
      <c r="J2377" t="s">
        <v>44</v>
      </c>
      <c r="K2377">
        <v>4500</v>
      </c>
      <c r="L2377">
        <v>2500</v>
      </c>
      <c r="M2377" t="s">
        <v>18</v>
      </c>
    </row>
    <row r="2378" spans="1:13" x14ac:dyDescent="0.4">
      <c r="A2378">
        <v>102377</v>
      </c>
      <c r="B2378" s="1">
        <v>45873.046527777777</v>
      </c>
      <c r="C2378" t="s">
        <v>13</v>
      </c>
      <c r="D2378" t="s">
        <v>40</v>
      </c>
      <c r="E2378" t="s">
        <v>15</v>
      </c>
      <c r="F2378" t="s">
        <v>16</v>
      </c>
      <c r="G2378">
        <v>93</v>
      </c>
      <c r="H2378">
        <v>899</v>
      </c>
      <c r="I2378">
        <v>487.26</v>
      </c>
      <c r="J2378" t="s">
        <v>41</v>
      </c>
      <c r="K2378">
        <v>5500</v>
      </c>
      <c r="L2378">
        <v>3500</v>
      </c>
      <c r="M2378" t="s">
        <v>18</v>
      </c>
    </row>
    <row r="2379" spans="1:13" x14ac:dyDescent="0.4">
      <c r="A2379">
        <v>102378</v>
      </c>
      <c r="B2379" s="1">
        <v>45815.770138888889</v>
      </c>
      <c r="C2379" t="s">
        <v>19</v>
      </c>
      <c r="D2379" t="s">
        <v>28</v>
      </c>
      <c r="E2379" t="s">
        <v>29</v>
      </c>
      <c r="F2379" t="s">
        <v>37</v>
      </c>
      <c r="G2379">
        <v>99</v>
      </c>
      <c r="H2379">
        <v>839</v>
      </c>
      <c r="I2379">
        <v>999.3</v>
      </c>
      <c r="J2379" t="s">
        <v>30</v>
      </c>
      <c r="K2379">
        <v>450</v>
      </c>
      <c r="L2379">
        <v>200</v>
      </c>
      <c r="M2379" t="s">
        <v>38</v>
      </c>
    </row>
    <row r="2380" spans="1:13" x14ac:dyDescent="0.4">
      <c r="A2380">
        <v>102379</v>
      </c>
      <c r="B2380" s="1">
        <v>45791.685416666667</v>
      </c>
      <c r="C2380" t="s">
        <v>23</v>
      </c>
      <c r="D2380" t="s">
        <v>24</v>
      </c>
      <c r="E2380" t="s">
        <v>31</v>
      </c>
      <c r="F2380" t="s">
        <v>25</v>
      </c>
      <c r="G2380">
        <v>29</v>
      </c>
      <c r="H2380">
        <v>658</v>
      </c>
      <c r="I2380">
        <v>352.62</v>
      </c>
      <c r="J2380" t="s">
        <v>59</v>
      </c>
      <c r="K2380">
        <v>3500</v>
      </c>
      <c r="L2380">
        <v>2200</v>
      </c>
      <c r="M2380" t="s">
        <v>27</v>
      </c>
    </row>
    <row r="2381" spans="1:13" x14ac:dyDescent="0.4">
      <c r="A2381">
        <v>102380</v>
      </c>
      <c r="B2381" s="1">
        <v>45724.43472222222</v>
      </c>
      <c r="C2381" t="s">
        <v>42</v>
      </c>
      <c r="D2381" t="s">
        <v>55</v>
      </c>
      <c r="E2381" t="s">
        <v>29</v>
      </c>
      <c r="F2381" t="s">
        <v>20</v>
      </c>
      <c r="G2381">
        <v>44</v>
      </c>
      <c r="H2381">
        <v>971</v>
      </c>
      <c r="I2381">
        <v>1802.29</v>
      </c>
      <c r="J2381" t="s">
        <v>57</v>
      </c>
      <c r="K2381">
        <v>600</v>
      </c>
      <c r="L2381">
        <v>350</v>
      </c>
      <c r="M2381" t="s">
        <v>22</v>
      </c>
    </row>
    <row r="2382" spans="1:13" x14ac:dyDescent="0.4">
      <c r="A2382">
        <v>102381</v>
      </c>
      <c r="B2382" s="1">
        <v>45993.530555555553</v>
      </c>
      <c r="C2382" t="s">
        <v>39</v>
      </c>
      <c r="D2382" t="s">
        <v>43</v>
      </c>
      <c r="E2382" t="s">
        <v>29</v>
      </c>
      <c r="F2382" t="s">
        <v>25</v>
      </c>
      <c r="G2382">
        <v>4</v>
      </c>
      <c r="H2382">
        <v>845</v>
      </c>
      <c r="I2382">
        <v>815.1</v>
      </c>
      <c r="J2382" t="s">
        <v>44</v>
      </c>
      <c r="K2382">
        <v>4500</v>
      </c>
      <c r="L2382">
        <v>2500</v>
      </c>
      <c r="M2382" t="s">
        <v>27</v>
      </c>
    </row>
    <row r="2383" spans="1:13" x14ac:dyDescent="0.4">
      <c r="A2383">
        <v>102382</v>
      </c>
      <c r="B2383" s="1">
        <v>45664.980555555558</v>
      </c>
      <c r="C2383" t="s">
        <v>48</v>
      </c>
      <c r="D2383" t="s">
        <v>24</v>
      </c>
      <c r="E2383" t="s">
        <v>29</v>
      </c>
      <c r="F2383" t="s">
        <v>32</v>
      </c>
      <c r="G2383">
        <v>11</v>
      </c>
      <c r="H2383">
        <v>1121</v>
      </c>
      <c r="I2383">
        <v>1521.79</v>
      </c>
      <c r="J2383" t="s">
        <v>60</v>
      </c>
      <c r="K2383">
        <v>25000</v>
      </c>
      <c r="L2383">
        <v>18000</v>
      </c>
      <c r="M2383" t="s">
        <v>33</v>
      </c>
    </row>
    <row r="2384" spans="1:13" x14ac:dyDescent="0.4">
      <c r="A2384">
        <v>102383</v>
      </c>
      <c r="B2384" s="1">
        <v>45671.350694444445</v>
      </c>
      <c r="C2384" t="s">
        <v>48</v>
      </c>
      <c r="D2384" t="s">
        <v>14</v>
      </c>
      <c r="E2384" t="s">
        <v>15</v>
      </c>
      <c r="F2384" t="s">
        <v>25</v>
      </c>
      <c r="G2384">
        <v>96</v>
      </c>
      <c r="H2384">
        <v>612</v>
      </c>
      <c r="I2384">
        <v>1022.66</v>
      </c>
      <c r="J2384" t="s">
        <v>17</v>
      </c>
      <c r="K2384">
        <v>3200</v>
      </c>
      <c r="L2384">
        <v>2000</v>
      </c>
      <c r="M2384" t="s">
        <v>27</v>
      </c>
    </row>
    <row r="2385" spans="1:13" x14ac:dyDescent="0.4">
      <c r="A2385">
        <v>102384</v>
      </c>
      <c r="B2385" s="1">
        <v>45730.705555555556</v>
      </c>
      <c r="C2385" t="s">
        <v>50</v>
      </c>
      <c r="D2385" t="s">
        <v>28</v>
      </c>
      <c r="E2385" t="s">
        <v>15</v>
      </c>
      <c r="F2385" t="s">
        <v>32</v>
      </c>
      <c r="G2385">
        <v>5</v>
      </c>
      <c r="H2385">
        <v>1053</v>
      </c>
      <c r="I2385">
        <v>212.16</v>
      </c>
      <c r="J2385" t="s">
        <v>54</v>
      </c>
      <c r="K2385">
        <v>2500</v>
      </c>
      <c r="L2385">
        <v>1500</v>
      </c>
      <c r="M2385" t="s">
        <v>33</v>
      </c>
    </row>
    <row r="2386" spans="1:13" x14ac:dyDescent="0.4">
      <c r="A2386">
        <v>102385</v>
      </c>
      <c r="B2386" s="1">
        <v>45820.510416666664</v>
      </c>
      <c r="C2386" t="s">
        <v>45</v>
      </c>
      <c r="D2386" t="s">
        <v>14</v>
      </c>
      <c r="E2386" t="s">
        <v>29</v>
      </c>
      <c r="F2386" t="s">
        <v>16</v>
      </c>
      <c r="G2386">
        <v>77</v>
      </c>
      <c r="H2386">
        <v>645</v>
      </c>
      <c r="I2386">
        <v>404.52</v>
      </c>
      <c r="J2386" t="s">
        <v>21</v>
      </c>
      <c r="K2386">
        <v>6500</v>
      </c>
      <c r="L2386">
        <v>4200</v>
      </c>
      <c r="M2386" t="s">
        <v>18</v>
      </c>
    </row>
    <row r="2387" spans="1:13" x14ac:dyDescent="0.4">
      <c r="A2387">
        <v>102386</v>
      </c>
      <c r="B2387" s="1">
        <v>45723.842361111114</v>
      </c>
      <c r="C2387" t="s">
        <v>39</v>
      </c>
      <c r="D2387" t="s">
        <v>46</v>
      </c>
      <c r="E2387" t="s">
        <v>29</v>
      </c>
      <c r="F2387" t="s">
        <v>32</v>
      </c>
      <c r="G2387">
        <v>50</v>
      </c>
      <c r="H2387">
        <v>641</v>
      </c>
      <c r="I2387">
        <v>800.55</v>
      </c>
      <c r="J2387" t="s">
        <v>53</v>
      </c>
      <c r="K2387">
        <v>15000</v>
      </c>
      <c r="L2387">
        <v>9500</v>
      </c>
      <c r="M2387" t="s">
        <v>33</v>
      </c>
    </row>
    <row r="2388" spans="1:13" x14ac:dyDescent="0.4">
      <c r="A2388">
        <v>102387</v>
      </c>
      <c r="B2388" s="1">
        <v>46004.993750000001</v>
      </c>
      <c r="C2388" t="s">
        <v>48</v>
      </c>
      <c r="D2388" t="s">
        <v>55</v>
      </c>
      <c r="E2388" t="s">
        <v>29</v>
      </c>
      <c r="F2388" t="s">
        <v>16</v>
      </c>
      <c r="G2388">
        <v>54</v>
      </c>
      <c r="H2388">
        <v>817</v>
      </c>
      <c r="I2388">
        <v>564.80999999999995</v>
      </c>
      <c r="J2388" t="s">
        <v>58</v>
      </c>
      <c r="K2388">
        <v>1200</v>
      </c>
      <c r="L2388">
        <v>800</v>
      </c>
      <c r="M2388" t="s">
        <v>18</v>
      </c>
    </row>
    <row r="2389" spans="1:13" x14ac:dyDescent="0.4">
      <c r="A2389">
        <v>102388</v>
      </c>
      <c r="B2389" s="1">
        <v>45787.540972222225</v>
      </c>
      <c r="C2389" t="s">
        <v>42</v>
      </c>
      <c r="D2389" t="s">
        <v>43</v>
      </c>
      <c r="E2389" t="s">
        <v>29</v>
      </c>
      <c r="F2389" t="s">
        <v>25</v>
      </c>
      <c r="G2389">
        <v>99</v>
      </c>
      <c r="H2389">
        <v>346</v>
      </c>
      <c r="I2389">
        <v>239</v>
      </c>
      <c r="J2389" t="s">
        <v>61</v>
      </c>
      <c r="K2389">
        <v>2800</v>
      </c>
      <c r="L2389">
        <v>1500</v>
      </c>
      <c r="M2389" t="s">
        <v>27</v>
      </c>
    </row>
    <row r="2390" spans="1:13" x14ac:dyDescent="0.4">
      <c r="A2390">
        <v>102389</v>
      </c>
      <c r="B2390" s="1">
        <v>45863.057638888888</v>
      </c>
      <c r="C2390" t="s">
        <v>48</v>
      </c>
      <c r="D2390" t="s">
        <v>24</v>
      </c>
      <c r="E2390" t="s">
        <v>29</v>
      </c>
      <c r="F2390" t="s">
        <v>25</v>
      </c>
      <c r="G2390">
        <v>75</v>
      </c>
      <c r="H2390">
        <v>512</v>
      </c>
      <c r="I2390">
        <v>428.23</v>
      </c>
      <c r="J2390" t="s">
        <v>26</v>
      </c>
      <c r="K2390">
        <v>45000</v>
      </c>
      <c r="L2390">
        <v>32000</v>
      </c>
      <c r="M2390" t="s">
        <v>27</v>
      </c>
    </row>
    <row r="2391" spans="1:13" x14ac:dyDescent="0.4">
      <c r="A2391">
        <v>102390</v>
      </c>
      <c r="B2391" s="1">
        <v>45933.705555555556</v>
      </c>
      <c r="C2391" t="s">
        <v>48</v>
      </c>
      <c r="D2391" t="s">
        <v>35</v>
      </c>
      <c r="E2391" t="s">
        <v>15</v>
      </c>
      <c r="F2391" t="s">
        <v>16</v>
      </c>
      <c r="G2391">
        <v>90</v>
      </c>
      <c r="H2391">
        <v>995</v>
      </c>
      <c r="I2391">
        <v>603.71</v>
      </c>
      <c r="J2391" t="s">
        <v>49</v>
      </c>
      <c r="K2391">
        <v>8500</v>
      </c>
      <c r="L2391">
        <v>5500</v>
      </c>
      <c r="M2391" t="s">
        <v>18</v>
      </c>
    </row>
    <row r="2392" spans="1:13" x14ac:dyDescent="0.4">
      <c r="A2392">
        <v>102391</v>
      </c>
      <c r="B2392" s="1">
        <v>45913.207638888889</v>
      </c>
      <c r="C2392" t="s">
        <v>45</v>
      </c>
      <c r="D2392" t="s">
        <v>40</v>
      </c>
      <c r="E2392" t="s">
        <v>29</v>
      </c>
      <c r="F2392" t="s">
        <v>25</v>
      </c>
      <c r="G2392">
        <v>38</v>
      </c>
      <c r="H2392">
        <v>520</v>
      </c>
      <c r="I2392">
        <v>755.72</v>
      </c>
      <c r="J2392" t="s">
        <v>41</v>
      </c>
      <c r="K2392">
        <v>5500</v>
      </c>
      <c r="L2392">
        <v>3500</v>
      </c>
      <c r="M2392" t="s">
        <v>27</v>
      </c>
    </row>
    <row r="2393" spans="1:13" x14ac:dyDescent="0.4">
      <c r="A2393">
        <v>102392</v>
      </c>
      <c r="B2393" s="1">
        <v>45923.576388888891</v>
      </c>
      <c r="C2393" t="s">
        <v>50</v>
      </c>
      <c r="D2393" t="s">
        <v>14</v>
      </c>
      <c r="E2393" t="s">
        <v>15</v>
      </c>
      <c r="F2393" t="s">
        <v>16</v>
      </c>
      <c r="G2393">
        <v>60</v>
      </c>
      <c r="H2393">
        <v>660</v>
      </c>
      <c r="I2393">
        <v>1066.3</v>
      </c>
      <c r="J2393" t="s">
        <v>21</v>
      </c>
      <c r="K2393">
        <v>6500</v>
      </c>
      <c r="L2393">
        <v>4200</v>
      </c>
      <c r="M2393" t="s">
        <v>18</v>
      </c>
    </row>
    <row r="2394" spans="1:13" x14ac:dyDescent="0.4">
      <c r="A2394">
        <v>102393</v>
      </c>
      <c r="B2394" s="1">
        <v>45682.6875</v>
      </c>
      <c r="C2394" t="s">
        <v>48</v>
      </c>
      <c r="D2394" t="s">
        <v>14</v>
      </c>
      <c r="E2394" t="s">
        <v>29</v>
      </c>
      <c r="F2394" t="s">
        <v>20</v>
      </c>
      <c r="G2394">
        <v>7</v>
      </c>
      <c r="H2394">
        <v>326</v>
      </c>
      <c r="I2394">
        <v>494.64</v>
      </c>
      <c r="J2394" t="s">
        <v>17</v>
      </c>
      <c r="K2394">
        <v>3200</v>
      </c>
      <c r="L2394">
        <v>2000</v>
      </c>
      <c r="M2394" t="s">
        <v>22</v>
      </c>
    </row>
    <row r="2395" spans="1:13" x14ac:dyDescent="0.4">
      <c r="A2395">
        <v>102394</v>
      </c>
      <c r="B2395" s="1">
        <v>45938.208333333336</v>
      </c>
      <c r="C2395" t="s">
        <v>23</v>
      </c>
      <c r="D2395" t="s">
        <v>28</v>
      </c>
      <c r="E2395" t="s">
        <v>15</v>
      </c>
      <c r="F2395" t="s">
        <v>37</v>
      </c>
      <c r="G2395">
        <v>78</v>
      </c>
      <c r="H2395">
        <v>328</v>
      </c>
      <c r="I2395">
        <v>227.06</v>
      </c>
      <c r="J2395" t="s">
        <v>30</v>
      </c>
      <c r="K2395">
        <v>450</v>
      </c>
      <c r="L2395">
        <v>200</v>
      </c>
      <c r="M2395" t="s">
        <v>38</v>
      </c>
    </row>
    <row r="2396" spans="1:13" x14ac:dyDescent="0.4">
      <c r="A2396">
        <v>102395</v>
      </c>
      <c r="B2396" s="1">
        <v>45910.34652777778</v>
      </c>
      <c r="C2396" t="s">
        <v>42</v>
      </c>
      <c r="D2396" t="s">
        <v>55</v>
      </c>
      <c r="E2396" t="s">
        <v>29</v>
      </c>
      <c r="F2396" t="s">
        <v>20</v>
      </c>
      <c r="G2396">
        <v>7</v>
      </c>
      <c r="H2396">
        <v>307</v>
      </c>
      <c r="I2396">
        <v>1265.7</v>
      </c>
      <c r="J2396" t="s">
        <v>56</v>
      </c>
      <c r="K2396">
        <v>850</v>
      </c>
      <c r="L2396">
        <v>550</v>
      </c>
      <c r="M2396" t="s">
        <v>22</v>
      </c>
    </row>
    <row r="2397" spans="1:13" x14ac:dyDescent="0.4">
      <c r="A2397">
        <v>102396</v>
      </c>
      <c r="B2397" s="1">
        <v>45967.989583333336</v>
      </c>
      <c r="C2397" t="s">
        <v>42</v>
      </c>
      <c r="D2397" t="s">
        <v>24</v>
      </c>
      <c r="E2397" t="s">
        <v>15</v>
      </c>
      <c r="F2397" t="s">
        <v>37</v>
      </c>
      <c r="G2397">
        <v>69</v>
      </c>
      <c r="H2397">
        <v>1077</v>
      </c>
      <c r="I2397">
        <v>547.89</v>
      </c>
      <c r="J2397" t="s">
        <v>26</v>
      </c>
      <c r="K2397">
        <v>45000</v>
      </c>
      <c r="L2397">
        <v>32000</v>
      </c>
      <c r="M2397" t="s">
        <v>38</v>
      </c>
    </row>
    <row r="2398" spans="1:13" x14ac:dyDescent="0.4">
      <c r="A2398">
        <v>102397</v>
      </c>
      <c r="B2398" s="1">
        <v>45946.479861111111</v>
      </c>
      <c r="C2398" t="s">
        <v>42</v>
      </c>
      <c r="D2398" t="s">
        <v>40</v>
      </c>
      <c r="E2398" t="s">
        <v>29</v>
      </c>
      <c r="F2398" t="s">
        <v>32</v>
      </c>
      <c r="G2398">
        <v>53</v>
      </c>
      <c r="H2398">
        <v>946</v>
      </c>
      <c r="I2398">
        <v>339.3</v>
      </c>
      <c r="J2398" t="s">
        <v>52</v>
      </c>
      <c r="K2398">
        <v>1500</v>
      </c>
      <c r="L2398">
        <v>800</v>
      </c>
      <c r="M2398" t="s">
        <v>33</v>
      </c>
    </row>
    <row r="2399" spans="1:13" x14ac:dyDescent="0.4">
      <c r="A2399">
        <v>102398</v>
      </c>
      <c r="B2399" s="1">
        <v>45821.88958333333</v>
      </c>
      <c r="C2399" t="s">
        <v>13</v>
      </c>
      <c r="D2399" t="s">
        <v>40</v>
      </c>
      <c r="E2399" t="s">
        <v>15</v>
      </c>
      <c r="F2399" t="s">
        <v>32</v>
      </c>
      <c r="G2399">
        <v>28</v>
      </c>
      <c r="H2399">
        <v>762</v>
      </c>
      <c r="I2399">
        <v>690.81</v>
      </c>
      <c r="J2399" t="s">
        <v>41</v>
      </c>
      <c r="K2399">
        <v>5500</v>
      </c>
      <c r="L2399">
        <v>3500</v>
      </c>
      <c r="M2399" t="s">
        <v>33</v>
      </c>
    </row>
    <row r="2400" spans="1:13" x14ac:dyDescent="0.4">
      <c r="A2400">
        <v>102399</v>
      </c>
      <c r="B2400" s="1">
        <v>45752.807638888888</v>
      </c>
      <c r="C2400" t="s">
        <v>23</v>
      </c>
      <c r="D2400" t="s">
        <v>55</v>
      </c>
      <c r="E2400" t="s">
        <v>31</v>
      </c>
      <c r="F2400" t="s">
        <v>37</v>
      </c>
      <c r="G2400">
        <v>38</v>
      </c>
      <c r="H2400">
        <v>853</v>
      </c>
      <c r="I2400">
        <v>1080.3399999999999</v>
      </c>
      <c r="J2400" t="s">
        <v>58</v>
      </c>
      <c r="K2400">
        <v>1200</v>
      </c>
      <c r="L2400">
        <v>800</v>
      </c>
      <c r="M2400" t="s">
        <v>38</v>
      </c>
    </row>
    <row r="2401" spans="1:13" x14ac:dyDescent="0.4">
      <c r="A2401">
        <v>102400</v>
      </c>
      <c r="B2401" s="1">
        <v>45927.951388888891</v>
      </c>
      <c r="C2401" t="s">
        <v>13</v>
      </c>
      <c r="D2401" t="s">
        <v>14</v>
      </c>
      <c r="E2401" t="s">
        <v>29</v>
      </c>
      <c r="F2401" t="s">
        <v>37</v>
      </c>
      <c r="G2401">
        <v>49</v>
      </c>
      <c r="H2401">
        <v>637</v>
      </c>
      <c r="I2401">
        <v>552.52</v>
      </c>
      <c r="J2401" t="s">
        <v>17</v>
      </c>
      <c r="K2401">
        <v>3200</v>
      </c>
      <c r="L2401">
        <v>2000</v>
      </c>
      <c r="M2401" t="s">
        <v>38</v>
      </c>
    </row>
    <row r="2402" spans="1:13" x14ac:dyDescent="0.4">
      <c r="A2402">
        <v>102401</v>
      </c>
      <c r="B2402" s="1">
        <v>45978.481944444444</v>
      </c>
      <c r="C2402" t="s">
        <v>48</v>
      </c>
      <c r="D2402" t="s">
        <v>24</v>
      </c>
      <c r="E2402" t="s">
        <v>31</v>
      </c>
      <c r="F2402" t="s">
        <v>16</v>
      </c>
      <c r="G2402">
        <v>58</v>
      </c>
      <c r="H2402">
        <v>342</v>
      </c>
      <c r="I2402">
        <v>294.33</v>
      </c>
      <c r="J2402" t="s">
        <v>59</v>
      </c>
      <c r="K2402">
        <v>3500</v>
      </c>
      <c r="L2402">
        <v>2200</v>
      </c>
      <c r="M2402" t="s">
        <v>18</v>
      </c>
    </row>
    <row r="2403" spans="1:13" x14ac:dyDescent="0.4">
      <c r="A2403">
        <v>102402</v>
      </c>
      <c r="B2403" s="1">
        <v>45767.90902777778</v>
      </c>
      <c r="C2403" t="s">
        <v>39</v>
      </c>
      <c r="D2403" t="s">
        <v>40</v>
      </c>
      <c r="E2403" t="s">
        <v>15</v>
      </c>
      <c r="F2403" t="s">
        <v>16</v>
      </c>
      <c r="G2403">
        <v>25</v>
      </c>
      <c r="H2403">
        <v>535</v>
      </c>
      <c r="I2403">
        <v>542.84</v>
      </c>
      <c r="J2403" t="s">
        <v>52</v>
      </c>
      <c r="K2403">
        <v>1500</v>
      </c>
      <c r="L2403">
        <v>800</v>
      </c>
      <c r="M2403" t="s">
        <v>18</v>
      </c>
    </row>
    <row r="2404" spans="1:13" x14ac:dyDescent="0.4">
      <c r="A2404">
        <v>102403</v>
      </c>
      <c r="B2404" s="1">
        <v>45993.250694444447</v>
      </c>
      <c r="C2404" t="s">
        <v>48</v>
      </c>
      <c r="D2404" t="s">
        <v>14</v>
      </c>
      <c r="E2404" t="s">
        <v>31</v>
      </c>
      <c r="F2404" t="s">
        <v>25</v>
      </c>
      <c r="G2404">
        <v>68</v>
      </c>
      <c r="H2404">
        <v>839</v>
      </c>
      <c r="I2404">
        <v>535</v>
      </c>
      <c r="J2404" t="s">
        <v>17</v>
      </c>
      <c r="K2404">
        <v>3200</v>
      </c>
      <c r="L2404">
        <v>2000</v>
      </c>
      <c r="M2404" t="s">
        <v>27</v>
      </c>
    </row>
    <row r="2405" spans="1:13" x14ac:dyDescent="0.4">
      <c r="A2405">
        <v>102404</v>
      </c>
      <c r="B2405" s="1">
        <v>45967.711805555555</v>
      </c>
      <c r="C2405" t="s">
        <v>39</v>
      </c>
      <c r="D2405" t="s">
        <v>24</v>
      </c>
      <c r="E2405" t="s">
        <v>29</v>
      </c>
      <c r="F2405" t="s">
        <v>25</v>
      </c>
      <c r="G2405">
        <v>55</v>
      </c>
      <c r="H2405">
        <v>469</v>
      </c>
      <c r="I2405">
        <v>1063.04</v>
      </c>
      <c r="J2405" t="s">
        <v>60</v>
      </c>
      <c r="K2405">
        <v>25000</v>
      </c>
      <c r="L2405">
        <v>18000</v>
      </c>
      <c r="M2405" t="s">
        <v>27</v>
      </c>
    </row>
    <row r="2406" spans="1:13" x14ac:dyDescent="0.4">
      <c r="A2406">
        <v>102405</v>
      </c>
      <c r="B2406" s="1">
        <v>45895.957638888889</v>
      </c>
      <c r="C2406" t="s">
        <v>19</v>
      </c>
      <c r="D2406" t="s">
        <v>46</v>
      </c>
      <c r="E2406" t="s">
        <v>15</v>
      </c>
      <c r="F2406" t="s">
        <v>20</v>
      </c>
      <c r="G2406">
        <v>99</v>
      </c>
      <c r="H2406">
        <v>412</v>
      </c>
      <c r="I2406">
        <v>474.9</v>
      </c>
      <c r="J2406" t="s">
        <v>53</v>
      </c>
      <c r="K2406">
        <v>15000</v>
      </c>
      <c r="L2406">
        <v>9500</v>
      </c>
      <c r="M2406" t="s">
        <v>22</v>
      </c>
    </row>
    <row r="2407" spans="1:13" x14ac:dyDescent="0.4">
      <c r="A2407">
        <v>102406</v>
      </c>
      <c r="B2407" s="1">
        <v>45682.791666666664</v>
      </c>
      <c r="C2407" t="s">
        <v>45</v>
      </c>
      <c r="D2407" t="s">
        <v>35</v>
      </c>
      <c r="E2407" t="s">
        <v>29</v>
      </c>
      <c r="F2407" t="s">
        <v>25</v>
      </c>
      <c r="G2407">
        <v>33</v>
      </c>
      <c r="H2407">
        <v>581</v>
      </c>
      <c r="I2407">
        <v>602.91</v>
      </c>
      <c r="J2407" t="s">
        <v>36</v>
      </c>
      <c r="K2407">
        <v>12000</v>
      </c>
      <c r="L2407">
        <v>8000</v>
      </c>
      <c r="M2407" t="s">
        <v>27</v>
      </c>
    </row>
    <row r="2408" spans="1:13" x14ac:dyDescent="0.4">
      <c r="A2408">
        <v>102407</v>
      </c>
      <c r="B2408" s="1">
        <v>45798.191666666666</v>
      </c>
      <c r="C2408" t="s">
        <v>34</v>
      </c>
      <c r="D2408" t="s">
        <v>28</v>
      </c>
      <c r="E2408" t="s">
        <v>15</v>
      </c>
      <c r="F2408" t="s">
        <v>20</v>
      </c>
      <c r="G2408">
        <v>96</v>
      </c>
      <c r="H2408">
        <v>865</v>
      </c>
      <c r="I2408">
        <v>887.58</v>
      </c>
      <c r="J2408" t="s">
        <v>30</v>
      </c>
      <c r="K2408">
        <v>450</v>
      </c>
      <c r="L2408">
        <v>200</v>
      </c>
      <c r="M2408" t="s">
        <v>22</v>
      </c>
    </row>
    <row r="2409" spans="1:13" x14ac:dyDescent="0.4">
      <c r="A2409">
        <v>102408</v>
      </c>
      <c r="B2409" s="1">
        <v>45774.4375</v>
      </c>
      <c r="C2409" t="s">
        <v>45</v>
      </c>
      <c r="D2409" t="s">
        <v>14</v>
      </c>
      <c r="E2409" t="s">
        <v>15</v>
      </c>
      <c r="F2409" t="s">
        <v>32</v>
      </c>
      <c r="G2409">
        <v>24</v>
      </c>
      <c r="H2409">
        <v>398</v>
      </c>
      <c r="I2409">
        <v>2840.25</v>
      </c>
      <c r="J2409" t="s">
        <v>21</v>
      </c>
      <c r="K2409">
        <v>6500</v>
      </c>
      <c r="L2409">
        <v>4200</v>
      </c>
      <c r="M2409" t="s">
        <v>33</v>
      </c>
    </row>
    <row r="2410" spans="1:13" x14ac:dyDescent="0.4">
      <c r="A2410">
        <v>102409</v>
      </c>
      <c r="B2410" s="1">
        <v>45682.541666666664</v>
      </c>
      <c r="C2410" t="s">
        <v>48</v>
      </c>
      <c r="D2410" t="s">
        <v>24</v>
      </c>
      <c r="E2410" t="s">
        <v>15</v>
      </c>
      <c r="F2410" t="s">
        <v>32</v>
      </c>
      <c r="G2410">
        <v>14</v>
      </c>
      <c r="H2410">
        <v>490</v>
      </c>
      <c r="I2410">
        <v>337.92</v>
      </c>
      <c r="J2410" t="s">
        <v>26</v>
      </c>
      <c r="K2410">
        <v>45000</v>
      </c>
      <c r="L2410">
        <v>32000</v>
      </c>
      <c r="M2410" t="s">
        <v>33</v>
      </c>
    </row>
    <row r="2411" spans="1:13" x14ac:dyDescent="0.4">
      <c r="A2411">
        <v>102410</v>
      </c>
      <c r="B2411" s="1">
        <v>45736.280555555553</v>
      </c>
      <c r="C2411" t="s">
        <v>23</v>
      </c>
      <c r="D2411" t="s">
        <v>55</v>
      </c>
      <c r="E2411" t="s">
        <v>29</v>
      </c>
      <c r="F2411" t="s">
        <v>16</v>
      </c>
      <c r="G2411">
        <v>23</v>
      </c>
      <c r="H2411">
        <v>958</v>
      </c>
      <c r="I2411">
        <v>443.42</v>
      </c>
      <c r="J2411" t="s">
        <v>57</v>
      </c>
      <c r="K2411">
        <v>600</v>
      </c>
      <c r="L2411">
        <v>350</v>
      </c>
      <c r="M2411" t="s">
        <v>18</v>
      </c>
    </row>
    <row r="2412" spans="1:13" x14ac:dyDescent="0.4">
      <c r="A2412">
        <v>102411</v>
      </c>
      <c r="B2412" s="1">
        <v>45725.438194444447</v>
      </c>
      <c r="C2412" t="s">
        <v>42</v>
      </c>
      <c r="D2412" t="s">
        <v>55</v>
      </c>
      <c r="E2412" t="s">
        <v>29</v>
      </c>
      <c r="F2412" t="s">
        <v>37</v>
      </c>
      <c r="G2412">
        <v>82</v>
      </c>
      <c r="H2412">
        <v>367</v>
      </c>
      <c r="I2412">
        <v>851.71</v>
      </c>
      <c r="J2412" t="s">
        <v>58</v>
      </c>
      <c r="K2412">
        <v>1200</v>
      </c>
      <c r="L2412">
        <v>800</v>
      </c>
      <c r="M2412" t="s">
        <v>38</v>
      </c>
    </row>
    <row r="2413" spans="1:13" x14ac:dyDescent="0.4">
      <c r="A2413">
        <v>102412</v>
      </c>
      <c r="B2413" s="1">
        <v>45830.058333333334</v>
      </c>
      <c r="C2413" t="s">
        <v>42</v>
      </c>
      <c r="D2413" t="s">
        <v>35</v>
      </c>
      <c r="E2413" t="s">
        <v>31</v>
      </c>
      <c r="F2413" t="s">
        <v>32</v>
      </c>
      <c r="G2413">
        <v>26</v>
      </c>
      <c r="H2413">
        <v>300</v>
      </c>
      <c r="I2413">
        <v>882.35</v>
      </c>
      <c r="J2413" t="s">
        <v>49</v>
      </c>
      <c r="K2413">
        <v>8500</v>
      </c>
      <c r="L2413">
        <v>5500</v>
      </c>
      <c r="M2413" t="s">
        <v>33</v>
      </c>
    </row>
    <row r="2414" spans="1:13" x14ac:dyDescent="0.4">
      <c r="A2414">
        <v>102413</v>
      </c>
      <c r="B2414" s="1">
        <v>45669.695138888892</v>
      </c>
      <c r="C2414" t="s">
        <v>45</v>
      </c>
      <c r="D2414" t="s">
        <v>46</v>
      </c>
      <c r="E2414" t="s">
        <v>31</v>
      </c>
      <c r="F2414" t="s">
        <v>37</v>
      </c>
      <c r="G2414">
        <v>27</v>
      </c>
      <c r="H2414">
        <v>740</v>
      </c>
      <c r="I2414">
        <v>508.15</v>
      </c>
      <c r="J2414" t="s">
        <v>53</v>
      </c>
      <c r="K2414">
        <v>15000</v>
      </c>
      <c r="L2414">
        <v>9500</v>
      </c>
      <c r="M2414" t="s">
        <v>38</v>
      </c>
    </row>
    <row r="2415" spans="1:13" x14ac:dyDescent="0.4">
      <c r="A2415">
        <v>102414</v>
      </c>
      <c r="B2415" s="1">
        <v>45945.617361111108</v>
      </c>
      <c r="C2415" t="s">
        <v>13</v>
      </c>
      <c r="D2415" t="s">
        <v>40</v>
      </c>
      <c r="E2415" t="s">
        <v>15</v>
      </c>
      <c r="F2415" t="s">
        <v>25</v>
      </c>
      <c r="G2415">
        <v>94</v>
      </c>
      <c r="H2415">
        <v>349</v>
      </c>
      <c r="I2415">
        <v>954.06</v>
      </c>
      <c r="J2415" t="s">
        <v>52</v>
      </c>
      <c r="K2415">
        <v>1500</v>
      </c>
      <c r="L2415">
        <v>800</v>
      </c>
      <c r="M2415" t="s">
        <v>27</v>
      </c>
    </row>
    <row r="2416" spans="1:13" x14ac:dyDescent="0.4">
      <c r="A2416">
        <v>102415</v>
      </c>
      <c r="B2416" s="1">
        <v>45785.87222222222</v>
      </c>
      <c r="C2416" t="s">
        <v>48</v>
      </c>
      <c r="D2416" t="s">
        <v>46</v>
      </c>
      <c r="E2416" t="s">
        <v>31</v>
      </c>
      <c r="F2416" t="s">
        <v>32</v>
      </c>
      <c r="G2416">
        <v>36</v>
      </c>
      <c r="H2416">
        <v>616</v>
      </c>
      <c r="I2416">
        <v>1022.9</v>
      </c>
      <c r="J2416" t="s">
        <v>47</v>
      </c>
      <c r="K2416">
        <v>4500</v>
      </c>
      <c r="L2416">
        <v>2800</v>
      </c>
      <c r="M2416" t="s">
        <v>33</v>
      </c>
    </row>
    <row r="2417" spans="1:13" x14ac:dyDescent="0.4">
      <c r="A2417">
        <v>102416</v>
      </c>
      <c r="B2417" s="1">
        <v>45753.03402777778</v>
      </c>
      <c r="C2417" t="s">
        <v>50</v>
      </c>
      <c r="D2417" t="s">
        <v>40</v>
      </c>
      <c r="E2417" t="s">
        <v>29</v>
      </c>
      <c r="F2417" t="s">
        <v>16</v>
      </c>
      <c r="G2417">
        <v>22</v>
      </c>
      <c r="H2417">
        <v>710</v>
      </c>
      <c r="I2417">
        <v>296.58</v>
      </c>
      <c r="J2417" t="s">
        <v>41</v>
      </c>
      <c r="K2417">
        <v>5500</v>
      </c>
      <c r="L2417">
        <v>3500</v>
      </c>
      <c r="M2417" t="s">
        <v>18</v>
      </c>
    </row>
    <row r="2418" spans="1:13" x14ac:dyDescent="0.4">
      <c r="A2418">
        <v>102417</v>
      </c>
      <c r="B2418" s="1">
        <v>45749.540972222225</v>
      </c>
      <c r="C2418" t="s">
        <v>50</v>
      </c>
      <c r="D2418" t="s">
        <v>28</v>
      </c>
      <c r="E2418" t="s">
        <v>15</v>
      </c>
      <c r="F2418" t="s">
        <v>37</v>
      </c>
      <c r="G2418">
        <v>96</v>
      </c>
      <c r="H2418">
        <v>356</v>
      </c>
      <c r="I2418">
        <v>1182.94</v>
      </c>
      <c r="J2418" t="s">
        <v>30</v>
      </c>
      <c r="K2418">
        <v>450</v>
      </c>
      <c r="L2418">
        <v>200</v>
      </c>
      <c r="M2418" t="s">
        <v>38</v>
      </c>
    </row>
    <row r="2419" spans="1:13" x14ac:dyDescent="0.4">
      <c r="A2419">
        <v>102418</v>
      </c>
      <c r="B2419" s="1">
        <v>45798.209027777775</v>
      </c>
      <c r="C2419" t="s">
        <v>50</v>
      </c>
      <c r="D2419" t="s">
        <v>43</v>
      </c>
      <c r="E2419" t="s">
        <v>31</v>
      </c>
      <c r="F2419" t="s">
        <v>20</v>
      </c>
      <c r="G2419">
        <v>46</v>
      </c>
      <c r="H2419">
        <v>711</v>
      </c>
      <c r="I2419">
        <v>1612.69</v>
      </c>
      <c r="J2419" t="s">
        <v>61</v>
      </c>
      <c r="K2419">
        <v>2800</v>
      </c>
      <c r="L2419">
        <v>1500</v>
      </c>
      <c r="M2419" t="s">
        <v>22</v>
      </c>
    </row>
    <row r="2420" spans="1:13" x14ac:dyDescent="0.4">
      <c r="A2420">
        <v>102419</v>
      </c>
      <c r="B2420" s="1">
        <v>45688.069444444445</v>
      </c>
      <c r="C2420" t="s">
        <v>19</v>
      </c>
      <c r="D2420" t="s">
        <v>35</v>
      </c>
      <c r="E2420" t="s">
        <v>15</v>
      </c>
      <c r="F2420" t="s">
        <v>37</v>
      </c>
      <c r="G2420">
        <v>41</v>
      </c>
      <c r="H2420">
        <v>462</v>
      </c>
      <c r="I2420">
        <v>958.82</v>
      </c>
      <c r="J2420" t="s">
        <v>36</v>
      </c>
      <c r="K2420">
        <v>12000</v>
      </c>
      <c r="L2420">
        <v>8000</v>
      </c>
      <c r="M2420" t="s">
        <v>38</v>
      </c>
    </row>
    <row r="2421" spans="1:13" x14ac:dyDescent="0.4">
      <c r="A2421">
        <v>102420</v>
      </c>
      <c r="B2421" s="1">
        <v>45991.05972222222</v>
      </c>
      <c r="C2421" t="s">
        <v>39</v>
      </c>
      <c r="D2421" t="s">
        <v>40</v>
      </c>
      <c r="E2421" t="s">
        <v>31</v>
      </c>
      <c r="F2421" t="s">
        <v>20</v>
      </c>
      <c r="G2421">
        <v>15</v>
      </c>
      <c r="H2421">
        <v>690</v>
      </c>
      <c r="I2421">
        <v>447.81</v>
      </c>
      <c r="J2421" t="s">
        <v>41</v>
      </c>
      <c r="K2421">
        <v>5500</v>
      </c>
      <c r="L2421">
        <v>3500</v>
      </c>
      <c r="M2421" t="s">
        <v>22</v>
      </c>
    </row>
    <row r="2422" spans="1:13" x14ac:dyDescent="0.4">
      <c r="A2422">
        <v>102421</v>
      </c>
      <c r="B2422" s="1">
        <v>45677.795138888891</v>
      </c>
      <c r="C2422" t="s">
        <v>50</v>
      </c>
      <c r="D2422" t="s">
        <v>14</v>
      </c>
      <c r="E2422" t="s">
        <v>29</v>
      </c>
      <c r="F2422" t="s">
        <v>37</v>
      </c>
      <c r="G2422">
        <v>26</v>
      </c>
      <c r="H2422">
        <v>364</v>
      </c>
      <c r="I2422">
        <v>800.94</v>
      </c>
      <c r="J2422" t="s">
        <v>17</v>
      </c>
      <c r="K2422">
        <v>3200</v>
      </c>
      <c r="L2422">
        <v>2000</v>
      </c>
      <c r="M2422" t="s">
        <v>38</v>
      </c>
    </row>
    <row r="2423" spans="1:13" x14ac:dyDescent="0.4">
      <c r="A2423">
        <v>102422</v>
      </c>
      <c r="B2423" s="1">
        <v>45803.386111111111</v>
      </c>
      <c r="C2423" t="s">
        <v>19</v>
      </c>
      <c r="D2423" t="s">
        <v>55</v>
      </c>
      <c r="E2423" t="s">
        <v>15</v>
      </c>
      <c r="F2423" t="s">
        <v>16</v>
      </c>
      <c r="G2423">
        <v>49</v>
      </c>
      <c r="H2423">
        <v>657</v>
      </c>
      <c r="I2423">
        <v>387.67</v>
      </c>
      <c r="J2423" t="s">
        <v>57</v>
      </c>
      <c r="K2423">
        <v>600</v>
      </c>
      <c r="L2423">
        <v>350</v>
      </c>
      <c r="M2423" t="s">
        <v>18</v>
      </c>
    </row>
    <row r="2424" spans="1:13" x14ac:dyDescent="0.4">
      <c r="A2424">
        <v>102423</v>
      </c>
      <c r="B2424" s="1">
        <v>45973.738194444442</v>
      </c>
      <c r="C2424" t="s">
        <v>48</v>
      </c>
      <c r="D2424" t="s">
        <v>46</v>
      </c>
      <c r="E2424" t="s">
        <v>29</v>
      </c>
      <c r="F2424" t="s">
        <v>25</v>
      </c>
      <c r="G2424">
        <v>29</v>
      </c>
      <c r="H2424">
        <v>459</v>
      </c>
      <c r="I2424">
        <v>1920.71</v>
      </c>
      <c r="J2424" t="s">
        <v>47</v>
      </c>
      <c r="K2424">
        <v>4500</v>
      </c>
      <c r="L2424">
        <v>2800</v>
      </c>
      <c r="M2424" t="s">
        <v>27</v>
      </c>
    </row>
    <row r="2425" spans="1:13" x14ac:dyDescent="0.4">
      <c r="A2425">
        <v>102424</v>
      </c>
      <c r="B2425" s="1">
        <v>45817.460416666669</v>
      </c>
      <c r="C2425" t="s">
        <v>39</v>
      </c>
      <c r="D2425" t="s">
        <v>24</v>
      </c>
      <c r="E2425" t="s">
        <v>15</v>
      </c>
      <c r="F2425" t="s">
        <v>20</v>
      </c>
      <c r="G2425">
        <v>12</v>
      </c>
      <c r="H2425">
        <v>456</v>
      </c>
      <c r="I2425">
        <v>1913.59</v>
      </c>
      <c r="J2425" t="s">
        <v>26</v>
      </c>
      <c r="K2425">
        <v>45000</v>
      </c>
      <c r="L2425">
        <v>32000</v>
      </c>
      <c r="M2425" t="s">
        <v>22</v>
      </c>
    </row>
    <row r="2426" spans="1:13" x14ac:dyDescent="0.4">
      <c r="A2426">
        <v>102425</v>
      </c>
      <c r="B2426" s="1">
        <v>46006.775694444441</v>
      </c>
      <c r="C2426" t="s">
        <v>19</v>
      </c>
      <c r="D2426" t="s">
        <v>14</v>
      </c>
      <c r="E2426" t="s">
        <v>29</v>
      </c>
      <c r="F2426" t="s">
        <v>16</v>
      </c>
      <c r="G2426">
        <v>19</v>
      </c>
      <c r="H2426">
        <v>439</v>
      </c>
      <c r="I2426">
        <v>340.6</v>
      </c>
      <c r="J2426" t="s">
        <v>21</v>
      </c>
      <c r="K2426">
        <v>6500</v>
      </c>
      <c r="L2426">
        <v>4200</v>
      </c>
      <c r="M2426" t="s">
        <v>18</v>
      </c>
    </row>
    <row r="2427" spans="1:13" x14ac:dyDescent="0.4">
      <c r="A2427">
        <v>102426</v>
      </c>
      <c r="B2427" s="1">
        <v>45700.510416666664</v>
      </c>
      <c r="C2427" t="s">
        <v>23</v>
      </c>
      <c r="D2427" t="s">
        <v>46</v>
      </c>
      <c r="E2427" t="s">
        <v>31</v>
      </c>
      <c r="F2427" t="s">
        <v>16</v>
      </c>
      <c r="G2427">
        <v>33</v>
      </c>
      <c r="H2427">
        <v>555</v>
      </c>
      <c r="I2427">
        <v>404.37</v>
      </c>
      <c r="J2427" t="s">
        <v>47</v>
      </c>
      <c r="K2427">
        <v>4500</v>
      </c>
      <c r="L2427">
        <v>2800</v>
      </c>
      <c r="M2427" t="s">
        <v>18</v>
      </c>
    </row>
    <row r="2428" spans="1:13" x14ac:dyDescent="0.4">
      <c r="A2428">
        <v>102427</v>
      </c>
      <c r="B2428" s="1">
        <v>45911.320138888892</v>
      </c>
      <c r="C2428" t="s">
        <v>23</v>
      </c>
      <c r="D2428" t="s">
        <v>28</v>
      </c>
      <c r="E2428" t="s">
        <v>15</v>
      </c>
      <c r="F2428" t="s">
        <v>32</v>
      </c>
      <c r="G2428">
        <v>54</v>
      </c>
      <c r="H2428">
        <v>362</v>
      </c>
      <c r="I2428">
        <v>1102.92</v>
      </c>
      <c r="J2428" t="s">
        <v>30</v>
      </c>
      <c r="K2428">
        <v>450</v>
      </c>
      <c r="L2428">
        <v>200</v>
      </c>
      <c r="M2428" t="s">
        <v>33</v>
      </c>
    </row>
    <row r="2429" spans="1:13" x14ac:dyDescent="0.4">
      <c r="A2429">
        <v>102428</v>
      </c>
      <c r="B2429" s="1">
        <v>45787.929861111108</v>
      </c>
      <c r="C2429" t="s">
        <v>39</v>
      </c>
      <c r="D2429" t="s">
        <v>28</v>
      </c>
      <c r="E2429" t="s">
        <v>29</v>
      </c>
      <c r="F2429" t="s">
        <v>16</v>
      </c>
      <c r="G2429">
        <v>39</v>
      </c>
      <c r="H2429">
        <v>630</v>
      </c>
      <c r="I2429">
        <v>718.01</v>
      </c>
      <c r="J2429" t="s">
        <v>54</v>
      </c>
      <c r="K2429">
        <v>2500</v>
      </c>
      <c r="L2429">
        <v>1500</v>
      </c>
      <c r="M2429" t="s">
        <v>18</v>
      </c>
    </row>
    <row r="2430" spans="1:13" x14ac:dyDescent="0.4">
      <c r="A2430">
        <v>102429</v>
      </c>
      <c r="B2430" s="1">
        <v>45717.664583333331</v>
      </c>
      <c r="C2430" t="s">
        <v>13</v>
      </c>
      <c r="D2430" t="s">
        <v>14</v>
      </c>
      <c r="E2430" t="s">
        <v>31</v>
      </c>
      <c r="F2430" t="s">
        <v>20</v>
      </c>
      <c r="G2430">
        <v>48</v>
      </c>
      <c r="H2430">
        <v>659</v>
      </c>
      <c r="I2430">
        <v>228.22</v>
      </c>
      <c r="J2430" t="s">
        <v>17</v>
      </c>
      <c r="K2430">
        <v>3200</v>
      </c>
      <c r="L2430">
        <v>2000</v>
      </c>
      <c r="M2430" t="s">
        <v>22</v>
      </c>
    </row>
    <row r="2431" spans="1:13" x14ac:dyDescent="0.4">
      <c r="A2431">
        <v>102430</v>
      </c>
      <c r="B2431" s="1">
        <v>45808.440972222219</v>
      </c>
      <c r="C2431" t="s">
        <v>48</v>
      </c>
      <c r="D2431" t="s">
        <v>35</v>
      </c>
      <c r="E2431" t="s">
        <v>15</v>
      </c>
      <c r="F2431" t="s">
        <v>32</v>
      </c>
      <c r="G2431">
        <v>44</v>
      </c>
      <c r="H2431">
        <v>1069</v>
      </c>
      <c r="I2431">
        <v>1061.28</v>
      </c>
      <c r="J2431" t="s">
        <v>36</v>
      </c>
      <c r="K2431">
        <v>12000</v>
      </c>
      <c r="L2431">
        <v>8000</v>
      </c>
      <c r="M2431" t="s">
        <v>33</v>
      </c>
    </row>
    <row r="2432" spans="1:13" x14ac:dyDescent="0.4">
      <c r="A2432">
        <v>102431</v>
      </c>
      <c r="B2432" s="1">
        <v>45944.954861111109</v>
      </c>
      <c r="C2432" t="s">
        <v>13</v>
      </c>
      <c r="D2432" t="s">
        <v>55</v>
      </c>
      <c r="E2432" t="s">
        <v>15</v>
      </c>
      <c r="F2432" t="s">
        <v>32</v>
      </c>
      <c r="G2432">
        <v>43</v>
      </c>
      <c r="H2432">
        <v>424</v>
      </c>
      <c r="I2432">
        <v>1597.39</v>
      </c>
      <c r="J2432" t="s">
        <v>57</v>
      </c>
      <c r="K2432">
        <v>600</v>
      </c>
      <c r="L2432">
        <v>350</v>
      </c>
      <c r="M2432" t="s">
        <v>33</v>
      </c>
    </row>
    <row r="2433" spans="1:13" x14ac:dyDescent="0.4">
      <c r="A2433">
        <v>102432</v>
      </c>
      <c r="B2433" s="1">
        <v>45662.8125</v>
      </c>
      <c r="C2433" t="s">
        <v>45</v>
      </c>
      <c r="D2433" t="s">
        <v>35</v>
      </c>
      <c r="E2433" t="s">
        <v>29</v>
      </c>
      <c r="F2433" t="s">
        <v>37</v>
      </c>
      <c r="G2433">
        <v>37</v>
      </c>
      <c r="H2433">
        <v>632</v>
      </c>
      <c r="I2433">
        <v>329.48</v>
      </c>
      <c r="J2433" t="s">
        <v>36</v>
      </c>
      <c r="K2433">
        <v>12000</v>
      </c>
      <c r="L2433">
        <v>8000</v>
      </c>
      <c r="M2433" t="s">
        <v>38</v>
      </c>
    </row>
    <row r="2434" spans="1:13" x14ac:dyDescent="0.4">
      <c r="A2434">
        <v>102433</v>
      </c>
      <c r="B2434" s="1">
        <v>45923.162499999999</v>
      </c>
      <c r="C2434" t="s">
        <v>23</v>
      </c>
      <c r="D2434" t="s">
        <v>40</v>
      </c>
      <c r="E2434" t="s">
        <v>29</v>
      </c>
      <c r="F2434" t="s">
        <v>37</v>
      </c>
      <c r="G2434">
        <v>27</v>
      </c>
      <c r="H2434">
        <v>367</v>
      </c>
      <c r="I2434">
        <v>945.44</v>
      </c>
      <c r="J2434" t="s">
        <v>52</v>
      </c>
      <c r="K2434">
        <v>1500</v>
      </c>
      <c r="L2434">
        <v>800</v>
      </c>
      <c r="M2434" t="s">
        <v>38</v>
      </c>
    </row>
    <row r="2435" spans="1:13" x14ac:dyDescent="0.4">
      <c r="A2435">
        <v>102434</v>
      </c>
      <c r="B2435" s="1">
        <v>46002.703472222223</v>
      </c>
      <c r="C2435" t="s">
        <v>19</v>
      </c>
      <c r="D2435" t="s">
        <v>14</v>
      </c>
      <c r="E2435" t="s">
        <v>15</v>
      </c>
      <c r="F2435" t="s">
        <v>16</v>
      </c>
      <c r="G2435">
        <v>70</v>
      </c>
      <c r="H2435">
        <v>649</v>
      </c>
      <c r="I2435">
        <v>843.24</v>
      </c>
      <c r="J2435" t="s">
        <v>21</v>
      </c>
      <c r="K2435">
        <v>6500</v>
      </c>
      <c r="L2435">
        <v>4200</v>
      </c>
      <c r="M2435" t="s">
        <v>18</v>
      </c>
    </row>
    <row r="2436" spans="1:13" x14ac:dyDescent="0.4">
      <c r="A2436">
        <v>102435</v>
      </c>
      <c r="B2436" s="1">
        <v>45787.323611111111</v>
      </c>
      <c r="C2436" t="s">
        <v>39</v>
      </c>
      <c r="D2436" t="s">
        <v>55</v>
      </c>
      <c r="E2436" t="s">
        <v>15</v>
      </c>
      <c r="F2436" t="s">
        <v>37</v>
      </c>
      <c r="G2436">
        <v>56</v>
      </c>
      <c r="H2436">
        <v>710</v>
      </c>
      <c r="I2436">
        <v>461.55</v>
      </c>
      <c r="J2436" t="s">
        <v>56</v>
      </c>
      <c r="K2436">
        <v>850</v>
      </c>
      <c r="L2436">
        <v>550</v>
      </c>
      <c r="M2436" t="s">
        <v>38</v>
      </c>
    </row>
    <row r="2437" spans="1:13" x14ac:dyDescent="0.4">
      <c r="A2437">
        <v>102436</v>
      </c>
      <c r="B2437" s="1">
        <v>45924.019444444442</v>
      </c>
      <c r="C2437" t="s">
        <v>13</v>
      </c>
      <c r="D2437" t="s">
        <v>28</v>
      </c>
      <c r="E2437" t="s">
        <v>15</v>
      </c>
      <c r="F2437" t="s">
        <v>25</v>
      </c>
      <c r="G2437">
        <v>8</v>
      </c>
      <c r="H2437">
        <v>891</v>
      </c>
      <c r="I2437">
        <v>678.19</v>
      </c>
      <c r="J2437" t="s">
        <v>54</v>
      </c>
      <c r="K2437">
        <v>2500</v>
      </c>
      <c r="L2437">
        <v>1500</v>
      </c>
      <c r="M2437" t="s">
        <v>27</v>
      </c>
    </row>
    <row r="2438" spans="1:13" x14ac:dyDescent="0.4">
      <c r="A2438">
        <v>102437</v>
      </c>
      <c r="B2438" s="1">
        <v>45835.791666666664</v>
      </c>
      <c r="C2438" t="s">
        <v>48</v>
      </c>
      <c r="D2438" t="s">
        <v>40</v>
      </c>
      <c r="E2438" t="s">
        <v>29</v>
      </c>
      <c r="F2438" t="s">
        <v>32</v>
      </c>
      <c r="G2438">
        <v>75</v>
      </c>
      <c r="H2438">
        <v>779</v>
      </c>
      <c r="I2438">
        <v>1033.74</v>
      </c>
      <c r="J2438" t="s">
        <v>52</v>
      </c>
      <c r="K2438">
        <v>1500</v>
      </c>
      <c r="L2438">
        <v>800</v>
      </c>
      <c r="M2438" t="s">
        <v>33</v>
      </c>
    </row>
    <row r="2439" spans="1:13" x14ac:dyDescent="0.4">
      <c r="A2439">
        <v>102438</v>
      </c>
      <c r="B2439" s="1">
        <v>45910.122916666667</v>
      </c>
      <c r="C2439" t="s">
        <v>34</v>
      </c>
      <c r="D2439" t="s">
        <v>43</v>
      </c>
      <c r="E2439" t="s">
        <v>15</v>
      </c>
      <c r="F2439" t="s">
        <v>32</v>
      </c>
      <c r="G2439">
        <v>85</v>
      </c>
      <c r="H2439">
        <v>1021</v>
      </c>
      <c r="I2439">
        <v>314.2</v>
      </c>
      <c r="J2439" t="s">
        <v>44</v>
      </c>
      <c r="K2439">
        <v>4500</v>
      </c>
      <c r="L2439">
        <v>2500</v>
      </c>
      <c r="M2439" t="s">
        <v>33</v>
      </c>
    </row>
    <row r="2440" spans="1:13" x14ac:dyDescent="0.4">
      <c r="A2440">
        <v>102439</v>
      </c>
      <c r="B2440" s="1">
        <v>45713.529166666667</v>
      </c>
      <c r="C2440" t="s">
        <v>19</v>
      </c>
      <c r="D2440" t="s">
        <v>46</v>
      </c>
      <c r="E2440" t="s">
        <v>15</v>
      </c>
      <c r="F2440" t="s">
        <v>32</v>
      </c>
      <c r="G2440">
        <v>24</v>
      </c>
      <c r="H2440">
        <v>966</v>
      </c>
      <c r="I2440">
        <v>458.91</v>
      </c>
      <c r="J2440" t="s">
        <v>47</v>
      </c>
      <c r="K2440">
        <v>4500</v>
      </c>
      <c r="L2440">
        <v>2800</v>
      </c>
      <c r="M2440" t="s">
        <v>33</v>
      </c>
    </row>
    <row r="2441" spans="1:13" x14ac:dyDescent="0.4">
      <c r="A2441">
        <v>102440</v>
      </c>
      <c r="B2441" s="1">
        <v>45740.013194444444</v>
      </c>
      <c r="C2441" t="s">
        <v>19</v>
      </c>
      <c r="D2441" t="s">
        <v>46</v>
      </c>
      <c r="E2441" t="s">
        <v>15</v>
      </c>
      <c r="F2441" t="s">
        <v>20</v>
      </c>
      <c r="G2441">
        <v>7</v>
      </c>
      <c r="H2441">
        <v>863</v>
      </c>
      <c r="I2441">
        <v>1138.21</v>
      </c>
      <c r="J2441" t="s">
        <v>47</v>
      </c>
      <c r="K2441">
        <v>4500</v>
      </c>
      <c r="L2441">
        <v>2800</v>
      </c>
      <c r="M2441" t="s">
        <v>22</v>
      </c>
    </row>
    <row r="2442" spans="1:13" x14ac:dyDescent="0.4">
      <c r="A2442">
        <v>102441</v>
      </c>
      <c r="B2442" s="1">
        <v>45756.945138888892</v>
      </c>
      <c r="C2442" t="s">
        <v>19</v>
      </c>
      <c r="D2442" t="s">
        <v>28</v>
      </c>
      <c r="E2442" t="s">
        <v>15</v>
      </c>
      <c r="F2442" t="s">
        <v>25</v>
      </c>
      <c r="G2442">
        <v>75</v>
      </c>
      <c r="H2442">
        <v>1018</v>
      </c>
      <c r="I2442">
        <v>253.18</v>
      </c>
      <c r="J2442" t="s">
        <v>54</v>
      </c>
      <c r="K2442">
        <v>2500</v>
      </c>
      <c r="L2442">
        <v>1500</v>
      </c>
      <c r="M2442" t="s">
        <v>27</v>
      </c>
    </row>
    <row r="2443" spans="1:13" x14ac:dyDescent="0.4">
      <c r="A2443">
        <v>102442</v>
      </c>
      <c r="B2443" s="1">
        <v>45806.93472222222</v>
      </c>
      <c r="C2443" t="s">
        <v>48</v>
      </c>
      <c r="D2443" t="s">
        <v>14</v>
      </c>
      <c r="E2443" t="s">
        <v>31</v>
      </c>
      <c r="F2443" t="s">
        <v>37</v>
      </c>
      <c r="G2443">
        <v>68</v>
      </c>
      <c r="H2443">
        <v>998</v>
      </c>
      <c r="I2443">
        <v>2801.59</v>
      </c>
      <c r="J2443" t="s">
        <v>17</v>
      </c>
      <c r="K2443">
        <v>3200</v>
      </c>
      <c r="L2443">
        <v>2000</v>
      </c>
      <c r="M2443" t="s">
        <v>38</v>
      </c>
    </row>
    <row r="2444" spans="1:13" x14ac:dyDescent="0.4">
      <c r="A2444">
        <v>102443</v>
      </c>
      <c r="B2444" s="1">
        <v>45986.073611111111</v>
      </c>
      <c r="C2444" t="s">
        <v>39</v>
      </c>
      <c r="D2444" t="s">
        <v>35</v>
      </c>
      <c r="E2444" t="s">
        <v>29</v>
      </c>
      <c r="F2444" t="s">
        <v>32</v>
      </c>
      <c r="G2444">
        <v>41</v>
      </c>
      <c r="H2444">
        <v>438</v>
      </c>
      <c r="I2444">
        <v>918.44</v>
      </c>
      <c r="J2444" t="s">
        <v>36</v>
      </c>
      <c r="K2444">
        <v>12000</v>
      </c>
      <c r="L2444">
        <v>8000</v>
      </c>
      <c r="M2444" t="s">
        <v>33</v>
      </c>
    </row>
    <row r="2445" spans="1:13" x14ac:dyDescent="0.4">
      <c r="A2445">
        <v>102444</v>
      </c>
      <c r="B2445" s="1">
        <v>45813.168055555558</v>
      </c>
      <c r="C2445" t="s">
        <v>34</v>
      </c>
      <c r="D2445" t="s">
        <v>35</v>
      </c>
      <c r="E2445" t="s">
        <v>15</v>
      </c>
      <c r="F2445" t="s">
        <v>16</v>
      </c>
      <c r="G2445">
        <v>9</v>
      </c>
      <c r="H2445">
        <v>832</v>
      </c>
      <c r="I2445">
        <v>668.51</v>
      </c>
      <c r="J2445" t="s">
        <v>36</v>
      </c>
      <c r="K2445">
        <v>12000</v>
      </c>
      <c r="L2445">
        <v>8000</v>
      </c>
      <c r="M2445" t="s">
        <v>18</v>
      </c>
    </row>
    <row r="2446" spans="1:13" x14ac:dyDescent="0.4">
      <c r="A2446">
        <v>102445</v>
      </c>
      <c r="B2446" s="1">
        <v>45847.313194444447</v>
      </c>
      <c r="C2446" t="s">
        <v>39</v>
      </c>
      <c r="D2446" t="s">
        <v>55</v>
      </c>
      <c r="E2446" t="s">
        <v>29</v>
      </c>
      <c r="F2446" t="s">
        <v>32</v>
      </c>
      <c r="G2446">
        <v>44</v>
      </c>
      <c r="H2446">
        <v>784</v>
      </c>
      <c r="I2446">
        <v>562.08000000000004</v>
      </c>
      <c r="J2446" t="s">
        <v>57</v>
      </c>
      <c r="K2446">
        <v>600</v>
      </c>
      <c r="L2446">
        <v>350</v>
      </c>
      <c r="M2446" t="s">
        <v>33</v>
      </c>
    </row>
    <row r="2447" spans="1:13" x14ac:dyDescent="0.4">
      <c r="A2447">
        <v>102446</v>
      </c>
      <c r="B2447" s="1">
        <v>45920.677777777775</v>
      </c>
      <c r="C2447" t="s">
        <v>19</v>
      </c>
      <c r="D2447" t="s">
        <v>28</v>
      </c>
      <c r="E2447" t="s">
        <v>29</v>
      </c>
      <c r="F2447" t="s">
        <v>25</v>
      </c>
      <c r="G2447">
        <v>13</v>
      </c>
      <c r="H2447">
        <v>955</v>
      </c>
      <c r="I2447">
        <v>547.05999999999995</v>
      </c>
      <c r="J2447" t="s">
        <v>54</v>
      </c>
      <c r="K2447">
        <v>2500</v>
      </c>
      <c r="L2447">
        <v>1500</v>
      </c>
      <c r="M2447" t="s">
        <v>27</v>
      </c>
    </row>
    <row r="2448" spans="1:13" x14ac:dyDescent="0.4">
      <c r="A2448">
        <v>102447</v>
      </c>
      <c r="B2448" s="1">
        <v>45737.92083333333</v>
      </c>
      <c r="C2448" t="s">
        <v>19</v>
      </c>
      <c r="D2448" t="s">
        <v>28</v>
      </c>
      <c r="E2448" t="s">
        <v>29</v>
      </c>
      <c r="F2448" t="s">
        <v>32</v>
      </c>
      <c r="G2448">
        <v>5</v>
      </c>
      <c r="H2448">
        <v>714</v>
      </c>
      <c r="I2448">
        <v>833.67</v>
      </c>
      <c r="J2448" t="s">
        <v>54</v>
      </c>
      <c r="K2448">
        <v>2500</v>
      </c>
      <c r="L2448">
        <v>1500</v>
      </c>
      <c r="M2448" t="s">
        <v>33</v>
      </c>
    </row>
    <row r="2449" spans="1:13" x14ac:dyDescent="0.4">
      <c r="A2449">
        <v>102448</v>
      </c>
      <c r="B2449" s="1">
        <v>45909.953472222223</v>
      </c>
      <c r="C2449" t="s">
        <v>23</v>
      </c>
      <c r="D2449" t="s">
        <v>55</v>
      </c>
      <c r="E2449" t="s">
        <v>15</v>
      </c>
      <c r="F2449" t="s">
        <v>16</v>
      </c>
      <c r="G2449">
        <v>57</v>
      </c>
      <c r="H2449">
        <v>490</v>
      </c>
      <c r="I2449">
        <v>982.76</v>
      </c>
      <c r="J2449" t="s">
        <v>56</v>
      </c>
      <c r="K2449">
        <v>850</v>
      </c>
      <c r="L2449">
        <v>550</v>
      </c>
      <c r="M2449" t="s">
        <v>18</v>
      </c>
    </row>
    <row r="2450" spans="1:13" x14ac:dyDescent="0.4">
      <c r="A2450">
        <v>102449</v>
      </c>
      <c r="B2450" s="1">
        <v>45754.053472222222</v>
      </c>
      <c r="C2450" t="s">
        <v>48</v>
      </c>
      <c r="D2450" t="s">
        <v>28</v>
      </c>
      <c r="E2450" t="s">
        <v>15</v>
      </c>
      <c r="F2450" t="s">
        <v>32</v>
      </c>
      <c r="G2450">
        <v>59</v>
      </c>
      <c r="H2450">
        <v>684</v>
      </c>
      <c r="I2450">
        <v>657.78</v>
      </c>
      <c r="J2450" t="s">
        <v>30</v>
      </c>
      <c r="K2450">
        <v>450</v>
      </c>
      <c r="L2450">
        <v>200</v>
      </c>
      <c r="M2450" t="s">
        <v>33</v>
      </c>
    </row>
    <row r="2451" spans="1:13" x14ac:dyDescent="0.4">
      <c r="A2451">
        <v>102450</v>
      </c>
      <c r="B2451" s="1">
        <v>45917.319444444445</v>
      </c>
      <c r="C2451" t="s">
        <v>39</v>
      </c>
      <c r="D2451" t="s">
        <v>43</v>
      </c>
      <c r="E2451" t="s">
        <v>31</v>
      </c>
      <c r="F2451" t="s">
        <v>37</v>
      </c>
      <c r="G2451">
        <v>45</v>
      </c>
      <c r="H2451">
        <v>503</v>
      </c>
      <c r="I2451">
        <v>1571.55</v>
      </c>
      <c r="J2451" t="s">
        <v>44</v>
      </c>
      <c r="K2451">
        <v>4500</v>
      </c>
      <c r="L2451">
        <v>2500</v>
      </c>
      <c r="M2451" t="s">
        <v>38</v>
      </c>
    </row>
    <row r="2452" spans="1:13" x14ac:dyDescent="0.4">
      <c r="A2452">
        <v>102451</v>
      </c>
      <c r="B2452" s="1">
        <v>45917.456944444442</v>
      </c>
      <c r="C2452" t="s">
        <v>39</v>
      </c>
      <c r="D2452" t="s">
        <v>55</v>
      </c>
      <c r="E2452" t="s">
        <v>15</v>
      </c>
      <c r="F2452" t="s">
        <v>37</v>
      </c>
      <c r="G2452">
        <v>90</v>
      </c>
      <c r="H2452">
        <v>1090</v>
      </c>
      <c r="I2452">
        <v>576.98</v>
      </c>
      <c r="J2452" t="s">
        <v>56</v>
      </c>
      <c r="K2452">
        <v>850</v>
      </c>
      <c r="L2452">
        <v>550</v>
      </c>
      <c r="M2452" t="s">
        <v>38</v>
      </c>
    </row>
    <row r="2453" spans="1:13" x14ac:dyDescent="0.4">
      <c r="A2453">
        <v>102452</v>
      </c>
      <c r="B2453" s="1">
        <v>45760.785416666666</v>
      </c>
      <c r="C2453" t="s">
        <v>23</v>
      </c>
      <c r="D2453" t="s">
        <v>28</v>
      </c>
      <c r="E2453" t="s">
        <v>15</v>
      </c>
      <c r="F2453" t="s">
        <v>25</v>
      </c>
      <c r="G2453">
        <v>62</v>
      </c>
      <c r="H2453">
        <v>808</v>
      </c>
      <c r="I2453">
        <v>1067.71</v>
      </c>
      <c r="J2453" t="s">
        <v>30</v>
      </c>
      <c r="K2453">
        <v>450</v>
      </c>
      <c r="L2453">
        <v>200</v>
      </c>
      <c r="M2453" t="s">
        <v>27</v>
      </c>
    </row>
    <row r="2454" spans="1:13" x14ac:dyDescent="0.4">
      <c r="A2454">
        <v>102453</v>
      </c>
      <c r="B2454" s="1">
        <v>45697.50277777778</v>
      </c>
      <c r="C2454" t="s">
        <v>34</v>
      </c>
      <c r="D2454" t="s">
        <v>43</v>
      </c>
      <c r="E2454" t="s">
        <v>15</v>
      </c>
      <c r="F2454" t="s">
        <v>32</v>
      </c>
      <c r="G2454">
        <v>39</v>
      </c>
      <c r="H2454">
        <v>503</v>
      </c>
      <c r="I2454">
        <v>578.55999999999995</v>
      </c>
      <c r="J2454" t="s">
        <v>44</v>
      </c>
      <c r="K2454">
        <v>4500</v>
      </c>
      <c r="L2454">
        <v>2500</v>
      </c>
      <c r="M2454" t="s">
        <v>33</v>
      </c>
    </row>
    <row r="2455" spans="1:13" x14ac:dyDescent="0.4">
      <c r="A2455">
        <v>102454</v>
      </c>
      <c r="B2455" s="1">
        <v>45930.28402777778</v>
      </c>
      <c r="C2455" t="s">
        <v>42</v>
      </c>
      <c r="D2455" t="s">
        <v>46</v>
      </c>
      <c r="E2455" t="s">
        <v>29</v>
      </c>
      <c r="F2455" t="s">
        <v>37</v>
      </c>
      <c r="G2455">
        <v>45</v>
      </c>
      <c r="H2455">
        <v>854</v>
      </c>
      <c r="I2455">
        <v>248.62</v>
      </c>
      <c r="J2455" t="s">
        <v>47</v>
      </c>
      <c r="K2455">
        <v>4500</v>
      </c>
      <c r="L2455">
        <v>2800</v>
      </c>
      <c r="M2455" t="s">
        <v>38</v>
      </c>
    </row>
    <row r="2456" spans="1:13" x14ac:dyDescent="0.4">
      <c r="A2456">
        <v>102455</v>
      </c>
      <c r="B2456" s="1">
        <v>45758.78125</v>
      </c>
      <c r="C2456" t="s">
        <v>19</v>
      </c>
      <c r="D2456" t="s">
        <v>40</v>
      </c>
      <c r="E2456" t="s">
        <v>15</v>
      </c>
      <c r="F2456" t="s">
        <v>25</v>
      </c>
      <c r="G2456">
        <v>35</v>
      </c>
      <c r="H2456">
        <v>779</v>
      </c>
      <c r="I2456">
        <v>151.82</v>
      </c>
      <c r="J2456" t="s">
        <v>41</v>
      </c>
      <c r="K2456">
        <v>5500</v>
      </c>
      <c r="L2456">
        <v>3500</v>
      </c>
      <c r="M2456" t="s">
        <v>27</v>
      </c>
    </row>
    <row r="2457" spans="1:13" x14ac:dyDescent="0.4">
      <c r="A2457">
        <v>102456</v>
      </c>
      <c r="B2457" s="1">
        <v>46016.244444444441</v>
      </c>
      <c r="C2457" t="s">
        <v>50</v>
      </c>
      <c r="D2457" t="s">
        <v>35</v>
      </c>
      <c r="E2457" t="s">
        <v>29</v>
      </c>
      <c r="F2457" t="s">
        <v>20</v>
      </c>
      <c r="G2457">
        <v>96</v>
      </c>
      <c r="H2457">
        <v>701</v>
      </c>
      <c r="I2457">
        <v>423.28</v>
      </c>
      <c r="J2457" t="s">
        <v>36</v>
      </c>
      <c r="K2457">
        <v>12000</v>
      </c>
      <c r="L2457">
        <v>8000</v>
      </c>
      <c r="M2457" t="s">
        <v>22</v>
      </c>
    </row>
    <row r="2458" spans="1:13" x14ac:dyDescent="0.4">
      <c r="A2458">
        <v>102457</v>
      </c>
      <c r="B2458" s="1">
        <v>45965.534722222219</v>
      </c>
      <c r="C2458" t="s">
        <v>45</v>
      </c>
      <c r="D2458" t="s">
        <v>14</v>
      </c>
      <c r="E2458" t="s">
        <v>15</v>
      </c>
      <c r="F2458" t="s">
        <v>37</v>
      </c>
      <c r="G2458">
        <v>85</v>
      </c>
      <c r="H2458">
        <v>758</v>
      </c>
      <c r="I2458">
        <v>527.74</v>
      </c>
      <c r="J2458" t="s">
        <v>21</v>
      </c>
      <c r="K2458">
        <v>6500</v>
      </c>
      <c r="L2458">
        <v>4200</v>
      </c>
      <c r="M2458" t="s">
        <v>38</v>
      </c>
    </row>
    <row r="2459" spans="1:13" x14ac:dyDescent="0.4">
      <c r="A2459">
        <v>102458</v>
      </c>
      <c r="B2459" s="1">
        <v>45878.699305555558</v>
      </c>
      <c r="C2459" t="s">
        <v>39</v>
      </c>
      <c r="D2459" t="s">
        <v>40</v>
      </c>
      <c r="E2459" t="s">
        <v>15</v>
      </c>
      <c r="F2459" t="s">
        <v>32</v>
      </c>
      <c r="G2459">
        <v>80</v>
      </c>
      <c r="H2459">
        <v>1045</v>
      </c>
      <c r="I2459">
        <v>745.44</v>
      </c>
      <c r="J2459" t="s">
        <v>41</v>
      </c>
      <c r="K2459">
        <v>5500</v>
      </c>
      <c r="L2459">
        <v>3500</v>
      </c>
      <c r="M2459" t="s">
        <v>33</v>
      </c>
    </row>
    <row r="2460" spans="1:13" x14ac:dyDescent="0.4">
      <c r="A2460">
        <v>102459</v>
      </c>
      <c r="B2460" s="1">
        <v>45965.829861111109</v>
      </c>
      <c r="C2460" t="s">
        <v>23</v>
      </c>
      <c r="D2460" t="s">
        <v>14</v>
      </c>
      <c r="E2460" t="s">
        <v>15</v>
      </c>
      <c r="F2460" t="s">
        <v>25</v>
      </c>
      <c r="G2460">
        <v>58</v>
      </c>
      <c r="H2460">
        <v>674</v>
      </c>
      <c r="I2460">
        <v>486.03</v>
      </c>
      <c r="J2460" t="s">
        <v>21</v>
      </c>
      <c r="K2460">
        <v>6500</v>
      </c>
      <c r="L2460">
        <v>4200</v>
      </c>
      <c r="M2460" t="s">
        <v>27</v>
      </c>
    </row>
    <row r="2461" spans="1:13" x14ac:dyDescent="0.4">
      <c r="A2461">
        <v>102460</v>
      </c>
      <c r="B2461" s="1">
        <v>45781.918055555558</v>
      </c>
      <c r="C2461" t="s">
        <v>42</v>
      </c>
      <c r="D2461" t="s">
        <v>35</v>
      </c>
      <c r="E2461" t="s">
        <v>15</v>
      </c>
      <c r="F2461" t="s">
        <v>32</v>
      </c>
      <c r="G2461">
        <v>41</v>
      </c>
      <c r="H2461">
        <v>732</v>
      </c>
      <c r="I2461">
        <v>364.34</v>
      </c>
      <c r="J2461" t="s">
        <v>49</v>
      </c>
      <c r="K2461">
        <v>8500</v>
      </c>
      <c r="L2461">
        <v>5500</v>
      </c>
      <c r="M2461" t="s">
        <v>33</v>
      </c>
    </row>
    <row r="2462" spans="1:13" x14ac:dyDescent="0.4">
      <c r="A2462">
        <v>102461</v>
      </c>
      <c r="B2462" s="1">
        <v>45888.926388888889</v>
      </c>
      <c r="C2462" t="s">
        <v>48</v>
      </c>
      <c r="D2462" t="s">
        <v>43</v>
      </c>
      <c r="E2462" t="s">
        <v>31</v>
      </c>
      <c r="F2462" t="s">
        <v>25</v>
      </c>
      <c r="G2462">
        <v>55</v>
      </c>
      <c r="H2462">
        <v>864</v>
      </c>
      <c r="I2462">
        <v>456.21</v>
      </c>
      <c r="J2462" t="s">
        <v>61</v>
      </c>
      <c r="K2462">
        <v>2800</v>
      </c>
      <c r="L2462">
        <v>1500</v>
      </c>
      <c r="M2462" t="s">
        <v>27</v>
      </c>
    </row>
    <row r="2463" spans="1:13" x14ac:dyDescent="0.4">
      <c r="A2463">
        <v>102462</v>
      </c>
      <c r="B2463" s="1">
        <v>45835.132638888892</v>
      </c>
      <c r="C2463" t="s">
        <v>48</v>
      </c>
      <c r="D2463" t="s">
        <v>14</v>
      </c>
      <c r="E2463" t="s">
        <v>31</v>
      </c>
      <c r="F2463" t="s">
        <v>20</v>
      </c>
      <c r="G2463">
        <v>51</v>
      </c>
      <c r="H2463">
        <v>1028</v>
      </c>
      <c r="I2463">
        <v>1382.93</v>
      </c>
      <c r="J2463" t="s">
        <v>21</v>
      </c>
      <c r="K2463">
        <v>6500</v>
      </c>
      <c r="L2463">
        <v>4200</v>
      </c>
      <c r="M2463" t="s">
        <v>22</v>
      </c>
    </row>
    <row r="2464" spans="1:13" x14ac:dyDescent="0.4">
      <c r="A2464">
        <v>102463</v>
      </c>
      <c r="B2464" s="1">
        <v>45720.439583333333</v>
      </c>
      <c r="C2464" t="s">
        <v>45</v>
      </c>
      <c r="D2464" t="s">
        <v>55</v>
      </c>
      <c r="E2464" t="s">
        <v>31</v>
      </c>
      <c r="F2464" t="s">
        <v>37</v>
      </c>
      <c r="G2464">
        <v>51</v>
      </c>
      <c r="H2464">
        <v>905</v>
      </c>
      <c r="I2464">
        <v>384.27</v>
      </c>
      <c r="J2464" t="s">
        <v>57</v>
      </c>
      <c r="K2464">
        <v>600</v>
      </c>
      <c r="L2464">
        <v>350</v>
      </c>
      <c r="M2464" t="s">
        <v>38</v>
      </c>
    </row>
    <row r="2465" spans="1:13" x14ac:dyDescent="0.4">
      <c r="A2465">
        <v>102464</v>
      </c>
      <c r="B2465" s="1">
        <v>45773.668055555558</v>
      </c>
      <c r="C2465" t="s">
        <v>13</v>
      </c>
      <c r="D2465" t="s">
        <v>35</v>
      </c>
      <c r="E2465" t="s">
        <v>29</v>
      </c>
      <c r="F2465" t="s">
        <v>16</v>
      </c>
      <c r="G2465">
        <v>59</v>
      </c>
      <c r="H2465">
        <v>376</v>
      </c>
      <c r="I2465">
        <v>818.31</v>
      </c>
      <c r="J2465" t="s">
        <v>49</v>
      </c>
      <c r="K2465">
        <v>8500</v>
      </c>
      <c r="L2465">
        <v>5500</v>
      </c>
      <c r="M2465" t="s">
        <v>18</v>
      </c>
    </row>
    <row r="2466" spans="1:13" x14ac:dyDescent="0.4">
      <c r="A2466">
        <v>102465</v>
      </c>
      <c r="B2466" s="1">
        <v>45848.038888888892</v>
      </c>
      <c r="C2466" t="s">
        <v>50</v>
      </c>
      <c r="D2466" t="s">
        <v>40</v>
      </c>
      <c r="E2466" t="s">
        <v>15</v>
      </c>
      <c r="F2466" t="s">
        <v>37</v>
      </c>
      <c r="G2466">
        <v>72</v>
      </c>
      <c r="H2466">
        <v>780</v>
      </c>
      <c r="I2466">
        <v>910</v>
      </c>
      <c r="J2466" t="s">
        <v>41</v>
      </c>
      <c r="K2466">
        <v>5500</v>
      </c>
      <c r="L2466">
        <v>3500</v>
      </c>
      <c r="M2466" t="s">
        <v>38</v>
      </c>
    </row>
    <row r="2467" spans="1:13" x14ac:dyDescent="0.4">
      <c r="A2467">
        <v>102466</v>
      </c>
      <c r="B2467" s="1">
        <v>45719.421527777777</v>
      </c>
      <c r="C2467" t="s">
        <v>39</v>
      </c>
      <c r="D2467" t="s">
        <v>35</v>
      </c>
      <c r="E2467" t="s">
        <v>31</v>
      </c>
      <c r="F2467" t="s">
        <v>16</v>
      </c>
      <c r="G2467">
        <v>14</v>
      </c>
      <c r="H2467">
        <v>380</v>
      </c>
      <c r="I2467">
        <v>629</v>
      </c>
      <c r="J2467" t="s">
        <v>49</v>
      </c>
      <c r="K2467">
        <v>8500</v>
      </c>
      <c r="L2467">
        <v>5500</v>
      </c>
      <c r="M2467" t="s">
        <v>18</v>
      </c>
    </row>
    <row r="2468" spans="1:13" x14ac:dyDescent="0.4">
      <c r="A2468">
        <v>102467</v>
      </c>
      <c r="B2468" s="1">
        <v>45913.779166666667</v>
      </c>
      <c r="C2468" t="s">
        <v>13</v>
      </c>
      <c r="D2468" t="s">
        <v>43</v>
      </c>
      <c r="E2468" t="s">
        <v>15</v>
      </c>
      <c r="F2468" t="s">
        <v>32</v>
      </c>
      <c r="G2468">
        <v>14</v>
      </c>
      <c r="H2468">
        <v>1180</v>
      </c>
      <c r="I2468">
        <v>966.38</v>
      </c>
      <c r="J2468" t="s">
        <v>44</v>
      </c>
      <c r="K2468">
        <v>4500</v>
      </c>
      <c r="L2468">
        <v>2500</v>
      </c>
      <c r="M2468" t="s">
        <v>33</v>
      </c>
    </row>
    <row r="2469" spans="1:13" x14ac:dyDescent="0.4">
      <c r="A2469">
        <v>102468</v>
      </c>
      <c r="B2469" s="1">
        <v>45664.540972222225</v>
      </c>
      <c r="C2469" t="s">
        <v>23</v>
      </c>
      <c r="D2469" t="s">
        <v>46</v>
      </c>
      <c r="E2469" t="s">
        <v>15</v>
      </c>
      <c r="F2469" t="s">
        <v>37</v>
      </c>
      <c r="G2469">
        <v>77</v>
      </c>
      <c r="H2469">
        <v>334</v>
      </c>
      <c r="I2469">
        <v>656.12</v>
      </c>
      <c r="J2469" t="s">
        <v>53</v>
      </c>
      <c r="K2469">
        <v>15000</v>
      </c>
      <c r="L2469">
        <v>9500</v>
      </c>
      <c r="M2469" t="s">
        <v>38</v>
      </c>
    </row>
    <row r="2470" spans="1:13" x14ac:dyDescent="0.4">
      <c r="A2470">
        <v>102469</v>
      </c>
      <c r="B2470" s="1">
        <v>45812.956944444442</v>
      </c>
      <c r="C2470" t="s">
        <v>45</v>
      </c>
      <c r="D2470" t="s">
        <v>35</v>
      </c>
      <c r="E2470" t="s">
        <v>29</v>
      </c>
      <c r="F2470" t="s">
        <v>16</v>
      </c>
      <c r="G2470">
        <v>17</v>
      </c>
      <c r="H2470">
        <v>669</v>
      </c>
      <c r="I2470">
        <v>1079.18</v>
      </c>
      <c r="J2470" t="s">
        <v>36</v>
      </c>
      <c r="K2470">
        <v>12000</v>
      </c>
      <c r="L2470">
        <v>8000</v>
      </c>
      <c r="M2470" t="s">
        <v>18</v>
      </c>
    </row>
    <row r="2471" spans="1:13" x14ac:dyDescent="0.4">
      <c r="A2471">
        <v>102470</v>
      </c>
      <c r="B2471" s="1">
        <v>45749.542361111111</v>
      </c>
      <c r="C2471" t="s">
        <v>23</v>
      </c>
      <c r="D2471" t="s">
        <v>28</v>
      </c>
      <c r="E2471" t="s">
        <v>31</v>
      </c>
      <c r="F2471" t="s">
        <v>32</v>
      </c>
      <c r="G2471">
        <v>61</v>
      </c>
      <c r="H2471">
        <v>796</v>
      </c>
      <c r="I2471">
        <v>659.28</v>
      </c>
      <c r="J2471" t="s">
        <v>54</v>
      </c>
      <c r="K2471">
        <v>2500</v>
      </c>
      <c r="L2471">
        <v>1500</v>
      </c>
      <c r="M2471" t="s">
        <v>33</v>
      </c>
    </row>
    <row r="2472" spans="1:13" x14ac:dyDescent="0.4">
      <c r="A2472">
        <v>102471</v>
      </c>
      <c r="B2472" s="1">
        <v>45671.637499999997</v>
      </c>
      <c r="C2472" t="s">
        <v>45</v>
      </c>
      <c r="D2472" t="s">
        <v>14</v>
      </c>
      <c r="E2472" t="s">
        <v>15</v>
      </c>
      <c r="F2472" t="s">
        <v>25</v>
      </c>
      <c r="G2472">
        <v>88</v>
      </c>
      <c r="H2472">
        <v>1022</v>
      </c>
      <c r="I2472">
        <v>191.6</v>
      </c>
      <c r="J2472" t="s">
        <v>21</v>
      </c>
      <c r="K2472">
        <v>6500</v>
      </c>
      <c r="L2472">
        <v>4200</v>
      </c>
      <c r="M2472" t="s">
        <v>27</v>
      </c>
    </row>
    <row r="2473" spans="1:13" x14ac:dyDescent="0.4">
      <c r="A2473">
        <v>102472</v>
      </c>
      <c r="B2473" s="1">
        <v>45886.566666666666</v>
      </c>
      <c r="C2473" t="s">
        <v>34</v>
      </c>
      <c r="D2473" t="s">
        <v>46</v>
      </c>
      <c r="E2473" t="s">
        <v>15</v>
      </c>
      <c r="F2473" t="s">
        <v>16</v>
      </c>
      <c r="G2473">
        <v>33</v>
      </c>
      <c r="H2473">
        <v>406</v>
      </c>
      <c r="I2473">
        <v>169.76</v>
      </c>
      <c r="J2473" t="s">
        <v>47</v>
      </c>
      <c r="K2473">
        <v>4500</v>
      </c>
      <c r="L2473">
        <v>2800</v>
      </c>
      <c r="M2473" t="s">
        <v>18</v>
      </c>
    </row>
    <row r="2474" spans="1:13" x14ac:dyDescent="0.4">
      <c r="A2474">
        <v>102473</v>
      </c>
      <c r="B2474" s="1">
        <v>45743.271527777775</v>
      </c>
      <c r="C2474" t="s">
        <v>13</v>
      </c>
      <c r="D2474" t="s">
        <v>43</v>
      </c>
      <c r="E2474" t="s">
        <v>15</v>
      </c>
      <c r="F2474" t="s">
        <v>16</v>
      </c>
      <c r="G2474">
        <v>84</v>
      </c>
      <c r="H2474">
        <v>1138</v>
      </c>
      <c r="I2474">
        <v>967.18</v>
      </c>
      <c r="J2474" t="s">
        <v>44</v>
      </c>
      <c r="K2474">
        <v>4500</v>
      </c>
      <c r="L2474">
        <v>2500</v>
      </c>
      <c r="M2474" t="s">
        <v>18</v>
      </c>
    </row>
    <row r="2475" spans="1:13" x14ac:dyDescent="0.4">
      <c r="A2475">
        <v>102474</v>
      </c>
      <c r="B2475" s="1">
        <v>45790.181944444441</v>
      </c>
      <c r="C2475" t="s">
        <v>23</v>
      </c>
      <c r="D2475" t="s">
        <v>43</v>
      </c>
      <c r="E2475" t="s">
        <v>15</v>
      </c>
      <c r="F2475" t="s">
        <v>16</v>
      </c>
      <c r="G2475">
        <v>32</v>
      </c>
      <c r="H2475">
        <v>754</v>
      </c>
      <c r="I2475">
        <v>789.66</v>
      </c>
      <c r="J2475" t="s">
        <v>44</v>
      </c>
      <c r="K2475">
        <v>4500</v>
      </c>
      <c r="L2475">
        <v>2500</v>
      </c>
      <c r="M2475" t="s">
        <v>18</v>
      </c>
    </row>
    <row r="2476" spans="1:13" x14ac:dyDescent="0.4">
      <c r="A2476">
        <v>102475</v>
      </c>
      <c r="B2476" s="1">
        <v>45840.344444444447</v>
      </c>
      <c r="C2476" t="s">
        <v>23</v>
      </c>
      <c r="D2476" t="s">
        <v>43</v>
      </c>
      <c r="E2476" t="s">
        <v>15</v>
      </c>
      <c r="F2476" t="s">
        <v>20</v>
      </c>
      <c r="G2476">
        <v>25</v>
      </c>
      <c r="H2476">
        <v>680</v>
      </c>
      <c r="I2476">
        <v>554.09</v>
      </c>
      <c r="J2476" t="s">
        <v>44</v>
      </c>
      <c r="K2476">
        <v>4500</v>
      </c>
      <c r="L2476">
        <v>2500</v>
      </c>
      <c r="M2476" t="s">
        <v>22</v>
      </c>
    </row>
    <row r="2477" spans="1:13" x14ac:dyDescent="0.4">
      <c r="A2477">
        <v>102476</v>
      </c>
      <c r="B2477" s="1">
        <v>45719.440972222219</v>
      </c>
      <c r="C2477" t="s">
        <v>42</v>
      </c>
      <c r="D2477" t="s">
        <v>43</v>
      </c>
      <c r="E2477" t="s">
        <v>31</v>
      </c>
      <c r="F2477" t="s">
        <v>20</v>
      </c>
      <c r="G2477">
        <v>34</v>
      </c>
      <c r="H2477">
        <v>503</v>
      </c>
      <c r="I2477">
        <v>798.84</v>
      </c>
      <c r="J2477" t="s">
        <v>44</v>
      </c>
      <c r="K2477">
        <v>4500</v>
      </c>
      <c r="L2477">
        <v>2500</v>
      </c>
      <c r="M2477" t="s">
        <v>22</v>
      </c>
    </row>
    <row r="2478" spans="1:13" x14ac:dyDescent="0.4">
      <c r="A2478">
        <v>102477</v>
      </c>
      <c r="B2478" s="1">
        <v>45876.718055555553</v>
      </c>
      <c r="C2478" t="s">
        <v>19</v>
      </c>
      <c r="D2478" t="s">
        <v>14</v>
      </c>
      <c r="E2478" t="s">
        <v>29</v>
      </c>
      <c r="F2478" t="s">
        <v>37</v>
      </c>
      <c r="G2478">
        <v>40</v>
      </c>
      <c r="H2478">
        <v>444</v>
      </c>
      <c r="I2478">
        <v>629.88</v>
      </c>
      <c r="J2478" t="s">
        <v>17</v>
      </c>
      <c r="K2478">
        <v>3200</v>
      </c>
      <c r="L2478">
        <v>2000</v>
      </c>
      <c r="M2478" t="s">
        <v>38</v>
      </c>
    </row>
    <row r="2479" spans="1:13" x14ac:dyDescent="0.4">
      <c r="A2479">
        <v>102478</v>
      </c>
      <c r="B2479" s="1">
        <v>45903.363888888889</v>
      </c>
      <c r="C2479" t="s">
        <v>13</v>
      </c>
      <c r="D2479" t="s">
        <v>55</v>
      </c>
      <c r="E2479" t="s">
        <v>31</v>
      </c>
      <c r="F2479" t="s">
        <v>16</v>
      </c>
      <c r="G2479">
        <v>15</v>
      </c>
      <c r="H2479">
        <v>516</v>
      </c>
      <c r="I2479">
        <v>2685.23</v>
      </c>
      <c r="J2479" t="s">
        <v>57</v>
      </c>
      <c r="K2479">
        <v>600</v>
      </c>
      <c r="L2479">
        <v>350</v>
      </c>
      <c r="M2479" t="s">
        <v>18</v>
      </c>
    </row>
    <row r="2480" spans="1:13" x14ac:dyDescent="0.4">
      <c r="A2480">
        <v>102479</v>
      </c>
      <c r="B2480" s="1">
        <v>45887.350694444445</v>
      </c>
      <c r="C2480" t="s">
        <v>39</v>
      </c>
      <c r="D2480" t="s">
        <v>55</v>
      </c>
      <c r="E2480" t="s">
        <v>15</v>
      </c>
      <c r="F2480" t="s">
        <v>25</v>
      </c>
      <c r="G2480">
        <v>72</v>
      </c>
      <c r="H2480">
        <v>919</v>
      </c>
      <c r="I2480">
        <v>371.37</v>
      </c>
      <c r="J2480" t="s">
        <v>57</v>
      </c>
      <c r="K2480">
        <v>600</v>
      </c>
      <c r="L2480">
        <v>350</v>
      </c>
      <c r="M2480" t="s">
        <v>27</v>
      </c>
    </row>
    <row r="2481" spans="1:13" x14ac:dyDescent="0.4">
      <c r="A2481">
        <v>102480</v>
      </c>
      <c r="B2481" s="1">
        <v>45736.211111111108</v>
      </c>
      <c r="C2481" t="s">
        <v>50</v>
      </c>
      <c r="D2481" t="s">
        <v>14</v>
      </c>
      <c r="E2481" t="s">
        <v>31</v>
      </c>
      <c r="F2481" t="s">
        <v>16</v>
      </c>
      <c r="G2481">
        <v>78</v>
      </c>
      <c r="H2481">
        <v>423</v>
      </c>
      <c r="I2481">
        <v>736.82</v>
      </c>
      <c r="J2481" t="s">
        <v>21</v>
      </c>
      <c r="K2481">
        <v>6500</v>
      </c>
      <c r="L2481">
        <v>4200</v>
      </c>
      <c r="M2481" t="s">
        <v>18</v>
      </c>
    </row>
    <row r="2482" spans="1:13" x14ac:dyDescent="0.4">
      <c r="A2482">
        <v>102481</v>
      </c>
      <c r="B2482" s="1">
        <v>45806.810416666667</v>
      </c>
      <c r="C2482" t="s">
        <v>48</v>
      </c>
      <c r="D2482" t="s">
        <v>43</v>
      </c>
      <c r="E2482" t="s">
        <v>29</v>
      </c>
      <c r="F2482" t="s">
        <v>20</v>
      </c>
      <c r="G2482">
        <v>94</v>
      </c>
      <c r="H2482">
        <v>978</v>
      </c>
      <c r="I2482">
        <v>1325.32</v>
      </c>
      <c r="J2482" t="s">
        <v>61</v>
      </c>
      <c r="K2482">
        <v>2800</v>
      </c>
      <c r="L2482">
        <v>1500</v>
      </c>
      <c r="M2482" t="s">
        <v>22</v>
      </c>
    </row>
    <row r="2483" spans="1:13" x14ac:dyDescent="0.4">
      <c r="A2483">
        <v>102482</v>
      </c>
      <c r="B2483" s="1">
        <v>45795.861805555556</v>
      </c>
      <c r="C2483" t="s">
        <v>19</v>
      </c>
      <c r="D2483" t="s">
        <v>24</v>
      </c>
      <c r="E2483" t="s">
        <v>29</v>
      </c>
      <c r="F2483" t="s">
        <v>20</v>
      </c>
      <c r="G2483">
        <v>44</v>
      </c>
      <c r="H2483">
        <v>436</v>
      </c>
      <c r="I2483">
        <v>979.2</v>
      </c>
      <c r="J2483" t="s">
        <v>26</v>
      </c>
      <c r="K2483">
        <v>45000</v>
      </c>
      <c r="L2483">
        <v>32000</v>
      </c>
      <c r="M2483" t="s">
        <v>22</v>
      </c>
    </row>
    <row r="2484" spans="1:13" x14ac:dyDescent="0.4">
      <c r="A2484">
        <v>102483</v>
      </c>
      <c r="B2484" s="1">
        <v>45971.224999999999</v>
      </c>
      <c r="C2484" t="s">
        <v>50</v>
      </c>
      <c r="D2484" t="s">
        <v>46</v>
      </c>
      <c r="E2484" t="s">
        <v>31</v>
      </c>
      <c r="F2484" t="s">
        <v>20</v>
      </c>
      <c r="G2484">
        <v>34</v>
      </c>
      <c r="H2484">
        <v>816</v>
      </c>
      <c r="I2484">
        <v>470.61</v>
      </c>
      <c r="J2484" t="s">
        <v>53</v>
      </c>
      <c r="K2484">
        <v>15000</v>
      </c>
      <c r="L2484">
        <v>9500</v>
      </c>
      <c r="M2484" t="s">
        <v>22</v>
      </c>
    </row>
    <row r="2485" spans="1:13" x14ac:dyDescent="0.4">
      <c r="A2485">
        <v>102484</v>
      </c>
      <c r="B2485" s="1">
        <v>45722.165277777778</v>
      </c>
      <c r="C2485" t="s">
        <v>50</v>
      </c>
      <c r="D2485" t="s">
        <v>35</v>
      </c>
      <c r="E2485" t="s">
        <v>15</v>
      </c>
      <c r="F2485" t="s">
        <v>32</v>
      </c>
      <c r="G2485">
        <v>71</v>
      </c>
      <c r="H2485">
        <v>339</v>
      </c>
      <c r="I2485">
        <v>745.03</v>
      </c>
      <c r="J2485" t="s">
        <v>36</v>
      </c>
      <c r="K2485">
        <v>12000</v>
      </c>
      <c r="L2485">
        <v>8000</v>
      </c>
      <c r="M2485" t="s">
        <v>33</v>
      </c>
    </row>
    <row r="2486" spans="1:13" x14ac:dyDescent="0.4">
      <c r="A2486">
        <v>102485</v>
      </c>
      <c r="B2486" s="1">
        <v>45670.445833333331</v>
      </c>
      <c r="C2486" t="s">
        <v>39</v>
      </c>
      <c r="D2486" t="s">
        <v>46</v>
      </c>
      <c r="E2486" t="s">
        <v>29</v>
      </c>
      <c r="F2486" t="s">
        <v>20</v>
      </c>
      <c r="G2486">
        <v>35</v>
      </c>
      <c r="H2486">
        <v>683</v>
      </c>
      <c r="I2486">
        <v>328.59</v>
      </c>
      <c r="J2486" t="s">
        <v>53</v>
      </c>
      <c r="K2486">
        <v>15000</v>
      </c>
      <c r="L2486">
        <v>9500</v>
      </c>
      <c r="M2486" t="s">
        <v>22</v>
      </c>
    </row>
    <row r="2487" spans="1:13" x14ac:dyDescent="0.4">
      <c r="A2487">
        <v>102486</v>
      </c>
      <c r="B2487" s="1">
        <v>45870.070833333331</v>
      </c>
      <c r="C2487" t="s">
        <v>48</v>
      </c>
      <c r="D2487" t="s">
        <v>35</v>
      </c>
      <c r="E2487" t="s">
        <v>15</v>
      </c>
      <c r="F2487" t="s">
        <v>25</v>
      </c>
      <c r="G2487">
        <v>95</v>
      </c>
      <c r="H2487">
        <v>534</v>
      </c>
      <c r="I2487">
        <v>208.04</v>
      </c>
      <c r="J2487" t="s">
        <v>49</v>
      </c>
      <c r="K2487">
        <v>8500</v>
      </c>
      <c r="L2487">
        <v>5500</v>
      </c>
      <c r="M2487" t="s">
        <v>27</v>
      </c>
    </row>
    <row r="2488" spans="1:13" x14ac:dyDescent="0.4">
      <c r="A2488">
        <v>102487</v>
      </c>
      <c r="B2488" s="1">
        <v>45899.467361111114</v>
      </c>
      <c r="C2488" t="s">
        <v>45</v>
      </c>
      <c r="D2488" t="s">
        <v>35</v>
      </c>
      <c r="E2488" t="s">
        <v>31</v>
      </c>
      <c r="F2488" t="s">
        <v>25</v>
      </c>
      <c r="G2488">
        <v>6</v>
      </c>
      <c r="H2488">
        <v>691</v>
      </c>
      <c r="I2488">
        <v>1055.43</v>
      </c>
      <c r="J2488" t="s">
        <v>49</v>
      </c>
      <c r="K2488">
        <v>8500</v>
      </c>
      <c r="L2488">
        <v>5500</v>
      </c>
      <c r="M2488" t="s">
        <v>27</v>
      </c>
    </row>
    <row r="2489" spans="1:13" x14ac:dyDescent="0.4">
      <c r="A2489">
        <v>102488</v>
      </c>
      <c r="B2489" s="1">
        <v>45870.331944444442</v>
      </c>
      <c r="C2489" t="s">
        <v>45</v>
      </c>
      <c r="D2489" t="s">
        <v>43</v>
      </c>
      <c r="E2489" t="s">
        <v>29</v>
      </c>
      <c r="F2489" t="s">
        <v>37</v>
      </c>
      <c r="G2489">
        <v>65</v>
      </c>
      <c r="H2489">
        <v>1054</v>
      </c>
      <c r="I2489">
        <v>1120.26</v>
      </c>
      <c r="J2489" t="s">
        <v>44</v>
      </c>
      <c r="K2489">
        <v>4500</v>
      </c>
      <c r="L2489">
        <v>2500</v>
      </c>
      <c r="M2489" t="s">
        <v>38</v>
      </c>
    </row>
    <row r="2490" spans="1:13" x14ac:dyDescent="0.4">
      <c r="A2490">
        <v>102489</v>
      </c>
      <c r="B2490" s="1">
        <v>45838.509722222225</v>
      </c>
      <c r="C2490" t="s">
        <v>39</v>
      </c>
      <c r="D2490" t="s">
        <v>24</v>
      </c>
      <c r="E2490" t="s">
        <v>31</v>
      </c>
      <c r="F2490" t="s">
        <v>20</v>
      </c>
      <c r="G2490">
        <v>45</v>
      </c>
      <c r="H2490">
        <v>363</v>
      </c>
      <c r="I2490">
        <v>250.11</v>
      </c>
      <c r="J2490" t="s">
        <v>59</v>
      </c>
      <c r="K2490">
        <v>3500</v>
      </c>
      <c r="L2490">
        <v>2200</v>
      </c>
      <c r="M2490" t="s">
        <v>22</v>
      </c>
    </row>
    <row r="2491" spans="1:13" x14ac:dyDescent="0.4">
      <c r="A2491">
        <v>102490</v>
      </c>
      <c r="B2491" s="1">
        <v>45995.159722222219</v>
      </c>
      <c r="C2491" t="s">
        <v>13</v>
      </c>
      <c r="D2491" t="s">
        <v>40</v>
      </c>
      <c r="E2491" t="s">
        <v>15</v>
      </c>
      <c r="F2491" t="s">
        <v>16</v>
      </c>
      <c r="G2491">
        <v>36</v>
      </c>
      <c r="H2491">
        <v>322</v>
      </c>
      <c r="I2491">
        <v>815.43</v>
      </c>
      <c r="J2491" t="s">
        <v>41</v>
      </c>
      <c r="K2491">
        <v>5500</v>
      </c>
      <c r="L2491">
        <v>3500</v>
      </c>
      <c r="M2491" t="s">
        <v>18</v>
      </c>
    </row>
    <row r="2492" spans="1:13" x14ac:dyDescent="0.4">
      <c r="A2492">
        <v>102491</v>
      </c>
      <c r="B2492" s="1">
        <v>45830.34375</v>
      </c>
      <c r="C2492" t="s">
        <v>42</v>
      </c>
      <c r="D2492" t="s">
        <v>35</v>
      </c>
      <c r="E2492" t="s">
        <v>15</v>
      </c>
      <c r="F2492" t="s">
        <v>37</v>
      </c>
      <c r="G2492">
        <v>42</v>
      </c>
      <c r="H2492">
        <v>580</v>
      </c>
      <c r="I2492">
        <v>666.65</v>
      </c>
      <c r="J2492" t="s">
        <v>36</v>
      </c>
      <c r="K2492">
        <v>12000</v>
      </c>
      <c r="L2492">
        <v>8000</v>
      </c>
      <c r="M2492" t="s">
        <v>38</v>
      </c>
    </row>
    <row r="2493" spans="1:13" x14ac:dyDescent="0.4">
      <c r="A2493">
        <v>102492</v>
      </c>
      <c r="B2493" s="1">
        <v>45817.63958333333</v>
      </c>
      <c r="C2493" t="s">
        <v>34</v>
      </c>
      <c r="D2493" t="s">
        <v>14</v>
      </c>
      <c r="E2493" t="s">
        <v>29</v>
      </c>
      <c r="F2493" t="s">
        <v>37</v>
      </c>
      <c r="G2493">
        <v>70</v>
      </c>
      <c r="H2493">
        <v>1162</v>
      </c>
      <c r="I2493">
        <v>1153.49</v>
      </c>
      <c r="J2493" t="s">
        <v>21</v>
      </c>
      <c r="K2493">
        <v>6500</v>
      </c>
      <c r="L2493">
        <v>4200</v>
      </c>
      <c r="M2493" t="s">
        <v>38</v>
      </c>
    </row>
    <row r="2494" spans="1:13" x14ac:dyDescent="0.4">
      <c r="A2494">
        <v>102493</v>
      </c>
      <c r="B2494" s="1">
        <v>45821.069444444445</v>
      </c>
      <c r="C2494" t="s">
        <v>48</v>
      </c>
      <c r="D2494" t="s">
        <v>35</v>
      </c>
      <c r="E2494" t="s">
        <v>29</v>
      </c>
      <c r="F2494" t="s">
        <v>16</v>
      </c>
      <c r="G2494">
        <v>21</v>
      </c>
      <c r="H2494">
        <v>603</v>
      </c>
      <c r="I2494">
        <v>373.57</v>
      </c>
      <c r="J2494" t="s">
        <v>49</v>
      </c>
      <c r="K2494">
        <v>8500</v>
      </c>
      <c r="L2494">
        <v>5500</v>
      </c>
      <c r="M2494" t="s">
        <v>18</v>
      </c>
    </row>
    <row r="2495" spans="1:13" x14ac:dyDescent="0.4">
      <c r="A2495">
        <v>102494</v>
      </c>
      <c r="B2495" s="1">
        <v>45845.762499999997</v>
      </c>
      <c r="C2495" t="s">
        <v>39</v>
      </c>
      <c r="D2495" t="s">
        <v>24</v>
      </c>
      <c r="E2495" t="s">
        <v>15</v>
      </c>
      <c r="F2495" t="s">
        <v>37</v>
      </c>
      <c r="G2495">
        <v>56</v>
      </c>
      <c r="H2495">
        <v>322</v>
      </c>
      <c r="I2495">
        <v>526.96</v>
      </c>
      <c r="J2495" t="s">
        <v>60</v>
      </c>
      <c r="K2495">
        <v>25000</v>
      </c>
      <c r="L2495">
        <v>18000</v>
      </c>
      <c r="M2495" t="s">
        <v>38</v>
      </c>
    </row>
    <row r="2496" spans="1:13" x14ac:dyDescent="0.4">
      <c r="A2496">
        <v>102495</v>
      </c>
      <c r="B2496" s="1">
        <v>45848.206250000003</v>
      </c>
      <c r="C2496" t="s">
        <v>34</v>
      </c>
      <c r="D2496" t="s">
        <v>40</v>
      </c>
      <c r="E2496" t="s">
        <v>31</v>
      </c>
      <c r="F2496" t="s">
        <v>37</v>
      </c>
      <c r="G2496">
        <v>15</v>
      </c>
      <c r="H2496">
        <v>789</v>
      </c>
      <c r="I2496">
        <v>2628</v>
      </c>
      <c r="J2496" t="s">
        <v>41</v>
      </c>
      <c r="K2496">
        <v>5500</v>
      </c>
      <c r="L2496">
        <v>3500</v>
      </c>
      <c r="M2496" t="s">
        <v>38</v>
      </c>
    </row>
    <row r="2497" spans="1:13" x14ac:dyDescent="0.4">
      <c r="A2497">
        <v>102496</v>
      </c>
      <c r="B2497" s="1">
        <v>45965.800694444442</v>
      </c>
      <c r="C2497" t="s">
        <v>19</v>
      </c>
      <c r="D2497" t="s">
        <v>46</v>
      </c>
      <c r="E2497" t="s">
        <v>15</v>
      </c>
      <c r="F2497" t="s">
        <v>20</v>
      </c>
      <c r="G2497">
        <v>56</v>
      </c>
      <c r="H2497">
        <v>602</v>
      </c>
      <c r="I2497">
        <v>294.93</v>
      </c>
      <c r="J2497" t="s">
        <v>47</v>
      </c>
      <c r="K2497">
        <v>4500</v>
      </c>
      <c r="L2497">
        <v>2800</v>
      </c>
      <c r="M2497" t="s">
        <v>22</v>
      </c>
    </row>
    <row r="2498" spans="1:13" x14ac:dyDescent="0.4">
      <c r="A2498">
        <v>102497</v>
      </c>
      <c r="B2498" s="1">
        <v>45913.574305555558</v>
      </c>
      <c r="C2498" t="s">
        <v>13</v>
      </c>
      <c r="D2498" t="s">
        <v>55</v>
      </c>
      <c r="E2498" t="s">
        <v>15</v>
      </c>
      <c r="F2498" t="s">
        <v>32</v>
      </c>
      <c r="G2498">
        <v>38</v>
      </c>
      <c r="H2498">
        <v>565</v>
      </c>
      <c r="I2498">
        <v>657.45</v>
      </c>
      <c r="J2498" t="s">
        <v>57</v>
      </c>
      <c r="K2498">
        <v>600</v>
      </c>
      <c r="L2498">
        <v>350</v>
      </c>
      <c r="M2498" t="s">
        <v>33</v>
      </c>
    </row>
    <row r="2499" spans="1:13" x14ac:dyDescent="0.4">
      <c r="A2499">
        <v>102498</v>
      </c>
      <c r="B2499" s="1">
        <v>45840.44027777778</v>
      </c>
      <c r="C2499" t="s">
        <v>23</v>
      </c>
      <c r="D2499" t="s">
        <v>46</v>
      </c>
      <c r="E2499" t="s">
        <v>15</v>
      </c>
      <c r="F2499" t="s">
        <v>37</v>
      </c>
      <c r="G2499">
        <v>87</v>
      </c>
      <c r="H2499">
        <v>901</v>
      </c>
      <c r="I2499">
        <v>859.77</v>
      </c>
      <c r="J2499" t="s">
        <v>47</v>
      </c>
      <c r="K2499">
        <v>4500</v>
      </c>
      <c r="L2499">
        <v>2800</v>
      </c>
      <c r="M2499" t="s">
        <v>38</v>
      </c>
    </row>
    <row r="2500" spans="1:13" x14ac:dyDescent="0.4">
      <c r="A2500">
        <v>102499</v>
      </c>
      <c r="B2500" s="1">
        <v>45774.101388888892</v>
      </c>
      <c r="C2500" t="s">
        <v>42</v>
      </c>
      <c r="D2500" t="s">
        <v>43</v>
      </c>
      <c r="E2500" t="s">
        <v>15</v>
      </c>
      <c r="F2500" t="s">
        <v>32</v>
      </c>
      <c r="G2500">
        <v>74</v>
      </c>
      <c r="H2500">
        <v>714</v>
      </c>
      <c r="I2500">
        <v>506.16</v>
      </c>
      <c r="J2500" t="s">
        <v>44</v>
      </c>
      <c r="K2500">
        <v>4500</v>
      </c>
      <c r="L2500">
        <v>2500</v>
      </c>
      <c r="M2500" t="s">
        <v>33</v>
      </c>
    </row>
    <row r="2501" spans="1:13" x14ac:dyDescent="0.4">
      <c r="A2501">
        <v>102500</v>
      </c>
      <c r="B2501" s="1">
        <v>45939.82916666667</v>
      </c>
      <c r="C2501" t="s">
        <v>23</v>
      </c>
      <c r="D2501" t="s">
        <v>55</v>
      </c>
      <c r="E2501" t="s">
        <v>15</v>
      </c>
      <c r="F2501" t="s">
        <v>20</v>
      </c>
      <c r="G2501">
        <v>32</v>
      </c>
      <c r="H2501">
        <v>955</v>
      </c>
      <c r="I2501">
        <v>653.91999999999996</v>
      </c>
      <c r="J2501" t="s">
        <v>58</v>
      </c>
      <c r="K2501">
        <v>1200</v>
      </c>
      <c r="L2501">
        <v>800</v>
      </c>
      <c r="M2501" t="s">
        <v>22</v>
      </c>
    </row>
    <row r="2502" spans="1:13" x14ac:dyDescent="0.4">
      <c r="A2502">
        <v>102501</v>
      </c>
      <c r="B2502" s="1">
        <v>45853.371527777781</v>
      </c>
      <c r="C2502" t="s">
        <v>23</v>
      </c>
      <c r="D2502" t="s">
        <v>43</v>
      </c>
      <c r="E2502" t="s">
        <v>15</v>
      </c>
      <c r="F2502" t="s">
        <v>25</v>
      </c>
      <c r="G2502">
        <v>24</v>
      </c>
      <c r="H2502">
        <v>492</v>
      </c>
      <c r="I2502">
        <v>1301.4000000000001</v>
      </c>
      <c r="J2502" t="s">
        <v>61</v>
      </c>
      <c r="K2502">
        <v>2800</v>
      </c>
      <c r="L2502">
        <v>1500</v>
      </c>
      <c r="M2502" t="s">
        <v>27</v>
      </c>
    </row>
    <row r="2503" spans="1:13" x14ac:dyDescent="0.4">
      <c r="A2503">
        <v>102502</v>
      </c>
      <c r="B2503" s="1">
        <v>45691.20208333333</v>
      </c>
      <c r="C2503" t="s">
        <v>34</v>
      </c>
      <c r="D2503" t="s">
        <v>35</v>
      </c>
      <c r="E2503" t="s">
        <v>29</v>
      </c>
      <c r="F2503" t="s">
        <v>16</v>
      </c>
      <c r="G2503">
        <v>32</v>
      </c>
      <c r="H2503">
        <v>571</v>
      </c>
      <c r="I2503">
        <v>356.92</v>
      </c>
      <c r="J2503" t="s">
        <v>49</v>
      </c>
      <c r="K2503">
        <v>8500</v>
      </c>
      <c r="L2503">
        <v>5500</v>
      </c>
      <c r="M2503" t="s">
        <v>18</v>
      </c>
    </row>
    <row r="2504" spans="1:13" x14ac:dyDescent="0.4">
      <c r="A2504">
        <v>102503</v>
      </c>
      <c r="B2504" s="1">
        <v>45709.925694444442</v>
      </c>
      <c r="C2504" t="s">
        <v>39</v>
      </c>
      <c r="D2504" t="s">
        <v>35</v>
      </c>
      <c r="E2504" t="s">
        <v>31</v>
      </c>
      <c r="F2504" t="s">
        <v>16</v>
      </c>
      <c r="G2504">
        <v>54</v>
      </c>
      <c r="H2504">
        <v>1051</v>
      </c>
      <c r="I2504">
        <v>1018.59</v>
      </c>
      <c r="J2504" t="s">
        <v>49</v>
      </c>
      <c r="K2504">
        <v>8500</v>
      </c>
      <c r="L2504">
        <v>5500</v>
      </c>
      <c r="M2504" t="s">
        <v>18</v>
      </c>
    </row>
    <row r="2505" spans="1:13" x14ac:dyDescent="0.4">
      <c r="A2505">
        <v>102504</v>
      </c>
      <c r="B2505" s="1">
        <v>45769.978472222225</v>
      </c>
      <c r="C2505" t="s">
        <v>48</v>
      </c>
      <c r="D2505" t="s">
        <v>14</v>
      </c>
      <c r="E2505" t="s">
        <v>31</v>
      </c>
      <c r="F2505" t="s">
        <v>20</v>
      </c>
      <c r="G2505">
        <v>40</v>
      </c>
      <c r="H2505">
        <v>515</v>
      </c>
      <c r="I2505">
        <v>974.43</v>
      </c>
      <c r="J2505" t="s">
        <v>17</v>
      </c>
      <c r="K2505">
        <v>3200</v>
      </c>
      <c r="L2505">
        <v>2000</v>
      </c>
      <c r="M2505" t="s">
        <v>22</v>
      </c>
    </row>
    <row r="2506" spans="1:13" x14ac:dyDescent="0.4">
      <c r="A2506">
        <v>102505</v>
      </c>
      <c r="B2506" s="1">
        <v>45909.709027777775</v>
      </c>
      <c r="C2506" t="s">
        <v>19</v>
      </c>
      <c r="D2506" t="s">
        <v>28</v>
      </c>
      <c r="E2506" t="s">
        <v>15</v>
      </c>
      <c r="F2506" t="s">
        <v>16</v>
      </c>
      <c r="G2506">
        <v>20</v>
      </c>
      <c r="H2506">
        <v>333</v>
      </c>
      <c r="I2506">
        <v>1082.42</v>
      </c>
      <c r="J2506" t="s">
        <v>54</v>
      </c>
      <c r="K2506">
        <v>2500</v>
      </c>
      <c r="L2506">
        <v>1500</v>
      </c>
      <c r="M2506" t="s">
        <v>18</v>
      </c>
    </row>
    <row r="2507" spans="1:13" x14ac:dyDescent="0.4">
      <c r="A2507">
        <v>102506</v>
      </c>
      <c r="B2507" s="1">
        <v>45739.365972222222</v>
      </c>
      <c r="C2507" t="s">
        <v>13</v>
      </c>
      <c r="D2507" t="s">
        <v>28</v>
      </c>
      <c r="E2507" t="s">
        <v>31</v>
      </c>
      <c r="F2507" t="s">
        <v>16</v>
      </c>
      <c r="G2507">
        <v>82</v>
      </c>
      <c r="H2507">
        <v>860</v>
      </c>
      <c r="I2507">
        <v>632.72</v>
      </c>
      <c r="J2507" t="s">
        <v>54</v>
      </c>
      <c r="K2507">
        <v>2500</v>
      </c>
      <c r="L2507">
        <v>1500</v>
      </c>
      <c r="M2507" t="s">
        <v>18</v>
      </c>
    </row>
    <row r="2508" spans="1:13" x14ac:dyDescent="0.4">
      <c r="A2508">
        <v>102507</v>
      </c>
      <c r="B2508" s="1">
        <v>45889.370833333334</v>
      </c>
      <c r="C2508" t="s">
        <v>45</v>
      </c>
      <c r="D2508" t="s">
        <v>46</v>
      </c>
      <c r="E2508" t="s">
        <v>15</v>
      </c>
      <c r="F2508" t="s">
        <v>37</v>
      </c>
      <c r="G2508">
        <v>75</v>
      </c>
      <c r="H2508">
        <v>302</v>
      </c>
      <c r="I2508">
        <v>770.13</v>
      </c>
      <c r="J2508" t="s">
        <v>53</v>
      </c>
      <c r="K2508">
        <v>15000</v>
      </c>
      <c r="L2508">
        <v>9500</v>
      </c>
      <c r="M2508" t="s">
        <v>38</v>
      </c>
    </row>
    <row r="2509" spans="1:13" x14ac:dyDescent="0.4">
      <c r="A2509">
        <v>102508</v>
      </c>
      <c r="B2509" s="1">
        <v>45884.078472222223</v>
      </c>
      <c r="C2509" t="s">
        <v>42</v>
      </c>
      <c r="D2509" t="s">
        <v>40</v>
      </c>
      <c r="E2509" t="s">
        <v>29</v>
      </c>
      <c r="F2509" t="s">
        <v>32</v>
      </c>
      <c r="G2509">
        <v>97</v>
      </c>
      <c r="H2509">
        <v>548</v>
      </c>
      <c r="I2509">
        <v>352.77</v>
      </c>
      <c r="J2509" t="s">
        <v>52</v>
      </c>
      <c r="K2509">
        <v>1500</v>
      </c>
      <c r="L2509">
        <v>800</v>
      </c>
      <c r="M2509" t="s">
        <v>33</v>
      </c>
    </row>
    <row r="2510" spans="1:13" x14ac:dyDescent="0.4">
      <c r="A2510">
        <v>102509</v>
      </c>
      <c r="B2510" s="1">
        <v>45890.241666666669</v>
      </c>
      <c r="C2510" t="s">
        <v>34</v>
      </c>
      <c r="D2510" t="s">
        <v>43</v>
      </c>
      <c r="E2510" t="s">
        <v>29</v>
      </c>
      <c r="F2510" t="s">
        <v>25</v>
      </c>
      <c r="G2510">
        <v>18</v>
      </c>
      <c r="H2510">
        <v>878</v>
      </c>
      <c r="I2510">
        <v>766.25</v>
      </c>
      <c r="J2510" t="s">
        <v>61</v>
      </c>
      <c r="K2510">
        <v>2800</v>
      </c>
      <c r="L2510">
        <v>1500</v>
      </c>
      <c r="M2510" t="s">
        <v>27</v>
      </c>
    </row>
    <row r="2511" spans="1:13" x14ac:dyDescent="0.4">
      <c r="A2511">
        <v>102510</v>
      </c>
      <c r="B2511" s="1">
        <v>45878.136805555558</v>
      </c>
      <c r="C2511" t="s">
        <v>50</v>
      </c>
      <c r="D2511" t="s">
        <v>55</v>
      </c>
      <c r="E2511" t="s">
        <v>29</v>
      </c>
      <c r="F2511" t="s">
        <v>37</v>
      </c>
      <c r="G2511">
        <v>13</v>
      </c>
      <c r="H2511">
        <v>671</v>
      </c>
      <c r="I2511">
        <v>2225.44</v>
      </c>
      <c r="J2511" t="s">
        <v>58</v>
      </c>
      <c r="K2511">
        <v>1200</v>
      </c>
      <c r="L2511">
        <v>800</v>
      </c>
      <c r="M2511" t="s">
        <v>38</v>
      </c>
    </row>
    <row r="2512" spans="1:13" x14ac:dyDescent="0.4">
      <c r="A2512">
        <v>102511</v>
      </c>
      <c r="B2512" s="1">
        <v>45699.009027777778</v>
      </c>
      <c r="C2512" t="s">
        <v>19</v>
      </c>
      <c r="D2512" t="s">
        <v>28</v>
      </c>
      <c r="E2512" t="s">
        <v>29</v>
      </c>
      <c r="F2512" t="s">
        <v>32</v>
      </c>
      <c r="G2512">
        <v>15</v>
      </c>
      <c r="H2512">
        <v>439</v>
      </c>
      <c r="I2512">
        <v>248.86</v>
      </c>
      <c r="J2512" t="s">
        <v>30</v>
      </c>
      <c r="K2512">
        <v>450</v>
      </c>
      <c r="L2512">
        <v>200</v>
      </c>
      <c r="M2512" t="s">
        <v>33</v>
      </c>
    </row>
    <row r="2513" spans="1:13" x14ac:dyDescent="0.4">
      <c r="A2513">
        <v>102512</v>
      </c>
      <c r="B2513" s="1">
        <v>45678.526388888888</v>
      </c>
      <c r="C2513" t="s">
        <v>48</v>
      </c>
      <c r="D2513" t="s">
        <v>24</v>
      </c>
      <c r="E2513" t="s">
        <v>15</v>
      </c>
      <c r="F2513" t="s">
        <v>25</v>
      </c>
      <c r="G2513">
        <v>70</v>
      </c>
      <c r="H2513">
        <v>492</v>
      </c>
      <c r="I2513">
        <v>451.67</v>
      </c>
      <c r="J2513" t="s">
        <v>59</v>
      </c>
      <c r="K2513">
        <v>3500</v>
      </c>
      <c r="L2513">
        <v>2200</v>
      </c>
      <c r="M2513" t="s">
        <v>27</v>
      </c>
    </row>
    <row r="2514" spans="1:13" x14ac:dyDescent="0.4">
      <c r="A2514">
        <v>102513</v>
      </c>
      <c r="B2514" s="1">
        <v>45699.172222222223</v>
      </c>
      <c r="C2514" t="s">
        <v>48</v>
      </c>
      <c r="D2514" t="s">
        <v>40</v>
      </c>
      <c r="E2514" t="s">
        <v>29</v>
      </c>
      <c r="F2514" t="s">
        <v>25</v>
      </c>
      <c r="G2514">
        <v>10</v>
      </c>
      <c r="H2514">
        <v>537</v>
      </c>
      <c r="I2514">
        <v>1053.75</v>
      </c>
      <c r="J2514" t="s">
        <v>41</v>
      </c>
      <c r="K2514">
        <v>5500</v>
      </c>
      <c r="L2514">
        <v>3500</v>
      </c>
      <c r="M2514" t="s">
        <v>27</v>
      </c>
    </row>
    <row r="2515" spans="1:13" x14ac:dyDescent="0.4">
      <c r="A2515">
        <v>102514</v>
      </c>
      <c r="B2515" s="1">
        <v>45770.556250000001</v>
      </c>
      <c r="C2515" t="s">
        <v>48</v>
      </c>
      <c r="D2515" t="s">
        <v>55</v>
      </c>
      <c r="E2515" t="s">
        <v>15</v>
      </c>
      <c r="F2515" t="s">
        <v>25</v>
      </c>
      <c r="G2515">
        <v>73</v>
      </c>
      <c r="H2515">
        <v>1117</v>
      </c>
      <c r="I2515">
        <v>768.69</v>
      </c>
      <c r="J2515" t="s">
        <v>56</v>
      </c>
      <c r="K2515">
        <v>850</v>
      </c>
      <c r="L2515">
        <v>550</v>
      </c>
      <c r="M2515" t="s">
        <v>27</v>
      </c>
    </row>
    <row r="2516" spans="1:13" x14ac:dyDescent="0.4">
      <c r="A2516">
        <v>102515</v>
      </c>
      <c r="B2516" s="1">
        <v>45762.549305555556</v>
      </c>
      <c r="C2516" t="s">
        <v>50</v>
      </c>
      <c r="D2516" t="s">
        <v>28</v>
      </c>
      <c r="E2516" t="s">
        <v>15</v>
      </c>
      <c r="F2516" t="s">
        <v>25</v>
      </c>
      <c r="G2516">
        <v>61</v>
      </c>
      <c r="H2516">
        <v>685</v>
      </c>
      <c r="I2516">
        <v>950.34</v>
      </c>
      <c r="J2516" t="s">
        <v>30</v>
      </c>
      <c r="K2516">
        <v>450</v>
      </c>
      <c r="L2516">
        <v>200</v>
      </c>
      <c r="M2516" t="s">
        <v>27</v>
      </c>
    </row>
    <row r="2517" spans="1:13" x14ac:dyDescent="0.4">
      <c r="A2517">
        <v>102516</v>
      </c>
      <c r="B2517" s="1">
        <v>45849.756944444445</v>
      </c>
      <c r="C2517" t="s">
        <v>34</v>
      </c>
      <c r="D2517" t="s">
        <v>43</v>
      </c>
      <c r="E2517" t="s">
        <v>31</v>
      </c>
      <c r="F2517" t="s">
        <v>25</v>
      </c>
      <c r="G2517">
        <v>97</v>
      </c>
      <c r="H2517">
        <v>582</v>
      </c>
      <c r="I2517">
        <v>944.4</v>
      </c>
      <c r="J2517" t="s">
        <v>44</v>
      </c>
      <c r="K2517">
        <v>4500</v>
      </c>
      <c r="L2517">
        <v>2500</v>
      </c>
      <c r="M2517" t="s">
        <v>27</v>
      </c>
    </row>
    <row r="2518" spans="1:13" x14ac:dyDescent="0.4">
      <c r="A2518">
        <v>102517</v>
      </c>
      <c r="B2518" s="1">
        <v>45674.004861111112</v>
      </c>
      <c r="C2518" t="s">
        <v>45</v>
      </c>
      <c r="D2518" t="s">
        <v>43</v>
      </c>
      <c r="E2518" t="s">
        <v>29</v>
      </c>
      <c r="F2518" t="s">
        <v>16</v>
      </c>
      <c r="G2518">
        <v>24</v>
      </c>
      <c r="H2518">
        <v>732</v>
      </c>
      <c r="I2518">
        <v>2657.51</v>
      </c>
      <c r="J2518" t="s">
        <v>44</v>
      </c>
      <c r="K2518">
        <v>4500</v>
      </c>
      <c r="L2518">
        <v>2500</v>
      </c>
      <c r="M2518" t="s">
        <v>18</v>
      </c>
    </row>
    <row r="2519" spans="1:13" x14ac:dyDescent="0.4">
      <c r="A2519">
        <v>102518</v>
      </c>
      <c r="B2519" s="1">
        <v>45777.729861111111</v>
      </c>
      <c r="C2519" t="s">
        <v>34</v>
      </c>
      <c r="D2519" t="s">
        <v>55</v>
      </c>
      <c r="E2519" t="s">
        <v>29</v>
      </c>
      <c r="F2519" t="s">
        <v>25</v>
      </c>
      <c r="G2519">
        <v>21</v>
      </c>
      <c r="H2519">
        <v>777</v>
      </c>
      <c r="I2519">
        <v>263.62</v>
      </c>
      <c r="J2519" t="s">
        <v>56</v>
      </c>
      <c r="K2519">
        <v>850</v>
      </c>
      <c r="L2519">
        <v>550</v>
      </c>
      <c r="M2519" t="s">
        <v>27</v>
      </c>
    </row>
    <row r="2520" spans="1:13" x14ac:dyDescent="0.4">
      <c r="A2520">
        <v>102519</v>
      </c>
      <c r="B2520" s="1">
        <v>45786.275000000001</v>
      </c>
      <c r="C2520" t="s">
        <v>39</v>
      </c>
      <c r="D2520" t="s">
        <v>24</v>
      </c>
      <c r="E2520" t="s">
        <v>29</v>
      </c>
      <c r="F2520" t="s">
        <v>37</v>
      </c>
      <c r="G2520">
        <v>12</v>
      </c>
      <c r="H2520">
        <v>1074</v>
      </c>
      <c r="I2520">
        <v>260.72000000000003</v>
      </c>
      <c r="J2520" t="s">
        <v>26</v>
      </c>
      <c r="K2520">
        <v>45000</v>
      </c>
      <c r="L2520">
        <v>32000</v>
      </c>
      <c r="M2520" t="s">
        <v>38</v>
      </c>
    </row>
    <row r="2521" spans="1:13" x14ac:dyDescent="0.4">
      <c r="A2521">
        <v>102520</v>
      </c>
      <c r="B2521" s="1">
        <v>45787.681944444441</v>
      </c>
      <c r="C2521" t="s">
        <v>50</v>
      </c>
      <c r="D2521" t="s">
        <v>28</v>
      </c>
      <c r="E2521" t="s">
        <v>15</v>
      </c>
      <c r="F2521" t="s">
        <v>37</v>
      </c>
      <c r="G2521">
        <v>32</v>
      </c>
      <c r="H2521">
        <v>491</v>
      </c>
      <c r="I2521">
        <v>164.3</v>
      </c>
      <c r="J2521" t="s">
        <v>54</v>
      </c>
      <c r="K2521">
        <v>2500</v>
      </c>
      <c r="L2521">
        <v>1500</v>
      </c>
      <c r="M2521" t="s">
        <v>38</v>
      </c>
    </row>
    <row r="2522" spans="1:13" x14ac:dyDescent="0.4">
      <c r="A2522">
        <v>102521</v>
      </c>
      <c r="B2522" s="1">
        <v>45717.109027777777</v>
      </c>
      <c r="C2522" t="s">
        <v>48</v>
      </c>
      <c r="D2522" t="s">
        <v>55</v>
      </c>
      <c r="E2522" t="s">
        <v>15</v>
      </c>
      <c r="F2522" t="s">
        <v>32</v>
      </c>
      <c r="G2522">
        <v>12</v>
      </c>
      <c r="H2522">
        <v>731</v>
      </c>
      <c r="I2522">
        <v>555.05999999999995</v>
      </c>
      <c r="J2522" t="s">
        <v>56</v>
      </c>
      <c r="K2522">
        <v>850</v>
      </c>
      <c r="L2522">
        <v>550</v>
      </c>
      <c r="M2522" t="s">
        <v>33</v>
      </c>
    </row>
    <row r="2523" spans="1:13" x14ac:dyDescent="0.4">
      <c r="A2523">
        <v>102522</v>
      </c>
      <c r="B2523" s="1">
        <v>45705.03402777778</v>
      </c>
      <c r="C2523" t="s">
        <v>45</v>
      </c>
      <c r="D2523" t="s">
        <v>28</v>
      </c>
      <c r="E2523" t="s">
        <v>15</v>
      </c>
      <c r="F2523" t="s">
        <v>16</v>
      </c>
      <c r="G2523">
        <v>96</v>
      </c>
      <c r="H2523">
        <v>1141</v>
      </c>
      <c r="I2523">
        <v>997.77</v>
      </c>
      <c r="J2523" t="s">
        <v>30</v>
      </c>
      <c r="K2523">
        <v>450</v>
      </c>
      <c r="L2523">
        <v>200</v>
      </c>
      <c r="M2523" t="s">
        <v>18</v>
      </c>
    </row>
    <row r="2524" spans="1:13" x14ac:dyDescent="0.4">
      <c r="A2524">
        <v>102523</v>
      </c>
      <c r="B2524" s="1">
        <v>45686.02847222222</v>
      </c>
      <c r="C2524" t="s">
        <v>45</v>
      </c>
      <c r="D2524" t="s">
        <v>14</v>
      </c>
      <c r="E2524" t="s">
        <v>15</v>
      </c>
      <c r="F2524" t="s">
        <v>37</v>
      </c>
      <c r="G2524">
        <v>12</v>
      </c>
      <c r="H2524">
        <v>1190</v>
      </c>
      <c r="I2524">
        <v>452.02</v>
      </c>
      <c r="J2524" t="s">
        <v>17</v>
      </c>
      <c r="K2524">
        <v>3200</v>
      </c>
      <c r="L2524">
        <v>2000</v>
      </c>
      <c r="M2524" t="s">
        <v>38</v>
      </c>
    </row>
    <row r="2525" spans="1:13" x14ac:dyDescent="0.4">
      <c r="A2525">
        <v>102524</v>
      </c>
      <c r="B2525" s="1">
        <v>45754.472916666666</v>
      </c>
      <c r="C2525" t="s">
        <v>48</v>
      </c>
      <c r="D2525" t="s">
        <v>40</v>
      </c>
      <c r="E2525" t="s">
        <v>15</v>
      </c>
      <c r="F2525" t="s">
        <v>32</v>
      </c>
      <c r="G2525">
        <v>4</v>
      </c>
      <c r="H2525">
        <v>428</v>
      </c>
      <c r="I2525">
        <v>202.59</v>
      </c>
      <c r="J2525" t="s">
        <v>41</v>
      </c>
      <c r="K2525">
        <v>5500</v>
      </c>
      <c r="L2525">
        <v>3500</v>
      </c>
      <c r="M2525" t="s">
        <v>33</v>
      </c>
    </row>
    <row r="2526" spans="1:13" x14ac:dyDescent="0.4">
      <c r="A2526">
        <v>102525</v>
      </c>
      <c r="B2526" s="1">
        <v>45667.517361111109</v>
      </c>
      <c r="C2526" t="s">
        <v>48</v>
      </c>
      <c r="D2526" t="s">
        <v>43</v>
      </c>
      <c r="E2526" t="s">
        <v>15</v>
      </c>
      <c r="F2526" t="s">
        <v>32</v>
      </c>
      <c r="G2526">
        <v>18</v>
      </c>
      <c r="H2526">
        <v>444</v>
      </c>
      <c r="I2526">
        <v>367.23</v>
      </c>
      <c r="J2526" t="s">
        <v>51</v>
      </c>
      <c r="K2526">
        <v>1800</v>
      </c>
      <c r="L2526">
        <v>900</v>
      </c>
      <c r="M2526" t="s">
        <v>33</v>
      </c>
    </row>
    <row r="2527" spans="1:13" x14ac:dyDescent="0.4">
      <c r="A2527">
        <v>102526</v>
      </c>
      <c r="B2527" s="1">
        <v>45899.962500000001</v>
      </c>
      <c r="C2527" t="s">
        <v>45</v>
      </c>
      <c r="D2527" t="s">
        <v>28</v>
      </c>
      <c r="E2527" t="s">
        <v>15</v>
      </c>
      <c r="F2527" t="s">
        <v>20</v>
      </c>
      <c r="G2527">
        <v>11</v>
      </c>
      <c r="H2527">
        <v>720</v>
      </c>
      <c r="I2527">
        <v>493.98</v>
      </c>
      <c r="J2527" t="s">
        <v>54</v>
      </c>
      <c r="K2527">
        <v>2500</v>
      </c>
      <c r="L2527">
        <v>1500</v>
      </c>
      <c r="M2527" t="s">
        <v>22</v>
      </c>
    </row>
    <row r="2528" spans="1:13" x14ac:dyDescent="0.4">
      <c r="A2528">
        <v>102527</v>
      </c>
      <c r="B2528" s="1">
        <v>45971.907638888886</v>
      </c>
      <c r="C2528" t="s">
        <v>13</v>
      </c>
      <c r="D2528" t="s">
        <v>14</v>
      </c>
      <c r="E2528" t="s">
        <v>15</v>
      </c>
      <c r="F2528" t="s">
        <v>20</v>
      </c>
      <c r="G2528">
        <v>49</v>
      </c>
      <c r="H2528">
        <v>499</v>
      </c>
      <c r="I2528">
        <v>894.77</v>
      </c>
      <c r="J2528" t="s">
        <v>17</v>
      </c>
      <c r="K2528">
        <v>3200</v>
      </c>
      <c r="L2528">
        <v>2000</v>
      </c>
      <c r="M2528" t="s">
        <v>22</v>
      </c>
    </row>
    <row r="2529" spans="1:13" x14ac:dyDescent="0.4">
      <c r="A2529">
        <v>102528</v>
      </c>
      <c r="B2529" s="1">
        <v>45889.144444444442</v>
      </c>
      <c r="C2529" t="s">
        <v>13</v>
      </c>
      <c r="D2529" t="s">
        <v>55</v>
      </c>
      <c r="E2529" t="s">
        <v>31</v>
      </c>
      <c r="F2529" t="s">
        <v>25</v>
      </c>
      <c r="G2529">
        <v>40</v>
      </c>
      <c r="H2529">
        <v>469</v>
      </c>
      <c r="I2529">
        <v>2277.71</v>
      </c>
      <c r="J2529" t="s">
        <v>57</v>
      </c>
      <c r="K2529">
        <v>600</v>
      </c>
      <c r="L2529">
        <v>350</v>
      </c>
      <c r="M2529" t="s">
        <v>27</v>
      </c>
    </row>
    <row r="2530" spans="1:13" x14ac:dyDescent="0.4">
      <c r="A2530">
        <v>102529</v>
      </c>
      <c r="B2530" s="1">
        <v>45934.624305555553</v>
      </c>
      <c r="C2530" t="s">
        <v>39</v>
      </c>
      <c r="D2530" t="s">
        <v>40</v>
      </c>
      <c r="E2530" t="s">
        <v>31</v>
      </c>
      <c r="F2530" t="s">
        <v>37</v>
      </c>
      <c r="G2530">
        <v>81</v>
      </c>
      <c r="H2530">
        <v>688</v>
      </c>
      <c r="I2530">
        <v>1383.49</v>
      </c>
      <c r="J2530" t="s">
        <v>52</v>
      </c>
      <c r="K2530">
        <v>1500</v>
      </c>
      <c r="L2530">
        <v>800</v>
      </c>
      <c r="M2530" t="s">
        <v>38</v>
      </c>
    </row>
    <row r="2531" spans="1:13" x14ac:dyDescent="0.4">
      <c r="A2531">
        <v>102530</v>
      </c>
      <c r="B2531" s="1">
        <v>45941.982638888891</v>
      </c>
      <c r="C2531" t="s">
        <v>42</v>
      </c>
      <c r="D2531" t="s">
        <v>46</v>
      </c>
      <c r="E2531" t="s">
        <v>31</v>
      </c>
      <c r="F2531" t="s">
        <v>32</v>
      </c>
      <c r="G2531">
        <v>35</v>
      </c>
      <c r="H2531">
        <v>982</v>
      </c>
      <c r="I2531">
        <v>690.34</v>
      </c>
      <c r="J2531" t="s">
        <v>53</v>
      </c>
      <c r="K2531">
        <v>15000</v>
      </c>
      <c r="L2531">
        <v>9500</v>
      </c>
      <c r="M2531" t="s">
        <v>33</v>
      </c>
    </row>
    <row r="2532" spans="1:13" x14ac:dyDescent="0.4">
      <c r="A2532">
        <v>102531</v>
      </c>
      <c r="B2532" s="1">
        <v>45860.938194444447</v>
      </c>
      <c r="C2532" t="s">
        <v>45</v>
      </c>
      <c r="D2532" t="s">
        <v>35</v>
      </c>
      <c r="E2532" t="s">
        <v>15</v>
      </c>
      <c r="F2532" t="s">
        <v>37</v>
      </c>
      <c r="G2532">
        <v>67</v>
      </c>
      <c r="H2532">
        <v>1157</v>
      </c>
      <c r="I2532">
        <v>552.04999999999995</v>
      </c>
      <c r="J2532" t="s">
        <v>36</v>
      </c>
      <c r="K2532">
        <v>12000</v>
      </c>
      <c r="L2532">
        <v>8000</v>
      </c>
      <c r="M2532" t="s">
        <v>38</v>
      </c>
    </row>
    <row r="2533" spans="1:13" x14ac:dyDescent="0.4">
      <c r="A2533">
        <v>102532</v>
      </c>
      <c r="B2533" s="1">
        <v>45904.679166666669</v>
      </c>
      <c r="C2533" t="s">
        <v>34</v>
      </c>
      <c r="D2533" t="s">
        <v>35</v>
      </c>
      <c r="E2533" t="s">
        <v>29</v>
      </c>
      <c r="F2533" t="s">
        <v>37</v>
      </c>
      <c r="G2533">
        <v>87</v>
      </c>
      <c r="H2533">
        <v>434</v>
      </c>
      <c r="I2533">
        <v>2329.8000000000002</v>
      </c>
      <c r="J2533" t="s">
        <v>36</v>
      </c>
      <c r="K2533">
        <v>12000</v>
      </c>
      <c r="L2533">
        <v>8000</v>
      </c>
      <c r="M2533" t="s">
        <v>38</v>
      </c>
    </row>
    <row r="2534" spans="1:13" x14ac:dyDescent="0.4">
      <c r="A2534">
        <v>102533</v>
      </c>
      <c r="B2534" s="1">
        <v>45947.872916666667</v>
      </c>
      <c r="C2534" t="s">
        <v>19</v>
      </c>
      <c r="D2534" t="s">
        <v>40</v>
      </c>
      <c r="E2534" t="s">
        <v>15</v>
      </c>
      <c r="F2534" t="s">
        <v>37</v>
      </c>
      <c r="G2534">
        <v>26</v>
      </c>
      <c r="H2534">
        <v>344</v>
      </c>
      <c r="I2534">
        <v>768.68</v>
      </c>
      <c r="J2534" t="s">
        <v>41</v>
      </c>
      <c r="K2534">
        <v>5500</v>
      </c>
      <c r="L2534">
        <v>3500</v>
      </c>
      <c r="M2534" t="s">
        <v>38</v>
      </c>
    </row>
    <row r="2535" spans="1:13" x14ac:dyDescent="0.4">
      <c r="A2535">
        <v>102534</v>
      </c>
      <c r="B2535" s="1">
        <v>45921.21597222222</v>
      </c>
      <c r="C2535" t="s">
        <v>19</v>
      </c>
      <c r="D2535" t="s">
        <v>35</v>
      </c>
      <c r="E2535" t="s">
        <v>29</v>
      </c>
      <c r="F2535" t="s">
        <v>32</v>
      </c>
      <c r="G2535">
        <v>22</v>
      </c>
      <c r="H2535">
        <v>763</v>
      </c>
      <c r="I2535">
        <v>2612.1799999999998</v>
      </c>
      <c r="J2535" t="s">
        <v>49</v>
      </c>
      <c r="K2535">
        <v>8500</v>
      </c>
      <c r="L2535">
        <v>5500</v>
      </c>
      <c r="M2535" t="s">
        <v>33</v>
      </c>
    </row>
    <row r="2536" spans="1:13" x14ac:dyDescent="0.4">
      <c r="A2536">
        <v>102535</v>
      </c>
      <c r="B2536" s="1">
        <v>45871.915972222225</v>
      </c>
      <c r="C2536" t="s">
        <v>34</v>
      </c>
      <c r="D2536" t="s">
        <v>46</v>
      </c>
      <c r="E2536" t="s">
        <v>15</v>
      </c>
      <c r="F2536" t="s">
        <v>20</v>
      </c>
      <c r="G2536">
        <v>41</v>
      </c>
      <c r="H2536">
        <v>513</v>
      </c>
      <c r="I2536">
        <v>871.31</v>
      </c>
      <c r="J2536" t="s">
        <v>47</v>
      </c>
      <c r="K2536">
        <v>4500</v>
      </c>
      <c r="L2536">
        <v>2800</v>
      </c>
      <c r="M2536" t="s">
        <v>22</v>
      </c>
    </row>
    <row r="2537" spans="1:13" x14ac:dyDescent="0.4">
      <c r="A2537">
        <v>102536</v>
      </c>
      <c r="B2537" s="1">
        <v>45857.527777777781</v>
      </c>
      <c r="C2537" t="s">
        <v>42</v>
      </c>
      <c r="D2537" t="s">
        <v>40</v>
      </c>
      <c r="E2537" t="s">
        <v>29</v>
      </c>
      <c r="F2537" t="s">
        <v>20</v>
      </c>
      <c r="G2537">
        <v>46</v>
      </c>
      <c r="H2537">
        <v>646</v>
      </c>
      <c r="I2537">
        <v>781.4</v>
      </c>
      <c r="J2537" t="s">
        <v>41</v>
      </c>
      <c r="K2537">
        <v>5500</v>
      </c>
      <c r="L2537">
        <v>3500</v>
      </c>
      <c r="M2537" t="s">
        <v>22</v>
      </c>
    </row>
    <row r="2538" spans="1:13" x14ac:dyDescent="0.4">
      <c r="A2538">
        <v>102537</v>
      </c>
      <c r="B2538" s="1">
        <v>45736.275694444441</v>
      </c>
      <c r="C2538" t="s">
        <v>23</v>
      </c>
      <c r="D2538" t="s">
        <v>40</v>
      </c>
      <c r="E2538" t="s">
        <v>15</v>
      </c>
      <c r="F2538" t="s">
        <v>16</v>
      </c>
      <c r="G2538">
        <v>94</v>
      </c>
      <c r="H2538">
        <v>553</v>
      </c>
      <c r="I2538">
        <v>865.47</v>
      </c>
      <c r="J2538" t="s">
        <v>41</v>
      </c>
      <c r="K2538">
        <v>5500</v>
      </c>
      <c r="L2538">
        <v>3500</v>
      </c>
      <c r="M2538" t="s">
        <v>18</v>
      </c>
    </row>
    <row r="2539" spans="1:13" x14ac:dyDescent="0.4">
      <c r="A2539">
        <v>102538</v>
      </c>
      <c r="B2539" s="1">
        <v>46000.184027777781</v>
      </c>
      <c r="C2539" t="s">
        <v>45</v>
      </c>
      <c r="D2539" t="s">
        <v>40</v>
      </c>
      <c r="E2539" t="s">
        <v>15</v>
      </c>
      <c r="F2539" t="s">
        <v>32</v>
      </c>
      <c r="G2539">
        <v>59</v>
      </c>
      <c r="H2539">
        <v>574</v>
      </c>
      <c r="I2539">
        <v>2262.19</v>
      </c>
      <c r="J2539" t="s">
        <v>52</v>
      </c>
      <c r="K2539">
        <v>1500</v>
      </c>
      <c r="L2539">
        <v>800</v>
      </c>
      <c r="M2539" t="s">
        <v>33</v>
      </c>
    </row>
    <row r="2540" spans="1:13" x14ac:dyDescent="0.4">
      <c r="A2540">
        <v>102539</v>
      </c>
      <c r="B2540" s="1">
        <v>46001.446527777778</v>
      </c>
      <c r="C2540" t="s">
        <v>34</v>
      </c>
      <c r="D2540" t="s">
        <v>28</v>
      </c>
      <c r="E2540" t="s">
        <v>29</v>
      </c>
      <c r="F2540" t="s">
        <v>25</v>
      </c>
      <c r="G2540">
        <v>90</v>
      </c>
      <c r="H2540">
        <v>789</v>
      </c>
      <c r="I2540">
        <v>593.52</v>
      </c>
      <c r="J2540" t="s">
        <v>30</v>
      </c>
      <c r="K2540">
        <v>450</v>
      </c>
      <c r="L2540">
        <v>200</v>
      </c>
      <c r="M2540" t="s">
        <v>27</v>
      </c>
    </row>
    <row r="2541" spans="1:13" x14ac:dyDescent="0.4">
      <c r="A2541">
        <v>102540</v>
      </c>
      <c r="B2541" s="1">
        <v>45830.200694444444</v>
      </c>
      <c r="C2541" t="s">
        <v>45</v>
      </c>
      <c r="D2541" t="s">
        <v>43</v>
      </c>
      <c r="E2541" t="s">
        <v>31</v>
      </c>
      <c r="F2541" t="s">
        <v>37</v>
      </c>
      <c r="G2541">
        <v>14</v>
      </c>
      <c r="H2541">
        <v>331</v>
      </c>
      <c r="I2541">
        <v>332.43</v>
      </c>
      <c r="J2541" t="s">
        <v>61</v>
      </c>
      <c r="K2541">
        <v>2800</v>
      </c>
      <c r="L2541">
        <v>1500</v>
      </c>
      <c r="M2541" t="s">
        <v>38</v>
      </c>
    </row>
    <row r="2542" spans="1:13" x14ac:dyDescent="0.4">
      <c r="A2542">
        <v>102541</v>
      </c>
      <c r="B2542" s="1">
        <v>45726.020833333336</v>
      </c>
      <c r="C2542" t="s">
        <v>34</v>
      </c>
      <c r="D2542" t="s">
        <v>43</v>
      </c>
      <c r="E2542" t="s">
        <v>15</v>
      </c>
      <c r="F2542" t="s">
        <v>32</v>
      </c>
      <c r="G2542">
        <v>24</v>
      </c>
      <c r="H2542">
        <v>383</v>
      </c>
      <c r="I2542">
        <v>411.5</v>
      </c>
      <c r="J2542" t="s">
        <v>61</v>
      </c>
      <c r="K2542">
        <v>2800</v>
      </c>
      <c r="L2542">
        <v>1500</v>
      </c>
      <c r="M2542" t="s">
        <v>33</v>
      </c>
    </row>
    <row r="2543" spans="1:13" x14ac:dyDescent="0.4">
      <c r="A2543">
        <v>102542</v>
      </c>
      <c r="B2543" s="1">
        <v>45744.527777777781</v>
      </c>
      <c r="C2543" t="s">
        <v>50</v>
      </c>
      <c r="D2543" t="s">
        <v>46</v>
      </c>
      <c r="E2543" t="s">
        <v>31</v>
      </c>
      <c r="F2543" t="s">
        <v>20</v>
      </c>
      <c r="G2543">
        <v>24</v>
      </c>
      <c r="H2543">
        <v>637</v>
      </c>
      <c r="I2543">
        <v>939.73</v>
      </c>
      <c r="J2543" t="s">
        <v>53</v>
      </c>
      <c r="K2543">
        <v>15000</v>
      </c>
      <c r="L2543">
        <v>9500</v>
      </c>
      <c r="M2543" t="s">
        <v>22</v>
      </c>
    </row>
    <row r="2544" spans="1:13" x14ac:dyDescent="0.4">
      <c r="A2544">
        <v>102543</v>
      </c>
      <c r="B2544" s="1">
        <v>45758.466666666667</v>
      </c>
      <c r="C2544" t="s">
        <v>39</v>
      </c>
      <c r="D2544" t="s">
        <v>55</v>
      </c>
      <c r="E2544" t="s">
        <v>29</v>
      </c>
      <c r="F2544" t="s">
        <v>25</v>
      </c>
      <c r="G2544">
        <v>91</v>
      </c>
      <c r="H2544">
        <v>346</v>
      </c>
      <c r="I2544">
        <v>532.59</v>
      </c>
      <c r="J2544" t="s">
        <v>58</v>
      </c>
      <c r="K2544">
        <v>1200</v>
      </c>
      <c r="L2544">
        <v>800</v>
      </c>
      <c r="M2544" t="s">
        <v>27</v>
      </c>
    </row>
    <row r="2545" spans="1:13" x14ac:dyDescent="0.4">
      <c r="A2545">
        <v>102544</v>
      </c>
      <c r="B2545" s="1">
        <v>45665.543055555558</v>
      </c>
      <c r="C2545" t="s">
        <v>42</v>
      </c>
      <c r="D2545" t="s">
        <v>28</v>
      </c>
      <c r="E2545" t="s">
        <v>31</v>
      </c>
      <c r="F2545" t="s">
        <v>16</v>
      </c>
      <c r="G2545">
        <v>40</v>
      </c>
      <c r="H2545">
        <v>398</v>
      </c>
      <c r="I2545">
        <v>959.66</v>
      </c>
      <c r="J2545" t="s">
        <v>30</v>
      </c>
      <c r="K2545">
        <v>450</v>
      </c>
      <c r="L2545">
        <v>200</v>
      </c>
      <c r="M2545" t="s">
        <v>18</v>
      </c>
    </row>
    <row r="2546" spans="1:13" x14ac:dyDescent="0.4">
      <c r="A2546">
        <v>102545</v>
      </c>
      <c r="B2546" s="1">
        <v>45990.864583333336</v>
      </c>
      <c r="C2546" t="s">
        <v>48</v>
      </c>
      <c r="D2546" t="s">
        <v>40</v>
      </c>
      <c r="E2546" t="s">
        <v>29</v>
      </c>
      <c r="F2546" t="s">
        <v>20</v>
      </c>
      <c r="G2546">
        <v>79</v>
      </c>
      <c r="H2546">
        <v>678</v>
      </c>
      <c r="I2546">
        <v>629.76</v>
      </c>
      <c r="J2546" t="s">
        <v>52</v>
      </c>
      <c r="K2546">
        <v>1500</v>
      </c>
      <c r="L2546">
        <v>800</v>
      </c>
      <c r="M2546" t="s">
        <v>22</v>
      </c>
    </row>
    <row r="2547" spans="1:13" x14ac:dyDescent="0.4">
      <c r="A2547">
        <v>102546</v>
      </c>
      <c r="B2547" s="1">
        <v>45857.019444444442</v>
      </c>
      <c r="C2547" t="s">
        <v>13</v>
      </c>
      <c r="D2547" t="s">
        <v>28</v>
      </c>
      <c r="E2547" t="s">
        <v>31</v>
      </c>
      <c r="F2547" t="s">
        <v>16</v>
      </c>
      <c r="G2547">
        <v>79</v>
      </c>
      <c r="H2547">
        <v>591</v>
      </c>
      <c r="I2547">
        <v>568.35</v>
      </c>
      <c r="J2547" t="s">
        <v>54</v>
      </c>
      <c r="K2547">
        <v>2500</v>
      </c>
      <c r="L2547">
        <v>1500</v>
      </c>
      <c r="M2547" t="s">
        <v>18</v>
      </c>
    </row>
    <row r="2548" spans="1:13" x14ac:dyDescent="0.4">
      <c r="A2548">
        <v>102547</v>
      </c>
      <c r="B2548" s="1">
        <v>45744.521527777775</v>
      </c>
      <c r="C2548" t="s">
        <v>13</v>
      </c>
      <c r="D2548" t="s">
        <v>14</v>
      </c>
      <c r="E2548" t="s">
        <v>15</v>
      </c>
      <c r="F2548" t="s">
        <v>32</v>
      </c>
      <c r="G2548">
        <v>25</v>
      </c>
      <c r="H2548">
        <v>1079</v>
      </c>
      <c r="I2548">
        <v>705.37</v>
      </c>
      <c r="J2548" t="s">
        <v>17</v>
      </c>
      <c r="K2548">
        <v>3200</v>
      </c>
      <c r="L2548">
        <v>2000</v>
      </c>
      <c r="M2548" t="s">
        <v>33</v>
      </c>
    </row>
    <row r="2549" spans="1:13" x14ac:dyDescent="0.4">
      <c r="A2549">
        <v>102548</v>
      </c>
      <c r="B2549" s="1">
        <v>45700.727083333331</v>
      </c>
      <c r="C2549" t="s">
        <v>45</v>
      </c>
      <c r="D2549" t="s">
        <v>24</v>
      </c>
      <c r="E2549" t="s">
        <v>29</v>
      </c>
      <c r="F2549" t="s">
        <v>25</v>
      </c>
      <c r="G2549">
        <v>84</v>
      </c>
      <c r="H2549">
        <v>399</v>
      </c>
      <c r="I2549">
        <v>667.12</v>
      </c>
      <c r="J2549" t="s">
        <v>26</v>
      </c>
      <c r="K2549">
        <v>45000</v>
      </c>
      <c r="L2549">
        <v>32000</v>
      </c>
      <c r="M2549" t="s">
        <v>27</v>
      </c>
    </row>
    <row r="2550" spans="1:13" x14ac:dyDescent="0.4">
      <c r="A2550">
        <v>102549</v>
      </c>
      <c r="B2550" s="1">
        <v>45766.674305555556</v>
      </c>
      <c r="C2550" t="s">
        <v>39</v>
      </c>
      <c r="D2550" t="s">
        <v>14</v>
      </c>
      <c r="E2550" t="s">
        <v>31</v>
      </c>
      <c r="F2550" t="s">
        <v>20</v>
      </c>
      <c r="G2550">
        <v>63</v>
      </c>
      <c r="H2550">
        <v>405</v>
      </c>
      <c r="I2550">
        <v>722.96</v>
      </c>
      <c r="J2550" t="s">
        <v>21</v>
      </c>
      <c r="K2550">
        <v>6500</v>
      </c>
      <c r="L2550">
        <v>4200</v>
      </c>
      <c r="M2550" t="s">
        <v>22</v>
      </c>
    </row>
    <row r="2551" spans="1:13" x14ac:dyDescent="0.4">
      <c r="A2551">
        <v>102550</v>
      </c>
      <c r="B2551" s="1">
        <v>45809.331250000003</v>
      </c>
      <c r="C2551" t="s">
        <v>39</v>
      </c>
      <c r="D2551" t="s">
        <v>24</v>
      </c>
      <c r="E2551" t="s">
        <v>29</v>
      </c>
      <c r="F2551" t="s">
        <v>25</v>
      </c>
      <c r="G2551">
        <v>59</v>
      </c>
      <c r="H2551">
        <v>397</v>
      </c>
      <c r="I2551">
        <v>660.72</v>
      </c>
      <c r="J2551" t="s">
        <v>60</v>
      </c>
      <c r="K2551">
        <v>25000</v>
      </c>
      <c r="L2551">
        <v>18000</v>
      </c>
      <c r="M2551" t="s">
        <v>27</v>
      </c>
    </row>
    <row r="2552" spans="1:13" x14ac:dyDescent="0.4">
      <c r="A2552">
        <v>102551</v>
      </c>
      <c r="B2552" s="1">
        <v>45674.304861111108</v>
      </c>
      <c r="C2552" t="s">
        <v>50</v>
      </c>
      <c r="D2552" t="s">
        <v>14</v>
      </c>
      <c r="E2552" t="s">
        <v>29</v>
      </c>
      <c r="F2552" t="s">
        <v>32</v>
      </c>
      <c r="G2552">
        <v>67</v>
      </c>
      <c r="H2552">
        <v>1061</v>
      </c>
      <c r="I2552">
        <v>2938.27</v>
      </c>
      <c r="J2552" t="s">
        <v>21</v>
      </c>
      <c r="K2552">
        <v>6500</v>
      </c>
      <c r="L2552">
        <v>4200</v>
      </c>
      <c r="M2552" t="s">
        <v>33</v>
      </c>
    </row>
    <row r="2553" spans="1:13" x14ac:dyDescent="0.4">
      <c r="A2553">
        <v>102552</v>
      </c>
      <c r="B2553" s="1">
        <v>45790.294444444444</v>
      </c>
      <c r="C2553" t="s">
        <v>45</v>
      </c>
      <c r="D2553" t="s">
        <v>40</v>
      </c>
      <c r="E2553" t="s">
        <v>31</v>
      </c>
      <c r="F2553" t="s">
        <v>20</v>
      </c>
      <c r="G2553">
        <v>7</v>
      </c>
      <c r="H2553">
        <v>727</v>
      </c>
      <c r="I2553">
        <v>505.31</v>
      </c>
      <c r="J2553" t="s">
        <v>52</v>
      </c>
      <c r="K2553">
        <v>1500</v>
      </c>
      <c r="L2553">
        <v>800</v>
      </c>
      <c r="M2553" t="s">
        <v>22</v>
      </c>
    </row>
    <row r="2554" spans="1:13" x14ac:dyDescent="0.4">
      <c r="A2554">
        <v>102553</v>
      </c>
      <c r="B2554" s="1">
        <v>45805.686805555553</v>
      </c>
      <c r="C2554" t="s">
        <v>42</v>
      </c>
      <c r="D2554" t="s">
        <v>14</v>
      </c>
      <c r="E2554" t="s">
        <v>15</v>
      </c>
      <c r="F2554" t="s">
        <v>37</v>
      </c>
      <c r="G2554">
        <v>46</v>
      </c>
      <c r="H2554">
        <v>783</v>
      </c>
      <c r="I2554">
        <v>312.92</v>
      </c>
      <c r="J2554" t="s">
        <v>17</v>
      </c>
      <c r="K2554">
        <v>3200</v>
      </c>
      <c r="L2554">
        <v>2000</v>
      </c>
      <c r="M2554" t="s">
        <v>38</v>
      </c>
    </row>
    <row r="2555" spans="1:13" x14ac:dyDescent="0.4">
      <c r="A2555">
        <v>102554</v>
      </c>
      <c r="B2555" s="1">
        <v>45934.824999999997</v>
      </c>
      <c r="C2555" t="s">
        <v>42</v>
      </c>
      <c r="D2555" t="s">
        <v>24</v>
      </c>
      <c r="E2555" t="s">
        <v>31</v>
      </c>
      <c r="F2555" t="s">
        <v>32</v>
      </c>
      <c r="G2555">
        <v>70</v>
      </c>
      <c r="H2555">
        <v>1086</v>
      </c>
      <c r="I2555">
        <v>913.48</v>
      </c>
      <c r="J2555" t="s">
        <v>59</v>
      </c>
      <c r="K2555">
        <v>3500</v>
      </c>
      <c r="L2555">
        <v>2200</v>
      </c>
      <c r="M2555" t="s">
        <v>33</v>
      </c>
    </row>
    <row r="2556" spans="1:13" x14ac:dyDescent="0.4">
      <c r="A2556">
        <v>102555</v>
      </c>
      <c r="B2556" s="1">
        <v>45889.493750000001</v>
      </c>
      <c r="C2556" t="s">
        <v>19</v>
      </c>
      <c r="D2556" t="s">
        <v>43</v>
      </c>
      <c r="E2556" t="s">
        <v>15</v>
      </c>
      <c r="F2556" t="s">
        <v>25</v>
      </c>
      <c r="G2556">
        <v>71</v>
      </c>
      <c r="H2556">
        <v>327</v>
      </c>
      <c r="I2556">
        <v>771.82</v>
      </c>
      <c r="J2556" t="s">
        <v>61</v>
      </c>
      <c r="K2556">
        <v>2800</v>
      </c>
      <c r="L2556">
        <v>1500</v>
      </c>
      <c r="M2556" t="s">
        <v>27</v>
      </c>
    </row>
    <row r="2557" spans="1:13" x14ac:dyDescent="0.4">
      <c r="A2557">
        <v>102556</v>
      </c>
      <c r="B2557" s="1">
        <v>45971.443749999999</v>
      </c>
      <c r="C2557" t="s">
        <v>42</v>
      </c>
      <c r="D2557" t="s">
        <v>35</v>
      </c>
      <c r="E2557" t="s">
        <v>29</v>
      </c>
      <c r="F2557" t="s">
        <v>32</v>
      </c>
      <c r="G2557">
        <v>56</v>
      </c>
      <c r="H2557">
        <v>766</v>
      </c>
      <c r="I2557">
        <v>821.86</v>
      </c>
      <c r="J2557" t="s">
        <v>36</v>
      </c>
      <c r="K2557">
        <v>12000</v>
      </c>
      <c r="L2557">
        <v>8000</v>
      </c>
      <c r="M2557" t="s">
        <v>33</v>
      </c>
    </row>
    <row r="2558" spans="1:13" x14ac:dyDescent="0.4">
      <c r="A2558">
        <v>102557</v>
      </c>
      <c r="B2558" s="1">
        <v>45885.691666666666</v>
      </c>
      <c r="C2558" t="s">
        <v>13</v>
      </c>
      <c r="D2558" t="s">
        <v>55</v>
      </c>
      <c r="E2558" t="s">
        <v>29</v>
      </c>
      <c r="F2558" t="s">
        <v>16</v>
      </c>
      <c r="G2558">
        <v>96</v>
      </c>
      <c r="H2558">
        <v>454</v>
      </c>
      <c r="I2558">
        <v>689.05</v>
      </c>
      <c r="J2558" t="s">
        <v>56</v>
      </c>
      <c r="K2558">
        <v>850</v>
      </c>
      <c r="L2558">
        <v>550</v>
      </c>
      <c r="M2558" t="s">
        <v>18</v>
      </c>
    </row>
    <row r="2559" spans="1:13" x14ac:dyDescent="0.4">
      <c r="A2559">
        <v>102558</v>
      </c>
      <c r="B2559" s="1">
        <v>45796.826388888891</v>
      </c>
      <c r="C2559" t="s">
        <v>48</v>
      </c>
      <c r="D2559" t="s">
        <v>43</v>
      </c>
      <c r="E2559" t="s">
        <v>15</v>
      </c>
      <c r="F2559" t="s">
        <v>37</v>
      </c>
      <c r="G2559">
        <v>43</v>
      </c>
      <c r="H2559">
        <v>1165</v>
      </c>
      <c r="I2559">
        <v>1023.3</v>
      </c>
      <c r="J2559" t="s">
        <v>61</v>
      </c>
      <c r="K2559">
        <v>2800</v>
      </c>
      <c r="L2559">
        <v>1500</v>
      </c>
      <c r="M2559" t="s">
        <v>38</v>
      </c>
    </row>
    <row r="2560" spans="1:13" x14ac:dyDescent="0.4">
      <c r="A2560">
        <v>102559</v>
      </c>
      <c r="B2560" s="1">
        <v>45868.256944444445</v>
      </c>
      <c r="C2560" t="s">
        <v>13</v>
      </c>
      <c r="D2560" t="s">
        <v>43</v>
      </c>
      <c r="E2560" t="s">
        <v>29</v>
      </c>
      <c r="F2560" t="s">
        <v>32</v>
      </c>
      <c r="G2560">
        <v>48</v>
      </c>
      <c r="H2560">
        <v>739</v>
      </c>
      <c r="I2560">
        <v>417.95</v>
      </c>
      <c r="J2560" t="s">
        <v>61</v>
      </c>
      <c r="K2560">
        <v>2800</v>
      </c>
      <c r="L2560">
        <v>1500</v>
      </c>
      <c r="M2560" t="s">
        <v>33</v>
      </c>
    </row>
    <row r="2561" spans="1:13" x14ac:dyDescent="0.4">
      <c r="A2561">
        <v>102560</v>
      </c>
      <c r="B2561" s="1">
        <v>45685.379166666666</v>
      </c>
      <c r="C2561" t="s">
        <v>13</v>
      </c>
      <c r="D2561" t="s">
        <v>14</v>
      </c>
      <c r="E2561" t="s">
        <v>31</v>
      </c>
      <c r="F2561" t="s">
        <v>37</v>
      </c>
      <c r="G2561">
        <v>11</v>
      </c>
      <c r="H2561">
        <v>1184</v>
      </c>
      <c r="I2561">
        <v>556.29</v>
      </c>
      <c r="J2561" t="s">
        <v>17</v>
      </c>
      <c r="K2561">
        <v>3200</v>
      </c>
      <c r="L2561">
        <v>2000</v>
      </c>
      <c r="M2561" t="s">
        <v>38</v>
      </c>
    </row>
    <row r="2562" spans="1:13" x14ac:dyDescent="0.4">
      <c r="A2562">
        <v>102561</v>
      </c>
      <c r="B2562" s="1">
        <v>45708.95</v>
      </c>
      <c r="C2562" t="s">
        <v>50</v>
      </c>
      <c r="D2562" t="s">
        <v>55</v>
      </c>
      <c r="E2562" t="s">
        <v>31</v>
      </c>
      <c r="F2562" t="s">
        <v>25</v>
      </c>
      <c r="G2562">
        <v>41</v>
      </c>
      <c r="H2562">
        <v>559</v>
      </c>
      <c r="I2562">
        <v>990.76</v>
      </c>
      <c r="J2562" t="s">
        <v>58</v>
      </c>
      <c r="K2562">
        <v>1200</v>
      </c>
      <c r="L2562">
        <v>800</v>
      </c>
      <c r="M2562" t="s">
        <v>27</v>
      </c>
    </row>
    <row r="2563" spans="1:13" x14ac:dyDescent="0.4">
      <c r="A2563">
        <v>102562</v>
      </c>
      <c r="B2563" s="1">
        <v>45918.668055555558</v>
      </c>
      <c r="C2563" t="s">
        <v>13</v>
      </c>
      <c r="D2563" t="s">
        <v>55</v>
      </c>
      <c r="E2563" t="s">
        <v>15</v>
      </c>
      <c r="F2563" t="s">
        <v>32</v>
      </c>
      <c r="G2563">
        <v>10</v>
      </c>
      <c r="H2563">
        <v>1144</v>
      </c>
      <c r="I2563">
        <v>631.64</v>
      </c>
      <c r="J2563" t="s">
        <v>56</v>
      </c>
      <c r="K2563">
        <v>850</v>
      </c>
      <c r="L2563">
        <v>550</v>
      </c>
      <c r="M2563" t="s">
        <v>33</v>
      </c>
    </row>
    <row r="2564" spans="1:13" x14ac:dyDescent="0.4">
      <c r="A2564">
        <v>102563</v>
      </c>
      <c r="B2564" s="1">
        <v>45918.73333333333</v>
      </c>
      <c r="C2564" t="s">
        <v>48</v>
      </c>
      <c r="D2564" t="s">
        <v>46</v>
      </c>
      <c r="E2564" t="s">
        <v>15</v>
      </c>
      <c r="F2564" t="s">
        <v>37</v>
      </c>
      <c r="G2564">
        <v>83</v>
      </c>
      <c r="H2564">
        <v>506</v>
      </c>
      <c r="I2564">
        <v>705.98</v>
      </c>
      <c r="J2564" t="s">
        <v>47</v>
      </c>
      <c r="K2564">
        <v>4500</v>
      </c>
      <c r="L2564">
        <v>2800</v>
      </c>
      <c r="M2564" t="s">
        <v>38</v>
      </c>
    </row>
    <row r="2565" spans="1:13" x14ac:dyDescent="0.4">
      <c r="A2565">
        <v>102564</v>
      </c>
      <c r="B2565" s="1">
        <v>46007.89166666667</v>
      </c>
      <c r="C2565" t="s">
        <v>42</v>
      </c>
      <c r="D2565" t="s">
        <v>24</v>
      </c>
      <c r="E2565" t="s">
        <v>29</v>
      </c>
      <c r="F2565" t="s">
        <v>37</v>
      </c>
      <c r="G2565">
        <v>83</v>
      </c>
      <c r="H2565">
        <v>888</v>
      </c>
      <c r="I2565">
        <v>866.64</v>
      </c>
      <c r="J2565" t="s">
        <v>26</v>
      </c>
      <c r="K2565">
        <v>45000</v>
      </c>
      <c r="L2565">
        <v>32000</v>
      </c>
      <c r="M2565" t="s">
        <v>38</v>
      </c>
    </row>
    <row r="2566" spans="1:13" x14ac:dyDescent="0.4">
      <c r="A2566">
        <v>102565</v>
      </c>
      <c r="B2566" s="1">
        <v>46009.9</v>
      </c>
      <c r="C2566" t="s">
        <v>50</v>
      </c>
      <c r="D2566" t="s">
        <v>24</v>
      </c>
      <c r="E2566" t="s">
        <v>15</v>
      </c>
      <c r="F2566" t="s">
        <v>16</v>
      </c>
      <c r="G2566">
        <v>43</v>
      </c>
      <c r="H2566">
        <v>649</v>
      </c>
      <c r="I2566">
        <v>2350.9499999999998</v>
      </c>
      <c r="J2566" t="s">
        <v>59</v>
      </c>
      <c r="K2566">
        <v>3500</v>
      </c>
      <c r="L2566">
        <v>2200</v>
      </c>
      <c r="M2566" t="s">
        <v>18</v>
      </c>
    </row>
    <row r="2567" spans="1:13" x14ac:dyDescent="0.4">
      <c r="A2567">
        <v>102566</v>
      </c>
      <c r="B2567" s="1">
        <v>45665.679861111108</v>
      </c>
      <c r="C2567" t="s">
        <v>48</v>
      </c>
      <c r="D2567" t="s">
        <v>55</v>
      </c>
      <c r="E2567" t="s">
        <v>29</v>
      </c>
      <c r="F2567" t="s">
        <v>32</v>
      </c>
      <c r="G2567">
        <v>58</v>
      </c>
      <c r="H2567">
        <v>602</v>
      </c>
      <c r="I2567">
        <v>286.68</v>
      </c>
      <c r="J2567" t="s">
        <v>57</v>
      </c>
      <c r="K2567">
        <v>600</v>
      </c>
      <c r="L2567">
        <v>350</v>
      </c>
      <c r="M2567" t="s">
        <v>33</v>
      </c>
    </row>
    <row r="2568" spans="1:13" x14ac:dyDescent="0.4">
      <c r="A2568">
        <v>102567</v>
      </c>
      <c r="B2568" s="1">
        <v>45977.80972222222</v>
      </c>
      <c r="C2568" t="s">
        <v>45</v>
      </c>
      <c r="D2568" t="s">
        <v>24</v>
      </c>
      <c r="E2568" t="s">
        <v>29</v>
      </c>
      <c r="F2568" t="s">
        <v>32</v>
      </c>
      <c r="G2568">
        <v>63</v>
      </c>
      <c r="H2568">
        <v>965</v>
      </c>
      <c r="I2568">
        <v>804.87</v>
      </c>
      <c r="J2568" t="s">
        <v>26</v>
      </c>
      <c r="K2568">
        <v>45000</v>
      </c>
      <c r="L2568">
        <v>32000</v>
      </c>
      <c r="M2568" t="s">
        <v>33</v>
      </c>
    </row>
    <row r="2569" spans="1:13" x14ac:dyDescent="0.4">
      <c r="A2569">
        <v>102568</v>
      </c>
      <c r="B2569" s="1">
        <v>45795.445833333331</v>
      </c>
      <c r="C2569" t="s">
        <v>42</v>
      </c>
      <c r="D2569" t="s">
        <v>55</v>
      </c>
      <c r="E2569" t="s">
        <v>31</v>
      </c>
      <c r="F2569" t="s">
        <v>16</v>
      </c>
      <c r="G2569">
        <v>38</v>
      </c>
      <c r="H2569">
        <v>739</v>
      </c>
      <c r="I2569">
        <v>713.3</v>
      </c>
      <c r="J2569" t="s">
        <v>57</v>
      </c>
      <c r="K2569">
        <v>600</v>
      </c>
      <c r="L2569">
        <v>350</v>
      </c>
      <c r="M2569" t="s">
        <v>18</v>
      </c>
    </row>
    <row r="2570" spans="1:13" x14ac:dyDescent="0.4">
      <c r="A2570">
        <v>102569</v>
      </c>
      <c r="B2570" s="1">
        <v>45695.363194444442</v>
      </c>
      <c r="C2570" t="s">
        <v>34</v>
      </c>
      <c r="D2570" t="s">
        <v>55</v>
      </c>
      <c r="E2570" t="s">
        <v>31</v>
      </c>
      <c r="F2570" t="s">
        <v>37</v>
      </c>
      <c r="G2570">
        <v>66</v>
      </c>
      <c r="H2570">
        <v>839</v>
      </c>
      <c r="I2570">
        <v>1545.52</v>
      </c>
      <c r="J2570" t="s">
        <v>58</v>
      </c>
      <c r="K2570">
        <v>1200</v>
      </c>
      <c r="L2570">
        <v>800</v>
      </c>
      <c r="M2570" t="s">
        <v>38</v>
      </c>
    </row>
    <row r="2571" spans="1:13" x14ac:dyDescent="0.4">
      <c r="A2571">
        <v>102570</v>
      </c>
      <c r="B2571" s="1">
        <v>45768.296527777777</v>
      </c>
      <c r="C2571" t="s">
        <v>34</v>
      </c>
      <c r="D2571" t="s">
        <v>55</v>
      </c>
      <c r="E2571" t="s">
        <v>31</v>
      </c>
      <c r="F2571" t="s">
        <v>16</v>
      </c>
      <c r="G2571">
        <v>62</v>
      </c>
      <c r="H2571">
        <v>589</v>
      </c>
      <c r="I2571">
        <v>368.04</v>
      </c>
      <c r="J2571" t="s">
        <v>56</v>
      </c>
      <c r="K2571">
        <v>850</v>
      </c>
      <c r="L2571">
        <v>550</v>
      </c>
      <c r="M2571" t="s">
        <v>18</v>
      </c>
    </row>
    <row r="2572" spans="1:13" x14ac:dyDescent="0.4">
      <c r="A2572">
        <v>102571</v>
      </c>
      <c r="B2572" s="1">
        <v>45877.429861111108</v>
      </c>
      <c r="C2572" t="s">
        <v>34</v>
      </c>
      <c r="D2572" t="s">
        <v>43</v>
      </c>
      <c r="E2572" t="s">
        <v>31</v>
      </c>
      <c r="F2572" t="s">
        <v>25</v>
      </c>
      <c r="G2572">
        <v>79</v>
      </c>
      <c r="H2572">
        <v>910</v>
      </c>
      <c r="I2572">
        <v>440.24</v>
      </c>
      <c r="J2572" t="s">
        <v>44</v>
      </c>
      <c r="K2572">
        <v>4500</v>
      </c>
      <c r="L2572">
        <v>2500</v>
      </c>
      <c r="M2572" t="s">
        <v>27</v>
      </c>
    </row>
    <row r="2573" spans="1:13" x14ac:dyDescent="0.4">
      <c r="A2573">
        <v>102572</v>
      </c>
      <c r="B2573" s="1">
        <v>45994.157638888886</v>
      </c>
      <c r="C2573" t="s">
        <v>34</v>
      </c>
      <c r="D2573" t="s">
        <v>28</v>
      </c>
      <c r="E2573" t="s">
        <v>31</v>
      </c>
      <c r="F2573" t="s">
        <v>37</v>
      </c>
      <c r="G2573">
        <v>50</v>
      </c>
      <c r="H2573">
        <v>1039</v>
      </c>
      <c r="I2573">
        <v>412.48</v>
      </c>
      <c r="J2573" t="s">
        <v>54</v>
      </c>
      <c r="K2573">
        <v>2500</v>
      </c>
      <c r="L2573">
        <v>1500</v>
      </c>
      <c r="M2573" t="s">
        <v>38</v>
      </c>
    </row>
    <row r="2574" spans="1:13" x14ac:dyDescent="0.4">
      <c r="A2574">
        <v>102573</v>
      </c>
      <c r="B2574" s="1">
        <v>45880.763888888891</v>
      </c>
      <c r="C2574" t="s">
        <v>48</v>
      </c>
      <c r="D2574" t="s">
        <v>43</v>
      </c>
      <c r="E2574" t="s">
        <v>15</v>
      </c>
      <c r="F2574" t="s">
        <v>25</v>
      </c>
      <c r="G2574">
        <v>68</v>
      </c>
      <c r="H2574">
        <v>1121</v>
      </c>
      <c r="I2574">
        <v>706.62</v>
      </c>
      <c r="J2574" t="s">
        <v>61</v>
      </c>
      <c r="K2574">
        <v>2800</v>
      </c>
      <c r="L2574">
        <v>1500</v>
      </c>
      <c r="M2574" t="s">
        <v>27</v>
      </c>
    </row>
    <row r="2575" spans="1:13" x14ac:dyDescent="0.4">
      <c r="A2575">
        <v>102574</v>
      </c>
      <c r="B2575" s="1">
        <v>45793.316666666666</v>
      </c>
      <c r="C2575" t="s">
        <v>19</v>
      </c>
      <c r="D2575" t="s">
        <v>14</v>
      </c>
      <c r="E2575" t="s">
        <v>15</v>
      </c>
      <c r="F2575" t="s">
        <v>37</v>
      </c>
      <c r="G2575">
        <v>12</v>
      </c>
      <c r="H2575">
        <v>1076</v>
      </c>
      <c r="I2575">
        <v>339.27</v>
      </c>
      <c r="J2575" t="s">
        <v>21</v>
      </c>
      <c r="K2575">
        <v>6500</v>
      </c>
      <c r="L2575">
        <v>4200</v>
      </c>
      <c r="M2575" t="s">
        <v>38</v>
      </c>
    </row>
    <row r="2576" spans="1:13" x14ac:dyDescent="0.4">
      <c r="A2576">
        <v>102575</v>
      </c>
      <c r="B2576" s="1">
        <v>45913.356944444444</v>
      </c>
      <c r="C2576" t="s">
        <v>23</v>
      </c>
      <c r="D2576" t="s">
        <v>46</v>
      </c>
      <c r="E2576" t="s">
        <v>29</v>
      </c>
      <c r="F2576" t="s">
        <v>20</v>
      </c>
      <c r="G2576">
        <v>26</v>
      </c>
      <c r="H2576">
        <v>678</v>
      </c>
      <c r="I2576">
        <v>181.83</v>
      </c>
      <c r="J2576" t="s">
        <v>53</v>
      </c>
      <c r="K2576">
        <v>15000</v>
      </c>
      <c r="L2576">
        <v>9500</v>
      </c>
      <c r="M2576" t="s">
        <v>22</v>
      </c>
    </row>
    <row r="2577" spans="1:13" x14ac:dyDescent="0.4">
      <c r="A2577">
        <v>102576</v>
      </c>
      <c r="B2577" s="1">
        <v>46017.547222222223</v>
      </c>
      <c r="C2577" t="s">
        <v>50</v>
      </c>
      <c r="D2577" t="s">
        <v>40</v>
      </c>
      <c r="E2577" t="s">
        <v>29</v>
      </c>
      <c r="F2577" t="s">
        <v>25</v>
      </c>
      <c r="G2577">
        <v>68</v>
      </c>
      <c r="H2577">
        <v>734</v>
      </c>
      <c r="I2577">
        <v>670.23</v>
      </c>
      <c r="J2577" t="s">
        <v>41</v>
      </c>
      <c r="K2577">
        <v>5500</v>
      </c>
      <c r="L2577">
        <v>3500</v>
      </c>
      <c r="M2577" t="s">
        <v>27</v>
      </c>
    </row>
    <row r="2578" spans="1:13" x14ac:dyDescent="0.4">
      <c r="A2578">
        <v>102577</v>
      </c>
      <c r="B2578" s="1">
        <v>45986.574999999997</v>
      </c>
      <c r="C2578" t="s">
        <v>23</v>
      </c>
      <c r="D2578" t="s">
        <v>14</v>
      </c>
      <c r="E2578" t="s">
        <v>29</v>
      </c>
      <c r="F2578" t="s">
        <v>20</v>
      </c>
      <c r="G2578">
        <v>94</v>
      </c>
      <c r="H2578">
        <v>792</v>
      </c>
      <c r="I2578">
        <v>539.38</v>
      </c>
      <c r="J2578" t="s">
        <v>17</v>
      </c>
      <c r="K2578">
        <v>3200</v>
      </c>
      <c r="L2578">
        <v>2000</v>
      </c>
      <c r="M2578" t="s">
        <v>22</v>
      </c>
    </row>
    <row r="2579" spans="1:13" x14ac:dyDescent="0.4">
      <c r="A2579">
        <v>102578</v>
      </c>
      <c r="B2579" s="1">
        <v>45706.015277777777</v>
      </c>
      <c r="C2579" t="s">
        <v>50</v>
      </c>
      <c r="D2579" t="s">
        <v>28</v>
      </c>
      <c r="E2579" t="s">
        <v>15</v>
      </c>
      <c r="F2579" t="s">
        <v>37</v>
      </c>
      <c r="G2579">
        <v>41</v>
      </c>
      <c r="H2579">
        <v>452</v>
      </c>
      <c r="I2579">
        <v>590.33000000000004</v>
      </c>
      <c r="J2579" t="s">
        <v>54</v>
      </c>
      <c r="K2579">
        <v>2500</v>
      </c>
      <c r="L2579">
        <v>1500</v>
      </c>
      <c r="M2579" t="s">
        <v>38</v>
      </c>
    </row>
    <row r="2580" spans="1:13" x14ac:dyDescent="0.4">
      <c r="A2580">
        <v>102579</v>
      </c>
      <c r="B2580" s="1">
        <v>45949.604166666664</v>
      </c>
      <c r="C2580" t="s">
        <v>13</v>
      </c>
      <c r="D2580" t="s">
        <v>24</v>
      </c>
      <c r="E2580" t="s">
        <v>29</v>
      </c>
      <c r="F2580" t="s">
        <v>25</v>
      </c>
      <c r="G2580">
        <v>71</v>
      </c>
      <c r="H2580">
        <v>710</v>
      </c>
      <c r="I2580">
        <v>788.69</v>
      </c>
      <c r="J2580" t="s">
        <v>60</v>
      </c>
      <c r="K2580">
        <v>25000</v>
      </c>
      <c r="L2580">
        <v>18000</v>
      </c>
      <c r="M2580" t="s">
        <v>27</v>
      </c>
    </row>
    <row r="2581" spans="1:13" x14ac:dyDescent="0.4">
      <c r="A2581">
        <v>102580</v>
      </c>
      <c r="B2581" s="1">
        <v>45981.331944444442</v>
      </c>
      <c r="C2581" t="s">
        <v>13</v>
      </c>
      <c r="D2581" t="s">
        <v>35</v>
      </c>
      <c r="E2581" t="s">
        <v>31</v>
      </c>
      <c r="F2581" t="s">
        <v>20</v>
      </c>
      <c r="G2581">
        <v>48</v>
      </c>
      <c r="H2581">
        <v>612</v>
      </c>
      <c r="I2581">
        <v>776.92</v>
      </c>
      <c r="J2581" t="s">
        <v>49</v>
      </c>
      <c r="K2581">
        <v>8500</v>
      </c>
      <c r="L2581">
        <v>5500</v>
      </c>
      <c r="M2581" t="s">
        <v>22</v>
      </c>
    </row>
    <row r="2582" spans="1:13" x14ac:dyDescent="0.4">
      <c r="A2582">
        <v>102581</v>
      </c>
      <c r="B2582" s="1">
        <v>45735.196527777778</v>
      </c>
      <c r="C2582" t="s">
        <v>19</v>
      </c>
      <c r="D2582" t="s">
        <v>40</v>
      </c>
      <c r="E2582" t="s">
        <v>31</v>
      </c>
      <c r="F2582" t="s">
        <v>16</v>
      </c>
      <c r="G2582">
        <v>51</v>
      </c>
      <c r="H2582">
        <v>1160</v>
      </c>
      <c r="I2582">
        <v>748.74</v>
      </c>
      <c r="J2582" t="s">
        <v>52</v>
      </c>
      <c r="K2582">
        <v>1500</v>
      </c>
      <c r="L2582">
        <v>800</v>
      </c>
      <c r="M2582" t="s">
        <v>18</v>
      </c>
    </row>
    <row r="2583" spans="1:13" x14ac:dyDescent="0.4">
      <c r="A2583">
        <v>102582</v>
      </c>
      <c r="B2583" s="1">
        <v>45762.790972222225</v>
      </c>
      <c r="C2583" t="s">
        <v>50</v>
      </c>
      <c r="D2583" t="s">
        <v>43</v>
      </c>
      <c r="E2583" t="s">
        <v>29</v>
      </c>
      <c r="F2583" t="s">
        <v>37</v>
      </c>
      <c r="G2583">
        <v>74</v>
      </c>
      <c r="H2583">
        <v>1065</v>
      </c>
      <c r="I2583">
        <v>421.71</v>
      </c>
      <c r="J2583" t="s">
        <v>61</v>
      </c>
      <c r="K2583">
        <v>2800</v>
      </c>
      <c r="L2583">
        <v>1500</v>
      </c>
      <c r="M2583" t="s">
        <v>38</v>
      </c>
    </row>
    <row r="2584" spans="1:13" x14ac:dyDescent="0.4">
      <c r="A2584">
        <v>102583</v>
      </c>
      <c r="B2584" s="1">
        <v>45826.663194444445</v>
      </c>
      <c r="C2584" t="s">
        <v>50</v>
      </c>
      <c r="D2584" t="s">
        <v>24</v>
      </c>
      <c r="E2584" t="s">
        <v>15</v>
      </c>
      <c r="F2584" t="s">
        <v>25</v>
      </c>
      <c r="G2584">
        <v>5</v>
      </c>
      <c r="H2584">
        <v>741</v>
      </c>
      <c r="I2584">
        <v>528.36</v>
      </c>
      <c r="J2584" t="s">
        <v>26</v>
      </c>
      <c r="K2584">
        <v>45000</v>
      </c>
      <c r="L2584">
        <v>32000</v>
      </c>
      <c r="M2584" t="s">
        <v>27</v>
      </c>
    </row>
    <row r="2585" spans="1:13" x14ac:dyDescent="0.4">
      <c r="A2585">
        <v>102584</v>
      </c>
      <c r="B2585" s="1">
        <v>45874.395138888889</v>
      </c>
      <c r="C2585" t="s">
        <v>13</v>
      </c>
      <c r="D2585" t="s">
        <v>43</v>
      </c>
      <c r="E2585" t="s">
        <v>15</v>
      </c>
      <c r="F2585" t="s">
        <v>16</v>
      </c>
      <c r="G2585">
        <v>8</v>
      </c>
      <c r="H2585">
        <v>710</v>
      </c>
      <c r="I2585">
        <v>783</v>
      </c>
      <c r="J2585" t="s">
        <v>51</v>
      </c>
      <c r="K2585">
        <v>1800</v>
      </c>
      <c r="L2585">
        <v>900</v>
      </c>
      <c r="M2585" t="s">
        <v>18</v>
      </c>
    </row>
    <row r="2586" spans="1:13" x14ac:dyDescent="0.4">
      <c r="A2586">
        <v>102585</v>
      </c>
      <c r="B2586" s="1">
        <v>45776.433333333334</v>
      </c>
      <c r="C2586" t="s">
        <v>42</v>
      </c>
      <c r="D2586" t="s">
        <v>35</v>
      </c>
      <c r="E2586" t="s">
        <v>31</v>
      </c>
      <c r="F2586" t="s">
        <v>20</v>
      </c>
      <c r="G2586">
        <v>51</v>
      </c>
      <c r="H2586">
        <v>425</v>
      </c>
      <c r="I2586">
        <v>902.86</v>
      </c>
      <c r="J2586" t="s">
        <v>49</v>
      </c>
      <c r="K2586">
        <v>8500</v>
      </c>
      <c r="L2586">
        <v>5500</v>
      </c>
      <c r="M2586" t="s">
        <v>22</v>
      </c>
    </row>
    <row r="2587" spans="1:13" x14ac:dyDescent="0.4">
      <c r="A2587">
        <v>102586</v>
      </c>
      <c r="B2587" s="1">
        <v>45847.186805555553</v>
      </c>
      <c r="C2587" t="s">
        <v>42</v>
      </c>
      <c r="D2587" t="s">
        <v>40</v>
      </c>
      <c r="E2587" t="s">
        <v>29</v>
      </c>
      <c r="F2587" t="s">
        <v>32</v>
      </c>
      <c r="G2587">
        <v>96</v>
      </c>
      <c r="H2587">
        <v>1055</v>
      </c>
      <c r="I2587">
        <v>469.88</v>
      </c>
      <c r="J2587" t="s">
        <v>52</v>
      </c>
      <c r="K2587">
        <v>1500</v>
      </c>
      <c r="L2587">
        <v>800</v>
      </c>
      <c r="M2587" t="s">
        <v>33</v>
      </c>
    </row>
    <row r="2588" spans="1:13" x14ac:dyDescent="0.4">
      <c r="A2588">
        <v>102587</v>
      </c>
      <c r="B2588" s="1">
        <v>45912.37777777778</v>
      </c>
      <c r="C2588" t="s">
        <v>48</v>
      </c>
      <c r="D2588" t="s">
        <v>35</v>
      </c>
      <c r="E2588" t="s">
        <v>15</v>
      </c>
      <c r="F2588" t="s">
        <v>16</v>
      </c>
      <c r="G2588">
        <v>89</v>
      </c>
      <c r="H2588">
        <v>465</v>
      </c>
      <c r="I2588">
        <v>543.72</v>
      </c>
      <c r="J2588" t="s">
        <v>49</v>
      </c>
      <c r="K2588">
        <v>8500</v>
      </c>
      <c r="L2588">
        <v>5500</v>
      </c>
      <c r="M2588" t="s">
        <v>18</v>
      </c>
    </row>
    <row r="2589" spans="1:13" x14ac:dyDescent="0.4">
      <c r="A2589">
        <v>102588</v>
      </c>
      <c r="B2589" s="1">
        <v>45923.642361111109</v>
      </c>
      <c r="C2589" t="s">
        <v>23</v>
      </c>
      <c r="D2589" t="s">
        <v>28</v>
      </c>
      <c r="E2589" t="s">
        <v>29</v>
      </c>
      <c r="F2589" t="s">
        <v>20</v>
      </c>
      <c r="G2589">
        <v>96</v>
      </c>
      <c r="H2589">
        <v>650</v>
      </c>
      <c r="I2589">
        <v>1015.26</v>
      </c>
      <c r="J2589" t="s">
        <v>30</v>
      </c>
      <c r="K2589">
        <v>450</v>
      </c>
      <c r="L2589">
        <v>200</v>
      </c>
      <c r="M2589" t="s">
        <v>22</v>
      </c>
    </row>
    <row r="2590" spans="1:13" x14ac:dyDescent="0.4">
      <c r="A2590">
        <v>102589</v>
      </c>
      <c r="B2590" s="1">
        <v>45806.165972222225</v>
      </c>
      <c r="C2590" t="s">
        <v>45</v>
      </c>
      <c r="D2590" t="s">
        <v>46</v>
      </c>
      <c r="E2590" t="s">
        <v>15</v>
      </c>
      <c r="F2590" t="s">
        <v>37</v>
      </c>
      <c r="G2590">
        <v>19</v>
      </c>
      <c r="H2590">
        <v>1179</v>
      </c>
      <c r="I2590">
        <v>684.32</v>
      </c>
      <c r="J2590" t="s">
        <v>53</v>
      </c>
      <c r="K2590">
        <v>15000</v>
      </c>
      <c r="L2590">
        <v>9500</v>
      </c>
      <c r="M2590" t="s">
        <v>38</v>
      </c>
    </row>
    <row r="2591" spans="1:13" x14ac:dyDescent="0.4">
      <c r="A2591">
        <v>102590</v>
      </c>
      <c r="B2591" s="1">
        <v>45821.00277777778</v>
      </c>
      <c r="C2591" t="s">
        <v>42</v>
      </c>
      <c r="D2591" t="s">
        <v>40</v>
      </c>
      <c r="E2591" t="s">
        <v>15</v>
      </c>
      <c r="F2591" t="s">
        <v>25</v>
      </c>
      <c r="G2591">
        <v>52</v>
      </c>
      <c r="H2591">
        <v>385</v>
      </c>
      <c r="I2591">
        <v>911.43</v>
      </c>
      <c r="J2591" t="s">
        <v>41</v>
      </c>
      <c r="K2591">
        <v>5500</v>
      </c>
      <c r="L2591">
        <v>3500</v>
      </c>
      <c r="M2591" t="s">
        <v>27</v>
      </c>
    </row>
    <row r="2592" spans="1:13" x14ac:dyDescent="0.4">
      <c r="A2592">
        <v>102591</v>
      </c>
      <c r="B2592" s="1">
        <v>45797.969444444447</v>
      </c>
      <c r="C2592" t="s">
        <v>19</v>
      </c>
      <c r="D2592" t="s">
        <v>43</v>
      </c>
      <c r="E2592" t="s">
        <v>15</v>
      </c>
      <c r="F2592" t="s">
        <v>37</v>
      </c>
      <c r="G2592">
        <v>86</v>
      </c>
      <c r="H2592">
        <v>403</v>
      </c>
      <c r="I2592">
        <v>310.49</v>
      </c>
      <c r="J2592" t="s">
        <v>44</v>
      </c>
      <c r="K2592">
        <v>4500</v>
      </c>
      <c r="L2592">
        <v>2500</v>
      </c>
      <c r="M2592" t="s">
        <v>38</v>
      </c>
    </row>
    <row r="2593" spans="1:13" x14ac:dyDescent="0.4">
      <c r="A2593">
        <v>102592</v>
      </c>
      <c r="B2593" s="1">
        <v>46004.592361111114</v>
      </c>
      <c r="C2593" t="s">
        <v>19</v>
      </c>
      <c r="D2593" t="s">
        <v>24</v>
      </c>
      <c r="E2593" t="s">
        <v>15</v>
      </c>
      <c r="F2593" t="s">
        <v>37</v>
      </c>
      <c r="G2593">
        <v>95</v>
      </c>
      <c r="H2593">
        <v>402</v>
      </c>
      <c r="I2593">
        <v>864.13</v>
      </c>
      <c r="J2593" t="s">
        <v>59</v>
      </c>
      <c r="K2593">
        <v>3500</v>
      </c>
      <c r="L2593">
        <v>2200</v>
      </c>
      <c r="M2593" t="s">
        <v>38</v>
      </c>
    </row>
    <row r="2594" spans="1:13" x14ac:dyDescent="0.4">
      <c r="A2594">
        <v>102593</v>
      </c>
      <c r="B2594" s="1">
        <v>45915.265972222223</v>
      </c>
      <c r="C2594" t="s">
        <v>39</v>
      </c>
      <c r="D2594" t="s">
        <v>55</v>
      </c>
      <c r="E2594" t="s">
        <v>29</v>
      </c>
      <c r="F2594" t="s">
        <v>16</v>
      </c>
      <c r="G2594">
        <v>22</v>
      </c>
      <c r="H2594">
        <v>441</v>
      </c>
      <c r="I2594">
        <v>756.27</v>
      </c>
      <c r="J2594" t="s">
        <v>56</v>
      </c>
      <c r="K2594">
        <v>850</v>
      </c>
      <c r="L2594">
        <v>550</v>
      </c>
      <c r="M2594" t="s">
        <v>18</v>
      </c>
    </row>
    <row r="2595" spans="1:13" x14ac:dyDescent="0.4">
      <c r="A2595">
        <v>102594</v>
      </c>
      <c r="B2595" s="1">
        <v>45926.806250000001</v>
      </c>
      <c r="C2595" t="s">
        <v>23</v>
      </c>
      <c r="D2595" t="s">
        <v>43</v>
      </c>
      <c r="E2595" t="s">
        <v>15</v>
      </c>
      <c r="F2595" t="s">
        <v>20</v>
      </c>
      <c r="G2595">
        <v>26</v>
      </c>
      <c r="H2595">
        <v>472</v>
      </c>
      <c r="I2595">
        <v>388.02</v>
      </c>
      <c r="J2595" t="s">
        <v>61</v>
      </c>
      <c r="K2595">
        <v>2800</v>
      </c>
      <c r="L2595">
        <v>1500</v>
      </c>
      <c r="M2595" t="s">
        <v>22</v>
      </c>
    </row>
    <row r="2596" spans="1:13" x14ac:dyDescent="0.4">
      <c r="A2596">
        <v>102595</v>
      </c>
      <c r="B2596" s="1">
        <v>45838.125</v>
      </c>
      <c r="C2596" t="s">
        <v>48</v>
      </c>
      <c r="D2596" t="s">
        <v>43</v>
      </c>
      <c r="E2596" t="s">
        <v>15</v>
      </c>
      <c r="F2596" t="s">
        <v>20</v>
      </c>
      <c r="G2596">
        <v>16</v>
      </c>
      <c r="H2596">
        <v>647</v>
      </c>
      <c r="I2596">
        <v>782.31</v>
      </c>
      <c r="J2596" t="s">
        <v>44</v>
      </c>
      <c r="K2596">
        <v>4500</v>
      </c>
      <c r="L2596">
        <v>2500</v>
      </c>
      <c r="M2596" t="s">
        <v>22</v>
      </c>
    </row>
    <row r="2597" spans="1:13" x14ac:dyDescent="0.4">
      <c r="A2597">
        <v>102596</v>
      </c>
      <c r="B2597" s="1">
        <v>45817.568749999999</v>
      </c>
      <c r="C2597" t="s">
        <v>48</v>
      </c>
      <c r="D2597" t="s">
        <v>35</v>
      </c>
      <c r="E2597" t="s">
        <v>29</v>
      </c>
      <c r="F2597" t="s">
        <v>37</v>
      </c>
      <c r="G2597">
        <v>85</v>
      </c>
      <c r="H2597">
        <v>1060</v>
      </c>
      <c r="I2597">
        <v>636.91999999999996</v>
      </c>
      <c r="J2597" t="s">
        <v>36</v>
      </c>
      <c r="K2597">
        <v>12000</v>
      </c>
      <c r="L2597">
        <v>8000</v>
      </c>
      <c r="M2597" t="s">
        <v>38</v>
      </c>
    </row>
    <row r="2598" spans="1:13" x14ac:dyDescent="0.4">
      <c r="A2598">
        <v>102597</v>
      </c>
      <c r="B2598" s="1">
        <v>46008.186111111114</v>
      </c>
      <c r="C2598" t="s">
        <v>19</v>
      </c>
      <c r="D2598" t="s">
        <v>46</v>
      </c>
      <c r="E2598" t="s">
        <v>29</v>
      </c>
      <c r="F2598" t="s">
        <v>32</v>
      </c>
      <c r="G2598">
        <v>49</v>
      </c>
      <c r="H2598">
        <v>1093</v>
      </c>
      <c r="I2598">
        <v>216.07</v>
      </c>
      <c r="J2598" t="s">
        <v>53</v>
      </c>
      <c r="K2598">
        <v>15000</v>
      </c>
      <c r="L2598">
        <v>9500</v>
      </c>
      <c r="M2598" t="s">
        <v>33</v>
      </c>
    </row>
    <row r="2599" spans="1:13" x14ac:dyDescent="0.4">
      <c r="A2599">
        <v>102598</v>
      </c>
      <c r="B2599" s="1">
        <v>45945.702777777777</v>
      </c>
      <c r="C2599" t="s">
        <v>34</v>
      </c>
      <c r="D2599" t="s">
        <v>40</v>
      </c>
      <c r="E2599" t="s">
        <v>31</v>
      </c>
      <c r="F2599" t="s">
        <v>25</v>
      </c>
      <c r="G2599">
        <v>3</v>
      </c>
      <c r="H2599">
        <v>707</v>
      </c>
      <c r="I2599">
        <v>2243.29</v>
      </c>
      <c r="J2599" t="s">
        <v>41</v>
      </c>
      <c r="K2599">
        <v>5500</v>
      </c>
      <c r="L2599">
        <v>3500</v>
      </c>
      <c r="M2599" t="s">
        <v>27</v>
      </c>
    </row>
    <row r="2600" spans="1:13" x14ac:dyDescent="0.4">
      <c r="A2600">
        <v>102599</v>
      </c>
      <c r="B2600" s="1">
        <v>45945.134722222225</v>
      </c>
      <c r="C2600" t="s">
        <v>50</v>
      </c>
      <c r="D2600" t="s">
        <v>40</v>
      </c>
      <c r="E2600" t="s">
        <v>29</v>
      </c>
      <c r="F2600" t="s">
        <v>20</v>
      </c>
      <c r="G2600">
        <v>24</v>
      </c>
      <c r="H2600">
        <v>969</v>
      </c>
      <c r="I2600">
        <v>666.63</v>
      </c>
      <c r="J2600" t="s">
        <v>52</v>
      </c>
      <c r="K2600">
        <v>1500</v>
      </c>
      <c r="L2600">
        <v>800</v>
      </c>
      <c r="M2600" t="s">
        <v>22</v>
      </c>
    </row>
    <row r="2601" spans="1:13" x14ac:dyDescent="0.4">
      <c r="A2601">
        <v>102600</v>
      </c>
      <c r="B2601" s="1">
        <v>45883.1875</v>
      </c>
      <c r="C2601" t="s">
        <v>19</v>
      </c>
      <c r="D2601" t="s">
        <v>24</v>
      </c>
      <c r="E2601" t="s">
        <v>31</v>
      </c>
      <c r="F2601" t="s">
        <v>25</v>
      </c>
      <c r="G2601">
        <v>44</v>
      </c>
      <c r="H2601">
        <v>853</v>
      </c>
      <c r="I2601">
        <v>2086.12</v>
      </c>
      <c r="J2601" t="s">
        <v>60</v>
      </c>
      <c r="K2601">
        <v>25000</v>
      </c>
      <c r="L2601">
        <v>18000</v>
      </c>
      <c r="M2601" t="s">
        <v>27</v>
      </c>
    </row>
    <row r="2602" spans="1:13" x14ac:dyDescent="0.4">
      <c r="A2602">
        <v>102601</v>
      </c>
      <c r="B2602" s="1">
        <v>45668.98333333333</v>
      </c>
      <c r="C2602" t="s">
        <v>39</v>
      </c>
      <c r="D2602" t="s">
        <v>14</v>
      </c>
      <c r="E2602" t="s">
        <v>31</v>
      </c>
      <c r="F2602" t="s">
        <v>20</v>
      </c>
      <c r="G2602">
        <v>51</v>
      </c>
      <c r="H2602">
        <v>1119</v>
      </c>
      <c r="I2602">
        <v>2214.86</v>
      </c>
      <c r="J2602" t="s">
        <v>17</v>
      </c>
      <c r="K2602">
        <v>3200</v>
      </c>
      <c r="L2602">
        <v>2000</v>
      </c>
      <c r="M2602" t="s">
        <v>22</v>
      </c>
    </row>
    <row r="2603" spans="1:13" x14ac:dyDescent="0.4">
      <c r="A2603">
        <v>102602</v>
      </c>
      <c r="B2603" s="1">
        <v>45667.703472222223</v>
      </c>
      <c r="C2603" t="s">
        <v>39</v>
      </c>
      <c r="D2603" t="s">
        <v>28</v>
      </c>
      <c r="E2603" t="s">
        <v>29</v>
      </c>
      <c r="F2603" t="s">
        <v>25</v>
      </c>
      <c r="G2603">
        <v>82</v>
      </c>
      <c r="H2603">
        <v>1132</v>
      </c>
      <c r="I2603">
        <v>398.94</v>
      </c>
      <c r="J2603" t="s">
        <v>30</v>
      </c>
      <c r="K2603">
        <v>450</v>
      </c>
      <c r="L2603">
        <v>200</v>
      </c>
      <c r="M2603" t="s">
        <v>27</v>
      </c>
    </row>
    <row r="2604" spans="1:13" x14ac:dyDescent="0.4">
      <c r="A2604">
        <v>102603</v>
      </c>
      <c r="B2604" s="1">
        <v>45928.441666666666</v>
      </c>
      <c r="C2604" t="s">
        <v>48</v>
      </c>
      <c r="D2604" t="s">
        <v>24</v>
      </c>
      <c r="E2604" t="s">
        <v>15</v>
      </c>
      <c r="F2604" t="s">
        <v>37</v>
      </c>
      <c r="G2604">
        <v>56</v>
      </c>
      <c r="H2604">
        <v>514</v>
      </c>
      <c r="I2604">
        <v>692.97</v>
      </c>
      <c r="J2604" t="s">
        <v>59</v>
      </c>
      <c r="K2604">
        <v>3500</v>
      </c>
      <c r="L2604">
        <v>2200</v>
      </c>
      <c r="M2604" t="s">
        <v>38</v>
      </c>
    </row>
    <row r="2605" spans="1:13" x14ac:dyDescent="0.4">
      <c r="A2605">
        <v>102604</v>
      </c>
      <c r="B2605" s="1">
        <v>45930.156944444447</v>
      </c>
      <c r="C2605" t="s">
        <v>13</v>
      </c>
      <c r="D2605" t="s">
        <v>55</v>
      </c>
      <c r="E2605" t="s">
        <v>15</v>
      </c>
      <c r="F2605" t="s">
        <v>16</v>
      </c>
      <c r="G2605">
        <v>15</v>
      </c>
      <c r="H2605">
        <v>511</v>
      </c>
      <c r="I2605">
        <v>1077.08</v>
      </c>
      <c r="J2605" t="s">
        <v>57</v>
      </c>
      <c r="K2605">
        <v>600</v>
      </c>
      <c r="L2605">
        <v>350</v>
      </c>
      <c r="M2605" t="s">
        <v>18</v>
      </c>
    </row>
    <row r="2606" spans="1:13" x14ac:dyDescent="0.4">
      <c r="A2606">
        <v>102605</v>
      </c>
      <c r="B2606" s="1">
        <v>45840.611111111109</v>
      </c>
      <c r="C2606" t="s">
        <v>13</v>
      </c>
      <c r="D2606" t="s">
        <v>28</v>
      </c>
      <c r="E2606" t="s">
        <v>31</v>
      </c>
      <c r="F2606" t="s">
        <v>37</v>
      </c>
      <c r="G2606">
        <v>59</v>
      </c>
      <c r="H2606">
        <v>993</v>
      </c>
      <c r="I2606">
        <v>518.16999999999996</v>
      </c>
      <c r="J2606" t="s">
        <v>54</v>
      </c>
      <c r="K2606">
        <v>2500</v>
      </c>
      <c r="L2606">
        <v>1500</v>
      </c>
      <c r="M2606" t="s">
        <v>38</v>
      </c>
    </row>
    <row r="2607" spans="1:13" x14ac:dyDescent="0.4">
      <c r="A2607">
        <v>102606</v>
      </c>
      <c r="B2607" s="1">
        <v>45810.265277777777</v>
      </c>
      <c r="C2607" t="s">
        <v>48</v>
      </c>
      <c r="D2607" t="s">
        <v>46</v>
      </c>
      <c r="E2607" t="s">
        <v>31</v>
      </c>
      <c r="F2607" t="s">
        <v>37</v>
      </c>
      <c r="G2607">
        <v>64</v>
      </c>
      <c r="H2607">
        <v>775</v>
      </c>
      <c r="I2607">
        <v>534.86</v>
      </c>
      <c r="J2607" t="s">
        <v>53</v>
      </c>
      <c r="K2607">
        <v>15000</v>
      </c>
      <c r="L2607">
        <v>9500</v>
      </c>
      <c r="M2607" t="s">
        <v>38</v>
      </c>
    </row>
    <row r="2608" spans="1:13" x14ac:dyDescent="0.4">
      <c r="A2608">
        <v>102607</v>
      </c>
      <c r="B2608" s="1">
        <v>45972.186805555553</v>
      </c>
      <c r="C2608" t="s">
        <v>48</v>
      </c>
      <c r="D2608" t="s">
        <v>40</v>
      </c>
      <c r="E2608" t="s">
        <v>15</v>
      </c>
      <c r="F2608" t="s">
        <v>25</v>
      </c>
      <c r="G2608">
        <v>1</v>
      </c>
      <c r="H2608">
        <v>986</v>
      </c>
      <c r="I2608">
        <v>555.07000000000005</v>
      </c>
      <c r="J2608" t="s">
        <v>41</v>
      </c>
      <c r="K2608">
        <v>5500</v>
      </c>
      <c r="L2608">
        <v>3500</v>
      </c>
      <c r="M2608" t="s">
        <v>27</v>
      </c>
    </row>
    <row r="2609" spans="1:13" x14ac:dyDescent="0.4">
      <c r="A2609">
        <v>102608</v>
      </c>
      <c r="B2609" s="1">
        <v>45991.558333333334</v>
      </c>
      <c r="C2609" t="s">
        <v>39</v>
      </c>
      <c r="D2609" t="s">
        <v>46</v>
      </c>
      <c r="E2609" t="s">
        <v>15</v>
      </c>
      <c r="F2609" t="s">
        <v>16</v>
      </c>
      <c r="G2609">
        <v>10</v>
      </c>
      <c r="H2609">
        <v>500</v>
      </c>
      <c r="I2609">
        <v>1383.3</v>
      </c>
      <c r="J2609" t="s">
        <v>47</v>
      </c>
      <c r="K2609">
        <v>4500</v>
      </c>
      <c r="L2609">
        <v>2800</v>
      </c>
      <c r="M2609" t="s">
        <v>18</v>
      </c>
    </row>
    <row r="2610" spans="1:13" x14ac:dyDescent="0.4">
      <c r="A2610">
        <v>102609</v>
      </c>
      <c r="B2610" s="1">
        <v>45781.029861111114</v>
      </c>
      <c r="C2610" t="s">
        <v>13</v>
      </c>
      <c r="D2610" t="s">
        <v>55</v>
      </c>
      <c r="E2610" t="s">
        <v>15</v>
      </c>
      <c r="F2610" t="s">
        <v>20</v>
      </c>
      <c r="G2610">
        <v>74</v>
      </c>
      <c r="H2610">
        <v>748</v>
      </c>
      <c r="I2610">
        <v>453.74</v>
      </c>
      <c r="J2610" t="s">
        <v>56</v>
      </c>
      <c r="K2610">
        <v>850</v>
      </c>
      <c r="L2610">
        <v>550</v>
      </c>
      <c r="M2610" t="s">
        <v>22</v>
      </c>
    </row>
    <row r="2611" spans="1:13" x14ac:dyDescent="0.4">
      <c r="A2611">
        <v>102610</v>
      </c>
      <c r="B2611" s="1">
        <v>45771.251388888886</v>
      </c>
      <c r="C2611" t="s">
        <v>39</v>
      </c>
      <c r="D2611" t="s">
        <v>28</v>
      </c>
      <c r="E2611" t="s">
        <v>29</v>
      </c>
      <c r="F2611" t="s">
        <v>25</v>
      </c>
      <c r="G2611">
        <v>67</v>
      </c>
      <c r="H2611">
        <v>314</v>
      </c>
      <c r="I2611">
        <v>776.4</v>
      </c>
      <c r="J2611" t="s">
        <v>30</v>
      </c>
      <c r="K2611">
        <v>450</v>
      </c>
      <c r="L2611">
        <v>200</v>
      </c>
      <c r="M2611" t="s">
        <v>27</v>
      </c>
    </row>
    <row r="2612" spans="1:13" x14ac:dyDescent="0.4">
      <c r="A2612">
        <v>102611</v>
      </c>
      <c r="B2612" s="1">
        <v>45935.517361111109</v>
      </c>
      <c r="C2612" t="s">
        <v>45</v>
      </c>
      <c r="D2612" t="s">
        <v>14</v>
      </c>
      <c r="E2612" t="s">
        <v>29</v>
      </c>
      <c r="F2612" t="s">
        <v>20</v>
      </c>
      <c r="G2612">
        <v>21</v>
      </c>
      <c r="H2612">
        <v>592</v>
      </c>
      <c r="I2612">
        <v>1684.76</v>
      </c>
      <c r="J2612" t="s">
        <v>21</v>
      </c>
      <c r="K2612">
        <v>6500</v>
      </c>
      <c r="L2612">
        <v>4200</v>
      </c>
      <c r="M2612" t="s">
        <v>22</v>
      </c>
    </row>
    <row r="2613" spans="1:13" x14ac:dyDescent="0.4">
      <c r="A2613">
        <v>102612</v>
      </c>
      <c r="B2613" s="1">
        <v>45870.509027777778</v>
      </c>
      <c r="C2613" t="s">
        <v>39</v>
      </c>
      <c r="D2613" t="s">
        <v>43</v>
      </c>
      <c r="E2613" t="s">
        <v>31</v>
      </c>
      <c r="F2613" t="s">
        <v>37</v>
      </c>
      <c r="G2613">
        <v>62</v>
      </c>
      <c r="H2613">
        <v>413</v>
      </c>
      <c r="I2613">
        <v>371.15</v>
      </c>
      <c r="J2613" t="s">
        <v>61</v>
      </c>
      <c r="K2613">
        <v>2800</v>
      </c>
      <c r="L2613">
        <v>1500</v>
      </c>
      <c r="M2613" t="s">
        <v>38</v>
      </c>
    </row>
    <row r="2614" spans="1:13" x14ac:dyDescent="0.4">
      <c r="A2614">
        <v>102613</v>
      </c>
      <c r="B2614" s="1">
        <v>45829.01666666667</v>
      </c>
      <c r="C2614" t="s">
        <v>48</v>
      </c>
      <c r="D2614" t="s">
        <v>40</v>
      </c>
      <c r="E2614" t="s">
        <v>29</v>
      </c>
      <c r="F2614" t="s">
        <v>25</v>
      </c>
      <c r="G2614">
        <v>53</v>
      </c>
      <c r="H2614">
        <v>1119</v>
      </c>
      <c r="I2614">
        <v>873.23</v>
      </c>
      <c r="J2614" t="s">
        <v>41</v>
      </c>
      <c r="K2614">
        <v>5500</v>
      </c>
      <c r="L2614">
        <v>3500</v>
      </c>
      <c r="M2614" t="s">
        <v>27</v>
      </c>
    </row>
    <row r="2615" spans="1:13" x14ac:dyDescent="0.4">
      <c r="A2615">
        <v>102614</v>
      </c>
      <c r="B2615" s="1">
        <v>45945.611805555556</v>
      </c>
      <c r="C2615" t="s">
        <v>50</v>
      </c>
      <c r="D2615" t="s">
        <v>46</v>
      </c>
      <c r="E2615" t="s">
        <v>29</v>
      </c>
      <c r="F2615" t="s">
        <v>32</v>
      </c>
      <c r="G2615">
        <v>20</v>
      </c>
      <c r="H2615">
        <v>424</v>
      </c>
      <c r="I2615">
        <v>665.33</v>
      </c>
      <c r="J2615" t="s">
        <v>47</v>
      </c>
      <c r="K2615">
        <v>4500</v>
      </c>
      <c r="L2615">
        <v>2800</v>
      </c>
      <c r="M2615" t="s">
        <v>33</v>
      </c>
    </row>
    <row r="2616" spans="1:13" x14ac:dyDescent="0.4">
      <c r="A2616">
        <v>102615</v>
      </c>
      <c r="B2616" s="1">
        <v>45831.068055555559</v>
      </c>
      <c r="C2616" t="s">
        <v>23</v>
      </c>
      <c r="D2616" t="s">
        <v>14</v>
      </c>
      <c r="E2616" t="s">
        <v>31</v>
      </c>
      <c r="F2616" t="s">
        <v>25</v>
      </c>
      <c r="G2616">
        <v>23</v>
      </c>
      <c r="H2616">
        <v>770</v>
      </c>
      <c r="I2616">
        <v>202.22</v>
      </c>
      <c r="J2616" t="s">
        <v>21</v>
      </c>
      <c r="K2616">
        <v>6500</v>
      </c>
      <c r="L2616">
        <v>4200</v>
      </c>
      <c r="M2616" t="s">
        <v>27</v>
      </c>
    </row>
    <row r="2617" spans="1:13" x14ac:dyDescent="0.4">
      <c r="A2617">
        <v>102616</v>
      </c>
      <c r="B2617" s="1">
        <v>45770.302777777775</v>
      </c>
      <c r="C2617" t="s">
        <v>19</v>
      </c>
      <c r="D2617" t="s">
        <v>43</v>
      </c>
      <c r="E2617" t="s">
        <v>31</v>
      </c>
      <c r="F2617" t="s">
        <v>25</v>
      </c>
      <c r="G2617">
        <v>15</v>
      </c>
      <c r="H2617">
        <v>496</v>
      </c>
      <c r="I2617">
        <v>624.04999999999995</v>
      </c>
      <c r="J2617" t="s">
        <v>51</v>
      </c>
      <c r="K2617">
        <v>1800</v>
      </c>
      <c r="L2617">
        <v>900</v>
      </c>
      <c r="M2617" t="s">
        <v>27</v>
      </c>
    </row>
    <row r="2618" spans="1:13" x14ac:dyDescent="0.4">
      <c r="A2618">
        <v>102617</v>
      </c>
      <c r="B2618" s="1">
        <v>45779.330555555556</v>
      </c>
      <c r="C2618" t="s">
        <v>45</v>
      </c>
      <c r="D2618" t="s">
        <v>28</v>
      </c>
      <c r="E2618" t="s">
        <v>15</v>
      </c>
      <c r="F2618" t="s">
        <v>37</v>
      </c>
      <c r="G2618">
        <v>98</v>
      </c>
      <c r="H2618">
        <v>1060</v>
      </c>
      <c r="I2618">
        <v>519.54999999999995</v>
      </c>
      <c r="J2618" t="s">
        <v>54</v>
      </c>
      <c r="K2618">
        <v>2500</v>
      </c>
      <c r="L2618">
        <v>1500</v>
      </c>
      <c r="M2618" t="s">
        <v>38</v>
      </c>
    </row>
    <row r="2619" spans="1:13" x14ac:dyDescent="0.4">
      <c r="A2619">
        <v>102618</v>
      </c>
      <c r="B2619" s="1">
        <v>45689.974305555559</v>
      </c>
      <c r="C2619" t="s">
        <v>19</v>
      </c>
      <c r="D2619" t="s">
        <v>55</v>
      </c>
      <c r="E2619" t="s">
        <v>31</v>
      </c>
      <c r="F2619" t="s">
        <v>37</v>
      </c>
      <c r="G2619">
        <v>94</v>
      </c>
      <c r="H2619">
        <v>1174</v>
      </c>
      <c r="I2619">
        <v>1066.0899999999999</v>
      </c>
      <c r="J2619" t="s">
        <v>56</v>
      </c>
      <c r="K2619">
        <v>850</v>
      </c>
      <c r="L2619">
        <v>550</v>
      </c>
      <c r="M2619" t="s">
        <v>38</v>
      </c>
    </row>
    <row r="2620" spans="1:13" x14ac:dyDescent="0.4">
      <c r="A2620">
        <v>102619</v>
      </c>
      <c r="B2620" s="1">
        <v>45879.550694444442</v>
      </c>
      <c r="C2620" t="s">
        <v>48</v>
      </c>
      <c r="D2620" t="s">
        <v>40</v>
      </c>
      <c r="E2620" t="s">
        <v>31</v>
      </c>
      <c r="F2620" t="s">
        <v>32</v>
      </c>
      <c r="G2620">
        <v>69</v>
      </c>
      <c r="H2620">
        <v>582</v>
      </c>
      <c r="I2620">
        <v>676.2</v>
      </c>
      <c r="J2620" t="s">
        <v>52</v>
      </c>
      <c r="K2620">
        <v>1500</v>
      </c>
      <c r="L2620">
        <v>800</v>
      </c>
      <c r="M2620" t="s">
        <v>33</v>
      </c>
    </row>
    <row r="2621" spans="1:13" x14ac:dyDescent="0.4">
      <c r="A2621">
        <v>102620</v>
      </c>
      <c r="B2621" s="1">
        <v>45776.911111111112</v>
      </c>
      <c r="C2621" t="s">
        <v>23</v>
      </c>
      <c r="D2621" t="s">
        <v>46</v>
      </c>
      <c r="E2621" t="s">
        <v>31</v>
      </c>
      <c r="F2621" t="s">
        <v>20</v>
      </c>
      <c r="G2621">
        <v>71</v>
      </c>
      <c r="H2621">
        <v>419</v>
      </c>
      <c r="I2621">
        <v>392.61</v>
      </c>
      <c r="J2621" t="s">
        <v>53</v>
      </c>
      <c r="K2621">
        <v>15000</v>
      </c>
      <c r="L2621">
        <v>9500</v>
      </c>
      <c r="M2621" t="s">
        <v>22</v>
      </c>
    </row>
    <row r="2622" spans="1:13" x14ac:dyDescent="0.4">
      <c r="A2622">
        <v>102621</v>
      </c>
      <c r="B2622" s="1">
        <v>45696.956944444442</v>
      </c>
      <c r="C2622" t="s">
        <v>42</v>
      </c>
      <c r="D2622" t="s">
        <v>14</v>
      </c>
      <c r="E2622" t="s">
        <v>29</v>
      </c>
      <c r="F2622" t="s">
        <v>20</v>
      </c>
      <c r="G2622">
        <v>30</v>
      </c>
      <c r="H2622">
        <v>560</v>
      </c>
      <c r="I2622">
        <v>394.16</v>
      </c>
      <c r="J2622" t="s">
        <v>17</v>
      </c>
      <c r="K2622">
        <v>3200</v>
      </c>
      <c r="L2622">
        <v>2000</v>
      </c>
      <c r="M2622" t="s">
        <v>22</v>
      </c>
    </row>
    <row r="2623" spans="1:13" x14ac:dyDescent="0.4">
      <c r="A2623">
        <v>102622</v>
      </c>
      <c r="B2623" s="1">
        <v>45925.143055555556</v>
      </c>
      <c r="C2623" t="s">
        <v>23</v>
      </c>
      <c r="D2623" t="s">
        <v>46</v>
      </c>
      <c r="E2623" t="s">
        <v>15</v>
      </c>
      <c r="F2623" t="s">
        <v>25</v>
      </c>
      <c r="G2623">
        <v>59</v>
      </c>
      <c r="H2623">
        <v>442</v>
      </c>
      <c r="I2623">
        <v>860.84</v>
      </c>
      <c r="J2623" t="s">
        <v>53</v>
      </c>
      <c r="K2623">
        <v>15000</v>
      </c>
      <c r="L2623">
        <v>9500</v>
      </c>
      <c r="M2623" t="s">
        <v>27</v>
      </c>
    </row>
    <row r="2624" spans="1:13" x14ac:dyDescent="0.4">
      <c r="A2624">
        <v>102623</v>
      </c>
      <c r="B2624" s="1">
        <v>45890.511111111111</v>
      </c>
      <c r="C2624" t="s">
        <v>19</v>
      </c>
      <c r="D2624" t="s">
        <v>28</v>
      </c>
      <c r="E2624" t="s">
        <v>29</v>
      </c>
      <c r="F2624" t="s">
        <v>20</v>
      </c>
      <c r="G2624">
        <v>49</v>
      </c>
      <c r="H2624">
        <v>1190</v>
      </c>
      <c r="I2624">
        <v>2058.11</v>
      </c>
      <c r="J2624" t="s">
        <v>54</v>
      </c>
      <c r="K2624">
        <v>2500</v>
      </c>
      <c r="L2624">
        <v>1500</v>
      </c>
      <c r="M2624" t="s">
        <v>22</v>
      </c>
    </row>
    <row r="2625" spans="1:13" x14ac:dyDescent="0.4">
      <c r="A2625">
        <v>102624</v>
      </c>
      <c r="B2625" s="1">
        <v>45675.197222222225</v>
      </c>
      <c r="C2625" t="s">
        <v>50</v>
      </c>
      <c r="D2625" t="s">
        <v>46</v>
      </c>
      <c r="E2625" t="s">
        <v>29</v>
      </c>
      <c r="F2625" t="s">
        <v>37</v>
      </c>
      <c r="G2625">
        <v>26</v>
      </c>
      <c r="H2625">
        <v>671</v>
      </c>
      <c r="I2625">
        <v>147.41999999999999</v>
      </c>
      <c r="J2625" t="s">
        <v>47</v>
      </c>
      <c r="K2625">
        <v>4500</v>
      </c>
      <c r="L2625">
        <v>2800</v>
      </c>
      <c r="M2625" t="s">
        <v>38</v>
      </c>
    </row>
    <row r="2626" spans="1:13" x14ac:dyDescent="0.4">
      <c r="A2626">
        <v>102625</v>
      </c>
      <c r="B2626" s="1">
        <v>45806.571527777778</v>
      </c>
      <c r="C2626" t="s">
        <v>23</v>
      </c>
      <c r="D2626" t="s">
        <v>55</v>
      </c>
      <c r="E2626" t="s">
        <v>29</v>
      </c>
      <c r="F2626" t="s">
        <v>32</v>
      </c>
      <c r="G2626">
        <v>66</v>
      </c>
      <c r="H2626">
        <v>482</v>
      </c>
      <c r="I2626">
        <v>627.27</v>
      </c>
      <c r="J2626" t="s">
        <v>57</v>
      </c>
      <c r="K2626">
        <v>600</v>
      </c>
      <c r="L2626">
        <v>350</v>
      </c>
      <c r="M2626" t="s">
        <v>33</v>
      </c>
    </row>
    <row r="2627" spans="1:13" x14ac:dyDescent="0.4">
      <c r="A2627">
        <v>102626</v>
      </c>
      <c r="B2627" s="1">
        <v>45806.715277777781</v>
      </c>
      <c r="C2627" t="s">
        <v>19</v>
      </c>
      <c r="D2627" t="s">
        <v>43</v>
      </c>
      <c r="E2627" t="s">
        <v>15</v>
      </c>
      <c r="F2627" t="s">
        <v>37</v>
      </c>
      <c r="G2627">
        <v>81</v>
      </c>
      <c r="H2627">
        <v>642</v>
      </c>
      <c r="I2627">
        <v>721.82</v>
      </c>
      <c r="J2627" t="s">
        <v>51</v>
      </c>
      <c r="K2627">
        <v>1800</v>
      </c>
      <c r="L2627">
        <v>900</v>
      </c>
      <c r="M2627" t="s">
        <v>38</v>
      </c>
    </row>
    <row r="2628" spans="1:13" x14ac:dyDescent="0.4">
      <c r="A2628">
        <v>102627</v>
      </c>
      <c r="B2628" s="1">
        <v>45783.384027777778</v>
      </c>
      <c r="C2628" t="s">
        <v>50</v>
      </c>
      <c r="D2628" t="s">
        <v>24</v>
      </c>
      <c r="E2628" t="s">
        <v>29</v>
      </c>
      <c r="F2628" t="s">
        <v>20</v>
      </c>
      <c r="G2628">
        <v>29</v>
      </c>
      <c r="H2628">
        <v>1007</v>
      </c>
      <c r="I2628">
        <v>628.52</v>
      </c>
      <c r="J2628" t="s">
        <v>26</v>
      </c>
      <c r="K2628">
        <v>45000</v>
      </c>
      <c r="L2628">
        <v>32000</v>
      </c>
      <c r="M2628" t="s">
        <v>22</v>
      </c>
    </row>
    <row r="2629" spans="1:13" x14ac:dyDescent="0.4">
      <c r="A2629">
        <v>102628</v>
      </c>
      <c r="B2629" s="1">
        <v>45959.132638888892</v>
      </c>
      <c r="C2629" t="s">
        <v>34</v>
      </c>
      <c r="D2629" t="s">
        <v>24</v>
      </c>
      <c r="E2629" t="s">
        <v>15</v>
      </c>
      <c r="F2629" t="s">
        <v>25</v>
      </c>
      <c r="G2629">
        <v>85</v>
      </c>
      <c r="H2629">
        <v>1153</v>
      </c>
      <c r="I2629">
        <v>790.45</v>
      </c>
      <c r="J2629" t="s">
        <v>60</v>
      </c>
      <c r="K2629">
        <v>25000</v>
      </c>
      <c r="L2629">
        <v>18000</v>
      </c>
      <c r="M2629" t="s">
        <v>27</v>
      </c>
    </row>
    <row r="2630" spans="1:13" x14ac:dyDescent="0.4">
      <c r="A2630">
        <v>102629</v>
      </c>
      <c r="B2630" s="1">
        <v>46017.254166666666</v>
      </c>
      <c r="C2630" t="s">
        <v>39</v>
      </c>
      <c r="D2630" t="s">
        <v>43</v>
      </c>
      <c r="E2630" t="s">
        <v>15</v>
      </c>
      <c r="F2630" t="s">
        <v>20</v>
      </c>
      <c r="G2630">
        <v>45</v>
      </c>
      <c r="H2630">
        <v>867</v>
      </c>
      <c r="I2630">
        <v>727.58</v>
      </c>
      <c r="J2630" t="s">
        <v>61</v>
      </c>
      <c r="K2630">
        <v>2800</v>
      </c>
      <c r="L2630">
        <v>1500</v>
      </c>
      <c r="M2630" t="s">
        <v>22</v>
      </c>
    </row>
    <row r="2631" spans="1:13" x14ac:dyDescent="0.4">
      <c r="A2631">
        <v>102630</v>
      </c>
      <c r="B2631" s="1">
        <v>45895.159722222219</v>
      </c>
      <c r="C2631" t="s">
        <v>50</v>
      </c>
      <c r="D2631" t="s">
        <v>40</v>
      </c>
      <c r="E2631" t="s">
        <v>31</v>
      </c>
      <c r="F2631" t="s">
        <v>20</v>
      </c>
      <c r="G2631">
        <v>29</v>
      </c>
      <c r="H2631">
        <v>1119</v>
      </c>
      <c r="I2631">
        <v>669.16</v>
      </c>
      <c r="J2631" t="s">
        <v>41</v>
      </c>
      <c r="K2631">
        <v>5500</v>
      </c>
      <c r="L2631">
        <v>3500</v>
      </c>
      <c r="M2631" t="s">
        <v>22</v>
      </c>
    </row>
    <row r="2632" spans="1:13" x14ac:dyDescent="0.4">
      <c r="A2632">
        <v>102631</v>
      </c>
      <c r="B2632" s="1">
        <v>45792.904861111114</v>
      </c>
      <c r="C2632" t="s">
        <v>39</v>
      </c>
      <c r="D2632" t="s">
        <v>14</v>
      </c>
      <c r="E2632" t="s">
        <v>29</v>
      </c>
      <c r="F2632" t="s">
        <v>37</v>
      </c>
      <c r="G2632">
        <v>60</v>
      </c>
      <c r="H2632">
        <v>826</v>
      </c>
      <c r="I2632">
        <v>2135.59</v>
      </c>
      <c r="J2632" t="s">
        <v>17</v>
      </c>
      <c r="K2632">
        <v>3200</v>
      </c>
      <c r="L2632">
        <v>2000</v>
      </c>
      <c r="M2632" t="s">
        <v>38</v>
      </c>
    </row>
    <row r="2633" spans="1:13" x14ac:dyDescent="0.4">
      <c r="A2633">
        <v>102632</v>
      </c>
      <c r="B2633" s="1">
        <v>45808.441666666666</v>
      </c>
      <c r="C2633" t="s">
        <v>23</v>
      </c>
      <c r="D2633" t="s">
        <v>46</v>
      </c>
      <c r="E2633" t="s">
        <v>29</v>
      </c>
      <c r="F2633" t="s">
        <v>32</v>
      </c>
      <c r="G2633">
        <v>94</v>
      </c>
      <c r="H2633">
        <v>1197</v>
      </c>
      <c r="I2633">
        <v>813.12</v>
      </c>
      <c r="J2633" t="s">
        <v>47</v>
      </c>
      <c r="K2633">
        <v>4500</v>
      </c>
      <c r="L2633">
        <v>2800</v>
      </c>
      <c r="M2633" t="s">
        <v>33</v>
      </c>
    </row>
    <row r="2634" spans="1:13" x14ac:dyDescent="0.4">
      <c r="A2634">
        <v>102633</v>
      </c>
      <c r="B2634" s="1">
        <v>45893.438888888886</v>
      </c>
      <c r="C2634" t="s">
        <v>42</v>
      </c>
      <c r="D2634" t="s">
        <v>28</v>
      </c>
      <c r="E2634" t="s">
        <v>31</v>
      </c>
      <c r="F2634" t="s">
        <v>16</v>
      </c>
      <c r="G2634">
        <v>72</v>
      </c>
      <c r="H2634">
        <v>1129</v>
      </c>
      <c r="I2634">
        <v>241.4</v>
      </c>
      <c r="J2634" t="s">
        <v>54</v>
      </c>
      <c r="K2634">
        <v>2500</v>
      </c>
      <c r="L2634">
        <v>1500</v>
      </c>
      <c r="M2634" t="s">
        <v>18</v>
      </c>
    </row>
    <row r="2635" spans="1:13" x14ac:dyDescent="0.4">
      <c r="A2635">
        <v>102634</v>
      </c>
      <c r="B2635" s="1">
        <v>45881.488888888889</v>
      </c>
      <c r="C2635" t="s">
        <v>23</v>
      </c>
      <c r="D2635" t="s">
        <v>46</v>
      </c>
      <c r="E2635" t="s">
        <v>15</v>
      </c>
      <c r="F2635" t="s">
        <v>37</v>
      </c>
      <c r="G2635">
        <v>44</v>
      </c>
      <c r="H2635">
        <v>877</v>
      </c>
      <c r="I2635">
        <v>2380.69</v>
      </c>
      <c r="J2635" t="s">
        <v>53</v>
      </c>
      <c r="K2635">
        <v>15000</v>
      </c>
      <c r="L2635">
        <v>9500</v>
      </c>
      <c r="M2635" t="s">
        <v>38</v>
      </c>
    </row>
    <row r="2636" spans="1:13" x14ac:dyDescent="0.4">
      <c r="A2636">
        <v>102635</v>
      </c>
      <c r="B2636" s="1">
        <v>45860.990972222222</v>
      </c>
      <c r="C2636" t="s">
        <v>50</v>
      </c>
      <c r="D2636" t="s">
        <v>46</v>
      </c>
      <c r="E2636" t="s">
        <v>15</v>
      </c>
      <c r="F2636" t="s">
        <v>16</v>
      </c>
      <c r="G2636">
        <v>27</v>
      </c>
      <c r="H2636">
        <v>1100</v>
      </c>
      <c r="I2636">
        <v>2921.85</v>
      </c>
      <c r="J2636" t="s">
        <v>47</v>
      </c>
      <c r="K2636">
        <v>4500</v>
      </c>
      <c r="L2636">
        <v>2800</v>
      </c>
      <c r="M2636" t="s">
        <v>18</v>
      </c>
    </row>
    <row r="2637" spans="1:13" x14ac:dyDescent="0.4">
      <c r="A2637">
        <v>102636</v>
      </c>
      <c r="B2637" s="1">
        <v>45913.619444444441</v>
      </c>
      <c r="C2637" t="s">
        <v>39</v>
      </c>
      <c r="D2637" t="s">
        <v>40</v>
      </c>
      <c r="E2637" t="s">
        <v>15</v>
      </c>
      <c r="F2637" t="s">
        <v>37</v>
      </c>
      <c r="G2637">
        <v>45</v>
      </c>
      <c r="H2637">
        <v>1041</v>
      </c>
      <c r="I2637">
        <v>2820.19</v>
      </c>
      <c r="J2637" t="s">
        <v>52</v>
      </c>
      <c r="K2637">
        <v>1500</v>
      </c>
      <c r="L2637">
        <v>800</v>
      </c>
      <c r="M2637" t="s">
        <v>38</v>
      </c>
    </row>
    <row r="2638" spans="1:13" x14ac:dyDescent="0.4">
      <c r="A2638">
        <v>102637</v>
      </c>
      <c r="B2638" s="1">
        <v>45743.199999999997</v>
      </c>
      <c r="C2638" t="s">
        <v>42</v>
      </c>
      <c r="D2638" t="s">
        <v>28</v>
      </c>
      <c r="E2638" t="s">
        <v>15</v>
      </c>
      <c r="F2638" t="s">
        <v>32</v>
      </c>
      <c r="G2638">
        <v>2</v>
      </c>
      <c r="H2638">
        <v>404</v>
      </c>
      <c r="I2638">
        <v>476.02</v>
      </c>
      <c r="J2638" t="s">
        <v>30</v>
      </c>
      <c r="K2638">
        <v>450</v>
      </c>
      <c r="L2638">
        <v>200</v>
      </c>
      <c r="M2638" t="s">
        <v>33</v>
      </c>
    </row>
    <row r="2639" spans="1:13" x14ac:dyDescent="0.4">
      <c r="A2639">
        <v>102638</v>
      </c>
      <c r="B2639" s="1">
        <v>45807.302777777775</v>
      </c>
      <c r="C2639" t="s">
        <v>45</v>
      </c>
      <c r="D2639" t="s">
        <v>55</v>
      </c>
      <c r="E2639" t="s">
        <v>29</v>
      </c>
      <c r="F2639" t="s">
        <v>20</v>
      </c>
      <c r="G2639">
        <v>59</v>
      </c>
      <c r="H2639">
        <v>602</v>
      </c>
      <c r="I2639">
        <v>2713.2</v>
      </c>
      <c r="J2639" t="s">
        <v>57</v>
      </c>
      <c r="K2639">
        <v>600</v>
      </c>
      <c r="L2639">
        <v>350</v>
      </c>
      <c r="M2639" t="s">
        <v>22</v>
      </c>
    </row>
    <row r="2640" spans="1:13" x14ac:dyDescent="0.4">
      <c r="A2640">
        <v>102639</v>
      </c>
      <c r="B2640" s="1">
        <v>45892.803472222222</v>
      </c>
      <c r="C2640" t="s">
        <v>23</v>
      </c>
      <c r="D2640" t="s">
        <v>24</v>
      </c>
      <c r="E2640" t="s">
        <v>29</v>
      </c>
      <c r="F2640" t="s">
        <v>25</v>
      </c>
      <c r="G2640">
        <v>72</v>
      </c>
      <c r="H2640">
        <v>969</v>
      </c>
      <c r="I2640">
        <v>496.8</v>
      </c>
      <c r="J2640" t="s">
        <v>60</v>
      </c>
      <c r="K2640">
        <v>25000</v>
      </c>
      <c r="L2640">
        <v>18000</v>
      </c>
      <c r="M2640" t="s">
        <v>27</v>
      </c>
    </row>
    <row r="2641" spans="1:13" x14ac:dyDescent="0.4">
      <c r="A2641">
        <v>102640</v>
      </c>
      <c r="B2641" s="1">
        <v>46002.441666666666</v>
      </c>
      <c r="C2641" t="s">
        <v>50</v>
      </c>
      <c r="D2641" t="s">
        <v>46</v>
      </c>
      <c r="E2641" t="s">
        <v>31</v>
      </c>
      <c r="F2641" t="s">
        <v>25</v>
      </c>
      <c r="G2641">
        <v>27</v>
      </c>
      <c r="H2641">
        <v>512</v>
      </c>
      <c r="I2641">
        <v>1106.97</v>
      </c>
      <c r="J2641" t="s">
        <v>53</v>
      </c>
      <c r="K2641">
        <v>15000</v>
      </c>
      <c r="L2641">
        <v>9500</v>
      </c>
      <c r="M2641" t="s">
        <v>27</v>
      </c>
    </row>
    <row r="2642" spans="1:13" x14ac:dyDescent="0.4">
      <c r="A2642">
        <v>102641</v>
      </c>
      <c r="B2642" s="1">
        <v>45679.710416666669</v>
      </c>
      <c r="C2642" t="s">
        <v>48</v>
      </c>
      <c r="D2642" t="s">
        <v>40</v>
      </c>
      <c r="E2642" t="s">
        <v>15</v>
      </c>
      <c r="F2642" t="s">
        <v>25</v>
      </c>
      <c r="G2642">
        <v>95</v>
      </c>
      <c r="H2642">
        <v>857</v>
      </c>
      <c r="I2642">
        <v>662.48</v>
      </c>
      <c r="J2642" t="s">
        <v>52</v>
      </c>
      <c r="K2642">
        <v>1500</v>
      </c>
      <c r="L2642">
        <v>800</v>
      </c>
      <c r="M2642" t="s">
        <v>27</v>
      </c>
    </row>
    <row r="2643" spans="1:13" x14ac:dyDescent="0.4">
      <c r="A2643">
        <v>102642</v>
      </c>
      <c r="B2643" s="1">
        <v>46005.731944444444</v>
      </c>
      <c r="C2643" t="s">
        <v>39</v>
      </c>
      <c r="D2643" t="s">
        <v>55</v>
      </c>
      <c r="E2643" t="s">
        <v>15</v>
      </c>
      <c r="F2643" t="s">
        <v>16</v>
      </c>
      <c r="G2643">
        <v>47</v>
      </c>
      <c r="H2643">
        <v>973</v>
      </c>
      <c r="I2643">
        <v>414.64</v>
      </c>
      <c r="J2643" t="s">
        <v>56</v>
      </c>
      <c r="K2643">
        <v>850</v>
      </c>
      <c r="L2643">
        <v>550</v>
      </c>
      <c r="M2643" t="s">
        <v>18</v>
      </c>
    </row>
    <row r="2644" spans="1:13" x14ac:dyDescent="0.4">
      <c r="A2644">
        <v>102643</v>
      </c>
      <c r="B2644" s="1">
        <v>45942.955555555556</v>
      </c>
      <c r="C2644" t="s">
        <v>39</v>
      </c>
      <c r="D2644" t="s">
        <v>28</v>
      </c>
      <c r="E2644" t="s">
        <v>29</v>
      </c>
      <c r="F2644" t="s">
        <v>20</v>
      </c>
      <c r="G2644">
        <v>87</v>
      </c>
      <c r="H2644">
        <v>473</v>
      </c>
      <c r="I2644">
        <v>2308.0100000000002</v>
      </c>
      <c r="J2644" t="s">
        <v>54</v>
      </c>
      <c r="K2644">
        <v>2500</v>
      </c>
      <c r="L2644">
        <v>1500</v>
      </c>
      <c r="M2644" t="s">
        <v>22</v>
      </c>
    </row>
    <row r="2645" spans="1:13" x14ac:dyDescent="0.4">
      <c r="A2645">
        <v>102644</v>
      </c>
      <c r="B2645" s="1">
        <v>45926.219444444447</v>
      </c>
      <c r="C2645" t="s">
        <v>45</v>
      </c>
      <c r="D2645" t="s">
        <v>35</v>
      </c>
      <c r="E2645" t="s">
        <v>15</v>
      </c>
      <c r="F2645" t="s">
        <v>25</v>
      </c>
      <c r="G2645">
        <v>94</v>
      </c>
      <c r="H2645">
        <v>592</v>
      </c>
      <c r="I2645">
        <v>2666.36</v>
      </c>
      <c r="J2645" t="s">
        <v>36</v>
      </c>
      <c r="K2645">
        <v>12000</v>
      </c>
      <c r="L2645">
        <v>8000</v>
      </c>
      <c r="M2645" t="s">
        <v>27</v>
      </c>
    </row>
    <row r="2646" spans="1:13" x14ac:dyDescent="0.4">
      <c r="A2646">
        <v>102645</v>
      </c>
      <c r="B2646" s="1">
        <v>45915.744444444441</v>
      </c>
      <c r="C2646" t="s">
        <v>42</v>
      </c>
      <c r="D2646" t="s">
        <v>35</v>
      </c>
      <c r="E2646" t="s">
        <v>15</v>
      </c>
      <c r="F2646" t="s">
        <v>32</v>
      </c>
      <c r="G2646">
        <v>54</v>
      </c>
      <c r="H2646">
        <v>1177</v>
      </c>
      <c r="I2646">
        <v>469.33</v>
      </c>
      <c r="J2646" t="s">
        <v>36</v>
      </c>
      <c r="K2646">
        <v>12000</v>
      </c>
      <c r="L2646">
        <v>8000</v>
      </c>
      <c r="M2646" t="s">
        <v>33</v>
      </c>
    </row>
    <row r="2647" spans="1:13" x14ac:dyDescent="0.4">
      <c r="A2647">
        <v>102646</v>
      </c>
      <c r="B2647" s="1">
        <v>45686.783333333333</v>
      </c>
      <c r="C2647" t="s">
        <v>42</v>
      </c>
      <c r="D2647" t="s">
        <v>24</v>
      </c>
      <c r="E2647" t="s">
        <v>29</v>
      </c>
      <c r="F2647" t="s">
        <v>32</v>
      </c>
      <c r="G2647">
        <v>29</v>
      </c>
      <c r="H2647">
        <v>781</v>
      </c>
      <c r="I2647">
        <v>806.84</v>
      </c>
      <c r="J2647" t="s">
        <v>59</v>
      </c>
      <c r="K2647">
        <v>3500</v>
      </c>
      <c r="L2647">
        <v>2200</v>
      </c>
      <c r="M2647" t="s">
        <v>33</v>
      </c>
    </row>
    <row r="2648" spans="1:13" x14ac:dyDescent="0.4">
      <c r="A2648">
        <v>102647</v>
      </c>
      <c r="B2648" s="1">
        <v>45870.579861111109</v>
      </c>
      <c r="C2648" t="s">
        <v>23</v>
      </c>
      <c r="D2648" t="s">
        <v>14</v>
      </c>
      <c r="E2648" t="s">
        <v>29</v>
      </c>
      <c r="F2648" t="s">
        <v>37</v>
      </c>
      <c r="G2648">
        <v>63</v>
      </c>
      <c r="H2648">
        <v>417</v>
      </c>
      <c r="I2648">
        <v>1051.23</v>
      </c>
      <c r="J2648" t="s">
        <v>17</v>
      </c>
      <c r="K2648">
        <v>3200</v>
      </c>
      <c r="L2648">
        <v>2000</v>
      </c>
      <c r="M2648" t="s">
        <v>38</v>
      </c>
    </row>
    <row r="2649" spans="1:13" x14ac:dyDescent="0.4">
      <c r="A2649">
        <v>102648</v>
      </c>
      <c r="B2649" s="1">
        <v>45940.427083333336</v>
      </c>
      <c r="C2649" t="s">
        <v>23</v>
      </c>
      <c r="D2649" t="s">
        <v>24</v>
      </c>
      <c r="E2649" t="s">
        <v>29</v>
      </c>
      <c r="F2649" t="s">
        <v>25</v>
      </c>
      <c r="G2649">
        <v>45</v>
      </c>
      <c r="H2649">
        <v>592</v>
      </c>
      <c r="I2649">
        <v>272.63</v>
      </c>
      <c r="J2649" t="s">
        <v>26</v>
      </c>
      <c r="K2649">
        <v>45000</v>
      </c>
      <c r="L2649">
        <v>32000</v>
      </c>
      <c r="M2649" t="s">
        <v>27</v>
      </c>
    </row>
    <row r="2650" spans="1:13" x14ac:dyDescent="0.4">
      <c r="A2650">
        <v>102649</v>
      </c>
      <c r="B2650" s="1">
        <v>45707.251388888886</v>
      </c>
      <c r="C2650" t="s">
        <v>48</v>
      </c>
      <c r="D2650" t="s">
        <v>24</v>
      </c>
      <c r="E2650" t="s">
        <v>15</v>
      </c>
      <c r="F2650" t="s">
        <v>37</v>
      </c>
      <c r="G2650">
        <v>92</v>
      </c>
      <c r="H2650">
        <v>1048</v>
      </c>
      <c r="I2650">
        <v>309.32</v>
      </c>
      <c r="J2650" t="s">
        <v>26</v>
      </c>
      <c r="K2650">
        <v>45000</v>
      </c>
      <c r="L2650">
        <v>32000</v>
      </c>
      <c r="M2650" t="s">
        <v>38</v>
      </c>
    </row>
    <row r="2651" spans="1:13" x14ac:dyDescent="0.4">
      <c r="A2651">
        <v>102650</v>
      </c>
      <c r="B2651" s="1">
        <v>45752.554166666669</v>
      </c>
      <c r="C2651" t="s">
        <v>23</v>
      </c>
      <c r="D2651" t="s">
        <v>46</v>
      </c>
      <c r="E2651" t="s">
        <v>15</v>
      </c>
      <c r="F2651" t="s">
        <v>16</v>
      </c>
      <c r="G2651">
        <v>36</v>
      </c>
      <c r="H2651">
        <v>620</v>
      </c>
      <c r="I2651">
        <v>757.46</v>
      </c>
      <c r="J2651" t="s">
        <v>47</v>
      </c>
      <c r="K2651">
        <v>4500</v>
      </c>
      <c r="L2651">
        <v>2800</v>
      </c>
      <c r="M2651" t="s">
        <v>18</v>
      </c>
    </row>
    <row r="2652" spans="1:13" x14ac:dyDescent="0.4">
      <c r="A2652">
        <v>102651</v>
      </c>
      <c r="B2652" s="1">
        <v>45745.637499999997</v>
      </c>
      <c r="C2652" t="s">
        <v>19</v>
      </c>
      <c r="D2652" t="s">
        <v>35</v>
      </c>
      <c r="E2652" t="s">
        <v>15</v>
      </c>
      <c r="F2652" t="s">
        <v>25</v>
      </c>
      <c r="G2652">
        <v>44</v>
      </c>
      <c r="H2652">
        <v>789</v>
      </c>
      <c r="I2652">
        <v>1189.77</v>
      </c>
      <c r="J2652" t="s">
        <v>36</v>
      </c>
      <c r="K2652">
        <v>12000</v>
      </c>
      <c r="L2652">
        <v>8000</v>
      </c>
      <c r="M2652" t="s">
        <v>27</v>
      </c>
    </row>
    <row r="2653" spans="1:13" x14ac:dyDescent="0.4">
      <c r="A2653">
        <v>102652</v>
      </c>
      <c r="B2653" s="1">
        <v>45701.878472222219</v>
      </c>
      <c r="C2653" t="s">
        <v>34</v>
      </c>
      <c r="D2653" t="s">
        <v>35</v>
      </c>
      <c r="E2653" t="s">
        <v>29</v>
      </c>
      <c r="F2653" t="s">
        <v>37</v>
      </c>
      <c r="G2653">
        <v>6</v>
      </c>
      <c r="H2653">
        <v>948</v>
      </c>
      <c r="I2653">
        <v>519.12</v>
      </c>
      <c r="J2653" t="s">
        <v>49</v>
      </c>
      <c r="K2653">
        <v>8500</v>
      </c>
      <c r="L2653">
        <v>5500</v>
      </c>
      <c r="M2653" t="s">
        <v>38</v>
      </c>
    </row>
    <row r="2654" spans="1:13" x14ac:dyDescent="0.4">
      <c r="A2654">
        <v>102653</v>
      </c>
      <c r="B2654" s="1">
        <v>45935.512499999997</v>
      </c>
      <c r="C2654" t="s">
        <v>39</v>
      </c>
      <c r="D2654" t="s">
        <v>28</v>
      </c>
      <c r="E2654" t="s">
        <v>15</v>
      </c>
      <c r="F2654" t="s">
        <v>37</v>
      </c>
      <c r="G2654">
        <v>1</v>
      </c>
      <c r="H2654">
        <v>976</v>
      </c>
      <c r="I2654">
        <v>433.53</v>
      </c>
      <c r="J2654" t="s">
        <v>30</v>
      </c>
      <c r="K2654">
        <v>450</v>
      </c>
      <c r="L2654">
        <v>200</v>
      </c>
      <c r="M2654" t="s">
        <v>38</v>
      </c>
    </row>
    <row r="2655" spans="1:13" x14ac:dyDescent="0.4">
      <c r="A2655">
        <v>102654</v>
      </c>
      <c r="B2655" s="1">
        <v>45828.217361111114</v>
      </c>
      <c r="C2655" t="s">
        <v>39</v>
      </c>
      <c r="D2655" t="s">
        <v>28</v>
      </c>
      <c r="E2655" t="s">
        <v>29</v>
      </c>
      <c r="F2655" t="s">
        <v>32</v>
      </c>
      <c r="G2655">
        <v>78</v>
      </c>
      <c r="H2655">
        <v>674</v>
      </c>
      <c r="I2655">
        <v>382.8</v>
      </c>
      <c r="J2655" t="s">
        <v>30</v>
      </c>
      <c r="K2655">
        <v>450</v>
      </c>
      <c r="L2655">
        <v>200</v>
      </c>
      <c r="M2655" t="s">
        <v>33</v>
      </c>
    </row>
    <row r="2656" spans="1:13" x14ac:dyDescent="0.4">
      <c r="A2656">
        <v>102655</v>
      </c>
      <c r="B2656" s="1">
        <v>45846.946527777778</v>
      </c>
      <c r="C2656" t="s">
        <v>50</v>
      </c>
      <c r="D2656" t="s">
        <v>35</v>
      </c>
      <c r="E2656" t="s">
        <v>31</v>
      </c>
      <c r="F2656" t="s">
        <v>32</v>
      </c>
      <c r="G2656">
        <v>18</v>
      </c>
      <c r="H2656">
        <v>1081</v>
      </c>
      <c r="I2656">
        <v>986.74</v>
      </c>
      <c r="J2656" t="s">
        <v>49</v>
      </c>
      <c r="K2656">
        <v>8500</v>
      </c>
      <c r="L2656">
        <v>5500</v>
      </c>
      <c r="M2656" t="s">
        <v>33</v>
      </c>
    </row>
    <row r="2657" spans="1:13" x14ac:dyDescent="0.4">
      <c r="A2657">
        <v>102656</v>
      </c>
      <c r="B2657" s="1">
        <v>46010.623611111114</v>
      </c>
      <c r="C2657" t="s">
        <v>23</v>
      </c>
      <c r="D2657" t="s">
        <v>40</v>
      </c>
      <c r="E2657" t="s">
        <v>15</v>
      </c>
      <c r="F2657" t="s">
        <v>20</v>
      </c>
      <c r="G2657">
        <v>48</v>
      </c>
      <c r="H2657">
        <v>304</v>
      </c>
      <c r="I2657">
        <v>404.49</v>
      </c>
      <c r="J2657" t="s">
        <v>41</v>
      </c>
      <c r="K2657">
        <v>5500</v>
      </c>
      <c r="L2657">
        <v>3500</v>
      </c>
      <c r="M2657" t="s">
        <v>22</v>
      </c>
    </row>
    <row r="2658" spans="1:13" x14ac:dyDescent="0.4">
      <c r="A2658">
        <v>102657</v>
      </c>
      <c r="B2658" s="1">
        <v>45841.181944444441</v>
      </c>
      <c r="C2658" t="s">
        <v>34</v>
      </c>
      <c r="D2658" t="s">
        <v>46</v>
      </c>
      <c r="E2658" t="s">
        <v>15</v>
      </c>
      <c r="F2658" t="s">
        <v>25</v>
      </c>
      <c r="G2658">
        <v>66</v>
      </c>
      <c r="H2658">
        <v>398</v>
      </c>
      <c r="I2658">
        <v>580.38</v>
      </c>
      <c r="J2658" t="s">
        <v>47</v>
      </c>
      <c r="K2658">
        <v>4500</v>
      </c>
      <c r="L2658">
        <v>2800</v>
      </c>
      <c r="M2658" t="s">
        <v>27</v>
      </c>
    </row>
    <row r="2659" spans="1:13" x14ac:dyDescent="0.4">
      <c r="A2659">
        <v>102658</v>
      </c>
      <c r="B2659" s="1">
        <v>45660.675000000003</v>
      </c>
      <c r="C2659" t="s">
        <v>42</v>
      </c>
      <c r="D2659" t="s">
        <v>28</v>
      </c>
      <c r="E2659" t="s">
        <v>15</v>
      </c>
      <c r="F2659" t="s">
        <v>25</v>
      </c>
      <c r="G2659">
        <v>99</v>
      </c>
      <c r="H2659">
        <v>608</v>
      </c>
      <c r="I2659">
        <v>694.28</v>
      </c>
      <c r="J2659" t="s">
        <v>30</v>
      </c>
      <c r="K2659">
        <v>450</v>
      </c>
      <c r="L2659">
        <v>200</v>
      </c>
      <c r="M2659" t="s">
        <v>27</v>
      </c>
    </row>
    <row r="2660" spans="1:13" x14ac:dyDescent="0.4">
      <c r="A2660">
        <v>102659</v>
      </c>
      <c r="B2660" s="1">
        <v>45848.194444444445</v>
      </c>
      <c r="C2660" t="s">
        <v>39</v>
      </c>
      <c r="D2660" t="s">
        <v>40</v>
      </c>
      <c r="E2660" t="s">
        <v>15</v>
      </c>
      <c r="F2660" t="s">
        <v>37</v>
      </c>
      <c r="G2660">
        <v>56</v>
      </c>
      <c r="H2660">
        <v>1062</v>
      </c>
      <c r="I2660">
        <v>382.29</v>
      </c>
      <c r="J2660" t="s">
        <v>52</v>
      </c>
      <c r="K2660">
        <v>1500</v>
      </c>
      <c r="L2660">
        <v>800</v>
      </c>
      <c r="M2660" t="s">
        <v>38</v>
      </c>
    </row>
    <row r="2661" spans="1:13" x14ac:dyDescent="0.4">
      <c r="A2661">
        <v>102660</v>
      </c>
      <c r="B2661" s="1">
        <v>45775.727777777778</v>
      </c>
      <c r="C2661" t="s">
        <v>42</v>
      </c>
      <c r="D2661" t="s">
        <v>24</v>
      </c>
      <c r="E2661" t="s">
        <v>29</v>
      </c>
      <c r="F2661" t="s">
        <v>20</v>
      </c>
      <c r="G2661">
        <v>91</v>
      </c>
      <c r="H2661">
        <v>974</v>
      </c>
      <c r="I2661">
        <v>1043.49</v>
      </c>
      <c r="J2661" t="s">
        <v>60</v>
      </c>
      <c r="K2661">
        <v>25000</v>
      </c>
      <c r="L2661">
        <v>18000</v>
      </c>
      <c r="M2661" t="s">
        <v>22</v>
      </c>
    </row>
    <row r="2662" spans="1:13" x14ac:dyDescent="0.4">
      <c r="A2662">
        <v>102661</v>
      </c>
      <c r="B2662" s="1">
        <v>45676.413194444445</v>
      </c>
      <c r="C2662" t="s">
        <v>42</v>
      </c>
      <c r="D2662" t="s">
        <v>43</v>
      </c>
      <c r="E2662" t="s">
        <v>31</v>
      </c>
      <c r="F2662" t="s">
        <v>37</v>
      </c>
      <c r="G2662">
        <v>27</v>
      </c>
      <c r="H2662">
        <v>376</v>
      </c>
      <c r="I2662">
        <v>223.43</v>
      </c>
      <c r="J2662" t="s">
        <v>61</v>
      </c>
      <c r="K2662">
        <v>2800</v>
      </c>
      <c r="L2662">
        <v>1500</v>
      </c>
      <c r="M2662" t="s">
        <v>38</v>
      </c>
    </row>
    <row r="2663" spans="1:13" x14ac:dyDescent="0.4">
      <c r="A2663">
        <v>102662</v>
      </c>
      <c r="B2663" s="1">
        <v>45680.756944444445</v>
      </c>
      <c r="C2663" t="s">
        <v>45</v>
      </c>
      <c r="D2663" t="s">
        <v>46</v>
      </c>
      <c r="E2663" t="s">
        <v>29</v>
      </c>
      <c r="F2663" t="s">
        <v>25</v>
      </c>
      <c r="G2663">
        <v>90</v>
      </c>
      <c r="H2663">
        <v>466</v>
      </c>
      <c r="I2663">
        <v>435.22</v>
      </c>
      <c r="J2663" t="s">
        <v>53</v>
      </c>
      <c r="K2663">
        <v>15000</v>
      </c>
      <c r="L2663">
        <v>9500</v>
      </c>
      <c r="M2663" t="s">
        <v>27</v>
      </c>
    </row>
    <row r="2664" spans="1:13" x14ac:dyDescent="0.4">
      <c r="A2664">
        <v>102663</v>
      </c>
      <c r="B2664" s="1">
        <v>45687.075694444444</v>
      </c>
      <c r="C2664" t="s">
        <v>39</v>
      </c>
      <c r="D2664" t="s">
        <v>46</v>
      </c>
      <c r="E2664" t="s">
        <v>29</v>
      </c>
      <c r="F2664" t="s">
        <v>37</v>
      </c>
      <c r="G2664">
        <v>58</v>
      </c>
      <c r="H2664">
        <v>648</v>
      </c>
      <c r="I2664">
        <v>1019.67</v>
      </c>
      <c r="J2664" t="s">
        <v>53</v>
      </c>
      <c r="K2664">
        <v>15000</v>
      </c>
      <c r="L2664">
        <v>9500</v>
      </c>
      <c r="M2664" t="s">
        <v>38</v>
      </c>
    </row>
    <row r="2665" spans="1:13" x14ac:dyDescent="0.4">
      <c r="A2665">
        <v>102664</v>
      </c>
      <c r="B2665" s="1">
        <v>45952.838888888888</v>
      </c>
      <c r="C2665" t="s">
        <v>34</v>
      </c>
      <c r="D2665" t="s">
        <v>55</v>
      </c>
      <c r="E2665" t="s">
        <v>29</v>
      </c>
      <c r="F2665" t="s">
        <v>32</v>
      </c>
      <c r="G2665">
        <v>34</v>
      </c>
      <c r="H2665">
        <v>368</v>
      </c>
      <c r="I2665">
        <v>2337.52</v>
      </c>
      <c r="J2665" t="s">
        <v>56</v>
      </c>
      <c r="K2665">
        <v>850</v>
      </c>
      <c r="L2665">
        <v>550</v>
      </c>
      <c r="M2665" t="s">
        <v>33</v>
      </c>
    </row>
    <row r="2666" spans="1:13" x14ac:dyDescent="0.4">
      <c r="A2666">
        <v>102665</v>
      </c>
      <c r="B2666" s="1">
        <v>45765.626388888886</v>
      </c>
      <c r="C2666" t="s">
        <v>45</v>
      </c>
      <c r="D2666" t="s">
        <v>40</v>
      </c>
      <c r="E2666" t="s">
        <v>29</v>
      </c>
      <c r="F2666" t="s">
        <v>16</v>
      </c>
      <c r="G2666">
        <v>77</v>
      </c>
      <c r="H2666">
        <v>659</v>
      </c>
      <c r="I2666">
        <v>929.29</v>
      </c>
      <c r="J2666" t="s">
        <v>41</v>
      </c>
      <c r="K2666">
        <v>5500</v>
      </c>
      <c r="L2666">
        <v>3500</v>
      </c>
      <c r="M2666" t="s">
        <v>18</v>
      </c>
    </row>
    <row r="2667" spans="1:13" x14ac:dyDescent="0.4">
      <c r="A2667">
        <v>102666</v>
      </c>
      <c r="B2667" s="1">
        <v>45938.852083333331</v>
      </c>
      <c r="C2667" t="s">
        <v>50</v>
      </c>
      <c r="D2667" t="s">
        <v>35</v>
      </c>
      <c r="E2667" t="s">
        <v>29</v>
      </c>
      <c r="F2667" t="s">
        <v>25</v>
      </c>
      <c r="G2667">
        <v>77</v>
      </c>
      <c r="H2667">
        <v>413</v>
      </c>
      <c r="I2667">
        <v>1766.32</v>
      </c>
      <c r="J2667" t="s">
        <v>36</v>
      </c>
      <c r="K2667">
        <v>12000</v>
      </c>
      <c r="L2667">
        <v>8000</v>
      </c>
      <c r="M2667" t="s">
        <v>27</v>
      </c>
    </row>
    <row r="2668" spans="1:13" x14ac:dyDescent="0.4">
      <c r="A2668">
        <v>102667</v>
      </c>
      <c r="B2668" s="1">
        <v>45785.540277777778</v>
      </c>
      <c r="C2668" t="s">
        <v>50</v>
      </c>
      <c r="D2668" t="s">
        <v>14</v>
      </c>
      <c r="E2668" t="s">
        <v>29</v>
      </c>
      <c r="F2668" t="s">
        <v>20</v>
      </c>
      <c r="G2668">
        <v>36</v>
      </c>
      <c r="H2668">
        <v>504</v>
      </c>
      <c r="I2668">
        <v>887.43</v>
      </c>
      <c r="J2668" t="s">
        <v>21</v>
      </c>
      <c r="K2668">
        <v>6500</v>
      </c>
      <c r="L2668">
        <v>4200</v>
      </c>
      <c r="M2668" t="s">
        <v>22</v>
      </c>
    </row>
    <row r="2669" spans="1:13" x14ac:dyDescent="0.4">
      <c r="A2669">
        <v>102668</v>
      </c>
      <c r="B2669" s="1">
        <v>45886.839583333334</v>
      </c>
      <c r="C2669" t="s">
        <v>34</v>
      </c>
      <c r="D2669" t="s">
        <v>46</v>
      </c>
      <c r="E2669" t="s">
        <v>29</v>
      </c>
      <c r="F2669" t="s">
        <v>25</v>
      </c>
      <c r="G2669">
        <v>22</v>
      </c>
      <c r="H2669">
        <v>882</v>
      </c>
      <c r="I2669">
        <v>434.03</v>
      </c>
      <c r="J2669" t="s">
        <v>53</v>
      </c>
      <c r="K2669">
        <v>15000</v>
      </c>
      <c r="L2669">
        <v>9500</v>
      </c>
      <c r="M2669" t="s">
        <v>27</v>
      </c>
    </row>
    <row r="2670" spans="1:13" x14ac:dyDescent="0.4">
      <c r="A2670">
        <v>102669</v>
      </c>
      <c r="B2670" s="1">
        <v>45768.894444444442</v>
      </c>
      <c r="C2670" t="s">
        <v>19</v>
      </c>
      <c r="D2670" t="s">
        <v>55</v>
      </c>
      <c r="E2670" t="s">
        <v>29</v>
      </c>
      <c r="F2670" t="s">
        <v>32</v>
      </c>
      <c r="G2670">
        <v>77</v>
      </c>
      <c r="H2670">
        <v>908</v>
      </c>
      <c r="I2670">
        <v>931.12</v>
      </c>
      <c r="J2670" t="s">
        <v>57</v>
      </c>
      <c r="K2670">
        <v>600</v>
      </c>
      <c r="L2670">
        <v>350</v>
      </c>
      <c r="M2670" t="s">
        <v>33</v>
      </c>
    </row>
    <row r="2671" spans="1:13" x14ac:dyDescent="0.4">
      <c r="A2671">
        <v>102670</v>
      </c>
      <c r="B2671" s="1">
        <v>45793.762499999997</v>
      </c>
      <c r="C2671" t="s">
        <v>50</v>
      </c>
      <c r="D2671" t="s">
        <v>14</v>
      </c>
      <c r="E2671" t="s">
        <v>15</v>
      </c>
      <c r="F2671" t="s">
        <v>37</v>
      </c>
      <c r="G2671">
        <v>94</v>
      </c>
      <c r="H2671">
        <v>1129</v>
      </c>
      <c r="I2671">
        <v>1061.58</v>
      </c>
      <c r="J2671" t="s">
        <v>17</v>
      </c>
      <c r="K2671">
        <v>3200</v>
      </c>
      <c r="L2671">
        <v>2000</v>
      </c>
      <c r="M2671" t="s">
        <v>38</v>
      </c>
    </row>
    <row r="2672" spans="1:13" x14ac:dyDescent="0.4">
      <c r="A2672">
        <v>102671</v>
      </c>
      <c r="B2672" s="1">
        <v>46019.960416666669</v>
      </c>
      <c r="C2672" t="s">
        <v>13</v>
      </c>
      <c r="D2672" t="s">
        <v>14</v>
      </c>
      <c r="E2672" t="s">
        <v>29</v>
      </c>
      <c r="F2672" t="s">
        <v>16</v>
      </c>
      <c r="G2672">
        <v>27</v>
      </c>
      <c r="H2672">
        <v>366</v>
      </c>
      <c r="I2672">
        <v>1074.51</v>
      </c>
      <c r="J2672" t="s">
        <v>17</v>
      </c>
      <c r="K2672">
        <v>3200</v>
      </c>
      <c r="L2672">
        <v>2000</v>
      </c>
      <c r="M2672" t="s">
        <v>18</v>
      </c>
    </row>
    <row r="2673" spans="1:13" x14ac:dyDescent="0.4">
      <c r="A2673">
        <v>102672</v>
      </c>
      <c r="B2673" s="1">
        <v>45843.123611111114</v>
      </c>
      <c r="C2673" t="s">
        <v>23</v>
      </c>
      <c r="D2673" t="s">
        <v>28</v>
      </c>
      <c r="E2673" t="s">
        <v>31</v>
      </c>
      <c r="F2673" t="s">
        <v>32</v>
      </c>
      <c r="G2673">
        <v>84</v>
      </c>
      <c r="H2673">
        <v>1033</v>
      </c>
      <c r="I2673">
        <v>1412.92</v>
      </c>
      <c r="J2673" t="s">
        <v>30</v>
      </c>
      <c r="K2673">
        <v>450</v>
      </c>
      <c r="L2673">
        <v>200</v>
      </c>
      <c r="M2673" t="s">
        <v>33</v>
      </c>
    </row>
    <row r="2674" spans="1:13" x14ac:dyDescent="0.4">
      <c r="A2674">
        <v>102673</v>
      </c>
      <c r="B2674" s="1">
        <v>45801.73541666667</v>
      </c>
      <c r="C2674" t="s">
        <v>45</v>
      </c>
      <c r="D2674" t="s">
        <v>46</v>
      </c>
      <c r="E2674" t="s">
        <v>31</v>
      </c>
      <c r="F2674" t="s">
        <v>20</v>
      </c>
      <c r="G2674">
        <v>13</v>
      </c>
      <c r="H2674">
        <v>999</v>
      </c>
      <c r="I2674">
        <v>985.05</v>
      </c>
      <c r="J2674" t="s">
        <v>47</v>
      </c>
      <c r="K2674">
        <v>4500</v>
      </c>
      <c r="L2674">
        <v>2800</v>
      </c>
      <c r="M2674" t="s">
        <v>22</v>
      </c>
    </row>
    <row r="2675" spans="1:13" x14ac:dyDescent="0.4">
      <c r="A2675">
        <v>102674</v>
      </c>
      <c r="B2675" s="1">
        <v>45729.552083333336</v>
      </c>
      <c r="C2675" t="s">
        <v>42</v>
      </c>
      <c r="D2675" t="s">
        <v>28</v>
      </c>
      <c r="E2675" t="s">
        <v>29</v>
      </c>
      <c r="F2675" t="s">
        <v>25</v>
      </c>
      <c r="G2675">
        <v>62</v>
      </c>
      <c r="H2675">
        <v>601</v>
      </c>
      <c r="I2675">
        <v>315.45</v>
      </c>
      <c r="J2675" t="s">
        <v>30</v>
      </c>
      <c r="K2675">
        <v>450</v>
      </c>
      <c r="L2675">
        <v>200</v>
      </c>
      <c r="M2675" t="s">
        <v>27</v>
      </c>
    </row>
    <row r="2676" spans="1:13" x14ac:dyDescent="0.4">
      <c r="A2676">
        <v>102675</v>
      </c>
      <c r="B2676" s="1">
        <v>45786.89166666667</v>
      </c>
      <c r="C2676" t="s">
        <v>48</v>
      </c>
      <c r="D2676" t="s">
        <v>43</v>
      </c>
      <c r="E2676" t="s">
        <v>29</v>
      </c>
      <c r="F2676" t="s">
        <v>32</v>
      </c>
      <c r="G2676">
        <v>52</v>
      </c>
      <c r="H2676">
        <v>365</v>
      </c>
      <c r="I2676">
        <v>2527.61</v>
      </c>
      <c r="J2676" t="s">
        <v>61</v>
      </c>
      <c r="K2676">
        <v>2800</v>
      </c>
      <c r="L2676">
        <v>1500</v>
      </c>
      <c r="M2676" t="s">
        <v>33</v>
      </c>
    </row>
    <row r="2677" spans="1:13" x14ac:dyDescent="0.4">
      <c r="A2677">
        <v>102676</v>
      </c>
      <c r="B2677" s="1">
        <v>46021.273611111108</v>
      </c>
      <c r="C2677" t="s">
        <v>48</v>
      </c>
      <c r="D2677" t="s">
        <v>40</v>
      </c>
      <c r="E2677" t="s">
        <v>29</v>
      </c>
      <c r="F2677" t="s">
        <v>37</v>
      </c>
      <c r="G2677">
        <v>98</v>
      </c>
      <c r="H2677">
        <v>851</v>
      </c>
      <c r="I2677">
        <v>2028.15</v>
      </c>
      <c r="J2677" t="s">
        <v>52</v>
      </c>
      <c r="K2677">
        <v>1500</v>
      </c>
      <c r="L2677">
        <v>800</v>
      </c>
      <c r="M2677" t="s">
        <v>38</v>
      </c>
    </row>
    <row r="2678" spans="1:13" x14ac:dyDescent="0.4">
      <c r="A2678">
        <v>102677</v>
      </c>
      <c r="B2678" s="1">
        <v>45918.484027777777</v>
      </c>
      <c r="C2678" t="s">
        <v>13</v>
      </c>
      <c r="D2678" t="s">
        <v>14</v>
      </c>
      <c r="E2678" t="s">
        <v>31</v>
      </c>
      <c r="F2678" t="s">
        <v>20</v>
      </c>
      <c r="G2678">
        <v>8</v>
      </c>
      <c r="H2678">
        <v>326</v>
      </c>
      <c r="I2678">
        <v>992.7</v>
      </c>
      <c r="J2678" t="s">
        <v>21</v>
      </c>
      <c r="K2678">
        <v>6500</v>
      </c>
      <c r="L2678">
        <v>4200</v>
      </c>
      <c r="M2678" t="s">
        <v>22</v>
      </c>
    </row>
    <row r="2679" spans="1:13" x14ac:dyDescent="0.4">
      <c r="A2679">
        <v>102678</v>
      </c>
      <c r="B2679" s="1">
        <v>45660.675694444442</v>
      </c>
      <c r="C2679" t="s">
        <v>42</v>
      </c>
      <c r="D2679" t="s">
        <v>28</v>
      </c>
      <c r="E2679" t="s">
        <v>29</v>
      </c>
      <c r="F2679" t="s">
        <v>20</v>
      </c>
      <c r="G2679">
        <v>93</v>
      </c>
      <c r="H2679">
        <v>875</v>
      </c>
      <c r="I2679">
        <v>1035.96</v>
      </c>
      <c r="J2679" t="s">
        <v>54</v>
      </c>
      <c r="K2679">
        <v>2500</v>
      </c>
      <c r="L2679">
        <v>1500</v>
      </c>
      <c r="M2679" t="s">
        <v>22</v>
      </c>
    </row>
    <row r="2680" spans="1:13" x14ac:dyDescent="0.4">
      <c r="A2680">
        <v>102679</v>
      </c>
      <c r="B2680" s="1">
        <v>45761.493750000001</v>
      </c>
      <c r="C2680" t="s">
        <v>50</v>
      </c>
      <c r="D2680" t="s">
        <v>55</v>
      </c>
      <c r="E2680" t="s">
        <v>15</v>
      </c>
      <c r="F2680" t="s">
        <v>32</v>
      </c>
      <c r="G2680">
        <v>57</v>
      </c>
      <c r="H2680">
        <v>1024</v>
      </c>
      <c r="I2680">
        <v>348.66</v>
      </c>
      <c r="J2680" t="s">
        <v>58</v>
      </c>
      <c r="K2680">
        <v>1200</v>
      </c>
      <c r="L2680">
        <v>800</v>
      </c>
      <c r="M2680" t="s">
        <v>33</v>
      </c>
    </row>
    <row r="2681" spans="1:13" x14ac:dyDescent="0.4">
      <c r="A2681">
        <v>102680</v>
      </c>
      <c r="B2681" s="1">
        <v>45881.120138888888</v>
      </c>
      <c r="C2681" t="s">
        <v>50</v>
      </c>
      <c r="D2681" t="s">
        <v>28</v>
      </c>
      <c r="E2681" t="s">
        <v>29</v>
      </c>
      <c r="F2681" t="s">
        <v>16</v>
      </c>
      <c r="G2681">
        <v>17</v>
      </c>
      <c r="H2681">
        <v>874</v>
      </c>
      <c r="I2681">
        <v>874.66</v>
      </c>
      <c r="J2681" t="s">
        <v>30</v>
      </c>
      <c r="K2681">
        <v>450</v>
      </c>
      <c r="L2681">
        <v>200</v>
      </c>
      <c r="M2681" t="s">
        <v>18</v>
      </c>
    </row>
    <row r="2682" spans="1:13" x14ac:dyDescent="0.4">
      <c r="A2682">
        <v>102681</v>
      </c>
      <c r="B2682" s="1">
        <v>45977.920138888891</v>
      </c>
      <c r="C2682" t="s">
        <v>19</v>
      </c>
      <c r="D2682" t="s">
        <v>35</v>
      </c>
      <c r="E2682" t="s">
        <v>15</v>
      </c>
      <c r="F2682" t="s">
        <v>37</v>
      </c>
      <c r="G2682">
        <v>56</v>
      </c>
      <c r="H2682">
        <v>1030</v>
      </c>
      <c r="I2682">
        <v>811.47</v>
      </c>
      <c r="J2682" t="s">
        <v>49</v>
      </c>
      <c r="K2682">
        <v>8500</v>
      </c>
      <c r="L2682">
        <v>5500</v>
      </c>
      <c r="M2682" t="s">
        <v>38</v>
      </c>
    </row>
    <row r="2683" spans="1:13" x14ac:dyDescent="0.4">
      <c r="A2683">
        <v>102682</v>
      </c>
      <c r="B2683" s="1">
        <v>46019.3</v>
      </c>
      <c r="C2683" t="s">
        <v>34</v>
      </c>
      <c r="D2683" t="s">
        <v>43</v>
      </c>
      <c r="E2683" t="s">
        <v>15</v>
      </c>
      <c r="F2683" t="s">
        <v>25</v>
      </c>
      <c r="G2683">
        <v>18</v>
      </c>
      <c r="H2683">
        <v>920</v>
      </c>
      <c r="I2683">
        <v>910.29</v>
      </c>
      <c r="J2683" t="s">
        <v>51</v>
      </c>
      <c r="K2683">
        <v>1800</v>
      </c>
      <c r="L2683">
        <v>900</v>
      </c>
      <c r="M2683" t="s">
        <v>27</v>
      </c>
    </row>
    <row r="2684" spans="1:13" x14ac:dyDescent="0.4">
      <c r="A2684">
        <v>102683</v>
      </c>
      <c r="B2684" s="1">
        <v>46011.722222222219</v>
      </c>
      <c r="C2684" t="s">
        <v>39</v>
      </c>
      <c r="D2684" t="s">
        <v>14</v>
      </c>
      <c r="E2684" t="s">
        <v>29</v>
      </c>
      <c r="F2684" t="s">
        <v>16</v>
      </c>
      <c r="G2684">
        <v>7</v>
      </c>
      <c r="H2684">
        <v>549</v>
      </c>
      <c r="I2684">
        <v>577.77</v>
      </c>
      <c r="J2684" t="s">
        <v>17</v>
      </c>
      <c r="K2684">
        <v>3200</v>
      </c>
      <c r="L2684">
        <v>2000</v>
      </c>
      <c r="M2684" t="s">
        <v>18</v>
      </c>
    </row>
    <row r="2685" spans="1:13" x14ac:dyDescent="0.4">
      <c r="A2685">
        <v>102684</v>
      </c>
      <c r="B2685" s="1">
        <v>45667.838888888888</v>
      </c>
      <c r="C2685" t="s">
        <v>13</v>
      </c>
      <c r="D2685" t="s">
        <v>24</v>
      </c>
      <c r="E2685" t="s">
        <v>31</v>
      </c>
      <c r="F2685" t="s">
        <v>16</v>
      </c>
      <c r="G2685">
        <v>55</v>
      </c>
      <c r="H2685">
        <v>584</v>
      </c>
      <c r="I2685">
        <v>695.9</v>
      </c>
      <c r="J2685" t="s">
        <v>60</v>
      </c>
      <c r="K2685">
        <v>25000</v>
      </c>
      <c r="L2685">
        <v>18000</v>
      </c>
      <c r="M2685" t="s">
        <v>18</v>
      </c>
    </row>
    <row r="2686" spans="1:13" x14ac:dyDescent="0.4">
      <c r="A2686">
        <v>102685</v>
      </c>
      <c r="B2686" s="1">
        <v>45959.834722222222</v>
      </c>
      <c r="C2686" t="s">
        <v>13</v>
      </c>
      <c r="D2686" t="s">
        <v>28</v>
      </c>
      <c r="E2686" t="s">
        <v>29</v>
      </c>
      <c r="F2686" t="s">
        <v>32</v>
      </c>
      <c r="G2686">
        <v>63</v>
      </c>
      <c r="H2686">
        <v>379</v>
      </c>
      <c r="I2686">
        <v>766.54</v>
      </c>
      <c r="J2686" t="s">
        <v>30</v>
      </c>
      <c r="K2686">
        <v>450</v>
      </c>
      <c r="L2686">
        <v>200</v>
      </c>
      <c r="M2686" t="s">
        <v>33</v>
      </c>
    </row>
    <row r="2687" spans="1:13" x14ac:dyDescent="0.4">
      <c r="A2687">
        <v>102686</v>
      </c>
      <c r="B2687" s="1">
        <v>45888.597222222219</v>
      </c>
      <c r="C2687" t="s">
        <v>39</v>
      </c>
      <c r="D2687" t="s">
        <v>40</v>
      </c>
      <c r="E2687" t="s">
        <v>31</v>
      </c>
      <c r="F2687" t="s">
        <v>20</v>
      </c>
      <c r="G2687">
        <v>25</v>
      </c>
      <c r="H2687">
        <v>601</v>
      </c>
      <c r="I2687">
        <v>424.9</v>
      </c>
      <c r="J2687" t="s">
        <v>41</v>
      </c>
      <c r="K2687">
        <v>5500</v>
      </c>
      <c r="L2687">
        <v>3500</v>
      </c>
      <c r="M2687" t="s">
        <v>22</v>
      </c>
    </row>
    <row r="2688" spans="1:13" x14ac:dyDescent="0.4">
      <c r="A2688">
        <v>102687</v>
      </c>
      <c r="B2688" s="1">
        <v>45876.75277777778</v>
      </c>
      <c r="C2688" t="s">
        <v>39</v>
      </c>
      <c r="D2688" t="s">
        <v>35</v>
      </c>
      <c r="E2688" t="s">
        <v>29</v>
      </c>
      <c r="F2688" t="s">
        <v>32</v>
      </c>
      <c r="G2688">
        <v>86</v>
      </c>
      <c r="H2688">
        <v>757</v>
      </c>
      <c r="I2688">
        <v>2000.92</v>
      </c>
      <c r="J2688" t="s">
        <v>49</v>
      </c>
      <c r="K2688">
        <v>8500</v>
      </c>
      <c r="L2688">
        <v>5500</v>
      </c>
      <c r="M2688" t="s">
        <v>33</v>
      </c>
    </row>
    <row r="2689" spans="1:13" x14ac:dyDescent="0.4">
      <c r="A2689">
        <v>102688</v>
      </c>
      <c r="B2689" s="1">
        <v>45723.502083333333</v>
      </c>
      <c r="C2689" t="s">
        <v>34</v>
      </c>
      <c r="D2689" t="s">
        <v>24</v>
      </c>
      <c r="E2689" t="s">
        <v>15</v>
      </c>
      <c r="F2689" t="s">
        <v>25</v>
      </c>
      <c r="G2689">
        <v>49</v>
      </c>
      <c r="H2689">
        <v>414</v>
      </c>
      <c r="I2689">
        <v>471</v>
      </c>
      <c r="J2689" t="s">
        <v>59</v>
      </c>
      <c r="K2689">
        <v>3500</v>
      </c>
      <c r="L2689">
        <v>2200</v>
      </c>
      <c r="M2689" t="s">
        <v>27</v>
      </c>
    </row>
    <row r="2690" spans="1:13" x14ac:dyDescent="0.4">
      <c r="A2690">
        <v>102689</v>
      </c>
      <c r="B2690" s="1">
        <v>45769.62777777778</v>
      </c>
      <c r="C2690" t="s">
        <v>23</v>
      </c>
      <c r="D2690" t="s">
        <v>40</v>
      </c>
      <c r="E2690" t="s">
        <v>29</v>
      </c>
      <c r="F2690" t="s">
        <v>32</v>
      </c>
      <c r="G2690">
        <v>25</v>
      </c>
      <c r="H2690">
        <v>446</v>
      </c>
      <c r="I2690">
        <v>1039.4000000000001</v>
      </c>
      <c r="J2690" t="s">
        <v>52</v>
      </c>
      <c r="K2690">
        <v>1500</v>
      </c>
      <c r="L2690">
        <v>800</v>
      </c>
      <c r="M2690" t="s">
        <v>33</v>
      </c>
    </row>
    <row r="2691" spans="1:13" x14ac:dyDescent="0.4">
      <c r="A2691">
        <v>102690</v>
      </c>
      <c r="B2691" s="1">
        <v>45670.584722222222</v>
      </c>
      <c r="C2691" t="s">
        <v>39</v>
      </c>
      <c r="D2691" t="s">
        <v>14</v>
      </c>
      <c r="E2691" t="s">
        <v>15</v>
      </c>
      <c r="F2691" t="s">
        <v>20</v>
      </c>
      <c r="G2691">
        <v>6</v>
      </c>
      <c r="H2691">
        <v>953</v>
      </c>
      <c r="I2691">
        <v>955.35</v>
      </c>
      <c r="J2691" t="s">
        <v>17</v>
      </c>
      <c r="K2691">
        <v>3200</v>
      </c>
      <c r="L2691">
        <v>2000</v>
      </c>
      <c r="M2691" t="s">
        <v>22</v>
      </c>
    </row>
    <row r="2692" spans="1:13" x14ac:dyDescent="0.4">
      <c r="A2692">
        <v>102691</v>
      </c>
      <c r="B2692" s="1">
        <v>45743.448611111111</v>
      </c>
      <c r="C2692" t="s">
        <v>45</v>
      </c>
      <c r="D2692" t="s">
        <v>40</v>
      </c>
      <c r="E2692" t="s">
        <v>15</v>
      </c>
      <c r="F2692" t="s">
        <v>37</v>
      </c>
      <c r="G2692">
        <v>98</v>
      </c>
      <c r="H2692">
        <v>1058</v>
      </c>
      <c r="I2692">
        <v>2422.54</v>
      </c>
      <c r="J2692" t="s">
        <v>41</v>
      </c>
      <c r="K2692">
        <v>5500</v>
      </c>
      <c r="L2692">
        <v>3500</v>
      </c>
      <c r="M2692" t="s">
        <v>38</v>
      </c>
    </row>
    <row r="2693" spans="1:13" x14ac:dyDescent="0.4">
      <c r="A2693">
        <v>102692</v>
      </c>
      <c r="B2693" s="1">
        <v>45891.536805555559</v>
      </c>
      <c r="C2693" t="s">
        <v>23</v>
      </c>
      <c r="D2693" t="s">
        <v>55</v>
      </c>
      <c r="E2693" t="s">
        <v>15</v>
      </c>
      <c r="F2693" t="s">
        <v>20</v>
      </c>
      <c r="G2693">
        <v>38</v>
      </c>
      <c r="H2693">
        <v>371</v>
      </c>
      <c r="I2693">
        <v>169.87</v>
      </c>
      <c r="J2693" t="s">
        <v>57</v>
      </c>
      <c r="K2693">
        <v>600</v>
      </c>
      <c r="L2693">
        <v>350</v>
      </c>
      <c r="M2693" t="s">
        <v>22</v>
      </c>
    </row>
    <row r="2694" spans="1:13" x14ac:dyDescent="0.4">
      <c r="A2694">
        <v>102693</v>
      </c>
      <c r="B2694" s="1">
        <v>45747.865972222222</v>
      </c>
      <c r="C2694" t="s">
        <v>19</v>
      </c>
      <c r="D2694" t="s">
        <v>14</v>
      </c>
      <c r="E2694" t="s">
        <v>29</v>
      </c>
      <c r="F2694" t="s">
        <v>37</v>
      </c>
      <c r="G2694">
        <v>74</v>
      </c>
      <c r="H2694">
        <v>675</v>
      </c>
      <c r="I2694">
        <v>488.77</v>
      </c>
      <c r="J2694" t="s">
        <v>17</v>
      </c>
      <c r="K2694">
        <v>3200</v>
      </c>
      <c r="L2694">
        <v>2000</v>
      </c>
      <c r="M2694" t="s">
        <v>38</v>
      </c>
    </row>
    <row r="2695" spans="1:13" x14ac:dyDescent="0.4">
      <c r="A2695">
        <v>102694</v>
      </c>
      <c r="B2695" s="1">
        <v>45971.554861111108</v>
      </c>
      <c r="C2695" t="s">
        <v>23</v>
      </c>
      <c r="D2695" t="s">
        <v>43</v>
      </c>
      <c r="E2695" t="s">
        <v>29</v>
      </c>
      <c r="F2695" t="s">
        <v>16</v>
      </c>
      <c r="G2695">
        <v>98</v>
      </c>
      <c r="H2695">
        <v>477</v>
      </c>
      <c r="I2695">
        <v>1162.23</v>
      </c>
      <c r="J2695" t="s">
        <v>61</v>
      </c>
      <c r="K2695">
        <v>2800</v>
      </c>
      <c r="L2695">
        <v>1500</v>
      </c>
      <c r="M2695" t="s">
        <v>18</v>
      </c>
    </row>
    <row r="2696" spans="1:13" x14ac:dyDescent="0.4">
      <c r="A2696">
        <v>102695</v>
      </c>
      <c r="B2696" s="1">
        <v>45711.506249999999</v>
      </c>
      <c r="C2696" t="s">
        <v>48</v>
      </c>
      <c r="D2696" t="s">
        <v>43</v>
      </c>
      <c r="E2696" t="s">
        <v>15</v>
      </c>
      <c r="F2696" t="s">
        <v>37</v>
      </c>
      <c r="G2696">
        <v>63</v>
      </c>
      <c r="H2696">
        <v>1180</v>
      </c>
      <c r="I2696">
        <v>171.31</v>
      </c>
      <c r="J2696" t="s">
        <v>51</v>
      </c>
      <c r="K2696">
        <v>1800</v>
      </c>
      <c r="L2696">
        <v>900</v>
      </c>
      <c r="M2696" t="s">
        <v>38</v>
      </c>
    </row>
    <row r="2697" spans="1:13" x14ac:dyDescent="0.4">
      <c r="A2697">
        <v>102696</v>
      </c>
      <c r="B2697" s="1">
        <v>45669.322222222225</v>
      </c>
      <c r="C2697" t="s">
        <v>13</v>
      </c>
      <c r="D2697" t="s">
        <v>43</v>
      </c>
      <c r="E2697" t="s">
        <v>31</v>
      </c>
      <c r="F2697" t="s">
        <v>20</v>
      </c>
      <c r="G2697">
        <v>62</v>
      </c>
      <c r="H2697">
        <v>635</v>
      </c>
      <c r="I2697">
        <v>818.74</v>
      </c>
      <c r="J2697" t="s">
        <v>44</v>
      </c>
      <c r="K2697">
        <v>4500</v>
      </c>
      <c r="L2697">
        <v>2500</v>
      </c>
      <c r="M2697" t="s">
        <v>22</v>
      </c>
    </row>
    <row r="2698" spans="1:13" x14ac:dyDescent="0.4">
      <c r="A2698">
        <v>102697</v>
      </c>
      <c r="B2698" s="1">
        <v>45866.441666666666</v>
      </c>
      <c r="C2698" t="s">
        <v>39</v>
      </c>
      <c r="D2698" t="s">
        <v>55</v>
      </c>
      <c r="E2698" t="s">
        <v>15</v>
      </c>
      <c r="F2698" t="s">
        <v>20</v>
      </c>
      <c r="G2698">
        <v>73</v>
      </c>
      <c r="H2698">
        <v>464</v>
      </c>
      <c r="I2698">
        <v>416.79</v>
      </c>
      <c r="J2698" t="s">
        <v>56</v>
      </c>
      <c r="K2698">
        <v>850</v>
      </c>
      <c r="L2698">
        <v>550</v>
      </c>
      <c r="M2698" t="s">
        <v>22</v>
      </c>
    </row>
    <row r="2699" spans="1:13" x14ac:dyDescent="0.4">
      <c r="A2699">
        <v>102698</v>
      </c>
      <c r="B2699" s="1">
        <v>45671.543749999997</v>
      </c>
      <c r="C2699" t="s">
        <v>13</v>
      </c>
      <c r="D2699" t="s">
        <v>14</v>
      </c>
      <c r="E2699" t="s">
        <v>15</v>
      </c>
      <c r="F2699" t="s">
        <v>37</v>
      </c>
      <c r="G2699">
        <v>90</v>
      </c>
      <c r="H2699">
        <v>924</v>
      </c>
      <c r="I2699">
        <v>481.38</v>
      </c>
      <c r="J2699" t="s">
        <v>17</v>
      </c>
      <c r="K2699">
        <v>3200</v>
      </c>
      <c r="L2699">
        <v>2000</v>
      </c>
      <c r="M2699" t="s">
        <v>38</v>
      </c>
    </row>
    <row r="2700" spans="1:13" x14ac:dyDescent="0.4">
      <c r="A2700">
        <v>102699</v>
      </c>
      <c r="B2700" s="1">
        <v>45778.773611111108</v>
      </c>
      <c r="C2700" t="s">
        <v>13</v>
      </c>
      <c r="D2700" t="s">
        <v>55</v>
      </c>
      <c r="E2700" t="s">
        <v>15</v>
      </c>
      <c r="F2700" t="s">
        <v>25</v>
      </c>
      <c r="G2700">
        <v>15</v>
      </c>
      <c r="H2700">
        <v>1134</v>
      </c>
      <c r="I2700">
        <v>2651.92</v>
      </c>
      <c r="J2700" t="s">
        <v>58</v>
      </c>
      <c r="K2700">
        <v>1200</v>
      </c>
      <c r="L2700">
        <v>800</v>
      </c>
      <c r="M2700" t="s">
        <v>27</v>
      </c>
    </row>
    <row r="2701" spans="1:13" x14ac:dyDescent="0.4">
      <c r="A2701">
        <v>102700</v>
      </c>
      <c r="B2701" s="1">
        <v>45677.595138888886</v>
      </c>
      <c r="C2701" t="s">
        <v>13</v>
      </c>
      <c r="D2701" t="s">
        <v>46</v>
      </c>
      <c r="E2701" t="s">
        <v>29</v>
      </c>
      <c r="F2701" t="s">
        <v>32</v>
      </c>
      <c r="G2701">
        <v>8</v>
      </c>
      <c r="H2701">
        <v>743</v>
      </c>
      <c r="I2701">
        <v>229.61</v>
      </c>
      <c r="J2701" t="s">
        <v>53</v>
      </c>
      <c r="K2701">
        <v>15000</v>
      </c>
      <c r="L2701">
        <v>9500</v>
      </c>
      <c r="M2701" t="s">
        <v>33</v>
      </c>
    </row>
    <row r="2702" spans="1:13" x14ac:dyDescent="0.4">
      <c r="A2702">
        <v>102701</v>
      </c>
      <c r="B2702" s="1">
        <v>45732.884722222225</v>
      </c>
      <c r="C2702" t="s">
        <v>50</v>
      </c>
      <c r="D2702" t="s">
        <v>14</v>
      </c>
      <c r="E2702" t="s">
        <v>15</v>
      </c>
      <c r="F2702" t="s">
        <v>37</v>
      </c>
      <c r="G2702">
        <v>35</v>
      </c>
      <c r="H2702">
        <v>397</v>
      </c>
      <c r="I2702">
        <v>509.55</v>
      </c>
      <c r="J2702" t="s">
        <v>21</v>
      </c>
      <c r="K2702">
        <v>6500</v>
      </c>
      <c r="L2702">
        <v>4200</v>
      </c>
      <c r="M2702" t="s">
        <v>38</v>
      </c>
    </row>
    <row r="2703" spans="1:13" x14ac:dyDescent="0.4">
      <c r="A2703">
        <v>102702</v>
      </c>
      <c r="B2703" s="1">
        <v>45900.375694444447</v>
      </c>
      <c r="C2703" t="s">
        <v>45</v>
      </c>
      <c r="D2703" t="s">
        <v>55</v>
      </c>
      <c r="E2703" t="s">
        <v>15</v>
      </c>
      <c r="F2703" t="s">
        <v>37</v>
      </c>
      <c r="G2703">
        <v>82</v>
      </c>
      <c r="H2703">
        <v>600</v>
      </c>
      <c r="I2703">
        <v>619.74</v>
      </c>
      <c r="J2703" t="s">
        <v>56</v>
      </c>
      <c r="K2703">
        <v>850</v>
      </c>
      <c r="L2703">
        <v>550</v>
      </c>
      <c r="M2703" t="s">
        <v>38</v>
      </c>
    </row>
    <row r="2704" spans="1:13" x14ac:dyDescent="0.4">
      <c r="A2704">
        <v>102703</v>
      </c>
      <c r="B2704" s="1">
        <v>45880.156944444447</v>
      </c>
      <c r="C2704" t="s">
        <v>13</v>
      </c>
      <c r="D2704" t="s">
        <v>24</v>
      </c>
      <c r="E2704" t="s">
        <v>31</v>
      </c>
      <c r="F2704" t="s">
        <v>25</v>
      </c>
      <c r="G2704">
        <v>72</v>
      </c>
      <c r="H2704">
        <v>417</v>
      </c>
      <c r="I2704">
        <v>384.75</v>
      </c>
      <c r="J2704" t="s">
        <v>60</v>
      </c>
      <c r="K2704">
        <v>25000</v>
      </c>
      <c r="L2704">
        <v>18000</v>
      </c>
      <c r="M2704" t="s">
        <v>27</v>
      </c>
    </row>
    <row r="2705" spans="1:13" x14ac:dyDescent="0.4">
      <c r="A2705">
        <v>102704</v>
      </c>
      <c r="B2705" s="1">
        <v>45727.274305555555</v>
      </c>
      <c r="C2705" t="s">
        <v>45</v>
      </c>
      <c r="D2705" t="s">
        <v>14</v>
      </c>
      <c r="E2705" t="s">
        <v>31</v>
      </c>
      <c r="F2705" t="s">
        <v>32</v>
      </c>
      <c r="G2705">
        <v>7</v>
      </c>
      <c r="H2705">
        <v>385</v>
      </c>
      <c r="I2705">
        <v>950.52</v>
      </c>
      <c r="J2705" t="s">
        <v>21</v>
      </c>
      <c r="K2705">
        <v>6500</v>
      </c>
      <c r="L2705">
        <v>4200</v>
      </c>
      <c r="M2705" t="s">
        <v>33</v>
      </c>
    </row>
    <row r="2706" spans="1:13" x14ac:dyDescent="0.4">
      <c r="A2706">
        <v>102705</v>
      </c>
      <c r="B2706" s="1">
        <v>45969.973611111112</v>
      </c>
      <c r="C2706" t="s">
        <v>45</v>
      </c>
      <c r="D2706" t="s">
        <v>35</v>
      </c>
      <c r="E2706" t="s">
        <v>31</v>
      </c>
      <c r="F2706" t="s">
        <v>16</v>
      </c>
      <c r="G2706">
        <v>62</v>
      </c>
      <c r="H2706">
        <v>469</v>
      </c>
      <c r="I2706">
        <v>1481.18</v>
      </c>
      <c r="J2706" t="s">
        <v>36</v>
      </c>
      <c r="K2706">
        <v>12000</v>
      </c>
      <c r="L2706">
        <v>8000</v>
      </c>
      <c r="M2706" t="s">
        <v>18</v>
      </c>
    </row>
    <row r="2707" spans="1:13" x14ac:dyDescent="0.4">
      <c r="A2707">
        <v>102706</v>
      </c>
      <c r="B2707" s="1">
        <v>45868.211805555555</v>
      </c>
      <c r="C2707" t="s">
        <v>23</v>
      </c>
      <c r="D2707" t="s">
        <v>28</v>
      </c>
      <c r="E2707" t="s">
        <v>15</v>
      </c>
      <c r="F2707" t="s">
        <v>16</v>
      </c>
      <c r="G2707">
        <v>40</v>
      </c>
      <c r="H2707">
        <v>727</v>
      </c>
      <c r="I2707">
        <v>1924.99</v>
      </c>
      <c r="J2707" t="s">
        <v>30</v>
      </c>
      <c r="K2707">
        <v>450</v>
      </c>
      <c r="L2707">
        <v>200</v>
      </c>
      <c r="M2707" t="s">
        <v>18</v>
      </c>
    </row>
    <row r="2708" spans="1:13" x14ac:dyDescent="0.4">
      <c r="A2708">
        <v>102707</v>
      </c>
      <c r="B2708" s="1">
        <v>45758.005555555559</v>
      </c>
      <c r="C2708" t="s">
        <v>13</v>
      </c>
      <c r="D2708" t="s">
        <v>28</v>
      </c>
      <c r="E2708" t="s">
        <v>29</v>
      </c>
      <c r="F2708" t="s">
        <v>16</v>
      </c>
      <c r="G2708">
        <v>56</v>
      </c>
      <c r="H2708">
        <v>352</v>
      </c>
      <c r="I2708">
        <v>493.99</v>
      </c>
      <c r="J2708" t="s">
        <v>30</v>
      </c>
      <c r="K2708">
        <v>450</v>
      </c>
      <c r="L2708">
        <v>200</v>
      </c>
      <c r="M2708" t="s">
        <v>18</v>
      </c>
    </row>
    <row r="2709" spans="1:13" x14ac:dyDescent="0.4">
      <c r="A2709">
        <v>102708</v>
      </c>
      <c r="B2709" s="1">
        <v>45843.905555555553</v>
      </c>
      <c r="C2709" t="s">
        <v>23</v>
      </c>
      <c r="D2709" t="s">
        <v>14</v>
      </c>
      <c r="E2709" t="s">
        <v>29</v>
      </c>
      <c r="F2709" t="s">
        <v>37</v>
      </c>
      <c r="G2709">
        <v>98</v>
      </c>
      <c r="H2709">
        <v>651</v>
      </c>
      <c r="I2709">
        <v>1163.21</v>
      </c>
      <c r="J2709" t="s">
        <v>17</v>
      </c>
      <c r="K2709">
        <v>3200</v>
      </c>
      <c r="L2709">
        <v>2000</v>
      </c>
      <c r="M2709" t="s">
        <v>38</v>
      </c>
    </row>
    <row r="2710" spans="1:13" x14ac:dyDescent="0.4">
      <c r="A2710">
        <v>102709</v>
      </c>
      <c r="B2710" s="1">
        <v>45789.808333333334</v>
      </c>
      <c r="C2710" t="s">
        <v>42</v>
      </c>
      <c r="D2710" t="s">
        <v>14</v>
      </c>
      <c r="E2710" t="s">
        <v>15</v>
      </c>
      <c r="F2710" t="s">
        <v>32</v>
      </c>
      <c r="G2710">
        <v>37</v>
      </c>
      <c r="H2710">
        <v>771</v>
      </c>
      <c r="I2710">
        <v>579.82000000000005</v>
      </c>
      <c r="J2710" t="s">
        <v>21</v>
      </c>
      <c r="K2710">
        <v>6500</v>
      </c>
      <c r="L2710">
        <v>4200</v>
      </c>
      <c r="M2710" t="s">
        <v>33</v>
      </c>
    </row>
    <row r="2711" spans="1:13" x14ac:dyDescent="0.4">
      <c r="A2711">
        <v>102710</v>
      </c>
      <c r="B2711" s="1">
        <v>45768.444444444445</v>
      </c>
      <c r="C2711" t="s">
        <v>45</v>
      </c>
      <c r="D2711" t="s">
        <v>46</v>
      </c>
      <c r="E2711" t="s">
        <v>29</v>
      </c>
      <c r="F2711" t="s">
        <v>20</v>
      </c>
      <c r="G2711">
        <v>71</v>
      </c>
      <c r="H2711">
        <v>741</v>
      </c>
      <c r="I2711">
        <v>972.45</v>
      </c>
      <c r="J2711" t="s">
        <v>53</v>
      </c>
      <c r="K2711">
        <v>15000</v>
      </c>
      <c r="L2711">
        <v>9500</v>
      </c>
      <c r="M2711" t="s">
        <v>22</v>
      </c>
    </row>
    <row r="2712" spans="1:13" x14ac:dyDescent="0.4">
      <c r="A2712">
        <v>102711</v>
      </c>
      <c r="B2712" s="1">
        <v>45789.774305555555</v>
      </c>
      <c r="C2712" t="s">
        <v>13</v>
      </c>
      <c r="D2712" t="s">
        <v>55</v>
      </c>
      <c r="E2712" t="s">
        <v>29</v>
      </c>
      <c r="F2712" t="s">
        <v>16</v>
      </c>
      <c r="G2712">
        <v>94</v>
      </c>
      <c r="H2712">
        <v>390</v>
      </c>
      <c r="I2712">
        <v>364.18</v>
      </c>
      <c r="J2712" t="s">
        <v>56</v>
      </c>
      <c r="K2712">
        <v>850</v>
      </c>
      <c r="L2712">
        <v>550</v>
      </c>
      <c r="M2712" t="s">
        <v>18</v>
      </c>
    </row>
    <row r="2713" spans="1:13" x14ac:dyDescent="0.4">
      <c r="A2713">
        <v>102712</v>
      </c>
      <c r="B2713" s="1">
        <v>45677.120138888888</v>
      </c>
      <c r="C2713" t="s">
        <v>48</v>
      </c>
      <c r="D2713" t="s">
        <v>35</v>
      </c>
      <c r="E2713" t="s">
        <v>29</v>
      </c>
      <c r="F2713" t="s">
        <v>16</v>
      </c>
      <c r="G2713">
        <v>28</v>
      </c>
      <c r="H2713">
        <v>707</v>
      </c>
      <c r="I2713">
        <v>1022.79</v>
      </c>
      <c r="J2713" t="s">
        <v>36</v>
      </c>
      <c r="K2713">
        <v>12000</v>
      </c>
      <c r="L2713">
        <v>8000</v>
      </c>
      <c r="M2713" t="s">
        <v>18</v>
      </c>
    </row>
    <row r="2714" spans="1:13" x14ac:dyDescent="0.4">
      <c r="A2714">
        <v>102713</v>
      </c>
      <c r="B2714" s="1">
        <v>45681.094444444447</v>
      </c>
      <c r="C2714" t="s">
        <v>34</v>
      </c>
      <c r="D2714" t="s">
        <v>55</v>
      </c>
      <c r="E2714" t="s">
        <v>29</v>
      </c>
      <c r="F2714" t="s">
        <v>20</v>
      </c>
      <c r="G2714">
        <v>23</v>
      </c>
      <c r="H2714">
        <v>757</v>
      </c>
      <c r="I2714">
        <v>156.16</v>
      </c>
      <c r="J2714" t="s">
        <v>57</v>
      </c>
      <c r="K2714">
        <v>600</v>
      </c>
      <c r="L2714">
        <v>350</v>
      </c>
      <c r="M2714" t="s">
        <v>22</v>
      </c>
    </row>
    <row r="2715" spans="1:13" x14ac:dyDescent="0.4">
      <c r="A2715">
        <v>102714</v>
      </c>
      <c r="B2715" s="1">
        <v>45884.017361111109</v>
      </c>
      <c r="C2715" t="s">
        <v>45</v>
      </c>
      <c r="D2715" t="s">
        <v>35</v>
      </c>
      <c r="E2715" t="s">
        <v>15</v>
      </c>
      <c r="F2715" t="s">
        <v>37</v>
      </c>
      <c r="G2715">
        <v>8</v>
      </c>
      <c r="H2715">
        <v>1091</v>
      </c>
      <c r="I2715">
        <v>430.71</v>
      </c>
      <c r="J2715" t="s">
        <v>49</v>
      </c>
      <c r="K2715">
        <v>8500</v>
      </c>
      <c r="L2715">
        <v>5500</v>
      </c>
      <c r="M2715" t="s">
        <v>38</v>
      </c>
    </row>
    <row r="2716" spans="1:13" x14ac:dyDescent="0.4">
      <c r="A2716">
        <v>102715</v>
      </c>
      <c r="B2716" s="1">
        <v>45811.381249999999</v>
      </c>
      <c r="C2716" t="s">
        <v>34</v>
      </c>
      <c r="D2716" t="s">
        <v>55</v>
      </c>
      <c r="E2716" t="s">
        <v>29</v>
      </c>
      <c r="F2716" t="s">
        <v>37</v>
      </c>
      <c r="G2716">
        <v>17</v>
      </c>
      <c r="H2716">
        <v>910</v>
      </c>
      <c r="I2716">
        <v>445.94</v>
      </c>
      <c r="J2716" t="s">
        <v>56</v>
      </c>
      <c r="K2716">
        <v>850</v>
      </c>
      <c r="L2716">
        <v>550</v>
      </c>
      <c r="M2716" t="s">
        <v>38</v>
      </c>
    </row>
    <row r="2717" spans="1:13" x14ac:dyDescent="0.4">
      <c r="A2717">
        <v>102716</v>
      </c>
      <c r="B2717" s="1">
        <v>45950.545138888891</v>
      </c>
      <c r="C2717" t="s">
        <v>39</v>
      </c>
      <c r="D2717" t="s">
        <v>14</v>
      </c>
      <c r="E2717" t="s">
        <v>15</v>
      </c>
      <c r="F2717" t="s">
        <v>37</v>
      </c>
      <c r="G2717">
        <v>36</v>
      </c>
      <c r="H2717">
        <v>762</v>
      </c>
      <c r="I2717">
        <v>447.62</v>
      </c>
      <c r="J2717" t="s">
        <v>17</v>
      </c>
      <c r="K2717">
        <v>3200</v>
      </c>
      <c r="L2717">
        <v>2000</v>
      </c>
      <c r="M2717" t="s">
        <v>38</v>
      </c>
    </row>
    <row r="2718" spans="1:13" x14ac:dyDescent="0.4">
      <c r="A2718">
        <v>102717</v>
      </c>
      <c r="B2718" s="1">
        <v>45887.682638888888</v>
      </c>
      <c r="C2718" t="s">
        <v>50</v>
      </c>
      <c r="D2718" t="s">
        <v>24</v>
      </c>
      <c r="E2718" t="s">
        <v>29</v>
      </c>
      <c r="F2718" t="s">
        <v>16</v>
      </c>
      <c r="G2718">
        <v>95</v>
      </c>
      <c r="H2718">
        <v>880</v>
      </c>
      <c r="I2718">
        <v>530.58000000000004</v>
      </c>
      <c r="J2718" t="s">
        <v>26</v>
      </c>
      <c r="K2718">
        <v>45000</v>
      </c>
      <c r="L2718">
        <v>32000</v>
      </c>
      <c r="M2718" t="s">
        <v>18</v>
      </c>
    </row>
    <row r="2719" spans="1:13" x14ac:dyDescent="0.4">
      <c r="A2719">
        <v>102718</v>
      </c>
      <c r="B2719" s="1">
        <v>45967.070833333331</v>
      </c>
      <c r="C2719" t="s">
        <v>23</v>
      </c>
      <c r="D2719" t="s">
        <v>24</v>
      </c>
      <c r="E2719" t="s">
        <v>15</v>
      </c>
      <c r="F2719" t="s">
        <v>25</v>
      </c>
      <c r="G2719">
        <v>17</v>
      </c>
      <c r="H2719">
        <v>1041</v>
      </c>
      <c r="I2719">
        <v>479.98</v>
      </c>
      <c r="J2719" t="s">
        <v>60</v>
      </c>
      <c r="K2719">
        <v>25000</v>
      </c>
      <c r="L2719">
        <v>18000</v>
      </c>
      <c r="M2719" t="s">
        <v>27</v>
      </c>
    </row>
    <row r="2720" spans="1:13" x14ac:dyDescent="0.4">
      <c r="A2720">
        <v>102719</v>
      </c>
      <c r="B2720" s="1">
        <v>46016.574305555558</v>
      </c>
      <c r="C2720" t="s">
        <v>19</v>
      </c>
      <c r="D2720" t="s">
        <v>24</v>
      </c>
      <c r="E2720" t="s">
        <v>31</v>
      </c>
      <c r="F2720" t="s">
        <v>37</v>
      </c>
      <c r="G2720">
        <v>73</v>
      </c>
      <c r="H2720">
        <v>1003</v>
      </c>
      <c r="I2720">
        <v>999.7</v>
      </c>
      <c r="J2720" t="s">
        <v>26</v>
      </c>
      <c r="K2720">
        <v>45000</v>
      </c>
      <c r="L2720">
        <v>32000</v>
      </c>
      <c r="M2720" t="s">
        <v>38</v>
      </c>
    </row>
    <row r="2721" spans="1:13" x14ac:dyDescent="0.4">
      <c r="A2721">
        <v>102720</v>
      </c>
      <c r="B2721" s="1">
        <v>45859.190972222219</v>
      </c>
      <c r="C2721" t="s">
        <v>13</v>
      </c>
      <c r="D2721" t="s">
        <v>28</v>
      </c>
      <c r="E2721" t="s">
        <v>29</v>
      </c>
      <c r="F2721" t="s">
        <v>16</v>
      </c>
      <c r="G2721">
        <v>58</v>
      </c>
      <c r="H2721">
        <v>330</v>
      </c>
      <c r="I2721">
        <v>1102.1400000000001</v>
      </c>
      <c r="J2721" t="s">
        <v>30</v>
      </c>
      <c r="K2721">
        <v>450</v>
      </c>
      <c r="L2721">
        <v>200</v>
      </c>
      <c r="M2721" t="s">
        <v>18</v>
      </c>
    </row>
    <row r="2722" spans="1:13" x14ac:dyDescent="0.4">
      <c r="A2722">
        <v>102721</v>
      </c>
      <c r="B2722" s="1">
        <v>45695.277083333334</v>
      </c>
      <c r="C2722" t="s">
        <v>19</v>
      </c>
      <c r="D2722" t="s">
        <v>43</v>
      </c>
      <c r="E2722" t="s">
        <v>31</v>
      </c>
      <c r="F2722" t="s">
        <v>20</v>
      </c>
      <c r="G2722">
        <v>8</v>
      </c>
      <c r="H2722">
        <v>502</v>
      </c>
      <c r="I2722">
        <v>776.5</v>
      </c>
      <c r="J2722" t="s">
        <v>51</v>
      </c>
      <c r="K2722">
        <v>1800</v>
      </c>
      <c r="L2722">
        <v>900</v>
      </c>
      <c r="M2722" t="s">
        <v>22</v>
      </c>
    </row>
    <row r="2723" spans="1:13" x14ac:dyDescent="0.4">
      <c r="A2723">
        <v>102722</v>
      </c>
      <c r="B2723" s="1">
        <v>45917.59375</v>
      </c>
      <c r="C2723" t="s">
        <v>42</v>
      </c>
      <c r="D2723" t="s">
        <v>43</v>
      </c>
      <c r="E2723" t="s">
        <v>15</v>
      </c>
      <c r="F2723" t="s">
        <v>20</v>
      </c>
      <c r="G2723">
        <v>61</v>
      </c>
      <c r="H2723">
        <v>623</v>
      </c>
      <c r="I2723">
        <v>954</v>
      </c>
      <c r="J2723" t="s">
        <v>51</v>
      </c>
      <c r="K2723">
        <v>1800</v>
      </c>
      <c r="L2723">
        <v>900</v>
      </c>
      <c r="M2723" t="s">
        <v>22</v>
      </c>
    </row>
    <row r="2724" spans="1:13" x14ac:dyDescent="0.4">
      <c r="A2724">
        <v>102723</v>
      </c>
      <c r="B2724" s="1">
        <v>45845.861111111109</v>
      </c>
      <c r="C2724" t="s">
        <v>13</v>
      </c>
      <c r="D2724" t="s">
        <v>35</v>
      </c>
      <c r="E2724" t="s">
        <v>29</v>
      </c>
      <c r="F2724" t="s">
        <v>20</v>
      </c>
      <c r="G2724">
        <v>19</v>
      </c>
      <c r="H2724">
        <v>367</v>
      </c>
      <c r="I2724">
        <v>391.64</v>
      </c>
      <c r="J2724" t="s">
        <v>36</v>
      </c>
      <c r="K2724">
        <v>12000</v>
      </c>
      <c r="L2724">
        <v>8000</v>
      </c>
      <c r="M2724" t="s">
        <v>22</v>
      </c>
    </row>
    <row r="2725" spans="1:13" x14ac:dyDescent="0.4">
      <c r="A2725">
        <v>102724</v>
      </c>
      <c r="B2725" s="1">
        <v>45714.780555555553</v>
      </c>
      <c r="C2725" t="s">
        <v>39</v>
      </c>
      <c r="D2725" t="s">
        <v>40</v>
      </c>
      <c r="E2725" t="s">
        <v>15</v>
      </c>
      <c r="F2725" t="s">
        <v>16</v>
      </c>
      <c r="G2725">
        <v>60</v>
      </c>
      <c r="H2725">
        <v>1178</v>
      </c>
      <c r="I2725">
        <v>720.56</v>
      </c>
      <c r="J2725" t="s">
        <v>41</v>
      </c>
      <c r="K2725">
        <v>5500</v>
      </c>
      <c r="L2725">
        <v>3500</v>
      </c>
      <c r="M2725" t="s">
        <v>18</v>
      </c>
    </row>
    <row r="2726" spans="1:13" x14ac:dyDescent="0.4">
      <c r="A2726">
        <v>102725</v>
      </c>
      <c r="B2726" s="1">
        <v>45677.84097222222</v>
      </c>
      <c r="C2726" t="s">
        <v>23</v>
      </c>
      <c r="D2726" t="s">
        <v>55</v>
      </c>
      <c r="E2726" t="s">
        <v>15</v>
      </c>
      <c r="F2726" t="s">
        <v>20</v>
      </c>
      <c r="G2726">
        <v>37</v>
      </c>
      <c r="H2726">
        <v>638</v>
      </c>
      <c r="I2726">
        <v>378.8</v>
      </c>
      <c r="J2726" t="s">
        <v>56</v>
      </c>
      <c r="K2726">
        <v>850</v>
      </c>
      <c r="L2726">
        <v>550</v>
      </c>
      <c r="M2726" t="s">
        <v>22</v>
      </c>
    </row>
    <row r="2727" spans="1:13" x14ac:dyDescent="0.4">
      <c r="A2727">
        <v>102726</v>
      </c>
      <c r="B2727" s="1">
        <v>45930.213888888888</v>
      </c>
      <c r="C2727" t="s">
        <v>23</v>
      </c>
      <c r="D2727" t="s">
        <v>24</v>
      </c>
      <c r="E2727" t="s">
        <v>29</v>
      </c>
      <c r="F2727" t="s">
        <v>32</v>
      </c>
      <c r="G2727">
        <v>61</v>
      </c>
      <c r="H2727">
        <v>338</v>
      </c>
      <c r="I2727">
        <v>382.94</v>
      </c>
      <c r="J2727" t="s">
        <v>60</v>
      </c>
      <c r="K2727">
        <v>25000</v>
      </c>
      <c r="L2727">
        <v>18000</v>
      </c>
      <c r="M2727" t="s">
        <v>33</v>
      </c>
    </row>
    <row r="2728" spans="1:13" x14ac:dyDescent="0.4">
      <c r="A2728">
        <v>102727</v>
      </c>
      <c r="B2728" s="1">
        <v>45776.824999999997</v>
      </c>
      <c r="C2728" t="s">
        <v>34</v>
      </c>
      <c r="D2728" t="s">
        <v>35</v>
      </c>
      <c r="E2728" t="s">
        <v>15</v>
      </c>
      <c r="F2728" t="s">
        <v>25</v>
      </c>
      <c r="G2728">
        <v>93</v>
      </c>
      <c r="H2728">
        <v>826</v>
      </c>
      <c r="I2728">
        <v>2415.2199999999998</v>
      </c>
      <c r="J2728" t="s">
        <v>36</v>
      </c>
      <c r="K2728">
        <v>12000</v>
      </c>
      <c r="L2728">
        <v>8000</v>
      </c>
      <c r="M2728" t="s">
        <v>27</v>
      </c>
    </row>
    <row r="2729" spans="1:13" x14ac:dyDescent="0.4">
      <c r="A2729">
        <v>102728</v>
      </c>
      <c r="B2729" s="1">
        <v>45728.125694444447</v>
      </c>
      <c r="C2729" t="s">
        <v>45</v>
      </c>
      <c r="D2729" t="s">
        <v>14</v>
      </c>
      <c r="E2729" t="s">
        <v>15</v>
      </c>
      <c r="F2729" t="s">
        <v>32</v>
      </c>
      <c r="G2729">
        <v>70</v>
      </c>
      <c r="H2729">
        <v>1034</v>
      </c>
      <c r="I2729">
        <v>507.33</v>
      </c>
      <c r="J2729" t="s">
        <v>21</v>
      </c>
      <c r="K2729">
        <v>6500</v>
      </c>
      <c r="L2729">
        <v>4200</v>
      </c>
      <c r="M2729" t="s">
        <v>33</v>
      </c>
    </row>
    <row r="2730" spans="1:13" x14ac:dyDescent="0.4">
      <c r="A2730">
        <v>102729</v>
      </c>
      <c r="B2730" s="1">
        <v>45661.582638888889</v>
      </c>
      <c r="C2730" t="s">
        <v>13</v>
      </c>
      <c r="D2730" t="s">
        <v>40</v>
      </c>
      <c r="E2730" t="s">
        <v>29</v>
      </c>
      <c r="F2730" t="s">
        <v>20</v>
      </c>
      <c r="G2730">
        <v>49</v>
      </c>
      <c r="H2730">
        <v>1183</v>
      </c>
      <c r="I2730">
        <v>438.91</v>
      </c>
      <c r="J2730" t="s">
        <v>41</v>
      </c>
      <c r="K2730">
        <v>5500</v>
      </c>
      <c r="L2730">
        <v>3500</v>
      </c>
      <c r="M2730" t="s">
        <v>22</v>
      </c>
    </row>
    <row r="2731" spans="1:13" x14ac:dyDescent="0.4">
      <c r="A2731">
        <v>102730</v>
      </c>
      <c r="B2731" s="1">
        <v>45878.01458333333</v>
      </c>
      <c r="C2731" t="s">
        <v>50</v>
      </c>
      <c r="D2731" t="s">
        <v>55</v>
      </c>
      <c r="E2731" t="s">
        <v>29</v>
      </c>
      <c r="F2731" t="s">
        <v>16</v>
      </c>
      <c r="G2731">
        <v>32</v>
      </c>
      <c r="H2731">
        <v>352</v>
      </c>
      <c r="I2731">
        <v>168.86</v>
      </c>
      <c r="J2731" t="s">
        <v>58</v>
      </c>
      <c r="K2731">
        <v>1200</v>
      </c>
      <c r="L2731">
        <v>800</v>
      </c>
      <c r="M2731" t="s">
        <v>18</v>
      </c>
    </row>
    <row r="2732" spans="1:13" x14ac:dyDescent="0.4">
      <c r="A2732">
        <v>102731</v>
      </c>
      <c r="B2732" s="1">
        <v>45671.927777777775</v>
      </c>
      <c r="C2732" t="s">
        <v>23</v>
      </c>
      <c r="D2732" t="s">
        <v>43</v>
      </c>
      <c r="E2732" t="s">
        <v>15</v>
      </c>
      <c r="F2732" t="s">
        <v>20</v>
      </c>
      <c r="G2732">
        <v>80</v>
      </c>
      <c r="H2732">
        <v>730</v>
      </c>
      <c r="I2732">
        <v>122.25</v>
      </c>
      <c r="J2732" t="s">
        <v>61</v>
      </c>
      <c r="K2732">
        <v>2800</v>
      </c>
      <c r="L2732">
        <v>1500</v>
      </c>
      <c r="M2732" t="s">
        <v>22</v>
      </c>
    </row>
    <row r="2733" spans="1:13" x14ac:dyDescent="0.4">
      <c r="A2733">
        <v>102732</v>
      </c>
      <c r="B2733" s="1">
        <v>45660.331944444442</v>
      </c>
      <c r="C2733" t="s">
        <v>50</v>
      </c>
      <c r="D2733" t="s">
        <v>14</v>
      </c>
      <c r="E2733" t="s">
        <v>15</v>
      </c>
      <c r="F2733" t="s">
        <v>20</v>
      </c>
      <c r="G2733">
        <v>95</v>
      </c>
      <c r="H2733">
        <v>736</v>
      </c>
      <c r="I2733">
        <v>2639.32</v>
      </c>
      <c r="J2733" t="s">
        <v>17</v>
      </c>
      <c r="K2733">
        <v>3200</v>
      </c>
      <c r="L2733">
        <v>2000</v>
      </c>
      <c r="M2733" t="s">
        <v>22</v>
      </c>
    </row>
    <row r="2734" spans="1:13" x14ac:dyDescent="0.4">
      <c r="A2734">
        <v>102733</v>
      </c>
      <c r="B2734" s="1">
        <v>45873.79583333333</v>
      </c>
      <c r="C2734" t="s">
        <v>45</v>
      </c>
      <c r="D2734" t="s">
        <v>35</v>
      </c>
      <c r="E2734" t="s">
        <v>31</v>
      </c>
      <c r="F2734" t="s">
        <v>16</v>
      </c>
      <c r="G2734">
        <v>57</v>
      </c>
      <c r="H2734">
        <v>1116</v>
      </c>
      <c r="I2734">
        <v>545.78</v>
      </c>
      <c r="J2734" t="s">
        <v>49</v>
      </c>
      <c r="K2734">
        <v>8500</v>
      </c>
      <c r="L2734">
        <v>5500</v>
      </c>
      <c r="M2734" t="s">
        <v>18</v>
      </c>
    </row>
    <row r="2735" spans="1:13" x14ac:dyDescent="0.4">
      <c r="A2735">
        <v>102734</v>
      </c>
      <c r="B2735" s="1">
        <v>45886.22152777778</v>
      </c>
      <c r="C2735" t="s">
        <v>23</v>
      </c>
      <c r="D2735" t="s">
        <v>43</v>
      </c>
      <c r="E2735" t="s">
        <v>29</v>
      </c>
      <c r="F2735" t="s">
        <v>32</v>
      </c>
      <c r="G2735">
        <v>38</v>
      </c>
      <c r="H2735">
        <v>677</v>
      </c>
      <c r="I2735">
        <v>618.86</v>
      </c>
      <c r="J2735" t="s">
        <v>51</v>
      </c>
      <c r="K2735">
        <v>1800</v>
      </c>
      <c r="L2735">
        <v>900</v>
      </c>
      <c r="M2735" t="s">
        <v>33</v>
      </c>
    </row>
    <row r="2736" spans="1:13" x14ac:dyDescent="0.4">
      <c r="A2736">
        <v>102735</v>
      </c>
      <c r="B2736" s="1">
        <v>45993.607638888891</v>
      </c>
      <c r="C2736" t="s">
        <v>39</v>
      </c>
      <c r="D2736" t="s">
        <v>28</v>
      </c>
      <c r="E2736" t="s">
        <v>29</v>
      </c>
      <c r="F2736" t="s">
        <v>37</v>
      </c>
      <c r="G2736">
        <v>66</v>
      </c>
      <c r="H2736">
        <v>778</v>
      </c>
      <c r="I2736">
        <v>289.02</v>
      </c>
      <c r="J2736" t="s">
        <v>30</v>
      </c>
      <c r="K2736">
        <v>450</v>
      </c>
      <c r="L2736">
        <v>200</v>
      </c>
      <c r="M2736" t="s">
        <v>38</v>
      </c>
    </row>
    <row r="2737" spans="1:13" x14ac:dyDescent="0.4">
      <c r="A2737">
        <v>102736</v>
      </c>
      <c r="B2737" s="1">
        <v>45843.245138888888</v>
      </c>
      <c r="C2737" t="s">
        <v>23</v>
      </c>
      <c r="D2737" t="s">
        <v>28</v>
      </c>
      <c r="E2737" t="s">
        <v>15</v>
      </c>
      <c r="F2737" t="s">
        <v>32</v>
      </c>
      <c r="G2737">
        <v>83</v>
      </c>
      <c r="H2737">
        <v>359</v>
      </c>
      <c r="I2737">
        <v>229.13</v>
      </c>
      <c r="J2737" t="s">
        <v>54</v>
      </c>
      <c r="K2737">
        <v>2500</v>
      </c>
      <c r="L2737">
        <v>1500</v>
      </c>
      <c r="M2737" t="s">
        <v>33</v>
      </c>
    </row>
    <row r="2738" spans="1:13" x14ac:dyDescent="0.4">
      <c r="A2738">
        <v>102737</v>
      </c>
      <c r="B2738" s="1">
        <v>45712.594444444447</v>
      </c>
      <c r="C2738" t="s">
        <v>42</v>
      </c>
      <c r="D2738" t="s">
        <v>55</v>
      </c>
      <c r="E2738" t="s">
        <v>15</v>
      </c>
      <c r="F2738" t="s">
        <v>37</v>
      </c>
      <c r="G2738">
        <v>66</v>
      </c>
      <c r="H2738">
        <v>743</v>
      </c>
      <c r="I2738">
        <v>598.5</v>
      </c>
      <c r="J2738" t="s">
        <v>58</v>
      </c>
      <c r="K2738">
        <v>1200</v>
      </c>
      <c r="L2738">
        <v>800</v>
      </c>
      <c r="M2738" t="s">
        <v>38</v>
      </c>
    </row>
    <row r="2739" spans="1:13" x14ac:dyDescent="0.4">
      <c r="A2739">
        <v>102738</v>
      </c>
      <c r="B2739" s="1">
        <v>45911.040972222225</v>
      </c>
      <c r="C2739" t="s">
        <v>42</v>
      </c>
      <c r="D2739" t="s">
        <v>28</v>
      </c>
      <c r="E2739" t="s">
        <v>29</v>
      </c>
      <c r="F2739" t="s">
        <v>25</v>
      </c>
      <c r="G2739">
        <v>56</v>
      </c>
      <c r="H2739">
        <v>428</v>
      </c>
      <c r="I2739">
        <v>184.18</v>
      </c>
      <c r="J2739" t="s">
        <v>30</v>
      </c>
      <c r="K2739">
        <v>450</v>
      </c>
      <c r="L2739">
        <v>200</v>
      </c>
      <c r="M2739" t="s">
        <v>27</v>
      </c>
    </row>
    <row r="2740" spans="1:13" x14ac:dyDescent="0.4">
      <c r="A2740">
        <v>102739</v>
      </c>
      <c r="B2740" s="1">
        <v>45681.397916666669</v>
      </c>
      <c r="C2740" t="s">
        <v>50</v>
      </c>
      <c r="D2740" t="s">
        <v>28</v>
      </c>
      <c r="E2740" t="s">
        <v>15</v>
      </c>
      <c r="F2740" t="s">
        <v>37</v>
      </c>
      <c r="G2740">
        <v>96</v>
      </c>
      <c r="H2740">
        <v>930</v>
      </c>
      <c r="I2740">
        <v>264.37</v>
      </c>
      <c r="J2740" t="s">
        <v>54</v>
      </c>
      <c r="K2740">
        <v>2500</v>
      </c>
      <c r="L2740">
        <v>1500</v>
      </c>
      <c r="M2740" t="s">
        <v>38</v>
      </c>
    </row>
    <row r="2741" spans="1:13" x14ac:dyDescent="0.4">
      <c r="A2741">
        <v>102740</v>
      </c>
      <c r="B2741" s="1">
        <v>45819.131249999999</v>
      </c>
      <c r="C2741" t="s">
        <v>48</v>
      </c>
      <c r="D2741" t="s">
        <v>43</v>
      </c>
      <c r="E2741" t="s">
        <v>15</v>
      </c>
      <c r="F2741" t="s">
        <v>32</v>
      </c>
      <c r="G2741">
        <v>61</v>
      </c>
      <c r="H2741">
        <v>741</v>
      </c>
      <c r="I2741">
        <v>446.43</v>
      </c>
      <c r="J2741" t="s">
        <v>51</v>
      </c>
      <c r="K2741">
        <v>1800</v>
      </c>
      <c r="L2741">
        <v>900</v>
      </c>
      <c r="M2741" t="s">
        <v>33</v>
      </c>
    </row>
    <row r="2742" spans="1:13" x14ac:dyDescent="0.4">
      <c r="A2742">
        <v>102741</v>
      </c>
      <c r="B2742" s="1">
        <v>45815.54791666667</v>
      </c>
      <c r="C2742" t="s">
        <v>50</v>
      </c>
      <c r="D2742" t="s">
        <v>28</v>
      </c>
      <c r="E2742" t="s">
        <v>31</v>
      </c>
      <c r="F2742" t="s">
        <v>16</v>
      </c>
      <c r="G2742">
        <v>9</v>
      </c>
      <c r="H2742">
        <v>446</v>
      </c>
      <c r="I2742">
        <v>987.29</v>
      </c>
      <c r="J2742" t="s">
        <v>30</v>
      </c>
      <c r="K2742">
        <v>450</v>
      </c>
      <c r="L2742">
        <v>200</v>
      </c>
      <c r="M2742" t="s">
        <v>18</v>
      </c>
    </row>
    <row r="2743" spans="1:13" x14ac:dyDescent="0.4">
      <c r="A2743">
        <v>102742</v>
      </c>
      <c r="B2743" s="1">
        <v>45739.905555555553</v>
      </c>
      <c r="C2743" t="s">
        <v>13</v>
      </c>
      <c r="D2743" t="s">
        <v>35</v>
      </c>
      <c r="E2743" t="s">
        <v>15</v>
      </c>
      <c r="F2743" t="s">
        <v>25</v>
      </c>
      <c r="G2743">
        <v>2</v>
      </c>
      <c r="H2743">
        <v>778</v>
      </c>
      <c r="I2743">
        <v>283.55</v>
      </c>
      <c r="J2743" t="s">
        <v>36</v>
      </c>
      <c r="K2743">
        <v>12000</v>
      </c>
      <c r="L2743">
        <v>8000</v>
      </c>
      <c r="M2743" t="s">
        <v>27</v>
      </c>
    </row>
    <row r="2744" spans="1:13" x14ac:dyDescent="0.4">
      <c r="A2744">
        <v>102743</v>
      </c>
      <c r="B2744" s="1">
        <v>45816.491666666669</v>
      </c>
      <c r="C2744" t="s">
        <v>23</v>
      </c>
      <c r="D2744" t="s">
        <v>35</v>
      </c>
      <c r="E2744" t="s">
        <v>31</v>
      </c>
      <c r="F2744" t="s">
        <v>32</v>
      </c>
      <c r="G2744">
        <v>60</v>
      </c>
      <c r="H2744">
        <v>864</v>
      </c>
      <c r="I2744">
        <v>802.82</v>
      </c>
      <c r="J2744" t="s">
        <v>49</v>
      </c>
      <c r="K2744">
        <v>8500</v>
      </c>
      <c r="L2744">
        <v>5500</v>
      </c>
      <c r="M2744" t="s">
        <v>33</v>
      </c>
    </row>
    <row r="2745" spans="1:13" x14ac:dyDescent="0.4">
      <c r="A2745">
        <v>102744</v>
      </c>
      <c r="B2745" s="1">
        <v>45845.822222222225</v>
      </c>
      <c r="C2745" t="s">
        <v>23</v>
      </c>
      <c r="D2745" t="s">
        <v>46</v>
      </c>
      <c r="E2745" t="s">
        <v>15</v>
      </c>
      <c r="F2745" t="s">
        <v>32</v>
      </c>
      <c r="G2745">
        <v>18</v>
      </c>
      <c r="H2745">
        <v>748</v>
      </c>
      <c r="I2745">
        <v>1157.3599999999999</v>
      </c>
      <c r="J2745" t="s">
        <v>47</v>
      </c>
      <c r="K2745">
        <v>4500</v>
      </c>
      <c r="L2745">
        <v>2800</v>
      </c>
      <c r="M2745" t="s">
        <v>33</v>
      </c>
    </row>
    <row r="2746" spans="1:13" x14ac:dyDescent="0.4">
      <c r="A2746">
        <v>102745</v>
      </c>
      <c r="B2746" s="1">
        <v>45717.635416666664</v>
      </c>
      <c r="C2746" t="s">
        <v>39</v>
      </c>
      <c r="D2746" t="s">
        <v>40</v>
      </c>
      <c r="E2746" t="s">
        <v>31</v>
      </c>
      <c r="F2746" t="s">
        <v>16</v>
      </c>
      <c r="G2746">
        <v>58</v>
      </c>
      <c r="H2746">
        <v>435</v>
      </c>
      <c r="I2746">
        <v>831.51</v>
      </c>
      <c r="J2746" t="s">
        <v>41</v>
      </c>
      <c r="K2746">
        <v>5500</v>
      </c>
      <c r="L2746">
        <v>3500</v>
      </c>
      <c r="M2746" t="s">
        <v>18</v>
      </c>
    </row>
    <row r="2747" spans="1:13" x14ac:dyDescent="0.4">
      <c r="A2747">
        <v>102746</v>
      </c>
      <c r="B2747" s="1">
        <v>45962.818055555559</v>
      </c>
      <c r="C2747" t="s">
        <v>50</v>
      </c>
      <c r="D2747" t="s">
        <v>14</v>
      </c>
      <c r="E2747" t="s">
        <v>31</v>
      </c>
      <c r="F2747" t="s">
        <v>25</v>
      </c>
      <c r="G2747">
        <v>39</v>
      </c>
      <c r="H2747">
        <v>669</v>
      </c>
      <c r="I2747">
        <v>450.12</v>
      </c>
      <c r="J2747" t="s">
        <v>21</v>
      </c>
      <c r="K2747">
        <v>6500</v>
      </c>
      <c r="L2747">
        <v>4200</v>
      </c>
      <c r="M2747" t="s">
        <v>27</v>
      </c>
    </row>
    <row r="2748" spans="1:13" x14ac:dyDescent="0.4">
      <c r="A2748">
        <v>102747</v>
      </c>
      <c r="B2748" s="1">
        <v>45976.261111111111</v>
      </c>
      <c r="C2748" t="s">
        <v>23</v>
      </c>
      <c r="D2748" t="s">
        <v>28</v>
      </c>
      <c r="E2748" t="s">
        <v>31</v>
      </c>
      <c r="F2748" t="s">
        <v>37</v>
      </c>
      <c r="G2748">
        <v>63</v>
      </c>
      <c r="H2748">
        <v>508</v>
      </c>
      <c r="I2748">
        <v>526.70000000000005</v>
      </c>
      <c r="J2748" t="s">
        <v>30</v>
      </c>
      <c r="K2748">
        <v>450</v>
      </c>
      <c r="L2748">
        <v>200</v>
      </c>
      <c r="M2748" t="s">
        <v>38</v>
      </c>
    </row>
    <row r="2749" spans="1:13" x14ac:dyDescent="0.4">
      <c r="A2749">
        <v>102748</v>
      </c>
      <c r="B2749" s="1">
        <v>45868.263888888891</v>
      </c>
      <c r="C2749" t="s">
        <v>13</v>
      </c>
      <c r="D2749" t="s">
        <v>24</v>
      </c>
      <c r="E2749" t="s">
        <v>29</v>
      </c>
      <c r="F2749" t="s">
        <v>20</v>
      </c>
      <c r="G2749">
        <v>10</v>
      </c>
      <c r="H2749">
        <v>1013</v>
      </c>
      <c r="I2749">
        <v>675</v>
      </c>
      <c r="J2749" t="s">
        <v>26</v>
      </c>
      <c r="K2749">
        <v>45000</v>
      </c>
      <c r="L2749">
        <v>32000</v>
      </c>
      <c r="M2749" t="s">
        <v>22</v>
      </c>
    </row>
    <row r="2750" spans="1:13" x14ac:dyDescent="0.4">
      <c r="A2750">
        <v>102749</v>
      </c>
      <c r="B2750" s="1">
        <v>45809.987500000003</v>
      </c>
      <c r="C2750" t="s">
        <v>34</v>
      </c>
      <c r="D2750" t="s">
        <v>46</v>
      </c>
      <c r="E2750" t="s">
        <v>15</v>
      </c>
      <c r="F2750" t="s">
        <v>37</v>
      </c>
      <c r="G2750">
        <v>56</v>
      </c>
      <c r="H2750">
        <v>485</v>
      </c>
      <c r="I2750">
        <v>990.2</v>
      </c>
      <c r="J2750" t="s">
        <v>53</v>
      </c>
      <c r="K2750">
        <v>15000</v>
      </c>
      <c r="L2750">
        <v>9500</v>
      </c>
      <c r="M2750" t="s">
        <v>38</v>
      </c>
    </row>
    <row r="2751" spans="1:13" x14ac:dyDescent="0.4">
      <c r="A2751">
        <v>102750</v>
      </c>
      <c r="B2751" s="1">
        <v>45766.263888888891</v>
      </c>
      <c r="C2751" t="s">
        <v>39</v>
      </c>
      <c r="D2751" t="s">
        <v>46</v>
      </c>
      <c r="E2751" t="s">
        <v>15</v>
      </c>
      <c r="F2751" t="s">
        <v>25</v>
      </c>
      <c r="G2751">
        <v>29</v>
      </c>
      <c r="H2751">
        <v>645</v>
      </c>
      <c r="I2751">
        <v>924.49</v>
      </c>
      <c r="J2751" t="s">
        <v>47</v>
      </c>
      <c r="K2751">
        <v>4500</v>
      </c>
      <c r="L2751">
        <v>2800</v>
      </c>
      <c r="M2751" t="s">
        <v>27</v>
      </c>
    </row>
    <row r="2752" spans="1:13" x14ac:dyDescent="0.4">
      <c r="A2752">
        <v>102751</v>
      </c>
      <c r="B2752" s="1">
        <v>45733.228472222225</v>
      </c>
      <c r="C2752" t="s">
        <v>23</v>
      </c>
      <c r="D2752" t="s">
        <v>55</v>
      </c>
      <c r="E2752" t="s">
        <v>31</v>
      </c>
      <c r="F2752" t="s">
        <v>20</v>
      </c>
      <c r="G2752">
        <v>10</v>
      </c>
      <c r="H2752">
        <v>828</v>
      </c>
      <c r="I2752">
        <v>733.8</v>
      </c>
      <c r="J2752" t="s">
        <v>56</v>
      </c>
      <c r="K2752">
        <v>850</v>
      </c>
      <c r="L2752">
        <v>550</v>
      </c>
      <c r="M2752" t="s">
        <v>22</v>
      </c>
    </row>
    <row r="2753" spans="1:13" x14ac:dyDescent="0.4">
      <c r="A2753">
        <v>102752</v>
      </c>
      <c r="B2753" s="1">
        <v>45687.779861111114</v>
      </c>
      <c r="C2753" t="s">
        <v>42</v>
      </c>
      <c r="D2753" t="s">
        <v>24</v>
      </c>
      <c r="E2753" t="s">
        <v>31</v>
      </c>
      <c r="F2753" t="s">
        <v>20</v>
      </c>
      <c r="G2753">
        <v>86</v>
      </c>
      <c r="H2753">
        <v>923</v>
      </c>
      <c r="I2753">
        <v>695.79</v>
      </c>
      <c r="J2753" t="s">
        <v>60</v>
      </c>
      <c r="K2753">
        <v>25000</v>
      </c>
      <c r="L2753">
        <v>18000</v>
      </c>
      <c r="M2753" t="s">
        <v>22</v>
      </c>
    </row>
    <row r="2754" spans="1:13" x14ac:dyDescent="0.4">
      <c r="A2754">
        <v>102753</v>
      </c>
      <c r="B2754" s="1">
        <v>45971.583333333336</v>
      </c>
      <c r="C2754" t="s">
        <v>39</v>
      </c>
      <c r="D2754" t="s">
        <v>35</v>
      </c>
      <c r="E2754" t="s">
        <v>29</v>
      </c>
      <c r="F2754" t="s">
        <v>25</v>
      </c>
      <c r="G2754">
        <v>45</v>
      </c>
      <c r="H2754">
        <v>737</v>
      </c>
      <c r="I2754">
        <v>652.16</v>
      </c>
      <c r="J2754" t="s">
        <v>49</v>
      </c>
      <c r="K2754">
        <v>8500</v>
      </c>
      <c r="L2754">
        <v>5500</v>
      </c>
      <c r="M2754" t="s">
        <v>27</v>
      </c>
    </row>
    <row r="2755" spans="1:13" x14ac:dyDescent="0.4">
      <c r="A2755">
        <v>102754</v>
      </c>
      <c r="B2755" s="1">
        <v>45774.945138888892</v>
      </c>
      <c r="C2755" t="s">
        <v>19</v>
      </c>
      <c r="D2755" t="s">
        <v>43</v>
      </c>
      <c r="E2755" t="s">
        <v>15</v>
      </c>
      <c r="F2755" t="s">
        <v>25</v>
      </c>
      <c r="G2755">
        <v>71</v>
      </c>
      <c r="H2755">
        <v>1027</v>
      </c>
      <c r="I2755">
        <v>764.74</v>
      </c>
      <c r="J2755" t="s">
        <v>61</v>
      </c>
      <c r="K2755">
        <v>2800</v>
      </c>
      <c r="L2755">
        <v>1500</v>
      </c>
      <c r="M2755" t="s">
        <v>27</v>
      </c>
    </row>
    <row r="2756" spans="1:13" x14ac:dyDescent="0.4">
      <c r="A2756">
        <v>102755</v>
      </c>
      <c r="B2756" s="1">
        <v>46013.881944444445</v>
      </c>
      <c r="C2756" t="s">
        <v>19</v>
      </c>
      <c r="D2756" t="s">
        <v>28</v>
      </c>
      <c r="E2756" t="s">
        <v>29</v>
      </c>
      <c r="F2756" t="s">
        <v>20</v>
      </c>
      <c r="G2756">
        <v>63</v>
      </c>
      <c r="H2756">
        <v>375</v>
      </c>
      <c r="I2756">
        <v>825.32</v>
      </c>
      <c r="J2756" t="s">
        <v>54</v>
      </c>
      <c r="K2756">
        <v>2500</v>
      </c>
      <c r="L2756">
        <v>1500</v>
      </c>
      <c r="M2756" t="s">
        <v>22</v>
      </c>
    </row>
    <row r="2757" spans="1:13" x14ac:dyDescent="0.4">
      <c r="A2757">
        <v>102756</v>
      </c>
      <c r="B2757" s="1">
        <v>45849.412499999999</v>
      </c>
      <c r="C2757" t="s">
        <v>45</v>
      </c>
      <c r="D2757" t="s">
        <v>24</v>
      </c>
      <c r="E2757" t="s">
        <v>15</v>
      </c>
      <c r="F2757" t="s">
        <v>25</v>
      </c>
      <c r="G2757">
        <v>34</v>
      </c>
      <c r="H2757">
        <v>397</v>
      </c>
      <c r="I2757">
        <v>483.38</v>
      </c>
      <c r="J2757" t="s">
        <v>60</v>
      </c>
      <c r="K2757">
        <v>25000</v>
      </c>
      <c r="L2757">
        <v>18000</v>
      </c>
      <c r="M2757" t="s">
        <v>27</v>
      </c>
    </row>
    <row r="2758" spans="1:13" x14ac:dyDescent="0.4">
      <c r="A2758">
        <v>102757</v>
      </c>
      <c r="B2758" s="1">
        <v>45676.479166666664</v>
      </c>
      <c r="C2758" t="s">
        <v>48</v>
      </c>
      <c r="D2758" t="s">
        <v>35</v>
      </c>
      <c r="E2758" t="s">
        <v>31</v>
      </c>
      <c r="F2758" t="s">
        <v>16</v>
      </c>
      <c r="G2758">
        <v>78</v>
      </c>
      <c r="H2758">
        <v>947</v>
      </c>
      <c r="I2758">
        <v>845.91</v>
      </c>
      <c r="J2758" t="s">
        <v>49</v>
      </c>
      <c r="K2758">
        <v>8500</v>
      </c>
      <c r="L2758">
        <v>5500</v>
      </c>
      <c r="M2758" t="s">
        <v>18</v>
      </c>
    </row>
    <row r="2759" spans="1:13" x14ac:dyDescent="0.4">
      <c r="A2759">
        <v>102758</v>
      </c>
      <c r="B2759" s="1">
        <v>45830.30972222222</v>
      </c>
      <c r="C2759" t="s">
        <v>50</v>
      </c>
      <c r="D2759" t="s">
        <v>24</v>
      </c>
      <c r="E2759" t="s">
        <v>29</v>
      </c>
      <c r="F2759" t="s">
        <v>20</v>
      </c>
      <c r="G2759">
        <v>98</v>
      </c>
      <c r="H2759">
        <v>566</v>
      </c>
      <c r="I2759">
        <v>269.99</v>
      </c>
      <c r="J2759" t="s">
        <v>26</v>
      </c>
      <c r="K2759">
        <v>45000</v>
      </c>
      <c r="L2759">
        <v>32000</v>
      </c>
      <c r="M2759" t="s">
        <v>22</v>
      </c>
    </row>
    <row r="2760" spans="1:13" x14ac:dyDescent="0.4">
      <c r="A2760">
        <v>102759</v>
      </c>
      <c r="B2760" s="1">
        <v>45885.136805555558</v>
      </c>
      <c r="C2760" t="s">
        <v>48</v>
      </c>
      <c r="D2760" t="s">
        <v>40</v>
      </c>
      <c r="E2760" t="s">
        <v>15</v>
      </c>
      <c r="F2760" t="s">
        <v>25</v>
      </c>
      <c r="G2760">
        <v>33</v>
      </c>
      <c r="H2760">
        <v>505</v>
      </c>
      <c r="I2760">
        <v>273.24</v>
      </c>
      <c r="J2760" t="s">
        <v>41</v>
      </c>
      <c r="K2760">
        <v>5500</v>
      </c>
      <c r="L2760">
        <v>3500</v>
      </c>
      <c r="M2760" t="s">
        <v>27</v>
      </c>
    </row>
    <row r="2761" spans="1:13" x14ac:dyDescent="0.4">
      <c r="A2761">
        <v>102760</v>
      </c>
      <c r="B2761" s="1">
        <v>46007.280555555553</v>
      </c>
      <c r="C2761" t="s">
        <v>19</v>
      </c>
      <c r="D2761" t="s">
        <v>46</v>
      </c>
      <c r="E2761" t="s">
        <v>31</v>
      </c>
      <c r="F2761" t="s">
        <v>32</v>
      </c>
      <c r="G2761">
        <v>43</v>
      </c>
      <c r="H2761">
        <v>953</v>
      </c>
      <c r="I2761">
        <v>171.12</v>
      </c>
      <c r="J2761" t="s">
        <v>53</v>
      </c>
      <c r="K2761">
        <v>15000</v>
      </c>
      <c r="L2761">
        <v>9500</v>
      </c>
      <c r="M2761" t="s">
        <v>33</v>
      </c>
    </row>
    <row r="2762" spans="1:13" x14ac:dyDescent="0.4">
      <c r="A2762">
        <v>102761</v>
      </c>
      <c r="B2762" s="1">
        <v>45840.916666666664</v>
      </c>
      <c r="C2762" t="s">
        <v>45</v>
      </c>
      <c r="D2762" t="s">
        <v>43</v>
      </c>
      <c r="E2762" t="s">
        <v>31</v>
      </c>
      <c r="F2762" t="s">
        <v>37</v>
      </c>
      <c r="G2762">
        <v>36</v>
      </c>
      <c r="H2762">
        <v>719</v>
      </c>
      <c r="I2762">
        <v>581.78</v>
      </c>
      <c r="J2762" t="s">
        <v>51</v>
      </c>
      <c r="K2762">
        <v>1800</v>
      </c>
      <c r="L2762">
        <v>900</v>
      </c>
      <c r="M2762" t="s">
        <v>38</v>
      </c>
    </row>
    <row r="2763" spans="1:13" x14ac:dyDescent="0.4">
      <c r="A2763">
        <v>102762</v>
      </c>
      <c r="B2763" s="1">
        <v>45770.111805555556</v>
      </c>
      <c r="C2763" t="s">
        <v>42</v>
      </c>
      <c r="D2763" t="s">
        <v>40</v>
      </c>
      <c r="E2763" t="s">
        <v>15</v>
      </c>
      <c r="F2763" t="s">
        <v>20</v>
      </c>
      <c r="G2763">
        <v>81</v>
      </c>
      <c r="H2763">
        <v>1152</v>
      </c>
      <c r="I2763">
        <v>336.56</v>
      </c>
      <c r="J2763" t="s">
        <v>52</v>
      </c>
      <c r="K2763">
        <v>1500</v>
      </c>
      <c r="L2763">
        <v>800</v>
      </c>
      <c r="M2763" t="s">
        <v>22</v>
      </c>
    </row>
    <row r="2764" spans="1:13" x14ac:dyDescent="0.4">
      <c r="A2764">
        <v>102763</v>
      </c>
      <c r="B2764" s="1">
        <v>45840.313194444447</v>
      </c>
      <c r="C2764" t="s">
        <v>34</v>
      </c>
      <c r="D2764" t="s">
        <v>24</v>
      </c>
      <c r="E2764" t="s">
        <v>15</v>
      </c>
      <c r="F2764" t="s">
        <v>20</v>
      </c>
      <c r="G2764">
        <v>21</v>
      </c>
      <c r="H2764">
        <v>571</v>
      </c>
      <c r="I2764">
        <v>1038.02</v>
      </c>
      <c r="J2764" t="s">
        <v>60</v>
      </c>
      <c r="K2764">
        <v>25000</v>
      </c>
      <c r="L2764">
        <v>18000</v>
      </c>
      <c r="M2764" t="s">
        <v>22</v>
      </c>
    </row>
    <row r="2765" spans="1:13" x14ac:dyDescent="0.4">
      <c r="A2765">
        <v>102764</v>
      </c>
      <c r="B2765" s="1">
        <v>45803.529166666667</v>
      </c>
      <c r="C2765" t="s">
        <v>45</v>
      </c>
      <c r="D2765" t="s">
        <v>46</v>
      </c>
      <c r="E2765" t="s">
        <v>31</v>
      </c>
      <c r="F2765" t="s">
        <v>16</v>
      </c>
      <c r="G2765">
        <v>32</v>
      </c>
      <c r="H2765">
        <v>1012</v>
      </c>
      <c r="I2765">
        <v>1108.54</v>
      </c>
      <c r="J2765" t="s">
        <v>53</v>
      </c>
      <c r="K2765">
        <v>15000</v>
      </c>
      <c r="L2765">
        <v>9500</v>
      </c>
      <c r="M2765" t="s">
        <v>18</v>
      </c>
    </row>
    <row r="2766" spans="1:13" x14ac:dyDescent="0.4">
      <c r="A2766">
        <v>102765</v>
      </c>
      <c r="B2766" s="1">
        <v>45976.504166666666</v>
      </c>
      <c r="C2766" t="s">
        <v>13</v>
      </c>
      <c r="D2766" t="s">
        <v>40</v>
      </c>
      <c r="E2766" t="s">
        <v>15</v>
      </c>
      <c r="F2766" t="s">
        <v>20</v>
      </c>
      <c r="G2766">
        <v>38</v>
      </c>
      <c r="H2766">
        <v>928</v>
      </c>
      <c r="I2766">
        <v>636.55999999999995</v>
      </c>
      <c r="J2766" t="s">
        <v>52</v>
      </c>
      <c r="K2766">
        <v>1500</v>
      </c>
      <c r="L2766">
        <v>800</v>
      </c>
      <c r="M2766" t="s">
        <v>22</v>
      </c>
    </row>
    <row r="2767" spans="1:13" x14ac:dyDescent="0.4">
      <c r="A2767">
        <v>102766</v>
      </c>
      <c r="B2767" s="1">
        <v>45773.630555555559</v>
      </c>
      <c r="C2767" t="s">
        <v>42</v>
      </c>
      <c r="D2767" t="s">
        <v>28</v>
      </c>
      <c r="E2767" t="s">
        <v>31</v>
      </c>
      <c r="F2767" t="s">
        <v>32</v>
      </c>
      <c r="G2767">
        <v>39</v>
      </c>
      <c r="H2767">
        <v>534</v>
      </c>
      <c r="I2767">
        <v>672.78</v>
      </c>
      <c r="J2767" t="s">
        <v>54</v>
      </c>
      <c r="K2767">
        <v>2500</v>
      </c>
      <c r="L2767">
        <v>1500</v>
      </c>
      <c r="M2767" t="s">
        <v>33</v>
      </c>
    </row>
    <row r="2768" spans="1:13" x14ac:dyDescent="0.4">
      <c r="A2768">
        <v>102767</v>
      </c>
      <c r="B2768" s="1">
        <v>45770.655555555553</v>
      </c>
      <c r="C2768" t="s">
        <v>39</v>
      </c>
      <c r="D2768" t="s">
        <v>46</v>
      </c>
      <c r="E2768" t="s">
        <v>29</v>
      </c>
      <c r="F2768" t="s">
        <v>32</v>
      </c>
      <c r="G2768">
        <v>7</v>
      </c>
      <c r="H2768">
        <v>356</v>
      </c>
      <c r="I2768">
        <v>954.46</v>
      </c>
      <c r="J2768" t="s">
        <v>53</v>
      </c>
      <c r="K2768">
        <v>15000</v>
      </c>
      <c r="L2768">
        <v>9500</v>
      </c>
      <c r="M2768" t="s">
        <v>33</v>
      </c>
    </row>
    <row r="2769" spans="1:13" x14ac:dyDescent="0.4">
      <c r="A2769">
        <v>102768</v>
      </c>
      <c r="B2769" s="1">
        <v>45908.073611111111</v>
      </c>
      <c r="C2769" t="s">
        <v>34</v>
      </c>
      <c r="D2769" t="s">
        <v>28</v>
      </c>
      <c r="E2769" t="s">
        <v>29</v>
      </c>
      <c r="F2769" t="s">
        <v>25</v>
      </c>
      <c r="G2769">
        <v>26</v>
      </c>
      <c r="H2769">
        <v>483</v>
      </c>
      <c r="I2769">
        <v>587.26</v>
      </c>
      <c r="J2769" t="s">
        <v>30</v>
      </c>
      <c r="K2769">
        <v>450</v>
      </c>
      <c r="L2769">
        <v>200</v>
      </c>
      <c r="M2769" t="s">
        <v>27</v>
      </c>
    </row>
    <row r="2770" spans="1:13" x14ac:dyDescent="0.4">
      <c r="A2770">
        <v>102769</v>
      </c>
      <c r="B2770" s="1">
        <v>45908.100694444445</v>
      </c>
      <c r="C2770" t="s">
        <v>42</v>
      </c>
      <c r="D2770" t="s">
        <v>43</v>
      </c>
      <c r="E2770" t="s">
        <v>29</v>
      </c>
      <c r="F2770" t="s">
        <v>20</v>
      </c>
      <c r="G2770">
        <v>36</v>
      </c>
      <c r="H2770">
        <v>517</v>
      </c>
      <c r="I2770">
        <v>476.77</v>
      </c>
      <c r="J2770" t="s">
        <v>61</v>
      </c>
      <c r="K2770">
        <v>2800</v>
      </c>
      <c r="L2770">
        <v>1500</v>
      </c>
      <c r="M2770" t="s">
        <v>22</v>
      </c>
    </row>
    <row r="2771" spans="1:13" x14ac:dyDescent="0.4">
      <c r="A2771">
        <v>102770</v>
      </c>
      <c r="B2771" s="1">
        <v>45960.605555555558</v>
      </c>
      <c r="C2771" t="s">
        <v>39</v>
      </c>
      <c r="D2771" t="s">
        <v>46</v>
      </c>
      <c r="E2771" t="s">
        <v>29</v>
      </c>
      <c r="F2771" t="s">
        <v>37</v>
      </c>
      <c r="G2771">
        <v>74</v>
      </c>
      <c r="H2771">
        <v>1074</v>
      </c>
      <c r="I2771">
        <v>291.88</v>
      </c>
      <c r="J2771" t="s">
        <v>53</v>
      </c>
      <c r="K2771">
        <v>15000</v>
      </c>
      <c r="L2771">
        <v>9500</v>
      </c>
      <c r="M2771" t="s">
        <v>38</v>
      </c>
    </row>
    <row r="2772" spans="1:13" x14ac:dyDescent="0.4">
      <c r="A2772">
        <v>102771</v>
      </c>
      <c r="B2772" s="1">
        <v>45970.675000000003</v>
      </c>
      <c r="C2772" t="s">
        <v>48</v>
      </c>
      <c r="D2772" t="s">
        <v>40</v>
      </c>
      <c r="E2772" t="s">
        <v>31</v>
      </c>
      <c r="F2772" t="s">
        <v>37</v>
      </c>
      <c r="G2772">
        <v>37</v>
      </c>
      <c r="H2772">
        <v>388</v>
      </c>
      <c r="I2772">
        <v>1183.92</v>
      </c>
      <c r="J2772" t="s">
        <v>52</v>
      </c>
      <c r="K2772">
        <v>1500</v>
      </c>
      <c r="L2772">
        <v>800</v>
      </c>
      <c r="M2772" t="s">
        <v>38</v>
      </c>
    </row>
    <row r="2773" spans="1:13" x14ac:dyDescent="0.4">
      <c r="A2773">
        <v>102772</v>
      </c>
      <c r="B2773" s="1">
        <v>45775.04583333333</v>
      </c>
      <c r="C2773" t="s">
        <v>19</v>
      </c>
      <c r="D2773" t="s">
        <v>24</v>
      </c>
      <c r="E2773" t="s">
        <v>29</v>
      </c>
      <c r="F2773" t="s">
        <v>20</v>
      </c>
      <c r="G2773">
        <v>63</v>
      </c>
      <c r="H2773">
        <v>444</v>
      </c>
      <c r="I2773">
        <v>452.72</v>
      </c>
      <c r="J2773" t="s">
        <v>26</v>
      </c>
      <c r="K2773">
        <v>45000</v>
      </c>
      <c r="L2773">
        <v>32000</v>
      </c>
      <c r="M2773" t="s">
        <v>22</v>
      </c>
    </row>
    <row r="2774" spans="1:13" x14ac:dyDescent="0.4">
      <c r="A2774">
        <v>102773</v>
      </c>
      <c r="B2774" s="1">
        <v>45958.690972222219</v>
      </c>
      <c r="C2774" t="s">
        <v>42</v>
      </c>
      <c r="D2774" t="s">
        <v>46</v>
      </c>
      <c r="E2774" t="s">
        <v>29</v>
      </c>
      <c r="F2774" t="s">
        <v>20</v>
      </c>
      <c r="G2774">
        <v>69</v>
      </c>
      <c r="H2774">
        <v>1151</v>
      </c>
      <c r="I2774">
        <v>604.16</v>
      </c>
      <c r="J2774" t="s">
        <v>53</v>
      </c>
      <c r="K2774">
        <v>15000</v>
      </c>
      <c r="L2774">
        <v>9500</v>
      </c>
      <c r="M2774" t="s">
        <v>22</v>
      </c>
    </row>
    <row r="2775" spans="1:13" x14ac:dyDescent="0.4">
      <c r="A2775">
        <v>102774</v>
      </c>
      <c r="B2775" s="1">
        <v>45818.23541666667</v>
      </c>
      <c r="C2775" t="s">
        <v>19</v>
      </c>
      <c r="D2775" t="s">
        <v>35</v>
      </c>
      <c r="E2775" t="s">
        <v>31</v>
      </c>
      <c r="F2775" t="s">
        <v>16</v>
      </c>
      <c r="G2775">
        <v>55</v>
      </c>
      <c r="H2775">
        <v>367</v>
      </c>
      <c r="I2775">
        <v>1053.3</v>
      </c>
      <c r="J2775" t="s">
        <v>49</v>
      </c>
      <c r="K2775">
        <v>8500</v>
      </c>
      <c r="L2775">
        <v>5500</v>
      </c>
      <c r="M2775" t="s">
        <v>18</v>
      </c>
    </row>
    <row r="2776" spans="1:13" x14ac:dyDescent="0.4">
      <c r="A2776">
        <v>102775</v>
      </c>
      <c r="B2776" s="1">
        <v>45855.432638888888</v>
      </c>
      <c r="C2776" t="s">
        <v>19</v>
      </c>
      <c r="D2776" t="s">
        <v>55</v>
      </c>
      <c r="E2776" t="s">
        <v>29</v>
      </c>
      <c r="F2776" t="s">
        <v>20</v>
      </c>
      <c r="G2776">
        <v>29</v>
      </c>
      <c r="H2776">
        <v>489</v>
      </c>
      <c r="I2776">
        <v>2859.49</v>
      </c>
      <c r="J2776" t="s">
        <v>58</v>
      </c>
      <c r="K2776">
        <v>1200</v>
      </c>
      <c r="L2776">
        <v>800</v>
      </c>
      <c r="M2776" t="s">
        <v>22</v>
      </c>
    </row>
    <row r="2777" spans="1:13" x14ac:dyDescent="0.4">
      <c r="A2777">
        <v>102776</v>
      </c>
      <c r="B2777" s="1">
        <v>45917.175694444442</v>
      </c>
      <c r="C2777" t="s">
        <v>42</v>
      </c>
      <c r="D2777" t="s">
        <v>35</v>
      </c>
      <c r="E2777" t="s">
        <v>15</v>
      </c>
      <c r="F2777" t="s">
        <v>37</v>
      </c>
      <c r="G2777">
        <v>46</v>
      </c>
      <c r="H2777">
        <v>555</v>
      </c>
      <c r="I2777">
        <v>280.69</v>
      </c>
      <c r="J2777" t="s">
        <v>49</v>
      </c>
      <c r="K2777">
        <v>8500</v>
      </c>
      <c r="L2777">
        <v>5500</v>
      </c>
      <c r="M2777" t="s">
        <v>38</v>
      </c>
    </row>
    <row r="2778" spans="1:13" x14ac:dyDescent="0.4">
      <c r="A2778">
        <v>102777</v>
      </c>
      <c r="B2778" s="1">
        <v>45805.213888888888</v>
      </c>
      <c r="C2778" t="s">
        <v>42</v>
      </c>
      <c r="D2778" t="s">
        <v>35</v>
      </c>
      <c r="E2778" t="s">
        <v>15</v>
      </c>
      <c r="F2778" t="s">
        <v>37</v>
      </c>
      <c r="G2778">
        <v>37</v>
      </c>
      <c r="H2778">
        <v>881</v>
      </c>
      <c r="I2778">
        <v>512.88</v>
      </c>
      <c r="J2778" t="s">
        <v>36</v>
      </c>
      <c r="K2778">
        <v>12000</v>
      </c>
      <c r="L2778">
        <v>8000</v>
      </c>
      <c r="M2778" t="s">
        <v>38</v>
      </c>
    </row>
    <row r="2779" spans="1:13" x14ac:dyDescent="0.4">
      <c r="A2779">
        <v>102778</v>
      </c>
      <c r="B2779" s="1">
        <v>45897.097222222219</v>
      </c>
      <c r="C2779" t="s">
        <v>23</v>
      </c>
      <c r="D2779" t="s">
        <v>35</v>
      </c>
      <c r="E2779" t="s">
        <v>29</v>
      </c>
      <c r="F2779" t="s">
        <v>32</v>
      </c>
      <c r="G2779">
        <v>12</v>
      </c>
      <c r="H2779">
        <v>300</v>
      </c>
      <c r="I2779">
        <v>2303.7800000000002</v>
      </c>
      <c r="J2779" t="s">
        <v>36</v>
      </c>
      <c r="K2779">
        <v>12000</v>
      </c>
      <c r="L2779">
        <v>8000</v>
      </c>
      <c r="M2779" t="s">
        <v>33</v>
      </c>
    </row>
    <row r="2780" spans="1:13" x14ac:dyDescent="0.4">
      <c r="A2780">
        <v>102779</v>
      </c>
      <c r="B2780" s="1">
        <v>45704.919444444444</v>
      </c>
      <c r="C2780" t="s">
        <v>23</v>
      </c>
      <c r="D2780" t="s">
        <v>55</v>
      </c>
      <c r="E2780" t="s">
        <v>31</v>
      </c>
      <c r="F2780" t="s">
        <v>20</v>
      </c>
      <c r="G2780">
        <v>61</v>
      </c>
      <c r="H2780">
        <v>801</v>
      </c>
      <c r="I2780">
        <v>304</v>
      </c>
      <c r="J2780" t="s">
        <v>58</v>
      </c>
      <c r="K2780">
        <v>1200</v>
      </c>
      <c r="L2780">
        <v>800</v>
      </c>
      <c r="M2780" t="s">
        <v>22</v>
      </c>
    </row>
    <row r="2781" spans="1:13" x14ac:dyDescent="0.4">
      <c r="A2781">
        <v>102780</v>
      </c>
      <c r="B2781" s="1">
        <v>45855.15625</v>
      </c>
      <c r="C2781" t="s">
        <v>45</v>
      </c>
      <c r="D2781" t="s">
        <v>43</v>
      </c>
      <c r="E2781" t="s">
        <v>15</v>
      </c>
      <c r="F2781" t="s">
        <v>16</v>
      </c>
      <c r="G2781">
        <v>80</v>
      </c>
      <c r="H2781">
        <v>1101</v>
      </c>
      <c r="I2781">
        <v>596.08000000000004</v>
      </c>
      <c r="J2781" t="s">
        <v>61</v>
      </c>
      <c r="K2781">
        <v>2800</v>
      </c>
      <c r="L2781">
        <v>1500</v>
      </c>
      <c r="M2781" t="s">
        <v>18</v>
      </c>
    </row>
    <row r="2782" spans="1:13" x14ac:dyDescent="0.4">
      <c r="A2782">
        <v>102781</v>
      </c>
      <c r="B2782" s="1">
        <v>45704.587500000001</v>
      </c>
      <c r="C2782" t="s">
        <v>23</v>
      </c>
      <c r="D2782" t="s">
        <v>35</v>
      </c>
      <c r="E2782" t="s">
        <v>31</v>
      </c>
      <c r="F2782" t="s">
        <v>16</v>
      </c>
      <c r="G2782">
        <v>94</v>
      </c>
      <c r="H2782">
        <v>364</v>
      </c>
      <c r="I2782">
        <v>562.41999999999996</v>
      </c>
      <c r="J2782" t="s">
        <v>49</v>
      </c>
      <c r="K2782">
        <v>8500</v>
      </c>
      <c r="L2782">
        <v>5500</v>
      </c>
      <c r="M2782" t="s">
        <v>18</v>
      </c>
    </row>
    <row r="2783" spans="1:13" x14ac:dyDescent="0.4">
      <c r="A2783">
        <v>102782</v>
      </c>
      <c r="B2783" s="1">
        <v>45735.668055555558</v>
      </c>
      <c r="C2783" t="s">
        <v>50</v>
      </c>
      <c r="D2783" t="s">
        <v>55</v>
      </c>
      <c r="E2783" t="s">
        <v>15</v>
      </c>
      <c r="F2783" t="s">
        <v>25</v>
      </c>
      <c r="G2783">
        <v>69</v>
      </c>
      <c r="H2783">
        <v>984</v>
      </c>
      <c r="I2783">
        <v>1044.8800000000001</v>
      </c>
      <c r="J2783" t="s">
        <v>58</v>
      </c>
      <c r="K2783">
        <v>1200</v>
      </c>
      <c r="L2783">
        <v>800</v>
      </c>
      <c r="M2783" t="s">
        <v>27</v>
      </c>
    </row>
    <row r="2784" spans="1:13" x14ac:dyDescent="0.4">
      <c r="A2784">
        <v>102783</v>
      </c>
      <c r="B2784" s="1">
        <v>45781.113194444442</v>
      </c>
      <c r="C2784" t="s">
        <v>39</v>
      </c>
      <c r="D2784" t="s">
        <v>35</v>
      </c>
      <c r="E2784" t="s">
        <v>29</v>
      </c>
      <c r="F2784" t="s">
        <v>16</v>
      </c>
      <c r="G2784">
        <v>72</v>
      </c>
      <c r="H2784">
        <v>1114</v>
      </c>
      <c r="I2784">
        <v>1129.3599999999999</v>
      </c>
      <c r="J2784" t="s">
        <v>49</v>
      </c>
      <c r="K2784">
        <v>8500</v>
      </c>
      <c r="L2784">
        <v>5500</v>
      </c>
      <c r="M2784" t="s">
        <v>18</v>
      </c>
    </row>
    <row r="2785" spans="1:13" x14ac:dyDescent="0.4">
      <c r="A2785">
        <v>102784</v>
      </c>
      <c r="B2785" s="1">
        <v>45732.640972222223</v>
      </c>
      <c r="C2785" t="s">
        <v>50</v>
      </c>
      <c r="D2785" t="s">
        <v>40</v>
      </c>
      <c r="E2785" t="s">
        <v>15</v>
      </c>
      <c r="F2785" t="s">
        <v>20</v>
      </c>
      <c r="G2785">
        <v>19</v>
      </c>
      <c r="H2785">
        <v>397</v>
      </c>
      <c r="I2785">
        <v>406.93</v>
      </c>
      <c r="J2785" t="s">
        <v>52</v>
      </c>
      <c r="K2785">
        <v>1500</v>
      </c>
      <c r="L2785">
        <v>800</v>
      </c>
      <c r="M2785" t="s">
        <v>22</v>
      </c>
    </row>
    <row r="2786" spans="1:13" x14ac:dyDescent="0.4">
      <c r="A2786">
        <v>102785</v>
      </c>
      <c r="B2786" s="1">
        <v>46016.85</v>
      </c>
      <c r="C2786" t="s">
        <v>34</v>
      </c>
      <c r="D2786" t="s">
        <v>55</v>
      </c>
      <c r="E2786" t="s">
        <v>15</v>
      </c>
      <c r="F2786" t="s">
        <v>25</v>
      </c>
      <c r="G2786">
        <v>16</v>
      </c>
      <c r="H2786">
        <v>544</v>
      </c>
      <c r="I2786">
        <v>1096.83</v>
      </c>
      <c r="J2786" t="s">
        <v>57</v>
      </c>
      <c r="K2786">
        <v>600</v>
      </c>
      <c r="L2786">
        <v>350</v>
      </c>
      <c r="M2786" t="s">
        <v>27</v>
      </c>
    </row>
    <row r="2787" spans="1:13" x14ac:dyDescent="0.4">
      <c r="A2787">
        <v>102786</v>
      </c>
      <c r="B2787" s="1">
        <v>45794.956250000003</v>
      </c>
      <c r="C2787" t="s">
        <v>23</v>
      </c>
      <c r="D2787" t="s">
        <v>28</v>
      </c>
      <c r="E2787" t="s">
        <v>15</v>
      </c>
      <c r="F2787" t="s">
        <v>37</v>
      </c>
      <c r="G2787">
        <v>2</v>
      </c>
      <c r="H2787">
        <v>963</v>
      </c>
      <c r="I2787">
        <v>594.58000000000004</v>
      </c>
      <c r="J2787" t="s">
        <v>54</v>
      </c>
      <c r="K2787">
        <v>2500</v>
      </c>
      <c r="L2787">
        <v>1500</v>
      </c>
      <c r="M2787" t="s">
        <v>38</v>
      </c>
    </row>
    <row r="2788" spans="1:13" x14ac:dyDescent="0.4">
      <c r="A2788">
        <v>102787</v>
      </c>
      <c r="B2788" s="1">
        <v>45747.636111111111</v>
      </c>
      <c r="C2788" t="s">
        <v>13</v>
      </c>
      <c r="D2788" t="s">
        <v>28</v>
      </c>
      <c r="E2788" t="s">
        <v>31</v>
      </c>
      <c r="F2788" t="s">
        <v>37</v>
      </c>
      <c r="G2788">
        <v>18</v>
      </c>
      <c r="H2788">
        <v>669</v>
      </c>
      <c r="I2788">
        <v>431.49</v>
      </c>
      <c r="J2788" t="s">
        <v>30</v>
      </c>
      <c r="K2788">
        <v>450</v>
      </c>
      <c r="L2788">
        <v>200</v>
      </c>
      <c r="M2788" t="s">
        <v>38</v>
      </c>
    </row>
    <row r="2789" spans="1:13" x14ac:dyDescent="0.4">
      <c r="A2789">
        <v>102788</v>
      </c>
      <c r="B2789" s="1">
        <v>45982.840277777781</v>
      </c>
      <c r="C2789" t="s">
        <v>48</v>
      </c>
      <c r="D2789" t="s">
        <v>24</v>
      </c>
      <c r="E2789" t="s">
        <v>15</v>
      </c>
      <c r="F2789" t="s">
        <v>32</v>
      </c>
      <c r="G2789">
        <v>56</v>
      </c>
      <c r="H2789">
        <v>1094</v>
      </c>
      <c r="I2789">
        <v>992.74</v>
      </c>
      <c r="J2789" t="s">
        <v>60</v>
      </c>
      <c r="K2789">
        <v>25000</v>
      </c>
      <c r="L2789">
        <v>18000</v>
      </c>
      <c r="M2789" t="s">
        <v>33</v>
      </c>
    </row>
    <row r="2790" spans="1:13" x14ac:dyDescent="0.4">
      <c r="A2790">
        <v>102789</v>
      </c>
      <c r="B2790" s="1">
        <v>45718.027083333334</v>
      </c>
      <c r="C2790" t="s">
        <v>45</v>
      </c>
      <c r="D2790" t="s">
        <v>35</v>
      </c>
      <c r="E2790" t="s">
        <v>31</v>
      </c>
      <c r="F2790" t="s">
        <v>37</v>
      </c>
      <c r="G2790">
        <v>71</v>
      </c>
      <c r="H2790">
        <v>649</v>
      </c>
      <c r="I2790">
        <v>327.54000000000002</v>
      </c>
      <c r="J2790" t="s">
        <v>36</v>
      </c>
      <c r="K2790">
        <v>12000</v>
      </c>
      <c r="L2790">
        <v>8000</v>
      </c>
      <c r="M2790" t="s">
        <v>38</v>
      </c>
    </row>
    <row r="2791" spans="1:13" x14ac:dyDescent="0.4">
      <c r="A2791">
        <v>102790</v>
      </c>
      <c r="B2791" s="1">
        <v>45795.850694444445</v>
      </c>
      <c r="C2791" t="s">
        <v>50</v>
      </c>
      <c r="D2791" t="s">
        <v>28</v>
      </c>
      <c r="E2791" t="s">
        <v>29</v>
      </c>
      <c r="F2791" t="s">
        <v>37</v>
      </c>
      <c r="G2791">
        <v>97</v>
      </c>
      <c r="H2791">
        <v>302</v>
      </c>
      <c r="I2791">
        <v>1148.18</v>
      </c>
      <c r="J2791" t="s">
        <v>54</v>
      </c>
      <c r="K2791">
        <v>2500</v>
      </c>
      <c r="L2791">
        <v>1500</v>
      </c>
      <c r="M2791" t="s">
        <v>38</v>
      </c>
    </row>
    <row r="2792" spans="1:13" x14ac:dyDescent="0.4">
      <c r="A2792">
        <v>102791</v>
      </c>
      <c r="B2792" s="1">
        <v>45707.456944444442</v>
      </c>
      <c r="C2792" t="s">
        <v>50</v>
      </c>
      <c r="D2792" t="s">
        <v>24</v>
      </c>
      <c r="E2792" t="s">
        <v>15</v>
      </c>
      <c r="F2792" t="s">
        <v>16</v>
      </c>
      <c r="G2792">
        <v>55</v>
      </c>
      <c r="H2792">
        <v>396</v>
      </c>
      <c r="I2792">
        <v>964.98</v>
      </c>
      <c r="J2792" t="s">
        <v>60</v>
      </c>
      <c r="K2792">
        <v>25000</v>
      </c>
      <c r="L2792">
        <v>18000</v>
      </c>
      <c r="M2792" t="s">
        <v>18</v>
      </c>
    </row>
    <row r="2793" spans="1:13" x14ac:dyDescent="0.4">
      <c r="A2793">
        <v>102792</v>
      </c>
      <c r="B2793" s="1">
        <v>45916.000694444447</v>
      </c>
      <c r="C2793" t="s">
        <v>50</v>
      </c>
      <c r="D2793" t="s">
        <v>14</v>
      </c>
      <c r="E2793" t="s">
        <v>29</v>
      </c>
      <c r="F2793" t="s">
        <v>37</v>
      </c>
      <c r="G2793">
        <v>95</v>
      </c>
      <c r="H2793">
        <v>312</v>
      </c>
      <c r="I2793">
        <v>664.24</v>
      </c>
      <c r="J2793" t="s">
        <v>17</v>
      </c>
      <c r="K2793">
        <v>3200</v>
      </c>
      <c r="L2793">
        <v>2000</v>
      </c>
      <c r="M2793" t="s">
        <v>38</v>
      </c>
    </row>
    <row r="2794" spans="1:13" x14ac:dyDescent="0.4">
      <c r="A2794">
        <v>102793</v>
      </c>
      <c r="B2794" s="1">
        <v>45764.28402777778</v>
      </c>
      <c r="C2794" t="s">
        <v>50</v>
      </c>
      <c r="D2794" t="s">
        <v>24</v>
      </c>
      <c r="E2794" t="s">
        <v>29</v>
      </c>
      <c r="F2794" t="s">
        <v>25</v>
      </c>
      <c r="G2794">
        <v>84</v>
      </c>
      <c r="H2794">
        <v>490</v>
      </c>
      <c r="I2794">
        <v>297.42</v>
      </c>
      <c r="J2794" t="s">
        <v>60</v>
      </c>
      <c r="K2794">
        <v>25000</v>
      </c>
      <c r="L2794">
        <v>18000</v>
      </c>
      <c r="M2794" t="s">
        <v>27</v>
      </c>
    </row>
    <row r="2795" spans="1:13" x14ac:dyDescent="0.4">
      <c r="A2795">
        <v>102794</v>
      </c>
      <c r="B2795" s="1">
        <v>45770.353472222225</v>
      </c>
      <c r="C2795" t="s">
        <v>23</v>
      </c>
      <c r="D2795" t="s">
        <v>24</v>
      </c>
      <c r="E2795" t="s">
        <v>29</v>
      </c>
      <c r="F2795" t="s">
        <v>20</v>
      </c>
      <c r="G2795">
        <v>28</v>
      </c>
      <c r="H2795">
        <v>1065</v>
      </c>
      <c r="I2795">
        <v>973.36</v>
      </c>
      <c r="J2795" t="s">
        <v>26</v>
      </c>
      <c r="K2795">
        <v>45000</v>
      </c>
      <c r="L2795">
        <v>32000</v>
      </c>
      <c r="M2795" t="s">
        <v>22</v>
      </c>
    </row>
    <row r="2796" spans="1:13" x14ac:dyDescent="0.4">
      <c r="A2796">
        <v>102795</v>
      </c>
      <c r="B2796" s="1">
        <v>46007.532638888886</v>
      </c>
      <c r="C2796" t="s">
        <v>19</v>
      </c>
      <c r="D2796" t="s">
        <v>28</v>
      </c>
      <c r="E2796" t="s">
        <v>31</v>
      </c>
      <c r="F2796" t="s">
        <v>37</v>
      </c>
      <c r="G2796">
        <v>87</v>
      </c>
      <c r="H2796">
        <v>352</v>
      </c>
      <c r="I2796">
        <v>904.18</v>
      </c>
      <c r="J2796" t="s">
        <v>54</v>
      </c>
      <c r="K2796">
        <v>2500</v>
      </c>
      <c r="L2796">
        <v>1500</v>
      </c>
      <c r="M2796" t="s">
        <v>38</v>
      </c>
    </row>
    <row r="2797" spans="1:13" x14ac:dyDescent="0.4">
      <c r="A2797">
        <v>102796</v>
      </c>
      <c r="B2797" s="1">
        <v>45911.895138888889</v>
      </c>
      <c r="C2797" t="s">
        <v>48</v>
      </c>
      <c r="D2797" t="s">
        <v>35</v>
      </c>
      <c r="E2797" t="s">
        <v>29</v>
      </c>
      <c r="F2797" t="s">
        <v>16</v>
      </c>
      <c r="G2797">
        <v>36</v>
      </c>
      <c r="H2797">
        <v>955</v>
      </c>
      <c r="I2797">
        <v>290.83</v>
      </c>
      <c r="J2797" t="s">
        <v>36</v>
      </c>
      <c r="K2797">
        <v>12000</v>
      </c>
      <c r="L2797">
        <v>8000</v>
      </c>
      <c r="M2797" t="s">
        <v>18</v>
      </c>
    </row>
    <row r="2798" spans="1:13" x14ac:dyDescent="0.4">
      <c r="A2798">
        <v>102797</v>
      </c>
      <c r="B2798" s="1">
        <v>45775.826388888891</v>
      </c>
      <c r="C2798" t="s">
        <v>48</v>
      </c>
      <c r="D2798" t="s">
        <v>28</v>
      </c>
      <c r="E2798" t="s">
        <v>31</v>
      </c>
      <c r="F2798" t="s">
        <v>16</v>
      </c>
      <c r="G2798">
        <v>7</v>
      </c>
      <c r="H2798">
        <v>442</v>
      </c>
      <c r="I2798">
        <v>198.11</v>
      </c>
      <c r="J2798" t="s">
        <v>30</v>
      </c>
      <c r="K2798">
        <v>450</v>
      </c>
      <c r="L2798">
        <v>200</v>
      </c>
      <c r="M2798" t="s">
        <v>18</v>
      </c>
    </row>
    <row r="2799" spans="1:13" x14ac:dyDescent="0.4">
      <c r="A2799">
        <v>102798</v>
      </c>
      <c r="B2799" s="1">
        <v>45855.215277777781</v>
      </c>
      <c r="C2799" t="s">
        <v>23</v>
      </c>
      <c r="D2799" t="s">
        <v>28</v>
      </c>
      <c r="E2799" t="s">
        <v>31</v>
      </c>
      <c r="F2799" t="s">
        <v>37</v>
      </c>
      <c r="G2799">
        <v>40</v>
      </c>
      <c r="H2799">
        <v>355</v>
      </c>
      <c r="I2799">
        <v>429.95</v>
      </c>
      <c r="J2799" t="s">
        <v>54</v>
      </c>
      <c r="K2799">
        <v>2500</v>
      </c>
      <c r="L2799">
        <v>1500</v>
      </c>
      <c r="M2799" t="s">
        <v>38</v>
      </c>
    </row>
    <row r="2800" spans="1:13" x14ac:dyDescent="0.4">
      <c r="A2800">
        <v>102799</v>
      </c>
      <c r="B2800" s="1">
        <v>45994.697916666664</v>
      </c>
      <c r="C2800" t="s">
        <v>34</v>
      </c>
      <c r="D2800" t="s">
        <v>55</v>
      </c>
      <c r="E2800" t="s">
        <v>29</v>
      </c>
      <c r="F2800" t="s">
        <v>32</v>
      </c>
      <c r="G2800">
        <v>39</v>
      </c>
      <c r="H2800">
        <v>1020</v>
      </c>
      <c r="I2800">
        <v>1975.76</v>
      </c>
      <c r="J2800" t="s">
        <v>58</v>
      </c>
      <c r="K2800">
        <v>1200</v>
      </c>
      <c r="L2800">
        <v>800</v>
      </c>
      <c r="M2800" t="s">
        <v>33</v>
      </c>
    </row>
    <row r="2801" spans="1:13" x14ac:dyDescent="0.4">
      <c r="A2801">
        <v>102800</v>
      </c>
      <c r="B2801" s="1">
        <v>46022.824999999997</v>
      </c>
      <c r="C2801" t="s">
        <v>45</v>
      </c>
      <c r="D2801" t="s">
        <v>55</v>
      </c>
      <c r="E2801" t="s">
        <v>15</v>
      </c>
      <c r="F2801" t="s">
        <v>25</v>
      </c>
      <c r="G2801">
        <v>20</v>
      </c>
      <c r="H2801">
        <v>719</v>
      </c>
      <c r="I2801">
        <v>792.54</v>
      </c>
      <c r="J2801" t="s">
        <v>58</v>
      </c>
      <c r="K2801">
        <v>1200</v>
      </c>
      <c r="L2801">
        <v>800</v>
      </c>
      <c r="M2801" t="s">
        <v>27</v>
      </c>
    </row>
    <row r="2802" spans="1:13" x14ac:dyDescent="0.4">
      <c r="A2802">
        <v>102801</v>
      </c>
      <c r="B2802" s="1">
        <v>45708.209722222222</v>
      </c>
      <c r="C2802" t="s">
        <v>45</v>
      </c>
      <c r="D2802" t="s">
        <v>14</v>
      </c>
      <c r="E2802" t="s">
        <v>29</v>
      </c>
      <c r="F2802" t="s">
        <v>37</v>
      </c>
      <c r="G2802">
        <v>11</v>
      </c>
      <c r="H2802">
        <v>694</v>
      </c>
      <c r="I2802">
        <v>2195.1</v>
      </c>
      <c r="J2802" t="s">
        <v>17</v>
      </c>
      <c r="K2802">
        <v>3200</v>
      </c>
      <c r="L2802">
        <v>2000</v>
      </c>
      <c r="M2802" t="s">
        <v>38</v>
      </c>
    </row>
    <row r="2803" spans="1:13" x14ac:dyDescent="0.4">
      <c r="A2803">
        <v>102802</v>
      </c>
      <c r="B2803" s="1">
        <v>45902.078472222223</v>
      </c>
      <c r="C2803" t="s">
        <v>50</v>
      </c>
      <c r="D2803" t="s">
        <v>40</v>
      </c>
      <c r="E2803" t="s">
        <v>15</v>
      </c>
      <c r="F2803" t="s">
        <v>32</v>
      </c>
      <c r="G2803">
        <v>40</v>
      </c>
      <c r="H2803">
        <v>560</v>
      </c>
      <c r="I2803">
        <v>1080.54</v>
      </c>
      <c r="J2803" t="s">
        <v>41</v>
      </c>
      <c r="K2803">
        <v>5500</v>
      </c>
      <c r="L2803">
        <v>3500</v>
      </c>
      <c r="M2803" t="s">
        <v>33</v>
      </c>
    </row>
    <row r="2804" spans="1:13" x14ac:dyDescent="0.4">
      <c r="A2804">
        <v>102803</v>
      </c>
      <c r="B2804" s="1">
        <v>45692.109027777777</v>
      </c>
      <c r="C2804" t="s">
        <v>48</v>
      </c>
      <c r="D2804" t="s">
        <v>46</v>
      </c>
      <c r="E2804" t="s">
        <v>15</v>
      </c>
      <c r="F2804" t="s">
        <v>32</v>
      </c>
      <c r="G2804">
        <v>84</v>
      </c>
      <c r="H2804">
        <v>1064</v>
      </c>
      <c r="I2804">
        <v>1447.28</v>
      </c>
      <c r="J2804" t="s">
        <v>53</v>
      </c>
      <c r="K2804">
        <v>15000</v>
      </c>
      <c r="L2804">
        <v>9500</v>
      </c>
      <c r="M2804" t="s">
        <v>33</v>
      </c>
    </row>
    <row r="2805" spans="1:13" x14ac:dyDescent="0.4">
      <c r="A2805">
        <v>102804</v>
      </c>
      <c r="B2805" s="1">
        <v>45959.811111111114</v>
      </c>
      <c r="C2805" t="s">
        <v>45</v>
      </c>
      <c r="D2805" t="s">
        <v>28</v>
      </c>
      <c r="E2805" t="s">
        <v>15</v>
      </c>
      <c r="F2805" t="s">
        <v>16</v>
      </c>
      <c r="G2805">
        <v>34</v>
      </c>
      <c r="H2805">
        <v>619</v>
      </c>
      <c r="I2805">
        <v>250.18</v>
      </c>
      <c r="J2805" t="s">
        <v>54</v>
      </c>
      <c r="K2805">
        <v>2500</v>
      </c>
      <c r="L2805">
        <v>1500</v>
      </c>
      <c r="M2805" t="s">
        <v>18</v>
      </c>
    </row>
    <row r="2806" spans="1:13" x14ac:dyDescent="0.4">
      <c r="A2806">
        <v>102805</v>
      </c>
      <c r="B2806" s="1">
        <v>45726.210416666669</v>
      </c>
      <c r="C2806" t="s">
        <v>48</v>
      </c>
      <c r="D2806" t="s">
        <v>28</v>
      </c>
      <c r="E2806" t="s">
        <v>29</v>
      </c>
      <c r="F2806" t="s">
        <v>37</v>
      </c>
      <c r="G2806">
        <v>30</v>
      </c>
      <c r="H2806">
        <v>649</v>
      </c>
      <c r="I2806">
        <v>381.82</v>
      </c>
      <c r="J2806" t="s">
        <v>30</v>
      </c>
      <c r="K2806">
        <v>450</v>
      </c>
      <c r="L2806">
        <v>200</v>
      </c>
      <c r="M2806" t="s">
        <v>38</v>
      </c>
    </row>
    <row r="2807" spans="1:13" x14ac:dyDescent="0.4">
      <c r="A2807">
        <v>102806</v>
      </c>
      <c r="B2807" s="1">
        <v>46006.771527777775</v>
      </c>
      <c r="C2807" t="s">
        <v>45</v>
      </c>
      <c r="D2807" t="s">
        <v>40</v>
      </c>
      <c r="E2807" t="s">
        <v>29</v>
      </c>
      <c r="F2807" t="s">
        <v>25</v>
      </c>
      <c r="G2807">
        <v>56</v>
      </c>
      <c r="H2807">
        <v>466</v>
      </c>
      <c r="I2807">
        <v>195.01</v>
      </c>
      <c r="J2807" t="s">
        <v>52</v>
      </c>
      <c r="K2807">
        <v>1500</v>
      </c>
      <c r="L2807">
        <v>800</v>
      </c>
      <c r="M2807" t="s">
        <v>27</v>
      </c>
    </row>
    <row r="2808" spans="1:13" x14ac:dyDescent="0.4">
      <c r="A2808">
        <v>102807</v>
      </c>
      <c r="B2808" s="1">
        <v>45977.034722222219</v>
      </c>
      <c r="C2808" t="s">
        <v>23</v>
      </c>
      <c r="D2808" t="s">
        <v>40</v>
      </c>
      <c r="E2808" t="s">
        <v>15</v>
      </c>
      <c r="F2808" t="s">
        <v>37</v>
      </c>
      <c r="G2808">
        <v>18</v>
      </c>
      <c r="H2808">
        <v>753</v>
      </c>
      <c r="I2808">
        <v>764.99</v>
      </c>
      <c r="J2808" t="s">
        <v>52</v>
      </c>
      <c r="K2808">
        <v>1500</v>
      </c>
      <c r="L2808">
        <v>800</v>
      </c>
      <c r="M2808" t="s">
        <v>38</v>
      </c>
    </row>
    <row r="2809" spans="1:13" x14ac:dyDescent="0.4">
      <c r="A2809">
        <v>102808</v>
      </c>
      <c r="B2809" s="1">
        <v>45706.885416666664</v>
      </c>
      <c r="C2809" t="s">
        <v>23</v>
      </c>
      <c r="D2809" t="s">
        <v>55</v>
      </c>
      <c r="E2809" t="s">
        <v>15</v>
      </c>
      <c r="F2809" t="s">
        <v>20</v>
      </c>
      <c r="G2809">
        <v>91</v>
      </c>
      <c r="H2809">
        <v>315</v>
      </c>
      <c r="I2809">
        <v>246.85</v>
      </c>
      <c r="J2809" t="s">
        <v>57</v>
      </c>
      <c r="K2809">
        <v>600</v>
      </c>
      <c r="L2809">
        <v>350</v>
      </c>
      <c r="M2809" t="s">
        <v>22</v>
      </c>
    </row>
    <row r="2810" spans="1:13" x14ac:dyDescent="0.4">
      <c r="A2810">
        <v>102809</v>
      </c>
      <c r="B2810" s="1">
        <v>45731.972916666666</v>
      </c>
      <c r="C2810" t="s">
        <v>34</v>
      </c>
      <c r="D2810" t="s">
        <v>46</v>
      </c>
      <c r="E2810" t="s">
        <v>31</v>
      </c>
      <c r="F2810" t="s">
        <v>37</v>
      </c>
      <c r="G2810">
        <v>80</v>
      </c>
      <c r="H2810">
        <v>825</v>
      </c>
      <c r="I2810">
        <v>377.55</v>
      </c>
      <c r="J2810" t="s">
        <v>53</v>
      </c>
      <c r="K2810">
        <v>15000</v>
      </c>
      <c r="L2810">
        <v>9500</v>
      </c>
      <c r="M2810" t="s">
        <v>38</v>
      </c>
    </row>
    <row r="2811" spans="1:13" x14ac:dyDescent="0.4">
      <c r="A2811">
        <v>102810</v>
      </c>
      <c r="B2811" s="1">
        <v>45849.662499999999</v>
      </c>
      <c r="C2811" t="s">
        <v>39</v>
      </c>
      <c r="D2811" t="s">
        <v>14</v>
      </c>
      <c r="E2811" t="s">
        <v>29</v>
      </c>
      <c r="F2811" t="s">
        <v>25</v>
      </c>
      <c r="G2811">
        <v>17</v>
      </c>
      <c r="H2811">
        <v>1075</v>
      </c>
      <c r="I2811">
        <v>1294.69</v>
      </c>
      <c r="J2811" t="s">
        <v>17</v>
      </c>
      <c r="K2811">
        <v>3200</v>
      </c>
      <c r="L2811">
        <v>2000</v>
      </c>
      <c r="M2811" t="s">
        <v>27</v>
      </c>
    </row>
    <row r="2812" spans="1:13" x14ac:dyDescent="0.4">
      <c r="A2812">
        <v>102811</v>
      </c>
      <c r="B2812" s="1">
        <v>45918.330555555556</v>
      </c>
      <c r="C2812" t="s">
        <v>13</v>
      </c>
      <c r="D2812" t="s">
        <v>14</v>
      </c>
      <c r="E2812" t="s">
        <v>15</v>
      </c>
      <c r="F2812" t="s">
        <v>16</v>
      </c>
      <c r="G2812">
        <v>43</v>
      </c>
      <c r="H2812">
        <v>364</v>
      </c>
      <c r="I2812">
        <v>359.02</v>
      </c>
      <c r="J2812" t="s">
        <v>17</v>
      </c>
      <c r="K2812">
        <v>3200</v>
      </c>
      <c r="L2812">
        <v>2000</v>
      </c>
      <c r="M2812" t="s">
        <v>18</v>
      </c>
    </row>
    <row r="2813" spans="1:13" x14ac:dyDescent="0.4">
      <c r="A2813">
        <v>102812</v>
      </c>
      <c r="B2813" s="1">
        <v>46013.636805555558</v>
      </c>
      <c r="C2813" t="s">
        <v>42</v>
      </c>
      <c r="D2813" t="s">
        <v>43</v>
      </c>
      <c r="E2813" t="s">
        <v>31</v>
      </c>
      <c r="F2813" t="s">
        <v>16</v>
      </c>
      <c r="G2813">
        <v>5</v>
      </c>
      <c r="H2813">
        <v>903</v>
      </c>
      <c r="I2813">
        <v>440.05</v>
      </c>
      <c r="J2813" t="s">
        <v>44</v>
      </c>
      <c r="K2813">
        <v>4500</v>
      </c>
      <c r="L2813">
        <v>2500</v>
      </c>
      <c r="M2813" t="s">
        <v>18</v>
      </c>
    </row>
    <row r="2814" spans="1:13" x14ac:dyDescent="0.4">
      <c r="A2814">
        <v>102813</v>
      </c>
      <c r="B2814" s="1">
        <v>45727.131944444445</v>
      </c>
      <c r="C2814" t="s">
        <v>19</v>
      </c>
      <c r="D2814" t="s">
        <v>24</v>
      </c>
      <c r="E2814" t="s">
        <v>15</v>
      </c>
      <c r="F2814" t="s">
        <v>32</v>
      </c>
      <c r="G2814">
        <v>70</v>
      </c>
      <c r="H2814">
        <v>1165</v>
      </c>
      <c r="I2814">
        <v>646.67999999999995</v>
      </c>
      <c r="J2814" t="s">
        <v>60</v>
      </c>
      <c r="K2814">
        <v>25000</v>
      </c>
      <c r="L2814">
        <v>18000</v>
      </c>
      <c r="M2814" t="s">
        <v>33</v>
      </c>
    </row>
    <row r="2815" spans="1:13" x14ac:dyDescent="0.4">
      <c r="A2815">
        <v>102814</v>
      </c>
      <c r="B2815" s="1">
        <v>45747.898611111108</v>
      </c>
      <c r="C2815" t="s">
        <v>48</v>
      </c>
      <c r="D2815" t="s">
        <v>55</v>
      </c>
      <c r="E2815" t="s">
        <v>15</v>
      </c>
      <c r="F2815" t="s">
        <v>25</v>
      </c>
      <c r="G2815">
        <v>63</v>
      </c>
      <c r="H2815">
        <v>816</v>
      </c>
      <c r="I2815">
        <v>726.94</v>
      </c>
      <c r="J2815" t="s">
        <v>57</v>
      </c>
      <c r="K2815">
        <v>600</v>
      </c>
      <c r="L2815">
        <v>350</v>
      </c>
      <c r="M2815" t="s">
        <v>27</v>
      </c>
    </row>
    <row r="2816" spans="1:13" x14ac:dyDescent="0.4">
      <c r="A2816">
        <v>102815</v>
      </c>
      <c r="B2816" s="1">
        <v>45917.59652777778</v>
      </c>
      <c r="C2816" t="s">
        <v>39</v>
      </c>
      <c r="D2816" t="s">
        <v>55</v>
      </c>
      <c r="E2816" t="s">
        <v>15</v>
      </c>
      <c r="F2816" t="s">
        <v>32</v>
      </c>
      <c r="G2816">
        <v>76</v>
      </c>
      <c r="H2816">
        <v>487</v>
      </c>
      <c r="I2816">
        <v>986.04</v>
      </c>
      <c r="J2816" t="s">
        <v>57</v>
      </c>
      <c r="K2816">
        <v>600</v>
      </c>
      <c r="L2816">
        <v>350</v>
      </c>
      <c r="M2816" t="s">
        <v>33</v>
      </c>
    </row>
    <row r="2817" spans="1:13" x14ac:dyDescent="0.4">
      <c r="A2817">
        <v>102816</v>
      </c>
      <c r="B2817" s="1">
        <v>45783.546527777777</v>
      </c>
      <c r="C2817" t="s">
        <v>39</v>
      </c>
      <c r="D2817" t="s">
        <v>43</v>
      </c>
      <c r="E2817" t="s">
        <v>15</v>
      </c>
      <c r="F2817" t="s">
        <v>25</v>
      </c>
      <c r="G2817">
        <v>15</v>
      </c>
      <c r="H2817">
        <v>789</v>
      </c>
      <c r="I2817">
        <v>395.62</v>
      </c>
      <c r="J2817" t="s">
        <v>44</v>
      </c>
      <c r="K2817">
        <v>4500</v>
      </c>
      <c r="L2817">
        <v>2500</v>
      </c>
      <c r="M2817" t="s">
        <v>27</v>
      </c>
    </row>
    <row r="2818" spans="1:13" x14ac:dyDescent="0.4">
      <c r="A2818">
        <v>102817</v>
      </c>
      <c r="B2818" s="1">
        <v>45888.02847222222</v>
      </c>
      <c r="C2818" t="s">
        <v>48</v>
      </c>
      <c r="D2818" t="s">
        <v>40</v>
      </c>
      <c r="E2818" t="s">
        <v>15</v>
      </c>
      <c r="F2818" t="s">
        <v>25</v>
      </c>
      <c r="G2818">
        <v>96</v>
      </c>
      <c r="H2818">
        <v>937</v>
      </c>
      <c r="I2818">
        <v>768.47</v>
      </c>
      <c r="J2818" t="s">
        <v>52</v>
      </c>
      <c r="K2818">
        <v>1500</v>
      </c>
      <c r="L2818">
        <v>800</v>
      </c>
      <c r="M2818" t="s">
        <v>27</v>
      </c>
    </row>
    <row r="2819" spans="1:13" x14ac:dyDescent="0.4">
      <c r="A2819">
        <v>102818</v>
      </c>
      <c r="B2819" s="1">
        <v>45952.884722222225</v>
      </c>
      <c r="C2819" t="s">
        <v>34</v>
      </c>
      <c r="D2819" t="s">
        <v>43</v>
      </c>
      <c r="E2819" t="s">
        <v>29</v>
      </c>
      <c r="F2819" t="s">
        <v>32</v>
      </c>
      <c r="G2819">
        <v>18</v>
      </c>
      <c r="H2819">
        <v>856</v>
      </c>
      <c r="I2819">
        <v>870.52</v>
      </c>
      <c r="J2819" t="s">
        <v>61</v>
      </c>
      <c r="K2819">
        <v>2800</v>
      </c>
      <c r="L2819">
        <v>1500</v>
      </c>
      <c r="M2819" t="s">
        <v>33</v>
      </c>
    </row>
    <row r="2820" spans="1:13" x14ac:dyDescent="0.4">
      <c r="A2820">
        <v>102819</v>
      </c>
      <c r="B2820" s="1">
        <v>45786.03402777778</v>
      </c>
      <c r="C2820" t="s">
        <v>45</v>
      </c>
      <c r="D2820" t="s">
        <v>35</v>
      </c>
      <c r="E2820" t="s">
        <v>31</v>
      </c>
      <c r="F2820" t="s">
        <v>37</v>
      </c>
      <c r="G2820">
        <v>84</v>
      </c>
      <c r="H2820">
        <v>814</v>
      </c>
      <c r="I2820">
        <v>2324.9299999999998</v>
      </c>
      <c r="J2820" t="s">
        <v>36</v>
      </c>
      <c r="K2820">
        <v>12000</v>
      </c>
      <c r="L2820">
        <v>8000</v>
      </c>
      <c r="M2820" t="s">
        <v>38</v>
      </c>
    </row>
    <row r="2821" spans="1:13" x14ac:dyDescent="0.4">
      <c r="A2821">
        <v>102820</v>
      </c>
      <c r="B2821" s="1">
        <v>45937.160416666666</v>
      </c>
      <c r="C2821" t="s">
        <v>50</v>
      </c>
      <c r="D2821" t="s">
        <v>55</v>
      </c>
      <c r="E2821" t="s">
        <v>15</v>
      </c>
      <c r="F2821" t="s">
        <v>16</v>
      </c>
      <c r="G2821">
        <v>53</v>
      </c>
      <c r="H2821">
        <v>1058</v>
      </c>
      <c r="I2821">
        <v>247.06</v>
      </c>
      <c r="J2821" t="s">
        <v>58</v>
      </c>
      <c r="K2821">
        <v>1200</v>
      </c>
      <c r="L2821">
        <v>800</v>
      </c>
      <c r="M2821" t="s">
        <v>18</v>
      </c>
    </row>
    <row r="2822" spans="1:13" x14ac:dyDescent="0.4">
      <c r="A2822">
        <v>102821</v>
      </c>
      <c r="B2822" s="1">
        <v>45970.595138888886</v>
      </c>
      <c r="C2822" t="s">
        <v>23</v>
      </c>
      <c r="D2822" t="s">
        <v>28</v>
      </c>
      <c r="E2822" t="s">
        <v>15</v>
      </c>
      <c r="F2822" t="s">
        <v>25</v>
      </c>
      <c r="G2822">
        <v>8</v>
      </c>
      <c r="H2822">
        <v>301</v>
      </c>
      <c r="I2822">
        <v>778.83</v>
      </c>
      <c r="J2822" t="s">
        <v>30</v>
      </c>
      <c r="K2822">
        <v>450</v>
      </c>
      <c r="L2822">
        <v>200</v>
      </c>
      <c r="M2822" t="s">
        <v>27</v>
      </c>
    </row>
    <row r="2823" spans="1:13" x14ac:dyDescent="0.4">
      <c r="A2823">
        <v>102822</v>
      </c>
      <c r="B2823" s="1">
        <v>45757.244444444441</v>
      </c>
      <c r="C2823" t="s">
        <v>23</v>
      </c>
      <c r="D2823" t="s">
        <v>28</v>
      </c>
      <c r="E2823" t="s">
        <v>15</v>
      </c>
      <c r="F2823" t="s">
        <v>37</v>
      </c>
      <c r="G2823">
        <v>34</v>
      </c>
      <c r="H2823">
        <v>984</v>
      </c>
      <c r="I2823">
        <v>1099.8399999999999</v>
      </c>
      <c r="J2823" t="s">
        <v>54</v>
      </c>
      <c r="K2823">
        <v>2500</v>
      </c>
      <c r="L2823">
        <v>1500</v>
      </c>
      <c r="M2823" t="s">
        <v>38</v>
      </c>
    </row>
    <row r="2824" spans="1:13" x14ac:dyDescent="0.4">
      <c r="A2824">
        <v>102823</v>
      </c>
      <c r="B2824" s="1">
        <v>45983.130555555559</v>
      </c>
      <c r="C2824" t="s">
        <v>45</v>
      </c>
      <c r="D2824" t="s">
        <v>40</v>
      </c>
      <c r="E2824" t="s">
        <v>15</v>
      </c>
      <c r="F2824" t="s">
        <v>16</v>
      </c>
      <c r="G2824">
        <v>5</v>
      </c>
      <c r="H2824">
        <v>757</v>
      </c>
      <c r="I2824">
        <v>1797.52</v>
      </c>
      <c r="J2824" t="s">
        <v>52</v>
      </c>
      <c r="K2824">
        <v>1500</v>
      </c>
      <c r="L2824">
        <v>800</v>
      </c>
      <c r="M2824" t="s">
        <v>18</v>
      </c>
    </row>
    <row r="2825" spans="1:13" x14ac:dyDescent="0.4">
      <c r="A2825">
        <v>102824</v>
      </c>
      <c r="B2825" s="1">
        <v>45954.795138888891</v>
      </c>
      <c r="C2825" t="s">
        <v>42</v>
      </c>
      <c r="D2825" t="s">
        <v>35</v>
      </c>
      <c r="E2825" t="s">
        <v>29</v>
      </c>
      <c r="F2825" t="s">
        <v>20</v>
      </c>
      <c r="G2825">
        <v>35</v>
      </c>
      <c r="H2825">
        <v>1190</v>
      </c>
      <c r="I2825">
        <v>985.76</v>
      </c>
      <c r="J2825" t="s">
        <v>36</v>
      </c>
      <c r="K2825">
        <v>12000</v>
      </c>
      <c r="L2825">
        <v>8000</v>
      </c>
      <c r="M2825" t="s">
        <v>22</v>
      </c>
    </row>
    <row r="2826" spans="1:13" x14ac:dyDescent="0.4">
      <c r="A2826">
        <v>102825</v>
      </c>
      <c r="B2826" s="1">
        <v>45839.134722222225</v>
      </c>
      <c r="C2826" t="s">
        <v>34</v>
      </c>
      <c r="D2826" t="s">
        <v>35</v>
      </c>
      <c r="E2826" t="s">
        <v>29</v>
      </c>
      <c r="F2826" t="s">
        <v>37</v>
      </c>
      <c r="G2826">
        <v>59</v>
      </c>
      <c r="H2826">
        <v>998</v>
      </c>
      <c r="I2826">
        <v>250.23</v>
      </c>
      <c r="J2826" t="s">
        <v>49</v>
      </c>
      <c r="K2826">
        <v>8500</v>
      </c>
      <c r="L2826">
        <v>5500</v>
      </c>
      <c r="M2826" t="s">
        <v>38</v>
      </c>
    </row>
    <row r="2827" spans="1:13" x14ac:dyDescent="0.4">
      <c r="A2827">
        <v>102826</v>
      </c>
      <c r="B2827" s="1">
        <v>45831.388888888891</v>
      </c>
      <c r="C2827" t="s">
        <v>48</v>
      </c>
      <c r="D2827" t="s">
        <v>24</v>
      </c>
      <c r="E2827" t="s">
        <v>15</v>
      </c>
      <c r="F2827" t="s">
        <v>16</v>
      </c>
      <c r="G2827">
        <v>16</v>
      </c>
      <c r="H2827">
        <v>316</v>
      </c>
      <c r="I2827">
        <v>2509.31</v>
      </c>
      <c r="J2827" t="s">
        <v>59</v>
      </c>
      <c r="K2827">
        <v>3500</v>
      </c>
      <c r="L2827">
        <v>2200</v>
      </c>
      <c r="M2827" t="s">
        <v>18</v>
      </c>
    </row>
    <row r="2828" spans="1:13" x14ac:dyDescent="0.4">
      <c r="A2828">
        <v>102827</v>
      </c>
      <c r="B2828" s="1">
        <v>45973.258333333331</v>
      </c>
      <c r="C2828" t="s">
        <v>48</v>
      </c>
      <c r="D2828" t="s">
        <v>24</v>
      </c>
      <c r="E2828" t="s">
        <v>29</v>
      </c>
      <c r="F2828" t="s">
        <v>20</v>
      </c>
      <c r="G2828">
        <v>25</v>
      </c>
      <c r="H2828">
        <v>863</v>
      </c>
      <c r="I2828">
        <v>960.81</v>
      </c>
      <c r="J2828" t="s">
        <v>60</v>
      </c>
      <c r="K2828">
        <v>25000</v>
      </c>
      <c r="L2828">
        <v>18000</v>
      </c>
      <c r="M2828" t="s">
        <v>22</v>
      </c>
    </row>
    <row r="2829" spans="1:13" x14ac:dyDescent="0.4">
      <c r="A2829">
        <v>102828</v>
      </c>
      <c r="B2829" s="1">
        <v>46021.248611111114</v>
      </c>
      <c r="C2829" t="s">
        <v>50</v>
      </c>
      <c r="D2829" t="s">
        <v>14</v>
      </c>
      <c r="E2829" t="s">
        <v>15</v>
      </c>
      <c r="F2829" t="s">
        <v>37</v>
      </c>
      <c r="G2829">
        <v>84</v>
      </c>
      <c r="H2829">
        <v>1070</v>
      </c>
      <c r="I2829">
        <v>544.22</v>
      </c>
      <c r="J2829" t="s">
        <v>17</v>
      </c>
      <c r="K2829">
        <v>3200</v>
      </c>
      <c r="L2829">
        <v>2000</v>
      </c>
      <c r="M2829" t="s">
        <v>38</v>
      </c>
    </row>
    <row r="2830" spans="1:13" x14ac:dyDescent="0.4">
      <c r="A2830">
        <v>102829</v>
      </c>
      <c r="B2830" s="1">
        <v>45845.920138888891</v>
      </c>
      <c r="C2830" t="s">
        <v>19</v>
      </c>
      <c r="D2830" t="s">
        <v>28</v>
      </c>
      <c r="E2830" t="s">
        <v>15</v>
      </c>
      <c r="F2830" t="s">
        <v>25</v>
      </c>
      <c r="G2830">
        <v>77</v>
      </c>
      <c r="H2830">
        <v>970</v>
      </c>
      <c r="I2830">
        <v>874.24</v>
      </c>
      <c r="J2830" t="s">
        <v>54</v>
      </c>
      <c r="K2830">
        <v>2500</v>
      </c>
      <c r="L2830">
        <v>1500</v>
      </c>
      <c r="M2830" t="s">
        <v>27</v>
      </c>
    </row>
    <row r="2831" spans="1:13" x14ac:dyDescent="0.4">
      <c r="A2831">
        <v>102830</v>
      </c>
      <c r="B2831" s="1">
        <v>45714.165277777778</v>
      </c>
      <c r="C2831" t="s">
        <v>45</v>
      </c>
      <c r="D2831" t="s">
        <v>40</v>
      </c>
      <c r="E2831" t="s">
        <v>29</v>
      </c>
      <c r="F2831" t="s">
        <v>37</v>
      </c>
      <c r="G2831">
        <v>62</v>
      </c>
      <c r="H2831">
        <v>564</v>
      </c>
      <c r="I2831">
        <v>559.96</v>
      </c>
      <c r="J2831" t="s">
        <v>41</v>
      </c>
      <c r="K2831">
        <v>5500</v>
      </c>
      <c r="L2831">
        <v>3500</v>
      </c>
      <c r="M2831" t="s">
        <v>38</v>
      </c>
    </row>
    <row r="2832" spans="1:13" x14ac:dyDescent="0.4">
      <c r="A2832">
        <v>102831</v>
      </c>
      <c r="B2832" s="1">
        <v>45688.501388888886</v>
      </c>
      <c r="C2832" t="s">
        <v>23</v>
      </c>
      <c r="D2832" t="s">
        <v>40</v>
      </c>
      <c r="E2832" t="s">
        <v>15</v>
      </c>
      <c r="F2832" t="s">
        <v>32</v>
      </c>
      <c r="G2832">
        <v>16</v>
      </c>
      <c r="H2832">
        <v>510</v>
      </c>
      <c r="I2832">
        <v>1215.8699999999999</v>
      </c>
      <c r="J2832" t="s">
        <v>52</v>
      </c>
      <c r="K2832">
        <v>1500</v>
      </c>
      <c r="L2832">
        <v>800</v>
      </c>
      <c r="M2832" t="s">
        <v>33</v>
      </c>
    </row>
    <row r="2833" spans="1:13" x14ac:dyDescent="0.4">
      <c r="A2833">
        <v>102832</v>
      </c>
      <c r="B2833" s="1">
        <v>45741.449305555558</v>
      </c>
      <c r="C2833" t="s">
        <v>42</v>
      </c>
      <c r="D2833" t="s">
        <v>28</v>
      </c>
      <c r="E2833" t="s">
        <v>29</v>
      </c>
      <c r="F2833" t="s">
        <v>25</v>
      </c>
      <c r="G2833">
        <v>4</v>
      </c>
      <c r="H2833">
        <v>832</v>
      </c>
      <c r="I2833">
        <v>807.72</v>
      </c>
      <c r="J2833" t="s">
        <v>54</v>
      </c>
      <c r="K2833">
        <v>2500</v>
      </c>
      <c r="L2833">
        <v>1500</v>
      </c>
      <c r="M2833" t="s">
        <v>27</v>
      </c>
    </row>
    <row r="2834" spans="1:13" x14ac:dyDescent="0.4">
      <c r="A2834">
        <v>102833</v>
      </c>
      <c r="B2834" s="1">
        <v>45809.836111111108</v>
      </c>
      <c r="C2834" t="s">
        <v>42</v>
      </c>
      <c r="D2834" t="s">
        <v>55</v>
      </c>
      <c r="E2834" t="s">
        <v>15</v>
      </c>
      <c r="F2834" t="s">
        <v>25</v>
      </c>
      <c r="G2834">
        <v>34</v>
      </c>
      <c r="H2834">
        <v>680</v>
      </c>
      <c r="I2834">
        <v>915.27</v>
      </c>
      <c r="J2834" t="s">
        <v>57</v>
      </c>
      <c r="K2834">
        <v>600</v>
      </c>
      <c r="L2834">
        <v>350</v>
      </c>
      <c r="M2834" t="s">
        <v>27</v>
      </c>
    </row>
    <row r="2835" spans="1:13" x14ac:dyDescent="0.4">
      <c r="A2835">
        <v>102834</v>
      </c>
      <c r="B2835" s="1">
        <v>45693.354166666664</v>
      </c>
      <c r="C2835" t="s">
        <v>39</v>
      </c>
      <c r="D2835" t="s">
        <v>35</v>
      </c>
      <c r="E2835" t="s">
        <v>29</v>
      </c>
      <c r="F2835" t="s">
        <v>25</v>
      </c>
      <c r="G2835">
        <v>30</v>
      </c>
      <c r="H2835">
        <v>476</v>
      </c>
      <c r="I2835">
        <v>531.72</v>
      </c>
      <c r="J2835" t="s">
        <v>49</v>
      </c>
      <c r="K2835">
        <v>8500</v>
      </c>
      <c r="L2835">
        <v>5500</v>
      </c>
      <c r="M2835" t="s">
        <v>27</v>
      </c>
    </row>
    <row r="2836" spans="1:13" x14ac:dyDescent="0.4">
      <c r="A2836">
        <v>102835</v>
      </c>
      <c r="B2836" s="1">
        <v>45870.317361111112</v>
      </c>
      <c r="C2836" t="s">
        <v>34</v>
      </c>
      <c r="D2836" t="s">
        <v>14</v>
      </c>
      <c r="E2836" t="s">
        <v>29</v>
      </c>
      <c r="F2836" t="s">
        <v>25</v>
      </c>
      <c r="G2836">
        <v>35</v>
      </c>
      <c r="H2836">
        <v>805</v>
      </c>
      <c r="I2836">
        <v>826.84</v>
      </c>
      <c r="J2836" t="s">
        <v>21</v>
      </c>
      <c r="K2836">
        <v>6500</v>
      </c>
      <c r="L2836">
        <v>4200</v>
      </c>
      <c r="M2836" t="s">
        <v>27</v>
      </c>
    </row>
    <row r="2837" spans="1:13" x14ac:dyDescent="0.4">
      <c r="A2837">
        <v>102836</v>
      </c>
      <c r="B2837" s="1">
        <v>46021.386805555558</v>
      </c>
      <c r="C2837" t="s">
        <v>19</v>
      </c>
      <c r="D2837" t="s">
        <v>43</v>
      </c>
      <c r="E2837" t="s">
        <v>31</v>
      </c>
      <c r="F2837" t="s">
        <v>20</v>
      </c>
      <c r="G2837">
        <v>89</v>
      </c>
      <c r="H2837">
        <v>546</v>
      </c>
      <c r="I2837">
        <v>591.29999999999995</v>
      </c>
      <c r="J2837" t="s">
        <v>61</v>
      </c>
      <c r="K2837">
        <v>2800</v>
      </c>
      <c r="L2837">
        <v>1500</v>
      </c>
      <c r="M2837" t="s">
        <v>22</v>
      </c>
    </row>
    <row r="2838" spans="1:13" x14ac:dyDescent="0.4">
      <c r="A2838">
        <v>102837</v>
      </c>
      <c r="B2838" s="1">
        <v>45763.072222222225</v>
      </c>
      <c r="C2838" t="s">
        <v>23</v>
      </c>
      <c r="D2838" t="s">
        <v>28</v>
      </c>
      <c r="E2838" t="s">
        <v>29</v>
      </c>
      <c r="F2838" t="s">
        <v>37</v>
      </c>
      <c r="G2838">
        <v>80</v>
      </c>
      <c r="H2838">
        <v>340</v>
      </c>
      <c r="I2838">
        <v>559.83000000000004</v>
      </c>
      <c r="J2838" t="s">
        <v>30</v>
      </c>
      <c r="K2838">
        <v>450</v>
      </c>
      <c r="L2838">
        <v>200</v>
      </c>
      <c r="M2838" t="s">
        <v>38</v>
      </c>
    </row>
    <row r="2839" spans="1:13" x14ac:dyDescent="0.4">
      <c r="A2839">
        <v>102838</v>
      </c>
      <c r="B2839" s="1">
        <v>45999.978472222225</v>
      </c>
      <c r="C2839" t="s">
        <v>19</v>
      </c>
      <c r="D2839" t="s">
        <v>14</v>
      </c>
      <c r="E2839" t="s">
        <v>31</v>
      </c>
      <c r="F2839" t="s">
        <v>25</v>
      </c>
      <c r="G2839">
        <v>3</v>
      </c>
      <c r="H2839">
        <v>361</v>
      </c>
      <c r="I2839">
        <v>173.5</v>
      </c>
      <c r="J2839" t="s">
        <v>17</v>
      </c>
      <c r="K2839">
        <v>3200</v>
      </c>
      <c r="L2839">
        <v>2000</v>
      </c>
      <c r="M2839" t="s">
        <v>27</v>
      </c>
    </row>
    <row r="2840" spans="1:13" x14ac:dyDescent="0.4">
      <c r="A2840">
        <v>102839</v>
      </c>
      <c r="B2840" s="1">
        <v>45877.103472222225</v>
      </c>
      <c r="C2840" t="s">
        <v>23</v>
      </c>
      <c r="D2840" t="s">
        <v>14</v>
      </c>
      <c r="E2840" t="s">
        <v>15</v>
      </c>
      <c r="F2840" t="s">
        <v>25</v>
      </c>
      <c r="G2840">
        <v>26</v>
      </c>
      <c r="H2840">
        <v>614</v>
      </c>
      <c r="I2840">
        <v>798.4</v>
      </c>
      <c r="J2840" t="s">
        <v>17</v>
      </c>
      <c r="K2840">
        <v>3200</v>
      </c>
      <c r="L2840">
        <v>2000</v>
      </c>
      <c r="M2840" t="s">
        <v>27</v>
      </c>
    </row>
    <row r="2841" spans="1:13" x14ac:dyDescent="0.4">
      <c r="A2841">
        <v>102840</v>
      </c>
      <c r="B2841" s="1">
        <v>45820.069444444445</v>
      </c>
      <c r="C2841" t="s">
        <v>39</v>
      </c>
      <c r="D2841" t="s">
        <v>55</v>
      </c>
      <c r="E2841" t="s">
        <v>31</v>
      </c>
      <c r="F2841" t="s">
        <v>32</v>
      </c>
      <c r="G2841">
        <v>43</v>
      </c>
      <c r="H2841">
        <v>776</v>
      </c>
      <c r="I2841">
        <v>986.61</v>
      </c>
      <c r="J2841" t="s">
        <v>56</v>
      </c>
      <c r="K2841">
        <v>850</v>
      </c>
      <c r="L2841">
        <v>550</v>
      </c>
      <c r="M2841" t="s">
        <v>33</v>
      </c>
    </row>
    <row r="2842" spans="1:13" x14ac:dyDescent="0.4">
      <c r="A2842">
        <v>102841</v>
      </c>
      <c r="B2842" s="1">
        <v>45877.740972222222</v>
      </c>
      <c r="C2842" t="s">
        <v>13</v>
      </c>
      <c r="D2842" t="s">
        <v>55</v>
      </c>
      <c r="E2842" t="s">
        <v>15</v>
      </c>
      <c r="F2842" t="s">
        <v>25</v>
      </c>
      <c r="G2842">
        <v>49</v>
      </c>
      <c r="H2842">
        <v>1069</v>
      </c>
      <c r="I2842">
        <v>1020.38</v>
      </c>
      <c r="J2842" t="s">
        <v>57</v>
      </c>
      <c r="K2842">
        <v>600</v>
      </c>
      <c r="L2842">
        <v>350</v>
      </c>
      <c r="M2842" t="s">
        <v>27</v>
      </c>
    </row>
    <row r="2843" spans="1:13" x14ac:dyDescent="0.4">
      <c r="A2843">
        <v>102842</v>
      </c>
      <c r="B2843" s="1">
        <v>45927.421527777777</v>
      </c>
      <c r="C2843" t="s">
        <v>13</v>
      </c>
      <c r="D2843" t="s">
        <v>43</v>
      </c>
      <c r="E2843" t="s">
        <v>15</v>
      </c>
      <c r="F2843" t="s">
        <v>32</v>
      </c>
      <c r="G2843">
        <v>86</v>
      </c>
      <c r="H2843">
        <v>577</v>
      </c>
      <c r="I2843">
        <v>540.9</v>
      </c>
      <c r="J2843" t="s">
        <v>51</v>
      </c>
      <c r="K2843">
        <v>1800</v>
      </c>
      <c r="L2843">
        <v>900</v>
      </c>
      <c r="M2843" t="s">
        <v>33</v>
      </c>
    </row>
    <row r="2844" spans="1:13" x14ac:dyDescent="0.4">
      <c r="A2844">
        <v>102843</v>
      </c>
      <c r="B2844" s="1">
        <v>45777.820833333331</v>
      </c>
      <c r="C2844" t="s">
        <v>50</v>
      </c>
      <c r="D2844" t="s">
        <v>24</v>
      </c>
      <c r="E2844" t="s">
        <v>29</v>
      </c>
      <c r="F2844" t="s">
        <v>16</v>
      </c>
      <c r="G2844">
        <v>85</v>
      </c>
      <c r="H2844">
        <v>699</v>
      </c>
      <c r="I2844">
        <v>954.98</v>
      </c>
      <c r="J2844" t="s">
        <v>26</v>
      </c>
      <c r="K2844">
        <v>45000</v>
      </c>
      <c r="L2844">
        <v>32000</v>
      </c>
      <c r="M2844" t="s">
        <v>18</v>
      </c>
    </row>
    <row r="2845" spans="1:13" x14ac:dyDescent="0.4">
      <c r="A2845">
        <v>102844</v>
      </c>
      <c r="B2845" s="1">
        <v>45993.010416666664</v>
      </c>
      <c r="C2845" t="s">
        <v>13</v>
      </c>
      <c r="D2845" t="s">
        <v>24</v>
      </c>
      <c r="E2845" t="s">
        <v>15</v>
      </c>
      <c r="F2845" t="s">
        <v>20</v>
      </c>
      <c r="G2845">
        <v>51</v>
      </c>
      <c r="H2845">
        <v>616</v>
      </c>
      <c r="I2845">
        <v>656.88</v>
      </c>
      <c r="J2845" t="s">
        <v>26</v>
      </c>
      <c r="K2845">
        <v>45000</v>
      </c>
      <c r="L2845">
        <v>32000</v>
      </c>
      <c r="M2845" t="s">
        <v>22</v>
      </c>
    </row>
    <row r="2846" spans="1:13" x14ac:dyDescent="0.4">
      <c r="A2846">
        <v>102845</v>
      </c>
      <c r="B2846" s="1">
        <v>45839.174305555556</v>
      </c>
      <c r="C2846" t="s">
        <v>48</v>
      </c>
      <c r="D2846" t="s">
        <v>55</v>
      </c>
      <c r="E2846" t="s">
        <v>15</v>
      </c>
      <c r="F2846" t="s">
        <v>25</v>
      </c>
      <c r="G2846">
        <v>62</v>
      </c>
      <c r="H2846">
        <v>381</v>
      </c>
      <c r="I2846">
        <v>788.92</v>
      </c>
      <c r="J2846" t="s">
        <v>56</v>
      </c>
      <c r="K2846">
        <v>850</v>
      </c>
      <c r="L2846">
        <v>550</v>
      </c>
      <c r="M2846" t="s">
        <v>27</v>
      </c>
    </row>
    <row r="2847" spans="1:13" x14ac:dyDescent="0.4">
      <c r="A2847">
        <v>102846</v>
      </c>
      <c r="B2847" s="1">
        <v>45763.265972222223</v>
      </c>
      <c r="C2847" t="s">
        <v>42</v>
      </c>
      <c r="D2847" t="s">
        <v>35</v>
      </c>
      <c r="E2847" t="s">
        <v>31</v>
      </c>
      <c r="F2847" t="s">
        <v>16</v>
      </c>
      <c r="G2847">
        <v>23</v>
      </c>
      <c r="H2847">
        <v>528</v>
      </c>
      <c r="I2847">
        <v>1875.38</v>
      </c>
      <c r="J2847" t="s">
        <v>36</v>
      </c>
      <c r="K2847">
        <v>12000</v>
      </c>
      <c r="L2847">
        <v>8000</v>
      </c>
      <c r="M2847" t="s">
        <v>18</v>
      </c>
    </row>
    <row r="2848" spans="1:13" x14ac:dyDescent="0.4">
      <c r="A2848">
        <v>102847</v>
      </c>
      <c r="B2848" s="1">
        <v>45874.719444444447</v>
      </c>
      <c r="C2848" t="s">
        <v>19</v>
      </c>
      <c r="D2848" t="s">
        <v>28</v>
      </c>
      <c r="E2848" t="s">
        <v>29</v>
      </c>
      <c r="F2848" t="s">
        <v>20</v>
      </c>
      <c r="G2848">
        <v>57</v>
      </c>
      <c r="H2848">
        <v>595</v>
      </c>
      <c r="I2848">
        <v>564.55999999999995</v>
      </c>
      <c r="J2848" t="s">
        <v>30</v>
      </c>
      <c r="K2848">
        <v>450</v>
      </c>
      <c r="L2848">
        <v>200</v>
      </c>
      <c r="M2848" t="s">
        <v>22</v>
      </c>
    </row>
    <row r="2849" spans="1:13" x14ac:dyDescent="0.4">
      <c r="A2849">
        <v>102848</v>
      </c>
      <c r="B2849" s="1">
        <v>45862.172222222223</v>
      </c>
      <c r="C2849" t="s">
        <v>50</v>
      </c>
      <c r="D2849" t="s">
        <v>43</v>
      </c>
      <c r="E2849" t="s">
        <v>15</v>
      </c>
      <c r="F2849" t="s">
        <v>20</v>
      </c>
      <c r="G2849">
        <v>99</v>
      </c>
      <c r="H2849">
        <v>868</v>
      </c>
      <c r="I2849">
        <v>803.94</v>
      </c>
      <c r="J2849" t="s">
        <v>51</v>
      </c>
      <c r="K2849">
        <v>1800</v>
      </c>
      <c r="L2849">
        <v>900</v>
      </c>
      <c r="M2849" t="s">
        <v>22</v>
      </c>
    </row>
    <row r="2850" spans="1:13" x14ac:dyDescent="0.4">
      <c r="A2850">
        <v>102849</v>
      </c>
      <c r="B2850" s="1">
        <v>45727.81527777778</v>
      </c>
      <c r="C2850" t="s">
        <v>42</v>
      </c>
      <c r="D2850" t="s">
        <v>24</v>
      </c>
      <c r="E2850" t="s">
        <v>29</v>
      </c>
      <c r="F2850" t="s">
        <v>25</v>
      </c>
      <c r="G2850">
        <v>49</v>
      </c>
      <c r="H2850">
        <v>952</v>
      </c>
      <c r="I2850">
        <v>319.41000000000003</v>
      </c>
      <c r="J2850" t="s">
        <v>59</v>
      </c>
      <c r="K2850">
        <v>3500</v>
      </c>
      <c r="L2850">
        <v>2200</v>
      </c>
      <c r="M2850" t="s">
        <v>27</v>
      </c>
    </row>
    <row r="2851" spans="1:13" x14ac:dyDescent="0.4">
      <c r="A2851">
        <v>102850</v>
      </c>
      <c r="B2851" s="1">
        <v>45701.227083333331</v>
      </c>
      <c r="C2851" t="s">
        <v>39</v>
      </c>
      <c r="D2851" t="s">
        <v>40</v>
      </c>
      <c r="E2851" t="s">
        <v>15</v>
      </c>
      <c r="F2851" t="s">
        <v>37</v>
      </c>
      <c r="G2851">
        <v>85</v>
      </c>
      <c r="H2851">
        <v>670</v>
      </c>
      <c r="I2851">
        <v>232.99</v>
      </c>
      <c r="J2851" t="s">
        <v>52</v>
      </c>
      <c r="K2851">
        <v>1500</v>
      </c>
      <c r="L2851">
        <v>800</v>
      </c>
      <c r="M2851" t="s">
        <v>38</v>
      </c>
    </row>
    <row r="2852" spans="1:13" x14ac:dyDescent="0.4">
      <c r="A2852">
        <v>102851</v>
      </c>
      <c r="B2852" s="1">
        <v>45986.012499999997</v>
      </c>
      <c r="C2852" t="s">
        <v>48</v>
      </c>
      <c r="D2852" t="s">
        <v>43</v>
      </c>
      <c r="E2852" t="s">
        <v>29</v>
      </c>
      <c r="F2852" t="s">
        <v>32</v>
      </c>
      <c r="G2852">
        <v>62</v>
      </c>
      <c r="H2852">
        <v>674</v>
      </c>
      <c r="I2852">
        <v>1119.08</v>
      </c>
      <c r="J2852" t="s">
        <v>51</v>
      </c>
      <c r="K2852">
        <v>1800</v>
      </c>
      <c r="L2852">
        <v>900</v>
      </c>
      <c r="M2852" t="s">
        <v>33</v>
      </c>
    </row>
    <row r="2853" spans="1:13" x14ac:dyDescent="0.4">
      <c r="A2853">
        <v>102852</v>
      </c>
      <c r="B2853" s="1">
        <v>45958.695833333331</v>
      </c>
      <c r="C2853" t="s">
        <v>39</v>
      </c>
      <c r="D2853" t="s">
        <v>46</v>
      </c>
      <c r="E2853" t="s">
        <v>15</v>
      </c>
      <c r="F2853" t="s">
        <v>37</v>
      </c>
      <c r="G2853">
        <v>20</v>
      </c>
      <c r="H2853">
        <v>988</v>
      </c>
      <c r="I2853">
        <v>364.34</v>
      </c>
      <c r="J2853" t="s">
        <v>53</v>
      </c>
      <c r="K2853">
        <v>15000</v>
      </c>
      <c r="L2853">
        <v>9500</v>
      </c>
      <c r="M2853" t="s">
        <v>38</v>
      </c>
    </row>
    <row r="2854" spans="1:13" x14ac:dyDescent="0.4">
      <c r="A2854">
        <v>102853</v>
      </c>
      <c r="B2854" s="1">
        <v>45885.723611111112</v>
      </c>
      <c r="C2854" t="s">
        <v>42</v>
      </c>
      <c r="D2854" t="s">
        <v>55</v>
      </c>
      <c r="E2854" t="s">
        <v>29</v>
      </c>
      <c r="F2854" t="s">
        <v>25</v>
      </c>
      <c r="G2854">
        <v>36</v>
      </c>
      <c r="H2854">
        <v>680</v>
      </c>
      <c r="I2854">
        <v>714.48</v>
      </c>
      <c r="J2854" t="s">
        <v>58</v>
      </c>
      <c r="K2854">
        <v>1200</v>
      </c>
      <c r="L2854">
        <v>800</v>
      </c>
      <c r="M2854" t="s">
        <v>27</v>
      </c>
    </row>
    <row r="2855" spans="1:13" x14ac:dyDescent="0.4">
      <c r="A2855">
        <v>102854</v>
      </c>
      <c r="B2855" s="1">
        <v>45841.135416666664</v>
      </c>
      <c r="C2855" t="s">
        <v>42</v>
      </c>
      <c r="D2855" t="s">
        <v>55</v>
      </c>
      <c r="E2855" t="s">
        <v>29</v>
      </c>
      <c r="F2855" t="s">
        <v>20</v>
      </c>
      <c r="G2855">
        <v>14</v>
      </c>
      <c r="H2855">
        <v>624</v>
      </c>
      <c r="I2855">
        <v>848.77</v>
      </c>
      <c r="J2855" t="s">
        <v>56</v>
      </c>
      <c r="K2855">
        <v>850</v>
      </c>
      <c r="L2855">
        <v>550</v>
      </c>
      <c r="M2855" t="s">
        <v>22</v>
      </c>
    </row>
    <row r="2856" spans="1:13" x14ac:dyDescent="0.4">
      <c r="A2856">
        <v>102855</v>
      </c>
      <c r="B2856" s="1">
        <v>45764.685416666667</v>
      </c>
      <c r="C2856" t="s">
        <v>13</v>
      </c>
      <c r="D2856" t="s">
        <v>14</v>
      </c>
      <c r="E2856" t="s">
        <v>15</v>
      </c>
      <c r="F2856" t="s">
        <v>25</v>
      </c>
      <c r="G2856">
        <v>32</v>
      </c>
      <c r="H2856">
        <v>1121</v>
      </c>
      <c r="I2856">
        <v>442.79</v>
      </c>
      <c r="J2856" t="s">
        <v>17</v>
      </c>
      <c r="K2856">
        <v>3200</v>
      </c>
      <c r="L2856">
        <v>2000</v>
      </c>
      <c r="M2856" t="s">
        <v>27</v>
      </c>
    </row>
    <row r="2857" spans="1:13" x14ac:dyDescent="0.4">
      <c r="A2857">
        <v>102856</v>
      </c>
      <c r="B2857" s="1">
        <v>45741.507638888892</v>
      </c>
      <c r="C2857" t="s">
        <v>50</v>
      </c>
      <c r="D2857" t="s">
        <v>35</v>
      </c>
      <c r="E2857" t="s">
        <v>31</v>
      </c>
      <c r="F2857" t="s">
        <v>25</v>
      </c>
      <c r="G2857">
        <v>25</v>
      </c>
      <c r="H2857">
        <v>1071</v>
      </c>
      <c r="I2857">
        <v>1034.46</v>
      </c>
      <c r="J2857" t="s">
        <v>36</v>
      </c>
      <c r="K2857">
        <v>12000</v>
      </c>
      <c r="L2857">
        <v>8000</v>
      </c>
      <c r="M2857" t="s">
        <v>27</v>
      </c>
    </row>
    <row r="2858" spans="1:13" x14ac:dyDescent="0.4">
      <c r="A2858">
        <v>102857</v>
      </c>
      <c r="B2858" s="1">
        <v>45995.180555555555</v>
      </c>
      <c r="C2858" t="s">
        <v>19</v>
      </c>
      <c r="D2858" t="s">
        <v>43</v>
      </c>
      <c r="E2858" t="s">
        <v>15</v>
      </c>
      <c r="F2858" t="s">
        <v>37</v>
      </c>
      <c r="G2858">
        <v>44</v>
      </c>
      <c r="H2858">
        <v>984</v>
      </c>
      <c r="I2858">
        <v>502.71</v>
      </c>
      <c r="J2858" t="s">
        <v>61</v>
      </c>
      <c r="K2858">
        <v>2800</v>
      </c>
      <c r="L2858">
        <v>1500</v>
      </c>
      <c r="M2858" t="s">
        <v>38</v>
      </c>
    </row>
    <row r="2859" spans="1:13" x14ac:dyDescent="0.4">
      <c r="A2859">
        <v>102858</v>
      </c>
      <c r="B2859" s="1">
        <v>45907.913888888892</v>
      </c>
      <c r="C2859" t="s">
        <v>50</v>
      </c>
      <c r="D2859" t="s">
        <v>40</v>
      </c>
      <c r="E2859" t="s">
        <v>15</v>
      </c>
      <c r="F2859" t="s">
        <v>25</v>
      </c>
      <c r="G2859">
        <v>80</v>
      </c>
      <c r="H2859">
        <v>522</v>
      </c>
      <c r="I2859">
        <v>715.58</v>
      </c>
      <c r="J2859" t="s">
        <v>41</v>
      </c>
      <c r="K2859">
        <v>5500</v>
      </c>
      <c r="L2859">
        <v>3500</v>
      </c>
      <c r="M2859" t="s">
        <v>27</v>
      </c>
    </row>
    <row r="2860" spans="1:13" x14ac:dyDescent="0.4">
      <c r="A2860">
        <v>102859</v>
      </c>
      <c r="B2860" s="1">
        <v>46020.165277777778</v>
      </c>
      <c r="C2860" t="s">
        <v>13</v>
      </c>
      <c r="D2860" t="s">
        <v>24</v>
      </c>
      <c r="E2860" t="s">
        <v>31</v>
      </c>
      <c r="F2860" t="s">
        <v>20</v>
      </c>
      <c r="G2860">
        <v>1</v>
      </c>
      <c r="H2860">
        <v>375</v>
      </c>
      <c r="I2860">
        <v>516.11</v>
      </c>
      <c r="J2860" t="s">
        <v>26</v>
      </c>
      <c r="K2860">
        <v>45000</v>
      </c>
      <c r="L2860">
        <v>32000</v>
      </c>
      <c r="M2860" t="s">
        <v>22</v>
      </c>
    </row>
    <row r="2861" spans="1:13" x14ac:dyDescent="0.4">
      <c r="A2861">
        <v>102860</v>
      </c>
      <c r="B2861" s="1">
        <v>45678.9375</v>
      </c>
      <c r="C2861" t="s">
        <v>50</v>
      </c>
      <c r="D2861" t="s">
        <v>28</v>
      </c>
      <c r="E2861" t="s">
        <v>29</v>
      </c>
      <c r="F2861" t="s">
        <v>16</v>
      </c>
      <c r="G2861">
        <v>10</v>
      </c>
      <c r="H2861">
        <v>720</v>
      </c>
      <c r="I2861">
        <v>817.9</v>
      </c>
      <c r="J2861" t="s">
        <v>54</v>
      </c>
      <c r="K2861">
        <v>2500</v>
      </c>
      <c r="L2861">
        <v>1500</v>
      </c>
      <c r="M2861" t="s">
        <v>18</v>
      </c>
    </row>
    <row r="2862" spans="1:13" x14ac:dyDescent="0.4">
      <c r="A2862">
        <v>102861</v>
      </c>
      <c r="B2862" s="1">
        <v>45853.1875</v>
      </c>
      <c r="C2862" t="s">
        <v>45</v>
      </c>
      <c r="D2862" t="s">
        <v>28</v>
      </c>
      <c r="E2862" t="s">
        <v>15</v>
      </c>
      <c r="F2862" t="s">
        <v>16</v>
      </c>
      <c r="G2862">
        <v>27</v>
      </c>
      <c r="H2862">
        <v>597</v>
      </c>
      <c r="I2862">
        <v>342.37</v>
      </c>
      <c r="J2862" t="s">
        <v>30</v>
      </c>
      <c r="K2862">
        <v>450</v>
      </c>
      <c r="L2862">
        <v>200</v>
      </c>
      <c r="M2862" t="s">
        <v>18</v>
      </c>
    </row>
    <row r="2863" spans="1:13" x14ac:dyDescent="0.4">
      <c r="A2863">
        <v>102862</v>
      </c>
      <c r="B2863" s="1">
        <v>45835.350694444445</v>
      </c>
      <c r="C2863" t="s">
        <v>23</v>
      </c>
      <c r="D2863" t="s">
        <v>14</v>
      </c>
      <c r="E2863" t="s">
        <v>31</v>
      </c>
      <c r="F2863" t="s">
        <v>32</v>
      </c>
      <c r="G2863">
        <v>6</v>
      </c>
      <c r="H2863">
        <v>394</v>
      </c>
      <c r="I2863">
        <v>391.9</v>
      </c>
      <c r="J2863" t="s">
        <v>21</v>
      </c>
      <c r="K2863">
        <v>6500</v>
      </c>
      <c r="L2863">
        <v>4200</v>
      </c>
      <c r="M2863" t="s">
        <v>33</v>
      </c>
    </row>
    <row r="2864" spans="1:13" x14ac:dyDescent="0.4">
      <c r="A2864">
        <v>102863</v>
      </c>
      <c r="B2864" s="1">
        <v>45664.530555555553</v>
      </c>
      <c r="C2864" t="s">
        <v>13</v>
      </c>
      <c r="D2864" t="s">
        <v>35</v>
      </c>
      <c r="E2864" t="s">
        <v>15</v>
      </c>
      <c r="F2864" t="s">
        <v>32</v>
      </c>
      <c r="G2864">
        <v>64</v>
      </c>
      <c r="H2864">
        <v>818</v>
      </c>
      <c r="I2864">
        <v>471.6</v>
      </c>
      <c r="J2864" t="s">
        <v>36</v>
      </c>
      <c r="K2864">
        <v>12000</v>
      </c>
      <c r="L2864">
        <v>8000</v>
      </c>
      <c r="M2864" t="s">
        <v>33</v>
      </c>
    </row>
    <row r="2865" spans="1:13" x14ac:dyDescent="0.4">
      <c r="A2865">
        <v>102864</v>
      </c>
      <c r="B2865" s="1">
        <v>45727.363194444442</v>
      </c>
      <c r="C2865" t="s">
        <v>13</v>
      </c>
      <c r="D2865" t="s">
        <v>40</v>
      </c>
      <c r="E2865" t="s">
        <v>31</v>
      </c>
      <c r="F2865" t="s">
        <v>16</v>
      </c>
      <c r="G2865">
        <v>13</v>
      </c>
      <c r="H2865">
        <v>370</v>
      </c>
      <c r="I2865">
        <v>769.72</v>
      </c>
      <c r="J2865" t="s">
        <v>41</v>
      </c>
      <c r="K2865">
        <v>5500</v>
      </c>
      <c r="L2865">
        <v>3500</v>
      </c>
      <c r="M2865" t="s">
        <v>18</v>
      </c>
    </row>
    <row r="2866" spans="1:13" x14ac:dyDescent="0.4">
      <c r="A2866">
        <v>102865</v>
      </c>
      <c r="B2866" s="1">
        <v>45784.15347222222</v>
      </c>
      <c r="C2866" t="s">
        <v>19</v>
      </c>
      <c r="D2866" t="s">
        <v>35</v>
      </c>
      <c r="E2866" t="s">
        <v>29</v>
      </c>
      <c r="F2866" t="s">
        <v>37</v>
      </c>
      <c r="G2866">
        <v>3</v>
      </c>
      <c r="H2866">
        <v>1124</v>
      </c>
      <c r="I2866">
        <v>647.58000000000004</v>
      </c>
      <c r="J2866" t="s">
        <v>49</v>
      </c>
      <c r="K2866">
        <v>8500</v>
      </c>
      <c r="L2866">
        <v>5500</v>
      </c>
      <c r="M2866" t="s">
        <v>38</v>
      </c>
    </row>
    <row r="2867" spans="1:13" x14ac:dyDescent="0.4">
      <c r="A2867">
        <v>102866</v>
      </c>
      <c r="B2867" s="1">
        <v>45817.573611111111</v>
      </c>
      <c r="C2867" t="s">
        <v>50</v>
      </c>
      <c r="D2867" t="s">
        <v>24</v>
      </c>
      <c r="E2867" t="s">
        <v>31</v>
      </c>
      <c r="F2867" t="s">
        <v>25</v>
      </c>
      <c r="G2867">
        <v>36</v>
      </c>
      <c r="H2867">
        <v>447</v>
      </c>
      <c r="I2867">
        <v>1134.3</v>
      </c>
      <c r="J2867" t="s">
        <v>26</v>
      </c>
      <c r="K2867">
        <v>45000</v>
      </c>
      <c r="L2867">
        <v>32000</v>
      </c>
      <c r="M2867" t="s">
        <v>27</v>
      </c>
    </row>
    <row r="2868" spans="1:13" x14ac:dyDescent="0.4">
      <c r="A2868">
        <v>102867</v>
      </c>
      <c r="B2868" s="1">
        <v>45905.914583333331</v>
      </c>
      <c r="C2868" t="s">
        <v>39</v>
      </c>
      <c r="D2868" t="s">
        <v>40</v>
      </c>
      <c r="E2868" t="s">
        <v>15</v>
      </c>
      <c r="F2868" t="s">
        <v>37</v>
      </c>
      <c r="G2868">
        <v>96</v>
      </c>
      <c r="H2868">
        <v>377</v>
      </c>
      <c r="I2868">
        <v>1049.48</v>
      </c>
      <c r="J2868" t="s">
        <v>52</v>
      </c>
      <c r="K2868">
        <v>1500</v>
      </c>
      <c r="L2868">
        <v>800</v>
      </c>
      <c r="M2868" t="s">
        <v>38</v>
      </c>
    </row>
    <row r="2869" spans="1:13" x14ac:dyDescent="0.4">
      <c r="A2869">
        <v>102868</v>
      </c>
      <c r="B2869" s="1">
        <v>45860.05</v>
      </c>
      <c r="C2869" t="s">
        <v>39</v>
      </c>
      <c r="D2869" t="s">
        <v>43</v>
      </c>
      <c r="E2869" t="s">
        <v>15</v>
      </c>
      <c r="F2869" t="s">
        <v>37</v>
      </c>
      <c r="G2869">
        <v>65</v>
      </c>
      <c r="H2869">
        <v>337</v>
      </c>
      <c r="I2869">
        <v>460.04</v>
      </c>
      <c r="J2869" t="s">
        <v>51</v>
      </c>
      <c r="K2869">
        <v>1800</v>
      </c>
      <c r="L2869">
        <v>900</v>
      </c>
      <c r="M2869" t="s">
        <v>38</v>
      </c>
    </row>
    <row r="2870" spans="1:13" x14ac:dyDescent="0.4">
      <c r="A2870">
        <v>102869</v>
      </c>
      <c r="B2870" s="1">
        <v>45805.720833333333</v>
      </c>
      <c r="C2870" t="s">
        <v>39</v>
      </c>
      <c r="D2870" t="s">
        <v>46</v>
      </c>
      <c r="E2870" t="s">
        <v>15</v>
      </c>
      <c r="F2870" t="s">
        <v>25</v>
      </c>
      <c r="G2870">
        <v>31</v>
      </c>
      <c r="H2870">
        <v>876</v>
      </c>
      <c r="I2870">
        <v>868.7</v>
      </c>
      <c r="J2870" t="s">
        <v>53</v>
      </c>
      <c r="K2870">
        <v>15000</v>
      </c>
      <c r="L2870">
        <v>9500</v>
      </c>
      <c r="M2870" t="s">
        <v>27</v>
      </c>
    </row>
    <row r="2871" spans="1:13" x14ac:dyDescent="0.4">
      <c r="A2871">
        <v>102870</v>
      </c>
      <c r="B2871" s="1">
        <v>45800.78125</v>
      </c>
      <c r="C2871" t="s">
        <v>45</v>
      </c>
      <c r="D2871" t="s">
        <v>28</v>
      </c>
      <c r="E2871" t="s">
        <v>15</v>
      </c>
      <c r="F2871" t="s">
        <v>32</v>
      </c>
      <c r="G2871">
        <v>46</v>
      </c>
      <c r="H2871">
        <v>358</v>
      </c>
      <c r="I2871">
        <v>1036.8</v>
      </c>
      <c r="J2871" t="s">
        <v>54</v>
      </c>
      <c r="K2871">
        <v>2500</v>
      </c>
      <c r="L2871">
        <v>1500</v>
      </c>
      <c r="M2871" t="s">
        <v>33</v>
      </c>
    </row>
    <row r="2872" spans="1:13" x14ac:dyDescent="0.4">
      <c r="A2872">
        <v>102871</v>
      </c>
      <c r="B2872" s="1">
        <v>45856.053472222222</v>
      </c>
      <c r="C2872" t="s">
        <v>13</v>
      </c>
      <c r="D2872" t="s">
        <v>24</v>
      </c>
      <c r="E2872" t="s">
        <v>29</v>
      </c>
      <c r="F2872" t="s">
        <v>16</v>
      </c>
      <c r="G2872">
        <v>11</v>
      </c>
      <c r="H2872">
        <v>724</v>
      </c>
      <c r="I2872">
        <v>795.93</v>
      </c>
      <c r="J2872" t="s">
        <v>26</v>
      </c>
      <c r="K2872">
        <v>45000</v>
      </c>
      <c r="L2872">
        <v>32000</v>
      </c>
      <c r="M2872" t="s">
        <v>18</v>
      </c>
    </row>
    <row r="2873" spans="1:13" x14ac:dyDescent="0.4">
      <c r="A2873">
        <v>102872</v>
      </c>
      <c r="B2873" s="1">
        <v>45811.37222222222</v>
      </c>
      <c r="C2873" t="s">
        <v>23</v>
      </c>
      <c r="D2873" t="s">
        <v>35</v>
      </c>
      <c r="E2873" t="s">
        <v>15</v>
      </c>
      <c r="F2873" t="s">
        <v>16</v>
      </c>
      <c r="G2873">
        <v>63</v>
      </c>
      <c r="H2873">
        <v>1004</v>
      </c>
      <c r="I2873">
        <v>737.98</v>
      </c>
      <c r="J2873" t="s">
        <v>49</v>
      </c>
      <c r="K2873">
        <v>8500</v>
      </c>
      <c r="L2873">
        <v>5500</v>
      </c>
      <c r="M2873" t="s">
        <v>18</v>
      </c>
    </row>
    <row r="2874" spans="1:13" x14ac:dyDescent="0.4">
      <c r="A2874">
        <v>102873</v>
      </c>
      <c r="B2874" s="1">
        <v>45799.565972222219</v>
      </c>
      <c r="C2874" t="s">
        <v>45</v>
      </c>
      <c r="D2874" t="s">
        <v>28</v>
      </c>
      <c r="E2874" t="s">
        <v>15</v>
      </c>
      <c r="F2874" t="s">
        <v>32</v>
      </c>
      <c r="G2874">
        <v>3</v>
      </c>
      <c r="H2874">
        <v>818</v>
      </c>
      <c r="I2874">
        <v>272.94</v>
      </c>
      <c r="J2874" t="s">
        <v>30</v>
      </c>
      <c r="K2874">
        <v>450</v>
      </c>
      <c r="L2874">
        <v>200</v>
      </c>
      <c r="M2874" t="s">
        <v>33</v>
      </c>
    </row>
    <row r="2875" spans="1:13" x14ac:dyDescent="0.4">
      <c r="A2875">
        <v>102874</v>
      </c>
      <c r="B2875" s="1">
        <v>45970.486111111109</v>
      </c>
      <c r="C2875" t="s">
        <v>34</v>
      </c>
      <c r="D2875" t="s">
        <v>35</v>
      </c>
      <c r="E2875" t="s">
        <v>15</v>
      </c>
      <c r="F2875" t="s">
        <v>25</v>
      </c>
      <c r="G2875">
        <v>38</v>
      </c>
      <c r="H2875">
        <v>516</v>
      </c>
      <c r="I2875">
        <v>442.77</v>
      </c>
      <c r="J2875" t="s">
        <v>49</v>
      </c>
      <c r="K2875">
        <v>8500</v>
      </c>
      <c r="L2875">
        <v>5500</v>
      </c>
      <c r="M2875" t="s">
        <v>27</v>
      </c>
    </row>
    <row r="2876" spans="1:13" x14ac:dyDescent="0.4">
      <c r="A2876">
        <v>102875</v>
      </c>
      <c r="B2876" s="1">
        <v>45822.815972222219</v>
      </c>
      <c r="C2876" t="s">
        <v>42</v>
      </c>
      <c r="D2876" t="s">
        <v>55</v>
      </c>
      <c r="E2876" t="s">
        <v>31</v>
      </c>
      <c r="F2876" t="s">
        <v>25</v>
      </c>
      <c r="G2876">
        <v>57</v>
      </c>
      <c r="H2876">
        <v>471</v>
      </c>
      <c r="I2876">
        <v>1099.8900000000001</v>
      </c>
      <c r="J2876" t="s">
        <v>58</v>
      </c>
      <c r="K2876">
        <v>1200</v>
      </c>
      <c r="L2876">
        <v>800</v>
      </c>
      <c r="M2876" t="s">
        <v>27</v>
      </c>
    </row>
    <row r="2877" spans="1:13" x14ac:dyDescent="0.4">
      <c r="A2877">
        <v>102876</v>
      </c>
      <c r="B2877" s="1">
        <v>45971.18472222222</v>
      </c>
      <c r="C2877" t="s">
        <v>13</v>
      </c>
      <c r="D2877" t="s">
        <v>35</v>
      </c>
      <c r="E2877" t="s">
        <v>29</v>
      </c>
      <c r="F2877" t="s">
        <v>20</v>
      </c>
      <c r="G2877">
        <v>90</v>
      </c>
      <c r="H2877">
        <v>1142</v>
      </c>
      <c r="I2877">
        <v>928.89</v>
      </c>
      <c r="J2877" t="s">
        <v>49</v>
      </c>
      <c r="K2877">
        <v>8500</v>
      </c>
      <c r="L2877">
        <v>5500</v>
      </c>
      <c r="M2877" t="s">
        <v>22</v>
      </c>
    </row>
    <row r="2878" spans="1:13" x14ac:dyDescent="0.4">
      <c r="A2878">
        <v>102877</v>
      </c>
      <c r="B2878" s="1">
        <v>45678.043749999997</v>
      </c>
      <c r="C2878" t="s">
        <v>23</v>
      </c>
      <c r="D2878" t="s">
        <v>40</v>
      </c>
      <c r="E2878" t="s">
        <v>15</v>
      </c>
      <c r="F2878" t="s">
        <v>37</v>
      </c>
      <c r="G2878">
        <v>80</v>
      </c>
      <c r="H2878">
        <v>1156</v>
      </c>
      <c r="I2878">
        <v>276.12</v>
      </c>
      <c r="J2878" t="s">
        <v>52</v>
      </c>
      <c r="K2878">
        <v>1500</v>
      </c>
      <c r="L2878">
        <v>800</v>
      </c>
      <c r="M2878" t="s">
        <v>38</v>
      </c>
    </row>
    <row r="2879" spans="1:13" x14ac:dyDescent="0.4">
      <c r="A2879">
        <v>102878</v>
      </c>
      <c r="B2879" s="1">
        <v>45739.311805555553</v>
      </c>
      <c r="C2879" t="s">
        <v>50</v>
      </c>
      <c r="D2879" t="s">
        <v>35</v>
      </c>
      <c r="E2879" t="s">
        <v>29</v>
      </c>
      <c r="F2879" t="s">
        <v>20</v>
      </c>
      <c r="G2879">
        <v>10</v>
      </c>
      <c r="H2879">
        <v>759</v>
      </c>
      <c r="I2879">
        <v>1076.31</v>
      </c>
      <c r="J2879" t="s">
        <v>36</v>
      </c>
      <c r="K2879">
        <v>12000</v>
      </c>
      <c r="L2879">
        <v>8000</v>
      </c>
      <c r="M2879" t="s">
        <v>22</v>
      </c>
    </row>
    <row r="2880" spans="1:13" x14ac:dyDescent="0.4">
      <c r="A2880">
        <v>102879</v>
      </c>
      <c r="B2880" s="1">
        <v>45726.995833333334</v>
      </c>
      <c r="C2880" t="s">
        <v>48</v>
      </c>
      <c r="D2880" t="s">
        <v>28</v>
      </c>
      <c r="E2880" t="s">
        <v>15</v>
      </c>
      <c r="F2880" t="s">
        <v>16</v>
      </c>
      <c r="G2880">
        <v>36</v>
      </c>
      <c r="H2880">
        <v>609</v>
      </c>
      <c r="I2880">
        <v>181.06</v>
      </c>
      <c r="J2880" t="s">
        <v>54</v>
      </c>
      <c r="K2880">
        <v>2500</v>
      </c>
      <c r="L2880">
        <v>1500</v>
      </c>
      <c r="M2880" t="s">
        <v>18</v>
      </c>
    </row>
    <row r="2881" spans="1:13" x14ac:dyDescent="0.4">
      <c r="A2881">
        <v>102880</v>
      </c>
      <c r="B2881" s="1">
        <v>45788.931944444441</v>
      </c>
      <c r="C2881" t="s">
        <v>50</v>
      </c>
      <c r="D2881" t="s">
        <v>43</v>
      </c>
      <c r="E2881" t="s">
        <v>15</v>
      </c>
      <c r="F2881" t="s">
        <v>37</v>
      </c>
      <c r="G2881">
        <v>93</v>
      </c>
      <c r="H2881">
        <v>575</v>
      </c>
      <c r="I2881">
        <v>398.29</v>
      </c>
      <c r="J2881" t="s">
        <v>51</v>
      </c>
      <c r="K2881">
        <v>1800</v>
      </c>
      <c r="L2881">
        <v>900</v>
      </c>
      <c r="M2881" t="s">
        <v>38</v>
      </c>
    </row>
    <row r="2882" spans="1:13" x14ac:dyDescent="0.4">
      <c r="A2882">
        <v>102881</v>
      </c>
      <c r="B2882" s="1">
        <v>45744.252083333333</v>
      </c>
      <c r="C2882" t="s">
        <v>34</v>
      </c>
      <c r="D2882" t="s">
        <v>40</v>
      </c>
      <c r="E2882" t="s">
        <v>29</v>
      </c>
      <c r="F2882" t="s">
        <v>37</v>
      </c>
      <c r="G2882">
        <v>52</v>
      </c>
      <c r="H2882">
        <v>1142</v>
      </c>
      <c r="I2882">
        <v>865.92</v>
      </c>
      <c r="J2882" t="s">
        <v>52</v>
      </c>
      <c r="K2882">
        <v>1500</v>
      </c>
      <c r="L2882">
        <v>800</v>
      </c>
      <c r="M2882" t="s">
        <v>38</v>
      </c>
    </row>
    <row r="2883" spans="1:13" x14ac:dyDescent="0.4">
      <c r="A2883">
        <v>102882</v>
      </c>
      <c r="B2883" s="1">
        <v>45875.262499999997</v>
      </c>
      <c r="C2883" t="s">
        <v>42</v>
      </c>
      <c r="D2883" t="s">
        <v>40</v>
      </c>
      <c r="E2883" t="s">
        <v>15</v>
      </c>
      <c r="F2883" t="s">
        <v>20</v>
      </c>
      <c r="G2883">
        <v>77</v>
      </c>
      <c r="H2883">
        <v>424</v>
      </c>
      <c r="I2883">
        <v>1268.8900000000001</v>
      </c>
      <c r="J2883" t="s">
        <v>52</v>
      </c>
      <c r="K2883">
        <v>1500</v>
      </c>
      <c r="L2883">
        <v>800</v>
      </c>
      <c r="M2883" t="s">
        <v>22</v>
      </c>
    </row>
    <row r="2884" spans="1:13" x14ac:dyDescent="0.4">
      <c r="A2884">
        <v>102883</v>
      </c>
      <c r="B2884" s="1">
        <v>45962.29791666667</v>
      </c>
      <c r="C2884" t="s">
        <v>50</v>
      </c>
      <c r="D2884" t="s">
        <v>28</v>
      </c>
      <c r="E2884" t="s">
        <v>15</v>
      </c>
      <c r="F2884" t="s">
        <v>25</v>
      </c>
      <c r="G2884">
        <v>94</v>
      </c>
      <c r="H2884">
        <v>912</v>
      </c>
      <c r="I2884">
        <v>1974.86</v>
      </c>
      <c r="J2884" t="s">
        <v>54</v>
      </c>
      <c r="K2884">
        <v>2500</v>
      </c>
      <c r="L2884">
        <v>1500</v>
      </c>
      <c r="M2884" t="s">
        <v>27</v>
      </c>
    </row>
    <row r="2885" spans="1:13" x14ac:dyDescent="0.4">
      <c r="A2885">
        <v>102884</v>
      </c>
      <c r="B2885" s="1">
        <v>46002.804166666669</v>
      </c>
      <c r="C2885" t="s">
        <v>39</v>
      </c>
      <c r="D2885" t="s">
        <v>35</v>
      </c>
      <c r="E2885" t="s">
        <v>15</v>
      </c>
      <c r="F2885" t="s">
        <v>25</v>
      </c>
      <c r="G2885">
        <v>33</v>
      </c>
      <c r="H2885">
        <v>530</v>
      </c>
      <c r="I2885">
        <v>316.23</v>
      </c>
      <c r="J2885" t="s">
        <v>36</v>
      </c>
      <c r="K2885">
        <v>12000</v>
      </c>
      <c r="L2885">
        <v>8000</v>
      </c>
      <c r="M2885" t="s">
        <v>27</v>
      </c>
    </row>
    <row r="2886" spans="1:13" x14ac:dyDescent="0.4">
      <c r="A2886">
        <v>102885</v>
      </c>
      <c r="B2886" s="1">
        <v>45998.897916666669</v>
      </c>
      <c r="C2886" t="s">
        <v>23</v>
      </c>
      <c r="D2886" t="s">
        <v>40</v>
      </c>
      <c r="E2886" t="s">
        <v>31</v>
      </c>
      <c r="F2886" t="s">
        <v>16</v>
      </c>
      <c r="G2886">
        <v>52</v>
      </c>
      <c r="H2886">
        <v>521</v>
      </c>
      <c r="I2886">
        <v>2258.02</v>
      </c>
      <c r="J2886" t="s">
        <v>52</v>
      </c>
      <c r="K2886">
        <v>1500</v>
      </c>
      <c r="L2886">
        <v>800</v>
      </c>
      <c r="M2886" t="s">
        <v>18</v>
      </c>
    </row>
    <row r="2887" spans="1:13" x14ac:dyDescent="0.4">
      <c r="A2887">
        <v>102886</v>
      </c>
      <c r="B2887" s="1">
        <v>45818.986111111109</v>
      </c>
      <c r="C2887" t="s">
        <v>42</v>
      </c>
      <c r="D2887" t="s">
        <v>14</v>
      </c>
      <c r="E2887" t="s">
        <v>15</v>
      </c>
      <c r="F2887" t="s">
        <v>32</v>
      </c>
      <c r="G2887">
        <v>28</v>
      </c>
      <c r="H2887">
        <v>624</v>
      </c>
      <c r="I2887">
        <v>2519.5100000000002</v>
      </c>
      <c r="J2887" t="s">
        <v>17</v>
      </c>
      <c r="K2887">
        <v>3200</v>
      </c>
      <c r="L2887">
        <v>2000</v>
      </c>
      <c r="M2887" t="s">
        <v>33</v>
      </c>
    </row>
    <row r="2888" spans="1:13" x14ac:dyDescent="0.4">
      <c r="A2888">
        <v>102887</v>
      </c>
      <c r="B2888" s="1">
        <v>45835.993055555555</v>
      </c>
      <c r="C2888" t="s">
        <v>34</v>
      </c>
      <c r="D2888" t="s">
        <v>43</v>
      </c>
      <c r="E2888" t="s">
        <v>15</v>
      </c>
      <c r="F2888" t="s">
        <v>32</v>
      </c>
      <c r="G2888">
        <v>59</v>
      </c>
      <c r="H2888">
        <v>880</v>
      </c>
      <c r="I2888">
        <v>1096.43</v>
      </c>
      <c r="J2888" t="s">
        <v>61</v>
      </c>
      <c r="K2888">
        <v>2800</v>
      </c>
      <c r="L2888">
        <v>1500</v>
      </c>
      <c r="M2888" t="s">
        <v>33</v>
      </c>
    </row>
    <row r="2889" spans="1:13" x14ac:dyDescent="0.4">
      <c r="A2889">
        <v>102888</v>
      </c>
      <c r="B2889" s="1">
        <v>45774.144444444442</v>
      </c>
      <c r="C2889" t="s">
        <v>13</v>
      </c>
      <c r="D2889" t="s">
        <v>24</v>
      </c>
      <c r="E2889" t="s">
        <v>15</v>
      </c>
      <c r="F2889" t="s">
        <v>25</v>
      </c>
      <c r="G2889">
        <v>2</v>
      </c>
      <c r="H2889">
        <v>358</v>
      </c>
      <c r="I2889">
        <v>543.85</v>
      </c>
      <c r="J2889" t="s">
        <v>60</v>
      </c>
      <c r="K2889">
        <v>25000</v>
      </c>
      <c r="L2889">
        <v>18000</v>
      </c>
      <c r="M2889" t="s">
        <v>27</v>
      </c>
    </row>
    <row r="2890" spans="1:13" x14ac:dyDescent="0.4">
      <c r="A2890">
        <v>102889</v>
      </c>
      <c r="B2890" s="1">
        <v>45853.038888888892</v>
      </c>
      <c r="C2890" t="s">
        <v>45</v>
      </c>
      <c r="D2890" t="s">
        <v>55</v>
      </c>
      <c r="E2890" t="s">
        <v>29</v>
      </c>
      <c r="F2890" t="s">
        <v>32</v>
      </c>
      <c r="G2890">
        <v>59</v>
      </c>
      <c r="H2890">
        <v>955</v>
      </c>
      <c r="I2890">
        <v>1074.82</v>
      </c>
      <c r="J2890" t="s">
        <v>57</v>
      </c>
      <c r="K2890">
        <v>600</v>
      </c>
      <c r="L2890">
        <v>350</v>
      </c>
      <c r="M2890" t="s">
        <v>33</v>
      </c>
    </row>
    <row r="2891" spans="1:13" x14ac:dyDescent="0.4">
      <c r="A2891">
        <v>102890</v>
      </c>
      <c r="B2891" s="1">
        <v>45984.07708333333</v>
      </c>
      <c r="C2891" t="s">
        <v>48</v>
      </c>
      <c r="D2891" t="s">
        <v>28</v>
      </c>
      <c r="E2891" t="s">
        <v>31</v>
      </c>
      <c r="F2891" t="s">
        <v>37</v>
      </c>
      <c r="G2891">
        <v>36</v>
      </c>
      <c r="H2891">
        <v>977</v>
      </c>
      <c r="I2891">
        <v>1086.6400000000001</v>
      </c>
      <c r="J2891" t="s">
        <v>30</v>
      </c>
      <c r="K2891">
        <v>450</v>
      </c>
      <c r="L2891">
        <v>200</v>
      </c>
      <c r="M2891" t="s">
        <v>38</v>
      </c>
    </row>
    <row r="2892" spans="1:13" x14ac:dyDescent="0.4">
      <c r="A2892">
        <v>102891</v>
      </c>
      <c r="B2892" s="1">
        <v>45743.158333333333</v>
      </c>
      <c r="C2892" t="s">
        <v>45</v>
      </c>
      <c r="D2892" t="s">
        <v>35</v>
      </c>
      <c r="E2892" t="s">
        <v>31</v>
      </c>
      <c r="F2892" t="s">
        <v>25</v>
      </c>
      <c r="G2892">
        <v>95</v>
      </c>
      <c r="H2892">
        <v>1125</v>
      </c>
      <c r="I2892">
        <v>579.22</v>
      </c>
      <c r="J2892" t="s">
        <v>36</v>
      </c>
      <c r="K2892">
        <v>12000</v>
      </c>
      <c r="L2892">
        <v>8000</v>
      </c>
      <c r="M2892" t="s">
        <v>27</v>
      </c>
    </row>
    <row r="2893" spans="1:13" x14ac:dyDescent="0.4">
      <c r="A2893">
        <v>102892</v>
      </c>
      <c r="B2893" s="1">
        <v>45946.35833333333</v>
      </c>
      <c r="C2893" t="s">
        <v>19</v>
      </c>
      <c r="D2893" t="s">
        <v>46</v>
      </c>
      <c r="E2893" t="s">
        <v>15</v>
      </c>
      <c r="F2893" t="s">
        <v>37</v>
      </c>
      <c r="G2893">
        <v>94</v>
      </c>
      <c r="H2893">
        <v>924</v>
      </c>
      <c r="I2893">
        <v>831.42</v>
      </c>
      <c r="J2893" t="s">
        <v>47</v>
      </c>
      <c r="K2893">
        <v>4500</v>
      </c>
      <c r="L2893">
        <v>2800</v>
      </c>
      <c r="M2893" t="s">
        <v>38</v>
      </c>
    </row>
    <row r="2894" spans="1:13" x14ac:dyDescent="0.4">
      <c r="A2894">
        <v>102893</v>
      </c>
      <c r="B2894" s="1">
        <v>45738.118750000001</v>
      </c>
      <c r="C2894" t="s">
        <v>13</v>
      </c>
      <c r="D2894" t="s">
        <v>14</v>
      </c>
      <c r="E2894" t="s">
        <v>15</v>
      </c>
      <c r="F2894" t="s">
        <v>16</v>
      </c>
      <c r="G2894">
        <v>71</v>
      </c>
      <c r="H2894">
        <v>1101</v>
      </c>
      <c r="I2894">
        <v>278.43</v>
      </c>
      <c r="J2894" t="s">
        <v>17</v>
      </c>
      <c r="K2894">
        <v>3200</v>
      </c>
      <c r="L2894">
        <v>2000</v>
      </c>
      <c r="M2894" t="s">
        <v>18</v>
      </c>
    </row>
    <row r="2895" spans="1:13" x14ac:dyDescent="0.4">
      <c r="A2895">
        <v>102894</v>
      </c>
      <c r="B2895" s="1">
        <v>45809.834027777775</v>
      </c>
      <c r="C2895" t="s">
        <v>23</v>
      </c>
      <c r="D2895" t="s">
        <v>43</v>
      </c>
      <c r="E2895" t="s">
        <v>15</v>
      </c>
      <c r="F2895" t="s">
        <v>32</v>
      </c>
      <c r="G2895">
        <v>54</v>
      </c>
      <c r="H2895">
        <v>573</v>
      </c>
      <c r="I2895">
        <v>610.29</v>
      </c>
      <c r="J2895" t="s">
        <v>61</v>
      </c>
      <c r="K2895">
        <v>2800</v>
      </c>
      <c r="L2895">
        <v>1500</v>
      </c>
      <c r="M2895" t="s">
        <v>33</v>
      </c>
    </row>
    <row r="2896" spans="1:13" x14ac:dyDescent="0.4">
      <c r="A2896">
        <v>102895</v>
      </c>
      <c r="B2896" s="1">
        <v>45718.018055555556</v>
      </c>
      <c r="C2896" t="s">
        <v>19</v>
      </c>
      <c r="D2896" t="s">
        <v>35</v>
      </c>
      <c r="E2896" t="s">
        <v>15</v>
      </c>
      <c r="F2896" t="s">
        <v>32</v>
      </c>
      <c r="G2896">
        <v>83</v>
      </c>
      <c r="H2896">
        <v>1062</v>
      </c>
      <c r="I2896">
        <v>844.21</v>
      </c>
      <c r="J2896" t="s">
        <v>49</v>
      </c>
      <c r="K2896">
        <v>8500</v>
      </c>
      <c r="L2896">
        <v>5500</v>
      </c>
      <c r="M2896" t="s">
        <v>33</v>
      </c>
    </row>
    <row r="2897" spans="1:13" x14ac:dyDescent="0.4">
      <c r="A2897">
        <v>102896</v>
      </c>
      <c r="B2897" s="1">
        <v>45718.172222222223</v>
      </c>
      <c r="C2897" t="s">
        <v>45</v>
      </c>
      <c r="D2897" t="s">
        <v>40</v>
      </c>
      <c r="E2897" t="s">
        <v>15</v>
      </c>
      <c r="F2897" t="s">
        <v>25</v>
      </c>
      <c r="G2897">
        <v>62</v>
      </c>
      <c r="H2897">
        <v>563</v>
      </c>
      <c r="I2897">
        <v>237.46</v>
      </c>
      <c r="J2897" t="s">
        <v>52</v>
      </c>
      <c r="K2897">
        <v>1500</v>
      </c>
      <c r="L2897">
        <v>800</v>
      </c>
      <c r="M2897" t="s">
        <v>27</v>
      </c>
    </row>
    <row r="2898" spans="1:13" x14ac:dyDescent="0.4">
      <c r="A2898">
        <v>102897</v>
      </c>
      <c r="B2898" s="1">
        <v>46011.419444444444</v>
      </c>
      <c r="C2898" t="s">
        <v>42</v>
      </c>
      <c r="D2898" t="s">
        <v>14</v>
      </c>
      <c r="E2898" t="s">
        <v>31</v>
      </c>
      <c r="F2898" t="s">
        <v>37</v>
      </c>
      <c r="G2898">
        <v>50</v>
      </c>
      <c r="H2898">
        <v>836</v>
      </c>
      <c r="I2898">
        <v>865.8</v>
      </c>
      <c r="J2898" t="s">
        <v>17</v>
      </c>
      <c r="K2898">
        <v>3200</v>
      </c>
      <c r="L2898">
        <v>2000</v>
      </c>
      <c r="M2898" t="s">
        <v>38</v>
      </c>
    </row>
    <row r="2899" spans="1:13" x14ac:dyDescent="0.4">
      <c r="A2899">
        <v>102898</v>
      </c>
      <c r="B2899" s="1">
        <v>45685.436111111114</v>
      </c>
      <c r="C2899" t="s">
        <v>34</v>
      </c>
      <c r="D2899" t="s">
        <v>40</v>
      </c>
      <c r="E2899" t="s">
        <v>31</v>
      </c>
      <c r="F2899" t="s">
        <v>20</v>
      </c>
      <c r="G2899">
        <v>15</v>
      </c>
      <c r="H2899">
        <v>961</v>
      </c>
      <c r="I2899">
        <v>654.80999999999995</v>
      </c>
      <c r="J2899" t="s">
        <v>41</v>
      </c>
      <c r="K2899">
        <v>5500</v>
      </c>
      <c r="L2899">
        <v>3500</v>
      </c>
      <c r="M2899" t="s">
        <v>22</v>
      </c>
    </row>
    <row r="2900" spans="1:13" x14ac:dyDescent="0.4">
      <c r="A2900">
        <v>102899</v>
      </c>
      <c r="B2900" s="1">
        <v>45700.436111111114</v>
      </c>
      <c r="C2900" t="s">
        <v>34</v>
      </c>
      <c r="D2900" t="s">
        <v>35</v>
      </c>
      <c r="E2900" t="s">
        <v>31</v>
      </c>
      <c r="F2900" t="s">
        <v>16</v>
      </c>
      <c r="G2900">
        <v>11</v>
      </c>
      <c r="H2900">
        <v>1175</v>
      </c>
      <c r="I2900">
        <v>696.58</v>
      </c>
      <c r="J2900" t="s">
        <v>36</v>
      </c>
      <c r="K2900">
        <v>12000</v>
      </c>
      <c r="L2900">
        <v>8000</v>
      </c>
      <c r="M2900" t="s">
        <v>18</v>
      </c>
    </row>
    <row r="2901" spans="1:13" x14ac:dyDescent="0.4">
      <c r="A2901">
        <v>102900</v>
      </c>
      <c r="B2901" s="1">
        <v>45826.612500000003</v>
      </c>
      <c r="C2901" t="s">
        <v>42</v>
      </c>
      <c r="D2901" t="s">
        <v>43</v>
      </c>
      <c r="E2901" t="s">
        <v>29</v>
      </c>
      <c r="F2901" t="s">
        <v>37</v>
      </c>
      <c r="G2901">
        <v>18</v>
      </c>
      <c r="H2901">
        <v>747</v>
      </c>
      <c r="I2901">
        <v>896.7</v>
      </c>
      <c r="J2901" t="s">
        <v>61</v>
      </c>
      <c r="K2901">
        <v>2800</v>
      </c>
      <c r="L2901">
        <v>1500</v>
      </c>
      <c r="M2901" t="s">
        <v>38</v>
      </c>
    </row>
    <row r="2902" spans="1:13" x14ac:dyDescent="0.4">
      <c r="A2902">
        <v>102901</v>
      </c>
      <c r="B2902" s="1">
        <v>45743.027777777781</v>
      </c>
      <c r="C2902" t="s">
        <v>42</v>
      </c>
      <c r="D2902" t="s">
        <v>24</v>
      </c>
      <c r="E2902" t="s">
        <v>15</v>
      </c>
      <c r="F2902" t="s">
        <v>25</v>
      </c>
      <c r="G2902">
        <v>40</v>
      </c>
      <c r="H2902">
        <v>376</v>
      </c>
      <c r="I2902">
        <v>808</v>
      </c>
      <c r="J2902" t="s">
        <v>26</v>
      </c>
      <c r="K2902">
        <v>45000</v>
      </c>
      <c r="L2902">
        <v>32000</v>
      </c>
      <c r="M2902" t="s">
        <v>27</v>
      </c>
    </row>
    <row r="2903" spans="1:13" x14ac:dyDescent="0.4">
      <c r="A2903">
        <v>102902</v>
      </c>
      <c r="B2903" s="1">
        <v>45834.45416666667</v>
      </c>
      <c r="C2903" t="s">
        <v>34</v>
      </c>
      <c r="D2903" t="s">
        <v>40</v>
      </c>
      <c r="E2903" t="s">
        <v>29</v>
      </c>
      <c r="F2903" t="s">
        <v>16</v>
      </c>
      <c r="G2903">
        <v>79</v>
      </c>
      <c r="H2903">
        <v>924</v>
      </c>
      <c r="I2903">
        <v>359.87</v>
      </c>
      <c r="J2903" t="s">
        <v>52</v>
      </c>
      <c r="K2903">
        <v>1500</v>
      </c>
      <c r="L2903">
        <v>800</v>
      </c>
      <c r="M2903" t="s">
        <v>18</v>
      </c>
    </row>
    <row r="2904" spans="1:13" x14ac:dyDescent="0.4">
      <c r="A2904">
        <v>102903</v>
      </c>
      <c r="B2904" s="1">
        <v>45674.22152777778</v>
      </c>
      <c r="C2904" t="s">
        <v>39</v>
      </c>
      <c r="D2904" t="s">
        <v>14</v>
      </c>
      <c r="E2904" t="s">
        <v>29</v>
      </c>
      <c r="F2904" t="s">
        <v>20</v>
      </c>
      <c r="G2904">
        <v>47</v>
      </c>
      <c r="H2904">
        <v>465</v>
      </c>
      <c r="I2904">
        <v>956.06</v>
      </c>
      <c r="J2904" t="s">
        <v>21</v>
      </c>
      <c r="K2904">
        <v>6500</v>
      </c>
      <c r="L2904">
        <v>4200</v>
      </c>
      <c r="M2904" t="s">
        <v>22</v>
      </c>
    </row>
    <row r="2905" spans="1:13" x14ac:dyDescent="0.4">
      <c r="A2905">
        <v>102904</v>
      </c>
      <c r="B2905" s="1">
        <v>45755.696527777778</v>
      </c>
      <c r="C2905" t="s">
        <v>19</v>
      </c>
      <c r="D2905" t="s">
        <v>28</v>
      </c>
      <c r="E2905" t="s">
        <v>15</v>
      </c>
      <c r="F2905" t="s">
        <v>25</v>
      </c>
      <c r="G2905">
        <v>97</v>
      </c>
      <c r="H2905">
        <v>482</v>
      </c>
      <c r="I2905">
        <v>778.84</v>
      </c>
      <c r="J2905" t="s">
        <v>54</v>
      </c>
      <c r="K2905">
        <v>2500</v>
      </c>
      <c r="L2905">
        <v>1500</v>
      </c>
      <c r="M2905" t="s">
        <v>27</v>
      </c>
    </row>
    <row r="2906" spans="1:13" x14ac:dyDescent="0.4">
      <c r="A2906">
        <v>102905</v>
      </c>
      <c r="B2906" s="1">
        <v>45855.716666666667</v>
      </c>
      <c r="C2906" t="s">
        <v>50</v>
      </c>
      <c r="D2906" t="s">
        <v>24</v>
      </c>
      <c r="E2906" t="s">
        <v>15</v>
      </c>
      <c r="F2906" t="s">
        <v>32</v>
      </c>
      <c r="G2906">
        <v>14</v>
      </c>
      <c r="H2906">
        <v>768</v>
      </c>
      <c r="I2906">
        <v>529.16</v>
      </c>
      <c r="J2906" t="s">
        <v>26</v>
      </c>
      <c r="K2906">
        <v>45000</v>
      </c>
      <c r="L2906">
        <v>32000</v>
      </c>
      <c r="M2906" t="s">
        <v>33</v>
      </c>
    </row>
    <row r="2907" spans="1:13" x14ac:dyDescent="0.4">
      <c r="A2907">
        <v>102906</v>
      </c>
      <c r="B2907" s="1">
        <v>45755.438194444447</v>
      </c>
      <c r="C2907" t="s">
        <v>50</v>
      </c>
      <c r="D2907" t="s">
        <v>46</v>
      </c>
      <c r="E2907" t="s">
        <v>29</v>
      </c>
      <c r="F2907" t="s">
        <v>25</v>
      </c>
      <c r="G2907">
        <v>3</v>
      </c>
      <c r="H2907">
        <v>1054</v>
      </c>
      <c r="I2907">
        <v>247.03</v>
      </c>
      <c r="J2907" t="s">
        <v>53</v>
      </c>
      <c r="K2907">
        <v>15000</v>
      </c>
      <c r="L2907">
        <v>9500</v>
      </c>
      <c r="M2907" t="s">
        <v>27</v>
      </c>
    </row>
    <row r="2908" spans="1:13" x14ac:dyDescent="0.4">
      <c r="A2908">
        <v>102907</v>
      </c>
      <c r="B2908" s="1">
        <v>45722.352083333331</v>
      </c>
      <c r="C2908" t="s">
        <v>48</v>
      </c>
      <c r="D2908" t="s">
        <v>14</v>
      </c>
      <c r="E2908" t="s">
        <v>15</v>
      </c>
      <c r="F2908" t="s">
        <v>16</v>
      </c>
      <c r="G2908">
        <v>5</v>
      </c>
      <c r="H2908">
        <v>413</v>
      </c>
      <c r="I2908">
        <v>620.67999999999995</v>
      </c>
      <c r="J2908" t="s">
        <v>17</v>
      </c>
      <c r="K2908">
        <v>3200</v>
      </c>
      <c r="L2908">
        <v>2000</v>
      </c>
      <c r="M2908" t="s">
        <v>18</v>
      </c>
    </row>
    <row r="2909" spans="1:13" x14ac:dyDescent="0.4">
      <c r="A2909">
        <v>102908</v>
      </c>
      <c r="B2909" s="1">
        <v>45987.484027777777</v>
      </c>
      <c r="C2909" t="s">
        <v>45</v>
      </c>
      <c r="D2909" t="s">
        <v>14</v>
      </c>
      <c r="E2909" t="s">
        <v>31</v>
      </c>
      <c r="F2909" t="s">
        <v>20</v>
      </c>
      <c r="G2909">
        <v>43</v>
      </c>
      <c r="H2909">
        <v>1014</v>
      </c>
      <c r="I2909">
        <v>592.16999999999996</v>
      </c>
      <c r="J2909" t="s">
        <v>21</v>
      </c>
      <c r="K2909">
        <v>6500</v>
      </c>
      <c r="L2909">
        <v>4200</v>
      </c>
      <c r="M2909" t="s">
        <v>22</v>
      </c>
    </row>
    <row r="2910" spans="1:13" x14ac:dyDescent="0.4">
      <c r="A2910">
        <v>102909</v>
      </c>
      <c r="B2910" s="1">
        <v>45998.51666666667</v>
      </c>
      <c r="C2910" t="s">
        <v>23</v>
      </c>
      <c r="D2910" t="s">
        <v>28</v>
      </c>
      <c r="E2910" t="s">
        <v>29</v>
      </c>
      <c r="F2910" t="s">
        <v>16</v>
      </c>
      <c r="G2910">
        <v>59</v>
      </c>
      <c r="H2910">
        <v>1005</v>
      </c>
      <c r="I2910">
        <v>426.95</v>
      </c>
      <c r="J2910" t="s">
        <v>30</v>
      </c>
      <c r="K2910">
        <v>450</v>
      </c>
      <c r="L2910">
        <v>200</v>
      </c>
      <c r="M2910" t="s">
        <v>18</v>
      </c>
    </row>
    <row r="2911" spans="1:13" x14ac:dyDescent="0.4">
      <c r="A2911">
        <v>102910</v>
      </c>
      <c r="B2911" s="1">
        <v>45662.124305555553</v>
      </c>
      <c r="C2911" t="s">
        <v>50</v>
      </c>
      <c r="D2911" t="s">
        <v>28</v>
      </c>
      <c r="E2911" t="s">
        <v>29</v>
      </c>
      <c r="F2911" t="s">
        <v>16</v>
      </c>
      <c r="G2911">
        <v>78</v>
      </c>
      <c r="H2911">
        <v>1121</v>
      </c>
      <c r="I2911">
        <v>1810.8</v>
      </c>
      <c r="J2911" t="s">
        <v>54</v>
      </c>
      <c r="K2911">
        <v>2500</v>
      </c>
      <c r="L2911">
        <v>1500</v>
      </c>
      <c r="M2911" t="s">
        <v>18</v>
      </c>
    </row>
    <row r="2912" spans="1:13" x14ac:dyDescent="0.4">
      <c r="A2912">
        <v>102911</v>
      </c>
      <c r="B2912" s="1">
        <v>45659.154166666667</v>
      </c>
      <c r="C2912" t="s">
        <v>45</v>
      </c>
      <c r="D2912" t="s">
        <v>40</v>
      </c>
      <c r="E2912" t="s">
        <v>31</v>
      </c>
      <c r="F2912" t="s">
        <v>25</v>
      </c>
      <c r="G2912">
        <v>2</v>
      </c>
      <c r="H2912">
        <v>653</v>
      </c>
      <c r="I2912">
        <v>434.38</v>
      </c>
      <c r="J2912" t="s">
        <v>52</v>
      </c>
      <c r="K2912">
        <v>1500</v>
      </c>
      <c r="L2912">
        <v>800</v>
      </c>
      <c r="M2912" t="s">
        <v>27</v>
      </c>
    </row>
    <row r="2913" spans="1:13" x14ac:dyDescent="0.4">
      <c r="A2913">
        <v>102912</v>
      </c>
      <c r="B2913" s="1">
        <v>45679.840277777781</v>
      </c>
      <c r="C2913" t="s">
        <v>23</v>
      </c>
      <c r="D2913" t="s">
        <v>28</v>
      </c>
      <c r="E2913" t="s">
        <v>31</v>
      </c>
      <c r="F2913" t="s">
        <v>37</v>
      </c>
      <c r="G2913">
        <v>94</v>
      </c>
      <c r="H2913">
        <v>1036</v>
      </c>
      <c r="I2913">
        <v>606.55999999999995</v>
      </c>
      <c r="J2913" t="s">
        <v>54</v>
      </c>
      <c r="K2913">
        <v>2500</v>
      </c>
      <c r="L2913">
        <v>1500</v>
      </c>
      <c r="M2913" t="s">
        <v>38</v>
      </c>
    </row>
    <row r="2914" spans="1:13" x14ac:dyDescent="0.4">
      <c r="A2914">
        <v>102913</v>
      </c>
      <c r="B2914" s="1">
        <v>45769.637499999997</v>
      </c>
      <c r="C2914" t="s">
        <v>45</v>
      </c>
      <c r="D2914" t="s">
        <v>35</v>
      </c>
      <c r="E2914" t="s">
        <v>15</v>
      </c>
      <c r="F2914" t="s">
        <v>25</v>
      </c>
      <c r="G2914">
        <v>18</v>
      </c>
      <c r="H2914">
        <v>649</v>
      </c>
      <c r="I2914">
        <v>680.98</v>
      </c>
      <c r="J2914" t="s">
        <v>36</v>
      </c>
      <c r="K2914">
        <v>12000</v>
      </c>
      <c r="L2914">
        <v>8000</v>
      </c>
      <c r="M2914" t="s">
        <v>27</v>
      </c>
    </row>
    <row r="2915" spans="1:13" x14ac:dyDescent="0.4">
      <c r="A2915">
        <v>102914</v>
      </c>
      <c r="B2915" s="1">
        <v>45714.95208333333</v>
      </c>
      <c r="C2915" t="s">
        <v>19</v>
      </c>
      <c r="D2915" t="s">
        <v>55</v>
      </c>
      <c r="E2915" t="s">
        <v>15</v>
      </c>
      <c r="F2915" t="s">
        <v>16</v>
      </c>
      <c r="G2915">
        <v>47</v>
      </c>
      <c r="H2915">
        <v>1163</v>
      </c>
      <c r="I2915">
        <v>284.2</v>
      </c>
      <c r="J2915" t="s">
        <v>58</v>
      </c>
      <c r="K2915">
        <v>1200</v>
      </c>
      <c r="L2915">
        <v>800</v>
      </c>
      <c r="M2915" t="s">
        <v>18</v>
      </c>
    </row>
    <row r="2916" spans="1:13" x14ac:dyDescent="0.4">
      <c r="A2916">
        <v>102915</v>
      </c>
      <c r="B2916" s="1">
        <v>45723.140277777777</v>
      </c>
      <c r="C2916" t="s">
        <v>45</v>
      </c>
      <c r="D2916" t="s">
        <v>24</v>
      </c>
      <c r="E2916" t="s">
        <v>15</v>
      </c>
      <c r="F2916" t="s">
        <v>16</v>
      </c>
      <c r="G2916">
        <v>11</v>
      </c>
      <c r="H2916">
        <v>507</v>
      </c>
      <c r="I2916">
        <v>1477.28</v>
      </c>
      <c r="J2916" t="s">
        <v>60</v>
      </c>
      <c r="K2916">
        <v>25000</v>
      </c>
      <c r="L2916">
        <v>18000</v>
      </c>
      <c r="M2916" t="s">
        <v>18</v>
      </c>
    </row>
    <row r="2917" spans="1:13" x14ac:dyDescent="0.4">
      <c r="A2917">
        <v>102916</v>
      </c>
      <c r="B2917" s="1">
        <v>45987.490277777775</v>
      </c>
      <c r="C2917" t="s">
        <v>50</v>
      </c>
      <c r="D2917" t="s">
        <v>24</v>
      </c>
      <c r="E2917" t="s">
        <v>15</v>
      </c>
      <c r="F2917" t="s">
        <v>32</v>
      </c>
      <c r="G2917">
        <v>46</v>
      </c>
      <c r="H2917">
        <v>518</v>
      </c>
      <c r="I2917">
        <v>498.63</v>
      </c>
      <c r="J2917" t="s">
        <v>26</v>
      </c>
      <c r="K2917">
        <v>45000</v>
      </c>
      <c r="L2917">
        <v>32000</v>
      </c>
      <c r="M2917" t="s">
        <v>33</v>
      </c>
    </row>
    <row r="2918" spans="1:13" x14ac:dyDescent="0.4">
      <c r="A2918">
        <v>102917</v>
      </c>
      <c r="B2918" s="1">
        <v>45755.386111111111</v>
      </c>
      <c r="C2918" t="s">
        <v>45</v>
      </c>
      <c r="D2918" t="s">
        <v>46</v>
      </c>
      <c r="E2918" t="s">
        <v>15</v>
      </c>
      <c r="F2918" t="s">
        <v>32</v>
      </c>
      <c r="G2918">
        <v>3</v>
      </c>
      <c r="H2918">
        <v>826</v>
      </c>
      <c r="I2918">
        <v>2176.16</v>
      </c>
      <c r="J2918" t="s">
        <v>53</v>
      </c>
      <c r="K2918">
        <v>15000</v>
      </c>
      <c r="L2918">
        <v>9500</v>
      </c>
      <c r="M2918" t="s">
        <v>33</v>
      </c>
    </row>
    <row r="2919" spans="1:13" x14ac:dyDescent="0.4">
      <c r="A2919">
        <v>102918</v>
      </c>
      <c r="B2919" s="1">
        <v>45801.540277777778</v>
      </c>
      <c r="C2919" t="s">
        <v>48</v>
      </c>
      <c r="D2919" t="s">
        <v>43</v>
      </c>
      <c r="E2919" t="s">
        <v>29</v>
      </c>
      <c r="F2919" t="s">
        <v>37</v>
      </c>
      <c r="G2919">
        <v>12</v>
      </c>
      <c r="H2919">
        <v>367</v>
      </c>
      <c r="I2919">
        <v>1740.82</v>
      </c>
      <c r="J2919" t="s">
        <v>51</v>
      </c>
      <c r="K2919">
        <v>1800</v>
      </c>
      <c r="L2919">
        <v>900</v>
      </c>
      <c r="M2919" t="s">
        <v>38</v>
      </c>
    </row>
    <row r="2920" spans="1:13" x14ac:dyDescent="0.4">
      <c r="A2920">
        <v>102919</v>
      </c>
      <c r="B2920" s="1">
        <v>45782.211111111108</v>
      </c>
      <c r="C2920" t="s">
        <v>34</v>
      </c>
      <c r="D2920" t="s">
        <v>40</v>
      </c>
      <c r="E2920" t="s">
        <v>31</v>
      </c>
      <c r="F2920" t="s">
        <v>20</v>
      </c>
      <c r="G2920">
        <v>22</v>
      </c>
      <c r="H2920">
        <v>1127</v>
      </c>
      <c r="I2920">
        <v>917.2</v>
      </c>
      <c r="J2920" t="s">
        <v>52</v>
      </c>
      <c r="K2920">
        <v>1500</v>
      </c>
      <c r="L2920">
        <v>800</v>
      </c>
      <c r="M2920" t="s">
        <v>22</v>
      </c>
    </row>
    <row r="2921" spans="1:13" x14ac:dyDescent="0.4">
      <c r="A2921">
        <v>102920</v>
      </c>
      <c r="B2921" s="1">
        <v>45824.32916666667</v>
      </c>
      <c r="C2921" t="s">
        <v>13</v>
      </c>
      <c r="D2921" t="s">
        <v>46</v>
      </c>
      <c r="E2921" t="s">
        <v>29</v>
      </c>
      <c r="F2921" t="s">
        <v>16</v>
      </c>
      <c r="G2921">
        <v>58</v>
      </c>
      <c r="H2921">
        <v>742</v>
      </c>
      <c r="I2921">
        <v>518.89</v>
      </c>
      <c r="J2921" t="s">
        <v>53</v>
      </c>
      <c r="K2921">
        <v>15000</v>
      </c>
      <c r="L2921">
        <v>9500</v>
      </c>
      <c r="M2921" t="s">
        <v>18</v>
      </c>
    </row>
    <row r="2922" spans="1:13" x14ac:dyDescent="0.4">
      <c r="A2922">
        <v>102921</v>
      </c>
      <c r="B2922" s="1">
        <v>45743.436805555553</v>
      </c>
      <c r="C2922" t="s">
        <v>39</v>
      </c>
      <c r="D2922" t="s">
        <v>14</v>
      </c>
      <c r="E2922" t="s">
        <v>15</v>
      </c>
      <c r="F2922" t="s">
        <v>25</v>
      </c>
      <c r="G2922">
        <v>99</v>
      </c>
      <c r="H2922">
        <v>525</v>
      </c>
      <c r="I2922">
        <v>395.44</v>
      </c>
      <c r="J2922" t="s">
        <v>21</v>
      </c>
      <c r="K2922">
        <v>6500</v>
      </c>
      <c r="L2922">
        <v>4200</v>
      </c>
      <c r="M2922" t="s">
        <v>27</v>
      </c>
    </row>
    <row r="2923" spans="1:13" x14ac:dyDescent="0.4">
      <c r="A2923">
        <v>102922</v>
      </c>
      <c r="B2923" s="1">
        <v>45733.691666666666</v>
      </c>
      <c r="C2923" t="s">
        <v>39</v>
      </c>
      <c r="D2923" t="s">
        <v>24</v>
      </c>
      <c r="E2923" t="s">
        <v>15</v>
      </c>
      <c r="F2923" t="s">
        <v>20</v>
      </c>
      <c r="G2923">
        <v>42</v>
      </c>
      <c r="H2923">
        <v>471</v>
      </c>
      <c r="I2923">
        <v>1927.01</v>
      </c>
      <c r="J2923" t="s">
        <v>59</v>
      </c>
      <c r="K2923">
        <v>3500</v>
      </c>
      <c r="L2923">
        <v>2200</v>
      </c>
      <c r="M2923" t="s">
        <v>22</v>
      </c>
    </row>
    <row r="2924" spans="1:13" x14ac:dyDescent="0.4">
      <c r="A2924">
        <v>102923</v>
      </c>
      <c r="B2924" s="1">
        <v>46001.234027777777</v>
      </c>
      <c r="C2924" t="s">
        <v>42</v>
      </c>
      <c r="D2924" t="s">
        <v>46</v>
      </c>
      <c r="E2924" t="s">
        <v>31</v>
      </c>
      <c r="F2924" t="s">
        <v>25</v>
      </c>
      <c r="G2924">
        <v>72</v>
      </c>
      <c r="H2924">
        <v>397</v>
      </c>
      <c r="I2924">
        <v>771.11</v>
      </c>
      <c r="J2924" t="s">
        <v>53</v>
      </c>
      <c r="K2924">
        <v>15000</v>
      </c>
      <c r="L2924">
        <v>9500</v>
      </c>
      <c r="M2924" t="s">
        <v>27</v>
      </c>
    </row>
    <row r="2925" spans="1:13" x14ac:dyDescent="0.4">
      <c r="A2925">
        <v>102924</v>
      </c>
      <c r="B2925" s="1">
        <v>45951.613888888889</v>
      </c>
      <c r="C2925" t="s">
        <v>13</v>
      </c>
      <c r="D2925" t="s">
        <v>28</v>
      </c>
      <c r="E2925" t="s">
        <v>29</v>
      </c>
      <c r="F2925" t="s">
        <v>32</v>
      </c>
      <c r="G2925">
        <v>70</v>
      </c>
      <c r="H2925">
        <v>655</v>
      </c>
      <c r="I2925">
        <v>515.59</v>
      </c>
      <c r="J2925" t="s">
        <v>54</v>
      </c>
      <c r="K2925">
        <v>2500</v>
      </c>
      <c r="L2925">
        <v>1500</v>
      </c>
      <c r="M2925" t="s">
        <v>33</v>
      </c>
    </row>
    <row r="2926" spans="1:13" x14ac:dyDescent="0.4">
      <c r="A2926">
        <v>102925</v>
      </c>
      <c r="B2926" s="1">
        <v>45716.537499999999</v>
      </c>
      <c r="C2926" t="s">
        <v>45</v>
      </c>
      <c r="D2926" t="s">
        <v>40</v>
      </c>
      <c r="E2926" t="s">
        <v>29</v>
      </c>
      <c r="F2926" t="s">
        <v>16</v>
      </c>
      <c r="G2926">
        <v>89</v>
      </c>
      <c r="H2926">
        <v>1095</v>
      </c>
      <c r="I2926">
        <v>1926.86</v>
      </c>
      <c r="J2926" t="s">
        <v>52</v>
      </c>
      <c r="K2926">
        <v>1500</v>
      </c>
      <c r="L2926">
        <v>800</v>
      </c>
      <c r="M2926" t="s">
        <v>18</v>
      </c>
    </row>
    <row r="2927" spans="1:13" x14ac:dyDescent="0.4">
      <c r="A2927">
        <v>102926</v>
      </c>
      <c r="B2927" s="1">
        <v>45795.352083333331</v>
      </c>
      <c r="C2927" t="s">
        <v>42</v>
      </c>
      <c r="D2927" t="s">
        <v>35</v>
      </c>
      <c r="E2927" t="s">
        <v>15</v>
      </c>
      <c r="F2927" t="s">
        <v>37</v>
      </c>
      <c r="G2927">
        <v>57</v>
      </c>
      <c r="H2927">
        <v>797</v>
      </c>
      <c r="I2927">
        <v>895.24</v>
      </c>
      <c r="J2927" t="s">
        <v>49</v>
      </c>
      <c r="K2927">
        <v>8500</v>
      </c>
      <c r="L2927">
        <v>5500</v>
      </c>
      <c r="M2927" t="s">
        <v>38</v>
      </c>
    </row>
    <row r="2928" spans="1:13" x14ac:dyDescent="0.4">
      <c r="A2928">
        <v>102927</v>
      </c>
      <c r="B2928" s="1">
        <v>45756.60833333333</v>
      </c>
      <c r="C2928" t="s">
        <v>23</v>
      </c>
      <c r="D2928" t="s">
        <v>46</v>
      </c>
      <c r="E2928" t="s">
        <v>29</v>
      </c>
      <c r="F2928" t="s">
        <v>25</v>
      </c>
      <c r="G2928">
        <v>84</v>
      </c>
      <c r="H2928">
        <v>740</v>
      </c>
      <c r="I2928">
        <v>762.48</v>
      </c>
      <c r="J2928" t="s">
        <v>47</v>
      </c>
      <c r="K2928">
        <v>4500</v>
      </c>
      <c r="L2928">
        <v>2800</v>
      </c>
      <c r="M2928" t="s">
        <v>27</v>
      </c>
    </row>
    <row r="2929" spans="1:13" x14ac:dyDescent="0.4">
      <c r="A2929">
        <v>102928</v>
      </c>
      <c r="B2929" s="1">
        <v>45849.768750000003</v>
      </c>
      <c r="C2929" t="s">
        <v>42</v>
      </c>
      <c r="D2929" t="s">
        <v>40</v>
      </c>
      <c r="E2929" t="s">
        <v>29</v>
      </c>
      <c r="F2929" t="s">
        <v>25</v>
      </c>
      <c r="G2929">
        <v>14</v>
      </c>
      <c r="H2929">
        <v>1073</v>
      </c>
      <c r="I2929">
        <v>219.92</v>
      </c>
      <c r="J2929" t="s">
        <v>52</v>
      </c>
      <c r="K2929">
        <v>1500</v>
      </c>
      <c r="L2929">
        <v>800</v>
      </c>
      <c r="M2929" t="s">
        <v>27</v>
      </c>
    </row>
    <row r="2930" spans="1:13" x14ac:dyDescent="0.4">
      <c r="A2930">
        <v>102929</v>
      </c>
      <c r="B2930" s="1">
        <v>45900.779166666667</v>
      </c>
      <c r="C2930" t="s">
        <v>48</v>
      </c>
      <c r="D2930" t="s">
        <v>35</v>
      </c>
      <c r="E2930" t="s">
        <v>15</v>
      </c>
      <c r="F2930" t="s">
        <v>37</v>
      </c>
      <c r="G2930">
        <v>17</v>
      </c>
      <c r="H2930">
        <v>564</v>
      </c>
      <c r="I2930">
        <v>1584.49</v>
      </c>
      <c r="J2930" t="s">
        <v>49</v>
      </c>
      <c r="K2930">
        <v>8500</v>
      </c>
      <c r="L2930">
        <v>5500</v>
      </c>
      <c r="M2930" t="s">
        <v>38</v>
      </c>
    </row>
    <row r="2931" spans="1:13" x14ac:dyDescent="0.4">
      <c r="A2931">
        <v>102930</v>
      </c>
      <c r="B2931" s="1">
        <v>45976.39166666667</v>
      </c>
      <c r="C2931" t="s">
        <v>48</v>
      </c>
      <c r="D2931" t="s">
        <v>46</v>
      </c>
      <c r="E2931" t="s">
        <v>15</v>
      </c>
      <c r="F2931" t="s">
        <v>25</v>
      </c>
      <c r="G2931">
        <v>85</v>
      </c>
      <c r="H2931">
        <v>1002</v>
      </c>
      <c r="I2931">
        <v>1079.73</v>
      </c>
      <c r="J2931" t="s">
        <v>53</v>
      </c>
      <c r="K2931">
        <v>15000</v>
      </c>
      <c r="L2931">
        <v>9500</v>
      </c>
      <c r="M2931" t="s">
        <v>27</v>
      </c>
    </row>
    <row r="2932" spans="1:13" x14ac:dyDescent="0.4">
      <c r="A2932">
        <v>102931</v>
      </c>
      <c r="B2932" s="1">
        <v>45706.17291666667</v>
      </c>
      <c r="C2932" t="s">
        <v>42</v>
      </c>
      <c r="D2932" t="s">
        <v>14</v>
      </c>
      <c r="E2932" t="s">
        <v>15</v>
      </c>
      <c r="F2932" t="s">
        <v>25</v>
      </c>
      <c r="G2932">
        <v>90</v>
      </c>
      <c r="H2932">
        <v>539</v>
      </c>
      <c r="I2932">
        <v>974.97</v>
      </c>
      <c r="J2932" t="s">
        <v>21</v>
      </c>
      <c r="K2932">
        <v>6500</v>
      </c>
      <c r="L2932">
        <v>4200</v>
      </c>
      <c r="M2932" t="s">
        <v>27</v>
      </c>
    </row>
    <row r="2933" spans="1:13" x14ac:dyDescent="0.4">
      <c r="A2933">
        <v>102932</v>
      </c>
      <c r="B2933" s="1">
        <v>45689.595833333333</v>
      </c>
      <c r="C2933" t="s">
        <v>13</v>
      </c>
      <c r="D2933" t="s">
        <v>40</v>
      </c>
      <c r="E2933" t="s">
        <v>15</v>
      </c>
      <c r="F2933" t="s">
        <v>20</v>
      </c>
      <c r="G2933">
        <v>84</v>
      </c>
      <c r="H2933">
        <v>483</v>
      </c>
      <c r="I2933">
        <v>785.14</v>
      </c>
      <c r="J2933" t="s">
        <v>52</v>
      </c>
      <c r="K2933">
        <v>1500</v>
      </c>
      <c r="L2933">
        <v>800</v>
      </c>
      <c r="M2933" t="s">
        <v>22</v>
      </c>
    </row>
    <row r="2934" spans="1:13" x14ac:dyDescent="0.4">
      <c r="A2934">
        <v>102933</v>
      </c>
      <c r="B2934" s="1">
        <v>45934.084027777775</v>
      </c>
      <c r="C2934" t="s">
        <v>19</v>
      </c>
      <c r="D2934" t="s">
        <v>35</v>
      </c>
      <c r="E2934" t="s">
        <v>31</v>
      </c>
      <c r="F2934" t="s">
        <v>32</v>
      </c>
      <c r="G2934">
        <v>73</v>
      </c>
      <c r="H2934">
        <v>945</v>
      </c>
      <c r="I2934">
        <v>565.78</v>
      </c>
      <c r="J2934" t="s">
        <v>36</v>
      </c>
      <c r="K2934">
        <v>12000</v>
      </c>
      <c r="L2934">
        <v>8000</v>
      </c>
      <c r="M2934" t="s">
        <v>33</v>
      </c>
    </row>
    <row r="2935" spans="1:13" x14ac:dyDescent="0.4">
      <c r="A2935">
        <v>102934</v>
      </c>
      <c r="B2935" s="1">
        <v>45677.627083333333</v>
      </c>
      <c r="C2935" t="s">
        <v>34</v>
      </c>
      <c r="D2935" t="s">
        <v>24</v>
      </c>
      <c r="E2935" t="s">
        <v>29</v>
      </c>
      <c r="F2935" t="s">
        <v>16</v>
      </c>
      <c r="G2935">
        <v>74</v>
      </c>
      <c r="H2935">
        <v>357</v>
      </c>
      <c r="I2935">
        <v>497.43</v>
      </c>
      <c r="J2935" t="s">
        <v>60</v>
      </c>
      <c r="K2935">
        <v>25000</v>
      </c>
      <c r="L2935">
        <v>18000</v>
      </c>
      <c r="M2935" t="s">
        <v>18</v>
      </c>
    </row>
    <row r="2936" spans="1:13" x14ac:dyDescent="0.4">
      <c r="A2936">
        <v>102935</v>
      </c>
      <c r="B2936" s="1">
        <v>45811.179166666669</v>
      </c>
      <c r="C2936" t="s">
        <v>39</v>
      </c>
      <c r="D2936" t="s">
        <v>55</v>
      </c>
      <c r="E2936" t="s">
        <v>29</v>
      </c>
      <c r="F2936" t="s">
        <v>37</v>
      </c>
      <c r="G2936">
        <v>61</v>
      </c>
      <c r="H2936">
        <v>373</v>
      </c>
      <c r="I2936">
        <v>335.78</v>
      </c>
      <c r="J2936" t="s">
        <v>57</v>
      </c>
      <c r="K2936">
        <v>600</v>
      </c>
      <c r="L2936">
        <v>350</v>
      </c>
      <c r="M2936" t="s">
        <v>38</v>
      </c>
    </row>
    <row r="2937" spans="1:13" x14ac:dyDescent="0.4">
      <c r="A2937">
        <v>102936</v>
      </c>
      <c r="B2937" s="1">
        <v>45725.198611111111</v>
      </c>
      <c r="C2937" t="s">
        <v>39</v>
      </c>
      <c r="D2937" t="s">
        <v>43</v>
      </c>
      <c r="E2937" t="s">
        <v>29</v>
      </c>
      <c r="F2937" t="s">
        <v>37</v>
      </c>
      <c r="G2937">
        <v>63</v>
      </c>
      <c r="H2937">
        <v>746</v>
      </c>
      <c r="I2937">
        <v>1445.74</v>
      </c>
      <c r="J2937" t="s">
        <v>61</v>
      </c>
      <c r="K2937">
        <v>2800</v>
      </c>
      <c r="L2937">
        <v>1500</v>
      </c>
      <c r="M2937" t="s">
        <v>38</v>
      </c>
    </row>
    <row r="2938" spans="1:13" x14ac:dyDescent="0.4">
      <c r="A2938">
        <v>102937</v>
      </c>
      <c r="B2938" s="1">
        <v>45871.970138888886</v>
      </c>
      <c r="C2938" t="s">
        <v>39</v>
      </c>
      <c r="D2938" t="s">
        <v>35</v>
      </c>
      <c r="E2938" t="s">
        <v>15</v>
      </c>
      <c r="F2938" t="s">
        <v>25</v>
      </c>
      <c r="G2938">
        <v>41</v>
      </c>
      <c r="H2938">
        <v>741</v>
      </c>
      <c r="I2938">
        <v>1980.04</v>
      </c>
      <c r="J2938" t="s">
        <v>49</v>
      </c>
      <c r="K2938">
        <v>8500</v>
      </c>
      <c r="L2938">
        <v>5500</v>
      </c>
      <c r="M2938" t="s">
        <v>27</v>
      </c>
    </row>
    <row r="2939" spans="1:13" x14ac:dyDescent="0.4">
      <c r="A2939">
        <v>102938</v>
      </c>
      <c r="B2939" s="1">
        <v>45800.049305555556</v>
      </c>
      <c r="C2939" t="s">
        <v>42</v>
      </c>
      <c r="D2939" t="s">
        <v>35</v>
      </c>
      <c r="E2939" t="s">
        <v>31</v>
      </c>
      <c r="F2939" t="s">
        <v>25</v>
      </c>
      <c r="G2939">
        <v>45</v>
      </c>
      <c r="H2939">
        <v>1029</v>
      </c>
      <c r="I2939">
        <v>1193.8599999999999</v>
      </c>
      <c r="J2939" t="s">
        <v>49</v>
      </c>
      <c r="K2939">
        <v>8500</v>
      </c>
      <c r="L2939">
        <v>5500</v>
      </c>
      <c r="M2939" t="s">
        <v>27</v>
      </c>
    </row>
    <row r="2940" spans="1:13" x14ac:dyDescent="0.4">
      <c r="A2940">
        <v>102939</v>
      </c>
      <c r="B2940" s="1">
        <v>45889.32916666667</v>
      </c>
      <c r="C2940" t="s">
        <v>45</v>
      </c>
      <c r="D2940" t="s">
        <v>35</v>
      </c>
      <c r="E2940" t="s">
        <v>15</v>
      </c>
      <c r="F2940" t="s">
        <v>32</v>
      </c>
      <c r="G2940">
        <v>73</v>
      </c>
      <c r="H2940">
        <v>900</v>
      </c>
      <c r="I2940">
        <v>1020.88</v>
      </c>
      <c r="J2940" t="s">
        <v>49</v>
      </c>
      <c r="K2940">
        <v>8500</v>
      </c>
      <c r="L2940">
        <v>5500</v>
      </c>
      <c r="M2940" t="s">
        <v>33</v>
      </c>
    </row>
    <row r="2941" spans="1:13" x14ac:dyDescent="0.4">
      <c r="A2941">
        <v>102940</v>
      </c>
      <c r="B2941" s="1">
        <v>45870.680555555555</v>
      </c>
      <c r="C2941" t="s">
        <v>23</v>
      </c>
      <c r="D2941" t="s">
        <v>46</v>
      </c>
      <c r="E2941" t="s">
        <v>15</v>
      </c>
      <c r="F2941" t="s">
        <v>37</v>
      </c>
      <c r="G2941">
        <v>78</v>
      </c>
      <c r="H2941">
        <v>551</v>
      </c>
      <c r="I2941">
        <v>973.56</v>
      </c>
      <c r="J2941" t="s">
        <v>47</v>
      </c>
      <c r="K2941">
        <v>4500</v>
      </c>
      <c r="L2941">
        <v>2800</v>
      </c>
      <c r="M2941" t="s">
        <v>38</v>
      </c>
    </row>
    <row r="2942" spans="1:13" x14ac:dyDescent="0.4">
      <c r="A2942">
        <v>102941</v>
      </c>
      <c r="B2942" s="1">
        <v>45736.841666666667</v>
      </c>
      <c r="C2942" t="s">
        <v>39</v>
      </c>
      <c r="D2942" t="s">
        <v>46</v>
      </c>
      <c r="E2942" t="s">
        <v>15</v>
      </c>
      <c r="F2942" t="s">
        <v>20</v>
      </c>
      <c r="G2942">
        <v>67</v>
      </c>
      <c r="H2942">
        <v>898</v>
      </c>
      <c r="I2942">
        <v>2640.26</v>
      </c>
      <c r="J2942" t="s">
        <v>47</v>
      </c>
      <c r="K2942">
        <v>4500</v>
      </c>
      <c r="L2942">
        <v>2800</v>
      </c>
      <c r="M2942" t="s">
        <v>22</v>
      </c>
    </row>
    <row r="2943" spans="1:13" x14ac:dyDescent="0.4">
      <c r="A2943">
        <v>102942</v>
      </c>
      <c r="B2943" s="1">
        <v>45871.121527777781</v>
      </c>
      <c r="C2943" t="s">
        <v>13</v>
      </c>
      <c r="D2943" t="s">
        <v>35</v>
      </c>
      <c r="E2943" t="s">
        <v>15</v>
      </c>
      <c r="F2943" t="s">
        <v>25</v>
      </c>
      <c r="G2943">
        <v>81</v>
      </c>
      <c r="H2943">
        <v>368</v>
      </c>
      <c r="I2943">
        <v>1180.49</v>
      </c>
      <c r="J2943" t="s">
        <v>36</v>
      </c>
      <c r="K2943">
        <v>12000</v>
      </c>
      <c r="L2943">
        <v>8000</v>
      </c>
      <c r="M2943" t="s">
        <v>27</v>
      </c>
    </row>
    <row r="2944" spans="1:13" x14ac:dyDescent="0.4">
      <c r="A2944">
        <v>102943</v>
      </c>
      <c r="B2944" s="1">
        <v>45773.853472222225</v>
      </c>
      <c r="C2944" t="s">
        <v>34</v>
      </c>
      <c r="D2944" t="s">
        <v>24</v>
      </c>
      <c r="E2944" t="s">
        <v>15</v>
      </c>
      <c r="F2944" t="s">
        <v>25</v>
      </c>
      <c r="G2944">
        <v>72</v>
      </c>
      <c r="H2944">
        <v>948</v>
      </c>
      <c r="I2944">
        <v>377.28</v>
      </c>
      <c r="J2944" t="s">
        <v>60</v>
      </c>
      <c r="K2944">
        <v>25000</v>
      </c>
      <c r="L2944">
        <v>18000</v>
      </c>
      <c r="M2944" t="s">
        <v>27</v>
      </c>
    </row>
    <row r="2945" spans="1:13" x14ac:dyDescent="0.4">
      <c r="A2945">
        <v>102944</v>
      </c>
      <c r="B2945" s="1">
        <v>45749.03402777778</v>
      </c>
      <c r="C2945" t="s">
        <v>50</v>
      </c>
      <c r="D2945" t="s">
        <v>43</v>
      </c>
      <c r="E2945" t="s">
        <v>29</v>
      </c>
      <c r="F2945" t="s">
        <v>16</v>
      </c>
      <c r="G2945">
        <v>74</v>
      </c>
      <c r="H2945">
        <v>1049</v>
      </c>
      <c r="I2945">
        <v>360.56</v>
      </c>
      <c r="J2945" t="s">
        <v>44</v>
      </c>
      <c r="K2945">
        <v>4500</v>
      </c>
      <c r="L2945">
        <v>2500</v>
      </c>
      <c r="M2945" t="s">
        <v>18</v>
      </c>
    </row>
    <row r="2946" spans="1:13" x14ac:dyDescent="0.4">
      <c r="A2946">
        <v>102945</v>
      </c>
      <c r="B2946" s="1">
        <v>45927.913194444445</v>
      </c>
      <c r="C2946" t="s">
        <v>23</v>
      </c>
      <c r="D2946" t="s">
        <v>43</v>
      </c>
      <c r="E2946" t="s">
        <v>29</v>
      </c>
      <c r="F2946" t="s">
        <v>32</v>
      </c>
      <c r="G2946">
        <v>17</v>
      </c>
      <c r="H2946">
        <v>614</v>
      </c>
      <c r="I2946">
        <v>604.45000000000005</v>
      </c>
      <c r="J2946" t="s">
        <v>44</v>
      </c>
      <c r="K2946">
        <v>4500</v>
      </c>
      <c r="L2946">
        <v>2500</v>
      </c>
      <c r="M2946" t="s">
        <v>33</v>
      </c>
    </row>
    <row r="2947" spans="1:13" x14ac:dyDescent="0.4">
      <c r="A2947">
        <v>102946</v>
      </c>
      <c r="B2947" s="1">
        <v>45825.379861111112</v>
      </c>
      <c r="C2947" t="s">
        <v>48</v>
      </c>
      <c r="D2947" t="s">
        <v>35</v>
      </c>
      <c r="E2947" t="s">
        <v>15</v>
      </c>
      <c r="F2947" t="s">
        <v>37</v>
      </c>
      <c r="G2947">
        <v>52</v>
      </c>
      <c r="H2947">
        <v>485</v>
      </c>
      <c r="I2947">
        <v>926.75</v>
      </c>
      <c r="J2947" t="s">
        <v>49</v>
      </c>
      <c r="K2947">
        <v>8500</v>
      </c>
      <c r="L2947">
        <v>5500</v>
      </c>
      <c r="M2947" t="s">
        <v>38</v>
      </c>
    </row>
    <row r="2948" spans="1:13" x14ac:dyDescent="0.4">
      <c r="A2948">
        <v>102947</v>
      </c>
      <c r="B2948" s="1">
        <v>45715.651388888888</v>
      </c>
      <c r="C2948" t="s">
        <v>23</v>
      </c>
      <c r="D2948" t="s">
        <v>35</v>
      </c>
      <c r="E2948" t="s">
        <v>29</v>
      </c>
      <c r="F2948" t="s">
        <v>32</v>
      </c>
      <c r="G2948">
        <v>74</v>
      </c>
      <c r="H2948">
        <v>319</v>
      </c>
      <c r="I2948">
        <v>542.82000000000005</v>
      </c>
      <c r="J2948" t="s">
        <v>49</v>
      </c>
      <c r="K2948">
        <v>8500</v>
      </c>
      <c r="L2948">
        <v>5500</v>
      </c>
      <c r="M2948" t="s">
        <v>33</v>
      </c>
    </row>
    <row r="2949" spans="1:13" x14ac:dyDescent="0.4">
      <c r="A2949">
        <v>102948</v>
      </c>
      <c r="B2949" s="1">
        <v>45941.529166666667</v>
      </c>
      <c r="C2949" t="s">
        <v>39</v>
      </c>
      <c r="D2949" t="s">
        <v>14</v>
      </c>
      <c r="E2949" t="s">
        <v>31</v>
      </c>
      <c r="F2949" t="s">
        <v>37</v>
      </c>
      <c r="G2949">
        <v>17</v>
      </c>
      <c r="H2949">
        <v>1045</v>
      </c>
      <c r="I2949">
        <v>332.06</v>
      </c>
      <c r="J2949" t="s">
        <v>21</v>
      </c>
      <c r="K2949">
        <v>6500</v>
      </c>
      <c r="L2949">
        <v>4200</v>
      </c>
      <c r="M2949" t="s">
        <v>38</v>
      </c>
    </row>
    <row r="2950" spans="1:13" x14ac:dyDescent="0.4">
      <c r="A2950">
        <v>102949</v>
      </c>
      <c r="B2950" s="1">
        <v>45683.219444444447</v>
      </c>
      <c r="C2950" t="s">
        <v>45</v>
      </c>
      <c r="D2950" t="s">
        <v>35</v>
      </c>
      <c r="E2950" t="s">
        <v>31</v>
      </c>
      <c r="F2950" t="s">
        <v>32</v>
      </c>
      <c r="G2950">
        <v>25</v>
      </c>
      <c r="H2950">
        <v>826</v>
      </c>
      <c r="I2950">
        <v>1894.84</v>
      </c>
      <c r="J2950" t="s">
        <v>36</v>
      </c>
      <c r="K2950">
        <v>12000</v>
      </c>
      <c r="L2950">
        <v>8000</v>
      </c>
      <c r="M2950" t="s">
        <v>33</v>
      </c>
    </row>
    <row r="2951" spans="1:13" x14ac:dyDescent="0.4">
      <c r="A2951">
        <v>102950</v>
      </c>
      <c r="B2951" s="1">
        <v>45723.511805555558</v>
      </c>
      <c r="C2951" t="s">
        <v>39</v>
      </c>
      <c r="D2951" t="s">
        <v>24</v>
      </c>
      <c r="E2951" t="s">
        <v>29</v>
      </c>
      <c r="F2951" t="s">
        <v>25</v>
      </c>
      <c r="G2951">
        <v>45</v>
      </c>
      <c r="H2951">
        <v>420</v>
      </c>
      <c r="I2951">
        <v>396.85</v>
      </c>
      <c r="J2951" t="s">
        <v>26</v>
      </c>
      <c r="K2951">
        <v>45000</v>
      </c>
      <c r="L2951">
        <v>32000</v>
      </c>
      <c r="M2951" t="s">
        <v>27</v>
      </c>
    </row>
    <row r="2952" spans="1:13" x14ac:dyDescent="0.4">
      <c r="A2952">
        <v>102951</v>
      </c>
      <c r="B2952" s="1">
        <v>45905.486805555556</v>
      </c>
      <c r="C2952" t="s">
        <v>50</v>
      </c>
      <c r="D2952" t="s">
        <v>43</v>
      </c>
      <c r="E2952" t="s">
        <v>31</v>
      </c>
      <c r="F2952" t="s">
        <v>25</v>
      </c>
      <c r="G2952">
        <v>35</v>
      </c>
      <c r="H2952">
        <v>440</v>
      </c>
      <c r="I2952">
        <v>616.79</v>
      </c>
      <c r="J2952" t="s">
        <v>51</v>
      </c>
      <c r="K2952">
        <v>1800</v>
      </c>
      <c r="L2952">
        <v>900</v>
      </c>
      <c r="M2952" t="s">
        <v>27</v>
      </c>
    </row>
    <row r="2953" spans="1:13" x14ac:dyDescent="0.4">
      <c r="A2953">
        <v>102952</v>
      </c>
      <c r="B2953" s="1">
        <v>45911.943749999999</v>
      </c>
      <c r="C2953" t="s">
        <v>34</v>
      </c>
      <c r="D2953" t="s">
        <v>46</v>
      </c>
      <c r="E2953" t="s">
        <v>29</v>
      </c>
      <c r="F2953" t="s">
        <v>20</v>
      </c>
      <c r="G2953">
        <v>97</v>
      </c>
      <c r="H2953">
        <v>834</v>
      </c>
      <c r="I2953">
        <v>1139.3399999999999</v>
      </c>
      <c r="J2953" t="s">
        <v>53</v>
      </c>
      <c r="K2953">
        <v>15000</v>
      </c>
      <c r="L2953">
        <v>9500</v>
      </c>
      <c r="M2953" t="s">
        <v>22</v>
      </c>
    </row>
    <row r="2954" spans="1:13" x14ac:dyDescent="0.4">
      <c r="A2954">
        <v>102953</v>
      </c>
      <c r="B2954" s="1">
        <v>45701.176388888889</v>
      </c>
      <c r="C2954" t="s">
        <v>13</v>
      </c>
      <c r="D2954" t="s">
        <v>28</v>
      </c>
      <c r="E2954" t="s">
        <v>29</v>
      </c>
      <c r="F2954" t="s">
        <v>37</v>
      </c>
      <c r="G2954">
        <v>94</v>
      </c>
      <c r="H2954">
        <v>1124</v>
      </c>
      <c r="I2954">
        <v>444.28</v>
      </c>
      <c r="J2954" t="s">
        <v>54</v>
      </c>
      <c r="K2954">
        <v>2500</v>
      </c>
      <c r="L2954">
        <v>1500</v>
      </c>
      <c r="M2954" t="s">
        <v>38</v>
      </c>
    </row>
    <row r="2955" spans="1:13" x14ac:dyDescent="0.4">
      <c r="A2955">
        <v>102954</v>
      </c>
      <c r="B2955" s="1">
        <v>45754.263194444444</v>
      </c>
      <c r="C2955" t="s">
        <v>13</v>
      </c>
      <c r="D2955" t="s">
        <v>55</v>
      </c>
      <c r="E2955" t="s">
        <v>15</v>
      </c>
      <c r="F2955" t="s">
        <v>20</v>
      </c>
      <c r="G2955">
        <v>26</v>
      </c>
      <c r="H2955">
        <v>521</v>
      </c>
      <c r="I2955">
        <v>658.7</v>
      </c>
      <c r="J2955" t="s">
        <v>57</v>
      </c>
      <c r="K2955">
        <v>600</v>
      </c>
      <c r="L2955">
        <v>350</v>
      </c>
      <c r="M2955" t="s">
        <v>22</v>
      </c>
    </row>
    <row r="2956" spans="1:13" x14ac:dyDescent="0.4">
      <c r="A2956">
        <v>102955</v>
      </c>
      <c r="B2956" s="1">
        <v>45699.073611111111</v>
      </c>
      <c r="C2956" t="s">
        <v>45</v>
      </c>
      <c r="D2956" t="s">
        <v>14</v>
      </c>
      <c r="E2956" t="s">
        <v>15</v>
      </c>
      <c r="F2956" t="s">
        <v>37</v>
      </c>
      <c r="G2956">
        <v>80</v>
      </c>
      <c r="H2956">
        <v>844</v>
      </c>
      <c r="I2956">
        <v>574.61</v>
      </c>
      <c r="J2956" t="s">
        <v>17</v>
      </c>
      <c r="K2956">
        <v>3200</v>
      </c>
      <c r="L2956">
        <v>2000</v>
      </c>
      <c r="M2956" t="s">
        <v>38</v>
      </c>
    </row>
    <row r="2957" spans="1:13" x14ac:dyDescent="0.4">
      <c r="A2957">
        <v>102956</v>
      </c>
      <c r="B2957" s="1">
        <v>45884.741666666669</v>
      </c>
      <c r="C2957" t="s">
        <v>42</v>
      </c>
      <c r="D2957" t="s">
        <v>55</v>
      </c>
      <c r="E2957" t="s">
        <v>29</v>
      </c>
      <c r="F2957" t="s">
        <v>25</v>
      </c>
      <c r="G2957">
        <v>83</v>
      </c>
      <c r="H2957">
        <v>1157</v>
      </c>
      <c r="I2957">
        <v>682.26</v>
      </c>
      <c r="J2957" t="s">
        <v>58</v>
      </c>
      <c r="K2957">
        <v>1200</v>
      </c>
      <c r="L2957">
        <v>800</v>
      </c>
      <c r="M2957" t="s">
        <v>27</v>
      </c>
    </row>
    <row r="2958" spans="1:13" x14ac:dyDescent="0.4">
      <c r="A2958">
        <v>102957</v>
      </c>
      <c r="B2958" s="1">
        <v>45919.40902777778</v>
      </c>
      <c r="C2958" t="s">
        <v>50</v>
      </c>
      <c r="D2958" t="s">
        <v>55</v>
      </c>
      <c r="E2958" t="s">
        <v>31</v>
      </c>
      <c r="F2958" t="s">
        <v>16</v>
      </c>
      <c r="G2958">
        <v>98</v>
      </c>
      <c r="H2958">
        <v>420</v>
      </c>
      <c r="I2958">
        <v>433.25</v>
      </c>
      <c r="J2958" t="s">
        <v>56</v>
      </c>
      <c r="K2958">
        <v>850</v>
      </c>
      <c r="L2958">
        <v>550</v>
      </c>
      <c r="M2958" t="s">
        <v>18</v>
      </c>
    </row>
    <row r="2959" spans="1:13" x14ac:dyDescent="0.4">
      <c r="A2959">
        <v>102958</v>
      </c>
      <c r="B2959" s="1">
        <v>45824.979861111111</v>
      </c>
      <c r="C2959" t="s">
        <v>45</v>
      </c>
      <c r="D2959" t="s">
        <v>24</v>
      </c>
      <c r="E2959" t="s">
        <v>29</v>
      </c>
      <c r="F2959" t="s">
        <v>20</v>
      </c>
      <c r="G2959">
        <v>75</v>
      </c>
      <c r="H2959">
        <v>920</v>
      </c>
      <c r="I2959">
        <v>1619.78</v>
      </c>
      <c r="J2959" t="s">
        <v>26</v>
      </c>
      <c r="K2959">
        <v>45000</v>
      </c>
      <c r="L2959">
        <v>32000</v>
      </c>
      <c r="M2959" t="s">
        <v>22</v>
      </c>
    </row>
    <row r="2960" spans="1:13" x14ac:dyDescent="0.4">
      <c r="A2960">
        <v>102959</v>
      </c>
      <c r="B2960" s="1">
        <v>45936.895833333336</v>
      </c>
      <c r="C2960" t="s">
        <v>34</v>
      </c>
      <c r="D2960" t="s">
        <v>35</v>
      </c>
      <c r="E2960" t="s">
        <v>15</v>
      </c>
      <c r="F2960" t="s">
        <v>37</v>
      </c>
      <c r="G2960">
        <v>25</v>
      </c>
      <c r="H2960">
        <v>740</v>
      </c>
      <c r="I2960">
        <v>1970.7</v>
      </c>
      <c r="J2960" t="s">
        <v>36</v>
      </c>
      <c r="K2960">
        <v>12000</v>
      </c>
      <c r="L2960">
        <v>8000</v>
      </c>
      <c r="M2960" t="s">
        <v>38</v>
      </c>
    </row>
    <row r="2961" spans="1:13" x14ac:dyDescent="0.4">
      <c r="A2961">
        <v>102960</v>
      </c>
      <c r="B2961" s="1">
        <v>45746.850694444445</v>
      </c>
      <c r="C2961" t="s">
        <v>13</v>
      </c>
      <c r="D2961" t="s">
        <v>35</v>
      </c>
      <c r="E2961" t="s">
        <v>15</v>
      </c>
      <c r="F2961" t="s">
        <v>16</v>
      </c>
      <c r="G2961">
        <v>25</v>
      </c>
      <c r="H2961">
        <v>549</v>
      </c>
      <c r="I2961">
        <v>524.82000000000005</v>
      </c>
      <c r="J2961" t="s">
        <v>36</v>
      </c>
      <c r="K2961">
        <v>12000</v>
      </c>
      <c r="L2961">
        <v>8000</v>
      </c>
      <c r="M2961" t="s">
        <v>18</v>
      </c>
    </row>
    <row r="2962" spans="1:13" x14ac:dyDescent="0.4">
      <c r="A2962">
        <v>102961</v>
      </c>
      <c r="B2962" s="1">
        <v>45835.789583333331</v>
      </c>
      <c r="C2962" t="s">
        <v>34</v>
      </c>
      <c r="D2962" t="s">
        <v>55</v>
      </c>
      <c r="E2962" t="s">
        <v>29</v>
      </c>
      <c r="F2962" t="s">
        <v>25</v>
      </c>
      <c r="G2962">
        <v>87</v>
      </c>
      <c r="H2962">
        <v>1013</v>
      </c>
      <c r="I2962">
        <v>514.35</v>
      </c>
      <c r="J2962" t="s">
        <v>57</v>
      </c>
      <c r="K2962">
        <v>600</v>
      </c>
      <c r="L2962">
        <v>350</v>
      </c>
      <c r="M2962" t="s">
        <v>27</v>
      </c>
    </row>
    <row r="2963" spans="1:13" x14ac:dyDescent="0.4">
      <c r="A2963">
        <v>102962</v>
      </c>
      <c r="B2963" s="1">
        <v>45854.799305555556</v>
      </c>
      <c r="C2963" t="s">
        <v>48</v>
      </c>
      <c r="D2963" t="s">
        <v>40</v>
      </c>
      <c r="E2963" t="s">
        <v>15</v>
      </c>
      <c r="F2963" t="s">
        <v>37</v>
      </c>
      <c r="G2963">
        <v>91</v>
      </c>
      <c r="H2963">
        <v>528</v>
      </c>
      <c r="I2963">
        <v>1849.05</v>
      </c>
      <c r="J2963" t="s">
        <v>41</v>
      </c>
      <c r="K2963">
        <v>5500</v>
      </c>
      <c r="L2963">
        <v>3500</v>
      </c>
      <c r="M2963" t="s">
        <v>38</v>
      </c>
    </row>
    <row r="2964" spans="1:13" x14ac:dyDescent="0.4">
      <c r="A2964">
        <v>102963</v>
      </c>
      <c r="B2964" s="1">
        <v>45964.995138888888</v>
      </c>
      <c r="C2964" t="s">
        <v>23</v>
      </c>
      <c r="D2964" t="s">
        <v>28</v>
      </c>
      <c r="E2964" t="s">
        <v>31</v>
      </c>
      <c r="F2964" t="s">
        <v>37</v>
      </c>
      <c r="G2964">
        <v>11</v>
      </c>
      <c r="H2964">
        <v>957</v>
      </c>
      <c r="I2964">
        <v>974.55</v>
      </c>
      <c r="J2964" t="s">
        <v>54</v>
      </c>
      <c r="K2964">
        <v>2500</v>
      </c>
      <c r="L2964">
        <v>1500</v>
      </c>
      <c r="M2964" t="s">
        <v>38</v>
      </c>
    </row>
    <row r="2965" spans="1:13" x14ac:dyDescent="0.4">
      <c r="A2965">
        <v>102964</v>
      </c>
      <c r="B2965" s="1">
        <v>45924.40347222222</v>
      </c>
      <c r="C2965" t="s">
        <v>19</v>
      </c>
      <c r="D2965" t="s">
        <v>40</v>
      </c>
      <c r="E2965" t="s">
        <v>29</v>
      </c>
      <c r="F2965" t="s">
        <v>20</v>
      </c>
      <c r="G2965">
        <v>87</v>
      </c>
      <c r="H2965">
        <v>887</v>
      </c>
      <c r="I2965">
        <v>480.51</v>
      </c>
      <c r="J2965" t="s">
        <v>41</v>
      </c>
      <c r="K2965">
        <v>5500</v>
      </c>
      <c r="L2965">
        <v>3500</v>
      </c>
      <c r="M2965" t="s">
        <v>22</v>
      </c>
    </row>
    <row r="2966" spans="1:13" x14ac:dyDescent="0.4">
      <c r="A2966">
        <v>102965</v>
      </c>
      <c r="B2966" s="1">
        <v>45925.268750000003</v>
      </c>
      <c r="C2966" t="s">
        <v>50</v>
      </c>
      <c r="D2966" t="s">
        <v>24</v>
      </c>
      <c r="E2966" t="s">
        <v>15</v>
      </c>
      <c r="F2966" t="s">
        <v>20</v>
      </c>
      <c r="G2966">
        <v>18</v>
      </c>
      <c r="H2966">
        <v>1073</v>
      </c>
      <c r="I2966">
        <v>1134.56</v>
      </c>
      <c r="J2966" t="s">
        <v>60</v>
      </c>
      <c r="K2966">
        <v>25000</v>
      </c>
      <c r="L2966">
        <v>18000</v>
      </c>
      <c r="M2966" t="s">
        <v>22</v>
      </c>
    </row>
    <row r="2967" spans="1:13" x14ac:dyDescent="0.4">
      <c r="A2967">
        <v>102966</v>
      </c>
      <c r="B2967" s="1">
        <v>45731.515277777777</v>
      </c>
      <c r="C2967" t="s">
        <v>19</v>
      </c>
      <c r="D2967" t="s">
        <v>55</v>
      </c>
      <c r="E2967" t="s">
        <v>29</v>
      </c>
      <c r="F2967" t="s">
        <v>20</v>
      </c>
      <c r="G2967">
        <v>81</v>
      </c>
      <c r="H2967">
        <v>617</v>
      </c>
      <c r="I2967">
        <v>274.42</v>
      </c>
      <c r="J2967" t="s">
        <v>56</v>
      </c>
      <c r="K2967">
        <v>850</v>
      </c>
      <c r="L2967">
        <v>550</v>
      </c>
      <c r="M2967" t="s">
        <v>22</v>
      </c>
    </row>
    <row r="2968" spans="1:13" x14ac:dyDescent="0.4">
      <c r="A2968">
        <v>102967</v>
      </c>
      <c r="B2968" s="1">
        <v>45665.52847222222</v>
      </c>
      <c r="C2968" t="s">
        <v>48</v>
      </c>
      <c r="D2968" t="s">
        <v>40</v>
      </c>
      <c r="E2968" t="s">
        <v>15</v>
      </c>
      <c r="F2968" t="s">
        <v>37</v>
      </c>
      <c r="G2968">
        <v>55</v>
      </c>
      <c r="H2968">
        <v>310</v>
      </c>
      <c r="I2968">
        <v>585.20000000000005</v>
      </c>
      <c r="J2968" t="s">
        <v>52</v>
      </c>
      <c r="K2968">
        <v>1500</v>
      </c>
      <c r="L2968">
        <v>800</v>
      </c>
      <c r="M2968" t="s">
        <v>38</v>
      </c>
    </row>
    <row r="2969" spans="1:13" x14ac:dyDescent="0.4">
      <c r="A2969">
        <v>102968</v>
      </c>
      <c r="B2969" s="1">
        <v>45954.448611111111</v>
      </c>
      <c r="C2969" t="s">
        <v>50</v>
      </c>
      <c r="D2969" t="s">
        <v>55</v>
      </c>
      <c r="E2969" t="s">
        <v>29</v>
      </c>
      <c r="F2969" t="s">
        <v>16</v>
      </c>
      <c r="G2969">
        <v>26</v>
      </c>
      <c r="H2969">
        <v>953</v>
      </c>
      <c r="I2969">
        <v>381.42</v>
      </c>
      <c r="J2969" t="s">
        <v>58</v>
      </c>
      <c r="K2969">
        <v>1200</v>
      </c>
      <c r="L2969">
        <v>800</v>
      </c>
      <c r="M2969" t="s">
        <v>18</v>
      </c>
    </row>
    <row r="2970" spans="1:13" x14ac:dyDescent="0.4">
      <c r="A2970">
        <v>102969</v>
      </c>
      <c r="B2970" s="1">
        <v>45821.752083333333</v>
      </c>
      <c r="C2970" t="s">
        <v>39</v>
      </c>
      <c r="D2970" t="s">
        <v>40</v>
      </c>
      <c r="E2970" t="s">
        <v>15</v>
      </c>
      <c r="F2970" t="s">
        <v>20</v>
      </c>
      <c r="G2970">
        <v>51</v>
      </c>
      <c r="H2970">
        <v>620</v>
      </c>
      <c r="I2970">
        <v>773.84</v>
      </c>
      <c r="J2970" t="s">
        <v>52</v>
      </c>
      <c r="K2970">
        <v>1500</v>
      </c>
      <c r="L2970">
        <v>800</v>
      </c>
      <c r="M2970" t="s">
        <v>22</v>
      </c>
    </row>
    <row r="2971" spans="1:13" x14ac:dyDescent="0.4">
      <c r="A2971">
        <v>102970</v>
      </c>
      <c r="B2971" s="1">
        <v>45742.877083333333</v>
      </c>
      <c r="C2971" t="s">
        <v>48</v>
      </c>
      <c r="D2971" t="s">
        <v>40</v>
      </c>
      <c r="E2971" t="s">
        <v>29</v>
      </c>
      <c r="F2971" t="s">
        <v>16</v>
      </c>
      <c r="G2971">
        <v>13</v>
      </c>
      <c r="H2971">
        <v>422</v>
      </c>
      <c r="I2971">
        <v>1895.59</v>
      </c>
      <c r="J2971" t="s">
        <v>41</v>
      </c>
      <c r="K2971">
        <v>5500</v>
      </c>
      <c r="L2971">
        <v>3500</v>
      </c>
      <c r="M2971" t="s">
        <v>18</v>
      </c>
    </row>
    <row r="2972" spans="1:13" x14ac:dyDescent="0.4">
      <c r="A2972">
        <v>102971</v>
      </c>
      <c r="B2972" s="1">
        <v>45729.270138888889</v>
      </c>
      <c r="C2972" t="s">
        <v>50</v>
      </c>
      <c r="D2972" t="s">
        <v>24</v>
      </c>
      <c r="E2972" t="s">
        <v>31</v>
      </c>
      <c r="F2972" t="s">
        <v>25</v>
      </c>
      <c r="G2972">
        <v>99</v>
      </c>
      <c r="H2972">
        <v>1136</v>
      </c>
      <c r="I2972">
        <v>1061.8900000000001</v>
      </c>
      <c r="J2972" t="s">
        <v>26</v>
      </c>
      <c r="K2972">
        <v>45000</v>
      </c>
      <c r="L2972">
        <v>32000</v>
      </c>
      <c r="M2972" t="s">
        <v>27</v>
      </c>
    </row>
    <row r="2973" spans="1:13" x14ac:dyDescent="0.4">
      <c r="A2973">
        <v>102972</v>
      </c>
      <c r="B2973" s="1">
        <v>45712.068749999999</v>
      </c>
      <c r="C2973" t="s">
        <v>34</v>
      </c>
      <c r="D2973" t="s">
        <v>35</v>
      </c>
      <c r="E2973" t="s">
        <v>15</v>
      </c>
      <c r="F2973" t="s">
        <v>25</v>
      </c>
      <c r="G2973">
        <v>17</v>
      </c>
      <c r="H2973">
        <v>356</v>
      </c>
      <c r="I2973">
        <v>901.83</v>
      </c>
      <c r="J2973" t="s">
        <v>36</v>
      </c>
      <c r="K2973">
        <v>12000</v>
      </c>
      <c r="L2973">
        <v>8000</v>
      </c>
      <c r="M2973" t="s">
        <v>27</v>
      </c>
    </row>
    <row r="2974" spans="1:13" x14ac:dyDescent="0.4">
      <c r="A2974">
        <v>102973</v>
      </c>
      <c r="B2974" s="1">
        <v>45704.492361111108</v>
      </c>
      <c r="C2974" t="s">
        <v>23</v>
      </c>
      <c r="D2974" t="s">
        <v>55</v>
      </c>
      <c r="E2974" t="s">
        <v>29</v>
      </c>
      <c r="F2974" t="s">
        <v>37</v>
      </c>
      <c r="G2974">
        <v>84</v>
      </c>
      <c r="H2974">
        <v>358</v>
      </c>
      <c r="I2974">
        <v>339.62</v>
      </c>
      <c r="J2974" t="s">
        <v>56</v>
      </c>
      <c r="K2974">
        <v>850</v>
      </c>
      <c r="L2974">
        <v>550</v>
      </c>
      <c r="M2974" t="s">
        <v>38</v>
      </c>
    </row>
    <row r="2975" spans="1:13" x14ac:dyDescent="0.4">
      <c r="A2975">
        <v>102974</v>
      </c>
      <c r="B2975" s="1">
        <v>45895.505555555559</v>
      </c>
      <c r="C2975" t="s">
        <v>48</v>
      </c>
      <c r="D2975" t="s">
        <v>43</v>
      </c>
      <c r="E2975" t="s">
        <v>29</v>
      </c>
      <c r="F2975" t="s">
        <v>25</v>
      </c>
      <c r="G2975">
        <v>24</v>
      </c>
      <c r="H2975">
        <v>548</v>
      </c>
      <c r="I2975">
        <v>1042.05</v>
      </c>
      <c r="J2975" t="s">
        <v>44</v>
      </c>
      <c r="K2975">
        <v>4500</v>
      </c>
      <c r="L2975">
        <v>2500</v>
      </c>
      <c r="M2975" t="s">
        <v>27</v>
      </c>
    </row>
    <row r="2976" spans="1:13" x14ac:dyDescent="0.4">
      <c r="A2976">
        <v>102975</v>
      </c>
      <c r="B2976" s="1">
        <v>45761.142361111109</v>
      </c>
      <c r="C2976" t="s">
        <v>13</v>
      </c>
      <c r="D2976" t="s">
        <v>35</v>
      </c>
      <c r="E2976" t="s">
        <v>29</v>
      </c>
      <c r="F2976" t="s">
        <v>20</v>
      </c>
      <c r="G2976">
        <v>83</v>
      </c>
      <c r="H2976">
        <v>624</v>
      </c>
      <c r="I2976">
        <v>424.08</v>
      </c>
      <c r="J2976" t="s">
        <v>49</v>
      </c>
      <c r="K2976">
        <v>8500</v>
      </c>
      <c r="L2976">
        <v>5500</v>
      </c>
      <c r="M2976" t="s">
        <v>22</v>
      </c>
    </row>
    <row r="2977" spans="1:13" x14ac:dyDescent="0.4">
      <c r="A2977">
        <v>102976</v>
      </c>
      <c r="B2977" s="1">
        <v>45867.022222222222</v>
      </c>
      <c r="C2977" t="s">
        <v>19</v>
      </c>
      <c r="D2977" t="s">
        <v>35</v>
      </c>
      <c r="E2977" t="s">
        <v>31</v>
      </c>
      <c r="F2977" t="s">
        <v>37</v>
      </c>
      <c r="G2977">
        <v>64</v>
      </c>
      <c r="H2977">
        <v>938</v>
      </c>
      <c r="I2977">
        <v>532.33000000000004</v>
      </c>
      <c r="J2977" t="s">
        <v>36</v>
      </c>
      <c r="K2977">
        <v>12000</v>
      </c>
      <c r="L2977">
        <v>8000</v>
      </c>
      <c r="M2977" t="s">
        <v>38</v>
      </c>
    </row>
    <row r="2978" spans="1:13" x14ac:dyDescent="0.4">
      <c r="A2978">
        <v>102977</v>
      </c>
      <c r="B2978" s="1">
        <v>45699.82708333333</v>
      </c>
      <c r="C2978" t="s">
        <v>45</v>
      </c>
      <c r="D2978" t="s">
        <v>24</v>
      </c>
      <c r="E2978" t="s">
        <v>31</v>
      </c>
      <c r="F2978" t="s">
        <v>16</v>
      </c>
      <c r="G2978">
        <v>33</v>
      </c>
      <c r="H2978">
        <v>864</v>
      </c>
      <c r="I2978">
        <v>239.29</v>
      </c>
      <c r="J2978" t="s">
        <v>26</v>
      </c>
      <c r="K2978">
        <v>45000</v>
      </c>
      <c r="L2978">
        <v>32000</v>
      </c>
      <c r="M2978" t="s">
        <v>18</v>
      </c>
    </row>
    <row r="2979" spans="1:13" x14ac:dyDescent="0.4">
      <c r="A2979">
        <v>102978</v>
      </c>
      <c r="B2979" s="1">
        <v>45973.624305555553</v>
      </c>
      <c r="C2979" t="s">
        <v>50</v>
      </c>
      <c r="D2979" t="s">
        <v>43</v>
      </c>
      <c r="E2979" t="s">
        <v>29</v>
      </c>
      <c r="F2979" t="s">
        <v>37</v>
      </c>
      <c r="G2979">
        <v>29</v>
      </c>
      <c r="H2979">
        <v>854</v>
      </c>
      <c r="I2979">
        <v>268</v>
      </c>
      <c r="J2979" t="s">
        <v>51</v>
      </c>
      <c r="K2979">
        <v>1800</v>
      </c>
      <c r="L2979">
        <v>900</v>
      </c>
      <c r="M2979" t="s">
        <v>38</v>
      </c>
    </row>
    <row r="2980" spans="1:13" x14ac:dyDescent="0.4">
      <c r="A2980">
        <v>102979</v>
      </c>
      <c r="B2980" s="1">
        <v>45925.738888888889</v>
      </c>
      <c r="C2980" t="s">
        <v>39</v>
      </c>
      <c r="D2980" t="s">
        <v>28</v>
      </c>
      <c r="E2980" t="s">
        <v>29</v>
      </c>
      <c r="F2980" t="s">
        <v>16</v>
      </c>
      <c r="G2980">
        <v>73</v>
      </c>
      <c r="H2980">
        <v>702</v>
      </c>
      <c r="I2980">
        <v>863.66</v>
      </c>
      <c r="J2980" t="s">
        <v>54</v>
      </c>
      <c r="K2980">
        <v>2500</v>
      </c>
      <c r="L2980">
        <v>1500</v>
      </c>
      <c r="M2980" t="s">
        <v>18</v>
      </c>
    </row>
    <row r="2981" spans="1:13" x14ac:dyDescent="0.4">
      <c r="A2981">
        <v>102980</v>
      </c>
      <c r="B2981" s="1">
        <v>45920.918055555558</v>
      </c>
      <c r="C2981" t="s">
        <v>19</v>
      </c>
      <c r="D2981" t="s">
        <v>46</v>
      </c>
      <c r="E2981" t="s">
        <v>15</v>
      </c>
      <c r="F2981" t="s">
        <v>25</v>
      </c>
      <c r="G2981">
        <v>10</v>
      </c>
      <c r="H2981">
        <v>1110</v>
      </c>
      <c r="I2981">
        <v>492.92</v>
      </c>
      <c r="J2981" t="s">
        <v>47</v>
      </c>
      <c r="K2981">
        <v>4500</v>
      </c>
      <c r="L2981">
        <v>2800</v>
      </c>
      <c r="M2981" t="s">
        <v>27</v>
      </c>
    </row>
    <row r="2982" spans="1:13" x14ac:dyDescent="0.4">
      <c r="A2982">
        <v>102981</v>
      </c>
      <c r="B2982" s="1">
        <v>45993.607638888891</v>
      </c>
      <c r="C2982" t="s">
        <v>48</v>
      </c>
      <c r="D2982" t="s">
        <v>14</v>
      </c>
      <c r="E2982" t="s">
        <v>15</v>
      </c>
      <c r="F2982" t="s">
        <v>20</v>
      </c>
      <c r="G2982">
        <v>21</v>
      </c>
      <c r="H2982">
        <v>1086</v>
      </c>
      <c r="I2982">
        <v>988.84</v>
      </c>
      <c r="J2982" t="s">
        <v>21</v>
      </c>
      <c r="K2982">
        <v>6500</v>
      </c>
      <c r="L2982">
        <v>4200</v>
      </c>
      <c r="M2982" t="s">
        <v>22</v>
      </c>
    </row>
    <row r="2983" spans="1:13" x14ac:dyDescent="0.4">
      <c r="A2983">
        <v>102982</v>
      </c>
      <c r="B2983" s="1">
        <v>46022.675694444442</v>
      </c>
      <c r="C2983" t="s">
        <v>48</v>
      </c>
      <c r="D2983" t="s">
        <v>46</v>
      </c>
      <c r="E2983" t="s">
        <v>29</v>
      </c>
      <c r="F2983" t="s">
        <v>32</v>
      </c>
      <c r="G2983">
        <v>68</v>
      </c>
      <c r="H2983">
        <v>705</v>
      </c>
      <c r="I2983">
        <v>1481.81</v>
      </c>
      <c r="J2983" t="s">
        <v>47</v>
      </c>
      <c r="K2983">
        <v>4500</v>
      </c>
      <c r="L2983">
        <v>2800</v>
      </c>
      <c r="M2983" t="s">
        <v>33</v>
      </c>
    </row>
    <row r="2984" spans="1:13" x14ac:dyDescent="0.4">
      <c r="A2984">
        <v>102983</v>
      </c>
      <c r="B2984" s="1">
        <v>45916.875694444447</v>
      </c>
      <c r="C2984" t="s">
        <v>13</v>
      </c>
      <c r="D2984" t="s">
        <v>14</v>
      </c>
      <c r="E2984" t="s">
        <v>29</v>
      </c>
      <c r="F2984" t="s">
        <v>32</v>
      </c>
      <c r="G2984">
        <v>97</v>
      </c>
      <c r="H2984">
        <v>497</v>
      </c>
      <c r="I2984">
        <v>1094.5899999999999</v>
      </c>
      <c r="J2984" t="s">
        <v>17</v>
      </c>
      <c r="K2984">
        <v>3200</v>
      </c>
      <c r="L2984">
        <v>2000</v>
      </c>
      <c r="M2984" t="s">
        <v>33</v>
      </c>
    </row>
    <row r="2985" spans="1:13" x14ac:dyDescent="0.4">
      <c r="A2985">
        <v>102984</v>
      </c>
      <c r="B2985" s="1">
        <v>45940.085416666669</v>
      </c>
      <c r="C2985" t="s">
        <v>42</v>
      </c>
      <c r="D2985" t="s">
        <v>35</v>
      </c>
      <c r="E2985" t="s">
        <v>29</v>
      </c>
      <c r="F2985" t="s">
        <v>16</v>
      </c>
      <c r="G2985">
        <v>71</v>
      </c>
      <c r="H2985">
        <v>740</v>
      </c>
      <c r="I2985">
        <v>1105.95</v>
      </c>
      <c r="J2985" t="s">
        <v>36</v>
      </c>
      <c r="K2985">
        <v>12000</v>
      </c>
      <c r="L2985">
        <v>8000</v>
      </c>
      <c r="M2985" t="s">
        <v>18</v>
      </c>
    </row>
    <row r="2986" spans="1:13" x14ac:dyDescent="0.4">
      <c r="A2986">
        <v>102985</v>
      </c>
      <c r="B2986" s="1">
        <v>45771.330555555556</v>
      </c>
      <c r="C2986" t="s">
        <v>42</v>
      </c>
      <c r="D2986" t="s">
        <v>43</v>
      </c>
      <c r="E2986" t="s">
        <v>29</v>
      </c>
      <c r="F2986" t="s">
        <v>32</v>
      </c>
      <c r="G2986">
        <v>72</v>
      </c>
      <c r="H2986">
        <v>822</v>
      </c>
      <c r="I2986">
        <v>2718.41</v>
      </c>
      <c r="J2986" t="s">
        <v>51</v>
      </c>
      <c r="K2986">
        <v>1800</v>
      </c>
      <c r="L2986">
        <v>900</v>
      </c>
      <c r="M2986" t="s">
        <v>33</v>
      </c>
    </row>
    <row r="2987" spans="1:13" x14ac:dyDescent="0.4">
      <c r="A2987">
        <v>102986</v>
      </c>
      <c r="B2987" s="1">
        <v>46020.98333333333</v>
      </c>
      <c r="C2987" t="s">
        <v>48</v>
      </c>
      <c r="D2987" t="s">
        <v>14</v>
      </c>
      <c r="E2987" t="s">
        <v>15</v>
      </c>
      <c r="F2987" t="s">
        <v>37</v>
      </c>
      <c r="G2987">
        <v>61</v>
      </c>
      <c r="H2987">
        <v>847</v>
      </c>
      <c r="I2987">
        <v>296.14</v>
      </c>
      <c r="J2987" t="s">
        <v>17</v>
      </c>
      <c r="K2987">
        <v>3200</v>
      </c>
      <c r="L2987">
        <v>2000</v>
      </c>
      <c r="M2987" t="s">
        <v>38</v>
      </c>
    </row>
    <row r="2988" spans="1:13" x14ac:dyDescent="0.4">
      <c r="A2988">
        <v>102987</v>
      </c>
      <c r="B2988" s="1">
        <v>45697.931944444441</v>
      </c>
      <c r="C2988" t="s">
        <v>39</v>
      </c>
      <c r="D2988" t="s">
        <v>35</v>
      </c>
      <c r="E2988" t="s">
        <v>15</v>
      </c>
      <c r="F2988" t="s">
        <v>16</v>
      </c>
      <c r="G2988">
        <v>52</v>
      </c>
      <c r="H2988">
        <v>776</v>
      </c>
      <c r="I2988">
        <v>245.28</v>
      </c>
      <c r="J2988" t="s">
        <v>49</v>
      </c>
      <c r="K2988">
        <v>8500</v>
      </c>
      <c r="L2988">
        <v>5500</v>
      </c>
      <c r="M2988" t="s">
        <v>18</v>
      </c>
    </row>
    <row r="2989" spans="1:13" x14ac:dyDescent="0.4">
      <c r="A2989">
        <v>102988</v>
      </c>
      <c r="B2989" s="1">
        <v>45877.256944444445</v>
      </c>
      <c r="C2989" t="s">
        <v>48</v>
      </c>
      <c r="D2989" t="s">
        <v>28</v>
      </c>
      <c r="E2989" t="s">
        <v>29</v>
      </c>
      <c r="F2989" t="s">
        <v>37</v>
      </c>
      <c r="G2989">
        <v>69</v>
      </c>
      <c r="H2989">
        <v>485</v>
      </c>
      <c r="I2989">
        <v>363.06</v>
      </c>
      <c r="J2989" t="s">
        <v>30</v>
      </c>
      <c r="K2989">
        <v>450</v>
      </c>
      <c r="L2989">
        <v>200</v>
      </c>
      <c r="M2989" t="s">
        <v>38</v>
      </c>
    </row>
    <row r="2990" spans="1:13" x14ac:dyDescent="0.4">
      <c r="A2990">
        <v>102989</v>
      </c>
      <c r="B2990" s="1">
        <v>45786.023611111108</v>
      </c>
      <c r="C2990" t="s">
        <v>34</v>
      </c>
      <c r="D2990" t="s">
        <v>35</v>
      </c>
      <c r="E2990" t="s">
        <v>15</v>
      </c>
      <c r="F2990" t="s">
        <v>32</v>
      </c>
      <c r="G2990">
        <v>97</v>
      </c>
      <c r="H2990">
        <v>1189</v>
      </c>
      <c r="I2990">
        <v>834.6</v>
      </c>
      <c r="J2990" t="s">
        <v>49</v>
      </c>
      <c r="K2990">
        <v>8500</v>
      </c>
      <c r="L2990">
        <v>5500</v>
      </c>
      <c r="M2990" t="s">
        <v>33</v>
      </c>
    </row>
    <row r="2991" spans="1:13" x14ac:dyDescent="0.4">
      <c r="A2991">
        <v>102990</v>
      </c>
      <c r="B2991" s="1">
        <v>45665.772916666669</v>
      </c>
      <c r="C2991" t="s">
        <v>13</v>
      </c>
      <c r="D2991" t="s">
        <v>46</v>
      </c>
      <c r="E2991" t="s">
        <v>29</v>
      </c>
      <c r="F2991" t="s">
        <v>25</v>
      </c>
      <c r="G2991">
        <v>69</v>
      </c>
      <c r="H2991">
        <v>872</v>
      </c>
      <c r="I2991">
        <v>154.13999999999999</v>
      </c>
      <c r="J2991" t="s">
        <v>47</v>
      </c>
      <c r="K2991">
        <v>4500</v>
      </c>
      <c r="L2991">
        <v>2800</v>
      </c>
      <c r="M2991" t="s">
        <v>27</v>
      </c>
    </row>
    <row r="2992" spans="1:13" x14ac:dyDescent="0.4">
      <c r="A2992">
        <v>102991</v>
      </c>
      <c r="B2992" s="1">
        <v>45758.972222222219</v>
      </c>
      <c r="C2992" t="s">
        <v>48</v>
      </c>
      <c r="D2992" t="s">
        <v>28</v>
      </c>
      <c r="E2992" t="s">
        <v>31</v>
      </c>
      <c r="F2992" t="s">
        <v>25</v>
      </c>
      <c r="G2992">
        <v>94</v>
      </c>
      <c r="H2992">
        <v>1071</v>
      </c>
      <c r="I2992">
        <v>392.18</v>
      </c>
      <c r="J2992" t="s">
        <v>54</v>
      </c>
      <c r="K2992">
        <v>2500</v>
      </c>
      <c r="L2992">
        <v>1500</v>
      </c>
      <c r="M2992" t="s">
        <v>27</v>
      </c>
    </row>
    <row r="2993" spans="1:13" x14ac:dyDescent="0.4">
      <c r="A2993">
        <v>102992</v>
      </c>
      <c r="B2993" s="1">
        <v>45833.748611111114</v>
      </c>
      <c r="C2993" t="s">
        <v>13</v>
      </c>
      <c r="D2993" t="s">
        <v>43</v>
      </c>
      <c r="E2993" t="s">
        <v>31</v>
      </c>
      <c r="F2993" t="s">
        <v>16</v>
      </c>
      <c r="G2993">
        <v>66</v>
      </c>
      <c r="H2993">
        <v>507</v>
      </c>
      <c r="I2993">
        <v>617.70000000000005</v>
      </c>
      <c r="J2993" t="s">
        <v>44</v>
      </c>
      <c r="K2993">
        <v>4500</v>
      </c>
      <c r="L2993">
        <v>2500</v>
      </c>
      <c r="M2993" t="s">
        <v>18</v>
      </c>
    </row>
    <row r="2994" spans="1:13" x14ac:dyDescent="0.4">
      <c r="A2994">
        <v>102993</v>
      </c>
      <c r="B2994" s="1">
        <v>45764.036805555559</v>
      </c>
      <c r="C2994" t="s">
        <v>39</v>
      </c>
      <c r="D2994" t="s">
        <v>40</v>
      </c>
      <c r="E2994" t="s">
        <v>31</v>
      </c>
      <c r="F2994" t="s">
        <v>32</v>
      </c>
      <c r="G2994">
        <v>85</v>
      </c>
      <c r="H2994">
        <v>663</v>
      </c>
      <c r="I2994">
        <v>830.65</v>
      </c>
      <c r="J2994" t="s">
        <v>41</v>
      </c>
      <c r="K2994">
        <v>5500</v>
      </c>
      <c r="L2994">
        <v>3500</v>
      </c>
      <c r="M2994" t="s">
        <v>33</v>
      </c>
    </row>
    <row r="2995" spans="1:13" x14ac:dyDescent="0.4">
      <c r="A2995">
        <v>102994</v>
      </c>
      <c r="B2995" s="1">
        <v>45758.44027777778</v>
      </c>
      <c r="C2995" t="s">
        <v>50</v>
      </c>
      <c r="D2995" t="s">
        <v>24</v>
      </c>
      <c r="E2995" t="s">
        <v>15</v>
      </c>
      <c r="F2995" t="s">
        <v>20</v>
      </c>
      <c r="G2995">
        <v>99</v>
      </c>
      <c r="H2995">
        <v>664</v>
      </c>
      <c r="I2995">
        <v>831.16</v>
      </c>
      <c r="J2995" t="s">
        <v>60</v>
      </c>
      <c r="K2995">
        <v>25000</v>
      </c>
      <c r="L2995">
        <v>18000</v>
      </c>
      <c r="M2995" t="s">
        <v>22</v>
      </c>
    </row>
    <row r="2996" spans="1:13" x14ac:dyDescent="0.4">
      <c r="A2996">
        <v>102995</v>
      </c>
      <c r="B2996" s="1">
        <v>45917.02847222222</v>
      </c>
      <c r="C2996" t="s">
        <v>48</v>
      </c>
      <c r="D2996" t="s">
        <v>46</v>
      </c>
      <c r="E2996" t="s">
        <v>29</v>
      </c>
      <c r="F2996" t="s">
        <v>20</v>
      </c>
      <c r="G2996">
        <v>84</v>
      </c>
      <c r="H2996">
        <v>793</v>
      </c>
      <c r="I2996">
        <v>473.42</v>
      </c>
      <c r="J2996" t="s">
        <v>53</v>
      </c>
      <c r="K2996">
        <v>15000</v>
      </c>
      <c r="L2996">
        <v>9500</v>
      </c>
      <c r="M2996" t="s">
        <v>22</v>
      </c>
    </row>
    <row r="2997" spans="1:13" x14ac:dyDescent="0.4">
      <c r="A2997">
        <v>102996</v>
      </c>
      <c r="B2997" s="1">
        <v>45903.588888888888</v>
      </c>
      <c r="C2997" t="s">
        <v>48</v>
      </c>
      <c r="D2997" t="s">
        <v>35</v>
      </c>
      <c r="E2997" t="s">
        <v>29</v>
      </c>
      <c r="F2997" t="s">
        <v>37</v>
      </c>
      <c r="G2997">
        <v>21</v>
      </c>
      <c r="H2997">
        <v>742</v>
      </c>
      <c r="I2997">
        <v>2044.46</v>
      </c>
      <c r="J2997" t="s">
        <v>36</v>
      </c>
      <c r="K2997">
        <v>12000</v>
      </c>
      <c r="L2997">
        <v>8000</v>
      </c>
      <c r="M2997" t="s">
        <v>38</v>
      </c>
    </row>
    <row r="2998" spans="1:13" x14ac:dyDescent="0.4">
      <c r="A2998">
        <v>102997</v>
      </c>
      <c r="B2998" s="1">
        <v>45932.300694444442</v>
      </c>
      <c r="C2998" t="s">
        <v>48</v>
      </c>
      <c r="D2998" t="s">
        <v>28</v>
      </c>
      <c r="E2998" t="s">
        <v>15</v>
      </c>
      <c r="F2998" t="s">
        <v>25</v>
      </c>
      <c r="G2998">
        <v>37</v>
      </c>
      <c r="H2998">
        <v>462</v>
      </c>
      <c r="I2998">
        <v>559.96</v>
      </c>
      <c r="J2998" t="s">
        <v>30</v>
      </c>
      <c r="K2998">
        <v>450</v>
      </c>
      <c r="L2998">
        <v>200</v>
      </c>
      <c r="M2998" t="s">
        <v>27</v>
      </c>
    </row>
    <row r="2999" spans="1:13" x14ac:dyDescent="0.4">
      <c r="A2999">
        <v>102998</v>
      </c>
      <c r="B2999" s="1">
        <v>45689.520138888889</v>
      </c>
      <c r="C2999" t="s">
        <v>34</v>
      </c>
      <c r="D2999" t="s">
        <v>43</v>
      </c>
      <c r="E2999" t="s">
        <v>29</v>
      </c>
      <c r="F2999" t="s">
        <v>16</v>
      </c>
      <c r="G2999">
        <v>15</v>
      </c>
      <c r="H2999">
        <v>588</v>
      </c>
      <c r="I2999">
        <v>672</v>
      </c>
      <c r="J2999" t="s">
        <v>44</v>
      </c>
      <c r="K2999">
        <v>4500</v>
      </c>
      <c r="L2999">
        <v>2500</v>
      </c>
      <c r="M2999" t="s">
        <v>18</v>
      </c>
    </row>
    <row r="3000" spans="1:13" x14ac:dyDescent="0.4">
      <c r="A3000">
        <v>102999</v>
      </c>
      <c r="B3000" s="1">
        <v>45794.084027777775</v>
      </c>
      <c r="C3000" t="s">
        <v>48</v>
      </c>
      <c r="D3000" t="s">
        <v>28</v>
      </c>
      <c r="E3000" t="s">
        <v>15</v>
      </c>
      <c r="F3000" t="s">
        <v>37</v>
      </c>
      <c r="G3000">
        <v>29</v>
      </c>
      <c r="H3000">
        <v>361</v>
      </c>
      <c r="I3000">
        <v>2562.4899999999998</v>
      </c>
      <c r="J3000" t="s">
        <v>30</v>
      </c>
      <c r="K3000">
        <v>450</v>
      </c>
      <c r="L3000">
        <v>200</v>
      </c>
      <c r="M3000" t="s">
        <v>38</v>
      </c>
    </row>
    <row r="3001" spans="1:13" x14ac:dyDescent="0.4">
      <c r="A3001">
        <v>103000</v>
      </c>
      <c r="B3001" s="1">
        <v>45669.261111111111</v>
      </c>
      <c r="C3001" t="s">
        <v>45</v>
      </c>
      <c r="D3001" t="s">
        <v>28</v>
      </c>
      <c r="E3001" t="s">
        <v>15</v>
      </c>
      <c r="F3001" t="s">
        <v>32</v>
      </c>
      <c r="G3001">
        <v>82</v>
      </c>
      <c r="H3001">
        <v>887</v>
      </c>
      <c r="I3001">
        <v>746.36</v>
      </c>
      <c r="J3001" t="s">
        <v>54</v>
      </c>
      <c r="K3001">
        <v>2500</v>
      </c>
      <c r="L3001">
        <v>1500</v>
      </c>
      <c r="M3001" t="s">
        <v>33</v>
      </c>
    </row>
    <row r="3002" spans="1:13" x14ac:dyDescent="0.4">
      <c r="A3002">
        <v>103001</v>
      </c>
      <c r="B3002" s="1">
        <v>45959.509722222225</v>
      </c>
      <c r="C3002" t="s">
        <v>50</v>
      </c>
      <c r="D3002" t="s">
        <v>35</v>
      </c>
      <c r="E3002" t="s">
        <v>29</v>
      </c>
      <c r="F3002" t="s">
        <v>16</v>
      </c>
      <c r="G3002">
        <v>29</v>
      </c>
      <c r="H3002">
        <v>1029</v>
      </c>
      <c r="I3002">
        <v>1137.03</v>
      </c>
      <c r="J3002" t="s">
        <v>49</v>
      </c>
      <c r="K3002">
        <v>8500</v>
      </c>
      <c r="L3002">
        <v>5500</v>
      </c>
      <c r="M3002" t="s">
        <v>18</v>
      </c>
    </row>
    <row r="3003" spans="1:13" x14ac:dyDescent="0.4">
      <c r="A3003">
        <v>103002</v>
      </c>
      <c r="B3003" s="1">
        <v>45673.715277777781</v>
      </c>
      <c r="C3003" t="s">
        <v>34</v>
      </c>
      <c r="D3003" t="s">
        <v>46</v>
      </c>
      <c r="E3003" t="s">
        <v>29</v>
      </c>
      <c r="F3003" t="s">
        <v>25</v>
      </c>
      <c r="G3003">
        <v>29</v>
      </c>
      <c r="H3003">
        <v>985</v>
      </c>
      <c r="I3003">
        <v>846.77</v>
      </c>
      <c r="J3003" t="s">
        <v>47</v>
      </c>
      <c r="K3003">
        <v>4500</v>
      </c>
      <c r="L3003">
        <v>2800</v>
      </c>
      <c r="M3003" t="s">
        <v>27</v>
      </c>
    </row>
    <row r="3004" spans="1:13" x14ac:dyDescent="0.4">
      <c r="A3004">
        <v>103003</v>
      </c>
      <c r="B3004" s="1">
        <v>45786.991666666669</v>
      </c>
      <c r="C3004" t="s">
        <v>50</v>
      </c>
      <c r="D3004" t="s">
        <v>40</v>
      </c>
      <c r="E3004" t="s">
        <v>15</v>
      </c>
      <c r="F3004" t="s">
        <v>37</v>
      </c>
      <c r="G3004">
        <v>85</v>
      </c>
      <c r="H3004">
        <v>817</v>
      </c>
      <c r="I3004">
        <v>652.72</v>
      </c>
      <c r="J3004" t="s">
        <v>52</v>
      </c>
      <c r="K3004">
        <v>1500</v>
      </c>
      <c r="L3004">
        <v>800</v>
      </c>
      <c r="M3004" t="s">
        <v>38</v>
      </c>
    </row>
    <row r="3005" spans="1:13" x14ac:dyDescent="0.4">
      <c r="A3005">
        <v>103004</v>
      </c>
      <c r="B3005" s="1">
        <v>45720.477777777778</v>
      </c>
      <c r="C3005" t="s">
        <v>39</v>
      </c>
      <c r="D3005" t="s">
        <v>40</v>
      </c>
      <c r="E3005" t="s">
        <v>15</v>
      </c>
      <c r="F3005" t="s">
        <v>37</v>
      </c>
      <c r="G3005">
        <v>37</v>
      </c>
      <c r="H3005">
        <v>426</v>
      </c>
      <c r="I3005">
        <v>429.83</v>
      </c>
      <c r="J3005" t="s">
        <v>52</v>
      </c>
      <c r="K3005">
        <v>1500</v>
      </c>
      <c r="L3005">
        <v>800</v>
      </c>
      <c r="M3005" t="s">
        <v>38</v>
      </c>
    </row>
    <row r="3006" spans="1:13" x14ac:dyDescent="0.4">
      <c r="A3006">
        <v>103005</v>
      </c>
      <c r="B3006" s="1">
        <v>45766.090277777781</v>
      </c>
      <c r="C3006" t="s">
        <v>13</v>
      </c>
      <c r="D3006" t="s">
        <v>40</v>
      </c>
      <c r="E3006" t="s">
        <v>29</v>
      </c>
      <c r="F3006" t="s">
        <v>32</v>
      </c>
      <c r="G3006">
        <v>4</v>
      </c>
      <c r="H3006">
        <v>1027</v>
      </c>
      <c r="I3006">
        <v>377.2</v>
      </c>
      <c r="J3006" t="s">
        <v>41</v>
      </c>
      <c r="K3006">
        <v>5500</v>
      </c>
      <c r="L3006">
        <v>3500</v>
      </c>
      <c r="M3006" t="s">
        <v>33</v>
      </c>
    </row>
    <row r="3007" spans="1:13" x14ac:dyDescent="0.4">
      <c r="A3007">
        <v>103006</v>
      </c>
      <c r="B3007" s="1">
        <v>45678.411805555559</v>
      </c>
      <c r="C3007" t="s">
        <v>39</v>
      </c>
      <c r="D3007" t="s">
        <v>24</v>
      </c>
      <c r="E3007" t="s">
        <v>29</v>
      </c>
      <c r="F3007" t="s">
        <v>16</v>
      </c>
      <c r="G3007">
        <v>96</v>
      </c>
      <c r="H3007">
        <v>608</v>
      </c>
      <c r="I3007">
        <v>396.97</v>
      </c>
      <c r="J3007" t="s">
        <v>60</v>
      </c>
      <c r="K3007">
        <v>25000</v>
      </c>
      <c r="L3007">
        <v>18000</v>
      </c>
      <c r="M3007" t="s">
        <v>18</v>
      </c>
    </row>
    <row r="3008" spans="1:13" x14ac:dyDescent="0.4">
      <c r="A3008">
        <v>103007</v>
      </c>
      <c r="B3008" s="1">
        <v>45815.205555555556</v>
      </c>
      <c r="C3008" t="s">
        <v>39</v>
      </c>
      <c r="D3008" t="s">
        <v>28</v>
      </c>
      <c r="E3008" t="s">
        <v>15</v>
      </c>
      <c r="F3008" t="s">
        <v>32</v>
      </c>
      <c r="G3008">
        <v>71</v>
      </c>
      <c r="H3008">
        <v>1092</v>
      </c>
      <c r="I3008">
        <v>2166.38</v>
      </c>
      <c r="J3008" t="s">
        <v>54</v>
      </c>
      <c r="K3008">
        <v>2500</v>
      </c>
      <c r="L3008">
        <v>1500</v>
      </c>
      <c r="M3008" t="s">
        <v>33</v>
      </c>
    </row>
    <row r="3009" spans="1:13" x14ac:dyDescent="0.4">
      <c r="A3009">
        <v>103008</v>
      </c>
      <c r="B3009" s="1">
        <v>45926.929861111108</v>
      </c>
      <c r="C3009" t="s">
        <v>48</v>
      </c>
      <c r="D3009" t="s">
        <v>46</v>
      </c>
      <c r="E3009" t="s">
        <v>15</v>
      </c>
      <c r="F3009" t="s">
        <v>32</v>
      </c>
      <c r="G3009">
        <v>27</v>
      </c>
      <c r="H3009">
        <v>643</v>
      </c>
      <c r="I3009">
        <v>758.79</v>
      </c>
      <c r="J3009" t="s">
        <v>47</v>
      </c>
      <c r="K3009">
        <v>4500</v>
      </c>
      <c r="L3009">
        <v>2800</v>
      </c>
      <c r="M3009" t="s">
        <v>33</v>
      </c>
    </row>
    <row r="3010" spans="1:13" x14ac:dyDescent="0.4">
      <c r="A3010">
        <v>103009</v>
      </c>
      <c r="B3010" s="1">
        <v>45819.334722222222</v>
      </c>
      <c r="C3010" t="s">
        <v>45</v>
      </c>
      <c r="D3010" t="s">
        <v>28</v>
      </c>
      <c r="E3010" t="s">
        <v>29</v>
      </c>
      <c r="F3010" t="s">
        <v>20</v>
      </c>
      <c r="G3010">
        <v>83</v>
      </c>
      <c r="H3010">
        <v>681</v>
      </c>
      <c r="I3010">
        <v>344.37</v>
      </c>
      <c r="J3010" t="s">
        <v>30</v>
      </c>
      <c r="K3010">
        <v>450</v>
      </c>
      <c r="L3010">
        <v>200</v>
      </c>
      <c r="M3010" t="s">
        <v>22</v>
      </c>
    </row>
    <row r="3011" spans="1:13" x14ac:dyDescent="0.4">
      <c r="A3011">
        <v>103010</v>
      </c>
      <c r="B3011" s="1">
        <v>45917.004166666666</v>
      </c>
      <c r="C3011" t="s">
        <v>45</v>
      </c>
      <c r="D3011" t="s">
        <v>14</v>
      </c>
      <c r="E3011" t="s">
        <v>15</v>
      </c>
      <c r="F3011" t="s">
        <v>32</v>
      </c>
      <c r="G3011">
        <v>1</v>
      </c>
      <c r="H3011">
        <v>358</v>
      </c>
      <c r="I3011">
        <v>518.22</v>
      </c>
      <c r="J3011" t="s">
        <v>21</v>
      </c>
      <c r="K3011">
        <v>6500</v>
      </c>
      <c r="L3011">
        <v>4200</v>
      </c>
      <c r="M3011" t="s">
        <v>33</v>
      </c>
    </row>
    <row r="3012" spans="1:13" x14ac:dyDescent="0.4">
      <c r="A3012">
        <v>103011</v>
      </c>
      <c r="B3012" s="1">
        <v>45759.166666666664</v>
      </c>
      <c r="C3012" t="s">
        <v>19</v>
      </c>
      <c r="D3012" t="s">
        <v>40</v>
      </c>
      <c r="E3012" t="s">
        <v>29</v>
      </c>
      <c r="F3012" t="s">
        <v>32</v>
      </c>
      <c r="G3012">
        <v>61</v>
      </c>
      <c r="H3012">
        <v>724</v>
      </c>
      <c r="I3012">
        <v>620.51</v>
      </c>
      <c r="J3012" t="s">
        <v>52</v>
      </c>
      <c r="K3012">
        <v>1500</v>
      </c>
      <c r="L3012">
        <v>800</v>
      </c>
      <c r="M3012" t="s">
        <v>33</v>
      </c>
    </row>
    <row r="3013" spans="1:13" x14ac:dyDescent="0.4">
      <c r="A3013">
        <v>103012</v>
      </c>
      <c r="B3013" s="1">
        <v>45880.008333333331</v>
      </c>
      <c r="C3013" t="s">
        <v>23</v>
      </c>
      <c r="D3013" t="s">
        <v>35</v>
      </c>
      <c r="E3013" t="s">
        <v>31</v>
      </c>
      <c r="F3013" t="s">
        <v>25</v>
      </c>
      <c r="G3013">
        <v>43</v>
      </c>
      <c r="H3013">
        <v>826</v>
      </c>
      <c r="I3013">
        <v>621.72</v>
      </c>
      <c r="J3013" t="s">
        <v>36</v>
      </c>
      <c r="K3013">
        <v>12000</v>
      </c>
      <c r="L3013">
        <v>8000</v>
      </c>
      <c r="M3013" t="s">
        <v>27</v>
      </c>
    </row>
    <row r="3014" spans="1:13" x14ac:dyDescent="0.4">
      <c r="A3014">
        <v>103013</v>
      </c>
      <c r="B3014" s="1">
        <v>45716.076388888891</v>
      </c>
      <c r="C3014" t="s">
        <v>50</v>
      </c>
      <c r="D3014" t="s">
        <v>14</v>
      </c>
      <c r="E3014" t="s">
        <v>15</v>
      </c>
      <c r="F3014" t="s">
        <v>37</v>
      </c>
      <c r="G3014">
        <v>8</v>
      </c>
      <c r="H3014">
        <v>641</v>
      </c>
      <c r="I3014">
        <v>491.13</v>
      </c>
      <c r="J3014" t="s">
        <v>17</v>
      </c>
      <c r="K3014">
        <v>3200</v>
      </c>
      <c r="L3014">
        <v>2000</v>
      </c>
      <c r="M3014" t="s">
        <v>38</v>
      </c>
    </row>
    <row r="3015" spans="1:13" x14ac:dyDescent="0.4">
      <c r="A3015">
        <v>103014</v>
      </c>
      <c r="B3015" s="1">
        <v>45904.402777777781</v>
      </c>
      <c r="C3015" t="s">
        <v>45</v>
      </c>
      <c r="D3015" t="s">
        <v>46</v>
      </c>
      <c r="E3015" t="s">
        <v>15</v>
      </c>
      <c r="F3015" t="s">
        <v>32</v>
      </c>
      <c r="G3015">
        <v>39</v>
      </c>
      <c r="H3015">
        <v>745</v>
      </c>
      <c r="I3015">
        <v>978.44</v>
      </c>
      <c r="J3015" t="s">
        <v>47</v>
      </c>
      <c r="K3015">
        <v>4500</v>
      </c>
      <c r="L3015">
        <v>2800</v>
      </c>
      <c r="M3015" t="s">
        <v>33</v>
      </c>
    </row>
    <row r="3016" spans="1:13" x14ac:dyDescent="0.4">
      <c r="A3016">
        <v>103015</v>
      </c>
      <c r="B3016" s="1">
        <v>45785.156944444447</v>
      </c>
      <c r="C3016" t="s">
        <v>42</v>
      </c>
      <c r="D3016" t="s">
        <v>24</v>
      </c>
      <c r="E3016" t="s">
        <v>15</v>
      </c>
      <c r="F3016" t="s">
        <v>16</v>
      </c>
      <c r="G3016">
        <v>93</v>
      </c>
      <c r="H3016">
        <v>394</v>
      </c>
      <c r="I3016">
        <v>1089.5999999999999</v>
      </c>
      <c r="J3016" t="s">
        <v>60</v>
      </c>
      <c r="K3016">
        <v>25000</v>
      </c>
      <c r="L3016">
        <v>18000</v>
      </c>
      <c r="M3016" t="s">
        <v>18</v>
      </c>
    </row>
    <row r="3017" spans="1:13" x14ac:dyDescent="0.4">
      <c r="A3017">
        <v>103016</v>
      </c>
      <c r="B3017" s="1">
        <v>45940.123611111114</v>
      </c>
      <c r="C3017" t="s">
        <v>19</v>
      </c>
      <c r="D3017" t="s">
        <v>55</v>
      </c>
      <c r="E3017" t="s">
        <v>29</v>
      </c>
      <c r="F3017" t="s">
        <v>25</v>
      </c>
      <c r="G3017">
        <v>17</v>
      </c>
      <c r="H3017">
        <v>774</v>
      </c>
      <c r="I3017">
        <v>922.34</v>
      </c>
      <c r="J3017" t="s">
        <v>56</v>
      </c>
      <c r="K3017">
        <v>850</v>
      </c>
      <c r="L3017">
        <v>550</v>
      </c>
      <c r="M3017" t="s">
        <v>27</v>
      </c>
    </row>
    <row r="3018" spans="1:13" x14ac:dyDescent="0.4">
      <c r="A3018">
        <v>103017</v>
      </c>
      <c r="B3018" s="1">
        <v>45982.415972222225</v>
      </c>
      <c r="C3018" t="s">
        <v>39</v>
      </c>
      <c r="D3018" t="s">
        <v>40</v>
      </c>
      <c r="E3018" t="s">
        <v>15</v>
      </c>
      <c r="F3018" t="s">
        <v>20</v>
      </c>
      <c r="G3018">
        <v>99</v>
      </c>
      <c r="H3018">
        <v>1103</v>
      </c>
      <c r="I3018">
        <v>2323.69</v>
      </c>
      <c r="J3018" t="s">
        <v>52</v>
      </c>
      <c r="K3018">
        <v>1500</v>
      </c>
      <c r="L3018">
        <v>800</v>
      </c>
      <c r="M3018" t="s">
        <v>22</v>
      </c>
    </row>
    <row r="3019" spans="1:13" x14ac:dyDescent="0.4">
      <c r="A3019">
        <v>103018</v>
      </c>
      <c r="B3019" s="1">
        <v>45682.595833333333</v>
      </c>
      <c r="C3019" t="s">
        <v>34</v>
      </c>
      <c r="D3019" t="s">
        <v>55</v>
      </c>
      <c r="E3019" t="s">
        <v>15</v>
      </c>
      <c r="F3019" t="s">
        <v>16</v>
      </c>
      <c r="G3019">
        <v>80</v>
      </c>
      <c r="H3019">
        <v>876</v>
      </c>
      <c r="I3019">
        <v>937.9</v>
      </c>
      <c r="J3019" t="s">
        <v>56</v>
      </c>
      <c r="K3019">
        <v>850</v>
      </c>
      <c r="L3019">
        <v>550</v>
      </c>
      <c r="M3019" t="s">
        <v>18</v>
      </c>
    </row>
    <row r="3020" spans="1:13" x14ac:dyDescent="0.4">
      <c r="A3020">
        <v>103019</v>
      </c>
      <c r="B3020" s="1">
        <v>45788.853472222225</v>
      </c>
      <c r="C3020" t="s">
        <v>48</v>
      </c>
      <c r="D3020" t="s">
        <v>28</v>
      </c>
      <c r="E3020" t="s">
        <v>15</v>
      </c>
      <c r="F3020" t="s">
        <v>32</v>
      </c>
      <c r="G3020">
        <v>97</v>
      </c>
      <c r="H3020">
        <v>629</v>
      </c>
      <c r="I3020">
        <v>326.45999999999998</v>
      </c>
      <c r="J3020" t="s">
        <v>54</v>
      </c>
      <c r="K3020">
        <v>2500</v>
      </c>
      <c r="L3020">
        <v>1500</v>
      </c>
      <c r="M3020" t="s">
        <v>33</v>
      </c>
    </row>
    <row r="3021" spans="1:13" x14ac:dyDescent="0.4">
      <c r="A3021">
        <v>103020</v>
      </c>
      <c r="B3021" s="1">
        <v>46010.21875</v>
      </c>
      <c r="C3021" t="s">
        <v>42</v>
      </c>
      <c r="D3021" t="s">
        <v>46</v>
      </c>
      <c r="E3021" t="s">
        <v>15</v>
      </c>
      <c r="F3021" t="s">
        <v>20</v>
      </c>
      <c r="G3021">
        <v>80</v>
      </c>
      <c r="H3021">
        <v>896</v>
      </c>
      <c r="I3021">
        <v>981.32</v>
      </c>
      <c r="J3021" t="s">
        <v>47</v>
      </c>
      <c r="K3021">
        <v>4500</v>
      </c>
      <c r="L3021">
        <v>2800</v>
      </c>
      <c r="M3021" t="s">
        <v>22</v>
      </c>
    </row>
    <row r="3022" spans="1:13" x14ac:dyDescent="0.4">
      <c r="A3022">
        <v>103021</v>
      </c>
      <c r="B3022" s="1">
        <v>45853.011805555558</v>
      </c>
      <c r="C3022" t="s">
        <v>23</v>
      </c>
      <c r="D3022" t="s">
        <v>28</v>
      </c>
      <c r="E3022" t="s">
        <v>31</v>
      </c>
      <c r="F3022" t="s">
        <v>32</v>
      </c>
      <c r="G3022">
        <v>1</v>
      </c>
      <c r="H3022">
        <v>400</v>
      </c>
      <c r="I3022">
        <v>225.14</v>
      </c>
      <c r="J3022" t="s">
        <v>54</v>
      </c>
      <c r="K3022">
        <v>2500</v>
      </c>
      <c r="L3022">
        <v>1500</v>
      </c>
      <c r="M3022" t="s">
        <v>33</v>
      </c>
    </row>
    <row r="3023" spans="1:13" x14ac:dyDescent="0.4">
      <c r="A3023">
        <v>103022</v>
      </c>
      <c r="B3023" s="1">
        <v>45938.395833333336</v>
      </c>
      <c r="C3023" t="s">
        <v>45</v>
      </c>
      <c r="D3023" t="s">
        <v>14</v>
      </c>
      <c r="E3023" t="s">
        <v>15</v>
      </c>
      <c r="F3023" t="s">
        <v>20</v>
      </c>
      <c r="G3023">
        <v>72</v>
      </c>
      <c r="H3023">
        <v>477</v>
      </c>
      <c r="I3023">
        <v>1029.97</v>
      </c>
      <c r="J3023" t="s">
        <v>17</v>
      </c>
      <c r="K3023">
        <v>3200</v>
      </c>
      <c r="L3023">
        <v>2000</v>
      </c>
      <c r="M3023" t="s">
        <v>22</v>
      </c>
    </row>
    <row r="3024" spans="1:13" x14ac:dyDescent="0.4">
      <c r="A3024">
        <v>103023</v>
      </c>
      <c r="B3024" s="1">
        <v>45811.06527777778</v>
      </c>
      <c r="C3024" t="s">
        <v>39</v>
      </c>
      <c r="D3024" t="s">
        <v>55</v>
      </c>
      <c r="E3024" t="s">
        <v>15</v>
      </c>
      <c r="F3024" t="s">
        <v>37</v>
      </c>
      <c r="G3024">
        <v>93</v>
      </c>
      <c r="H3024">
        <v>577</v>
      </c>
      <c r="I3024">
        <v>777.45</v>
      </c>
      <c r="J3024" t="s">
        <v>56</v>
      </c>
      <c r="K3024">
        <v>850</v>
      </c>
      <c r="L3024">
        <v>550</v>
      </c>
      <c r="M3024" t="s">
        <v>38</v>
      </c>
    </row>
    <row r="3025" spans="1:13" x14ac:dyDescent="0.4">
      <c r="A3025">
        <v>103024</v>
      </c>
      <c r="B3025" s="1">
        <v>45790.977083333331</v>
      </c>
      <c r="C3025" t="s">
        <v>50</v>
      </c>
      <c r="D3025" t="s">
        <v>43</v>
      </c>
      <c r="E3025" t="s">
        <v>15</v>
      </c>
      <c r="F3025" t="s">
        <v>32</v>
      </c>
      <c r="G3025">
        <v>84</v>
      </c>
      <c r="H3025">
        <v>907</v>
      </c>
      <c r="I3025">
        <v>987.34</v>
      </c>
      <c r="J3025" t="s">
        <v>61</v>
      </c>
      <c r="K3025">
        <v>2800</v>
      </c>
      <c r="L3025">
        <v>1500</v>
      </c>
      <c r="M3025" t="s">
        <v>33</v>
      </c>
    </row>
    <row r="3026" spans="1:13" x14ac:dyDescent="0.4">
      <c r="A3026">
        <v>103025</v>
      </c>
      <c r="B3026" s="1">
        <v>45884.369444444441</v>
      </c>
      <c r="C3026" t="s">
        <v>13</v>
      </c>
      <c r="D3026" t="s">
        <v>24</v>
      </c>
      <c r="E3026" t="s">
        <v>15</v>
      </c>
      <c r="F3026" t="s">
        <v>16</v>
      </c>
      <c r="G3026">
        <v>7</v>
      </c>
      <c r="H3026">
        <v>775</v>
      </c>
      <c r="I3026">
        <v>280.29000000000002</v>
      </c>
      <c r="J3026" t="s">
        <v>59</v>
      </c>
      <c r="K3026">
        <v>3500</v>
      </c>
      <c r="L3026">
        <v>2200</v>
      </c>
      <c r="M3026" t="s">
        <v>18</v>
      </c>
    </row>
    <row r="3027" spans="1:13" x14ac:dyDescent="0.4">
      <c r="A3027">
        <v>103026</v>
      </c>
      <c r="B3027" s="1">
        <v>45846.706250000003</v>
      </c>
      <c r="C3027" t="s">
        <v>39</v>
      </c>
      <c r="D3027" t="s">
        <v>40</v>
      </c>
      <c r="E3027" t="s">
        <v>29</v>
      </c>
      <c r="F3027" t="s">
        <v>20</v>
      </c>
      <c r="G3027">
        <v>7</v>
      </c>
      <c r="H3027">
        <v>1196</v>
      </c>
      <c r="I3027">
        <v>1027.22</v>
      </c>
      <c r="J3027" t="s">
        <v>41</v>
      </c>
      <c r="K3027">
        <v>5500</v>
      </c>
      <c r="L3027">
        <v>3500</v>
      </c>
      <c r="M3027" t="s">
        <v>22</v>
      </c>
    </row>
    <row r="3028" spans="1:13" x14ac:dyDescent="0.4">
      <c r="A3028">
        <v>103027</v>
      </c>
      <c r="B3028" s="1">
        <v>45922.652777777781</v>
      </c>
      <c r="C3028" t="s">
        <v>42</v>
      </c>
      <c r="D3028" t="s">
        <v>14</v>
      </c>
      <c r="E3028" t="s">
        <v>15</v>
      </c>
      <c r="F3028" t="s">
        <v>25</v>
      </c>
      <c r="G3028">
        <v>41</v>
      </c>
      <c r="H3028">
        <v>829</v>
      </c>
      <c r="I3028">
        <v>776.28</v>
      </c>
      <c r="J3028" t="s">
        <v>17</v>
      </c>
      <c r="K3028">
        <v>3200</v>
      </c>
      <c r="L3028">
        <v>2000</v>
      </c>
      <c r="M3028" t="s">
        <v>27</v>
      </c>
    </row>
    <row r="3029" spans="1:13" x14ac:dyDescent="0.4">
      <c r="A3029">
        <v>103028</v>
      </c>
      <c r="B3029" s="1">
        <v>45791.079861111109</v>
      </c>
      <c r="C3029" t="s">
        <v>42</v>
      </c>
      <c r="D3029" t="s">
        <v>55</v>
      </c>
      <c r="E3029" t="s">
        <v>31</v>
      </c>
      <c r="F3029" t="s">
        <v>25</v>
      </c>
      <c r="G3029">
        <v>31</v>
      </c>
      <c r="H3029">
        <v>321</v>
      </c>
      <c r="I3029">
        <v>852.8</v>
      </c>
      <c r="J3029" t="s">
        <v>56</v>
      </c>
      <c r="K3029">
        <v>850</v>
      </c>
      <c r="L3029">
        <v>550</v>
      </c>
      <c r="M3029" t="s">
        <v>27</v>
      </c>
    </row>
    <row r="3030" spans="1:13" x14ac:dyDescent="0.4">
      <c r="A3030">
        <v>103029</v>
      </c>
      <c r="B3030" s="1">
        <v>45868.64166666667</v>
      </c>
      <c r="C3030" t="s">
        <v>23</v>
      </c>
      <c r="D3030" t="s">
        <v>46</v>
      </c>
      <c r="E3030" t="s">
        <v>15</v>
      </c>
      <c r="F3030" t="s">
        <v>16</v>
      </c>
      <c r="G3030">
        <v>77</v>
      </c>
      <c r="H3030">
        <v>935</v>
      </c>
      <c r="I3030">
        <v>990.18</v>
      </c>
      <c r="J3030" t="s">
        <v>47</v>
      </c>
      <c r="K3030">
        <v>4500</v>
      </c>
      <c r="L3030">
        <v>2800</v>
      </c>
      <c r="M3030" t="s">
        <v>18</v>
      </c>
    </row>
    <row r="3031" spans="1:13" x14ac:dyDescent="0.4">
      <c r="A3031">
        <v>103030</v>
      </c>
      <c r="B3031" s="1">
        <v>45717.09097222222</v>
      </c>
      <c r="C3031" t="s">
        <v>13</v>
      </c>
      <c r="D3031" t="s">
        <v>46</v>
      </c>
      <c r="E3031" t="s">
        <v>29</v>
      </c>
      <c r="F3031" t="s">
        <v>25</v>
      </c>
      <c r="G3031">
        <v>89</v>
      </c>
      <c r="H3031">
        <v>862</v>
      </c>
      <c r="I3031">
        <v>2725.01</v>
      </c>
      <c r="J3031" t="s">
        <v>53</v>
      </c>
      <c r="K3031">
        <v>15000</v>
      </c>
      <c r="L3031">
        <v>9500</v>
      </c>
      <c r="M3031" t="s">
        <v>27</v>
      </c>
    </row>
    <row r="3032" spans="1:13" x14ac:dyDescent="0.4">
      <c r="A3032">
        <v>103031</v>
      </c>
      <c r="B3032" s="1">
        <v>46021.782638888886</v>
      </c>
      <c r="C3032" t="s">
        <v>34</v>
      </c>
      <c r="D3032" t="s">
        <v>46</v>
      </c>
      <c r="E3032" t="s">
        <v>15</v>
      </c>
      <c r="F3032" t="s">
        <v>16</v>
      </c>
      <c r="G3032">
        <v>64</v>
      </c>
      <c r="H3032">
        <v>597</v>
      </c>
      <c r="I3032">
        <v>415.2</v>
      </c>
      <c r="J3032" t="s">
        <v>47</v>
      </c>
      <c r="K3032">
        <v>4500</v>
      </c>
      <c r="L3032">
        <v>2800</v>
      </c>
      <c r="M3032" t="s">
        <v>18</v>
      </c>
    </row>
    <row r="3033" spans="1:13" x14ac:dyDescent="0.4">
      <c r="A3033">
        <v>103032</v>
      </c>
      <c r="B3033" s="1">
        <v>46021.529861111114</v>
      </c>
      <c r="C3033" t="s">
        <v>19</v>
      </c>
      <c r="D3033" t="s">
        <v>40</v>
      </c>
      <c r="E3033" t="s">
        <v>31</v>
      </c>
      <c r="F3033" t="s">
        <v>25</v>
      </c>
      <c r="G3033">
        <v>10</v>
      </c>
      <c r="H3033">
        <v>432</v>
      </c>
      <c r="I3033">
        <v>678.81</v>
      </c>
      <c r="J3033" t="s">
        <v>52</v>
      </c>
      <c r="K3033">
        <v>1500</v>
      </c>
      <c r="L3033">
        <v>800</v>
      </c>
      <c r="M3033" t="s">
        <v>27</v>
      </c>
    </row>
    <row r="3034" spans="1:13" x14ac:dyDescent="0.4">
      <c r="A3034">
        <v>103033</v>
      </c>
      <c r="B3034" s="1">
        <v>45870.224305555559</v>
      </c>
      <c r="C3034" t="s">
        <v>50</v>
      </c>
      <c r="D3034" t="s">
        <v>46</v>
      </c>
      <c r="E3034" t="s">
        <v>29</v>
      </c>
      <c r="F3034" t="s">
        <v>32</v>
      </c>
      <c r="G3034">
        <v>38</v>
      </c>
      <c r="H3034">
        <v>540</v>
      </c>
      <c r="I3034">
        <v>898.44</v>
      </c>
      <c r="J3034" t="s">
        <v>53</v>
      </c>
      <c r="K3034">
        <v>15000</v>
      </c>
      <c r="L3034">
        <v>9500</v>
      </c>
      <c r="M3034" t="s">
        <v>33</v>
      </c>
    </row>
    <row r="3035" spans="1:13" x14ac:dyDescent="0.4">
      <c r="A3035">
        <v>103034</v>
      </c>
      <c r="B3035" s="1">
        <v>45873.271527777775</v>
      </c>
      <c r="C3035" t="s">
        <v>23</v>
      </c>
      <c r="D3035" t="s">
        <v>46</v>
      </c>
      <c r="E3035" t="s">
        <v>29</v>
      </c>
      <c r="F3035" t="s">
        <v>37</v>
      </c>
      <c r="G3035">
        <v>44</v>
      </c>
      <c r="H3035">
        <v>732</v>
      </c>
      <c r="I3035">
        <v>172.72</v>
      </c>
      <c r="J3035" t="s">
        <v>53</v>
      </c>
      <c r="K3035">
        <v>15000</v>
      </c>
      <c r="L3035">
        <v>9500</v>
      </c>
      <c r="M3035" t="s">
        <v>38</v>
      </c>
    </row>
    <row r="3036" spans="1:13" x14ac:dyDescent="0.4">
      <c r="A3036">
        <v>103035</v>
      </c>
      <c r="B3036" s="1">
        <v>45883.473611111112</v>
      </c>
      <c r="C3036" t="s">
        <v>50</v>
      </c>
      <c r="D3036" t="s">
        <v>40</v>
      </c>
      <c r="E3036" t="s">
        <v>31</v>
      </c>
      <c r="F3036" t="s">
        <v>25</v>
      </c>
      <c r="G3036">
        <v>33</v>
      </c>
      <c r="H3036">
        <v>612</v>
      </c>
      <c r="I3036">
        <v>1305.56</v>
      </c>
      <c r="J3036" t="s">
        <v>52</v>
      </c>
      <c r="K3036">
        <v>1500</v>
      </c>
      <c r="L3036">
        <v>800</v>
      </c>
      <c r="M3036" t="s">
        <v>27</v>
      </c>
    </row>
    <row r="3037" spans="1:13" x14ac:dyDescent="0.4">
      <c r="A3037">
        <v>103036</v>
      </c>
      <c r="B3037" s="1">
        <v>45788.559027777781</v>
      </c>
      <c r="C3037" t="s">
        <v>23</v>
      </c>
      <c r="D3037" t="s">
        <v>35</v>
      </c>
      <c r="E3037" t="s">
        <v>29</v>
      </c>
      <c r="F3037" t="s">
        <v>16</v>
      </c>
      <c r="G3037">
        <v>35</v>
      </c>
      <c r="H3037">
        <v>593</v>
      </c>
      <c r="I3037">
        <v>712.56</v>
      </c>
      <c r="J3037" t="s">
        <v>36</v>
      </c>
      <c r="K3037">
        <v>12000</v>
      </c>
      <c r="L3037">
        <v>8000</v>
      </c>
      <c r="M3037" t="s">
        <v>18</v>
      </c>
    </row>
    <row r="3038" spans="1:13" x14ac:dyDescent="0.4">
      <c r="A3038">
        <v>103037</v>
      </c>
      <c r="B3038" s="1">
        <v>45733.902777777781</v>
      </c>
      <c r="C3038" t="s">
        <v>48</v>
      </c>
      <c r="D3038" t="s">
        <v>14</v>
      </c>
      <c r="E3038" t="s">
        <v>15</v>
      </c>
      <c r="F3038" t="s">
        <v>25</v>
      </c>
      <c r="G3038">
        <v>27</v>
      </c>
      <c r="H3038">
        <v>302</v>
      </c>
      <c r="I3038">
        <v>552.88</v>
      </c>
      <c r="J3038" t="s">
        <v>21</v>
      </c>
      <c r="K3038">
        <v>6500</v>
      </c>
      <c r="L3038">
        <v>4200</v>
      </c>
      <c r="M3038" t="s">
        <v>27</v>
      </c>
    </row>
    <row r="3039" spans="1:13" x14ac:dyDescent="0.4">
      <c r="A3039">
        <v>103038</v>
      </c>
      <c r="B3039" s="1">
        <v>45943.586111111108</v>
      </c>
      <c r="C3039" t="s">
        <v>48</v>
      </c>
      <c r="D3039" t="s">
        <v>40</v>
      </c>
      <c r="E3039" t="s">
        <v>29</v>
      </c>
      <c r="F3039" t="s">
        <v>32</v>
      </c>
      <c r="G3039">
        <v>80</v>
      </c>
      <c r="H3039">
        <v>562</v>
      </c>
      <c r="I3039">
        <v>1096.56</v>
      </c>
      <c r="J3039" t="s">
        <v>41</v>
      </c>
      <c r="K3039">
        <v>5500</v>
      </c>
      <c r="L3039">
        <v>3500</v>
      </c>
      <c r="M3039" t="s">
        <v>33</v>
      </c>
    </row>
    <row r="3040" spans="1:13" x14ac:dyDescent="0.4">
      <c r="A3040">
        <v>103039</v>
      </c>
      <c r="B3040" s="1">
        <v>45934.05</v>
      </c>
      <c r="C3040" t="s">
        <v>42</v>
      </c>
      <c r="D3040" t="s">
        <v>24</v>
      </c>
      <c r="E3040" t="s">
        <v>15</v>
      </c>
      <c r="F3040" t="s">
        <v>32</v>
      </c>
      <c r="G3040">
        <v>87</v>
      </c>
      <c r="H3040">
        <v>1129</v>
      </c>
      <c r="I3040">
        <v>874.68</v>
      </c>
      <c r="J3040" t="s">
        <v>60</v>
      </c>
      <c r="K3040">
        <v>25000</v>
      </c>
      <c r="L3040">
        <v>18000</v>
      </c>
      <c r="M3040" t="s">
        <v>33</v>
      </c>
    </row>
    <row r="3041" spans="1:13" x14ac:dyDescent="0.4">
      <c r="A3041">
        <v>103040</v>
      </c>
      <c r="B3041" s="1">
        <v>45813.875694444447</v>
      </c>
      <c r="C3041" t="s">
        <v>50</v>
      </c>
      <c r="D3041" t="s">
        <v>40</v>
      </c>
      <c r="E3041" t="s">
        <v>31</v>
      </c>
      <c r="F3041" t="s">
        <v>37</v>
      </c>
      <c r="G3041">
        <v>55</v>
      </c>
      <c r="H3041">
        <v>822</v>
      </c>
      <c r="I3041">
        <v>764.27</v>
      </c>
      <c r="J3041" t="s">
        <v>41</v>
      </c>
      <c r="K3041">
        <v>5500</v>
      </c>
      <c r="L3041">
        <v>3500</v>
      </c>
      <c r="M3041" t="s">
        <v>38</v>
      </c>
    </row>
    <row r="3042" spans="1:13" x14ac:dyDescent="0.4">
      <c r="A3042">
        <v>103041</v>
      </c>
      <c r="B3042" s="1">
        <v>45905.413888888892</v>
      </c>
      <c r="C3042" t="s">
        <v>23</v>
      </c>
      <c r="D3042" t="s">
        <v>28</v>
      </c>
      <c r="E3042" t="s">
        <v>29</v>
      </c>
      <c r="F3042" t="s">
        <v>16</v>
      </c>
      <c r="G3042">
        <v>39</v>
      </c>
      <c r="H3042">
        <v>686</v>
      </c>
      <c r="I3042">
        <v>842.54</v>
      </c>
      <c r="J3042" t="s">
        <v>30</v>
      </c>
      <c r="K3042">
        <v>450</v>
      </c>
      <c r="L3042">
        <v>200</v>
      </c>
      <c r="M3042" t="s">
        <v>18</v>
      </c>
    </row>
    <row r="3043" spans="1:13" x14ac:dyDescent="0.4">
      <c r="A3043">
        <v>103042</v>
      </c>
      <c r="B3043" s="1">
        <v>45875.70208333333</v>
      </c>
      <c r="C3043" t="s">
        <v>39</v>
      </c>
      <c r="D3043" t="s">
        <v>24</v>
      </c>
      <c r="E3043" t="s">
        <v>29</v>
      </c>
      <c r="F3043" t="s">
        <v>20</v>
      </c>
      <c r="G3043">
        <v>29</v>
      </c>
      <c r="H3043">
        <v>583</v>
      </c>
      <c r="I3043">
        <v>843.11</v>
      </c>
      <c r="J3043" t="s">
        <v>60</v>
      </c>
      <c r="K3043">
        <v>25000</v>
      </c>
      <c r="L3043">
        <v>18000</v>
      </c>
      <c r="M3043" t="s">
        <v>22</v>
      </c>
    </row>
    <row r="3044" spans="1:13" x14ac:dyDescent="0.4">
      <c r="A3044">
        <v>103043</v>
      </c>
      <c r="B3044" s="1">
        <v>45847.93472222222</v>
      </c>
      <c r="C3044" t="s">
        <v>34</v>
      </c>
      <c r="D3044" t="s">
        <v>40</v>
      </c>
      <c r="E3044" t="s">
        <v>15</v>
      </c>
      <c r="F3044" t="s">
        <v>32</v>
      </c>
      <c r="G3044">
        <v>5</v>
      </c>
      <c r="H3044">
        <v>323</v>
      </c>
      <c r="I3044">
        <v>855.21</v>
      </c>
      <c r="J3044" t="s">
        <v>41</v>
      </c>
      <c r="K3044">
        <v>5500</v>
      </c>
      <c r="L3044">
        <v>3500</v>
      </c>
      <c r="M3044" t="s">
        <v>33</v>
      </c>
    </row>
    <row r="3045" spans="1:13" x14ac:dyDescent="0.4">
      <c r="A3045">
        <v>103044</v>
      </c>
      <c r="B3045" s="1">
        <v>45820.62222222222</v>
      </c>
      <c r="C3045" t="s">
        <v>34</v>
      </c>
      <c r="D3045" t="s">
        <v>35</v>
      </c>
      <c r="E3045" t="s">
        <v>29</v>
      </c>
      <c r="F3045" t="s">
        <v>25</v>
      </c>
      <c r="G3045">
        <v>34</v>
      </c>
      <c r="H3045">
        <v>1148</v>
      </c>
      <c r="I3045">
        <v>778.68</v>
      </c>
      <c r="J3045" t="s">
        <v>36</v>
      </c>
      <c r="K3045">
        <v>12000</v>
      </c>
      <c r="L3045">
        <v>8000</v>
      </c>
      <c r="M3045" t="s">
        <v>27</v>
      </c>
    </row>
    <row r="3046" spans="1:13" x14ac:dyDescent="0.4">
      <c r="A3046">
        <v>103045</v>
      </c>
      <c r="B3046" s="1">
        <v>45837.240972222222</v>
      </c>
      <c r="C3046" t="s">
        <v>34</v>
      </c>
      <c r="D3046" t="s">
        <v>24</v>
      </c>
      <c r="E3046" t="s">
        <v>31</v>
      </c>
      <c r="F3046" t="s">
        <v>20</v>
      </c>
      <c r="G3046">
        <v>71</v>
      </c>
      <c r="H3046">
        <v>1187</v>
      </c>
      <c r="I3046">
        <v>188.98</v>
      </c>
      <c r="J3046" t="s">
        <v>59</v>
      </c>
      <c r="K3046">
        <v>3500</v>
      </c>
      <c r="L3046">
        <v>2200</v>
      </c>
      <c r="M3046" t="s">
        <v>22</v>
      </c>
    </row>
    <row r="3047" spans="1:13" x14ac:dyDescent="0.4">
      <c r="A3047">
        <v>103046</v>
      </c>
      <c r="B3047" s="1">
        <v>45691.974305555559</v>
      </c>
      <c r="C3047" t="s">
        <v>34</v>
      </c>
      <c r="D3047" t="s">
        <v>46</v>
      </c>
      <c r="E3047" t="s">
        <v>15</v>
      </c>
      <c r="F3047" t="s">
        <v>32</v>
      </c>
      <c r="G3047">
        <v>49</v>
      </c>
      <c r="H3047">
        <v>660</v>
      </c>
      <c r="I3047">
        <v>1208.7</v>
      </c>
      <c r="J3047" t="s">
        <v>53</v>
      </c>
      <c r="K3047">
        <v>15000</v>
      </c>
      <c r="L3047">
        <v>9500</v>
      </c>
      <c r="M3047" t="s">
        <v>33</v>
      </c>
    </row>
    <row r="3048" spans="1:13" x14ac:dyDescent="0.4">
      <c r="A3048">
        <v>103047</v>
      </c>
      <c r="B3048" s="1">
        <v>45698.043749999997</v>
      </c>
      <c r="C3048" t="s">
        <v>13</v>
      </c>
      <c r="D3048" t="s">
        <v>35</v>
      </c>
      <c r="E3048" t="s">
        <v>29</v>
      </c>
      <c r="F3048" t="s">
        <v>20</v>
      </c>
      <c r="G3048">
        <v>50</v>
      </c>
      <c r="H3048">
        <v>666</v>
      </c>
      <c r="I3048">
        <v>406.76</v>
      </c>
      <c r="J3048" t="s">
        <v>49</v>
      </c>
      <c r="K3048">
        <v>8500</v>
      </c>
      <c r="L3048">
        <v>5500</v>
      </c>
      <c r="M3048" t="s">
        <v>22</v>
      </c>
    </row>
    <row r="3049" spans="1:13" x14ac:dyDescent="0.4">
      <c r="A3049">
        <v>103048</v>
      </c>
      <c r="B3049" s="1">
        <v>45964.036805555559</v>
      </c>
      <c r="C3049" t="s">
        <v>39</v>
      </c>
      <c r="D3049" t="s">
        <v>55</v>
      </c>
      <c r="E3049" t="s">
        <v>15</v>
      </c>
      <c r="F3049" t="s">
        <v>37</v>
      </c>
      <c r="G3049">
        <v>99</v>
      </c>
      <c r="H3049">
        <v>1034</v>
      </c>
      <c r="I3049">
        <v>2320.1999999999998</v>
      </c>
      <c r="J3049" t="s">
        <v>56</v>
      </c>
      <c r="K3049">
        <v>850</v>
      </c>
      <c r="L3049">
        <v>550</v>
      </c>
      <c r="M3049" t="s">
        <v>38</v>
      </c>
    </row>
    <row r="3050" spans="1:13" x14ac:dyDescent="0.4">
      <c r="A3050">
        <v>103049</v>
      </c>
      <c r="B3050" s="1">
        <v>45995.34652777778</v>
      </c>
      <c r="C3050" t="s">
        <v>34</v>
      </c>
      <c r="D3050" t="s">
        <v>24</v>
      </c>
      <c r="E3050" t="s">
        <v>29</v>
      </c>
      <c r="F3050" t="s">
        <v>25</v>
      </c>
      <c r="G3050">
        <v>90</v>
      </c>
      <c r="H3050">
        <v>911</v>
      </c>
      <c r="I3050">
        <v>542.6</v>
      </c>
      <c r="J3050" t="s">
        <v>60</v>
      </c>
      <c r="K3050">
        <v>25000</v>
      </c>
      <c r="L3050">
        <v>18000</v>
      </c>
      <c r="M3050" t="s">
        <v>27</v>
      </c>
    </row>
    <row r="3051" spans="1:13" x14ac:dyDescent="0.4">
      <c r="A3051">
        <v>103050</v>
      </c>
      <c r="B3051" s="1">
        <v>45971.630555555559</v>
      </c>
      <c r="C3051" t="s">
        <v>13</v>
      </c>
      <c r="D3051" t="s">
        <v>35</v>
      </c>
      <c r="E3051" t="s">
        <v>15</v>
      </c>
      <c r="F3051" t="s">
        <v>25</v>
      </c>
      <c r="G3051">
        <v>57</v>
      </c>
      <c r="H3051">
        <v>492</v>
      </c>
      <c r="I3051">
        <v>560.14</v>
      </c>
      <c r="J3051" t="s">
        <v>36</v>
      </c>
      <c r="K3051">
        <v>12000</v>
      </c>
      <c r="L3051">
        <v>8000</v>
      </c>
      <c r="M3051" t="s">
        <v>27</v>
      </c>
    </row>
    <row r="3052" spans="1:13" x14ac:dyDescent="0.4">
      <c r="A3052">
        <v>103051</v>
      </c>
      <c r="B3052" s="1">
        <v>45732.651388888888</v>
      </c>
      <c r="C3052" t="s">
        <v>13</v>
      </c>
      <c r="D3052" t="s">
        <v>46</v>
      </c>
      <c r="E3052" t="s">
        <v>15</v>
      </c>
      <c r="F3052" t="s">
        <v>25</v>
      </c>
      <c r="G3052">
        <v>97</v>
      </c>
      <c r="H3052">
        <v>1149</v>
      </c>
      <c r="I3052">
        <v>543.87</v>
      </c>
      <c r="J3052" t="s">
        <v>47</v>
      </c>
      <c r="K3052">
        <v>4500</v>
      </c>
      <c r="L3052">
        <v>2800</v>
      </c>
      <c r="M3052" t="s">
        <v>27</v>
      </c>
    </row>
    <row r="3053" spans="1:13" x14ac:dyDescent="0.4">
      <c r="A3053">
        <v>103052</v>
      </c>
      <c r="B3053" s="1">
        <v>45936.558333333334</v>
      </c>
      <c r="C3053" t="s">
        <v>48</v>
      </c>
      <c r="D3053" t="s">
        <v>24</v>
      </c>
      <c r="E3053" t="s">
        <v>29</v>
      </c>
      <c r="F3053" t="s">
        <v>25</v>
      </c>
      <c r="G3053">
        <v>10</v>
      </c>
      <c r="H3053">
        <v>671</v>
      </c>
      <c r="I3053">
        <v>626.53</v>
      </c>
      <c r="J3053" t="s">
        <v>59</v>
      </c>
      <c r="K3053">
        <v>3500</v>
      </c>
      <c r="L3053">
        <v>2200</v>
      </c>
      <c r="M3053" t="s">
        <v>27</v>
      </c>
    </row>
    <row r="3054" spans="1:13" x14ac:dyDescent="0.4">
      <c r="A3054">
        <v>103053</v>
      </c>
      <c r="B3054" s="1">
        <v>45833.956250000003</v>
      </c>
      <c r="C3054" t="s">
        <v>23</v>
      </c>
      <c r="D3054" t="s">
        <v>46</v>
      </c>
      <c r="E3054" t="s">
        <v>31</v>
      </c>
      <c r="F3054" t="s">
        <v>16</v>
      </c>
      <c r="G3054">
        <v>34</v>
      </c>
      <c r="H3054">
        <v>381</v>
      </c>
      <c r="I3054">
        <v>468.86</v>
      </c>
      <c r="J3054" t="s">
        <v>47</v>
      </c>
      <c r="K3054">
        <v>4500</v>
      </c>
      <c r="L3054">
        <v>2800</v>
      </c>
      <c r="M3054" t="s">
        <v>18</v>
      </c>
    </row>
    <row r="3055" spans="1:13" x14ac:dyDescent="0.4">
      <c r="A3055">
        <v>103054</v>
      </c>
      <c r="B3055" s="1">
        <v>45807.03402777778</v>
      </c>
      <c r="C3055" t="s">
        <v>48</v>
      </c>
      <c r="D3055" t="s">
        <v>35</v>
      </c>
      <c r="E3055" t="s">
        <v>29</v>
      </c>
      <c r="F3055" t="s">
        <v>32</v>
      </c>
      <c r="G3055">
        <v>86</v>
      </c>
      <c r="H3055">
        <v>542</v>
      </c>
      <c r="I3055">
        <v>1172.3399999999999</v>
      </c>
      <c r="J3055" t="s">
        <v>49</v>
      </c>
      <c r="K3055">
        <v>8500</v>
      </c>
      <c r="L3055">
        <v>5500</v>
      </c>
      <c r="M3055" t="s">
        <v>33</v>
      </c>
    </row>
    <row r="3056" spans="1:13" x14ac:dyDescent="0.4">
      <c r="A3056">
        <v>103055</v>
      </c>
      <c r="B3056" s="1">
        <v>45930.081944444442</v>
      </c>
      <c r="C3056" t="s">
        <v>39</v>
      </c>
      <c r="D3056" t="s">
        <v>35</v>
      </c>
      <c r="E3056" t="s">
        <v>31</v>
      </c>
      <c r="F3056" t="s">
        <v>25</v>
      </c>
      <c r="G3056">
        <v>1</v>
      </c>
      <c r="H3056">
        <v>809</v>
      </c>
      <c r="I3056">
        <v>560.66</v>
      </c>
      <c r="J3056" t="s">
        <v>36</v>
      </c>
      <c r="K3056">
        <v>12000</v>
      </c>
      <c r="L3056">
        <v>8000</v>
      </c>
      <c r="M3056" t="s">
        <v>27</v>
      </c>
    </row>
    <row r="3057" spans="1:13" x14ac:dyDescent="0.4">
      <c r="A3057">
        <v>103056</v>
      </c>
      <c r="B3057" s="1">
        <v>45982.361805555556</v>
      </c>
      <c r="C3057" t="s">
        <v>34</v>
      </c>
      <c r="D3057" t="s">
        <v>14</v>
      </c>
      <c r="E3057" t="s">
        <v>15</v>
      </c>
      <c r="F3057" t="s">
        <v>37</v>
      </c>
      <c r="G3057">
        <v>85</v>
      </c>
      <c r="H3057">
        <v>1076</v>
      </c>
      <c r="I3057">
        <v>444.15</v>
      </c>
      <c r="J3057" t="s">
        <v>17</v>
      </c>
      <c r="K3057">
        <v>3200</v>
      </c>
      <c r="L3057">
        <v>2000</v>
      </c>
      <c r="M3057" t="s">
        <v>38</v>
      </c>
    </row>
    <row r="3058" spans="1:13" x14ac:dyDescent="0.4">
      <c r="A3058">
        <v>103057</v>
      </c>
      <c r="B3058" s="1">
        <v>45765.65</v>
      </c>
      <c r="C3058" t="s">
        <v>34</v>
      </c>
      <c r="D3058" t="s">
        <v>14</v>
      </c>
      <c r="E3058" t="s">
        <v>29</v>
      </c>
      <c r="F3058" t="s">
        <v>20</v>
      </c>
      <c r="G3058">
        <v>73</v>
      </c>
      <c r="H3058">
        <v>569</v>
      </c>
      <c r="I3058">
        <v>600.5</v>
      </c>
      <c r="J3058" t="s">
        <v>17</v>
      </c>
      <c r="K3058">
        <v>3200</v>
      </c>
      <c r="L3058">
        <v>2000</v>
      </c>
      <c r="M3058" t="s">
        <v>22</v>
      </c>
    </row>
    <row r="3059" spans="1:13" x14ac:dyDescent="0.4">
      <c r="A3059">
        <v>103058</v>
      </c>
      <c r="B3059" s="1">
        <v>45796.168055555558</v>
      </c>
      <c r="C3059" t="s">
        <v>23</v>
      </c>
      <c r="D3059" t="s">
        <v>43</v>
      </c>
      <c r="E3059" t="s">
        <v>31</v>
      </c>
      <c r="F3059" t="s">
        <v>25</v>
      </c>
      <c r="G3059">
        <v>28</v>
      </c>
      <c r="H3059">
        <v>718</v>
      </c>
      <c r="I3059">
        <v>1016.02</v>
      </c>
      <c r="J3059" t="s">
        <v>61</v>
      </c>
      <c r="K3059">
        <v>2800</v>
      </c>
      <c r="L3059">
        <v>1500</v>
      </c>
      <c r="M3059" t="s">
        <v>27</v>
      </c>
    </row>
    <row r="3060" spans="1:13" x14ac:dyDescent="0.4">
      <c r="A3060">
        <v>103059</v>
      </c>
      <c r="B3060" s="1">
        <v>46007.74722222222</v>
      </c>
      <c r="C3060" t="s">
        <v>42</v>
      </c>
      <c r="D3060" t="s">
        <v>14</v>
      </c>
      <c r="E3060" t="s">
        <v>15</v>
      </c>
      <c r="F3060" t="s">
        <v>16</v>
      </c>
      <c r="G3060">
        <v>17</v>
      </c>
      <c r="H3060">
        <v>933</v>
      </c>
      <c r="I3060">
        <v>466.83</v>
      </c>
      <c r="J3060" t="s">
        <v>21</v>
      </c>
      <c r="K3060">
        <v>6500</v>
      </c>
      <c r="L3060">
        <v>4200</v>
      </c>
      <c r="M3060" t="s">
        <v>18</v>
      </c>
    </row>
    <row r="3061" spans="1:13" x14ac:dyDescent="0.4">
      <c r="A3061">
        <v>103060</v>
      </c>
      <c r="B3061" s="1">
        <v>45928.638888888891</v>
      </c>
      <c r="C3061" t="s">
        <v>39</v>
      </c>
      <c r="D3061" t="s">
        <v>46</v>
      </c>
      <c r="E3061" t="s">
        <v>29</v>
      </c>
      <c r="F3061" t="s">
        <v>32</v>
      </c>
      <c r="G3061">
        <v>57</v>
      </c>
      <c r="H3061">
        <v>631</v>
      </c>
      <c r="I3061">
        <v>505.35</v>
      </c>
      <c r="J3061" t="s">
        <v>53</v>
      </c>
      <c r="K3061">
        <v>15000</v>
      </c>
      <c r="L3061">
        <v>9500</v>
      </c>
      <c r="M3061" t="s">
        <v>33</v>
      </c>
    </row>
    <row r="3062" spans="1:13" x14ac:dyDescent="0.4">
      <c r="A3062">
        <v>103061</v>
      </c>
      <c r="B3062" s="1">
        <v>46004.172222222223</v>
      </c>
      <c r="C3062" t="s">
        <v>50</v>
      </c>
      <c r="D3062" t="s">
        <v>14</v>
      </c>
      <c r="E3062" t="s">
        <v>29</v>
      </c>
      <c r="F3062" t="s">
        <v>20</v>
      </c>
      <c r="G3062">
        <v>22</v>
      </c>
      <c r="H3062">
        <v>318</v>
      </c>
      <c r="I3062">
        <v>606.75</v>
      </c>
      <c r="J3062" t="s">
        <v>17</v>
      </c>
      <c r="K3062">
        <v>3200</v>
      </c>
      <c r="L3062">
        <v>2000</v>
      </c>
      <c r="M3062" t="s">
        <v>22</v>
      </c>
    </row>
    <row r="3063" spans="1:13" x14ac:dyDescent="0.4">
      <c r="A3063">
        <v>103062</v>
      </c>
      <c r="B3063" s="1">
        <v>45946.695833333331</v>
      </c>
      <c r="C3063" t="s">
        <v>42</v>
      </c>
      <c r="D3063" t="s">
        <v>35</v>
      </c>
      <c r="E3063" t="s">
        <v>29</v>
      </c>
      <c r="F3063" t="s">
        <v>25</v>
      </c>
      <c r="G3063">
        <v>9</v>
      </c>
      <c r="H3063">
        <v>635</v>
      </c>
      <c r="I3063">
        <v>1125.5999999999999</v>
      </c>
      <c r="J3063" t="s">
        <v>36</v>
      </c>
      <c r="K3063">
        <v>12000</v>
      </c>
      <c r="L3063">
        <v>8000</v>
      </c>
      <c r="M3063" t="s">
        <v>27</v>
      </c>
    </row>
    <row r="3064" spans="1:13" x14ac:dyDescent="0.4">
      <c r="A3064">
        <v>103063</v>
      </c>
      <c r="B3064" s="1">
        <v>45869.404166666667</v>
      </c>
      <c r="C3064" t="s">
        <v>48</v>
      </c>
      <c r="D3064" t="s">
        <v>40</v>
      </c>
      <c r="E3064" t="s">
        <v>15</v>
      </c>
      <c r="F3064" t="s">
        <v>20</v>
      </c>
      <c r="G3064">
        <v>93</v>
      </c>
      <c r="H3064">
        <v>1162</v>
      </c>
      <c r="I3064">
        <v>904.98</v>
      </c>
      <c r="J3064" t="s">
        <v>52</v>
      </c>
      <c r="K3064">
        <v>1500</v>
      </c>
      <c r="L3064">
        <v>800</v>
      </c>
      <c r="M3064" t="s">
        <v>22</v>
      </c>
    </row>
    <row r="3065" spans="1:13" x14ac:dyDescent="0.4">
      <c r="A3065">
        <v>103064</v>
      </c>
      <c r="B3065" s="1">
        <v>45929.473611111112</v>
      </c>
      <c r="C3065" t="s">
        <v>13</v>
      </c>
      <c r="D3065" t="s">
        <v>43</v>
      </c>
      <c r="E3065" t="s">
        <v>29</v>
      </c>
      <c r="F3065" t="s">
        <v>25</v>
      </c>
      <c r="G3065">
        <v>43</v>
      </c>
      <c r="H3065">
        <v>306</v>
      </c>
      <c r="I3065">
        <v>257.86</v>
      </c>
      <c r="J3065" t="s">
        <v>61</v>
      </c>
      <c r="K3065">
        <v>2800</v>
      </c>
      <c r="L3065">
        <v>1500</v>
      </c>
      <c r="M3065" t="s">
        <v>27</v>
      </c>
    </row>
    <row r="3066" spans="1:13" x14ac:dyDescent="0.4">
      <c r="A3066">
        <v>103065</v>
      </c>
      <c r="B3066" s="1">
        <v>45723.181250000001</v>
      </c>
      <c r="C3066" t="s">
        <v>42</v>
      </c>
      <c r="D3066" t="s">
        <v>24</v>
      </c>
      <c r="E3066" t="s">
        <v>31</v>
      </c>
      <c r="F3066" t="s">
        <v>32</v>
      </c>
      <c r="G3066">
        <v>50</v>
      </c>
      <c r="H3066">
        <v>1155</v>
      </c>
      <c r="I3066">
        <v>747.18</v>
      </c>
      <c r="J3066" t="s">
        <v>59</v>
      </c>
      <c r="K3066">
        <v>3500</v>
      </c>
      <c r="L3066">
        <v>2200</v>
      </c>
      <c r="M3066" t="s">
        <v>33</v>
      </c>
    </row>
    <row r="3067" spans="1:13" x14ac:dyDescent="0.4">
      <c r="A3067">
        <v>103066</v>
      </c>
      <c r="B3067" s="1">
        <v>45905.927777777775</v>
      </c>
      <c r="C3067" t="s">
        <v>23</v>
      </c>
      <c r="D3067" t="s">
        <v>14</v>
      </c>
      <c r="E3067" t="s">
        <v>29</v>
      </c>
      <c r="F3067" t="s">
        <v>37</v>
      </c>
      <c r="G3067">
        <v>53</v>
      </c>
      <c r="H3067">
        <v>868</v>
      </c>
      <c r="I3067">
        <v>1745.1</v>
      </c>
      <c r="J3067" t="s">
        <v>21</v>
      </c>
      <c r="K3067">
        <v>6500</v>
      </c>
      <c r="L3067">
        <v>4200</v>
      </c>
      <c r="M3067" t="s">
        <v>38</v>
      </c>
    </row>
    <row r="3068" spans="1:13" x14ac:dyDescent="0.4">
      <c r="A3068">
        <v>103067</v>
      </c>
      <c r="B3068" s="1">
        <v>45813.3</v>
      </c>
      <c r="C3068" t="s">
        <v>45</v>
      </c>
      <c r="D3068" t="s">
        <v>46</v>
      </c>
      <c r="E3068" t="s">
        <v>31</v>
      </c>
      <c r="F3068" t="s">
        <v>20</v>
      </c>
      <c r="G3068">
        <v>42</v>
      </c>
      <c r="H3068">
        <v>548</v>
      </c>
      <c r="I3068">
        <v>1360.35</v>
      </c>
      <c r="J3068" t="s">
        <v>47</v>
      </c>
      <c r="K3068">
        <v>4500</v>
      </c>
      <c r="L3068">
        <v>2800</v>
      </c>
      <c r="M3068" t="s">
        <v>22</v>
      </c>
    </row>
    <row r="3069" spans="1:13" x14ac:dyDescent="0.4">
      <c r="A3069">
        <v>103068</v>
      </c>
      <c r="B3069" s="1">
        <v>45704.422222222223</v>
      </c>
      <c r="C3069" t="s">
        <v>19</v>
      </c>
      <c r="D3069" t="s">
        <v>55</v>
      </c>
      <c r="E3069" t="s">
        <v>15</v>
      </c>
      <c r="F3069" t="s">
        <v>25</v>
      </c>
      <c r="G3069">
        <v>69</v>
      </c>
      <c r="H3069">
        <v>327</v>
      </c>
      <c r="I3069">
        <v>267.18</v>
      </c>
      <c r="J3069" t="s">
        <v>57</v>
      </c>
      <c r="K3069">
        <v>600</v>
      </c>
      <c r="L3069">
        <v>350</v>
      </c>
      <c r="M3069" t="s">
        <v>27</v>
      </c>
    </row>
    <row r="3070" spans="1:13" x14ac:dyDescent="0.4">
      <c r="A3070">
        <v>103069</v>
      </c>
      <c r="B3070" s="1">
        <v>45858.09652777778</v>
      </c>
      <c r="C3070" t="s">
        <v>23</v>
      </c>
      <c r="D3070" t="s">
        <v>40</v>
      </c>
      <c r="E3070" t="s">
        <v>31</v>
      </c>
      <c r="F3070" t="s">
        <v>25</v>
      </c>
      <c r="G3070">
        <v>66</v>
      </c>
      <c r="H3070">
        <v>629</v>
      </c>
      <c r="I3070">
        <v>484.21</v>
      </c>
      <c r="J3070" t="s">
        <v>41</v>
      </c>
      <c r="K3070">
        <v>5500</v>
      </c>
      <c r="L3070">
        <v>3500</v>
      </c>
      <c r="M3070" t="s">
        <v>27</v>
      </c>
    </row>
    <row r="3071" spans="1:13" x14ac:dyDescent="0.4">
      <c r="A3071">
        <v>103070</v>
      </c>
      <c r="B3071" s="1">
        <v>45805.640277777777</v>
      </c>
      <c r="C3071" t="s">
        <v>48</v>
      </c>
      <c r="D3071" t="s">
        <v>40</v>
      </c>
      <c r="E3071" t="s">
        <v>15</v>
      </c>
      <c r="F3071" t="s">
        <v>20</v>
      </c>
      <c r="G3071">
        <v>84</v>
      </c>
      <c r="H3071">
        <v>1104</v>
      </c>
      <c r="I3071">
        <v>728.11</v>
      </c>
      <c r="J3071" t="s">
        <v>52</v>
      </c>
      <c r="K3071">
        <v>1500</v>
      </c>
      <c r="L3071">
        <v>800</v>
      </c>
      <c r="M3071" t="s">
        <v>22</v>
      </c>
    </row>
    <row r="3072" spans="1:13" x14ac:dyDescent="0.4">
      <c r="A3072">
        <v>103071</v>
      </c>
      <c r="B3072" s="1">
        <v>45781.804166666669</v>
      </c>
      <c r="C3072" t="s">
        <v>39</v>
      </c>
      <c r="D3072" t="s">
        <v>40</v>
      </c>
      <c r="E3072" t="s">
        <v>31</v>
      </c>
      <c r="F3072" t="s">
        <v>32</v>
      </c>
      <c r="G3072">
        <v>94</v>
      </c>
      <c r="H3072">
        <v>564</v>
      </c>
      <c r="I3072">
        <v>369.62</v>
      </c>
      <c r="J3072" t="s">
        <v>52</v>
      </c>
      <c r="K3072">
        <v>1500</v>
      </c>
      <c r="L3072">
        <v>800</v>
      </c>
      <c r="M3072" t="s">
        <v>33</v>
      </c>
    </row>
    <row r="3073" spans="1:13" x14ac:dyDescent="0.4">
      <c r="A3073">
        <v>103072</v>
      </c>
      <c r="B3073" s="1">
        <v>45658.450694444444</v>
      </c>
      <c r="C3073" t="s">
        <v>45</v>
      </c>
      <c r="D3073" t="s">
        <v>46</v>
      </c>
      <c r="E3073" t="s">
        <v>29</v>
      </c>
      <c r="F3073" t="s">
        <v>25</v>
      </c>
      <c r="G3073">
        <v>42</v>
      </c>
      <c r="H3073">
        <v>907</v>
      </c>
      <c r="I3073">
        <v>348.16</v>
      </c>
      <c r="J3073" t="s">
        <v>53</v>
      </c>
      <c r="K3073">
        <v>15000</v>
      </c>
      <c r="L3073">
        <v>9500</v>
      </c>
      <c r="M3073" t="s">
        <v>27</v>
      </c>
    </row>
    <row r="3074" spans="1:13" x14ac:dyDescent="0.4">
      <c r="A3074">
        <v>103073</v>
      </c>
      <c r="B3074" s="1">
        <v>45904.720138888886</v>
      </c>
      <c r="C3074" t="s">
        <v>34</v>
      </c>
      <c r="D3074" t="s">
        <v>35</v>
      </c>
      <c r="E3074" t="s">
        <v>29</v>
      </c>
      <c r="F3074" t="s">
        <v>37</v>
      </c>
      <c r="G3074">
        <v>73</v>
      </c>
      <c r="H3074">
        <v>569</v>
      </c>
      <c r="I3074">
        <v>2457.19</v>
      </c>
      <c r="J3074" t="s">
        <v>49</v>
      </c>
      <c r="K3074">
        <v>8500</v>
      </c>
      <c r="L3074">
        <v>5500</v>
      </c>
      <c r="M3074" t="s">
        <v>38</v>
      </c>
    </row>
    <row r="3075" spans="1:13" x14ac:dyDescent="0.4">
      <c r="A3075">
        <v>103074</v>
      </c>
      <c r="B3075" s="1">
        <v>46000.703472222223</v>
      </c>
      <c r="C3075" t="s">
        <v>42</v>
      </c>
      <c r="D3075" t="s">
        <v>35</v>
      </c>
      <c r="E3075" t="s">
        <v>29</v>
      </c>
      <c r="F3075" t="s">
        <v>37</v>
      </c>
      <c r="G3075">
        <v>77</v>
      </c>
      <c r="H3075">
        <v>883</v>
      </c>
      <c r="I3075">
        <v>433.71</v>
      </c>
      <c r="J3075" t="s">
        <v>36</v>
      </c>
      <c r="K3075">
        <v>12000</v>
      </c>
      <c r="L3075">
        <v>8000</v>
      </c>
      <c r="M3075" t="s">
        <v>38</v>
      </c>
    </row>
    <row r="3076" spans="1:13" x14ac:dyDescent="0.4">
      <c r="A3076">
        <v>103075</v>
      </c>
      <c r="B3076" s="1">
        <v>45785.411805555559</v>
      </c>
      <c r="C3076" t="s">
        <v>39</v>
      </c>
      <c r="D3076" t="s">
        <v>28</v>
      </c>
      <c r="E3076" t="s">
        <v>29</v>
      </c>
      <c r="F3076" t="s">
        <v>20</v>
      </c>
      <c r="G3076">
        <v>6</v>
      </c>
      <c r="H3076">
        <v>1159</v>
      </c>
      <c r="I3076">
        <v>608.88</v>
      </c>
      <c r="J3076" t="s">
        <v>30</v>
      </c>
      <c r="K3076">
        <v>450</v>
      </c>
      <c r="L3076">
        <v>200</v>
      </c>
      <c r="M3076" t="s">
        <v>22</v>
      </c>
    </row>
    <row r="3077" spans="1:13" x14ac:dyDescent="0.4">
      <c r="A3077">
        <v>103076</v>
      </c>
      <c r="B3077" s="1">
        <v>45848.969444444447</v>
      </c>
      <c r="C3077" t="s">
        <v>34</v>
      </c>
      <c r="D3077" t="s">
        <v>55</v>
      </c>
      <c r="E3077" t="s">
        <v>29</v>
      </c>
      <c r="F3077" t="s">
        <v>37</v>
      </c>
      <c r="G3077">
        <v>70</v>
      </c>
      <c r="H3077">
        <v>964</v>
      </c>
      <c r="I3077">
        <v>479.3</v>
      </c>
      <c r="J3077" t="s">
        <v>56</v>
      </c>
      <c r="K3077">
        <v>850</v>
      </c>
      <c r="L3077">
        <v>550</v>
      </c>
      <c r="M3077" t="s">
        <v>38</v>
      </c>
    </row>
    <row r="3078" spans="1:13" x14ac:dyDescent="0.4">
      <c r="A3078">
        <v>103077</v>
      </c>
      <c r="B3078" s="1">
        <v>45724.927083333336</v>
      </c>
      <c r="C3078" t="s">
        <v>13</v>
      </c>
      <c r="D3078" t="s">
        <v>43</v>
      </c>
      <c r="E3078" t="s">
        <v>29</v>
      </c>
      <c r="F3078" t="s">
        <v>16</v>
      </c>
      <c r="G3078">
        <v>30</v>
      </c>
      <c r="H3078">
        <v>966</v>
      </c>
      <c r="I3078">
        <v>1001.8</v>
      </c>
      <c r="J3078" t="s">
        <v>61</v>
      </c>
      <c r="K3078">
        <v>2800</v>
      </c>
      <c r="L3078">
        <v>1500</v>
      </c>
      <c r="M3078" t="s">
        <v>18</v>
      </c>
    </row>
    <row r="3079" spans="1:13" x14ac:dyDescent="0.4">
      <c r="A3079">
        <v>103078</v>
      </c>
      <c r="B3079" s="1">
        <v>45661.425000000003</v>
      </c>
      <c r="C3079" t="s">
        <v>13</v>
      </c>
      <c r="D3079" t="s">
        <v>14</v>
      </c>
      <c r="E3079" t="s">
        <v>15</v>
      </c>
      <c r="F3079" t="s">
        <v>25</v>
      </c>
      <c r="G3079">
        <v>90</v>
      </c>
      <c r="H3079">
        <v>966</v>
      </c>
      <c r="I3079">
        <v>1056.1500000000001</v>
      </c>
      <c r="J3079" t="s">
        <v>17</v>
      </c>
      <c r="K3079">
        <v>3200</v>
      </c>
      <c r="L3079">
        <v>2000</v>
      </c>
      <c r="M3079" t="s">
        <v>27</v>
      </c>
    </row>
    <row r="3080" spans="1:13" x14ac:dyDescent="0.4">
      <c r="A3080">
        <v>103079</v>
      </c>
      <c r="B3080" s="1">
        <v>45960.597222222219</v>
      </c>
      <c r="C3080" t="s">
        <v>23</v>
      </c>
      <c r="D3080" t="s">
        <v>14</v>
      </c>
      <c r="E3080" t="s">
        <v>29</v>
      </c>
      <c r="F3080" t="s">
        <v>32</v>
      </c>
      <c r="G3080">
        <v>12</v>
      </c>
      <c r="H3080">
        <v>386</v>
      </c>
      <c r="I3080">
        <v>2052.4499999999998</v>
      </c>
      <c r="J3080" t="s">
        <v>21</v>
      </c>
      <c r="K3080">
        <v>6500</v>
      </c>
      <c r="L3080">
        <v>4200</v>
      </c>
      <c r="M3080" t="s">
        <v>33</v>
      </c>
    </row>
    <row r="3081" spans="1:13" x14ac:dyDescent="0.4">
      <c r="A3081">
        <v>103080</v>
      </c>
      <c r="B3081" s="1">
        <v>45951.315972222219</v>
      </c>
      <c r="C3081" t="s">
        <v>39</v>
      </c>
      <c r="D3081" t="s">
        <v>24</v>
      </c>
      <c r="E3081" t="s">
        <v>15</v>
      </c>
      <c r="F3081" t="s">
        <v>20</v>
      </c>
      <c r="G3081">
        <v>27</v>
      </c>
      <c r="H3081">
        <v>637</v>
      </c>
      <c r="I3081">
        <v>493.32</v>
      </c>
      <c r="J3081" t="s">
        <v>60</v>
      </c>
      <c r="K3081">
        <v>25000</v>
      </c>
      <c r="L3081">
        <v>18000</v>
      </c>
      <c r="M3081" t="s">
        <v>22</v>
      </c>
    </row>
    <row r="3082" spans="1:13" x14ac:dyDescent="0.4">
      <c r="A3082">
        <v>103081</v>
      </c>
      <c r="B3082" s="1">
        <v>45800.190972222219</v>
      </c>
      <c r="C3082" t="s">
        <v>39</v>
      </c>
      <c r="D3082" t="s">
        <v>14</v>
      </c>
      <c r="E3082" t="s">
        <v>31</v>
      </c>
      <c r="F3082" t="s">
        <v>20</v>
      </c>
      <c r="G3082">
        <v>51</v>
      </c>
      <c r="H3082">
        <v>533</v>
      </c>
      <c r="I3082">
        <v>478.2</v>
      </c>
      <c r="J3082" t="s">
        <v>21</v>
      </c>
      <c r="K3082">
        <v>6500</v>
      </c>
      <c r="L3082">
        <v>4200</v>
      </c>
      <c r="M3082" t="s">
        <v>22</v>
      </c>
    </row>
    <row r="3083" spans="1:13" x14ac:dyDescent="0.4">
      <c r="A3083">
        <v>103082</v>
      </c>
      <c r="B3083" s="1">
        <v>45848.193749999999</v>
      </c>
      <c r="C3083" t="s">
        <v>23</v>
      </c>
      <c r="D3083" t="s">
        <v>24</v>
      </c>
      <c r="E3083" t="s">
        <v>29</v>
      </c>
      <c r="F3083" t="s">
        <v>20</v>
      </c>
      <c r="G3083">
        <v>30</v>
      </c>
      <c r="H3083">
        <v>1158</v>
      </c>
      <c r="I3083">
        <v>609.55999999999995</v>
      </c>
      <c r="J3083" t="s">
        <v>59</v>
      </c>
      <c r="K3083">
        <v>3500</v>
      </c>
      <c r="L3083">
        <v>2200</v>
      </c>
      <c r="M3083" t="s">
        <v>22</v>
      </c>
    </row>
    <row r="3084" spans="1:13" x14ac:dyDescent="0.4">
      <c r="A3084">
        <v>103083</v>
      </c>
      <c r="B3084" s="1">
        <v>45678.036805555559</v>
      </c>
      <c r="C3084" t="s">
        <v>39</v>
      </c>
      <c r="D3084" t="s">
        <v>40</v>
      </c>
      <c r="E3084" t="s">
        <v>31</v>
      </c>
      <c r="F3084" t="s">
        <v>37</v>
      </c>
      <c r="G3084">
        <v>52</v>
      </c>
      <c r="H3084">
        <v>456</v>
      </c>
      <c r="I3084">
        <v>755.46</v>
      </c>
      <c r="J3084" t="s">
        <v>41</v>
      </c>
      <c r="K3084">
        <v>5500</v>
      </c>
      <c r="L3084">
        <v>3500</v>
      </c>
      <c r="M3084" t="s">
        <v>38</v>
      </c>
    </row>
    <row r="3085" spans="1:13" x14ac:dyDescent="0.4">
      <c r="A3085">
        <v>103084</v>
      </c>
      <c r="B3085" s="1">
        <v>45884.34375</v>
      </c>
      <c r="C3085" t="s">
        <v>39</v>
      </c>
      <c r="D3085" t="s">
        <v>40</v>
      </c>
      <c r="E3085" t="s">
        <v>15</v>
      </c>
      <c r="F3085" t="s">
        <v>25</v>
      </c>
      <c r="G3085">
        <v>82</v>
      </c>
      <c r="H3085">
        <v>618</v>
      </c>
      <c r="I3085">
        <v>2552.1799999999998</v>
      </c>
      <c r="J3085" t="s">
        <v>41</v>
      </c>
      <c r="K3085">
        <v>5500</v>
      </c>
      <c r="L3085">
        <v>3500</v>
      </c>
      <c r="M3085" t="s">
        <v>27</v>
      </c>
    </row>
    <row r="3086" spans="1:13" x14ac:dyDescent="0.4">
      <c r="A3086">
        <v>103085</v>
      </c>
      <c r="B3086" s="1">
        <v>45970.572916666664</v>
      </c>
      <c r="C3086" t="s">
        <v>34</v>
      </c>
      <c r="D3086" t="s">
        <v>40</v>
      </c>
      <c r="E3086" t="s">
        <v>29</v>
      </c>
      <c r="F3086" t="s">
        <v>25</v>
      </c>
      <c r="G3086">
        <v>8</v>
      </c>
      <c r="H3086">
        <v>666</v>
      </c>
      <c r="I3086">
        <v>500.2</v>
      </c>
      <c r="J3086" t="s">
        <v>41</v>
      </c>
      <c r="K3086">
        <v>5500</v>
      </c>
      <c r="L3086">
        <v>3500</v>
      </c>
      <c r="M3086" t="s">
        <v>27</v>
      </c>
    </row>
    <row r="3087" spans="1:13" x14ac:dyDescent="0.4">
      <c r="A3087">
        <v>103086</v>
      </c>
      <c r="B3087" s="1">
        <v>45774.085416666669</v>
      </c>
      <c r="C3087" t="s">
        <v>42</v>
      </c>
      <c r="D3087" t="s">
        <v>40</v>
      </c>
      <c r="E3087" t="s">
        <v>15</v>
      </c>
      <c r="F3087" t="s">
        <v>25</v>
      </c>
      <c r="G3087">
        <v>63</v>
      </c>
      <c r="H3087">
        <v>386</v>
      </c>
      <c r="I3087">
        <v>306.27</v>
      </c>
      <c r="J3087" t="s">
        <v>41</v>
      </c>
      <c r="K3087">
        <v>5500</v>
      </c>
      <c r="L3087">
        <v>3500</v>
      </c>
      <c r="M3087" t="s">
        <v>27</v>
      </c>
    </row>
    <row r="3088" spans="1:13" x14ac:dyDescent="0.4">
      <c r="A3088">
        <v>103087</v>
      </c>
      <c r="B3088" s="1">
        <v>45959.669444444444</v>
      </c>
      <c r="C3088" t="s">
        <v>13</v>
      </c>
      <c r="D3088" t="s">
        <v>24</v>
      </c>
      <c r="E3088" t="s">
        <v>15</v>
      </c>
      <c r="F3088" t="s">
        <v>20</v>
      </c>
      <c r="G3088">
        <v>78</v>
      </c>
      <c r="H3088">
        <v>450</v>
      </c>
      <c r="I3088">
        <v>488.18</v>
      </c>
      <c r="J3088" t="s">
        <v>59</v>
      </c>
      <c r="K3088">
        <v>3500</v>
      </c>
      <c r="L3088">
        <v>2200</v>
      </c>
      <c r="M3088" t="s">
        <v>22</v>
      </c>
    </row>
    <row r="3089" spans="1:13" x14ac:dyDescent="0.4">
      <c r="A3089">
        <v>103088</v>
      </c>
      <c r="B3089" s="1">
        <v>45799.536805555559</v>
      </c>
      <c r="C3089" t="s">
        <v>50</v>
      </c>
      <c r="D3089" t="s">
        <v>55</v>
      </c>
      <c r="E3089" t="s">
        <v>29</v>
      </c>
      <c r="F3089" t="s">
        <v>37</v>
      </c>
      <c r="G3089">
        <v>34</v>
      </c>
      <c r="H3089">
        <v>953</v>
      </c>
      <c r="I3089">
        <v>1032.06</v>
      </c>
      <c r="J3089" t="s">
        <v>56</v>
      </c>
      <c r="K3089">
        <v>850</v>
      </c>
      <c r="L3089">
        <v>550</v>
      </c>
      <c r="M3089" t="s">
        <v>38</v>
      </c>
    </row>
    <row r="3090" spans="1:13" x14ac:dyDescent="0.4">
      <c r="A3090">
        <v>103089</v>
      </c>
      <c r="B3090" s="1">
        <v>45696.831250000003</v>
      </c>
      <c r="C3090" t="s">
        <v>23</v>
      </c>
      <c r="D3090" t="s">
        <v>40</v>
      </c>
      <c r="E3090" t="s">
        <v>15</v>
      </c>
      <c r="F3090" t="s">
        <v>37</v>
      </c>
      <c r="G3090">
        <v>98</v>
      </c>
      <c r="H3090">
        <v>777</v>
      </c>
      <c r="I3090">
        <v>461.75</v>
      </c>
      <c r="J3090" t="s">
        <v>52</v>
      </c>
      <c r="K3090">
        <v>1500</v>
      </c>
      <c r="L3090">
        <v>800</v>
      </c>
      <c r="M3090" t="s">
        <v>38</v>
      </c>
    </row>
    <row r="3091" spans="1:13" x14ac:dyDescent="0.4">
      <c r="A3091">
        <v>103090</v>
      </c>
      <c r="B3091" s="1">
        <v>46012.804166666669</v>
      </c>
      <c r="C3091" t="s">
        <v>45</v>
      </c>
      <c r="D3091" t="s">
        <v>55</v>
      </c>
      <c r="E3091" t="s">
        <v>15</v>
      </c>
      <c r="F3091" t="s">
        <v>20</v>
      </c>
      <c r="G3091">
        <v>58</v>
      </c>
      <c r="H3091">
        <v>667</v>
      </c>
      <c r="I3091">
        <v>576.47</v>
      </c>
      <c r="J3091" t="s">
        <v>57</v>
      </c>
      <c r="K3091">
        <v>600</v>
      </c>
      <c r="L3091">
        <v>350</v>
      </c>
      <c r="M3091" t="s">
        <v>22</v>
      </c>
    </row>
    <row r="3092" spans="1:13" x14ac:dyDescent="0.4">
      <c r="A3092">
        <v>103091</v>
      </c>
      <c r="B3092" s="1">
        <v>45909.977777777778</v>
      </c>
      <c r="C3092" t="s">
        <v>13</v>
      </c>
      <c r="D3092" t="s">
        <v>24</v>
      </c>
      <c r="E3092" t="s">
        <v>31</v>
      </c>
      <c r="F3092" t="s">
        <v>37</v>
      </c>
      <c r="G3092">
        <v>80</v>
      </c>
      <c r="H3092">
        <v>1021</v>
      </c>
      <c r="I3092">
        <v>1065.3599999999999</v>
      </c>
      <c r="J3092" t="s">
        <v>60</v>
      </c>
      <c r="K3092">
        <v>25000</v>
      </c>
      <c r="L3092">
        <v>18000</v>
      </c>
      <c r="M3092" t="s">
        <v>38</v>
      </c>
    </row>
    <row r="3093" spans="1:13" x14ac:dyDescent="0.4">
      <c r="A3093">
        <v>103092</v>
      </c>
      <c r="B3093" s="1">
        <v>45990.397916666669</v>
      </c>
      <c r="C3093" t="s">
        <v>13</v>
      </c>
      <c r="D3093" t="s">
        <v>40</v>
      </c>
      <c r="E3093" t="s">
        <v>15</v>
      </c>
      <c r="F3093" t="s">
        <v>32</v>
      </c>
      <c r="G3093">
        <v>87</v>
      </c>
      <c r="H3093">
        <v>771</v>
      </c>
      <c r="I3093">
        <v>781.17</v>
      </c>
      <c r="J3093" t="s">
        <v>52</v>
      </c>
      <c r="K3093">
        <v>1500</v>
      </c>
      <c r="L3093">
        <v>800</v>
      </c>
      <c r="M3093" t="s">
        <v>33</v>
      </c>
    </row>
    <row r="3094" spans="1:13" x14ac:dyDescent="0.4">
      <c r="A3094">
        <v>103093</v>
      </c>
      <c r="B3094" s="1">
        <v>45864.37777777778</v>
      </c>
      <c r="C3094" t="s">
        <v>42</v>
      </c>
      <c r="D3094" t="s">
        <v>40</v>
      </c>
      <c r="E3094" t="s">
        <v>29</v>
      </c>
      <c r="F3094" t="s">
        <v>20</v>
      </c>
      <c r="G3094">
        <v>85</v>
      </c>
      <c r="H3094">
        <v>495</v>
      </c>
      <c r="I3094">
        <v>693.58</v>
      </c>
      <c r="J3094" t="s">
        <v>41</v>
      </c>
      <c r="K3094">
        <v>5500</v>
      </c>
      <c r="L3094">
        <v>3500</v>
      </c>
      <c r="M3094" t="s">
        <v>22</v>
      </c>
    </row>
    <row r="3095" spans="1:13" x14ac:dyDescent="0.4">
      <c r="A3095">
        <v>103094</v>
      </c>
      <c r="B3095" s="1">
        <v>45867.175694444442</v>
      </c>
      <c r="C3095" t="s">
        <v>13</v>
      </c>
      <c r="D3095" t="s">
        <v>35</v>
      </c>
      <c r="E3095" t="s">
        <v>29</v>
      </c>
      <c r="F3095" t="s">
        <v>32</v>
      </c>
      <c r="G3095">
        <v>48</v>
      </c>
      <c r="H3095">
        <v>1089</v>
      </c>
      <c r="I3095">
        <v>1407.6</v>
      </c>
      <c r="J3095" t="s">
        <v>36</v>
      </c>
      <c r="K3095">
        <v>12000</v>
      </c>
      <c r="L3095">
        <v>8000</v>
      </c>
      <c r="M3095" t="s">
        <v>33</v>
      </c>
    </row>
    <row r="3096" spans="1:13" x14ac:dyDescent="0.4">
      <c r="A3096">
        <v>103095</v>
      </c>
      <c r="B3096" s="1">
        <v>45772.62222222222</v>
      </c>
      <c r="C3096" t="s">
        <v>48</v>
      </c>
      <c r="D3096" t="s">
        <v>35</v>
      </c>
      <c r="E3096" t="s">
        <v>15</v>
      </c>
      <c r="F3096" t="s">
        <v>25</v>
      </c>
      <c r="G3096">
        <v>49</v>
      </c>
      <c r="H3096">
        <v>1116</v>
      </c>
      <c r="I3096">
        <v>1128.5999999999999</v>
      </c>
      <c r="J3096" t="s">
        <v>49</v>
      </c>
      <c r="K3096">
        <v>8500</v>
      </c>
      <c r="L3096">
        <v>5500</v>
      </c>
      <c r="M3096" t="s">
        <v>27</v>
      </c>
    </row>
    <row r="3097" spans="1:13" x14ac:dyDescent="0.4">
      <c r="A3097">
        <v>103096</v>
      </c>
      <c r="B3097" s="1">
        <v>45882.384722222225</v>
      </c>
      <c r="C3097" t="s">
        <v>19</v>
      </c>
      <c r="D3097" t="s">
        <v>55</v>
      </c>
      <c r="E3097" t="s">
        <v>15</v>
      </c>
      <c r="F3097" t="s">
        <v>32</v>
      </c>
      <c r="G3097">
        <v>54</v>
      </c>
      <c r="H3097">
        <v>335</v>
      </c>
      <c r="I3097">
        <v>921.99</v>
      </c>
      <c r="J3097" t="s">
        <v>58</v>
      </c>
      <c r="K3097">
        <v>1200</v>
      </c>
      <c r="L3097">
        <v>800</v>
      </c>
      <c r="M3097" t="s">
        <v>33</v>
      </c>
    </row>
    <row r="3098" spans="1:13" x14ac:dyDescent="0.4">
      <c r="A3098">
        <v>103097</v>
      </c>
      <c r="B3098" s="1">
        <v>45791.205555555556</v>
      </c>
      <c r="C3098" t="s">
        <v>19</v>
      </c>
      <c r="D3098" t="s">
        <v>14</v>
      </c>
      <c r="E3098" t="s">
        <v>29</v>
      </c>
      <c r="F3098" t="s">
        <v>25</v>
      </c>
      <c r="G3098">
        <v>76</v>
      </c>
      <c r="H3098">
        <v>1082</v>
      </c>
      <c r="I3098">
        <v>877.1</v>
      </c>
      <c r="J3098" t="s">
        <v>21</v>
      </c>
      <c r="K3098">
        <v>6500</v>
      </c>
      <c r="L3098">
        <v>4200</v>
      </c>
      <c r="M3098" t="s">
        <v>27</v>
      </c>
    </row>
    <row r="3099" spans="1:13" x14ac:dyDescent="0.4">
      <c r="A3099">
        <v>103098</v>
      </c>
      <c r="B3099" s="1">
        <v>45908.032638888886</v>
      </c>
      <c r="C3099" t="s">
        <v>34</v>
      </c>
      <c r="D3099" t="s">
        <v>40</v>
      </c>
      <c r="E3099" t="s">
        <v>29</v>
      </c>
      <c r="F3099" t="s">
        <v>16</v>
      </c>
      <c r="G3099">
        <v>96</v>
      </c>
      <c r="H3099">
        <v>303</v>
      </c>
      <c r="I3099">
        <v>1014.3</v>
      </c>
      <c r="J3099" t="s">
        <v>41</v>
      </c>
      <c r="K3099">
        <v>5500</v>
      </c>
      <c r="L3099">
        <v>3500</v>
      </c>
      <c r="M3099" t="s">
        <v>18</v>
      </c>
    </row>
    <row r="3100" spans="1:13" x14ac:dyDescent="0.4">
      <c r="A3100">
        <v>103099</v>
      </c>
      <c r="B3100" s="1">
        <v>45876.506249999999</v>
      </c>
      <c r="C3100" t="s">
        <v>34</v>
      </c>
      <c r="D3100" t="s">
        <v>14</v>
      </c>
      <c r="E3100" t="s">
        <v>29</v>
      </c>
      <c r="F3100" t="s">
        <v>16</v>
      </c>
      <c r="G3100">
        <v>80</v>
      </c>
      <c r="H3100">
        <v>569</v>
      </c>
      <c r="I3100">
        <v>2324.7399999999998</v>
      </c>
      <c r="J3100" t="s">
        <v>17</v>
      </c>
      <c r="K3100">
        <v>3200</v>
      </c>
      <c r="L3100">
        <v>2000</v>
      </c>
      <c r="M3100" t="s">
        <v>18</v>
      </c>
    </row>
    <row r="3101" spans="1:13" x14ac:dyDescent="0.4">
      <c r="A3101">
        <v>103100</v>
      </c>
      <c r="B3101" s="1">
        <v>45748.145833333336</v>
      </c>
      <c r="C3101" t="s">
        <v>34</v>
      </c>
      <c r="D3101" t="s">
        <v>40</v>
      </c>
      <c r="E3101" t="s">
        <v>15</v>
      </c>
      <c r="F3101" t="s">
        <v>16</v>
      </c>
      <c r="G3101">
        <v>64</v>
      </c>
      <c r="H3101">
        <v>554</v>
      </c>
      <c r="I3101">
        <v>470.07</v>
      </c>
      <c r="J3101" t="s">
        <v>41</v>
      </c>
      <c r="K3101">
        <v>5500</v>
      </c>
      <c r="L3101">
        <v>3500</v>
      </c>
      <c r="M3101" t="s">
        <v>18</v>
      </c>
    </row>
    <row r="3102" spans="1:13" x14ac:dyDescent="0.4">
      <c r="A3102">
        <v>103101</v>
      </c>
      <c r="B3102" s="1">
        <v>46011.976388888892</v>
      </c>
      <c r="C3102" t="s">
        <v>19</v>
      </c>
      <c r="D3102" t="s">
        <v>28</v>
      </c>
      <c r="E3102" t="s">
        <v>15</v>
      </c>
      <c r="F3102" t="s">
        <v>37</v>
      </c>
      <c r="G3102">
        <v>46</v>
      </c>
      <c r="H3102">
        <v>1179</v>
      </c>
      <c r="I3102">
        <v>964.12</v>
      </c>
      <c r="J3102" t="s">
        <v>30</v>
      </c>
      <c r="K3102">
        <v>450</v>
      </c>
      <c r="L3102">
        <v>200</v>
      </c>
      <c r="M3102" t="s">
        <v>38</v>
      </c>
    </row>
    <row r="3103" spans="1:13" x14ac:dyDescent="0.4">
      <c r="A3103">
        <v>103102</v>
      </c>
      <c r="B3103" s="1">
        <v>45703.319444444445</v>
      </c>
      <c r="C3103" t="s">
        <v>39</v>
      </c>
      <c r="D3103" t="s">
        <v>35</v>
      </c>
      <c r="E3103" t="s">
        <v>15</v>
      </c>
      <c r="F3103" t="s">
        <v>20</v>
      </c>
      <c r="G3103">
        <v>61</v>
      </c>
      <c r="H3103">
        <v>854</v>
      </c>
      <c r="I3103">
        <v>2449.9499999999998</v>
      </c>
      <c r="J3103" t="s">
        <v>49</v>
      </c>
      <c r="K3103">
        <v>8500</v>
      </c>
      <c r="L3103">
        <v>5500</v>
      </c>
      <c r="M3103" t="s">
        <v>22</v>
      </c>
    </row>
    <row r="3104" spans="1:13" x14ac:dyDescent="0.4">
      <c r="A3104">
        <v>103103</v>
      </c>
      <c r="B3104" s="1">
        <v>45695.807638888888</v>
      </c>
      <c r="C3104" t="s">
        <v>34</v>
      </c>
      <c r="D3104" t="s">
        <v>43</v>
      </c>
      <c r="E3104" t="s">
        <v>31</v>
      </c>
      <c r="F3104" t="s">
        <v>25</v>
      </c>
      <c r="G3104">
        <v>39</v>
      </c>
      <c r="H3104">
        <v>406</v>
      </c>
      <c r="I3104">
        <v>2395.09</v>
      </c>
      <c r="J3104" t="s">
        <v>51</v>
      </c>
      <c r="K3104">
        <v>1800</v>
      </c>
      <c r="L3104">
        <v>900</v>
      </c>
      <c r="M3104" t="s">
        <v>27</v>
      </c>
    </row>
    <row r="3105" spans="1:13" x14ac:dyDescent="0.4">
      <c r="A3105">
        <v>103104</v>
      </c>
      <c r="B3105" s="1">
        <v>45799.097222222219</v>
      </c>
      <c r="C3105" t="s">
        <v>34</v>
      </c>
      <c r="D3105" t="s">
        <v>46</v>
      </c>
      <c r="E3105" t="s">
        <v>29</v>
      </c>
      <c r="F3105" t="s">
        <v>37</v>
      </c>
      <c r="G3105">
        <v>20</v>
      </c>
      <c r="H3105">
        <v>1063</v>
      </c>
      <c r="I3105">
        <v>512.74</v>
      </c>
      <c r="J3105" t="s">
        <v>47</v>
      </c>
      <c r="K3105">
        <v>4500</v>
      </c>
      <c r="L3105">
        <v>2800</v>
      </c>
      <c r="M3105" t="s">
        <v>38</v>
      </c>
    </row>
    <row r="3106" spans="1:13" x14ac:dyDescent="0.4">
      <c r="A3106">
        <v>103105</v>
      </c>
      <c r="B3106" s="1">
        <v>45757.802777777775</v>
      </c>
      <c r="C3106" t="s">
        <v>39</v>
      </c>
      <c r="D3106" t="s">
        <v>55</v>
      </c>
      <c r="E3106" t="s">
        <v>31</v>
      </c>
      <c r="F3106" t="s">
        <v>32</v>
      </c>
      <c r="G3106">
        <v>85</v>
      </c>
      <c r="H3106">
        <v>873</v>
      </c>
      <c r="I3106">
        <v>526.82000000000005</v>
      </c>
      <c r="J3106" t="s">
        <v>57</v>
      </c>
      <c r="K3106">
        <v>600</v>
      </c>
      <c r="L3106">
        <v>350</v>
      </c>
      <c r="M3106" t="s">
        <v>33</v>
      </c>
    </row>
    <row r="3107" spans="1:13" x14ac:dyDescent="0.4">
      <c r="A3107">
        <v>103106</v>
      </c>
      <c r="B3107" s="1">
        <v>45985.901388888888</v>
      </c>
      <c r="C3107" t="s">
        <v>19</v>
      </c>
      <c r="D3107" t="s">
        <v>46</v>
      </c>
      <c r="E3107" t="s">
        <v>29</v>
      </c>
      <c r="F3107" t="s">
        <v>16</v>
      </c>
      <c r="G3107">
        <v>78</v>
      </c>
      <c r="H3107">
        <v>1070</v>
      </c>
      <c r="I3107">
        <v>393.02</v>
      </c>
      <c r="J3107" t="s">
        <v>53</v>
      </c>
      <c r="K3107">
        <v>15000</v>
      </c>
      <c r="L3107">
        <v>9500</v>
      </c>
      <c r="M3107" t="s">
        <v>18</v>
      </c>
    </row>
    <row r="3108" spans="1:13" x14ac:dyDescent="0.4">
      <c r="A3108">
        <v>103107</v>
      </c>
      <c r="B3108" s="1">
        <v>45847.102083333331</v>
      </c>
      <c r="C3108" t="s">
        <v>34</v>
      </c>
      <c r="D3108" t="s">
        <v>14</v>
      </c>
      <c r="E3108" t="s">
        <v>15</v>
      </c>
      <c r="F3108" t="s">
        <v>25</v>
      </c>
      <c r="G3108">
        <v>23</v>
      </c>
      <c r="H3108">
        <v>1147</v>
      </c>
      <c r="I3108">
        <v>909.33</v>
      </c>
      <c r="J3108" t="s">
        <v>21</v>
      </c>
      <c r="K3108">
        <v>6500</v>
      </c>
      <c r="L3108">
        <v>4200</v>
      </c>
      <c r="M3108" t="s">
        <v>27</v>
      </c>
    </row>
    <row r="3109" spans="1:13" x14ac:dyDescent="0.4">
      <c r="A3109">
        <v>103108</v>
      </c>
      <c r="B3109" s="1">
        <v>45692.638194444444</v>
      </c>
      <c r="C3109" t="s">
        <v>45</v>
      </c>
      <c r="D3109" t="s">
        <v>35</v>
      </c>
      <c r="E3109" t="s">
        <v>29</v>
      </c>
      <c r="F3109" t="s">
        <v>37</v>
      </c>
      <c r="G3109">
        <v>76</v>
      </c>
      <c r="H3109">
        <v>847</v>
      </c>
      <c r="I3109">
        <v>720.66</v>
      </c>
      <c r="J3109" t="s">
        <v>36</v>
      </c>
      <c r="K3109">
        <v>12000</v>
      </c>
      <c r="L3109">
        <v>8000</v>
      </c>
      <c r="M3109" t="s">
        <v>38</v>
      </c>
    </row>
    <row r="3110" spans="1:13" x14ac:dyDescent="0.4">
      <c r="A3110">
        <v>103109</v>
      </c>
      <c r="B3110" s="1">
        <v>45804.480555555558</v>
      </c>
      <c r="C3110" t="s">
        <v>39</v>
      </c>
      <c r="D3110" t="s">
        <v>43</v>
      </c>
      <c r="E3110" t="s">
        <v>29</v>
      </c>
      <c r="F3110" t="s">
        <v>20</v>
      </c>
      <c r="G3110">
        <v>74</v>
      </c>
      <c r="H3110">
        <v>802</v>
      </c>
      <c r="I3110">
        <v>136.09</v>
      </c>
      <c r="J3110" t="s">
        <v>51</v>
      </c>
      <c r="K3110">
        <v>1800</v>
      </c>
      <c r="L3110">
        <v>900</v>
      </c>
      <c r="M3110" t="s">
        <v>22</v>
      </c>
    </row>
    <row r="3111" spans="1:13" x14ac:dyDescent="0.4">
      <c r="A3111">
        <v>103110</v>
      </c>
      <c r="B3111" s="1">
        <v>45687.536111111112</v>
      </c>
      <c r="C3111" t="s">
        <v>42</v>
      </c>
      <c r="D3111" t="s">
        <v>46</v>
      </c>
      <c r="E3111" t="s">
        <v>15</v>
      </c>
      <c r="F3111" t="s">
        <v>37</v>
      </c>
      <c r="G3111">
        <v>53</v>
      </c>
      <c r="H3111">
        <v>837</v>
      </c>
      <c r="I3111">
        <v>513.61</v>
      </c>
      <c r="J3111" t="s">
        <v>47</v>
      </c>
      <c r="K3111">
        <v>4500</v>
      </c>
      <c r="L3111">
        <v>2800</v>
      </c>
      <c r="M3111" t="s">
        <v>38</v>
      </c>
    </row>
    <row r="3112" spans="1:13" x14ac:dyDescent="0.4">
      <c r="A3112">
        <v>103111</v>
      </c>
      <c r="B3112" s="1">
        <v>45991.758333333331</v>
      </c>
      <c r="C3112" t="s">
        <v>13</v>
      </c>
      <c r="D3112" t="s">
        <v>43</v>
      </c>
      <c r="E3112" t="s">
        <v>29</v>
      </c>
      <c r="F3112" t="s">
        <v>32</v>
      </c>
      <c r="G3112">
        <v>19</v>
      </c>
      <c r="H3112">
        <v>610</v>
      </c>
      <c r="I3112">
        <v>650.20000000000005</v>
      </c>
      <c r="J3112" t="s">
        <v>61</v>
      </c>
      <c r="K3112">
        <v>2800</v>
      </c>
      <c r="L3112">
        <v>1500</v>
      </c>
      <c r="M3112" t="s">
        <v>33</v>
      </c>
    </row>
    <row r="3113" spans="1:13" x14ac:dyDescent="0.4">
      <c r="A3113">
        <v>103112</v>
      </c>
      <c r="B3113" s="1">
        <v>45741.359027777777</v>
      </c>
      <c r="C3113" t="s">
        <v>23</v>
      </c>
      <c r="D3113" t="s">
        <v>28</v>
      </c>
      <c r="E3113" t="s">
        <v>31</v>
      </c>
      <c r="F3113" t="s">
        <v>16</v>
      </c>
      <c r="G3113">
        <v>24</v>
      </c>
      <c r="H3113">
        <v>366</v>
      </c>
      <c r="I3113">
        <v>871.41</v>
      </c>
      <c r="J3113" t="s">
        <v>54</v>
      </c>
      <c r="K3113">
        <v>2500</v>
      </c>
      <c r="L3113">
        <v>1500</v>
      </c>
      <c r="M3113" t="s">
        <v>18</v>
      </c>
    </row>
    <row r="3114" spans="1:13" x14ac:dyDescent="0.4">
      <c r="A3114">
        <v>103113</v>
      </c>
      <c r="B3114" s="1">
        <v>45938.665277777778</v>
      </c>
      <c r="C3114" t="s">
        <v>13</v>
      </c>
      <c r="D3114" t="s">
        <v>46</v>
      </c>
      <c r="E3114" t="s">
        <v>31</v>
      </c>
      <c r="F3114" t="s">
        <v>37</v>
      </c>
      <c r="G3114">
        <v>11</v>
      </c>
      <c r="H3114">
        <v>705</v>
      </c>
      <c r="I3114">
        <v>356.2</v>
      </c>
      <c r="J3114" t="s">
        <v>53</v>
      </c>
      <c r="K3114">
        <v>15000</v>
      </c>
      <c r="L3114">
        <v>9500</v>
      </c>
      <c r="M3114" t="s">
        <v>38</v>
      </c>
    </row>
    <row r="3115" spans="1:13" x14ac:dyDescent="0.4">
      <c r="A3115">
        <v>103114</v>
      </c>
      <c r="B3115" s="1">
        <v>46001.753472222219</v>
      </c>
      <c r="C3115" t="s">
        <v>23</v>
      </c>
      <c r="D3115" t="s">
        <v>55</v>
      </c>
      <c r="E3115" t="s">
        <v>15</v>
      </c>
      <c r="F3115" t="s">
        <v>37</v>
      </c>
      <c r="G3115">
        <v>16</v>
      </c>
      <c r="H3115">
        <v>381</v>
      </c>
      <c r="I3115">
        <v>514.64</v>
      </c>
      <c r="J3115" t="s">
        <v>58</v>
      </c>
      <c r="K3115">
        <v>1200</v>
      </c>
      <c r="L3115">
        <v>800</v>
      </c>
      <c r="M3115" t="s">
        <v>38</v>
      </c>
    </row>
    <row r="3116" spans="1:13" x14ac:dyDescent="0.4">
      <c r="A3116">
        <v>103115</v>
      </c>
      <c r="B3116" s="1">
        <v>45927.018750000003</v>
      </c>
      <c r="C3116" t="s">
        <v>39</v>
      </c>
      <c r="D3116" t="s">
        <v>40</v>
      </c>
      <c r="E3116" t="s">
        <v>15</v>
      </c>
      <c r="F3116" t="s">
        <v>25</v>
      </c>
      <c r="G3116">
        <v>10</v>
      </c>
      <c r="H3116">
        <v>341</v>
      </c>
      <c r="I3116">
        <v>486.36</v>
      </c>
      <c r="J3116" t="s">
        <v>52</v>
      </c>
      <c r="K3116">
        <v>1500</v>
      </c>
      <c r="L3116">
        <v>800</v>
      </c>
      <c r="M3116" t="s">
        <v>27</v>
      </c>
    </row>
    <row r="3117" spans="1:13" x14ac:dyDescent="0.4">
      <c r="A3117">
        <v>103116</v>
      </c>
      <c r="B3117" s="1">
        <v>45811.652083333334</v>
      </c>
      <c r="C3117" t="s">
        <v>19</v>
      </c>
      <c r="D3117" t="s">
        <v>35</v>
      </c>
      <c r="E3117" t="s">
        <v>29</v>
      </c>
      <c r="F3117" t="s">
        <v>32</v>
      </c>
      <c r="G3117">
        <v>59</v>
      </c>
      <c r="H3117">
        <v>915</v>
      </c>
      <c r="I3117">
        <v>337.16</v>
      </c>
      <c r="J3117" t="s">
        <v>49</v>
      </c>
      <c r="K3117">
        <v>8500</v>
      </c>
      <c r="L3117">
        <v>5500</v>
      </c>
      <c r="M3117" t="s">
        <v>33</v>
      </c>
    </row>
    <row r="3118" spans="1:13" x14ac:dyDescent="0.4">
      <c r="A3118">
        <v>103117</v>
      </c>
      <c r="B3118" s="1">
        <v>45759.779166666667</v>
      </c>
      <c r="C3118" t="s">
        <v>13</v>
      </c>
      <c r="D3118" t="s">
        <v>40</v>
      </c>
      <c r="E3118" t="s">
        <v>29</v>
      </c>
      <c r="F3118" t="s">
        <v>25</v>
      </c>
      <c r="G3118">
        <v>42</v>
      </c>
      <c r="H3118">
        <v>752</v>
      </c>
      <c r="I3118">
        <v>732.54</v>
      </c>
      <c r="J3118" t="s">
        <v>41</v>
      </c>
      <c r="K3118">
        <v>5500</v>
      </c>
      <c r="L3118">
        <v>3500</v>
      </c>
      <c r="M3118" t="s">
        <v>27</v>
      </c>
    </row>
    <row r="3119" spans="1:13" x14ac:dyDescent="0.4">
      <c r="A3119">
        <v>103118</v>
      </c>
      <c r="B3119" s="1">
        <v>45872.994444444441</v>
      </c>
      <c r="C3119" t="s">
        <v>19</v>
      </c>
      <c r="D3119" t="s">
        <v>40</v>
      </c>
      <c r="E3119" t="s">
        <v>15</v>
      </c>
      <c r="F3119" t="s">
        <v>32</v>
      </c>
      <c r="G3119">
        <v>36</v>
      </c>
      <c r="H3119">
        <v>532</v>
      </c>
      <c r="I3119">
        <v>635.87</v>
      </c>
      <c r="J3119" t="s">
        <v>41</v>
      </c>
      <c r="K3119">
        <v>5500</v>
      </c>
      <c r="L3119">
        <v>3500</v>
      </c>
      <c r="M3119" t="s">
        <v>33</v>
      </c>
    </row>
    <row r="3120" spans="1:13" x14ac:dyDescent="0.4">
      <c r="A3120">
        <v>103119</v>
      </c>
      <c r="B3120" s="1">
        <v>45807.338194444441</v>
      </c>
      <c r="C3120" t="s">
        <v>48</v>
      </c>
      <c r="D3120" t="s">
        <v>40</v>
      </c>
      <c r="E3120" t="s">
        <v>15</v>
      </c>
      <c r="F3120" t="s">
        <v>20</v>
      </c>
      <c r="G3120">
        <v>26</v>
      </c>
      <c r="H3120">
        <v>443</v>
      </c>
      <c r="I3120">
        <v>2422.5</v>
      </c>
      <c r="J3120" t="s">
        <v>52</v>
      </c>
      <c r="K3120">
        <v>1500</v>
      </c>
      <c r="L3120">
        <v>800</v>
      </c>
      <c r="M3120" t="s">
        <v>22</v>
      </c>
    </row>
    <row r="3121" spans="1:13" x14ac:dyDescent="0.4">
      <c r="A3121">
        <v>103120</v>
      </c>
      <c r="B3121" s="1">
        <v>45740.536111111112</v>
      </c>
      <c r="C3121" t="s">
        <v>13</v>
      </c>
      <c r="D3121" t="s">
        <v>40</v>
      </c>
      <c r="E3121" t="s">
        <v>31</v>
      </c>
      <c r="F3121" t="s">
        <v>25</v>
      </c>
      <c r="G3121">
        <v>10</v>
      </c>
      <c r="H3121">
        <v>1051</v>
      </c>
      <c r="I3121">
        <v>790.86</v>
      </c>
      <c r="J3121" t="s">
        <v>52</v>
      </c>
      <c r="K3121">
        <v>1500</v>
      </c>
      <c r="L3121">
        <v>800</v>
      </c>
      <c r="M3121" t="s">
        <v>27</v>
      </c>
    </row>
    <row r="3122" spans="1:13" x14ac:dyDescent="0.4">
      <c r="A3122">
        <v>103121</v>
      </c>
      <c r="B3122" s="1">
        <v>45767.131249999999</v>
      </c>
      <c r="C3122" t="s">
        <v>50</v>
      </c>
      <c r="D3122" t="s">
        <v>28</v>
      </c>
      <c r="E3122" t="s">
        <v>29</v>
      </c>
      <c r="F3122" t="s">
        <v>20</v>
      </c>
      <c r="G3122">
        <v>2</v>
      </c>
      <c r="H3122">
        <v>646</v>
      </c>
      <c r="I3122">
        <v>294.52999999999997</v>
      </c>
      <c r="J3122" t="s">
        <v>30</v>
      </c>
      <c r="K3122">
        <v>450</v>
      </c>
      <c r="L3122">
        <v>200</v>
      </c>
      <c r="M3122" t="s">
        <v>22</v>
      </c>
    </row>
    <row r="3123" spans="1:13" x14ac:dyDescent="0.4">
      <c r="A3123">
        <v>103122</v>
      </c>
      <c r="B3123" s="1">
        <v>45932.223611111112</v>
      </c>
      <c r="C3123" t="s">
        <v>50</v>
      </c>
      <c r="D3123" t="s">
        <v>55</v>
      </c>
      <c r="E3123" t="s">
        <v>31</v>
      </c>
      <c r="F3123" t="s">
        <v>32</v>
      </c>
      <c r="G3123">
        <v>37</v>
      </c>
      <c r="H3123">
        <v>492</v>
      </c>
      <c r="I3123">
        <v>2589.6799999999998</v>
      </c>
      <c r="J3123" t="s">
        <v>56</v>
      </c>
      <c r="K3123">
        <v>850</v>
      </c>
      <c r="L3123">
        <v>550</v>
      </c>
      <c r="M3123" t="s">
        <v>33</v>
      </c>
    </row>
    <row r="3124" spans="1:13" x14ac:dyDescent="0.4">
      <c r="A3124">
        <v>103123</v>
      </c>
      <c r="B3124" s="1">
        <v>45858.313194444447</v>
      </c>
      <c r="C3124" t="s">
        <v>48</v>
      </c>
      <c r="D3124" t="s">
        <v>14</v>
      </c>
      <c r="E3124" t="s">
        <v>15</v>
      </c>
      <c r="F3124" t="s">
        <v>20</v>
      </c>
      <c r="G3124">
        <v>55</v>
      </c>
      <c r="H3124">
        <v>848</v>
      </c>
      <c r="I3124">
        <v>542.74</v>
      </c>
      <c r="J3124" t="s">
        <v>17</v>
      </c>
      <c r="K3124">
        <v>3200</v>
      </c>
      <c r="L3124">
        <v>2000</v>
      </c>
      <c r="M3124" t="s">
        <v>22</v>
      </c>
    </row>
    <row r="3125" spans="1:13" x14ac:dyDescent="0.4">
      <c r="A3125">
        <v>103124</v>
      </c>
      <c r="B3125" s="1">
        <v>45941.267361111109</v>
      </c>
      <c r="C3125" t="s">
        <v>13</v>
      </c>
      <c r="D3125" t="s">
        <v>28</v>
      </c>
      <c r="E3125" t="s">
        <v>31</v>
      </c>
      <c r="F3125" t="s">
        <v>37</v>
      </c>
      <c r="G3125">
        <v>41</v>
      </c>
      <c r="H3125">
        <v>526</v>
      </c>
      <c r="I3125">
        <v>451.93</v>
      </c>
      <c r="J3125" t="s">
        <v>54</v>
      </c>
      <c r="K3125">
        <v>2500</v>
      </c>
      <c r="L3125">
        <v>1500</v>
      </c>
      <c r="M3125" t="s">
        <v>38</v>
      </c>
    </row>
    <row r="3126" spans="1:13" x14ac:dyDescent="0.4">
      <c r="A3126">
        <v>103125</v>
      </c>
      <c r="B3126" s="1">
        <v>45830.291666666664</v>
      </c>
      <c r="C3126" t="s">
        <v>48</v>
      </c>
      <c r="D3126" t="s">
        <v>55</v>
      </c>
      <c r="E3126" t="s">
        <v>15</v>
      </c>
      <c r="F3126" t="s">
        <v>32</v>
      </c>
      <c r="G3126">
        <v>99</v>
      </c>
      <c r="H3126">
        <v>598</v>
      </c>
      <c r="I3126">
        <v>399.92</v>
      </c>
      <c r="J3126" t="s">
        <v>58</v>
      </c>
      <c r="K3126">
        <v>1200</v>
      </c>
      <c r="L3126">
        <v>800</v>
      </c>
      <c r="M3126" t="s">
        <v>33</v>
      </c>
    </row>
    <row r="3127" spans="1:13" x14ac:dyDescent="0.4">
      <c r="A3127">
        <v>103126</v>
      </c>
      <c r="B3127" s="1">
        <v>45984.448611111111</v>
      </c>
      <c r="C3127" t="s">
        <v>39</v>
      </c>
      <c r="D3127" t="s">
        <v>35</v>
      </c>
      <c r="E3127" t="s">
        <v>29</v>
      </c>
      <c r="F3127" t="s">
        <v>20</v>
      </c>
      <c r="G3127">
        <v>86</v>
      </c>
      <c r="H3127">
        <v>538</v>
      </c>
      <c r="I3127">
        <v>601.11</v>
      </c>
      <c r="J3127" t="s">
        <v>49</v>
      </c>
      <c r="K3127">
        <v>8500</v>
      </c>
      <c r="L3127">
        <v>5500</v>
      </c>
      <c r="M3127" t="s">
        <v>22</v>
      </c>
    </row>
    <row r="3128" spans="1:13" x14ac:dyDescent="0.4">
      <c r="A3128">
        <v>103127</v>
      </c>
      <c r="B3128" s="1">
        <v>45863.120138888888</v>
      </c>
      <c r="C3128" t="s">
        <v>42</v>
      </c>
      <c r="D3128" t="s">
        <v>40</v>
      </c>
      <c r="E3128" t="s">
        <v>15</v>
      </c>
      <c r="F3128" t="s">
        <v>16</v>
      </c>
      <c r="G3128">
        <v>65</v>
      </c>
      <c r="H3128">
        <v>419</v>
      </c>
      <c r="I3128">
        <v>1550.81</v>
      </c>
      <c r="J3128" t="s">
        <v>52</v>
      </c>
      <c r="K3128">
        <v>1500</v>
      </c>
      <c r="L3128">
        <v>800</v>
      </c>
      <c r="M3128" t="s">
        <v>18</v>
      </c>
    </row>
    <row r="3129" spans="1:13" x14ac:dyDescent="0.4">
      <c r="A3129">
        <v>103128</v>
      </c>
      <c r="B3129" s="1">
        <v>45720.159722222219</v>
      </c>
      <c r="C3129" t="s">
        <v>19</v>
      </c>
      <c r="D3129" t="s">
        <v>55</v>
      </c>
      <c r="E3129" t="s">
        <v>31</v>
      </c>
      <c r="F3129" t="s">
        <v>37</v>
      </c>
      <c r="G3129">
        <v>15</v>
      </c>
      <c r="H3129">
        <v>328</v>
      </c>
      <c r="I3129">
        <v>902.19</v>
      </c>
      <c r="J3129" t="s">
        <v>58</v>
      </c>
      <c r="K3129">
        <v>1200</v>
      </c>
      <c r="L3129">
        <v>800</v>
      </c>
      <c r="M3129" t="s">
        <v>38</v>
      </c>
    </row>
    <row r="3130" spans="1:13" x14ac:dyDescent="0.4">
      <c r="A3130">
        <v>103129</v>
      </c>
      <c r="B3130" s="1">
        <v>45730.022916666669</v>
      </c>
      <c r="C3130" t="s">
        <v>50</v>
      </c>
      <c r="D3130" t="s">
        <v>40</v>
      </c>
      <c r="E3130" t="s">
        <v>29</v>
      </c>
      <c r="F3130" t="s">
        <v>20</v>
      </c>
      <c r="G3130">
        <v>87</v>
      </c>
      <c r="H3130">
        <v>1000</v>
      </c>
      <c r="I3130">
        <v>314.39999999999998</v>
      </c>
      <c r="J3130" t="s">
        <v>52</v>
      </c>
      <c r="K3130">
        <v>1500</v>
      </c>
      <c r="L3130">
        <v>800</v>
      </c>
      <c r="M3130" t="s">
        <v>22</v>
      </c>
    </row>
    <row r="3131" spans="1:13" x14ac:dyDescent="0.4">
      <c r="A3131">
        <v>103130</v>
      </c>
      <c r="B3131" s="1">
        <v>45908.793749999997</v>
      </c>
      <c r="C3131" t="s">
        <v>39</v>
      </c>
      <c r="D3131" t="s">
        <v>55</v>
      </c>
      <c r="E3131" t="s">
        <v>29</v>
      </c>
      <c r="F3131" t="s">
        <v>25</v>
      </c>
      <c r="G3131">
        <v>42</v>
      </c>
      <c r="H3131">
        <v>387</v>
      </c>
      <c r="I3131">
        <v>1147.1600000000001</v>
      </c>
      <c r="J3131" t="s">
        <v>57</v>
      </c>
      <c r="K3131">
        <v>600</v>
      </c>
      <c r="L3131">
        <v>350</v>
      </c>
      <c r="M3131" t="s">
        <v>27</v>
      </c>
    </row>
    <row r="3132" spans="1:13" x14ac:dyDescent="0.4">
      <c r="A3132">
        <v>103131</v>
      </c>
      <c r="B3132" s="1">
        <v>45781.207638888889</v>
      </c>
      <c r="C3132" t="s">
        <v>45</v>
      </c>
      <c r="D3132" t="s">
        <v>40</v>
      </c>
      <c r="E3132" t="s">
        <v>29</v>
      </c>
      <c r="F3132" t="s">
        <v>20</v>
      </c>
      <c r="G3132">
        <v>83</v>
      </c>
      <c r="H3132">
        <v>782</v>
      </c>
      <c r="I3132">
        <v>292.82</v>
      </c>
      <c r="J3132" t="s">
        <v>41</v>
      </c>
      <c r="K3132">
        <v>5500</v>
      </c>
      <c r="L3132">
        <v>3500</v>
      </c>
      <c r="M3132" t="s">
        <v>22</v>
      </c>
    </row>
    <row r="3133" spans="1:13" x14ac:dyDescent="0.4">
      <c r="A3133">
        <v>103132</v>
      </c>
      <c r="B3133" s="1">
        <v>45778.061805555553</v>
      </c>
      <c r="C3133" t="s">
        <v>13</v>
      </c>
      <c r="D3133" t="s">
        <v>46</v>
      </c>
      <c r="E3133" t="s">
        <v>29</v>
      </c>
      <c r="F3133" t="s">
        <v>32</v>
      </c>
      <c r="G3133">
        <v>28</v>
      </c>
      <c r="H3133">
        <v>1137</v>
      </c>
      <c r="I3133">
        <v>321.95</v>
      </c>
      <c r="J3133" t="s">
        <v>47</v>
      </c>
      <c r="K3133">
        <v>4500</v>
      </c>
      <c r="L3133">
        <v>2800</v>
      </c>
      <c r="M3133" t="s">
        <v>33</v>
      </c>
    </row>
    <row r="3134" spans="1:13" x14ac:dyDescent="0.4">
      <c r="A3134">
        <v>103133</v>
      </c>
      <c r="B3134" s="1">
        <v>45932.543055555558</v>
      </c>
      <c r="C3134" t="s">
        <v>39</v>
      </c>
      <c r="D3134" t="s">
        <v>40</v>
      </c>
      <c r="E3134" t="s">
        <v>15</v>
      </c>
      <c r="F3134" t="s">
        <v>20</v>
      </c>
      <c r="G3134">
        <v>15</v>
      </c>
      <c r="H3134">
        <v>711</v>
      </c>
      <c r="I3134">
        <v>470.14</v>
      </c>
      <c r="J3134" t="s">
        <v>41</v>
      </c>
      <c r="K3134">
        <v>5500</v>
      </c>
      <c r="L3134">
        <v>3500</v>
      </c>
      <c r="M3134" t="s">
        <v>22</v>
      </c>
    </row>
    <row r="3135" spans="1:13" x14ac:dyDescent="0.4">
      <c r="A3135">
        <v>103134</v>
      </c>
      <c r="B3135" s="1">
        <v>45777.521527777775</v>
      </c>
      <c r="C3135" t="s">
        <v>34</v>
      </c>
      <c r="D3135" t="s">
        <v>43</v>
      </c>
      <c r="E3135" t="s">
        <v>15</v>
      </c>
      <c r="F3135" t="s">
        <v>16</v>
      </c>
      <c r="G3135">
        <v>14</v>
      </c>
      <c r="H3135">
        <v>998</v>
      </c>
      <c r="I3135">
        <v>386.16</v>
      </c>
      <c r="J3135" t="s">
        <v>44</v>
      </c>
      <c r="K3135">
        <v>4500</v>
      </c>
      <c r="L3135">
        <v>2500</v>
      </c>
      <c r="M3135" t="s">
        <v>18</v>
      </c>
    </row>
    <row r="3136" spans="1:13" x14ac:dyDescent="0.4">
      <c r="A3136">
        <v>103135</v>
      </c>
      <c r="B3136" s="1">
        <v>45974.70208333333</v>
      </c>
      <c r="C3136" t="s">
        <v>45</v>
      </c>
      <c r="D3136" t="s">
        <v>35</v>
      </c>
      <c r="E3136" t="s">
        <v>29</v>
      </c>
      <c r="F3136" t="s">
        <v>20</v>
      </c>
      <c r="G3136">
        <v>88</v>
      </c>
      <c r="H3136">
        <v>433</v>
      </c>
      <c r="I3136">
        <v>333.04</v>
      </c>
      <c r="J3136" t="s">
        <v>36</v>
      </c>
      <c r="K3136">
        <v>12000</v>
      </c>
      <c r="L3136">
        <v>8000</v>
      </c>
      <c r="M3136" t="s">
        <v>22</v>
      </c>
    </row>
    <row r="3137" spans="1:13" x14ac:dyDescent="0.4">
      <c r="A3137">
        <v>103136</v>
      </c>
      <c r="B3137" s="1">
        <v>45821.517361111109</v>
      </c>
      <c r="C3137" t="s">
        <v>45</v>
      </c>
      <c r="D3137" t="s">
        <v>43</v>
      </c>
      <c r="E3137" t="s">
        <v>29</v>
      </c>
      <c r="F3137" t="s">
        <v>16</v>
      </c>
      <c r="G3137">
        <v>62</v>
      </c>
      <c r="H3137">
        <v>946</v>
      </c>
      <c r="I3137">
        <v>1300.95</v>
      </c>
      <c r="J3137" t="s">
        <v>51</v>
      </c>
      <c r="K3137">
        <v>1800</v>
      </c>
      <c r="L3137">
        <v>900</v>
      </c>
      <c r="M3137" t="s">
        <v>18</v>
      </c>
    </row>
    <row r="3138" spans="1:13" x14ac:dyDescent="0.4">
      <c r="A3138">
        <v>103137</v>
      </c>
      <c r="B3138" s="1">
        <v>45943.861111111109</v>
      </c>
      <c r="C3138" t="s">
        <v>42</v>
      </c>
      <c r="D3138" t="s">
        <v>35</v>
      </c>
      <c r="E3138" t="s">
        <v>15</v>
      </c>
      <c r="F3138" t="s">
        <v>37</v>
      </c>
      <c r="G3138">
        <v>43</v>
      </c>
      <c r="H3138">
        <v>400</v>
      </c>
      <c r="I3138">
        <v>195.69</v>
      </c>
      <c r="J3138" t="s">
        <v>49</v>
      </c>
      <c r="K3138">
        <v>8500</v>
      </c>
      <c r="L3138">
        <v>5500</v>
      </c>
      <c r="M3138" t="s">
        <v>38</v>
      </c>
    </row>
    <row r="3139" spans="1:13" x14ac:dyDescent="0.4">
      <c r="A3139">
        <v>103138</v>
      </c>
      <c r="B3139" s="1">
        <v>45922.995138888888</v>
      </c>
      <c r="C3139" t="s">
        <v>19</v>
      </c>
      <c r="D3139" t="s">
        <v>46</v>
      </c>
      <c r="E3139" t="s">
        <v>15</v>
      </c>
      <c r="F3139" t="s">
        <v>32</v>
      </c>
      <c r="G3139">
        <v>26</v>
      </c>
      <c r="H3139">
        <v>964</v>
      </c>
      <c r="I3139">
        <v>222.39</v>
      </c>
      <c r="J3139" t="s">
        <v>47</v>
      </c>
      <c r="K3139">
        <v>4500</v>
      </c>
      <c r="L3139">
        <v>2800</v>
      </c>
      <c r="M3139" t="s">
        <v>33</v>
      </c>
    </row>
    <row r="3140" spans="1:13" x14ac:dyDescent="0.4">
      <c r="A3140">
        <v>103139</v>
      </c>
      <c r="B3140" s="1">
        <v>45977.300694444442</v>
      </c>
      <c r="C3140" t="s">
        <v>39</v>
      </c>
      <c r="D3140" t="s">
        <v>24</v>
      </c>
      <c r="E3140" t="s">
        <v>29</v>
      </c>
      <c r="F3140" t="s">
        <v>20</v>
      </c>
      <c r="G3140">
        <v>29</v>
      </c>
      <c r="H3140">
        <v>347</v>
      </c>
      <c r="I3140">
        <v>481.04</v>
      </c>
      <c r="J3140" t="s">
        <v>60</v>
      </c>
      <c r="K3140">
        <v>25000</v>
      </c>
      <c r="L3140">
        <v>18000</v>
      </c>
      <c r="M3140" t="s">
        <v>22</v>
      </c>
    </row>
    <row r="3141" spans="1:13" x14ac:dyDescent="0.4">
      <c r="A3141">
        <v>103140</v>
      </c>
      <c r="B3141" s="1">
        <v>45818.453472222223</v>
      </c>
      <c r="C3141" t="s">
        <v>50</v>
      </c>
      <c r="D3141" t="s">
        <v>46</v>
      </c>
      <c r="E3141" t="s">
        <v>29</v>
      </c>
      <c r="F3141" t="s">
        <v>20</v>
      </c>
      <c r="G3141">
        <v>22</v>
      </c>
      <c r="H3141">
        <v>321</v>
      </c>
      <c r="I3141">
        <v>1176</v>
      </c>
      <c r="J3141" t="s">
        <v>47</v>
      </c>
      <c r="K3141">
        <v>4500</v>
      </c>
      <c r="L3141">
        <v>2800</v>
      </c>
      <c r="M3141" t="s">
        <v>22</v>
      </c>
    </row>
    <row r="3142" spans="1:13" x14ac:dyDescent="0.4">
      <c r="A3142">
        <v>103141</v>
      </c>
      <c r="B3142" s="1">
        <v>45965.334027777775</v>
      </c>
      <c r="C3142" t="s">
        <v>34</v>
      </c>
      <c r="D3142" t="s">
        <v>55</v>
      </c>
      <c r="E3142" t="s">
        <v>31</v>
      </c>
      <c r="F3142" t="s">
        <v>20</v>
      </c>
      <c r="G3142">
        <v>20</v>
      </c>
      <c r="H3142">
        <v>611</v>
      </c>
      <c r="I3142">
        <v>475.01</v>
      </c>
      <c r="J3142" t="s">
        <v>56</v>
      </c>
      <c r="K3142">
        <v>850</v>
      </c>
      <c r="L3142">
        <v>550</v>
      </c>
      <c r="M3142" t="s">
        <v>22</v>
      </c>
    </row>
    <row r="3143" spans="1:13" x14ac:dyDescent="0.4">
      <c r="A3143">
        <v>103142</v>
      </c>
      <c r="B3143" s="1">
        <v>45746.997916666667</v>
      </c>
      <c r="C3143" t="s">
        <v>45</v>
      </c>
      <c r="D3143" t="s">
        <v>43</v>
      </c>
      <c r="E3143" t="s">
        <v>15</v>
      </c>
      <c r="F3143" t="s">
        <v>25</v>
      </c>
      <c r="G3143">
        <v>23</v>
      </c>
      <c r="H3143">
        <v>854</v>
      </c>
      <c r="I3143">
        <v>456.39</v>
      </c>
      <c r="J3143" t="s">
        <v>51</v>
      </c>
      <c r="K3143">
        <v>1800</v>
      </c>
      <c r="L3143">
        <v>900</v>
      </c>
      <c r="M3143" t="s">
        <v>27</v>
      </c>
    </row>
    <row r="3144" spans="1:13" x14ac:dyDescent="0.4">
      <c r="A3144">
        <v>103143</v>
      </c>
      <c r="B3144" s="1">
        <v>45799.530555555553</v>
      </c>
      <c r="C3144" t="s">
        <v>50</v>
      </c>
      <c r="D3144" t="s">
        <v>46</v>
      </c>
      <c r="E3144" t="s">
        <v>29</v>
      </c>
      <c r="F3144" t="s">
        <v>32</v>
      </c>
      <c r="G3144">
        <v>37</v>
      </c>
      <c r="H3144">
        <v>442</v>
      </c>
      <c r="I3144">
        <v>640.71</v>
      </c>
      <c r="J3144" t="s">
        <v>53</v>
      </c>
      <c r="K3144">
        <v>15000</v>
      </c>
      <c r="L3144">
        <v>9500</v>
      </c>
      <c r="M3144" t="s">
        <v>33</v>
      </c>
    </row>
    <row r="3145" spans="1:13" x14ac:dyDescent="0.4">
      <c r="A3145">
        <v>103144</v>
      </c>
      <c r="B3145" s="1">
        <v>45860.53402777778</v>
      </c>
      <c r="C3145" t="s">
        <v>13</v>
      </c>
      <c r="D3145" t="s">
        <v>35</v>
      </c>
      <c r="E3145" t="s">
        <v>31</v>
      </c>
      <c r="F3145" t="s">
        <v>20</v>
      </c>
      <c r="G3145">
        <v>1</v>
      </c>
      <c r="H3145">
        <v>563</v>
      </c>
      <c r="I3145">
        <v>410.81</v>
      </c>
      <c r="J3145" t="s">
        <v>36</v>
      </c>
      <c r="K3145">
        <v>12000</v>
      </c>
      <c r="L3145">
        <v>8000</v>
      </c>
      <c r="M3145" t="s">
        <v>22</v>
      </c>
    </row>
    <row r="3146" spans="1:13" x14ac:dyDescent="0.4">
      <c r="A3146">
        <v>103145</v>
      </c>
      <c r="B3146" s="1">
        <v>45966.252083333333</v>
      </c>
      <c r="C3146" t="s">
        <v>42</v>
      </c>
      <c r="D3146" t="s">
        <v>24</v>
      </c>
      <c r="E3146" t="s">
        <v>31</v>
      </c>
      <c r="F3146" t="s">
        <v>25</v>
      </c>
      <c r="G3146">
        <v>26</v>
      </c>
      <c r="H3146">
        <v>318</v>
      </c>
      <c r="I3146">
        <v>777.38</v>
      </c>
      <c r="J3146" t="s">
        <v>59</v>
      </c>
      <c r="K3146">
        <v>3500</v>
      </c>
      <c r="L3146">
        <v>2200</v>
      </c>
      <c r="M3146" t="s">
        <v>27</v>
      </c>
    </row>
    <row r="3147" spans="1:13" x14ac:dyDescent="0.4">
      <c r="A3147">
        <v>103146</v>
      </c>
      <c r="B3147" s="1">
        <v>45884.422222222223</v>
      </c>
      <c r="C3147" t="s">
        <v>19</v>
      </c>
      <c r="D3147" t="s">
        <v>28</v>
      </c>
      <c r="E3147" t="s">
        <v>15</v>
      </c>
      <c r="F3147" t="s">
        <v>16</v>
      </c>
      <c r="G3147">
        <v>31</v>
      </c>
      <c r="H3147">
        <v>364</v>
      </c>
      <c r="I3147">
        <v>505.18</v>
      </c>
      <c r="J3147" t="s">
        <v>30</v>
      </c>
      <c r="K3147">
        <v>450</v>
      </c>
      <c r="L3147">
        <v>200</v>
      </c>
      <c r="M3147" t="s">
        <v>18</v>
      </c>
    </row>
    <row r="3148" spans="1:13" x14ac:dyDescent="0.4">
      <c r="A3148">
        <v>103147</v>
      </c>
      <c r="B3148" s="1">
        <v>45991.67291666667</v>
      </c>
      <c r="C3148" t="s">
        <v>45</v>
      </c>
      <c r="D3148" t="s">
        <v>28</v>
      </c>
      <c r="E3148" t="s">
        <v>15</v>
      </c>
      <c r="F3148" t="s">
        <v>20</v>
      </c>
      <c r="G3148">
        <v>38</v>
      </c>
      <c r="H3148">
        <v>928</v>
      </c>
      <c r="I3148">
        <v>266.02</v>
      </c>
      <c r="J3148" t="s">
        <v>54</v>
      </c>
      <c r="K3148">
        <v>2500</v>
      </c>
      <c r="L3148">
        <v>1500</v>
      </c>
      <c r="M3148" t="s">
        <v>22</v>
      </c>
    </row>
    <row r="3149" spans="1:13" x14ac:dyDescent="0.4">
      <c r="A3149">
        <v>103148</v>
      </c>
      <c r="B3149" s="1">
        <v>45879.399305555555</v>
      </c>
      <c r="C3149" t="s">
        <v>42</v>
      </c>
      <c r="D3149" t="s">
        <v>28</v>
      </c>
      <c r="E3149" t="s">
        <v>29</v>
      </c>
      <c r="F3149" t="s">
        <v>25</v>
      </c>
      <c r="G3149">
        <v>61</v>
      </c>
      <c r="H3149">
        <v>1183</v>
      </c>
      <c r="I3149">
        <v>756.42</v>
      </c>
      <c r="J3149" t="s">
        <v>54</v>
      </c>
      <c r="K3149">
        <v>2500</v>
      </c>
      <c r="L3149">
        <v>1500</v>
      </c>
      <c r="M3149" t="s">
        <v>27</v>
      </c>
    </row>
    <row r="3150" spans="1:13" x14ac:dyDescent="0.4">
      <c r="A3150">
        <v>103149</v>
      </c>
      <c r="B3150" s="1">
        <v>45698.040972222225</v>
      </c>
      <c r="C3150" t="s">
        <v>19</v>
      </c>
      <c r="D3150" t="s">
        <v>35</v>
      </c>
      <c r="E3150" t="s">
        <v>15</v>
      </c>
      <c r="F3150" t="s">
        <v>20</v>
      </c>
      <c r="G3150">
        <v>92</v>
      </c>
      <c r="H3150">
        <v>1140</v>
      </c>
      <c r="I3150">
        <v>230.36</v>
      </c>
      <c r="J3150" t="s">
        <v>49</v>
      </c>
      <c r="K3150">
        <v>8500</v>
      </c>
      <c r="L3150">
        <v>5500</v>
      </c>
      <c r="M3150" t="s">
        <v>22</v>
      </c>
    </row>
    <row r="3151" spans="1:13" x14ac:dyDescent="0.4">
      <c r="A3151">
        <v>103150</v>
      </c>
      <c r="B3151" s="1">
        <v>45853.296527777777</v>
      </c>
      <c r="C3151" t="s">
        <v>50</v>
      </c>
      <c r="D3151" t="s">
        <v>40</v>
      </c>
      <c r="E3151" t="s">
        <v>29</v>
      </c>
      <c r="F3151" t="s">
        <v>32</v>
      </c>
      <c r="G3151">
        <v>99</v>
      </c>
      <c r="H3151">
        <v>617</v>
      </c>
      <c r="I3151">
        <v>680.36</v>
      </c>
      <c r="J3151" t="s">
        <v>41</v>
      </c>
      <c r="K3151">
        <v>5500</v>
      </c>
      <c r="L3151">
        <v>3500</v>
      </c>
      <c r="M3151" t="s">
        <v>33</v>
      </c>
    </row>
    <row r="3152" spans="1:13" x14ac:dyDescent="0.4">
      <c r="A3152">
        <v>103151</v>
      </c>
      <c r="B3152" s="1">
        <v>45725.594444444447</v>
      </c>
      <c r="C3152" t="s">
        <v>23</v>
      </c>
      <c r="D3152" t="s">
        <v>28</v>
      </c>
      <c r="E3152" t="s">
        <v>15</v>
      </c>
      <c r="F3152" t="s">
        <v>37</v>
      </c>
      <c r="G3152">
        <v>77</v>
      </c>
      <c r="H3152">
        <v>762</v>
      </c>
      <c r="I3152">
        <v>2288.29</v>
      </c>
      <c r="J3152" t="s">
        <v>54</v>
      </c>
      <c r="K3152">
        <v>2500</v>
      </c>
      <c r="L3152">
        <v>1500</v>
      </c>
      <c r="M3152" t="s">
        <v>38</v>
      </c>
    </row>
    <row r="3153" spans="1:13" x14ac:dyDescent="0.4">
      <c r="A3153">
        <v>103152</v>
      </c>
      <c r="B3153" s="1">
        <v>45921.206944444442</v>
      </c>
      <c r="C3153" t="s">
        <v>50</v>
      </c>
      <c r="D3153" t="s">
        <v>24</v>
      </c>
      <c r="E3153" t="s">
        <v>29</v>
      </c>
      <c r="F3153" t="s">
        <v>32</v>
      </c>
      <c r="G3153">
        <v>83</v>
      </c>
      <c r="H3153">
        <v>457</v>
      </c>
      <c r="I3153">
        <v>640.12</v>
      </c>
      <c r="J3153" t="s">
        <v>59</v>
      </c>
      <c r="K3153">
        <v>3500</v>
      </c>
      <c r="L3153">
        <v>2200</v>
      </c>
      <c r="M3153" t="s">
        <v>33</v>
      </c>
    </row>
    <row r="3154" spans="1:13" x14ac:dyDescent="0.4">
      <c r="A3154">
        <v>103153</v>
      </c>
      <c r="B3154" s="1">
        <v>45659.911805555559</v>
      </c>
      <c r="C3154" t="s">
        <v>23</v>
      </c>
      <c r="D3154" t="s">
        <v>28</v>
      </c>
      <c r="E3154" t="s">
        <v>15</v>
      </c>
      <c r="F3154" t="s">
        <v>20</v>
      </c>
      <c r="G3154">
        <v>69</v>
      </c>
      <c r="H3154">
        <v>501</v>
      </c>
      <c r="I3154">
        <v>1066.26</v>
      </c>
      <c r="J3154" t="s">
        <v>54</v>
      </c>
      <c r="K3154">
        <v>2500</v>
      </c>
      <c r="L3154">
        <v>1500</v>
      </c>
      <c r="M3154" t="s">
        <v>22</v>
      </c>
    </row>
    <row r="3155" spans="1:13" x14ac:dyDescent="0.4">
      <c r="A3155">
        <v>103154</v>
      </c>
      <c r="B3155" s="1">
        <v>46018.820833333331</v>
      </c>
      <c r="C3155" t="s">
        <v>45</v>
      </c>
      <c r="D3155" t="s">
        <v>35</v>
      </c>
      <c r="E3155" t="s">
        <v>31</v>
      </c>
      <c r="F3155" t="s">
        <v>16</v>
      </c>
      <c r="G3155">
        <v>47</v>
      </c>
      <c r="H3155">
        <v>379</v>
      </c>
      <c r="I3155">
        <v>2411.25</v>
      </c>
      <c r="J3155" t="s">
        <v>36</v>
      </c>
      <c r="K3155">
        <v>12000</v>
      </c>
      <c r="L3155">
        <v>8000</v>
      </c>
      <c r="M3155" t="s">
        <v>18</v>
      </c>
    </row>
    <row r="3156" spans="1:13" x14ac:dyDescent="0.4">
      <c r="A3156">
        <v>103155</v>
      </c>
      <c r="B3156" s="1">
        <v>45782.137499999997</v>
      </c>
      <c r="C3156" t="s">
        <v>50</v>
      </c>
      <c r="D3156" t="s">
        <v>40</v>
      </c>
      <c r="E3156" t="s">
        <v>29</v>
      </c>
      <c r="F3156" t="s">
        <v>25</v>
      </c>
      <c r="G3156">
        <v>10</v>
      </c>
      <c r="H3156">
        <v>393</v>
      </c>
      <c r="I3156">
        <v>708.36</v>
      </c>
      <c r="J3156" t="s">
        <v>41</v>
      </c>
      <c r="K3156">
        <v>5500</v>
      </c>
      <c r="L3156">
        <v>3500</v>
      </c>
      <c r="M3156" t="s">
        <v>27</v>
      </c>
    </row>
    <row r="3157" spans="1:13" x14ac:dyDescent="0.4">
      <c r="A3157">
        <v>103156</v>
      </c>
      <c r="B3157" s="1">
        <v>45767.51458333333</v>
      </c>
      <c r="C3157" t="s">
        <v>39</v>
      </c>
      <c r="D3157" t="s">
        <v>46</v>
      </c>
      <c r="E3157" t="s">
        <v>15</v>
      </c>
      <c r="F3157" t="s">
        <v>20</v>
      </c>
      <c r="G3157">
        <v>51</v>
      </c>
      <c r="H3157">
        <v>1136</v>
      </c>
      <c r="I3157">
        <v>247.7</v>
      </c>
      <c r="J3157" t="s">
        <v>47</v>
      </c>
      <c r="K3157">
        <v>4500</v>
      </c>
      <c r="L3157">
        <v>2800</v>
      </c>
      <c r="M3157" t="s">
        <v>22</v>
      </c>
    </row>
    <row r="3158" spans="1:13" x14ac:dyDescent="0.4">
      <c r="A3158">
        <v>103157</v>
      </c>
      <c r="B3158" s="1">
        <v>45743.654166666667</v>
      </c>
      <c r="C3158" t="s">
        <v>19</v>
      </c>
      <c r="D3158" t="s">
        <v>28</v>
      </c>
      <c r="E3158" t="s">
        <v>29</v>
      </c>
      <c r="F3158" t="s">
        <v>25</v>
      </c>
      <c r="G3158">
        <v>48</v>
      </c>
      <c r="H3158">
        <v>664</v>
      </c>
      <c r="I3158">
        <v>623.38</v>
      </c>
      <c r="J3158" t="s">
        <v>30</v>
      </c>
      <c r="K3158">
        <v>450</v>
      </c>
      <c r="L3158">
        <v>200</v>
      </c>
      <c r="M3158" t="s">
        <v>27</v>
      </c>
    </row>
    <row r="3159" spans="1:13" x14ac:dyDescent="0.4">
      <c r="A3159">
        <v>103158</v>
      </c>
      <c r="B3159" s="1">
        <v>45777.31527777778</v>
      </c>
      <c r="C3159" t="s">
        <v>23</v>
      </c>
      <c r="D3159" t="s">
        <v>28</v>
      </c>
      <c r="E3159" t="s">
        <v>15</v>
      </c>
      <c r="F3159" t="s">
        <v>37</v>
      </c>
      <c r="G3159">
        <v>10</v>
      </c>
      <c r="H3159">
        <v>570</v>
      </c>
      <c r="I3159">
        <v>700.89</v>
      </c>
      <c r="J3159" t="s">
        <v>30</v>
      </c>
      <c r="K3159">
        <v>450</v>
      </c>
      <c r="L3159">
        <v>200</v>
      </c>
      <c r="M3159" t="s">
        <v>38</v>
      </c>
    </row>
    <row r="3160" spans="1:13" x14ac:dyDescent="0.4">
      <c r="A3160">
        <v>103159</v>
      </c>
      <c r="B3160" s="1">
        <v>45784.558333333334</v>
      </c>
      <c r="C3160" t="s">
        <v>13</v>
      </c>
      <c r="D3160" t="s">
        <v>43</v>
      </c>
      <c r="E3160" t="s">
        <v>15</v>
      </c>
      <c r="F3160" t="s">
        <v>25</v>
      </c>
      <c r="G3160">
        <v>43</v>
      </c>
      <c r="H3160">
        <v>635</v>
      </c>
      <c r="I3160">
        <v>552.46</v>
      </c>
      <c r="J3160" t="s">
        <v>61</v>
      </c>
      <c r="K3160">
        <v>2800</v>
      </c>
      <c r="L3160">
        <v>1500</v>
      </c>
      <c r="M3160" t="s">
        <v>27</v>
      </c>
    </row>
    <row r="3161" spans="1:13" x14ac:dyDescent="0.4">
      <c r="A3161">
        <v>103160</v>
      </c>
      <c r="B3161" s="1">
        <v>45912.47152777778</v>
      </c>
      <c r="C3161" t="s">
        <v>50</v>
      </c>
      <c r="D3161" t="s">
        <v>24</v>
      </c>
      <c r="E3161" t="s">
        <v>29</v>
      </c>
      <c r="F3161" t="s">
        <v>37</v>
      </c>
      <c r="G3161">
        <v>77</v>
      </c>
      <c r="H3161">
        <v>364</v>
      </c>
      <c r="I3161">
        <v>421.1</v>
      </c>
      <c r="J3161" t="s">
        <v>60</v>
      </c>
      <c r="K3161">
        <v>25000</v>
      </c>
      <c r="L3161">
        <v>18000</v>
      </c>
      <c r="M3161" t="s">
        <v>38</v>
      </c>
    </row>
    <row r="3162" spans="1:13" x14ac:dyDescent="0.4">
      <c r="A3162">
        <v>103161</v>
      </c>
      <c r="B3162" s="1">
        <v>45840.827777777777</v>
      </c>
      <c r="C3162" t="s">
        <v>34</v>
      </c>
      <c r="D3162" t="s">
        <v>24</v>
      </c>
      <c r="E3162" t="s">
        <v>29</v>
      </c>
      <c r="F3162" t="s">
        <v>25</v>
      </c>
      <c r="G3162">
        <v>13</v>
      </c>
      <c r="H3162">
        <v>1012</v>
      </c>
      <c r="I3162">
        <v>841.89</v>
      </c>
      <c r="J3162" t="s">
        <v>60</v>
      </c>
      <c r="K3162">
        <v>25000</v>
      </c>
      <c r="L3162">
        <v>18000</v>
      </c>
      <c r="M3162" t="s">
        <v>27</v>
      </c>
    </row>
    <row r="3163" spans="1:13" x14ac:dyDescent="0.4">
      <c r="A3163">
        <v>103162</v>
      </c>
      <c r="B3163" s="1">
        <v>45673.26666666667</v>
      </c>
      <c r="C3163" t="s">
        <v>34</v>
      </c>
      <c r="D3163" t="s">
        <v>40</v>
      </c>
      <c r="E3163" t="s">
        <v>15</v>
      </c>
      <c r="F3163" t="s">
        <v>16</v>
      </c>
      <c r="G3163">
        <v>76</v>
      </c>
      <c r="H3163">
        <v>571</v>
      </c>
      <c r="I3163">
        <v>591.16</v>
      </c>
      <c r="J3163" t="s">
        <v>41</v>
      </c>
      <c r="K3163">
        <v>5500</v>
      </c>
      <c r="L3163">
        <v>3500</v>
      </c>
      <c r="M3163" t="s">
        <v>18</v>
      </c>
    </row>
    <row r="3164" spans="1:13" x14ac:dyDescent="0.4">
      <c r="A3164">
        <v>103163</v>
      </c>
      <c r="B3164" s="1">
        <v>45719.968055555553</v>
      </c>
      <c r="C3164" t="s">
        <v>19</v>
      </c>
      <c r="D3164" t="s">
        <v>35</v>
      </c>
      <c r="E3164" t="s">
        <v>15</v>
      </c>
      <c r="F3164" t="s">
        <v>37</v>
      </c>
      <c r="G3164">
        <v>98</v>
      </c>
      <c r="H3164">
        <v>1007</v>
      </c>
      <c r="I3164">
        <v>683.59</v>
      </c>
      <c r="J3164" t="s">
        <v>49</v>
      </c>
      <c r="K3164">
        <v>8500</v>
      </c>
      <c r="L3164">
        <v>5500</v>
      </c>
      <c r="M3164" t="s">
        <v>38</v>
      </c>
    </row>
    <row r="3165" spans="1:13" x14ac:dyDescent="0.4">
      <c r="A3165">
        <v>103164</v>
      </c>
      <c r="B3165" s="1">
        <v>45815.918749999997</v>
      </c>
      <c r="C3165" t="s">
        <v>42</v>
      </c>
      <c r="D3165" t="s">
        <v>46</v>
      </c>
      <c r="E3165" t="s">
        <v>15</v>
      </c>
      <c r="F3165" t="s">
        <v>16</v>
      </c>
      <c r="G3165">
        <v>40</v>
      </c>
      <c r="H3165">
        <v>608</v>
      </c>
      <c r="I3165">
        <v>370.36</v>
      </c>
      <c r="J3165" t="s">
        <v>47</v>
      </c>
      <c r="K3165">
        <v>4500</v>
      </c>
      <c r="L3165">
        <v>2800</v>
      </c>
      <c r="M3165" t="s">
        <v>18</v>
      </c>
    </row>
    <row r="3166" spans="1:13" x14ac:dyDescent="0.4">
      <c r="A3166">
        <v>103165</v>
      </c>
      <c r="B3166" s="1">
        <v>45925.18472222222</v>
      </c>
      <c r="C3166" t="s">
        <v>13</v>
      </c>
      <c r="D3166" t="s">
        <v>55</v>
      </c>
      <c r="E3166" t="s">
        <v>15</v>
      </c>
      <c r="F3166" t="s">
        <v>37</v>
      </c>
      <c r="G3166">
        <v>41</v>
      </c>
      <c r="H3166">
        <v>336</v>
      </c>
      <c r="I3166">
        <v>730.93</v>
      </c>
      <c r="J3166" t="s">
        <v>56</v>
      </c>
      <c r="K3166">
        <v>850</v>
      </c>
      <c r="L3166">
        <v>550</v>
      </c>
      <c r="M3166" t="s">
        <v>38</v>
      </c>
    </row>
    <row r="3167" spans="1:13" x14ac:dyDescent="0.4">
      <c r="A3167">
        <v>103166</v>
      </c>
      <c r="B3167" s="1">
        <v>45692.586111111108</v>
      </c>
      <c r="C3167" t="s">
        <v>39</v>
      </c>
      <c r="D3167" t="s">
        <v>35</v>
      </c>
      <c r="E3167" t="s">
        <v>29</v>
      </c>
      <c r="F3167" t="s">
        <v>16</v>
      </c>
      <c r="G3167">
        <v>64</v>
      </c>
      <c r="H3167">
        <v>355</v>
      </c>
      <c r="I3167">
        <v>927.12</v>
      </c>
      <c r="J3167" t="s">
        <v>49</v>
      </c>
      <c r="K3167">
        <v>8500</v>
      </c>
      <c r="L3167">
        <v>5500</v>
      </c>
      <c r="M3167" t="s">
        <v>18</v>
      </c>
    </row>
    <row r="3168" spans="1:13" x14ac:dyDescent="0.4">
      <c r="A3168">
        <v>103167</v>
      </c>
      <c r="B3168" s="1">
        <v>45924.388194444444</v>
      </c>
      <c r="C3168" t="s">
        <v>45</v>
      </c>
      <c r="D3168" t="s">
        <v>43</v>
      </c>
      <c r="E3168" t="s">
        <v>31</v>
      </c>
      <c r="F3168" t="s">
        <v>32</v>
      </c>
      <c r="G3168">
        <v>80</v>
      </c>
      <c r="H3168">
        <v>1114</v>
      </c>
      <c r="I3168">
        <v>758.56</v>
      </c>
      <c r="J3168" t="s">
        <v>61</v>
      </c>
      <c r="K3168">
        <v>2800</v>
      </c>
      <c r="L3168">
        <v>1500</v>
      </c>
      <c r="M3168" t="s">
        <v>33</v>
      </c>
    </row>
    <row r="3169" spans="1:13" x14ac:dyDescent="0.4">
      <c r="A3169">
        <v>103168</v>
      </c>
      <c r="B3169" s="1">
        <v>45721.01666666667</v>
      </c>
      <c r="C3169" t="s">
        <v>19</v>
      </c>
      <c r="D3169" t="s">
        <v>28</v>
      </c>
      <c r="E3169" t="s">
        <v>15</v>
      </c>
      <c r="F3169" t="s">
        <v>25</v>
      </c>
      <c r="G3169">
        <v>15</v>
      </c>
      <c r="H3169">
        <v>523</v>
      </c>
      <c r="I3169">
        <v>657.91</v>
      </c>
      <c r="J3169" t="s">
        <v>54</v>
      </c>
      <c r="K3169">
        <v>2500</v>
      </c>
      <c r="L3169">
        <v>1500</v>
      </c>
      <c r="M3169" t="s">
        <v>27</v>
      </c>
    </row>
    <row r="3170" spans="1:13" x14ac:dyDescent="0.4">
      <c r="A3170">
        <v>103169</v>
      </c>
      <c r="B3170" s="1">
        <v>45707.215277777781</v>
      </c>
      <c r="C3170" t="s">
        <v>23</v>
      </c>
      <c r="D3170" t="s">
        <v>14</v>
      </c>
      <c r="E3170" t="s">
        <v>29</v>
      </c>
      <c r="F3170" t="s">
        <v>37</v>
      </c>
      <c r="G3170">
        <v>96</v>
      </c>
      <c r="H3170">
        <v>1069</v>
      </c>
      <c r="I3170">
        <v>623.04</v>
      </c>
      <c r="J3170" t="s">
        <v>21</v>
      </c>
      <c r="K3170">
        <v>6500</v>
      </c>
      <c r="L3170">
        <v>4200</v>
      </c>
      <c r="M3170" t="s">
        <v>38</v>
      </c>
    </row>
    <row r="3171" spans="1:13" x14ac:dyDescent="0.4">
      <c r="A3171">
        <v>103170</v>
      </c>
      <c r="B3171" s="1">
        <v>45912.305555555555</v>
      </c>
      <c r="C3171" t="s">
        <v>13</v>
      </c>
      <c r="D3171" t="s">
        <v>40</v>
      </c>
      <c r="E3171" t="s">
        <v>29</v>
      </c>
      <c r="F3171" t="s">
        <v>20</v>
      </c>
      <c r="G3171">
        <v>6</v>
      </c>
      <c r="H3171">
        <v>665</v>
      </c>
      <c r="I3171">
        <v>171.86</v>
      </c>
      <c r="J3171" t="s">
        <v>41</v>
      </c>
      <c r="K3171">
        <v>5500</v>
      </c>
      <c r="L3171">
        <v>3500</v>
      </c>
      <c r="M3171" t="s">
        <v>22</v>
      </c>
    </row>
    <row r="3172" spans="1:13" x14ac:dyDescent="0.4">
      <c r="A3172">
        <v>103171</v>
      </c>
      <c r="B3172" s="1">
        <v>45806.427083333336</v>
      </c>
      <c r="C3172" t="s">
        <v>13</v>
      </c>
      <c r="D3172" t="s">
        <v>28</v>
      </c>
      <c r="E3172" t="s">
        <v>15</v>
      </c>
      <c r="F3172" t="s">
        <v>16</v>
      </c>
      <c r="G3172">
        <v>95</v>
      </c>
      <c r="H3172">
        <v>449</v>
      </c>
      <c r="I3172">
        <v>837.39</v>
      </c>
      <c r="J3172" t="s">
        <v>30</v>
      </c>
      <c r="K3172">
        <v>450</v>
      </c>
      <c r="L3172">
        <v>200</v>
      </c>
      <c r="M3172" t="s">
        <v>18</v>
      </c>
    </row>
    <row r="3173" spans="1:13" x14ac:dyDescent="0.4">
      <c r="A3173">
        <v>103172</v>
      </c>
      <c r="B3173" s="1">
        <v>45982.234722222223</v>
      </c>
      <c r="C3173" t="s">
        <v>13</v>
      </c>
      <c r="D3173" t="s">
        <v>46</v>
      </c>
      <c r="E3173" t="s">
        <v>15</v>
      </c>
      <c r="F3173" t="s">
        <v>25</v>
      </c>
      <c r="G3173">
        <v>36</v>
      </c>
      <c r="H3173">
        <v>1046</v>
      </c>
      <c r="I3173">
        <v>2482.88</v>
      </c>
      <c r="J3173" t="s">
        <v>47</v>
      </c>
      <c r="K3173">
        <v>4500</v>
      </c>
      <c r="L3173">
        <v>2800</v>
      </c>
      <c r="M3173" t="s">
        <v>27</v>
      </c>
    </row>
    <row r="3174" spans="1:13" x14ac:dyDescent="0.4">
      <c r="A3174">
        <v>103173</v>
      </c>
      <c r="B3174" s="1">
        <v>45961.293749999997</v>
      </c>
      <c r="C3174" t="s">
        <v>48</v>
      </c>
      <c r="D3174" t="s">
        <v>43</v>
      </c>
      <c r="E3174" t="s">
        <v>31</v>
      </c>
      <c r="F3174" t="s">
        <v>32</v>
      </c>
      <c r="G3174">
        <v>67</v>
      </c>
      <c r="H3174">
        <v>384</v>
      </c>
      <c r="I3174">
        <v>450.07</v>
      </c>
      <c r="J3174" t="s">
        <v>51</v>
      </c>
      <c r="K3174">
        <v>1800</v>
      </c>
      <c r="L3174">
        <v>900</v>
      </c>
      <c r="M3174" t="s">
        <v>33</v>
      </c>
    </row>
    <row r="3175" spans="1:13" x14ac:dyDescent="0.4">
      <c r="A3175">
        <v>103174</v>
      </c>
      <c r="B3175" s="1">
        <v>45933.890277777777</v>
      </c>
      <c r="C3175" t="s">
        <v>39</v>
      </c>
      <c r="D3175" t="s">
        <v>43</v>
      </c>
      <c r="E3175" t="s">
        <v>29</v>
      </c>
      <c r="F3175" t="s">
        <v>16</v>
      </c>
      <c r="G3175">
        <v>15</v>
      </c>
      <c r="H3175">
        <v>736</v>
      </c>
      <c r="I3175">
        <v>757.5</v>
      </c>
      <c r="J3175" t="s">
        <v>51</v>
      </c>
      <c r="K3175">
        <v>1800</v>
      </c>
      <c r="L3175">
        <v>900</v>
      </c>
      <c r="M3175" t="s">
        <v>18</v>
      </c>
    </row>
    <row r="3176" spans="1:13" x14ac:dyDescent="0.4">
      <c r="A3176">
        <v>103175</v>
      </c>
      <c r="B3176" s="1">
        <v>46014.729166666664</v>
      </c>
      <c r="C3176" t="s">
        <v>34</v>
      </c>
      <c r="D3176" t="s">
        <v>55</v>
      </c>
      <c r="E3176" t="s">
        <v>29</v>
      </c>
      <c r="F3176" t="s">
        <v>20</v>
      </c>
      <c r="G3176">
        <v>21</v>
      </c>
      <c r="H3176">
        <v>855</v>
      </c>
      <c r="I3176">
        <v>2092.69</v>
      </c>
      <c r="J3176" t="s">
        <v>57</v>
      </c>
      <c r="K3176">
        <v>600</v>
      </c>
      <c r="L3176">
        <v>350</v>
      </c>
      <c r="M3176" t="s">
        <v>22</v>
      </c>
    </row>
    <row r="3177" spans="1:13" x14ac:dyDescent="0.4">
      <c r="A3177">
        <v>103176</v>
      </c>
      <c r="B3177" s="1">
        <v>45829.893055555556</v>
      </c>
      <c r="C3177" t="s">
        <v>48</v>
      </c>
      <c r="D3177" t="s">
        <v>24</v>
      </c>
      <c r="E3177" t="s">
        <v>31</v>
      </c>
      <c r="F3177" t="s">
        <v>32</v>
      </c>
      <c r="G3177">
        <v>1</v>
      </c>
      <c r="H3177">
        <v>1102</v>
      </c>
      <c r="I3177">
        <v>626.11</v>
      </c>
      <c r="J3177" t="s">
        <v>59</v>
      </c>
      <c r="K3177">
        <v>3500</v>
      </c>
      <c r="L3177">
        <v>2200</v>
      </c>
      <c r="M3177" t="s">
        <v>33</v>
      </c>
    </row>
    <row r="3178" spans="1:13" x14ac:dyDescent="0.4">
      <c r="A3178">
        <v>103177</v>
      </c>
      <c r="B3178" s="1">
        <v>45858.567361111112</v>
      </c>
      <c r="C3178" t="s">
        <v>42</v>
      </c>
      <c r="D3178" t="s">
        <v>40</v>
      </c>
      <c r="E3178" t="s">
        <v>15</v>
      </c>
      <c r="F3178" t="s">
        <v>32</v>
      </c>
      <c r="G3178">
        <v>54</v>
      </c>
      <c r="H3178">
        <v>1054</v>
      </c>
      <c r="I3178">
        <v>572.24</v>
      </c>
      <c r="J3178" t="s">
        <v>41</v>
      </c>
      <c r="K3178">
        <v>5500</v>
      </c>
      <c r="L3178">
        <v>3500</v>
      </c>
      <c r="M3178" t="s">
        <v>33</v>
      </c>
    </row>
    <row r="3179" spans="1:13" x14ac:dyDescent="0.4">
      <c r="A3179">
        <v>103178</v>
      </c>
      <c r="B3179" s="1">
        <v>45981.338888888888</v>
      </c>
      <c r="C3179" t="s">
        <v>42</v>
      </c>
      <c r="D3179" t="s">
        <v>43</v>
      </c>
      <c r="E3179" t="s">
        <v>15</v>
      </c>
      <c r="F3179" t="s">
        <v>25</v>
      </c>
      <c r="G3179">
        <v>14</v>
      </c>
      <c r="H3179">
        <v>484</v>
      </c>
      <c r="I3179">
        <v>401.3</v>
      </c>
      <c r="J3179" t="s">
        <v>44</v>
      </c>
      <c r="K3179">
        <v>4500</v>
      </c>
      <c r="L3179">
        <v>2500</v>
      </c>
      <c r="M3179" t="s">
        <v>27</v>
      </c>
    </row>
    <row r="3180" spans="1:13" x14ac:dyDescent="0.4">
      <c r="A3180">
        <v>103179</v>
      </c>
      <c r="B3180" s="1">
        <v>45692.53125</v>
      </c>
      <c r="C3180" t="s">
        <v>48</v>
      </c>
      <c r="D3180" t="s">
        <v>43</v>
      </c>
      <c r="E3180" t="s">
        <v>29</v>
      </c>
      <c r="F3180" t="s">
        <v>32</v>
      </c>
      <c r="G3180">
        <v>12</v>
      </c>
      <c r="H3180">
        <v>919</v>
      </c>
      <c r="I3180">
        <v>257.02999999999997</v>
      </c>
      <c r="J3180" t="s">
        <v>44</v>
      </c>
      <c r="K3180">
        <v>4500</v>
      </c>
      <c r="L3180">
        <v>2500</v>
      </c>
      <c r="M3180" t="s">
        <v>33</v>
      </c>
    </row>
    <row r="3181" spans="1:13" x14ac:dyDescent="0.4">
      <c r="A3181">
        <v>103180</v>
      </c>
      <c r="B3181" s="1">
        <v>45873.746527777781</v>
      </c>
      <c r="C3181" t="s">
        <v>23</v>
      </c>
      <c r="D3181" t="s">
        <v>40</v>
      </c>
      <c r="E3181" t="s">
        <v>15</v>
      </c>
      <c r="F3181" t="s">
        <v>16</v>
      </c>
      <c r="G3181">
        <v>93</v>
      </c>
      <c r="H3181">
        <v>612</v>
      </c>
      <c r="I3181">
        <v>807.66</v>
      </c>
      <c r="J3181" t="s">
        <v>52</v>
      </c>
      <c r="K3181">
        <v>1500</v>
      </c>
      <c r="L3181">
        <v>800</v>
      </c>
      <c r="M3181" t="s">
        <v>18</v>
      </c>
    </row>
    <row r="3182" spans="1:13" x14ac:dyDescent="0.4">
      <c r="A3182">
        <v>103181</v>
      </c>
      <c r="B3182" s="1">
        <v>45722.54583333333</v>
      </c>
      <c r="C3182" t="s">
        <v>39</v>
      </c>
      <c r="D3182" t="s">
        <v>55</v>
      </c>
      <c r="E3182" t="s">
        <v>15</v>
      </c>
      <c r="F3182" t="s">
        <v>37</v>
      </c>
      <c r="G3182">
        <v>96</v>
      </c>
      <c r="H3182">
        <v>907</v>
      </c>
      <c r="I3182">
        <v>929.67</v>
      </c>
      <c r="J3182" t="s">
        <v>56</v>
      </c>
      <c r="K3182">
        <v>850</v>
      </c>
      <c r="L3182">
        <v>550</v>
      </c>
      <c r="M3182" t="s">
        <v>38</v>
      </c>
    </row>
    <row r="3183" spans="1:13" x14ac:dyDescent="0.4">
      <c r="A3183">
        <v>103182</v>
      </c>
      <c r="B3183" s="1">
        <v>45665.09652777778</v>
      </c>
      <c r="C3183" t="s">
        <v>45</v>
      </c>
      <c r="D3183" t="s">
        <v>46</v>
      </c>
      <c r="E3183" t="s">
        <v>31</v>
      </c>
      <c r="F3183" t="s">
        <v>37</v>
      </c>
      <c r="G3183">
        <v>41</v>
      </c>
      <c r="H3183">
        <v>342</v>
      </c>
      <c r="I3183">
        <v>2032.46</v>
      </c>
      <c r="J3183" t="s">
        <v>53</v>
      </c>
      <c r="K3183">
        <v>15000</v>
      </c>
      <c r="L3183">
        <v>9500</v>
      </c>
      <c r="M3183" t="s">
        <v>38</v>
      </c>
    </row>
    <row r="3184" spans="1:13" x14ac:dyDescent="0.4">
      <c r="A3184">
        <v>103183</v>
      </c>
      <c r="B3184" s="1">
        <v>45958.936111111114</v>
      </c>
      <c r="C3184" t="s">
        <v>23</v>
      </c>
      <c r="D3184" t="s">
        <v>35</v>
      </c>
      <c r="E3184" t="s">
        <v>15</v>
      </c>
      <c r="F3184" t="s">
        <v>32</v>
      </c>
      <c r="G3184">
        <v>88</v>
      </c>
      <c r="H3184">
        <v>736</v>
      </c>
      <c r="I3184">
        <v>502.88</v>
      </c>
      <c r="J3184" t="s">
        <v>36</v>
      </c>
      <c r="K3184">
        <v>12000</v>
      </c>
      <c r="L3184">
        <v>8000</v>
      </c>
      <c r="M3184" t="s">
        <v>33</v>
      </c>
    </row>
    <row r="3185" spans="1:13" x14ac:dyDescent="0.4">
      <c r="A3185">
        <v>103184</v>
      </c>
      <c r="B3185" s="1">
        <v>46000.679861111108</v>
      </c>
      <c r="C3185" t="s">
        <v>45</v>
      </c>
      <c r="D3185" t="s">
        <v>24</v>
      </c>
      <c r="E3185" t="s">
        <v>31</v>
      </c>
      <c r="F3185" t="s">
        <v>25</v>
      </c>
      <c r="G3185">
        <v>42</v>
      </c>
      <c r="H3185">
        <v>1096</v>
      </c>
      <c r="I3185">
        <v>741.18</v>
      </c>
      <c r="J3185" t="s">
        <v>60</v>
      </c>
      <c r="K3185">
        <v>25000</v>
      </c>
      <c r="L3185">
        <v>18000</v>
      </c>
      <c r="M3185" t="s">
        <v>27</v>
      </c>
    </row>
    <row r="3186" spans="1:13" x14ac:dyDescent="0.4">
      <c r="A3186">
        <v>103185</v>
      </c>
      <c r="B3186" s="1">
        <v>45989.43472222222</v>
      </c>
      <c r="C3186" t="s">
        <v>23</v>
      </c>
      <c r="D3186" t="s">
        <v>24</v>
      </c>
      <c r="E3186" t="s">
        <v>29</v>
      </c>
      <c r="F3186" t="s">
        <v>25</v>
      </c>
      <c r="G3186">
        <v>69</v>
      </c>
      <c r="H3186">
        <v>483</v>
      </c>
      <c r="I3186">
        <v>399.84</v>
      </c>
      <c r="J3186" t="s">
        <v>59</v>
      </c>
      <c r="K3186">
        <v>3500</v>
      </c>
      <c r="L3186">
        <v>2200</v>
      </c>
      <c r="M3186" t="s">
        <v>27</v>
      </c>
    </row>
    <row r="3187" spans="1:13" x14ac:dyDescent="0.4">
      <c r="A3187">
        <v>103186</v>
      </c>
      <c r="B3187" s="1">
        <v>45733.53402777778</v>
      </c>
      <c r="C3187" t="s">
        <v>45</v>
      </c>
      <c r="D3187" t="s">
        <v>28</v>
      </c>
      <c r="E3187" t="s">
        <v>15</v>
      </c>
      <c r="F3187" t="s">
        <v>37</v>
      </c>
      <c r="G3187">
        <v>3</v>
      </c>
      <c r="H3187">
        <v>648</v>
      </c>
      <c r="I3187">
        <v>329.8</v>
      </c>
      <c r="J3187" t="s">
        <v>30</v>
      </c>
      <c r="K3187">
        <v>450</v>
      </c>
      <c r="L3187">
        <v>200</v>
      </c>
      <c r="M3187" t="s">
        <v>38</v>
      </c>
    </row>
    <row r="3188" spans="1:13" x14ac:dyDescent="0.4">
      <c r="A3188">
        <v>103187</v>
      </c>
      <c r="B3188" s="1">
        <v>45831.829861111109</v>
      </c>
      <c r="C3188" t="s">
        <v>39</v>
      </c>
      <c r="D3188" t="s">
        <v>14</v>
      </c>
      <c r="E3188" t="s">
        <v>29</v>
      </c>
      <c r="F3188" t="s">
        <v>32</v>
      </c>
      <c r="G3188">
        <v>44</v>
      </c>
      <c r="H3188">
        <v>734</v>
      </c>
      <c r="I3188">
        <v>258.69</v>
      </c>
      <c r="J3188" t="s">
        <v>17</v>
      </c>
      <c r="K3188">
        <v>3200</v>
      </c>
      <c r="L3188">
        <v>2000</v>
      </c>
      <c r="M3188" t="s">
        <v>33</v>
      </c>
    </row>
    <row r="3189" spans="1:13" x14ac:dyDescent="0.4">
      <c r="A3189">
        <v>103188</v>
      </c>
      <c r="B3189" s="1">
        <v>45704.814583333333</v>
      </c>
      <c r="C3189" t="s">
        <v>39</v>
      </c>
      <c r="D3189" t="s">
        <v>24</v>
      </c>
      <c r="E3189" t="s">
        <v>29</v>
      </c>
      <c r="F3189" t="s">
        <v>16</v>
      </c>
      <c r="G3189">
        <v>5</v>
      </c>
      <c r="H3189">
        <v>993</v>
      </c>
      <c r="I3189">
        <v>799.26</v>
      </c>
      <c r="J3189" t="s">
        <v>26</v>
      </c>
      <c r="K3189">
        <v>45000</v>
      </c>
      <c r="L3189">
        <v>32000</v>
      </c>
      <c r="M3189" t="s">
        <v>18</v>
      </c>
    </row>
    <row r="3190" spans="1:13" x14ac:dyDescent="0.4">
      <c r="A3190">
        <v>103189</v>
      </c>
      <c r="B3190" s="1">
        <v>45672.384722222225</v>
      </c>
      <c r="C3190" t="s">
        <v>23</v>
      </c>
      <c r="D3190" t="s">
        <v>24</v>
      </c>
      <c r="E3190" t="s">
        <v>29</v>
      </c>
      <c r="F3190" t="s">
        <v>32</v>
      </c>
      <c r="G3190">
        <v>31</v>
      </c>
      <c r="H3190">
        <v>1103</v>
      </c>
      <c r="I3190">
        <v>887.55</v>
      </c>
      <c r="J3190" t="s">
        <v>60</v>
      </c>
      <c r="K3190">
        <v>25000</v>
      </c>
      <c r="L3190">
        <v>18000</v>
      </c>
      <c r="M3190" t="s">
        <v>33</v>
      </c>
    </row>
    <row r="3191" spans="1:13" x14ac:dyDescent="0.4">
      <c r="A3191">
        <v>103190</v>
      </c>
      <c r="B3191" s="1">
        <v>46018.177083333336</v>
      </c>
      <c r="C3191" t="s">
        <v>23</v>
      </c>
      <c r="D3191" t="s">
        <v>40</v>
      </c>
      <c r="E3191" t="s">
        <v>29</v>
      </c>
      <c r="F3191" t="s">
        <v>16</v>
      </c>
      <c r="G3191">
        <v>68</v>
      </c>
      <c r="H3191">
        <v>908</v>
      </c>
      <c r="I3191">
        <v>628.41</v>
      </c>
      <c r="J3191" t="s">
        <v>52</v>
      </c>
      <c r="K3191">
        <v>1500</v>
      </c>
      <c r="L3191">
        <v>800</v>
      </c>
      <c r="M3191" t="s">
        <v>18</v>
      </c>
    </row>
    <row r="3192" spans="1:13" x14ac:dyDescent="0.4">
      <c r="A3192">
        <v>103191</v>
      </c>
      <c r="B3192" s="1">
        <v>45804.274305555555</v>
      </c>
      <c r="C3192" t="s">
        <v>42</v>
      </c>
      <c r="D3192" t="s">
        <v>14</v>
      </c>
      <c r="E3192" t="s">
        <v>31</v>
      </c>
      <c r="F3192" t="s">
        <v>16</v>
      </c>
      <c r="G3192">
        <v>79</v>
      </c>
      <c r="H3192">
        <v>882</v>
      </c>
      <c r="I3192">
        <v>931.46</v>
      </c>
      <c r="J3192" t="s">
        <v>17</v>
      </c>
      <c r="K3192">
        <v>3200</v>
      </c>
      <c r="L3192">
        <v>2000</v>
      </c>
      <c r="M3192" t="s">
        <v>18</v>
      </c>
    </row>
    <row r="3193" spans="1:13" x14ac:dyDescent="0.4">
      <c r="A3193">
        <v>103192</v>
      </c>
      <c r="B3193" s="1">
        <v>45683.866666666669</v>
      </c>
      <c r="C3193" t="s">
        <v>39</v>
      </c>
      <c r="D3193" t="s">
        <v>14</v>
      </c>
      <c r="E3193" t="s">
        <v>29</v>
      </c>
      <c r="F3193" t="s">
        <v>16</v>
      </c>
      <c r="G3193">
        <v>76</v>
      </c>
      <c r="H3193">
        <v>879</v>
      </c>
      <c r="I3193">
        <v>2321.3200000000002</v>
      </c>
      <c r="J3193" t="s">
        <v>21</v>
      </c>
      <c r="K3193">
        <v>6500</v>
      </c>
      <c r="L3193">
        <v>4200</v>
      </c>
      <c r="M3193" t="s">
        <v>18</v>
      </c>
    </row>
    <row r="3194" spans="1:13" x14ac:dyDescent="0.4">
      <c r="A3194">
        <v>103193</v>
      </c>
      <c r="B3194" s="1">
        <v>45965.40625</v>
      </c>
      <c r="C3194" t="s">
        <v>13</v>
      </c>
      <c r="D3194" t="s">
        <v>35</v>
      </c>
      <c r="E3194" t="s">
        <v>15</v>
      </c>
      <c r="F3194" t="s">
        <v>37</v>
      </c>
      <c r="G3194">
        <v>45</v>
      </c>
      <c r="H3194">
        <v>1056</v>
      </c>
      <c r="I3194">
        <v>1954.31</v>
      </c>
      <c r="J3194" t="s">
        <v>49</v>
      </c>
      <c r="K3194">
        <v>8500</v>
      </c>
      <c r="L3194">
        <v>5500</v>
      </c>
      <c r="M3194" t="s">
        <v>38</v>
      </c>
    </row>
    <row r="3195" spans="1:13" x14ac:dyDescent="0.4">
      <c r="A3195">
        <v>103194</v>
      </c>
      <c r="B3195" s="1">
        <v>45750.231944444444</v>
      </c>
      <c r="C3195" t="s">
        <v>48</v>
      </c>
      <c r="D3195" t="s">
        <v>55</v>
      </c>
      <c r="E3195" t="s">
        <v>31</v>
      </c>
      <c r="F3195" t="s">
        <v>37</v>
      </c>
      <c r="G3195">
        <v>83</v>
      </c>
      <c r="H3195">
        <v>619</v>
      </c>
      <c r="I3195">
        <v>465.67</v>
      </c>
      <c r="J3195" t="s">
        <v>57</v>
      </c>
      <c r="K3195">
        <v>600</v>
      </c>
      <c r="L3195">
        <v>350</v>
      </c>
      <c r="M3195" t="s">
        <v>38</v>
      </c>
    </row>
    <row r="3196" spans="1:13" x14ac:dyDescent="0.4">
      <c r="A3196">
        <v>103195</v>
      </c>
      <c r="B3196" s="1">
        <v>45889.737500000003</v>
      </c>
      <c r="C3196" t="s">
        <v>23</v>
      </c>
      <c r="D3196" t="s">
        <v>24</v>
      </c>
      <c r="E3196" t="s">
        <v>29</v>
      </c>
      <c r="F3196" t="s">
        <v>16</v>
      </c>
      <c r="G3196">
        <v>78</v>
      </c>
      <c r="H3196">
        <v>464</v>
      </c>
      <c r="I3196">
        <v>796.23</v>
      </c>
      <c r="J3196" t="s">
        <v>26</v>
      </c>
      <c r="K3196">
        <v>45000</v>
      </c>
      <c r="L3196">
        <v>32000</v>
      </c>
      <c r="M3196" t="s">
        <v>18</v>
      </c>
    </row>
    <row r="3197" spans="1:13" x14ac:dyDescent="0.4">
      <c r="A3197">
        <v>103196</v>
      </c>
      <c r="B3197" s="1">
        <v>45678.229861111111</v>
      </c>
      <c r="C3197" t="s">
        <v>45</v>
      </c>
      <c r="D3197" t="s">
        <v>43</v>
      </c>
      <c r="E3197" t="s">
        <v>31</v>
      </c>
      <c r="F3197" t="s">
        <v>25</v>
      </c>
      <c r="G3197">
        <v>43</v>
      </c>
      <c r="H3197">
        <v>1151</v>
      </c>
      <c r="I3197">
        <v>435.07</v>
      </c>
      <c r="J3197" t="s">
        <v>61</v>
      </c>
      <c r="K3197">
        <v>2800</v>
      </c>
      <c r="L3197">
        <v>1500</v>
      </c>
      <c r="M3197" t="s">
        <v>27</v>
      </c>
    </row>
    <row r="3198" spans="1:13" x14ac:dyDescent="0.4">
      <c r="A3198">
        <v>103197</v>
      </c>
      <c r="B3198" s="1">
        <v>45964.502083333333</v>
      </c>
      <c r="C3198" t="s">
        <v>48</v>
      </c>
      <c r="D3198" t="s">
        <v>40</v>
      </c>
      <c r="E3198" t="s">
        <v>29</v>
      </c>
      <c r="F3198" t="s">
        <v>25</v>
      </c>
      <c r="G3198">
        <v>6</v>
      </c>
      <c r="H3198">
        <v>763</v>
      </c>
      <c r="I3198">
        <v>509.66</v>
      </c>
      <c r="J3198" t="s">
        <v>52</v>
      </c>
      <c r="K3198">
        <v>1500</v>
      </c>
      <c r="L3198">
        <v>800</v>
      </c>
      <c r="M3198" t="s">
        <v>27</v>
      </c>
    </row>
    <row r="3199" spans="1:13" x14ac:dyDescent="0.4">
      <c r="A3199">
        <v>103198</v>
      </c>
      <c r="B3199" s="1">
        <v>45695.884722222225</v>
      </c>
      <c r="C3199" t="s">
        <v>34</v>
      </c>
      <c r="D3199" t="s">
        <v>35</v>
      </c>
      <c r="E3199" t="s">
        <v>15</v>
      </c>
      <c r="F3199" t="s">
        <v>32</v>
      </c>
      <c r="G3199">
        <v>63</v>
      </c>
      <c r="H3199">
        <v>1050</v>
      </c>
      <c r="I3199">
        <v>544.9</v>
      </c>
      <c r="J3199" t="s">
        <v>49</v>
      </c>
      <c r="K3199">
        <v>8500</v>
      </c>
      <c r="L3199">
        <v>5500</v>
      </c>
      <c r="M3199" t="s">
        <v>33</v>
      </c>
    </row>
    <row r="3200" spans="1:13" x14ac:dyDescent="0.4">
      <c r="A3200">
        <v>103199</v>
      </c>
      <c r="B3200" s="1">
        <v>45933.69027777778</v>
      </c>
      <c r="C3200" t="s">
        <v>34</v>
      </c>
      <c r="D3200" t="s">
        <v>46</v>
      </c>
      <c r="E3200" t="s">
        <v>29</v>
      </c>
      <c r="F3200" t="s">
        <v>37</v>
      </c>
      <c r="G3200">
        <v>78</v>
      </c>
      <c r="H3200">
        <v>407</v>
      </c>
      <c r="I3200">
        <v>837.94</v>
      </c>
      <c r="J3200" t="s">
        <v>47</v>
      </c>
      <c r="K3200">
        <v>4500</v>
      </c>
      <c r="L3200">
        <v>2800</v>
      </c>
      <c r="M3200" t="s">
        <v>38</v>
      </c>
    </row>
    <row r="3201" spans="1:13" x14ac:dyDescent="0.4">
      <c r="A3201">
        <v>103200</v>
      </c>
      <c r="B3201" s="1">
        <v>45814.910416666666</v>
      </c>
      <c r="C3201" t="s">
        <v>42</v>
      </c>
      <c r="D3201" t="s">
        <v>46</v>
      </c>
      <c r="E3201" t="s">
        <v>29</v>
      </c>
      <c r="F3201" t="s">
        <v>20</v>
      </c>
      <c r="G3201">
        <v>41</v>
      </c>
      <c r="H3201">
        <v>1152</v>
      </c>
      <c r="I3201">
        <v>266.51</v>
      </c>
      <c r="J3201" t="s">
        <v>47</v>
      </c>
      <c r="K3201">
        <v>4500</v>
      </c>
      <c r="L3201">
        <v>2800</v>
      </c>
      <c r="M3201" t="s">
        <v>22</v>
      </c>
    </row>
    <row r="3202" spans="1:13" x14ac:dyDescent="0.4">
      <c r="A3202">
        <v>103201</v>
      </c>
      <c r="B3202" s="1">
        <v>45836.935416666667</v>
      </c>
      <c r="C3202" t="s">
        <v>50</v>
      </c>
      <c r="D3202" t="s">
        <v>43</v>
      </c>
      <c r="E3202" t="s">
        <v>29</v>
      </c>
      <c r="F3202" t="s">
        <v>32</v>
      </c>
      <c r="G3202">
        <v>36</v>
      </c>
      <c r="H3202">
        <v>1144</v>
      </c>
      <c r="I3202">
        <v>258.29000000000002</v>
      </c>
      <c r="J3202" t="s">
        <v>44</v>
      </c>
      <c r="K3202">
        <v>4500</v>
      </c>
      <c r="L3202">
        <v>2500</v>
      </c>
      <c r="M3202" t="s">
        <v>33</v>
      </c>
    </row>
    <row r="3203" spans="1:13" x14ac:dyDescent="0.4">
      <c r="A3203">
        <v>103202</v>
      </c>
      <c r="B3203" s="1">
        <v>45789.272222222222</v>
      </c>
      <c r="C3203" t="s">
        <v>23</v>
      </c>
      <c r="D3203" t="s">
        <v>35</v>
      </c>
      <c r="E3203" t="s">
        <v>15</v>
      </c>
      <c r="F3203" t="s">
        <v>37</v>
      </c>
      <c r="G3203">
        <v>6</v>
      </c>
      <c r="H3203">
        <v>894</v>
      </c>
      <c r="I3203">
        <v>834.9</v>
      </c>
      <c r="J3203" t="s">
        <v>36</v>
      </c>
      <c r="K3203">
        <v>12000</v>
      </c>
      <c r="L3203">
        <v>8000</v>
      </c>
      <c r="M3203" t="s">
        <v>38</v>
      </c>
    </row>
    <row r="3204" spans="1:13" x14ac:dyDescent="0.4">
      <c r="A3204">
        <v>103203</v>
      </c>
      <c r="B3204" s="1">
        <v>45968.106249999997</v>
      </c>
      <c r="C3204" t="s">
        <v>50</v>
      </c>
      <c r="D3204" t="s">
        <v>14</v>
      </c>
      <c r="E3204" t="s">
        <v>29</v>
      </c>
      <c r="F3204" t="s">
        <v>16</v>
      </c>
      <c r="G3204">
        <v>21</v>
      </c>
      <c r="H3204">
        <v>506</v>
      </c>
      <c r="I3204">
        <v>1989.71</v>
      </c>
      <c r="J3204" t="s">
        <v>21</v>
      </c>
      <c r="K3204">
        <v>6500</v>
      </c>
      <c r="L3204">
        <v>4200</v>
      </c>
      <c r="M3204" t="s">
        <v>18</v>
      </c>
    </row>
    <row r="3205" spans="1:13" x14ac:dyDescent="0.4">
      <c r="A3205">
        <v>103204</v>
      </c>
      <c r="B3205" s="1">
        <v>46005.975694444445</v>
      </c>
      <c r="C3205" t="s">
        <v>45</v>
      </c>
      <c r="D3205" t="s">
        <v>14</v>
      </c>
      <c r="E3205" t="s">
        <v>29</v>
      </c>
      <c r="F3205" t="s">
        <v>20</v>
      </c>
      <c r="G3205">
        <v>45</v>
      </c>
      <c r="H3205">
        <v>802</v>
      </c>
      <c r="I3205">
        <v>422.02</v>
      </c>
      <c r="J3205" t="s">
        <v>17</v>
      </c>
      <c r="K3205">
        <v>3200</v>
      </c>
      <c r="L3205">
        <v>2000</v>
      </c>
      <c r="M3205" t="s">
        <v>22</v>
      </c>
    </row>
    <row r="3206" spans="1:13" x14ac:dyDescent="0.4">
      <c r="A3206">
        <v>103205</v>
      </c>
      <c r="B3206" s="1">
        <v>45685.253472222219</v>
      </c>
      <c r="C3206" t="s">
        <v>45</v>
      </c>
      <c r="D3206" t="s">
        <v>28</v>
      </c>
      <c r="E3206" t="s">
        <v>29</v>
      </c>
      <c r="F3206" t="s">
        <v>37</v>
      </c>
      <c r="G3206">
        <v>19</v>
      </c>
      <c r="H3206">
        <v>991</v>
      </c>
      <c r="I3206">
        <v>474.49</v>
      </c>
      <c r="J3206" t="s">
        <v>30</v>
      </c>
      <c r="K3206">
        <v>450</v>
      </c>
      <c r="L3206">
        <v>200</v>
      </c>
      <c r="M3206" t="s">
        <v>38</v>
      </c>
    </row>
    <row r="3207" spans="1:13" x14ac:dyDescent="0.4">
      <c r="A3207">
        <v>103206</v>
      </c>
      <c r="B3207" s="1">
        <v>45917.793055555558</v>
      </c>
      <c r="C3207" t="s">
        <v>50</v>
      </c>
      <c r="D3207" t="s">
        <v>24</v>
      </c>
      <c r="E3207" t="s">
        <v>29</v>
      </c>
      <c r="F3207" t="s">
        <v>25</v>
      </c>
      <c r="G3207">
        <v>76</v>
      </c>
      <c r="H3207">
        <v>1156</v>
      </c>
      <c r="I3207">
        <v>490.32</v>
      </c>
      <c r="J3207" t="s">
        <v>60</v>
      </c>
      <c r="K3207">
        <v>25000</v>
      </c>
      <c r="L3207">
        <v>18000</v>
      </c>
      <c r="M3207" t="s">
        <v>27</v>
      </c>
    </row>
    <row r="3208" spans="1:13" x14ac:dyDescent="0.4">
      <c r="A3208">
        <v>103207</v>
      </c>
      <c r="B3208" s="1">
        <v>45733.825694444444</v>
      </c>
      <c r="C3208" t="s">
        <v>50</v>
      </c>
      <c r="D3208" t="s">
        <v>40</v>
      </c>
      <c r="E3208" t="s">
        <v>31</v>
      </c>
      <c r="F3208" t="s">
        <v>20</v>
      </c>
      <c r="G3208">
        <v>13</v>
      </c>
      <c r="H3208">
        <v>1168</v>
      </c>
      <c r="I3208">
        <v>343.83</v>
      </c>
      <c r="J3208" t="s">
        <v>52</v>
      </c>
      <c r="K3208">
        <v>1500</v>
      </c>
      <c r="L3208">
        <v>800</v>
      </c>
      <c r="M3208" t="s">
        <v>22</v>
      </c>
    </row>
    <row r="3209" spans="1:13" x14ac:dyDescent="0.4">
      <c r="A3209">
        <v>103208</v>
      </c>
      <c r="B3209" s="1">
        <v>45724.269444444442</v>
      </c>
      <c r="C3209" t="s">
        <v>45</v>
      </c>
      <c r="D3209" t="s">
        <v>40</v>
      </c>
      <c r="E3209" t="s">
        <v>29</v>
      </c>
      <c r="F3209" t="s">
        <v>32</v>
      </c>
      <c r="G3209">
        <v>38</v>
      </c>
      <c r="H3209">
        <v>1045</v>
      </c>
      <c r="I3209">
        <v>522.58000000000004</v>
      </c>
      <c r="J3209" t="s">
        <v>52</v>
      </c>
      <c r="K3209">
        <v>1500</v>
      </c>
      <c r="L3209">
        <v>800</v>
      </c>
      <c r="M3209" t="s">
        <v>33</v>
      </c>
    </row>
    <row r="3210" spans="1:13" x14ac:dyDescent="0.4">
      <c r="A3210">
        <v>103209</v>
      </c>
      <c r="B3210" s="1">
        <v>45999.069444444445</v>
      </c>
      <c r="C3210" t="s">
        <v>42</v>
      </c>
      <c r="D3210" t="s">
        <v>24</v>
      </c>
      <c r="E3210" t="s">
        <v>29</v>
      </c>
      <c r="F3210" t="s">
        <v>32</v>
      </c>
      <c r="G3210">
        <v>98</v>
      </c>
      <c r="H3210">
        <v>911</v>
      </c>
      <c r="I3210">
        <v>2161.7600000000002</v>
      </c>
      <c r="J3210" t="s">
        <v>26</v>
      </c>
      <c r="K3210">
        <v>45000</v>
      </c>
      <c r="L3210">
        <v>32000</v>
      </c>
      <c r="M3210" t="s">
        <v>33</v>
      </c>
    </row>
    <row r="3211" spans="1:13" x14ac:dyDescent="0.4">
      <c r="A3211">
        <v>103210</v>
      </c>
      <c r="B3211" s="1">
        <v>45851.181944444441</v>
      </c>
      <c r="C3211" t="s">
        <v>45</v>
      </c>
      <c r="D3211" t="s">
        <v>24</v>
      </c>
      <c r="E3211" t="s">
        <v>31</v>
      </c>
      <c r="F3211" t="s">
        <v>25</v>
      </c>
      <c r="G3211">
        <v>11</v>
      </c>
      <c r="H3211">
        <v>1110</v>
      </c>
      <c r="I3211">
        <v>331.16</v>
      </c>
      <c r="J3211" t="s">
        <v>59</v>
      </c>
      <c r="K3211">
        <v>3500</v>
      </c>
      <c r="L3211">
        <v>2200</v>
      </c>
      <c r="M3211" t="s">
        <v>27</v>
      </c>
    </row>
    <row r="3212" spans="1:13" x14ac:dyDescent="0.4">
      <c r="A3212">
        <v>103211</v>
      </c>
      <c r="B3212" s="1">
        <v>45819.512499999997</v>
      </c>
      <c r="C3212" t="s">
        <v>34</v>
      </c>
      <c r="D3212" t="s">
        <v>40</v>
      </c>
      <c r="E3212" t="s">
        <v>15</v>
      </c>
      <c r="F3212" t="s">
        <v>25</v>
      </c>
      <c r="G3212">
        <v>72</v>
      </c>
      <c r="H3212">
        <v>1188</v>
      </c>
      <c r="I3212">
        <v>870.08</v>
      </c>
      <c r="J3212" t="s">
        <v>41</v>
      </c>
      <c r="K3212">
        <v>5500</v>
      </c>
      <c r="L3212">
        <v>3500</v>
      </c>
      <c r="M3212" t="s">
        <v>27</v>
      </c>
    </row>
    <row r="3213" spans="1:13" x14ac:dyDescent="0.4">
      <c r="A3213">
        <v>103212</v>
      </c>
      <c r="B3213" s="1">
        <v>46004.208333333336</v>
      </c>
      <c r="C3213" t="s">
        <v>34</v>
      </c>
      <c r="D3213" t="s">
        <v>14</v>
      </c>
      <c r="E3213" t="s">
        <v>15</v>
      </c>
      <c r="F3213" t="s">
        <v>32</v>
      </c>
      <c r="G3213">
        <v>19</v>
      </c>
      <c r="H3213">
        <v>509</v>
      </c>
      <c r="I3213">
        <v>434.74</v>
      </c>
      <c r="J3213" t="s">
        <v>21</v>
      </c>
      <c r="K3213">
        <v>6500</v>
      </c>
      <c r="L3213">
        <v>4200</v>
      </c>
      <c r="M3213" t="s">
        <v>33</v>
      </c>
    </row>
    <row r="3214" spans="1:13" x14ac:dyDescent="0.4">
      <c r="A3214">
        <v>103213</v>
      </c>
      <c r="B3214" s="1">
        <v>46018.15625</v>
      </c>
      <c r="C3214" t="s">
        <v>34</v>
      </c>
      <c r="D3214" t="s">
        <v>43</v>
      </c>
      <c r="E3214" t="s">
        <v>15</v>
      </c>
      <c r="F3214" t="s">
        <v>20</v>
      </c>
      <c r="G3214">
        <v>76</v>
      </c>
      <c r="H3214">
        <v>428</v>
      </c>
      <c r="I3214">
        <v>607</v>
      </c>
      <c r="J3214" t="s">
        <v>51</v>
      </c>
      <c r="K3214">
        <v>1800</v>
      </c>
      <c r="L3214">
        <v>900</v>
      </c>
      <c r="M3214" t="s">
        <v>22</v>
      </c>
    </row>
    <row r="3215" spans="1:13" x14ac:dyDescent="0.4">
      <c r="A3215">
        <v>103214</v>
      </c>
      <c r="B3215" s="1">
        <v>45914.022916666669</v>
      </c>
      <c r="C3215" t="s">
        <v>39</v>
      </c>
      <c r="D3215" t="s">
        <v>46</v>
      </c>
      <c r="E3215" t="s">
        <v>31</v>
      </c>
      <c r="F3215" t="s">
        <v>37</v>
      </c>
      <c r="G3215">
        <v>52</v>
      </c>
      <c r="H3215">
        <v>1055</v>
      </c>
      <c r="I3215">
        <v>226.66</v>
      </c>
      <c r="J3215" t="s">
        <v>53</v>
      </c>
      <c r="K3215">
        <v>15000</v>
      </c>
      <c r="L3215">
        <v>9500</v>
      </c>
      <c r="M3215" t="s">
        <v>38</v>
      </c>
    </row>
    <row r="3216" spans="1:13" x14ac:dyDescent="0.4">
      <c r="A3216">
        <v>103215</v>
      </c>
      <c r="B3216" s="1">
        <v>45729.456944444442</v>
      </c>
      <c r="C3216" t="s">
        <v>19</v>
      </c>
      <c r="D3216" t="s">
        <v>43</v>
      </c>
      <c r="E3216" t="s">
        <v>15</v>
      </c>
      <c r="F3216" t="s">
        <v>32</v>
      </c>
      <c r="G3216">
        <v>31</v>
      </c>
      <c r="H3216">
        <v>1180</v>
      </c>
      <c r="I3216">
        <v>510.74</v>
      </c>
      <c r="J3216" t="s">
        <v>61</v>
      </c>
      <c r="K3216">
        <v>2800</v>
      </c>
      <c r="L3216">
        <v>1500</v>
      </c>
      <c r="M3216" t="s">
        <v>33</v>
      </c>
    </row>
    <row r="3217" spans="1:13" x14ac:dyDescent="0.4">
      <c r="A3217">
        <v>103216</v>
      </c>
      <c r="B3217" s="1">
        <v>45744.015972222223</v>
      </c>
      <c r="C3217" t="s">
        <v>19</v>
      </c>
      <c r="D3217" t="s">
        <v>14</v>
      </c>
      <c r="E3217" t="s">
        <v>15</v>
      </c>
      <c r="F3217" t="s">
        <v>16</v>
      </c>
      <c r="G3217">
        <v>5</v>
      </c>
      <c r="H3217">
        <v>646</v>
      </c>
      <c r="I3217">
        <v>777.34</v>
      </c>
      <c r="J3217" t="s">
        <v>17</v>
      </c>
      <c r="K3217">
        <v>3200</v>
      </c>
      <c r="L3217">
        <v>2000</v>
      </c>
      <c r="M3217" t="s">
        <v>18</v>
      </c>
    </row>
    <row r="3218" spans="1:13" x14ac:dyDescent="0.4">
      <c r="A3218">
        <v>103217</v>
      </c>
      <c r="B3218" s="1">
        <v>45919.786805555559</v>
      </c>
      <c r="C3218" t="s">
        <v>42</v>
      </c>
      <c r="D3218" t="s">
        <v>28</v>
      </c>
      <c r="E3218" t="s">
        <v>31</v>
      </c>
      <c r="F3218" t="s">
        <v>25</v>
      </c>
      <c r="G3218">
        <v>79</v>
      </c>
      <c r="H3218">
        <v>933</v>
      </c>
      <c r="I3218">
        <v>150.33000000000001</v>
      </c>
      <c r="J3218" t="s">
        <v>30</v>
      </c>
      <c r="K3218">
        <v>450</v>
      </c>
      <c r="L3218">
        <v>200</v>
      </c>
      <c r="M3218" t="s">
        <v>27</v>
      </c>
    </row>
    <row r="3219" spans="1:13" x14ac:dyDescent="0.4">
      <c r="A3219">
        <v>103218</v>
      </c>
      <c r="B3219" s="1">
        <v>45871.37222222222</v>
      </c>
      <c r="C3219" t="s">
        <v>23</v>
      </c>
      <c r="D3219" t="s">
        <v>35</v>
      </c>
      <c r="E3219" t="s">
        <v>29</v>
      </c>
      <c r="F3219" t="s">
        <v>32</v>
      </c>
      <c r="G3219">
        <v>85</v>
      </c>
      <c r="H3219">
        <v>981</v>
      </c>
      <c r="I3219">
        <v>453.28</v>
      </c>
      <c r="J3219" t="s">
        <v>36</v>
      </c>
      <c r="K3219">
        <v>12000</v>
      </c>
      <c r="L3219">
        <v>8000</v>
      </c>
      <c r="M3219" t="s">
        <v>33</v>
      </c>
    </row>
    <row r="3220" spans="1:13" x14ac:dyDescent="0.4">
      <c r="A3220">
        <v>103219</v>
      </c>
      <c r="B3220" s="1">
        <v>45810.738194444442</v>
      </c>
      <c r="C3220" t="s">
        <v>19</v>
      </c>
      <c r="D3220" t="s">
        <v>55</v>
      </c>
      <c r="E3220" t="s">
        <v>15</v>
      </c>
      <c r="F3220" t="s">
        <v>32</v>
      </c>
      <c r="G3220">
        <v>86</v>
      </c>
      <c r="H3220">
        <v>1115</v>
      </c>
      <c r="I3220">
        <v>2401.7199999999998</v>
      </c>
      <c r="J3220" t="s">
        <v>58</v>
      </c>
      <c r="K3220">
        <v>1200</v>
      </c>
      <c r="L3220">
        <v>800</v>
      </c>
      <c r="M3220" t="s">
        <v>33</v>
      </c>
    </row>
    <row r="3221" spans="1:13" x14ac:dyDescent="0.4">
      <c r="A3221">
        <v>103220</v>
      </c>
      <c r="B3221" s="1">
        <v>45867.580555555556</v>
      </c>
      <c r="C3221" t="s">
        <v>23</v>
      </c>
      <c r="D3221" t="s">
        <v>40</v>
      </c>
      <c r="E3221" t="s">
        <v>29</v>
      </c>
      <c r="F3221" t="s">
        <v>32</v>
      </c>
      <c r="G3221">
        <v>88</v>
      </c>
      <c r="H3221">
        <v>1014</v>
      </c>
      <c r="I3221">
        <v>1466.7</v>
      </c>
      <c r="J3221" t="s">
        <v>52</v>
      </c>
      <c r="K3221">
        <v>1500</v>
      </c>
      <c r="L3221">
        <v>800</v>
      </c>
      <c r="M3221" t="s">
        <v>33</v>
      </c>
    </row>
    <row r="3222" spans="1:13" x14ac:dyDescent="0.4">
      <c r="A3222">
        <v>103221</v>
      </c>
      <c r="B3222" s="1">
        <v>45718.872916666667</v>
      </c>
      <c r="C3222" t="s">
        <v>13</v>
      </c>
      <c r="D3222" t="s">
        <v>24</v>
      </c>
      <c r="E3222" t="s">
        <v>15</v>
      </c>
      <c r="F3222" t="s">
        <v>32</v>
      </c>
      <c r="G3222">
        <v>29</v>
      </c>
      <c r="H3222">
        <v>599</v>
      </c>
      <c r="I3222">
        <v>400.67</v>
      </c>
      <c r="J3222" t="s">
        <v>26</v>
      </c>
      <c r="K3222">
        <v>45000</v>
      </c>
      <c r="L3222">
        <v>32000</v>
      </c>
      <c r="M3222" t="s">
        <v>33</v>
      </c>
    </row>
    <row r="3223" spans="1:13" x14ac:dyDescent="0.4">
      <c r="A3223">
        <v>103222</v>
      </c>
      <c r="B3223" s="1">
        <v>45925.275694444441</v>
      </c>
      <c r="C3223" t="s">
        <v>19</v>
      </c>
      <c r="D3223" t="s">
        <v>55</v>
      </c>
      <c r="E3223" t="s">
        <v>15</v>
      </c>
      <c r="F3223" t="s">
        <v>32</v>
      </c>
      <c r="G3223">
        <v>64</v>
      </c>
      <c r="H3223">
        <v>1022</v>
      </c>
      <c r="I3223">
        <v>576.46</v>
      </c>
      <c r="J3223" t="s">
        <v>58</v>
      </c>
      <c r="K3223">
        <v>1200</v>
      </c>
      <c r="L3223">
        <v>800</v>
      </c>
      <c r="M3223" t="s">
        <v>33</v>
      </c>
    </row>
    <row r="3224" spans="1:13" x14ac:dyDescent="0.4">
      <c r="A3224">
        <v>103223</v>
      </c>
      <c r="B3224" s="1">
        <v>45919.065972222219</v>
      </c>
      <c r="C3224" t="s">
        <v>13</v>
      </c>
      <c r="D3224" t="s">
        <v>46</v>
      </c>
      <c r="E3224" t="s">
        <v>29</v>
      </c>
      <c r="F3224" t="s">
        <v>20</v>
      </c>
      <c r="G3224">
        <v>89</v>
      </c>
      <c r="H3224">
        <v>415</v>
      </c>
      <c r="I3224">
        <v>489.58</v>
      </c>
      <c r="J3224" t="s">
        <v>47</v>
      </c>
      <c r="K3224">
        <v>4500</v>
      </c>
      <c r="L3224">
        <v>2800</v>
      </c>
      <c r="M3224" t="s">
        <v>22</v>
      </c>
    </row>
    <row r="3225" spans="1:13" x14ac:dyDescent="0.4">
      <c r="A3225">
        <v>103224</v>
      </c>
      <c r="B3225" s="1">
        <v>45875.666666666664</v>
      </c>
      <c r="C3225" t="s">
        <v>23</v>
      </c>
      <c r="D3225" t="s">
        <v>14</v>
      </c>
      <c r="E3225" t="s">
        <v>31</v>
      </c>
      <c r="F3225" t="s">
        <v>16</v>
      </c>
      <c r="G3225">
        <v>12</v>
      </c>
      <c r="H3225">
        <v>560</v>
      </c>
      <c r="I3225">
        <v>427.6</v>
      </c>
      <c r="J3225" t="s">
        <v>21</v>
      </c>
      <c r="K3225">
        <v>6500</v>
      </c>
      <c r="L3225">
        <v>4200</v>
      </c>
      <c r="M3225" t="s">
        <v>18</v>
      </c>
    </row>
    <row r="3226" spans="1:13" x14ac:dyDescent="0.4">
      <c r="A3226">
        <v>103225</v>
      </c>
      <c r="B3226" s="1">
        <v>45940.270138888889</v>
      </c>
      <c r="C3226" t="s">
        <v>50</v>
      </c>
      <c r="D3226" t="s">
        <v>40</v>
      </c>
      <c r="E3226" t="s">
        <v>29</v>
      </c>
      <c r="F3226" t="s">
        <v>32</v>
      </c>
      <c r="G3226">
        <v>39</v>
      </c>
      <c r="H3226">
        <v>753</v>
      </c>
      <c r="I3226">
        <v>686.46</v>
      </c>
      <c r="J3226" t="s">
        <v>52</v>
      </c>
      <c r="K3226">
        <v>1500</v>
      </c>
      <c r="L3226">
        <v>800</v>
      </c>
      <c r="M3226" t="s">
        <v>33</v>
      </c>
    </row>
    <row r="3227" spans="1:13" x14ac:dyDescent="0.4">
      <c r="A3227">
        <v>103226</v>
      </c>
      <c r="B3227" s="1">
        <v>45793.848611111112</v>
      </c>
      <c r="C3227" t="s">
        <v>50</v>
      </c>
      <c r="D3227" t="s">
        <v>55</v>
      </c>
      <c r="E3227" t="s">
        <v>31</v>
      </c>
      <c r="F3227" t="s">
        <v>20</v>
      </c>
      <c r="G3227">
        <v>1</v>
      </c>
      <c r="H3227">
        <v>361</v>
      </c>
      <c r="I3227">
        <v>945.6</v>
      </c>
      <c r="J3227" t="s">
        <v>57</v>
      </c>
      <c r="K3227">
        <v>600</v>
      </c>
      <c r="L3227">
        <v>350</v>
      </c>
      <c r="M3227" t="s">
        <v>22</v>
      </c>
    </row>
    <row r="3228" spans="1:13" x14ac:dyDescent="0.4">
      <c r="A3228">
        <v>103227</v>
      </c>
      <c r="B3228" s="1">
        <v>46019.259027777778</v>
      </c>
      <c r="C3228" t="s">
        <v>48</v>
      </c>
      <c r="D3228" t="s">
        <v>55</v>
      </c>
      <c r="E3228" t="s">
        <v>15</v>
      </c>
      <c r="F3228" t="s">
        <v>20</v>
      </c>
      <c r="G3228">
        <v>90</v>
      </c>
      <c r="H3228">
        <v>630</v>
      </c>
      <c r="I3228">
        <v>1114.25</v>
      </c>
      <c r="J3228" t="s">
        <v>58</v>
      </c>
      <c r="K3228">
        <v>1200</v>
      </c>
      <c r="L3228">
        <v>800</v>
      </c>
      <c r="M3228" t="s">
        <v>22</v>
      </c>
    </row>
    <row r="3229" spans="1:13" x14ac:dyDescent="0.4">
      <c r="A3229">
        <v>103228</v>
      </c>
      <c r="B3229" s="1">
        <v>45750.026388888888</v>
      </c>
      <c r="C3229" t="s">
        <v>48</v>
      </c>
      <c r="D3229" t="s">
        <v>14</v>
      </c>
      <c r="E3229" t="s">
        <v>31</v>
      </c>
      <c r="F3229" t="s">
        <v>37</v>
      </c>
      <c r="G3229">
        <v>61</v>
      </c>
      <c r="H3229">
        <v>301</v>
      </c>
      <c r="I3229">
        <v>1075.98</v>
      </c>
      <c r="J3229" t="s">
        <v>17</v>
      </c>
      <c r="K3229">
        <v>3200</v>
      </c>
      <c r="L3229">
        <v>2000</v>
      </c>
      <c r="M3229" t="s">
        <v>38</v>
      </c>
    </row>
    <row r="3230" spans="1:13" x14ac:dyDescent="0.4">
      <c r="A3230">
        <v>103229</v>
      </c>
      <c r="B3230" s="1">
        <v>45766.893055555556</v>
      </c>
      <c r="C3230" t="s">
        <v>48</v>
      </c>
      <c r="D3230" t="s">
        <v>24</v>
      </c>
      <c r="E3230" t="s">
        <v>31</v>
      </c>
      <c r="F3230" t="s">
        <v>16</v>
      </c>
      <c r="G3230">
        <v>1</v>
      </c>
      <c r="H3230">
        <v>1179</v>
      </c>
      <c r="I3230">
        <v>443.66</v>
      </c>
      <c r="J3230" t="s">
        <v>26</v>
      </c>
      <c r="K3230">
        <v>45000</v>
      </c>
      <c r="L3230">
        <v>32000</v>
      </c>
      <c r="M3230" t="s">
        <v>18</v>
      </c>
    </row>
    <row r="3231" spans="1:13" x14ac:dyDescent="0.4">
      <c r="A3231">
        <v>103230</v>
      </c>
      <c r="B3231" s="1">
        <v>45898.886805555558</v>
      </c>
      <c r="C3231" t="s">
        <v>45</v>
      </c>
      <c r="D3231" t="s">
        <v>43</v>
      </c>
      <c r="E3231" t="s">
        <v>15</v>
      </c>
      <c r="F3231" t="s">
        <v>16</v>
      </c>
      <c r="G3231">
        <v>73</v>
      </c>
      <c r="H3231">
        <v>838</v>
      </c>
      <c r="I3231">
        <v>934.6</v>
      </c>
      <c r="J3231" t="s">
        <v>61</v>
      </c>
      <c r="K3231">
        <v>2800</v>
      </c>
      <c r="L3231">
        <v>1500</v>
      </c>
      <c r="M3231" t="s">
        <v>18</v>
      </c>
    </row>
    <row r="3232" spans="1:13" x14ac:dyDescent="0.4">
      <c r="A3232">
        <v>103231</v>
      </c>
      <c r="B3232" s="1">
        <v>46012.930555555555</v>
      </c>
      <c r="C3232" t="s">
        <v>13</v>
      </c>
      <c r="D3232" t="s">
        <v>40</v>
      </c>
      <c r="E3232" t="s">
        <v>31</v>
      </c>
      <c r="F3232" t="s">
        <v>32</v>
      </c>
      <c r="G3232">
        <v>90</v>
      </c>
      <c r="H3232">
        <v>341</v>
      </c>
      <c r="I3232">
        <v>729.88</v>
      </c>
      <c r="J3232" t="s">
        <v>41</v>
      </c>
      <c r="K3232">
        <v>5500</v>
      </c>
      <c r="L3232">
        <v>3500</v>
      </c>
      <c r="M3232" t="s">
        <v>33</v>
      </c>
    </row>
    <row r="3233" spans="1:13" x14ac:dyDescent="0.4">
      <c r="A3233">
        <v>103232</v>
      </c>
      <c r="B3233" s="1">
        <v>45799.316666666666</v>
      </c>
      <c r="C3233" t="s">
        <v>23</v>
      </c>
      <c r="D3233" t="s">
        <v>43</v>
      </c>
      <c r="E3233" t="s">
        <v>15</v>
      </c>
      <c r="F3233" t="s">
        <v>20</v>
      </c>
      <c r="G3233">
        <v>18</v>
      </c>
      <c r="H3233">
        <v>964</v>
      </c>
      <c r="I3233">
        <v>474.68</v>
      </c>
      <c r="J3233" t="s">
        <v>51</v>
      </c>
      <c r="K3233">
        <v>1800</v>
      </c>
      <c r="L3233">
        <v>900</v>
      </c>
      <c r="M3233" t="s">
        <v>22</v>
      </c>
    </row>
    <row r="3234" spans="1:13" x14ac:dyDescent="0.4">
      <c r="A3234">
        <v>103233</v>
      </c>
      <c r="B3234" s="1">
        <v>45948.567361111112</v>
      </c>
      <c r="C3234" t="s">
        <v>39</v>
      </c>
      <c r="D3234" t="s">
        <v>14</v>
      </c>
      <c r="E3234" t="s">
        <v>31</v>
      </c>
      <c r="F3234" t="s">
        <v>32</v>
      </c>
      <c r="G3234">
        <v>81</v>
      </c>
      <c r="H3234">
        <v>585</v>
      </c>
      <c r="I3234">
        <v>1124.01</v>
      </c>
      <c r="J3234" t="s">
        <v>17</v>
      </c>
      <c r="K3234">
        <v>3200</v>
      </c>
      <c r="L3234">
        <v>2000</v>
      </c>
      <c r="M3234" t="s">
        <v>33</v>
      </c>
    </row>
    <row r="3235" spans="1:13" x14ac:dyDescent="0.4">
      <c r="A3235">
        <v>103234</v>
      </c>
      <c r="B3235" s="1">
        <v>45894.540277777778</v>
      </c>
      <c r="C3235" t="s">
        <v>19</v>
      </c>
      <c r="D3235" t="s">
        <v>55</v>
      </c>
      <c r="E3235" t="s">
        <v>31</v>
      </c>
      <c r="F3235" t="s">
        <v>20</v>
      </c>
      <c r="G3235">
        <v>38</v>
      </c>
      <c r="H3235">
        <v>514</v>
      </c>
      <c r="I3235">
        <v>334.5</v>
      </c>
      <c r="J3235" t="s">
        <v>57</v>
      </c>
      <c r="K3235">
        <v>600</v>
      </c>
      <c r="L3235">
        <v>350</v>
      </c>
      <c r="M3235" t="s">
        <v>22</v>
      </c>
    </row>
    <row r="3236" spans="1:13" x14ac:dyDescent="0.4">
      <c r="A3236">
        <v>103235</v>
      </c>
      <c r="B3236" s="1">
        <v>45997.415972222225</v>
      </c>
      <c r="C3236" t="s">
        <v>39</v>
      </c>
      <c r="D3236" t="s">
        <v>43</v>
      </c>
      <c r="E3236" t="s">
        <v>15</v>
      </c>
      <c r="F3236" t="s">
        <v>37</v>
      </c>
      <c r="G3236">
        <v>63</v>
      </c>
      <c r="H3236">
        <v>549</v>
      </c>
      <c r="I3236">
        <v>568.76</v>
      </c>
      <c r="J3236" t="s">
        <v>51</v>
      </c>
      <c r="K3236">
        <v>1800</v>
      </c>
      <c r="L3236">
        <v>900</v>
      </c>
      <c r="M3236" t="s">
        <v>38</v>
      </c>
    </row>
    <row r="3237" spans="1:13" x14ac:dyDescent="0.4">
      <c r="A3237">
        <v>103236</v>
      </c>
      <c r="B3237" s="1">
        <v>45969.493055555555</v>
      </c>
      <c r="C3237" t="s">
        <v>45</v>
      </c>
      <c r="D3237" t="s">
        <v>46</v>
      </c>
      <c r="E3237" t="s">
        <v>15</v>
      </c>
      <c r="F3237" t="s">
        <v>37</v>
      </c>
      <c r="G3237">
        <v>89</v>
      </c>
      <c r="H3237">
        <v>316</v>
      </c>
      <c r="I3237">
        <v>388.68</v>
      </c>
      <c r="J3237" t="s">
        <v>53</v>
      </c>
      <c r="K3237">
        <v>15000</v>
      </c>
      <c r="L3237">
        <v>9500</v>
      </c>
      <c r="M3237" t="s">
        <v>38</v>
      </c>
    </row>
    <row r="3238" spans="1:13" x14ac:dyDescent="0.4">
      <c r="A3238">
        <v>103237</v>
      </c>
      <c r="B3238" s="1">
        <v>45834.512499999997</v>
      </c>
      <c r="C3238" t="s">
        <v>39</v>
      </c>
      <c r="D3238" t="s">
        <v>43</v>
      </c>
      <c r="E3238" t="s">
        <v>29</v>
      </c>
      <c r="F3238" t="s">
        <v>25</v>
      </c>
      <c r="G3238">
        <v>92</v>
      </c>
      <c r="H3238">
        <v>433</v>
      </c>
      <c r="I3238">
        <v>251.77</v>
      </c>
      <c r="J3238" t="s">
        <v>51</v>
      </c>
      <c r="K3238">
        <v>1800</v>
      </c>
      <c r="L3238">
        <v>900</v>
      </c>
      <c r="M3238" t="s">
        <v>27</v>
      </c>
    </row>
    <row r="3239" spans="1:13" x14ac:dyDescent="0.4">
      <c r="A3239">
        <v>103238</v>
      </c>
      <c r="B3239" s="1">
        <v>45798.635416666664</v>
      </c>
      <c r="C3239" t="s">
        <v>50</v>
      </c>
      <c r="D3239" t="s">
        <v>14</v>
      </c>
      <c r="E3239" t="s">
        <v>15</v>
      </c>
      <c r="F3239" t="s">
        <v>25</v>
      </c>
      <c r="G3239">
        <v>11</v>
      </c>
      <c r="H3239">
        <v>987</v>
      </c>
      <c r="I3239">
        <v>290.14999999999998</v>
      </c>
      <c r="J3239" t="s">
        <v>21</v>
      </c>
      <c r="K3239">
        <v>6500</v>
      </c>
      <c r="L3239">
        <v>4200</v>
      </c>
      <c r="M3239" t="s">
        <v>27</v>
      </c>
    </row>
    <row r="3240" spans="1:13" x14ac:dyDescent="0.4">
      <c r="A3240">
        <v>103239</v>
      </c>
      <c r="B3240" s="1">
        <v>45846.851388888892</v>
      </c>
      <c r="C3240" t="s">
        <v>19</v>
      </c>
      <c r="D3240" t="s">
        <v>28</v>
      </c>
      <c r="E3240" t="s">
        <v>15</v>
      </c>
      <c r="F3240" t="s">
        <v>20</v>
      </c>
      <c r="G3240">
        <v>26</v>
      </c>
      <c r="H3240">
        <v>1094</v>
      </c>
      <c r="I3240">
        <v>273.44</v>
      </c>
      <c r="J3240" t="s">
        <v>30</v>
      </c>
      <c r="K3240">
        <v>450</v>
      </c>
      <c r="L3240">
        <v>200</v>
      </c>
      <c r="M3240" t="s">
        <v>22</v>
      </c>
    </row>
    <row r="3241" spans="1:13" x14ac:dyDescent="0.4">
      <c r="A3241">
        <v>103240</v>
      </c>
      <c r="B3241" s="1">
        <v>45706.538194444445</v>
      </c>
      <c r="C3241" t="s">
        <v>23</v>
      </c>
      <c r="D3241" t="s">
        <v>28</v>
      </c>
      <c r="E3241" t="s">
        <v>31</v>
      </c>
      <c r="F3241" t="s">
        <v>37</v>
      </c>
      <c r="G3241">
        <v>87</v>
      </c>
      <c r="H3241">
        <v>341</v>
      </c>
      <c r="I3241">
        <v>519.17999999999995</v>
      </c>
      <c r="J3241" t="s">
        <v>30</v>
      </c>
      <c r="K3241">
        <v>450</v>
      </c>
      <c r="L3241">
        <v>200</v>
      </c>
      <c r="M3241" t="s">
        <v>38</v>
      </c>
    </row>
    <row r="3242" spans="1:13" x14ac:dyDescent="0.4">
      <c r="A3242">
        <v>103241</v>
      </c>
      <c r="B3242" s="1">
        <v>45959.59097222222</v>
      </c>
      <c r="C3242" t="s">
        <v>19</v>
      </c>
      <c r="D3242" t="s">
        <v>43</v>
      </c>
      <c r="E3242" t="s">
        <v>29</v>
      </c>
      <c r="F3242" t="s">
        <v>16</v>
      </c>
      <c r="G3242">
        <v>87</v>
      </c>
      <c r="H3242">
        <v>526</v>
      </c>
      <c r="I3242">
        <v>988.58</v>
      </c>
      <c r="J3242" t="s">
        <v>61</v>
      </c>
      <c r="K3242">
        <v>2800</v>
      </c>
      <c r="L3242">
        <v>1500</v>
      </c>
      <c r="M3242" t="s">
        <v>18</v>
      </c>
    </row>
    <row r="3243" spans="1:13" x14ac:dyDescent="0.4">
      <c r="A3243">
        <v>103242</v>
      </c>
      <c r="B3243" s="1">
        <v>45847.126388888886</v>
      </c>
      <c r="C3243" t="s">
        <v>34</v>
      </c>
      <c r="D3243" t="s">
        <v>28</v>
      </c>
      <c r="E3243" t="s">
        <v>31</v>
      </c>
      <c r="F3243" t="s">
        <v>16</v>
      </c>
      <c r="G3243">
        <v>65</v>
      </c>
      <c r="H3243">
        <v>1132</v>
      </c>
      <c r="I3243">
        <v>1439.32</v>
      </c>
      <c r="J3243" t="s">
        <v>54</v>
      </c>
      <c r="K3243">
        <v>2500</v>
      </c>
      <c r="L3243">
        <v>1500</v>
      </c>
      <c r="M3243" t="s">
        <v>18</v>
      </c>
    </row>
    <row r="3244" spans="1:13" x14ac:dyDescent="0.4">
      <c r="A3244">
        <v>103243</v>
      </c>
      <c r="B3244" s="1">
        <v>45793.166666666664</v>
      </c>
      <c r="C3244" t="s">
        <v>39</v>
      </c>
      <c r="D3244" t="s">
        <v>24</v>
      </c>
      <c r="E3244" t="s">
        <v>15</v>
      </c>
      <c r="F3244" t="s">
        <v>37</v>
      </c>
      <c r="G3244">
        <v>54</v>
      </c>
      <c r="H3244">
        <v>889</v>
      </c>
      <c r="I3244">
        <v>3083.89</v>
      </c>
      <c r="J3244" t="s">
        <v>60</v>
      </c>
      <c r="K3244">
        <v>25000</v>
      </c>
      <c r="L3244">
        <v>18000</v>
      </c>
      <c r="M3244" t="s">
        <v>38</v>
      </c>
    </row>
    <row r="3245" spans="1:13" x14ac:dyDescent="0.4">
      <c r="A3245">
        <v>103244</v>
      </c>
      <c r="B3245" s="1">
        <v>45700.576388888891</v>
      </c>
      <c r="C3245" t="s">
        <v>48</v>
      </c>
      <c r="D3245" t="s">
        <v>35</v>
      </c>
      <c r="E3245" t="s">
        <v>29</v>
      </c>
      <c r="F3245" t="s">
        <v>20</v>
      </c>
      <c r="G3245">
        <v>6</v>
      </c>
      <c r="H3245">
        <v>478</v>
      </c>
      <c r="I3245">
        <v>468.12</v>
      </c>
      <c r="J3245" t="s">
        <v>49</v>
      </c>
      <c r="K3245">
        <v>8500</v>
      </c>
      <c r="L3245">
        <v>5500</v>
      </c>
      <c r="M3245" t="s">
        <v>22</v>
      </c>
    </row>
    <row r="3246" spans="1:13" x14ac:dyDescent="0.4">
      <c r="A3246">
        <v>103245</v>
      </c>
      <c r="B3246" s="1">
        <v>46010.184027777781</v>
      </c>
      <c r="C3246" t="s">
        <v>45</v>
      </c>
      <c r="D3246" t="s">
        <v>14</v>
      </c>
      <c r="E3246" t="s">
        <v>29</v>
      </c>
      <c r="F3246" t="s">
        <v>37</v>
      </c>
      <c r="G3246">
        <v>86</v>
      </c>
      <c r="H3246">
        <v>1086</v>
      </c>
      <c r="I3246">
        <v>1083.6199999999999</v>
      </c>
      <c r="J3246" t="s">
        <v>21</v>
      </c>
      <c r="K3246">
        <v>6500</v>
      </c>
      <c r="L3246">
        <v>4200</v>
      </c>
      <c r="M3246" t="s">
        <v>38</v>
      </c>
    </row>
    <row r="3247" spans="1:13" x14ac:dyDescent="0.4">
      <c r="A3247">
        <v>103246</v>
      </c>
      <c r="B3247" s="1">
        <v>45747.270138888889</v>
      </c>
      <c r="C3247" t="s">
        <v>39</v>
      </c>
      <c r="D3247" t="s">
        <v>55</v>
      </c>
      <c r="E3247" t="s">
        <v>29</v>
      </c>
      <c r="F3247" t="s">
        <v>37</v>
      </c>
      <c r="G3247">
        <v>11</v>
      </c>
      <c r="H3247">
        <v>1020</v>
      </c>
      <c r="I3247">
        <v>401.99</v>
      </c>
      <c r="J3247" t="s">
        <v>58</v>
      </c>
      <c r="K3247">
        <v>1200</v>
      </c>
      <c r="L3247">
        <v>800</v>
      </c>
      <c r="M3247" t="s">
        <v>38</v>
      </c>
    </row>
    <row r="3248" spans="1:13" x14ac:dyDescent="0.4">
      <c r="A3248">
        <v>103247</v>
      </c>
      <c r="B3248" s="1">
        <v>45952.552777777775</v>
      </c>
      <c r="C3248" t="s">
        <v>48</v>
      </c>
      <c r="D3248" t="s">
        <v>43</v>
      </c>
      <c r="E3248" t="s">
        <v>31</v>
      </c>
      <c r="F3248" t="s">
        <v>25</v>
      </c>
      <c r="G3248">
        <v>86</v>
      </c>
      <c r="H3248">
        <v>342</v>
      </c>
      <c r="I3248">
        <v>723.34</v>
      </c>
      <c r="J3248" t="s">
        <v>51</v>
      </c>
      <c r="K3248">
        <v>1800</v>
      </c>
      <c r="L3248">
        <v>900</v>
      </c>
      <c r="M3248" t="s">
        <v>27</v>
      </c>
    </row>
    <row r="3249" spans="1:13" x14ac:dyDescent="0.4">
      <c r="A3249">
        <v>103248</v>
      </c>
      <c r="B3249" s="1">
        <v>45998.05</v>
      </c>
      <c r="C3249" t="s">
        <v>23</v>
      </c>
      <c r="D3249" t="s">
        <v>24</v>
      </c>
      <c r="E3249" t="s">
        <v>29</v>
      </c>
      <c r="F3249" t="s">
        <v>32</v>
      </c>
      <c r="G3249">
        <v>23</v>
      </c>
      <c r="H3249">
        <v>764</v>
      </c>
      <c r="I3249">
        <v>642.78</v>
      </c>
      <c r="J3249" t="s">
        <v>59</v>
      </c>
      <c r="K3249">
        <v>3500</v>
      </c>
      <c r="L3249">
        <v>2200</v>
      </c>
      <c r="M3249" t="s">
        <v>33</v>
      </c>
    </row>
    <row r="3250" spans="1:13" x14ac:dyDescent="0.4">
      <c r="A3250">
        <v>103249</v>
      </c>
      <c r="B3250" s="1">
        <v>45902.082638888889</v>
      </c>
      <c r="C3250" t="s">
        <v>19</v>
      </c>
      <c r="D3250" t="s">
        <v>35</v>
      </c>
      <c r="E3250" t="s">
        <v>29</v>
      </c>
      <c r="F3250" t="s">
        <v>20</v>
      </c>
      <c r="G3250">
        <v>54</v>
      </c>
      <c r="H3250">
        <v>1197</v>
      </c>
      <c r="I3250">
        <v>2115.9</v>
      </c>
      <c r="J3250" t="s">
        <v>49</v>
      </c>
      <c r="K3250">
        <v>8500</v>
      </c>
      <c r="L3250">
        <v>5500</v>
      </c>
      <c r="M3250" t="s">
        <v>22</v>
      </c>
    </row>
    <row r="3251" spans="1:13" x14ac:dyDescent="0.4">
      <c r="A3251">
        <v>103250</v>
      </c>
      <c r="B3251" s="1">
        <v>45849.036805555559</v>
      </c>
      <c r="C3251" t="s">
        <v>23</v>
      </c>
      <c r="D3251" t="s">
        <v>14</v>
      </c>
      <c r="E3251" t="s">
        <v>15</v>
      </c>
      <c r="F3251" t="s">
        <v>37</v>
      </c>
      <c r="G3251">
        <v>65</v>
      </c>
      <c r="H3251">
        <v>689</v>
      </c>
      <c r="I3251">
        <v>604.04999999999995</v>
      </c>
      <c r="J3251" t="s">
        <v>17</v>
      </c>
      <c r="K3251">
        <v>3200</v>
      </c>
      <c r="L3251">
        <v>2000</v>
      </c>
      <c r="M3251" t="s">
        <v>38</v>
      </c>
    </row>
    <row r="3252" spans="1:13" x14ac:dyDescent="0.4">
      <c r="A3252">
        <v>103251</v>
      </c>
      <c r="B3252" s="1">
        <v>45975.07916666667</v>
      </c>
      <c r="C3252" t="s">
        <v>39</v>
      </c>
      <c r="D3252" t="s">
        <v>14</v>
      </c>
      <c r="E3252" t="s">
        <v>15</v>
      </c>
      <c r="F3252" t="s">
        <v>20</v>
      </c>
      <c r="G3252">
        <v>16</v>
      </c>
      <c r="H3252">
        <v>918</v>
      </c>
      <c r="I3252">
        <v>619.02</v>
      </c>
      <c r="J3252" t="s">
        <v>21</v>
      </c>
      <c r="K3252">
        <v>6500</v>
      </c>
      <c r="L3252">
        <v>4200</v>
      </c>
      <c r="M3252" t="s">
        <v>22</v>
      </c>
    </row>
    <row r="3253" spans="1:13" x14ac:dyDescent="0.4">
      <c r="A3253">
        <v>103252</v>
      </c>
      <c r="B3253" s="1">
        <v>45763.059027777781</v>
      </c>
      <c r="C3253" t="s">
        <v>13</v>
      </c>
      <c r="D3253" t="s">
        <v>28</v>
      </c>
      <c r="E3253" t="s">
        <v>15</v>
      </c>
      <c r="F3253" t="s">
        <v>20</v>
      </c>
      <c r="G3253">
        <v>57</v>
      </c>
      <c r="H3253">
        <v>727</v>
      </c>
      <c r="I3253">
        <v>721.38</v>
      </c>
      <c r="J3253" t="s">
        <v>30</v>
      </c>
      <c r="K3253">
        <v>450</v>
      </c>
      <c r="L3253">
        <v>200</v>
      </c>
      <c r="M3253" t="s">
        <v>22</v>
      </c>
    </row>
    <row r="3254" spans="1:13" x14ac:dyDescent="0.4">
      <c r="A3254">
        <v>103253</v>
      </c>
      <c r="B3254" s="1">
        <v>46020.864583333336</v>
      </c>
      <c r="C3254" t="s">
        <v>19</v>
      </c>
      <c r="D3254" t="s">
        <v>43</v>
      </c>
      <c r="E3254" t="s">
        <v>15</v>
      </c>
      <c r="F3254" t="s">
        <v>25</v>
      </c>
      <c r="G3254">
        <v>87</v>
      </c>
      <c r="H3254">
        <v>342</v>
      </c>
      <c r="I3254">
        <v>531.95000000000005</v>
      </c>
      <c r="J3254" t="s">
        <v>51</v>
      </c>
      <c r="K3254">
        <v>1800</v>
      </c>
      <c r="L3254">
        <v>900</v>
      </c>
      <c r="M3254" t="s">
        <v>27</v>
      </c>
    </row>
    <row r="3255" spans="1:13" x14ac:dyDescent="0.4">
      <c r="A3255">
        <v>103254</v>
      </c>
      <c r="B3255" s="1">
        <v>45967.92083333333</v>
      </c>
      <c r="C3255" t="s">
        <v>13</v>
      </c>
      <c r="D3255" t="s">
        <v>40</v>
      </c>
      <c r="E3255" t="s">
        <v>29</v>
      </c>
      <c r="F3255" t="s">
        <v>37</v>
      </c>
      <c r="G3255">
        <v>51</v>
      </c>
      <c r="H3255">
        <v>994</v>
      </c>
      <c r="I3255">
        <v>379.89</v>
      </c>
      <c r="J3255" t="s">
        <v>52</v>
      </c>
      <c r="K3255">
        <v>1500</v>
      </c>
      <c r="L3255">
        <v>800</v>
      </c>
      <c r="M3255" t="s">
        <v>38</v>
      </c>
    </row>
    <row r="3256" spans="1:13" x14ac:dyDescent="0.4">
      <c r="A3256">
        <v>103255</v>
      </c>
      <c r="B3256" s="1">
        <v>45890.510416666664</v>
      </c>
      <c r="C3256" t="s">
        <v>45</v>
      </c>
      <c r="D3256" t="s">
        <v>14</v>
      </c>
      <c r="E3256" t="s">
        <v>31</v>
      </c>
      <c r="F3256" t="s">
        <v>32</v>
      </c>
      <c r="G3256">
        <v>54</v>
      </c>
      <c r="H3256">
        <v>910</v>
      </c>
      <c r="I3256">
        <v>687.04</v>
      </c>
      <c r="J3256" t="s">
        <v>17</v>
      </c>
      <c r="K3256">
        <v>3200</v>
      </c>
      <c r="L3256">
        <v>2000</v>
      </c>
      <c r="M3256" t="s">
        <v>33</v>
      </c>
    </row>
    <row r="3257" spans="1:13" x14ac:dyDescent="0.4">
      <c r="A3257">
        <v>103256</v>
      </c>
      <c r="B3257" s="1">
        <v>45922.182638888888</v>
      </c>
      <c r="C3257" t="s">
        <v>19</v>
      </c>
      <c r="D3257" t="s">
        <v>14</v>
      </c>
      <c r="E3257" t="s">
        <v>15</v>
      </c>
      <c r="F3257" t="s">
        <v>32</v>
      </c>
      <c r="G3257">
        <v>29</v>
      </c>
      <c r="H3257">
        <v>636</v>
      </c>
      <c r="I3257">
        <v>959.92</v>
      </c>
      <c r="J3257" t="s">
        <v>17</v>
      </c>
      <c r="K3257">
        <v>3200</v>
      </c>
      <c r="L3257">
        <v>2000</v>
      </c>
      <c r="M3257" t="s">
        <v>33</v>
      </c>
    </row>
    <row r="3258" spans="1:13" x14ac:dyDescent="0.4">
      <c r="A3258">
        <v>103257</v>
      </c>
      <c r="B3258" s="1">
        <v>46001.829861111109</v>
      </c>
      <c r="C3258" t="s">
        <v>50</v>
      </c>
      <c r="D3258" t="s">
        <v>14</v>
      </c>
      <c r="E3258" t="s">
        <v>31</v>
      </c>
      <c r="F3258" t="s">
        <v>16</v>
      </c>
      <c r="G3258">
        <v>35</v>
      </c>
      <c r="H3258">
        <v>351</v>
      </c>
      <c r="I3258">
        <v>399.26</v>
      </c>
      <c r="J3258" t="s">
        <v>21</v>
      </c>
      <c r="K3258">
        <v>6500</v>
      </c>
      <c r="L3258">
        <v>4200</v>
      </c>
      <c r="M3258" t="s">
        <v>18</v>
      </c>
    </row>
    <row r="3259" spans="1:13" x14ac:dyDescent="0.4">
      <c r="A3259">
        <v>103258</v>
      </c>
      <c r="B3259" s="1">
        <v>45694.584027777775</v>
      </c>
      <c r="C3259" t="s">
        <v>50</v>
      </c>
      <c r="D3259" t="s">
        <v>43</v>
      </c>
      <c r="E3259" t="s">
        <v>15</v>
      </c>
      <c r="F3259" t="s">
        <v>37</v>
      </c>
      <c r="G3259">
        <v>23</v>
      </c>
      <c r="H3259">
        <v>865</v>
      </c>
      <c r="I3259">
        <v>978.39</v>
      </c>
      <c r="J3259" t="s">
        <v>44</v>
      </c>
      <c r="K3259">
        <v>4500</v>
      </c>
      <c r="L3259">
        <v>2500</v>
      </c>
      <c r="M3259" t="s">
        <v>38</v>
      </c>
    </row>
    <row r="3260" spans="1:13" x14ac:dyDescent="0.4">
      <c r="A3260">
        <v>103259</v>
      </c>
      <c r="B3260" s="1">
        <v>45962.883333333331</v>
      </c>
      <c r="C3260" t="s">
        <v>39</v>
      </c>
      <c r="D3260" t="s">
        <v>55</v>
      </c>
      <c r="E3260" t="s">
        <v>31</v>
      </c>
      <c r="F3260" t="s">
        <v>20</v>
      </c>
      <c r="G3260">
        <v>97</v>
      </c>
      <c r="H3260">
        <v>875</v>
      </c>
      <c r="I3260">
        <v>364.08</v>
      </c>
      <c r="J3260" t="s">
        <v>56</v>
      </c>
      <c r="K3260">
        <v>850</v>
      </c>
      <c r="L3260">
        <v>550</v>
      </c>
      <c r="M3260" t="s">
        <v>22</v>
      </c>
    </row>
    <row r="3261" spans="1:13" x14ac:dyDescent="0.4">
      <c r="A3261">
        <v>103260</v>
      </c>
      <c r="B3261" s="1">
        <v>45698.811805555553</v>
      </c>
      <c r="C3261" t="s">
        <v>19</v>
      </c>
      <c r="D3261" t="s">
        <v>55</v>
      </c>
      <c r="E3261" t="s">
        <v>29</v>
      </c>
      <c r="F3261" t="s">
        <v>16</v>
      </c>
      <c r="G3261">
        <v>38</v>
      </c>
      <c r="H3261">
        <v>673</v>
      </c>
      <c r="I3261">
        <v>970.56</v>
      </c>
      <c r="J3261" t="s">
        <v>56</v>
      </c>
      <c r="K3261">
        <v>850</v>
      </c>
      <c r="L3261">
        <v>550</v>
      </c>
      <c r="M3261" t="s">
        <v>18</v>
      </c>
    </row>
    <row r="3262" spans="1:13" x14ac:dyDescent="0.4">
      <c r="A3262">
        <v>103261</v>
      </c>
      <c r="B3262" s="1">
        <v>45674.623611111114</v>
      </c>
      <c r="C3262" t="s">
        <v>19</v>
      </c>
      <c r="D3262" t="s">
        <v>35</v>
      </c>
      <c r="E3262" t="s">
        <v>31</v>
      </c>
      <c r="F3262" t="s">
        <v>16</v>
      </c>
      <c r="G3262">
        <v>81</v>
      </c>
      <c r="H3262">
        <v>912</v>
      </c>
      <c r="I3262">
        <v>1203.44</v>
      </c>
      <c r="J3262" t="s">
        <v>49</v>
      </c>
      <c r="K3262">
        <v>8500</v>
      </c>
      <c r="L3262">
        <v>5500</v>
      </c>
      <c r="M3262" t="s">
        <v>18</v>
      </c>
    </row>
    <row r="3263" spans="1:13" x14ac:dyDescent="0.4">
      <c r="A3263">
        <v>103262</v>
      </c>
      <c r="B3263" s="1">
        <v>46001.273611111108</v>
      </c>
      <c r="C3263" t="s">
        <v>23</v>
      </c>
      <c r="D3263" t="s">
        <v>35</v>
      </c>
      <c r="E3263" t="s">
        <v>15</v>
      </c>
      <c r="F3263" t="s">
        <v>16</v>
      </c>
      <c r="G3263">
        <v>80</v>
      </c>
      <c r="H3263">
        <v>459</v>
      </c>
      <c r="I3263">
        <v>518.70000000000005</v>
      </c>
      <c r="J3263" t="s">
        <v>36</v>
      </c>
      <c r="K3263">
        <v>12000</v>
      </c>
      <c r="L3263">
        <v>8000</v>
      </c>
      <c r="M3263" t="s">
        <v>18</v>
      </c>
    </row>
    <row r="3264" spans="1:13" x14ac:dyDescent="0.4">
      <c r="A3264">
        <v>103263</v>
      </c>
      <c r="B3264" s="1">
        <v>45934.529861111114</v>
      </c>
      <c r="C3264" t="s">
        <v>45</v>
      </c>
      <c r="D3264" t="s">
        <v>46</v>
      </c>
      <c r="E3264" t="s">
        <v>31</v>
      </c>
      <c r="F3264" t="s">
        <v>25</v>
      </c>
      <c r="G3264">
        <v>31</v>
      </c>
      <c r="H3264">
        <v>670</v>
      </c>
      <c r="I3264">
        <v>880.91</v>
      </c>
      <c r="J3264" t="s">
        <v>53</v>
      </c>
      <c r="K3264">
        <v>15000</v>
      </c>
      <c r="L3264">
        <v>9500</v>
      </c>
      <c r="M3264" t="s">
        <v>27</v>
      </c>
    </row>
    <row r="3265" spans="1:13" x14ac:dyDescent="0.4">
      <c r="A3265">
        <v>103264</v>
      </c>
      <c r="B3265" s="1">
        <v>45964.634027777778</v>
      </c>
      <c r="C3265" t="s">
        <v>45</v>
      </c>
      <c r="D3265" t="s">
        <v>35</v>
      </c>
      <c r="E3265" t="s">
        <v>15</v>
      </c>
      <c r="F3265" t="s">
        <v>37</v>
      </c>
      <c r="G3265">
        <v>83</v>
      </c>
      <c r="H3265">
        <v>1034</v>
      </c>
      <c r="I3265">
        <v>718.2</v>
      </c>
      <c r="J3265" t="s">
        <v>36</v>
      </c>
      <c r="K3265">
        <v>12000</v>
      </c>
      <c r="L3265">
        <v>8000</v>
      </c>
      <c r="M3265" t="s">
        <v>38</v>
      </c>
    </row>
    <row r="3266" spans="1:13" x14ac:dyDescent="0.4">
      <c r="A3266">
        <v>103265</v>
      </c>
      <c r="B3266" s="1">
        <v>45716.783333333333</v>
      </c>
      <c r="C3266" t="s">
        <v>23</v>
      </c>
      <c r="D3266" t="s">
        <v>55</v>
      </c>
      <c r="E3266" t="s">
        <v>29</v>
      </c>
      <c r="F3266" t="s">
        <v>32</v>
      </c>
      <c r="G3266">
        <v>62</v>
      </c>
      <c r="H3266">
        <v>384</v>
      </c>
      <c r="I3266">
        <v>1098</v>
      </c>
      <c r="J3266" t="s">
        <v>57</v>
      </c>
      <c r="K3266">
        <v>600</v>
      </c>
      <c r="L3266">
        <v>350</v>
      </c>
      <c r="M3266" t="s">
        <v>33</v>
      </c>
    </row>
    <row r="3267" spans="1:13" x14ac:dyDescent="0.4">
      <c r="A3267">
        <v>103266</v>
      </c>
      <c r="B3267" s="1">
        <v>45840.509027777778</v>
      </c>
      <c r="C3267" t="s">
        <v>48</v>
      </c>
      <c r="D3267" t="s">
        <v>40</v>
      </c>
      <c r="E3267" t="s">
        <v>29</v>
      </c>
      <c r="F3267" t="s">
        <v>25</v>
      </c>
      <c r="G3267">
        <v>3</v>
      </c>
      <c r="H3267">
        <v>383</v>
      </c>
      <c r="I3267">
        <v>568.17999999999995</v>
      </c>
      <c r="J3267" t="s">
        <v>41</v>
      </c>
      <c r="K3267">
        <v>5500</v>
      </c>
      <c r="L3267">
        <v>3500</v>
      </c>
      <c r="M3267" t="s">
        <v>27</v>
      </c>
    </row>
    <row r="3268" spans="1:13" x14ac:dyDescent="0.4">
      <c r="A3268">
        <v>103267</v>
      </c>
      <c r="B3268" s="1">
        <v>45698.991666666669</v>
      </c>
      <c r="C3268" t="s">
        <v>45</v>
      </c>
      <c r="D3268" t="s">
        <v>24</v>
      </c>
      <c r="E3268" t="s">
        <v>29</v>
      </c>
      <c r="F3268" t="s">
        <v>16</v>
      </c>
      <c r="G3268">
        <v>55</v>
      </c>
      <c r="H3268">
        <v>946</v>
      </c>
      <c r="I3268">
        <v>225.77</v>
      </c>
      <c r="J3268" t="s">
        <v>26</v>
      </c>
      <c r="K3268">
        <v>45000</v>
      </c>
      <c r="L3268">
        <v>32000</v>
      </c>
      <c r="M3268" t="s">
        <v>18</v>
      </c>
    </row>
    <row r="3269" spans="1:13" x14ac:dyDescent="0.4">
      <c r="A3269">
        <v>103268</v>
      </c>
      <c r="B3269" s="1">
        <v>45696.993750000001</v>
      </c>
      <c r="C3269" t="s">
        <v>19</v>
      </c>
      <c r="D3269" t="s">
        <v>28</v>
      </c>
      <c r="E3269" t="s">
        <v>31</v>
      </c>
      <c r="F3269" t="s">
        <v>32</v>
      </c>
      <c r="G3269">
        <v>73</v>
      </c>
      <c r="H3269">
        <v>394</v>
      </c>
      <c r="I3269">
        <v>572.6</v>
      </c>
      <c r="J3269" t="s">
        <v>30</v>
      </c>
      <c r="K3269">
        <v>450</v>
      </c>
      <c r="L3269">
        <v>200</v>
      </c>
      <c r="M3269" t="s">
        <v>33</v>
      </c>
    </row>
    <row r="3270" spans="1:13" x14ac:dyDescent="0.4">
      <c r="A3270">
        <v>103269</v>
      </c>
      <c r="B3270" s="1">
        <v>45849.101388888892</v>
      </c>
      <c r="C3270" t="s">
        <v>50</v>
      </c>
      <c r="D3270" t="s">
        <v>40</v>
      </c>
      <c r="E3270" t="s">
        <v>15</v>
      </c>
      <c r="F3270" t="s">
        <v>16</v>
      </c>
      <c r="G3270">
        <v>1</v>
      </c>
      <c r="H3270">
        <v>741</v>
      </c>
      <c r="I3270">
        <v>295.18</v>
      </c>
      <c r="J3270" t="s">
        <v>52</v>
      </c>
      <c r="K3270">
        <v>1500</v>
      </c>
      <c r="L3270">
        <v>800</v>
      </c>
      <c r="M3270" t="s">
        <v>18</v>
      </c>
    </row>
    <row r="3271" spans="1:13" x14ac:dyDescent="0.4">
      <c r="A3271">
        <v>103270</v>
      </c>
      <c r="B3271" s="1">
        <v>45924.92083333333</v>
      </c>
      <c r="C3271" t="s">
        <v>39</v>
      </c>
      <c r="D3271" t="s">
        <v>46</v>
      </c>
      <c r="E3271" t="s">
        <v>31</v>
      </c>
      <c r="F3271" t="s">
        <v>16</v>
      </c>
      <c r="G3271">
        <v>19</v>
      </c>
      <c r="H3271">
        <v>461</v>
      </c>
      <c r="I3271">
        <v>2058.3000000000002</v>
      </c>
      <c r="J3271" t="s">
        <v>47</v>
      </c>
      <c r="K3271">
        <v>4500</v>
      </c>
      <c r="L3271">
        <v>2800</v>
      </c>
      <c r="M3271" t="s">
        <v>18</v>
      </c>
    </row>
    <row r="3272" spans="1:13" x14ac:dyDescent="0.4">
      <c r="A3272">
        <v>103271</v>
      </c>
      <c r="B3272" s="1">
        <v>45804.00277777778</v>
      </c>
      <c r="C3272" t="s">
        <v>23</v>
      </c>
      <c r="D3272" t="s">
        <v>43</v>
      </c>
      <c r="E3272" t="s">
        <v>31</v>
      </c>
      <c r="F3272" t="s">
        <v>20</v>
      </c>
      <c r="G3272">
        <v>34</v>
      </c>
      <c r="H3272">
        <v>379</v>
      </c>
      <c r="I3272">
        <v>2326.54</v>
      </c>
      <c r="J3272" t="s">
        <v>44</v>
      </c>
      <c r="K3272">
        <v>4500</v>
      </c>
      <c r="L3272">
        <v>2500</v>
      </c>
      <c r="M3272" t="s">
        <v>22</v>
      </c>
    </row>
    <row r="3273" spans="1:13" x14ac:dyDescent="0.4">
      <c r="A3273">
        <v>103272</v>
      </c>
      <c r="B3273" s="1">
        <v>45990.203472222223</v>
      </c>
      <c r="C3273" t="s">
        <v>50</v>
      </c>
      <c r="D3273" t="s">
        <v>43</v>
      </c>
      <c r="E3273" t="s">
        <v>31</v>
      </c>
      <c r="F3273" t="s">
        <v>25</v>
      </c>
      <c r="G3273">
        <v>19</v>
      </c>
      <c r="H3273">
        <v>547</v>
      </c>
      <c r="I3273">
        <v>552.98</v>
      </c>
      <c r="J3273" t="s">
        <v>51</v>
      </c>
      <c r="K3273">
        <v>1800</v>
      </c>
      <c r="L3273">
        <v>900</v>
      </c>
      <c r="M3273" t="s">
        <v>27</v>
      </c>
    </row>
    <row r="3274" spans="1:13" x14ac:dyDescent="0.4">
      <c r="A3274">
        <v>103273</v>
      </c>
      <c r="B3274" s="1">
        <v>45784.37222222222</v>
      </c>
      <c r="C3274" t="s">
        <v>48</v>
      </c>
      <c r="D3274" t="s">
        <v>28</v>
      </c>
      <c r="E3274" t="s">
        <v>15</v>
      </c>
      <c r="F3274" t="s">
        <v>37</v>
      </c>
      <c r="G3274">
        <v>66</v>
      </c>
      <c r="H3274">
        <v>394</v>
      </c>
      <c r="I3274">
        <v>696.08</v>
      </c>
      <c r="J3274" t="s">
        <v>30</v>
      </c>
      <c r="K3274">
        <v>450</v>
      </c>
      <c r="L3274">
        <v>200</v>
      </c>
      <c r="M3274" t="s">
        <v>38</v>
      </c>
    </row>
    <row r="3275" spans="1:13" x14ac:dyDescent="0.4">
      <c r="A3275">
        <v>103274</v>
      </c>
      <c r="B3275" s="1">
        <v>45703.740277777775</v>
      </c>
      <c r="C3275" t="s">
        <v>19</v>
      </c>
      <c r="D3275" t="s">
        <v>28</v>
      </c>
      <c r="E3275" t="s">
        <v>31</v>
      </c>
      <c r="F3275" t="s">
        <v>20</v>
      </c>
      <c r="G3275">
        <v>70</v>
      </c>
      <c r="H3275">
        <v>987</v>
      </c>
      <c r="I3275">
        <v>484.57</v>
      </c>
      <c r="J3275" t="s">
        <v>54</v>
      </c>
      <c r="K3275">
        <v>2500</v>
      </c>
      <c r="L3275">
        <v>1500</v>
      </c>
      <c r="M3275" t="s">
        <v>22</v>
      </c>
    </row>
    <row r="3276" spans="1:13" x14ac:dyDescent="0.4">
      <c r="A3276">
        <v>103275</v>
      </c>
      <c r="B3276" s="1">
        <v>45702.120138888888</v>
      </c>
      <c r="C3276" t="s">
        <v>13</v>
      </c>
      <c r="D3276" t="s">
        <v>46</v>
      </c>
      <c r="E3276" t="s">
        <v>29</v>
      </c>
      <c r="F3276" t="s">
        <v>37</v>
      </c>
      <c r="G3276">
        <v>70</v>
      </c>
      <c r="H3276">
        <v>877</v>
      </c>
      <c r="I3276">
        <v>806.26</v>
      </c>
      <c r="J3276" t="s">
        <v>53</v>
      </c>
      <c r="K3276">
        <v>15000</v>
      </c>
      <c r="L3276">
        <v>9500</v>
      </c>
      <c r="M3276" t="s">
        <v>38</v>
      </c>
    </row>
    <row r="3277" spans="1:13" x14ac:dyDescent="0.4">
      <c r="A3277">
        <v>103276</v>
      </c>
      <c r="B3277" s="1">
        <v>45658.816666666666</v>
      </c>
      <c r="C3277" t="s">
        <v>23</v>
      </c>
      <c r="D3277" t="s">
        <v>28</v>
      </c>
      <c r="E3277" t="s">
        <v>31</v>
      </c>
      <c r="F3277" t="s">
        <v>25</v>
      </c>
      <c r="G3277">
        <v>61</v>
      </c>
      <c r="H3277">
        <v>990</v>
      </c>
      <c r="I3277">
        <v>893.42</v>
      </c>
      <c r="J3277" t="s">
        <v>54</v>
      </c>
      <c r="K3277">
        <v>2500</v>
      </c>
      <c r="L3277">
        <v>1500</v>
      </c>
      <c r="M3277" t="s">
        <v>27</v>
      </c>
    </row>
    <row r="3278" spans="1:13" x14ac:dyDescent="0.4">
      <c r="A3278">
        <v>103277</v>
      </c>
      <c r="B3278" s="1">
        <v>45825.073611111111</v>
      </c>
      <c r="C3278" t="s">
        <v>13</v>
      </c>
      <c r="D3278" t="s">
        <v>14</v>
      </c>
      <c r="E3278" t="s">
        <v>15</v>
      </c>
      <c r="F3278" t="s">
        <v>20</v>
      </c>
      <c r="G3278">
        <v>50</v>
      </c>
      <c r="H3278">
        <v>1163</v>
      </c>
      <c r="I3278">
        <v>792.02</v>
      </c>
      <c r="J3278" t="s">
        <v>21</v>
      </c>
      <c r="K3278">
        <v>6500</v>
      </c>
      <c r="L3278">
        <v>4200</v>
      </c>
      <c r="M3278" t="s">
        <v>22</v>
      </c>
    </row>
    <row r="3279" spans="1:13" x14ac:dyDescent="0.4">
      <c r="A3279">
        <v>103278</v>
      </c>
      <c r="B3279" s="1">
        <v>45765.895138888889</v>
      </c>
      <c r="C3279" t="s">
        <v>39</v>
      </c>
      <c r="D3279" t="s">
        <v>35</v>
      </c>
      <c r="E3279" t="s">
        <v>15</v>
      </c>
      <c r="F3279" t="s">
        <v>32</v>
      </c>
      <c r="G3279">
        <v>34</v>
      </c>
      <c r="H3279">
        <v>865</v>
      </c>
      <c r="I3279">
        <v>542.20000000000005</v>
      </c>
      <c r="J3279" t="s">
        <v>49</v>
      </c>
      <c r="K3279">
        <v>8500</v>
      </c>
      <c r="L3279">
        <v>5500</v>
      </c>
      <c r="M3279" t="s">
        <v>33</v>
      </c>
    </row>
    <row r="3280" spans="1:13" x14ac:dyDescent="0.4">
      <c r="A3280">
        <v>103279</v>
      </c>
      <c r="B3280" s="1">
        <v>45676.84375</v>
      </c>
      <c r="C3280" t="s">
        <v>19</v>
      </c>
      <c r="D3280" t="s">
        <v>35</v>
      </c>
      <c r="E3280" t="s">
        <v>29</v>
      </c>
      <c r="F3280" t="s">
        <v>32</v>
      </c>
      <c r="G3280">
        <v>36</v>
      </c>
      <c r="H3280">
        <v>730</v>
      </c>
      <c r="I3280">
        <v>693.62</v>
      </c>
      <c r="J3280" t="s">
        <v>49</v>
      </c>
      <c r="K3280">
        <v>8500</v>
      </c>
      <c r="L3280">
        <v>5500</v>
      </c>
      <c r="M3280" t="s">
        <v>33</v>
      </c>
    </row>
    <row r="3281" spans="1:13" x14ac:dyDescent="0.4">
      <c r="A3281">
        <v>103280</v>
      </c>
      <c r="B3281" s="1">
        <v>45989.179861111108</v>
      </c>
      <c r="C3281" t="s">
        <v>23</v>
      </c>
      <c r="D3281" t="s">
        <v>24</v>
      </c>
      <c r="E3281" t="s">
        <v>15</v>
      </c>
      <c r="F3281" t="s">
        <v>16</v>
      </c>
      <c r="G3281">
        <v>13</v>
      </c>
      <c r="H3281">
        <v>764</v>
      </c>
      <c r="I3281">
        <v>458.53</v>
      </c>
      <c r="J3281" t="s">
        <v>26</v>
      </c>
      <c r="K3281">
        <v>45000</v>
      </c>
      <c r="L3281">
        <v>32000</v>
      </c>
      <c r="M3281" t="s">
        <v>18</v>
      </c>
    </row>
    <row r="3282" spans="1:13" x14ac:dyDescent="0.4">
      <c r="A3282">
        <v>103281</v>
      </c>
      <c r="B3282" s="1">
        <v>45729.987500000003</v>
      </c>
      <c r="C3282" t="s">
        <v>48</v>
      </c>
      <c r="D3282" t="s">
        <v>46</v>
      </c>
      <c r="E3282" t="s">
        <v>29</v>
      </c>
      <c r="F3282" t="s">
        <v>20</v>
      </c>
      <c r="G3282">
        <v>11</v>
      </c>
      <c r="H3282">
        <v>1112</v>
      </c>
      <c r="I3282">
        <v>1143.97</v>
      </c>
      <c r="J3282" t="s">
        <v>53</v>
      </c>
      <c r="K3282">
        <v>15000</v>
      </c>
      <c r="L3282">
        <v>9500</v>
      </c>
      <c r="M3282" t="s">
        <v>22</v>
      </c>
    </row>
    <row r="3283" spans="1:13" x14ac:dyDescent="0.4">
      <c r="A3283">
        <v>103282</v>
      </c>
      <c r="B3283" s="1">
        <v>45766.577777777777</v>
      </c>
      <c r="C3283" t="s">
        <v>19</v>
      </c>
      <c r="D3283" t="s">
        <v>24</v>
      </c>
      <c r="E3283" t="s">
        <v>15</v>
      </c>
      <c r="F3283" t="s">
        <v>37</v>
      </c>
      <c r="G3283">
        <v>86</v>
      </c>
      <c r="H3283">
        <v>719</v>
      </c>
      <c r="I3283">
        <v>346.17</v>
      </c>
      <c r="J3283" t="s">
        <v>59</v>
      </c>
      <c r="K3283">
        <v>3500</v>
      </c>
      <c r="L3283">
        <v>2200</v>
      </c>
      <c r="M3283" t="s">
        <v>38</v>
      </c>
    </row>
    <row r="3284" spans="1:13" x14ac:dyDescent="0.4">
      <c r="A3284">
        <v>103283</v>
      </c>
      <c r="B3284" s="1">
        <v>45925.877083333333</v>
      </c>
      <c r="C3284" t="s">
        <v>39</v>
      </c>
      <c r="D3284" t="s">
        <v>55</v>
      </c>
      <c r="E3284" t="s">
        <v>31</v>
      </c>
      <c r="F3284" t="s">
        <v>25</v>
      </c>
      <c r="G3284">
        <v>49</v>
      </c>
      <c r="H3284">
        <v>626</v>
      </c>
      <c r="I3284">
        <v>453.96</v>
      </c>
      <c r="J3284" t="s">
        <v>56</v>
      </c>
      <c r="K3284">
        <v>850</v>
      </c>
      <c r="L3284">
        <v>550</v>
      </c>
      <c r="M3284" t="s">
        <v>27</v>
      </c>
    </row>
    <row r="3285" spans="1:13" x14ac:dyDescent="0.4">
      <c r="A3285">
        <v>103284</v>
      </c>
      <c r="B3285" s="1">
        <v>45897.010416666664</v>
      </c>
      <c r="C3285" t="s">
        <v>23</v>
      </c>
      <c r="D3285" t="s">
        <v>43</v>
      </c>
      <c r="E3285" t="s">
        <v>31</v>
      </c>
      <c r="F3285" t="s">
        <v>25</v>
      </c>
      <c r="G3285">
        <v>9</v>
      </c>
      <c r="H3285">
        <v>505</v>
      </c>
      <c r="I3285">
        <v>405.88</v>
      </c>
      <c r="J3285" t="s">
        <v>51</v>
      </c>
      <c r="K3285">
        <v>1800</v>
      </c>
      <c r="L3285">
        <v>900</v>
      </c>
      <c r="M3285" t="s">
        <v>27</v>
      </c>
    </row>
    <row r="3286" spans="1:13" x14ac:dyDescent="0.4">
      <c r="A3286">
        <v>103285</v>
      </c>
      <c r="B3286" s="1">
        <v>45958.692361111112</v>
      </c>
      <c r="C3286" t="s">
        <v>34</v>
      </c>
      <c r="D3286" t="s">
        <v>35</v>
      </c>
      <c r="E3286" t="s">
        <v>29</v>
      </c>
      <c r="F3286" t="s">
        <v>32</v>
      </c>
      <c r="G3286">
        <v>75</v>
      </c>
      <c r="H3286">
        <v>609</v>
      </c>
      <c r="I3286">
        <v>405.1</v>
      </c>
      <c r="J3286" t="s">
        <v>36</v>
      </c>
      <c r="K3286">
        <v>12000</v>
      </c>
      <c r="L3286">
        <v>8000</v>
      </c>
      <c r="M3286" t="s">
        <v>33</v>
      </c>
    </row>
    <row r="3287" spans="1:13" x14ac:dyDescent="0.4">
      <c r="A3287">
        <v>103286</v>
      </c>
      <c r="B3287" s="1">
        <v>45747.836805555555</v>
      </c>
      <c r="C3287" t="s">
        <v>48</v>
      </c>
      <c r="D3287" t="s">
        <v>46</v>
      </c>
      <c r="E3287" t="s">
        <v>15</v>
      </c>
      <c r="F3287" t="s">
        <v>25</v>
      </c>
      <c r="G3287">
        <v>49</v>
      </c>
      <c r="H3287">
        <v>842</v>
      </c>
      <c r="I3287">
        <v>1946.29</v>
      </c>
      <c r="J3287" t="s">
        <v>53</v>
      </c>
      <c r="K3287">
        <v>15000</v>
      </c>
      <c r="L3287">
        <v>9500</v>
      </c>
      <c r="M3287" t="s">
        <v>27</v>
      </c>
    </row>
    <row r="3288" spans="1:13" x14ac:dyDescent="0.4">
      <c r="A3288">
        <v>103287</v>
      </c>
      <c r="B3288" s="1">
        <v>45760.512499999997</v>
      </c>
      <c r="C3288" t="s">
        <v>50</v>
      </c>
      <c r="D3288" t="s">
        <v>35</v>
      </c>
      <c r="E3288" t="s">
        <v>29</v>
      </c>
      <c r="F3288" t="s">
        <v>25</v>
      </c>
      <c r="G3288">
        <v>58</v>
      </c>
      <c r="H3288">
        <v>532</v>
      </c>
      <c r="I3288">
        <v>590.44000000000005</v>
      </c>
      <c r="J3288" t="s">
        <v>49</v>
      </c>
      <c r="K3288">
        <v>8500</v>
      </c>
      <c r="L3288">
        <v>5500</v>
      </c>
      <c r="M3288" t="s">
        <v>27</v>
      </c>
    </row>
    <row r="3289" spans="1:13" x14ac:dyDescent="0.4">
      <c r="A3289">
        <v>103288</v>
      </c>
      <c r="B3289" s="1">
        <v>45907.489583333336</v>
      </c>
      <c r="C3289" t="s">
        <v>19</v>
      </c>
      <c r="D3289" t="s">
        <v>24</v>
      </c>
      <c r="E3289" t="s">
        <v>15</v>
      </c>
      <c r="F3289" t="s">
        <v>25</v>
      </c>
      <c r="G3289">
        <v>21</v>
      </c>
      <c r="H3289">
        <v>1188</v>
      </c>
      <c r="I3289">
        <v>225.38</v>
      </c>
      <c r="J3289" t="s">
        <v>59</v>
      </c>
      <c r="K3289">
        <v>3500</v>
      </c>
      <c r="L3289">
        <v>2200</v>
      </c>
      <c r="M3289" t="s">
        <v>27</v>
      </c>
    </row>
    <row r="3290" spans="1:13" x14ac:dyDescent="0.4">
      <c r="A3290">
        <v>103289</v>
      </c>
      <c r="B3290" s="1">
        <v>45665.760416666664</v>
      </c>
      <c r="C3290" t="s">
        <v>34</v>
      </c>
      <c r="D3290" t="s">
        <v>14</v>
      </c>
      <c r="E3290" t="s">
        <v>29</v>
      </c>
      <c r="F3290" t="s">
        <v>25</v>
      </c>
      <c r="G3290">
        <v>77</v>
      </c>
      <c r="H3290">
        <v>586</v>
      </c>
      <c r="I3290">
        <v>489.28</v>
      </c>
      <c r="J3290" t="s">
        <v>21</v>
      </c>
      <c r="K3290">
        <v>6500</v>
      </c>
      <c r="L3290">
        <v>4200</v>
      </c>
      <c r="M3290" t="s">
        <v>27</v>
      </c>
    </row>
    <row r="3291" spans="1:13" x14ac:dyDescent="0.4">
      <c r="A3291">
        <v>103290</v>
      </c>
      <c r="B3291" s="1">
        <v>45810.474999999999</v>
      </c>
      <c r="C3291" t="s">
        <v>48</v>
      </c>
      <c r="D3291" t="s">
        <v>24</v>
      </c>
      <c r="E3291" t="s">
        <v>29</v>
      </c>
      <c r="F3291" t="s">
        <v>37</v>
      </c>
      <c r="G3291">
        <v>98</v>
      </c>
      <c r="H3291">
        <v>1117</v>
      </c>
      <c r="I3291">
        <v>367.76</v>
      </c>
      <c r="J3291" t="s">
        <v>60</v>
      </c>
      <c r="K3291">
        <v>25000</v>
      </c>
      <c r="L3291">
        <v>18000</v>
      </c>
      <c r="M3291" t="s">
        <v>38</v>
      </c>
    </row>
    <row r="3292" spans="1:13" x14ac:dyDescent="0.4">
      <c r="A3292">
        <v>103291</v>
      </c>
      <c r="B3292" s="1">
        <v>46004.30972222222</v>
      </c>
      <c r="C3292" t="s">
        <v>13</v>
      </c>
      <c r="D3292" t="s">
        <v>43</v>
      </c>
      <c r="E3292" t="s">
        <v>15</v>
      </c>
      <c r="F3292" t="s">
        <v>25</v>
      </c>
      <c r="G3292">
        <v>46</v>
      </c>
      <c r="H3292">
        <v>1098</v>
      </c>
      <c r="I3292">
        <v>2145.94</v>
      </c>
      <c r="J3292" t="s">
        <v>44</v>
      </c>
      <c r="K3292">
        <v>4500</v>
      </c>
      <c r="L3292">
        <v>2500</v>
      </c>
      <c r="M3292" t="s">
        <v>27</v>
      </c>
    </row>
    <row r="3293" spans="1:13" x14ac:dyDescent="0.4">
      <c r="A3293">
        <v>103292</v>
      </c>
      <c r="B3293" s="1">
        <v>45831.456944444442</v>
      </c>
      <c r="C3293" t="s">
        <v>19</v>
      </c>
      <c r="D3293" t="s">
        <v>46</v>
      </c>
      <c r="E3293" t="s">
        <v>15</v>
      </c>
      <c r="F3293" t="s">
        <v>37</v>
      </c>
      <c r="G3293">
        <v>78</v>
      </c>
      <c r="H3293">
        <v>790</v>
      </c>
      <c r="I3293">
        <v>893.98</v>
      </c>
      <c r="J3293" t="s">
        <v>47</v>
      </c>
      <c r="K3293">
        <v>4500</v>
      </c>
      <c r="L3293">
        <v>2800</v>
      </c>
      <c r="M3293" t="s">
        <v>38</v>
      </c>
    </row>
    <row r="3294" spans="1:13" x14ac:dyDescent="0.4">
      <c r="A3294">
        <v>103293</v>
      </c>
      <c r="B3294" s="1">
        <v>46000.059027777781</v>
      </c>
      <c r="C3294" t="s">
        <v>39</v>
      </c>
      <c r="D3294" t="s">
        <v>14</v>
      </c>
      <c r="E3294" t="s">
        <v>31</v>
      </c>
      <c r="F3294" t="s">
        <v>16</v>
      </c>
      <c r="G3294">
        <v>36</v>
      </c>
      <c r="H3294">
        <v>323</v>
      </c>
      <c r="I3294">
        <v>1212</v>
      </c>
      <c r="J3294" t="s">
        <v>17</v>
      </c>
      <c r="K3294">
        <v>3200</v>
      </c>
      <c r="L3294">
        <v>2000</v>
      </c>
      <c r="M3294" t="s">
        <v>18</v>
      </c>
    </row>
    <row r="3295" spans="1:13" x14ac:dyDescent="0.4">
      <c r="A3295">
        <v>103294</v>
      </c>
      <c r="B3295" s="1">
        <v>45815.17083333333</v>
      </c>
      <c r="C3295" t="s">
        <v>45</v>
      </c>
      <c r="D3295" t="s">
        <v>24</v>
      </c>
      <c r="E3295" t="s">
        <v>15</v>
      </c>
      <c r="F3295" t="s">
        <v>32</v>
      </c>
      <c r="G3295">
        <v>52</v>
      </c>
      <c r="H3295">
        <v>823</v>
      </c>
      <c r="I3295">
        <v>337.08</v>
      </c>
      <c r="J3295" t="s">
        <v>59</v>
      </c>
      <c r="K3295">
        <v>3500</v>
      </c>
      <c r="L3295">
        <v>2200</v>
      </c>
      <c r="M3295" t="s">
        <v>33</v>
      </c>
    </row>
    <row r="3296" spans="1:13" x14ac:dyDescent="0.4">
      <c r="A3296">
        <v>103295</v>
      </c>
      <c r="B3296" s="1">
        <v>45872.890972222223</v>
      </c>
      <c r="C3296" t="s">
        <v>13</v>
      </c>
      <c r="D3296" t="s">
        <v>14</v>
      </c>
      <c r="E3296" t="s">
        <v>15</v>
      </c>
      <c r="F3296" t="s">
        <v>32</v>
      </c>
      <c r="G3296">
        <v>50</v>
      </c>
      <c r="H3296">
        <v>788</v>
      </c>
      <c r="I3296">
        <v>813.57</v>
      </c>
      <c r="J3296" t="s">
        <v>21</v>
      </c>
      <c r="K3296">
        <v>6500</v>
      </c>
      <c r="L3296">
        <v>4200</v>
      </c>
      <c r="M3296" t="s">
        <v>33</v>
      </c>
    </row>
    <row r="3297" spans="1:13" x14ac:dyDescent="0.4">
      <c r="A3297">
        <v>103296</v>
      </c>
      <c r="B3297" s="1">
        <v>45834.102777777778</v>
      </c>
      <c r="C3297" t="s">
        <v>42</v>
      </c>
      <c r="D3297" t="s">
        <v>24</v>
      </c>
      <c r="E3297" t="s">
        <v>15</v>
      </c>
      <c r="F3297" t="s">
        <v>25</v>
      </c>
      <c r="G3297">
        <v>71</v>
      </c>
      <c r="H3297">
        <v>1145</v>
      </c>
      <c r="I3297">
        <v>912.1</v>
      </c>
      <c r="J3297" t="s">
        <v>60</v>
      </c>
      <c r="K3297">
        <v>25000</v>
      </c>
      <c r="L3297">
        <v>18000</v>
      </c>
      <c r="M3297" t="s">
        <v>27</v>
      </c>
    </row>
    <row r="3298" spans="1:13" x14ac:dyDescent="0.4">
      <c r="A3298">
        <v>103297</v>
      </c>
      <c r="B3298" s="1">
        <v>45832.597222222219</v>
      </c>
      <c r="C3298" t="s">
        <v>23</v>
      </c>
      <c r="D3298" t="s">
        <v>14</v>
      </c>
      <c r="E3298" t="s">
        <v>15</v>
      </c>
      <c r="F3298" t="s">
        <v>16</v>
      </c>
      <c r="G3298">
        <v>46</v>
      </c>
      <c r="H3298">
        <v>947</v>
      </c>
      <c r="I3298">
        <v>563.25</v>
      </c>
      <c r="J3298" t="s">
        <v>17</v>
      </c>
      <c r="K3298">
        <v>3200</v>
      </c>
      <c r="L3298">
        <v>2000</v>
      </c>
      <c r="M3298" t="s">
        <v>18</v>
      </c>
    </row>
    <row r="3299" spans="1:13" x14ac:dyDescent="0.4">
      <c r="A3299">
        <v>103298</v>
      </c>
      <c r="B3299" s="1">
        <v>45997.580555555556</v>
      </c>
      <c r="C3299" t="s">
        <v>50</v>
      </c>
      <c r="D3299" t="s">
        <v>14</v>
      </c>
      <c r="E3299" t="s">
        <v>29</v>
      </c>
      <c r="F3299" t="s">
        <v>37</v>
      </c>
      <c r="G3299">
        <v>76</v>
      </c>
      <c r="H3299">
        <v>386</v>
      </c>
      <c r="I3299">
        <v>990.6</v>
      </c>
      <c r="J3299" t="s">
        <v>21</v>
      </c>
      <c r="K3299">
        <v>6500</v>
      </c>
      <c r="L3299">
        <v>4200</v>
      </c>
      <c r="M3299" t="s">
        <v>38</v>
      </c>
    </row>
    <row r="3300" spans="1:13" x14ac:dyDescent="0.4">
      <c r="A3300">
        <v>103299</v>
      </c>
      <c r="B3300" s="1">
        <v>45995.964583333334</v>
      </c>
      <c r="C3300" t="s">
        <v>48</v>
      </c>
      <c r="D3300" t="s">
        <v>40</v>
      </c>
      <c r="E3300" t="s">
        <v>15</v>
      </c>
      <c r="F3300" t="s">
        <v>32</v>
      </c>
      <c r="G3300">
        <v>77</v>
      </c>
      <c r="H3300">
        <v>874</v>
      </c>
      <c r="I3300">
        <v>376.47</v>
      </c>
      <c r="J3300" t="s">
        <v>41</v>
      </c>
      <c r="K3300">
        <v>5500</v>
      </c>
      <c r="L3300">
        <v>3500</v>
      </c>
      <c r="M3300" t="s">
        <v>33</v>
      </c>
    </row>
    <row r="3301" spans="1:13" x14ac:dyDescent="0.4">
      <c r="A3301">
        <v>103300</v>
      </c>
      <c r="B3301" s="1">
        <v>45803.3125</v>
      </c>
      <c r="C3301" t="s">
        <v>34</v>
      </c>
      <c r="D3301" t="s">
        <v>35</v>
      </c>
      <c r="E3301" t="s">
        <v>29</v>
      </c>
      <c r="F3301" t="s">
        <v>37</v>
      </c>
      <c r="G3301">
        <v>11</v>
      </c>
      <c r="H3301">
        <v>956</v>
      </c>
      <c r="I3301">
        <v>1041.95</v>
      </c>
      <c r="J3301" t="s">
        <v>49</v>
      </c>
      <c r="K3301">
        <v>8500</v>
      </c>
      <c r="L3301">
        <v>5500</v>
      </c>
      <c r="M3301" t="s">
        <v>38</v>
      </c>
    </row>
    <row r="3302" spans="1:13" x14ac:dyDescent="0.4">
      <c r="A3302">
        <v>103301</v>
      </c>
      <c r="B3302" s="1">
        <v>45981.231249999997</v>
      </c>
      <c r="C3302" t="s">
        <v>34</v>
      </c>
      <c r="D3302" t="s">
        <v>55</v>
      </c>
      <c r="E3302" t="s">
        <v>31</v>
      </c>
      <c r="F3302" t="s">
        <v>32</v>
      </c>
      <c r="G3302">
        <v>61</v>
      </c>
      <c r="H3302">
        <v>462</v>
      </c>
      <c r="I3302">
        <v>777.4</v>
      </c>
      <c r="J3302" t="s">
        <v>56</v>
      </c>
      <c r="K3302">
        <v>850</v>
      </c>
      <c r="L3302">
        <v>550</v>
      </c>
      <c r="M3302" t="s">
        <v>33</v>
      </c>
    </row>
    <row r="3303" spans="1:13" x14ac:dyDescent="0.4">
      <c r="A3303">
        <v>103302</v>
      </c>
      <c r="B3303" s="1">
        <v>45818.372916666667</v>
      </c>
      <c r="C3303" t="s">
        <v>45</v>
      </c>
      <c r="D3303" t="s">
        <v>28</v>
      </c>
      <c r="E3303" t="s">
        <v>15</v>
      </c>
      <c r="F3303" t="s">
        <v>37</v>
      </c>
      <c r="G3303">
        <v>82</v>
      </c>
      <c r="H3303">
        <v>710</v>
      </c>
      <c r="I3303">
        <v>818.28</v>
      </c>
      <c r="J3303" t="s">
        <v>30</v>
      </c>
      <c r="K3303">
        <v>450</v>
      </c>
      <c r="L3303">
        <v>200</v>
      </c>
      <c r="M3303" t="s">
        <v>38</v>
      </c>
    </row>
    <row r="3304" spans="1:13" x14ac:dyDescent="0.4">
      <c r="A3304">
        <v>103303</v>
      </c>
      <c r="B3304" s="1">
        <v>45784.753472222219</v>
      </c>
      <c r="C3304" t="s">
        <v>34</v>
      </c>
      <c r="D3304" t="s">
        <v>40</v>
      </c>
      <c r="E3304" t="s">
        <v>15</v>
      </c>
      <c r="F3304" t="s">
        <v>37</v>
      </c>
      <c r="G3304">
        <v>87</v>
      </c>
      <c r="H3304">
        <v>570</v>
      </c>
      <c r="I3304">
        <v>1160.0999999999999</v>
      </c>
      <c r="J3304" t="s">
        <v>41</v>
      </c>
      <c r="K3304">
        <v>5500</v>
      </c>
      <c r="L3304">
        <v>3500</v>
      </c>
      <c r="M3304" t="s">
        <v>38</v>
      </c>
    </row>
    <row r="3305" spans="1:13" x14ac:dyDescent="0.4">
      <c r="A3305">
        <v>103304</v>
      </c>
      <c r="B3305" s="1">
        <v>45739.111111111109</v>
      </c>
      <c r="C3305" t="s">
        <v>42</v>
      </c>
      <c r="D3305" t="s">
        <v>55</v>
      </c>
      <c r="E3305" t="s">
        <v>29</v>
      </c>
      <c r="F3305" t="s">
        <v>16</v>
      </c>
      <c r="G3305">
        <v>90</v>
      </c>
      <c r="H3305">
        <v>1053</v>
      </c>
      <c r="I3305">
        <v>925.41</v>
      </c>
      <c r="J3305" t="s">
        <v>57</v>
      </c>
      <c r="K3305">
        <v>600</v>
      </c>
      <c r="L3305">
        <v>350</v>
      </c>
      <c r="M3305" t="s">
        <v>18</v>
      </c>
    </row>
    <row r="3306" spans="1:13" x14ac:dyDescent="0.4">
      <c r="A3306">
        <v>103305</v>
      </c>
      <c r="B3306" s="1">
        <v>45804.978472222225</v>
      </c>
      <c r="C3306" t="s">
        <v>19</v>
      </c>
      <c r="D3306" t="s">
        <v>40</v>
      </c>
      <c r="E3306" t="s">
        <v>31</v>
      </c>
      <c r="F3306" t="s">
        <v>37</v>
      </c>
      <c r="G3306">
        <v>51</v>
      </c>
      <c r="H3306">
        <v>474</v>
      </c>
      <c r="I3306">
        <v>1001.39</v>
      </c>
      <c r="J3306" t="s">
        <v>52</v>
      </c>
      <c r="K3306">
        <v>1500</v>
      </c>
      <c r="L3306">
        <v>800</v>
      </c>
      <c r="M3306" t="s">
        <v>38</v>
      </c>
    </row>
    <row r="3307" spans="1:13" x14ac:dyDescent="0.4">
      <c r="A3307">
        <v>103306</v>
      </c>
      <c r="B3307" s="1">
        <v>45896.533333333333</v>
      </c>
      <c r="C3307" t="s">
        <v>50</v>
      </c>
      <c r="D3307" t="s">
        <v>46</v>
      </c>
      <c r="E3307" t="s">
        <v>29</v>
      </c>
      <c r="F3307" t="s">
        <v>32</v>
      </c>
      <c r="G3307">
        <v>98</v>
      </c>
      <c r="H3307">
        <v>968</v>
      </c>
      <c r="I3307">
        <v>399.99</v>
      </c>
      <c r="J3307" t="s">
        <v>47</v>
      </c>
      <c r="K3307">
        <v>4500</v>
      </c>
      <c r="L3307">
        <v>2800</v>
      </c>
      <c r="M3307" t="s">
        <v>33</v>
      </c>
    </row>
    <row r="3308" spans="1:13" x14ac:dyDescent="0.4">
      <c r="A3308">
        <v>103307</v>
      </c>
      <c r="B3308" s="1">
        <v>45741.390972222223</v>
      </c>
      <c r="C3308" t="s">
        <v>48</v>
      </c>
      <c r="D3308" t="s">
        <v>43</v>
      </c>
      <c r="E3308" t="s">
        <v>15</v>
      </c>
      <c r="F3308" t="s">
        <v>25</v>
      </c>
      <c r="G3308">
        <v>15</v>
      </c>
      <c r="H3308">
        <v>726</v>
      </c>
      <c r="I3308">
        <v>1082.1199999999999</v>
      </c>
      <c r="J3308" t="s">
        <v>44</v>
      </c>
      <c r="K3308">
        <v>4500</v>
      </c>
      <c r="L3308">
        <v>2500</v>
      </c>
      <c r="M3308" t="s">
        <v>27</v>
      </c>
    </row>
    <row r="3309" spans="1:13" x14ac:dyDescent="0.4">
      <c r="A3309">
        <v>103308</v>
      </c>
      <c r="B3309" s="1">
        <v>45770.15347222222</v>
      </c>
      <c r="C3309" t="s">
        <v>23</v>
      </c>
      <c r="D3309" t="s">
        <v>24</v>
      </c>
      <c r="E3309" t="s">
        <v>31</v>
      </c>
      <c r="F3309" t="s">
        <v>32</v>
      </c>
      <c r="G3309">
        <v>26</v>
      </c>
      <c r="H3309">
        <v>973</v>
      </c>
      <c r="I3309">
        <v>908.01</v>
      </c>
      <c r="J3309" t="s">
        <v>60</v>
      </c>
      <c r="K3309">
        <v>25000</v>
      </c>
      <c r="L3309">
        <v>18000</v>
      </c>
      <c r="M3309" t="s">
        <v>33</v>
      </c>
    </row>
    <row r="3310" spans="1:13" x14ac:dyDescent="0.4">
      <c r="A3310">
        <v>103309</v>
      </c>
      <c r="B3310" s="1">
        <v>45882.012499999997</v>
      </c>
      <c r="C3310" t="s">
        <v>34</v>
      </c>
      <c r="D3310" t="s">
        <v>35</v>
      </c>
      <c r="E3310" t="s">
        <v>31</v>
      </c>
      <c r="F3310" t="s">
        <v>37</v>
      </c>
      <c r="G3310">
        <v>87</v>
      </c>
      <c r="H3310">
        <v>987</v>
      </c>
      <c r="I3310">
        <v>520.01</v>
      </c>
      <c r="J3310" t="s">
        <v>49</v>
      </c>
      <c r="K3310">
        <v>8500</v>
      </c>
      <c r="L3310">
        <v>5500</v>
      </c>
      <c r="M3310" t="s">
        <v>38</v>
      </c>
    </row>
    <row r="3311" spans="1:13" x14ac:dyDescent="0.4">
      <c r="A3311">
        <v>103310</v>
      </c>
      <c r="B3311" s="1">
        <v>45989.295138888891</v>
      </c>
      <c r="C3311" t="s">
        <v>50</v>
      </c>
      <c r="D3311" t="s">
        <v>24</v>
      </c>
      <c r="E3311" t="s">
        <v>29</v>
      </c>
      <c r="F3311" t="s">
        <v>20</v>
      </c>
      <c r="G3311">
        <v>49</v>
      </c>
      <c r="H3311">
        <v>1068</v>
      </c>
      <c r="I3311">
        <v>875.54</v>
      </c>
      <c r="J3311" t="s">
        <v>60</v>
      </c>
      <c r="K3311">
        <v>25000</v>
      </c>
      <c r="L3311">
        <v>18000</v>
      </c>
      <c r="M3311" t="s">
        <v>22</v>
      </c>
    </row>
    <row r="3312" spans="1:13" x14ac:dyDescent="0.4">
      <c r="A3312">
        <v>103311</v>
      </c>
      <c r="B3312" s="1">
        <v>45900.301388888889</v>
      </c>
      <c r="C3312" t="s">
        <v>23</v>
      </c>
      <c r="D3312" t="s">
        <v>28</v>
      </c>
      <c r="E3312" t="s">
        <v>31</v>
      </c>
      <c r="F3312" t="s">
        <v>16</v>
      </c>
      <c r="G3312">
        <v>92</v>
      </c>
      <c r="H3312">
        <v>781</v>
      </c>
      <c r="I3312">
        <v>2744.14</v>
      </c>
      <c r="J3312" t="s">
        <v>54</v>
      </c>
      <c r="K3312">
        <v>2500</v>
      </c>
      <c r="L3312">
        <v>1500</v>
      </c>
      <c r="M3312" t="s">
        <v>18</v>
      </c>
    </row>
    <row r="3313" spans="1:13" x14ac:dyDescent="0.4">
      <c r="A3313">
        <v>103312</v>
      </c>
      <c r="B3313" s="1">
        <v>45800.571527777778</v>
      </c>
      <c r="C3313" t="s">
        <v>34</v>
      </c>
      <c r="D3313" t="s">
        <v>46</v>
      </c>
      <c r="E3313" t="s">
        <v>29</v>
      </c>
      <c r="F3313" t="s">
        <v>16</v>
      </c>
      <c r="G3313">
        <v>80</v>
      </c>
      <c r="H3313">
        <v>632</v>
      </c>
      <c r="I3313">
        <v>427.92</v>
      </c>
      <c r="J3313" t="s">
        <v>53</v>
      </c>
      <c r="K3313">
        <v>15000</v>
      </c>
      <c r="L3313">
        <v>9500</v>
      </c>
      <c r="M3313" t="s">
        <v>18</v>
      </c>
    </row>
    <row r="3314" spans="1:13" x14ac:dyDescent="0.4">
      <c r="A3314">
        <v>103313</v>
      </c>
      <c r="B3314" s="1">
        <v>45698.86041666667</v>
      </c>
      <c r="C3314" t="s">
        <v>34</v>
      </c>
      <c r="D3314" t="s">
        <v>40</v>
      </c>
      <c r="E3314" t="s">
        <v>29</v>
      </c>
      <c r="F3314" t="s">
        <v>16</v>
      </c>
      <c r="G3314">
        <v>52</v>
      </c>
      <c r="H3314">
        <v>961</v>
      </c>
      <c r="I3314">
        <v>1164.3</v>
      </c>
      <c r="J3314" t="s">
        <v>52</v>
      </c>
      <c r="K3314">
        <v>1500</v>
      </c>
      <c r="L3314">
        <v>800</v>
      </c>
      <c r="M3314" t="s">
        <v>18</v>
      </c>
    </row>
    <row r="3315" spans="1:13" x14ac:dyDescent="0.4">
      <c r="A3315">
        <v>103314</v>
      </c>
      <c r="B3315" s="1">
        <v>45915.542361111111</v>
      </c>
      <c r="C3315" t="s">
        <v>42</v>
      </c>
      <c r="D3315" t="s">
        <v>35</v>
      </c>
      <c r="E3315" t="s">
        <v>31</v>
      </c>
      <c r="F3315" t="s">
        <v>16</v>
      </c>
      <c r="G3315">
        <v>69</v>
      </c>
      <c r="H3315">
        <v>1013</v>
      </c>
      <c r="I3315">
        <v>546.66999999999996</v>
      </c>
      <c r="J3315" t="s">
        <v>36</v>
      </c>
      <c r="K3315">
        <v>12000</v>
      </c>
      <c r="L3315">
        <v>8000</v>
      </c>
      <c r="M3315" t="s">
        <v>18</v>
      </c>
    </row>
    <row r="3316" spans="1:13" x14ac:dyDescent="0.4">
      <c r="A3316">
        <v>103315</v>
      </c>
      <c r="B3316" s="1">
        <v>45942.48541666667</v>
      </c>
      <c r="C3316" t="s">
        <v>50</v>
      </c>
      <c r="D3316" t="s">
        <v>28</v>
      </c>
      <c r="E3316" t="s">
        <v>29</v>
      </c>
      <c r="F3316" t="s">
        <v>37</v>
      </c>
      <c r="G3316">
        <v>35</v>
      </c>
      <c r="H3316">
        <v>1033</v>
      </c>
      <c r="I3316">
        <v>376.8</v>
      </c>
      <c r="J3316" t="s">
        <v>30</v>
      </c>
      <c r="K3316">
        <v>450</v>
      </c>
      <c r="L3316">
        <v>200</v>
      </c>
      <c r="M3316" t="s">
        <v>38</v>
      </c>
    </row>
    <row r="3317" spans="1:13" x14ac:dyDescent="0.4">
      <c r="A3317">
        <v>103316</v>
      </c>
      <c r="B3317" s="1">
        <v>45762.051388888889</v>
      </c>
      <c r="C3317" t="s">
        <v>23</v>
      </c>
      <c r="D3317" t="s">
        <v>24</v>
      </c>
      <c r="E3317" t="s">
        <v>29</v>
      </c>
      <c r="F3317" t="s">
        <v>16</v>
      </c>
      <c r="G3317">
        <v>1</v>
      </c>
      <c r="H3317">
        <v>600</v>
      </c>
      <c r="I3317">
        <v>585.15</v>
      </c>
      <c r="J3317" t="s">
        <v>59</v>
      </c>
      <c r="K3317">
        <v>3500</v>
      </c>
      <c r="L3317">
        <v>2200</v>
      </c>
      <c r="M3317" t="s">
        <v>18</v>
      </c>
    </row>
    <row r="3318" spans="1:13" x14ac:dyDescent="0.4">
      <c r="A3318">
        <v>103317</v>
      </c>
      <c r="B3318" s="1">
        <v>45859.26458333333</v>
      </c>
      <c r="C3318" t="s">
        <v>50</v>
      </c>
      <c r="D3318" t="s">
        <v>28</v>
      </c>
      <c r="E3318" t="s">
        <v>31</v>
      </c>
      <c r="F3318" t="s">
        <v>25</v>
      </c>
      <c r="G3318">
        <v>86</v>
      </c>
      <c r="H3318">
        <v>1006</v>
      </c>
      <c r="I3318">
        <v>274.7</v>
      </c>
      <c r="J3318" t="s">
        <v>54</v>
      </c>
      <c r="K3318">
        <v>2500</v>
      </c>
      <c r="L3318">
        <v>1500</v>
      </c>
      <c r="M3318" t="s">
        <v>27</v>
      </c>
    </row>
    <row r="3319" spans="1:13" x14ac:dyDescent="0.4">
      <c r="A3319">
        <v>103318</v>
      </c>
      <c r="B3319" s="1">
        <v>45964.137499999997</v>
      </c>
      <c r="C3319" t="s">
        <v>45</v>
      </c>
      <c r="D3319" t="s">
        <v>43</v>
      </c>
      <c r="E3319" t="s">
        <v>15</v>
      </c>
      <c r="F3319" t="s">
        <v>25</v>
      </c>
      <c r="G3319">
        <v>29</v>
      </c>
      <c r="H3319">
        <v>382</v>
      </c>
      <c r="I3319">
        <v>274.43</v>
      </c>
      <c r="J3319" t="s">
        <v>61</v>
      </c>
      <c r="K3319">
        <v>2800</v>
      </c>
      <c r="L3319">
        <v>1500</v>
      </c>
      <c r="M3319" t="s">
        <v>27</v>
      </c>
    </row>
    <row r="3320" spans="1:13" x14ac:dyDescent="0.4">
      <c r="A3320">
        <v>103319</v>
      </c>
      <c r="B3320" s="1">
        <v>45988.992361111108</v>
      </c>
      <c r="C3320" t="s">
        <v>39</v>
      </c>
      <c r="D3320" t="s">
        <v>55</v>
      </c>
      <c r="E3320" t="s">
        <v>15</v>
      </c>
      <c r="F3320" t="s">
        <v>32</v>
      </c>
      <c r="G3320">
        <v>28</v>
      </c>
      <c r="H3320">
        <v>459</v>
      </c>
      <c r="I3320">
        <v>2061.6</v>
      </c>
      <c r="J3320" t="s">
        <v>57</v>
      </c>
      <c r="K3320">
        <v>600</v>
      </c>
      <c r="L3320">
        <v>350</v>
      </c>
      <c r="M3320" t="s">
        <v>33</v>
      </c>
    </row>
    <row r="3321" spans="1:13" x14ac:dyDescent="0.4">
      <c r="A3321">
        <v>103320</v>
      </c>
      <c r="B3321" s="1">
        <v>45923.390277777777</v>
      </c>
      <c r="C3321" t="s">
        <v>50</v>
      </c>
      <c r="D3321" t="s">
        <v>35</v>
      </c>
      <c r="E3321" t="s">
        <v>29</v>
      </c>
      <c r="F3321" t="s">
        <v>37</v>
      </c>
      <c r="G3321">
        <v>14</v>
      </c>
      <c r="H3321">
        <v>508</v>
      </c>
      <c r="I3321">
        <v>310.52999999999997</v>
      </c>
      <c r="J3321" t="s">
        <v>49</v>
      </c>
      <c r="K3321">
        <v>8500</v>
      </c>
      <c r="L3321">
        <v>5500</v>
      </c>
      <c r="M3321" t="s">
        <v>38</v>
      </c>
    </row>
    <row r="3322" spans="1:13" x14ac:dyDescent="0.4">
      <c r="A3322">
        <v>103321</v>
      </c>
      <c r="B3322" s="1">
        <v>45867.440972222219</v>
      </c>
      <c r="C3322" t="s">
        <v>39</v>
      </c>
      <c r="D3322" t="s">
        <v>46</v>
      </c>
      <c r="E3322" t="s">
        <v>29</v>
      </c>
      <c r="F3322" t="s">
        <v>37</v>
      </c>
      <c r="G3322">
        <v>45</v>
      </c>
      <c r="H3322">
        <v>475</v>
      </c>
      <c r="I3322">
        <v>627.75</v>
      </c>
      <c r="J3322" t="s">
        <v>53</v>
      </c>
      <c r="K3322">
        <v>15000</v>
      </c>
      <c r="L3322">
        <v>9500</v>
      </c>
      <c r="M3322" t="s">
        <v>38</v>
      </c>
    </row>
    <row r="3323" spans="1:13" x14ac:dyDescent="0.4">
      <c r="A3323">
        <v>103322</v>
      </c>
      <c r="B3323" s="1">
        <v>45708.875694444447</v>
      </c>
      <c r="C3323" t="s">
        <v>50</v>
      </c>
      <c r="D3323" t="s">
        <v>35</v>
      </c>
      <c r="E3323" t="s">
        <v>15</v>
      </c>
      <c r="F3323" t="s">
        <v>25</v>
      </c>
      <c r="G3323">
        <v>32</v>
      </c>
      <c r="H3323">
        <v>810</v>
      </c>
      <c r="I3323">
        <v>328.44</v>
      </c>
      <c r="J3323" t="s">
        <v>36</v>
      </c>
      <c r="K3323">
        <v>12000</v>
      </c>
      <c r="L3323">
        <v>8000</v>
      </c>
      <c r="M3323" t="s">
        <v>27</v>
      </c>
    </row>
    <row r="3324" spans="1:13" x14ac:dyDescent="0.4">
      <c r="A3324">
        <v>103323</v>
      </c>
      <c r="B3324" s="1">
        <v>45775.933333333334</v>
      </c>
      <c r="C3324" t="s">
        <v>13</v>
      </c>
      <c r="D3324" t="s">
        <v>40</v>
      </c>
      <c r="E3324" t="s">
        <v>31</v>
      </c>
      <c r="F3324" t="s">
        <v>16</v>
      </c>
      <c r="G3324">
        <v>11</v>
      </c>
      <c r="H3324">
        <v>1154</v>
      </c>
      <c r="I3324">
        <v>2571.38</v>
      </c>
      <c r="J3324" t="s">
        <v>52</v>
      </c>
      <c r="K3324">
        <v>1500</v>
      </c>
      <c r="L3324">
        <v>800</v>
      </c>
      <c r="M3324" t="s">
        <v>18</v>
      </c>
    </row>
    <row r="3325" spans="1:13" x14ac:dyDescent="0.4">
      <c r="A3325">
        <v>103324</v>
      </c>
      <c r="B3325" s="1">
        <v>45858.390972222223</v>
      </c>
      <c r="C3325" t="s">
        <v>19</v>
      </c>
      <c r="D3325" t="s">
        <v>14</v>
      </c>
      <c r="E3325" t="s">
        <v>31</v>
      </c>
      <c r="F3325" t="s">
        <v>16</v>
      </c>
      <c r="G3325">
        <v>80</v>
      </c>
      <c r="H3325">
        <v>1091</v>
      </c>
      <c r="I3325">
        <v>609.78</v>
      </c>
      <c r="J3325" t="s">
        <v>17</v>
      </c>
      <c r="K3325">
        <v>3200</v>
      </c>
      <c r="L3325">
        <v>2000</v>
      </c>
      <c r="M3325" t="s">
        <v>18</v>
      </c>
    </row>
    <row r="3326" spans="1:13" x14ac:dyDescent="0.4">
      <c r="A3326">
        <v>103325</v>
      </c>
      <c r="B3326" s="1">
        <v>45696.747916666667</v>
      </c>
      <c r="C3326" t="s">
        <v>50</v>
      </c>
      <c r="D3326" t="s">
        <v>24</v>
      </c>
      <c r="E3326" t="s">
        <v>29</v>
      </c>
      <c r="F3326" t="s">
        <v>37</v>
      </c>
      <c r="G3326">
        <v>97</v>
      </c>
      <c r="H3326">
        <v>884</v>
      </c>
      <c r="I3326">
        <v>1603.05</v>
      </c>
      <c r="J3326" t="s">
        <v>59</v>
      </c>
      <c r="K3326">
        <v>3500</v>
      </c>
      <c r="L3326">
        <v>2200</v>
      </c>
      <c r="M3326" t="s">
        <v>38</v>
      </c>
    </row>
    <row r="3327" spans="1:13" x14ac:dyDescent="0.4">
      <c r="A3327">
        <v>103326</v>
      </c>
      <c r="B3327" s="1">
        <v>45685.845833333333</v>
      </c>
      <c r="C3327" t="s">
        <v>48</v>
      </c>
      <c r="D3327" t="s">
        <v>40</v>
      </c>
      <c r="E3327" t="s">
        <v>15</v>
      </c>
      <c r="F3327" t="s">
        <v>25</v>
      </c>
      <c r="G3327">
        <v>7</v>
      </c>
      <c r="H3327">
        <v>396</v>
      </c>
      <c r="I3327">
        <v>728.1</v>
      </c>
      <c r="J3327" t="s">
        <v>41</v>
      </c>
      <c r="K3327">
        <v>5500</v>
      </c>
      <c r="L3327">
        <v>3500</v>
      </c>
      <c r="M3327" t="s">
        <v>27</v>
      </c>
    </row>
    <row r="3328" spans="1:13" x14ac:dyDescent="0.4">
      <c r="A3328">
        <v>103327</v>
      </c>
      <c r="B3328" s="1">
        <v>45916.12777777778</v>
      </c>
      <c r="C3328" t="s">
        <v>48</v>
      </c>
      <c r="D3328" t="s">
        <v>46</v>
      </c>
      <c r="E3328" t="s">
        <v>31</v>
      </c>
      <c r="F3328" t="s">
        <v>20</v>
      </c>
      <c r="G3328">
        <v>23</v>
      </c>
      <c r="H3328">
        <v>395</v>
      </c>
      <c r="I3328">
        <v>299.33999999999997</v>
      </c>
      <c r="J3328" t="s">
        <v>53</v>
      </c>
      <c r="K3328">
        <v>15000</v>
      </c>
      <c r="L3328">
        <v>9500</v>
      </c>
      <c r="M3328" t="s">
        <v>22</v>
      </c>
    </row>
    <row r="3329" spans="1:13" x14ac:dyDescent="0.4">
      <c r="A3329">
        <v>103328</v>
      </c>
      <c r="B3329" s="1">
        <v>45741.755555555559</v>
      </c>
      <c r="C3329" t="s">
        <v>13</v>
      </c>
      <c r="D3329" t="s">
        <v>24</v>
      </c>
      <c r="E3329" t="s">
        <v>31</v>
      </c>
      <c r="F3329" t="s">
        <v>37</v>
      </c>
      <c r="G3329">
        <v>74</v>
      </c>
      <c r="H3329">
        <v>1104</v>
      </c>
      <c r="I3329">
        <v>2710.46</v>
      </c>
      <c r="J3329" t="s">
        <v>26</v>
      </c>
      <c r="K3329">
        <v>45000</v>
      </c>
      <c r="L3329">
        <v>32000</v>
      </c>
      <c r="M3329" t="s">
        <v>38</v>
      </c>
    </row>
    <row r="3330" spans="1:13" x14ac:dyDescent="0.4">
      <c r="A3330">
        <v>103329</v>
      </c>
      <c r="B3330" s="1">
        <v>45812.258333333331</v>
      </c>
      <c r="C3330" t="s">
        <v>19</v>
      </c>
      <c r="D3330" t="s">
        <v>55</v>
      </c>
      <c r="E3330" t="s">
        <v>15</v>
      </c>
      <c r="F3330" t="s">
        <v>25</v>
      </c>
      <c r="G3330">
        <v>51</v>
      </c>
      <c r="H3330">
        <v>375</v>
      </c>
      <c r="I3330">
        <v>450.88</v>
      </c>
      <c r="J3330" t="s">
        <v>58</v>
      </c>
      <c r="K3330">
        <v>1200</v>
      </c>
      <c r="L3330">
        <v>800</v>
      </c>
      <c r="M3330" t="s">
        <v>27</v>
      </c>
    </row>
    <row r="3331" spans="1:13" x14ac:dyDescent="0.4">
      <c r="A3331">
        <v>103330</v>
      </c>
      <c r="B3331" s="1">
        <v>45774.004861111112</v>
      </c>
      <c r="C3331" t="s">
        <v>50</v>
      </c>
      <c r="D3331" t="s">
        <v>43</v>
      </c>
      <c r="E3331" t="s">
        <v>29</v>
      </c>
      <c r="F3331" t="s">
        <v>16</v>
      </c>
      <c r="G3331">
        <v>26</v>
      </c>
      <c r="H3331">
        <v>1077</v>
      </c>
      <c r="I3331">
        <v>898.46</v>
      </c>
      <c r="J3331" t="s">
        <v>44</v>
      </c>
      <c r="K3331">
        <v>4500</v>
      </c>
      <c r="L3331">
        <v>2500</v>
      </c>
      <c r="M3331" t="s">
        <v>18</v>
      </c>
    </row>
    <row r="3332" spans="1:13" x14ac:dyDescent="0.4">
      <c r="A3332">
        <v>103331</v>
      </c>
      <c r="B3332" s="1">
        <v>45659.549305555556</v>
      </c>
      <c r="C3332" t="s">
        <v>50</v>
      </c>
      <c r="D3332" t="s">
        <v>46</v>
      </c>
      <c r="E3332" t="s">
        <v>31</v>
      </c>
      <c r="F3332" t="s">
        <v>37</v>
      </c>
      <c r="G3332">
        <v>50</v>
      </c>
      <c r="H3332">
        <v>375</v>
      </c>
      <c r="I3332">
        <v>822.57</v>
      </c>
      <c r="J3332" t="s">
        <v>47</v>
      </c>
      <c r="K3332">
        <v>4500</v>
      </c>
      <c r="L3332">
        <v>2800</v>
      </c>
      <c r="M3332" t="s">
        <v>38</v>
      </c>
    </row>
    <row r="3333" spans="1:13" x14ac:dyDescent="0.4">
      <c r="A3333">
        <v>103332</v>
      </c>
      <c r="B3333" s="1">
        <v>45750.518750000003</v>
      </c>
      <c r="C3333" t="s">
        <v>19</v>
      </c>
      <c r="D3333" t="s">
        <v>14</v>
      </c>
      <c r="E3333" t="s">
        <v>15</v>
      </c>
      <c r="F3333" t="s">
        <v>25</v>
      </c>
      <c r="G3333">
        <v>96</v>
      </c>
      <c r="H3333">
        <v>492</v>
      </c>
      <c r="I3333">
        <v>1702.28</v>
      </c>
      <c r="J3333" t="s">
        <v>17</v>
      </c>
      <c r="K3333">
        <v>3200</v>
      </c>
      <c r="L3333">
        <v>2000</v>
      </c>
      <c r="M3333" t="s">
        <v>27</v>
      </c>
    </row>
    <row r="3334" spans="1:13" x14ac:dyDescent="0.4">
      <c r="A3334">
        <v>103333</v>
      </c>
      <c r="B3334" s="1">
        <v>45823.220833333333</v>
      </c>
      <c r="C3334" t="s">
        <v>13</v>
      </c>
      <c r="D3334" t="s">
        <v>43</v>
      </c>
      <c r="E3334" t="s">
        <v>15</v>
      </c>
      <c r="F3334" t="s">
        <v>37</v>
      </c>
      <c r="G3334">
        <v>23</v>
      </c>
      <c r="H3334">
        <v>938</v>
      </c>
      <c r="I3334">
        <v>2668.31</v>
      </c>
      <c r="J3334" t="s">
        <v>44</v>
      </c>
      <c r="K3334">
        <v>4500</v>
      </c>
      <c r="L3334">
        <v>2500</v>
      </c>
      <c r="M3334" t="s">
        <v>38</v>
      </c>
    </row>
    <row r="3335" spans="1:13" x14ac:dyDescent="0.4">
      <c r="A3335">
        <v>103334</v>
      </c>
      <c r="B3335" s="1">
        <v>46007.75277777778</v>
      </c>
      <c r="C3335" t="s">
        <v>45</v>
      </c>
      <c r="D3335" t="s">
        <v>14</v>
      </c>
      <c r="E3335" t="s">
        <v>15</v>
      </c>
      <c r="F3335" t="s">
        <v>32</v>
      </c>
      <c r="G3335">
        <v>16</v>
      </c>
      <c r="H3335">
        <v>792</v>
      </c>
      <c r="I3335">
        <v>2878.35</v>
      </c>
      <c r="J3335" t="s">
        <v>17</v>
      </c>
      <c r="K3335">
        <v>3200</v>
      </c>
      <c r="L3335">
        <v>2000</v>
      </c>
      <c r="M3335" t="s">
        <v>33</v>
      </c>
    </row>
    <row r="3336" spans="1:13" x14ac:dyDescent="0.4">
      <c r="A3336">
        <v>103335</v>
      </c>
      <c r="B3336" s="1">
        <v>45953.930555555555</v>
      </c>
      <c r="C3336" t="s">
        <v>19</v>
      </c>
      <c r="D3336" t="s">
        <v>28</v>
      </c>
      <c r="E3336" t="s">
        <v>15</v>
      </c>
      <c r="F3336" t="s">
        <v>32</v>
      </c>
      <c r="G3336">
        <v>23</v>
      </c>
      <c r="H3336">
        <v>449</v>
      </c>
      <c r="I3336">
        <v>579.14</v>
      </c>
      <c r="J3336" t="s">
        <v>54</v>
      </c>
      <c r="K3336">
        <v>2500</v>
      </c>
      <c r="L3336">
        <v>1500</v>
      </c>
      <c r="M3336" t="s">
        <v>33</v>
      </c>
    </row>
    <row r="3337" spans="1:13" x14ac:dyDescent="0.4">
      <c r="A3337">
        <v>103336</v>
      </c>
      <c r="B3337" s="1">
        <v>45915.355555555558</v>
      </c>
      <c r="C3337" t="s">
        <v>23</v>
      </c>
      <c r="D3337" t="s">
        <v>40</v>
      </c>
      <c r="E3337" t="s">
        <v>29</v>
      </c>
      <c r="F3337" t="s">
        <v>25</v>
      </c>
      <c r="G3337">
        <v>59</v>
      </c>
      <c r="H3337">
        <v>913</v>
      </c>
      <c r="I3337">
        <v>594.41</v>
      </c>
      <c r="J3337" t="s">
        <v>52</v>
      </c>
      <c r="K3337">
        <v>1500</v>
      </c>
      <c r="L3337">
        <v>800</v>
      </c>
      <c r="M3337" t="s">
        <v>27</v>
      </c>
    </row>
    <row r="3338" spans="1:13" x14ac:dyDescent="0.4">
      <c r="A3338">
        <v>103337</v>
      </c>
      <c r="B3338" s="1">
        <v>45738.111111111109</v>
      </c>
      <c r="C3338" t="s">
        <v>19</v>
      </c>
      <c r="D3338" t="s">
        <v>24</v>
      </c>
      <c r="E3338" t="s">
        <v>15</v>
      </c>
      <c r="F3338" t="s">
        <v>16</v>
      </c>
      <c r="G3338">
        <v>2</v>
      </c>
      <c r="H3338">
        <v>1003</v>
      </c>
      <c r="I3338">
        <v>747.73</v>
      </c>
      <c r="J3338" t="s">
        <v>60</v>
      </c>
      <c r="K3338">
        <v>25000</v>
      </c>
      <c r="L3338">
        <v>18000</v>
      </c>
      <c r="M3338" t="s">
        <v>18</v>
      </c>
    </row>
    <row r="3339" spans="1:13" x14ac:dyDescent="0.4">
      <c r="A3339">
        <v>103338</v>
      </c>
      <c r="B3339" s="1">
        <v>45925.684027777781</v>
      </c>
      <c r="C3339" t="s">
        <v>19</v>
      </c>
      <c r="D3339" t="s">
        <v>55</v>
      </c>
      <c r="E3339" t="s">
        <v>15</v>
      </c>
      <c r="F3339" t="s">
        <v>20</v>
      </c>
      <c r="G3339">
        <v>92</v>
      </c>
      <c r="H3339">
        <v>868</v>
      </c>
      <c r="I3339">
        <v>940.36</v>
      </c>
      <c r="J3339" t="s">
        <v>56</v>
      </c>
      <c r="K3339">
        <v>850</v>
      </c>
      <c r="L3339">
        <v>550</v>
      </c>
      <c r="M3339" t="s">
        <v>22</v>
      </c>
    </row>
    <row r="3340" spans="1:13" x14ac:dyDescent="0.4">
      <c r="A3340">
        <v>103339</v>
      </c>
      <c r="B3340" s="1">
        <v>45892.772222222222</v>
      </c>
      <c r="C3340" t="s">
        <v>34</v>
      </c>
      <c r="D3340" t="s">
        <v>28</v>
      </c>
      <c r="E3340" t="s">
        <v>15</v>
      </c>
      <c r="F3340" t="s">
        <v>32</v>
      </c>
      <c r="G3340">
        <v>16</v>
      </c>
      <c r="H3340">
        <v>791</v>
      </c>
      <c r="I3340">
        <v>1055.32</v>
      </c>
      <c r="J3340" t="s">
        <v>30</v>
      </c>
      <c r="K3340">
        <v>450</v>
      </c>
      <c r="L3340">
        <v>200</v>
      </c>
      <c r="M3340" t="s">
        <v>33</v>
      </c>
    </row>
    <row r="3341" spans="1:13" x14ac:dyDescent="0.4">
      <c r="A3341">
        <v>103340</v>
      </c>
      <c r="B3341" s="1">
        <v>45978.643055555556</v>
      </c>
      <c r="C3341" t="s">
        <v>34</v>
      </c>
      <c r="D3341" t="s">
        <v>28</v>
      </c>
      <c r="E3341" t="s">
        <v>15</v>
      </c>
      <c r="F3341" t="s">
        <v>16</v>
      </c>
      <c r="G3341">
        <v>76</v>
      </c>
      <c r="H3341">
        <v>945</v>
      </c>
      <c r="I3341">
        <v>656.83</v>
      </c>
      <c r="J3341" t="s">
        <v>30</v>
      </c>
      <c r="K3341">
        <v>450</v>
      </c>
      <c r="L3341">
        <v>200</v>
      </c>
      <c r="M3341" t="s">
        <v>18</v>
      </c>
    </row>
    <row r="3342" spans="1:13" x14ac:dyDescent="0.4">
      <c r="A3342">
        <v>103341</v>
      </c>
      <c r="B3342" s="1">
        <v>45968.126388888886</v>
      </c>
      <c r="C3342" t="s">
        <v>42</v>
      </c>
      <c r="D3342" t="s">
        <v>24</v>
      </c>
      <c r="E3342" t="s">
        <v>31</v>
      </c>
      <c r="F3342" t="s">
        <v>16</v>
      </c>
      <c r="G3342">
        <v>13</v>
      </c>
      <c r="H3342">
        <v>1023</v>
      </c>
      <c r="I3342">
        <v>376.74</v>
      </c>
      <c r="J3342" t="s">
        <v>59</v>
      </c>
      <c r="K3342">
        <v>3500</v>
      </c>
      <c r="L3342">
        <v>2200</v>
      </c>
      <c r="M3342" t="s">
        <v>18</v>
      </c>
    </row>
    <row r="3343" spans="1:13" x14ac:dyDescent="0.4">
      <c r="A3343">
        <v>103342</v>
      </c>
      <c r="B3343" s="1">
        <v>45958.633333333331</v>
      </c>
      <c r="C3343" t="s">
        <v>13</v>
      </c>
      <c r="D3343" t="s">
        <v>14</v>
      </c>
      <c r="E3343" t="s">
        <v>15</v>
      </c>
      <c r="F3343" t="s">
        <v>32</v>
      </c>
      <c r="G3343">
        <v>6</v>
      </c>
      <c r="H3343">
        <v>1190</v>
      </c>
      <c r="I3343">
        <v>835.75</v>
      </c>
      <c r="J3343" t="s">
        <v>21</v>
      </c>
      <c r="K3343">
        <v>6500</v>
      </c>
      <c r="L3343">
        <v>4200</v>
      </c>
      <c r="M3343" t="s">
        <v>33</v>
      </c>
    </row>
    <row r="3344" spans="1:13" x14ac:dyDescent="0.4">
      <c r="A3344">
        <v>103343</v>
      </c>
      <c r="B3344" s="1">
        <v>46014.777777777781</v>
      </c>
      <c r="C3344" t="s">
        <v>45</v>
      </c>
      <c r="D3344" t="s">
        <v>28</v>
      </c>
      <c r="E3344" t="s">
        <v>31</v>
      </c>
      <c r="F3344" t="s">
        <v>16</v>
      </c>
      <c r="G3344">
        <v>10</v>
      </c>
      <c r="H3344">
        <v>840</v>
      </c>
      <c r="I3344">
        <v>705</v>
      </c>
      <c r="J3344" t="s">
        <v>54</v>
      </c>
      <c r="K3344">
        <v>2500</v>
      </c>
      <c r="L3344">
        <v>1500</v>
      </c>
      <c r="M3344" t="s">
        <v>18</v>
      </c>
    </row>
    <row r="3345" spans="1:13" x14ac:dyDescent="0.4">
      <c r="A3345">
        <v>103344</v>
      </c>
      <c r="B3345" s="1">
        <v>45870.933333333334</v>
      </c>
      <c r="C3345" t="s">
        <v>23</v>
      </c>
      <c r="D3345" t="s">
        <v>28</v>
      </c>
      <c r="E3345" t="s">
        <v>29</v>
      </c>
      <c r="F3345" t="s">
        <v>16</v>
      </c>
      <c r="G3345">
        <v>8</v>
      </c>
      <c r="H3345">
        <v>749</v>
      </c>
      <c r="I3345">
        <v>597.41999999999996</v>
      </c>
      <c r="J3345" t="s">
        <v>54</v>
      </c>
      <c r="K3345">
        <v>2500</v>
      </c>
      <c r="L3345">
        <v>1500</v>
      </c>
      <c r="M3345" t="s">
        <v>18</v>
      </c>
    </row>
    <row r="3346" spans="1:13" x14ac:dyDescent="0.4">
      <c r="A3346">
        <v>103345</v>
      </c>
      <c r="B3346" s="1">
        <v>45719.459722222222</v>
      </c>
      <c r="C3346" t="s">
        <v>39</v>
      </c>
      <c r="D3346" t="s">
        <v>43</v>
      </c>
      <c r="E3346" t="s">
        <v>31</v>
      </c>
      <c r="F3346" t="s">
        <v>16</v>
      </c>
      <c r="G3346">
        <v>7</v>
      </c>
      <c r="H3346">
        <v>889</v>
      </c>
      <c r="I3346">
        <v>873.42</v>
      </c>
      <c r="J3346" t="s">
        <v>51</v>
      </c>
      <c r="K3346">
        <v>1800</v>
      </c>
      <c r="L3346">
        <v>900</v>
      </c>
      <c r="M3346" t="s">
        <v>18</v>
      </c>
    </row>
    <row r="3347" spans="1:13" x14ac:dyDescent="0.4">
      <c r="A3347">
        <v>103346</v>
      </c>
      <c r="B3347" s="1">
        <v>45706.263194444444</v>
      </c>
      <c r="C3347" t="s">
        <v>50</v>
      </c>
      <c r="D3347" t="s">
        <v>35</v>
      </c>
      <c r="E3347" t="s">
        <v>15</v>
      </c>
      <c r="F3347" t="s">
        <v>16</v>
      </c>
      <c r="G3347">
        <v>50</v>
      </c>
      <c r="H3347">
        <v>642</v>
      </c>
      <c r="I3347">
        <v>215.68</v>
      </c>
      <c r="J3347" t="s">
        <v>49</v>
      </c>
      <c r="K3347">
        <v>8500</v>
      </c>
      <c r="L3347">
        <v>5500</v>
      </c>
      <c r="M3347" t="s">
        <v>18</v>
      </c>
    </row>
    <row r="3348" spans="1:13" x14ac:dyDescent="0.4">
      <c r="A3348">
        <v>103347</v>
      </c>
      <c r="B3348" s="1">
        <v>45784.79791666667</v>
      </c>
      <c r="C3348" t="s">
        <v>45</v>
      </c>
      <c r="D3348" t="s">
        <v>43</v>
      </c>
      <c r="E3348" t="s">
        <v>29</v>
      </c>
      <c r="F3348" t="s">
        <v>16</v>
      </c>
      <c r="G3348">
        <v>61</v>
      </c>
      <c r="H3348">
        <v>904</v>
      </c>
      <c r="I3348">
        <v>228.06</v>
      </c>
      <c r="J3348" t="s">
        <v>44</v>
      </c>
      <c r="K3348">
        <v>4500</v>
      </c>
      <c r="L3348">
        <v>2500</v>
      </c>
      <c r="M3348" t="s">
        <v>18</v>
      </c>
    </row>
    <row r="3349" spans="1:13" x14ac:dyDescent="0.4">
      <c r="A3349">
        <v>103348</v>
      </c>
      <c r="B3349" s="1">
        <v>45880.336805555555</v>
      </c>
      <c r="C3349" t="s">
        <v>34</v>
      </c>
      <c r="D3349" t="s">
        <v>55</v>
      </c>
      <c r="E3349" t="s">
        <v>29</v>
      </c>
      <c r="F3349" t="s">
        <v>32</v>
      </c>
      <c r="G3349">
        <v>47</v>
      </c>
      <c r="H3349">
        <v>320</v>
      </c>
      <c r="I3349">
        <v>185.59</v>
      </c>
      <c r="J3349" t="s">
        <v>57</v>
      </c>
      <c r="K3349">
        <v>600</v>
      </c>
      <c r="L3349">
        <v>350</v>
      </c>
      <c r="M3349" t="s">
        <v>33</v>
      </c>
    </row>
    <row r="3350" spans="1:13" x14ac:dyDescent="0.4">
      <c r="A3350">
        <v>103349</v>
      </c>
      <c r="B3350" s="1">
        <v>45936.043055555558</v>
      </c>
      <c r="C3350" t="s">
        <v>19</v>
      </c>
      <c r="D3350" t="s">
        <v>28</v>
      </c>
      <c r="E3350" t="s">
        <v>29</v>
      </c>
      <c r="F3350" t="s">
        <v>25</v>
      </c>
      <c r="G3350">
        <v>66</v>
      </c>
      <c r="H3350">
        <v>928</v>
      </c>
      <c r="I3350">
        <v>387.23</v>
      </c>
      <c r="J3350" t="s">
        <v>30</v>
      </c>
      <c r="K3350">
        <v>450</v>
      </c>
      <c r="L3350">
        <v>200</v>
      </c>
      <c r="M3350" t="s">
        <v>27</v>
      </c>
    </row>
    <row r="3351" spans="1:13" x14ac:dyDescent="0.4">
      <c r="A3351">
        <v>103350</v>
      </c>
      <c r="B3351" s="1">
        <v>45951.945138888892</v>
      </c>
      <c r="C3351" t="s">
        <v>50</v>
      </c>
      <c r="D3351" t="s">
        <v>14</v>
      </c>
      <c r="E3351" t="s">
        <v>29</v>
      </c>
      <c r="F3351" t="s">
        <v>20</v>
      </c>
      <c r="G3351">
        <v>34</v>
      </c>
      <c r="H3351">
        <v>624</v>
      </c>
      <c r="I3351">
        <v>936.31</v>
      </c>
      <c r="J3351" t="s">
        <v>21</v>
      </c>
      <c r="K3351">
        <v>6500</v>
      </c>
      <c r="L3351">
        <v>4200</v>
      </c>
      <c r="M3351" t="s">
        <v>22</v>
      </c>
    </row>
    <row r="3352" spans="1:13" x14ac:dyDescent="0.4">
      <c r="A3352">
        <v>103351</v>
      </c>
      <c r="B3352" s="1">
        <v>45941.318055555559</v>
      </c>
      <c r="C3352" t="s">
        <v>23</v>
      </c>
      <c r="D3352" t="s">
        <v>46</v>
      </c>
      <c r="E3352" t="s">
        <v>15</v>
      </c>
      <c r="F3352" t="s">
        <v>20</v>
      </c>
      <c r="G3352">
        <v>58</v>
      </c>
      <c r="H3352">
        <v>920</v>
      </c>
      <c r="I3352">
        <v>925.8</v>
      </c>
      <c r="J3352" t="s">
        <v>53</v>
      </c>
      <c r="K3352">
        <v>15000</v>
      </c>
      <c r="L3352">
        <v>9500</v>
      </c>
      <c r="M3352" t="s">
        <v>22</v>
      </c>
    </row>
    <row r="3353" spans="1:13" x14ac:dyDescent="0.4">
      <c r="A3353">
        <v>103352</v>
      </c>
      <c r="B3353" s="1">
        <v>45934.999305555553</v>
      </c>
      <c r="C3353" t="s">
        <v>13</v>
      </c>
      <c r="D3353" t="s">
        <v>40</v>
      </c>
      <c r="E3353" t="s">
        <v>15</v>
      </c>
      <c r="F3353" t="s">
        <v>25</v>
      </c>
      <c r="G3353">
        <v>94</v>
      </c>
      <c r="H3353">
        <v>476</v>
      </c>
      <c r="I3353">
        <v>518.49</v>
      </c>
      <c r="J3353" t="s">
        <v>41</v>
      </c>
      <c r="K3353">
        <v>5500</v>
      </c>
      <c r="L3353">
        <v>3500</v>
      </c>
      <c r="M3353" t="s">
        <v>27</v>
      </c>
    </row>
    <row r="3354" spans="1:13" x14ac:dyDescent="0.4">
      <c r="A3354">
        <v>103353</v>
      </c>
      <c r="B3354" s="1">
        <v>45764.409722222219</v>
      </c>
      <c r="C3354" t="s">
        <v>23</v>
      </c>
      <c r="D3354" t="s">
        <v>46</v>
      </c>
      <c r="E3354" t="s">
        <v>31</v>
      </c>
      <c r="F3354" t="s">
        <v>32</v>
      </c>
      <c r="G3354">
        <v>22</v>
      </c>
      <c r="H3354">
        <v>752</v>
      </c>
      <c r="I3354">
        <v>456.96</v>
      </c>
      <c r="J3354" t="s">
        <v>47</v>
      </c>
      <c r="K3354">
        <v>4500</v>
      </c>
      <c r="L3354">
        <v>2800</v>
      </c>
      <c r="M3354" t="s">
        <v>33</v>
      </c>
    </row>
    <row r="3355" spans="1:13" x14ac:dyDescent="0.4">
      <c r="A3355">
        <v>103354</v>
      </c>
      <c r="B3355" s="1">
        <v>45803.009722222225</v>
      </c>
      <c r="C3355" t="s">
        <v>50</v>
      </c>
      <c r="D3355" t="s">
        <v>14</v>
      </c>
      <c r="E3355" t="s">
        <v>15</v>
      </c>
      <c r="F3355" t="s">
        <v>37</v>
      </c>
      <c r="G3355">
        <v>22</v>
      </c>
      <c r="H3355">
        <v>465</v>
      </c>
      <c r="I3355">
        <v>981.6</v>
      </c>
      <c r="J3355" t="s">
        <v>17</v>
      </c>
      <c r="K3355">
        <v>3200</v>
      </c>
      <c r="L3355">
        <v>2000</v>
      </c>
      <c r="M3355" t="s">
        <v>38</v>
      </c>
    </row>
    <row r="3356" spans="1:13" x14ac:dyDescent="0.4">
      <c r="A3356">
        <v>103355</v>
      </c>
      <c r="B3356" s="1">
        <v>45756.73541666667</v>
      </c>
      <c r="C3356" t="s">
        <v>39</v>
      </c>
      <c r="D3356" t="s">
        <v>55</v>
      </c>
      <c r="E3356" t="s">
        <v>31</v>
      </c>
      <c r="F3356" t="s">
        <v>25</v>
      </c>
      <c r="G3356">
        <v>31</v>
      </c>
      <c r="H3356">
        <v>914</v>
      </c>
      <c r="I3356">
        <v>917.78</v>
      </c>
      <c r="J3356" t="s">
        <v>58</v>
      </c>
      <c r="K3356">
        <v>1200</v>
      </c>
      <c r="L3356">
        <v>800</v>
      </c>
      <c r="M3356" t="s">
        <v>27</v>
      </c>
    </row>
    <row r="3357" spans="1:13" x14ac:dyDescent="0.4">
      <c r="A3357">
        <v>103356</v>
      </c>
      <c r="B3357" s="1">
        <v>45730.328472222223</v>
      </c>
      <c r="C3357" t="s">
        <v>19</v>
      </c>
      <c r="D3357" t="s">
        <v>43</v>
      </c>
      <c r="E3357" t="s">
        <v>15</v>
      </c>
      <c r="F3357" t="s">
        <v>16</v>
      </c>
      <c r="G3357">
        <v>78</v>
      </c>
      <c r="H3357">
        <v>1118</v>
      </c>
      <c r="I3357">
        <v>2481.71</v>
      </c>
      <c r="J3357" t="s">
        <v>44</v>
      </c>
      <c r="K3357">
        <v>4500</v>
      </c>
      <c r="L3357">
        <v>2500</v>
      </c>
      <c r="M3357" t="s">
        <v>18</v>
      </c>
    </row>
    <row r="3358" spans="1:13" x14ac:dyDescent="0.4">
      <c r="A3358">
        <v>103357</v>
      </c>
      <c r="B3358" s="1">
        <v>45779.506249999999</v>
      </c>
      <c r="C3358" t="s">
        <v>23</v>
      </c>
      <c r="D3358" t="s">
        <v>46</v>
      </c>
      <c r="E3358" t="s">
        <v>15</v>
      </c>
      <c r="F3358" t="s">
        <v>32</v>
      </c>
      <c r="G3358">
        <v>46</v>
      </c>
      <c r="H3358">
        <v>1126</v>
      </c>
      <c r="I3358">
        <v>2607.34</v>
      </c>
      <c r="J3358" t="s">
        <v>47</v>
      </c>
      <c r="K3358">
        <v>4500</v>
      </c>
      <c r="L3358">
        <v>2800</v>
      </c>
      <c r="M3358" t="s">
        <v>33</v>
      </c>
    </row>
    <row r="3359" spans="1:13" x14ac:dyDescent="0.4">
      <c r="A3359">
        <v>103358</v>
      </c>
      <c r="B3359" s="1">
        <v>45687.275000000001</v>
      </c>
      <c r="C3359" t="s">
        <v>19</v>
      </c>
      <c r="D3359" t="s">
        <v>43</v>
      </c>
      <c r="E3359" t="s">
        <v>15</v>
      </c>
      <c r="F3359" t="s">
        <v>32</v>
      </c>
      <c r="G3359">
        <v>65</v>
      </c>
      <c r="H3359">
        <v>763</v>
      </c>
      <c r="I3359">
        <v>729.13</v>
      </c>
      <c r="J3359" t="s">
        <v>51</v>
      </c>
      <c r="K3359">
        <v>1800</v>
      </c>
      <c r="L3359">
        <v>900</v>
      </c>
      <c r="M3359" t="s">
        <v>33</v>
      </c>
    </row>
    <row r="3360" spans="1:13" x14ac:dyDescent="0.4">
      <c r="A3360">
        <v>103359</v>
      </c>
      <c r="B3360" s="1">
        <v>45845.555555555555</v>
      </c>
      <c r="C3360" t="s">
        <v>42</v>
      </c>
      <c r="D3360" t="s">
        <v>40</v>
      </c>
      <c r="E3360" t="s">
        <v>31</v>
      </c>
      <c r="F3360" t="s">
        <v>37</v>
      </c>
      <c r="G3360">
        <v>96</v>
      </c>
      <c r="H3360">
        <v>1171</v>
      </c>
      <c r="I3360">
        <v>792.24</v>
      </c>
      <c r="J3360" t="s">
        <v>41</v>
      </c>
      <c r="K3360">
        <v>5500</v>
      </c>
      <c r="L3360">
        <v>3500</v>
      </c>
      <c r="M3360" t="s">
        <v>38</v>
      </c>
    </row>
    <row r="3361" spans="1:13" x14ac:dyDescent="0.4">
      <c r="A3361">
        <v>103360</v>
      </c>
      <c r="B3361" s="1">
        <v>46021.259027777778</v>
      </c>
      <c r="C3361" t="s">
        <v>42</v>
      </c>
      <c r="D3361" t="s">
        <v>46</v>
      </c>
      <c r="E3361" t="s">
        <v>31</v>
      </c>
      <c r="F3361" t="s">
        <v>16</v>
      </c>
      <c r="G3361">
        <v>59</v>
      </c>
      <c r="H3361">
        <v>567</v>
      </c>
      <c r="I3361">
        <v>661.64</v>
      </c>
      <c r="J3361" t="s">
        <v>47</v>
      </c>
      <c r="K3361">
        <v>4500</v>
      </c>
      <c r="L3361">
        <v>2800</v>
      </c>
      <c r="M3361" t="s">
        <v>18</v>
      </c>
    </row>
    <row r="3362" spans="1:13" x14ac:dyDescent="0.4">
      <c r="A3362">
        <v>103361</v>
      </c>
      <c r="B3362" s="1">
        <v>46011.671527777777</v>
      </c>
      <c r="C3362" t="s">
        <v>50</v>
      </c>
      <c r="D3362" t="s">
        <v>35</v>
      </c>
      <c r="E3362" t="s">
        <v>15</v>
      </c>
      <c r="F3362" t="s">
        <v>25</v>
      </c>
      <c r="G3362">
        <v>58</v>
      </c>
      <c r="H3362">
        <v>543</v>
      </c>
      <c r="I3362">
        <v>1030.8599999999999</v>
      </c>
      <c r="J3362" t="s">
        <v>36</v>
      </c>
      <c r="K3362">
        <v>12000</v>
      </c>
      <c r="L3362">
        <v>8000</v>
      </c>
      <c r="M3362" t="s">
        <v>27</v>
      </c>
    </row>
    <row r="3363" spans="1:13" x14ac:dyDescent="0.4">
      <c r="A3363">
        <v>103362</v>
      </c>
      <c r="B3363" s="1">
        <v>45945.731944444444</v>
      </c>
      <c r="C3363" t="s">
        <v>34</v>
      </c>
      <c r="D3363" t="s">
        <v>55</v>
      </c>
      <c r="E3363" t="s">
        <v>31</v>
      </c>
      <c r="F3363" t="s">
        <v>25</v>
      </c>
      <c r="G3363">
        <v>38</v>
      </c>
      <c r="H3363">
        <v>494</v>
      </c>
      <c r="I3363">
        <v>864.5</v>
      </c>
      <c r="J3363" t="s">
        <v>57</v>
      </c>
      <c r="K3363">
        <v>600</v>
      </c>
      <c r="L3363">
        <v>350</v>
      </c>
      <c r="M3363" t="s">
        <v>27</v>
      </c>
    </row>
    <row r="3364" spans="1:13" x14ac:dyDescent="0.4">
      <c r="A3364">
        <v>103363</v>
      </c>
      <c r="B3364" s="1">
        <v>45852.078472222223</v>
      </c>
      <c r="C3364" t="s">
        <v>48</v>
      </c>
      <c r="D3364" t="s">
        <v>28</v>
      </c>
      <c r="E3364" t="s">
        <v>15</v>
      </c>
      <c r="F3364" t="s">
        <v>20</v>
      </c>
      <c r="G3364">
        <v>79</v>
      </c>
      <c r="H3364">
        <v>585</v>
      </c>
      <c r="I3364">
        <v>744.4</v>
      </c>
      <c r="J3364" t="s">
        <v>54</v>
      </c>
      <c r="K3364">
        <v>2500</v>
      </c>
      <c r="L3364">
        <v>1500</v>
      </c>
      <c r="M3364" t="s">
        <v>22</v>
      </c>
    </row>
    <row r="3365" spans="1:13" x14ac:dyDescent="0.4">
      <c r="A3365">
        <v>103364</v>
      </c>
      <c r="B3365" s="1">
        <v>45813.086111111108</v>
      </c>
      <c r="C3365" t="s">
        <v>34</v>
      </c>
      <c r="D3365" t="s">
        <v>40</v>
      </c>
      <c r="E3365" t="s">
        <v>29</v>
      </c>
      <c r="F3365" t="s">
        <v>16</v>
      </c>
      <c r="G3365">
        <v>81</v>
      </c>
      <c r="H3365">
        <v>441</v>
      </c>
      <c r="I3365">
        <v>705.74</v>
      </c>
      <c r="J3365" t="s">
        <v>41</v>
      </c>
      <c r="K3365">
        <v>5500</v>
      </c>
      <c r="L3365">
        <v>3500</v>
      </c>
      <c r="M3365" t="s">
        <v>18</v>
      </c>
    </row>
    <row r="3366" spans="1:13" x14ac:dyDescent="0.4">
      <c r="A3366">
        <v>103365</v>
      </c>
      <c r="B3366" s="1">
        <v>45829.772222222222</v>
      </c>
      <c r="C3366" t="s">
        <v>39</v>
      </c>
      <c r="D3366" t="s">
        <v>40</v>
      </c>
      <c r="E3366" t="s">
        <v>15</v>
      </c>
      <c r="F3366" t="s">
        <v>32</v>
      </c>
      <c r="G3366">
        <v>81</v>
      </c>
      <c r="H3366">
        <v>876</v>
      </c>
      <c r="I3366">
        <v>1001.34</v>
      </c>
      <c r="J3366" t="s">
        <v>41</v>
      </c>
      <c r="K3366">
        <v>5500</v>
      </c>
      <c r="L3366">
        <v>3500</v>
      </c>
      <c r="M3366" t="s">
        <v>33</v>
      </c>
    </row>
    <row r="3367" spans="1:13" x14ac:dyDescent="0.4">
      <c r="A3367">
        <v>103366</v>
      </c>
      <c r="B3367" s="1">
        <v>45992.10833333333</v>
      </c>
      <c r="C3367" t="s">
        <v>23</v>
      </c>
      <c r="D3367" t="s">
        <v>43</v>
      </c>
      <c r="E3367" t="s">
        <v>15</v>
      </c>
      <c r="F3367" t="s">
        <v>16</v>
      </c>
      <c r="G3367">
        <v>24</v>
      </c>
      <c r="H3367">
        <v>684</v>
      </c>
      <c r="I3367">
        <v>474.05</v>
      </c>
      <c r="J3367" t="s">
        <v>61</v>
      </c>
      <c r="K3367">
        <v>2800</v>
      </c>
      <c r="L3367">
        <v>1500</v>
      </c>
      <c r="M3367" t="s">
        <v>18</v>
      </c>
    </row>
    <row r="3368" spans="1:13" x14ac:dyDescent="0.4">
      <c r="A3368">
        <v>103367</v>
      </c>
      <c r="B3368" s="1">
        <v>45698.481944444444</v>
      </c>
      <c r="C3368" t="s">
        <v>39</v>
      </c>
      <c r="D3368" t="s">
        <v>55</v>
      </c>
      <c r="E3368" t="s">
        <v>15</v>
      </c>
      <c r="F3368" t="s">
        <v>20</v>
      </c>
      <c r="G3368">
        <v>99</v>
      </c>
      <c r="H3368">
        <v>475</v>
      </c>
      <c r="I3368">
        <v>767.07</v>
      </c>
      <c r="J3368" t="s">
        <v>57</v>
      </c>
      <c r="K3368">
        <v>600</v>
      </c>
      <c r="L3368">
        <v>350</v>
      </c>
      <c r="M3368" t="s">
        <v>22</v>
      </c>
    </row>
    <row r="3369" spans="1:13" x14ac:dyDescent="0.4">
      <c r="A3369">
        <v>103368</v>
      </c>
      <c r="B3369" s="1">
        <v>45720.165972222225</v>
      </c>
      <c r="C3369" t="s">
        <v>23</v>
      </c>
      <c r="D3369" t="s">
        <v>28</v>
      </c>
      <c r="E3369" t="s">
        <v>15</v>
      </c>
      <c r="F3369" t="s">
        <v>20</v>
      </c>
      <c r="G3369">
        <v>64</v>
      </c>
      <c r="H3369">
        <v>547</v>
      </c>
      <c r="I3369">
        <v>877.44</v>
      </c>
      <c r="J3369" t="s">
        <v>54</v>
      </c>
      <c r="K3369">
        <v>2500</v>
      </c>
      <c r="L3369">
        <v>1500</v>
      </c>
      <c r="M3369" t="s">
        <v>22</v>
      </c>
    </row>
    <row r="3370" spans="1:13" x14ac:dyDescent="0.4">
      <c r="A3370">
        <v>103369</v>
      </c>
      <c r="B3370" s="1">
        <v>45680.159722222219</v>
      </c>
      <c r="C3370" t="s">
        <v>23</v>
      </c>
      <c r="D3370" t="s">
        <v>28</v>
      </c>
      <c r="E3370" t="s">
        <v>15</v>
      </c>
      <c r="F3370" t="s">
        <v>32</v>
      </c>
      <c r="G3370">
        <v>68</v>
      </c>
      <c r="H3370">
        <v>1134</v>
      </c>
      <c r="I3370">
        <v>253.51</v>
      </c>
      <c r="J3370" t="s">
        <v>30</v>
      </c>
      <c r="K3370">
        <v>450</v>
      </c>
      <c r="L3370">
        <v>200</v>
      </c>
      <c r="M3370" t="s">
        <v>33</v>
      </c>
    </row>
    <row r="3371" spans="1:13" x14ac:dyDescent="0.4">
      <c r="A3371">
        <v>103370</v>
      </c>
      <c r="B3371" s="1">
        <v>46017.340277777781</v>
      </c>
      <c r="C3371" t="s">
        <v>42</v>
      </c>
      <c r="D3371" t="s">
        <v>46</v>
      </c>
      <c r="E3371" t="s">
        <v>15</v>
      </c>
      <c r="F3371" t="s">
        <v>16</v>
      </c>
      <c r="G3371">
        <v>9</v>
      </c>
      <c r="H3371">
        <v>700</v>
      </c>
      <c r="I3371">
        <v>383.21</v>
      </c>
      <c r="J3371" t="s">
        <v>47</v>
      </c>
      <c r="K3371">
        <v>4500</v>
      </c>
      <c r="L3371">
        <v>2800</v>
      </c>
      <c r="M3371" t="s">
        <v>18</v>
      </c>
    </row>
    <row r="3372" spans="1:13" x14ac:dyDescent="0.4">
      <c r="A3372">
        <v>103371</v>
      </c>
      <c r="B3372" s="1">
        <v>45732.102777777778</v>
      </c>
      <c r="C3372" t="s">
        <v>50</v>
      </c>
      <c r="D3372" t="s">
        <v>28</v>
      </c>
      <c r="E3372" t="s">
        <v>29</v>
      </c>
      <c r="F3372" t="s">
        <v>25</v>
      </c>
      <c r="G3372">
        <v>97</v>
      </c>
      <c r="H3372">
        <v>1167</v>
      </c>
      <c r="I3372">
        <v>2545.88</v>
      </c>
      <c r="J3372" t="s">
        <v>54</v>
      </c>
      <c r="K3372">
        <v>2500</v>
      </c>
      <c r="L3372">
        <v>1500</v>
      </c>
      <c r="M3372" t="s">
        <v>27</v>
      </c>
    </row>
    <row r="3373" spans="1:13" x14ac:dyDescent="0.4">
      <c r="A3373">
        <v>103372</v>
      </c>
      <c r="B3373" s="1">
        <v>45705.095138888886</v>
      </c>
      <c r="C3373" t="s">
        <v>23</v>
      </c>
      <c r="D3373" t="s">
        <v>55</v>
      </c>
      <c r="E3373" t="s">
        <v>15</v>
      </c>
      <c r="F3373" t="s">
        <v>32</v>
      </c>
      <c r="G3373">
        <v>71</v>
      </c>
      <c r="H3373">
        <v>426</v>
      </c>
      <c r="I3373">
        <v>298.68</v>
      </c>
      <c r="J3373" t="s">
        <v>58</v>
      </c>
      <c r="K3373">
        <v>1200</v>
      </c>
      <c r="L3373">
        <v>800</v>
      </c>
      <c r="M3373" t="s">
        <v>33</v>
      </c>
    </row>
    <row r="3374" spans="1:13" x14ac:dyDescent="0.4">
      <c r="A3374">
        <v>103373</v>
      </c>
      <c r="B3374" s="1">
        <v>45817.831944444442</v>
      </c>
      <c r="C3374" t="s">
        <v>19</v>
      </c>
      <c r="D3374" t="s">
        <v>24</v>
      </c>
      <c r="E3374" t="s">
        <v>29</v>
      </c>
      <c r="F3374" t="s">
        <v>32</v>
      </c>
      <c r="G3374">
        <v>78</v>
      </c>
      <c r="H3374">
        <v>427</v>
      </c>
      <c r="I3374">
        <v>345.11</v>
      </c>
      <c r="J3374" t="s">
        <v>59</v>
      </c>
      <c r="K3374">
        <v>3500</v>
      </c>
      <c r="L3374">
        <v>2200</v>
      </c>
      <c r="M3374" t="s">
        <v>33</v>
      </c>
    </row>
    <row r="3375" spans="1:13" x14ac:dyDescent="0.4">
      <c r="A3375">
        <v>103374</v>
      </c>
      <c r="B3375" s="1">
        <v>45970.9</v>
      </c>
      <c r="C3375" t="s">
        <v>19</v>
      </c>
      <c r="D3375" t="s">
        <v>28</v>
      </c>
      <c r="E3375" t="s">
        <v>29</v>
      </c>
      <c r="F3375" t="s">
        <v>37</v>
      </c>
      <c r="G3375">
        <v>95</v>
      </c>
      <c r="H3375">
        <v>558</v>
      </c>
      <c r="I3375">
        <v>210.57</v>
      </c>
      <c r="J3375" t="s">
        <v>30</v>
      </c>
      <c r="K3375">
        <v>450</v>
      </c>
      <c r="L3375">
        <v>200</v>
      </c>
      <c r="M3375" t="s">
        <v>38</v>
      </c>
    </row>
    <row r="3376" spans="1:13" x14ac:dyDescent="0.4">
      <c r="A3376">
        <v>103375</v>
      </c>
      <c r="B3376" s="1">
        <v>45775.204861111109</v>
      </c>
      <c r="C3376" t="s">
        <v>34</v>
      </c>
      <c r="D3376" t="s">
        <v>28</v>
      </c>
      <c r="E3376" t="s">
        <v>31</v>
      </c>
      <c r="F3376" t="s">
        <v>37</v>
      </c>
      <c r="G3376">
        <v>78</v>
      </c>
      <c r="H3376">
        <v>736</v>
      </c>
      <c r="I3376">
        <v>1089.75</v>
      </c>
      <c r="J3376" t="s">
        <v>54</v>
      </c>
      <c r="K3376">
        <v>2500</v>
      </c>
      <c r="L3376">
        <v>1500</v>
      </c>
      <c r="M3376" t="s">
        <v>38</v>
      </c>
    </row>
    <row r="3377" spans="1:13" x14ac:dyDescent="0.4">
      <c r="A3377">
        <v>103376</v>
      </c>
      <c r="B3377" s="1">
        <v>45757.65347222222</v>
      </c>
      <c r="C3377" t="s">
        <v>34</v>
      </c>
      <c r="D3377" t="s">
        <v>24</v>
      </c>
      <c r="E3377" t="s">
        <v>29</v>
      </c>
      <c r="F3377" t="s">
        <v>20</v>
      </c>
      <c r="G3377">
        <v>8</v>
      </c>
      <c r="H3377">
        <v>1074</v>
      </c>
      <c r="I3377">
        <v>302.25</v>
      </c>
      <c r="J3377" t="s">
        <v>59</v>
      </c>
      <c r="K3377">
        <v>3500</v>
      </c>
      <c r="L3377">
        <v>2200</v>
      </c>
      <c r="M3377" t="s">
        <v>22</v>
      </c>
    </row>
    <row r="3378" spans="1:13" x14ac:dyDescent="0.4">
      <c r="A3378">
        <v>103377</v>
      </c>
      <c r="B3378" s="1">
        <v>45824.771527777775</v>
      </c>
      <c r="C3378" t="s">
        <v>13</v>
      </c>
      <c r="D3378" t="s">
        <v>35</v>
      </c>
      <c r="E3378" t="s">
        <v>29</v>
      </c>
      <c r="F3378" t="s">
        <v>16</v>
      </c>
      <c r="G3378">
        <v>14</v>
      </c>
      <c r="H3378">
        <v>656</v>
      </c>
      <c r="I3378">
        <v>704.04</v>
      </c>
      <c r="J3378" t="s">
        <v>36</v>
      </c>
      <c r="K3378">
        <v>12000</v>
      </c>
      <c r="L3378">
        <v>8000</v>
      </c>
      <c r="M3378" t="s">
        <v>18</v>
      </c>
    </row>
    <row r="3379" spans="1:13" x14ac:dyDescent="0.4">
      <c r="A3379">
        <v>103378</v>
      </c>
      <c r="B3379" s="1">
        <v>45947.969444444447</v>
      </c>
      <c r="C3379" t="s">
        <v>23</v>
      </c>
      <c r="D3379" t="s">
        <v>40</v>
      </c>
      <c r="E3379" t="s">
        <v>31</v>
      </c>
      <c r="F3379" t="s">
        <v>37</v>
      </c>
      <c r="G3379">
        <v>57</v>
      </c>
      <c r="H3379">
        <v>792</v>
      </c>
      <c r="I3379">
        <v>414.54</v>
      </c>
      <c r="J3379" t="s">
        <v>41</v>
      </c>
      <c r="K3379">
        <v>5500</v>
      </c>
      <c r="L3379">
        <v>3500</v>
      </c>
      <c r="M3379" t="s">
        <v>38</v>
      </c>
    </row>
    <row r="3380" spans="1:13" x14ac:dyDescent="0.4">
      <c r="A3380">
        <v>103379</v>
      </c>
      <c r="B3380" s="1">
        <v>45813.167361111111</v>
      </c>
      <c r="C3380" t="s">
        <v>45</v>
      </c>
      <c r="D3380" t="s">
        <v>55</v>
      </c>
      <c r="E3380" t="s">
        <v>15</v>
      </c>
      <c r="F3380" t="s">
        <v>32</v>
      </c>
      <c r="G3380">
        <v>74</v>
      </c>
      <c r="H3380">
        <v>565</v>
      </c>
      <c r="I3380">
        <v>546.98</v>
      </c>
      <c r="J3380" t="s">
        <v>57</v>
      </c>
      <c r="K3380">
        <v>600</v>
      </c>
      <c r="L3380">
        <v>350</v>
      </c>
      <c r="M3380" t="s">
        <v>33</v>
      </c>
    </row>
    <row r="3381" spans="1:13" x14ac:dyDescent="0.4">
      <c r="A3381">
        <v>103380</v>
      </c>
      <c r="B3381" s="1">
        <v>45664.310416666667</v>
      </c>
      <c r="C3381" t="s">
        <v>19</v>
      </c>
      <c r="D3381" t="s">
        <v>40</v>
      </c>
      <c r="E3381" t="s">
        <v>29</v>
      </c>
      <c r="F3381" t="s">
        <v>37</v>
      </c>
      <c r="G3381">
        <v>75</v>
      </c>
      <c r="H3381">
        <v>1187</v>
      </c>
      <c r="I3381">
        <v>320.94</v>
      </c>
      <c r="J3381" t="s">
        <v>52</v>
      </c>
      <c r="K3381">
        <v>1500</v>
      </c>
      <c r="L3381">
        <v>800</v>
      </c>
      <c r="M3381" t="s">
        <v>38</v>
      </c>
    </row>
    <row r="3382" spans="1:13" x14ac:dyDescent="0.4">
      <c r="A3382">
        <v>103381</v>
      </c>
      <c r="B3382" s="1">
        <v>45853.480555555558</v>
      </c>
      <c r="C3382" t="s">
        <v>39</v>
      </c>
      <c r="D3382" t="s">
        <v>46</v>
      </c>
      <c r="E3382" t="s">
        <v>29</v>
      </c>
      <c r="F3382" t="s">
        <v>25</v>
      </c>
      <c r="G3382">
        <v>7</v>
      </c>
      <c r="H3382">
        <v>424</v>
      </c>
      <c r="I3382">
        <v>673.41</v>
      </c>
      <c r="J3382" t="s">
        <v>47</v>
      </c>
      <c r="K3382">
        <v>4500</v>
      </c>
      <c r="L3382">
        <v>2800</v>
      </c>
      <c r="M3382" t="s">
        <v>27</v>
      </c>
    </row>
    <row r="3383" spans="1:13" x14ac:dyDescent="0.4">
      <c r="A3383">
        <v>103382</v>
      </c>
      <c r="B3383" s="1">
        <v>45713.245138888888</v>
      </c>
      <c r="C3383" t="s">
        <v>42</v>
      </c>
      <c r="D3383" t="s">
        <v>35</v>
      </c>
      <c r="E3383" t="s">
        <v>15</v>
      </c>
      <c r="F3383" t="s">
        <v>37</v>
      </c>
      <c r="G3383">
        <v>28</v>
      </c>
      <c r="H3383">
        <v>998</v>
      </c>
      <c r="I3383">
        <v>1511.02</v>
      </c>
      <c r="J3383" t="s">
        <v>49</v>
      </c>
      <c r="K3383">
        <v>8500</v>
      </c>
      <c r="L3383">
        <v>5500</v>
      </c>
      <c r="M3383" t="s">
        <v>38</v>
      </c>
    </row>
    <row r="3384" spans="1:13" x14ac:dyDescent="0.4">
      <c r="A3384">
        <v>103383</v>
      </c>
      <c r="B3384" s="1">
        <v>45978.050694444442</v>
      </c>
      <c r="C3384" t="s">
        <v>23</v>
      </c>
      <c r="D3384" t="s">
        <v>55</v>
      </c>
      <c r="E3384" t="s">
        <v>15</v>
      </c>
      <c r="F3384" t="s">
        <v>16</v>
      </c>
      <c r="G3384">
        <v>5</v>
      </c>
      <c r="H3384">
        <v>1143</v>
      </c>
      <c r="I3384">
        <v>555.99</v>
      </c>
      <c r="J3384" t="s">
        <v>56</v>
      </c>
      <c r="K3384">
        <v>850</v>
      </c>
      <c r="L3384">
        <v>550</v>
      </c>
      <c r="M3384" t="s">
        <v>18</v>
      </c>
    </row>
    <row r="3385" spans="1:13" x14ac:dyDescent="0.4">
      <c r="A3385">
        <v>103384</v>
      </c>
      <c r="B3385" s="1">
        <v>45850.609027777777</v>
      </c>
      <c r="C3385" t="s">
        <v>45</v>
      </c>
      <c r="D3385" t="s">
        <v>28</v>
      </c>
      <c r="E3385" t="s">
        <v>29</v>
      </c>
      <c r="F3385" t="s">
        <v>25</v>
      </c>
      <c r="G3385">
        <v>31</v>
      </c>
      <c r="H3385">
        <v>489</v>
      </c>
      <c r="I3385">
        <v>613.4</v>
      </c>
      <c r="J3385" t="s">
        <v>54</v>
      </c>
      <c r="K3385">
        <v>2500</v>
      </c>
      <c r="L3385">
        <v>1500</v>
      </c>
      <c r="M3385" t="s">
        <v>27</v>
      </c>
    </row>
    <row r="3386" spans="1:13" x14ac:dyDescent="0.4">
      <c r="A3386">
        <v>103385</v>
      </c>
      <c r="B3386" s="1">
        <v>45704.645138888889</v>
      </c>
      <c r="C3386" t="s">
        <v>19</v>
      </c>
      <c r="D3386" t="s">
        <v>40</v>
      </c>
      <c r="E3386" t="s">
        <v>31</v>
      </c>
      <c r="F3386" t="s">
        <v>37</v>
      </c>
      <c r="G3386">
        <v>19</v>
      </c>
      <c r="H3386">
        <v>986</v>
      </c>
      <c r="I3386">
        <v>642.66</v>
      </c>
      <c r="J3386" t="s">
        <v>52</v>
      </c>
      <c r="K3386">
        <v>1500</v>
      </c>
      <c r="L3386">
        <v>800</v>
      </c>
      <c r="M3386" t="s">
        <v>38</v>
      </c>
    </row>
    <row r="3387" spans="1:13" x14ac:dyDescent="0.4">
      <c r="A3387">
        <v>103386</v>
      </c>
      <c r="B3387" s="1">
        <v>45805.92083333333</v>
      </c>
      <c r="C3387" t="s">
        <v>48</v>
      </c>
      <c r="D3387" t="s">
        <v>43</v>
      </c>
      <c r="E3387" t="s">
        <v>31</v>
      </c>
      <c r="F3387" t="s">
        <v>20</v>
      </c>
      <c r="G3387">
        <v>12</v>
      </c>
      <c r="H3387">
        <v>844</v>
      </c>
      <c r="I3387">
        <v>616.79999999999995</v>
      </c>
      <c r="J3387" t="s">
        <v>61</v>
      </c>
      <c r="K3387">
        <v>2800</v>
      </c>
      <c r="L3387">
        <v>1500</v>
      </c>
      <c r="M3387" t="s">
        <v>22</v>
      </c>
    </row>
    <row r="3388" spans="1:13" x14ac:dyDescent="0.4">
      <c r="A3388">
        <v>103387</v>
      </c>
      <c r="B3388" s="1">
        <v>45932.149305555555</v>
      </c>
      <c r="C3388" t="s">
        <v>23</v>
      </c>
      <c r="D3388" t="s">
        <v>28</v>
      </c>
      <c r="E3388" t="s">
        <v>15</v>
      </c>
      <c r="F3388" t="s">
        <v>20</v>
      </c>
      <c r="G3388">
        <v>38</v>
      </c>
      <c r="H3388">
        <v>668</v>
      </c>
      <c r="I3388">
        <v>2337.4499999999998</v>
      </c>
      <c r="J3388" t="s">
        <v>54</v>
      </c>
      <c r="K3388">
        <v>2500</v>
      </c>
      <c r="L3388">
        <v>1500</v>
      </c>
      <c r="M3388" t="s">
        <v>22</v>
      </c>
    </row>
    <row r="3389" spans="1:13" x14ac:dyDescent="0.4">
      <c r="A3389">
        <v>103388</v>
      </c>
      <c r="B3389" s="1">
        <v>45814.600694444445</v>
      </c>
      <c r="C3389" t="s">
        <v>42</v>
      </c>
      <c r="D3389" t="s">
        <v>55</v>
      </c>
      <c r="E3389" t="s">
        <v>29</v>
      </c>
      <c r="F3389" t="s">
        <v>37</v>
      </c>
      <c r="G3389">
        <v>76</v>
      </c>
      <c r="H3389">
        <v>927</v>
      </c>
      <c r="I3389">
        <v>1100.51</v>
      </c>
      <c r="J3389" t="s">
        <v>57</v>
      </c>
      <c r="K3389">
        <v>600</v>
      </c>
      <c r="L3389">
        <v>350</v>
      </c>
      <c r="M3389" t="s">
        <v>38</v>
      </c>
    </row>
    <row r="3390" spans="1:13" x14ac:dyDescent="0.4">
      <c r="A3390">
        <v>103389</v>
      </c>
      <c r="B3390" s="1">
        <v>45859.277777777781</v>
      </c>
      <c r="C3390" t="s">
        <v>39</v>
      </c>
      <c r="D3390" t="s">
        <v>55</v>
      </c>
      <c r="E3390" t="s">
        <v>15</v>
      </c>
      <c r="F3390" t="s">
        <v>32</v>
      </c>
      <c r="G3390">
        <v>22</v>
      </c>
      <c r="H3390">
        <v>941</v>
      </c>
      <c r="I3390">
        <v>1032</v>
      </c>
      <c r="J3390" t="s">
        <v>58</v>
      </c>
      <c r="K3390">
        <v>1200</v>
      </c>
      <c r="L3390">
        <v>800</v>
      </c>
      <c r="M3390" t="s">
        <v>33</v>
      </c>
    </row>
    <row r="3391" spans="1:13" x14ac:dyDescent="0.4">
      <c r="A3391">
        <v>103390</v>
      </c>
      <c r="B3391" s="1">
        <v>45783.599305555559</v>
      </c>
      <c r="C3391" t="s">
        <v>42</v>
      </c>
      <c r="D3391" t="s">
        <v>55</v>
      </c>
      <c r="E3391" t="s">
        <v>15</v>
      </c>
      <c r="F3391" t="s">
        <v>37</v>
      </c>
      <c r="G3391">
        <v>83</v>
      </c>
      <c r="H3391">
        <v>454</v>
      </c>
      <c r="I3391">
        <v>452.94</v>
      </c>
      <c r="J3391" t="s">
        <v>57</v>
      </c>
      <c r="K3391">
        <v>600</v>
      </c>
      <c r="L3391">
        <v>350</v>
      </c>
      <c r="M3391" t="s">
        <v>38</v>
      </c>
    </row>
    <row r="3392" spans="1:13" x14ac:dyDescent="0.4">
      <c r="A3392">
        <v>103391</v>
      </c>
      <c r="B3392" s="1">
        <v>45962.658333333333</v>
      </c>
      <c r="C3392" t="s">
        <v>50</v>
      </c>
      <c r="D3392" t="s">
        <v>40</v>
      </c>
      <c r="E3392" t="s">
        <v>31</v>
      </c>
      <c r="F3392" t="s">
        <v>25</v>
      </c>
      <c r="G3392">
        <v>13</v>
      </c>
      <c r="H3392">
        <v>1015</v>
      </c>
      <c r="I3392">
        <v>382.26</v>
      </c>
      <c r="J3392" t="s">
        <v>52</v>
      </c>
      <c r="K3392">
        <v>1500</v>
      </c>
      <c r="L3392">
        <v>800</v>
      </c>
      <c r="M3392" t="s">
        <v>27</v>
      </c>
    </row>
    <row r="3393" spans="1:13" x14ac:dyDescent="0.4">
      <c r="A3393">
        <v>103392</v>
      </c>
      <c r="B3393" s="1">
        <v>45951.700694444444</v>
      </c>
      <c r="C3393" t="s">
        <v>19</v>
      </c>
      <c r="D3393" t="s">
        <v>40</v>
      </c>
      <c r="E3393" t="s">
        <v>15</v>
      </c>
      <c r="F3393" t="s">
        <v>25</v>
      </c>
      <c r="G3393">
        <v>46</v>
      </c>
      <c r="H3393">
        <v>896</v>
      </c>
      <c r="I3393">
        <v>630.20000000000005</v>
      </c>
      <c r="J3393" t="s">
        <v>52</v>
      </c>
      <c r="K3393">
        <v>1500</v>
      </c>
      <c r="L3393">
        <v>800</v>
      </c>
      <c r="M3393" t="s">
        <v>27</v>
      </c>
    </row>
    <row r="3394" spans="1:13" x14ac:dyDescent="0.4">
      <c r="A3394">
        <v>103393</v>
      </c>
      <c r="B3394" s="1">
        <v>45721.180555555555</v>
      </c>
      <c r="C3394" t="s">
        <v>50</v>
      </c>
      <c r="D3394" t="s">
        <v>40</v>
      </c>
      <c r="E3394" t="s">
        <v>31</v>
      </c>
      <c r="F3394" t="s">
        <v>37</v>
      </c>
      <c r="G3394">
        <v>48</v>
      </c>
      <c r="H3394">
        <v>314</v>
      </c>
      <c r="I3394">
        <v>1208.6400000000001</v>
      </c>
      <c r="J3394" t="s">
        <v>41</v>
      </c>
      <c r="K3394">
        <v>5500</v>
      </c>
      <c r="L3394">
        <v>3500</v>
      </c>
      <c r="M3394" t="s">
        <v>38</v>
      </c>
    </row>
    <row r="3395" spans="1:13" x14ac:dyDescent="0.4">
      <c r="A3395">
        <v>103394</v>
      </c>
      <c r="B3395" s="1">
        <v>45982.244444444441</v>
      </c>
      <c r="C3395" t="s">
        <v>19</v>
      </c>
      <c r="D3395" t="s">
        <v>35</v>
      </c>
      <c r="E3395" t="s">
        <v>15</v>
      </c>
      <c r="F3395" t="s">
        <v>16</v>
      </c>
      <c r="G3395">
        <v>25</v>
      </c>
      <c r="H3395">
        <v>894</v>
      </c>
      <c r="I3395">
        <v>1024.3399999999999</v>
      </c>
      <c r="J3395" t="s">
        <v>36</v>
      </c>
      <c r="K3395">
        <v>12000</v>
      </c>
      <c r="L3395">
        <v>8000</v>
      </c>
      <c r="M3395" t="s">
        <v>18</v>
      </c>
    </row>
    <row r="3396" spans="1:13" x14ac:dyDescent="0.4">
      <c r="A3396">
        <v>103395</v>
      </c>
      <c r="B3396" s="1">
        <v>45833.134027777778</v>
      </c>
      <c r="C3396" t="s">
        <v>34</v>
      </c>
      <c r="D3396" t="s">
        <v>40</v>
      </c>
      <c r="E3396" t="s">
        <v>15</v>
      </c>
      <c r="F3396" t="s">
        <v>20</v>
      </c>
      <c r="G3396">
        <v>70</v>
      </c>
      <c r="H3396">
        <v>880</v>
      </c>
      <c r="I3396">
        <v>377.42</v>
      </c>
      <c r="J3396" t="s">
        <v>52</v>
      </c>
      <c r="K3396">
        <v>1500</v>
      </c>
      <c r="L3396">
        <v>800</v>
      </c>
      <c r="M3396" t="s">
        <v>22</v>
      </c>
    </row>
    <row r="3397" spans="1:13" x14ac:dyDescent="0.4">
      <c r="A3397">
        <v>103396</v>
      </c>
      <c r="B3397" s="1">
        <v>45773.384722222225</v>
      </c>
      <c r="C3397" t="s">
        <v>42</v>
      </c>
      <c r="D3397" t="s">
        <v>28</v>
      </c>
      <c r="E3397" t="s">
        <v>29</v>
      </c>
      <c r="F3397" t="s">
        <v>25</v>
      </c>
      <c r="G3397">
        <v>28</v>
      </c>
      <c r="H3397">
        <v>1085</v>
      </c>
      <c r="I3397">
        <v>158.97</v>
      </c>
      <c r="J3397" t="s">
        <v>54</v>
      </c>
      <c r="K3397">
        <v>2500</v>
      </c>
      <c r="L3397">
        <v>1500</v>
      </c>
      <c r="M3397" t="s">
        <v>27</v>
      </c>
    </row>
    <row r="3398" spans="1:13" x14ac:dyDescent="0.4">
      <c r="A3398">
        <v>103397</v>
      </c>
      <c r="B3398" s="1">
        <v>45861.896527777775</v>
      </c>
      <c r="C3398" t="s">
        <v>42</v>
      </c>
      <c r="D3398" t="s">
        <v>35</v>
      </c>
      <c r="E3398" t="s">
        <v>29</v>
      </c>
      <c r="F3398" t="s">
        <v>16</v>
      </c>
      <c r="G3398">
        <v>74</v>
      </c>
      <c r="H3398">
        <v>949</v>
      </c>
      <c r="I3398">
        <v>527.78</v>
      </c>
      <c r="J3398" t="s">
        <v>36</v>
      </c>
      <c r="K3398">
        <v>12000</v>
      </c>
      <c r="L3398">
        <v>8000</v>
      </c>
      <c r="M3398" t="s">
        <v>18</v>
      </c>
    </row>
    <row r="3399" spans="1:13" x14ac:dyDescent="0.4">
      <c r="A3399">
        <v>103398</v>
      </c>
      <c r="B3399" s="1">
        <v>45978.009027777778</v>
      </c>
      <c r="C3399" t="s">
        <v>23</v>
      </c>
      <c r="D3399" t="s">
        <v>43</v>
      </c>
      <c r="E3399" t="s">
        <v>31</v>
      </c>
      <c r="F3399" t="s">
        <v>20</v>
      </c>
      <c r="G3399">
        <v>53</v>
      </c>
      <c r="H3399">
        <v>409</v>
      </c>
      <c r="I3399">
        <v>1179.32</v>
      </c>
      <c r="J3399" t="s">
        <v>51</v>
      </c>
      <c r="K3399">
        <v>1800</v>
      </c>
      <c r="L3399">
        <v>900</v>
      </c>
      <c r="M3399" t="s">
        <v>22</v>
      </c>
    </row>
    <row r="3400" spans="1:13" x14ac:dyDescent="0.4">
      <c r="A3400">
        <v>103399</v>
      </c>
      <c r="B3400" s="1">
        <v>45688.313194444447</v>
      </c>
      <c r="C3400" t="s">
        <v>19</v>
      </c>
      <c r="D3400" t="s">
        <v>24</v>
      </c>
      <c r="E3400" t="s">
        <v>29</v>
      </c>
      <c r="F3400" t="s">
        <v>32</v>
      </c>
      <c r="G3400">
        <v>28</v>
      </c>
      <c r="H3400">
        <v>992</v>
      </c>
      <c r="I3400">
        <v>640.12</v>
      </c>
      <c r="J3400" t="s">
        <v>26</v>
      </c>
      <c r="K3400">
        <v>45000</v>
      </c>
      <c r="L3400">
        <v>32000</v>
      </c>
      <c r="M3400" t="s">
        <v>33</v>
      </c>
    </row>
    <row r="3401" spans="1:13" x14ac:dyDescent="0.4">
      <c r="A3401">
        <v>103400</v>
      </c>
      <c r="B3401" s="1">
        <v>45770.225694444445</v>
      </c>
      <c r="C3401" t="s">
        <v>19</v>
      </c>
      <c r="D3401" t="s">
        <v>14</v>
      </c>
      <c r="E3401" t="s">
        <v>31</v>
      </c>
      <c r="F3401" t="s">
        <v>25</v>
      </c>
      <c r="G3401">
        <v>74</v>
      </c>
      <c r="H3401">
        <v>748</v>
      </c>
      <c r="I3401">
        <v>675.04</v>
      </c>
      <c r="J3401" t="s">
        <v>21</v>
      </c>
      <c r="K3401">
        <v>6500</v>
      </c>
      <c r="L3401">
        <v>4200</v>
      </c>
      <c r="M3401" t="s">
        <v>27</v>
      </c>
    </row>
    <row r="3402" spans="1:13" x14ac:dyDescent="0.4">
      <c r="A3402">
        <v>103401</v>
      </c>
      <c r="B3402" s="1">
        <v>46022.409722222219</v>
      </c>
      <c r="C3402" t="s">
        <v>13</v>
      </c>
      <c r="D3402" t="s">
        <v>28</v>
      </c>
      <c r="E3402" t="s">
        <v>15</v>
      </c>
      <c r="F3402" t="s">
        <v>37</v>
      </c>
      <c r="G3402">
        <v>76</v>
      </c>
      <c r="H3402">
        <v>540</v>
      </c>
      <c r="I3402">
        <v>1139.92</v>
      </c>
      <c r="J3402" t="s">
        <v>30</v>
      </c>
      <c r="K3402">
        <v>450</v>
      </c>
      <c r="L3402">
        <v>200</v>
      </c>
      <c r="M3402" t="s">
        <v>38</v>
      </c>
    </row>
    <row r="3403" spans="1:13" x14ac:dyDescent="0.4">
      <c r="A3403">
        <v>103402</v>
      </c>
      <c r="B3403" s="1">
        <v>45982.136805555558</v>
      </c>
      <c r="C3403" t="s">
        <v>19</v>
      </c>
      <c r="D3403" t="s">
        <v>46</v>
      </c>
      <c r="E3403" t="s">
        <v>15</v>
      </c>
      <c r="F3403" t="s">
        <v>25</v>
      </c>
      <c r="G3403">
        <v>48</v>
      </c>
      <c r="H3403">
        <v>778</v>
      </c>
      <c r="I3403">
        <v>257.58999999999997</v>
      </c>
      <c r="J3403" t="s">
        <v>53</v>
      </c>
      <c r="K3403">
        <v>15000</v>
      </c>
      <c r="L3403">
        <v>9500</v>
      </c>
      <c r="M3403" t="s">
        <v>27</v>
      </c>
    </row>
    <row r="3404" spans="1:13" x14ac:dyDescent="0.4">
      <c r="A3404">
        <v>103403</v>
      </c>
      <c r="B3404" s="1">
        <v>46001.834027777775</v>
      </c>
      <c r="C3404" t="s">
        <v>19</v>
      </c>
      <c r="D3404" t="s">
        <v>28</v>
      </c>
      <c r="E3404" t="s">
        <v>15</v>
      </c>
      <c r="F3404" t="s">
        <v>32</v>
      </c>
      <c r="G3404">
        <v>53</v>
      </c>
      <c r="H3404">
        <v>936</v>
      </c>
      <c r="I3404">
        <v>873.22</v>
      </c>
      <c r="J3404" t="s">
        <v>54</v>
      </c>
      <c r="K3404">
        <v>2500</v>
      </c>
      <c r="L3404">
        <v>1500</v>
      </c>
      <c r="M3404" t="s">
        <v>33</v>
      </c>
    </row>
    <row r="3405" spans="1:13" x14ac:dyDescent="0.4">
      <c r="A3405">
        <v>103404</v>
      </c>
      <c r="B3405" s="1">
        <v>45724.970833333333</v>
      </c>
      <c r="C3405" t="s">
        <v>50</v>
      </c>
      <c r="D3405" t="s">
        <v>35</v>
      </c>
      <c r="E3405" t="s">
        <v>15</v>
      </c>
      <c r="F3405" t="s">
        <v>37</v>
      </c>
      <c r="G3405">
        <v>9</v>
      </c>
      <c r="H3405">
        <v>707</v>
      </c>
      <c r="I3405">
        <v>1001.16</v>
      </c>
      <c r="J3405" t="s">
        <v>49</v>
      </c>
      <c r="K3405">
        <v>8500</v>
      </c>
      <c r="L3405">
        <v>5500</v>
      </c>
      <c r="M3405" t="s">
        <v>38</v>
      </c>
    </row>
    <row r="3406" spans="1:13" x14ac:dyDescent="0.4">
      <c r="A3406">
        <v>103405</v>
      </c>
      <c r="B3406" s="1">
        <v>45732.515972222223</v>
      </c>
      <c r="C3406" t="s">
        <v>13</v>
      </c>
      <c r="D3406" t="s">
        <v>40</v>
      </c>
      <c r="E3406" t="s">
        <v>31</v>
      </c>
      <c r="F3406" t="s">
        <v>37</v>
      </c>
      <c r="G3406">
        <v>2</v>
      </c>
      <c r="H3406">
        <v>1171</v>
      </c>
      <c r="I3406">
        <v>219.37</v>
      </c>
      <c r="J3406" t="s">
        <v>41</v>
      </c>
      <c r="K3406">
        <v>5500</v>
      </c>
      <c r="L3406">
        <v>3500</v>
      </c>
      <c r="M3406" t="s">
        <v>38</v>
      </c>
    </row>
    <row r="3407" spans="1:13" x14ac:dyDescent="0.4">
      <c r="A3407">
        <v>103406</v>
      </c>
      <c r="B3407" s="1">
        <v>45702.743055555555</v>
      </c>
      <c r="C3407" t="s">
        <v>50</v>
      </c>
      <c r="D3407" t="s">
        <v>24</v>
      </c>
      <c r="E3407" t="s">
        <v>29</v>
      </c>
      <c r="F3407" t="s">
        <v>20</v>
      </c>
      <c r="G3407">
        <v>69</v>
      </c>
      <c r="H3407">
        <v>445</v>
      </c>
      <c r="I3407">
        <v>1385.14</v>
      </c>
      <c r="J3407" t="s">
        <v>59</v>
      </c>
      <c r="K3407">
        <v>3500</v>
      </c>
      <c r="L3407">
        <v>2200</v>
      </c>
      <c r="M3407" t="s">
        <v>22</v>
      </c>
    </row>
    <row r="3408" spans="1:13" x14ac:dyDescent="0.4">
      <c r="A3408">
        <v>103407</v>
      </c>
      <c r="B3408" s="1">
        <v>45917.808333333334</v>
      </c>
      <c r="C3408" t="s">
        <v>45</v>
      </c>
      <c r="D3408" t="s">
        <v>55</v>
      </c>
      <c r="E3408" t="s">
        <v>15</v>
      </c>
      <c r="F3408" t="s">
        <v>20</v>
      </c>
      <c r="G3408">
        <v>38</v>
      </c>
      <c r="H3408">
        <v>417</v>
      </c>
      <c r="I3408">
        <v>424.2</v>
      </c>
      <c r="J3408" t="s">
        <v>56</v>
      </c>
      <c r="K3408">
        <v>850</v>
      </c>
      <c r="L3408">
        <v>550</v>
      </c>
      <c r="M3408" t="s">
        <v>22</v>
      </c>
    </row>
    <row r="3409" spans="1:13" x14ac:dyDescent="0.4">
      <c r="A3409">
        <v>103408</v>
      </c>
      <c r="B3409" s="1">
        <v>45811.917361111111</v>
      </c>
      <c r="C3409" t="s">
        <v>48</v>
      </c>
      <c r="D3409" t="s">
        <v>24</v>
      </c>
      <c r="E3409" t="s">
        <v>15</v>
      </c>
      <c r="F3409" t="s">
        <v>37</v>
      </c>
      <c r="G3409">
        <v>65</v>
      </c>
      <c r="H3409">
        <v>547</v>
      </c>
      <c r="I3409">
        <v>2757.3</v>
      </c>
      <c r="J3409" t="s">
        <v>26</v>
      </c>
      <c r="K3409">
        <v>45000</v>
      </c>
      <c r="L3409">
        <v>32000</v>
      </c>
      <c r="M3409" t="s">
        <v>38</v>
      </c>
    </row>
    <row r="3410" spans="1:13" x14ac:dyDescent="0.4">
      <c r="A3410">
        <v>103409</v>
      </c>
      <c r="B3410" s="1">
        <v>45812.072916666664</v>
      </c>
      <c r="C3410" t="s">
        <v>42</v>
      </c>
      <c r="D3410" t="s">
        <v>14</v>
      </c>
      <c r="E3410" t="s">
        <v>15</v>
      </c>
      <c r="F3410" t="s">
        <v>20</v>
      </c>
      <c r="G3410">
        <v>85</v>
      </c>
      <c r="H3410">
        <v>1081</v>
      </c>
      <c r="I3410">
        <v>284.49</v>
      </c>
      <c r="J3410" t="s">
        <v>21</v>
      </c>
      <c r="K3410">
        <v>6500</v>
      </c>
      <c r="L3410">
        <v>4200</v>
      </c>
      <c r="M3410" t="s">
        <v>22</v>
      </c>
    </row>
    <row r="3411" spans="1:13" x14ac:dyDescent="0.4">
      <c r="A3411">
        <v>103410</v>
      </c>
      <c r="B3411" s="1">
        <v>46020.231249999997</v>
      </c>
      <c r="C3411" t="s">
        <v>19</v>
      </c>
      <c r="D3411" t="s">
        <v>43</v>
      </c>
      <c r="E3411" t="s">
        <v>29</v>
      </c>
      <c r="F3411" t="s">
        <v>20</v>
      </c>
      <c r="G3411">
        <v>47</v>
      </c>
      <c r="H3411">
        <v>760</v>
      </c>
      <c r="I3411">
        <v>230.27</v>
      </c>
      <c r="J3411" t="s">
        <v>61</v>
      </c>
      <c r="K3411">
        <v>2800</v>
      </c>
      <c r="L3411">
        <v>1500</v>
      </c>
      <c r="M3411" t="s">
        <v>22</v>
      </c>
    </row>
    <row r="3412" spans="1:13" x14ac:dyDescent="0.4">
      <c r="A3412">
        <v>103411</v>
      </c>
      <c r="B3412" s="1">
        <v>45891.455555555556</v>
      </c>
      <c r="C3412" t="s">
        <v>48</v>
      </c>
      <c r="D3412" t="s">
        <v>35</v>
      </c>
      <c r="E3412" t="s">
        <v>29</v>
      </c>
      <c r="F3412" t="s">
        <v>16</v>
      </c>
      <c r="G3412">
        <v>84</v>
      </c>
      <c r="H3412">
        <v>942</v>
      </c>
      <c r="I3412">
        <v>318.67</v>
      </c>
      <c r="J3412" t="s">
        <v>49</v>
      </c>
      <c r="K3412">
        <v>8500</v>
      </c>
      <c r="L3412">
        <v>5500</v>
      </c>
      <c r="M3412" t="s">
        <v>18</v>
      </c>
    </row>
    <row r="3413" spans="1:13" x14ac:dyDescent="0.4">
      <c r="A3413">
        <v>103412</v>
      </c>
      <c r="B3413" s="1">
        <v>45708.493750000001</v>
      </c>
      <c r="C3413" t="s">
        <v>42</v>
      </c>
      <c r="D3413" t="s">
        <v>28</v>
      </c>
      <c r="E3413" t="s">
        <v>31</v>
      </c>
      <c r="F3413" t="s">
        <v>32</v>
      </c>
      <c r="G3413">
        <v>45</v>
      </c>
      <c r="H3413">
        <v>549</v>
      </c>
      <c r="I3413">
        <v>773.42</v>
      </c>
      <c r="J3413" t="s">
        <v>54</v>
      </c>
      <c r="K3413">
        <v>2500</v>
      </c>
      <c r="L3413">
        <v>1500</v>
      </c>
      <c r="M3413" t="s">
        <v>33</v>
      </c>
    </row>
    <row r="3414" spans="1:13" x14ac:dyDescent="0.4">
      <c r="A3414">
        <v>103413</v>
      </c>
      <c r="B3414" s="1">
        <v>45963.373611111114</v>
      </c>
      <c r="C3414" t="s">
        <v>23</v>
      </c>
      <c r="D3414" t="s">
        <v>40</v>
      </c>
      <c r="E3414" t="s">
        <v>29</v>
      </c>
      <c r="F3414" t="s">
        <v>37</v>
      </c>
      <c r="G3414">
        <v>98</v>
      </c>
      <c r="H3414">
        <v>575</v>
      </c>
      <c r="I3414">
        <v>668.2</v>
      </c>
      <c r="J3414" t="s">
        <v>52</v>
      </c>
      <c r="K3414">
        <v>1500</v>
      </c>
      <c r="L3414">
        <v>800</v>
      </c>
      <c r="M3414" t="s">
        <v>38</v>
      </c>
    </row>
    <row r="3415" spans="1:13" x14ac:dyDescent="0.4">
      <c r="A3415">
        <v>103414</v>
      </c>
      <c r="B3415" s="1">
        <v>45919.454861111109</v>
      </c>
      <c r="C3415" t="s">
        <v>50</v>
      </c>
      <c r="D3415" t="s">
        <v>46</v>
      </c>
      <c r="E3415" t="s">
        <v>15</v>
      </c>
      <c r="F3415" t="s">
        <v>25</v>
      </c>
      <c r="G3415">
        <v>7</v>
      </c>
      <c r="H3415">
        <v>835</v>
      </c>
      <c r="I3415">
        <v>1086.8599999999999</v>
      </c>
      <c r="J3415" t="s">
        <v>53</v>
      </c>
      <c r="K3415">
        <v>15000</v>
      </c>
      <c r="L3415">
        <v>9500</v>
      </c>
      <c r="M3415" t="s">
        <v>27</v>
      </c>
    </row>
    <row r="3416" spans="1:13" x14ac:dyDescent="0.4">
      <c r="A3416">
        <v>103415</v>
      </c>
      <c r="B3416" s="1">
        <v>45972.613888888889</v>
      </c>
      <c r="C3416" t="s">
        <v>13</v>
      </c>
      <c r="D3416" t="s">
        <v>28</v>
      </c>
      <c r="E3416" t="s">
        <v>15</v>
      </c>
      <c r="F3416" t="s">
        <v>16</v>
      </c>
      <c r="G3416">
        <v>84</v>
      </c>
      <c r="H3416">
        <v>348</v>
      </c>
      <c r="I3416">
        <v>647.85</v>
      </c>
      <c r="J3416" t="s">
        <v>54</v>
      </c>
      <c r="K3416">
        <v>2500</v>
      </c>
      <c r="L3416">
        <v>1500</v>
      </c>
      <c r="M3416" t="s">
        <v>18</v>
      </c>
    </row>
    <row r="3417" spans="1:13" x14ac:dyDescent="0.4">
      <c r="A3417">
        <v>103416</v>
      </c>
      <c r="B3417" s="1">
        <v>45782.540277777778</v>
      </c>
      <c r="C3417" t="s">
        <v>45</v>
      </c>
      <c r="D3417" t="s">
        <v>43</v>
      </c>
      <c r="E3417" t="s">
        <v>31</v>
      </c>
      <c r="F3417" t="s">
        <v>16</v>
      </c>
      <c r="G3417">
        <v>38</v>
      </c>
      <c r="H3417">
        <v>841</v>
      </c>
      <c r="I3417">
        <v>1076.42</v>
      </c>
      <c r="J3417" t="s">
        <v>44</v>
      </c>
      <c r="K3417">
        <v>4500</v>
      </c>
      <c r="L3417">
        <v>2500</v>
      </c>
      <c r="M3417" t="s">
        <v>18</v>
      </c>
    </row>
    <row r="3418" spans="1:13" x14ac:dyDescent="0.4">
      <c r="A3418">
        <v>103417</v>
      </c>
      <c r="B3418" s="1">
        <v>45902.074305555558</v>
      </c>
      <c r="C3418" t="s">
        <v>42</v>
      </c>
      <c r="D3418" t="s">
        <v>24</v>
      </c>
      <c r="E3418" t="s">
        <v>15</v>
      </c>
      <c r="F3418" t="s">
        <v>16</v>
      </c>
      <c r="G3418">
        <v>55</v>
      </c>
      <c r="H3418">
        <v>1030</v>
      </c>
      <c r="I3418">
        <v>776.92</v>
      </c>
      <c r="J3418" t="s">
        <v>60</v>
      </c>
      <c r="K3418">
        <v>25000</v>
      </c>
      <c r="L3418">
        <v>18000</v>
      </c>
      <c r="M3418" t="s">
        <v>18</v>
      </c>
    </row>
    <row r="3419" spans="1:13" x14ac:dyDescent="0.4">
      <c r="A3419">
        <v>103418</v>
      </c>
      <c r="B3419" s="1">
        <v>45687.797222222223</v>
      </c>
      <c r="C3419" t="s">
        <v>39</v>
      </c>
      <c r="D3419" t="s">
        <v>40</v>
      </c>
      <c r="E3419" t="s">
        <v>15</v>
      </c>
      <c r="F3419" t="s">
        <v>37</v>
      </c>
      <c r="G3419">
        <v>53</v>
      </c>
      <c r="H3419">
        <v>953</v>
      </c>
      <c r="I3419">
        <v>2249.5500000000002</v>
      </c>
      <c r="J3419" t="s">
        <v>52</v>
      </c>
      <c r="K3419">
        <v>1500</v>
      </c>
      <c r="L3419">
        <v>800</v>
      </c>
      <c r="M3419" t="s">
        <v>38</v>
      </c>
    </row>
    <row r="3420" spans="1:13" x14ac:dyDescent="0.4">
      <c r="A3420">
        <v>103419</v>
      </c>
      <c r="B3420" s="1">
        <v>45779.564583333333</v>
      </c>
      <c r="C3420" t="s">
        <v>23</v>
      </c>
      <c r="D3420" t="s">
        <v>24</v>
      </c>
      <c r="E3420" t="s">
        <v>31</v>
      </c>
      <c r="F3420" t="s">
        <v>32</v>
      </c>
      <c r="G3420">
        <v>40</v>
      </c>
      <c r="H3420">
        <v>969</v>
      </c>
      <c r="I3420">
        <v>399.28</v>
      </c>
      <c r="J3420" t="s">
        <v>26</v>
      </c>
      <c r="K3420">
        <v>45000</v>
      </c>
      <c r="L3420">
        <v>32000</v>
      </c>
      <c r="M3420" t="s">
        <v>33</v>
      </c>
    </row>
    <row r="3421" spans="1:13" x14ac:dyDescent="0.4">
      <c r="A3421">
        <v>103420</v>
      </c>
      <c r="B3421" s="1">
        <v>45782.40902777778</v>
      </c>
      <c r="C3421" t="s">
        <v>48</v>
      </c>
      <c r="D3421" t="s">
        <v>24</v>
      </c>
      <c r="E3421" t="s">
        <v>31</v>
      </c>
      <c r="F3421" t="s">
        <v>16</v>
      </c>
      <c r="G3421">
        <v>18</v>
      </c>
      <c r="H3421">
        <v>424</v>
      </c>
      <c r="I3421">
        <v>276.82</v>
      </c>
      <c r="J3421" t="s">
        <v>60</v>
      </c>
      <c r="K3421">
        <v>25000</v>
      </c>
      <c r="L3421">
        <v>18000</v>
      </c>
      <c r="M3421" t="s">
        <v>18</v>
      </c>
    </row>
    <row r="3422" spans="1:13" x14ac:dyDescent="0.4">
      <c r="A3422">
        <v>103421</v>
      </c>
      <c r="B3422" s="1">
        <v>45694.600694444445</v>
      </c>
      <c r="C3422" t="s">
        <v>48</v>
      </c>
      <c r="D3422" t="s">
        <v>14</v>
      </c>
      <c r="E3422" t="s">
        <v>29</v>
      </c>
      <c r="F3422" t="s">
        <v>32</v>
      </c>
      <c r="G3422">
        <v>40</v>
      </c>
      <c r="H3422">
        <v>370</v>
      </c>
      <c r="I3422">
        <v>973.5</v>
      </c>
      <c r="J3422" t="s">
        <v>21</v>
      </c>
      <c r="K3422">
        <v>6500</v>
      </c>
      <c r="L3422">
        <v>4200</v>
      </c>
      <c r="M3422" t="s">
        <v>33</v>
      </c>
    </row>
    <row r="3423" spans="1:13" x14ac:dyDescent="0.4">
      <c r="A3423">
        <v>103422</v>
      </c>
      <c r="B3423" s="1">
        <v>45827.863888888889</v>
      </c>
      <c r="C3423" t="s">
        <v>19</v>
      </c>
      <c r="D3423" t="s">
        <v>35</v>
      </c>
      <c r="E3423" t="s">
        <v>29</v>
      </c>
      <c r="F3423" t="s">
        <v>20</v>
      </c>
      <c r="G3423">
        <v>67</v>
      </c>
      <c r="H3423">
        <v>1150</v>
      </c>
      <c r="I3423">
        <v>603.42999999999995</v>
      </c>
      <c r="J3423" t="s">
        <v>49</v>
      </c>
      <c r="K3423">
        <v>8500</v>
      </c>
      <c r="L3423">
        <v>5500</v>
      </c>
      <c r="M3423" t="s">
        <v>22</v>
      </c>
    </row>
    <row r="3424" spans="1:13" x14ac:dyDescent="0.4">
      <c r="A3424">
        <v>103423</v>
      </c>
      <c r="B3424" s="1">
        <v>45781.402083333334</v>
      </c>
      <c r="C3424" t="s">
        <v>19</v>
      </c>
      <c r="D3424" t="s">
        <v>43</v>
      </c>
      <c r="E3424" t="s">
        <v>15</v>
      </c>
      <c r="F3424" t="s">
        <v>32</v>
      </c>
      <c r="G3424">
        <v>21</v>
      </c>
      <c r="H3424">
        <v>871</v>
      </c>
      <c r="I3424">
        <v>622.98</v>
      </c>
      <c r="J3424" t="s">
        <v>44</v>
      </c>
      <c r="K3424">
        <v>4500</v>
      </c>
      <c r="L3424">
        <v>2500</v>
      </c>
      <c r="M3424" t="s">
        <v>33</v>
      </c>
    </row>
    <row r="3425" spans="1:13" x14ac:dyDescent="0.4">
      <c r="A3425">
        <v>103424</v>
      </c>
      <c r="B3425" s="1">
        <v>46014.961805555555</v>
      </c>
      <c r="C3425" t="s">
        <v>34</v>
      </c>
      <c r="D3425" t="s">
        <v>14</v>
      </c>
      <c r="E3425" t="s">
        <v>31</v>
      </c>
      <c r="F3425" t="s">
        <v>20</v>
      </c>
      <c r="G3425">
        <v>45</v>
      </c>
      <c r="H3425">
        <v>814</v>
      </c>
      <c r="I3425">
        <v>792.15</v>
      </c>
      <c r="J3425" t="s">
        <v>17</v>
      </c>
      <c r="K3425">
        <v>3200</v>
      </c>
      <c r="L3425">
        <v>2000</v>
      </c>
      <c r="M3425" t="s">
        <v>22</v>
      </c>
    </row>
    <row r="3426" spans="1:13" x14ac:dyDescent="0.4">
      <c r="A3426">
        <v>103425</v>
      </c>
      <c r="B3426" s="1">
        <v>45692.84097222222</v>
      </c>
      <c r="C3426" t="s">
        <v>13</v>
      </c>
      <c r="D3426" t="s">
        <v>24</v>
      </c>
      <c r="E3426" t="s">
        <v>15</v>
      </c>
      <c r="F3426" t="s">
        <v>16</v>
      </c>
      <c r="G3426">
        <v>82</v>
      </c>
      <c r="H3426">
        <v>592</v>
      </c>
      <c r="I3426">
        <v>1268.29</v>
      </c>
      <c r="J3426" t="s">
        <v>26</v>
      </c>
      <c r="K3426">
        <v>45000</v>
      </c>
      <c r="L3426">
        <v>32000</v>
      </c>
      <c r="M3426" t="s">
        <v>18</v>
      </c>
    </row>
    <row r="3427" spans="1:13" x14ac:dyDescent="0.4">
      <c r="A3427">
        <v>103426</v>
      </c>
      <c r="B3427" s="1">
        <v>45744.838888888888</v>
      </c>
      <c r="C3427" t="s">
        <v>23</v>
      </c>
      <c r="D3427" t="s">
        <v>55</v>
      </c>
      <c r="E3427" t="s">
        <v>15</v>
      </c>
      <c r="F3427" t="s">
        <v>16</v>
      </c>
      <c r="G3427">
        <v>4</v>
      </c>
      <c r="H3427">
        <v>1040</v>
      </c>
      <c r="I3427">
        <v>533.20000000000005</v>
      </c>
      <c r="J3427" t="s">
        <v>58</v>
      </c>
      <c r="K3427">
        <v>1200</v>
      </c>
      <c r="L3427">
        <v>800</v>
      </c>
      <c r="M3427" t="s">
        <v>18</v>
      </c>
    </row>
    <row r="3428" spans="1:13" x14ac:dyDescent="0.4">
      <c r="A3428">
        <v>103427</v>
      </c>
      <c r="B3428" s="1">
        <v>45791.339583333334</v>
      </c>
      <c r="C3428" t="s">
        <v>42</v>
      </c>
      <c r="D3428" t="s">
        <v>35</v>
      </c>
      <c r="E3428" t="s">
        <v>15</v>
      </c>
      <c r="F3428" t="s">
        <v>16</v>
      </c>
      <c r="G3428">
        <v>9</v>
      </c>
      <c r="H3428">
        <v>956</v>
      </c>
      <c r="I3428">
        <v>2397.98</v>
      </c>
      <c r="J3428" t="s">
        <v>36</v>
      </c>
      <c r="K3428">
        <v>12000</v>
      </c>
      <c r="L3428">
        <v>8000</v>
      </c>
      <c r="M3428" t="s">
        <v>18</v>
      </c>
    </row>
    <row r="3429" spans="1:13" x14ac:dyDescent="0.4">
      <c r="A3429">
        <v>103428</v>
      </c>
      <c r="B3429" s="1">
        <v>45853.222222222219</v>
      </c>
      <c r="C3429" t="s">
        <v>45</v>
      </c>
      <c r="D3429" t="s">
        <v>24</v>
      </c>
      <c r="E3429" t="s">
        <v>29</v>
      </c>
      <c r="F3429" t="s">
        <v>16</v>
      </c>
      <c r="G3429">
        <v>36</v>
      </c>
      <c r="H3429">
        <v>966</v>
      </c>
      <c r="I3429">
        <v>841.8</v>
      </c>
      <c r="J3429" t="s">
        <v>59</v>
      </c>
      <c r="K3429">
        <v>3500</v>
      </c>
      <c r="L3429">
        <v>2200</v>
      </c>
      <c r="M3429" t="s">
        <v>18</v>
      </c>
    </row>
    <row r="3430" spans="1:13" x14ac:dyDescent="0.4">
      <c r="A3430">
        <v>103429</v>
      </c>
      <c r="B3430" s="1">
        <v>45931.867361111108</v>
      </c>
      <c r="C3430" t="s">
        <v>34</v>
      </c>
      <c r="D3430" t="s">
        <v>40</v>
      </c>
      <c r="E3430" t="s">
        <v>31</v>
      </c>
      <c r="F3430" t="s">
        <v>25</v>
      </c>
      <c r="G3430">
        <v>70</v>
      </c>
      <c r="H3430">
        <v>485</v>
      </c>
      <c r="I3430">
        <v>423.97</v>
      </c>
      <c r="J3430" t="s">
        <v>41</v>
      </c>
      <c r="K3430">
        <v>5500</v>
      </c>
      <c r="L3430">
        <v>3500</v>
      </c>
      <c r="M3430" t="s">
        <v>27</v>
      </c>
    </row>
    <row r="3431" spans="1:13" x14ac:dyDescent="0.4">
      <c r="A3431">
        <v>103430</v>
      </c>
      <c r="B3431" s="1">
        <v>45858.09375</v>
      </c>
      <c r="C3431" t="s">
        <v>50</v>
      </c>
      <c r="D3431" t="s">
        <v>55</v>
      </c>
      <c r="E3431" t="s">
        <v>29</v>
      </c>
      <c r="F3431" t="s">
        <v>32</v>
      </c>
      <c r="G3431">
        <v>39</v>
      </c>
      <c r="H3431">
        <v>478</v>
      </c>
      <c r="I3431">
        <v>350.26</v>
      </c>
      <c r="J3431" t="s">
        <v>58</v>
      </c>
      <c r="K3431">
        <v>1200</v>
      </c>
      <c r="L3431">
        <v>800</v>
      </c>
      <c r="M3431" t="s">
        <v>33</v>
      </c>
    </row>
    <row r="3432" spans="1:13" x14ac:dyDescent="0.4">
      <c r="A3432">
        <v>103431</v>
      </c>
      <c r="B3432" s="1">
        <v>45942.48333333333</v>
      </c>
      <c r="C3432" t="s">
        <v>48</v>
      </c>
      <c r="D3432" t="s">
        <v>40</v>
      </c>
      <c r="E3432" t="s">
        <v>31</v>
      </c>
      <c r="F3432" t="s">
        <v>20</v>
      </c>
      <c r="G3432">
        <v>10</v>
      </c>
      <c r="H3432">
        <v>878</v>
      </c>
      <c r="I3432">
        <v>645.33000000000004</v>
      </c>
      <c r="J3432" t="s">
        <v>52</v>
      </c>
      <c r="K3432">
        <v>1500</v>
      </c>
      <c r="L3432">
        <v>800</v>
      </c>
      <c r="M3432" t="s">
        <v>22</v>
      </c>
    </row>
    <row r="3433" spans="1:13" x14ac:dyDescent="0.4">
      <c r="A3433">
        <v>103432</v>
      </c>
      <c r="B3433" s="1">
        <v>45734.701388888891</v>
      </c>
      <c r="C3433" t="s">
        <v>34</v>
      </c>
      <c r="D3433" t="s">
        <v>14</v>
      </c>
      <c r="E3433" t="s">
        <v>15</v>
      </c>
      <c r="F3433" t="s">
        <v>16</v>
      </c>
      <c r="G3433">
        <v>89</v>
      </c>
      <c r="H3433">
        <v>1037</v>
      </c>
      <c r="I3433">
        <v>656.48</v>
      </c>
      <c r="J3433" t="s">
        <v>21</v>
      </c>
      <c r="K3433">
        <v>6500</v>
      </c>
      <c r="L3433">
        <v>4200</v>
      </c>
      <c r="M3433" t="s">
        <v>18</v>
      </c>
    </row>
    <row r="3434" spans="1:13" x14ac:dyDescent="0.4">
      <c r="A3434">
        <v>103433</v>
      </c>
      <c r="B3434" s="1">
        <v>45716.886111111111</v>
      </c>
      <c r="C3434" t="s">
        <v>50</v>
      </c>
      <c r="D3434" t="s">
        <v>24</v>
      </c>
      <c r="E3434" t="s">
        <v>31</v>
      </c>
      <c r="F3434" t="s">
        <v>20</v>
      </c>
      <c r="G3434">
        <v>13</v>
      </c>
      <c r="H3434">
        <v>956</v>
      </c>
      <c r="I3434">
        <v>778.28</v>
      </c>
      <c r="J3434" t="s">
        <v>59</v>
      </c>
      <c r="K3434">
        <v>3500</v>
      </c>
      <c r="L3434">
        <v>2200</v>
      </c>
      <c r="M3434" t="s">
        <v>22</v>
      </c>
    </row>
    <row r="3435" spans="1:13" x14ac:dyDescent="0.4">
      <c r="A3435">
        <v>103434</v>
      </c>
      <c r="B3435" s="1">
        <v>45783.481944444444</v>
      </c>
      <c r="C3435" t="s">
        <v>23</v>
      </c>
      <c r="D3435" t="s">
        <v>14</v>
      </c>
      <c r="E3435" t="s">
        <v>29</v>
      </c>
      <c r="F3435" t="s">
        <v>32</v>
      </c>
      <c r="G3435">
        <v>95</v>
      </c>
      <c r="H3435">
        <v>698</v>
      </c>
      <c r="I3435">
        <v>2617.54</v>
      </c>
      <c r="J3435" t="s">
        <v>17</v>
      </c>
      <c r="K3435">
        <v>3200</v>
      </c>
      <c r="L3435">
        <v>2000</v>
      </c>
      <c r="M3435" t="s">
        <v>33</v>
      </c>
    </row>
    <row r="3436" spans="1:13" x14ac:dyDescent="0.4">
      <c r="A3436">
        <v>103435</v>
      </c>
      <c r="B3436" s="1">
        <v>45766.134027777778</v>
      </c>
      <c r="C3436" t="s">
        <v>42</v>
      </c>
      <c r="D3436" t="s">
        <v>14</v>
      </c>
      <c r="E3436" t="s">
        <v>29</v>
      </c>
      <c r="F3436" t="s">
        <v>37</v>
      </c>
      <c r="G3436">
        <v>71</v>
      </c>
      <c r="H3436">
        <v>817</v>
      </c>
      <c r="I3436">
        <v>668.39</v>
      </c>
      <c r="J3436" t="s">
        <v>21</v>
      </c>
      <c r="K3436">
        <v>6500</v>
      </c>
      <c r="L3436">
        <v>4200</v>
      </c>
      <c r="M3436" t="s">
        <v>38</v>
      </c>
    </row>
    <row r="3437" spans="1:13" x14ac:dyDescent="0.4">
      <c r="A3437">
        <v>103436</v>
      </c>
      <c r="B3437" s="1">
        <v>45881.582638888889</v>
      </c>
      <c r="C3437" t="s">
        <v>45</v>
      </c>
      <c r="D3437" t="s">
        <v>35</v>
      </c>
      <c r="E3437" t="s">
        <v>15</v>
      </c>
      <c r="F3437" t="s">
        <v>32</v>
      </c>
      <c r="G3437">
        <v>43</v>
      </c>
      <c r="H3437">
        <v>781</v>
      </c>
      <c r="I3437">
        <v>712.14</v>
      </c>
      <c r="J3437" t="s">
        <v>36</v>
      </c>
      <c r="K3437">
        <v>12000</v>
      </c>
      <c r="L3437">
        <v>8000</v>
      </c>
      <c r="M3437" t="s">
        <v>33</v>
      </c>
    </row>
    <row r="3438" spans="1:13" x14ac:dyDescent="0.4">
      <c r="A3438">
        <v>103437</v>
      </c>
      <c r="B3438" s="1">
        <v>45935.311111111114</v>
      </c>
      <c r="C3438" t="s">
        <v>48</v>
      </c>
      <c r="D3438" t="s">
        <v>24</v>
      </c>
      <c r="E3438" t="s">
        <v>29</v>
      </c>
      <c r="F3438" t="s">
        <v>20</v>
      </c>
      <c r="G3438">
        <v>77</v>
      </c>
      <c r="H3438">
        <v>403</v>
      </c>
      <c r="I3438">
        <v>1064.42</v>
      </c>
      <c r="J3438" t="s">
        <v>59</v>
      </c>
      <c r="K3438">
        <v>3500</v>
      </c>
      <c r="L3438">
        <v>2200</v>
      </c>
      <c r="M3438" t="s">
        <v>22</v>
      </c>
    </row>
    <row r="3439" spans="1:13" x14ac:dyDescent="0.4">
      <c r="A3439">
        <v>103438</v>
      </c>
      <c r="B3439" s="1">
        <v>45725.71597222222</v>
      </c>
      <c r="C3439" t="s">
        <v>39</v>
      </c>
      <c r="D3439" t="s">
        <v>43</v>
      </c>
      <c r="E3439" t="s">
        <v>29</v>
      </c>
      <c r="F3439" t="s">
        <v>16</v>
      </c>
      <c r="G3439">
        <v>89</v>
      </c>
      <c r="H3439">
        <v>917</v>
      </c>
      <c r="I3439">
        <v>1037.92</v>
      </c>
      <c r="J3439" t="s">
        <v>61</v>
      </c>
      <c r="K3439">
        <v>2800</v>
      </c>
      <c r="L3439">
        <v>1500</v>
      </c>
      <c r="M3439" t="s">
        <v>18</v>
      </c>
    </row>
    <row r="3440" spans="1:13" x14ac:dyDescent="0.4">
      <c r="A3440">
        <v>103439</v>
      </c>
      <c r="B3440" s="1">
        <v>45726.063888888886</v>
      </c>
      <c r="C3440" t="s">
        <v>23</v>
      </c>
      <c r="D3440" t="s">
        <v>28</v>
      </c>
      <c r="E3440" t="s">
        <v>31</v>
      </c>
      <c r="F3440" t="s">
        <v>37</v>
      </c>
      <c r="G3440">
        <v>91</v>
      </c>
      <c r="H3440">
        <v>314</v>
      </c>
      <c r="I3440">
        <v>533.62</v>
      </c>
      <c r="J3440" t="s">
        <v>54</v>
      </c>
      <c r="K3440">
        <v>2500</v>
      </c>
      <c r="L3440">
        <v>1500</v>
      </c>
      <c r="M3440" t="s">
        <v>38</v>
      </c>
    </row>
    <row r="3441" spans="1:13" x14ac:dyDescent="0.4">
      <c r="A3441">
        <v>103440</v>
      </c>
      <c r="B3441" s="1">
        <v>45822.556944444441</v>
      </c>
      <c r="C3441" t="s">
        <v>23</v>
      </c>
      <c r="D3441" t="s">
        <v>24</v>
      </c>
      <c r="E3441" t="s">
        <v>15</v>
      </c>
      <c r="F3441" t="s">
        <v>16</v>
      </c>
      <c r="G3441">
        <v>52</v>
      </c>
      <c r="H3441">
        <v>364</v>
      </c>
      <c r="I3441">
        <v>714.78</v>
      </c>
      <c r="J3441" t="s">
        <v>60</v>
      </c>
      <c r="K3441">
        <v>25000</v>
      </c>
      <c r="L3441">
        <v>18000</v>
      </c>
      <c r="M3441" t="s">
        <v>18</v>
      </c>
    </row>
    <row r="3442" spans="1:13" x14ac:dyDescent="0.4">
      <c r="A3442">
        <v>103441</v>
      </c>
      <c r="B3442" s="1">
        <v>45962.127083333333</v>
      </c>
      <c r="C3442" t="s">
        <v>50</v>
      </c>
      <c r="D3442" t="s">
        <v>40</v>
      </c>
      <c r="E3442" t="s">
        <v>15</v>
      </c>
      <c r="F3442" t="s">
        <v>25</v>
      </c>
      <c r="G3442">
        <v>65</v>
      </c>
      <c r="H3442">
        <v>730</v>
      </c>
      <c r="I3442">
        <v>521.01</v>
      </c>
      <c r="J3442" t="s">
        <v>52</v>
      </c>
      <c r="K3442">
        <v>1500</v>
      </c>
      <c r="L3442">
        <v>800</v>
      </c>
      <c r="M3442" t="s">
        <v>27</v>
      </c>
    </row>
    <row r="3443" spans="1:13" x14ac:dyDescent="0.4">
      <c r="A3443">
        <v>103442</v>
      </c>
      <c r="B3443" s="1">
        <v>45819.074999999997</v>
      </c>
      <c r="C3443" t="s">
        <v>42</v>
      </c>
      <c r="D3443" t="s">
        <v>28</v>
      </c>
      <c r="E3443" t="s">
        <v>29</v>
      </c>
      <c r="F3443" t="s">
        <v>25</v>
      </c>
      <c r="G3443">
        <v>82</v>
      </c>
      <c r="H3443">
        <v>847</v>
      </c>
      <c r="I3443">
        <v>1091.04</v>
      </c>
      <c r="J3443" t="s">
        <v>54</v>
      </c>
      <c r="K3443">
        <v>2500</v>
      </c>
      <c r="L3443">
        <v>1500</v>
      </c>
      <c r="M3443" t="s">
        <v>27</v>
      </c>
    </row>
    <row r="3444" spans="1:13" x14ac:dyDescent="0.4">
      <c r="A3444">
        <v>103443</v>
      </c>
      <c r="B3444" s="1">
        <v>46022.232638888891</v>
      </c>
      <c r="C3444" t="s">
        <v>13</v>
      </c>
      <c r="D3444" t="s">
        <v>46</v>
      </c>
      <c r="E3444" t="s">
        <v>29</v>
      </c>
      <c r="F3444" t="s">
        <v>20</v>
      </c>
      <c r="G3444">
        <v>28</v>
      </c>
      <c r="H3444">
        <v>1126</v>
      </c>
      <c r="I3444">
        <v>705.84</v>
      </c>
      <c r="J3444" t="s">
        <v>47</v>
      </c>
      <c r="K3444">
        <v>4500</v>
      </c>
      <c r="L3444">
        <v>2800</v>
      </c>
      <c r="M3444" t="s">
        <v>22</v>
      </c>
    </row>
    <row r="3445" spans="1:13" x14ac:dyDescent="0.4">
      <c r="A3445">
        <v>103444</v>
      </c>
      <c r="B3445" s="1">
        <v>45999.328472222223</v>
      </c>
      <c r="C3445" t="s">
        <v>50</v>
      </c>
      <c r="D3445" t="s">
        <v>35</v>
      </c>
      <c r="E3445" t="s">
        <v>29</v>
      </c>
      <c r="F3445" t="s">
        <v>37</v>
      </c>
      <c r="G3445">
        <v>43</v>
      </c>
      <c r="H3445">
        <v>802</v>
      </c>
      <c r="I3445">
        <v>946.3</v>
      </c>
      <c r="J3445" t="s">
        <v>36</v>
      </c>
      <c r="K3445">
        <v>12000</v>
      </c>
      <c r="L3445">
        <v>8000</v>
      </c>
      <c r="M3445" t="s">
        <v>38</v>
      </c>
    </row>
    <row r="3446" spans="1:13" x14ac:dyDescent="0.4">
      <c r="A3446">
        <v>103445</v>
      </c>
      <c r="B3446" s="1">
        <v>45966.090277777781</v>
      </c>
      <c r="C3446" t="s">
        <v>34</v>
      </c>
      <c r="D3446" t="s">
        <v>35</v>
      </c>
      <c r="E3446" t="s">
        <v>15</v>
      </c>
      <c r="F3446" t="s">
        <v>25</v>
      </c>
      <c r="G3446">
        <v>96</v>
      </c>
      <c r="H3446">
        <v>811</v>
      </c>
      <c r="I3446">
        <v>903.9</v>
      </c>
      <c r="J3446" t="s">
        <v>49</v>
      </c>
      <c r="K3446">
        <v>8500</v>
      </c>
      <c r="L3446">
        <v>5500</v>
      </c>
      <c r="M3446" t="s">
        <v>27</v>
      </c>
    </row>
    <row r="3447" spans="1:13" x14ac:dyDescent="0.4">
      <c r="A3447">
        <v>103446</v>
      </c>
      <c r="B3447" s="1">
        <v>46000.604166666664</v>
      </c>
      <c r="C3447" t="s">
        <v>45</v>
      </c>
      <c r="D3447" t="s">
        <v>28</v>
      </c>
      <c r="E3447" t="s">
        <v>15</v>
      </c>
      <c r="F3447" t="s">
        <v>37</v>
      </c>
      <c r="G3447">
        <v>35</v>
      </c>
      <c r="H3447">
        <v>890</v>
      </c>
      <c r="I3447">
        <v>844.24</v>
      </c>
      <c r="J3447" t="s">
        <v>54</v>
      </c>
      <c r="K3447">
        <v>2500</v>
      </c>
      <c r="L3447">
        <v>1500</v>
      </c>
      <c r="M3447" t="s">
        <v>38</v>
      </c>
    </row>
    <row r="3448" spans="1:13" x14ac:dyDescent="0.4">
      <c r="A3448">
        <v>103447</v>
      </c>
      <c r="B3448" s="1">
        <v>45699.763194444444</v>
      </c>
      <c r="C3448" t="s">
        <v>13</v>
      </c>
      <c r="D3448" t="s">
        <v>35</v>
      </c>
      <c r="E3448" t="s">
        <v>31</v>
      </c>
      <c r="F3448" t="s">
        <v>32</v>
      </c>
      <c r="G3448">
        <v>70</v>
      </c>
      <c r="H3448">
        <v>781</v>
      </c>
      <c r="I3448">
        <v>814.58</v>
      </c>
      <c r="J3448" t="s">
        <v>49</v>
      </c>
      <c r="K3448">
        <v>8500</v>
      </c>
      <c r="L3448">
        <v>5500</v>
      </c>
      <c r="M3448" t="s">
        <v>33</v>
      </c>
    </row>
    <row r="3449" spans="1:13" x14ac:dyDescent="0.4">
      <c r="A3449">
        <v>103448</v>
      </c>
      <c r="B3449" s="1">
        <v>46011.799305555556</v>
      </c>
      <c r="C3449" t="s">
        <v>45</v>
      </c>
      <c r="D3449" t="s">
        <v>40</v>
      </c>
      <c r="E3449" t="s">
        <v>29</v>
      </c>
      <c r="F3449" t="s">
        <v>20</v>
      </c>
      <c r="G3449">
        <v>83</v>
      </c>
      <c r="H3449">
        <v>685</v>
      </c>
      <c r="I3449">
        <v>582.22</v>
      </c>
      <c r="J3449" t="s">
        <v>52</v>
      </c>
      <c r="K3449">
        <v>1500</v>
      </c>
      <c r="L3449">
        <v>800</v>
      </c>
      <c r="M3449" t="s">
        <v>22</v>
      </c>
    </row>
    <row r="3450" spans="1:13" x14ac:dyDescent="0.4">
      <c r="A3450">
        <v>103449</v>
      </c>
      <c r="B3450" s="1">
        <v>45766.168749999997</v>
      </c>
      <c r="C3450" t="s">
        <v>23</v>
      </c>
      <c r="D3450" t="s">
        <v>55</v>
      </c>
      <c r="E3450" t="s">
        <v>29</v>
      </c>
      <c r="F3450" t="s">
        <v>16</v>
      </c>
      <c r="G3450">
        <v>49</v>
      </c>
      <c r="H3450">
        <v>487</v>
      </c>
      <c r="I3450">
        <v>555.24</v>
      </c>
      <c r="J3450" t="s">
        <v>58</v>
      </c>
      <c r="K3450">
        <v>1200</v>
      </c>
      <c r="L3450">
        <v>800</v>
      </c>
      <c r="M3450" t="s">
        <v>18</v>
      </c>
    </row>
    <row r="3451" spans="1:13" x14ac:dyDescent="0.4">
      <c r="A3451">
        <v>103450</v>
      </c>
      <c r="B3451" s="1">
        <v>45708.77847222222</v>
      </c>
      <c r="C3451" t="s">
        <v>50</v>
      </c>
      <c r="D3451" t="s">
        <v>55</v>
      </c>
      <c r="E3451" t="s">
        <v>15</v>
      </c>
      <c r="F3451" t="s">
        <v>16</v>
      </c>
      <c r="G3451">
        <v>56</v>
      </c>
      <c r="H3451">
        <v>1136</v>
      </c>
      <c r="I3451">
        <v>642.05999999999995</v>
      </c>
      <c r="J3451" t="s">
        <v>57</v>
      </c>
      <c r="K3451">
        <v>600</v>
      </c>
      <c r="L3451">
        <v>350</v>
      </c>
      <c r="M3451" t="s">
        <v>18</v>
      </c>
    </row>
    <row r="3452" spans="1:13" x14ac:dyDescent="0.4">
      <c r="A3452">
        <v>103451</v>
      </c>
      <c r="B3452" s="1">
        <v>45907.240972222222</v>
      </c>
      <c r="C3452" t="s">
        <v>13</v>
      </c>
      <c r="D3452" t="s">
        <v>43</v>
      </c>
      <c r="E3452" t="s">
        <v>15</v>
      </c>
      <c r="F3452" t="s">
        <v>25</v>
      </c>
      <c r="G3452">
        <v>75</v>
      </c>
      <c r="H3452">
        <v>1024</v>
      </c>
      <c r="I3452">
        <v>1198.29</v>
      </c>
      <c r="J3452" t="s">
        <v>44</v>
      </c>
      <c r="K3452">
        <v>4500</v>
      </c>
      <c r="L3452">
        <v>2500</v>
      </c>
      <c r="M3452" t="s">
        <v>27</v>
      </c>
    </row>
    <row r="3453" spans="1:13" x14ac:dyDescent="0.4">
      <c r="A3453">
        <v>103452</v>
      </c>
      <c r="B3453" s="1">
        <v>45998.870833333334</v>
      </c>
      <c r="C3453" t="s">
        <v>42</v>
      </c>
      <c r="D3453" t="s">
        <v>14</v>
      </c>
      <c r="E3453" t="s">
        <v>29</v>
      </c>
      <c r="F3453" t="s">
        <v>20</v>
      </c>
      <c r="G3453">
        <v>24</v>
      </c>
      <c r="H3453">
        <v>929</v>
      </c>
      <c r="I3453">
        <v>1712.06</v>
      </c>
      <c r="J3453" t="s">
        <v>21</v>
      </c>
      <c r="K3453">
        <v>6500</v>
      </c>
      <c r="L3453">
        <v>4200</v>
      </c>
      <c r="M3453" t="s">
        <v>22</v>
      </c>
    </row>
    <row r="3454" spans="1:13" x14ac:dyDescent="0.4">
      <c r="A3454">
        <v>103453</v>
      </c>
      <c r="B3454" s="1">
        <v>45678.968055555553</v>
      </c>
      <c r="C3454" t="s">
        <v>34</v>
      </c>
      <c r="D3454" t="s">
        <v>43</v>
      </c>
      <c r="E3454" t="s">
        <v>29</v>
      </c>
      <c r="F3454" t="s">
        <v>25</v>
      </c>
      <c r="G3454">
        <v>56</v>
      </c>
      <c r="H3454">
        <v>862</v>
      </c>
      <c r="I3454">
        <v>1085.55</v>
      </c>
      <c r="J3454" t="s">
        <v>44</v>
      </c>
      <c r="K3454">
        <v>4500</v>
      </c>
      <c r="L3454">
        <v>2500</v>
      </c>
      <c r="M3454" t="s">
        <v>27</v>
      </c>
    </row>
    <row r="3455" spans="1:13" x14ac:dyDescent="0.4">
      <c r="A3455">
        <v>103454</v>
      </c>
      <c r="B3455" s="1">
        <v>45957.381944444445</v>
      </c>
      <c r="C3455" t="s">
        <v>39</v>
      </c>
      <c r="D3455" t="s">
        <v>35</v>
      </c>
      <c r="E3455" t="s">
        <v>15</v>
      </c>
      <c r="F3455" t="s">
        <v>20</v>
      </c>
      <c r="G3455">
        <v>94</v>
      </c>
      <c r="H3455">
        <v>1030</v>
      </c>
      <c r="I3455">
        <v>563.86</v>
      </c>
      <c r="J3455" t="s">
        <v>36</v>
      </c>
      <c r="K3455">
        <v>12000</v>
      </c>
      <c r="L3455">
        <v>8000</v>
      </c>
      <c r="M3455" t="s">
        <v>22</v>
      </c>
    </row>
    <row r="3456" spans="1:13" x14ac:dyDescent="0.4">
      <c r="A3456">
        <v>103455</v>
      </c>
      <c r="B3456" s="1">
        <v>45796.147916666669</v>
      </c>
      <c r="C3456" t="s">
        <v>50</v>
      </c>
      <c r="D3456" t="s">
        <v>46</v>
      </c>
      <c r="E3456" t="s">
        <v>31</v>
      </c>
      <c r="F3456" t="s">
        <v>20</v>
      </c>
      <c r="G3456">
        <v>2</v>
      </c>
      <c r="H3456">
        <v>660</v>
      </c>
      <c r="I3456">
        <v>904.39</v>
      </c>
      <c r="J3456" t="s">
        <v>53</v>
      </c>
      <c r="K3456">
        <v>15000</v>
      </c>
      <c r="L3456">
        <v>9500</v>
      </c>
      <c r="M3456" t="s">
        <v>22</v>
      </c>
    </row>
    <row r="3457" spans="1:13" x14ac:dyDescent="0.4">
      <c r="A3457">
        <v>103456</v>
      </c>
      <c r="B3457" s="1">
        <v>46016.876388888886</v>
      </c>
      <c r="C3457" t="s">
        <v>34</v>
      </c>
      <c r="D3457" t="s">
        <v>46</v>
      </c>
      <c r="E3457" t="s">
        <v>15</v>
      </c>
      <c r="F3457" t="s">
        <v>32</v>
      </c>
      <c r="G3457">
        <v>39</v>
      </c>
      <c r="H3457">
        <v>460</v>
      </c>
      <c r="I3457">
        <v>2669.4</v>
      </c>
      <c r="J3457" t="s">
        <v>47</v>
      </c>
      <c r="K3457">
        <v>4500</v>
      </c>
      <c r="L3457">
        <v>2800</v>
      </c>
      <c r="M3457" t="s">
        <v>33</v>
      </c>
    </row>
    <row r="3458" spans="1:13" x14ac:dyDescent="0.4">
      <c r="A3458">
        <v>103457</v>
      </c>
      <c r="B3458" s="1">
        <v>45981.359722222223</v>
      </c>
      <c r="C3458" t="s">
        <v>45</v>
      </c>
      <c r="D3458" t="s">
        <v>14</v>
      </c>
      <c r="E3458" t="s">
        <v>15</v>
      </c>
      <c r="F3458" t="s">
        <v>25</v>
      </c>
      <c r="G3458">
        <v>37</v>
      </c>
      <c r="H3458">
        <v>816</v>
      </c>
      <c r="I3458">
        <v>293.56</v>
      </c>
      <c r="J3458" t="s">
        <v>17</v>
      </c>
      <c r="K3458">
        <v>3200</v>
      </c>
      <c r="L3458">
        <v>2000</v>
      </c>
      <c r="M3458" t="s">
        <v>27</v>
      </c>
    </row>
    <row r="3459" spans="1:13" x14ac:dyDescent="0.4">
      <c r="A3459">
        <v>103458</v>
      </c>
      <c r="B3459" s="1">
        <v>45749.896527777775</v>
      </c>
      <c r="C3459" t="s">
        <v>45</v>
      </c>
      <c r="D3459" t="s">
        <v>55</v>
      </c>
      <c r="E3459" t="s">
        <v>31</v>
      </c>
      <c r="F3459" t="s">
        <v>37</v>
      </c>
      <c r="G3459">
        <v>22</v>
      </c>
      <c r="H3459">
        <v>729</v>
      </c>
      <c r="I3459">
        <v>749.85</v>
      </c>
      <c r="J3459" t="s">
        <v>57</v>
      </c>
      <c r="K3459">
        <v>600</v>
      </c>
      <c r="L3459">
        <v>350</v>
      </c>
      <c r="M3459" t="s">
        <v>38</v>
      </c>
    </row>
    <row r="3460" spans="1:13" x14ac:dyDescent="0.4">
      <c r="A3460">
        <v>103459</v>
      </c>
      <c r="B3460" s="1">
        <v>45937.394444444442</v>
      </c>
      <c r="C3460" t="s">
        <v>45</v>
      </c>
      <c r="D3460" t="s">
        <v>40</v>
      </c>
      <c r="E3460" t="s">
        <v>29</v>
      </c>
      <c r="F3460" t="s">
        <v>20</v>
      </c>
      <c r="G3460">
        <v>6</v>
      </c>
      <c r="H3460">
        <v>619</v>
      </c>
      <c r="I3460">
        <v>910.74</v>
      </c>
      <c r="J3460" t="s">
        <v>41</v>
      </c>
      <c r="K3460">
        <v>5500</v>
      </c>
      <c r="L3460">
        <v>3500</v>
      </c>
      <c r="M3460" t="s">
        <v>22</v>
      </c>
    </row>
    <row r="3461" spans="1:13" x14ac:dyDescent="0.4">
      <c r="A3461">
        <v>103460</v>
      </c>
      <c r="B3461" s="1">
        <v>45782.180555555555</v>
      </c>
      <c r="C3461" t="s">
        <v>23</v>
      </c>
      <c r="D3461" t="s">
        <v>28</v>
      </c>
      <c r="E3461" t="s">
        <v>15</v>
      </c>
      <c r="F3461" t="s">
        <v>20</v>
      </c>
      <c r="G3461">
        <v>22</v>
      </c>
      <c r="H3461">
        <v>1158</v>
      </c>
      <c r="I3461">
        <v>413.84</v>
      </c>
      <c r="J3461" t="s">
        <v>30</v>
      </c>
      <c r="K3461">
        <v>450</v>
      </c>
      <c r="L3461">
        <v>200</v>
      </c>
      <c r="M3461" t="s">
        <v>22</v>
      </c>
    </row>
    <row r="3462" spans="1:13" x14ac:dyDescent="0.4">
      <c r="A3462">
        <v>103461</v>
      </c>
      <c r="B3462" s="1">
        <v>45768.637499999997</v>
      </c>
      <c r="C3462" t="s">
        <v>13</v>
      </c>
      <c r="D3462" t="s">
        <v>43</v>
      </c>
      <c r="E3462" t="s">
        <v>15</v>
      </c>
      <c r="F3462" t="s">
        <v>37</v>
      </c>
      <c r="G3462">
        <v>88</v>
      </c>
      <c r="H3462">
        <v>749</v>
      </c>
      <c r="I3462">
        <v>1116.48</v>
      </c>
      <c r="J3462" t="s">
        <v>61</v>
      </c>
      <c r="K3462">
        <v>2800</v>
      </c>
      <c r="L3462">
        <v>1500</v>
      </c>
      <c r="M3462" t="s">
        <v>38</v>
      </c>
    </row>
    <row r="3463" spans="1:13" x14ac:dyDescent="0.4">
      <c r="A3463">
        <v>103462</v>
      </c>
      <c r="B3463" s="1">
        <v>46011.439583333333</v>
      </c>
      <c r="C3463" t="s">
        <v>48</v>
      </c>
      <c r="D3463" t="s">
        <v>46</v>
      </c>
      <c r="E3463" t="s">
        <v>29</v>
      </c>
      <c r="F3463" t="s">
        <v>20</v>
      </c>
      <c r="G3463">
        <v>53</v>
      </c>
      <c r="H3463">
        <v>429</v>
      </c>
      <c r="I3463">
        <v>846.21</v>
      </c>
      <c r="J3463" t="s">
        <v>53</v>
      </c>
      <c r="K3463">
        <v>15000</v>
      </c>
      <c r="L3463">
        <v>9500</v>
      </c>
      <c r="M3463" t="s">
        <v>22</v>
      </c>
    </row>
    <row r="3464" spans="1:13" x14ac:dyDescent="0.4">
      <c r="A3464">
        <v>103463</v>
      </c>
      <c r="B3464" s="1">
        <v>45796.981944444444</v>
      </c>
      <c r="C3464" t="s">
        <v>45</v>
      </c>
      <c r="D3464" t="s">
        <v>55</v>
      </c>
      <c r="E3464" t="s">
        <v>29</v>
      </c>
      <c r="F3464" t="s">
        <v>25</v>
      </c>
      <c r="G3464">
        <v>60</v>
      </c>
      <c r="H3464">
        <v>745</v>
      </c>
      <c r="I3464">
        <v>529.1</v>
      </c>
      <c r="J3464" t="s">
        <v>58</v>
      </c>
      <c r="K3464">
        <v>1200</v>
      </c>
      <c r="L3464">
        <v>800</v>
      </c>
      <c r="M3464" t="s">
        <v>27</v>
      </c>
    </row>
    <row r="3465" spans="1:13" x14ac:dyDescent="0.4">
      <c r="A3465">
        <v>103464</v>
      </c>
      <c r="B3465" s="1">
        <v>45930.136805555558</v>
      </c>
      <c r="C3465" t="s">
        <v>34</v>
      </c>
      <c r="D3465" t="s">
        <v>35</v>
      </c>
      <c r="E3465" t="s">
        <v>15</v>
      </c>
      <c r="F3465" t="s">
        <v>25</v>
      </c>
      <c r="G3465">
        <v>97</v>
      </c>
      <c r="H3465">
        <v>824</v>
      </c>
      <c r="I3465">
        <v>832.59</v>
      </c>
      <c r="J3465" t="s">
        <v>36</v>
      </c>
      <c r="K3465">
        <v>12000</v>
      </c>
      <c r="L3465">
        <v>8000</v>
      </c>
      <c r="M3465" t="s">
        <v>27</v>
      </c>
    </row>
    <row r="3466" spans="1:13" x14ac:dyDescent="0.4">
      <c r="A3466">
        <v>103465</v>
      </c>
      <c r="B3466" s="1">
        <v>45756.489583333336</v>
      </c>
      <c r="C3466" t="s">
        <v>34</v>
      </c>
      <c r="D3466" t="s">
        <v>43</v>
      </c>
      <c r="E3466" t="s">
        <v>15</v>
      </c>
      <c r="F3466" t="s">
        <v>37</v>
      </c>
      <c r="G3466">
        <v>91</v>
      </c>
      <c r="H3466">
        <v>996</v>
      </c>
      <c r="I3466">
        <v>881.13</v>
      </c>
      <c r="J3466" t="s">
        <v>61</v>
      </c>
      <c r="K3466">
        <v>2800</v>
      </c>
      <c r="L3466">
        <v>1500</v>
      </c>
      <c r="M3466" t="s">
        <v>38</v>
      </c>
    </row>
    <row r="3467" spans="1:13" x14ac:dyDescent="0.4">
      <c r="A3467">
        <v>103466</v>
      </c>
      <c r="B3467" s="1">
        <v>45909.882638888892</v>
      </c>
      <c r="C3467" t="s">
        <v>13</v>
      </c>
      <c r="D3467" t="s">
        <v>55</v>
      </c>
      <c r="E3467" t="s">
        <v>15</v>
      </c>
      <c r="F3467" t="s">
        <v>20</v>
      </c>
      <c r="G3467">
        <v>22</v>
      </c>
      <c r="H3467">
        <v>1152</v>
      </c>
      <c r="I3467">
        <v>515.94000000000005</v>
      </c>
      <c r="J3467" t="s">
        <v>56</v>
      </c>
      <c r="K3467">
        <v>850</v>
      </c>
      <c r="L3467">
        <v>550</v>
      </c>
      <c r="M3467" t="s">
        <v>22</v>
      </c>
    </row>
    <row r="3468" spans="1:13" x14ac:dyDescent="0.4">
      <c r="A3468">
        <v>103467</v>
      </c>
      <c r="B3468" s="1">
        <v>45995.926388888889</v>
      </c>
      <c r="C3468" t="s">
        <v>42</v>
      </c>
      <c r="D3468" t="s">
        <v>40</v>
      </c>
      <c r="E3468" t="s">
        <v>29</v>
      </c>
      <c r="F3468" t="s">
        <v>32</v>
      </c>
      <c r="G3468">
        <v>86</v>
      </c>
      <c r="H3468">
        <v>711</v>
      </c>
      <c r="I3468">
        <v>306.23</v>
      </c>
      <c r="J3468" t="s">
        <v>41</v>
      </c>
      <c r="K3468">
        <v>5500</v>
      </c>
      <c r="L3468">
        <v>3500</v>
      </c>
      <c r="M3468" t="s">
        <v>33</v>
      </c>
    </row>
    <row r="3469" spans="1:13" x14ac:dyDescent="0.4">
      <c r="A3469">
        <v>103468</v>
      </c>
      <c r="B3469" s="1">
        <v>45761.40347222222</v>
      </c>
      <c r="C3469" t="s">
        <v>23</v>
      </c>
      <c r="D3469" t="s">
        <v>40</v>
      </c>
      <c r="E3469" t="s">
        <v>31</v>
      </c>
      <c r="F3469" t="s">
        <v>20</v>
      </c>
      <c r="G3469">
        <v>73</v>
      </c>
      <c r="H3469">
        <v>915</v>
      </c>
      <c r="I3469">
        <v>1175.26</v>
      </c>
      <c r="J3469" t="s">
        <v>52</v>
      </c>
      <c r="K3469">
        <v>1500</v>
      </c>
      <c r="L3469">
        <v>800</v>
      </c>
      <c r="M3469" t="s">
        <v>22</v>
      </c>
    </row>
    <row r="3470" spans="1:13" x14ac:dyDescent="0.4">
      <c r="A3470">
        <v>103469</v>
      </c>
      <c r="B3470" s="1">
        <v>45871.881249999999</v>
      </c>
      <c r="C3470" t="s">
        <v>50</v>
      </c>
      <c r="D3470" t="s">
        <v>24</v>
      </c>
      <c r="E3470" t="s">
        <v>29</v>
      </c>
      <c r="F3470" t="s">
        <v>32</v>
      </c>
      <c r="G3470">
        <v>53</v>
      </c>
      <c r="H3470">
        <v>606</v>
      </c>
      <c r="I3470">
        <v>492.5</v>
      </c>
      <c r="J3470" t="s">
        <v>60</v>
      </c>
      <c r="K3470">
        <v>25000</v>
      </c>
      <c r="L3470">
        <v>18000</v>
      </c>
      <c r="M3470" t="s">
        <v>33</v>
      </c>
    </row>
    <row r="3471" spans="1:13" x14ac:dyDescent="0.4">
      <c r="A3471">
        <v>103470</v>
      </c>
      <c r="B3471" s="1">
        <v>45906.972222222219</v>
      </c>
      <c r="C3471" t="s">
        <v>48</v>
      </c>
      <c r="D3471" t="s">
        <v>35</v>
      </c>
      <c r="E3471" t="s">
        <v>15</v>
      </c>
      <c r="F3471" t="s">
        <v>20</v>
      </c>
      <c r="G3471">
        <v>71</v>
      </c>
      <c r="H3471">
        <v>666</v>
      </c>
      <c r="I3471">
        <v>1197.03</v>
      </c>
      <c r="J3471" t="s">
        <v>36</v>
      </c>
      <c r="K3471">
        <v>12000</v>
      </c>
      <c r="L3471">
        <v>8000</v>
      </c>
      <c r="M3471" t="s">
        <v>22</v>
      </c>
    </row>
    <row r="3472" spans="1:13" x14ac:dyDescent="0.4">
      <c r="A3472">
        <v>103471</v>
      </c>
      <c r="B3472" s="1">
        <v>45809.042361111111</v>
      </c>
      <c r="C3472" t="s">
        <v>23</v>
      </c>
      <c r="D3472" t="s">
        <v>43</v>
      </c>
      <c r="E3472" t="s">
        <v>15</v>
      </c>
      <c r="F3472" t="s">
        <v>37</v>
      </c>
      <c r="G3472">
        <v>94</v>
      </c>
      <c r="H3472">
        <v>312</v>
      </c>
      <c r="I3472">
        <v>771.63</v>
      </c>
      <c r="J3472" t="s">
        <v>44</v>
      </c>
      <c r="K3472">
        <v>4500</v>
      </c>
      <c r="L3472">
        <v>2500</v>
      </c>
      <c r="M3472" t="s">
        <v>38</v>
      </c>
    </row>
    <row r="3473" spans="1:13" x14ac:dyDescent="0.4">
      <c r="A3473">
        <v>103472</v>
      </c>
      <c r="B3473" s="1">
        <v>45907.845833333333</v>
      </c>
      <c r="C3473" t="s">
        <v>39</v>
      </c>
      <c r="D3473" t="s">
        <v>28</v>
      </c>
      <c r="E3473" t="s">
        <v>15</v>
      </c>
      <c r="F3473" t="s">
        <v>37</v>
      </c>
      <c r="G3473">
        <v>35</v>
      </c>
      <c r="H3473">
        <v>1093</v>
      </c>
      <c r="I3473">
        <v>619.5</v>
      </c>
      <c r="J3473" t="s">
        <v>54</v>
      </c>
      <c r="K3473">
        <v>2500</v>
      </c>
      <c r="L3473">
        <v>1500</v>
      </c>
      <c r="M3473" t="s">
        <v>38</v>
      </c>
    </row>
    <row r="3474" spans="1:13" x14ac:dyDescent="0.4">
      <c r="A3474">
        <v>103473</v>
      </c>
      <c r="B3474" s="1">
        <v>45932.760416666664</v>
      </c>
      <c r="C3474" t="s">
        <v>48</v>
      </c>
      <c r="D3474" t="s">
        <v>24</v>
      </c>
      <c r="E3474" t="s">
        <v>15</v>
      </c>
      <c r="F3474" t="s">
        <v>32</v>
      </c>
      <c r="G3474">
        <v>95</v>
      </c>
      <c r="H3474">
        <v>1158</v>
      </c>
      <c r="I3474">
        <v>491.54</v>
      </c>
      <c r="J3474" t="s">
        <v>60</v>
      </c>
      <c r="K3474">
        <v>25000</v>
      </c>
      <c r="L3474">
        <v>18000</v>
      </c>
      <c r="M3474" t="s">
        <v>33</v>
      </c>
    </row>
    <row r="3475" spans="1:13" x14ac:dyDescent="0.4">
      <c r="A3475">
        <v>103474</v>
      </c>
      <c r="B3475" s="1">
        <v>45822.817361111112</v>
      </c>
      <c r="C3475" t="s">
        <v>50</v>
      </c>
      <c r="D3475" t="s">
        <v>35</v>
      </c>
      <c r="E3475" t="s">
        <v>31</v>
      </c>
      <c r="F3475" t="s">
        <v>25</v>
      </c>
      <c r="G3475">
        <v>28</v>
      </c>
      <c r="H3475">
        <v>536</v>
      </c>
      <c r="I3475">
        <v>483.74</v>
      </c>
      <c r="J3475" t="s">
        <v>49</v>
      </c>
      <c r="K3475">
        <v>8500</v>
      </c>
      <c r="L3475">
        <v>5500</v>
      </c>
      <c r="M3475" t="s">
        <v>27</v>
      </c>
    </row>
    <row r="3476" spans="1:13" x14ac:dyDescent="0.4">
      <c r="A3476">
        <v>103475</v>
      </c>
      <c r="B3476" s="1">
        <v>45998.40902777778</v>
      </c>
      <c r="C3476" t="s">
        <v>42</v>
      </c>
      <c r="D3476" t="s">
        <v>14</v>
      </c>
      <c r="E3476" t="s">
        <v>29</v>
      </c>
      <c r="F3476" t="s">
        <v>20</v>
      </c>
      <c r="G3476">
        <v>85</v>
      </c>
      <c r="H3476">
        <v>997</v>
      </c>
      <c r="I3476">
        <v>604.17999999999995</v>
      </c>
      <c r="J3476" t="s">
        <v>17</v>
      </c>
      <c r="K3476">
        <v>3200</v>
      </c>
      <c r="L3476">
        <v>2000</v>
      </c>
      <c r="M3476" t="s">
        <v>22</v>
      </c>
    </row>
    <row r="3477" spans="1:13" x14ac:dyDescent="0.4">
      <c r="A3477">
        <v>103476</v>
      </c>
      <c r="B3477" s="1">
        <v>45665.990277777775</v>
      </c>
      <c r="C3477" t="s">
        <v>48</v>
      </c>
      <c r="D3477" t="s">
        <v>46</v>
      </c>
      <c r="E3477" t="s">
        <v>29</v>
      </c>
      <c r="F3477" t="s">
        <v>32</v>
      </c>
      <c r="G3477">
        <v>42</v>
      </c>
      <c r="H3477">
        <v>1059</v>
      </c>
      <c r="I3477">
        <v>503.48</v>
      </c>
      <c r="J3477" t="s">
        <v>53</v>
      </c>
      <c r="K3477">
        <v>15000</v>
      </c>
      <c r="L3477">
        <v>9500</v>
      </c>
      <c r="M3477" t="s">
        <v>33</v>
      </c>
    </row>
    <row r="3478" spans="1:13" x14ac:dyDescent="0.4">
      <c r="A3478">
        <v>103477</v>
      </c>
      <c r="B3478" s="1">
        <v>45941.481944444444</v>
      </c>
      <c r="C3478" t="s">
        <v>39</v>
      </c>
      <c r="D3478" t="s">
        <v>40</v>
      </c>
      <c r="E3478" t="s">
        <v>29</v>
      </c>
      <c r="F3478" t="s">
        <v>25</v>
      </c>
      <c r="G3478">
        <v>41</v>
      </c>
      <c r="H3478">
        <v>982</v>
      </c>
      <c r="I3478">
        <v>180.41</v>
      </c>
      <c r="J3478" t="s">
        <v>52</v>
      </c>
      <c r="K3478">
        <v>1500</v>
      </c>
      <c r="L3478">
        <v>800</v>
      </c>
      <c r="M3478" t="s">
        <v>27</v>
      </c>
    </row>
    <row r="3479" spans="1:13" x14ac:dyDescent="0.4">
      <c r="A3479">
        <v>103478</v>
      </c>
      <c r="B3479" s="1">
        <v>45662.06527777778</v>
      </c>
      <c r="C3479" t="s">
        <v>23</v>
      </c>
      <c r="D3479" t="s">
        <v>43</v>
      </c>
      <c r="E3479" t="s">
        <v>15</v>
      </c>
      <c r="F3479" t="s">
        <v>37</v>
      </c>
      <c r="G3479">
        <v>26</v>
      </c>
      <c r="H3479">
        <v>789</v>
      </c>
      <c r="I3479">
        <v>2384.9299999999998</v>
      </c>
      <c r="J3479" t="s">
        <v>51</v>
      </c>
      <c r="K3479">
        <v>1800</v>
      </c>
      <c r="L3479">
        <v>900</v>
      </c>
      <c r="M3479" t="s">
        <v>38</v>
      </c>
    </row>
    <row r="3480" spans="1:13" x14ac:dyDescent="0.4">
      <c r="A3480">
        <v>103479</v>
      </c>
      <c r="B3480" s="1">
        <v>45802.25277777778</v>
      </c>
      <c r="C3480" t="s">
        <v>13</v>
      </c>
      <c r="D3480" t="s">
        <v>28</v>
      </c>
      <c r="E3480" t="s">
        <v>31</v>
      </c>
      <c r="F3480" t="s">
        <v>32</v>
      </c>
      <c r="G3480">
        <v>50</v>
      </c>
      <c r="H3480">
        <v>753</v>
      </c>
      <c r="I3480">
        <v>373.31</v>
      </c>
      <c r="J3480" t="s">
        <v>30</v>
      </c>
      <c r="K3480">
        <v>450</v>
      </c>
      <c r="L3480">
        <v>200</v>
      </c>
      <c r="M3480" t="s">
        <v>33</v>
      </c>
    </row>
    <row r="3481" spans="1:13" x14ac:dyDescent="0.4">
      <c r="A3481">
        <v>103480</v>
      </c>
      <c r="B3481" s="1">
        <v>45758.030555555553</v>
      </c>
      <c r="C3481" t="s">
        <v>19</v>
      </c>
      <c r="D3481" t="s">
        <v>40</v>
      </c>
      <c r="E3481" t="s">
        <v>31</v>
      </c>
      <c r="F3481" t="s">
        <v>16</v>
      </c>
      <c r="G3481">
        <v>28</v>
      </c>
      <c r="H3481">
        <v>1100</v>
      </c>
      <c r="I3481">
        <v>516.85</v>
      </c>
      <c r="J3481" t="s">
        <v>41</v>
      </c>
      <c r="K3481">
        <v>5500</v>
      </c>
      <c r="L3481">
        <v>3500</v>
      </c>
      <c r="M3481" t="s">
        <v>18</v>
      </c>
    </row>
    <row r="3482" spans="1:13" x14ac:dyDescent="0.4">
      <c r="A3482">
        <v>103481</v>
      </c>
      <c r="B3482" s="1">
        <v>45821.420138888891</v>
      </c>
      <c r="C3482" t="s">
        <v>39</v>
      </c>
      <c r="D3482" t="s">
        <v>14</v>
      </c>
      <c r="E3482" t="s">
        <v>15</v>
      </c>
      <c r="F3482" t="s">
        <v>16</v>
      </c>
      <c r="G3482">
        <v>99</v>
      </c>
      <c r="H3482">
        <v>651</v>
      </c>
      <c r="I3482">
        <v>309.24</v>
      </c>
      <c r="J3482" t="s">
        <v>21</v>
      </c>
      <c r="K3482">
        <v>6500</v>
      </c>
      <c r="L3482">
        <v>4200</v>
      </c>
      <c r="M3482" t="s">
        <v>18</v>
      </c>
    </row>
    <row r="3483" spans="1:13" x14ac:dyDescent="0.4">
      <c r="A3483">
        <v>103482</v>
      </c>
      <c r="B3483" s="1">
        <v>45804.776388888888</v>
      </c>
      <c r="C3483" t="s">
        <v>45</v>
      </c>
      <c r="D3483" t="s">
        <v>28</v>
      </c>
      <c r="E3483" t="s">
        <v>15</v>
      </c>
      <c r="F3483" t="s">
        <v>37</v>
      </c>
      <c r="G3483">
        <v>89</v>
      </c>
      <c r="H3483">
        <v>738</v>
      </c>
      <c r="I3483">
        <v>455.78</v>
      </c>
      <c r="J3483" t="s">
        <v>30</v>
      </c>
      <c r="K3483">
        <v>450</v>
      </c>
      <c r="L3483">
        <v>200</v>
      </c>
      <c r="M3483" t="s">
        <v>38</v>
      </c>
    </row>
    <row r="3484" spans="1:13" x14ac:dyDescent="0.4">
      <c r="A3484">
        <v>103483</v>
      </c>
      <c r="B3484" s="1">
        <v>45721.509027777778</v>
      </c>
      <c r="C3484" t="s">
        <v>50</v>
      </c>
      <c r="D3484" t="s">
        <v>43</v>
      </c>
      <c r="E3484" t="s">
        <v>29</v>
      </c>
      <c r="F3484" t="s">
        <v>16</v>
      </c>
      <c r="G3484">
        <v>20</v>
      </c>
      <c r="H3484">
        <v>1151</v>
      </c>
      <c r="I3484">
        <v>997.41</v>
      </c>
      <c r="J3484" t="s">
        <v>44</v>
      </c>
      <c r="K3484">
        <v>4500</v>
      </c>
      <c r="L3484">
        <v>2500</v>
      </c>
      <c r="M3484" t="s">
        <v>18</v>
      </c>
    </row>
    <row r="3485" spans="1:13" x14ac:dyDescent="0.4">
      <c r="A3485">
        <v>103484</v>
      </c>
      <c r="B3485" s="1">
        <v>45748.977083333331</v>
      </c>
      <c r="C3485" t="s">
        <v>34</v>
      </c>
      <c r="D3485" t="s">
        <v>24</v>
      </c>
      <c r="E3485" t="s">
        <v>15</v>
      </c>
      <c r="F3485" t="s">
        <v>32</v>
      </c>
      <c r="G3485">
        <v>37</v>
      </c>
      <c r="H3485">
        <v>546</v>
      </c>
      <c r="I3485">
        <v>616.04999999999995</v>
      </c>
      <c r="J3485" t="s">
        <v>26</v>
      </c>
      <c r="K3485">
        <v>45000</v>
      </c>
      <c r="L3485">
        <v>32000</v>
      </c>
      <c r="M3485" t="s">
        <v>33</v>
      </c>
    </row>
    <row r="3486" spans="1:13" x14ac:dyDescent="0.4">
      <c r="A3486">
        <v>103485</v>
      </c>
      <c r="B3486" s="1">
        <v>45774.713888888888</v>
      </c>
      <c r="C3486" t="s">
        <v>19</v>
      </c>
      <c r="D3486" t="s">
        <v>46</v>
      </c>
      <c r="E3486" t="s">
        <v>29</v>
      </c>
      <c r="F3486" t="s">
        <v>20</v>
      </c>
      <c r="G3486">
        <v>35</v>
      </c>
      <c r="H3486">
        <v>1143</v>
      </c>
      <c r="I3486">
        <v>352.38</v>
      </c>
      <c r="J3486" t="s">
        <v>53</v>
      </c>
      <c r="K3486">
        <v>15000</v>
      </c>
      <c r="L3486">
        <v>9500</v>
      </c>
      <c r="M3486" t="s">
        <v>22</v>
      </c>
    </row>
    <row r="3487" spans="1:13" x14ac:dyDescent="0.4">
      <c r="A3487">
        <v>103486</v>
      </c>
      <c r="B3487" s="1">
        <v>46011.520138888889</v>
      </c>
      <c r="C3487" t="s">
        <v>42</v>
      </c>
      <c r="D3487" t="s">
        <v>40</v>
      </c>
      <c r="E3487" t="s">
        <v>29</v>
      </c>
      <c r="F3487" t="s">
        <v>25</v>
      </c>
      <c r="G3487">
        <v>61</v>
      </c>
      <c r="H3487">
        <v>436</v>
      </c>
      <c r="I3487">
        <v>1394.59</v>
      </c>
      <c r="J3487" t="s">
        <v>52</v>
      </c>
      <c r="K3487">
        <v>1500</v>
      </c>
      <c r="L3487">
        <v>800</v>
      </c>
      <c r="M3487" t="s">
        <v>27</v>
      </c>
    </row>
    <row r="3488" spans="1:13" x14ac:dyDescent="0.4">
      <c r="A3488">
        <v>103487</v>
      </c>
      <c r="B3488" s="1">
        <v>45924.951388888891</v>
      </c>
      <c r="C3488" t="s">
        <v>19</v>
      </c>
      <c r="D3488" t="s">
        <v>46</v>
      </c>
      <c r="E3488" t="s">
        <v>31</v>
      </c>
      <c r="F3488" t="s">
        <v>25</v>
      </c>
      <c r="G3488">
        <v>45</v>
      </c>
      <c r="H3488">
        <v>959</v>
      </c>
      <c r="I3488">
        <v>425.12</v>
      </c>
      <c r="J3488" t="s">
        <v>53</v>
      </c>
      <c r="K3488">
        <v>15000</v>
      </c>
      <c r="L3488">
        <v>9500</v>
      </c>
      <c r="M3488" t="s">
        <v>27</v>
      </c>
    </row>
    <row r="3489" spans="1:13" x14ac:dyDescent="0.4">
      <c r="A3489">
        <v>103488</v>
      </c>
      <c r="B3489" s="1">
        <v>45967.692361111112</v>
      </c>
      <c r="C3489" t="s">
        <v>34</v>
      </c>
      <c r="D3489" t="s">
        <v>24</v>
      </c>
      <c r="E3489" t="s">
        <v>29</v>
      </c>
      <c r="F3489" t="s">
        <v>16</v>
      </c>
      <c r="G3489">
        <v>97</v>
      </c>
      <c r="H3489">
        <v>840</v>
      </c>
      <c r="I3489">
        <v>959.97</v>
      </c>
      <c r="J3489" t="s">
        <v>60</v>
      </c>
      <c r="K3489">
        <v>25000</v>
      </c>
      <c r="L3489">
        <v>18000</v>
      </c>
      <c r="M3489" t="s">
        <v>18</v>
      </c>
    </row>
    <row r="3490" spans="1:13" x14ac:dyDescent="0.4">
      <c r="A3490">
        <v>103489</v>
      </c>
      <c r="B3490" s="1">
        <v>45830.556944444441</v>
      </c>
      <c r="C3490" t="s">
        <v>34</v>
      </c>
      <c r="D3490" t="s">
        <v>46</v>
      </c>
      <c r="E3490" t="s">
        <v>15</v>
      </c>
      <c r="F3490" t="s">
        <v>20</v>
      </c>
      <c r="G3490">
        <v>57</v>
      </c>
      <c r="H3490">
        <v>303</v>
      </c>
      <c r="I3490">
        <v>484.46</v>
      </c>
      <c r="J3490" t="s">
        <v>47</v>
      </c>
      <c r="K3490">
        <v>4500</v>
      </c>
      <c r="L3490">
        <v>2800</v>
      </c>
      <c r="M3490" t="s">
        <v>22</v>
      </c>
    </row>
    <row r="3491" spans="1:13" x14ac:dyDescent="0.4">
      <c r="A3491">
        <v>103490</v>
      </c>
      <c r="B3491" s="1">
        <v>45704.627083333333</v>
      </c>
      <c r="C3491" t="s">
        <v>39</v>
      </c>
      <c r="D3491" t="s">
        <v>24</v>
      </c>
      <c r="E3491" t="s">
        <v>29</v>
      </c>
      <c r="F3491" t="s">
        <v>25</v>
      </c>
      <c r="G3491">
        <v>56</v>
      </c>
      <c r="H3491">
        <v>999</v>
      </c>
      <c r="I3491">
        <v>460.66</v>
      </c>
      <c r="J3491" t="s">
        <v>59</v>
      </c>
      <c r="K3491">
        <v>3500</v>
      </c>
      <c r="L3491">
        <v>2200</v>
      </c>
      <c r="M3491" t="s">
        <v>27</v>
      </c>
    </row>
    <row r="3492" spans="1:13" x14ac:dyDescent="0.4">
      <c r="A3492">
        <v>103491</v>
      </c>
      <c r="B3492" s="1">
        <v>45797.773611111108</v>
      </c>
      <c r="C3492" t="s">
        <v>19</v>
      </c>
      <c r="D3492" t="s">
        <v>24</v>
      </c>
      <c r="E3492" t="s">
        <v>15</v>
      </c>
      <c r="F3492" t="s">
        <v>25</v>
      </c>
      <c r="G3492">
        <v>42</v>
      </c>
      <c r="H3492">
        <v>1067</v>
      </c>
      <c r="I3492">
        <v>1154.6400000000001</v>
      </c>
      <c r="J3492" t="s">
        <v>59</v>
      </c>
      <c r="K3492">
        <v>3500</v>
      </c>
      <c r="L3492">
        <v>2200</v>
      </c>
      <c r="M3492" t="s">
        <v>27</v>
      </c>
    </row>
    <row r="3493" spans="1:13" x14ac:dyDescent="0.4">
      <c r="A3493">
        <v>103492</v>
      </c>
      <c r="B3493" s="1">
        <v>45903.486805555556</v>
      </c>
      <c r="C3493" t="s">
        <v>23</v>
      </c>
      <c r="D3493" t="s">
        <v>43</v>
      </c>
      <c r="E3493" t="s">
        <v>15</v>
      </c>
      <c r="F3493" t="s">
        <v>25</v>
      </c>
      <c r="G3493">
        <v>66</v>
      </c>
      <c r="H3493">
        <v>610</v>
      </c>
      <c r="I3493">
        <v>1483.35</v>
      </c>
      <c r="J3493" t="s">
        <v>61</v>
      </c>
      <c r="K3493">
        <v>2800</v>
      </c>
      <c r="L3493">
        <v>1500</v>
      </c>
      <c r="M3493" t="s">
        <v>27</v>
      </c>
    </row>
    <row r="3494" spans="1:13" x14ac:dyDescent="0.4">
      <c r="A3494">
        <v>103493</v>
      </c>
      <c r="B3494" s="1">
        <v>45806.724999999999</v>
      </c>
      <c r="C3494" t="s">
        <v>34</v>
      </c>
      <c r="D3494" t="s">
        <v>28</v>
      </c>
      <c r="E3494" t="s">
        <v>15</v>
      </c>
      <c r="F3494" t="s">
        <v>25</v>
      </c>
      <c r="G3494">
        <v>55</v>
      </c>
      <c r="H3494">
        <v>1021</v>
      </c>
      <c r="I3494">
        <v>325.52</v>
      </c>
      <c r="J3494" t="s">
        <v>54</v>
      </c>
      <c r="K3494">
        <v>2500</v>
      </c>
      <c r="L3494">
        <v>1500</v>
      </c>
      <c r="M3494" t="s">
        <v>27</v>
      </c>
    </row>
    <row r="3495" spans="1:13" x14ac:dyDescent="0.4">
      <c r="A3495">
        <v>103494</v>
      </c>
      <c r="B3495" s="1">
        <v>45903.481944444444</v>
      </c>
      <c r="C3495" t="s">
        <v>50</v>
      </c>
      <c r="D3495" t="s">
        <v>46</v>
      </c>
      <c r="E3495" t="s">
        <v>29</v>
      </c>
      <c r="F3495" t="s">
        <v>32</v>
      </c>
      <c r="G3495">
        <v>1</v>
      </c>
      <c r="H3495">
        <v>1016</v>
      </c>
      <c r="I3495">
        <v>265.3</v>
      </c>
      <c r="J3495" t="s">
        <v>53</v>
      </c>
      <c r="K3495">
        <v>15000</v>
      </c>
      <c r="L3495">
        <v>9500</v>
      </c>
      <c r="M3495" t="s">
        <v>33</v>
      </c>
    </row>
    <row r="3496" spans="1:13" x14ac:dyDescent="0.4">
      <c r="A3496">
        <v>103495</v>
      </c>
      <c r="B3496" s="1">
        <v>45662.481249999997</v>
      </c>
      <c r="C3496" t="s">
        <v>23</v>
      </c>
      <c r="D3496" t="s">
        <v>40</v>
      </c>
      <c r="E3496" t="s">
        <v>29</v>
      </c>
      <c r="F3496" t="s">
        <v>25</v>
      </c>
      <c r="G3496">
        <v>50</v>
      </c>
      <c r="H3496">
        <v>383</v>
      </c>
      <c r="I3496">
        <v>1699.39</v>
      </c>
      <c r="J3496" t="s">
        <v>41</v>
      </c>
      <c r="K3496">
        <v>5500</v>
      </c>
      <c r="L3496">
        <v>3500</v>
      </c>
      <c r="M3496" t="s">
        <v>27</v>
      </c>
    </row>
    <row r="3497" spans="1:13" x14ac:dyDescent="0.4">
      <c r="A3497">
        <v>103496</v>
      </c>
      <c r="B3497" s="1">
        <v>45841.709722222222</v>
      </c>
      <c r="C3497" t="s">
        <v>42</v>
      </c>
      <c r="D3497" t="s">
        <v>24</v>
      </c>
      <c r="E3497" t="s">
        <v>31</v>
      </c>
      <c r="F3497" t="s">
        <v>20</v>
      </c>
      <c r="G3497">
        <v>80</v>
      </c>
      <c r="H3497">
        <v>741</v>
      </c>
      <c r="I3497">
        <v>1162.46</v>
      </c>
      <c r="J3497" t="s">
        <v>26</v>
      </c>
      <c r="K3497">
        <v>45000</v>
      </c>
      <c r="L3497">
        <v>32000</v>
      </c>
      <c r="M3497" t="s">
        <v>22</v>
      </c>
    </row>
    <row r="3498" spans="1:13" x14ac:dyDescent="0.4">
      <c r="A3498">
        <v>103497</v>
      </c>
      <c r="B3498" s="1">
        <v>45677.401388888888</v>
      </c>
      <c r="C3498" t="s">
        <v>48</v>
      </c>
      <c r="D3498" t="s">
        <v>46</v>
      </c>
      <c r="E3498" t="s">
        <v>31</v>
      </c>
      <c r="F3498" t="s">
        <v>37</v>
      </c>
      <c r="G3498">
        <v>37</v>
      </c>
      <c r="H3498">
        <v>751</v>
      </c>
      <c r="I3498">
        <v>535.62</v>
      </c>
      <c r="J3498" t="s">
        <v>47</v>
      </c>
      <c r="K3498">
        <v>4500</v>
      </c>
      <c r="L3498">
        <v>2800</v>
      </c>
      <c r="M3498" t="s">
        <v>38</v>
      </c>
    </row>
    <row r="3499" spans="1:13" x14ac:dyDescent="0.4">
      <c r="A3499">
        <v>103498</v>
      </c>
      <c r="B3499" s="1">
        <v>45703.056944444441</v>
      </c>
      <c r="C3499" t="s">
        <v>19</v>
      </c>
      <c r="D3499" t="s">
        <v>55</v>
      </c>
      <c r="E3499" t="s">
        <v>31</v>
      </c>
      <c r="F3499" t="s">
        <v>25</v>
      </c>
      <c r="G3499">
        <v>72</v>
      </c>
      <c r="H3499">
        <v>344</v>
      </c>
      <c r="I3499">
        <v>674.19</v>
      </c>
      <c r="J3499" t="s">
        <v>57</v>
      </c>
      <c r="K3499">
        <v>600</v>
      </c>
      <c r="L3499">
        <v>350</v>
      </c>
      <c r="M3499" t="s">
        <v>27</v>
      </c>
    </row>
    <row r="3500" spans="1:13" x14ac:dyDescent="0.4">
      <c r="A3500">
        <v>103499</v>
      </c>
      <c r="B3500" s="1">
        <v>45669.797222222223</v>
      </c>
      <c r="C3500" t="s">
        <v>50</v>
      </c>
      <c r="D3500" t="s">
        <v>14</v>
      </c>
      <c r="E3500" t="s">
        <v>29</v>
      </c>
      <c r="F3500" t="s">
        <v>20</v>
      </c>
      <c r="G3500">
        <v>78</v>
      </c>
      <c r="H3500">
        <v>449</v>
      </c>
      <c r="I3500">
        <v>338.91</v>
      </c>
      <c r="J3500" t="s">
        <v>21</v>
      </c>
      <c r="K3500">
        <v>6500</v>
      </c>
      <c r="L3500">
        <v>4200</v>
      </c>
      <c r="M3500" t="s">
        <v>22</v>
      </c>
    </row>
    <row r="3501" spans="1:13" x14ac:dyDescent="0.4">
      <c r="A3501">
        <v>103500</v>
      </c>
      <c r="B3501" s="1">
        <v>45727.224305555559</v>
      </c>
      <c r="C3501" t="s">
        <v>34</v>
      </c>
      <c r="D3501" t="s">
        <v>28</v>
      </c>
      <c r="E3501" t="s">
        <v>29</v>
      </c>
      <c r="F3501" t="s">
        <v>25</v>
      </c>
      <c r="G3501">
        <v>27</v>
      </c>
      <c r="H3501">
        <v>676</v>
      </c>
      <c r="I3501">
        <v>1179.92</v>
      </c>
      <c r="J3501" t="s">
        <v>30</v>
      </c>
      <c r="K3501">
        <v>450</v>
      </c>
      <c r="L3501">
        <v>200</v>
      </c>
      <c r="M3501" t="s">
        <v>27</v>
      </c>
    </row>
    <row r="3502" spans="1:13" x14ac:dyDescent="0.4">
      <c r="A3502">
        <v>103501</v>
      </c>
      <c r="B3502" s="1">
        <v>45674.036805555559</v>
      </c>
      <c r="C3502" t="s">
        <v>34</v>
      </c>
      <c r="D3502" t="s">
        <v>55</v>
      </c>
      <c r="E3502" t="s">
        <v>29</v>
      </c>
      <c r="F3502" t="s">
        <v>25</v>
      </c>
      <c r="G3502">
        <v>12</v>
      </c>
      <c r="H3502">
        <v>522</v>
      </c>
      <c r="I3502">
        <v>1246.24</v>
      </c>
      <c r="J3502" t="s">
        <v>57</v>
      </c>
      <c r="K3502">
        <v>600</v>
      </c>
      <c r="L3502">
        <v>350</v>
      </c>
      <c r="M3502" t="s">
        <v>27</v>
      </c>
    </row>
    <row r="3503" spans="1:13" x14ac:dyDescent="0.4">
      <c r="A3503">
        <v>103502</v>
      </c>
      <c r="B3503" s="1">
        <v>45804.263888888891</v>
      </c>
      <c r="C3503" t="s">
        <v>34</v>
      </c>
      <c r="D3503" t="s">
        <v>46</v>
      </c>
      <c r="E3503" t="s">
        <v>31</v>
      </c>
      <c r="F3503" t="s">
        <v>37</v>
      </c>
      <c r="G3503">
        <v>7</v>
      </c>
      <c r="H3503">
        <v>1038</v>
      </c>
      <c r="I3503">
        <v>801.75</v>
      </c>
      <c r="J3503" t="s">
        <v>47</v>
      </c>
      <c r="K3503">
        <v>4500</v>
      </c>
      <c r="L3503">
        <v>2800</v>
      </c>
      <c r="M3503" t="s">
        <v>38</v>
      </c>
    </row>
    <row r="3504" spans="1:13" x14ac:dyDescent="0.4">
      <c r="A3504">
        <v>103503</v>
      </c>
      <c r="B3504" s="1">
        <v>45811.933333333334</v>
      </c>
      <c r="C3504" t="s">
        <v>34</v>
      </c>
      <c r="D3504" t="s">
        <v>35</v>
      </c>
      <c r="E3504" t="s">
        <v>31</v>
      </c>
      <c r="F3504" t="s">
        <v>25</v>
      </c>
      <c r="G3504">
        <v>22</v>
      </c>
      <c r="H3504">
        <v>1156</v>
      </c>
      <c r="I3504">
        <v>639.14</v>
      </c>
      <c r="J3504" t="s">
        <v>36</v>
      </c>
      <c r="K3504">
        <v>12000</v>
      </c>
      <c r="L3504">
        <v>8000</v>
      </c>
      <c r="M3504" t="s">
        <v>27</v>
      </c>
    </row>
    <row r="3505" spans="1:13" x14ac:dyDescent="0.4">
      <c r="A3505">
        <v>103504</v>
      </c>
      <c r="B3505" s="1">
        <v>45961.01458333333</v>
      </c>
      <c r="C3505" t="s">
        <v>42</v>
      </c>
      <c r="D3505" t="s">
        <v>46</v>
      </c>
      <c r="E3505" t="s">
        <v>29</v>
      </c>
      <c r="F3505" t="s">
        <v>16</v>
      </c>
      <c r="G3505">
        <v>88</v>
      </c>
      <c r="H3505">
        <v>1126</v>
      </c>
      <c r="I3505">
        <v>393.7</v>
      </c>
      <c r="J3505" t="s">
        <v>47</v>
      </c>
      <c r="K3505">
        <v>4500</v>
      </c>
      <c r="L3505">
        <v>2800</v>
      </c>
      <c r="M3505" t="s">
        <v>18</v>
      </c>
    </row>
    <row r="3506" spans="1:13" x14ac:dyDescent="0.4">
      <c r="A3506">
        <v>103505</v>
      </c>
      <c r="B3506" s="1">
        <v>45765.379166666666</v>
      </c>
      <c r="C3506" t="s">
        <v>39</v>
      </c>
      <c r="D3506" t="s">
        <v>28</v>
      </c>
      <c r="E3506" t="s">
        <v>31</v>
      </c>
      <c r="F3506" t="s">
        <v>32</v>
      </c>
      <c r="G3506">
        <v>90</v>
      </c>
      <c r="H3506">
        <v>937</v>
      </c>
      <c r="I3506">
        <v>714.98</v>
      </c>
      <c r="J3506" t="s">
        <v>30</v>
      </c>
      <c r="K3506">
        <v>450</v>
      </c>
      <c r="L3506">
        <v>200</v>
      </c>
      <c r="M3506" t="s">
        <v>33</v>
      </c>
    </row>
    <row r="3507" spans="1:13" x14ac:dyDescent="0.4">
      <c r="A3507">
        <v>103506</v>
      </c>
      <c r="B3507" s="1">
        <v>45893.518750000003</v>
      </c>
      <c r="C3507" t="s">
        <v>13</v>
      </c>
      <c r="D3507" t="s">
        <v>43</v>
      </c>
      <c r="E3507" t="s">
        <v>15</v>
      </c>
      <c r="F3507" t="s">
        <v>25</v>
      </c>
      <c r="G3507">
        <v>19</v>
      </c>
      <c r="H3507">
        <v>311</v>
      </c>
      <c r="I3507">
        <v>485.38</v>
      </c>
      <c r="J3507" t="s">
        <v>51</v>
      </c>
      <c r="K3507">
        <v>1800</v>
      </c>
      <c r="L3507">
        <v>900</v>
      </c>
      <c r="M3507" t="s">
        <v>27</v>
      </c>
    </row>
    <row r="3508" spans="1:13" x14ac:dyDescent="0.4">
      <c r="A3508">
        <v>103507</v>
      </c>
      <c r="B3508" s="1">
        <v>45965.337500000001</v>
      </c>
      <c r="C3508" t="s">
        <v>50</v>
      </c>
      <c r="D3508" t="s">
        <v>40</v>
      </c>
      <c r="E3508" t="s">
        <v>15</v>
      </c>
      <c r="F3508" t="s">
        <v>25</v>
      </c>
      <c r="G3508">
        <v>9</v>
      </c>
      <c r="H3508">
        <v>599</v>
      </c>
      <c r="I3508">
        <v>365.04</v>
      </c>
      <c r="J3508" t="s">
        <v>41</v>
      </c>
      <c r="K3508">
        <v>5500</v>
      </c>
      <c r="L3508">
        <v>3500</v>
      </c>
      <c r="M3508" t="s">
        <v>27</v>
      </c>
    </row>
    <row r="3509" spans="1:13" x14ac:dyDescent="0.4">
      <c r="A3509">
        <v>103508</v>
      </c>
      <c r="B3509" s="1">
        <v>46009.618750000001</v>
      </c>
      <c r="C3509" t="s">
        <v>13</v>
      </c>
      <c r="D3509" t="s">
        <v>14</v>
      </c>
      <c r="E3509" t="s">
        <v>15</v>
      </c>
      <c r="F3509" t="s">
        <v>32</v>
      </c>
      <c r="G3509">
        <v>56</v>
      </c>
      <c r="H3509">
        <v>575</v>
      </c>
      <c r="I3509">
        <v>315.77999999999997</v>
      </c>
      <c r="J3509" t="s">
        <v>21</v>
      </c>
      <c r="K3509">
        <v>6500</v>
      </c>
      <c r="L3509">
        <v>4200</v>
      </c>
      <c r="M3509" t="s">
        <v>33</v>
      </c>
    </row>
    <row r="3510" spans="1:13" x14ac:dyDescent="0.4">
      <c r="A3510">
        <v>103509</v>
      </c>
      <c r="B3510" s="1">
        <v>45727.981944444444</v>
      </c>
      <c r="C3510" t="s">
        <v>45</v>
      </c>
      <c r="D3510" t="s">
        <v>46</v>
      </c>
      <c r="E3510" t="s">
        <v>31</v>
      </c>
      <c r="F3510" t="s">
        <v>32</v>
      </c>
      <c r="G3510">
        <v>82</v>
      </c>
      <c r="H3510">
        <v>663</v>
      </c>
      <c r="I3510">
        <v>645.94000000000005</v>
      </c>
      <c r="J3510" t="s">
        <v>53</v>
      </c>
      <c r="K3510">
        <v>15000</v>
      </c>
      <c r="L3510">
        <v>9500</v>
      </c>
      <c r="M3510" t="s">
        <v>33</v>
      </c>
    </row>
    <row r="3511" spans="1:13" x14ac:dyDescent="0.4">
      <c r="A3511">
        <v>103510</v>
      </c>
      <c r="B3511" s="1">
        <v>45840.720138888886</v>
      </c>
      <c r="C3511" t="s">
        <v>13</v>
      </c>
      <c r="D3511" t="s">
        <v>43</v>
      </c>
      <c r="E3511" t="s">
        <v>31</v>
      </c>
      <c r="F3511" t="s">
        <v>20</v>
      </c>
      <c r="G3511">
        <v>85</v>
      </c>
      <c r="H3511">
        <v>941</v>
      </c>
      <c r="I3511">
        <v>368.53</v>
      </c>
      <c r="J3511" t="s">
        <v>61</v>
      </c>
      <c r="K3511">
        <v>2800</v>
      </c>
      <c r="L3511">
        <v>1500</v>
      </c>
      <c r="M3511" t="s">
        <v>22</v>
      </c>
    </row>
    <row r="3512" spans="1:13" x14ac:dyDescent="0.4">
      <c r="A3512">
        <v>103511</v>
      </c>
      <c r="B3512" s="1">
        <v>45907.289583333331</v>
      </c>
      <c r="C3512" t="s">
        <v>34</v>
      </c>
      <c r="D3512" t="s">
        <v>28</v>
      </c>
      <c r="E3512" t="s">
        <v>31</v>
      </c>
      <c r="F3512" t="s">
        <v>25</v>
      </c>
      <c r="G3512">
        <v>87</v>
      </c>
      <c r="H3512">
        <v>1023</v>
      </c>
      <c r="I3512">
        <v>435.8</v>
      </c>
      <c r="J3512" t="s">
        <v>30</v>
      </c>
      <c r="K3512">
        <v>450</v>
      </c>
      <c r="L3512">
        <v>200</v>
      </c>
      <c r="M3512" t="s">
        <v>27</v>
      </c>
    </row>
    <row r="3513" spans="1:13" x14ac:dyDescent="0.4">
      <c r="A3513">
        <v>103512</v>
      </c>
      <c r="B3513" s="1">
        <v>45885.058333333334</v>
      </c>
      <c r="C3513" t="s">
        <v>50</v>
      </c>
      <c r="D3513" t="s">
        <v>35</v>
      </c>
      <c r="E3513" t="s">
        <v>29</v>
      </c>
      <c r="F3513" t="s">
        <v>16</v>
      </c>
      <c r="G3513">
        <v>99</v>
      </c>
      <c r="H3513">
        <v>662</v>
      </c>
      <c r="I3513">
        <v>586.48</v>
      </c>
      <c r="J3513" t="s">
        <v>49</v>
      </c>
      <c r="K3513">
        <v>8500</v>
      </c>
      <c r="L3513">
        <v>5500</v>
      </c>
      <c r="M3513" t="s">
        <v>18</v>
      </c>
    </row>
    <row r="3514" spans="1:13" x14ac:dyDescent="0.4">
      <c r="A3514">
        <v>103513</v>
      </c>
      <c r="B3514" s="1">
        <v>45759.561805555553</v>
      </c>
      <c r="C3514" t="s">
        <v>13</v>
      </c>
      <c r="D3514" t="s">
        <v>14</v>
      </c>
      <c r="E3514" t="s">
        <v>31</v>
      </c>
      <c r="F3514" t="s">
        <v>16</v>
      </c>
      <c r="G3514">
        <v>12</v>
      </c>
      <c r="H3514">
        <v>701</v>
      </c>
      <c r="I3514">
        <v>960.6</v>
      </c>
      <c r="J3514" t="s">
        <v>21</v>
      </c>
      <c r="K3514">
        <v>6500</v>
      </c>
      <c r="L3514">
        <v>4200</v>
      </c>
      <c r="M3514" t="s">
        <v>18</v>
      </c>
    </row>
    <row r="3515" spans="1:13" x14ac:dyDescent="0.4">
      <c r="A3515">
        <v>103514</v>
      </c>
      <c r="B3515" s="1">
        <v>45732.797222222223</v>
      </c>
      <c r="C3515" t="s">
        <v>39</v>
      </c>
      <c r="D3515" t="s">
        <v>35</v>
      </c>
      <c r="E3515" t="s">
        <v>15</v>
      </c>
      <c r="F3515" t="s">
        <v>20</v>
      </c>
      <c r="G3515">
        <v>28</v>
      </c>
      <c r="H3515">
        <v>1029</v>
      </c>
      <c r="I3515">
        <v>710.08</v>
      </c>
      <c r="J3515" t="s">
        <v>36</v>
      </c>
      <c r="K3515">
        <v>12000</v>
      </c>
      <c r="L3515">
        <v>8000</v>
      </c>
      <c r="M3515" t="s">
        <v>22</v>
      </c>
    </row>
    <row r="3516" spans="1:13" x14ac:dyDescent="0.4">
      <c r="A3516">
        <v>103515</v>
      </c>
      <c r="B3516" s="1">
        <v>45873.200694444444</v>
      </c>
      <c r="C3516" t="s">
        <v>13</v>
      </c>
      <c r="D3516" t="s">
        <v>55</v>
      </c>
      <c r="E3516" t="s">
        <v>31</v>
      </c>
      <c r="F3516" t="s">
        <v>16</v>
      </c>
      <c r="G3516">
        <v>27</v>
      </c>
      <c r="H3516">
        <v>665</v>
      </c>
      <c r="I3516">
        <v>1010.55</v>
      </c>
      <c r="J3516" t="s">
        <v>58</v>
      </c>
      <c r="K3516">
        <v>1200</v>
      </c>
      <c r="L3516">
        <v>800</v>
      </c>
      <c r="M3516" t="s">
        <v>18</v>
      </c>
    </row>
    <row r="3517" spans="1:13" x14ac:dyDescent="0.4">
      <c r="A3517">
        <v>103516</v>
      </c>
      <c r="B3517" s="1">
        <v>45860.378472222219</v>
      </c>
      <c r="C3517" t="s">
        <v>13</v>
      </c>
      <c r="D3517" t="s">
        <v>55</v>
      </c>
      <c r="E3517" t="s">
        <v>15</v>
      </c>
      <c r="F3517" t="s">
        <v>20</v>
      </c>
      <c r="G3517">
        <v>24</v>
      </c>
      <c r="H3517">
        <v>488</v>
      </c>
      <c r="I3517">
        <v>557.20000000000005</v>
      </c>
      <c r="J3517" t="s">
        <v>58</v>
      </c>
      <c r="K3517">
        <v>1200</v>
      </c>
      <c r="L3517">
        <v>800</v>
      </c>
      <c r="M3517" t="s">
        <v>22</v>
      </c>
    </row>
    <row r="3518" spans="1:13" x14ac:dyDescent="0.4">
      <c r="A3518">
        <v>103517</v>
      </c>
      <c r="B3518" s="1">
        <v>45849.763194444444</v>
      </c>
      <c r="C3518" t="s">
        <v>48</v>
      </c>
      <c r="D3518" t="s">
        <v>40</v>
      </c>
      <c r="E3518" t="s">
        <v>15</v>
      </c>
      <c r="F3518" t="s">
        <v>25</v>
      </c>
      <c r="G3518">
        <v>87</v>
      </c>
      <c r="H3518">
        <v>720</v>
      </c>
      <c r="I3518">
        <v>1772.18</v>
      </c>
      <c r="J3518" t="s">
        <v>41</v>
      </c>
      <c r="K3518">
        <v>5500</v>
      </c>
      <c r="L3518">
        <v>3500</v>
      </c>
      <c r="M3518" t="s">
        <v>27</v>
      </c>
    </row>
    <row r="3519" spans="1:13" x14ac:dyDescent="0.4">
      <c r="A3519">
        <v>103518</v>
      </c>
      <c r="B3519" s="1">
        <v>45906.928472222222</v>
      </c>
      <c r="C3519" t="s">
        <v>13</v>
      </c>
      <c r="D3519" t="s">
        <v>14</v>
      </c>
      <c r="E3519" t="s">
        <v>31</v>
      </c>
      <c r="F3519" t="s">
        <v>37</v>
      </c>
      <c r="G3519">
        <v>34</v>
      </c>
      <c r="H3519">
        <v>857</v>
      </c>
      <c r="I3519">
        <v>892.49</v>
      </c>
      <c r="J3519" t="s">
        <v>21</v>
      </c>
      <c r="K3519">
        <v>6500</v>
      </c>
      <c r="L3519">
        <v>4200</v>
      </c>
      <c r="M3519" t="s">
        <v>38</v>
      </c>
    </row>
    <row r="3520" spans="1:13" x14ac:dyDescent="0.4">
      <c r="A3520">
        <v>103519</v>
      </c>
      <c r="B3520" s="1">
        <v>45899.289583333331</v>
      </c>
      <c r="C3520" t="s">
        <v>34</v>
      </c>
      <c r="D3520" t="s">
        <v>40</v>
      </c>
      <c r="E3520" t="s">
        <v>15</v>
      </c>
      <c r="F3520" t="s">
        <v>16</v>
      </c>
      <c r="G3520">
        <v>81</v>
      </c>
      <c r="H3520">
        <v>938</v>
      </c>
      <c r="I3520">
        <v>347.05</v>
      </c>
      <c r="J3520" t="s">
        <v>41</v>
      </c>
      <c r="K3520">
        <v>5500</v>
      </c>
      <c r="L3520">
        <v>3500</v>
      </c>
      <c r="M3520" t="s">
        <v>18</v>
      </c>
    </row>
    <row r="3521" spans="1:13" x14ac:dyDescent="0.4">
      <c r="A3521">
        <v>103520</v>
      </c>
      <c r="B3521" s="1">
        <v>45836.243055555555</v>
      </c>
      <c r="C3521" t="s">
        <v>45</v>
      </c>
      <c r="D3521" t="s">
        <v>46</v>
      </c>
      <c r="E3521" t="s">
        <v>29</v>
      </c>
      <c r="F3521" t="s">
        <v>25</v>
      </c>
      <c r="G3521">
        <v>7</v>
      </c>
      <c r="H3521">
        <v>794</v>
      </c>
      <c r="I3521">
        <v>529.91</v>
      </c>
      <c r="J3521" t="s">
        <v>53</v>
      </c>
      <c r="K3521">
        <v>15000</v>
      </c>
      <c r="L3521">
        <v>9500</v>
      </c>
      <c r="M3521" t="s">
        <v>27</v>
      </c>
    </row>
    <row r="3522" spans="1:13" x14ac:dyDescent="0.4">
      <c r="A3522">
        <v>103521</v>
      </c>
      <c r="B3522" s="1">
        <v>45876.936111111114</v>
      </c>
      <c r="C3522" t="s">
        <v>23</v>
      </c>
      <c r="D3522" t="s">
        <v>40</v>
      </c>
      <c r="E3522" t="s">
        <v>29</v>
      </c>
      <c r="F3522" t="s">
        <v>25</v>
      </c>
      <c r="G3522">
        <v>31</v>
      </c>
      <c r="H3522">
        <v>609</v>
      </c>
      <c r="I3522">
        <v>911.84</v>
      </c>
      <c r="J3522" t="s">
        <v>52</v>
      </c>
      <c r="K3522">
        <v>1500</v>
      </c>
      <c r="L3522">
        <v>800</v>
      </c>
      <c r="M3522" t="s">
        <v>27</v>
      </c>
    </row>
    <row r="3523" spans="1:13" x14ac:dyDescent="0.4">
      <c r="A3523">
        <v>103522</v>
      </c>
      <c r="B3523" s="1">
        <v>45739.083333333336</v>
      </c>
      <c r="C3523" t="s">
        <v>42</v>
      </c>
      <c r="D3523" t="s">
        <v>35</v>
      </c>
      <c r="E3523" t="s">
        <v>29</v>
      </c>
      <c r="F3523" t="s">
        <v>37</v>
      </c>
      <c r="G3523">
        <v>13</v>
      </c>
      <c r="H3523">
        <v>323</v>
      </c>
      <c r="I3523">
        <v>1013.32</v>
      </c>
      <c r="J3523" t="s">
        <v>49</v>
      </c>
      <c r="K3523">
        <v>8500</v>
      </c>
      <c r="L3523">
        <v>5500</v>
      </c>
      <c r="M3523" t="s">
        <v>38</v>
      </c>
    </row>
    <row r="3524" spans="1:13" x14ac:dyDescent="0.4">
      <c r="A3524">
        <v>103523</v>
      </c>
      <c r="B3524" s="1">
        <v>45749.942361111112</v>
      </c>
      <c r="C3524" t="s">
        <v>48</v>
      </c>
      <c r="D3524" t="s">
        <v>28</v>
      </c>
      <c r="E3524" t="s">
        <v>31</v>
      </c>
      <c r="F3524" t="s">
        <v>37</v>
      </c>
      <c r="G3524">
        <v>18</v>
      </c>
      <c r="H3524">
        <v>337</v>
      </c>
      <c r="I3524">
        <v>476.66</v>
      </c>
      <c r="J3524" t="s">
        <v>30</v>
      </c>
      <c r="K3524">
        <v>450</v>
      </c>
      <c r="L3524">
        <v>200</v>
      </c>
      <c r="M3524" t="s">
        <v>38</v>
      </c>
    </row>
    <row r="3525" spans="1:13" x14ac:dyDescent="0.4">
      <c r="A3525">
        <v>103524</v>
      </c>
      <c r="B3525" s="1">
        <v>45832.529166666667</v>
      </c>
      <c r="C3525" t="s">
        <v>23</v>
      </c>
      <c r="D3525" t="s">
        <v>35</v>
      </c>
      <c r="E3525" t="s">
        <v>29</v>
      </c>
      <c r="F3525" t="s">
        <v>25</v>
      </c>
      <c r="G3525">
        <v>37</v>
      </c>
      <c r="H3525">
        <v>730</v>
      </c>
      <c r="I3525">
        <v>343.56</v>
      </c>
      <c r="J3525" t="s">
        <v>49</v>
      </c>
      <c r="K3525">
        <v>8500</v>
      </c>
      <c r="L3525">
        <v>5500</v>
      </c>
      <c r="M3525" t="s">
        <v>27</v>
      </c>
    </row>
    <row r="3526" spans="1:13" x14ac:dyDescent="0.4">
      <c r="A3526">
        <v>103525</v>
      </c>
      <c r="B3526" s="1">
        <v>45896.277777777781</v>
      </c>
      <c r="C3526" t="s">
        <v>34</v>
      </c>
      <c r="D3526" t="s">
        <v>14</v>
      </c>
      <c r="E3526" t="s">
        <v>29</v>
      </c>
      <c r="F3526" t="s">
        <v>37</v>
      </c>
      <c r="G3526">
        <v>1</v>
      </c>
      <c r="H3526">
        <v>666</v>
      </c>
      <c r="I3526">
        <v>620.41999999999996</v>
      </c>
      <c r="J3526" t="s">
        <v>21</v>
      </c>
      <c r="K3526">
        <v>6500</v>
      </c>
      <c r="L3526">
        <v>4200</v>
      </c>
      <c r="M3526" t="s">
        <v>38</v>
      </c>
    </row>
    <row r="3527" spans="1:13" x14ac:dyDescent="0.4">
      <c r="A3527">
        <v>103526</v>
      </c>
      <c r="B3527" s="1">
        <v>45917.059027777781</v>
      </c>
      <c r="C3527" t="s">
        <v>19</v>
      </c>
      <c r="D3527" t="s">
        <v>14</v>
      </c>
      <c r="E3527" t="s">
        <v>15</v>
      </c>
      <c r="F3527" t="s">
        <v>16</v>
      </c>
      <c r="G3527">
        <v>21</v>
      </c>
      <c r="H3527">
        <v>984</v>
      </c>
      <c r="I3527">
        <v>2880.6</v>
      </c>
      <c r="J3527" t="s">
        <v>21</v>
      </c>
      <c r="K3527">
        <v>6500</v>
      </c>
      <c r="L3527">
        <v>4200</v>
      </c>
      <c r="M3527" t="s">
        <v>18</v>
      </c>
    </row>
    <row r="3528" spans="1:13" x14ac:dyDescent="0.4">
      <c r="A3528">
        <v>103527</v>
      </c>
      <c r="B3528" s="1">
        <v>46022.755555555559</v>
      </c>
      <c r="C3528" t="s">
        <v>48</v>
      </c>
      <c r="D3528" t="s">
        <v>55</v>
      </c>
      <c r="E3528" t="s">
        <v>31</v>
      </c>
      <c r="F3528" t="s">
        <v>20</v>
      </c>
      <c r="G3528">
        <v>34</v>
      </c>
      <c r="H3528">
        <v>837</v>
      </c>
      <c r="I3528">
        <v>1175.8599999999999</v>
      </c>
      <c r="J3528" t="s">
        <v>57</v>
      </c>
      <c r="K3528">
        <v>600</v>
      </c>
      <c r="L3528">
        <v>350</v>
      </c>
      <c r="M3528" t="s">
        <v>22</v>
      </c>
    </row>
    <row r="3529" spans="1:13" x14ac:dyDescent="0.4">
      <c r="A3529">
        <v>103528</v>
      </c>
      <c r="B3529" s="1">
        <v>45820.127083333333</v>
      </c>
      <c r="C3529" t="s">
        <v>34</v>
      </c>
      <c r="D3529" t="s">
        <v>46</v>
      </c>
      <c r="E3529" t="s">
        <v>29</v>
      </c>
      <c r="F3529" t="s">
        <v>37</v>
      </c>
      <c r="G3529">
        <v>82</v>
      </c>
      <c r="H3529">
        <v>422</v>
      </c>
      <c r="I3529">
        <v>1947.45</v>
      </c>
      <c r="J3529" t="s">
        <v>47</v>
      </c>
      <c r="K3529">
        <v>4500</v>
      </c>
      <c r="L3529">
        <v>2800</v>
      </c>
      <c r="M3529" t="s">
        <v>38</v>
      </c>
    </row>
    <row r="3530" spans="1:13" x14ac:dyDescent="0.4">
      <c r="A3530">
        <v>103529</v>
      </c>
      <c r="B3530" s="1">
        <v>45705.981944444444</v>
      </c>
      <c r="C3530" t="s">
        <v>23</v>
      </c>
      <c r="D3530" t="s">
        <v>43</v>
      </c>
      <c r="E3530" t="s">
        <v>29</v>
      </c>
      <c r="F3530" t="s">
        <v>37</v>
      </c>
      <c r="G3530">
        <v>93</v>
      </c>
      <c r="H3530">
        <v>526</v>
      </c>
      <c r="I3530">
        <v>1063.74</v>
      </c>
      <c r="J3530" t="s">
        <v>61</v>
      </c>
      <c r="K3530">
        <v>2800</v>
      </c>
      <c r="L3530">
        <v>1500</v>
      </c>
      <c r="M3530" t="s">
        <v>38</v>
      </c>
    </row>
    <row r="3531" spans="1:13" x14ac:dyDescent="0.4">
      <c r="A3531">
        <v>103530</v>
      </c>
      <c r="B3531" s="1">
        <v>45986.022222222222</v>
      </c>
      <c r="C3531" t="s">
        <v>13</v>
      </c>
      <c r="D3531" t="s">
        <v>40</v>
      </c>
      <c r="E3531" t="s">
        <v>29</v>
      </c>
      <c r="F3531" t="s">
        <v>25</v>
      </c>
      <c r="G3531">
        <v>59</v>
      </c>
      <c r="H3531">
        <v>474</v>
      </c>
      <c r="I3531">
        <v>832.79</v>
      </c>
      <c r="J3531" t="s">
        <v>52</v>
      </c>
      <c r="K3531">
        <v>1500</v>
      </c>
      <c r="L3531">
        <v>800</v>
      </c>
      <c r="M3531" t="s">
        <v>27</v>
      </c>
    </row>
    <row r="3532" spans="1:13" x14ac:dyDescent="0.4">
      <c r="A3532">
        <v>103531</v>
      </c>
      <c r="B3532" s="1">
        <v>45985.427777777775</v>
      </c>
      <c r="C3532" t="s">
        <v>48</v>
      </c>
      <c r="D3532" t="s">
        <v>35</v>
      </c>
      <c r="E3532" t="s">
        <v>15</v>
      </c>
      <c r="F3532" t="s">
        <v>32</v>
      </c>
      <c r="G3532">
        <v>98</v>
      </c>
      <c r="H3532">
        <v>536</v>
      </c>
      <c r="I3532">
        <v>1048.83</v>
      </c>
      <c r="J3532" t="s">
        <v>36</v>
      </c>
      <c r="K3532">
        <v>12000</v>
      </c>
      <c r="L3532">
        <v>8000</v>
      </c>
      <c r="M3532" t="s">
        <v>33</v>
      </c>
    </row>
    <row r="3533" spans="1:13" x14ac:dyDescent="0.4">
      <c r="A3533">
        <v>103532</v>
      </c>
      <c r="B3533" s="1">
        <v>45773.042361111111</v>
      </c>
      <c r="C3533" t="s">
        <v>23</v>
      </c>
      <c r="D3533" t="s">
        <v>46</v>
      </c>
      <c r="E3533" t="s">
        <v>31</v>
      </c>
      <c r="F3533" t="s">
        <v>20</v>
      </c>
      <c r="G3533">
        <v>37</v>
      </c>
      <c r="H3533">
        <v>978</v>
      </c>
      <c r="I3533">
        <v>721.04</v>
      </c>
      <c r="J3533" t="s">
        <v>47</v>
      </c>
      <c r="K3533">
        <v>4500</v>
      </c>
      <c r="L3533">
        <v>2800</v>
      </c>
      <c r="M3533" t="s">
        <v>22</v>
      </c>
    </row>
    <row r="3534" spans="1:13" x14ac:dyDescent="0.4">
      <c r="A3534">
        <v>103533</v>
      </c>
      <c r="B3534" s="1">
        <v>45994.07708333333</v>
      </c>
      <c r="C3534" t="s">
        <v>34</v>
      </c>
      <c r="D3534" t="s">
        <v>28</v>
      </c>
      <c r="E3534" t="s">
        <v>31</v>
      </c>
      <c r="F3534" t="s">
        <v>37</v>
      </c>
      <c r="G3534">
        <v>86</v>
      </c>
      <c r="H3534">
        <v>626</v>
      </c>
      <c r="I3534">
        <v>788.82</v>
      </c>
      <c r="J3534" t="s">
        <v>30</v>
      </c>
      <c r="K3534">
        <v>450</v>
      </c>
      <c r="L3534">
        <v>200</v>
      </c>
      <c r="M3534" t="s">
        <v>38</v>
      </c>
    </row>
    <row r="3535" spans="1:13" x14ac:dyDescent="0.4">
      <c r="A3535">
        <v>103534</v>
      </c>
      <c r="B3535" s="1">
        <v>45994.571527777778</v>
      </c>
      <c r="C3535" t="s">
        <v>45</v>
      </c>
      <c r="D3535" t="s">
        <v>14</v>
      </c>
      <c r="E3535" t="s">
        <v>15</v>
      </c>
      <c r="F3535" t="s">
        <v>20</v>
      </c>
      <c r="G3535">
        <v>60</v>
      </c>
      <c r="H3535">
        <v>973</v>
      </c>
      <c r="I3535">
        <v>200.94</v>
      </c>
      <c r="J3535" t="s">
        <v>17</v>
      </c>
      <c r="K3535">
        <v>3200</v>
      </c>
      <c r="L3535">
        <v>2000</v>
      </c>
      <c r="M3535" t="s">
        <v>22</v>
      </c>
    </row>
    <row r="3536" spans="1:13" x14ac:dyDescent="0.4">
      <c r="A3536">
        <v>103535</v>
      </c>
      <c r="B3536" s="1">
        <v>45882.714583333334</v>
      </c>
      <c r="C3536" t="s">
        <v>42</v>
      </c>
      <c r="D3536" t="s">
        <v>43</v>
      </c>
      <c r="E3536" t="s">
        <v>15</v>
      </c>
      <c r="F3536" t="s">
        <v>16</v>
      </c>
      <c r="G3536">
        <v>11</v>
      </c>
      <c r="H3536">
        <v>970</v>
      </c>
      <c r="I3536">
        <v>322.05</v>
      </c>
      <c r="J3536" t="s">
        <v>61</v>
      </c>
      <c r="K3536">
        <v>2800</v>
      </c>
      <c r="L3536">
        <v>1500</v>
      </c>
      <c r="M3536" t="s">
        <v>18</v>
      </c>
    </row>
    <row r="3537" spans="1:13" x14ac:dyDescent="0.4">
      <c r="A3537">
        <v>103536</v>
      </c>
      <c r="B3537" s="1">
        <v>46009.45416666667</v>
      </c>
      <c r="C3537" t="s">
        <v>48</v>
      </c>
      <c r="D3537" t="s">
        <v>28</v>
      </c>
      <c r="E3537" t="s">
        <v>31</v>
      </c>
      <c r="F3537" t="s">
        <v>25</v>
      </c>
      <c r="G3537">
        <v>82</v>
      </c>
      <c r="H3537">
        <v>1185</v>
      </c>
      <c r="I3537">
        <v>1051.58</v>
      </c>
      <c r="J3537" t="s">
        <v>54</v>
      </c>
      <c r="K3537">
        <v>2500</v>
      </c>
      <c r="L3537">
        <v>1500</v>
      </c>
      <c r="M3537" t="s">
        <v>27</v>
      </c>
    </row>
    <row r="3538" spans="1:13" x14ac:dyDescent="0.4">
      <c r="A3538">
        <v>103537</v>
      </c>
      <c r="B3538" s="1">
        <v>45985.068749999999</v>
      </c>
      <c r="C3538" t="s">
        <v>50</v>
      </c>
      <c r="D3538" t="s">
        <v>46</v>
      </c>
      <c r="E3538" t="s">
        <v>29</v>
      </c>
      <c r="F3538" t="s">
        <v>20</v>
      </c>
      <c r="G3538">
        <v>78</v>
      </c>
      <c r="H3538">
        <v>981</v>
      </c>
      <c r="I3538">
        <v>717.75</v>
      </c>
      <c r="J3538" t="s">
        <v>53</v>
      </c>
      <c r="K3538">
        <v>15000</v>
      </c>
      <c r="L3538">
        <v>9500</v>
      </c>
      <c r="M3538" t="s">
        <v>22</v>
      </c>
    </row>
    <row r="3539" spans="1:13" x14ac:dyDescent="0.4">
      <c r="A3539">
        <v>103538</v>
      </c>
      <c r="B3539" s="1">
        <v>45804.948611111111</v>
      </c>
      <c r="C3539" t="s">
        <v>50</v>
      </c>
      <c r="D3539" t="s">
        <v>55</v>
      </c>
      <c r="E3539" t="s">
        <v>31</v>
      </c>
      <c r="F3539" t="s">
        <v>20</v>
      </c>
      <c r="G3539">
        <v>82</v>
      </c>
      <c r="H3539">
        <v>1166</v>
      </c>
      <c r="I3539">
        <v>870.38</v>
      </c>
      <c r="J3539" t="s">
        <v>56</v>
      </c>
      <c r="K3539">
        <v>850</v>
      </c>
      <c r="L3539">
        <v>550</v>
      </c>
      <c r="M3539" t="s">
        <v>22</v>
      </c>
    </row>
    <row r="3540" spans="1:13" x14ac:dyDescent="0.4">
      <c r="A3540">
        <v>103539</v>
      </c>
      <c r="B3540" s="1">
        <v>45720.223611111112</v>
      </c>
      <c r="C3540" t="s">
        <v>23</v>
      </c>
      <c r="D3540" t="s">
        <v>14</v>
      </c>
      <c r="E3540" t="s">
        <v>29</v>
      </c>
      <c r="F3540" t="s">
        <v>37</v>
      </c>
      <c r="G3540">
        <v>92</v>
      </c>
      <c r="H3540">
        <v>812</v>
      </c>
      <c r="I3540">
        <v>1316.44</v>
      </c>
      <c r="J3540" t="s">
        <v>17</v>
      </c>
      <c r="K3540">
        <v>3200</v>
      </c>
      <c r="L3540">
        <v>2000</v>
      </c>
      <c r="M3540" t="s">
        <v>38</v>
      </c>
    </row>
    <row r="3541" spans="1:13" x14ac:dyDescent="0.4">
      <c r="A3541">
        <v>103540</v>
      </c>
      <c r="B3541" s="1">
        <v>45951.25277777778</v>
      </c>
      <c r="C3541" t="s">
        <v>42</v>
      </c>
      <c r="D3541" t="s">
        <v>14</v>
      </c>
      <c r="E3541" t="s">
        <v>15</v>
      </c>
      <c r="F3541" t="s">
        <v>16</v>
      </c>
      <c r="G3541">
        <v>56</v>
      </c>
      <c r="H3541">
        <v>1151</v>
      </c>
      <c r="I3541">
        <v>355.06</v>
      </c>
      <c r="J3541" t="s">
        <v>21</v>
      </c>
      <c r="K3541">
        <v>6500</v>
      </c>
      <c r="L3541">
        <v>4200</v>
      </c>
      <c r="M3541" t="s">
        <v>18</v>
      </c>
    </row>
    <row r="3542" spans="1:13" x14ac:dyDescent="0.4">
      <c r="A3542">
        <v>103541</v>
      </c>
      <c r="B3542" s="1">
        <v>45980.886805555558</v>
      </c>
      <c r="C3542" t="s">
        <v>42</v>
      </c>
      <c r="D3542" t="s">
        <v>35</v>
      </c>
      <c r="E3542" t="s">
        <v>15</v>
      </c>
      <c r="F3542" t="s">
        <v>25</v>
      </c>
      <c r="G3542">
        <v>5</v>
      </c>
      <c r="H3542">
        <v>348</v>
      </c>
      <c r="I3542">
        <v>439.46</v>
      </c>
      <c r="J3542" t="s">
        <v>49</v>
      </c>
      <c r="K3542">
        <v>8500</v>
      </c>
      <c r="L3542">
        <v>5500</v>
      </c>
      <c r="M3542" t="s">
        <v>27</v>
      </c>
    </row>
    <row r="3543" spans="1:13" x14ac:dyDescent="0.4">
      <c r="A3543">
        <v>103542</v>
      </c>
      <c r="B3543" s="1">
        <v>45982.376388888886</v>
      </c>
      <c r="C3543" t="s">
        <v>39</v>
      </c>
      <c r="D3543" t="s">
        <v>14</v>
      </c>
      <c r="E3543" t="s">
        <v>29</v>
      </c>
      <c r="F3543" t="s">
        <v>20</v>
      </c>
      <c r="G3543">
        <v>6</v>
      </c>
      <c r="H3543">
        <v>1144</v>
      </c>
      <c r="I3543">
        <v>434.72</v>
      </c>
      <c r="J3543" t="s">
        <v>17</v>
      </c>
      <c r="K3543">
        <v>3200</v>
      </c>
      <c r="L3543">
        <v>2000</v>
      </c>
      <c r="M3543" t="s">
        <v>22</v>
      </c>
    </row>
    <row r="3544" spans="1:13" x14ac:dyDescent="0.4">
      <c r="A3544">
        <v>103543</v>
      </c>
      <c r="B3544" s="1">
        <v>45670.01458333333</v>
      </c>
      <c r="C3544" t="s">
        <v>45</v>
      </c>
      <c r="D3544" t="s">
        <v>14</v>
      </c>
      <c r="E3544" t="s">
        <v>15</v>
      </c>
      <c r="F3544" t="s">
        <v>32</v>
      </c>
      <c r="G3544">
        <v>41</v>
      </c>
      <c r="H3544">
        <v>539</v>
      </c>
      <c r="I3544">
        <v>2335.8000000000002</v>
      </c>
      <c r="J3544" t="s">
        <v>17</v>
      </c>
      <c r="K3544">
        <v>3200</v>
      </c>
      <c r="L3544">
        <v>2000</v>
      </c>
      <c r="M3544" t="s">
        <v>33</v>
      </c>
    </row>
    <row r="3545" spans="1:13" x14ac:dyDescent="0.4">
      <c r="A3545">
        <v>103544</v>
      </c>
      <c r="B3545" s="1">
        <v>45846.22152777778</v>
      </c>
      <c r="C3545" t="s">
        <v>39</v>
      </c>
      <c r="D3545" t="s">
        <v>43</v>
      </c>
      <c r="E3545" t="s">
        <v>29</v>
      </c>
      <c r="F3545" t="s">
        <v>32</v>
      </c>
      <c r="G3545">
        <v>4</v>
      </c>
      <c r="H3545">
        <v>1011</v>
      </c>
      <c r="I3545">
        <v>888.24</v>
      </c>
      <c r="J3545" t="s">
        <v>51</v>
      </c>
      <c r="K3545">
        <v>1800</v>
      </c>
      <c r="L3545">
        <v>900</v>
      </c>
      <c r="M3545" t="s">
        <v>33</v>
      </c>
    </row>
    <row r="3546" spans="1:13" x14ac:dyDescent="0.4">
      <c r="A3546">
        <v>103545</v>
      </c>
      <c r="B3546" s="1">
        <v>45944.791666666664</v>
      </c>
      <c r="C3546" t="s">
        <v>48</v>
      </c>
      <c r="D3546" t="s">
        <v>28</v>
      </c>
      <c r="E3546" t="s">
        <v>15</v>
      </c>
      <c r="F3546" t="s">
        <v>32</v>
      </c>
      <c r="G3546">
        <v>76</v>
      </c>
      <c r="H3546">
        <v>925</v>
      </c>
      <c r="I3546">
        <v>228.04</v>
      </c>
      <c r="J3546" t="s">
        <v>30</v>
      </c>
      <c r="K3546">
        <v>450</v>
      </c>
      <c r="L3546">
        <v>200</v>
      </c>
      <c r="M3546" t="s">
        <v>33</v>
      </c>
    </row>
    <row r="3547" spans="1:13" x14ac:dyDescent="0.4">
      <c r="A3547">
        <v>103546</v>
      </c>
      <c r="B3547" s="1">
        <v>45865.563888888886</v>
      </c>
      <c r="C3547" t="s">
        <v>23</v>
      </c>
      <c r="D3547" t="s">
        <v>14</v>
      </c>
      <c r="E3547" t="s">
        <v>15</v>
      </c>
      <c r="F3547" t="s">
        <v>20</v>
      </c>
      <c r="G3547">
        <v>68</v>
      </c>
      <c r="H3547">
        <v>1162</v>
      </c>
      <c r="I3547">
        <v>953.28</v>
      </c>
      <c r="J3547" t="s">
        <v>17</v>
      </c>
      <c r="K3547">
        <v>3200</v>
      </c>
      <c r="L3547">
        <v>2000</v>
      </c>
      <c r="M3547" t="s">
        <v>22</v>
      </c>
    </row>
    <row r="3548" spans="1:13" x14ac:dyDescent="0.4">
      <c r="A3548">
        <v>103547</v>
      </c>
      <c r="B3548" s="1">
        <v>45771.230555555558</v>
      </c>
      <c r="C3548" t="s">
        <v>42</v>
      </c>
      <c r="D3548" t="s">
        <v>46</v>
      </c>
      <c r="E3548" t="s">
        <v>15</v>
      </c>
      <c r="F3548" t="s">
        <v>20</v>
      </c>
      <c r="G3548">
        <v>49</v>
      </c>
      <c r="H3548">
        <v>1044</v>
      </c>
      <c r="I3548">
        <v>478.46</v>
      </c>
      <c r="J3548" t="s">
        <v>53</v>
      </c>
      <c r="K3548">
        <v>15000</v>
      </c>
      <c r="L3548">
        <v>9500</v>
      </c>
      <c r="M3548" t="s">
        <v>22</v>
      </c>
    </row>
    <row r="3549" spans="1:13" x14ac:dyDescent="0.4">
      <c r="A3549">
        <v>103548</v>
      </c>
      <c r="B3549" s="1">
        <v>45679.34375</v>
      </c>
      <c r="C3549" t="s">
        <v>19</v>
      </c>
      <c r="D3549" t="s">
        <v>55</v>
      </c>
      <c r="E3549" t="s">
        <v>29</v>
      </c>
      <c r="F3549" t="s">
        <v>25</v>
      </c>
      <c r="G3549">
        <v>3</v>
      </c>
      <c r="H3549">
        <v>446</v>
      </c>
      <c r="I3549">
        <v>453.2</v>
      </c>
      <c r="J3549" t="s">
        <v>58</v>
      </c>
      <c r="K3549">
        <v>1200</v>
      </c>
      <c r="L3549">
        <v>800</v>
      </c>
      <c r="M3549" t="s">
        <v>27</v>
      </c>
    </row>
    <row r="3550" spans="1:13" x14ac:dyDescent="0.4">
      <c r="A3550">
        <v>103549</v>
      </c>
      <c r="B3550" s="1">
        <v>46006.959722222222</v>
      </c>
      <c r="C3550" t="s">
        <v>13</v>
      </c>
      <c r="D3550" t="s">
        <v>35</v>
      </c>
      <c r="E3550" t="s">
        <v>15</v>
      </c>
      <c r="F3550" t="s">
        <v>37</v>
      </c>
      <c r="G3550">
        <v>51</v>
      </c>
      <c r="H3550">
        <v>506</v>
      </c>
      <c r="I3550">
        <v>365.01</v>
      </c>
      <c r="J3550" t="s">
        <v>36</v>
      </c>
      <c r="K3550">
        <v>12000</v>
      </c>
      <c r="L3550">
        <v>8000</v>
      </c>
      <c r="M3550" t="s">
        <v>38</v>
      </c>
    </row>
    <row r="3551" spans="1:13" x14ac:dyDescent="0.4">
      <c r="A3551">
        <v>103550</v>
      </c>
      <c r="B3551" s="1">
        <v>45871.173611111109</v>
      </c>
      <c r="C3551" t="s">
        <v>48</v>
      </c>
      <c r="D3551" t="s">
        <v>14</v>
      </c>
      <c r="E3551" t="s">
        <v>15</v>
      </c>
      <c r="F3551" t="s">
        <v>20</v>
      </c>
      <c r="G3551">
        <v>60</v>
      </c>
      <c r="H3551">
        <v>536</v>
      </c>
      <c r="I3551">
        <v>345.3</v>
      </c>
      <c r="J3551" t="s">
        <v>21</v>
      </c>
      <c r="K3551">
        <v>6500</v>
      </c>
      <c r="L3551">
        <v>4200</v>
      </c>
      <c r="M3551" t="s">
        <v>22</v>
      </c>
    </row>
    <row r="3552" spans="1:13" x14ac:dyDescent="0.4">
      <c r="A3552">
        <v>103551</v>
      </c>
      <c r="B3552" s="1">
        <v>45828.381944444445</v>
      </c>
      <c r="C3552" t="s">
        <v>23</v>
      </c>
      <c r="D3552" t="s">
        <v>46</v>
      </c>
      <c r="E3552" t="s">
        <v>29</v>
      </c>
      <c r="F3552" t="s">
        <v>32</v>
      </c>
      <c r="G3552">
        <v>32</v>
      </c>
      <c r="H3552">
        <v>774</v>
      </c>
      <c r="I3552">
        <v>784.54</v>
      </c>
      <c r="J3552" t="s">
        <v>47</v>
      </c>
      <c r="K3552">
        <v>4500</v>
      </c>
      <c r="L3552">
        <v>2800</v>
      </c>
      <c r="M3552" t="s">
        <v>33</v>
      </c>
    </row>
    <row r="3553" spans="1:13" x14ac:dyDescent="0.4">
      <c r="A3553">
        <v>103552</v>
      </c>
      <c r="B3553" s="1">
        <v>45980.28125</v>
      </c>
      <c r="C3553" t="s">
        <v>45</v>
      </c>
      <c r="D3553" t="s">
        <v>40</v>
      </c>
      <c r="E3553" t="s">
        <v>15</v>
      </c>
      <c r="F3553" t="s">
        <v>16</v>
      </c>
      <c r="G3553">
        <v>42</v>
      </c>
      <c r="H3553">
        <v>741</v>
      </c>
      <c r="I3553">
        <v>494.14</v>
      </c>
      <c r="J3553" t="s">
        <v>41</v>
      </c>
      <c r="K3553">
        <v>5500</v>
      </c>
      <c r="L3553">
        <v>3500</v>
      </c>
      <c r="M3553" t="s">
        <v>18</v>
      </c>
    </row>
    <row r="3554" spans="1:13" x14ac:dyDescent="0.4">
      <c r="A3554">
        <v>103553</v>
      </c>
      <c r="B3554" s="1">
        <v>45711.300694444442</v>
      </c>
      <c r="C3554" t="s">
        <v>39</v>
      </c>
      <c r="D3554" t="s">
        <v>46</v>
      </c>
      <c r="E3554" t="s">
        <v>15</v>
      </c>
      <c r="F3554" t="s">
        <v>37</v>
      </c>
      <c r="G3554">
        <v>75</v>
      </c>
      <c r="H3554">
        <v>786</v>
      </c>
      <c r="I3554">
        <v>892.11</v>
      </c>
      <c r="J3554" t="s">
        <v>47</v>
      </c>
      <c r="K3554">
        <v>4500</v>
      </c>
      <c r="L3554">
        <v>2800</v>
      </c>
      <c r="M3554" t="s">
        <v>38</v>
      </c>
    </row>
    <row r="3555" spans="1:13" x14ac:dyDescent="0.4">
      <c r="A3555">
        <v>103554</v>
      </c>
      <c r="B3555" s="1">
        <v>45955.834722222222</v>
      </c>
      <c r="C3555" t="s">
        <v>45</v>
      </c>
      <c r="D3555" t="s">
        <v>55</v>
      </c>
      <c r="E3555" t="s">
        <v>15</v>
      </c>
      <c r="F3555" t="s">
        <v>32</v>
      </c>
      <c r="G3555">
        <v>62</v>
      </c>
      <c r="H3555">
        <v>715</v>
      </c>
      <c r="I3555">
        <v>201.02</v>
      </c>
      <c r="J3555" t="s">
        <v>57</v>
      </c>
      <c r="K3555">
        <v>600</v>
      </c>
      <c r="L3555">
        <v>350</v>
      </c>
      <c r="M3555" t="s">
        <v>33</v>
      </c>
    </row>
    <row r="3556" spans="1:13" x14ac:dyDescent="0.4">
      <c r="A3556">
        <v>103555</v>
      </c>
      <c r="B3556" s="1">
        <v>45977.490972222222</v>
      </c>
      <c r="C3556" t="s">
        <v>48</v>
      </c>
      <c r="D3556" t="s">
        <v>35</v>
      </c>
      <c r="E3556" t="s">
        <v>29</v>
      </c>
      <c r="F3556" t="s">
        <v>37</v>
      </c>
      <c r="G3556">
        <v>2</v>
      </c>
      <c r="H3556">
        <v>768</v>
      </c>
      <c r="I3556">
        <v>732.06</v>
      </c>
      <c r="J3556" t="s">
        <v>36</v>
      </c>
      <c r="K3556">
        <v>12000</v>
      </c>
      <c r="L3556">
        <v>8000</v>
      </c>
      <c r="M3556" t="s">
        <v>38</v>
      </c>
    </row>
    <row r="3557" spans="1:13" x14ac:dyDescent="0.4">
      <c r="A3557">
        <v>103556</v>
      </c>
      <c r="B3557" s="1">
        <v>45783.322916666664</v>
      </c>
      <c r="C3557" t="s">
        <v>42</v>
      </c>
      <c r="D3557" t="s">
        <v>40</v>
      </c>
      <c r="E3557" t="s">
        <v>15</v>
      </c>
      <c r="F3557" t="s">
        <v>32</v>
      </c>
      <c r="G3557">
        <v>74</v>
      </c>
      <c r="H3557">
        <v>536</v>
      </c>
      <c r="I3557">
        <v>903.09</v>
      </c>
      <c r="J3557" t="s">
        <v>41</v>
      </c>
      <c r="K3557">
        <v>5500</v>
      </c>
      <c r="L3557">
        <v>3500</v>
      </c>
      <c r="M3557" t="s">
        <v>33</v>
      </c>
    </row>
    <row r="3558" spans="1:13" x14ac:dyDescent="0.4">
      <c r="A3558">
        <v>103557</v>
      </c>
      <c r="B3558" s="1">
        <v>45934.407638888886</v>
      </c>
      <c r="C3558" t="s">
        <v>45</v>
      </c>
      <c r="D3558" t="s">
        <v>55</v>
      </c>
      <c r="E3558" t="s">
        <v>15</v>
      </c>
      <c r="F3558" t="s">
        <v>20</v>
      </c>
      <c r="G3558">
        <v>47</v>
      </c>
      <c r="H3558">
        <v>1069</v>
      </c>
      <c r="I3558">
        <v>1667.62</v>
      </c>
      <c r="J3558" t="s">
        <v>57</v>
      </c>
      <c r="K3558">
        <v>600</v>
      </c>
      <c r="L3558">
        <v>350</v>
      </c>
      <c r="M3558" t="s">
        <v>22</v>
      </c>
    </row>
    <row r="3559" spans="1:13" x14ac:dyDescent="0.4">
      <c r="A3559">
        <v>103558</v>
      </c>
      <c r="B3559" s="1">
        <v>45861.34652777778</v>
      </c>
      <c r="C3559" t="s">
        <v>45</v>
      </c>
      <c r="D3559" t="s">
        <v>43</v>
      </c>
      <c r="E3559" t="s">
        <v>29</v>
      </c>
      <c r="F3559" t="s">
        <v>25</v>
      </c>
      <c r="G3559">
        <v>86</v>
      </c>
      <c r="H3559">
        <v>443</v>
      </c>
      <c r="I3559">
        <v>1371.98</v>
      </c>
      <c r="J3559" t="s">
        <v>44</v>
      </c>
      <c r="K3559">
        <v>4500</v>
      </c>
      <c r="L3559">
        <v>2500</v>
      </c>
      <c r="M3559" t="s">
        <v>27</v>
      </c>
    </row>
    <row r="3560" spans="1:13" x14ac:dyDescent="0.4">
      <c r="A3560">
        <v>103559</v>
      </c>
      <c r="B3560" s="1">
        <v>45851.85833333333</v>
      </c>
      <c r="C3560" t="s">
        <v>23</v>
      </c>
      <c r="D3560" t="s">
        <v>55</v>
      </c>
      <c r="E3560" t="s">
        <v>31</v>
      </c>
      <c r="F3560" t="s">
        <v>37</v>
      </c>
      <c r="G3560">
        <v>97</v>
      </c>
      <c r="H3560">
        <v>309</v>
      </c>
      <c r="I3560">
        <v>158.31</v>
      </c>
      <c r="J3560" t="s">
        <v>57</v>
      </c>
      <c r="K3560">
        <v>600</v>
      </c>
      <c r="L3560">
        <v>350</v>
      </c>
      <c r="M3560" t="s">
        <v>38</v>
      </c>
    </row>
    <row r="3561" spans="1:13" x14ac:dyDescent="0.4">
      <c r="A3561">
        <v>103560</v>
      </c>
      <c r="B3561" s="1">
        <v>45826.97152777778</v>
      </c>
      <c r="C3561" t="s">
        <v>48</v>
      </c>
      <c r="D3561" t="s">
        <v>14</v>
      </c>
      <c r="E3561" t="s">
        <v>15</v>
      </c>
      <c r="F3561" t="s">
        <v>20</v>
      </c>
      <c r="G3561">
        <v>10</v>
      </c>
      <c r="H3561">
        <v>1148</v>
      </c>
      <c r="I3561">
        <v>402.43</v>
      </c>
      <c r="J3561" t="s">
        <v>21</v>
      </c>
      <c r="K3561">
        <v>6500</v>
      </c>
      <c r="L3561">
        <v>4200</v>
      </c>
      <c r="M3561" t="s">
        <v>22</v>
      </c>
    </row>
    <row r="3562" spans="1:13" x14ac:dyDescent="0.4">
      <c r="A3562">
        <v>103561</v>
      </c>
      <c r="B3562" s="1">
        <v>45809.654861111114</v>
      </c>
      <c r="C3562" t="s">
        <v>48</v>
      </c>
      <c r="D3562" t="s">
        <v>35</v>
      </c>
      <c r="E3562" t="s">
        <v>31</v>
      </c>
      <c r="F3562" t="s">
        <v>37</v>
      </c>
      <c r="G3562">
        <v>59</v>
      </c>
      <c r="H3562">
        <v>584</v>
      </c>
      <c r="I3562">
        <v>692.43</v>
      </c>
      <c r="J3562" t="s">
        <v>36</v>
      </c>
      <c r="K3562">
        <v>12000</v>
      </c>
      <c r="L3562">
        <v>8000</v>
      </c>
      <c r="M3562" t="s">
        <v>38</v>
      </c>
    </row>
    <row r="3563" spans="1:13" x14ac:dyDescent="0.4">
      <c r="A3563">
        <v>103562</v>
      </c>
      <c r="B3563" s="1">
        <v>45692.590277777781</v>
      </c>
      <c r="C3563" t="s">
        <v>34</v>
      </c>
      <c r="D3563" t="s">
        <v>55</v>
      </c>
      <c r="E3563" t="s">
        <v>29</v>
      </c>
      <c r="F3563" t="s">
        <v>25</v>
      </c>
      <c r="G3563">
        <v>83</v>
      </c>
      <c r="H3563">
        <v>337</v>
      </c>
      <c r="I3563">
        <v>1063.0999999999999</v>
      </c>
      <c r="J3563" t="s">
        <v>56</v>
      </c>
      <c r="K3563">
        <v>850</v>
      </c>
      <c r="L3563">
        <v>550</v>
      </c>
      <c r="M3563" t="s">
        <v>27</v>
      </c>
    </row>
    <row r="3564" spans="1:13" x14ac:dyDescent="0.4">
      <c r="A3564">
        <v>103563</v>
      </c>
      <c r="B3564" s="1">
        <v>45841.373611111114</v>
      </c>
      <c r="C3564" t="s">
        <v>34</v>
      </c>
      <c r="D3564" t="s">
        <v>14</v>
      </c>
      <c r="E3564" t="s">
        <v>29</v>
      </c>
      <c r="F3564" t="s">
        <v>25</v>
      </c>
      <c r="G3564">
        <v>60</v>
      </c>
      <c r="H3564">
        <v>756</v>
      </c>
      <c r="I3564">
        <v>528.30999999999995</v>
      </c>
      <c r="J3564" t="s">
        <v>21</v>
      </c>
      <c r="K3564">
        <v>6500</v>
      </c>
      <c r="L3564">
        <v>4200</v>
      </c>
      <c r="M3564" t="s">
        <v>27</v>
      </c>
    </row>
    <row r="3565" spans="1:13" x14ac:dyDescent="0.4">
      <c r="A3565">
        <v>103564</v>
      </c>
      <c r="B3565" s="1">
        <v>45943.5625</v>
      </c>
      <c r="C3565" t="s">
        <v>45</v>
      </c>
      <c r="D3565" t="s">
        <v>24</v>
      </c>
      <c r="E3565" t="s">
        <v>29</v>
      </c>
      <c r="F3565" t="s">
        <v>20</v>
      </c>
      <c r="G3565">
        <v>54</v>
      </c>
      <c r="H3565">
        <v>1015</v>
      </c>
      <c r="I3565">
        <v>2694.52</v>
      </c>
      <c r="J3565" t="s">
        <v>60</v>
      </c>
      <c r="K3565">
        <v>25000</v>
      </c>
      <c r="L3565">
        <v>18000</v>
      </c>
      <c r="M3565" t="s">
        <v>22</v>
      </c>
    </row>
    <row r="3566" spans="1:13" x14ac:dyDescent="0.4">
      <c r="A3566">
        <v>103565</v>
      </c>
      <c r="B3566" s="1">
        <v>45714</v>
      </c>
      <c r="C3566" t="s">
        <v>13</v>
      </c>
      <c r="D3566" t="s">
        <v>35</v>
      </c>
      <c r="E3566" t="s">
        <v>15</v>
      </c>
      <c r="F3566" t="s">
        <v>25</v>
      </c>
      <c r="G3566">
        <v>43</v>
      </c>
      <c r="H3566">
        <v>1166</v>
      </c>
      <c r="I3566">
        <v>983.64</v>
      </c>
      <c r="J3566" t="s">
        <v>49</v>
      </c>
      <c r="K3566">
        <v>8500</v>
      </c>
      <c r="L3566">
        <v>5500</v>
      </c>
      <c r="M3566" t="s">
        <v>27</v>
      </c>
    </row>
    <row r="3567" spans="1:13" x14ac:dyDescent="0.4">
      <c r="A3567">
        <v>103566</v>
      </c>
      <c r="B3567" s="1">
        <v>45879.920138888891</v>
      </c>
      <c r="C3567" t="s">
        <v>48</v>
      </c>
      <c r="D3567" t="s">
        <v>55</v>
      </c>
      <c r="E3567" t="s">
        <v>31</v>
      </c>
      <c r="F3567" t="s">
        <v>16</v>
      </c>
      <c r="G3567">
        <v>16</v>
      </c>
      <c r="H3567">
        <v>634</v>
      </c>
      <c r="I3567">
        <v>596.13</v>
      </c>
      <c r="J3567" t="s">
        <v>58</v>
      </c>
      <c r="K3567">
        <v>1200</v>
      </c>
      <c r="L3567">
        <v>800</v>
      </c>
      <c r="M3567" t="s">
        <v>18</v>
      </c>
    </row>
    <row r="3568" spans="1:13" x14ac:dyDescent="0.4">
      <c r="A3568">
        <v>103567</v>
      </c>
      <c r="B3568" s="1">
        <v>45960.654166666667</v>
      </c>
      <c r="C3568" t="s">
        <v>19</v>
      </c>
      <c r="D3568" t="s">
        <v>46</v>
      </c>
      <c r="E3568" t="s">
        <v>15</v>
      </c>
      <c r="F3568" t="s">
        <v>16</v>
      </c>
      <c r="G3568">
        <v>98</v>
      </c>
      <c r="H3568">
        <v>552</v>
      </c>
      <c r="I3568">
        <v>1404.3</v>
      </c>
      <c r="J3568" t="s">
        <v>53</v>
      </c>
      <c r="K3568">
        <v>15000</v>
      </c>
      <c r="L3568">
        <v>9500</v>
      </c>
      <c r="M3568" t="s">
        <v>18</v>
      </c>
    </row>
    <row r="3569" spans="1:13" x14ac:dyDescent="0.4">
      <c r="A3569">
        <v>103568</v>
      </c>
      <c r="B3569" s="1">
        <v>45820.274305555555</v>
      </c>
      <c r="C3569" t="s">
        <v>34</v>
      </c>
      <c r="D3569" t="s">
        <v>28</v>
      </c>
      <c r="E3569" t="s">
        <v>29</v>
      </c>
      <c r="F3569" t="s">
        <v>16</v>
      </c>
      <c r="G3569">
        <v>19</v>
      </c>
      <c r="H3569">
        <v>347</v>
      </c>
      <c r="I3569">
        <v>899.79</v>
      </c>
      <c r="J3569" t="s">
        <v>30</v>
      </c>
      <c r="K3569">
        <v>450</v>
      </c>
      <c r="L3569">
        <v>200</v>
      </c>
      <c r="M3569" t="s">
        <v>18</v>
      </c>
    </row>
    <row r="3570" spans="1:13" x14ac:dyDescent="0.4">
      <c r="A3570">
        <v>103569</v>
      </c>
      <c r="B3570" s="1">
        <v>45676.446527777778</v>
      </c>
      <c r="C3570" t="s">
        <v>39</v>
      </c>
      <c r="D3570" t="s">
        <v>46</v>
      </c>
      <c r="E3570" t="s">
        <v>29</v>
      </c>
      <c r="F3570" t="s">
        <v>25</v>
      </c>
      <c r="G3570">
        <v>85</v>
      </c>
      <c r="H3570">
        <v>699</v>
      </c>
      <c r="I3570">
        <v>329.92</v>
      </c>
      <c r="J3570" t="s">
        <v>47</v>
      </c>
      <c r="K3570">
        <v>4500</v>
      </c>
      <c r="L3570">
        <v>2800</v>
      </c>
      <c r="M3570" t="s">
        <v>27</v>
      </c>
    </row>
    <row r="3571" spans="1:13" x14ac:dyDescent="0.4">
      <c r="A3571">
        <v>103570</v>
      </c>
      <c r="B3571" s="1">
        <v>45921.052083333336</v>
      </c>
      <c r="C3571" t="s">
        <v>45</v>
      </c>
      <c r="D3571" t="s">
        <v>55</v>
      </c>
      <c r="E3571" t="s">
        <v>15</v>
      </c>
      <c r="F3571" t="s">
        <v>37</v>
      </c>
      <c r="G3571">
        <v>44</v>
      </c>
      <c r="H3571">
        <v>372</v>
      </c>
      <c r="I3571">
        <v>2742.04</v>
      </c>
      <c r="J3571" t="s">
        <v>57</v>
      </c>
      <c r="K3571">
        <v>600</v>
      </c>
      <c r="L3571">
        <v>350</v>
      </c>
      <c r="M3571" t="s">
        <v>38</v>
      </c>
    </row>
    <row r="3572" spans="1:13" x14ac:dyDescent="0.4">
      <c r="A3572">
        <v>103571</v>
      </c>
      <c r="B3572" s="1">
        <v>45939.712500000001</v>
      </c>
      <c r="C3572" t="s">
        <v>13</v>
      </c>
      <c r="D3572" t="s">
        <v>40</v>
      </c>
      <c r="E3572" t="s">
        <v>31</v>
      </c>
      <c r="F3572" t="s">
        <v>37</v>
      </c>
      <c r="G3572">
        <v>2</v>
      </c>
      <c r="H3572">
        <v>602</v>
      </c>
      <c r="I3572">
        <v>469.78</v>
      </c>
      <c r="J3572" t="s">
        <v>52</v>
      </c>
      <c r="K3572">
        <v>1500</v>
      </c>
      <c r="L3572">
        <v>800</v>
      </c>
      <c r="M3572" t="s">
        <v>38</v>
      </c>
    </row>
    <row r="3573" spans="1:13" x14ac:dyDescent="0.4">
      <c r="A3573">
        <v>103572</v>
      </c>
      <c r="B3573" s="1">
        <v>45770.989583333336</v>
      </c>
      <c r="C3573" t="s">
        <v>34</v>
      </c>
      <c r="D3573" t="s">
        <v>35</v>
      </c>
      <c r="E3573" t="s">
        <v>15</v>
      </c>
      <c r="F3573" t="s">
        <v>32</v>
      </c>
      <c r="G3573">
        <v>16</v>
      </c>
      <c r="H3573">
        <v>474</v>
      </c>
      <c r="I3573">
        <v>1940.7</v>
      </c>
      <c r="J3573" t="s">
        <v>36</v>
      </c>
      <c r="K3573">
        <v>12000</v>
      </c>
      <c r="L3573">
        <v>8000</v>
      </c>
      <c r="M3573" t="s">
        <v>33</v>
      </c>
    </row>
    <row r="3574" spans="1:13" x14ac:dyDescent="0.4">
      <c r="A3574">
        <v>103573</v>
      </c>
      <c r="B3574" s="1">
        <v>45984.250694444447</v>
      </c>
      <c r="C3574" t="s">
        <v>34</v>
      </c>
      <c r="D3574" t="s">
        <v>24</v>
      </c>
      <c r="E3574" t="s">
        <v>15</v>
      </c>
      <c r="F3574" t="s">
        <v>25</v>
      </c>
      <c r="G3574">
        <v>23</v>
      </c>
      <c r="H3574">
        <v>1171</v>
      </c>
      <c r="I3574">
        <v>634.79</v>
      </c>
      <c r="J3574" t="s">
        <v>26</v>
      </c>
      <c r="K3574">
        <v>45000</v>
      </c>
      <c r="L3574">
        <v>32000</v>
      </c>
      <c r="M3574" t="s">
        <v>27</v>
      </c>
    </row>
    <row r="3575" spans="1:13" x14ac:dyDescent="0.4">
      <c r="A3575">
        <v>103574</v>
      </c>
      <c r="B3575" s="1">
        <v>45687.087500000001</v>
      </c>
      <c r="C3575" t="s">
        <v>39</v>
      </c>
      <c r="D3575" t="s">
        <v>14</v>
      </c>
      <c r="E3575" t="s">
        <v>31</v>
      </c>
      <c r="F3575" t="s">
        <v>37</v>
      </c>
      <c r="G3575">
        <v>35</v>
      </c>
      <c r="H3575">
        <v>472</v>
      </c>
      <c r="I3575">
        <v>681.34</v>
      </c>
      <c r="J3575" t="s">
        <v>21</v>
      </c>
      <c r="K3575">
        <v>6500</v>
      </c>
      <c r="L3575">
        <v>4200</v>
      </c>
      <c r="M3575" t="s">
        <v>38</v>
      </c>
    </row>
    <row r="3576" spans="1:13" x14ac:dyDescent="0.4">
      <c r="A3576">
        <v>103575</v>
      </c>
      <c r="B3576" s="1">
        <v>45792.652083333334</v>
      </c>
      <c r="C3576" t="s">
        <v>50</v>
      </c>
      <c r="D3576" t="s">
        <v>55</v>
      </c>
      <c r="E3576" t="s">
        <v>15</v>
      </c>
      <c r="F3576" t="s">
        <v>20</v>
      </c>
      <c r="G3576">
        <v>61</v>
      </c>
      <c r="H3576">
        <v>1128</v>
      </c>
      <c r="I3576">
        <v>425.79</v>
      </c>
      <c r="J3576" t="s">
        <v>56</v>
      </c>
      <c r="K3576">
        <v>850</v>
      </c>
      <c r="L3576">
        <v>550</v>
      </c>
      <c r="M3576" t="s">
        <v>22</v>
      </c>
    </row>
    <row r="3577" spans="1:13" x14ac:dyDescent="0.4">
      <c r="A3577">
        <v>103576</v>
      </c>
      <c r="B3577" s="1">
        <v>45724.150694444441</v>
      </c>
      <c r="C3577" t="s">
        <v>23</v>
      </c>
      <c r="D3577" t="s">
        <v>46</v>
      </c>
      <c r="E3577" t="s">
        <v>31</v>
      </c>
      <c r="F3577" t="s">
        <v>20</v>
      </c>
      <c r="G3577">
        <v>4</v>
      </c>
      <c r="H3577">
        <v>1020</v>
      </c>
      <c r="I3577">
        <v>562.4</v>
      </c>
      <c r="J3577" t="s">
        <v>53</v>
      </c>
      <c r="K3577">
        <v>15000</v>
      </c>
      <c r="L3577">
        <v>9500</v>
      </c>
      <c r="M3577" t="s">
        <v>22</v>
      </c>
    </row>
    <row r="3578" spans="1:13" x14ac:dyDescent="0.4">
      <c r="A3578">
        <v>103577</v>
      </c>
      <c r="B3578" s="1">
        <v>45722.119444444441</v>
      </c>
      <c r="C3578" t="s">
        <v>39</v>
      </c>
      <c r="D3578" t="s">
        <v>43</v>
      </c>
      <c r="E3578" t="s">
        <v>15</v>
      </c>
      <c r="F3578" t="s">
        <v>37</v>
      </c>
      <c r="G3578">
        <v>85</v>
      </c>
      <c r="H3578">
        <v>368</v>
      </c>
      <c r="I3578">
        <v>2780.36</v>
      </c>
      <c r="J3578" t="s">
        <v>61</v>
      </c>
      <c r="K3578">
        <v>2800</v>
      </c>
      <c r="L3578">
        <v>1500</v>
      </c>
      <c r="M3578" t="s">
        <v>38</v>
      </c>
    </row>
    <row r="3579" spans="1:13" x14ac:dyDescent="0.4">
      <c r="A3579">
        <v>103578</v>
      </c>
      <c r="B3579" s="1">
        <v>45949.165972222225</v>
      </c>
      <c r="C3579" t="s">
        <v>34</v>
      </c>
      <c r="D3579" t="s">
        <v>43</v>
      </c>
      <c r="E3579" t="s">
        <v>31</v>
      </c>
      <c r="F3579" t="s">
        <v>16</v>
      </c>
      <c r="G3579">
        <v>94</v>
      </c>
      <c r="H3579">
        <v>1144</v>
      </c>
      <c r="I3579">
        <v>151.46</v>
      </c>
      <c r="J3579" t="s">
        <v>51</v>
      </c>
      <c r="K3579">
        <v>1800</v>
      </c>
      <c r="L3579">
        <v>900</v>
      </c>
      <c r="M3579" t="s">
        <v>18</v>
      </c>
    </row>
    <row r="3580" spans="1:13" x14ac:dyDescent="0.4">
      <c r="A3580">
        <v>103579</v>
      </c>
      <c r="B3580" s="1">
        <v>45682.50277777778</v>
      </c>
      <c r="C3580" t="s">
        <v>50</v>
      </c>
      <c r="D3580" t="s">
        <v>14</v>
      </c>
      <c r="E3580" t="s">
        <v>15</v>
      </c>
      <c r="F3580" t="s">
        <v>37</v>
      </c>
      <c r="G3580">
        <v>22</v>
      </c>
      <c r="H3580">
        <v>837</v>
      </c>
      <c r="I3580">
        <v>581.16</v>
      </c>
      <c r="J3580" t="s">
        <v>21</v>
      </c>
      <c r="K3580">
        <v>6500</v>
      </c>
      <c r="L3580">
        <v>4200</v>
      </c>
      <c r="M3580" t="s">
        <v>38</v>
      </c>
    </row>
    <row r="3581" spans="1:13" x14ac:dyDescent="0.4">
      <c r="A3581">
        <v>103580</v>
      </c>
      <c r="B3581" s="1">
        <v>45694.862500000003</v>
      </c>
      <c r="C3581" t="s">
        <v>13</v>
      </c>
      <c r="D3581" t="s">
        <v>43</v>
      </c>
      <c r="E3581" t="s">
        <v>31</v>
      </c>
      <c r="F3581" t="s">
        <v>37</v>
      </c>
      <c r="G3581">
        <v>55</v>
      </c>
      <c r="H3581">
        <v>1103</v>
      </c>
      <c r="I3581">
        <v>349.26</v>
      </c>
      <c r="J3581" t="s">
        <v>61</v>
      </c>
      <c r="K3581">
        <v>2800</v>
      </c>
      <c r="L3581">
        <v>1500</v>
      </c>
      <c r="M3581" t="s">
        <v>38</v>
      </c>
    </row>
    <row r="3582" spans="1:13" x14ac:dyDescent="0.4">
      <c r="A3582">
        <v>103581</v>
      </c>
      <c r="B3582" s="1">
        <v>45658.579861111109</v>
      </c>
      <c r="C3582" t="s">
        <v>50</v>
      </c>
      <c r="D3582" t="s">
        <v>14</v>
      </c>
      <c r="E3582" t="s">
        <v>29</v>
      </c>
      <c r="F3582" t="s">
        <v>25</v>
      </c>
      <c r="G3582">
        <v>61</v>
      </c>
      <c r="H3582">
        <v>700</v>
      </c>
      <c r="I3582">
        <v>1151.3</v>
      </c>
      <c r="J3582" t="s">
        <v>21</v>
      </c>
      <c r="K3582">
        <v>6500</v>
      </c>
      <c r="L3582">
        <v>4200</v>
      </c>
      <c r="M3582" t="s">
        <v>27</v>
      </c>
    </row>
    <row r="3583" spans="1:13" x14ac:dyDescent="0.4">
      <c r="A3583">
        <v>103582</v>
      </c>
      <c r="B3583" s="1">
        <v>45694.376388888886</v>
      </c>
      <c r="C3583" t="s">
        <v>13</v>
      </c>
      <c r="D3583" t="s">
        <v>55</v>
      </c>
      <c r="E3583" t="s">
        <v>31</v>
      </c>
      <c r="F3583" t="s">
        <v>37</v>
      </c>
      <c r="G3583">
        <v>6</v>
      </c>
      <c r="H3583">
        <v>316</v>
      </c>
      <c r="I3583">
        <v>443.89</v>
      </c>
      <c r="J3583" t="s">
        <v>57</v>
      </c>
      <c r="K3583">
        <v>600</v>
      </c>
      <c r="L3583">
        <v>350</v>
      </c>
      <c r="M3583" t="s">
        <v>38</v>
      </c>
    </row>
    <row r="3584" spans="1:13" x14ac:dyDescent="0.4">
      <c r="A3584">
        <v>103583</v>
      </c>
      <c r="B3584" s="1">
        <v>45798.556250000001</v>
      </c>
      <c r="C3584" t="s">
        <v>45</v>
      </c>
      <c r="D3584" t="s">
        <v>28</v>
      </c>
      <c r="E3584" t="s">
        <v>31</v>
      </c>
      <c r="F3584" t="s">
        <v>16</v>
      </c>
      <c r="G3584">
        <v>45</v>
      </c>
      <c r="H3584">
        <v>581</v>
      </c>
      <c r="I3584">
        <v>602.54</v>
      </c>
      <c r="J3584" t="s">
        <v>54</v>
      </c>
      <c r="K3584">
        <v>2500</v>
      </c>
      <c r="L3584">
        <v>1500</v>
      </c>
      <c r="M3584" t="s">
        <v>18</v>
      </c>
    </row>
    <row r="3585" spans="1:13" x14ac:dyDescent="0.4">
      <c r="A3585">
        <v>103584</v>
      </c>
      <c r="B3585" s="1">
        <v>45889.672222222223</v>
      </c>
      <c r="C3585" t="s">
        <v>23</v>
      </c>
      <c r="D3585" t="s">
        <v>35</v>
      </c>
      <c r="E3585" t="s">
        <v>15</v>
      </c>
      <c r="F3585" t="s">
        <v>32</v>
      </c>
      <c r="G3585">
        <v>83</v>
      </c>
      <c r="H3585">
        <v>1196</v>
      </c>
      <c r="I3585">
        <v>1689</v>
      </c>
      <c r="J3585" t="s">
        <v>36</v>
      </c>
      <c r="K3585">
        <v>12000</v>
      </c>
      <c r="L3585">
        <v>8000</v>
      </c>
      <c r="M3585" t="s">
        <v>33</v>
      </c>
    </row>
    <row r="3586" spans="1:13" x14ac:dyDescent="0.4">
      <c r="A3586">
        <v>103585</v>
      </c>
      <c r="B3586" s="1">
        <v>45793.87777777778</v>
      </c>
      <c r="C3586" t="s">
        <v>23</v>
      </c>
      <c r="D3586" t="s">
        <v>43</v>
      </c>
      <c r="E3586" t="s">
        <v>29</v>
      </c>
      <c r="F3586" t="s">
        <v>37</v>
      </c>
      <c r="G3586">
        <v>57</v>
      </c>
      <c r="H3586">
        <v>592</v>
      </c>
      <c r="I3586">
        <v>1134.24</v>
      </c>
      <c r="J3586" t="s">
        <v>44</v>
      </c>
      <c r="K3586">
        <v>4500</v>
      </c>
      <c r="L3586">
        <v>2500</v>
      </c>
      <c r="M3586" t="s">
        <v>38</v>
      </c>
    </row>
    <row r="3587" spans="1:13" x14ac:dyDescent="0.4">
      <c r="A3587">
        <v>103586</v>
      </c>
      <c r="B3587" s="1">
        <v>45845.567361111112</v>
      </c>
      <c r="C3587" t="s">
        <v>50</v>
      </c>
      <c r="D3587" t="s">
        <v>14</v>
      </c>
      <c r="E3587" t="s">
        <v>15</v>
      </c>
      <c r="F3587" t="s">
        <v>20</v>
      </c>
      <c r="G3587">
        <v>25</v>
      </c>
      <c r="H3587">
        <v>358</v>
      </c>
      <c r="I3587">
        <v>462.55</v>
      </c>
      <c r="J3587" t="s">
        <v>21</v>
      </c>
      <c r="K3587">
        <v>6500</v>
      </c>
      <c r="L3587">
        <v>4200</v>
      </c>
      <c r="M3587" t="s">
        <v>22</v>
      </c>
    </row>
    <row r="3588" spans="1:13" x14ac:dyDescent="0.4">
      <c r="A3588">
        <v>103587</v>
      </c>
      <c r="B3588" s="1">
        <v>45785.188194444447</v>
      </c>
      <c r="C3588" t="s">
        <v>48</v>
      </c>
      <c r="D3588" t="s">
        <v>24</v>
      </c>
      <c r="E3588" t="s">
        <v>31</v>
      </c>
      <c r="F3588" t="s">
        <v>16</v>
      </c>
      <c r="G3588">
        <v>63</v>
      </c>
      <c r="H3588">
        <v>533</v>
      </c>
      <c r="I3588">
        <v>565.57000000000005</v>
      </c>
      <c r="J3588" t="s">
        <v>60</v>
      </c>
      <c r="K3588">
        <v>25000</v>
      </c>
      <c r="L3588">
        <v>18000</v>
      </c>
      <c r="M3588" t="s">
        <v>18</v>
      </c>
    </row>
    <row r="3589" spans="1:13" x14ac:dyDescent="0.4">
      <c r="A3589">
        <v>103588</v>
      </c>
      <c r="B3589" s="1">
        <v>45858.862500000003</v>
      </c>
      <c r="C3589" t="s">
        <v>48</v>
      </c>
      <c r="D3589" t="s">
        <v>28</v>
      </c>
      <c r="E3589" t="s">
        <v>15</v>
      </c>
      <c r="F3589" t="s">
        <v>25</v>
      </c>
      <c r="G3589">
        <v>42</v>
      </c>
      <c r="H3589">
        <v>850</v>
      </c>
      <c r="I3589">
        <v>2431.73</v>
      </c>
      <c r="J3589" t="s">
        <v>54</v>
      </c>
      <c r="K3589">
        <v>2500</v>
      </c>
      <c r="L3589">
        <v>1500</v>
      </c>
      <c r="M3589" t="s">
        <v>27</v>
      </c>
    </row>
    <row r="3590" spans="1:13" x14ac:dyDescent="0.4">
      <c r="A3590">
        <v>103589</v>
      </c>
      <c r="B3590" s="1">
        <v>45784.092361111114</v>
      </c>
      <c r="C3590" t="s">
        <v>50</v>
      </c>
      <c r="D3590" t="s">
        <v>14</v>
      </c>
      <c r="E3590" t="s">
        <v>31</v>
      </c>
      <c r="F3590" t="s">
        <v>25</v>
      </c>
      <c r="G3590">
        <v>94</v>
      </c>
      <c r="H3590">
        <v>563</v>
      </c>
      <c r="I3590">
        <v>517.41</v>
      </c>
      <c r="J3590" t="s">
        <v>17</v>
      </c>
      <c r="K3590">
        <v>3200</v>
      </c>
      <c r="L3590">
        <v>2000</v>
      </c>
      <c r="M3590" t="s">
        <v>27</v>
      </c>
    </row>
    <row r="3591" spans="1:13" x14ac:dyDescent="0.4">
      <c r="A3591">
        <v>103590</v>
      </c>
      <c r="B3591" s="1">
        <v>45914.768055555556</v>
      </c>
      <c r="C3591" t="s">
        <v>45</v>
      </c>
      <c r="D3591" t="s">
        <v>28</v>
      </c>
      <c r="E3591" t="s">
        <v>29</v>
      </c>
      <c r="F3591" t="s">
        <v>37</v>
      </c>
      <c r="G3591">
        <v>65</v>
      </c>
      <c r="H3591">
        <v>376</v>
      </c>
      <c r="I3591">
        <v>373.84</v>
      </c>
      <c r="J3591" t="s">
        <v>30</v>
      </c>
      <c r="K3591">
        <v>450</v>
      </c>
      <c r="L3591">
        <v>200</v>
      </c>
      <c r="M3591" t="s">
        <v>38</v>
      </c>
    </row>
    <row r="3592" spans="1:13" x14ac:dyDescent="0.4">
      <c r="A3592">
        <v>103591</v>
      </c>
      <c r="B3592" s="1">
        <v>45821.588888888888</v>
      </c>
      <c r="C3592" t="s">
        <v>23</v>
      </c>
      <c r="D3592" t="s">
        <v>55</v>
      </c>
      <c r="E3592" t="s">
        <v>31</v>
      </c>
      <c r="F3592" t="s">
        <v>16</v>
      </c>
      <c r="G3592">
        <v>41</v>
      </c>
      <c r="H3592">
        <v>566</v>
      </c>
      <c r="I3592">
        <v>2722.84</v>
      </c>
      <c r="J3592" t="s">
        <v>58</v>
      </c>
      <c r="K3592">
        <v>1200</v>
      </c>
      <c r="L3592">
        <v>800</v>
      </c>
      <c r="M3592" t="s">
        <v>18</v>
      </c>
    </row>
    <row r="3593" spans="1:13" x14ac:dyDescent="0.4">
      <c r="A3593">
        <v>103592</v>
      </c>
      <c r="B3593" s="1">
        <v>45692.345833333333</v>
      </c>
      <c r="C3593" t="s">
        <v>48</v>
      </c>
      <c r="D3593" t="s">
        <v>46</v>
      </c>
      <c r="E3593" t="s">
        <v>29</v>
      </c>
      <c r="F3593" t="s">
        <v>16</v>
      </c>
      <c r="G3593">
        <v>61</v>
      </c>
      <c r="H3593">
        <v>968</v>
      </c>
      <c r="I3593">
        <v>471.6</v>
      </c>
      <c r="J3593" t="s">
        <v>53</v>
      </c>
      <c r="K3593">
        <v>15000</v>
      </c>
      <c r="L3593">
        <v>9500</v>
      </c>
      <c r="M3593" t="s">
        <v>18</v>
      </c>
    </row>
    <row r="3594" spans="1:13" x14ac:dyDescent="0.4">
      <c r="A3594">
        <v>103593</v>
      </c>
      <c r="B3594" s="1">
        <v>45851.976388888892</v>
      </c>
      <c r="C3594" t="s">
        <v>48</v>
      </c>
      <c r="D3594" t="s">
        <v>28</v>
      </c>
      <c r="E3594" t="s">
        <v>29</v>
      </c>
      <c r="F3594" t="s">
        <v>37</v>
      </c>
      <c r="G3594">
        <v>30</v>
      </c>
      <c r="H3594">
        <v>1138</v>
      </c>
      <c r="I3594">
        <v>666.02</v>
      </c>
      <c r="J3594" t="s">
        <v>54</v>
      </c>
      <c r="K3594">
        <v>2500</v>
      </c>
      <c r="L3594">
        <v>1500</v>
      </c>
      <c r="M3594" t="s">
        <v>38</v>
      </c>
    </row>
    <row r="3595" spans="1:13" x14ac:dyDescent="0.4">
      <c r="A3595">
        <v>103594</v>
      </c>
      <c r="B3595" s="1">
        <v>45848.338888888888</v>
      </c>
      <c r="C3595" t="s">
        <v>23</v>
      </c>
      <c r="D3595" t="s">
        <v>14</v>
      </c>
      <c r="E3595" t="s">
        <v>15</v>
      </c>
      <c r="F3595" t="s">
        <v>16</v>
      </c>
      <c r="G3595">
        <v>19</v>
      </c>
      <c r="H3595">
        <v>498</v>
      </c>
      <c r="I3595">
        <v>371.24</v>
      </c>
      <c r="J3595" t="s">
        <v>21</v>
      </c>
      <c r="K3595">
        <v>6500</v>
      </c>
      <c r="L3595">
        <v>4200</v>
      </c>
      <c r="M3595" t="s">
        <v>18</v>
      </c>
    </row>
    <row r="3596" spans="1:13" x14ac:dyDescent="0.4">
      <c r="A3596">
        <v>103595</v>
      </c>
      <c r="B3596" s="1">
        <v>45761.40347222222</v>
      </c>
      <c r="C3596" t="s">
        <v>39</v>
      </c>
      <c r="D3596" t="s">
        <v>55</v>
      </c>
      <c r="E3596" t="s">
        <v>15</v>
      </c>
      <c r="F3596" t="s">
        <v>20</v>
      </c>
      <c r="G3596">
        <v>81</v>
      </c>
      <c r="H3596">
        <v>759</v>
      </c>
      <c r="I3596">
        <v>344.77</v>
      </c>
      <c r="J3596" t="s">
        <v>56</v>
      </c>
      <c r="K3596">
        <v>850</v>
      </c>
      <c r="L3596">
        <v>550</v>
      </c>
      <c r="M3596" t="s">
        <v>22</v>
      </c>
    </row>
    <row r="3597" spans="1:13" x14ac:dyDescent="0.4">
      <c r="A3597">
        <v>103596</v>
      </c>
      <c r="B3597" s="1">
        <v>45680.65625</v>
      </c>
      <c r="C3597" t="s">
        <v>48</v>
      </c>
      <c r="D3597" t="s">
        <v>40</v>
      </c>
      <c r="E3597" t="s">
        <v>31</v>
      </c>
      <c r="F3597" t="s">
        <v>32</v>
      </c>
      <c r="G3597">
        <v>10</v>
      </c>
      <c r="H3597">
        <v>1084</v>
      </c>
      <c r="I3597">
        <v>900.14</v>
      </c>
      <c r="J3597" t="s">
        <v>52</v>
      </c>
      <c r="K3597">
        <v>1500</v>
      </c>
      <c r="L3597">
        <v>800</v>
      </c>
      <c r="M3597" t="s">
        <v>33</v>
      </c>
    </row>
    <row r="3598" spans="1:13" x14ac:dyDescent="0.4">
      <c r="A3598">
        <v>103597</v>
      </c>
      <c r="B3598" s="1">
        <v>45922.313888888886</v>
      </c>
      <c r="C3598" t="s">
        <v>39</v>
      </c>
      <c r="D3598" t="s">
        <v>46</v>
      </c>
      <c r="E3598" t="s">
        <v>29</v>
      </c>
      <c r="F3598" t="s">
        <v>32</v>
      </c>
      <c r="G3598">
        <v>86</v>
      </c>
      <c r="H3598">
        <v>1145</v>
      </c>
      <c r="I3598">
        <v>289.79000000000002</v>
      </c>
      <c r="J3598" t="s">
        <v>53</v>
      </c>
      <c r="K3598">
        <v>15000</v>
      </c>
      <c r="L3598">
        <v>9500</v>
      </c>
      <c r="M3598" t="s">
        <v>33</v>
      </c>
    </row>
    <row r="3599" spans="1:13" x14ac:dyDescent="0.4">
      <c r="A3599">
        <v>103598</v>
      </c>
      <c r="B3599" s="1">
        <v>45947.277777777781</v>
      </c>
      <c r="C3599" t="s">
        <v>45</v>
      </c>
      <c r="D3599" t="s">
        <v>24</v>
      </c>
      <c r="E3599" t="s">
        <v>29</v>
      </c>
      <c r="F3599" t="s">
        <v>16</v>
      </c>
      <c r="G3599">
        <v>69</v>
      </c>
      <c r="H3599">
        <v>1153</v>
      </c>
      <c r="I3599">
        <v>455.61</v>
      </c>
      <c r="J3599" t="s">
        <v>60</v>
      </c>
      <c r="K3599">
        <v>25000</v>
      </c>
      <c r="L3599">
        <v>18000</v>
      </c>
      <c r="M3599" t="s">
        <v>18</v>
      </c>
    </row>
    <row r="3600" spans="1:13" x14ac:dyDescent="0.4">
      <c r="A3600">
        <v>103599</v>
      </c>
      <c r="B3600" s="1">
        <v>45917.567361111112</v>
      </c>
      <c r="C3600" t="s">
        <v>13</v>
      </c>
      <c r="D3600" t="s">
        <v>40</v>
      </c>
      <c r="E3600" t="s">
        <v>29</v>
      </c>
      <c r="F3600" t="s">
        <v>37</v>
      </c>
      <c r="G3600">
        <v>41</v>
      </c>
      <c r="H3600">
        <v>401</v>
      </c>
      <c r="I3600">
        <v>293.7</v>
      </c>
      <c r="J3600" t="s">
        <v>41</v>
      </c>
      <c r="K3600">
        <v>5500</v>
      </c>
      <c r="L3600">
        <v>3500</v>
      </c>
      <c r="M3600" t="s">
        <v>38</v>
      </c>
    </row>
    <row r="3601" spans="1:13" x14ac:dyDescent="0.4">
      <c r="A3601">
        <v>103600</v>
      </c>
      <c r="B3601" s="1">
        <v>46015.738194444442</v>
      </c>
      <c r="C3601" t="s">
        <v>45</v>
      </c>
      <c r="D3601" t="s">
        <v>55</v>
      </c>
      <c r="E3601" t="s">
        <v>15</v>
      </c>
      <c r="F3601" t="s">
        <v>25</v>
      </c>
      <c r="G3601">
        <v>38</v>
      </c>
      <c r="H3601">
        <v>749</v>
      </c>
      <c r="I3601">
        <v>254.78</v>
      </c>
      <c r="J3601" t="s">
        <v>56</v>
      </c>
      <c r="K3601">
        <v>850</v>
      </c>
      <c r="L3601">
        <v>550</v>
      </c>
      <c r="M3601" t="s">
        <v>27</v>
      </c>
    </row>
    <row r="3602" spans="1:13" x14ac:dyDescent="0.4">
      <c r="A3602">
        <v>103601</v>
      </c>
      <c r="B3602" s="1">
        <v>45732.599305555559</v>
      </c>
      <c r="C3602" t="s">
        <v>23</v>
      </c>
      <c r="D3602" t="s">
        <v>35</v>
      </c>
      <c r="E3602" t="s">
        <v>15</v>
      </c>
      <c r="F3602" t="s">
        <v>32</v>
      </c>
      <c r="G3602">
        <v>72</v>
      </c>
      <c r="H3602">
        <v>470</v>
      </c>
      <c r="I3602">
        <v>405.78</v>
      </c>
      <c r="J3602" t="s">
        <v>49</v>
      </c>
      <c r="K3602">
        <v>8500</v>
      </c>
      <c r="L3602">
        <v>5500</v>
      </c>
      <c r="M3602" t="s">
        <v>33</v>
      </c>
    </row>
    <row r="3603" spans="1:13" x14ac:dyDescent="0.4">
      <c r="A3603">
        <v>103602</v>
      </c>
      <c r="B3603" s="1">
        <v>46012.463888888888</v>
      </c>
      <c r="C3603" t="s">
        <v>50</v>
      </c>
      <c r="D3603" t="s">
        <v>43</v>
      </c>
      <c r="E3603" t="s">
        <v>29</v>
      </c>
      <c r="F3603" t="s">
        <v>25</v>
      </c>
      <c r="G3603">
        <v>28</v>
      </c>
      <c r="H3603">
        <v>620</v>
      </c>
      <c r="I3603">
        <v>436.95</v>
      </c>
      <c r="J3603" t="s">
        <v>61</v>
      </c>
      <c r="K3603">
        <v>2800</v>
      </c>
      <c r="L3603">
        <v>1500</v>
      </c>
      <c r="M3603" t="s">
        <v>27</v>
      </c>
    </row>
    <row r="3604" spans="1:13" x14ac:dyDescent="0.4">
      <c r="A3604">
        <v>103603</v>
      </c>
      <c r="B3604" s="1">
        <v>45729.843055555553</v>
      </c>
      <c r="C3604" t="s">
        <v>45</v>
      </c>
      <c r="D3604" t="s">
        <v>55</v>
      </c>
      <c r="E3604" t="s">
        <v>15</v>
      </c>
      <c r="F3604" t="s">
        <v>32</v>
      </c>
      <c r="G3604">
        <v>32</v>
      </c>
      <c r="H3604">
        <v>840</v>
      </c>
      <c r="I3604">
        <v>2409.56</v>
      </c>
      <c r="J3604" t="s">
        <v>56</v>
      </c>
      <c r="K3604">
        <v>850</v>
      </c>
      <c r="L3604">
        <v>550</v>
      </c>
      <c r="M3604" t="s">
        <v>33</v>
      </c>
    </row>
    <row r="3605" spans="1:13" x14ac:dyDescent="0.4">
      <c r="A3605">
        <v>103604</v>
      </c>
      <c r="B3605" s="1">
        <v>45916.409722222219</v>
      </c>
      <c r="C3605" t="s">
        <v>23</v>
      </c>
      <c r="D3605" t="s">
        <v>35</v>
      </c>
      <c r="E3605" t="s">
        <v>15</v>
      </c>
      <c r="F3605" t="s">
        <v>37</v>
      </c>
      <c r="G3605">
        <v>60</v>
      </c>
      <c r="H3605">
        <v>1170</v>
      </c>
      <c r="I3605">
        <v>231.35</v>
      </c>
      <c r="J3605" t="s">
        <v>36</v>
      </c>
      <c r="K3605">
        <v>12000</v>
      </c>
      <c r="L3605">
        <v>8000</v>
      </c>
      <c r="M3605" t="s">
        <v>38</v>
      </c>
    </row>
    <row r="3606" spans="1:13" x14ac:dyDescent="0.4">
      <c r="A3606">
        <v>103605</v>
      </c>
      <c r="B3606" s="1">
        <v>45845.929861111108</v>
      </c>
      <c r="C3606" t="s">
        <v>45</v>
      </c>
      <c r="D3606" t="s">
        <v>28</v>
      </c>
      <c r="E3606" t="s">
        <v>15</v>
      </c>
      <c r="F3606" t="s">
        <v>37</v>
      </c>
      <c r="G3606">
        <v>23</v>
      </c>
      <c r="H3606">
        <v>1084</v>
      </c>
      <c r="I3606">
        <v>786.1</v>
      </c>
      <c r="J3606" t="s">
        <v>30</v>
      </c>
      <c r="K3606">
        <v>450</v>
      </c>
      <c r="L3606">
        <v>200</v>
      </c>
      <c r="M3606" t="s">
        <v>38</v>
      </c>
    </row>
    <row r="3607" spans="1:13" x14ac:dyDescent="0.4">
      <c r="A3607">
        <v>103606</v>
      </c>
      <c r="B3607" s="1">
        <v>45830.199305555558</v>
      </c>
      <c r="C3607" t="s">
        <v>48</v>
      </c>
      <c r="D3607" t="s">
        <v>55</v>
      </c>
      <c r="E3607" t="s">
        <v>29</v>
      </c>
      <c r="F3607" t="s">
        <v>16</v>
      </c>
      <c r="G3607">
        <v>79</v>
      </c>
      <c r="H3607">
        <v>892</v>
      </c>
      <c r="I3607">
        <v>270.02</v>
      </c>
      <c r="J3607" t="s">
        <v>57</v>
      </c>
      <c r="K3607">
        <v>600</v>
      </c>
      <c r="L3607">
        <v>350</v>
      </c>
      <c r="M3607" t="s">
        <v>18</v>
      </c>
    </row>
    <row r="3608" spans="1:13" x14ac:dyDescent="0.4">
      <c r="A3608">
        <v>103607</v>
      </c>
      <c r="B3608" s="1">
        <v>45947.678472222222</v>
      </c>
      <c r="C3608" t="s">
        <v>48</v>
      </c>
      <c r="D3608" t="s">
        <v>14</v>
      </c>
      <c r="E3608" t="s">
        <v>15</v>
      </c>
      <c r="F3608" t="s">
        <v>16</v>
      </c>
      <c r="G3608">
        <v>79</v>
      </c>
      <c r="H3608">
        <v>346</v>
      </c>
      <c r="I3608">
        <v>2127.86</v>
      </c>
      <c r="J3608" t="s">
        <v>21</v>
      </c>
      <c r="K3608">
        <v>6500</v>
      </c>
      <c r="L3608">
        <v>4200</v>
      </c>
      <c r="M3608" t="s">
        <v>18</v>
      </c>
    </row>
    <row r="3609" spans="1:13" x14ac:dyDescent="0.4">
      <c r="A3609">
        <v>103608</v>
      </c>
      <c r="B3609" s="1">
        <v>45702.211111111108</v>
      </c>
      <c r="C3609" t="s">
        <v>23</v>
      </c>
      <c r="D3609" t="s">
        <v>24</v>
      </c>
      <c r="E3609" t="s">
        <v>29</v>
      </c>
      <c r="F3609" t="s">
        <v>37</v>
      </c>
      <c r="G3609">
        <v>21</v>
      </c>
      <c r="H3609">
        <v>1006</v>
      </c>
      <c r="I3609">
        <v>853.05</v>
      </c>
      <c r="J3609" t="s">
        <v>59</v>
      </c>
      <c r="K3609">
        <v>3500</v>
      </c>
      <c r="L3609">
        <v>2200</v>
      </c>
      <c r="M3609" t="s">
        <v>38</v>
      </c>
    </row>
    <row r="3610" spans="1:13" x14ac:dyDescent="0.4">
      <c r="A3610">
        <v>103609</v>
      </c>
      <c r="B3610" s="1">
        <v>45718.883333333331</v>
      </c>
      <c r="C3610" t="s">
        <v>50</v>
      </c>
      <c r="D3610" t="s">
        <v>14</v>
      </c>
      <c r="E3610" t="s">
        <v>15</v>
      </c>
      <c r="F3610" t="s">
        <v>37</v>
      </c>
      <c r="G3610">
        <v>78</v>
      </c>
      <c r="H3610">
        <v>983</v>
      </c>
      <c r="I3610">
        <v>679.61</v>
      </c>
      <c r="J3610" t="s">
        <v>21</v>
      </c>
      <c r="K3610">
        <v>6500</v>
      </c>
      <c r="L3610">
        <v>4200</v>
      </c>
      <c r="M3610" t="s">
        <v>38</v>
      </c>
    </row>
    <row r="3611" spans="1:13" x14ac:dyDescent="0.4">
      <c r="A3611">
        <v>103610</v>
      </c>
      <c r="B3611" s="1">
        <v>45740.884027777778</v>
      </c>
      <c r="C3611" t="s">
        <v>45</v>
      </c>
      <c r="D3611" t="s">
        <v>55</v>
      </c>
      <c r="E3611" t="s">
        <v>15</v>
      </c>
      <c r="F3611" t="s">
        <v>32</v>
      </c>
      <c r="G3611">
        <v>62</v>
      </c>
      <c r="H3611">
        <v>317</v>
      </c>
      <c r="I3611">
        <v>969.06</v>
      </c>
      <c r="J3611" t="s">
        <v>56</v>
      </c>
      <c r="K3611">
        <v>850</v>
      </c>
      <c r="L3611">
        <v>550</v>
      </c>
      <c r="M3611" t="s">
        <v>33</v>
      </c>
    </row>
    <row r="3612" spans="1:13" x14ac:dyDescent="0.4">
      <c r="A3612">
        <v>103611</v>
      </c>
      <c r="B3612" s="1">
        <v>45780.76666666667</v>
      </c>
      <c r="C3612" t="s">
        <v>48</v>
      </c>
      <c r="D3612" t="s">
        <v>24</v>
      </c>
      <c r="E3612" t="s">
        <v>15</v>
      </c>
      <c r="F3612" t="s">
        <v>20</v>
      </c>
      <c r="G3612">
        <v>81</v>
      </c>
      <c r="H3612">
        <v>511</v>
      </c>
      <c r="I3612">
        <v>1066.3</v>
      </c>
      <c r="J3612" t="s">
        <v>60</v>
      </c>
      <c r="K3612">
        <v>25000</v>
      </c>
      <c r="L3612">
        <v>18000</v>
      </c>
      <c r="M3612" t="s">
        <v>22</v>
      </c>
    </row>
    <row r="3613" spans="1:13" x14ac:dyDescent="0.4">
      <c r="A3613">
        <v>103612</v>
      </c>
      <c r="B3613" s="1">
        <v>46015.707638888889</v>
      </c>
      <c r="C3613" t="s">
        <v>23</v>
      </c>
      <c r="D3613" t="s">
        <v>28</v>
      </c>
      <c r="E3613" t="s">
        <v>15</v>
      </c>
      <c r="F3613" t="s">
        <v>25</v>
      </c>
      <c r="G3613">
        <v>36</v>
      </c>
      <c r="H3613">
        <v>361</v>
      </c>
      <c r="I3613">
        <v>315.63</v>
      </c>
      <c r="J3613" t="s">
        <v>30</v>
      </c>
      <c r="K3613">
        <v>450</v>
      </c>
      <c r="L3613">
        <v>200</v>
      </c>
      <c r="M3613" t="s">
        <v>27</v>
      </c>
    </row>
    <row r="3614" spans="1:13" x14ac:dyDescent="0.4">
      <c r="A3614">
        <v>103613</v>
      </c>
      <c r="B3614" s="1">
        <v>45673.55972222222</v>
      </c>
      <c r="C3614" t="s">
        <v>13</v>
      </c>
      <c r="D3614" t="s">
        <v>43</v>
      </c>
      <c r="E3614" t="s">
        <v>31</v>
      </c>
      <c r="F3614" t="s">
        <v>16</v>
      </c>
      <c r="G3614">
        <v>45</v>
      </c>
      <c r="H3614">
        <v>489</v>
      </c>
      <c r="I3614">
        <v>683.19</v>
      </c>
      <c r="J3614" t="s">
        <v>61</v>
      </c>
      <c r="K3614">
        <v>2800</v>
      </c>
      <c r="L3614">
        <v>1500</v>
      </c>
      <c r="M3614" t="s">
        <v>18</v>
      </c>
    </row>
    <row r="3615" spans="1:13" x14ac:dyDescent="0.4">
      <c r="A3615">
        <v>103614</v>
      </c>
      <c r="B3615" s="1">
        <v>45723.634027777778</v>
      </c>
      <c r="C3615" t="s">
        <v>13</v>
      </c>
      <c r="D3615" t="s">
        <v>28</v>
      </c>
      <c r="E3615" t="s">
        <v>31</v>
      </c>
      <c r="F3615" t="s">
        <v>16</v>
      </c>
      <c r="G3615">
        <v>92</v>
      </c>
      <c r="H3615">
        <v>1062</v>
      </c>
      <c r="I3615">
        <v>746.79</v>
      </c>
      <c r="J3615" t="s">
        <v>30</v>
      </c>
      <c r="K3615">
        <v>450</v>
      </c>
      <c r="L3615">
        <v>200</v>
      </c>
      <c r="M3615" t="s">
        <v>18</v>
      </c>
    </row>
    <row r="3616" spans="1:13" x14ac:dyDescent="0.4">
      <c r="A3616">
        <v>103615</v>
      </c>
      <c r="B3616" s="1">
        <v>45802.272222222222</v>
      </c>
      <c r="C3616" t="s">
        <v>19</v>
      </c>
      <c r="D3616" t="s">
        <v>35</v>
      </c>
      <c r="E3616" t="s">
        <v>29</v>
      </c>
      <c r="F3616" t="s">
        <v>37</v>
      </c>
      <c r="G3616">
        <v>92</v>
      </c>
      <c r="H3616">
        <v>744</v>
      </c>
      <c r="I3616">
        <v>227.09</v>
      </c>
      <c r="J3616" t="s">
        <v>36</v>
      </c>
      <c r="K3616">
        <v>12000</v>
      </c>
      <c r="L3616">
        <v>8000</v>
      </c>
      <c r="M3616" t="s">
        <v>38</v>
      </c>
    </row>
    <row r="3617" spans="1:13" x14ac:dyDescent="0.4">
      <c r="A3617">
        <v>103616</v>
      </c>
      <c r="B3617" s="1">
        <v>45819.614583333336</v>
      </c>
      <c r="C3617" t="s">
        <v>19</v>
      </c>
      <c r="D3617" t="s">
        <v>28</v>
      </c>
      <c r="E3617" t="s">
        <v>29</v>
      </c>
      <c r="F3617" t="s">
        <v>37</v>
      </c>
      <c r="G3617">
        <v>84</v>
      </c>
      <c r="H3617">
        <v>572</v>
      </c>
      <c r="I3617">
        <v>1752.23</v>
      </c>
      <c r="J3617" t="s">
        <v>54</v>
      </c>
      <c r="K3617">
        <v>2500</v>
      </c>
      <c r="L3617">
        <v>1500</v>
      </c>
      <c r="M3617" t="s">
        <v>38</v>
      </c>
    </row>
    <row r="3618" spans="1:13" x14ac:dyDescent="0.4">
      <c r="A3618">
        <v>103617</v>
      </c>
      <c r="B3618" s="1">
        <v>45891.908333333333</v>
      </c>
      <c r="C3618" t="s">
        <v>34</v>
      </c>
      <c r="D3618" t="s">
        <v>28</v>
      </c>
      <c r="E3618" t="s">
        <v>31</v>
      </c>
      <c r="F3618" t="s">
        <v>37</v>
      </c>
      <c r="G3618">
        <v>84</v>
      </c>
      <c r="H3618">
        <v>862</v>
      </c>
      <c r="I3618">
        <v>1669.09</v>
      </c>
      <c r="J3618" t="s">
        <v>30</v>
      </c>
      <c r="K3618">
        <v>450</v>
      </c>
      <c r="L3618">
        <v>200</v>
      </c>
      <c r="M3618" t="s">
        <v>38</v>
      </c>
    </row>
    <row r="3619" spans="1:13" x14ac:dyDescent="0.4">
      <c r="A3619">
        <v>103618</v>
      </c>
      <c r="B3619" s="1">
        <v>45801.563888888886</v>
      </c>
      <c r="C3619" t="s">
        <v>45</v>
      </c>
      <c r="D3619" t="s">
        <v>46</v>
      </c>
      <c r="E3619" t="s">
        <v>29</v>
      </c>
      <c r="F3619" t="s">
        <v>20</v>
      </c>
      <c r="G3619">
        <v>28</v>
      </c>
      <c r="H3619">
        <v>409</v>
      </c>
      <c r="I3619">
        <v>1046.73</v>
      </c>
      <c r="J3619" t="s">
        <v>47</v>
      </c>
      <c r="K3619">
        <v>4500</v>
      </c>
      <c r="L3619">
        <v>2800</v>
      </c>
      <c r="M3619" t="s">
        <v>22</v>
      </c>
    </row>
    <row r="3620" spans="1:13" x14ac:dyDescent="0.4">
      <c r="A3620">
        <v>103619</v>
      </c>
      <c r="B3620" s="1">
        <v>46015.836111111108</v>
      </c>
      <c r="C3620" t="s">
        <v>39</v>
      </c>
      <c r="D3620" t="s">
        <v>40</v>
      </c>
      <c r="E3620" t="s">
        <v>15</v>
      </c>
      <c r="F3620" t="s">
        <v>37</v>
      </c>
      <c r="G3620">
        <v>23</v>
      </c>
      <c r="H3620">
        <v>751</v>
      </c>
      <c r="I3620">
        <v>510.18</v>
      </c>
      <c r="J3620" t="s">
        <v>41</v>
      </c>
      <c r="K3620">
        <v>5500</v>
      </c>
      <c r="L3620">
        <v>3500</v>
      </c>
      <c r="M3620" t="s">
        <v>38</v>
      </c>
    </row>
    <row r="3621" spans="1:13" x14ac:dyDescent="0.4">
      <c r="A3621">
        <v>103620</v>
      </c>
      <c r="B3621" s="1">
        <v>45845.774305555555</v>
      </c>
      <c r="C3621" t="s">
        <v>39</v>
      </c>
      <c r="D3621" t="s">
        <v>28</v>
      </c>
      <c r="E3621" t="s">
        <v>15</v>
      </c>
      <c r="F3621" t="s">
        <v>16</v>
      </c>
      <c r="G3621">
        <v>37</v>
      </c>
      <c r="H3621">
        <v>1016</v>
      </c>
      <c r="I3621">
        <v>884.94</v>
      </c>
      <c r="J3621" t="s">
        <v>54</v>
      </c>
      <c r="K3621">
        <v>2500</v>
      </c>
      <c r="L3621">
        <v>1500</v>
      </c>
      <c r="M3621" t="s">
        <v>18</v>
      </c>
    </row>
    <row r="3622" spans="1:13" x14ac:dyDescent="0.4">
      <c r="A3622">
        <v>103621</v>
      </c>
      <c r="B3622" s="1">
        <v>45979.522916666669</v>
      </c>
      <c r="C3622" t="s">
        <v>13</v>
      </c>
      <c r="D3622" t="s">
        <v>55</v>
      </c>
      <c r="E3622" t="s">
        <v>15</v>
      </c>
      <c r="F3622" t="s">
        <v>32</v>
      </c>
      <c r="G3622">
        <v>8</v>
      </c>
      <c r="H3622">
        <v>1166</v>
      </c>
      <c r="I3622">
        <v>487.1</v>
      </c>
      <c r="J3622" t="s">
        <v>58</v>
      </c>
      <c r="K3622">
        <v>1200</v>
      </c>
      <c r="L3622">
        <v>800</v>
      </c>
      <c r="M3622" t="s">
        <v>33</v>
      </c>
    </row>
    <row r="3623" spans="1:13" x14ac:dyDescent="0.4">
      <c r="A3623">
        <v>103622</v>
      </c>
      <c r="B3623" s="1">
        <v>45670.908333333333</v>
      </c>
      <c r="C3623" t="s">
        <v>39</v>
      </c>
      <c r="D3623" t="s">
        <v>35</v>
      </c>
      <c r="E3623" t="s">
        <v>15</v>
      </c>
      <c r="F3623" t="s">
        <v>16</v>
      </c>
      <c r="G3623">
        <v>48</v>
      </c>
      <c r="H3623">
        <v>518</v>
      </c>
      <c r="I3623">
        <v>2162.3200000000002</v>
      </c>
      <c r="J3623" t="s">
        <v>49</v>
      </c>
      <c r="K3623">
        <v>8500</v>
      </c>
      <c r="L3623">
        <v>5500</v>
      </c>
      <c r="M3623" t="s">
        <v>18</v>
      </c>
    </row>
    <row r="3624" spans="1:13" x14ac:dyDescent="0.4">
      <c r="A3624">
        <v>103623</v>
      </c>
      <c r="B3624" s="1">
        <v>45841.388194444444</v>
      </c>
      <c r="C3624" t="s">
        <v>50</v>
      </c>
      <c r="D3624" t="s">
        <v>43</v>
      </c>
      <c r="E3624" t="s">
        <v>31</v>
      </c>
      <c r="F3624" t="s">
        <v>32</v>
      </c>
      <c r="G3624">
        <v>66</v>
      </c>
      <c r="H3624">
        <v>1010</v>
      </c>
      <c r="I3624">
        <v>1208.8900000000001</v>
      </c>
      <c r="J3624" t="s">
        <v>44</v>
      </c>
      <c r="K3624">
        <v>4500</v>
      </c>
      <c r="L3624">
        <v>2500</v>
      </c>
      <c r="M3624" t="s">
        <v>33</v>
      </c>
    </row>
    <row r="3625" spans="1:13" x14ac:dyDescent="0.4">
      <c r="A3625">
        <v>103624</v>
      </c>
      <c r="B3625" s="1">
        <v>45768.552777777775</v>
      </c>
      <c r="C3625" t="s">
        <v>45</v>
      </c>
      <c r="D3625" t="s">
        <v>24</v>
      </c>
      <c r="E3625" t="s">
        <v>29</v>
      </c>
      <c r="F3625" t="s">
        <v>32</v>
      </c>
      <c r="G3625">
        <v>22</v>
      </c>
      <c r="H3625">
        <v>980</v>
      </c>
      <c r="I3625">
        <v>340.24</v>
      </c>
      <c r="J3625" t="s">
        <v>59</v>
      </c>
      <c r="K3625">
        <v>3500</v>
      </c>
      <c r="L3625">
        <v>2200</v>
      </c>
      <c r="M3625" t="s">
        <v>33</v>
      </c>
    </row>
    <row r="3626" spans="1:13" x14ac:dyDescent="0.4">
      <c r="A3626">
        <v>103625</v>
      </c>
      <c r="B3626" s="1">
        <v>45947.552083333336</v>
      </c>
      <c r="C3626" t="s">
        <v>39</v>
      </c>
      <c r="D3626" t="s">
        <v>14</v>
      </c>
      <c r="E3626" t="s">
        <v>29</v>
      </c>
      <c r="F3626" t="s">
        <v>25</v>
      </c>
      <c r="G3626">
        <v>36</v>
      </c>
      <c r="H3626">
        <v>789</v>
      </c>
      <c r="I3626">
        <v>425.06</v>
      </c>
      <c r="J3626" t="s">
        <v>21</v>
      </c>
      <c r="K3626">
        <v>6500</v>
      </c>
      <c r="L3626">
        <v>4200</v>
      </c>
      <c r="M3626" t="s">
        <v>27</v>
      </c>
    </row>
    <row r="3627" spans="1:13" x14ac:dyDescent="0.4">
      <c r="A3627">
        <v>103626</v>
      </c>
      <c r="B3627" s="1">
        <v>45952.479861111111</v>
      </c>
      <c r="C3627" t="s">
        <v>19</v>
      </c>
      <c r="D3627" t="s">
        <v>55</v>
      </c>
      <c r="E3627" t="s">
        <v>15</v>
      </c>
      <c r="F3627" t="s">
        <v>16</v>
      </c>
      <c r="G3627">
        <v>49</v>
      </c>
      <c r="H3627">
        <v>632</v>
      </c>
      <c r="I3627">
        <v>884.22</v>
      </c>
      <c r="J3627" t="s">
        <v>58</v>
      </c>
      <c r="K3627">
        <v>1200</v>
      </c>
      <c r="L3627">
        <v>800</v>
      </c>
      <c r="M3627" t="s">
        <v>18</v>
      </c>
    </row>
    <row r="3628" spans="1:13" x14ac:dyDescent="0.4">
      <c r="A3628">
        <v>103627</v>
      </c>
      <c r="B3628" s="1">
        <v>45872.993055555555</v>
      </c>
      <c r="C3628" t="s">
        <v>19</v>
      </c>
      <c r="D3628" t="s">
        <v>28</v>
      </c>
      <c r="E3628" t="s">
        <v>31</v>
      </c>
      <c r="F3628" t="s">
        <v>32</v>
      </c>
      <c r="G3628">
        <v>2</v>
      </c>
      <c r="H3628">
        <v>673</v>
      </c>
      <c r="I3628">
        <v>451.57</v>
      </c>
      <c r="J3628" t="s">
        <v>54</v>
      </c>
      <c r="K3628">
        <v>2500</v>
      </c>
      <c r="L3628">
        <v>1500</v>
      </c>
      <c r="M3628" t="s">
        <v>33</v>
      </c>
    </row>
    <row r="3629" spans="1:13" x14ac:dyDescent="0.4">
      <c r="A3629">
        <v>103628</v>
      </c>
      <c r="B3629" s="1">
        <v>45777.313194444447</v>
      </c>
      <c r="C3629" t="s">
        <v>42</v>
      </c>
      <c r="D3629" t="s">
        <v>35</v>
      </c>
      <c r="E3629" t="s">
        <v>29</v>
      </c>
      <c r="F3629" t="s">
        <v>37</v>
      </c>
      <c r="G3629">
        <v>79</v>
      </c>
      <c r="H3629">
        <v>657</v>
      </c>
      <c r="I3629">
        <v>655.65</v>
      </c>
      <c r="J3629" t="s">
        <v>49</v>
      </c>
      <c r="K3629">
        <v>8500</v>
      </c>
      <c r="L3629">
        <v>5500</v>
      </c>
      <c r="M3629" t="s">
        <v>38</v>
      </c>
    </row>
    <row r="3630" spans="1:13" x14ac:dyDescent="0.4">
      <c r="A3630">
        <v>103629</v>
      </c>
      <c r="B3630" s="1">
        <v>45712.332638888889</v>
      </c>
      <c r="C3630" t="s">
        <v>45</v>
      </c>
      <c r="D3630" t="s">
        <v>43</v>
      </c>
      <c r="E3630" t="s">
        <v>15</v>
      </c>
      <c r="F3630" t="s">
        <v>37</v>
      </c>
      <c r="G3630">
        <v>36</v>
      </c>
      <c r="H3630">
        <v>369</v>
      </c>
      <c r="I3630">
        <v>643.12</v>
      </c>
      <c r="J3630" t="s">
        <v>61</v>
      </c>
      <c r="K3630">
        <v>2800</v>
      </c>
      <c r="L3630">
        <v>1500</v>
      </c>
      <c r="M3630" t="s">
        <v>38</v>
      </c>
    </row>
    <row r="3631" spans="1:13" x14ac:dyDescent="0.4">
      <c r="A3631">
        <v>103630</v>
      </c>
      <c r="B3631" s="1">
        <v>45684.670138888891</v>
      </c>
      <c r="C3631" t="s">
        <v>42</v>
      </c>
      <c r="D3631" t="s">
        <v>24</v>
      </c>
      <c r="E3631" t="s">
        <v>15</v>
      </c>
      <c r="F3631" t="s">
        <v>16</v>
      </c>
      <c r="G3631">
        <v>86</v>
      </c>
      <c r="H3631">
        <v>735</v>
      </c>
      <c r="I3631">
        <v>426.84</v>
      </c>
      <c r="J3631" t="s">
        <v>60</v>
      </c>
      <c r="K3631">
        <v>25000</v>
      </c>
      <c r="L3631">
        <v>18000</v>
      </c>
      <c r="M3631" t="s">
        <v>18</v>
      </c>
    </row>
    <row r="3632" spans="1:13" x14ac:dyDescent="0.4">
      <c r="A3632">
        <v>103631</v>
      </c>
      <c r="B3632" s="1">
        <v>45775.956944444442</v>
      </c>
      <c r="C3632" t="s">
        <v>42</v>
      </c>
      <c r="D3632" t="s">
        <v>14</v>
      </c>
      <c r="E3632" t="s">
        <v>15</v>
      </c>
      <c r="F3632" t="s">
        <v>16</v>
      </c>
      <c r="G3632">
        <v>11</v>
      </c>
      <c r="H3632">
        <v>379</v>
      </c>
      <c r="I3632">
        <v>366.36</v>
      </c>
      <c r="J3632" t="s">
        <v>21</v>
      </c>
      <c r="K3632">
        <v>6500</v>
      </c>
      <c r="L3632">
        <v>4200</v>
      </c>
      <c r="M3632" t="s">
        <v>18</v>
      </c>
    </row>
    <row r="3633" spans="1:13" x14ac:dyDescent="0.4">
      <c r="A3633">
        <v>103632</v>
      </c>
      <c r="B3633" s="1">
        <v>45878.692361111112</v>
      </c>
      <c r="C3633" t="s">
        <v>48</v>
      </c>
      <c r="D3633" t="s">
        <v>46</v>
      </c>
      <c r="E3633" t="s">
        <v>29</v>
      </c>
      <c r="F3633" t="s">
        <v>32</v>
      </c>
      <c r="G3633">
        <v>77</v>
      </c>
      <c r="H3633">
        <v>951</v>
      </c>
      <c r="I3633">
        <v>1084.95</v>
      </c>
      <c r="J3633" t="s">
        <v>53</v>
      </c>
      <c r="K3633">
        <v>15000</v>
      </c>
      <c r="L3633">
        <v>9500</v>
      </c>
      <c r="M3633" t="s">
        <v>33</v>
      </c>
    </row>
    <row r="3634" spans="1:13" x14ac:dyDescent="0.4">
      <c r="A3634">
        <v>103633</v>
      </c>
      <c r="B3634" s="1">
        <v>45888.262499999997</v>
      </c>
      <c r="C3634" t="s">
        <v>39</v>
      </c>
      <c r="D3634" t="s">
        <v>46</v>
      </c>
      <c r="E3634" t="s">
        <v>15</v>
      </c>
      <c r="F3634" t="s">
        <v>37</v>
      </c>
      <c r="G3634">
        <v>70</v>
      </c>
      <c r="H3634">
        <v>767</v>
      </c>
      <c r="I3634">
        <v>588.46</v>
      </c>
      <c r="J3634" t="s">
        <v>53</v>
      </c>
      <c r="K3634">
        <v>15000</v>
      </c>
      <c r="L3634">
        <v>9500</v>
      </c>
      <c r="M3634" t="s">
        <v>38</v>
      </c>
    </row>
    <row r="3635" spans="1:13" x14ac:dyDescent="0.4">
      <c r="A3635">
        <v>103634</v>
      </c>
      <c r="B3635" s="1">
        <v>45710.717361111114</v>
      </c>
      <c r="C3635" t="s">
        <v>34</v>
      </c>
      <c r="D3635" t="s">
        <v>55</v>
      </c>
      <c r="E3635" t="s">
        <v>29</v>
      </c>
      <c r="F3635" t="s">
        <v>25</v>
      </c>
      <c r="G3635">
        <v>74</v>
      </c>
      <c r="H3635">
        <v>568</v>
      </c>
      <c r="I3635">
        <v>775.57</v>
      </c>
      <c r="J3635" t="s">
        <v>56</v>
      </c>
      <c r="K3635">
        <v>850</v>
      </c>
      <c r="L3635">
        <v>550</v>
      </c>
      <c r="M3635" t="s">
        <v>27</v>
      </c>
    </row>
    <row r="3636" spans="1:13" x14ac:dyDescent="0.4">
      <c r="A3636">
        <v>103635</v>
      </c>
      <c r="B3636" s="1">
        <v>45952.774305555555</v>
      </c>
      <c r="C3636" t="s">
        <v>23</v>
      </c>
      <c r="D3636" t="s">
        <v>40</v>
      </c>
      <c r="E3636" t="s">
        <v>15</v>
      </c>
      <c r="F3636" t="s">
        <v>16</v>
      </c>
      <c r="G3636">
        <v>96</v>
      </c>
      <c r="H3636">
        <v>787</v>
      </c>
      <c r="I3636">
        <v>1040.68</v>
      </c>
      <c r="J3636" t="s">
        <v>41</v>
      </c>
      <c r="K3636">
        <v>5500</v>
      </c>
      <c r="L3636">
        <v>3500</v>
      </c>
      <c r="M3636" t="s">
        <v>18</v>
      </c>
    </row>
    <row r="3637" spans="1:13" x14ac:dyDescent="0.4">
      <c r="A3637">
        <v>103636</v>
      </c>
      <c r="B3637" s="1">
        <v>45978.386805555558</v>
      </c>
      <c r="C3637" t="s">
        <v>23</v>
      </c>
      <c r="D3637" t="s">
        <v>40</v>
      </c>
      <c r="E3637" t="s">
        <v>15</v>
      </c>
      <c r="F3637" t="s">
        <v>16</v>
      </c>
      <c r="G3637">
        <v>33</v>
      </c>
      <c r="H3637">
        <v>739</v>
      </c>
      <c r="I3637">
        <v>233.99</v>
      </c>
      <c r="J3637" t="s">
        <v>41</v>
      </c>
      <c r="K3637">
        <v>5500</v>
      </c>
      <c r="L3637">
        <v>3500</v>
      </c>
      <c r="M3637" t="s">
        <v>18</v>
      </c>
    </row>
    <row r="3638" spans="1:13" x14ac:dyDescent="0.4">
      <c r="A3638">
        <v>103637</v>
      </c>
      <c r="B3638" s="1">
        <v>45890.713888888888</v>
      </c>
      <c r="C3638" t="s">
        <v>50</v>
      </c>
      <c r="D3638" t="s">
        <v>55</v>
      </c>
      <c r="E3638" t="s">
        <v>15</v>
      </c>
      <c r="F3638" t="s">
        <v>37</v>
      </c>
      <c r="G3638">
        <v>3</v>
      </c>
      <c r="H3638">
        <v>343</v>
      </c>
      <c r="I3638">
        <v>811.6</v>
      </c>
      <c r="J3638" t="s">
        <v>56</v>
      </c>
      <c r="K3638">
        <v>850</v>
      </c>
      <c r="L3638">
        <v>550</v>
      </c>
      <c r="M3638" t="s">
        <v>38</v>
      </c>
    </row>
    <row r="3639" spans="1:13" x14ac:dyDescent="0.4">
      <c r="A3639">
        <v>103638</v>
      </c>
      <c r="B3639" s="1">
        <v>45815.03125</v>
      </c>
      <c r="C3639" t="s">
        <v>13</v>
      </c>
      <c r="D3639" t="s">
        <v>40</v>
      </c>
      <c r="E3639" t="s">
        <v>31</v>
      </c>
      <c r="F3639" t="s">
        <v>16</v>
      </c>
      <c r="G3639">
        <v>3</v>
      </c>
      <c r="H3639">
        <v>976</v>
      </c>
      <c r="I3639">
        <v>414.02</v>
      </c>
      <c r="J3639" t="s">
        <v>41</v>
      </c>
      <c r="K3639">
        <v>5500</v>
      </c>
      <c r="L3639">
        <v>3500</v>
      </c>
      <c r="M3639" t="s">
        <v>18</v>
      </c>
    </row>
    <row r="3640" spans="1:13" x14ac:dyDescent="0.4">
      <c r="A3640">
        <v>103639</v>
      </c>
      <c r="B3640" s="1">
        <v>45926.645138888889</v>
      </c>
      <c r="C3640" t="s">
        <v>42</v>
      </c>
      <c r="D3640" t="s">
        <v>43</v>
      </c>
      <c r="E3640" t="s">
        <v>15</v>
      </c>
      <c r="F3640" t="s">
        <v>20</v>
      </c>
      <c r="G3640">
        <v>41</v>
      </c>
      <c r="H3640">
        <v>829</v>
      </c>
      <c r="I3640">
        <v>230.97</v>
      </c>
      <c r="J3640" t="s">
        <v>44</v>
      </c>
      <c r="K3640">
        <v>4500</v>
      </c>
      <c r="L3640">
        <v>2500</v>
      </c>
      <c r="M3640" t="s">
        <v>22</v>
      </c>
    </row>
    <row r="3641" spans="1:13" x14ac:dyDescent="0.4">
      <c r="A3641">
        <v>103640</v>
      </c>
      <c r="B3641" s="1">
        <v>45678.2</v>
      </c>
      <c r="C3641" t="s">
        <v>42</v>
      </c>
      <c r="D3641" t="s">
        <v>40</v>
      </c>
      <c r="E3641" t="s">
        <v>29</v>
      </c>
      <c r="F3641" t="s">
        <v>20</v>
      </c>
      <c r="G3641">
        <v>98</v>
      </c>
      <c r="H3641">
        <v>549</v>
      </c>
      <c r="I3641">
        <v>640.33000000000004</v>
      </c>
      <c r="J3641" t="s">
        <v>41</v>
      </c>
      <c r="K3641">
        <v>5500</v>
      </c>
      <c r="L3641">
        <v>3500</v>
      </c>
      <c r="M3641" t="s">
        <v>22</v>
      </c>
    </row>
    <row r="3642" spans="1:13" x14ac:dyDescent="0.4">
      <c r="A3642">
        <v>103641</v>
      </c>
      <c r="B3642" s="1">
        <v>45710.301388888889</v>
      </c>
      <c r="C3642" t="s">
        <v>19</v>
      </c>
      <c r="D3642" t="s">
        <v>35</v>
      </c>
      <c r="E3642" t="s">
        <v>15</v>
      </c>
      <c r="F3642" t="s">
        <v>37</v>
      </c>
      <c r="G3642">
        <v>94</v>
      </c>
      <c r="H3642">
        <v>790</v>
      </c>
      <c r="I3642">
        <v>581.1</v>
      </c>
      <c r="J3642" t="s">
        <v>49</v>
      </c>
      <c r="K3642">
        <v>8500</v>
      </c>
      <c r="L3642">
        <v>5500</v>
      </c>
      <c r="M3642" t="s">
        <v>38</v>
      </c>
    </row>
    <row r="3643" spans="1:13" x14ac:dyDescent="0.4">
      <c r="A3643">
        <v>103642</v>
      </c>
      <c r="B3643" s="1">
        <v>45932.472222222219</v>
      </c>
      <c r="C3643" t="s">
        <v>19</v>
      </c>
      <c r="D3643" t="s">
        <v>46</v>
      </c>
      <c r="E3643" t="s">
        <v>15</v>
      </c>
      <c r="F3643" t="s">
        <v>25</v>
      </c>
      <c r="G3643">
        <v>89</v>
      </c>
      <c r="H3643">
        <v>755</v>
      </c>
      <c r="I3643">
        <v>1111.1199999999999</v>
      </c>
      <c r="J3643" t="s">
        <v>47</v>
      </c>
      <c r="K3643">
        <v>4500</v>
      </c>
      <c r="L3643">
        <v>2800</v>
      </c>
      <c r="M3643" t="s">
        <v>27</v>
      </c>
    </row>
    <row r="3644" spans="1:13" x14ac:dyDescent="0.4">
      <c r="A3644">
        <v>103643</v>
      </c>
      <c r="B3644" s="1">
        <v>45970.887499999997</v>
      </c>
      <c r="C3644" t="s">
        <v>42</v>
      </c>
      <c r="D3644" t="s">
        <v>40</v>
      </c>
      <c r="E3644" t="s">
        <v>15</v>
      </c>
      <c r="F3644" t="s">
        <v>25</v>
      </c>
      <c r="G3644">
        <v>97</v>
      </c>
      <c r="H3644">
        <v>791</v>
      </c>
      <c r="I3644">
        <v>342.84</v>
      </c>
      <c r="J3644" t="s">
        <v>52</v>
      </c>
      <c r="K3644">
        <v>1500</v>
      </c>
      <c r="L3644">
        <v>800</v>
      </c>
      <c r="M3644" t="s">
        <v>27</v>
      </c>
    </row>
    <row r="3645" spans="1:13" x14ac:dyDescent="0.4">
      <c r="A3645">
        <v>103644</v>
      </c>
      <c r="B3645" s="1">
        <v>45938.813888888886</v>
      </c>
      <c r="C3645" t="s">
        <v>13</v>
      </c>
      <c r="D3645" t="s">
        <v>40</v>
      </c>
      <c r="E3645" t="s">
        <v>31</v>
      </c>
      <c r="F3645" t="s">
        <v>37</v>
      </c>
      <c r="G3645">
        <v>77</v>
      </c>
      <c r="H3645">
        <v>510</v>
      </c>
      <c r="I3645">
        <v>437.33</v>
      </c>
      <c r="J3645" t="s">
        <v>41</v>
      </c>
      <c r="K3645">
        <v>5500</v>
      </c>
      <c r="L3645">
        <v>3500</v>
      </c>
      <c r="M3645" t="s">
        <v>38</v>
      </c>
    </row>
    <row r="3646" spans="1:13" x14ac:dyDescent="0.4">
      <c r="A3646">
        <v>103645</v>
      </c>
      <c r="B3646" s="1">
        <v>45871.532638888886</v>
      </c>
      <c r="C3646" t="s">
        <v>34</v>
      </c>
      <c r="D3646" t="s">
        <v>24</v>
      </c>
      <c r="E3646" t="s">
        <v>15</v>
      </c>
      <c r="F3646" t="s">
        <v>32</v>
      </c>
      <c r="G3646">
        <v>22</v>
      </c>
      <c r="H3646">
        <v>456</v>
      </c>
      <c r="I3646">
        <v>852.93</v>
      </c>
      <c r="J3646" t="s">
        <v>26</v>
      </c>
      <c r="K3646">
        <v>45000</v>
      </c>
      <c r="L3646">
        <v>32000</v>
      </c>
      <c r="M3646" t="s">
        <v>33</v>
      </c>
    </row>
    <row r="3647" spans="1:13" x14ac:dyDescent="0.4">
      <c r="A3647">
        <v>103646</v>
      </c>
      <c r="B3647" s="1">
        <v>45688.697222222225</v>
      </c>
      <c r="C3647" t="s">
        <v>19</v>
      </c>
      <c r="D3647" t="s">
        <v>35</v>
      </c>
      <c r="E3647" t="s">
        <v>15</v>
      </c>
      <c r="F3647" t="s">
        <v>37</v>
      </c>
      <c r="G3647">
        <v>70</v>
      </c>
      <c r="H3647">
        <v>629</v>
      </c>
      <c r="I3647">
        <v>1806.56</v>
      </c>
      <c r="J3647" t="s">
        <v>49</v>
      </c>
      <c r="K3647">
        <v>8500</v>
      </c>
      <c r="L3647">
        <v>5500</v>
      </c>
      <c r="M3647" t="s">
        <v>38</v>
      </c>
    </row>
    <row r="3648" spans="1:13" x14ac:dyDescent="0.4">
      <c r="A3648">
        <v>103647</v>
      </c>
      <c r="B3648" s="1">
        <v>45994.387499999997</v>
      </c>
      <c r="C3648" t="s">
        <v>45</v>
      </c>
      <c r="D3648" t="s">
        <v>14</v>
      </c>
      <c r="E3648" t="s">
        <v>15</v>
      </c>
      <c r="F3648" t="s">
        <v>37</v>
      </c>
      <c r="G3648">
        <v>11</v>
      </c>
      <c r="H3648">
        <v>1074</v>
      </c>
      <c r="I3648">
        <v>752.66</v>
      </c>
      <c r="J3648" t="s">
        <v>17</v>
      </c>
      <c r="K3648">
        <v>3200</v>
      </c>
      <c r="L3648">
        <v>2000</v>
      </c>
      <c r="M3648" t="s">
        <v>38</v>
      </c>
    </row>
    <row r="3649" spans="1:13" x14ac:dyDescent="0.4">
      <c r="A3649">
        <v>103648</v>
      </c>
      <c r="B3649" s="1">
        <v>45840.045138888891</v>
      </c>
      <c r="C3649" t="s">
        <v>34</v>
      </c>
      <c r="D3649" t="s">
        <v>14</v>
      </c>
      <c r="E3649" t="s">
        <v>15</v>
      </c>
      <c r="F3649" t="s">
        <v>37</v>
      </c>
      <c r="G3649">
        <v>36</v>
      </c>
      <c r="H3649">
        <v>1027</v>
      </c>
      <c r="I3649">
        <v>562.59</v>
      </c>
      <c r="J3649" t="s">
        <v>17</v>
      </c>
      <c r="K3649">
        <v>3200</v>
      </c>
      <c r="L3649">
        <v>2000</v>
      </c>
      <c r="M3649" t="s">
        <v>38</v>
      </c>
    </row>
    <row r="3650" spans="1:13" x14ac:dyDescent="0.4">
      <c r="A3650">
        <v>103649</v>
      </c>
      <c r="B3650" s="1">
        <v>45680.710416666669</v>
      </c>
      <c r="C3650" t="s">
        <v>23</v>
      </c>
      <c r="D3650" t="s">
        <v>24</v>
      </c>
      <c r="E3650" t="s">
        <v>15</v>
      </c>
      <c r="F3650" t="s">
        <v>20</v>
      </c>
      <c r="G3650">
        <v>66</v>
      </c>
      <c r="H3650">
        <v>346</v>
      </c>
      <c r="I3650">
        <v>761.64</v>
      </c>
      <c r="J3650" t="s">
        <v>26</v>
      </c>
      <c r="K3650">
        <v>45000</v>
      </c>
      <c r="L3650">
        <v>32000</v>
      </c>
      <c r="M3650" t="s">
        <v>22</v>
      </c>
    </row>
    <row r="3651" spans="1:13" x14ac:dyDescent="0.4">
      <c r="A3651">
        <v>103650</v>
      </c>
      <c r="B3651" s="1">
        <v>45689.089583333334</v>
      </c>
      <c r="C3651" t="s">
        <v>23</v>
      </c>
      <c r="D3651" t="s">
        <v>43</v>
      </c>
      <c r="E3651" t="s">
        <v>15</v>
      </c>
      <c r="F3651" t="s">
        <v>20</v>
      </c>
      <c r="G3651">
        <v>26</v>
      </c>
      <c r="H3651">
        <v>1004</v>
      </c>
      <c r="I3651">
        <v>523.12</v>
      </c>
      <c r="J3651" t="s">
        <v>61</v>
      </c>
      <c r="K3651">
        <v>2800</v>
      </c>
      <c r="L3651">
        <v>1500</v>
      </c>
      <c r="M3651" t="s">
        <v>22</v>
      </c>
    </row>
    <row r="3652" spans="1:13" x14ac:dyDescent="0.4">
      <c r="A3652">
        <v>103651</v>
      </c>
      <c r="B3652" s="1">
        <v>45731.712500000001</v>
      </c>
      <c r="C3652" t="s">
        <v>13</v>
      </c>
      <c r="D3652" t="s">
        <v>40</v>
      </c>
      <c r="E3652" t="s">
        <v>15</v>
      </c>
      <c r="F3652" t="s">
        <v>37</v>
      </c>
      <c r="G3652">
        <v>97</v>
      </c>
      <c r="H3652">
        <v>938</v>
      </c>
      <c r="I3652">
        <v>840.71</v>
      </c>
      <c r="J3652" t="s">
        <v>41</v>
      </c>
      <c r="K3652">
        <v>5500</v>
      </c>
      <c r="L3652">
        <v>3500</v>
      </c>
      <c r="M3652" t="s">
        <v>38</v>
      </c>
    </row>
    <row r="3653" spans="1:13" x14ac:dyDescent="0.4">
      <c r="A3653">
        <v>103652</v>
      </c>
      <c r="B3653" s="1">
        <v>45667.792361111111</v>
      </c>
      <c r="C3653" t="s">
        <v>50</v>
      </c>
      <c r="D3653" t="s">
        <v>43</v>
      </c>
      <c r="E3653" t="s">
        <v>29</v>
      </c>
      <c r="F3653" t="s">
        <v>37</v>
      </c>
      <c r="G3653">
        <v>10</v>
      </c>
      <c r="H3653">
        <v>837</v>
      </c>
      <c r="I3653">
        <v>912.32</v>
      </c>
      <c r="J3653" t="s">
        <v>61</v>
      </c>
      <c r="K3653">
        <v>2800</v>
      </c>
      <c r="L3653">
        <v>1500</v>
      </c>
      <c r="M3653" t="s">
        <v>38</v>
      </c>
    </row>
    <row r="3654" spans="1:13" x14ac:dyDescent="0.4">
      <c r="A3654">
        <v>103653</v>
      </c>
      <c r="B3654" s="1">
        <v>45711.792361111111</v>
      </c>
      <c r="C3654" t="s">
        <v>13</v>
      </c>
      <c r="D3654" t="s">
        <v>55</v>
      </c>
      <c r="E3654" t="s">
        <v>15</v>
      </c>
      <c r="F3654" t="s">
        <v>25</v>
      </c>
      <c r="G3654">
        <v>70</v>
      </c>
      <c r="H3654">
        <v>889</v>
      </c>
      <c r="I3654">
        <v>582.17999999999995</v>
      </c>
      <c r="J3654" t="s">
        <v>57</v>
      </c>
      <c r="K3654">
        <v>600</v>
      </c>
      <c r="L3654">
        <v>350</v>
      </c>
      <c r="M3654" t="s">
        <v>27</v>
      </c>
    </row>
    <row r="3655" spans="1:13" x14ac:dyDescent="0.4">
      <c r="A3655">
        <v>103654</v>
      </c>
      <c r="B3655" s="1">
        <v>45709.84097222222</v>
      </c>
      <c r="C3655" t="s">
        <v>19</v>
      </c>
      <c r="D3655" t="s">
        <v>24</v>
      </c>
      <c r="E3655" t="s">
        <v>31</v>
      </c>
      <c r="F3655" t="s">
        <v>32</v>
      </c>
      <c r="G3655">
        <v>43</v>
      </c>
      <c r="H3655">
        <v>512</v>
      </c>
      <c r="I3655">
        <v>449.08</v>
      </c>
      <c r="J3655" t="s">
        <v>60</v>
      </c>
      <c r="K3655">
        <v>25000</v>
      </c>
      <c r="L3655">
        <v>18000</v>
      </c>
      <c r="M3655" t="s">
        <v>33</v>
      </c>
    </row>
    <row r="3656" spans="1:13" x14ac:dyDescent="0.4">
      <c r="A3656">
        <v>103655</v>
      </c>
      <c r="B3656" s="1">
        <v>45805.120138888888</v>
      </c>
      <c r="C3656" t="s">
        <v>50</v>
      </c>
      <c r="D3656" t="s">
        <v>24</v>
      </c>
      <c r="E3656" t="s">
        <v>15</v>
      </c>
      <c r="F3656" t="s">
        <v>25</v>
      </c>
      <c r="G3656">
        <v>93</v>
      </c>
      <c r="H3656">
        <v>492</v>
      </c>
      <c r="I3656">
        <v>1105.95</v>
      </c>
      <c r="J3656" t="s">
        <v>26</v>
      </c>
      <c r="K3656">
        <v>45000</v>
      </c>
      <c r="L3656">
        <v>32000</v>
      </c>
      <c r="M3656" t="s">
        <v>27</v>
      </c>
    </row>
    <row r="3657" spans="1:13" x14ac:dyDescent="0.4">
      <c r="A3657">
        <v>103656</v>
      </c>
      <c r="B3657" s="1">
        <v>45817.890277777777</v>
      </c>
      <c r="C3657" t="s">
        <v>39</v>
      </c>
      <c r="D3657" t="s">
        <v>43</v>
      </c>
      <c r="E3657" t="s">
        <v>31</v>
      </c>
      <c r="F3657" t="s">
        <v>25</v>
      </c>
      <c r="G3657">
        <v>90</v>
      </c>
      <c r="H3657">
        <v>389</v>
      </c>
      <c r="I3657">
        <v>988.38</v>
      </c>
      <c r="J3657" t="s">
        <v>51</v>
      </c>
      <c r="K3657">
        <v>1800</v>
      </c>
      <c r="L3657">
        <v>900</v>
      </c>
      <c r="M3657" t="s">
        <v>27</v>
      </c>
    </row>
    <row r="3658" spans="1:13" x14ac:dyDescent="0.4">
      <c r="A3658">
        <v>103657</v>
      </c>
      <c r="B3658" s="1">
        <v>45671.390972222223</v>
      </c>
      <c r="C3658" t="s">
        <v>39</v>
      </c>
      <c r="D3658" t="s">
        <v>35</v>
      </c>
      <c r="E3658" t="s">
        <v>29</v>
      </c>
      <c r="F3658" t="s">
        <v>37</v>
      </c>
      <c r="G3658">
        <v>59</v>
      </c>
      <c r="H3658">
        <v>787</v>
      </c>
      <c r="I3658">
        <v>353.97</v>
      </c>
      <c r="J3658" t="s">
        <v>36</v>
      </c>
      <c r="K3658">
        <v>12000</v>
      </c>
      <c r="L3658">
        <v>8000</v>
      </c>
      <c r="M3658" t="s">
        <v>38</v>
      </c>
    </row>
    <row r="3659" spans="1:13" x14ac:dyDescent="0.4">
      <c r="A3659">
        <v>103658</v>
      </c>
      <c r="B3659" s="1">
        <v>45835.454861111109</v>
      </c>
      <c r="C3659" t="s">
        <v>39</v>
      </c>
      <c r="D3659" t="s">
        <v>35</v>
      </c>
      <c r="E3659" t="s">
        <v>15</v>
      </c>
      <c r="F3659" t="s">
        <v>37</v>
      </c>
      <c r="G3659">
        <v>18</v>
      </c>
      <c r="H3659">
        <v>1179</v>
      </c>
      <c r="I3659">
        <v>1102.98</v>
      </c>
      <c r="J3659" t="s">
        <v>49</v>
      </c>
      <c r="K3659">
        <v>8500</v>
      </c>
      <c r="L3659">
        <v>5500</v>
      </c>
      <c r="M3659" t="s">
        <v>38</v>
      </c>
    </row>
    <row r="3660" spans="1:13" x14ac:dyDescent="0.4">
      <c r="A3660">
        <v>103659</v>
      </c>
      <c r="B3660" s="1">
        <v>45710.144444444442</v>
      </c>
      <c r="C3660" t="s">
        <v>50</v>
      </c>
      <c r="D3660" t="s">
        <v>24</v>
      </c>
      <c r="E3660" t="s">
        <v>29</v>
      </c>
      <c r="F3660" t="s">
        <v>25</v>
      </c>
      <c r="G3660">
        <v>69</v>
      </c>
      <c r="H3660">
        <v>383</v>
      </c>
      <c r="I3660">
        <v>1062.33</v>
      </c>
      <c r="J3660" t="s">
        <v>59</v>
      </c>
      <c r="K3660">
        <v>3500</v>
      </c>
      <c r="L3660">
        <v>2200</v>
      </c>
      <c r="M3660" t="s">
        <v>27</v>
      </c>
    </row>
    <row r="3661" spans="1:13" x14ac:dyDescent="0.4">
      <c r="A3661">
        <v>103660</v>
      </c>
      <c r="B3661" s="1">
        <v>45992.951388888891</v>
      </c>
      <c r="C3661" t="s">
        <v>13</v>
      </c>
      <c r="D3661" t="s">
        <v>46</v>
      </c>
      <c r="E3661" t="s">
        <v>31</v>
      </c>
      <c r="F3661" t="s">
        <v>37</v>
      </c>
      <c r="G3661">
        <v>14</v>
      </c>
      <c r="H3661">
        <v>568</v>
      </c>
      <c r="I3661">
        <v>2928.26</v>
      </c>
      <c r="J3661" t="s">
        <v>53</v>
      </c>
      <c r="K3661">
        <v>15000</v>
      </c>
      <c r="L3661">
        <v>9500</v>
      </c>
      <c r="M3661" t="s">
        <v>38</v>
      </c>
    </row>
    <row r="3662" spans="1:13" x14ac:dyDescent="0.4">
      <c r="A3662">
        <v>103661</v>
      </c>
      <c r="B3662" s="1">
        <v>45679.14166666667</v>
      </c>
      <c r="C3662" t="s">
        <v>48</v>
      </c>
      <c r="D3662" t="s">
        <v>28</v>
      </c>
      <c r="E3662" t="s">
        <v>29</v>
      </c>
      <c r="F3662" t="s">
        <v>20</v>
      </c>
      <c r="G3662">
        <v>42</v>
      </c>
      <c r="H3662">
        <v>311</v>
      </c>
      <c r="I3662">
        <v>188.68</v>
      </c>
      <c r="J3662" t="s">
        <v>30</v>
      </c>
      <c r="K3662">
        <v>450</v>
      </c>
      <c r="L3662">
        <v>200</v>
      </c>
      <c r="M3662" t="s">
        <v>22</v>
      </c>
    </row>
    <row r="3663" spans="1:13" x14ac:dyDescent="0.4">
      <c r="A3663">
        <v>103662</v>
      </c>
      <c r="B3663" s="1">
        <v>45687.623611111114</v>
      </c>
      <c r="C3663" t="s">
        <v>23</v>
      </c>
      <c r="D3663" t="s">
        <v>14</v>
      </c>
      <c r="E3663" t="s">
        <v>15</v>
      </c>
      <c r="F3663" t="s">
        <v>25</v>
      </c>
      <c r="G3663">
        <v>63</v>
      </c>
      <c r="H3663">
        <v>951</v>
      </c>
      <c r="I3663">
        <v>499.35</v>
      </c>
      <c r="J3663" t="s">
        <v>17</v>
      </c>
      <c r="K3663">
        <v>3200</v>
      </c>
      <c r="L3663">
        <v>2000</v>
      </c>
      <c r="M3663" t="s">
        <v>27</v>
      </c>
    </row>
    <row r="3664" spans="1:13" x14ac:dyDescent="0.4">
      <c r="A3664">
        <v>103663</v>
      </c>
      <c r="B3664" s="1">
        <v>45848.640277777777</v>
      </c>
      <c r="C3664" t="s">
        <v>39</v>
      </c>
      <c r="D3664" t="s">
        <v>35</v>
      </c>
      <c r="E3664" t="s">
        <v>15</v>
      </c>
      <c r="F3664" t="s">
        <v>20</v>
      </c>
      <c r="G3664">
        <v>21</v>
      </c>
      <c r="H3664">
        <v>450</v>
      </c>
      <c r="I3664">
        <v>939.51</v>
      </c>
      <c r="J3664" t="s">
        <v>49</v>
      </c>
      <c r="K3664">
        <v>8500</v>
      </c>
      <c r="L3664">
        <v>5500</v>
      </c>
      <c r="M3664" t="s">
        <v>22</v>
      </c>
    </row>
    <row r="3665" spans="1:13" x14ac:dyDescent="0.4">
      <c r="A3665">
        <v>103664</v>
      </c>
      <c r="B3665" s="1">
        <v>45917.275000000001</v>
      </c>
      <c r="C3665" t="s">
        <v>39</v>
      </c>
      <c r="D3665" t="s">
        <v>35</v>
      </c>
      <c r="E3665" t="s">
        <v>15</v>
      </c>
      <c r="F3665" t="s">
        <v>37</v>
      </c>
      <c r="G3665">
        <v>53</v>
      </c>
      <c r="H3665">
        <v>424</v>
      </c>
      <c r="I3665">
        <v>580.17999999999995</v>
      </c>
      <c r="J3665" t="s">
        <v>36</v>
      </c>
      <c r="K3665">
        <v>12000</v>
      </c>
      <c r="L3665">
        <v>8000</v>
      </c>
      <c r="M3665" t="s">
        <v>38</v>
      </c>
    </row>
    <row r="3666" spans="1:13" x14ac:dyDescent="0.4">
      <c r="A3666">
        <v>103665</v>
      </c>
      <c r="B3666" s="1">
        <v>45862.027083333334</v>
      </c>
      <c r="C3666" t="s">
        <v>19</v>
      </c>
      <c r="D3666" t="s">
        <v>24</v>
      </c>
      <c r="E3666" t="s">
        <v>15</v>
      </c>
      <c r="F3666" t="s">
        <v>37</v>
      </c>
      <c r="G3666">
        <v>10</v>
      </c>
      <c r="H3666">
        <v>709</v>
      </c>
      <c r="I3666">
        <v>454.61</v>
      </c>
      <c r="J3666" t="s">
        <v>26</v>
      </c>
      <c r="K3666">
        <v>45000</v>
      </c>
      <c r="L3666">
        <v>32000</v>
      </c>
      <c r="M3666" t="s">
        <v>38</v>
      </c>
    </row>
    <row r="3667" spans="1:13" x14ac:dyDescent="0.4">
      <c r="A3667">
        <v>103666</v>
      </c>
      <c r="B3667" s="1">
        <v>45716.501388888886</v>
      </c>
      <c r="C3667" t="s">
        <v>42</v>
      </c>
      <c r="D3667" t="s">
        <v>24</v>
      </c>
      <c r="E3667" t="s">
        <v>15</v>
      </c>
      <c r="F3667" t="s">
        <v>37</v>
      </c>
      <c r="G3667">
        <v>51</v>
      </c>
      <c r="H3667">
        <v>412</v>
      </c>
      <c r="I3667">
        <v>810.15</v>
      </c>
      <c r="J3667" t="s">
        <v>26</v>
      </c>
      <c r="K3667">
        <v>45000</v>
      </c>
      <c r="L3667">
        <v>32000</v>
      </c>
      <c r="M3667" t="s">
        <v>38</v>
      </c>
    </row>
    <row r="3668" spans="1:13" x14ac:dyDescent="0.4">
      <c r="A3668">
        <v>103667</v>
      </c>
      <c r="B3668" s="1">
        <v>45921.681250000001</v>
      </c>
      <c r="C3668" t="s">
        <v>13</v>
      </c>
      <c r="D3668" t="s">
        <v>28</v>
      </c>
      <c r="E3668" t="s">
        <v>15</v>
      </c>
      <c r="F3668" t="s">
        <v>25</v>
      </c>
      <c r="G3668">
        <v>97</v>
      </c>
      <c r="H3668">
        <v>1136</v>
      </c>
      <c r="I3668">
        <v>834.94</v>
      </c>
      <c r="J3668" t="s">
        <v>54</v>
      </c>
      <c r="K3668">
        <v>2500</v>
      </c>
      <c r="L3668">
        <v>1500</v>
      </c>
      <c r="M3668" t="s">
        <v>27</v>
      </c>
    </row>
    <row r="3669" spans="1:13" x14ac:dyDescent="0.4">
      <c r="A3669">
        <v>103668</v>
      </c>
      <c r="B3669" s="1">
        <v>45669.870138888888</v>
      </c>
      <c r="C3669" t="s">
        <v>39</v>
      </c>
      <c r="D3669" t="s">
        <v>35</v>
      </c>
      <c r="E3669" t="s">
        <v>15</v>
      </c>
      <c r="F3669" t="s">
        <v>20</v>
      </c>
      <c r="G3669">
        <v>6</v>
      </c>
      <c r="H3669">
        <v>372</v>
      </c>
      <c r="I3669">
        <v>654.16</v>
      </c>
      <c r="J3669" t="s">
        <v>36</v>
      </c>
      <c r="K3669">
        <v>12000</v>
      </c>
      <c r="L3669">
        <v>8000</v>
      </c>
      <c r="M3669" t="s">
        <v>22</v>
      </c>
    </row>
    <row r="3670" spans="1:13" x14ac:dyDescent="0.4">
      <c r="A3670">
        <v>103669</v>
      </c>
      <c r="B3670" s="1">
        <v>45776.999305555553</v>
      </c>
      <c r="C3670" t="s">
        <v>50</v>
      </c>
      <c r="D3670" t="s">
        <v>40</v>
      </c>
      <c r="E3670" t="s">
        <v>15</v>
      </c>
      <c r="F3670" t="s">
        <v>25</v>
      </c>
      <c r="G3670">
        <v>49</v>
      </c>
      <c r="H3670">
        <v>490</v>
      </c>
      <c r="I3670">
        <v>1004.04</v>
      </c>
      <c r="J3670" t="s">
        <v>52</v>
      </c>
      <c r="K3670">
        <v>1500</v>
      </c>
      <c r="L3670">
        <v>800</v>
      </c>
      <c r="M3670" t="s">
        <v>27</v>
      </c>
    </row>
    <row r="3671" spans="1:13" x14ac:dyDescent="0.4">
      <c r="A3671">
        <v>103670</v>
      </c>
      <c r="B3671" s="1">
        <v>45947.323611111111</v>
      </c>
      <c r="C3671" t="s">
        <v>13</v>
      </c>
      <c r="D3671" t="s">
        <v>35</v>
      </c>
      <c r="E3671" t="s">
        <v>15</v>
      </c>
      <c r="F3671" t="s">
        <v>20</v>
      </c>
      <c r="G3671">
        <v>28</v>
      </c>
      <c r="H3671">
        <v>1015</v>
      </c>
      <c r="I3671">
        <v>604.91</v>
      </c>
      <c r="J3671" t="s">
        <v>49</v>
      </c>
      <c r="K3671">
        <v>8500</v>
      </c>
      <c r="L3671">
        <v>5500</v>
      </c>
      <c r="M3671" t="s">
        <v>22</v>
      </c>
    </row>
    <row r="3672" spans="1:13" x14ac:dyDescent="0.4">
      <c r="A3672">
        <v>103671</v>
      </c>
      <c r="B3672" s="1">
        <v>45995.213888888888</v>
      </c>
      <c r="C3672" t="s">
        <v>50</v>
      </c>
      <c r="D3672" t="s">
        <v>55</v>
      </c>
      <c r="E3672" t="s">
        <v>15</v>
      </c>
      <c r="F3672" t="s">
        <v>25</v>
      </c>
      <c r="G3672">
        <v>97</v>
      </c>
      <c r="H3672">
        <v>385</v>
      </c>
      <c r="I3672">
        <v>920.69</v>
      </c>
      <c r="J3672" t="s">
        <v>57</v>
      </c>
      <c r="K3672">
        <v>600</v>
      </c>
      <c r="L3672">
        <v>350</v>
      </c>
      <c r="M3672" t="s">
        <v>27</v>
      </c>
    </row>
    <row r="3673" spans="1:13" x14ac:dyDescent="0.4">
      <c r="A3673">
        <v>103672</v>
      </c>
      <c r="B3673" s="1">
        <v>45905.239583333336</v>
      </c>
      <c r="C3673" t="s">
        <v>48</v>
      </c>
      <c r="D3673" t="s">
        <v>40</v>
      </c>
      <c r="E3673" t="s">
        <v>15</v>
      </c>
      <c r="F3673" t="s">
        <v>32</v>
      </c>
      <c r="G3673">
        <v>42</v>
      </c>
      <c r="H3673">
        <v>1137</v>
      </c>
      <c r="I3673">
        <v>931.95</v>
      </c>
      <c r="J3673" t="s">
        <v>41</v>
      </c>
      <c r="K3673">
        <v>5500</v>
      </c>
      <c r="L3673">
        <v>3500</v>
      </c>
      <c r="M3673" t="s">
        <v>33</v>
      </c>
    </row>
    <row r="3674" spans="1:13" x14ac:dyDescent="0.4">
      <c r="A3674">
        <v>103673</v>
      </c>
      <c r="B3674" s="1">
        <v>46011.720833333333</v>
      </c>
      <c r="C3674" t="s">
        <v>34</v>
      </c>
      <c r="D3674" t="s">
        <v>28</v>
      </c>
      <c r="E3674" t="s">
        <v>31</v>
      </c>
      <c r="F3674" t="s">
        <v>25</v>
      </c>
      <c r="G3674">
        <v>9</v>
      </c>
      <c r="H3674">
        <v>929</v>
      </c>
      <c r="I3674">
        <v>518.55999999999995</v>
      </c>
      <c r="J3674" t="s">
        <v>54</v>
      </c>
      <c r="K3674">
        <v>2500</v>
      </c>
      <c r="L3674">
        <v>1500</v>
      </c>
      <c r="M3674" t="s">
        <v>27</v>
      </c>
    </row>
    <row r="3675" spans="1:13" x14ac:dyDescent="0.4">
      <c r="A3675">
        <v>103674</v>
      </c>
      <c r="B3675" s="1">
        <v>45784.140277777777</v>
      </c>
      <c r="C3675" t="s">
        <v>48</v>
      </c>
      <c r="D3675" t="s">
        <v>28</v>
      </c>
      <c r="E3675" t="s">
        <v>29</v>
      </c>
      <c r="F3675" t="s">
        <v>25</v>
      </c>
      <c r="G3675">
        <v>15</v>
      </c>
      <c r="H3675">
        <v>1091</v>
      </c>
      <c r="I3675">
        <v>386.62</v>
      </c>
      <c r="J3675" t="s">
        <v>30</v>
      </c>
      <c r="K3675">
        <v>450</v>
      </c>
      <c r="L3675">
        <v>200</v>
      </c>
      <c r="M3675" t="s">
        <v>27</v>
      </c>
    </row>
    <row r="3676" spans="1:13" x14ac:dyDescent="0.4">
      <c r="A3676">
        <v>103675</v>
      </c>
      <c r="B3676" s="1">
        <v>45732.618055555555</v>
      </c>
      <c r="C3676" t="s">
        <v>19</v>
      </c>
      <c r="D3676" t="s">
        <v>35</v>
      </c>
      <c r="E3676" t="s">
        <v>15</v>
      </c>
      <c r="F3676" t="s">
        <v>37</v>
      </c>
      <c r="G3676">
        <v>85</v>
      </c>
      <c r="H3676">
        <v>869</v>
      </c>
      <c r="I3676">
        <v>625.27</v>
      </c>
      <c r="J3676" t="s">
        <v>49</v>
      </c>
      <c r="K3676">
        <v>8500</v>
      </c>
      <c r="L3676">
        <v>5500</v>
      </c>
      <c r="M3676" t="s">
        <v>38</v>
      </c>
    </row>
    <row r="3677" spans="1:13" x14ac:dyDescent="0.4">
      <c r="A3677">
        <v>103676</v>
      </c>
      <c r="B3677" s="1">
        <v>46018.301388888889</v>
      </c>
      <c r="C3677" t="s">
        <v>19</v>
      </c>
      <c r="D3677" t="s">
        <v>24</v>
      </c>
      <c r="E3677" t="s">
        <v>29</v>
      </c>
      <c r="F3677" t="s">
        <v>37</v>
      </c>
      <c r="G3677">
        <v>40</v>
      </c>
      <c r="H3677">
        <v>772</v>
      </c>
      <c r="I3677">
        <v>684.58</v>
      </c>
      <c r="J3677" t="s">
        <v>60</v>
      </c>
      <c r="K3677">
        <v>25000</v>
      </c>
      <c r="L3677">
        <v>18000</v>
      </c>
      <c r="M3677" t="s">
        <v>38</v>
      </c>
    </row>
    <row r="3678" spans="1:13" x14ac:dyDescent="0.4">
      <c r="A3678">
        <v>103677</v>
      </c>
      <c r="B3678" s="1">
        <v>45861.049305555556</v>
      </c>
      <c r="C3678" t="s">
        <v>42</v>
      </c>
      <c r="D3678" t="s">
        <v>55</v>
      </c>
      <c r="E3678" t="s">
        <v>31</v>
      </c>
      <c r="F3678" t="s">
        <v>37</v>
      </c>
      <c r="G3678">
        <v>37</v>
      </c>
      <c r="H3678">
        <v>974</v>
      </c>
      <c r="I3678">
        <v>585.87</v>
      </c>
      <c r="J3678" t="s">
        <v>56</v>
      </c>
      <c r="K3678">
        <v>850</v>
      </c>
      <c r="L3678">
        <v>550</v>
      </c>
      <c r="M3678" t="s">
        <v>38</v>
      </c>
    </row>
    <row r="3679" spans="1:13" x14ac:dyDescent="0.4">
      <c r="A3679">
        <v>103678</v>
      </c>
      <c r="B3679" s="1">
        <v>45706.9</v>
      </c>
      <c r="C3679" t="s">
        <v>19</v>
      </c>
      <c r="D3679" t="s">
        <v>43</v>
      </c>
      <c r="E3679" t="s">
        <v>29</v>
      </c>
      <c r="F3679" t="s">
        <v>16</v>
      </c>
      <c r="G3679">
        <v>88</v>
      </c>
      <c r="H3679">
        <v>583</v>
      </c>
      <c r="I3679">
        <v>663.76</v>
      </c>
      <c r="J3679" t="s">
        <v>44</v>
      </c>
      <c r="K3679">
        <v>4500</v>
      </c>
      <c r="L3679">
        <v>2500</v>
      </c>
      <c r="M3679" t="s">
        <v>18</v>
      </c>
    </row>
    <row r="3680" spans="1:13" x14ac:dyDescent="0.4">
      <c r="A3680">
        <v>103679</v>
      </c>
      <c r="B3680" s="1">
        <v>45736.786111111112</v>
      </c>
      <c r="C3680" t="s">
        <v>19</v>
      </c>
      <c r="D3680" t="s">
        <v>46</v>
      </c>
      <c r="E3680" t="s">
        <v>15</v>
      </c>
      <c r="F3680" t="s">
        <v>37</v>
      </c>
      <c r="G3680">
        <v>16</v>
      </c>
      <c r="H3680">
        <v>779</v>
      </c>
      <c r="I3680">
        <v>776.57</v>
      </c>
      <c r="J3680" t="s">
        <v>53</v>
      </c>
      <c r="K3680">
        <v>15000</v>
      </c>
      <c r="L3680">
        <v>9500</v>
      </c>
      <c r="M3680" t="s">
        <v>38</v>
      </c>
    </row>
    <row r="3681" spans="1:13" x14ac:dyDescent="0.4">
      <c r="A3681">
        <v>103680</v>
      </c>
      <c r="B3681" s="1">
        <v>45898.925000000003</v>
      </c>
      <c r="C3681" t="s">
        <v>39</v>
      </c>
      <c r="D3681" t="s">
        <v>55</v>
      </c>
      <c r="E3681" t="s">
        <v>29</v>
      </c>
      <c r="F3681" t="s">
        <v>20</v>
      </c>
      <c r="G3681">
        <v>97</v>
      </c>
      <c r="H3681">
        <v>912</v>
      </c>
      <c r="I3681">
        <v>620.62</v>
      </c>
      <c r="J3681" t="s">
        <v>56</v>
      </c>
      <c r="K3681">
        <v>850</v>
      </c>
      <c r="L3681">
        <v>550</v>
      </c>
      <c r="M3681" t="s">
        <v>22</v>
      </c>
    </row>
    <row r="3682" spans="1:13" x14ac:dyDescent="0.4">
      <c r="A3682">
        <v>103681</v>
      </c>
      <c r="B3682" s="1">
        <v>46006.338888888888</v>
      </c>
      <c r="C3682" t="s">
        <v>50</v>
      </c>
      <c r="D3682" t="s">
        <v>55</v>
      </c>
      <c r="E3682" t="s">
        <v>31</v>
      </c>
      <c r="F3682" t="s">
        <v>20</v>
      </c>
      <c r="G3682">
        <v>85</v>
      </c>
      <c r="H3682">
        <v>651</v>
      </c>
      <c r="I3682">
        <v>1294.95</v>
      </c>
      <c r="J3682" t="s">
        <v>57</v>
      </c>
      <c r="K3682">
        <v>600</v>
      </c>
      <c r="L3682">
        <v>350</v>
      </c>
      <c r="M3682" t="s">
        <v>22</v>
      </c>
    </row>
    <row r="3683" spans="1:13" x14ac:dyDescent="0.4">
      <c r="A3683">
        <v>103682</v>
      </c>
      <c r="B3683" s="1">
        <v>45811.96597222222</v>
      </c>
      <c r="C3683" t="s">
        <v>13</v>
      </c>
      <c r="D3683" t="s">
        <v>24</v>
      </c>
      <c r="E3683" t="s">
        <v>31</v>
      </c>
      <c r="F3683" t="s">
        <v>32</v>
      </c>
      <c r="G3683">
        <v>8</v>
      </c>
      <c r="H3683">
        <v>875</v>
      </c>
      <c r="I3683">
        <v>1180.46</v>
      </c>
      <c r="J3683" t="s">
        <v>60</v>
      </c>
      <c r="K3683">
        <v>25000</v>
      </c>
      <c r="L3683">
        <v>18000</v>
      </c>
      <c r="M3683" t="s">
        <v>33</v>
      </c>
    </row>
    <row r="3684" spans="1:13" x14ac:dyDescent="0.4">
      <c r="A3684">
        <v>103683</v>
      </c>
      <c r="B3684" s="1">
        <v>45931.461111111108</v>
      </c>
      <c r="C3684" t="s">
        <v>13</v>
      </c>
      <c r="D3684" t="s">
        <v>55</v>
      </c>
      <c r="E3684" t="s">
        <v>29</v>
      </c>
      <c r="F3684" t="s">
        <v>16</v>
      </c>
      <c r="G3684">
        <v>86</v>
      </c>
      <c r="H3684">
        <v>894</v>
      </c>
      <c r="I3684">
        <v>192.82</v>
      </c>
      <c r="J3684" t="s">
        <v>57</v>
      </c>
      <c r="K3684">
        <v>600</v>
      </c>
      <c r="L3684">
        <v>350</v>
      </c>
      <c r="M3684" t="s">
        <v>18</v>
      </c>
    </row>
    <row r="3685" spans="1:13" x14ac:dyDescent="0.4">
      <c r="A3685">
        <v>103684</v>
      </c>
      <c r="B3685" s="1">
        <v>45753.304166666669</v>
      </c>
      <c r="C3685" t="s">
        <v>48</v>
      </c>
      <c r="D3685" t="s">
        <v>24</v>
      </c>
      <c r="E3685" t="s">
        <v>15</v>
      </c>
      <c r="F3685" t="s">
        <v>16</v>
      </c>
      <c r="G3685">
        <v>15</v>
      </c>
      <c r="H3685">
        <v>976</v>
      </c>
      <c r="I3685">
        <v>511.2</v>
      </c>
      <c r="J3685" t="s">
        <v>26</v>
      </c>
      <c r="K3685">
        <v>45000</v>
      </c>
      <c r="L3685">
        <v>32000</v>
      </c>
      <c r="M3685" t="s">
        <v>18</v>
      </c>
    </row>
    <row r="3686" spans="1:13" x14ac:dyDescent="0.4">
      <c r="A3686">
        <v>103685</v>
      </c>
      <c r="B3686" s="1">
        <v>45871.742361111108</v>
      </c>
      <c r="C3686" t="s">
        <v>45</v>
      </c>
      <c r="D3686" t="s">
        <v>35</v>
      </c>
      <c r="E3686" t="s">
        <v>31</v>
      </c>
      <c r="F3686" t="s">
        <v>16</v>
      </c>
      <c r="G3686">
        <v>33</v>
      </c>
      <c r="H3686">
        <v>1193</v>
      </c>
      <c r="I3686">
        <v>763.01</v>
      </c>
      <c r="J3686" t="s">
        <v>36</v>
      </c>
      <c r="K3686">
        <v>12000</v>
      </c>
      <c r="L3686">
        <v>8000</v>
      </c>
      <c r="M3686" t="s">
        <v>18</v>
      </c>
    </row>
    <row r="3687" spans="1:13" x14ac:dyDescent="0.4">
      <c r="A3687">
        <v>103686</v>
      </c>
      <c r="B3687" s="1">
        <v>45951.21597222222</v>
      </c>
      <c r="C3687" t="s">
        <v>50</v>
      </c>
      <c r="D3687" t="s">
        <v>24</v>
      </c>
      <c r="E3687" t="s">
        <v>15</v>
      </c>
      <c r="F3687" t="s">
        <v>32</v>
      </c>
      <c r="G3687">
        <v>63</v>
      </c>
      <c r="H3687">
        <v>346</v>
      </c>
      <c r="I3687">
        <v>630.5</v>
      </c>
      <c r="J3687" t="s">
        <v>60</v>
      </c>
      <c r="K3687">
        <v>25000</v>
      </c>
      <c r="L3687">
        <v>18000</v>
      </c>
      <c r="M3687" t="s">
        <v>33</v>
      </c>
    </row>
    <row r="3688" spans="1:13" x14ac:dyDescent="0.4">
      <c r="A3688">
        <v>103687</v>
      </c>
      <c r="B3688" s="1">
        <v>45866.519444444442</v>
      </c>
      <c r="C3688" t="s">
        <v>23</v>
      </c>
      <c r="D3688" t="s">
        <v>28</v>
      </c>
      <c r="E3688" t="s">
        <v>29</v>
      </c>
      <c r="F3688" t="s">
        <v>20</v>
      </c>
      <c r="G3688">
        <v>25</v>
      </c>
      <c r="H3688">
        <v>641</v>
      </c>
      <c r="I3688">
        <v>652.55999999999995</v>
      </c>
      <c r="J3688" t="s">
        <v>54</v>
      </c>
      <c r="K3688">
        <v>2500</v>
      </c>
      <c r="L3688">
        <v>1500</v>
      </c>
      <c r="M3688" t="s">
        <v>22</v>
      </c>
    </row>
    <row r="3689" spans="1:13" x14ac:dyDescent="0.4">
      <c r="A3689">
        <v>103688</v>
      </c>
      <c r="B3689" s="1">
        <v>46000.066666666666</v>
      </c>
      <c r="C3689" t="s">
        <v>39</v>
      </c>
      <c r="D3689" t="s">
        <v>40</v>
      </c>
      <c r="E3689" t="s">
        <v>31</v>
      </c>
      <c r="F3689" t="s">
        <v>16</v>
      </c>
      <c r="G3689">
        <v>17</v>
      </c>
      <c r="H3689">
        <v>550</v>
      </c>
      <c r="I3689">
        <v>916.59</v>
      </c>
      <c r="J3689" t="s">
        <v>41</v>
      </c>
      <c r="K3689">
        <v>5500</v>
      </c>
      <c r="L3689">
        <v>3500</v>
      </c>
      <c r="M3689" t="s">
        <v>18</v>
      </c>
    </row>
    <row r="3690" spans="1:13" x14ac:dyDescent="0.4">
      <c r="A3690">
        <v>103689</v>
      </c>
      <c r="B3690" s="1">
        <v>45745.742361111108</v>
      </c>
      <c r="C3690" t="s">
        <v>34</v>
      </c>
      <c r="D3690" t="s">
        <v>28</v>
      </c>
      <c r="E3690" t="s">
        <v>15</v>
      </c>
      <c r="F3690" t="s">
        <v>25</v>
      </c>
      <c r="G3690">
        <v>1</v>
      </c>
      <c r="H3690">
        <v>1107</v>
      </c>
      <c r="I3690">
        <v>753.04</v>
      </c>
      <c r="J3690" t="s">
        <v>54</v>
      </c>
      <c r="K3690">
        <v>2500</v>
      </c>
      <c r="L3690">
        <v>1500</v>
      </c>
      <c r="M3690" t="s">
        <v>27</v>
      </c>
    </row>
    <row r="3691" spans="1:13" x14ac:dyDescent="0.4">
      <c r="A3691">
        <v>103690</v>
      </c>
      <c r="B3691" s="1">
        <v>45963.37222222222</v>
      </c>
      <c r="C3691" t="s">
        <v>45</v>
      </c>
      <c r="D3691" t="s">
        <v>28</v>
      </c>
      <c r="E3691" t="s">
        <v>15</v>
      </c>
      <c r="F3691" t="s">
        <v>16</v>
      </c>
      <c r="G3691">
        <v>51</v>
      </c>
      <c r="H3691">
        <v>695</v>
      </c>
      <c r="I3691">
        <v>331.47</v>
      </c>
      <c r="J3691" t="s">
        <v>54</v>
      </c>
      <c r="K3691">
        <v>2500</v>
      </c>
      <c r="L3691">
        <v>1500</v>
      </c>
      <c r="M3691" t="s">
        <v>18</v>
      </c>
    </row>
    <row r="3692" spans="1:13" x14ac:dyDescent="0.4">
      <c r="A3692">
        <v>103691</v>
      </c>
      <c r="B3692" s="1">
        <v>45921.032638888886</v>
      </c>
      <c r="C3692" t="s">
        <v>13</v>
      </c>
      <c r="D3692" t="s">
        <v>14</v>
      </c>
      <c r="E3692" t="s">
        <v>29</v>
      </c>
      <c r="F3692" t="s">
        <v>20</v>
      </c>
      <c r="G3692">
        <v>73</v>
      </c>
      <c r="H3692">
        <v>528</v>
      </c>
      <c r="I3692">
        <v>323.76</v>
      </c>
      <c r="J3692" t="s">
        <v>21</v>
      </c>
      <c r="K3692">
        <v>6500</v>
      </c>
      <c r="L3692">
        <v>4200</v>
      </c>
      <c r="M3692" t="s">
        <v>22</v>
      </c>
    </row>
    <row r="3693" spans="1:13" x14ac:dyDescent="0.4">
      <c r="A3693">
        <v>103692</v>
      </c>
      <c r="B3693" s="1">
        <v>45982.240277777775</v>
      </c>
      <c r="C3693" t="s">
        <v>34</v>
      </c>
      <c r="D3693" t="s">
        <v>55</v>
      </c>
      <c r="E3693" t="s">
        <v>15</v>
      </c>
      <c r="F3693" t="s">
        <v>25</v>
      </c>
      <c r="G3693">
        <v>98</v>
      </c>
      <c r="H3693">
        <v>380</v>
      </c>
      <c r="I3693">
        <v>517.98</v>
      </c>
      <c r="J3693" t="s">
        <v>58</v>
      </c>
      <c r="K3693">
        <v>1200</v>
      </c>
      <c r="L3693">
        <v>800</v>
      </c>
      <c r="M3693" t="s">
        <v>27</v>
      </c>
    </row>
    <row r="3694" spans="1:13" x14ac:dyDescent="0.4">
      <c r="A3694">
        <v>103693</v>
      </c>
      <c r="B3694" s="1">
        <v>45977.563888888886</v>
      </c>
      <c r="C3694" t="s">
        <v>42</v>
      </c>
      <c r="D3694" t="s">
        <v>43</v>
      </c>
      <c r="E3694" t="s">
        <v>31</v>
      </c>
      <c r="F3694" t="s">
        <v>16</v>
      </c>
      <c r="G3694">
        <v>31</v>
      </c>
      <c r="H3694">
        <v>547</v>
      </c>
      <c r="I3694">
        <v>571.46</v>
      </c>
      <c r="J3694" t="s">
        <v>61</v>
      </c>
      <c r="K3694">
        <v>2800</v>
      </c>
      <c r="L3694">
        <v>1500</v>
      </c>
      <c r="M3694" t="s">
        <v>18</v>
      </c>
    </row>
    <row r="3695" spans="1:13" x14ac:dyDescent="0.4">
      <c r="A3695">
        <v>103694</v>
      </c>
      <c r="B3695" s="1">
        <v>45814.211805555555</v>
      </c>
      <c r="C3695" t="s">
        <v>48</v>
      </c>
      <c r="D3695" t="s">
        <v>14</v>
      </c>
      <c r="E3695" t="s">
        <v>15</v>
      </c>
      <c r="F3695" t="s">
        <v>20</v>
      </c>
      <c r="G3695">
        <v>66</v>
      </c>
      <c r="H3695">
        <v>437</v>
      </c>
      <c r="I3695">
        <v>1083.03</v>
      </c>
      <c r="J3695" t="s">
        <v>17</v>
      </c>
      <c r="K3695">
        <v>3200</v>
      </c>
      <c r="L3695">
        <v>2000</v>
      </c>
      <c r="M3695" t="s">
        <v>22</v>
      </c>
    </row>
    <row r="3696" spans="1:13" x14ac:dyDescent="0.4">
      <c r="A3696">
        <v>103695</v>
      </c>
      <c r="B3696" s="1">
        <v>45813.742361111108</v>
      </c>
      <c r="C3696" t="s">
        <v>13</v>
      </c>
      <c r="D3696" t="s">
        <v>43</v>
      </c>
      <c r="E3696" t="s">
        <v>31</v>
      </c>
      <c r="F3696" t="s">
        <v>20</v>
      </c>
      <c r="G3696">
        <v>41</v>
      </c>
      <c r="H3696">
        <v>527</v>
      </c>
      <c r="I3696">
        <v>378.93</v>
      </c>
      <c r="J3696" t="s">
        <v>44</v>
      </c>
      <c r="K3696">
        <v>4500</v>
      </c>
      <c r="L3696">
        <v>2500</v>
      </c>
      <c r="M3696" t="s">
        <v>22</v>
      </c>
    </row>
    <row r="3697" spans="1:13" x14ac:dyDescent="0.4">
      <c r="A3697">
        <v>103696</v>
      </c>
      <c r="B3697" s="1">
        <v>45796.45</v>
      </c>
      <c r="C3697" t="s">
        <v>23</v>
      </c>
      <c r="D3697" t="s">
        <v>40</v>
      </c>
      <c r="E3697" t="s">
        <v>31</v>
      </c>
      <c r="F3697" t="s">
        <v>16</v>
      </c>
      <c r="G3697">
        <v>10</v>
      </c>
      <c r="H3697">
        <v>649</v>
      </c>
      <c r="I3697">
        <v>818.44</v>
      </c>
      <c r="J3697" t="s">
        <v>52</v>
      </c>
      <c r="K3697">
        <v>1500</v>
      </c>
      <c r="L3697">
        <v>800</v>
      </c>
      <c r="M3697" t="s">
        <v>18</v>
      </c>
    </row>
    <row r="3698" spans="1:13" x14ac:dyDescent="0.4">
      <c r="A3698">
        <v>103697</v>
      </c>
      <c r="B3698" s="1">
        <v>45778.284722222219</v>
      </c>
      <c r="C3698" t="s">
        <v>13</v>
      </c>
      <c r="D3698" t="s">
        <v>46</v>
      </c>
      <c r="E3698" t="s">
        <v>29</v>
      </c>
      <c r="F3698" t="s">
        <v>37</v>
      </c>
      <c r="G3698">
        <v>73</v>
      </c>
      <c r="H3698">
        <v>1188</v>
      </c>
      <c r="I3698">
        <v>783.48</v>
      </c>
      <c r="J3698" t="s">
        <v>53</v>
      </c>
      <c r="K3698">
        <v>15000</v>
      </c>
      <c r="L3698">
        <v>9500</v>
      </c>
      <c r="M3698" t="s">
        <v>38</v>
      </c>
    </row>
    <row r="3699" spans="1:13" x14ac:dyDescent="0.4">
      <c r="A3699">
        <v>103698</v>
      </c>
      <c r="B3699" s="1">
        <v>45722.15625</v>
      </c>
      <c r="C3699" t="s">
        <v>50</v>
      </c>
      <c r="D3699" t="s">
        <v>24</v>
      </c>
      <c r="E3699" t="s">
        <v>15</v>
      </c>
      <c r="F3699" t="s">
        <v>16</v>
      </c>
      <c r="G3699">
        <v>12</v>
      </c>
      <c r="H3699">
        <v>922</v>
      </c>
      <c r="I3699">
        <v>440.61</v>
      </c>
      <c r="J3699" t="s">
        <v>59</v>
      </c>
      <c r="K3699">
        <v>3500</v>
      </c>
      <c r="L3699">
        <v>2200</v>
      </c>
      <c r="M3699" t="s">
        <v>18</v>
      </c>
    </row>
    <row r="3700" spans="1:13" x14ac:dyDescent="0.4">
      <c r="A3700">
        <v>103699</v>
      </c>
      <c r="B3700" s="1">
        <v>45764.134722222225</v>
      </c>
      <c r="C3700" t="s">
        <v>42</v>
      </c>
      <c r="D3700" t="s">
        <v>43</v>
      </c>
      <c r="E3700" t="s">
        <v>29</v>
      </c>
      <c r="F3700" t="s">
        <v>25</v>
      </c>
      <c r="G3700">
        <v>5</v>
      </c>
      <c r="H3700">
        <v>1037</v>
      </c>
      <c r="I3700">
        <v>1033.08</v>
      </c>
      <c r="J3700" t="s">
        <v>44</v>
      </c>
      <c r="K3700">
        <v>4500</v>
      </c>
      <c r="L3700">
        <v>2500</v>
      </c>
      <c r="M3700" t="s">
        <v>27</v>
      </c>
    </row>
    <row r="3701" spans="1:13" x14ac:dyDescent="0.4">
      <c r="A3701">
        <v>103700</v>
      </c>
      <c r="B3701" s="1">
        <v>45804.439583333333</v>
      </c>
      <c r="C3701" t="s">
        <v>19</v>
      </c>
      <c r="D3701" t="s">
        <v>40</v>
      </c>
      <c r="E3701" t="s">
        <v>15</v>
      </c>
      <c r="F3701" t="s">
        <v>16</v>
      </c>
      <c r="G3701">
        <v>74</v>
      </c>
      <c r="H3701">
        <v>586</v>
      </c>
      <c r="I3701">
        <v>300.02</v>
      </c>
      <c r="J3701" t="s">
        <v>52</v>
      </c>
      <c r="K3701">
        <v>1500</v>
      </c>
      <c r="L3701">
        <v>800</v>
      </c>
      <c r="M3701" t="s">
        <v>18</v>
      </c>
    </row>
    <row r="3702" spans="1:13" x14ac:dyDescent="0.4">
      <c r="A3702">
        <v>103701</v>
      </c>
      <c r="B3702" s="1">
        <v>45794.722222222219</v>
      </c>
      <c r="C3702" t="s">
        <v>45</v>
      </c>
      <c r="D3702" t="s">
        <v>35</v>
      </c>
      <c r="E3702" t="s">
        <v>31</v>
      </c>
      <c r="F3702" t="s">
        <v>32</v>
      </c>
      <c r="G3702">
        <v>69</v>
      </c>
      <c r="H3702">
        <v>314</v>
      </c>
      <c r="I3702">
        <v>287.56</v>
      </c>
      <c r="J3702" t="s">
        <v>49</v>
      </c>
      <c r="K3702">
        <v>8500</v>
      </c>
      <c r="L3702">
        <v>5500</v>
      </c>
      <c r="M3702" t="s">
        <v>33</v>
      </c>
    </row>
    <row r="3703" spans="1:13" x14ac:dyDescent="0.4">
      <c r="A3703">
        <v>103702</v>
      </c>
      <c r="B3703" s="1">
        <v>45819.602777777778</v>
      </c>
      <c r="C3703" t="s">
        <v>19</v>
      </c>
      <c r="D3703" t="s">
        <v>14</v>
      </c>
      <c r="E3703" t="s">
        <v>15</v>
      </c>
      <c r="F3703" t="s">
        <v>25</v>
      </c>
      <c r="G3703">
        <v>84</v>
      </c>
      <c r="H3703">
        <v>899</v>
      </c>
      <c r="I3703">
        <v>373.74</v>
      </c>
      <c r="J3703" t="s">
        <v>21</v>
      </c>
      <c r="K3703">
        <v>6500</v>
      </c>
      <c r="L3703">
        <v>4200</v>
      </c>
      <c r="M3703" t="s">
        <v>27</v>
      </c>
    </row>
    <row r="3704" spans="1:13" x14ac:dyDescent="0.4">
      <c r="A3704">
        <v>103703</v>
      </c>
      <c r="B3704" s="1">
        <v>45757.359027777777</v>
      </c>
      <c r="C3704" t="s">
        <v>45</v>
      </c>
      <c r="D3704" t="s">
        <v>43</v>
      </c>
      <c r="E3704" t="s">
        <v>29</v>
      </c>
      <c r="F3704" t="s">
        <v>20</v>
      </c>
      <c r="G3704">
        <v>97</v>
      </c>
      <c r="H3704">
        <v>662</v>
      </c>
      <c r="I3704">
        <v>232.06</v>
      </c>
      <c r="J3704" t="s">
        <v>51</v>
      </c>
      <c r="K3704">
        <v>1800</v>
      </c>
      <c r="L3704">
        <v>900</v>
      </c>
      <c r="M3704" t="s">
        <v>22</v>
      </c>
    </row>
    <row r="3705" spans="1:13" x14ac:dyDescent="0.4">
      <c r="A3705">
        <v>103704</v>
      </c>
      <c r="B3705" s="1">
        <v>45995.626388888886</v>
      </c>
      <c r="C3705" t="s">
        <v>13</v>
      </c>
      <c r="D3705" t="s">
        <v>46</v>
      </c>
      <c r="E3705" t="s">
        <v>15</v>
      </c>
      <c r="F3705" t="s">
        <v>32</v>
      </c>
      <c r="G3705">
        <v>18</v>
      </c>
      <c r="H3705">
        <v>855</v>
      </c>
      <c r="I3705">
        <v>415.61</v>
      </c>
      <c r="J3705" t="s">
        <v>53</v>
      </c>
      <c r="K3705">
        <v>15000</v>
      </c>
      <c r="L3705">
        <v>9500</v>
      </c>
      <c r="M3705" t="s">
        <v>33</v>
      </c>
    </row>
    <row r="3706" spans="1:13" x14ac:dyDescent="0.4">
      <c r="A3706">
        <v>103705</v>
      </c>
      <c r="B3706" s="1">
        <v>45964.479861111111</v>
      </c>
      <c r="C3706" t="s">
        <v>34</v>
      </c>
      <c r="D3706" t="s">
        <v>24</v>
      </c>
      <c r="E3706" t="s">
        <v>31</v>
      </c>
      <c r="F3706" t="s">
        <v>37</v>
      </c>
      <c r="G3706">
        <v>5</v>
      </c>
      <c r="H3706">
        <v>789</v>
      </c>
      <c r="I3706">
        <v>551.74</v>
      </c>
      <c r="J3706" t="s">
        <v>59</v>
      </c>
      <c r="K3706">
        <v>3500</v>
      </c>
      <c r="L3706">
        <v>2200</v>
      </c>
      <c r="M3706" t="s">
        <v>38</v>
      </c>
    </row>
    <row r="3707" spans="1:13" x14ac:dyDescent="0.4">
      <c r="A3707">
        <v>103706</v>
      </c>
      <c r="B3707" s="1">
        <v>45798.576388888891</v>
      </c>
      <c r="C3707" t="s">
        <v>48</v>
      </c>
      <c r="D3707" t="s">
        <v>40</v>
      </c>
      <c r="E3707" t="s">
        <v>15</v>
      </c>
      <c r="F3707" t="s">
        <v>32</v>
      </c>
      <c r="G3707">
        <v>94</v>
      </c>
      <c r="H3707">
        <v>396</v>
      </c>
      <c r="I3707">
        <v>504.54</v>
      </c>
      <c r="J3707" t="s">
        <v>41</v>
      </c>
      <c r="K3707">
        <v>5500</v>
      </c>
      <c r="L3707">
        <v>3500</v>
      </c>
      <c r="M3707" t="s">
        <v>33</v>
      </c>
    </row>
    <row r="3708" spans="1:13" x14ac:dyDescent="0.4">
      <c r="A3708">
        <v>103707</v>
      </c>
      <c r="B3708" s="1">
        <v>45740.624305555553</v>
      </c>
      <c r="C3708" t="s">
        <v>42</v>
      </c>
      <c r="D3708" t="s">
        <v>46</v>
      </c>
      <c r="E3708" t="s">
        <v>29</v>
      </c>
      <c r="F3708" t="s">
        <v>25</v>
      </c>
      <c r="G3708">
        <v>65</v>
      </c>
      <c r="H3708">
        <v>632</v>
      </c>
      <c r="I3708">
        <v>852.74</v>
      </c>
      <c r="J3708" t="s">
        <v>47</v>
      </c>
      <c r="K3708">
        <v>4500</v>
      </c>
      <c r="L3708">
        <v>2800</v>
      </c>
      <c r="M3708" t="s">
        <v>27</v>
      </c>
    </row>
    <row r="3709" spans="1:13" x14ac:dyDescent="0.4">
      <c r="A3709">
        <v>103708</v>
      </c>
      <c r="B3709" s="1">
        <v>45834.875694444447</v>
      </c>
      <c r="C3709" t="s">
        <v>50</v>
      </c>
      <c r="D3709" t="s">
        <v>55</v>
      </c>
      <c r="E3709" t="s">
        <v>31</v>
      </c>
      <c r="F3709" t="s">
        <v>16</v>
      </c>
      <c r="G3709">
        <v>7</v>
      </c>
      <c r="H3709">
        <v>794</v>
      </c>
      <c r="I3709">
        <v>525.42999999999995</v>
      </c>
      <c r="J3709" t="s">
        <v>58</v>
      </c>
      <c r="K3709">
        <v>1200</v>
      </c>
      <c r="L3709">
        <v>800</v>
      </c>
      <c r="M3709" t="s">
        <v>18</v>
      </c>
    </row>
    <row r="3710" spans="1:13" x14ac:dyDescent="0.4">
      <c r="A3710">
        <v>103709</v>
      </c>
      <c r="B3710" s="1">
        <v>45855.536805555559</v>
      </c>
      <c r="C3710" t="s">
        <v>13</v>
      </c>
      <c r="D3710" t="s">
        <v>14</v>
      </c>
      <c r="E3710" t="s">
        <v>29</v>
      </c>
      <c r="F3710" t="s">
        <v>25</v>
      </c>
      <c r="G3710">
        <v>9</v>
      </c>
      <c r="H3710">
        <v>840</v>
      </c>
      <c r="I3710">
        <v>442.47</v>
      </c>
      <c r="J3710" t="s">
        <v>17</v>
      </c>
      <c r="K3710">
        <v>3200</v>
      </c>
      <c r="L3710">
        <v>2000</v>
      </c>
      <c r="M3710" t="s">
        <v>27</v>
      </c>
    </row>
    <row r="3711" spans="1:13" x14ac:dyDescent="0.4">
      <c r="A3711">
        <v>103710</v>
      </c>
      <c r="B3711" s="1">
        <v>45769.254861111112</v>
      </c>
      <c r="C3711" t="s">
        <v>34</v>
      </c>
      <c r="D3711" t="s">
        <v>14</v>
      </c>
      <c r="E3711" t="s">
        <v>29</v>
      </c>
      <c r="F3711" t="s">
        <v>37</v>
      </c>
      <c r="G3711">
        <v>34</v>
      </c>
      <c r="H3711">
        <v>1008</v>
      </c>
      <c r="I3711">
        <v>891.16</v>
      </c>
      <c r="J3711" t="s">
        <v>21</v>
      </c>
      <c r="K3711">
        <v>6500</v>
      </c>
      <c r="L3711">
        <v>4200</v>
      </c>
      <c r="M3711" t="s">
        <v>38</v>
      </c>
    </row>
    <row r="3712" spans="1:13" x14ac:dyDescent="0.4">
      <c r="A3712">
        <v>103711</v>
      </c>
      <c r="B3712" s="1">
        <v>45713.157638888886</v>
      </c>
      <c r="C3712" t="s">
        <v>13</v>
      </c>
      <c r="D3712" t="s">
        <v>14</v>
      </c>
      <c r="E3712" t="s">
        <v>15</v>
      </c>
      <c r="F3712" t="s">
        <v>37</v>
      </c>
      <c r="G3712">
        <v>49</v>
      </c>
      <c r="H3712">
        <v>919</v>
      </c>
      <c r="I3712">
        <v>616.26</v>
      </c>
      <c r="J3712" t="s">
        <v>21</v>
      </c>
      <c r="K3712">
        <v>6500</v>
      </c>
      <c r="L3712">
        <v>4200</v>
      </c>
      <c r="M3712" t="s">
        <v>38</v>
      </c>
    </row>
    <row r="3713" spans="1:13" x14ac:dyDescent="0.4">
      <c r="A3713">
        <v>103712</v>
      </c>
      <c r="B3713" s="1">
        <v>45836.581250000003</v>
      </c>
      <c r="C3713" t="s">
        <v>48</v>
      </c>
      <c r="D3713" t="s">
        <v>40</v>
      </c>
      <c r="E3713" t="s">
        <v>29</v>
      </c>
      <c r="F3713" t="s">
        <v>37</v>
      </c>
      <c r="G3713">
        <v>57</v>
      </c>
      <c r="H3713">
        <v>823</v>
      </c>
      <c r="I3713">
        <v>1058.92</v>
      </c>
      <c r="J3713" t="s">
        <v>41</v>
      </c>
      <c r="K3713">
        <v>5500</v>
      </c>
      <c r="L3713">
        <v>3500</v>
      </c>
      <c r="M3713" t="s">
        <v>38</v>
      </c>
    </row>
    <row r="3714" spans="1:13" x14ac:dyDescent="0.4">
      <c r="A3714">
        <v>103713</v>
      </c>
      <c r="B3714" s="1">
        <v>45843.643055555556</v>
      </c>
      <c r="C3714" t="s">
        <v>34</v>
      </c>
      <c r="D3714" t="s">
        <v>24</v>
      </c>
      <c r="E3714" t="s">
        <v>15</v>
      </c>
      <c r="F3714" t="s">
        <v>37</v>
      </c>
      <c r="G3714">
        <v>15</v>
      </c>
      <c r="H3714">
        <v>649</v>
      </c>
      <c r="I3714">
        <v>424.76</v>
      </c>
      <c r="J3714" t="s">
        <v>60</v>
      </c>
      <c r="K3714">
        <v>25000</v>
      </c>
      <c r="L3714">
        <v>18000</v>
      </c>
      <c r="M3714" t="s">
        <v>38</v>
      </c>
    </row>
    <row r="3715" spans="1:13" x14ac:dyDescent="0.4">
      <c r="A3715">
        <v>103714</v>
      </c>
      <c r="B3715" s="1">
        <v>45875.002083333333</v>
      </c>
      <c r="C3715" t="s">
        <v>39</v>
      </c>
      <c r="D3715" t="s">
        <v>28</v>
      </c>
      <c r="E3715" t="s">
        <v>15</v>
      </c>
      <c r="F3715" t="s">
        <v>32</v>
      </c>
      <c r="G3715">
        <v>8</v>
      </c>
      <c r="H3715">
        <v>371</v>
      </c>
      <c r="I3715">
        <v>494.85</v>
      </c>
      <c r="J3715" t="s">
        <v>54</v>
      </c>
      <c r="K3715">
        <v>2500</v>
      </c>
      <c r="L3715">
        <v>1500</v>
      </c>
      <c r="M3715" t="s">
        <v>33</v>
      </c>
    </row>
    <row r="3716" spans="1:13" x14ac:dyDescent="0.4">
      <c r="A3716">
        <v>103715</v>
      </c>
      <c r="B3716" s="1">
        <v>45973.359027777777</v>
      </c>
      <c r="C3716" t="s">
        <v>50</v>
      </c>
      <c r="D3716" t="s">
        <v>55</v>
      </c>
      <c r="E3716" t="s">
        <v>31</v>
      </c>
      <c r="F3716" t="s">
        <v>25</v>
      </c>
      <c r="G3716">
        <v>93</v>
      </c>
      <c r="H3716">
        <v>1139</v>
      </c>
      <c r="I3716">
        <v>465.52</v>
      </c>
      <c r="J3716" t="s">
        <v>56</v>
      </c>
      <c r="K3716">
        <v>850</v>
      </c>
      <c r="L3716">
        <v>550</v>
      </c>
      <c r="M3716" t="s">
        <v>27</v>
      </c>
    </row>
    <row r="3717" spans="1:13" x14ac:dyDescent="0.4">
      <c r="A3717">
        <v>103716</v>
      </c>
      <c r="B3717" s="1">
        <v>45874.508333333331</v>
      </c>
      <c r="C3717" t="s">
        <v>19</v>
      </c>
      <c r="D3717" t="s">
        <v>43</v>
      </c>
      <c r="E3717" t="s">
        <v>29</v>
      </c>
      <c r="F3717" t="s">
        <v>37</v>
      </c>
      <c r="G3717">
        <v>17</v>
      </c>
      <c r="H3717">
        <v>701</v>
      </c>
      <c r="I3717">
        <v>694.22</v>
      </c>
      <c r="J3717" t="s">
        <v>51</v>
      </c>
      <c r="K3717">
        <v>1800</v>
      </c>
      <c r="L3717">
        <v>900</v>
      </c>
      <c r="M3717" t="s">
        <v>38</v>
      </c>
    </row>
    <row r="3718" spans="1:13" x14ac:dyDescent="0.4">
      <c r="A3718">
        <v>103717</v>
      </c>
      <c r="B3718" s="1">
        <v>45777.691666666666</v>
      </c>
      <c r="C3718" t="s">
        <v>45</v>
      </c>
      <c r="D3718" t="s">
        <v>28</v>
      </c>
      <c r="E3718" t="s">
        <v>31</v>
      </c>
      <c r="F3718" t="s">
        <v>25</v>
      </c>
      <c r="G3718">
        <v>66</v>
      </c>
      <c r="H3718">
        <v>785</v>
      </c>
      <c r="I3718">
        <v>2571.71</v>
      </c>
      <c r="J3718" t="s">
        <v>54</v>
      </c>
      <c r="K3718">
        <v>2500</v>
      </c>
      <c r="L3718">
        <v>1500</v>
      </c>
      <c r="M3718" t="s">
        <v>27</v>
      </c>
    </row>
    <row r="3719" spans="1:13" x14ac:dyDescent="0.4">
      <c r="A3719">
        <v>103718</v>
      </c>
      <c r="B3719" s="1">
        <v>45832.831250000003</v>
      </c>
      <c r="C3719" t="s">
        <v>50</v>
      </c>
      <c r="D3719" t="s">
        <v>40</v>
      </c>
      <c r="E3719" t="s">
        <v>29</v>
      </c>
      <c r="F3719" t="s">
        <v>37</v>
      </c>
      <c r="G3719">
        <v>84</v>
      </c>
      <c r="H3719">
        <v>691</v>
      </c>
      <c r="I3719">
        <v>605.52</v>
      </c>
      <c r="J3719" t="s">
        <v>52</v>
      </c>
      <c r="K3719">
        <v>1500</v>
      </c>
      <c r="L3719">
        <v>800</v>
      </c>
      <c r="M3719" t="s">
        <v>38</v>
      </c>
    </row>
    <row r="3720" spans="1:13" x14ac:dyDescent="0.4">
      <c r="A3720">
        <v>103719</v>
      </c>
      <c r="B3720" s="1">
        <v>45680.933333333334</v>
      </c>
      <c r="C3720" t="s">
        <v>50</v>
      </c>
      <c r="D3720" t="s">
        <v>28</v>
      </c>
      <c r="E3720" t="s">
        <v>15</v>
      </c>
      <c r="F3720" t="s">
        <v>16</v>
      </c>
      <c r="G3720">
        <v>27</v>
      </c>
      <c r="H3720">
        <v>345</v>
      </c>
      <c r="I3720">
        <v>797.04</v>
      </c>
      <c r="J3720" t="s">
        <v>30</v>
      </c>
      <c r="K3720">
        <v>450</v>
      </c>
      <c r="L3720">
        <v>200</v>
      </c>
      <c r="M3720" t="s">
        <v>18</v>
      </c>
    </row>
    <row r="3721" spans="1:13" x14ac:dyDescent="0.4">
      <c r="A3721">
        <v>103720</v>
      </c>
      <c r="B3721" s="1">
        <v>45870.75</v>
      </c>
      <c r="C3721" t="s">
        <v>48</v>
      </c>
      <c r="D3721" t="s">
        <v>28</v>
      </c>
      <c r="E3721" t="s">
        <v>29</v>
      </c>
      <c r="F3721" t="s">
        <v>16</v>
      </c>
      <c r="G3721">
        <v>95</v>
      </c>
      <c r="H3721">
        <v>334</v>
      </c>
      <c r="I3721">
        <v>1113.0999999999999</v>
      </c>
      <c r="J3721" t="s">
        <v>30</v>
      </c>
      <c r="K3721">
        <v>450</v>
      </c>
      <c r="L3721">
        <v>200</v>
      </c>
      <c r="M3721" t="s">
        <v>18</v>
      </c>
    </row>
    <row r="3722" spans="1:13" x14ac:dyDescent="0.4">
      <c r="A3722">
        <v>103721</v>
      </c>
      <c r="B3722" s="1">
        <v>45892.847222222219</v>
      </c>
      <c r="C3722" t="s">
        <v>39</v>
      </c>
      <c r="D3722" t="s">
        <v>46</v>
      </c>
      <c r="E3722" t="s">
        <v>29</v>
      </c>
      <c r="F3722" t="s">
        <v>20</v>
      </c>
      <c r="G3722">
        <v>1</v>
      </c>
      <c r="H3722">
        <v>1088</v>
      </c>
      <c r="I3722">
        <v>2406.79</v>
      </c>
      <c r="J3722" t="s">
        <v>53</v>
      </c>
      <c r="K3722">
        <v>15000</v>
      </c>
      <c r="L3722">
        <v>9500</v>
      </c>
      <c r="M3722" t="s">
        <v>22</v>
      </c>
    </row>
    <row r="3723" spans="1:13" x14ac:dyDescent="0.4">
      <c r="A3723">
        <v>103722</v>
      </c>
      <c r="B3723" s="1">
        <v>45670.172222222223</v>
      </c>
      <c r="C3723" t="s">
        <v>45</v>
      </c>
      <c r="D3723" t="s">
        <v>24</v>
      </c>
      <c r="E3723" t="s">
        <v>15</v>
      </c>
      <c r="F3723" t="s">
        <v>25</v>
      </c>
      <c r="G3723">
        <v>82</v>
      </c>
      <c r="H3723">
        <v>1045</v>
      </c>
      <c r="I3723">
        <v>916.28</v>
      </c>
      <c r="J3723" t="s">
        <v>60</v>
      </c>
      <c r="K3723">
        <v>25000</v>
      </c>
      <c r="L3723">
        <v>18000</v>
      </c>
      <c r="M3723" t="s">
        <v>27</v>
      </c>
    </row>
    <row r="3724" spans="1:13" x14ac:dyDescent="0.4">
      <c r="A3724">
        <v>103723</v>
      </c>
      <c r="B3724" s="1">
        <v>45758.963888888888</v>
      </c>
      <c r="C3724" t="s">
        <v>19</v>
      </c>
      <c r="D3724" t="s">
        <v>28</v>
      </c>
      <c r="E3724" t="s">
        <v>31</v>
      </c>
      <c r="F3724" t="s">
        <v>25</v>
      </c>
      <c r="G3724">
        <v>71</v>
      </c>
      <c r="H3724">
        <v>740</v>
      </c>
      <c r="I3724">
        <v>260.18</v>
      </c>
      <c r="J3724" t="s">
        <v>30</v>
      </c>
      <c r="K3724">
        <v>450</v>
      </c>
      <c r="L3724">
        <v>200</v>
      </c>
      <c r="M3724" t="s">
        <v>27</v>
      </c>
    </row>
    <row r="3725" spans="1:13" x14ac:dyDescent="0.4">
      <c r="A3725">
        <v>103724</v>
      </c>
      <c r="B3725" s="1">
        <v>45681.361111111109</v>
      </c>
      <c r="C3725" t="s">
        <v>39</v>
      </c>
      <c r="D3725" t="s">
        <v>35</v>
      </c>
      <c r="E3725" t="s">
        <v>31</v>
      </c>
      <c r="F3725" t="s">
        <v>32</v>
      </c>
      <c r="G3725">
        <v>89</v>
      </c>
      <c r="H3725">
        <v>997</v>
      </c>
      <c r="I3725">
        <v>971.76</v>
      </c>
      <c r="J3725" t="s">
        <v>49</v>
      </c>
      <c r="K3725">
        <v>8500</v>
      </c>
      <c r="L3725">
        <v>5500</v>
      </c>
      <c r="M3725" t="s">
        <v>33</v>
      </c>
    </row>
    <row r="3726" spans="1:13" x14ac:dyDescent="0.4">
      <c r="A3726">
        <v>103725</v>
      </c>
      <c r="B3726" s="1">
        <v>46021.029166666667</v>
      </c>
      <c r="C3726" t="s">
        <v>45</v>
      </c>
      <c r="D3726" t="s">
        <v>55</v>
      </c>
      <c r="E3726" t="s">
        <v>29</v>
      </c>
      <c r="F3726" t="s">
        <v>32</v>
      </c>
      <c r="G3726">
        <v>25</v>
      </c>
      <c r="H3726">
        <v>390</v>
      </c>
      <c r="I3726">
        <v>255.94</v>
      </c>
      <c r="J3726" t="s">
        <v>57</v>
      </c>
      <c r="K3726">
        <v>600</v>
      </c>
      <c r="L3726">
        <v>350</v>
      </c>
      <c r="M3726" t="s">
        <v>33</v>
      </c>
    </row>
    <row r="3727" spans="1:13" x14ac:dyDescent="0.4">
      <c r="A3727">
        <v>103726</v>
      </c>
      <c r="B3727" s="1">
        <v>45668.072916666664</v>
      </c>
      <c r="C3727" t="s">
        <v>13</v>
      </c>
      <c r="D3727" t="s">
        <v>28</v>
      </c>
      <c r="E3727" t="s">
        <v>15</v>
      </c>
      <c r="F3727" t="s">
        <v>32</v>
      </c>
      <c r="G3727">
        <v>66</v>
      </c>
      <c r="H3727">
        <v>345</v>
      </c>
      <c r="I3727">
        <v>856.41</v>
      </c>
      <c r="J3727" t="s">
        <v>54</v>
      </c>
      <c r="K3727">
        <v>2500</v>
      </c>
      <c r="L3727">
        <v>1500</v>
      </c>
      <c r="M3727" t="s">
        <v>33</v>
      </c>
    </row>
    <row r="3728" spans="1:13" x14ac:dyDescent="0.4">
      <c r="A3728">
        <v>103727</v>
      </c>
      <c r="B3728" s="1">
        <v>45930.554861111108</v>
      </c>
      <c r="C3728" t="s">
        <v>50</v>
      </c>
      <c r="D3728" t="s">
        <v>24</v>
      </c>
      <c r="E3728" t="s">
        <v>29</v>
      </c>
      <c r="F3728" t="s">
        <v>25</v>
      </c>
      <c r="G3728">
        <v>85</v>
      </c>
      <c r="H3728">
        <v>321</v>
      </c>
      <c r="I3728">
        <v>530.96</v>
      </c>
      <c r="J3728" t="s">
        <v>60</v>
      </c>
      <c r="K3728">
        <v>25000</v>
      </c>
      <c r="L3728">
        <v>18000</v>
      </c>
      <c r="M3728" t="s">
        <v>27</v>
      </c>
    </row>
    <row r="3729" spans="1:13" x14ac:dyDescent="0.4">
      <c r="A3729">
        <v>103728</v>
      </c>
      <c r="B3729" s="1">
        <v>45938.186111111114</v>
      </c>
      <c r="C3729" t="s">
        <v>42</v>
      </c>
      <c r="D3729" t="s">
        <v>14</v>
      </c>
      <c r="E3729" t="s">
        <v>31</v>
      </c>
      <c r="F3729" t="s">
        <v>16</v>
      </c>
      <c r="G3729">
        <v>13</v>
      </c>
      <c r="H3729">
        <v>766</v>
      </c>
      <c r="I3729">
        <v>534.92999999999995</v>
      </c>
      <c r="J3729" t="s">
        <v>21</v>
      </c>
      <c r="K3729">
        <v>6500</v>
      </c>
      <c r="L3729">
        <v>4200</v>
      </c>
      <c r="M3729" t="s">
        <v>18</v>
      </c>
    </row>
    <row r="3730" spans="1:13" x14ac:dyDescent="0.4">
      <c r="A3730">
        <v>103729</v>
      </c>
      <c r="B3730" s="1">
        <v>45751.000694444447</v>
      </c>
      <c r="C3730" t="s">
        <v>13</v>
      </c>
      <c r="D3730" t="s">
        <v>46</v>
      </c>
      <c r="E3730" t="s">
        <v>15</v>
      </c>
      <c r="F3730" t="s">
        <v>37</v>
      </c>
      <c r="G3730">
        <v>73</v>
      </c>
      <c r="H3730">
        <v>716</v>
      </c>
      <c r="I3730">
        <v>390.78</v>
      </c>
      <c r="J3730" t="s">
        <v>53</v>
      </c>
      <c r="K3730">
        <v>15000</v>
      </c>
      <c r="L3730">
        <v>9500</v>
      </c>
      <c r="M3730" t="s">
        <v>38</v>
      </c>
    </row>
    <row r="3731" spans="1:13" x14ac:dyDescent="0.4">
      <c r="A3731">
        <v>103730</v>
      </c>
      <c r="B3731" s="1">
        <v>45858.663888888892</v>
      </c>
      <c r="C3731" t="s">
        <v>45</v>
      </c>
      <c r="D3731" t="s">
        <v>40</v>
      </c>
      <c r="E3731" t="s">
        <v>31</v>
      </c>
      <c r="F3731" t="s">
        <v>37</v>
      </c>
      <c r="G3731">
        <v>78</v>
      </c>
      <c r="H3731">
        <v>1138</v>
      </c>
      <c r="I3731">
        <v>1020.18</v>
      </c>
      <c r="J3731" t="s">
        <v>41</v>
      </c>
      <c r="K3731">
        <v>5500</v>
      </c>
      <c r="L3731">
        <v>3500</v>
      </c>
      <c r="M3731" t="s">
        <v>38</v>
      </c>
    </row>
    <row r="3732" spans="1:13" x14ac:dyDescent="0.4">
      <c r="A3732">
        <v>103731</v>
      </c>
      <c r="B3732" s="1">
        <v>45678.210416666669</v>
      </c>
      <c r="C3732" t="s">
        <v>48</v>
      </c>
      <c r="D3732" t="s">
        <v>35</v>
      </c>
      <c r="E3732" t="s">
        <v>15</v>
      </c>
      <c r="F3732" t="s">
        <v>16</v>
      </c>
      <c r="G3732">
        <v>67</v>
      </c>
      <c r="H3732">
        <v>1076</v>
      </c>
      <c r="I3732">
        <v>1753.09</v>
      </c>
      <c r="J3732" t="s">
        <v>49</v>
      </c>
      <c r="K3732">
        <v>8500</v>
      </c>
      <c r="L3732">
        <v>5500</v>
      </c>
      <c r="M3732" t="s">
        <v>18</v>
      </c>
    </row>
    <row r="3733" spans="1:13" x14ac:dyDescent="0.4">
      <c r="A3733">
        <v>103732</v>
      </c>
      <c r="B3733" s="1">
        <v>45997.249305555553</v>
      </c>
      <c r="C3733" t="s">
        <v>23</v>
      </c>
      <c r="D3733" t="s">
        <v>35</v>
      </c>
      <c r="E3733" t="s">
        <v>29</v>
      </c>
      <c r="F3733" t="s">
        <v>37</v>
      </c>
      <c r="G3733">
        <v>32</v>
      </c>
      <c r="H3733">
        <v>963</v>
      </c>
      <c r="I3733">
        <v>592.91</v>
      </c>
      <c r="J3733" t="s">
        <v>36</v>
      </c>
      <c r="K3733">
        <v>12000</v>
      </c>
      <c r="L3733">
        <v>8000</v>
      </c>
      <c r="M3733" t="s">
        <v>38</v>
      </c>
    </row>
    <row r="3734" spans="1:13" x14ac:dyDescent="0.4">
      <c r="A3734">
        <v>103733</v>
      </c>
      <c r="B3734" s="1">
        <v>45868.102083333331</v>
      </c>
      <c r="C3734" t="s">
        <v>42</v>
      </c>
      <c r="D3734" t="s">
        <v>55</v>
      </c>
      <c r="E3734" t="s">
        <v>15</v>
      </c>
      <c r="F3734" t="s">
        <v>32</v>
      </c>
      <c r="G3734">
        <v>63</v>
      </c>
      <c r="H3734">
        <v>587</v>
      </c>
      <c r="I3734">
        <v>661.53</v>
      </c>
      <c r="J3734" t="s">
        <v>57</v>
      </c>
      <c r="K3734">
        <v>600</v>
      </c>
      <c r="L3734">
        <v>350</v>
      </c>
      <c r="M3734" t="s">
        <v>33</v>
      </c>
    </row>
    <row r="3735" spans="1:13" x14ac:dyDescent="0.4">
      <c r="A3735">
        <v>103734</v>
      </c>
      <c r="B3735" s="1">
        <v>45797.801388888889</v>
      </c>
      <c r="C3735" t="s">
        <v>23</v>
      </c>
      <c r="D3735" t="s">
        <v>35</v>
      </c>
      <c r="E3735" t="s">
        <v>31</v>
      </c>
      <c r="F3735" t="s">
        <v>25</v>
      </c>
      <c r="G3735">
        <v>98</v>
      </c>
      <c r="H3735">
        <v>320</v>
      </c>
      <c r="I3735">
        <v>2072.14</v>
      </c>
      <c r="J3735" t="s">
        <v>36</v>
      </c>
      <c r="K3735">
        <v>12000</v>
      </c>
      <c r="L3735">
        <v>8000</v>
      </c>
      <c r="M3735" t="s">
        <v>27</v>
      </c>
    </row>
    <row r="3736" spans="1:13" x14ac:dyDescent="0.4">
      <c r="A3736">
        <v>103735</v>
      </c>
      <c r="B3736" s="1">
        <v>45950.763194444444</v>
      </c>
      <c r="C3736" t="s">
        <v>39</v>
      </c>
      <c r="D3736" t="s">
        <v>46</v>
      </c>
      <c r="E3736" t="s">
        <v>15</v>
      </c>
      <c r="F3736" t="s">
        <v>20</v>
      </c>
      <c r="G3736">
        <v>98</v>
      </c>
      <c r="H3736">
        <v>1167</v>
      </c>
      <c r="I3736">
        <v>421.68</v>
      </c>
      <c r="J3736" t="s">
        <v>53</v>
      </c>
      <c r="K3736">
        <v>15000</v>
      </c>
      <c r="L3736">
        <v>9500</v>
      </c>
      <c r="M3736" t="s">
        <v>22</v>
      </c>
    </row>
    <row r="3737" spans="1:13" x14ac:dyDescent="0.4">
      <c r="A3737">
        <v>103736</v>
      </c>
      <c r="B3737" s="1">
        <v>45955.204861111109</v>
      </c>
      <c r="C3737" t="s">
        <v>34</v>
      </c>
      <c r="D3737" t="s">
        <v>55</v>
      </c>
      <c r="E3737" t="s">
        <v>29</v>
      </c>
      <c r="F3737" t="s">
        <v>32</v>
      </c>
      <c r="G3737">
        <v>58</v>
      </c>
      <c r="H3737">
        <v>378</v>
      </c>
      <c r="I3737">
        <v>1026.08</v>
      </c>
      <c r="J3737" t="s">
        <v>58</v>
      </c>
      <c r="K3737">
        <v>1200</v>
      </c>
      <c r="L3737">
        <v>800</v>
      </c>
      <c r="M3737" t="s">
        <v>33</v>
      </c>
    </row>
    <row r="3738" spans="1:13" x14ac:dyDescent="0.4">
      <c r="A3738">
        <v>103737</v>
      </c>
      <c r="B3738" s="1">
        <v>45758.556250000001</v>
      </c>
      <c r="C3738" t="s">
        <v>23</v>
      </c>
      <c r="D3738" t="s">
        <v>24</v>
      </c>
      <c r="E3738" t="s">
        <v>31</v>
      </c>
      <c r="F3738" t="s">
        <v>37</v>
      </c>
      <c r="G3738">
        <v>59</v>
      </c>
      <c r="H3738">
        <v>419</v>
      </c>
      <c r="I3738">
        <v>428.76</v>
      </c>
      <c r="J3738" t="s">
        <v>26</v>
      </c>
      <c r="K3738">
        <v>45000</v>
      </c>
      <c r="L3738">
        <v>32000</v>
      </c>
      <c r="M3738" t="s">
        <v>38</v>
      </c>
    </row>
    <row r="3739" spans="1:13" x14ac:dyDescent="0.4">
      <c r="A3739">
        <v>103738</v>
      </c>
      <c r="B3739" s="1">
        <v>45961.777083333334</v>
      </c>
      <c r="C3739" t="s">
        <v>45</v>
      </c>
      <c r="D3739" t="s">
        <v>40</v>
      </c>
      <c r="E3739" t="s">
        <v>29</v>
      </c>
      <c r="F3739" t="s">
        <v>37</v>
      </c>
      <c r="G3739">
        <v>51</v>
      </c>
      <c r="H3739">
        <v>514</v>
      </c>
      <c r="I3739">
        <v>845.4</v>
      </c>
      <c r="J3739" t="s">
        <v>52</v>
      </c>
      <c r="K3739">
        <v>1500</v>
      </c>
      <c r="L3739">
        <v>800</v>
      </c>
      <c r="M3739" t="s">
        <v>38</v>
      </c>
    </row>
    <row r="3740" spans="1:13" x14ac:dyDescent="0.4">
      <c r="A3740">
        <v>103739</v>
      </c>
      <c r="B3740" s="1">
        <v>46016.07708333333</v>
      </c>
      <c r="C3740" t="s">
        <v>23</v>
      </c>
      <c r="D3740" t="s">
        <v>43</v>
      </c>
      <c r="E3740" t="s">
        <v>15</v>
      </c>
      <c r="F3740" t="s">
        <v>25</v>
      </c>
      <c r="G3740">
        <v>51</v>
      </c>
      <c r="H3740">
        <v>462</v>
      </c>
      <c r="I3740">
        <v>918.68</v>
      </c>
      <c r="J3740" t="s">
        <v>51</v>
      </c>
      <c r="K3740">
        <v>1800</v>
      </c>
      <c r="L3740">
        <v>900</v>
      </c>
      <c r="M3740" t="s">
        <v>27</v>
      </c>
    </row>
    <row r="3741" spans="1:13" x14ac:dyDescent="0.4">
      <c r="A3741">
        <v>103740</v>
      </c>
      <c r="B3741" s="1">
        <v>45685.584722222222</v>
      </c>
      <c r="C3741" t="s">
        <v>23</v>
      </c>
      <c r="D3741" t="s">
        <v>55</v>
      </c>
      <c r="E3741" t="s">
        <v>29</v>
      </c>
      <c r="F3741" t="s">
        <v>20</v>
      </c>
      <c r="G3741">
        <v>24</v>
      </c>
      <c r="H3741">
        <v>833</v>
      </c>
      <c r="I3741">
        <v>927.94</v>
      </c>
      <c r="J3741" t="s">
        <v>56</v>
      </c>
      <c r="K3741">
        <v>850</v>
      </c>
      <c r="L3741">
        <v>550</v>
      </c>
      <c r="M3741" t="s">
        <v>22</v>
      </c>
    </row>
    <row r="3742" spans="1:13" x14ac:dyDescent="0.4">
      <c r="A3742">
        <v>103741</v>
      </c>
      <c r="B3742" s="1">
        <v>45698.513888888891</v>
      </c>
      <c r="C3742" t="s">
        <v>23</v>
      </c>
      <c r="D3742" t="s">
        <v>28</v>
      </c>
      <c r="E3742" t="s">
        <v>29</v>
      </c>
      <c r="F3742" t="s">
        <v>16</v>
      </c>
      <c r="G3742">
        <v>76</v>
      </c>
      <c r="H3742">
        <v>545</v>
      </c>
      <c r="I3742">
        <v>259.82</v>
      </c>
      <c r="J3742" t="s">
        <v>30</v>
      </c>
      <c r="K3742">
        <v>450</v>
      </c>
      <c r="L3742">
        <v>200</v>
      </c>
      <c r="M3742" t="s">
        <v>18</v>
      </c>
    </row>
    <row r="3743" spans="1:13" x14ac:dyDescent="0.4">
      <c r="A3743">
        <v>103742</v>
      </c>
      <c r="B3743" s="1">
        <v>46012.209722222222</v>
      </c>
      <c r="C3743" t="s">
        <v>34</v>
      </c>
      <c r="D3743" t="s">
        <v>40</v>
      </c>
      <c r="E3743" t="s">
        <v>15</v>
      </c>
      <c r="F3743" t="s">
        <v>37</v>
      </c>
      <c r="G3743">
        <v>13</v>
      </c>
      <c r="H3743">
        <v>480</v>
      </c>
      <c r="I3743">
        <v>1910.89</v>
      </c>
      <c r="J3743" t="s">
        <v>52</v>
      </c>
      <c r="K3743">
        <v>1500</v>
      </c>
      <c r="L3743">
        <v>800</v>
      </c>
      <c r="M3743" t="s">
        <v>38</v>
      </c>
    </row>
    <row r="3744" spans="1:13" x14ac:dyDescent="0.4">
      <c r="A3744">
        <v>103743</v>
      </c>
      <c r="B3744" s="1">
        <v>45960.040972222225</v>
      </c>
      <c r="C3744" t="s">
        <v>42</v>
      </c>
      <c r="D3744" t="s">
        <v>43</v>
      </c>
      <c r="E3744" t="s">
        <v>29</v>
      </c>
      <c r="F3744" t="s">
        <v>37</v>
      </c>
      <c r="G3744">
        <v>42</v>
      </c>
      <c r="H3744">
        <v>740</v>
      </c>
      <c r="I3744">
        <v>477.12</v>
      </c>
      <c r="J3744" t="s">
        <v>51</v>
      </c>
      <c r="K3744">
        <v>1800</v>
      </c>
      <c r="L3744">
        <v>900</v>
      </c>
      <c r="M3744" t="s">
        <v>38</v>
      </c>
    </row>
    <row r="3745" spans="1:13" x14ac:dyDescent="0.4">
      <c r="A3745">
        <v>103744</v>
      </c>
      <c r="B3745" s="1">
        <v>45803.339583333334</v>
      </c>
      <c r="C3745" t="s">
        <v>48</v>
      </c>
      <c r="D3745" t="s">
        <v>43</v>
      </c>
      <c r="E3745" t="s">
        <v>29</v>
      </c>
      <c r="F3745" t="s">
        <v>32</v>
      </c>
      <c r="G3745">
        <v>29</v>
      </c>
      <c r="H3745">
        <v>302</v>
      </c>
      <c r="I3745">
        <v>394.2</v>
      </c>
      <c r="J3745" t="s">
        <v>61</v>
      </c>
      <c r="K3745">
        <v>2800</v>
      </c>
      <c r="L3745">
        <v>1500</v>
      </c>
      <c r="M3745" t="s">
        <v>33</v>
      </c>
    </row>
    <row r="3746" spans="1:13" x14ac:dyDescent="0.4">
      <c r="A3746">
        <v>103745</v>
      </c>
      <c r="B3746" s="1">
        <v>45913.431250000001</v>
      </c>
      <c r="C3746" t="s">
        <v>19</v>
      </c>
      <c r="D3746" t="s">
        <v>35</v>
      </c>
      <c r="E3746" t="s">
        <v>29</v>
      </c>
      <c r="F3746" t="s">
        <v>16</v>
      </c>
      <c r="G3746">
        <v>5</v>
      </c>
      <c r="H3746">
        <v>753</v>
      </c>
      <c r="I3746">
        <v>719.18</v>
      </c>
      <c r="J3746" t="s">
        <v>49</v>
      </c>
      <c r="K3746">
        <v>8500</v>
      </c>
      <c r="L3746">
        <v>5500</v>
      </c>
      <c r="M3746" t="s">
        <v>18</v>
      </c>
    </row>
    <row r="3747" spans="1:13" x14ac:dyDescent="0.4">
      <c r="A3747">
        <v>103746</v>
      </c>
      <c r="B3747" s="1">
        <v>45884.654166666667</v>
      </c>
      <c r="C3747" t="s">
        <v>50</v>
      </c>
      <c r="D3747" t="s">
        <v>28</v>
      </c>
      <c r="E3747" t="s">
        <v>15</v>
      </c>
      <c r="F3747" t="s">
        <v>20</v>
      </c>
      <c r="G3747">
        <v>56</v>
      </c>
      <c r="H3747">
        <v>1089</v>
      </c>
      <c r="I3747">
        <v>958.56</v>
      </c>
      <c r="J3747" t="s">
        <v>54</v>
      </c>
      <c r="K3747">
        <v>2500</v>
      </c>
      <c r="L3747">
        <v>1500</v>
      </c>
      <c r="M3747" t="s">
        <v>22</v>
      </c>
    </row>
    <row r="3748" spans="1:13" x14ac:dyDescent="0.4">
      <c r="A3748">
        <v>103747</v>
      </c>
      <c r="B3748" s="1">
        <v>45893.574999999997</v>
      </c>
      <c r="C3748" t="s">
        <v>42</v>
      </c>
      <c r="D3748" t="s">
        <v>46</v>
      </c>
      <c r="E3748" t="s">
        <v>15</v>
      </c>
      <c r="F3748" t="s">
        <v>32</v>
      </c>
      <c r="G3748">
        <v>68</v>
      </c>
      <c r="H3748">
        <v>500</v>
      </c>
      <c r="I3748">
        <v>1041.03</v>
      </c>
      <c r="J3748" t="s">
        <v>47</v>
      </c>
      <c r="K3748">
        <v>4500</v>
      </c>
      <c r="L3748">
        <v>2800</v>
      </c>
      <c r="M3748" t="s">
        <v>33</v>
      </c>
    </row>
    <row r="3749" spans="1:13" x14ac:dyDescent="0.4">
      <c r="A3749">
        <v>103748</v>
      </c>
      <c r="B3749" s="1">
        <v>46018.379861111112</v>
      </c>
      <c r="C3749" t="s">
        <v>34</v>
      </c>
      <c r="D3749" t="s">
        <v>14</v>
      </c>
      <c r="E3749" t="s">
        <v>31</v>
      </c>
      <c r="F3749" t="s">
        <v>16</v>
      </c>
      <c r="G3749">
        <v>2</v>
      </c>
      <c r="H3749">
        <v>1105</v>
      </c>
      <c r="I3749">
        <v>2114.1799999999998</v>
      </c>
      <c r="J3749" t="s">
        <v>17</v>
      </c>
      <c r="K3749">
        <v>3200</v>
      </c>
      <c r="L3749">
        <v>2000</v>
      </c>
      <c r="M3749" t="s">
        <v>18</v>
      </c>
    </row>
    <row r="3750" spans="1:13" x14ac:dyDescent="0.4">
      <c r="A3750">
        <v>103749</v>
      </c>
      <c r="B3750" s="1">
        <v>45670.773611111108</v>
      </c>
      <c r="C3750" t="s">
        <v>34</v>
      </c>
      <c r="D3750" t="s">
        <v>43</v>
      </c>
      <c r="E3750" t="s">
        <v>31</v>
      </c>
      <c r="F3750" t="s">
        <v>25</v>
      </c>
      <c r="G3750">
        <v>2</v>
      </c>
      <c r="H3750">
        <v>619</v>
      </c>
      <c r="I3750">
        <v>387</v>
      </c>
      <c r="J3750" t="s">
        <v>61</v>
      </c>
      <c r="K3750">
        <v>2800</v>
      </c>
      <c r="L3750">
        <v>1500</v>
      </c>
      <c r="M3750" t="s">
        <v>27</v>
      </c>
    </row>
    <row r="3751" spans="1:13" x14ac:dyDescent="0.4">
      <c r="A3751">
        <v>103750</v>
      </c>
      <c r="B3751" s="1">
        <v>45867.786805555559</v>
      </c>
      <c r="C3751" t="s">
        <v>23</v>
      </c>
      <c r="D3751" t="s">
        <v>43</v>
      </c>
      <c r="E3751" t="s">
        <v>15</v>
      </c>
      <c r="F3751" t="s">
        <v>20</v>
      </c>
      <c r="G3751">
        <v>26</v>
      </c>
      <c r="H3751">
        <v>898</v>
      </c>
      <c r="I3751">
        <v>411.88</v>
      </c>
      <c r="J3751" t="s">
        <v>51</v>
      </c>
      <c r="K3751">
        <v>1800</v>
      </c>
      <c r="L3751">
        <v>900</v>
      </c>
      <c r="M3751" t="s">
        <v>22</v>
      </c>
    </row>
    <row r="3752" spans="1:13" x14ac:dyDescent="0.4">
      <c r="A3752">
        <v>103751</v>
      </c>
      <c r="B3752" s="1">
        <v>45886.297222222223</v>
      </c>
      <c r="C3752" t="s">
        <v>39</v>
      </c>
      <c r="D3752" t="s">
        <v>40</v>
      </c>
      <c r="E3752" t="s">
        <v>29</v>
      </c>
      <c r="F3752" t="s">
        <v>25</v>
      </c>
      <c r="G3752">
        <v>40</v>
      </c>
      <c r="H3752">
        <v>992</v>
      </c>
      <c r="I3752">
        <v>279.87</v>
      </c>
      <c r="J3752" t="s">
        <v>41</v>
      </c>
      <c r="K3752">
        <v>5500</v>
      </c>
      <c r="L3752">
        <v>3500</v>
      </c>
      <c r="M3752" t="s">
        <v>27</v>
      </c>
    </row>
    <row r="3753" spans="1:13" x14ac:dyDescent="0.4">
      <c r="A3753">
        <v>103752</v>
      </c>
      <c r="B3753" s="1">
        <v>45757.629166666666</v>
      </c>
      <c r="C3753" t="s">
        <v>13</v>
      </c>
      <c r="D3753" t="s">
        <v>28</v>
      </c>
      <c r="E3753" t="s">
        <v>15</v>
      </c>
      <c r="F3753" t="s">
        <v>20</v>
      </c>
      <c r="G3753">
        <v>13</v>
      </c>
      <c r="H3753">
        <v>330</v>
      </c>
      <c r="I3753">
        <v>627.24</v>
      </c>
      <c r="J3753" t="s">
        <v>54</v>
      </c>
      <c r="K3753">
        <v>2500</v>
      </c>
      <c r="L3753">
        <v>1500</v>
      </c>
      <c r="M3753" t="s">
        <v>22</v>
      </c>
    </row>
    <row r="3754" spans="1:13" x14ac:dyDescent="0.4">
      <c r="A3754">
        <v>103753</v>
      </c>
      <c r="B3754" s="1">
        <v>45688.47152777778</v>
      </c>
      <c r="C3754" t="s">
        <v>19</v>
      </c>
      <c r="D3754" t="s">
        <v>24</v>
      </c>
      <c r="E3754" t="s">
        <v>31</v>
      </c>
      <c r="F3754" t="s">
        <v>16</v>
      </c>
      <c r="G3754">
        <v>90</v>
      </c>
      <c r="H3754">
        <v>870</v>
      </c>
      <c r="I3754">
        <v>651.38</v>
      </c>
      <c r="J3754" t="s">
        <v>60</v>
      </c>
      <c r="K3754">
        <v>25000</v>
      </c>
      <c r="L3754">
        <v>18000</v>
      </c>
      <c r="M3754" t="s">
        <v>18</v>
      </c>
    </row>
    <row r="3755" spans="1:13" x14ac:dyDescent="0.4">
      <c r="A3755">
        <v>103754</v>
      </c>
      <c r="B3755" s="1">
        <v>45673.209027777775</v>
      </c>
      <c r="C3755" t="s">
        <v>19</v>
      </c>
      <c r="D3755" t="s">
        <v>46</v>
      </c>
      <c r="E3755" t="s">
        <v>15</v>
      </c>
      <c r="F3755" t="s">
        <v>20</v>
      </c>
      <c r="G3755">
        <v>89</v>
      </c>
      <c r="H3755">
        <v>796</v>
      </c>
      <c r="I3755">
        <v>619.67999999999995</v>
      </c>
      <c r="J3755" t="s">
        <v>53</v>
      </c>
      <c r="K3755">
        <v>15000</v>
      </c>
      <c r="L3755">
        <v>9500</v>
      </c>
      <c r="M3755" t="s">
        <v>22</v>
      </c>
    </row>
    <row r="3756" spans="1:13" x14ac:dyDescent="0.4">
      <c r="A3756">
        <v>103755</v>
      </c>
      <c r="B3756" s="1">
        <v>45794.107638888891</v>
      </c>
      <c r="C3756" t="s">
        <v>48</v>
      </c>
      <c r="D3756" t="s">
        <v>14</v>
      </c>
      <c r="E3756" t="s">
        <v>29</v>
      </c>
      <c r="F3756" t="s">
        <v>25</v>
      </c>
      <c r="G3756">
        <v>7</v>
      </c>
      <c r="H3756">
        <v>421</v>
      </c>
      <c r="I3756">
        <v>348.35</v>
      </c>
      <c r="J3756" t="s">
        <v>21</v>
      </c>
      <c r="K3756">
        <v>6500</v>
      </c>
      <c r="L3756">
        <v>4200</v>
      </c>
      <c r="M3756" t="s">
        <v>27</v>
      </c>
    </row>
    <row r="3757" spans="1:13" x14ac:dyDescent="0.4">
      <c r="A3757">
        <v>103756</v>
      </c>
      <c r="B3757" s="1">
        <v>45986.214583333334</v>
      </c>
      <c r="C3757" t="s">
        <v>39</v>
      </c>
      <c r="D3757" t="s">
        <v>40</v>
      </c>
      <c r="E3757" t="s">
        <v>29</v>
      </c>
      <c r="F3757" t="s">
        <v>20</v>
      </c>
      <c r="G3757">
        <v>16</v>
      </c>
      <c r="H3757">
        <v>1196</v>
      </c>
      <c r="I3757">
        <v>450.46</v>
      </c>
      <c r="J3757" t="s">
        <v>52</v>
      </c>
      <c r="K3757">
        <v>1500</v>
      </c>
      <c r="L3757">
        <v>800</v>
      </c>
      <c r="M3757" t="s">
        <v>22</v>
      </c>
    </row>
    <row r="3758" spans="1:13" x14ac:dyDescent="0.4">
      <c r="A3758">
        <v>103757</v>
      </c>
      <c r="B3758" s="1">
        <v>45823.222222222219</v>
      </c>
      <c r="C3758" t="s">
        <v>34</v>
      </c>
      <c r="D3758" t="s">
        <v>46</v>
      </c>
      <c r="E3758" t="s">
        <v>29</v>
      </c>
      <c r="F3758" t="s">
        <v>32</v>
      </c>
      <c r="G3758">
        <v>91</v>
      </c>
      <c r="H3758">
        <v>552</v>
      </c>
      <c r="I3758">
        <v>985.05</v>
      </c>
      <c r="J3758" t="s">
        <v>53</v>
      </c>
      <c r="K3758">
        <v>15000</v>
      </c>
      <c r="L3758">
        <v>9500</v>
      </c>
      <c r="M3758" t="s">
        <v>33</v>
      </c>
    </row>
    <row r="3759" spans="1:13" x14ac:dyDescent="0.4">
      <c r="A3759">
        <v>103758</v>
      </c>
      <c r="B3759" s="1">
        <v>45967.120833333334</v>
      </c>
      <c r="C3759" t="s">
        <v>39</v>
      </c>
      <c r="D3759" t="s">
        <v>35</v>
      </c>
      <c r="E3759" t="s">
        <v>31</v>
      </c>
      <c r="F3759" t="s">
        <v>16</v>
      </c>
      <c r="G3759">
        <v>47</v>
      </c>
      <c r="H3759">
        <v>1129</v>
      </c>
      <c r="I3759">
        <v>801.21</v>
      </c>
      <c r="J3759" t="s">
        <v>49</v>
      </c>
      <c r="K3759">
        <v>8500</v>
      </c>
      <c r="L3759">
        <v>5500</v>
      </c>
      <c r="M3759" t="s">
        <v>18</v>
      </c>
    </row>
    <row r="3760" spans="1:13" x14ac:dyDescent="0.4">
      <c r="A3760">
        <v>103759</v>
      </c>
      <c r="B3760" s="1">
        <v>45757.484722222223</v>
      </c>
      <c r="C3760" t="s">
        <v>34</v>
      </c>
      <c r="D3760" t="s">
        <v>40</v>
      </c>
      <c r="E3760" t="s">
        <v>15</v>
      </c>
      <c r="F3760" t="s">
        <v>20</v>
      </c>
      <c r="G3760">
        <v>96</v>
      </c>
      <c r="H3760">
        <v>522</v>
      </c>
      <c r="I3760">
        <v>1599.11</v>
      </c>
      <c r="J3760" t="s">
        <v>52</v>
      </c>
      <c r="K3760">
        <v>1500</v>
      </c>
      <c r="L3760">
        <v>800</v>
      </c>
      <c r="M3760" t="s">
        <v>22</v>
      </c>
    </row>
    <row r="3761" spans="1:13" x14ac:dyDescent="0.4">
      <c r="A3761">
        <v>103760</v>
      </c>
      <c r="B3761" s="1">
        <v>45766.447222222225</v>
      </c>
      <c r="C3761" t="s">
        <v>42</v>
      </c>
      <c r="D3761" t="s">
        <v>55</v>
      </c>
      <c r="E3761" t="s">
        <v>31</v>
      </c>
      <c r="F3761" t="s">
        <v>20</v>
      </c>
      <c r="G3761">
        <v>7</v>
      </c>
      <c r="H3761">
        <v>384</v>
      </c>
      <c r="I3761">
        <v>2061.9</v>
      </c>
      <c r="J3761" t="s">
        <v>57</v>
      </c>
      <c r="K3761">
        <v>600</v>
      </c>
      <c r="L3761">
        <v>350</v>
      </c>
      <c r="M3761" t="s">
        <v>22</v>
      </c>
    </row>
    <row r="3762" spans="1:13" x14ac:dyDescent="0.4">
      <c r="A3762">
        <v>103761</v>
      </c>
      <c r="B3762" s="1">
        <v>46000.23333333333</v>
      </c>
      <c r="C3762" t="s">
        <v>39</v>
      </c>
      <c r="D3762" t="s">
        <v>46</v>
      </c>
      <c r="E3762" t="s">
        <v>15</v>
      </c>
      <c r="F3762" t="s">
        <v>16</v>
      </c>
      <c r="G3762">
        <v>62</v>
      </c>
      <c r="H3762">
        <v>1152</v>
      </c>
      <c r="I3762">
        <v>1936.24</v>
      </c>
      <c r="J3762" t="s">
        <v>47</v>
      </c>
      <c r="K3762">
        <v>4500</v>
      </c>
      <c r="L3762">
        <v>2800</v>
      </c>
      <c r="M3762" t="s">
        <v>18</v>
      </c>
    </row>
    <row r="3763" spans="1:13" x14ac:dyDescent="0.4">
      <c r="A3763">
        <v>103762</v>
      </c>
      <c r="B3763" s="1">
        <v>45830.322916666664</v>
      </c>
      <c r="C3763" t="s">
        <v>39</v>
      </c>
      <c r="D3763" t="s">
        <v>43</v>
      </c>
      <c r="E3763" t="s">
        <v>15</v>
      </c>
      <c r="F3763" t="s">
        <v>16</v>
      </c>
      <c r="G3763">
        <v>96</v>
      </c>
      <c r="H3763">
        <v>1054</v>
      </c>
      <c r="I3763">
        <v>390.72</v>
      </c>
      <c r="J3763" t="s">
        <v>51</v>
      </c>
      <c r="K3763">
        <v>1800</v>
      </c>
      <c r="L3763">
        <v>900</v>
      </c>
      <c r="M3763" t="s">
        <v>18</v>
      </c>
    </row>
    <row r="3764" spans="1:13" x14ac:dyDescent="0.4">
      <c r="A3764">
        <v>103763</v>
      </c>
      <c r="B3764" s="1">
        <v>45894.777083333334</v>
      </c>
      <c r="C3764" t="s">
        <v>19</v>
      </c>
      <c r="D3764" t="s">
        <v>43</v>
      </c>
      <c r="E3764" t="s">
        <v>29</v>
      </c>
      <c r="F3764" t="s">
        <v>37</v>
      </c>
      <c r="G3764">
        <v>3</v>
      </c>
      <c r="H3764">
        <v>966</v>
      </c>
      <c r="I3764">
        <v>773.97</v>
      </c>
      <c r="J3764" t="s">
        <v>61</v>
      </c>
      <c r="K3764">
        <v>2800</v>
      </c>
      <c r="L3764">
        <v>1500</v>
      </c>
      <c r="M3764" t="s">
        <v>38</v>
      </c>
    </row>
    <row r="3765" spans="1:13" x14ac:dyDescent="0.4">
      <c r="A3765">
        <v>103764</v>
      </c>
      <c r="B3765" s="1">
        <v>45819.637499999997</v>
      </c>
      <c r="C3765" t="s">
        <v>45</v>
      </c>
      <c r="D3765" t="s">
        <v>24</v>
      </c>
      <c r="E3765" t="s">
        <v>29</v>
      </c>
      <c r="F3765" t="s">
        <v>20</v>
      </c>
      <c r="G3765">
        <v>66</v>
      </c>
      <c r="H3765">
        <v>787</v>
      </c>
      <c r="I3765">
        <v>765.32</v>
      </c>
      <c r="J3765" t="s">
        <v>59</v>
      </c>
      <c r="K3765">
        <v>3500</v>
      </c>
      <c r="L3765">
        <v>2200</v>
      </c>
      <c r="M3765" t="s">
        <v>22</v>
      </c>
    </row>
    <row r="3766" spans="1:13" x14ac:dyDescent="0.4">
      <c r="A3766">
        <v>103765</v>
      </c>
      <c r="B3766" s="1">
        <v>45873.738194444442</v>
      </c>
      <c r="C3766" t="s">
        <v>48</v>
      </c>
      <c r="D3766" t="s">
        <v>40</v>
      </c>
      <c r="E3766" t="s">
        <v>31</v>
      </c>
      <c r="F3766" t="s">
        <v>16</v>
      </c>
      <c r="G3766">
        <v>32</v>
      </c>
      <c r="H3766">
        <v>474</v>
      </c>
      <c r="I3766">
        <v>894.13</v>
      </c>
      <c r="J3766" t="s">
        <v>41</v>
      </c>
      <c r="K3766">
        <v>5500</v>
      </c>
      <c r="L3766">
        <v>3500</v>
      </c>
      <c r="M3766" t="s">
        <v>18</v>
      </c>
    </row>
    <row r="3767" spans="1:13" x14ac:dyDescent="0.4">
      <c r="A3767">
        <v>103766</v>
      </c>
      <c r="B3767" s="1">
        <v>45921.486111111109</v>
      </c>
      <c r="C3767" t="s">
        <v>50</v>
      </c>
      <c r="D3767" t="s">
        <v>28</v>
      </c>
      <c r="E3767" t="s">
        <v>15</v>
      </c>
      <c r="F3767" t="s">
        <v>32</v>
      </c>
      <c r="G3767">
        <v>81</v>
      </c>
      <c r="H3767">
        <v>641</v>
      </c>
      <c r="I3767">
        <v>477.44</v>
      </c>
      <c r="J3767" t="s">
        <v>54</v>
      </c>
      <c r="K3767">
        <v>2500</v>
      </c>
      <c r="L3767">
        <v>1500</v>
      </c>
      <c r="M3767" t="s">
        <v>33</v>
      </c>
    </row>
    <row r="3768" spans="1:13" x14ac:dyDescent="0.4">
      <c r="A3768">
        <v>103767</v>
      </c>
      <c r="B3768" s="1">
        <v>45920.616666666669</v>
      </c>
      <c r="C3768" t="s">
        <v>19</v>
      </c>
      <c r="D3768" t="s">
        <v>14</v>
      </c>
      <c r="E3768" t="s">
        <v>15</v>
      </c>
      <c r="F3768" t="s">
        <v>32</v>
      </c>
      <c r="G3768">
        <v>14</v>
      </c>
      <c r="H3768">
        <v>598</v>
      </c>
      <c r="I3768">
        <v>2925.34</v>
      </c>
      <c r="J3768" t="s">
        <v>21</v>
      </c>
      <c r="K3768">
        <v>6500</v>
      </c>
      <c r="L3768">
        <v>4200</v>
      </c>
      <c r="M3768" t="s">
        <v>33</v>
      </c>
    </row>
    <row r="3769" spans="1:13" x14ac:dyDescent="0.4">
      <c r="A3769">
        <v>103768</v>
      </c>
      <c r="B3769" s="1">
        <v>45949.28402777778</v>
      </c>
      <c r="C3769" t="s">
        <v>39</v>
      </c>
      <c r="D3769" t="s">
        <v>46</v>
      </c>
      <c r="E3769" t="s">
        <v>31</v>
      </c>
      <c r="F3769" t="s">
        <v>25</v>
      </c>
      <c r="G3769">
        <v>48</v>
      </c>
      <c r="H3769">
        <v>686</v>
      </c>
      <c r="I3769">
        <v>696.82</v>
      </c>
      <c r="J3769" t="s">
        <v>53</v>
      </c>
      <c r="K3769">
        <v>15000</v>
      </c>
      <c r="L3769">
        <v>9500</v>
      </c>
      <c r="M3769" t="s">
        <v>27</v>
      </c>
    </row>
    <row r="3770" spans="1:13" x14ac:dyDescent="0.4">
      <c r="A3770">
        <v>103769</v>
      </c>
      <c r="B3770" s="1">
        <v>45931.497916666667</v>
      </c>
      <c r="C3770" t="s">
        <v>48</v>
      </c>
      <c r="D3770" t="s">
        <v>55</v>
      </c>
      <c r="E3770" t="s">
        <v>31</v>
      </c>
      <c r="F3770" t="s">
        <v>37</v>
      </c>
      <c r="G3770">
        <v>10</v>
      </c>
      <c r="H3770">
        <v>724</v>
      </c>
      <c r="I3770">
        <v>274.20999999999998</v>
      </c>
      <c r="J3770" t="s">
        <v>56</v>
      </c>
      <c r="K3770">
        <v>850</v>
      </c>
      <c r="L3770">
        <v>550</v>
      </c>
      <c r="M3770" t="s">
        <v>38</v>
      </c>
    </row>
    <row r="3771" spans="1:13" x14ac:dyDescent="0.4">
      <c r="A3771">
        <v>103770</v>
      </c>
      <c r="B3771" s="1">
        <v>45660.963888888888</v>
      </c>
      <c r="C3771" t="s">
        <v>48</v>
      </c>
      <c r="D3771" t="s">
        <v>28</v>
      </c>
      <c r="E3771" t="s">
        <v>29</v>
      </c>
      <c r="F3771" t="s">
        <v>20</v>
      </c>
      <c r="G3771">
        <v>76</v>
      </c>
      <c r="H3771">
        <v>488</v>
      </c>
      <c r="I3771">
        <v>760.62</v>
      </c>
      <c r="J3771" t="s">
        <v>54</v>
      </c>
      <c r="K3771">
        <v>2500</v>
      </c>
      <c r="L3771">
        <v>1500</v>
      </c>
      <c r="M3771" t="s">
        <v>22</v>
      </c>
    </row>
    <row r="3772" spans="1:13" x14ac:dyDescent="0.4">
      <c r="A3772">
        <v>103771</v>
      </c>
      <c r="B3772" s="1">
        <v>45685.533333333333</v>
      </c>
      <c r="C3772" t="s">
        <v>45</v>
      </c>
      <c r="D3772" t="s">
        <v>43</v>
      </c>
      <c r="E3772" t="s">
        <v>15</v>
      </c>
      <c r="F3772" t="s">
        <v>37</v>
      </c>
      <c r="G3772">
        <v>74</v>
      </c>
      <c r="H3772">
        <v>846</v>
      </c>
      <c r="I3772">
        <v>390.78</v>
      </c>
      <c r="J3772" t="s">
        <v>44</v>
      </c>
      <c r="K3772">
        <v>4500</v>
      </c>
      <c r="L3772">
        <v>2500</v>
      </c>
      <c r="M3772" t="s">
        <v>38</v>
      </c>
    </row>
    <row r="3773" spans="1:13" x14ac:dyDescent="0.4">
      <c r="A3773">
        <v>103772</v>
      </c>
      <c r="B3773" s="1">
        <v>45983.695138888892</v>
      </c>
      <c r="C3773" t="s">
        <v>45</v>
      </c>
      <c r="D3773" t="s">
        <v>35</v>
      </c>
      <c r="E3773" t="s">
        <v>29</v>
      </c>
      <c r="F3773" t="s">
        <v>32</v>
      </c>
      <c r="G3773">
        <v>23</v>
      </c>
      <c r="H3773">
        <v>808</v>
      </c>
      <c r="I3773">
        <v>936.3</v>
      </c>
      <c r="J3773" t="s">
        <v>36</v>
      </c>
      <c r="K3773">
        <v>12000</v>
      </c>
      <c r="L3773">
        <v>8000</v>
      </c>
      <c r="M3773" t="s">
        <v>33</v>
      </c>
    </row>
    <row r="3774" spans="1:13" x14ac:dyDescent="0.4">
      <c r="A3774">
        <v>103773</v>
      </c>
      <c r="B3774" s="1">
        <v>45806.523611111108</v>
      </c>
      <c r="C3774" t="s">
        <v>45</v>
      </c>
      <c r="D3774" t="s">
        <v>46</v>
      </c>
      <c r="E3774" t="s">
        <v>31</v>
      </c>
      <c r="F3774" t="s">
        <v>25</v>
      </c>
      <c r="G3774">
        <v>17</v>
      </c>
      <c r="H3774">
        <v>984</v>
      </c>
      <c r="I3774">
        <v>2721.26</v>
      </c>
      <c r="J3774" t="s">
        <v>53</v>
      </c>
      <c r="K3774">
        <v>15000</v>
      </c>
      <c r="L3774">
        <v>9500</v>
      </c>
      <c r="M3774" t="s">
        <v>27</v>
      </c>
    </row>
    <row r="3775" spans="1:13" x14ac:dyDescent="0.4">
      <c r="A3775">
        <v>103774</v>
      </c>
      <c r="B3775" s="1">
        <v>45685.68472222222</v>
      </c>
      <c r="C3775" t="s">
        <v>48</v>
      </c>
      <c r="D3775" t="s">
        <v>35</v>
      </c>
      <c r="E3775" t="s">
        <v>29</v>
      </c>
      <c r="F3775" t="s">
        <v>25</v>
      </c>
      <c r="G3775">
        <v>25</v>
      </c>
      <c r="H3775">
        <v>639</v>
      </c>
      <c r="I3775">
        <v>255.31</v>
      </c>
      <c r="J3775" t="s">
        <v>49</v>
      </c>
      <c r="K3775">
        <v>8500</v>
      </c>
      <c r="L3775">
        <v>5500</v>
      </c>
      <c r="M3775" t="s">
        <v>27</v>
      </c>
    </row>
    <row r="3776" spans="1:13" x14ac:dyDescent="0.4">
      <c r="A3776">
        <v>103775</v>
      </c>
      <c r="B3776" s="1">
        <v>45967.450694444444</v>
      </c>
      <c r="C3776" t="s">
        <v>19</v>
      </c>
      <c r="D3776" t="s">
        <v>46</v>
      </c>
      <c r="E3776" t="s">
        <v>31</v>
      </c>
      <c r="F3776" t="s">
        <v>32</v>
      </c>
      <c r="G3776">
        <v>9</v>
      </c>
      <c r="H3776">
        <v>728</v>
      </c>
      <c r="I3776">
        <v>261.52</v>
      </c>
      <c r="J3776" t="s">
        <v>53</v>
      </c>
      <c r="K3776">
        <v>15000</v>
      </c>
      <c r="L3776">
        <v>9500</v>
      </c>
      <c r="M3776" t="s">
        <v>33</v>
      </c>
    </row>
    <row r="3777" spans="1:13" x14ac:dyDescent="0.4">
      <c r="A3777">
        <v>103776</v>
      </c>
      <c r="B3777" s="1">
        <v>45722.026388888888</v>
      </c>
      <c r="C3777" t="s">
        <v>34</v>
      </c>
      <c r="D3777" t="s">
        <v>43</v>
      </c>
      <c r="E3777" t="s">
        <v>31</v>
      </c>
      <c r="F3777" t="s">
        <v>16</v>
      </c>
      <c r="G3777">
        <v>13</v>
      </c>
      <c r="H3777">
        <v>331</v>
      </c>
      <c r="I3777">
        <v>407.67</v>
      </c>
      <c r="J3777" t="s">
        <v>51</v>
      </c>
      <c r="K3777">
        <v>1800</v>
      </c>
      <c r="L3777">
        <v>900</v>
      </c>
      <c r="M3777" t="s">
        <v>18</v>
      </c>
    </row>
    <row r="3778" spans="1:13" x14ac:dyDescent="0.4">
      <c r="A3778">
        <v>103777</v>
      </c>
      <c r="B3778" s="1">
        <v>46013.445833333331</v>
      </c>
      <c r="C3778" t="s">
        <v>23</v>
      </c>
      <c r="D3778" t="s">
        <v>40</v>
      </c>
      <c r="E3778" t="s">
        <v>29</v>
      </c>
      <c r="F3778" t="s">
        <v>37</v>
      </c>
      <c r="G3778">
        <v>78</v>
      </c>
      <c r="H3778">
        <v>910</v>
      </c>
      <c r="I3778">
        <v>2693.02</v>
      </c>
      <c r="J3778" t="s">
        <v>41</v>
      </c>
      <c r="K3778">
        <v>5500</v>
      </c>
      <c r="L3778">
        <v>3500</v>
      </c>
      <c r="M3778" t="s">
        <v>38</v>
      </c>
    </row>
    <row r="3779" spans="1:13" x14ac:dyDescent="0.4">
      <c r="A3779">
        <v>103778</v>
      </c>
      <c r="B3779" s="1">
        <v>45678.807638888888</v>
      </c>
      <c r="C3779" t="s">
        <v>34</v>
      </c>
      <c r="D3779" t="s">
        <v>40</v>
      </c>
      <c r="E3779" t="s">
        <v>29</v>
      </c>
      <c r="F3779" t="s">
        <v>37</v>
      </c>
      <c r="G3779">
        <v>2</v>
      </c>
      <c r="H3779">
        <v>602</v>
      </c>
      <c r="I3779">
        <v>641.02</v>
      </c>
      <c r="J3779" t="s">
        <v>41</v>
      </c>
      <c r="K3779">
        <v>5500</v>
      </c>
      <c r="L3779">
        <v>3500</v>
      </c>
      <c r="M3779" t="s">
        <v>38</v>
      </c>
    </row>
    <row r="3780" spans="1:13" x14ac:dyDescent="0.4">
      <c r="A3780">
        <v>103779</v>
      </c>
      <c r="B3780" s="1">
        <v>45909.477083333331</v>
      </c>
      <c r="C3780" t="s">
        <v>48</v>
      </c>
      <c r="D3780" t="s">
        <v>35</v>
      </c>
      <c r="E3780" t="s">
        <v>15</v>
      </c>
      <c r="F3780" t="s">
        <v>25</v>
      </c>
      <c r="G3780">
        <v>98</v>
      </c>
      <c r="H3780">
        <v>922</v>
      </c>
      <c r="I3780">
        <v>373.3</v>
      </c>
      <c r="J3780" t="s">
        <v>49</v>
      </c>
      <c r="K3780">
        <v>8500</v>
      </c>
      <c r="L3780">
        <v>5500</v>
      </c>
      <c r="M3780" t="s">
        <v>27</v>
      </c>
    </row>
    <row r="3781" spans="1:13" x14ac:dyDescent="0.4">
      <c r="A3781">
        <v>103780</v>
      </c>
      <c r="B3781" s="1">
        <v>45892.094444444447</v>
      </c>
      <c r="C3781" t="s">
        <v>23</v>
      </c>
      <c r="D3781" t="s">
        <v>28</v>
      </c>
      <c r="E3781" t="s">
        <v>15</v>
      </c>
      <c r="F3781" t="s">
        <v>25</v>
      </c>
      <c r="G3781">
        <v>85</v>
      </c>
      <c r="H3781">
        <v>691</v>
      </c>
      <c r="I3781">
        <v>779.03</v>
      </c>
      <c r="J3781" t="s">
        <v>54</v>
      </c>
      <c r="K3781">
        <v>2500</v>
      </c>
      <c r="L3781">
        <v>1500</v>
      </c>
      <c r="M3781" t="s">
        <v>27</v>
      </c>
    </row>
    <row r="3782" spans="1:13" x14ac:dyDescent="0.4">
      <c r="A3782">
        <v>103781</v>
      </c>
      <c r="B3782" s="1">
        <v>45884.282638888886</v>
      </c>
      <c r="C3782" t="s">
        <v>13</v>
      </c>
      <c r="D3782" t="s">
        <v>40</v>
      </c>
      <c r="E3782" t="s">
        <v>31</v>
      </c>
      <c r="F3782" t="s">
        <v>16</v>
      </c>
      <c r="G3782">
        <v>25</v>
      </c>
      <c r="H3782">
        <v>1142</v>
      </c>
      <c r="I3782">
        <v>460</v>
      </c>
      <c r="J3782" t="s">
        <v>41</v>
      </c>
      <c r="K3782">
        <v>5500</v>
      </c>
      <c r="L3782">
        <v>3500</v>
      </c>
      <c r="M3782" t="s">
        <v>18</v>
      </c>
    </row>
    <row r="3783" spans="1:13" x14ac:dyDescent="0.4">
      <c r="A3783">
        <v>103782</v>
      </c>
      <c r="B3783" s="1">
        <v>45670.237500000003</v>
      </c>
      <c r="C3783" t="s">
        <v>39</v>
      </c>
      <c r="D3783" t="s">
        <v>14</v>
      </c>
      <c r="E3783" t="s">
        <v>29</v>
      </c>
      <c r="F3783" t="s">
        <v>37</v>
      </c>
      <c r="G3783">
        <v>60</v>
      </c>
      <c r="H3783">
        <v>413</v>
      </c>
      <c r="I3783">
        <v>907.52</v>
      </c>
      <c r="J3783" t="s">
        <v>21</v>
      </c>
      <c r="K3783">
        <v>6500</v>
      </c>
      <c r="L3783">
        <v>4200</v>
      </c>
      <c r="M3783" t="s">
        <v>38</v>
      </c>
    </row>
    <row r="3784" spans="1:13" x14ac:dyDescent="0.4">
      <c r="A3784">
        <v>103783</v>
      </c>
      <c r="B3784" s="1">
        <v>45970.119444444441</v>
      </c>
      <c r="C3784" t="s">
        <v>19</v>
      </c>
      <c r="D3784" t="s">
        <v>46</v>
      </c>
      <c r="E3784" t="s">
        <v>15</v>
      </c>
      <c r="F3784" t="s">
        <v>25</v>
      </c>
      <c r="G3784">
        <v>21</v>
      </c>
      <c r="H3784">
        <v>713</v>
      </c>
      <c r="I3784">
        <v>2427.3000000000002</v>
      </c>
      <c r="J3784" t="s">
        <v>53</v>
      </c>
      <c r="K3784">
        <v>15000</v>
      </c>
      <c r="L3784">
        <v>9500</v>
      </c>
      <c r="M3784" t="s">
        <v>27</v>
      </c>
    </row>
    <row r="3785" spans="1:13" x14ac:dyDescent="0.4">
      <c r="A3785">
        <v>103784</v>
      </c>
      <c r="B3785" s="1">
        <v>45706.781944444447</v>
      </c>
      <c r="C3785" t="s">
        <v>39</v>
      </c>
      <c r="D3785" t="s">
        <v>46</v>
      </c>
      <c r="E3785" t="s">
        <v>15</v>
      </c>
      <c r="F3785" t="s">
        <v>20</v>
      </c>
      <c r="G3785">
        <v>76</v>
      </c>
      <c r="H3785">
        <v>390</v>
      </c>
      <c r="I3785">
        <v>938.01</v>
      </c>
      <c r="J3785" t="s">
        <v>47</v>
      </c>
      <c r="K3785">
        <v>4500</v>
      </c>
      <c r="L3785">
        <v>2800</v>
      </c>
      <c r="M3785" t="s">
        <v>22</v>
      </c>
    </row>
    <row r="3786" spans="1:13" x14ac:dyDescent="0.4">
      <c r="A3786">
        <v>103785</v>
      </c>
      <c r="B3786" s="1">
        <v>45775.847916666666</v>
      </c>
      <c r="C3786" t="s">
        <v>42</v>
      </c>
      <c r="D3786" t="s">
        <v>55</v>
      </c>
      <c r="E3786" t="s">
        <v>29</v>
      </c>
      <c r="F3786" t="s">
        <v>25</v>
      </c>
      <c r="G3786">
        <v>8</v>
      </c>
      <c r="H3786">
        <v>732</v>
      </c>
      <c r="I3786">
        <v>952.32</v>
      </c>
      <c r="J3786" t="s">
        <v>57</v>
      </c>
      <c r="K3786">
        <v>600</v>
      </c>
      <c r="L3786">
        <v>350</v>
      </c>
      <c r="M3786" t="s">
        <v>27</v>
      </c>
    </row>
    <row r="3787" spans="1:13" x14ac:dyDescent="0.4">
      <c r="A3787">
        <v>103786</v>
      </c>
      <c r="B3787" s="1">
        <v>45711.806944444441</v>
      </c>
      <c r="C3787" t="s">
        <v>50</v>
      </c>
      <c r="D3787" t="s">
        <v>43</v>
      </c>
      <c r="E3787" t="s">
        <v>15</v>
      </c>
      <c r="F3787" t="s">
        <v>25</v>
      </c>
      <c r="G3787">
        <v>43</v>
      </c>
      <c r="H3787">
        <v>994</v>
      </c>
      <c r="I3787">
        <v>719.28</v>
      </c>
      <c r="J3787" t="s">
        <v>51</v>
      </c>
      <c r="K3787">
        <v>1800</v>
      </c>
      <c r="L3787">
        <v>900</v>
      </c>
      <c r="M3787" t="s">
        <v>27</v>
      </c>
    </row>
    <row r="3788" spans="1:13" x14ac:dyDescent="0.4">
      <c r="A3788">
        <v>103787</v>
      </c>
      <c r="B3788" s="1">
        <v>45795.372916666667</v>
      </c>
      <c r="C3788" t="s">
        <v>19</v>
      </c>
      <c r="D3788" t="s">
        <v>46</v>
      </c>
      <c r="E3788" t="s">
        <v>31</v>
      </c>
      <c r="F3788" t="s">
        <v>25</v>
      </c>
      <c r="G3788">
        <v>67</v>
      </c>
      <c r="H3788">
        <v>777</v>
      </c>
      <c r="I3788">
        <v>928.05</v>
      </c>
      <c r="J3788" t="s">
        <v>53</v>
      </c>
      <c r="K3788">
        <v>15000</v>
      </c>
      <c r="L3788">
        <v>9500</v>
      </c>
      <c r="M3788" t="s">
        <v>27</v>
      </c>
    </row>
    <row r="3789" spans="1:13" x14ac:dyDescent="0.4">
      <c r="A3789">
        <v>103788</v>
      </c>
      <c r="B3789" s="1">
        <v>45710.488888888889</v>
      </c>
      <c r="C3789" t="s">
        <v>50</v>
      </c>
      <c r="D3789" t="s">
        <v>55</v>
      </c>
      <c r="E3789" t="s">
        <v>15</v>
      </c>
      <c r="F3789" t="s">
        <v>32</v>
      </c>
      <c r="G3789">
        <v>5</v>
      </c>
      <c r="H3789">
        <v>391</v>
      </c>
      <c r="I3789">
        <v>187.47</v>
      </c>
      <c r="J3789" t="s">
        <v>57</v>
      </c>
      <c r="K3789">
        <v>600</v>
      </c>
      <c r="L3789">
        <v>350</v>
      </c>
      <c r="M3789" t="s">
        <v>33</v>
      </c>
    </row>
    <row r="3790" spans="1:13" x14ac:dyDescent="0.4">
      <c r="A3790">
        <v>103789</v>
      </c>
      <c r="B3790" s="1">
        <v>45701.009027777778</v>
      </c>
      <c r="C3790" t="s">
        <v>45</v>
      </c>
      <c r="D3790" t="s">
        <v>55</v>
      </c>
      <c r="E3790" t="s">
        <v>31</v>
      </c>
      <c r="F3790" t="s">
        <v>20</v>
      </c>
      <c r="G3790">
        <v>28</v>
      </c>
      <c r="H3790">
        <v>435</v>
      </c>
      <c r="I3790">
        <v>925.91</v>
      </c>
      <c r="J3790" t="s">
        <v>58</v>
      </c>
      <c r="K3790">
        <v>1200</v>
      </c>
      <c r="L3790">
        <v>800</v>
      </c>
      <c r="M3790" t="s">
        <v>22</v>
      </c>
    </row>
    <row r="3791" spans="1:13" x14ac:dyDescent="0.4">
      <c r="A3791">
        <v>103790</v>
      </c>
      <c r="B3791" s="1">
        <v>45960.636805555558</v>
      </c>
      <c r="C3791" t="s">
        <v>50</v>
      </c>
      <c r="D3791" t="s">
        <v>40</v>
      </c>
      <c r="E3791" t="s">
        <v>15</v>
      </c>
      <c r="F3791" t="s">
        <v>20</v>
      </c>
      <c r="G3791">
        <v>14</v>
      </c>
      <c r="H3791">
        <v>751</v>
      </c>
      <c r="I3791">
        <v>473.78</v>
      </c>
      <c r="J3791" t="s">
        <v>41</v>
      </c>
      <c r="K3791">
        <v>5500</v>
      </c>
      <c r="L3791">
        <v>3500</v>
      </c>
      <c r="M3791" t="s">
        <v>22</v>
      </c>
    </row>
    <row r="3792" spans="1:13" x14ac:dyDescent="0.4">
      <c r="A3792">
        <v>103791</v>
      </c>
      <c r="B3792" s="1">
        <v>45710.698611111111</v>
      </c>
      <c r="C3792" t="s">
        <v>45</v>
      </c>
      <c r="D3792" t="s">
        <v>14</v>
      </c>
      <c r="E3792" t="s">
        <v>15</v>
      </c>
      <c r="F3792" t="s">
        <v>25</v>
      </c>
      <c r="G3792">
        <v>94</v>
      </c>
      <c r="H3792">
        <v>897</v>
      </c>
      <c r="I3792">
        <v>550.44000000000005</v>
      </c>
      <c r="J3792" t="s">
        <v>21</v>
      </c>
      <c r="K3792">
        <v>6500</v>
      </c>
      <c r="L3792">
        <v>4200</v>
      </c>
      <c r="M3792" t="s">
        <v>27</v>
      </c>
    </row>
    <row r="3793" spans="1:13" x14ac:dyDescent="0.4">
      <c r="A3793">
        <v>103792</v>
      </c>
      <c r="B3793" s="1">
        <v>45731.534722222219</v>
      </c>
      <c r="C3793" t="s">
        <v>13</v>
      </c>
      <c r="D3793" t="s">
        <v>46</v>
      </c>
      <c r="E3793" t="s">
        <v>15</v>
      </c>
      <c r="F3793" t="s">
        <v>20</v>
      </c>
      <c r="G3793">
        <v>81</v>
      </c>
      <c r="H3793">
        <v>435</v>
      </c>
      <c r="I3793">
        <v>831.72</v>
      </c>
      <c r="J3793" t="s">
        <v>53</v>
      </c>
      <c r="K3793">
        <v>15000</v>
      </c>
      <c r="L3793">
        <v>9500</v>
      </c>
      <c r="M3793" t="s">
        <v>22</v>
      </c>
    </row>
    <row r="3794" spans="1:13" x14ac:dyDescent="0.4">
      <c r="A3794">
        <v>103793</v>
      </c>
      <c r="B3794" s="1">
        <v>45703.477777777778</v>
      </c>
      <c r="C3794" t="s">
        <v>50</v>
      </c>
      <c r="D3794" t="s">
        <v>24</v>
      </c>
      <c r="E3794" t="s">
        <v>15</v>
      </c>
      <c r="F3794" t="s">
        <v>20</v>
      </c>
      <c r="G3794">
        <v>77</v>
      </c>
      <c r="H3794">
        <v>998</v>
      </c>
      <c r="I3794">
        <v>750.34</v>
      </c>
      <c r="J3794" t="s">
        <v>60</v>
      </c>
      <c r="K3794">
        <v>25000</v>
      </c>
      <c r="L3794">
        <v>18000</v>
      </c>
      <c r="M3794" t="s">
        <v>22</v>
      </c>
    </row>
    <row r="3795" spans="1:13" x14ac:dyDescent="0.4">
      <c r="A3795">
        <v>103794</v>
      </c>
      <c r="B3795" s="1">
        <v>45670.861111111109</v>
      </c>
      <c r="C3795" t="s">
        <v>45</v>
      </c>
      <c r="D3795" t="s">
        <v>46</v>
      </c>
      <c r="E3795" t="s">
        <v>31</v>
      </c>
      <c r="F3795" t="s">
        <v>37</v>
      </c>
      <c r="G3795">
        <v>94</v>
      </c>
      <c r="H3795">
        <v>986</v>
      </c>
      <c r="I3795">
        <v>354.55</v>
      </c>
      <c r="J3795" t="s">
        <v>53</v>
      </c>
      <c r="K3795">
        <v>15000</v>
      </c>
      <c r="L3795">
        <v>9500</v>
      </c>
      <c r="M3795" t="s">
        <v>38</v>
      </c>
    </row>
    <row r="3796" spans="1:13" x14ac:dyDescent="0.4">
      <c r="A3796">
        <v>103795</v>
      </c>
      <c r="B3796" s="1">
        <v>45822.615972222222</v>
      </c>
      <c r="C3796" t="s">
        <v>42</v>
      </c>
      <c r="D3796" t="s">
        <v>55</v>
      </c>
      <c r="E3796" t="s">
        <v>15</v>
      </c>
      <c r="F3796" t="s">
        <v>37</v>
      </c>
      <c r="G3796">
        <v>85</v>
      </c>
      <c r="H3796">
        <v>999</v>
      </c>
      <c r="I3796">
        <v>891.12</v>
      </c>
      <c r="J3796" t="s">
        <v>56</v>
      </c>
      <c r="K3796">
        <v>850</v>
      </c>
      <c r="L3796">
        <v>550</v>
      </c>
      <c r="M3796" t="s">
        <v>38</v>
      </c>
    </row>
    <row r="3797" spans="1:13" x14ac:dyDescent="0.4">
      <c r="A3797">
        <v>103796</v>
      </c>
      <c r="B3797" s="1">
        <v>45759.32916666667</v>
      </c>
      <c r="C3797" t="s">
        <v>13</v>
      </c>
      <c r="D3797" t="s">
        <v>46</v>
      </c>
      <c r="E3797" t="s">
        <v>31</v>
      </c>
      <c r="F3797" t="s">
        <v>16</v>
      </c>
      <c r="G3797">
        <v>50</v>
      </c>
      <c r="H3797">
        <v>600</v>
      </c>
      <c r="I3797">
        <v>654.97</v>
      </c>
      <c r="J3797" t="s">
        <v>47</v>
      </c>
      <c r="K3797">
        <v>4500</v>
      </c>
      <c r="L3797">
        <v>2800</v>
      </c>
      <c r="M3797" t="s">
        <v>18</v>
      </c>
    </row>
    <row r="3798" spans="1:13" x14ac:dyDescent="0.4">
      <c r="A3798">
        <v>103797</v>
      </c>
      <c r="B3798" s="1">
        <v>45937.147916666669</v>
      </c>
      <c r="C3798" t="s">
        <v>48</v>
      </c>
      <c r="D3798" t="s">
        <v>46</v>
      </c>
      <c r="E3798" t="s">
        <v>15</v>
      </c>
      <c r="F3798" t="s">
        <v>16</v>
      </c>
      <c r="G3798">
        <v>9</v>
      </c>
      <c r="H3798">
        <v>596</v>
      </c>
      <c r="I3798">
        <v>966.86</v>
      </c>
      <c r="J3798" t="s">
        <v>53</v>
      </c>
      <c r="K3798">
        <v>15000</v>
      </c>
      <c r="L3798">
        <v>9500</v>
      </c>
      <c r="M3798" t="s">
        <v>18</v>
      </c>
    </row>
    <row r="3799" spans="1:13" x14ac:dyDescent="0.4">
      <c r="A3799">
        <v>103798</v>
      </c>
      <c r="B3799" s="1">
        <v>45915.572222222225</v>
      </c>
      <c r="C3799" t="s">
        <v>19</v>
      </c>
      <c r="D3799" t="s">
        <v>24</v>
      </c>
      <c r="E3799" t="s">
        <v>31</v>
      </c>
      <c r="F3799" t="s">
        <v>20</v>
      </c>
      <c r="G3799">
        <v>65</v>
      </c>
      <c r="H3799">
        <v>618</v>
      </c>
      <c r="I3799">
        <v>659.58</v>
      </c>
      <c r="J3799" t="s">
        <v>26</v>
      </c>
      <c r="K3799">
        <v>45000</v>
      </c>
      <c r="L3799">
        <v>32000</v>
      </c>
      <c r="M3799" t="s">
        <v>22</v>
      </c>
    </row>
    <row r="3800" spans="1:13" x14ac:dyDescent="0.4">
      <c r="A3800">
        <v>103799</v>
      </c>
      <c r="B3800" s="1">
        <v>45994.936111111114</v>
      </c>
      <c r="C3800" t="s">
        <v>50</v>
      </c>
      <c r="D3800" t="s">
        <v>28</v>
      </c>
      <c r="E3800" t="s">
        <v>31</v>
      </c>
      <c r="F3800" t="s">
        <v>37</v>
      </c>
      <c r="G3800">
        <v>11</v>
      </c>
      <c r="H3800">
        <v>1040</v>
      </c>
      <c r="I3800">
        <v>723.4</v>
      </c>
      <c r="J3800" t="s">
        <v>54</v>
      </c>
      <c r="K3800">
        <v>2500</v>
      </c>
      <c r="L3800">
        <v>1500</v>
      </c>
      <c r="M3800" t="s">
        <v>38</v>
      </c>
    </row>
    <row r="3801" spans="1:13" x14ac:dyDescent="0.4">
      <c r="A3801">
        <v>103800</v>
      </c>
      <c r="B3801" s="1">
        <v>46013.109027777777</v>
      </c>
      <c r="C3801" t="s">
        <v>42</v>
      </c>
      <c r="D3801" t="s">
        <v>28</v>
      </c>
      <c r="E3801" t="s">
        <v>15</v>
      </c>
      <c r="F3801" t="s">
        <v>16</v>
      </c>
      <c r="G3801">
        <v>87</v>
      </c>
      <c r="H3801">
        <v>805</v>
      </c>
      <c r="I3801">
        <v>601.73</v>
      </c>
      <c r="J3801" t="s">
        <v>30</v>
      </c>
      <c r="K3801">
        <v>450</v>
      </c>
      <c r="L3801">
        <v>200</v>
      </c>
      <c r="M3801" t="s">
        <v>18</v>
      </c>
    </row>
    <row r="3802" spans="1:13" x14ac:dyDescent="0.4">
      <c r="A3802">
        <v>103801</v>
      </c>
      <c r="B3802" s="1">
        <v>45795.248611111114</v>
      </c>
      <c r="C3802" t="s">
        <v>39</v>
      </c>
      <c r="D3802" t="s">
        <v>24</v>
      </c>
      <c r="E3802" t="s">
        <v>29</v>
      </c>
      <c r="F3802" t="s">
        <v>20</v>
      </c>
      <c r="G3802">
        <v>41</v>
      </c>
      <c r="H3802">
        <v>958</v>
      </c>
      <c r="I3802">
        <v>1362.86</v>
      </c>
      <c r="J3802" t="s">
        <v>60</v>
      </c>
      <c r="K3802">
        <v>25000</v>
      </c>
      <c r="L3802">
        <v>18000</v>
      </c>
      <c r="M3802" t="s">
        <v>22</v>
      </c>
    </row>
    <row r="3803" spans="1:13" x14ac:dyDescent="0.4">
      <c r="A3803">
        <v>103802</v>
      </c>
      <c r="B3803" s="1">
        <v>45820.220138888886</v>
      </c>
      <c r="C3803" t="s">
        <v>48</v>
      </c>
      <c r="D3803" t="s">
        <v>46</v>
      </c>
      <c r="E3803" t="s">
        <v>15</v>
      </c>
      <c r="F3803" t="s">
        <v>25</v>
      </c>
      <c r="G3803">
        <v>84</v>
      </c>
      <c r="H3803">
        <v>652</v>
      </c>
      <c r="I3803">
        <v>202.62</v>
      </c>
      <c r="J3803" t="s">
        <v>47</v>
      </c>
      <c r="K3803">
        <v>4500</v>
      </c>
      <c r="L3803">
        <v>2800</v>
      </c>
      <c r="M3803" t="s">
        <v>27</v>
      </c>
    </row>
    <row r="3804" spans="1:13" x14ac:dyDescent="0.4">
      <c r="A3804">
        <v>103803</v>
      </c>
      <c r="B3804" s="1">
        <v>45768.870833333334</v>
      </c>
      <c r="C3804" t="s">
        <v>23</v>
      </c>
      <c r="D3804" t="s">
        <v>14</v>
      </c>
      <c r="E3804" t="s">
        <v>31</v>
      </c>
      <c r="F3804" t="s">
        <v>37</v>
      </c>
      <c r="G3804">
        <v>44</v>
      </c>
      <c r="H3804">
        <v>698</v>
      </c>
      <c r="I3804">
        <v>581.89</v>
      </c>
      <c r="J3804" t="s">
        <v>21</v>
      </c>
      <c r="K3804">
        <v>6500</v>
      </c>
      <c r="L3804">
        <v>4200</v>
      </c>
      <c r="M3804" t="s">
        <v>38</v>
      </c>
    </row>
    <row r="3805" spans="1:13" x14ac:dyDescent="0.4">
      <c r="A3805">
        <v>103804</v>
      </c>
      <c r="B3805" s="1">
        <v>45759.625</v>
      </c>
      <c r="C3805" t="s">
        <v>23</v>
      </c>
      <c r="D3805" t="s">
        <v>28</v>
      </c>
      <c r="E3805" t="s">
        <v>29</v>
      </c>
      <c r="F3805" t="s">
        <v>32</v>
      </c>
      <c r="G3805">
        <v>18</v>
      </c>
      <c r="H3805">
        <v>627</v>
      </c>
      <c r="I3805">
        <v>523.02</v>
      </c>
      <c r="J3805" t="s">
        <v>30</v>
      </c>
      <c r="K3805">
        <v>450</v>
      </c>
      <c r="L3805">
        <v>200</v>
      </c>
      <c r="M3805" t="s">
        <v>33</v>
      </c>
    </row>
    <row r="3806" spans="1:13" x14ac:dyDescent="0.4">
      <c r="A3806">
        <v>103805</v>
      </c>
      <c r="B3806" s="1">
        <v>45674.308333333334</v>
      </c>
      <c r="C3806" t="s">
        <v>42</v>
      </c>
      <c r="D3806" t="s">
        <v>14</v>
      </c>
      <c r="E3806" t="s">
        <v>31</v>
      </c>
      <c r="F3806" t="s">
        <v>32</v>
      </c>
      <c r="G3806">
        <v>14</v>
      </c>
      <c r="H3806">
        <v>1049</v>
      </c>
      <c r="I3806">
        <v>495.44</v>
      </c>
      <c r="J3806" t="s">
        <v>17</v>
      </c>
      <c r="K3806">
        <v>3200</v>
      </c>
      <c r="L3806">
        <v>2000</v>
      </c>
      <c r="M3806" t="s">
        <v>33</v>
      </c>
    </row>
    <row r="3807" spans="1:13" x14ac:dyDescent="0.4">
      <c r="A3807">
        <v>103806</v>
      </c>
      <c r="B3807" s="1">
        <v>45925.015972222223</v>
      </c>
      <c r="C3807" t="s">
        <v>42</v>
      </c>
      <c r="D3807" t="s">
        <v>24</v>
      </c>
      <c r="E3807" t="s">
        <v>29</v>
      </c>
      <c r="F3807" t="s">
        <v>16</v>
      </c>
      <c r="G3807">
        <v>23</v>
      </c>
      <c r="H3807">
        <v>435</v>
      </c>
      <c r="I3807">
        <v>796.96</v>
      </c>
      <c r="J3807" t="s">
        <v>26</v>
      </c>
      <c r="K3807">
        <v>45000</v>
      </c>
      <c r="L3807">
        <v>32000</v>
      </c>
      <c r="M3807" t="s">
        <v>18</v>
      </c>
    </row>
    <row r="3808" spans="1:13" x14ac:dyDescent="0.4">
      <c r="A3808">
        <v>103807</v>
      </c>
      <c r="B3808" s="1">
        <v>45839.45208333333</v>
      </c>
      <c r="C3808" t="s">
        <v>45</v>
      </c>
      <c r="D3808" t="s">
        <v>43</v>
      </c>
      <c r="E3808" t="s">
        <v>31</v>
      </c>
      <c r="F3808" t="s">
        <v>25</v>
      </c>
      <c r="G3808">
        <v>44</v>
      </c>
      <c r="H3808">
        <v>481</v>
      </c>
      <c r="I3808">
        <v>481.32</v>
      </c>
      <c r="J3808" t="s">
        <v>51</v>
      </c>
      <c r="K3808">
        <v>1800</v>
      </c>
      <c r="L3808">
        <v>900</v>
      </c>
      <c r="M3808" t="s">
        <v>27</v>
      </c>
    </row>
    <row r="3809" spans="1:13" x14ac:dyDescent="0.4">
      <c r="A3809">
        <v>103808</v>
      </c>
      <c r="B3809" s="1">
        <v>45681.488888888889</v>
      </c>
      <c r="C3809" t="s">
        <v>45</v>
      </c>
      <c r="D3809" t="s">
        <v>46</v>
      </c>
      <c r="E3809" t="s">
        <v>29</v>
      </c>
      <c r="F3809" t="s">
        <v>37</v>
      </c>
      <c r="G3809">
        <v>21</v>
      </c>
      <c r="H3809">
        <v>393</v>
      </c>
      <c r="I3809">
        <v>694.18</v>
      </c>
      <c r="J3809" t="s">
        <v>47</v>
      </c>
      <c r="K3809">
        <v>4500</v>
      </c>
      <c r="L3809">
        <v>2800</v>
      </c>
      <c r="M3809" t="s">
        <v>38</v>
      </c>
    </row>
    <row r="3810" spans="1:13" x14ac:dyDescent="0.4">
      <c r="A3810">
        <v>103809</v>
      </c>
      <c r="B3810" s="1">
        <v>45686.42291666667</v>
      </c>
      <c r="C3810" t="s">
        <v>50</v>
      </c>
      <c r="D3810" t="s">
        <v>40</v>
      </c>
      <c r="E3810" t="s">
        <v>29</v>
      </c>
      <c r="F3810" t="s">
        <v>37</v>
      </c>
      <c r="G3810">
        <v>65</v>
      </c>
      <c r="H3810">
        <v>753</v>
      </c>
      <c r="I3810">
        <v>463.94</v>
      </c>
      <c r="J3810" t="s">
        <v>41</v>
      </c>
      <c r="K3810">
        <v>5500</v>
      </c>
      <c r="L3810">
        <v>3500</v>
      </c>
      <c r="M3810" t="s">
        <v>38</v>
      </c>
    </row>
    <row r="3811" spans="1:13" x14ac:dyDescent="0.4">
      <c r="A3811">
        <v>103810</v>
      </c>
      <c r="B3811" s="1">
        <v>45828.529861111114</v>
      </c>
      <c r="C3811" t="s">
        <v>48</v>
      </c>
      <c r="D3811" t="s">
        <v>43</v>
      </c>
      <c r="E3811" t="s">
        <v>31</v>
      </c>
      <c r="F3811" t="s">
        <v>37</v>
      </c>
      <c r="G3811">
        <v>70</v>
      </c>
      <c r="H3811">
        <v>550</v>
      </c>
      <c r="I3811">
        <v>475.1</v>
      </c>
      <c r="J3811" t="s">
        <v>44</v>
      </c>
      <c r="K3811">
        <v>4500</v>
      </c>
      <c r="L3811">
        <v>2500</v>
      </c>
      <c r="M3811" t="s">
        <v>38</v>
      </c>
    </row>
    <row r="3812" spans="1:13" x14ac:dyDescent="0.4">
      <c r="A3812">
        <v>103811</v>
      </c>
      <c r="B3812" s="1">
        <v>45885.413888888892</v>
      </c>
      <c r="C3812" t="s">
        <v>13</v>
      </c>
      <c r="D3812" t="s">
        <v>14</v>
      </c>
      <c r="E3812" t="s">
        <v>29</v>
      </c>
      <c r="F3812" t="s">
        <v>16</v>
      </c>
      <c r="G3812">
        <v>97</v>
      </c>
      <c r="H3812">
        <v>764</v>
      </c>
      <c r="I3812">
        <v>686.5</v>
      </c>
      <c r="J3812" t="s">
        <v>17</v>
      </c>
      <c r="K3812">
        <v>3200</v>
      </c>
      <c r="L3812">
        <v>2000</v>
      </c>
      <c r="M3812" t="s">
        <v>18</v>
      </c>
    </row>
    <row r="3813" spans="1:13" x14ac:dyDescent="0.4">
      <c r="A3813">
        <v>103812</v>
      </c>
      <c r="B3813" s="1">
        <v>45845.830555555556</v>
      </c>
      <c r="C3813" t="s">
        <v>34</v>
      </c>
      <c r="D3813" t="s">
        <v>14</v>
      </c>
      <c r="E3813" t="s">
        <v>15</v>
      </c>
      <c r="F3813" t="s">
        <v>16</v>
      </c>
      <c r="G3813">
        <v>86</v>
      </c>
      <c r="H3813">
        <v>371</v>
      </c>
      <c r="I3813">
        <v>485.35</v>
      </c>
      <c r="J3813" t="s">
        <v>21</v>
      </c>
      <c r="K3813">
        <v>6500</v>
      </c>
      <c r="L3813">
        <v>4200</v>
      </c>
      <c r="M3813" t="s">
        <v>18</v>
      </c>
    </row>
    <row r="3814" spans="1:13" x14ac:dyDescent="0.4">
      <c r="A3814">
        <v>103813</v>
      </c>
      <c r="B3814" s="1">
        <v>46003.934027777781</v>
      </c>
      <c r="C3814" t="s">
        <v>42</v>
      </c>
      <c r="D3814" t="s">
        <v>24</v>
      </c>
      <c r="E3814" t="s">
        <v>29</v>
      </c>
      <c r="F3814" t="s">
        <v>20</v>
      </c>
      <c r="G3814">
        <v>97</v>
      </c>
      <c r="H3814">
        <v>611</v>
      </c>
      <c r="I3814">
        <v>1242.9000000000001</v>
      </c>
      <c r="J3814" t="s">
        <v>60</v>
      </c>
      <c r="K3814">
        <v>25000</v>
      </c>
      <c r="L3814">
        <v>18000</v>
      </c>
      <c r="M3814" t="s">
        <v>22</v>
      </c>
    </row>
    <row r="3815" spans="1:13" x14ac:dyDescent="0.4">
      <c r="A3815">
        <v>103814</v>
      </c>
      <c r="B3815" s="1">
        <v>45887.908333333333</v>
      </c>
      <c r="C3815" t="s">
        <v>42</v>
      </c>
      <c r="D3815" t="s">
        <v>43</v>
      </c>
      <c r="E3815" t="s">
        <v>15</v>
      </c>
      <c r="F3815" t="s">
        <v>16</v>
      </c>
      <c r="G3815">
        <v>38</v>
      </c>
      <c r="H3815">
        <v>528</v>
      </c>
      <c r="I3815">
        <v>1184.6600000000001</v>
      </c>
      <c r="J3815" t="s">
        <v>44</v>
      </c>
      <c r="K3815">
        <v>4500</v>
      </c>
      <c r="L3815">
        <v>2500</v>
      </c>
      <c r="M3815" t="s">
        <v>18</v>
      </c>
    </row>
    <row r="3816" spans="1:13" x14ac:dyDescent="0.4">
      <c r="A3816">
        <v>103815</v>
      </c>
      <c r="B3816" s="1">
        <v>45978.564583333333</v>
      </c>
      <c r="C3816" t="s">
        <v>23</v>
      </c>
      <c r="D3816" t="s">
        <v>40</v>
      </c>
      <c r="E3816" t="s">
        <v>31</v>
      </c>
      <c r="F3816" t="s">
        <v>32</v>
      </c>
      <c r="G3816">
        <v>5</v>
      </c>
      <c r="H3816">
        <v>587</v>
      </c>
      <c r="I3816">
        <v>677</v>
      </c>
      <c r="J3816" t="s">
        <v>41</v>
      </c>
      <c r="K3816">
        <v>5500</v>
      </c>
      <c r="L3816">
        <v>3500</v>
      </c>
      <c r="M3816" t="s">
        <v>33</v>
      </c>
    </row>
    <row r="3817" spans="1:13" x14ac:dyDescent="0.4">
      <c r="A3817">
        <v>103816</v>
      </c>
      <c r="B3817" s="1">
        <v>45997.271527777775</v>
      </c>
      <c r="C3817" t="s">
        <v>19</v>
      </c>
      <c r="D3817" t="s">
        <v>46</v>
      </c>
      <c r="E3817" t="s">
        <v>31</v>
      </c>
      <c r="F3817" t="s">
        <v>16</v>
      </c>
      <c r="G3817">
        <v>72</v>
      </c>
      <c r="H3817">
        <v>394</v>
      </c>
      <c r="I3817">
        <v>656.07</v>
      </c>
      <c r="J3817" t="s">
        <v>47</v>
      </c>
      <c r="K3817">
        <v>4500</v>
      </c>
      <c r="L3817">
        <v>2800</v>
      </c>
      <c r="M3817" t="s">
        <v>18</v>
      </c>
    </row>
    <row r="3818" spans="1:13" x14ac:dyDescent="0.4">
      <c r="A3818">
        <v>103817</v>
      </c>
      <c r="B3818" s="1">
        <v>45776.576388888891</v>
      </c>
      <c r="C3818" t="s">
        <v>42</v>
      </c>
      <c r="D3818" t="s">
        <v>55</v>
      </c>
      <c r="E3818" t="s">
        <v>29</v>
      </c>
      <c r="F3818" t="s">
        <v>37</v>
      </c>
      <c r="G3818">
        <v>71</v>
      </c>
      <c r="H3818">
        <v>889</v>
      </c>
      <c r="I3818">
        <v>777.56</v>
      </c>
      <c r="J3818" t="s">
        <v>58</v>
      </c>
      <c r="K3818">
        <v>1200</v>
      </c>
      <c r="L3818">
        <v>800</v>
      </c>
      <c r="M3818" t="s">
        <v>38</v>
      </c>
    </row>
    <row r="3819" spans="1:13" x14ac:dyDescent="0.4">
      <c r="A3819">
        <v>103818</v>
      </c>
      <c r="B3819" s="1">
        <v>45813.777083333334</v>
      </c>
      <c r="C3819" t="s">
        <v>23</v>
      </c>
      <c r="D3819" t="s">
        <v>28</v>
      </c>
      <c r="E3819" t="s">
        <v>31</v>
      </c>
      <c r="F3819" t="s">
        <v>32</v>
      </c>
      <c r="G3819">
        <v>37</v>
      </c>
      <c r="H3819">
        <v>740</v>
      </c>
      <c r="I3819">
        <v>233.89</v>
      </c>
      <c r="J3819" t="s">
        <v>54</v>
      </c>
      <c r="K3819">
        <v>2500</v>
      </c>
      <c r="L3819">
        <v>1500</v>
      </c>
      <c r="M3819" t="s">
        <v>33</v>
      </c>
    </row>
    <row r="3820" spans="1:13" x14ac:dyDescent="0.4">
      <c r="A3820">
        <v>103819</v>
      </c>
      <c r="B3820" s="1">
        <v>45929.771527777775</v>
      </c>
      <c r="C3820" t="s">
        <v>13</v>
      </c>
      <c r="D3820" t="s">
        <v>35</v>
      </c>
      <c r="E3820" t="s">
        <v>29</v>
      </c>
      <c r="F3820" t="s">
        <v>32</v>
      </c>
      <c r="G3820">
        <v>39</v>
      </c>
      <c r="H3820">
        <v>585</v>
      </c>
      <c r="I3820">
        <v>841.38</v>
      </c>
      <c r="J3820" t="s">
        <v>49</v>
      </c>
      <c r="K3820">
        <v>8500</v>
      </c>
      <c r="L3820">
        <v>5500</v>
      </c>
      <c r="M3820" t="s">
        <v>33</v>
      </c>
    </row>
    <row r="3821" spans="1:13" x14ac:dyDescent="0.4">
      <c r="A3821">
        <v>103820</v>
      </c>
      <c r="B3821" s="1">
        <v>45832.018750000003</v>
      </c>
      <c r="C3821" t="s">
        <v>48</v>
      </c>
      <c r="D3821" t="s">
        <v>43</v>
      </c>
      <c r="E3821" t="s">
        <v>15</v>
      </c>
      <c r="F3821" t="s">
        <v>20</v>
      </c>
      <c r="G3821">
        <v>37</v>
      </c>
      <c r="H3821">
        <v>1198</v>
      </c>
      <c r="I3821">
        <v>492.48</v>
      </c>
      <c r="J3821" t="s">
        <v>61</v>
      </c>
      <c r="K3821">
        <v>2800</v>
      </c>
      <c r="L3821">
        <v>1500</v>
      </c>
      <c r="M3821" t="s">
        <v>22</v>
      </c>
    </row>
    <row r="3822" spans="1:13" x14ac:dyDescent="0.4">
      <c r="A3822">
        <v>103821</v>
      </c>
      <c r="B3822" s="1">
        <v>45761.272916666669</v>
      </c>
      <c r="C3822" t="s">
        <v>19</v>
      </c>
      <c r="D3822" t="s">
        <v>55</v>
      </c>
      <c r="E3822" t="s">
        <v>29</v>
      </c>
      <c r="F3822" t="s">
        <v>20</v>
      </c>
      <c r="G3822">
        <v>53</v>
      </c>
      <c r="H3822">
        <v>1045</v>
      </c>
      <c r="I3822">
        <v>1358.55</v>
      </c>
      <c r="J3822" t="s">
        <v>57</v>
      </c>
      <c r="K3822">
        <v>600</v>
      </c>
      <c r="L3822">
        <v>350</v>
      </c>
      <c r="M3822" t="s">
        <v>22</v>
      </c>
    </row>
    <row r="3823" spans="1:13" x14ac:dyDescent="0.4">
      <c r="A3823">
        <v>103822</v>
      </c>
      <c r="B3823" s="1">
        <v>45749.127083333333</v>
      </c>
      <c r="C3823" t="s">
        <v>34</v>
      </c>
      <c r="D3823" t="s">
        <v>40</v>
      </c>
      <c r="E3823" t="s">
        <v>15</v>
      </c>
      <c r="F3823" t="s">
        <v>25</v>
      </c>
      <c r="G3823">
        <v>74</v>
      </c>
      <c r="H3823">
        <v>395</v>
      </c>
      <c r="I3823">
        <v>771.14</v>
      </c>
      <c r="J3823" t="s">
        <v>41</v>
      </c>
      <c r="K3823">
        <v>5500</v>
      </c>
      <c r="L3823">
        <v>3500</v>
      </c>
      <c r="M3823" t="s">
        <v>27</v>
      </c>
    </row>
    <row r="3824" spans="1:13" x14ac:dyDescent="0.4">
      <c r="A3824">
        <v>103823</v>
      </c>
      <c r="B3824" s="1">
        <v>45843.841666666667</v>
      </c>
      <c r="C3824" t="s">
        <v>45</v>
      </c>
      <c r="D3824" t="s">
        <v>43</v>
      </c>
      <c r="E3824" t="s">
        <v>29</v>
      </c>
      <c r="F3824" t="s">
        <v>25</v>
      </c>
      <c r="G3824">
        <v>48</v>
      </c>
      <c r="H3824">
        <v>1182</v>
      </c>
      <c r="I3824">
        <v>338.58</v>
      </c>
      <c r="J3824" t="s">
        <v>61</v>
      </c>
      <c r="K3824">
        <v>2800</v>
      </c>
      <c r="L3824">
        <v>1500</v>
      </c>
      <c r="M3824" t="s">
        <v>27</v>
      </c>
    </row>
    <row r="3825" spans="1:13" x14ac:dyDescent="0.4">
      <c r="A3825">
        <v>103824</v>
      </c>
      <c r="B3825" s="1">
        <v>45940.169444444444</v>
      </c>
      <c r="C3825" t="s">
        <v>42</v>
      </c>
      <c r="D3825" t="s">
        <v>35</v>
      </c>
      <c r="E3825" t="s">
        <v>15</v>
      </c>
      <c r="F3825" t="s">
        <v>37</v>
      </c>
      <c r="G3825">
        <v>24</v>
      </c>
      <c r="H3825">
        <v>750</v>
      </c>
      <c r="I3825">
        <v>446.32</v>
      </c>
      <c r="J3825" t="s">
        <v>36</v>
      </c>
      <c r="K3825">
        <v>12000</v>
      </c>
      <c r="L3825">
        <v>8000</v>
      </c>
      <c r="M3825" t="s">
        <v>38</v>
      </c>
    </row>
    <row r="3826" spans="1:13" x14ac:dyDescent="0.4">
      <c r="A3826">
        <v>103825</v>
      </c>
      <c r="B3826" s="1">
        <v>45838.490972222222</v>
      </c>
      <c r="C3826" t="s">
        <v>50</v>
      </c>
      <c r="D3826" t="s">
        <v>55</v>
      </c>
      <c r="E3826" t="s">
        <v>29</v>
      </c>
      <c r="F3826" t="s">
        <v>20</v>
      </c>
      <c r="G3826">
        <v>66</v>
      </c>
      <c r="H3826">
        <v>673</v>
      </c>
      <c r="I3826">
        <v>355.44</v>
      </c>
      <c r="J3826" t="s">
        <v>57</v>
      </c>
      <c r="K3826">
        <v>600</v>
      </c>
      <c r="L3826">
        <v>350</v>
      </c>
      <c r="M3826" t="s">
        <v>22</v>
      </c>
    </row>
    <row r="3827" spans="1:13" x14ac:dyDescent="0.4">
      <c r="A3827">
        <v>103826</v>
      </c>
      <c r="B3827" s="1">
        <v>45827.692361111112</v>
      </c>
      <c r="C3827" t="s">
        <v>50</v>
      </c>
      <c r="D3827" t="s">
        <v>14</v>
      </c>
      <c r="E3827" t="s">
        <v>29</v>
      </c>
      <c r="F3827" t="s">
        <v>32</v>
      </c>
      <c r="G3827">
        <v>11</v>
      </c>
      <c r="H3827">
        <v>1070</v>
      </c>
      <c r="I3827">
        <v>2828.66</v>
      </c>
      <c r="J3827" t="s">
        <v>21</v>
      </c>
      <c r="K3827">
        <v>6500</v>
      </c>
      <c r="L3827">
        <v>4200</v>
      </c>
      <c r="M3827" t="s">
        <v>33</v>
      </c>
    </row>
    <row r="3828" spans="1:13" x14ac:dyDescent="0.4">
      <c r="A3828">
        <v>103827</v>
      </c>
      <c r="B3828" s="1">
        <v>45844.213888888888</v>
      </c>
      <c r="C3828" t="s">
        <v>45</v>
      </c>
      <c r="D3828" t="s">
        <v>55</v>
      </c>
      <c r="E3828" t="s">
        <v>15</v>
      </c>
      <c r="F3828" t="s">
        <v>20</v>
      </c>
      <c r="G3828">
        <v>33</v>
      </c>
      <c r="H3828">
        <v>1119</v>
      </c>
      <c r="I3828">
        <v>934.05</v>
      </c>
      <c r="J3828" t="s">
        <v>56</v>
      </c>
      <c r="K3828">
        <v>850</v>
      </c>
      <c r="L3828">
        <v>550</v>
      </c>
      <c r="M3828" t="s">
        <v>22</v>
      </c>
    </row>
    <row r="3829" spans="1:13" x14ac:dyDescent="0.4">
      <c r="A3829">
        <v>103828</v>
      </c>
      <c r="B3829" s="1">
        <v>45832.990972222222</v>
      </c>
      <c r="C3829" t="s">
        <v>13</v>
      </c>
      <c r="D3829" t="s">
        <v>46</v>
      </c>
      <c r="E3829" t="s">
        <v>15</v>
      </c>
      <c r="F3829" t="s">
        <v>32</v>
      </c>
      <c r="G3829">
        <v>65</v>
      </c>
      <c r="H3829">
        <v>859</v>
      </c>
      <c r="I3829">
        <v>788.56</v>
      </c>
      <c r="J3829" t="s">
        <v>53</v>
      </c>
      <c r="K3829">
        <v>15000</v>
      </c>
      <c r="L3829">
        <v>9500</v>
      </c>
      <c r="M3829" t="s">
        <v>33</v>
      </c>
    </row>
    <row r="3830" spans="1:13" x14ac:dyDescent="0.4">
      <c r="A3830">
        <v>103829</v>
      </c>
      <c r="B3830" s="1">
        <v>45879.650694444441</v>
      </c>
      <c r="C3830" t="s">
        <v>23</v>
      </c>
      <c r="D3830" t="s">
        <v>35</v>
      </c>
      <c r="E3830" t="s">
        <v>15</v>
      </c>
      <c r="F3830" t="s">
        <v>20</v>
      </c>
      <c r="G3830">
        <v>31</v>
      </c>
      <c r="H3830">
        <v>1166</v>
      </c>
      <c r="I3830">
        <v>988.06</v>
      </c>
      <c r="J3830" t="s">
        <v>36</v>
      </c>
      <c r="K3830">
        <v>12000</v>
      </c>
      <c r="L3830">
        <v>8000</v>
      </c>
      <c r="M3830" t="s">
        <v>22</v>
      </c>
    </row>
    <row r="3831" spans="1:13" x14ac:dyDescent="0.4">
      <c r="A3831">
        <v>103830</v>
      </c>
      <c r="B3831" s="1">
        <v>45890.010416666664</v>
      </c>
      <c r="C3831" t="s">
        <v>39</v>
      </c>
      <c r="D3831" t="s">
        <v>43</v>
      </c>
      <c r="E3831" t="s">
        <v>31</v>
      </c>
      <c r="F3831" t="s">
        <v>16</v>
      </c>
      <c r="G3831">
        <v>59</v>
      </c>
      <c r="H3831">
        <v>1127</v>
      </c>
      <c r="I3831">
        <v>646.54</v>
      </c>
      <c r="J3831" t="s">
        <v>44</v>
      </c>
      <c r="K3831">
        <v>4500</v>
      </c>
      <c r="L3831">
        <v>2500</v>
      </c>
      <c r="M3831" t="s">
        <v>18</v>
      </c>
    </row>
    <row r="3832" spans="1:13" x14ac:dyDescent="0.4">
      <c r="A3832">
        <v>103831</v>
      </c>
      <c r="B3832" s="1">
        <v>45819.473611111112</v>
      </c>
      <c r="C3832" t="s">
        <v>19</v>
      </c>
      <c r="D3832" t="s">
        <v>40</v>
      </c>
      <c r="E3832" t="s">
        <v>29</v>
      </c>
      <c r="F3832" t="s">
        <v>16</v>
      </c>
      <c r="G3832">
        <v>21</v>
      </c>
      <c r="H3832">
        <v>732</v>
      </c>
      <c r="I3832">
        <v>444.85</v>
      </c>
      <c r="J3832" t="s">
        <v>41</v>
      </c>
      <c r="K3832">
        <v>5500</v>
      </c>
      <c r="L3832">
        <v>3500</v>
      </c>
      <c r="M3832" t="s">
        <v>18</v>
      </c>
    </row>
    <row r="3833" spans="1:13" x14ac:dyDescent="0.4">
      <c r="A3833">
        <v>103832</v>
      </c>
      <c r="B3833" s="1">
        <v>45791.581250000003</v>
      </c>
      <c r="C3833" t="s">
        <v>19</v>
      </c>
      <c r="D3833" t="s">
        <v>28</v>
      </c>
      <c r="E3833" t="s">
        <v>29</v>
      </c>
      <c r="F3833" t="s">
        <v>16</v>
      </c>
      <c r="G3833">
        <v>92</v>
      </c>
      <c r="H3833">
        <v>937</v>
      </c>
      <c r="I3833">
        <v>883.62</v>
      </c>
      <c r="J3833" t="s">
        <v>30</v>
      </c>
      <c r="K3833">
        <v>450</v>
      </c>
      <c r="L3833">
        <v>200</v>
      </c>
      <c r="M3833" t="s">
        <v>18</v>
      </c>
    </row>
    <row r="3834" spans="1:13" x14ac:dyDescent="0.4">
      <c r="A3834">
        <v>103833</v>
      </c>
      <c r="B3834" s="1">
        <v>45881.963194444441</v>
      </c>
      <c r="C3834" t="s">
        <v>50</v>
      </c>
      <c r="D3834" t="s">
        <v>35</v>
      </c>
      <c r="E3834" t="s">
        <v>31</v>
      </c>
      <c r="F3834" t="s">
        <v>32</v>
      </c>
      <c r="G3834">
        <v>41</v>
      </c>
      <c r="H3834">
        <v>1046</v>
      </c>
      <c r="I3834">
        <v>806.8</v>
      </c>
      <c r="J3834" t="s">
        <v>49</v>
      </c>
      <c r="K3834">
        <v>8500</v>
      </c>
      <c r="L3834">
        <v>5500</v>
      </c>
      <c r="M3834" t="s">
        <v>33</v>
      </c>
    </row>
    <row r="3835" spans="1:13" x14ac:dyDescent="0.4">
      <c r="A3835">
        <v>103834</v>
      </c>
      <c r="B3835" s="1">
        <v>45810.240972222222</v>
      </c>
      <c r="C3835" t="s">
        <v>23</v>
      </c>
      <c r="D3835" t="s">
        <v>24</v>
      </c>
      <c r="E3835" t="s">
        <v>31</v>
      </c>
      <c r="F3835" t="s">
        <v>32</v>
      </c>
      <c r="G3835">
        <v>63</v>
      </c>
      <c r="H3835">
        <v>1006</v>
      </c>
      <c r="I3835">
        <v>153.52000000000001</v>
      </c>
      <c r="J3835" t="s">
        <v>26</v>
      </c>
      <c r="K3835">
        <v>45000</v>
      </c>
      <c r="L3835">
        <v>32000</v>
      </c>
      <c r="M3835" t="s">
        <v>33</v>
      </c>
    </row>
    <row r="3836" spans="1:13" x14ac:dyDescent="0.4">
      <c r="A3836">
        <v>103835</v>
      </c>
      <c r="B3836" s="1">
        <v>45690.356944444444</v>
      </c>
      <c r="C3836" t="s">
        <v>23</v>
      </c>
      <c r="D3836" t="s">
        <v>55</v>
      </c>
      <c r="E3836" t="s">
        <v>15</v>
      </c>
      <c r="F3836" t="s">
        <v>25</v>
      </c>
      <c r="G3836">
        <v>3</v>
      </c>
      <c r="H3836">
        <v>419</v>
      </c>
      <c r="I3836">
        <v>984.92</v>
      </c>
      <c r="J3836" t="s">
        <v>57</v>
      </c>
      <c r="K3836">
        <v>600</v>
      </c>
      <c r="L3836">
        <v>350</v>
      </c>
      <c r="M3836" t="s">
        <v>27</v>
      </c>
    </row>
    <row r="3837" spans="1:13" x14ac:dyDescent="0.4">
      <c r="A3837">
        <v>103836</v>
      </c>
      <c r="B3837" s="1">
        <v>45712.776388888888</v>
      </c>
      <c r="C3837" t="s">
        <v>50</v>
      </c>
      <c r="D3837" t="s">
        <v>24</v>
      </c>
      <c r="E3837" t="s">
        <v>15</v>
      </c>
      <c r="F3837" t="s">
        <v>25</v>
      </c>
      <c r="G3837">
        <v>3</v>
      </c>
      <c r="H3837">
        <v>961</v>
      </c>
      <c r="I3837">
        <v>1047.75</v>
      </c>
      <c r="J3837" t="s">
        <v>60</v>
      </c>
      <c r="K3837">
        <v>25000</v>
      </c>
      <c r="L3837">
        <v>18000</v>
      </c>
      <c r="M3837" t="s">
        <v>27</v>
      </c>
    </row>
    <row r="3838" spans="1:13" x14ac:dyDescent="0.4">
      <c r="A3838">
        <v>103837</v>
      </c>
      <c r="B3838" s="1">
        <v>45664.791666666664</v>
      </c>
      <c r="C3838" t="s">
        <v>23</v>
      </c>
      <c r="D3838" t="s">
        <v>24</v>
      </c>
      <c r="E3838" t="s">
        <v>29</v>
      </c>
      <c r="F3838" t="s">
        <v>20</v>
      </c>
      <c r="G3838">
        <v>26</v>
      </c>
      <c r="H3838">
        <v>354</v>
      </c>
      <c r="I3838">
        <v>149.88</v>
      </c>
      <c r="J3838" t="s">
        <v>60</v>
      </c>
      <c r="K3838">
        <v>25000</v>
      </c>
      <c r="L3838">
        <v>18000</v>
      </c>
      <c r="M3838" t="s">
        <v>22</v>
      </c>
    </row>
    <row r="3839" spans="1:13" x14ac:dyDescent="0.4">
      <c r="A3839">
        <v>103838</v>
      </c>
      <c r="B3839" s="1">
        <v>45901.100694444445</v>
      </c>
      <c r="C3839" t="s">
        <v>19</v>
      </c>
      <c r="D3839" t="s">
        <v>14</v>
      </c>
      <c r="E3839" t="s">
        <v>15</v>
      </c>
      <c r="F3839" t="s">
        <v>25</v>
      </c>
      <c r="G3839">
        <v>99</v>
      </c>
      <c r="H3839">
        <v>321</v>
      </c>
      <c r="I3839">
        <v>287.27999999999997</v>
      </c>
      <c r="J3839" t="s">
        <v>21</v>
      </c>
      <c r="K3839">
        <v>6500</v>
      </c>
      <c r="L3839">
        <v>4200</v>
      </c>
      <c r="M3839" t="s">
        <v>27</v>
      </c>
    </row>
    <row r="3840" spans="1:13" x14ac:dyDescent="0.4">
      <c r="A3840">
        <v>103839</v>
      </c>
      <c r="B3840" s="1">
        <v>45970.852777777778</v>
      </c>
      <c r="C3840" t="s">
        <v>45</v>
      </c>
      <c r="D3840" t="s">
        <v>14</v>
      </c>
      <c r="E3840" t="s">
        <v>29</v>
      </c>
      <c r="F3840" t="s">
        <v>20</v>
      </c>
      <c r="G3840">
        <v>16</v>
      </c>
      <c r="H3840">
        <v>1006</v>
      </c>
      <c r="I3840">
        <v>1028.7</v>
      </c>
      <c r="J3840" t="s">
        <v>17</v>
      </c>
      <c r="K3840">
        <v>3200</v>
      </c>
      <c r="L3840">
        <v>2000</v>
      </c>
      <c r="M3840" t="s">
        <v>22</v>
      </c>
    </row>
    <row r="3841" spans="1:13" x14ac:dyDescent="0.4">
      <c r="A3841">
        <v>103840</v>
      </c>
      <c r="B3841" s="1">
        <v>45783.444444444445</v>
      </c>
      <c r="C3841" t="s">
        <v>45</v>
      </c>
      <c r="D3841" t="s">
        <v>14</v>
      </c>
      <c r="E3841" t="s">
        <v>15</v>
      </c>
      <c r="F3841" t="s">
        <v>32</v>
      </c>
      <c r="G3841">
        <v>95</v>
      </c>
      <c r="H3841">
        <v>618</v>
      </c>
      <c r="I3841">
        <v>563.22</v>
      </c>
      <c r="J3841" t="s">
        <v>21</v>
      </c>
      <c r="K3841">
        <v>6500</v>
      </c>
      <c r="L3841">
        <v>4200</v>
      </c>
      <c r="M3841" t="s">
        <v>33</v>
      </c>
    </row>
    <row r="3842" spans="1:13" x14ac:dyDescent="0.4">
      <c r="A3842">
        <v>103841</v>
      </c>
      <c r="B3842" s="1">
        <v>45669.482638888891</v>
      </c>
      <c r="C3842" t="s">
        <v>48</v>
      </c>
      <c r="D3842" t="s">
        <v>28</v>
      </c>
      <c r="E3842" t="s">
        <v>15</v>
      </c>
      <c r="F3842" t="s">
        <v>25</v>
      </c>
      <c r="G3842">
        <v>88</v>
      </c>
      <c r="H3842">
        <v>1158</v>
      </c>
      <c r="I3842">
        <v>2006.55</v>
      </c>
      <c r="J3842" t="s">
        <v>54</v>
      </c>
      <c r="K3842">
        <v>2500</v>
      </c>
      <c r="L3842">
        <v>1500</v>
      </c>
      <c r="M3842" t="s">
        <v>27</v>
      </c>
    </row>
    <row r="3843" spans="1:13" x14ac:dyDescent="0.4">
      <c r="A3843">
        <v>103842</v>
      </c>
      <c r="B3843" s="1">
        <v>45673.035416666666</v>
      </c>
      <c r="C3843" t="s">
        <v>23</v>
      </c>
      <c r="D3843" t="s">
        <v>14</v>
      </c>
      <c r="E3843" t="s">
        <v>15</v>
      </c>
      <c r="F3843" t="s">
        <v>25</v>
      </c>
      <c r="G3843">
        <v>50</v>
      </c>
      <c r="H3843">
        <v>1119</v>
      </c>
      <c r="I3843">
        <v>995.77</v>
      </c>
      <c r="J3843" t="s">
        <v>17</v>
      </c>
      <c r="K3843">
        <v>3200</v>
      </c>
      <c r="L3843">
        <v>2000</v>
      </c>
      <c r="M3843" t="s">
        <v>27</v>
      </c>
    </row>
    <row r="3844" spans="1:13" x14ac:dyDescent="0.4">
      <c r="A3844">
        <v>103843</v>
      </c>
      <c r="B3844" s="1">
        <v>45865.7</v>
      </c>
      <c r="C3844" t="s">
        <v>34</v>
      </c>
      <c r="D3844" t="s">
        <v>43</v>
      </c>
      <c r="E3844" t="s">
        <v>15</v>
      </c>
      <c r="F3844" t="s">
        <v>32</v>
      </c>
      <c r="G3844">
        <v>54</v>
      </c>
      <c r="H3844">
        <v>633</v>
      </c>
      <c r="I3844">
        <v>629.46</v>
      </c>
      <c r="J3844" t="s">
        <v>51</v>
      </c>
      <c r="K3844">
        <v>1800</v>
      </c>
      <c r="L3844">
        <v>900</v>
      </c>
      <c r="M3844" t="s">
        <v>33</v>
      </c>
    </row>
    <row r="3845" spans="1:13" x14ac:dyDescent="0.4">
      <c r="A3845">
        <v>103844</v>
      </c>
      <c r="B3845" s="1">
        <v>45700.713194444441</v>
      </c>
      <c r="C3845" t="s">
        <v>39</v>
      </c>
      <c r="D3845" t="s">
        <v>35</v>
      </c>
      <c r="E3845" t="s">
        <v>15</v>
      </c>
      <c r="F3845" t="s">
        <v>32</v>
      </c>
      <c r="G3845">
        <v>44</v>
      </c>
      <c r="H3845">
        <v>1103</v>
      </c>
      <c r="I3845">
        <v>969.3</v>
      </c>
      <c r="J3845" t="s">
        <v>36</v>
      </c>
      <c r="K3845">
        <v>12000</v>
      </c>
      <c r="L3845">
        <v>8000</v>
      </c>
      <c r="M3845" t="s">
        <v>33</v>
      </c>
    </row>
    <row r="3846" spans="1:13" x14ac:dyDescent="0.4">
      <c r="A3846">
        <v>103845</v>
      </c>
      <c r="B3846" s="1">
        <v>45792.51666666667</v>
      </c>
      <c r="C3846" t="s">
        <v>39</v>
      </c>
      <c r="D3846" t="s">
        <v>40</v>
      </c>
      <c r="E3846" t="s">
        <v>15</v>
      </c>
      <c r="F3846" t="s">
        <v>32</v>
      </c>
      <c r="G3846">
        <v>2</v>
      </c>
      <c r="H3846">
        <v>342</v>
      </c>
      <c r="I3846">
        <v>807.55</v>
      </c>
      <c r="J3846" t="s">
        <v>41</v>
      </c>
      <c r="K3846">
        <v>5500</v>
      </c>
      <c r="L3846">
        <v>3500</v>
      </c>
      <c r="M3846" t="s">
        <v>33</v>
      </c>
    </row>
    <row r="3847" spans="1:13" x14ac:dyDescent="0.4">
      <c r="A3847">
        <v>103846</v>
      </c>
      <c r="B3847" s="1">
        <v>45885.036111111112</v>
      </c>
      <c r="C3847" t="s">
        <v>50</v>
      </c>
      <c r="D3847" t="s">
        <v>28</v>
      </c>
      <c r="E3847" t="s">
        <v>15</v>
      </c>
      <c r="F3847" t="s">
        <v>25</v>
      </c>
      <c r="G3847">
        <v>73</v>
      </c>
      <c r="H3847">
        <v>765</v>
      </c>
      <c r="I3847">
        <v>704.1</v>
      </c>
      <c r="J3847" t="s">
        <v>54</v>
      </c>
      <c r="K3847">
        <v>2500</v>
      </c>
      <c r="L3847">
        <v>1500</v>
      </c>
      <c r="M3847" t="s">
        <v>27</v>
      </c>
    </row>
    <row r="3848" spans="1:13" x14ac:dyDescent="0.4">
      <c r="A3848">
        <v>103847</v>
      </c>
      <c r="B3848" s="1">
        <v>45768.780555555553</v>
      </c>
      <c r="C3848" t="s">
        <v>23</v>
      </c>
      <c r="D3848" t="s">
        <v>28</v>
      </c>
      <c r="E3848" t="s">
        <v>15</v>
      </c>
      <c r="F3848" t="s">
        <v>32</v>
      </c>
      <c r="G3848">
        <v>34</v>
      </c>
      <c r="H3848">
        <v>817</v>
      </c>
      <c r="I3848">
        <v>1782.71</v>
      </c>
      <c r="J3848" t="s">
        <v>54</v>
      </c>
      <c r="K3848">
        <v>2500</v>
      </c>
      <c r="L3848">
        <v>1500</v>
      </c>
      <c r="M3848" t="s">
        <v>33</v>
      </c>
    </row>
    <row r="3849" spans="1:13" x14ac:dyDescent="0.4">
      <c r="A3849">
        <v>103848</v>
      </c>
      <c r="B3849" s="1">
        <v>45964.068749999999</v>
      </c>
      <c r="C3849" t="s">
        <v>48</v>
      </c>
      <c r="D3849" t="s">
        <v>43</v>
      </c>
      <c r="E3849" t="s">
        <v>29</v>
      </c>
      <c r="F3849" t="s">
        <v>32</v>
      </c>
      <c r="G3849">
        <v>95</v>
      </c>
      <c r="H3849">
        <v>672</v>
      </c>
      <c r="I3849">
        <v>575.1</v>
      </c>
      <c r="J3849" t="s">
        <v>61</v>
      </c>
      <c r="K3849">
        <v>2800</v>
      </c>
      <c r="L3849">
        <v>1500</v>
      </c>
      <c r="M3849" t="s">
        <v>33</v>
      </c>
    </row>
    <row r="3850" spans="1:13" x14ac:dyDescent="0.4">
      <c r="A3850">
        <v>103849</v>
      </c>
      <c r="B3850" s="1">
        <v>45817.929861111108</v>
      </c>
      <c r="C3850" t="s">
        <v>34</v>
      </c>
      <c r="D3850" t="s">
        <v>14</v>
      </c>
      <c r="E3850" t="s">
        <v>29</v>
      </c>
      <c r="F3850" t="s">
        <v>32</v>
      </c>
      <c r="G3850">
        <v>95</v>
      </c>
      <c r="H3850">
        <v>836</v>
      </c>
      <c r="I3850">
        <v>262.06</v>
      </c>
      <c r="J3850" t="s">
        <v>17</v>
      </c>
      <c r="K3850">
        <v>3200</v>
      </c>
      <c r="L3850">
        <v>2000</v>
      </c>
      <c r="M3850" t="s">
        <v>33</v>
      </c>
    </row>
    <row r="3851" spans="1:13" x14ac:dyDescent="0.4">
      <c r="A3851">
        <v>103850</v>
      </c>
      <c r="B3851" s="1">
        <v>45988.535416666666</v>
      </c>
      <c r="C3851" t="s">
        <v>42</v>
      </c>
      <c r="D3851" t="s">
        <v>35</v>
      </c>
      <c r="E3851" t="s">
        <v>15</v>
      </c>
      <c r="F3851" t="s">
        <v>32</v>
      </c>
      <c r="G3851">
        <v>96</v>
      </c>
      <c r="H3851">
        <v>439</v>
      </c>
      <c r="I3851">
        <v>1048.3499999999999</v>
      </c>
      <c r="J3851" t="s">
        <v>36</v>
      </c>
      <c r="K3851">
        <v>12000</v>
      </c>
      <c r="L3851">
        <v>8000</v>
      </c>
      <c r="M3851" t="s">
        <v>33</v>
      </c>
    </row>
    <row r="3852" spans="1:13" x14ac:dyDescent="0.4">
      <c r="A3852">
        <v>103851</v>
      </c>
      <c r="B3852" s="1">
        <v>45921.292361111111</v>
      </c>
      <c r="C3852" t="s">
        <v>45</v>
      </c>
      <c r="D3852" t="s">
        <v>35</v>
      </c>
      <c r="E3852" t="s">
        <v>15</v>
      </c>
      <c r="F3852" t="s">
        <v>25</v>
      </c>
      <c r="G3852">
        <v>3</v>
      </c>
      <c r="H3852">
        <v>1122</v>
      </c>
      <c r="I3852">
        <v>2563.09</v>
      </c>
      <c r="J3852" t="s">
        <v>36</v>
      </c>
      <c r="K3852">
        <v>12000</v>
      </c>
      <c r="L3852">
        <v>8000</v>
      </c>
      <c r="M3852" t="s">
        <v>27</v>
      </c>
    </row>
    <row r="3853" spans="1:13" x14ac:dyDescent="0.4">
      <c r="A3853">
        <v>103852</v>
      </c>
      <c r="B3853" s="1">
        <v>45882.063194444447</v>
      </c>
      <c r="C3853" t="s">
        <v>50</v>
      </c>
      <c r="D3853" t="s">
        <v>43</v>
      </c>
      <c r="E3853" t="s">
        <v>29</v>
      </c>
      <c r="F3853" t="s">
        <v>32</v>
      </c>
      <c r="G3853">
        <v>59</v>
      </c>
      <c r="H3853">
        <v>399</v>
      </c>
      <c r="I3853">
        <v>190.32</v>
      </c>
      <c r="J3853" t="s">
        <v>44</v>
      </c>
      <c r="K3853">
        <v>4500</v>
      </c>
      <c r="L3853">
        <v>2500</v>
      </c>
      <c r="M3853" t="s">
        <v>33</v>
      </c>
    </row>
    <row r="3854" spans="1:13" x14ac:dyDescent="0.4">
      <c r="A3854">
        <v>103853</v>
      </c>
      <c r="B3854" s="1">
        <v>45874.14166666667</v>
      </c>
      <c r="C3854" t="s">
        <v>45</v>
      </c>
      <c r="D3854" t="s">
        <v>28</v>
      </c>
      <c r="E3854" t="s">
        <v>29</v>
      </c>
      <c r="F3854" t="s">
        <v>16</v>
      </c>
      <c r="G3854">
        <v>78</v>
      </c>
      <c r="H3854">
        <v>918</v>
      </c>
      <c r="I3854">
        <v>1079.6400000000001</v>
      </c>
      <c r="J3854" t="s">
        <v>30</v>
      </c>
      <c r="K3854">
        <v>450</v>
      </c>
      <c r="L3854">
        <v>200</v>
      </c>
      <c r="M3854" t="s">
        <v>18</v>
      </c>
    </row>
    <row r="3855" spans="1:13" x14ac:dyDescent="0.4">
      <c r="A3855">
        <v>103854</v>
      </c>
      <c r="B3855" s="1">
        <v>45702.29791666667</v>
      </c>
      <c r="C3855" t="s">
        <v>23</v>
      </c>
      <c r="D3855" t="s">
        <v>46</v>
      </c>
      <c r="E3855" t="s">
        <v>29</v>
      </c>
      <c r="F3855" t="s">
        <v>20</v>
      </c>
      <c r="G3855">
        <v>49</v>
      </c>
      <c r="H3855">
        <v>1062</v>
      </c>
      <c r="I3855">
        <v>387.41</v>
      </c>
      <c r="J3855" t="s">
        <v>53</v>
      </c>
      <c r="K3855">
        <v>15000</v>
      </c>
      <c r="L3855">
        <v>9500</v>
      </c>
      <c r="M3855" t="s">
        <v>22</v>
      </c>
    </row>
    <row r="3856" spans="1:13" x14ac:dyDescent="0.4">
      <c r="A3856">
        <v>103855</v>
      </c>
      <c r="B3856" s="1">
        <v>45871.018055555556</v>
      </c>
      <c r="C3856" t="s">
        <v>19</v>
      </c>
      <c r="D3856" t="s">
        <v>55</v>
      </c>
      <c r="E3856" t="s">
        <v>29</v>
      </c>
      <c r="F3856" t="s">
        <v>20</v>
      </c>
      <c r="G3856">
        <v>14</v>
      </c>
      <c r="H3856">
        <v>788</v>
      </c>
      <c r="I3856">
        <v>709.58</v>
      </c>
      <c r="J3856" t="s">
        <v>56</v>
      </c>
      <c r="K3856">
        <v>850</v>
      </c>
      <c r="L3856">
        <v>550</v>
      </c>
      <c r="M3856" t="s">
        <v>22</v>
      </c>
    </row>
    <row r="3857" spans="1:13" x14ac:dyDescent="0.4">
      <c r="A3857">
        <v>103856</v>
      </c>
      <c r="B3857" s="1">
        <v>45716.45208333333</v>
      </c>
      <c r="C3857" t="s">
        <v>19</v>
      </c>
      <c r="D3857" t="s">
        <v>43</v>
      </c>
      <c r="E3857" t="s">
        <v>15</v>
      </c>
      <c r="F3857" t="s">
        <v>25</v>
      </c>
      <c r="G3857">
        <v>1</v>
      </c>
      <c r="H3857">
        <v>1066</v>
      </c>
      <c r="I3857">
        <v>925.52</v>
      </c>
      <c r="J3857" t="s">
        <v>44</v>
      </c>
      <c r="K3857">
        <v>4500</v>
      </c>
      <c r="L3857">
        <v>2500</v>
      </c>
      <c r="M3857" t="s">
        <v>27</v>
      </c>
    </row>
    <row r="3858" spans="1:13" x14ac:dyDescent="0.4">
      <c r="A3858">
        <v>103857</v>
      </c>
      <c r="B3858" s="1">
        <v>45789.299305555556</v>
      </c>
      <c r="C3858" t="s">
        <v>19</v>
      </c>
      <c r="D3858" t="s">
        <v>46</v>
      </c>
      <c r="E3858" t="s">
        <v>29</v>
      </c>
      <c r="F3858" t="s">
        <v>20</v>
      </c>
      <c r="G3858">
        <v>33</v>
      </c>
      <c r="H3858">
        <v>1122</v>
      </c>
      <c r="I3858">
        <v>685.94</v>
      </c>
      <c r="J3858" t="s">
        <v>53</v>
      </c>
      <c r="K3858">
        <v>15000</v>
      </c>
      <c r="L3858">
        <v>9500</v>
      </c>
      <c r="M3858" t="s">
        <v>22</v>
      </c>
    </row>
    <row r="3859" spans="1:13" x14ac:dyDescent="0.4">
      <c r="A3859">
        <v>103858</v>
      </c>
      <c r="B3859" s="1">
        <v>45761.531944444447</v>
      </c>
      <c r="C3859" t="s">
        <v>23</v>
      </c>
      <c r="D3859" t="s">
        <v>28</v>
      </c>
      <c r="E3859" t="s">
        <v>15</v>
      </c>
      <c r="F3859" t="s">
        <v>32</v>
      </c>
      <c r="G3859">
        <v>5</v>
      </c>
      <c r="H3859">
        <v>781</v>
      </c>
      <c r="I3859">
        <v>739.58</v>
      </c>
      <c r="J3859" t="s">
        <v>30</v>
      </c>
      <c r="K3859">
        <v>450</v>
      </c>
      <c r="L3859">
        <v>200</v>
      </c>
      <c r="M3859" t="s">
        <v>33</v>
      </c>
    </row>
    <row r="3860" spans="1:13" x14ac:dyDescent="0.4">
      <c r="A3860">
        <v>103859</v>
      </c>
      <c r="B3860" s="1">
        <v>45852.665277777778</v>
      </c>
      <c r="C3860" t="s">
        <v>48</v>
      </c>
      <c r="D3860" t="s">
        <v>35</v>
      </c>
      <c r="E3860" t="s">
        <v>29</v>
      </c>
      <c r="F3860" t="s">
        <v>25</v>
      </c>
      <c r="G3860">
        <v>61</v>
      </c>
      <c r="H3860">
        <v>740</v>
      </c>
      <c r="I3860">
        <v>1210.24</v>
      </c>
      <c r="J3860" t="s">
        <v>36</v>
      </c>
      <c r="K3860">
        <v>12000</v>
      </c>
      <c r="L3860">
        <v>8000</v>
      </c>
      <c r="M3860" t="s">
        <v>27</v>
      </c>
    </row>
    <row r="3861" spans="1:13" x14ac:dyDescent="0.4">
      <c r="A3861">
        <v>103860</v>
      </c>
      <c r="B3861" s="1">
        <v>45814.306944444441</v>
      </c>
      <c r="C3861" t="s">
        <v>19</v>
      </c>
      <c r="D3861" t="s">
        <v>35</v>
      </c>
      <c r="E3861" t="s">
        <v>31</v>
      </c>
      <c r="F3861" t="s">
        <v>32</v>
      </c>
      <c r="G3861">
        <v>16</v>
      </c>
      <c r="H3861">
        <v>970</v>
      </c>
      <c r="I3861">
        <v>1418.81</v>
      </c>
      <c r="J3861" t="s">
        <v>36</v>
      </c>
      <c r="K3861">
        <v>12000</v>
      </c>
      <c r="L3861">
        <v>8000</v>
      </c>
      <c r="M3861" t="s">
        <v>33</v>
      </c>
    </row>
    <row r="3862" spans="1:13" x14ac:dyDescent="0.4">
      <c r="A3862">
        <v>103861</v>
      </c>
      <c r="B3862" s="1">
        <v>45755.739583333336</v>
      </c>
      <c r="C3862" t="s">
        <v>34</v>
      </c>
      <c r="D3862" t="s">
        <v>28</v>
      </c>
      <c r="E3862" t="s">
        <v>15</v>
      </c>
      <c r="F3862" t="s">
        <v>32</v>
      </c>
      <c r="G3862">
        <v>75</v>
      </c>
      <c r="H3862">
        <v>861</v>
      </c>
      <c r="I3862">
        <v>588.86</v>
      </c>
      <c r="J3862" t="s">
        <v>54</v>
      </c>
      <c r="K3862">
        <v>2500</v>
      </c>
      <c r="L3862">
        <v>1500</v>
      </c>
      <c r="M3862" t="s">
        <v>33</v>
      </c>
    </row>
    <row r="3863" spans="1:13" x14ac:dyDescent="0.4">
      <c r="A3863">
        <v>103862</v>
      </c>
      <c r="B3863" s="1">
        <v>45883.124305555553</v>
      </c>
      <c r="C3863" t="s">
        <v>39</v>
      </c>
      <c r="D3863" t="s">
        <v>28</v>
      </c>
      <c r="E3863" t="s">
        <v>31</v>
      </c>
      <c r="F3863" t="s">
        <v>32</v>
      </c>
      <c r="G3863">
        <v>34</v>
      </c>
      <c r="H3863">
        <v>594</v>
      </c>
      <c r="I3863">
        <v>946.5</v>
      </c>
      <c r="J3863" t="s">
        <v>54</v>
      </c>
      <c r="K3863">
        <v>2500</v>
      </c>
      <c r="L3863">
        <v>1500</v>
      </c>
      <c r="M3863" t="s">
        <v>33</v>
      </c>
    </row>
    <row r="3864" spans="1:13" x14ac:dyDescent="0.4">
      <c r="A3864">
        <v>103863</v>
      </c>
      <c r="B3864" s="1">
        <v>45862.35833333333</v>
      </c>
      <c r="C3864" t="s">
        <v>39</v>
      </c>
      <c r="D3864" t="s">
        <v>40</v>
      </c>
      <c r="E3864" t="s">
        <v>15</v>
      </c>
      <c r="F3864" t="s">
        <v>16</v>
      </c>
      <c r="G3864">
        <v>70</v>
      </c>
      <c r="H3864">
        <v>433</v>
      </c>
      <c r="I3864">
        <v>961.2</v>
      </c>
      <c r="J3864" t="s">
        <v>41</v>
      </c>
      <c r="K3864">
        <v>5500</v>
      </c>
      <c r="L3864">
        <v>3500</v>
      </c>
      <c r="M3864" t="s">
        <v>18</v>
      </c>
    </row>
    <row r="3865" spans="1:13" x14ac:dyDescent="0.4">
      <c r="A3865">
        <v>103864</v>
      </c>
      <c r="B3865" s="1">
        <v>45736.406944444447</v>
      </c>
      <c r="C3865" t="s">
        <v>34</v>
      </c>
      <c r="D3865" t="s">
        <v>55</v>
      </c>
      <c r="E3865" t="s">
        <v>15</v>
      </c>
      <c r="F3865" t="s">
        <v>32</v>
      </c>
      <c r="G3865">
        <v>6</v>
      </c>
      <c r="H3865">
        <v>1172</v>
      </c>
      <c r="I3865">
        <v>456.54</v>
      </c>
      <c r="J3865" t="s">
        <v>57</v>
      </c>
      <c r="K3865">
        <v>600</v>
      </c>
      <c r="L3865">
        <v>350</v>
      </c>
      <c r="M3865" t="s">
        <v>33</v>
      </c>
    </row>
    <row r="3866" spans="1:13" x14ac:dyDescent="0.4">
      <c r="A3866">
        <v>103865</v>
      </c>
      <c r="B3866" s="1">
        <v>45781.859027777777</v>
      </c>
      <c r="C3866" t="s">
        <v>19</v>
      </c>
      <c r="D3866" t="s">
        <v>46</v>
      </c>
      <c r="E3866" t="s">
        <v>29</v>
      </c>
      <c r="F3866" t="s">
        <v>37</v>
      </c>
      <c r="G3866">
        <v>40</v>
      </c>
      <c r="H3866">
        <v>512</v>
      </c>
      <c r="I3866">
        <v>368.55</v>
      </c>
      <c r="J3866" t="s">
        <v>47</v>
      </c>
      <c r="K3866">
        <v>4500</v>
      </c>
      <c r="L3866">
        <v>2800</v>
      </c>
      <c r="M3866" t="s">
        <v>38</v>
      </c>
    </row>
    <row r="3867" spans="1:13" x14ac:dyDescent="0.4">
      <c r="A3867">
        <v>103866</v>
      </c>
      <c r="B3867" s="1">
        <v>45875.925000000003</v>
      </c>
      <c r="C3867" t="s">
        <v>42</v>
      </c>
      <c r="D3867" t="s">
        <v>55</v>
      </c>
      <c r="E3867" t="s">
        <v>29</v>
      </c>
      <c r="F3867" t="s">
        <v>32</v>
      </c>
      <c r="G3867">
        <v>55</v>
      </c>
      <c r="H3867">
        <v>1180</v>
      </c>
      <c r="I3867">
        <v>460.49</v>
      </c>
      <c r="J3867" t="s">
        <v>56</v>
      </c>
      <c r="K3867">
        <v>850</v>
      </c>
      <c r="L3867">
        <v>550</v>
      </c>
      <c r="M3867" t="s">
        <v>33</v>
      </c>
    </row>
    <row r="3868" spans="1:13" x14ac:dyDescent="0.4">
      <c r="A3868">
        <v>103867</v>
      </c>
      <c r="B3868" s="1">
        <v>45661.865972222222</v>
      </c>
      <c r="C3868" t="s">
        <v>13</v>
      </c>
      <c r="D3868" t="s">
        <v>24</v>
      </c>
      <c r="E3868" t="s">
        <v>15</v>
      </c>
      <c r="F3868" t="s">
        <v>25</v>
      </c>
      <c r="G3868">
        <v>67</v>
      </c>
      <c r="H3868">
        <v>977</v>
      </c>
      <c r="I3868">
        <v>667.44</v>
      </c>
      <c r="J3868" t="s">
        <v>26</v>
      </c>
      <c r="K3868">
        <v>45000</v>
      </c>
      <c r="L3868">
        <v>32000</v>
      </c>
      <c r="M3868" t="s">
        <v>27</v>
      </c>
    </row>
    <row r="3869" spans="1:13" x14ac:dyDescent="0.4">
      <c r="A3869">
        <v>103868</v>
      </c>
      <c r="B3869" s="1">
        <v>45747.397916666669</v>
      </c>
      <c r="C3869" t="s">
        <v>13</v>
      </c>
      <c r="D3869" t="s">
        <v>55</v>
      </c>
      <c r="E3869" t="s">
        <v>15</v>
      </c>
      <c r="F3869" t="s">
        <v>25</v>
      </c>
      <c r="G3869">
        <v>39</v>
      </c>
      <c r="H3869">
        <v>1040</v>
      </c>
      <c r="I3869">
        <v>698.36</v>
      </c>
      <c r="J3869" t="s">
        <v>58</v>
      </c>
      <c r="K3869">
        <v>1200</v>
      </c>
      <c r="L3869">
        <v>800</v>
      </c>
      <c r="M3869" t="s">
        <v>27</v>
      </c>
    </row>
    <row r="3870" spans="1:13" x14ac:dyDescent="0.4">
      <c r="A3870">
        <v>103869</v>
      </c>
      <c r="B3870" s="1">
        <v>45761.74722222222</v>
      </c>
      <c r="C3870" t="s">
        <v>13</v>
      </c>
      <c r="D3870" t="s">
        <v>55</v>
      </c>
      <c r="E3870" t="s">
        <v>15</v>
      </c>
      <c r="F3870" t="s">
        <v>20</v>
      </c>
      <c r="G3870">
        <v>6</v>
      </c>
      <c r="H3870">
        <v>549</v>
      </c>
      <c r="I3870">
        <v>266.29000000000002</v>
      </c>
      <c r="J3870" t="s">
        <v>58</v>
      </c>
      <c r="K3870">
        <v>1200</v>
      </c>
      <c r="L3870">
        <v>800</v>
      </c>
      <c r="M3870" t="s">
        <v>22</v>
      </c>
    </row>
    <row r="3871" spans="1:13" x14ac:dyDescent="0.4">
      <c r="A3871">
        <v>103870</v>
      </c>
      <c r="B3871" s="1">
        <v>45776.73333333333</v>
      </c>
      <c r="C3871" t="s">
        <v>48</v>
      </c>
      <c r="D3871" t="s">
        <v>55</v>
      </c>
      <c r="E3871" t="s">
        <v>15</v>
      </c>
      <c r="F3871" t="s">
        <v>37</v>
      </c>
      <c r="G3871">
        <v>9</v>
      </c>
      <c r="H3871">
        <v>862</v>
      </c>
      <c r="I3871">
        <v>900.38</v>
      </c>
      <c r="J3871" t="s">
        <v>56</v>
      </c>
      <c r="K3871">
        <v>850</v>
      </c>
      <c r="L3871">
        <v>550</v>
      </c>
      <c r="M3871" t="s">
        <v>38</v>
      </c>
    </row>
    <row r="3872" spans="1:13" x14ac:dyDescent="0.4">
      <c r="A3872">
        <v>103871</v>
      </c>
      <c r="B3872" s="1">
        <v>45790.693749999999</v>
      </c>
      <c r="C3872" t="s">
        <v>39</v>
      </c>
      <c r="D3872" t="s">
        <v>43</v>
      </c>
      <c r="E3872" t="s">
        <v>15</v>
      </c>
      <c r="F3872" t="s">
        <v>16</v>
      </c>
      <c r="G3872">
        <v>71</v>
      </c>
      <c r="H3872">
        <v>523</v>
      </c>
      <c r="I3872">
        <v>441.45</v>
      </c>
      <c r="J3872" t="s">
        <v>44</v>
      </c>
      <c r="K3872">
        <v>4500</v>
      </c>
      <c r="L3872">
        <v>2500</v>
      </c>
      <c r="M3872" t="s">
        <v>18</v>
      </c>
    </row>
    <row r="3873" spans="1:13" x14ac:dyDescent="0.4">
      <c r="A3873">
        <v>103872</v>
      </c>
      <c r="B3873" s="1">
        <v>45969.881249999999</v>
      </c>
      <c r="C3873" t="s">
        <v>13</v>
      </c>
      <c r="D3873" t="s">
        <v>43</v>
      </c>
      <c r="E3873" t="s">
        <v>29</v>
      </c>
      <c r="F3873" t="s">
        <v>16</v>
      </c>
      <c r="G3873">
        <v>48</v>
      </c>
      <c r="H3873">
        <v>397</v>
      </c>
      <c r="I3873">
        <v>929.22</v>
      </c>
      <c r="J3873" t="s">
        <v>51</v>
      </c>
      <c r="K3873">
        <v>1800</v>
      </c>
      <c r="L3873">
        <v>900</v>
      </c>
      <c r="M3873" t="s">
        <v>18</v>
      </c>
    </row>
    <row r="3874" spans="1:13" x14ac:dyDescent="0.4">
      <c r="A3874">
        <v>103873</v>
      </c>
      <c r="B3874" s="1">
        <v>45753.956944444442</v>
      </c>
      <c r="C3874" t="s">
        <v>39</v>
      </c>
      <c r="D3874" t="s">
        <v>55</v>
      </c>
      <c r="E3874" t="s">
        <v>29</v>
      </c>
      <c r="F3874" t="s">
        <v>16</v>
      </c>
      <c r="G3874">
        <v>84</v>
      </c>
      <c r="H3874">
        <v>470</v>
      </c>
      <c r="I3874">
        <v>386.37</v>
      </c>
      <c r="J3874" t="s">
        <v>57</v>
      </c>
      <c r="K3874">
        <v>600</v>
      </c>
      <c r="L3874">
        <v>350</v>
      </c>
      <c r="M3874" t="s">
        <v>18</v>
      </c>
    </row>
    <row r="3875" spans="1:13" x14ac:dyDescent="0.4">
      <c r="A3875">
        <v>103874</v>
      </c>
      <c r="B3875" s="1">
        <v>45988.859027777777</v>
      </c>
      <c r="C3875" t="s">
        <v>39</v>
      </c>
      <c r="D3875" t="s">
        <v>46</v>
      </c>
      <c r="E3875" t="s">
        <v>29</v>
      </c>
      <c r="F3875" t="s">
        <v>16</v>
      </c>
      <c r="G3875">
        <v>17</v>
      </c>
      <c r="H3875">
        <v>509</v>
      </c>
      <c r="I3875">
        <v>256.58</v>
      </c>
      <c r="J3875" t="s">
        <v>47</v>
      </c>
      <c r="K3875">
        <v>4500</v>
      </c>
      <c r="L3875">
        <v>2800</v>
      </c>
      <c r="M3875" t="s">
        <v>18</v>
      </c>
    </row>
    <row r="3876" spans="1:13" x14ac:dyDescent="0.4">
      <c r="A3876">
        <v>103875</v>
      </c>
      <c r="B3876" s="1">
        <v>45800.118055555555</v>
      </c>
      <c r="C3876" t="s">
        <v>13</v>
      </c>
      <c r="D3876" t="s">
        <v>46</v>
      </c>
      <c r="E3876" t="s">
        <v>15</v>
      </c>
      <c r="F3876" t="s">
        <v>37</v>
      </c>
      <c r="G3876">
        <v>95</v>
      </c>
      <c r="H3876">
        <v>690</v>
      </c>
      <c r="I3876">
        <v>502.78</v>
      </c>
      <c r="J3876" t="s">
        <v>53</v>
      </c>
      <c r="K3876">
        <v>15000</v>
      </c>
      <c r="L3876">
        <v>9500</v>
      </c>
      <c r="M3876" t="s">
        <v>38</v>
      </c>
    </row>
    <row r="3877" spans="1:13" x14ac:dyDescent="0.4">
      <c r="A3877">
        <v>103876</v>
      </c>
      <c r="B3877" s="1">
        <v>45945.388888888891</v>
      </c>
      <c r="C3877" t="s">
        <v>50</v>
      </c>
      <c r="D3877" t="s">
        <v>43</v>
      </c>
      <c r="E3877" t="s">
        <v>29</v>
      </c>
      <c r="F3877" t="s">
        <v>20</v>
      </c>
      <c r="G3877">
        <v>79</v>
      </c>
      <c r="H3877">
        <v>1172</v>
      </c>
      <c r="I3877">
        <v>978.42</v>
      </c>
      <c r="J3877" t="s">
        <v>44</v>
      </c>
      <c r="K3877">
        <v>4500</v>
      </c>
      <c r="L3877">
        <v>2500</v>
      </c>
      <c r="M3877" t="s">
        <v>22</v>
      </c>
    </row>
    <row r="3878" spans="1:13" x14ac:dyDescent="0.4">
      <c r="A3878">
        <v>103877</v>
      </c>
      <c r="B3878" s="1">
        <v>45685.597222222219</v>
      </c>
      <c r="C3878" t="s">
        <v>39</v>
      </c>
      <c r="D3878" t="s">
        <v>55</v>
      </c>
      <c r="E3878" t="s">
        <v>15</v>
      </c>
      <c r="F3878" t="s">
        <v>25</v>
      </c>
      <c r="G3878">
        <v>60</v>
      </c>
      <c r="H3878">
        <v>451</v>
      </c>
      <c r="I3878">
        <v>501.11</v>
      </c>
      <c r="J3878" t="s">
        <v>57</v>
      </c>
      <c r="K3878">
        <v>600</v>
      </c>
      <c r="L3878">
        <v>350</v>
      </c>
      <c r="M3878" t="s">
        <v>27</v>
      </c>
    </row>
    <row r="3879" spans="1:13" x14ac:dyDescent="0.4">
      <c r="A3879">
        <v>103878</v>
      </c>
      <c r="B3879" s="1">
        <v>45935.366666666669</v>
      </c>
      <c r="C3879" t="s">
        <v>39</v>
      </c>
      <c r="D3879" t="s">
        <v>40</v>
      </c>
      <c r="E3879" t="s">
        <v>29</v>
      </c>
      <c r="F3879" t="s">
        <v>37</v>
      </c>
      <c r="G3879">
        <v>26</v>
      </c>
      <c r="H3879">
        <v>1076</v>
      </c>
      <c r="I3879">
        <v>663.46</v>
      </c>
      <c r="J3879" t="s">
        <v>41</v>
      </c>
      <c r="K3879">
        <v>5500</v>
      </c>
      <c r="L3879">
        <v>3500</v>
      </c>
      <c r="M3879" t="s">
        <v>38</v>
      </c>
    </row>
    <row r="3880" spans="1:13" x14ac:dyDescent="0.4">
      <c r="A3880">
        <v>103879</v>
      </c>
      <c r="B3880" s="1">
        <v>45890.494444444441</v>
      </c>
      <c r="C3880" t="s">
        <v>42</v>
      </c>
      <c r="D3880" t="s">
        <v>55</v>
      </c>
      <c r="E3880" t="s">
        <v>15</v>
      </c>
      <c r="F3880" t="s">
        <v>16</v>
      </c>
      <c r="G3880">
        <v>90</v>
      </c>
      <c r="H3880">
        <v>577</v>
      </c>
      <c r="I3880">
        <v>521.08000000000004</v>
      </c>
      <c r="J3880" t="s">
        <v>58</v>
      </c>
      <c r="K3880">
        <v>1200</v>
      </c>
      <c r="L3880">
        <v>800</v>
      </c>
      <c r="M3880" t="s">
        <v>18</v>
      </c>
    </row>
    <row r="3881" spans="1:13" x14ac:dyDescent="0.4">
      <c r="A3881">
        <v>103880</v>
      </c>
      <c r="B3881" s="1">
        <v>45674.629166666666</v>
      </c>
      <c r="C3881" t="s">
        <v>45</v>
      </c>
      <c r="D3881" t="s">
        <v>24</v>
      </c>
      <c r="E3881" t="s">
        <v>29</v>
      </c>
      <c r="F3881" t="s">
        <v>37</v>
      </c>
      <c r="G3881">
        <v>41</v>
      </c>
      <c r="H3881">
        <v>1058</v>
      </c>
      <c r="I3881">
        <v>876.66</v>
      </c>
      <c r="J3881" t="s">
        <v>60</v>
      </c>
      <c r="K3881">
        <v>25000</v>
      </c>
      <c r="L3881">
        <v>18000</v>
      </c>
      <c r="M3881" t="s">
        <v>38</v>
      </c>
    </row>
    <row r="3882" spans="1:13" x14ac:dyDescent="0.4">
      <c r="A3882">
        <v>103881</v>
      </c>
      <c r="B3882" s="1">
        <v>45716.59375</v>
      </c>
      <c r="C3882" t="s">
        <v>48</v>
      </c>
      <c r="D3882" t="s">
        <v>40</v>
      </c>
      <c r="E3882" t="s">
        <v>31</v>
      </c>
      <c r="F3882" t="s">
        <v>37</v>
      </c>
      <c r="G3882">
        <v>39</v>
      </c>
      <c r="H3882">
        <v>1091</v>
      </c>
      <c r="I3882">
        <v>347.01</v>
      </c>
      <c r="J3882" t="s">
        <v>41</v>
      </c>
      <c r="K3882">
        <v>5500</v>
      </c>
      <c r="L3882">
        <v>3500</v>
      </c>
      <c r="M3882" t="s">
        <v>38</v>
      </c>
    </row>
    <row r="3883" spans="1:13" x14ac:dyDescent="0.4">
      <c r="A3883">
        <v>103882</v>
      </c>
      <c r="B3883" s="1">
        <v>45747.960416666669</v>
      </c>
      <c r="C3883" t="s">
        <v>42</v>
      </c>
      <c r="D3883" t="s">
        <v>43</v>
      </c>
      <c r="E3883" t="s">
        <v>31</v>
      </c>
      <c r="F3883" t="s">
        <v>20</v>
      </c>
      <c r="G3883">
        <v>69</v>
      </c>
      <c r="H3883">
        <v>877</v>
      </c>
      <c r="I3883">
        <v>1125.29</v>
      </c>
      <c r="J3883" t="s">
        <v>51</v>
      </c>
      <c r="K3883">
        <v>1800</v>
      </c>
      <c r="L3883">
        <v>900</v>
      </c>
      <c r="M3883" t="s">
        <v>22</v>
      </c>
    </row>
    <row r="3884" spans="1:13" x14ac:dyDescent="0.4">
      <c r="A3884">
        <v>103883</v>
      </c>
      <c r="B3884" s="1">
        <v>45856.054166666669</v>
      </c>
      <c r="C3884" t="s">
        <v>39</v>
      </c>
      <c r="D3884" t="s">
        <v>24</v>
      </c>
      <c r="E3884" t="s">
        <v>29</v>
      </c>
      <c r="F3884" t="s">
        <v>32</v>
      </c>
      <c r="G3884">
        <v>95</v>
      </c>
      <c r="H3884">
        <v>482</v>
      </c>
      <c r="I3884">
        <v>944.24</v>
      </c>
      <c r="J3884" t="s">
        <v>59</v>
      </c>
      <c r="K3884">
        <v>3500</v>
      </c>
      <c r="L3884">
        <v>2200</v>
      </c>
      <c r="M3884" t="s">
        <v>33</v>
      </c>
    </row>
    <row r="3885" spans="1:13" x14ac:dyDescent="0.4">
      <c r="A3885">
        <v>103884</v>
      </c>
      <c r="B3885" s="1">
        <v>46019.761111111111</v>
      </c>
      <c r="C3885" t="s">
        <v>13</v>
      </c>
      <c r="D3885" t="s">
        <v>14</v>
      </c>
      <c r="E3885" t="s">
        <v>29</v>
      </c>
      <c r="F3885" t="s">
        <v>37</v>
      </c>
      <c r="G3885">
        <v>10</v>
      </c>
      <c r="H3885">
        <v>335</v>
      </c>
      <c r="I3885">
        <v>440.84</v>
      </c>
      <c r="J3885" t="s">
        <v>17</v>
      </c>
      <c r="K3885">
        <v>3200</v>
      </c>
      <c r="L3885">
        <v>2000</v>
      </c>
      <c r="M3885" t="s">
        <v>38</v>
      </c>
    </row>
    <row r="3886" spans="1:13" x14ac:dyDescent="0.4">
      <c r="A3886">
        <v>103885</v>
      </c>
      <c r="B3886" s="1">
        <v>45683.271527777775</v>
      </c>
      <c r="C3886" t="s">
        <v>42</v>
      </c>
      <c r="D3886" t="s">
        <v>40</v>
      </c>
      <c r="E3886" t="s">
        <v>15</v>
      </c>
      <c r="F3886" t="s">
        <v>20</v>
      </c>
      <c r="G3886">
        <v>36</v>
      </c>
      <c r="H3886">
        <v>927</v>
      </c>
      <c r="I3886">
        <v>966.6</v>
      </c>
      <c r="J3886" t="s">
        <v>52</v>
      </c>
      <c r="K3886">
        <v>1500</v>
      </c>
      <c r="L3886">
        <v>800</v>
      </c>
      <c r="M3886" t="s">
        <v>22</v>
      </c>
    </row>
    <row r="3887" spans="1:13" x14ac:dyDescent="0.4">
      <c r="A3887">
        <v>103886</v>
      </c>
      <c r="B3887" s="1">
        <v>45682.370138888888</v>
      </c>
      <c r="C3887" t="s">
        <v>42</v>
      </c>
      <c r="D3887" t="s">
        <v>28</v>
      </c>
      <c r="E3887" t="s">
        <v>15</v>
      </c>
      <c r="F3887" t="s">
        <v>16</v>
      </c>
      <c r="G3887">
        <v>76</v>
      </c>
      <c r="H3887">
        <v>849</v>
      </c>
      <c r="I3887">
        <v>213.49</v>
      </c>
      <c r="J3887" t="s">
        <v>30</v>
      </c>
      <c r="K3887">
        <v>450</v>
      </c>
      <c r="L3887">
        <v>200</v>
      </c>
      <c r="M3887" t="s">
        <v>18</v>
      </c>
    </row>
    <row r="3888" spans="1:13" x14ac:dyDescent="0.4">
      <c r="A3888">
        <v>103887</v>
      </c>
      <c r="B3888" s="1">
        <v>45958.5625</v>
      </c>
      <c r="C3888" t="s">
        <v>34</v>
      </c>
      <c r="D3888" t="s">
        <v>46</v>
      </c>
      <c r="E3888" t="s">
        <v>15</v>
      </c>
      <c r="F3888" t="s">
        <v>16</v>
      </c>
      <c r="G3888">
        <v>95</v>
      </c>
      <c r="H3888">
        <v>328</v>
      </c>
      <c r="I3888">
        <v>794.28</v>
      </c>
      <c r="J3888" t="s">
        <v>53</v>
      </c>
      <c r="K3888">
        <v>15000</v>
      </c>
      <c r="L3888">
        <v>9500</v>
      </c>
      <c r="M3888" t="s">
        <v>18</v>
      </c>
    </row>
    <row r="3889" spans="1:13" x14ac:dyDescent="0.4">
      <c r="A3889">
        <v>103888</v>
      </c>
      <c r="B3889" s="1">
        <v>45996.076388888891</v>
      </c>
      <c r="C3889" t="s">
        <v>48</v>
      </c>
      <c r="D3889" t="s">
        <v>55</v>
      </c>
      <c r="E3889" t="s">
        <v>15</v>
      </c>
      <c r="F3889" t="s">
        <v>16</v>
      </c>
      <c r="G3889">
        <v>30</v>
      </c>
      <c r="H3889">
        <v>630</v>
      </c>
      <c r="I3889">
        <v>321.7</v>
      </c>
      <c r="J3889" t="s">
        <v>56</v>
      </c>
      <c r="K3889">
        <v>850</v>
      </c>
      <c r="L3889">
        <v>550</v>
      </c>
      <c r="M3889" t="s">
        <v>18</v>
      </c>
    </row>
    <row r="3890" spans="1:13" x14ac:dyDescent="0.4">
      <c r="A3890">
        <v>103889</v>
      </c>
      <c r="B3890" s="1">
        <v>45924.408333333333</v>
      </c>
      <c r="C3890" t="s">
        <v>34</v>
      </c>
      <c r="D3890" t="s">
        <v>40</v>
      </c>
      <c r="E3890" t="s">
        <v>29</v>
      </c>
      <c r="F3890" t="s">
        <v>25</v>
      </c>
      <c r="G3890">
        <v>57</v>
      </c>
      <c r="H3890">
        <v>1067</v>
      </c>
      <c r="I3890">
        <v>355.56</v>
      </c>
      <c r="J3890" t="s">
        <v>52</v>
      </c>
      <c r="K3890">
        <v>1500</v>
      </c>
      <c r="L3890">
        <v>800</v>
      </c>
      <c r="M3890" t="s">
        <v>27</v>
      </c>
    </row>
    <row r="3891" spans="1:13" x14ac:dyDescent="0.4">
      <c r="A3891">
        <v>103890</v>
      </c>
      <c r="B3891" s="1">
        <v>45838.286111111112</v>
      </c>
      <c r="C3891" t="s">
        <v>39</v>
      </c>
      <c r="D3891" t="s">
        <v>40</v>
      </c>
      <c r="E3891" t="s">
        <v>29</v>
      </c>
      <c r="F3891" t="s">
        <v>37</v>
      </c>
      <c r="G3891">
        <v>8</v>
      </c>
      <c r="H3891">
        <v>867</v>
      </c>
      <c r="I3891">
        <v>1581.34</v>
      </c>
      <c r="J3891" t="s">
        <v>41</v>
      </c>
      <c r="K3891">
        <v>5500</v>
      </c>
      <c r="L3891">
        <v>3500</v>
      </c>
      <c r="M3891" t="s">
        <v>38</v>
      </c>
    </row>
    <row r="3892" spans="1:13" x14ac:dyDescent="0.4">
      <c r="A3892">
        <v>103891</v>
      </c>
      <c r="B3892" s="1">
        <v>46017.294444444444</v>
      </c>
      <c r="C3892" t="s">
        <v>48</v>
      </c>
      <c r="D3892" t="s">
        <v>28</v>
      </c>
      <c r="E3892" t="s">
        <v>15</v>
      </c>
      <c r="F3892" t="s">
        <v>16</v>
      </c>
      <c r="G3892">
        <v>54</v>
      </c>
      <c r="H3892">
        <v>1075</v>
      </c>
      <c r="I3892">
        <v>1154.3399999999999</v>
      </c>
      <c r="J3892" t="s">
        <v>54</v>
      </c>
      <c r="K3892">
        <v>2500</v>
      </c>
      <c r="L3892">
        <v>1500</v>
      </c>
      <c r="M3892" t="s">
        <v>18</v>
      </c>
    </row>
    <row r="3893" spans="1:13" x14ac:dyDescent="0.4">
      <c r="A3893">
        <v>103892</v>
      </c>
      <c r="B3893" s="1">
        <v>45725.228472222225</v>
      </c>
      <c r="C3893" t="s">
        <v>50</v>
      </c>
      <c r="D3893" t="s">
        <v>28</v>
      </c>
      <c r="E3893" t="s">
        <v>29</v>
      </c>
      <c r="F3893" t="s">
        <v>32</v>
      </c>
      <c r="G3893">
        <v>6</v>
      </c>
      <c r="H3893">
        <v>323</v>
      </c>
      <c r="I3893">
        <v>588.16</v>
      </c>
      <c r="J3893" t="s">
        <v>54</v>
      </c>
      <c r="K3893">
        <v>2500</v>
      </c>
      <c r="L3893">
        <v>1500</v>
      </c>
      <c r="M3893" t="s">
        <v>33</v>
      </c>
    </row>
    <row r="3894" spans="1:13" x14ac:dyDescent="0.4">
      <c r="A3894">
        <v>103893</v>
      </c>
      <c r="B3894" s="1">
        <v>46008.215277777781</v>
      </c>
      <c r="C3894" t="s">
        <v>42</v>
      </c>
      <c r="D3894" t="s">
        <v>55</v>
      </c>
      <c r="E3894" t="s">
        <v>15</v>
      </c>
      <c r="F3894" t="s">
        <v>16</v>
      </c>
      <c r="G3894">
        <v>30</v>
      </c>
      <c r="H3894">
        <v>309</v>
      </c>
      <c r="I3894">
        <v>688.8</v>
      </c>
      <c r="J3894" t="s">
        <v>58</v>
      </c>
      <c r="K3894">
        <v>1200</v>
      </c>
      <c r="L3894">
        <v>800</v>
      </c>
      <c r="M3894" t="s">
        <v>18</v>
      </c>
    </row>
    <row r="3895" spans="1:13" x14ac:dyDescent="0.4">
      <c r="A3895">
        <v>103894</v>
      </c>
      <c r="B3895" s="1">
        <v>45978.990972222222</v>
      </c>
      <c r="C3895" t="s">
        <v>23</v>
      </c>
      <c r="D3895" t="s">
        <v>28</v>
      </c>
      <c r="E3895" t="s">
        <v>29</v>
      </c>
      <c r="F3895" t="s">
        <v>16</v>
      </c>
      <c r="G3895">
        <v>79</v>
      </c>
      <c r="H3895">
        <v>818</v>
      </c>
      <c r="I3895">
        <v>579.42999999999995</v>
      </c>
      <c r="J3895" t="s">
        <v>30</v>
      </c>
      <c r="K3895">
        <v>450</v>
      </c>
      <c r="L3895">
        <v>200</v>
      </c>
      <c r="M3895" t="s">
        <v>18</v>
      </c>
    </row>
    <row r="3896" spans="1:13" x14ac:dyDescent="0.4">
      <c r="A3896">
        <v>103895</v>
      </c>
      <c r="B3896" s="1">
        <v>45706.756249999999</v>
      </c>
      <c r="C3896" t="s">
        <v>45</v>
      </c>
      <c r="D3896" t="s">
        <v>28</v>
      </c>
      <c r="E3896" t="s">
        <v>15</v>
      </c>
      <c r="F3896" t="s">
        <v>16</v>
      </c>
      <c r="G3896">
        <v>19</v>
      </c>
      <c r="H3896">
        <v>1133</v>
      </c>
      <c r="I3896">
        <v>2516.59</v>
      </c>
      <c r="J3896" t="s">
        <v>54</v>
      </c>
      <c r="K3896">
        <v>2500</v>
      </c>
      <c r="L3896">
        <v>1500</v>
      </c>
      <c r="M3896" t="s">
        <v>18</v>
      </c>
    </row>
    <row r="3897" spans="1:13" x14ac:dyDescent="0.4">
      <c r="A3897">
        <v>103896</v>
      </c>
      <c r="B3897" s="1">
        <v>45832.595833333333</v>
      </c>
      <c r="C3897" t="s">
        <v>45</v>
      </c>
      <c r="D3897" t="s">
        <v>46</v>
      </c>
      <c r="E3897" t="s">
        <v>31</v>
      </c>
      <c r="F3897" t="s">
        <v>37</v>
      </c>
      <c r="G3897">
        <v>62</v>
      </c>
      <c r="H3897">
        <v>741</v>
      </c>
      <c r="I3897">
        <v>782.16</v>
      </c>
      <c r="J3897" t="s">
        <v>47</v>
      </c>
      <c r="K3897">
        <v>4500</v>
      </c>
      <c r="L3897">
        <v>2800</v>
      </c>
      <c r="M3897" t="s">
        <v>38</v>
      </c>
    </row>
    <row r="3898" spans="1:13" x14ac:dyDescent="0.4">
      <c r="A3898">
        <v>103897</v>
      </c>
      <c r="B3898" s="1">
        <v>45709.980555555558</v>
      </c>
      <c r="C3898" t="s">
        <v>34</v>
      </c>
      <c r="D3898" t="s">
        <v>46</v>
      </c>
      <c r="E3898" t="s">
        <v>15</v>
      </c>
      <c r="F3898" t="s">
        <v>37</v>
      </c>
      <c r="G3898">
        <v>79</v>
      </c>
      <c r="H3898">
        <v>1054</v>
      </c>
      <c r="I3898">
        <v>935.46</v>
      </c>
      <c r="J3898" t="s">
        <v>53</v>
      </c>
      <c r="K3898">
        <v>15000</v>
      </c>
      <c r="L3898">
        <v>9500</v>
      </c>
      <c r="M3898" t="s">
        <v>38</v>
      </c>
    </row>
    <row r="3899" spans="1:13" x14ac:dyDescent="0.4">
      <c r="A3899">
        <v>103898</v>
      </c>
      <c r="B3899" s="1">
        <v>45759.500694444447</v>
      </c>
      <c r="C3899" t="s">
        <v>42</v>
      </c>
      <c r="D3899" t="s">
        <v>46</v>
      </c>
      <c r="E3899" t="s">
        <v>29</v>
      </c>
      <c r="F3899" t="s">
        <v>32</v>
      </c>
      <c r="G3899">
        <v>22</v>
      </c>
      <c r="H3899">
        <v>601</v>
      </c>
      <c r="I3899">
        <v>806.68</v>
      </c>
      <c r="J3899" t="s">
        <v>53</v>
      </c>
      <c r="K3899">
        <v>15000</v>
      </c>
      <c r="L3899">
        <v>9500</v>
      </c>
      <c r="M3899" t="s">
        <v>33</v>
      </c>
    </row>
    <row r="3900" spans="1:13" x14ac:dyDescent="0.4">
      <c r="A3900">
        <v>103899</v>
      </c>
      <c r="B3900" s="1">
        <v>45873.411805555559</v>
      </c>
      <c r="C3900" t="s">
        <v>50</v>
      </c>
      <c r="D3900" t="s">
        <v>46</v>
      </c>
      <c r="E3900" t="s">
        <v>29</v>
      </c>
      <c r="F3900" t="s">
        <v>20</v>
      </c>
      <c r="G3900">
        <v>99</v>
      </c>
      <c r="H3900">
        <v>873</v>
      </c>
      <c r="I3900">
        <v>969.93</v>
      </c>
      <c r="J3900" t="s">
        <v>47</v>
      </c>
      <c r="K3900">
        <v>4500</v>
      </c>
      <c r="L3900">
        <v>2800</v>
      </c>
      <c r="M3900" t="s">
        <v>22</v>
      </c>
    </row>
    <row r="3901" spans="1:13" x14ac:dyDescent="0.4">
      <c r="A3901">
        <v>103900</v>
      </c>
      <c r="B3901" s="1">
        <v>45845.523611111108</v>
      </c>
      <c r="C3901" t="s">
        <v>23</v>
      </c>
      <c r="D3901" t="s">
        <v>14</v>
      </c>
      <c r="E3901" t="s">
        <v>29</v>
      </c>
      <c r="F3901" t="s">
        <v>32</v>
      </c>
      <c r="G3901">
        <v>1</v>
      </c>
      <c r="H3901">
        <v>976</v>
      </c>
      <c r="I3901">
        <v>452.98</v>
      </c>
      <c r="J3901" t="s">
        <v>21</v>
      </c>
      <c r="K3901">
        <v>6500</v>
      </c>
      <c r="L3901">
        <v>4200</v>
      </c>
      <c r="M3901" t="s">
        <v>33</v>
      </c>
    </row>
    <row r="3902" spans="1:13" x14ac:dyDescent="0.4">
      <c r="A3902">
        <v>103901</v>
      </c>
      <c r="B3902" s="1">
        <v>45714.02847222222</v>
      </c>
      <c r="C3902" t="s">
        <v>45</v>
      </c>
      <c r="D3902" t="s">
        <v>46</v>
      </c>
      <c r="E3902" t="s">
        <v>15</v>
      </c>
      <c r="F3902" t="s">
        <v>20</v>
      </c>
      <c r="G3902">
        <v>78</v>
      </c>
      <c r="H3902">
        <v>942</v>
      </c>
      <c r="I3902">
        <v>421.02</v>
      </c>
      <c r="J3902" t="s">
        <v>47</v>
      </c>
      <c r="K3902">
        <v>4500</v>
      </c>
      <c r="L3902">
        <v>2800</v>
      </c>
      <c r="M3902" t="s">
        <v>22</v>
      </c>
    </row>
    <row r="3903" spans="1:13" x14ac:dyDescent="0.4">
      <c r="A3903">
        <v>103902</v>
      </c>
      <c r="B3903" s="1">
        <v>45704.714583333334</v>
      </c>
      <c r="C3903" t="s">
        <v>23</v>
      </c>
      <c r="D3903" t="s">
        <v>14</v>
      </c>
      <c r="E3903" t="s">
        <v>29</v>
      </c>
      <c r="F3903" t="s">
        <v>32</v>
      </c>
      <c r="G3903">
        <v>57</v>
      </c>
      <c r="H3903">
        <v>316</v>
      </c>
      <c r="I3903">
        <v>1730.74</v>
      </c>
      <c r="J3903" t="s">
        <v>17</v>
      </c>
      <c r="K3903">
        <v>3200</v>
      </c>
      <c r="L3903">
        <v>2000</v>
      </c>
      <c r="M3903" t="s">
        <v>33</v>
      </c>
    </row>
    <row r="3904" spans="1:13" x14ac:dyDescent="0.4">
      <c r="A3904">
        <v>103903</v>
      </c>
      <c r="B3904" s="1">
        <v>45816.646527777775</v>
      </c>
      <c r="C3904" t="s">
        <v>34</v>
      </c>
      <c r="D3904" t="s">
        <v>14</v>
      </c>
      <c r="E3904" t="s">
        <v>31</v>
      </c>
      <c r="F3904" t="s">
        <v>20</v>
      </c>
      <c r="G3904">
        <v>45</v>
      </c>
      <c r="H3904">
        <v>1197</v>
      </c>
      <c r="I3904">
        <v>811.5</v>
      </c>
      <c r="J3904" t="s">
        <v>21</v>
      </c>
      <c r="K3904">
        <v>6500</v>
      </c>
      <c r="L3904">
        <v>4200</v>
      </c>
      <c r="M3904" t="s">
        <v>22</v>
      </c>
    </row>
    <row r="3905" spans="1:13" x14ac:dyDescent="0.4">
      <c r="A3905">
        <v>103904</v>
      </c>
      <c r="B3905" s="1">
        <v>45831.240972222222</v>
      </c>
      <c r="C3905" t="s">
        <v>50</v>
      </c>
      <c r="D3905" t="s">
        <v>46</v>
      </c>
      <c r="E3905" t="s">
        <v>29</v>
      </c>
      <c r="F3905" t="s">
        <v>16</v>
      </c>
      <c r="G3905">
        <v>16</v>
      </c>
      <c r="H3905">
        <v>324</v>
      </c>
      <c r="I3905">
        <v>751.56</v>
      </c>
      <c r="J3905" t="s">
        <v>47</v>
      </c>
      <c r="K3905">
        <v>4500</v>
      </c>
      <c r="L3905">
        <v>2800</v>
      </c>
      <c r="M3905" t="s">
        <v>18</v>
      </c>
    </row>
    <row r="3906" spans="1:13" x14ac:dyDescent="0.4">
      <c r="A3906">
        <v>103905</v>
      </c>
      <c r="B3906" s="1">
        <v>45899.061111111114</v>
      </c>
      <c r="C3906" t="s">
        <v>23</v>
      </c>
      <c r="D3906" t="s">
        <v>55</v>
      </c>
      <c r="E3906" t="s">
        <v>29</v>
      </c>
      <c r="F3906" t="s">
        <v>20</v>
      </c>
      <c r="G3906">
        <v>32</v>
      </c>
      <c r="H3906">
        <v>718</v>
      </c>
      <c r="I3906">
        <v>914.19</v>
      </c>
      <c r="J3906" t="s">
        <v>58</v>
      </c>
      <c r="K3906">
        <v>1200</v>
      </c>
      <c r="L3906">
        <v>800</v>
      </c>
      <c r="M3906" t="s">
        <v>22</v>
      </c>
    </row>
    <row r="3907" spans="1:13" x14ac:dyDescent="0.4">
      <c r="A3907">
        <v>103906</v>
      </c>
      <c r="B3907" s="1">
        <v>45939.385416666664</v>
      </c>
      <c r="C3907" t="s">
        <v>13</v>
      </c>
      <c r="D3907" t="s">
        <v>46</v>
      </c>
      <c r="E3907" t="s">
        <v>29</v>
      </c>
      <c r="F3907" t="s">
        <v>37</v>
      </c>
      <c r="G3907">
        <v>17</v>
      </c>
      <c r="H3907">
        <v>321</v>
      </c>
      <c r="I3907">
        <v>871.54</v>
      </c>
      <c r="J3907" t="s">
        <v>53</v>
      </c>
      <c r="K3907">
        <v>15000</v>
      </c>
      <c r="L3907">
        <v>9500</v>
      </c>
      <c r="M3907" t="s">
        <v>38</v>
      </c>
    </row>
    <row r="3908" spans="1:13" x14ac:dyDescent="0.4">
      <c r="A3908">
        <v>103907</v>
      </c>
      <c r="B3908" s="1">
        <v>45898.07708333333</v>
      </c>
      <c r="C3908" t="s">
        <v>34</v>
      </c>
      <c r="D3908" t="s">
        <v>43</v>
      </c>
      <c r="E3908" t="s">
        <v>15</v>
      </c>
      <c r="F3908" t="s">
        <v>16</v>
      </c>
      <c r="G3908">
        <v>50</v>
      </c>
      <c r="H3908">
        <v>1132</v>
      </c>
      <c r="I3908">
        <v>1000.24</v>
      </c>
      <c r="J3908" t="s">
        <v>44</v>
      </c>
      <c r="K3908">
        <v>4500</v>
      </c>
      <c r="L3908">
        <v>2500</v>
      </c>
      <c r="M3908" t="s">
        <v>18</v>
      </c>
    </row>
    <row r="3909" spans="1:13" x14ac:dyDescent="0.4">
      <c r="A3909">
        <v>103908</v>
      </c>
      <c r="B3909" s="1">
        <v>45662.099305555559</v>
      </c>
      <c r="C3909" t="s">
        <v>34</v>
      </c>
      <c r="D3909" t="s">
        <v>14</v>
      </c>
      <c r="E3909" t="s">
        <v>29</v>
      </c>
      <c r="F3909" t="s">
        <v>20</v>
      </c>
      <c r="G3909">
        <v>97</v>
      </c>
      <c r="H3909">
        <v>532</v>
      </c>
      <c r="I3909">
        <v>1073.97</v>
      </c>
      <c r="J3909" t="s">
        <v>17</v>
      </c>
      <c r="K3909">
        <v>3200</v>
      </c>
      <c r="L3909">
        <v>2000</v>
      </c>
      <c r="M3909" t="s">
        <v>22</v>
      </c>
    </row>
    <row r="3910" spans="1:13" x14ac:dyDescent="0.4">
      <c r="A3910">
        <v>103909</v>
      </c>
      <c r="B3910" s="1">
        <v>45741.756249999999</v>
      </c>
      <c r="C3910" t="s">
        <v>13</v>
      </c>
      <c r="D3910" t="s">
        <v>55</v>
      </c>
      <c r="E3910" t="s">
        <v>29</v>
      </c>
      <c r="F3910" t="s">
        <v>20</v>
      </c>
      <c r="G3910">
        <v>57</v>
      </c>
      <c r="H3910">
        <v>699</v>
      </c>
      <c r="I3910">
        <v>1068.42</v>
      </c>
      <c r="J3910" t="s">
        <v>58</v>
      </c>
      <c r="K3910">
        <v>1200</v>
      </c>
      <c r="L3910">
        <v>800</v>
      </c>
      <c r="M3910" t="s">
        <v>22</v>
      </c>
    </row>
    <row r="3911" spans="1:13" x14ac:dyDescent="0.4">
      <c r="A3911">
        <v>103910</v>
      </c>
      <c r="B3911" s="1">
        <v>45965.132638888892</v>
      </c>
      <c r="C3911" t="s">
        <v>19</v>
      </c>
      <c r="D3911" t="s">
        <v>14</v>
      </c>
      <c r="E3911" t="s">
        <v>15</v>
      </c>
      <c r="F3911" t="s">
        <v>16</v>
      </c>
      <c r="G3911">
        <v>39</v>
      </c>
      <c r="H3911">
        <v>577</v>
      </c>
      <c r="I3911">
        <v>3118.99</v>
      </c>
      <c r="J3911" t="s">
        <v>21</v>
      </c>
      <c r="K3911">
        <v>6500</v>
      </c>
      <c r="L3911">
        <v>4200</v>
      </c>
      <c r="M3911" t="s">
        <v>18</v>
      </c>
    </row>
    <row r="3912" spans="1:13" x14ac:dyDescent="0.4">
      <c r="A3912">
        <v>103911</v>
      </c>
      <c r="B3912" s="1">
        <v>46018.36041666667</v>
      </c>
      <c r="C3912" t="s">
        <v>42</v>
      </c>
      <c r="D3912" t="s">
        <v>24</v>
      </c>
      <c r="E3912" t="s">
        <v>31</v>
      </c>
      <c r="F3912" t="s">
        <v>37</v>
      </c>
      <c r="G3912">
        <v>66</v>
      </c>
      <c r="H3912">
        <v>633</v>
      </c>
      <c r="I3912">
        <v>560.82000000000005</v>
      </c>
      <c r="J3912" t="s">
        <v>59</v>
      </c>
      <c r="K3912">
        <v>3500</v>
      </c>
      <c r="L3912">
        <v>2200</v>
      </c>
      <c r="M3912" t="s">
        <v>38</v>
      </c>
    </row>
    <row r="3913" spans="1:13" x14ac:dyDescent="0.4">
      <c r="A3913">
        <v>103912</v>
      </c>
      <c r="B3913" s="1">
        <v>45905.45208333333</v>
      </c>
      <c r="C3913" t="s">
        <v>23</v>
      </c>
      <c r="D3913" t="s">
        <v>35</v>
      </c>
      <c r="E3913" t="s">
        <v>29</v>
      </c>
      <c r="F3913" t="s">
        <v>16</v>
      </c>
      <c r="G3913">
        <v>69</v>
      </c>
      <c r="H3913">
        <v>1058</v>
      </c>
      <c r="I3913">
        <v>1209.49</v>
      </c>
      <c r="J3913" t="s">
        <v>49</v>
      </c>
      <c r="K3913">
        <v>8500</v>
      </c>
      <c r="L3913">
        <v>5500</v>
      </c>
      <c r="M3913" t="s">
        <v>18</v>
      </c>
    </row>
    <row r="3914" spans="1:13" x14ac:dyDescent="0.4">
      <c r="A3914">
        <v>103913</v>
      </c>
      <c r="B3914" s="1">
        <v>45711.736111111109</v>
      </c>
      <c r="C3914" t="s">
        <v>45</v>
      </c>
      <c r="D3914" t="s">
        <v>43</v>
      </c>
      <c r="E3914" t="s">
        <v>15</v>
      </c>
      <c r="F3914" t="s">
        <v>37</v>
      </c>
      <c r="G3914">
        <v>89</v>
      </c>
      <c r="H3914">
        <v>949</v>
      </c>
      <c r="I3914">
        <v>595.6</v>
      </c>
      <c r="J3914" t="s">
        <v>61</v>
      </c>
      <c r="K3914">
        <v>2800</v>
      </c>
      <c r="L3914">
        <v>1500</v>
      </c>
      <c r="M3914" t="s">
        <v>38</v>
      </c>
    </row>
    <row r="3915" spans="1:13" x14ac:dyDescent="0.4">
      <c r="A3915">
        <v>103914</v>
      </c>
      <c r="B3915" s="1">
        <v>45818.709722222222</v>
      </c>
      <c r="C3915" t="s">
        <v>42</v>
      </c>
      <c r="D3915" t="s">
        <v>55</v>
      </c>
      <c r="E3915" t="s">
        <v>15</v>
      </c>
      <c r="F3915" t="s">
        <v>16</v>
      </c>
      <c r="G3915">
        <v>48</v>
      </c>
      <c r="H3915">
        <v>533</v>
      </c>
      <c r="I3915">
        <v>1890.07</v>
      </c>
      <c r="J3915" t="s">
        <v>58</v>
      </c>
      <c r="K3915">
        <v>1200</v>
      </c>
      <c r="L3915">
        <v>800</v>
      </c>
      <c r="M3915" t="s">
        <v>18</v>
      </c>
    </row>
    <row r="3916" spans="1:13" x14ac:dyDescent="0.4">
      <c r="A3916">
        <v>103915</v>
      </c>
      <c r="B3916" s="1">
        <v>45883.620833333334</v>
      </c>
      <c r="C3916" t="s">
        <v>34</v>
      </c>
      <c r="D3916" t="s">
        <v>24</v>
      </c>
      <c r="E3916" t="s">
        <v>29</v>
      </c>
      <c r="F3916" t="s">
        <v>37</v>
      </c>
      <c r="G3916">
        <v>48</v>
      </c>
      <c r="H3916">
        <v>462</v>
      </c>
      <c r="I3916">
        <v>985.71</v>
      </c>
      <c r="J3916" t="s">
        <v>26</v>
      </c>
      <c r="K3916">
        <v>45000</v>
      </c>
      <c r="L3916">
        <v>32000</v>
      </c>
      <c r="M3916" t="s">
        <v>38</v>
      </c>
    </row>
    <row r="3917" spans="1:13" x14ac:dyDescent="0.4">
      <c r="A3917">
        <v>103916</v>
      </c>
      <c r="B3917" s="1">
        <v>45672.560416666667</v>
      </c>
      <c r="C3917" t="s">
        <v>39</v>
      </c>
      <c r="D3917" t="s">
        <v>55</v>
      </c>
      <c r="E3917" t="s">
        <v>15</v>
      </c>
      <c r="F3917" t="s">
        <v>20</v>
      </c>
      <c r="G3917">
        <v>37</v>
      </c>
      <c r="H3917">
        <v>366</v>
      </c>
      <c r="I3917">
        <v>639.88</v>
      </c>
      <c r="J3917" t="s">
        <v>57</v>
      </c>
      <c r="K3917">
        <v>600</v>
      </c>
      <c r="L3917">
        <v>350</v>
      </c>
      <c r="M3917" t="s">
        <v>22</v>
      </c>
    </row>
    <row r="3918" spans="1:13" x14ac:dyDescent="0.4">
      <c r="A3918">
        <v>103917</v>
      </c>
      <c r="B3918" s="1">
        <v>45881.520833333336</v>
      </c>
      <c r="C3918" t="s">
        <v>39</v>
      </c>
      <c r="D3918" t="s">
        <v>43</v>
      </c>
      <c r="E3918" t="s">
        <v>29</v>
      </c>
      <c r="F3918" t="s">
        <v>25</v>
      </c>
      <c r="G3918">
        <v>73</v>
      </c>
      <c r="H3918">
        <v>1138</v>
      </c>
      <c r="I3918">
        <v>617.79999999999995</v>
      </c>
      <c r="J3918" t="s">
        <v>61</v>
      </c>
      <c r="K3918">
        <v>2800</v>
      </c>
      <c r="L3918">
        <v>1500</v>
      </c>
      <c r="M3918" t="s">
        <v>27</v>
      </c>
    </row>
    <row r="3919" spans="1:13" x14ac:dyDescent="0.4">
      <c r="A3919">
        <v>103918</v>
      </c>
      <c r="B3919" s="1">
        <v>45718.902083333334</v>
      </c>
      <c r="C3919" t="s">
        <v>13</v>
      </c>
      <c r="D3919" t="s">
        <v>40</v>
      </c>
      <c r="E3919" t="s">
        <v>31</v>
      </c>
      <c r="F3919" t="s">
        <v>25</v>
      </c>
      <c r="G3919">
        <v>85</v>
      </c>
      <c r="H3919">
        <v>616</v>
      </c>
      <c r="I3919">
        <v>1225.92</v>
      </c>
      <c r="J3919" t="s">
        <v>52</v>
      </c>
      <c r="K3919">
        <v>1500</v>
      </c>
      <c r="L3919">
        <v>800</v>
      </c>
      <c r="M3919" t="s">
        <v>27</v>
      </c>
    </row>
    <row r="3920" spans="1:13" x14ac:dyDescent="0.4">
      <c r="A3920">
        <v>103919</v>
      </c>
      <c r="B3920" s="1">
        <v>45779.551388888889</v>
      </c>
      <c r="C3920" t="s">
        <v>50</v>
      </c>
      <c r="D3920" t="s">
        <v>55</v>
      </c>
      <c r="E3920" t="s">
        <v>29</v>
      </c>
      <c r="F3920" t="s">
        <v>16</v>
      </c>
      <c r="G3920">
        <v>67</v>
      </c>
      <c r="H3920">
        <v>693</v>
      </c>
      <c r="I3920">
        <v>526.62</v>
      </c>
      <c r="J3920" t="s">
        <v>56</v>
      </c>
      <c r="K3920">
        <v>850</v>
      </c>
      <c r="L3920">
        <v>550</v>
      </c>
      <c r="M3920" t="s">
        <v>18</v>
      </c>
    </row>
    <row r="3921" spans="1:13" x14ac:dyDescent="0.4">
      <c r="A3921">
        <v>103920</v>
      </c>
      <c r="B3921" s="1">
        <v>45934.868750000001</v>
      </c>
      <c r="C3921" t="s">
        <v>42</v>
      </c>
      <c r="D3921" t="s">
        <v>14</v>
      </c>
      <c r="E3921" t="s">
        <v>29</v>
      </c>
      <c r="F3921" t="s">
        <v>32</v>
      </c>
      <c r="G3921">
        <v>45</v>
      </c>
      <c r="H3921">
        <v>813</v>
      </c>
      <c r="I3921">
        <v>2627.25</v>
      </c>
      <c r="J3921" t="s">
        <v>21</v>
      </c>
      <c r="K3921">
        <v>6500</v>
      </c>
      <c r="L3921">
        <v>4200</v>
      </c>
      <c r="M3921" t="s">
        <v>33</v>
      </c>
    </row>
    <row r="3922" spans="1:13" x14ac:dyDescent="0.4">
      <c r="A3922">
        <v>103921</v>
      </c>
      <c r="B3922" s="1">
        <v>45703.84652777778</v>
      </c>
      <c r="C3922" t="s">
        <v>34</v>
      </c>
      <c r="D3922" t="s">
        <v>24</v>
      </c>
      <c r="E3922" t="s">
        <v>29</v>
      </c>
      <c r="F3922" t="s">
        <v>37</v>
      </c>
      <c r="G3922">
        <v>97</v>
      </c>
      <c r="H3922">
        <v>310</v>
      </c>
      <c r="I3922">
        <v>680.32</v>
      </c>
      <c r="J3922" t="s">
        <v>26</v>
      </c>
      <c r="K3922">
        <v>45000</v>
      </c>
      <c r="L3922">
        <v>32000</v>
      </c>
      <c r="M3922" t="s">
        <v>38</v>
      </c>
    </row>
    <row r="3923" spans="1:13" x14ac:dyDescent="0.4">
      <c r="A3923">
        <v>103922</v>
      </c>
      <c r="B3923" s="1">
        <v>45951.286805555559</v>
      </c>
      <c r="C3923" t="s">
        <v>19</v>
      </c>
      <c r="D3923" t="s">
        <v>55</v>
      </c>
      <c r="E3923" t="s">
        <v>29</v>
      </c>
      <c r="F3923" t="s">
        <v>32</v>
      </c>
      <c r="G3923">
        <v>38</v>
      </c>
      <c r="H3923">
        <v>835</v>
      </c>
      <c r="I3923">
        <v>470.26</v>
      </c>
      <c r="J3923" t="s">
        <v>58</v>
      </c>
      <c r="K3923">
        <v>1200</v>
      </c>
      <c r="L3923">
        <v>800</v>
      </c>
      <c r="M3923" t="s">
        <v>33</v>
      </c>
    </row>
    <row r="3924" spans="1:13" x14ac:dyDescent="0.4">
      <c r="A3924">
        <v>103923</v>
      </c>
      <c r="B3924" s="1">
        <v>45719.368750000001</v>
      </c>
      <c r="C3924" t="s">
        <v>13</v>
      </c>
      <c r="D3924" t="s">
        <v>28</v>
      </c>
      <c r="E3924" t="s">
        <v>29</v>
      </c>
      <c r="F3924" t="s">
        <v>32</v>
      </c>
      <c r="G3924">
        <v>25</v>
      </c>
      <c r="H3924">
        <v>501</v>
      </c>
      <c r="I3924">
        <v>246.49</v>
      </c>
      <c r="J3924" t="s">
        <v>30</v>
      </c>
      <c r="K3924">
        <v>450</v>
      </c>
      <c r="L3924">
        <v>200</v>
      </c>
      <c r="M3924" t="s">
        <v>33</v>
      </c>
    </row>
    <row r="3925" spans="1:13" x14ac:dyDescent="0.4">
      <c r="A3925">
        <v>103924</v>
      </c>
      <c r="B3925" s="1">
        <v>45743.678472222222</v>
      </c>
      <c r="C3925" t="s">
        <v>48</v>
      </c>
      <c r="D3925" t="s">
        <v>14</v>
      </c>
      <c r="E3925" t="s">
        <v>15</v>
      </c>
      <c r="F3925" t="s">
        <v>20</v>
      </c>
      <c r="G3925">
        <v>61</v>
      </c>
      <c r="H3925">
        <v>475</v>
      </c>
      <c r="I3925">
        <v>738.38</v>
      </c>
      <c r="J3925" t="s">
        <v>17</v>
      </c>
      <c r="K3925">
        <v>3200</v>
      </c>
      <c r="L3925">
        <v>2000</v>
      </c>
      <c r="M3925" t="s">
        <v>22</v>
      </c>
    </row>
    <row r="3926" spans="1:13" x14ac:dyDescent="0.4">
      <c r="A3926">
        <v>103925</v>
      </c>
      <c r="B3926" s="1">
        <v>45867.179166666669</v>
      </c>
      <c r="C3926" t="s">
        <v>13</v>
      </c>
      <c r="D3926" t="s">
        <v>24</v>
      </c>
      <c r="E3926" t="s">
        <v>29</v>
      </c>
      <c r="F3926" t="s">
        <v>16</v>
      </c>
      <c r="G3926">
        <v>75</v>
      </c>
      <c r="H3926">
        <v>926</v>
      </c>
      <c r="I3926">
        <v>411.58</v>
      </c>
      <c r="J3926" t="s">
        <v>26</v>
      </c>
      <c r="K3926">
        <v>45000</v>
      </c>
      <c r="L3926">
        <v>32000</v>
      </c>
      <c r="M3926" t="s">
        <v>18</v>
      </c>
    </row>
    <row r="3927" spans="1:13" x14ac:dyDescent="0.4">
      <c r="A3927">
        <v>103926</v>
      </c>
      <c r="B3927" s="1">
        <v>45735.199305555558</v>
      </c>
      <c r="C3927" t="s">
        <v>23</v>
      </c>
      <c r="D3927" t="s">
        <v>46</v>
      </c>
      <c r="E3927" t="s">
        <v>29</v>
      </c>
      <c r="F3927" t="s">
        <v>25</v>
      </c>
      <c r="G3927">
        <v>93</v>
      </c>
      <c r="H3927">
        <v>864</v>
      </c>
      <c r="I3927">
        <v>727.09</v>
      </c>
      <c r="J3927" t="s">
        <v>47</v>
      </c>
      <c r="K3927">
        <v>4500</v>
      </c>
      <c r="L3927">
        <v>2800</v>
      </c>
      <c r="M3927" t="s">
        <v>27</v>
      </c>
    </row>
    <row r="3928" spans="1:13" x14ac:dyDescent="0.4">
      <c r="A3928">
        <v>103927</v>
      </c>
      <c r="B3928" s="1">
        <v>45859.866666666669</v>
      </c>
      <c r="C3928" t="s">
        <v>50</v>
      </c>
      <c r="D3928" t="s">
        <v>35</v>
      </c>
      <c r="E3928" t="s">
        <v>15</v>
      </c>
      <c r="F3928" t="s">
        <v>20</v>
      </c>
      <c r="G3928">
        <v>49</v>
      </c>
      <c r="H3928">
        <v>473</v>
      </c>
      <c r="I3928">
        <v>751.9</v>
      </c>
      <c r="J3928" t="s">
        <v>36</v>
      </c>
      <c r="K3928">
        <v>12000</v>
      </c>
      <c r="L3928">
        <v>8000</v>
      </c>
      <c r="M3928" t="s">
        <v>22</v>
      </c>
    </row>
    <row r="3929" spans="1:13" x14ac:dyDescent="0.4">
      <c r="A3929">
        <v>103928</v>
      </c>
      <c r="B3929" s="1">
        <v>45959.353472222225</v>
      </c>
      <c r="C3929" t="s">
        <v>34</v>
      </c>
      <c r="D3929" t="s">
        <v>28</v>
      </c>
      <c r="E3929" t="s">
        <v>29</v>
      </c>
      <c r="F3929" t="s">
        <v>16</v>
      </c>
      <c r="G3929">
        <v>6</v>
      </c>
      <c r="H3929">
        <v>978</v>
      </c>
      <c r="I3929">
        <v>215.56</v>
      </c>
      <c r="J3929" t="s">
        <v>30</v>
      </c>
      <c r="K3929">
        <v>450</v>
      </c>
      <c r="L3929">
        <v>200</v>
      </c>
      <c r="M3929" t="s">
        <v>18</v>
      </c>
    </row>
    <row r="3930" spans="1:13" x14ac:dyDescent="0.4">
      <c r="A3930">
        <v>103929</v>
      </c>
      <c r="B3930" s="1">
        <v>45880.443749999999</v>
      </c>
      <c r="C3930" t="s">
        <v>50</v>
      </c>
      <c r="D3930" t="s">
        <v>55</v>
      </c>
      <c r="E3930" t="s">
        <v>29</v>
      </c>
      <c r="F3930" t="s">
        <v>25</v>
      </c>
      <c r="G3930">
        <v>38</v>
      </c>
      <c r="H3930">
        <v>1133</v>
      </c>
      <c r="I3930">
        <v>656.01</v>
      </c>
      <c r="J3930" t="s">
        <v>57</v>
      </c>
      <c r="K3930">
        <v>600</v>
      </c>
      <c r="L3930">
        <v>350</v>
      </c>
      <c r="M3930" t="s">
        <v>27</v>
      </c>
    </row>
    <row r="3931" spans="1:13" x14ac:dyDescent="0.4">
      <c r="A3931">
        <v>103930</v>
      </c>
      <c r="B3931" s="1">
        <v>45879.213888888888</v>
      </c>
      <c r="C3931" t="s">
        <v>45</v>
      </c>
      <c r="D3931" t="s">
        <v>43</v>
      </c>
      <c r="E3931" t="s">
        <v>15</v>
      </c>
      <c r="F3931" t="s">
        <v>37</v>
      </c>
      <c r="G3931">
        <v>66</v>
      </c>
      <c r="H3931">
        <v>784</v>
      </c>
      <c r="I3931">
        <v>256.49</v>
      </c>
      <c r="J3931" t="s">
        <v>44</v>
      </c>
      <c r="K3931">
        <v>4500</v>
      </c>
      <c r="L3931">
        <v>2500</v>
      </c>
      <c r="M3931" t="s">
        <v>38</v>
      </c>
    </row>
    <row r="3932" spans="1:13" x14ac:dyDescent="0.4">
      <c r="A3932">
        <v>103931</v>
      </c>
      <c r="B3932" s="1">
        <v>45660.658333333333</v>
      </c>
      <c r="C3932" t="s">
        <v>48</v>
      </c>
      <c r="D3932" t="s">
        <v>46</v>
      </c>
      <c r="E3932" t="s">
        <v>29</v>
      </c>
      <c r="F3932" t="s">
        <v>16</v>
      </c>
      <c r="G3932">
        <v>18</v>
      </c>
      <c r="H3932">
        <v>1043</v>
      </c>
      <c r="I3932">
        <v>658.12</v>
      </c>
      <c r="J3932" t="s">
        <v>47</v>
      </c>
      <c r="K3932">
        <v>4500</v>
      </c>
      <c r="L3932">
        <v>2800</v>
      </c>
      <c r="M3932" t="s">
        <v>18</v>
      </c>
    </row>
    <row r="3933" spans="1:13" x14ac:dyDescent="0.4">
      <c r="A3933">
        <v>103932</v>
      </c>
      <c r="B3933" s="1">
        <v>45663.299305555556</v>
      </c>
      <c r="C3933" t="s">
        <v>45</v>
      </c>
      <c r="D3933" t="s">
        <v>24</v>
      </c>
      <c r="E3933" t="s">
        <v>31</v>
      </c>
      <c r="F3933" t="s">
        <v>25</v>
      </c>
      <c r="G3933">
        <v>73</v>
      </c>
      <c r="H3933">
        <v>347</v>
      </c>
      <c r="I3933">
        <v>993.4</v>
      </c>
      <c r="J3933" t="s">
        <v>59</v>
      </c>
      <c r="K3933">
        <v>3500</v>
      </c>
      <c r="L3933">
        <v>2200</v>
      </c>
      <c r="M3933" t="s">
        <v>27</v>
      </c>
    </row>
    <row r="3934" spans="1:13" x14ac:dyDescent="0.4">
      <c r="A3934">
        <v>103933</v>
      </c>
      <c r="B3934" s="1">
        <v>45750.544444444444</v>
      </c>
      <c r="C3934" t="s">
        <v>48</v>
      </c>
      <c r="D3934" t="s">
        <v>35</v>
      </c>
      <c r="E3934" t="s">
        <v>29</v>
      </c>
      <c r="F3934" t="s">
        <v>25</v>
      </c>
      <c r="G3934">
        <v>56</v>
      </c>
      <c r="H3934">
        <v>358</v>
      </c>
      <c r="I3934">
        <v>648.51</v>
      </c>
      <c r="J3934" t="s">
        <v>49</v>
      </c>
      <c r="K3934">
        <v>8500</v>
      </c>
      <c r="L3934">
        <v>5500</v>
      </c>
      <c r="M3934" t="s">
        <v>27</v>
      </c>
    </row>
    <row r="3935" spans="1:13" x14ac:dyDescent="0.4">
      <c r="A3935">
        <v>103934</v>
      </c>
      <c r="B3935" s="1">
        <v>45665.998611111114</v>
      </c>
      <c r="C3935" t="s">
        <v>39</v>
      </c>
      <c r="D3935" t="s">
        <v>14</v>
      </c>
      <c r="E3935" t="s">
        <v>15</v>
      </c>
      <c r="F3935" t="s">
        <v>16</v>
      </c>
      <c r="G3935">
        <v>28</v>
      </c>
      <c r="H3935">
        <v>456</v>
      </c>
      <c r="I3935">
        <v>812.46</v>
      </c>
      <c r="J3935" t="s">
        <v>17</v>
      </c>
      <c r="K3935">
        <v>3200</v>
      </c>
      <c r="L3935">
        <v>2000</v>
      </c>
      <c r="M3935" t="s">
        <v>18</v>
      </c>
    </row>
    <row r="3936" spans="1:13" x14ac:dyDescent="0.4">
      <c r="A3936">
        <v>103935</v>
      </c>
      <c r="B3936" s="1">
        <v>45892.234027777777</v>
      </c>
      <c r="C3936" t="s">
        <v>34</v>
      </c>
      <c r="D3936" t="s">
        <v>24</v>
      </c>
      <c r="E3936" t="s">
        <v>15</v>
      </c>
      <c r="F3936" t="s">
        <v>16</v>
      </c>
      <c r="G3936">
        <v>48</v>
      </c>
      <c r="H3936">
        <v>742</v>
      </c>
      <c r="I3936">
        <v>1227.6400000000001</v>
      </c>
      <c r="J3936" t="s">
        <v>59</v>
      </c>
      <c r="K3936">
        <v>3500</v>
      </c>
      <c r="L3936">
        <v>2200</v>
      </c>
      <c r="M3936" t="s">
        <v>18</v>
      </c>
    </row>
    <row r="3937" spans="1:13" x14ac:dyDescent="0.4">
      <c r="A3937">
        <v>103936</v>
      </c>
      <c r="B3937" s="1">
        <v>45765.239583333336</v>
      </c>
      <c r="C3937" t="s">
        <v>13</v>
      </c>
      <c r="D3937" t="s">
        <v>46</v>
      </c>
      <c r="E3937" t="s">
        <v>15</v>
      </c>
      <c r="F3937" t="s">
        <v>20</v>
      </c>
      <c r="G3937">
        <v>70</v>
      </c>
      <c r="H3937">
        <v>1106</v>
      </c>
      <c r="I3937">
        <v>1006.9</v>
      </c>
      <c r="J3937" t="s">
        <v>53</v>
      </c>
      <c r="K3937">
        <v>15000</v>
      </c>
      <c r="L3937">
        <v>9500</v>
      </c>
      <c r="M3937" t="s">
        <v>22</v>
      </c>
    </row>
    <row r="3938" spans="1:13" x14ac:dyDescent="0.4">
      <c r="A3938">
        <v>103937</v>
      </c>
      <c r="B3938" s="1">
        <v>45818.56527777778</v>
      </c>
      <c r="C3938" t="s">
        <v>19</v>
      </c>
      <c r="D3938" t="s">
        <v>14</v>
      </c>
      <c r="E3938" t="s">
        <v>15</v>
      </c>
      <c r="F3938" t="s">
        <v>25</v>
      </c>
      <c r="G3938">
        <v>5</v>
      </c>
      <c r="H3938">
        <v>449</v>
      </c>
      <c r="I3938">
        <v>785.22</v>
      </c>
      <c r="J3938" t="s">
        <v>21</v>
      </c>
      <c r="K3938">
        <v>6500</v>
      </c>
      <c r="L3938">
        <v>4200</v>
      </c>
      <c r="M3938" t="s">
        <v>27</v>
      </c>
    </row>
    <row r="3939" spans="1:13" x14ac:dyDescent="0.4">
      <c r="A3939">
        <v>103938</v>
      </c>
      <c r="B3939" s="1">
        <v>45866.310416666667</v>
      </c>
      <c r="C3939" t="s">
        <v>45</v>
      </c>
      <c r="D3939" t="s">
        <v>14</v>
      </c>
      <c r="E3939" t="s">
        <v>31</v>
      </c>
      <c r="F3939" t="s">
        <v>25</v>
      </c>
      <c r="G3939">
        <v>77</v>
      </c>
      <c r="H3939">
        <v>565</v>
      </c>
      <c r="I3939">
        <v>1074.1400000000001</v>
      </c>
      <c r="J3939" t="s">
        <v>21</v>
      </c>
      <c r="K3939">
        <v>6500</v>
      </c>
      <c r="L3939">
        <v>4200</v>
      </c>
      <c r="M3939" t="s">
        <v>27</v>
      </c>
    </row>
    <row r="3940" spans="1:13" x14ac:dyDescent="0.4">
      <c r="A3940">
        <v>103939</v>
      </c>
      <c r="B3940" s="1">
        <v>45897.022916666669</v>
      </c>
      <c r="C3940" t="s">
        <v>42</v>
      </c>
      <c r="D3940" t="s">
        <v>40</v>
      </c>
      <c r="E3940" t="s">
        <v>15</v>
      </c>
      <c r="F3940" t="s">
        <v>32</v>
      </c>
      <c r="G3940">
        <v>58</v>
      </c>
      <c r="H3940">
        <v>745</v>
      </c>
      <c r="I3940">
        <v>1062.6400000000001</v>
      </c>
      <c r="J3940" t="s">
        <v>52</v>
      </c>
      <c r="K3940">
        <v>1500</v>
      </c>
      <c r="L3940">
        <v>800</v>
      </c>
      <c r="M3940" t="s">
        <v>33</v>
      </c>
    </row>
    <row r="3941" spans="1:13" x14ac:dyDescent="0.4">
      <c r="A3941">
        <v>103940</v>
      </c>
      <c r="B3941" s="1">
        <v>45988.534722222219</v>
      </c>
      <c r="C3941" t="s">
        <v>23</v>
      </c>
      <c r="D3941" t="s">
        <v>55</v>
      </c>
      <c r="E3941" t="s">
        <v>29</v>
      </c>
      <c r="F3941" t="s">
        <v>16</v>
      </c>
      <c r="G3941">
        <v>75</v>
      </c>
      <c r="H3941">
        <v>802</v>
      </c>
      <c r="I3941">
        <v>697.64</v>
      </c>
      <c r="J3941" t="s">
        <v>56</v>
      </c>
      <c r="K3941">
        <v>850</v>
      </c>
      <c r="L3941">
        <v>550</v>
      </c>
      <c r="M3941" t="s">
        <v>18</v>
      </c>
    </row>
    <row r="3942" spans="1:13" x14ac:dyDescent="0.4">
      <c r="A3942">
        <v>103941</v>
      </c>
      <c r="B3942" s="1">
        <v>45990.97152777778</v>
      </c>
      <c r="C3942" t="s">
        <v>19</v>
      </c>
      <c r="D3942" t="s">
        <v>46</v>
      </c>
      <c r="E3942" t="s">
        <v>15</v>
      </c>
      <c r="F3942" t="s">
        <v>25</v>
      </c>
      <c r="G3942">
        <v>99</v>
      </c>
      <c r="H3942">
        <v>605</v>
      </c>
      <c r="I3942">
        <v>669.99</v>
      </c>
      <c r="J3942" t="s">
        <v>53</v>
      </c>
      <c r="K3942">
        <v>15000</v>
      </c>
      <c r="L3942">
        <v>9500</v>
      </c>
      <c r="M3942" t="s">
        <v>27</v>
      </c>
    </row>
    <row r="3943" spans="1:13" x14ac:dyDescent="0.4">
      <c r="A3943">
        <v>103942</v>
      </c>
      <c r="B3943" s="1">
        <v>45707.138888888891</v>
      </c>
      <c r="C3943" t="s">
        <v>23</v>
      </c>
      <c r="D3943" t="s">
        <v>28</v>
      </c>
      <c r="E3943" t="s">
        <v>15</v>
      </c>
      <c r="F3943" t="s">
        <v>16</v>
      </c>
      <c r="G3943">
        <v>24</v>
      </c>
      <c r="H3943">
        <v>545</v>
      </c>
      <c r="I3943">
        <v>953.68</v>
      </c>
      <c r="J3943" t="s">
        <v>30</v>
      </c>
      <c r="K3943">
        <v>450</v>
      </c>
      <c r="L3943">
        <v>200</v>
      </c>
      <c r="M3943" t="s">
        <v>18</v>
      </c>
    </row>
    <row r="3944" spans="1:13" x14ac:dyDescent="0.4">
      <c r="A3944">
        <v>103943</v>
      </c>
      <c r="B3944" s="1">
        <v>45668.613194444442</v>
      </c>
      <c r="C3944" t="s">
        <v>13</v>
      </c>
      <c r="D3944" t="s">
        <v>14</v>
      </c>
      <c r="E3944" t="s">
        <v>15</v>
      </c>
      <c r="F3944" t="s">
        <v>25</v>
      </c>
      <c r="G3944">
        <v>22</v>
      </c>
      <c r="H3944">
        <v>1192</v>
      </c>
      <c r="I3944">
        <v>296.39999999999998</v>
      </c>
      <c r="J3944" t="s">
        <v>21</v>
      </c>
      <c r="K3944">
        <v>6500</v>
      </c>
      <c r="L3944">
        <v>4200</v>
      </c>
      <c r="M3944" t="s">
        <v>27</v>
      </c>
    </row>
    <row r="3945" spans="1:13" x14ac:dyDescent="0.4">
      <c r="A3945">
        <v>103944</v>
      </c>
      <c r="B3945" s="1">
        <v>46008.704861111109</v>
      </c>
      <c r="C3945" t="s">
        <v>50</v>
      </c>
      <c r="D3945" t="s">
        <v>14</v>
      </c>
      <c r="E3945" t="s">
        <v>29</v>
      </c>
      <c r="F3945" t="s">
        <v>16</v>
      </c>
      <c r="G3945">
        <v>29</v>
      </c>
      <c r="H3945">
        <v>1071</v>
      </c>
      <c r="I3945">
        <v>954.58</v>
      </c>
      <c r="J3945" t="s">
        <v>21</v>
      </c>
      <c r="K3945">
        <v>6500</v>
      </c>
      <c r="L3945">
        <v>4200</v>
      </c>
      <c r="M3945" t="s">
        <v>18</v>
      </c>
    </row>
    <row r="3946" spans="1:13" x14ac:dyDescent="0.4">
      <c r="A3946">
        <v>103945</v>
      </c>
      <c r="B3946" s="1">
        <v>45813.716666666667</v>
      </c>
      <c r="C3946" t="s">
        <v>42</v>
      </c>
      <c r="D3946" t="s">
        <v>46</v>
      </c>
      <c r="E3946" t="s">
        <v>15</v>
      </c>
      <c r="F3946" t="s">
        <v>16</v>
      </c>
      <c r="G3946">
        <v>6</v>
      </c>
      <c r="H3946">
        <v>431</v>
      </c>
      <c r="I3946">
        <v>2248.4299999999998</v>
      </c>
      <c r="J3946" t="s">
        <v>47</v>
      </c>
      <c r="K3946">
        <v>4500</v>
      </c>
      <c r="L3946">
        <v>2800</v>
      </c>
      <c r="M3946" t="s">
        <v>18</v>
      </c>
    </row>
    <row r="3947" spans="1:13" x14ac:dyDescent="0.4">
      <c r="A3947">
        <v>103946</v>
      </c>
      <c r="B3947" s="1">
        <v>45727.697222222225</v>
      </c>
      <c r="C3947" t="s">
        <v>48</v>
      </c>
      <c r="D3947" t="s">
        <v>35</v>
      </c>
      <c r="E3947" t="s">
        <v>29</v>
      </c>
      <c r="F3947" t="s">
        <v>32</v>
      </c>
      <c r="G3947">
        <v>76</v>
      </c>
      <c r="H3947">
        <v>369</v>
      </c>
      <c r="I3947">
        <v>292.3</v>
      </c>
      <c r="J3947" t="s">
        <v>49</v>
      </c>
      <c r="K3947">
        <v>8500</v>
      </c>
      <c r="L3947">
        <v>5500</v>
      </c>
      <c r="M3947" t="s">
        <v>33</v>
      </c>
    </row>
    <row r="3948" spans="1:13" x14ac:dyDescent="0.4">
      <c r="A3948">
        <v>103947</v>
      </c>
      <c r="B3948" s="1">
        <v>45826.422222222223</v>
      </c>
      <c r="C3948" t="s">
        <v>13</v>
      </c>
      <c r="D3948" t="s">
        <v>35</v>
      </c>
      <c r="E3948" t="s">
        <v>31</v>
      </c>
      <c r="F3948" t="s">
        <v>32</v>
      </c>
      <c r="G3948">
        <v>62</v>
      </c>
      <c r="H3948">
        <v>1147</v>
      </c>
      <c r="I3948">
        <v>597.17999999999995</v>
      </c>
      <c r="J3948" t="s">
        <v>36</v>
      </c>
      <c r="K3948">
        <v>12000</v>
      </c>
      <c r="L3948">
        <v>8000</v>
      </c>
      <c r="M3948" t="s">
        <v>33</v>
      </c>
    </row>
    <row r="3949" spans="1:13" x14ac:dyDescent="0.4">
      <c r="A3949">
        <v>103948</v>
      </c>
      <c r="B3949" s="1">
        <v>45929.486111111109</v>
      </c>
      <c r="C3949" t="s">
        <v>13</v>
      </c>
      <c r="D3949" t="s">
        <v>28</v>
      </c>
      <c r="E3949" t="s">
        <v>31</v>
      </c>
      <c r="F3949" t="s">
        <v>25</v>
      </c>
      <c r="G3949">
        <v>46</v>
      </c>
      <c r="H3949">
        <v>688</v>
      </c>
      <c r="I3949">
        <v>751.49</v>
      </c>
      <c r="J3949" t="s">
        <v>30</v>
      </c>
      <c r="K3949">
        <v>450</v>
      </c>
      <c r="L3949">
        <v>200</v>
      </c>
      <c r="M3949" t="s">
        <v>27</v>
      </c>
    </row>
    <row r="3950" spans="1:13" x14ac:dyDescent="0.4">
      <c r="A3950">
        <v>103949</v>
      </c>
      <c r="B3950" s="1">
        <v>45725.10833333333</v>
      </c>
      <c r="C3950" t="s">
        <v>34</v>
      </c>
      <c r="D3950" t="s">
        <v>24</v>
      </c>
      <c r="E3950" t="s">
        <v>15</v>
      </c>
      <c r="F3950" t="s">
        <v>25</v>
      </c>
      <c r="G3950">
        <v>58</v>
      </c>
      <c r="H3950">
        <v>711</v>
      </c>
      <c r="I3950">
        <v>453.27</v>
      </c>
      <c r="J3950" t="s">
        <v>60</v>
      </c>
      <c r="K3950">
        <v>25000</v>
      </c>
      <c r="L3950">
        <v>18000</v>
      </c>
      <c r="M3950" t="s">
        <v>27</v>
      </c>
    </row>
    <row r="3951" spans="1:13" x14ac:dyDescent="0.4">
      <c r="A3951">
        <v>103950</v>
      </c>
      <c r="B3951" s="1">
        <v>46012.616666666669</v>
      </c>
      <c r="C3951" t="s">
        <v>23</v>
      </c>
      <c r="D3951" t="s">
        <v>28</v>
      </c>
      <c r="E3951" t="s">
        <v>31</v>
      </c>
      <c r="F3951" t="s">
        <v>37</v>
      </c>
      <c r="G3951">
        <v>58</v>
      </c>
      <c r="H3951">
        <v>1053</v>
      </c>
      <c r="I3951">
        <v>820.8</v>
      </c>
      <c r="J3951" t="s">
        <v>30</v>
      </c>
      <c r="K3951">
        <v>450</v>
      </c>
      <c r="L3951">
        <v>200</v>
      </c>
      <c r="M3951" t="s">
        <v>38</v>
      </c>
    </row>
    <row r="3952" spans="1:13" x14ac:dyDescent="0.4">
      <c r="A3952">
        <v>103951</v>
      </c>
      <c r="B3952" s="1">
        <v>45909.21597222222</v>
      </c>
      <c r="C3952" t="s">
        <v>42</v>
      </c>
      <c r="D3952" t="s">
        <v>24</v>
      </c>
      <c r="E3952" t="s">
        <v>31</v>
      </c>
      <c r="F3952" t="s">
        <v>20</v>
      </c>
      <c r="G3952">
        <v>53</v>
      </c>
      <c r="H3952">
        <v>305</v>
      </c>
      <c r="I3952">
        <v>691.7</v>
      </c>
      <c r="J3952" t="s">
        <v>26</v>
      </c>
      <c r="K3952">
        <v>45000</v>
      </c>
      <c r="L3952">
        <v>32000</v>
      </c>
      <c r="M3952" t="s">
        <v>22</v>
      </c>
    </row>
    <row r="3953" spans="1:13" x14ac:dyDescent="0.4">
      <c r="A3953">
        <v>103952</v>
      </c>
      <c r="B3953" s="1">
        <v>45705.182638888888</v>
      </c>
      <c r="C3953" t="s">
        <v>48</v>
      </c>
      <c r="D3953" t="s">
        <v>55</v>
      </c>
      <c r="E3953" t="s">
        <v>15</v>
      </c>
      <c r="F3953" t="s">
        <v>16</v>
      </c>
      <c r="G3953">
        <v>79</v>
      </c>
      <c r="H3953">
        <v>1197</v>
      </c>
      <c r="I3953">
        <v>458.46</v>
      </c>
      <c r="J3953" t="s">
        <v>57</v>
      </c>
      <c r="K3953">
        <v>600</v>
      </c>
      <c r="L3953">
        <v>350</v>
      </c>
      <c r="M3953" t="s">
        <v>18</v>
      </c>
    </row>
    <row r="3954" spans="1:13" x14ac:dyDescent="0.4">
      <c r="A3954">
        <v>103953</v>
      </c>
      <c r="B3954" s="1">
        <v>45841.32916666667</v>
      </c>
      <c r="C3954" t="s">
        <v>19</v>
      </c>
      <c r="D3954" t="s">
        <v>14</v>
      </c>
      <c r="E3954" t="s">
        <v>29</v>
      </c>
      <c r="F3954" t="s">
        <v>16</v>
      </c>
      <c r="G3954">
        <v>16</v>
      </c>
      <c r="H3954">
        <v>729</v>
      </c>
      <c r="I3954">
        <v>686.87</v>
      </c>
      <c r="J3954" t="s">
        <v>21</v>
      </c>
      <c r="K3954">
        <v>6500</v>
      </c>
      <c r="L3954">
        <v>4200</v>
      </c>
      <c r="M3954" t="s">
        <v>18</v>
      </c>
    </row>
    <row r="3955" spans="1:13" x14ac:dyDescent="0.4">
      <c r="A3955">
        <v>103954</v>
      </c>
      <c r="B3955" s="1">
        <v>45977.392361111109</v>
      </c>
      <c r="C3955" t="s">
        <v>34</v>
      </c>
      <c r="D3955" t="s">
        <v>28</v>
      </c>
      <c r="E3955" t="s">
        <v>31</v>
      </c>
      <c r="F3955" t="s">
        <v>32</v>
      </c>
      <c r="G3955">
        <v>37</v>
      </c>
      <c r="H3955">
        <v>509</v>
      </c>
      <c r="I3955">
        <v>983.22</v>
      </c>
      <c r="J3955" t="s">
        <v>54</v>
      </c>
      <c r="K3955">
        <v>2500</v>
      </c>
      <c r="L3955">
        <v>1500</v>
      </c>
      <c r="M3955" t="s">
        <v>33</v>
      </c>
    </row>
    <row r="3956" spans="1:13" x14ac:dyDescent="0.4">
      <c r="A3956">
        <v>103955</v>
      </c>
      <c r="B3956" s="1">
        <v>45844.120833333334</v>
      </c>
      <c r="C3956" t="s">
        <v>34</v>
      </c>
      <c r="D3956" t="s">
        <v>35</v>
      </c>
      <c r="E3956" t="s">
        <v>15</v>
      </c>
      <c r="F3956" t="s">
        <v>20</v>
      </c>
      <c r="G3956">
        <v>71</v>
      </c>
      <c r="H3956">
        <v>1074</v>
      </c>
      <c r="I3956">
        <v>703.43</v>
      </c>
      <c r="J3956" t="s">
        <v>36</v>
      </c>
      <c r="K3956">
        <v>12000</v>
      </c>
      <c r="L3956">
        <v>8000</v>
      </c>
      <c r="M3956" t="s">
        <v>22</v>
      </c>
    </row>
    <row r="3957" spans="1:13" x14ac:dyDescent="0.4">
      <c r="A3957">
        <v>103956</v>
      </c>
      <c r="B3957" s="1">
        <v>45747.462500000001</v>
      </c>
      <c r="C3957" t="s">
        <v>45</v>
      </c>
      <c r="D3957" t="s">
        <v>40</v>
      </c>
      <c r="E3957" t="s">
        <v>31</v>
      </c>
      <c r="F3957" t="s">
        <v>37</v>
      </c>
      <c r="G3957">
        <v>95</v>
      </c>
      <c r="H3957">
        <v>1165</v>
      </c>
      <c r="I3957">
        <v>823.87</v>
      </c>
      <c r="J3957" t="s">
        <v>52</v>
      </c>
      <c r="K3957">
        <v>1500</v>
      </c>
      <c r="L3957">
        <v>800</v>
      </c>
      <c r="M3957" t="s">
        <v>38</v>
      </c>
    </row>
    <row r="3958" spans="1:13" x14ac:dyDescent="0.4">
      <c r="A3958">
        <v>103957</v>
      </c>
      <c r="B3958" s="1">
        <v>45989.464583333334</v>
      </c>
      <c r="C3958" t="s">
        <v>34</v>
      </c>
      <c r="D3958" t="s">
        <v>24</v>
      </c>
      <c r="E3958" t="s">
        <v>31</v>
      </c>
      <c r="F3958" t="s">
        <v>20</v>
      </c>
      <c r="G3958">
        <v>51</v>
      </c>
      <c r="H3958">
        <v>909</v>
      </c>
      <c r="I3958">
        <v>665.88</v>
      </c>
      <c r="J3958" t="s">
        <v>60</v>
      </c>
      <c r="K3958">
        <v>25000</v>
      </c>
      <c r="L3958">
        <v>18000</v>
      </c>
      <c r="M3958" t="s">
        <v>22</v>
      </c>
    </row>
    <row r="3959" spans="1:13" x14ac:dyDescent="0.4">
      <c r="A3959">
        <v>103958</v>
      </c>
      <c r="B3959" s="1">
        <v>45796.399305555555</v>
      </c>
      <c r="C3959" t="s">
        <v>42</v>
      </c>
      <c r="D3959" t="s">
        <v>28</v>
      </c>
      <c r="E3959" t="s">
        <v>15</v>
      </c>
      <c r="F3959" t="s">
        <v>37</v>
      </c>
      <c r="G3959">
        <v>98</v>
      </c>
      <c r="H3959">
        <v>889</v>
      </c>
      <c r="I3959">
        <v>285.8</v>
      </c>
      <c r="J3959" t="s">
        <v>30</v>
      </c>
      <c r="K3959">
        <v>450</v>
      </c>
      <c r="L3959">
        <v>200</v>
      </c>
      <c r="M3959" t="s">
        <v>38</v>
      </c>
    </row>
    <row r="3960" spans="1:13" x14ac:dyDescent="0.4">
      <c r="A3960">
        <v>103959</v>
      </c>
      <c r="B3960" s="1">
        <v>46014.757638888892</v>
      </c>
      <c r="C3960" t="s">
        <v>50</v>
      </c>
      <c r="D3960" t="s">
        <v>40</v>
      </c>
      <c r="E3960" t="s">
        <v>15</v>
      </c>
      <c r="F3960" t="s">
        <v>20</v>
      </c>
      <c r="G3960">
        <v>87</v>
      </c>
      <c r="H3960">
        <v>386</v>
      </c>
      <c r="I3960">
        <v>762.51</v>
      </c>
      <c r="J3960" t="s">
        <v>52</v>
      </c>
      <c r="K3960">
        <v>1500</v>
      </c>
      <c r="L3960">
        <v>800</v>
      </c>
      <c r="M3960" t="s">
        <v>22</v>
      </c>
    </row>
    <row r="3961" spans="1:13" x14ac:dyDescent="0.4">
      <c r="A3961">
        <v>103960</v>
      </c>
      <c r="B3961" s="1">
        <v>45746.844444444447</v>
      </c>
      <c r="C3961" t="s">
        <v>13</v>
      </c>
      <c r="D3961" t="s">
        <v>43</v>
      </c>
      <c r="E3961" t="s">
        <v>15</v>
      </c>
      <c r="F3961" t="s">
        <v>16</v>
      </c>
      <c r="G3961">
        <v>38</v>
      </c>
      <c r="H3961">
        <v>1159</v>
      </c>
      <c r="I3961">
        <v>351.81</v>
      </c>
      <c r="J3961" t="s">
        <v>61</v>
      </c>
      <c r="K3961">
        <v>2800</v>
      </c>
      <c r="L3961">
        <v>1500</v>
      </c>
      <c r="M3961" t="s">
        <v>18</v>
      </c>
    </row>
    <row r="3962" spans="1:13" x14ac:dyDescent="0.4">
      <c r="A3962">
        <v>103961</v>
      </c>
      <c r="B3962" s="1">
        <v>45931.706250000003</v>
      </c>
      <c r="C3962" t="s">
        <v>13</v>
      </c>
      <c r="D3962" t="s">
        <v>35</v>
      </c>
      <c r="E3962" t="s">
        <v>29</v>
      </c>
      <c r="F3962" t="s">
        <v>16</v>
      </c>
      <c r="G3962">
        <v>95</v>
      </c>
      <c r="H3962">
        <v>553</v>
      </c>
      <c r="I3962">
        <v>423.19</v>
      </c>
      <c r="J3962" t="s">
        <v>49</v>
      </c>
      <c r="K3962">
        <v>8500</v>
      </c>
      <c r="L3962">
        <v>5500</v>
      </c>
      <c r="M3962" t="s">
        <v>18</v>
      </c>
    </row>
    <row r="3963" spans="1:13" x14ac:dyDescent="0.4">
      <c r="A3963">
        <v>103962</v>
      </c>
      <c r="B3963" s="1">
        <v>45676.568749999999</v>
      </c>
      <c r="C3963" t="s">
        <v>39</v>
      </c>
      <c r="D3963" t="s">
        <v>40</v>
      </c>
      <c r="E3963" t="s">
        <v>29</v>
      </c>
      <c r="F3963" t="s">
        <v>16</v>
      </c>
      <c r="G3963">
        <v>14</v>
      </c>
      <c r="H3963">
        <v>912</v>
      </c>
      <c r="I3963">
        <v>820.4</v>
      </c>
      <c r="J3963" t="s">
        <v>52</v>
      </c>
      <c r="K3963">
        <v>1500</v>
      </c>
      <c r="L3963">
        <v>800</v>
      </c>
      <c r="M3963" t="s">
        <v>18</v>
      </c>
    </row>
    <row r="3964" spans="1:13" x14ac:dyDescent="0.4">
      <c r="A3964">
        <v>103963</v>
      </c>
      <c r="B3964" s="1">
        <v>45968.28125</v>
      </c>
      <c r="C3964" t="s">
        <v>48</v>
      </c>
      <c r="D3964" t="s">
        <v>55</v>
      </c>
      <c r="E3964" t="s">
        <v>29</v>
      </c>
      <c r="F3964" t="s">
        <v>16</v>
      </c>
      <c r="G3964">
        <v>52</v>
      </c>
      <c r="H3964">
        <v>823</v>
      </c>
      <c r="I3964">
        <v>953.55</v>
      </c>
      <c r="J3964" t="s">
        <v>58</v>
      </c>
      <c r="K3964">
        <v>1200</v>
      </c>
      <c r="L3964">
        <v>800</v>
      </c>
      <c r="M3964" t="s">
        <v>18</v>
      </c>
    </row>
    <row r="3965" spans="1:13" x14ac:dyDescent="0.4">
      <c r="A3965">
        <v>103964</v>
      </c>
      <c r="B3965" s="1">
        <v>46015.78402777778</v>
      </c>
      <c r="C3965" t="s">
        <v>42</v>
      </c>
      <c r="D3965" t="s">
        <v>46</v>
      </c>
      <c r="E3965" t="s">
        <v>29</v>
      </c>
      <c r="F3965" t="s">
        <v>32</v>
      </c>
      <c r="G3965">
        <v>78</v>
      </c>
      <c r="H3965">
        <v>1058</v>
      </c>
      <c r="I3965">
        <v>511.65</v>
      </c>
      <c r="J3965" t="s">
        <v>47</v>
      </c>
      <c r="K3965">
        <v>4500</v>
      </c>
      <c r="L3965">
        <v>2800</v>
      </c>
      <c r="M3965" t="s">
        <v>33</v>
      </c>
    </row>
    <row r="3966" spans="1:13" x14ac:dyDescent="0.4">
      <c r="A3966">
        <v>103965</v>
      </c>
      <c r="B3966" s="1">
        <v>45811.44027777778</v>
      </c>
      <c r="C3966" t="s">
        <v>23</v>
      </c>
      <c r="D3966" t="s">
        <v>35</v>
      </c>
      <c r="E3966" t="s">
        <v>29</v>
      </c>
      <c r="F3966" t="s">
        <v>32</v>
      </c>
      <c r="G3966">
        <v>47</v>
      </c>
      <c r="H3966">
        <v>1183</v>
      </c>
      <c r="I3966">
        <v>1064.76</v>
      </c>
      <c r="J3966" t="s">
        <v>36</v>
      </c>
      <c r="K3966">
        <v>12000</v>
      </c>
      <c r="L3966">
        <v>8000</v>
      </c>
      <c r="M3966" t="s">
        <v>33</v>
      </c>
    </row>
    <row r="3967" spans="1:13" x14ac:dyDescent="0.4">
      <c r="A3967">
        <v>103966</v>
      </c>
      <c r="B3967" s="1">
        <v>45917.712500000001</v>
      </c>
      <c r="C3967" t="s">
        <v>48</v>
      </c>
      <c r="D3967" t="s">
        <v>24</v>
      </c>
      <c r="E3967" t="s">
        <v>15</v>
      </c>
      <c r="F3967" t="s">
        <v>32</v>
      </c>
      <c r="G3967">
        <v>58</v>
      </c>
      <c r="H3967">
        <v>759</v>
      </c>
      <c r="I3967">
        <v>622.9</v>
      </c>
      <c r="J3967" t="s">
        <v>59</v>
      </c>
      <c r="K3967">
        <v>3500</v>
      </c>
      <c r="L3967">
        <v>2200</v>
      </c>
      <c r="M3967" t="s">
        <v>33</v>
      </c>
    </row>
    <row r="3968" spans="1:13" x14ac:dyDescent="0.4">
      <c r="A3968">
        <v>103967</v>
      </c>
      <c r="B3968" s="1">
        <v>45765.253472222219</v>
      </c>
      <c r="C3968" t="s">
        <v>50</v>
      </c>
      <c r="D3968" t="s">
        <v>40</v>
      </c>
      <c r="E3968" t="s">
        <v>29</v>
      </c>
      <c r="F3968" t="s">
        <v>25</v>
      </c>
      <c r="G3968">
        <v>14</v>
      </c>
      <c r="H3968">
        <v>377</v>
      </c>
      <c r="I3968">
        <v>643.36</v>
      </c>
      <c r="J3968" t="s">
        <v>41</v>
      </c>
      <c r="K3968">
        <v>5500</v>
      </c>
      <c r="L3968">
        <v>3500</v>
      </c>
      <c r="M3968" t="s">
        <v>27</v>
      </c>
    </row>
    <row r="3969" spans="1:13" x14ac:dyDescent="0.4">
      <c r="A3969">
        <v>103968</v>
      </c>
      <c r="B3969" s="1">
        <v>45942.689583333333</v>
      </c>
      <c r="C3969" t="s">
        <v>42</v>
      </c>
      <c r="D3969" t="s">
        <v>55</v>
      </c>
      <c r="E3969" t="s">
        <v>15</v>
      </c>
      <c r="F3969" t="s">
        <v>16</v>
      </c>
      <c r="G3969">
        <v>44</v>
      </c>
      <c r="H3969">
        <v>951</v>
      </c>
      <c r="I3969">
        <v>241.36</v>
      </c>
      <c r="J3969" t="s">
        <v>57</v>
      </c>
      <c r="K3969">
        <v>600</v>
      </c>
      <c r="L3969">
        <v>350</v>
      </c>
      <c r="M3969" t="s">
        <v>18</v>
      </c>
    </row>
    <row r="3970" spans="1:13" x14ac:dyDescent="0.4">
      <c r="A3970">
        <v>103969</v>
      </c>
      <c r="B3970" s="1">
        <v>45716.022916666669</v>
      </c>
      <c r="C3970" t="s">
        <v>34</v>
      </c>
      <c r="D3970" t="s">
        <v>43</v>
      </c>
      <c r="E3970" t="s">
        <v>29</v>
      </c>
      <c r="F3970" t="s">
        <v>32</v>
      </c>
      <c r="G3970">
        <v>59</v>
      </c>
      <c r="H3970">
        <v>815</v>
      </c>
      <c r="I3970">
        <v>875.22</v>
      </c>
      <c r="J3970" t="s">
        <v>51</v>
      </c>
      <c r="K3970">
        <v>1800</v>
      </c>
      <c r="L3970">
        <v>900</v>
      </c>
      <c r="M3970" t="s">
        <v>33</v>
      </c>
    </row>
    <row r="3971" spans="1:13" x14ac:dyDescent="0.4">
      <c r="A3971">
        <v>103970</v>
      </c>
      <c r="B3971" s="1">
        <v>45782.333333333336</v>
      </c>
      <c r="C3971" t="s">
        <v>50</v>
      </c>
      <c r="D3971" t="s">
        <v>40</v>
      </c>
      <c r="E3971" t="s">
        <v>29</v>
      </c>
      <c r="F3971" t="s">
        <v>16</v>
      </c>
      <c r="G3971">
        <v>12</v>
      </c>
      <c r="H3971">
        <v>770</v>
      </c>
      <c r="I3971">
        <v>1029.5999999999999</v>
      </c>
      <c r="J3971" t="s">
        <v>52</v>
      </c>
      <c r="K3971">
        <v>1500</v>
      </c>
      <c r="L3971">
        <v>800</v>
      </c>
      <c r="M3971" t="s">
        <v>18</v>
      </c>
    </row>
    <row r="3972" spans="1:13" x14ac:dyDescent="0.4">
      <c r="A3972">
        <v>103971</v>
      </c>
      <c r="B3972" s="1">
        <v>46011.26666666667</v>
      </c>
      <c r="C3972" t="s">
        <v>48</v>
      </c>
      <c r="D3972" t="s">
        <v>28</v>
      </c>
      <c r="E3972" t="s">
        <v>31</v>
      </c>
      <c r="F3972" t="s">
        <v>16</v>
      </c>
      <c r="G3972">
        <v>54</v>
      </c>
      <c r="H3972">
        <v>725</v>
      </c>
      <c r="I3972">
        <v>923.04</v>
      </c>
      <c r="J3972" t="s">
        <v>30</v>
      </c>
      <c r="K3972">
        <v>450</v>
      </c>
      <c r="L3972">
        <v>200</v>
      </c>
      <c r="M3972" t="s">
        <v>18</v>
      </c>
    </row>
    <row r="3973" spans="1:13" x14ac:dyDescent="0.4">
      <c r="A3973">
        <v>103972</v>
      </c>
      <c r="B3973" s="1">
        <v>45930.575694444444</v>
      </c>
      <c r="C3973" t="s">
        <v>50</v>
      </c>
      <c r="D3973" t="s">
        <v>24</v>
      </c>
      <c r="E3973" t="s">
        <v>31</v>
      </c>
      <c r="F3973" t="s">
        <v>25</v>
      </c>
      <c r="G3973">
        <v>65</v>
      </c>
      <c r="H3973">
        <v>1154</v>
      </c>
      <c r="I3973">
        <v>279.41000000000003</v>
      </c>
      <c r="J3973" t="s">
        <v>26</v>
      </c>
      <c r="K3973">
        <v>45000</v>
      </c>
      <c r="L3973">
        <v>32000</v>
      </c>
      <c r="M3973" t="s">
        <v>27</v>
      </c>
    </row>
    <row r="3974" spans="1:13" x14ac:dyDescent="0.4">
      <c r="A3974">
        <v>103973</v>
      </c>
      <c r="B3974" s="1">
        <v>45764.661805555559</v>
      </c>
      <c r="C3974" t="s">
        <v>13</v>
      </c>
      <c r="D3974" t="s">
        <v>24</v>
      </c>
      <c r="E3974" t="s">
        <v>15</v>
      </c>
      <c r="F3974" t="s">
        <v>20</v>
      </c>
      <c r="G3974">
        <v>25</v>
      </c>
      <c r="H3974">
        <v>740</v>
      </c>
      <c r="I3974">
        <v>267.39</v>
      </c>
      <c r="J3974" t="s">
        <v>59</v>
      </c>
      <c r="K3974">
        <v>3500</v>
      </c>
      <c r="L3974">
        <v>2200</v>
      </c>
      <c r="M3974" t="s">
        <v>22</v>
      </c>
    </row>
    <row r="3975" spans="1:13" x14ac:dyDescent="0.4">
      <c r="A3975">
        <v>103974</v>
      </c>
      <c r="B3975" s="1">
        <v>45956.097222222219</v>
      </c>
      <c r="C3975" t="s">
        <v>19</v>
      </c>
      <c r="D3975" t="s">
        <v>43</v>
      </c>
      <c r="E3975" t="s">
        <v>29</v>
      </c>
      <c r="F3975" t="s">
        <v>20</v>
      </c>
      <c r="G3975">
        <v>58</v>
      </c>
      <c r="H3975">
        <v>674</v>
      </c>
      <c r="I3975">
        <v>825.36</v>
      </c>
      <c r="J3975" t="s">
        <v>51</v>
      </c>
      <c r="K3975">
        <v>1800</v>
      </c>
      <c r="L3975">
        <v>900</v>
      </c>
      <c r="M3975" t="s">
        <v>22</v>
      </c>
    </row>
    <row r="3976" spans="1:13" x14ac:dyDescent="0.4">
      <c r="A3976">
        <v>103975</v>
      </c>
      <c r="B3976" s="1">
        <v>45902.643055555556</v>
      </c>
      <c r="C3976" t="s">
        <v>50</v>
      </c>
      <c r="D3976" t="s">
        <v>55</v>
      </c>
      <c r="E3976" t="s">
        <v>31</v>
      </c>
      <c r="F3976" t="s">
        <v>16</v>
      </c>
      <c r="G3976">
        <v>82</v>
      </c>
      <c r="H3976">
        <v>587</v>
      </c>
      <c r="I3976">
        <v>2563.9499999999998</v>
      </c>
      <c r="J3976" t="s">
        <v>57</v>
      </c>
      <c r="K3976">
        <v>600</v>
      </c>
      <c r="L3976">
        <v>350</v>
      </c>
      <c r="M3976" t="s">
        <v>18</v>
      </c>
    </row>
    <row r="3977" spans="1:13" x14ac:dyDescent="0.4">
      <c r="A3977">
        <v>103976</v>
      </c>
      <c r="B3977" s="1">
        <v>45993.852777777778</v>
      </c>
      <c r="C3977" t="s">
        <v>42</v>
      </c>
      <c r="D3977" t="s">
        <v>24</v>
      </c>
      <c r="E3977" t="s">
        <v>29</v>
      </c>
      <c r="F3977" t="s">
        <v>16</v>
      </c>
      <c r="G3977">
        <v>43</v>
      </c>
      <c r="H3977">
        <v>737</v>
      </c>
      <c r="I3977">
        <v>467.79</v>
      </c>
      <c r="J3977" t="s">
        <v>59</v>
      </c>
      <c r="K3977">
        <v>3500</v>
      </c>
      <c r="L3977">
        <v>2200</v>
      </c>
      <c r="M3977" t="s">
        <v>18</v>
      </c>
    </row>
    <row r="3978" spans="1:13" x14ac:dyDescent="0.4">
      <c r="A3978">
        <v>103977</v>
      </c>
      <c r="B3978" s="1">
        <v>45904.540277777778</v>
      </c>
      <c r="C3978" t="s">
        <v>19</v>
      </c>
      <c r="D3978" t="s">
        <v>24</v>
      </c>
      <c r="E3978" t="s">
        <v>15</v>
      </c>
      <c r="F3978" t="s">
        <v>25</v>
      </c>
      <c r="G3978">
        <v>50</v>
      </c>
      <c r="H3978">
        <v>672</v>
      </c>
      <c r="I3978">
        <v>688.38</v>
      </c>
      <c r="J3978" t="s">
        <v>59</v>
      </c>
      <c r="K3978">
        <v>3500</v>
      </c>
      <c r="L3978">
        <v>2200</v>
      </c>
      <c r="M3978" t="s">
        <v>27</v>
      </c>
    </row>
    <row r="3979" spans="1:13" x14ac:dyDescent="0.4">
      <c r="A3979">
        <v>103978</v>
      </c>
      <c r="B3979" s="1">
        <v>45665.732638888891</v>
      </c>
      <c r="C3979" t="s">
        <v>50</v>
      </c>
      <c r="D3979" t="s">
        <v>46</v>
      </c>
      <c r="E3979" t="s">
        <v>15</v>
      </c>
      <c r="F3979" t="s">
        <v>20</v>
      </c>
      <c r="G3979">
        <v>59</v>
      </c>
      <c r="H3979">
        <v>966</v>
      </c>
      <c r="I3979">
        <v>485.09</v>
      </c>
      <c r="J3979" t="s">
        <v>53</v>
      </c>
      <c r="K3979">
        <v>15000</v>
      </c>
      <c r="L3979">
        <v>9500</v>
      </c>
      <c r="M3979" t="s">
        <v>22</v>
      </c>
    </row>
    <row r="3980" spans="1:13" x14ac:dyDescent="0.4">
      <c r="A3980">
        <v>103979</v>
      </c>
      <c r="B3980" s="1">
        <v>45798.873611111114</v>
      </c>
      <c r="C3980" t="s">
        <v>39</v>
      </c>
      <c r="D3980" t="s">
        <v>40</v>
      </c>
      <c r="E3980" t="s">
        <v>31</v>
      </c>
      <c r="F3980" t="s">
        <v>25</v>
      </c>
      <c r="G3980">
        <v>1</v>
      </c>
      <c r="H3980">
        <v>579</v>
      </c>
      <c r="I3980">
        <v>417.75</v>
      </c>
      <c r="J3980" t="s">
        <v>52</v>
      </c>
      <c r="K3980">
        <v>1500</v>
      </c>
      <c r="L3980">
        <v>800</v>
      </c>
      <c r="M3980" t="s">
        <v>27</v>
      </c>
    </row>
    <row r="3981" spans="1:13" x14ac:dyDescent="0.4">
      <c r="A3981">
        <v>103980</v>
      </c>
      <c r="B3981" s="1">
        <v>46019.34097222222</v>
      </c>
      <c r="C3981" t="s">
        <v>13</v>
      </c>
      <c r="D3981" t="s">
        <v>46</v>
      </c>
      <c r="E3981" t="s">
        <v>15</v>
      </c>
      <c r="F3981" t="s">
        <v>16</v>
      </c>
      <c r="G3981">
        <v>49</v>
      </c>
      <c r="H3981">
        <v>947</v>
      </c>
      <c r="I3981">
        <v>288.06</v>
      </c>
      <c r="J3981" t="s">
        <v>53</v>
      </c>
      <c r="K3981">
        <v>15000</v>
      </c>
      <c r="L3981">
        <v>9500</v>
      </c>
      <c r="M3981" t="s">
        <v>18</v>
      </c>
    </row>
    <row r="3982" spans="1:13" x14ac:dyDescent="0.4">
      <c r="A3982">
        <v>103981</v>
      </c>
      <c r="B3982" s="1">
        <v>45665.186805555553</v>
      </c>
      <c r="C3982" t="s">
        <v>34</v>
      </c>
      <c r="D3982" t="s">
        <v>28</v>
      </c>
      <c r="E3982" t="s">
        <v>15</v>
      </c>
      <c r="F3982" t="s">
        <v>16</v>
      </c>
      <c r="G3982">
        <v>80</v>
      </c>
      <c r="H3982">
        <v>399</v>
      </c>
      <c r="I3982">
        <v>729.9</v>
      </c>
      <c r="J3982" t="s">
        <v>54</v>
      </c>
      <c r="K3982">
        <v>2500</v>
      </c>
      <c r="L3982">
        <v>1500</v>
      </c>
      <c r="M3982" t="s">
        <v>18</v>
      </c>
    </row>
    <row r="3983" spans="1:13" x14ac:dyDescent="0.4">
      <c r="A3983">
        <v>103982</v>
      </c>
      <c r="B3983" s="1">
        <v>46009.502083333333</v>
      </c>
      <c r="C3983" t="s">
        <v>23</v>
      </c>
      <c r="D3983" t="s">
        <v>40</v>
      </c>
      <c r="E3983" t="s">
        <v>31</v>
      </c>
      <c r="F3983" t="s">
        <v>25</v>
      </c>
      <c r="G3983">
        <v>54</v>
      </c>
      <c r="H3983">
        <v>1041</v>
      </c>
      <c r="I3983">
        <v>501.95</v>
      </c>
      <c r="J3983" t="s">
        <v>41</v>
      </c>
      <c r="K3983">
        <v>5500</v>
      </c>
      <c r="L3983">
        <v>3500</v>
      </c>
      <c r="M3983" t="s">
        <v>27</v>
      </c>
    </row>
    <row r="3984" spans="1:13" x14ac:dyDescent="0.4">
      <c r="A3984">
        <v>103983</v>
      </c>
      <c r="B3984" s="1">
        <v>45751.672222222223</v>
      </c>
      <c r="C3984" t="s">
        <v>23</v>
      </c>
      <c r="D3984" t="s">
        <v>43</v>
      </c>
      <c r="E3984" t="s">
        <v>15</v>
      </c>
      <c r="F3984" t="s">
        <v>20</v>
      </c>
      <c r="G3984">
        <v>52</v>
      </c>
      <c r="H3984">
        <v>1077</v>
      </c>
      <c r="I3984">
        <v>605.51</v>
      </c>
      <c r="J3984" t="s">
        <v>61</v>
      </c>
      <c r="K3984">
        <v>2800</v>
      </c>
      <c r="L3984">
        <v>1500</v>
      </c>
      <c r="M3984" t="s">
        <v>22</v>
      </c>
    </row>
    <row r="3985" spans="1:13" x14ac:dyDescent="0.4">
      <c r="A3985">
        <v>103984</v>
      </c>
      <c r="B3985" s="1">
        <v>45978.989583333336</v>
      </c>
      <c r="C3985" t="s">
        <v>13</v>
      </c>
      <c r="D3985" t="s">
        <v>55</v>
      </c>
      <c r="E3985" t="s">
        <v>29</v>
      </c>
      <c r="F3985" t="s">
        <v>20</v>
      </c>
      <c r="G3985">
        <v>14</v>
      </c>
      <c r="H3985">
        <v>677</v>
      </c>
      <c r="I3985">
        <v>237</v>
      </c>
      <c r="J3985" t="s">
        <v>57</v>
      </c>
      <c r="K3985">
        <v>600</v>
      </c>
      <c r="L3985">
        <v>350</v>
      </c>
      <c r="M3985" t="s">
        <v>22</v>
      </c>
    </row>
    <row r="3986" spans="1:13" x14ac:dyDescent="0.4">
      <c r="A3986">
        <v>103985</v>
      </c>
      <c r="B3986" s="1">
        <v>45696.59652777778</v>
      </c>
      <c r="C3986" t="s">
        <v>19</v>
      </c>
      <c r="D3986" t="s">
        <v>40</v>
      </c>
      <c r="E3986" t="s">
        <v>15</v>
      </c>
      <c r="F3986" t="s">
        <v>25</v>
      </c>
      <c r="G3986">
        <v>65</v>
      </c>
      <c r="H3986">
        <v>300</v>
      </c>
      <c r="I3986">
        <v>491.74</v>
      </c>
      <c r="J3986" t="s">
        <v>52</v>
      </c>
      <c r="K3986">
        <v>1500</v>
      </c>
      <c r="L3986">
        <v>800</v>
      </c>
      <c r="M3986" t="s">
        <v>27</v>
      </c>
    </row>
    <row r="3987" spans="1:13" x14ac:dyDescent="0.4">
      <c r="A3987">
        <v>103986</v>
      </c>
      <c r="B3987" s="1">
        <v>45738.60833333333</v>
      </c>
      <c r="C3987" t="s">
        <v>42</v>
      </c>
      <c r="D3987" t="s">
        <v>55</v>
      </c>
      <c r="E3987" t="s">
        <v>29</v>
      </c>
      <c r="F3987" t="s">
        <v>25</v>
      </c>
      <c r="G3987">
        <v>89</v>
      </c>
      <c r="H3987">
        <v>1167</v>
      </c>
      <c r="I3987">
        <v>601.72</v>
      </c>
      <c r="J3987" t="s">
        <v>57</v>
      </c>
      <c r="K3987">
        <v>600</v>
      </c>
      <c r="L3987">
        <v>350</v>
      </c>
      <c r="M3987" t="s">
        <v>27</v>
      </c>
    </row>
    <row r="3988" spans="1:13" x14ac:dyDescent="0.4">
      <c r="A3988">
        <v>103987</v>
      </c>
      <c r="B3988" s="1">
        <v>45844.240277777775</v>
      </c>
      <c r="C3988" t="s">
        <v>42</v>
      </c>
      <c r="D3988" t="s">
        <v>35</v>
      </c>
      <c r="E3988" t="s">
        <v>15</v>
      </c>
      <c r="F3988" t="s">
        <v>20</v>
      </c>
      <c r="G3988">
        <v>50</v>
      </c>
      <c r="H3988">
        <v>543</v>
      </c>
      <c r="I3988">
        <v>957.86</v>
      </c>
      <c r="J3988" t="s">
        <v>36</v>
      </c>
      <c r="K3988">
        <v>12000</v>
      </c>
      <c r="L3988">
        <v>8000</v>
      </c>
      <c r="M3988" t="s">
        <v>22</v>
      </c>
    </row>
    <row r="3989" spans="1:13" x14ac:dyDescent="0.4">
      <c r="A3989">
        <v>103988</v>
      </c>
      <c r="B3989" s="1">
        <v>45741.737500000003</v>
      </c>
      <c r="C3989" t="s">
        <v>13</v>
      </c>
      <c r="D3989" t="s">
        <v>55</v>
      </c>
      <c r="E3989" t="s">
        <v>29</v>
      </c>
      <c r="F3989" t="s">
        <v>32</v>
      </c>
      <c r="G3989">
        <v>6</v>
      </c>
      <c r="H3989">
        <v>644</v>
      </c>
      <c r="I3989">
        <v>391.21</v>
      </c>
      <c r="J3989" t="s">
        <v>57</v>
      </c>
      <c r="K3989">
        <v>600</v>
      </c>
      <c r="L3989">
        <v>350</v>
      </c>
      <c r="M3989" t="s">
        <v>33</v>
      </c>
    </row>
    <row r="3990" spans="1:13" x14ac:dyDescent="0.4">
      <c r="A3990">
        <v>103989</v>
      </c>
      <c r="B3990" s="1">
        <v>45745.886111111111</v>
      </c>
      <c r="C3990" t="s">
        <v>48</v>
      </c>
      <c r="D3990" t="s">
        <v>40</v>
      </c>
      <c r="E3990" t="s">
        <v>31</v>
      </c>
      <c r="F3990" t="s">
        <v>32</v>
      </c>
      <c r="G3990">
        <v>23</v>
      </c>
      <c r="H3990">
        <v>1080</v>
      </c>
      <c r="I3990">
        <v>610.24</v>
      </c>
      <c r="J3990" t="s">
        <v>52</v>
      </c>
      <c r="K3990">
        <v>1500</v>
      </c>
      <c r="L3990">
        <v>800</v>
      </c>
      <c r="M3990" t="s">
        <v>33</v>
      </c>
    </row>
    <row r="3991" spans="1:13" x14ac:dyDescent="0.4">
      <c r="A3991">
        <v>103990</v>
      </c>
      <c r="B3991" s="1">
        <v>45899.663194444445</v>
      </c>
      <c r="C3991" t="s">
        <v>23</v>
      </c>
      <c r="D3991" t="s">
        <v>43</v>
      </c>
      <c r="E3991" t="s">
        <v>29</v>
      </c>
      <c r="F3991" t="s">
        <v>37</v>
      </c>
      <c r="G3991">
        <v>23</v>
      </c>
      <c r="H3991">
        <v>482</v>
      </c>
      <c r="I3991">
        <v>625.23</v>
      </c>
      <c r="J3991" t="s">
        <v>61</v>
      </c>
      <c r="K3991">
        <v>2800</v>
      </c>
      <c r="L3991">
        <v>1500</v>
      </c>
      <c r="M3991" t="s">
        <v>38</v>
      </c>
    </row>
    <row r="3992" spans="1:13" x14ac:dyDescent="0.4">
      <c r="A3992">
        <v>103991</v>
      </c>
      <c r="B3992" s="1">
        <v>45999.372916666667</v>
      </c>
      <c r="C3992" t="s">
        <v>48</v>
      </c>
      <c r="D3992" t="s">
        <v>24</v>
      </c>
      <c r="E3992" t="s">
        <v>29</v>
      </c>
      <c r="F3992" t="s">
        <v>16</v>
      </c>
      <c r="G3992">
        <v>37</v>
      </c>
      <c r="H3992">
        <v>919</v>
      </c>
      <c r="I3992">
        <v>302.83999999999997</v>
      </c>
      <c r="J3992" t="s">
        <v>60</v>
      </c>
      <c r="K3992">
        <v>25000</v>
      </c>
      <c r="L3992">
        <v>18000</v>
      </c>
      <c r="M3992" t="s">
        <v>18</v>
      </c>
    </row>
    <row r="3993" spans="1:13" x14ac:dyDescent="0.4">
      <c r="A3993">
        <v>103992</v>
      </c>
      <c r="B3993" s="1">
        <v>45750.106944444444</v>
      </c>
      <c r="C3993" t="s">
        <v>19</v>
      </c>
      <c r="D3993" t="s">
        <v>24</v>
      </c>
      <c r="E3993" t="s">
        <v>15</v>
      </c>
      <c r="F3993" t="s">
        <v>16</v>
      </c>
      <c r="G3993">
        <v>42</v>
      </c>
      <c r="H3993">
        <v>1040</v>
      </c>
      <c r="I3993">
        <v>191.54</v>
      </c>
      <c r="J3993" t="s">
        <v>59</v>
      </c>
      <c r="K3993">
        <v>3500</v>
      </c>
      <c r="L3993">
        <v>2200</v>
      </c>
      <c r="M3993" t="s">
        <v>18</v>
      </c>
    </row>
    <row r="3994" spans="1:13" x14ac:dyDescent="0.4">
      <c r="A3994">
        <v>103993</v>
      </c>
      <c r="B3994" s="1">
        <v>45743.204861111109</v>
      </c>
      <c r="C3994" t="s">
        <v>45</v>
      </c>
      <c r="D3994" t="s">
        <v>40</v>
      </c>
      <c r="E3994" t="s">
        <v>15</v>
      </c>
      <c r="F3994" t="s">
        <v>20</v>
      </c>
      <c r="G3994">
        <v>79</v>
      </c>
      <c r="H3994">
        <v>404</v>
      </c>
      <c r="I3994">
        <v>1082.42</v>
      </c>
      <c r="J3994" t="s">
        <v>41</v>
      </c>
      <c r="K3994">
        <v>5500</v>
      </c>
      <c r="L3994">
        <v>3500</v>
      </c>
      <c r="M3994" t="s">
        <v>22</v>
      </c>
    </row>
    <row r="3995" spans="1:13" x14ac:dyDescent="0.4">
      <c r="A3995">
        <v>103994</v>
      </c>
      <c r="B3995" s="1">
        <v>45701.254166666666</v>
      </c>
      <c r="C3995" t="s">
        <v>23</v>
      </c>
      <c r="D3995" t="s">
        <v>43</v>
      </c>
      <c r="E3995" t="s">
        <v>15</v>
      </c>
      <c r="F3995" t="s">
        <v>32</v>
      </c>
      <c r="G3995">
        <v>57</v>
      </c>
      <c r="H3995">
        <v>875</v>
      </c>
      <c r="I3995">
        <v>156.82</v>
      </c>
      <c r="J3995" t="s">
        <v>51</v>
      </c>
      <c r="K3995">
        <v>1800</v>
      </c>
      <c r="L3995">
        <v>900</v>
      </c>
      <c r="M3995" t="s">
        <v>33</v>
      </c>
    </row>
    <row r="3996" spans="1:13" x14ac:dyDescent="0.4">
      <c r="A3996">
        <v>103995</v>
      </c>
      <c r="B3996" s="1">
        <v>45794.531944444447</v>
      </c>
      <c r="C3996" t="s">
        <v>39</v>
      </c>
      <c r="D3996" t="s">
        <v>43</v>
      </c>
      <c r="E3996" t="s">
        <v>15</v>
      </c>
      <c r="F3996" t="s">
        <v>16</v>
      </c>
      <c r="G3996">
        <v>9</v>
      </c>
      <c r="H3996">
        <v>964</v>
      </c>
      <c r="I3996">
        <v>422.99</v>
      </c>
      <c r="J3996" t="s">
        <v>61</v>
      </c>
      <c r="K3996">
        <v>2800</v>
      </c>
      <c r="L3996">
        <v>1500</v>
      </c>
      <c r="M3996" t="s">
        <v>18</v>
      </c>
    </row>
    <row r="3997" spans="1:13" x14ac:dyDescent="0.4">
      <c r="A3997">
        <v>103996</v>
      </c>
      <c r="B3997" s="1">
        <v>45731.067361111112</v>
      </c>
      <c r="C3997" t="s">
        <v>19</v>
      </c>
      <c r="D3997" t="s">
        <v>35</v>
      </c>
      <c r="E3997" t="s">
        <v>15</v>
      </c>
      <c r="F3997" t="s">
        <v>37</v>
      </c>
      <c r="G3997">
        <v>72</v>
      </c>
      <c r="H3997">
        <v>746</v>
      </c>
      <c r="I3997">
        <v>535.87</v>
      </c>
      <c r="J3997" t="s">
        <v>49</v>
      </c>
      <c r="K3997">
        <v>8500</v>
      </c>
      <c r="L3997">
        <v>5500</v>
      </c>
      <c r="M3997" t="s">
        <v>38</v>
      </c>
    </row>
    <row r="3998" spans="1:13" x14ac:dyDescent="0.4">
      <c r="A3998">
        <v>103997</v>
      </c>
      <c r="B3998" s="1">
        <v>45693.452777777777</v>
      </c>
      <c r="C3998" t="s">
        <v>13</v>
      </c>
      <c r="D3998" t="s">
        <v>14</v>
      </c>
      <c r="E3998" t="s">
        <v>31</v>
      </c>
      <c r="F3998" t="s">
        <v>32</v>
      </c>
      <c r="G3998">
        <v>47</v>
      </c>
      <c r="H3998">
        <v>541</v>
      </c>
      <c r="I3998">
        <v>1282.1600000000001</v>
      </c>
      <c r="J3998" t="s">
        <v>21</v>
      </c>
      <c r="K3998">
        <v>6500</v>
      </c>
      <c r="L3998">
        <v>4200</v>
      </c>
      <c r="M3998" t="s">
        <v>33</v>
      </c>
    </row>
    <row r="3999" spans="1:13" x14ac:dyDescent="0.4">
      <c r="A3999">
        <v>103998</v>
      </c>
      <c r="B3999" s="1">
        <v>45758.024305555555</v>
      </c>
      <c r="C3999" t="s">
        <v>34</v>
      </c>
      <c r="D3999" t="s">
        <v>14</v>
      </c>
      <c r="E3999" t="s">
        <v>15</v>
      </c>
      <c r="F3999" t="s">
        <v>20</v>
      </c>
      <c r="G3999">
        <v>18</v>
      </c>
      <c r="H3999">
        <v>513</v>
      </c>
      <c r="I3999">
        <v>598.59</v>
      </c>
      <c r="J3999" t="s">
        <v>21</v>
      </c>
      <c r="K3999">
        <v>6500</v>
      </c>
      <c r="L3999">
        <v>4200</v>
      </c>
      <c r="M3999" t="s">
        <v>22</v>
      </c>
    </row>
    <row r="4000" spans="1:13" x14ac:dyDescent="0.4">
      <c r="A4000">
        <v>103999</v>
      </c>
      <c r="B4000" s="1">
        <v>45813.175694444442</v>
      </c>
      <c r="C4000" t="s">
        <v>13</v>
      </c>
      <c r="D4000" t="s">
        <v>40</v>
      </c>
      <c r="E4000" t="s">
        <v>29</v>
      </c>
      <c r="F4000" t="s">
        <v>25</v>
      </c>
      <c r="G4000">
        <v>60</v>
      </c>
      <c r="H4000">
        <v>370</v>
      </c>
      <c r="I4000">
        <v>303.81</v>
      </c>
      <c r="J4000" t="s">
        <v>41</v>
      </c>
      <c r="K4000">
        <v>5500</v>
      </c>
      <c r="L4000">
        <v>3500</v>
      </c>
      <c r="M4000" t="s">
        <v>27</v>
      </c>
    </row>
    <row r="4001" spans="1:13" x14ac:dyDescent="0.4">
      <c r="A4001">
        <v>104000</v>
      </c>
      <c r="B4001" s="1">
        <v>45912.136111111111</v>
      </c>
      <c r="C4001" t="s">
        <v>34</v>
      </c>
      <c r="D4001" t="s">
        <v>55</v>
      </c>
      <c r="E4001" t="s">
        <v>29</v>
      </c>
      <c r="F4001" t="s">
        <v>20</v>
      </c>
      <c r="G4001">
        <v>64</v>
      </c>
      <c r="H4001">
        <v>697</v>
      </c>
      <c r="I4001">
        <v>677.36</v>
      </c>
      <c r="J4001" t="s">
        <v>58</v>
      </c>
      <c r="K4001">
        <v>1200</v>
      </c>
      <c r="L4001">
        <v>800</v>
      </c>
      <c r="M4001" t="s">
        <v>22</v>
      </c>
    </row>
    <row r="4002" spans="1:13" x14ac:dyDescent="0.4">
      <c r="A4002">
        <v>104001</v>
      </c>
      <c r="B4002" s="1">
        <v>45828.599305555559</v>
      </c>
      <c r="C4002" t="s">
        <v>45</v>
      </c>
      <c r="D4002" t="s">
        <v>28</v>
      </c>
      <c r="E4002" t="s">
        <v>15</v>
      </c>
      <c r="F4002" t="s">
        <v>32</v>
      </c>
      <c r="G4002">
        <v>20</v>
      </c>
      <c r="H4002">
        <v>1157</v>
      </c>
      <c r="I4002">
        <v>2474.21</v>
      </c>
      <c r="J4002" t="s">
        <v>54</v>
      </c>
      <c r="K4002">
        <v>2500</v>
      </c>
      <c r="L4002">
        <v>1500</v>
      </c>
      <c r="M4002" t="s">
        <v>33</v>
      </c>
    </row>
    <row r="4003" spans="1:13" x14ac:dyDescent="0.4">
      <c r="A4003">
        <v>104002</v>
      </c>
      <c r="B4003" s="1">
        <v>45873.378472222219</v>
      </c>
      <c r="C4003" t="s">
        <v>42</v>
      </c>
      <c r="D4003" t="s">
        <v>46</v>
      </c>
      <c r="E4003" t="s">
        <v>31</v>
      </c>
      <c r="F4003" t="s">
        <v>32</v>
      </c>
      <c r="G4003">
        <v>45</v>
      </c>
      <c r="H4003">
        <v>792</v>
      </c>
      <c r="I4003">
        <v>599.57000000000005</v>
      </c>
      <c r="J4003" t="s">
        <v>53</v>
      </c>
      <c r="K4003">
        <v>15000</v>
      </c>
      <c r="L4003">
        <v>9500</v>
      </c>
      <c r="M4003" t="s">
        <v>33</v>
      </c>
    </row>
    <row r="4004" spans="1:13" x14ac:dyDescent="0.4">
      <c r="A4004">
        <v>104003</v>
      </c>
      <c r="B4004" s="1">
        <v>45827.15902777778</v>
      </c>
      <c r="C4004" t="s">
        <v>34</v>
      </c>
      <c r="D4004" t="s">
        <v>14</v>
      </c>
      <c r="E4004" t="s">
        <v>29</v>
      </c>
      <c r="F4004" t="s">
        <v>32</v>
      </c>
      <c r="G4004">
        <v>36</v>
      </c>
      <c r="H4004">
        <v>1100</v>
      </c>
      <c r="I4004">
        <v>947.08</v>
      </c>
      <c r="J4004" t="s">
        <v>21</v>
      </c>
      <c r="K4004">
        <v>6500</v>
      </c>
      <c r="L4004">
        <v>4200</v>
      </c>
      <c r="M4004" t="s">
        <v>33</v>
      </c>
    </row>
    <row r="4005" spans="1:13" x14ac:dyDescent="0.4">
      <c r="A4005">
        <v>104004</v>
      </c>
      <c r="B4005" s="1">
        <v>45909.279166666667</v>
      </c>
      <c r="C4005" t="s">
        <v>48</v>
      </c>
      <c r="D4005" t="s">
        <v>40</v>
      </c>
      <c r="E4005" t="s">
        <v>15</v>
      </c>
      <c r="F4005" t="s">
        <v>16</v>
      </c>
      <c r="G4005">
        <v>90</v>
      </c>
      <c r="H4005">
        <v>1144</v>
      </c>
      <c r="I4005">
        <v>699.7</v>
      </c>
      <c r="J4005" t="s">
        <v>52</v>
      </c>
      <c r="K4005">
        <v>1500</v>
      </c>
      <c r="L4005">
        <v>800</v>
      </c>
      <c r="M4005" t="s">
        <v>18</v>
      </c>
    </row>
    <row r="4006" spans="1:13" x14ac:dyDescent="0.4">
      <c r="A4006">
        <v>104005</v>
      </c>
      <c r="B4006" s="1">
        <v>46017.201388888891</v>
      </c>
      <c r="C4006" t="s">
        <v>50</v>
      </c>
      <c r="D4006" t="s">
        <v>14</v>
      </c>
      <c r="E4006" t="s">
        <v>29</v>
      </c>
      <c r="F4006" t="s">
        <v>37</v>
      </c>
      <c r="G4006">
        <v>6</v>
      </c>
      <c r="H4006">
        <v>775</v>
      </c>
      <c r="I4006">
        <v>186.66</v>
      </c>
      <c r="J4006" t="s">
        <v>17</v>
      </c>
      <c r="K4006">
        <v>3200</v>
      </c>
      <c r="L4006">
        <v>2000</v>
      </c>
      <c r="M4006" t="s">
        <v>38</v>
      </c>
    </row>
    <row r="4007" spans="1:13" x14ac:dyDescent="0.4">
      <c r="A4007">
        <v>104006</v>
      </c>
      <c r="B4007" s="1">
        <v>45979.6</v>
      </c>
      <c r="C4007" t="s">
        <v>42</v>
      </c>
      <c r="D4007" t="s">
        <v>35</v>
      </c>
      <c r="E4007" t="s">
        <v>15</v>
      </c>
      <c r="F4007" t="s">
        <v>32</v>
      </c>
      <c r="G4007">
        <v>94</v>
      </c>
      <c r="H4007">
        <v>999</v>
      </c>
      <c r="I4007">
        <v>1199.47</v>
      </c>
      <c r="J4007" t="s">
        <v>49</v>
      </c>
      <c r="K4007">
        <v>8500</v>
      </c>
      <c r="L4007">
        <v>5500</v>
      </c>
      <c r="M4007" t="s">
        <v>33</v>
      </c>
    </row>
    <row r="4008" spans="1:13" x14ac:dyDescent="0.4">
      <c r="A4008">
        <v>104007</v>
      </c>
      <c r="B4008" s="1">
        <v>45712.181250000001</v>
      </c>
      <c r="C4008" t="s">
        <v>19</v>
      </c>
      <c r="D4008" t="s">
        <v>14</v>
      </c>
      <c r="E4008" t="s">
        <v>31</v>
      </c>
      <c r="F4008" t="s">
        <v>32</v>
      </c>
      <c r="G4008">
        <v>64</v>
      </c>
      <c r="H4008">
        <v>435</v>
      </c>
      <c r="I4008">
        <v>392.42</v>
      </c>
      <c r="J4008" t="s">
        <v>21</v>
      </c>
      <c r="K4008">
        <v>6500</v>
      </c>
      <c r="L4008">
        <v>4200</v>
      </c>
      <c r="M4008" t="s">
        <v>33</v>
      </c>
    </row>
    <row r="4009" spans="1:13" x14ac:dyDescent="0.4">
      <c r="A4009">
        <v>104008</v>
      </c>
      <c r="B4009" s="1">
        <v>45748.515972222223</v>
      </c>
      <c r="C4009" t="s">
        <v>23</v>
      </c>
      <c r="D4009" t="s">
        <v>40</v>
      </c>
      <c r="E4009" t="s">
        <v>29</v>
      </c>
      <c r="F4009" t="s">
        <v>16</v>
      </c>
      <c r="G4009">
        <v>88</v>
      </c>
      <c r="H4009">
        <v>942</v>
      </c>
      <c r="I4009">
        <v>607.34</v>
      </c>
      <c r="J4009" t="s">
        <v>52</v>
      </c>
      <c r="K4009">
        <v>1500</v>
      </c>
      <c r="L4009">
        <v>800</v>
      </c>
      <c r="M4009" t="s">
        <v>18</v>
      </c>
    </row>
    <row r="4010" spans="1:13" x14ac:dyDescent="0.4">
      <c r="A4010">
        <v>104009</v>
      </c>
      <c r="B4010" s="1">
        <v>45935.241666666669</v>
      </c>
      <c r="C4010" t="s">
        <v>39</v>
      </c>
      <c r="D4010" t="s">
        <v>46</v>
      </c>
      <c r="E4010" t="s">
        <v>15</v>
      </c>
      <c r="F4010" t="s">
        <v>32</v>
      </c>
      <c r="G4010">
        <v>64</v>
      </c>
      <c r="H4010">
        <v>746</v>
      </c>
      <c r="I4010">
        <v>912.96</v>
      </c>
      <c r="J4010" t="s">
        <v>47</v>
      </c>
      <c r="K4010">
        <v>4500</v>
      </c>
      <c r="L4010">
        <v>2800</v>
      </c>
      <c r="M4010" t="s">
        <v>33</v>
      </c>
    </row>
    <row r="4011" spans="1:13" x14ac:dyDescent="0.4">
      <c r="A4011">
        <v>104010</v>
      </c>
      <c r="B4011" s="1">
        <v>45758.974999999999</v>
      </c>
      <c r="C4011" t="s">
        <v>48</v>
      </c>
      <c r="D4011" t="s">
        <v>55</v>
      </c>
      <c r="E4011" t="s">
        <v>15</v>
      </c>
      <c r="F4011" t="s">
        <v>20</v>
      </c>
      <c r="G4011">
        <v>99</v>
      </c>
      <c r="H4011">
        <v>543</v>
      </c>
      <c r="I4011">
        <v>907.86</v>
      </c>
      <c r="J4011" t="s">
        <v>58</v>
      </c>
      <c r="K4011">
        <v>1200</v>
      </c>
      <c r="L4011">
        <v>800</v>
      </c>
      <c r="M4011" t="s">
        <v>22</v>
      </c>
    </row>
    <row r="4012" spans="1:13" x14ac:dyDescent="0.4">
      <c r="A4012">
        <v>104011</v>
      </c>
      <c r="B4012" s="1">
        <v>45812.814583333333</v>
      </c>
      <c r="C4012" t="s">
        <v>45</v>
      </c>
      <c r="D4012" t="s">
        <v>55</v>
      </c>
      <c r="E4012" t="s">
        <v>15</v>
      </c>
      <c r="F4012" t="s">
        <v>25</v>
      </c>
      <c r="G4012">
        <v>88</v>
      </c>
      <c r="H4012">
        <v>1143</v>
      </c>
      <c r="I4012">
        <v>1151.77</v>
      </c>
      <c r="J4012" t="s">
        <v>58</v>
      </c>
      <c r="K4012">
        <v>1200</v>
      </c>
      <c r="L4012">
        <v>800</v>
      </c>
      <c r="M4012" t="s">
        <v>27</v>
      </c>
    </row>
    <row r="4013" spans="1:13" x14ac:dyDescent="0.4">
      <c r="A4013">
        <v>104012</v>
      </c>
      <c r="B4013" s="1">
        <v>46006.651388888888</v>
      </c>
      <c r="C4013" t="s">
        <v>19</v>
      </c>
      <c r="D4013" t="s">
        <v>40</v>
      </c>
      <c r="E4013" t="s">
        <v>29</v>
      </c>
      <c r="F4013" t="s">
        <v>32</v>
      </c>
      <c r="G4013">
        <v>90</v>
      </c>
      <c r="H4013">
        <v>575</v>
      </c>
      <c r="I4013">
        <v>697.9</v>
      </c>
      <c r="J4013" t="s">
        <v>41</v>
      </c>
      <c r="K4013">
        <v>5500</v>
      </c>
      <c r="L4013">
        <v>3500</v>
      </c>
      <c r="M4013" t="s">
        <v>33</v>
      </c>
    </row>
    <row r="4014" spans="1:13" x14ac:dyDescent="0.4">
      <c r="A4014">
        <v>104013</v>
      </c>
      <c r="B4014" s="1">
        <v>46021.341666666667</v>
      </c>
      <c r="C4014" t="s">
        <v>50</v>
      </c>
      <c r="D4014" t="s">
        <v>43</v>
      </c>
      <c r="E4014" t="s">
        <v>15</v>
      </c>
      <c r="F4014" t="s">
        <v>37</v>
      </c>
      <c r="G4014">
        <v>92</v>
      </c>
      <c r="H4014">
        <v>705</v>
      </c>
      <c r="I4014">
        <v>328.02</v>
      </c>
      <c r="J4014" t="s">
        <v>61</v>
      </c>
      <c r="K4014">
        <v>2800</v>
      </c>
      <c r="L4014">
        <v>1500</v>
      </c>
      <c r="M4014" t="s">
        <v>38</v>
      </c>
    </row>
    <row r="4015" spans="1:13" x14ac:dyDescent="0.4">
      <c r="A4015">
        <v>104014</v>
      </c>
      <c r="B4015" s="1">
        <v>45798.227083333331</v>
      </c>
      <c r="C4015" t="s">
        <v>23</v>
      </c>
      <c r="D4015" t="s">
        <v>55</v>
      </c>
      <c r="E4015" t="s">
        <v>29</v>
      </c>
      <c r="F4015" t="s">
        <v>20</v>
      </c>
      <c r="G4015">
        <v>1</v>
      </c>
      <c r="H4015">
        <v>626</v>
      </c>
      <c r="I4015">
        <v>354.74</v>
      </c>
      <c r="J4015" t="s">
        <v>56</v>
      </c>
      <c r="K4015">
        <v>850</v>
      </c>
      <c r="L4015">
        <v>550</v>
      </c>
      <c r="M4015" t="s">
        <v>22</v>
      </c>
    </row>
    <row r="4016" spans="1:13" x14ac:dyDescent="0.4">
      <c r="A4016">
        <v>104015</v>
      </c>
      <c r="B4016" s="1">
        <v>45830.307638888888</v>
      </c>
      <c r="C4016" t="s">
        <v>50</v>
      </c>
      <c r="D4016" t="s">
        <v>24</v>
      </c>
      <c r="E4016" t="s">
        <v>31</v>
      </c>
      <c r="F4016" t="s">
        <v>16</v>
      </c>
      <c r="G4016">
        <v>56</v>
      </c>
      <c r="H4016">
        <v>908</v>
      </c>
      <c r="I4016">
        <v>284.85000000000002</v>
      </c>
      <c r="J4016" t="s">
        <v>26</v>
      </c>
      <c r="K4016">
        <v>45000</v>
      </c>
      <c r="L4016">
        <v>32000</v>
      </c>
      <c r="M4016" t="s">
        <v>18</v>
      </c>
    </row>
    <row r="4017" spans="1:13" x14ac:dyDescent="0.4">
      <c r="A4017">
        <v>104016</v>
      </c>
      <c r="B4017" s="1">
        <v>45667.156944444447</v>
      </c>
      <c r="C4017" t="s">
        <v>42</v>
      </c>
      <c r="D4017" t="s">
        <v>14</v>
      </c>
      <c r="E4017" t="s">
        <v>29</v>
      </c>
      <c r="F4017" t="s">
        <v>16</v>
      </c>
      <c r="G4017">
        <v>95</v>
      </c>
      <c r="H4017">
        <v>914</v>
      </c>
      <c r="I4017">
        <v>328.58</v>
      </c>
      <c r="J4017" t="s">
        <v>21</v>
      </c>
      <c r="K4017">
        <v>6500</v>
      </c>
      <c r="L4017">
        <v>4200</v>
      </c>
      <c r="M4017" t="s">
        <v>18</v>
      </c>
    </row>
    <row r="4018" spans="1:13" x14ac:dyDescent="0.4">
      <c r="A4018">
        <v>104017</v>
      </c>
      <c r="B4018" s="1">
        <v>45885.336805555555</v>
      </c>
      <c r="C4018" t="s">
        <v>39</v>
      </c>
      <c r="D4018" t="s">
        <v>35</v>
      </c>
      <c r="E4018" t="s">
        <v>15</v>
      </c>
      <c r="F4018" t="s">
        <v>32</v>
      </c>
      <c r="G4018">
        <v>29</v>
      </c>
      <c r="H4018">
        <v>313</v>
      </c>
      <c r="I4018">
        <v>2734.16</v>
      </c>
      <c r="J4018" t="s">
        <v>36</v>
      </c>
      <c r="K4018">
        <v>12000</v>
      </c>
      <c r="L4018">
        <v>8000</v>
      </c>
      <c r="M4018" t="s">
        <v>33</v>
      </c>
    </row>
    <row r="4019" spans="1:13" x14ac:dyDescent="0.4">
      <c r="A4019">
        <v>104018</v>
      </c>
      <c r="B4019" s="1">
        <v>45922.455555555556</v>
      </c>
      <c r="C4019" t="s">
        <v>19</v>
      </c>
      <c r="D4019" t="s">
        <v>55</v>
      </c>
      <c r="E4019" t="s">
        <v>31</v>
      </c>
      <c r="F4019" t="s">
        <v>32</v>
      </c>
      <c r="G4019">
        <v>73</v>
      </c>
      <c r="H4019">
        <v>820</v>
      </c>
      <c r="I4019">
        <v>424.04</v>
      </c>
      <c r="J4019" t="s">
        <v>58</v>
      </c>
      <c r="K4019">
        <v>1200</v>
      </c>
      <c r="L4019">
        <v>800</v>
      </c>
      <c r="M4019" t="s">
        <v>33</v>
      </c>
    </row>
    <row r="4020" spans="1:13" x14ac:dyDescent="0.4">
      <c r="A4020">
        <v>104019</v>
      </c>
      <c r="B4020" s="1">
        <v>45905.441666666666</v>
      </c>
      <c r="C4020" t="s">
        <v>39</v>
      </c>
      <c r="D4020" t="s">
        <v>28</v>
      </c>
      <c r="E4020" t="s">
        <v>15</v>
      </c>
      <c r="F4020" t="s">
        <v>25</v>
      </c>
      <c r="G4020">
        <v>12</v>
      </c>
      <c r="H4020">
        <v>419</v>
      </c>
      <c r="I4020">
        <v>1053.78</v>
      </c>
      <c r="J4020" t="s">
        <v>30</v>
      </c>
      <c r="K4020">
        <v>450</v>
      </c>
      <c r="L4020">
        <v>200</v>
      </c>
      <c r="M4020" t="s">
        <v>27</v>
      </c>
    </row>
    <row r="4021" spans="1:13" x14ac:dyDescent="0.4">
      <c r="A4021">
        <v>104020</v>
      </c>
      <c r="B4021" s="1">
        <v>45904.650694444441</v>
      </c>
      <c r="C4021" t="s">
        <v>23</v>
      </c>
      <c r="D4021" t="s">
        <v>40</v>
      </c>
      <c r="E4021" t="s">
        <v>31</v>
      </c>
      <c r="F4021" t="s">
        <v>16</v>
      </c>
      <c r="G4021">
        <v>34</v>
      </c>
      <c r="H4021">
        <v>914</v>
      </c>
      <c r="I4021">
        <v>534.97</v>
      </c>
      <c r="J4021" t="s">
        <v>52</v>
      </c>
      <c r="K4021">
        <v>1500</v>
      </c>
      <c r="L4021">
        <v>800</v>
      </c>
      <c r="M4021" t="s">
        <v>18</v>
      </c>
    </row>
    <row r="4022" spans="1:13" x14ac:dyDescent="0.4">
      <c r="A4022">
        <v>104021</v>
      </c>
      <c r="B4022" s="1">
        <v>45812.363194444442</v>
      </c>
      <c r="C4022" t="s">
        <v>45</v>
      </c>
      <c r="D4022" t="s">
        <v>24</v>
      </c>
      <c r="E4022" t="s">
        <v>15</v>
      </c>
      <c r="F4022" t="s">
        <v>16</v>
      </c>
      <c r="G4022">
        <v>32</v>
      </c>
      <c r="H4022">
        <v>418</v>
      </c>
      <c r="I4022">
        <v>363.97</v>
      </c>
      <c r="J4022" t="s">
        <v>60</v>
      </c>
      <c r="K4022">
        <v>25000</v>
      </c>
      <c r="L4022">
        <v>18000</v>
      </c>
      <c r="M4022" t="s">
        <v>18</v>
      </c>
    </row>
    <row r="4023" spans="1:13" x14ac:dyDescent="0.4">
      <c r="A4023">
        <v>104022</v>
      </c>
      <c r="B4023" s="1">
        <v>45691.025000000001</v>
      </c>
      <c r="C4023" t="s">
        <v>23</v>
      </c>
      <c r="D4023" t="s">
        <v>40</v>
      </c>
      <c r="E4023" t="s">
        <v>15</v>
      </c>
      <c r="F4023" t="s">
        <v>16</v>
      </c>
      <c r="G4023">
        <v>45</v>
      </c>
      <c r="H4023">
        <v>1081</v>
      </c>
      <c r="I4023">
        <v>607.62</v>
      </c>
      <c r="J4023" t="s">
        <v>52</v>
      </c>
      <c r="K4023">
        <v>1500</v>
      </c>
      <c r="L4023">
        <v>800</v>
      </c>
      <c r="M4023" t="s">
        <v>18</v>
      </c>
    </row>
    <row r="4024" spans="1:13" x14ac:dyDescent="0.4">
      <c r="A4024">
        <v>104023</v>
      </c>
      <c r="B4024" s="1">
        <v>45786.005555555559</v>
      </c>
      <c r="C4024" t="s">
        <v>48</v>
      </c>
      <c r="D4024" t="s">
        <v>24</v>
      </c>
      <c r="E4024" t="s">
        <v>29</v>
      </c>
      <c r="F4024" t="s">
        <v>16</v>
      </c>
      <c r="G4024">
        <v>6</v>
      </c>
      <c r="H4024">
        <v>969</v>
      </c>
      <c r="I4024">
        <v>842.64</v>
      </c>
      <c r="J4024" t="s">
        <v>26</v>
      </c>
      <c r="K4024">
        <v>45000</v>
      </c>
      <c r="L4024">
        <v>32000</v>
      </c>
      <c r="M4024" t="s">
        <v>18</v>
      </c>
    </row>
    <row r="4025" spans="1:13" x14ac:dyDescent="0.4">
      <c r="A4025">
        <v>104024</v>
      </c>
      <c r="B4025" s="1">
        <v>45817.265277777777</v>
      </c>
      <c r="C4025" t="s">
        <v>23</v>
      </c>
      <c r="D4025" t="s">
        <v>14</v>
      </c>
      <c r="E4025" t="s">
        <v>31</v>
      </c>
      <c r="F4025" t="s">
        <v>25</v>
      </c>
      <c r="G4025">
        <v>64</v>
      </c>
      <c r="H4025">
        <v>951</v>
      </c>
      <c r="I4025">
        <v>2245.31</v>
      </c>
      <c r="J4025" t="s">
        <v>17</v>
      </c>
      <c r="K4025">
        <v>3200</v>
      </c>
      <c r="L4025">
        <v>2000</v>
      </c>
      <c r="M4025" t="s">
        <v>27</v>
      </c>
    </row>
    <row r="4026" spans="1:13" x14ac:dyDescent="0.4">
      <c r="A4026">
        <v>104025</v>
      </c>
      <c r="B4026" s="1">
        <v>45746.111111111109</v>
      </c>
      <c r="C4026" t="s">
        <v>13</v>
      </c>
      <c r="D4026" t="s">
        <v>40</v>
      </c>
      <c r="E4026" t="s">
        <v>29</v>
      </c>
      <c r="F4026" t="s">
        <v>16</v>
      </c>
      <c r="G4026">
        <v>87</v>
      </c>
      <c r="H4026">
        <v>773</v>
      </c>
      <c r="I4026">
        <v>612.29999999999995</v>
      </c>
      <c r="J4026" t="s">
        <v>41</v>
      </c>
      <c r="K4026">
        <v>5500</v>
      </c>
      <c r="L4026">
        <v>3500</v>
      </c>
      <c r="M4026" t="s">
        <v>18</v>
      </c>
    </row>
    <row r="4027" spans="1:13" x14ac:dyDescent="0.4">
      <c r="A4027">
        <v>104026</v>
      </c>
      <c r="B4027" s="1">
        <v>45750.281944444447</v>
      </c>
      <c r="C4027" t="s">
        <v>45</v>
      </c>
      <c r="D4027" t="s">
        <v>43</v>
      </c>
      <c r="E4027" t="s">
        <v>15</v>
      </c>
      <c r="F4027" t="s">
        <v>32</v>
      </c>
      <c r="G4027">
        <v>64</v>
      </c>
      <c r="H4027">
        <v>919</v>
      </c>
      <c r="I4027">
        <v>564.52</v>
      </c>
      <c r="J4027" t="s">
        <v>61</v>
      </c>
      <c r="K4027">
        <v>2800</v>
      </c>
      <c r="L4027">
        <v>1500</v>
      </c>
      <c r="M4027" t="s">
        <v>33</v>
      </c>
    </row>
    <row r="4028" spans="1:13" x14ac:dyDescent="0.4">
      <c r="A4028">
        <v>104027</v>
      </c>
      <c r="B4028" s="1">
        <v>45984.006944444445</v>
      </c>
      <c r="C4028" t="s">
        <v>23</v>
      </c>
      <c r="D4028" t="s">
        <v>55</v>
      </c>
      <c r="E4028" t="s">
        <v>15</v>
      </c>
      <c r="F4028" t="s">
        <v>37</v>
      </c>
      <c r="G4028">
        <v>39</v>
      </c>
      <c r="H4028">
        <v>303</v>
      </c>
      <c r="I4028">
        <v>549.17999999999995</v>
      </c>
      <c r="J4028" t="s">
        <v>57</v>
      </c>
      <c r="K4028">
        <v>600</v>
      </c>
      <c r="L4028">
        <v>350</v>
      </c>
      <c r="M4028" t="s">
        <v>38</v>
      </c>
    </row>
    <row r="4029" spans="1:13" x14ac:dyDescent="0.4">
      <c r="A4029">
        <v>104028</v>
      </c>
      <c r="B4029" s="1">
        <v>45898.029861111114</v>
      </c>
      <c r="C4029" t="s">
        <v>45</v>
      </c>
      <c r="D4029" t="s">
        <v>46</v>
      </c>
      <c r="E4029" t="s">
        <v>31</v>
      </c>
      <c r="F4029" t="s">
        <v>16</v>
      </c>
      <c r="G4029">
        <v>8</v>
      </c>
      <c r="H4029">
        <v>613</v>
      </c>
      <c r="I4029">
        <v>1955.4</v>
      </c>
      <c r="J4029" t="s">
        <v>47</v>
      </c>
      <c r="K4029">
        <v>4500</v>
      </c>
      <c r="L4029">
        <v>2800</v>
      </c>
      <c r="M4029" t="s">
        <v>18</v>
      </c>
    </row>
    <row r="4030" spans="1:13" x14ac:dyDescent="0.4">
      <c r="A4030">
        <v>104029</v>
      </c>
      <c r="B4030" s="1">
        <v>45980.273611111108</v>
      </c>
      <c r="C4030" t="s">
        <v>13</v>
      </c>
      <c r="D4030" t="s">
        <v>28</v>
      </c>
      <c r="E4030" t="s">
        <v>29</v>
      </c>
      <c r="F4030" t="s">
        <v>32</v>
      </c>
      <c r="G4030">
        <v>63</v>
      </c>
      <c r="H4030">
        <v>1154</v>
      </c>
      <c r="I4030">
        <v>1735.88</v>
      </c>
      <c r="J4030" t="s">
        <v>54</v>
      </c>
      <c r="K4030">
        <v>2500</v>
      </c>
      <c r="L4030">
        <v>1500</v>
      </c>
      <c r="M4030" t="s">
        <v>33</v>
      </c>
    </row>
    <row r="4031" spans="1:13" x14ac:dyDescent="0.4">
      <c r="A4031">
        <v>104030</v>
      </c>
      <c r="B4031" s="1">
        <v>45774.137499999997</v>
      </c>
      <c r="C4031" t="s">
        <v>48</v>
      </c>
      <c r="D4031" t="s">
        <v>43</v>
      </c>
      <c r="E4031" t="s">
        <v>31</v>
      </c>
      <c r="F4031" t="s">
        <v>20</v>
      </c>
      <c r="G4031">
        <v>91</v>
      </c>
      <c r="H4031">
        <v>731</v>
      </c>
      <c r="I4031">
        <v>424.44</v>
      </c>
      <c r="J4031" t="s">
        <v>61</v>
      </c>
      <c r="K4031">
        <v>2800</v>
      </c>
      <c r="L4031">
        <v>1500</v>
      </c>
      <c r="M4031" t="s">
        <v>22</v>
      </c>
    </row>
    <row r="4032" spans="1:13" x14ac:dyDescent="0.4">
      <c r="A4032">
        <v>104031</v>
      </c>
      <c r="B4032" s="1">
        <v>45751.727083333331</v>
      </c>
      <c r="C4032" t="s">
        <v>13</v>
      </c>
      <c r="D4032" t="s">
        <v>55</v>
      </c>
      <c r="E4032" t="s">
        <v>29</v>
      </c>
      <c r="F4032" t="s">
        <v>25</v>
      </c>
      <c r="G4032">
        <v>13</v>
      </c>
      <c r="H4032">
        <v>428</v>
      </c>
      <c r="I4032">
        <v>725.44</v>
      </c>
      <c r="J4032" t="s">
        <v>57</v>
      </c>
      <c r="K4032">
        <v>600</v>
      </c>
      <c r="L4032">
        <v>350</v>
      </c>
      <c r="M4032" t="s">
        <v>27</v>
      </c>
    </row>
    <row r="4033" spans="1:13" x14ac:dyDescent="0.4">
      <c r="A4033">
        <v>104032</v>
      </c>
      <c r="B4033" s="1">
        <v>45820.862500000003</v>
      </c>
      <c r="C4033" t="s">
        <v>23</v>
      </c>
      <c r="D4033" t="s">
        <v>55</v>
      </c>
      <c r="E4033" t="s">
        <v>29</v>
      </c>
      <c r="F4033" t="s">
        <v>25</v>
      </c>
      <c r="G4033">
        <v>25</v>
      </c>
      <c r="H4033">
        <v>1016</v>
      </c>
      <c r="I4033">
        <v>895.04</v>
      </c>
      <c r="J4033" t="s">
        <v>57</v>
      </c>
      <c r="K4033">
        <v>600</v>
      </c>
      <c r="L4033">
        <v>350</v>
      </c>
      <c r="M4033" t="s">
        <v>27</v>
      </c>
    </row>
    <row r="4034" spans="1:13" x14ac:dyDescent="0.4">
      <c r="A4034">
        <v>104033</v>
      </c>
      <c r="B4034" s="1">
        <v>45756.195833333331</v>
      </c>
      <c r="C4034" t="s">
        <v>13</v>
      </c>
      <c r="D4034" t="s">
        <v>24</v>
      </c>
      <c r="E4034" t="s">
        <v>29</v>
      </c>
      <c r="F4034" t="s">
        <v>20</v>
      </c>
      <c r="G4034">
        <v>86</v>
      </c>
      <c r="H4034">
        <v>751</v>
      </c>
      <c r="I4034">
        <v>673.51</v>
      </c>
      <c r="J4034" t="s">
        <v>26</v>
      </c>
      <c r="K4034">
        <v>45000</v>
      </c>
      <c r="L4034">
        <v>32000</v>
      </c>
      <c r="M4034" t="s">
        <v>22</v>
      </c>
    </row>
    <row r="4035" spans="1:13" x14ac:dyDescent="0.4">
      <c r="A4035">
        <v>104034</v>
      </c>
      <c r="B4035" s="1">
        <v>45770.554166666669</v>
      </c>
      <c r="C4035" t="s">
        <v>19</v>
      </c>
      <c r="D4035" t="s">
        <v>55</v>
      </c>
      <c r="E4035" t="s">
        <v>15</v>
      </c>
      <c r="F4035" t="s">
        <v>20</v>
      </c>
      <c r="G4035">
        <v>22</v>
      </c>
      <c r="H4035">
        <v>388</v>
      </c>
      <c r="I4035">
        <v>624.59</v>
      </c>
      <c r="J4035" t="s">
        <v>57</v>
      </c>
      <c r="K4035">
        <v>600</v>
      </c>
      <c r="L4035">
        <v>350</v>
      </c>
      <c r="M4035" t="s">
        <v>22</v>
      </c>
    </row>
    <row r="4036" spans="1:13" x14ac:dyDescent="0.4">
      <c r="A4036">
        <v>104035</v>
      </c>
      <c r="B4036" s="1">
        <v>46016.832638888889</v>
      </c>
      <c r="C4036" t="s">
        <v>48</v>
      </c>
      <c r="D4036" t="s">
        <v>35</v>
      </c>
      <c r="E4036" t="s">
        <v>29</v>
      </c>
      <c r="F4036" t="s">
        <v>16</v>
      </c>
      <c r="G4036">
        <v>2</v>
      </c>
      <c r="H4036">
        <v>813</v>
      </c>
      <c r="I4036">
        <v>790.46</v>
      </c>
      <c r="J4036" t="s">
        <v>49</v>
      </c>
      <c r="K4036">
        <v>8500</v>
      </c>
      <c r="L4036">
        <v>5500</v>
      </c>
      <c r="M4036" t="s">
        <v>18</v>
      </c>
    </row>
    <row r="4037" spans="1:13" x14ac:dyDescent="0.4">
      <c r="A4037">
        <v>104036</v>
      </c>
      <c r="B4037" s="1">
        <v>45748.603472222225</v>
      </c>
      <c r="C4037" t="s">
        <v>13</v>
      </c>
      <c r="D4037" t="s">
        <v>55</v>
      </c>
      <c r="E4037" t="s">
        <v>29</v>
      </c>
      <c r="F4037" t="s">
        <v>32</v>
      </c>
      <c r="G4037">
        <v>79</v>
      </c>
      <c r="H4037">
        <v>801</v>
      </c>
      <c r="I4037">
        <v>838.06</v>
      </c>
      <c r="J4037" t="s">
        <v>58</v>
      </c>
      <c r="K4037">
        <v>1200</v>
      </c>
      <c r="L4037">
        <v>800</v>
      </c>
      <c r="M4037" t="s">
        <v>33</v>
      </c>
    </row>
    <row r="4038" spans="1:13" x14ac:dyDescent="0.4">
      <c r="A4038">
        <v>104037</v>
      </c>
      <c r="B4038" s="1">
        <v>46003.713194444441</v>
      </c>
      <c r="C4038" t="s">
        <v>19</v>
      </c>
      <c r="D4038" t="s">
        <v>55</v>
      </c>
      <c r="E4038" t="s">
        <v>15</v>
      </c>
      <c r="F4038" t="s">
        <v>25</v>
      </c>
      <c r="G4038">
        <v>62</v>
      </c>
      <c r="H4038">
        <v>1016</v>
      </c>
      <c r="I4038">
        <v>485.5</v>
      </c>
      <c r="J4038" t="s">
        <v>57</v>
      </c>
      <c r="K4038">
        <v>600</v>
      </c>
      <c r="L4038">
        <v>350</v>
      </c>
      <c r="M4038" t="s">
        <v>27</v>
      </c>
    </row>
    <row r="4039" spans="1:13" x14ac:dyDescent="0.4">
      <c r="A4039">
        <v>104038</v>
      </c>
      <c r="B4039" s="1">
        <v>45863.146527777775</v>
      </c>
      <c r="C4039" t="s">
        <v>23</v>
      </c>
      <c r="D4039" t="s">
        <v>14</v>
      </c>
      <c r="E4039" t="s">
        <v>15</v>
      </c>
      <c r="F4039" t="s">
        <v>37</v>
      </c>
      <c r="G4039">
        <v>1</v>
      </c>
      <c r="H4039">
        <v>516</v>
      </c>
      <c r="I4039">
        <v>412.17</v>
      </c>
      <c r="J4039" t="s">
        <v>21</v>
      </c>
      <c r="K4039">
        <v>6500</v>
      </c>
      <c r="L4039">
        <v>4200</v>
      </c>
      <c r="M4039" t="s">
        <v>38</v>
      </c>
    </row>
    <row r="4040" spans="1:13" x14ac:dyDescent="0.4">
      <c r="A4040">
        <v>104039</v>
      </c>
      <c r="B4040" s="1">
        <v>45674.044444444444</v>
      </c>
      <c r="C4040" t="s">
        <v>45</v>
      </c>
      <c r="D4040" t="s">
        <v>28</v>
      </c>
      <c r="E4040" t="s">
        <v>31</v>
      </c>
      <c r="F4040" t="s">
        <v>25</v>
      </c>
      <c r="G4040">
        <v>20</v>
      </c>
      <c r="H4040">
        <v>451</v>
      </c>
      <c r="I4040">
        <v>897.42</v>
      </c>
      <c r="J4040" t="s">
        <v>54</v>
      </c>
      <c r="K4040">
        <v>2500</v>
      </c>
      <c r="L4040">
        <v>1500</v>
      </c>
      <c r="M4040" t="s">
        <v>27</v>
      </c>
    </row>
    <row r="4041" spans="1:13" x14ac:dyDescent="0.4">
      <c r="A4041">
        <v>104040</v>
      </c>
      <c r="B4041" s="1">
        <v>45931.419444444444</v>
      </c>
      <c r="C4041" t="s">
        <v>42</v>
      </c>
      <c r="D4041" t="s">
        <v>14</v>
      </c>
      <c r="E4041" t="s">
        <v>15</v>
      </c>
      <c r="F4041" t="s">
        <v>25</v>
      </c>
      <c r="G4041">
        <v>58</v>
      </c>
      <c r="H4041">
        <v>335</v>
      </c>
      <c r="I4041">
        <v>941.46</v>
      </c>
      <c r="J4041" t="s">
        <v>21</v>
      </c>
      <c r="K4041">
        <v>6500</v>
      </c>
      <c r="L4041">
        <v>4200</v>
      </c>
      <c r="M4041" t="s">
        <v>27</v>
      </c>
    </row>
    <row r="4042" spans="1:13" x14ac:dyDescent="0.4">
      <c r="A4042">
        <v>104041</v>
      </c>
      <c r="B4042" s="1">
        <v>45830.814583333333</v>
      </c>
      <c r="C4042" t="s">
        <v>42</v>
      </c>
      <c r="D4042" t="s">
        <v>28</v>
      </c>
      <c r="E4042" t="s">
        <v>15</v>
      </c>
      <c r="F4042" t="s">
        <v>20</v>
      </c>
      <c r="G4042">
        <v>87</v>
      </c>
      <c r="H4042">
        <v>541</v>
      </c>
      <c r="I4042">
        <v>675.4</v>
      </c>
      <c r="J4042" t="s">
        <v>30</v>
      </c>
      <c r="K4042">
        <v>450</v>
      </c>
      <c r="L4042">
        <v>200</v>
      </c>
      <c r="M4042" t="s">
        <v>22</v>
      </c>
    </row>
    <row r="4043" spans="1:13" x14ac:dyDescent="0.4">
      <c r="A4043">
        <v>104042</v>
      </c>
      <c r="B4043" s="1">
        <v>45773.600694444445</v>
      </c>
      <c r="C4043" t="s">
        <v>39</v>
      </c>
      <c r="D4043" t="s">
        <v>28</v>
      </c>
      <c r="E4043" t="s">
        <v>29</v>
      </c>
      <c r="F4043" t="s">
        <v>37</v>
      </c>
      <c r="G4043">
        <v>6</v>
      </c>
      <c r="H4043">
        <v>370</v>
      </c>
      <c r="I4043">
        <v>1024.74</v>
      </c>
      <c r="J4043" t="s">
        <v>54</v>
      </c>
      <c r="K4043">
        <v>2500</v>
      </c>
      <c r="L4043">
        <v>1500</v>
      </c>
      <c r="M4043" t="s">
        <v>38</v>
      </c>
    </row>
    <row r="4044" spans="1:13" x14ac:dyDescent="0.4">
      <c r="A4044">
        <v>104043</v>
      </c>
      <c r="B4044" s="1">
        <v>46006.242361111108</v>
      </c>
      <c r="C4044" t="s">
        <v>42</v>
      </c>
      <c r="D4044" t="s">
        <v>55</v>
      </c>
      <c r="E4044" t="s">
        <v>29</v>
      </c>
      <c r="F4044" t="s">
        <v>20</v>
      </c>
      <c r="G4044">
        <v>4</v>
      </c>
      <c r="H4044">
        <v>508</v>
      </c>
      <c r="I4044">
        <v>265.89</v>
      </c>
      <c r="J4044" t="s">
        <v>57</v>
      </c>
      <c r="K4044">
        <v>600</v>
      </c>
      <c r="L4044">
        <v>350</v>
      </c>
      <c r="M4044" t="s">
        <v>22</v>
      </c>
    </row>
    <row r="4045" spans="1:13" x14ac:dyDescent="0.4">
      <c r="A4045">
        <v>104044</v>
      </c>
      <c r="B4045" s="1">
        <v>45838.196527777778</v>
      </c>
      <c r="C4045" t="s">
        <v>34</v>
      </c>
      <c r="D4045" t="s">
        <v>28</v>
      </c>
      <c r="E4045" t="s">
        <v>31</v>
      </c>
      <c r="F4045" t="s">
        <v>32</v>
      </c>
      <c r="G4045">
        <v>95</v>
      </c>
      <c r="H4045">
        <v>966</v>
      </c>
      <c r="I4045">
        <v>2644.58</v>
      </c>
      <c r="J4045" t="s">
        <v>30</v>
      </c>
      <c r="K4045">
        <v>450</v>
      </c>
      <c r="L4045">
        <v>200</v>
      </c>
      <c r="M4045" t="s">
        <v>33</v>
      </c>
    </row>
    <row r="4046" spans="1:13" x14ac:dyDescent="0.4">
      <c r="A4046">
        <v>104045</v>
      </c>
      <c r="B4046" s="1">
        <v>45748.439583333333</v>
      </c>
      <c r="C4046" t="s">
        <v>50</v>
      </c>
      <c r="D4046" t="s">
        <v>24</v>
      </c>
      <c r="E4046" t="s">
        <v>15</v>
      </c>
      <c r="F4046" t="s">
        <v>20</v>
      </c>
      <c r="G4046">
        <v>97</v>
      </c>
      <c r="H4046">
        <v>682</v>
      </c>
      <c r="I4046">
        <v>1303.3900000000001</v>
      </c>
      <c r="J4046" t="s">
        <v>59</v>
      </c>
      <c r="K4046">
        <v>3500</v>
      </c>
      <c r="L4046">
        <v>2200</v>
      </c>
      <c r="M4046" t="s">
        <v>22</v>
      </c>
    </row>
    <row r="4047" spans="1:13" x14ac:dyDescent="0.4">
      <c r="A4047">
        <v>104046</v>
      </c>
      <c r="B4047" s="1">
        <v>45739.383333333331</v>
      </c>
      <c r="C4047" t="s">
        <v>34</v>
      </c>
      <c r="D4047" t="s">
        <v>28</v>
      </c>
      <c r="E4047" t="s">
        <v>15</v>
      </c>
      <c r="F4047" t="s">
        <v>20</v>
      </c>
      <c r="G4047">
        <v>69</v>
      </c>
      <c r="H4047">
        <v>311</v>
      </c>
      <c r="I4047">
        <v>932.34</v>
      </c>
      <c r="J4047" t="s">
        <v>54</v>
      </c>
      <c r="K4047">
        <v>2500</v>
      </c>
      <c r="L4047">
        <v>1500</v>
      </c>
      <c r="M4047" t="s">
        <v>22</v>
      </c>
    </row>
    <row r="4048" spans="1:13" x14ac:dyDescent="0.4">
      <c r="A4048">
        <v>104047</v>
      </c>
      <c r="B4048" s="1">
        <v>45981.513888888891</v>
      </c>
      <c r="C4048" t="s">
        <v>23</v>
      </c>
      <c r="D4048" t="s">
        <v>55</v>
      </c>
      <c r="E4048" t="s">
        <v>29</v>
      </c>
      <c r="F4048" t="s">
        <v>25</v>
      </c>
      <c r="G4048">
        <v>9</v>
      </c>
      <c r="H4048">
        <v>421</v>
      </c>
      <c r="I4048">
        <v>1202.42</v>
      </c>
      <c r="J4048" t="s">
        <v>56</v>
      </c>
      <c r="K4048">
        <v>850</v>
      </c>
      <c r="L4048">
        <v>550</v>
      </c>
      <c r="M4048" t="s">
        <v>27</v>
      </c>
    </row>
    <row r="4049" spans="1:13" x14ac:dyDescent="0.4">
      <c r="A4049">
        <v>104048</v>
      </c>
      <c r="B4049" s="1">
        <v>45771.65</v>
      </c>
      <c r="C4049" t="s">
        <v>39</v>
      </c>
      <c r="D4049" t="s">
        <v>40</v>
      </c>
      <c r="E4049" t="s">
        <v>29</v>
      </c>
      <c r="F4049" t="s">
        <v>32</v>
      </c>
      <c r="G4049">
        <v>69</v>
      </c>
      <c r="H4049">
        <v>1182</v>
      </c>
      <c r="I4049">
        <v>680.78</v>
      </c>
      <c r="J4049" t="s">
        <v>52</v>
      </c>
      <c r="K4049">
        <v>1500</v>
      </c>
      <c r="L4049">
        <v>800</v>
      </c>
      <c r="M4049" t="s">
        <v>33</v>
      </c>
    </row>
    <row r="4050" spans="1:13" x14ac:dyDescent="0.4">
      <c r="A4050">
        <v>104049</v>
      </c>
      <c r="B4050" s="1">
        <v>45914.406944444447</v>
      </c>
      <c r="C4050" t="s">
        <v>13</v>
      </c>
      <c r="D4050" t="s">
        <v>14</v>
      </c>
      <c r="E4050" t="s">
        <v>29</v>
      </c>
      <c r="F4050" t="s">
        <v>16</v>
      </c>
      <c r="G4050">
        <v>90</v>
      </c>
      <c r="H4050">
        <v>1131</v>
      </c>
      <c r="I4050">
        <v>529.6</v>
      </c>
      <c r="J4050" t="s">
        <v>21</v>
      </c>
      <c r="K4050">
        <v>6500</v>
      </c>
      <c r="L4050">
        <v>4200</v>
      </c>
      <c r="M4050" t="s">
        <v>18</v>
      </c>
    </row>
    <row r="4051" spans="1:13" x14ac:dyDescent="0.4">
      <c r="A4051">
        <v>104050</v>
      </c>
      <c r="B4051" s="1">
        <v>45715.208333333336</v>
      </c>
      <c r="C4051" t="s">
        <v>39</v>
      </c>
      <c r="D4051" t="s">
        <v>43</v>
      </c>
      <c r="E4051" t="s">
        <v>15</v>
      </c>
      <c r="F4051" t="s">
        <v>20</v>
      </c>
      <c r="G4051">
        <v>29</v>
      </c>
      <c r="H4051">
        <v>516</v>
      </c>
      <c r="I4051">
        <v>226.12</v>
      </c>
      <c r="J4051" t="s">
        <v>51</v>
      </c>
      <c r="K4051">
        <v>1800</v>
      </c>
      <c r="L4051">
        <v>900</v>
      </c>
      <c r="M4051" t="s">
        <v>22</v>
      </c>
    </row>
    <row r="4052" spans="1:13" x14ac:dyDescent="0.4">
      <c r="A4052">
        <v>104051</v>
      </c>
      <c r="B4052" s="1">
        <v>45811.074999999997</v>
      </c>
      <c r="C4052" t="s">
        <v>23</v>
      </c>
      <c r="D4052" t="s">
        <v>14</v>
      </c>
      <c r="E4052" t="s">
        <v>29</v>
      </c>
      <c r="F4052" t="s">
        <v>37</v>
      </c>
      <c r="G4052">
        <v>75</v>
      </c>
      <c r="H4052">
        <v>344</v>
      </c>
      <c r="I4052">
        <v>879.03</v>
      </c>
      <c r="J4052" t="s">
        <v>17</v>
      </c>
      <c r="K4052">
        <v>3200</v>
      </c>
      <c r="L4052">
        <v>2000</v>
      </c>
      <c r="M4052" t="s">
        <v>38</v>
      </c>
    </row>
    <row r="4053" spans="1:13" x14ac:dyDescent="0.4">
      <c r="A4053">
        <v>104052</v>
      </c>
      <c r="B4053" s="1">
        <v>46022.010416666664</v>
      </c>
      <c r="C4053" t="s">
        <v>39</v>
      </c>
      <c r="D4053" t="s">
        <v>46</v>
      </c>
      <c r="E4053" t="s">
        <v>15</v>
      </c>
      <c r="F4053" t="s">
        <v>25</v>
      </c>
      <c r="G4053">
        <v>94</v>
      </c>
      <c r="H4053">
        <v>947</v>
      </c>
      <c r="I4053">
        <v>1899.34</v>
      </c>
      <c r="J4053" t="s">
        <v>47</v>
      </c>
      <c r="K4053">
        <v>4500</v>
      </c>
      <c r="L4053">
        <v>2800</v>
      </c>
      <c r="M4053" t="s">
        <v>27</v>
      </c>
    </row>
    <row r="4054" spans="1:13" x14ac:dyDescent="0.4">
      <c r="A4054">
        <v>104053</v>
      </c>
      <c r="B4054" s="1">
        <v>45773.190972222219</v>
      </c>
      <c r="C4054" t="s">
        <v>34</v>
      </c>
      <c r="D4054" t="s">
        <v>24</v>
      </c>
      <c r="E4054" t="s">
        <v>31</v>
      </c>
      <c r="F4054" t="s">
        <v>25</v>
      </c>
      <c r="G4054">
        <v>29</v>
      </c>
      <c r="H4054">
        <v>769</v>
      </c>
      <c r="I4054">
        <v>359.04</v>
      </c>
      <c r="J4054" t="s">
        <v>59</v>
      </c>
      <c r="K4054">
        <v>3500</v>
      </c>
      <c r="L4054">
        <v>2200</v>
      </c>
      <c r="M4054" t="s">
        <v>27</v>
      </c>
    </row>
    <row r="4055" spans="1:13" x14ac:dyDescent="0.4">
      <c r="A4055">
        <v>104054</v>
      </c>
      <c r="B4055" s="1">
        <v>46000.416666666664</v>
      </c>
      <c r="C4055" t="s">
        <v>42</v>
      </c>
      <c r="D4055" t="s">
        <v>43</v>
      </c>
      <c r="E4055" t="s">
        <v>15</v>
      </c>
      <c r="F4055" t="s">
        <v>32</v>
      </c>
      <c r="G4055">
        <v>93</v>
      </c>
      <c r="H4055">
        <v>468</v>
      </c>
      <c r="I4055">
        <v>614.95000000000005</v>
      </c>
      <c r="J4055" t="s">
        <v>44</v>
      </c>
      <c r="K4055">
        <v>4500</v>
      </c>
      <c r="L4055">
        <v>2500</v>
      </c>
      <c r="M4055" t="s">
        <v>33</v>
      </c>
    </row>
    <row r="4056" spans="1:13" x14ac:dyDescent="0.4">
      <c r="A4056">
        <v>104055</v>
      </c>
      <c r="B4056" s="1">
        <v>45923.119444444441</v>
      </c>
      <c r="C4056" t="s">
        <v>42</v>
      </c>
      <c r="D4056" t="s">
        <v>28</v>
      </c>
      <c r="E4056" t="s">
        <v>15</v>
      </c>
      <c r="F4056" t="s">
        <v>25</v>
      </c>
      <c r="G4056">
        <v>18</v>
      </c>
      <c r="H4056">
        <v>633</v>
      </c>
      <c r="I4056">
        <v>1121.92</v>
      </c>
      <c r="J4056" t="s">
        <v>54</v>
      </c>
      <c r="K4056">
        <v>2500</v>
      </c>
      <c r="L4056">
        <v>1500</v>
      </c>
      <c r="M4056" t="s">
        <v>27</v>
      </c>
    </row>
    <row r="4057" spans="1:13" x14ac:dyDescent="0.4">
      <c r="A4057">
        <v>104056</v>
      </c>
      <c r="B4057" s="1">
        <v>45972.090277777781</v>
      </c>
      <c r="C4057" t="s">
        <v>42</v>
      </c>
      <c r="D4057" t="s">
        <v>55</v>
      </c>
      <c r="E4057" t="s">
        <v>31</v>
      </c>
      <c r="F4057" t="s">
        <v>25</v>
      </c>
      <c r="G4057">
        <v>93</v>
      </c>
      <c r="H4057">
        <v>669</v>
      </c>
      <c r="I4057">
        <v>433.82</v>
      </c>
      <c r="J4057" t="s">
        <v>57</v>
      </c>
      <c r="K4057">
        <v>600</v>
      </c>
      <c r="L4057">
        <v>350</v>
      </c>
      <c r="M4057" t="s">
        <v>27</v>
      </c>
    </row>
    <row r="4058" spans="1:13" x14ac:dyDescent="0.4">
      <c r="A4058">
        <v>104057</v>
      </c>
      <c r="B4058" s="1">
        <v>45860.396527777775</v>
      </c>
      <c r="C4058" t="s">
        <v>39</v>
      </c>
      <c r="D4058" t="s">
        <v>14</v>
      </c>
      <c r="E4058" t="s">
        <v>31</v>
      </c>
      <c r="F4058" t="s">
        <v>37</v>
      </c>
      <c r="G4058">
        <v>71</v>
      </c>
      <c r="H4058">
        <v>1148</v>
      </c>
      <c r="I4058">
        <v>423.3</v>
      </c>
      <c r="J4058" t="s">
        <v>21</v>
      </c>
      <c r="K4058">
        <v>6500</v>
      </c>
      <c r="L4058">
        <v>4200</v>
      </c>
      <c r="M4058" t="s">
        <v>38</v>
      </c>
    </row>
    <row r="4059" spans="1:13" x14ac:dyDescent="0.4">
      <c r="A4059">
        <v>104058</v>
      </c>
      <c r="B4059" s="1">
        <v>45698.168055555558</v>
      </c>
      <c r="C4059" t="s">
        <v>50</v>
      </c>
      <c r="D4059" t="s">
        <v>28</v>
      </c>
      <c r="E4059" t="s">
        <v>29</v>
      </c>
      <c r="F4059" t="s">
        <v>20</v>
      </c>
      <c r="G4059">
        <v>40</v>
      </c>
      <c r="H4059">
        <v>1112</v>
      </c>
      <c r="I4059">
        <v>669.34</v>
      </c>
      <c r="J4059" t="s">
        <v>54</v>
      </c>
      <c r="K4059">
        <v>2500</v>
      </c>
      <c r="L4059">
        <v>1500</v>
      </c>
      <c r="M4059" t="s">
        <v>22</v>
      </c>
    </row>
    <row r="4060" spans="1:13" x14ac:dyDescent="0.4">
      <c r="A4060">
        <v>104059</v>
      </c>
      <c r="B4060" s="1">
        <v>45762.098611111112</v>
      </c>
      <c r="C4060" t="s">
        <v>19</v>
      </c>
      <c r="D4060" t="s">
        <v>43</v>
      </c>
      <c r="E4060" t="s">
        <v>15</v>
      </c>
      <c r="F4060" t="s">
        <v>16</v>
      </c>
      <c r="G4060">
        <v>19</v>
      </c>
      <c r="H4060">
        <v>1111</v>
      </c>
      <c r="I4060">
        <v>879.36</v>
      </c>
      <c r="J4060" t="s">
        <v>61</v>
      </c>
      <c r="K4060">
        <v>2800</v>
      </c>
      <c r="L4060">
        <v>1500</v>
      </c>
      <c r="M4060" t="s">
        <v>18</v>
      </c>
    </row>
    <row r="4061" spans="1:13" x14ac:dyDescent="0.4">
      <c r="A4061">
        <v>104060</v>
      </c>
      <c r="B4061" s="1">
        <v>45850.902777777781</v>
      </c>
      <c r="C4061" t="s">
        <v>39</v>
      </c>
      <c r="D4061" t="s">
        <v>14</v>
      </c>
      <c r="E4061" t="s">
        <v>29</v>
      </c>
      <c r="F4061" t="s">
        <v>16</v>
      </c>
      <c r="G4061">
        <v>60</v>
      </c>
      <c r="H4061">
        <v>406</v>
      </c>
      <c r="I4061">
        <v>372.48</v>
      </c>
      <c r="J4061" t="s">
        <v>17</v>
      </c>
      <c r="K4061">
        <v>3200</v>
      </c>
      <c r="L4061">
        <v>2000</v>
      </c>
      <c r="M4061" t="s">
        <v>18</v>
      </c>
    </row>
    <row r="4062" spans="1:13" x14ac:dyDescent="0.4">
      <c r="A4062">
        <v>104061</v>
      </c>
      <c r="B4062" s="1">
        <v>45935.930555555555</v>
      </c>
      <c r="C4062" t="s">
        <v>45</v>
      </c>
      <c r="D4062" t="s">
        <v>28</v>
      </c>
      <c r="E4062" t="s">
        <v>31</v>
      </c>
      <c r="F4062" t="s">
        <v>32</v>
      </c>
      <c r="G4062">
        <v>60</v>
      </c>
      <c r="H4062">
        <v>892</v>
      </c>
      <c r="I4062">
        <v>568.64</v>
      </c>
      <c r="J4062" t="s">
        <v>54</v>
      </c>
      <c r="K4062">
        <v>2500</v>
      </c>
      <c r="L4062">
        <v>1500</v>
      </c>
      <c r="M4062" t="s">
        <v>33</v>
      </c>
    </row>
    <row r="4063" spans="1:13" x14ac:dyDescent="0.4">
      <c r="A4063">
        <v>104062</v>
      </c>
      <c r="B4063" s="1">
        <v>46011.226388888892</v>
      </c>
      <c r="C4063" t="s">
        <v>13</v>
      </c>
      <c r="D4063" t="s">
        <v>28</v>
      </c>
      <c r="E4063" t="s">
        <v>29</v>
      </c>
      <c r="F4063" t="s">
        <v>37</v>
      </c>
      <c r="G4063">
        <v>35</v>
      </c>
      <c r="H4063">
        <v>480</v>
      </c>
      <c r="I4063">
        <v>183.37</v>
      </c>
      <c r="J4063" t="s">
        <v>54</v>
      </c>
      <c r="K4063">
        <v>2500</v>
      </c>
      <c r="L4063">
        <v>1500</v>
      </c>
      <c r="M4063" t="s">
        <v>38</v>
      </c>
    </row>
    <row r="4064" spans="1:13" x14ac:dyDescent="0.4">
      <c r="A4064">
        <v>104063</v>
      </c>
      <c r="B4064" s="1">
        <v>45894.410416666666</v>
      </c>
      <c r="C4064" t="s">
        <v>48</v>
      </c>
      <c r="D4064" t="s">
        <v>43</v>
      </c>
      <c r="E4064" t="s">
        <v>15</v>
      </c>
      <c r="F4064" t="s">
        <v>20</v>
      </c>
      <c r="G4064">
        <v>4</v>
      </c>
      <c r="H4064">
        <v>1036</v>
      </c>
      <c r="I4064">
        <v>882.51</v>
      </c>
      <c r="J4064" t="s">
        <v>61</v>
      </c>
      <c r="K4064">
        <v>2800</v>
      </c>
      <c r="L4064">
        <v>1500</v>
      </c>
      <c r="M4064" t="s">
        <v>22</v>
      </c>
    </row>
    <row r="4065" spans="1:13" x14ac:dyDescent="0.4">
      <c r="A4065">
        <v>104064</v>
      </c>
      <c r="B4065" s="1">
        <v>45878.31527777778</v>
      </c>
      <c r="C4065" t="s">
        <v>39</v>
      </c>
      <c r="D4065" t="s">
        <v>43</v>
      </c>
      <c r="E4065" t="s">
        <v>15</v>
      </c>
      <c r="F4065" t="s">
        <v>32</v>
      </c>
      <c r="G4065">
        <v>84</v>
      </c>
      <c r="H4065">
        <v>795</v>
      </c>
      <c r="I4065">
        <v>434.04</v>
      </c>
      <c r="J4065" t="s">
        <v>61</v>
      </c>
      <c r="K4065">
        <v>2800</v>
      </c>
      <c r="L4065">
        <v>1500</v>
      </c>
      <c r="M4065" t="s">
        <v>33</v>
      </c>
    </row>
    <row r="4066" spans="1:13" x14ac:dyDescent="0.4">
      <c r="A4066">
        <v>104065</v>
      </c>
      <c r="B4066" s="1">
        <v>45725.131944444445</v>
      </c>
      <c r="C4066" t="s">
        <v>34</v>
      </c>
      <c r="D4066" t="s">
        <v>24</v>
      </c>
      <c r="E4066" t="s">
        <v>15</v>
      </c>
      <c r="F4066" t="s">
        <v>32</v>
      </c>
      <c r="G4066">
        <v>58</v>
      </c>
      <c r="H4066">
        <v>619</v>
      </c>
      <c r="I4066">
        <v>1066.75</v>
      </c>
      <c r="J4066" t="s">
        <v>59</v>
      </c>
      <c r="K4066">
        <v>3500</v>
      </c>
      <c r="L4066">
        <v>2200</v>
      </c>
      <c r="M4066" t="s">
        <v>33</v>
      </c>
    </row>
    <row r="4067" spans="1:13" x14ac:dyDescent="0.4">
      <c r="A4067">
        <v>104066</v>
      </c>
      <c r="B4067" s="1">
        <v>45854.209027777775</v>
      </c>
      <c r="C4067" t="s">
        <v>23</v>
      </c>
      <c r="D4067" t="s">
        <v>55</v>
      </c>
      <c r="E4067" t="s">
        <v>29</v>
      </c>
      <c r="F4067" t="s">
        <v>25</v>
      </c>
      <c r="G4067">
        <v>69</v>
      </c>
      <c r="H4067">
        <v>983</v>
      </c>
      <c r="I4067">
        <v>627.67999999999995</v>
      </c>
      <c r="J4067" t="s">
        <v>58</v>
      </c>
      <c r="K4067">
        <v>1200</v>
      </c>
      <c r="L4067">
        <v>800</v>
      </c>
      <c r="M4067" t="s">
        <v>27</v>
      </c>
    </row>
    <row r="4068" spans="1:13" x14ac:dyDescent="0.4">
      <c r="A4068">
        <v>104067</v>
      </c>
      <c r="B4068" s="1">
        <v>45913.53402777778</v>
      </c>
      <c r="C4068" t="s">
        <v>48</v>
      </c>
      <c r="D4068" t="s">
        <v>46</v>
      </c>
      <c r="E4068" t="s">
        <v>15</v>
      </c>
      <c r="F4068" t="s">
        <v>25</v>
      </c>
      <c r="G4068">
        <v>30</v>
      </c>
      <c r="H4068">
        <v>639</v>
      </c>
      <c r="I4068">
        <v>740.27</v>
      </c>
      <c r="J4068" t="s">
        <v>47</v>
      </c>
      <c r="K4068">
        <v>4500</v>
      </c>
      <c r="L4068">
        <v>2800</v>
      </c>
      <c r="M4068" t="s">
        <v>27</v>
      </c>
    </row>
    <row r="4069" spans="1:13" x14ac:dyDescent="0.4">
      <c r="A4069">
        <v>104068</v>
      </c>
      <c r="B4069" s="1">
        <v>45796.754861111112</v>
      </c>
      <c r="C4069" t="s">
        <v>23</v>
      </c>
      <c r="D4069" t="s">
        <v>55</v>
      </c>
      <c r="E4069" t="s">
        <v>15</v>
      </c>
      <c r="F4069" t="s">
        <v>32</v>
      </c>
      <c r="G4069">
        <v>81</v>
      </c>
      <c r="H4069">
        <v>704</v>
      </c>
      <c r="I4069">
        <v>651.72</v>
      </c>
      <c r="J4069" t="s">
        <v>56</v>
      </c>
      <c r="K4069">
        <v>850</v>
      </c>
      <c r="L4069">
        <v>550</v>
      </c>
      <c r="M4069" t="s">
        <v>33</v>
      </c>
    </row>
    <row r="4070" spans="1:13" x14ac:dyDescent="0.4">
      <c r="A4070">
        <v>104069</v>
      </c>
      <c r="B4070" s="1">
        <v>45969.413194444445</v>
      </c>
      <c r="C4070" t="s">
        <v>13</v>
      </c>
      <c r="D4070" t="s">
        <v>55</v>
      </c>
      <c r="E4070" t="s">
        <v>31</v>
      </c>
      <c r="F4070" t="s">
        <v>25</v>
      </c>
      <c r="G4070">
        <v>44</v>
      </c>
      <c r="H4070">
        <v>459</v>
      </c>
      <c r="I4070">
        <v>1099.56</v>
      </c>
      <c r="J4070" t="s">
        <v>57</v>
      </c>
      <c r="K4070">
        <v>600</v>
      </c>
      <c r="L4070">
        <v>350</v>
      </c>
      <c r="M4070" t="s">
        <v>27</v>
      </c>
    </row>
    <row r="4071" spans="1:13" x14ac:dyDescent="0.4">
      <c r="A4071">
        <v>104070</v>
      </c>
      <c r="B4071" s="1">
        <v>45806.480555555558</v>
      </c>
      <c r="C4071" t="s">
        <v>48</v>
      </c>
      <c r="D4071" t="s">
        <v>28</v>
      </c>
      <c r="E4071" t="s">
        <v>15</v>
      </c>
      <c r="F4071" t="s">
        <v>37</v>
      </c>
      <c r="G4071">
        <v>9</v>
      </c>
      <c r="H4071">
        <v>447</v>
      </c>
      <c r="I4071">
        <v>421.23</v>
      </c>
      <c r="J4071" t="s">
        <v>30</v>
      </c>
      <c r="K4071">
        <v>450</v>
      </c>
      <c r="L4071">
        <v>200</v>
      </c>
      <c r="M4071" t="s">
        <v>38</v>
      </c>
    </row>
    <row r="4072" spans="1:13" x14ac:dyDescent="0.4">
      <c r="A4072">
        <v>104071</v>
      </c>
      <c r="B4072" s="1">
        <v>45756.486805555556</v>
      </c>
      <c r="C4072" t="s">
        <v>42</v>
      </c>
      <c r="D4072" t="s">
        <v>24</v>
      </c>
      <c r="E4072" t="s">
        <v>31</v>
      </c>
      <c r="F4072" t="s">
        <v>16</v>
      </c>
      <c r="G4072">
        <v>12</v>
      </c>
      <c r="H4072">
        <v>306</v>
      </c>
      <c r="I4072">
        <v>664.41</v>
      </c>
      <c r="J4072" t="s">
        <v>60</v>
      </c>
      <c r="K4072">
        <v>25000</v>
      </c>
      <c r="L4072">
        <v>18000</v>
      </c>
      <c r="M4072" t="s">
        <v>18</v>
      </c>
    </row>
    <row r="4073" spans="1:13" x14ac:dyDescent="0.4">
      <c r="A4073">
        <v>104072</v>
      </c>
      <c r="B4073" s="1">
        <v>45733.938888888886</v>
      </c>
      <c r="C4073" t="s">
        <v>19</v>
      </c>
      <c r="D4073" t="s">
        <v>35</v>
      </c>
      <c r="E4073" t="s">
        <v>29</v>
      </c>
      <c r="F4073" t="s">
        <v>37</v>
      </c>
      <c r="G4073">
        <v>78</v>
      </c>
      <c r="H4073">
        <v>427</v>
      </c>
      <c r="I4073">
        <v>1074.22</v>
      </c>
      <c r="J4073" t="s">
        <v>36</v>
      </c>
      <c r="K4073">
        <v>12000</v>
      </c>
      <c r="L4073">
        <v>8000</v>
      </c>
      <c r="M4073" t="s">
        <v>38</v>
      </c>
    </row>
    <row r="4074" spans="1:13" x14ac:dyDescent="0.4">
      <c r="A4074">
        <v>104073</v>
      </c>
      <c r="B4074" s="1">
        <v>45939.227083333331</v>
      </c>
      <c r="C4074" t="s">
        <v>48</v>
      </c>
      <c r="D4074" t="s">
        <v>24</v>
      </c>
      <c r="E4074" t="s">
        <v>15</v>
      </c>
      <c r="F4074" t="s">
        <v>32</v>
      </c>
      <c r="G4074">
        <v>47</v>
      </c>
      <c r="H4074">
        <v>440</v>
      </c>
      <c r="I4074">
        <v>634</v>
      </c>
      <c r="J4074" t="s">
        <v>60</v>
      </c>
      <c r="K4074">
        <v>25000</v>
      </c>
      <c r="L4074">
        <v>18000</v>
      </c>
      <c r="M4074" t="s">
        <v>33</v>
      </c>
    </row>
    <row r="4075" spans="1:13" x14ac:dyDescent="0.4">
      <c r="A4075">
        <v>104074</v>
      </c>
      <c r="B4075" s="1">
        <v>45766.462500000001</v>
      </c>
      <c r="C4075" t="s">
        <v>19</v>
      </c>
      <c r="D4075" t="s">
        <v>46</v>
      </c>
      <c r="E4075" t="s">
        <v>31</v>
      </c>
      <c r="F4075" t="s">
        <v>37</v>
      </c>
      <c r="G4075">
        <v>5</v>
      </c>
      <c r="H4075">
        <v>1002</v>
      </c>
      <c r="I4075">
        <v>1272.9000000000001</v>
      </c>
      <c r="J4075" t="s">
        <v>53</v>
      </c>
      <c r="K4075">
        <v>15000</v>
      </c>
      <c r="L4075">
        <v>9500</v>
      </c>
      <c r="M4075" t="s">
        <v>38</v>
      </c>
    </row>
    <row r="4076" spans="1:13" x14ac:dyDescent="0.4">
      <c r="A4076">
        <v>104075</v>
      </c>
      <c r="B4076" s="1">
        <v>45845.234027777777</v>
      </c>
      <c r="C4076" t="s">
        <v>45</v>
      </c>
      <c r="D4076" t="s">
        <v>24</v>
      </c>
      <c r="E4076" t="s">
        <v>29</v>
      </c>
      <c r="F4076" t="s">
        <v>20</v>
      </c>
      <c r="G4076">
        <v>33</v>
      </c>
      <c r="H4076">
        <v>541</v>
      </c>
      <c r="I4076">
        <v>872.13</v>
      </c>
      <c r="J4076" t="s">
        <v>60</v>
      </c>
      <c r="K4076">
        <v>25000</v>
      </c>
      <c r="L4076">
        <v>18000</v>
      </c>
      <c r="M4076" t="s">
        <v>22</v>
      </c>
    </row>
    <row r="4077" spans="1:13" x14ac:dyDescent="0.4">
      <c r="A4077">
        <v>104076</v>
      </c>
      <c r="B4077" s="1">
        <v>45856.104861111111</v>
      </c>
      <c r="C4077" t="s">
        <v>19</v>
      </c>
      <c r="D4077" t="s">
        <v>46</v>
      </c>
      <c r="E4077" t="s">
        <v>29</v>
      </c>
      <c r="F4077" t="s">
        <v>32</v>
      </c>
      <c r="G4077">
        <v>20</v>
      </c>
      <c r="H4077">
        <v>777</v>
      </c>
      <c r="I4077">
        <v>1630.95</v>
      </c>
      <c r="J4077" t="s">
        <v>47</v>
      </c>
      <c r="K4077">
        <v>4500</v>
      </c>
      <c r="L4077">
        <v>2800</v>
      </c>
      <c r="M4077" t="s">
        <v>33</v>
      </c>
    </row>
    <row r="4078" spans="1:13" x14ac:dyDescent="0.4">
      <c r="A4078">
        <v>104077</v>
      </c>
      <c r="B4078" s="1">
        <v>45960.662499999999</v>
      </c>
      <c r="C4078" t="s">
        <v>23</v>
      </c>
      <c r="D4078" t="s">
        <v>28</v>
      </c>
      <c r="E4078" t="s">
        <v>29</v>
      </c>
      <c r="F4078" t="s">
        <v>20</v>
      </c>
      <c r="G4078">
        <v>85</v>
      </c>
      <c r="H4078">
        <v>885</v>
      </c>
      <c r="I4078">
        <v>502.54</v>
      </c>
      <c r="J4078" t="s">
        <v>30</v>
      </c>
      <c r="K4078">
        <v>450</v>
      </c>
      <c r="L4078">
        <v>200</v>
      </c>
      <c r="M4078" t="s">
        <v>22</v>
      </c>
    </row>
    <row r="4079" spans="1:13" x14ac:dyDescent="0.4">
      <c r="A4079">
        <v>104078</v>
      </c>
      <c r="B4079" s="1">
        <v>45984.644444444442</v>
      </c>
      <c r="C4079" t="s">
        <v>42</v>
      </c>
      <c r="D4079" t="s">
        <v>14</v>
      </c>
      <c r="E4079" t="s">
        <v>31</v>
      </c>
      <c r="F4079" t="s">
        <v>16</v>
      </c>
      <c r="G4079">
        <v>23</v>
      </c>
      <c r="H4079">
        <v>414</v>
      </c>
      <c r="I4079">
        <v>775.14</v>
      </c>
      <c r="J4079" t="s">
        <v>17</v>
      </c>
      <c r="K4079">
        <v>3200</v>
      </c>
      <c r="L4079">
        <v>2000</v>
      </c>
      <c r="M4079" t="s">
        <v>18</v>
      </c>
    </row>
    <row r="4080" spans="1:13" x14ac:dyDescent="0.4">
      <c r="A4080">
        <v>104079</v>
      </c>
      <c r="B4080" s="1">
        <v>45811.022916666669</v>
      </c>
      <c r="C4080" t="s">
        <v>19</v>
      </c>
      <c r="D4080" t="s">
        <v>46</v>
      </c>
      <c r="E4080" t="s">
        <v>15</v>
      </c>
      <c r="F4080" t="s">
        <v>20</v>
      </c>
      <c r="G4080">
        <v>1</v>
      </c>
      <c r="H4080">
        <v>1167</v>
      </c>
      <c r="I4080">
        <v>610.30999999999995</v>
      </c>
      <c r="J4080" t="s">
        <v>47</v>
      </c>
      <c r="K4080">
        <v>4500</v>
      </c>
      <c r="L4080">
        <v>2800</v>
      </c>
      <c r="M4080" t="s">
        <v>22</v>
      </c>
    </row>
    <row r="4081" spans="1:13" x14ac:dyDescent="0.4">
      <c r="A4081">
        <v>104080</v>
      </c>
      <c r="B4081" s="1">
        <v>45697.070138888892</v>
      </c>
      <c r="C4081" t="s">
        <v>45</v>
      </c>
      <c r="D4081" t="s">
        <v>14</v>
      </c>
      <c r="E4081" t="s">
        <v>31</v>
      </c>
      <c r="F4081" t="s">
        <v>32</v>
      </c>
      <c r="G4081">
        <v>64</v>
      </c>
      <c r="H4081">
        <v>1029</v>
      </c>
      <c r="I4081">
        <v>652.30999999999995</v>
      </c>
      <c r="J4081" t="s">
        <v>21</v>
      </c>
      <c r="K4081">
        <v>6500</v>
      </c>
      <c r="L4081">
        <v>4200</v>
      </c>
      <c r="M4081" t="s">
        <v>33</v>
      </c>
    </row>
    <row r="4082" spans="1:13" x14ac:dyDescent="0.4">
      <c r="A4082">
        <v>104081</v>
      </c>
      <c r="B4082" s="1">
        <v>45790.445833333331</v>
      </c>
      <c r="C4082" t="s">
        <v>39</v>
      </c>
      <c r="D4082" t="s">
        <v>43</v>
      </c>
      <c r="E4082" t="s">
        <v>29</v>
      </c>
      <c r="F4082" t="s">
        <v>16</v>
      </c>
      <c r="G4082">
        <v>68</v>
      </c>
      <c r="H4082">
        <v>1143</v>
      </c>
      <c r="I4082">
        <v>323.41000000000003</v>
      </c>
      <c r="J4082" t="s">
        <v>51</v>
      </c>
      <c r="K4082">
        <v>1800</v>
      </c>
      <c r="L4082">
        <v>900</v>
      </c>
      <c r="M4082" t="s">
        <v>18</v>
      </c>
    </row>
    <row r="4083" spans="1:13" x14ac:dyDescent="0.4">
      <c r="A4083">
        <v>104082</v>
      </c>
      <c r="B4083" s="1">
        <v>45789.113194444442</v>
      </c>
      <c r="C4083" t="s">
        <v>45</v>
      </c>
      <c r="D4083" t="s">
        <v>24</v>
      </c>
      <c r="E4083" t="s">
        <v>15</v>
      </c>
      <c r="F4083" t="s">
        <v>37</v>
      </c>
      <c r="G4083">
        <v>65</v>
      </c>
      <c r="H4083">
        <v>1037</v>
      </c>
      <c r="I4083">
        <v>463.35</v>
      </c>
      <c r="J4083" t="s">
        <v>60</v>
      </c>
      <c r="K4083">
        <v>25000</v>
      </c>
      <c r="L4083">
        <v>18000</v>
      </c>
      <c r="M4083" t="s">
        <v>38</v>
      </c>
    </row>
    <row r="4084" spans="1:13" x14ac:dyDescent="0.4">
      <c r="A4084">
        <v>104083</v>
      </c>
      <c r="B4084" s="1">
        <v>45936.440972222219</v>
      </c>
      <c r="C4084" t="s">
        <v>34</v>
      </c>
      <c r="D4084" t="s">
        <v>43</v>
      </c>
      <c r="E4084" t="s">
        <v>15</v>
      </c>
      <c r="F4084" t="s">
        <v>37</v>
      </c>
      <c r="G4084">
        <v>28</v>
      </c>
      <c r="H4084">
        <v>528</v>
      </c>
      <c r="I4084">
        <v>1887.6</v>
      </c>
      <c r="J4084" t="s">
        <v>44</v>
      </c>
      <c r="K4084">
        <v>4500</v>
      </c>
      <c r="L4084">
        <v>2500</v>
      </c>
      <c r="M4084" t="s">
        <v>38</v>
      </c>
    </row>
    <row r="4085" spans="1:13" x14ac:dyDescent="0.4">
      <c r="A4085">
        <v>104084</v>
      </c>
      <c r="B4085" s="1">
        <v>46019.704861111109</v>
      </c>
      <c r="C4085" t="s">
        <v>23</v>
      </c>
      <c r="D4085" t="s">
        <v>43</v>
      </c>
      <c r="E4085" t="s">
        <v>29</v>
      </c>
      <c r="F4085" t="s">
        <v>20</v>
      </c>
      <c r="G4085">
        <v>94</v>
      </c>
      <c r="H4085">
        <v>889</v>
      </c>
      <c r="I4085">
        <v>321.35000000000002</v>
      </c>
      <c r="J4085" t="s">
        <v>44</v>
      </c>
      <c r="K4085">
        <v>4500</v>
      </c>
      <c r="L4085">
        <v>2500</v>
      </c>
      <c r="M4085" t="s">
        <v>22</v>
      </c>
    </row>
    <row r="4086" spans="1:13" x14ac:dyDescent="0.4">
      <c r="A4086">
        <v>104085</v>
      </c>
      <c r="B4086" s="1">
        <v>45741.450694444444</v>
      </c>
      <c r="C4086" t="s">
        <v>45</v>
      </c>
      <c r="D4086" t="s">
        <v>55</v>
      </c>
      <c r="E4086" t="s">
        <v>15</v>
      </c>
      <c r="F4086" t="s">
        <v>20</v>
      </c>
      <c r="G4086">
        <v>56</v>
      </c>
      <c r="H4086">
        <v>1124</v>
      </c>
      <c r="I4086">
        <v>515.03</v>
      </c>
      <c r="J4086" t="s">
        <v>57</v>
      </c>
      <c r="K4086">
        <v>600</v>
      </c>
      <c r="L4086">
        <v>350</v>
      </c>
      <c r="M4086" t="s">
        <v>22</v>
      </c>
    </row>
    <row r="4087" spans="1:13" x14ac:dyDescent="0.4">
      <c r="A4087">
        <v>104086</v>
      </c>
      <c r="B4087" s="1">
        <v>45899.545138888891</v>
      </c>
      <c r="C4087" t="s">
        <v>50</v>
      </c>
      <c r="D4087" t="s">
        <v>46</v>
      </c>
      <c r="E4087" t="s">
        <v>15</v>
      </c>
      <c r="F4087" t="s">
        <v>37</v>
      </c>
      <c r="G4087">
        <v>91</v>
      </c>
      <c r="H4087">
        <v>707</v>
      </c>
      <c r="I4087">
        <v>1070.6099999999999</v>
      </c>
      <c r="J4087" t="s">
        <v>53</v>
      </c>
      <c r="K4087">
        <v>15000</v>
      </c>
      <c r="L4087">
        <v>9500</v>
      </c>
      <c r="M4087" t="s">
        <v>38</v>
      </c>
    </row>
    <row r="4088" spans="1:13" x14ac:dyDescent="0.4">
      <c r="A4088">
        <v>104087</v>
      </c>
      <c r="B4088" s="1">
        <v>45773.986805555556</v>
      </c>
      <c r="C4088" t="s">
        <v>45</v>
      </c>
      <c r="D4088" t="s">
        <v>40</v>
      </c>
      <c r="E4088" t="s">
        <v>29</v>
      </c>
      <c r="F4088" t="s">
        <v>25</v>
      </c>
      <c r="G4088">
        <v>82</v>
      </c>
      <c r="H4088">
        <v>831</v>
      </c>
      <c r="I4088">
        <v>429.83</v>
      </c>
      <c r="J4088" t="s">
        <v>41</v>
      </c>
      <c r="K4088">
        <v>5500</v>
      </c>
      <c r="L4088">
        <v>3500</v>
      </c>
      <c r="M4088" t="s">
        <v>27</v>
      </c>
    </row>
    <row r="4089" spans="1:13" x14ac:dyDescent="0.4">
      <c r="A4089">
        <v>104088</v>
      </c>
      <c r="B4089" s="1">
        <v>45766.659722222219</v>
      </c>
      <c r="C4089" t="s">
        <v>45</v>
      </c>
      <c r="D4089" t="s">
        <v>40</v>
      </c>
      <c r="E4089" t="s">
        <v>29</v>
      </c>
      <c r="F4089" t="s">
        <v>20</v>
      </c>
      <c r="G4089">
        <v>49</v>
      </c>
      <c r="H4089">
        <v>577</v>
      </c>
      <c r="I4089">
        <v>1054</v>
      </c>
      <c r="J4089" t="s">
        <v>41</v>
      </c>
      <c r="K4089">
        <v>5500</v>
      </c>
      <c r="L4089">
        <v>3500</v>
      </c>
      <c r="M4089" t="s">
        <v>22</v>
      </c>
    </row>
    <row r="4090" spans="1:13" x14ac:dyDescent="0.4">
      <c r="A4090">
        <v>104089</v>
      </c>
      <c r="B4090" s="1">
        <v>45878.945833333331</v>
      </c>
      <c r="C4090" t="s">
        <v>34</v>
      </c>
      <c r="D4090" t="s">
        <v>40</v>
      </c>
      <c r="E4090" t="s">
        <v>29</v>
      </c>
      <c r="F4090" t="s">
        <v>32</v>
      </c>
      <c r="G4090">
        <v>28</v>
      </c>
      <c r="H4090">
        <v>992</v>
      </c>
      <c r="I4090">
        <v>176.36</v>
      </c>
      <c r="J4090" t="s">
        <v>52</v>
      </c>
      <c r="K4090">
        <v>1500</v>
      </c>
      <c r="L4090">
        <v>800</v>
      </c>
      <c r="M4090" t="s">
        <v>33</v>
      </c>
    </row>
    <row r="4091" spans="1:13" x14ac:dyDescent="0.4">
      <c r="A4091">
        <v>104090</v>
      </c>
      <c r="B4091" s="1">
        <v>45698.250694444447</v>
      </c>
      <c r="C4091" t="s">
        <v>34</v>
      </c>
      <c r="D4091" t="s">
        <v>35</v>
      </c>
      <c r="E4091" t="s">
        <v>31</v>
      </c>
      <c r="F4091" t="s">
        <v>25</v>
      </c>
      <c r="G4091">
        <v>19</v>
      </c>
      <c r="H4091">
        <v>1151</v>
      </c>
      <c r="I4091">
        <v>879.3</v>
      </c>
      <c r="J4091" t="s">
        <v>36</v>
      </c>
      <c r="K4091">
        <v>12000</v>
      </c>
      <c r="L4091">
        <v>8000</v>
      </c>
      <c r="M4091" t="s">
        <v>27</v>
      </c>
    </row>
    <row r="4092" spans="1:13" x14ac:dyDescent="0.4">
      <c r="A4092">
        <v>104091</v>
      </c>
      <c r="B4092" s="1">
        <v>45804.116666666669</v>
      </c>
      <c r="C4092" t="s">
        <v>45</v>
      </c>
      <c r="D4092" t="s">
        <v>40</v>
      </c>
      <c r="E4092" t="s">
        <v>15</v>
      </c>
      <c r="F4092" t="s">
        <v>32</v>
      </c>
      <c r="G4092">
        <v>9</v>
      </c>
      <c r="H4092">
        <v>616</v>
      </c>
      <c r="I4092">
        <v>852.84</v>
      </c>
      <c r="J4092" t="s">
        <v>52</v>
      </c>
      <c r="K4092">
        <v>1500</v>
      </c>
      <c r="L4092">
        <v>800</v>
      </c>
      <c r="M4092" t="s">
        <v>33</v>
      </c>
    </row>
    <row r="4093" spans="1:13" x14ac:dyDescent="0.4">
      <c r="A4093">
        <v>104092</v>
      </c>
      <c r="B4093" s="1">
        <v>45769.347222222219</v>
      </c>
      <c r="C4093" t="s">
        <v>48</v>
      </c>
      <c r="D4093" t="s">
        <v>14</v>
      </c>
      <c r="E4093" t="s">
        <v>31</v>
      </c>
      <c r="F4093" t="s">
        <v>25</v>
      </c>
      <c r="G4093">
        <v>6</v>
      </c>
      <c r="H4093">
        <v>738</v>
      </c>
      <c r="I4093">
        <v>848.73</v>
      </c>
      <c r="J4093" t="s">
        <v>17</v>
      </c>
      <c r="K4093">
        <v>3200</v>
      </c>
      <c r="L4093">
        <v>2000</v>
      </c>
      <c r="M4093" t="s">
        <v>27</v>
      </c>
    </row>
    <row r="4094" spans="1:13" x14ac:dyDescent="0.4">
      <c r="A4094">
        <v>104093</v>
      </c>
      <c r="B4094" s="1">
        <v>45760.841666666667</v>
      </c>
      <c r="C4094" t="s">
        <v>13</v>
      </c>
      <c r="D4094" t="s">
        <v>55</v>
      </c>
      <c r="E4094" t="s">
        <v>31</v>
      </c>
      <c r="F4094" t="s">
        <v>25</v>
      </c>
      <c r="G4094">
        <v>8</v>
      </c>
      <c r="H4094">
        <v>345</v>
      </c>
      <c r="I4094">
        <v>205.76</v>
      </c>
      <c r="J4094" t="s">
        <v>58</v>
      </c>
      <c r="K4094">
        <v>1200</v>
      </c>
      <c r="L4094">
        <v>800</v>
      </c>
      <c r="M4094" t="s">
        <v>27</v>
      </c>
    </row>
    <row r="4095" spans="1:13" x14ac:dyDescent="0.4">
      <c r="A4095">
        <v>104094</v>
      </c>
      <c r="B4095" s="1">
        <v>45703.268055555556</v>
      </c>
      <c r="C4095" t="s">
        <v>34</v>
      </c>
      <c r="D4095" t="s">
        <v>28</v>
      </c>
      <c r="E4095" t="s">
        <v>15</v>
      </c>
      <c r="F4095" t="s">
        <v>37</v>
      </c>
      <c r="G4095">
        <v>23</v>
      </c>
      <c r="H4095">
        <v>1178</v>
      </c>
      <c r="I4095">
        <v>1375.91</v>
      </c>
      <c r="J4095" t="s">
        <v>54</v>
      </c>
      <c r="K4095">
        <v>2500</v>
      </c>
      <c r="L4095">
        <v>1500</v>
      </c>
      <c r="M4095" t="s">
        <v>38</v>
      </c>
    </row>
    <row r="4096" spans="1:13" x14ac:dyDescent="0.4">
      <c r="A4096">
        <v>104095</v>
      </c>
      <c r="B4096" s="1">
        <v>45981.536111111112</v>
      </c>
      <c r="C4096" t="s">
        <v>42</v>
      </c>
      <c r="D4096" t="s">
        <v>14</v>
      </c>
      <c r="E4096" t="s">
        <v>29</v>
      </c>
      <c r="F4096" t="s">
        <v>16</v>
      </c>
      <c r="G4096">
        <v>5</v>
      </c>
      <c r="H4096">
        <v>799</v>
      </c>
      <c r="I4096">
        <v>1111.94</v>
      </c>
      <c r="J4096" t="s">
        <v>21</v>
      </c>
      <c r="K4096">
        <v>6500</v>
      </c>
      <c r="L4096">
        <v>4200</v>
      </c>
      <c r="M4096" t="s">
        <v>18</v>
      </c>
    </row>
    <row r="4097" spans="1:13" x14ac:dyDescent="0.4">
      <c r="A4097">
        <v>104096</v>
      </c>
      <c r="B4097" s="1">
        <v>45928.015972222223</v>
      </c>
      <c r="C4097" t="s">
        <v>50</v>
      </c>
      <c r="D4097" t="s">
        <v>43</v>
      </c>
      <c r="E4097" t="s">
        <v>15</v>
      </c>
      <c r="F4097" t="s">
        <v>25</v>
      </c>
      <c r="G4097">
        <v>58</v>
      </c>
      <c r="H4097">
        <v>341</v>
      </c>
      <c r="I4097">
        <v>499.5</v>
      </c>
      <c r="J4097" t="s">
        <v>61</v>
      </c>
      <c r="K4097">
        <v>2800</v>
      </c>
      <c r="L4097">
        <v>1500</v>
      </c>
      <c r="M4097" t="s">
        <v>27</v>
      </c>
    </row>
    <row r="4098" spans="1:13" x14ac:dyDescent="0.4">
      <c r="A4098">
        <v>104097</v>
      </c>
      <c r="B4098" s="1">
        <v>45852.87777777778</v>
      </c>
      <c r="C4098" t="s">
        <v>48</v>
      </c>
      <c r="D4098" t="s">
        <v>43</v>
      </c>
      <c r="E4098" t="s">
        <v>15</v>
      </c>
      <c r="F4098" t="s">
        <v>32</v>
      </c>
      <c r="G4098">
        <v>23</v>
      </c>
      <c r="H4098">
        <v>819</v>
      </c>
      <c r="I4098">
        <v>492.79</v>
      </c>
      <c r="J4098" t="s">
        <v>61</v>
      </c>
      <c r="K4098">
        <v>2800</v>
      </c>
      <c r="L4098">
        <v>1500</v>
      </c>
      <c r="M4098" t="s">
        <v>33</v>
      </c>
    </row>
    <row r="4099" spans="1:13" x14ac:dyDescent="0.4">
      <c r="A4099">
        <v>104098</v>
      </c>
      <c r="B4099" s="1">
        <v>45937.382638888892</v>
      </c>
      <c r="C4099" t="s">
        <v>39</v>
      </c>
      <c r="D4099" t="s">
        <v>24</v>
      </c>
      <c r="E4099" t="s">
        <v>15</v>
      </c>
      <c r="F4099" t="s">
        <v>25</v>
      </c>
      <c r="G4099">
        <v>77</v>
      </c>
      <c r="H4099">
        <v>1083</v>
      </c>
      <c r="I4099">
        <v>561.39</v>
      </c>
      <c r="J4099" t="s">
        <v>26</v>
      </c>
      <c r="K4099">
        <v>45000</v>
      </c>
      <c r="L4099">
        <v>32000</v>
      </c>
      <c r="M4099" t="s">
        <v>27</v>
      </c>
    </row>
    <row r="4100" spans="1:13" x14ac:dyDescent="0.4">
      <c r="A4100">
        <v>104099</v>
      </c>
      <c r="B4100" s="1">
        <v>45940.006249999999</v>
      </c>
      <c r="C4100" t="s">
        <v>19</v>
      </c>
      <c r="D4100" t="s">
        <v>43</v>
      </c>
      <c r="E4100" t="s">
        <v>29</v>
      </c>
      <c r="F4100" t="s">
        <v>32</v>
      </c>
      <c r="G4100">
        <v>59</v>
      </c>
      <c r="H4100">
        <v>518</v>
      </c>
      <c r="I4100">
        <v>479.14</v>
      </c>
      <c r="J4100" t="s">
        <v>61</v>
      </c>
      <c r="K4100">
        <v>2800</v>
      </c>
      <c r="L4100">
        <v>1500</v>
      </c>
      <c r="M4100" t="s">
        <v>33</v>
      </c>
    </row>
    <row r="4101" spans="1:13" x14ac:dyDescent="0.4">
      <c r="A4101">
        <v>104100</v>
      </c>
      <c r="B4101" s="1">
        <v>45697.570138888892</v>
      </c>
      <c r="C4101" t="s">
        <v>19</v>
      </c>
      <c r="D4101" t="s">
        <v>46</v>
      </c>
      <c r="E4101" t="s">
        <v>15</v>
      </c>
      <c r="F4101" t="s">
        <v>37</v>
      </c>
      <c r="G4101">
        <v>85</v>
      </c>
      <c r="H4101">
        <v>896</v>
      </c>
      <c r="I4101">
        <v>516.05999999999995</v>
      </c>
      <c r="J4101" t="s">
        <v>47</v>
      </c>
      <c r="K4101">
        <v>4500</v>
      </c>
      <c r="L4101">
        <v>2800</v>
      </c>
      <c r="M4101" t="s">
        <v>38</v>
      </c>
    </row>
    <row r="4102" spans="1:13" x14ac:dyDescent="0.4">
      <c r="A4102">
        <v>104101</v>
      </c>
      <c r="B4102" s="1">
        <v>45846.242361111108</v>
      </c>
      <c r="C4102" t="s">
        <v>34</v>
      </c>
      <c r="D4102" t="s">
        <v>14</v>
      </c>
      <c r="E4102" t="s">
        <v>29</v>
      </c>
      <c r="F4102" t="s">
        <v>20</v>
      </c>
      <c r="G4102">
        <v>89</v>
      </c>
      <c r="H4102">
        <v>529</v>
      </c>
      <c r="I4102">
        <v>339.62</v>
      </c>
      <c r="J4102" t="s">
        <v>17</v>
      </c>
      <c r="K4102">
        <v>3200</v>
      </c>
      <c r="L4102">
        <v>2000</v>
      </c>
      <c r="M4102" t="s">
        <v>22</v>
      </c>
    </row>
    <row r="4103" spans="1:13" x14ac:dyDescent="0.4">
      <c r="A4103">
        <v>104102</v>
      </c>
      <c r="B4103" s="1">
        <v>45821.904166666667</v>
      </c>
      <c r="C4103" t="s">
        <v>45</v>
      </c>
      <c r="D4103" t="s">
        <v>35</v>
      </c>
      <c r="E4103" t="s">
        <v>15</v>
      </c>
      <c r="F4103" t="s">
        <v>25</v>
      </c>
      <c r="G4103">
        <v>2</v>
      </c>
      <c r="H4103">
        <v>1103</v>
      </c>
      <c r="I4103">
        <v>2714.1</v>
      </c>
      <c r="J4103" t="s">
        <v>36</v>
      </c>
      <c r="K4103">
        <v>12000</v>
      </c>
      <c r="L4103">
        <v>8000</v>
      </c>
      <c r="M4103" t="s">
        <v>27</v>
      </c>
    </row>
    <row r="4104" spans="1:13" x14ac:dyDescent="0.4">
      <c r="A4104">
        <v>104103</v>
      </c>
      <c r="B4104" s="1">
        <v>45681.929861111108</v>
      </c>
      <c r="C4104" t="s">
        <v>13</v>
      </c>
      <c r="D4104" t="s">
        <v>43</v>
      </c>
      <c r="E4104" t="s">
        <v>15</v>
      </c>
      <c r="F4104" t="s">
        <v>16</v>
      </c>
      <c r="G4104">
        <v>63</v>
      </c>
      <c r="H4104">
        <v>431</v>
      </c>
      <c r="I4104">
        <v>429.32</v>
      </c>
      <c r="J4104" t="s">
        <v>44</v>
      </c>
      <c r="K4104">
        <v>4500</v>
      </c>
      <c r="L4104">
        <v>2500</v>
      </c>
      <c r="M4104" t="s">
        <v>18</v>
      </c>
    </row>
    <row r="4105" spans="1:13" x14ac:dyDescent="0.4">
      <c r="A4105">
        <v>104104</v>
      </c>
      <c r="B4105" s="1">
        <v>45681.952777777777</v>
      </c>
      <c r="C4105" t="s">
        <v>34</v>
      </c>
      <c r="D4105" t="s">
        <v>46</v>
      </c>
      <c r="E4105" t="s">
        <v>31</v>
      </c>
      <c r="F4105" t="s">
        <v>25</v>
      </c>
      <c r="G4105">
        <v>54</v>
      </c>
      <c r="H4105">
        <v>727</v>
      </c>
      <c r="I4105">
        <v>502.53</v>
      </c>
      <c r="J4105" t="s">
        <v>47</v>
      </c>
      <c r="K4105">
        <v>4500</v>
      </c>
      <c r="L4105">
        <v>2800</v>
      </c>
      <c r="M4105" t="s">
        <v>27</v>
      </c>
    </row>
    <row r="4106" spans="1:13" x14ac:dyDescent="0.4">
      <c r="A4106">
        <v>104105</v>
      </c>
      <c r="B4106" s="1">
        <v>45661.418749999997</v>
      </c>
      <c r="C4106" t="s">
        <v>39</v>
      </c>
      <c r="D4106" t="s">
        <v>24</v>
      </c>
      <c r="E4106" t="s">
        <v>31</v>
      </c>
      <c r="F4106" t="s">
        <v>37</v>
      </c>
      <c r="G4106">
        <v>80</v>
      </c>
      <c r="H4106">
        <v>1031</v>
      </c>
      <c r="I4106">
        <v>683.35</v>
      </c>
      <c r="J4106" t="s">
        <v>26</v>
      </c>
      <c r="K4106">
        <v>45000</v>
      </c>
      <c r="L4106">
        <v>32000</v>
      </c>
      <c r="M4106" t="s">
        <v>38</v>
      </c>
    </row>
    <row r="4107" spans="1:13" x14ac:dyDescent="0.4">
      <c r="A4107">
        <v>104106</v>
      </c>
      <c r="B4107" s="1">
        <v>45980.595833333333</v>
      </c>
      <c r="C4107" t="s">
        <v>50</v>
      </c>
      <c r="D4107" t="s">
        <v>24</v>
      </c>
      <c r="E4107" t="s">
        <v>31</v>
      </c>
      <c r="F4107" t="s">
        <v>25</v>
      </c>
      <c r="G4107">
        <v>75</v>
      </c>
      <c r="H4107">
        <v>741</v>
      </c>
      <c r="I4107">
        <v>577.66999999999996</v>
      </c>
      <c r="J4107" t="s">
        <v>26</v>
      </c>
      <c r="K4107">
        <v>45000</v>
      </c>
      <c r="L4107">
        <v>32000</v>
      </c>
      <c r="M4107" t="s">
        <v>27</v>
      </c>
    </row>
    <row r="4108" spans="1:13" x14ac:dyDescent="0.4">
      <c r="A4108">
        <v>104107</v>
      </c>
      <c r="B4108" s="1">
        <v>45947.480555555558</v>
      </c>
      <c r="C4108" t="s">
        <v>13</v>
      </c>
      <c r="D4108" t="s">
        <v>46</v>
      </c>
      <c r="E4108" t="s">
        <v>29</v>
      </c>
      <c r="F4108" t="s">
        <v>37</v>
      </c>
      <c r="G4108">
        <v>48</v>
      </c>
      <c r="H4108">
        <v>799</v>
      </c>
      <c r="I4108">
        <v>1023.63</v>
      </c>
      <c r="J4108" t="s">
        <v>47</v>
      </c>
      <c r="K4108">
        <v>4500</v>
      </c>
      <c r="L4108">
        <v>2800</v>
      </c>
      <c r="M4108" t="s">
        <v>38</v>
      </c>
    </row>
    <row r="4109" spans="1:13" x14ac:dyDescent="0.4">
      <c r="A4109">
        <v>104108</v>
      </c>
      <c r="B4109" s="1">
        <v>45838.784722222219</v>
      </c>
      <c r="C4109" t="s">
        <v>45</v>
      </c>
      <c r="D4109" t="s">
        <v>40</v>
      </c>
      <c r="E4109" t="s">
        <v>31</v>
      </c>
      <c r="F4109" t="s">
        <v>20</v>
      </c>
      <c r="G4109">
        <v>42</v>
      </c>
      <c r="H4109">
        <v>806</v>
      </c>
      <c r="I4109">
        <v>276.36</v>
      </c>
      <c r="J4109" t="s">
        <v>41</v>
      </c>
      <c r="K4109">
        <v>5500</v>
      </c>
      <c r="L4109">
        <v>3500</v>
      </c>
      <c r="M4109" t="s">
        <v>22</v>
      </c>
    </row>
    <row r="4110" spans="1:13" x14ac:dyDescent="0.4">
      <c r="A4110">
        <v>104109</v>
      </c>
      <c r="B4110" s="1">
        <v>45905.282638888886</v>
      </c>
      <c r="C4110" t="s">
        <v>34</v>
      </c>
      <c r="D4110" t="s">
        <v>35</v>
      </c>
      <c r="E4110" t="s">
        <v>15</v>
      </c>
      <c r="F4110" t="s">
        <v>20</v>
      </c>
      <c r="G4110">
        <v>70</v>
      </c>
      <c r="H4110">
        <v>1054</v>
      </c>
      <c r="I4110">
        <v>421.21</v>
      </c>
      <c r="J4110" t="s">
        <v>36</v>
      </c>
      <c r="K4110">
        <v>12000</v>
      </c>
      <c r="L4110">
        <v>8000</v>
      </c>
      <c r="M4110" t="s">
        <v>22</v>
      </c>
    </row>
    <row r="4111" spans="1:13" x14ac:dyDescent="0.4">
      <c r="A4111">
        <v>104110</v>
      </c>
      <c r="B4111" s="1">
        <v>45773.742361111108</v>
      </c>
      <c r="C4111" t="s">
        <v>39</v>
      </c>
      <c r="D4111" t="s">
        <v>40</v>
      </c>
      <c r="E4111" t="s">
        <v>29</v>
      </c>
      <c r="F4111" t="s">
        <v>20</v>
      </c>
      <c r="G4111">
        <v>80</v>
      </c>
      <c r="H4111">
        <v>1126</v>
      </c>
      <c r="I4111">
        <v>1049.1300000000001</v>
      </c>
      <c r="J4111" t="s">
        <v>41</v>
      </c>
      <c r="K4111">
        <v>5500</v>
      </c>
      <c r="L4111">
        <v>3500</v>
      </c>
      <c r="M4111" t="s">
        <v>22</v>
      </c>
    </row>
    <row r="4112" spans="1:13" x14ac:dyDescent="0.4">
      <c r="A4112">
        <v>104111</v>
      </c>
      <c r="B4112" s="1">
        <v>45936.42083333333</v>
      </c>
      <c r="C4112" t="s">
        <v>48</v>
      </c>
      <c r="D4112" t="s">
        <v>43</v>
      </c>
      <c r="E4112" t="s">
        <v>29</v>
      </c>
      <c r="F4112" t="s">
        <v>25</v>
      </c>
      <c r="G4112">
        <v>16</v>
      </c>
      <c r="H4112">
        <v>1178</v>
      </c>
      <c r="I4112">
        <v>395.12</v>
      </c>
      <c r="J4112" t="s">
        <v>44</v>
      </c>
      <c r="K4112">
        <v>4500</v>
      </c>
      <c r="L4112">
        <v>2500</v>
      </c>
      <c r="M4112" t="s">
        <v>27</v>
      </c>
    </row>
    <row r="4113" spans="1:13" x14ac:dyDescent="0.4">
      <c r="A4113">
        <v>104112</v>
      </c>
      <c r="B4113" s="1">
        <v>46022.050694444442</v>
      </c>
      <c r="C4113" t="s">
        <v>50</v>
      </c>
      <c r="D4113" t="s">
        <v>43</v>
      </c>
      <c r="E4113" t="s">
        <v>15</v>
      </c>
      <c r="F4113" t="s">
        <v>32</v>
      </c>
      <c r="G4113">
        <v>79</v>
      </c>
      <c r="H4113">
        <v>643</v>
      </c>
      <c r="I4113">
        <v>247.16</v>
      </c>
      <c r="J4113" t="s">
        <v>61</v>
      </c>
      <c r="K4113">
        <v>2800</v>
      </c>
      <c r="L4113">
        <v>1500</v>
      </c>
      <c r="M4113" t="s">
        <v>33</v>
      </c>
    </row>
    <row r="4114" spans="1:13" x14ac:dyDescent="0.4">
      <c r="A4114">
        <v>104113</v>
      </c>
      <c r="B4114" s="1">
        <v>45726.677777777775</v>
      </c>
      <c r="C4114" t="s">
        <v>48</v>
      </c>
      <c r="D4114" t="s">
        <v>28</v>
      </c>
      <c r="E4114" t="s">
        <v>15</v>
      </c>
      <c r="F4114" t="s">
        <v>37</v>
      </c>
      <c r="G4114">
        <v>55</v>
      </c>
      <c r="H4114">
        <v>886</v>
      </c>
      <c r="I4114">
        <v>416.16</v>
      </c>
      <c r="J4114" t="s">
        <v>54</v>
      </c>
      <c r="K4114">
        <v>2500</v>
      </c>
      <c r="L4114">
        <v>1500</v>
      </c>
      <c r="M4114" t="s">
        <v>38</v>
      </c>
    </row>
    <row r="4115" spans="1:13" x14ac:dyDescent="0.4">
      <c r="A4115">
        <v>104114</v>
      </c>
      <c r="B4115" s="1">
        <v>46008.552777777775</v>
      </c>
      <c r="C4115" t="s">
        <v>39</v>
      </c>
      <c r="D4115" t="s">
        <v>14</v>
      </c>
      <c r="E4115" t="s">
        <v>31</v>
      </c>
      <c r="F4115" t="s">
        <v>20</v>
      </c>
      <c r="G4115">
        <v>52</v>
      </c>
      <c r="H4115">
        <v>841</v>
      </c>
      <c r="I4115">
        <v>936.3</v>
      </c>
      <c r="J4115" t="s">
        <v>21</v>
      </c>
      <c r="K4115">
        <v>6500</v>
      </c>
      <c r="L4115">
        <v>4200</v>
      </c>
      <c r="M4115" t="s">
        <v>22</v>
      </c>
    </row>
    <row r="4116" spans="1:13" x14ac:dyDescent="0.4">
      <c r="A4116">
        <v>104115</v>
      </c>
      <c r="B4116" s="1">
        <v>45911.713194444441</v>
      </c>
      <c r="C4116" t="s">
        <v>45</v>
      </c>
      <c r="D4116" t="s">
        <v>46</v>
      </c>
      <c r="E4116" t="s">
        <v>29</v>
      </c>
      <c r="F4116" t="s">
        <v>16</v>
      </c>
      <c r="G4116">
        <v>52</v>
      </c>
      <c r="H4116">
        <v>562</v>
      </c>
      <c r="I4116">
        <v>659.13</v>
      </c>
      <c r="J4116" t="s">
        <v>47</v>
      </c>
      <c r="K4116">
        <v>4500</v>
      </c>
      <c r="L4116">
        <v>2800</v>
      </c>
      <c r="M4116" t="s">
        <v>18</v>
      </c>
    </row>
    <row r="4117" spans="1:13" x14ac:dyDescent="0.4">
      <c r="A4117">
        <v>104116</v>
      </c>
      <c r="B4117" s="1">
        <v>45838.613194444442</v>
      </c>
      <c r="C4117" t="s">
        <v>39</v>
      </c>
      <c r="D4117" t="s">
        <v>24</v>
      </c>
      <c r="E4117" t="s">
        <v>29</v>
      </c>
      <c r="F4117" t="s">
        <v>25</v>
      </c>
      <c r="G4117">
        <v>15</v>
      </c>
      <c r="H4117">
        <v>781</v>
      </c>
      <c r="I4117">
        <v>459.52</v>
      </c>
      <c r="J4117" t="s">
        <v>26</v>
      </c>
      <c r="K4117">
        <v>45000</v>
      </c>
      <c r="L4117">
        <v>32000</v>
      </c>
      <c r="M4117" t="s">
        <v>27</v>
      </c>
    </row>
    <row r="4118" spans="1:13" x14ac:dyDescent="0.4">
      <c r="A4118">
        <v>104117</v>
      </c>
      <c r="B4118" s="1">
        <v>45975.712500000001</v>
      </c>
      <c r="C4118" t="s">
        <v>19</v>
      </c>
      <c r="D4118" t="s">
        <v>28</v>
      </c>
      <c r="E4118" t="s">
        <v>29</v>
      </c>
      <c r="F4118" t="s">
        <v>16</v>
      </c>
      <c r="G4118">
        <v>92</v>
      </c>
      <c r="H4118">
        <v>966</v>
      </c>
      <c r="I4118">
        <v>500.58</v>
      </c>
      <c r="J4118" t="s">
        <v>54</v>
      </c>
      <c r="K4118">
        <v>2500</v>
      </c>
      <c r="L4118">
        <v>1500</v>
      </c>
      <c r="M4118" t="s">
        <v>18</v>
      </c>
    </row>
    <row r="4119" spans="1:13" x14ac:dyDescent="0.4">
      <c r="A4119">
        <v>104118</v>
      </c>
      <c r="B4119" s="1">
        <v>45826.348611111112</v>
      </c>
      <c r="C4119" t="s">
        <v>42</v>
      </c>
      <c r="D4119" t="s">
        <v>24</v>
      </c>
      <c r="E4119" t="s">
        <v>29</v>
      </c>
      <c r="F4119" t="s">
        <v>25</v>
      </c>
      <c r="G4119">
        <v>95</v>
      </c>
      <c r="H4119">
        <v>301</v>
      </c>
      <c r="I4119">
        <v>699.08</v>
      </c>
      <c r="J4119" t="s">
        <v>59</v>
      </c>
      <c r="K4119">
        <v>3500</v>
      </c>
      <c r="L4119">
        <v>2200</v>
      </c>
      <c r="M4119" t="s">
        <v>27</v>
      </c>
    </row>
    <row r="4120" spans="1:13" x14ac:dyDescent="0.4">
      <c r="A4120">
        <v>104119</v>
      </c>
      <c r="B4120" s="1">
        <v>45970.788888888892</v>
      </c>
      <c r="C4120" t="s">
        <v>39</v>
      </c>
      <c r="D4120" t="s">
        <v>43</v>
      </c>
      <c r="E4120" t="s">
        <v>15</v>
      </c>
      <c r="F4120" t="s">
        <v>32</v>
      </c>
      <c r="G4120">
        <v>74</v>
      </c>
      <c r="H4120">
        <v>563</v>
      </c>
      <c r="I4120">
        <v>786.3</v>
      </c>
      <c r="J4120" t="s">
        <v>61</v>
      </c>
      <c r="K4120">
        <v>2800</v>
      </c>
      <c r="L4120">
        <v>1500</v>
      </c>
      <c r="M4120" t="s">
        <v>33</v>
      </c>
    </row>
    <row r="4121" spans="1:13" x14ac:dyDescent="0.4">
      <c r="A4121">
        <v>104120</v>
      </c>
      <c r="B4121" s="1">
        <v>45906.598611111112</v>
      </c>
      <c r="C4121" t="s">
        <v>48</v>
      </c>
      <c r="D4121" t="s">
        <v>55</v>
      </c>
      <c r="E4121" t="s">
        <v>29</v>
      </c>
      <c r="F4121" t="s">
        <v>20</v>
      </c>
      <c r="G4121">
        <v>83</v>
      </c>
      <c r="H4121">
        <v>398</v>
      </c>
      <c r="I4121">
        <v>197.84</v>
      </c>
      <c r="J4121" t="s">
        <v>57</v>
      </c>
      <c r="K4121">
        <v>600</v>
      </c>
      <c r="L4121">
        <v>350</v>
      </c>
      <c r="M4121" t="s">
        <v>22</v>
      </c>
    </row>
    <row r="4122" spans="1:13" x14ac:dyDescent="0.4">
      <c r="A4122">
        <v>104121</v>
      </c>
      <c r="B4122" s="1">
        <v>45845.039583333331</v>
      </c>
      <c r="C4122" t="s">
        <v>13</v>
      </c>
      <c r="D4122" t="s">
        <v>43</v>
      </c>
      <c r="E4122" t="s">
        <v>29</v>
      </c>
      <c r="F4122" t="s">
        <v>25</v>
      </c>
      <c r="G4122">
        <v>97</v>
      </c>
      <c r="H4122">
        <v>509</v>
      </c>
      <c r="I4122">
        <v>797.36</v>
      </c>
      <c r="J4122" t="s">
        <v>61</v>
      </c>
      <c r="K4122">
        <v>2800</v>
      </c>
      <c r="L4122">
        <v>1500</v>
      </c>
      <c r="M4122" t="s">
        <v>27</v>
      </c>
    </row>
    <row r="4123" spans="1:13" x14ac:dyDescent="0.4">
      <c r="A4123">
        <v>104122</v>
      </c>
      <c r="B4123" s="1">
        <v>45711.475694444445</v>
      </c>
      <c r="C4123" t="s">
        <v>45</v>
      </c>
      <c r="D4123" t="s">
        <v>35</v>
      </c>
      <c r="E4123" t="s">
        <v>29</v>
      </c>
      <c r="F4123" t="s">
        <v>37</v>
      </c>
      <c r="G4123">
        <v>74</v>
      </c>
      <c r="H4123">
        <v>716</v>
      </c>
      <c r="I4123">
        <v>1064.42</v>
      </c>
      <c r="J4123" t="s">
        <v>36</v>
      </c>
      <c r="K4123">
        <v>12000</v>
      </c>
      <c r="L4123">
        <v>8000</v>
      </c>
      <c r="M4123" t="s">
        <v>38</v>
      </c>
    </row>
    <row r="4124" spans="1:13" x14ac:dyDescent="0.4">
      <c r="A4124">
        <v>104123</v>
      </c>
      <c r="B4124" s="1">
        <v>45983.747916666667</v>
      </c>
      <c r="C4124" t="s">
        <v>19</v>
      </c>
      <c r="D4124" t="s">
        <v>28</v>
      </c>
      <c r="E4124" t="s">
        <v>29</v>
      </c>
      <c r="F4124" t="s">
        <v>32</v>
      </c>
      <c r="G4124">
        <v>74</v>
      </c>
      <c r="H4124">
        <v>833</v>
      </c>
      <c r="I4124">
        <v>620.12</v>
      </c>
      <c r="J4124" t="s">
        <v>54</v>
      </c>
      <c r="K4124">
        <v>2500</v>
      </c>
      <c r="L4124">
        <v>1500</v>
      </c>
      <c r="M4124" t="s">
        <v>33</v>
      </c>
    </row>
    <row r="4125" spans="1:13" x14ac:dyDescent="0.4">
      <c r="A4125">
        <v>104124</v>
      </c>
      <c r="B4125" s="1">
        <v>46014.381944444445</v>
      </c>
      <c r="C4125" t="s">
        <v>23</v>
      </c>
      <c r="D4125" t="s">
        <v>55</v>
      </c>
      <c r="E4125" t="s">
        <v>31</v>
      </c>
      <c r="F4125" t="s">
        <v>25</v>
      </c>
      <c r="G4125">
        <v>91</v>
      </c>
      <c r="H4125">
        <v>609</v>
      </c>
      <c r="I4125">
        <v>287.94</v>
      </c>
      <c r="J4125" t="s">
        <v>56</v>
      </c>
      <c r="K4125">
        <v>850</v>
      </c>
      <c r="L4125">
        <v>550</v>
      </c>
      <c r="M4125" t="s">
        <v>27</v>
      </c>
    </row>
    <row r="4126" spans="1:13" x14ac:dyDescent="0.4">
      <c r="A4126">
        <v>104125</v>
      </c>
      <c r="B4126" s="1">
        <v>45970.96875</v>
      </c>
      <c r="C4126" t="s">
        <v>48</v>
      </c>
      <c r="D4126" t="s">
        <v>28</v>
      </c>
      <c r="E4126" t="s">
        <v>15</v>
      </c>
      <c r="F4126" t="s">
        <v>32</v>
      </c>
      <c r="G4126">
        <v>4</v>
      </c>
      <c r="H4126">
        <v>718</v>
      </c>
      <c r="I4126">
        <v>2799.64</v>
      </c>
      <c r="J4126" t="s">
        <v>30</v>
      </c>
      <c r="K4126">
        <v>450</v>
      </c>
      <c r="L4126">
        <v>200</v>
      </c>
      <c r="M4126" t="s">
        <v>33</v>
      </c>
    </row>
    <row r="4127" spans="1:13" x14ac:dyDescent="0.4">
      <c r="A4127">
        <v>104126</v>
      </c>
      <c r="B4127" s="1">
        <v>45795.054861111108</v>
      </c>
      <c r="C4127" t="s">
        <v>23</v>
      </c>
      <c r="D4127" t="s">
        <v>14</v>
      </c>
      <c r="E4127" t="s">
        <v>31</v>
      </c>
      <c r="F4127" t="s">
        <v>25</v>
      </c>
      <c r="G4127">
        <v>65</v>
      </c>
      <c r="H4127">
        <v>893</v>
      </c>
      <c r="I4127">
        <v>265.41000000000003</v>
      </c>
      <c r="J4127" t="s">
        <v>21</v>
      </c>
      <c r="K4127">
        <v>6500</v>
      </c>
      <c r="L4127">
        <v>4200</v>
      </c>
      <c r="M4127" t="s">
        <v>27</v>
      </c>
    </row>
    <row r="4128" spans="1:13" x14ac:dyDescent="0.4">
      <c r="A4128">
        <v>104127</v>
      </c>
      <c r="B4128" s="1">
        <v>45825.443749999999</v>
      </c>
      <c r="C4128" t="s">
        <v>19</v>
      </c>
      <c r="D4128" t="s">
        <v>46</v>
      </c>
      <c r="E4128" t="s">
        <v>15</v>
      </c>
      <c r="F4128" t="s">
        <v>20</v>
      </c>
      <c r="G4128">
        <v>58</v>
      </c>
      <c r="H4128">
        <v>1089</v>
      </c>
      <c r="I4128">
        <v>603.03</v>
      </c>
      <c r="J4128" t="s">
        <v>53</v>
      </c>
      <c r="K4128">
        <v>15000</v>
      </c>
      <c r="L4128">
        <v>9500</v>
      </c>
      <c r="M4128" t="s">
        <v>22</v>
      </c>
    </row>
    <row r="4129" spans="1:13" x14ac:dyDescent="0.4">
      <c r="A4129">
        <v>104128</v>
      </c>
      <c r="B4129" s="1">
        <v>45760.818055555559</v>
      </c>
      <c r="C4129" t="s">
        <v>45</v>
      </c>
      <c r="D4129" t="s">
        <v>35</v>
      </c>
      <c r="E4129" t="s">
        <v>29</v>
      </c>
      <c r="F4129" t="s">
        <v>16</v>
      </c>
      <c r="G4129">
        <v>77</v>
      </c>
      <c r="H4129">
        <v>538</v>
      </c>
      <c r="I4129">
        <v>496.68</v>
      </c>
      <c r="J4129" t="s">
        <v>49</v>
      </c>
      <c r="K4129">
        <v>8500</v>
      </c>
      <c r="L4129">
        <v>5500</v>
      </c>
      <c r="M4129" t="s">
        <v>18</v>
      </c>
    </row>
    <row r="4130" spans="1:13" x14ac:dyDescent="0.4">
      <c r="A4130">
        <v>104129</v>
      </c>
      <c r="B4130" s="1">
        <v>45742.345833333333</v>
      </c>
      <c r="C4130" t="s">
        <v>45</v>
      </c>
      <c r="D4130" t="s">
        <v>28</v>
      </c>
      <c r="E4130" t="s">
        <v>29</v>
      </c>
      <c r="F4130" t="s">
        <v>32</v>
      </c>
      <c r="G4130">
        <v>83</v>
      </c>
      <c r="H4130">
        <v>887</v>
      </c>
      <c r="I4130">
        <v>1828.24</v>
      </c>
      <c r="J4130" t="s">
        <v>30</v>
      </c>
      <c r="K4130">
        <v>450</v>
      </c>
      <c r="L4130">
        <v>200</v>
      </c>
      <c r="M4130" t="s">
        <v>33</v>
      </c>
    </row>
    <row r="4131" spans="1:13" x14ac:dyDescent="0.4">
      <c r="A4131">
        <v>104130</v>
      </c>
      <c r="B4131" s="1">
        <v>45974.952777777777</v>
      </c>
      <c r="C4131" t="s">
        <v>45</v>
      </c>
      <c r="D4131" t="s">
        <v>24</v>
      </c>
      <c r="E4131" t="s">
        <v>15</v>
      </c>
      <c r="F4131" t="s">
        <v>20</v>
      </c>
      <c r="G4131">
        <v>9</v>
      </c>
      <c r="H4131">
        <v>504</v>
      </c>
      <c r="I4131">
        <v>881.44</v>
      </c>
      <c r="J4131" t="s">
        <v>26</v>
      </c>
      <c r="K4131">
        <v>45000</v>
      </c>
      <c r="L4131">
        <v>32000</v>
      </c>
      <c r="M4131" t="s">
        <v>22</v>
      </c>
    </row>
    <row r="4132" spans="1:13" x14ac:dyDescent="0.4">
      <c r="A4132">
        <v>104131</v>
      </c>
      <c r="B4132" s="1">
        <v>45869.689583333333</v>
      </c>
      <c r="C4132" t="s">
        <v>42</v>
      </c>
      <c r="D4132" t="s">
        <v>14</v>
      </c>
      <c r="E4132" t="s">
        <v>29</v>
      </c>
      <c r="F4132" t="s">
        <v>20</v>
      </c>
      <c r="G4132">
        <v>20</v>
      </c>
      <c r="H4132">
        <v>1074</v>
      </c>
      <c r="I4132">
        <v>1092.81</v>
      </c>
      <c r="J4132" t="s">
        <v>17</v>
      </c>
      <c r="K4132">
        <v>3200</v>
      </c>
      <c r="L4132">
        <v>2000</v>
      </c>
      <c r="M4132" t="s">
        <v>22</v>
      </c>
    </row>
    <row r="4133" spans="1:13" x14ac:dyDescent="0.4">
      <c r="A4133">
        <v>104132</v>
      </c>
      <c r="B4133" s="1">
        <v>45660.446527777778</v>
      </c>
      <c r="C4133" t="s">
        <v>39</v>
      </c>
      <c r="D4133" t="s">
        <v>40</v>
      </c>
      <c r="E4133" t="s">
        <v>15</v>
      </c>
      <c r="F4133" t="s">
        <v>20</v>
      </c>
      <c r="G4133">
        <v>78</v>
      </c>
      <c r="H4133">
        <v>1115</v>
      </c>
      <c r="I4133">
        <v>292.88</v>
      </c>
      <c r="J4133" t="s">
        <v>41</v>
      </c>
      <c r="K4133">
        <v>5500</v>
      </c>
      <c r="L4133">
        <v>3500</v>
      </c>
      <c r="M4133" t="s">
        <v>22</v>
      </c>
    </row>
    <row r="4134" spans="1:13" x14ac:dyDescent="0.4">
      <c r="A4134">
        <v>104133</v>
      </c>
      <c r="B4134" s="1">
        <v>45836.839583333334</v>
      </c>
      <c r="C4134" t="s">
        <v>42</v>
      </c>
      <c r="D4134" t="s">
        <v>55</v>
      </c>
      <c r="E4134" t="s">
        <v>31</v>
      </c>
      <c r="F4134" t="s">
        <v>32</v>
      </c>
      <c r="G4134">
        <v>39</v>
      </c>
      <c r="H4134">
        <v>558</v>
      </c>
      <c r="I4134">
        <v>647.05999999999995</v>
      </c>
      <c r="J4134" t="s">
        <v>57</v>
      </c>
      <c r="K4134">
        <v>600</v>
      </c>
      <c r="L4134">
        <v>350</v>
      </c>
      <c r="M4134" t="s">
        <v>33</v>
      </c>
    </row>
    <row r="4135" spans="1:13" x14ac:dyDescent="0.4">
      <c r="A4135">
        <v>104134</v>
      </c>
      <c r="B4135" s="1">
        <v>45999.85</v>
      </c>
      <c r="C4135" t="s">
        <v>34</v>
      </c>
      <c r="D4135" t="s">
        <v>43</v>
      </c>
      <c r="E4135" t="s">
        <v>29</v>
      </c>
      <c r="F4135" t="s">
        <v>37</v>
      </c>
      <c r="G4135">
        <v>69</v>
      </c>
      <c r="H4135">
        <v>508</v>
      </c>
      <c r="I4135">
        <v>495.35</v>
      </c>
      <c r="J4135" t="s">
        <v>61</v>
      </c>
      <c r="K4135">
        <v>2800</v>
      </c>
      <c r="L4135">
        <v>1500</v>
      </c>
      <c r="M4135" t="s">
        <v>38</v>
      </c>
    </row>
    <row r="4136" spans="1:13" x14ac:dyDescent="0.4">
      <c r="A4136">
        <v>104135</v>
      </c>
      <c r="B4136" s="1">
        <v>45960.727083333331</v>
      </c>
      <c r="C4136" t="s">
        <v>13</v>
      </c>
      <c r="D4136" t="s">
        <v>24</v>
      </c>
      <c r="E4136" t="s">
        <v>31</v>
      </c>
      <c r="F4136" t="s">
        <v>37</v>
      </c>
      <c r="G4136">
        <v>29</v>
      </c>
      <c r="H4136">
        <v>1085</v>
      </c>
      <c r="I4136">
        <v>520.96</v>
      </c>
      <c r="J4136" t="s">
        <v>59</v>
      </c>
      <c r="K4136">
        <v>3500</v>
      </c>
      <c r="L4136">
        <v>2200</v>
      </c>
      <c r="M4136" t="s">
        <v>38</v>
      </c>
    </row>
    <row r="4137" spans="1:13" x14ac:dyDescent="0.4">
      <c r="A4137">
        <v>104136</v>
      </c>
      <c r="B4137" s="1">
        <v>45989.957638888889</v>
      </c>
      <c r="C4137" t="s">
        <v>19</v>
      </c>
      <c r="D4137" t="s">
        <v>55</v>
      </c>
      <c r="E4137" t="s">
        <v>15</v>
      </c>
      <c r="F4137" t="s">
        <v>32</v>
      </c>
      <c r="G4137">
        <v>78</v>
      </c>
      <c r="H4137">
        <v>429</v>
      </c>
      <c r="I4137">
        <v>419.53</v>
      </c>
      <c r="J4137" t="s">
        <v>58</v>
      </c>
      <c r="K4137">
        <v>1200</v>
      </c>
      <c r="L4137">
        <v>800</v>
      </c>
      <c r="M4137" t="s">
        <v>33</v>
      </c>
    </row>
    <row r="4138" spans="1:13" x14ac:dyDescent="0.4">
      <c r="A4138">
        <v>104137</v>
      </c>
      <c r="B4138" s="1">
        <v>45695.503472222219</v>
      </c>
      <c r="C4138" t="s">
        <v>48</v>
      </c>
      <c r="D4138" t="s">
        <v>14</v>
      </c>
      <c r="E4138" t="s">
        <v>31</v>
      </c>
      <c r="F4138" t="s">
        <v>20</v>
      </c>
      <c r="G4138">
        <v>78</v>
      </c>
      <c r="H4138">
        <v>795</v>
      </c>
      <c r="I4138">
        <v>771.49</v>
      </c>
      <c r="J4138" t="s">
        <v>17</v>
      </c>
      <c r="K4138">
        <v>3200</v>
      </c>
      <c r="L4138">
        <v>2000</v>
      </c>
      <c r="M4138" t="s">
        <v>22</v>
      </c>
    </row>
    <row r="4139" spans="1:13" x14ac:dyDescent="0.4">
      <c r="A4139">
        <v>104138</v>
      </c>
      <c r="B4139" s="1">
        <v>45896.706944444442</v>
      </c>
      <c r="C4139" t="s">
        <v>23</v>
      </c>
      <c r="D4139" t="s">
        <v>14</v>
      </c>
      <c r="E4139" t="s">
        <v>15</v>
      </c>
      <c r="F4139" t="s">
        <v>20</v>
      </c>
      <c r="G4139">
        <v>4</v>
      </c>
      <c r="H4139">
        <v>744</v>
      </c>
      <c r="I4139">
        <v>560.36</v>
      </c>
      <c r="J4139" t="s">
        <v>17</v>
      </c>
      <c r="K4139">
        <v>3200</v>
      </c>
      <c r="L4139">
        <v>2000</v>
      </c>
      <c r="M4139" t="s">
        <v>22</v>
      </c>
    </row>
    <row r="4140" spans="1:13" x14ac:dyDescent="0.4">
      <c r="A4140">
        <v>104139</v>
      </c>
      <c r="B4140" s="1">
        <v>45826.029166666667</v>
      </c>
      <c r="C4140" t="s">
        <v>19</v>
      </c>
      <c r="D4140" t="s">
        <v>43</v>
      </c>
      <c r="E4140" t="s">
        <v>29</v>
      </c>
      <c r="F4140" t="s">
        <v>37</v>
      </c>
      <c r="G4140">
        <v>68</v>
      </c>
      <c r="H4140">
        <v>628</v>
      </c>
      <c r="I4140">
        <v>501.89</v>
      </c>
      <c r="J4140" t="s">
        <v>61</v>
      </c>
      <c r="K4140">
        <v>2800</v>
      </c>
      <c r="L4140">
        <v>1500</v>
      </c>
      <c r="M4140" t="s">
        <v>38</v>
      </c>
    </row>
    <row r="4141" spans="1:13" x14ac:dyDescent="0.4">
      <c r="A4141">
        <v>104140</v>
      </c>
      <c r="B4141" s="1">
        <v>46000.401388888888</v>
      </c>
      <c r="C4141" t="s">
        <v>42</v>
      </c>
      <c r="D4141" t="s">
        <v>40</v>
      </c>
      <c r="E4141" t="s">
        <v>31</v>
      </c>
      <c r="F4141" t="s">
        <v>20</v>
      </c>
      <c r="G4141">
        <v>48</v>
      </c>
      <c r="H4141">
        <v>665</v>
      </c>
      <c r="I4141">
        <v>408.87</v>
      </c>
      <c r="J4141" t="s">
        <v>41</v>
      </c>
      <c r="K4141">
        <v>5500</v>
      </c>
      <c r="L4141">
        <v>3500</v>
      </c>
      <c r="M4141" t="s">
        <v>22</v>
      </c>
    </row>
    <row r="4142" spans="1:13" x14ac:dyDescent="0.4">
      <c r="A4142">
        <v>104141</v>
      </c>
      <c r="B4142" s="1">
        <v>45971.03402777778</v>
      </c>
      <c r="C4142" t="s">
        <v>19</v>
      </c>
      <c r="D4142" t="s">
        <v>28</v>
      </c>
      <c r="E4142" t="s">
        <v>15</v>
      </c>
      <c r="F4142" t="s">
        <v>16</v>
      </c>
      <c r="G4142">
        <v>26</v>
      </c>
      <c r="H4142">
        <v>313</v>
      </c>
      <c r="I4142">
        <v>695.46</v>
      </c>
      <c r="J4142" t="s">
        <v>30</v>
      </c>
      <c r="K4142">
        <v>450</v>
      </c>
      <c r="L4142">
        <v>200</v>
      </c>
      <c r="M4142" t="s">
        <v>18</v>
      </c>
    </row>
    <row r="4143" spans="1:13" x14ac:dyDescent="0.4">
      <c r="A4143">
        <v>104142</v>
      </c>
      <c r="B4143" s="1">
        <v>45963.450694444444</v>
      </c>
      <c r="C4143" t="s">
        <v>13</v>
      </c>
      <c r="D4143" t="s">
        <v>35</v>
      </c>
      <c r="E4143" t="s">
        <v>29</v>
      </c>
      <c r="F4143" t="s">
        <v>32</v>
      </c>
      <c r="G4143">
        <v>34</v>
      </c>
      <c r="H4143">
        <v>981</v>
      </c>
      <c r="I4143">
        <v>142.58000000000001</v>
      </c>
      <c r="J4143" t="s">
        <v>36</v>
      </c>
      <c r="K4143">
        <v>12000</v>
      </c>
      <c r="L4143">
        <v>8000</v>
      </c>
      <c r="M4143" t="s">
        <v>33</v>
      </c>
    </row>
    <row r="4144" spans="1:13" x14ac:dyDescent="0.4">
      <c r="A4144">
        <v>104143</v>
      </c>
      <c r="B4144" s="1">
        <v>45687.933333333334</v>
      </c>
      <c r="C4144" t="s">
        <v>13</v>
      </c>
      <c r="D4144" t="s">
        <v>24</v>
      </c>
      <c r="E4144" t="s">
        <v>15</v>
      </c>
      <c r="F4144" t="s">
        <v>20</v>
      </c>
      <c r="G4144">
        <v>8</v>
      </c>
      <c r="H4144">
        <v>866</v>
      </c>
      <c r="I4144">
        <v>850.8</v>
      </c>
      <c r="J4144" t="s">
        <v>59</v>
      </c>
      <c r="K4144">
        <v>3500</v>
      </c>
      <c r="L4144">
        <v>2200</v>
      </c>
      <c r="M4144" t="s">
        <v>22</v>
      </c>
    </row>
    <row r="4145" spans="1:13" x14ac:dyDescent="0.4">
      <c r="A4145">
        <v>104144</v>
      </c>
      <c r="B4145" s="1">
        <v>45847.574999999997</v>
      </c>
      <c r="C4145" t="s">
        <v>42</v>
      </c>
      <c r="D4145" t="s">
        <v>28</v>
      </c>
      <c r="E4145" t="s">
        <v>29</v>
      </c>
      <c r="F4145" t="s">
        <v>25</v>
      </c>
      <c r="G4145">
        <v>41</v>
      </c>
      <c r="H4145">
        <v>359</v>
      </c>
      <c r="I4145">
        <v>784</v>
      </c>
      <c r="J4145" t="s">
        <v>54</v>
      </c>
      <c r="K4145">
        <v>2500</v>
      </c>
      <c r="L4145">
        <v>1500</v>
      </c>
      <c r="M4145" t="s">
        <v>27</v>
      </c>
    </row>
    <row r="4146" spans="1:13" x14ac:dyDescent="0.4">
      <c r="A4146">
        <v>104145</v>
      </c>
      <c r="B4146" s="1">
        <v>46014.804861111108</v>
      </c>
      <c r="C4146" t="s">
        <v>45</v>
      </c>
      <c r="D4146" t="s">
        <v>46</v>
      </c>
      <c r="E4146" t="s">
        <v>29</v>
      </c>
      <c r="F4146" t="s">
        <v>25</v>
      </c>
      <c r="G4146">
        <v>34</v>
      </c>
      <c r="H4146">
        <v>721</v>
      </c>
      <c r="I4146">
        <v>2007.68</v>
      </c>
      <c r="J4146" t="s">
        <v>47</v>
      </c>
      <c r="K4146">
        <v>4500</v>
      </c>
      <c r="L4146">
        <v>2800</v>
      </c>
      <c r="M4146" t="s">
        <v>27</v>
      </c>
    </row>
    <row r="4147" spans="1:13" x14ac:dyDescent="0.4">
      <c r="A4147">
        <v>104146</v>
      </c>
      <c r="B4147" s="1">
        <v>45682.152777777781</v>
      </c>
      <c r="C4147" t="s">
        <v>42</v>
      </c>
      <c r="D4147" t="s">
        <v>40</v>
      </c>
      <c r="E4147" t="s">
        <v>15</v>
      </c>
      <c r="F4147" t="s">
        <v>16</v>
      </c>
      <c r="G4147">
        <v>56</v>
      </c>
      <c r="H4147">
        <v>466</v>
      </c>
      <c r="I4147">
        <v>427.83</v>
      </c>
      <c r="J4147" t="s">
        <v>41</v>
      </c>
      <c r="K4147">
        <v>5500</v>
      </c>
      <c r="L4147">
        <v>3500</v>
      </c>
      <c r="M4147" t="s">
        <v>18</v>
      </c>
    </row>
    <row r="4148" spans="1:13" x14ac:dyDescent="0.4">
      <c r="A4148">
        <v>104147</v>
      </c>
      <c r="B4148" s="1">
        <v>45769.35833333333</v>
      </c>
      <c r="C4148" t="s">
        <v>13</v>
      </c>
      <c r="D4148" t="s">
        <v>28</v>
      </c>
      <c r="E4148" t="s">
        <v>29</v>
      </c>
      <c r="F4148" t="s">
        <v>25</v>
      </c>
      <c r="G4148">
        <v>58</v>
      </c>
      <c r="H4148">
        <v>885</v>
      </c>
      <c r="I4148">
        <v>2585.4</v>
      </c>
      <c r="J4148" t="s">
        <v>30</v>
      </c>
      <c r="K4148">
        <v>450</v>
      </c>
      <c r="L4148">
        <v>200</v>
      </c>
      <c r="M4148" t="s">
        <v>27</v>
      </c>
    </row>
    <row r="4149" spans="1:13" x14ac:dyDescent="0.4">
      <c r="A4149">
        <v>104148</v>
      </c>
      <c r="B4149" s="1">
        <v>45863.82708333333</v>
      </c>
      <c r="C4149" t="s">
        <v>34</v>
      </c>
      <c r="D4149" t="s">
        <v>55</v>
      </c>
      <c r="E4149" t="s">
        <v>29</v>
      </c>
      <c r="F4149" t="s">
        <v>37</v>
      </c>
      <c r="G4149">
        <v>34</v>
      </c>
      <c r="H4149">
        <v>690</v>
      </c>
      <c r="I4149">
        <v>816.14</v>
      </c>
      <c r="J4149" t="s">
        <v>58</v>
      </c>
      <c r="K4149">
        <v>1200</v>
      </c>
      <c r="L4149">
        <v>800</v>
      </c>
      <c r="M4149" t="s">
        <v>38</v>
      </c>
    </row>
    <row r="4150" spans="1:13" x14ac:dyDescent="0.4">
      <c r="A4150">
        <v>104149</v>
      </c>
      <c r="B4150" s="1">
        <v>45842.3125</v>
      </c>
      <c r="C4150" t="s">
        <v>13</v>
      </c>
      <c r="D4150" t="s">
        <v>55</v>
      </c>
      <c r="E4150" t="s">
        <v>15</v>
      </c>
      <c r="F4150" t="s">
        <v>20</v>
      </c>
      <c r="G4150">
        <v>54</v>
      </c>
      <c r="H4150">
        <v>368</v>
      </c>
      <c r="I4150">
        <v>976.74</v>
      </c>
      <c r="J4150" t="s">
        <v>56</v>
      </c>
      <c r="K4150">
        <v>850</v>
      </c>
      <c r="L4150">
        <v>550</v>
      </c>
      <c r="M4150" t="s">
        <v>22</v>
      </c>
    </row>
    <row r="4151" spans="1:13" x14ac:dyDescent="0.4">
      <c r="A4151">
        <v>104150</v>
      </c>
      <c r="B4151" s="1">
        <v>45704.584722222222</v>
      </c>
      <c r="C4151" t="s">
        <v>13</v>
      </c>
      <c r="D4151" t="s">
        <v>46</v>
      </c>
      <c r="E4151" t="s">
        <v>15</v>
      </c>
      <c r="F4151" t="s">
        <v>25</v>
      </c>
      <c r="G4151">
        <v>19</v>
      </c>
      <c r="H4151">
        <v>984</v>
      </c>
      <c r="I4151">
        <v>237.42</v>
      </c>
      <c r="J4151" t="s">
        <v>47</v>
      </c>
      <c r="K4151">
        <v>4500</v>
      </c>
      <c r="L4151">
        <v>2800</v>
      </c>
      <c r="M4151" t="s">
        <v>27</v>
      </c>
    </row>
    <row r="4152" spans="1:13" x14ac:dyDescent="0.4">
      <c r="A4152">
        <v>104151</v>
      </c>
      <c r="B4152" s="1">
        <v>45885.025694444441</v>
      </c>
      <c r="C4152" t="s">
        <v>34</v>
      </c>
      <c r="D4152" t="s">
        <v>43</v>
      </c>
      <c r="E4152" t="s">
        <v>15</v>
      </c>
      <c r="F4152" t="s">
        <v>37</v>
      </c>
      <c r="G4152">
        <v>45</v>
      </c>
      <c r="H4152">
        <v>945</v>
      </c>
      <c r="I4152">
        <v>584.57000000000005</v>
      </c>
      <c r="J4152" t="s">
        <v>61</v>
      </c>
      <c r="K4152">
        <v>2800</v>
      </c>
      <c r="L4152">
        <v>1500</v>
      </c>
      <c r="M4152" t="s">
        <v>38</v>
      </c>
    </row>
    <row r="4153" spans="1:13" x14ac:dyDescent="0.4">
      <c r="A4153">
        <v>104152</v>
      </c>
      <c r="B4153" s="1">
        <v>45696.783333333333</v>
      </c>
      <c r="C4153" t="s">
        <v>45</v>
      </c>
      <c r="D4153" t="s">
        <v>24</v>
      </c>
      <c r="E4153" t="s">
        <v>29</v>
      </c>
      <c r="F4153" t="s">
        <v>32</v>
      </c>
      <c r="G4153">
        <v>26</v>
      </c>
      <c r="H4153">
        <v>791</v>
      </c>
      <c r="I4153">
        <v>2086.35</v>
      </c>
      <c r="J4153" t="s">
        <v>59</v>
      </c>
      <c r="K4153">
        <v>3500</v>
      </c>
      <c r="L4153">
        <v>2200</v>
      </c>
      <c r="M4153" t="s">
        <v>33</v>
      </c>
    </row>
    <row r="4154" spans="1:13" x14ac:dyDescent="0.4">
      <c r="A4154">
        <v>104153</v>
      </c>
      <c r="B4154" s="1">
        <v>45673.634722222225</v>
      </c>
      <c r="C4154" t="s">
        <v>39</v>
      </c>
      <c r="D4154" t="s">
        <v>46</v>
      </c>
      <c r="E4154" t="s">
        <v>29</v>
      </c>
      <c r="F4154" t="s">
        <v>37</v>
      </c>
      <c r="G4154">
        <v>50</v>
      </c>
      <c r="H4154">
        <v>517</v>
      </c>
      <c r="I4154">
        <v>1126.8900000000001</v>
      </c>
      <c r="J4154" t="s">
        <v>53</v>
      </c>
      <c r="K4154">
        <v>15000</v>
      </c>
      <c r="L4154">
        <v>9500</v>
      </c>
      <c r="M4154" t="s">
        <v>38</v>
      </c>
    </row>
    <row r="4155" spans="1:13" x14ac:dyDescent="0.4">
      <c r="A4155">
        <v>104154</v>
      </c>
      <c r="B4155" s="1">
        <v>45679.491666666669</v>
      </c>
      <c r="C4155" t="s">
        <v>48</v>
      </c>
      <c r="D4155" t="s">
        <v>28</v>
      </c>
      <c r="E4155" t="s">
        <v>29</v>
      </c>
      <c r="F4155" t="s">
        <v>25</v>
      </c>
      <c r="G4155">
        <v>33</v>
      </c>
      <c r="H4155">
        <v>715</v>
      </c>
      <c r="I4155">
        <v>1102.28</v>
      </c>
      <c r="J4155" t="s">
        <v>54</v>
      </c>
      <c r="K4155">
        <v>2500</v>
      </c>
      <c r="L4155">
        <v>1500</v>
      </c>
      <c r="M4155" t="s">
        <v>27</v>
      </c>
    </row>
    <row r="4156" spans="1:13" x14ac:dyDescent="0.4">
      <c r="A4156">
        <v>104155</v>
      </c>
      <c r="B4156" s="1">
        <v>45870.694444444445</v>
      </c>
      <c r="C4156" t="s">
        <v>50</v>
      </c>
      <c r="D4156" t="s">
        <v>40</v>
      </c>
      <c r="E4156" t="s">
        <v>15</v>
      </c>
      <c r="F4156" t="s">
        <v>32</v>
      </c>
      <c r="G4156">
        <v>72</v>
      </c>
      <c r="H4156">
        <v>738</v>
      </c>
      <c r="I4156">
        <v>1105.46</v>
      </c>
      <c r="J4156" t="s">
        <v>52</v>
      </c>
      <c r="K4156">
        <v>1500</v>
      </c>
      <c r="L4156">
        <v>800</v>
      </c>
      <c r="M4156" t="s">
        <v>33</v>
      </c>
    </row>
    <row r="4157" spans="1:13" x14ac:dyDescent="0.4">
      <c r="A4157">
        <v>104156</v>
      </c>
      <c r="B4157" s="1">
        <v>45967.02847222222</v>
      </c>
      <c r="C4157" t="s">
        <v>39</v>
      </c>
      <c r="D4157" t="s">
        <v>55</v>
      </c>
      <c r="E4157" t="s">
        <v>15</v>
      </c>
      <c r="F4157" t="s">
        <v>20</v>
      </c>
      <c r="G4157">
        <v>92</v>
      </c>
      <c r="H4157">
        <v>860</v>
      </c>
      <c r="I4157">
        <v>252.39</v>
      </c>
      <c r="J4157" t="s">
        <v>57</v>
      </c>
      <c r="K4157">
        <v>600</v>
      </c>
      <c r="L4157">
        <v>350</v>
      </c>
      <c r="M4157" t="s">
        <v>22</v>
      </c>
    </row>
    <row r="4158" spans="1:13" x14ac:dyDescent="0.4">
      <c r="A4158">
        <v>104157</v>
      </c>
      <c r="B4158" s="1">
        <v>45806.756249999999</v>
      </c>
      <c r="C4158" t="s">
        <v>45</v>
      </c>
      <c r="D4158" t="s">
        <v>40</v>
      </c>
      <c r="E4158" t="s">
        <v>15</v>
      </c>
      <c r="F4158" t="s">
        <v>37</v>
      </c>
      <c r="G4158">
        <v>95</v>
      </c>
      <c r="H4158">
        <v>1144</v>
      </c>
      <c r="I4158">
        <v>889.6</v>
      </c>
      <c r="J4158" t="s">
        <v>41</v>
      </c>
      <c r="K4158">
        <v>5500</v>
      </c>
      <c r="L4158">
        <v>3500</v>
      </c>
      <c r="M4158" t="s">
        <v>38</v>
      </c>
    </row>
    <row r="4159" spans="1:13" x14ac:dyDescent="0.4">
      <c r="A4159">
        <v>104158</v>
      </c>
      <c r="B4159" s="1">
        <v>45898.795138888891</v>
      </c>
      <c r="C4159" t="s">
        <v>23</v>
      </c>
      <c r="D4159" t="s">
        <v>14</v>
      </c>
      <c r="E4159" t="s">
        <v>15</v>
      </c>
      <c r="F4159" t="s">
        <v>20</v>
      </c>
      <c r="G4159">
        <v>5</v>
      </c>
      <c r="H4159">
        <v>1027</v>
      </c>
      <c r="I4159">
        <v>971.39</v>
      </c>
      <c r="J4159" t="s">
        <v>17</v>
      </c>
      <c r="K4159">
        <v>3200</v>
      </c>
      <c r="L4159">
        <v>2000</v>
      </c>
      <c r="M4159" t="s">
        <v>22</v>
      </c>
    </row>
    <row r="4160" spans="1:13" x14ac:dyDescent="0.4">
      <c r="A4160">
        <v>104159</v>
      </c>
      <c r="B4160" s="1">
        <v>45929.577777777777</v>
      </c>
      <c r="C4160" t="s">
        <v>45</v>
      </c>
      <c r="D4160" t="s">
        <v>14</v>
      </c>
      <c r="E4160" t="s">
        <v>31</v>
      </c>
      <c r="F4160" t="s">
        <v>20</v>
      </c>
      <c r="G4160">
        <v>80</v>
      </c>
      <c r="H4160">
        <v>459</v>
      </c>
      <c r="I4160">
        <v>718.79</v>
      </c>
      <c r="J4160" t="s">
        <v>21</v>
      </c>
      <c r="K4160">
        <v>6500</v>
      </c>
      <c r="L4160">
        <v>4200</v>
      </c>
      <c r="M4160" t="s">
        <v>22</v>
      </c>
    </row>
    <row r="4161" spans="1:13" x14ac:dyDescent="0.4">
      <c r="A4161">
        <v>104160</v>
      </c>
      <c r="B4161" s="1">
        <v>45716.211111111108</v>
      </c>
      <c r="C4161" t="s">
        <v>23</v>
      </c>
      <c r="D4161" t="s">
        <v>24</v>
      </c>
      <c r="E4161" t="s">
        <v>15</v>
      </c>
      <c r="F4161" t="s">
        <v>25</v>
      </c>
      <c r="G4161">
        <v>55</v>
      </c>
      <c r="H4161">
        <v>1030</v>
      </c>
      <c r="I4161">
        <v>357.56</v>
      </c>
      <c r="J4161" t="s">
        <v>26</v>
      </c>
      <c r="K4161">
        <v>45000</v>
      </c>
      <c r="L4161">
        <v>32000</v>
      </c>
      <c r="M4161" t="s">
        <v>27</v>
      </c>
    </row>
    <row r="4162" spans="1:13" x14ac:dyDescent="0.4">
      <c r="A4162">
        <v>104161</v>
      </c>
      <c r="B4162" s="1">
        <v>45944.75</v>
      </c>
      <c r="C4162" t="s">
        <v>34</v>
      </c>
      <c r="D4162" t="s">
        <v>46</v>
      </c>
      <c r="E4162" t="s">
        <v>31</v>
      </c>
      <c r="F4162" t="s">
        <v>37</v>
      </c>
      <c r="G4162">
        <v>33</v>
      </c>
      <c r="H4162">
        <v>765</v>
      </c>
      <c r="I4162">
        <v>655.29</v>
      </c>
      <c r="J4162" t="s">
        <v>53</v>
      </c>
      <c r="K4162">
        <v>15000</v>
      </c>
      <c r="L4162">
        <v>9500</v>
      </c>
      <c r="M4162" t="s">
        <v>38</v>
      </c>
    </row>
    <row r="4163" spans="1:13" x14ac:dyDescent="0.4">
      <c r="A4163">
        <v>104162</v>
      </c>
      <c r="B4163" s="1">
        <v>45859.986805555556</v>
      </c>
      <c r="C4163" t="s">
        <v>19</v>
      </c>
      <c r="D4163" t="s">
        <v>43</v>
      </c>
      <c r="E4163" t="s">
        <v>31</v>
      </c>
      <c r="F4163" t="s">
        <v>25</v>
      </c>
      <c r="G4163">
        <v>98</v>
      </c>
      <c r="H4163">
        <v>917</v>
      </c>
      <c r="I4163">
        <v>1062.1400000000001</v>
      </c>
      <c r="J4163" t="s">
        <v>61</v>
      </c>
      <c r="K4163">
        <v>2800</v>
      </c>
      <c r="L4163">
        <v>1500</v>
      </c>
      <c r="M4163" t="s">
        <v>27</v>
      </c>
    </row>
    <row r="4164" spans="1:13" x14ac:dyDescent="0.4">
      <c r="A4164">
        <v>104163</v>
      </c>
      <c r="B4164" s="1">
        <v>45689.979861111111</v>
      </c>
      <c r="C4164" t="s">
        <v>50</v>
      </c>
      <c r="D4164" t="s">
        <v>14</v>
      </c>
      <c r="E4164" t="s">
        <v>15</v>
      </c>
      <c r="F4164" t="s">
        <v>25</v>
      </c>
      <c r="G4164">
        <v>89</v>
      </c>
      <c r="H4164">
        <v>968</v>
      </c>
      <c r="I4164">
        <v>314.62</v>
      </c>
      <c r="J4164" t="s">
        <v>17</v>
      </c>
      <c r="K4164">
        <v>3200</v>
      </c>
      <c r="L4164">
        <v>2000</v>
      </c>
      <c r="M4164" t="s">
        <v>27</v>
      </c>
    </row>
    <row r="4165" spans="1:13" x14ac:dyDescent="0.4">
      <c r="A4165">
        <v>104164</v>
      </c>
      <c r="B4165" s="1">
        <v>45819.761111111111</v>
      </c>
      <c r="C4165" t="s">
        <v>19</v>
      </c>
      <c r="D4165" t="s">
        <v>55</v>
      </c>
      <c r="E4165" t="s">
        <v>31</v>
      </c>
      <c r="F4165" t="s">
        <v>25</v>
      </c>
      <c r="G4165">
        <v>86</v>
      </c>
      <c r="H4165">
        <v>745</v>
      </c>
      <c r="I4165">
        <v>375.64</v>
      </c>
      <c r="J4165" t="s">
        <v>56</v>
      </c>
      <c r="K4165">
        <v>850</v>
      </c>
      <c r="L4165">
        <v>550</v>
      </c>
      <c r="M4165" t="s">
        <v>27</v>
      </c>
    </row>
    <row r="4166" spans="1:13" x14ac:dyDescent="0.4">
      <c r="A4166">
        <v>104165</v>
      </c>
      <c r="B4166" s="1">
        <v>45912.75277777778</v>
      </c>
      <c r="C4166" t="s">
        <v>23</v>
      </c>
      <c r="D4166" t="s">
        <v>28</v>
      </c>
      <c r="E4166" t="s">
        <v>29</v>
      </c>
      <c r="F4166" t="s">
        <v>16</v>
      </c>
      <c r="G4166">
        <v>8</v>
      </c>
      <c r="H4166">
        <v>990</v>
      </c>
      <c r="I4166">
        <v>556.71</v>
      </c>
      <c r="J4166" t="s">
        <v>30</v>
      </c>
      <c r="K4166">
        <v>450</v>
      </c>
      <c r="L4166">
        <v>200</v>
      </c>
      <c r="M4166" t="s">
        <v>18</v>
      </c>
    </row>
    <row r="4167" spans="1:13" x14ac:dyDescent="0.4">
      <c r="A4167">
        <v>104166</v>
      </c>
      <c r="B4167" s="1">
        <v>45911.488194444442</v>
      </c>
      <c r="C4167" t="s">
        <v>45</v>
      </c>
      <c r="D4167" t="s">
        <v>28</v>
      </c>
      <c r="E4167" t="s">
        <v>15</v>
      </c>
      <c r="F4167" t="s">
        <v>32</v>
      </c>
      <c r="G4167">
        <v>10</v>
      </c>
      <c r="H4167">
        <v>747</v>
      </c>
      <c r="I4167">
        <v>538.34</v>
      </c>
      <c r="J4167" t="s">
        <v>54</v>
      </c>
      <c r="K4167">
        <v>2500</v>
      </c>
      <c r="L4167">
        <v>1500</v>
      </c>
      <c r="M4167" t="s">
        <v>33</v>
      </c>
    </row>
    <row r="4168" spans="1:13" x14ac:dyDescent="0.4">
      <c r="A4168">
        <v>104167</v>
      </c>
      <c r="B4168" s="1">
        <v>45666.522916666669</v>
      </c>
      <c r="C4168" t="s">
        <v>42</v>
      </c>
      <c r="D4168" t="s">
        <v>43</v>
      </c>
      <c r="E4168" t="s">
        <v>29</v>
      </c>
      <c r="F4168" t="s">
        <v>20</v>
      </c>
      <c r="G4168">
        <v>93</v>
      </c>
      <c r="H4168">
        <v>646</v>
      </c>
      <c r="I4168">
        <v>641.13</v>
      </c>
      <c r="J4168" t="s">
        <v>44</v>
      </c>
      <c r="K4168">
        <v>4500</v>
      </c>
      <c r="L4168">
        <v>2500</v>
      </c>
      <c r="M4168" t="s">
        <v>22</v>
      </c>
    </row>
    <row r="4169" spans="1:13" x14ac:dyDescent="0.4">
      <c r="A4169">
        <v>104168</v>
      </c>
      <c r="B4169" s="1">
        <v>45796.222916666666</v>
      </c>
      <c r="C4169" t="s">
        <v>50</v>
      </c>
      <c r="D4169" t="s">
        <v>14</v>
      </c>
      <c r="E4169" t="s">
        <v>15</v>
      </c>
      <c r="F4169" t="s">
        <v>25</v>
      </c>
      <c r="G4169">
        <v>11</v>
      </c>
      <c r="H4169">
        <v>791</v>
      </c>
      <c r="I4169">
        <v>636.05999999999995</v>
      </c>
      <c r="J4169" t="s">
        <v>17</v>
      </c>
      <c r="K4169">
        <v>3200</v>
      </c>
      <c r="L4169">
        <v>2000</v>
      </c>
      <c r="M4169" t="s">
        <v>27</v>
      </c>
    </row>
    <row r="4170" spans="1:13" x14ac:dyDescent="0.4">
      <c r="A4170">
        <v>104169</v>
      </c>
      <c r="B4170" s="1">
        <v>45667.693749999999</v>
      </c>
      <c r="C4170" t="s">
        <v>34</v>
      </c>
      <c r="D4170" t="s">
        <v>40</v>
      </c>
      <c r="E4170" t="s">
        <v>29</v>
      </c>
      <c r="F4170" t="s">
        <v>25</v>
      </c>
      <c r="G4170">
        <v>77</v>
      </c>
      <c r="H4170">
        <v>1024</v>
      </c>
      <c r="I4170">
        <v>2016</v>
      </c>
      <c r="J4170" t="s">
        <v>52</v>
      </c>
      <c r="K4170">
        <v>1500</v>
      </c>
      <c r="L4170">
        <v>800</v>
      </c>
      <c r="M4170" t="s">
        <v>27</v>
      </c>
    </row>
    <row r="4171" spans="1:13" x14ac:dyDescent="0.4">
      <c r="A4171">
        <v>104170</v>
      </c>
      <c r="B4171" s="1">
        <v>45871.005555555559</v>
      </c>
      <c r="C4171" t="s">
        <v>50</v>
      </c>
      <c r="D4171" t="s">
        <v>55</v>
      </c>
      <c r="E4171" t="s">
        <v>15</v>
      </c>
      <c r="F4171" t="s">
        <v>37</v>
      </c>
      <c r="G4171">
        <v>44</v>
      </c>
      <c r="H4171">
        <v>1045</v>
      </c>
      <c r="I4171">
        <v>637.17999999999995</v>
      </c>
      <c r="J4171" t="s">
        <v>57</v>
      </c>
      <c r="K4171">
        <v>600</v>
      </c>
      <c r="L4171">
        <v>350</v>
      </c>
      <c r="M4171" t="s">
        <v>38</v>
      </c>
    </row>
    <row r="4172" spans="1:13" x14ac:dyDescent="0.4">
      <c r="A4172">
        <v>104171</v>
      </c>
      <c r="B4172" s="1">
        <v>45930.435416666667</v>
      </c>
      <c r="C4172" t="s">
        <v>23</v>
      </c>
      <c r="D4172" t="s">
        <v>24</v>
      </c>
      <c r="E4172" t="s">
        <v>29</v>
      </c>
      <c r="F4172" t="s">
        <v>37</v>
      </c>
      <c r="G4172">
        <v>26</v>
      </c>
      <c r="H4172">
        <v>590</v>
      </c>
      <c r="I4172">
        <v>906.12</v>
      </c>
      <c r="J4172" t="s">
        <v>59</v>
      </c>
      <c r="K4172">
        <v>3500</v>
      </c>
      <c r="L4172">
        <v>2200</v>
      </c>
      <c r="M4172" t="s">
        <v>38</v>
      </c>
    </row>
    <row r="4173" spans="1:13" x14ac:dyDescent="0.4">
      <c r="A4173">
        <v>104172</v>
      </c>
      <c r="B4173" s="1">
        <v>45981.177777777775</v>
      </c>
      <c r="C4173" t="s">
        <v>39</v>
      </c>
      <c r="D4173" t="s">
        <v>55</v>
      </c>
      <c r="E4173" t="s">
        <v>15</v>
      </c>
      <c r="F4173" t="s">
        <v>32</v>
      </c>
      <c r="G4173">
        <v>46</v>
      </c>
      <c r="H4173">
        <v>1105</v>
      </c>
      <c r="I4173">
        <v>644</v>
      </c>
      <c r="J4173" t="s">
        <v>56</v>
      </c>
      <c r="K4173">
        <v>850</v>
      </c>
      <c r="L4173">
        <v>550</v>
      </c>
      <c r="M4173" t="s">
        <v>33</v>
      </c>
    </row>
    <row r="4174" spans="1:13" x14ac:dyDescent="0.4">
      <c r="A4174">
        <v>104173</v>
      </c>
      <c r="B4174" s="1">
        <v>45705.26458333333</v>
      </c>
      <c r="C4174" t="s">
        <v>48</v>
      </c>
      <c r="D4174" t="s">
        <v>43</v>
      </c>
      <c r="E4174" t="s">
        <v>31</v>
      </c>
      <c r="F4174" t="s">
        <v>32</v>
      </c>
      <c r="G4174">
        <v>31</v>
      </c>
      <c r="H4174">
        <v>1002</v>
      </c>
      <c r="I4174">
        <v>504.33</v>
      </c>
      <c r="J4174" t="s">
        <v>51</v>
      </c>
      <c r="K4174">
        <v>1800</v>
      </c>
      <c r="L4174">
        <v>900</v>
      </c>
      <c r="M4174" t="s">
        <v>33</v>
      </c>
    </row>
    <row r="4175" spans="1:13" x14ac:dyDescent="0.4">
      <c r="A4175">
        <v>104174</v>
      </c>
      <c r="B4175" s="1">
        <v>45768.009027777778</v>
      </c>
      <c r="C4175" t="s">
        <v>23</v>
      </c>
      <c r="D4175" t="s">
        <v>14</v>
      </c>
      <c r="E4175" t="s">
        <v>15</v>
      </c>
      <c r="F4175" t="s">
        <v>25</v>
      </c>
      <c r="G4175">
        <v>80</v>
      </c>
      <c r="H4175">
        <v>475</v>
      </c>
      <c r="I4175">
        <v>396.32</v>
      </c>
      <c r="J4175" t="s">
        <v>21</v>
      </c>
      <c r="K4175">
        <v>6500</v>
      </c>
      <c r="L4175">
        <v>4200</v>
      </c>
      <c r="M4175" t="s">
        <v>27</v>
      </c>
    </row>
    <row r="4176" spans="1:13" x14ac:dyDescent="0.4">
      <c r="A4176">
        <v>104175</v>
      </c>
      <c r="B4176" s="1">
        <v>45810.601388888892</v>
      </c>
      <c r="C4176" t="s">
        <v>13</v>
      </c>
      <c r="D4176" t="s">
        <v>24</v>
      </c>
      <c r="E4176" t="s">
        <v>15</v>
      </c>
      <c r="F4176" t="s">
        <v>16</v>
      </c>
      <c r="G4176">
        <v>70</v>
      </c>
      <c r="H4176">
        <v>718</v>
      </c>
      <c r="I4176">
        <v>287.18</v>
      </c>
      <c r="J4176" t="s">
        <v>26</v>
      </c>
      <c r="K4176">
        <v>45000</v>
      </c>
      <c r="L4176">
        <v>32000</v>
      </c>
      <c r="M4176" t="s">
        <v>18</v>
      </c>
    </row>
    <row r="4177" spans="1:13" x14ac:dyDescent="0.4">
      <c r="A4177">
        <v>104176</v>
      </c>
      <c r="B4177" s="1">
        <v>45780.72152777778</v>
      </c>
      <c r="C4177" t="s">
        <v>50</v>
      </c>
      <c r="D4177" t="s">
        <v>24</v>
      </c>
      <c r="E4177" t="s">
        <v>15</v>
      </c>
      <c r="F4177" t="s">
        <v>32</v>
      </c>
      <c r="G4177">
        <v>20</v>
      </c>
      <c r="H4177">
        <v>825</v>
      </c>
      <c r="I4177">
        <v>460.46</v>
      </c>
      <c r="J4177" t="s">
        <v>59</v>
      </c>
      <c r="K4177">
        <v>3500</v>
      </c>
      <c r="L4177">
        <v>2200</v>
      </c>
      <c r="M4177" t="s">
        <v>33</v>
      </c>
    </row>
    <row r="4178" spans="1:13" x14ac:dyDescent="0.4">
      <c r="A4178">
        <v>104177</v>
      </c>
      <c r="B4178" s="1">
        <v>46014.444444444445</v>
      </c>
      <c r="C4178" t="s">
        <v>39</v>
      </c>
      <c r="D4178" t="s">
        <v>28</v>
      </c>
      <c r="E4178" t="s">
        <v>29</v>
      </c>
      <c r="F4178" t="s">
        <v>32</v>
      </c>
      <c r="G4178">
        <v>83</v>
      </c>
      <c r="H4178">
        <v>425</v>
      </c>
      <c r="I4178">
        <v>959.42</v>
      </c>
      <c r="J4178" t="s">
        <v>30</v>
      </c>
      <c r="K4178">
        <v>450</v>
      </c>
      <c r="L4178">
        <v>200</v>
      </c>
      <c r="M4178" t="s">
        <v>33</v>
      </c>
    </row>
    <row r="4179" spans="1:13" x14ac:dyDescent="0.4">
      <c r="A4179">
        <v>104178</v>
      </c>
      <c r="B4179" s="1">
        <v>45759.025000000001</v>
      </c>
      <c r="C4179" t="s">
        <v>50</v>
      </c>
      <c r="D4179" t="s">
        <v>43</v>
      </c>
      <c r="E4179" t="s">
        <v>15</v>
      </c>
      <c r="F4179" t="s">
        <v>20</v>
      </c>
      <c r="G4179">
        <v>2</v>
      </c>
      <c r="H4179">
        <v>972</v>
      </c>
      <c r="I4179">
        <v>1744.09</v>
      </c>
      <c r="J4179" t="s">
        <v>61</v>
      </c>
      <c r="K4179">
        <v>2800</v>
      </c>
      <c r="L4179">
        <v>1500</v>
      </c>
      <c r="M4179" t="s">
        <v>22</v>
      </c>
    </row>
    <row r="4180" spans="1:13" x14ac:dyDescent="0.4">
      <c r="A4180">
        <v>104179</v>
      </c>
      <c r="B4180" s="1">
        <v>45898.762499999997</v>
      </c>
      <c r="C4180" t="s">
        <v>50</v>
      </c>
      <c r="D4180" t="s">
        <v>55</v>
      </c>
      <c r="E4180" t="s">
        <v>31</v>
      </c>
      <c r="F4180" t="s">
        <v>20</v>
      </c>
      <c r="G4180">
        <v>15</v>
      </c>
      <c r="H4180">
        <v>451</v>
      </c>
      <c r="I4180">
        <v>804.74</v>
      </c>
      <c r="J4180" t="s">
        <v>58</v>
      </c>
      <c r="K4180">
        <v>1200</v>
      </c>
      <c r="L4180">
        <v>800</v>
      </c>
      <c r="M4180" t="s">
        <v>22</v>
      </c>
    </row>
    <row r="4181" spans="1:13" x14ac:dyDescent="0.4">
      <c r="A4181">
        <v>104180</v>
      </c>
      <c r="B4181" s="1">
        <v>45978.966666666667</v>
      </c>
      <c r="C4181" t="s">
        <v>23</v>
      </c>
      <c r="D4181" t="s">
        <v>24</v>
      </c>
      <c r="E4181" t="s">
        <v>31</v>
      </c>
      <c r="F4181" t="s">
        <v>37</v>
      </c>
      <c r="G4181">
        <v>32</v>
      </c>
      <c r="H4181">
        <v>512</v>
      </c>
      <c r="I4181">
        <v>519.29999999999995</v>
      </c>
      <c r="J4181" t="s">
        <v>60</v>
      </c>
      <c r="K4181">
        <v>25000</v>
      </c>
      <c r="L4181">
        <v>18000</v>
      </c>
      <c r="M4181" t="s">
        <v>38</v>
      </c>
    </row>
    <row r="4182" spans="1:13" x14ac:dyDescent="0.4">
      <c r="A4182">
        <v>104181</v>
      </c>
      <c r="B4182" s="1">
        <v>45848.082638888889</v>
      </c>
      <c r="C4182" t="s">
        <v>34</v>
      </c>
      <c r="D4182" t="s">
        <v>35</v>
      </c>
      <c r="E4182" t="s">
        <v>31</v>
      </c>
      <c r="F4182" t="s">
        <v>32</v>
      </c>
      <c r="G4182">
        <v>47</v>
      </c>
      <c r="H4182">
        <v>414</v>
      </c>
      <c r="I4182">
        <v>404.59</v>
      </c>
      <c r="J4182" t="s">
        <v>36</v>
      </c>
      <c r="K4182">
        <v>12000</v>
      </c>
      <c r="L4182">
        <v>8000</v>
      </c>
      <c r="M4182" t="s">
        <v>33</v>
      </c>
    </row>
    <row r="4183" spans="1:13" x14ac:dyDescent="0.4">
      <c r="A4183">
        <v>104182</v>
      </c>
      <c r="B4183" s="1">
        <v>45874.411111111112</v>
      </c>
      <c r="C4183" t="s">
        <v>48</v>
      </c>
      <c r="D4183" t="s">
        <v>35</v>
      </c>
      <c r="E4183" t="s">
        <v>15</v>
      </c>
      <c r="F4183" t="s">
        <v>16</v>
      </c>
      <c r="G4183">
        <v>78</v>
      </c>
      <c r="H4183">
        <v>1137</v>
      </c>
      <c r="I4183">
        <v>1120.0999999999999</v>
      </c>
      <c r="J4183" t="s">
        <v>36</v>
      </c>
      <c r="K4183">
        <v>12000</v>
      </c>
      <c r="L4183">
        <v>8000</v>
      </c>
      <c r="M4183" t="s">
        <v>18</v>
      </c>
    </row>
    <row r="4184" spans="1:13" x14ac:dyDescent="0.4">
      <c r="A4184">
        <v>104183</v>
      </c>
      <c r="B4184" s="1">
        <v>45708.466666666667</v>
      </c>
      <c r="C4184" t="s">
        <v>48</v>
      </c>
      <c r="D4184" t="s">
        <v>24</v>
      </c>
      <c r="E4184" t="s">
        <v>29</v>
      </c>
      <c r="F4184" t="s">
        <v>25</v>
      </c>
      <c r="G4184">
        <v>13</v>
      </c>
      <c r="H4184">
        <v>1120</v>
      </c>
      <c r="I4184">
        <v>323.27</v>
      </c>
      <c r="J4184" t="s">
        <v>60</v>
      </c>
      <c r="K4184">
        <v>25000</v>
      </c>
      <c r="L4184">
        <v>18000</v>
      </c>
      <c r="M4184" t="s">
        <v>27</v>
      </c>
    </row>
    <row r="4185" spans="1:13" x14ac:dyDescent="0.4">
      <c r="A4185">
        <v>104184</v>
      </c>
      <c r="B4185" s="1">
        <v>45949.252083333333</v>
      </c>
      <c r="C4185" t="s">
        <v>42</v>
      </c>
      <c r="D4185" t="s">
        <v>55</v>
      </c>
      <c r="E4185" t="s">
        <v>29</v>
      </c>
      <c r="F4185" t="s">
        <v>25</v>
      </c>
      <c r="G4185">
        <v>42</v>
      </c>
      <c r="H4185">
        <v>669</v>
      </c>
      <c r="I4185">
        <v>1017.09</v>
      </c>
      <c r="J4185" t="s">
        <v>57</v>
      </c>
      <c r="K4185">
        <v>600</v>
      </c>
      <c r="L4185">
        <v>350</v>
      </c>
      <c r="M4185" t="s">
        <v>27</v>
      </c>
    </row>
    <row r="4186" spans="1:13" x14ac:dyDescent="0.4">
      <c r="A4186">
        <v>104185</v>
      </c>
      <c r="B4186" s="1">
        <v>45738.525000000001</v>
      </c>
      <c r="C4186" t="s">
        <v>23</v>
      </c>
      <c r="D4186" t="s">
        <v>14</v>
      </c>
      <c r="E4186" t="s">
        <v>15</v>
      </c>
      <c r="F4186" t="s">
        <v>20</v>
      </c>
      <c r="G4186">
        <v>62</v>
      </c>
      <c r="H4186">
        <v>1046</v>
      </c>
      <c r="I4186">
        <v>929.91</v>
      </c>
      <c r="J4186" t="s">
        <v>17</v>
      </c>
      <c r="K4186">
        <v>3200</v>
      </c>
      <c r="L4186">
        <v>2000</v>
      </c>
      <c r="M4186" t="s">
        <v>22</v>
      </c>
    </row>
    <row r="4187" spans="1:13" x14ac:dyDescent="0.4">
      <c r="A4187">
        <v>104186</v>
      </c>
      <c r="B4187" s="1">
        <v>45745.049305555556</v>
      </c>
      <c r="C4187" t="s">
        <v>34</v>
      </c>
      <c r="D4187" t="s">
        <v>46</v>
      </c>
      <c r="E4187" t="s">
        <v>31</v>
      </c>
      <c r="F4187" t="s">
        <v>37</v>
      </c>
      <c r="G4187">
        <v>87</v>
      </c>
      <c r="H4187">
        <v>1113</v>
      </c>
      <c r="I4187">
        <v>567.61</v>
      </c>
      <c r="J4187" t="s">
        <v>53</v>
      </c>
      <c r="K4187">
        <v>15000</v>
      </c>
      <c r="L4187">
        <v>9500</v>
      </c>
      <c r="M4187" t="s">
        <v>38</v>
      </c>
    </row>
    <row r="4188" spans="1:13" x14ac:dyDescent="0.4">
      <c r="A4188">
        <v>104187</v>
      </c>
      <c r="B4188" s="1">
        <v>45851.772222222222</v>
      </c>
      <c r="C4188" t="s">
        <v>50</v>
      </c>
      <c r="D4188" t="s">
        <v>28</v>
      </c>
      <c r="E4188" t="s">
        <v>15</v>
      </c>
      <c r="F4188" t="s">
        <v>37</v>
      </c>
      <c r="G4188">
        <v>3</v>
      </c>
      <c r="H4188">
        <v>935</v>
      </c>
      <c r="I4188">
        <v>476.97</v>
      </c>
      <c r="J4188" t="s">
        <v>54</v>
      </c>
      <c r="K4188">
        <v>2500</v>
      </c>
      <c r="L4188">
        <v>1500</v>
      </c>
      <c r="M4188" t="s">
        <v>38</v>
      </c>
    </row>
    <row r="4189" spans="1:13" x14ac:dyDescent="0.4">
      <c r="A4189">
        <v>104188</v>
      </c>
      <c r="B4189" s="1">
        <v>45761.803472222222</v>
      </c>
      <c r="C4189" t="s">
        <v>23</v>
      </c>
      <c r="D4189" t="s">
        <v>14</v>
      </c>
      <c r="E4189" t="s">
        <v>29</v>
      </c>
      <c r="F4189" t="s">
        <v>37</v>
      </c>
      <c r="G4189">
        <v>58</v>
      </c>
      <c r="H4189">
        <v>449</v>
      </c>
      <c r="I4189">
        <v>726.39</v>
      </c>
      <c r="J4189" t="s">
        <v>17</v>
      </c>
      <c r="K4189">
        <v>3200</v>
      </c>
      <c r="L4189">
        <v>2000</v>
      </c>
      <c r="M4189" t="s">
        <v>38</v>
      </c>
    </row>
    <row r="4190" spans="1:13" x14ac:dyDescent="0.4">
      <c r="A4190">
        <v>104189</v>
      </c>
      <c r="B4190" s="1">
        <v>45928.947916666664</v>
      </c>
      <c r="C4190" t="s">
        <v>50</v>
      </c>
      <c r="D4190" t="s">
        <v>43</v>
      </c>
      <c r="E4190" t="s">
        <v>29</v>
      </c>
      <c r="F4190" t="s">
        <v>32</v>
      </c>
      <c r="G4190">
        <v>57</v>
      </c>
      <c r="H4190">
        <v>1184</v>
      </c>
      <c r="I4190">
        <v>309.98</v>
      </c>
      <c r="J4190" t="s">
        <v>51</v>
      </c>
      <c r="K4190">
        <v>1800</v>
      </c>
      <c r="L4190">
        <v>900</v>
      </c>
      <c r="M4190" t="s">
        <v>33</v>
      </c>
    </row>
    <row r="4191" spans="1:13" x14ac:dyDescent="0.4">
      <c r="A4191">
        <v>104190</v>
      </c>
      <c r="B4191" s="1">
        <v>45753.229166666664</v>
      </c>
      <c r="C4191" t="s">
        <v>34</v>
      </c>
      <c r="D4191" t="s">
        <v>28</v>
      </c>
      <c r="E4191" t="s">
        <v>31</v>
      </c>
      <c r="F4191" t="s">
        <v>32</v>
      </c>
      <c r="G4191">
        <v>99</v>
      </c>
      <c r="H4191">
        <v>594</v>
      </c>
      <c r="I4191">
        <v>636.88</v>
      </c>
      <c r="J4191" t="s">
        <v>30</v>
      </c>
      <c r="K4191">
        <v>450</v>
      </c>
      <c r="L4191">
        <v>200</v>
      </c>
      <c r="M4191" t="s">
        <v>33</v>
      </c>
    </row>
    <row r="4192" spans="1:13" x14ac:dyDescent="0.4">
      <c r="A4192">
        <v>104191</v>
      </c>
      <c r="B4192" s="1">
        <v>45855.956944444442</v>
      </c>
      <c r="C4192" t="s">
        <v>19</v>
      </c>
      <c r="D4192" t="s">
        <v>24</v>
      </c>
      <c r="E4192" t="s">
        <v>29</v>
      </c>
      <c r="F4192" t="s">
        <v>16</v>
      </c>
      <c r="G4192">
        <v>3</v>
      </c>
      <c r="H4192">
        <v>333</v>
      </c>
      <c r="I4192">
        <v>644.48</v>
      </c>
      <c r="J4192" t="s">
        <v>26</v>
      </c>
      <c r="K4192">
        <v>45000</v>
      </c>
      <c r="L4192">
        <v>32000</v>
      </c>
      <c r="M4192" t="s">
        <v>18</v>
      </c>
    </row>
    <row r="4193" spans="1:13" x14ac:dyDescent="0.4">
      <c r="A4193">
        <v>104192</v>
      </c>
      <c r="B4193" s="1">
        <v>45658.263194444444</v>
      </c>
      <c r="C4193" t="s">
        <v>50</v>
      </c>
      <c r="D4193" t="s">
        <v>24</v>
      </c>
      <c r="E4193" t="s">
        <v>15</v>
      </c>
      <c r="F4193" t="s">
        <v>25</v>
      </c>
      <c r="G4193">
        <v>6</v>
      </c>
      <c r="H4193">
        <v>600</v>
      </c>
      <c r="I4193">
        <v>834.46</v>
      </c>
      <c r="J4193" t="s">
        <v>26</v>
      </c>
      <c r="K4193">
        <v>45000</v>
      </c>
      <c r="L4193">
        <v>32000</v>
      </c>
      <c r="M4193" t="s">
        <v>27</v>
      </c>
    </row>
    <row r="4194" spans="1:13" x14ac:dyDescent="0.4">
      <c r="A4194">
        <v>104193</v>
      </c>
      <c r="B4194" s="1">
        <v>45824.061111111114</v>
      </c>
      <c r="C4194" t="s">
        <v>48</v>
      </c>
      <c r="D4194" t="s">
        <v>24</v>
      </c>
      <c r="E4194" t="s">
        <v>15</v>
      </c>
      <c r="F4194" t="s">
        <v>25</v>
      </c>
      <c r="G4194">
        <v>67</v>
      </c>
      <c r="H4194">
        <v>537</v>
      </c>
      <c r="I4194">
        <v>1804.05</v>
      </c>
      <c r="J4194" t="s">
        <v>60</v>
      </c>
      <c r="K4194">
        <v>25000</v>
      </c>
      <c r="L4194">
        <v>18000</v>
      </c>
      <c r="M4194" t="s">
        <v>27</v>
      </c>
    </row>
    <row r="4195" spans="1:13" x14ac:dyDescent="0.4">
      <c r="A4195">
        <v>104194</v>
      </c>
      <c r="B4195" s="1">
        <v>45783.668749999997</v>
      </c>
      <c r="C4195" t="s">
        <v>23</v>
      </c>
      <c r="D4195" t="s">
        <v>55</v>
      </c>
      <c r="E4195" t="s">
        <v>29</v>
      </c>
      <c r="F4195" t="s">
        <v>37</v>
      </c>
      <c r="G4195">
        <v>7</v>
      </c>
      <c r="H4195">
        <v>763</v>
      </c>
      <c r="I4195">
        <v>850.69</v>
      </c>
      <c r="J4195" t="s">
        <v>58</v>
      </c>
      <c r="K4195">
        <v>1200</v>
      </c>
      <c r="L4195">
        <v>800</v>
      </c>
      <c r="M4195" t="s">
        <v>38</v>
      </c>
    </row>
    <row r="4196" spans="1:13" x14ac:dyDescent="0.4">
      <c r="A4196">
        <v>104195</v>
      </c>
      <c r="B4196" s="1">
        <v>45970.904166666667</v>
      </c>
      <c r="C4196" t="s">
        <v>42</v>
      </c>
      <c r="D4196" t="s">
        <v>35</v>
      </c>
      <c r="E4196" t="s">
        <v>31</v>
      </c>
      <c r="F4196" t="s">
        <v>20</v>
      </c>
      <c r="G4196">
        <v>93</v>
      </c>
      <c r="H4196">
        <v>601</v>
      </c>
      <c r="I4196">
        <v>568.55999999999995</v>
      </c>
      <c r="J4196" t="s">
        <v>49</v>
      </c>
      <c r="K4196">
        <v>8500</v>
      </c>
      <c r="L4196">
        <v>5500</v>
      </c>
      <c r="M4196" t="s">
        <v>22</v>
      </c>
    </row>
    <row r="4197" spans="1:13" x14ac:dyDescent="0.4">
      <c r="A4197">
        <v>104196</v>
      </c>
      <c r="B4197" s="1">
        <v>45738.92083333333</v>
      </c>
      <c r="C4197" t="s">
        <v>48</v>
      </c>
      <c r="D4197" t="s">
        <v>14</v>
      </c>
      <c r="E4197" t="s">
        <v>29</v>
      </c>
      <c r="F4197" t="s">
        <v>37</v>
      </c>
      <c r="G4197">
        <v>84</v>
      </c>
      <c r="H4197">
        <v>488</v>
      </c>
      <c r="I4197">
        <v>1504.84</v>
      </c>
      <c r="J4197" t="s">
        <v>17</v>
      </c>
      <c r="K4197">
        <v>3200</v>
      </c>
      <c r="L4197">
        <v>2000</v>
      </c>
      <c r="M4197" t="s">
        <v>38</v>
      </c>
    </row>
    <row r="4198" spans="1:13" x14ac:dyDescent="0.4">
      <c r="A4198">
        <v>104197</v>
      </c>
      <c r="B4198" s="1">
        <v>45908.074999999997</v>
      </c>
      <c r="C4198" t="s">
        <v>48</v>
      </c>
      <c r="D4198" t="s">
        <v>43</v>
      </c>
      <c r="E4198" t="s">
        <v>15</v>
      </c>
      <c r="F4198" t="s">
        <v>25</v>
      </c>
      <c r="G4198">
        <v>13</v>
      </c>
      <c r="H4198">
        <v>384</v>
      </c>
      <c r="I4198">
        <v>214.34</v>
      </c>
      <c r="J4198" t="s">
        <v>51</v>
      </c>
      <c r="K4198">
        <v>1800</v>
      </c>
      <c r="L4198">
        <v>900</v>
      </c>
      <c r="M4198" t="s">
        <v>27</v>
      </c>
    </row>
    <row r="4199" spans="1:13" x14ac:dyDescent="0.4">
      <c r="A4199">
        <v>104198</v>
      </c>
      <c r="B4199" s="1">
        <v>45826.73333333333</v>
      </c>
      <c r="C4199" t="s">
        <v>34</v>
      </c>
      <c r="D4199" t="s">
        <v>40</v>
      </c>
      <c r="E4199" t="s">
        <v>15</v>
      </c>
      <c r="F4199" t="s">
        <v>25</v>
      </c>
      <c r="G4199">
        <v>35</v>
      </c>
      <c r="H4199">
        <v>661</v>
      </c>
      <c r="I4199">
        <v>1006.94</v>
      </c>
      <c r="J4199" t="s">
        <v>52</v>
      </c>
      <c r="K4199">
        <v>1500</v>
      </c>
      <c r="L4199">
        <v>800</v>
      </c>
      <c r="M4199" t="s">
        <v>27</v>
      </c>
    </row>
    <row r="4200" spans="1:13" x14ac:dyDescent="0.4">
      <c r="A4200">
        <v>104199</v>
      </c>
      <c r="B4200" s="1">
        <v>45730.363194444442</v>
      </c>
      <c r="C4200" t="s">
        <v>45</v>
      </c>
      <c r="D4200" t="s">
        <v>28</v>
      </c>
      <c r="E4200" t="s">
        <v>31</v>
      </c>
      <c r="F4200" t="s">
        <v>20</v>
      </c>
      <c r="G4200">
        <v>77</v>
      </c>
      <c r="H4200">
        <v>579</v>
      </c>
      <c r="I4200">
        <v>725.17</v>
      </c>
      <c r="J4200" t="s">
        <v>30</v>
      </c>
      <c r="K4200">
        <v>450</v>
      </c>
      <c r="L4200">
        <v>200</v>
      </c>
      <c r="M4200" t="s">
        <v>22</v>
      </c>
    </row>
    <row r="4201" spans="1:13" x14ac:dyDescent="0.4">
      <c r="A4201">
        <v>104200</v>
      </c>
      <c r="B4201" s="1">
        <v>45798.420138888891</v>
      </c>
      <c r="C4201" t="s">
        <v>50</v>
      </c>
      <c r="D4201" t="s">
        <v>35</v>
      </c>
      <c r="E4201" t="s">
        <v>15</v>
      </c>
      <c r="F4201" t="s">
        <v>37</v>
      </c>
      <c r="G4201">
        <v>33</v>
      </c>
      <c r="H4201">
        <v>683</v>
      </c>
      <c r="I4201">
        <v>799.62</v>
      </c>
      <c r="J4201" t="s">
        <v>49</v>
      </c>
      <c r="K4201">
        <v>8500</v>
      </c>
      <c r="L4201">
        <v>5500</v>
      </c>
      <c r="M4201" t="s">
        <v>38</v>
      </c>
    </row>
    <row r="4202" spans="1:13" x14ac:dyDescent="0.4">
      <c r="A4202">
        <v>104201</v>
      </c>
      <c r="B4202" s="1">
        <v>45727.564583333333</v>
      </c>
      <c r="C4202" t="s">
        <v>13</v>
      </c>
      <c r="D4202" t="s">
        <v>24</v>
      </c>
      <c r="E4202" t="s">
        <v>31</v>
      </c>
      <c r="F4202" t="s">
        <v>25</v>
      </c>
      <c r="G4202">
        <v>88</v>
      </c>
      <c r="H4202">
        <v>589</v>
      </c>
      <c r="I4202">
        <v>462.88</v>
      </c>
      <c r="J4202" t="s">
        <v>26</v>
      </c>
      <c r="K4202">
        <v>45000</v>
      </c>
      <c r="L4202">
        <v>32000</v>
      </c>
      <c r="M4202" t="s">
        <v>27</v>
      </c>
    </row>
    <row r="4203" spans="1:13" x14ac:dyDescent="0.4">
      <c r="A4203">
        <v>104202</v>
      </c>
      <c r="B4203" s="1">
        <v>45919.180555555555</v>
      </c>
      <c r="C4203" t="s">
        <v>45</v>
      </c>
      <c r="D4203" t="s">
        <v>40</v>
      </c>
      <c r="E4203" t="s">
        <v>29</v>
      </c>
      <c r="F4203" t="s">
        <v>37</v>
      </c>
      <c r="G4203">
        <v>16</v>
      </c>
      <c r="H4203">
        <v>753</v>
      </c>
      <c r="I4203">
        <v>728.84</v>
      </c>
      <c r="J4203" t="s">
        <v>52</v>
      </c>
      <c r="K4203">
        <v>1500</v>
      </c>
      <c r="L4203">
        <v>800</v>
      </c>
      <c r="M4203" t="s">
        <v>38</v>
      </c>
    </row>
    <row r="4204" spans="1:13" x14ac:dyDescent="0.4">
      <c r="A4204">
        <v>104203</v>
      </c>
      <c r="B4204" s="1">
        <v>45997.933333333334</v>
      </c>
      <c r="C4204" t="s">
        <v>19</v>
      </c>
      <c r="D4204" t="s">
        <v>46</v>
      </c>
      <c r="E4204" t="s">
        <v>31</v>
      </c>
      <c r="F4204" t="s">
        <v>16</v>
      </c>
      <c r="G4204">
        <v>33</v>
      </c>
      <c r="H4204">
        <v>381</v>
      </c>
      <c r="I4204">
        <v>354.94</v>
      </c>
      <c r="J4204" t="s">
        <v>53</v>
      </c>
      <c r="K4204">
        <v>15000</v>
      </c>
      <c r="L4204">
        <v>9500</v>
      </c>
      <c r="M4204" t="s">
        <v>18</v>
      </c>
    </row>
    <row r="4205" spans="1:13" x14ac:dyDescent="0.4">
      <c r="A4205">
        <v>104204</v>
      </c>
      <c r="B4205" s="1">
        <v>45965.000694444447</v>
      </c>
      <c r="C4205" t="s">
        <v>50</v>
      </c>
      <c r="D4205" t="s">
        <v>43</v>
      </c>
      <c r="E4205" t="s">
        <v>15</v>
      </c>
      <c r="F4205" t="s">
        <v>16</v>
      </c>
      <c r="G4205">
        <v>15</v>
      </c>
      <c r="H4205">
        <v>972</v>
      </c>
      <c r="I4205">
        <v>752.84</v>
      </c>
      <c r="J4205" t="s">
        <v>51</v>
      </c>
      <c r="K4205">
        <v>1800</v>
      </c>
      <c r="L4205">
        <v>900</v>
      </c>
      <c r="M4205" t="s">
        <v>18</v>
      </c>
    </row>
    <row r="4206" spans="1:13" x14ac:dyDescent="0.4">
      <c r="A4206">
        <v>104205</v>
      </c>
      <c r="B4206" s="1">
        <v>45902.832638888889</v>
      </c>
      <c r="C4206" t="s">
        <v>48</v>
      </c>
      <c r="D4206" t="s">
        <v>24</v>
      </c>
      <c r="E4206" t="s">
        <v>15</v>
      </c>
      <c r="F4206" t="s">
        <v>25</v>
      </c>
      <c r="G4206">
        <v>47</v>
      </c>
      <c r="H4206">
        <v>613</v>
      </c>
      <c r="I4206">
        <v>647.91</v>
      </c>
      <c r="J4206" t="s">
        <v>59</v>
      </c>
      <c r="K4206">
        <v>3500</v>
      </c>
      <c r="L4206">
        <v>2200</v>
      </c>
      <c r="M4206" t="s">
        <v>27</v>
      </c>
    </row>
    <row r="4207" spans="1:13" x14ac:dyDescent="0.4">
      <c r="A4207">
        <v>104206</v>
      </c>
      <c r="B4207" s="1">
        <v>45660.063194444447</v>
      </c>
      <c r="C4207" t="s">
        <v>23</v>
      </c>
      <c r="D4207" t="s">
        <v>43</v>
      </c>
      <c r="E4207" t="s">
        <v>15</v>
      </c>
      <c r="F4207" t="s">
        <v>16</v>
      </c>
      <c r="G4207">
        <v>50</v>
      </c>
      <c r="H4207">
        <v>490</v>
      </c>
      <c r="I4207">
        <v>810.98</v>
      </c>
      <c r="J4207" t="s">
        <v>61</v>
      </c>
      <c r="K4207">
        <v>2800</v>
      </c>
      <c r="L4207">
        <v>1500</v>
      </c>
      <c r="M4207" t="s">
        <v>18</v>
      </c>
    </row>
    <row r="4208" spans="1:13" x14ac:dyDescent="0.4">
      <c r="A4208">
        <v>104207</v>
      </c>
      <c r="B4208" s="1">
        <v>45994.418749999997</v>
      </c>
      <c r="C4208" t="s">
        <v>50</v>
      </c>
      <c r="D4208" t="s">
        <v>24</v>
      </c>
      <c r="E4208" t="s">
        <v>31</v>
      </c>
      <c r="F4208" t="s">
        <v>20</v>
      </c>
      <c r="G4208">
        <v>78</v>
      </c>
      <c r="H4208">
        <v>823</v>
      </c>
      <c r="I4208">
        <v>1004.54</v>
      </c>
      <c r="J4208" t="s">
        <v>60</v>
      </c>
      <c r="K4208">
        <v>25000</v>
      </c>
      <c r="L4208">
        <v>18000</v>
      </c>
      <c r="M4208" t="s">
        <v>22</v>
      </c>
    </row>
    <row r="4209" spans="1:13" x14ac:dyDescent="0.4">
      <c r="A4209">
        <v>104208</v>
      </c>
      <c r="B4209" s="1">
        <v>45720.578472222223</v>
      </c>
      <c r="C4209" t="s">
        <v>48</v>
      </c>
      <c r="D4209" t="s">
        <v>40</v>
      </c>
      <c r="E4209" t="s">
        <v>15</v>
      </c>
      <c r="F4209" t="s">
        <v>37</v>
      </c>
      <c r="G4209">
        <v>58</v>
      </c>
      <c r="H4209">
        <v>1087</v>
      </c>
      <c r="I4209">
        <v>587.29999999999995</v>
      </c>
      <c r="J4209" t="s">
        <v>52</v>
      </c>
      <c r="K4209">
        <v>1500</v>
      </c>
      <c r="L4209">
        <v>800</v>
      </c>
      <c r="M4209" t="s">
        <v>38</v>
      </c>
    </row>
    <row r="4210" spans="1:13" x14ac:dyDescent="0.4">
      <c r="A4210">
        <v>104209</v>
      </c>
      <c r="B4210" s="1">
        <v>45706.195138888892</v>
      </c>
      <c r="C4210" t="s">
        <v>34</v>
      </c>
      <c r="D4210" t="s">
        <v>46</v>
      </c>
      <c r="E4210" t="s">
        <v>15</v>
      </c>
      <c r="F4210" t="s">
        <v>25</v>
      </c>
      <c r="G4210">
        <v>37</v>
      </c>
      <c r="H4210">
        <v>334</v>
      </c>
      <c r="I4210">
        <v>472.97</v>
      </c>
      <c r="J4210" t="s">
        <v>53</v>
      </c>
      <c r="K4210">
        <v>15000</v>
      </c>
      <c r="L4210">
        <v>9500</v>
      </c>
      <c r="M4210" t="s">
        <v>27</v>
      </c>
    </row>
    <row r="4211" spans="1:13" x14ac:dyDescent="0.4">
      <c r="A4211">
        <v>104210</v>
      </c>
      <c r="B4211" s="1">
        <v>45733.001388888886</v>
      </c>
      <c r="C4211" t="s">
        <v>50</v>
      </c>
      <c r="D4211" t="s">
        <v>14</v>
      </c>
      <c r="E4211" t="s">
        <v>29</v>
      </c>
      <c r="F4211" t="s">
        <v>16</v>
      </c>
      <c r="G4211">
        <v>30</v>
      </c>
      <c r="H4211">
        <v>630</v>
      </c>
      <c r="I4211">
        <v>345.21</v>
      </c>
      <c r="J4211" t="s">
        <v>17</v>
      </c>
      <c r="K4211">
        <v>3200</v>
      </c>
      <c r="L4211">
        <v>2000</v>
      </c>
      <c r="M4211" t="s">
        <v>18</v>
      </c>
    </row>
    <row r="4212" spans="1:13" x14ac:dyDescent="0.4">
      <c r="A4212">
        <v>104211</v>
      </c>
      <c r="B4212" s="1">
        <v>45832.405555555553</v>
      </c>
      <c r="C4212" t="s">
        <v>48</v>
      </c>
      <c r="D4212" t="s">
        <v>14</v>
      </c>
      <c r="E4212" t="s">
        <v>29</v>
      </c>
      <c r="F4212" t="s">
        <v>32</v>
      </c>
      <c r="G4212">
        <v>88</v>
      </c>
      <c r="H4212">
        <v>612</v>
      </c>
      <c r="I4212">
        <v>477.63</v>
      </c>
      <c r="J4212" t="s">
        <v>21</v>
      </c>
      <c r="K4212">
        <v>6500</v>
      </c>
      <c r="L4212">
        <v>4200</v>
      </c>
      <c r="M4212" t="s">
        <v>33</v>
      </c>
    </row>
    <row r="4213" spans="1:13" x14ac:dyDescent="0.4">
      <c r="A4213">
        <v>104212</v>
      </c>
      <c r="B4213" s="1">
        <v>45766.946527777778</v>
      </c>
      <c r="C4213" t="s">
        <v>23</v>
      </c>
      <c r="D4213" t="s">
        <v>55</v>
      </c>
      <c r="E4213" t="s">
        <v>29</v>
      </c>
      <c r="F4213" t="s">
        <v>25</v>
      </c>
      <c r="G4213">
        <v>32</v>
      </c>
      <c r="H4213">
        <v>549</v>
      </c>
      <c r="I4213">
        <v>898.62</v>
      </c>
      <c r="J4213" t="s">
        <v>57</v>
      </c>
      <c r="K4213">
        <v>600</v>
      </c>
      <c r="L4213">
        <v>350</v>
      </c>
      <c r="M4213" t="s">
        <v>27</v>
      </c>
    </row>
    <row r="4214" spans="1:13" x14ac:dyDescent="0.4">
      <c r="A4214">
        <v>104213</v>
      </c>
      <c r="B4214" s="1">
        <v>45840.743750000001</v>
      </c>
      <c r="C4214" t="s">
        <v>45</v>
      </c>
      <c r="D4214" t="s">
        <v>14</v>
      </c>
      <c r="E4214" t="s">
        <v>15</v>
      </c>
      <c r="F4214" t="s">
        <v>16</v>
      </c>
      <c r="G4214">
        <v>8</v>
      </c>
      <c r="H4214">
        <v>411</v>
      </c>
      <c r="I4214">
        <v>222.04</v>
      </c>
      <c r="J4214" t="s">
        <v>17</v>
      </c>
      <c r="K4214">
        <v>3200</v>
      </c>
      <c r="L4214">
        <v>2000</v>
      </c>
      <c r="M4214" t="s">
        <v>18</v>
      </c>
    </row>
    <row r="4215" spans="1:13" x14ac:dyDescent="0.4">
      <c r="A4215">
        <v>104214</v>
      </c>
      <c r="B4215" s="1">
        <v>45849.777777777781</v>
      </c>
      <c r="C4215" t="s">
        <v>39</v>
      </c>
      <c r="D4215" t="s">
        <v>14</v>
      </c>
      <c r="E4215" t="s">
        <v>31</v>
      </c>
      <c r="F4215" t="s">
        <v>32</v>
      </c>
      <c r="G4215">
        <v>67</v>
      </c>
      <c r="H4215">
        <v>802</v>
      </c>
      <c r="I4215">
        <v>1200.42</v>
      </c>
      <c r="J4215" t="s">
        <v>17</v>
      </c>
      <c r="K4215">
        <v>3200</v>
      </c>
      <c r="L4215">
        <v>2000</v>
      </c>
      <c r="M4215" t="s">
        <v>33</v>
      </c>
    </row>
    <row r="4216" spans="1:13" x14ac:dyDescent="0.4">
      <c r="A4216">
        <v>104215</v>
      </c>
      <c r="B4216" s="1">
        <v>45722.200694444444</v>
      </c>
      <c r="C4216" t="s">
        <v>45</v>
      </c>
      <c r="D4216" t="s">
        <v>28</v>
      </c>
      <c r="E4216" t="s">
        <v>29</v>
      </c>
      <c r="F4216" t="s">
        <v>37</v>
      </c>
      <c r="G4216">
        <v>52</v>
      </c>
      <c r="H4216">
        <v>841</v>
      </c>
      <c r="I4216">
        <v>539.12</v>
      </c>
      <c r="J4216" t="s">
        <v>54</v>
      </c>
      <c r="K4216">
        <v>2500</v>
      </c>
      <c r="L4216">
        <v>1500</v>
      </c>
      <c r="M4216" t="s">
        <v>38</v>
      </c>
    </row>
    <row r="4217" spans="1:13" x14ac:dyDescent="0.4">
      <c r="A4217">
        <v>104216</v>
      </c>
      <c r="B4217" s="1">
        <v>45994.343055555553</v>
      </c>
      <c r="C4217" t="s">
        <v>48</v>
      </c>
      <c r="D4217" t="s">
        <v>24</v>
      </c>
      <c r="E4217" t="s">
        <v>15</v>
      </c>
      <c r="F4217" t="s">
        <v>16</v>
      </c>
      <c r="G4217">
        <v>80</v>
      </c>
      <c r="H4217">
        <v>993</v>
      </c>
      <c r="I4217">
        <v>1134.3</v>
      </c>
      <c r="J4217" t="s">
        <v>59</v>
      </c>
      <c r="K4217">
        <v>3500</v>
      </c>
      <c r="L4217">
        <v>2200</v>
      </c>
      <c r="M4217" t="s">
        <v>18</v>
      </c>
    </row>
    <row r="4218" spans="1:13" x14ac:dyDescent="0.4">
      <c r="A4218">
        <v>104217</v>
      </c>
      <c r="B4218" s="1">
        <v>45928.536111111112</v>
      </c>
      <c r="C4218" t="s">
        <v>50</v>
      </c>
      <c r="D4218" t="s">
        <v>28</v>
      </c>
      <c r="E4218" t="s">
        <v>15</v>
      </c>
      <c r="F4218" t="s">
        <v>25</v>
      </c>
      <c r="G4218">
        <v>88</v>
      </c>
      <c r="H4218">
        <v>1118</v>
      </c>
      <c r="I4218">
        <v>633.12</v>
      </c>
      <c r="J4218" t="s">
        <v>54</v>
      </c>
      <c r="K4218">
        <v>2500</v>
      </c>
      <c r="L4218">
        <v>1500</v>
      </c>
      <c r="M4218" t="s">
        <v>27</v>
      </c>
    </row>
    <row r="4219" spans="1:13" x14ac:dyDescent="0.4">
      <c r="A4219">
        <v>104218</v>
      </c>
      <c r="B4219" s="1">
        <v>45757.522222222222</v>
      </c>
      <c r="C4219" t="s">
        <v>34</v>
      </c>
      <c r="D4219" t="s">
        <v>14</v>
      </c>
      <c r="E4219" t="s">
        <v>15</v>
      </c>
      <c r="F4219" t="s">
        <v>37</v>
      </c>
      <c r="G4219">
        <v>69</v>
      </c>
      <c r="H4219">
        <v>446</v>
      </c>
      <c r="I4219">
        <v>2655.34</v>
      </c>
      <c r="J4219" t="s">
        <v>21</v>
      </c>
      <c r="K4219">
        <v>6500</v>
      </c>
      <c r="L4219">
        <v>4200</v>
      </c>
      <c r="M4219" t="s">
        <v>38</v>
      </c>
    </row>
    <row r="4220" spans="1:13" x14ac:dyDescent="0.4">
      <c r="A4220">
        <v>104219</v>
      </c>
      <c r="B4220" s="1">
        <v>45689.154166666667</v>
      </c>
      <c r="C4220" t="s">
        <v>39</v>
      </c>
      <c r="D4220" t="s">
        <v>40</v>
      </c>
      <c r="E4220" t="s">
        <v>31</v>
      </c>
      <c r="F4220" t="s">
        <v>25</v>
      </c>
      <c r="G4220">
        <v>91</v>
      </c>
      <c r="H4220">
        <v>784</v>
      </c>
      <c r="I4220">
        <v>820.4</v>
      </c>
      <c r="J4220" t="s">
        <v>41</v>
      </c>
      <c r="K4220">
        <v>5500</v>
      </c>
      <c r="L4220">
        <v>3500</v>
      </c>
      <c r="M4220" t="s">
        <v>27</v>
      </c>
    </row>
    <row r="4221" spans="1:13" x14ac:dyDescent="0.4">
      <c r="A4221">
        <v>104220</v>
      </c>
      <c r="B4221" s="1">
        <v>46009.962500000001</v>
      </c>
      <c r="C4221" t="s">
        <v>42</v>
      </c>
      <c r="D4221" t="s">
        <v>43</v>
      </c>
      <c r="E4221" t="s">
        <v>15</v>
      </c>
      <c r="F4221" t="s">
        <v>32</v>
      </c>
      <c r="G4221">
        <v>40</v>
      </c>
      <c r="H4221">
        <v>836</v>
      </c>
      <c r="I4221">
        <v>2353.8000000000002</v>
      </c>
      <c r="J4221" t="s">
        <v>61</v>
      </c>
      <c r="K4221">
        <v>2800</v>
      </c>
      <c r="L4221">
        <v>1500</v>
      </c>
      <c r="M4221" t="s">
        <v>33</v>
      </c>
    </row>
    <row r="4222" spans="1:13" x14ac:dyDescent="0.4">
      <c r="A4222">
        <v>104221</v>
      </c>
      <c r="B4222" s="1">
        <v>45785.627083333333</v>
      </c>
      <c r="C4222" t="s">
        <v>39</v>
      </c>
      <c r="D4222" t="s">
        <v>14</v>
      </c>
      <c r="E4222" t="s">
        <v>15</v>
      </c>
      <c r="F4222" t="s">
        <v>25</v>
      </c>
      <c r="G4222">
        <v>79</v>
      </c>
      <c r="H4222">
        <v>714</v>
      </c>
      <c r="I4222">
        <v>750.49</v>
      </c>
      <c r="J4222" t="s">
        <v>21</v>
      </c>
      <c r="K4222">
        <v>6500</v>
      </c>
      <c r="L4222">
        <v>4200</v>
      </c>
      <c r="M4222" t="s">
        <v>27</v>
      </c>
    </row>
    <row r="4223" spans="1:13" x14ac:dyDescent="0.4">
      <c r="A4223">
        <v>104222</v>
      </c>
      <c r="B4223" s="1">
        <v>45996.980555555558</v>
      </c>
      <c r="C4223" t="s">
        <v>13</v>
      </c>
      <c r="D4223" t="s">
        <v>28</v>
      </c>
      <c r="E4223" t="s">
        <v>15</v>
      </c>
      <c r="F4223" t="s">
        <v>16</v>
      </c>
      <c r="G4223">
        <v>28</v>
      </c>
      <c r="H4223">
        <v>908</v>
      </c>
      <c r="I4223">
        <v>386.58</v>
      </c>
      <c r="J4223" t="s">
        <v>30</v>
      </c>
      <c r="K4223">
        <v>450</v>
      </c>
      <c r="L4223">
        <v>200</v>
      </c>
      <c r="M4223" t="s">
        <v>18</v>
      </c>
    </row>
    <row r="4224" spans="1:13" x14ac:dyDescent="0.4">
      <c r="A4224">
        <v>104223</v>
      </c>
      <c r="B4224" s="1">
        <v>45700.135416666664</v>
      </c>
      <c r="C4224" t="s">
        <v>13</v>
      </c>
      <c r="D4224" t="s">
        <v>55</v>
      </c>
      <c r="E4224" t="s">
        <v>15</v>
      </c>
      <c r="F4224" t="s">
        <v>25</v>
      </c>
      <c r="G4224">
        <v>71</v>
      </c>
      <c r="H4224">
        <v>800</v>
      </c>
      <c r="I4224">
        <v>2829</v>
      </c>
      <c r="J4224" t="s">
        <v>56</v>
      </c>
      <c r="K4224">
        <v>850</v>
      </c>
      <c r="L4224">
        <v>550</v>
      </c>
      <c r="M4224" t="s">
        <v>27</v>
      </c>
    </row>
    <row r="4225" spans="1:13" x14ac:dyDescent="0.4">
      <c r="A4225">
        <v>104224</v>
      </c>
      <c r="B4225" s="1">
        <v>45735.456944444442</v>
      </c>
      <c r="C4225" t="s">
        <v>50</v>
      </c>
      <c r="D4225" t="s">
        <v>14</v>
      </c>
      <c r="E4225" t="s">
        <v>29</v>
      </c>
      <c r="F4225" t="s">
        <v>16</v>
      </c>
      <c r="G4225">
        <v>86</v>
      </c>
      <c r="H4225">
        <v>354</v>
      </c>
      <c r="I4225">
        <v>225.94</v>
      </c>
      <c r="J4225" t="s">
        <v>17</v>
      </c>
      <c r="K4225">
        <v>3200</v>
      </c>
      <c r="L4225">
        <v>2000</v>
      </c>
      <c r="M4225" t="s">
        <v>18</v>
      </c>
    </row>
    <row r="4226" spans="1:13" x14ac:dyDescent="0.4">
      <c r="A4226">
        <v>104225</v>
      </c>
      <c r="B4226" s="1">
        <v>45971.155555555553</v>
      </c>
      <c r="C4226" t="s">
        <v>23</v>
      </c>
      <c r="D4226" t="s">
        <v>24</v>
      </c>
      <c r="E4226" t="s">
        <v>29</v>
      </c>
      <c r="F4226" t="s">
        <v>16</v>
      </c>
      <c r="G4226">
        <v>62</v>
      </c>
      <c r="H4226">
        <v>829</v>
      </c>
      <c r="I4226">
        <v>247.47</v>
      </c>
      <c r="J4226" t="s">
        <v>60</v>
      </c>
      <c r="K4226">
        <v>25000</v>
      </c>
      <c r="L4226">
        <v>18000</v>
      </c>
      <c r="M4226" t="s">
        <v>18</v>
      </c>
    </row>
    <row r="4227" spans="1:13" x14ac:dyDescent="0.4">
      <c r="A4227">
        <v>104226</v>
      </c>
      <c r="B4227" s="1">
        <v>45946.04583333333</v>
      </c>
      <c r="C4227" t="s">
        <v>19</v>
      </c>
      <c r="D4227" t="s">
        <v>43</v>
      </c>
      <c r="E4227" t="s">
        <v>29</v>
      </c>
      <c r="F4227" t="s">
        <v>20</v>
      </c>
      <c r="G4227">
        <v>78</v>
      </c>
      <c r="H4227">
        <v>1039</v>
      </c>
      <c r="I4227">
        <v>305.64999999999998</v>
      </c>
      <c r="J4227" t="s">
        <v>44</v>
      </c>
      <c r="K4227">
        <v>4500</v>
      </c>
      <c r="L4227">
        <v>2500</v>
      </c>
      <c r="M4227" t="s">
        <v>22</v>
      </c>
    </row>
    <row r="4228" spans="1:13" x14ac:dyDescent="0.4">
      <c r="A4228">
        <v>104227</v>
      </c>
      <c r="B4228" s="1">
        <v>45927.974999999999</v>
      </c>
      <c r="C4228" t="s">
        <v>13</v>
      </c>
      <c r="D4228" t="s">
        <v>24</v>
      </c>
      <c r="E4228" t="s">
        <v>15</v>
      </c>
      <c r="F4228" t="s">
        <v>16</v>
      </c>
      <c r="G4228">
        <v>61</v>
      </c>
      <c r="H4228">
        <v>797</v>
      </c>
      <c r="I4228">
        <v>435.74</v>
      </c>
      <c r="J4228" t="s">
        <v>26</v>
      </c>
      <c r="K4228">
        <v>45000</v>
      </c>
      <c r="L4228">
        <v>32000</v>
      </c>
      <c r="M4228" t="s">
        <v>18</v>
      </c>
    </row>
    <row r="4229" spans="1:13" x14ac:dyDescent="0.4">
      <c r="A4229">
        <v>104228</v>
      </c>
      <c r="B4229" s="1">
        <v>45819.677083333336</v>
      </c>
      <c r="C4229" t="s">
        <v>48</v>
      </c>
      <c r="D4229" t="s">
        <v>55</v>
      </c>
      <c r="E4229" t="s">
        <v>15</v>
      </c>
      <c r="F4229" t="s">
        <v>20</v>
      </c>
      <c r="G4229">
        <v>99</v>
      </c>
      <c r="H4229">
        <v>867</v>
      </c>
      <c r="I4229">
        <v>582.16</v>
      </c>
      <c r="J4229" t="s">
        <v>57</v>
      </c>
      <c r="K4229">
        <v>600</v>
      </c>
      <c r="L4229">
        <v>350</v>
      </c>
      <c r="M4229" t="s">
        <v>22</v>
      </c>
    </row>
    <row r="4230" spans="1:13" x14ac:dyDescent="0.4">
      <c r="A4230">
        <v>104229</v>
      </c>
      <c r="B4230" s="1">
        <v>45846.490277777775</v>
      </c>
      <c r="C4230" t="s">
        <v>50</v>
      </c>
      <c r="D4230" t="s">
        <v>24</v>
      </c>
      <c r="E4230" t="s">
        <v>29</v>
      </c>
      <c r="F4230" t="s">
        <v>37</v>
      </c>
      <c r="G4230">
        <v>35</v>
      </c>
      <c r="H4230">
        <v>607</v>
      </c>
      <c r="I4230">
        <v>959.66</v>
      </c>
      <c r="J4230" t="s">
        <v>60</v>
      </c>
      <c r="K4230">
        <v>25000</v>
      </c>
      <c r="L4230">
        <v>18000</v>
      </c>
      <c r="M4230" t="s">
        <v>38</v>
      </c>
    </row>
    <row r="4231" spans="1:13" x14ac:dyDescent="0.4">
      <c r="A4231">
        <v>104230</v>
      </c>
      <c r="B4231" s="1">
        <v>45904.464583333334</v>
      </c>
      <c r="C4231" t="s">
        <v>50</v>
      </c>
      <c r="D4231" t="s">
        <v>46</v>
      </c>
      <c r="E4231" t="s">
        <v>15</v>
      </c>
      <c r="F4231" t="s">
        <v>20</v>
      </c>
      <c r="G4231">
        <v>19</v>
      </c>
      <c r="H4231">
        <v>428</v>
      </c>
      <c r="I4231">
        <v>481.48</v>
      </c>
      <c r="J4231" t="s">
        <v>53</v>
      </c>
      <c r="K4231">
        <v>15000</v>
      </c>
      <c r="L4231">
        <v>9500</v>
      </c>
      <c r="M4231" t="s">
        <v>22</v>
      </c>
    </row>
    <row r="4232" spans="1:13" x14ac:dyDescent="0.4">
      <c r="A4232">
        <v>104231</v>
      </c>
      <c r="B4232" s="1">
        <v>45873.856249999997</v>
      </c>
      <c r="C4232" t="s">
        <v>19</v>
      </c>
      <c r="D4232" t="s">
        <v>46</v>
      </c>
      <c r="E4232" t="s">
        <v>15</v>
      </c>
      <c r="F4232" t="s">
        <v>20</v>
      </c>
      <c r="G4232">
        <v>13</v>
      </c>
      <c r="H4232">
        <v>925</v>
      </c>
      <c r="I4232">
        <v>939.8</v>
      </c>
      <c r="J4232" t="s">
        <v>47</v>
      </c>
      <c r="K4232">
        <v>4500</v>
      </c>
      <c r="L4232">
        <v>2800</v>
      </c>
      <c r="M4232" t="s">
        <v>22</v>
      </c>
    </row>
    <row r="4233" spans="1:13" x14ac:dyDescent="0.4">
      <c r="A4233">
        <v>104232</v>
      </c>
      <c r="B4233" s="1">
        <v>45972.330555555556</v>
      </c>
      <c r="C4233" t="s">
        <v>19</v>
      </c>
      <c r="D4233" t="s">
        <v>40</v>
      </c>
      <c r="E4233" t="s">
        <v>15</v>
      </c>
      <c r="F4233" t="s">
        <v>32</v>
      </c>
      <c r="G4233">
        <v>98</v>
      </c>
      <c r="H4233">
        <v>1062</v>
      </c>
      <c r="I4233">
        <v>778.65</v>
      </c>
      <c r="J4233" t="s">
        <v>41</v>
      </c>
      <c r="K4233">
        <v>5500</v>
      </c>
      <c r="L4233">
        <v>3500</v>
      </c>
      <c r="M4233" t="s">
        <v>33</v>
      </c>
    </row>
    <row r="4234" spans="1:13" x14ac:dyDescent="0.4">
      <c r="A4234">
        <v>104233</v>
      </c>
      <c r="B4234" s="1">
        <v>45996.88958333333</v>
      </c>
      <c r="C4234" t="s">
        <v>13</v>
      </c>
      <c r="D4234" t="s">
        <v>24</v>
      </c>
      <c r="E4234" t="s">
        <v>31</v>
      </c>
      <c r="F4234" t="s">
        <v>37</v>
      </c>
      <c r="G4234">
        <v>56</v>
      </c>
      <c r="H4234">
        <v>661</v>
      </c>
      <c r="I4234">
        <v>925.19</v>
      </c>
      <c r="J4234" t="s">
        <v>26</v>
      </c>
      <c r="K4234">
        <v>45000</v>
      </c>
      <c r="L4234">
        <v>32000</v>
      </c>
      <c r="M4234" t="s">
        <v>38</v>
      </c>
    </row>
    <row r="4235" spans="1:13" x14ac:dyDescent="0.4">
      <c r="A4235">
        <v>104234</v>
      </c>
      <c r="B4235" s="1">
        <v>45825.412499999999</v>
      </c>
      <c r="C4235" t="s">
        <v>23</v>
      </c>
      <c r="D4235" t="s">
        <v>35</v>
      </c>
      <c r="E4235" t="s">
        <v>31</v>
      </c>
      <c r="F4235" t="s">
        <v>16</v>
      </c>
      <c r="G4235">
        <v>6</v>
      </c>
      <c r="H4235">
        <v>1033</v>
      </c>
      <c r="I4235">
        <v>2409.08</v>
      </c>
      <c r="J4235" t="s">
        <v>49</v>
      </c>
      <c r="K4235">
        <v>8500</v>
      </c>
      <c r="L4235">
        <v>5500</v>
      </c>
      <c r="M4235" t="s">
        <v>18</v>
      </c>
    </row>
    <row r="4236" spans="1:13" x14ac:dyDescent="0.4">
      <c r="A4236">
        <v>104235</v>
      </c>
      <c r="B4236" s="1">
        <v>45996.792361111111</v>
      </c>
      <c r="C4236" t="s">
        <v>42</v>
      </c>
      <c r="D4236" t="s">
        <v>35</v>
      </c>
      <c r="E4236" t="s">
        <v>31</v>
      </c>
      <c r="F4236" t="s">
        <v>20</v>
      </c>
      <c r="G4236">
        <v>24</v>
      </c>
      <c r="H4236">
        <v>1074</v>
      </c>
      <c r="I4236">
        <v>2217.4499999999998</v>
      </c>
      <c r="J4236" t="s">
        <v>49</v>
      </c>
      <c r="K4236">
        <v>8500</v>
      </c>
      <c r="L4236">
        <v>5500</v>
      </c>
      <c r="M4236" t="s">
        <v>22</v>
      </c>
    </row>
    <row r="4237" spans="1:13" x14ac:dyDescent="0.4">
      <c r="A4237">
        <v>104236</v>
      </c>
      <c r="B4237" s="1">
        <v>45850.768055555556</v>
      </c>
      <c r="C4237" t="s">
        <v>13</v>
      </c>
      <c r="D4237" t="s">
        <v>46</v>
      </c>
      <c r="E4237" t="s">
        <v>31</v>
      </c>
      <c r="F4237" t="s">
        <v>16</v>
      </c>
      <c r="G4237">
        <v>85</v>
      </c>
      <c r="H4237">
        <v>953</v>
      </c>
      <c r="I4237">
        <v>374.25</v>
      </c>
      <c r="J4237" t="s">
        <v>47</v>
      </c>
      <c r="K4237">
        <v>4500</v>
      </c>
      <c r="L4237">
        <v>2800</v>
      </c>
      <c r="M4237" t="s">
        <v>18</v>
      </c>
    </row>
    <row r="4238" spans="1:13" x14ac:dyDescent="0.4">
      <c r="A4238">
        <v>104237</v>
      </c>
      <c r="B4238" s="1">
        <v>45940.7</v>
      </c>
      <c r="C4238" t="s">
        <v>13</v>
      </c>
      <c r="D4238" t="s">
        <v>28</v>
      </c>
      <c r="E4238" t="s">
        <v>29</v>
      </c>
      <c r="F4238" t="s">
        <v>16</v>
      </c>
      <c r="G4238">
        <v>30</v>
      </c>
      <c r="H4238">
        <v>965</v>
      </c>
      <c r="I4238">
        <v>1921.61</v>
      </c>
      <c r="J4238" t="s">
        <v>54</v>
      </c>
      <c r="K4238">
        <v>2500</v>
      </c>
      <c r="L4238">
        <v>1500</v>
      </c>
      <c r="M4238" t="s">
        <v>18</v>
      </c>
    </row>
    <row r="4239" spans="1:13" x14ac:dyDescent="0.4">
      <c r="A4239">
        <v>104238</v>
      </c>
      <c r="B4239" s="1">
        <v>45993.161111111112</v>
      </c>
      <c r="C4239" t="s">
        <v>42</v>
      </c>
      <c r="D4239" t="s">
        <v>35</v>
      </c>
      <c r="E4239" t="s">
        <v>31</v>
      </c>
      <c r="F4239" t="s">
        <v>16</v>
      </c>
      <c r="G4239">
        <v>67</v>
      </c>
      <c r="H4239">
        <v>792</v>
      </c>
      <c r="I4239">
        <v>1095.0999999999999</v>
      </c>
      <c r="J4239" t="s">
        <v>49</v>
      </c>
      <c r="K4239">
        <v>8500</v>
      </c>
      <c r="L4239">
        <v>5500</v>
      </c>
      <c r="M4239" t="s">
        <v>18</v>
      </c>
    </row>
    <row r="4240" spans="1:13" x14ac:dyDescent="0.4">
      <c r="A4240">
        <v>104239</v>
      </c>
      <c r="B4240" s="1">
        <v>45670.518750000003</v>
      </c>
      <c r="C4240" t="s">
        <v>13</v>
      </c>
      <c r="D4240" t="s">
        <v>43</v>
      </c>
      <c r="E4240" t="s">
        <v>15</v>
      </c>
      <c r="F4240" t="s">
        <v>25</v>
      </c>
      <c r="G4240">
        <v>96</v>
      </c>
      <c r="H4240">
        <v>499</v>
      </c>
      <c r="I4240">
        <v>243</v>
      </c>
      <c r="J4240" t="s">
        <v>61</v>
      </c>
      <c r="K4240">
        <v>2800</v>
      </c>
      <c r="L4240">
        <v>1500</v>
      </c>
      <c r="M4240" t="s">
        <v>27</v>
      </c>
    </row>
    <row r="4241" spans="1:13" x14ac:dyDescent="0.4">
      <c r="A4241">
        <v>104240</v>
      </c>
      <c r="B4241" s="1">
        <v>45897.507638888892</v>
      </c>
      <c r="C4241" t="s">
        <v>34</v>
      </c>
      <c r="D4241" t="s">
        <v>14</v>
      </c>
      <c r="E4241" t="s">
        <v>29</v>
      </c>
      <c r="F4241" t="s">
        <v>37</v>
      </c>
      <c r="G4241">
        <v>12</v>
      </c>
      <c r="H4241">
        <v>916</v>
      </c>
      <c r="I4241">
        <v>306.88</v>
      </c>
      <c r="J4241" t="s">
        <v>21</v>
      </c>
      <c r="K4241">
        <v>6500</v>
      </c>
      <c r="L4241">
        <v>4200</v>
      </c>
      <c r="M4241" t="s">
        <v>38</v>
      </c>
    </row>
    <row r="4242" spans="1:13" x14ac:dyDescent="0.4">
      <c r="A4242">
        <v>104241</v>
      </c>
      <c r="B4242" s="1">
        <v>45977.76666666667</v>
      </c>
      <c r="C4242" t="s">
        <v>23</v>
      </c>
      <c r="D4242" t="s">
        <v>24</v>
      </c>
      <c r="E4242" t="s">
        <v>29</v>
      </c>
      <c r="F4242" t="s">
        <v>16</v>
      </c>
      <c r="G4242">
        <v>67</v>
      </c>
      <c r="H4242">
        <v>554</v>
      </c>
      <c r="I4242">
        <v>1145.6400000000001</v>
      </c>
      <c r="J4242" t="s">
        <v>26</v>
      </c>
      <c r="K4242">
        <v>45000</v>
      </c>
      <c r="L4242">
        <v>32000</v>
      </c>
      <c r="M4242" t="s">
        <v>18</v>
      </c>
    </row>
    <row r="4243" spans="1:13" x14ac:dyDescent="0.4">
      <c r="A4243">
        <v>104242</v>
      </c>
      <c r="B4243" s="1">
        <v>45804.0625</v>
      </c>
      <c r="C4243" t="s">
        <v>45</v>
      </c>
      <c r="D4243" t="s">
        <v>40</v>
      </c>
      <c r="E4243" t="s">
        <v>15</v>
      </c>
      <c r="F4243" t="s">
        <v>20</v>
      </c>
      <c r="G4243">
        <v>90</v>
      </c>
      <c r="H4243">
        <v>354</v>
      </c>
      <c r="I4243">
        <v>1987.46</v>
      </c>
      <c r="J4243" t="s">
        <v>41</v>
      </c>
      <c r="K4243">
        <v>5500</v>
      </c>
      <c r="L4243">
        <v>3500</v>
      </c>
      <c r="M4243" t="s">
        <v>22</v>
      </c>
    </row>
    <row r="4244" spans="1:13" x14ac:dyDescent="0.4">
      <c r="A4244">
        <v>104243</v>
      </c>
      <c r="B4244" s="1">
        <v>45861.532638888886</v>
      </c>
      <c r="C4244" t="s">
        <v>50</v>
      </c>
      <c r="D4244" t="s">
        <v>40</v>
      </c>
      <c r="E4244" t="s">
        <v>15</v>
      </c>
      <c r="F4244" t="s">
        <v>37</v>
      </c>
      <c r="G4244">
        <v>80</v>
      </c>
      <c r="H4244">
        <v>425</v>
      </c>
      <c r="I4244">
        <v>1187.58</v>
      </c>
      <c r="J4244" t="s">
        <v>41</v>
      </c>
      <c r="K4244">
        <v>5500</v>
      </c>
      <c r="L4244">
        <v>3500</v>
      </c>
      <c r="M4244" t="s">
        <v>38</v>
      </c>
    </row>
    <row r="4245" spans="1:13" x14ac:dyDescent="0.4">
      <c r="A4245">
        <v>104244</v>
      </c>
      <c r="B4245" s="1">
        <v>45737.647222222222</v>
      </c>
      <c r="C4245" t="s">
        <v>19</v>
      </c>
      <c r="D4245" t="s">
        <v>35</v>
      </c>
      <c r="E4245" t="s">
        <v>15</v>
      </c>
      <c r="F4245" t="s">
        <v>37</v>
      </c>
      <c r="G4245">
        <v>55</v>
      </c>
      <c r="H4245">
        <v>1057</v>
      </c>
      <c r="I4245">
        <v>627.80999999999995</v>
      </c>
      <c r="J4245" t="s">
        <v>49</v>
      </c>
      <c r="K4245">
        <v>8500</v>
      </c>
      <c r="L4245">
        <v>5500</v>
      </c>
      <c r="M4245" t="s">
        <v>38</v>
      </c>
    </row>
    <row r="4246" spans="1:13" x14ac:dyDescent="0.4">
      <c r="A4246">
        <v>104245</v>
      </c>
      <c r="B4246" s="1">
        <v>45700.515972222223</v>
      </c>
      <c r="C4246" t="s">
        <v>48</v>
      </c>
      <c r="D4246" t="s">
        <v>24</v>
      </c>
      <c r="E4246" t="s">
        <v>31</v>
      </c>
      <c r="F4246" t="s">
        <v>37</v>
      </c>
      <c r="G4246">
        <v>76</v>
      </c>
      <c r="H4246">
        <v>1059</v>
      </c>
      <c r="I4246">
        <v>565.48</v>
      </c>
      <c r="J4246" t="s">
        <v>59</v>
      </c>
      <c r="K4246">
        <v>3500</v>
      </c>
      <c r="L4246">
        <v>2200</v>
      </c>
      <c r="M4246" t="s">
        <v>38</v>
      </c>
    </row>
    <row r="4247" spans="1:13" x14ac:dyDescent="0.4">
      <c r="A4247">
        <v>104246</v>
      </c>
      <c r="B4247" s="1">
        <v>45746.126388888886</v>
      </c>
      <c r="C4247" t="s">
        <v>23</v>
      </c>
      <c r="D4247" t="s">
        <v>35</v>
      </c>
      <c r="E4247" t="s">
        <v>29</v>
      </c>
      <c r="F4247" t="s">
        <v>32</v>
      </c>
      <c r="G4247">
        <v>18</v>
      </c>
      <c r="H4247">
        <v>729</v>
      </c>
      <c r="I4247">
        <v>1117.3800000000001</v>
      </c>
      <c r="J4247" t="s">
        <v>36</v>
      </c>
      <c r="K4247">
        <v>12000</v>
      </c>
      <c r="L4247">
        <v>8000</v>
      </c>
      <c r="M4247" t="s">
        <v>33</v>
      </c>
    </row>
    <row r="4248" spans="1:13" x14ac:dyDescent="0.4">
      <c r="A4248">
        <v>104247</v>
      </c>
      <c r="B4248" s="1">
        <v>45805.79583333333</v>
      </c>
      <c r="C4248" t="s">
        <v>34</v>
      </c>
      <c r="D4248" t="s">
        <v>55</v>
      </c>
      <c r="E4248" t="s">
        <v>15</v>
      </c>
      <c r="F4248" t="s">
        <v>20</v>
      </c>
      <c r="G4248">
        <v>70</v>
      </c>
      <c r="H4248">
        <v>1162</v>
      </c>
      <c r="I4248">
        <v>2034.19</v>
      </c>
      <c r="J4248" t="s">
        <v>57</v>
      </c>
      <c r="K4248">
        <v>600</v>
      </c>
      <c r="L4248">
        <v>350</v>
      </c>
      <c r="M4248" t="s">
        <v>22</v>
      </c>
    </row>
    <row r="4249" spans="1:13" x14ac:dyDescent="0.4">
      <c r="A4249">
        <v>104248</v>
      </c>
      <c r="B4249" s="1">
        <v>45752.345833333333</v>
      </c>
      <c r="C4249" t="s">
        <v>45</v>
      </c>
      <c r="D4249" t="s">
        <v>14</v>
      </c>
      <c r="E4249" t="s">
        <v>29</v>
      </c>
      <c r="F4249" t="s">
        <v>25</v>
      </c>
      <c r="G4249">
        <v>82</v>
      </c>
      <c r="H4249">
        <v>733</v>
      </c>
      <c r="I4249">
        <v>337.02</v>
      </c>
      <c r="J4249" t="s">
        <v>21</v>
      </c>
      <c r="K4249">
        <v>6500</v>
      </c>
      <c r="L4249">
        <v>4200</v>
      </c>
      <c r="M4249" t="s">
        <v>27</v>
      </c>
    </row>
    <row r="4250" spans="1:13" x14ac:dyDescent="0.4">
      <c r="A4250">
        <v>104249</v>
      </c>
      <c r="B4250" s="1">
        <v>45808.479861111111</v>
      </c>
      <c r="C4250" t="s">
        <v>13</v>
      </c>
      <c r="D4250" t="s">
        <v>40</v>
      </c>
      <c r="E4250" t="s">
        <v>15</v>
      </c>
      <c r="F4250" t="s">
        <v>20</v>
      </c>
      <c r="G4250">
        <v>31</v>
      </c>
      <c r="H4250">
        <v>1094</v>
      </c>
      <c r="I4250">
        <v>804.27</v>
      </c>
      <c r="J4250" t="s">
        <v>52</v>
      </c>
      <c r="K4250">
        <v>1500</v>
      </c>
      <c r="L4250">
        <v>800</v>
      </c>
      <c r="M4250" t="s">
        <v>22</v>
      </c>
    </row>
    <row r="4251" spans="1:13" x14ac:dyDescent="0.4">
      <c r="A4251">
        <v>104250</v>
      </c>
      <c r="B4251" s="1">
        <v>45659.212500000001</v>
      </c>
      <c r="C4251" t="s">
        <v>45</v>
      </c>
      <c r="D4251" t="s">
        <v>40</v>
      </c>
      <c r="E4251" t="s">
        <v>31</v>
      </c>
      <c r="F4251" t="s">
        <v>25</v>
      </c>
      <c r="G4251">
        <v>25</v>
      </c>
      <c r="H4251">
        <v>414</v>
      </c>
      <c r="I4251">
        <v>2771.92</v>
      </c>
      <c r="J4251" t="s">
        <v>41</v>
      </c>
      <c r="K4251">
        <v>5500</v>
      </c>
      <c r="L4251">
        <v>3500</v>
      </c>
      <c r="M4251" t="s">
        <v>27</v>
      </c>
    </row>
    <row r="4252" spans="1:13" x14ac:dyDescent="0.4">
      <c r="A4252">
        <v>104251</v>
      </c>
      <c r="B4252" s="1">
        <v>45679.241666666669</v>
      </c>
      <c r="C4252" t="s">
        <v>39</v>
      </c>
      <c r="D4252" t="s">
        <v>46</v>
      </c>
      <c r="E4252" t="s">
        <v>29</v>
      </c>
      <c r="F4252" t="s">
        <v>32</v>
      </c>
      <c r="G4252">
        <v>3</v>
      </c>
      <c r="H4252">
        <v>853</v>
      </c>
      <c r="I4252">
        <v>815.78</v>
      </c>
      <c r="J4252" t="s">
        <v>53</v>
      </c>
      <c r="K4252">
        <v>15000</v>
      </c>
      <c r="L4252">
        <v>9500</v>
      </c>
      <c r="M4252" t="s">
        <v>33</v>
      </c>
    </row>
    <row r="4253" spans="1:13" x14ac:dyDescent="0.4">
      <c r="A4253">
        <v>104252</v>
      </c>
      <c r="B4253" s="1">
        <v>45970.214583333334</v>
      </c>
      <c r="C4253" t="s">
        <v>23</v>
      </c>
      <c r="D4253" t="s">
        <v>35</v>
      </c>
      <c r="E4253" t="s">
        <v>31</v>
      </c>
      <c r="F4253" t="s">
        <v>16</v>
      </c>
      <c r="G4253">
        <v>15</v>
      </c>
      <c r="H4253">
        <v>851</v>
      </c>
      <c r="I4253">
        <v>593.64</v>
      </c>
      <c r="J4253" t="s">
        <v>49</v>
      </c>
      <c r="K4253">
        <v>8500</v>
      </c>
      <c r="L4253">
        <v>5500</v>
      </c>
      <c r="M4253" t="s">
        <v>18</v>
      </c>
    </row>
    <row r="4254" spans="1:13" x14ac:dyDescent="0.4">
      <c r="A4254">
        <v>104253</v>
      </c>
      <c r="B4254" s="1">
        <v>45985.51458333333</v>
      </c>
      <c r="C4254" t="s">
        <v>13</v>
      </c>
      <c r="D4254" t="s">
        <v>24</v>
      </c>
      <c r="E4254" t="s">
        <v>29</v>
      </c>
      <c r="F4254" t="s">
        <v>16</v>
      </c>
      <c r="G4254">
        <v>45</v>
      </c>
      <c r="H4254">
        <v>831</v>
      </c>
      <c r="I4254">
        <v>631.32000000000005</v>
      </c>
      <c r="J4254" t="s">
        <v>60</v>
      </c>
      <c r="K4254">
        <v>25000</v>
      </c>
      <c r="L4254">
        <v>18000</v>
      </c>
      <c r="M4254" t="s">
        <v>18</v>
      </c>
    </row>
    <row r="4255" spans="1:13" x14ac:dyDescent="0.4">
      <c r="A4255">
        <v>104254</v>
      </c>
      <c r="B4255" s="1">
        <v>45664.894444444442</v>
      </c>
      <c r="C4255" t="s">
        <v>34</v>
      </c>
      <c r="D4255" t="s">
        <v>40</v>
      </c>
      <c r="E4255" t="s">
        <v>29</v>
      </c>
      <c r="F4255" t="s">
        <v>20</v>
      </c>
      <c r="G4255">
        <v>71</v>
      </c>
      <c r="H4255">
        <v>421</v>
      </c>
      <c r="I4255">
        <v>764.52</v>
      </c>
      <c r="J4255" t="s">
        <v>52</v>
      </c>
      <c r="K4255">
        <v>1500</v>
      </c>
      <c r="L4255">
        <v>800</v>
      </c>
      <c r="M4255" t="s">
        <v>22</v>
      </c>
    </row>
    <row r="4256" spans="1:13" x14ac:dyDescent="0.4">
      <c r="A4256">
        <v>104255</v>
      </c>
      <c r="B4256" s="1">
        <v>45863.988888888889</v>
      </c>
      <c r="C4256" t="s">
        <v>50</v>
      </c>
      <c r="D4256" t="s">
        <v>55</v>
      </c>
      <c r="E4256" t="s">
        <v>15</v>
      </c>
      <c r="F4256" t="s">
        <v>25</v>
      </c>
      <c r="G4256">
        <v>57</v>
      </c>
      <c r="H4256">
        <v>944</v>
      </c>
      <c r="I4256">
        <v>1023.27</v>
      </c>
      <c r="J4256" t="s">
        <v>58</v>
      </c>
      <c r="K4256">
        <v>1200</v>
      </c>
      <c r="L4256">
        <v>800</v>
      </c>
      <c r="M4256" t="s">
        <v>27</v>
      </c>
    </row>
    <row r="4257" spans="1:13" x14ac:dyDescent="0.4">
      <c r="A4257">
        <v>104256</v>
      </c>
      <c r="B4257" s="1">
        <v>45771.151388888888</v>
      </c>
      <c r="C4257" t="s">
        <v>50</v>
      </c>
      <c r="D4257" t="s">
        <v>46</v>
      </c>
      <c r="E4257" t="s">
        <v>15</v>
      </c>
      <c r="F4257" t="s">
        <v>25</v>
      </c>
      <c r="G4257">
        <v>19</v>
      </c>
      <c r="H4257">
        <v>1004</v>
      </c>
      <c r="I4257">
        <v>697.63</v>
      </c>
      <c r="J4257" t="s">
        <v>47</v>
      </c>
      <c r="K4257">
        <v>4500</v>
      </c>
      <c r="L4257">
        <v>2800</v>
      </c>
      <c r="M4257" t="s">
        <v>27</v>
      </c>
    </row>
    <row r="4258" spans="1:13" x14ac:dyDescent="0.4">
      <c r="A4258">
        <v>104257</v>
      </c>
      <c r="B4258" s="1">
        <v>45929.679166666669</v>
      </c>
      <c r="C4258" t="s">
        <v>13</v>
      </c>
      <c r="D4258" t="s">
        <v>28</v>
      </c>
      <c r="E4258" t="s">
        <v>15</v>
      </c>
      <c r="F4258" t="s">
        <v>20</v>
      </c>
      <c r="G4258">
        <v>67</v>
      </c>
      <c r="H4258">
        <v>893</v>
      </c>
      <c r="I4258">
        <v>816.14</v>
      </c>
      <c r="J4258" t="s">
        <v>30</v>
      </c>
      <c r="K4258">
        <v>450</v>
      </c>
      <c r="L4258">
        <v>200</v>
      </c>
      <c r="M4258" t="s">
        <v>22</v>
      </c>
    </row>
    <row r="4259" spans="1:13" x14ac:dyDescent="0.4">
      <c r="A4259">
        <v>104258</v>
      </c>
      <c r="B4259" s="1">
        <v>45740.09375</v>
      </c>
      <c r="C4259" t="s">
        <v>34</v>
      </c>
      <c r="D4259" t="s">
        <v>43</v>
      </c>
      <c r="E4259" t="s">
        <v>15</v>
      </c>
      <c r="F4259" t="s">
        <v>37</v>
      </c>
      <c r="G4259">
        <v>81</v>
      </c>
      <c r="H4259">
        <v>936</v>
      </c>
      <c r="I4259">
        <v>341.65</v>
      </c>
      <c r="J4259" t="s">
        <v>61</v>
      </c>
      <c r="K4259">
        <v>2800</v>
      </c>
      <c r="L4259">
        <v>1500</v>
      </c>
      <c r="M4259" t="s">
        <v>38</v>
      </c>
    </row>
    <row r="4260" spans="1:13" x14ac:dyDescent="0.4">
      <c r="A4260">
        <v>104259</v>
      </c>
      <c r="B4260" s="1">
        <v>45836.307638888888</v>
      </c>
      <c r="C4260" t="s">
        <v>34</v>
      </c>
      <c r="D4260" t="s">
        <v>46</v>
      </c>
      <c r="E4260" t="s">
        <v>31</v>
      </c>
      <c r="F4260" t="s">
        <v>32</v>
      </c>
      <c r="G4260">
        <v>77</v>
      </c>
      <c r="H4260">
        <v>581</v>
      </c>
      <c r="I4260">
        <v>449.2</v>
      </c>
      <c r="J4260" t="s">
        <v>47</v>
      </c>
      <c r="K4260">
        <v>4500</v>
      </c>
      <c r="L4260">
        <v>2800</v>
      </c>
      <c r="M4260" t="s">
        <v>33</v>
      </c>
    </row>
    <row r="4261" spans="1:13" x14ac:dyDescent="0.4">
      <c r="A4261">
        <v>104260</v>
      </c>
      <c r="B4261" s="1">
        <v>45867.017361111109</v>
      </c>
      <c r="C4261" t="s">
        <v>39</v>
      </c>
      <c r="D4261" t="s">
        <v>35</v>
      </c>
      <c r="E4261" t="s">
        <v>15</v>
      </c>
      <c r="F4261" t="s">
        <v>16</v>
      </c>
      <c r="G4261">
        <v>56</v>
      </c>
      <c r="H4261">
        <v>1197</v>
      </c>
      <c r="I4261">
        <v>405.45</v>
      </c>
      <c r="J4261" t="s">
        <v>36</v>
      </c>
      <c r="K4261">
        <v>12000</v>
      </c>
      <c r="L4261">
        <v>8000</v>
      </c>
      <c r="M4261" t="s">
        <v>18</v>
      </c>
    </row>
    <row r="4262" spans="1:13" x14ac:dyDescent="0.4">
      <c r="A4262">
        <v>104261</v>
      </c>
      <c r="B4262" s="1">
        <v>45985.862500000003</v>
      </c>
      <c r="C4262" t="s">
        <v>42</v>
      </c>
      <c r="D4262" t="s">
        <v>28</v>
      </c>
      <c r="E4262" t="s">
        <v>31</v>
      </c>
      <c r="F4262" t="s">
        <v>16</v>
      </c>
      <c r="G4262">
        <v>95</v>
      </c>
      <c r="H4262">
        <v>525</v>
      </c>
      <c r="I4262">
        <v>1573.58</v>
      </c>
      <c r="J4262" t="s">
        <v>54</v>
      </c>
      <c r="K4262">
        <v>2500</v>
      </c>
      <c r="L4262">
        <v>1500</v>
      </c>
      <c r="M4262" t="s">
        <v>18</v>
      </c>
    </row>
    <row r="4263" spans="1:13" x14ac:dyDescent="0.4">
      <c r="A4263">
        <v>104262</v>
      </c>
      <c r="B4263" s="1">
        <v>45781.739583333336</v>
      </c>
      <c r="C4263" t="s">
        <v>48</v>
      </c>
      <c r="D4263" t="s">
        <v>46</v>
      </c>
      <c r="E4263" t="s">
        <v>15</v>
      </c>
      <c r="F4263" t="s">
        <v>16</v>
      </c>
      <c r="G4263">
        <v>97</v>
      </c>
      <c r="H4263">
        <v>903</v>
      </c>
      <c r="I4263">
        <v>677.78</v>
      </c>
      <c r="J4263" t="s">
        <v>53</v>
      </c>
      <c r="K4263">
        <v>15000</v>
      </c>
      <c r="L4263">
        <v>9500</v>
      </c>
      <c r="M4263" t="s">
        <v>18</v>
      </c>
    </row>
    <row r="4264" spans="1:13" x14ac:dyDescent="0.4">
      <c r="A4264">
        <v>104263</v>
      </c>
      <c r="B4264" s="1">
        <v>45770.818749999999</v>
      </c>
      <c r="C4264" t="s">
        <v>50</v>
      </c>
      <c r="D4264" t="s">
        <v>28</v>
      </c>
      <c r="E4264" t="s">
        <v>31</v>
      </c>
      <c r="F4264" t="s">
        <v>20</v>
      </c>
      <c r="G4264">
        <v>97</v>
      </c>
      <c r="H4264">
        <v>586</v>
      </c>
      <c r="I4264">
        <v>1182.71</v>
      </c>
      <c r="J4264" t="s">
        <v>54</v>
      </c>
      <c r="K4264">
        <v>2500</v>
      </c>
      <c r="L4264">
        <v>1500</v>
      </c>
      <c r="M4264" t="s">
        <v>22</v>
      </c>
    </row>
    <row r="4265" spans="1:13" x14ac:dyDescent="0.4">
      <c r="A4265">
        <v>104264</v>
      </c>
      <c r="B4265" s="1">
        <v>45669.765972222223</v>
      </c>
      <c r="C4265" t="s">
        <v>48</v>
      </c>
      <c r="D4265" t="s">
        <v>40</v>
      </c>
      <c r="E4265" t="s">
        <v>15</v>
      </c>
      <c r="F4265" t="s">
        <v>20</v>
      </c>
      <c r="G4265">
        <v>55</v>
      </c>
      <c r="H4265">
        <v>611</v>
      </c>
      <c r="I4265">
        <v>240.82</v>
      </c>
      <c r="J4265" t="s">
        <v>52</v>
      </c>
      <c r="K4265">
        <v>1500</v>
      </c>
      <c r="L4265">
        <v>800</v>
      </c>
      <c r="M4265" t="s">
        <v>22</v>
      </c>
    </row>
    <row r="4266" spans="1:13" x14ac:dyDescent="0.4">
      <c r="A4266">
        <v>104265</v>
      </c>
      <c r="B4266" s="1">
        <v>45783.005555555559</v>
      </c>
      <c r="C4266" t="s">
        <v>50</v>
      </c>
      <c r="D4266" t="s">
        <v>55</v>
      </c>
      <c r="E4266" t="s">
        <v>29</v>
      </c>
      <c r="F4266" t="s">
        <v>25</v>
      </c>
      <c r="G4266">
        <v>73</v>
      </c>
      <c r="H4266">
        <v>797</v>
      </c>
      <c r="I4266">
        <v>2362.7600000000002</v>
      </c>
      <c r="J4266" t="s">
        <v>56</v>
      </c>
      <c r="K4266">
        <v>850</v>
      </c>
      <c r="L4266">
        <v>550</v>
      </c>
      <c r="M4266" t="s">
        <v>27</v>
      </c>
    </row>
    <row r="4267" spans="1:13" x14ac:dyDescent="0.4">
      <c r="A4267">
        <v>104266</v>
      </c>
      <c r="B4267" s="1">
        <v>45710.182638888888</v>
      </c>
      <c r="C4267" t="s">
        <v>45</v>
      </c>
      <c r="D4267" t="s">
        <v>43</v>
      </c>
      <c r="E4267" t="s">
        <v>15</v>
      </c>
      <c r="F4267" t="s">
        <v>25</v>
      </c>
      <c r="G4267">
        <v>94</v>
      </c>
      <c r="H4267">
        <v>947</v>
      </c>
      <c r="I4267">
        <v>688.84</v>
      </c>
      <c r="J4267" t="s">
        <v>51</v>
      </c>
      <c r="K4267">
        <v>1800</v>
      </c>
      <c r="L4267">
        <v>900</v>
      </c>
      <c r="M4267" t="s">
        <v>27</v>
      </c>
    </row>
    <row r="4268" spans="1:13" x14ac:dyDescent="0.4">
      <c r="A4268">
        <v>104267</v>
      </c>
      <c r="B4268" s="1">
        <v>45988.777777777781</v>
      </c>
      <c r="C4268" t="s">
        <v>48</v>
      </c>
      <c r="D4268" t="s">
        <v>43</v>
      </c>
      <c r="E4268" t="s">
        <v>15</v>
      </c>
      <c r="F4268" t="s">
        <v>20</v>
      </c>
      <c r="G4268">
        <v>24</v>
      </c>
      <c r="H4268">
        <v>301</v>
      </c>
      <c r="I4268">
        <v>914.55</v>
      </c>
      <c r="J4268" t="s">
        <v>51</v>
      </c>
      <c r="K4268">
        <v>1800</v>
      </c>
      <c r="L4268">
        <v>900</v>
      </c>
      <c r="M4268" t="s">
        <v>22</v>
      </c>
    </row>
    <row r="4269" spans="1:13" x14ac:dyDescent="0.4">
      <c r="A4269">
        <v>104268</v>
      </c>
      <c r="B4269" s="1">
        <v>45940.030555555553</v>
      </c>
      <c r="C4269" t="s">
        <v>19</v>
      </c>
      <c r="D4269" t="s">
        <v>46</v>
      </c>
      <c r="E4269" t="s">
        <v>29</v>
      </c>
      <c r="F4269" t="s">
        <v>16</v>
      </c>
      <c r="G4269">
        <v>25</v>
      </c>
      <c r="H4269">
        <v>868</v>
      </c>
      <c r="I4269">
        <v>755.98</v>
      </c>
      <c r="J4269" t="s">
        <v>53</v>
      </c>
      <c r="K4269">
        <v>15000</v>
      </c>
      <c r="L4269">
        <v>9500</v>
      </c>
      <c r="M4269" t="s">
        <v>18</v>
      </c>
    </row>
    <row r="4270" spans="1:13" x14ac:dyDescent="0.4">
      <c r="A4270">
        <v>104269</v>
      </c>
      <c r="B4270" s="1">
        <v>45797.688888888886</v>
      </c>
      <c r="C4270" t="s">
        <v>45</v>
      </c>
      <c r="D4270" t="s">
        <v>46</v>
      </c>
      <c r="E4270" t="s">
        <v>15</v>
      </c>
      <c r="F4270" t="s">
        <v>32</v>
      </c>
      <c r="G4270">
        <v>29</v>
      </c>
      <c r="H4270">
        <v>872</v>
      </c>
      <c r="I4270">
        <v>1047.18</v>
      </c>
      <c r="J4270" t="s">
        <v>53</v>
      </c>
      <c r="K4270">
        <v>15000</v>
      </c>
      <c r="L4270">
        <v>9500</v>
      </c>
      <c r="M4270" t="s">
        <v>33</v>
      </c>
    </row>
    <row r="4271" spans="1:13" x14ac:dyDescent="0.4">
      <c r="A4271">
        <v>104270</v>
      </c>
      <c r="B4271" s="1">
        <v>45754.022222222222</v>
      </c>
      <c r="C4271" t="s">
        <v>39</v>
      </c>
      <c r="D4271" t="s">
        <v>43</v>
      </c>
      <c r="E4271" t="s">
        <v>31</v>
      </c>
      <c r="F4271" t="s">
        <v>32</v>
      </c>
      <c r="G4271">
        <v>40</v>
      </c>
      <c r="H4271">
        <v>725</v>
      </c>
      <c r="I4271">
        <v>787.75</v>
      </c>
      <c r="J4271" t="s">
        <v>51</v>
      </c>
      <c r="K4271">
        <v>1800</v>
      </c>
      <c r="L4271">
        <v>900</v>
      </c>
      <c r="M4271" t="s">
        <v>33</v>
      </c>
    </row>
    <row r="4272" spans="1:13" x14ac:dyDescent="0.4">
      <c r="A4272">
        <v>104271</v>
      </c>
      <c r="B4272" s="1">
        <v>45662.125694444447</v>
      </c>
      <c r="C4272" t="s">
        <v>39</v>
      </c>
      <c r="D4272" t="s">
        <v>28</v>
      </c>
      <c r="E4272" t="s">
        <v>29</v>
      </c>
      <c r="F4272" t="s">
        <v>32</v>
      </c>
      <c r="G4272">
        <v>72</v>
      </c>
      <c r="H4272">
        <v>557</v>
      </c>
      <c r="I4272">
        <v>1994.51</v>
      </c>
      <c r="J4272" t="s">
        <v>30</v>
      </c>
      <c r="K4272">
        <v>450</v>
      </c>
      <c r="L4272">
        <v>200</v>
      </c>
      <c r="M4272" t="s">
        <v>33</v>
      </c>
    </row>
    <row r="4273" spans="1:13" x14ac:dyDescent="0.4">
      <c r="A4273">
        <v>104272</v>
      </c>
      <c r="B4273" s="1">
        <v>45714.198611111111</v>
      </c>
      <c r="C4273" t="s">
        <v>34</v>
      </c>
      <c r="D4273" t="s">
        <v>35</v>
      </c>
      <c r="E4273" t="s">
        <v>31</v>
      </c>
      <c r="F4273" t="s">
        <v>20</v>
      </c>
      <c r="G4273">
        <v>64</v>
      </c>
      <c r="H4273">
        <v>1103</v>
      </c>
      <c r="I4273">
        <v>1081.04</v>
      </c>
      <c r="J4273" t="s">
        <v>49</v>
      </c>
      <c r="K4273">
        <v>8500</v>
      </c>
      <c r="L4273">
        <v>5500</v>
      </c>
      <c r="M4273" t="s">
        <v>22</v>
      </c>
    </row>
    <row r="4274" spans="1:13" x14ac:dyDescent="0.4">
      <c r="A4274">
        <v>104273</v>
      </c>
      <c r="B4274" s="1">
        <v>45991.297222222223</v>
      </c>
      <c r="C4274" t="s">
        <v>19</v>
      </c>
      <c r="D4274" t="s">
        <v>14</v>
      </c>
      <c r="E4274" t="s">
        <v>15</v>
      </c>
      <c r="F4274" t="s">
        <v>32</v>
      </c>
      <c r="G4274">
        <v>9</v>
      </c>
      <c r="H4274">
        <v>533</v>
      </c>
      <c r="I4274">
        <v>627.01</v>
      </c>
      <c r="J4274" t="s">
        <v>17</v>
      </c>
      <c r="K4274">
        <v>3200</v>
      </c>
      <c r="L4274">
        <v>2000</v>
      </c>
      <c r="M4274" t="s">
        <v>33</v>
      </c>
    </row>
    <row r="4275" spans="1:13" x14ac:dyDescent="0.4">
      <c r="A4275">
        <v>104274</v>
      </c>
      <c r="B4275" s="1">
        <v>45726.586111111108</v>
      </c>
      <c r="C4275" t="s">
        <v>42</v>
      </c>
      <c r="D4275" t="s">
        <v>43</v>
      </c>
      <c r="E4275" t="s">
        <v>15</v>
      </c>
      <c r="F4275" t="s">
        <v>16</v>
      </c>
      <c r="G4275">
        <v>61</v>
      </c>
      <c r="H4275">
        <v>839</v>
      </c>
      <c r="I4275">
        <v>647.63</v>
      </c>
      <c r="J4275" t="s">
        <v>51</v>
      </c>
      <c r="K4275">
        <v>1800</v>
      </c>
      <c r="L4275">
        <v>900</v>
      </c>
      <c r="M4275" t="s">
        <v>18</v>
      </c>
    </row>
    <row r="4276" spans="1:13" x14ac:dyDescent="0.4">
      <c r="A4276">
        <v>104275</v>
      </c>
      <c r="B4276" s="1">
        <v>45775.502083333333</v>
      </c>
      <c r="C4276" t="s">
        <v>34</v>
      </c>
      <c r="D4276" t="s">
        <v>35</v>
      </c>
      <c r="E4276" t="s">
        <v>15</v>
      </c>
      <c r="F4276" t="s">
        <v>20</v>
      </c>
      <c r="G4276">
        <v>46</v>
      </c>
      <c r="H4276">
        <v>413</v>
      </c>
      <c r="I4276">
        <v>1099.56</v>
      </c>
      <c r="J4276" t="s">
        <v>36</v>
      </c>
      <c r="K4276">
        <v>12000</v>
      </c>
      <c r="L4276">
        <v>8000</v>
      </c>
      <c r="M4276" t="s">
        <v>22</v>
      </c>
    </row>
    <row r="4277" spans="1:13" x14ac:dyDescent="0.4">
      <c r="A4277">
        <v>104276</v>
      </c>
      <c r="B4277" s="1">
        <v>45716.280555555553</v>
      </c>
      <c r="C4277" t="s">
        <v>45</v>
      </c>
      <c r="D4277" t="s">
        <v>55</v>
      </c>
      <c r="E4277" t="s">
        <v>31</v>
      </c>
      <c r="F4277" t="s">
        <v>37</v>
      </c>
      <c r="G4277">
        <v>56</v>
      </c>
      <c r="H4277">
        <v>881</v>
      </c>
      <c r="I4277">
        <v>894.38</v>
      </c>
      <c r="J4277" t="s">
        <v>56</v>
      </c>
      <c r="K4277">
        <v>850</v>
      </c>
      <c r="L4277">
        <v>550</v>
      </c>
      <c r="M4277" t="s">
        <v>38</v>
      </c>
    </row>
    <row r="4278" spans="1:13" x14ac:dyDescent="0.4">
      <c r="A4278">
        <v>104277</v>
      </c>
      <c r="B4278" s="1">
        <v>45690.567361111112</v>
      </c>
      <c r="C4278" t="s">
        <v>48</v>
      </c>
      <c r="D4278" t="s">
        <v>35</v>
      </c>
      <c r="E4278" t="s">
        <v>29</v>
      </c>
      <c r="F4278" t="s">
        <v>37</v>
      </c>
      <c r="G4278">
        <v>46</v>
      </c>
      <c r="H4278">
        <v>358</v>
      </c>
      <c r="I4278">
        <v>1968.04</v>
      </c>
      <c r="J4278" t="s">
        <v>49</v>
      </c>
      <c r="K4278">
        <v>8500</v>
      </c>
      <c r="L4278">
        <v>5500</v>
      </c>
      <c r="M4278" t="s">
        <v>38</v>
      </c>
    </row>
    <row r="4279" spans="1:13" x14ac:dyDescent="0.4">
      <c r="A4279">
        <v>104278</v>
      </c>
      <c r="B4279" s="1">
        <v>45975.164583333331</v>
      </c>
      <c r="C4279" t="s">
        <v>19</v>
      </c>
      <c r="D4279" t="s">
        <v>46</v>
      </c>
      <c r="E4279" t="s">
        <v>31</v>
      </c>
      <c r="F4279" t="s">
        <v>20</v>
      </c>
      <c r="G4279">
        <v>72</v>
      </c>
      <c r="H4279">
        <v>477</v>
      </c>
      <c r="I4279">
        <v>275.29000000000002</v>
      </c>
      <c r="J4279" t="s">
        <v>47</v>
      </c>
      <c r="K4279">
        <v>4500</v>
      </c>
      <c r="L4279">
        <v>2800</v>
      </c>
      <c r="M4279" t="s">
        <v>22</v>
      </c>
    </row>
    <row r="4280" spans="1:13" x14ac:dyDescent="0.4">
      <c r="A4280">
        <v>104279</v>
      </c>
      <c r="B4280" s="1">
        <v>45707.708333333336</v>
      </c>
      <c r="C4280" t="s">
        <v>48</v>
      </c>
      <c r="D4280" t="s">
        <v>40</v>
      </c>
      <c r="E4280" t="s">
        <v>15</v>
      </c>
      <c r="F4280" t="s">
        <v>20</v>
      </c>
      <c r="G4280">
        <v>70</v>
      </c>
      <c r="H4280">
        <v>1133</v>
      </c>
      <c r="I4280">
        <v>351.85</v>
      </c>
      <c r="J4280" t="s">
        <v>52</v>
      </c>
      <c r="K4280">
        <v>1500</v>
      </c>
      <c r="L4280">
        <v>800</v>
      </c>
      <c r="M4280" t="s">
        <v>22</v>
      </c>
    </row>
    <row r="4281" spans="1:13" x14ac:dyDescent="0.4">
      <c r="A4281">
        <v>104280</v>
      </c>
      <c r="B4281" s="1">
        <v>45676.719444444447</v>
      </c>
      <c r="C4281" t="s">
        <v>48</v>
      </c>
      <c r="D4281" t="s">
        <v>24</v>
      </c>
      <c r="E4281" t="s">
        <v>15</v>
      </c>
      <c r="F4281" t="s">
        <v>25</v>
      </c>
      <c r="G4281">
        <v>35</v>
      </c>
      <c r="H4281">
        <v>313</v>
      </c>
      <c r="I4281">
        <v>892.08</v>
      </c>
      <c r="J4281" t="s">
        <v>26</v>
      </c>
      <c r="K4281">
        <v>45000</v>
      </c>
      <c r="L4281">
        <v>32000</v>
      </c>
      <c r="M4281" t="s">
        <v>27</v>
      </c>
    </row>
    <row r="4282" spans="1:13" x14ac:dyDescent="0.4">
      <c r="A4282">
        <v>104281</v>
      </c>
      <c r="B4282" s="1">
        <v>45871.074999999997</v>
      </c>
      <c r="C4282" t="s">
        <v>19</v>
      </c>
      <c r="D4282" t="s">
        <v>24</v>
      </c>
      <c r="E4282" t="s">
        <v>15</v>
      </c>
      <c r="F4282" t="s">
        <v>37</v>
      </c>
      <c r="G4282">
        <v>94</v>
      </c>
      <c r="H4282">
        <v>920</v>
      </c>
      <c r="I4282">
        <v>741.3</v>
      </c>
      <c r="J4282" t="s">
        <v>59</v>
      </c>
      <c r="K4282">
        <v>3500</v>
      </c>
      <c r="L4282">
        <v>2200</v>
      </c>
      <c r="M4282" t="s">
        <v>38</v>
      </c>
    </row>
    <row r="4283" spans="1:13" x14ac:dyDescent="0.4">
      <c r="A4283">
        <v>104282</v>
      </c>
      <c r="B4283" s="1">
        <v>45854.67083333333</v>
      </c>
      <c r="C4283" t="s">
        <v>45</v>
      </c>
      <c r="D4283" t="s">
        <v>46</v>
      </c>
      <c r="E4283" t="s">
        <v>29</v>
      </c>
      <c r="F4283" t="s">
        <v>37</v>
      </c>
      <c r="G4283">
        <v>91</v>
      </c>
      <c r="H4283">
        <v>886</v>
      </c>
      <c r="I4283">
        <v>2744.02</v>
      </c>
      <c r="J4283" t="s">
        <v>53</v>
      </c>
      <c r="K4283">
        <v>15000</v>
      </c>
      <c r="L4283">
        <v>9500</v>
      </c>
      <c r="M4283" t="s">
        <v>38</v>
      </c>
    </row>
    <row r="4284" spans="1:13" x14ac:dyDescent="0.4">
      <c r="A4284">
        <v>104283</v>
      </c>
      <c r="B4284" s="1">
        <v>45704.65625</v>
      </c>
      <c r="C4284" t="s">
        <v>19</v>
      </c>
      <c r="D4284" t="s">
        <v>43</v>
      </c>
      <c r="E4284" t="s">
        <v>29</v>
      </c>
      <c r="F4284" t="s">
        <v>32</v>
      </c>
      <c r="G4284">
        <v>23</v>
      </c>
      <c r="H4284">
        <v>709</v>
      </c>
      <c r="I4284">
        <v>786.53</v>
      </c>
      <c r="J4284" t="s">
        <v>61</v>
      </c>
      <c r="K4284">
        <v>2800</v>
      </c>
      <c r="L4284">
        <v>1500</v>
      </c>
      <c r="M4284" t="s">
        <v>33</v>
      </c>
    </row>
    <row r="4285" spans="1:13" x14ac:dyDescent="0.4">
      <c r="A4285">
        <v>104284</v>
      </c>
      <c r="B4285" s="1">
        <v>45824.226388888892</v>
      </c>
      <c r="C4285" t="s">
        <v>50</v>
      </c>
      <c r="D4285" t="s">
        <v>14</v>
      </c>
      <c r="E4285" t="s">
        <v>31</v>
      </c>
      <c r="F4285" t="s">
        <v>20</v>
      </c>
      <c r="G4285">
        <v>1</v>
      </c>
      <c r="H4285">
        <v>1173</v>
      </c>
      <c r="I4285">
        <v>2748.83</v>
      </c>
      <c r="J4285" t="s">
        <v>17</v>
      </c>
      <c r="K4285">
        <v>3200</v>
      </c>
      <c r="L4285">
        <v>2000</v>
      </c>
      <c r="M4285" t="s">
        <v>22</v>
      </c>
    </row>
    <row r="4286" spans="1:13" x14ac:dyDescent="0.4">
      <c r="A4286">
        <v>104285</v>
      </c>
      <c r="B4286" s="1">
        <v>45946.798611111109</v>
      </c>
      <c r="C4286" t="s">
        <v>50</v>
      </c>
      <c r="D4286" t="s">
        <v>43</v>
      </c>
      <c r="E4286" t="s">
        <v>29</v>
      </c>
      <c r="F4286" t="s">
        <v>20</v>
      </c>
      <c r="G4286">
        <v>94</v>
      </c>
      <c r="H4286">
        <v>781</v>
      </c>
      <c r="I4286">
        <v>558.92999999999995</v>
      </c>
      <c r="J4286" t="s">
        <v>61</v>
      </c>
      <c r="K4286">
        <v>2800</v>
      </c>
      <c r="L4286">
        <v>1500</v>
      </c>
      <c r="M4286" t="s">
        <v>22</v>
      </c>
    </row>
    <row r="4287" spans="1:13" x14ac:dyDescent="0.4">
      <c r="A4287">
        <v>104286</v>
      </c>
      <c r="B4287" s="1">
        <v>45798.549305555556</v>
      </c>
      <c r="C4287" t="s">
        <v>48</v>
      </c>
      <c r="D4287" t="s">
        <v>35</v>
      </c>
      <c r="E4287" t="s">
        <v>31</v>
      </c>
      <c r="F4287" t="s">
        <v>37</v>
      </c>
      <c r="G4287">
        <v>54</v>
      </c>
      <c r="H4287">
        <v>392</v>
      </c>
      <c r="I4287">
        <v>732.27</v>
      </c>
      <c r="J4287" t="s">
        <v>36</v>
      </c>
      <c r="K4287">
        <v>12000</v>
      </c>
      <c r="L4287">
        <v>8000</v>
      </c>
      <c r="M4287" t="s">
        <v>38</v>
      </c>
    </row>
    <row r="4288" spans="1:13" x14ac:dyDescent="0.4">
      <c r="A4288">
        <v>104287</v>
      </c>
      <c r="B4288" s="1">
        <v>45741.765277777777</v>
      </c>
      <c r="C4288" t="s">
        <v>50</v>
      </c>
      <c r="D4288" t="s">
        <v>14</v>
      </c>
      <c r="E4288" t="s">
        <v>29</v>
      </c>
      <c r="F4288" t="s">
        <v>25</v>
      </c>
      <c r="G4288">
        <v>7</v>
      </c>
      <c r="H4288">
        <v>783</v>
      </c>
      <c r="I4288">
        <v>716.16</v>
      </c>
      <c r="J4288" t="s">
        <v>17</v>
      </c>
      <c r="K4288">
        <v>3200</v>
      </c>
      <c r="L4288">
        <v>2000</v>
      </c>
      <c r="M4288" t="s">
        <v>27</v>
      </c>
    </row>
    <row r="4289" spans="1:13" x14ac:dyDescent="0.4">
      <c r="A4289">
        <v>104288</v>
      </c>
      <c r="B4289" s="1">
        <v>45839.004166666666</v>
      </c>
      <c r="C4289" t="s">
        <v>50</v>
      </c>
      <c r="D4289" t="s">
        <v>24</v>
      </c>
      <c r="E4289" t="s">
        <v>29</v>
      </c>
      <c r="F4289" t="s">
        <v>20</v>
      </c>
      <c r="G4289">
        <v>81</v>
      </c>
      <c r="H4289">
        <v>316</v>
      </c>
      <c r="I4289">
        <v>553.07000000000005</v>
      </c>
      <c r="J4289" t="s">
        <v>26</v>
      </c>
      <c r="K4289">
        <v>45000</v>
      </c>
      <c r="L4289">
        <v>32000</v>
      </c>
      <c r="M4289" t="s">
        <v>22</v>
      </c>
    </row>
    <row r="4290" spans="1:13" x14ac:dyDescent="0.4">
      <c r="A4290">
        <v>104289</v>
      </c>
      <c r="B4290" s="1">
        <v>45736.470833333333</v>
      </c>
      <c r="C4290" t="s">
        <v>50</v>
      </c>
      <c r="D4290" t="s">
        <v>28</v>
      </c>
      <c r="E4290" t="s">
        <v>15</v>
      </c>
      <c r="F4290" t="s">
        <v>25</v>
      </c>
      <c r="G4290">
        <v>79</v>
      </c>
      <c r="H4290">
        <v>1072</v>
      </c>
      <c r="I4290">
        <v>435.88</v>
      </c>
      <c r="J4290" t="s">
        <v>30</v>
      </c>
      <c r="K4290">
        <v>450</v>
      </c>
      <c r="L4290">
        <v>200</v>
      </c>
      <c r="M4290" t="s">
        <v>27</v>
      </c>
    </row>
    <row r="4291" spans="1:13" x14ac:dyDescent="0.4">
      <c r="A4291">
        <v>104290</v>
      </c>
      <c r="B4291" s="1">
        <v>45872.951388888891</v>
      </c>
      <c r="C4291" t="s">
        <v>13</v>
      </c>
      <c r="D4291" t="s">
        <v>14</v>
      </c>
      <c r="E4291" t="s">
        <v>15</v>
      </c>
      <c r="F4291" t="s">
        <v>37</v>
      </c>
      <c r="G4291">
        <v>21</v>
      </c>
      <c r="H4291">
        <v>1096</v>
      </c>
      <c r="I4291">
        <v>617.65</v>
      </c>
      <c r="J4291" t="s">
        <v>21</v>
      </c>
      <c r="K4291">
        <v>6500</v>
      </c>
      <c r="L4291">
        <v>4200</v>
      </c>
      <c r="M4291" t="s">
        <v>38</v>
      </c>
    </row>
    <row r="4292" spans="1:13" x14ac:dyDescent="0.4">
      <c r="A4292">
        <v>104291</v>
      </c>
      <c r="B4292" s="1">
        <v>45671.645138888889</v>
      </c>
      <c r="C4292" t="s">
        <v>34</v>
      </c>
      <c r="D4292" t="s">
        <v>55</v>
      </c>
      <c r="E4292" t="s">
        <v>31</v>
      </c>
      <c r="F4292" t="s">
        <v>20</v>
      </c>
      <c r="G4292">
        <v>29</v>
      </c>
      <c r="H4292">
        <v>755</v>
      </c>
      <c r="I4292">
        <v>1009.58</v>
      </c>
      <c r="J4292" t="s">
        <v>58</v>
      </c>
      <c r="K4292">
        <v>1200</v>
      </c>
      <c r="L4292">
        <v>800</v>
      </c>
      <c r="M4292" t="s">
        <v>22</v>
      </c>
    </row>
    <row r="4293" spans="1:13" x14ac:dyDescent="0.4">
      <c r="A4293">
        <v>104292</v>
      </c>
      <c r="B4293" s="1">
        <v>45872.350694444445</v>
      </c>
      <c r="C4293" t="s">
        <v>45</v>
      </c>
      <c r="D4293" t="s">
        <v>55</v>
      </c>
      <c r="E4293" t="s">
        <v>15</v>
      </c>
      <c r="F4293" t="s">
        <v>37</v>
      </c>
      <c r="G4293">
        <v>11</v>
      </c>
      <c r="H4293">
        <v>950</v>
      </c>
      <c r="I4293">
        <v>1035.4000000000001</v>
      </c>
      <c r="J4293" t="s">
        <v>57</v>
      </c>
      <c r="K4293">
        <v>600</v>
      </c>
      <c r="L4293">
        <v>350</v>
      </c>
      <c r="M4293" t="s">
        <v>38</v>
      </c>
    </row>
    <row r="4294" spans="1:13" x14ac:dyDescent="0.4">
      <c r="A4294">
        <v>104293</v>
      </c>
      <c r="B4294" s="1">
        <v>45785.822222222225</v>
      </c>
      <c r="C4294" t="s">
        <v>48</v>
      </c>
      <c r="D4294" t="s">
        <v>40</v>
      </c>
      <c r="E4294" t="s">
        <v>29</v>
      </c>
      <c r="F4294" t="s">
        <v>16</v>
      </c>
      <c r="G4294">
        <v>6</v>
      </c>
      <c r="H4294">
        <v>636</v>
      </c>
      <c r="I4294">
        <v>2205.9</v>
      </c>
      <c r="J4294" t="s">
        <v>52</v>
      </c>
      <c r="K4294">
        <v>1500</v>
      </c>
      <c r="L4294">
        <v>800</v>
      </c>
      <c r="M4294" t="s">
        <v>18</v>
      </c>
    </row>
    <row r="4295" spans="1:13" x14ac:dyDescent="0.4">
      <c r="A4295">
        <v>104294</v>
      </c>
      <c r="B4295" s="1">
        <v>45967.661111111112</v>
      </c>
      <c r="C4295" t="s">
        <v>34</v>
      </c>
      <c r="D4295" t="s">
        <v>28</v>
      </c>
      <c r="E4295" t="s">
        <v>29</v>
      </c>
      <c r="F4295" t="s">
        <v>32</v>
      </c>
      <c r="G4295">
        <v>89</v>
      </c>
      <c r="H4295">
        <v>589</v>
      </c>
      <c r="I4295">
        <v>722.69</v>
      </c>
      <c r="J4295" t="s">
        <v>54</v>
      </c>
      <c r="K4295">
        <v>2500</v>
      </c>
      <c r="L4295">
        <v>1500</v>
      </c>
      <c r="M4295" t="s">
        <v>33</v>
      </c>
    </row>
    <row r="4296" spans="1:13" x14ac:dyDescent="0.4">
      <c r="A4296">
        <v>104295</v>
      </c>
      <c r="B4296" s="1">
        <v>45905.524305555555</v>
      </c>
      <c r="C4296" t="s">
        <v>23</v>
      </c>
      <c r="D4296" t="s">
        <v>35</v>
      </c>
      <c r="E4296" t="s">
        <v>29</v>
      </c>
      <c r="F4296" t="s">
        <v>20</v>
      </c>
      <c r="G4296">
        <v>97</v>
      </c>
      <c r="H4296">
        <v>1033</v>
      </c>
      <c r="I4296">
        <v>736.29</v>
      </c>
      <c r="J4296" t="s">
        <v>36</v>
      </c>
      <c r="K4296">
        <v>12000</v>
      </c>
      <c r="L4296">
        <v>8000</v>
      </c>
      <c r="M4296" t="s">
        <v>22</v>
      </c>
    </row>
    <row r="4297" spans="1:13" x14ac:dyDescent="0.4">
      <c r="A4297">
        <v>104296</v>
      </c>
      <c r="B4297" s="1">
        <v>45686.022916666669</v>
      </c>
      <c r="C4297" t="s">
        <v>50</v>
      </c>
      <c r="D4297" t="s">
        <v>35</v>
      </c>
      <c r="E4297" t="s">
        <v>15</v>
      </c>
      <c r="F4297" t="s">
        <v>37</v>
      </c>
      <c r="G4297">
        <v>15</v>
      </c>
      <c r="H4297">
        <v>383</v>
      </c>
      <c r="I4297">
        <v>1041.9000000000001</v>
      </c>
      <c r="J4297" t="s">
        <v>36</v>
      </c>
      <c r="K4297">
        <v>12000</v>
      </c>
      <c r="L4297">
        <v>8000</v>
      </c>
      <c r="M4297" t="s">
        <v>38</v>
      </c>
    </row>
    <row r="4298" spans="1:13" x14ac:dyDescent="0.4">
      <c r="A4298">
        <v>104297</v>
      </c>
      <c r="B4298" s="1">
        <v>45937.087500000001</v>
      </c>
      <c r="C4298" t="s">
        <v>23</v>
      </c>
      <c r="D4298" t="s">
        <v>35</v>
      </c>
      <c r="E4298" t="s">
        <v>29</v>
      </c>
      <c r="F4298" t="s">
        <v>16</v>
      </c>
      <c r="G4298">
        <v>68</v>
      </c>
      <c r="H4298">
        <v>1143</v>
      </c>
      <c r="I4298">
        <v>749.46</v>
      </c>
      <c r="J4298" t="s">
        <v>49</v>
      </c>
      <c r="K4298">
        <v>8500</v>
      </c>
      <c r="L4298">
        <v>5500</v>
      </c>
      <c r="M4298" t="s">
        <v>18</v>
      </c>
    </row>
    <row r="4299" spans="1:13" x14ac:dyDescent="0.4">
      <c r="A4299">
        <v>104298</v>
      </c>
      <c r="B4299" s="1">
        <v>45995.614583333336</v>
      </c>
      <c r="C4299" t="s">
        <v>13</v>
      </c>
      <c r="D4299" t="s">
        <v>46</v>
      </c>
      <c r="E4299" t="s">
        <v>29</v>
      </c>
      <c r="F4299" t="s">
        <v>37</v>
      </c>
      <c r="G4299">
        <v>97</v>
      </c>
      <c r="H4299">
        <v>748</v>
      </c>
      <c r="I4299">
        <v>1012.56</v>
      </c>
      <c r="J4299" t="s">
        <v>47</v>
      </c>
      <c r="K4299">
        <v>4500</v>
      </c>
      <c r="L4299">
        <v>2800</v>
      </c>
      <c r="M4299" t="s">
        <v>38</v>
      </c>
    </row>
    <row r="4300" spans="1:13" x14ac:dyDescent="0.4">
      <c r="A4300">
        <v>104299</v>
      </c>
      <c r="B4300" s="1">
        <v>45976.662499999999</v>
      </c>
      <c r="C4300" t="s">
        <v>34</v>
      </c>
      <c r="D4300" t="s">
        <v>14</v>
      </c>
      <c r="E4300" t="s">
        <v>15</v>
      </c>
      <c r="F4300" t="s">
        <v>37</v>
      </c>
      <c r="G4300">
        <v>85</v>
      </c>
      <c r="H4300">
        <v>1004</v>
      </c>
      <c r="I4300">
        <v>2726.59</v>
      </c>
      <c r="J4300" t="s">
        <v>17</v>
      </c>
      <c r="K4300">
        <v>3200</v>
      </c>
      <c r="L4300">
        <v>2000</v>
      </c>
      <c r="M4300" t="s">
        <v>38</v>
      </c>
    </row>
    <row r="4301" spans="1:13" x14ac:dyDescent="0.4">
      <c r="A4301">
        <v>104300</v>
      </c>
      <c r="B4301" s="1">
        <v>45859.568749999999</v>
      </c>
      <c r="C4301" t="s">
        <v>39</v>
      </c>
      <c r="D4301" t="s">
        <v>46</v>
      </c>
      <c r="E4301" t="s">
        <v>31</v>
      </c>
      <c r="F4301" t="s">
        <v>20</v>
      </c>
      <c r="G4301">
        <v>43</v>
      </c>
      <c r="H4301">
        <v>871</v>
      </c>
      <c r="I4301">
        <v>444.28</v>
      </c>
      <c r="J4301" t="s">
        <v>47</v>
      </c>
      <c r="K4301">
        <v>4500</v>
      </c>
      <c r="L4301">
        <v>2800</v>
      </c>
      <c r="M4301" t="s">
        <v>22</v>
      </c>
    </row>
    <row r="4302" spans="1:13" x14ac:dyDescent="0.4">
      <c r="A4302">
        <v>104301</v>
      </c>
      <c r="B4302" s="1">
        <v>46018.03125</v>
      </c>
      <c r="C4302" t="s">
        <v>50</v>
      </c>
      <c r="D4302" t="s">
        <v>14</v>
      </c>
      <c r="E4302" t="s">
        <v>15</v>
      </c>
      <c r="F4302" t="s">
        <v>16</v>
      </c>
      <c r="G4302">
        <v>59</v>
      </c>
      <c r="H4302">
        <v>733</v>
      </c>
      <c r="I4302">
        <v>297.87</v>
      </c>
      <c r="J4302" t="s">
        <v>17</v>
      </c>
      <c r="K4302">
        <v>3200</v>
      </c>
      <c r="L4302">
        <v>2000</v>
      </c>
      <c r="M4302" t="s">
        <v>18</v>
      </c>
    </row>
    <row r="4303" spans="1:13" x14ac:dyDescent="0.4">
      <c r="A4303">
        <v>104302</v>
      </c>
      <c r="B4303" s="1">
        <v>45714.011111111111</v>
      </c>
      <c r="C4303" t="s">
        <v>34</v>
      </c>
      <c r="D4303" t="s">
        <v>24</v>
      </c>
      <c r="E4303" t="s">
        <v>29</v>
      </c>
      <c r="F4303" t="s">
        <v>32</v>
      </c>
      <c r="G4303">
        <v>58</v>
      </c>
      <c r="H4303">
        <v>1011</v>
      </c>
      <c r="I4303">
        <v>668.66</v>
      </c>
      <c r="J4303" t="s">
        <v>60</v>
      </c>
      <c r="K4303">
        <v>25000</v>
      </c>
      <c r="L4303">
        <v>18000</v>
      </c>
      <c r="M4303" t="s">
        <v>33</v>
      </c>
    </row>
    <row r="4304" spans="1:13" x14ac:dyDescent="0.4">
      <c r="A4304">
        <v>104303</v>
      </c>
      <c r="B4304" s="1">
        <v>45875.204861111109</v>
      </c>
      <c r="C4304" t="s">
        <v>48</v>
      </c>
      <c r="D4304" t="s">
        <v>28</v>
      </c>
      <c r="E4304" t="s">
        <v>15</v>
      </c>
      <c r="F4304" t="s">
        <v>37</v>
      </c>
      <c r="G4304">
        <v>99</v>
      </c>
      <c r="H4304">
        <v>674</v>
      </c>
      <c r="I4304">
        <v>386.15</v>
      </c>
      <c r="J4304" t="s">
        <v>30</v>
      </c>
      <c r="K4304">
        <v>450</v>
      </c>
      <c r="L4304">
        <v>200</v>
      </c>
      <c r="M4304" t="s">
        <v>38</v>
      </c>
    </row>
    <row r="4305" spans="1:13" x14ac:dyDescent="0.4">
      <c r="A4305">
        <v>104304</v>
      </c>
      <c r="B4305" s="1">
        <v>45719.193749999999</v>
      </c>
      <c r="C4305" t="s">
        <v>39</v>
      </c>
      <c r="D4305" t="s">
        <v>46</v>
      </c>
      <c r="E4305" t="s">
        <v>15</v>
      </c>
      <c r="F4305" t="s">
        <v>25</v>
      </c>
      <c r="G4305">
        <v>34</v>
      </c>
      <c r="H4305">
        <v>711</v>
      </c>
      <c r="I4305">
        <v>478.12</v>
      </c>
      <c r="J4305" t="s">
        <v>47</v>
      </c>
      <c r="K4305">
        <v>4500</v>
      </c>
      <c r="L4305">
        <v>2800</v>
      </c>
      <c r="M4305" t="s">
        <v>27</v>
      </c>
    </row>
    <row r="4306" spans="1:13" x14ac:dyDescent="0.4">
      <c r="A4306">
        <v>104305</v>
      </c>
      <c r="B4306" s="1">
        <v>45814.317361111112</v>
      </c>
      <c r="C4306" t="s">
        <v>39</v>
      </c>
      <c r="D4306" t="s">
        <v>43</v>
      </c>
      <c r="E4306" t="s">
        <v>31</v>
      </c>
      <c r="F4306" t="s">
        <v>16</v>
      </c>
      <c r="G4306">
        <v>90</v>
      </c>
      <c r="H4306">
        <v>741</v>
      </c>
      <c r="I4306">
        <v>311.26</v>
      </c>
      <c r="J4306" t="s">
        <v>61</v>
      </c>
      <c r="K4306">
        <v>2800</v>
      </c>
      <c r="L4306">
        <v>1500</v>
      </c>
      <c r="M4306" t="s">
        <v>18</v>
      </c>
    </row>
    <row r="4307" spans="1:13" x14ac:dyDescent="0.4">
      <c r="A4307">
        <v>104306</v>
      </c>
      <c r="B4307" s="1">
        <v>45859.003472222219</v>
      </c>
      <c r="C4307" t="s">
        <v>50</v>
      </c>
      <c r="D4307" t="s">
        <v>14</v>
      </c>
      <c r="E4307" t="s">
        <v>29</v>
      </c>
      <c r="F4307" t="s">
        <v>25</v>
      </c>
      <c r="G4307">
        <v>63</v>
      </c>
      <c r="H4307">
        <v>805</v>
      </c>
      <c r="I4307">
        <v>338.24</v>
      </c>
      <c r="J4307" t="s">
        <v>21</v>
      </c>
      <c r="K4307">
        <v>6500</v>
      </c>
      <c r="L4307">
        <v>4200</v>
      </c>
      <c r="M4307" t="s">
        <v>27</v>
      </c>
    </row>
    <row r="4308" spans="1:13" x14ac:dyDescent="0.4">
      <c r="A4308">
        <v>104307</v>
      </c>
      <c r="B4308" s="1">
        <v>45674.960416666669</v>
      </c>
      <c r="C4308" t="s">
        <v>39</v>
      </c>
      <c r="D4308" t="s">
        <v>55</v>
      </c>
      <c r="E4308" t="s">
        <v>15</v>
      </c>
      <c r="F4308" t="s">
        <v>37</v>
      </c>
      <c r="G4308">
        <v>27</v>
      </c>
      <c r="H4308">
        <v>425</v>
      </c>
      <c r="I4308">
        <v>828.26</v>
      </c>
      <c r="J4308" t="s">
        <v>57</v>
      </c>
      <c r="K4308">
        <v>600</v>
      </c>
      <c r="L4308">
        <v>350</v>
      </c>
      <c r="M4308" t="s">
        <v>38</v>
      </c>
    </row>
    <row r="4309" spans="1:13" x14ac:dyDescent="0.4">
      <c r="A4309">
        <v>104308</v>
      </c>
      <c r="B4309" s="1">
        <v>45979.711805555555</v>
      </c>
      <c r="C4309" t="s">
        <v>42</v>
      </c>
      <c r="D4309" t="s">
        <v>35</v>
      </c>
      <c r="E4309" t="s">
        <v>15</v>
      </c>
      <c r="F4309" t="s">
        <v>20</v>
      </c>
      <c r="G4309">
        <v>10</v>
      </c>
      <c r="H4309">
        <v>552</v>
      </c>
      <c r="I4309">
        <v>967.76</v>
      </c>
      <c r="J4309" t="s">
        <v>36</v>
      </c>
      <c r="K4309">
        <v>12000</v>
      </c>
      <c r="L4309">
        <v>8000</v>
      </c>
      <c r="M4309" t="s">
        <v>22</v>
      </c>
    </row>
    <row r="4310" spans="1:13" x14ac:dyDescent="0.4">
      <c r="A4310">
        <v>104309</v>
      </c>
      <c r="B4310" s="1">
        <v>45663.038194444445</v>
      </c>
      <c r="C4310" t="s">
        <v>13</v>
      </c>
      <c r="D4310" t="s">
        <v>24</v>
      </c>
      <c r="E4310" t="s">
        <v>31</v>
      </c>
      <c r="F4310" t="s">
        <v>16</v>
      </c>
      <c r="G4310">
        <v>47</v>
      </c>
      <c r="H4310">
        <v>1199</v>
      </c>
      <c r="I4310">
        <v>460.84</v>
      </c>
      <c r="J4310" t="s">
        <v>60</v>
      </c>
      <c r="K4310">
        <v>25000</v>
      </c>
      <c r="L4310">
        <v>18000</v>
      </c>
      <c r="M4310" t="s">
        <v>18</v>
      </c>
    </row>
    <row r="4311" spans="1:13" x14ac:dyDescent="0.4">
      <c r="A4311">
        <v>104310</v>
      </c>
      <c r="B4311" s="1">
        <v>45715.566666666666</v>
      </c>
      <c r="C4311" t="s">
        <v>23</v>
      </c>
      <c r="D4311" t="s">
        <v>40</v>
      </c>
      <c r="E4311" t="s">
        <v>29</v>
      </c>
      <c r="F4311" t="s">
        <v>32</v>
      </c>
      <c r="G4311">
        <v>79</v>
      </c>
      <c r="H4311">
        <v>894</v>
      </c>
      <c r="I4311">
        <v>585.62</v>
      </c>
      <c r="J4311" t="s">
        <v>52</v>
      </c>
      <c r="K4311">
        <v>1500</v>
      </c>
      <c r="L4311">
        <v>800</v>
      </c>
      <c r="M4311" t="s">
        <v>33</v>
      </c>
    </row>
    <row r="4312" spans="1:13" x14ac:dyDescent="0.4">
      <c r="A4312">
        <v>104311</v>
      </c>
      <c r="B4312" s="1">
        <v>45982.436111111114</v>
      </c>
      <c r="C4312" t="s">
        <v>39</v>
      </c>
      <c r="D4312" t="s">
        <v>40</v>
      </c>
      <c r="E4312" t="s">
        <v>31</v>
      </c>
      <c r="F4312" t="s">
        <v>16</v>
      </c>
      <c r="G4312">
        <v>71</v>
      </c>
      <c r="H4312">
        <v>513</v>
      </c>
      <c r="I4312">
        <v>634.5</v>
      </c>
      <c r="J4312" t="s">
        <v>52</v>
      </c>
      <c r="K4312">
        <v>1500</v>
      </c>
      <c r="L4312">
        <v>800</v>
      </c>
      <c r="M4312" t="s">
        <v>18</v>
      </c>
    </row>
    <row r="4313" spans="1:13" x14ac:dyDescent="0.4">
      <c r="A4313">
        <v>104312</v>
      </c>
      <c r="B4313" s="1">
        <v>45975.990277777775</v>
      </c>
      <c r="C4313" t="s">
        <v>39</v>
      </c>
      <c r="D4313" t="s">
        <v>46</v>
      </c>
      <c r="E4313" t="s">
        <v>29</v>
      </c>
      <c r="F4313" t="s">
        <v>32</v>
      </c>
      <c r="G4313">
        <v>10</v>
      </c>
      <c r="H4313">
        <v>1197</v>
      </c>
      <c r="I4313">
        <v>1002.78</v>
      </c>
      <c r="J4313" t="s">
        <v>53</v>
      </c>
      <c r="K4313">
        <v>15000</v>
      </c>
      <c r="L4313">
        <v>9500</v>
      </c>
      <c r="M4313" t="s">
        <v>33</v>
      </c>
    </row>
    <row r="4314" spans="1:13" x14ac:dyDescent="0.4">
      <c r="A4314">
        <v>104313</v>
      </c>
      <c r="B4314" s="1">
        <v>45826.38958333333</v>
      </c>
      <c r="C4314" t="s">
        <v>23</v>
      </c>
      <c r="D4314" t="s">
        <v>40</v>
      </c>
      <c r="E4314" t="s">
        <v>29</v>
      </c>
      <c r="F4314" t="s">
        <v>25</v>
      </c>
      <c r="G4314">
        <v>49</v>
      </c>
      <c r="H4314">
        <v>700</v>
      </c>
      <c r="I4314">
        <v>230.02</v>
      </c>
      <c r="J4314" t="s">
        <v>52</v>
      </c>
      <c r="K4314">
        <v>1500</v>
      </c>
      <c r="L4314">
        <v>800</v>
      </c>
      <c r="M4314" t="s">
        <v>27</v>
      </c>
    </row>
    <row r="4315" spans="1:13" x14ac:dyDescent="0.4">
      <c r="A4315">
        <v>104314</v>
      </c>
      <c r="B4315" s="1">
        <v>45739.718055555553</v>
      </c>
      <c r="C4315" t="s">
        <v>34</v>
      </c>
      <c r="D4315" t="s">
        <v>14</v>
      </c>
      <c r="E4315" t="s">
        <v>29</v>
      </c>
      <c r="F4315" t="s">
        <v>37</v>
      </c>
      <c r="G4315">
        <v>87</v>
      </c>
      <c r="H4315">
        <v>795</v>
      </c>
      <c r="I4315">
        <v>270.92</v>
      </c>
      <c r="J4315" t="s">
        <v>21</v>
      </c>
      <c r="K4315">
        <v>6500</v>
      </c>
      <c r="L4315">
        <v>4200</v>
      </c>
      <c r="M4315" t="s">
        <v>38</v>
      </c>
    </row>
    <row r="4316" spans="1:13" x14ac:dyDescent="0.4">
      <c r="A4316">
        <v>104315</v>
      </c>
      <c r="B4316" s="1">
        <v>45876.837500000001</v>
      </c>
      <c r="C4316" t="s">
        <v>45</v>
      </c>
      <c r="D4316" t="s">
        <v>46</v>
      </c>
      <c r="E4316" t="s">
        <v>15</v>
      </c>
      <c r="F4316" t="s">
        <v>32</v>
      </c>
      <c r="G4316">
        <v>35</v>
      </c>
      <c r="H4316">
        <v>376</v>
      </c>
      <c r="I4316">
        <v>272.77999999999997</v>
      </c>
      <c r="J4316" t="s">
        <v>47</v>
      </c>
      <c r="K4316">
        <v>4500</v>
      </c>
      <c r="L4316">
        <v>2800</v>
      </c>
      <c r="M4316" t="s">
        <v>33</v>
      </c>
    </row>
    <row r="4317" spans="1:13" x14ac:dyDescent="0.4">
      <c r="A4317">
        <v>104316</v>
      </c>
      <c r="B4317" s="1">
        <v>45834.406944444447</v>
      </c>
      <c r="C4317" t="s">
        <v>34</v>
      </c>
      <c r="D4317" t="s">
        <v>55</v>
      </c>
      <c r="E4317" t="s">
        <v>15</v>
      </c>
      <c r="F4317" t="s">
        <v>32</v>
      </c>
      <c r="G4317">
        <v>11</v>
      </c>
      <c r="H4317">
        <v>896</v>
      </c>
      <c r="I4317">
        <v>678.26</v>
      </c>
      <c r="J4317" t="s">
        <v>58</v>
      </c>
      <c r="K4317">
        <v>1200</v>
      </c>
      <c r="L4317">
        <v>800</v>
      </c>
      <c r="M4317" t="s">
        <v>33</v>
      </c>
    </row>
    <row r="4318" spans="1:13" x14ac:dyDescent="0.4">
      <c r="A4318">
        <v>104317</v>
      </c>
      <c r="B4318" s="1">
        <v>45861.888888888891</v>
      </c>
      <c r="C4318" t="s">
        <v>50</v>
      </c>
      <c r="D4318" t="s">
        <v>55</v>
      </c>
      <c r="E4318" t="s">
        <v>31</v>
      </c>
      <c r="F4318" t="s">
        <v>20</v>
      </c>
      <c r="G4318">
        <v>95</v>
      </c>
      <c r="H4318">
        <v>1154</v>
      </c>
      <c r="I4318">
        <v>2691.45</v>
      </c>
      <c r="J4318" t="s">
        <v>57</v>
      </c>
      <c r="K4318">
        <v>600</v>
      </c>
      <c r="L4318">
        <v>350</v>
      </c>
      <c r="M4318" t="s">
        <v>22</v>
      </c>
    </row>
    <row r="4319" spans="1:13" x14ac:dyDescent="0.4">
      <c r="A4319">
        <v>104318</v>
      </c>
      <c r="B4319" s="1">
        <v>45728.755555555559</v>
      </c>
      <c r="C4319" t="s">
        <v>50</v>
      </c>
      <c r="D4319" t="s">
        <v>14</v>
      </c>
      <c r="E4319" t="s">
        <v>29</v>
      </c>
      <c r="F4319" t="s">
        <v>32</v>
      </c>
      <c r="G4319">
        <v>5</v>
      </c>
      <c r="H4319">
        <v>419</v>
      </c>
      <c r="I4319">
        <v>1020.99</v>
      </c>
      <c r="J4319" t="s">
        <v>17</v>
      </c>
      <c r="K4319">
        <v>3200</v>
      </c>
      <c r="L4319">
        <v>2000</v>
      </c>
      <c r="M4319" t="s">
        <v>33</v>
      </c>
    </row>
    <row r="4320" spans="1:13" x14ac:dyDescent="0.4">
      <c r="A4320">
        <v>104319</v>
      </c>
      <c r="B4320" s="1">
        <v>45923.525694444441</v>
      </c>
      <c r="C4320" t="s">
        <v>48</v>
      </c>
      <c r="D4320" t="s">
        <v>14</v>
      </c>
      <c r="E4320" t="s">
        <v>15</v>
      </c>
      <c r="F4320" t="s">
        <v>37</v>
      </c>
      <c r="G4320">
        <v>10</v>
      </c>
      <c r="H4320">
        <v>479</v>
      </c>
      <c r="I4320">
        <v>945.21</v>
      </c>
      <c r="J4320" t="s">
        <v>21</v>
      </c>
      <c r="K4320">
        <v>6500</v>
      </c>
      <c r="L4320">
        <v>4200</v>
      </c>
      <c r="M4320" t="s">
        <v>38</v>
      </c>
    </row>
    <row r="4321" spans="1:13" x14ac:dyDescent="0.4">
      <c r="A4321">
        <v>104320</v>
      </c>
      <c r="B4321" s="1">
        <v>45755.352777777778</v>
      </c>
      <c r="C4321" t="s">
        <v>48</v>
      </c>
      <c r="D4321" t="s">
        <v>24</v>
      </c>
      <c r="E4321" t="s">
        <v>15</v>
      </c>
      <c r="F4321" t="s">
        <v>16</v>
      </c>
      <c r="G4321">
        <v>40</v>
      </c>
      <c r="H4321">
        <v>991</v>
      </c>
      <c r="I4321">
        <v>1046.8399999999999</v>
      </c>
      <c r="J4321" t="s">
        <v>26</v>
      </c>
      <c r="K4321">
        <v>45000</v>
      </c>
      <c r="L4321">
        <v>32000</v>
      </c>
      <c r="M4321" t="s">
        <v>18</v>
      </c>
    </row>
    <row r="4322" spans="1:13" x14ac:dyDescent="0.4">
      <c r="A4322">
        <v>104321</v>
      </c>
      <c r="B4322" s="1">
        <v>46002.356249999997</v>
      </c>
      <c r="C4322" t="s">
        <v>39</v>
      </c>
      <c r="D4322" t="s">
        <v>24</v>
      </c>
      <c r="E4322" t="s">
        <v>31</v>
      </c>
      <c r="F4322" t="s">
        <v>16</v>
      </c>
      <c r="G4322">
        <v>55</v>
      </c>
      <c r="H4322">
        <v>574</v>
      </c>
      <c r="I4322">
        <v>1016.55</v>
      </c>
      <c r="J4322" t="s">
        <v>60</v>
      </c>
      <c r="K4322">
        <v>25000</v>
      </c>
      <c r="L4322">
        <v>18000</v>
      </c>
      <c r="M4322" t="s">
        <v>18</v>
      </c>
    </row>
    <row r="4323" spans="1:13" x14ac:dyDescent="0.4">
      <c r="A4323">
        <v>104322</v>
      </c>
      <c r="B4323" s="1">
        <v>45948.310416666667</v>
      </c>
      <c r="C4323" t="s">
        <v>50</v>
      </c>
      <c r="D4323" t="s">
        <v>28</v>
      </c>
      <c r="E4323" t="s">
        <v>31</v>
      </c>
      <c r="F4323" t="s">
        <v>25</v>
      </c>
      <c r="G4323">
        <v>65</v>
      </c>
      <c r="H4323">
        <v>457</v>
      </c>
      <c r="I4323">
        <v>649.42999999999995</v>
      </c>
      <c r="J4323" t="s">
        <v>54</v>
      </c>
      <c r="K4323">
        <v>2500</v>
      </c>
      <c r="L4323">
        <v>1500</v>
      </c>
      <c r="M4323" t="s">
        <v>27</v>
      </c>
    </row>
    <row r="4324" spans="1:13" x14ac:dyDescent="0.4">
      <c r="A4324">
        <v>104323</v>
      </c>
      <c r="B4324" s="1">
        <v>45865.506944444445</v>
      </c>
      <c r="C4324" t="s">
        <v>42</v>
      </c>
      <c r="D4324" t="s">
        <v>35</v>
      </c>
      <c r="E4324" t="s">
        <v>29</v>
      </c>
      <c r="F4324" t="s">
        <v>32</v>
      </c>
      <c r="G4324">
        <v>86</v>
      </c>
      <c r="H4324">
        <v>1018</v>
      </c>
      <c r="I4324">
        <v>809.3</v>
      </c>
      <c r="J4324" t="s">
        <v>36</v>
      </c>
      <c r="K4324">
        <v>12000</v>
      </c>
      <c r="L4324">
        <v>8000</v>
      </c>
      <c r="M4324" t="s">
        <v>33</v>
      </c>
    </row>
    <row r="4325" spans="1:13" x14ac:dyDescent="0.4">
      <c r="A4325">
        <v>104324</v>
      </c>
      <c r="B4325" s="1">
        <v>45659.256944444445</v>
      </c>
      <c r="C4325" t="s">
        <v>50</v>
      </c>
      <c r="D4325" t="s">
        <v>28</v>
      </c>
      <c r="E4325" t="s">
        <v>31</v>
      </c>
      <c r="F4325" t="s">
        <v>25</v>
      </c>
      <c r="G4325">
        <v>5</v>
      </c>
      <c r="H4325">
        <v>616</v>
      </c>
      <c r="I4325">
        <v>463.4</v>
      </c>
      <c r="J4325" t="s">
        <v>30</v>
      </c>
      <c r="K4325">
        <v>450</v>
      </c>
      <c r="L4325">
        <v>200</v>
      </c>
      <c r="M4325" t="s">
        <v>27</v>
      </c>
    </row>
    <row r="4326" spans="1:13" x14ac:dyDescent="0.4">
      <c r="A4326">
        <v>104325</v>
      </c>
      <c r="B4326" s="1">
        <v>45781.859722222223</v>
      </c>
      <c r="C4326" t="s">
        <v>34</v>
      </c>
      <c r="D4326" t="s">
        <v>40</v>
      </c>
      <c r="E4326" t="s">
        <v>15</v>
      </c>
      <c r="F4326" t="s">
        <v>20</v>
      </c>
      <c r="G4326">
        <v>26</v>
      </c>
      <c r="H4326">
        <v>418</v>
      </c>
      <c r="I4326">
        <v>200.27</v>
      </c>
      <c r="J4326" t="s">
        <v>41</v>
      </c>
      <c r="K4326">
        <v>5500</v>
      </c>
      <c r="L4326">
        <v>3500</v>
      </c>
      <c r="M4326" t="s">
        <v>22</v>
      </c>
    </row>
    <row r="4327" spans="1:13" x14ac:dyDescent="0.4">
      <c r="A4327">
        <v>104326</v>
      </c>
      <c r="B4327" s="1">
        <v>45937.07916666667</v>
      </c>
      <c r="C4327" t="s">
        <v>42</v>
      </c>
      <c r="D4327" t="s">
        <v>40</v>
      </c>
      <c r="E4327" t="s">
        <v>29</v>
      </c>
      <c r="F4327" t="s">
        <v>20</v>
      </c>
      <c r="G4327">
        <v>67</v>
      </c>
      <c r="H4327">
        <v>396</v>
      </c>
      <c r="I4327">
        <v>2403</v>
      </c>
      <c r="J4327" t="s">
        <v>41</v>
      </c>
      <c r="K4327">
        <v>5500</v>
      </c>
      <c r="L4327">
        <v>3500</v>
      </c>
      <c r="M4327" t="s">
        <v>22</v>
      </c>
    </row>
    <row r="4328" spans="1:13" x14ac:dyDescent="0.4">
      <c r="A4328">
        <v>104327</v>
      </c>
      <c r="B4328" s="1">
        <v>45731.75277777778</v>
      </c>
      <c r="C4328" t="s">
        <v>39</v>
      </c>
      <c r="D4328" t="s">
        <v>40</v>
      </c>
      <c r="E4328" t="s">
        <v>15</v>
      </c>
      <c r="F4328" t="s">
        <v>37</v>
      </c>
      <c r="G4328">
        <v>24</v>
      </c>
      <c r="H4328">
        <v>630</v>
      </c>
      <c r="I4328">
        <v>1204.97</v>
      </c>
      <c r="J4328" t="s">
        <v>41</v>
      </c>
      <c r="K4328">
        <v>5500</v>
      </c>
      <c r="L4328">
        <v>3500</v>
      </c>
      <c r="M4328" t="s">
        <v>38</v>
      </c>
    </row>
    <row r="4329" spans="1:13" x14ac:dyDescent="0.4">
      <c r="A4329">
        <v>104328</v>
      </c>
      <c r="B4329" s="1">
        <v>45823.862500000003</v>
      </c>
      <c r="C4329" t="s">
        <v>13</v>
      </c>
      <c r="D4329" t="s">
        <v>24</v>
      </c>
      <c r="E4329" t="s">
        <v>29</v>
      </c>
      <c r="F4329" t="s">
        <v>37</v>
      </c>
      <c r="G4329">
        <v>47</v>
      </c>
      <c r="H4329">
        <v>991</v>
      </c>
      <c r="I4329">
        <v>198.63</v>
      </c>
      <c r="J4329" t="s">
        <v>60</v>
      </c>
      <c r="K4329">
        <v>25000</v>
      </c>
      <c r="L4329">
        <v>18000</v>
      </c>
      <c r="M4329" t="s">
        <v>38</v>
      </c>
    </row>
    <row r="4330" spans="1:13" x14ac:dyDescent="0.4">
      <c r="A4330">
        <v>104329</v>
      </c>
      <c r="B4330" s="1">
        <v>45679.974305555559</v>
      </c>
      <c r="C4330" t="s">
        <v>42</v>
      </c>
      <c r="D4330" t="s">
        <v>43</v>
      </c>
      <c r="E4330" t="s">
        <v>29</v>
      </c>
      <c r="F4330" t="s">
        <v>37</v>
      </c>
      <c r="G4330">
        <v>16</v>
      </c>
      <c r="H4330">
        <v>1119</v>
      </c>
      <c r="I4330">
        <v>2295.04</v>
      </c>
      <c r="J4330" t="s">
        <v>51</v>
      </c>
      <c r="K4330">
        <v>1800</v>
      </c>
      <c r="L4330">
        <v>900</v>
      </c>
      <c r="M4330" t="s">
        <v>38</v>
      </c>
    </row>
    <row r="4331" spans="1:13" x14ac:dyDescent="0.4">
      <c r="A4331">
        <v>104330</v>
      </c>
      <c r="B4331" s="1">
        <v>45811.029166666667</v>
      </c>
      <c r="C4331" t="s">
        <v>34</v>
      </c>
      <c r="D4331" t="s">
        <v>43</v>
      </c>
      <c r="E4331" t="s">
        <v>29</v>
      </c>
      <c r="F4331" t="s">
        <v>32</v>
      </c>
      <c r="G4331">
        <v>65</v>
      </c>
      <c r="H4331">
        <v>887</v>
      </c>
      <c r="I4331">
        <v>669.06</v>
      </c>
      <c r="J4331" t="s">
        <v>44</v>
      </c>
      <c r="K4331">
        <v>4500</v>
      </c>
      <c r="L4331">
        <v>2500</v>
      </c>
      <c r="M4331" t="s">
        <v>33</v>
      </c>
    </row>
    <row r="4332" spans="1:13" x14ac:dyDescent="0.4">
      <c r="A4332">
        <v>104331</v>
      </c>
      <c r="B4332" s="1">
        <v>45952.443749999999</v>
      </c>
      <c r="C4332" t="s">
        <v>42</v>
      </c>
      <c r="D4332" t="s">
        <v>43</v>
      </c>
      <c r="E4332" t="s">
        <v>15</v>
      </c>
      <c r="F4332" t="s">
        <v>32</v>
      </c>
      <c r="G4332">
        <v>8</v>
      </c>
      <c r="H4332">
        <v>742</v>
      </c>
      <c r="I4332">
        <v>1054.6199999999999</v>
      </c>
      <c r="J4332" t="s">
        <v>44</v>
      </c>
      <c r="K4332">
        <v>4500</v>
      </c>
      <c r="L4332">
        <v>2500</v>
      </c>
      <c r="M4332" t="s">
        <v>33</v>
      </c>
    </row>
    <row r="4333" spans="1:13" x14ac:dyDescent="0.4">
      <c r="A4333">
        <v>104332</v>
      </c>
      <c r="B4333" s="1">
        <v>45876.036111111112</v>
      </c>
      <c r="C4333" t="s">
        <v>23</v>
      </c>
      <c r="D4333" t="s">
        <v>14</v>
      </c>
      <c r="E4333" t="s">
        <v>29</v>
      </c>
      <c r="F4333" t="s">
        <v>37</v>
      </c>
      <c r="G4333">
        <v>22</v>
      </c>
      <c r="H4333">
        <v>847</v>
      </c>
      <c r="I4333">
        <v>412.49</v>
      </c>
      <c r="J4333" t="s">
        <v>17</v>
      </c>
      <c r="K4333">
        <v>3200</v>
      </c>
      <c r="L4333">
        <v>2000</v>
      </c>
      <c r="M4333" t="s">
        <v>38</v>
      </c>
    </row>
    <row r="4334" spans="1:13" x14ac:dyDescent="0.4">
      <c r="A4334">
        <v>104333</v>
      </c>
      <c r="B4334" s="1">
        <v>45814.936111111114</v>
      </c>
      <c r="C4334" t="s">
        <v>50</v>
      </c>
      <c r="D4334" t="s">
        <v>14</v>
      </c>
      <c r="E4334" t="s">
        <v>29</v>
      </c>
      <c r="F4334" t="s">
        <v>16</v>
      </c>
      <c r="G4334">
        <v>95</v>
      </c>
      <c r="H4334">
        <v>694</v>
      </c>
      <c r="I4334">
        <v>617.22</v>
      </c>
      <c r="J4334" t="s">
        <v>21</v>
      </c>
      <c r="K4334">
        <v>6500</v>
      </c>
      <c r="L4334">
        <v>4200</v>
      </c>
      <c r="M4334" t="s">
        <v>18</v>
      </c>
    </row>
    <row r="4335" spans="1:13" x14ac:dyDescent="0.4">
      <c r="A4335">
        <v>104334</v>
      </c>
      <c r="B4335" s="1">
        <v>45887.699305555558</v>
      </c>
      <c r="C4335" t="s">
        <v>50</v>
      </c>
      <c r="D4335" t="s">
        <v>14</v>
      </c>
      <c r="E4335" t="s">
        <v>15</v>
      </c>
      <c r="F4335" t="s">
        <v>37</v>
      </c>
      <c r="G4335">
        <v>67</v>
      </c>
      <c r="H4335">
        <v>902</v>
      </c>
      <c r="I4335">
        <v>1101.3599999999999</v>
      </c>
      <c r="J4335" t="s">
        <v>17</v>
      </c>
      <c r="K4335">
        <v>3200</v>
      </c>
      <c r="L4335">
        <v>2000</v>
      </c>
      <c r="M4335" t="s">
        <v>38</v>
      </c>
    </row>
    <row r="4336" spans="1:13" x14ac:dyDescent="0.4">
      <c r="A4336">
        <v>104335</v>
      </c>
      <c r="B4336" s="1">
        <v>45677.768055555556</v>
      </c>
      <c r="C4336" t="s">
        <v>42</v>
      </c>
      <c r="D4336" t="s">
        <v>35</v>
      </c>
      <c r="E4336" t="s">
        <v>15</v>
      </c>
      <c r="F4336" t="s">
        <v>20</v>
      </c>
      <c r="G4336">
        <v>96</v>
      </c>
      <c r="H4336">
        <v>1177</v>
      </c>
      <c r="I4336">
        <v>1132.6099999999999</v>
      </c>
      <c r="J4336" t="s">
        <v>36</v>
      </c>
      <c r="K4336">
        <v>12000</v>
      </c>
      <c r="L4336">
        <v>8000</v>
      </c>
      <c r="M4336" t="s">
        <v>22</v>
      </c>
    </row>
    <row r="4337" spans="1:13" x14ac:dyDescent="0.4">
      <c r="A4337">
        <v>104336</v>
      </c>
      <c r="B4337" s="1">
        <v>45698.323611111111</v>
      </c>
      <c r="C4337" t="s">
        <v>13</v>
      </c>
      <c r="D4337" t="s">
        <v>43</v>
      </c>
      <c r="E4337" t="s">
        <v>31</v>
      </c>
      <c r="F4337" t="s">
        <v>16</v>
      </c>
      <c r="G4337">
        <v>61</v>
      </c>
      <c r="H4337">
        <v>653</v>
      </c>
      <c r="I4337">
        <v>685.49</v>
      </c>
      <c r="J4337" t="s">
        <v>51</v>
      </c>
      <c r="K4337">
        <v>1800</v>
      </c>
      <c r="L4337">
        <v>900</v>
      </c>
      <c r="M4337" t="s">
        <v>18</v>
      </c>
    </row>
    <row r="4338" spans="1:13" x14ac:dyDescent="0.4">
      <c r="A4338">
        <v>104337</v>
      </c>
      <c r="B4338" s="1">
        <v>45805.351388888892</v>
      </c>
      <c r="C4338" t="s">
        <v>39</v>
      </c>
      <c r="D4338" t="s">
        <v>14</v>
      </c>
      <c r="E4338" t="s">
        <v>15</v>
      </c>
      <c r="F4338" t="s">
        <v>37</v>
      </c>
      <c r="G4338">
        <v>64</v>
      </c>
      <c r="H4338">
        <v>1126</v>
      </c>
      <c r="I4338">
        <v>182.73</v>
      </c>
      <c r="J4338" t="s">
        <v>21</v>
      </c>
      <c r="K4338">
        <v>6500</v>
      </c>
      <c r="L4338">
        <v>4200</v>
      </c>
      <c r="M4338" t="s">
        <v>38</v>
      </c>
    </row>
    <row r="4339" spans="1:13" x14ac:dyDescent="0.4">
      <c r="A4339">
        <v>104338</v>
      </c>
      <c r="B4339" s="1">
        <v>45765.87222222222</v>
      </c>
      <c r="C4339" t="s">
        <v>39</v>
      </c>
      <c r="D4339" t="s">
        <v>14</v>
      </c>
      <c r="E4339" t="s">
        <v>31</v>
      </c>
      <c r="F4339" t="s">
        <v>32</v>
      </c>
      <c r="G4339">
        <v>70</v>
      </c>
      <c r="H4339">
        <v>1060</v>
      </c>
      <c r="I4339">
        <v>757.71</v>
      </c>
      <c r="J4339" t="s">
        <v>21</v>
      </c>
      <c r="K4339">
        <v>6500</v>
      </c>
      <c r="L4339">
        <v>4200</v>
      </c>
      <c r="M4339" t="s">
        <v>33</v>
      </c>
    </row>
    <row r="4340" spans="1:13" x14ac:dyDescent="0.4">
      <c r="A4340">
        <v>104339</v>
      </c>
      <c r="B4340" s="1">
        <v>45741.616666666669</v>
      </c>
      <c r="C4340" t="s">
        <v>34</v>
      </c>
      <c r="D4340" t="s">
        <v>14</v>
      </c>
      <c r="E4340" t="s">
        <v>15</v>
      </c>
      <c r="F4340" t="s">
        <v>25</v>
      </c>
      <c r="G4340">
        <v>67</v>
      </c>
      <c r="H4340">
        <v>486</v>
      </c>
      <c r="I4340">
        <v>870.27</v>
      </c>
      <c r="J4340" t="s">
        <v>17</v>
      </c>
      <c r="K4340">
        <v>3200</v>
      </c>
      <c r="L4340">
        <v>2000</v>
      </c>
      <c r="M4340" t="s">
        <v>27</v>
      </c>
    </row>
    <row r="4341" spans="1:13" x14ac:dyDescent="0.4">
      <c r="A4341">
        <v>104340</v>
      </c>
      <c r="B4341" s="1">
        <v>45979.913194444445</v>
      </c>
      <c r="C4341" t="s">
        <v>48</v>
      </c>
      <c r="D4341" t="s">
        <v>43</v>
      </c>
      <c r="E4341" t="s">
        <v>15</v>
      </c>
      <c r="F4341" t="s">
        <v>37</v>
      </c>
      <c r="G4341">
        <v>68</v>
      </c>
      <c r="H4341">
        <v>505</v>
      </c>
      <c r="I4341">
        <v>1002.56</v>
      </c>
      <c r="J4341" t="s">
        <v>61</v>
      </c>
      <c r="K4341">
        <v>2800</v>
      </c>
      <c r="L4341">
        <v>1500</v>
      </c>
      <c r="M4341" t="s">
        <v>38</v>
      </c>
    </row>
    <row r="4342" spans="1:13" x14ac:dyDescent="0.4">
      <c r="A4342">
        <v>104341</v>
      </c>
      <c r="B4342" s="1">
        <v>45966.295138888891</v>
      </c>
      <c r="C4342" t="s">
        <v>13</v>
      </c>
      <c r="D4342" t="s">
        <v>28</v>
      </c>
      <c r="E4342" t="s">
        <v>29</v>
      </c>
      <c r="F4342" t="s">
        <v>32</v>
      </c>
      <c r="G4342">
        <v>18</v>
      </c>
      <c r="H4342">
        <v>667</v>
      </c>
      <c r="I4342">
        <v>537.87</v>
      </c>
      <c r="J4342" t="s">
        <v>30</v>
      </c>
      <c r="K4342">
        <v>450</v>
      </c>
      <c r="L4342">
        <v>200</v>
      </c>
      <c r="M4342" t="s">
        <v>33</v>
      </c>
    </row>
    <row r="4343" spans="1:13" x14ac:dyDescent="0.4">
      <c r="A4343">
        <v>104342</v>
      </c>
      <c r="B4343" s="1">
        <v>45947.091666666667</v>
      </c>
      <c r="C4343" t="s">
        <v>19</v>
      </c>
      <c r="D4343" t="s">
        <v>40</v>
      </c>
      <c r="E4343" t="s">
        <v>15</v>
      </c>
      <c r="F4343" t="s">
        <v>16</v>
      </c>
      <c r="G4343">
        <v>29</v>
      </c>
      <c r="H4343">
        <v>506</v>
      </c>
      <c r="I4343">
        <v>2213.06</v>
      </c>
      <c r="J4343" t="s">
        <v>41</v>
      </c>
      <c r="K4343">
        <v>5500</v>
      </c>
      <c r="L4343">
        <v>3500</v>
      </c>
      <c r="M4343" t="s">
        <v>18</v>
      </c>
    </row>
    <row r="4344" spans="1:13" x14ac:dyDescent="0.4">
      <c r="A4344">
        <v>104343</v>
      </c>
      <c r="B4344" s="1">
        <v>45980.7</v>
      </c>
      <c r="C4344" t="s">
        <v>42</v>
      </c>
      <c r="D4344" t="s">
        <v>40</v>
      </c>
      <c r="E4344" t="s">
        <v>29</v>
      </c>
      <c r="F4344" t="s">
        <v>25</v>
      </c>
      <c r="G4344">
        <v>93</v>
      </c>
      <c r="H4344">
        <v>401</v>
      </c>
      <c r="I4344">
        <v>374.6</v>
      </c>
      <c r="J4344" t="s">
        <v>52</v>
      </c>
      <c r="K4344">
        <v>1500</v>
      </c>
      <c r="L4344">
        <v>800</v>
      </c>
      <c r="M4344" t="s">
        <v>27</v>
      </c>
    </row>
    <row r="4345" spans="1:13" x14ac:dyDescent="0.4">
      <c r="A4345">
        <v>104344</v>
      </c>
      <c r="B4345" s="1">
        <v>45791.731944444444</v>
      </c>
      <c r="C4345" t="s">
        <v>45</v>
      </c>
      <c r="D4345" t="s">
        <v>40</v>
      </c>
      <c r="E4345" t="s">
        <v>29</v>
      </c>
      <c r="F4345" t="s">
        <v>37</v>
      </c>
      <c r="G4345">
        <v>85</v>
      </c>
      <c r="H4345">
        <v>1068</v>
      </c>
      <c r="I4345">
        <v>877.84</v>
      </c>
      <c r="J4345" t="s">
        <v>52</v>
      </c>
      <c r="K4345">
        <v>1500</v>
      </c>
      <c r="L4345">
        <v>800</v>
      </c>
      <c r="M4345" t="s">
        <v>38</v>
      </c>
    </row>
    <row r="4346" spans="1:13" x14ac:dyDescent="0.4">
      <c r="A4346">
        <v>104345</v>
      </c>
      <c r="B4346" s="1">
        <v>45864.424305555556</v>
      </c>
      <c r="C4346" t="s">
        <v>50</v>
      </c>
      <c r="D4346" t="s">
        <v>28</v>
      </c>
      <c r="E4346" t="s">
        <v>29</v>
      </c>
      <c r="F4346" t="s">
        <v>16</v>
      </c>
      <c r="G4346">
        <v>16</v>
      </c>
      <c r="H4346">
        <v>366</v>
      </c>
      <c r="I4346">
        <v>1065.92</v>
      </c>
      <c r="J4346" t="s">
        <v>30</v>
      </c>
      <c r="K4346">
        <v>450</v>
      </c>
      <c r="L4346">
        <v>200</v>
      </c>
      <c r="M4346" t="s">
        <v>18</v>
      </c>
    </row>
    <row r="4347" spans="1:13" x14ac:dyDescent="0.4">
      <c r="A4347">
        <v>104346</v>
      </c>
      <c r="B4347" s="1">
        <v>45940.441666666666</v>
      </c>
      <c r="C4347" t="s">
        <v>19</v>
      </c>
      <c r="D4347" t="s">
        <v>43</v>
      </c>
      <c r="E4347" t="s">
        <v>15</v>
      </c>
      <c r="F4347" t="s">
        <v>25</v>
      </c>
      <c r="G4347">
        <v>84</v>
      </c>
      <c r="H4347">
        <v>886</v>
      </c>
      <c r="I4347">
        <v>460.84</v>
      </c>
      <c r="J4347" t="s">
        <v>44</v>
      </c>
      <c r="K4347">
        <v>4500</v>
      </c>
      <c r="L4347">
        <v>2500</v>
      </c>
      <c r="M4347" t="s">
        <v>27</v>
      </c>
    </row>
    <row r="4348" spans="1:13" x14ac:dyDescent="0.4">
      <c r="A4348">
        <v>104347</v>
      </c>
      <c r="B4348" s="1">
        <v>45923.066666666666</v>
      </c>
      <c r="C4348" t="s">
        <v>13</v>
      </c>
      <c r="D4348" t="s">
        <v>35</v>
      </c>
      <c r="E4348" t="s">
        <v>29</v>
      </c>
      <c r="F4348" t="s">
        <v>37</v>
      </c>
      <c r="G4348">
        <v>90</v>
      </c>
      <c r="H4348">
        <v>675</v>
      </c>
      <c r="I4348">
        <v>303.93</v>
      </c>
      <c r="J4348" t="s">
        <v>49</v>
      </c>
      <c r="K4348">
        <v>8500</v>
      </c>
      <c r="L4348">
        <v>5500</v>
      </c>
      <c r="M4348" t="s">
        <v>38</v>
      </c>
    </row>
    <row r="4349" spans="1:13" x14ac:dyDescent="0.4">
      <c r="A4349">
        <v>104348</v>
      </c>
      <c r="B4349" s="1">
        <v>45730.984027777777</v>
      </c>
      <c r="C4349" t="s">
        <v>13</v>
      </c>
      <c r="D4349" t="s">
        <v>43</v>
      </c>
      <c r="E4349" t="s">
        <v>31</v>
      </c>
      <c r="F4349" t="s">
        <v>16</v>
      </c>
      <c r="G4349">
        <v>71</v>
      </c>
      <c r="H4349">
        <v>1029</v>
      </c>
      <c r="I4349">
        <v>2804.48</v>
      </c>
      <c r="J4349" t="s">
        <v>61</v>
      </c>
      <c r="K4349">
        <v>2800</v>
      </c>
      <c r="L4349">
        <v>1500</v>
      </c>
      <c r="M4349" t="s">
        <v>18</v>
      </c>
    </row>
    <row r="4350" spans="1:13" x14ac:dyDescent="0.4">
      <c r="A4350">
        <v>104349</v>
      </c>
      <c r="B4350" s="1">
        <v>46009.65</v>
      </c>
      <c r="C4350" t="s">
        <v>39</v>
      </c>
      <c r="D4350" t="s">
        <v>46</v>
      </c>
      <c r="E4350" t="s">
        <v>29</v>
      </c>
      <c r="F4350" t="s">
        <v>20</v>
      </c>
      <c r="G4350">
        <v>94</v>
      </c>
      <c r="H4350">
        <v>517</v>
      </c>
      <c r="I4350">
        <v>960.6</v>
      </c>
      <c r="J4350" t="s">
        <v>53</v>
      </c>
      <c r="K4350">
        <v>15000</v>
      </c>
      <c r="L4350">
        <v>9500</v>
      </c>
      <c r="M4350" t="s">
        <v>22</v>
      </c>
    </row>
    <row r="4351" spans="1:13" x14ac:dyDescent="0.4">
      <c r="A4351">
        <v>104350</v>
      </c>
      <c r="B4351" s="1">
        <v>45705.111111111109</v>
      </c>
      <c r="C4351" t="s">
        <v>45</v>
      </c>
      <c r="D4351" t="s">
        <v>14</v>
      </c>
      <c r="E4351" t="s">
        <v>15</v>
      </c>
      <c r="F4351" t="s">
        <v>25</v>
      </c>
      <c r="G4351">
        <v>85</v>
      </c>
      <c r="H4351">
        <v>1097</v>
      </c>
      <c r="I4351">
        <v>547.41</v>
      </c>
      <c r="J4351" t="s">
        <v>21</v>
      </c>
      <c r="K4351">
        <v>6500</v>
      </c>
      <c r="L4351">
        <v>4200</v>
      </c>
      <c r="M4351" t="s">
        <v>27</v>
      </c>
    </row>
    <row r="4352" spans="1:13" x14ac:dyDescent="0.4">
      <c r="A4352">
        <v>104351</v>
      </c>
      <c r="B4352" s="1">
        <v>45983.518055555556</v>
      </c>
      <c r="C4352" t="s">
        <v>23</v>
      </c>
      <c r="D4352" t="s">
        <v>35</v>
      </c>
      <c r="E4352" t="s">
        <v>15</v>
      </c>
      <c r="F4352" t="s">
        <v>16</v>
      </c>
      <c r="G4352">
        <v>60</v>
      </c>
      <c r="H4352">
        <v>681</v>
      </c>
      <c r="I4352">
        <v>550.89</v>
      </c>
      <c r="J4352" t="s">
        <v>49</v>
      </c>
      <c r="K4352">
        <v>8500</v>
      </c>
      <c r="L4352">
        <v>5500</v>
      </c>
      <c r="M4352" t="s">
        <v>18</v>
      </c>
    </row>
    <row r="4353" spans="1:13" x14ac:dyDescent="0.4">
      <c r="A4353">
        <v>104352</v>
      </c>
      <c r="B4353" s="1">
        <v>45890.529166666667</v>
      </c>
      <c r="C4353" t="s">
        <v>19</v>
      </c>
      <c r="D4353" t="s">
        <v>24</v>
      </c>
      <c r="E4353" t="s">
        <v>29</v>
      </c>
      <c r="F4353" t="s">
        <v>25</v>
      </c>
      <c r="G4353">
        <v>72</v>
      </c>
      <c r="H4353">
        <v>385</v>
      </c>
      <c r="I4353">
        <v>1199.46</v>
      </c>
      <c r="J4353" t="s">
        <v>59</v>
      </c>
      <c r="K4353">
        <v>3500</v>
      </c>
      <c r="L4353">
        <v>2200</v>
      </c>
      <c r="M4353" t="s">
        <v>27</v>
      </c>
    </row>
    <row r="4354" spans="1:13" x14ac:dyDescent="0.4">
      <c r="A4354">
        <v>104353</v>
      </c>
      <c r="B4354" s="1">
        <v>45757.806250000001</v>
      </c>
      <c r="C4354" t="s">
        <v>34</v>
      </c>
      <c r="D4354" t="s">
        <v>28</v>
      </c>
      <c r="E4354" t="s">
        <v>31</v>
      </c>
      <c r="F4354" t="s">
        <v>20</v>
      </c>
      <c r="G4354">
        <v>72</v>
      </c>
      <c r="H4354">
        <v>421</v>
      </c>
      <c r="I4354">
        <v>955.58</v>
      </c>
      <c r="J4354" t="s">
        <v>30</v>
      </c>
      <c r="K4354">
        <v>450</v>
      </c>
      <c r="L4354">
        <v>200</v>
      </c>
      <c r="M4354" t="s">
        <v>22</v>
      </c>
    </row>
    <row r="4355" spans="1:13" x14ac:dyDescent="0.4">
      <c r="A4355">
        <v>104354</v>
      </c>
      <c r="B4355" s="1">
        <v>45716.976388888892</v>
      </c>
      <c r="C4355" t="s">
        <v>13</v>
      </c>
      <c r="D4355" t="s">
        <v>55</v>
      </c>
      <c r="E4355" t="s">
        <v>15</v>
      </c>
      <c r="F4355" t="s">
        <v>25</v>
      </c>
      <c r="G4355">
        <v>99</v>
      </c>
      <c r="H4355">
        <v>468</v>
      </c>
      <c r="I4355">
        <v>484.18</v>
      </c>
      <c r="J4355" t="s">
        <v>56</v>
      </c>
      <c r="K4355">
        <v>850</v>
      </c>
      <c r="L4355">
        <v>550</v>
      </c>
      <c r="M4355" t="s">
        <v>27</v>
      </c>
    </row>
    <row r="4356" spans="1:13" x14ac:dyDescent="0.4">
      <c r="A4356">
        <v>104355</v>
      </c>
      <c r="B4356" s="1">
        <v>45915.805555555555</v>
      </c>
      <c r="C4356" t="s">
        <v>34</v>
      </c>
      <c r="D4356" t="s">
        <v>24</v>
      </c>
      <c r="E4356" t="s">
        <v>29</v>
      </c>
      <c r="F4356" t="s">
        <v>16</v>
      </c>
      <c r="G4356">
        <v>1</v>
      </c>
      <c r="H4356">
        <v>736</v>
      </c>
      <c r="I4356">
        <v>544.94000000000005</v>
      </c>
      <c r="J4356" t="s">
        <v>60</v>
      </c>
      <c r="K4356">
        <v>25000</v>
      </c>
      <c r="L4356">
        <v>18000</v>
      </c>
      <c r="M4356" t="s">
        <v>18</v>
      </c>
    </row>
    <row r="4357" spans="1:13" x14ac:dyDescent="0.4">
      <c r="A4357">
        <v>104356</v>
      </c>
      <c r="B4357" s="1">
        <v>45722.788888888892</v>
      </c>
      <c r="C4357" t="s">
        <v>13</v>
      </c>
      <c r="D4357" t="s">
        <v>35</v>
      </c>
      <c r="E4357" t="s">
        <v>15</v>
      </c>
      <c r="F4357" t="s">
        <v>37</v>
      </c>
      <c r="G4357">
        <v>49</v>
      </c>
      <c r="H4357">
        <v>942</v>
      </c>
      <c r="I4357">
        <v>822.38</v>
      </c>
      <c r="J4357" t="s">
        <v>36</v>
      </c>
      <c r="K4357">
        <v>12000</v>
      </c>
      <c r="L4357">
        <v>8000</v>
      </c>
      <c r="M4357" t="s">
        <v>38</v>
      </c>
    </row>
    <row r="4358" spans="1:13" x14ac:dyDescent="0.4">
      <c r="A4358">
        <v>104357</v>
      </c>
      <c r="B4358" s="1">
        <v>45740.675694444442</v>
      </c>
      <c r="C4358" t="s">
        <v>48</v>
      </c>
      <c r="D4358" t="s">
        <v>14</v>
      </c>
      <c r="E4358" t="s">
        <v>29</v>
      </c>
      <c r="F4358" t="s">
        <v>16</v>
      </c>
      <c r="G4358">
        <v>72</v>
      </c>
      <c r="H4358">
        <v>344</v>
      </c>
      <c r="I4358">
        <v>2488.4299999999998</v>
      </c>
      <c r="J4358" t="s">
        <v>17</v>
      </c>
      <c r="K4358">
        <v>3200</v>
      </c>
      <c r="L4358">
        <v>2000</v>
      </c>
      <c r="M4358" t="s">
        <v>18</v>
      </c>
    </row>
    <row r="4359" spans="1:13" x14ac:dyDescent="0.4">
      <c r="A4359">
        <v>104358</v>
      </c>
      <c r="B4359" s="1">
        <v>45811.82708333333</v>
      </c>
      <c r="C4359" t="s">
        <v>19</v>
      </c>
      <c r="D4359" t="s">
        <v>35</v>
      </c>
      <c r="E4359" t="s">
        <v>29</v>
      </c>
      <c r="F4359" t="s">
        <v>37</v>
      </c>
      <c r="G4359">
        <v>82</v>
      </c>
      <c r="H4359">
        <v>1093</v>
      </c>
      <c r="I4359">
        <v>564.72</v>
      </c>
      <c r="J4359" t="s">
        <v>49</v>
      </c>
      <c r="K4359">
        <v>8500</v>
      </c>
      <c r="L4359">
        <v>5500</v>
      </c>
      <c r="M4359" t="s">
        <v>38</v>
      </c>
    </row>
    <row r="4360" spans="1:13" x14ac:dyDescent="0.4">
      <c r="A4360">
        <v>104359</v>
      </c>
      <c r="B4360" s="1">
        <v>45923.726388888892</v>
      </c>
      <c r="C4360" t="s">
        <v>48</v>
      </c>
      <c r="D4360" t="s">
        <v>14</v>
      </c>
      <c r="E4360" t="s">
        <v>29</v>
      </c>
      <c r="F4360" t="s">
        <v>16</v>
      </c>
      <c r="G4360">
        <v>6</v>
      </c>
      <c r="H4360">
        <v>800</v>
      </c>
      <c r="I4360">
        <v>473.57</v>
      </c>
      <c r="J4360" t="s">
        <v>17</v>
      </c>
      <c r="K4360">
        <v>3200</v>
      </c>
      <c r="L4360">
        <v>2000</v>
      </c>
      <c r="M4360" t="s">
        <v>18</v>
      </c>
    </row>
    <row r="4361" spans="1:13" x14ac:dyDescent="0.4">
      <c r="A4361">
        <v>104360</v>
      </c>
      <c r="B4361" s="1">
        <v>45966.580555555556</v>
      </c>
      <c r="C4361" t="s">
        <v>39</v>
      </c>
      <c r="D4361" t="s">
        <v>46</v>
      </c>
      <c r="E4361" t="s">
        <v>15</v>
      </c>
      <c r="F4361" t="s">
        <v>32</v>
      </c>
      <c r="G4361">
        <v>70</v>
      </c>
      <c r="H4361">
        <v>395</v>
      </c>
      <c r="I4361">
        <v>946.42</v>
      </c>
      <c r="J4361" t="s">
        <v>47</v>
      </c>
      <c r="K4361">
        <v>4500</v>
      </c>
      <c r="L4361">
        <v>2800</v>
      </c>
      <c r="M4361" t="s">
        <v>33</v>
      </c>
    </row>
    <row r="4362" spans="1:13" x14ac:dyDescent="0.4">
      <c r="A4362">
        <v>104361</v>
      </c>
      <c r="B4362" s="1">
        <v>45736.056944444441</v>
      </c>
      <c r="C4362" t="s">
        <v>39</v>
      </c>
      <c r="D4362" t="s">
        <v>55</v>
      </c>
      <c r="E4362" t="s">
        <v>15</v>
      </c>
      <c r="F4362" t="s">
        <v>25</v>
      </c>
      <c r="G4362">
        <v>11</v>
      </c>
      <c r="H4362">
        <v>477</v>
      </c>
      <c r="I4362">
        <v>362.32</v>
      </c>
      <c r="J4362" t="s">
        <v>58</v>
      </c>
      <c r="K4362">
        <v>1200</v>
      </c>
      <c r="L4362">
        <v>800</v>
      </c>
      <c r="M4362" t="s">
        <v>27</v>
      </c>
    </row>
    <row r="4363" spans="1:13" x14ac:dyDescent="0.4">
      <c r="A4363">
        <v>104362</v>
      </c>
      <c r="B4363" s="1">
        <v>45972.663194444445</v>
      </c>
      <c r="C4363" t="s">
        <v>45</v>
      </c>
      <c r="D4363" t="s">
        <v>46</v>
      </c>
      <c r="E4363" t="s">
        <v>31</v>
      </c>
      <c r="F4363" t="s">
        <v>25</v>
      </c>
      <c r="G4363">
        <v>43</v>
      </c>
      <c r="H4363">
        <v>683</v>
      </c>
      <c r="I4363">
        <v>2036.36</v>
      </c>
      <c r="J4363" t="s">
        <v>47</v>
      </c>
      <c r="K4363">
        <v>4500</v>
      </c>
      <c r="L4363">
        <v>2800</v>
      </c>
      <c r="M4363" t="s">
        <v>27</v>
      </c>
    </row>
    <row r="4364" spans="1:13" x14ac:dyDescent="0.4">
      <c r="A4364">
        <v>104363</v>
      </c>
      <c r="B4364" s="1">
        <v>45807.298611111109</v>
      </c>
      <c r="C4364" t="s">
        <v>13</v>
      </c>
      <c r="D4364" t="s">
        <v>35</v>
      </c>
      <c r="E4364" t="s">
        <v>29</v>
      </c>
      <c r="F4364" t="s">
        <v>16</v>
      </c>
      <c r="G4364">
        <v>36</v>
      </c>
      <c r="H4364">
        <v>382</v>
      </c>
      <c r="I4364">
        <v>483.35</v>
      </c>
      <c r="J4364" t="s">
        <v>36</v>
      </c>
      <c r="K4364">
        <v>12000</v>
      </c>
      <c r="L4364">
        <v>8000</v>
      </c>
      <c r="M4364" t="s">
        <v>18</v>
      </c>
    </row>
    <row r="4365" spans="1:13" x14ac:dyDescent="0.4">
      <c r="A4365">
        <v>104364</v>
      </c>
      <c r="B4365" s="1">
        <v>45705.402083333334</v>
      </c>
      <c r="C4365" t="s">
        <v>50</v>
      </c>
      <c r="D4365" t="s">
        <v>24</v>
      </c>
      <c r="E4365" t="s">
        <v>15</v>
      </c>
      <c r="F4365" t="s">
        <v>16</v>
      </c>
      <c r="G4365">
        <v>98</v>
      </c>
      <c r="H4365">
        <v>532</v>
      </c>
      <c r="I4365">
        <v>695.79</v>
      </c>
      <c r="J4365" t="s">
        <v>26</v>
      </c>
      <c r="K4365">
        <v>45000</v>
      </c>
      <c r="L4365">
        <v>32000</v>
      </c>
      <c r="M4365" t="s">
        <v>18</v>
      </c>
    </row>
    <row r="4366" spans="1:13" x14ac:dyDescent="0.4">
      <c r="A4366">
        <v>104365</v>
      </c>
      <c r="B4366" s="1">
        <v>45905.645138888889</v>
      </c>
      <c r="C4366" t="s">
        <v>42</v>
      </c>
      <c r="D4366" t="s">
        <v>35</v>
      </c>
      <c r="E4366" t="s">
        <v>15</v>
      </c>
      <c r="F4366" t="s">
        <v>32</v>
      </c>
      <c r="G4366">
        <v>89</v>
      </c>
      <c r="H4366">
        <v>328</v>
      </c>
      <c r="I4366">
        <v>2044.2</v>
      </c>
      <c r="J4366" t="s">
        <v>49</v>
      </c>
      <c r="K4366">
        <v>8500</v>
      </c>
      <c r="L4366">
        <v>5500</v>
      </c>
      <c r="M4366" t="s">
        <v>33</v>
      </c>
    </row>
    <row r="4367" spans="1:13" x14ac:dyDescent="0.4">
      <c r="A4367">
        <v>104366</v>
      </c>
      <c r="B4367" s="1">
        <v>45935.269444444442</v>
      </c>
      <c r="C4367" t="s">
        <v>19</v>
      </c>
      <c r="D4367" t="s">
        <v>46</v>
      </c>
      <c r="E4367" t="s">
        <v>15</v>
      </c>
      <c r="F4367" t="s">
        <v>20</v>
      </c>
      <c r="G4367">
        <v>21</v>
      </c>
      <c r="H4367">
        <v>518</v>
      </c>
      <c r="I4367">
        <v>774.26</v>
      </c>
      <c r="J4367" t="s">
        <v>53</v>
      </c>
      <c r="K4367">
        <v>15000</v>
      </c>
      <c r="L4367">
        <v>9500</v>
      </c>
      <c r="M4367" t="s">
        <v>22</v>
      </c>
    </row>
    <row r="4368" spans="1:13" x14ac:dyDescent="0.4">
      <c r="A4368">
        <v>104367</v>
      </c>
      <c r="B4368" s="1">
        <v>46013.219444444447</v>
      </c>
      <c r="C4368" t="s">
        <v>23</v>
      </c>
      <c r="D4368" t="s">
        <v>43</v>
      </c>
      <c r="E4368" t="s">
        <v>15</v>
      </c>
      <c r="F4368" t="s">
        <v>37</v>
      </c>
      <c r="G4368">
        <v>31</v>
      </c>
      <c r="H4368">
        <v>874</v>
      </c>
      <c r="I4368">
        <v>380.8</v>
      </c>
      <c r="J4368" t="s">
        <v>44</v>
      </c>
      <c r="K4368">
        <v>4500</v>
      </c>
      <c r="L4368">
        <v>2500</v>
      </c>
      <c r="M4368" t="s">
        <v>38</v>
      </c>
    </row>
    <row r="4369" spans="1:13" x14ac:dyDescent="0.4">
      <c r="A4369">
        <v>104368</v>
      </c>
      <c r="B4369" s="1">
        <v>45755.162499999999</v>
      </c>
      <c r="C4369" t="s">
        <v>45</v>
      </c>
      <c r="D4369" t="s">
        <v>43</v>
      </c>
      <c r="E4369" t="s">
        <v>15</v>
      </c>
      <c r="F4369" t="s">
        <v>25</v>
      </c>
      <c r="G4369">
        <v>27</v>
      </c>
      <c r="H4369">
        <v>501</v>
      </c>
      <c r="I4369">
        <v>793.28</v>
      </c>
      <c r="J4369" t="s">
        <v>61</v>
      </c>
      <c r="K4369">
        <v>2800</v>
      </c>
      <c r="L4369">
        <v>1500</v>
      </c>
      <c r="M4369" t="s">
        <v>27</v>
      </c>
    </row>
    <row r="4370" spans="1:13" x14ac:dyDescent="0.4">
      <c r="A4370">
        <v>104369</v>
      </c>
      <c r="B4370" s="1">
        <v>45682.088888888888</v>
      </c>
      <c r="C4370" t="s">
        <v>48</v>
      </c>
      <c r="D4370" t="s">
        <v>24</v>
      </c>
      <c r="E4370" t="s">
        <v>31</v>
      </c>
      <c r="F4370" t="s">
        <v>25</v>
      </c>
      <c r="G4370">
        <v>54</v>
      </c>
      <c r="H4370">
        <v>864</v>
      </c>
      <c r="I4370">
        <v>3003.19</v>
      </c>
      <c r="J4370" t="s">
        <v>26</v>
      </c>
      <c r="K4370">
        <v>45000</v>
      </c>
      <c r="L4370">
        <v>32000</v>
      </c>
      <c r="M4370" t="s">
        <v>27</v>
      </c>
    </row>
    <row r="4371" spans="1:13" x14ac:dyDescent="0.4">
      <c r="A4371">
        <v>104370</v>
      </c>
      <c r="B4371" s="1">
        <v>45941.443749999999</v>
      </c>
      <c r="C4371" t="s">
        <v>42</v>
      </c>
      <c r="D4371" t="s">
        <v>40</v>
      </c>
      <c r="E4371" t="s">
        <v>29</v>
      </c>
      <c r="F4371" t="s">
        <v>32</v>
      </c>
      <c r="G4371">
        <v>58</v>
      </c>
      <c r="H4371">
        <v>599</v>
      </c>
      <c r="I4371">
        <v>168.58</v>
      </c>
      <c r="J4371" t="s">
        <v>41</v>
      </c>
      <c r="K4371">
        <v>5500</v>
      </c>
      <c r="L4371">
        <v>3500</v>
      </c>
      <c r="M4371" t="s">
        <v>33</v>
      </c>
    </row>
    <row r="4372" spans="1:13" x14ac:dyDescent="0.4">
      <c r="A4372">
        <v>104371</v>
      </c>
      <c r="B4372" s="1">
        <v>45958.390972222223</v>
      </c>
      <c r="C4372" t="s">
        <v>45</v>
      </c>
      <c r="D4372" t="s">
        <v>14</v>
      </c>
      <c r="E4372" t="s">
        <v>29</v>
      </c>
      <c r="F4372" t="s">
        <v>32</v>
      </c>
      <c r="G4372">
        <v>29</v>
      </c>
      <c r="H4372">
        <v>830</v>
      </c>
      <c r="I4372">
        <v>730.12</v>
      </c>
      <c r="J4372" t="s">
        <v>17</v>
      </c>
      <c r="K4372">
        <v>3200</v>
      </c>
      <c r="L4372">
        <v>2000</v>
      </c>
      <c r="M4372" t="s">
        <v>33</v>
      </c>
    </row>
    <row r="4373" spans="1:13" x14ac:dyDescent="0.4">
      <c r="A4373">
        <v>104372</v>
      </c>
      <c r="B4373" s="1">
        <v>45725.575694444444</v>
      </c>
      <c r="C4373" t="s">
        <v>48</v>
      </c>
      <c r="D4373" t="s">
        <v>24</v>
      </c>
      <c r="E4373" t="s">
        <v>15</v>
      </c>
      <c r="F4373" t="s">
        <v>32</v>
      </c>
      <c r="G4373">
        <v>19</v>
      </c>
      <c r="H4373">
        <v>1088</v>
      </c>
      <c r="I4373">
        <v>444.76</v>
      </c>
      <c r="J4373" t="s">
        <v>26</v>
      </c>
      <c r="K4373">
        <v>45000</v>
      </c>
      <c r="L4373">
        <v>32000</v>
      </c>
      <c r="M4373" t="s">
        <v>33</v>
      </c>
    </row>
    <row r="4374" spans="1:13" x14ac:dyDescent="0.4">
      <c r="A4374">
        <v>104373</v>
      </c>
      <c r="B4374" s="1">
        <v>45664.18472222222</v>
      </c>
      <c r="C4374" t="s">
        <v>19</v>
      </c>
      <c r="D4374" t="s">
        <v>40</v>
      </c>
      <c r="E4374" t="s">
        <v>31</v>
      </c>
      <c r="F4374" t="s">
        <v>16</v>
      </c>
      <c r="G4374">
        <v>25</v>
      </c>
      <c r="H4374">
        <v>1051</v>
      </c>
      <c r="I4374">
        <v>297.68</v>
      </c>
      <c r="J4374" t="s">
        <v>52</v>
      </c>
      <c r="K4374">
        <v>1500</v>
      </c>
      <c r="L4374">
        <v>800</v>
      </c>
      <c r="M4374" t="s">
        <v>18</v>
      </c>
    </row>
    <row r="4375" spans="1:13" x14ac:dyDescent="0.4">
      <c r="A4375">
        <v>104374</v>
      </c>
      <c r="B4375" s="1">
        <v>45962.068749999999</v>
      </c>
      <c r="C4375" t="s">
        <v>19</v>
      </c>
      <c r="D4375" t="s">
        <v>28</v>
      </c>
      <c r="E4375" t="s">
        <v>15</v>
      </c>
      <c r="F4375" t="s">
        <v>20</v>
      </c>
      <c r="G4375">
        <v>99</v>
      </c>
      <c r="H4375">
        <v>554</v>
      </c>
      <c r="I4375">
        <v>1327.31</v>
      </c>
      <c r="J4375" t="s">
        <v>30</v>
      </c>
      <c r="K4375">
        <v>450</v>
      </c>
      <c r="L4375">
        <v>200</v>
      </c>
      <c r="M4375" t="s">
        <v>22</v>
      </c>
    </row>
    <row r="4376" spans="1:13" x14ac:dyDescent="0.4">
      <c r="A4376">
        <v>104375</v>
      </c>
      <c r="B4376" s="1">
        <v>45794.503472222219</v>
      </c>
      <c r="C4376" t="s">
        <v>48</v>
      </c>
      <c r="D4376" t="s">
        <v>46</v>
      </c>
      <c r="E4376" t="s">
        <v>15</v>
      </c>
      <c r="F4376" t="s">
        <v>37</v>
      </c>
      <c r="G4376">
        <v>25</v>
      </c>
      <c r="H4376">
        <v>889</v>
      </c>
      <c r="I4376">
        <v>684.34</v>
      </c>
      <c r="J4376" t="s">
        <v>53</v>
      </c>
      <c r="K4376">
        <v>15000</v>
      </c>
      <c r="L4376">
        <v>9500</v>
      </c>
      <c r="M4376" t="s">
        <v>38</v>
      </c>
    </row>
    <row r="4377" spans="1:13" x14ac:dyDescent="0.4">
      <c r="A4377">
        <v>104376</v>
      </c>
      <c r="B4377" s="1">
        <v>45821.713888888888</v>
      </c>
      <c r="C4377" t="s">
        <v>48</v>
      </c>
      <c r="D4377" t="s">
        <v>55</v>
      </c>
      <c r="E4377" t="s">
        <v>31</v>
      </c>
      <c r="F4377" t="s">
        <v>20</v>
      </c>
      <c r="G4377">
        <v>34</v>
      </c>
      <c r="H4377">
        <v>883</v>
      </c>
      <c r="I4377">
        <v>563.64</v>
      </c>
      <c r="J4377" t="s">
        <v>57</v>
      </c>
      <c r="K4377">
        <v>600</v>
      </c>
      <c r="L4377">
        <v>350</v>
      </c>
      <c r="M4377" t="s">
        <v>22</v>
      </c>
    </row>
    <row r="4378" spans="1:13" x14ac:dyDescent="0.4">
      <c r="A4378">
        <v>104377</v>
      </c>
      <c r="B4378" s="1">
        <v>45740.972222222219</v>
      </c>
      <c r="C4378" t="s">
        <v>23</v>
      </c>
      <c r="D4378" t="s">
        <v>24</v>
      </c>
      <c r="E4378" t="s">
        <v>31</v>
      </c>
      <c r="F4378" t="s">
        <v>16</v>
      </c>
      <c r="G4378">
        <v>88</v>
      </c>
      <c r="H4378">
        <v>402</v>
      </c>
      <c r="I4378">
        <v>1007.06</v>
      </c>
      <c r="J4378" t="s">
        <v>59</v>
      </c>
      <c r="K4378">
        <v>3500</v>
      </c>
      <c r="L4378">
        <v>2200</v>
      </c>
      <c r="M4378" t="s">
        <v>18</v>
      </c>
    </row>
    <row r="4379" spans="1:13" x14ac:dyDescent="0.4">
      <c r="A4379">
        <v>104378</v>
      </c>
      <c r="B4379" s="1">
        <v>45795.117361111108</v>
      </c>
      <c r="C4379" t="s">
        <v>48</v>
      </c>
      <c r="D4379" t="s">
        <v>43</v>
      </c>
      <c r="E4379" t="s">
        <v>15</v>
      </c>
      <c r="F4379" t="s">
        <v>16</v>
      </c>
      <c r="G4379">
        <v>1</v>
      </c>
      <c r="H4379">
        <v>892</v>
      </c>
      <c r="I4379">
        <v>433.05</v>
      </c>
      <c r="J4379" t="s">
        <v>51</v>
      </c>
      <c r="K4379">
        <v>1800</v>
      </c>
      <c r="L4379">
        <v>900</v>
      </c>
      <c r="M4379" t="s">
        <v>18</v>
      </c>
    </row>
    <row r="4380" spans="1:13" x14ac:dyDescent="0.4">
      <c r="A4380">
        <v>104379</v>
      </c>
      <c r="B4380" s="1">
        <v>45730.929166666669</v>
      </c>
      <c r="C4380" t="s">
        <v>50</v>
      </c>
      <c r="D4380" t="s">
        <v>14</v>
      </c>
      <c r="E4380" t="s">
        <v>15</v>
      </c>
      <c r="F4380" t="s">
        <v>16</v>
      </c>
      <c r="G4380">
        <v>74</v>
      </c>
      <c r="H4380">
        <v>878</v>
      </c>
      <c r="I4380">
        <v>392.43</v>
      </c>
      <c r="J4380" t="s">
        <v>17</v>
      </c>
      <c r="K4380">
        <v>3200</v>
      </c>
      <c r="L4380">
        <v>2000</v>
      </c>
      <c r="M4380" t="s">
        <v>18</v>
      </c>
    </row>
    <row r="4381" spans="1:13" x14ac:dyDescent="0.4">
      <c r="A4381">
        <v>104380</v>
      </c>
      <c r="B4381" s="1">
        <v>45894.419444444444</v>
      </c>
      <c r="C4381" t="s">
        <v>23</v>
      </c>
      <c r="D4381" t="s">
        <v>43</v>
      </c>
      <c r="E4381" t="s">
        <v>31</v>
      </c>
      <c r="F4381" t="s">
        <v>25</v>
      </c>
      <c r="G4381">
        <v>2</v>
      </c>
      <c r="H4381">
        <v>701</v>
      </c>
      <c r="I4381">
        <v>651.64</v>
      </c>
      <c r="J4381" t="s">
        <v>51</v>
      </c>
      <c r="K4381">
        <v>1800</v>
      </c>
      <c r="L4381">
        <v>900</v>
      </c>
      <c r="M4381" t="s">
        <v>27</v>
      </c>
    </row>
    <row r="4382" spans="1:13" x14ac:dyDescent="0.4">
      <c r="A4382">
        <v>104381</v>
      </c>
      <c r="B4382" s="1">
        <v>45703.236111111109</v>
      </c>
      <c r="C4382" t="s">
        <v>23</v>
      </c>
      <c r="D4382" t="s">
        <v>46</v>
      </c>
      <c r="E4382" t="s">
        <v>29</v>
      </c>
      <c r="F4382" t="s">
        <v>16</v>
      </c>
      <c r="G4382">
        <v>93</v>
      </c>
      <c r="H4382">
        <v>916</v>
      </c>
      <c r="I4382">
        <v>490.78</v>
      </c>
      <c r="J4382" t="s">
        <v>53</v>
      </c>
      <c r="K4382">
        <v>15000</v>
      </c>
      <c r="L4382">
        <v>9500</v>
      </c>
      <c r="M4382" t="s">
        <v>18</v>
      </c>
    </row>
    <row r="4383" spans="1:13" x14ac:dyDescent="0.4">
      <c r="A4383">
        <v>104382</v>
      </c>
      <c r="B4383" s="1">
        <v>45763.976388888892</v>
      </c>
      <c r="C4383" t="s">
        <v>34</v>
      </c>
      <c r="D4383" t="s">
        <v>46</v>
      </c>
      <c r="E4383" t="s">
        <v>31</v>
      </c>
      <c r="F4383" t="s">
        <v>37</v>
      </c>
      <c r="G4383">
        <v>45</v>
      </c>
      <c r="H4383">
        <v>1176</v>
      </c>
      <c r="I4383">
        <v>514.67999999999995</v>
      </c>
      <c r="J4383" t="s">
        <v>53</v>
      </c>
      <c r="K4383">
        <v>15000</v>
      </c>
      <c r="L4383">
        <v>9500</v>
      </c>
      <c r="M4383" t="s">
        <v>38</v>
      </c>
    </row>
    <row r="4384" spans="1:13" x14ac:dyDescent="0.4">
      <c r="A4384">
        <v>104383</v>
      </c>
      <c r="B4384" s="1">
        <v>45945.106249999997</v>
      </c>
      <c r="C4384" t="s">
        <v>48</v>
      </c>
      <c r="D4384" t="s">
        <v>55</v>
      </c>
      <c r="E4384" t="s">
        <v>31</v>
      </c>
      <c r="F4384" t="s">
        <v>25</v>
      </c>
      <c r="G4384">
        <v>67</v>
      </c>
      <c r="H4384">
        <v>604</v>
      </c>
      <c r="I4384">
        <v>1819.42</v>
      </c>
      <c r="J4384" t="s">
        <v>57</v>
      </c>
      <c r="K4384">
        <v>600</v>
      </c>
      <c r="L4384">
        <v>350</v>
      </c>
      <c r="M4384" t="s">
        <v>27</v>
      </c>
    </row>
    <row r="4385" spans="1:13" x14ac:dyDescent="0.4">
      <c r="A4385">
        <v>104384</v>
      </c>
      <c r="B4385" s="1">
        <v>45919.009722222225</v>
      </c>
      <c r="C4385" t="s">
        <v>45</v>
      </c>
      <c r="D4385" t="s">
        <v>14</v>
      </c>
      <c r="E4385" t="s">
        <v>15</v>
      </c>
      <c r="F4385" t="s">
        <v>20</v>
      </c>
      <c r="G4385">
        <v>53</v>
      </c>
      <c r="H4385">
        <v>1133</v>
      </c>
      <c r="I4385">
        <v>260.08</v>
      </c>
      <c r="J4385" t="s">
        <v>17</v>
      </c>
      <c r="K4385">
        <v>3200</v>
      </c>
      <c r="L4385">
        <v>2000</v>
      </c>
      <c r="M4385" t="s">
        <v>22</v>
      </c>
    </row>
    <row r="4386" spans="1:13" x14ac:dyDescent="0.4">
      <c r="A4386">
        <v>104385</v>
      </c>
      <c r="B4386" s="1">
        <v>45833.245138888888</v>
      </c>
      <c r="C4386" t="s">
        <v>34</v>
      </c>
      <c r="D4386" t="s">
        <v>35</v>
      </c>
      <c r="E4386" t="s">
        <v>31</v>
      </c>
      <c r="F4386" t="s">
        <v>20</v>
      </c>
      <c r="G4386">
        <v>75</v>
      </c>
      <c r="H4386">
        <v>430</v>
      </c>
      <c r="I4386">
        <v>2680.91</v>
      </c>
      <c r="J4386" t="s">
        <v>36</v>
      </c>
      <c r="K4386">
        <v>12000</v>
      </c>
      <c r="L4386">
        <v>8000</v>
      </c>
      <c r="M4386" t="s">
        <v>22</v>
      </c>
    </row>
    <row r="4387" spans="1:13" x14ac:dyDescent="0.4">
      <c r="A4387">
        <v>104386</v>
      </c>
      <c r="B4387" s="1">
        <v>45823.208333333336</v>
      </c>
      <c r="C4387" t="s">
        <v>50</v>
      </c>
      <c r="D4387" t="s">
        <v>46</v>
      </c>
      <c r="E4387" t="s">
        <v>31</v>
      </c>
      <c r="F4387" t="s">
        <v>32</v>
      </c>
      <c r="G4387">
        <v>99</v>
      </c>
      <c r="H4387">
        <v>608</v>
      </c>
      <c r="I4387">
        <v>372.93</v>
      </c>
      <c r="J4387" t="s">
        <v>47</v>
      </c>
      <c r="K4387">
        <v>4500</v>
      </c>
      <c r="L4387">
        <v>2800</v>
      </c>
      <c r="M4387" t="s">
        <v>33</v>
      </c>
    </row>
    <row r="4388" spans="1:13" x14ac:dyDescent="0.4">
      <c r="A4388">
        <v>104387</v>
      </c>
      <c r="B4388" s="1">
        <v>45802.29583333333</v>
      </c>
      <c r="C4388" t="s">
        <v>39</v>
      </c>
      <c r="D4388" t="s">
        <v>46</v>
      </c>
      <c r="E4388" t="s">
        <v>29</v>
      </c>
      <c r="F4388" t="s">
        <v>25</v>
      </c>
      <c r="G4388">
        <v>44</v>
      </c>
      <c r="H4388">
        <v>369</v>
      </c>
      <c r="I4388">
        <v>2375.7800000000002</v>
      </c>
      <c r="J4388" t="s">
        <v>47</v>
      </c>
      <c r="K4388">
        <v>4500</v>
      </c>
      <c r="L4388">
        <v>2800</v>
      </c>
      <c r="M4388" t="s">
        <v>27</v>
      </c>
    </row>
    <row r="4389" spans="1:13" x14ac:dyDescent="0.4">
      <c r="A4389">
        <v>104388</v>
      </c>
      <c r="B4389" s="1">
        <v>45987.111111111109</v>
      </c>
      <c r="C4389" t="s">
        <v>45</v>
      </c>
      <c r="D4389" t="s">
        <v>55</v>
      </c>
      <c r="E4389" t="s">
        <v>29</v>
      </c>
      <c r="F4389" t="s">
        <v>20</v>
      </c>
      <c r="G4389">
        <v>78</v>
      </c>
      <c r="H4389">
        <v>1160</v>
      </c>
      <c r="I4389">
        <v>1153.68</v>
      </c>
      <c r="J4389" t="s">
        <v>56</v>
      </c>
      <c r="K4389">
        <v>850</v>
      </c>
      <c r="L4389">
        <v>550</v>
      </c>
      <c r="M4389" t="s">
        <v>22</v>
      </c>
    </row>
    <row r="4390" spans="1:13" x14ac:dyDescent="0.4">
      <c r="A4390">
        <v>104389</v>
      </c>
      <c r="B4390" s="1">
        <v>45940.511805555558</v>
      </c>
      <c r="C4390" t="s">
        <v>50</v>
      </c>
      <c r="D4390" t="s">
        <v>40</v>
      </c>
      <c r="E4390" t="s">
        <v>31</v>
      </c>
      <c r="F4390" t="s">
        <v>16</v>
      </c>
      <c r="G4390">
        <v>6</v>
      </c>
      <c r="H4390">
        <v>364</v>
      </c>
      <c r="I4390">
        <v>1056.68</v>
      </c>
      <c r="J4390" t="s">
        <v>41</v>
      </c>
      <c r="K4390">
        <v>5500</v>
      </c>
      <c r="L4390">
        <v>3500</v>
      </c>
      <c r="M4390" t="s">
        <v>18</v>
      </c>
    </row>
    <row r="4391" spans="1:13" x14ac:dyDescent="0.4">
      <c r="A4391">
        <v>104390</v>
      </c>
      <c r="B4391" s="1">
        <v>45711.912499999999</v>
      </c>
      <c r="C4391" t="s">
        <v>48</v>
      </c>
      <c r="D4391" t="s">
        <v>28</v>
      </c>
      <c r="E4391" t="s">
        <v>15</v>
      </c>
      <c r="F4391" t="s">
        <v>37</v>
      </c>
      <c r="G4391">
        <v>21</v>
      </c>
      <c r="H4391">
        <v>1169</v>
      </c>
      <c r="I4391">
        <v>554.46</v>
      </c>
      <c r="J4391" t="s">
        <v>54</v>
      </c>
      <c r="K4391">
        <v>2500</v>
      </c>
      <c r="L4391">
        <v>1500</v>
      </c>
      <c r="M4391" t="s">
        <v>38</v>
      </c>
    </row>
    <row r="4392" spans="1:13" x14ac:dyDescent="0.4">
      <c r="A4392">
        <v>104391</v>
      </c>
      <c r="B4392" s="1">
        <v>45835.68472222222</v>
      </c>
      <c r="C4392" t="s">
        <v>45</v>
      </c>
      <c r="D4392" t="s">
        <v>24</v>
      </c>
      <c r="E4392" t="s">
        <v>15</v>
      </c>
      <c r="F4392" t="s">
        <v>25</v>
      </c>
      <c r="G4392">
        <v>54</v>
      </c>
      <c r="H4392">
        <v>1019</v>
      </c>
      <c r="I4392">
        <v>418.78</v>
      </c>
      <c r="J4392" t="s">
        <v>26</v>
      </c>
      <c r="K4392">
        <v>45000</v>
      </c>
      <c r="L4392">
        <v>32000</v>
      </c>
      <c r="M4392" t="s">
        <v>27</v>
      </c>
    </row>
    <row r="4393" spans="1:13" x14ac:dyDescent="0.4">
      <c r="A4393">
        <v>104392</v>
      </c>
      <c r="B4393" s="1">
        <v>45901.557638888888</v>
      </c>
      <c r="C4393" t="s">
        <v>48</v>
      </c>
      <c r="D4393" t="s">
        <v>35</v>
      </c>
      <c r="E4393" t="s">
        <v>15</v>
      </c>
      <c r="F4393" t="s">
        <v>37</v>
      </c>
      <c r="G4393">
        <v>38</v>
      </c>
      <c r="H4393">
        <v>444</v>
      </c>
      <c r="I4393">
        <v>983.54</v>
      </c>
      <c r="J4393" t="s">
        <v>36</v>
      </c>
      <c r="K4393">
        <v>12000</v>
      </c>
      <c r="L4393">
        <v>8000</v>
      </c>
      <c r="M4393" t="s">
        <v>38</v>
      </c>
    </row>
    <row r="4394" spans="1:13" x14ac:dyDescent="0.4">
      <c r="A4394">
        <v>104393</v>
      </c>
      <c r="B4394" s="1">
        <v>45998.124305555553</v>
      </c>
      <c r="C4394" t="s">
        <v>48</v>
      </c>
      <c r="D4394" t="s">
        <v>46</v>
      </c>
      <c r="E4394" t="s">
        <v>31</v>
      </c>
      <c r="F4394" t="s">
        <v>20</v>
      </c>
      <c r="G4394">
        <v>58</v>
      </c>
      <c r="H4394">
        <v>1019</v>
      </c>
      <c r="I4394">
        <v>492.88</v>
      </c>
      <c r="J4394" t="s">
        <v>47</v>
      </c>
      <c r="K4394">
        <v>4500</v>
      </c>
      <c r="L4394">
        <v>2800</v>
      </c>
      <c r="M4394" t="s">
        <v>22</v>
      </c>
    </row>
    <row r="4395" spans="1:13" x14ac:dyDescent="0.4">
      <c r="A4395">
        <v>104394</v>
      </c>
      <c r="B4395" s="1">
        <v>45784.140277777777</v>
      </c>
      <c r="C4395" t="s">
        <v>42</v>
      </c>
      <c r="D4395" t="s">
        <v>14</v>
      </c>
      <c r="E4395" t="s">
        <v>31</v>
      </c>
      <c r="F4395" t="s">
        <v>16</v>
      </c>
      <c r="G4395">
        <v>11</v>
      </c>
      <c r="H4395">
        <v>326</v>
      </c>
      <c r="I4395">
        <v>489.03</v>
      </c>
      <c r="J4395" t="s">
        <v>17</v>
      </c>
      <c r="K4395">
        <v>3200</v>
      </c>
      <c r="L4395">
        <v>2000</v>
      </c>
      <c r="M4395" t="s">
        <v>18</v>
      </c>
    </row>
    <row r="4396" spans="1:13" x14ac:dyDescent="0.4">
      <c r="A4396">
        <v>104395</v>
      </c>
      <c r="B4396" s="1">
        <v>45928.104861111111</v>
      </c>
      <c r="C4396" t="s">
        <v>50</v>
      </c>
      <c r="D4396" t="s">
        <v>14</v>
      </c>
      <c r="E4396" t="s">
        <v>29</v>
      </c>
      <c r="F4396" t="s">
        <v>32</v>
      </c>
      <c r="G4396">
        <v>31</v>
      </c>
      <c r="H4396">
        <v>935</v>
      </c>
      <c r="I4396">
        <v>572.24</v>
      </c>
      <c r="J4396" t="s">
        <v>21</v>
      </c>
      <c r="K4396">
        <v>6500</v>
      </c>
      <c r="L4396">
        <v>4200</v>
      </c>
      <c r="M4396" t="s">
        <v>33</v>
      </c>
    </row>
    <row r="4397" spans="1:13" x14ac:dyDescent="0.4">
      <c r="A4397">
        <v>104396</v>
      </c>
      <c r="B4397" s="1">
        <v>45789.905555555553</v>
      </c>
      <c r="C4397" t="s">
        <v>42</v>
      </c>
      <c r="D4397" t="s">
        <v>14</v>
      </c>
      <c r="E4397" t="s">
        <v>29</v>
      </c>
      <c r="F4397" t="s">
        <v>37</v>
      </c>
      <c r="G4397">
        <v>38</v>
      </c>
      <c r="H4397">
        <v>1093</v>
      </c>
      <c r="I4397">
        <v>385.9</v>
      </c>
      <c r="J4397" t="s">
        <v>17</v>
      </c>
      <c r="K4397">
        <v>3200</v>
      </c>
      <c r="L4397">
        <v>2000</v>
      </c>
      <c r="M4397" t="s">
        <v>38</v>
      </c>
    </row>
    <row r="4398" spans="1:13" x14ac:dyDescent="0.4">
      <c r="A4398">
        <v>104397</v>
      </c>
      <c r="B4398" s="1">
        <v>45750.604166666664</v>
      </c>
      <c r="C4398" t="s">
        <v>39</v>
      </c>
      <c r="D4398" t="s">
        <v>55</v>
      </c>
      <c r="E4398" t="s">
        <v>31</v>
      </c>
      <c r="F4398" t="s">
        <v>32</v>
      </c>
      <c r="G4398">
        <v>16</v>
      </c>
      <c r="H4398">
        <v>902</v>
      </c>
      <c r="I4398">
        <v>1192.29</v>
      </c>
      <c r="J4398" t="s">
        <v>57</v>
      </c>
      <c r="K4398">
        <v>600</v>
      </c>
      <c r="L4398">
        <v>350</v>
      </c>
      <c r="M4398" t="s">
        <v>33</v>
      </c>
    </row>
    <row r="4399" spans="1:13" x14ac:dyDescent="0.4">
      <c r="A4399">
        <v>104398</v>
      </c>
      <c r="B4399" s="1">
        <v>45730.955555555556</v>
      </c>
      <c r="C4399" t="s">
        <v>13</v>
      </c>
      <c r="D4399" t="s">
        <v>28</v>
      </c>
      <c r="E4399" t="s">
        <v>29</v>
      </c>
      <c r="F4399" t="s">
        <v>25</v>
      </c>
      <c r="G4399">
        <v>33</v>
      </c>
      <c r="H4399">
        <v>478</v>
      </c>
      <c r="I4399">
        <v>979</v>
      </c>
      <c r="J4399" t="s">
        <v>54</v>
      </c>
      <c r="K4399">
        <v>2500</v>
      </c>
      <c r="L4399">
        <v>1500</v>
      </c>
      <c r="M4399" t="s">
        <v>27</v>
      </c>
    </row>
    <row r="4400" spans="1:13" x14ac:dyDescent="0.4">
      <c r="A4400">
        <v>104399</v>
      </c>
      <c r="B4400" s="1">
        <v>45905.450694444444</v>
      </c>
      <c r="C4400" t="s">
        <v>34</v>
      </c>
      <c r="D4400" t="s">
        <v>43</v>
      </c>
      <c r="E4400" t="s">
        <v>31</v>
      </c>
      <c r="F4400" t="s">
        <v>32</v>
      </c>
      <c r="G4400">
        <v>67</v>
      </c>
      <c r="H4400">
        <v>1115</v>
      </c>
      <c r="I4400">
        <v>832.96</v>
      </c>
      <c r="J4400" t="s">
        <v>51</v>
      </c>
      <c r="K4400">
        <v>1800</v>
      </c>
      <c r="L4400">
        <v>900</v>
      </c>
      <c r="M4400" t="s">
        <v>33</v>
      </c>
    </row>
    <row r="4401" spans="1:13" x14ac:dyDescent="0.4">
      <c r="A4401">
        <v>104400</v>
      </c>
      <c r="B4401" s="1">
        <v>46005.068749999999</v>
      </c>
      <c r="C4401" t="s">
        <v>42</v>
      </c>
      <c r="D4401" t="s">
        <v>14</v>
      </c>
      <c r="E4401" t="s">
        <v>29</v>
      </c>
      <c r="F4401" t="s">
        <v>37</v>
      </c>
      <c r="G4401">
        <v>27</v>
      </c>
      <c r="H4401">
        <v>1007</v>
      </c>
      <c r="I4401">
        <v>618.28</v>
      </c>
      <c r="J4401" t="s">
        <v>21</v>
      </c>
      <c r="K4401">
        <v>6500</v>
      </c>
      <c r="L4401">
        <v>4200</v>
      </c>
      <c r="M4401" t="s">
        <v>38</v>
      </c>
    </row>
    <row r="4402" spans="1:13" x14ac:dyDescent="0.4">
      <c r="A4402">
        <v>104401</v>
      </c>
      <c r="B4402" s="1">
        <v>45930.527083333334</v>
      </c>
      <c r="C4402" t="s">
        <v>39</v>
      </c>
      <c r="D4402" t="s">
        <v>24</v>
      </c>
      <c r="E4402" t="s">
        <v>31</v>
      </c>
      <c r="F4402" t="s">
        <v>37</v>
      </c>
      <c r="G4402">
        <v>5</v>
      </c>
      <c r="H4402">
        <v>829</v>
      </c>
      <c r="I4402">
        <v>1053.4000000000001</v>
      </c>
      <c r="J4402" t="s">
        <v>26</v>
      </c>
      <c r="K4402">
        <v>45000</v>
      </c>
      <c r="L4402">
        <v>32000</v>
      </c>
      <c r="M4402" t="s">
        <v>38</v>
      </c>
    </row>
    <row r="4403" spans="1:13" x14ac:dyDescent="0.4">
      <c r="A4403">
        <v>104402</v>
      </c>
      <c r="B4403" s="1">
        <v>45700.62777777778</v>
      </c>
      <c r="C4403" t="s">
        <v>42</v>
      </c>
      <c r="D4403" t="s">
        <v>40</v>
      </c>
      <c r="E4403" t="s">
        <v>15</v>
      </c>
      <c r="F4403" t="s">
        <v>16</v>
      </c>
      <c r="G4403">
        <v>77</v>
      </c>
      <c r="H4403">
        <v>606</v>
      </c>
      <c r="I4403">
        <v>1068.99</v>
      </c>
      <c r="J4403" t="s">
        <v>41</v>
      </c>
      <c r="K4403">
        <v>5500</v>
      </c>
      <c r="L4403">
        <v>3500</v>
      </c>
      <c r="M4403" t="s">
        <v>18</v>
      </c>
    </row>
    <row r="4404" spans="1:13" x14ac:dyDescent="0.4">
      <c r="A4404">
        <v>104403</v>
      </c>
      <c r="B4404" s="1">
        <v>45698.239583333336</v>
      </c>
      <c r="C4404" t="s">
        <v>42</v>
      </c>
      <c r="D4404" t="s">
        <v>24</v>
      </c>
      <c r="E4404" t="s">
        <v>15</v>
      </c>
      <c r="F4404" t="s">
        <v>25</v>
      </c>
      <c r="G4404">
        <v>37</v>
      </c>
      <c r="H4404">
        <v>918</v>
      </c>
      <c r="I4404">
        <v>330.28</v>
      </c>
      <c r="J4404" t="s">
        <v>26</v>
      </c>
      <c r="K4404">
        <v>45000</v>
      </c>
      <c r="L4404">
        <v>32000</v>
      </c>
      <c r="M4404" t="s">
        <v>27</v>
      </c>
    </row>
    <row r="4405" spans="1:13" x14ac:dyDescent="0.4">
      <c r="A4405">
        <v>104404</v>
      </c>
      <c r="B4405" s="1">
        <v>45827.592361111114</v>
      </c>
      <c r="C4405" t="s">
        <v>34</v>
      </c>
      <c r="D4405" t="s">
        <v>46</v>
      </c>
      <c r="E4405" t="s">
        <v>31</v>
      </c>
      <c r="F4405" t="s">
        <v>20</v>
      </c>
      <c r="G4405">
        <v>82</v>
      </c>
      <c r="H4405">
        <v>448</v>
      </c>
      <c r="I4405">
        <v>443</v>
      </c>
      <c r="J4405" t="s">
        <v>47</v>
      </c>
      <c r="K4405">
        <v>4500</v>
      </c>
      <c r="L4405">
        <v>2800</v>
      </c>
      <c r="M4405" t="s">
        <v>22</v>
      </c>
    </row>
    <row r="4406" spans="1:13" x14ac:dyDescent="0.4">
      <c r="A4406">
        <v>104405</v>
      </c>
      <c r="B4406" s="1">
        <v>45869.136805555558</v>
      </c>
      <c r="C4406" t="s">
        <v>19</v>
      </c>
      <c r="D4406" t="s">
        <v>46</v>
      </c>
      <c r="E4406" t="s">
        <v>15</v>
      </c>
      <c r="F4406" t="s">
        <v>16</v>
      </c>
      <c r="G4406">
        <v>96</v>
      </c>
      <c r="H4406">
        <v>1117</v>
      </c>
      <c r="I4406">
        <v>980.62</v>
      </c>
      <c r="J4406" t="s">
        <v>53</v>
      </c>
      <c r="K4406">
        <v>15000</v>
      </c>
      <c r="L4406">
        <v>9500</v>
      </c>
      <c r="M4406" t="s">
        <v>18</v>
      </c>
    </row>
    <row r="4407" spans="1:13" x14ac:dyDescent="0.4">
      <c r="A4407">
        <v>104406</v>
      </c>
      <c r="B4407" s="1">
        <v>45825.611111111109</v>
      </c>
      <c r="C4407" t="s">
        <v>34</v>
      </c>
      <c r="D4407" t="s">
        <v>43</v>
      </c>
      <c r="E4407" t="s">
        <v>29</v>
      </c>
      <c r="F4407" t="s">
        <v>16</v>
      </c>
      <c r="G4407">
        <v>33</v>
      </c>
      <c r="H4407">
        <v>674</v>
      </c>
      <c r="I4407">
        <v>300.81</v>
      </c>
      <c r="J4407" t="s">
        <v>51</v>
      </c>
      <c r="K4407">
        <v>1800</v>
      </c>
      <c r="L4407">
        <v>900</v>
      </c>
      <c r="M4407" t="s">
        <v>18</v>
      </c>
    </row>
    <row r="4408" spans="1:13" x14ac:dyDescent="0.4">
      <c r="A4408">
        <v>104407</v>
      </c>
      <c r="B4408" s="1">
        <v>45696.703472222223</v>
      </c>
      <c r="C4408" t="s">
        <v>23</v>
      </c>
      <c r="D4408" t="s">
        <v>55</v>
      </c>
      <c r="E4408" t="s">
        <v>15</v>
      </c>
      <c r="F4408" t="s">
        <v>32</v>
      </c>
      <c r="G4408">
        <v>85</v>
      </c>
      <c r="H4408">
        <v>840</v>
      </c>
      <c r="I4408">
        <v>159.08000000000001</v>
      </c>
      <c r="J4408" t="s">
        <v>58</v>
      </c>
      <c r="K4408">
        <v>1200</v>
      </c>
      <c r="L4408">
        <v>800</v>
      </c>
      <c r="M4408" t="s">
        <v>33</v>
      </c>
    </row>
    <row r="4409" spans="1:13" x14ac:dyDescent="0.4">
      <c r="A4409">
        <v>104408</v>
      </c>
      <c r="B4409" s="1">
        <v>45902.469444444447</v>
      </c>
      <c r="C4409" t="s">
        <v>19</v>
      </c>
      <c r="D4409" t="s">
        <v>24</v>
      </c>
      <c r="E4409" t="s">
        <v>31</v>
      </c>
      <c r="F4409" t="s">
        <v>32</v>
      </c>
      <c r="G4409">
        <v>10</v>
      </c>
      <c r="H4409">
        <v>835</v>
      </c>
      <c r="I4409">
        <v>1014.8</v>
      </c>
      <c r="J4409" t="s">
        <v>26</v>
      </c>
      <c r="K4409">
        <v>45000</v>
      </c>
      <c r="L4409">
        <v>32000</v>
      </c>
      <c r="M4409" t="s">
        <v>33</v>
      </c>
    </row>
    <row r="4410" spans="1:13" x14ac:dyDescent="0.4">
      <c r="A4410">
        <v>104409</v>
      </c>
      <c r="B4410" s="1">
        <v>45808.080555555556</v>
      </c>
      <c r="C4410" t="s">
        <v>23</v>
      </c>
      <c r="D4410" t="s">
        <v>46</v>
      </c>
      <c r="E4410" t="s">
        <v>15</v>
      </c>
      <c r="F4410" t="s">
        <v>37</v>
      </c>
      <c r="G4410">
        <v>7</v>
      </c>
      <c r="H4410">
        <v>1079</v>
      </c>
      <c r="I4410">
        <v>178.22</v>
      </c>
      <c r="J4410" t="s">
        <v>47</v>
      </c>
      <c r="K4410">
        <v>4500</v>
      </c>
      <c r="L4410">
        <v>2800</v>
      </c>
      <c r="M4410" t="s">
        <v>38</v>
      </c>
    </row>
    <row r="4411" spans="1:13" x14ac:dyDescent="0.4">
      <c r="A4411">
        <v>104410</v>
      </c>
      <c r="B4411" s="1">
        <v>45768.174305555556</v>
      </c>
      <c r="C4411" t="s">
        <v>23</v>
      </c>
      <c r="D4411" t="s">
        <v>40</v>
      </c>
      <c r="E4411" t="s">
        <v>15</v>
      </c>
      <c r="F4411" t="s">
        <v>32</v>
      </c>
      <c r="G4411">
        <v>37</v>
      </c>
      <c r="H4411">
        <v>624</v>
      </c>
      <c r="I4411">
        <v>1395.34</v>
      </c>
      <c r="J4411" t="s">
        <v>41</v>
      </c>
      <c r="K4411">
        <v>5500</v>
      </c>
      <c r="L4411">
        <v>3500</v>
      </c>
      <c r="M4411" t="s">
        <v>33</v>
      </c>
    </row>
    <row r="4412" spans="1:13" x14ac:dyDescent="0.4">
      <c r="A4412">
        <v>104411</v>
      </c>
      <c r="B4412" s="1">
        <v>45704.461805555555</v>
      </c>
      <c r="C4412" t="s">
        <v>50</v>
      </c>
      <c r="D4412" t="s">
        <v>46</v>
      </c>
      <c r="E4412" t="s">
        <v>29</v>
      </c>
      <c r="F4412" t="s">
        <v>37</v>
      </c>
      <c r="G4412">
        <v>30</v>
      </c>
      <c r="H4412">
        <v>1142</v>
      </c>
      <c r="I4412">
        <v>872.61</v>
      </c>
      <c r="J4412" t="s">
        <v>53</v>
      </c>
      <c r="K4412">
        <v>15000</v>
      </c>
      <c r="L4412">
        <v>9500</v>
      </c>
      <c r="M4412" t="s">
        <v>38</v>
      </c>
    </row>
    <row r="4413" spans="1:13" x14ac:dyDescent="0.4">
      <c r="A4413">
        <v>104412</v>
      </c>
      <c r="B4413" s="1">
        <v>45720.359722222223</v>
      </c>
      <c r="C4413" t="s">
        <v>48</v>
      </c>
      <c r="D4413" t="s">
        <v>35</v>
      </c>
      <c r="E4413" t="s">
        <v>29</v>
      </c>
      <c r="F4413" t="s">
        <v>32</v>
      </c>
      <c r="G4413">
        <v>13</v>
      </c>
      <c r="H4413">
        <v>431</v>
      </c>
      <c r="I4413">
        <v>1092.06</v>
      </c>
      <c r="J4413" t="s">
        <v>36</v>
      </c>
      <c r="K4413">
        <v>12000</v>
      </c>
      <c r="L4413">
        <v>8000</v>
      </c>
      <c r="M4413" t="s">
        <v>33</v>
      </c>
    </row>
    <row r="4414" spans="1:13" x14ac:dyDescent="0.4">
      <c r="A4414">
        <v>104413</v>
      </c>
      <c r="B4414" s="1">
        <v>45882.853472222225</v>
      </c>
      <c r="C4414" t="s">
        <v>45</v>
      </c>
      <c r="D4414" t="s">
        <v>46</v>
      </c>
      <c r="E4414" t="s">
        <v>29</v>
      </c>
      <c r="F4414" t="s">
        <v>16</v>
      </c>
      <c r="G4414">
        <v>39</v>
      </c>
      <c r="H4414">
        <v>490</v>
      </c>
      <c r="I4414">
        <v>1251.33</v>
      </c>
      <c r="J4414" t="s">
        <v>53</v>
      </c>
      <c r="K4414">
        <v>15000</v>
      </c>
      <c r="L4414">
        <v>9500</v>
      </c>
      <c r="M4414" t="s">
        <v>18</v>
      </c>
    </row>
    <row r="4415" spans="1:13" x14ac:dyDescent="0.4">
      <c r="A4415">
        <v>104414</v>
      </c>
      <c r="B4415" s="1">
        <v>45726.999305555553</v>
      </c>
      <c r="C4415" t="s">
        <v>13</v>
      </c>
      <c r="D4415" t="s">
        <v>43</v>
      </c>
      <c r="E4415" t="s">
        <v>29</v>
      </c>
      <c r="F4415" t="s">
        <v>32</v>
      </c>
      <c r="G4415">
        <v>34</v>
      </c>
      <c r="H4415">
        <v>1138</v>
      </c>
      <c r="I4415">
        <v>439.74</v>
      </c>
      <c r="J4415" t="s">
        <v>44</v>
      </c>
      <c r="K4415">
        <v>4500</v>
      </c>
      <c r="L4415">
        <v>2500</v>
      </c>
      <c r="M4415" t="s">
        <v>33</v>
      </c>
    </row>
    <row r="4416" spans="1:13" x14ac:dyDescent="0.4">
      <c r="A4416">
        <v>104415</v>
      </c>
      <c r="B4416" s="1">
        <v>45956.412499999999</v>
      </c>
      <c r="C4416" t="s">
        <v>42</v>
      </c>
      <c r="D4416" t="s">
        <v>24</v>
      </c>
      <c r="E4416" t="s">
        <v>31</v>
      </c>
      <c r="F4416" t="s">
        <v>25</v>
      </c>
      <c r="G4416">
        <v>97</v>
      </c>
      <c r="H4416">
        <v>1139</v>
      </c>
      <c r="I4416">
        <v>1639.28</v>
      </c>
      <c r="J4416" t="s">
        <v>26</v>
      </c>
      <c r="K4416">
        <v>45000</v>
      </c>
      <c r="L4416">
        <v>32000</v>
      </c>
      <c r="M4416" t="s">
        <v>27</v>
      </c>
    </row>
    <row r="4417" spans="1:13" x14ac:dyDescent="0.4">
      <c r="A4417">
        <v>104416</v>
      </c>
      <c r="B4417" s="1">
        <v>45947.731944444444</v>
      </c>
      <c r="C4417" t="s">
        <v>13</v>
      </c>
      <c r="D4417" t="s">
        <v>43</v>
      </c>
      <c r="E4417" t="s">
        <v>29</v>
      </c>
      <c r="F4417" t="s">
        <v>37</v>
      </c>
      <c r="G4417">
        <v>36</v>
      </c>
      <c r="H4417">
        <v>1083</v>
      </c>
      <c r="I4417">
        <v>873.26</v>
      </c>
      <c r="J4417" t="s">
        <v>44</v>
      </c>
      <c r="K4417">
        <v>4500</v>
      </c>
      <c r="L4417">
        <v>2500</v>
      </c>
      <c r="M4417" t="s">
        <v>38</v>
      </c>
    </row>
    <row r="4418" spans="1:13" x14ac:dyDescent="0.4">
      <c r="A4418">
        <v>104417</v>
      </c>
      <c r="B4418" s="1">
        <v>45953.186805555553</v>
      </c>
      <c r="C4418" t="s">
        <v>34</v>
      </c>
      <c r="D4418" t="s">
        <v>24</v>
      </c>
      <c r="E4418" t="s">
        <v>29</v>
      </c>
      <c r="F4418" t="s">
        <v>25</v>
      </c>
      <c r="G4418">
        <v>12</v>
      </c>
      <c r="H4418">
        <v>1004</v>
      </c>
      <c r="I4418">
        <v>812.06</v>
      </c>
      <c r="J4418" t="s">
        <v>59</v>
      </c>
      <c r="K4418">
        <v>3500</v>
      </c>
      <c r="L4418">
        <v>2200</v>
      </c>
      <c r="M4418" t="s">
        <v>27</v>
      </c>
    </row>
    <row r="4419" spans="1:13" x14ac:dyDescent="0.4">
      <c r="A4419">
        <v>104418</v>
      </c>
      <c r="B4419" s="1">
        <v>45860.011111111111</v>
      </c>
      <c r="C4419" t="s">
        <v>45</v>
      </c>
      <c r="D4419" t="s">
        <v>46</v>
      </c>
      <c r="E4419" t="s">
        <v>31</v>
      </c>
      <c r="F4419" t="s">
        <v>16</v>
      </c>
      <c r="G4419">
        <v>76</v>
      </c>
      <c r="H4419">
        <v>670</v>
      </c>
      <c r="I4419">
        <v>706.91</v>
      </c>
      <c r="J4419" t="s">
        <v>47</v>
      </c>
      <c r="K4419">
        <v>4500</v>
      </c>
      <c r="L4419">
        <v>2800</v>
      </c>
      <c r="M4419" t="s">
        <v>18</v>
      </c>
    </row>
    <row r="4420" spans="1:13" x14ac:dyDescent="0.4">
      <c r="A4420">
        <v>104419</v>
      </c>
      <c r="B4420" s="1">
        <v>45718.078472222223</v>
      </c>
      <c r="C4420" t="s">
        <v>34</v>
      </c>
      <c r="D4420" t="s">
        <v>55</v>
      </c>
      <c r="E4420" t="s">
        <v>15</v>
      </c>
      <c r="F4420" t="s">
        <v>16</v>
      </c>
      <c r="G4420">
        <v>74</v>
      </c>
      <c r="H4420">
        <v>1125</v>
      </c>
      <c r="I4420">
        <v>194.43</v>
      </c>
      <c r="J4420" t="s">
        <v>58</v>
      </c>
      <c r="K4420">
        <v>1200</v>
      </c>
      <c r="L4420">
        <v>800</v>
      </c>
      <c r="M4420" t="s">
        <v>18</v>
      </c>
    </row>
    <row r="4421" spans="1:13" x14ac:dyDescent="0.4">
      <c r="A4421">
        <v>104420</v>
      </c>
      <c r="B4421" s="1">
        <v>45975.113888888889</v>
      </c>
      <c r="C4421" t="s">
        <v>42</v>
      </c>
      <c r="D4421" t="s">
        <v>24</v>
      </c>
      <c r="E4421" t="s">
        <v>15</v>
      </c>
      <c r="F4421" t="s">
        <v>16</v>
      </c>
      <c r="G4421">
        <v>91</v>
      </c>
      <c r="H4421">
        <v>625</v>
      </c>
      <c r="I4421">
        <v>705.54</v>
      </c>
      <c r="J4421" t="s">
        <v>26</v>
      </c>
      <c r="K4421">
        <v>45000</v>
      </c>
      <c r="L4421">
        <v>32000</v>
      </c>
      <c r="M4421" t="s">
        <v>18</v>
      </c>
    </row>
    <row r="4422" spans="1:13" x14ac:dyDescent="0.4">
      <c r="A4422">
        <v>104421</v>
      </c>
      <c r="B4422" s="1">
        <v>45971.320833333331</v>
      </c>
      <c r="C4422" t="s">
        <v>42</v>
      </c>
      <c r="D4422" t="s">
        <v>40</v>
      </c>
      <c r="E4422" t="s">
        <v>15</v>
      </c>
      <c r="F4422" t="s">
        <v>32</v>
      </c>
      <c r="G4422">
        <v>4</v>
      </c>
      <c r="H4422">
        <v>1015</v>
      </c>
      <c r="I4422">
        <v>241.18</v>
      </c>
      <c r="J4422" t="s">
        <v>52</v>
      </c>
      <c r="K4422">
        <v>1500</v>
      </c>
      <c r="L4422">
        <v>800</v>
      </c>
      <c r="M4422" t="s">
        <v>33</v>
      </c>
    </row>
    <row r="4423" spans="1:13" x14ac:dyDescent="0.4">
      <c r="A4423">
        <v>104422</v>
      </c>
      <c r="B4423" s="1">
        <v>45818.476388888892</v>
      </c>
      <c r="C4423" t="s">
        <v>13</v>
      </c>
      <c r="D4423" t="s">
        <v>55</v>
      </c>
      <c r="E4423" t="s">
        <v>31</v>
      </c>
      <c r="F4423" t="s">
        <v>32</v>
      </c>
      <c r="G4423">
        <v>90</v>
      </c>
      <c r="H4423">
        <v>932</v>
      </c>
      <c r="I4423">
        <v>1522.54</v>
      </c>
      <c r="J4423" t="s">
        <v>57</v>
      </c>
      <c r="K4423">
        <v>600</v>
      </c>
      <c r="L4423">
        <v>350</v>
      </c>
      <c r="M4423" t="s">
        <v>33</v>
      </c>
    </row>
    <row r="4424" spans="1:13" x14ac:dyDescent="0.4">
      <c r="A4424">
        <v>104423</v>
      </c>
      <c r="B4424" s="1">
        <v>45988.387499999997</v>
      </c>
      <c r="C4424" t="s">
        <v>13</v>
      </c>
      <c r="D4424" t="s">
        <v>55</v>
      </c>
      <c r="E4424" t="s">
        <v>15</v>
      </c>
      <c r="F4424" t="s">
        <v>20</v>
      </c>
      <c r="G4424">
        <v>87</v>
      </c>
      <c r="H4424">
        <v>897</v>
      </c>
      <c r="I4424">
        <v>728.64</v>
      </c>
      <c r="J4424" t="s">
        <v>57</v>
      </c>
      <c r="K4424">
        <v>600</v>
      </c>
      <c r="L4424">
        <v>350</v>
      </c>
      <c r="M4424" t="s">
        <v>22</v>
      </c>
    </row>
    <row r="4425" spans="1:13" x14ac:dyDescent="0.4">
      <c r="A4425">
        <v>104424</v>
      </c>
      <c r="B4425" s="1">
        <v>45673.757638888892</v>
      </c>
      <c r="C4425" t="s">
        <v>23</v>
      </c>
      <c r="D4425" t="s">
        <v>35</v>
      </c>
      <c r="E4425" t="s">
        <v>15</v>
      </c>
      <c r="F4425" t="s">
        <v>20</v>
      </c>
      <c r="G4425">
        <v>6</v>
      </c>
      <c r="H4425">
        <v>397</v>
      </c>
      <c r="I4425">
        <v>1514.89</v>
      </c>
      <c r="J4425" t="s">
        <v>49</v>
      </c>
      <c r="K4425">
        <v>8500</v>
      </c>
      <c r="L4425">
        <v>5500</v>
      </c>
      <c r="M4425" t="s">
        <v>22</v>
      </c>
    </row>
    <row r="4426" spans="1:13" x14ac:dyDescent="0.4">
      <c r="A4426">
        <v>104425</v>
      </c>
      <c r="B4426" s="1">
        <v>45995.472222222219</v>
      </c>
      <c r="C4426" t="s">
        <v>34</v>
      </c>
      <c r="D4426" t="s">
        <v>35</v>
      </c>
      <c r="E4426" t="s">
        <v>29</v>
      </c>
      <c r="F4426" t="s">
        <v>16</v>
      </c>
      <c r="G4426">
        <v>16</v>
      </c>
      <c r="H4426">
        <v>1175</v>
      </c>
      <c r="I4426">
        <v>984.02</v>
      </c>
      <c r="J4426" t="s">
        <v>36</v>
      </c>
      <c r="K4426">
        <v>12000</v>
      </c>
      <c r="L4426">
        <v>8000</v>
      </c>
      <c r="M4426" t="s">
        <v>18</v>
      </c>
    </row>
    <row r="4427" spans="1:13" x14ac:dyDescent="0.4">
      <c r="A4427">
        <v>104426</v>
      </c>
      <c r="B4427" s="1">
        <v>45751.163194444445</v>
      </c>
      <c r="C4427" t="s">
        <v>48</v>
      </c>
      <c r="D4427" t="s">
        <v>46</v>
      </c>
      <c r="E4427" t="s">
        <v>29</v>
      </c>
      <c r="F4427" t="s">
        <v>16</v>
      </c>
      <c r="G4427">
        <v>76</v>
      </c>
      <c r="H4427">
        <v>1090</v>
      </c>
      <c r="I4427">
        <v>1084.53</v>
      </c>
      <c r="J4427" t="s">
        <v>53</v>
      </c>
      <c r="K4427">
        <v>15000</v>
      </c>
      <c r="L4427">
        <v>9500</v>
      </c>
      <c r="M4427" t="s">
        <v>18</v>
      </c>
    </row>
    <row r="4428" spans="1:13" x14ac:dyDescent="0.4">
      <c r="A4428">
        <v>104427</v>
      </c>
      <c r="B4428" s="1">
        <v>45961.155555555553</v>
      </c>
      <c r="C4428" t="s">
        <v>19</v>
      </c>
      <c r="D4428" t="s">
        <v>24</v>
      </c>
      <c r="E4428" t="s">
        <v>15</v>
      </c>
      <c r="F4428" t="s">
        <v>16</v>
      </c>
      <c r="G4428">
        <v>53</v>
      </c>
      <c r="H4428">
        <v>861</v>
      </c>
      <c r="I4428">
        <v>238.31</v>
      </c>
      <c r="J4428" t="s">
        <v>59</v>
      </c>
      <c r="K4428">
        <v>3500</v>
      </c>
      <c r="L4428">
        <v>2200</v>
      </c>
      <c r="M4428" t="s">
        <v>18</v>
      </c>
    </row>
    <row r="4429" spans="1:13" x14ac:dyDescent="0.4">
      <c r="A4429">
        <v>104428</v>
      </c>
      <c r="B4429" s="1">
        <v>45795.138888888891</v>
      </c>
      <c r="C4429" t="s">
        <v>45</v>
      </c>
      <c r="D4429" t="s">
        <v>43</v>
      </c>
      <c r="E4429" t="s">
        <v>15</v>
      </c>
      <c r="F4429" t="s">
        <v>37</v>
      </c>
      <c r="G4429">
        <v>96</v>
      </c>
      <c r="H4429">
        <v>985</v>
      </c>
      <c r="I4429">
        <v>997.53</v>
      </c>
      <c r="J4429" t="s">
        <v>51</v>
      </c>
      <c r="K4429">
        <v>1800</v>
      </c>
      <c r="L4429">
        <v>900</v>
      </c>
      <c r="M4429" t="s">
        <v>38</v>
      </c>
    </row>
    <row r="4430" spans="1:13" x14ac:dyDescent="0.4">
      <c r="A4430">
        <v>104429</v>
      </c>
      <c r="B4430" s="1">
        <v>45995.337500000001</v>
      </c>
      <c r="C4430" t="s">
        <v>19</v>
      </c>
      <c r="D4430" t="s">
        <v>14</v>
      </c>
      <c r="E4430" t="s">
        <v>15</v>
      </c>
      <c r="F4430" t="s">
        <v>16</v>
      </c>
      <c r="G4430">
        <v>1</v>
      </c>
      <c r="H4430">
        <v>350</v>
      </c>
      <c r="I4430">
        <v>458.84</v>
      </c>
      <c r="J4430" t="s">
        <v>21</v>
      </c>
      <c r="K4430">
        <v>6500</v>
      </c>
      <c r="L4430">
        <v>4200</v>
      </c>
      <c r="M4430" t="s">
        <v>18</v>
      </c>
    </row>
    <row r="4431" spans="1:13" x14ac:dyDescent="0.4">
      <c r="A4431">
        <v>104430</v>
      </c>
      <c r="B4431" s="1">
        <v>45695.978472222225</v>
      </c>
      <c r="C4431" t="s">
        <v>42</v>
      </c>
      <c r="D4431" t="s">
        <v>14</v>
      </c>
      <c r="E4431" t="s">
        <v>15</v>
      </c>
      <c r="F4431" t="s">
        <v>32</v>
      </c>
      <c r="G4431">
        <v>67</v>
      </c>
      <c r="H4431">
        <v>530</v>
      </c>
      <c r="I4431">
        <v>264.92</v>
      </c>
      <c r="J4431" t="s">
        <v>17</v>
      </c>
      <c r="K4431">
        <v>3200</v>
      </c>
      <c r="L4431">
        <v>2000</v>
      </c>
      <c r="M4431" t="s">
        <v>33</v>
      </c>
    </row>
    <row r="4432" spans="1:13" x14ac:dyDescent="0.4">
      <c r="A4432">
        <v>104431</v>
      </c>
      <c r="B4432" s="1">
        <v>45784.828472222223</v>
      </c>
      <c r="C4432" t="s">
        <v>19</v>
      </c>
      <c r="D4432" t="s">
        <v>14</v>
      </c>
      <c r="E4432" t="s">
        <v>15</v>
      </c>
      <c r="F4432" t="s">
        <v>16</v>
      </c>
      <c r="G4432">
        <v>82</v>
      </c>
      <c r="H4432">
        <v>1177</v>
      </c>
      <c r="I4432">
        <v>456.85</v>
      </c>
      <c r="J4432" t="s">
        <v>17</v>
      </c>
      <c r="K4432">
        <v>3200</v>
      </c>
      <c r="L4432">
        <v>2000</v>
      </c>
      <c r="M4432" t="s">
        <v>18</v>
      </c>
    </row>
    <row r="4433" spans="1:13" x14ac:dyDescent="0.4">
      <c r="A4433">
        <v>104432</v>
      </c>
      <c r="B4433" s="1">
        <v>45932.104166666664</v>
      </c>
      <c r="C4433" t="s">
        <v>39</v>
      </c>
      <c r="D4433" t="s">
        <v>43</v>
      </c>
      <c r="E4433" t="s">
        <v>31</v>
      </c>
      <c r="F4433" t="s">
        <v>25</v>
      </c>
      <c r="G4433">
        <v>99</v>
      </c>
      <c r="H4433">
        <v>670</v>
      </c>
      <c r="I4433">
        <v>991.46</v>
      </c>
      <c r="J4433" t="s">
        <v>44</v>
      </c>
      <c r="K4433">
        <v>4500</v>
      </c>
      <c r="L4433">
        <v>2500</v>
      </c>
      <c r="M4433" t="s">
        <v>27</v>
      </c>
    </row>
    <row r="4434" spans="1:13" x14ac:dyDescent="0.4">
      <c r="A4434">
        <v>104433</v>
      </c>
      <c r="B4434" s="1">
        <v>45821.743055555555</v>
      </c>
      <c r="C4434" t="s">
        <v>50</v>
      </c>
      <c r="D4434" t="s">
        <v>24</v>
      </c>
      <c r="E4434" t="s">
        <v>15</v>
      </c>
      <c r="F4434" t="s">
        <v>25</v>
      </c>
      <c r="G4434">
        <v>94</v>
      </c>
      <c r="H4434">
        <v>378</v>
      </c>
      <c r="I4434">
        <v>325.95999999999998</v>
      </c>
      <c r="J4434" t="s">
        <v>59</v>
      </c>
      <c r="K4434">
        <v>3500</v>
      </c>
      <c r="L4434">
        <v>2200</v>
      </c>
      <c r="M4434" t="s">
        <v>27</v>
      </c>
    </row>
    <row r="4435" spans="1:13" x14ac:dyDescent="0.4">
      <c r="A4435">
        <v>104434</v>
      </c>
      <c r="B4435" s="1">
        <v>45976.99722222222</v>
      </c>
      <c r="C4435" t="s">
        <v>23</v>
      </c>
      <c r="D4435" t="s">
        <v>24</v>
      </c>
      <c r="E4435" t="s">
        <v>31</v>
      </c>
      <c r="F4435" t="s">
        <v>16</v>
      </c>
      <c r="G4435">
        <v>30</v>
      </c>
      <c r="H4435">
        <v>678</v>
      </c>
      <c r="I4435">
        <v>829.8</v>
      </c>
      <c r="J4435" t="s">
        <v>60</v>
      </c>
      <c r="K4435">
        <v>25000</v>
      </c>
      <c r="L4435">
        <v>18000</v>
      </c>
      <c r="M4435" t="s">
        <v>18</v>
      </c>
    </row>
    <row r="4436" spans="1:13" x14ac:dyDescent="0.4">
      <c r="A4436">
        <v>104435</v>
      </c>
      <c r="B4436" s="1">
        <v>45734.990972222222</v>
      </c>
      <c r="C4436" t="s">
        <v>34</v>
      </c>
      <c r="D4436" t="s">
        <v>28</v>
      </c>
      <c r="E4436" t="s">
        <v>31</v>
      </c>
      <c r="F4436" t="s">
        <v>25</v>
      </c>
      <c r="G4436">
        <v>93</v>
      </c>
      <c r="H4436">
        <v>590</v>
      </c>
      <c r="I4436">
        <v>255.58</v>
      </c>
      <c r="J4436" t="s">
        <v>30</v>
      </c>
      <c r="K4436">
        <v>450</v>
      </c>
      <c r="L4436">
        <v>200</v>
      </c>
      <c r="M4436" t="s">
        <v>27</v>
      </c>
    </row>
    <row r="4437" spans="1:13" x14ac:dyDescent="0.4">
      <c r="A4437">
        <v>104436</v>
      </c>
      <c r="B4437" s="1">
        <v>45831.03402777778</v>
      </c>
      <c r="C4437" t="s">
        <v>34</v>
      </c>
      <c r="D4437" t="s">
        <v>14</v>
      </c>
      <c r="E4437" t="s">
        <v>15</v>
      </c>
      <c r="F4437" t="s">
        <v>20</v>
      </c>
      <c r="G4437">
        <v>21</v>
      </c>
      <c r="H4437">
        <v>1056</v>
      </c>
      <c r="I4437">
        <v>981.99</v>
      </c>
      <c r="J4437" t="s">
        <v>17</v>
      </c>
      <c r="K4437">
        <v>3200</v>
      </c>
      <c r="L4437">
        <v>2000</v>
      </c>
      <c r="M4437" t="s">
        <v>22</v>
      </c>
    </row>
    <row r="4438" spans="1:13" x14ac:dyDescent="0.4">
      <c r="A4438">
        <v>104437</v>
      </c>
      <c r="B4438" s="1">
        <v>46015.268750000003</v>
      </c>
      <c r="C4438" t="s">
        <v>39</v>
      </c>
      <c r="D4438" t="s">
        <v>24</v>
      </c>
      <c r="E4438" t="s">
        <v>29</v>
      </c>
      <c r="F4438" t="s">
        <v>16</v>
      </c>
      <c r="G4438">
        <v>4</v>
      </c>
      <c r="H4438">
        <v>707</v>
      </c>
      <c r="I4438">
        <v>836.93</v>
      </c>
      <c r="J4438" t="s">
        <v>60</v>
      </c>
      <c r="K4438">
        <v>25000</v>
      </c>
      <c r="L4438">
        <v>18000</v>
      </c>
      <c r="M4438" t="s">
        <v>18</v>
      </c>
    </row>
    <row r="4439" spans="1:13" x14ac:dyDescent="0.4">
      <c r="A4439">
        <v>104438</v>
      </c>
      <c r="B4439" s="1">
        <v>45978.319444444445</v>
      </c>
      <c r="C4439" t="s">
        <v>50</v>
      </c>
      <c r="D4439" t="s">
        <v>46</v>
      </c>
      <c r="E4439" t="s">
        <v>15</v>
      </c>
      <c r="F4439" t="s">
        <v>25</v>
      </c>
      <c r="G4439">
        <v>79</v>
      </c>
      <c r="H4439">
        <v>477</v>
      </c>
      <c r="I4439">
        <v>653.95000000000005</v>
      </c>
      <c r="J4439" t="s">
        <v>47</v>
      </c>
      <c r="K4439">
        <v>4500</v>
      </c>
      <c r="L4439">
        <v>2800</v>
      </c>
      <c r="M4439" t="s">
        <v>27</v>
      </c>
    </row>
    <row r="4440" spans="1:13" x14ac:dyDescent="0.4">
      <c r="A4440">
        <v>104439</v>
      </c>
      <c r="B4440" s="1">
        <v>45748.251388888886</v>
      </c>
      <c r="C4440" t="s">
        <v>34</v>
      </c>
      <c r="D4440" t="s">
        <v>28</v>
      </c>
      <c r="E4440" t="s">
        <v>29</v>
      </c>
      <c r="F4440" t="s">
        <v>16</v>
      </c>
      <c r="G4440">
        <v>73</v>
      </c>
      <c r="H4440">
        <v>869</v>
      </c>
      <c r="I4440">
        <v>834.54</v>
      </c>
      <c r="J4440" t="s">
        <v>54</v>
      </c>
      <c r="K4440">
        <v>2500</v>
      </c>
      <c r="L4440">
        <v>1500</v>
      </c>
      <c r="M4440" t="s">
        <v>18</v>
      </c>
    </row>
    <row r="4441" spans="1:13" x14ac:dyDescent="0.4">
      <c r="A4441">
        <v>104440</v>
      </c>
      <c r="B4441" s="1">
        <v>45895.487500000003</v>
      </c>
      <c r="C4441" t="s">
        <v>23</v>
      </c>
      <c r="D4441" t="s">
        <v>35</v>
      </c>
      <c r="E4441" t="s">
        <v>29</v>
      </c>
      <c r="F4441" t="s">
        <v>37</v>
      </c>
      <c r="G4441">
        <v>79</v>
      </c>
      <c r="H4441">
        <v>943</v>
      </c>
      <c r="I4441">
        <v>426.06</v>
      </c>
      <c r="J4441" t="s">
        <v>49</v>
      </c>
      <c r="K4441">
        <v>8500</v>
      </c>
      <c r="L4441">
        <v>5500</v>
      </c>
      <c r="M4441" t="s">
        <v>38</v>
      </c>
    </row>
    <row r="4442" spans="1:13" x14ac:dyDescent="0.4">
      <c r="A4442">
        <v>104441</v>
      </c>
      <c r="B4442" s="1">
        <v>45921.088194444441</v>
      </c>
      <c r="C4442" t="s">
        <v>45</v>
      </c>
      <c r="D4442" t="s">
        <v>46</v>
      </c>
      <c r="E4442" t="s">
        <v>15</v>
      </c>
      <c r="F4442" t="s">
        <v>32</v>
      </c>
      <c r="G4442">
        <v>22</v>
      </c>
      <c r="H4442">
        <v>705</v>
      </c>
      <c r="I4442">
        <v>1794.11</v>
      </c>
      <c r="J4442" t="s">
        <v>47</v>
      </c>
      <c r="K4442">
        <v>4500</v>
      </c>
      <c r="L4442">
        <v>2800</v>
      </c>
      <c r="M4442" t="s">
        <v>33</v>
      </c>
    </row>
    <row r="4443" spans="1:13" x14ac:dyDescent="0.4">
      <c r="A4443">
        <v>104442</v>
      </c>
      <c r="B4443" s="1">
        <v>45836.135416666664</v>
      </c>
      <c r="C4443" t="s">
        <v>34</v>
      </c>
      <c r="D4443" t="s">
        <v>14</v>
      </c>
      <c r="E4443" t="s">
        <v>15</v>
      </c>
      <c r="F4443" t="s">
        <v>32</v>
      </c>
      <c r="G4443">
        <v>54</v>
      </c>
      <c r="H4443">
        <v>943</v>
      </c>
      <c r="I4443">
        <v>623.79</v>
      </c>
      <c r="J4443" t="s">
        <v>21</v>
      </c>
      <c r="K4443">
        <v>6500</v>
      </c>
      <c r="L4443">
        <v>4200</v>
      </c>
      <c r="M4443" t="s">
        <v>33</v>
      </c>
    </row>
    <row r="4444" spans="1:13" x14ac:dyDescent="0.4">
      <c r="A4444">
        <v>104443</v>
      </c>
      <c r="B4444" s="1">
        <v>45866.206250000003</v>
      </c>
      <c r="C4444" t="s">
        <v>45</v>
      </c>
      <c r="D4444" t="s">
        <v>40</v>
      </c>
      <c r="E4444" t="s">
        <v>15</v>
      </c>
      <c r="F4444" t="s">
        <v>16</v>
      </c>
      <c r="G4444">
        <v>69</v>
      </c>
      <c r="H4444">
        <v>1135</v>
      </c>
      <c r="I4444">
        <v>554.97</v>
      </c>
      <c r="J4444" t="s">
        <v>41</v>
      </c>
      <c r="K4444">
        <v>5500</v>
      </c>
      <c r="L4444">
        <v>3500</v>
      </c>
      <c r="M4444" t="s">
        <v>18</v>
      </c>
    </row>
    <row r="4445" spans="1:13" x14ac:dyDescent="0.4">
      <c r="A4445">
        <v>104444</v>
      </c>
      <c r="B4445" s="1">
        <v>45730.015277777777</v>
      </c>
      <c r="C4445" t="s">
        <v>39</v>
      </c>
      <c r="D4445" t="s">
        <v>28</v>
      </c>
      <c r="E4445" t="s">
        <v>15</v>
      </c>
      <c r="F4445" t="s">
        <v>25</v>
      </c>
      <c r="G4445">
        <v>86</v>
      </c>
      <c r="H4445">
        <v>419</v>
      </c>
      <c r="I4445">
        <v>452.28</v>
      </c>
      <c r="J4445" t="s">
        <v>30</v>
      </c>
      <c r="K4445">
        <v>450</v>
      </c>
      <c r="L4445">
        <v>200</v>
      </c>
      <c r="M4445" t="s">
        <v>27</v>
      </c>
    </row>
    <row r="4446" spans="1:13" x14ac:dyDescent="0.4">
      <c r="A4446">
        <v>104445</v>
      </c>
      <c r="B4446" s="1">
        <v>45764.386111111111</v>
      </c>
      <c r="C4446" t="s">
        <v>34</v>
      </c>
      <c r="D4446" t="s">
        <v>24</v>
      </c>
      <c r="E4446" t="s">
        <v>29</v>
      </c>
      <c r="F4446" t="s">
        <v>37</v>
      </c>
      <c r="G4446">
        <v>59</v>
      </c>
      <c r="H4446">
        <v>523</v>
      </c>
      <c r="I4446">
        <v>259.77999999999997</v>
      </c>
      <c r="J4446" t="s">
        <v>26</v>
      </c>
      <c r="K4446">
        <v>45000</v>
      </c>
      <c r="L4446">
        <v>32000</v>
      </c>
      <c r="M4446" t="s">
        <v>38</v>
      </c>
    </row>
    <row r="4447" spans="1:13" x14ac:dyDescent="0.4">
      <c r="A4447">
        <v>104446</v>
      </c>
      <c r="B4447" s="1">
        <v>46002.102777777778</v>
      </c>
      <c r="C4447" t="s">
        <v>39</v>
      </c>
      <c r="D4447" t="s">
        <v>46</v>
      </c>
      <c r="E4447" t="s">
        <v>31</v>
      </c>
      <c r="F4447" t="s">
        <v>20</v>
      </c>
      <c r="G4447">
        <v>15</v>
      </c>
      <c r="H4447">
        <v>450</v>
      </c>
      <c r="I4447">
        <v>238.96</v>
      </c>
      <c r="J4447" t="s">
        <v>53</v>
      </c>
      <c r="K4447">
        <v>15000</v>
      </c>
      <c r="L4447">
        <v>9500</v>
      </c>
      <c r="M4447" t="s">
        <v>22</v>
      </c>
    </row>
    <row r="4448" spans="1:13" x14ac:dyDescent="0.4">
      <c r="A4448">
        <v>104447</v>
      </c>
      <c r="B4448" s="1">
        <v>45952.234027777777</v>
      </c>
      <c r="C4448" t="s">
        <v>45</v>
      </c>
      <c r="D4448" t="s">
        <v>43</v>
      </c>
      <c r="E4448" t="s">
        <v>29</v>
      </c>
      <c r="F4448" t="s">
        <v>16</v>
      </c>
      <c r="G4448">
        <v>65</v>
      </c>
      <c r="H4448">
        <v>1156</v>
      </c>
      <c r="I4448">
        <v>459.22</v>
      </c>
      <c r="J4448" t="s">
        <v>44</v>
      </c>
      <c r="K4448">
        <v>4500</v>
      </c>
      <c r="L4448">
        <v>2500</v>
      </c>
      <c r="M4448" t="s">
        <v>18</v>
      </c>
    </row>
    <row r="4449" spans="1:13" x14ac:dyDescent="0.4">
      <c r="A4449">
        <v>104448</v>
      </c>
      <c r="B4449" s="1">
        <v>45941.102083333331</v>
      </c>
      <c r="C4449" t="s">
        <v>45</v>
      </c>
      <c r="D4449" t="s">
        <v>43</v>
      </c>
      <c r="E4449" t="s">
        <v>29</v>
      </c>
      <c r="F4449" t="s">
        <v>37</v>
      </c>
      <c r="G4449">
        <v>17</v>
      </c>
      <c r="H4449">
        <v>444</v>
      </c>
      <c r="I4449">
        <v>840.93</v>
      </c>
      <c r="J4449" t="s">
        <v>44</v>
      </c>
      <c r="K4449">
        <v>4500</v>
      </c>
      <c r="L4449">
        <v>2500</v>
      </c>
      <c r="M4449" t="s">
        <v>38</v>
      </c>
    </row>
    <row r="4450" spans="1:13" x14ac:dyDescent="0.4">
      <c r="A4450">
        <v>104449</v>
      </c>
      <c r="B4450" s="1">
        <v>46010.17291666667</v>
      </c>
      <c r="C4450" t="s">
        <v>48</v>
      </c>
      <c r="D4450" t="s">
        <v>14</v>
      </c>
      <c r="E4450" t="s">
        <v>31</v>
      </c>
      <c r="F4450" t="s">
        <v>16</v>
      </c>
      <c r="G4450">
        <v>7</v>
      </c>
      <c r="H4450">
        <v>682</v>
      </c>
      <c r="I4450">
        <v>256.24</v>
      </c>
      <c r="J4450" t="s">
        <v>17</v>
      </c>
      <c r="K4450">
        <v>3200</v>
      </c>
      <c r="L4450">
        <v>2000</v>
      </c>
      <c r="M4450" t="s">
        <v>18</v>
      </c>
    </row>
    <row r="4451" spans="1:13" x14ac:dyDescent="0.4">
      <c r="A4451">
        <v>104450</v>
      </c>
      <c r="B4451" s="1">
        <v>45839.794444444444</v>
      </c>
      <c r="C4451" t="s">
        <v>19</v>
      </c>
      <c r="D4451" t="s">
        <v>55</v>
      </c>
      <c r="E4451" t="s">
        <v>15</v>
      </c>
      <c r="F4451" t="s">
        <v>32</v>
      </c>
      <c r="G4451">
        <v>90</v>
      </c>
      <c r="H4451">
        <v>585</v>
      </c>
      <c r="I4451">
        <v>242</v>
      </c>
      <c r="J4451" t="s">
        <v>58</v>
      </c>
      <c r="K4451">
        <v>1200</v>
      </c>
      <c r="L4451">
        <v>800</v>
      </c>
      <c r="M4451" t="s">
        <v>33</v>
      </c>
    </row>
    <row r="4452" spans="1:13" x14ac:dyDescent="0.4">
      <c r="A4452">
        <v>104451</v>
      </c>
      <c r="B4452" s="1">
        <v>45694.07916666667</v>
      </c>
      <c r="C4452" t="s">
        <v>19</v>
      </c>
      <c r="D4452" t="s">
        <v>14</v>
      </c>
      <c r="E4452" t="s">
        <v>29</v>
      </c>
      <c r="F4452" t="s">
        <v>20</v>
      </c>
      <c r="G4452">
        <v>61</v>
      </c>
      <c r="H4452">
        <v>845</v>
      </c>
      <c r="I4452">
        <v>1421.32</v>
      </c>
      <c r="J4452" t="s">
        <v>17</v>
      </c>
      <c r="K4452">
        <v>3200</v>
      </c>
      <c r="L4452">
        <v>2000</v>
      </c>
      <c r="M4452" t="s">
        <v>22</v>
      </c>
    </row>
    <row r="4453" spans="1:13" x14ac:dyDescent="0.4">
      <c r="A4453">
        <v>104452</v>
      </c>
      <c r="B4453" s="1">
        <v>45794.811805555553</v>
      </c>
      <c r="C4453" t="s">
        <v>48</v>
      </c>
      <c r="D4453" t="s">
        <v>43</v>
      </c>
      <c r="E4453" t="s">
        <v>31</v>
      </c>
      <c r="F4453" t="s">
        <v>20</v>
      </c>
      <c r="G4453">
        <v>17</v>
      </c>
      <c r="H4453">
        <v>914</v>
      </c>
      <c r="I4453">
        <v>452.38</v>
      </c>
      <c r="J4453" t="s">
        <v>44</v>
      </c>
      <c r="K4453">
        <v>4500</v>
      </c>
      <c r="L4453">
        <v>2500</v>
      </c>
      <c r="M4453" t="s">
        <v>22</v>
      </c>
    </row>
    <row r="4454" spans="1:13" x14ac:dyDescent="0.4">
      <c r="A4454">
        <v>104453</v>
      </c>
      <c r="B4454" s="1">
        <v>45995.818055555559</v>
      </c>
      <c r="C4454" t="s">
        <v>50</v>
      </c>
      <c r="D4454" t="s">
        <v>40</v>
      </c>
      <c r="E4454" t="s">
        <v>15</v>
      </c>
      <c r="F4454" t="s">
        <v>20</v>
      </c>
      <c r="G4454">
        <v>58</v>
      </c>
      <c r="H4454">
        <v>664</v>
      </c>
      <c r="I4454">
        <v>1163.56</v>
      </c>
      <c r="J4454" t="s">
        <v>52</v>
      </c>
      <c r="K4454">
        <v>1500</v>
      </c>
      <c r="L4454">
        <v>800</v>
      </c>
      <c r="M4454" t="s">
        <v>22</v>
      </c>
    </row>
    <row r="4455" spans="1:13" x14ac:dyDescent="0.4">
      <c r="A4455">
        <v>104454</v>
      </c>
      <c r="B4455" s="1">
        <v>45713.451388888891</v>
      </c>
      <c r="C4455" t="s">
        <v>45</v>
      </c>
      <c r="D4455" t="s">
        <v>14</v>
      </c>
      <c r="E4455" t="s">
        <v>15</v>
      </c>
      <c r="F4455" t="s">
        <v>25</v>
      </c>
      <c r="G4455">
        <v>36</v>
      </c>
      <c r="H4455">
        <v>640</v>
      </c>
      <c r="I4455">
        <v>650.55999999999995</v>
      </c>
      <c r="J4455" t="s">
        <v>21</v>
      </c>
      <c r="K4455">
        <v>6500</v>
      </c>
      <c r="L4455">
        <v>4200</v>
      </c>
      <c r="M4455" t="s">
        <v>27</v>
      </c>
    </row>
    <row r="4456" spans="1:13" x14ac:dyDescent="0.4">
      <c r="A4456">
        <v>104455</v>
      </c>
      <c r="B4456" s="1">
        <v>45844.77847222222</v>
      </c>
      <c r="C4456" t="s">
        <v>42</v>
      </c>
      <c r="D4456" t="s">
        <v>43</v>
      </c>
      <c r="E4456" t="s">
        <v>31</v>
      </c>
      <c r="F4456" t="s">
        <v>20</v>
      </c>
      <c r="G4456">
        <v>69</v>
      </c>
      <c r="H4456">
        <v>359</v>
      </c>
      <c r="I4456">
        <v>456.36</v>
      </c>
      <c r="J4456" t="s">
        <v>44</v>
      </c>
      <c r="K4456">
        <v>4500</v>
      </c>
      <c r="L4456">
        <v>2500</v>
      </c>
      <c r="M4456" t="s">
        <v>22</v>
      </c>
    </row>
    <row r="4457" spans="1:13" x14ac:dyDescent="0.4">
      <c r="A4457">
        <v>104456</v>
      </c>
      <c r="B4457" s="1">
        <v>45998.98333333333</v>
      </c>
      <c r="C4457" t="s">
        <v>45</v>
      </c>
      <c r="D4457" t="s">
        <v>35</v>
      </c>
      <c r="E4457" t="s">
        <v>15</v>
      </c>
      <c r="F4457" t="s">
        <v>32</v>
      </c>
      <c r="G4457">
        <v>99</v>
      </c>
      <c r="H4457">
        <v>1011</v>
      </c>
      <c r="I4457">
        <v>1052.48</v>
      </c>
      <c r="J4457" t="s">
        <v>49</v>
      </c>
      <c r="K4457">
        <v>8500</v>
      </c>
      <c r="L4457">
        <v>5500</v>
      </c>
      <c r="M4457" t="s">
        <v>33</v>
      </c>
    </row>
    <row r="4458" spans="1:13" x14ac:dyDescent="0.4">
      <c r="A4458">
        <v>104457</v>
      </c>
      <c r="B4458" s="1">
        <v>45915.236111111109</v>
      </c>
      <c r="C4458" t="s">
        <v>50</v>
      </c>
      <c r="D4458" t="s">
        <v>35</v>
      </c>
      <c r="E4458" t="s">
        <v>29</v>
      </c>
      <c r="F4458" t="s">
        <v>37</v>
      </c>
      <c r="G4458">
        <v>90</v>
      </c>
      <c r="H4458">
        <v>435</v>
      </c>
      <c r="I4458">
        <v>2108.1</v>
      </c>
      <c r="J4458" t="s">
        <v>49</v>
      </c>
      <c r="K4458">
        <v>8500</v>
      </c>
      <c r="L4458">
        <v>5500</v>
      </c>
      <c r="M4458" t="s">
        <v>38</v>
      </c>
    </row>
    <row r="4459" spans="1:13" x14ac:dyDescent="0.4">
      <c r="A4459">
        <v>104458</v>
      </c>
      <c r="B4459" s="1">
        <v>45715.006944444445</v>
      </c>
      <c r="C4459" t="s">
        <v>19</v>
      </c>
      <c r="D4459" t="s">
        <v>46</v>
      </c>
      <c r="E4459" t="s">
        <v>29</v>
      </c>
      <c r="F4459" t="s">
        <v>16</v>
      </c>
      <c r="G4459">
        <v>72</v>
      </c>
      <c r="H4459">
        <v>1020</v>
      </c>
      <c r="I4459">
        <v>2437.5</v>
      </c>
      <c r="J4459" t="s">
        <v>53</v>
      </c>
      <c r="K4459">
        <v>15000</v>
      </c>
      <c r="L4459">
        <v>9500</v>
      </c>
      <c r="M4459" t="s">
        <v>18</v>
      </c>
    </row>
    <row r="4460" spans="1:13" x14ac:dyDescent="0.4">
      <c r="A4460">
        <v>104459</v>
      </c>
      <c r="B4460" s="1">
        <v>46020.777083333334</v>
      </c>
      <c r="C4460" t="s">
        <v>42</v>
      </c>
      <c r="D4460" t="s">
        <v>46</v>
      </c>
      <c r="E4460" t="s">
        <v>15</v>
      </c>
      <c r="F4460" t="s">
        <v>25</v>
      </c>
      <c r="G4460">
        <v>16</v>
      </c>
      <c r="H4460">
        <v>1102</v>
      </c>
      <c r="I4460">
        <v>349.52</v>
      </c>
      <c r="J4460" t="s">
        <v>53</v>
      </c>
      <c r="K4460">
        <v>15000</v>
      </c>
      <c r="L4460">
        <v>9500</v>
      </c>
      <c r="M4460" t="s">
        <v>27</v>
      </c>
    </row>
    <row r="4461" spans="1:13" x14ac:dyDescent="0.4">
      <c r="A4461">
        <v>104460</v>
      </c>
      <c r="B4461" s="1">
        <v>45780.817361111112</v>
      </c>
      <c r="C4461" t="s">
        <v>42</v>
      </c>
      <c r="D4461" t="s">
        <v>14</v>
      </c>
      <c r="E4461" t="s">
        <v>15</v>
      </c>
      <c r="F4461" t="s">
        <v>16</v>
      </c>
      <c r="G4461">
        <v>22</v>
      </c>
      <c r="H4461">
        <v>654</v>
      </c>
      <c r="I4461">
        <v>1015.74</v>
      </c>
      <c r="J4461" t="s">
        <v>21</v>
      </c>
      <c r="K4461">
        <v>6500</v>
      </c>
      <c r="L4461">
        <v>4200</v>
      </c>
      <c r="M4461" t="s">
        <v>18</v>
      </c>
    </row>
    <row r="4462" spans="1:13" x14ac:dyDescent="0.4">
      <c r="A4462">
        <v>104461</v>
      </c>
      <c r="B4462" s="1">
        <v>45845.401388888888</v>
      </c>
      <c r="C4462" t="s">
        <v>13</v>
      </c>
      <c r="D4462" t="s">
        <v>55</v>
      </c>
      <c r="E4462" t="s">
        <v>31</v>
      </c>
      <c r="F4462" t="s">
        <v>32</v>
      </c>
      <c r="G4462">
        <v>14</v>
      </c>
      <c r="H4462">
        <v>708</v>
      </c>
      <c r="I4462">
        <v>1061.7</v>
      </c>
      <c r="J4462" t="s">
        <v>58</v>
      </c>
      <c r="K4462">
        <v>1200</v>
      </c>
      <c r="L4462">
        <v>800</v>
      </c>
      <c r="M4462" t="s">
        <v>33</v>
      </c>
    </row>
    <row r="4463" spans="1:13" x14ac:dyDescent="0.4">
      <c r="A4463">
        <v>104462</v>
      </c>
      <c r="B4463" s="1">
        <v>45887.475694444445</v>
      </c>
      <c r="C4463" t="s">
        <v>48</v>
      </c>
      <c r="D4463" t="s">
        <v>55</v>
      </c>
      <c r="E4463" t="s">
        <v>31</v>
      </c>
      <c r="F4463" t="s">
        <v>37</v>
      </c>
      <c r="G4463">
        <v>69</v>
      </c>
      <c r="H4463">
        <v>428</v>
      </c>
      <c r="I4463">
        <v>935.01</v>
      </c>
      <c r="J4463" t="s">
        <v>57</v>
      </c>
      <c r="K4463">
        <v>600</v>
      </c>
      <c r="L4463">
        <v>350</v>
      </c>
      <c r="M4463" t="s">
        <v>38</v>
      </c>
    </row>
    <row r="4464" spans="1:13" x14ac:dyDescent="0.4">
      <c r="A4464">
        <v>104463</v>
      </c>
      <c r="B4464" s="1">
        <v>45825.938888888886</v>
      </c>
      <c r="C4464" t="s">
        <v>42</v>
      </c>
      <c r="D4464" t="s">
        <v>28</v>
      </c>
      <c r="E4464" t="s">
        <v>15</v>
      </c>
      <c r="F4464" t="s">
        <v>16</v>
      </c>
      <c r="G4464">
        <v>34</v>
      </c>
      <c r="H4464">
        <v>575</v>
      </c>
      <c r="I4464">
        <v>458.52</v>
      </c>
      <c r="J4464" t="s">
        <v>54</v>
      </c>
      <c r="K4464">
        <v>2500</v>
      </c>
      <c r="L4464">
        <v>1500</v>
      </c>
      <c r="M4464" t="s">
        <v>18</v>
      </c>
    </row>
    <row r="4465" spans="1:13" x14ac:dyDescent="0.4">
      <c r="A4465">
        <v>104464</v>
      </c>
      <c r="B4465" s="1">
        <v>45771.665972222225</v>
      </c>
      <c r="C4465" t="s">
        <v>45</v>
      </c>
      <c r="D4465" t="s">
        <v>43</v>
      </c>
      <c r="E4465" t="s">
        <v>15</v>
      </c>
      <c r="F4465" t="s">
        <v>32</v>
      </c>
      <c r="G4465">
        <v>75</v>
      </c>
      <c r="H4465">
        <v>974</v>
      </c>
      <c r="I4465">
        <v>467.4</v>
      </c>
      <c r="J4465" t="s">
        <v>51</v>
      </c>
      <c r="K4465">
        <v>1800</v>
      </c>
      <c r="L4465">
        <v>900</v>
      </c>
      <c r="M4465" t="s">
        <v>33</v>
      </c>
    </row>
    <row r="4466" spans="1:13" x14ac:dyDescent="0.4">
      <c r="A4466">
        <v>104465</v>
      </c>
      <c r="B4466" s="1">
        <v>45909.188194444447</v>
      </c>
      <c r="C4466" t="s">
        <v>19</v>
      </c>
      <c r="D4466" t="s">
        <v>14</v>
      </c>
      <c r="E4466" t="s">
        <v>31</v>
      </c>
      <c r="F4466" t="s">
        <v>32</v>
      </c>
      <c r="G4466">
        <v>75</v>
      </c>
      <c r="H4466">
        <v>580</v>
      </c>
      <c r="I4466">
        <v>651.9</v>
      </c>
      <c r="J4466" t="s">
        <v>17</v>
      </c>
      <c r="K4466">
        <v>3200</v>
      </c>
      <c r="L4466">
        <v>2000</v>
      </c>
      <c r="M4466" t="s">
        <v>33</v>
      </c>
    </row>
    <row r="4467" spans="1:13" x14ac:dyDescent="0.4">
      <c r="A4467">
        <v>104466</v>
      </c>
      <c r="B4467" s="1">
        <v>45764.137499999997</v>
      </c>
      <c r="C4467" t="s">
        <v>39</v>
      </c>
      <c r="D4467" t="s">
        <v>28</v>
      </c>
      <c r="E4467" t="s">
        <v>15</v>
      </c>
      <c r="F4467" t="s">
        <v>37</v>
      </c>
      <c r="G4467">
        <v>49</v>
      </c>
      <c r="H4467">
        <v>731</v>
      </c>
      <c r="I4467">
        <v>369.2</v>
      </c>
      <c r="J4467" t="s">
        <v>30</v>
      </c>
      <c r="K4467">
        <v>450</v>
      </c>
      <c r="L4467">
        <v>200</v>
      </c>
      <c r="M4467" t="s">
        <v>38</v>
      </c>
    </row>
    <row r="4468" spans="1:13" x14ac:dyDescent="0.4">
      <c r="A4468">
        <v>104467</v>
      </c>
      <c r="B4468" s="1">
        <v>45694.066666666666</v>
      </c>
      <c r="C4468" t="s">
        <v>34</v>
      </c>
      <c r="D4468" t="s">
        <v>40</v>
      </c>
      <c r="E4468" t="s">
        <v>29</v>
      </c>
      <c r="F4468" t="s">
        <v>20</v>
      </c>
      <c r="G4468">
        <v>74</v>
      </c>
      <c r="H4468">
        <v>821</v>
      </c>
      <c r="I4468">
        <v>264.17</v>
      </c>
      <c r="J4468" t="s">
        <v>41</v>
      </c>
      <c r="K4468">
        <v>5500</v>
      </c>
      <c r="L4468">
        <v>3500</v>
      </c>
      <c r="M4468" t="s">
        <v>22</v>
      </c>
    </row>
    <row r="4469" spans="1:13" x14ac:dyDescent="0.4">
      <c r="A4469">
        <v>104468</v>
      </c>
      <c r="B4469" s="1">
        <v>45992.17291666667</v>
      </c>
      <c r="C4469" t="s">
        <v>45</v>
      </c>
      <c r="D4469" t="s">
        <v>28</v>
      </c>
      <c r="E4469" t="s">
        <v>29</v>
      </c>
      <c r="F4469" t="s">
        <v>20</v>
      </c>
      <c r="G4469">
        <v>78</v>
      </c>
      <c r="H4469">
        <v>638</v>
      </c>
      <c r="I4469">
        <v>565.20000000000005</v>
      </c>
      <c r="J4469" t="s">
        <v>54</v>
      </c>
      <c r="K4469">
        <v>2500</v>
      </c>
      <c r="L4469">
        <v>1500</v>
      </c>
      <c r="M4469" t="s">
        <v>22</v>
      </c>
    </row>
    <row r="4470" spans="1:13" x14ac:dyDescent="0.4">
      <c r="A4470">
        <v>104469</v>
      </c>
      <c r="B4470" s="1">
        <v>45749.551388888889</v>
      </c>
      <c r="C4470" t="s">
        <v>39</v>
      </c>
      <c r="D4470" t="s">
        <v>35</v>
      </c>
      <c r="E4470" t="s">
        <v>31</v>
      </c>
      <c r="F4470" t="s">
        <v>32</v>
      </c>
      <c r="G4470">
        <v>24</v>
      </c>
      <c r="H4470">
        <v>1101</v>
      </c>
      <c r="I4470">
        <v>404.13</v>
      </c>
      <c r="J4470" t="s">
        <v>49</v>
      </c>
      <c r="K4470">
        <v>8500</v>
      </c>
      <c r="L4470">
        <v>5500</v>
      </c>
      <c r="M4470" t="s">
        <v>33</v>
      </c>
    </row>
    <row r="4471" spans="1:13" x14ac:dyDescent="0.4">
      <c r="A4471">
        <v>104470</v>
      </c>
      <c r="B4471" s="1">
        <v>45675.581250000003</v>
      </c>
      <c r="C4471" t="s">
        <v>45</v>
      </c>
      <c r="D4471" t="s">
        <v>14</v>
      </c>
      <c r="E4471" t="s">
        <v>29</v>
      </c>
      <c r="F4471" t="s">
        <v>16</v>
      </c>
      <c r="G4471">
        <v>24</v>
      </c>
      <c r="H4471">
        <v>504</v>
      </c>
      <c r="I4471">
        <v>528.14</v>
      </c>
      <c r="J4471" t="s">
        <v>17</v>
      </c>
      <c r="K4471">
        <v>3200</v>
      </c>
      <c r="L4471">
        <v>2000</v>
      </c>
      <c r="M4471" t="s">
        <v>18</v>
      </c>
    </row>
    <row r="4472" spans="1:13" x14ac:dyDescent="0.4">
      <c r="A4472">
        <v>104471</v>
      </c>
      <c r="B4472" s="1">
        <v>46011.526388888888</v>
      </c>
      <c r="C4472" t="s">
        <v>19</v>
      </c>
      <c r="D4472" t="s">
        <v>55</v>
      </c>
      <c r="E4472" t="s">
        <v>29</v>
      </c>
      <c r="F4472" t="s">
        <v>32</v>
      </c>
      <c r="G4472">
        <v>3</v>
      </c>
      <c r="H4472">
        <v>323</v>
      </c>
      <c r="I4472">
        <v>579.24</v>
      </c>
      <c r="J4472" t="s">
        <v>56</v>
      </c>
      <c r="K4472">
        <v>850</v>
      </c>
      <c r="L4472">
        <v>550</v>
      </c>
      <c r="M4472" t="s">
        <v>33</v>
      </c>
    </row>
    <row r="4473" spans="1:13" x14ac:dyDescent="0.4">
      <c r="A4473">
        <v>104472</v>
      </c>
      <c r="B4473" s="1">
        <v>45720.986805555556</v>
      </c>
      <c r="C4473" t="s">
        <v>34</v>
      </c>
      <c r="D4473" t="s">
        <v>43</v>
      </c>
      <c r="E4473" t="s">
        <v>31</v>
      </c>
      <c r="F4473" t="s">
        <v>16</v>
      </c>
      <c r="G4473">
        <v>78</v>
      </c>
      <c r="H4473">
        <v>432</v>
      </c>
      <c r="I4473">
        <v>222.52</v>
      </c>
      <c r="J4473" t="s">
        <v>61</v>
      </c>
      <c r="K4473">
        <v>2800</v>
      </c>
      <c r="L4473">
        <v>1500</v>
      </c>
      <c r="M4473" t="s">
        <v>18</v>
      </c>
    </row>
    <row r="4474" spans="1:13" x14ac:dyDescent="0.4">
      <c r="A4474">
        <v>104473</v>
      </c>
      <c r="B4474" s="1">
        <v>45807.720833333333</v>
      </c>
      <c r="C4474" t="s">
        <v>39</v>
      </c>
      <c r="D4474" t="s">
        <v>43</v>
      </c>
      <c r="E4474" t="s">
        <v>31</v>
      </c>
      <c r="F4474" t="s">
        <v>32</v>
      </c>
      <c r="G4474">
        <v>15</v>
      </c>
      <c r="H4474">
        <v>1199</v>
      </c>
      <c r="I4474">
        <v>1015.65</v>
      </c>
      <c r="J4474" t="s">
        <v>51</v>
      </c>
      <c r="K4474">
        <v>1800</v>
      </c>
      <c r="L4474">
        <v>900</v>
      </c>
      <c r="M4474" t="s">
        <v>33</v>
      </c>
    </row>
    <row r="4475" spans="1:13" x14ac:dyDescent="0.4">
      <c r="A4475">
        <v>104474</v>
      </c>
      <c r="B4475" s="1">
        <v>45796.678472222222</v>
      </c>
      <c r="C4475" t="s">
        <v>48</v>
      </c>
      <c r="D4475" t="s">
        <v>55</v>
      </c>
      <c r="E4475" t="s">
        <v>29</v>
      </c>
      <c r="F4475" t="s">
        <v>37</v>
      </c>
      <c r="G4475">
        <v>45</v>
      </c>
      <c r="H4475">
        <v>769</v>
      </c>
      <c r="I4475">
        <v>270.77999999999997</v>
      </c>
      <c r="J4475" t="s">
        <v>57</v>
      </c>
      <c r="K4475">
        <v>600</v>
      </c>
      <c r="L4475">
        <v>350</v>
      </c>
      <c r="M4475" t="s">
        <v>38</v>
      </c>
    </row>
    <row r="4476" spans="1:13" x14ac:dyDescent="0.4">
      <c r="A4476">
        <v>104475</v>
      </c>
      <c r="B4476" s="1">
        <v>45843.881944444445</v>
      </c>
      <c r="C4476" t="s">
        <v>19</v>
      </c>
      <c r="D4476" t="s">
        <v>40</v>
      </c>
      <c r="E4476" t="s">
        <v>29</v>
      </c>
      <c r="F4476" t="s">
        <v>25</v>
      </c>
      <c r="G4476">
        <v>22</v>
      </c>
      <c r="H4476">
        <v>535</v>
      </c>
      <c r="I4476">
        <v>2256.6</v>
      </c>
      <c r="J4476" t="s">
        <v>52</v>
      </c>
      <c r="K4476">
        <v>1500</v>
      </c>
      <c r="L4476">
        <v>800</v>
      </c>
      <c r="M4476" t="s">
        <v>27</v>
      </c>
    </row>
    <row r="4477" spans="1:13" x14ac:dyDescent="0.4">
      <c r="A4477">
        <v>104476</v>
      </c>
      <c r="B4477" s="1">
        <v>45842.530555555553</v>
      </c>
      <c r="C4477" t="s">
        <v>42</v>
      </c>
      <c r="D4477" t="s">
        <v>14</v>
      </c>
      <c r="E4477" t="s">
        <v>31</v>
      </c>
      <c r="F4477" t="s">
        <v>32</v>
      </c>
      <c r="G4477">
        <v>23</v>
      </c>
      <c r="H4477">
        <v>1178</v>
      </c>
      <c r="I4477">
        <v>1108.06</v>
      </c>
      <c r="J4477" t="s">
        <v>17</v>
      </c>
      <c r="K4477">
        <v>3200</v>
      </c>
      <c r="L4477">
        <v>2000</v>
      </c>
      <c r="M4477" t="s">
        <v>33</v>
      </c>
    </row>
    <row r="4478" spans="1:13" x14ac:dyDescent="0.4">
      <c r="A4478">
        <v>104477</v>
      </c>
      <c r="B4478" s="1">
        <v>45862.69027777778</v>
      </c>
      <c r="C4478" t="s">
        <v>13</v>
      </c>
      <c r="D4478" t="s">
        <v>35</v>
      </c>
      <c r="E4478" t="s">
        <v>15</v>
      </c>
      <c r="F4478" t="s">
        <v>25</v>
      </c>
      <c r="G4478">
        <v>53</v>
      </c>
      <c r="H4478">
        <v>962</v>
      </c>
      <c r="I4478">
        <v>803.46</v>
      </c>
      <c r="J4478" t="s">
        <v>36</v>
      </c>
      <c r="K4478">
        <v>12000</v>
      </c>
      <c r="L4478">
        <v>8000</v>
      </c>
      <c r="M4478" t="s">
        <v>27</v>
      </c>
    </row>
    <row r="4479" spans="1:13" x14ac:dyDescent="0.4">
      <c r="A4479">
        <v>104478</v>
      </c>
      <c r="B4479" s="1">
        <v>45917.961805555555</v>
      </c>
      <c r="C4479" t="s">
        <v>48</v>
      </c>
      <c r="D4479" t="s">
        <v>28</v>
      </c>
      <c r="E4479" t="s">
        <v>29</v>
      </c>
      <c r="F4479" t="s">
        <v>16</v>
      </c>
      <c r="G4479">
        <v>62</v>
      </c>
      <c r="H4479">
        <v>336</v>
      </c>
      <c r="I4479">
        <v>514.65</v>
      </c>
      <c r="J4479" t="s">
        <v>54</v>
      </c>
      <c r="K4479">
        <v>2500</v>
      </c>
      <c r="L4479">
        <v>1500</v>
      </c>
      <c r="M4479" t="s">
        <v>18</v>
      </c>
    </row>
    <row r="4480" spans="1:13" x14ac:dyDescent="0.4">
      <c r="A4480">
        <v>104479</v>
      </c>
      <c r="B4480" s="1">
        <v>45871.643055555556</v>
      </c>
      <c r="C4480" t="s">
        <v>23</v>
      </c>
      <c r="D4480" t="s">
        <v>43</v>
      </c>
      <c r="E4480" t="s">
        <v>15</v>
      </c>
      <c r="F4480" t="s">
        <v>37</v>
      </c>
      <c r="G4480">
        <v>78</v>
      </c>
      <c r="H4480">
        <v>408</v>
      </c>
      <c r="I4480">
        <v>516.02</v>
      </c>
      <c r="J4480" t="s">
        <v>51</v>
      </c>
      <c r="K4480">
        <v>1800</v>
      </c>
      <c r="L4480">
        <v>900</v>
      </c>
      <c r="M4480" t="s">
        <v>38</v>
      </c>
    </row>
    <row r="4481" spans="1:13" x14ac:dyDescent="0.4">
      <c r="A4481">
        <v>104480</v>
      </c>
      <c r="B4481" s="1">
        <v>45913.137499999997</v>
      </c>
      <c r="C4481" t="s">
        <v>50</v>
      </c>
      <c r="D4481" t="s">
        <v>46</v>
      </c>
      <c r="E4481" t="s">
        <v>29</v>
      </c>
      <c r="F4481" t="s">
        <v>20</v>
      </c>
      <c r="G4481">
        <v>83</v>
      </c>
      <c r="H4481">
        <v>877</v>
      </c>
      <c r="I4481">
        <v>565.42999999999995</v>
      </c>
      <c r="J4481" t="s">
        <v>47</v>
      </c>
      <c r="K4481">
        <v>4500</v>
      </c>
      <c r="L4481">
        <v>2800</v>
      </c>
      <c r="M4481" t="s">
        <v>22</v>
      </c>
    </row>
    <row r="4482" spans="1:13" x14ac:dyDescent="0.4">
      <c r="A4482">
        <v>104481</v>
      </c>
      <c r="B4482" s="1">
        <v>45792.927083333336</v>
      </c>
      <c r="C4482" t="s">
        <v>42</v>
      </c>
      <c r="D4482" t="s">
        <v>24</v>
      </c>
      <c r="E4482" t="s">
        <v>15</v>
      </c>
      <c r="F4482" t="s">
        <v>32</v>
      </c>
      <c r="G4482">
        <v>14</v>
      </c>
      <c r="H4482">
        <v>559</v>
      </c>
      <c r="I4482">
        <v>1441.72</v>
      </c>
      <c r="J4482" t="s">
        <v>59</v>
      </c>
      <c r="K4482">
        <v>3500</v>
      </c>
      <c r="L4482">
        <v>2200</v>
      </c>
      <c r="M4482" t="s">
        <v>33</v>
      </c>
    </row>
    <row r="4483" spans="1:13" x14ac:dyDescent="0.4">
      <c r="A4483">
        <v>104482</v>
      </c>
      <c r="B4483" s="1">
        <v>45718.652083333334</v>
      </c>
      <c r="C4483" t="s">
        <v>19</v>
      </c>
      <c r="D4483" t="s">
        <v>28</v>
      </c>
      <c r="E4483" t="s">
        <v>31</v>
      </c>
      <c r="F4483" t="s">
        <v>32</v>
      </c>
      <c r="G4483">
        <v>14</v>
      </c>
      <c r="H4483">
        <v>834</v>
      </c>
      <c r="I4483">
        <v>2053.91</v>
      </c>
      <c r="J4483" t="s">
        <v>30</v>
      </c>
      <c r="K4483">
        <v>450</v>
      </c>
      <c r="L4483">
        <v>200</v>
      </c>
      <c r="M4483" t="s">
        <v>33</v>
      </c>
    </row>
    <row r="4484" spans="1:13" x14ac:dyDescent="0.4">
      <c r="A4484">
        <v>104483</v>
      </c>
      <c r="B4484" s="1">
        <v>46020.148611111108</v>
      </c>
      <c r="C4484" t="s">
        <v>45</v>
      </c>
      <c r="D4484" t="s">
        <v>14</v>
      </c>
      <c r="E4484" t="s">
        <v>15</v>
      </c>
      <c r="F4484" t="s">
        <v>25</v>
      </c>
      <c r="G4484">
        <v>29</v>
      </c>
      <c r="H4484">
        <v>871</v>
      </c>
      <c r="I4484">
        <v>1155.6199999999999</v>
      </c>
      <c r="J4484" t="s">
        <v>21</v>
      </c>
      <c r="K4484">
        <v>6500</v>
      </c>
      <c r="L4484">
        <v>4200</v>
      </c>
      <c r="M4484" t="s">
        <v>27</v>
      </c>
    </row>
    <row r="4485" spans="1:13" x14ac:dyDescent="0.4">
      <c r="A4485">
        <v>104484</v>
      </c>
      <c r="B4485" s="1">
        <v>45967.225694444445</v>
      </c>
      <c r="C4485" t="s">
        <v>45</v>
      </c>
      <c r="D4485" t="s">
        <v>46</v>
      </c>
      <c r="E4485" t="s">
        <v>15</v>
      </c>
      <c r="F4485" t="s">
        <v>16</v>
      </c>
      <c r="G4485">
        <v>83</v>
      </c>
      <c r="H4485">
        <v>480</v>
      </c>
      <c r="I4485">
        <v>1179.79</v>
      </c>
      <c r="J4485" t="s">
        <v>47</v>
      </c>
      <c r="K4485">
        <v>4500</v>
      </c>
      <c r="L4485">
        <v>2800</v>
      </c>
      <c r="M4485" t="s">
        <v>18</v>
      </c>
    </row>
    <row r="4486" spans="1:13" x14ac:dyDescent="0.4">
      <c r="A4486">
        <v>104485</v>
      </c>
      <c r="B4486" s="1">
        <v>45745.643750000003</v>
      </c>
      <c r="C4486" t="s">
        <v>50</v>
      </c>
      <c r="D4486" t="s">
        <v>14</v>
      </c>
      <c r="E4486" t="s">
        <v>29</v>
      </c>
      <c r="F4486" t="s">
        <v>25</v>
      </c>
      <c r="G4486">
        <v>89</v>
      </c>
      <c r="H4486">
        <v>1113</v>
      </c>
      <c r="I4486">
        <v>3105.23</v>
      </c>
      <c r="J4486" t="s">
        <v>17</v>
      </c>
      <c r="K4486">
        <v>3200</v>
      </c>
      <c r="L4486">
        <v>2000</v>
      </c>
      <c r="M4486" t="s">
        <v>27</v>
      </c>
    </row>
    <row r="4487" spans="1:13" x14ac:dyDescent="0.4">
      <c r="A4487">
        <v>104486</v>
      </c>
      <c r="B4487" s="1">
        <v>45981.415277777778</v>
      </c>
      <c r="C4487" t="s">
        <v>45</v>
      </c>
      <c r="D4487" t="s">
        <v>14</v>
      </c>
      <c r="E4487" t="s">
        <v>29</v>
      </c>
      <c r="F4487" t="s">
        <v>37</v>
      </c>
      <c r="G4487">
        <v>56</v>
      </c>
      <c r="H4487">
        <v>598</v>
      </c>
      <c r="I4487">
        <v>580.42999999999995</v>
      </c>
      <c r="J4487" t="s">
        <v>17</v>
      </c>
      <c r="K4487">
        <v>3200</v>
      </c>
      <c r="L4487">
        <v>2000</v>
      </c>
      <c r="M4487" t="s">
        <v>38</v>
      </c>
    </row>
    <row r="4488" spans="1:13" x14ac:dyDescent="0.4">
      <c r="A4488">
        <v>104487</v>
      </c>
      <c r="B4488" s="1">
        <v>45864.273611111108</v>
      </c>
      <c r="C4488" t="s">
        <v>45</v>
      </c>
      <c r="D4488" t="s">
        <v>14</v>
      </c>
      <c r="E4488" t="s">
        <v>29</v>
      </c>
      <c r="F4488" t="s">
        <v>25</v>
      </c>
      <c r="G4488">
        <v>99</v>
      </c>
      <c r="H4488">
        <v>875</v>
      </c>
      <c r="I4488">
        <v>2658.38</v>
      </c>
      <c r="J4488" t="s">
        <v>21</v>
      </c>
      <c r="K4488">
        <v>6500</v>
      </c>
      <c r="L4488">
        <v>4200</v>
      </c>
      <c r="M4488" t="s">
        <v>27</v>
      </c>
    </row>
    <row r="4489" spans="1:13" x14ac:dyDescent="0.4">
      <c r="A4489">
        <v>104488</v>
      </c>
      <c r="B4489" s="1">
        <v>45786.063194444447</v>
      </c>
      <c r="C4489" t="s">
        <v>19</v>
      </c>
      <c r="D4489" t="s">
        <v>40</v>
      </c>
      <c r="E4489" t="s">
        <v>31</v>
      </c>
      <c r="F4489" t="s">
        <v>16</v>
      </c>
      <c r="G4489">
        <v>21</v>
      </c>
      <c r="H4489">
        <v>502</v>
      </c>
      <c r="I4489">
        <v>705.86</v>
      </c>
      <c r="J4489" t="s">
        <v>41</v>
      </c>
      <c r="K4489">
        <v>5500</v>
      </c>
      <c r="L4489">
        <v>3500</v>
      </c>
      <c r="M4489" t="s">
        <v>18</v>
      </c>
    </row>
    <row r="4490" spans="1:13" x14ac:dyDescent="0.4">
      <c r="A4490">
        <v>104489</v>
      </c>
      <c r="B4490" s="1">
        <v>45968.381249999999</v>
      </c>
      <c r="C4490" t="s">
        <v>50</v>
      </c>
      <c r="D4490" t="s">
        <v>35</v>
      </c>
      <c r="E4490" t="s">
        <v>15</v>
      </c>
      <c r="F4490" t="s">
        <v>20</v>
      </c>
      <c r="G4490">
        <v>53</v>
      </c>
      <c r="H4490">
        <v>1113</v>
      </c>
      <c r="I4490">
        <v>991.06</v>
      </c>
      <c r="J4490" t="s">
        <v>49</v>
      </c>
      <c r="K4490">
        <v>8500</v>
      </c>
      <c r="L4490">
        <v>5500</v>
      </c>
      <c r="M4490" t="s">
        <v>22</v>
      </c>
    </row>
    <row r="4491" spans="1:13" x14ac:dyDescent="0.4">
      <c r="A4491">
        <v>104490</v>
      </c>
      <c r="B4491" s="1">
        <v>45660.664583333331</v>
      </c>
      <c r="C4491" t="s">
        <v>50</v>
      </c>
      <c r="D4491" t="s">
        <v>28</v>
      </c>
      <c r="E4491" t="s">
        <v>29</v>
      </c>
      <c r="F4491" t="s">
        <v>16</v>
      </c>
      <c r="G4491">
        <v>41</v>
      </c>
      <c r="H4491">
        <v>782</v>
      </c>
      <c r="I4491">
        <v>1089.3399999999999</v>
      </c>
      <c r="J4491" t="s">
        <v>54</v>
      </c>
      <c r="K4491">
        <v>2500</v>
      </c>
      <c r="L4491">
        <v>1500</v>
      </c>
      <c r="M4491" t="s">
        <v>18</v>
      </c>
    </row>
    <row r="4492" spans="1:13" x14ac:dyDescent="0.4">
      <c r="A4492">
        <v>104491</v>
      </c>
      <c r="B4492" s="1">
        <v>45899.306944444441</v>
      </c>
      <c r="C4492" t="s">
        <v>19</v>
      </c>
      <c r="D4492" t="s">
        <v>55</v>
      </c>
      <c r="E4492" t="s">
        <v>31</v>
      </c>
      <c r="F4492" t="s">
        <v>16</v>
      </c>
      <c r="G4492">
        <v>68</v>
      </c>
      <c r="H4492">
        <v>915</v>
      </c>
      <c r="I4492">
        <v>719.42</v>
      </c>
      <c r="J4492" t="s">
        <v>57</v>
      </c>
      <c r="K4492">
        <v>600</v>
      </c>
      <c r="L4492">
        <v>350</v>
      </c>
      <c r="M4492" t="s">
        <v>18</v>
      </c>
    </row>
    <row r="4493" spans="1:13" x14ac:dyDescent="0.4">
      <c r="A4493">
        <v>104492</v>
      </c>
      <c r="B4493" s="1">
        <v>45778.368055555555</v>
      </c>
      <c r="C4493" t="s">
        <v>45</v>
      </c>
      <c r="D4493" t="s">
        <v>14</v>
      </c>
      <c r="E4493" t="s">
        <v>15</v>
      </c>
      <c r="F4493" t="s">
        <v>20</v>
      </c>
      <c r="G4493">
        <v>20</v>
      </c>
      <c r="H4493">
        <v>344</v>
      </c>
      <c r="I4493">
        <v>231.73</v>
      </c>
      <c r="J4493" t="s">
        <v>17</v>
      </c>
      <c r="K4493">
        <v>3200</v>
      </c>
      <c r="L4493">
        <v>2000</v>
      </c>
      <c r="M4493" t="s">
        <v>22</v>
      </c>
    </row>
    <row r="4494" spans="1:13" x14ac:dyDescent="0.4">
      <c r="A4494">
        <v>104493</v>
      </c>
      <c r="B4494" s="1">
        <v>45759.515972222223</v>
      </c>
      <c r="C4494" t="s">
        <v>50</v>
      </c>
      <c r="D4494" t="s">
        <v>43</v>
      </c>
      <c r="E4494" t="s">
        <v>15</v>
      </c>
      <c r="F4494" t="s">
        <v>37</v>
      </c>
      <c r="G4494">
        <v>88</v>
      </c>
      <c r="H4494">
        <v>403</v>
      </c>
      <c r="I4494">
        <v>1508.18</v>
      </c>
      <c r="J4494" t="s">
        <v>61</v>
      </c>
      <c r="K4494">
        <v>2800</v>
      </c>
      <c r="L4494">
        <v>1500</v>
      </c>
      <c r="M4494" t="s">
        <v>38</v>
      </c>
    </row>
    <row r="4495" spans="1:13" x14ac:dyDescent="0.4">
      <c r="A4495">
        <v>104494</v>
      </c>
      <c r="B4495" s="1">
        <v>45695.828472222223</v>
      </c>
      <c r="C4495" t="s">
        <v>39</v>
      </c>
      <c r="D4495" t="s">
        <v>35</v>
      </c>
      <c r="E4495" t="s">
        <v>15</v>
      </c>
      <c r="F4495" t="s">
        <v>20</v>
      </c>
      <c r="G4495">
        <v>54</v>
      </c>
      <c r="H4495">
        <v>607</v>
      </c>
      <c r="I4495">
        <v>352.22</v>
      </c>
      <c r="J4495" t="s">
        <v>49</v>
      </c>
      <c r="K4495">
        <v>8500</v>
      </c>
      <c r="L4495">
        <v>5500</v>
      </c>
      <c r="M4495" t="s">
        <v>22</v>
      </c>
    </row>
    <row r="4496" spans="1:13" x14ac:dyDescent="0.4">
      <c r="A4496">
        <v>104495</v>
      </c>
      <c r="B4496" s="1">
        <v>45998.332638888889</v>
      </c>
      <c r="C4496" t="s">
        <v>19</v>
      </c>
      <c r="D4496" t="s">
        <v>43</v>
      </c>
      <c r="E4496" t="s">
        <v>15</v>
      </c>
      <c r="F4496" t="s">
        <v>32</v>
      </c>
      <c r="G4496">
        <v>54</v>
      </c>
      <c r="H4496">
        <v>802</v>
      </c>
      <c r="I4496">
        <v>388.8</v>
      </c>
      <c r="J4496" t="s">
        <v>61</v>
      </c>
      <c r="K4496">
        <v>2800</v>
      </c>
      <c r="L4496">
        <v>1500</v>
      </c>
      <c r="M4496" t="s">
        <v>33</v>
      </c>
    </row>
    <row r="4497" spans="1:13" x14ac:dyDescent="0.4">
      <c r="A4497">
        <v>104496</v>
      </c>
      <c r="B4497" s="1">
        <v>45790.560416666667</v>
      </c>
      <c r="C4497" t="s">
        <v>23</v>
      </c>
      <c r="D4497" t="s">
        <v>14</v>
      </c>
      <c r="E4497" t="s">
        <v>29</v>
      </c>
      <c r="F4497" t="s">
        <v>37</v>
      </c>
      <c r="G4497">
        <v>53</v>
      </c>
      <c r="H4497">
        <v>885</v>
      </c>
      <c r="I4497">
        <v>241.83</v>
      </c>
      <c r="J4497" t="s">
        <v>21</v>
      </c>
      <c r="K4497">
        <v>6500</v>
      </c>
      <c r="L4497">
        <v>4200</v>
      </c>
      <c r="M4497" t="s">
        <v>38</v>
      </c>
    </row>
    <row r="4498" spans="1:13" x14ac:dyDescent="0.4">
      <c r="A4498">
        <v>104497</v>
      </c>
      <c r="B4498" s="1">
        <v>45859.414583333331</v>
      </c>
      <c r="C4498" t="s">
        <v>19</v>
      </c>
      <c r="D4498" t="s">
        <v>40</v>
      </c>
      <c r="E4498" t="s">
        <v>15</v>
      </c>
      <c r="F4498" t="s">
        <v>25</v>
      </c>
      <c r="G4498">
        <v>43</v>
      </c>
      <c r="H4498">
        <v>434</v>
      </c>
      <c r="I4498">
        <v>347.52</v>
      </c>
      <c r="J4498" t="s">
        <v>52</v>
      </c>
      <c r="K4498">
        <v>1500</v>
      </c>
      <c r="L4498">
        <v>800</v>
      </c>
      <c r="M4498" t="s">
        <v>27</v>
      </c>
    </row>
    <row r="4499" spans="1:13" x14ac:dyDescent="0.4">
      <c r="A4499">
        <v>104498</v>
      </c>
      <c r="B4499" s="1">
        <v>46005.849305555559</v>
      </c>
      <c r="C4499" t="s">
        <v>50</v>
      </c>
      <c r="D4499" t="s">
        <v>46</v>
      </c>
      <c r="E4499" t="s">
        <v>15</v>
      </c>
      <c r="F4499" t="s">
        <v>25</v>
      </c>
      <c r="G4499">
        <v>33</v>
      </c>
      <c r="H4499">
        <v>306</v>
      </c>
      <c r="I4499">
        <v>700.02</v>
      </c>
      <c r="J4499" t="s">
        <v>47</v>
      </c>
      <c r="K4499">
        <v>4500</v>
      </c>
      <c r="L4499">
        <v>2800</v>
      </c>
      <c r="M4499" t="s">
        <v>27</v>
      </c>
    </row>
    <row r="4500" spans="1:13" x14ac:dyDescent="0.4">
      <c r="A4500">
        <v>104499</v>
      </c>
      <c r="B4500" s="1">
        <v>45678.344444444447</v>
      </c>
      <c r="C4500" t="s">
        <v>13</v>
      </c>
      <c r="D4500" t="s">
        <v>40</v>
      </c>
      <c r="E4500" t="s">
        <v>15</v>
      </c>
      <c r="F4500" t="s">
        <v>16</v>
      </c>
      <c r="G4500">
        <v>70</v>
      </c>
      <c r="H4500">
        <v>849</v>
      </c>
      <c r="I4500">
        <v>499.86</v>
      </c>
      <c r="J4500" t="s">
        <v>41</v>
      </c>
      <c r="K4500">
        <v>5500</v>
      </c>
      <c r="L4500">
        <v>3500</v>
      </c>
      <c r="M4500" t="s">
        <v>18</v>
      </c>
    </row>
    <row r="4501" spans="1:13" x14ac:dyDescent="0.4">
      <c r="A4501">
        <v>104500</v>
      </c>
      <c r="B4501" s="1">
        <v>45899.065972222219</v>
      </c>
      <c r="C4501" t="s">
        <v>45</v>
      </c>
      <c r="D4501" t="s">
        <v>28</v>
      </c>
      <c r="E4501" t="s">
        <v>29</v>
      </c>
      <c r="F4501" t="s">
        <v>32</v>
      </c>
      <c r="G4501">
        <v>24</v>
      </c>
      <c r="H4501">
        <v>748</v>
      </c>
      <c r="I4501">
        <v>1261.5</v>
      </c>
      <c r="J4501" t="s">
        <v>54</v>
      </c>
      <c r="K4501">
        <v>2500</v>
      </c>
      <c r="L4501">
        <v>1500</v>
      </c>
      <c r="M4501" t="s">
        <v>33</v>
      </c>
    </row>
    <row r="4502" spans="1:13" x14ac:dyDescent="0.4">
      <c r="A4502">
        <v>104501</v>
      </c>
      <c r="B4502" s="1">
        <v>45766.495138888888</v>
      </c>
      <c r="C4502" t="s">
        <v>13</v>
      </c>
      <c r="D4502" t="s">
        <v>14</v>
      </c>
      <c r="E4502" t="s">
        <v>15</v>
      </c>
      <c r="F4502" t="s">
        <v>20</v>
      </c>
      <c r="G4502">
        <v>63</v>
      </c>
      <c r="H4502">
        <v>856</v>
      </c>
      <c r="I4502">
        <v>1258.5</v>
      </c>
      <c r="J4502" t="s">
        <v>17</v>
      </c>
      <c r="K4502">
        <v>3200</v>
      </c>
      <c r="L4502">
        <v>2000</v>
      </c>
      <c r="M4502" t="s">
        <v>22</v>
      </c>
    </row>
    <row r="4503" spans="1:13" x14ac:dyDescent="0.4">
      <c r="A4503">
        <v>104502</v>
      </c>
      <c r="B4503" s="1">
        <v>45960.663888888892</v>
      </c>
      <c r="C4503" t="s">
        <v>19</v>
      </c>
      <c r="D4503" t="s">
        <v>28</v>
      </c>
      <c r="E4503" t="s">
        <v>15</v>
      </c>
      <c r="F4503" t="s">
        <v>20</v>
      </c>
      <c r="G4503">
        <v>81</v>
      </c>
      <c r="H4503">
        <v>410</v>
      </c>
      <c r="I4503">
        <v>462.68</v>
      </c>
      <c r="J4503" t="s">
        <v>30</v>
      </c>
      <c r="K4503">
        <v>450</v>
      </c>
      <c r="L4503">
        <v>200</v>
      </c>
      <c r="M4503" t="s">
        <v>22</v>
      </c>
    </row>
    <row r="4504" spans="1:13" x14ac:dyDescent="0.4">
      <c r="A4504">
        <v>104503</v>
      </c>
      <c r="B4504" s="1">
        <v>45741.004861111112</v>
      </c>
      <c r="C4504" t="s">
        <v>13</v>
      </c>
      <c r="D4504" t="s">
        <v>55</v>
      </c>
      <c r="E4504" t="s">
        <v>31</v>
      </c>
      <c r="F4504" t="s">
        <v>37</v>
      </c>
      <c r="G4504">
        <v>91</v>
      </c>
      <c r="H4504">
        <v>797</v>
      </c>
      <c r="I4504">
        <v>468.88</v>
      </c>
      <c r="J4504" t="s">
        <v>57</v>
      </c>
      <c r="K4504">
        <v>600</v>
      </c>
      <c r="L4504">
        <v>350</v>
      </c>
      <c r="M4504" t="s">
        <v>38</v>
      </c>
    </row>
    <row r="4505" spans="1:13" x14ac:dyDescent="0.4">
      <c r="A4505">
        <v>104504</v>
      </c>
      <c r="B4505" s="1">
        <v>45740.523611111108</v>
      </c>
      <c r="C4505" t="s">
        <v>13</v>
      </c>
      <c r="D4505" t="s">
        <v>24</v>
      </c>
      <c r="E4505" t="s">
        <v>15</v>
      </c>
      <c r="F4505" t="s">
        <v>16</v>
      </c>
      <c r="G4505">
        <v>12</v>
      </c>
      <c r="H4505">
        <v>601</v>
      </c>
      <c r="I4505">
        <v>1126.18</v>
      </c>
      <c r="J4505" t="s">
        <v>26</v>
      </c>
      <c r="K4505">
        <v>45000</v>
      </c>
      <c r="L4505">
        <v>32000</v>
      </c>
      <c r="M4505" t="s">
        <v>18</v>
      </c>
    </row>
    <row r="4506" spans="1:13" x14ac:dyDescent="0.4">
      <c r="A4506">
        <v>104505</v>
      </c>
      <c r="B4506" s="1">
        <v>45948.589583333334</v>
      </c>
      <c r="C4506" t="s">
        <v>19</v>
      </c>
      <c r="D4506" t="s">
        <v>55</v>
      </c>
      <c r="E4506" t="s">
        <v>31</v>
      </c>
      <c r="F4506" t="s">
        <v>20</v>
      </c>
      <c r="G4506">
        <v>98</v>
      </c>
      <c r="H4506">
        <v>740</v>
      </c>
      <c r="I4506">
        <v>736.11</v>
      </c>
      <c r="J4506" t="s">
        <v>58</v>
      </c>
      <c r="K4506">
        <v>1200</v>
      </c>
      <c r="L4506">
        <v>800</v>
      </c>
      <c r="M4506" t="s">
        <v>22</v>
      </c>
    </row>
    <row r="4507" spans="1:13" x14ac:dyDescent="0.4">
      <c r="A4507">
        <v>104506</v>
      </c>
      <c r="B4507" s="1">
        <v>45726.384027777778</v>
      </c>
      <c r="C4507" t="s">
        <v>45</v>
      </c>
      <c r="D4507" t="s">
        <v>28</v>
      </c>
      <c r="E4507" t="s">
        <v>29</v>
      </c>
      <c r="F4507" t="s">
        <v>32</v>
      </c>
      <c r="G4507">
        <v>51</v>
      </c>
      <c r="H4507">
        <v>747</v>
      </c>
      <c r="I4507">
        <v>1020.2</v>
      </c>
      <c r="J4507" t="s">
        <v>54</v>
      </c>
      <c r="K4507">
        <v>2500</v>
      </c>
      <c r="L4507">
        <v>1500</v>
      </c>
      <c r="M4507" t="s">
        <v>33</v>
      </c>
    </row>
    <row r="4508" spans="1:13" x14ac:dyDescent="0.4">
      <c r="A4508">
        <v>104507</v>
      </c>
      <c r="B4508" s="1">
        <v>45786.897222222222</v>
      </c>
      <c r="C4508" t="s">
        <v>45</v>
      </c>
      <c r="D4508" t="s">
        <v>24</v>
      </c>
      <c r="E4508" t="s">
        <v>31</v>
      </c>
      <c r="F4508" t="s">
        <v>37</v>
      </c>
      <c r="G4508">
        <v>63</v>
      </c>
      <c r="H4508">
        <v>438</v>
      </c>
      <c r="I4508">
        <v>616.53</v>
      </c>
      <c r="J4508" t="s">
        <v>26</v>
      </c>
      <c r="K4508">
        <v>45000</v>
      </c>
      <c r="L4508">
        <v>32000</v>
      </c>
      <c r="M4508" t="s">
        <v>38</v>
      </c>
    </row>
    <row r="4509" spans="1:13" x14ac:dyDescent="0.4">
      <c r="A4509">
        <v>104508</v>
      </c>
      <c r="B4509" s="1">
        <v>45853.616666666669</v>
      </c>
      <c r="C4509" t="s">
        <v>39</v>
      </c>
      <c r="D4509" t="s">
        <v>28</v>
      </c>
      <c r="E4509" t="s">
        <v>15</v>
      </c>
      <c r="F4509" t="s">
        <v>37</v>
      </c>
      <c r="G4509">
        <v>51</v>
      </c>
      <c r="H4509">
        <v>954</v>
      </c>
      <c r="I4509">
        <v>1149.68</v>
      </c>
      <c r="J4509" t="s">
        <v>30</v>
      </c>
      <c r="K4509">
        <v>450</v>
      </c>
      <c r="L4509">
        <v>200</v>
      </c>
      <c r="M4509" t="s">
        <v>38</v>
      </c>
    </row>
    <row r="4510" spans="1:13" x14ac:dyDescent="0.4">
      <c r="A4510">
        <v>104509</v>
      </c>
      <c r="B4510" s="1">
        <v>45797.830555555556</v>
      </c>
      <c r="C4510" t="s">
        <v>39</v>
      </c>
      <c r="D4510" t="s">
        <v>55</v>
      </c>
      <c r="E4510" t="s">
        <v>15</v>
      </c>
      <c r="F4510" t="s">
        <v>20</v>
      </c>
      <c r="G4510">
        <v>34</v>
      </c>
      <c r="H4510">
        <v>1123</v>
      </c>
      <c r="I4510">
        <v>333.56</v>
      </c>
      <c r="J4510" t="s">
        <v>58</v>
      </c>
      <c r="K4510">
        <v>1200</v>
      </c>
      <c r="L4510">
        <v>800</v>
      </c>
      <c r="M4510" t="s">
        <v>22</v>
      </c>
    </row>
    <row r="4511" spans="1:13" x14ac:dyDescent="0.4">
      <c r="A4511">
        <v>104510</v>
      </c>
      <c r="B4511" s="1">
        <v>45940.236805555556</v>
      </c>
      <c r="C4511" t="s">
        <v>45</v>
      </c>
      <c r="D4511" t="s">
        <v>14</v>
      </c>
      <c r="E4511" t="s">
        <v>15</v>
      </c>
      <c r="F4511" t="s">
        <v>16</v>
      </c>
      <c r="G4511">
        <v>89</v>
      </c>
      <c r="H4511">
        <v>369</v>
      </c>
      <c r="I4511">
        <v>214.75</v>
      </c>
      <c r="J4511" t="s">
        <v>21</v>
      </c>
      <c r="K4511">
        <v>6500</v>
      </c>
      <c r="L4511">
        <v>4200</v>
      </c>
      <c r="M4511" t="s">
        <v>18</v>
      </c>
    </row>
    <row r="4512" spans="1:13" x14ac:dyDescent="0.4">
      <c r="A4512">
        <v>104511</v>
      </c>
      <c r="B4512" s="1">
        <v>45969.92291666667</v>
      </c>
      <c r="C4512" t="s">
        <v>48</v>
      </c>
      <c r="D4512" t="s">
        <v>40</v>
      </c>
      <c r="E4512" t="s">
        <v>29</v>
      </c>
      <c r="F4512" t="s">
        <v>20</v>
      </c>
      <c r="G4512">
        <v>50</v>
      </c>
      <c r="H4512">
        <v>687</v>
      </c>
      <c r="I4512">
        <v>458.32</v>
      </c>
      <c r="J4512" t="s">
        <v>52</v>
      </c>
      <c r="K4512">
        <v>1500</v>
      </c>
      <c r="L4512">
        <v>800</v>
      </c>
      <c r="M4512" t="s">
        <v>22</v>
      </c>
    </row>
    <row r="4513" spans="1:13" x14ac:dyDescent="0.4">
      <c r="A4513">
        <v>104512</v>
      </c>
      <c r="B4513" s="1">
        <v>45891.686111111114</v>
      </c>
      <c r="C4513" t="s">
        <v>34</v>
      </c>
      <c r="D4513" t="s">
        <v>28</v>
      </c>
      <c r="E4513" t="s">
        <v>15</v>
      </c>
      <c r="F4513" t="s">
        <v>37</v>
      </c>
      <c r="G4513">
        <v>59</v>
      </c>
      <c r="H4513">
        <v>896</v>
      </c>
      <c r="I4513">
        <v>441.47</v>
      </c>
      <c r="J4513" t="s">
        <v>54</v>
      </c>
      <c r="K4513">
        <v>2500</v>
      </c>
      <c r="L4513">
        <v>1500</v>
      </c>
      <c r="M4513" t="s">
        <v>38</v>
      </c>
    </row>
    <row r="4514" spans="1:13" x14ac:dyDescent="0.4">
      <c r="A4514">
        <v>104513</v>
      </c>
      <c r="B4514" s="1">
        <v>45680.097222222219</v>
      </c>
      <c r="C4514" t="s">
        <v>48</v>
      </c>
      <c r="D4514" t="s">
        <v>35</v>
      </c>
      <c r="E4514" t="s">
        <v>29</v>
      </c>
      <c r="F4514" t="s">
        <v>25</v>
      </c>
      <c r="G4514">
        <v>25</v>
      </c>
      <c r="H4514">
        <v>477</v>
      </c>
      <c r="I4514">
        <v>1157.8399999999999</v>
      </c>
      <c r="J4514" t="s">
        <v>36</v>
      </c>
      <c r="K4514">
        <v>12000</v>
      </c>
      <c r="L4514">
        <v>8000</v>
      </c>
      <c r="M4514" t="s">
        <v>27</v>
      </c>
    </row>
    <row r="4515" spans="1:13" x14ac:dyDescent="0.4">
      <c r="A4515">
        <v>104514</v>
      </c>
      <c r="B4515" s="1">
        <v>45810.068055555559</v>
      </c>
      <c r="C4515" t="s">
        <v>45</v>
      </c>
      <c r="D4515" t="s">
        <v>24</v>
      </c>
      <c r="E4515" t="s">
        <v>15</v>
      </c>
      <c r="F4515" t="s">
        <v>25</v>
      </c>
      <c r="G4515">
        <v>76</v>
      </c>
      <c r="H4515">
        <v>988</v>
      </c>
      <c r="I4515">
        <v>612.58000000000004</v>
      </c>
      <c r="J4515" t="s">
        <v>26</v>
      </c>
      <c r="K4515">
        <v>45000</v>
      </c>
      <c r="L4515">
        <v>32000</v>
      </c>
      <c r="M4515" t="s">
        <v>27</v>
      </c>
    </row>
    <row r="4516" spans="1:13" x14ac:dyDescent="0.4">
      <c r="A4516">
        <v>104515</v>
      </c>
      <c r="B4516" s="1">
        <v>45934.623611111114</v>
      </c>
      <c r="C4516" t="s">
        <v>50</v>
      </c>
      <c r="D4516" t="s">
        <v>28</v>
      </c>
      <c r="E4516" t="s">
        <v>31</v>
      </c>
      <c r="F4516" t="s">
        <v>32</v>
      </c>
      <c r="G4516">
        <v>61</v>
      </c>
      <c r="H4516">
        <v>777</v>
      </c>
      <c r="I4516">
        <v>991.58</v>
      </c>
      <c r="J4516" t="s">
        <v>54</v>
      </c>
      <c r="K4516">
        <v>2500</v>
      </c>
      <c r="L4516">
        <v>1500</v>
      </c>
      <c r="M4516" t="s">
        <v>33</v>
      </c>
    </row>
    <row r="4517" spans="1:13" x14ac:dyDescent="0.4">
      <c r="A4517">
        <v>104516</v>
      </c>
      <c r="B4517" s="1">
        <v>45718.852777777778</v>
      </c>
      <c r="C4517" t="s">
        <v>23</v>
      </c>
      <c r="D4517" t="s">
        <v>14</v>
      </c>
      <c r="E4517" t="s">
        <v>15</v>
      </c>
      <c r="F4517" t="s">
        <v>25</v>
      </c>
      <c r="G4517">
        <v>9</v>
      </c>
      <c r="H4517">
        <v>607</v>
      </c>
      <c r="I4517">
        <v>548.91</v>
      </c>
      <c r="J4517" t="s">
        <v>17</v>
      </c>
      <c r="K4517">
        <v>3200</v>
      </c>
      <c r="L4517">
        <v>2000</v>
      </c>
      <c r="M4517" t="s">
        <v>27</v>
      </c>
    </row>
    <row r="4518" spans="1:13" x14ac:dyDescent="0.4">
      <c r="A4518">
        <v>104517</v>
      </c>
      <c r="B4518" s="1">
        <v>45976.332638888889</v>
      </c>
      <c r="C4518" t="s">
        <v>13</v>
      </c>
      <c r="D4518" t="s">
        <v>24</v>
      </c>
      <c r="E4518" t="s">
        <v>31</v>
      </c>
      <c r="F4518" t="s">
        <v>25</v>
      </c>
      <c r="G4518">
        <v>89</v>
      </c>
      <c r="H4518">
        <v>849</v>
      </c>
      <c r="I4518">
        <v>438</v>
      </c>
      <c r="J4518" t="s">
        <v>59</v>
      </c>
      <c r="K4518">
        <v>3500</v>
      </c>
      <c r="L4518">
        <v>2200</v>
      </c>
      <c r="M4518" t="s">
        <v>27</v>
      </c>
    </row>
    <row r="4519" spans="1:13" x14ac:dyDescent="0.4">
      <c r="A4519">
        <v>104518</v>
      </c>
      <c r="B4519" s="1">
        <v>45709.646527777775</v>
      </c>
      <c r="C4519" t="s">
        <v>45</v>
      </c>
      <c r="D4519" t="s">
        <v>40</v>
      </c>
      <c r="E4519" t="s">
        <v>31</v>
      </c>
      <c r="F4519" t="s">
        <v>32</v>
      </c>
      <c r="G4519">
        <v>66</v>
      </c>
      <c r="H4519">
        <v>745</v>
      </c>
      <c r="I4519">
        <v>569.07000000000005</v>
      </c>
      <c r="J4519" t="s">
        <v>52</v>
      </c>
      <c r="K4519">
        <v>1500</v>
      </c>
      <c r="L4519">
        <v>800</v>
      </c>
      <c r="M4519" t="s">
        <v>33</v>
      </c>
    </row>
    <row r="4520" spans="1:13" x14ac:dyDescent="0.4">
      <c r="A4520">
        <v>104519</v>
      </c>
      <c r="B4520" s="1">
        <v>46001.484027777777</v>
      </c>
      <c r="C4520" t="s">
        <v>34</v>
      </c>
      <c r="D4520" t="s">
        <v>24</v>
      </c>
      <c r="E4520" t="s">
        <v>15</v>
      </c>
      <c r="F4520" t="s">
        <v>25</v>
      </c>
      <c r="G4520">
        <v>38</v>
      </c>
      <c r="H4520">
        <v>619</v>
      </c>
      <c r="I4520">
        <v>372.39</v>
      </c>
      <c r="J4520" t="s">
        <v>60</v>
      </c>
      <c r="K4520">
        <v>25000</v>
      </c>
      <c r="L4520">
        <v>18000</v>
      </c>
      <c r="M4520" t="s">
        <v>27</v>
      </c>
    </row>
    <row r="4521" spans="1:13" x14ac:dyDescent="0.4">
      <c r="A4521">
        <v>104520</v>
      </c>
      <c r="B4521" s="1">
        <v>45810.859027777777</v>
      </c>
      <c r="C4521" t="s">
        <v>23</v>
      </c>
      <c r="D4521" t="s">
        <v>14</v>
      </c>
      <c r="E4521" t="s">
        <v>31</v>
      </c>
      <c r="F4521" t="s">
        <v>16</v>
      </c>
      <c r="G4521">
        <v>83</v>
      </c>
      <c r="H4521">
        <v>524</v>
      </c>
      <c r="I4521">
        <v>177.88</v>
      </c>
      <c r="J4521" t="s">
        <v>21</v>
      </c>
      <c r="K4521">
        <v>6500</v>
      </c>
      <c r="L4521">
        <v>4200</v>
      </c>
      <c r="M4521" t="s">
        <v>18</v>
      </c>
    </row>
    <row r="4522" spans="1:13" x14ac:dyDescent="0.4">
      <c r="A4522">
        <v>104521</v>
      </c>
      <c r="B4522" s="1">
        <v>45894.982638888891</v>
      </c>
      <c r="C4522" t="s">
        <v>45</v>
      </c>
      <c r="D4522" t="s">
        <v>46</v>
      </c>
      <c r="E4522" t="s">
        <v>29</v>
      </c>
      <c r="F4522" t="s">
        <v>32</v>
      </c>
      <c r="G4522">
        <v>36</v>
      </c>
      <c r="H4522">
        <v>712</v>
      </c>
      <c r="I4522">
        <v>365.34</v>
      </c>
      <c r="J4522" t="s">
        <v>53</v>
      </c>
      <c r="K4522">
        <v>15000</v>
      </c>
      <c r="L4522">
        <v>9500</v>
      </c>
      <c r="M4522" t="s">
        <v>33</v>
      </c>
    </row>
    <row r="4523" spans="1:13" x14ac:dyDescent="0.4">
      <c r="A4523">
        <v>104522</v>
      </c>
      <c r="B4523" s="1">
        <v>45968.755555555559</v>
      </c>
      <c r="C4523" t="s">
        <v>48</v>
      </c>
      <c r="D4523" t="s">
        <v>14</v>
      </c>
      <c r="E4523" t="s">
        <v>15</v>
      </c>
      <c r="F4523" t="s">
        <v>37</v>
      </c>
      <c r="G4523">
        <v>76</v>
      </c>
      <c r="H4523">
        <v>688</v>
      </c>
      <c r="I4523">
        <v>1916.78</v>
      </c>
      <c r="J4523" t="s">
        <v>21</v>
      </c>
      <c r="K4523">
        <v>6500</v>
      </c>
      <c r="L4523">
        <v>4200</v>
      </c>
      <c r="M4523" t="s">
        <v>38</v>
      </c>
    </row>
    <row r="4524" spans="1:13" x14ac:dyDescent="0.4">
      <c r="A4524">
        <v>104523</v>
      </c>
      <c r="B4524" s="1">
        <v>45959.481249999997</v>
      </c>
      <c r="C4524" t="s">
        <v>39</v>
      </c>
      <c r="D4524" t="s">
        <v>43</v>
      </c>
      <c r="E4524" t="s">
        <v>31</v>
      </c>
      <c r="F4524" t="s">
        <v>16</v>
      </c>
      <c r="G4524">
        <v>74</v>
      </c>
      <c r="H4524">
        <v>566</v>
      </c>
      <c r="I4524">
        <v>2015.17</v>
      </c>
      <c r="J4524" t="s">
        <v>61</v>
      </c>
      <c r="K4524">
        <v>2800</v>
      </c>
      <c r="L4524">
        <v>1500</v>
      </c>
      <c r="M4524" t="s">
        <v>18</v>
      </c>
    </row>
    <row r="4525" spans="1:13" x14ac:dyDescent="0.4">
      <c r="A4525">
        <v>104524</v>
      </c>
      <c r="B4525" s="1">
        <v>45689.53125</v>
      </c>
      <c r="C4525" t="s">
        <v>34</v>
      </c>
      <c r="D4525" t="s">
        <v>28</v>
      </c>
      <c r="E4525" t="s">
        <v>15</v>
      </c>
      <c r="F4525" t="s">
        <v>16</v>
      </c>
      <c r="G4525">
        <v>63</v>
      </c>
      <c r="H4525">
        <v>412</v>
      </c>
      <c r="I4525">
        <v>1093.1099999999999</v>
      </c>
      <c r="J4525" t="s">
        <v>54</v>
      </c>
      <c r="K4525">
        <v>2500</v>
      </c>
      <c r="L4525">
        <v>1500</v>
      </c>
      <c r="M4525" t="s">
        <v>18</v>
      </c>
    </row>
    <row r="4526" spans="1:13" x14ac:dyDescent="0.4">
      <c r="A4526">
        <v>104525</v>
      </c>
      <c r="B4526" s="1">
        <v>45712.019444444442</v>
      </c>
      <c r="C4526" t="s">
        <v>50</v>
      </c>
      <c r="D4526" t="s">
        <v>46</v>
      </c>
      <c r="E4526" t="s">
        <v>15</v>
      </c>
      <c r="F4526" t="s">
        <v>32</v>
      </c>
      <c r="G4526">
        <v>50</v>
      </c>
      <c r="H4526">
        <v>1052</v>
      </c>
      <c r="I4526">
        <v>777.3</v>
      </c>
      <c r="J4526" t="s">
        <v>53</v>
      </c>
      <c r="K4526">
        <v>15000</v>
      </c>
      <c r="L4526">
        <v>9500</v>
      </c>
      <c r="M4526" t="s">
        <v>33</v>
      </c>
    </row>
    <row r="4527" spans="1:13" x14ac:dyDescent="0.4">
      <c r="A4527">
        <v>104526</v>
      </c>
      <c r="B4527" s="1">
        <v>46009.526388888888</v>
      </c>
      <c r="C4527" t="s">
        <v>48</v>
      </c>
      <c r="D4527" t="s">
        <v>35</v>
      </c>
      <c r="E4527" t="s">
        <v>29</v>
      </c>
      <c r="F4527" t="s">
        <v>37</v>
      </c>
      <c r="G4527">
        <v>93</v>
      </c>
      <c r="H4527">
        <v>695</v>
      </c>
      <c r="I4527">
        <v>619.52</v>
      </c>
      <c r="J4527" t="s">
        <v>36</v>
      </c>
      <c r="K4527">
        <v>12000</v>
      </c>
      <c r="L4527">
        <v>8000</v>
      </c>
      <c r="M4527" t="s">
        <v>38</v>
      </c>
    </row>
    <row r="4528" spans="1:13" x14ac:dyDescent="0.4">
      <c r="A4528">
        <v>104527</v>
      </c>
      <c r="B4528" s="1">
        <v>45693.134722222225</v>
      </c>
      <c r="C4528" t="s">
        <v>39</v>
      </c>
      <c r="D4528" t="s">
        <v>35</v>
      </c>
      <c r="E4528" t="s">
        <v>31</v>
      </c>
      <c r="F4528" t="s">
        <v>32</v>
      </c>
      <c r="G4528">
        <v>98</v>
      </c>
      <c r="H4528">
        <v>352</v>
      </c>
      <c r="I4528">
        <v>1741.05</v>
      </c>
      <c r="J4528" t="s">
        <v>49</v>
      </c>
      <c r="K4528">
        <v>8500</v>
      </c>
      <c r="L4528">
        <v>5500</v>
      </c>
      <c r="M4528" t="s">
        <v>33</v>
      </c>
    </row>
    <row r="4529" spans="1:13" x14ac:dyDescent="0.4">
      <c r="A4529">
        <v>104528</v>
      </c>
      <c r="B4529" s="1">
        <v>45767.765277777777</v>
      </c>
      <c r="C4529" t="s">
        <v>34</v>
      </c>
      <c r="D4529" t="s">
        <v>40</v>
      </c>
      <c r="E4529" t="s">
        <v>29</v>
      </c>
      <c r="F4529" t="s">
        <v>16</v>
      </c>
      <c r="G4529">
        <v>98</v>
      </c>
      <c r="H4529">
        <v>741</v>
      </c>
      <c r="I4529">
        <v>486.55</v>
      </c>
      <c r="J4529" t="s">
        <v>52</v>
      </c>
      <c r="K4529">
        <v>1500</v>
      </c>
      <c r="L4529">
        <v>800</v>
      </c>
      <c r="M4529" t="s">
        <v>18</v>
      </c>
    </row>
    <row r="4530" spans="1:13" x14ac:dyDescent="0.4">
      <c r="A4530">
        <v>104529</v>
      </c>
      <c r="B4530" s="1">
        <v>45834.513194444444</v>
      </c>
      <c r="C4530" t="s">
        <v>34</v>
      </c>
      <c r="D4530" t="s">
        <v>35</v>
      </c>
      <c r="E4530" t="s">
        <v>29</v>
      </c>
      <c r="F4530" t="s">
        <v>20</v>
      </c>
      <c r="G4530">
        <v>17</v>
      </c>
      <c r="H4530">
        <v>1191</v>
      </c>
      <c r="I4530">
        <v>766.89</v>
      </c>
      <c r="J4530" t="s">
        <v>49</v>
      </c>
      <c r="K4530">
        <v>8500</v>
      </c>
      <c r="L4530">
        <v>5500</v>
      </c>
      <c r="M4530" t="s">
        <v>22</v>
      </c>
    </row>
    <row r="4531" spans="1:13" x14ac:dyDescent="0.4">
      <c r="A4531">
        <v>104530</v>
      </c>
      <c r="B4531" s="1">
        <v>46019.647916666669</v>
      </c>
      <c r="C4531" t="s">
        <v>39</v>
      </c>
      <c r="D4531" t="s">
        <v>35</v>
      </c>
      <c r="E4531" t="s">
        <v>29</v>
      </c>
      <c r="F4531" t="s">
        <v>25</v>
      </c>
      <c r="G4531">
        <v>79</v>
      </c>
      <c r="H4531">
        <v>1127</v>
      </c>
      <c r="I4531">
        <v>563.46</v>
      </c>
      <c r="J4531" t="s">
        <v>36</v>
      </c>
      <c r="K4531">
        <v>12000</v>
      </c>
      <c r="L4531">
        <v>8000</v>
      </c>
      <c r="M4531" t="s">
        <v>27</v>
      </c>
    </row>
    <row r="4532" spans="1:13" x14ac:dyDescent="0.4">
      <c r="A4532">
        <v>104531</v>
      </c>
      <c r="B4532" s="1">
        <v>45971.3</v>
      </c>
      <c r="C4532" t="s">
        <v>39</v>
      </c>
      <c r="D4532" t="s">
        <v>24</v>
      </c>
      <c r="E4532" t="s">
        <v>31</v>
      </c>
      <c r="F4532" t="s">
        <v>16</v>
      </c>
      <c r="G4532">
        <v>30</v>
      </c>
      <c r="H4532">
        <v>828</v>
      </c>
      <c r="I4532">
        <v>1633.09</v>
      </c>
      <c r="J4532" t="s">
        <v>60</v>
      </c>
      <c r="K4532">
        <v>25000</v>
      </c>
      <c r="L4532">
        <v>18000</v>
      </c>
      <c r="M4532" t="s">
        <v>18</v>
      </c>
    </row>
    <row r="4533" spans="1:13" x14ac:dyDescent="0.4">
      <c r="A4533">
        <v>104532</v>
      </c>
      <c r="B4533" s="1">
        <v>45952.29583333333</v>
      </c>
      <c r="C4533" t="s">
        <v>34</v>
      </c>
      <c r="D4533" t="s">
        <v>55</v>
      </c>
      <c r="E4533" t="s">
        <v>15</v>
      </c>
      <c r="F4533" t="s">
        <v>32</v>
      </c>
      <c r="G4533">
        <v>43</v>
      </c>
      <c r="H4533">
        <v>1138</v>
      </c>
      <c r="I4533">
        <v>705.71</v>
      </c>
      <c r="J4533" t="s">
        <v>57</v>
      </c>
      <c r="K4533">
        <v>600</v>
      </c>
      <c r="L4533">
        <v>350</v>
      </c>
      <c r="M4533" t="s">
        <v>33</v>
      </c>
    </row>
    <row r="4534" spans="1:13" x14ac:dyDescent="0.4">
      <c r="A4534">
        <v>104533</v>
      </c>
      <c r="B4534" s="1">
        <v>45993.959722222222</v>
      </c>
      <c r="C4534" t="s">
        <v>34</v>
      </c>
      <c r="D4534" t="s">
        <v>24</v>
      </c>
      <c r="E4534" t="s">
        <v>31</v>
      </c>
      <c r="F4534" t="s">
        <v>25</v>
      </c>
      <c r="G4534">
        <v>39</v>
      </c>
      <c r="H4534">
        <v>1177</v>
      </c>
      <c r="I4534">
        <v>333.71</v>
      </c>
      <c r="J4534" t="s">
        <v>60</v>
      </c>
      <c r="K4534">
        <v>25000</v>
      </c>
      <c r="L4534">
        <v>18000</v>
      </c>
      <c r="M4534" t="s">
        <v>27</v>
      </c>
    </row>
    <row r="4535" spans="1:13" x14ac:dyDescent="0.4">
      <c r="A4535">
        <v>104534</v>
      </c>
      <c r="B4535" s="1">
        <v>45754.779861111114</v>
      </c>
      <c r="C4535" t="s">
        <v>19</v>
      </c>
      <c r="D4535" t="s">
        <v>43</v>
      </c>
      <c r="E4535" t="s">
        <v>31</v>
      </c>
      <c r="F4535" t="s">
        <v>25</v>
      </c>
      <c r="G4535">
        <v>33</v>
      </c>
      <c r="H4535">
        <v>735</v>
      </c>
      <c r="I4535">
        <v>226.26</v>
      </c>
      <c r="J4535" t="s">
        <v>51</v>
      </c>
      <c r="K4535">
        <v>1800</v>
      </c>
      <c r="L4535">
        <v>900</v>
      </c>
      <c r="M4535" t="s">
        <v>27</v>
      </c>
    </row>
    <row r="4536" spans="1:13" x14ac:dyDescent="0.4">
      <c r="A4536">
        <v>104535</v>
      </c>
      <c r="B4536" s="1">
        <v>45870.974305555559</v>
      </c>
      <c r="C4536" t="s">
        <v>23</v>
      </c>
      <c r="D4536" t="s">
        <v>40</v>
      </c>
      <c r="E4536" t="s">
        <v>15</v>
      </c>
      <c r="F4536" t="s">
        <v>20</v>
      </c>
      <c r="G4536">
        <v>25</v>
      </c>
      <c r="H4536">
        <v>1024</v>
      </c>
      <c r="I4536">
        <v>694.76</v>
      </c>
      <c r="J4536" t="s">
        <v>41</v>
      </c>
      <c r="K4536">
        <v>5500</v>
      </c>
      <c r="L4536">
        <v>3500</v>
      </c>
      <c r="M4536" t="s">
        <v>22</v>
      </c>
    </row>
    <row r="4537" spans="1:13" x14ac:dyDescent="0.4">
      <c r="A4537">
        <v>104536</v>
      </c>
      <c r="B4537" s="1">
        <v>45974.87777777778</v>
      </c>
      <c r="C4537" t="s">
        <v>19</v>
      </c>
      <c r="D4537" t="s">
        <v>24</v>
      </c>
      <c r="E4537" t="s">
        <v>15</v>
      </c>
      <c r="F4537" t="s">
        <v>32</v>
      </c>
      <c r="G4537">
        <v>41</v>
      </c>
      <c r="H4537">
        <v>917</v>
      </c>
      <c r="I4537">
        <v>485.98</v>
      </c>
      <c r="J4537" t="s">
        <v>59</v>
      </c>
      <c r="K4537">
        <v>3500</v>
      </c>
      <c r="L4537">
        <v>2200</v>
      </c>
      <c r="M4537" t="s">
        <v>33</v>
      </c>
    </row>
    <row r="4538" spans="1:13" x14ac:dyDescent="0.4">
      <c r="A4538">
        <v>104537</v>
      </c>
      <c r="B4538" s="1">
        <v>45794.325694444444</v>
      </c>
      <c r="C4538" t="s">
        <v>48</v>
      </c>
      <c r="D4538" t="s">
        <v>55</v>
      </c>
      <c r="E4538" t="s">
        <v>15</v>
      </c>
      <c r="F4538" t="s">
        <v>37</v>
      </c>
      <c r="G4538">
        <v>55</v>
      </c>
      <c r="H4538">
        <v>623</v>
      </c>
      <c r="I4538">
        <v>283.48</v>
      </c>
      <c r="J4538" t="s">
        <v>56</v>
      </c>
      <c r="K4538">
        <v>850</v>
      </c>
      <c r="L4538">
        <v>550</v>
      </c>
      <c r="M4538" t="s">
        <v>38</v>
      </c>
    </row>
    <row r="4539" spans="1:13" x14ac:dyDescent="0.4">
      <c r="A4539">
        <v>104538</v>
      </c>
      <c r="B4539" s="1">
        <v>45663.338888888888</v>
      </c>
      <c r="C4539" t="s">
        <v>19</v>
      </c>
      <c r="D4539" t="s">
        <v>43</v>
      </c>
      <c r="E4539" t="s">
        <v>31</v>
      </c>
      <c r="F4539" t="s">
        <v>32</v>
      </c>
      <c r="G4539">
        <v>92</v>
      </c>
      <c r="H4539">
        <v>381</v>
      </c>
      <c r="I4539">
        <v>556.14</v>
      </c>
      <c r="J4539" t="s">
        <v>44</v>
      </c>
      <c r="K4539">
        <v>4500</v>
      </c>
      <c r="L4539">
        <v>2500</v>
      </c>
      <c r="M4539" t="s">
        <v>33</v>
      </c>
    </row>
    <row r="4540" spans="1:13" x14ac:dyDescent="0.4">
      <c r="A4540">
        <v>104539</v>
      </c>
      <c r="B4540" s="1">
        <v>45766.698611111111</v>
      </c>
      <c r="C4540" t="s">
        <v>13</v>
      </c>
      <c r="D4540" t="s">
        <v>55</v>
      </c>
      <c r="E4540" t="s">
        <v>15</v>
      </c>
      <c r="F4540" t="s">
        <v>25</v>
      </c>
      <c r="G4540">
        <v>82</v>
      </c>
      <c r="H4540">
        <v>560</v>
      </c>
      <c r="I4540">
        <v>1776.34</v>
      </c>
      <c r="J4540" t="s">
        <v>57</v>
      </c>
      <c r="K4540">
        <v>600</v>
      </c>
      <c r="L4540">
        <v>350</v>
      </c>
      <c r="M4540" t="s">
        <v>27</v>
      </c>
    </row>
    <row r="4541" spans="1:13" x14ac:dyDescent="0.4">
      <c r="A4541">
        <v>104540</v>
      </c>
      <c r="B4541" s="1">
        <v>45692.037499999999</v>
      </c>
      <c r="C4541" t="s">
        <v>50</v>
      </c>
      <c r="D4541" t="s">
        <v>43</v>
      </c>
      <c r="E4541" t="s">
        <v>31</v>
      </c>
      <c r="F4541" t="s">
        <v>25</v>
      </c>
      <c r="G4541">
        <v>57</v>
      </c>
      <c r="H4541">
        <v>1157</v>
      </c>
      <c r="I4541">
        <v>2119.31</v>
      </c>
      <c r="J4541" t="s">
        <v>51</v>
      </c>
      <c r="K4541">
        <v>1800</v>
      </c>
      <c r="L4541">
        <v>900</v>
      </c>
      <c r="M4541" t="s">
        <v>27</v>
      </c>
    </row>
    <row r="4542" spans="1:13" x14ac:dyDescent="0.4">
      <c r="A4542">
        <v>104541</v>
      </c>
      <c r="B4542" s="1">
        <v>45696.48541666667</v>
      </c>
      <c r="C4542" t="s">
        <v>34</v>
      </c>
      <c r="D4542" t="s">
        <v>46</v>
      </c>
      <c r="E4542" t="s">
        <v>29</v>
      </c>
      <c r="F4542" t="s">
        <v>16</v>
      </c>
      <c r="G4542">
        <v>75</v>
      </c>
      <c r="H4542">
        <v>675</v>
      </c>
      <c r="I4542">
        <v>301.04000000000002</v>
      </c>
      <c r="J4542" t="s">
        <v>53</v>
      </c>
      <c r="K4542">
        <v>15000</v>
      </c>
      <c r="L4542">
        <v>9500</v>
      </c>
      <c r="M4542" t="s">
        <v>18</v>
      </c>
    </row>
    <row r="4543" spans="1:13" x14ac:dyDescent="0.4">
      <c r="A4543">
        <v>104542</v>
      </c>
      <c r="B4543" s="1">
        <v>45807.811111111114</v>
      </c>
      <c r="C4543" t="s">
        <v>48</v>
      </c>
      <c r="D4543" t="s">
        <v>46</v>
      </c>
      <c r="E4543" t="s">
        <v>29</v>
      </c>
      <c r="F4543" t="s">
        <v>20</v>
      </c>
      <c r="G4543">
        <v>52</v>
      </c>
      <c r="H4543">
        <v>600</v>
      </c>
      <c r="I4543">
        <v>761.74</v>
      </c>
      <c r="J4543" t="s">
        <v>47</v>
      </c>
      <c r="K4543">
        <v>4500</v>
      </c>
      <c r="L4543">
        <v>2800</v>
      </c>
      <c r="M4543" t="s">
        <v>22</v>
      </c>
    </row>
    <row r="4544" spans="1:13" x14ac:dyDescent="0.4">
      <c r="A4544">
        <v>104543</v>
      </c>
      <c r="B4544" s="1">
        <v>45775.029166666667</v>
      </c>
      <c r="C4544" t="s">
        <v>45</v>
      </c>
      <c r="D4544" t="s">
        <v>35</v>
      </c>
      <c r="E4544" t="s">
        <v>31</v>
      </c>
      <c r="F4544" t="s">
        <v>16</v>
      </c>
      <c r="G4544">
        <v>37</v>
      </c>
      <c r="H4544">
        <v>346</v>
      </c>
      <c r="I4544">
        <v>705.94</v>
      </c>
      <c r="J4544" t="s">
        <v>49</v>
      </c>
      <c r="K4544">
        <v>8500</v>
      </c>
      <c r="L4544">
        <v>5500</v>
      </c>
      <c r="M4544" t="s">
        <v>18</v>
      </c>
    </row>
    <row r="4545" spans="1:13" x14ac:dyDescent="0.4">
      <c r="A4545">
        <v>104544</v>
      </c>
      <c r="B4545" s="1">
        <v>45918.357638888891</v>
      </c>
      <c r="C4545" t="s">
        <v>48</v>
      </c>
      <c r="D4545" t="s">
        <v>14</v>
      </c>
      <c r="E4545" t="s">
        <v>15</v>
      </c>
      <c r="F4545" t="s">
        <v>16</v>
      </c>
      <c r="G4545">
        <v>51</v>
      </c>
      <c r="H4545">
        <v>1055</v>
      </c>
      <c r="I4545">
        <v>435.74</v>
      </c>
      <c r="J4545" t="s">
        <v>17</v>
      </c>
      <c r="K4545">
        <v>3200</v>
      </c>
      <c r="L4545">
        <v>2000</v>
      </c>
      <c r="M4545" t="s">
        <v>18</v>
      </c>
    </row>
    <row r="4546" spans="1:13" x14ac:dyDescent="0.4">
      <c r="A4546">
        <v>104545</v>
      </c>
      <c r="B4546" s="1">
        <v>45744.956250000003</v>
      </c>
      <c r="C4546" t="s">
        <v>42</v>
      </c>
      <c r="D4546" t="s">
        <v>28</v>
      </c>
      <c r="E4546" t="s">
        <v>29</v>
      </c>
      <c r="F4546" t="s">
        <v>25</v>
      </c>
      <c r="G4546">
        <v>69</v>
      </c>
      <c r="H4546">
        <v>717</v>
      </c>
      <c r="I4546">
        <v>214.78</v>
      </c>
      <c r="J4546" t="s">
        <v>54</v>
      </c>
      <c r="K4546">
        <v>2500</v>
      </c>
      <c r="L4546">
        <v>1500</v>
      </c>
      <c r="M4546" t="s">
        <v>27</v>
      </c>
    </row>
    <row r="4547" spans="1:13" x14ac:dyDescent="0.4">
      <c r="A4547">
        <v>104546</v>
      </c>
      <c r="B4547" s="1">
        <v>45733.740277777775</v>
      </c>
      <c r="C4547" t="s">
        <v>39</v>
      </c>
      <c r="D4547" t="s">
        <v>35</v>
      </c>
      <c r="E4547" t="s">
        <v>15</v>
      </c>
      <c r="F4547" t="s">
        <v>16</v>
      </c>
      <c r="G4547">
        <v>62</v>
      </c>
      <c r="H4547">
        <v>567</v>
      </c>
      <c r="I4547">
        <v>777.28</v>
      </c>
      <c r="J4547" t="s">
        <v>49</v>
      </c>
      <c r="K4547">
        <v>8500</v>
      </c>
      <c r="L4547">
        <v>5500</v>
      </c>
      <c r="M4547" t="s">
        <v>18</v>
      </c>
    </row>
    <row r="4548" spans="1:13" x14ac:dyDescent="0.4">
      <c r="A4548">
        <v>104547</v>
      </c>
      <c r="B4548" s="1">
        <v>45970.811805555553</v>
      </c>
      <c r="C4548" t="s">
        <v>23</v>
      </c>
      <c r="D4548" t="s">
        <v>40</v>
      </c>
      <c r="E4548" t="s">
        <v>29</v>
      </c>
      <c r="F4548" t="s">
        <v>25</v>
      </c>
      <c r="G4548">
        <v>77</v>
      </c>
      <c r="H4548">
        <v>966</v>
      </c>
      <c r="I4548">
        <v>578.84</v>
      </c>
      <c r="J4548" t="s">
        <v>41</v>
      </c>
      <c r="K4548">
        <v>5500</v>
      </c>
      <c r="L4548">
        <v>3500</v>
      </c>
      <c r="M4548" t="s">
        <v>27</v>
      </c>
    </row>
    <row r="4549" spans="1:13" x14ac:dyDescent="0.4">
      <c r="A4549">
        <v>104548</v>
      </c>
      <c r="B4549" s="1">
        <v>45871.819444444445</v>
      </c>
      <c r="C4549" t="s">
        <v>23</v>
      </c>
      <c r="D4549" t="s">
        <v>35</v>
      </c>
      <c r="E4549" t="s">
        <v>15</v>
      </c>
      <c r="F4549" t="s">
        <v>20</v>
      </c>
      <c r="G4549">
        <v>19</v>
      </c>
      <c r="H4549">
        <v>586</v>
      </c>
      <c r="I4549">
        <v>904.22</v>
      </c>
      <c r="J4549" t="s">
        <v>49</v>
      </c>
      <c r="K4549">
        <v>8500</v>
      </c>
      <c r="L4549">
        <v>5500</v>
      </c>
      <c r="M4549" t="s">
        <v>22</v>
      </c>
    </row>
    <row r="4550" spans="1:13" x14ac:dyDescent="0.4">
      <c r="A4550">
        <v>104549</v>
      </c>
      <c r="B4550" s="1">
        <v>45942.379861111112</v>
      </c>
      <c r="C4550" t="s">
        <v>19</v>
      </c>
      <c r="D4550" t="s">
        <v>46</v>
      </c>
      <c r="E4550" t="s">
        <v>15</v>
      </c>
      <c r="F4550" t="s">
        <v>20</v>
      </c>
      <c r="G4550">
        <v>39</v>
      </c>
      <c r="H4550">
        <v>516</v>
      </c>
      <c r="I4550">
        <v>1006.84</v>
      </c>
      <c r="J4550" t="s">
        <v>47</v>
      </c>
      <c r="K4550">
        <v>4500</v>
      </c>
      <c r="L4550">
        <v>2800</v>
      </c>
      <c r="M4550" t="s">
        <v>22</v>
      </c>
    </row>
    <row r="4551" spans="1:13" x14ac:dyDescent="0.4">
      <c r="A4551">
        <v>104550</v>
      </c>
      <c r="B4551" s="1">
        <v>45896.843055555553</v>
      </c>
      <c r="C4551" t="s">
        <v>34</v>
      </c>
      <c r="D4551" t="s">
        <v>24</v>
      </c>
      <c r="E4551" t="s">
        <v>29</v>
      </c>
      <c r="F4551" t="s">
        <v>37</v>
      </c>
      <c r="G4551">
        <v>1</v>
      </c>
      <c r="H4551">
        <v>678</v>
      </c>
      <c r="I4551">
        <v>1025.18</v>
      </c>
      <c r="J4551" t="s">
        <v>26</v>
      </c>
      <c r="K4551">
        <v>45000</v>
      </c>
      <c r="L4551">
        <v>32000</v>
      </c>
      <c r="M4551" t="s">
        <v>38</v>
      </c>
    </row>
    <row r="4552" spans="1:13" x14ac:dyDescent="0.4">
      <c r="A4552">
        <v>104551</v>
      </c>
      <c r="B4552" s="1">
        <v>45822.476388888892</v>
      </c>
      <c r="C4552" t="s">
        <v>48</v>
      </c>
      <c r="D4552" t="s">
        <v>43</v>
      </c>
      <c r="E4552" t="s">
        <v>15</v>
      </c>
      <c r="F4552" t="s">
        <v>37</v>
      </c>
      <c r="G4552">
        <v>5</v>
      </c>
      <c r="H4552">
        <v>419</v>
      </c>
      <c r="I4552">
        <v>254.4</v>
      </c>
      <c r="J4552" t="s">
        <v>61</v>
      </c>
      <c r="K4552">
        <v>2800</v>
      </c>
      <c r="L4552">
        <v>1500</v>
      </c>
      <c r="M4552" t="s">
        <v>38</v>
      </c>
    </row>
    <row r="4553" spans="1:13" x14ac:dyDescent="0.4">
      <c r="A4553">
        <v>104552</v>
      </c>
      <c r="B4553" s="1">
        <v>45744.20208333333</v>
      </c>
      <c r="C4553" t="s">
        <v>19</v>
      </c>
      <c r="D4553" t="s">
        <v>24</v>
      </c>
      <c r="E4553" t="s">
        <v>15</v>
      </c>
      <c r="F4553" t="s">
        <v>25</v>
      </c>
      <c r="G4553">
        <v>58</v>
      </c>
      <c r="H4553">
        <v>898</v>
      </c>
      <c r="I4553">
        <v>806.92</v>
      </c>
      <c r="J4553" t="s">
        <v>26</v>
      </c>
      <c r="K4553">
        <v>45000</v>
      </c>
      <c r="L4553">
        <v>32000</v>
      </c>
      <c r="M4553" t="s">
        <v>27</v>
      </c>
    </row>
    <row r="4554" spans="1:13" x14ac:dyDescent="0.4">
      <c r="A4554">
        <v>104553</v>
      </c>
      <c r="B4554" s="1">
        <v>45798.994444444441</v>
      </c>
      <c r="C4554" t="s">
        <v>50</v>
      </c>
      <c r="D4554" t="s">
        <v>40</v>
      </c>
      <c r="E4554" t="s">
        <v>15</v>
      </c>
      <c r="F4554" t="s">
        <v>37</v>
      </c>
      <c r="G4554">
        <v>14</v>
      </c>
      <c r="H4554">
        <v>955</v>
      </c>
      <c r="I4554">
        <v>987</v>
      </c>
      <c r="J4554" t="s">
        <v>52</v>
      </c>
      <c r="K4554">
        <v>1500</v>
      </c>
      <c r="L4554">
        <v>800</v>
      </c>
      <c r="M4554" t="s">
        <v>38</v>
      </c>
    </row>
    <row r="4555" spans="1:13" x14ac:dyDescent="0.4">
      <c r="A4555">
        <v>104554</v>
      </c>
      <c r="B4555" s="1">
        <v>45817.765277777777</v>
      </c>
      <c r="C4555" t="s">
        <v>39</v>
      </c>
      <c r="D4555" t="s">
        <v>43</v>
      </c>
      <c r="E4555" t="s">
        <v>15</v>
      </c>
      <c r="F4555" t="s">
        <v>16</v>
      </c>
      <c r="G4555">
        <v>83</v>
      </c>
      <c r="H4555">
        <v>710</v>
      </c>
      <c r="I4555">
        <v>324.45999999999998</v>
      </c>
      <c r="J4555" t="s">
        <v>61</v>
      </c>
      <c r="K4555">
        <v>2800</v>
      </c>
      <c r="L4555">
        <v>1500</v>
      </c>
      <c r="M4555" t="s">
        <v>18</v>
      </c>
    </row>
    <row r="4556" spans="1:13" x14ac:dyDescent="0.4">
      <c r="A4556">
        <v>104555</v>
      </c>
      <c r="B4556" s="1">
        <v>45703.26458333333</v>
      </c>
      <c r="C4556" t="s">
        <v>50</v>
      </c>
      <c r="D4556" t="s">
        <v>35</v>
      </c>
      <c r="E4556" t="s">
        <v>29</v>
      </c>
      <c r="F4556" t="s">
        <v>25</v>
      </c>
      <c r="G4556">
        <v>46</v>
      </c>
      <c r="H4556">
        <v>1135</v>
      </c>
      <c r="I4556">
        <v>922.38</v>
      </c>
      <c r="J4556" t="s">
        <v>49</v>
      </c>
      <c r="K4556">
        <v>8500</v>
      </c>
      <c r="L4556">
        <v>5500</v>
      </c>
      <c r="M4556" t="s">
        <v>27</v>
      </c>
    </row>
    <row r="4557" spans="1:13" x14ac:dyDescent="0.4">
      <c r="A4557">
        <v>104556</v>
      </c>
      <c r="B4557" s="1">
        <v>45769.695833333331</v>
      </c>
      <c r="C4557" t="s">
        <v>45</v>
      </c>
      <c r="D4557" t="s">
        <v>43</v>
      </c>
      <c r="E4557" t="s">
        <v>29</v>
      </c>
      <c r="F4557" t="s">
        <v>32</v>
      </c>
      <c r="G4557">
        <v>37</v>
      </c>
      <c r="H4557">
        <v>365</v>
      </c>
      <c r="I4557">
        <v>328.06</v>
      </c>
      <c r="J4557" t="s">
        <v>61</v>
      </c>
      <c r="K4557">
        <v>2800</v>
      </c>
      <c r="L4557">
        <v>1500</v>
      </c>
      <c r="M4557" t="s">
        <v>33</v>
      </c>
    </row>
    <row r="4558" spans="1:13" x14ac:dyDescent="0.4">
      <c r="A4558">
        <v>104557</v>
      </c>
      <c r="B4558" s="1">
        <v>45702.038194444445</v>
      </c>
      <c r="C4558" t="s">
        <v>13</v>
      </c>
      <c r="D4558" t="s">
        <v>14</v>
      </c>
      <c r="E4558" t="s">
        <v>31</v>
      </c>
      <c r="F4558" t="s">
        <v>37</v>
      </c>
      <c r="G4558">
        <v>23</v>
      </c>
      <c r="H4558">
        <v>1095</v>
      </c>
      <c r="I4558">
        <v>352.9</v>
      </c>
      <c r="J4558" t="s">
        <v>21</v>
      </c>
      <c r="K4558">
        <v>6500</v>
      </c>
      <c r="L4558">
        <v>4200</v>
      </c>
      <c r="M4558" t="s">
        <v>38</v>
      </c>
    </row>
    <row r="4559" spans="1:13" x14ac:dyDescent="0.4">
      <c r="A4559">
        <v>104558</v>
      </c>
      <c r="B4559" s="1">
        <v>45904.784722222219</v>
      </c>
      <c r="C4559" t="s">
        <v>23</v>
      </c>
      <c r="D4559" t="s">
        <v>24</v>
      </c>
      <c r="E4559" t="s">
        <v>31</v>
      </c>
      <c r="F4559" t="s">
        <v>32</v>
      </c>
      <c r="G4559">
        <v>63</v>
      </c>
      <c r="H4559">
        <v>959</v>
      </c>
      <c r="I4559">
        <v>1086.28</v>
      </c>
      <c r="J4559" t="s">
        <v>59</v>
      </c>
      <c r="K4559">
        <v>3500</v>
      </c>
      <c r="L4559">
        <v>2200</v>
      </c>
      <c r="M4559" t="s">
        <v>33</v>
      </c>
    </row>
    <row r="4560" spans="1:13" x14ac:dyDescent="0.4">
      <c r="A4560">
        <v>104559</v>
      </c>
      <c r="B4560" s="1">
        <v>45761.699305555558</v>
      </c>
      <c r="C4560" t="s">
        <v>34</v>
      </c>
      <c r="D4560" t="s">
        <v>14</v>
      </c>
      <c r="E4560" t="s">
        <v>29</v>
      </c>
      <c r="F4560" t="s">
        <v>20</v>
      </c>
      <c r="G4560">
        <v>79</v>
      </c>
      <c r="H4560">
        <v>956</v>
      </c>
      <c r="I4560">
        <v>606.71</v>
      </c>
      <c r="J4560" t="s">
        <v>21</v>
      </c>
      <c r="K4560">
        <v>6500</v>
      </c>
      <c r="L4560">
        <v>4200</v>
      </c>
      <c r="M4560" t="s">
        <v>22</v>
      </c>
    </row>
    <row r="4561" spans="1:13" x14ac:dyDescent="0.4">
      <c r="A4561">
        <v>104560</v>
      </c>
      <c r="B4561" s="1">
        <v>45742</v>
      </c>
      <c r="C4561" t="s">
        <v>19</v>
      </c>
      <c r="D4561" t="s">
        <v>35</v>
      </c>
      <c r="E4561" t="s">
        <v>15</v>
      </c>
      <c r="F4561" t="s">
        <v>32</v>
      </c>
      <c r="G4561">
        <v>29</v>
      </c>
      <c r="H4561">
        <v>318</v>
      </c>
      <c r="I4561">
        <v>943.05</v>
      </c>
      <c r="J4561" t="s">
        <v>49</v>
      </c>
      <c r="K4561">
        <v>8500</v>
      </c>
      <c r="L4561">
        <v>5500</v>
      </c>
      <c r="M4561" t="s">
        <v>33</v>
      </c>
    </row>
    <row r="4562" spans="1:13" x14ac:dyDescent="0.4">
      <c r="A4562">
        <v>104561</v>
      </c>
      <c r="B4562" s="1">
        <v>45791.625</v>
      </c>
      <c r="C4562" t="s">
        <v>50</v>
      </c>
      <c r="D4562" t="s">
        <v>46</v>
      </c>
      <c r="E4562" t="s">
        <v>29</v>
      </c>
      <c r="F4562" t="s">
        <v>16</v>
      </c>
      <c r="G4562">
        <v>12</v>
      </c>
      <c r="H4562">
        <v>707</v>
      </c>
      <c r="I4562">
        <v>728.82</v>
      </c>
      <c r="J4562" t="s">
        <v>53</v>
      </c>
      <c r="K4562">
        <v>15000</v>
      </c>
      <c r="L4562">
        <v>9500</v>
      </c>
      <c r="M4562" t="s">
        <v>18</v>
      </c>
    </row>
    <row r="4563" spans="1:13" x14ac:dyDescent="0.4">
      <c r="A4563">
        <v>104562</v>
      </c>
      <c r="B4563" s="1">
        <v>45765.771527777775</v>
      </c>
      <c r="C4563" t="s">
        <v>34</v>
      </c>
      <c r="D4563" t="s">
        <v>43</v>
      </c>
      <c r="E4563" t="s">
        <v>29</v>
      </c>
      <c r="F4563" t="s">
        <v>16</v>
      </c>
      <c r="G4563">
        <v>92</v>
      </c>
      <c r="H4563">
        <v>560</v>
      </c>
      <c r="I4563">
        <v>1055.96</v>
      </c>
      <c r="J4563" t="s">
        <v>51</v>
      </c>
      <c r="K4563">
        <v>1800</v>
      </c>
      <c r="L4563">
        <v>900</v>
      </c>
      <c r="M4563" t="s">
        <v>18</v>
      </c>
    </row>
    <row r="4564" spans="1:13" x14ac:dyDescent="0.4">
      <c r="A4564">
        <v>104563</v>
      </c>
      <c r="B4564" s="1">
        <v>45675.370833333334</v>
      </c>
      <c r="C4564" t="s">
        <v>39</v>
      </c>
      <c r="D4564" t="s">
        <v>43</v>
      </c>
      <c r="E4564" t="s">
        <v>29</v>
      </c>
      <c r="F4564" t="s">
        <v>20</v>
      </c>
      <c r="G4564">
        <v>24</v>
      </c>
      <c r="H4564">
        <v>413</v>
      </c>
      <c r="I4564">
        <v>301.2</v>
      </c>
      <c r="J4564" t="s">
        <v>61</v>
      </c>
      <c r="K4564">
        <v>2800</v>
      </c>
      <c r="L4564">
        <v>1500</v>
      </c>
      <c r="M4564" t="s">
        <v>22</v>
      </c>
    </row>
    <row r="4565" spans="1:13" x14ac:dyDescent="0.4">
      <c r="A4565">
        <v>104564</v>
      </c>
      <c r="B4565" s="1">
        <v>45751.855555555558</v>
      </c>
      <c r="C4565" t="s">
        <v>45</v>
      </c>
      <c r="D4565" t="s">
        <v>14</v>
      </c>
      <c r="E4565" t="s">
        <v>15</v>
      </c>
      <c r="F4565" t="s">
        <v>32</v>
      </c>
      <c r="G4565">
        <v>68</v>
      </c>
      <c r="H4565">
        <v>1115</v>
      </c>
      <c r="I4565">
        <v>531.87</v>
      </c>
      <c r="J4565" t="s">
        <v>21</v>
      </c>
      <c r="K4565">
        <v>6500</v>
      </c>
      <c r="L4565">
        <v>4200</v>
      </c>
      <c r="M4565" t="s">
        <v>33</v>
      </c>
    </row>
    <row r="4566" spans="1:13" x14ac:dyDescent="0.4">
      <c r="A4566">
        <v>104565</v>
      </c>
      <c r="B4566" s="1">
        <v>45807.129166666666</v>
      </c>
      <c r="C4566" t="s">
        <v>13</v>
      </c>
      <c r="D4566" t="s">
        <v>24</v>
      </c>
      <c r="E4566" t="s">
        <v>15</v>
      </c>
      <c r="F4566" t="s">
        <v>32</v>
      </c>
      <c r="G4566">
        <v>66</v>
      </c>
      <c r="H4566">
        <v>425</v>
      </c>
      <c r="I4566">
        <v>500.42</v>
      </c>
      <c r="J4566" t="s">
        <v>60</v>
      </c>
      <c r="K4566">
        <v>25000</v>
      </c>
      <c r="L4566">
        <v>18000</v>
      </c>
      <c r="M4566" t="s">
        <v>33</v>
      </c>
    </row>
    <row r="4567" spans="1:13" x14ac:dyDescent="0.4">
      <c r="A4567">
        <v>104566</v>
      </c>
      <c r="B4567" s="1">
        <v>45903.27847222222</v>
      </c>
      <c r="C4567" t="s">
        <v>39</v>
      </c>
      <c r="D4567" t="s">
        <v>28</v>
      </c>
      <c r="E4567" t="s">
        <v>15</v>
      </c>
      <c r="F4567" t="s">
        <v>32</v>
      </c>
      <c r="G4567">
        <v>25</v>
      </c>
      <c r="H4567">
        <v>1113</v>
      </c>
      <c r="I4567">
        <v>348.08</v>
      </c>
      <c r="J4567" t="s">
        <v>54</v>
      </c>
      <c r="K4567">
        <v>2500</v>
      </c>
      <c r="L4567">
        <v>1500</v>
      </c>
      <c r="M4567" t="s">
        <v>33</v>
      </c>
    </row>
    <row r="4568" spans="1:13" x14ac:dyDescent="0.4">
      <c r="A4568">
        <v>104567</v>
      </c>
      <c r="B4568" s="1">
        <v>45946.048611111109</v>
      </c>
      <c r="C4568" t="s">
        <v>23</v>
      </c>
      <c r="D4568" t="s">
        <v>55</v>
      </c>
      <c r="E4568" t="s">
        <v>31</v>
      </c>
      <c r="F4568" t="s">
        <v>32</v>
      </c>
      <c r="G4568">
        <v>16</v>
      </c>
      <c r="H4568">
        <v>400</v>
      </c>
      <c r="I4568">
        <v>652.14</v>
      </c>
      <c r="J4568" t="s">
        <v>56</v>
      </c>
      <c r="K4568">
        <v>850</v>
      </c>
      <c r="L4568">
        <v>550</v>
      </c>
      <c r="M4568" t="s">
        <v>33</v>
      </c>
    </row>
    <row r="4569" spans="1:13" x14ac:dyDescent="0.4">
      <c r="A4569">
        <v>104568</v>
      </c>
      <c r="B4569" s="1">
        <v>45866.881249999999</v>
      </c>
      <c r="C4569" t="s">
        <v>19</v>
      </c>
      <c r="D4569" t="s">
        <v>35</v>
      </c>
      <c r="E4569" t="s">
        <v>31</v>
      </c>
      <c r="F4569" t="s">
        <v>32</v>
      </c>
      <c r="G4569">
        <v>60</v>
      </c>
      <c r="H4569">
        <v>1130</v>
      </c>
      <c r="I4569">
        <v>661.74</v>
      </c>
      <c r="J4569" t="s">
        <v>49</v>
      </c>
      <c r="K4569">
        <v>8500</v>
      </c>
      <c r="L4569">
        <v>5500</v>
      </c>
      <c r="M4569" t="s">
        <v>33</v>
      </c>
    </row>
    <row r="4570" spans="1:13" x14ac:dyDescent="0.4">
      <c r="A4570">
        <v>104569</v>
      </c>
      <c r="B4570" s="1">
        <v>45783.563888888886</v>
      </c>
      <c r="C4570" t="s">
        <v>34</v>
      </c>
      <c r="D4570" t="s">
        <v>14</v>
      </c>
      <c r="E4570" t="s">
        <v>15</v>
      </c>
      <c r="F4570" t="s">
        <v>20</v>
      </c>
      <c r="G4570">
        <v>64</v>
      </c>
      <c r="H4570">
        <v>689</v>
      </c>
      <c r="I4570">
        <v>2697.34</v>
      </c>
      <c r="J4570" t="s">
        <v>21</v>
      </c>
      <c r="K4570">
        <v>6500</v>
      </c>
      <c r="L4570">
        <v>4200</v>
      </c>
      <c r="M4570" t="s">
        <v>22</v>
      </c>
    </row>
    <row r="4571" spans="1:13" x14ac:dyDescent="0.4">
      <c r="A4571">
        <v>104570</v>
      </c>
      <c r="B4571" s="1">
        <v>45892.011805555558</v>
      </c>
      <c r="C4571" t="s">
        <v>45</v>
      </c>
      <c r="D4571" t="s">
        <v>28</v>
      </c>
      <c r="E4571" t="s">
        <v>29</v>
      </c>
      <c r="F4571" t="s">
        <v>37</v>
      </c>
      <c r="G4571">
        <v>99</v>
      </c>
      <c r="H4571">
        <v>593</v>
      </c>
      <c r="I4571">
        <v>816.82</v>
      </c>
      <c r="J4571" t="s">
        <v>30</v>
      </c>
      <c r="K4571">
        <v>450</v>
      </c>
      <c r="L4571">
        <v>200</v>
      </c>
      <c r="M4571" t="s">
        <v>38</v>
      </c>
    </row>
    <row r="4572" spans="1:13" x14ac:dyDescent="0.4">
      <c r="A4572">
        <v>104571</v>
      </c>
      <c r="B4572" s="1">
        <v>45779.129166666666</v>
      </c>
      <c r="C4572" t="s">
        <v>45</v>
      </c>
      <c r="D4572" t="s">
        <v>28</v>
      </c>
      <c r="E4572" t="s">
        <v>29</v>
      </c>
      <c r="F4572" t="s">
        <v>16</v>
      </c>
      <c r="G4572">
        <v>30</v>
      </c>
      <c r="H4572">
        <v>417</v>
      </c>
      <c r="I4572">
        <v>192.38</v>
      </c>
      <c r="J4572" t="s">
        <v>30</v>
      </c>
      <c r="K4572">
        <v>450</v>
      </c>
      <c r="L4572">
        <v>200</v>
      </c>
      <c r="M4572" t="s">
        <v>18</v>
      </c>
    </row>
    <row r="4573" spans="1:13" x14ac:dyDescent="0.4">
      <c r="A4573">
        <v>104572</v>
      </c>
      <c r="B4573" s="1">
        <v>45795.884027777778</v>
      </c>
      <c r="C4573" t="s">
        <v>42</v>
      </c>
      <c r="D4573" t="s">
        <v>24</v>
      </c>
      <c r="E4573" t="s">
        <v>29</v>
      </c>
      <c r="F4573" t="s">
        <v>32</v>
      </c>
      <c r="G4573">
        <v>33</v>
      </c>
      <c r="H4573">
        <v>1068</v>
      </c>
      <c r="I4573">
        <v>377.16</v>
      </c>
      <c r="J4573" t="s">
        <v>59</v>
      </c>
      <c r="K4573">
        <v>3500</v>
      </c>
      <c r="L4573">
        <v>2200</v>
      </c>
      <c r="M4573" t="s">
        <v>33</v>
      </c>
    </row>
    <row r="4574" spans="1:13" x14ac:dyDescent="0.4">
      <c r="A4574">
        <v>104573</v>
      </c>
      <c r="B4574" s="1">
        <v>45772.796527777777</v>
      </c>
      <c r="C4574" t="s">
        <v>48</v>
      </c>
      <c r="D4574" t="s">
        <v>28</v>
      </c>
      <c r="E4574" t="s">
        <v>29</v>
      </c>
      <c r="F4574" t="s">
        <v>32</v>
      </c>
      <c r="G4574">
        <v>86</v>
      </c>
      <c r="H4574">
        <v>579</v>
      </c>
      <c r="I4574">
        <v>845.25</v>
      </c>
      <c r="J4574" t="s">
        <v>54</v>
      </c>
      <c r="K4574">
        <v>2500</v>
      </c>
      <c r="L4574">
        <v>1500</v>
      </c>
      <c r="M4574" t="s">
        <v>33</v>
      </c>
    </row>
    <row r="4575" spans="1:13" x14ac:dyDescent="0.4">
      <c r="A4575">
        <v>104574</v>
      </c>
      <c r="B4575" s="1">
        <v>45819.951388888891</v>
      </c>
      <c r="C4575" t="s">
        <v>23</v>
      </c>
      <c r="D4575" t="s">
        <v>28</v>
      </c>
      <c r="E4575" t="s">
        <v>31</v>
      </c>
      <c r="F4575" t="s">
        <v>32</v>
      </c>
      <c r="G4575">
        <v>98</v>
      </c>
      <c r="H4575">
        <v>975</v>
      </c>
      <c r="I4575">
        <v>1014.71</v>
      </c>
      <c r="J4575" t="s">
        <v>54</v>
      </c>
      <c r="K4575">
        <v>2500</v>
      </c>
      <c r="L4575">
        <v>1500</v>
      </c>
      <c r="M4575" t="s">
        <v>33</v>
      </c>
    </row>
    <row r="4576" spans="1:13" x14ac:dyDescent="0.4">
      <c r="A4576">
        <v>104575</v>
      </c>
      <c r="B4576" s="1">
        <v>45858.75</v>
      </c>
      <c r="C4576" t="s">
        <v>45</v>
      </c>
      <c r="D4576" t="s">
        <v>24</v>
      </c>
      <c r="E4576" t="s">
        <v>31</v>
      </c>
      <c r="F4576" t="s">
        <v>16</v>
      </c>
      <c r="G4576">
        <v>53</v>
      </c>
      <c r="H4576">
        <v>958</v>
      </c>
      <c r="I4576">
        <v>886.36</v>
      </c>
      <c r="J4576" t="s">
        <v>26</v>
      </c>
      <c r="K4576">
        <v>45000</v>
      </c>
      <c r="L4576">
        <v>32000</v>
      </c>
      <c r="M4576" t="s">
        <v>18</v>
      </c>
    </row>
    <row r="4577" spans="1:13" x14ac:dyDescent="0.4">
      <c r="A4577">
        <v>104576</v>
      </c>
      <c r="B4577" s="1">
        <v>45891.521527777775</v>
      </c>
      <c r="C4577" t="s">
        <v>34</v>
      </c>
      <c r="D4577" t="s">
        <v>28</v>
      </c>
      <c r="E4577" t="s">
        <v>15</v>
      </c>
      <c r="F4577" t="s">
        <v>16</v>
      </c>
      <c r="G4577">
        <v>68</v>
      </c>
      <c r="H4577">
        <v>977</v>
      </c>
      <c r="I4577">
        <v>1105.58</v>
      </c>
      <c r="J4577" t="s">
        <v>30</v>
      </c>
      <c r="K4577">
        <v>450</v>
      </c>
      <c r="L4577">
        <v>200</v>
      </c>
      <c r="M4577" t="s">
        <v>18</v>
      </c>
    </row>
    <row r="4578" spans="1:13" x14ac:dyDescent="0.4">
      <c r="A4578">
        <v>104577</v>
      </c>
      <c r="B4578" s="1">
        <v>45685.12222222222</v>
      </c>
      <c r="C4578" t="s">
        <v>34</v>
      </c>
      <c r="D4578" t="s">
        <v>28</v>
      </c>
      <c r="E4578" t="s">
        <v>15</v>
      </c>
      <c r="F4578" t="s">
        <v>37</v>
      </c>
      <c r="G4578">
        <v>44</v>
      </c>
      <c r="H4578">
        <v>861</v>
      </c>
      <c r="I4578">
        <v>383.66</v>
      </c>
      <c r="J4578" t="s">
        <v>54</v>
      </c>
      <c r="K4578">
        <v>2500</v>
      </c>
      <c r="L4578">
        <v>1500</v>
      </c>
      <c r="M4578" t="s">
        <v>38</v>
      </c>
    </row>
    <row r="4579" spans="1:13" x14ac:dyDescent="0.4">
      <c r="A4579">
        <v>104578</v>
      </c>
      <c r="B4579" s="1">
        <v>45668.39166666667</v>
      </c>
      <c r="C4579" t="s">
        <v>50</v>
      </c>
      <c r="D4579" t="s">
        <v>14</v>
      </c>
      <c r="E4579" t="s">
        <v>15</v>
      </c>
      <c r="F4579" t="s">
        <v>37</v>
      </c>
      <c r="G4579">
        <v>16</v>
      </c>
      <c r="H4579">
        <v>985</v>
      </c>
      <c r="I4579">
        <v>463.08</v>
      </c>
      <c r="J4579" t="s">
        <v>21</v>
      </c>
      <c r="K4579">
        <v>6500</v>
      </c>
      <c r="L4579">
        <v>4200</v>
      </c>
      <c r="M4579" t="s">
        <v>38</v>
      </c>
    </row>
    <row r="4580" spans="1:13" x14ac:dyDescent="0.4">
      <c r="A4580">
        <v>104579</v>
      </c>
      <c r="B4580" s="1">
        <v>45863.311111111114</v>
      </c>
      <c r="C4580" t="s">
        <v>42</v>
      </c>
      <c r="D4580" t="s">
        <v>40</v>
      </c>
      <c r="E4580" t="s">
        <v>15</v>
      </c>
      <c r="F4580" t="s">
        <v>25</v>
      </c>
      <c r="G4580">
        <v>45</v>
      </c>
      <c r="H4580">
        <v>667</v>
      </c>
      <c r="I4580">
        <v>683.03</v>
      </c>
      <c r="J4580" t="s">
        <v>41</v>
      </c>
      <c r="K4580">
        <v>5500</v>
      </c>
      <c r="L4580">
        <v>3500</v>
      </c>
      <c r="M4580" t="s">
        <v>27</v>
      </c>
    </row>
    <row r="4581" spans="1:13" x14ac:dyDescent="0.4">
      <c r="A4581">
        <v>104580</v>
      </c>
      <c r="B4581" s="1">
        <v>45824.715277777781</v>
      </c>
      <c r="C4581" t="s">
        <v>45</v>
      </c>
      <c r="D4581" t="s">
        <v>43</v>
      </c>
      <c r="E4581" t="s">
        <v>31</v>
      </c>
      <c r="F4581" t="s">
        <v>16</v>
      </c>
      <c r="G4581">
        <v>77</v>
      </c>
      <c r="H4581">
        <v>716</v>
      </c>
      <c r="I4581">
        <v>296.74</v>
      </c>
      <c r="J4581" t="s">
        <v>61</v>
      </c>
      <c r="K4581">
        <v>2800</v>
      </c>
      <c r="L4581">
        <v>1500</v>
      </c>
      <c r="M4581" t="s">
        <v>18</v>
      </c>
    </row>
    <row r="4582" spans="1:13" x14ac:dyDescent="0.4">
      <c r="A4582">
        <v>104581</v>
      </c>
      <c r="B4582" s="1">
        <v>45904.695138888892</v>
      </c>
      <c r="C4582" t="s">
        <v>19</v>
      </c>
      <c r="D4582" t="s">
        <v>24</v>
      </c>
      <c r="E4582" t="s">
        <v>31</v>
      </c>
      <c r="F4582" t="s">
        <v>16</v>
      </c>
      <c r="G4582">
        <v>3</v>
      </c>
      <c r="H4582">
        <v>416</v>
      </c>
      <c r="I4582">
        <v>2587.39</v>
      </c>
      <c r="J4582" t="s">
        <v>59</v>
      </c>
      <c r="K4582">
        <v>3500</v>
      </c>
      <c r="L4582">
        <v>2200</v>
      </c>
      <c r="M4582" t="s">
        <v>18</v>
      </c>
    </row>
    <row r="4583" spans="1:13" x14ac:dyDescent="0.4">
      <c r="A4583">
        <v>104582</v>
      </c>
      <c r="B4583" s="1">
        <v>45704.20416666667</v>
      </c>
      <c r="C4583" t="s">
        <v>42</v>
      </c>
      <c r="D4583" t="s">
        <v>35</v>
      </c>
      <c r="E4583" t="s">
        <v>15</v>
      </c>
      <c r="F4583" t="s">
        <v>16</v>
      </c>
      <c r="G4583">
        <v>54</v>
      </c>
      <c r="H4583">
        <v>671</v>
      </c>
      <c r="I4583">
        <v>527.5</v>
      </c>
      <c r="J4583" t="s">
        <v>49</v>
      </c>
      <c r="K4583">
        <v>8500</v>
      </c>
      <c r="L4583">
        <v>5500</v>
      </c>
      <c r="M4583" t="s">
        <v>18</v>
      </c>
    </row>
    <row r="4584" spans="1:13" x14ac:dyDescent="0.4">
      <c r="A4584">
        <v>104583</v>
      </c>
      <c r="B4584" s="1">
        <v>45903.28125</v>
      </c>
      <c r="C4584" t="s">
        <v>50</v>
      </c>
      <c r="D4584" t="s">
        <v>46</v>
      </c>
      <c r="E4584" t="s">
        <v>15</v>
      </c>
      <c r="F4584" t="s">
        <v>20</v>
      </c>
      <c r="G4584">
        <v>32</v>
      </c>
      <c r="H4584">
        <v>722</v>
      </c>
      <c r="I4584">
        <v>181.16</v>
      </c>
      <c r="J4584" t="s">
        <v>53</v>
      </c>
      <c r="K4584">
        <v>15000</v>
      </c>
      <c r="L4584">
        <v>9500</v>
      </c>
      <c r="M4584" t="s">
        <v>22</v>
      </c>
    </row>
    <row r="4585" spans="1:13" x14ac:dyDescent="0.4">
      <c r="A4585">
        <v>104584</v>
      </c>
      <c r="B4585" s="1">
        <v>45784.795138888891</v>
      </c>
      <c r="C4585" t="s">
        <v>42</v>
      </c>
      <c r="D4585" t="s">
        <v>35</v>
      </c>
      <c r="E4585" t="s">
        <v>15</v>
      </c>
      <c r="F4585" t="s">
        <v>32</v>
      </c>
      <c r="G4585">
        <v>37</v>
      </c>
      <c r="H4585">
        <v>832</v>
      </c>
      <c r="I4585">
        <v>2252.59</v>
      </c>
      <c r="J4585" t="s">
        <v>36</v>
      </c>
      <c r="K4585">
        <v>12000</v>
      </c>
      <c r="L4585">
        <v>8000</v>
      </c>
      <c r="M4585" t="s">
        <v>33</v>
      </c>
    </row>
    <row r="4586" spans="1:13" x14ac:dyDescent="0.4">
      <c r="A4586">
        <v>104585</v>
      </c>
      <c r="B4586" s="1">
        <v>45804.982638888891</v>
      </c>
      <c r="C4586" t="s">
        <v>48</v>
      </c>
      <c r="D4586" t="s">
        <v>55</v>
      </c>
      <c r="E4586" t="s">
        <v>15</v>
      </c>
      <c r="F4586" t="s">
        <v>37</v>
      </c>
      <c r="G4586">
        <v>72</v>
      </c>
      <c r="H4586">
        <v>630</v>
      </c>
      <c r="I4586">
        <v>738.02</v>
      </c>
      <c r="J4586" t="s">
        <v>56</v>
      </c>
      <c r="K4586">
        <v>850</v>
      </c>
      <c r="L4586">
        <v>550</v>
      </c>
      <c r="M4586" t="s">
        <v>38</v>
      </c>
    </row>
    <row r="4587" spans="1:13" x14ac:dyDescent="0.4">
      <c r="A4587">
        <v>104586</v>
      </c>
      <c r="B4587" s="1">
        <v>45775.686805555553</v>
      </c>
      <c r="C4587" t="s">
        <v>48</v>
      </c>
      <c r="D4587" t="s">
        <v>14</v>
      </c>
      <c r="E4587" t="s">
        <v>15</v>
      </c>
      <c r="F4587" t="s">
        <v>25</v>
      </c>
      <c r="G4587">
        <v>48</v>
      </c>
      <c r="H4587">
        <v>855</v>
      </c>
      <c r="I4587">
        <v>186.43</v>
      </c>
      <c r="J4587" t="s">
        <v>21</v>
      </c>
      <c r="K4587">
        <v>6500</v>
      </c>
      <c r="L4587">
        <v>4200</v>
      </c>
      <c r="M4587" t="s">
        <v>27</v>
      </c>
    </row>
    <row r="4588" spans="1:13" x14ac:dyDescent="0.4">
      <c r="A4588">
        <v>104587</v>
      </c>
      <c r="B4588" s="1">
        <v>45809.865277777775</v>
      </c>
      <c r="C4588" t="s">
        <v>34</v>
      </c>
      <c r="D4588" t="s">
        <v>35</v>
      </c>
      <c r="E4588" t="s">
        <v>29</v>
      </c>
      <c r="F4588" t="s">
        <v>37</v>
      </c>
      <c r="G4588">
        <v>62</v>
      </c>
      <c r="H4588">
        <v>515</v>
      </c>
      <c r="I4588">
        <v>233.85</v>
      </c>
      <c r="J4588" t="s">
        <v>49</v>
      </c>
      <c r="K4588">
        <v>8500</v>
      </c>
      <c r="L4588">
        <v>5500</v>
      </c>
      <c r="M4588" t="s">
        <v>38</v>
      </c>
    </row>
    <row r="4589" spans="1:13" x14ac:dyDescent="0.4">
      <c r="A4589">
        <v>104588</v>
      </c>
      <c r="B4589" s="1">
        <v>45729.060416666667</v>
      </c>
      <c r="C4589" t="s">
        <v>45</v>
      </c>
      <c r="D4589" t="s">
        <v>46</v>
      </c>
      <c r="E4589" t="s">
        <v>15</v>
      </c>
      <c r="F4589" t="s">
        <v>32</v>
      </c>
      <c r="G4589">
        <v>19</v>
      </c>
      <c r="H4589">
        <v>689</v>
      </c>
      <c r="I4589">
        <v>198.96</v>
      </c>
      <c r="J4589" t="s">
        <v>47</v>
      </c>
      <c r="K4589">
        <v>4500</v>
      </c>
      <c r="L4589">
        <v>2800</v>
      </c>
      <c r="M4589" t="s">
        <v>33</v>
      </c>
    </row>
    <row r="4590" spans="1:13" x14ac:dyDescent="0.4">
      <c r="A4590">
        <v>104589</v>
      </c>
      <c r="B4590" s="1">
        <v>46020.425694444442</v>
      </c>
      <c r="C4590" t="s">
        <v>34</v>
      </c>
      <c r="D4590" t="s">
        <v>28</v>
      </c>
      <c r="E4590" t="s">
        <v>31</v>
      </c>
      <c r="F4590" t="s">
        <v>16</v>
      </c>
      <c r="G4590">
        <v>61</v>
      </c>
      <c r="H4590">
        <v>1110</v>
      </c>
      <c r="I4590">
        <v>654.36</v>
      </c>
      <c r="J4590" t="s">
        <v>54</v>
      </c>
      <c r="K4590">
        <v>2500</v>
      </c>
      <c r="L4590">
        <v>1500</v>
      </c>
      <c r="M4590" t="s">
        <v>18</v>
      </c>
    </row>
    <row r="4591" spans="1:13" x14ac:dyDescent="0.4">
      <c r="A4591">
        <v>104590</v>
      </c>
      <c r="B4591" s="1">
        <v>45794.107638888891</v>
      </c>
      <c r="C4591" t="s">
        <v>19</v>
      </c>
      <c r="D4591" t="s">
        <v>46</v>
      </c>
      <c r="E4591" t="s">
        <v>31</v>
      </c>
      <c r="F4591" t="s">
        <v>25</v>
      </c>
      <c r="G4591">
        <v>63</v>
      </c>
      <c r="H4591">
        <v>784</v>
      </c>
      <c r="I4591">
        <v>432.39</v>
      </c>
      <c r="J4591" t="s">
        <v>53</v>
      </c>
      <c r="K4591">
        <v>15000</v>
      </c>
      <c r="L4591">
        <v>9500</v>
      </c>
      <c r="M4591" t="s">
        <v>27</v>
      </c>
    </row>
    <row r="4592" spans="1:13" x14ac:dyDescent="0.4">
      <c r="A4592">
        <v>104591</v>
      </c>
      <c r="B4592" s="1">
        <v>45832.613888888889</v>
      </c>
      <c r="C4592" t="s">
        <v>19</v>
      </c>
      <c r="D4592" t="s">
        <v>40</v>
      </c>
      <c r="E4592" t="s">
        <v>29</v>
      </c>
      <c r="F4592" t="s">
        <v>20</v>
      </c>
      <c r="G4592">
        <v>23</v>
      </c>
      <c r="H4592">
        <v>708</v>
      </c>
      <c r="I4592">
        <v>575.99</v>
      </c>
      <c r="J4592" t="s">
        <v>52</v>
      </c>
      <c r="K4592">
        <v>1500</v>
      </c>
      <c r="L4592">
        <v>800</v>
      </c>
      <c r="M4592" t="s">
        <v>22</v>
      </c>
    </row>
    <row r="4593" spans="1:13" x14ac:dyDescent="0.4">
      <c r="A4593">
        <v>104592</v>
      </c>
      <c r="B4593" s="1">
        <v>45946.90625</v>
      </c>
      <c r="C4593" t="s">
        <v>13</v>
      </c>
      <c r="D4593" t="s">
        <v>28</v>
      </c>
      <c r="E4593" t="s">
        <v>15</v>
      </c>
      <c r="F4593" t="s">
        <v>37</v>
      </c>
      <c r="G4593">
        <v>8</v>
      </c>
      <c r="H4593">
        <v>1040</v>
      </c>
      <c r="I4593">
        <v>920.18</v>
      </c>
      <c r="J4593" t="s">
        <v>54</v>
      </c>
      <c r="K4593">
        <v>2500</v>
      </c>
      <c r="L4593">
        <v>1500</v>
      </c>
      <c r="M4593" t="s">
        <v>38</v>
      </c>
    </row>
    <row r="4594" spans="1:13" x14ac:dyDescent="0.4">
      <c r="A4594">
        <v>104593</v>
      </c>
      <c r="B4594" s="1">
        <v>45676.432638888888</v>
      </c>
      <c r="C4594" t="s">
        <v>42</v>
      </c>
      <c r="D4594" t="s">
        <v>55</v>
      </c>
      <c r="E4594" t="s">
        <v>31</v>
      </c>
      <c r="F4594" t="s">
        <v>25</v>
      </c>
      <c r="G4594">
        <v>3</v>
      </c>
      <c r="H4594">
        <v>1091</v>
      </c>
      <c r="I4594">
        <v>1128.57</v>
      </c>
      <c r="J4594" t="s">
        <v>56</v>
      </c>
      <c r="K4594">
        <v>850</v>
      </c>
      <c r="L4594">
        <v>550</v>
      </c>
      <c r="M4594" t="s">
        <v>27</v>
      </c>
    </row>
    <row r="4595" spans="1:13" x14ac:dyDescent="0.4">
      <c r="A4595">
        <v>104594</v>
      </c>
      <c r="B4595" s="1">
        <v>45852.068055555559</v>
      </c>
      <c r="C4595" t="s">
        <v>23</v>
      </c>
      <c r="D4595" t="s">
        <v>55</v>
      </c>
      <c r="E4595" t="s">
        <v>15</v>
      </c>
      <c r="F4595" t="s">
        <v>20</v>
      </c>
      <c r="G4595">
        <v>79</v>
      </c>
      <c r="H4595">
        <v>561</v>
      </c>
      <c r="I4595">
        <v>268.13</v>
      </c>
      <c r="J4595" t="s">
        <v>56</v>
      </c>
      <c r="K4595">
        <v>850</v>
      </c>
      <c r="L4595">
        <v>550</v>
      </c>
      <c r="M4595" t="s">
        <v>22</v>
      </c>
    </row>
    <row r="4596" spans="1:13" x14ac:dyDescent="0.4">
      <c r="A4596">
        <v>104595</v>
      </c>
      <c r="B4596" s="1">
        <v>45987.297222222223</v>
      </c>
      <c r="C4596" t="s">
        <v>19</v>
      </c>
      <c r="D4596" t="s">
        <v>46</v>
      </c>
      <c r="E4596" t="s">
        <v>15</v>
      </c>
      <c r="F4596" t="s">
        <v>25</v>
      </c>
      <c r="G4596">
        <v>96</v>
      </c>
      <c r="H4596">
        <v>1168</v>
      </c>
      <c r="I4596">
        <v>1110.71</v>
      </c>
      <c r="J4596" t="s">
        <v>53</v>
      </c>
      <c r="K4596">
        <v>15000</v>
      </c>
      <c r="L4596">
        <v>9500</v>
      </c>
      <c r="M4596" t="s">
        <v>27</v>
      </c>
    </row>
    <row r="4597" spans="1:13" x14ac:dyDescent="0.4">
      <c r="A4597">
        <v>104596</v>
      </c>
      <c r="B4597" s="1">
        <v>45832.623611111114</v>
      </c>
      <c r="C4597" t="s">
        <v>50</v>
      </c>
      <c r="D4597" t="s">
        <v>24</v>
      </c>
      <c r="E4597" t="s">
        <v>15</v>
      </c>
      <c r="F4597" t="s">
        <v>32</v>
      </c>
      <c r="G4597">
        <v>71</v>
      </c>
      <c r="H4597">
        <v>741</v>
      </c>
      <c r="I4597">
        <v>669.84</v>
      </c>
      <c r="J4597" t="s">
        <v>60</v>
      </c>
      <c r="K4597">
        <v>25000</v>
      </c>
      <c r="L4597">
        <v>18000</v>
      </c>
      <c r="M4597" t="s">
        <v>33</v>
      </c>
    </row>
    <row r="4598" spans="1:13" x14ac:dyDescent="0.4">
      <c r="A4598">
        <v>104597</v>
      </c>
      <c r="B4598" s="1">
        <v>46011.146527777775</v>
      </c>
      <c r="C4598" t="s">
        <v>34</v>
      </c>
      <c r="D4598" t="s">
        <v>55</v>
      </c>
      <c r="E4598" t="s">
        <v>31</v>
      </c>
      <c r="F4598" t="s">
        <v>16</v>
      </c>
      <c r="G4598">
        <v>90</v>
      </c>
      <c r="H4598">
        <v>666</v>
      </c>
      <c r="I4598">
        <v>586.59</v>
      </c>
      <c r="J4598" t="s">
        <v>57</v>
      </c>
      <c r="K4598">
        <v>600</v>
      </c>
      <c r="L4598">
        <v>350</v>
      </c>
      <c r="M4598" t="s">
        <v>18</v>
      </c>
    </row>
    <row r="4599" spans="1:13" x14ac:dyDescent="0.4">
      <c r="A4599">
        <v>104598</v>
      </c>
      <c r="B4599" s="1">
        <v>45798.953472222223</v>
      </c>
      <c r="C4599" t="s">
        <v>42</v>
      </c>
      <c r="D4599" t="s">
        <v>28</v>
      </c>
      <c r="E4599" t="s">
        <v>29</v>
      </c>
      <c r="F4599" t="s">
        <v>20</v>
      </c>
      <c r="G4599">
        <v>62</v>
      </c>
      <c r="H4599">
        <v>1004</v>
      </c>
      <c r="I4599">
        <v>276.81</v>
      </c>
      <c r="J4599" t="s">
        <v>54</v>
      </c>
      <c r="K4599">
        <v>2500</v>
      </c>
      <c r="L4599">
        <v>1500</v>
      </c>
      <c r="M4599" t="s">
        <v>22</v>
      </c>
    </row>
    <row r="4600" spans="1:13" x14ac:dyDescent="0.4">
      <c r="A4600">
        <v>104599</v>
      </c>
      <c r="B4600" s="1">
        <v>45903.193055555559</v>
      </c>
      <c r="C4600" t="s">
        <v>23</v>
      </c>
      <c r="D4600" t="s">
        <v>43</v>
      </c>
      <c r="E4600" t="s">
        <v>15</v>
      </c>
      <c r="F4600" t="s">
        <v>32</v>
      </c>
      <c r="G4600">
        <v>46</v>
      </c>
      <c r="H4600">
        <v>746</v>
      </c>
      <c r="I4600">
        <v>1019.2</v>
      </c>
      <c r="J4600" t="s">
        <v>51</v>
      </c>
      <c r="K4600">
        <v>1800</v>
      </c>
      <c r="L4600">
        <v>900</v>
      </c>
      <c r="M4600" t="s">
        <v>33</v>
      </c>
    </row>
    <row r="4601" spans="1:13" x14ac:dyDescent="0.4">
      <c r="A4601">
        <v>104600</v>
      </c>
      <c r="B4601" s="1">
        <v>45750.931250000001</v>
      </c>
      <c r="C4601" t="s">
        <v>23</v>
      </c>
      <c r="D4601" t="s">
        <v>46</v>
      </c>
      <c r="E4601" t="s">
        <v>31</v>
      </c>
      <c r="F4601" t="s">
        <v>25</v>
      </c>
      <c r="G4601">
        <v>9</v>
      </c>
      <c r="H4601">
        <v>355</v>
      </c>
      <c r="I4601">
        <v>2623.5</v>
      </c>
      <c r="J4601" t="s">
        <v>47</v>
      </c>
      <c r="K4601">
        <v>4500</v>
      </c>
      <c r="L4601">
        <v>2800</v>
      </c>
      <c r="M4601" t="s">
        <v>27</v>
      </c>
    </row>
    <row r="4602" spans="1:13" x14ac:dyDescent="0.4">
      <c r="A4602">
        <v>104601</v>
      </c>
      <c r="B4602" s="1">
        <v>45896.284722222219</v>
      </c>
      <c r="C4602" t="s">
        <v>50</v>
      </c>
      <c r="D4602" t="s">
        <v>35</v>
      </c>
      <c r="E4602" t="s">
        <v>15</v>
      </c>
      <c r="F4602" t="s">
        <v>25</v>
      </c>
      <c r="G4602">
        <v>43</v>
      </c>
      <c r="H4602">
        <v>304</v>
      </c>
      <c r="I4602">
        <v>284.29000000000002</v>
      </c>
      <c r="J4602" t="s">
        <v>36</v>
      </c>
      <c r="K4602">
        <v>12000</v>
      </c>
      <c r="L4602">
        <v>8000</v>
      </c>
      <c r="M4602" t="s">
        <v>27</v>
      </c>
    </row>
    <row r="4603" spans="1:13" x14ac:dyDescent="0.4">
      <c r="A4603">
        <v>104602</v>
      </c>
      <c r="B4603" s="1">
        <v>45862.047222222223</v>
      </c>
      <c r="C4603" t="s">
        <v>42</v>
      </c>
      <c r="D4603" t="s">
        <v>35</v>
      </c>
      <c r="E4603" t="s">
        <v>15</v>
      </c>
      <c r="F4603" t="s">
        <v>25</v>
      </c>
      <c r="G4603">
        <v>87</v>
      </c>
      <c r="H4603">
        <v>546</v>
      </c>
      <c r="I4603">
        <v>754.03</v>
      </c>
      <c r="J4603" t="s">
        <v>36</v>
      </c>
      <c r="K4603">
        <v>12000</v>
      </c>
      <c r="L4603">
        <v>8000</v>
      </c>
      <c r="M4603" t="s">
        <v>27</v>
      </c>
    </row>
    <row r="4604" spans="1:13" x14ac:dyDescent="0.4">
      <c r="A4604">
        <v>104603</v>
      </c>
      <c r="B4604" s="1">
        <v>45705.429861111108</v>
      </c>
      <c r="C4604" t="s">
        <v>13</v>
      </c>
      <c r="D4604" t="s">
        <v>35</v>
      </c>
      <c r="E4604" t="s">
        <v>29</v>
      </c>
      <c r="F4604" t="s">
        <v>32</v>
      </c>
      <c r="G4604">
        <v>95</v>
      </c>
      <c r="H4604">
        <v>604</v>
      </c>
      <c r="I4604">
        <v>2660.55</v>
      </c>
      <c r="J4604" t="s">
        <v>49</v>
      </c>
      <c r="K4604">
        <v>8500</v>
      </c>
      <c r="L4604">
        <v>5500</v>
      </c>
      <c r="M4604" t="s">
        <v>33</v>
      </c>
    </row>
    <row r="4605" spans="1:13" x14ac:dyDescent="0.4">
      <c r="A4605">
        <v>104604</v>
      </c>
      <c r="B4605" s="1">
        <v>45902.886805555558</v>
      </c>
      <c r="C4605" t="s">
        <v>13</v>
      </c>
      <c r="D4605" t="s">
        <v>43</v>
      </c>
      <c r="E4605" t="s">
        <v>15</v>
      </c>
      <c r="F4605" t="s">
        <v>32</v>
      </c>
      <c r="G4605">
        <v>48</v>
      </c>
      <c r="H4605">
        <v>406</v>
      </c>
      <c r="I4605">
        <v>312.33</v>
      </c>
      <c r="J4605" t="s">
        <v>51</v>
      </c>
      <c r="K4605">
        <v>1800</v>
      </c>
      <c r="L4605">
        <v>900</v>
      </c>
      <c r="M4605" t="s">
        <v>33</v>
      </c>
    </row>
    <row r="4606" spans="1:13" x14ac:dyDescent="0.4">
      <c r="A4606">
        <v>104605</v>
      </c>
      <c r="B4606" s="1">
        <v>45977.465277777781</v>
      </c>
      <c r="C4606" t="s">
        <v>48</v>
      </c>
      <c r="D4606" t="s">
        <v>14</v>
      </c>
      <c r="E4606" t="s">
        <v>15</v>
      </c>
      <c r="F4606" t="s">
        <v>25</v>
      </c>
      <c r="G4606">
        <v>97</v>
      </c>
      <c r="H4606">
        <v>967</v>
      </c>
      <c r="I4606">
        <v>957.24</v>
      </c>
      <c r="J4606" t="s">
        <v>21</v>
      </c>
      <c r="K4606">
        <v>6500</v>
      </c>
      <c r="L4606">
        <v>4200</v>
      </c>
      <c r="M4606" t="s">
        <v>27</v>
      </c>
    </row>
    <row r="4607" spans="1:13" x14ac:dyDescent="0.4">
      <c r="A4607">
        <v>104606</v>
      </c>
      <c r="B4607" s="1">
        <v>45974.313888888886</v>
      </c>
      <c r="C4607" t="s">
        <v>19</v>
      </c>
      <c r="D4607" t="s">
        <v>40</v>
      </c>
      <c r="E4607" t="s">
        <v>29</v>
      </c>
      <c r="F4607" t="s">
        <v>16</v>
      </c>
      <c r="G4607">
        <v>91</v>
      </c>
      <c r="H4607">
        <v>566</v>
      </c>
      <c r="I4607">
        <v>1314.56</v>
      </c>
      <c r="J4607" t="s">
        <v>41</v>
      </c>
      <c r="K4607">
        <v>5500</v>
      </c>
      <c r="L4607">
        <v>3500</v>
      </c>
      <c r="M4607" t="s">
        <v>18</v>
      </c>
    </row>
    <row r="4608" spans="1:13" x14ac:dyDescent="0.4">
      <c r="A4608">
        <v>104607</v>
      </c>
      <c r="B4608" s="1">
        <v>45952.582638888889</v>
      </c>
      <c r="C4608" t="s">
        <v>34</v>
      </c>
      <c r="D4608" t="s">
        <v>55</v>
      </c>
      <c r="E4608" t="s">
        <v>29</v>
      </c>
      <c r="F4608" t="s">
        <v>16</v>
      </c>
      <c r="G4608">
        <v>17</v>
      </c>
      <c r="H4608">
        <v>1021</v>
      </c>
      <c r="I4608">
        <v>1109.3599999999999</v>
      </c>
      <c r="J4608" t="s">
        <v>56</v>
      </c>
      <c r="K4608">
        <v>850</v>
      </c>
      <c r="L4608">
        <v>550</v>
      </c>
      <c r="M4608" t="s">
        <v>18</v>
      </c>
    </row>
    <row r="4609" spans="1:13" x14ac:dyDescent="0.4">
      <c r="A4609">
        <v>104608</v>
      </c>
      <c r="B4609" s="1">
        <v>45785.327777777777</v>
      </c>
      <c r="C4609" t="s">
        <v>42</v>
      </c>
      <c r="D4609" t="s">
        <v>28</v>
      </c>
      <c r="E4609" t="s">
        <v>15</v>
      </c>
      <c r="F4609" t="s">
        <v>32</v>
      </c>
      <c r="G4609">
        <v>91</v>
      </c>
      <c r="H4609">
        <v>1156</v>
      </c>
      <c r="I4609">
        <v>755.63</v>
      </c>
      <c r="J4609" t="s">
        <v>54</v>
      </c>
      <c r="K4609">
        <v>2500</v>
      </c>
      <c r="L4609">
        <v>1500</v>
      </c>
      <c r="M4609" t="s">
        <v>33</v>
      </c>
    </row>
    <row r="4610" spans="1:13" x14ac:dyDescent="0.4">
      <c r="A4610">
        <v>104609</v>
      </c>
      <c r="B4610" s="1">
        <v>46001.354166666664</v>
      </c>
      <c r="C4610" t="s">
        <v>19</v>
      </c>
      <c r="D4610" t="s">
        <v>14</v>
      </c>
      <c r="E4610" t="s">
        <v>31</v>
      </c>
      <c r="F4610" t="s">
        <v>25</v>
      </c>
      <c r="G4610">
        <v>54</v>
      </c>
      <c r="H4610">
        <v>349</v>
      </c>
      <c r="I4610">
        <v>423.96</v>
      </c>
      <c r="J4610" t="s">
        <v>21</v>
      </c>
      <c r="K4610">
        <v>6500</v>
      </c>
      <c r="L4610">
        <v>4200</v>
      </c>
      <c r="M4610" t="s">
        <v>27</v>
      </c>
    </row>
    <row r="4611" spans="1:13" x14ac:dyDescent="0.4">
      <c r="A4611">
        <v>104610</v>
      </c>
      <c r="B4611" s="1">
        <v>45939.197222222225</v>
      </c>
      <c r="C4611" t="s">
        <v>48</v>
      </c>
      <c r="D4611" t="s">
        <v>40</v>
      </c>
      <c r="E4611" t="s">
        <v>31</v>
      </c>
      <c r="F4611" t="s">
        <v>16</v>
      </c>
      <c r="G4611">
        <v>63</v>
      </c>
      <c r="H4611">
        <v>377</v>
      </c>
      <c r="I4611">
        <v>1072.32</v>
      </c>
      <c r="J4611" t="s">
        <v>41</v>
      </c>
      <c r="K4611">
        <v>5500</v>
      </c>
      <c r="L4611">
        <v>3500</v>
      </c>
      <c r="M4611" t="s">
        <v>18</v>
      </c>
    </row>
    <row r="4612" spans="1:13" x14ac:dyDescent="0.4">
      <c r="A4612">
        <v>104611</v>
      </c>
      <c r="B4612" s="1">
        <v>45674.518750000003</v>
      </c>
      <c r="C4612" t="s">
        <v>42</v>
      </c>
      <c r="D4612" t="s">
        <v>35</v>
      </c>
      <c r="E4612" t="s">
        <v>31</v>
      </c>
      <c r="F4612" t="s">
        <v>37</v>
      </c>
      <c r="G4612">
        <v>43</v>
      </c>
      <c r="H4612">
        <v>1014</v>
      </c>
      <c r="I4612">
        <v>298.82</v>
      </c>
      <c r="J4612" t="s">
        <v>49</v>
      </c>
      <c r="K4612">
        <v>8500</v>
      </c>
      <c r="L4612">
        <v>5500</v>
      </c>
      <c r="M4612" t="s">
        <v>38</v>
      </c>
    </row>
    <row r="4613" spans="1:13" x14ac:dyDescent="0.4">
      <c r="A4613">
        <v>104612</v>
      </c>
      <c r="B4613" s="1">
        <v>45728.399305555555</v>
      </c>
      <c r="C4613" t="s">
        <v>13</v>
      </c>
      <c r="D4613" t="s">
        <v>24</v>
      </c>
      <c r="E4613" t="s">
        <v>15</v>
      </c>
      <c r="F4613" t="s">
        <v>32</v>
      </c>
      <c r="G4613">
        <v>59</v>
      </c>
      <c r="H4613">
        <v>474</v>
      </c>
      <c r="I4613">
        <v>644.69000000000005</v>
      </c>
      <c r="J4613" t="s">
        <v>60</v>
      </c>
      <c r="K4613">
        <v>25000</v>
      </c>
      <c r="L4613">
        <v>18000</v>
      </c>
      <c r="M4613" t="s">
        <v>33</v>
      </c>
    </row>
    <row r="4614" spans="1:13" x14ac:dyDescent="0.4">
      <c r="A4614">
        <v>104613</v>
      </c>
      <c r="B4614" s="1">
        <v>45926.107638888891</v>
      </c>
      <c r="C4614" t="s">
        <v>34</v>
      </c>
      <c r="D4614" t="s">
        <v>40</v>
      </c>
      <c r="E4614" t="s">
        <v>31</v>
      </c>
      <c r="F4614" t="s">
        <v>20</v>
      </c>
      <c r="G4614">
        <v>7</v>
      </c>
      <c r="H4614">
        <v>713</v>
      </c>
      <c r="I4614">
        <v>385.6</v>
      </c>
      <c r="J4614" t="s">
        <v>41</v>
      </c>
      <c r="K4614">
        <v>5500</v>
      </c>
      <c r="L4614">
        <v>3500</v>
      </c>
      <c r="M4614" t="s">
        <v>22</v>
      </c>
    </row>
    <row r="4615" spans="1:13" x14ac:dyDescent="0.4">
      <c r="A4615">
        <v>104614</v>
      </c>
      <c r="B4615" s="1">
        <v>45982.45</v>
      </c>
      <c r="C4615" t="s">
        <v>48</v>
      </c>
      <c r="D4615" t="s">
        <v>35</v>
      </c>
      <c r="E4615" t="s">
        <v>29</v>
      </c>
      <c r="F4615" t="s">
        <v>32</v>
      </c>
      <c r="G4615">
        <v>5</v>
      </c>
      <c r="H4615">
        <v>928</v>
      </c>
      <c r="I4615">
        <v>784.65</v>
      </c>
      <c r="J4615" t="s">
        <v>49</v>
      </c>
      <c r="K4615">
        <v>8500</v>
      </c>
      <c r="L4615">
        <v>5500</v>
      </c>
      <c r="M4615" t="s">
        <v>33</v>
      </c>
    </row>
    <row r="4616" spans="1:13" x14ac:dyDescent="0.4">
      <c r="A4616">
        <v>104615</v>
      </c>
      <c r="B4616" s="1">
        <v>45939.167361111111</v>
      </c>
      <c r="C4616" t="s">
        <v>19</v>
      </c>
      <c r="D4616" t="s">
        <v>35</v>
      </c>
      <c r="E4616" t="s">
        <v>31</v>
      </c>
      <c r="F4616" t="s">
        <v>20</v>
      </c>
      <c r="G4616">
        <v>73</v>
      </c>
      <c r="H4616">
        <v>989</v>
      </c>
      <c r="I4616">
        <v>1963.84</v>
      </c>
      <c r="J4616" t="s">
        <v>49</v>
      </c>
      <c r="K4616">
        <v>8500</v>
      </c>
      <c r="L4616">
        <v>5500</v>
      </c>
      <c r="M4616" t="s">
        <v>22</v>
      </c>
    </row>
    <row r="4617" spans="1:13" x14ac:dyDescent="0.4">
      <c r="A4617">
        <v>104616</v>
      </c>
      <c r="B4617" s="1">
        <v>45962.875694444447</v>
      </c>
      <c r="C4617" t="s">
        <v>19</v>
      </c>
      <c r="D4617" t="s">
        <v>28</v>
      </c>
      <c r="E4617" t="s">
        <v>31</v>
      </c>
      <c r="F4617" t="s">
        <v>32</v>
      </c>
      <c r="G4617">
        <v>55</v>
      </c>
      <c r="H4617">
        <v>942</v>
      </c>
      <c r="I4617">
        <v>559.99</v>
      </c>
      <c r="J4617" t="s">
        <v>30</v>
      </c>
      <c r="K4617">
        <v>450</v>
      </c>
      <c r="L4617">
        <v>200</v>
      </c>
      <c r="M4617" t="s">
        <v>33</v>
      </c>
    </row>
    <row r="4618" spans="1:13" x14ac:dyDescent="0.4">
      <c r="A4618">
        <v>104617</v>
      </c>
      <c r="B4618" s="1">
        <v>45664.15347222222</v>
      </c>
      <c r="C4618" t="s">
        <v>34</v>
      </c>
      <c r="D4618" t="s">
        <v>28</v>
      </c>
      <c r="E4618" t="s">
        <v>15</v>
      </c>
      <c r="F4618" t="s">
        <v>25</v>
      </c>
      <c r="G4618">
        <v>46</v>
      </c>
      <c r="H4618">
        <v>908</v>
      </c>
      <c r="I4618">
        <v>2151.79</v>
      </c>
      <c r="J4618" t="s">
        <v>30</v>
      </c>
      <c r="K4618">
        <v>450</v>
      </c>
      <c r="L4618">
        <v>200</v>
      </c>
      <c r="M4618" t="s">
        <v>27</v>
      </c>
    </row>
    <row r="4619" spans="1:13" x14ac:dyDescent="0.4">
      <c r="A4619">
        <v>104618</v>
      </c>
      <c r="B4619" s="1">
        <v>45971.177777777775</v>
      </c>
      <c r="C4619" t="s">
        <v>45</v>
      </c>
      <c r="D4619" t="s">
        <v>24</v>
      </c>
      <c r="E4619" t="s">
        <v>31</v>
      </c>
      <c r="F4619" t="s">
        <v>16</v>
      </c>
      <c r="G4619">
        <v>78</v>
      </c>
      <c r="H4619">
        <v>655</v>
      </c>
      <c r="I4619">
        <v>829.35</v>
      </c>
      <c r="J4619" t="s">
        <v>26</v>
      </c>
      <c r="K4619">
        <v>45000</v>
      </c>
      <c r="L4619">
        <v>32000</v>
      </c>
      <c r="M4619" t="s">
        <v>18</v>
      </c>
    </row>
    <row r="4620" spans="1:13" x14ac:dyDescent="0.4">
      <c r="A4620">
        <v>104619</v>
      </c>
      <c r="B4620" s="1">
        <v>45962.3</v>
      </c>
      <c r="C4620" t="s">
        <v>34</v>
      </c>
      <c r="D4620" t="s">
        <v>43</v>
      </c>
      <c r="E4620" t="s">
        <v>29</v>
      </c>
      <c r="F4620" t="s">
        <v>25</v>
      </c>
      <c r="G4620">
        <v>60</v>
      </c>
      <c r="H4620">
        <v>1145</v>
      </c>
      <c r="I4620">
        <v>1065.1500000000001</v>
      </c>
      <c r="J4620" t="s">
        <v>61</v>
      </c>
      <c r="K4620">
        <v>2800</v>
      </c>
      <c r="L4620">
        <v>1500</v>
      </c>
      <c r="M4620" t="s">
        <v>27</v>
      </c>
    </row>
    <row r="4621" spans="1:13" x14ac:dyDescent="0.4">
      <c r="A4621">
        <v>104620</v>
      </c>
      <c r="B4621" s="1">
        <v>45760.347916666666</v>
      </c>
      <c r="C4621" t="s">
        <v>42</v>
      </c>
      <c r="D4621" t="s">
        <v>55</v>
      </c>
      <c r="E4621" t="s">
        <v>29</v>
      </c>
      <c r="F4621" t="s">
        <v>20</v>
      </c>
      <c r="G4621">
        <v>96</v>
      </c>
      <c r="H4621">
        <v>629</v>
      </c>
      <c r="I4621">
        <v>828.64</v>
      </c>
      <c r="J4621" t="s">
        <v>56</v>
      </c>
      <c r="K4621">
        <v>850</v>
      </c>
      <c r="L4621">
        <v>550</v>
      </c>
      <c r="M4621" t="s">
        <v>22</v>
      </c>
    </row>
    <row r="4622" spans="1:13" x14ac:dyDescent="0.4">
      <c r="A4622">
        <v>104621</v>
      </c>
      <c r="B4622" s="1">
        <v>45966.611111111109</v>
      </c>
      <c r="C4622" t="s">
        <v>42</v>
      </c>
      <c r="D4622" t="s">
        <v>40</v>
      </c>
      <c r="E4622" t="s">
        <v>15</v>
      </c>
      <c r="F4622" t="s">
        <v>16</v>
      </c>
      <c r="G4622">
        <v>32</v>
      </c>
      <c r="H4622">
        <v>760</v>
      </c>
      <c r="I4622">
        <v>561.65</v>
      </c>
      <c r="J4622" t="s">
        <v>41</v>
      </c>
      <c r="K4622">
        <v>5500</v>
      </c>
      <c r="L4622">
        <v>3500</v>
      </c>
      <c r="M4622" t="s">
        <v>18</v>
      </c>
    </row>
    <row r="4623" spans="1:13" x14ac:dyDescent="0.4">
      <c r="A4623">
        <v>104622</v>
      </c>
      <c r="B4623" s="1">
        <v>45850.015277777777</v>
      </c>
      <c r="C4623" t="s">
        <v>19</v>
      </c>
      <c r="D4623" t="s">
        <v>40</v>
      </c>
      <c r="E4623" t="s">
        <v>15</v>
      </c>
      <c r="F4623" t="s">
        <v>32</v>
      </c>
      <c r="G4623">
        <v>22</v>
      </c>
      <c r="H4623">
        <v>399</v>
      </c>
      <c r="I4623">
        <v>358.22</v>
      </c>
      <c r="J4623" t="s">
        <v>41</v>
      </c>
      <c r="K4623">
        <v>5500</v>
      </c>
      <c r="L4623">
        <v>3500</v>
      </c>
      <c r="M4623" t="s">
        <v>33</v>
      </c>
    </row>
    <row r="4624" spans="1:13" x14ac:dyDescent="0.4">
      <c r="A4624">
        <v>104623</v>
      </c>
      <c r="B4624" s="1">
        <v>45898.772222222222</v>
      </c>
      <c r="C4624" t="s">
        <v>50</v>
      </c>
      <c r="D4624" t="s">
        <v>28</v>
      </c>
      <c r="E4624" t="s">
        <v>15</v>
      </c>
      <c r="F4624" t="s">
        <v>25</v>
      </c>
      <c r="G4624">
        <v>66</v>
      </c>
      <c r="H4624">
        <v>711</v>
      </c>
      <c r="I4624">
        <v>360.28</v>
      </c>
      <c r="J4624" t="s">
        <v>30</v>
      </c>
      <c r="K4624">
        <v>450</v>
      </c>
      <c r="L4624">
        <v>200</v>
      </c>
      <c r="M4624" t="s">
        <v>27</v>
      </c>
    </row>
    <row r="4625" spans="1:13" x14ac:dyDescent="0.4">
      <c r="A4625">
        <v>104624</v>
      </c>
      <c r="B4625" s="1">
        <v>45719.458333333336</v>
      </c>
      <c r="C4625" t="s">
        <v>45</v>
      </c>
      <c r="D4625" t="s">
        <v>24</v>
      </c>
      <c r="E4625" t="s">
        <v>31</v>
      </c>
      <c r="F4625" t="s">
        <v>32</v>
      </c>
      <c r="G4625">
        <v>40</v>
      </c>
      <c r="H4625">
        <v>1019</v>
      </c>
      <c r="I4625">
        <v>589.12</v>
      </c>
      <c r="J4625" t="s">
        <v>59</v>
      </c>
      <c r="K4625">
        <v>3500</v>
      </c>
      <c r="L4625">
        <v>2200</v>
      </c>
      <c r="M4625" t="s">
        <v>33</v>
      </c>
    </row>
    <row r="4626" spans="1:13" x14ac:dyDescent="0.4">
      <c r="A4626">
        <v>104625</v>
      </c>
      <c r="B4626" s="1">
        <v>45674.524305555555</v>
      </c>
      <c r="C4626" t="s">
        <v>45</v>
      </c>
      <c r="D4626" t="s">
        <v>24</v>
      </c>
      <c r="E4626" t="s">
        <v>29</v>
      </c>
      <c r="F4626" t="s">
        <v>32</v>
      </c>
      <c r="G4626">
        <v>34</v>
      </c>
      <c r="H4626">
        <v>929</v>
      </c>
      <c r="I4626">
        <v>837.36</v>
      </c>
      <c r="J4626" t="s">
        <v>26</v>
      </c>
      <c r="K4626">
        <v>45000</v>
      </c>
      <c r="L4626">
        <v>32000</v>
      </c>
      <c r="M4626" t="s">
        <v>33</v>
      </c>
    </row>
    <row r="4627" spans="1:13" x14ac:dyDescent="0.4">
      <c r="A4627">
        <v>104626</v>
      </c>
      <c r="B4627" s="1">
        <v>45828.151388888888</v>
      </c>
      <c r="C4627" t="s">
        <v>48</v>
      </c>
      <c r="D4627" t="s">
        <v>40</v>
      </c>
      <c r="E4627" t="s">
        <v>15</v>
      </c>
      <c r="F4627" t="s">
        <v>20</v>
      </c>
      <c r="G4627">
        <v>2</v>
      </c>
      <c r="H4627">
        <v>429</v>
      </c>
      <c r="I4627">
        <v>2609.7800000000002</v>
      </c>
      <c r="J4627" t="s">
        <v>41</v>
      </c>
      <c r="K4627">
        <v>5500</v>
      </c>
      <c r="L4627">
        <v>3500</v>
      </c>
      <c r="M4627" t="s">
        <v>22</v>
      </c>
    </row>
    <row r="4628" spans="1:13" x14ac:dyDescent="0.4">
      <c r="A4628">
        <v>104627</v>
      </c>
      <c r="B4628" s="1">
        <v>45682.649305555555</v>
      </c>
      <c r="C4628" t="s">
        <v>13</v>
      </c>
      <c r="D4628" t="s">
        <v>35</v>
      </c>
      <c r="E4628" t="s">
        <v>15</v>
      </c>
      <c r="F4628" t="s">
        <v>25</v>
      </c>
      <c r="G4628">
        <v>48</v>
      </c>
      <c r="H4628">
        <v>1016</v>
      </c>
      <c r="I4628">
        <v>546.09</v>
      </c>
      <c r="J4628" t="s">
        <v>49</v>
      </c>
      <c r="K4628">
        <v>8500</v>
      </c>
      <c r="L4628">
        <v>5500</v>
      </c>
      <c r="M4628" t="s">
        <v>27</v>
      </c>
    </row>
    <row r="4629" spans="1:13" x14ac:dyDescent="0.4">
      <c r="A4629">
        <v>104628</v>
      </c>
      <c r="B4629" s="1">
        <v>45908.481944444444</v>
      </c>
      <c r="C4629" t="s">
        <v>23</v>
      </c>
      <c r="D4629" t="s">
        <v>40</v>
      </c>
      <c r="E4629" t="s">
        <v>31</v>
      </c>
      <c r="F4629" t="s">
        <v>37</v>
      </c>
      <c r="G4629">
        <v>97</v>
      </c>
      <c r="H4629">
        <v>1089</v>
      </c>
      <c r="I4629">
        <v>505.38</v>
      </c>
      <c r="J4629" t="s">
        <v>41</v>
      </c>
      <c r="K4629">
        <v>5500</v>
      </c>
      <c r="L4629">
        <v>3500</v>
      </c>
      <c r="M4629" t="s">
        <v>38</v>
      </c>
    </row>
    <row r="4630" spans="1:13" x14ac:dyDescent="0.4">
      <c r="A4630">
        <v>104629</v>
      </c>
      <c r="B4630" s="1">
        <v>45910.617361111108</v>
      </c>
      <c r="C4630" t="s">
        <v>45</v>
      </c>
      <c r="D4630" t="s">
        <v>43</v>
      </c>
      <c r="E4630" t="s">
        <v>31</v>
      </c>
      <c r="F4630" t="s">
        <v>32</v>
      </c>
      <c r="G4630">
        <v>26</v>
      </c>
      <c r="H4630">
        <v>408</v>
      </c>
      <c r="I4630">
        <v>575.26</v>
      </c>
      <c r="J4630" t="s">
        <v>44</v>
      </c>
      <c r="K4630">
        <v>4500</v>
      </c>
      <c r="L4630">
        <v>2500</v>
      </c>
      <c r="M4630" t="s">
        <v>33</v>
      </c>
    </row>
    <row r="4631" spans="1:13" x14ac:dyDescent="0.4">
      <c r="A4631">
        <v>104630</v>
      </c>
      <c r="B4631" s="1">
        <v>45864.008333333331</v>
      </c>
      <c r="C4631" t="s">
        <v>45</v>
      </c>
      <c r="D4631" t="s">
        <v>24</v>
      </c>
      <c r="E4631" t="s">
        <v>29</v>
      </c>
      <c r="F4631" t="s">
        <v>16</v>
      </c>
      <c r="G4631">
        <v>34</v>
      </c>
      <c r="H4631">
        <v>1197</v>
      </c>
      <c r="I4631">
        <v>890.19</v>
      </c>
      <c r="J4631" t="s">
        <v>59</v>
      </c>
      <c r="K4631">
        <v>3500</v>
      </c>
      <c r="L4631">
        <v>2200</v>
      </c>
      <c r="M4631" t="s">
        <v>18</v>
      </c>
    </row>
    <row r="4632" spans="1:13" x14ac:dyDescent="0.4">
      <c r="A4632">
        <v>104631</v>
      </c>
      <c r="B4632" s="1">
        <v>45686.572222222225</v>
      </c>
      <c r="C4632" t="s">
        <v>23</v>
      </c>
      <c r="D4632" t="s">
        <v>35</v>
      </c>
      <c r="E4632" t="s">
        <v>15</v>
      </c>
      <c r="F4632" t="s">
        <v>37</v>
      </c>
      <c r="G4632">
        <v>17</v>
      </c>
      <c r="H4632">
        <v>407</v>
      </c>
      <c r="I4632">
        <v>254.75</v>
      </c>
      <c r="J4632" t="s">
        <v>49</v>
      </c>
      <c r="K4632">
        <v>8500</v>
      </c>
      <c r="L4632">
        <v>5500</v>
      </c>
      <c r="M4632" t="s">
        <v>38</v>
      </c>
    </row>
    <row r="4633" spans="1:13" x14ac:dyDescent="0.4">
      <c r="A4633">
        <v>104632</v>
      </c>
      <c r="B4633" s="1">
        <v>45774.597916666666</v>
      </c>
      <c r="C4633" t="s">
        <v>19</v>
      </c>
      <c r="D4633" t="s">
        <v>28</v>
      </c>
      <c r="E4633" t="s">
        <v>15</v>
      </c>
      <c r="F4633" t="s">
        <v>25</v>
      </c>
      <c r="G4633">
        <v>56</v>
      </c>
      <c r="H4633">
        <v>594</v>
      </c>
      <c r="I4633">
        <v>318.62</v>
      </c>
      <c r="J4633" t="s">
        <v>30</v>
      </c>
      <c r="K4633">
        <v>450</v>
      </c>
      <c r="L4633">
        <v>200</v>
      </c>
      <c r="M4633" t="s">
        <v>27</v>
      </c>
    </row>
    <row r="4634" spans="1:13" x14ac:dyDescent="0.4">
      <c r="A4634">
        <v>104633</v>
      </c>
      <c r="B4634" s="1">
        <v>45939.313194444447</v>
      </c>
      <c r="C4634" t="s">
        <v>39</v>
      </c>
      <c r="D4634" t="s">
        <v>43</v>
      </c>
      <c r="E4634" t="s">
        <v>29</v>
      </c>
      <c r="F4634" t="s">
        <v>25</v>
      </c>
      <c r="G4634">
        <v>88</v>
      </c>
      <c r="H4634">
        <v>800</v>
      </c>
      <c r="I4634">
        <v>1967.48</v>
      </c>
      <c r="J4634" t="s">
        <v>51</v>
      </c>
      <c r="K4634">
        <v>1800</v>
      </c>
      <c r="L4634">
        <v>900</v>
      </c>
      <c r="M4634" t="s">
        <v>27</v>
      </c>
    </row>
    <row r="4635" spans="1:13" x14ac:dyDescent="0.4">
      <c r="A4635">
        <v>104634</v>
      </c>
      <c r="B4635" s="1">
        <v>45801.070833333331</v>
      </c>
      <c r="C4635" t="s">
        <v>42</v>
      </c>
      <c r="D4635" t="s">
        <v>24</v>
      </c>
      <c r="E4635" t="s">
        <v>31</v>
      </c>
      <c r="F4635" t="s">
        <v>20</v>
      </c>
      <c r="G4635">
        <v>69</v>
      </c>
      <c r="H4635">
        <v>342</v>
      </c>
      <c r="I4635">
        <v>1029.98</v>
      </c>
      <c r="J4635" t="s">
        <v>60</v>
      </c>
      <c r="K4635">
        <v>25000</v>
      </c>
      <c r="L4635">
        <v>18000</v>
      </c>
      <c r="M4635" t="s">
        <v>22</v>
      </c>
    </row>
    <row r="4636" spans="1:13" x14ac:dyDescent="0.4">
      <c r="A4636">
        <v>104635</v>
      </c>
      <c r="B4636" s="1">
        <v>45682.660416666666</v>
      </c>
      <c r="C4636" t="s">
        <v>42</v>
      </c>
      <c r="D4636" t="s">
        <v>55</v>
      </c>
      <c r="E4636" t="s">
        <v>31</v>
      </c>
      <c r="F4636" t="s">
        <v>16</v>
      </c>
      <c r="G4636">
        <v>30</v>
      </c>
      <c r="H4636">
        <v>559</v>
      </c>
      <c r="I4636">
        <v>649.74</v>
      </c>
      <c r="J4636" t="s">
        <v>56</v>
      </c>
      <c r="K4636">
        <v>850</v>
      </c>
      <c r="L4636">
        <v>550</v>
      </c>
      <c r="M4636" t="s">
        <v>18</v>
      </c>
    </row>
    <row r="4637" spans="1:13" x14ac:dyDescent="0.4">
      <c r="A4637">
        <v>104636</v>
      </c>
      <c r="B4637" s="1">
        <v>45967.681944444441</v>
      </c>
      <c r="C4637" t="s">
        <v>42</v>
      </c>
      <c r="D4637" t="s">
        <v>24</v>
      </c>
      <c r="E4637" t="s">
        <v>15</v>
      </c>
      <c r="F4637" t="s">
        <v>32</v>
      </c>
      <c r="G4637">
        <v>52</v>
      </c>
      <c r="H4637">
        <v>937</v>
      </c>
      <c r="I4637">
        <v>574.74</v>
      </c>
      <c r="J4637" t="s">
        <v>60</v>
      </c>
      <c r="K4637">
        <v>25000</v>
      </c>
      <c r="L4637">
        <v>18000</v>
      </c>
      <c r="M4637" t="s">
        <v>33</v>
      </c>
    </row>
    <row r="4638" spans="1:13" x14ac:dyDescent="0.4">
      <c r="A4638">
        <v>104637</v>
      </c>
      <c r="B4638" s="1">
        <v>45813.443749999999</v>
      </c>
      <c r="C4638" t="s">
        <v>45</v>
      </c>
      <c r="D4638" t="s">
        <v>35</v>
      </c>
      <c r="E4638" t="s">
        <v>29</v>
      </c>
      <c r="F4638" t="s">
        <v>25</v>
      </c>
      <c r="G4638">
        <v>87</v>
      </c>
      <c r="H4638">
        <v>849</v>
      </c>
      <c r="I4638">
        <v>995.22</v>
      </c>
      <c r="J4638" t="s">
        <v>36</v>
      </c>
      <c r="K4638">
        <v>12000</v>
      </c>
      <c r="L4638">
        <v>8000</v>
      </c>
      <c r="M4638" t="s">
        <v>27</v>
      </c>
    </row>
    <row r="4639" spans="1:13" x14ac:dyDescent="0.4">
      <c r="A4639">
        <v>104638</v>
      </c>
      <c r="B4639" s="1">
        <v>45730.918055555558</v>
      </c>
      <c r="C4639" t="s">
        <v>13</v>
      </c>
      <c r="D4639" t="s">
        <v>55</v>
      </c>
      <c r="E4639" t="s">
        <v>15</v>
      </c>
      <c r="F4639" t="s">
        <v>16</v>
      </c>
      <c r="G4639">
        <v>98</v>
      </c>
      <c r="H4639">
        <v>964</v>
      </c>
      <c r="I4639">
        <v>667.41</v>
      </c>
      <c r="J4639" t="s">
        <v>56</v>
      </c>
      <c r="K4639">
        <v>850</v>
      </c>
      <c r="L4639">
        <v>550</v>
      </c>
      <c r="M4639" t="s">
        <v>18</v>
      </c>
    </row>
    <row r="4640" spans="1:13" x14ac:dyDescent="0.4">
      <c r="A4640">
        <v>104639</v>
      </c>
      <c r="B4640" s="1">
        <v>45777.798611111109</v>
      </c>
      <c r="C4640" t="s">
        <v>45</v>
      </c>
      <c r="D4640" t="s">
        <v>28</v>
      </c>
      <c r="E4640" t="s">
        <v>15</v>
      </c>
      <c r="F4640" t="s">
        <v>25</v>
      </c>
      <c r="G4640">
        <v>84</v>
      </c>
      <c r="H4640">
        <v>612</v>
      </c>
      <c r="I4640">
        <v>2612.48</v>
      </c>
      <c r="J4640" t="s">
        <v>54</v>
      </c>
      <c r="K4640">
        <v>2500</v>
      </c>
      <c r="L4640">
        <v>1500</v>
      </c>
      <c r="M4640" t="s">
        <v>27</v>
      </c>
    </row>
    <row r="4641" spans="1:13" x14ac:dyDescent="0.4">
      <c r="A4641">
        <v>104640</v>
      </c>
      <c r="B4641" s="1">
        <v>45969.061111111114</v>
      </c>
      <c r="C4641" t="s">
        <v>23</v>
      </c>
      <c r="D4641" t="s">
        <v>35</v>
      </c>
      <c r="E4641" t="s">
        <v>29</v>
      </c>
      <c r="F4641" t="s">
        <v>16</v>
      </c>
      <c r="G4641">
        <v>89</v>
      </c>
      <c r="H4641">
        <v>801</v>
      </c>
      <c r="I4641">
        <v>1162.4000000000001</v>
      </c>
      <c r="J4641" t="s">
        <v>36</v>
      </c>
      <c r="K4641">
        <v>12000</v>
      </c>
      <c r="L4641">
        <v>8000</v>
      </c>
      <c r="M4641" t="s">
        <v>18</v>
      </c>
    </row>
    <row r="4642" spans="1:13" x14ac:dyDescent="0.4">
      <c r="A4642">
        <v>104641</v>
      </c>
      <c r="B4642" s="1">
        <v>45978.827777777777</v>
      </c>
      <c r="C4642" t="s">
        <v>50</v>
      </c>
      <c r="D4642" t="s">
        <v>43</v>
      </c>
      <c r="E4642" t="s">
        <v>29</v>
      </c>
      <c r="F4642" t="s">
        <v>20</v>
      </c>
      <c r="G4642">
        <v>34</v>
      </c>
      <c r="H4642">
        <v>834</v>
      </c>
      <c r="I4642">
        <v>837.03</v>
      </c>
      <c r="J4642" t="s">
        <v>44</v>
      </c>
      <c r="K4642">
        <v>4500</v>
      </c>
      <c r="L4642">
        <v>2500</v>
      </c>
      <c r="M4642" t="s">
        <v>22</v>
      </c>
    </row>
    <row r="4643" spans="1:13" x14ac:dyDescent="0.4">
      <c r="A4643">
        <v>104642</v>
      </c>
      <c r="B4643" s="1">
        <v>45750.402777777781</v>
      </c>
      <c r="C4643" t="s">
        <v>23</v>
      </c>
      <c r="D4643" t="s">
        <v>43</v>
      </c>
      <c r="E4643" t="s">
        <v>15</v>
      </c>
      <c r="F4643" t="s">
        <v>25</v>
      </c>
      <c r="G4643">
        <v>38</v>
      </c>
      <c r="H4643">
        <v>1148</v>
      </c>
      <c r="I4643">
        <v>309.87</v>
      </c>
      <c r="J4643" t="s">
        <v>44</v>
      </c>
      <c r="K4643">
        <v>4500</v>
      </c>
      <c r="L4643">
        <v>2500</v>
      </c>
      <c r="M4643" t="s">
        <v>27</v>
      </c>
    </row>
    <row r="4644" spans="1:13" x14ac:dyDescent="0.4">
      <c r="A4644">
        <v>104643</v>
      </c>
      <c r="B4644" s="1">
        <v>45743.725694444445</v>
      </c>
      <c r="C4644" t="s">
        <v>39</v>
      </c>
      <c r="D4644" t="s">
        <v>40</v>
      </c>
      <c r="E4644" t="s">
        <v>29</v>
      </c>
      <c r="F4644" t="s">
        <v>32</v>
      </c>
      <c r="G4644">
        <v>49</v>
      </c>
      <c r="H4644">
        <v>1071</v>
      </c>
      <c r="I4644">
        <v>1029.3399999999999</v>
      </c>
      <c r="J4644" t="s">
        <v>52</v>
      </c>
      <c r="K4644">
        <v>1500</v>
      </c>
      <c r="L4644">
        <v>800</v>
      </c>
      <c r="M4644" t="s">
        <v>33</v>
      </c>
    </row>
    <row r="4645" spans="1:13" x14ac:dyDescent="0.4">
      <c r="A4645">
        <v>104644</v>
      </c>
      <c r="B4645" s="1">
        <v>45993.133333333331</v>
      </c>
      <c r="C4645" t="s">
        <v>45</v>
      </c>
      <c r="D4645" t="s">
        <v>43</v>
      </c>
      <c r="E4645" t="s">
        <v>29</v>
      </c>
      <c r="F4645" t="s">
        <v>25</v>
      </c>
      <c r="G4645">
        <v>47</v>
      </c>
      <c r="H4645">
        <v>589</v>
      </c>
      <c r="I4645">
        <v>1534.01</v>
      </c>
      <c r="J4645" t="s">
        <v>44</v>
      </c>
      <c r="K4645">
        <v>4500</v>
      </c>
      <c r="L4645">
        <v>2500</v>
      </c>
      <c r="M4645" t="s">
        <v>27</v>
      </c>
    </row>
    <row r="4646" spans="1:13" x14ac:dyDescent="0.4">
      <c r="A4646">
        <v>104645</v>
      </c>
      <c r="B4646" s="1">
        <v>46021.734027777777</v>
      </c>
      <c r="C4646" t="s">
        <v>45</v>
      </c>
      <c r="D4646" t="s">
        <v>28</v>
      </c>
      <c r="E4646" t="s">
        <v>15</v>
      </c>
      <c r="F4646" t="s">
        <v>37</v>
      </c>
      <c r="G4646">
        <v>99</v>
      </c>
      <c r="H4646">
        <v>1196</v>
      </c>
      <c r="I4646">
        <v>768.67</v>
      </c>
      <c r="J4646" t="s">
        <v>54</v>
      </c>
      <c r="K4646">
        <v>2500</v>
      </c>
      <c r="L4646">
        <v>1500</v>
      </c>
      <c r="M4646" t="s">
        <v>38</v>
      </c>
    </row>
    <row r="4647" spans="1:13" x14ac:dyDescent="0.4">
      <c r="A4647">
        <v>104646</v>
      </c>
      <c r="B4647" s="1">
        <v>45775.46875</v>
      </c>
      <c r="C4647" t="s">
        <v>39</v>
      </c>
      <c r="D4647" t="s">
        <v>24</v>
      </c>
      <c r="E4647" t="s">
        <v>31</v>
      </c>
      <c r="F4647" t="s">
        <v>20</v>
      </c>
      <c r="G4647">
        <v>97</v>
      </c>
      <c r="H4647">
        <v>741</v>
      </c>
      <c r="I4647">
        <v>994.24</v>
      </c>
      <c r="J4647" t="s">
        <v>26</v>
      </c>
      <c r="K4647">
        <v>45000</v>
      </c>
      <c r="L4647">
        <v>32000</v>
      </c>
      <c r="M4647" t="s">
        <v>22</v>
      </c>
    </row>
    <row r="4648" spans="1:13" x14ac:dyDescent="0.4">
      <c r="A4648">
        <v>104647</v>
      </c>
      <c r="B4648" s="1">
        <v>45890.286111111112</v>
      </c>
      <c r="C4648" t="s">
        <v>39</v>
      </c>
      <c r="D4648" t="s">
        <v>28</v>
      </c>
      <c r="E4648" t="s">
        <v>15</v>
      </c>
      <c r="F4648" t="s">
        <v>32</v>
      </c>
      <c r="G4648">
        <v>48</v>
      </c>
      <c r="H4648">
        <v>1108</v>
      </c>
      <c r="I4648">
        <v>2579.96</v>
      </c>
      <c r="J4648" t="s">
        <v>54</v>
      </c>
      <c r="K4648">
        <v>2500</v>
      </c>
      <c r="L4648">
        <v>1500</v>
      </c>
      <c r="M4648" t="s">
        <v>33</v>
      </c>
    </row>
    <row r="4649" spans="1:13" x14ac:dyDescent="0.4">
      <c r="A4649">
        <v>104648</v>
      </c>
      <c r="B4649" s="1">
        <v>45856.751388888886</v>
      </c>
      <c r="C4649" t="s">
        <v>19</v>
      </c>
      <c r="D4649" t="s">
        <v>46</v>
      </c>
      <c r="E4649" t="s">
        <v>15</v>
      </c>
      <c r="F4649" t="s">
        <v>25</v>
      </c>
      <c r="G4649">
        <v>75</v>
      </c>
      <c r="H4649">
        <v>873</v>
      </c>
      <c r="I4649">
        <v>473.96</v>
      </c>
      <c r="J4649" t="s">
        <v>47</v>
      </c>
      <c r="K4649">
        <v>4500</v>
      </c>
      <c r="L4649">
        <v>2800</v>
      </c>
      <c r="M4649" t="s">
        <v>27</v>
      </c>
    </row>
    <row r="4650" spans="1:13" x14ac:dyDescent="0.4">
      <c r="A4650">
        <v>104649</v>
      </c>
      <c r="B4650" s="1">
        <v>45863.263888888891</v>
      </c>
      <c r="C4650" t="s">
        <v>45</v>
      </c>
      <c r="D4650" t="s">
        <v>28</v>
      </c>
      <c r="E4650" t="s">
        <v>29</v>
      </c>
      <c r="F4650" t="s">
        <v>37</v>
      </c>
      <c r="G4650">
        <v>43</v>
      </c>
      <c r="H4650">
        <v>497</v>
      </c>
      <c r="I4650">
        <v>541.11</v>
      </c>
      <c r="J4650" t="s">
        <v>54</v>
      </c>
      <c r="K4650">
        <v>2500</v>
      </c>
      <c r="L4650">
        <v>1500</v>
      </c>
      <c r="M4650" t="s">
        <v>38</v>
      </c>
    </row>
    <row r="4651" spans="1:13" x14ac:dyDescent="0.4">
      <c r="A4651">
        <v>104650</v>
      </c>
      <c r="B4651" s="1">
        <v>45996.071527777778</v>
      </c>
      <c r="C4651" t="s">
        <v>19</v>
      </c>
      <c r="D4651" t="s">
        <v>46</v>
      </c>
      <c r="E4651" t="s">
        <v>15</v>
      </c>
      <c r="F4651" t="s">
        <v>37</v>
      </c>
      <c r="G4651">
        <v>13</v>
      </c>
      <c r="H4651">
        <v>510</v>
      </c>
      <c r="I4651">
        <v>1017.39</v>
      </c>
      <c r="J4651" t="s">
        <v>53</v>
      </c>
      <c r="K4651">
        <v>15000</v>
      </c>
      <c r="L4651">
        <v>9500</v>
      </c>
      <c r="M4651" t="s">
        <v>38</v>
      </c>
    </row>
    <row r="4652" spans="1:13" x14ac:dyDescent="0.4">
      <c r="A4652">
        <v>104651</v>
      </c>
      <c r="B4652" s="1">
        <v>45804.545138888891</v>
      </c>
      <c r="C4652" t="s">
        <v>19</v>
      </c>
      <c r="D4652" t="s">
        <v>28</v>
      </c>
      <c r="E4652" t="s">
        <v>29</v>
      </c>
      <c r="F4652" t="s">
        <v>16</v>
      </c>
      <c r="G4652">
        <v>7</v>
      </c>
      <c r="H4652">
        <v>1001</v>
      </c>
      <c r="I4652">
        <v>522.09</v>
      </c>
      <c r="J4652" t="s">
        <v>30</v>
      </c>
      <c r="K4652">
        <v>450</v>
      </c>
      <c r="L4652">
        <v>200</v>
      </c>
      <c r="M4652" t="s">
        <v>18</v>
      </c>
    </row>
    <row r="4653" spans="1:13" x14ac:dyDescent="0.4">
      <c r="A4653">
        <v>104652</v>
      </c>
      <c r="B4653" s="1">
        <v>45928.15</v>
      </c>
      <c r="C4653" t="s">
        <v>39</v>
      </c>
      <c r="D4653" t="s">
        <v>35</v>
      </c>
      <c r="E4653" t="s">
        <v>29</v>
      </c>
      <c r="F4653" t="s">
        <v>20</v>
      </c>
      <c r="G4653">
        <v>21</v>
      </c>
      <c r="H4653">
        <v>624</v>
      </c>
      <c r="I4653">
        <v>2600.7800000000002</v>
      </c>
      <c r="J4653" t="s">
        <v>36</v>
      </c>
      <c r="K4653">
        <v>12000</v>
      </c>
      <c r="L4653">
        <v>8000</v>
      </c>
      <c r="M4653" t="s">
        <v>22</v>
      </c>
    </row>
    <row r="4654" spans="1:13" x14ac:dyDescent="0.4">
      <c r="A4654">
        <v>104653</v>
      </c>
      <c r="B4654" s="1">
        <v>45796.426388888889</v>
      </c>
      <c r="C4654" t="s">
        <v>19</v>
      </c>
      <c r="D4654" t="s">
        <v>43</v>
      </c>
      <c r="E4654" t="s">
        <v>29</v>
      </c>
      <c r="F4654" t="s">
        <v>32</v>
      </c>
      <c r="G4654">
        <v>76</v>
      </c>
      <c r="H4654">
        <v>638</v>
      </c>
      <c r="I4654">
        <v>461.01</v>
      </c>
      <c r="J4654" t="s">
        <v>61</v>
      </c>
      <c r="K4654">
        <v>2800</v>
      </c>
      <c r="L4654">
        <v>1500</v>
      </c>
      <c r="M4654" t="s">
        <v>33</v>
      </c>
    </row>
    <row r="4655" spans="1:13" x14ac:dyDescent="0.4">
      <c r="A4655">
        <v>104654</v>
      </c>
      <c r="B4655" s="1">
        <v>45838.933333333334</v>
      </c>
      <c r="C4655" t="s">
        <v>39</v>
      </c>
      <c r="D4655" t="s">
        <v>40</v>
      </c>
      <c r="E4655" t="s">
        <v>29</v>
      </c>
      <c r="F4655" t="s">
        <v>20</v>
      </c>
      <c r="G4655">
        <v>88</v>
      </c>
      <c r="H4655">
        <v>774</v>
      </c>
      <c r="I4655">
        <v>244.92</v>
      </c>
      <c r="J4655" t="s">
        <v>41</v>
      </c>
      <c r="K4655">
        <v>5500</v>
      </c>
      <c r="L4655">
        <v>3500</v>
      </c>
      <c r="M4655" t="s">
        <v>22</v>
      </c>
    </row>
    <row r="4656" spans="1:13" x14ac:dyDescent="0.4">
      <c r="A4656">
        <v>104655</v>
      </c>
      <c r="B4656" s="1">
        <v>45687.579861111109</v>
      </c>
      <c r="C4656" t="s">
        <v>19</v>
      </c>
      <c r="D4656" t="s">
        <v>14</v>
      </c>
      <c r="E4656" t="s">
        <v>29</v>
      </c>
      <c r="F4656" t="s">
        <v>32</v>
      </c>
      <c r="G4656">
        <v>18</v>
      </c>
      <c r="H4656">
        <v>817</v>
      </c>
      <c r="I4656">
        <v>319.51</v>
      </c>
      <c r="J4656" t="s">
        <v>17</v>
      </c>
      <c r="K4656">
        <v>3200</v>
      </c>
      <c r="L4656">
        <v>2000</v>
      </c>
      <c r="M4656" t="s">
        <v>33</v>
      </c>
    </row>
    <row r="4657" spans="1:13" x14ac:dyDescent="0.4">
      <c r="A4657">
        <v>104656</v>
      </c>
      <c r="B4657" s="1">
        <v>45714.248611111114</v>
      </c>
      <c r="C4657" t="s">
        <v>45</v>
      </c>
      <c r="D4657" t="s">
        <v>46</v>
      </c>
      <c r="E4657" t="s">
        <v>31</v>
      </c>
      <c r="F4657" t="s">
        <v>25</v>
      </c>
      <c r="G4657">
        <v>29</v>
      </c>
      <c r="H4657">
        <v>402</v>
      </c>
      <c r="I4657">
        <v>810.13</v>
      </c>
      <c r="J4657" t="s">
        <v>53</v>
      </c>
      <c r="K4657">
        <v>15000</v>
      </c>
      <c r="L4657">
        <v>9500</v>
      </c>
      <c r="M4657" t="s">
        <v>27</v>
      </c>
    </row>
    <row r="4658" spans="1:13" x14ac:dyDescent="0.4">
      <c r="A4658">
        <v>104657</v>
      </c>
      <c r="B4658" s="1">
        <v>45889.102777777778</v>
      </c>
      <c r="C4658" t="s">
        <v>50</v>
      </c>
      <c r="D4658" t="s">
        <v>24</v>
      </c>
      <c r="E4658" t="s">
        <v>29</v>
      </c>
      <c r="F4658" t="s">
        <v>25</v>
      </c>
      <c r="G4658">
        <v>86</v>
      </c>
      <c r="H4658">
        <v>994</v>
      </c>
      <c r="I4658">
        <v>848.3</v>
      </c>
      <c r="J4658" t="s">
        <v>60</v>
      </c>
      <c r="K4658">
        <v>25000</v>
      </c>
      <c r="L4658">
        <v>18000</v>
      </c>
      <c r="M4658" t="s">
        <v>27</v>
      </c>
    </row>
    <row r="4659" spans="1:13" x14ac:dyDescent="0.4">
      <c r="A4659">
        <v>104658</v>
      </c>
      <c r="B4659" s="1">
        <v>45803.979166666664</v>
      </c>
      <c r="C4659" t="s">
        <v>34</v>
      </c>
      <c r="D4659" t="s">
        <v>46</v>
      </c>
      <c r="E4659" t="s">
        <v>29</v>
      </c>
      <c r="F4659" t="s">
        <v>16</v>
      </c>
      <c r="G4659">
        <v>94</v>
      </c>
      <c r="H4659">
        <v>602</v>
      </c>
      <c r="I4659">
        <v>546.22</v>
      </c>
      <c r="J4659" t="s">
        <v>53</v>
      </c>
      <c r="K4659">
        <v>15000</v>
      </c>
      <c r="L4659">
        <v>9500</v>
      </c>
      <c r="M4659" t="s">
        <v>18</v>
      </c>
    </row>
    <row r="4660" spans="1:13" x14ac:dyDescent="0.4">
      <c r="A4660">
        <v>104659</v>
      </c>
      <c r="B4660" s="1">
        <v>45705.633333333331</v>
      </c>
      <c r="C4660" t="s">
        <v>13</v>
      </c>
      <c r="D4660" t="s">
        <v>28</v>
      </c>
      <c r="E4660" t="s">
        <v>29</v>
      </c>
      <c r="F4660" t="s">
        <v>25</v>
      </c>
      <c r="G4660">
        <v>89</v>
      </c>
      <c r="H4660">
        <v>954</v>
      </c>
      <c r="I4660">
        <v>482.16</v>
      </c>
      <c r="J4660" t="s">
        <v>30</v>
      </c>
      <c r="K4660">
        <v>450</v>
      </c>
      <c r="L4660">
        <v>200</v>
      </c>
      <c r="M4660" t="s">
        <v>27</v>
      </c>
    </row>
    <row r="4661" spans="1:13" x14ac:dyDescent="0.4">
      <c r="A4661">
        <v>104660</v>
      </c>
      <c r="B4661" s="1">
        <v>45851.818055555559</v>
      </c>
      <c r="C4661" t="s">
        <v>45</v>
      </c>
      <c r="D4661" t="s">
        <v>28</v>
      </c>
      <c r="E4661" t="s">
        <v>31</v>
      </c>
      <c r="F4661" t="s">
        <v>25</v>
      </c>
      <c r="G4661">
        <v>1</v>
      </c>
      <c r="H4661">
        <v>1064</v>
      </c>
      <c r="I4661">
        <v>772.94</v>
      </c>
      <c r="J4661" t="s">
        <v>30</v>
      </c>
      <c r="K4661">
        <v>450</v>
      </c>
      <c r="L4661">
        <v>200</v>
      </c>
      <c r="M4661" t="s">
        <v>27</v>
      </c>
    </row>
    <row r="4662" spans="1:13" x14ac:dyDescent="0.4">
      <c r="A4662">
        <v>104661</v>
      </c>
      <c r="B4662" s="1">
        <v>45881.640277777777</v>
      </c>
      <c r="C4662" t="s">
        <v>39</v>
      </c>
      <c r="D4662" t="s">
        <v>43</v>
      </c>
      <c r="E4662" t="s">
        <v>29</v>
      </c>
      <c r="F4662" t="s">
        <v>16</v>
      </c>
      <c r="G4662">
        <v>40</v>
      </c>
      <c r="H4662">
        <v>1022</v>
      </c>
      <c r="I4662">
        <v>359.02</v>
      </c>
      <c r="J4662" t="s">
        <v>44</v>
      </c>
      <c r="K4662">
        <v>4500</v>
      </c>
      <c r="L4662">
        <v>2500</v>
      </c>
      <c r="M4662" t="s">
        <v>18</v>
      </c>
    </row>
    <row r="4663" spans="1:13" x14ac:dyDescent="0.4">
      <c r="A4663">
        <v>104662</v>
      </c>
      <c r="B4663" s="1">
        <v>45793.102777777778</v>
      </c>
      <c r="C4663" t="s">
        <v>34</v>
      </c>
      <c r="D4663" t="s">
        <v>43</v>
      </c>
      <c r="E4663" t="s">
        <v>15</v>
      </c>
      <c r="F4663" t="s">
        <v>25</v>
      </c>
      <c r="G4663">
        <v>87</v>
      </c>
      <c r="H4663">
        <v>715</v>
      </c>
      <c r="I4663">
        <v>919.56</v>
      </c>
      <c r="J4663" t="s">
        <v>44</v>
      </c>
      <c r="K4663">
        <v>4500</v>
      </c>
      <c r="L4663">
        <v>2500</v>
      </c>
      <c r="M4663" t="s">
        <v>27</v>
      </c>
    </row>
    <row r="4664" spans="1:13" x14ac:dyDescent="0.4">
      <c r="A4664">
        <v>104663</v>
      </c>
      <c r="B4664" s="1">
        <v>45679.645138888889</v>
      </c>
      <c r="C4664" t="s">
        <v>42</v>
      </c>
      <c r="D4664" t="s">
        <v>35</v>
      </c>
      <c r="E4664" t="s">
        <v>31</v>
      </c>
      <c r="F4664" t="s">
        <v>20</v>
      </c>
      <c r="G4664">
        <v>94</v>
      </c>
      <c r="H4664">
        <v>739</v>
      </c>
      <c r="I4664">
        <v>954.65</v>
      </c>
      <c r="J4664" t="s">
        <v>36</v>
      </c>
      <c r="K4664">
        <v>12000</v>
      </c>
      <c r="L4664">
        <v>8000</v>
      </c>
      <c r="M4664" t="s">
        <v>22</v>
      </c>
    </row>
    <row r="4665" spans="1:13" x14ac:dyDescent="0.4">
      <c r="A4665">
        <v>104664</v>
      </c>
      <c r="B4665" s="1">
        <v>45663.728472222225</v>
      </c>
      <c r="C4665" t="s">
        <v>23</v>
      </c>
      <c r="D4665" t="s">
        <v>43</v>
      </c>
      <c r="E4665" t="s">
        <v>29</v>
      </c>
      <c r="F4665" t="s">
        <v>25</v>
      </c>
      <c r="G4665">
        <v>33</v>
      </c>
      <c r="H4665">
        <v>710</v>
      </c>
      <c r="I4665">
        <v>812.79</v>
      </c>
      <c r="J4665" t="s">
        <v>44</v>
      </c>
      <c r="K4665">
        <v>4500</v>
      </c>
      <c r="L4665">
        <v>2500</v>
      </c>
      <c r="M4665" t="s">
        <v>27</v>
      </c>
    </row>
    <row r="4666" spans="1:13" x14ac:dyDescent="0.4">
      <c r="A4666">
        <v>104665</v>
      </c>
      <c r="B4666" s="1">
        <v>45861.317361111112</v>
      </c>
      <c r="C4666" t="s">
        <v>45</v>
      </c>
      <c r="D4666" t="s">
        <v>24</v>
      </c>
      <c r="E4666" t="s">
        <v>15</v>
      </c>
      <c r="F4666" t="s">
        <v>16</v>
      </c>
      <c r="G4666">
        <v>12</v>
      </c>
      <c r="H4666">
        <v>688</v>
      </c>
      <c r="I4666">
        <v>2735.21</v>
      </c>
      <c r="J4666" t="s">
        <v>59</v>
      </c>
      <c r="K4666">
        <v>3500</v>
      </c>
      <c r="L4666">
        <v>2200</v>
      </c>
      <c r="M4666" t="s">
        <v>18</v>
      </c>
    </row>
    <row r="4667" spans="1:13" x14ac:dyDescent="0.4">
      <c r="A4667">
        <v>104666</v>
      </c>
      <c r="B4667" s="1">
        <v>45896.398611111108</v>
      </c>
      <c r="C4667" t="s">
        <v>39</v>
      </c>
      <c r="D4667" t="s">
        <v>40</v>
      </c>
      <c r="E4667" t="s">
        <v>31</v>
      </c>
      <c r="F4667" t="s">
        <v>37</v>
      </c>
      <c r="G4667">
        <v>87</v>
      </c>
      <c r="H4667">
        <v>321</v>
      </c>
      <c r="I4667">
        <v>1350.34</v>
      </c>
      <c r="J4667" t="s">
        <v>41</v>
      </c>
      <c r="K4667">
        <v>5500</v>
      </c>
      <c r="L4667">
        <v>3500</v>
      </c>
      <c r="M4667" t="s">
        <v>38</v>
      </c>
    </row>
    <row r="4668" spans="1:13" x14ac:dyDescent="0.4">
      <c r="A4668">
        <v>104667</v>
      </c>
      <c r="B4668" s="1">
        <v>45842.911111111112</v>
      </c>
      <c r="C4668" t="s">
        <v>34</v>
      </c>
      <c r="D4668" t="s">
        <v>35</v>
      </c>
      <c r="E4668" t="s">
        <v>29</v>
      </c>
      <c r="F4668" t="s">
        <v>32</v>
      </c>
      <c r="G4668">
        <v>38</v>
      </c>
      <c r="H4668">
        <v>793</v>
      </c>
      <c r="I4668">
        <v>865.45</v>
      </c>
      <c r="J4668" t="s">
        <v>49</v>
      </c>
      <c r="K4668">
        <v>8500</v>
      </c>
      <c r="L4668">
        <v>5500</v>
      </c>
      <c r="M4668" t="s">
        <v>33</v>
      </c>
    </row>
    <row r="4669" spans="1:13" x14ac:dyDescent="0.4">
      <c r="A4669">
        <v>104668</v>
      </c>
      <c r="B4669" s="1">
        <v>46017.966666666667</v>
      </c>
      <c r="C4669" t="s">
        <v>39</v>
      </c>
      <c r="D4669" t="s">
        <v>43</v>
      </c>
      <c r="E4669" t="s">
        <v>15</v>
      </c>
      <c r="F4669" t="s">
        <v>20</v>
      </c>
      <c r="G4669">
        <v>46</v>
      </c>
      <c r="H4669">
        <v>310</v>
      </c>
      <c r="I4669">
        <v>450.83</v>
      </c>
      <c r="J4669" t="s">
        <v>61</v>
      </c>
      <c r="K4669">
        <v>2800</v>
      </c>
      <c r="L4669">
        <v>1500</v>
      </c>
      <c r="M4669" t="s">
        <v>22</v>
      </c>
    </row>
    <row r="4670" spans="1:13" x14ac:dyDescent="0.4">
      <c r="A4670">
        <v>104669</v>
      </c>
      <c r="B4670" s="1">
        <v>45949.086805555555</v>
      </c>
      <c r="C4670" t="s">
        <v>50</v>
      </c>
      <c r="D4670" t="s">
        <v>24</v>
      </c>
      <c r="E4670" t="s">
        <v>15</v>
      </c>
      <c r="F4670" t="s">
        <v>32</v>
      </c>
      <c r="G4670">
        <v>54</v>
      </c>
      <c r="H4670">
        <v>751</v>
      </c>
      <c r="I4670">
        <v>299.08</v>
      </c>
      <c r="J4670" t="s">
        <v>59</v>
      </c>
      <c r="K4670">
        <v>3500</v>
      </c>
      <c r="L4670">
        <v>2200</v>
      </c>
      <c r="M4670" t="s">
        <v>33</v>
      </c>
    </row>
    <row r="4671" spans="1:13" x14ac:dyDescent="0.4">
      <c r="A4671">
        <v>104670</v>
      </c>
      <c r="B4671" s="1">
        <v>45992.578472222223</v>
      </c>
      <c r="C4671" t="s">
        <v>42</v>
      </c>
      <c r="D4671" t="s">
        <v>14</v>
      </c>
      <c r="E4671" t="s">
        <v>15</v>
      </c>
      <c r="F4671" t="s">
        <v>25</v>
      </c>
      <c r="G4671">
        <v>56</v>
      </c>
      <c r="H4671">
        <v>1140</v>
      </c>
      <c r="I4671">
        <v>647.74</v>
      </c>
      <c r="J4671" t="s">
        <v>17</v>
      </c>
      <c r="K4671">
        <v>3200</v>
      </c>
      <c r="L4671">
        <v>2000</v>
      </c>
      <c r="M4671" t="s">
        <v>27</v>
      </c>
    </row>
    <row r="4672" spans="1:13" x14ac:dyDescent="0.4">
      <c r="A4672">
        <v>104671</v>
      </c>
      <c r="B4672" s="1">
        <v>45877.618055555555</v>
      </c>
      <c r="C4672" t="s">
        <v>48</v>
      </c>
      <c r="D4672" t="s">
        <v>35</v>
      </c>
      <c r="E4672" t="s">
        <v>15</v>
      </c>
      <c r="F4672" t="s">
        <v>20</v>
      </c>
      <c r="G4672">
        <v>79</v>
      </c>
      <c r="H4672">
        <v>439</v>
      </c>
      <c r="I4672">
        <v>286.14</v>
      </c>
      <c r="J4672" t="s">
        <v>49</v>
      </c>
      <c r="K4672">
        <v>8500</v>
      </c>
      <c r="L4672">
        <v>5500</v>
      </c>
      <c r="M4672" t="s">
        <v>22</v>
      </c>
    </row>
    <row r="4673" spans="1:13" x14ac:dyDescent="0.4">
      <c r="A4673">
        <v>104672</v>
      </c>
      <c r="B4673" s="1">
        <v>45773.993055555555</v>
      </c>
      <c r="C4673" t="s">
        <v>48</v>
      </c>
      <c r="D4673" t="s">
        <v>55</v>
      </c>
      <c r="E4673" t="s">
        <v>15</v>
      </c>
      <c r="F4673" t="s">
        <v>25</v>
      </c>
      <c r="G4673">
        <v>24</v>
      </c>
      <c r="H4673">
        <v>974</v>
      </c>
      <c r="I4673">
        <v>978.09</v>
      </c>
      <c r="J4673" t="s">
        <v>57</v>
      </c>
      <c r="K4673">
        <v>600</v>
      </c>
      <c r="L4673">
        <v>350</v>
      </c>
      <c r="M4673" t="s">
        <v>27</v>
      </c>
    </row>
    <row r="4674" spans="1:13" x14ac:dyDescent="0.4">
      <c r="A4674">
        <v>104673</v>
      </c>
      <c r="B4674" s="1">
        <v>45970.059027777781</v>
      </c>
      <c r="C4674" t="s">
        <v>19</v>
      </c>
      <c r="D4674" t="s">
        <v>40</v>
      </c>
      <c r="E4674" t="s">
        <v>15</v>
      </c>
      <c r="F4674" t="s">
        <v>16</v>
      </c>
      <c r="G4674">
        <v>21</v>
      </c>
      <c r="H4674">
        <v>878</v>
      </c>
      <c r="I4674">
        <v>604.96</v>
      </c>
      <c r="J4674" t="s">
        <v>52</v>
      </c>
      <c r="K4674">
        <v>1500</v>
      </c>
      <c r="L4674">
        <v>800</v>
      </c>
      <c r="M4674" t="s">
        <v>18</v>
      </c>
    </row>
    <row r="4675" spans="1:13" x14ac:dyDescent="0.4">
      <c r="A4675">
        <v>104674</v>
      </c>
      <c r="B4675" s="1">
        <v>45706.632638888892</v>
      </c>
      <c r="C4675" t="s">
        <v>42</v>
      </c>
      <c r="D4675" t="s">
        <v>24</v>
      </c>
      <c r="E4675" t="s">
        <v>31</v>
      </c>
      <c r="F4675" t="s">
        <v>32</v>
      </c>
      <c r="G4675">
        <v>46</v>
      </c>
      <c r="H4675">
        <v>897</v>
      </c>
      <c r="I4675">
        <v>987.34</v>
      </c>
      <c r="J4675" t="s">
        <v>26</v>
      </c>
      <c r="K4675">
        <v>45000</v>
      </c>
      <c r="L4675">
        <v>32000</v>
      </c>
      <c r="M4675" t="s">
        <v>33</v>
      </c>
    </row>
    <row r="4676" spans="1:13" x14ac:dyDescent="0.4">
      <c r="A4676">
        <v>104675</v>
      </c>
      <c r="B4676" s="1">
        <v>45830.511111111111</v>
      </c>
      <c r="C4676" t="s">
        <v>19</v>
      </c>
      <c r="D4676" t="s">
        <v>24</v>
      </c>
      <c r="E4676" t="s">
        <v>15</v>
      </c>
      <c r="F4676" t="s">
        <v>32</v>
      </c>
      <c r="G4676">
        <v>88</v>
      </c>
      <c r="H4676">
        <v>396</v>
      </c>
      <c r="I4676">
        <v>360.7</v>
      </c>
      <c r="J4676" t="s">
        <v>60</v>
      </c>
      <c r="K4676">
        <v>25000</v>
      </c>
      <c r="L4676">
        <v>18000</v>
      </c>
      <c r="M4676" t="s">
        <v>33</v>
      </c>
    </row>
    <row r="4677" spans="1:13" x14ac:dyDescent="0.4">
      <c r="A4677">
        <v>104676</v>
      </c>
      <c r="B4677" s="1">
        <v>45739.929861111108</v>
      </c>
      <c r="C4677" t="s">
        <v>13</v>
      </c>
      <c r="D4677" t="s">
        <v>55</v>
      </c>
      <c r="E4677" t="s">
        <v>15</v>
      </c>
      <c r="F4677" t="s">
        <v>20</v>
      </c>
      <c r="G4677">
        <v>21</v>
      </c>
      <c r="H4677">
        <v>738</v>
      </c>
      <c r="I4677">
        <v>2373.38</v>
      </c>
      <c r="J4677" t="s">
        <v>56</v>
      </c>
      <c r="K4677">
        <v>850</v>
      </c>
      <c r="L4677">
        <v>550</v>
      </c>
      <c r="M4677" t="s">
        <v>22</v>
      </c>
    </row>
    <row r="4678" spans="1:13" x14ac:dyDescent="0.4">
      <c r="A4678">
        <v>104677</v>
      </c>
      <c r="B4678" s="1">
        <v>45979.606249999997</v>
      </c>
      <c r="C4678" t="s">
        <v>39</v>
      </c>
      <c r="D4678" t="s">
        <v>43</v>
      </c>
      <c r="E4678" t="s">
        <v>15</v>
      </c>
      <c r="F4678" t="s">
        <v>20</v>
      </c>
      <c r="G4678">
        <v>31</v>
      </c>
      <c r="H4678">
        <v>1151</v>
      </c>
      <c r="I4678">
        <v>561.51</v>
      </c>
      <c r="J4678" t="s">
        <v>44</v>
      </c>
      <c r="K4678">
        <v>4500</v>
      </c>
      <c r="L4678">
        <v>2500</v>
      </c>
      <c r="M4678" t="s">
        <v>22</v>
      </c>
    </row>
    <row r="4679" spans="1:13" x14ac:dyDescent="0.4">
      <c r="A4679">
        <v>104678</v>
      </c>
      <c r="B4679" s="1">
        <v>45990.572916666664</v>
      </c>
      <c r="C4679" t="s">
        <v>23</v>
      </c>
      <c r="D4679" t="s">
        <v>40</v>
      </c>
      <c r="E4679" t="s">
        <v>29</v>
      </c>
      <c r="F4679" t="s">
        <v>20</v>
      </c>
      <c r="G4679">
        <v>78</v>
      </c>
      <c r="H4679">
        <v>380</v>
      </c>
      <c r="I4679">
        <v>767.89</v>
      </c>
      <c r="J4679" t="s">
        <v>52</v>
      </c>
      <c r="K4679">
        <v>1500</v>
      </c>
      <c r="L4679">
        <v>800</v>
      </c>
      <c r="M4679" t="s">
        <v>22</v>
      </c>
    </row>
    <row r="4680" spans="1:13" x14ac:dyDescent="0.4">
      <c r="A4680">
        <v>104679</v>
      </c>
      <c r="B4680" s="1">
        <v>45702.71875</v>
      </c>
      <c r="C4680" t="s">
        <v>39</v>
      </c>
      <c r="D4680" t="s">
        <v>28</v>
      </c>
      <c r="E4680" t="s">
        <v>31</v>
      </c>
      <c r="F4680" t="s">
        <v>37</v>
      </c>
      <c r="G4680">
        <v>91</v>
      </c>
      <c r="H4680">
        <v>808</v>
      </c>
      <c r="I4680">
        <v>788</v>
      </c>
      <c r="J4680" t="s">
        <v>30</v>
      </c>
      <c r="K4680">
        <v>450</v>
      </c>
      <c r="L4680">
        <v>200</v>
      </c>
      <c r="M4680" t="s">
        <v>38</v>
      </c>
    </row>
    <row r="4681" spans="1:13" x14ac:dyDescent="0.4">
      <c r="A4681">
        <v>104680</v>
      </c>
      <c r="B4681" s="1">
        <v>45992.654166666667</v>
      </c>
      <c r="C4681" t="s">
        <v>19</v>
      </c>
      <c r="D4681" t="s">
        <v>14</v>
      </c>
      <c r="E4681" t="s">
        <v>15</v>
      </c>
      <c r="F4681" t="s">
        <v>16</v>
      </c>
      <c r="G4681">
        <v>69</v>
      </c>
      <c r="H4681">
        <v>491</v>
      </c>
      <c r="I4681">
        <v>1046.1300000000001</v>
      </c>
      <c r="J4681" t="s">
        <v>17</v>
      </c>
      <c r="K4681">
        <v>3200</v>
      </c>
      <c r="L4681">
        <v>2000</v>
      </c>
      <c r="M4681" t="s">
        <v>18</v>
      </c>
    </row>
    <row r="4682" spans="1:13" x14ac:dyDescent="0.4">
      <c r="A4682">
        <v>104681</v>
      </c>
      <c r="B4682" s="1">
        <v>45677.489583333336</v>
      </c>
      <c r="C4682" t="s">
        <v>19</v>
      </c>
      <c r="D4682" t="s">
        <v>55</v>
      </c>
      <c r="E4682" t="s">
        <v>15</v>
      </c>
      <c r="F4682" t="s">
        <v>20</v>
      </c>
      <c r="G4682">
        <v>62</v>
      </c>
      <c r="H4682">
        <v>1035</v>
      </c>
      <c r="I4682">
        <v>352.06</v>
      </c>
      <c r="J4682" t="s">
        <v>56</v>
      </c>
      <c r="K4682">
        <v>850</v>
      </c>
      <c r="L4682">
        <v>550</v>
      </c>
      <c r="M4682" t="s">
        <v>22</v>
      </c>
    </row>
    <row r="4683" spans="1:13" x14ac:dyDescent="0.4">
      <c r="A4683">
        <v>104682</v>
      </c>
      <c r="B4683" s="1">
        <v>45878.554861111108</v>
      </c>
      <c r="C4683" t="s">
        <v>23</v>
      </c>
      <c r="D4683" t="s">
        <v>24</v>
      </c>
      <c r="E4683" t="s">
        <v>29</v>
      </c>
      <c r="F4683" t="s">
        <v>20</v>
      </c>
      <c r="G4683">
        <v>88</v>
      </c>
      <c r="H4683">
        <v>1106</v>
      </c>
      <c r="I4683">
        <v>2730.6</v>
      </c>
      <c r="J4683" t="s">
        <v>26</v>
      </c>
      <c r="K4683">
        <v>45000</v>
      </c>
      <c r="L4683">
        <v>32000</v>
      </c>
      <c r="M4683" t="s">
        <v>22</v>
      </c>
    </row>
    <row r="4684" spans="1:13" x14ac:dyDescent="0.4">
      <c r="A4684">
        <v>104683</v>
      </c>
      <c r="B4684" s="1">
        <v>45780.607638888891</v>
      </c>
      <c r="C4684" t="s">
        <v>34</v>
      </c>
      <c r="D4684" t="s">
        <v>43</v>
      </c>
      <c r="E4684" t="s">
        <v>29</v>
      </c>
      <c r="F4684" t="s">
        <v>32</v>
      </c>
      <c r="G4684">
        <v>88</v>
      </c>
      <c r="H4684">
        <v>404</v>
      </c>
      <c r="I4684">
        <v>552.64</v>
      </c>
      <c r="J4684" t="s">
        <v>44</v>
      </c>
      <c r="K4684">
        <v>4500</v>
      </c>
      <c r="L4684">
        <v>2500</v>
      </c>
      <c r="M4684" t="s">
        <v>33</v>
      </c>
    </row>
    <row r="4685" spans="1:13" x14ac:dyDescent="0.4">
      <c r="A4685">
        <v>104684</v>
      </c>
      <c r="B4685" s="1">
        <v>45891.069444444445</v>
      </c>
      <c r="C4685" t="s">
        <v>34</v>
      </c>
      <c r="D4685" t="s">
        <v>28</v>
      </c>
      <c r="E4685" t="s">
        <v>15</v>
      </c>
      <c r="F4685" t="s">
        <v>25</v>
      </c>
      <c r="G4685">
        <v>49</v>
      </c>
      <c r="H4685">
        <v>722</v>
      </c>
      <c r="I4685">
        <v>717.75</v>
      </c>
      <c r="J4685" t="s">
        <v>30</v>
      </c>
      <c r="K4685">
        <v>450</v>
      </c>
      <c r="L4685">
        <v>200</v>
      </c>
      <c r="M4685" t="s">
        <v>27</v>
      </c>
    </row>
    <row r="4686" spans="1:13" x14ac:dyDescent="0.4">
      <c r="A4686">
        <v>104685</v>
      </c>
      <c r="B4686" s="1">
        <v>45878.195833333331</v>
      </c>
      <c r="C4686" t="s">
        <v>48</v>
      </c>
      <c r="D4686" t="s">
        <v>40</v>
      </c>
      <c r="E4686" t="s">
        <v>31</v>
      </c>
      <c r="F4686" t="s">
        <v>20</v>
      </c>
      <c r="G4686">
        <v>37</v>
      </c>
      <c r="H4686">
        <v>458</v>
      </c>
      <c r="I4686">
        <v>400.74</v>
      </c>
      <c r="J4686" t="s">
        <v>52</v>
      </c>
      <c r="K4686">
        <v>1500</v>
      </c>
      <c r="L4686">
        <v>800</v>
      </c>
      <c r="M4686" t="s">
        <v>22</v>
      </c>
    </row>
    <row r="4687" spans="1:13" x14ac:dyDescent="0.4">
      <c r="A4687">
        <v>104686</v>
      </c>
      <c r="B4687" s="1">
        <v>45980.527083333334</v>
      </c>
      <c r="C4687" t="s">
        <v>34</v>
      </c>
      <c r="D4687" t="s">
        <v>28</v>
      </c>
      <c r="E4687" t="s">
        <v>15</v>
      </c>
      <c r="F4687" t="s">
        <v>16</v>
      </c>
      <c r="G4687">
        <v>21</v>
      </c>
      <c r="H4687">
        <v>449</v>
      </c>
      <c r="I4687">
        <v>673.14</v>
      </c>
      <c r="J4687" t="s">
        <v>30</v>
      </c>
      <c r="K4687">
        <v>450</v>
      </c>
      <c r="L4687">
        <v>200</v>
      </c>
      <c r="M4687" t="s">
        <v>18</v>
      </c>
    </row>
    <row r="4688" spans="1:13" x14ac:dyDescent="0.4">
      <c r="A4688">
        <v>104687</v>
      </c>
      <c r="B4688" s="1">
        <v>45996.717361111114</v>
      </c>
      <c r="C4688" t="s">
        <v>34</v>
      </c>
      <c r="D4688" t="s">
        <v>35</v>
      </c>
      <c r="E4688" t="s">
        <v>31</v>
      </c>
      <c r="F4688" t="s">
        <v>20</v>
      </c>
      <c r="G4688">
        <v>30</v>
      </c>
      <c r="H4688">
        <v>352</v>
      </c>
      <c r="I4688">
        <v>1179.8599999999999</v>
      </c>
      <c r="J4688" t="s">
        <v>36</v>
      </c>
      <c r="K4688">
        <v>12000</v>
      </c>
      <c r="L4688">
        <v>8000</v>
      </c>
      <c r="M4688" t="s">
        <v>22</v>
      </c>
    </row>
    <row r="4689" spans="1:13" x14ac:dyDescent="0.4">
      <c r="A4689">
        <v>104688</v>
      </c>
      <c r="B4689" s="1">
        <v>45660.53402777778</v>
      </c>
      <c r="C4689" t="s">
        <v>48</v>
      </c>
      <c r="D4689" t="s">
        <v>43</v>
      </c>
      <c r="E4689" t="s">
        <v>15</v>
      </c>
      <c r="F4689" t="s">
        <v>16</v>
      </c>
      <c r="G4689">
        <v>71</v>
      </c>
      <c r="H4689">
        <v>660</v>
      </c>
      <c r="I4689">
        <v>454.06</v>
      </c>
      <c r="J4689" t="s">
        <v>61</v>
      </c>
      <c r="K4689">
        <v>2800</v>
      </c>
      <c r="L4689">
        <v>1500</v>
      </c>
      <c r="M4689" t="s">
        <v>18</v>
      </c>
    </row>
    <row r="4690" spans="1:13" x14ac:dyDescent="0.4">
      <c r="A4690">
        <v>104689</v>
      </c>
      <c r="B4690" s="1">
        <v>45839.363194444442</v>
      </c>
      <c r="C4690" t="s">
        <v>39</v>
      </c>
      <c r="D4690" t="s">
        <v>43</v>
      </c>
      <c r="E4690" t="s">
        <v>15</v>
      </c>
      <c r="F4690" t="s">
        <v>25</v>
      </c>
      <c r="G4690">
        <v>57</v>
      </c>
      <c r="H4690">
        <v>890</v>
      </c>
      <c r="I4690">
        <v>786.39</v>
      </c>
      <c r="J4690" t="s">
        <v>51</v>
      </c>
      <c r="K4690">
        <v>1800</v>
      </c>
      <c r="L4690">
        <v>900</v>
      </c>
      <c r="M4690" t="s">
        <v>27</v>
      </c>
    </row>
    <row r="4691" spans="1:13" x14ac:dyDescent="0.4">
      <c r="A4691">
        <v>104690</v>
      </c>
      <c r="B4691" s="1">
        <v>45863.96875</v>
      </c>
      <c r="C4691" t="s">
        <v>13</v>
      </c>
      <c r="D4691" t="s">
        <v>43</v>
      </c>
      <c r="E4691" t="s">
        <v>31</v>
      </c>
      <c r="F4691" t="s">
        <v>20</v>
      </c>
      <c r="G4691">
        <v>48</v>
      </c>
      <c r="H4691">
        <v>1131</v>
      </c>
      <c r="I4691">
        <v>666.8</v>
      </c>
      <c r="J4691" t="s">
        <v>61</v>
      </c>
      <c r="K4691">
        <v>2800</v>
      </c>
      <c r="L4691">
        <v>1500</v>
      </c>
      <c r="M4691" t="s">
        <v>22</v>
      </c>
    </row>
    <row r="4692" spans="1:13" x14ac:dyDescent="0.4">
      <c r="A4692">
        <v>104691</v>
      </c>
      <c r="B4692" s="1">
        <v>45977.401388888888</v>
      </c>
      <c r="C4692" t="s">
        <v>19</v>
      </c>
      <c r="D4692" t="s">
        <v>28</v>
      </c>
      <c r="E4692" t="s">
        <v>31</v>
      </c>
      <c r="F4692" t="s">
        <v>25</v>
      </c>
      <c r="G4692">
        <v>1</v>
      </c>
      <c r="H4692">
        <v>487</v>
      </c>
      <c r="I4692">
        <v>1155.6400000000001</v>
      </c>
      <c r="J4692" t="s">
        <v>30</v>
      </c>
      <c r="K4692">
        <v>450</v>
      </c>
      <c r="L4692">
        <v>200</v>
      </c>
      <c r="M4692" t="s">
        <v>27</v>
      </c>
    </row>
    <row r="4693" spans="1:13" x14ac:dyDescent="0.4">
      <c r="A4693">
        <v>104692</v>
      </c>
      <c r="B4693" s="1">
        <v>45697.795138888891</v>
      </c>
      <c r="C4693" t="s">
        <v>39</v>
      </c>
      <c r="D4693" t="s">
        <v>55</v>
      </c>
      <c r="E4693" t="s">
        <v>15</v>
      </c>
      <c r="F4693" t="s">
        <v>25</v>
      </c>
      <c r="G4693">
        <v>63</v>
      </c>
      <c r="H4693">
        <v>423</v>
      </c>
      <c r="I4693">
        <v>532.46</v>
      </c>
      <c r="J4693" t="s">
        <v>58</v>
      </c>
      <c r="K4693">
        <v>1200</v>
      </c>
      <c r="L4693">
        <v>800</v>
      </c>
      <c r="M4693" t="s">
        <v>27</v>
      </c>
    </row>
    <row r="4694" spans="1:13" x14ac:dyDescent="0.4">
      <c r="A4694">
        <v>104693</v>
      </c>
      <c r="B4694" s="1">
        <v>45716.197916666664</v>
      </c>
      <c r="C4694" t="s">
        <v>34</v>
      </c>
      <c r="D4694" t="s">
        <v>40</v>
      </c>
      <c r="E4694" t="s">
        <v>15</v>
      </c>
      <c r="F4694" t="s">
        <v>32</v>
      </c>
      <c r="G4694">
        <v>46</v>
      </c>
      <c r="H4694">
        <v>919</v>
      </c>
      <c r="I4694">
        <v>840.61</v>
      </c>
      <c r="J4694" t="s">
        <v>41</v>
      </c>
      <c r="K4694">
        <v>5500</v>
      </c>
      <c r="L4694">
        <v>3500</v>
      </c>
      <c r="M4694" t="s">
        <v>33</v>
      </c>
    </row>
    <row r="4695" spans="1:13" x14ac:dyDescent="0.4">
      <c r="A4695">
        <v>104694</v>
      </c>
      <c r="B4695" s="1">
        <v>45719.234722222223</v>
      </c>
      <c r="C4695" t="s">
        <v>19</v>
      </c>
      <c r="D4695" t="s">
        <v>55</v>
      </c>
      <c r="E4695" t="s">
        <v>29</v>
      </c>
      <c r="F4695" t="s">
        <v>25</v>
      </c>
      <c r="G4695">
        <v>78</v>
      </c>
      <c r="H4695">
        <v>355</v>
      </c>
      <c r="I4695">
        <v>642.49</v>
      </c>
      <c r="J4695" t="s">
        <v>57</v>
      </c>
      <c r="K4695">
        <v>600</v>
      </c>
      <c r="L4695">
        <v>350</v>
      </c>
      <c r="M4695" t="s">
        <v>27</v>
      </c>
    </row>
    <row r="4696" spans="1:13" x14ac:dyDescent="0.4">
      <c r="A4696">
        <v>104695</v>
      </c>
      <c r="B4696" s="1">
        <v>45789.348611111112</v>
      </c>
      <c r="C4696" t="s">
        <v>39</v>
      </c>
      <c r="D4696" t="s">
        <v>14</v>
      </c>
      <c r="E4696" t="s">
        <v>15</v>
      </c>
      <c r="F4696" t="s">
        <v>32</v>
      </c>
      <c r="G4696">
        <v>80</v>
      </c>
      <c r="H4696">
        <v>1177</v>
      </c>
      <c r="I4696">
        <v>566.70000000000005</v>
      </c>
      <c r="J4696" t="s">
        <v>17</v>
      </c>
      <c r="K4696">
        <v>3200</v>
      </c>
      <c r="L4696">
        <v>2000</v>
      </c>
      <c r="M4696" t="s">
        <v>33</v>
      </c>
    </row>
    <row r="4697" spans="1:13" x14ac:dyDescent="0.4">
      <c r="A4697">
        <v>104696</v>
      </c>
      <c r="B4697" s="1">
        <v>45717.912499999999</v>
      </c>
      <c r="C4697" t="s">
        <v>13</v>
      </c>
      <c r="D4697" t="s">
        <v>40</v>
      </c>
      <c r="E4697" t="s">
        <v>29</v>
      </c>
      <c r="F4697" t="s">
        <v>37</v>
      </c>
      <c r="G4697">
        <v>10</v>
      </c>
      <c r="H4697">
        <v>822</v>
      </c>
      <c r="I4697">
        <v>829.67</v>
      </c>
      <c r="J4697" t="s">
        <v>52</v>
      </c>
      <c r="K4697">
        <v>1500</v>
      </c>
      <c r="L4697">
        <v>800</v>
      </c>
      <c r="M4697" t="s">
        <v>38</v>
      </c>
    </row>
    <row r="4698" spans="1:13" x14ac:dyDescent="0.4">
      <c r="A4698">
        <v>104697</v>
      </c>
      <c r="B4698" s="1">
        <v>45988.876388888886</v>
      </c>
      <c r="C4698" t="s">
        <v>50</v>
      </c>
      <c r="D4698" t="s">
        <v>46</v>
      </c>
      <c r="E4698" t="s">
        <v>15</v>
      </c>
      <c r="F4698" t="s">
        <v>16</v>
      </c>
      <c r="G4698">
        <v>57</v>
      </c>
      <c r="H4698">
        <v>831</v>
      </c>
      <c r="I4698">
        <v>1857.9</v>
      </c>
      <c r="J4698" t="s">
        <v>53</v>
      </c>
      <c r="K4698">
        <v>15000</v>
      </c>
      <c r="L4698">
        <v>9500</v>
      </c>
      <c r="M4698" t="s">
        <v>18</v>
      </c>
    </row>
    <row r="4699" spans="1:13" x14ac:dyDescent="0.4">
      <c r="A4699">
        <v>104698</v>
      </c>
      <c r="B4699" s="1">
        <v>45779.456944444442</v>
      </c>
      <c r="C4699" t="s">
        <v>45</v>
      </c>
      <c r="D4699" t="s">
        <v>46</v>
      </c>
      <c r="E4699" t="s">
        <v>15</v>
      </c>
      <c r="F4699" t="s">
        <v>37</v>
      </c>
      <c r="G4699">
        <v>52</v>
      </c>
      <c r="H4699">
        <v>1112</v>
      </c>
      <c r="I4699">
        <v>1082.31</v>
      </c>
      <c r="J4699" t="s">
        <v>53</v>
      </c>
      <c r="K4699">
        <v>15000</v>
      </c>
      <c r="L4699">
        <v>9500</v>
      </c>
      <c r="M4699" t="s">
        <v>38</v>
      </c>
    </row>
    <row r="4700" spans="1:13" x14ac:dyDescent="0.4">
      <c r="A4700">
        <v>104699</v>
      </c>
      <c r="B4700" s="1">
        <v>45764.600694444445</v>
      </c>
      <c r="C4700" t="s">
        <v>39</v>
      </c>
      <c r="D4700" t="s">
        <v>24</v>
      </c>
      <c r="E4700" t="s">
        <v>31</v>
      </c>
      <c r="F4700" t="s">
        <v>37</v>
      </c>
      <c r="G4700">
        <v>31</v>
      </c>
      <c r="H4700">
        <v>884</v>
      </c>
      <c r="I4700">
        <v>656.7</v>
      </c>
      <c r="J4700" t="s">
        <v>60</v>
      </c>
      <c r="K4700">
        <v>25000</v>
      </c>
      <c r="L4700">
        <v>18000</v>
      </c>
      <c r="M4700" t="s">
        <v>38</v>
      </c>
    </row>
    <row r="4701" spans="1:13" x14ac:dyDescent="0.4">
      <c r="A4701">
        <v>104700</v>
      </c>
      <c r="B4701" s="1">
        <v>45753.21597222222</v>
      </c>
      <c r="C4701" t="s">
        <v>42</v>
      </c>
      <c r="D4701" t="s">
        <v>43</v>
      </c>
      <c r="E4701" t="s">
        <v>15</v>
      </c>
      <c r="F4701" t="s">
        <v>16</v>
      </c>
      <c r="G4701">
        <v>90</v>
      </c>
      <c r="H4701">
        <v>488</v>
      </c>
      <c r="I4701">
        <v>286.10000000000002</v>
      </c>
      <c r="J4701" t="s">
        <v>51</v>
      </c>
      <c r="K4701">
        <v>1800</v>
      </c>
      <c r="L4701">
        <v>900</v>
      </c>
      <c r="M4701" t="s">
        <v>18</v>
      </c>
    </row>
    <row r="4702" spans="1:13" x14ac:dyDescent="0.4">
      <c r="A4702">
        <v>104701</v>
      </c>
      <c r="B4702" s="1">
        <v>46004.668749999997</v>
      </c>
      <c r="C4702" t="s">
        <v>23</v>
      </c>
      <c r="D4702" t="s">
        <v>14</v>
      </c>
      <c r="E4702" t="s">
        <v>15</v>
      </c>
      <c r="F4702" t="s">
        <v>20</v>
      </c>
      <c r="G4702">
        <v>13</v>
      </c>
      <c r="H4702">
        <v>634</v>
      </c>
      <c r="I4702">
        <v>1485.9</v>
      </c>
      <c r="J4702" t="s">
        <v>17</v>
      </c>
      <c r="K4702">
        <v>3200</v>
      </c>
      <c r="L4702">
        <v>2000</v>
      </c>
      <c r="M4702" t="s">
        <v>22</v>
      </c>
    </row>
    <row r="4703" spans="1:13" x14ac:dyDescent="0.4">
      <c r="A4703">
        <v>104702</v>
      </c>
      <c r="B4703" s="1">
        <v>45892.027083333334</v>
      </c>
      <c r="C4703" t="s">
        <v>23</v>
      </c>
      <c r="D4703" t="s">
        <v>14</v>
      </c>
      <c r="E4703" t="s">
        <v>29</v>
      </c>
      <c r="F4703" t="s">
        <v>20</v>
      </c>
      <c r="G4703">
        <v>16</v>
      </c>
      <c r="H4703">
        <v>1145</v>
      </c>
      <c r="I4703">
        <v>458.07</v>
      </c>
      <c r="J4703" t="s">
        <v>17</v>
      </c>
      <c r="K4703">
        <v>3200</v>
      </c>
      <c r="L4703">
        <v>2000</v>
      </c>
      <c r="M4703" t="s">
        <v>22</v>
      </c>
    </row>
    <row r="4704" spans="1:13" x14ac:dyDescent="0.4">
      <c r="A4704">
        <v>104703</v>
      </c>
      <c r="B4704" s="1">
        <v>45719.337500000001</v>
      </c>
      <c r="C4704" t="s">
        <v>50</v>
      </c>
      <c r="D4704" t="s">
        <v>24</v>
      </c>
      <c r="E4704" t="s">
        <v>29</v>
      </c>
      <c r="F4704" t="s">
        <v>25</v>
      </c>
      <c r="G4704">
        <v>12</v>
      </c>
      <c r="H4704">
        <v>966</v>
      </c>
      <c r="I4704">
        <v>256.41000000000003</v>
      </c>
      <c r="J4704" t="s">
        <v>59</v>
      </c>
      <c r="K4704">
        <v>3500</v>
      </c>
      <c r="L4704">
        <v>2200</v>
      </c>
      <c r="M4704" t="s">
        <v>27</v>
      </c>
    </row>
    <row r="4705" spans="1:13" x14ac:dyDescent="0.4">
      <c r="A4705">
        <v>104704</v>
      </c>
      <c r="B4705" s="1">
        <v>45913.724999999999</v>
      </c>
      <c r="C4705" t="s">
        <v>45</v>
      </c>
      <c r="D4705" t="s">
        <v>28</v>
      </c>
      <c r="E4705" t="s">
        <v>29</v>
      </c>
      <c r="F4705" t="s">
        <v>20</v>
      </c>
      <c r="G4705">
        <v>67</v>
      </c>
      <c r="H4705">
        <v>939</v>
      </c>
      <c r="I4705">
        <v>1611.52</v>
      </c>
      <c r="J4705" t="s">
        <v>30</v>
      </c>
      <c r="K4705">
        <v>450</v>
      </c>
      <c r="L4705">
        <v>200</v>
      </c>
      <c r="M4705" t="s">
        <v>22</v>
      </c>
    </row>
    <row r="4706" spans="1:13" x14ac:dyDescent="0.4">
      <c r="A4706">
        <v>104705</v>
      </c>
      <c r="B4706" s="1">
        <v>45706.86041666667</v>
      </c>
      <c r="C4706" t="s">
        <v>19</v>
      </c>
      <c r="D4706" t="s">
        <v>35</v>
      </c>
      <c r="E4706" t="s">
        <v>15</v>
      </c>
      <c r="F4706" t="s">
        <v>20</v>
      </c>
      <c r="G4706">
        <v>48</v>
      </c>
      <c r="H4706">
        <v>681</v>
      </c>
      <c r="I4706">
        <v>671</v>
      </c>
      <c r="J4706" t="s">
        <v>36</v>
      </c>
      <c r="K4706">
        <v>12000</v>
      </c>
      <c r="L4706">
        <v>8000</v>
      </c>
      <c r="M4706" t="s">
        <v>22</v>
      </c>
    </row>
    <row r="4707" spans="1:13" x14ac:dyDescent="0.4">
      <c r="A4707">
        <v>104706</v>
      </c>
      <c r="B4707" s="1">
        <v>46005.208333333336</v>
      </c>
      <c r="C4707" t="s">
        <v>50</v>
      </c>
      <c r="D4707" t="s">
        <v>55</v>
      </c>
      <c r="E4707" t="s">
        <v>15</v>
      </c>
      <c r="F4707" t="s">
        <v>16</v>
      </c>
      <c r="G4707">
        <v>3</v>
      </c>
      <c r="H4707">
        <v>1080</v>
      </c>
      <c r="I4707">
        <v>513.32000000000005</v>
      </c>
      <c r="J4707" t="s">
        <v>58</v>
      </c>
      <c r="K4707">
        <v>1200</v>
      </c>
      <c r="L4707">
        <v>800</v>
      </c>
      <c r="M4707" t="s">
        <v>18</v>
      </c>
    </row>
    <row r="4708" spans="1:13" x14ac:dyDescent="0.4">
      <c r="A4708">
        <v>104707</v>
      </c>
      <c r="B4708" s="1">
        <v>45816.581250000003</v>
      </c>
      <c r="C4708" t="s">
        <v>13</v>
      </c>
      <c r="D4708" t="s">
        <v>28</v>
      </c>
      <c r="E4708" t="s">
        <v>15</v>
      </c>
      <c r="F4708" t="s">
        <v>37</v>
      </c>
      <c r="G4708">
        <v>74</v>
      </c>
      <c r="H4708">
        <v>875</v>
      </c>
      <c r="I4708">
        <v>507.02</v>
      </c>
      <c r="J4708" t="s">
        <v>30</v>
      </c>
      <c r="K4708">
        <v>450</v>
      </c>
      <c r="L4708">
        <v>200</v>
      </c>
      <c r="M4708" t="s">
        <v>38</v>
      </c>
    </row>
    <row r="4709" spans="1:13" x14ac:dyDescent="0.4">
      <c r="A4709">
        <v>104708</v>
      </c>
      <c r="B4709" s="1">
        <v>45781.069444444445</v>
      </c>
      <c r="C4709" t="s">
        <v>23</v>
      </c>
      <c r="D4709" t="s">
        <v>55</v>
      </c>
      <c r="E4709" t="s">
        <v>31</v>
      </c>
      <c r="F4709" t="s">
        <v>20</v>
      </c>
      <c r="G4709">
        <v>98</v>
      </c>
      <c r="H4709">
        <v>869</v>
      </c>
      <c r="I4709">
        <v>517.36</v>
      </c>
      <c r="J4709" t="s">
        <v>57</v>
      </c>
      <c r="K4709">
        <v>600</v>
      </c>
      <c r="L4709">
        <v>350</v>
      </c>
      <c r="M4709" t="s">
        <v>22</v>
      </c>
    </row>
    <row r="4710" spans="1:13" x14ac:dyDescent="0.4">
      <c r="A4710">
        <v>104709</v>
      </c>
      <c r="B4710" s="1">
        <v>45974.415972222225</v>
      </c>
      <c r="C4710" t="s">
        <v>23</v>
      </c>
      <c r="D4710" t="s">
        <v>55</v>
      </c>
      <c r="E4710" t="s">
        <v>15</v>
      </c>
      <c r="F4710" t="s">
        <v>16</v>
      </c>
      <c r="G4710">
        <v>23</v>
      </c>
      <c r="H4710">
        <v>811</v>
      </c>
      <c r="I4710">
        <v>1136.6099999999999</v>
      </c>
      <c r="J4710" t="s">
        <v>56</v>
      </c>
      <c r="K4710">
        <v>850</v>
      </c>
      <c r="L4710">
        <v>550</v>
      </c>
      <c r="M4710" t="s">
        <v>18</v>
      </c>
    </row>
    <row r="4711" spans="1:13" x14ac:dyDescent="0.4">
      <c r="A4711">
        <v>104710</v>
      </c>
      <c r="B4711" s="1">
        <v>45864.032638888886</v>
      </c>
      <c r="C4711" t="s">
        <v>19</v>
      </c>
      <c r="D4711" t="s">
        <v>24</v>
      </c>
      <c r="E4711" t="s">
        <v>15</v>
      </c>
      <c r="F4711" t="s">
        <v>16</v>
      </c>
      <c r="G4711">
        <v>56</v>
      </c>
      <c r="H4711">
        <v>681</v>
      </c>
      <c r="I4711">
        <v>720.22</v>
      </c>
      <c r="J4711" t="s">
        <v>59</v>
      </c>
      <c r="K4711">
        <v>3500</v>
      </c>
      <c r="L4711">
        <v>2200</v>
      </c>
      <c r="M4711" t="s">
        <v>18</v>
      </c>
    </row>
    <row r="4712" spans="1:13" x14ac:dyDescent="0.4">
      <c r="A4712">
        <v>104711</v>
      </c>
      <c r="B4712" s="1">
        <v>45705.740277777775</v>
      </c>
      <c r="C4712" t="s">
        <v>45</v>
      </c>
      <c r="D4712" t="s">
        <v>46</v>
      </c>
      <c r="E4712" t="s">
        <v>29</v>
      </c>
      <c r="F4712" t="s">
        <v>37</v>
      </c>
      <c r="G4712">
        <v>27</v>
      </c>
      <c r="H4712">
        <v>698</v>
      </c>
      <c r="I4712">
        <v>469.9</v>
      </c>
      <c r="J4712" t="s">
        <v>53</v>
      </c>
      <c r="K4712">
        <v>15000</v>
      </c>
      <c r="L4712">
        <v>9500</v>
      </c>
      <c r="M4712" t="s">
        <v>38</v>
      </c>
    </row>
    <row r="4713" spans="1:13" x14ac:dyDescent="0.4">
      <c r="A4713">
        <v>104712</v>
      </c>
      <c r="B4713" s="1">
        <v>45793.046527777777</v>
      </c>
      <c r="C4713" t="s">
        <v>45</v>
      </c>
      <c r="D4713" t="s">
        <v>55</v>
      </c>
      <c r="E4713" t="s">
        <v>29</v>
      </c>
      <c r="F4713" t="s">
        <v>25</v>
      </c>
      <c r="G4713">
        <v>66</v>
      </c>
      <c r="H4713">
        <v>327</v>
      </c>
      <c r="I4713">
        <v>967.46</v>
      </c>
      <c r="J4713" t="s">
        <v>57</v>
      </c>
      <c r="K4713">
        <v>600</v>
      </c>
      <c r="L4713">
        <v>350</v>
      </c>
      <c r="M4713" t="s">
        <v>27</v>
      </c>
    </row>
    <row r="4714" spans="1:13" x14ac:dyDescent="0.4">
      <c r="A4714">
        <v>104713</v>
      </c>
      <c r="B4714" s="1">
        <v>45858.856249999997</v>
      </c>
      <c r="C4714" t="s">
        <v>48</v>
      </c>
      <c r="D4714" t="s">
        <v>43</v>
      </c>
      <c r="E4714" t="s">
        <v>31</v>
      </c>
      <c r="F4714" t="s">
        <v>37</v>
      </c>
      <c r="G4714">
        <v>4</v>
      </c>
      <c r="H4714">
        <v>1090</v>
      </c>
      <c r="I4714">
        <v>927.45</v>
      </c>
      <c r="J4714" t="s">
        <v>61</v>
      </c>
      <c r="K4714">
        <v>2800</v>
      </c>
      <c r="L4714">
        <v>1500</v>
      </c>
      <c r="M4714" t="s">
        <v>38</v>
      </c>
    </row>
    <row r="4715" spans="1:13" x14ac:dyDescent="0.4">
      <c r="A4715">
        <v>104714</v>
      </c>
      <c r="B4715" s="1">
        <v>45907.002083333333</v>
      </c>
      <c r="C4715" t="s">
        <v>13</v>
      </c>
      <c r="D4715" t="s">
        <v>55</v>
      </c>
      <c r="E4715" t="s">
        <v>15</v>
      </c>
      <c r="F4715" t="s">
        <v>37</v>
      </c>
      <c r="G4715">
        <v>38</v>
      </c>
      <c r="H4715">
        <v>616</v>
      </c>
      <c r="I4715">
        <v>902.61</v>
      </c>
      <c r="J4715" t="s">
        <v>58</v>
      </c>
      <c r="K4715">
        <v>1200</v>
      </c>
      <c r="L4715">
        <v>800</v>
      </c>
      <c r="M4715" t="s">
        <v>38</v>
      </c>
    </row>
    <row r="4716" spans="1:13" x14ac:dyDescent="0.4">
      <c r="A4716">
        <v>104715</v>
      </c>
      <c r="B4716" s="1">
        <v>45971.624305555553</v>
      </c>
      <c r="C4716" t="s">
        <v>23</v>
      </c>
      <c r="D4716" t="s">
        <v>35</v>
      </c>
      <c r="E4716" t="s">
        <v>15</v>
      </c>
      <c r="F4716" t="s">
        <v>37</v>
      </c>
      <c r="G4716">
        <v>14</v>
      </c>
      <c r="H4716">
        <v>549</v>
      </c>
      <c r="I4716">
        <v>451.44</v>
      </c>
      <c r="J4716" t="s">
        <v>49</v>
      </c>
      <c r="K4716">
        <v>8500</v>
      </c>
      <c r="L4716">
        <v>5500</v>
      </c>
      <c r="M4716" t="s">
        <v>38</v>
      </c>
    </row>
    <row r="4717" spans="1:13" x14ac:dyDescent="0.4">
      <c r="A4717">
        <v>104716</v>
      </c>
      <c r="B4717" s="1">
        <v>46014.445833333331</v>
      </c>
      <c r="C4717" t="s">
        <v>34</v>
      </c>
      <c r="D4717" t="s">
        <v>40</v>
      </c>
      <c r="E4717" t="s">
        <v>31</v>
      </c>
      <c r="F4717" t="s">
        <v>32</v>
      </c>
      <c r="G4717">
        <v>29</v>
      </c>
      <c r="H4717">
        <v>539</v>
      </c>
      <c r="I4717">
        <v>573.24</v>
      </c>
      <c r="J4717" t="s">
        <v>52</v>
      </c>
      <c r="K4717">
        <v>1500</v>
      </c>
      <c r="L4717">
        <v>800</v>
      </c>
      <c r="M4717" t="s">
        <v>33</v>
      </c>
    </row>
    <row r="4718" spans="1:13" x14ac:dyDescent="0.4">
      <c r="A4718">
        <v>104717</v>
      </c>
      <c r="B4718" s="1">
        <v>45975.052777777775</v>
      </c>
      <c r="C4718" t="s">
        <v>13</v>
      </c>
      <c r="D4718" t="s">
        <v>24</v>
      </c>
      <c r="E4718" t="s">
        <v>31</v>
      </c>
      <c r="F4718" t="s">
        <v>20</v>
      </c>
      <c r="G4718">
        <v>20</v>
      </c>
      <c r="H4718">
        <v>839</v>
      </c>
      <c r="I4718">
        <v>232.8</v>
      </c>
      <c r="J4718" t="s">
        <v>59</v>
      </c>
      <c r="K4718">
        <v>3500</v>
      </c>
      <c r="L4718">
        <v>2200</v>
      </c>
      <c r="M4718" t="s">
        <v>22</v>
      </c>
    </row>
    <row r="4719" spans="1:13" x14ac:dyDescent="0.4">
      <c r="A4719">
        <v>104718</v>
      </c>
      <c r="B4719" s="1">
        <v>45952.624305555553</v>
      </c>
      <c r="C4719" t="s">
        <v>34</v>
      </c>
      <c r="D4719" t="s">
        <v>55</v>
      </c>
      <c r="E4719" t="s">
        <v>15</v>
      </c>
      <c r="F4719" t="s">
        <v>20</v>
      </c>
      <c r="G4719">
        <v>9</v>
      </c>
      <c r="H4719">
        <v>1094</v>
      </c>
      <c r="I4719">
        <v>454.88</v>
      </c>
      <c r="J4719" t="s">
        <v>56</v>
      </c>
      <c r="K4719">
        <v>850</v>
      </c>
      <c r="L4719">
        <v>550</v>
      </c>
      <c r="M4719" t="s">
        <v>22</v>
      </c>
    </row>
    <row r="4720" spans="1:13" x14ac:dyDescent="0.4">
      <c r="A4720">
        <v>104719</v>
      </c>
      <c r="B4720" s="1">
        <v>45971.853472222225</v>
      </c>
      <c r="C4720" t="s">
        <v>39</v>
      </c>
      <c r="D4720" t="s">
        <v>35</v>
      </c>
      <c r="E4720" t="s">
        <v>15</v>
      </c>
      <c r="F4720" t="s">
        <v>32</v>
      </c>
      <c r="G4720">
        <v>84</v>
      </c>
      <c r="H4720">
        <v>787</v>
      </c>
      <c r="I4720">
        <v>2703.19</v>
      </c>
      <c r="J4720" t="s">
        <v>49</v>
      </c>
      <c r="K4720">
        <v>8500</v>
      </c>
      <c r="L4720">
        <v>5500</v>
      </c>
      <c r="M4720" t="s">
        <v>33</v>
      </c>
    </row>
    <row r="4721" spans="1:13" x14ac:dyDescent="0.4">
      <c r="A4721">
        <v>104720</v>
      </c>
      <c r="B4721" s="1">
        <v>45866.554166666669</v>
      </c>
      <c r="C4721" t="s">
        <v>45</v>
      </c>
      <c r="D4721" t="s">
        <v>55</v>
      </c>
      <c r="E4721" t="s">
        <v>29</v>
      </c>
      <c r="F4721" t="s">
        <v>16</v>
      </c>
      <c r="G4721">
        <v>72</v>
      </c>
      <c r="H4721">
        <v>1050</v>
      </c>
      <c r="I4721">
        <v>2764.42</v>
      </c>
      <c r="J4721" t="s">
        <v>58</v>
      </c>
      <c r="K4721">
        <v>1200</v>
      </c>
      <c r="L4721">
        <v>800</v>
      </c>
      <c r="M4721" t="s">
        <v>18</v>
      </c>
    </row>
    <row r="4722" spans="1:13" x14ac:dyDescent="0.4">
      <c r="A4722">
        <v>104721</v>
      </c>
      <c r="B4722" s="1">
        <v>46012.169444444444</v>
      </c>
      <c r="C4722" t="s">
        <v>34</v>
      </c>
      <c r="D4722" t="s">
        <v>14</v>
      </c>
      <c r="E4722" t="s">
        <v>15</v>
      </c>
      <c r="F4722" t="s">
        <v>16</v>
      </c>
      <c r="G4722">
        <v>25</v>
      </c>
      <c r="H4722">
        <v>534</v>
      </c>
      <c r="I4722">
        <v>456.32</v>
      </c>
      <c r="J4722" t="s">
        <v>17</v>
      </c>
      <c r="K4722">
        <v>3200</v>
      </c>
      <c r="L4722">
        <v>2000</v>
      </c>
      <c r="M4722" t="s">
        <v>18</v>
      </c>
    </row>
    <row r="4723" spans="1:13" x14ac:dyDescent="0.4">
      <c r="A4723">
        <v>104722</v>
      </c>
      <c r="B4723" s="1">
        <v>45868.950694444444</v>
      </c>
      <c r="C4723" t="s">
        <v>34</v>
      </c>
      <c r="D4723" t="s">
        <v>43</v>
      </c>
      <c r="E4723" t="s">
        <v>29</v>
      </c>
      <c r="F4723" t="s">
        <v>16</v>
      </c>
      <c r="G4723">
        <v>18</v>
      </c>
      <c r="H4723">
        <v>681</v>
      </c>
      <c r="I4723">
        <v>571.76</v>
      </c>
      <c r="J4723" t="s">
        <v>61</v>
      </c>
      <c r="K4723">
        <v>2800</v>
      </c>
      <c r="L4723">
        <v>1500</v>
      </c>
      <c r="M4723" t="s">
        <v>18</v>
      </c>
    </row>
    <row r="4724" spans="1:13" x14ac:dyDescent="0.4">
      <c r="A4724">
        <v>104723</v>
      </c>
      <c r="B4724" s="1">
        <v>45849.158333333333</v>
      </c>
      <c r="C4724" t="s">
        <v>34</v>
      </c>
      <c r="D4724" t="s">
        <v>35</v>
      </c>
      <c r="E4724" t="s">
        <v>15</v>
      </c>
      <c r="F4724" t="s">
        <v>16</v>
      </c>
      <c r="G4724">
        <v>98</v>
      </c>
      <c r="H4724">
        <v>1178</v>
      </c>
      <c r="I4724">
        <v>943.68</v>
      </c>
      <c r="J4724" t="s">
        <v>49</v>
      </c>
      <c r="K4724">
        <v>8500</v>
      </c>
      <c r="L4724">
        <v>5500</v>
      </c>
      <c r="M4724" t="s">
        <v>18</v>
      </c>
    </row>
    <row r="4725" spans="1:13" x14ac:dyDescent="0.4">
      <c r="A4725">
        <v>104724</v>
      </c>
      <c r="B4725" s="1">
        <v>45701.915277777778</v>
      </c>
      <c r="C4725" t="s">
        <v>50</v>
      </c>
      <c r="D4725" t="s">
        <v>14</v>
      </c>
      <c r="E4725" t="s">
        <v>15</v>
      </c>
      <c r="F4725" t="s">
        <v>32</v>
      </c>
      <c r="G4725">
        <v>21</v>
      </c>
      <c r="H4725">
        <v>383</v>
      </c>
      <c r="I4725">
        <v>2575.5700000000002</v>
      </c>
      <c r="J4725" t="s">
        <v>17</v>
      </c>
      <c r="K4725">
        <v>3200</v>
      </c>
      <c r="L4725">
        <v>2000</v>
      </c>
      <c r="M4725" t="s">
        <v>33</v>
      </c>
    </row>
    <row r="4726" spans="1:13" x14ac:dyDescent="0.4">
      <c r="A4726">
        <v>104725</v>
      </c>
      <c r="B4726" s="1">
        <v>45686.880555555559</v>
      </c>
      <c r="C4726" t="s">
        <v>48</v>
      </c>
      <c r="D4726" t="s">
        <v>35</v>
      </c>
      <c r="E4726" t="s">
        <v>29</v>
      </c>
      <c r="F4726" t="s">
        <v>25</v>
      </c>
      <c r="G4726">
        <v>37</v>
      </c>
      <c r="H4726">
        <v>873</v>
      </c>
      <c r="I4726">
        <v>1019.46</v>
      </c>
      <c r="J4726" t="s">
        <v>49</v>
      </c>
      <c r="K4726">
        <v>8500</v>
      </c>
      <c r="L4726">
        <v>5500</v>
      </c>
      <c r="M4726" t="s">
        <v>27</v>
      </c>
    </row>
    <row r="4727" spans="1:13" x14ac:dyDescent="0.4">
      <c r="A4727">
        <v>104726</v>
      </c>
      <c r="B4727" s="1">
        <v>45716.345833333333</v>
      </c>
      <c r="C4727" t="s">
        <v>48</v>
      </c>
      <c r="D4727" t="s">
        <v>43</v>
      </c>
      <c r="E4727" t="s">
        <v>31</v>
      </c>
      <c r="F4727" t="s">
        <v>16</v>
      </c>
      <c r="G4727">
        <v>9</v>
      </c>
      <c r="H4727">
        <v>826</v>
      </c>
      <c r="I4727">
        <v>237.96</v>
      </c>
      <c r="J4727" t="s">
        <v>61</v>
      </c>
      <c r="K4727">
        <v>2800</v>
      </c>
      <c r="L4727">
        <v>1500</v>
      </c>
      <c r="M4727" t="s">
        <v>18</v>
      </c>
    </row>
    <row r="4728" spans="1:13" x14ac:dyDescent="0.4">
      <c r="A4728">
        <v>104727</v>
      </c>
      <c r="B4728" s="1">
        <v>45728.529861111114</v>
      </c>
      <c r="C4728" t="s">
        <v>45</v>
      </c>
      <c r="D4728" t="s">
        <v>28</v>
      </c>
      <c r="E4728" t="s">
        <v>15</v>
      </c>
      <c r="F4728" t="s">
        <v>16</v>
      </c>
      <c r="G4728">
        <v>34</v>
      </c>
      <c r="H4728">
        <v>485</v>
      </c>
      <c r="I4728">
        <v>1343.51</v>
      </c>
      <c r="J4728" t="s">
        <v>54</v>
      </c>
      <c r="K4728">
        <v>2500</v>
      </c>
      <c r="L4728">
        <v>1500</v>
      </c>
      <c r="M4728" t="s">
        <v>18</v>
      </c>
    </row>
    <row r="4729" spans="1:13" x14ac:dyDescent="0.4">
      <c r="A4729">
        <v>104728</v>
      </c>
      <c r="B4729" s="1">
        <v>45749.103472222225</v>
      </c>
      <c r="C4729" t="s">
        <v>19</v>
      </c>
      <c r="D4729" t="s">
        <v>40</v>
      </c>
      <c r="E4729" t="s">
        <v>29</v>
      </c>
      <c r="F4729" t="s">
        <v>20</v>
      </c>
      <c r="G4729">
        <v>16</v>
      </c>
      <c r="H4729">
        <v>789</v>
      </c>
      <c r="I4729">
        <v>520.96</v>
      </c>
      <c r="J4729" t="s">
        <v>52</v>
      </c>
      <c r="K4729">
        <v>1500</v>
      </c>
      <c r="L4729">
        <v>800</v>
      </c>
      <c r="M4729" t="s">
        <v>22</v>
      </c>
    </row>
    <row r="4730" spans="1:13" x14ac:dyDescent="0.4">
      <c r="A4730">
        <v>104729</v>
      </c>
      <c r="B4730" s="1">
        <v>45922.457638888889</v>
      </c>
      <c r="C4730" t="s">
        <v>42</v>
      </c>
      <c r="D4730" t="s">
        <v>43</v>
      </c>
      <c r="E4730" t="s">
        <v>31</v>
      </c>
      <c r="F4730" t="s">
        <v>16</v>
      </c>
      <c r="G4730">
        <v>42</v>
      </c>
      <c r="H4730">
        <v>1199</v>
      </c>
      <c r="I4730">
        <v>462.2</v>
      </c>
      <c r="J4730" t="s">
        <v>51</v>
      </c>
      <c r="K4730">
        <v>1800</v>
      </c>
      <c r="L4730">
        <v>900</v>
      </c>
      <c r="M4730" t="s">
        <v>18</v>
      </c>
    </row>
    <row r="4731" spans="1:13" x14ac:dyDescent="0.4">
      <c r="A4731">
        <v>104730</v>
      </c>
      <c r="B4731" s="1">
        <v>45877.541666666664</v>
      </c>
      <c r="C4731" t="s">
        <v>34</v>
      </c>
      <c r="D4731" t="s">
        <v>55</v>
      </c>
      <c r="E4731" t="s">
        <v>15</v>
      </c>
      <c r="F4731" t="s">
        <v>32</v>
      </c>
      <c r="G4731">
        <v>11</v>
      </c>
      <c r="H4731">
        <v>700</v>
      </c>
      <c r="I4731">
        <v>142.01</v>
      </c>
      <c r="J4731" t="s">
        <v>57</v>
      </c>
      <c r="K4731">
        <v>600</v>
      </c>
      <c r="L4731">
        <v>350</v>
      </c>
      <c r="M4731" t="s">
        <v>33</v>
      </c>
    </row>
    <row r="4732" spans="1:13" x14ac:dyDescent="0.4">
      <c r="A4732">
        <v>104731</v>
      </c>
      <c r="B4732" s="1">
        <v>45872.347916666666</v>
      </c>
      <c r="C4732" t="s">
        <v>34</v>
      </c>
      <c r="D4732" t="s">
        <v>55</v>
      </c>
      <c r="E4732" t="s">
        <v>15</v>
      </c>
      <c r="F4732" t="s">
        <v>37</v>
      </c>
      <c r="G4732">
        <v>14</v>
      </c>
      <c r="H4732">
        <v>775</v>
      </c>
      <c r="I4732">
        <v>867.92</v>
      </c>
      <c r="J4732" t="s">
        <v>58</v>
      </c>
      <c r="K4732">
        <v>1200</v>
      </c>
      <c r="L4732">
        <v>800</v>
      </c>
      <c r="M4732" t="s">
        <v>38</v>
      </c>
    </row>
    <row r="4733" spans="1:13" x14ac:dyDescent="0.4">
      <c r="A4733">
        <v>104732</v>
      </c>
      <c r="B4733" s="1">
        <v>45934.540277777778</v>
      </c>
      <c r="C4733" t="s">
        <v>19</v>
      </c>
      <c r="D4733" t="s">
        <v>43</v>
      </c>
      <c r="E4733" t="s">
        <v>15</v>
      </c>
      <c r="F4733" t="s">
        <v>16</v>
      </c>
      <c r="G4733">
        <v>73</v>
      </c>
      <c r="H4733">
        <v>494</v>
      </c>
      <c r="I4733">
        <v>635.87</v>
      </c>
      <c r="J4733" t="s">
        <v>61</v>
      </c>
      <c r="K4733">
        <v>2800</v>
      </c>
      <c r="L4733">
        <v>1500</v>
      </c>
      <c r="M4733" t="s">
        <v>18</v>
      </c>
    </row>
    <row r="4734" spans="1:13" x14ac:dyDescent="0.4">
      <c r="A4734">
        <v>104733</v>
      </c>
      <c r="B4734" s="1">
        <v>45721.043749999997</v>
      </c>
      <c r="C4734" t="s">
        <v>45</v>
      </c>
      <c r="D4734" t="s">
        <v>24</v>
      </c>
      <c r="E4734" t="s">
        <v>31</v>
      </c>
      <c r="F4734" t="s">
        <v>25</v>
      </c>
      <c r="G4734">
        <v>4</v>
      </c>
      <c r="H4734">
        <v>388</v>
      </c>
      <c r="I4734">
        <v>756.87</v>
      </c>
      <c r="J4734" t="s">
        <v>60</v>
      </c>
      <c r="K4734">
        <v>25000</v>
      </c>
      <c r="L4734">
        <v>18000</v>
      </c>
      <c r="M4734" t="s">
        <v>27</v>
      </c>
    </row>
    <row r="4735" spans="1:13" x14ac:dyDescent="0.4">
      <c r="A4735">
        <v>104734</v>
      </c>
      <c r="B4735" s="1">
        <v>46003.732638888891</v>
      </c>
      <c r="C4735" t="s">
        <v>19</v>
      </c>
      <c r="D4735" t="s">
        <v>35</v>
      </c>
      <c r="E4735" t="s">
        <v>29</v>
      </c>
      <c r="F4735" t="s">
        <v>37</v>
      </c>
      <c r="G4735">
        <v>79</v>
      </c>
      <c r="H4735">
        <v>938</v>
      </c>
      <c r="I4735">
        <v>721.28</v>
      </c>
      <c r="J4735" t="s">
        <v>49</v>
      </c>
      <c r="K4735">
        <v>8500</v>
      </c>
      <c r="L4735">
        <v>5500</v>
      </c>
      <c r="M4735" t="s">
        <v>38</v>
      </c>
    </row>
    <row r="4736" spans="1:13" x14ac:dyDescent="0.4">
      <c r="A4736">
        <v>104735</v>
      </c>
      <c r="B4736" s="1">
        <v>45949.272222222222</v>
      </c>
      <c r="C4736" t="s">
        <v>48</v>
      </c>
      <c r="D4736" t="s">
        <v>55</v>
      </c>
      <c r="E4736" t="s">
        <v>15</v>
      </c>
      <c r="F4736" t="s">
        <v>25</v>
      </c>
      <c r="G4736">
        <v>22</v>
      </c>
      <c r="H4736">
        <v>992</v>
      </c>
      <c r="I4736">
        <v>436.79</v>
      </c>
      <c r="J4736" t="s">
        <v>57</v>
      </c>
      <c r="K4736">
        <v>600</v>
      </c>
      <c r="L4736">
        <v>350</v>
      </c>
      <c r="M4736" t="s">
        <v>27</v>
      </c>
    </row>
    <row r="4737" spans="1:13" x14ac:dyDescent="0.4">
      <c r="A4737">
        <v>104736</v>
      </c>
      <c r="B4737" s="1">
        <v>45902.969444444447</v>
      </c>
      <c r="C4737" t="s">
        <v>23</v>
      </c>
      <c r="D4737" t="s">
        <v>24</v>
      </c>
      <c r="E4737" t="s">
        <v>15</v>
      </c>
      <c r="F4737" t="s">
        <v>20</v>
      </c>
      <c r="G4737">
        <v>63</v>
      </c>
      <c r="H4737">
        <v>1027</v>
      </c>
      <c r="I4737">
        <v>472.62</v>
      </c>
      <c r="J4737" t="s">
        <v>59</v>
      </c>
      <c r="K4737">
        <v>3500</v>
      </c>
      <c r="L4737">
        <v>2200</v>
      </c>
      <c r="M4737" t="s">
        <v>22</v>
      </c>
    </row>
    <row r="4738" spans="1:13" x14ac:dyDescent="0.4">
      <c r="A4738">
        <v>104737</v>
      </c>
      <c r="B4738" s="1">
        <v>45719.122916666667</v>
      </c>
      <c r="C4738" t="s">
        <v>34</v>
      </c>
      <c r="D4738" t="s">
        <v>55</v>
      </c>
      <c r="E4738" t="s">
        <v>29</v>
      </c>
      <c r="F4738" t="s">
        <v>16</v>
      </c>
      <c r="G4738">
        <v>37</v>
      </c>
      <c r="H4738">
        <v>831</v>
      </c>
      <c r="I4738">
        <v>909.27</v>
      </c>
      <c r="J4738" t="s">
        <v>58</v>
      </c>
      <c r="K4738">
        <v>1200</v>
      </c>
      <c r="L4738">
        <v>800</v>
      </c>
      <c r="M4738" t="s">
        <v>18</v>
      </c>
    </row>
    <row r="4739" spans="1:13" x14ac:dyDescent="0.4">
      <c r="A4739">
        <v>104738</v>
      </c>
      <c r="B4739" s="1">
        <v>45989.273611111108</v>
      </c>
      <c r="C4739" t="s">
        <v>23</v>
      </c>
      <c r="D4739" t="s">
        <v>35</v>
      </c>
      <c r="E4739" t="s">
        <v>15</v>
      </c>
      <c r="F4739" t="s">
        <v>16</v>
      </c>
      <c r="G4739">
        <v>73</v>
      </c>
      <c r="H4739">
        <v>396</v>
      </c>
      <c r="I4739">
        <v>717.22</v>
      </c>
      <c r="J4739" t="s">
        <v>36</v>
      </c>
      <c r="K4739">
        <v>12000</v>
      </c>
      <c r="L4739">
        <v>8000</v>
      </c>
      <c r="M4739" t="s">
        <v>18</v>
      </c>
    </row>
    <row r="4740" spans="1:13" x14ac:dyDescent="0.4">
      <c r="A4740">
        <v>104739</v>
      </c>
      <c r="B4740" s="1">
        <v>45827.28125</v>
      </c>
      <c r="C4740" t="s">
        <v>13</v>
      </c>
      <c r="D4740" t="s">
        <v>24</v>
      </c>
      <c r="E4740" t="s">
        <v>15</v>
      </c>
      <c r="F4740" t="s">
        <v>20</v>
      </c>
      <c r="G4740">
        <v>26</v>
      </c>
      <c r="H4740">
        <v>1095</v>
      </c>
      <c r="I4740">
        <v>658.76</v>
      </c>
      <c r="J4740" t="s">
        <v>26</v>
      </c>
      <c r="K4740">
        <v>45000</v>
      </c>
      <c r="L4740">
        <v>32000</v>
      </c>
      <c r="M4740" t="s">
        <v>22</v>
      </c>
    </row>
    <row r="4741" spans="1:13" x14ac:dyDescent="0.4">
      <c r="A4741">
        <v>104740</v>
      </c>
      <c r="B4741" s="1">
        <v>45926.936805555553</v>
      </c>
      <c r="C4741" t="s">
        <v>39</v>
      </c>
      <c r="D4741" t="s">
        <v>43</v>
      </c>
      <c r="E4741" t="s">
        <v>31</v>
      </c>
      <c r="F4741" t="s">
        <v>20</v>
      </c>
      <c r="G4741">
        <v>87</v>
      </c>
      <c r="H4741">
        <v>841</v>
      </c>
      <c r="I4741">
        <v>209.43</v>
      </c>
      <c r="J4741" t="s">
        <v>44</v>
      </c>
      <c r="K4741">
        <v>4500</v>
      </c>
      <c r="L4741">
        <v>2500</v>
      </c>
      <c r="M4741" t="s">
        <v>22</v>
      </c>
    </row>
    <row r="4742" spans="1:13" x14ac:dyDescent="0.4">
      <c r="A4742">
        <v>104741</v>
      </c>
      <c r="B4742" s="1">
        <v>45924.046527777777</v>
      </c>
      <c r="C4742" t="s">
        <v>42</v>
      </c>
      <c r="D4742" t="s">
        <v>35</v>
      </c>
      <c r="E4742" t="s">
        <v>29</v>
      </c>
      <c r="F4742" t="s">
        <v>32</v>
      </c>
      <c r="G4742">
        <v>85</v>
      </c>
      <c r="H4742">
        <v>1010</v>
      </c>
      <c r="I4742">
        <v>560.22</v>
      </c>
      <c r="J4742" t="s">
        <v>49</v>
      </c>
      <c r="K4742">
        <v>8500</v>
      </c>
      <c r="L4742">
        <v>5500</v>
      </c>
      <c r="M4742" t="s">
        <v>33</v>
      </c>
    </row>
    <row r="4743" spans="1:13" x14ac:dyDescent="0.4">
      <c r="A4743">
        <v>104742</v>
      </c>
      <c r="B4743" s="1">
        <v>45711.320138888892</v>
      </c>
      <c r="C4743" t="s">
        <v>42</v>
      </c>
      <c r="D4743" t="s">
        <v>14</v>
      </c>
      <c r="E4743" t="s">
        <v>15</v>
      </c>
      <c r="F4743" t="s">
        <v>37</v>
      </c>
      <c r="G4743">
        <v>18</v>
      </c>
      <c r="H4743">
        <v>599</v>
      </c>
      <c r="I4743">
        <v>1042.29</v>
      </c>
      <c r="J4743" t="s">
        <v>17</v>
      </c>
      <c r="K4743">
        <v>3200</v>
      </c>
      <c r="L4743">
        <v>2000</v>
      </c>
      <c r="M4743" t="s">
        <v>38</v>
      </c>
    </row>
    <row r="4744" spans="1:13" x14ac:dyDescent="0.4">
      <c r="A4744">
        <v>104743</v>
      </c>
      <c r="B4744" s="1">
        <v>45673.436111111114</v>
      </c>
      <c r="C4744" t="s">
        <v>48</v>
      </c>
      <c r="D4744" t="s">
        <v>55</v>
      </c>
      <c r="E4744" t="s">
        <v>31</v>
      </c>
      <c r="F4744" t="s">
        <v>37</v>
      </c>
      <c r="G4744">
        <v>14</v>
      </c>
      <c r="H4744">
        <v>497</v>
      </c>
      <c r="I4744">
        <v>552.46</v>
      </c>
      <c r="J4744" t="s">
        <v>56</v>
      </c>
      <c r="K4744">
        <v>850</v>
      </c>
      <c r="L4744">
        <v>550</v>
      </c>
      <c r="M4744" t="s">
        <v>38</v>
      </c>
    </row>
    <row r="4745" spans="1:13" x14ac:dyDescent="0.4">
      <c r="A4745">
        <v>104744</v>
      </c>
      <c r="B4745" s="1">
        <v>45665.627083333333</v>
      </c>
      <c r="C4745" t="s">
        <v>50</v>
      </c>
      <c r="D4745" t="s">
        <v>46</v>
      </c>
      <c r="E4745" t="s">
        <v>29</v>
      </c>
      <c r="F4745" t="s">
        <v>16</v>
      </c>
      <c r="G4745">
        <v>96</v>
      </c>
      <c r="H4745">
        <v>497</v>
      </c>
      <c r="I4745">
        <v>425.34</v>
      </c>
      <c r="J4745" t="s">
        <v>53</v>
      </c>
      <c r="K4745">
        <v>15000</v>
      </c>
      <c r="L4745">
        <v>9500</v>
      </c>
      <c r="M4745" t="s">
        <v>18</v>
      </c>
    </row>
    <row r="4746" spans="1:13" x14ac:dyDescent="0.4">
      <c r="A4746">
        <v>104745</v>
      </c>
      <c r="B4746" s="1">
        <v>45761.322916666664</v>
      </c>
      <c r="C4746" t="s">
        <v>45</v>
      </c>
      <c r="D4746" t="s">
        <v>46</v>
      </c>
      <c r="E4746" t="s">
        <v>31</v>
      </c>
      <c r="F4746" t="s">
        <v>20</v>
      </c>
      <c r="G4746">
        <v>87</v>
      </c>
      <c r="H4746">
        <v>649</v>
      </c>
      <c r="I4746">
        <v>341.82</v>
      </c>
      <c r="J4746" t="s">
        <v>47</v>
      </c>
      <c r="K4746">
        <v>4500</v>
      </c>
      <c r="L4746">
        <v>2800</v>
      </c>
      <c r="M4746" t="s">
        <v>22</v>
      </c>
    </row>
    <row r="4747" spans="1:13" x14ac:dyDescent="0.4">
      <c r="A4747">
        <v>104746</v>
      </c>
      <c r="B4747" s="1">
        <v>45716.548611111109</v>
      </c>
      <c r="C4747" t="s">
        <v>42</v>
      </c>
      <c r="D4747" t="s">
        <v>55</v>
      </c>
      <c r="E4747" t="s">
        <v>29</v>
      </c>
      <c r="F4747" t="s">
        <v>25</v>
      </c>
      <c r="G4747">
        <v>71</v>
      </c>
      <c r="H4747">
        <v>753</v>
      </c>
      <c r="I4747">
        <v>239.72</v>
      </c>
      <c r="J4747" t="s">
        <v>57</v>
      </c>
      <c r="K4747">
        <v>600</v>
      </c>
      <c r="L4747">
        <v>350</v>
      </c>
      <c r="M4747" t="s">
        <v>27</v>
      </c>
    </row>
    <row r="4748" spans="1:13" x14ac:dyDescent="0.4">
      <c r="A4748">
        <v>104747</v>
      </c>
      <c r="B4748" s="1">
        <v>45970.197916666664</v>
      </c>
      <c r="C4748" t="s">
        <v>13</v>
      </c>
      <c r="D4748" t="s">
        <v>43</v>
      </c>
      <c r="E4748" t="s">
        <v>15</v>
      </c>
      <c r="F4748" t="s">
        <v>25</v>
      </c>
      <c r="G4748">
        <v>41</v>
      </c>
      <c r="H4748">
        <v>505</v>
      </c>
      <c r="I4748">
        <v>383.05</v>
      </c>
      <c r="J4748" t="s">
        <v>51</v>
      </c>
      <c r="K4748">
        <v>1800</v>
      </c>
      <c r="L4748">
        <v>900</v>
      </c>
      <c r="M4748" t="s">
        <v>27</v>
      </c>
    </row>
    <row r="4749" spans="1:13" x14ac:dyDescent="0.4">
      <c r="A4749">
        <v>104748</v>
      </c>
      <c r="B4749" s="1">
        <v>45697.928472222222</v>
      </c>
      <c r="C4749" t="s">
        <v>50</v>
      </c>
      <c r="D4749" t="s">
        <v>14</v>
      </c>
      <c r="E4749" t="s">
        <v>29</v>
      </c>
      <c r="F4749" t="s">
        <v>16</v>
      </c>
      <c r="G4749">
        <v>67</v>
      </c>
      <c r="H4749">
        <v>1007</v>
      </c>
      <c r="I4749">
        <v>714.06</v>
      </c>
      <c r="J4749" t="s">
        <v>17</v>
      </c>
      <c r="K4749">
        <v>3200</v>
      </c>
      <c r="L4749">
        <v>2000</v>
      </c>
      <c r="M4749" t="s">
        <v>18</v>
      </c>
    </row>
    <row r="4750" spans="1:13" x14ac:dyDescent="0.4">
      <c r="A4750">
        <v>104749</v>
      </c>
      <c r="B4750" s="1">
        <v>45894.271527777775</v>
      </c>
      <c r="C4750" t="s">
        <v>48</v>
      </c>
      <c r="D4750" t="s">
        <v>46</v>
      </c>
      <c r="E4750" t="s">
        <v>29</v>
      </c>
      <c r="F4750" t="s">
        <v>20</v>
      </c>
      <c r="G4750">
        <v>71</v>
      </c>
      <c r="H4750">
        <v>339</v>
      </c>
      <c r="I4750">
        <v>1084.53</v>
      </c>
      <c r="J4750" t="s">
        <v>53</v>
      </c>
      <c r="K4750">
        <v>15000</v>
      </c>
      <c r="L4750">
        <v>9500</v>
      </c>
      <c r="M4750" t="s">
        <v>22</v>
      </c>
    </row>
    <row r="4751" spans="1:13" x14ac:dyDescent="0.4">
      <c r="A4751">
        <v>104750</v>
      </c>
      <c r="B4751" s="1">
        <v>45751.384722222225</v>
      </c>
      <c r="C4751" t="s">
        <v>45</v>
      </c>
      <c r="D4751" t="s">
        <v>55</v>
      </c>
      <c r="E4751" t="s">
        <v>29</v>
      </c>
      <c r="F4751" t="s">
        <v>37</v>
      </c>
      <c r="G4751">
        <v>69</v>
      </c>
      <c r="H4751">
        <v>663</v>
      </c>
      <c r="I4751">
        <v>1033.1600000000001</v>
      </c>
      <c r="J4751" t="s">
        <v>56</v>
      </c>
      <c r="K4751">
        <v>850</v>
      </c>
      <c r="L4751">
        <v>550</v>
      </c>
      <c r="M4751" t="s">
        <v>38</v>
      </c>
    </row>
    <row r="4752" spans="1:13" x14ac:dyDescent="0.4">
      <c r="A4752">
        <v>104751</v>
      </c>
      <c r="B4752" s="1">
        <v>45879.816666666666</v>
      </c>
      <c r="C4752" t="s">
        <v>48</v>
      </c>
      <c r="D4752" t="s">
        <v>40</v>
      </c>
      <c r="E4752" t="s">
        <v>15</v>
      </c>
      <c r="F4752" t="s">
        <v>32</v>
      </c>
      <c r="G4752">
        <v>61</v>
      </c>
      <c r="H4752">
        <v>990</v>
      </c>
      <c r="I4752">
        <v>859.46</v>
      </c>
      <c r="J4752" t="s">
        <v>52</v>
      </c>
      <c r="K4752">
        <v>1500</v>
      </c>
      <c r="L4752">
        <v>800</v>
      </c>
      <c r="M4752" t="s">
        <v>33</v>
      </c>
    </row>
    <row r="4753" spans="1:13" x14ac:dyDescent="0.4">
      <c r="A4753">
        <v>104752</v>
      </c>
      <c r="B4753" s="1">
        <v>45861.838194444441</v>
      </c>
      <c r="C4753" t="s">
        <v>39</v>
      </c>
      <c r="D4753" t="s">
        <v>40</v>
      </c>
      <c r="E4753" t="s">
        <v>15</v>
      </c>
      <c r="F4753" t="s">
        <v>16</v>
      </c>
      <c r="G4753">
        <v>19</v>
      </c>
      <c r="H4753">
        <v>475</v>
      </c>
      <c r="I4753">
        <v>693.34</v>
      </c>
      <c r="J4753" t="s">
        <v>52</v>
      </c>
      <c r="K4753">
        <v>1500</v>
      </c>
      <c r="L4753">
        <v>800</v>
      </c>
      <c r="M4753" t="s">
        <v>18</v>
      </c>
    </row>
    <row r="4754" spans="1:13" x14ac:dyDescent="0.4">
      <c r="A4754">
        <v>104753</v>
      </c>
      <c r="B4754" s="1">
        <v>45795.213888888888</v>
      </c>
      <c r="C4754" t="s">
        <v>48</v>
      </c>
      <c r="D4754" t="s">
        <v>43</v>
      </c>
      <c r="E4754" t="s">
        <v>15</v>
      </c>
      <c r="F4754" t="s">
        <v>16</v>
      </c>
      <c r="G4754">
        <v>8</v>
      </c>
      <c r="H4754">
        <v>483</v>
      </c>
      <c r="I4754">
        <v>305.51</v>
      </c>
      <c r="J4754" t="s">
        <v>51</v>
      </c>
      <c r="K4754">
        <v>1800</v>
      </c>
      <c r="L4754">
        <v>900</v>
      </c>
      <c r="M4754" t="s">
        <v>18</v>
      </c>
    </row>
    <row r="4755" spans="1:13" x14ac:dyDescent="0.4">
      <c r="A4755">
        <v>104754</v>
      </c>
      <c r="B4755" s="1">
        <v>45957.23333333333</v>
      </c>
      <c r="C4755" t="s">
        <v>42</v>
      </c>
      <c r="D4755" t="s">
        <v>55</v>
      </c>
      <c r="E4755" t="s">
        <v>15</v>
      </c>
      <c r="F4755" t="s">
        <v>37</v>
      </c>
      <c r="G4755">
        <v>31</v>
      </c>
      <c r="H4755">
        <v>1192</v>
      </c>
      <c r="I4755">
        <v>563.62</v>
      </c>
      <c r="J4755" t="s">
        <v>57</v>
      </c>
      <c r="K4755">
        <v>600</v>
      </c>
      <c r="L4755">
        <v>350</v>
      </c>
      <c r="M4755" t="s">
        <v>38</v>
      </c>
    </row>
    <row r="4756" spans="1:13" x14ac:dyDescent="0.4">
      <c r="A4756">
        <v>104755</v>
      </c>
      <c r="B4756" s="1">
        <v>45864.376388888886</v>
      </c>
      <c r="C4756" t="s">
        <v>42</v>
      </c>
      <c r="D4756" t="s">
        <v>24</v>
      </c>
      <c r="E4756" t="s">
        <v>29</v>
      </c>
      <c r="F4756" t="s">
        <v>16</v>
      </c>
      <c r="G4756">
        <v>64</v>
      </c>
      <c r="H4756">
        <v>964</v>
      </c>
      <c r="I4756">
        <v>2562.64</v>
      </c>
      <c r="J4756" t="s">
        <v>59</v>
      </c>
      <c r="K4756">
        <v>3500</v>
      </c>
      <c r="L4756">
        <v>2200</v>
      </c>
      <c r="M4756" t="s">
        <v>18</v>
      </c>
    </row>
    <row r="4757" spans="1:13" x14ac:dyDescent="0.4">
      <c r="A4757">
        <v>104756</v>
      </c>
      <c r="B4757" s="1">
        <v>45993.354861111111</v>
      </c>
      <c r="C4757" t="s">
        <v>42</v>
      </c>
      <c r="D4757" t="s">
        <v>35</v>
      </c>
      <c r="E4757" t="s">
        <v>29</v>
      </c>
      <c r="F4757" t="s">
        <v>25</v>
      </c>
      <c r="G4757">
        <v>28</v>
      </c>
      <c r="H4757">
        <v>845</v>
      </c>
      <c r="I4757">
        <v>397.18</v>
      </c>
      <c r="J4757" t="s">
        <v>49</v>
      </c>
      <c r="K4757">
        <v>8500</v>
      </c>
      <c r="L4757">
        <v>5500</v>
      </c>
      <c r="M4757" t="s">
        <v>27</v>
      </c>
    </row>
    <row r="4758" spans="1:13" x14ac:dyDescent="0.4">
      <c r="A4758">
        <v>104757</v>
      </c>
      <c r="B4758" s="1">
        <v>45738.093055555553</v>
      </c>
      <c r="C4758" t="s">
        <v>34</v>
      </c>
      <c r="D4758" t="s">
        <v>46</v>
      </c>
      <c r="E4758" t="s">
        <v>29</v>
      </c>
      <c r="F4758" t="s">
        <v>37</v>
      </c>
      <c r="G4758">
        <v>6</v>
      </c>
      <c r="H4758">
        <v>332</v>
      </c>
      <c r="I4758">
        <v>1055.08</v>
      </c>
      <c r="J4758" t="s">
        <v>47</v>
      </c>
      <c r="K4758">
        <v>4500</v>
      </c>
      <c r="L4758">
        <v>2800</v>
      </c>
      <c r="M4758" t="s">
        <v>38</v>
      </c>
    </row>
    <row r="4759" spans="1:13" x14ac:dyDescent="0.4">
      <c r="A4759">
        <v>104758</v>
      </c>
      <c r="B4759" s="1">
        <v>45875.181250000001</v>
      </c>
      <c r="C4759" t="s">
        <v>45</v>
      </c>
      <c r="D4759" t="s">
        <v>28</v>
      </c>
      <c r="E4759" t="s">
        <v>15</v>
      </c>
      <c r="F4759" t="s">
        <v>20</v>
      </c>
      <c r="G4759">
        <v>20</v>
      </c>
      <c r="H4759">
        <v>1130</v>
      </c>
      <c r="I4759">
        <v>1150.95</v>
      </c>
      <c r="J4759" t="s">
        <v>54</v>
      </c>
      <c r="K4759">
        <v>2500</v>
      </c>
      <c r="L4759">
        <v>1500</v>
      </c>
      <c r="M4759" t="s">
        <v>22</v>
      </c>
    </row>
    <row r="4760" spans="1:13" x14ac:dyDescent="0.4">
      <c r="A4760">
        <v>104759</v>
      </c>
      <c r="B4760" s="1">
        <v>45659.670138888891</v>
      </c>
      <c r="C4760" t="s">
        <v>39</v>
      </c>
      <c r="D4760" t="s">
        <v>35</v>
      </c>
      <c r="E4760" t="s">
        <v>31</v>
      </c>
      <c r="F4760" t="s">
        <v>20</v>
      </c>
      <c r="G4760">
        <v>1</v>
      </c>
      <c r="H4760">
        <v>1015</v>
      </c>
      <c r="I4760">
        <v>814.38</v>
      </c>
      <c r="J4760" t="s">
        <v>49</v>
      </c>
      <c r="K4760">
        <v>8500</v>
      </c>
      <c r="L4760">
        <v>5500</v>
      </c>
      <c r="M4760" t="s">
        <v>22</v>
      </c>
    </row>
    <row r="4761" spans="1:13" x14ac:dyDescent="0.4">
      <c r="A4761">
        <v>104760</v>
      </c>
      <c r="B4761" s="1">
        <v>45835.006944444445</v>
      </c>
      <c r="C4761" t="s">
        <v>42</v>
      </c>
      <c r="D4761" t="s">
        <v>24</v>
      </c>
      <c r="E4761" t="s">
        <v>15</v>
      </c>
      <c r="F4761" t="s">
        <v>16</v>
      </c>
      <c r="G4761">
        <v>50</v>
      </c>
      <c r="H4761">
        <v>515</v>
      </c>
      <c r="I4761">
        <v>669.57</v>
      </c>
      <c r="J4761" t="s">
        <v>26</v>
      </c>
      <c r="K4761">
        <v>45000</v>
      </c>
      <c r="L4761">
        <v>32000</v>
      </c>
      <c r="M4761" t="s">
        <v>18</v>
      </c>
    </row>
    <row r="4762" spans="1:13" x14ac:dyDescent="0.4">
      <c r="A4762">
        <v>104761</v>
      </c>
      <c r="B4762" s="1">
        <v>46003.388888888891</v>
      </c>
      <c r="C4762" t="s">
        <v>13</v>
      </c>
      <c r="D4762" t="s">
        <v>55</v>
      </c>
      <c r="E4762" t="s">
        <v>15</v>
      </c>
      <c r="F4762" t="s">
        <v>37</v>
      </c>
      <c r="G4762">
        <v>9</v>
      </c>
      <c r="H4762">
        <v>553</v>
      </c>
      <c r="I4762">
        <v>795.64</v>
      </c>
      <c r="J4762" t="s">
        <v>58</v>
      </c>
      <c r="K4762">
        <v>1200</v>
      </c>
      <c r="L4762">
        <v>800</v>
      </c>
      <c r="M4762" t="s">
        <v>38</v>
      </c>
    </row>
    <row r="4763" spans="1:13" x14ac:dyDescent="0.4">
      <c r="A4763">
        <v>104762</v>
      </c>
      <c r="B4763" s="1">
        <v>45936.206250000003</v>
      </c>
      <c r="C4763" t="s">
        <v>13</v>
      </c>
      <c r="D4763" t="s">
        <v>24</v>
      </c>
      <c r="E4763" t="s">
        <v>15</v>
      </c>
      <c r="F4763" t="s">
        <v>16</v>
      </c>
      <c r="G4763">
        <v>13</v>
      </c>
      <c r="H4763">
        <v>974</v>
      </c>
      <c r="I4763">
        <v>421.73</v>
      </c>
      <c r="J4763" t="s">
        <v>60</v>
      </c>
      <c r="K4763">
        <v>25000</v>
      </c>
      <c r="L4763">
        <v>18000</v>
      </c>
      <c r="M4763" t="s">
        <v>18</v>
      </c>
    </row>
    <row r="4764" spans="1:13" x14ac:dyDescent="0.4">
      <c r="A4764">
        <v>104763</v>
      </c>
      <c r="B4764" s="1">
        <v>45803.011111111111</v>
      </c>
      <c r="C4764" t="s">
        <v>42</v>
      </c>
      <c r="D4764" t="s">
        <v>55</v>
      </c>
      <c r="E4764" t="s">
        <v>31</v>
      </c>
      <c r="F4764" t="s">
        <v>16</v>
      </c>
      <c r="G4764">
        <v>42</v>
      </c>
      <c r="H4764">
        <v>760</v>
      </c>
      <c r="I4764">
        <v>1067.96</v>
      </c>
      <c r="J4764" t="s">
        <v>57</v>
      </c>
      <c r="K4764">
        <v>600</v>
      </c>
      <c r="L4764">
        <v>350</v>
      </c>
      <c r="M4764" t="s">
        <v>18</v>
      </c>
    </row>
    <row r="4765" spans="1:13" x14ac:dyDescent="0.4">
      <c r="A4765">
        <v>104764</v>
      </c>
      <c r="B4765" s="1">
        <v>45975.926388888889</v>
      </c>
      <c r="C4765" t="s">
        <v>42</v>
      </c>
      <c r="D4765" t="s">
        <v>35</v>
      </c>
      <c r="E4765" t="s">
        <v>15</v>
      </c>
      <c r="F4765" t="s">
        <v>20</v>
      </c>
      <c r="G4765">
        <v>41</v>
      </c>
      <c r="H4765">
        <v>417</v>
      </c>
      <c r="I4765">
        <v>991.98</v>
      </c>
      <c r="J4765" t="s">
        <v>49</v>
      </c>
      <c r="K4765">
        <v>8500</v>
      </c>
      <c r="L4765">
        <v>5500</v>
      </c>
      <c r="M4765" t="s">
        <v>22</v>
      </c>
    </row>
    <row r="4766" spans="1:13" x14ac:dyDescent="0.4">
      <c r="A4766">
        <v>104765</v>
      </c>
      <c r="B4766" s="1">
        <v>45881.388194444444</v>
      </c>
      <c r="C4766" t="s">
        <v>23</v>
      </c>
      <c r="D4766" t="s">
        <v>40</v>
      </c>
      <c r="E4766" t="s">
        <v>15</v>
      </c>
      <c r="F4766" t="s">
        <v>37</v>
      </c>
      <c r="G4766">
        <v>99</v>
      </c>
      <c r="H4766">
        <v>1021</v>
      </c>
      <c r="I4766">
        <v>990.72</v>
      </c>
      <c r="J4766" t="s">
        <v>52</v>
      </c>
      <c r="K4766">
        <v>1500</v>
      </c>
      <c r="L4766">
        <v>800</v>
      </c>
      <c r="M4766" t="s">
        <v>38</v>
      </c>
    </row>
    <row r="4767" spans="1:13" x14ac:dyDescent="0.4">
      <c r="A4767">
        <v>104766</v>
      </c>
      <c r="B4767" s="1">
        <v>45719.960416666669</v>
      </c>
      <c r="C4767" t="s">
        <v>45</v>
      </c>
      <c r="D4767" t="s">
        <v>43</v>
      </c>
      <c r="E4767" t="s">
        <v>15</v>
      </c>
      <c r="F4767" t="s">
        <v>16</v>
      </c>
      <c r="G4767">
        <v>43</v>
      </c>
      <c r="H4767">
        <v>601</v>
      </c>
      <c r="I4767">
        <v>1199.0999999999999</v>
      </c>
      <c r="J4767" t="s">
        <v>51</v>
      </c>
      <c r="K4767">
        <v>1800</v>
      </c>
      <c r="L4767">
        <v>900</v>
      </c>
      <c r="M4767" t="s">
        <v>18</v>
      </c>
    </row>
    <row r="4768" spans="1:13" x14ac:dyDescent="0.4">
      <c r="A4768">
        <v>104767</v>
      </c>
      <c r="B4768" s="1">
        <v>45951.565972222219</v>
      </c>
      <c r="C4768" t="s">
        <v>13</v>
      </c>
      <c r="D4768" t="s">
        <v>35</v>
      </c>
      <c r="E4768" t="s">
        <v>31</v>
      </c>
      <c r="F4768" t="s">
        <v>37</v>
      </c>
      <c r="G4768">
        <v>75</v>
      </c>
      <c r="H4768">
        <v>925</v>
      </c>
      <c r="I4768">
        <v>888.08</v>
      </c>
      <c r="J4768" t="s">
        <v>36</v>
      </c>
      <c r="K4768">
        <v>12000</v>
      </c>
      <c r="L4768">
        <v>8000</v>
      </c>
      <c r="M4768" t="s">
        <v>38</v>
      </c>
    </row>
    <row r="4769" spans="1:13" x14ac:dyDescent="0.4">
      <c r="A4769">
        <v>104768</v>
      </c>
      <c r="B4769" s="1">
        <v>45896.661805555559</v>
      </c>
      <c r="C4769" t="s">
        <v>19</v>
      </c>
      <c r="D4769" t="s">
        <v>55</v>
      </c>
      <c r="E4769" t="s">
        <v>15</v>
      </c>
      <c r="F4769" t="s">
        <v>32</v>
      </c>
      <c r="G4769">
        <v>24</v>
      </c>
      <c r="H4769">
        <v>400</v>
      </c>
      <c r="I4769">
        <v>818.19</v>
      </c>
      <c r="J4769" t="s">
        <v>56</v>
      </c>
      <c r="K4769">
        <v>850</v>
      </c>
      <c r="L4769">
        <v>550</v>
      </c>
      <c r="M4769" t="s">
        <v>33</v>
      </c>
    </row>
    <row r="4770" spans="1:13" x14ac:dyDescent="0.4">
      <c r="A4770">
        <v>104769</v>
      </c>
      <c r="B4770" s="1">
        <v>45852.710416666669</v>
      </c>
      <c r="C4770" t="s">
        <v>23</v>
      </c>
      <c r="D4770" t="s">
        <v>46</v>
      </c>
      <c r="E4770" t="s">
        <v>15</v>
      </c>
      <c r="F4770" t="s">
        <v>25</v>
      </c>
      <c r="G4770">
        <v>34</v>
      </c>
      <c r="H4770">
        <v>910</v>
      </c>
      <c r="I4770">
        <v>775.18</v>
      </c>
      <c r="J4770" t="s">
        <v>47</v>
      </c>
      <c r="K4770">
        <v>4500</v>
      </c>
      <c r="L4770">
        <v>2800</v>
      </c>
      <c r="M4770" t="s">
        <v>27</v>
      </c>
    </row>
    <row r="4771" spans="1:13" x14ac:dyDescent="0.4">
      <c r="A4771">
        <v>104770</v>
      </c>
      <c r="B4771" s="1">
        <v>45823.75</v>
      </c>
      <c r="C4771" t="s">
        <v>48</v>
      </c>
      <c r="D4771" t="s">
        <v>14</v>
      </c>
      <c r="E4771" t="s">
        <v>31</v>
      </c>
      <c r="F4771" t="s">
        <v>16</v>
      </c>
      <c r="G4771">
        <v>67</v>
      </c>
      <c r="H4771">
        <v>489</v>
      </c>
      <c r="I4771">
        <v>308.38</v>
      </c>
      <c r="J4771" t="s">
        <v>21</v>
      </c>
      <c r="K4771">
        <v>6500</v>
      </c>
      <c r="L4771">
        <v>4200</v>
      </c>
      <c r="M4771" t="s">
        <v>18</v>
      </c>
    </row>
    <row r="4772" spans="1:13" x14ac:dyDescent="0.4">
      <c r="A4772">
        <v>104771</v>
      </c>
      <c r="B4772" s="1">
        <v>45879.550694444442</v>
      </c>
      <c r="C4772" t="s">
        <v>23</v>
      </c>
      <c r="D4772" t="s">
        <v>55</v>
      </c>
      <c r="E4772" t="s">
        <v>29</v>
      </c>
      <c r="F4772" t="s">
        <v>20</v>
      </c>
      <c r="G4772">
        <v>40</v>
      </c>
      <c r="H4772">
        <v>573</v>
      </c>
      <c r="I4772">
        <v>633.54999999999995</v>
      </c>
      <c r="J4772" t="s">
        <v>57</v>
      </c>
      <c r="K4772">
        <v>600</v>
      </c>
      <c r="L4772">
        <v>350</v>
      </c>
      <c r="M4772" t="s">
        <v>22</v>
      </c>
    </row>
    <row r="4773" spans="1:13" x14ac:dyDescent="0.4">
      <c r="A4773">
        <v>104772</v>
      </c>
      <c r="B4773" s="1">
        <v>45718.412499999999</v>
      </c>
      <c r="C4773" t="s">
        <v>42</v>
      </c>
      <c r="D4773" t="s">
        <v>24</v>
      </c>
      <c r="E4773" t="s">
        <v>31</v>
      </c>
      <c r="F4773" t="s">
        <v>20</v>
      </c>
      <c r="G4773">
        <v>92</v>
      </c>
      <c r="H4773">
        <v>421</v>
      </c>
      <c r="I4773">
        <v>2331.19</v>
      </c>
      <c r="J4773" t="s">
        <v>59</v>
      </c>
      <c r="K4773">
        <v>3500</v>
      </c>
      <c r="L4773">
        <v>2200</v>
      </c>
      <c r="M4773" t="s">
        <v>22</v>
      </c>
    </row>
    <row r="4774" spans="1:13" x14ac:dyDescent="0.4">
      <c r="A4774">
        <v>104773</v>
      </c>
      <c r="B4774" s="1">
        <v>45786.311805555553</v>
      </c>
      <c r="C4774" t="s">
        <v>23</v>
      </c>
      <c r="D4774" t="s">
        <v>55</v>
      </c>
      <c r="E4774" t="s">
        <v>15</v>
      </c>
      <c r="F4774" t="s">
        <v>16</v>
      </c>
      <c r="G4774">
        <v>49</v>
      </c>
      <c r="H4774">
        <v>1147</v>
      </c>
      <c r="I4774">
        <v>724.99</v>
      </c>
      <c r="J4774" t="s">
        <v>57</v>
      </c>
      <c r="K4774">
        <v>600</v>
      </c>
      <c r="L4774">
        <v>350</v>
      </c>
      <c r="M4774" t="s">
        <v>18</v>
      </c>
    </row>
    <row r="4775" spans="1:13" x14ac:dyDescent="0.4">
      <c r="A4775">
        <v>104774</v>
      </c>
      <c r="B4775" s="1">
        <v>45830.654166666667</v>
      </c>
      <c r="C4775" t="s">
        <v>45</v>
      </c>
      <c r="D4775" t="s">
        <v>28</v>
      </c>
      <c r="E4775" t="s">
        <v>15</v>
      </c>
      <c r="F4775" t="s">
        <v>32</v>
      </c>
      <c r="G4775">
        <v>22</v>
      </c>
      <c r="H4775">
        <v>1157</v>
      </c>
      <c r="I4775">
        <v>1081.28</v>
      </c>
      <c r="J4775" t="s">
        <v>30</v>
      </c>
      <c r="K4775">
        <v>450</v>
      </c>
      <c r="L4775">
        <v>200</v>
      </c>
      <c r="M4775" t="s">
        <v>33</v>
      </c>
    </row>
    <row r="4776" spans="1:13" x14ac:dyDescent="0.4">
      <c r="A4776">
        <v>104775</v>
      </c>
      <c r="B4776" s="1">
        <v>45813.457638888889</v>
      </c>
      <c r="C4776" t="s">
        <v>48</v>
      </c>
      <c r="D4776" t="s">
        <v>14</v>
      </c>
      <c r="E4776" t="s">
        <v>29</v>
      </c>
      <c r="F4776" t="s">
        <v>16</v>
      </c>
      <c r="G4776">
        <v>85</v>
      </c>
      <c r="H4776">
        <v>1071</v>
      </c>
      <c r="I4776">
        <v>399.04</v>
      </c>
      <c r="J4776" t="s">
        <v>21</v>
      </c>
      <c r="K4776">
        <v>6500</v>
      </c>
      <c r="L4776">
        <v>4200</v>
      </c>
      <c r="M4776" t="s">
        <v>18</v>
      </c>
    </row>
    <row r="4777" spans="1:13" x14ac:dyDescent="0.4">
      <c r="A4777">
        <v>104776</v>
      </c>
      <c r="B4777" s="1">
        <v>45767.670138888891</v>
      </c>
      <c r="C4777" t="s">
        <v>45</v>
      </c>
      <c r="D4777" t="s">
        <v>14</v>
      </c>
      <c r="E4777" t="s">
        <v>29</v>
      </c>
      <c r="F4777" t="s">
        <v>25</v>
      </c>
      <c r="G4777">
        <v>79</v>
      </c>
      <c r="H4777">
        <v>507</v>
      </c>
      <c r="I4777">
        <v>464</v>
      </c>
      <c r="J4777" t="s">
        <v>17</v>
      </c>
      <c r="K4777">
        <v>3200</v>
      </c>
      <c r="L4777">
        <v>2000</v>
      </c>
      <c r="M4777" t="s">
        <v>27</v>
      </c>
    </row>
    <row r="4778" spans="1:13" x14ac:dyDescent="0.4">
      <c r="A4778">
        <v>104777</v>
      </c>
      <c r="B4778" s="1">
        <v>45926.509722222225</v>
      </c>
      <c r="C4778" t="s">
        <v>50</v>
      </c>
      <c r="D4778" t="s">
        <v>35</v>
      </c>
      <c r="E4778" t="s">
        <v>15</v>
      </c>
      <c r="F4778" t="s">
        <v>20</v>
      </c>
      <c r="G4778">
        <v>3</v>
      </c>
      <c r="H4778">
        <v>843</v>
      </c>
      <c r="I4778">
        <v>427.14</v>
      </c>
      <c r="J4778" t="s">
        <v>36</v>
      </c>
      <c r="K4778">
        <v>12000</v>
      </c>
      <c r="L4778">
        <v>8000</v>
      </c>
      <c r="M4778" t="s">
        <v>22</v>
      </c>
    </row>
    <row r="4779" spans="1:13" x14ac:dyDescent="0.4">
      <c r="A4779">
        <v>104778</v>
      </c>
      <c r="B4779" s="1">
        <v>46013.193749999999</v>
      </c>
      <c r="C4779" t="s">
        <v>48</v>
      </c>
      <c r="D4779" t="s">
        <v>35</v>
      </c>
      <c r="E4779" t="s">
        <v>31</v>
      </c>
      <c r="F4779" t="s">
        <v>25</v>
      </c>
      <c r="G4779">
        <v>12</v>
      </c>
      <c r="H4779">
        <v>602</v>
      </c>
      <c r="I4779">
        <v>1400.48</v>
      </c>
      <c r="J4779" t="s">
        <v>36</v>
      </c>
      <c r="K4779">
        <v>12000</v>
      </c>
      <c r="L4779">
        <v>8000</v>
      </c>
      <c r="M4779" t="s">
        <v>27</v>
      </c>
    </row>
    <row r="4780" spans="1:13" x14ac:dyDescent="0.4">
      <c r="A4780">
        <v>104779</v>
      </c>
      <c r="B4780" s="1">
        <v>45935.620138888888</v>
      </c>
      <c r="C4780" t="s">
        <v>23</v>
      </c>
      <c r="D4780" t="s">
        <v>35</v>
      </c>
      <c r="E4780" t="s">
        <v>15</v>
      </c>
      <c r="F4780" t="s">
        <v>32</v>
      </c>
      <c r="G4780">
        <v>66</v>
      </c>
      <c r="H4780">
        <v>689</v>
      </c>
      <c r="I4780">
        <v>1132.83</v>
      </c>
      <c r="J4780" t="s">
        <v>49</v>
      </c>
      <c r="K4780">
        <v>8500</v>
      </c>
      <c r="L4780">
        <v>5500</v>
      </c>
      <c r="M4780" t="s">
        <v>33</v>
      </c>
    </row>
    <row r="4781" spans="1:13" x14ac:dyDescent="0.4">
      <c r="A4781">
        <v>104780</v>
      </c>
      <c r="B4781" s="1">
        <v>45731.65625</v>
      </c>
      <c r="C4781" t="s">
        <v>45</v>
      </c>
      <c r="D4781" t="s">
        <v>28</v>
      </c>
      <c r="E4781" t="s">
        <v>29</v>
      </c>
      <c r="F4781" t="s">
        <v>25</v>
      </c>
      <c r="G4781">
        <v>91</v>
      </c>
      <c r="H4781">
        <v>578</v>
      </c>
      <c r="I4781">
        <v>346.79</v>
      </c>
      <c r="J4781" t="s">
        <v>54</v>
      </c>
      <c r="K4781">
        <v>2500</v>
      </c>
      <c r="L4781">
        <v>1500</v>
      </c>
      <c r="M4781" t="s">
        <v>27</v>
      </c>
    </row>
    <row r="4782" spans="1:13" x14ac:dyDescent="0.4">
      <c r="A4782">
        <v>104781</v>
      </c>
      <c r="B4782" s="1">
        <v>45864.376388888886</v>
      </c>
      <c r="C4782" t="s">
        <v>39</v>
      </c>
      <c r="D4782" t="s">
        <v>55</v>
      </c>
      <c r="E4782" t="s">
        <v>15</v>
      </c>
      <c r="F4782" t="s">
        <v>16</v>
      </c>
      <c r="G4782">
        <v>64</v>
      </c>
      <c r="H4782">
        <v>332</v>
      </c>
      <c r="I4782">
        <v>262.64</v>
      </c>
      <c r="J4782" t="s">
        <v>56</v>
      </c>
      <c r="K4782">
        <v>850</v>
      </c>
      <c r="L4782">
        <v>550</v>
      </c>
      <c r="M4782" t="s">
        <v>18</v>
      </c>
    </row>
    <row r="4783" spans="1:13" x14ac:dyDescent="0.4">
      <c r="A4783">
        <v>104782</v>
      </c>
      <c r="B4783" s="1">
        <v>45936.6875</v>
      </c>
      <c r="C4783" t="s">
        <v>39</v>
      </c>
      <c r="D4783" t="s">
        <v>35</v>
      </c>
      <c r="E4783" t="s">
        <v>15</v>
      </c>
      <c r="F4783" t="s">
        <v>20</v>
      </c>
      <c r="G4783">
        <v>88</v>
      </c>
      <c r="H4783">
        <v>1161</v>
      </c>
      <c r="I4783">
        <v>390.1</v>
      </c>
      <c r="J4783" t="s">
        <v>49</v>
      </c>
      <c r="K4783">
        <v>8500</v>
      </c>
      <c r="L4783">
        <v>5500</v>
      </c>
      <c r="M4783" t="s">
        <v>22</v>
      </c>
    </row>
    <row r="4784" spans="1:13" x14ac:dyDescent="0.4">
      <c r="A4784">
        <v>104783</v>
      </c>
      <c r="B4784" s="1">
        <v>45983.605555555558</v>
      </c>
      <c r="C4784" t="s">
        <v>23</v>
      </c>
      <c r="D4784" t="s">
        <v>46</v>
      </c>
      <c r="E4784" t="s">
        <v>29</v>
      </c>
      <c r="F4784" t="s">
        <v>32</v>
      </c>
      <c r="G4784">
        <v>85</v>
      </c>
      <c r="H4784">
        <v>394</v>
      </c>
      <c r="I4784">
        <v>1088.49</v>
      </c>
      <c r="J4784" t="s">
        <v>53</v>
      </c>
      <c r="K4784">
        <v>15000</v>
      </c>
      <c r="L4784">
        <v>9500</v>
      </c>
      <c r="M4784" t="s">
        <v>33</v>
      </c>
    </row>
    <row r="4785" spans="1:13" x14ac:dyDescent="0.4">
      <c r="A4785">
        <v>104784</v>
      </c>
      <c r="B4785" s="1">
        <v>45997.293749999997</v>
      </c>
      <c r="C4785" t="s">
        <v>39</v>
      </c>
      <c r="D4785" t="s">
        <v>55</v>
      </c>
      <c r="E4785" t="s">
        <v>31</v>
      </c>
      <c r="F4785" t="s">
        <v>37</v>
      </c>
      <c r="G4785">
        <v>56</v>
      </c>
      <c r="H4785">
        <v>500</v>
      </c>
      <c r="I4785">
        <v>835.04</v>
      </c>
      <c r="J4785" t="s">
        <v>56</v>
      </c>
      <c r="K4785">
        <v>850</v>
      </c>
      <c r="L4785">
        <v>550</v>
      </c>
      <c r="M4785" t="s">
        <v>38</v>
      </c>
    </row>
    <row r="4786" spans="1:13" x14ac:dyDescent="0.4">
      <c r="A4786">
        <v>104785</v>
      </c>
      <c r="B4786" s="1">
        <v>46014.369444444441</v>
      </c>
      <c r="C4786" t="s">
        <v>42</v>
      </c>
      <c r="D4786" t="s">
        <v>55</v>
      </c>
      <c r="E4786" t="s">
        <v>31</v>
      </c>
      <c r="F4786" t="s">
        <v>32</v>
      </c>
      <c r="G4786">
        <v>1</v>
      </c>
      <c r="H4786">
        <v>965</v>
      </c>
      <c r="I4786">
        <v>476.42</v>
      </c>
      <c r="J4786" t="s">
        <v>57</v>
      </c>
      <c r="K4786">
        <v>600</v>
      </c>
      <c r="L4786">
        <v>350</v>
      </c>
      <c r="M4786" t="s">
        <v>33</v>
      </c>
    </row>
    <row r="4787" spans="1:13" x14ac:dyDescent="0.4">
      <c r="A4787">
        <v>104786</v>
      </c>
      <c r="B4787" s="1">
        <v>45997.340277777781</v>
      </c>
      <c r="C4787" t="s">
        <v>39</v>
      </c>
      <c r="D4787" t="s">
        <v>14</v>
      </c>
      <c r="E4787" t="s">
        <v>29</v>
      </c>
      <c r="F4787" t="s">
        <v>25</v>
      </c>
      <c r="G4787">
        <v>58</v>
      </c>
      <c r="H4787">
        <v>1090</v>
      </c>
      <c r="I4787">
        <v>153.15</v>
      </c>
      <c r="J4787" t="s">
        <v>21</v>
      </c>
      <c r="K4787">
        <v>6500</v>
      </c>
      <c r="L4787">
        <v>4200</v>
      </c>
      <c r="M4787" t="s">
        <v>27</v>
      </c>
    </row>
    <row r="4788" spans="1:13" x14ac:dyDescent="0.4">
      <c r="A4788">
        <v>104787</v>
      </c>
      <c r="B4788" s="1">
        <v>45861.455555555556</v>
      </c>
      <c r="C4788" t="s">
        <v>19</v>
      </c>
      <c r="D4788" t="s">
        <v>55</v>
      </c>
      <c r="E4788" t="s">
        <v>29</v>
      </c>
      <c r="F4788" t="s">
        <v>32</v>
      </c>
      <c r="G4788">
        <v>2</v>
      </c>
      <c r="H4788">
        <v>316</v>
      </c>
      <c r="I4788">
        <v>286.23</v>
      </c>
      <c r="J4788" t="s">
        <v>56</v>
      </c>
      <c r="K4788">
        <v>850</v>
      </c>
      <c r="L4788">
        <v>550</v>
      </c>
      <c r="M4788" t="s">
        <v>33</v>
      </c>
    </row>
    <row r="4789" spans="1:13" x14ac:dyDescent="0.4">
      <c r="A4789">
        <v>104788</v>
      </c>
      <c r="B4789" s="1">
        <v>45818.348611111112</v>
      </c>
      <c r="C4789" t="s">
        <v>45</v>
      </c>
      <c r="D4789" t="s">
        <v>14</v>
      </c>
      <c r="E4789" t="s">
        <v>29</v>
      </c>
      <c r="F4789" t="s">
        <v>20</v>
      </c>
      <c r="G4789">
        <v>49</v>
      </c>
      <c r="H4789">
        <v>392</v>
      </c>
      <c r="I4789">
        <v>741.74</v>
      </c>
      <c r="J4789" t="s">
        <v>21</v>
      </c>
      <c r="K4789">
        <v>6500</v>
      </c>
      <c r="L4789">
        <v>4200</v>
      </c>
      <c r="M4789" t="s">
        <v>22</v>
      </c>
    </row>
    <row r="4790" spans="1:13" x14ac:dyDescent="0.4">
      <c r="A4790">
        <v>104789</v>
      </c>
      <c r="B4790" s="1">
        <v>45685.879166666666</v>
      </c>
      <c r="C4790" t="s">
        <v>34</v>
      </c>
      <c r="D4790" t="s">
        <v>35</v>
      </c>
      <c r="E4790" t="s">
        <v>15</v>
      </c>
      <c r="F4790" t="s">
        <v>16</v>
      </c>
      <c r="G4790">
        <v>46</v>
      </c>
      <c r="H4790">
        <v>975</v>
      </c>
      <c r="I4790">
        <v>273.36</v>
      </c>
      <c r="J4790" t="s">
        <v>49</v>
      </c>
      <c r="K4790">
        <v>8500</v>
      </c>
      <c r="L4790">
        <v>5500</v>
      </c>
      <c r="M4790" t="s">
        <v>18</v>
      </c>
    </row>
    <row r="4791" spans="1:13" x14ac:dyDescent="0.4">
      <c r="A4791">
        <v>104790</v>
      </c>
      <c r="B4791" s="1">
        <v>45914.438888888886</v>
      </c>
      <c r="C4791" t="s">
        <v>39</v>
      </c>
      <c r="D4791" t="s">
        <v>28</v>
      </c>
      <c r="E4791" t="s">
        <v>15</v>
      </c>
      <c r="F4791" t="s">
        <v>20</v>
      </c>
      <c r="G4791">
        <v>3</v>
      </c>
      <c r="H4791">
        <v>306</v>
      </c>
      <c r="I4791">
        <v>912.11</v>
      </c>
      <c r="J4791" t="s">
        <v>54</v>
      </c>
      <c r="K4791">
        <v>2500</v>
      </c>
      <c r="L4791">
        <v>1500</v>
      </c>
      <c r="M4791" t="s">
        <v>22</v>
      </c>
    </row>
    <row r="4792" spans="1:13" x14ac:dyDescent="0.4">
      <c r="A4792">
        <v>104791</v>
      </c>
      <c r="B4792" s="1">
        <v>45822.28402777778</v>
      </c>
      <c r="C4792" t="s">
        <v>50</v>
      </c>
      <c r="D4792" t="s">
        <v>14</v>
      </c>
      <c r="E4792" t="s">
        <v>29</v>
      </c>
      <c r="F4792" t="s">
        <v>32</v>
      </c>
      <c r="G4792">
        <v>69</v>
      </c>
      <c r="H4792">
        <v>844</v>
      </c>
      <c r="I4792">
        <v>632.33000000000004</v>
      </c>
      <c r="J4792" t="s">
        <v>17</v>
      </c>
      <c r="K4792">
        <v>3200</v>
      </c>
      <c r="L4792">
        <v>2000</v>
      </c>
      <c r="M4792" t="s">
        <v>33</v>
      </c>
    </row>
    <row r="4793" spans="1:13" x14ac:dyDescent="0.4">
      <c r="A4793">
        <v>104792</v>
      </c>
      <c r="B4793" s="1">
        <v>45720.92291666667</v>
      </c>
      <c r="C4793" t="s">
        <v>34</v>
      </c>
      <c r="D4793" t="s">
        <v>55</v>
      </c>
      <c r="E4793" t="s">
        <v>31</v>
      </c>
      <c r="F4793" t="s">
        <v>25</v>
      </c>
      <c r="G4793">
        <v>47</v>
      </c>
      <c r="H4793">
        <v>727</v>
      </c>
      <c r="I4793">
        <v>622.04999999999995</v>
      </c>
      <c r="J4793" t="s">
        <v>58</v>
      </c>
      <c r="K4793">
        <v>1200</v>
      </c>
      <c r="L4793">
        <v>800</v>
      </c>
      <c r="M4793" t="s">
        <v>27</v>
      </c>
    </row>
    <row r="4794" spans="1:13" x14ac:dyDescent="0.4">
      <c r="A4794">
        <v>104793</v>
      </c>
      <c r="B4794" s="1">
        <v>45679.150694444441</v>
      </c>
      <c r="C4794" t="s">
        <v>50</v>
      </c>
      <c r="D4794" t="s">
        <v>46</v>
      </c>
      <c r="E4794" t="s">
        <v>15</v>
      </c>
      <c r="F4794" t="s">
        <v>37</v>
      </c>
      <c r="G4794">
        <v>39</v>
      </c>
      <c r="H4794">
        <v>836</v>
      </c>
      <c r="I4794">
        <v>427.48</v>
      </c>
      <c r="J4794" t="s">
        <v>47</v>
      </c>
      <c r="K4794">
        <v>4500</v>
      </c>
      <c r="L4794">
        <v>2800</v>
      </c>
      <c r="M4794" t="s">
        <v>38</v>
      </c>
    </row>
    <row r="4795" spans="1:13" x14ac:dyDescent="0.4">
      <c r="A4795">
        <v>104794</v>
      </c>
      <c r="B4795" s="1">
        <v>45727.762499999997</v>
      </c>
      <c r="C4795" t="s">
        <v>23</v>
      </c>
      <c r="D4795" t="s">
        <v>28</v>
      </c>
      <c r="E4795" t="s">
        <v>15</v>
      </c>
      <c r="F4795" t="s">
        <v>37</v>
      </c>
      <c r="G4795">
        <v>64</v>
      </c>
      <c r="H4795">
        <v>942</v>
      </c>
      <c r="I4795">
        <v>266.27</v>
      </c>
      <c r="J4795" t="s">
        <v>30</v>
      </c>
      <c r="K4795">
        <v>450</v>
      </c>
      <c r="L4795">
        <v>200</v>
      </c>
      <c r="M4795" t="s">
        <v>38</v>
      </c>
    </row>
    <row r="4796" spans="1:13" x14ac:dyDescent="0.4">
      <c r="A4796">
        <v>104795</v>
      </c>
      <c r="B4796" s="1">
        <v>45753.352083333331</v>
      </c>
      <c r="C4796" t="s">
        <v>39</v>
      </c>
      <c r="D4796" t="s">
        <v>55</v>
      </c>
      <c r="E4796" t="s">
        <v>31</v>
      </c>
      <c r="F4796" t="s">
        <v>20</v>
      </c>
      <c r="G4796">
        <v>97</v>
      </c>
      <c r="H4796">
        <v>492</v>
      </c>
      <c r="I4796">
        <v>875.91</v>
      </c>
      <c r="J4796" t="s">
        <v>57</v>
      </c>
      <c r="K4796">
        <v>600</v>
      </c>
      <c r="L4796">
        <v>350</v>
      </c>
      <c r="M4796" t="s">
        <v>22</v>
      </c>
    </row>
    <row r="4797" spans="1:13" x14ac:dyDescent="0.4">
      <c r="A4797">
        <v>104796</v>
      </c>
      <c r="B4797" s="1">
        <v>45820.098611111112</v>
      </c>
      <c r="C4797" t="s">
        <v>45</v>
      </c>
      <c r="D4797" t="s">
        <v>55</v>
      </c>
      <c r="E4797" t="s">
        <v>29</v>
      </c>
      <c r="F4797" t="s">
        <v>37</v>
      </c>
      <c r="G4797">
        <v>72</v>
      </c>
      <c r="H4797">
        <v>610</v>
      </c>
      <c r="I4797">
        <v>2130.86</v>
      </c>
      <c r="J4797" t="s">
        <v>57</v>
      </c>
      <c r="K4797">
        <v>600</v>
      </c>
      <c r="L4797">
        <v>350</v>
      </c>
      <c r="M4797" t="s">
        <v>38</v>
      </c>
    </row>
    <row r="4798" spans="1:13" x14ac:dyDescent="0.4">
      <c r="A4798">
        <v>104797</v>
      </c>
      <c r="B4798" s="1">
        <v>45736.765277777777</v>
      </c>
      <c r="C4798" t="s">
        <v>45</v>
      </c>
      <c r="D4798" t="s">
        <v>14</v>
      </c>
      <c r="E4798" t="s">
        <v>15</v>
      </c>
      <c r="F4798" t="s">
        <v>37</v>
      </c>
      <c r="G4798">
        <v>36</v>
      </c>
      <c r="H4798">
        <v>1050</v>
      </c>
      <c r="I4798">
        <v>632.37</v>
      </c>
      <c r="J4798" t="s">
        <v>21</v>
      </c>
      <c r="K4798">
        <v>6500</v>
      </c>
      <c r="L4798">
        <v>4200</v>
      </c>
      <c r="M4798" t="s">
        <v>38</v>
      </c>
    </row>
    <row r="4799" spans="1:13" x14ac:dyDescent="0.4">
      <c r="A4799">
        <v>104798</v>
      </c>
      <c r="B4799" s="1">
        <v>45662.53125</v>
      </c>
      <c r="C4799" t="s">
        <v>13</v>
      </c>
      <c r="D4799" t="s">
        <v>28</v>
      </c>
      <c r="E4799" t="s">
        <v>31</v>
      </c>
      <c r="F4799" t="s">
        <v>37</v>
      </c>
      <c r="G4799">
        <v>6</v>
      </c>
      <c r="H4799">
        <v>339</v>
      </c>
      <c r="I4799">
        <v>693.08</v>
      </c>
      <c r="J4799" t="s">
        <v>54</v>
      </c>
      <c r="K4799">
        <v>2500</v>
      </c>
      <c r="L4799">
        <v>1500</v>
      </c>
      <c r="M4799" t="s">
        <v>38</v>
      </c>
    </row>
    <row r="4800" spans="1:13" x14ac:dyDescent="0.4">
      <c r="A4800">
        <v>104799</v>
      </c>
      <c r="B4800" s="1">
        <v>45973.664583333331</v>
      </c>
      <c r="C4800" t="s">
        <v>42</v>
      </c>
      <c r="D4800" t="s">
        <v>28</v>
      </c>
      <c r="E4800" t="s">
        <v>31</v>
      </c>
      <c r="F4800" t="s">
        <v>16</v>
      </c>
      <c r="G4800">
        <v>97</v>
      </c>
      <c r="H4800">
        <v>603</v>
      </c>
      <c r="I4800">
        <v>506.56</v>
      </c>
      <c r="J4800" t="s">
        <v>54</v>
      </c>
      <c r="K4800">
        <v>2500</v>
      </c>
      <c r="L4800">
        <v>1500</v>
      </c>
      <c r="M4800" t="s">
        <v>18</v>
      </c>
    </row>
    <row r="4801" spans="1:13" x14ac:dyDescent="0.4">
      <c r="A4801">
        <v>104800</v>
      </c>
      <c r="B4801" s="1">
        <v>45777.135416666664</v>
      </c>
      <c r="C4801" t="s">
        <v>34</v>
      </c>
      <c r="D4801" t="s">
        <v>14</v>
      </c>
      <c r="E4801" t="s">
        <v>15</v>
      </c>
      <c r="F4801" t="s">
        <v>37</v>
      </c>
      <c r="G4801">
        <v>67</v>
      </c>
      <c r="H4801">
        <v>676</v>
      </c>
      <c r="I4801">
        <v>838.84</v>
      </c>
      <c r="J4801" t="s">
        <v>17</v>
      </c>
      <c r="K4801">
        <v>3200</v>
      </c>
      <c r="L4801">
        <v>2000</v>
      </c>
      <c r="M4801" t="s">
        <v>38</v>
      </c>
    </row>
    <row r="4802" spans="1:13" x14ac:dyDescent="0.4">
      <c r="A4802">
        <v>104801</v>
      </c>
      <c r="B4802" s="1">
        <v>45959.384722222225</v>
      </c>
      <c r="C4802" t="s">
        <v>34</v>
      </c>
      <c r="D4802" t="s">
        <v>14</v>
      </c>
      <c r="E4802" t="s">
        <v>15</v>
      </c>
      <c r="F4802" t="s">
        <v>16</v>
      </c>
      <c r="G4802">
        <v>47</v>
      </c>
      <c r="H4802">
        <v>1012</v>
      </c>
      <c r="I4802">
        <v>651.1</v>
      </c>
      <c r="J4802" t="s">
        <v>21</v>
      </c>
      <c r="K4802">
        <v>6500</v>
      </c>
      <c r="L4802">
        <v>4200</v>
      </c>
      <c r="M4802" t="s">
        <v>18</v>
      </c>
    </row>
    <row r="4803" spans="1:13" x14ac:dyDescent="0.4">
      <c r="A4803">
        <v>104802</v>
      </c>
      <c r="B4803" s="1">
        <v>45835.090277777781</v>
      </c>
      <c r="C4803" t="s">
        <v>39</v>
      </c>
      <c r="D4803" t="s">
        <v>40</v>
      </c>
      <c r="E4803" t="s">
        <v>29</v>
      </c>
      <c r="F4803" t="s">
        <v>16</v>
      </c>
      <c r="G4803">
        <v>81</v>
      </c>
      <c r="H4803">
        <v>524</v>
      </c>
      <c r="I4803">
        <v>1083.1400000000001</v>
      </c>
      <c r="J4803" t="s">
        <v>41</v>
      </c>
      <c r="K4803">
        <v>5500</v>
      </c>
      <c r="L4803">
        <v>3500</v>
      </c>
      <c r="M4803" t="s">
        <v>18</v>
      </c>
    </row>
    <row r="4804" spans="1:13" x14ac:dyDescent="0.4">
      <c r="A4804">
        <v>104803</v>
      </c>
      <c r="B4804" s="1">
        <v>45833.743750000001</v>
      </c>
      <c r="C4804" t="s">
        <v>34</v>
      </c>
      <c r="D4804" t="s">
        <v>28</v>
      </c>
      <c r="E4804" t="s">
        <v>15</v>
      </c>
      <c r="F4804" t="s">
        <v>20</v>
      </c>
      <c r="G4804">
        <v>50</v>
      </c>
      <c r="H4804">
        <v>1135</v>
      </c>
      <c r="I4804">
        <v>476.97</v>
      </c>
      <c r="J4804" t="s">
        <v>30</v>
      </c>
      <c r="K4804">
        <v>450</v>
      </c>
      <c r="L4804">
        <v>200</v>
      </c>
      <c r="M4804" t="s">
        <v>22</v>
      </c>
    </row>
    <row r="4805" spans="1:13" x14ac:dyDescent="0.4">
      <c r="A4805">
        <v>104804</v>
      </c>
      <c r="B4805" s="1">
        <v>45874.856249999997</v>
      </c>
      <c r="C4805" t="s">
        <v>48</v>
      </c>
      <c r="D4805" t="s">
        <v>28</v>
      </c>
      <c r="E4805" t="s">
        <v>29</v>
      </c>
      <c r="F4805" t="s">
        <v>32</v>
      </c>
      <c r="G4805">
        <v>10</v>
      </c>
      <c r="H4805">
        <v>689</v>
      </c>
      <c r="I4805">
        <v>655.76</v>
      </c>
      <c r="J4805" t="s">
        <v>54</v>
      </c>
      <c r="K4805">
        <v>2500</v>
      </c>
      <c r="L4805">
        <v>1500</v>
      </c>
      <c r="M4805" t="s">
        <v>33</v>
      </c>
    </row>
    <row r="4806" spans="1:13" x14ac:dyDescent="0.4">
      <c r="A4806">
        <v>104805</v>
      </c>
      <c r="B4806" s="1">
        <v>45713.44027777778</v>
      </c>
      <c r="C4806" t="s">
        <v>42</v>
      </c>
      <c r="D4806" t="s">
        <v>14</v>
      </c>
      <c r="E4806" t="s">
        <v>31</v>
      </c>
      <c r="F4806" t="s">
        <v>20</v>
      </c>
      <c r="G4806">
        <v>22</v>
      </c>
      <c r="H4806">
        <v>626</v>
      </c>
      <c r="I4806">
        <v>182.26</v>
      </c>
      <c r="J4806" t="s">
        <v>21</v>
      </c>
      <c r="K4806">
        <v>6500</v>
      </c>
      <c r="L4806">
        <v>4200</v>
      </c>
      <c r="M4806" t="s">
        <v>22</v>
      </c>
    </row>
    <row r="4807" spans="1:13" x14ac:dyDescent="0.4">
      <c r="A4807">
        <v>104806</v>
      </c>
      <c r="B4807" s="1">
        <v>45844.675694444442</v>
      </c>
      <c r="C4807" t="s">
        <v>34</v>
      </c>
      <c r="D4807" t="s">
        <v>40</v>
      </c>
      <c r="E4807" t="s">
        <v>29</v>
      </c>
      <c r="F4807" t="s">
        <v>20</v>
      </c>
      <c r="G4807">
        <v>88</v>
      </c>
      <c r="H4807">
        <v>828</v>
      </c>
      <c r="I4807">
        <v>861.09</v>
      </c>
      <c r="J4807" t="s">
        <v>41</v>
      </c>
      <c r="K4807">
        <v>5500</v>
      </c>
      <c r="L4807">
        <v>3500</v>
      </c>
      <c r="M4807" t="s">
        <v>22</v>
      </c>
    </row>
    <row r="4808" spans="1:13" x14ac:dyDescent="0.4">
      <c r="A4808">
        <v>104807</v>
      </c>
      <c r="B4808" s="1">
        <v>45889.683333333334</v>
      </c>
      <c r="C4808" t="s">
        <v>19</v>
      </c>
      <c r="D4808" t="s">
        <v>14</v>
      </c>
      <c r="E4808" t="s">
        <v>15</v>
      </c>
      <c r="F4808" t="s">
        <v>25</v>
      </c>
      <c r="G4808">
        <v>26</v>
      </c>
      <c r="H4808">
        <v>990</v>
      </c>
      <c r="I4808">
        <v>923.27</v>
      </c>
      <c r="J4808" t="s">
        <v>17</v>
      </c>
      <c r="K4808">
        <v>3200</v>
      </c>
      <c r="L4808">
        <v>2000</v>
      </c>
      <c r="M4808" t="s">
        <v>27</v>
      </c>
    </row>
    <row r="4809" spans="1:13" x14ac:dyDescent="0.4">
      <c r="A4809">
        <v>104808</v>
      </c>
      <c r="B4809" s="1">
        <v>45912.915277777778</v>
      </c>
      <c r="C4809" t="s">
        <v>34</v>
      </c>
      <c r="D4809" t="s">
        <v>24</v>
      </c>
      <c r="E4809" t="s">
        <v>15</v>
      </c>
      <c r="F4809" t="s">
        <v>20</v>
      </c>
      <c r="G4809">
        <v>66</v>
      </c>
      <c r="H4809">
        <v>579</v>
      </c>
      <c r="I4809">
        <v>345.43</v>
      </c>
      <c r="J4809" t="s">
        <v>60</v>
      </c>
      <c r="K4809">
        <v>25000</v>
      </c>
      <c r="L4809">
        <v>18000</v>
      </c>
      <c r="M4809" t="s">
        <v>22</v>
      </c>
    </row>
    <row r="4810" spans="1:13" x14ac:dyDescent="0.4">
      <c r="A4810">
        <v>104809</v>
      </c>
      <c r="B4810" s="1">
        <v>45761.473611111112</v>
      </c>
      <c r="C4810" t="s">
        <v>50</v>
      </c>
      <c r="D4810" t="s">
        <v>35</v>
      </c>
      <c r="E4810" t="s">
        <v>31</v>
      </c>
      <c r="F4810" t="s">
        <v>20</v>
      </c>
      <c r="G4810">
        <v>41</v>
      </c>
      <c r="H4810">
        <v>733</v>
      </c>
      <c r="I4810">
        <v>251.26</v>
      </c>
      <c r="J4810" t="s">
        <v>36</v>
      </c>
      <c r="K4810">
        <v>12000</v>
      </c>
      <c r="L4810">
        <v>8000</v>
      </c>
      <c r="M4810" t="s">
        <v>22</v>
      </c>
    </row>
    <row r="4811" spans="1:13" x14ac:dyDescent="0.4">
      <c r="A4811">
        <v>104810</v>
      </c>
      <c r="B4811" s="1">
        <v>45734.161805555559</v>
      </c>
      <c r="C4811" t="s">
        <v>19</v>
      </c>
      <c r="D4811" t="s">
        <v>35</v>
      </c>
      <c r="E4811" t="s">
        <v>15</v>
      </c>
      <c r="F4811" t="s">
        <v>16</v>
      </c>
      <c r="G4811">
        <v>29</v>
      </c>
      <c r="H4811">
        <v>589</v>
      </c>
      <c r="I4811">
        <v>491.67</v>
      </c>
      <c r="J4811" t="s">
        <v>36</v>
      </c>
      <c r="K4811">
        <v>12000</v>
      </c>
      <c r="L4811">
        <v>8000</v>
      </c>
      <c r="M4811" t="s">
        <v>18</v>
      </c>
    </row>
    <row r="4812" spans="1:13" x14ac:dyDescent="0.4">
      <c r="A4812">
        <v>104811</v>
      </c>
      <c r="B4812" s="1">
        <v>45887.305555555555</v>
      </c>
      <c r="C4812" t="s">
        <v>48</v>
      </c>
      <c r="D4812" t="s">
        <v>40</v>
      </c>
      <c r="E4812" t="s">
        <v>15</v>
      </c>
      <c r="F4812" t="s">
        <v>37</v>
      </c>
      <c r="G4812">
        <v>55</v>
      </c>
      <c r="H4812">
        <v>400</v>
      </c>
      <c r="I4812">
        <v>817.28</v>
      </c>
      <c r="J4812" t="s">
        <v>52</v>
      </c>
      <c r="K4812">
        <v>1500</v>
      </c>
      <c r="L4812">
        <v>800</v>
      </c>
      <c r="M4812" t="s">
        <v>38</v>
      </c>
    </row>
    <row r="4813" spans="1:13" x14ac:dyDescent="0.4">
      <c r="A4813">
        <v>104812</v>
      </c>
      <c r="B4813" s="1">
        <v>45915.022916666669</v>
      </c>
      <c r="C4813" t="s">
        <v>13</v>
      </c>
      <c r="D4813" t="s">
        <v>35</v>
      </c>
      <c r="E4813" t="s">
        <v>31</v>
      </c>
      <c r="F4813" t="s">
        <v>25</v>
      </c>
      <c r="G4813">
        <v>34</v>
      </c>
      <c r="H4813">
        <v>583</v>
      </c>
      <c r="I4813">
        <v>382.78</v>
      </c>
      <c r="J4813" t="s">
        <v>49</v>
      </c>
      <c r="K4813">
        <v>8500</v>
      </c>
      <c r="L4813">
        <v>5500</v>
      </c>
      <c r="M4813" t="s">
        <v>27</v>
      </c>
    </row>
    <row r="4814" spans="1:13" x14ac:dyDescent="0.4">
      <c r="A4814">
        <v>104813</v>
      </c>
      <c r="B4814" s="1">
        <v>45921.868750000001</v>
      </c>
      <c r="C4814" t="s">
        <v>23</v>
      </c>
      <c r="D4814" t="s">
        <v>35</v>
      </c>
      <c r="E4814" t="s">
        <v>15</v>
      </c>
      <c r="F4814" t="s">
        <v>37</v>
      </c>
      <c r="G4814">
        <v>86</v>
      </c>
      <c r="H4814">
        <v>974</v>
      </c>
      <c r="I4814">
        <v>927.33</v>
      </c>
      <c r="J4814" t="s">
        <v>36</v>
      </c>
      <c r="K4814">
        <v>12000</v>
      </c>
      <c r="L4814">
        <v>8000</v>
      </c>
      <c r="M4814" t="s">
        <v>38</v>
      </c>
    </row>
    <row r="4815" spans="1:13" x14ac:dyDescent="0.4">
      <c r="A4815">
        <v>104814</v>
      </c>
      <c r="B4815" s="1">
        <v>45988.438194444447</v>
      </c>
      <c r="C4815" t="s">
        <v>34</v>
      </c>
      <c r="D4815" t="s">
        <v>28</v>
      </c>
      <c r="E4815" t="s">
        <v>29</v>
      </c>
      <c r="F4815" t="s">
        <v>32</v>
      </c>
      <c r="G4815">
        <v>35</v>
      </c>
      <c r="H4815">
        <v>700</v>
      </c>
      <c r="I4815">
        <v>851.56</v>
      </c>
      <c r="J4815" t="s">
        <v>54</v>
      </c>
      <c r="K4815">
        <v>2500</v>
      </c>
      <c r="L4815">
        <v>1500</v>
      </c>
      <c r="M4815" t="s">
        <v>33</v>
      </c>
    </row>
    <row r="4816" spans="1:13" x14ac:dyDescent="0.4">
      <c r="A4816">
        <v>104815</v>
      </c>
      <c r="B4816" s="1">
        <v>45839.222222222219</v>
      </c>
      <c r="C4816" t="s">
        <v>19</v>
      </c>
      <c r="D4816" t="s">
        <v>46</v>
      </c>
      <c r="E4816" t="s">
        <v>15</v>
      </c>
      <c r="F4816" t="s">
        <v>25</v>
      </c>
      <c r="G4816">
        <v>31</v>
      </c>
      <c r="H4816">
        <v>1109</v>
      </c>
      <c r="I4816">
        <v>918.86</v>
      </c>
      <c r="J4816" t="s">
        <v>53</v>
      </c>
      <c r="K4816">
        <v>15000</v>
      </c>
      <c r="L4816">
        <v>9500</v>
      </c>
      <c r="M4816" t="s">
        <v>27</v>
      </c>
    </row>
    <row r="4817" spans="1:13" x14ac:dyDescent="0.4">
      <c r="A4817">
        <v>104816</v>
      </c>
      <c r="B4817" s="1">
        <v>45913.185416666667</v>
      </c>
      <c r="C4817" t="s">
        <v>39</v>
      </c>
      <c r="D4817" t="s">
        <v>24</v>
      </c>
      <c r="E4817" t="s">
        <v>31</v>
      </c>
      <c r="F4817" t="s">
        <v>32</v>
      </c>
      <c r="G4817">
        <v>13</v>
      </c>
      <c r="H4817">
        <v>713</v>
      </c>
      <c r="I4817">
        <v>878.99</v>
      </c>
      <c r="J4817" t="s">
        <v>59</v>
      </c>
      <c r="K4817">
        <v>3500</v>
      </c>
      <c r="L4817">
        <v>2200</v>
      </c>
      <c r="M4817" t="s">
        <v>33</v>
      </c>
    </row>
    <row r="4818" spans="1:13" x14ac:dyDescent="0.4">
      <c r="A4818">
        <v>104817</v>
      </c>
      <c r="B4818" s="1">
        <v>45695.599305555559</v>
      </c>
      <c r="C4818" t="s">
        <v>13</v>
      </c>
      <c r="D4818" t="s">
        <v>46</v>
      </c>
      <c r="E4818" t="s">
        <v>15</v>
      </c>
      <c r="F4818" t="s">
        <v>32</v>
      </c>
      <c r="G4818">
        <v>31</v>
      </c>
      <c r="H4818">
        <v>582</v>
      </c>
      <c r="I4818">
        <v>915.57</v>
      </c>
      <c r="J4818" t="s">
        <v>47</v>
      </c>
      <c r="K4818">
        <v>4500</v>
      </c>
      <c r="L4818">
        <v>2800</v>
      </c>
      <c r="M4818" t="s">
        <v>33</v>
      </c>
    </row>
    <row r="4819" spans="1:13" x14ac:dyDescent="0.4">
      <c r="A4819">
        <v>104818</v>
      </c>
      <c r="B4819" s="1">
        <v>45833.897222222222</v>
      </c>
      <c r="C4819" t="s">
        <v>48</v>
      </c>
      <c r="D4819" t="s">
        <v>46</v>
      </c>
      <c r="E4819" t="s">
        <v>15</v>
      </c>
      <c r="F4819" t="s">
        <v>25</v>
      </c>
      <c r="G4819">
        <v>26</v>
      </c>
      <c r="H4819">
        <v>835</v>
      </c>
      <c r="I4819">
        <v>406.5</v>
      </c>
      <c r="J4819" t="s">
        <v>47</v>
      </c>
      <c r="K4819">
        <v>4500</v>
      </c>
      <c r="L4819">
        <v>2800</v>
      </c>
      <c r="M4819" t="s">
        <v>27</v>
      </c>
    </row>
    <row r="4820" spans="1:13" x14ac:dyDescent="0.4">
      <c r="A4820">
        <v>104819</v>
      </c>
      <c r="B4820" s="1">
        <v>45684.777777777781</v>
      </c>
      <c r="C4820" t="s">
        <v>48</v>
      </c>
      <c r="D4820" t="s">
        <v>28</v>
      </c>
      <c r="E4820" t="s">
        <v>29</v>
      </c>
      <c r="F4820" t="s">
        <v>20</v>
      </c>
      <c r="G4820">
        <v>5</v>
      </c>
      <c r="H4820">
        <v>1119</v>
      </c>
      <c r="I4820">
        <v>263.19</v>
      </c>
      <c r="J4820" t="s">
        <v>30</v>
      </c>
      <c r="K4820">
        <v>450</v>
      </c>
      <c r="L4820">
        <v>200</v>
      </c>
      <c r="M4820" t="s">
        <v>22</v>
      </c>
    </row>
    <row r="4821" spans="1:13" x14ac:dyDescent="0.4">
      <c r="A4821">
        <v>104820</v>
      </c>
      <c r="B4821" s="1">
        <v>45933.60833333333</v>
      </c>
      <c r="C4821" t="s">
        <v>48</v>
      </c>
      <c r="D4821" t="s">
        <v>28</v>
      </c>
      <c r="E4821" t="s">
        <v>29</v>
      </c>
      <c r="F4821" t="s">
        <v>37</v>
      </c>
      <c r="G4821">
        <v>72</v>
      </c>
      <c r="H4821">
        <v>945</v>
      </c>
      <c r="I4821">
        <v>588.26</v>
      </c>
      <c r="J4821" t="s">
        <v>54</v>
      </c>
      <c r="K4821">
        <v>2500</v>
      </c>
      <c r="L4821">
        <v>1500</v>
      </c>
      <c r="M4821" t="s">
        <v>38</v>
      </c>
    </row>
    <row r="4822" spans="1:13" x14ac:dyDescent="0.4">
      <c r="A4822">
        <v>104821</v>
      </c>
      <c r="B4822" s="1">
        <v>45797.259027777778</v>
      </c>
      <c r="C4822" t="s">
        <v>13</v>
      </c>
      <c r="D4822" t="s">
        <v>24</v>
      </c>
      <c r="E4822" t="s">
        <v>15</v>
      </c>
      <c r="F4822" t="s">
        <v>25</v>
      </c>
      <c r="G4822">
        <v>45</v>
      </c>
      <c r="H4822">
        <v>700</v>
      </c>
      <c r="I4822">
        <v>736.96</v>
      </c>
      <c r="J4822" t="s">
        <v>26</v>
      </c>
      <c r="K4822">
        <v>45000</v>
      </c>
      <c r="L4822">
        <v>32000</v>
      </c>
      <c r="M4822" t="s">
        <v>27</v>
      </c>
    </row>
    <row r="4823" spans="1:13" x14ac:dyDescent="0.4">
      <c r="A4823">
        <v>104822</v>
      </c>
      <c r="B4823" s="1">
        <v>45956.686805555553</v>
      </c>
      <c r="C4823" t="s">
        <v>23</v>
      </c>
      <c r="D4823" t="s">
        <v>46</v>
      </c>
      <c r="E4823" t="s">
        <v>29</v>
      </c>
      <c r="F4823" t="s">
        <v>32</v>
      </c>
      <c r="G4823">
        <v>93</v>
      </c>
      <c r="H4823">
        <v>845</v>
      </c>
      <c r="I4823">
        <v>621.72</v>
      </c>
      <c r="J4823" t="s">
        <v>53</v>
      </c>
      <c r="K4823">
        <v>15000</v>
      </c>
      <c r="L4823">
        <v>9500</v>
      </c>
      <c r="M4823" t="s">
        <v>33</v>
      </c>
    </row>
    <row r="4824" spans="1:13" x14ac:dyDescent="0.4">
      <c r="A4824">
        <v>104823</v>
      </c>
      <c r="B4824" s="1">
        <v>45944.86041666667</v>
      </c>
      <c r="C4824" t="s">
        <v>42</v>
      </c>
      <c r="D4824" t="s">
        <v>35</v>
      </c>
      <c r="E4824" t="s">
        <v>29</v>
      </c>
      <c r="F4824" t="s">
        <v>25</v>
      </c>
      <c r="G4824">
        <v>86</v>
      </c>
      <c r="H4824">
        <v>879</v>
      </c>
      <c r="I4824">
        <v>1021.28</v>
      </c>
      <c r="J4824" t="s">
        <v>36</v>
      </c>
      <c r="K4824">
        <v>12000</v>
      </c>
      <c r="L4824">
        <v>8000</v>
      </c>
      <c r="M4824" t="s">
        <v>27</v>
      </c>
    </row>
    <row r="4825" spans="1:13" x14ac:dyDescent="0.4">
      <c r="A4825">
        <v>104824</v>
      </c>
      <c r="B4825" s="1">
        <v>45748.011805555558</v>
      </c>
      <c r="C4825" t="s">
        <v>42</v>
      </c>
      <c r="D4825" t="s">
        <v>43</v>
      </c>
      <c r="E4825" t="s">
        <v>31</v>
      </c>
      <c r="F4825" t="s">
        <v>16</v>
      </c>
      <c r="G4825">
        <v>99</v>
      </c>
      <c r="H4825">
        <v>979</v>
      </c>
      <c r="I4825">
        <v>1371.11</v>
      </c>
      <c r="J4825" t="s">
        <v>61</v>
      </c>
      <c r="K4825">
        <v>2800</v>
      </c>
      <c r="L4825">
        <v>1500</v>
      </c>
      <c r="M4825" t="s">
        <v>18</v>
      </c>
    </row>
    <row r="4826" spans="1:13" x14ac:dyDescent="0.4">
      <c r="A4826">
        <v>104825</v>
      </c>
      <c r="B4826" s="1">
        <v>45718.547222222223</v>
      </c>
      <c r="C4826" t="s">
        <v>13</v>
      </c>
      <c r="D4826" t="s">
        <v>14</v>
      </c>
      <c r="E4826" t="s">
        <v>29</v>
      </c>
      <c r="F4826" t="s">
        <v>16</v>
      </c>
      <c r="G4826">
        <v>99</v>
      </c>
      <c r="H4826">
        <v>758</v>
      </c>
      <c r="I4826">
        <v>684.9</v>
      </c>
      <c r="J4826" t="s">
        <v>17</v>
      </c>
      <c r="K4826">
        <v>3200</v>
      </c>
      <c r="L4826">
        <v>2000</v>
      </c>
      <c r="M4826" t="s">
        <v>18</v>
      </c>
    </row>
    <row r="4827" spans="1:13" x14ac:dyDescent="0.4">
      <c r="A4827">
        <v>104826</v>
      </c>
      <c r="B4827" s="1">
        <v>46022.763888888891</v>
      </c>
      <c r="C4827" t="s">
        <v>13</v>
      </c>
      <c r="D4827" t="s">
        <v>40</v>
      </c>
      <c r="E4827" t="s">
        <v>29</v>
      </c>
      <c r="F4827" t="s">
        <v>37</v>
      </c>
      <c r="G4827">
        <v>87</v>
      </c>
      <c r="H4827">
        <v>993</v>
      </c>
      <c r="I4827">
        <v>1509.38</v>
      </c>
      <c r="J4827" t="s">
        <v>41</v>
      </c>
      <c r="K4827">
        <v>5500</v>
      </c>
      <c r="L4827">
        <v>3500</v>
      </c>
      <c r="M4827" t="s">
        <v>38</v>
      </c>
    </row>
    <row r="4828" spans="1:13" x14ac:dyDescent="0.4">
      <c r="A4828">
        <v>104827</v>
      </c>
      <c r="B4828" s="1">
        <v>46004.893750000003</v>
      </c>
      <c r="C4828" t="s">
        <v>34</v>
      </c>
      <c r="D4828" t="s">
        <v>28</v>
      </c>
      <c r="E4828" t="s">
        <v>15</v>
      </c>
      <c r="F4828" t="s">
        <v>20</v>
      </c>
      <c r="G4828">
        <v>91</v>
      </c>
      <c r="H4828">
        <v>836</v>
      </c>
      <c r="I4828">
        <v>709.34</v>
      </c>
      <c r="J4828" t="s">
        <v>54</v>
      </c>
      <c r="K4828">
        <v>2500</v>
      </c>
      <c r="L4828">
        <v>1500</v>
      </c>
      <c r="M4828" t="s">
        <v>22</v>
      </c>
    </row>
    <row r="4829" spans="1:13" x14ac:dyDescent="0.4">
      <c r="A4829">
        <v>104828</v>
      </c>
      <c r="B4829" s="1">
        <v>45820.638888888891</v>
      </c>
      <c r="C4829" t="s">
        <v>50</v>
      </c>
      <c r="D4829" t="s">
        <v>40</v>
      </c>
      <c r="E4829" t="s">
        <v>15</v>
      </c>
      <c r="F4829" t="s">
        <v>20</v>
      </c>
      <c r="G4829">
        <v>80</v>
      </c>
      <c r="H4829">
        <v>1132</v>
      </c>
      <c r="I4829">
        <v>397.3</v>
      </c>
      <c r="J4829" t="s">
        <v>52</v>
      </c>
      <c r="K4829">
        <v>1500</v>
      </c>
      <c r="L4829">
        <v>800</v>
      </c>
      <c r="M4829" t="s">
        <v>22</v>
      </c>
    </row>
    <row r="4830" spans="1:13" x14ac:dyDescent="0.4">
      <c r="A4830">
        <v>104829</v>
      </c>
      <c r="B4830" s="1">
        <v>46008.067361111112</v>
      </c>
      <c r="C4830" t="s">
        <v>48</v>
      </c>
      <c r="D4830" t="s">
        <v>46</v>
      </c>
      <c r="E4830" t="s">
        <v>15</v>
      </c>
      <c r="F4830" t="s">
        <v>25</v>
      </c>
      <c r="G4830">
        <v>40</v>
      </c>
      <c r="H4830">
        <v>773</v>
      </c>
      <c r="I4830">
        <v>1184.27</v>
      </c>
      <c r="J4830" t="s">
        <v>53</v>
      </c>
      <c r="K4830">
        <v>15000</v>
      </c>
      <c r="L4830">
        <v>9500</v>
      </c>
      <c r="M4830" t="s">
        <v>27</v>
      </c>
    </row>
    <row r="4831" spans="1:13" x14ac:dyDescent="0.4">
      <c r="A4831">
        <v>104830</v>
      </c>
      <c r="B4831" s="1">
        <v>45800.863888888889</v>
      </c>
      <c r="C4831" t="s">
        <v>50</v>
      </c>
      <c r="D4831" t="s">
        <v>24</v>
      </c>
      <c r="E4831" t="s">
        <v>31</v>
      </c>
      <c r="F4831" t="s">
        <v>25</v>
      </c>
      <c r="G4831">
        <v>89</v>
      </c>
      <c r="H4831">
        <v>1142</v>
      </c>
      <c r="I4831">
        <v>525.1</v>
      </c>
      <c r="J4831" t="s">
        <v>60</v>
      </c>
      <c r="K4831">
        <v>25000</v>
      </c>
      <c r="L4831">
        <v>18000</v>
      </c>
      <c r="M4831" t="s">
        <v>27</v>
      </c>
    </row>
    <row r="4832" spans="1:13" x14ac:dyDescent="0.4">
      <c r="A4832">
        <v>104831</v>
      </c>
      <c r="B4832" s="1">
        <v>45910.25277777778</v>
      </c>
      <c r="C4832" t="s">
        <v>48</v>
      </c>
      <c r="D4832" t="s">
        <v>14</v>
      </c>
      <c r="E4832" t="s">
        <v>15</v>
      </c>
      <c r="F4832" t="s">
        <v>32</v>
      </c>
      <c r="G4832">
        <v>44</v>
      </c>
      <c r="H4832">
        <v>1048</v>
      </c>
      <c r="I4832">
        <v>361</v>
      </c>
      <c r="J4832" t="s">
        <v>21</v>
      </c>
      <c r="K4832">
        <v>6500</v>
      </c>
      <c r="L4832">
        <v>4200</v>
      </c>
      <c r="M4832" t="s">
        <v>33</v>
      </c>
    </row>
    <row r="4833" spans="1:13" x14ac:dyDescent="0.4">
      <c r="A4833">
        <v>104832</v>
      </c>
      <c r="B4833" s="1">
        <v>45926.47152777778</v>
      </c>
      <c r="C4833" t="s">
        <v>19</v>
      </c>
      <c r="D4833" t="s">
        <v>24</v>
      </c>
      <c r="E4833" t="s">
        <v>31</v>
      </c>
      <c r="F4833" t="s">
        <v>16</v>
      </c>
      <c r="G4833">
        <v>20</v>
      </c>
      <c r="H4833">
        <v>445</v>
      </c>
      <c r="I4833">
        <v>189.02</v>
      </c>
      <c r="J4833" t="s">
        <v>26</v>
      </c>
      <c r="K4833">
        <v>45000</v>
      </c>
      <c r="L4833">
        <v>32000</v>
      </c>
      <c r="M4833" t="s">
        <v>18</v>
      </c>
    </row>
    <row r="4834" spans="1:13" x14ac:dyDescent="0.4">
      <c r="A4834">
        <v>104833</v>
      </c>
      <c r="B4834" s="1">
        <v>45948.350694444445</v>
      </c>
      <c r="C4834" t="s">
        <v>50</v>
      </c>
      <c r="D4834" t="s">
        <v>35</v>
      </c>
      <c r="E4834" t="s">
        <v>15</v>
      </c>
      <c r="F4834" t="s">
        <v>20</v>
      </c>
      <c r="G4834">
        <v>33</v>
      </c>
      <c r="H4834">
        <v>640</v>
      </c>
      <c r="I4834">
        <v>254.34</v>
      </c>
      <c r="J4834" t="s">
        <v>36</v>
      </c>
      <c r="K4834">
        <v>12000</v>
      </c>
      <c r="L4834">
        <v>8000</v>
      </c>
      <c r="M4834" t="s">
        <v>22</v>
      </c>
    </row>
    <row r="4835" spans="1:13" x14ac:dyDescent="0.4">
      <c r="A4835">
        <v>104834</v>
      </c>
      <c r="B4835" s="1">
        <v>45844.681250000001</v>
      </c>
      <c r="C4835" t="s">
        <v>13</v>
      </c>
      <c r="D4835" t="s">
        <v>24</v>
      </c>
      <c r="E4835" t="s">
        <v>15</v>
      </c>
      <c r="F4835" t="s">
        <v>25</v>
      </c>
      <c r="G4835">
        <v>55</v>
      </c>
      <c r="H4835">
        <v>696</v>
      </c>
      <c r="I4835">
        <v>793.53</v>
      </c>
      <c r="J4835" t="s">
        <v>59</v>
      </c>
      <c r="K4835">
        <v>3500</v>
      </c>
      <c r="L4835">
        <v>2200</v>
      </c>
      <c r="M4835" t="s">
        <v>27</v>
      </c>
    </row>
    <row r="4836" spans="1:13" x14ac:dyDescent="0.4">
      <c r="A4836">
        <v>104835</v>
      </c>
      <c r="B4836" s="1">
        <v>45961.256249999999</v>
      </c>
      <c r="C4836" t="s">
        <v>23</v>
      </c>
      <c r="D4836" t="s">
        <v>43</v>
      </c>
      <c r="E4836" t="s">
        <v>29</v>
      </c>
      <c r="F4836" t="s">
        <v>16</v>
      </c>
      <c r="G4836">
        <v>42</v>
      </c>
      <c r="H4836">
        <v>803</v>
      </c>
      <c r="I4836">
        <v>2823.26</v>
      </c>
      <c r="J4836" t="s">
        <v>51</v>
      </c>
      <c r="K4836">
        <v>1800</v>
      </c>
      <c r="L4836">
        <v>900</v>
      </c>
      <c r="M4836" t="s">
        <v>18</v>
      </c>
    </row>
    <row r="4837" spans="1:13" x14ac:dyDescent="0.4">
      <c r="A4837">
        <v>104836</v>
      </c>
      <c r="B4837" s="1">
        <v>45948.575694444444</v>
      </c>
      <c r="C4837" t="s">
        <v>13</v>
      </c>
      <c r="D4837" t="s">
        <v>55</v>
      </c>
      <c r="E4837" t="s">
        <v>15</v>
      </c>
      <c r="F4837" t="s">
        <v>32</v>
      </c>
      <c r="G4837">
        <v>19</v>
      </c>
      <c r="H4837">
        <v>539</v>
      </c>
      <c r="I4837">
        <v>313.79000000000002</v>
      </c>
      <c r="J4837" t="s">
        <v>57</v>
      </c>
      <c r="K4837">
        <v>600</v>
      </c>
      <c r="L4837">
        <v>350</v>
      </c>
      <c r="M4837" t="s">
        <v>33</v>
      </c>
    </row>
    <row r="4838" spans="1:13" x14ac:dyDescent="0.4">
      <c r="A4838">
        <v>104837</v>
      </c>
      <c r="B4838" s="1">
        <v>45743.989583333336</v>
      </c>
      <c r="C4838" t="s">
        <v>39</v>
      </c>
      <c r="D4838" t="s">
        <v>35</v>
      </c>
      <c r="E4838" t="s">
        <v>29</v>
      </c>
      <c r="F4838" t="s">
        <v>32</v>
      </c>
      <c r="G4838">
        <v>88</v>
      </c>
      <c r="H4838">
        <v>361</v>
      </c>
      <c r="I4838">
        <v>475.56</v>
      </c>
      <c r="J4838" t="s">
        <v>36</v>
      </c>
      <c r="K4838">
        <v>12000</v>
      </c>
      <c r="L4838">
        <v>8000</v>
      </c>
      <c r="M4838" t="s">
        <v>33</v>
      </c>
    </row>
    <row r="4839" spans="1:13" x14ac:dyDescent="0.4">
      <c r="A4839">
        <v>104838</v>
      </c>
      <c r="B4839" s="1">
        <v>45823.779861111114</v>
      </c>
      <c r="C4839" t="s">
        <v>42</v>
      </c>
      <c r="D4839" t="s">
        <v>46</v>
      </c>
      <c r="E4839" t="s">
        <v>29</v>
      </c>
      <c r="F4839" t="s">
        <v>25</v>
      </c>
      <c r="G4839">
        <v>43</v>
      </c>
      <c r="H4839">
        <v>827</v>
      </c>
      <c r="I4839">
        <v>1071.27</v>
      </c>
      <c r="J4839" t="s">
        <v>53</v>
      </c>
      <c r="K4839">
        <v>15000</v>
      </c>
      <c r="L4839">
        <v>9500</v>
      </c>
      <c r="M4839" t="s">
        <v>27</v>
      </c>
    </row>
    <row r="4840" spans="1:13" x14ac:dyDescent="0.4">
      <c r="A4840">
        <v>104839</v>
      </c>
      <c r="B4840" s="1">
        <v>45771.066666666666</v>
      </c>
      <c r="C4840" t="s">
        <v>45</v>
      </c>
      <c r="D4840" t="s">
        <v>28</v>
      </c>
      <c r="E4840" t="s">
        <v>15</v>
      </c>
      <c r="F4840" t="s">
        <v>16</v>
      </c>
      <c r="G4840">
        <v>80</v>
      </c>
      <c r="H4840">
        <v>842</v>
      </c>
      <c r="I4840">
        <v>895.41</v>
      </c>
      <c r="J4840" t="s">
        <v>54</v>
      </c>
      <c r="K4840">
        <v>2500</v>
      </c>
      <c r="L4840">
        <v>1500</v>
      </c>
      <c r="M4840" t="s">
        <v>18</v>
      </c>
    </row>
    <row r="4841" spans="1:13" x14ac:dyDescent="0.4">
      <c r="A4841">
        <v>104840</v>
      </c>
      <c r="B4841" s="1">
        <v>46013.316666666666</v>
      </c>
      <c r="C4841" t="s">
        <v>50</v>
      </c>
      <c r="D4841" t="s">
        <v>35</v>
      </c>
      <c r="E4841" t="s">
        <v>29</v>
      </c>
      <c r="F4841" t="s">
        <v>25</v>
      </c>
      <c r="G4841">
        <v>48</v>
      </c>
      <c r="H4841">
        <v>1052</v>
      </c>
      <c r="I4841">
        <v>2771.96</v>
      </c>
      <c r="J4841" t="s">
        <v>36</v>
      </c>
      <c r="K4841">
        <v>12000</v>
      </c>
      <c r="L4841">
        <v>8000</v>
      </c>
      <c r="M4841" t="s">
        <v>27</v>
      </c>
    </row>
    <row r="4842" spans="1:13" x14ac:dyDescent="0.4">
      <c r="A4842">
        <v>104841</v>
      </c>
      <c r="B4842" s="1">
        <v>45840.922222222223</v>
      </c>
      <c r="C4842" t="s">
        <v>19</v>
      </c>
      <c r="D4842" t="s">
        <v>24</v>
      </c>
      <c r="E4842" t="s">
        <v>15</v>
      </c>
      <c r="F4842" t="s">
        <v>25</v>
      </c>
      <c r="G4842">
        <v>35</v>
      </c>
      <c r="H4842">
        <v>912</v>
      </c>
      <c r="I4842">
        <v>840.48</v>
      </c>
      <c r="J4842" t="s">
        <v>59</v>
      </c>
      <c r="K4842">
        <v>3500</v>
      </c>
      <c r="L4842">
        <v>2200</v>
      </c>
      <c r="M4842" t="s">
        <v>27</v>
      </c>
    </row>
    <row r="4843" spans="1:13" x14ac:dyDescent="0.4">
      <c r="A4843">
        <v>104842</v>
      </c>
      <c r="B4843" s="1">
        <v>45864.017361111109</v>
      </c>
      <c r="C4843" t="s">
        <v>34</v>
      </c>
      <c r="D4843" t="s">
        <v>24</v>
      </c>
      <c r="E4843" t="s">
        <v>15</v>
      </c>
      <c r="F4843" t="s">
        <v>16</v>
      </c>
      <c r="G4843">
        <v>35</v>
      </c>
      <c r="H4843">
        <v>1153</v>
      </c>
      <c r="I4843">
        <v>381.58</v>
      </c>
      <c r="J4843" t="s">
        <v>60</v>
      </c>
      <c r="K4843">
        <v>25000</v>
      </c>
      <c r="L4843">
        <v>18000</v>
      </c>
      <c r="M4843" t="s">
        <v>18</v>
      </c>
    </row>
    <row r="4844" spans="1:13" x14ac:dyDescent="0.4">
      <c r="A4844">
        <v>104843</v>
      </c>
      <c r="B4844" s="1">
        <v>45913.052083333336</v>
      </c>
      <c r="C4844" t="s">
        <v>42</v>
      </c>
      <c r="D4844" t="s">
        <v>55</v>
      </c>
      <c r="E4844" t="s">
        <v>29</v>
      </c>
      <c r="F4844" t="s">
        <v>20</v>
      </c>
      <c r="G4844">
        <v>80</v>
      </c>
      <c r="H4844">
        <v>362</v>
      </c>
      <c r="I4844">
        <v>811.99</v>
      </c>
      <c r="J4844" t="s">
        <v>57</v>
      </c>
      <c r="K4844">
        <v>600</v>
      </c>
      <c r="L4844">
        <v>350</v>
      </c>
      <c r="M4844" t="s">
        <v>22</v>
      </c>
    </row>
    <row r="4845" spans="1:13" x14ac:dyDescent="0.4">
      <c r="A4845">
        <v>104844</v>
      </c>
      <c r="B4845" s="1">
        <v>45892.828472222223</v>
      </c>
      <c r="C4845" t="s">
        <v>13</v>
      </c>
      <c r="D4845" t="s">
        <v>55</v>
      </c>
      <c r="E4845" t="s">
        <v>29</v>
      </c>
      <c r="F4845" t="s">
        <v>16</v>
      </c>
      <c r="G4845">
        <v>57</v>
      </c>
      <c r="H4845">
        <v>414</v>
      </c>
      <c r="I4845">
        <v>560.42999999999995</v>
      </c>
      <c r="J4845" t="s">
        <v>56</v>
      </c>
      <c r="K4845">
        <v>850</v>
      </c>
      <c r="L4845">
        <v>550</v>
      </c>
      <c r="M4845" t="s">
        <v>18</v>
      </c>
    </row>
    <row r="4846" spans="1:13" x14ac:dyDescent="0.4">
      <c r="A4846">
        <v>104845</v>
      </c>
      <c r="B4846" s="1">
        <v>46012.586805555555</v>
      </c>
      <c r="C4846" t="s">
        <v>50</v>
      </c>
      <c r="D4846" t="s">
        <v>24</v>
      </c>
      <c r="E4846" t="s">
        <v>31</v>
      </c>
      <c r="F4846" t="s">
        <v>32</v>
      </c>
      <c r="G4846">
        <v>89</v>
      </c>
      <c r="H4846">
        <v>868</v>
      </c>
      <c r="I4846">
        <v>1122.98</v>
      </c>
      <c r="J4846" t="s">
        <v>59</v>
      </c>
      <c r="K4846">
        <v>3500</v>
      </c>
      <c r="L4846">
        <v>2200</v>
      </c>
      <c r="M4846" t="s">
        <v>33</v>
      </c>
    </row>
    <row r="4847" spans="1:13" x14ac:dyDescent="0.4">
      <c r="A4847">
        <v>104846</v>
      </c>
      <c r="B4847" s="1">
        <v>45660.595833333333</v>
      </c>
      <c r="C4847" t="s">
        <v>45</v>
      </c>
      <c r="D4847" t="s">
        <v>40</v>
      </c>
      <c r="E4847" t="s">
        <v>15</v>
      </c>
      <c r="F4847" t="s">
        <v>32</v>
      </c>
      <c r="G4847">
        <v>64</v>
      </c>
      <c r="H4847">
        <v>463</v>
      </c>
      <c r="I4847">
        <v>304.83999999999997</v>
      </c>
      <c r="J4847" t="s">
        <v>41</v>
      </c>
      <c r="K4847">
        <v>5500</v>
      </c>
      <c r="L4847">
        <v>3500</v>
      </c>
      <c r="M4847" t="s">
        <v>33</v>
      </c>
    </row>
    <row r="4848" spans="1:13" x14ac:dyDescent="0.4">
      <c r="A4848">
        <v>104847</v>
      </c>
      <c r="B4848" s="1">
        <v>45865.777083333334</v>
      </c>
      <c r="C4848" t="s">
        <v>39</v>
      </c>
      <c r="D4848" t="s">
        <v>24</v>
      </c>
      <c r="E4848" t="s">
        <v>29</v>
      </c>
      <c r="F4848" t="s">
        <v>25</v>
      </c>
      <c r="G4848">
        <v>10</v>
      </c>
      <c r="H4848">
        <v>847</v>
      </c>
      <c r="I4848">
        <v>819.49</v>
      </c>
      <c r="J4848" t="s">
        <v>60</v>
      </c>
      <c r="K4848">
        <v>25000</v>
      </c>
      <c r="L4848">
        <v>18000</v>
      </c>
      <c r="M4848" t="s">
        <v>27</v>
      </c>
    </row>
    <row r="4849" spans="1:13" x14ac:dyDescent="0.4">
      <c r="A4849">
        <v>104848</v>
      </c>
      <c r="B4849" s="1">
        <v>45854.056250000001</v>
      </c>
      <c r="C4849" t="s">
        <v>50</v>
      </c>
      <c r="D4849" t="s">
        <v>24</v>
      </c>
      <c r="E4849" t="s">
        <v>15</v>
      </c>
      <c r="F4849" t="s">
        <v>20</v>
      </c>
      <c r="G4849">
        <v>33</v>
      </c>
      <c r="H4849">
        <v>375</v>
      </c>
      <c r="I4849">
        <v>1233.98</v>
      </c>
      <c r="J4849" t="s">
        <v>26</v>
      </c>
      <c r="K4849">
        <v>45000</v>
      </c>
      <c r="L4849">
        <v>32000</v>
      </c>
      <c r="M4849" t="s">
        <v>22</v>
      </c>
    </row>
    <row r="4850" spans="1:13" x14ac:dyDescent="0.4">
      <c r="A4850">
        <v>104849</v>
      </c>
      <c r="B4850" s="1">
        <v>45998.169444444444</v>
      </c>
      <c r="C4850" t="s">
        <v>48</v>
      </c>
      <c r="D4850" t="s">
        <v>35</v>
      </c>
      <c r="E4850" t="s">
        <v>15</v>
      </c>
      <c r="F4850" t="s">
        <v>32</v>
      </c>
      <c r="G4850">
        <v>55</v>
      </c>
      <c r="H4850">
        <v>472</v>
      </c>
      <c r="I4850">
        <v>239.35</v>
      </c>
      <c r="J4850" t="s">
        <v>36</v>
      </c>
      <c r="K4850">
        <v>12000</v>
      </c>
      <c r="L4850">
        <v>8000</v>
      </c>
      <c r="M4850" t="s">
        <v>33</v>
      </c>
    </row>
    <row r="4851" spans="1:13" x14ac:dyDescent="0.4">
      <c r="A4851">
        <v>104850</v>
      </c>
      <c r="B4851" s="1">
        <v>45782.911805555559</v>
      </c>
      <c r="C4851" t="s">
        <v>34</v>
      </c>
      <c r="D4851" t="s">
        <v>40</v>
      </c>
      <c r="E4851" t="s">
        <v>31</v>
      </c>
      <c r="F4851" t="s">
        <v>32</v>
      </c>
      <c r="G4851">
        <v>6</v>
      </c>
      <c r="H4851">
        <v>721</v>
      </c>
      <c r="I4851">
        <v>606.84</v>
      </c>
      <c r="J4851" t="s">
        <v>41</v>
      </c>
      <c r="K4851">
        <v>5500</v>
      </c>
      <c r="L4851">
        <v>3500</v>
      </c>
      <c r="M4851" t="s">
        <v>33</v>
      </c>
    </row>
    <row r="4852" spans="1:13" x14ac:dyDescent="0.4">
      <c r="A4852">
        <v>104851</v>
      </c>
      <c r="B4852" s="1">
        <v>45795.913194444445</v>
      </c>
      <c r="C4852" t="s">
        <v>23</v>
      </c>
      <c r="D4852" t="s">
        <v>35</v>
      </c>
      <c r="E4852" t="s">
        <v>31</v>
      </c>
      <c r="F4852" t="s">
        <v>32</v>
      </c>
      <c r="G4852">
        <v>76</v>
      </c>
      <c r="H4852">
        <v>336</v>
      </c>
      <c r="I4852">
        <v>540.57000000000005</v>
      </c>
      <c r="J4852" t="s">
        <v>36</v>
      </c>
      <c r="K4852">
        <v>12000</v>
      </c>
      <c r="L4852">
        <v>8000</v>
      </c>
      <c r="M4852" t="s">
        <v>33</v>
      </c>
    </row>
    <row r="4853" spans="1:13" x14ac:dyDescent="0.4">
      <c r="A4853">
        <v>104852</v>
      </c>
      <c r="B4853" s="1">
        <v>45996.947916666664</v>
      </c>
      <c r="C4853" t="s">
        <v>19</v>
      </c>
      <c r="D4853" t="s">
        <v>35</v>
      </c>
      <c r="E4853" t="s">
        <v>15</v>
      </c>
      <c r="F4853" t="s">
        <v>16</v>
      </c>
      <c r="G4853">
        <v>64</v>
      </c>
      <c r="H4853">
        <v>617</v>
      </c>
      <c r="I4853">
        <v>823.16</v>
      </c>
      <c r="J4853" t="s">
        <v>49</v>
      </c>
      <c r="K4853">
        <v>8500</v>
      </c>
      <c r="L4853">
        <v>5500</v>
      </c>
      <c r="M4853" t="s">
        <v>18</v>
      </c>
    </row>
    <row r="4854" spans="1:13" x14ac:dyDescent="0.4">
      <c r="A4854">
        <v>104853</v>
      </c>
      <c r="B4854" s="1">
        <v>45682.486111111109</v>
      </c>
      <c r="C4854" t="s">
        <v>39</v>
      </c>
      <c r="D4854" t="s">
        <v>46</v>
      </c>
      <c r="E4854" t="s">
        <v>15</v>
      </c>
      <c r="F4854" t="s">
        <v>25</v>
      </c>
      <c r="G4854">
        <v>59</v>
      </c>
      <c r="H4854">
        <v>705</v>
      </c>
      <c r="I4854">
        <v>789.96</v>
      </c>
      <c r="J4854" t="s">
        <v>53</v>
      </c>
      <c r="K4854">
        <v>15000</v>
      </c>
      <c r="L4854">
        <v>9500</v>
      </c>
      <c r="M4854" t="s">
        <v>27</v>
      </c>
    </row>
    <row r="4855" spans="1:13" x14ac:dyDescent="0.4">
      <c r="A4855">
        <v>104854</v>
      </c>
      <c r="B4855" s="1">
        <v>45725.510416666664</v>
      </c>
      <c r="C4855" t="s">
        <v>19</v>
      </c>
      <c r="D4855" t="s">
        <v>24</v>
      </c>
      <c r="E4855" t="s">
        <v>29</v>
      </c>
      <c r="F4855" t="s">
        <v>16</v>
      </c>
      <c r="G4855">
        <v>65</v>
      </c>
      <c r="H4855">
        <v>371</v>
      </c>
      <c r="I4855">
        <v>499.02</v>
      </c>
      <c r="J4855" t="s">
        <v>26</v>
      </c>
      <c r="K4855">
        <v>45000</v>
      </c>
      <c r="L4855">
        <v>32000</v>
      </c>
      <c r="M4855" t="s">
        <v>18</v>
      </c>
    </row>
    <row r="4856" spans="1:13" x14ac:dyDescent="0.4">
      <c r="A4856">
        <v>104855</v>
      </c>
      <c r="B4856" s="1">
        <v>45718.878472222219</v>
      </c>
      <c r="C4856" t="s">
        <v>34</v>
      </c>
      <c r="D4856" t="s">
        <v>24</v>
      </c>
      <c r="E4856" t="s">
        <v>31</v>
      </c>
      <c r="F4856" t="s">
        <v>32</v>
      </c>
      <c r="G4856">
        <v>62</v>
      </c>
      <c r="H4856">
        <v>837</v>
      </c>
      <c r="I4856">
        <v>1062.79</v>
      </c>
      <c r="J4856" t="s">
        <v>26</v>
      </c>
      <c r="K4856">
        <v>45000</v>
      </c>
      <c r="L4856">
        <v>32000</v>
      </c>
      <c r="M4856" t="s">
        <v>33</v>
      </c>
    </row>
    <row r="4857" spans="1:13" x14ac:dyDescent="0.4">
      <c r="A4857">
        <v>104856</v>
      </c>
      <c r="B4857" s="1">
        <v>45686.881249999999</v>
      </c>
      <c r="C4857" t="s">
        <v>34</v>
      </c>
      <c r="D4857" t="s">
        <v>24</v>
      </c>
      <c r="E4857" t="s">
        <v>29</v>
      </c>
      <c r="F4857" t="s">
        <v>32</v>
      </c>
      <c r="G4857">
        <v>23</v>
      </c>
      <c r="H4857">
        <v>537</v>
      </c>
      <c r="I4857">
        <v>1417.8</v>
      </c>
      <c r="J4857" t="s">
        <v>26</v>
      </c>
      <c r="K4857">
        <v>45000</v>
      </c>
      <c r="L4857">
        <v>32000</v>
      </c>
      <c r="M4857" t="s">
        <v>33</v>
      </c>
    </row>
    <row r="4858" spans="1:13" x14ac:dyDescent="0.4">
      <c r="A4858">
        <v>104857</v>
      </c>
      <c r="B4858" s="1">
        <v>45676.647916666669</v>
      </c>
      <c r="C4858" t="s">
        <v>13</v>
      </c>
      <c r="D4858" t="s">
        <v>35</v>
      </c>
      <c r="E4858" t="s">
        <v>15</v>
      </c>
      <c r="F4858" t="s">
        <v>16</v>
      </c>
      <c r="G4858">
        <v>32</v>
      </c>
      <c r="H4858">
        <v>555</v>
      </c>
      <c r="I4858">
        <v>387.39</v>
      </c>
      <c r="J4858" t="s">
        <v>49</v>
      </c>
      <c r="K4858">
        <v>8500</v>
      </c>
      <c r="L4858">
        <v>5500</v>
      </c>
      <c r="M4858" t="s">
        <v>18</v>
      </c>
    </row>
    <row r="4859" spans="1:13" x14ac:dyDescent="0.4">
      <c r="A4859">
        <v>104858</v>
      </c>
      <c r="B4859" s="1">
        <v>45828.325694444444</v>
      </c>
      <c r="C4859" t="s">
        <v>42</v>
      </c>
      <c r="D4859" t="s">
        <v>46</v>
      </c>
      <c r="E4859" t="s">
        <v>29</v>
      </c>
      <c r="F4859" t="s">
        <v>37</v>
      </c>
      <c r="G4859">
        <v>78</v>
      </c>
      <c r="H4859">
        <v>389</v>
      </c>
      <c r="I4859">
        <v>220.8</v>
      </c>
      <c r="J4859" t="s">
        <v>53</v>
      </c>
      <c r="K4859">
        <v>15000</v>
      </c>
      <c r="L4859">
        <v>9500</v>
      </c>
      <c r="M4859" t="s">
        <v>38</v>
      </c>
    </row>
    <row r="4860" spans="1:13" x14ac:dyDescent="0.4">
      <c r="A4860">
        <v>104859</v>
      </c>
      <c r="B4860" s="1">
        <v>45731.179166666669</v>
      </c>
      <c r="C4860" t="s">
        <v>23</v>
      </c>
      <c r="D4860" t="s">
        <v>35</v>
      </c>
      <c r="E4860" t="s">
        <v>15</v>
      </c>
      <c r="F4860" t="s">
        <v>32</v>
      </c>
      <c r="G4860">
        <v>45</v>
      </c>
      <c r="H4860">
        <v>1135</v>
      </c>
      <c r="I4860">
        <v>785.18</v>
      </c>
      <c r="J4860" t="s">
        <v>49</v>
      </c>
      <c r="K4860">
        <v>8500</v>
      </c>
      <c r="L4860">
        <v>5500</v>
      </c>
      <c r="M4860" t="s">
        <v>33</v>
      </c>
    </row>
    <row r="4861" spans="1:13" x14ac:dyDescent="0.4">
      <c r="A4861">
        <v>104860</v>
      </c>
      <c r="B4861" s="1">
        <v>45718.851388888892</v>
      </c>
      <c r="C4861" t="s">
        <v>48</v>
      </c>
      <c r="D4861" t="s">
        <v>14</v>
      </c>
      <c r="E4861" t="s">
        <v>31</v>
      </c>
      <c r="F4861" t="s">
        <v>37</v>
      </c>
      <c r="G4861">
        <v>87</v>
      </c>
      <c r="H4861">
        <v>385</v>
      </c>
      <c r="I4861">
        <v>579.15</v>
      </c>
      <c r="J4861" t="s">
        <v>21</v>
      </c>
      <c r="K4861">
        <v>6500</v>
      </c>
      <c r="L4861">
        <v>4200</v>
      </c>
      <c r="M4861" t="s">
        <v>38</v>
      </c>
    </row>
    <row r="4862" spans="1:13" x14ac:dyDescent="0.4">
      <c r="A4862">
        <v>104861</v>
      </c>
      <c r="B4862" s="1">
        <v>45810.446527777778</v>
      </c>
      <c r="C4862" t="s">
        <v>45</v>
      </c>
      <c r="D4862" t="s">
        <v>40</v>
      </c>
      <c r="E4862" t="s">
        <v>31</v>
      </c>
      <c r="F4862" t="s">
        <v>25</v>
      </c>
      <c r="G4862">
        <v>41</v>
      </c>
      <c r="H4862">
        <v>650</v>
      </c>
      <c r="I4862">
        <v>1069.26</v>
      </c>
      <c r="J4862" t="s">
        <v>41</v>
      </c>
      <c r="K4862">
        <v>5500</v>
      </c>
      <c r="L4862">
        <v>3500</v>
      </c>
      <c r="M4862" t="s">
        <v>27</v>
      </c>
    </row>
    <row r="4863" spans="1:13" x14ac:dyDescent="0.4">
      <c r="A4863">
        <v>104862</v>
      </c>
      <c r="B4863" s="1">
        <v>45933.447916666664</v>
      </c>
      <c r="C4863" t="s">
        <v>48</v>
      </c>
      <c r="D4863" t="s">
        <v>14</v>
      </c>
      <c r="E4863" t="s">
        <v>15</v>
      </c>
      <c r="F4863" t="s">
        <v>20</v>
      </c>
      <c r="G4863">
        <v>96</v>
      </c>
      <c r="H4863">
        <v>847</v>
      </c>
      <c r="I4863">
        <v>770.77</v>
      </c>
      <c r="J4863" t="s">
        <v>21</v>
      </c>
      <c r="K4863">
        <v>6500</v>
      </c>
      <c r="L4863">
        <v>4200</v>
      </c>
      <c r="M4863" t="s">
        <v>22</v>
      </c>
    </row>
    <row r="4864" spans="1:13" x14ac:dyDescent="0.4">
      <c r="A4864">
        <v>104863</v>
      </c>
      <c r="B4864" s="1">
        <v>45705.947222222225</v>
      </c>
      <c r="C4864" t="s">
        <v>48</v>
      </c>
      <c r="D4864" t="s">
        <v>55</v>
      </c>
      <c r="E4864" t="s">
        <v>15</v>
      </c>
      <c r="F4864" t="s">
        <v>16</v>
      </c>
      <c r="G4864">
        <v>54</v>
      </c>
      <c r="H4864">
        <v>854</v>
      </c>
      <c r="I4864">
        <v>180.46</v>
      </c>
      <c r="J4864" t="s">
        <v>58</v>
      </c>
      <c r="K4864">
        <v>1200</v>
      </c>
      <c r="L4864">
        <v>800</v>
      </c>
      <c r="M4864" t="s">
        <v>18</v>
      </c>
    </row>
    <row r="4865" spans="1:13" x14ac:dyDescent="0.4">
      <c r="A4865">
        <v>104864</v>
      </c>
      <c r="B4865" s="1">
        <v>45868.407638888886</v>
      </c>
      <c r="C4865" t="s">
        <v>48</v>
      </c>
      <c r="D4865" t="s">
        <v>24</v>
      </c>
      <c r="E4865" t="s">
        <v>15</v>
      </c>
      <c r="F4865" t="s">
        <v>32</v>
      </c>
      <c r="G4865">
        <v>44</v>
      </c>
      <c r="H4865">
        <v>745</v>
      </c>
      <c r="I4865">
        <v>1354.76</v>
      </c>
      <c r="J4865" t="s">
        <v>26</v>
      </c>
      <c r="K4865">
        <v>45000</v>
      </c>
      <c r="L4865">
        <v>32000</v>
      </c>
      <c r="M4865" t="s">
        <v>33</v>
      </c>
    </row>
    <row r="4866" spans="1:13" x14ac:dyDescent="0.4">
      <c r="A4866">
        <v>104865</v>
      </c>
      <c r="B4866" s="1">
        <v>46000.52847222222</v>
      </c>
      <c r="C4866" t="s">
        <v>34</v>
      </c>
      <c r="D4866" t="s">
        <v>46</v>
      </c>
      <c r="E4866" t="s">
        <v>29</v>
      </c>
      <c r="F4866" t="s">
        <v>32</v>
      </c>
      <c r="G4866">
        <v>82</v>
      </c>
      <c r="H4866">
        <v>1078</v>
      </c>
      <c r="I4866">
        <v>851.79</v>
      </c>
      <c r="J4866" t="s">
        <v>53</v>
      </c>
      <c r="K4866">
        <v>15000</v>
      </c>
      <c r="L4866">
        <v>9500</v>
      </c>
      <c r="M4866" t="s">
        <v>33</v>
      </c>
    </row>
    <row r="4867" spans="1:13" x14ac:dyDescent="0.4">
      <c r="A4867">
        <v>104866</v>
      </c>
      <c r="B4867" s="1">
        <v>45796.443055555559</v>
      </c>
      <c r="C4867" t="s">
        <v>48</v>
      </c>
      <c r="D4867" t="s">
        <v>40</v>
      </c>
      <c r="E4867" t="s">
        <v>15</v>
      </c>
      <c r="F4867" t="s">
        <v>20</v>
      </c>
      <c r="G4867">
        <v>63</v>
      </c>
      <c r="H4867">
        <v>415</v>
      </c>
      <c r="I4867">
        <v>471.62</v>
      </c>
      <c r="J4867" t="s">
        <v>41</v>
      </c>
      <c r="K4867">
        <v>5500</v>
      </c>
      <c r="L4867">
        <v>3500</v>
      </c>
      <c r="M4867" t="s">
        <v>22</v>
      </c>
    </row>
    <row r="4868" spans="1:13" x14ac:dyDescent="0.4">
      <c r="A4868">
        <v>104867</v>
      </c>
      <c r="B4868" s="1">
        <v>45767.947916666664</v>
      </c>
      <c r="C4868" t="s">
        <v>50</v>
      </c>
      <c r="D4868" t="s">
        <v>35</v>
      </c>
      <c r="E4868" t="s">
        <v>15</v>
      </c>
      <c r="F4868" t="s">
        <v>32</v>
      </c>
      <c r="G4868">
        <v>14</v>
      </c>
      <c r="H4868">
        <v>1174</v>
      </c>
      <c r="I4868">
        <v>514.94000000000005</v>
      </c>
      <c r="J4868" t="s">
        <v>49</v>
      </c>
      <c r="K4868">
        <v>8500</v>
      </c>
      <c r="L4868">
        <v>5500</v>
      </c>
      <c r="M4868" t="s">
        <v>33</v>
      </c>
    </row>
    <row r="4869" spans="1:13" x14ac:dyDescent="0.4">
      <c r="A4869">
        <v>104868</v>
      </c>
      <c r="B4869" s="1">
        <v>45840.758333333331</v>
      </c>
      <c r="C4869" t="s">
        <v>39</v>
      </c>
      <c r="D4869" t="s">
        <v>24</v>
      </c>
      <c r="E4869" t="s">
        <v>29</v>
      </c>
      <c r="F4869" t="s">
        <v>32</v>
      </c>
      <c r="G4869">
        <v>76</v>
      </c>
      <c r="H4869">
        <v>827</v>
      </c>
      <c r="I4869">
        <v>503.22</v>
      </c>
      <c r="J4869" t="s">
        <v>59</v>
      </c>
      <c r="K4869">
        <v>3500</v>
      </c>
      <c r="L4869">
        <v>2200</v>
      </c>
      <c r="M4869" t="s">
        <v>33</v>
      </c>
    </row>
    <row r="4870" spans="1:13" x14ac:dyDescent="0.4">
      <c r="A4870">
        <v>104869</v>
      </c>
      <c r="B4870" s="1">
        <v>45685.037499999999</v>
      </c>
      <c r="C4870" t="s">
        <v>34</v>
      </c>
      <c r="D4870" t="s">
        <v>14</v>
      </c>
      <c r="E4870" t="s">
        <v>29</v>
      </c>
      <c r="F4870" t="s">
        <v>16</v>
      </c>
      <c r="G4870">
        <v>34</v>
      </c>
      <c r="H4870">
        <v>643</v>
      </c>
      <c r="I4870">
        <v>997.6</v>
      </c>
      <c r="J4870" t="s">
        <v>17</v>
      </c>
      <c r="K4870">
        <v>3200</v>
      </c>
      <c r="L4870">
        <v>2000</v>
      </c>
      <c r="M4870" t="s">
        <v>18</v>
      </c>
    </row>
    <row r="4871" spans="1:13" x14ac:dyDescent="0.4">
      <c r="A4871">
        <v>104870</v>
      </c>
      <c r="B4871" s="1">
        <v>45854.862500000003</v>
      </c>
      <c r="C4871" t="s">
        <v>42</v>
      </c>
      <c r="D4871" t="s">
        <v>43</v>
      </c>
      <c r="E4871" t="s">
        <v>15</v>
      </c>
      <c r="F4871" t="s">
        <v>25</v>
      </c>
      <c r="G4871">
        <v>40</v>
      </c>
      <c r="H4871">
        <v>975</v>
      </c>
      <c r="I4871">
        <v>575.74</v>
      </c>
      <c r="J4871" t="s">
        <v>61</v>
      </c>
      <c r="K4871">
        <v>2800</v>
      </c>
      <c r="L4871">
        <v>1500</v>
      </c>
      <c r="M4871" t="s">
        <v>27</v>
      </c>
    </row>
    <row r="4872" spans="1:13" x14ac:dyDescent="0.4">
      <c r="A4872">
        <v>104871</v>
      </c>
      <c r="B4872" s="1">
        <v>45848.451388888891</v>
      </c>
      <c r="C4872" t="s">
        <v>34</v>
      </c>
      <c r="D4872" t="s">
        <v>28</v>
      </c>
      <c r="E4872" t="s">
        <v>29</v>
      </c>
      <c r="F4872" t="s">
        <v>37</v>
      </c>
      <c r="G4872">
        <v>32</v>
      </c>
      <c r="H4872">
        <v>617</v>
      </c>
      <c r="I4872">
        <v>634.80999999999995</v>
      </c>
      <c r="J4872" t="s">
        <v>54</v>
      </c>
      <c r="K4872">
        <v>2500</v>
      </c>
      <c r="L4872">
        <v>1500</v>
      </c>
      <c r="M4872" t="s">
        <v>38</v>
      </c>
    </row>
    <row r="4873" spans="1:13" x14ac:dyDescent="0.4">
      <c r="A4873">
        <v>104872</v>
      </c>
      <c r="B4873" s="1">
        <v>45972.161805555559</v>
      </c>
      <c r="C4873" t="s">
        <v>34</v>
      </c>
      <c r="D4873" t="s">
        <v>14</v>
      </c>
      <c r="E4873" t="s">
        <v>31</v>
      </c>
      <c r="F4873" t="s">
        <v>25</v>
      </c>
      <c r="G4873">
        <v>33</v>
      </c>
      <c r="H4873">
        <v>1075</v>
      </c>
      <c r="I4873">
        <v>615.72</v>
      </c>
      <c r="J4873" t="s">
        <v>17</v>
      </c>
      <c r="K4873">
        <v>3200</v>
      </c>
      <c r="L4873">
        <v>2000</v>
      </c>
      <c r="M4873" t="s">
        <v>27</v>
      </c>
    </row>
    <row r="4874" spans="1:13" x14ac:dyDescent="0.4">
      <c r="A4874">
        <v>104873</v>
      </c>
      <c r="B4874" s="1">
        <v>45708.029861111114</v>
      </c>
      <c r="C4874" t="s">
        <v>34</v>
      </c>
      <c r="D4874" t="s">
        <v>14</v>
      </c>
      <c r="E4874" t="s">
        <v>29</v>
      </c>
      <c r="F4874" t="s">
        <v>20</v>
      </c>
      <c r="G4874">
        <v>4</v>
      </c>
      <c r="H4874">
        <v>1031</v>
      </c>
      <c r="I4874">
        <v>267.69</v>
      </c>
      <c r="J4874" t="s">
        <v>21</v>
      </c>
      <c r="K4874">
        <v>6500</v>
      </c>
      <c r="L4874">
        <v>4200</v>
      </c>
      <c r="M4874" t="s">
        <v>22</v>
      </c>
    </row>
    <row r="4875" spans="1:13" x14ac:dyDescent="0.4">
      <c r="A4875">
        <v>104874</v>
      </c>
      <c r="B4875" s="1">
        <v>45806.847222222219</v>
      </c>
      <c r="C4875" t="s">
        <v>13</v>
      </c>
      <c r="D4875" t="s">
        <v>46</v>
      </c>
      <c r="E4875" t="s">
        <v>15</v>
      </c>
      <c r="F4875" t="s">
        <v>32</v>
      </c>
      <c r="G4875">
        <v>36</v>
      </c>
      <c r="H4875">
        <v>1100</v>
      </c>
      <c r="I4875">
        <v>617.86</v>
      </c>
      <c r="J4875" t="s">
        <v>47</v>
      </c>
      <c r="K4875">
        <v>4500</v>
      </c>
      <c r="L4875">
        <v>2800</v>
      </c>
      <c r="M4875" t="s">
        <v>33</v>
      </c>
    </row>
    <row r="4876" spans="1:13" x14ac:dyDescent="0.4">
      <c r="A4876">
        <v>104875</v>
      </c>
      <c r="B4876" s="1">
        <v>45925.23333333333</v>
      </c>
      <c r="C4876" t="s">
        <v>19</v>
      </c>
      <c r="D4876" t="s">
        <v>14</v>
      </c>
      <c r="E4876" t="s">
        <v>31</v>
      </c>
      <c r="F4876" t="s">
        <v>20</v>
      </c>
      <c r="G4876">
        <v>81</v>
      </c>
      <c r="H4876">
        <v>511</v>
      </c>
      <c r="I4876">
        <v>567.74</v>
      </c>
      <c r="J4876" t="s">
        <v>17</v>
      </c>
      <c r="K4876">
        <v>3200</v>
      </c>
      <c r="L4876">
        <v>2000</v>
      </c>
      <c r="M4876" t="s">
        <v>22</v>
      </c>
    </row>
    <row r="4877" spans="1:13" x14ac:dyDescent="0.4">
      <c r="A4877">
        <v>104876</v>
      </c>
      <c r="B4877" s="1">
        <v>45707.946527777778</v>
      </c>
      <c r="C4877" t="s">
        <v>34</v>
      </c>
      <c r="D4877" t="s">
        <v>46</v>
      </c>
      <c r="E4877" t="s">
        <v>31</v>
      </c>
      <c r="F4877" t="s">
        <v>37</v>
      </c>
      <c r="G4877">
        <v>35</v>
      </c>
      <c r="H4877">
        <v>707</v>
      </c>
      <c r="I4877">
        <v>461.43</v>
      </c>
      <c r="J4877" t="s">
        <v>47</v>
      </c>
      <c r="K4877">
        <v>4500</v>
      </c>
      <c r="L4877">
        <v>2800</v>
      </c>
      <c r="M4877" t="s">
        <v>38</v>
      </c>
    </row>
    <row r="4878" spans="1:13" x14ac:dyDescent="0.4">
      <c r="A4878">
        <v>104877</v>
      </c>
      <c r="B4878" s="1">
        <v>45903.65347222222</v>
      </c>
      <c r="C4878" t="s">
        <v>42</v>
      </c>
      <c r="D4878" t="s">
        <v>28</v>
      </c>
      <c r="E4878" t="s">
        <v>31</v>
      </c>
      <c r="F4878" t="s">
        <v>16</v>
      </c>
      <c r="G4878">
        <v>1</v>
      </c>
      <c r="H4878">
        <v>631</v>
      </c>
      <c r="I4878">
        <v>1020.1</v>
      </c>
      <c r="J4878" t="s">
        <v>54</v>
      </c>
      <c r="K4878">
        <v>2500</v>
      </c>
      <c r="L4878">
        <v>1500</v>
      </c>
      <c r="M4878" t="s">
        <v>18</v>
      </c>
    </row>
    <row r="4879" spans="1:13" x14ac:dyDescent="0.4">
      <c r="A4879">
        <v>104878</v>
      </c>
      <c r="B4879" s="1">
        <v>45770.402083333334</v>
      </c>
      <c r="C4879" t="s">
        <v>23</v>
      </c>
      <c r="D4879" t="s">
        <v>43</v>
      </c>
      <c r="E4879" t="s">
        <v>29</v>
      </c>
      <c r="F4879" t="s">
        <v>20</v>
      </c>
      <c r="G4879">
        <v>35</v>
      </c>
      <c r="H4879">
        <v>1008</v>
      </c>
      <c r="I4879">
        <v>2346.9</v>
      </c>
      <c r="J4879" t="s">
        <v>61</v>
      </c>
      <c r="K4879">
        <v>2800</v>
      </c>
      <c r="L4879">
        <v>1500</v>
      </c>
      <c r="M4879" t="s">
        <v>22</v>
      </c>
    </row>
    <row r="4880" spans="1:13" x14ac:dyDescent="0.4">
      <c r="A4880">
        <v>104879</v>
      </c>
      <c r="B4880" s="1">
        <v>45827.435416666667</v>
      </c>
      <c r="C4880" t="s">
        <v>48</v>
      </c>
      <c r="D4880" t="s">
        <v>28</v>
      </c>
      <c r="E4880" t="s">
        <v>31</v>
      </c>
      <c r="F4880" t="s">
        <v>32</v>
      </c>
      <c r="G4880">
        <v>22</v>
      </c>
      <c r="H4880">
        <v>344</v>
      </c>
      <c r="I4880">
        <v>519.77</v>
      </c>
      <c r="J4880" t="s">
        <v>54</v>
      </c>
      <c r="K4880">
        <v>2500</v>
      </c>
      <c r="L4880">
        <v>1500</v>
      </c>
      <c r="M4880" t="s">
        <v>33</v>
      </c>
    </row>
    <row r="4881" spans="1:13" x14ac:dyDescent="0.4">
      <c r="A4881">
        <v>104880</v>
      </c>
      <c r="B4881" s="1">
        <v>45823.645833333336</v>
      </c>
      <c r="C4881" t="s">
        <v>42</v>
      </c>
      <c r="D4881" t="s">
        <v>24</v>
      </c>
      <c r="E4881" t="s">
        <v>31</v>
      </c>
      <c r="F4881" t="s">
        <v>37</v>
      </c>
      <c r="G4881">
        <v>98</v>
      </c>
      <c r="H4881">
        <v>551</v>
      </c>
      <c r="I4881">
        <v>693.51</v>
      </c>
      <c r="J4881" t="s">
        <v>59</v>
      </c>
      <c r="K4881">
        <v>3500</v>
      </c>
      <c r="L4881">
        <v>2200</v>
      </c>
      <c r="M4881" t="s">
        <v>38</v>
      </c>
    </row>
    <row r="4882" spans="1:13" x14ac:dyDescent="0.4">
      <c r="A4882">
        <v>104881</v>
      </c>
      <c r="B4882" s="1">
        <v>45671.374305555553</v>
      </c>
      <c r="C4882" t="s">
        <v>13</v>
      </c>
      <c r="D4882" t="s">
        <v>43</v>
      </c>
      <c r="E4882" t="s">
        <v>29</v>
      </c>
      <c r="F4882" t="s">
        <v>32</v>
      </c>
      <c r="G4882">
        <v>37</v>
      </c>
      <c r="H4882">
        <v>1128</v>
      </c>
      <c r="I4882">
        <v>292.95999999999998</v>
      </c>
      <c r="J4882" t="s">
        <v>51</v>
      </c>
      <c r="K4882">
        <v>1800</v>
      </c>
      <c r="L4882">
        <v>900</v>
      </c>
      <c r="M4882" t="s">
        <v>33</v>
      </c>
    </row>
    <row r="4883" spans="1:13" x14ac:dyDescent="0.4">
      <c r="A4883">
        <v>104882</v>
      </c>
      <c r="B4883" s="1">
        <v>45860.496527777781</v>
      </c>
      <c r="C4883" t="s">
        <v>50</v>
      </c>
      <c r="D4883" t="s">
        <v>35</v>
      </c>
      <c r="E4883" t="s">
        <v>29</v>
      </c>
      <c r="F4883" t="s">
        <v>37</v>
      </c>
      <c r="G4883">
        <v>69</v>
      </c>
      <c r="H4883">
        <v>1125</v>
      </c>
      <c r="I4883">
        <v>1144.26</v>
      </c>
      <c r="J4883" t="s">
        <v>49</v>
      </c>
      <c r="K4883">
        <v>8500</v>
      </c>
      <c r="L4883">
        <v>5500</v>
      </c>
      <c r="M4883" t="s">
        <v>38</v>
      </c>
    </row>
    <row r="4884" spans="1:13" x14ac:dyDescent="0.4">
      <c r="A4884">
        <v>104883</v>
      </c>
      <c r="B4884" s="1">
        <v>45945.807638888888</v>
      </c>
      <c r="C4884" t="s">
        <v>48</v>
      </c>
      <c r="D4884" t="s">
        <v>24</v>
      </c>
      <c r="E4884" t="s">
        <v>31</v>
      </c>
      <c r="F4884" t="s">
        <v>37</v>
      </c>
      <c r="G4884">
        <v>69</v>
      </c>
      <c r="H4884">
        <v>812</v>
      </c>
      <c r="I4884">
        <v>791.19</v>
      </c>
      <c r="J4884" t="s">
        <v>26</v>
      </c>
      <c r="K4884">
        <v>45000</v>
      </c>
      <c r="L4884">
        <v>32000</v>
      </c>
      <c r="M4884" t="s">
        <v>38</v>
      </c>
    </row>
    <row r="4885" spans="1:13" x14ac:dyDescent="0.4">
      <c r="A4885">
        <v>104884</v>
      </c>
      <c r="B4885" s="1">
        <v>45846.679861111108</v>
      </c>
      <c r="C4885" t="s">
        <v>50</v>
      </c>
      <c r="D4885" t="s">
        <v>35</v>
      </c>
      <c r="E4885" t="s">
        <v>29</v>
      </c>
      <c r="F4885" t="s">
        <v>25</v>
      </c>
      <c r="G4885">
        <v>8</v>
      </c>
      <c r="H4885">
        <v>684</v>
      </c>
      <c r="I4885">
        <v>596.04999999999995</v>
      </c>
      <c r="J4885" t="s">
        <v>49</v>
      </c>
      <c r="K4885">
        <v>8500</v>
      </c>
      <c r="L4885">
        <v>5500</v>
      </c>
      <c r="M4885" t="s">
        <v>27</v>
      </c>
    </row>
    <row r="4886" spans="1:13" x14ac:dyDescent="0.4">
      <c r="A4886">
        <v>104885</v>
      </c>
      <c r="B4886" s="1">
        <v>45812.81527777778</v>
      </c>
      <c r="C4886" t="s">
        <v>34</v>
      </c>
      <c r="D4886" t="s">
        <v>28</v>
      </c>
      <c r="E4886" t="s">
        <v>29</v>
      </c>
      <c r="F4886" t="s">
        <v>16</v>
      </c>
      <c r="G4886">
        <v>4</v>
      </c>
      <c r="H4886">
        <v>613</v>
      </c>
      <c r="I4886">
        <v>472.58</v>
      </c>
      <c r="J4886" t="s">
        <v>54</v>
      </c>
      <c r="K4886">
        <v>2500</v>
      </c>
      <c r="L4886">
        <v>1500</v>
      </c>
      <c r="M4886" t="s">
        <v>18</v>
      </c>
    </row>
    <row r="4887" spans="1:13" x14ac:dyDescent="0.4">
      <c r="A4887">
        <v>104886</v>
      </c>
      <c r="B4887" s="1">
        <v>45712.418749999997</v>
      </c>
      <c r="C4887" t="s">
        <v>13</v>
      </c>
      <c r="D4887" t="s">
        <v>46</v>
      </c>
      <c r="E4887" t="s">
        <v>29</v>
      </c>
      <c r="F4887" t="s">
        <v>32</v>
      </c>
      <c r="G4887">
        <v>33</v>
      </c>
      <c r="H4887">
        <v>638</v>
      </c>
      <c r="I4887">
        <v>1007.55</v>
      </c>
      <c r="J4887" t="s">
        <v>53</v>
      </c>
      <c r="K4887">
        <v>15000</v>
      </c>
      <c r="L4887">
        <v>9500</v>
      </c>
      <c r="M4887" t="s">
        <v>33</v>
      </c>
    </row>
    <row r="4888" spans="1:13" x14ac:dyDescent="0.4">
      <c r="A4888">
        <v>104887</v>
      </c>
      <c r="B4888" s="1">
        <v>45839.95416666667</v>
      </c>
      <c r="C4888" t="s">
        <v>48</v>
      </c>
      <c r="D4888" t="s">
        <v>35</v>
      </c>
      <c r="E4888" t="s">
        <v>15</v>
      </c>
      <c r="F4888" t="s">
        <v>32</v>
      </c>
      <c r="G4888">
        <v>61</v>
      </c>
      <c r="H4888">
        <v>864</v>
      </c>
      <c r="I4888">
        <v>533.70000000000005</v>
      </c>
      <c r="J4888" t="s">
        <v>36</v>
      </c>
      <c r="K4888">
        <v>12000</v>
      </c>
      <c r="L4888">
        <v>8000</v>
      </c>
      <c r="M4888" t="s">
        <v>33</v>
      </c>
    </row>
    <row r="4889" spans="1:13" x14ac:dyDescent="0.4">
      <c r="A4889">
        <v>104888</v>
      </c>
      <c r="B4889" s="1">
        <v>45867.004861111112</v>
      </c>
      <c r="C4889" t="s">
        <v>50</v>
      </c>
      <c r="D4889" t="s">
        <v>35</v>
      </c>
      <c r="E4889" t="s">
        <v>29</v>
      </c>
      <c r="F4889" t="s">
        <v>20</v>
      </c>
      <c r="G4889">
        <v>80</v>
      </c>
      <c r="H4889">
        <v>501</v>
      </c>
      <c r="I4889">
        <v>1046.47</v>
      </c>
      <c r="J4889" t="s">
        <v>49</v>
      </c>
      <c r="K4889">
        <v>8500</v>
      </c>
      <c r="L4889">
        <v>5500</v>
      </c>
      <c r="M4889" t="s">
        <v>22</v>
      </c>
    </row>
    <row r="4890" spans="1:13" x14ac:dyDescent="0.4">
      <c r="A4890">
        <v>104889</v>
      </c>
      <c r="B4890" s="1">
        <v>45732.228472222225</v>
      </c>
      <c r="C4890" t="s">
        <v>45</v>
      </c>
      <c r="D4890" t="s">
        <v>40</v>
      </c>
      <c r="E4890" t="s">
        <v>31</v>
      </c>
      <c r="F4890" t="s">
        <v>37</v>
      </c>
      <c r="G4890">
        <v>37</v>
      </c>
      <c r="H4890">
        <v>657</v>
      </c>
      <c r="I4890">
        <v>383.54</v>
      </c>
      <c r="J4890" t="s">
        <v>41</v>
      </c>
      <c r="K4890">
        <v>5500</v>
      </c>
      <c r="L4890">
        <v>3500</v>
      </c>
      <c r="M4890" t="s">
        <v>38</v>
      </c>
    </row>
    <row r="4891" spans="1:13" x14ac:dyDescent="0.4">
      <c r="A4891">
        <v>104890</v>
      </c>
      <c r="B4891" s="1">
        <v>45934.385416666664</v>
      </c>
      <c r="C4891" t="s">
        <v>34</v>
      </c>
      <c r="D4891" t="s">
        <v>24</v>
      </c>
      <c r="E4891" t="s">
        <v>15</v>
      </c>
      <c r="F4891" t="s">
        <v>20</v>
      </c>
      <c r="G4891">
        <v>73</v>
      </c>
      <c r="H4891">
        <v>1001</v>
      </c>
      <c r="I4891">
        <v>799.18</v>
      </c>
      <c r="J4891" t="s">
        <v>59</v>
      </c>
      <c r="K4891">
        <v>3500</v>
      </c>
      <c r="L4891">
        <v>2200</v>
      </c>
      <c r="M4891" t="s">
        <v>22</v>
      </c>
    </row>
    <row r="4892" spans="1:13" x14ac:dyDescent="0.4">
      <c r="A4892">
        <v>104891</v>
      </c>
      <c r="B4892" s="1">
        <v>45790.329861111109</v>
      </c>
      <c r="C4892" t="s">
        <v>23</v>
      </c>
      <c r="D4892" t="s">
        <v>46</v>
      </c>
      <c r="E4892" t="s">
        <v>15</v>
      </c>
      <c r="F4892" t="s">
        <v>20</v>
      </c>
      <c r="G4892">
        <v>45</v>
      </c>
      <c r="H4892">
        <v>971</v>
      </c>
      <c r="I4892">
        <v>608.14</v>
      </c>
      <c r="J4892" t="s">
        <v>53</v>
      </c>
      <c r="K4892">
        <v>15000</v>
      </c>
      <c r="L4892">
        <v>9500</v>
      </c>
      <c r="M4892" t="s">
        <v>22</v>
      </c>
    </row>
    <row r="4893" spans="1:13" x14ac:dyDescent="0.4">
      <c r="A4893">
        <v>104892</v>
      </c>
      <c r="B4893" s="1">
        <v>46000.894444444442</v>
      </c>
      <c r="C4893" t="s">
        <v>13</v>
      </c>
      <c r="D4893" t="s">
        <v>24</v>
      </c>
      <c r="E4893" t="s">
        <v>29</v>
      </c>
      <c r="F4893" t="s">
        <v>32</v>
      </c>
      <c r="G4893">
        <v>18</v>
      </c>
      <c r="H4893">
        <v>948</v>
      </c>
      <c r="I4893">
        <v>742.09</v>
      </c>
      <c r="J4893" t="s">
        <v>60</v>
      </c>
      <c r="K4893">
        <v>25000</v>
      </c>
      <c r="L4893">
        <v>18000</v>
      </c>
      <c r="M4893" t="s">
        <v>33</v>
      </c>
    </row>
    <row r="4894" spans="1:13" x14ac:dyDescent="0.4">
      <c r="A4894">
        <v>104893</v>
      </c>
      <c r="B4894" s="1">
        <v>45716.548611111109</v>
      </c>
      <c r="C4894" t="s">
        <v>34</v>
      </c>
      <c r="D4894" t="s">
        <v>28</v>
      </c>
      <c r="E4894" t="s">
        <v>29</v>
      </c>
      <c r="F4894" t="s">
        <v>20</v>
      </c>
      <c r="G4894">
        <v>17</v>
      </c>
      <c r="H4894">
        <v>489</v>
      </c>
      <c r="I4894">
        <v>670.53</v>
      </c>
      <c r="J4894" t="s">
        <v>54</v>
      </c>
      <c r="K4894">
        <v>2500</v>
      </c>
      <c r="L4894">
        <v>1500</v>
      </c>
      <c r="M4894" t="s">
        <v>22</v>
      </c>
    </row>
    <row r="4895" spans="1:13" x14ac:dyDescent="0.4">
      <c r="A4895">
        <v>104894</v>
      </c>
      <c r="B4895" s="1">
        <v>46002.923611111109</v>
      </c>
      <c r="C4895" t="s">
        <v>23</v>
      </c>
      <c r="D4895" t="s">
        <v>40</v>
      </c>
      <c r="E4895" t="s">
        <v>15</v>
      </c>
      <c r="F4895" t="s">
        <v>16</v>
      </c>
      <c r="G4895">
        <v>7</v>
      </c>
      <c r="H4895">
        <v>591</v>
      </c>
      <c r="I4895">
        <v>1078.8599999999999</v>
      </c>
      <c r="J4895" t="s">
        <v>52</v>
      </c>
      <c r="K4895">
        <v>1500</v>
      </c>
      <c r="L4895">
        <v>800</v>
      </c>
      <c r="M4895" t="s">
        <v>18</v>
      </c>
    </row>
    <row r="4896" spans="1:13" x14ac:dyDescent="0.4">
      <c r="A4896">
        <v>104895</v>
      </c>
      <c r="B4896" s="1">
        <v>45839.783333333333</v>
      </c>
      <c r="C4896" t="s">
        <v>48</v>
      </c>
      <c r="D4896" t="s">
        <v>43</v>
      </c>
      <c r="E4896" t="s">
        <v>31</v>
      </c>
      <c r="F4896" t="s">
        <v>37</v>
      </c>
      <c r="G4896">
        <v>38</v>
      </c>
      <c r="H4896">
        <v>970</v>
      </c>
      <c r="I4896">
        <v>494.05</v>
      </c>
      <c r="J4896" t="s">
        <v>61</v>
      </c>
      <c r="K4896">
        <v>2800</v>
      </c>
      <c r="L4896">
        <v>1500</v>
      </c>
      <c r="M4896" t="s">
        <v>38</v>
      </c>
    </row>
    <row r="4897" spans="1:13" x14ac:dyDescent="0.4">
      <c r="A4897">
        <v>104896</v>
      </c>
      <c r="B4897" s="1">
        <v>45996.990972222222</v>
      </c>
      <c r="C4897" t="s">
        <v>48</v>
      </c>
      <c r="D4897" t="s">
        <v>35</v>
      </c>
      <c r="E4897" t="s">
        <v>15</v>
      </c>
      <c r="F4897" t="s">
        <v>20</v>
      </c>
      <c r="G4897">
        <v>90</v>
      </c>
      <c r="H4897">
        <v>820</v>
      </c>
      <c r="I4897">
        <v>324.79000000000002</v>
      </c>
      <c r="J4897" t="s">
        <v>49</v>
      </c>
      <c r="K4897">
        <v>8500</v>
      </c>
      <c r="L4897">
        <v>5500</v>
      </c>
      <c r="M4897" t="s">
        <v>22</v>
      </c>
    </row>
    <row r="4898" spans="1:13" x14ac:dyDescent="0.4">
      <c r="A4898">
        <v>104897</v>
      </c>
      <c r="B4898" s="1">
        <v>45978.856249999997</v>
      </c>
      <c r="C4898" t="s">
        <v>48</v>
      </c>
      <c r="D4898" t="s">
        <v>28</v>
      </c>
      <c r="E4898" t="s">
        <v>15</v>
      </c>
      <c r="F4898" t="s">
        <v>25</v>
      </c>
      <c r="G4898">
        <v>59</v>
      </c>
      <c r="H4898">
        <v>376</v>
      </c>
      <c r="I4898">
        <v>1750.12</v>
      </c>
      <c r="J4898" t="s">
        <v>30</v>
      </c>
      <c r="K4898">
        <v>450</v>
      </c>
      <c r="L4898">
        <v>200</v>
      </c>
      <c r="M4898" t="s">
        <v>27</v>
      </c>
    </row>
    <row r="4899" spans="1:13" x14ac:dyDescent="0.4">
      <c r="A4899">
        <v>104898</v>
      </c>
      <c r="B4899" s="1">
        <v>45721.275694444441</v>
      </c>
      <c r="C4899" t="s">
        <v>13</v>
      </c>
      <c r="D4899" t="s">
        <v>40</v>
      </c>
      <c r="E4899" t="s">
        <v>29</v>
      </c>
      <c r="F4899" t="s">
        <v>20</v>
      </c>
      <c r="G4899">
        <v>98</v>
      </c>
      <c r="H4899">
        <v>1071</v>
      </c>
      <c r="I4899">
        <v>824.74</v>
      </c>
      <c r="J4899" t="s">
        <v>52</v>
      </c>
      <c r="K4899">
        <v>1500</v>
      </c>
      <c r="L4899">
        <v>800</v>
      </c>
      <c r="M4899" t="s">
        <v>22</v>
      </c>
    </row>
    <row r="4900" spans="1:13" x14ac:dyDescent="0.4">
      <c r="A4900">
        <v>104899</v>
      </c>
      <c r="B4900" s="1">
        <v>45984.273611111108</v>
      </c>
      <c r="C4900" t="s">
        <v>23</v>
      </c>
      <c r="D4900" t="s">
        <v>14</v>
      </c>
      <c r="E4900" t="s">
        <v>31</v>
      </c>
      <c r="F4900" t="s">
        <v>25</v>
      </c>
      <c r="G4900">
        <v>20</v>
      </c>
      <c r="H4900">
        <v>704</v>
      </c>
      <c r="I4900">
        <v>1773.75</v>
      </c>
      <c r="J4900" t="s">
        <v>21</v>
      </c>
      <c r="K4900">
        <v>6500</v>
      </c>
      <c r="L4900">
        <v>4200</v>
      </c>
      <c r="M4900" t="s">
        <v>27</v>
      </c>
    </row>
    <row r="4901" spans="1:13" x14ac:dyDescent="0.4">
      <c r="A4901">
        <v>104900</v>
      </c>
      <c r="B4901" s="1">
        <v>45917.228472222225</v>
      </c>
      <c r="C4901" t="s">
        <v>50</v>
      </c>
      <c r="D4901" t="s">
        <v>24</v>
      </c>
      <c r="E4901" t="s">
        <v>29</v>
      </c>
      <c r="F4901" t="s">
        <v>32</v>
      </c>
      <c r="G4901">
        <v>79</v>
      </c>
      <c r="H4901">
        <v>480</v>
      </c>
      <c r="I4901">
        <v>1005.33</v>
      </c>
      <c r="J4901" t="s">
        <v>60</v>
      </c>
      <c r="K4901">
        <v>25000</v>
      </c>
      <c r="L4901">
        <v>18000</v>
      </c>
      <c r="M4901" t="s">
        <v>33</v>
      </c>
    </row>
    <row r="4902" spans="1:13" x14ac:dyDescent="0.4">
      <c r="A4902">
        <v>104901</v>
      </c>
      <c r="B4902" s="1">
        <v>45850.782638888886</v>
      </c>
      <c r="C4902" t="s">
        <v>42</v>
      </c>
      <c r="D4902" t="s">
        <v>35</v>
      </c>
      <c r="E4902" t="s">
        <v>31</v>
      </c>
      <c r="F4902" t="s">
        <v>20</v>
      </c>
      <c r="G4902">
        <v>21</v>
      </c>
      <c r="H4902">
        <v>1029</v>
      </c>
      <c r="I4902">
        <v>578.61</v>
      </c>
      <c r="J4902" t="s">
        <v>49</v>
      </c>
      <c r="K4902">
        <v>8500</v>
      </c>
      <c r="L4902">
        <v>5500</v>
      </c>
      <c r="M4902" t="s">
        <v>22</v>
      </c>
    </row>
    <row r="4903" spans="1:13" x14ac:dyDescent="0.4">
      <c r="A4903">
        <v>104902</v>
      </c>
      <c r="B4903" s="1">
        <v>45800.45</v>
      </c>
      <c r="C4903" t="s">
        <v>45</v>
      </c>
      <c r="D4903" t="s">
        <v>55</v>
      </c>
      <c r="E4903" t="s">
        <v>31</v>
      </c>
      <c r="F4903" t="s">
        <v>25</v>
      </c>
      <c r="G4903">
        <v>67</v>
      </c>
      <c r="H4903">
        <v>785</v>
      </c>
      <c r="I4903">
        <v>714.1</v>
      </c>
      <c r="J4903" t="s">
        <v>58</v>
      </c>
      <c r="K4903">
        <v>1200</v>
      </c>
      <c r="L4903">
        <v>800</v>
      </c>
      <c r="M4903" t="s">
        <v>27</v>
      </c>
    </row>
    <row r="4904" spans="1:13" x14ac:dyDescent="0.4">
      <c r="A4904">
        <v>104903</v>
      </c>
      <c r="B4904" s="1">
        <v>45761.020833333336</v>
      </c>
      <c r="C4904" t="s">
        <v>34</v>
      </c>
      <c r="D4904" t="s">
        <v>14</v>
      </c>
      <c r="E4904" t="s">
        <v>15</v>
      </c>
      <c r="F4904" t="s">
        <v>25</v>
      </c>
      <c r="G4904">
        <v>15</v>
      </c>
      <c r="H4904">
        <v>846</v>
      </c>
      <c r="I4904">
        <v>598.09</v>
      </c>
      <c r="J4904" t="s">
        <v>21</v>
      </c>
      <c r="K4904">
        <v>6500</v>
      </c>
      <c r="L4904">
        <v>4200</v>
      </c>
      <c r="M4904" t="s">
        <v>27</v>
      </c>
    </row>
    <row r="4905" spans="1:13" x14ac:dyDescent="0.4">
      <c r="A4905">
        <v>104904</v>
      </c>
      <c r="B4905" s="1">
        <v>45871.245138888888</v>
      </c>
      <c r="C4905" t="s">
        <v>45</v>
      </c>
      <c r="D4905" t="s">
        <v>24</v>
      </c>
      <c r="E4905" t="s">
        <v>15</v>
      </c>
      <c r="F4905" t="s">
        <v>32</v>
      </c>
      <c r="G4905">
        <v>71</v>
      </c>
      <c r="H4905">
        <v>1125</v>
      </c>
      <c r="I4905">
        <v>1655.48</v>
      </c>
      <c r="J4905" t="s">
        <v>60</v>
      </c>
      <c r="K4905">
        <v>25000</v>
      </c>
      <c r="L4905">
        <v>18000</v>
      </c>
      <c r="M4905" t="s">
        <v>33</v>
      </c>
    </row>
    <row r="4906" spans="1:13" x14ac:dyDescent="0.4">
      <c r="A4906">
        <v>104905</v>
      </c>
      <c r="B4906" s="1">
        <v>45899.524305555555</v>
      </c>
      <c r="C4906" t="s">
        <v>39</v>
      </c>
      <c r="D4906" t="s">
        <v>46</v>
      </c>
      <c r="E4906" t="s">
        <v>31</v>
      </c>
      <c r="F4906" t="s">
        <v>32</v>
      </c>
      <c r="G4906">
        <v>7</v>
      </c>
      <c r="H4906">
        <v>440</v>
      </c>
      <c r="I4906">
        <v>750.9</v>
      </c>
      <c r="J4906" t="s">
        <v>47</v>
      </c>
      <c r="K4906">
        <v>4500</v>
      </c>
      <c r="L4906">
        <v>2800</v>
      </c>
      <c r="M4906" t="s">
        <v>33</v>
      </c>
    </row>
    <row r="4907" spans="1:13" x14ac:dyDescent="0.4">
      <c r="A4907">
        <v>104906</v>
      </c>
      <c r="B4907" s="1">
        <v>45866.74722222222</v>
      </c>
      <c r="C4907" t="s">
        <v>48</v>
      </c>
      <c r="D4907" t="s">
        <v>35</v>
      </c>
      <c r="E4907" t="s">
        <v>31</v>
      </c>
      <c r="F4907" t="s">
        <v>25</v>
      </c>
      <c r="G4907">
        <v>16</v>
      </c>
      <c r="H4907">
        <v>885</v>
      </c>
      <c r="I4907">
        <v>986.9</v>
      </c>
      <c r="J4907" t="s">
        <v>49</v>
      </c>
      <c r="K4907">
        <v>8500</v>
      </c>
      <c r="L4907">
        <v>5500</v>
      </c>
      <c r="M4907" t="s">
        <v>27</v>
      </c>
    </row>
    <row r="4908" spans="1:13" x14ac:dyDescent="0.4">
      <c r="A4908">
        <v>104907</v>
      </c>
      <c r="B4908" s="1">
        <v>45750.047222222223</v>
      </c>
      <c r="C4908" t="s">
        <v>42</v>
      </c>
      <c r="D4908" t="s">
        <v>24</v>
      </c>
      <c r="E4908" t="s">
        <v>29</v>
      </c>
      <c r="F4908" t="s">
        <v>25</v>
      </c>
      <c r="G4908">
        <v>55</v>
      </c>
      <c r="H4908">
        <v>1011</v>
      </c>
      <c r="I4908">
        <v>931.64</v>
      </c>
      <c r="J4908" t="s">
        <v>59</v>
      </c>
      <c r="K4908">
        <v>3500</v>
      </c>
      <c r="L4908">
        <v>2200</v>
      </c>
      <c r="M4908" t="s">
        <v>27</v>
      </c>
    </row>
    <row r="4909" spans="1:13" x14ac:dyDescent="0.4">
      <c r="A4909">
        <v>104908</v>
      </c>
      <c r="B4909" s="1">
        <v>45799.705555555556</v>
      </c>
      <c r="C4909" t="s">
        <v>39</v>
      </c>
      <c r="D4909" t="s">
        <v>28</v>
      </c>
      <c r="E4909" t="s">
        <v>29</v>
      </c>
      <c r="F4909" t="s">
        <v>20</v>
      </c>
      <c r="G4909">
        <v>43</v>
      </c>
      <c r="H4909">
        <v>941</v>
      </c>
      <c r="I4909">
        <v>891.27</v>
      </c>
      <c r="J4909" t="s">
        <v>54</v>
      </c>
      <c r="K4909">
        <v>2500</v>
      </c>
      <c r="L4909">
        <v>1500</v>
      </c>
      <c r="M4909" t="s">
        <v>22</v>
      </c>
    </row>
    <row r="4910" spans="1:13" x14ac:dyDescent="0.4">
      <c r="A4910">
        <v>104909</v>
      </c>
      <c r="B4910" s="1">
        <v>45769.682638888888</v>
      </c>
      <c r="C4910" t="s">
        <v>50</v>
      </c>
      <c r="D4910" t="s">
        <v>24</v>
      </c>
      <c r="E4910" t="s">
        <v>15</v>
      </c>
      <c r="F4910" t="s">
        <v>20</v>
      </c>
      <c r="G4910">
        <v>65</v>
      </c>
      <c r="H4910">
        <v>820</v>
      </c>
      <c r="I4910">
        <v>1732.35</v>
      </c>
      <c r="J4910" t="s">
        <v>59</v>
      </c>
      <c r="K4910">
        <v>3500</v>
      </c>
      <c r="L4910">
        <v>2200</v>
      </c>
      <c r="M4910" t="s">
        <v>22</v>
      </c>
    </row>
    <row r="4911" spans="1:13" x14ac:dyDescent="0.4">
      <c r="A4911">
        <v>104910</v>
      </c>
      <c r="B4911" s="1">
        <v>45716.058333333334</v>
      </c>
      <c r="C4911" t="s">
        <v>39</v>
      </c>
      <c r="D4911" t="s">
        <v>43</v>
      </c>
      <c r="E4911" t="s">
        <v>15</v>
      </c>
      <c r="F4911" t="s">
        <v>25</v>
      </c>
      <c r="G4911">
        <v>61</v>
      </c>
      <c r="H4911">
        <v>1107</v>
      </c>
      <c r="I4911">
        <v>975.3</v>
      </c>
      <c r="J4911" t="s">
        <v>44</v>
      </c>
      <c r="K4911">
        <v>4500</v>
      </c>
      <c r="L4911">
        <v>2500</v>
      </c>
      <c r="M4911" t="s">
        <v>27</v>
      </c>
    </row>
    <row r="4912" spans="1:13" x14ac:dyDescent="0.4">
      <c r="A4912">
        <v>104911</v>
      </c>
      <c r="B4912" s="1">
        <v>45700.002083333333</v>
      </c>
      <c r="C4912" t="s">
        <v>42</v>
      </c>
      <c r="D4912" t="s">
        <v>28</v>
      </c>
      <c r="E4912" t="s">
        <v>15</v>
      </c>
      <c r="F4912" t="s">
        <v>16</v>
      </c>
      <c r="G4912">
        <v>11</v>
      </c>
      <c r="H4912">
        <v>1017</v>
      </c>
      <c r="I4912">
        <v>660.08</v>
      </c>
      <c r="J4912" t="s">
        <v>30</v>
      </c>
      <c r="K4912">
        <v>450</v>
      </c>
      <c r="L4912">
        <v>200</v>
      </c>
      <c r="M4912" t="s">
        <v>18</v>
      </c>
    </row>
    <row r="4913" spans="1:13" x14ac:dyDescent="0.4">
      <c r="A4913">
        <v>104912</v>
      </c>
      <c r="B4913" s="1">
        <v>45864.492361111108</v>
      </c>
      <c r="C4913" t="s">
        <v>19</v>
      </c>
      <c r="D4913" t="s">
        <v>40</v>
      </c>
      <c r="E4913" t="s">
        <v>15</v>
      </c>
      <c r="F4913" t="s">
        <v>16</v>
      </c>
      <c r="G4913">
        <v>69</v>
      </c>
      <c r="H4913">
        <v>369</v>
      </c>
      <c r="I4913">
        <v>196.33</v>
      </c>
      <c r="J4913" t="s">
        <v>52</v>
      </c>
      <c r="K4913">
        <v>1500</v>
      </c>
      <c r="L4913">
        <v>800</v>
      </c>
      <c r="M4913" t="s">
        <v>18</v>
      </c>
    </row>
    <row r="4914" spans="1:13" x14ac:dyDescent="0.4">
      <c r="A4914">
        <v>104913</v>
      </c>
      <c r="B4914" s="1">
        <v>45925.466666666667</v>
      </c>
      <c r="C4914" t="s">
        <v>42</v>
      </c>
      <c r="D4914" t="s">
        <v>35</v>
      </c>
      <c r="E4914" t="s">
        <v>29</v>
      </c>
      <c r="F4914" t="s">
        <v>37</v>
      </c>
      <c r="G4914">
        <v>87</v>
      </c>
      <c r="H4914">
        <v>930</v>
      </c>
      <c r="I4914">
        <v>1007.52</v>
      </c>
      <c r="J4914" t="s">
        <v>49</v>
      </c>
      <c r="K4914">
        <v>8500</v>
      </c>
      <c r="L4914">
        <v>5500</v>
      </c>
      <c r="M4914" t="s">
        <v>38</v>
      </c>
    </row>
    <row r="4915" spans="1:13" x14ac:dyDescent="0.4">
      <c r="A4915">
        <v>104914</v>
      </c>
      <c r="B4915" s="1">
        <v>45953.908333333333</v>
      </c>
      <c r="C4915" t="s">
        <v>50</v>
      </c>
      <c r="D4915" t="s">
        <v>14</v>
      </c>
      <c r="E4915" t="s">
        <v>15</v>
      </c>
      <c r="F4915" t="s">
        <v>25</v>
      </c>
      <c r="G4915">
        <v>34</v>
      </c>
      <c r="H4915">
        <v>854</v>
      </c>
      <c r="I4915">
        <v>1089.2</v>
      </c>
      <c r="J4915" t="s">
        <v>21</v>
      </c>
      <c r="K4915">
        <v>6500</v>
      </c>
      <c r="L4915">
        <v>4200</v>
      </c>
      <c r="M4915" t="s">
        <v>27</v>
      </c>
    </row>
    <row r="4916" spans="1:13" x14ac:dyDescent="0.4">
      <c r="A4916">
        <v>104915</v>
      </c>
      <c r="B4916" s="1">
        <v>45775.207638888889</v>
      </c>
      <c r="C4916" t="s">
        <v>23</v>
      </c>
      <c r="D4916" t="s">
        <v>40</v>
      </c>
      <c r="E4916" t="s">
        <v>29</v>
      </c>
      <c r="F4916" t="s">
        <v>25</v>
      </c>
      <c r="G4916">
        <v>62</v>
      </c>
      <c r="H4916">
        <v>1094</v>
      </c>
      <c r="I4916">
        <v>2467.7199999999998</v>
      </c>
      <c r="J4916" t="s">
        <v>41</v>
      </c>
      <c r="K4916">
        <v>5500</v>
      </c>
      <c r="L4916">
        <v>3500</v>
      </c>
      <c r="M4916" t="s">
        <v>27</v>
      </c>
    </row>
    <row r="4917" spans="1:13" x14ac:dyDescent="0.4">
      <c r="A4917">
        <v>104916</v>
      </c>
      <c r="B4917" s="1">
        <v>45677.972222222219</v>
      </c>
      <c r="C4917" t="s">
        <v>42</v>
      </c>
      <c r="D4917" t="s">
        <v>43</v>
      </c>
      <c r="E4917" t="s">
        <v>29</v>
      </c>
      <c r="F4917" t="s">
        <v>16</v>
      </c>
      <c r="G4917">
        <v>4</v>
      </c>
      <c r="H4917">
        <v>489</v>
      </c>
      <c r="I4917">
        <v>384.74</v>
      </c>
      <c r="J4917" t="s">
        <v>61</v>
      </c>
      <c r="K4917">
        <v>2800</v>
      </c>
      <c r="L4917">
        <v>1500</v>
      </c>
      <c r="M4917" t="s">
        <v>18</v>
      </c>
    </row>
    <row r="4918" spans="1:13" x14ac:dyDescent="0.4">
      <c r="A4918">
        <v>104917</v>
      </c>
      <c r="B4918" s="1">
        <v>45879.64166666667</v>
      </c>
      <c r="C4918" t="s">
        <v>34</v>
      </c>
      <c r="D4918" t="s">
        <v>40</v>
      </c>
      <c r="E4918" t="s">
        <v>29</v>
      </c>
      <c r="F4918" t="s">
        <v>16</v>
      </c>
      <c r="G4918">
        <v>30</v>
      </c>
      <c r="H4918">
        <v>346</v>
      </c>
      <c r="I4918">
        <v>461.2</v>
      </c>
      <c r="J4918" t="s">
        <v>41</v>
      </c>
      <c r="K4918">
        <v>5500</v>
      </c>
      <c r="L4918">
        <v>3500</v>
      </c>
      <c r="M4918" t="s">
        <v>18</v>
      </c>
    </row>
    <row r="4919" spans="1:13" x14ac:dyDescent="0.4">
      <c r="A4919">
        <v>104918</v>
      </c>
      <c r="B4919" s="1">
        <v>45823.635416666664</v>
      </c>
      <c r="C4919" t="s">
        <v>19</v>
      </c>
      <c r="D4919" t="s">
        <v>24</v>
      </c>
      <c r="E4919" t="s">
        <v>15</v>
      </c>
      <c r="F4919" t="s">
        <v>25</v>
      </c>
      <c r="G4919">
        <v>6</v>
      </c>
      <c r="H4919">
        <v>949</v>
      </c>
      <c r="I4919">
        <v>673.14</v>
      </c>
      <c r="J4919" t="s">
        <v>59</v>
      </c>
      <c r="K4919">
        <v>3500</v>
      </c>
      <c r="L4919">
        <v>2200</v>
      </c>
      <c r="M4919" t="s">
        <v>27</v>
      </c>
    </row>
    <row r="4920" spans="1:13" x14ac:dyDescent="0.4">
      <c r="A4920">
        <v>104919</v>
      </c>
      <c r="B4920" s="1">
        <v>45788.519444444442</v>
      </c>
      <c r="C4920" t="s">
        <v>19</v>
      </c>
      <c r="D4920" t="s">
        <v>28</v>
      </c>
      <c r="E4920" t="s">
        <v>15</v>
      </c>
      <c r="F4920" t="s">
        <v>25</v>
      </c>
      <c r="G4920">
        <v>10</v>
      </c>
      <c r="H4920">
        <v>810</v>
      </c>
      <c r="I4920">
        <v>209.65</v>
      </c>
      <c r="J4920" t="s">
        <v>30</v>
      </c>
      <c r="K4920">
        <v>450</v>
      </c>
      <c r="L4920">
        <v>200</v>
      </c>
      <c r="M4920" t="s">
        <v>27</v>
      </c>
    </row>
    <row r="4921" spans="1:13" x14ac:dyDescent="0.4">
      <c r="A4921">
        <v>104920</v>
      </c>
      <c r="B4921" s="1">
        <v>45813.27847222222</v>
      </c>
      <c r="C4921" t="s">
        <v>48</v>
      </c>
      <c r="D4921" t="s">
        <v>40</v>
      </c>
      <c r="E4921" t="s">
        <v>15</v>
      </c>
      <c r="F4921" t="s">
        <v>20</v>
      </c>
      <c r="G4921">
        <v>27</v>
      </c>
      <c r="H4921">
        <v>549</v>
      </c>
      <c r="I4921">
        <v>1029.4100000000001</v>
      </c>
      <c r="J4921" t="s">
        <v>41</v>
      </c>
      <c r="K4921">
        <v>5500</v>
      </c>
      <c r="L4921">
        <v>3500</v>
      </c>
      <c r="M4921" t="s">
        <v>22</v>
      </c>
    </row>
    <row r="4922" spans="1:13" x14ac:dyDescent="0.4">
      <c r="A4922">
        <v>104921</v>
      </c>
      <c r="B4922" s="1">
        <v>45841.463194444441</v>
      </c>
      <c r="C4922" t="s">
        <v>39</v>
      </c>
      <c r="D4922" t="s">
        <v>14</v>
      </c>
      <c r="E4922" t="s">
        <v>31</v>
      </c>
      <c r="F4922" t="s">
        <v>32</v>
      </c>
      <c r="G4922">
        <v>22</v>
      </c>
      <c r="H4922">
        <v>782</v>
      </c>
      <c r="I4922">
        <v>697.34</v>
      </c>
      <c r="J4922" t="s">
        <v>21</v>
      </c>
      <c r="K4922">
        <v>6500</v>
      </c>
      <c r="L4922">
        <v>4200</v>
      </c>
      <c r="M4922" t="s">
        <v>33</v>
      </c>
    </row>
    <row r="4923" spans="1:13" x14ac:dyDescent="0.4">
      <c r="A4923">
        <v>104922</v>
      </c>
      <c r="B4923" s="1">
        <v>45747.569444444445</v>
      </c>
      <c r="C4923" t="s">
        <v>48</v>
      </c>
      <c r="D4923" t="s">
        <v>24</v>
      </c>
      <c r="E4923" t="s">
        <v>29</v>
      </c>
      <c r="F4923" t="s">
        <v>37</v>
      </c>
      <c r="G4923">
        <v>28</v>
      </c>
      <c r="H4923">
        <v>354</v>
      </c>
      <c r="I4923">
        <v>588.46</v>
      </c>
      <c r="J4923" t="s">
        <v>59</v>
      </c>
      <c r="K4923">
        <v>3500</v>
      </c>
      <c r="L4923">
        <v>2200</v>
      </c>
      <c r="M4923" t="s">
        <v>38</v>
      </c>
    </row>
    <row r="4924" spans="1:13" x14ac:dyDescent="0.4">
      <c r="A4924">
        <v>104923</v>
      </c>
      <c r="B4924" s="1">
        <v>45751.816666666666</v>
      </c>
      <c r="C4924" t="s">
        <v>39</v>
      </c>
      <c r="D4924" t="s">
        <v>40</v>
      </c>
      <c r="E4924" t="s">
        <v>29</v>
      </c>
      <c r="F4924" t="s">
        <v>37</v>
      </c>
      <c r="G4924">
        <v>18</v>
      </c>
      <c r="H4924">
        <v>1130</v>
      </c>
      <c r="I4924">
        <v>799.04</v>
      </c>
      <c r="J4924" t="s">
        <v>41</v>
      </c>
      <c r="K4924">
        <v>5500</v>
      </c>
      <c r="L4924">
        <v>3500</v>
      </c>
      <c r="M4924" t="s">
        <v>38</v>
      </c>
    </row>
    <row r="4925" spans="1:13" x14ac:dyDescent="0.4">
      <c r="A4925">
        <v>104924</v>
      </c>
      <c r="B4925" s="1">
        <v>45670.366666666669</v>
      </c>
      <c r="C4925" t="s">
        <v>48</v>
      </c>
      <c r="D4925" t="s">
        <v>40</v>
      </c>
      <c r="E4925" t="s">
        <v>29</v>
      </c>
      <c r="F4925" t="s">
        <v>20</v>
      </c>
      <c r="G4925">
        <v>3</v>
      </c>
      <c r="H4925">
        <v>1112</v>
      </c>
      <c r="I4925">
        <v>559.79999999999995</v>
      </c>
      <c r="J4925" t="s">
        <v>52</v>
      </c>
      <c r="K4925">
        <v>1500</v>
      </c>
      <c r="L4925">
        <v>800</v>
      </c>
      <c r="M4925" t="s">
        <v>22</v>
      </c>
    </row>
    <row r="4926" spans="1:13" x14ac:dyDescent="0.4">
      <c r="A4926">
        <v>104925</v>
      </c>
      <c r="B4926" s="1">
        <v>45979.452777777777</v>
      </c>
      <c r="C4926" t="s">
        <v>48</v>
      </c>
      <c r="D4926" t="s">
        <v>14</v>
      </c>
      <c r="E4926" t="s">
        <v>31</v>
      </c>
      <c r="F4926" t="s">
        <v>37</v>
      </c>
      <c r="G4926">
        <v>28</v>
      </c>
      <c r="H4926">
        <v>748</v>
      </c>
      <c r="I4926">
        <v>557.29999999999995</v>
      </c>
      <c r="J4926" t="s">
        <v>17</v>
      </c>
      <c r="K4926">
        <v>3200</v>
      </c>
      <c r="L4926">
        <v>2000</v>
      </c>
      <c r="M4926" t="s">
        <v>38</v>
      </c>
    </row>
    <row r="4927" spans="1:13" x14ac:dyDescent="0.4">
      <c r="A4927">
        <v>104926</v>
      </c>
      <c r="B4927" s="1">
        <v>45950.427777777775</v>
      </c>
      <c r="C4927" t="s">
        <v>19</v>
      </c>
      <c r="D4927" t="s">
        <v>35</v>
      </c>
      <c r="E4927" t="s">
        <v>15</v>
      </c>
      <c r="F4927" t="s">
        <v>32</v>
      </c>
      <c r="G4927">
        <v>52</v>
      </c>
      <c r="H4927">
        <v>1134</v>
      </c>
      <c r="I4927">
        <v>1302.6400000000001</v>
      </c>
      <c r="J4927" t="s">
        <v>49</v>
      </c>
      <c r="K4927">
        <v>8500</v>
      </c>
      <c r="L4927">
        <v>5500</v>
      </c>
      <c r="M4927" t="s">
        <v>33</v>
      </c>
    </row>
    <row r="4928" spans="1:13" x14ac:dyDescent="0.4">
      <c r="A4928">
        <v>104927</v>
      </c>
      <c r="B4928" s="1">
        <v>45887.815972222219</v>
      </c>
      <c r="C4928" t="s">
        <v>50</v>
      </c>
      <c r="D4928" t="s">
        <v>40</v>
      </c>
      <c r="E4928" t="s">
        <v>31</v>
      </c>
      <c r="F4928" t="s">
        <v>25</v>
      </c>
      <c r="G4928">
        <v>58</v>
      </c>
      <c r="H4928">
        <v>1037</v>
      </c>
      <c r="I4928">
        <v>684.37</v>
      </c>
      <c r="J4928" t="s">
        <v>41</v>
      </c>
      <c r="K4928">
        <v>5500</v>
      </c>
      <c r="L4928">
        <v>3500</v>
      </c>
      <c r="M4928" t="s">
        <v>27</v>
      </c>
    </row>
    <row r="4929" spans="1:13" x14ac:dyDescent="0.4">
      <c r="A4929">
        <v>104928</v>
      </c>
      <c r="B4929" s="1">
        <v>45979.807638888888</v>
      </c>
      <c r="C4929" t="s">
        <v>45</v>
      </c>
      <c r="D4929" t="s">
        <v>46</v>
      </c>
      <c r="E4929" t="s">
        <v>31</v>
      </c>
      <c r="F4929" t="s">
        <v>32</v>
      </c>
      <c r="G4929">
        <v>87</v>
      </c>
      <c r="H4929">
        <v>747</v>
      </c>
      <c r="I4929">
        <v>716.9</v>
      </c>
      <c r="J4929" t="s">
        <v>47</v>
      </c>
      <c r="K4929">
        <v>4500</v>
      </c>
      <c r="L4929">
        <v>2800</v>
      </c>
      <c r="M4929" t="s">
        <v>33</v>
      </c>
    </row>
    <row r="4930" spans="1:13" x14ac:dyDescent="0.4">
      <c r="A4930">
        <v>104929</v>
      </c>
      <c r="B4930" s="1">
        <v>45949.058333333334</v>
      </c>
      <c r="C4930" t="s">
        <v>34</v>
      </c>
      <c r="D4930" t="s">
        <v>40</v>
      </c>
      <c r="E4930" t="s">
        <v>31</v>
      </c>
      <c r="F4930" t="s">
        <v>25</v>
      </c>
      <c r="G4930">
        <v>70</v>
      </c>
      <c r="H4930">
        <v>669</v>
      </c>
      <c r="I4930">
        <v>883.29</v>
      </c>
      <c r="J4930" t="s">
        <v>41</v>
      </c>
      <c r="K4930">
        <v>5500</v>
      </c>
      <c r="L4930">
        <v>3500</v>
      </c>
      <c r="M4930" t="s">
        <v>27</v>
      </c>
    </row>
    <row r="4931" spans="1:13" x14ac:dyDescent="0.4">
      <c r="A4931">
        <v>104930</v>
      </c>
      <c r="B4931" s="1">
        <v>45683.587500000001</v>
      </c>
      <c r="C4931" t="s">
        <v>42</v>
      </c>
      <c r="D4931" t="s">
        <v>40</v>
      </c>
      <c r="E4931" t="s">
        <v>15</v>
      </c>
      <c r="F4931" t="s">
        <v>37</v>
      </c>
      <c r="G4931">
        <v>74</v>
      </c>
      <c r="H4931">
        <v>779</v>
      </c>
      <c r="I4931">
        <v>488.82</v>
      </c>
      <c r="J4931" t="s">
        <v>52</v>
      </c>
      <c r="K4931">
        <v>1500</v>
      </c>
      <c r="L4931">
        <v>800</v>
      </c>
      <c r="M4931" t="s">
        <v>38</v>
      </c>
    </row>
    <row r="4932" spans="1:13" x14ac:dyDescent="0.4">
      <c r="A4932">
        <v>104931</v>
      </c>
      <c r="B4932" s="1">
        <v>45732.731944444444</v>
      </c>
      <c r="C4932" t="s">
        <v>42</v>
      </c>
      <c r="D4932" t="s">
        <v>35</v>
      </c>
      <c r="E4932" t="s">
        <v>15</v>
      </c>
      <c r="F4932" t="s">
        <v>20</v>
      </c>
      <c r="G4932">
        <v>66</v>
      </c>
      <c r="H4932">
        <v>1139</v>
      </c>
      <c r="I4932">
        <v>847.67</v>
      </c>
      <c r="J4932" t="s">
        <v>36</v>
      </c>
      <c r="K4932">
        <v>12000</v>
      </c>
      <c r="L4932">
        <v>8000</v>
      </c>
      <c r="M4932" t="s">
        <v>22</v>
      </c>
    </row>
    <row r="4933" spans="1:13" x14ac:dyDescent="0.4">
      <c r="A4933">
        <v>104932</v>
      </c>
      <c r="B4933" s="1">
        <v>46021.915277777778</v>
      </c>
      <c r="C4933" t="s">
        <v>45</v>
      </c>
      <c r="D4933" t="s">
        <v>43</v>
      </c>
      <c r="E4933" t="s">
        <v>15</v>
      </c>
      <c r="F4933" t="s">
        <v>32</v>
      </c>
      <c r="G4933">
        <v>25</v>
      </c>
      <c r="H4933">
        <v>832</v>
      </c>
      <c r="I4933">
        <v>837.41</v>
      </c>
      <c r="J4933" t="s">
        <v>44</v>
      </c>
      <c r="K4933">
        <v>4500</v>
      </c>
      <c r="L4933">
        <v>2500</v>
      </c>
      <c r="M4933" t="s">
        <v>33</v>
      </c>
    </row>
    <row r="4934" spans="1:13" x14ac:dyDescent="0.4">
      <c r="A4934">
        <v>104933</v>
      </c>
      <c r="B4934" s="1">
        <v>45956.909722222219</v>
      </c>
      <c r="C4934" t="s">
        <v>48</v>
      </c>
      <c r="D4934" t="s">
        <v>14</v>
      </c>
      <c r="E4934" t="s">
        <v>29</v>
      </c>
      <c r="F4934" t="s">
        <v>25</v>
      </c>
      <c r="G4934">
        <v>68</v>
      </c>
      <c r="H4934">
        <v>1166</v>
      </c>
      <c r="I4934">
        <v>901.74</v>
      </c>
      <c r="J4934" t="s">
        <v>21</v>
      </c>
      <c r="K4934">
        <v>6500</v>
      </c>
      <c r="L4934">
        <v>4200</v>
      </c>
      <c r="M4934" t="s">
        <v>27</v>
      </c>
    </row>
    <row r="4935" spans="1:13" x14ac:dyDescent="0.4">
      <c r="A4935">
        <v>104934</v>
      </c>
      <c r="B4935" s="1">
        <v>45807.920138888891</v>
      </c>
      <c r="C4935" t="s">
        <v>50</v>
      </c>
      <c r="D4935" t="s">
        <v>24</v>
      </c>
      <c r="E4935" t="s">
        <v>31</v>
      </c>
      <c r="F4935" t="s">
        <v>37</v>
      </c>
      <c r="G4935">
        <v>46</v>
      </c>
      <c r="H4935">
        <v>1145</v>
      </c>
      <c r="I4935">
        <v>333.99</v>
      </c>
      <c r="J4935" t="s">
        <v>26</v>
      </c>
      <c r="K4935">
        <v>45000</v>
      </c>
      <c r="L4935">
        <v>32000</v>
      </c>
      <c r="M4935" t="s">
        <v>38</v>
      </c>
    </row>
    <row r="4936" spans="1:13" x14ac:dyDescent="0.4">
      <c r="A4936">
        <v>104935</v>
      </c>
      <c r="B4936" s="1">
        <v>45805.472916666666</v>
      </c>
      <c r="C4936" t="s">
        <v>23</v>
      </c>
      <c r="D4936" t="s">
        <v>28</v>
      </c>
      <c r="E4936" t="s">
        <v>15</v>
      </c>
      <c r="F4936" t="s">
        <v>20</v>
      </c>
      <c r="G4936">
        <v>73</v>
      </c>
      <c r="H4936">
        <v>716</v>
      </c>
      <c r="I4936">
        <v>613.58000000000004</v>
      </c>
      <c r="J4936" t="s">
        <v>30</v>
      </c>
      <c r="K4936">
        <v>450</v>
      </c>
      <c r="L4936">
        <v>200</v>
      </c>
      <c r="M4936" t="s">
        <v>22</v>
      </c>
    </row>
    <row r="4937" spans="1:13" x14ac:dyDescent="0.4">
      <c r="A4937">
        <v>104936</v>
      </c>
      <c r="B4937" s="1">
        <v>45665.28125</v>
      </c>
      <c r="C4937" t="s">
        <v>50</v>
      </c>
      <c r="D4937" t="s">
        <v>24</v>
      </c>
      <c r="E4937" t="s">
        <v>31</v>
      </c>
      <c r="F4937" t="s">
        <v>25</v>
      </c>
      <c r="G4937">
        <v>34</v>
      </c>
      <c r="H4937">
        <v>506</v>
      </c>
      <c r="I4937">
        <v>687.93</v>
      </c>
      <c r="J4937" t="s">
        <v>59</v>
      </c>
      <c r="K4937">
        <v>3500</v>
      </c>
      <c r="L4937">
        <v>2200</v>
      </c>
      <c r="M4937" t="s">
        <v>27</v>
      </c>
    </row>
    <row r="4938" spans="1:13" x14ac:dyDescent="0.4">
      <c r="A4938">
        <v>104937</v>
      </c>
      <c r="B4938" s="1">
        <v>45686.461805555555</v>
      </c>
      <c r="C4938" t="s">
        <v>45</v>
      </c>
      <c r="D4938" t="s">
        <v>24</v>
      </c>
      <c r="E4938" t="s">
        <v>29</v>
      </c>
      <c r="F4938" t="s">
        <v>32</v>
      </c>
      <c r="G4938">
        <v>89</v>
      </c>
      <c r="H4938">
        <v>367</v>
      </c>
      <c r="I4938">
        <v>1390.65</v>
      </c>
      <c r="J4938" t="s">
        <v>26</v>
      </c>
      <c r="K4938">
        <v>45000</v>
      </c>
      <c r="L4938">
        <v>32000</v>
      </c>
      <c r="M4938" t="s">
        <v>33</v>
      </c>
    </row>
    <row r="4939" spans="1:13" x14ac:dyDescent="0.4">
      <c r="A4939">
        <v>104938</v>
      </c>
      <c r="B4939" s="1">
        <v>45953.085416666669</v>
      </c>
      <c r="C4939" t="s">
        <v>45</v>
      </c>
      <c r="D4939" t="s">
        <v>46</v>
      </c>
      <c r="E4939" t="s">
        <v>31</v>
      </c>
      <c r="F4939" t="s">
        <v>32</v>
      </c>
      <c r="G4939">
        <v>5</v>
      </c>
      <c r="H4939">
        <v>808</v>
      </c>
      <c r="I4939">
        <v>1230.71</v>
      </c>
      <c r="J4939" t="s">
        <v>53</v>
      </c>
      <c r="K4939">
        <v>15000</v>
      </c>
      <c r="L4939">
        <v>9500</v>
      </c>
      <c r="M4939" t="s">
        <v>33</v>
      </c>
    </row>
    <row r="4940" spans="1:13" x14ac:dyDescent="0.4">
      <c r="A4940">
        <v>104939</v>
      </c>
      <c r="B4940" s="1">
        <v>45866.409722222219</v>
      </c>
      <c r="C4940" t="s">
        <v>19</v>
      </c>
      <c r="D4940" t="s">
        <v>46</v>
      </c>
      <c r="E4940" t="s">
        <v>29</v>
      </c>
      <c r="F4940" t="s">
        <v>32</v>
      </c>
      <c r="G4940">
        <v>16</v>
      </c>
      <c r="H4940">
        <v>708</v>
      </c>
      <c r="I4940">
        <v>253.64</v>
      </c>
      <c r="J4940" t="s">
        <v>53</v>
      </c>
      <c r="K4940">
        <v>15000</v>
      </c>
      <c r="L4940">
        <v>9500</v>
      </c>
      <c r="M4940" t="s">
        <v>33</v>
      </c>
    </row>
    <row r="4941" spans="1:13" x14ac:dyDescent="0.4">
      <c r="A4941">
        <v>104940</v>
      </c>
      <c r="B4941" s="1">
        <v>45785.923611111109</v>
      </c>
      <c r="C4941" t="s">
        <v>34</v>
      </c>
      <c r="D4941" t="s">
        <v>55</v>
      </c>
      <c r="E4941" t="s">
        <v>29</v>
      </c>
      <c r="F4941" t="s">
        <v>20</v>
      </c>
      <c r="G4941">
        <v>91</v>
      </c>
      <c r="H4941">
        <v>303</v>
      </c>
      <c r="I4941">
        <v>417.72</v>
      </c>
      <c r="J4941" t="s">
        <v>56</v>
      </c>
      <c r="K4941">
        <v>850</v>
      </c>
      <c r="L4941">
        <v>550</v>
      </c>
      <c r="M4941" t="s">
        <v>22</v>
      </c>
    </row>
    <row r="4942" spans="1:13" x14ac:dyDescent="0.4">
      <c r="A4942">
        <v>104941</v>
      </c>
      <c r="B4942" s="1">
        <v>45997.345138888886</v>
      </c>
      <c r="C4942" t="s">
        <v>42</v>
      </c>
      <c r="D4942" t="s">
        <v>14</v>
      </c>
      <c r="E4942" t="s">
        <v>31</v>
      </c>
      <c r="F4942" t="s">
        <v>25</v>
      </c>
      <c r="G4942">
        <v>93</v>
      </c>
      <c r="H4942">
        <v>520</v>
      </c>
      <c r="I4942">
        <v>590.5</v>
      </c>
      <c r="J4942" t="s">
        <v>17</v>
      </c>
      <c r="K4942">
        <v>3200</v>
      </c>
      <c r="L4942">
        <v>2000</v>
      </c>
      <c r="M4942" t="s">
        <v>27</v>
      </c>
    </row>
    <row r="4943" spans="1:13" x14ac:dyDescent="0.4">
      <c r="A4943">
        <v>104942</v>
      </c>
      <c r="B4943" s="1">
        <v>45773.611111111109</v>
      </c>
      <c r="C4943" t="s">
        <v>19</v>
      </c>
      <c r="D4943" t="s">
        <v>35</v>
      </c>
      <c r="E4943" t="s">
        <v>15</v>
      </c>
      <c r="F4943" t="s">
        <v>32</v>
      </c>
      <c r="G4943">
        <v>86</v>
      </c>
      <c r="H4943">
        <v>385</v>
      </c>
      <c r="I4943">
        <v>1170.6199999999999</v>
      </c>
      <c r="J4943" t="s">
        <v>36</v>
      </c>
      <c r="K4943">
        <v>12000</v>
      </c>
      <c r="L4943">
        <v>8000</v>
      </c>
      <c r="M4943" t="s">
        <v>33</v>
      </c>
    </row>
    <row r="4944" spans="1:13" x14ac:dyDescent="0.4">
      <c r="A4944">
        <v>104943</v>
      </c>
      <c r="B4944" s="1">
        <v>45801.280555555553</v>
      </c>
      <c r="C4944" t="s">
        <v>45</v>
      </c>
      <c r="D4944" t="s">
        <v>43</v>
      </c>
      <c r="E4944" t="s">
        <v>29</v>
      </c>
      <c r="F4944" t="s">
        <v>32</v>
      </c>
      <c r="G4944">
        <v>19</v>
      </c>
      <c r="H4944">
        <v>602</v>
      </c>
      <c r="I4944">
        <v>303.5</v>
      </c>
      <c r="J4944" t="s">
        <v>61</v>
      </c>
      <c r="K4944">
        <v>2800</v>
      </c>
      <c r="L4944">
        <v>1500</v>
      </c>
      <c r="M4944" t="s">
        <v>33</v>
      </c>
    </row>
    <row r="4945" spans="1:13" x14ac:dyDescent="0.4">
      <c r="A4945">
        <v>104944</v>
      </c>
      <c r="B4945" s="1">
        <v>45975.125694444447</v>
      </c>
      <c r="C4945" t="s">
        <v>42</v>
      </c>
      <c r="D4945" t="s">
        <v>43</v>
      </c>
      <c r="E4945" t="s">
        <v>29</v>
      </c>
      <c r="F4945" t="s">
        <v>20</v>
      </c>
      <c r="G4945">
        <v>95</v>
      </c>
      <c r="H4945">
        <v>558</v>
      </c>
      <c r="I4945">
        <v>488.22</v>
      </c>
      <c r="J4945" t="s">
        <v>61</v>
      </c>
      <c r="K4945">
        <v>2800</v>
      </c>
      <c r="L4945">
        <v>1500</v>
      </c>
      <c r="M4945" t="s">
        <v>22</v>
      </c>
    </row>
    <row r="4946" spans="1:13" x14ac:dyDescent="0.4">
      <c r="A4946">
        <v>104945</v>
      </c>
      <c r="B4946" s="1">
        <v>45892.55</v>
      </c>
      <c r="C4946" t="s">
        <v>23</v>
      </c>
      <c r="D4946" t="s">
        <v>28</v>
      </c>
      <c r="E4946" t="s">
        <v>29</v>
      </c>
      <c r="F4946" t="s">
        <v>37</v>
      </c>
      <c r="G4946">
        <v>4</v>
      </c>
      <c r="H4946">
        <v>333</v>
      </c>
      <c r="I4946">
        <v>387.65</v>
      </c>
      <c r="J4946" t="s">
        <v>30</v>
      </c>
      <c r="K4946">
        <v>450</v>
      </c>
      <c r="L4946">
        <v>200</v>
      </c>
      <c r="M4946" t="s">
        <v>38</v>
      </c>
    </row>
    <row r="4947" spans="1:13" x14ac:dyDescent="0.4">
      <c r="A4947">
        <v>104946</v>
      </c>
      <c r="B4947" s="1">
        <v>45664.986805555556</v>
      </c>
      <c r="C4947" t="s">
        <v>45</v>
      </c>
      <c r="D4947" t="s">
        <v>24</v>
      </c>
      <c r="E4947" t="s">
        <v>15</v>
      </c>
      <c r="F4947" t="s">
        <v>20</v>
      </c>
      <c r="G4947">
        <v>3</v>
      </c>
      <c r="H4947">
        <v>839</v>
      </c>
      <c r="I4947">
        <v>786.08</v>
      </c>
      <c r="J4947" t="s">
        <v>60</v>
      </c>
      <c r="K4947">
        <v>25000</v>
      </c>
      <c r="L4947">
        <v>18000</v>
      </c>
      <c r="M4947" t="s">
        <v>22</v>
      </c>
    </row>
    <row r="4948" spans="1:13" x14ac:dyDescent="0.4">
      <c r="A4948">
        <v>104947</v>
      </c>
      <c r="B4948" s="1">
        <v>45702.717361111114</v>
      </c>
      <c r="C4948" t="s">
        <v>42</v>
      </c>
      <c r="D4948" t="s">
        <v>43</v>
      </c>
      <c r="E4948" t="s">
        <v>31</v>
      </c>
      <c r="F4948" t="s">
        <v>20</v>
      </c>
      <c r="G4948">
        <v>71</v>
      </c>
      <c r="H4948">
        <v>483</v>
      </c>
      <c r="I4948">
        <v>1192.56</v>
      </c>
      <c r="J4948" t="s">
        <v>61</v>
      </c>
      <c r="K4948">
        <v>2800</v>
      </c>
      <c r="L4948">
        <v>1500</v>
      </c>
      <c r="M4948" t="s">
        <v>22</v>
      </c>
    </row>
    <row r="4949" spans="1:13" x14ac:dyDescent="0.4">
      <c r="A4949">
        <v>104948</v>
      </c>
      <c r="B4949" s="1">
        <v>45896.967361111114</v>
      </c>
      <c r="C4949" t="s">
        <v>23</v>
      </c>
      <c r="D4949" t="s">
        <v>35</v>
      </c>
      <c r="E4949" t="s">
        <v>29</v>
      </c>
      <c r="F4949" t="s">
        <v>25</v>
      </c>
      <c r="G4949">
        <v>34</v>
      </c>
      <c r="H4949">
        <v>878</v>
      </c>
      <c r="I4949">
        <v>907.55</v>
      </c>
      <c r="J4949" t="s">
        <v>36</v>
      </c>
      <c r="K4949">
        <v>12000</v>
      </c>
      <c r="L4949">
        <v>8000</v>
      </c>
      <c r="M4949" t="s">
        <v>27</v>
      </c>
    </row>
    <row r="4950" spans="1:13" x14ac:dyDescent="0.4">
      <c r="A4950">
        <v>104949</v>
      </c>
      <c r="B4950" s="1">
        <v>45812.489583333336</v>
      </c>
      <c r="C4950" t="s">
        <v>13</v>
      </c>
      <c r="D4950" t="s">
        <v>35</v>
      </c>
      <c r="E4950" t="s">
        <v>15</v>
      </c>
      <c r="F4950" t="s">
        <v>20</v>
      </c>
      <c r="G4950">
        <v>25</v>
      </c>
      <c r="H4950">
        <v>1100</v>
      </c>
      <c r="I4950">
        <v>789.57</v>
      </c>
      <c r="J4950" t="s">
        <v>36</v>
      </c>
      <c r="K4950">
        <v>12000</v>
      </c>
      <c r="L4950">
        <v>8000</v>
      </c>
      <c r="M4950" t="s">
        <v>22</v>
      </c>
    </row>
    <row r="4951" spans="1:13" x14ac:dyDescent="0.4">
      <c r="A4951">
        <v>104950</v>
      </c>
      <c r="B4951" s="1">
        <v>45838.456250000003</v>
      </c>
      <c r="C4951" t="s">
        <v>34</v>
      </c>
      <c r="D4951" t="s">
        <v>24</v>
      </c>
      <c r="E4951" t="s">
        <v>31</v>
      </c>
      <c r="F4951" t="s">
        <v>16</v>
      </c>
      <c r="G4951">
        <v>96</v>
      </c>
      <c r="H4951">
        <v>1128</v>
      </c>
      <c r="I4951">
        <v>541.44000000000005</v>
      </c>
      <c r="J4951" t="s">
        <v>59</v>
      </c>
      <c r="K4951">
        <v>3500</v>
      </c>
      <c r="L4951">
        <v>2200</v>
      </c>
      <c r="M4951" t="s">
        <v>18</v>
      </c>
    </row>
    <row r="4952" spans="1:13" x14ac:dyDescent="0.4">
      <c r="A4952">
        <v>104951</v>
      </c>
      <c r="B4952" s="1">
        <v>45872.097222222219</v>
      </c>
      <c r="C4952" t="s">
        <v>42</v>
      </c>
      <c r="D4952" t="s">
        <v>14</v>
      </c>
      <c r="E4952" t="s">
        <v>15</v>
      </c>
      <c r="F4952" t="s">
        <v>25</v>
      </c>
      <c r="G4952">
        <v>86</v>
      </c>
      <c r="H4952">
        <v>1121</v>
      </c>
      <c r="I4952">
        <v>925.5</v>
      </c>
      <c r="J4952" t="s">
        <v>21</v>
      </c>
      <c r="K4952">
        <v>6500</v>
      </c>
      <c r="L4952">
        <v>4200</v>
      </c>
      <c r="M4952" t="s">
        <v>27</v>
      </c>
    </row>
    <row r="4953" spans="1:13" x14ac:dyDescent="0.4">
      <c r="A4953">
        <v>104952</v>
      </c>
      <c r="B4953" s="1">
        <v>45745.17291666667</v>
      </c>
      <c r="C4953" t="s">
        <v>48</v>
      </c>
      <c r="D4953" t="s">
        <v>28</v>
      </c>
      <c r="E4953" t="s">
        <v>15</v>
      </c>
      <c r="F4953" t="s">
        <v>16</v>
      </c>
      <c r="G4953">
        <v>60</v>
      </c>
      <c r="H4953">
        <v>748</v>
      </c>
      <c r="I4953">
        <v>1093.8</v>
      </c>
      <c r="J4953" t="s">
        <v>30</v>
      </c>
      <c r="K4953">
        <v>450</v>
      </c>
      <c r="L4953">
        <v>200</v>
      </c>
      <c r="M4953" t="s">
        <v>18</v>
      </c>
    </row>
    <row r="4954" spans="1:13" x14ac:dyDescent="0.4">
      <c r="A4954">
        <v>104953</v>
      </c>
      <c r="B4954" s="1">
        <v>45913.103472222225</v>
      </c>
      <c r="C4954" t="s">
        <v>13</v>
      </c>
      <c r="D4954" t="s">
        <v>28</v>
      </c>
      <c r="E4954" t="s">
        <v>31</v>
      </c>
      <c r="F4954" t="s">
        <v>25</v>
      </c>
      <c r="G4954">
        <v>86</v>
      </c>
      <c r="H4954">
        <v>588</v>
      </c>
      <c r="I4954">
        <v>908.7</v>
      </c>
      <c r="J4954" t="s">
        <v>54</v>
      </c>
      <c r="K4954">
        <v>2500</v>
      </c>
      <c r="L4954">
        <v>1500</v>
      </c>
      <c r="M4954" t="s">
        <v>27</v>
      </c>
    </row>
    <row r="4955" spans="1:13" x14ac:dyDescent="0.4">
      <c r="A4955">
        <v>104954</v>
      </c>
      <c r="B4955" s="1">
        <v>45730.88958333333</v>
      </c>
      <c r="C4955" t="s">
        <v>39</v>
      </c>
      <c r="D4955" t="s">
        <v>40</v>
      </c>
      <c r="E4955" t="s">
        <v>31</v>
      </c>
      <c r="F4955" t="s">
        <v>16</v>
      </c>
      <c r="G4955">
        <v>90</v>
      </c>
      <c r="H4955">
        <v>1086</v>
      </c>
      <c r="I4955">
        <v>341.46</v>
      </c>
      <c r="J4955" t="s">
        <v>41</v>
      </c>
      <c r="K4955">
        <v>5500</v>
      </c>
      <c r="L4955">
        <v>3500</v>
      </c>
      <c r="M4955" t="s">
        <v>18</v>
      </c>
    </row>
    <row r="4956" spans="1:13" x14ac:dyDescent="0.4">
      <c r="A4956">
        <v>104955</v>
      </c>
      <c r="B4956" s="1">
        <v>45836.246527777781</v>
      </c>
      <c r="C4956" t="s">
        <v>45</v>
      </c>
      <c r="D4956" t="s">
        <v>24</v>
      </c>
      <c r="E4956" t="s">
        <v>29</v>
      </c>
      <c r="F4956" t="s">
        <v>25</v>
      </c>
      <c r="G4956">
        <v>72</v>
      </c>
      <c r="H4956">
        <v>816</v>
      </c>
      <c r="I4956">
        <v>235.06</v>
      </c>
      <c r="J4956" t="s">
        <v>60</v>
      </c>
      <c r="K4956">
        <v>25000</v>
      </c>
      <c r="L4956">
        <v>18000</v>
      </c>
      <c r="M4956" t="s">
        <v>27</v>
      </c>
    </row>
    <row r="4957" spans="1:13" x14ac:dyDescent="0.4">
      <c r="A4957">
        <v>104956</v>
      </c>
      <c r="B4957" s="1">
        <v>45869.979166666664</v>
      </c>
      <c r="C4957" t="s">
        <v>48</v>
      </c>
      <c r="D4957" t="s">
        <v>24</v>
      </c>
      <c r="E4957" t="s">
        <v>29</v>
      </c>
      <c r="F4957" t="s">
        <v>25</v>
      </c>
      <c r="G4957">
        <v>88</v>
      </c>
      <c r="H4957">
        <v>1049</v>
      </c>
      <c r="I4957">
        <v>380.79</v>
      </c>
      <c r="J4957" t="s">
        <v>26</v>
      </c>
      <c r="K4957">
        <v>45000</v>
      </c>
      <c r="L4957">
        <v>32000</v>
      </c>
      <c r="M4957" t="s">
        <v>27</v>
      </c>
    </row>
    <row r="4958" spans="1:13" x14ac:dyDescent="0.4">
      <c r="A4958">
        <v>104957</v>
      </c>
      <c r="B4958" s="1">
        <v>45950.036805555559</v>
      </c>
      <c r="C4958" t="s">
        <v>39</v>
      </c>
      <c r="D4958" t="s">
        <v>43</v>
      </c>
      <c r="E4958" t="s">
        <v>29</v>
      </c>
      <c r="F4958" t="s">
        <v>37</v>
      </c>
      <c r="G4958">
        <v>2</v>
      </c>
      <c r="H4958">
        <v>538</v>
      </c>
      <c r="I4958">
        <v>863.84</v>
      </c>
      <c r="J4958" t="s">
        <v>44</v>
      </c>
      <c r="K4958">
        <v>4500</v>
      </c>
      <c r="L4958">
        <v>2500</v>
      </c>
      <c r="M4958" t="s">
        <v>38</v>
      </c>
    </row>
    <row r="4959" spans="1:13" x14ac:dyDescent="0.4">
      <c r="A4959">
        <v>104958</v>
      </c>
      <c r="B4959" s="1">
        <v>45891.199305555558</v>
      </c>
      <c r="C4959" t="s">
        <v>39</v>
      </c>
      <c r="D4959" t="s">
        <v>46</v>
      </c>
      <c r="E4959" t="s">
        <v>15</v>
      </c>
      <c r="F4959" t="s">
        <v>32</v>
      </c>
      <c r="G4959">
        <v>29</v>
      </c>
      <c r="H4959">
        <v>977</v>
      </c>
      <c r="I4959">
        <v>222.38</v>
      </c>
      <c r="J4959" t="s">
        <v>47</v>
      </c>
      <c r="K4959">
        <v>4500</v>
      </c>
      <c r="L4959">
        <v>2800</v>
      </c>
      <c r="M4959" t="s">
        <v>33</v>
      </c>
    </row>
    <row r="4960" spans="1:13" x14ac:dyDescent="0.4">
      <c r="A4960">
        <v>104959</v>
      </c>
      <c r="B4960" s="1">
        <v>45896.869444444441</v>
      </c>
      <c r="C4960" t="s">
        <v>13</v>
      </c>
      <c r="D4960" t="s">
        <v>28</v>
      </c>
      <c r="E4960" t="s">
        <v>15</v>
      </c>
      <c r="F4960" t="s">
        <v>16</v>
      </c>
      <c r="G4960">
        <v>91</v>
      </c>
      <c r="H4960">
        <v>884</v>
      </c>
      <c r="I4960">
        <v>760.95</v>
      </c>
      <c r="J4960" t="s">
        <v>54</v>
      </c>
      <c r="K4960">
        <v>2500</v>
      </c>
      <c r="L4960">
        <v>1500</v>
      </c>
      <c r="M4960" t="s">
        <v>18</v>
      </c>
    </row>
    <row r="4961" spans="1:13" x14ac:dyDescent="0.4">
      <c r="A4961">
        <v>104960</v>
      </c>
      <c r="B4961" s="1">
        <v>45880.563888888886</v>
      </c>
      <c r="C4961" t="s">
        <v>48</v>
      </c>
      <c r="D4961" t="s">
        <v>14</v>
      </c>
      <c r="E4961" t="s">
        <v>15</v>
      </c>
      <c r="F4961" t="s">
        <v>37</v>
      </c>
      <c r="G4961">
        <v>66</v>
      </c>
      <c r="H4961">
        <v>570</v>
      </c>
      <c r="I4961">
        <v>293.61</v>
      </c>
      <c r="J4961" t="s">
        <v>21</v>
      </c>
      <c r="K4961">
        <v>6500</v>
      </c>
      <c r="L4961">
        <v>4200</v>
      </c>
      <c r="M4961" t="s">
        <v>38</v>
      </c>
    </row>
    <row r="4962" spans="1:13" x14ac:dyDescent="0.4">
      <c r="A4962">
        <v>104961</v>
      </c>
      <c r="B4962" s="1">
        <v>45776.337500000001</v>
      </c>
      <c r="C4962" t="s">
        <v>50</v>
      </c>
      <c r="D4962" t="s">
        <v>40</v>
      </c>
      <c r="E4962" t="s">
        <v>31</v>
      </c>
      <c r="F4962" t="s">
        <v>37</v>
      </c>
      <c r="G4962">
        <v>92</v>
      </c>
      <c r="H4962">
        <v>474</v>
      </c>
      <c r="I4962">
        <v>560.88</v>
      </c>
      <c r="J4962" t="s">
        <v>52</v>
      </c>
      <c r="K4962">
        <v>1500</v>
      </c>
      <c r="L4962">
        <v>800</v>
      </c>
      <c r="M4962" t="s">
        <v>38</v>
      </c>
    </row>
    <row r="4963" spans="1:13" x14ac:dyDescent="0.4">
      <c r="A4963">
        <v>104962</v>
      </c>
      <c r="B4963" s="1">
        <v>45970.385416666664</v>
      </c>
      <c r="C4963" t="s">
        <v>50</v>
      </c>
      <c r="D4963" t="s">
        <v>40</v>
      </c>
      <c r="E4963" t="s">
        <v>29</v>
      </c>
      <c r="F4963" t="s">
        <v>25</v>
      </c>
      <c r="G4963">
        <v>60</v>
      </c>
      <c r="H4963">
        <v>811</v>
      </c>
      <c r="I4963">
        <v>708.82</v>
      </c>
      <c r="J4963" t="s">
        <v>52</v>
      </c>
      <c r="K4963">
        <v>1500</v>
      </c>
      <c r="L4963">
        <v>800</v>
      </c>
      <c r="M4963" t="s">
        <v>27</v>
      </c>
    </row>
    <row r="4964" spans="1:13" x14ac:dyDescent="0.4">
      <c r="A4964">
        <v>104963</v>
      </c>
      <c r="B4964" s="1">
        <v>45921.795138888891</v>
      </c>
      <c r="C4964" t="s">
        <v>13</v>
      </c>
      <c r="D4964" t="s">
        <v>43</v>
      </c>
      <c r="E4964" t="s">
        <v>31</v>
      </c>
      <c r="F4964" t="s">
        <v>20</v>
      </c>
      <c r="G4964">
        <v>34</v>
      </c>
      <c r="H4964">
        <v>1016</v>
      </c>
      <c r="I4964">
        <v>1563.79</v>
      </c>
      <c r="J4964" t="s">
        <v>44</v>
      </c>
      <c r="K4964">
        <v>4500</v>
      </c>
      <c r="L4964">
        <v>2500</v>
      </c>
      <c r="M4964" t="s">
        <v>22</v>
      </c>
    </row>
    <row r="4965" spans="1:13" x14ac:dyDescent="0.4">
      <c r="A4965">
        <v>104964</v>
      </c>
      <c r="B4965" s="1">
        <v>45864.896527777775</v>
      </c>
      <c r="C4965" t="s">
        <v>50</v>
      </c>
      <c r="D4965" t="s">
        <v>28</v>
      </c>
      <c r="E4965" t="s">
        <v>15</v>
      </c>
      <c r="F4965" t="s">
        <v>32</v>
      </c>
      <c r="G4965">
        <v>81</v>
      </c>
      <c r="H4965">
        <v>709</v>
      </c>
      <c r="I4965">
        <v>629.6</v>
      </c>
      <c r="J4965" t="s">
        <v>54</v>
      </c>
      <c r="K4965">
        <v>2500</v>
      </c>
      <c r="L4965">
        <v>1500</v>
      </c>
      <c r="M4965" t="s">
        <v>33</v>
      </c>
    </row>
    <row r="4966" spans="1:13" x14ac:dyDescent="0.4">
      <c r="A4966">
        <v>104965</v>
      </c>
      <c r="B4966" s="1">
        <v>45752.416666666664</v>
      </c>
      <c r="C4966" t="s">
        <v>42</v>
      </c>
      <c r="D4966" t="s">
        <v>14</v>
      </c>
      <c r="E4966" t="s">
        <v>29</v>
      </c>
      <c r="F4966" t="s">
        <v>37</v>
      </c>
      <c r="G4966">
        <v>22</v>
      </c>
      <c r="H4966">
        <v>535</v>
      </c>
      <c r="I4966">
        <v>2444.02</v>
      </c>
      <c r="J4966" t="s">
        <v>21</v>
      </c>
      <c r="K4966">
        <v>6500</v>
      </c>
      <c r="L4966">
        <v>4200</v>
      </c>
      <c r="M4966" t="s">
        <v>38</v>
      </c>
    </row>
    <row r="4967" spans="1:13" x14ac:dyDescent="0.4">
      <c r="A4967">
        <v>104966</v>
      </c>
      <c r="B4967" s="1">
        <v>45879.393750000003</v>
      </c>
      <c r="C4967" t="s">
        <v>48</v>
      </c>
      <c r="D4967" t="s">
        <v>55</v>
      </c>
      <c r="E4967" t="s">
        <v>29</v>
      </c>
      <c r="F4967" t="s">
        <v>16</v>
      </c>
      <c r="G4967">
        <v>56</v>
      </c>
      <c r="H4967">
        <v>322</v>
      </c>
      <c r="I4967">
        <v>989.7</v>
      </c>
      <c r="J4967" t="s">
        <v>56</v>
      </c>
      <c r="K4967">
        <v>850</v>
      </c>
      <c r="L4967">
        <v>550</v>
      </c>
      <c r="M4967" t="s">
        <v>18</v>
      </c>
    </row>
    <row r="4968" spans="1:13" x14ac:dyDescent="0.4">
      <c r="A4968">
        <v>104967</v>
      </c>
      <c r="B4968" s="1">
        <v>45933.954861111109</v>
      </c>
      <c r="C4968" t="s">
        <v>13</v>
      </c>
      <c r="D4968" t="s">
        <v>40</v>
      </c>
      <c r="E4968" t="s">
        <v>29</v>
      </c>
      <c r="F4968" t="s">
        <v>20</v>
      </c>
      <c r="G4968">
        <v>90</v>
      </c>
      <c r="H4968">
        <v>949</v>
      </c>
      <c r="I4968">
        <v>726.79</v>
      </c>
      <c r="J4968" t="s">
        <v>52</v>
      </c>
      <c r="K4968">
        <v>1500</v>
      </c>
      <c r="L4968">
        <v>800</v>
      </c>
      <c r="M4968" t="s">
        <v>22</v>
      </c>
    </row>
    <row r="4969" spans="1:13" x14ac:dyDescent="0.4">
      <c r="A4969">
        <v>104968</v>
      </c>
      <c r="B4969" s="1">
        <v>45888.105555555558</v>
      </c>
      <c r="C4969" t="s">
        <v>50</v>
      </c>
      <c r="D4969" t="s">
        <v>14</v>
      </c>
      <c r="E4969" t="s">
        <v>31</v>
      </c>
      <c r="F4969" t="s">
        <v>16</v>
      </c>
      <c r="G4969">
        <v>31</v>
      </c>
      <c r="H4969">
        <v>442</v>
      </c>
      <c r="I4969">
        <v>248.81</v>
      </c>
      <c r="J4969" t="s">
        <v>17</v>
      </c>
      <c r="K4969">
        <v>3200</v>
      </c>
      <c r="L4969">
        <v>2000</v>
      </c>
      <c r="M4969" t="s">
        <v>18</v>
      </c>
    </row>
    <row r="4970" spans="1:13" x14ac:dyDescent="0.4">
      <c r="A4970">
        <v>104969</v>
      </c>
      <c r="B4970" s="1">
        <v>45966.64166666667</v>
      </c>
      <c r="C4970" t="s">
        <v>50</v>
      </c>
      <c r="D4970" t="s">
        <v>55</v>
      </c>
      <c r="E4970" t="s">
        <v>15</v>
      </c>
      <c r="F4970" t="s">
        <v>20</v>
      </c>
      <c r="G4970">
        <v>83</v>
      </c>
      <c r="H4970">
        <v>774</v>
      </c>
      <c r="I4970">
        <v>164.72</v>
      </c>
      <c r="J4970" t="s">
        <v>58</v>
      </c>
      <c r="K4970">
        <v>1200</v>
      </c>
      <c r="L4970">
        <v>800</v>
      </c>
      <c r="M4970" t="s">
        <v>22</v>
      </c>
    </row>
    <row r="4971" spans="1:13" x14ac:dyDescent="0.4">
      <c r="A4971">
        <v>104970</v>
      </c>
      <c r="B4971" s="1">
        <v>45776.890277777777</v>
      </c>
      <c r="C4971" t="s">
        <v>50</v>
      </c>
      <c r="D4971" t="s">
        <v>43</v>
      </c>
      <c r="E4971" t="s">
        <v>15</v>
      </c>
      <c r="F4971" t="s">
        <v>32</v>
      </c>
      <c r="G4971">
        <v>43</v>
      </c>
      <c r="H4971">
        <v>924</v>
      </c>
      <c r="I4971">
        <v>2773.69</v>
      </c>
      <c r="J4971" t="s">
        <v>44</v>
      </c>
      <c r="K4971">
        <v>4500</v>
      </c>
      <c r="L4971">
        <v>2500</v>
      </c>
      <c r="M4971" t="s">
        <v>33</v>
      </c>
    </row>
    <row r="4972" spans="1:13" x14ac:dyDescent="0.4">
      <c r="A4972">
        <v>104971</v>
      </c>
      <c r="B4972" s="1">
        <v>45925.579861111109</v>
      </c>
      <c r="C4972" t="s">
        <v>50</v>
      </c>
      <c r="D4972" t="s">
        <v>28</v>
      </c>
      <c r="E4972" t="s">
        <v>15</v>
      </c>
      <c r="F4972" t="s">
        <v>16</v>
      </c>
      <c r="G4972">
        <v>58</v>
      </c>
      <c r="H4972">
        <v>703</v>
      </c>
      <c r="I4972">
        <v>357.77</v>
      </c>
      <c r="J4972" t="s">
        <v>30</v>
      </c>
      <c r="K4972">
        <v>450</v>
      </c>
      <c r="L4972">
        <v>200</v>
      </c>
      <c r="M4972" t="s">
        <v>18</v>
      </c>
    </row>
    <row r="4973" spans="1:13" x14ac:dyDescent="0.4">
      <c r="A4973">
        <v>104972</v>
      </c>
      <c r="B4973" s="1">
        <v>45930.522222222222</v>
      </c>
      <c r="C4973" t="s">
        <v>42</v>
      </c>
      <c r="D4973" t="s">
        <v>40</v>
      </c>
      <c r="E4973" t="s">
        <v>29</v>
      </c>
      <c r="F4973" t="s">
        <v>32</v>
      </c>
      <c r="G4973">
        <v>84</v>
      </c>
      <c r="H4973">
        <v>643</v>
      </c>
      <c r="I4973">
        <v>623.30999999999995</v>
      </c>
      <c r="J4973" t="s">
        <v>52</v>
      </c>
      <c r="K4973">
        <v>1500</v>
      </c>
      <c r="L4973">
        <v>800</v>
      </c>
      <c r="M4973" t="s">
        <v>33</v>
      </c>
    </row>
    <row r="4974" spans="1:13" x14ac:dyDescent="0.4">
      <c r="A4974">
        <v>104973</v>
      </c>
      <c r="B4974" s="1">
        <v>45721.522916666669</v>
      </c>
      <c r="C4974" t="s">
        <v>48</v>
      </c>
      <c r="D4974" t="s">
        <v>35</v>
      </c>
      <c r="E4974" t="s">
        <v>15</v>
      </c>
      <c r="F4974" t="s">
        <v>20</v>
      </c>
      <c r="G4974">
        <v>38</v>
      </c>
      <c r="H4974">
        <v>697</v>
      </c>
      <c r="I4974">
        <v>345.32</v>
      </c>
      <c r="J4974" t="s">
        <v>36</v>
      </c>
      <c r="K4974">
        <v>12000</v>
      </c>
      <c r="L4974">
        <v>8000</v>
      </c>
      <c r="M4974" t="s">
        <v>22</v>
      </c>
    </row>
    <row r="4975" spans="1:13" x14ac:dyDescent="0.4">
      <c r="A4975">
        <v>104974</v>
      </c>
      <c r="B4975" s="1">
        <v>45955.102777777778</v>
      </c>
      <c r="C4975" t="s">
        <v>48</v>
      </c>
      <c r="D4975" t="s">
        <v>28</v>
      </c>
      <c r="E4975" t="s">
        <v>29</v>
      </c>
      <c r="F4975" t="s">
        <v>16</v>
      </c>
      <c r="G4975">
        <v>98</v>
      </c>
      <c r="H4975">
        <v>696</v>
      </c>
      <c r="I4975">
        <v>364.46</v>
      </c>
      <c r="J4975" t="s">
        <v>30</v>
      </c>
      <c r="K4975">
        <v>450</v>
      </c>
      <c r="L4975">
        <v>200</v>
      </c>
      <c r="M4975" t="s">
        <v>18</v>
      </c>
    </row>
    <row r="4976" spans="1:13" x14ac:dyDescent="0.4">
      <c r="A4976">
        <v>104975</v>
      </c>
      <c r="B4976" s="1">
        <v>46007.914583333331</v>
      </c>
      <c r="C4976" t="s">
        <v>13</v>
      </c>
      <c r="D4976" t="s">
        <v>55</v>
      </c>
      <c r="E4976" t="s">
        <v>29</v>
      </c>
      <c r="F4976" t="s">
        <v>20</v>
      </c>
      <c r="G4976">
        <v>3</v>
      </c>
      <c r="H4976">
        <v>909</v>
      </c>
      <c r="I4976">
        <v>857.5</v>
      </c>
      <c r="J4976" t="s">
        <v>57</v>
      </c>
      <c r="K4976">
        <v>600</v>
      </c>
      <c r="L4976">
        <v>350</v>
      </c>
      <c r="M4976" t="s">
        <v>22</v>
      </c>
    </row>
    <row r="4977" spans="1:13" x14ac:dyDescent="0.4">
      <c r="A4977">
        <v>104976</v>
      </c>
      <c r="B4977" s="1">
        <v>45668.67291666667</v>
      </c>
      <c r="C4977" t="s">
        <v>39</v>
      </c>
      <c r="D4977" t="s">
        <v>24</v>
      </c>
      <c r="E4977" t="s">
        <v>29</v>
      </c>
      <c r="F4977" t="s">
        <v>16</v>
      </c>
      <c r="G4977">
        <v>17</v>
      </c>
      <c r="H4977">
        <v>563</v>
      </c>
      <c r="I4977">
        <v>555.86</v>
      </c>
      <c r="J4977" t="s">
        <v>59</v>
      </c>
      <c r="K4977">
        <v>3500</v>
      </c>
      <c r="L4977">
        <v>2200</v>
      </c>
      <c r="M4977" t="s">
        <v>18</v>
      </c>
    </row>
    <row r="4978" spans="1:13" x14ac:dyDescent="0.4">
      <c r="A4978">
        <v>104977</v>
      </c>
      <c r="B4978" s="1">
        <v>45755.336805555555</v>
      </c>
      <c r="C4978" t="s">
        <v>39</v>
      </c>
      <c r="D4978" t="s">
        <v>55</v>
      </c>
      <c r="E4978" t="s">
        <v>15</v>
      </c>
      <c r="F4978" t="s">
        <v>16</v>
      </c>
      <c r="G4978">
        <v>5</v>
      </c>
      <c r="H4978">
        <v>645</v>
      </c>
      <c r="I4978">
        <v>1026.8</v>
      </c>
      <c r="J4978" t="s">
        <v>57</v>
      </c>
      <c r="K4978">
        <v>600</v>
      </c>
      <c r="L4978">
        <v>350</v>
      </c>
      <c r="M4978" t="s">
        <v>18</v>
      </c>
    </row>
    <row r="4979" spans="1:13" x14ac:dyDescent="0.4">
      <c r="A4979">
        <v>104978</v>
      </c>
      <c r="B4979" s="1">
        <v>45728.888194444444</v>
      </c>
      <c r="C4979" t="s">
        <v>39</v>
      </c>
      <c r="D4979" t="s">
        <v>46</v>
      </c>
      <c r="E4979" t="s">
        <v>29</v>
      </c>
      <c r="F4979" t="s">
        <v>32</v>
      </c>
      <c r="G4979">
        <v>48</v>
      </c>
      <c r="H4979">
        <v>880</v>
      </c>
      <c r="I4979">
        <v>560.25</v>
      </c>
      <c r="J4979" t="s">
        <v>47</v>
      </c>
      <c r="K4979">
        <v>4500</v>
      </c>
      <c r="L4979">
        <v>2800</v>
      </c>
      <c r="M4979" t="s">
        <v>33</v>
      </c>
    </row>
    <row r="4980" spans="1:13" x14ac:dyDescent="0.4">
      <c r="A4980">
        <v>104979</v>
      </c>
      <c r="B4980" s="1">
        <v>46021.237500000003</v>
      </c>
      <c r="C4980" t="s">
        <v>48</v>
      </c>
      <c r="D4980" t="s">
        <v>24</v>
      </c>
      <c r="E4980" t="s">
        <v>31</v>
      </c>
      <c r="F4980" t="s">
        <v>16</v>
      </c>
      <c r="G4980">
        <v>50</v>
      </c>
      <c r="H4980">
        <v>842</v>
      </c>
      <c r="I4980">
        <v>634.66</v>
      </c>
      <c r="J4980" t="s">
        <v>59</v>
      </c>
      <c r="K4980">
        <v>3500</v>
      </c>
      <c r="L4980">
        <v>2200</v>
      </c>
      <c r="M4980" t="s">
        <v>18</v>
      </c>
    </row>
    <row r="4981" spans="1:13" x14ac:dyDescent="0.4">
      <c r="A4981">
        <v>104980</v>
      </c>
      <c r="B4981" s="1">
        <v>45715.802777777775</v>
      </c>
      <c r="C4981" t="s">
        <v>42</v>
      </c>
      <c r="D4981" t="s">
        <v>24</v>
      </c>
      <c r="E4981" t="s">
        <v>15</v>
      </c>
      <c r="F4981" t="s">
        <v>16</v>
      </c>
      <c r="G4981">
        <v>9</v>
      </c>
      <c r="H4981">
        <v>313</v>
      </c>
      <c r="I4981">
        <v>882.03</v>
      </c>
      <c r="J4981" t="s">
        <v>26</v>
      </c>
      <c r="K4981">
        <v>45000</v>
      </c>
      <c r="L4981">
        <v>32000</v>
      </c>
      <c r="M4981" t="s">
        <v>18</v>
      </c>
    </row>
    <row r="4982" spans="1:13" x14ac:dyDescent="0.4">
      <c r="A4982">
        <v>104981</v>
      </c>
      <c r="B4982" s="1">
        <v>45947.554861111108</v>
      </c>
      <c r="C4982" t="s">
        <v>39</v>
      </c>
      <c r="D4982" t="s">
        <v>14</v>
      </c>
      <c r="E4982" t="s">
        <v>15</v>
      </c>
      <c r="F4982" t="s">
        <v>25</v>
      </c>
      <c r="G4982">
        <v>84</v>
      </c>
      <c r="H4982">
        <v>1065</v>
      </c>
      <c r="I4982">
        <v>258.64</v>
      </c>
      <c r="J4982" t="s">
        <v>21</v>
      </c>
      <c r="K4982">
        <v>6500</v>
      </c>
      <c r="L4982">
        <v>4200</v>
      </c>
      <c r="M4982" t="s">
        <v>27</v>
      </c>
    </row>
    <row r="4983" spans="1:13" x14ac:dyDescent="0.4">
      <c r="A4983">
        <v>104982</v>
      </c>
      <c r="B4983" s="1">
        <v>45908.850694444445</v>
      </c>
      <c r="C4983" t="s">
        <v>39</v>
      </c>
      <c r="D4983" t="s">
        <v>35</v>
      </c>
      <c r="E4983" t="s">
        <v>15</v>
      </c>
      <c r="F4983" t="s">
        <v>20</v>
      </c>
      <c r="G4983">
        <v>85</v>
      </c>
      <c r="H4983">
        <v>973</v>
      </c>
      <c r="I4983">
        <v>603.98</v>
      </c>
      <c r="J4983" t="s">
        <v>49</v>
      </c>
      <c r="K4983">
        <v>8500</v>
      </c>
      <c r="L4983">
        <v>5500</v>
      </c>
      <c r="M4983" t="s">
        <v>22</v>
      </c>
    </row>
    <row r="4984" spans="1:13" x14ac:dyDescent="0.4">
      <c r="A4984">
        <v>104983</v>
      </c>
      <c r="B4984" s="1">
        <v>45933.82916666667</v>
      </c>
      <c r="C4984" t="s">
        <v>23</v>
      </c>
      <c r="D4984" t="s">
        <v>14</v>
      </c>
      <c r="E4984" t="s">
        <v>15</v>
      </c>
      <c r="F4984" t="s">
        <v>16</v>
      </c>
      <c r="G4984">
        <v>1</v>
      </c>
      <c r="H4984">
        <v>405</v>
      </c>
      <c r="I4984">
        <v>675.16</v>
      </c>
      <c r="J4984" t="s">
        <v>17</v>
      </c>
      <c r="K4984">
        <v>3200</v>
      </c>
      <c r="L4984">
        <v>2000</v>
      </c>
      <c r="M4984" t="s">
        <v>18</v>
      </c>
    </row>
    <row r="4985" spans="1:13" x14ac:dyDescent="0.4">
      <c r="A4985">
        <v>104984</v>
      </c>
      <c r="B4985" s="1">
        <v>45707.902083333334</v>
      </c>
      <c r="C4985" t="s">
        <v>19</v>
      </c>
      <c r="D4985" t="s">
        <v>55</v>
      </c>
      <c r="E4985" t="s">
        <v>29</v>
      </c>
      <c r="F4985" t="s">
        <v>32</v>
      </c>
      <c r="G4985">
        <v>16</v>
      </c>
      <c r="H4985">
        <v>651</v>
      </c>
      <c r="I4985">
        <v>570.12</v>
      </c>
      <c r="J4985" t="s">
        <v>56</v>
      </c>
      <c r="K4985">
        <v>850</v>
      </c>
      <c r="L4985">
        <v>550</v>
      </c>
      <c r="M4985" t="s">
        <v>33</v>
      </c>
    </row>
    <row r="4986" spans="1:13" x14ac:dyDescent="0.4">
      <c r="A4986">
        <v>104985</v>
      </c>
      <c r="B4986" s="1">
        <v>46015.950694444444</v>
      </c>
      <c r="C4986" t="s">
        <v>48</v>
      </c>
      <c r="D4986" t="s">
        <v>24</v>
      </c>
      <c r="E4986" t="s">
        <v>15</v>
      </c>
      <c r="F4986" t="s">
        <v>16</v>
      </c>
      <c r="G4986">
        <v>23</v>
      </c>
      <c r="H4986">
        <v>1189</v>
      </c>
      <c r="I4986">
        <v>824.73</v>
      </c>
      <c r="J4986" t="s">
        <v>26</v>
      </c>
      <c r="K4986">
        <v>45000</v>
      </c>
      <c r="L4986">
        <v>32000</v>
      </c>
      <c r="M4986" t="s">
        <v>18</v>
      </c>
    </row>
    <row r="4987" spans="1:13" x14ac:dyDescent="0.4">
      <c r="A4987">
        <v>104986</v>
      </c>
      <c r="B4987" s="1">
        <v>45873.704861111109</v>
      </c>
      <c r="C4987" t="s">
        <v>48</v>
      </c>
      <c r="D4987" t="s">
        <v>28</v>
      </c>
      <c r="E4987" t="s">
        <v>31</v>
      </c>
      <c r="F4987" t="s">
        <v>25</v>
      </c>
      <c r="G4987">
        <v>57</v>
      </c>
      <c r="H4987">
        <v>956</v>
      </c>
      <c r="I4987">
        <v>570.88</v>
      </c>
      <c r="J4987" t="s">
        <v>54</v>
      </c>
      <c r="K4987">
        <v>2500</v>
      </c>
      <c r="L4987">
        <v>1500</v>
      </c>
      <c r="M4987" t="s">
        <v>27</v>
      </c>
    </row>
    <row r="4988" spans="1:13" x14ac:dyDescent="0.4">
      <c r="A4988">
        <v>104987</v>
      </c>
      <c r="B4988" s="1">
        <v>45709.569444444445</v>
      </c>
      <c r="C4988" t="s">
        <v>45</v>
      </c>
      <c r="D4988" t="s">
        <v>46</v>
      </c>
      <c r="E4988" t="s">
        <v>31</v>
      </c>
      <c r="F4988" t="s">
        <v>16</v>
      </c>
      <c r="G4988">
        <v>30</v>
      </c>
      <c r="H4988">
        <v>906</v>
      </c>
      <c r="I4988">
        <v>705</v>
      </c>
      <c r="J4988" t="s">
        <v>53</v>
      </c>
      <c r="K4988">
        <v>15000</v>
      </c>
      <c r="L4988">
        <v>9500</v>
      </c>
      <c r="M4988" t="s">
        <v>18</v>
      </c>
    </row>
    <row r="4989" spans="1:13" x14ac:dyDescent="0.4">
      <c r="A4989">
        <v>104988</v>
      </c>
      <c r="B4989" s="1">
        <v>45928.084027777775</v>
      </c>
      <c r="C4989" t="s">
        <v>34</v>
      </c>
      <c r="D4989" t="s">
        <v>24</v>
      </c>
      <c r="E4989" t="s">
        <v>29</v>
      </c>
      <c r="F4989" t="s">
        <v>16</v>
      </c>
      <c r="G4989">
        <v>59</v>
      </c>
      <c r="H4989">
        <v>395</v>
      </c>
      <c r="I4989">
        <v>1707.3</v>
      </c>
      <c r="J4989" t="s">
        <v>59</v>
      </c>
      <c r="K4989">
        <v>3500</v>
      </c>
      <c r="L4989">
        <v>2200</v>
      </c>
      <c r="M4989" t="s">
        <v>18</v>
      </c>
    </row>
    <row r="4990" spans="1:13" x14ac:dyDescent="0.4">
      <c r="A4990">
        <v>104989</v>
      </c>
      <c r="B4990" s="1">
        <v>45741.055555555555</v>
      </c>
      <c r="C4990" t="s">
        <v>45</v>
      </c>
      <c r="D4990" t="s">
        <v>43</v>
      </c>
      <c r="E4990" t="s">
        <v>31</v>
      </c>
      <c r="F4990" t="s">
        <v>16</v>
      </c>
      <c r="G4990">
        <v>47</v>
      </c>
      <c r="H4990">
        <v>840</v>
      </c>
      <c r="I4990">
        <v>1007.31</v>
      </c>
      <c r="J4990" t="s">
        <v>51</v>
      </c>
      <c r="K4990">
        <v>1800</v>
      </c>
      <c r="L4990">
        <v>900</v>
      </c>
      <c r="M4990" t="s">
        <v>18</v>
      </c>
    </row>
    <row r="4991" spans="1:13" x14ac:dyDescent="0.4">
      <c r="A4991">
        <v>104990</v>
      </c>
      <c r="B4991" s="1">
        <v>45950.191666666666</v>
      </c>
      <c r="C4991" t="s">
        <v>48</v>
      </c>
      <c r="D4991" t="s">
        <v>55</v>
      </c>
      <c r="E4991" t="s">
        <v>29</v>
      </c>
      <c r="F4991" t="s">
        <v>16</v>
      </c>
      <c r="G4991">
        <v>1</v>
      </c>
      <c r="H4991">
        <v>1178</v>
      </c>
      <c r="I4991">
        <v>392.46</v>
      </c>
      <c r="J4991" t="s">
        <v>56</v>
      </c>
      <c r="K4991">
        <v>850</v>
      </c>
      <c r="L4991">
        <v>550</v>
      </c>
      <c r="M4991" t="s">
        <v>18</v>
      </c>
    </row>
    <row r="4992" spans="1:13" x14ac:dyDescent="0.4">
      <c r="A4992">
        <v>104991</v>
      </c>
      <c r="B4992" s="1">
        <v>45783.99722222222</v>
      </c>
      <c r="C4992" t="s">
        <v>39</v>
      </c>
      <c r="D4992" t="s">
        <v>46</v>
      </c>
      <c r="E4992" t="s">
        <v>15</v>
      </c>
      <c r="F4992" t="s">
        <v>37</v>
      </c>
      <c r="G4992">
        <v>59</v>
      </c>
      <c r="H4992">
        <v>1183</v>
      </c>
      <c r="I4992">
        <v>616.1</v>
      </c>
      <c r="J4992" t="s">
        <v>53</v>
      </c>
      <c r="K4992">
        <v>15000</v>
      </c>
      <c r="L4992">
        <v>9500</v>
      </c>
      <c r="M4992" t="s">
        <v>38</v>
      </c>
    </row>
    <row r="4993" spans="1:13" x14ac:dyDescent="0.4">
      <c r="A4993">
        <v>104992</v>
      </c>
      <c r="B4993" s="1">
        <v>45953.196527777778</v>
      </c>
      <c r="C4993" t="s">
        <v>34</v>
      </c>
      <c r="D4993" t="s">
        <v>24</v>
      </c>
      <c r="E4993" t="s">
        <v>15</v>
      </c>
      <c r="F4993" t="s">
        <v>16</v>
      </c>
      <c r="G4993">
        <v>33</v>
      </c>
      <c r="H4993">
        <v>730</v>
      </c>
      <c r="I4993">
        <v>409.54</v>
      </c>
      <c r="J4993" t="s">
        <v>26</v>
      </c>
      <c r="K4993">
        <v>45000</v>
      </c>
      <c r="L4993">
        <v>32000</v>
      </c>
      <c r="M4993" t="s">
        <v>18</v>
      </c>
    </row>
    <row r="4994" spans="1:13" x14ac:dyDescent="0.4">
      <c r="A4994">
        <v>104993</v>
      </c>
      <c r="B4994" s="1">
        <v>45729.35</v>
      </c>
      <c r="C4994" t="s">
        <v>42</v>
      </c>
      <c r="D4994" t="s">
        <v>40</v>
      </c>
      <c r="E4994" t="s">
        <v>15</v>
      </c>
      <c r="F4994" t="s">
        <v>32</v>
      </c>
      <c r="G4994">
        <v>33</v>
      </c>
      <c r="H4994">
        <v>803</v>
      </c>
      <c r="I4994">
        <v>966.08</v>
      </c>
      <c r="J4994" t="s">
        <v>52</v>
      </c>
      <c r="K4994">
        <v>1500</v>
      </c>
      <c r="L4994">
        <v>800</v>
      </c>
      <c r="M4994" t="s">
        <v>33</v>
      </c>
    </row>
    <row r="4995" spans="1:13" x14ac:dyDescent="0.4">
      <c r="A4995">
        <v>104994</v>
      </c>
      <c r="B4995" s="1">
        <v>45953.702777777777</v>
      </c>
      <c r="C4995" t="s">
        <v>19</v>
      </c>
      <c r="D4995" t="s">
        <v>35</v>
      </c>
      <c r="E4995" t="s">
        <v>29</v>
      </c>
      <c r="F4995" t="s">
        <v>25</v>
      </c>
      <c r="G4995">
        <v>86</v>
      </c>
      <c r="H4995">
        <v>883</v>
      </c>
      <c r="I4995">
        <v>741.13</v>
      </c>
      <c r="J4995" t="s">
        <v>49</v>
      </c>
      <c r="K4995">
        <v>8500</v>
      </c>
      <c r="L4995">
        <v>5500</v>
      </c>
      <c r="M4995" t="s">
        <v>27</v>
      </c>
    </row>
    <row r="4996" spans="1:13" x14ac:dyDescent="0.4">
      <c r="A4996">
        <v>104995</v>
      </c>
      <c r="B4996" s="1">
        <v>45893.447916666664</v>
      </c>
      <c r="C4996" t="s">
        <v>39</v>
      </c>
      <c r="D4996" t="s">
        <v>14</v>
      </c>
      <c r="E4996" t="s">
        <v>15</v>
      </c>
      <c r="F4996" t="s">
        <v>16</v>
      </c>
      <c r="G4996">
        <v>82</v>
      </c>
      <c r="H4996">
        <v>979</v>
      </c>
      <c r="I4996">
        <v>648.74</v>
      </c>
      <c r="J4996" t="s">
        <v>17</v>
      </c>
      <c r="K4996">
        <v>3200</v>
      </c>
      <c r="L4996">
        <v>2000</v>
      </c>
      <c r="M4996" t="s">
        <v>18</v>
      </c>
    </row>
    <row r="4997" spans="1:13" x14ac:dyDescent="0.4">
      <c r="A4997">
        <v>104996</v>
      </c>
      <c r="B4997" s="1">
        <v>45713.213888888888</v>
      </c>
      <c r="C4997" t="s">
        <v>23</v>
      </c>
      <c r="D4997" t="s">
        <v>24</v>
      </c>
      <c r="E4997" t="s">
        <v>31</v>
      </c>
      <c r="F4997" t="s">
        <v>16</v>
      </c>
      <c r="G4997">
        <v>29</v>
      </c>
      <c r="H4997">
        <v>364</v>
      </c>
      <c r="I4997">
        <v>796.17</v>
      </c>
      <c r="J4997" t="s">
        <v>26</v>
      </c>
      <c r="K4997">
        <v>45000</v>
      </c>
      <c r="L4997">
        <v>32000</v>
      </c>
      <c r="M4997" t="s">
        <v>18</v>
      </c>
    </row>
    <row r="4998" spans="1:13" x14ac:dyDescent="0.4">
      <c r="A4998">
        <v>104997</v>
      </c>
      <c r="B4998" s="1">
        <v>46017.112500000003</v>
      </c>
      <c r="C4998" t="s">
        <v>34</v>
      </c>
      <c r="D4998" t="s">
        <v>35</v>
      </c>
      <c r="E4998" t="s">
        <v>15</v>
      </c>
      <c r="F4998" t="s">
        <v>16</v>
      </c>
      <c r="G4998">
        <v>2</v>
      </c>
      <c r="H4998">
        <v>771</v>
      </c>
      <c r="I4998">
        <v>250.3</v>
      </c>
      <c r="J4998" t="s">
        <v>36</v>
      </c>
      <c r="K4998">
        <v>12000</v>
      </c>
      <c r="L4998">
        <v>8000</v>
      </c>
      <c r="M4998" t="s">
        <v>18</v>
      </c>
    </row>
    <row r="4999" spans="1:13" x14ac:dyDescent="0.4">
      <c r="A4999">
        <v>104998</v>
      </c>
      <c r="B4999" s="1">
        <v>45767.588888888888</v>
      </c>
      <c r="C4999" t="s">
        <v>42</v>
      </c>
      <c r="D4999" t="s">
        <v>28</v>
      </c>
      <c r="E4999" t="s">
        <v>15</v>
      </c>
      <c r="F4999" t="s">
        <v>16</v>
      </c>
      <c r="G4999">
        <v>3</v>
      </c>
      <c r="H4999">
        <v>630</v>
      </c>
      <c r="I4999">
        <v>293.02999999999997</v>
      </c>
      <c r="J4999" t="s">
        <v>30</v>
      </c>
      <c r="K4999">
        <v>450</v>
      </c>
      <c r="L4999">
        <v>200</v>
      </c>
      <c r="M4999" t="s">
        <v>18</v>
      </c>
    </row>
    <row r="5000" spans="1:13" x14ac:dyDescent="0.4">
      <c r="A5000">
        <v>104999</v>
      </c>
      <c r="B5000" s="1">
        <v>45849.720138888886</v>
      </c>
      <c r="C5000" t="s">
        <v>19</v>
      </c>
      <c r="D5000" t="s">
        <v>28</v>
      </c>
      <c r="E5000" t="s">
        <v>15</v>
      </c>
      <c r="F5000" t="s">
        <v>32</v>
      </c>
      <c r="G5000">
        <v>2</v>
      </c>
      <c r="H5000">
        <v>347</v>
      </c>
      <c r="I5000">
        <v>372.55</v>
      </c>
      <c r="J5000" t="s">
        <v>30</v>
      </c>
      <c r="K5000">
        <v>450</v>
      </c>
      <c r="L5000">
        <v>200</v>
      </c>
      <c r="M5000" t="s">
        <v>33</v>
      </c>
    </row>
    <row r="5001" spans="1:13" x14ac:dyDescent="0.4">
      <c r="A5001">
        <v>105000</v>
      </c>
      <c r="B5001" s="1">
        <v>45750.140277777777</v>
      </c>
      <c r="C5001" t="s">
        <v>50</v>
      </c>
      <c r="D5001" t="s">
        <v>55</v>
      </c>
      <c r="E5001" t="s">
        <v>15</v>
      </c>
      <c r="F5001" t="s">
        <v>37</v>
      </c>
      <c r="G5001">
        <v>53</v>
      </c>
      <c r="H5001">
        <v>791</v>
      </c>
      <c r="I5001">
        <v>921.08</v>
      </c>
      <c r="J5001" t="s">
        <v>58</v>
      </c>
      <c r="K5001">
        <v>1200</v>
      </c>
      <c r="L5001">
        <v>800</v>
      </c>
      <c r="M5001" t="s">
        <v>38</v>
      </c>
    </row>
    <row r="5002" spans="1:13" x14ac:dyDescent="0.4">
      <c r="A5002">
        <v>105001</v>
      </c>
      <c r="B5002" s="1">
        <v>46007.786805555559</v>
      </c>
      <c r="C5002" t="s">
        <v>42</v>
      </c>
      <c r="D5002" t="s">
        <v>24</v>
      </c>
      <c r="E5002" t="s">
        <v>29</v>
      </c>
      <c r="F5002" t="s">
        <v>16</v>
      </c>
      <c r="G5002">
        <v>57</v>
      </c>
      <c r="H5002">
        <v>756</v>
      </c>
      <c r="I5002">
        <v>449.41</v>
      </c>
      <c r="J5002" t="s">
        <v>60</v>
      </c>
      <c r="K5002">
        <v>25000</v>
      </c>
      <c r="L5002">
        <v>18000</v>
      </c>
      <c r="M5002" t="s">
        <v>18</v>
      </c>
    </row>
    <row r="5003" spans="1:13" x14ac:dyDescent="0.4">
      <c r="A5003">
        <v>105002</v>
      </c>
      <c r="B5003" s="1">
        <v>45713.546527777777</v>
      </c>
      <c r="C5003" t="s">
        <v>19</v>
      </c>
      <c r="D5003" t="s">
        <v>43</v>
      </c>
      <c r="E5003" t="s">
        <v>15</v>
      </c>
      <c r="F5003" t="s">
        <v>20</v>
      </c>
      <c r="G5003">
        <v>62</v>
      </c>
      <c r="H5003">
        <v>374</v>
      </c>
      <c r="I5003">
        <v>351.18</v>
      </c>
      <c r="J5003" t="s">
        <v>44</v>
      </c>
      <c r="K5003">
        <v>4500</v>
      </c>
      <c r="L5003">
        <v>2500</v>
      </c>
      <c r="M5003" t="s">
        <v>22</v>
      </c>
    </row>
    <row r="5004" spans="1:13" x14ac:dyDescent="0.4">
      <c r="A5004">
        <v>105003</v>
      </c>
      <c r="B5004" s="1">
        <v>45717.324305555558</v>
      </c>
      <c r="C5004" t="s">
        <v>23</v>
      </c>
      <c r="D5004" t="s">
        <v>28</v>
      </c>
      <c r="E5004" t="s">
        <v>29</v>
      </c>
      <c r="F5004" t="s">
        <v>20</v>
      </c>
      <c r="G5004">
        <v>77</v>
      </c>
      <c r="H5004">
        <v>858</v>
      </c>
      <c r="I5004">
        <v>956.66</v>
      </c>
      <c r="J5004" t="s">
        <v>54</v>
      </c>
      <c r="K5004">
        <v>2500</v>
      </c>
      <c r="L5004">
        <v>1500</v>
      </c>
      <c r="M5004" t="s">
        <v>22</v>
      </c>
    </row>
    <row r="5005" spans="1:13" x14ac:dyDescent="0.4">
      <c r="A5005">
        <v>105004</v>
      </c>
      <c r="B5005" s="1">
        <v>45795.918749999997</v>
      </c>
      <c r="C5005" t="s">
        <v>42</v>
      </c>
      <c r="D5005" t="s">
        <v>40</v>
      </c>
      <c r="E5005" t="s">
        <v>29</v>
      </c>
      <c r="F5005" t="s">
        <v>16</v>
      </c>
      <c r="G5005">
        <v>77</v>
      </c>
      <c r="H5005">
        <v>1030</v>
      </c>
      <c r="I5005">
        <v>593.98</v>
      </c>
      <c r="J5005" t="s">
        <v>52</v>
      </c>
      <c r="K5005">
        <v>1500</v>
      </c>
      <c r="L5005">
        <v>800</v>
      </c>
      <c r="M5005" t="s">
        <v>18</v>
      </c>
    </row>
    <row r="5006" spans="1:13" x14ac:dyDescent="0.4">
      <c r="A5006">
        <v>105005</v>
      </c>
      <c r="B5006" s="1">
        <v>45696.768055555556</v>
      </c>
      <c r="C5006" t="s">
        <v>13</v>
      </c>
      <c r="D5006" t="s">
        <v>46</v>
      </c>
      <c r="E5006" t="s">
        <v>31</v>
      </c>
      <c r="F5006" t="s">
        <v>16</v>
      </c>
      <c r="G5006">
        <v>80</v>
      </c>
      <c r="H5006">
        <v>433</v>
      </c>
      <c r="I5006">
        <v>1272.4100000000001</v>
      </c>
      <c r="J5006" t="s">
        <v>53</v>
      </c>
      <c r="K5006">
        <v>15000</v>
      </c>
      <c r="L5006">
        <v>9500</v>
      </c>
      <c r="M5006" t="s">
        <v>18</v>
      </c>
    </row>
    <row r="5007" spans="1:13" x14ac:dyDescent="0.4">
      <c r="A5007">
        <v>105006</v>
      </c>
      <c r="B5007" s="1">
        <v>45685.576388888891</v>
      </c>
      <c r="C5007" t="s">
        <v>19</v>
      </c>
      <c r="D5007" t="s">
        <v>24</v>
      </c>
      <c r="E5007" t="s">
        <v>15</v>
      </c>
      <c r="F5007" t="s">
        <v>25</v>
      </c>
      <c r="G5007">
        <v>62</v>
      </c>
      <c r="H5007">
        <v>544</v>
      </c>
      <c r="I5007">
        <v>765.87</v>
      </c>
      <c r="J5007" t="s">
        <v>59</v>
      </c>
      <c r="K5007">
        <v>3500</v>
      </c>
      <c r="L5007">
        <v>2200</v>
      </c>
      <c r="M5007" t="s">
        <v>27</v>
      </c>
    </row>
    <row r="5008" spans="1:13" x14ac:dyDescent="0.4">
      <c r="A5008">
        <v>105007</v>
      </c>
      <c r="B5008" s="1">
        <v>45706.117361111108</v>
      </c>
      <c r="C5008" t="s">
        <v>42</v>
      </c>
      <c r="D5008" t="s">
        <v>28</v>
      </c>
      <c r="E5008" t="s">
        <v>15</v>
      </c>
      <c r="F5008" t="s">
        <v>37</v>
      </c>
      <c r="G5008">
        <v>72</v>
      </c>
      <c r="H5008">
        <v>842</v>
      </c>
      <c r="I5008">
        <v>2502.98</v>
      </c>
      <c r="J5008" t="s">
        <v>30</v>
      </c>
      <c r="K5008">
        <v>450</v>
      </c>
      <c r="L5008">
        <v>200</v>
      </c>
      <c r="M5008" t="s">
        <v>38</v>
      </c>
    </row>
    <row r="5009" spans="1:13" x14ac:dyDescent="0.4">
      <c r="A5009">
        <v>105008</v>
      </c>
      <c r="B5009" s="1">
        <v>45782.513888888891</v>
      </c>
      <c r="C5009" t="s">
        <v>23</v>
      </c>
      <c r="D5009" t="s">
        <v>43</v>
      </c>
      <c r="E5009" t="s">
        <v>31</v>
      </c>
      <c r="F5009" t="s">
        <v>32</v>
      </c>
      <c r="G5009">
        <v>4</v>
      </c>
      <c r="H5009">
        <v>339</v>
      </c>
      <c r="I5009">
        <v>406.43</v>
      </c>
      <c r="J5009" t="s">
        <v>51</v>
      </c>
      <c r="K5009">
        <v>1800</v>
      </c>
      <c r="L5009">
        <v>900</v>
      </c>
      <c r="M5009" t="s">
        <v>33</v>
      </c>
    </row>
    <row r="5010" spans="1:13" x14ac:dyDescent="0.4">
      <c r="A5010">
        <v>105009</v>
      </c>
      <c r="B5010" s="1">
        <v>45670.931250000001</v>
      </c>
      <c r="C5010" t="s">
        <v>23</v>
      </c>
      <c r="D5010" t="s">
        <v>55</v>
      </c>
      <c r="E5010" t="s">
        <v>15</v>
      </c>
      <c r="F5010" t="s">
        <v>20</v>
      </c>
      <c r="G5010">
        <v>41</v>
      </c>
      <c r="H5010">
        <v>1127</v>
      </c>
      <c r="I5010">
        <v>857.04</v>
      </c>
      <c r="J5010" t="s">
        <v>57</v>
      </c>
      <c r="K5010">
        <v>600</v>
      </c>
      <c r="L5010">
        <v>350</v>
      </c>
      <c r="M5010" t="s">
        <v>22</v>
      </c>
    </row>
    <row r="5011" spans="1:13" x14ac:dyDescent="0.4">
      <c r="A5011">
        <v>105010</v>
      </c>
      <c r="B5011" s="1">
        <v>45693.157638888886</v>
      </c>
      <c r="C5011" t="s">
        <v>42</v>
      </c>
      <c r="D5011" t="s">
        <v>55</v>
      </c>
      <c r="E5011" t="s">
        <v>29</v>
      </c>
      <c r="F5011" t="s">
        <v>37</v>
      </c>
      <c r="G5011">
        <v>10</v>
      </c>
      <c r="H5011">
        <v>455</v>
      </c>
      <c r="I5011">
        <v>509.42</v>
      </c>
      <c r="J5011" t="s">
        <v>56</v>
      </c>
      <c r="K5011">
        <v>850</v>
      </c>
      <c r="L5011">
        <v>550</v>
      </c>
      <c r="M5011" t="s">
        <v>38</v>
      </c>
    </row>
    <row r="5012" spans="1:13" x14ac:dyDescent="0.4">
      <c r="A5012">
        <v>105011</v>
      </c>
      <c r="B5012" s="1">
        <v>45758.977777777778</v>
      </c>
      <c r="C5012" t="s">
        <v>39</v>
      </c>
      <c r="D5012" t="s">
        <v>46</v>
      </c>
      <c r="E5012" t="s">
        <v>15</v>
      </c>
      <c r="F5012" t="s">
        <v>16</v>
      </c>
      <c r="G5012">
        <v>97</v>
      </c>
      <c r="H5012">
        <v>340</v>
      </c>
      <c r="I5012">
        <v>508.97</v>
      </c>
      <c r="J5012" t="s">
        <v>47</v>
      </c>
      <c r="K5012">
        <v>4500</v>
      </c>
      <c r="L5012">
        <v>2800</v>
      </c>
      <c r="M5012" t="s">
        <v>18</v>
      </c>
    </row>
    <row r="5013" spans="1:13" x14ac:dyDescent="0.4">
      <c r="A5013">
        <v>105012</v>
      </c>
      <c r="B5013" s="1">
        <v>45939.023611111108</v>
      </c>
      <c r="C5013" t="s">
        <v>34</v>
      </c>
      <c r="D5013" t="s">
        <v>35</v>
      </c>
      <c r="E5013" t="s">
        <v>29</v>
      </c>
      <c r="F5013" t="s">
        <v>32</v>
      </c>
      <c r="G5013">
        <v>32</v>
      </c>
      <c r="H5013">
        <v>530</v>
      </c>
      <c r="I5013">
        <v>441.95</v>
      </c>
      <c r="J5013" t="s">
        <v>49</v>
      </c>
      <c r="K5013">
        <v>8500</v>
      </c>
      <c r="L5013">
        <v>5500</v>
      </c>
      <c r="M5013" t="s">
        <v>33</v>
      </c>
    </row>
    <row r="5014" spans="1:13" x14ac:dyDescent="0.4">
      <c r="A5014">
        <v>105013</v>
      </c>
      <c r="B5014" s="1">
        <v>45743.681944444441</v>
      </c>
      <c r="C5014" t="s">
        <v>48</v>
      </c>
      <c r="D5014" t="s">
        <v>35</v>
      </c>
      <c r="E5014" t="s">
        <v>29</v>
      </c>
      <c r="F5014" t="s">
        <v>37</v>
      </c>
      <c r="G5014">
        <v>85</v>
      </c>
      <c r="H5014">
        <v>1030</v>
      </c>
      <c r="I5014">
        <v>501.94</v>
      </c>
      <c r="J5014" t="s">
        <v>49</v>
      </c>
      <c r="K5014">
        <v>8500</v>
      </c>
      <c r="L5014">
        <v>5500</v>
      </c>
      <c r="M5014" t="s">
        <v>38</v>
      </c>
    </row>
    <row r="5015" spans="1:13" x14ac:dyDescent="0.4">
      <c r="A5015">
        <v>105014</v>
      </c>
      <c r="B5015" s="1">
        <v>45661.253472222219</v>
      </c>
      <c r="C5015" t="s">
        <v>48</v>
      </c>
      <c r="D5015" t="s">
        <v>35</v>
      </c>
      <c r="E5015" t="s">
        <v>29</v>
      </c>
      <c r="F5015" t="s">
        <v>25</v>
      </c>
      <c r="G5015">
        <v>35</v>
      </c>
      <c r="H5015">
        <v>1168</v>
      </c>
      <c r="I5015">
        <v>512.74</v>
      </c>
      <c r="J5015" t="s">
        <v>49</v>
      </c>
      <c r="K5015">
        <v>8500</v>
      </c>
      <c r="L5015">
        <v>5500</v>
      </c>
      <c r="M5015" t="s">
        <v>27</v>
      </c>
    </row>
    <row r="5016" spans="1:13" x14ac:dyDescent="0.4">
      <c r="A5016">
        <v>105015</v>
      </c>
      <c r="B5016" s="1">
        <v>45880.335416666669</v>
      </c>
      <c r="C5016" t="s">
        <v>34</v>
      </c>
      <c r="D5016" t="s">
        <v>28</v>
      </c>
      <c r="E5016" t="s">
        <v>29</v>
      </c>
      <c r="F5016" t="s">
        <v>37</v>
      </c>
      <c r="G5016">
        <v>70</v>
      </c>
      <c r="H5016">
        <v>1176</v>
      </c>
      <c r="I5016">
        <v>1069.32</v>
      </c>
      <c r="J5016" t="s">
        <v>54</v>
      </c>
      <c r="K5016">
        <v>2500</v>
      </c>
      <c r="L5016">
        <v>1500</v>
      </c>
      <c r="M5016" t="s">
        <v>38</v>
      </c>
    </row>
    <row r="5017" spans="1:13" x14ac:dyDescent="0.4">
      <c r="A5017">
        <v>105016</v>
      </c>
      <c r="B5017" s="1">
        <v>45995.732638888891</v>
      </c>
      <c r="C5017" t="s">
        <v>48</v>
      </c>
      <c r="D5017" t="s">
        <v>55</v>
      </c>
      <c r="E5017" t="s">
        <v>29</v>
      </c>
      <c r="F5017" t="s">
        <v>37</v>
      </c>
      <c r="G5017">
        <v>10</v>
      </c>
      <c r="H5017">
        <v>536</v>
      </c>
      <c r="I5017">
        <v>1188.8599999999999</v>
      </c>
      <c r="J5017" t="s">
        <v>56</v>
      </c>
      <c r="K5017">
        <v>850</v>
      </c>
      <c r="L5017">
        <v>550</v>
      </c>
      <c r="M5017" t="s">
        <v>38</v>
      </c>
    </row>
    <row r="5018" spans="1:13" x14ac:dyDescent="0.4">
      <c r="A5018">
        <v>105017</v>
      </c>
      <c r="B5018" s="1">
        <v>45823.833333333336</v>
      </c>
      <c r="C5018" t="s">
        <v>23</v>
      </c>
      <c r="D5018" t="s">
        <v>28</v>
      </c>
      <c r="E5018" t="s">
        <v>15</v>
      </c>
      <c r="F5018" t="s">
        <v>25</v>
      </c>
      <c r="G5018">
        <v>18</v>
      </c>
      <c r="H5018">
        <v>632</v>
      </c>
      <c r="I5018">
        <v>603.46</v>
      </c>
      <c r="J5018" t="s">
        <v>54</v>
      </c>
      <c r="K5018">
        <v>2500</v>
      </c>
      <c r="L5018">
        <v>1500</v>
      </c>
      <c r="M5018" t="s">
        <v>27</v>
      </c>
    </row>
    <row r="5019" spans="1:13" x14ac:dyDescent="0.4">
      <c r="A5019">
        <v>105018</v>
      </c>
      <c r="B5019" s="1">
        <v>46001.048611111109</v>
      </c>
      <c r="C5019" t="s">
        <v>48</v>
      </c>
      <c r="D5019" t="s">
        <v>43</v>
      </c>
      <c r="E5019" t="s">
        <v>29</v>
      </c>
      <c r="F5019" t="s">
        <v>16</v>
      </c>
      <c r="G5019">
        <v>33</v>
      </c>
      <c r="H5019">
        <v>1044</v>
      </c>
      <c r="I5019">
        <v>1660.16</v>
      </c>
      <c r="J5019" t="s">
        <v>51</v>
      </c>
      <c r="K5019">
        <v>1800</v>
      </c>
      <c r="L5019">
        <v>900</v>
      </c>
      <c r="M5019" t="s">
        <v>18</v>
      </c>
    </row>
    <row r="5020" spans="1:13" x14ac:dyDescent="0.4">
      <c r="A5020">
        <v>105019</v>
      </c>
      <c r="B5020" s="1">
        <v>45935.491666666669</v>
      </c>
      <c r="C5020" t="s">
        <v>42</v>
      </c>
      <c r="D5020" t="s">
        <v>46</v>
      </c>
      <c r="E5020" t="s">
        <v>31</v>
      </c>
      <c r="F5020" t="s">
        <v>25</v>
      </c>
      <c r="G5020">
        <v>93</v>
      </c>
      <c r="H5020">
        <v>1034</v>
      </c>
      <c r="I5020">
        <v>1203.04</v>
      </c>
      <c r="J5020" t="s">
        <v>53</v>
      </c>
      <c r="K5020">
        <v>15000</v>
      </c>
      <c r="L5020">
        <v>9500</v>
      </c>
      <c r="M5020" t="s">
        <v>27</v>
      </c>
    </row>
    <row r="5021" spans="1:13" x14ac:dyDescent="0.4">
      <c r="A5021">
        <v>105020</v>
      </c>
      <c r="B5021" s="1">
        <v>45787.011111111111</v>
      </c>
      <c r="C5021" t="s">
        <v>23</v>
      </c>
      <c r="D5021" t="s">
        <v>28</v>
      </c>
      <c r="E5021" t="s">
        <v>15</v>
      </c>
      <c r="F5021" t="s">
        <v>20</v>
      </c>
      <c r="G5021">
        <v>97</v>
      </c>
      <c r="H5021">
        <v>617</v>
      </c>
      <c r="I5021">
        <v>534.27</v>
      </c>
      <c r="J5021" t="s">
        <v>30</v>
      </c>
      <c r="K5021">
        <v>450</v>
      </c>
      <c r="L5021">
        <v>200</v>
      </c>
      <c r="M5021" t="s">
        <v>22</v>
      </c>
    </row>
    <row r="5022" spans="1:13" x14ac:dyDescent="0.4">
      <c r="A5022">
        <v>105021</v>
      </c>
      <c r="B5022" s="1">
        <v>45688.449305555558</v>
      </c>
      <c r="C5022" t="s">
        <v>23</v>
      </c>
      <c r="D5022" t="s">
        <v>55</v>
      </c>
      <c r="E5022" t="s">
        <v>15</v>
      </c>
      <c r="F5022" t="s">
        <v>25</v>
      </c>
      <c r="G5022">
        <v>96</v>
      </c>
      <c r="H5022">
        <v>561</v>
      </c>
      <c r="I5022">
        <v>1009.53</v>
      </c>
      <c r="J5022" t="s">
        <v>56</v>
      </c>
      <c r="K5022">
        <v>850</v>
      </c>
      <c r="L5022">
        <v>550</v>
      </c>
      <c r="M5022" t="s">
        <v>27</v>
      </c>
    </row>
    <row r="5023" spans="1:13" x14ac:dyDescent="0.4">
      <c r="A5023">
        <v>105022</v>
      </c>
      <c r="B5023" s="1">
        <v>45668.663888888892</v>
      </c>
      <c r="C5023" t="s">
        <v>39</v>
      </c>
      <c r="D5023" t="s">
        <v>24</v>
      </c>
      <c r="E5023" t="s">
        <v>15</v>
      </c>
      <c r="F5023" t="s">
        <v>32</v>
      </c>
      <c r="G5023">
        <v>14</v>
      </c>
      <c r="H5023">
        <v>540</v>
      </c>
      <c r="I5023">
        <v>658.22</v>
      </c>
      <c r="J5023" t="s">
        <v>60</v>
      </c>
      <c r="K5023">
        <v>25000</v>
      </c>
      <c r="L5023">
        <v>18000</v>
      </c>
      <c r="M5023" t="s">
        <v>33</v>
      </c>
    </row>
    <row r="5024" spans="1:13" x14ac:dyDescent="0.4">
      <c r="A5024">
        <v>105023</v>
      </c>
      <c r="B5024" s="1">
        <v>45959.924305555556</v>
      </c>
      <c r="C5024" t="s">
        <v>50</v>
      </c>
      <c r="D5024" t="s">
        <v>40</v>
      </c>
      <c r="E5024" t="s">
        <v>15</v>
      </c>
      <c r="F5024" t="s">
        <v>16</v>
      </c>
      <c r="G5024">
        <v>54</v>
      </c>
      <c r="H5024">
        <v>1063</v>
      </c>
      <c r="I5024">
        <v>544.44000000000005</v>
      </c>
      <c r="J5024" t="s">
        <v>52</v>
      </c>
      <c r="K5024">
        <v>1500</v>
      </c>
      <c r="L5024">
        <v>800</v>
      </c>
      <c r="M5024" t="s">
        <v>18</v>
      </c>
    </row>
    <row r="5025" spans="1:13" x14ac:dyDescent="0.4">
      <c r="A5025">
        <v>105024</v>
      </c>
      <c r="B5025" s="1">
        <v>45753.584027777775</v>
      </c>
      <c r="C5025" t="s">
        <v>34</v>
      </c>
      <c r="D5025" t="s">
        <v>35</v>
      </c>
      <c r="E5025" t="s">
        <v>29</v>
      </c>
      <c r="F5025" t="s">
        <v>16</v>
      </c>
      <c r="G5025">
        <v>86</v>
      </c>
      <c r="H5025">
        <v>940</v>
      </c>
      <c r="I5025">
        <v>577.44000000000005</v>
      </c>
      <c r="J5025" t="s">
        <v>36</v>
      </c>
      <c r="K5025">
        <v>12000</v>
      </c>
      <c r="L5025">
        <v>8000</v>
      </c>
      <c r="M5025" t="s">
        <v>18</v>
      </c>
    </row>
    <row r="5026" spans="1:13" x14ac:dyDescent="0.4">
      <c r="A5026">
        <v>105025</v>
      </c>
      <c r="B5026" s="1">
        <v>45847.630555555559</v>
      </c>
      <c r="C5026" t="s">
        <v>19</v>
      </c>
      <c r="D5026" t="s">
        <v>35</v>
      </c>
      <c r="E5026" t="s">
        <v>15</v>
      </c>
      <c r="F5026" t="s">
        <v>32</v>
      </c>
      <c r="G5026">
        <v>31</v>
      </c>
      <c r="H5026">
        <v>666</v>
      </c>
      <c r="I5026">
        <v>450.63</v>
      </c>
      <c r="J5026" t="s">
        <v>49</v>
      </c>
      <c r="K5026">
        <v>8500</v>
      </c>
      <c r="L5026">
        <v>5500</v>
      </c>
      <c r="M5026" t="s">
        <v>33</v>
      </c>
    </row>
    <row r="5027" spans="1:13" x14ac:dyDescent="0.4">
      <c r="A5027">
        <v>105026</v>
      </c>
      <c r="B5027" s="1">
        <v>45849.57916666667</v>
      </c>
      <c r="C5027" t="s">
        <v>45</v>
      </c>
      <c r="D5027" t="s">
        <v>55</v>
      </c>
      <c r="E5027" t="s">
        <v>31</v>
      </c>
      <c r="F5027" t="s">
        <v>20</v>
      </c>
      <c r="G5027">
        <v>65</v>
      </c>
      <c r="H5027">
        <v>491</v>
      </c>
      <c r="I5027">
        <v>823.24</v>
      </c>
      <c r="J5027" t="s">
        <v>56</v>
      </c>
      <c r="K5027">
        <v>850</v>
      </c>
      <c r="L5027">
        <v>550</v>
      </c>
      <c r="M5027" t="s">
        <v>22</v>
      </c>
    </row>
    <row r="5028" spans="1:13" x14ac:dyDescent="0.4">
      <c r="A5028">
        <v>105027</v>
      </c>
      <c r="B5028" s="1">
        <v>45923.01458333333</v>
      </c>
      <c r="C5028" t="s">
        <v>39</v>
      </c>
      <c r="D5028" t="s">
        <v>43</v>
      </c>
      <c r="E5028" t="s">
        <v>29</v>
      </c>
      <c r="F5028" t="s">
        <v>20</v>
      </c>
      <c r="G5028">
        <v>45</v>
      </c>
      <c r="H5028">
        <v>481</v>
      </c>
      <c r="I5028">
        <v>776.66</v>
      </c>
      <c r="J5028" t="s">
        <v>61</v>
      </c>
      <c r="K5028">
        <v>2800</v>
      </c>
      <c r="L5028">
        <v>1500</v>
      </c>
      <c r="M5028" t="s">
        <v>22</v>
      </c>
    </row>
    <row r="5029" spans="1:13" x14ac:dyDescent="0.4">
      <c r="A5029">
        <v>105028</v>
      </c>
      <c r="B5029" s="1">
        <v>45785.260416666664</v>
      </c>
      <c r="C5029" t="s">
        <v>13</v>
      </c>
      <c r="D5029" t="s">
        <v>14</v>
      </c>
      <c r="E5029" t="s">
        <v>29</v>
      </c>
      <c r="F5029" t="s">
        <v>37</v>
      </c>
      <c r="G5029">
        <v>31</v>
      </c>
      <c r="H5029">
        <v>1193</v>
      </c>
      <c r="I5029">
        <v>819.14</v>
      </c>
      <c r="J5029" t="s">
        <v>17</v>
      </c>
      <c r="K5029">
        <v>3200</v>
      </c>
      <c r="L5029">
        <v>2000</v>
      </c>
      <c r="M5029" t="s">
        <v>38</v>
      </c>
    </row>
    <row r="5030" spans="1:13" x14ac:dyDescent="0.4">
      <c r="A5030">
        <v>105029</v>
      </c>
      <c r="B5030" s="1">
        <v>45895.303472222222</v>
      </c>
      <c r="C5030" t="s">
        <v>39</v>
      </c>
      <c r="D5030" t="s">
        <v>55</v>
      </c>
      <c r="E5030" t="s">
        <v>29</v>
      </c>
      <c r="F5030" t="s">
        <v>37</v>
      </c>
      <c r="G5030">
        <v>3</v>
      </c>
      <c r="H5030">
        <v>549</v>
      </c>
      <c r="I5030">
        <v>1106.22</v>
      </c>
      <c r="J5030" t="s">
        <v>58</v>
      </c>
      <c r="K5030">
        <v>1200</v>
      </c>
      <c r="L5030">
        <v>800</v>
      </c>
      <c r="M5030" t="s">
        <v>38</v>
      </c>
    </row>
    <row r="5031" spans="1:13" x14ac:dyDescent="0.4">
      <c r="A5031">
        <v>105030</v>
      </c>
      <c r="B5031" s="1">
        <v>46012.65347222222</v>
      </c>
      <c r="C5031" t="s">
        <v>34</v>
      </c>
      <c r="D5031" t="s">
        <v>35</v>
      </c>
      <c r="E5031" t="s">
        <v>29</v>
      </c>
      <c r="F5031" t="s">
        <v>20</v>
      </c>
      <c r="G5031">
        <v>56</v>
      </c>
      <c r="H5031">
        <v>707</v>
      </c>
      <c r="I5031">
        <v>496</v>
      </c>
      <c r="J5031" t="s">
        <v>49</v>
      </c>
      <c r="K5031">
        <v>8500</v>
      </c>
      <c r="L5031">
        <v>5500</v>
      </c>
      <c r="M5031" t="s">
        <v>22</v>
      </c>
    </row>
    <row r="5032" spans="1:13" x14ac:dyDescent="0.4">
      <c r="A5032">
        <v>105031</v>
      </c>
      <c r="B5032" s="1">
        <v>45769.025694444441</v>
      </c>
      <c r="C5032" t="s">
        <v>48</v>
      </c>
      <c r="D5032" t="s">
        <v>28</v>
      </c>
      <c r="E5032" t="s">
        <v>15</v>
      </c>
      <c r="F5032" t="s">
        <v>32</v>
      </c>
      <c r="G5032">
        <v>85</v>
      </c>
      <c r="H5032">
        <v>341</v>
      </c>
      <c r="I5032">
        <v>345.06</v>
      </c>
      <c r="J5032" t="s">
        <v>30</v>
      </c>
      <c r="K5032">
        <v>450</v>
      </c>
      <c r="L5032">
        <v>200</v>
      </c>
      <c r="M5032" t="s">
        <v>33</v>
      </c>
    </row>
    <row r="5033" spans="1:13" x14ac:dyDescent="0.4">
      <c r="A5033">
        <v>105032</v>
      </c>
      <c r="B5033" s="1">
        <v>45973.777777777781</v>
      </c>
      <c r="C5033" t="s">
        <v>50</v>
      </c>
      <c r="D5033" t="s">
        <v>46</v>
      </c>
      <c r="E5033" t="s">
        <v>15</v>
      </c>
      <c r="F5033" t="s">
        <v>16</v>
      </c>
      <c r="G5033">
        <v>20</v>
      </c>
      <c r="H5033">
        <v>636</v>
      </c>
      <c r="I5033">
        <v>1159.3599999999999</v>
      </c>
      <c r="J5033" t="s">
        <v>53</v>
      </c>
      <c r="K5033">
        <v>15000</v>
      </c>
      <c r="L5033">
        <v>9500</v>
      </c>
      <c r="M5033" t="s">
        <v>18</v>
      </c>
    </row>
    <row r="5034" spans="1:13" x14ac:dyDescent="0.4">
      <c r="A5034">
        <v>105033</v>
      </c>
      <c r="B5034" s="1">
        <v>46000.195833333331</v>
      </c>
      <c r="C5034" t="s">
        <v>42</v>
      </c>
      <c r="D5034" t="s">
        <v>40</v>
      </c>
      <c r="E5034" t="s">
        <v>15</v>
      </c>
      <c r="F5034" t="s">
        <v>25</v>
      </c>
      <c r="G5034">
        <v>35</v>
      </c>
      <c r="H5034">
        <v>863</v>
      </c>
      <c r="I5034">
        <v>629.94000000000005</v>
      </c>
      <c r="J5034" t="s">
        <v>52</v>
      </c>
      <c r="K5034">
        <v>1500</v>
      </c>
      <c r="L5034">
        <v>800</v>
      </c>
      <c r="M5034" t="s">
        <v>27</v>
      </c>
    </row>
    <row r="5035" spans="1:13" x14ac:dyDescent="0.4">
      <c r="A5035">
        <v>105034</v>
      </c>
      <c r="B5035" s="1">
        <v>45802.938888888886</v>
      </c>
      <c r="C5035" t="s">
        <v>34</v>
      </c>
      <c r="D5035" t="s">
        <v>24</v>
      </c>
      <c r="E5035" t="s">
        <v>15</v>
      </c>
      <c r="F5035" t="s">
        <v>20</v>
      </c>
      <c r="G5035">
        <v>10</v>
      </c>
      <c r="H5035">
        <v>929</v>
      </c>
      <c r="I5035">
        <v>846.03</v>
      </c>
      <c r="J5035" t="s">
        <v>60</v>
      </c>
      <c r="K5035">
        <v>25000</v>
      </c>
      <c r="L5035">
        <v>18000</v>
      </c>
      <c r="M5035" t="s">
        <v>22</v>
      </c>
    </row>
    <row r="5036" spans="1:13" x14ac:dyDescent="0.4">
      <c r="A5036">
        <v>105035</v>
      </c>
      <c r="B5036" s="1">
        <v>45722.854166666664</v>
      </c>
      <c r="C5036" t="s">
        <v>48</v>
      </c>
      <c r="D5036" t="s">
        <v>46</v>
      </c>
      <c r="E5036" t="s">
        <v>29</v>
      </c>
      <c r="F5036" t="s">
        <v>16</v>
      </c>
      <c r="G5036">
        <v>54</v>
      </c>
      <c r="H5036">
        <v>426</v>
      </c>
      <c r="I5036">
        <v>900.45</v>
      </c>
      <c r="J5036" t="s">
        <v>53</v>
      </c>
      <c r="K5036">
        <v>15000</v>
      </c>
      <c r="L5036">
        <v>9500</v>
      </c>
      <c r="M5036" t="s">
        <v>18</v>
      </c>
    </row>
    <row r="5037" spans="1:13" x14ac:dyDescent="0.4">
      <c r="A5037">
        <v>105036</v>
      </c>
      <c r="B5037" s="1">
        <v>45904.597222222219</v>
      </c>
      <c r="C5037" t="s">
        <v>42</v>
      </c>
      <c r="D5037" t="s">
        <v>46</v>
      </c>
      <c r="E5037" t="s">
        <v>15</v>
      </c>
      <c r="F5037" t="s">
        <v>20</v>
      </c>
      <c r="G5037">
        <v>24</v>
      </c>
      <c r="H5037">
        <v>605</v>
      </c>
      <c r="I5037">
        <v>715.95</v>
      </c>
      <c r="J5037" t="s">
        <v>47</v>
      </c>
      <c r="K5037">
        <v>4500</v>
      </c>
      <c r="L5037">
        <v>2800</v>
      </c>
      <c r="M5037" t="s">
        <v>22</v>
      </c>
    </row>
    <row r="5038" spans="1:13" x14ac:dyDescent="0.4">
      <c r="A5038">
        <v>105037</v>
      </c>
      <c r="B5038" s="1">
        <v>45880.094444444447</v>
      </c>
      <c r="C5038" t="s">
        <v>42</v>
      </c>
      <c r="D5038" t="s">
        <v>55</v>
      </c>
      <c r="E5038" t="s">
        <v>29</v>
      </c>
      <c r="F5038" t="s">
        <v>32</v>
      </c>
      <c r="G5038">
        <v>10</v>
      </c>
      <c r="H5038">
        <v>965</v>
      </c>
      <c r="I5038">
        <v>349.62</v>
      </c>
      <c r="J5038" t="s">
        <v>56</v>
      </c>
      <c r="K5038">
        <v>850</v>
      </c>
      <c r="L5038">
        <v>550</v>
      </c>
      <c r="M5038" t="s">
        <v>33</v>
      </c>
    </row>
    <row r="5039" spans="1:13" x14ac:dyDescent="0.4">
      <c r="A5039">
        <v>105038</v>
      </c>
      <c r="B5039" s="1">
        <v>45970.981249999997</v>
      </c>
      <c r="C5039" t="s">
        <v>39</v>
      </c>
      <c r="D5039" t="s">
        <v>24</v>
      </c>
      <c r="E5039" t="s">
        <v>15</v>
      </c>
      <c r="F5039" t="s">
        <v>37</v>
      </c>
      <c r="G5039">
        <v>51</v>
      </c>
      <c r="H5039">
        <v>1146</v>
      </c>
      <c r="I5039">
        <v>1034.01</v>
      </c>
      <c r="J5039" t="s">
        <v>26</v>
      </c>
      <c r="K5039">
        <v>45000</v>
      </c>
      <c r="L5039">
        <v>32000</v>
      </c>
      <c r="M5039" t="s">
        <v>38</v>
      </c>
    </row>
    <row r="5040" spans="1:13" x14ac:dyDescent="0.4">
      <c r="A5040">
        <v>105039</v>
      </c>
      <c r="B5040" s="1">
        <v>45763.904166666667</v>
      </c>
      <c r="C5040" t="s">
        <v>50</v>
      </c>
      <c r="D5040" t="s">
        <v>46</v>
      </c>
      <c r="E5040" t="s">
        <v>15</v>
      </c>
      <c r="F5040" t="s">
        <v>32</v>
      </c>
      <c r="G5040">
        <v>45</v>
      </c>
      <c r="H5040">
        <v>992</v>
      </c>
      <c r="I5040">
        <v>981.68</v>
      </c>
      <c r="J5040" t="s">
        <v>47</v>
      </c>
      <c r="K5040">
        <v>4500</v>
      </c>
      <c r="L5040">
        <v>2800</v>
      </c>
      <c r="M5040" t="s">
        <v>33</v>
      </c>
    </row>
    <row r="5041" spans="1:13" x14ac:dyDescent="0.4">
      <c r="A5041">
        <v>105040</v>
      </c>
      <c r="B5041" s="1">
        <v>45838.03402777778</v>
      </c>
      <c r="C5041" t="s">
        <v>19</v>
      </c>
      <c r="D5041" t="s">
        <v>14</v>
      </c>
      <c r="E5041" t="s">
        <v>15</v>
      </c>
      <c r="F5041" t="s">
        <v>25</v>
      </c>
      <c r="G5041">
        <v>90</v>
      </c>
      <c r="H5041">
        <v>867</v>
      </c>
      <c r="I5041">
        <v>967.34</v>
      </c>
      <c r="J5041" t="s">
        <v>21</v>
      </c>
      <c r="K5041">
        <v>6500</v>
      </c>
      <c r="L5041">
        <v>4200</v>
      </c>
      <c r="M5041" t="s">
        <v>27</v>
      </c>
    </row>
    <row r="5042" spans="1:13" x14ac:dyDescent="0.4">
      <c r="A5042">
        <v>105041</v>
      </c>
      <c r="B5042" s="1">
        <v>45841.287499999999</v>
      </c>
      <c r="C5042" t="s">
        <v>19</v>
      </c>
      <c r="D5042" t="s">
        <v>40</v>
      </c>
      <c r="E5042" t="s">
        <v>29</v>
      </c>
      <c r="F5042" t="s">
        <v>25</v>
      </c>
      <c r="G5042">
        <v>47</v>
      </c>
      <c r="H5042">
        <v>839</v>
      </c>
      <c r="I5042">
        <v>458.5</v>
      </c>
      <c r="J5042" t="s">
        <v>52</v>
      </c>
      <c r="K5042">
        <v>1500</v>
      </c>
      <c r="L5042">
        <v>800</v>
      </c>
      <c r="M5042" t="s">
        <v>27</v>
      </c>
    </row>
    <row r="5043" spans="1:13" x14ac:dyDescent="0.4">
      <c r="A5043">
        <v>105042</v>
      </c>
      <c r="B5043" s="1">
        <v>45883.359027777777</v>
      </c>
      <c r="C5043" t="s">
        <v>34</v>
      </c>
      <c r="D5043" t="s">
        <v>35</v>
      </c>
      <c r="E5043" t="s">
        <v>31</v>
      </c>
      <c r="F5043" t="s">
        <v>32</v>
      </c>
      <c r="G5043">
        <v>83</v>
      </c>
      <c r="H5043">
        <v>329</v>
      </c>
      <c r="I5043">
        <v>267.08</v>
      </c>
      <c r="J5043" t="s">
        <v>49</v>
      </c>
      <c r="K5043">
        <v>8500</v>
      </c>
      <c r="L5043">
        <v>5500</v>
      </c>
      <c r="M5043" t="s">
        <v>33</v>
      </c>
    </row>
    <row r="5044" spans="1:13" x14ac:dyDescent="0.4">
      <c r="A5044">
        <v>105043</v>
      </c>
      <c r="B5044" s="1">
        <v>45922.040277777778</v>
      </c>
      <c r="C5044" t="s">
        <v>39</v>
      </c>
      <c r="D5044" t="s">
        <v>43</v>
      </c>
      <c r="E5044" t="s">
        <v>31</v>
      </c>
      <c r="F5044" t="s">
        <v>37</v>
      </c>
      <c r="G5044">
        <v>6</v>
      </c>
      <c r="H5044">
        <v>593</v>
      </c>
      <c r="I5044">
        <v>858.74</v>
      </c>
      <c r="J5044" t="s">
        <v>44</v>
      </c>
      <c r="K5044">
        <v>4500</v>
      </c>
      <c r="L5044">
        <v>2500</v>
      </c>
      <c r="M5044" t="s">
        <v>38</v>
      </c>
    </row>
    <row r="5045" spans="1:13" x14ac:dyDescent="0.4">
      <c r="A5045">
        <v>105044</v>
      </c>
      <c r="B5045" s="1">
        <v>45935.943749999999</v>
      </c>
      <c r="C5045" t="s">
        <v>50</v>
      </c>
      <c r="D5045" t="s">
        <v>40</v>
      </c>
      <c r="E5045" t="s">
        <v>29</v>
      </c>
      <c r="F5045" t="s">
        <v>32</v>
      </c>
      <c r="G5045">
        <v>32</v>
      </c>
      <c r="H5045">
        <v>596</v>
      </c>
      <c r="I5045">
        <v>1024.74</v>
      </c>
      <c r="J5045" t="s">
        <v>41</v>
      </c>
      <c r="K5045">
        <v>5500</v>
      </c>
      <c r="L5045">
        <v>3500</v>
      </c>
      <c r="M5045" t="s">
        <v>33</v>
      </c>
    </row>
    <row r="5046" spans="1:13" x14ac:dyDescent="0.4">
      <c r="A5046">
        <v>105045</v>
      </c>
      <c r="B5046" s="1">
        <v>45746.041666666664</v>
      </c>
      <c r="C5046" t="s">
        <v>23</v>
      </c>
      <c r="D5046" t="s">
        <v>35</v>
      </c>
      <c r="E5046" t="s">
        <v>31</v>
      </c>
      <c r="F5046" t="s">
        <v>25</v>
      </c>
      <c r="G5046">
        <v>60</v>
      </c>
      <c r="H5046">
        <v>482</v>
      </c>
      <c r="I5046">
        <v>345.88</v>
      </c>
      <c r="J5046" t="s">
        <v>49</v>
      </c>
      <c r="K5046">
        <v>8500</v>
      </c>
      <c r="L5046">
        <v>5500</v>
      </c>
      <c r="M5046" t="s">
        <v>27</v>
      </c>
    </row>
    <row r="5047" spans="1:13" x14ac:dyDescent="0.4">
      <c r="A5047">
        <v>105046</v>
      </c>
      <c r="B5047" s="1">
        <v>45833.703472222223</v>
      </c>
      <c r="C5047" t="s">
        <v>23</v>
      </c>
      <c r="D5047" t="s">
        <v>24</v>
      </c>
      <c r="E5047" t="s">
        <v>29</v>
      </c>
      <c r="F5047" t="s">
        <v>16</v>
      </c>
      <c r="G5047">
        <v>58</v>
      </c>
      <c r="H5047">
        <v>1032</v>
      </c>
      <c r="I5047">
        <v>649.51</v>
      </c>
      <c r="J5047" t="s">
        <v>26</v>
      </c>
      <c r="K5047">
        <v>45000</v>
      </c>
      <c r="L5047">
        <v>32000</v>
      </c>
      <c r="M5047" t="s">
        <v>18</v>
      </c>
    </row>
    <row r="5048" spans="1:13" x14ac:dyDescent="0.4">
      <c r="A5048">
        <v>105047</v>
      </c>
      <c r="B5048" s="1">
        <v>45675.684027777781</v>
      </c>
      <c r="C5048" t="s">
        <v>50</v>
      </c>
      <c r="D5048" t="s">
        <v>24</v>
      </c>
      <c r="E5048" t="s">
        <v>29</v>
      </c>
      <c r="F5048" t="s">
        <v>20</v>
      </c>
      <c r="G5048">
        <v>74</v>
      </c>
      <c r="H5048">
        <v>782</v>
      </c>
      <c r="I5048">
        <v>485.97</v>
      </c>
      <c r="J5048" t="s">
        <v>60</v>
      </c>
      <c r="K5048">
        <v>25000</v>
      </c>
      <c r="L5048">
        <v>18000</v>
      </c>
      <c r="M5048" t="s">
        <v>22</v>
      </c>
    </row>
    <row r="5049" spans="1:13" x14ac:dyDescent="0.4">
      <c r="A5049">
        <v>105048</v>
      </c>
      <c r="B5049" s="1">
        <v>45763.124305555553</v>
      </c>
      <c r="C5049" t="s">
        <v>45</v>
      </c>
      <c r="D5049" t="s">
        <v>55</v>
      </c>
      <c r="E5049" t="s">
        <v>29</v>
      </c>
      <c r="F5049" t="s">
        <v>25</v>
      </c>
      <c r="G5049">
        <v>7</v>
      </c>
      <c r="H5049">
        <v>752</v>
      </c>
      <c r="I5049">
        <v>413.47</v>
      </c>
      <c r="J5049" t="s">
        <v>56</v>
      </c>
      <c r="K5049">
        <v>850</v>
      </c>
      <c r="L5049">
        <v>550</v>
      </c>
      <c r="M5049" t="s">
        <v>27</v>
      </c>
    </row>
    <row r="5050" spans="1:13" x14ac:dyDescent="0.4">
      <c r="A5050">
        <v>105049</v>
      </c>
      <c r="B5050" s="1">
        <v>45928.698611111111</v>
      </c>
      <c r="C5050" t="s">
        <v>13</v>
      </c>
      <c r="D5050" t="s">
        <v>43</v>
      </c>
      <c r="E5050" t="s">
        <v>29</v>
      </c>
      <c r="F5050" t="s">
        <v>37</v>
      </c>
      <c r="G5050">
        <v>15</v>
      </c>
      <c r="H5050">
        <v>746</v>
      </c>
      <c r="I5050">
        <v>884.16</v>
      </c>
      <c r="J5050" t="s">
        <v>51</v>
      </c>
      <c r="K5050">
        <v>1800</v>
      </c>
      <c r="L5050">
        <v>900</v>
      </c>
      <c r="M5050" t="s">
        <v>38</v>
      </c>
    </row>
    <row r="5051" spans="1:13" x14ac:dyDescent="0.4">
      <c r="A5051">
        <v>105050</v>
      </c>
      <c r="B5051" s="1">
        <v>45976.397916666669</v>
      </c>
      <c r="C5051" t="s">
        <v>42</v>
      </c>
      <c r="D5051" t="s">
        <v>55</v>
      </c>
      <c r="E5051" t="s">
        <v>15</v>
      </c>
      <c r="F5051" t="s">
        <v>20</v>
      </c>
      <c r="G5051">
        <v>62</v>
      </c>
      <c r="H5051">
        <v>307</v>
      </c>
      <c r="I5051">
        <v>959.97</v>
      </c>
      <c r="J5051" t="s">
        <v>58</v>
      </c>
      <c r="K5051">
        <v>1200</v>
      </c>
      <c r="L5051">
        <v>800</v>
      </c>
      <c r="M5051" t="s">
        <v>22</v>
      </c>
    </row>
    <row r="5052" spans="1:13" x14ac:dyDescent="0.4">
      <c r="A5052">
        <v>105051</v>
      </c>
      <c r="B5052" s="1">
        <v>45824.069444444445</v>
      </c>
      <c r="C5052" t="s">
        <v>48</v>
      </c>
      <c r="D5052" t="s">
        <v>14</v>
      </c>
      <c r="E5052" t="s">
        <v>15</v>
      </c>
      <c r="F5052" t="s">
        <v>32</v>
      </c>
      <c r="G5052">
        <v>47</v>
      </c>
      <c r="H5052">
        <v>570</v>
      </c>
      <c r="I5052">
        <v>461.48</v>
      </c>
      <c r="J5052" t="s">
        <v>21</v>
      </c>
      <c r="K5052">
        <v>6500</v>
      </c>
      <c r="L5052">
        <v>4200</v>
      </c>
      <c r="M5052" t="s">
        <v>33</v>
      </c>
    </row>
    <row r="5053" spans="1:13" x14ac:dyDescent="0.4">
      <c r="A5053">
        <v>105052</v>
      </c>
      <c r="B5053" s="1">
        <v>45670.277777777781</v>
      </c>
      <c r="C5053" t="s">
        <v>39</v>
      </c>
      <c r="D5053" t="s">
        <v>46</v>
      </c>
      <c r="E5053" t="s">
        <v>29</v>
      </c>
      <c r="F5053" t="s">
        <v>20</v>
      </c>
      <c r="G5053">
        <v>94</v>
      </c>
      <c r="H5053">
        <v>853</v>
      </c>
      <c r="I5053">
        <v>597.62</v>
      </c>
      <c r="J5053" t="s">
        <v>47</v>
      </c>
      <c r="K5053">
        <v>4500</v>
      </c>
      <c r="L5053">
        <v>2800</v>
      </c>
      <c r="M5053" t="s">
        <v>22</v>
      </c>
    </row>
    <row r="5054" spans="1:13" x14ac:dyDescent="0.4">
      <c r="A5054">
        <v>105053</v>
      </c>
      <c r="B5054" s="1">
        <v>45994.977083333331</v>
      </c>
      <c r="C5054" t="s">
        <v>23</v>
      </c>
      <c r="D5054" t="s">
        <v>24</v>
      </c>
      <c r="E5054" t="s">
        <v>29</v>
      </c>
      <c r="F5054" t="s">
        <v>25</v>
      </c>
      <c r="G5054">
        <v>99</v>
      </c>
      <c r="H5054">
        <v>356</v>
      </c>
      <c r="I5054">
        <v>271.76</v>
      </c>
      <c r="J5054" t="s">
        <v>59</v>
      </c>
      <c r="K5054">
        <v>3500</v>
      </c>
      <c r="L5054">
        <v>2200</v>
      </c>
      <c r="M5054" t="s">
        <v>27</v>
      </c>
    </row>
    <row r="5055" spans="1:13" x14ac:dyDescent="0.4">
      <c r="A5055">
        <v>105054</v>
      </c>
      <c r="B5055" s="1">
        <v>45689.088194444441</v>
      </c>
      <c r="C5055" t="s">
        <v>50</v>
      </c>
      <c r="D5055" t="s">
        <v>14</v>
      </c>
      <c r="E5055" t="s">
        <v>15</v>
      </c>
      <c r="F5055" t="s">
        <v>20</v>
      </c>
      <c r="G5055">
        <v>48</v>
      </c>
      <c r="H5055">
        <v>791</v>
      </c>
      <c r="I5055">
        <v>465.88</v>
      </c>
      <c r="J5055" t="s">
        <v>17</v>
      </c>
      <c r="K5055">
        <v>3200</v>
      </c>
      <c r="L5055">
        <v>2000</v>
      </c>
      <c r="M5055" t="s">
        <v>22</v>
      </c>
    </row>
    <row r="5056" spans="1:13" x14ac:dyDescent="0.4">
      <c r="A5056">
        <v>105055</v>
      </c>
      <c r="B5056" s="1">
        <v>45697.943055555559</v>
      </c>
      <c r="C5056" t="s">
        <v>23</v>
      </c>
      <c r="D5056" t="s">
        <v>40</v>
      </c>
      <c r="E5056" t="s">
        <v>15</v>
      </c>
      <c r="F5056" t="s">
        <v>16</v>
      </c>
      <c r="G5056">
        <v>12</v>
      </c>
      <c r="H5056">
        <v>630</v>
      </c>
      <c r="I5056">
        <v>415.87</v>
      </c>
      <c r="J5056" t="s">
        <v>41</v>
      </c>
      <c r="K5056">
        <v>5500</v>
      </c>
      <c r="L5056">
        <v>3500</v>
      </c>
      <c r="M5056" t="s">
        <v>18</v>
      </c>
    </row>
    <row r="5057" spans="1:13" x14ac:dyDescent="0.4">
      <c r="A5057">
        <v>105056</v>
      </c>
      <c r="B5057" s="1">
        <v>45805.490277777775</v>
      </c>
      <c r="C5057" t="s">
        <v>42</v>
      </c>
      <c r="D5057" t="s">
        <v>40</v>
      </c>
      <c r="E5057" t="s">
        <v>15</v>
      </c>
      <c r="F5057" t="s">
        <v>32</v>
      </c>
      <c r="G5057">
        <v>80</v>
      </c>
      <c r="H5057">
        <v>517</v>
      </c>
      <c r="I5057">
        <v>399.12</v>
      </c>
      <c r="J5057" t="s">
        <v>41</v>
      </c>
      <c r="K5057">
        <v>5500</v>
      </c>
      <c r="L5057">
        <v>3500</v>
      </c>
      <c r="M5057" t="s">
        <v>33</v>
      </c>
    </row>
    <row r="5058" spans="1:13" x14ac:dyDescent="0.4">
      <c r="A5058">
        <v>105057</v>
      </c>
      <c r="B5058" s="1">
        <v>45875.257638888892</v>
      </c>
      <c r="C5058" t="s">
        <v>39</v>
      </c>
      <c r="D5058" t="s">
        <v>24</v>
      </c>
      <c r="E5058" t="s">
        <v>29</v>
      </c>
      <c r="F5058" t="s">
        <v>16</v>
      </c>
      <c r="G5058">
        <v>13</v>
      </c>
      <c r="H5058">
        <v>1014</v>
      </c>
      <c r="I5058">
        <v>1723.91</v>
      </c>
      <c r="J5058" t="s">
        <v>26</v>
      </c>
      <c r="K5058">
        <v>45000</v>
      </c>
      <c r="L5058">
        <v>32000</v>
      </c>
      <c r="M5058" t="s">
        <v>18</v>
      </c>
    </row>
    <row r="5059" spans="1:13" x14ac:dyDescent="0.4">
      <c r="A5059">
        <v>105058</v>
      </c>
      <c r="B5059" s="1">
        <v>45876.402083333334</v>
      </c>
      <c r="C5059" t="s">
        <v>19</v>
      </c>
      <c r="D5059" t="s">
        <v>43</v>
      </c>
      <c r="E5059" t="s">
        <v>15</v>
      </c>
      <c r="F5059" t="s">
        <v>20</v>
      </c>
      <c r="G5059">
        <v>66</v>
      </c>
      <c r="H5059">
        <v>526</v>
      </c>
      <c r="I5059">
        <v>745.2</v>
      </c>
      <c r="J5059" t="s">
        <v>61</v>
      </c>
      <c r="K5059">
        <v>2800</v>
      </c>
      <c r="L5059">
        <v>1500</v>
      </c>
      <c r="M5059" t="s">
        <v>22</v>
      </c>
    </row>
    <row r="5060" spans="1:13" x14ac:dyDescent="0.4">
      <c r="A5060">
        <v>105059</v>
      </c>
      <c r="B5060" s="1">
        <v>45739.131249999999</v>
      </c>
      <c r="C5060" t="s">
        <v>42</v>
      </c>
      <c r="D5060" t="s">
        <v>28</v>
      </c>
      <c r="E5060" t="s">
        <v>29</v>
      </c>
      <c r="F5060" t="s">
        <v>20</v>
      </c>
      <c r="G5060">
        <v>52</v>
      </c>
      <c r="H5060">
        <v>1184</v>
      </c>
      <c r="I5060">
        <v>841.88</v>
      </c>
      <c r="J5060" t="s">
        <v>54</v>
      </c>
      <c r="K5060">
        <v>2500</v>
      </c>
      <c r="L5060">
        <v>1500</v>
      </c>
      <c r="M5060" t="s">
        <v>22</v>
      </c>
    </row>
    <row r="5061" spans="1:13" x14ac:dyDescent="0.4">
      <c r="A5061">
        <v>105060</v>
      </c>
      <c r="B5061" s="1">
        <v>45990.03402777778</v>
      </c>
      <c r="C5061" t="s">
        <v>42</v>
      </c>
      <c r="D5061" t="s">
        <v>35</v>
      </c>
      <c r="E5061" t="s">
        <v>15</v>
      </c>
      <c r="F5061" t="s">
        <v>37</v>
      </c>
      <c r="G5061">
        <v>19</v>
      </c>
      <c r="H5061">
        <v>315</v>
      </c>
      <c r="I5061">
        <v>692.76</v>
      </c>
      <c r="J5061" t="s">
        <v>36</v>
      </c>
      <c r="K5061">
        <v>12000</v>
      </c>
      <c r="L5061">
        <v>8000</v>
      </c>
      <c r="M5061" t="s">
        <v>38</v>
      </c>
    </row>
    <row r="5062" spans="1:13" x14ac:dyDescent="0.4">
      <c r="A5062">
        <v>105061</v>
      </c>
      <c r="B5062" s="1">
        <v>45865.581250000003</v>
      </c>
      <c r="C5062" t="s">
        <v>48</v>
      </c>
      <c r="D5062" t="s">
        <v>55</v>
      </c>
      <c r="E5062" t="s">
        <v>15</v>
      </c>
      <c r="F5062" t="s">
        <v>32</v>
      </c>
      <c r="G5062">
        <v>62</v>
      </c>
      <c r="H5062">
        <v>432</v>
      </c>
      <c r="I5062">
        <v>805.25</v>
      </c>
      <c r="J5062" t="s">
        <v>57</v>
      </c>
      <c r="K5062">
        <v>600</v>
      </c>
      <c r="L5062">
        <v>350</v>
      </c>
      <c r="M5062" t="s">
        <v>33</v>
      </c>
    </row>
    <row r="5063" spans="1:13" x14ac:dyDescent="0.4">
      <c r="A5063">
        <v>105062</v>
      </c>
      <c r="B5063" s="1">
        <v>45858.155555555553</v>
      </c>
      <c r="C5063" t="s">
        <v>45</v>
      </c>
      <c r="D5063" t="s">
        <v>28</v>
      </c>
      <c r="E5063" t="s">
        <v>31</v>
      </c>
      <c r="F5063" t="s">
        <v>20</v>
      </c>
      <c r="G5063">
        <v>13</v>
      </c>
      <c r="H5063">
        <v>788</v>
      </c>
      <c r="I5063">
        <v>1215.6600000000001</v>
      </c>
      <c r="J5063" t="s">
        <v>54</v>
      </c>
      <c r="K5063">
        <v>2500</v>
      </c>
      <c r="L5063">
        <v>1500</v>
      </c>
      <c r="M5063" t="s">
        <v>22</v>
      </c>
    </row>
    <row r="5064" spans="1:13" x14ac:dyDescent="0.4">
      <c r="A5064">
        <v>105063</v>
      </c>
      <c r="B5064" s="1">
        <v>45989.470833333333</v>
      </c>
      <c r="C5064" t="s">
        <v>39</v>
      </c>
      <c r="D5064" t="s">
        <v>24</v>
      </c>
      <c r="E5064" t="s">
        <v>15</v>
      </c>
      <c r="F5064" t="s">
        <v>20</v>
      </c>
      <c r="G5064">
        <v>7</v>
      </c>
      <c r="H5064">
        <v>573</v>
      </c>
      <c r="I5064">
        <v>293.98</v>
      </c>
      <c r="J5064" t="s">
        <v>59</v>
      </c>
      <c r="K5064">
        <v>3500</v>
      </c>
      <c r="L5064">
        <v>2200</v>
      </c>
      <c r="M5064" t="s">
        <v>22</v>
      </c>
    </row>
    <row r="5065" spans="1:13" x14ac:dyDescent="0.4">
      <c r="A5065">
        <v>105064</v>
      </c>
      <c r="B5065" s="1">
        <v>45695.03402777778</v>
      </c>
      <c r="C5065" t="s">
        <v>34</v>
      </c>
      <c r="D5065" t="s">
        <v>24</v>
      </c>
      <c r="E5065" t="s">
        <v>29</v>
      </c>
      <c r="F5065" t="s">
        <v>37</v>
      </c>
      <c r="G5065">
        <v>79</v>
      </c>
      <c r="H5065">
        <v>779</v>
      </c>
      <c r="I5065">
        <v>454.17</v>
      </c>
      <c r="J5065" t="s">
        <v>59</v>
      </c>
      <c r="K5065">
        <v>3500</v>
      </c>
      <c r="L5065">
        <v>2200</v>
      </c>
      <c r="M5065" t="s">
        <v>38</v>
      </c>
    </row>
    <row r="5066" spans="1:13" x14ac:dyDescent="0.4">
      <c r="A5066">
        <v>105065</v>
      </c>
      <c r="B5066" s="1">
        <v>45868.54791666667</v>
      </c>
      <c r="C5066" t="s">
        <v>34</v>
      </c>
      <c r="D5066" t="s">
        <v>43</v>
      </c>
      <c r="E5066" t="s">
        <v>29</v>
      </c>
      <c r="F5066" t="s">
        <v>16</v>
      </c>
      <c r="G5066">
        <v>20</v>
      </c>
      <c r="H5066">
        <v>448</v>
      </c>
      <c r="I5066">
        <v>793.01</v>
      </c>
      <c r="J5066" t="s">
        <v>44</v>
      </c>
      <c r="K5066">
        <v>4500</v>
      </c>
      <c r="L5066">
        <v>2500</v>
      </c>
      <c r="M5066" t="s">
        <v>18</v>
      </c>
    </row>
    <row r="5067" spans="1:13" x14ac:dyDescent="0.4">
      <c r="A5067">
        <v>105066</v>
      </c>
      <c r="B5067" s="1">
        <v>45984.160416666666</v>
      </c>
      <c r="C5067" t="s">
        <v>13</v>
      </c>
      <c r="D5067" t="s">
        <v>55</v>
      </c>
      <c r="E5067" t="s">
        <v>31</v>
      </c>
      <c r="F5067" t="s">
        <v>37</v>
      </c>
      <c r="G5067">
        <v>34</v>
      </c>
      <c r="H5067">
        <v>561</v>
      </c>
      <c r="I5067">
        <v>2632.76</v>
      </c>
      <c r="J5067" t="s">
        <v>58</v>
      </c>
      <c r="K5067">
        <v>1200</v>
      </c>
      <c r="L5067">
        <v>800</v>
      </c>
      <c r="M5067" t="s">
        <v>38</v>
      </c>
    </row>
    <row r="5068" spans="1:13" x14ac:dyDescent="0.4">
      <c r="A5068">
        <v>105067</v>
      </c>
      <c r="B5068" s="1">
        <v>45906.86041666667</v>
      </c>
      <c r="C5068" t="s">
        <v>23</v>
      </c>
      <c r="D5068" t="s">
        <v>46</v>
      </c>
      <c r="E5068" t="s">
        <v>15</v>
      </c>
      <c r="F5068" t="s">
        <v>16</v>
      </c>
      <c r="G5068">
        <v>44</v>
      </c>
      <c r="H5068">
        <v>1023</v>
      </c>
      <c r="I5068">
        <v>979.6</v>
      </c>
      <c r="J5068" t="s">
        <v>47</v>
      </c>
      <c r="K5068">
        <v>4500</v>
      </c>
      <c r="L5068">
        <v>2800</v>
      </c>
      <c r="M5068" t="s">
        <v>18</v>
      </c>
    </row>
    <row r="5069" spans="1:13" x14ac:dyDescent="0.4">
      <c r="A5069">
        <v>105068</v>
      </c>
      <c r="B5069" s="1">
        <v>45884.256249999999</v>
      </c>
      <c r="C5069" t="s">
        <v>42</v>
      </c>
      <c r="D5069" t="s">
        <v>43</v>
      </c>
      <c r="E5069" t="s">
        <v>15</v>
      </c>
      <c r="F5069" t="s">
        <v>25</v>
      </c>
      <c r="G5069">
        <v>25</v>
      </c>
      <c r="H5069">
        <v>1196</v>
      </c>
      <c r="I5069">
        <v>622.91999999999996</v>
      </c>
      <c r="J5069" t="s">
        <v>61</v>
      </c>
      <c r="K5069">
        <v>2800</v>
      </c>
      <c r="L5069">
        <v>1500</v>
      </c>
      <c r="M5069" t="s">
        <v>27</v>
      </c>
    </row>
    <row r="5070" spans="1:13" x14ac:dyDescent="0.4">
      <c r="A5070">
        <v>105069</v>
      </c>
      <c r="B5070" s="1">
        <v>45705.373611111114</v>
      </c>
      <c r="C5070" t="s">
        <v>50</v>
      </c>
      <c r="D5070" t="s">
        <v>35</v>
      </c>
      <c r="E5070" t="s">
        <v>31</v>
      </c>
      <c r="F5070" t="s">
        <v>20</v>
      </c>
      <c r="G5070">
        <v>76</v>
      </c>
      <c r="H5070">
        <v>1122</v>
      </c>
      <c r="I5070">
        <v>383.36</v>
      </c>
      <c r="J5070" t="s">
        <v>49</v>
      </c>
      <c r="K5070">
        <v>8500</v>
      </c>
      <c r="L5070">
        <v>5500</v>
      </c>
      <c r="M5070" t="s">
        <v>22</v>
      </c>
    </row>
    <row r="5071" spans="1:13" x14ac:dyDescent="0.4">
      <c r="A5071">
        <v>105070</v>
      </c>
      <c r="B5071" s="1">
        <v>45675.57916666667</v>
      </c>
      <c r="C5071" t="s">
        <v>39</v>
      </c>
      <c r="D5071" t="s">
        <v>40</v>
      </c>
      <c r="E5071" t="s">
        <v>31</v>
      </c>
      <c r="F5071" t="s">
        <v>37</v>
      </c>
      <c r="G5071">
        <v>25</v>
      </c>
      <c r="H5071">
        <v>650</v>
      </c>
      <c r="I5071">
        <v>809.18</v>
      </c>
      <c r="J5071" t="s">
        <v>41</v>
      </c>
      <c r="K5071">
        <v>5500</v>
      </c>
      <c r="L5071">
        <v>3500</v>
      </c>
      <c r="M5071" t="s">
        <v>38</v>
      </c>
    </row>
    <row r="5072" spans="1:13" x14ac:dyDescent="0.4">
      <c r="A5072">
        <v>105071</v>
      </c>
      <c r="B5072" s="1">
        <v>45952.993750000001</v>
      </c>
      <c r="C5072" t="s">
        <v>34</v>
      </c>
      <c r="D5072" t="s">
        <v>14</v>
      </c>
      <c r="E5072" t="s">
        <v>15</v>
      </c>
      <c r="F5072" t="s">
        <v>16</v>
      </c>
      <c r="G5072">
        <v>5</v>
      </c>
      <c r="H5072">
        <v>910</v>
      </c>
      <c r="I5072">
        <v>785.25</v>
      </c>
      <c r="J5072" t="s">
        <v>17</v>
      </c>
      <c r="K5072">
        <v>3200</v>
      </c>
      <c r="L5072">
        <v>2000</v>
      </c>
      <c r="M5072" t="s">
        <v>18</v>
      </c>
    </row>
    <row r="5073" spans="1:13" x14ac:dyDescent="0.4">
      <c r="A5073">
        <v>105072</v>
      </c>
      <c r="B5073" s="1">
        <v>45853.711805555555</v>
      </c>
      <c r="C5073" t="s">
        <v>48</v>
      </c>
      <c r="D5073" t="s">
        <v>14</v>
      </c>
      <c r="E5073" t="s">
        <v>15</v>
      </c>
      <c r="F5073" t="s">
        <v>25</v>
      </c>
      <c r="G5073">
        <v>39</v>
      </c>
      <c r="H5073">
        <v>586</v>
      </c>
      <c r="I5073">
        <v>835.42</v>
      </c>
      <c r="J5073" t="s">
        <v>17</v>
      </c>
      <c r="K5073">
        <v>3200</v>
      </c>
      <c r="L5073">
        <v>2000</v>
      </c>
      <c r="M5073" t="s">
        <v>27</v>
      </c>
    </row>
    <row r="5074" spans="1:13" x14ac:dyDescent="0.4">
      <c r="A5074">
        <v>105073</v>
      </c>
      <c r="B5074" s="1">
        <v>45844.2</v>
      </c>
      <c r="C5074" t="s">
        <v>19</v>
      </c>
      <c r="D5074" t="s">
        <v>40</v>
      </c>
      <c r="E5074" t="s">
        <v>29</v>
      </c>
      <c r="F5074" t="s">
        <v>25</v>
      </c>
      <c r="G5074">
        <v>26</v>
      </c>
      <c r="H5074">
        <v>690</v>
      </c>
      <c r="I5074">
        <v>860.8</v>
      </c>
      <c r="J5074" t="s">
        <v>52</v>
      </c>
      <c r="K5074">
        <v>1500</v>
      </c>
      <c r="L5074">
        <v>800</v>
      </c>
      <c r="M5074" t="s">
        <v>27</v>
      </c>
    </row>
    <row r="5075" spans="1:13" x14ac:dyDescent="0.4">
      <c r="A5075">
        <v>105074</v>
      </c>
      <c r="B5075" s="1">
        <v>46002.823611111111</v>
      </c>
      <c r="C5075" t="s">
        <v>23</v>
      </c>
      <c r="D5075" t="s">
        <v>14</v>
      </c>
      <c r="E5075" t="s">
        <v>31</v>
      </c>
      <c r="F5075" t="s">
        <v>37</v>
      </c>
      <c r="G5075">
        <v>50</v>
      </c>
      <c r="H5075">
        <v>744</v>
      </c>
      <c r="I5075">
        <v>493.63</v>
      </c>
      <c r="J5075" t="s">
        <v>21</v>
      </c>
      <c r="K5075">
        <v>6500</v>
      </c>
      <c r="L5075">
        <v>4200</v>
      </c>
      <c r="M5075" t="s">
        <v>38</v>
      </c>
    </row>
    <row r="5076" spans="1:13" x14ac:dyDescent="0.4">
      <c r="A5076">
        <v>105075</v>
      </c>
      <c r="B5076" s="1">
        <v>45881.685416666667</v>
      </c>
      <c r="C5076" t="s">
        <v>23</v>
      </c>
      <c r="D5076" t="s">
        <v>14</v>
      </c>
      <c r="E5076" t="s">
        <v>15</v>
      </c>
      <c r="F5076" t="s">
        <v>25</v>
      </c>
      <c r="G5076">
        <v>69</v>
      </c>
      <c r="H5076">
        <v>926</v>
      </c>
      <c r="I5076">
        <v>580.89</v>
      </c>
      <c r="J5076" t="s">
        <v>17</v>
      </c>
      <c r="K5076">
        <v>3200</v>
      </c>
      <c r="L5076">
        <v>2000</v>
      </c>
      <c r="M5076" t="s">
        <v>27</v>
      </c>
    </row>
    <row r="5077" spans="1:13" x14ac:dyDescent="0.4">
      <c r="A5077">
        <v>105076</v>
      </c>
      <c r="B5077" s="1">
        <v>45975.239583333336</v>
      </c>
      <c r="C5077" t="s">
        <v>50</v>
      </c>
      <c r="D5077" t="s">
        <v>40</v>
      </c>
      <c r="E5077" t="s">
        <v>15</v>
      </c>
      <c r="F5077" t="s">
        <v>20</v>
      </c>
      <c r="G5077">
        <v>39</v>
      </c>
      <c r="H5077">
        <v>337</v>
      </c>
      <c r="I5077">
        <v>269.26</v>
      </c>
      <c r="J5077" t="s">
        <v>52</v>
      </c>
      <c r="K5077">
        <v>1500</v>
      </c>
      <c r="L5077">
        <v>800</v>
      </c>
      <c r="M5077" t="s">
        <v>22</v>
      </c>
    </row>
    <row r="5078" spans="1:13" x14ac:dyDescent="0.4">
      <c r="A5078">
        <v>105077</v>
      </c>
      <c r="B5078" s="1">
        <v>46022.19027777778</v>
      </c>
      <c r="C5078" t="s">
        <v>42</v>
      </c>
      <c r="D5078" t="s">
        <v>40</v>
      </c>
      <c r="E5078" t="s">
        <v>15</v>
      </c>
      <c r="F5078" t="s">
        <v>20</v>
      </c>
      <c r="G5078">
        <v>35</v>
      </c>
      <c r="H5078">
        <v>955</v>
      </c>
      <c r="I5078">
        <v>1234.46</v>
      </c>
      <c r="J5078" t="s">
        <v>41</v>
      </c>
      <c r="K5078">
        <v>5500</v>
      </c>
      <c r="L5078">
        <v>3500</v>
      </c>
      <c r="M5078" t="s">
        <v>22</v>
      </c>
    </row>
    <row r="5079" spans="1:13" x14ac:dyDescent="0.4">
      <c r="A5079">
        <v>105078</v>
      </c>
      <c r="B5079" s="1">
        <v>45994.38958333333</v>
      </c>
      <c r="C5079" t="s">
        <v>39</v>
      </c>
      <c r="D5079" t="s">
        <v>28</v>
      </c>
      <c r="E5079" t="s">
        <v>15</v>
      </c>
      <c r="F5079" t="s">
        <v>16</v>
      </c>
      <c r="G5079">
        <v>90</v>
      </c>
      <c r="H5079">
        <v>932</v>
      </c>
      <c r="I5079">
        <v>202.69</v>
      </c>
      <c r="J5079" t="s">
        <v>30</v>
      </c>
      <c r="K5079">
        <v>450</v>
      </c>
      <c r="L5079">
        <v>200</v>
      </c>
      <c r="M5079" t="s">
        <v>18</v>
      </c>
    </row>
    <row r="5080" spans="1:13" x14ac:dyDescent="0.4">
      <c r="A5080">
        <v>105079</v>
      </c>
      <c r="B5080" s="1">
        <v>45886.930555555555</v>
      </c>
      <c r="C5080" t="s">
        <v>23</v>
      </c>
      <c r="D5080" t="s">
        <v>43</v>
      </c>
      <c r="E5080" t="s">
        <v>29</v>
      </c>
      <c r="F5080" t="s">
        <v>20</v>
      </c>
      <c r="G5080">
        <v>80</v>
      </c>
      <c r="H5080">
        <v>1090</v>
      </c>
      <c r="I5080">
        <v>1954.84</v>
      </c>
      <c r="J5080" t="s">
        <v>61</v>
      </c>
      <c r="K5080">
        <v>2800</v>
      </c>
      <c r="L5080">
        <v>1500</v>
      </c>
      <c r="M5080" t="s">
        <v>22</v>
      </c>
    </row>
    <row r="5081" spans="1:13" x14ac:dyDescent="0.4">
      <c r="A5081">
        <v>105080</v>
      </c>
      <c r="B5081" s="1">
        <v>45734.700694444444</v>
      </c>
      <c r="C5081" t="s">
        <v>45</v>
      </c>
      <c r="D5081" t="s">
        <v>55</v>
      </c>
      <c r="E5081" t="s">
        <v>15</v>
      </c>
      <c r="F5081" t="s">
        <v>20</v>
      </c>
      <c r="G5081">
        <v>33</v>
      </c>
      <c r="H5081">
        <v>477</v>
      </c>
      <c r="I5081">
        <v>444.37</v>
      </c>
      <c r="J5081" t="s">
        <v>58</v>
      </c>
      <c r="K5081">
        <v>1200</v>
      </c>
      <c r="L5081">
        <v>800</v>
      </c>
      <c r="M5081" t="s">
        <v>22</v>
      </c>
    </row>
    <row r="5082" spans="1:13" x14ac:dyDescent="0.4">
      <c r="A5082">
        <v>105081</v>
      </c>
      <c r="B5082" s="1">
        <v>45845.861111111109</v>
      </c>
      <c r="C5082" t="s">
        <v>50</v>
      </c>
      <c r="D5082" t="s">
        <v>46</v>
      </c>
      <c r="E5082" t="s">
        <v>31</v>
      </c>
      <c r="F5082" t="s">
        <v>16</v>
      </c>
      <c r="G5082">
        <v>78</v>
      </c>
      <c r="H5082">
        <v>729</v>
      </c>
      <c r="I5082">
        <v>896.02</v>
      </c>
      <c r="J5082" t="s">
        <v>47</v>
      </c>
      <c r="K5082">
        <v>4500</v>
      </c>
      <c r="L5082">
        <v>2800</v>
      </c>
      <c r="M5082" t="s">
        <v>18</v>
      </c>
    </row>
    <row r="5083" spans="1:13" x14ac:dyDescent="0.4">
      <c r="A5083">
        <v>105082</v>
      </c>
      <c r="B5083" s="1">
        <v>46003.763888888891</v>
      </c>
      <c r="C5083" t="s">
        <v>48</v>
      </c>
      <c r="D5083" t="s">
        <v>14</v>
      </c>
      <c r="E5083" t="s">
        <v>31</v>
      </c>
      <c r="F5083" t="s">
        <v>32</v>
      </c>
      <c r="G5083">
        <v>80</v>
      </c>
      <c r="H5083">
        <v>857</v>
      </c>
      <c r="I5083">
        <v>210.62</v>
      </c>
      <c r="J5083" t="s">
        <v>21</v>
      </c>
      <c r="K5083">
        <v>6500</v>
      </c>
      <c r="L5083">
        <v>4200</v>
      </c>
      <c r="M5083" t="s">
        <v>33</v>
      </c>
    </row>
    <row r="5084" spans="1:13" x14ac:dyDescent="0.4">
      <c r="A5084">
        <v>105083</v>
      </c>
      <c r="B5084" s="1">
        <v>45927.15</v>
      </c>
      <c r="C5084" t="s">
        <v>50</v>
      </c>
      <c r="D5084" t="s">
        <v>55</v>
      </c>
      <c r="E5084" t="s">
        <v>15</v>
      </c>
      <c r="F5084" t="s">
        <v>16</v>
      </c>
      <c r="G5084">
        <v>62</v>
      </c>
      <c r="H5084">
        <v>932</v>
      </c>
      <c r="I5084">
        <v>616.71</v>
      </c>
      <c r="J5084" t="s">
        <v>56</v>
      </c>
      <c r="K5084">
        <v>850</v>
      </c>
      <c r="L5084">
        <v>550</v>
      </c>
      <c r="M5084" t="s">
        <v>18</v>
      </c>
    </row>
    <row r="5085" spans="1:13" x14ac:dyDescent="0.4">
      <c r="A5085">
        <v>105084</v>
      </c>
      <c r="B5085" s="1">
        <v>45752.568749999999</v>
      </c>
      <c r="C5085" t="s">
        <v>39</v>
      </c>
      <c r="D5085" t="s">
        <v>43</v>
      </c>
      <c r="E5085" t="s">
        <v>31</v>
      </c>
      <c r="F5085" t="s">
        <v>20</v>
      </c>
      <c r="G5085">
        <v>62</v>
      </c>
      <c r="H5085">
        <v>471</v>
      </c>
      <c r="I5085">
        <v>2429.14</v>
      </c>
      <c r="J5085" t="s">
        <v>61</v>
      </c>
      <c r="K5085">
        <v>2800</v>
      </c>
      <c r="L5085">
        <v>1500</v>
      </c>
      <c r="M5085" t="s">
        <v>22</v>
      </c>
    </row>
    <row r="5086" spans="1:13" x14ac:dyDescent="0.4">
      <c r="A5086">
        <v>105085</v>
      </c>
      <c r="B5086" s="1">
        <v>45967.813888888886</v>
      </c>
      <c r="C5086" t="s">
        <v>19</v>
      </c>
      <c r="D5086" t="s">
        <v>28</v>
      </c>
      <c r="E5086" t="s">
        <v>15</v>
      </c>
      <c r="F5086" t="s">
        <v>25</v>
      </c>
      <c r="G5086">
        <v>35</v>
      </c>
      <c r="H5086">
        <v>806</v>
      </c>
      <c r="I5086">
        <v>447.6</v>
      </c>
      <c r="J5086" t="s">
        <v>54</v>
      </c>
      <c r="K5086">
        <v>2500</v>
      </c>
      <c r="L5086">
        <v>1500</v>
      </c>
      <c r="M5086" t="s">
        <v>27</v>
      </c>
    </row>
    <row r="5087" spans="1:13" x14ac:dyDescent="0.4">
      <c r="A5087">
        <v>105086</v>
      </c>
      <c r="B5087" s="1">
        <v>45789.573611111111</v>
      </c>
      <c r="C5087" t="s">
        <v>19</v>
      </c>
      <c r="D5087" t="s">
        <v>55</v>
      </c>
      <c r="E5087" t="s">
        <v>15</v>
      </c>
      <c r="F5087" t="s">
        <v>16</v>
      </c>
      <c r="G5087">
        <v>96</v>
      </c>
      <c r="H5087">
        <v>639</v>
      </c>
      <c r="I5087">
        <v>1889.18</v>
      </c>
      <c r="J5087" t="s">
        <v>57</v>
      </c>
      <c r="K5087">
        <v>600</v>
      </c>
      <c r="L5087">
        <v>350</v>
      </c>
      <c r="M5087" t="s">
        <v>18</v>
      </c>
    </row>
    <row r="5088" spans="1:13" x14ac:dyDescent="0.4">
      <c r="A5088">
        <v>105087</v>
      </c>
      <c r="B5088" s="1">
        <v>45696.904166666667</v>
      </c>
      <c r="C5088" t="s">
        <v>45</v>
      </c>
      <c r="D5088" t="s">
        <v>43</v>
      </c>
      <c r="E5088" t="s">
        <v>31</v>
      </c>
      <c r="F5088" t="s">
        <v>25</v>
      </c>
      <c r="G5088">
        <v>67</v>
      </c>
      <c r="H5088">
        <v>1130</v>
      </c>
      <c r="I5088">
        <v>452.66</v>
      </c>
      <c r="J5088" t="s">
        <v>61</v>
      </c>
      <c r="K5088">
        <v>2800</v>
      </c>
      <c r="L5088">
        <v>1500</v>
      </c>
      <c r="M5088" t="s">
        <v>27</v>
      </c>
    </row>
    <row r="5089" spans="1:13" x14ac:dyDescent="0.4">
      <c r="A5089">
        <v>105088</v>
      </c>
      <c r="B5089" s="1">
        <v>45729.134722222225</v>
      </c>
      <c r="C5089" t="s">
        <v>13</v>
      </c>
      <c r="D5089" t="s">
        <v>46</v>
      </c>
      <c r="E5089" t="s">
        <v>15</v>
      </c>
      <c r="F5089" t="s">
        <v>37</v>
      </c>
      <c r="G5089">
        <v>57</v>
      </c>
      <c r="H5089">
        <v>964</v>
      </c>
      <c r="I5089">
        <v>272.83</v>
      </c>
      <c r="J5089" t="s">
        <v>53</v>
      </c>
      <c r="K5089">
        <v>15000</v>
      </c>
      <c r="L5089">
        <v>9500</v>
      </c>
      <c r="M5089" t="s">
        <v>38</v>
      </c>
    </row>
    <row r="5090" spans="1:13" x14ac:dyDescent="0.4">
      <c r="A5090">
        <v>105089</v>
      </c>
      <c r="B5090" s="1">
        <v>45938.95416666667</v>
      </c>
      <c r="C5090" t="s">
        <v>50</v>
      </c>
      <c r="D5090" t="s">
        <v>55</v>
      </c>
      <c r="E5090" t="s">
        <v>29</v>
      </c>
      <c r="F5090" t="s">
        <v>20</v>
      </c>
      <c r="G5090">
        <v>44</v>
      </c>
      <c r="H5090">
        <v>1116</v>
      </c>
      <c r="I5090">
        <v>541.74</v>
      </c>
      <c r="J5090" t="s">
        <v>57</v>
      </c>
      <c r="K5090">
        <v>600</v>
      </c>
      <c r="L5090">
        <v>350</v>
      </c>
      <c r="M5090" t="s">
        <v>22</v>
      </c>
    </row>
    <row r="5091" spans="1:13" x14ac:dyDescent="0.4">
      <c r="A5091">
        <v>105090</v>
      </c>
      <c r="B5091" s="1">
        <v>45990.124305555553</v>
      </c>
      <c r="C5091" t="s">
        <v>19</v>
      </c>
      <c r="D5091" t="s">
        <v>46</v>
      </c>
      <c r="E5091" t="s">
        <v>29</v>
      </c>
      <c r="F5091" t="s">
        <v>37</v>
      </c>
      <c r="G5091">
        <v>22</v>
      </c>
      <c r="H5091">
        <v>856</v>
      </c>
      <c r="I5091">
        <v>213.99</v>
      </c>
      <c r="J5091" t="s">
        <v>47</v>
      </c>
      <c r="K5091">
        <v>4500</v>
      </c>
      <c r="L5091">
        <v>2800</v>
      </c>
      <c r="M5091" t="s">
        <v>38</v>
      </c>
    </row>
    <row r="5092" spans="1:13" x14ac:dyDescent="0.4">
      <c r="A5092">
        <v>105091</v>
      </c>
      <c r="B5092" s="1">
        <v>45817.970138888886</v>
      </c>
      <c r="C5092" t="s">
        <v>34</v>
      </c>
      <c r="D5092" t="s">
        <v>35</v>
      </c>
      <c r="E5092" t="s">
        <v>29</v>
      </c>
      <c r="F5092" t="s">
        <v>25</v>
      </c>
      <c r="G5092">
        <v>52</v>
      </c>
      <c r="H5092">
        <v>722</v>
      </c>
      <c r="I5092">
        <v>631.73</v>
      </c>
      <c r="J5092" t="s">
        <v>36</v>
      </c>
      <c r="K5092">
        <v>12000</v>
      </c>
      <c r="L5092">
        <v>8000</v>
      </c>
      <c r="M5092" t="s">
        <v>27</v>
      </c>
    </row>
    <row r="5093" spans="1:13" x14ac:dyDescent="0.4">
      <c r="A5093">
        <v>105092</v>
      </c>
      <c r="B5093" s="1">
        <v>45844.068055555559</v>
      </c>
      <c r="C5093" t="s">
        <v>19</v>
      </c>
      <c r="D5093" t="s">
        <v>14</v>
      </c>
      <c r="E5093" t="s">
        <v>31</v>
      </c>
      <c r="F5093" t="s">
        <v>32</v>
      </c>
      <c r="G5093">
        <v>80</v>
      </c>
      <c r="H5093">
        <v>861</v>
      </c>
      <c r="I5093">
        <v>725.91</v>
      </c>
      <c r="J5093" t="s">
        <v>21</v>
      </c>
      <c r="K5093">
        <v>6500</v>
      </c>
      <c r="L5093">
        <v>4200</v>
      </c>
      <c r="M5093" t="s">
        <v>33</v>
      </c>
    </row>
    <row r="5094" spans="1:13" x14ac:dyDescent="0.4">
      <c r="A5094">
        <v>105093</v>
      </c>
      <c r="B5094" s="1">
        <v>45848.711111111108</v>
      </c>
      <c r="C5094" t="s">
        <v>45</v>
      </c>
      <c r="D5094" t="s">
        <v>24</v>
      </c>
      <c r="E5094" t="s">
        <v>29</v>
      </c>
      <c r="F5094" t="s">
        <v>25</v>
      </c>
      <c r="G5094">
        <v>6</v>
      </c>
      <c r="H5094">
        <v>477</v>
      </c>
      <c r="I5094">
        <v>476.42</v>
      </c>
      <c r="J5094" t="s">
        <v>26</v>
      </c>
      <c r="K5094">
        <v>45000</v>
      </c>
      <c r="L5094">
        <v>32000</v>
      </c>
      <c r="M5094" t="s">
        <v>27</v>
      </c>
    </row>
    <row r="5095" spans="1:13" x14ac:dyDescent="0.4">
      <c r="A5095">
        <v>105094</v>
      </c>
      <c r="B5095" s="1">
        <v>45777.70208333333</v>
      </c>
      <c r="C5095" t="s">
        <v>50</v>
      </c>
      <c r="D5095" t="s">
        <v>35</v>
      </c>
      <c r="E5095" t="s">
        <v>31</v>
      </c>
      <c r="F5095" t="s">
        <v>25</v>
      </c>
      <c r="G5095">
        <v>78</v>
      </c>
      <c r="H5095">
        <v>864</v>
      </c>
      <c r="I5095">
        <v>538.80999999999995</v>
      </c>
      <c r="J5095" t="s">
        <v>36</v>
      </c>
      <c r="K5095">
        <v>12000</v>
      </c>
      <c r="L5095">
        <v>8000</v>
      </c>
      <c r="M5095" t="s">
        <v>27</v>
      </c>
    </row>
    <row r="5096" spans="1:13" x14ac:dyDescent="0.4">
      <c r="A5096">
        <v>105095</v>
      </c>
      <c r="B5096" s="1">
        <v>45877.661111111112</v>
      </c>
      <c r="C5096" t="s">
        <v>50</v>
      </c>
      <c r="D5096" t="s">
        <v>28</v>
      </c>
      <c r="E5096" t="s">
        <v>15</v>
      </c>
      <c r="F5096" t="s">
        <v>16</v>
      </c>
      <c r="G5096">
        <v>24</v>
      </c>
      <c r="H5096">
        <v>416</v>
      </c>
      <c r="I5096">
        <v>186.24</v>
      </c>
      <c r="J5096" t="s">
        <v>30</v>
      </c>
      <c r="K5096">
        <v>450</v>
      </c>
      <c r="L5096">
        <v>200</v>
      </c>
      <c r="M5096" t="s">
        <v>18</v>
      </c>
    </row>
    <row r="5097" spans="1:13" x14ac:dyDescent="0.4">
      <c r="A5097">
        <v>105096</v>
      </c>
      <c r="B5097" s="1">
        <v>45710.555555555555</v>
      </c>
      <c r="C5097" t="s">
        <v>34</v>
      </c>
      <c r="D5097" t="s">
        <v>46</v>
      </c>
      <c r="E5097" t="s">
        <v>29</v>
      </c>
      <c r="F5097" t="s">
        <v>32</v>
      </c>
      <c r="G5097">
        <v>84</v>
      </c>
      <c r="H5097">
        <v>441</v>
      </c>
      <c r="I5097">
        <v>1752.15</v>
      </c>
      <c r="J5097" t="s">
        <v>53</v>
      </c>
      <c r="K5097">
        <v>15000</v>
      </c>
      <c r="L5097">
        <v>9500</v>
      </c>
      <c r="M5097" t="s">
        <v>33</v>
      </c>
    </row>
    <row r="5098" spans="1:13" x14ac:dyDescent="0.4">
      <c r="A5098">
        <v>105097</v>
      </c>
      <c r="B5098" s="1">
        <v>45879.662499999999</v>
      </c>
      <c r="C5098" t="s">
        <v>23</v>
      </c>
      <c r="D5098" t="s">
        <v>14</v>
      </c>
      <c r="E5098" t="s">
        <v>29</v>
      </c>
      <c r="F5098" t="s">
        <v>20</v>
      </c>
      <c r="G5098">
        <v>64</v>
      </c>
      <c r="H5098">
        <v>361</v>
      </c>
      <c r="I5098">
        <v>247.73</v>
      </c>
      <c r="J5098" t="s">
        <v>21</v>
      </c>
      <c r="K5098">
        <v>6500</v>
      </c>
      <c r="L5098">
        <v>4200</v>
      </c>
      <c r="M5098" t="s">
        <v>22</v>
      </c>
    </row>
    <row r="5099" spans="1:13" x14ac:dyDescent="0.4">
      <c r="A5099">
        <v>105098</v>
      </c>
      <c r="B5099" s="1">
        <v>45788.647916666669</v>
      </c>
      <c r="C5099" t="s">
        <v>23</v>
      </c>
      <c r="D5099" t="s">
        <v>35</v>
      </c>
      <c r="E5099" t="s">
        <v>31</v>
      </c>
      <c r="F5099" t="s">
        <v>32</v>
      </c>
      <c r="G5099">
        <v>67</v>
      </c>
      <c r="H5099">
        <v>1194</v>
      </c>
      <c r="I5099">
        <v>1003.42</v>
      </c>
      <c r="J5099" t="s">
        <v>49</v>
      </c>
      <c r="K5099">
        <v>8500</v>
      </c>
      <c r="L5099">
        <v>5500</v>
      </c>
      <c r="M5099" t="s">
        <v>33</v>
      </c>
    </row>
    <row r="5100" spans="1:13" x14ac:dyDescent="0.4">
      <c r="A5100">
        <v>105099</v>
      </c>
      <c r="B5100" s="1">
        <v>45894.240972222222</v>
      </c>
      <c r="C5100" t="s">
        <v>13</v>
      </c>
      <c r="D5100" t="s">
        <v>46</v>
      </c>
      <c r="E5100" t="s">
        <v>29</v>
      </c>
      <c r="F5100" t="s">
        <v>32</v>
      </c>
      <c r="G5100">
        <v>3</v>
      </c>
      <c r="H5100">
        <v>1118</v>
      </c>
      <c r="I5100">
        <v>620.91</v>
      </c>
      <c r="J5100" t="s">
        <v>53</v>
      </c>
      <c r="K5100">
        <v>15000</v>
      </c>
      <c r="L5100">
        <v>9500</v>
      </c>
      <c r="M5100" t="s">
        <v>33</v>
      </c>
    </row>
    <row r="5101" spans="1:13" x14ac:dyDescent="0.4">
      <c r="A5101">
        <v>105100</v>
      </c>
      <c r="B5101" s="1">
        <v>45903.227083333331</v>
      </c>
      <c r="C5101" t="s">
        <v>13</v>
      </c>
      <c r="D5101" t="s">
        <v>46</v>
      </c>
      <c r="E5101" t="s">
        <v>29</v>
      </c>
      <c r="F5101" t="s">
        <v>16</v>
      </c>
      <c r="G5101">
        <v>90</v>
      </c>
      <c r="H5101">
        <v>950</v>
      </c>
      <c r="I5101">
        <v>957.63</v>
      </c>
      <c r="J5101" t="s">
        <v>53</v>
      </c>
      <c r="K5101">
        <v>15000</v>
      </c>
      <c r="L5101">
        <v>9500</v>
      </c>
      <c r="M5101" t="s">
        <v>18</v>
      </c>
    </row>
    <row r="5102" spans="1:13" x14ac:dyDescent="0.4">
      <c r="A5102">
        <v>105101</v>
      </c>
      <c r="B5102" s="1">
        <v>45883.238194444442</v>
      </c>
      <c r="C5102" t="s">
        <v>50</v>
      </c>
      <c r="D5102" t="s">
        <v>24</v>
      </c>
      <c r="E5102" t="s">
        <v>15</v>
      </c>
      <c r="F5102" t="s">
        <v>32</v>
      </c>
      <c r="G5102">
        <v>10</v>
      </c>
      <c r="H5102">
        <v>1092</v>
      </c>
      <c r="I5102">
        <v>1049.3699999999999</v>
      </c>
      <c r="J5102" t="s">
        <v>59</v>
      </c>
      <c r="K5102">
        <v>3500</v>
      </c>
      <c r="L5102">
        <v>2200</v>
      </c>
      <c r="M5102" t="s">
        <v>33</v>
      </c>
    </row>
    <row r="5103" spans="1:13" x14ac:dyDescent="0.4">
      <c r="A5103">
        <v>105102</v>
      </c>
      <c r="B5103" s="1">
        <v>45865.543055555558</v>
      </c>
      <c r="C5103" t="s">
        <v>13</v>
      </c>
      <c r="D5103" t="s">
        <v>55</v>
      </c>
      <c r="E5103" t="s">
        <v>15</v>
      </c>
      <c r="F5103" t="s">
        <v>16</v>
      </c>
      <c r="G5103">
        <v>10</v>
      </c>
      <c r="H5103">
        <v>1032</v>
      </c>
      <c r="I5103">
        <v>896.08</v>
      </c>
      <c r="J5103" t="s">
        <v>56</v>
      </c>
      <c r="K5103">
        <v>850</v>
      </c>
      <c r="L5103">
        <v>550</v>
      </c>
      <c r="M5103" t="s">
        <v>18</v>
      </c>
    </row>
    <row r="5104" spans="1:13" x14ac:dyDescent="0.4">
      <c r="A5104">
        <v>105103</v>
      </c>
      <c r="B5104" s="1">
        <v>45753.024305555555</v>
      </c>
      <c r="C5104" t="s">
        <v>13</v>
      </c>
      <c r="D5104" t="s">
        <v>46</v>
      </c>
      <c r="E5104" t="s">
        <v>15</v>
      </c>
      <c r="F5104" t="s">
        <v>16</v>
      </c>
      <c r="G5104">
        <v>92</v>
      </c>
      <c r="H5104">
        <v>1014</v>
      </c>
      <c r="I5104">
        <v>825.7</v>
      </c>
      <c r="J5104" t="s">
        <v>47</v>
      </c>
      <c r="K5104">
        <v>4500</v>
      </c>
      <c r="L5104">
        <v>2800</v>
      </c>
      <c r="M5104" t="s">
        <v>18</v>
      </c>
    </row>
    <row r="5105" spans="1:13" x14ac:dyDescent="0.4">
      <c r="A5105">
        <v>105104</v>
      </c>
      <c r="B5105" s="1">
        <v>45857.793055555558</v>
      </c>
      <c r="C5105" t="s">
        <v>39</v>
      </c>
      <c r="D5105" t="s">
        <v>40</v>
      </c>
      <c r="E5105" t="s">
        <v>15</v>
      </c>
      <c r="F5105" t="s">
        <v>37</v>
      </c>
      <c r="G5105">
        <v>4</v>
      </c>
      <c r="H5105">
        <v>568</v>
      </c>
      <c r="I5105">
        <v>592.96</v>
      </c>
      <c r="J5105" t="s">
        <v>41</v>
      </c>
      <c r="K5105">
        <v>5500</v>
      </c>
      <c r="L5105">
        <v>3500</v>
      </c>
      <c r="M5105" t="s">
        <v>38</v>
      </c>
    </row>
    <row r="5106" spans="1:13" x14ac:dyDescent="0.4">
      <c r="A5106">
        <v>105105</v>
      </c>
      <c r="B5106" s="1">
        <v>45904.03125</v>
      </c>
      <c r="C5106" t="s">
        <v>50</v>
      </c>
      <c r="D5106" t="s">
        <v>55</v>
      </c>
      <c r="E5106" t="s">
        <v>29</v>
      </c>
      <c r="F5106" t="s">
        <v>25</v>
      </c>
      <c r="G5106">
        <v>17</v>
      </c>
      <c r="H5106">
        <v>840</v>
      </c>
      <c r="I5106">
        <v>524.21</v>
      </c>
      <c r="J5106" t="s">
        <v>57</v>
      </c>
      <c r="K5106">
        <v>600</v>
      </c>
      <c r="L5106">
        <v>350</v>
      </c>
      <c r="M5106" t="s">
        <v>27</v>
      </c>
    </row>
    <row r="5107" spans="1:13" x14ac:dyDescent="0.4">
      <c r="A5107">
        <v>105106</v>
      </c>
      <c r="B5107" s="1">
        <v>45729.71875</v>
      </c>
      <c r="C5107" t="s">
        <v>50</v>
      </c>
      <c r="D5107" t="s">
        <v>46</v>
      </c>
      <c r="E5107" t="s">
        <v>29</v>
      </c>
      <c r="F5107" t="s">
        <v>25</v>
      </c>
      <c r="G5107">
        <v>49</v>
      </c>
      <c r="H5107">
        <v>659</v>
      </c>
      <c r="I5107">
        <v>637.16999999999996</v>
      </c>
      <c r="J5107" t="s">
        <v>47</v>
      </c>
      <c r="K5107">
        <v>4500</v>
      </c>
      <c r="L5107">
        <v>2800</v>
      </c>
      <c r="M5107" t="s">
        <v>27</v>
      </c>
    </row>
    <row r="5108" spans="1:13" x14ac:dyDescent="0.4">
      <c r="A5108">
        <v>105107</v>
      </c>
      <c r="B5108" s="1">
        <v>45975.327777777777</v>
      </c>
      <c r="C5108" t="s">
        <v>34</v>
      </c>
      <c r="D5108" t="s">
        <v>40</v>
      </c>
      <c r="E5108" t="s">
        <v>15</v>
      </c>
      <c r="F5108" t="s">
        <v>20</v>
      </c>
      <c r="G5108">
        <v>6</v>
      </c>
      <c r="H5108">
        <v>410</v>
      </c>
      <c r="I5108">
        <v>2608.16</v>
      </c>
      <c r="J5108" t="s">
        <v>41</v>
      </c>
      <c r="K5108">
        <v>5500</v>
      </c>
      <c r="L5108">
        <v>3500</v>
      </c>
      <c r="M5108" t="s">
        <v>22</v>
      </c>
    </row>
    <row r="5109" spans="1:13" x14ac:dyDescent="0.4">
      <c r="A5109">
        <v>105108</v>
      </c>
      <c r="B5109" s="1">
        <v>45842.32916666667</v>
      </c>
      <c r="C5109" t="s">
        <v>19</v>
      </c>
      <c r="D5109" t="s">
        <v>28</v>
      </c>
      <c r="E5109" t="s">
        <v>15</v>
      </c>
      <c r="F5109" t="s">
        <v>20</v>
      </c>
      <c r="G5109">
        <v>65</v>
      </c>
      <c r="H5109">
        <v>773</v>
      </c>
      <c r="I5109">
        <v>570.74</v>
      </c>
      <c r="J5109" t="s">
        <v>54</v>
      </c>
      <c r="K5109">
        <v>2500</v>
      </c>
      <c r="L5109">
        <v>1500</v>
      </c>
      <c r="M5109" t="s">
        <v>22</v>
      </c>
    </row>
    <row r="5110" spans="1:13" x14ac:dyDescent="0.4">
      <c r="A5110">
        <v>105109</v>
      </c>
      <c r="B5110" s="1">
        <v>45663.688888888886</v>
      </c>
      <c r="C5110" t="s">
        <v>45</v>
      </c>
      <c r="D5110" t="s">
        <v>14</v>
      </c>
      <c r="E5110" t="s">
        <v>31</v>
      </c>
      <c r="F5110" t="s">
        <v>37</v>
      </c>
      <c r="G5110">
        <v>56</v>
      </c>
      <c r="H5110">
        <v>353</v>
      </c>
      <c r="I5110">
        <v>987.96</v>
      </c>
      <c r="J5110" t="s">
        <v>17</v>
      </c>
      <c r="K5110">
        <v>3200</v>
      </c>
      <c r="L5110">
        <v>2000</v>
      </c>
      <c r="M5110" t="s">
        <v>38</v>
      </c>
    </row>
    <row r="5111" spans="1:13" x14ac:dyDescent="0.4">
      <c r="A5111">
        <v>105110</v>
      </c>
      <c r="B5111" s="1">
        <v>45863.040972222225</v>
      </c>
      <c r="C5111" t="s">
        <v>48</v>
      </c>
      <c r="D5111" t="s">
        <v>24</v>
      </c>
      <c r="E5111" t="s">
        <v>31</v>
      </c>
      <c r="F5111" t="s">
        <v>32</v>
      </c>
      <c r="G5111">
        <v>2</v>
      </c>
      <c r="H5111">
        <v>580</v>
      </c>
      <c r="I5111">
        <v>418.02</v>
      </c>
      <c r="J5111" t="s">
        <v>26</v>
      </c>
      <c r="K5111">
        <v>45000</v>
      </c>
      <c r="L5111">
        <v>32000</v>
      </c>
      <c r="M5111" t="s">
        <v>33</v>
      </c>
    </row>
    <row r="5112" spans="1:13" x14ac:dyDescent="0.4">
      <c r="A5112">
        <v>105111</v>
      </c>
      <c r="B5112" s="1">
        <v>45689.552777777775</v>
      </c>
      <c r="C5112" t="s">
        <v>19</v>
      </c>
      <c r="D5112" t="s">
        <v>43</v>
      </c>
      <c r="E5112" t="s">
        <v>15</v>
      </c>
      <c r="F5112" t="s">
        <v>32</v>
      </c>
      <c r="G5112">
        <v>46</v>
      </c>
      <c r="H5112">
        <v>503</v>
      </c>
      <c r="I5112">
        <v>2595.6799999999998</v>
      </c>
      <c r="J5112" t="s">
        <v>44</v>
      </c>
      <c r="K5112">
        <v>4500</v>
      </c>
      <c r="L5112">
        <v>2500</v>
      </c>
      <c r="M5112" t="s">
        <v>33</v>
      </c>
    </row>
    <row r="5113" spans="1:13" x14ac:dyDescent="0.4">
      <c r="A5113">
        <v>105112</v>
      </c>
      <c r="B5113" s="1">
        <v>45756.446527777778</v>
      </c>
      <c r="C5113" t="s">
        <v>45</v>
      </c>
      <c r="D5113" t="s">
        <v>43</v>
      </c>
      <c r="E5113" t="s">
        <v>29</v>
      </c>
      <c r="F5113" t="s">
        <v>16</v>
      </c>
      <c r="G5113">
        <v>57</v>
      </c>
      <c r="H5113">
        <v>407</v>
      </c>
      <c r="I5113">
        <v>545.91999999999996</v>
      </c>
      <c r="J5113" t="s">
        <v>44</v>
      </c>
      <c r="K5113">
        <v>4500</v>
      </c>
      <c r="L5113">
        <v>2500</v>
      </c>
      <c r="M5113" t="s">
        <v>18</v>
      </c>
    </row>
    <row r="5114" spans="1:13" x14ac:dyDescent="0.4">
      <c r="A5114">
        <v>105113</v>
      </c>
      <c r="B5114" s="1">
        <v>45913.495833333334</v>
      </c>
      <c r="C5114" t="s">
        <v>39</v>
      </c>
      <c r="D5114" t="s">
        <v>55</v>
      </c>
      <c r="E5114" t="s">
        <v>29</v>
      </c>
      <c r="F5114" t="s">
        <v>20</v>
      </c>
      <c r="G5114">
        <v>4</v>
      </c>
      <c r="H5114">
        <v>1099</v>
      </c>
      <c r="I5114">
        <v>2097.6</v>
      </c>
      <c r="J5114" t="s">
        <v>57</v>
      </c>
      <c r="K5114">
        <v>600</v>
      </c>
      <c r="L5114">
        <v>350</v>
      </c>
      <c r="M5114" t="s">
        <v>22</v>
      </c>
    </row>
    <row r="5115" spans="1:13" x14ac:dyDescent="0.4">
      <c r="A5115">
        <v>105114</v>
      </c>
      <c r="B5115" s="1">
        <v>45844.511805555558</v>
      </c>
      <c r="C5115" t="s">
        <v>50</v>
      </c>
      <c r="D5115" t="s">
        <v>35</v>
      </c>
      <c r="E5115" t="s">
        <v>31</v>
      </c>
      <c r="F5115" t="s">
        <v>32</v>
      </c>
      <c r="G5115">
        <v>37</v>
      </c>
      <c r="H5115">
        <v>1112</v>
      </c>
      <c r="I5115">
        <v>669.21</v>
      </c>
      <c r="J5115" t="s">
        <v>49</v>
      </c>
      <c r="K5115">
        <v>8500</v>
      </c>
      <c r="L5115">
        <v>5500</v>
      </c>
      <c r="M5115" t="s">
        <v>33</v>
      </c>
    </row>
    <row r="5116" spans="1:13" x14ac:dyDescent="0.4">
      <c r="A5116">
        <v>105115</v>
      </c>
      <c r="B5116" s="1">
        <v>45733.502083333333</v>
      </c>
      <c r="C5116" t="s">
        <v>42</v>
      </c>
      <c r="D5116" t="s">
        <v>46</v>
      </c>
      <c r="E5116" t="s">
        <v>15</v>
      </c>
      <c r="F5116" t="s">
        <v>20</v>
      </c>
      <c r="G5116">
        <v>37</v>
      </c>
      <c r="H5116">
        <v>881</v>
      </c>
      <c r="I5116">
        <v>753.9</v>
      </c>
      <c r="J5116" t="s">
        <v>47</v>
      </c>
      <c r="K5116">
        <v>4500</v>
      </c>
      <c r="L5116">
        <v>2800</v>
      </c>
      <c r="M5116" t="s">
        <v>22</v>
      </c>
    </row>
    <row r="5117" spans="1:13" x14ac:dyDescent="0.4">
      <c r="A5117">
        <v>105116</v>
      </c>
      <c r="B5117" s="1">
        <v>45834.097916666666</v>
      </c>
      <c r="C5117" t="s">
        <v>50</v>
      </c>
      <c r="D5117" t="s">
        <v>14</v>
      </c>
      <c r="E5117" t="s">
        <v>29</v>
      </c>
      <c r="F5117" t="s">
        <v>20</v>
      </c>
      <c r="G5117">
        <v>65</v>
      </c>
      <c r="H5117">
        <v>904</v>
      </c>
      <c r="I5117">
        <v>335.6</v>
      </c>
      <c r="J5117" t="s">
        <v>21</v>
      </c>
      <c r="K5117">
        <v>6500</v>
      </c>
      <c r="L5117">
        <v>4200</v>
      </c>
      <c r="M5117" t="s">
        <v>22</v>
      </c>
    </row>
    <row r="5118" spans="1:13" x14ac:dyDescent="0.4">
      <c r="A5118">
        <v>105117</v>
      </c>
      <c r="B5118" s="1">
        <v>45972.945138888892</v>
      </c>
      <c r="C5118" t="s">
        <v>45</v>
      </c>
      <c r="D5118" t="s">
        <v>35</v>
      </c>
      <c r="E5118" t="s">
        <v>15</v>
      </c>
      <c r="F5118" t="s">
        <v>32</v>
      </c>
      <c r="G5118">
        <v>18</v>
      </c>
      <c r="H5118">
        <v>1171</v>
      </c>
      <c r="I5118">
        <v>405.1</v>
      </c>
      <c r="J5118" t="s">
        <v>49</v>
      </c>
      <c r="K5118">
        <v>8500</v>
      </c>
      <c r="L5118">
        <v>5500</v>
      </c>
      <c r="M5118" t="s">
        <v>33</v>
      </c>
    </row>
    <row r="5119" spans="1:13" x14ac:dyDescent="0.4">
      <c r="A5119">
        <v>105118</v>
      </c>
      <c r="B5119" s="1">
        <v>45944.880555555559</v>
      </c>
      <c r="C5119" t="s">
        <v>19</v>
      </c>
      <c r="D5119" t="s">
        <v>43</v>
      </c>
      <c r="E5119" t="s">
        <v>29</v>
      </c>
      <c r="F5119" t="s">
        <v>20</v>
      </c>
      <c r="G5119">
        <v>65</v>
      </c>
      <c r="H5119">
        <v>1141</v>
      </c>
      <c r="I5119">
        <v>857.29</v>
      </c>
      <c r="J5119" t="s">
        <v>51</v>
      </c>
      <c r="K5119">
        <v>1800</v>
      </c>
      <c r="L5119">
        <v>900</v>
      </c>
      <c r="M5119" t="s">
        <v>22</v>
      </c>
    </row>
    <row r="5120" spans="1:13" x14ac:dyDescent="0.4">
      <c r="A5120">
        <v>105119</v>
      </c>
      <c r="B5120" s="1">
        <v>46006.087500000001</v>
      </c>
      <c r="C5120" t="s">
        <v>50</v>
      </c>
      <c r="D5120" t="s">
        <v>28</v>
      </c>
      <c r="E5120" t="s">
        <v>29</v>
      </c>
      <c r="F5120" t="s">
        <v>20</v>
      </c>
      <c r="G5120">
        <v>92</v>
      </c>
      <c r="H5120">
        <v>488</v>
      </c>
      <c r="I5120">
        <v>1002.72</v>
      </c>
      <c r="J5120" t="s">
        <v>54</v>
      </c>
      <c r="K5120">
        <v>2500</v>
      </c>
      <c r="L5120">
        <v>1500</v>
      </c>
      <c r="M5120" t="s">
        <v>22</v>
      </c>
    </row>
    <row r="5121" spans="1:13" x14ac:dyDescent="0.4">
      <c r="A5121">
        <v>105120</v>
      </c>
      <c r="B5121" s="1">
        <v>45912.996527777781</v>
      </c>
      <c r="C5121" t="s">
        <v>13</v>
      </c>
      <c r="D5121" t="s">
        <v>43</v>
      </c>
      <c r="E5121" t="s">
        <v>31</v>
      </c>
      <c r="F5121" t="s">
        <v>32</v>
      </c>
      <c r="G5121">
        <v>24</v>
      </c>
      <c r="H5121">
        <v>960</v>
      </c>
      <c r="I5121">
        <v>1071</v>
      </c>
      <c r="J5121" t="s">
        <v>51</v>
      </c>
      <c r="K5121">
        <v>1800</v>
      </c>
      <c r="L5121">
        <v>900</v>
      </c>
      <c r="M5121" t="s">
        <v>33</v>
      </c>
    </row>
    <row r="5122" spans="1:13" x14ac:dyDescent="0.4">
      <c r="A5122">
        <v>105121</v>
      </c>
      <c r="B5122" s="1">
        <v>45982.582638888889</v>
      </c>
      <c r="C5122" t="s">
        <v>39</v>
      </c>
      <c r="D5122" t="s">
        <v>35</v>
      </c>
      <c r="E5122" t="s">
        <v>29</v>
      </c>
      <c r="F5122" t="s">
        <v>20</v>
      </c>
      <c r="G5122">
        <v>36</v>
      </c>
      <c r="H5122">
        <v>397</v>
      </c>
      <c r="I5122">
        <v>157.93</v>
      </c>
      <c r="J5122" t="s">
        <v>49</v>
      </c>
      <c r="K5122">
        <v>8500</v>
      </c>
      <c r="L5122">
        <v>5500</v>
      </c>
      <c r="M5122" t="s">
        <v>22</v>
      </c>
    </row>
    <row r="5123" spans="1:13" x14ac:dyDescent="0.4">
      <c r="A5123">
        <v>105122</v>
      </c>
      <c r="B5123" s="1">
        <v>45847.311805555553</v>
      </c>
      <c r="C5123" t="s">
        <v>13</v>
      </c>
      <c r="D5123" t="s">
        <v>55</v>
      </c>
      <c r="E5123" t="s">
        <v>31</v>
      </c>
      <c r="F5123" t="s">
        <v>25</v>
      </c>
      <c r="G5123">
        <v>98</v>
      </c>
      <c r="H5123">
        <v>506</v>
      </c>
      <c r="I5123">
        <v>1039.1199999999999</v>
      </c>
      <c r="J5123" t="s">
        <v>58</v>
      </c>
      <c r="K5123">
        <v>1200</v>
      </c>
      <c r="L5123">
        <v>800</v>
      </c>
      <c r="M5123" t="s">
        <v>27</v>
      </c>
    </row>
    <row r="5124" spans="1:13" x14ac:dyDescent="0.4">
      <c r="A5124">
        <v>105123</v>
      </c>
      <c r="B5124" s="1">
        <v>45965.512499999997</v>
      </c>
      <c r="C5124" t="s">
        <v>42</v>
      </c>
      <c r="D5124" t="s">
        <v>55</v>
      </c>
      <c r="E5124" t="s">
        <v>15</v>
      </c>
      <c r="F5124" t="s">
        <v>20</v>
      </c>
      <c r="G5124">
        <v>86</v>
      </c>
      <c r="H5124">
        <v>564</v>
      </c>
      <c r="I5124">
        <v>509.8</v>
      </c>
      <c r="J5124" t="s">
        <v>56</v>
      </c>
      <c r="K5124">
        <v>850</v>
      </c>
      <c r="L5124">
        <v>550</v>
      </c>
      <c r="M5124" t="s">
        <v>22</v>
      </c>
    </row>
    <row r="5125" spans="1:13" x14ac:dyDescent="0.4">
      <c r="A5125">
        <v>105124</v>
      </c>
      <c r="B5125" s="1">
        <v>46002.915972222225</v>
      </c>
      <c r="C5125" t="s">
        <v>23</v>
      </c>
      <c r="D5125" t="s">
        <v>28</v>
      </c>
      <c r="E5125" t="s">
        <v>29</v>
      </c>
      <c r="F5125" t="s">
        <v>16</v>
      </c>
      <c r="G5125">
        <v>6</v>
      </c>
      <c r="H5125">
        <v>768</v>
      </c>
      <c r="I5125">
        <v>398.84</v>
      </c>
      <c r="J5125" t="s">
        <v>30</v>
      </c>
      <c r="K5125">
        <v>450</v>
      </c>
      <c r="L5125">
        <v>200</v>
      </c>
      <c r="M5125" t="s">
        <v>18</v>
      </c>
    </row>
    <row r="5126" spans="1:13" x14ac:dyDescent="0.4">
      <c r="A5126">
        <v>105125</v>
      </c>
      <c r="B5126" s="1">
        <v>45784.039583333331</v>
      </c>
      <c r="C5126" t="s">
        <v>23</v>
      </c>
      <c r="D5126" t="s">
        <v>43</v>
      </c>
      <c r="E5126" t="s">
        <v>31</v>
      </c>
      <c r="F5126" t="s">
        <v>32</v>
      </c>
      <c r="G5126">
        <v>63</v>
      </c>
      <c r="H5126">
        <v>696</v>
      </c>
      <c r="I5126">
        <v>1458.6</v>
      </c>
      <c r="J5126" t="s">
        <v>51</v>
      </c>
      <c r="K5126">
        <v>1800</v>
      </c>
      <c r="L5126">
        <v>900</v>
      </c>
      <c r="M5126" t="s">
        <v>33</v>
      </c>
    </row>
    <row r="5127" spans="1:13" x14ac:dyDescent="0.4">
      <c r="A5127">
        <v>105126</v>
      </c>
      <c r="B5127" s="1">
        <v>45944.486111111109</v>
      </c>
      <c r="C5127" t="s">
        <v>48</v>
      </c>
      <c r="D5127" t="s">
        <v>55</v>
      </c>
      <c r="E5127" t="s">
        <v>15</v>
      </c>
      <c r="F5127" t="s">
        <v>25</v>
      </c>
      <c r="G5127">
        <v>64</v>
      </c>
      <c r="H5127">
        <v>1197</v>
      </c>
      <c r="I5127">
        <v>850.98</v>
      </c>
      <c r="J5127" t="s">
        <v>57</v>
      </c>
      <c r="K5127">
        <v>600</v>
      </c>
      <c r="L5127">
        <v>350</v>
      </c>
      <c r="M5127" t="s">
        <v>27</v>
      </c>
    </row>
    <row r="5128" spans="1:13" x14ac:dyDescent="0.4">
      <c r="A5128">
        <v>105127</v>
      </c>
      <c r="B5128" s="1">
        <v>45911.974999999999</v>
      </c>
      <c r="C5128" t="s">
        <v>13</v>
      </c>
      <c r="D5128" t="s">
        <v>28</v>
      </c>
      <c r="E5128" t="s">
        <v>29</v>
      </c>
      <c r="F5128" t="s">
        <v>20</v>
      </c>
      <c r="G5128">
        <v>9</v>
      </c>
      <c r="H5128">
        <v>1112</v>
      </c>
      <c r="I5128">
        <v>1007.82</v>
      </c>
      <c r="J5128" t="s">
        <v>54</v>
      </c>
      <c r="K5128">
        <v>2500</v>
      </c>
      <c r="L5128">
        <v>1500</v>
      </c>
      <c r="M5128" t="s">
        <v>22</v>
      </c>
    </row>
    <row r="5129" spans="1:13" x14ac:dyDescent="0.4">
      <c r="A5129">
        <v>105128</v>
      </c>
      <c r="B5129" s="1">
        <v>45870.191666666666</v>
      </c>
      <c r="C5129" t="s">
        <v>48</v>
      </c>
      <c r="D5129" t="s">
        <v>35</v>
      </c>
      <c r="E5129" t="s">
        <v>29</v>
      </c>
      <c r="F5129" t="s">
        <v>25</v>
      </c>
      <c r="G5129">
        <v>77</v>
      </c>
      <c r="H5129">
        <v>588</v>
      </c>
      <c r="I5129">
        <v>645.66999999999996</v>
      </c>
      <c r="J5129" t="s">
        <v>49</v>
      </c>
      <c r="K5129">
        <v>8500</v>
      </c>
      <c r="L5129">
        <v>5500</v>
      </c>
      <c r="M5129" t="s">
        <v>27</v>
      </c>
    </row>
    <row r="5130" spans="1:13" x14ac:dyDescent="0.4">
      <c r="A5130">
        <v>105129</v>
      </c>
      <c r="B5130" s="1">
        <v>45907.370833333334</v>
      </c>
      <c r="C5130" t="s">
        <v>48</v>
      </c>
      <c r="D5130" t="s">
        <v>40</v>
      </c>
      <c r="E5130" t="s">
        <v>29</v>
      </c>
      <c r="F5130" t="s">
        <v>32</v>
      </c>
      <c r="G5130">
        <v>40</v>
      </c>
      <c r="H5130">
        <v>491</v>
      </c>
      <c r="I5130">
        <v>769.25</v>
      </c>
      <c r="J5130" t="s">
        <v>41</v>
      </c>
      <c r="K5130">
        <v>5500</v>
      </c>
      <c r="L5130">
        <v>3500</v>
      </c>
      <c r="M5130" t="s">
        <v>33</v>
      </c>
    </row>
    <row r="5131" spans="1:13" x14ac:dyDescent="0.4">
      <c r="A5131">
        <v>105130</v>
      </c>
      <c r="B5131" s="1">
        <v>45741.082638888889</v>
      </c>
      <c r="C5131" t="s">
        <v>45</v>
      </c>
      <c r="D5131" t="s">
        <v>55</v>
      </c>
      <c r="E5131" t="s">
        <v>15</v>
      </c>
      <c r="F5131" t="s">
        <v>37</v>
      </c>
      <c r="G5131">
        <v>64</v>
      </c>
      <c r="H5131">
        <v>327</v>
      </c>
      <c r="I5131">
        <v>227.56</v>
      </c>
      <c r="J5131" t="s">
        <v>58</v>
      </c>
      <c r="K5131">
        <v>1200</v>
      </c>
      <c r="L5131">
        <v>800</v>
      </c>
      <c r="M5131" t="s">
        <v>38</v>
      </c>
    </row>
    <row r="5132" spans="1:13" x14ac:dyDescent="0.4">
      <c r="A5132">
        <v>105131</v>
      </c>
      <c r="B5132" s="1">
        <v>45670.560416666667</v>
      </c>
      <c r="C5132" t="s">
        <v>13</v>
      </c>
      <c r="D5132" t="s">
        <v>14</v>
      </c>
      <c r="E5132" t="s">
        <v>31</v>
      </c>
      <c r="F5132" t="s">
        <v>16</v>
      </c>
      <c r="G5132">
        <v>32</v>
      </c>
      <c r="H5132">
        <v>483</v>
      </c>
      <c r="I5132">
        <v>273.12</v>
      </c>
      <c r="J5132" t="s">
        <v>17</v>
      </c>
      <c r="K5132">
        <v>3200</v>
      </c>
      <c r="L5132">
        <v>2000</v>
      </c>
      <c r="M5132" t="s">
        <v>18</v>
      </c>
    </row>
    <row r="5133" spans="1:13" x14ac:dyDescent="0.4">
      <c r="A5133">
        <v>105132</v>
      </c>
      <c r="B5133" s="1">
        <v>45702.913194444445</v>
      </c>
      <c r="C5133" t="s">
        <v>48</v>
      </c>
      <c r="D5133" t="s">
        <v>46</v>
      </c>
      <c r="E5133" t="s">
        <v>29</v>
      </c>
      <c r="F5133" t="s">
        <v>32</v>
      </c>
      <c r="G5133">
        <v>14</v>
      </c>
      <c r="H5133">
        <v>764</v>
      </c>
      <c r="I5133">
        <v>1796.14</v>
      </c>
      <c r="J5133" t="s">
        <v>53</v>
      </c>
      <c r="K5133">
        <v>15000</v>
      </c>
      <c r="L5133">
        <v>9500</v>
      </c>
      <c r="M5133" t="s">
        <v>33</v>
      </c>
    </row>
    <row r="5134" spans="1:13" x14ac:dyDescent="0.4">
      <c r="A5134">
        <v>105133</v>
      </c>
      <c r="B5134" s="1">
        <v>45784.142361111109</v>
      </c>
      <c r="C5134" t="s">
        <v>42</v>
      </c>
      <c r="D5134" t="s">
        <v>14</v>
      </c>
      <c r="E5134" t="s">
        <v>29</v>
      </c>
      <c r="F5134" t="s">
        <v>16</v>
      </c>
      <c r="G5134">
        <v>67</v>
      </c>
      <c r="H5134">
        <v>967</v>
      </c>
      <c r="I5134">
        <v>1009.94</v>
      </c>
      <c r="J5134" t="s">
        <v>21</v>
      </c>
      <c r="K5134">
        <v>6500</v>
      </c>
      <c r="L5134">
        <v>4200</v>
      </c>
      <c r="M5134" t="s">
        <v>18</v>
      </c>
    </row>
    <row r="5135" spans="1:13" x14ac:dyDescent="0.4">
      <c r="A5135">
        <v>105134</v>
      </c>
      <c r="B5135" s="1">
        <v>45771.921527777777</v>
      </c>
      <c r="C5135" t="s">
        <v>19</v>
      </c>
      <c r="D5135" t="s">
        <v>43</v>
      </c>
      <c r="E5135" t="s">
        <v>15</v>
      </c>
      <c r="F5135" t="s">
        <v>25</v>
      </c>
      <c r="G5135">
        <v>36</v>
      </c>
      <c r="H5135">
        <v>1005</v>
      </c>
      <c r="I5135">
        <v>620.39</v>
      </c>
      <c r="J5135" t="s">
        <v>61</v>
      </c>
      <c r="K5135">
        <v>2800</v>
      </c>
      <c r="L5135">
        <v>1500</v>
      </c>
      <c r="M5135" t="s">
        <v>27</v>
      </c>
    </row>
    <row r="5136" spans="1:13" x14ac:dyDescent="0.4">
      <c r="A5136">
        <v>105135</v>
      </c>
      <c r="B5136" s="1">
        <v>45933.900694444441</v>
      </c>
      <c r="C5136" t="s">
        <v>45</v>
      </c>
      <c r="D5136" t="s">
        <v>28</v>
      </c>
      <c r="E5136" t="s">
        <v>29</v>
      </c>
      <c r="F5136" t="s">
        <v>20</v>
      </c>
      <c r="G5136">
        <v>12</v>
      </c>
      <c r="H5136">
        <v>960</v>
      </c>
      <c r="I5136">
        <v>1125.93</v>
      </c>
      <c r="J5136" t="s">
        <v>30</v>
      </c>
      <c r="K5136">
        <v>450</v>
      </c>
      <c r="L5136">
        <v>200</v>
      </c>
      <c r="M5136" t="s">
        <v>22</v>
      </c>
    </row>
    <row r="5137" spans="1:13" x14ac:dyDescent="0.4">
      <c r="A5137">
        <v>105136</v>
      </c>
      <c r="B5137" s="1">
        <v>45862.94027777778</v>
      </c>
      <c r="C5137" t="s">
        <v>45</v>
      </c>
      <c r="D5137" t="s">
        <v>14</v>
      </c>
      <c r="E5137" t="s">
        <v>29</v>
      </c>
      <c r="F5137" t="s">
        <v>32</v>
      </c>
      <c r="G5137">
        <v>98</v>
      </c>
      <c r="H5137">
        <v>903</v>
      </c>
      <c r="I5137">
        <v>259.95999999999998</v>
      </c>
      <c r="J5137" t="s">
        <v>21</v>
      </c>
      <c r="K5137">
        <v>6500</v>
      </c>
      <c r="L5137">
        <v>4200</v>
      </c>
      <c r="M5137" t="s">
        <v>33</v>
      </c>
    </row>
    <row r="5138" spans="1:13" x14ac:dyDescent="0.4">
      <c r="A5138">
        <v>105137</v>
      </c>
      <c r="B5138" s="1">
        <v>45994.866666666669</v>
      </c>
      <c r="C5138" t="s">
        <v>45</v>
      </c>
      <c r="D5138" t="s">
        <v>24</v>
      </c>
      <c r="E5138" t="s">
        <v>29</v>
      </c>
      <c r="F5138" t="s">
        <v>20</v>
      </c>
      <c r="G5138">
        <v>90</v>
      </c>
      <c r="H5138">
        <v>872</v>
      </c>
      <c r="I5138">
        <v>919.14</v>
      </c>
      <c r="J5138" t="s">
        <v>59</v>
      </c>
      <c r="K5138">
        <v>3500</v>
      </c>
      <c r="L5138">
        <v>2200</v>
      </c>
      <c r="M5138" t="s">
        <v>22</v>
      </c>
    </row>
    <row r="5139" spans="1:13" x14ac:dyDescent="0.4">
      <c r="A5139">
        <v>105138</v>
      </c>
      <c r="B5139" s="1">
        <v>45930.34375</v>
      </c>
      <c r="C5139" t="s">
        <v>23</v>
      </c>
      <c r="D5139" t="s">
        <v>28</v>
      </c>
      <c r="E5139" t="s">
        <v>29</v>
      </c>
      <c r="F5139" t="s">
        <v>20</v>
      </c>
      <c r="G5139">
        <v>96</v>
      </c>
      <c r="H5139">
        <v>546</v>
      </c>
      <c r="I5139">
        <v>429.26</v>
      </c>
      <c r="J5139" t="s">
        <v>54</v>
      </c>
      <c r="K5139">
        <v>2500</v>
      </c>
      <c r="L5139">
        <v>1500</v>
      </c>
      <c r="M5139" t="s">
        <v>22</v>
      </c>
    </row>
    <row r="5140" spans="1:13" x14ac:dyDescent="0.4">
      <c r="A5140">
        <v>105139</v>
      </c>
      <c r="B5140" s="1">
        <v>45715.7</v>
      </c>
      <c r="C5140" t="s">
        <v>34</v>
      </c>
      <c r="D5140" t="s">
        <v>46</v>
      </c>
      <c r="E5140" t="s">
        <v>31</v>
      </c>
      <c r="F5140" t="s">
        <v>20</v>
      </c>
      <c r="G5140">
        <v>94</v>
      </c>
      <c r="H5140">
        <v>1046</v>
      </c>
      <c r="I5140">
        <v>512.6</v>
      </c>
      <c r="J5140" t="s">
        <v>53</v>
      </c>
      <c r="K5140">
        <v>15000</v>
      </c>
      <c r="L5140">
        <v>9500</v>
      </c>
      <c r="M5140" t="s">
        <v>22</v>
      </c>
    </row>
    <row r="5141" spans="1:13" x14ac:dyDescent="0.4">
      <c r="A5141">
        <v>105140</v>
      </c>
      <c r="B5141" s="1">
        <v>45985.465277777781</v>
      </c>
      <c r="C5141" t="s">
        <v>23</v>
      </c>
      <c r="D5141" t="s">
        <v>55</v>
      </c>
      <c r="E5141" t="s">
        <v>15</v>
      </c>
      <c r="F5141" t="s">
        <v>16</v>
      </c>
      <c r="G5141">
        <v>17</v>
      </c>
      <c r="H5141">
        <v>979</v>
      </c>
      <c r="I5141">
        <v>387.04</v>
      </c>
      <c r="J5141" t="s">
        <v>58</v>
      </c>
      <c r="K5141">
        <v>1200</v>
      </c>
      <c r="L5141">
        <v>800</v>
      </c>
      <c r="M5141" t="s">
        <v>18</v>
      </c>
    </row>
    <row r="5142" spans="1:13" x14ac:dyDescent="0.4">
      <c r="A5142">
        <v>105141</v>
      </c>
      <c r="B5142" s="1">
        <v>45876.284722222219</v>
      </c>
      <c r="C5142" t="s">
        <v>13</v>
      </c>
      <c r="D5142" t="s">
        <v>28</v>
      </c>
      <c r="E5142" t="s">
        <v>29</v>
      </c>
      <c r="F5142" t="s">
        <v>32</v>
      </c>
      <c r="G5142">
        <v>26</v>
      </c>
      <c r="H5142">
        <v>1085</v>
      </c>
      <c r="I5142">
        <v>762.7</v>
      </c>
      <c r="J5142" t="s">
        <v>54</v>
      </c>
      <c r="K5142">
        <v>2500</v>
      </c>
      <c r="L5142">
        <v>1500</v>
      </c>
      <c r="M5142" t="s">
        <v>33</v>
      </c>
    </row>
    <row r="5143" spans="1:13" x14ac:dyDescent="0.4">
      <c r="A5143">
        <v>105142</v>
      </c>
      <c r="B5143" s="1">
        <v>45766.314583333333</v>
      </c>
      <c r="C5143" t="s">
        <v>45</v>
      </c>
      <c r="D5143" t="s">
        <v>24</v>
      </c>
      <c r="E5143" t="s">
        <v>15</v>
      </c>
      <c r="F5143" t="s">
        <v>37</v>
      </c>
      <c r="G5143">
        <v>83</v>
      </c>
      <c r="H5143">
        <v>833</v>
      </c>
      <c r="I5143">
        <v>694.28</v>
      </c>
      <c r="J5143" t="s">
        <v>26</v>
      </c>
      <c r="K5143">
        <v>45000</v>
      </c>
      <c r="L5143">
        <v>32000</v>
      </c>
      <c r="M5143" t="s">
        <v>38</v>
      </c>
    </row>
    <row r="5144" spans="1:13" x14ac:dyDescent="0.4">
      <c r="A5144">
        <v>105143</v>
      </c>
      <c r="B5144" s="1">
        <v>45936.031944444447</v>
      </c>
      <c r="C5144" t="s">
        <v>42</v>
      </c>
      <c r="D5144" t="s">
        <v>40</v>
      </c>
      <c r="E5144" t="s">
        <v>29</v>
      </c>
      <c r="F5144" t="s">
        <v>25</v>
      </c>
      <c r="G5144">
        <v>26</v>
      </c>
      <c r="H5144">
        <v>878</v>
      </c>
      <c r="I5144">
        <v>628.86</v>
      </c>
      <c r="J5144" t="s">
        <v>41</v>
      </c>
      <c r="K5144">
        <v>5500</v>
      </c>
      <c r="L5144">
        <v>3500</v>
      </c>
      <c r="M5144" t="s">
        <v>27</v>
      </c>
    </row>
    <row r="5145" spans="1:13" x14ac:dyDescent="0.4">
      <c r="A5145">
        <v>105144</v>
      </c>
      <c r="B5145" s="1">
        <v>45831.636805555558</v>
      </c>
      <c r="C5145" t="s">
        <v>13</v>
      </c>
      <c r="D5145" t="s">
        <v>24</v>
      </c>
      <c r="E5145" t="s">
        <v>15</v>
      </c>
      <c r="F5145" t="s">
        <v>32</v>
      </c>
      <c r="G5145">
        <v>16</v>
      </c>
      <c r="H5145">
        <v>1104</v>
      </c>
      <c r="I5145">
        <v>1047.71</v>
      </c>
      <c r="J5145" t="s">
        <v>26</v>
      </c>
      <c r="K5145">
        <v>45000</v>
      </c>
      <c r="L5145">
        <v>32000</v>
      </c>
      <c r="M5145" t="s">
        <v>33</v>
      </c>
    </row>
    <row r="5146" spans="1:13" x14ac:dyDescent="0.4">
      <c r="A5146">
        <v>105145</v>
      </c>
      <c r="B5146" s="1">
        <v>45985.304166666669</v>
      </c>
      <c r="C5146" t="s">
        <v>39</v>
      </c>
      <c r="D5146" t="s">
        <v>28</v>
      </c>
      <c r="E5146" t="s">
        <v>31</v>
      </c>
      <c r="F5146" t="s">
        <v>16</v>
      </c>
      <c r="G5146">
        <v>89</v>
      </c>
      <c r="H5146">
        <v>700</v>
      </c>
      <c r="I5146">
        <v>481.39</v>
      </c>
      <c r="J5146" t="s">
        <v>54</v>
      </c>
      <c r="K5146">
        <v>2500</v>
      </c>
      <c r="L5146">
        <v>1500</v>
      </c>
      <c r="M5146" t="s">
        <v>18</v>
      </c>
    </row>
    <row r="5147" spans="1:13" x14ac:dyDescent="0.4">
      <c r="A5147">
        <v>105146</v>
      </c>
      <c r="B5147" s="1">
        <v>45921.504166666666</v>
      </c>
      <c r="C5147" t="s">
        <v>48</v>
      </c>
      <c r="D5147" t="s">
        <v>28</v>
      </c>
      <c r="E5147" t="s">
        <v>15</v>
      </c>
      <c r="F5147" t="s">
        <v>37</v>
      </c>
      <c r="G5147">
        <v>29</v>
      </c>
      <c r="H5147">
        <v>669</v>
      </c>
      <c r="I5147">
        <v>1213.48</v>
      </c>
      <c r="J5147" t="s">
        <v>30</v>
      </c>
      <c r="K5147">
        <v>450</v>
      </c>
      <c r="L5147">
        <v>200</v>
      </c>
      <c r="M5147" t="s">
        <v>38</v>
      </c>
    </row>
    <row r="5148" spans="1:13" x14ac:dyDescent="0.4">
      <c r="A5148">
        <v>105147</v>
      </c>
      <c r="B5148" s="1">
        <v>45972.789583333331</v>
      </c>
      <c r="C5148" t="s">
        <v>48</v>
      </c>
      <c r="D5148" t="s">
        <v>28</v>
      </c>
      <c r="E5148" t="s">
        <v>31</v>
      </c>
      <c r="F5148" t="s">
        <v>32</v>
      </c>
      <c r="G5148">
        <v>98</v>
      </c>
      <c r="H5148">
        <v>885</v>
      </c>
      <c r="I5148">
        <v>585.54999999999995</v>
      </c>
      <c r="J5148" t="s">
        <v>54</v>
      </c>
      <c r="K5148">
        <v>2500</v>
      </c>
      <c r="L5148">
        <v>1500</v>
      </c>
      <c r="M5148" t="s">
        <v>33</v>
      </c>
    </row>
    <row r="5149" spans="1:13" x14ac:dyDescent="0.4">
      <c r="A5149">
        <v>105148</v>
      </c>
      <c r="B5149" s="1">
        <v>45768.515277777777</v>
      </c>
      <c r="C5149" t="s">
        <v>34</v>
      </c>
      <c r="D5149" t="s">
        <v>40</v>
      </c>
      <c r="E5149" t="s">
        <v>29</v>
      </c>
      <c r="F5149" t="s">
        <v>25</v>
      </c>
      <c r="G5149">
        <v>2</v>
      </c>
      <c r="H5149">
        <v>527</v>
      </c>
      <c r="I5149">
        <v>591.57000000000005</v>
      </c>
      <c r="J5149" t="s">
        <v>41</v>
      </c>
      <c r="K5149">
        <v>5500</v>
      </c>
      <c r="L5149">
        <v>3500</v>
      </c>
      <c r="M5149" t="s">
        <v>27</v>
      </c>
    </row>
    <row r="5150" spans="1:13" x14ac:dyDescent="0.4">
      <c r="A5150">
        <v>105149</v>
      </c>
      <c r="B5150" s="1">
        <v>45844.376388888886</v>
      </c>
      <c r="C5150" t="s">
        <v>42</v>
      </c>
      <c r="D5150" t="s">
        <v>43</v>
      </c>
      <c r="E5150" t="s">
        <v>29</v>
      </c>
      <c r="F5150" t="s">
        <v>32</v>
      </c>
      <c r="G5150">
        <v>59</v>
      </c>
      <c r="H5150">
        <v>1052</v>
      </c>
      <c r="I5150">
        <v>260.16000000000003</v>
      </c>
      <c r="J5150" t="s">
        <v>44</v>
      </c>
      <c r="K5150">
        <v>4500</v>
      </c>
      <c r="L5150">
        <v>2500</v>
      </c>
      <c r="M5150" t="s">
        <v>33</v>
      </c>
    </row>
    <row r="5151" spans="1:13" x14ac:dyDescent="0.4">
      <c r="A5151">
        <v>105150</v>
      </c>
      <c r="B5151" s="1">
        <v>45926.459722222222</v>
      </c>
      <c r="C5151" t="s">
        <v>23</v>
      </c>
      <c r="D5151" t="s">
        <v>43</v>
      </c>
      <c r="E5151" t="s">
        <v>29</v>
      </c>
      <c r="F5151" t="s">
        <v>25</v>
      </c>
      <c r="G5151">
        <v>78</v>
      </c>
      <c r="H5151">
        <v>937</v>
      </c>
      <c r="I5151">
        <v>670.39</v>
      </c>
      <c r="J5151" t="s">
        <v>44</v>
      </c>
      <c r="K5151">
        <v>4500</v>
      </c>
      <c r="L5151">
        <v>2500</v>
      </c>
      <c r="M5151" t="s">
        <v>27</v>
      </c>
    </row>
    <row r="5152" spans="1:13" x14ac:dyDescent="0.4">
      <c r="A5152">
        <v>105151</v>
      </c>
      <c r="B5152" s="1">
        <v>45886.90625</v>
      </c>
      <c r="C5152" t="s">
        <v>45</v>
      </c>
      <c r="D5152" t="s">
        <v>14</v>
      </c>
      <c r="E5152" t="s">
        <v>29</v>
      </c>
      <c r="F5152" t="s">
        <v>20</v>
      </c>
      <c r="G5152">
        <v>14</v>
      </c>
      <c r="H5152">
        <v>729</v>
      </c>
      <c r="I5152">
        <v>367.69</v>
      </c>
      <c r="J5152" t="s">
        <v>17</v>
      </c>
      <c r="K5152">
        <v>3200</v>
      </c>
      <c r="L5152">
        <v>2000</v>
      </c>
      <c r="M5152" t="s">
        <v>22</v>
      </c>
    </row>
    <row r="5153" spans="1:13" x14ac:dyDescent="0.4">
      <c r="A5153">
        <v>105152</v>
      </c>
      <c r="B5153" s="1">
        <v>45813.286111111112</v>
      </c>
      <c r="C5153" t="s">
        <v>50</v>
      </c>
      <c r="D5153" t="s">
        <v>14</v>
      </c>
      <c r="E5153" t="s">
        <v>31</v>
      </c>
      <c r="F5153" t="s">
        <v>37</v>
      </c>
      <c r="G5153">
        <v>51</v>
      </c>
      <c r="H5153">
        <v>760</v>
      </c>
      <c r="I5153">
        <v>1067.18</v>
      </c>
      <c r="J5153" t="s">
        <v>17</v>
      </c>
      <c r="K5153">
        <v>3200</v>
      </c>
      <c r="L5153">
        <v>2000</v>
      </c>
      <c r="M5153" t="s">
        <v>38</v>
      </c>
    </row>
    <row r="5154" spans="1:13" x14ac:dyDescent="0.4">
      <c r="A5154">
        <v>105153</v>
      </c>
      <c r="B5154" s="1">
        <v>45846.519444444442</v>
      </c>
      <c r="C5154" t="s">
        <v>42</v>
      </c>
      <c r="D5154" t="s">
        <v>43</v>
      </c>
      <c r="E5154" t="s">
        <v>15</v>
      </c>
      <c r="F5154" t="s">
        <v>32</v>
      </c>
      <c r="G5154">
        <v>40</v>
      </c>
      <c r="H5154">
        <v>799</v>
      </c>
      <c r="I5154">
        <v>576.69000000000005</v>
      </c>
      <c r="J5154" t="s">
        <v>44</v>
      </c>
      <c r="K5154">
        <v>4500</v>
      </c>
      <c r="L5154">
        <v>2500</v>
      </c>
      <c r="M5154" t="s">
        <v>33</v>
      </c>
    </row>
    <row r="5155" spans="1:13" x14ac:dyDescent="0.4">
      <c r="A5155">
        <v>105154</v>
      </c>
      <c r="B5155" s="1">
        <v>45929.855555555558</v>
      </c>
      <c r="C5155" t="s">
        <v>13</v>
      </c>
      <c r="D5155" t="s">
        <v>43</v>
      </c>
      <c r="E5155" t="s">
        <v>29</v>
      </c>
      <c r="F5155" t="s">
        <v>20</v>
      </c>
      <c r="G5155">
        <v>84</v>
      </c>
      <c r="H5155">
        <v>696</v>
      </c>
      <c r="I5155">
        <v>623.35</v>
      </c>
      <c r="J5155" t="s">
        <v>51</v>
      </c>
      <c r="K5155">
        <v>1800</v>
      </c>
      <c r="L5155">
        <v>900</v>
      </c>
      <c r="M5155" t="s">
        <v>22</v>
      </c>
    </row>
    <row r="5156" spans="1:13" x14ac:dyDescent="0.4">
      <c r="A5156">
        <v>105155</v>
      </c>
      <c r="B5156" s="1">
        <v>45659.306944444441</v>
      </c>
      <c r="C5156" t="s">
        <v>34</v>
      </c>
      <c r="D5156" t="s">
        <v>35</v>
      </c>
      <c r="E5156" t="s">
        <v>29</v>
      </c>
      <c r="F5156" t="s">
        <v>16</v>
      </c>
      <c r="G5156">
        <v>1</v>
      </c>
      <c r="H5156">
        <v>831</v>
      </c>
      <c r="I5156">
        <v>682.95</v>
      </c>
      <c r="J5156" t="s">
        <v>49</v>
      </c>
      <c r="K5156">
        <v>8500</v>
      </c>
      <c r="L5156">
        <v>5500</v>
      </c>
      <c r="M5156" t="s">
        <v>18</v>
      </c>
    </row>
    <row r="5157" spans="1:13" x14ac:dyDescent="0.4">
      <c r="A5157">
        <v>105156</v>
      </c>
      <c r="B5157" s="1">
        <v>45903.960416666669</v>
      </c>
      <c r="C5157" t="s">
        <v>50</v>
      </c>
      <c r="D5157" t="s">
        <v>24</v>
      </c>
      <c r="E5157" t="s">
        <v>15</v>
      </c>
      <c r="F5157" t="s">
        <v>32</v>
      </c>
      <c r="G5157">
        <v>83</v>
      </c>
      <c r="H5157">
        <v>491</v>
      </c>
      <c r="I5157">
        <v>967.8</v>
      </c>
      <c r="J5157" t="s">
        <v>26</v>
      </c>
      <c r="K5157">
        <v>45000</v>
      </c>
      <c r="L5157">
        <v>32000</v>
      </c>
      <c r="M5157" t="s">
        <v>33</v>
      </c>
    </row>
    <row r="5158" spans="1:13" x14ac:dyDescent="0.4">
      <c r="A5158">
        <v>105157</v>
      </c>
      <c r="B5158" s="1">
        <v>45867.236111111109</v>
      </c>
      <c r="C5158" t="s">
        <v>19</v>
      </c>
      <c r="D5158" t="s">
        <v>24</v>
      </c>
      <c r="E5158" t="s">
        <v>31</v>
      </c>
      <c r="F5158" t="s">
        <v>20</v>
      </c>
      <c r="G5158">
        <v>50</v>
      </c>
      <c r="H5158">
        <v>909</v>
      </c>
      <c r="I5158">
        <v>671.07</v>
      </c>
      <c r="J5158" t="s">
        <v>26</v>
      </c>
      <c r="K5158">
        <v>45000</v>
      </c>
      <c r="L5158">
        <v>32000</v>
      </c>
      <c r="M5158" t="s">
        <v>22</v>
      </c>
    </row>
    <row r="5159" spans="1:13" x14ac:dyDescent="0.4">
      <c r="A5159">
        <v>105158</v>
      </c>
      <c r="B5159" s="1">
        <v>45943.912499999999</v>
      </c>
      <c r="C5159" t="s">
        <v>45</v>
      </c>
      <c r="D5159" t="s">
        <v>55</v>
      </c>
      <c r="E5159" t="s">
        <v>31</v>
      </c>
      <c r="F5159" t="s">
        <v>25</v>
      </c>
      <c r="G5159">
        <v>97</v>
      </c>
      <c r="H5159">
        <v>995</v>
      </c>
      <c r="I5159">
        <v>345.67</v>
      </c>
      <c r="J5159" t="s">
        <v>58</v>
      </c>
      <c r="K5159">
        <v>1200</v>
      </c>
      <c r="L5159">
        <v>800</v>
      </c>
      <c r="M5159" t="s">
        <v>27</v>
      </c>
    </row>
    <row r="5160" spans="1:13" x14ac:dyDescent="0.4">
      <c r="A5160">
        <v>105159</v>
      </c>
      <c r="B5160" s="1">
        <v>46016.373611111114</v>
      </c>
      <c r="C5160" t="s">
        <v>48</v>
      </c>
      <c r="D5160" t="s">
        <v>28</v>
      </c>
      <c r="E5160" t="s">
        <v>31</v>
      </c>
      <c r="F5160" t="s">
        <v>16</v>
      </c>
      <c r="G5160">
        <v>65</v>
      </c>
      <c r="H5160">
        <v>865</v>
      </c>
      <c r="I5160">
        <v>698.49</v>
      </c>
      <c r="J5160" t="s">
        <v>30</v>
      </c>
      <c r="K5160">
        <v>450</v>
      </c>
      <c r="L5160">
        <v>200</v>
      </c>
      <c r="M5160" t="s">
        <v>18</v>
      </c>
    </row>
    <row r="5161" spans="1:13" x14ac:dyDescent="0.4">
      <c r="A5161">
        <v>105160</v>
      </c>
      <c r="B5161" s="1">
        <v>45670.827777777777</v>
      </c>
      <c r="C5161" t="s">
        <v>39</v>
      </c>
      <c r="D5161" t="s">
        <v>55</v>
      </c>
      <c r="E5161" t="s">
        <v>31</v>
      </c>
      <c r="F5161" t="s">
        <v>32</v>
      </c>
      <c r="G5161">
        <v>68</v>
      </c>
      <c r="H5161">
        <v>752</v>
      </c>
      <c r="I5161">
        <v>381.82</v>
      </c>
      <c r="J5161" t="s">
        <v>58</v>
      </c>
      <c r="K5161">
        <v>1200</v>
      </c>
      <c r="L5161">
        <v>800</v>
      </c>
      <c r="M5161" t="s">
        <v>33</v>
      </c>
    </row>
    <row r="5162" spans="1:13" x14ac:dyDescent="0.4">
      <c r="A5162">
        <v>105161</v>
      </c>
      <c r="B5162" s="1">
        <v>45753.500694444447</v>
      </c>
      <c r="C5162" t="s">
        <v>50</v>
      </c>
      <c r="D5162" t="s">
        <v>46</v>
      </c>
      <c r="E5162" t="s">
        <v>15</v>
      </c>
      <c r="F5162" t="s">
        <v>20</v>
      </c>
      <c r="G5162">
        <v>20</v>
      </c>
      <c r="H5162">
        <v>1046</v>
      </c>
      <c r="I5162">
        <v>755.07</v>
      </c>
      <c r="J5162" t="s">
        <v>53</v>
      </c>
      <c r="K5162">
        <v>15000</v>
      </c>
      <c r="L5162">
        <v>9500</v>
      </c>
      <c r="M5162" t="s">
        <v>22</v>
      </c>
    </row>
    <row r="5163" spans="1:13" x14ac:dyDescent="0.4">
      <c r="A5163">
        <v>105162</v>
      </c>
      <c r="B5163" s="1">
        <v>45878.759722222225</v>
      </c>
      <c r="C5163" t="s">
        <v>45</v>
      </c>
      <c r="D5163" t="s">
        <v>55</v>
      </c>
      <c r="E5163" t="s">
        <v>31</v>
      </c>
      <c r="F5163" t="s">
        <v>20</v>
      </c>
      <c r="G5163">
        <v>20</v>
      </c>
      <c r="H5163">
        <v>870</v>
      </c>
      <c r="I5163">
        <v>189.33</v>
      </c>
      <c r="J5163" t="s">
        <v>58</v>
      </c>
      <c r="K5163">
        <v>1200</v>
      </c>
      <c r="L5163">
        <v>800</v>
      </c>
      <c r="M5163" t="s">
        <v>22</v>
      </c>
    </row>
    <row r="5164" spans="1:13" x14ac:dyDescent="0.4">
      <c r="A5164">
        <v>105163</v>
      </c>
      <c r="B5164" s="1">
        <v>45895.984722222223</v>
      </c>
      <c r="C5164" t="s">
        <v>50</v>
      </c>
      <c r="D5164" t="s">
        <v>35</v>
      </c>
      <c r="E5164" t="s">
        <v>29</v>
      </c>
      <c r="F5164" t="s">
        <v>32</v>
      </c>
      <c r="G5164">
        <v>48</v>
      </c>
      <c r="H5164">
        <v>879</v>
      </c>
      <c r="I5164">
        <v>731.25</v>
      </c>
      <c r="J5164" t="s">
        <v>49</v>
      </c>
      <c r="K5164">
        <v>8500</v>
      </c>
      <c r="L5164">
        <v>5500</v>
      </c>
      <c r="M5164" t="s">
        <v>33</v>
      </c>
    </row>
    <row r="5165" spans="1:13" x14ac:dyDescent="0.4">
      <c r="A5165">
        <v>105164</v>
      </c>
      <c r="B5165" s="1">
        <v>45751.363888888889</v>
      </c>
      <c r="C5165" t="s">
        <v>48</v>
      </c>
      <c r="D5165" t="s">
        <v>14</v>
      </c>
      <c r="E5165" t="s">
        <v>31</v>
      </c>
      <c r="F5165" t="s">
        <v>20</v>
      </c>
      <c r="G5165">
        <v>80</v>
      </c>
      <c r="H5165">
        <v>657</v>
      </c>
      <c r="I5165">
        <v>647.57000000000005</v>
      </c>
      <c r="J5165" t="s">
        <v>21</v>
      </c>
      <c r="K5165">
        <v>6500</v>
      </c>
      <c r="L5165">
        <v>4200</v>
      </c>
      <c r="M5165" t="s">
        <v>22</v>
      </c>
    </row>
    <row r="5166" spans="1:13" x14ac:dyDescent="0.4">
      <c r="A5166">
        <v>105165</v>
      </c>
      <c r="B5166" s="1">
        <v>45995.828472222223</v>
      </c>
      <c r="C5166" t="s">
        <v>34</v>
      </c>
      <c r="D5166" t="s">
        <v>55</v>
      </c>
      <c r="E5166" t="s">
        <v>15</v>
      </c>
      <c r="F5166" t="s">
        <v>37</v>
      </c>
      <c r="G5166">
        <v>15</v>
      </c>
      <c r="H5166">
        <v>758</v>
      </c>
      <c r="I5166">
        <v>767.85</v>
      </c>
      <c r="J5166" t="s">
        <v>56</v>
      </c>
      <c r="K5166">
        <v>850</v>
      </c>
      <c r="L5166">
        <v>550</v>
      </c>
      <c r="M5166" t="s">
        <v>38</v>
      </c>
    </row>
    <row r="5167" spans="1:13" x14ac:dyDescent="0.4">
      <c r="A5167">
        <v>105166</v>
      </c>
      <c r="B5167" s="1">
        <v>45926.736805555556</v>
      </c>
      <c r="C5167" t="s">
        <v>50</v>
      </c>
      <c r="D5167" t="s">
        <v>35</v>
      </c>
      <c r="E5167" t="s">
        <v>15</v>
      </c>
      <c r="F5167" t="s">
        <v>32</v>
      </c>
      <c r="G5167">
        <v>87</v>
      </c>
      <c r="H5167">
        <v>320</v>
      </c>
      <c r="I5167">
        <v>449.68</v>
      </c>
      <c r="J5167" t="s">
        <v>49</v>
      </c>
      <c r="K5167">
        <v>8500</v>
      </c>
      <c r="L5167">
        <v>5500</v>
      </c>
      <c r="M5167" t="s">
        <v>33</v>
      </c>
    </row>
    <row r="5168" spans="1:13" x14ac:dyDescent="0.4">
      <c r="A5168">
        <v>105167</v>
      </c>
      <c r="B5168" s="1">
        <v>45828.895833333336</v>
      </c>
      <c r="C5168" t="s">
        <v>19</v>
      </c>
      <c r="D5168" t="s">
        <v>40</v>
      </c>
      <c r="E5168" t="s">
        <v>15</v>
      </c>
      <c r="F5168" t="s">
        <v>32</v>
      </c>
      <c r="G5168">
        <v>26</v>
      </c>
      <c r="H5168">
        <v>361</v>
      </c>
      <c r="I5168">
        <v>3036.11</v>
      </c>
      <c r="J5168" t="s">
        <v>52</v>
      </c>
      <c r="K5168">
        <v>1500</v>
      </c>
      <c r="L5168">
        <v>800</v>
      </c>
      <c r="M5168" t="s">
        <v>33</v>
      </c>
    </row>
    <row r="5169" spans="1:13" x14ac:dyDescent="0.4">
      <c r="A5169">
        <v>105168</v>
      </c>
      <c r="B5169" s="1">
        <v>45751.716666666667</v>
      </c>
      <c r="C5169" t="s">
        <v>39</v>
      </c>
      <c r="D5169" t="s">
        <v>35</v>
      </c>
      <c r="E5169" t="s">
        <v>15</v>
      </c>
      <c r="F5169" t="s">
        <v>37</v>
      </c>
      <c r="G5169">
        <v>1</v>
      </c>
      <c r="H5169">
        <v>354</v>
      </c>
      <c r="I5169">
        <v>553.09</v>
      </c>
      <c r="J5169" t="s">
        <v>36</v>
      </c>
      <c r="K5169">
        <v>12000</v>
      </c>
      <c r="L5169">
        <v>8000</v>
      </c>
      <c r="M5169" t="s">
        <v>38</v>
      </c>
    </row>
    <row r="5170" spans="1:13" x14ac:dyDescent="0.4">
      <c r="A5170">
        <v>105169</v>
      </c>
      <c r="B5170" s="1">
        <v>45806.859027777777</v>
      </c>
      <c r="C5170" t="s">
        <v>13</v>
      </c>
      <c r="D5170" t="s">
        <v>46</v>
      </c>
      <c r="E5170" t="s">
        <v>15</v>
      </c>
      <c r="F5170" t="s">
        <v>25</v>
      </c>
      <c r="G5170">
        <v>56</v>
      </c>
      <c r="H5170">
        <v>1083</v>
      </c>
      <c r="I5170">
        <v>708.28</v>
      </c>
      <c r="J5170" t="s">
        <v>53</v>
      </c>
      <c r="K5170">
        <v>15000</v>
      </c>
      <c r="L5170">
        <v>9500</v>
      </c>
      <c r="M5170" t="s">
        <v>27</v>
      </c>
    </row>
    <row r="5171" spans="1:13" x14ac:dyDescent="0.4">
      <c r="A5171">
        <v>105170</v>
      </c>
      <c r="B5171" s="1">
        <v>45769.82916666667</v>
      </c>
      <c r="C5171" t="s">
        <v>50</v>
      </c>
      <c r="D5171" t="s">
        <v>40</v>
      </c>
      <c r="E5171" t="s">
        <v>29</v>
      </c>
      <c r="F5171" t="s">
        <v>16</v>
      </c>
      <c r="G5171">
        <v>67</v>
      </c>
      <c r="H5171">
        <v>624</v>
      </c>
      <c r="I5171">
        <v>951.76</v>
      </c>
      <c r="J5171" t="s">
        <v>52</v>
      </c>
      <c r="K5171">
        <v>1500</v>
      </c>
      <c r="L5171">
        <v>800</v>
      </c>
      <c r="M5171" t="s">
        <v>18</v>
      </c>
    </row>
    <row r="5172" spans="1:13" x14ac:dyDescent="0.4">
      <c r="A5172">
        <v>105171</v>
      </c>
      <c r="B5172" s="1">
        <v>45712.43472222222</v>
      </c>
      <c r="C5172" t="s">
        <v>23</v>
      </c>
      <c r="D5172" t="s">
        <v>43</v>
      </c>
      <c r="E5172" t="s">
        <v>15</v>
      </c>
      <c r="F5172" t="s">
        <v>16</v>
      </c>
      <c r="G5172">
        <v>76</v>
      </c>
      <c r="H5172">
        <v>473</v>
      </c>
      <c r="I5172">
        <v>684.82</v>
      </c>
      <c r="J5172" t="s">
        <v>51</v>
      </c>
      <c r="K5172">
        <v>1800</v>
      </c>
      <c r="L5172">
        <v>900</v>
      </c>
      <c r="M5172" t="s">
        <v>18</v>
      </c>
    </row>
    <row r="5173" spans="1:13" x14ac:dyDescent="0.4">
      <c r="A5173">
        <v>105172</v>
      </c>
      <c r="B5173" s="1">
        <v>45994.320833333331</v>
      </c>
      <c r="C5173" t="s">
        <v>45</v>
      </c>
      <c r="D5173" t="s">
        <v>35</v>
      </c>
      <c r="E5173" t="s">
        <v>31</v>
      </c>
      <c r="F5173" t="s">
        <v>25</v>
      </c>
      <c r="G5173">
        <v>38</v>
      </c>
      <c r="H5173">
        <v>1039</v>
      </c>
      <c r="I5173">
        <v>1143.21</v>
      </c>
      <c r="J5173" t="s">
        <v>36</v>
      </c>
      <c r="K5173">
        <v>12000</v>
      </c>
      <c r="L5173">
        <v>8000</v>
      </c>
      <c r="M5173" t="s">
        <v>27</v>
      </c>
    </row>
    <row r="5174" spans="1:13" x14ac:dyDescent="0.4">
      <c r="A5174">
        <v>105173</v>
      </c>
      <c r="B5174" s="1">
        <v>45773.065972222219</v>
      </c>
      <c r="C5174" t="s">
        <v>39</v>
      </c>
      <c r="D5174" t="s">
        <v>55</v>
      </c>
      <c r="E5174" t="s">
        <v>15</v>
      </c>
      <c r="F5174" t="s">
        <v>37</v>
      </c>
      <c r="G5174">
        <v>19</v>
      </c>
      <c r="H5174">
        <v>940</v>
      </c>
      <c r="I5174">
        <v>870.74</v>
      </c>
      <c r="J5174" t="s">
        <v>57</v>
      </c>
      <c r="K5174">
        <v>600</v>
      </c>
      <c r="L5174">
        <v>350</v>
      </c>
      <c r="M5174" t="s">
        <v>38</v>
      </c>
    </row>
    <row r="5175" spans="1:13" x14ac:dyDescent="0.4">
      <c r="A5175">
        <v>105174</v>
      </c>
      <c r="B5175" s="1">
        <v>45800.935416666667</v>
      </c>
      <c r="C5175" t="s">
        <v>13</v>
      </c>
      <c r="D5175" t="s">
        <v>46</v>
      </c>
      <c r="E5175" t="s">
        <v>29</v>
      </c>
      <c r="F5175" t="s">
        <v>32</v>
      </c>
      <c r="G5175">
        <v>29</v>
      </c>
      <c r="H5175">
        <v>1141</v>
      </c>
      <c r="I5175">
        <v>870.24</v>
      </c>
      <c r="J5175" t="s">
        <v>47</v>
      </c>
      <c r="K5175">
        <v>4500</v>
      </c>
      <c r="L5175">
        <v>2800</v>
      </c>
      <c r="M5175" t="s">
        <v>33</v>
      </c>
    </row>
    <row r="5176" spans="1:13" x14ac:dyDescent="0.4">
      <c r="A5176">
        <v>105175</v>
      </c>
      <c r="B5176" s="1">
        <v>45858.94027777778</v>
      </c>
      <c r="C5176" t="s">
        <v>23</v>
      </c>
      <c r="D5176" t="s">
        <v>28</v>
      </c>
      <c r="E5176" t="s">
        <v>29</v>
      </c>
      <c r="F5176" t="s">
        <v>37</v>
      </c>
      <c r="G5176">
        <v>90</v>
      </c>
      <c r="H5176">
        <v>1162</v>
      </c>
      <c r="I5176">
        <v>565.62</v>
      </c>
      <c r="J5176" t="s">
        <v>30</v>
      </c>
      <c r="K5176">
        <v>450</v>
      </c>
      <c r="L5176">
        <v>200</v>
      </c>
      <c r="M5176" t="s">
        <v>38</v>
      </c>
    </row>
    <row r="5177" spans="1:13" x14ac:dyDescent="0.4">
      <c r="A5177">
        <v>105176</v>
      </c>
      <c r="B5177" s="1">
        <v>45837.678472222222</v>
      </c>
      <c r="C5177" t="s">
        <v>34</v>
      </c>
      <c r="D5177" t="s">
        <v>55</v>
      </c>
      <c r="E5177" t="s">
        <v>29</v>
      </c>
      <c r="F5177" t="s">
        <v>32</v>
      </c>
      <c r="G5177">
        <v>58</v>
      </c>
      <c r="H5177">
        <v>539</v>
      </c>
      <c r="I5177">
        <v>441.36</v>
      </c>
      <c r="J5177" t="s">
        <v>57</v>
      </c>
      <c r="K5177">
        <v>600</v>
      </c>
      <c r="L5177">
        <v>350</v>
      </c>
      <c r="M5177" t="s">
        <v>33</v>
      </c>
    </row>
    <row r="5178" spans="1:13" x14ac:dyDescent="0.4">
      <c r="A5178">
        <v>105177</v>
      </c>
      <c r="B5178" s="1">
        <v>45859.380555555559</v>
      </c>
      <c r="C5178" t="s">
        <v>45</v>
      </c>
      <c r="D5178" t="s">
        <v>35</v>
      </c>
      <c r="E5178" t="s">
        <v>31</v>
      </c>
      <c r="F5178" t="s">
        <v>25</v>
      </c>
      <c r="G5178">
        <v>62</v>
      </c>
      <c r="H5178">
        <v>1192</v>
      </c>
      <c r="I5178">
        <v>802.73</v>
      </c>
      <c r="J5178" t="s">
        <v>36</v>
      </c>
      <c r="K5178">
        <v>12000</v>
      </c>
      <c r="L5178">
        <v>8000</v>
      </c>
      <c r="M5178" t="s">
        <v>27</v>
      </c>
    </row>
    <row r="5179" spans="1:13" x14ac:dyDescent="0.4">
      <c r="A5179">
        <v>105178</v>
      </c>
      <c r="B5179" s="1">
        <v>46021.619444444441</v>
      </c>
      <c r="C5179" t="s">
        <v>39</v>
      </c>
      <c r="D5179" t="s">
        <v>55</v>
      </c>
      <c r="E5179" t="s">
        <v>31</v>
      </c>
      <c r="F5179" t="s">
        <v>37</v>
      </c>
      <c r="G5179">
        <v>77</v>
      </c>
      <c r="H5179">
        <v>565</v>
      </c>
      <c r="I5179">
        <v>1659.08</v>
      </c>
      <c r="J5179" t="s">
        <v>58</v>
      </c>
      <c r="K5179">
        <v>1200</v>
      </c>
      <c r="L5179">
        <v>800</v>
      </c>
      <c r="M5179" t="s">
        <v>38</v>
      </c>
    </row>
    <row r="5180" spans="1:13" x14ac:dyDescent="0.4">
      <c r="A5180">
        <v>105179</v>
      </c>
      <c r="B5180" s="1">
        <v>45710.977777777778</v>
      </c>
      <c r="C5180" t="s">
        <v>48</v>
      </c>
      <c r="D5180" t="s">
        <v>35</v>
      </c>
      <c r="E5180" t="s">
        <v>31</v>
      </c>
      <c r="F5180" t="s">
        <v>25</v>
      </c>
      <c r="G5180">
        <v>12</v>
      </c>
      <c r="H5180">
        <v>900</v>
      </c>
      <c r="I5180">
        <v>811.88</v>
      </c>
      <c r="J5180" t="s">
        <v>49</v>
      </c>
      <c r="K5180">
        <v>8500</v>
      </c>
      <c r="L5180">
        <v>5500</v>
      </c>
      <c r="M5180" t="s">
        <v>27</v>
      </c>
    </row>
    <row r="5181" spans="1:13" x14ac:dyDescent="0.4">
      <c r="A5181">
        <v>105180</v>
      </c>
      <c r="B5181" s="1">
        <v>45837.000694444447</v>
      </c>
      <c r="C5181" t="s">
        <v>50</v>
      </c>
      <c r="D5181" t="s">
        <v>46</v>
      </c>
      <c r="E5181" t="s">
        <v>15</v>
      </c>
      <c r="F5181" t="s">
        <v>37</v>
      </c>
      <c r="G5181">
        <v>92</v>
      </c>
      <c r="H5181">
        <v>841</v>
      </c>
      <c r="I5181">
        <v>536.64</v>
      </c>
      <c r="J5181" t="s">
        <v>47</v>
      </c>
      <c r="K5181">
        <v>4500</v>
      </c>
      <c r="L5181">
        <v>2800</v>
      </c>
      <c r="M5181" t="s">
        <v>38</v>
      </c>
    </row>
    <row r="5182" spans="1:13" x14ac:dyDescent="0.4">
      <c r="A5182">
        <v>105181</v>
      </c>
      <c r="B5182" s="1">
        <v>45970.074305555558</v>
      </c>
      <c r="C5182" t="s">
        <v>39</v>
      </c>
      <c r="D5182" t="s">
        <v>43</v>
      </c>
      <c r="E5182" t="s">
        <v>15</v>
      </c>
      <c r="F5182" t="s">
        <v>32</v>
      </c>
      <c r="G5182">
        <v>22</v>
      </c>
      <c r="H5182">
        <v>566</v>
      </c>
      <c r="I5182">
        <v>706.99</v>
      </c>
      <c r="J5182" t="s">
        <v>51</v>
      </c>
      <c r="K5182">
        <v>1800</v>
      </c>
      <c r="L5182">
        <v>900</v>
      </c>
      <c r="M5182" t="s">
        <v>33</v>
      </c>
    </row>
    <row r="5183" spans="1:13" x14ac:dyDescent="0.4">
      <c r="A5183">
        <v>105182</v>
      </c>
      <c r="B5183" s="1">
        <v>45965.275694444441</v>
      </c>
      <c r="C5183" t="s">
        <v>48</v>
      </c>
      <c r="D5183" t="s">
        <v>14</v>
      </c>
      <c r="E5183" t="s">
        <v>15</v>
      </c>
      <c r="F5183" t="s">
        <v>25</v>
      </c>
      <c r="G5183">
        <v>49</v>
      </c>
      <c r="H5183">
        <v>964</v>
      </c>
      <c r="I5183">
        <v>2823.64</v>
      </c>
      <c r="J5183" t="s">
        <v>21</v>
      </c>
      <c r="K5183">
        <v>6500</v>
      </c>
      <c r="L5183">
        <v>4200</v>
      </c>
      <c r="M5183" t="s">
        <v>27</v>
      </c>
    </row>
    <row r="5184" spans="1:13" x14ac:dyDescent="0.4">
      <c r="A5184">
        <v>105183</v>
      </c>
      <c r="B5184" s="1">
        <v>45794.186805555553</v>
      </c>
      <c r="C5184" t="s">
        <v>50</v>
      </c>
      <c r="D5184" t="s">
        <v>24</v>
      </c>
      <c r="E5184" t="s">
        <v>31</v>
      </c>
      <c r="F5184" t="s">
        <v>32</v>
      </c>
      <c r="G5184">
        <v>44</v>
      </c>
      <c r="H5184">
        <v>737</v>
      </c>
      <c r="I5184">
        <v>678.04</v>
      </c>
      <c r="J5184" t="s">
        <v>26</v>
      </c>
      <c r="K5184">
        <v>45000</v>
      </c>
      <c r="L5184">
        <v>32000</v>
      </c>
      <c r="M5184" t="s">
        <v>33</v>
      </c>
    </row>
    <row r="5185" spans="1:13" x14ac:dyDescent="0.4">
      <c r="A5185">
        <v>105184</v>
      </c>
      <c r="B5185" s="1">
        <v>45839.518750000003</v>
      </c>
      <c r="C5185" t="s">
        <v>23</v>
      </c>
      <c r="D5185" t="s">
        <v>40</v>
      </c>
      <c r="E5185" t="s">
        <v>15</v>
      </c>
      <c r="F5185" t="s">
        <v>37</v>
      </c>
      <c r="G5185">
        <v>83</v>
      </c>
      <c r="H5185">
        <v>1127</v>
      </c>
      <c r="I5185">
        <v>909.44</v>
      </c>
      <c r="J5185" t="s">
        <v>52</v>
      </c>
      <c r="K5185">
        <v>1500</v>
      </c>
      <c r="L5185">
        <v>800</v>
      </c>
      <c r="M5185" t="s">
        <v>38</v>
      </c>
    </row>
    <row r="5186" spans="1:13" x14ac:dyDescent="0.4">
      <c r="A5186">
        <v>105185</v>
      </c>
      <c r="B5186" s="1">
        <v>45658.185416666667</v>
      </c>
      <c r="C5186" t="s">
        <v>39</v>
      </c>
      <c r="D5186" t="s">
        <v>40</v>
      </c>
      <c r="E5186" t="s">
        <v>29</v>
      </c>
      <c r="F5186" t="s">
        <v>32</v>
      </c>
      <c r="G5186">
        <v>84</v>
      </c>
      <c r="H5186">
        <v>437</v>
      </c>
      <c r="I5186">
        <v>402.93</v>
      </c>
      <c r="J5186" t="s">
        <v>41</v>
      </c>
      <c r="K5186">
        <v>5500</v>
      </c>
      <c r="L5186">
        <v>3500</v>
      </c>
      <c r="M5186" t="s">
        <v>33</v>
      </c>
    </row>
    <row r="5187" spans="1:13" x14ac:dyDescent="0.4">
      <c r="A5187">
        <v>105186</v>
      </c>
      <c r="B5187" s="1">
        <v>45701.85833333333</v>
      </c>
      <c r="C5187" t="s">
        <v>45</v>
      </c>
      <c r="D5187" t="s">
        <v>14</v>
      </c>
      <c r="E5187" t="s">
        <v>31</v>
      </c>
      <c r="F5187" t="s">
        <v>16</v>
      </c>
      <c r="G5187">
        <v>51</v>
      </c>
      <c r="H5187">
        <v>540</v>
      </c>
      <c r="I5187">
        <v>1914.34</v>
      </c>
      <c r="J5187" t="s">
        <v>17</v>
      </c>
      <c r="K5187">
        <v>3200</v>
      </c>
      <c r="L5187">
        <v>2000</v>
      </c>
      <c r="M5187" t="s">
        <v>18</v>
      </c>
    </row>
    <row r="5188" spans="1:13" x14ac:dyDescent="0.4">
      <c r="A5188">
        <v>105187</v>
      </c>
      <c r="B5188" s="1">
        <v>45884.438888888886</v>
      </c>
      <c r="C5188" t="s">
        <v>13</v>
      </c>
      <c r="D5188" t="s">
        <v>40</v>
      </c>
      <c r="E5188" t="s">
        <v>15</v>
      </c>
      <c r="F5188" t="s">
        <v>37</v>
      </c>
      <c r="G5188">
        <v>25</v>
      </c>
      <c r="H5188">
        <v>380</v>
      </c>
      <c r="I5188">
        <v>230.41</v>
      </c>
      <c r="J5188" t="s">
        <v>41</v>
      </c>
      <c r="K5188">
        <v>5500</v>
      </c>
      <c r="L5188">
        <v>3500</v>
      </c>
      <c r="M5188" t="s">
        <v>38</v>
      </c>
    </row>
    <row r="5189" spans="1:13" x14ac:dyDescent="0.4">
      <c r="A5189">
        <v>105188</v>
      </c>
      <c r="B5189" s="1">
        <v>45988.4</v>
      </c>
      <c r="C5189" t="s">
        <v>50</v>
      </c>
      <c r="D5189" t="s">
        <v>46</v>
      </c>
      <c r="E5189" t="s">
        <v>29</v>
      </c>
      <c r="F5189" t="s">
        <v>25</v>
      </c>
      <c r="G5189">
        <v>9</v>
      </c>
      <c r="H5189">
        <v>794</v>
      </c>
      <c r="I5189">
        <v>1055.5999999999999</v>
      </c>
      <c r="J5189" t="s">
        <v>47</v>
      </c>
      <c r="K5189">
        <v>4500</v>
      </c>
      <c r="L5189">
        <v>2800</v>
      </c>
      <c r="M5189" t="s">
        <v>27</v>
      </c>
    </row>
    <row r="5190" spans="1:13" x14ac:dyDescent="0.4">
      <c r="A5190">
        <v>105189</v>
      </c>
      <c r="B5190" s="1">
        <v>45755.462500000001</v>
      </c>
      <c r="C5190" t="s">
        <v>23</v>
      </c>
      <c r="D5190" t="s">
        <v>14</v>
      </c>
      <c r="E5190" t="s">
        <v>15</v>
      </c>
      <c r="F5190" t="s">
        <v>37</v>
      </c>
      <c r="G5190">
        <v>61</v>
      </c>
      <c r="H5190">
        <v>1113</v>
      </c>
      <c r="I5190">
        <v>1711.35</v>
      </c>
      <c r="J5190" t="s">
        <v>21</v>
      </c>
      <c r="K5190">
        <v>6500</v>
      </c>
      <c r="L5190">
        <v>4200</v>
      </c>
      <c r="M5190" t="s">
        <v>38</v>
      </c>
    </row>
    <row r="5191" spans="1:13" x14ac:dyDescent="0.4">
      <c r="A5191">
        <v>105190</v>
      </c>
      <c r="B5191" s="1">
        <v>45865.074305555558</v>
      </c>
      <c r="C5191" t="s">
        <v>23</v>
      </c>
      <c r="D5191" t="s">
        <v>40</v>
      </c>
      <c r="E5191" t="s">
        <v>29</v>
      </c>
      <c r="F5191" t="s">
        <v>32</v>
      </c>
      <c r="G5191">
        <v>69</v>
      </c>
      <c r="H5191">
        <v>948</v>
      </c>
      <c r="I5191">
        <v>580.65</v>
      </c>
      <c r="J5191" t="s">
        <v>52</v>
      </c>
      <c r="K5191">
        <v>1500</v>
      </c>
      <c r="L5191">
        <v>800</v>
      </c>
      <c r="M5191" t="s">
        <v>33</v>
      </c>
    </row>
    <row r="5192" spans="1:13" x14ac:dyDescent="0.4">
      <c r="A5192">
        <v>105191</v>
      </c>
      <c r="B5192" s="1">
        <v>45922.476388888892</v>
      </c>
      <c r="C5192" t="s">
        <v>39</v>
      </c>
      <c r="D5192" t="s">
        <v>14</v>
      </c>
      <c r="E5192" t="s">
        <v>15</v>
      </c>
      <c r="F5192" t="s">
        <v>20</v>
      </c>
      <c r="G5192">
        <v>1</v>
      </c>
      <c r="H5192">
        <v>1020</v>
      </c>
      <c r="I5192">
        <v>693</v>
      </c>
      <c r="J5192" t="s">
        <v>21</v>
      </c>
      <c r="K5192">
        <v>6500</v>
      </c>
      <c r="L5192">
        <v>4200</v>
      </c>
      <c r="M5192" t="s">
        <v>22</v>
      </c>
    </row>
    <row r="5193" spans="1:13" x14ac:dyDescent="0.4">
      <c r="A5193">
        <v>105192</v>
      </c>
      <c r="B5193" s="1">
        <v>45945.290972222225</v>
      </c>
      <c r="C5193" t="s">
        <v>23</v>
      </c>
      <c r="D5193" t="s">
        <v>46</v>
      </c>
      <c r="E5193" t="s">
        <v>15</v>
      </c>
      <c r="F5193" t="s">
        <v>20</v>
      </c>
      <c r="G5193">
        <v>2</v>
      </c>
      <c r="H5193">
        <v>917</v>
      </c>
      <c r="I5193">
        <v>687.68</v>
      </c>
      <c r="J5193" t="s">
        <v>47</v>
      </c>
      <c r="K5193">
        <v>4500</v>
      </c>
      <c r="L5193">
        <v>2800</v>
      </c>
      <c r="M5193" t="s">
        <v>22</v>
      </c>
    </row>
    <row r="5194" spans="1:13" x14ac:dyDescent="0.4">
      <c r="A5194">
        <v>105193</v>
      </c>
      <c r="B5194" s="1">
        <v>45928.755555555559</v>
      </c>
      <c r="C5194" t="s">
        <v>39</v>
      </c>
      <c r="D5194" t="s">
        <v>14</v>
      </c>
      <c r="E5194" t="s">
        <v>15</v>
      </c>
      <c r="F5194" t="s">
        <v>32</v>
      </c>
      <c r="G5194">
        <v>83</v>
      </c>
      <c r="H5194">
        <v>1161</v>
      </c>
      <c r="I5194">
        <v>802.29</v>
      </c>
      <c r="J5194" t="s">
        <v>17</v>
      </c>
      <c r="K5194">
        <v>3200</v>
      </c>
      <c r="L5194">
        <v>2000</v>
      </c>
      <c r="M5194" t="s">
        <v>33</v>
      </c>
    </row>
    <row r="5195" spans="1:13" x14ac:dyDescent="0.4">
      <c r="A5195">
        <v>105194</v>
      </c>
      <c r="B5195" s="1">
        <v>45797.762499999997</v>
      </c>
      <c r="C5195" t="s">
        <v>23</v>
      </c>
      <c r="D5195" t="s">
        <v>35</v>
      </c>
      <c r="E5195" t="s">
        <v>15</v>
      </c>
      <c r="F5195" t="s">
        <v>32</v>
      </c>
      <c r="G5195">
        <v>20</v>
      </c>
      <c r="H5195">
        <v>1040</v>
      </c>
      <c r="I5195">
        <v>930.26</v>
      </c>
      <c r="J5195" t="s">
        <v>36</v>
      </c>
      <c r="K5195">
        <v>12000</v>
      </c>
      <c r="L5195">
        <v>8000</v>
      </c>
      <c r="M5195" t="s">
        <v>33</v>
      </c>
    </row>
    <row r="5196" spans="1:13" x14ac:dyDescent="0.4">
      <c r="A5196">
        <v>105195</v>
      </c>
      <c r="B5196" s="1">
        <v>45894.078472222223</v>
      </c>
      <c r="C5196" t="s">
        <v>13</v>
      </c>
      <c r="D5196" t="s">
        <v>14</v>
      </c>
      <c r="E5196" t="s">
        <v>31</v>
      </c>
      <c r="F5196" t="s">
        <v>20</v>
      </c>
      <c r="G5196">
        <v>34</v>
      </c>
      <c r="H5196">
        <v>948</v>
      </c>
      <c r="I5196">
        <v>1020.74</v>
      </c>
      <c r="J5196" t="s">
        <v>21</v>
      </c>
      <c r="K5196">
        <v>6500</v>
      </c>
      <c r="L5196">
        <v>4200</v>
      </c>
      <c r="M5196" t="s">
        <v>22</v>
      </c>
    </row>
    <row r="5197" spans="1:13" x14ac:dyDescent="0.4">
      <c r="A5197">
        <v>105196</v>
      </c>
      <c r="B5197" s="1">
        <v>45729.53125</v>
      </c>
      <c r="C5197" t="s">
        <v>48</v>
      </c>
      <c r="D5197" t="s">
        <v>35</v>
      </c>
      <c r="E5197" t="s">
        <v>31</v>
      </c>
      <c r="F5197" t="s">
        <v>37</v>
      </c>
      <c r="G5197">
        <v>38</v>
      </c>
      <c r="H5197">
        <v>743</v>
      </c>
      <c r="I5197">
        <v>374.72</v>
      </c>
      <c r="J5197" t="s">
        <v>49</v>
      </c>
      <c r="K5197">
        <v>8500</v>
      </c>
      <c r="L5197">
        <v>5500</v>
      </c>
      <c r="M5197" t="s">
        <v>38</v>
      </c>
    </row>
    <row r="5198" spans="1:13" x14ac:dyDescent="0.4">
      <c r="A5198">
        <v>105197</v>
      </c>
      <c r="B5198" s="1">
        <v>45812.190972222219</v>
      </c>
      <c r="C5198" t="s">
        <v>45</v>
      </c>
      <c r="D5198" t="s">
        <v>28</v>
      </c>
      <c r="E5198" t="s">
        <v>15</v>
      </c>
      <c r="F5198" t="s">
        <v>32</v>
      </c>
      <c r="G5198">
        <v>70</v>
      </c>
      <c r="H5198">
        <v>493</v>
      </c>
      <c r="I5198">
        <v>358.17</v>
      </c>
      <c r="J5198" t="s">
        <v>30</v>
      </c>
      <c r="K5198">
        <v>450</v>
      </c>
      <c r="L5198">
        <v>200</v>
      </c>
      <c r="M5198" t="s">
        <v>33</v>
      </c>
    </row>
    <row r="5199" spans="1:13" x14ac:dyDescent="0.4">
      <c r="A5199">
        <v>105198</v>
      </c>
      <c r="B5199" s="1">
        <v>45847.629166666666</v>
      </c>
      <c r="C5199" t="s">
        <v>23</v>
      </c>
      <c r="D5199" t="s">
        <v>40</v>
      </c>
      <c r="E5199" t="s">
        <v>29</v>
      </c>
      <c r="F5199" t="s">
        <v>37</v>
      </c>
      <c r="G5199">
        <v>2</v>
      </c>
      <c r="H5199">
        <v>335</v>
      </c>
      <c r="I5199">
        <v>520.11</v>
      </c>
      <c r="J5199" t="s">
        <v>52</v>
      </c>
      <c r="K5199">
        <v>1500</v>
      </c>
      <c r="L5199">
        <v>800</v>
      </c>
      <c r="M5199" t="s">
        <v>38</v>
      </c>
    </row>
    <row r="5200" spans="1:13" x14ac:dyDescent="0.4">
      <c r="A5200">
        <v>105199</v>
      </c>
      <c r="B5200" s="1">
        <v>45925.773611111108</v>
      </c>
      <c r="C5200" t="s">
        <v>34</v>
      </c>
      <c r="D5200" t="s">
        <v>24</v>
      </c>
      <c r="E5200" t="s">
        <v>15</v>
      </c>
      <c r="F5200" t="s">
        <v>32</v>
      </c>
      <c r="G5200">
        <v>32</v>
      </c>
      <c r="H5200">
        <v>748</v>
      </c>
      <c r="I5200">
        <v>624.59</v>
      </c>
      <c r="J5200" t="s">
        <v>26</v>
      </c>
      <c r="K5200">
        <v>45000</v>
      </c>
      <c r="L5200">
        <v>32000</v>
      </c>
      <c r="M5200" t="s">
        <v>33</v>
      </c>
    </row>
    <row r="5201" spans="1:13" x14ac:dyDescent="0.4">
      <c r="A5201">
        <v>105200</v>
      </c>
      <c r="B5201" s="1">
        <v>45978.072916666664</v>
      </c>
      <c r="C5201" t="s">
        <v>45</v>
      </c>
      <c r="D5201" t="s">
        <v>35</v>
      </c>
      <c r="E5201" t="s">
        <v>15</v>
      </c>
      <c r="F5201" t="s">
        <v>37</v>
      </c>
      <c r="G5201">
        <v>54</v>
      </c>
      <c r="H5201">
        <v>1073</v>
      </c>
      <c r="I5201">
        <v>412.84</v>
      </c>
      <c r="J5201" t="s">
        <v>49</v>
      </c>
      <c r="K5201">
        <v>8500</v>
      </c>
      <c r="L5201">
        <v>5500</v>
      </c>
      <c r="M5201" t="s">
        <v>38</v>
      </c>
    </row>
    <row r="5202" spans="1:13" x14ac:dyDescent="0.4">
      <c r="A5202">
        <v>105201</v>
      </c>
      <c r="B5202" s="1">
        <v>45764.461111111108</v>
      </c>
      <c r="C5202" t="s">
        <v>23</v>
      </c>
      <c r="D5202" t="s">
        <v>35</v>
      </c>
      <c r="E5202" t="s">
        <v>15</v>
      </c>
      <c r="F5202" t="s">
        <v>37</v>
      </c>
      <c r="G5202">
        <v>28</v>
      </c>
      <c r="H5202">
        <v>445</v>
      </c>
      <c r="I5202">
        <v>778.65</v>
      </c>
      <c r="J5202" t="s">
        <v>36</v>
      </c>
      <c r="K5202">
        <v>12000</v>
      </c>
      <c r="L5202">
        <v>8000</v>
      </c>
      <c r="M5202" t="s">
        <v>38</v>
      </c>
    </row>
    <row r="5203" spans="1:13" x14ac:dyDescent="0.4">
      <c r="A5203">
        <v>105202</v>
      </c>
      <c r="B5203" s="1">
        <v>45889.832638888889</v>
      </c>
      <c r="C5203" t="s">
        <v>48</v>
      </c>
      <c r="D5203" t="s">
        <v>40</v>
      </c>
      <c r="E5203" t="s">
        <v>29</v>
      </c>
      <c r="F5203" t="s">
        <v>25</v>
      </c>
      <c r="G5203">
        <v>21</v>
      </c>
      <c r="H5203">
        <v>494</v>
      </c>
      <c r="I5203">
        <v>1097.92</v>
      </c>
      <c r="J5203" t="s">
        <v>41</v>
      </c>
      <c r="K5203">
        <v>5500</v>
      </c>
      <c r="L5203">
        <v>3500</v>
      </c>
      <c r="M5203" t="s">
        <v>27</v>
      </c>
    </row>
    <row r="5204" spans="1:13" x14ac:dyDescent="0.4">
      <c r="A5204">
        <v>105203</v>
      </c>
      <c r="B5204" s="1">
        <v>45699.015277777777</v>
      </c>
      <c r="C5204" t="s">
        <v>48</v>
      </c>
      <c r="D5204" t="s">
        <v>35</v>
      </c>
      <c r="E5204" t="s">
        <v>15</v>
      </c>
      <c r="F5204" t="s">
        <v>16</v>
      </c>
      <c r="G5204">
        <v>94</v>
      </c>
      <c r="H5204">
        <v>544</v>
      </c>
      <c r="I5204">
        <v>354.83</v>
      </c>
      <c r="J5204" t="s">
        <v>36</v>
      </c>
      <c r="K5204">
        <v>12000</v>
      </c>
      <c r="L5204">
        <v>8000</v>
      </c>
      <c r="M5204" t="s">
        <v>18</v>
      </c>
    </row>
    <row r="5205" spans="1:13" x14ac:dyDescent="0.4">
      <c r="A5205">
        <v>105204</v>
      </c>
      <c r="B5205" s="1">
        <v>45847.368750000001</v>
      </c>
      <c r="C5205" t="s">
        <v>45</v>
      </c>
      <c r="D5205" t="s">
        <v>28</v>
      </c>
      <c r="E5205" t="s">
        <v>29</v>
      </c>
      <c r="F5205" t="s">
        <v>37</v>
      </c>
      <c r="G5205">
        <v>62</v>
      </c>
      <c r="H5205">
        <v>685</v>
      </c>
      <c r="I5205">
        <v>963.58</v>
      </c>
      <c r="J5205" t="s">
        <v>30</v>
      </c>
      <c r="K5205">
        <v>450</v>
      </c>
      <c r="L5205">
        <v>200</v>
      </c>
      <c r="M5205" t="s">
        <v>38</v>
      </c>
    </row>
    <row r="5206" spans="1:13" x14ac:dyDescent="0.4">
      <c r="A5206">
        <v>105205</v>
      </c>
      <c r="B5206" s="1">
        <v>45796.921527777777</v>
      </c>
      <c r="C5206" t="s">
        <v>13</v>
      </c>
      <c r="D5206" t="s">
        <v>46</v>
      </c>
      <c r="E5206" t="s">
        <v>29</v>
      </c>
      <c r="F5206" t="s">
        <v>32</v>
      </c>
      <c r="G5206">
        <v>51</v>
      </c>
      <c r="H5206">
        <v>1023</v>
      </c>
      <c r="I5206">
        <v>572.62</v>
      </c>
      <c r="J5206" t="s">
        <v>53</v>
      </c>
      <c r="K5206">
        <v>15000</v>
      </c>
      <c r="L5206">
        <v>9500</v>
      </c>
      <c r="M5206" t="s">
        <v>33</v>
      </c>
    </row>
    <row r="5207" spans="1:13" x14ac:dyDescent="0.4">
      <c r="A5207">
        <v>105206</v>
      </c>
      <c r="B5207" s="1">
        <v>45760.081944444442</v>
      </c>
      <c r="C5207" t="s">
        <v>39</v>
      </c>
      <c r="D5207" t="s">
        <v>14</v>
      </c>
      <c r="E5207" t="s">
        <v>15</v>
      </c>
      <c r="F5207" t="s">
        <v>32</v>
      </c>
      <c r="G5207">
        <v>60</v>
      </c>
      <c r="H5207">
        <v>1056</v>
      </c>
      <c r="I5207">
        <v>900.74</v>
      </c>
      <c r="J5207" t="s">
        <v>17</v>
      </c>
      <c r="K5207">
        <v>3200</v>
      </c>
      <c r="L5207">
        <v>2000</v>
      </c>
      <c r="M5207" t="s">
        <v>33</v>
      </c>
    </row>
    <row r="5208" spans="1:13" x14ac:dyDescent="0.4">
      <c r="A5208">
        <v>105207</v>
      </c>
      <c r="B5208" s="1">
        <v>45828.074999999997</v>
      </c>
      <c r="C5208" t="s">
        <v>34</v>
      </c>
      <c r="D5208" t="s">
        <v>14</v>
      </c>
      <c r="E5208" t="s">
        <v>31</v>
      </c>
      <c r="F5208" t="s">
        <v>16</v>
      </c>
      <c r="G5208">
        <v>43</v>
      </c>
      <c r="H5208">
        <v>458</v>
      </c>
      <c r="I5208">
        <v>399.9</v>
      </c>
      <c r="J5208" t="s">
        <v>21</v>
      </c>
      <c r="K5208">
        <v>6500</v>
      </c>
      <c r="L5208">
        <v>4200</v>
      </c>
      <c r="M5208" t="s">
        <v>18</v>
      </c>
    </row>
    <row r="5209" spans="1:13" x14ac:dyDescent="0.4">
      <c r="A5209">
        <v>105208</v>
      </c>
      <c r="B5209" s="1">
        <v>46008.859027777777</v>
      </c>
      <c r="C5209" t="s">
        <v>23</v>
      </c>
      <c r="D5209" t="s">
        <v>46</v>
      </c>
      <c r="E5209" t="s">
        <v>15</v>
      </c>
      <c r="F5209" t="s">
        <v>32</v>
      </c>
      <c r="G5209">
        <v>76</v>
      </c>
      <c r="H5209">
        <v>578</v>
      </c>
      <c r="I5209">
        <v>816.06</v>
      </c>
      <c r="J5209" t="s">
        <v>53</v>
      </c>
      <c r="K5209">
        <v>15000</v>
      </c>
      <c r="L5209">
        <v>9500</v>
      </c>
      <c r="M5209" t="s">
        <v>33</v>
      </c>
    </row>
    <row r="5210" spans="1:13" x14ac:dyDescent="0.4">
      <c r="A5210">
        <v>105209</v>
      </c>
      <c r="B5210" s="1">
        <v>45930.769444444442</v>
      </c>
      <c r="C5210" t="s">
        <v>13</v>
      </c>
      <c r="D5210" t="s">
        <v>35</v>
      </c>
      <c r="E5210" t="s">
        <v>29</v>
      </c>
      <c r="F5210" t="s">
        <v>20</v>
      </c>
      <c r="G5210">
        <v>13</v>
      </c>
      <c r="H5210">
        <v>499</v>
      </c>
      <c r="I5210">
        <v>2207.5500000000002</v>
      </c>
      <c r="J5210" t="s">
        <v>36</v>
      </c>
      <c r="K5210">
        <v>12000</v>
      </c>
      <c r="L5210">
        <v>8000</v>
      </c>
      <c r="M5210" t="s">
        <v>22</v>
      </c>
    </row>
    <row r="5211" spans="1:13" x14ac:dyDescent="0.4">
      <c r="A5211">
        <v>105210</v>
      </c>
      <c r="B5211" s="1">
        <v>45878.56527777778</v>
      </c>
      <c r="C5211" t="s">
        <v>48</v>
      </c>
      <c r="D5211" t="s">
        <v>46</v>
      </c>
      <c r="E5211" t="s">
        <v>15</v>
      </c>
      <c r="F5211" t="s">
        <v>32</v>
      </c>
      <c r="G5211">
        <v>1</v>
      </c>
      <c r="H5211">
        <v>665</v>
      </c>
      <c r="I5211">
        <v>387.46</v>
      </c>
      <c r="J5211" t="s">
        <v>53</v>
      </c>
      <c r="K5211">
        <v>15000</v>
      </c>
      <c r="L5211">
        <v>9500</v>
      </c>
      <c r="M5211" t="s">
        <v>33</v>
      </c>
    </row>
    <row r="5212" spans="1:13" x14ac:dyDescent="0.4">
      <c r="A5212">
        <v>105211</v>
      </c>
      <c r="B5212" s="1">
        <v>45870.682638888888</v>
      </c>
      <c r="C5212" t="s">
        <v>34</v>
      </c>
      <c r="D5212" t="s">
        <v>46</v>
      </c>
      <c r="E5212" t="s">
        <v>15</v>
      </c>
      <c r="F5212" t="s">
        <v>32</v>
      </c>
      <c r="G5212">
        <v>45</v>
      </c>
      <c r="H5212">
        <v>407</v>
      </c>
      <c r="I5212">
        <v>927.08</v>
      </c>
      <c r="J5212" t="s">
        <v>47</v>
      </c>
      <c r="K5212">
        <v>4500</v>
      </c>
      <c r="L5212">
        <v>2800</v>
      </c>
      <c r="M5212" t="s">
        <v>33</v>
      </c>
    </row>
    <row r="5213" spans="1:13" x14ac:dyDescent="0.4">
      <c r="A5213">
        <v>105212</v>
      </c>
      <c r="B5213" s="1">
        <v>45998.981944444444</v>
      </c>
      <c r="C5213" t="s">
        <v>42</v>
      </c>
      <c r="D5213" t="s">
        <v>14</v>
      </c>
      <c r="E5213" t="s">
        <v>15</v>
      </c>
      <c r="F5213" t="s">
        <v>16</v>
      </c>
      <c r="G5213">
        <v>5</v>
      </c>
      <c r="H5213">
        <v>1117</v>
      </c>
      <c r="I5213">
        <v>670.13</v>
      </c>
      <c r="J5213" t="s">
        <v>17</v>
      </c>
      <c r="K5213">
        <v>3200</v>
      </c>
      <c r="L5213">
        <v>2000</v>
      </c>
      <c r="M5213" t="s">
        <v>18</v>
      </c>
    </row>
    <row r="5214" spans="1:13" x14ac:dyDescent="0.4">
      <c r="A5214">
        <v>105213</v>
      </c>
      <c r="B5214" s="1">
        <v>45713.1875</v>
      </c>
      <c r="C5214" t="s">
        <v>34</v>
      </c>
      <c r="D5214" t="s">
        <v>55</v>
      </c>
      <c r="E5214" t="s">
        <v>29</v>
      </c>
      <c r="F5214" t="s">
        <v>32</v>
      </c>
      <c r="G5214">
        <v>84</v>
      </c>
      <c r="H5214">
        <v>384</v>
      </c>
      <c r="I5214">
        <v>1188.03</v>
      </c>
      <c r="J5214" t="s">
        <v>58</v>
      </c>
      <c r="K5214">
        <v>1200</v>
      </c>
      <c r="L5214">
        <v>800</v>
      </c>
      <c r="M5214" t="s">
        <v>33</v>
      </c>
    </row>
    <row r="5215" spans="1:13" x14ac:dyDescent="0.4">
      <c r="A5215">
        <v>105214</v>
      </c>
      <c r="B5215" s="1">
        <v>45999.856944444444</v>
      </c>
      <c r="C5215" t="s">
        <v>39</v>
      </c>
      <c r="D5215" t="s">
        <v>46</v>
      </c>
      <c r="E5215" t="s">
        <v>15</v>
      </c>
      <c r="F5215" t="s">
        <v>37</v>
      </c>
      <c r="G5215">
        <v>52</v>
      </c>
      <c r="H5215">
        <v>775</v>
      </c>
      <c r="I5215">
        <v>763.82</v>
      </c>
      <c r="J5215" t="s">
        <v>47</v>
      </c>
      <c r="K5215">
        <v>4500</v>
      </c>
      <c r="L5215">
        <v>2800</v>
      </c>
      <c r="M5215" t="s">
        <v>38</v>
      </c>
    </row>
    <row r="5216" spans="1:13" x14ac:dyDescent="0.4">
      <c r="A5216">
        <v>105215</v>
      </c>
      <c r="B5216" s="1">
        <v>45759.888194444444</v>
      </c>
      <c r="C5216" t="s">
        <v>23</v>
      </c>
      <c r="D5216" t="s">
        <v>55</v>
      </c>
      <c r="E5216" t="s">
        <v>31</v>
      </c>
      <c r="F5216" t="s">
        <v>16</v>
      </c>
      <c r="G5216">
        <v>21</v>
      </c>
      <c r="H5216">
        <v>999</v>
      </c>
      <c r="I5216">
        <v>977.84</v>
      </c>
      <c r="J5216" t="s">
        <v>57</v>
      </c>
      <c r="K5216">
        <v>600</v>
      </c>
      <c r="L5216">
        <v>350</v>
      </c>
      <c r="M5216" t="s">
        <v>18</v>
      </c>
    </row>
    <row r="5217" spans="1:13" x14ac:dyDescent="0.4">
      <c r="A5217">
        <v>105216</v>
      </c>
      <c r="B5217" s="1">
        <v>45849.320138888892</v>
      </c>
      <c r="C5217" t="s">
        <v>48</v>
      </c>
      <c r="D5217" t="s">
        <v>43</v>
      </c>
      <c r="E5217" t="s">
        <v>31</v>
      </c>
      <c r="F5217" t="s">
        <v>20</v>
      </c>
      <c r="G5217">
        <v>38</v>
      </c>
      <c r="H5217">
        <v>1054</v>
      </c>
      <c r="I5217">
        <v>587.72</v>
      </c>
      <c r="J5217" t="s">
        <v>61</v>
      </c>
      <c r="K5217">
        <v>2800</v>
      </c>
      <c r="L5217">
        <v>1500</v>
      </c>
      <c r="M5217" t="s">
        <v>22</v>
      </c>
    </row>
    <row r="5218" spans="1:13" x14ac:dyDescent="0.4">
      <c r="A5218">
        <v>105217</v>
      </c>
      <c r="B5218" s="1">
        <v>45967.813194444447</v>
      </c>
      <c r="C5218" t="s">
        <v>42</v>
      </c>
      <c r="D5218" t="s">
        <v>55</v>
      </c>
      <c r="E5218" t="s">
        <v>31</v>
      </c>
      <c r="F5218" t="s">
        <v>16</v>
      </c>
      <c r="G5218">
        <v>39</v>
      </c>
      <c r="H5218">
        <v>839</v>
      </c>
      <c r="I5218">
        <v>869.21</v>
      </c>
      <c r="J5218" t="s">
        <v>58</v>
      </c>
      <c r="K5218">
        <v>1200</v>
      </c>
      <c r="L5218">
        <v>800</v>
      </c>
      <c r="M5218" t="s">
        <v>18</v>
      </c>
    </row>
    <row r="5219" spans="1:13" x14ac:dyDescent="0.4">
      <c r="A5219">
        <v>105218</v>
      </c>
      <c r="B5219" s="1">
        <v>45857.507638888892</v>
      </c>
      <c r="C5219" t="s">
        <v>34</v>
      </c>
      <c r="D5219" t="s">
        <v>46</v>
      </c>
      <c r="E5219" t="s">
        <v>15</v>
      </c>
      <c r="F5219" t="s">
        <v>20</v>
      </c>
      <c r="G5219">
        <v>89</v>
      </c>
      <c r="H5219">
        <v>328</v>
      </c>
      <c r="I5219">
        <v>502.32</v>
      </c>
      <c r="J5219" t="s">
        <v>53</v>
      </c>
      <c r="K5219">
        <v>15000</v>
      </c>
      <c r="L5219">
        <v>9500</v>
      </c>
      <c r="M5219" t="s">
        <v>22</v>
      </c>
    </row>
    <row r="5220" spans="1:13" x14ac:dyDescent="0.4">
      <c r="A5220">
        <v>105219</v>
      </c>
      <c r="B5220" s="1">
        <v>45890.75277777778</v>
      </c>
      <c r="C5220" t="s">
        <v>23</v>
      </c>
      <c r="D5220" t="s">
        <v>35</v>
      </c>
      <c r="E5220" t="s">
        <v>15</v>
      </c>
      <c r="F5220" t="s">
        <v>16</v>
      </c>
      <c r="G5220">
        <v>9</v>
      </c>
      <c r="H5220">
        <v>900</v>
      </c>
      <c r="I5220">
        <v>303.27</v>
      </c>
      <c r="J5220" t="s">
        <v>36</v>
      </c>
      <c r="K5220">
        <v>12000</v>
      </c>
      <c r="L5220">
        <v>8000</v>
      </c>
      <c r="M5220" t="s">
        <v>18</v>
      </c>
    </row>
    <row r="5221" spans="1:13" x14ac:dyDescent="0.4">
      <c r="A5221">
        <v>105220</v>
      </c>
      <c r="B5221" s="1">
        <v>45884.917361111111</v>
      </c>
      <c r="C5221" t="s">
        <v>42</v>
      </c>
      <c r="D5221" t="s">
        <v>14</v>
      </c>
      <c r="E5221" t="s">
        <v>29</v>
      </c>
      <c r="F5221" t="s">
        <v>32</v>
      </c>
      <c r="G5221">
        <v>67</v>
      </c>
      <c r="H5221">
        <v>419</v>
      </c>
      <c r="I5221">
        <v>253.94</v>
      </c>
      <c r="J5221" t="s">
        <v>21</v>
      </c>
      <c r="K5221">
        <v>6500</v>
      </c>
      <c r="L5221">
        <v>4200</v>
      </c>
      <c r="M5221" t="s">
        <v>33</v>
      </c>
    </row>
    <row r="5222" spans="1:13" x14ac:dyDescent="0.4">
      <c r="A5222">
        <v>105221</v>
      </c>
      <c r="B5222" s="1">
        <v>45796.038194444445</v>
      </c>
      <c r="C5222" t="s">
        <v>19</v>
      </c>
      <c r="D5222" t="s">
        <v>40</v>
      </c>
      <c r="E5222" t="s">
        <v>15</v>
      </c>
      <c r="F5222" t="s">
        <v>16</v>
      </c>
      <c r="G5222">
        <v>56</v>
      </c>
      <c r="H5222">
        <v>895</v>
      </c>
      <c r="I5222">
        <v>494.85</v>
      </c>
      <c r="J5222" t="s">
        <v>52</v>
      </c>
      <c r="K5222">
        <v>1500</v>
      </c>
      <c r="L5222">
        <v>800</v>
      </c>
      <c r="M5222" t="s">
        <v>18</v>
      </c>
    </row>
    <row r="5223" spans="1:13" x14ac:dyDescent="0.4">
      <c r="A5223">
        <v>105222</v>
      </c>
      <c r="B5223" s="1">
        <v>46001.745833333334</v>
      </c>
      <c r="C5223" t="s">
        <v>19</v>
      </c>
      <c r="D5223" t="s">
        <v>24</v>
      </c>
      <c r="E5223" t="s">
        <v>15</v>
      </c>
      <c r="F5223" t="s">
        <v>16</v>
      </c>
      <c r="G5223">
        <v>93</v>
      </c>
      <c r="H5223">
        <v>1139</v>
      </c>
      <c r="I5223">
        <v>154.19999999999999</v>
      </c>
      <c r="J5223" t="s">
        <v>26</v>
      </c>
      <c r="K5223">
        <v>45000</v>
      </c>
      <c r="L5223">
        <v>32000</v>
      </c>
      <c r="M5223" t="s">
        <v>18</v>
      </c>
    </row>
    <row r="5224" spans="1:13" x14ac:dyDescent="0.4">
      <c r="A5224">
        <v>105223</v>
      </c>
      <c r="B5224" s="1">
        <v>45962.11041666667</v>
      </c>
      <c r="C5224" t="s">
        <v>42</v>
      </c>
      <c r="D5224" t="s">
        <v>43</v>
      </c>
      <c r="E5224" t="s">
        <v>29</v>
      </c>
      <c r="F5224" t="s">
        <v>25</v>
      </c>
      <c r="G5224">
        <v>45</v>
      </c>
      <c r="H5224">
        <v>446</v>
      </c>
      <c r="I5224">
        <v>1028.22</v>
      </c>
      <c r="J5224" t="s">
        <v>61</v>
      </c>
      <c r="K5224">
        <v>2800</v>
      </c>
      <c r="L5224">
        <v>1500</v>
      </c>
      <c r="M5224" t="s">
        <v>27</v>
      </c>
    </row>
    <row r="5225" spans="1:13" x14ac:dyDescent="0.4">
      <c r="A5225">
        <v>105224</v>
      </c>
      <c r="B5225" s="1">
        <v>45806.572222222225</v>
      </c>
      <c r="C5225" t="s">
        <v>45</v>
      </c>
      <c r="D5225" t="s">
        <v>28</v>
      </c>
      <c r="E5225" t="s">
        <v>15</v>
      </c>
      <c r="F5225" t="s">
        <v>37</v>
      </c>
      <c r="G5225">
        <v>38</v>
      </c>
      <c r="H5225">
        <v>763</v>
      </c>
      <c r="I5225">
        <v>879.3</v>
      </c>
      <c r="J5225" t="s">
        <v>54</v>
      </c>
      <c r="K5225">
        <v>2500</v>
      </c>
      <c r="L5225">
        <v>1500</v>
      </c>
      <c r="M5225" t="s">
        <v>38</v>
      </c>
    </row>
    <row r="5226" spans="1:13" x14ac:dyDescent="0.4">
      <c r="A5226">
        <v>105225</v>
      </c>
      <c r="B5226" s="1">
        <v>45772.193749999999</v>
      </c>
      <c r="C5226" t="s">
        <v>19</v>
      </c>
      <c r="D5226" t="s">
        <v>55</v>
      </c>
      <c r="E5226" t="s">
        <v>15</v>
      </c>
      <c r="F5226" t="s">
        <v>16</v>
      </c>
      <c r="G5226">
        <v>79</v>
      </c>
      <c r="H5226">
        <v>1098</v>
      </c>
      <c r="I5226">
        <v>360.44</v>
      </c>
      <c r="J5226" t="s">
        <v>58</v>
      </c>
      <c r="K5226">
        <v>1200</v>
      </c>
      <c r="L5226">
        <v>800</v>
      </c>
      <c r="M5226" t="s">
        <v>18</v>
      </c>
    </row>
    <row r="5227" spans="1:13" x14ac:dyDescent="0.4">
      <c r="A5227">
        <v>105226</v>
      </c>
      <c r="B5227" s="1">
        <v>45720.40347222222</v>
      </c>
      <c r="C5227" t="s">
        <v>50</v>
      </c>
      <c r="D5227" t="s">
        <v>55</v>
      </c>
      <c r="E5227" t="s">
        <v>15</v>
      </c>
      <c r="F5227" t="s">
        <v>37</v>
      </c>
      <c r="G5227">
        <v>95</v>
      </c>
      <c r="H5227">
        <v>589</v>
      </c>
      <c r="I5227">
        <v>264.14</v>
      </c>
      <c r="J5227" t="s">
        <v>58</v>
      </c>
      <c r="K5227">
        <v>1200</v>
      </c>
      <c r="L5227">
        <v>800</v>
      </c>
      <c r="M5227" t="s">
        <v>38</v>
      </c>
    </row>
    <row r="5228" spans="1:13" x14ac:dyDescent="0.4">
      <c r="A5228">
        <v>105227</v>
      </c>
      <c r="B5228" s="1">
        <v>45761.148611111108</v>
      </c>
      <c r="C5228" t="s">
        <v>39</v>
      </c>
      <c r="D5228" t="s">
        <v>40</v>
      </c>
      <c r="E5228" t="s">
        <v>29</v>
      </c>
      <c r="F5228" t="s">
        <v>20</v>
      </c>
      <c r="G5228">
        <v>42</v>
      </c>
      <c r="H5228">
        <v>1022</v>
      </c>
      <c r="I5228">
        <v>151.08000000000001</v>
      </c>
      <c r="J5228" t="s">
        <v>52</v>
      </c>
      <c r="K5228">
        <v>1500</v>
      </c>
      <c r="L5228">
        <v>800</v>
      </c>
      <c r="M5228" t="s">
        <v>22</v>
      </c>
    </row>
    <row r="5229" spans="1:13" x14ac:dyDescent="0.4">
      <c r="A5229">
        <v>105228</v>
      </c>
      <c r="B5229" s="1">
        <v>45996.482638888891</v>
      </c>
      <c r="C5229" t="s">
        <v>23</v>
      </c>
      <c r="D5229" t="s">
        <v>24</v>
      </c>
      <c r="E5229" t="s">
        <v>31</v>
      </c>
      <c r="F5229" t="s">
        <v>32</v>
      </c>
      <c r="G5229">
        <v>70</v>
      </c>
      <c r="H5229">
        <v>474</v>
      </c>
      <c r="I5229">
        <v>410.08</v>
      </c>
      <c r="J5229" t="s">
        <v>26</v>
      </c>
      <c r="K5229">
        <v>45000</v>
      </c>
      <c r="L5229">
        <v>32000</v>
      </c>
      <c r="M5229" t="s">
        <v>33</v>
      </c>
    </row>
    <row r="5230" spans="1:13" x14ac:dyDescent="0.4">
      <c r="A5230">
        <v>105229</v>
      </c>
      <c r="B5230" s="1">
        <v>46016.788888888892</v>
      </c>
      <c r="C5230" t="s">
        <v>23</v>
      </c>
      <c r="D5230" t="s">
        <v>43</v>
      </c>
      <c r="E5230" t="s">
        <v>29</v>
      </c>
      <c r="F5230" t="s">
        <v>25</v>
      </c>
      <c r="G5230">
        <v>68</v>
      </c>
      <c r="H5230">
        <v>626</v>
      </c>
      <c r="I5230">
        <v>655.52</v>
      </c>
      <c r="J5230" t="s">
        <v>44</v>
      </c>
      <c r="K5230">
        <v>4500</v>
      </c>
      <c r="L5230">
        <v>2500</v>
      </c>
      <c r="M5230" t="s">
        <v>27</v>
      </c>
    </row>
    <row r="5231" spans="1:13" x14ac:dyDescent="0.4">
      <c r="A5231">
        <v>105230</v>
      </c>
      <c r="B5231" s="1">
        <v>45813.131249999999</v>
      </c>
      <c r="C5231" t="s">
        <v>34</v>
      </c>
      <c r="D5231" t="s">
        <v>40</v>
      </c>
      <c r="E5231" t="s">
        <v>31</v>
      </c>
      <c r="F5231" t="s">
        <v>20</v>
      </c>
      <c r="G5231">
        <v>15</v>
      </c>
      <c r="H5231">
        <v>1110</v>
      </c>
      <c r="I5231">
        <v>969.22</v>
      </c>
      <c r="J5231" t="s">
        <v>52</v>
      </c>
      <c r="K5231">
        <v>1500</v>
      </c>
      <c r="L5231">
        <v>800</v>
      </c>
      <c r="M5231" t="s">
        <v>22</v>
      </c>
    </row>
    <row r="5232" spans="1:13" x14ac:dyDescent="0.4">
      <c r="A5232">
        <v>105231</v>
      </c>
      <c r="B5232" s="1">
        <v>45930.436111111114</v>
      </c>
      <c r="C5232" t="s">
        <v>45</v>
      </c>
      <c r="D5232" t="s">
        <v>40</v>
      </c>
      <c r="E5232" t="s">
        <v>29</v>
      </c>
      <c r="F5232" t="s">
        <v>25</v>
      </c>
      <c r="G5232">
        <v>52</v>
      </c>
      <c r="H5232">
        <v>621</v>
      </c>
      <c r="I5232">
        <v>641.4</v>
      </c>
      <c r="J5232" t="s">
        <v>41</v>
      </c>
      <c r="K5232">
        <v>5500</v>
      </c>
      <c r="L5232">
        <v>3500</v>
      </c>
      <c r="M5232" t="s">
        <v>27</v>
      </c>
    </row>
    <row r="5233" spans="1:13" x14ac:dyDescent="0.4">
      <c r="A5233">
        <v>105232</v>
      </c>
      <c r="B5233" s="1">
        <v>45663.274305555555</v>
      </c>
      <c r="C5233" t="s">
        <v>45</v>
      </c>
      <c r="D5233" t="s">
        <v>46</v>
      </c>
      <c r="E5233" t="s">
        <v>15</v>
      </c>
      <c r="F5233" t="s">
        <v>16</v>
      </c>
      <c r="G5233">
        <v>44</v>
      </c>
      <c r="H5233">
        <v>1102</v>
      </c>
      <c r="I5233">
        <v>818.59</v>
      </c>
      <c r="J5233" t="s">
        <v>47</v>
      </c>
      <c r="K5233">
        <v>4500</v>
      </c>
      <c r="L5233">
        <v>2800</v>
      </c>
      <c r="M5233" t="s">
        <v>18</v>
      </c>
    </row>
    <row r="5234" spans="1:13" x14ac:dyDescent="0.4">
      <c r="A5234">
        <v>105233</v>
      </c>
      <c r="B5234" s="1">
        <v>45804.927083333336</v>
      </c>
      <c r="C5234" t="s">
        <v>19</v>
      </c>
      <c r="D5234" t="s">
        <v>43</v>
      </c>
      <c r="E5234" t="s">
        <v>31</v>
      </c>
      <c r="F5234" t="s">
        <v>20</v>
      </c>
      <c r="G5234">
        <v>46</v>
      </c>
      <c r="H5234">
        <v>582</v>
      </c>
      <c r="I5234">
        <v>1061.01</v>
      </c>
      <c r="J5234" t="s">
        <v>44</v>
      </c>
      <c r="K5234">
        <v>4500</v>
      </c>
      <c r="L5234">
        <v>2500</v>
      </c>
      <c r="M5234" t="s">
        <v>22</v>
      </c>
    </row>
    <row r="5235" spans="1:13" x14ac:dyDescent="0.4">
      <c r="A5235">
        <v>105234</v>
      </c>
      <c r="B5235" s="1">
        <v>45841.200694444444</v>
      </c>
      <c r="C5235" t="s">
        <v>48</v>
      </c>
      <c r="D5235" t="s">
        <v>28</v>
      </c>
      <c r="E5235" t="s">
        <v>15</v>
      </c>
      <c r="F5235" t="s">
        <v>37</v>
      </c>
      <c r="G5235">
        <v>34</v>
      </c>
      <c r="H5235">
        <v>644</v>
      </c>
      <c r="I5235">
        <v>285.17</v>
      </c>
      <c r="J5235" t="s">
        <v>54</v>
      </c>
      <c r="K5235">
        <v>2500</v>
      </c>
      <c r="L5235">
        <v>1500</v>
      </c>
      <c r="M5235" t="s">
        <v>38</v>
      </c>
    </row>
    <row r="5236" spans="1:13" x14ac:dyDescent="0.4">
      <c r="A5236">
        <v>105235</v>
      </c>
      <c r="B5236" s="1">
        <v>45685.865972222222</v>
      </c>
      <c r="C5236" t="s">
        <v>34</v>
      </c>
      <c r="D5236" t="s">
        <v>46</v>
      </c>
      <c r="E5236" t="s">
        <v>29</v>
      </c>
      <c r="F5236" t="s">
        <v>32</v>
      </c>
      <c r="G5236">
        <v>89</v>
      </c>
      <c r="H5236">
        <v>475</v>
      </c>
      <c r="I5236">
        <v>492.66</v>
      </c>
      <c r="J5236" t="s">
        <v>47</v>
      </c>
      <c r="K5236">
        <v>4500</v>
      </c>
      <c r="L5236">
        <v>2800</v>
      </c>
      <c r="M5236" t="s">
        <v>33</v>
      </c>
    </row>
    <row r="5237" spans="1:13" x14ac:dyDescent="0.4">
      <c r="A5237">
        <v>105236</v>
      </c>
      <c r="B5237" s="1">
        <v>45695.93472222222</v>
      </c>
      <c r="C5237" t="s">
        <v>50</v>
      </c>
      <c r="D5237" t="s">
        <v>24</v>
      </c>
      <c r="E5237" t="s">
        <v>31</v>
      </c>
      <c r="F5237" t="s">
        <v>20</v>
      </c>
      <c r="G5237">
        <v>97</v>
      </c>
      <c r="H5237">
        <v>803</v>
      </c>
      <c r="I5237">
        <v>407.63</v>
      </c>
      <c r="J5237" t="s">
        <v>60</v>
      </c>
      <c r="K5237">
        <v>25000</v>
      </c>
      <c r="L5237">
        <v>18000</v>
      </c>
      <c r="M5237" t="s">
        <v>22</v>
      </c>
    </row>
    <row r="5238" spans="1:13" x14ac:dyDescent="0.4">
      <c r="A5238">
        <v>105237</v>
      </c>
      <c r="B5238" s="1">
        <v>45776.150694444441</v>
      </c>
      <c r="C5238" t="s">
        <v>42</v>
      </c>
      <c r="D5238" t="s">
        <v>55</v>
      </c>
      <c r="E5238" t="s">
        <v>15</v>
      </c>
      <c r="F5238" t="s">
        <v>20</v>
      </c>
      <c r="G5238">
        <v>46</v>
      </c>
      <c r="H5238">
        <v>304</v>
      </c>
      <c r="I5238">
        <v>794.22</v>
      </c>
      <c r="J5238" t="s">
        <v>57</v>
      </c>
      <c r="K5238">
        <v>600</v>
      </c>
      <c r="L5238">
        <v>350</v>
      </c>
      <c r="M5238" t="s">
        <v>22</v>
      </c>
    </row>
    <row r="5239" spans="1:13" x14ac:dyDescent="0.4">
      <c r="A5239">
        <v>105238</v>
      </c>
      <c r="B5239" s="1">
        <v>45950.62222222222</v>
      </c>
      <c r="C5239" t="s">
        <v>39</v>
      </c>
      <c r="D5239" t="s">
        <v>35</v>
      </c>
      <c r="E5239" t="s">
        <v>29</v>
      </c>
      <c r="F5239" t="s">
        <v>25</v>
      </c>
      <c r="G5239">
        <v>41</v>
      </c>
      <c r="H5239">
        <v>854</v>
      </c>
      <c r="I5239">
        <v>1100.07</v>
      </c>
      <c r="J5239" t="s">
        <v>36</v>
      </c>
      <c r="K5239">
        <v>12000</v>
      </c>
      <c r="L5239">
        <v>8000</v>
      </c>
      <c r="M5239" t="s">
        <v>27</v>
      </c>
    </row>
    <row r="5240" spans="1:13" x14ac:dyDescent="0.4">
      <c r="A5240">
        <v>105239</v>
      </c>
      <c r="B5240" s="1">
        <v>45901.706250000003</v>
      </c>
      <c r="C5240" t="s">
        <v>13</v>
      </c>
      <c r="D5240" t="s">
        <v>43</v>
      </c>
      <c r="E5240" t="s">
        <v>29</v>
      </c>
      <c r="F5240" t="s">
        <v>20</v>
      </c>
      <c r="G5240">
        <v>55</v>
      </c>
      <c r="H5240">
        <v>924</v>
      </c>
      <c r="I5240">
        <v>1293.04</v>
      </c>
      <c r="J5240" t="s">
        <v>61</v>
      </c>
      <c r="K5240">
        <v>2800</v>
      </c>
      <c r="L5240">
        <v>1500</v>
      </c>
      <c r="M5240" t="s">
        <v>22</v>
      </c>
    </row>
    <row r="5241" spans="1:13" x14ac:dyDescent="0.4">
      <c r="A5241">
        <v>105240</v>
      </c>
      <c r="B5241" s="1">
        <v>45725.811111111114</v>
      </c>
      <c r="C5241" t="s">
        <v>34</v>
      </c>
      <c r="D5241" t="s">
        <v>40</v>
      </c>
      <c r="E5241" t="s">
        <v>29</v>
      </c>
      <c r="F5241" t="s">
        <v>37</v>
      </c>
      <c r="G5241">
        <v>63</v>
      </c>
      <c r="H5241">
        <v>527</v>
      </c>
      <c r="I5241">
        <v>393.06</v>
      </c>
      <c r="J5241" t="s">
        <v>52</v>
      </c>
      <c r="K5241">
        <v>1500</v>
      </c>
      <c r="L5241">
        <v>800</v>
      </c>
      <c r="M5241" t="s">
        <v>38</v>
      </c>
    </row>
    <row r="5242" spans="1:13" x14ac:dyDescent="0.4">
      <c r="A5242">
        <v>105241</v>
      </c>
      <c r="B5242" s="1">
        <v>45871.658333333333</v>
      </c>
      <c r="C5242" t="s">
        <v>45</v>
      </c>
      <c r="D5242" t="s">
        <v>40</v>
      </c>
      <c r="E5242" t="s">
        <v>31</v>
      </c>
      <c r="F5242" t="s">
        <v>37</v>
      </c>
      <c r="G5242">
        <v>5</v>
      </c>
      <c r="H5242">
        <v>356</v>
      </c>
      <c r="I5242">
        <v>526.96</v>
      </c>
      <c r="J5242" t="s">
        <v>41</v>
      </c>
      <c r="K5242">
        <v>5500</v>
      </c>
      <c r="L5242">
        <v>3500</v>
      </c>
      <c r="M5242" t="s">
        <v>38</v>
      </c>
    </row>
    <row r="5243" spans="1:13" x14ac:dyDescent="0.4">
      <c r="A5243">
        <v>105242</v>
      </c>
      <c r="B5243" s="1">
        <v>45875.647916666669</v>
      </c>
      <c r="C5243" t="s">
        <v>39</v>
      </c>
      <c r="D5243" t="s">
        <v>35</v>
      </c>
      <c r="E5243" t="s">
        <v>31</v>
      </c>
      <c r="F5243" t="s">
        <v>37</v>
      </c>
      <c r="G5243">
        <v>91</v>
      </c>
      <c r="H5243">
        <v>393</v>
      </c>
      <c r="I5243">
        <v>135.72999999999999</v>
      </c>
      <c r="J5243" t="s">
        <v>36</v>
      </c>
      <c r="K5243">
        <v>12000</v>
      </c>
      <c r="L5243">
        <v>8000</v>
      </c>
      <c r="M5243" t="s">
        <v>38</v>
      </c>
    </row>
    <row r="5244" spans="1:13" x14ac:dyDescent="0.4">
      <c r="A5244">
        <v>105243</v>
      </c>
      <c r="B5244" s="1">
        <v>45834.409722222219</v>
      </c>
      <c r="C5244" t="s">
        <v>34</v>
      </c>
      <c r="D5244" t="s">
        <v>24</v>
      </c>
      <c r="E5244" t="s">
        <v>31</v>
      </c>
      <c r="F5244" t="s">
        <v>32</v>
      </c>
      <c r="G5244">
        <v>95</v>
      </c>
      <c r="H5244">
        <v>584</v>
      </c>
      <c r="I5244">
        <v>2600.48</v>
      </c>
      <c r="J5244" t="s">
        <v>59</v>
      </c>
      <c r="K5244">
        <v>3500</v>
      </c>
      <c r="L5244">
        <v>2200</v>
      </c>
      <c r="M5244" t="s">
        <v>33</v>
      </c>
    </row>
    <row r="5245" spans="1:13" x14ac:dyDescent="0.4">
      <c r="A5245">
        <v>105244</v>
      </c>
      <c r="B5245" s="1">
        <v>45956.631944444445</v>
      </c>
      <c r="C5245" t="s">
        <v>50</v>
      </c>
      <c r="D5245" t="s">
        <v>40</v>
      </c>
      <c r="E5245" t="s">
        <v>31</v>
      </c>
      <c r="F5245" t="s">
        <v>16</v>
      </c>
      <c r="G5245">
        <v>40</v>
      </c>
      <c r="H5245">
        <v>817</v>
      </c>
      <c r="I5245">
        <v>1014.93</v>
      </c>
      <c r="J5245" t="s">
        <v>41</v>
      </c>
      <c r="K5245">
        <v>5500</v>
      </c>
      <c r="L5245">
        <v>3500</v>
      </c>
      <c r="M5245" t="s">
        <v>18</v>
      </c>
    </row>
    <row r="5246" spans="1:13" x14ac:dyDescent="0.4">
      <c r="A5246">
        <v>105245</v>
      </c>
      <c r="B5246" s="1">
        <v>45821.5625</v>
      </c>
      <c r="C5246" t="s">
        <v>45</v>
      </c>
      <c r="D5246" t="s">
        <v>40</v>
      </c>
      <c r="E5246" t="s">
        <v>29</v>
      </c>
      <c r="F5246" t="s">
        <v>16</v>
      </c>
      <c r="G5246">
        <v>3</v>
      </c>
      <c r="H5246">
        <v>949</v>
      </c>
      <c r="I5246">
        <v>823.8</v>
      </c>
      <c r="J5246" t="s">
        <v>41</v>
      </c>
      <c r="K5246">
        <v>5500</v>
      </c>
      <c r="L5246">
        <v>3500</v>
      </c>
      <c r="M5246" t="s">
        <v>18</v>
      </c>
    </row>
    <row r="5247" spans="1:13" x14ac:dyDescent="0.4">
      <c r="A5247">
        <v>105246</v>
      </c>
      <c r="B5247" s="1">
        <v>45715.622916666667</v>
      </c>
      <c r="C5247" t="s">
        <v>48</v>
      </c>
      <c r="D5247" t="s">
        <v>46</v>
      </c>
      <c r="E5247" t="s">
        <v>31</v>
      </c>
      <c r="F5247" t="s">
        <v>25</v>
      </c>
      <c r="G5247">
        <v>31</v>
      </c>
      <c r="H5247">
        <v>824</v>
      </c>
      <c r="I5247">
        <v>527.83000000000004</v>
      </c>
      <c r="J5247" t="s">
        <v>53</v>
      </c>
      <c r="K5247">
        <v>15000</v>
      </c>
      <c r="L5247">
        <v>9500</v>
      </c>
      <c r="M5247" t="s">
        <v>27</v>
      </c>
    </row>
    <row r="5248" spans="1:13" x14ac:dyDescent="0.4">
      <c r="A5248">
        <v>105247</v>
      </c>
      <c r="B5248" s="1">
        <v>45926.400694444441</v>
      </c>
      <c r="C5248" t="s">
        <v>48</v>
      </c>
      <c r="D5248" t="s">
        <v>14</v>
      </c>
      <c r="E5248" t="s">
        <v>29</v>
      </c>
      <c r="F5248" t="s">
        <v>37</v>
      </c>
      <c r="G5248">
        <v>65</v>
      </c>
      <c r="H5248">
        <v>481</v>
      </c>
      <c r="I5248">
        <v>1360.72</v>
      </c>
      <c r="J5248" t="s">
        <v>21</v>
      </c>
      <c r="K5248">
        <v>6500</v>
      </c>
      <c r="L5248">
        <v>4200</v>
      </c>
      <c r="M5248" t="s">
        <v>38</v>
      </c>
    </row>
    <row r="5249" spans="1:13" x14ac:dyDescent="0.4">
      <c r="A5249">
        <v>105248</v>
      </c>
      <c r="B5249" s="1">
        <v>45965.079861111109</v>
      </c>
      <c r="C5249" t="s">
        <v>23</v>
      </c>
      <c r="D5249" t="s">
        <v>35</v>
      </c>
      <c r="E5249" t="s">
        <v>31</v>
      </c>
      <c r="F5249" t="s">
        <v>25</v>
      </c>
      <c r="G5249">
        <v>53</v>
      </c>
      <c r="H5249">
        <v>378</v>
      </c>
      <c r="I5249">
        <v>956.42</v>
      </c>
      <c r="J5249" t="s">
        <v>36</v>
      </c>
      <c r="K5249">
        <v>12000</v>
      </c>
      <c r="L5249">
        <v>8000</v>
      </c>
      <c r="M5249" t="s">
        <v>27</v>
      </c>
    </row>
    <row r="5250" spans="1:13" x14ac:dyDescent="0.4">
      <c r="A5250">
        <v>105249</v>
      </c>
      <c r="B5250" s="1">
        <v>45715.031944444447</v>
      </c>
      <c r="C5250" t="s">
        <v>45</v>
      </c>
      <c r="D5250" t="s">
        <v>14</v>
      </c>
      <c r="E5250" t="s">
        <v>29</v>
      </c>
      <c r="F5250" t="s">
        <v>16</v>
      </c>
      <c r="G5250">
        <v>35</v>
      </c>
      <c r="H5250">
        <v>418</v>
      </c>
      <c r="I5250">
        <v>214.6</v>
      </c>
      <c r="J5250" t="s">
        <v>17</v>
      </c>
      <c r="K5250">
        <v>3200</v>
      </c>
      <c r="L5250">
        <v>2000</v>
      </c>
      <c r="M5250" t="s">
        <v>18</v>
      </c>
    </row>
    <row r="5251" spans="1:13" x14ac:dyDescent="0.4">
      <c r="A5251">
        <v>105250</v>
      </c>
      <c r="B5251" s="1">
        <v>45945.349305555559</v>
      </c>
      <c r="C5251" t="s">
        <v>39</v>
      </c>
      <c r="D5251" t="s">
        <v>55</v>
      </c>
      <c r="E5251" t="s">
        <v>15</v>
      </c>
      <c r="F5251" t="s">
        <v>37</v>
      </c>
      <c r="G5251">
        <v>42</v>
      </c>
      <c r="H5251">
        <v>857</v>
      </c>
      <c r="I5251">
        <v>994.95</v>
      </c>
      <c r="J5251" t="s">
        <v>56</v>
      </c>
      <c r="K5251">
        <v>850</v>
      </c>
      <c r="L5251">
        <v>550</v>
      </c>
      <c r="M5251" t="s">
        <v>38</v>
      </c>
    </row>
    <row r="5252" spans="1:13" x14ac:dyDescent="0.4">
      <c r="A5252">
        <v>105251</v>
      </c>
      <c r="B5252" s="1">
        <v>45762.912499999999</v>
      </c>
      <c r="C5252" t="s">
        <v>23</v>
      </c>
      <c r="D5252" t="s">
        <v>24</v>
      </c>
      <c r="E5252" t="s">
        <v>15</v>
      </c>
      <c r="F5252" t="s">
        <v>37</v>
      </c>
      <c r="G5252">
        <v>8</v>
      </c>
      <c r="H5252">
        <v>365</v>
      </c>
      <c r="I5252">
        <v>757.52</v>
      </c>
      <c r="J5252" t="s">
        <v>59</v>
      </c>
      <c r="K5252">
        <v>3500</v>
      </c>
      <c r="L5252">
        <v>2200</v>
      </c>
      <c r="M5252" t="s">
        <v>38</v>
      </c>
    </row>
    <row r="5253" spans="1:13" x14ac:dyDescent="0.4">
      <c r="A5253">
        <v>105252</v>
      </c>
      <c r="B5253" s="1">
        <v>45885.069444444445</v>
      </c>
      <c r="C5253" t="s">
        <v>42</v>
      </c>
      <c r="D5253" t="s">
        <v>35</v>
      </c>
      <c r="E5253" t="s">
        <v>29</v>
      </c>
      <c r="F5253" t="s">
        <v>25</v>
      </c>
      <c r="G5253">
        <v>75</v>
      </c>
      <c r="H5253">
        <v>469</v>
      </c>
      <c r="I5253">
        <v>1122.21</v>
      </c>
      <c r="J5253" t="s">
        <v>36</v>
      </c>
      <c r="K5253">
        <v>12000</v>
      </c>
      <c r="L5253">
        <v>8000</v>
      </c>
      <c r="M5253" t="s">
        <v>27</v>
      </c>
    </row>
    <row r="5254" spans="1:13" x14ac:dyDescent="0.4">
      <c r="A5254">
        <v>105253</v>
      </c>
      <c r="B5254" s="1">
        <v>45904.288888888892</v>
      </c>
      <c r="C5254" t="s">
        <v>50</v>
      </c>
      <c r="D5254" t="s">
        <v>46</v>
      </c>
      <c r="E5254" t="s">
        <v>15</v>
      </c>
      <c r="F5254" t="s">
        <v>25</v>
      </c>
      <c r="G5254">
        <v>24</v>
      </c>
      <c r="H5254">
        <v>350</v>
      </c>
      <c r="I5254">
        <v>639.9</v>
      </c>
      <c r="J5254" t="s">
        <v>47</v>
      </c>
      <c r="K5254">
        <v>4500</v>
      </c>
      <c r="L5254">
        <v>2800</v>
      </c>
      <c r="M5254" t="s">
        <v>27</v>
      </c>
    </row>
    <row r="5255" spans="1:13" x14ac:dyDescent="0.4">
      <c r="A5255">
        <v>105254</v>
      </c>
      <c r="B5255" s="1">
        <v>45845.807638888888</v>
      </c>
      <c r="C5255" t="s">
        <v>50</v>
      </c>
      <c r="D5255" t="s">
        <v>43</v>
      </c>
      <c r="E5255" t="s">
        <v>15</v>
      </c>
      <c r="F5255" t="s">
        <v>25</v>
      </c>
      <c r="G5255">
        <v>31</v>
      </c>
      <c r="H5255">
        <v>957</v>
      </c>
      <c r="I5255">
        <v>618.78</v>
      </c>
      <c r="J5255" t="s">
        <v>61</v>
      </c>
      <c r="K5255">
        <v>2800</v>
      </c>
      <c r="L5255">
        <v>1500</v>
      </c>
      <c r="M5255" t="s">
        <v>27</v>
      </c>
    </row>
    <row r="5256" spans="1:13" x14ac:dyDescent="0.4">
      <c r="A5256">
        <v>105255</v>
      </c>
      <c r="B5256" s="1">
        <v>45740.356249999997</v>
      </c>
      <c r="C5256" t="s">
        <v>23</v>
      </c>
      <c r="D5256" t="s">
        <v>43</v>
      </c>
      <c r="E5256" t="s">
        <v>29</v>
      </c>
      <c r="F5256" t="s">
        <v>25</v>
      </c>
      <c r="G5256">
        <v>59</v>
      </c>
      <c r="H5256">
        <v>1045</v>
      </c>
      <c r="I5256">
        <v>393.18</v>
      </c>
      <c r="J5256" t="s">
        <v>51</v>
      </c>
      <c r="K5256">
        <v>1800</v>
      </c>
      <c r="L5256">
        <v>900</v>
      </c>
      <c r="M5256" t="s">
        <v>27</v>
      </c>
    </row>
    <row r="5257" spans="1:13" x14ac:dyDescent="0.4">
      <c r="A5257">
        <v>105256</v>
      </c>
      <c r="B5257" s="1">
        <v>45843.513194444444</v>
      </c>
      <c r="C5257" t="s">
        <v>39</v>
      </c>
      <c r="D5257" t="s">
        <v>28</v>
      </c>
      <c r="E5257" t="s">
        <v>31</v>
      </c>
      <c r="F5257" t="s">
        <v>16</v>
      </c>
      <c r="G5257">
        <v>19</v>
      </c>
      <c r="H5257">
        <v>1045</v>
      </c>
      <c r="I5257">
        <v>662.66</v>
      </c>
      <c r="J5257" t="s">
        <v>54</v>
      </c>
      <c r="K5257">
        <v>2500</v>
      </c>
      <c r="L5257">
        <v>1500</v>
      </c>
      <c r="M5257" t="s">
        <v>18</v>
      </c>
    </row>
    <row r="5258" spans="1:13" x14ac:dyDescent="0.4">
      <c r="A5258">
        <v>105257</v>
      </c>
      <c r="B5258" s="1">
        <v>45909.495833333334</v>
      </c>
      <c r="C5258" t="s">
        <v>48</v>
      </c>
      <c r="D5258" t="s">
        <v>35</v>
      </c>
      <c r="E5258" t="s">
        <v>29</v>
      </c>
      <c r="F5258" t="s">
        <v>37</v>
      </c>
      <c r="G5258">
        <v>84</v>
      </c>
      <c r="H5258">
        <v>435</v>
      </c>
      <c r="I5258">
        <v>730.5</v>
      </c>
      <c r="J5258" t="s">
        <v>36</v>
      </c>
      <c r="K5258">
        <v>12000</v>
      </c>
      <c r="L5258">
        <v>8000</v>
      </c>
      <c r="M5258" t="s">
        <v>38</v>
      </c>
    </row>
    <row r="5259" spans="1:13" x14ac:dyDescent="0.4">
      <c r="A5259">
        <v>105258</v>
      </c>
      <c r="B5259" s="1">
        <v>46012.208333333336</v>
      </c>
      <c r="C5259" t="s">
        <v>23</v>
      </c>
      <c r="D5259" t="s">
        <v>40</v>
      </c>
      <c r="E5259" t="s">
        <v>15</v>
      </c>
      <c r="F5259" t="s">
        <v>25</v>
      </c>
      <c r="G5259">
        <v>79</v>
      </c>
      <c r="H5259">
        <v>420</v>
      </c>
      <c r="I5259">
        <v>940.16</v>
      </c>
      <c r="J5259" t="s">
        <v>52</v>
      </c>
      <c r="K5259">
        <v>1500</v>
      </c>
      <c r="L5259">
        <v>800</v>
      </c>
      <c r="M5259" t="s">
        <v>27</v>
      </c>
    </row>
    <row r="5260" spans="1:13" x14ac:dyDescent="0.4">
      <c r="A5260">
        <v>105259</v>
      </c>
      <c r="B5260" s="1">
        <v>45895.259722222225</v>
      </c>
      <c r="C5260" t="s">
        <v>19</v>
      </c>
      <c r="D5260" t="s">
        <v>43</v>
      </c>
      <c r="E5260" t="s">
        <v>15</v>
      </c>
      <c r="F5260" t="s">
        <v>32</v>
      </c>
      <c r="G5260">
        <v>60</v>
      </c>
      <c r="H5260">
        <v>1126</v>
      </c>
      <c r="I5260">
        <v>472.21</v>
      </c>
      <c r="J5260" t="s">
        <v>61</v>
      </c>
      <c r="K5260">
        <v>2800</v>
      </c>
      <c r="L5260">
        <v>1500</v>
      </c>
      <c r="M5260" t="s">
        <v>33</v>
      </c>
    </row>
    <row r="5261" spans="1:13" x14ac:dyDescent="0.4">
      <c r="A5261">
        <v>105260</v>
      </c>
      <c r="B5261" s="1">
        <v>46017.753472222219</v>
      </c>
      <c r="C5261" t="s">
        <v>23</v>
      </c>
      <c r="D5261" t="s">
        <v>24</v>
      </c>
      <c r="E5261" t="s">
        <v>29</v>
      </c>
      <c r="F5261" t="s">
        <v>16</v>
      </c>
      <c r="G5261">
        <v>91</v>
      </c>
      <c r="H5261">
        <v>572</v>
      </c>
      <c r="I5261">
        <v>665.73</v>
      </c>
      <c r="J5261" t="s">
        <v>26</v>
      </c>
      <c r="K5261">
        <v>45000</v>
      </c>
      <c r="L5261">
        <v>32000</v>
      </c>
      <c r="M5261" t="s">
        <v>18</v>
      </c>
    </row>
    <row r="5262" spans="1:13" x14ac:dyDescent="0.4">
      <c r="A5262">
        <v>105261</v>
      </c>
      <c r="B5262" s="1">
        <v>45841.597916666666</v>
      </c>
      <c r="C5262" t="s">
        <v>48</v>
      </c>
      <c r="D5262" t="s">
        <v>28</v>
      </c>
      <c r="E5262" t="s">
        <v>15</v>
      </c>
      <c r="F5262" t="s">
        <v>25</v>
      </c>
      <c r="G5262">
        <v>63</v>
      </c>
      <c r="H5262">
        <v>463</v>
      </c>
      <c r="I5262">
        <v>2505.64</v>
      </c>
      <c r="J5262" t="s">
        <v>54</v>
      </c>
      <c r="K5262">
        <v>2500</v>
      </c>
      <c r="L5262">
        <v>1500</v>
      </c>
      <c r="M5262" t="s">
        <v>27</v>
      </c>
    </row>
    <row r="5263" spans="1:13" x14ac:dyDescent="0.4">
      <c r="A5263">
        <v>105262</v>
      </c>
      <c r="B5263" s="1">
        <v>45941.234027777777</v>
      </c>
      <c r="C5263" t="s">
        <v>34</v>
      </c>
      <c r="D5263" t="s">
        <v>14</v>
      </c>
      <c r="E5263" t="s">
        <v>31</v>
      </c>
      <c r="F5263" t="s">
        <v>25</v>
      </c>
      <c r="G5263">
        <v>99</v>
      </c>
      <c r="H5263">
        <v>346</v>
      </c>
      <c r="I5263">
        <v>401.74</v>
      </c>
      <c r="J5263" t="s">
        <v>21</v>
      </c>
      <c r="K5263">
        <v>6500</v>
      </c>
      <c r="L5263">
        <v>4200</v>
      </c>
      <c r="M5263" t="s">
        <v>27</v>
      </c>
    </row>
    <row r="5264" spans="1:13" x14ac:dyDescent="0.4">
      <c r="A5264">
        <v>105263</v>
      </c>
      <c r="B5264" s="1">
        <v>45867.690972222219</v>
      </c>
      <c r="C5264" t="s">
        <v>23</v>
      </c>
      <c r="D5264" t="s">
        <v>14</v>
      </c>
      <c r="E5264" t="s">
        <v>29</v>
      </c>
      <c r="F5264" t="s">
        <v>25</v>
      </c>
      <c r="G5264">
        <v>83</v>
      </c>
      <c r="H5264">
        <v>478</v>
      </c>
      <c r="I5264">
        <v>115.66</v>
      </c>
      <c r="J5264" t="s">
        <v>21</v>
      </c>
      <c r="K5264">
        <v>6500</v>
      </c>
      <c r="L5264">
        <v>4200</v>
      </c>
      <c r="M5264" t="s">
        <v>27</v>
      </c>
    </row>
    <row r="5265" spans="1:13" x14ac:dyDescent="0.4">
      <c r="A5265">
        <v>105264</v>
      </c>
      <c r="B5265" s="1">
        <v>45961.1875</v>
      </c>
      <c r="C5265" t="s">
        <v>42</v>
      </c>
      <c r="D5265" t="s">
        <v>43</v>
      </c>
      <c r="E5265" t="s">
        <v>15</v>
      </c>
      <c r="F5265" t="s">
        <v>25</v>
      </c>
      <c r="G5265">
        <v>75</v>
      </c>
      <c r="H5265">
        <v>520</v>
      </c>
      <c r="I5265">
        <v>216.85</v>
      </c>
      <c r="J5265" t="s">
        <v>51</v>
      </c>
      <c r="K5265">
        <v>1800</v>
      </c>
      <c r="L5265">
        <v>900</v>
      </c>
      <c r="M5265" t="s">
        <v>27</v>
      </c>
    </row>
    <row r="5266" spans="1:13" x14ac:dyDescent="0.4">
      <c r="A5266">
        <v>105265</v>
      </c>
      <c r="B5266" s="1">
        <v>45953.383333333331</v>
      </c>
      <c r="C5266" t="s">
        <v>23</v>
      </c>
      <c r="D5266" t="s">
        <v>24</v>
      </c>
      <c r="E5266" t="s">
        <v>15</v>
      </c>
      <c r="F5266" t="s">
        <v>32</v>
      </c>
      <c r="G5266">
        <v>23</v>
      </c>
      <c r="H5266">
        <v>665</v>
      </c>
      <c r="I5266">
        <v>317.8</v>
      </c>
      <c r="J5266" t="s">
        <v>26</v>
      </c>
      <c r="K5266">
        <v>45000</v>
      </c>
      <c r="L5266">
        <v>32000</v>
      </c>
      <c r="M5266" t="s">
        <v>33</v>
      </c>
    </row>
    <row r="5267" spans="1:13" x14ac:dyDescent="0.4">
      <c r="A5267">
        <v>105266</v>
      </c>
      <c r="B5267" s="1">
        <v>45754.611805555556</v>
      </c>
      <c r="C5267" t="s">
        <v>42</v>
      </c>
      <c r="D5267" t="s">
        <v>40</v>
      </c>
      <c r="E5267" t="s">
        <v>31</v>
      </c>
      <c r="F5267" t="s">
        <v>37</v>
      </c>
      <c r="G5267">
        <v>52</v>
      </c>
      <c r="H5267">
        <v>428</v>
      </c>
      <c r="I5267">
        <v>664.72</v>
      </c>
      <c r="J5267" t="s">
        <v>41</v>
      </c>
      <c r="K5267">
        <v>5500</v>
      </c>
      <c r="L5267">
        <v>3500</v>
      </c>
      <c r="M5267" t="s">
        <v>38</v>
      </c>
    </row>
    <row r="5268" spans="1:13" x14ac:dyDescent="0.4">
      <c r="A5268">
        <v>105267</v>
      </c>
      <c r="B5268" s="1">
        <v>45865.18472222222</v>
      </c>
      <c r="C5268" t="s">
        <v>45</v>
      </c>
      <c r="D5268" t="s">
        <v>28</v>
      </c>
      <c r="E5268" t="s">
        <v>15</v>
      </c>
      <c r="F5268" t="s">
        <v>16</v>
      </c>
      <c r="G5268">
        <v>96</v>
      </c>
      <c r="H5268">
        <v>324</v>
      </c>
      <c r="I5268">
        <v>630.48</v>
      </c>
      <c r="J5268" t="s">
        <v>30</v>
      </c>
      <c r="K5268">
        <v>450</v>
      </c>
      <c r="L5268">
        <v>200</v>
      </c>
      <c r="M5268" t="s">
        <v>18</v>
      </c>
    </row>
    <row r="5269" spans="1:13" x14ac:dyDescent="0.4">
      <c r="A5269">
        <v>105268</v>
      </c>
      <c r="B5269" s="1">
        <v>45794.745138888888</v>
      </c>
      <c r="C5269" t="s">
        <v>13</v>
      </c>
      <c r="D5269" t="s">
        <v>43</v>
      </c>
      <c r="E5269" t="s">
        <v>15</v>
      </c>
      <c r="F5269" t="s">
        <v>16</v>
      </c>
      <c r="G5269">
        <v>12</v>
      </c>
      <c r="H5269">
        <v>974</v>
      </c>
      <c r="I5269">
        <v>400.24</v>
      </c>
      <c r="J5269" t="s">
        <v>61</v>
      </c>
      <c r="K5269">
        <v>2800</v>
      </c>
      <c r="L5269">
        <v>1500</v>
      </c>
      <c r="M5269" t="s">
        <v>18</v>
      </c>
    </row>
    <row r="5270" spans="1:13" x14ac:dyDescent="0.4">
      <c r="A5270">
        <v>105269</v>
      </c>
      <c r="B5270" s="1">
        <v>45841.209722222222</v>
      </c>
      <c r="C5270" t="s">
        <v>48</v>
      </c>
      <c r="D5270" t="s">
        <v>35</v>
      </c>
      <c r="E5270" t="s">
        <v>31</v>
      </c>
      <c r="F5270" t="s">
        <v>25</v>
      </c>
      <c r="G5270">
        <v>22</v>
      </c>
      <c r="H5270">
        <v>462</v>
      </c>
      <c r="I5270">
        <v>482.92</v>
      </c>
      <c r="J5270" t="s">
        <v>36</v>
      </c>
      <c r="K5270">
        <v>12000</v>
      </c>
      <c r="L5270">
        <v>8000</v>
      </c>
      <c r="M5270" t="s">
        <v>27</v>
      </c>
    </row>
    <row r="5271" spans="1:13" x14ac:dyDescent="0.4">
      <c r="A5271">
        <v>105270</v>
      </c>
      <c r="B5271" s="1">
        <v>45733.417361111111</v>
      </c>
      <c r="C5271" t="s">
        <v>19</v>
      </c>
      <c r="D5271" t="s">
        <v>55</v>
      </c>
      <c r="E5271" t="s">
        <v>31</v>
      </c>
      <c r="F5271" t="s">
        <v>16</v>
      </c>
      <c r="G5271">
        <v>5</v>
      </c>
      <c r="H5271">
        <v>619</v>
      </c>
      <c r="I5271">
        <v>503.27</v>
      </c>
      <c r="J5271" t="s">
        <v>57</v>
      </c>
      <c r="K5271">
        <v>600</v>
      </c>
      <c r="L5271">
        <v>350</v>
      </c>
      <c r="M5271" t="s">
        <v>18</v>
      </c>
    </row>
    <row r="5272" spans="1:13" x14ac:dyDescent="0.4">
      <c r="A5272">
        <v>105271</v>
      </c>
      <c r="B5272" s="1">
        <v>45944.083333333336</v>
      </c>
      <c r="C5272" t="s">
        <v>19</v>
      </c>
      <c r="D5272" t="s">
        <v>28</v>
      </c>
      <c r="E5272" t="s">
        <v>29</v>
      </c>
      <c r="F5272" t="s">
        <v>25</v>
      </c>
      <c r="G5272">
        <v>84</v>
      </c>
      <c r="H5272">
        <v>649</v>
      </c>
      <c r="I5272">
        <v>153.44</v>
      </c>
      <c r="J5272" t="s">
        <v>30</v>
      </c>
      <c r="K5272">
        <v>450</v>
      </c>
      <c r="L5272">
        <v>200</v>
      </c>
      <c r="M5272" t="s">
        <v>27</v>
      </c>
    </row>
    <row r="5273" spans="1:13" x14ac:dyDescent="0.4">
      <c r="A5273">
        <v>105272</v>
      </c>
      <c r="B5273" s="1">
        <v>45799.148611111108</v>
      </c>
      <c r="C5273" t="s">
        <v>34</v>
      </c>
      <c r="D5273" t="s">
        <v>35</v>
      </c>
      <c r="E5273" t="s">
        <v>29</v>
      </c>
      <c r="F5273" t="s">
        <v>25</v>
      </c>
      <c r="G5273">
        <v>10</v>
      </c>
      <c r="H5273">
        <v>441</v>
      </c>
      <c r="I5273">
        <v>533.04</v>
      </c>
      <c r="J5273" t="s">
        <v>49</v>
      </c>
      <c r="K5273">
        <v>8500</v>
      </c>
      <c r="L5273">
        <v>5500</v>
      </c>
      <c r="M5273" t="s">
        <v>27</v>
      </c>
    </row>
    <row r="5274" spans="1:13" x14ac:dyDescent="0.4">
      <c r="A5274">
        <v>105273</v>
      </c>
      <c r="B5274" s="1">
        <v>45894.115277777775</v>
      </c>
      <c r="C5274" t="s">
        <v>19</v>
      </c>
      <c r="D5274" t="s">
        <v>35</v>
      </c>
      <c r="E5274" t="s">
        <v>29</v>
      </c>
      <c r="F5274" t="s">
        <v>37</v>
      </c>
      <c r="G5274">
        <v>69</v>
      </c>
      <c r="H5274">
        <v>628</v>
      </c>
      <c r="I5274">
        <v>524.35</v>
      </c>
      <c r="J5274" t="s">
        <v>49</v>
      </c>
      <c r="K5274">
        <v>8500</v>
      </c>
      <c r="L5274">
        <v>5500</v>
      </c>
      <c r="M5274" t="s">
        <v>38</v>
      </c>
    </row>
    <row r="5275" spans="1:13" x14ac:dyDescent="0.4">
      <c r="A5275">
        <v>105274</v>
      </c>
      <c r="B5275" s="1">
        <v>45682.013194444444</v>
      </c>
      <c r="C5275" t="s">
        <v>23</v>
      </c>
      <c r="D5275" t="s">
        <v>40</v>
      </c>
      <c r="E5275" t="s">
        <v>15</v>
      </c>
      <c r="F5275" t="s">
        <v>32</v>
      </c>
      <c r="G5275">
        <v>56</v>
      </c>
      <c r="H5275">
        <v>594</v>
      </c>
      <c r="I5275">
        <v>788.84</v>
      </c>
      <c r="J5275" t="s">
        <v>41</v>
      </c>
      <c r="K5275">
        <v>5500</v>
      </c>
      <c r="L5275">
        <v>3500</v>
      </c>
      <c r="M5275" t="s">
        <v>33</v>
      </c>
    </row>
    <row r="5276" spans="1:13" x14ac:dyDescent="0.4">
      <c r="A5276">
        <v>105275</v>
      </c>
      <c r="B5276" s="1">
        <v>45947.674305555556</v>
      </c>
      <c r="C5276" t="s">
        <v>48</v>
      </c>
      <c r="D5276" t="s">
        <v>24</v>
      </c>
      <c r="E5276" t="s">
        <v>29</v>
      </c>
      <c r="F5276" t="s">
        <v>20</v>
      </c>
      <c r="G5276">
        <v>10</v>
      </c>
      <c r="H5276">
        <v>608</v>
      </c>
      <c r="I5276">
        <v>465.89</v>
      </c>
      <c r="J5276" t="s">
        <v>26</v>
      </c>
      <c r="K5276">
        <v>45000</v>
      </c>
      <c r="L5276">
        <v>32000</v>
      </c>
      <c r="M5276" t="s">
        <v>22</v>
      </c>
    </row>
    <row r="5277" spans="1:13" x14ac:dyDescent="0.4">
      <c r="A5277">
        <v>105276</v>
      </c>
      <c r="B5277" s="1">
        <v>45724.852083333331</v>
      </c>
      <c r="C5277" t="s">
        <v>39</v>
      </c>
      <c r="D5277" t="s">
        <v>35</v>
      </c>
      <c r="E5277" t="s">
        <v>31</v>
      </c>
      <c r="F5277" t="s">
        <v>25</v>
      </c>
      <c r="G5277">
        <v>74</v>
      </c>
      <c r="H5277">
        <v>524</v>
      </c>
      <c r="I5277">
        <v>788.84</v>
      </c>
      <c r="J5277" t="s">
        <v>49</v>
      </c>
      <c r="K5277">
        <v>8500</v>
      </c>
      <c r="L5277">
        <v>5500</v>
      </c>
      <c r="M5277" t="s">
        <v>27</v>
      </c>
    </row>
    <row r="5278" spans="1:13" x14ac:dyDescent="0.4">
      <c r="A5278">
        <v>105277</v>
      </c>
      <c r="B5278" s="1">
        <v>45907.582638888889</v>
      </c>
      <c r="C5278" t="s">
        <v>23</v>
      </c>
      <c r="D5278" t="s">
        <v>14</v>
      </c>
      <c r="E5278" t="s">
        <v>15</v>
      </c>
      <c r="F5278" t="s">
        <v>20</v>
      </c>
      <c r="G5278">
        <v>27</v>
      </c>
      <c r="H5278">
        <v>423</v>
      </c>
      <c r="I5278">
        <v>1010.16</v>
      </c>
      <c r="J5278" t="s">
        <v>17</v>
      </c>
      <c r="K5278">
        <v>3200</v>
      </c>
      <c r="L5278">
        <v>2000</v>
      </c>
      <c r="M5278" t="s">
        <v>22</v>
      </c>
    </row>
    <row r="5279" spans="1:13" x14ac:dyDescent="0.4">
      <c r="A5279">
        <v>105278</v>
      </c>
      <c r="B5279" s="1">
        <v>45775.907638888886</v>
      </c>
      <c r="C5279" t="s">
        <v>45</v>
      </c>
      <c r="D5279" t="s">
        <v>43</v>
      </c>
      <c r="E5279" t="s">
        <v>29</v>
      </c>
      <c r="F5279" t="s">
        <v>20</v>
      </c>
      <c r="G5279">
        <v>85</v>
      </c>
      <c r="H5279">
        <v>813</v>
      </c>
      <c r="I5279">
        <v>1195.47</v>
      </c>
      <c r="J5279" t="s">
        <v>44</v>
      </c>
      <c r="K5279">
        <v>4500</v>
      </c>
      <c r="L5279">
        <v>2500</v>
      </c>
      <c r="M5279" t="s">
        <v>22</v>
      </c>
    </row>
    <row r="5280" spans="1:13" x14ac:dyDescent="0.4">
      <c r="A5280">
        <v>105279</v>
      </c>
      <c r="B5280" s="1">
        <v>45730.201388888891</v>
      </c>
      <c r="C5280" t="s">
        <v>34</v>
      </c>
      <c r="D5280" t="s">
        <v>46</v>
      </c>
      <c r="E5280" t="s">
        <v>29</v>
      </c>
      <c r="F5280" t="s">
        <v>20</v>
      </c>
      <c r="G5280">
        <v>92</v>
      </c>
      <c r="H5280">
        <v>545</v>
      </c>
      <c r="I5280">
        <v>678.92</v>
      </c>
      <c r="J5280" t="s">
        <v>53</v>
      </c>
      <c r="K5280">
        <v>15000</v>
      </c>
      <c r="L5280">
        <v>9500</v>
      </c>
      <c r="M5280" t="s">
        <v>22</v>
      </c>
    </row>
    <row r="5281" spans="1:13" x14ac:dyDescent="0.4">
      <c r="A5281">
        <v>105280</v>
      </c>
      <c r="B5281" s="1">
        <v>45939.556944444441</v>
      </c>
      <c r="C5281" t="s">
        <v>42</v>
      </c>
      <c r="D5281" t="s">
        <v>14</v>
      </c>
      <c r="E5281" t="s">
        <v>15</v>
      </c>
      <c r="F5281" t="s">
        <v>20</v>
      </c>
      <c r="G5281">
        <v>96</v>
      </c>
      <c r="H5281">
        <v>786</v>
      </c>
      <c r="I5281">
        <v>306.14999999999998</v>
      </c>
      <c r="J5281" t="s">
        <v>17</v>
      </c>
      <c r="K5281">
        <v>3200</v>
      </c>
      <c r="L5281">
        <v>2000</v>
      </c>
      <c r="M5281" t="s">
        <v>22</v>
      </c>
    </row>
    <row r="5282" spans="1:13" x14ac:dyDescent="0.4">
      <c r="A5282">
        <v>105281</v>
      </c>
      <c r="B5282" s="1">
        <v>46017.155555555553</v>
      </c>
      <c r="C5282" t="s">
        <v>13</v>
      </c>
      <c r="D5282" t="s">
        <v>28</v>
      </c>
      <c r="E5282" t="s">
        <v>15</v>
      </c>
      <c r="F5282" t="s">
        <v>16</v>
      </c>
      <c r="G5282">
        <v>77</v>
      </c>
      <c r="H5282">
        <v>345</v>
      </c>
      <c r="I5282">
        <v>597.58000000000004</v>
      </c>
      <c r="J5282" t="s">
        <v>54</v>
      </c>
      <c r="K5282">
        <v>2500</v>
      </c>
      <c r="L5282">
        <v>1500</v>
      </c>
      <c r="M5282" t="s">
        <v>18</v>
      </c>
    </row>
    <row r="5283" spans="1:13" x14ac:dyDescent="0.4">
      <c r="A5283">
        <v>105282</v>
      </c>
      <c r="B5283" s="1">
        <v>45667.21875</v>
      </c>
      <c r="C5283" t="s">
        <v>34</v>
      </c>
      <c r="D5283" t="s">
        <v>43</v>
      </c>
      <c r="E5283" t="s">
        <v>31</v>
      </c>
      <c r="F5283" t="s">
        <v>32</v>
      </c>
      <c r="G5283">
        <v>75</v>
      </c>
      <c r="H5283">
        <v>939</v>
      </c>
      <c r="I5283">
        <v>1104.1199999999999</v>
      </c>
      <c r="J5283" t="s">
        <v>51</v>
      </c>
      <c r="K5283">
        <v>1800</v>
      </c>
      <c r="L5283">
        <v>900</v>
      </c>
      <c r="M5283" t="s">
        <v>33</v>
      </c>
    </row>
    <row r="5284" spans="1:13" x14ac:dyDescent="0.4">
      <c r="A5284">
        <v>105283</v>
      </c>
      <c r="B5284" s="1">
        <v>45868.334027777775</v>
      </c>
      <c r="C5284" t="s">
        <v>23</v>
      </c>
      <c r="D5284" t="s">
        <v>28</v>
      </c>
      <c r="E5284" t="s">
        <v>29</v>
      </c>
      <c r="F5284" t="s">
        <v>16</v>
      </c>
      <c r="G5284">
        <v>89</v>
      </c>
      <c r="H5284">
        <v>857</v>
      </c>
      <c r="I5284">
        <v>2087.85</v>
      </c>
      <c r="J5284" t="s">
        <v>30</v>
      </c>
      <c r="K5284">
        <v>450</v>
      </c>
      <c r="L5284">
        <v>200</v>
      </c>
      <c r="M5284" t="s">
        <v>18</v>
      </c>
    </row>
    <row r="5285" spans="1:13" x14ac:dyDescent="0.4">
      <c r="A5285">
        <v>105284</v>
      </c>
      <c r="B5285" s="1">
        <v>45980.792361111111</v>
      </c>
      <c r="C5285" t="s">
        <v>50</v>
      </c>
      <c r="D5285" t="s">
        <v>14</v>
      </c>
      <c r="E5285" t="s">
        <v>29</v>
      </c>
      <c r="F5285" t="s">
        <v>20</v>
      </c>
      <c r="G5285">
        <v>26</v>
      </c>
      <c r="H5285">
        <v>925</v>
      </c>
      <c r="I5285">
        <v>617.86</v>
      </c>
      <c r="J5285" t="s">
        <v>21</v>
      </c>
      <c r="K5285">
        <v>6500</v>
      </c>
      <c r="L5285">
        <v>4200</v>
      </c>
      <c r="M5285" t="s">
        <v>22</v>
      </c>
    </row>
    <row r="5286" spans="1:13" x14ac:dyDescent="0.4">
      <c r="A5286">
        <v>105285</v>
      </c>
      <c r="B5286" s="1">
        <v>45809.573611111111</v>
      </c>
      <c r="C5286" t="s">
        <v>50</v>
      </c>
      <c r="D5286" t="s">
        <v>14</v>
      </c>
      <c r="E5286" t="s">
        <v>15</v>
      </c>
      <c r="F5286" t="s">
        <v>32</v>
      </c>
      <c r="G5286">
        <v>81</v>
      </c>
      <c r="H5286">
        <v>707</v>
      </c>
      <c r="I5286">
        <v>384.24</v>
      </c>
      <c r="J5286" t="s">
        <v>17</v>
      </c>
      <c r="K5286">
        <v>3200</v>
      </c>
      <c r="L5286">
        <v>2000</v>
      </c>
      <c r="M5286" t="s">
        <v>33</v>
      </c>
    </row>
    <row r="5287" spans="1:13" x14ac:dyDescent="0.4">
      <c r="A5287">
        <v>105286</v>
      </c>
      <c r="B5287" s="1">
        <v>45662.400694444441</v>
      </c>
      <c r="C5287" t="s">
        <v>13</v>
      </c>
      <c r="D5287" t="s">
        <v>43</v>
      </c>
      <c r="E5287" t="s">
        <v>15</v>
      </c>
      <c r="F5287" t="s">
        <v>25</v>
      </c>
      <c r="G5287">
        <v>18</v>
      </c>
      <c r="H5287">
        <v>1006</v>
      </c>
      <c r="I5287">
        <v>859.42</v>
      </c>
      <c r="J5287" t="s">
        <v>51</v>
      </c>
      <c r="K5287">
        <v>1800</v>
      </c>
      <c r="L5287">
        <v>900</v>
      </c>
      <c r="M5287" t="s">
        <v>27</v>
      </c>
    </row>
    <row r="5288" spans="1:13" x14ac:dyDescent="0.4">
      <c r="A5288">
        <v>105287</v>
      </c>
      <c r="B5288" s="1">
        <v>45852.92083333333</v>
      </c>
      <c r="C5288" t="s">
        <v>45</v>
      </c>
      <c r="D5288" t="s">
        <v>35</v>
      </c>
      <c r="E5288" t="s">
        <v>31</v>
      </c>
      <c r="F5288" t="s">
        <v>25</v>
      </c>
      <c r="G5288">
        <v>73</v>
      </c>
      <c r="H5288">
        <v>700</v>
      </c>
      <c r="I5288">
        <v>287.82</v>
      </c>
      <c r="J5288" t="s">
        <v>49</v>
      </c>
      <c r="K5288">
        <v>8500</v>
      </c>
      <c r="L5288">
        <v>5500</v>
      </c>
      <c r="M5288" t="s">
        <v>27</v>
      </c>
    </row>
    <row r="5289" spans="1:13" x14ac:dyDescent="0.4">
      <c r="A5289">
        <v>105288</v>
      </c>
      <c r="B5289" s="1">
        <v>45940.504861111112</v>
      </c>
      <c r="C5289" t="s">
        <v>23</v>
      </c>
      <c r="D5289" t="s">
        <v>43</v>
      </c>
      <c r="E5289" t="s">
        <v>29</v>
      </c>
      <c r="F5289" t="s">
        <v>20</v>
      </c>
      <c r="G5289">
        <v>83</v>
      </c>
      <c r="H5289">
        <v>631</v>
      </c>
      <c r="I5289">
        <v>769.56</v>
      </c>
      <c r="J5289" t="s">
        <v>44</v>
      </c>
      <c r="K5289">
        <v>4500</v>
      </c>
      <c r="L5289">
        <v>2500</v>
      </c>
      <c r="M5289" t="s">
        <v>22</v>
      </c>
    </row>
    <row r="5290" spans="1:13" x14ac:dyDescent="0.4">
      <c r="A5290">
        <v>105289</v>
      </c>
      <c r="B5290" s="1">
        <v>45770.569444444445</v>
      </c>
      <c r="C5290" t="s">
        <v>45</v>
      </c>
      <c r="D5290" t="s">
        <v>46</v>
      </c>
      <c r="E5290" t="s">
        <v>31</v>
      </c>
      <c r="F5290" t="s">
        <v>20</v>
      </c>
      <c r="G5290">
        <v>37</v>
      </c>
      <c r="H5290">
        <v>947</v>
      </c>
      <c r="I5290">
        <v>786.09</v>
      </c>
      <c r="J5290" t="s">
        <v>47</v>
      </c>
      <c r="K5290">
        <v>4500</v>
      </c>
      <c r="L5290">
        <v>2800</v>
      </c>
      <c r="M5290" t="s">
        <v>22</v>
      </c>
    </row>
    <row r="5291" spans="1:13" x14ac:dyDescent="0.4">
      <c r="A5291">
        <v>105290</v>
      </c>
      <c r="B5291" s="1">
        <v>45928.805555555555</v>
      </c>
      <c r="C5291" t="s">
        <v>42</v>
      </c>
      <c r="D5291" t="s">
        <v>43</v>
      </c>
      <c r="E5291" t="s">
        <v>29</v>
      </c>
      <c r="F5291" t="s">
        <v>16</v>
      </c>
      <c r="G5291">
        <v>43</v>
      </c>
      <c r="H5291">
        <v>903</v>
      </c>
      <c r="I5291">
        <v>726.33</v>
      </c>
      <c r="J5291" t="s">
        <v>61</v>
      </c>
      <c r="K5291">
        <v>2800</v>
      </c>
      <c r="L5291">
        <v>1500</v>
      </c>
      <c r="M5291" t="s">
        <v>18</v>
      </c>
    </row>
    <row r="5292" spans="1:13" x14ac:dyDescent="0.4">
      <c r="A5292">
        <v>105291</v>
      </c>
      <c r="B5292" s="1">
        <v>45820.154166666667</v>
      </c>
      <c r="C5292" t="s">
        <v>42</v>
      </c>
      <c r="D5292" t="s">
        <v>35</v>
      </c>
      <c r="E5292" t="s">
        <v>29</v>
      </c>
      <c r="F5292" t="s">
        <v>37</v>
      </c>
      <c r="G5292">
        <v>4</v>
      </c>
      <c r="H5292">
        <v>974</v>
      </c>
      <c r="I5292">
        <v>664.24</v>
      </c>
      <c r="J5292" t="s">
        <v>36</v>
      </c>
      <c r="K5292">
        <v>12000</v>
      </c>
      <c r="L5292">
        <v>8000</v>
      </c>
      <c r="M5292" t="s">
        <v>38</v>
      </c>
    </row>
    <row r="5293" spans="1:13" x14ac:dyDescent="0.4">
      <c r="A5293">
        <v>105292</v>
      </c>
      <c r="B5293" s="1">
        <v>45762.788194444445</v>
      </c>
      <c r="C5293" t="s">
        <v>13</v>
      </c>
      <c r="D5293" t="s">
        <v>24</v>
      </c>
      <c r="E5293" t="s">
        <v>15</v>
      </c>
      <c r="F5293" t="s">
        <v>25</v>
      </c>
      <c r="G5293">
        <v>74</v>
      </c>
      <c r="H5293">
        <v>635</v>
      </c>
      <c r="I5293">
        <v>858.96</v>
      </c>
      <c r="J5293" t="s">
        <v>26</v>
      </c>
      <c r="K5293">
        <v>45000</v>
      </c>
      <c r="L5293">
        <v>32000</v>
      </c>
      <c r="M5293" t="s">
        <v>27</v>
      </c>
    </row>
    <row r="5294" spans="1:13" x14ac:dyDescent="0.4">
      <c r="A5294">
        <v>105293</v>
      </c>
      <c r="B5294" s="1">
        <v>45838.253472222219</v>
      </c>
      <c r="C5294" t="s">
        <v>34</v>
      </c>
      <c r="D5294" t="s">
        <v>35</v>
      </c>
      <c r="E5294" t="s">
        <v>15</v>
      </c>
      <c r="F5294" t="s">
        <v>20</v>
      </c>
      <c r="G5294">
        <v>39</v>
      </c>
      <c r="H5294">
        <v>437</v>
      </c>
      <c r="I5294">
        <v>489.49</v>
      </c>
      <c r="J5294" t="s">
        <v>49</v>
      </c>
      <c r="K5294">
        <v>8500</v>
      </c>
      <c r="L5294">
        <v>5500</v>
      </c>
      <c r="M5294" t="s">
        <v>22</v>
      </c>
    </row>
    <row r="5295" spans="1:13" x14ac:dyDescent="0.4">
      <c r="A5295">
        <v>105294</v>
      </c>
      <c r="B5295" s="1">
        <v>45701.8</v>
      </c>
      <c r="C5295" t="s">
        <v>39</v>
      </c>
      <c r="D5295" t="s">
        <v>55</v>
      </c>
      <c r="E5295" t="s">
        <v>31</v>
      </c>
      <c r="F5295" t="s">
        <v>25</v>
      </c>
      <c r="G5295">
        <v>29</v>
      </c>
      <c r="H5295">
        <v>881</v>
      </c>
      <c r="I5295">
        <v>456.42</v>
      </c>
      <c r="J5295" t="s">
        <v>56</v>
      </c>
      <c r="K5295">
        <v>850</v>
      </c>
      <c r="L5295">
        <v>550</v>
      </c>
      <c r="M5295" t="s">
        <v>27</v>
      </c>
    </row>
    <row r="5296" spans="1:13" x14ac:dyDescent="0.4">
      <c r="A5296">
        <v>105295</v>
      </c>
      <c r="B5296" s="1">
        <v>45939.384722222225</v>
      </c>
      <c r="C5296" t="s">
        <v>19</v>
      </c>
      <c r="D5296" t="s">
        <v>46</v>
      </c>
      <c r="E5296" t="s">
        <v>15</v>
      </c>
      <c r="F5296" t="s">
        <v>32</v>
      </c>
      <c r="G5296">
        <v>75</v>
      </c>
      <c r="H5296">
        <v>1102</v>
      </c>
      <c r="I5296">
        <v>780.28</v>
      </c>
      <c r="J5296" t="s">
        <v>47</v>
      </c>
      <c r="K5296">
        <v>4500</v>
      </c>
      <c r="L5296">
        <v>2800</v>
      </c>
      <c r="M5296" t="s">
        <v>33</v>
      </c>
    </row>
    <row r="5297" spans="1:13" x14ac:dyDescent="0.4">
      <c r="A5297">
        <v>105296</v>
      </c>
      <c r="B5297" s="1">
        <v>45832.806944444441</v>
      </c>
      <c r="C5297" t="s">
        <v>50</v>
      </c>
      <c r="D5297" t="s">
        <v>40</v>
      </c>
      <c r="E5297" t="s">
        <v>15</v>
      </c>
      <c r="F5297" t="s">
        <v>32</v>
      </c>
      <c r="G5297">
        <v>98</v>
      </c>
      <c r="H5297">
        <v>442</v>
      </c>
      <c r="I5297">
        <v>316.45999999999998</v>
      </c>
      <c r="J5297" t="s">
        <v>41</v>
      </c>
      <c r="K5297">
        <v>5500</v>
      </c>
      <c r="L5297">
        <v>3500</v>
      </c>
      <c r="M5297" t="s">
        <v>33</v>
      </c>
    </row>
    <row r="5298" spans="1:13" x14ac:dyDescent="0.4">
      <c r="A5298">
        <v>105297</v>
      </c>
      <c r="B5298" s="1">
        <v>45819.45</v>
      </c>
      <c r="C5298" t="s">
        <v>39</v>
      </c>
      <c r="D5298" t="s">
        <v>46</v>
      </c>
      <c r="E5298" t="s">
        <v>15</v>
      </c>
      <c r="F5298" t="s">
        <v>25</v>
      </c>
      <c r="G5298">
        <v>91</v>
      </c>
      <c r="H5298">
        <v>973</v>
      </c>
      <c r="I5298">
        <v>351.9</v>
      </c>
      <c r="J5298" t="s">
        <v>47</v>
      </c>
      <c r="K5298">
        <v>4500</v>
      </c>
      <c r="L5298">
        <v>2800</v>
      </c>
      <c r="M5298" t="s">
        <v>27</v>
      </c>
    </row>
    <row r="5299" spans="1:13" x14ac:dyDescent="0.4">
      <c r="A5299">
        <v>105298</v>
      </c>
      <c r="B5299" s="1">
        <v>46008.253472222219</v>
      </c>
      <c r="C5299" t="s">
        <v>39</v>
      </c>
      <c r="D5299" t="s">
        <v>28</v>
      </c>
      <c r="E5299" t="s">
        <v>15</v>
      </c>
      <c r="F5299" t="s">
        <v>37</v>
      </c>
      <c r="G5299">
        <v>34</v>
      </c>
      <c r="H5299">
        <v>380</v>
      </c>
      <c r="I5299">
        <v>968.67</v>
      </c>
      <c r="J5299" t="s">
        <v>30</v>
      </c>
      <c r="K5299">
        <v>450</v>
      </c>
      <c r="L5299">
        <v>200</v>
      </c>
      <c r="M5299" t="s">
        <v>38</v>
      </c>
    </row>
    <row r="5300" spans="1:13" x14ac:dyDescent="0.4">
      <c r="A5300">
        <v>105299</v>
      </c>
      <c r="B5300" s="1">
        <v>45997.947916666664</v>
      </c>
      <c r="C5300" t="s">
        <v>50</v>
      </c>
      <c r="D5300" t="s">
        <v>43</v>
      </c>
      <c r="E5300" t="s">
        <v>15</v>
      </c>
      <c r="F5300" t="s">
        <v>20</v>
      </c>
      <c r="G5300">
        <v>74</v>
      </c>
      <c r="H5300">
        <v>530</v>
      </c>
      <c r="I5300">
        <v>252.14</v>
      </c>
      <c r="J5300" t="s">
        <v>61</v>
      </c>
      <c r="K5300">
        <v>2800</v>
      </c>
      <c r="L5300">
        <v>1500</v>
      </c>
      <c r="M5300" t="s">
        <v>22</v>
      </c>
    </row>
    <row r="5301" spans="1:13" x14ac:dyDescent="0.4">
      <c r="A5301">
        <v>105300</v>
      </c>
      <c r="B5301" s="1">
        <v>45797.48541666667</v>
      </c>
      <c r="C5301" t="s">
        <v>23</v>
      </c>
      <c r="D5301" t="s">
        <v>28</v>
      </c>
      <c r="E5301" t="s">
        <v>31</v>
      </c>
      <c r="F5301" t="s">
        <v>20</v>
      </c>
      <c r="G5301">
        <v>23</v>
      </c>
      <c r="H5301">
        <v>434</v>
      </c>
      <c r="I5301">
        <v>227.57</v>
      </c>
      <c r="J5301" t="s">
        <v>54</v>
      </c>
      <c r="K5301">
        <v>2500</v>
      </c>
      <c r="L5301">
        <v>1500</v>
      </c>
      <c r="M5301" t="s">
        <v>22</v>
      </c>
    </row>
    <row r="5302" spans="1:13" x14ac:dyDescent="0.4">
      <c r="A5302">
        <v>105301</v>
      </c>
      <c r="B5302" s="1">
        <v>45789.722222222219</v>
      </c>
      <c r="C5302" t="s">
        <v>13</v>
      </c>
      <c r="D5302" t="s">
        <v>46</v>
      </c>
      <c r="E5302" t="s">
        <v>31</v>
      </c>
      <c r="F5302" t="s">
        <v>32</v>
      </c>
      <c r="G5302">
        <v>95</v>
      </c>
      <c r="H5302">
        <v>693</v>
      </c>
      <c r="I5302">
        <v>412.92</v>
      </c>
      <c r="J5302" t="s">
        <v>53</v>
      </c>
      <c r="K5302">
        <v>15000</v>
      </c>
      <c r="L5302">
        <v>9500</v>
      </c>
      <c r="M5302" t="s">
        <v>33</v>
      </c>
    </row>
    <row r="5303" spans="1:13" x14ac:dyDescent="0.4">
      <c r="A5303">
        <v>105302</v>
      </c>
      <c r="B5303" s="1">
        <v>45744.323611111111</v>
      </c>
      <c r="C5303" t="s">
        <v>13</v>
      </c>
      <c r="D5303" t="s">
        <v>55</v>
      </c>
      <c r="E5303" t="s">
        <v>15</v>
      </c>
      <c r="F5303" t="s">
        <v>25</v>
      </c>
      <c r="G5303">
        <v>17</v>
      </c>
      <c r="H5303">
        <v>742</v>
      </c>
      <c r="I5303">
        <v>573.08000000000004</v>
      </c>
      <c r="J5303" t="s">
        <v>57</v>
      </c>
      <c r="K5303">
        <v>600</v>
      </c>
      <c r="L5303">
        <v>350</v>
      </c>
      <c r="M5303" t="s">
        <v>27</v>
      </c>
    </row>
    <row r="5304" spans="1:13" x14ac:dyDescent="0.4">
      <c r="A5304">
        <v>105303</v>
      </c>
      <c r="B5304" s="1">
        <v>45833.955555555556</v>
      </c>
      <c r="C5304" t="s">
        <v>50</v>
      </c>
      <c r="D5304" t="s">
        <v>40</v>
      </c>
      <c r="E5304" t="s">
        <v>15</v>
      </c>
      <c r="F5304" t="s">
        <v>37</v>
      </c>
      <c r="G5304">
        <v>90</v>
      </c>
      <c r="H5304">
        <v>647</v>
      </c>
      <c r="I5304">
        <v>557.25</v>
      </c>
      <c r="J5304" t="s">
        <v>41</v>
      </c>
      <c r="K5304">
        <v>5500</v>
      </c>
      <c r="L5304">
        <v>3500</v>
      </c>
      <c r="M5304" t="s">
        <v>38</v>
      </c>
    </row>
    <row r="5305" spans="1:13" x14ac:dyDescent="0.4">
      <c r="A5305">
        <v>105304</v>
      </c>
      <c r="B5305" s="1">
        <v>45840.648611111108</v>
      </c>
      <c r="C5305" t="s">
        <v>39</v>
      </c>
      <c r="D5305" t="s">
        <v>35</v>
      </c>
      <c r="E5305" t="s">
        <v>15</v>
      </c>
      <c r="F5305" t="s">
        <v>16</v>
      </c>
      <c r="G5305">
        <v>40</v>
      </c>
      <c r="H5305">
        <v>773</v>
      </c>
      <c r="I5305">
        <v>654.78</v>
      </c>
      <c r="J5305" t="s">
        <v>49</v>
      </c>
      <c r="K5305">
        <v>8500</v>
      </c>
      <c r="L5305">
        <v>5500</v>
      </c>
      <c r="M5305" t="s">
        <v>18</v>
      </c>
    </row>
    <row r="5306" spans="1:13" x14ac:dyDescent="0.4">
      <c r="A5306">
        <v>105305</v>
      </c>
      <c r="B5306" s="1">
        <v>45786.606944444444</v>
      </c>
      <c r="C5306" t="s">
        <v>19</v>
      </c>
      <c r="D5306" t="s">
        <v>14</v>
      </c>
      <c r="E5306" t="s">
        <v>31</v>
      </c>
      <c r="F5306" t="s">
        <v>37</v>
      </c>
      <c r="G5306">
        <v>71</v>
      </c>
      <c r="H5306">
        <v>358</v>
      </c>
      <c r="I5306">
        <v>514.07000000000005</v>
      </c>
      <c r="J5306" t="s">
        <v>17</v>
      </c>
      <c r="K5306">
        <v>3200</v>
      </c>
      <c r="L5306">
        <v>2000</v>
      </c>
      <c r="M5306" t="s">
        <v>38</v>
      </c>
    </row>
    <row r="5307" spans="1:13" x14ac:dyDescent="0.4">
      <c r="A5307">
        <v>105306</v>
      </c>
      <c r="B5307" s="1">
        <v>45903.031944444447</v>
      </c>
      <c r="C5307" t="s">
        <v>13</v>
      </c>
      <c r="D5307" t="s">
        <v>28</v>
      </c>
      <c r="E5307" t="s">
        <v>15</v>
      </c>
      <c r="F5307" t="s">
        <v>32</v>
      </c>
      <c r="G5307">
        <v>6</v>
      </c>
      <c r="H5307">
        <v>1168</v>
      </c>
      <c r="I5307">
        <v>466.78</v>
      </c>
      <c r="J5307" t="s">
        <v>30</v>
      </c>
      <c r="K5307">
        <v>450</v>
      </c>
      <c r="L5307">
        <v>200</v>
      </c>
      <c r="M5307" t="s">
        <v>33</v>
      </c>
    </row>
    <row r="5308" spans="1:13" x14ac:dyDescent="0.4">
      <c r="A5308">
        <v>105307</v>
      </c>
      <c r="B5308" s="1">
        <v>45746.622916666667</v>
      </c>
      <c r="C5308" t="s">
        <v>48</v>
      </c>
      <c r="D5308" t="s">
        <v>46</v>
      </c>
      <c r="E5308" t="s">
        <v>31</v>
      </c>
      <c r="F5308" t="s">
        <v>25</v>
      </c>
      <c r="G5308">
        <v>98</v>
      </c>
      <c r="H5308">
        <v>1173</v>
      </c>
      <c r="I5308">
        <v>388.34</v>
      </c>
      <c r="J5308" t="s">
        <v>53</v>
      </c>
      <c r="K5308">
        <v>15000</v>
      </c>
      <c r="L5308">
        <v>9500</v>
      </c>
      <c r="M5308" t="s">
        <v>27</v>
      </c>
    </row>
    <row r="5309" spans="1:13" x14ac:dyDescent="0.4">
      <c r="A5309">
        <v>105308</v>
      </c>
      <c r="B5309" s="1">
        <v>45723.393750000003</v>
      </c>
      <c r="C5309" t="s">
        <v>39</v>
      </c>
      <c r="D5309" t="s">
        <v>35</v>
      </c>
      <c r="E5309" t="s">
        <v>15</v>
      </c>
      <c r="F5309" t="s">
        <v>37</v>
      </c>
      <c r="G5309">
        <v>80</v>
      </c>
      <c r="H5309">
        <v>1034</v>
      </c>
      <c r="I5309">
        <v>503.36</v>
      </c>
      <c r="J5309" t="s">
        <v>36</v>
      </c>
      <c r="K5309">
        <v>12000</v>
      </c>
      <c r="L5309">
        <v>8000</v>
      </c>
      <c r="M5309" t="s">
        <v>38</v>
      </c>
    </row>
    <row r="5310" spans="1:13" x14ac:dyDescent="0.4">
      <c r="A5310">
        <v>105309</v>
      </c>
      <c r="B5310" s="1">
        <v>45815.343055555553</v>
      </c>
      <c r="C5310" t="s">
        <v>23</v>
      </c>
      <c r="D5310" t="s">
        <v>24</v>
      </c>
      <c r="E5310" t="s">
        <v>15</v>
      </c>
      <c r="F5310" t="s">
        <v>20</v>
      </c>
      <c r="G5310">
        <v>53</v>
      </c>
      <c r="H5310">
        <v>319</v>
      </c>
      <c r="I5310">
        <v>1159.99</v>
      </c>
      <c r="J5310" t="s">
        <v>59</v>
      </c>
      <c r="K5310">
        <v>3500</v>
      </c>
      <c r="L5310">
        <v>2200</v>
      </c>
      <c r="M5310" t="s">
        <v>22</v>
      </c>
    </row>
    <row r="5311" spans="1:13" x14ac:dyDescent="0.4">
      <c r="A5311">
        <v>105310</v>
      </c>
      <c r="B5311" s="1">
        <v>45806.967361111114</v>
      </c>
      <c r="C5311" t="s">
        <v>34</v>
      </c>
      <c r="D5311" t="s">
        <v>55</v>
      </c>
      <c r="E5311" t="s">
        <v>29</v>
      </c>
      <c r="F5311" t="s">
        <v>32</v>
      </c>
      <c r="G5311">
        <v>52</v>
      </c>
      <c r="H5311">
        <v>707</v>
      </c>
      <c r="I5311">
        <v>561.42999999999995</v>
      </c>
      <c r="J5311" t="s">
        <v>57</v>
      </c>
      <c r="K5311">
        <v>600</v>
      </c>
      <c r="L5311">
        <v>350</v>
      </c>
      <c r="M5311" t="s">
        <v>33</v>
      </c>
    </row>
    <row r="5312" spans="1:13" x14ac:dyDescent="0.4">
      <c r="A5312">
        <v>105311</v>
      </c>
      <c r="B5312" s="1">
        <v>45997.59375</v>
      </c>
      <c r="C5312" t="s">
        <v>42</v>
      </c>
      <c r="D5312" t="s">
        <v>40</v>
      </c>
      <c r="E5312" t="s">
        <v>31</v>
      </c>
      <c r="F5312" t="s">
        <v>25</v>
      </c>
      <c r="G5312">
        <v>48</v>
      </c>
      <c r="H5312">
        <v>734</v>
      </c>
      <c r="I5312">
        <v>1188.3399999999999</v>
      </c>
      <c r="J5312" t="s">
        <v>41</v>
      </c>
      <c r="K5312">
        <v>5500</v>
      </c>
      <c r="L5312">
        <v>3500</v>
      </c>
      <c r="M5312" t="s">
        <v>27</v>
      </c>
    </row>
    <row r="5313" spans="1:13" x14ac:dyDescent="0.4">
      <c r="A5313">
        <v>105312</v>
      </c>
      <c r="B5313" s="1">
        <v>45773.686111111114</v>
      </c>
      <c r="C5313" t="s">
        <v>23</v>
      </c>
      <c r="D5313" t="s">
        <v>14</v>
      </c>
      <c r="E5313" t="s">
        <v>15</v>
      </c>
      <c r="F5313" t="s">
        <v>16</v>
      </c>
      <c r="G5313">
        <v>19</v>
      </c>
      <c r="H5313">
        <v>711</v>
      </c>
      <c r="I5313">
        <v>401.65</v>
      </c>
      <c r="J5313" t="s">
        <v>21</v>
      </c>
      <c r="K5313">
        <v>6500</v>
      </c>
      <c r="L5313">
        <v>4200</v>
      </c>
      <c r="M5313" t="s">
        <v>18</v>
      </c>
    </row>
    <row r="5314" spans="1:13" x14ac:dyDescent="0.4">
      <c r="A5314">
        <v>105313</v>
      </c>
      <c r="B5314" s="1">
        <v>45871.654861111114</v>
      </c>
      <c r="C5314" t="s">
        <v>45</v>
      </c>
      <c r="D5314" t="s">
        <v>43</v>
      </c>
      <c r="E5314" t="s">
        <v>31</v>
      </c>
      <c r="F5314" t="s">
        <v>20</v>
      </c>
      <c r="G5314">
        <v>40</v>
      </c>
      <c r="H5314">
        <v>341</v>
      </c>
      <c r="I5314">
        <v>881.47</v>
      </c>
      <c r="J5314" t="s">
        <v>61</v>
      </c>
      <c r="K5314">
        <v>2800</v>
      </c>
      <c r="L5314">
        <v>1500</v>
      </c>
      <c r="M5314" t="s">
        <v>22</v>
      </c>
    </row>
    <row r="5315" spans="1:13" x14ac:dyDescent="0.4">
      <c r="A5315">
        <v>105314</v>
      </c>
      <c r="B5315" s="1">
        <v>45951.863194444442</v>
      </c>
      <c r="C5315" t="s">
        <v>39</v>
      </c>
      <c r="D5315" t="s">
        <v>14</v>
      </c>
      <c r="E5315" t="s">
        <v>29</v>
      </c>
      <c r="F5315" t="s">
        <v>37</v>
      </c>
      <c r="G5315">
        <v>38</v>
      </c>
      <c r="H5315">
        <v>997</v>
      </c>
      <c r="I5315">
        <v>418.05</v>
      </c>
      <c r="J5315" t="s">
        <v>17</v>
      </c>
      <c r="K5315">
        <v>3200</v>
      </c>
      <c r="L5315">
        <v>2000</v>
      </c>
      <c r="M5315" t="s">
        <v>38</v>
      </c>
    </row>
    <row r="5316" spans="1:13" x14ac:dyDescent="0.4">
      <c r="A5316">
        <v>105315</v>
      </c>
      <c r="B5316" s="1">
        <v>45910.881944444445</v>
      </c>
      <c r="C5316" t="s">
        <v>23</v>
      </c>
      <c r="D5316" t="s">
        <v>43</v>
      </c>
      <c r="E5316" t="s">
        <v>15</v>
      </c>
      <c r="F5316" t="s">
        <v>16</v>
      </c>
      <c r="G5316">
        <v>14</v>
      </c>
      <c r="H5316">
        <v>807</v>
      </c>
      <c r="I5316">
        <v>530.07000000000005</v>
      </c>
      <c r="J5316" t="s">
        <v>51</v>
      </c>
      <c r="K5316">
        <v>1800</v>
      </c>
      <c r="L5316">
        <v>900</v>
      </c>
      <c r="M5316" t="s">
        <v>18</v>
      </c>
    </row>
    <row r="5317" spans="1:13" x14ac:dyDescent="0.4">
      <c r="A5317">
        <v>105316</v>
      </c>
      <c r="B5317" s="1">
        <v>45800.984722222223</v>
      </c>
      <c r="C5317" t="s">
        <v>39</v>
      </c>
      <c r="D5317" t="s">
        <v>24</v>
      </c>
      <c r="E5317" t="s">
        <v>29</v>
      </c>
      <c r="F5317" t="s">
        <v>37</v>
      </c>
      <c r="G5317">
        <v>13</v>
      </c>
      <c r="H5317">
        <v>300</v>
      </c>
      <c r="I5317">
        <v>365.91</v>
      </c>
      <c r="J5317" t="s">
        <v>60</v>
      </c>
      <c r="K5317">
        <v>25000</v>
      </c>
      <c r="L5317">
        <v>18000</v>
      </c>
      <c r="M5317" t="s">
        <v>38</v>
      </c>
    </row>
    <row r="5318" spans="1:13" x14ac:dyDescent="0.4">
      <c r="A5318">
        <v>105317</v>
      </c>
      <c r="B5318" s="1">
        <v>45907.415277777778</v>
      </c>
      <c r="C5318" t="s">
        <v>13</v>
      </c>
      <c r="D5318" t="s">
        <v>40</v>
      </c>
      <c r="E5318" t="s">
        <v>15</v>
      </c>
      <c r="F5318" t="s">
        <v>20</v>
      </c>
      <c r="G5318">
        <v>24</v>
      </c>
      <c r="H5318">
        <v>1087</v>
      </c>
      <c r="I5318">
        <v>997.8</v>
      </c>
      <c r="J5318" t="s">
        <v>41</v>
      </c>
      <c r="K5318">
        <v>5500</v>
      </c>
      <c r="L5318">
        <v>3500</v>
      </c>
      <c r="M5318" t="s">
        <v>22</v>
      </c>
    </row>
    <row r="5319" spans="1:13" x14ac:dyDescent="0.4">
      <c r="A5319">
        <v>105318</v>
      </c>
      <c r="B5319" s="1">
        <v>45959.933333333334</v>
      </c>
      <c r="C5319" t="s">
        <v>50</v>
      </c>
      <c r="D5319" t="s">
        <v>43</v>
      </c>
      <c r="E5319" t="s">
        <v>29</v>
      </c>
      <c r="F5319" t="s">
        <v>32</v>
      </c>
      <c r="G5319">
        <v>90</v>
      </c>
      <c r="H5319">
        <v>693</v>
      </c>
      <c r="I5319">
        <v>535.71</v>
      </c>
      <c r="J5319" t="s">
        <v>44</v>
      </c>
      <c r="K5319">
        <v>4500</v>
      </c>
      <c r="L5319">
        <v>2500</v>
      </c>
      <c r="M5319" t="s">
        <v>33</v>
      </c>
    </row>
    <row r="5320" spans="1:13" x14ac:dyDescent="0.4">
      <c r="A5320">
        <v>105319</v>
      </c>
      <c r="B5320" s="1">
        <v>45682.628472222219</v>
      </c>
      <c r="C5320" t="s">
        <v>39</v>
      </c>
      <c r="D5320" t="s">
        <v>46</v>
      </c>
      <c r="E5320" t="s">
        <v>31</v>
      </c>
      <c r="F5320" t="s">
        <v>25</v>
      </c>
      <c r="G5320">
        <v>25</v>
      </c>
      <c r="H5320">
        <v>426</v>
      </c>
      <c r="I5320">
        <v>923.76</v>
      </c>
      <c r="J5320" t="s">
        <v>47</v>
      </c>
      <c r="K5320">
        <v>4500</v>
      </c>
      <c r="L5320">
        <v>2800</v>
      </c>
      <c r="M5320" t="s">
        <v>27</v>
      </c>
    </row>
    <row r="5321" spans="1:13" x14ac:dyDescent="0.4">
      <c r="A5321">
        <v>105320</v>
      </c>
      <c r="B5321" s="1">
        <v>45934.199305555558</v>
      </c>
      <c r="C5321" t="s">
        <v>19</v>
      </c>
      <c r="D5321" t="s">
        <v>35</v>
      </c>
      <c r="E5321" t="s">
        <v>31</v>
      </c>
      <c r="F5321" t="s">
        <v>37</v>
      </c>
      <c r="G5321">
        <v>96</v>
      </c>
      <c r="H5321">
        <v>886</v>
      </c>
      <c r="I5321">
        <v>568.77</v>
      </c>
      <c r="J5321" t="s">
        <v>49</v>
      </c>
      <c r="K5321">
        <v>8500</v>
      </c>
      <c r="L5321">
        <v>5500</v>
      </c>
      <c r="M5321" t="s">
        <v>38</v>
      </c>
    </row>
    <row r="5322" spans="1:13" x14ac:dyDescent="0.4">
      <c r="A5322">
        <v>105321</v>
      </c>
      <c r="B5322" s="1">
        <v>45727.010416666664</v>
      </c>
      <c r="C5322" t="s">
        <v>42</v>
      </c>
      <c r="D5322" t="s">
        <v>43</v>
      </c>
      <c r="E5322" t="s">
        <v>15</v>
      </c>
      <c r="F5322" t="s">
        <v>25</v>
      </c>
      <c r="G5322">
        <v>51</v>
      </c>
      <c r="H5322">
        <v>863</v>
      </c>
      <c r="I5322">
        <v>952.5</v>
      </c>
      <c r="J5322" t="s">
        <v>51</v>
      </c>
      <c r="K5322">
        <v>1800</v>
      </c>
      <c r="L5322">
        <v>900</v>
      </c>
      <c r="M5322" t="s">
        <v>27</v>
      </c>
    </row>
    <row r="5323" spans="1:13" x14ac:dyDescent="0.4">
      <c r="A5323">
        <v>105322</v>
      </c>
      <c r="B5323" s="1">
        <v>45770.161805555559</v>
      </c>
      <c r="C5323" t="s">
        <v>42</v>
      </c>
      <c r="D5323" t="s">
        <v>28</v>
      </c>
      <c r="E5323" t="s">
        <v>31</v>
      </c>
      <c r="F5323" t="s">
        <v>25</v>
      </c>
      <c r="G5323">
        <v>10</v>
      </c>
      <c r="H5323">
        <v>1108</v>
      </c>
      <c r="I5323">
        <v>675.49</v>
      </c>
      <c r="J5323" t="s">
        <v>54</v>
      </c>
      <c r="K5323">
        <v>2500</v>
      </c>
      <c r="L5323">
        <v>1500</v>
      </c>
      <c r="M5323" t="s">
        <v>27</v>
      </c>
    </row>
    <row r="5324" spans="1:13" x14ac:dyDescent="0.4">
      <c r="A5324">
        <v>105323</v>
      </c>
      <c r="B5324" s="1">
        <v>46020.322222222225</v>
      </c>
      <c r="C5324" t="s">
        <v>39</v>
      </c>
      <c r="D5324" t="s">
        <v>35</v>
      </c>
      <c r="E5324" t="s">
        <v>15</v>
      </c>
      <c r="F5324" t="s">
        <v>32</v>
      </c>
      <c r="G5324">
        <v>38</v>
      </c>
      <c r="H5324">
        <v>1137</v>
      </c>
      <c r="I5324">
        <v>1665.6</v>
      </c>
      <c r="J5324" t="s">
        <v>49</v>
      </c>
      <c r="K5324">
        <v>8500</v>
      </c>
      <c r="L5324">
        <v>5500</v>
      </c>
      <c r="M5324" t="s">
        <v>33</v>
      </c>
    </row>
    <row r="5325" spans="1:13" x14ac:dyDescent="0.4">
      <c r="A5325">
        <v>105324</v>
      </c>
      <c r="B5325" s="1">
        <v>45769.0625</v>
      </c>
      <c r="C5325" t="s">
        <v>50</v>
      </c>
      <c r="D5325" t="s">
        <v>35</v>
      </c>
      <c r="E5325" t="s">
        <v>15</v>
      </c>
      <c r="F5325" t="s">
        <v>16</v>
      </c>
      <c r="G5325">
        <v>89</v>
      </c>
      <c r="H5325">
        <v>328</v>
      </c>
      <c r="I5325">
        <v>450.56</v>
      </c>
      <c r="J5325" t="s">
        <v>36</v>
      </c>
      <c r="K5325">
        <v>12000</v>
      </c>
      <c r="L5325">
        <v>8000</v>
      </c>
      <c r="M5325" t="s">
        <v>18</v>
      </c>
    </row>
    <row r="5326" spans="1:13" x14ac:dyDescent="0.4">
      <c r="A5326">
        <v>105325</v>
      </c>
      <c r="B5326" s="1">
        <v>46021.064583333333</v>
      </c>
      <c r="C5326" t="s">
        <v>39</v>
      </c>
      <c r="D5326" t="s">
        <v>28</v>
      </c>
      <c r="E5326" t="s">
        <v>31</v>
      </c>
      <c r="F5326" t="s">
        <v>16</v>
      </c>
      <c r="G5326">
        <v>16</v>
      </c>
      <c r="H5326">
        <v>765</v>
      </c>
      <c r="I5326">
        <v>2778.98</v>
      </c>
      <c r="J5326" t="s">
        <v>54</v>
      </c>
      <c r="K5326">
        <v>2500</v>
      </c>
      <c r="L5326">
        <v>1500</v>
      </c>
      <c r="M5326" t="s">
        <v>18</v>
      </c>
    </row>
    <row r="5327" spans="1:13" x14ac:dyDescent="0.4">
      <c r="A5327">
        <v>105326</v>
      </c>
      <c r="B5327" s="1">
        <v>45960.331250000003</v>
      </c>
      <c r="C5327" t="s">
        <v>48</v>
      </c>
      <c r="D5327" t="s">
        <v>35</v>
      </c>
      <c r="E5327" t="s">
        <v>31</v>
      </c>
      <c r="F5327" t="s">
        <v>25</v>
      </c>
      <c r="G5327">
        <v>85</v>
      </c>
      <c r="H5327">
        <v>1009</v>
      </c>
      <c r="I5327">
        <v>1178.3699999999999</v>
      </c>
      <c r="J5327" t="s">
        <v>36</v>
      </c>
      <c r="K5327">
        <v>12000</v>
      </c>
      <c r="L5327">
        <v>8000</v>
      </c>
      <c r="M5327" t="s">
        <v>27</v>
      </c>
    </row>
    <row r="5328" spans="1:13" x14ac:dyDescent="0.4">
      <c r="A5328">
        <v>105327</v>
      </c>
      <c r="B5328" s="1">
        <v>45748.470833333333</v>
      </c>
      <c r="C5328" t="s">
        <v>39</v>
      </c>
      <c r="D5328" t="s">
        <v>14</v>
      </c>
      <c r="E5328" t="s">
        <v>29</v>
      </c>
      <c r="F5328" t="s">
        <v>20</v>
      </c>
      <c r="G5328">
        <v>51</v>
      </c>
      <c r="H5328">
        <v>795</v>
      </c>
      <c r="I5328">
        <v>686.54</v>
      </c>
      <c r="J5328" t="s">
        <v>17</v>
      </c>
      <c r="K5328">
        <v>3200</v>
      </c>
      <c r="L5328">
        <v>2000</v>
      </c>
      <c r="M5328" t="s">
        <v>22</v>
      </c>
    </row>
    <row r="5329" spans="1:13" x14ac:dyDescent="0.4">
      <c r="A5329">
        <v>105328</v>
      </c>
      <c r="B5329" s="1">
        <v>45675.518750000003</v>
      </c>
      <c r="C5329" t="s">
        <v>34</v>
      </c>
      <c r="D5329" t="s">
        <v>55</v>
      </c>
      <c r="E5329" t="s">
        <v>15</v>
      </c>
      <c r="F5329" t="s">
        <v>25</v>
      </c>
      <c r="G5329">
        <v>46</v>
      </c>
      <c r="H5329">
        <v>1156</v>
      </c>
      <c r="I5329">
        <v>2982.49</v>
      </c>
      <c r="J5329" t="s">
        <v>56</v>
      </c>
      <c r="K5329">
        <v>850</v>
      </c>
      <c r="L5329">
        <v>550</v>
      </c>
      <c r="M5329" t="s">
        <v>27</v>
      </c>
    </row>
    <row r="5330" spans="1:13" x14ac:dyDescent="0.4">
      <c r="A5330">
        <v>105329</v>
      </c>
      <c r="B5330" s="1">
        <v>45806.760416666664</v>
      </c>
      <c r="C5330" t="s">
        <v>23</v>
      </c>
      <c r="D5330" t="s">
        <v>43</v>
      </c>
      <c r="E5330" t="s">
        <v>29</v>
      </c>
      <c r="F5330" t="s">
        <v>32</v>
      </c>
      <c r="G5330">
        <v>84</v>
      </c>
      <c r="H5330">
        <v>1069</v>
      </c>
      <c r="I5330">
        <v>789.14</v>
      </c>
      <c r="J5330" t="s">
        <v>44</v>
      </c>
      <c r="K5330">
        <v>4500</v>
      </c>
      <c r="L5330">
        <v>2500</v>
      </c>
      <c r="M5330" t="s">
        <v>33</v>
      </c>
    </row>
    <row r="5331" spans="1:13" x14ac:dyDescent="0.4">
      <c r="A5331">
        <v>105330</v>
      </c>
      <c r="B5331" s="1">
        <v>45884.196527777778</v>
      </c>
      <c r="C5331" t="s">
        <v>42</v>
      </c>
      <c r="D5331" t="s">
        <v>14</v>
      </c>
      <c r="E5331" t="s">
        <v>29</v>
      </c>
      <c r="F5331" t="s">
        <v>25</v>
      </c>
      <c r="G5331">
        <v>94</v>
      </c>
      <c r="H5331">
        <v>433</v>
      </c>
      <c r="I5331">
        <v>642.94000000000005</v>
      </c>
      <c r="J5331" t="s">
        <v>17</v>
      </c>
      <c r="K5331">
        <v>3200</v>
      </c>
      <c r="L5331">
        <v>2000</v>
      </c>
      <c r="M5331" t="s">
        <v>27</v>
      </c>
    </row>
    <row r="5332" spans="1:13" x14ac:dyDescent="0.4">
      <c r="A5332">
        <v>105331</v>
      </c>
      <c r="B5332" s="1">
        <v>45871.722222222219</v>
      </c>
      <c r="C5332" t="s">
        <v>13</v>
      </c>
      <c r="D5332" t="s">
        <v>24</v>
      </c>
      <c r="E5332" t="s">
        <v>15</v>
      </c>
      <c r="F5332" t="s">
        <v>16</v>
      </c>
      <c r="G5332">
        <v>50</v>
      </c>
      <c r="H5332">
        <v>1121</v>
      </c>
      <c r="I5332">
        <v>1206.32</v>
      </c>
      <c r="J5332" t="s">
        <v>59</v>
      </c>
      <c r="K5332">
        <v>3500</v>
      </c>
      <c r="L5332">
        <v>2200</v>
      </c>
      <c r="M5332" t="s">
        <v>18</v>
      </c>
    </row>
    <row r="5333" spans="1:13" x14ac:dyDescent="0.4">
      <c r="A5333">
        <v>105332</v>
      </c>
      <c r="B5333" s="1">
        <v>46017.981249999997</v>
      </c>
      <c r="C5333" t="s">
        <v>23</v>
      </c>
      <c r="D5333" t="s">
        <v>35</v>
      </c>
      <c r="E5333" t="s">
        <v>15</v>
      </c>
      <c r="F5333" t="s">
        <v>16</v>
      </c>
      <c r="G5333">
        <v>72</v>
      </c>
      <c r="H5333">
        <v>947</v>
      </c>
      <c r="I5333">
        <v>429.26</v>
      </c>
      <c r="J5333" t="s">
        <v>36</v>
      </c>
      <c r="K5333">
        <v>12000</v>
      </c>
      <c r="L5333">
        <v>8000</v>
      </c>
      <c r="M5333" t="s">
        <v>18</v>
      </c>
    </row>
    <row r="5334" spans="1:13" x14ac:dyDescent="0.4">
      <c r="A5334">
        <v>105333</v>
      </c>
      <c r="B5334" s="1">
        <v>45808.722916666666</v>
      </c>
      <c r="C5334" t="s">
        <v>45</v>
      </c>
      <c r="D5334" t="s">
        <v>46</v>
      </c>
      <c r="E5334" t="s">
        <v>15</v>
      </c>
      <c r="F5334" t="s">
        <v>32</v>
      </c>
      <c r="G5334">
        <v>34</v>
      </c>
      <c r="H5334">
        <v>467</v>
      </c>
      <c r="I5334">
        <v>445.17</v>
      </c>
      <c r="J5334" t="s">
        <v>53</v>
      </c>
      <c r="K5334">
        <v>15000</v>
      </c>
      <c r="L5334">
        <v>9500</v>
      </c>
      <c r="M5334" t="s">
        <v>33</v>
      </c>
    </row>
    <row r="5335" spans="1:13" x14ac:dyDescent="0.4">
      <c r="A5335">
        <v>105334</v>
      </c>
      <c r="B5335" s="1">
        <v>45849.121527777781</v>
      </c>
      <c r="C5335" t="s">
        <v>48</v>
      </c>
      <c r="D5335" t="s">
        <v>24</v>
      </c>
      <c r="E5335" t="s">
        <v>29</v>
      </c>
      <c r="F5335" t="s">
        <v>32</v>
      </c>
      <c r="G5335">
        <v>29</v>
      </c>
      <c r="H5335">
        <v>499</v>
      </c>
      <c r="I5335">
        <v>879.29</v>
      </c>
      <c r="J5335" t="s">
        <v>59</v>
      </c>
      <c r="K5335">
        <v>3500</v>
      </c>
      <c r="L5335">
        <v>2200</v>
      </c>
      <c r="M5335" t="s">
        <v>33</v>
      </c>
    </row>
    <row r="5336" spans="1:13" x14ac:dyDescent="0.4">
      <c r="A5336">
        <v>105335</v>
      </c>
      <c r="B5336" s="1">
        <v>45697.279861111114</v>
      </c>
      <c r="C5336" t="s">
        <v>48</v>
      </c>
      <c r="D5336" t="s">
        <v>35</v>
      </c>
      <c r="E5336" t="s">
        <v>29</v>
      </c>
      <c r="F5336" t="s">
        <v>16</v>
      </c>
      <c r="G5336">
        <v>54</v>
      </c>
      <c r="H5336">
        <v>1020</v>
      </c>
      <c r="I5336">
        <v>779.73</v>
      </c>
      <c r="J5336" t="s">
        <v>49</v>
      </c>
      <c r="K5336">
        <v>8500</v>
      </c>
      <c r="L5336">
        <v>5500</v>
      </c>
      <c r="M5336" t="s">
        <v>18</v>
      </c>
    </row>
    <row r="5337" spans="1:13" x14ac:dyDescent="0.4">
      <c r="A5337">
        <v>105336</v>
      </c>
      <c r="B5337" s="1">
        <v>45899.931250000001</v>
      </c>
      <c r="C5337" t="s">
        <v>45</v>
      </c>
      <c r="D5337" t="s">
        <v>46</v>
      </c>
      <c r="E5337" t="s">
        <v>15</v>
      </c>
      <c r="F5337" t="s">
        <v>25</v>
      </c>
      <c r="G5337">
        <v>13</v>
      </c>
      <c r="H5337">
        <v>489</v>
      </c>
      <c r="I5337">
        <v>1102.3399999999999</v>
      </c>
      <c r="J5337" t="s">
        <v>47</v>
      </c>
      <c r="K5337">
        <v>4500</v>
      </c>
      <c r="L5337">
        <v>2800</v>
      </c>
      <c r="M5337" t="s">
        <v>27</v>
      </c>
    </row>
    <row r="5338" spans="1:13" x14ac:dyDescent="0.4">
      <c r="A5338">
        <v>105337</v>
      </c>
      <c r="B5338" s="1">
        <v>45795.168749999997</v>
      </c>
      <c r="C5338" t="s">
        <v>23</v>
      </c>
      <c r="D5338" t="s">
        <v>46</v>
      </c>
      <c r="E5338" t="s">
        <v>29</v>
      </c>
      <c r="F5338" t="s">
        <v>20</v>
      </c>
      <c r="G5338">
        <v>1</v>
      </c>
      <c r="H5338">
        <v>1076</v>
      </c>
      <c r="I5338">
        <v>973.3</v>
      </c>
      <c r="J5338" t="s">
        <v>53</v>
      </c>
      <c r="K5338">
        <v>15000</v>
      </c>
      <c r="L5338">
        <v>9500</v>
      </c>
      <c r="M5338" t="s">
        <v>22</v>
      </c>
    </row>
    <row r="5339" spans="1:13" x14ac:dyDescent="0.4">
      <c r="A5339">
        <v>105338</v>
      </c>
      <c r="B5339" s="1">
        <v>46002.026388888888</v>
      </c>
      <c r="C5339" t="s">
        <v>42</v>
      </c>
      <c r="D5339" t="s">
        <v>46</v>
      </c>
      <c r="E5339" t="s">
        <v>15</v>
      </c>
      <c r="F5339" t="s">
        <v>37</v>
      </c>
      <c r="G5339">
        <v>91</v>
      </c>
      <c r="H5339">
        <v>771</v>
      </c>
      <c r="I5339">
        <v>934.4</v>
      </c>
      <c r="J5339" t="s">
        <v>47</v>
      </c>
      <c r="K5339">
        <v>4500</v>
      </c>
      <c r="L5339">
        <v>2800</v>
      </c>
      <c r="M5339" t="s">
        <v>38</v>
      </c>
    </row>
    <row r="5340" spans="1:13" x14ac:dyDescent="0.4">
      <c r="A5340">
        <v>105339</v>
      </c>
      <c r="B5340" s="1">
        <v>45837.718055555553</v>
      </c>
      <c r="C5340" t="s">
        <v>34</v>
      </c>
      <c r="D5340" t="s">
        <v>14</v>
      </c>
      <c r="E5340" t="s">
        <v>15</v>
      </c>
      <c r="F5340" t="s">
        <v>37</v>
      </c>
      <c r="G5340">
        <v>39</v>
      </c>
      <c r="H5340">
        <v>705</v>
      </c>
      <c r="I5340">
        <v>492.54</v>
      </c>
      <c r="J5340" t="s">
        <v>17</v>
      </c>
      <c r="K5340">
        <v>3200</v>
      </c>
      <c r="L5340">
        <v>2000</v>
      </c>
      <c r="M5340" t="s">
        <v>38</v>
      </c>
    </row>
    <row r="5341" spans="1:13" x14ac:dyDescent="0.4">
      <c r="A5341">
        <v>105340</v>
      </c>
      <c r="B5341" s="1">
        <v>45857.27847222222</v>
      </c>
      <c r="C5341" t="s">
        <v>50</v>
      </c>
      <c r="D5341" t="s">
        <v>28</v>
      </c>
      <c r="E5341" t="s">
        <v>15</v>
      </c>
      <c r="F5341" t="s">
        <v>20</v>
      </c>
      <c r="G5341">
        <v>55</v>
      </c>
      <c r="H5341">
        <v>653</v>
      </c>
      <c r="I5341">
        <v>592.52</v>
      </c>
      <c r="J5341" t="s">
        <v>30</v>
      </c>
      <c r="K5341">
        <v>450</v>
      </c>
      <c r="L5341">
        <v>200</v>
      </c>
      <c r="M5341" t="s">
        <v>22</v>
      </c>
    </row>
    <row r="5342" spans="1:13" x14ac:dyDescent="0.4">
      <c r="A5342">
        <v>105341</v>
      </c>
      <c r="B5342" s="1">
        <v>45860.978472222225</v>
      </c>
      <c r="C5342" t="s">
        <v>23</v>
      </c>
      <c r="D5342" t="s">
        <v>24</v>
      </c>
      <c r="E5342" t="s">
        <v>15</v>
      </c>
      <c r="F5342" t="s">
        <v>32</v>
      </c>
      <c r="G5342">
        <v>7</v>
      </c>
      <c r="H5342">
        <v>1058</v>
      </c>
      <c r="I5342">
        <v>693.36</v>
      </c>
      <c r="J5342" t="s">
        <v>59</v>
      </c>
      <c r="K5342">
        <v>3500</v>
      </c>
      <c r="L5342">
        <v>2200</v>
      </c>
      <c r="M5342" t="s">
        <v>33</v>
      </c>
    </row>
    <row r="5343" spans="1:13" x14ac:dyDescent="0.4">
      <c r="A5343">
        <v>105342</v>
      </c>
      <c r="B5343" s="1">
        <v>45718.888888888891</v>
      </c>
      <c r="C5343" t="s">
        <v>19</v>
      </c>
      <c r="D5343" t="s">
        <v>43</v>
      </c>
      <c r="E5343" t="s">
        <v>31</v>
      </c>
      <c r="F5343" t="s">
        <v>37</v>
      </c>
      <c r="G5343">
        <v>69</v>
      </c>
      <c r="H5343">
        <v>661</v>
      </c>
      <c r="I5343">
        <v>767</v>
      </c>
      <c r="J5343" t="s">
        <v>61</v>
      </c>
      <c r="K5343">
        <v>2800</v>
      </c>
      <c r="L5343">
        <v>1500</v>
      </c>
      <c r="M5343" t="s">
        <v>38</v>
      </c>
    </row>
    <row r="5344" spans="1:13" x14ac:dyDescent="0.4">
      <c r="A5344">
        <v>105343</v>
      </c>
      <c r="B5344" s="1">
        <v>45849.114583333336</v>
      </c>
      <c r="C5344" t="s">
        <v>48</v>
      </c>
      <c r="D5344" t="s">
        <v>46</v>
      </c>
      <c r="E5344" t="s">
        <v>15</v>
      </c>
      <c r="F5344" t="s">
        <v>32</v>
      </c>
      <c r="G5344">
        <v>60</v>
      </c>
      <c r="H5344">
        <v>1058</v>
      </c>
      <c r="I5344">
        <v>270.07</v>
      </c>
      <c r="J5344" t="s">
        <v>47</v>
      </c>
      <c r="K5344">
        <v>4500</v>
      </c>
      <c r="L5344">
        <v>2800</v>
      </c>
      <c r="M5344" t="s">
        <v>33</v>
      </c>
    </row>
    <row r="5345" spans="1:13" x14ac:dyDescent="0.4">
      <c r="A5345">
        <v>105344</v>
      </c>
      <c r="B5345" s="1">
        <v>45662.759722222225</v>
      </c>
      <c r="C5345" t="s">
        <v>45</v>
      </c>
      <c r="D5345" t="s">
        <v>46</v>
      </c>
      <c r="E5345" t="s">
        <v>15</v>
      </c>
      <c r="F5345" t="s">
        <v>37</v>
      </c>
      <c r="G5345">
        <v>72</v>
      </c>
      <c r="H5345">
        <v>673</v>
      </c>
      <c r="I5345">
        <v>1083.03</v>
      </c>
      <c r="J5345" t="s">
        <v>47</v>
      </c>
      <c r="K5345">
        <v>4500</v>
      </c>
      <c r="L5345">
        <v>2800</v>
      </c>
      <c r="M5345" t="s">
        <v>38</v>
      </c>
    </row>
    <row r="5346" spans="1:13" x14ac:dyDescent="0.4">
      <c r="A5346">
        <v>105345</v>
      </c>
      <c r="B5346" s="1">
        <v>45894.363888888889</v>
      </c>
      <c r="C5346" t="s">
        <v>34</v>
      </c>
      <c r="D5346" t="s">
        <v>28</v>
      </c>
      <c r="E5346" t="s">
        <v>15</v>
      </c>
      <c r="F5346" t="s">
        <v>32</v>
      </c>
      <c r="G5346">
        <v>10</v>
      </c>
      <c r="H5346">
        <v>311</v>
      </c>
      <c r="I5346">
        <v>239.64</v>
      </c>
      <c r="J5346" t="s">
        <v>30</v>
      </c>
      <c r="K5346">
        <v>450</v>
      </c>
      <c r="L5346">
        <v>200</v>
      </c>
      <c r="M5346" t="s">
        <v>33</v>
      </c>
    </row>
    <row r="5347" spans="1:13" x14ac:dyDescent="0.4">
      <c r="A5347">
        <v>105346</v>
      </c>
      <c r="B5347" s="1">
        <v>45838.084722222222</v>
      </c>
      <c r="C5347" t="s">
        <v>42</v>
      </c>
      <c r="D5347" t="s">
        <v>35</v>
      </c>
      <c r="E5347" t="s">
        <v>29</v>
      </c>
      <c r="F5347" t="s">
        <v>32</v>
      </c>
      <c r="G5347">
        <v>88</v>
      </c>
      <c r="H5347">
        <v>794</v>
      </c>
      <c r="I5347">
        <v>611.41999999999996</v>
      </c>
      <c r="J5347" t="s">
        <v>36</v>
      </c>
      <c r="K5347">
        <v>12000</v>
      </c>
      <c r="L5347">
        <v>8000</v>
      </c>
      <c r="M5347" t="s">
        <v>33</v>
      </c>
    </row>
    <row r="5348" spans="1:13" x14ac:dyDescent="0.4">
      <c r="A5348">
        <v>105347</v>
      </c>
      <c r="B5348" s="1">
        <v>45968.89166666667</v>
      </c>
      <c r="C5348" t="s">
        <v>39</v>
      </c>
      <c r="D5348" t="s">
        <v>14</v>
      </c>
      <c r="E5348" t="s">
        <v>29</v>
      </c>
      <c r="F5348" t="s">
        <v>20</v>
      </c>
      <c r="G5348">
        <v>35</v>
      </c>
      <c r="H5348">
        <v>609</v>
      </c>
      <c r="I5348">
        <v>543.57000000000005</v>
      </c>
      <c r="J5348" t="s">
        <v>21</v>
      </c>
      <c r="K5348">
        <v>6500</v>
      </c>
      <c r="L5348">
        <v>4200</v>
      </c>
      <c r="M5348" t="s">
        <v>22</v>
      </c>
    </row>
    <row r="5349" spans="1:13" x14ac:dyDescent="0.4">
      <c r="A5349">
        <v>105348</v>
      </c>
      <c r="B5349" s="1">
        <v>45694.109027777777</v>
      </c>
      <c r="C5349" t="s">
        <v>45</v>
      </c>
      <c r="D5349" t="s">
        <v>35</v>
      </c>
      <c r="E5349" t="s">
        <v>15</v>
      </c>
      <c r="F5349" t="s">
        <v>37</v>
      </c>
      <c r="G5349">
        <v>37</v>
      </c>
      <c r="H5349">
        <v>316</v>
      </c>
      <c r="I5349">
        <v>1779.34</v>
      </c>
      <c r="J5349" t="s">
        <v>36</v>
      </c>
      <c r="K5349">
        <v>12000</v>
      </c>
      <c r="L5349">
        <v>8000</v>
      </c>
      <c r="M5349" t="s">
        <v>38</v>
      </c>
    </row>
    <row r="5350" spans="1:13" x14ac:dyDescent="0.4">
      <c r="A5350">
        <v>105349</v>
      </c>
      <c r="B5350" s="1">
        <v>45713.51458333333</v>
      </c>
      <c r="C5350" t="s">
        <v>23</v>
      </c>
      <c r="D5350" t="s">
        <v>55</v>
      </c>
      <c r="E5350" t="s">
        <v>15</v>
      </c>
      <c r="F5350" t="s">
        <v>37</v>
      </c>
      <c r="G5350">
        <v>62</v>
      </c>
      <c r="H5350">
        <v>1120</v>
      </c>
      <c r="I5350">
        <v>236.7</v>
      </c>
      <c r="J5350" t="s">
        <v>57</v>
      </c>
      <c r="K5350">
        <v>600</v>
      </c>
      <c r="L5350">
        <v>350</v>
      </c>
      <c r="M5350" t="s">
        <v>38</v>
      </c>
    </row>
    <row r="5351" spans="1:13" x14ac:dyDescent="0.4">
      <c r="A5351">
        <v>105350</v>
      </c>
      <c r="B5351" s="1">
        <v>45894.518750000003</v>
      </c>
      <c r="C5351" t="s">
        <v>45</v>
      </c>
      <c r="D5351" t="s">
        <v>46</v>
      </c>
      <c r="E5351" t="s">
        <v>31</v>
      </c>
      <c r="F5351" t="s">
        <v>25</v>
      </c>
      <c r="G5351">
        <v>73</v>
      </c>
      <c r="H5351">
        <v>469</v>
      </c>
      <c r="I5351">
        <v>367.36</v>
      </c>
      <c r="J5351" t="s">
        <v>53</v>
      </c>
      <c r="K5351">
        <v>15000</v>
      </c>
      <c r="L5351">
        <v>9500</v>
      </c>
      <c r="M5351" t="s">
        <v>27</v>
      </c>
    </row>
    <row r="5352" spans="1:13" x14ac:dyDescent="0.4">
      <c r="A5352">
        <v>105351</v>
      </c>
      <c r="B5352" s="1">
        <v>46015.784722222219</v>
      </c>
      <c r="C5352" t="s">
        <v>50</v>
      </c>
      <c r="D5352" t="s">
        <v>46</v>
      </c>
      <c r="E5352" t="s">
        <v>31</v>
      </c>
      <c r="F5352" t="s">
        <v>32</v>
      </c>
      <c r="G5352">
        <v>5</v>
      </c>
      <c r="H5352">
        <v>843</v>
      </c>
      <c r="I5352">
        <v>440.27</v>
      </c>
      <c r="J5352" t="s">
        <v>53</v>
      </c>
      <c r="K5352">
        <v>15000</v>
      </c>
      <c r="L5352">
        <v>9500</v>
      </c>
      <c r="M5352" t="s">
        <v>33</v>
      </c>
    </row>
    <row r="5353" spans="1:13" x14ac:dyDescent="0.4">
      <c r="A5353">
        <v>105352</v>
      </c>
      <c r="B5353" s="1">
        <v>46006.961111111108</v>
      </c>
      <c r="C5353" t="s">
        <v>23</v>
      </c>
      <c r="D5353" t="s">
        <v>46</v>
      </c>
      <c r="E5353" t="s">
        <v>15</v>
      </c>
      <c r="F5353" t="s">
        <v>37</v>
      </c>
      <c r="G5353">
        <v>2</v>
      </c>
      <c r="H5353">
        <v>479</v>
      </c>
      <c r="I5353">
        <v>2199.4899999999998</v>
      </c>
      <c r="J5353" t="s">
        <v>53</v>
      </c>
      <c r="K5353">
        <v>15000</v>
      </c>
      <c r="L5353">
        <v>9500</v>
      </c>
      <c r="M5353" t="s">
        <v>38</v>
      </c>
    </row>
    <row r="5354" spans="1:13" x14ac:dyDescent="0.4">
      <c r="A5354">
        <v>105353</v>
      </c>
      <c r="B5354" s="1">
        <v>45854.272916666669</v>
      </c>
      <c r="C5354" t="s">
        <v>50</v>
      </c>
      <c r="D5354" t="s">
        <v>28</v>
      </c>
      <c r="E5354" t="s">
        <v>29</v>
      </c>
      <c r="F5354" t="s">
        <v>37</v>
      </c>
      <c r="G5354">
        <v>15</v>
      </c>
      <c r="H5354">
        <v>1173</v>
      </c>
      <c r="I5354">
        <v>438.85</v>
      </c>
      <c r="J5354" t="s">
        <v>30</v>
      </c>
      <c r="K5354">
        <v>450</v>
      </c>
      <c r="L5354">
        <v>200</v>
      </c>
      <c r="M5354" t="s">
        <v>38</v>
      </c>
    </row>
    <row r="5355" spans="1:13" x14ac:dyDescent="0.4">
      <c r="A5355">
        <v>105354</v>
      </c>
      <c r="B5355" s="1">
        <v>45730.115277777775</v>
      </c>
      <c r="C5355" t="s">
        <v>50</v>
      </c>
      <c r="D5355" t="s">
        <v>14</v>
      </c>
      <c r="E5355" t="s">
        <v>29</v>
      </c>
      <c r="F5355" t="s">
        <v>37</v>
      </c>
      <c r="G5355">
        <v>76</v>
      </c>
      <c r="H5355">
        <v>304</v>
      </c>
      <c r="I5355">
        <v>685.17</v>
      </c>
      <c r="J5355" t="s">
        <v>17</v>
      </c>
      <c r="K5355">
        <v>3200</v>
      </c>
      <c r="L5355">
        <v>2000</v>
      </c>
      <c r="M5355" t="s">
        <v>38</v>
      </c>
    </row>
    <row r="5356" spans="1:13" x14ac:dyDescent="0.4">
      <c r="A5356">
        <v>105355</v>
      </c>
      <c r="B5356" s="1">
        <v>45716.424305555556</v>
      </c>
      <c r="C5356" t="s">
        <v>42</v>
      </c>
      <c r="D5356" t="s">
        <v>55</v>
      </c>
      <c r="E5356" t="s">
        <v>31</v>
      </c>
      <c r="F5356" t="s">
        <v>37</v>
      </c>
      <c r="G5356">
        <v>4</v>
      </c>
      <c r="H5356">
        <v>811</v>
      </c>
      <c r="I5356">
        <v>889.62</v>
      </c>
      <c r="J5356" t="s">
        <v>58</v>
      </c>
      <c r="K5356">
        <v>1200</v>
      </c>
      <c r="L5356">
        <v>800</v>
      </c>
      <c r="M5356" t="s">
        <v>38</v>
      </c>
    </row>
    <row r="5357" spans="1:13" x14ac:dyDescent="0.4">
      <c r="A5357">
        <v>105356</v>
      </c>
      <c r="B5357" s="1">
        <v>45897.87222222222</v>
      </c>
      <c r="C5357" t="s">
        <v>19</v>
      </c>
      <c r="D5357" t="s">
        <v>43</v>
      </c>
      <c r="E5357" t="s">
        <v>15</v>
      </c>
      <c r="F5357" t="s">
        <v>32</v>
      </c>
      <c r="G5357">
        <v>99</v>
      </c>
      <c r="H5357">
        <v>708</v>
      </c>
      <c r="I5357">
        <v>727.41</v>
      </c>
      <c r="J5357" t="s">
        <v>51</v>
      </c>
      <c r="K5357">
        <v>1800</v>
      </c>
      <c r="L5357">
        <v>900</v>
      </c>
      <c r="M5357" t="s">
        <v>33</v>
      </c>
    </row>
    <row r="5358" spans="1:13" x14ac:dyDescent="0.4">
      <c r="A5358">
        <v>105357</v>
      </c>
      <c r="B5358" s="1">
        <v>45659.000694444447</v>
      </c>
      <c r="C5358" t="s">
        <v>50</v>
      </c>
      <c r="D5358" t="s">
        <v>43</v>
      </c>
      <c r="E5358" t="s">
        <v>15</v>
      </c>
      <c r="F5358" t="s">
        <v>32</v>
      </c>
      <c r="G5358">
        <v>5</v>
      </c>
      <c r="H5358">
        <v>301</v>
      </c>
      <c r="I5358">
        <v>479.52</v>
      </c>
      <c r="J5358" t="s">
        <v>44</v>
      </c>
      <c r="K5358">
        <v>4500</v>
      </c>
      <c r="L5358">
        <v>2500</v>
      </c>
      <c r="M5358" t="s">
        <v>33</v>
      </c>
    </row>
    <row r="5359" spans="1:13" x14ac:dyDescent="0.4">
      <c r="A5359">
        <v>105358</v>
      </c>
      <c r="B5359" s="1">
        <v>46017.054861111108</v>
      </c>
      <c r="C5359" t="s">
        <v>19</v>
      </c>
      <c r="D5359" t="s">
        <v>55</v>
      </c>
      <c r="E5359" t="s">
        <v>15</v>
      </c>
      <c r="F5359" t="s">
        <v>25</v>
      </c>
      <c r="G5359">
        <v>31</v>
      </c>
      <c r="H5359">
        <v>1063</v>
      </c>
      <c r="I5359">
        <v>811.65</v>
      </c>
      <c r="J5359" t="s">
        <v>57</v>
      </c>
      <c r="K5359">
        <v>600</v>
      </c>
      <c r="L5359">
        <v>350</v>
      </c>
      <c r="M5359" t="s">
        <v>27</v>
      </c>
    </row>
    <row r="5360" spans="1:13" x14ac:dyDescent="0.4">
      <c r="A5360">
        <v>105359</v>
      </c>
      <c r="B5360" s="1">
        <v>45845.352083333331</v>
      </c>
      <c r="C5360" t="s">
        <v>42</v>
      </c>
      <c r="D5360" t="s">
        <v>35</v>
      </c>
      <c r="E5360" t="s">
        <v>31</v>
      </c>
      <c r="F5360" t="s">
        <v>32</v>
      </c>
      <c r="G5360">
        <v>19</v>
      </c>
      <c r="H5360">
        <v>736</v>
      </c>
      <c r="I5360">
        <v>306.83999999999997</v>
      </c>
      <c r="J5360" t="s">
        <v>36</v>
      </c>
      <c r="K5360">
        <v>12000</v>
      </c>
      <c r="L5360">
        <v>8000</v>
      </c>
      <c r="M5360" t="s">
        <v>33</v>
      </c>
    </row>
    <row r="5361" spans="1:13" x14ac:dyDescent="0.4">
      <c r="A5361">
        <v>105360</v>
      </c>
      <c r="B5361" s="1">
        <v>45964.121527777781</v>
      </c>
      <c r="C5361" t="s">
        <v>19</v>
      </c>
      <c r="D5361" t="s">
        <v>35</v>
      </c>
      <c r="E5361" t="s">
        <v>15</v>
      </c>
      <c r="F5361" t="s">
        <v>20</v>
      </c>
      <c r="G5361">
        <v>65</v>
      </c>
      <c r="H5361">
        <v>551</v>
      </c>
      <c r="I5361">
        <v>492.68</v>
      </c>
      <c r="J5361" t="s">
        <v>49</v>
      </c>
      <c r="K5361">
        <v>8500</v>
      </c>
      <c r="L5361">
        <v>5500</v>
      </c>
      <c r="M5361" t="s">
        <v>22</v>
      </c>
    </row>
    <row r="5362" spans="1:13" x14ac:dyDescent="0.4">
      <c r="A5362">
        <v>105361</v>
      </c>
      <c r="B5362" s="1">
        <v>45687.183333333334</v>
      </c>
      <c r="C5362" t="s">
        <v>45</v>
      </c>
      <c r="D5362" t="s">
        <v>46</v>
      </c>
      <c r="E5362" t="s">
        <v>31</v>
      </c>
      <c r="F5362" t="s">
        <v>37</v>
      </c>
      <c r="G5362">
        <v>29</v>
      </c>
      <c r="H5362">
        <v>708</v>
      </c>
      <c r="I5362">
        <v>2343.8200000000002</v>
      </c>
      <c r="J5362" t="s">
        <v>53</v>
      </c>
      <c r="K5362">
        <v>15000</v>
      </c>
      <c r="L5362">
        <v>9500</v>
      </c>
      <c r="M5362" t="s">
        <v>38</v>
      </c>
    </row>
    <row r="5363" spans="1:13" x14ac:dyDescent="0.4">
      <c r="A5363">
        <v>105362</v>
      </c>
      <c r="B5363" s="1">
        <v>45924.164583333331</v>
      </c>
      <c r="C5363" t="s">
        <v>13</v>
      </c>
      <c r="D5363" t="s">
        <v>24</v>
      </c>
      <c r="E5363" t="s">
        <v>31</v>
      </c>
      <c r="F5363" t="s">
        <v>20</v>
      </c>
      <c r="G5363">
        <v>62</v>
      </c>
      <c r="H5363">
        <v>550</v>
      </c>
      <c r="I5363">
        <v>917.76</v>
      </c>
      <c r="J5363" t="s">
        <v>59</v>
      </c>
      <c r="K5363">
        <v>3500</v>
      </c>
      <c r="L5363">
        <v>2200</v>
      </c>
      <c r="M5363" t="s">
        <v>22</v>
      </c>
    </row>
    <row r="5364" spans="1:13" x14ac:dyDescent="0.4">
      <c r="A5364">
        <v>105363</v>
      </c>
      <c r="B5364" s="1">
        <v>45765.327777777777</v>
      </c>
      <c r="C5364" t="s">
        <v>50</v>
      </c>
      <c r="D5364" t="s">
        <v>40</v>
      </c>
      <c r="E5364" t="s">
        <v>29</v>
      </c>
      <c r="F5364" t="s">
        <v>16</v>
      </c>
      <c r="G5364">
        <v>82</v>
      </c>
      <c r="H5364">
        <v>373</v>
      </c>
      <c r="I5364">
        <v>362.74</v>
      </c>
      <c r="J5364" t="s">
        <v>52</v>
      </c>
      <c r="K5364">
        <v>1500</v>
      </c>
      <c r="L5364">
        <v>800</v>
      </c>
      <c r="M5364" t="s">
        <v>18</v>
      </c>
    </row>
    <row r="5365" spans="1:13" x14ac:dyDescent="0.4">
      <c r="A5365">
        <v>105364</v>
      </c>
      <c r="B5365" s="1">
        <v>45989.706250000003</v>
      </c>
      <c r="C5365" t="s">
        <v>39</v>
      </c>
      <c r="D5365" t="s">
        <v>28</v>
      </c>
      <c r="E5365" t="s">
        <v>15</v>
      </c>
      <c r="F5365" t="s">
        <v>37</v>
      </c>
      <c r="G5365">
        <v>14</v>
      </c>
      <c r="H5365">
        <v>605</v>
      </c>
      <c r="I5365">
        <v>1230.3</v>
      </c>
      <c r="J5365" t="s">
        <v>54</v>
      </c>
      <c r="K5365">
        <v>2500</v>
      </c>
      <c r="L5365">
        <v>1500</v>
      </c>
      <c r="M5365" t="s">
        <v>38</v>
      </c>
    </row>
    <row r="5366" spans="1:13" x14ac:dyDescent="0.4">
      <c r="A5366">
        <v>105365</v>
      </c>
      <c r="B5366" s="1">
        <v>45747.915972222225</v>
      </c>
      <c r="C5366" t="s">
        <v>50</v>
      </c>
      <c r="D5366" t="s">
        <v>24</v>
      </c>
      <c r="E5366" t="s">
        <v>31</v>
      </c>
      <c r="F5366" t="s">
        <v>37</v>
      </c>
      <c r="G5366">
        <v>70</v>
      </c>
      <c r="H5366">
        <v>614</v>
      </c>
      <c r="I5366">
        <v>970.74</v>
      </c>
      <c r="J5366" t="s">
        <v>60</v>
      </c>
      <c r="K5366">
        <v>25000</v>
      </c>
      <c r="L5366">
        <v>18000</v>
      </c>
      <c r="M5366" t="s">
        <v>38</v>
      </c>
    </row>
    <row r="5367" spans="1:13" x14ac:dyDescent="0.4">
      <c r="A5367">
        <v>105366</v>
      </c>
      <c r="B5367" s="1">
        <v>45862.213194444441</v>
      </c>
      <c r="C5367" t="s">
        <v>50</v>
      </c>
      <c r="D5367" t="s">
        <v>35</v>
      </c>
      <c r="E5367" t="s">
        <v>15</v>
      </c>
      <c r="F5367" t="s">
        <v>32</v>
      </c>
      <c r="G5367">
        <v>95</v>
      </c>
      <c r="H5367">
        <v>774</v>
      </c>
      <c r="I5367">
        <v>379.12</v>
      </c>
      <c r="J5367" t="s">
        <v>49</v>
      </c>
      <c r="K5367">
        <v>8500</v>
      </c>
      <c r="L5367">
        <v>5500</v>
      </c>
      <c r="M5367" t="s">
        <v>33</v>
      </c>
    </row>
    <row r="5368" spans="1:13" x14ac:dyDescent="0.4">
      <c r="A5368">
        <v>105367</v>
      </c>
      <c r="B5368" s="1">
        <v>45877.993055555555</v>
      </c>
      <c r="C5368" t="s">
        <v>19</v>
      </c>
      <c r="D5368" t="s">
        <v>43</v>
      </c>
      <c r="E5368" t="s">
        <v>29</v>
      </c>
      <c r="F5368" t="s">
        <v>37</v>
      </c>
      <c r="G5368">
        <v>44</v>
      </c>
      <c r="H5368">
        <v>394</v>
      </c>
      <c r="I5368">
        <v>312.16000000000003</v>
      </c>
      <c r="J5368" t="s">
        <v>61</v>
      </c>
      <c r="K5368">
        <v>2800</v>
      </c>
      <c r="L5368">
        <v>1500</v>
      </c>
      <c r="M5368" t="s">
        <v>38</v>
      </c>
    </row>
    <row r="5369" spans="1:13" x14ac:dyDescent="0.4">
      <c r="A5369">
        <v>105368</v>
      </c>
      <c r="B5369" s="1">
        <v>45751.694444444445</v>
      </c>
      <c r="C5369" t="s">
        <v>42</v>
      </c>
      <c r="D5369" t="s">
        <v>35</v>
      </c>
      <c r="E5369" t="s">
        <v>15</v>
      </c>
      <c r="F5369" t="s">
        <v>16</v>
      </c>
      <c r="G5369">
        <v>52</v>
      </c>
      <c r="H5369">
        <v>642</v>
      </c>
      <c r="I5369">
        <v>411.45</v>
      </c>
      <c r="J5369" t="s">
        <v>49</v>
      </c>
      <c r="K5369">
        <v>8500</v>
      </c>
      <c r="L5369">
        <v>5500</v>
      </c>
      <c r="M5369" t="s">
        <v>18</v>
      </c>
    </row>
    <row r="5370" spans="1:13" x14ac:dyDescent="0.4">
      <c r="A5370">
        <v>105369</v>
      </c>
      <c r="B5370" s="1">
        <v>45760.79583333333</v>
      </c>
      <c r="C5370" t="s">
        <v>13</v>
      </c>
      <c r="D5370" t="s">
        <v>24</v>
      </c>
      <c r="E5370" t="s">
        <v>29</v>
      </c>
      <c r="F5370" t="s">
        <v>16</v>
      </c>
      <c r="G5370">
        <v>30</v>
      </c>
      <c r="H5370">
        <v>674</v>
      </c>
      <c r="I5370">
        <v>2485.1999999999998</v>
      </c>
      <c r="J5370" t="s">
        <v>59</v>
      </c>
      <c r="K5370">
        <v>3500</v>
      </c>
      <c r="L5370">
        <v>2200</v>
      </c>
      <c r="M5370" t="s">
        <v>18</v>
      </c>
    </row>
    <row r="5371" spans="1:13" x14ac:dyDescent="0.4">
      <c r="A5371">
        <v>105370</v>
      </c>
      <c r="B5371" s="1">
        <v>45880.707638888889</v>
      </c>
      <c r="C5371" t="s">
        <v>45</v>
      </c>
      <c r="D5371" t="s">
        <v>43</v>
      </c>
      <c r="E5371" t="s">
        <v>31</v>
      </c>
      <c r="F5371" t="s">
        <v>25</v>
      </c>
      <c r="G5371">
        <v>12</v>
      </c>
      <c r="H5371">
        <v>540</v>
      </c>
      <c r="I5371">
        <v>883.13</v>
      </c>
      <c r="J5371" t="s">
        <v>44</v>
      </c>
      <c r="K5371">
        <v>4500</v>
      </c>
      <c r="L5371">
        <v>2500</v>
      </c>
      <c r="M5371" t="s">
        <v>27</v>
      </c>
    </row>
    <row r="5372" spans="1:13" x14ac:dyDescent="0.4">
      <c r="A5372">
        <v>105371</v>
      </c>
      <c r="B5372" s="1">
        <v>45843.570833333331</v>
      </c>
      <c r="C5372" t="s">
        <v>39</v>
      </c>
      <c r="D5372" t="s">
        <v>40</v>
      </c>
      <c r="E5372" t="s">
        <v>15</v>
      </c>
      <c r="F5372" t="s">
        <v>37</v>
      </c>
      <c r="G5372">
        <v>29</v>
      </c>
      <c r="H5372">
        <v>457</v>
      </c>
      <c r="I5372">
        <v>309.39999999999998</v>
      </c>
      <c r="J5372" t="s">
        <v>52</v>
      </c>
      <c r="K5372">
        <v>1500</v>
      </c>
      <c r="L5372">
        <v>800</v>
      </c>
      <c r="M5372" t="s">
        <v>38</v>
      </c>
    </row>
    <row r="5373" spans="1:13" x14ac:dyDescent="0.4">
      <c r="A5373">
        <v>105372</v>
      </c>
      <c r="B5373" s="1">
        <v>45841.237500000003</v>
      </c>
      <c r="C5373" t="s">
        <v>45</v>
      </c>
      <c r="D5373" t="s">
        <v>43</v>
      </c>
      <c r="E5373" t="s">
        <v>31</v>
      </c>
      <c r="F5373" t="s">
        <v>20</v>
      </c>
      <c r="G5373">
        <v>54</v>
      </c>
      <c r="H5373">
        <v>650</v>
      </c>
      <c r="I5373">
        <v>749.08</v>
      </c>
      <c r="J5373" t="s">
        <v>51</v>
      </c>
      <c r="K5373">
        <v>1800</v>
      </c>
      <c r="L5373">
        <v>900</v>
      </c>
      <c r="M5373" t="s">
        <v>22</v>
      </c>
    </row>
    <row r="5374" spans="1:13" x14ac:dyDescent="0.4">
      <c r="A5374">
        <v>105373</v>
      </c>
      <c r="B5374" s="1">
        <v>45819.956944444442</v>
      </c>
      <c r="C5374" t="s">
        <v>23</v>
      </c>
      <c r="D5374" t="s">
        <v>43</v>
      </c>
      <c r="E5374" t="s">
        <v>29</v>
      </c>
      <c r="F5374" t="s">
        <v>16</v>
      </c>
      <c r="G5374">
        <v>6</v>
      </c>
      <c r="H5374">
        <v>485</v>
      </c>
      <c r="I5374">
        <v>889.8</v>
      </c>
      <c r="J5374" t="s">
        <v>51</v>
      </c>
      <c r="K5374">
        <v>1800</v>
      </c>
      <c r="L5374">
        <v>900</v>
      </c>
      <c r="M5374" t="s">
        <v>18</v>
      </c>
    </row>
    <row r="5375" spans="1:13" x14ac:dyDescent="0.4">
      <c r="A5375">
        <v>105374</v>
      </c>
      <c r="B5375" s="1">
        <v>45904.703472222223</v>
      </c>
      <c r="C5375" t="s">
        <v>19</v>
      </c>
      <c r="D5375" t="s">
        <v>43</v>
      </c>
      <c r="E5375" t="s">
        <v>15</v>
      </c>
      <c r="F5375" t="s">
        <v>37</v>
      </c>
      <c r="G5375">
        <v>6</v>
      </c>
      <c r="H5375">
        <v>436</v>
      </c>
      <c r="I5375">
        <v>552.29999999999995</v>
      </c>
      <c r="J5375" t="s">
        <v>44</v>
      </c>
      <c r="K5375">
        <v>4500</v>
      </c>
      <c r="L5375">
        <v>2500</v>
      </c>
      <c r="M5375" t="s">
        <v>38</v>
      </c>
    </row>
    <row r="5376" spans="1:13" x14ac:dyDescent="0.4">
      <c r="A5376">
        <v>105375</v>
      </c>
      <c r="B5376" s="1">
        <v>45688.15902777778</v>
      </c>
      <c r="C5376" t="s">
        <v>34</v>
      </c>
      <c r="D5376" t="s">
        <v>46</v>
      </c>
      <c r="E5376" t="s">
        <v>15</v>
      </c>
      <c r="F5376" t="s">
        <v>32</v>
      </c>
      <c r="G5376">
        <v>61</v>
      </c>
      <c r="H5376">
        <v>459</v>
      </c>
      <c r="I5376">
        <v>921.54</v>
      </c>
      <c r="J5376" t="s">
        <v>53</v>
      </c>
      <c r="K5376">
        <v>15000</v>
      </c>
      <c r="L5376">
        <v>9500</v>
      </c>
      <c r="M5376" t="s">
        <v>33</v>
      </c>
    </row>
    <row r="5377" spans="1:13" x14ac:dyDescent="0.4">
      <c r="A5377">
        <v>105376</v>
      </c>
      <c r="B5377" s="1">
        <v>45709.947916666664</v>
      </c>
      <c r="C5377" t="s">
        <v>19</v>
      </c>
      <c r="D5377" t="s">
        <v>35</v>
      </c>
      <c r="E5377" t="s">
        <v>31</v>
      </c>
      <c r="F5377" t="s">
        <v>25</v>
      </c>
      <c r="G5377">
        <v>32</v>
      </c>
      <c r="H5377">
        <v>818</v>
      </c>
      <c r="I5377">
        <v>705.48</v>
      </c>
      <c r="J5377" t="s">
        <v>49</v>
      </c>
      <c r="K5377">
        <v>8500</v>
      </c>
      <c r="L5377">
        <v>5500</v>
      </c>
      <c r="M5377" t="s">
        <v>27</v>
      </c>
    </row>
    <row r="5378" spans="1:13" x14ac:dyDescent="0.4">
      <c r="A5378">
        <v>105377</v>
      </c>
      <c r="B5378" s="1">
        <v>46002.79791666667</v>
      </c>
      <c r="C5378" t="s">
        <v>19</v>
      </c>
      <c r="D5378" t="s">
        <v>24</v>
      </c>
      <c r="E5378" t="s">
        <v>31</v>
      </c>
      <c r="F5378" t="s">
        <v>25</v>
      </c>
      <c r="G5378">
        <v>5</v>
      </c>
      <c r="H5378">
        <v>620</v>
      </c>
      <c r="I5378">
        <v>885.21</v>
      </c>
      <c r="J5378" t="s">
        <v>59</v>
      </c>
      <c r="K5378">
        <v>3500</v>
      </c>
      <c r="L5378">
        <v>2200</v>
      </c>
      <c r="M5378" t="s">
        <v>27</v>
      </c>
    </row>
    <row r="5379" spans="1:13" x14ac:dyDescent="0.4">
      <c r="A5379">
        <v>105378</v>
      </c>
      <c r="B5379" s="1">
        <v>45733.580555555556</v>
      </c>
      <c r="C5379" t="s">
        <v>39</v>
      </c>
      <c r="D5379" t="s">
        <v>28</v>
      </c>
      <c r="E5379" t="s">
        <v>29</v>
      </c>
      <c r="F5379" t="s">
        <v>25</v>
      </c>
      <c r="G5379">
        <v>16</v>
      </c>
      <c r="H5379">
        <v>1029</v>
      </c>
      <c r="I5379">
        <v>1101.4100000000001</v>
      </c>
      <c r="J5379" t="s">
        <v>30</v>
      </c>
      <c r="K5379">
        <v>450</v>
      </c>
      <c r="L5379">
        <v>200</v>
      </c>
      <c r="M5379" t="s">
        <v>27</v>
      </c>
    </row>
    <row r="5380" spans="1:13" x14ac:dyDescent="0.4">
      <c r="A5380">
        <v>105379</v>
      </c>
      <c r="B5380" s="1">
        <v>45935.85</v>
      </c>
      <c r="C5380" t="s">
        <v>50</v>
      </c>
      <c r="D5380" t="s">
        <v>14</v>
      </c>
      <c r="E5380" t="s">
        <v>15</v>
      </c>
      <c r="F5380" t="s">
        <v>25</v>
      </c>
      <c r="G5380">
        <v>53</v>
      </c>
      <c r="H5380">
        <v>391</v>
      </c>
      <c r="I5380">
        <v>2159.44</v>
      </c>
      <c r="J5380" t="s">
        <v>21</v>
      </c>
      <c r="K5380">
        <v>6500</v>
      </c>
      <c r="L5380">
        <v>4200</v>
      </c>
      <c r="M5380" t="s">
        <v>27</v>
      </c>
    </row>
    <row r="5381" spans="1:13" x14ac:dyDescent="0.4">
      <c r="A5381">
        <v>105380</v>
      </c>
      <c r="B5381" s="1">
        <v>45697.702777777777</v>
      </c>
      <c r="C5381" t="s">
        <v>45</v>
      </c>
      <c r="D5381" t="s">
        <v>24</v>
      </c>
      <c r="E5381" t="s">
        <v>29</v>
      </c>
      <c r="F5381" t="s">
        <v>25</v>
      </c>
      <c r="G5381">
        <v>2</v>
      </c>
      <c r="H5381">
        <v>1035</v>
      </c>
      <c r="I5381">
        <v>469.91</v>
      </c>
      <c r="J5381" t="s">
        <v>26</v>
      </c>
      <c r="K5381">
        <v>45000</v>
      </c>
      <c r="L5381">
        <v>32000</v>
      </c>
      <c r="M5381" t="s">
        <v>27</v>
      </c>
    </row>
    <row r="5382" spans="1:13" x14ac:dyDescent="0.4">
      <c r="A5382">
        <v>105381</v>
      </c>
      <c r="B5382" s="1">
        <v>45758.563194444447</v>
      </c>
      <c r="C5382" t="s">
        <v>19</v>
      </c>
      <c r="D5382" t="s">
        <v>43</v>
      </c>
      <c r="E5382" t="s">
        <v>29</v>
      </c>
      <c r="F5382" t="s">
        <v>25</v>
      </c>
      <c r="G5382">
        <v>16</v>
      </c>
      <c r="H5382">
        <v>793</v>
      </c>
      <c r="I5382">
        <v>544.65</v>
      </c>
      <c r="J5382" t="s">
        <v>61</v>
      </c>
      <c r="K5382">
        <v>2800</v>
      </c>
      <c r="L5382">
        <v>1500</v>
      </c>
      <c r="M5382" t="s">
        <v>27</v>
      </c>
    </row>
    <row r="5383" spans="1:13" x14ac:dyDescent="0.4">
      <c r="A5383">
        <v>105382</v>
      </c>
      <c r="B5383" s="1">
        <v>45768.09375</v>
      </c>
      <c r="C5383" t="s">
        <v>50</v>
      </c>
      <c r="D5383" t="s">
        <v>35</v>
      </c>
      <c r="E5383" t="s">
        <v>15</v>
      </c>
      <c r="F5383" t="s">
        <v>37</v>
      </c>
      <c r="G5383">
        <v>2</v>
      </c>
      <c r="H5383">
        <v>813</v>
      </c>
      <c r="I5383">
        <v>2561.5500000000002</v>
      </c>
      <c r="J5383" t="s">
        <v>36</v>
      </c>
      <c r="K5383">
        <v>12000</v>
      </c>
      <c r="L5383">
        <v>8000</v>
      </c>
      <c r="M5383" t="s">
        <v>38</v>
      </c>
    </row>
    <row r="5384" spans="1:13" x14ac:dyDescent="0.4">
      <c r="A5384">
        <v>105383</v>
      </c>
      <c r="B5384" s="1">
        <v>45978.292361111111</v>
      </c>
      <c r="C5384" t="s">
        <v>50</v>
      </c>
      <c r="D5384" t="s">
        <v>28</v>
      </c>
      <c r="E5384" t="s">
        <v>15</v>
      </c>
      <c r="F5384" t="s">
        <v>37</v>
      </c>
      <c r="G5384">
        <v>85</v>
      </c>
      <c r="H5384">
        <v>819</v>
      </c>
      <c r="I5384">
        <v>751.17</v>
      </c>
      <c r="J5384" t="s">
        <v>54</v>
      </c>
      <c r="K5384">
        <v>2500</v>
      </c>
      <c r="L5384">
        <v>1500</v>
      </c>
      <c r="M5384" t="s">
        <v>38</v>
      </c>
    </row>
    <row r="5385" spans="1:13" x14ac:dyDescent="0.4">
      <c r="A5385">
        <v>105384</v>
      </c>
      <c r="B5385" s="1">
        <v>45906.509027777778</v>
      </c>
      <c r="C5385" t="s">
        <v>39</v>
      </c>
      <c r="D5385" t="s">
        <v>28</v>
      </c>
      <c r="E5385" t="s">
        <v>31</v>
      </c>
      <c r="F5385" t="s">
        <v>25</v>
      </c>
      <c r="G5385">
        <v>81</v>
      </c>
      <c r="H5385">
        <v>985</v>
      </c>
      <c r="I5385">
        <v>769.34</v>
      </c>
      <c r="J5385" t="s">
        <v>30</v>
      </c>
      <c r="K5385">
        <v>450</v>
      </c>
      <c r="L5385">
        <v>200</v>
      </c>
      <c r="M5385" t="s">
        <v>27</v>
      </c>
    </row>
    <row r="5386" spans="1:13" x14ac:dyDescent="0.4">
      <c r="A5386">
        <v>105385</v>
      </c>
      <c r="B5386" s="1">
        <v>45848.543055555558</v>
      </c>
      <c r="C5386" t="s">
        <v>13</v>
      </c>
      <c r="D5386" t="s">
        <v>46</v>
      </c>
      <c r="E5386" t="s">
        <v>15</v>
      </c>
      <c r="F5386" t="s">
        <v>25</v>
      </c>
      <c r="G5386">
        <v>63</v>
      </c>
      <c r="H5386">
        <v>1009</v>
      </c>
      <c r="I5386">
        <v>386.73</v>
      </c>
      <c r="J5386" t="s">
        <v>47</v>
      </c>
      <c r="K5386">
        <v>4500</v>
      </c>
      <c r="L5386">
        <v>2800</v>
      </c>
      <c r="M5386" t="s">
        <v>27</v>
      </c>
    </row>
    <row r="5387" spans="1:13" x14ac:dyDescent="0.4">
      <c r="A5387">
        <v>105386</v>
      </c>
      <c r="B5387" s="1">
        <v>45839.472222222219</v>
      </c>
      <c r="C5387" t="s">
        <v>23</v>
      </c>
      <c r="D5387" t="s">
        <v>28</v>
      </c>
      <c r="E5387" t="s">
        <v>31</v>
      </c>
      <c r="F5387" t="s">
        <v>25</v>
      </c>
      <c r="G5387">
        <v>50</v>
      </c>
      <c r="H5387">
        <v>525</v>
      </c>
      <c r="I5387">
        <v>167.46</v>
      </c>
      <c r="J5387" t="s">
        <v>30</v>
      </c>
      <c r="K5387">
        <v>450</v>
      </c>
      <c r="L5387">
        <v>200</v>
      </c>
      <c r="M5387" t="s">
        <v>27</v>
      </c>
    </row>
    <row r="5388" spans="1:13" x14ac:dyDescent="0.4">
      <c r="A5388">
        <v>105387</v>
      </c>
      <c r="B5388" s="1">
        <v>45992.320833333331</v>
      </c>
      <c r="C5388" t="s">
        <v>42</v>
      </c>
      <c r="D5388" t="s">
        <v>24</v>
      </c>
      <c r="E5388" t="s">
        <v>15</v>
      </c>
      <c r="F5388" t="s">
        <v>16</v>
      </c>
      <c r="G5388">
        <v>2</v>
      </c>
      <c r="H5388">
        <v>746</v>
      </c>
      <c r="I5388">
        <v>354.25</v>
      </c>
      <c r="J5388" t="s">
        <v>59</v>
      </c>
      <c r="K5388">
        <v>3500</v>
      </c>
      <c r="L5388">
        <v>2200</v>
      </c>
      <c r="M5388" t="s">
        <v>18</v>
      </c>
    </row>
    <row r="5389" spans="1:13" x14ac:dyDescent="0.4">
      <c r="A5389">
        <v>105388</v>
      </c>
      <c r="B5389" s="1">
        <v>45866.426388888889</v>
      </c>
      <c r="C5389" t="s">
        <v>48</v>
      </c>
      <c r="D5389" t="s">
        <v>55</v>
      </c>
      <c r="E5389" t="s">
        <v>15</v>
      </c>
      <c r="F5389" t="s">
        <v>37</v>
      </c>
      <c r="G5389">
        <v>23</v>
      </c>
      <c r="H5389">
        <v>559</v>
      </c>
      <c r="I5389">
        <v>842.04</v>
      </c>
      <c r="J5389" t="s">
        <v>57</v>
      </c>
      <c r="K5389">
        <v>600</v>
      </c>
      <c r="L5389">
        <v>350</v>
      </c>
      <c r="M5389" t="s">
        <v>38</v>
      </c>
    </row>
    <row r="5390" spans="1:13" x14ac:dyDescent="0.4">
      <c r="A5390">
        <v>105389</v>
      </c>
      <c r="B5390" s="1">
        <v>45679.802083333336</v>
      </c>
      <c r="C5390" t="s">
        <v>23</v>
      </c>
      <c r="D5390" t="s">
        <v>35</v>
      </c>
      <c r="E5390" t="s">
        <v>15</v>
      </c>
      <c r="F5390" t="s">
        <v>20</v>
      </c>
      <c r="G5390">
        <v>41</v>
      </c>
      <c r="H5390">
        <v>320</v>
      </c>
      <c r="I5390">
        <v>705.72</v>
      </c>
      <c r="J5390" t="s">
        <v>36</v>
      </c>
      <c r="K5390">
        <v>12000</v>
      </c>
      <c r="L5390">
        <v>8000</v>
      </c>
      <c r="M5390" t="s">
        <v>22</v>
      </c>
    </row>
    <row r="5391" spans="1:13" x14ac:dyDescent="0.4">
      <c r="A5391">
        <v>105390</v>
      </c>
      <c r="B5391" s="1">
        <v>45823.493750000001</v>
      </c>
      <c r="C5391" t="s">
        <v>48</v>
      </c>
      <c r="D5391" t="s">
        <v>40</v>
      </c>
      <c r="E5391" t="s">
        <v>31</v>
      </c>
      <c r="F5391" t="s">
        <v>32</v>
      </c>
      <c r="G5391">
        <v>32</v>
      </c>
      <c r="H5391">
        <v>908</v>
      </c>
      <c r="I5391">
        <v>1631.66</v>
      </c>
      <c r="J5391" t="s">
        <v>41</v>
      </c>
      <c r="K5391">
        <v>5500</v>
      </c>
      <c r="L5391">
        <v>3500</v>
      </c>
      <c r="M5391" t="s">
        <v>33</v>
      </c>
    </row>
    <row r="5392" spans="1:13" x14ac:dyDescent="0.4">
      <c r="A5392">
        <v>105391</v>
      </c>
      <c r="B5392" s="1">
        <v>45756.022916666669</v>
      </c>
      <c r="C5392" t="s">
        <v>39</v>
      </c>
      <c r="D5392" t="s">
        <v>35</v>
      </c>
      <c r="E5392" t="s">
        <v>31</v>
      </c>
      <c r="F5392" t="s">
        <v>37</v>
      </c>
      <c r="G5392">
        <v>61</v>
      </c>
      <c r="H5392">
        <v>1016</v>
      </c>
      <c r="I5392">
        <v>1589.18</v>
      </c>
      <c r="J5392" t="s">
        <v>49</v>
      </c>
      <c r="K5392">
        <v>8500</v>
      </c>
      <c r="L5392">
        <v>5500</v>
      </c>
      <c r="M5392" t="s">
        <v>38</v>
      </c>
    </row>
    <row r="5393" spans="1:13" x14ac:dyDescent="0.4">
      <c r="A5393">
        <v>105392</v>
      </c>
      <c r="B5393" s="1">
        <v>45865.809027777781</v>
      </c>
      <c r="C5393" t="s">
        <v>50</v>
      </c>
      <c r="D5393" t="s">
        <v>40</v>
      </c>
      <c r="E5393" t="s">
        <v>29</v>
      </c>
      <c r="F5393" t="s">
        <v>32</v>
      </c>
      <c r="G5393">
        <v>61</v>
      </c>
      <c r="H5393">
        <v>909</v>
      </c>
      <c r="I5393">
        <v>292.05</v>
      </c>
      <c r="J5393" t="s">
        <v>41</v>
      </c>
      <c r="K5393">
        <v>5500</v>
      </c>
      <c r="L5393">
        <v>3500</v>
      </c>
      <c r="M5393" t="s">
        <v>33</v>
      </c>
    </row>
    <row r="5394" spans="1:13" x14ac:dyDescent="0.4">
      <c r="A5394">
        <v>105393</v>
      </c>
      <c r="B5394" s="1">
        <v>45665.895833333336</v>
      </c>
      <c r="C5394" t="s">
        <v>23</v>
      </c>
      <c r="D5394" t="s">
        <v>46</v>
      </c>
      <c r="E5394" t="s">
        <v>29</v>
      </c>
      <c r="F5394" t="s">
        <v>32</v>
      </c>
      <c r="G5394">
        <v>64</v>
      </c>
      <c r="H5394">
        <v>559</v>
      </c>
      <c r="I5394">
        <v>362.85</v>
      </c>
      <c r="J5394" t="s">
        <v>53</v>
      </c>
      <c r="K5394">
        <v>15000</v>
      </c>
      <c r="L5394">
        <v>9500</v>
      </c>
      <c r="M5394" t="s">
        <v>33</v>
      </c>
    </row>
    <row r="5395" spans="1:13" x14ac:dyDescent="0.4">
      <c r="A5395">
        <v>105394</v>
      </c>
      <c r="B5395" s="1">
        <v>45847.056250000001</v>
      </c>
      <c r="C5395" t="s">
        <v>45</v>
      </c>
      <c r="D5395" t="s">
        <v>28</v>
      </c>
      <c r="E5395" t="s">
        <v>29</v>
      </c>
      <c r="F5395" t="s">
        <v>37</v>
      </c>
      <c r="G5395">
        <v>53</v>
      </c>
      <c r="H5395">
        <v>785</v>
      </c>
      <c r="I5395">
        <v>953.67</v>
      </c>
      <c r="J5395" t="s">
        <v>54</v>
      </c>
      <c r="K5395">
        <v>2500</v>
      </c>
      <c r="L5395">
        <v>1500</v>
      </c>
      <c r="M5395" t="s">
        <v>38</v>
      </c>
    </row>
    <row r="5396" spans="1:13" x14ac:dyDescent="0.4">
      <c r="A5396">
        <v>105395</v>
      </c>
      <c r="B5396" s="1">
        <v>45832.95</v>
      </c>
      <c r="C5396" t="s">
        <v>39</v>
      </c>
      <c r="D5396" t="s">
        <v>43</v>
      </c>
      <c r="E5396" t="s">
        <v>15</v>
      </c>
      <c r="F5396" t="s">
        <v>37</v>
      </c>
      <c r="G5396">
        <v>22</v>
      </c>
      <c r="H5396">
        <v>1181</v>
      </c>
      <c r="I5396">
        <v>926.72</v>
      </c>
      <c r="J5396" t="s">
        <v>61</v>
      </c>
      <c r="K5396">
        <v>2800</v>
      </c>
      <c r="L5396">
        <v>1500</v>
      </c>
      <c r="M5396" t="s">
        <v>38</v>
      </c>
    </row>
    <row r="5397" spans="1:13" x14ac:dyDescent="0.4">
      <c r="A5397">
        <v>105396</v>
      </c>
      <c r="B5397" s="1">
        <v>45930.786805555559</v>
      </c>
      <c r="C5397" t="s">
        <v>42</v>
      </c>
      <c r="D5397" t="s">
        <v>28</v>
      </c>
      <c r="E5397" t="s">
        <v>31</v>
      </c>
      <c r="F5397" t="s">
        <v>16</v>
      </c>
      <c r="G5397">
        <v>63</v>
      </c>
      <c r="H5397">
        <v>826</v>
      </c>
      <c r="I5397">
        <v>1190.6099999999999</v>
      </c>
      <c r="J5397" t="s">
        <v>54</v>
      </c>
      <c r="K5397">
        <v>2500</v>
      </c>
      <c r="L5397">
        <v>1500</v>
      </c>
      <c r="M5397" t="s">
        <v>18</v>
      </c>
    </row>
    <row r="5398" spans="1:13" x14ac:dyDescent="0.4">
      <c r="A5398">
        <v>105397</v>
      </c>
      <c r="B5398" s="1">
        <v>45674.977777777778</v>
      </c>
      <c r="C5398" t="s">
        <v>13</v>
      </c>
      <c r="D5398" t="s">
        <v>55</v>
      </c>
      <c r="E5398" t="s">
        <v>15</v>
      </c>
      <c r="F5398" t="s">
        <v>16</v>
      </c>
      <c r="G5398">
        <v>92</v>
      </c>
      <c r="H5398">
        <v>959</v>
      </c>
      <c r="I5398">
        <v>426.92</v>
      </c>
      <c r="J5398" t="s">
        <v>58</v>
      </c>
      <c r="K5398">
        <v>1200</v>
      </c>
      <c r="L5398">
        <v>800</v>
      </c>
      <c r="M5398" t="s">
        <v>18</v>
      </c>
    </row>
    <row r="5399" spans="1:13" x14ac:dyDescent="0.4">
      <c r="A5399">
        <v>105398</v>
      </c>
      <c r="B5399" s="1">
        <v>45747.130555555559</v>
      </c>
      <c r="C5399" t="s">
        <v>39</v>
      </c>
      <c r="D5399" t="s">
        <v>46</v>
      </c>
      <c r="E5399" t="s">
        <v>15</v>
      </c>
      <c r="F5399" t="s">
        <v>25</v>
      </c>
      <c r="G5399">
        <v>95</v>
      </c>
      <c r="H5399">
        <v>1107</v>
      </c>
      <c r="I5399">
        <v>851.78</v>
      </c>
      <c r="J5399" t="s">
        <v>47</v>
      </c>
      <c r="K5399">
        <v>4500</v>
      </c>
      <c r="L5399">
        <v>2800</v>
      </c>
      <c r="M5399" t="s">
        <v>27</v>
      </c>
    </row>
    <row r="5400" spans="1:13" x14ac:dyDescent="0.4">
      <c r="A5400">
        <v>105399</v>
      </c>
      <c r="B5400" s="1">
        <v>45798.477083333331</v>
      </c>
      <c r="C5400" t="s">
        <v>42</v>
      </c>
      <c r="D5400" t="s">
        <v>35</v>
      </c>
      <c r="E5400" t="s">
        <v>15</v>
      </c>
      <c r="F5400" t="s">
        <v>20</v>
      </c>
      <c r="G5400">
        <v>62</v>
      </c>
      <c r="H5400">
        <v>423</v>
      </c>
      <c r="I5400">
        <v>1041.8599999999999</v>
      </c>
      <c r="J5400" t="s">
        <v>36</v>
      </c>
      <c r="K5400">
        <v>12000</v>
      </c>
      <c r="L5400">
        <v>8000</v>
      </c>
      <c r="M5400" t="s">
        <v>22</v>
      </c>
    </row>
    <row r="5401" spans="1:13" x14ac:dyDescent="0.4">
      <c r="A5401">
        <v>105400</v>
      </c>
      <c r="B5401" s="1">
        <v>45802.031944444447</v>
      </c>
      <c r="C5401" t="s">
        <v>50</v>
      </c>
      <c r="D5401" t="s">
        <v>28</v>
      </c>
      <c r="E5401" t="s">
        <v>29</v>
      </c>
      <c r="F5401" t="s">
        <v>25</v>
      </c>
      <c r="G5401">
        <v>20</v>
      </c>
      <c r="H5401">
        <v>455</v>
      </c>
      <c r="I5401">
        <v>793.84</v>
      </c>
      <c r="J5401" t="s">
        <v>54</v>
      </c>
      <c r="K5401">
        <v>2500</v>
      </c>
      <c r="L5401">
        <v>1500</v>
      </c>
      <c r="M5401" t="s">
        <v>27</v>
      </c>
    </row>
    <row r="5402" spans="1:13" x14ac:dyDescent="0.4">
      <c r="A5402">
        <v>105401</v>
      </c>
      <c r="B5402" s="1">
        <v>45823.386111111111</v>
      </c>
      <c r="C5402" t="s">
        <v>48</v>
      </c>
      <c r="D5402" t="s">
        <v>14</v>
      </c>
      <c r="E5402" t="s">
        <v>15</v>
      </c>
      <c r="F5402" t="s">
        <v>16</v>
      </c>
      <c r="G5402">
        <v>58</v>
      </c>
      <c r="H5402">
        <v>419</v>
      </c>
      <c r="I5402">
        <v>425.26</v>
      </c>
      <c r="J5402" t="s">
        <v>21</v>
      </c>
      <c r="K5402">
        <v>6500</v>
      </c>
      <c r="L5402">
        <v>4200</v>
      </c>
      <c r="M5402" t="s">
        <v>18</v>
      </c>
    </row>
    <row r="5403" spans="1:13" x14ac:dyDescent="0.4">
      <c r="A5403">
        <v>105402</v>
      </c>
      <c r="B5403" s="1">
        <v>45994.021527777775</v>
      </c>
      <c r="C5403" t="s">
        <v>19</v>
      </c>
      <c r="D5403" t="s">
        <v>46</v>
      </c>
      <c r="E5403" t="s">
        <v>31</v>
      </c>
      <c r="F5403" t="s">
        <v>16</v>
      </c>
      <c r="G5403">
        <v>14</v>
      </c>
      <c r="H5403">
        <v>391</v>
      </c>
      <c r="I5403">
        <v>497.67</v>
      </c>
      <c r="J5403" t="s">
        <v>47</v>
      </c>
      <c r="K5403">
        <v>4500</v>
      </c>
      <c r="L5403">
        <v>2800</v>
      </c>
      <c r="M5403" t="s">
        <v>18</v>
      </c>
    </row>
    <row r="5404" spans="1:13" x14ac:dyDescent="0.4">
      <c r="A5404">
        <v>105403</v>
      </c>
      <c r="B5404" s="1">
        <v>45735.170138888891</v>
      </c>
      <c r="C5404" t="s">
        <v>23</v>
      </c>
      <c r="D5404" t="s">
        <v>24</v>
      </c>
      <c r="E5404" t="s">
        <v>15</v>
      </c>
      <c r="F5404" t="s">
        <v>32</v>
      </c>
      <c r="G5404">
        <v>38</v>
      </c>
      <c r="H5404">
        <v>644</v>
      </c>
      <c r="I5404">
        <v>402.9</v>
      </c>
      <c r="J5404" t="s">
        <v>59</v>
      </c>
      <c r="K5404">
        <v>3500</v>
      </c>
      <c r="L5404">
        <v>2200</v>
      </c>
      <c r="M5404" t="s">
        <v>33</v>
      </c>
    </row>
    <row r="5405" spans="1:13" x14ac:dyDescent="0.4">
      <c r="A5405">
        <v>105404</v>
      </c>
      <c r="B5405" s="1">
        <v>45919.912499999999</v>
      </c>
      <c r="C5405" t="s">
        <v>23</v>
      </c>
      <c r="D5405" t="s">
        <v>46</v>
      </c>
      <c r="E5405" t="s">
        <v>31</v>
      </c>
      <c r="F5405" t="s">
        <v>25</v>
      </c>
      <c r="G5405">
        <v>81</v>
      </c>
      <c r="H5405">
        <v>857</v>
      </c>
      <c r="I5405">
        <v>629.48</v>
      </c>
      <c r="J5405" t="s">
        <v>53</v>
      </c>
      <c r="K5405">
        <v>15000</v>
      </c>
      <c r="L5405">
        <v>9500</v>
      </c>
      <c r="M5405" t="s">
        <v>27</v>
      </c>
    </row>
    <row r="5406" spans="1:13" x14ac:dyDescent="0.4">
      <c r="A5406">
        <v>105405</v>
      </c>
      <c r="B5406" s="1">
        <v>45820.445833333331</v>
      </c>
      <c r="C5406" t="s">
        <v>13</v>
      </c>
      <c r="D5406" t="s">
        <v>24</v>
      </c>
      <c r="E5406" t="s">
        <v>31</v>
      </c>
      <c r="F5406" t="s">
        <v>20</v>
      </c>
      <c r="G5406">
        <v>30</v>
      </c>
      <c r="H5406">
        <v>1069</v>
      </c>
      <c r="I5406">
        <v>447.04</v>
      </c>
      <c r="J5406" t="s">
        <v>26</v>
      </c>
      <c r="K5406">
        <v>45000</v>
      </c>
      <c r="L5406">
        <v>32000</v>
      </c>
      <c r="M5406" t="s">
        <v>22</v>
      </c>
    </row>
    <row r="5407" spans="1:13" x14ac:dyDescent="0.4">
      <c r="A5407">
        <v>105406</v>
      </c>
      <c r="B5407" s="1">
        <v>45671.074305555558</v>
      </c>
      <c r="C5407" t="s">
        <v>45</v>
      </c>
      <c r="D5407" t="s">
        <v>46</v>
      </c>
      <c r="E5407" t="s">
        <v>29</v>
      </c>
      <c r="F5407" t="s">
        <v>37</v>
      </c>
      <c r="G5407">
        <v>11</v>
      </c>
      <c r="H5407">
        <v>389</v>
      </c>
      <c r="I5407">
        <v>447.4</v>
      </c>
      <c r="J5407" t="s">
        <v>47</v>
      </c>
      <c r="K5407">
        <v>4500</v>
      </c>
      <c r="L5407">
        <v>2800</v>
      </c>
      <c r="M5407" t="s">
        <v>38</v>
      </c>
    </row>
    <row r="5408" spans="1:13" x14ac:dyDescent="0.4">
      <c r="A5408">
        <v>105407</v>
      </c>
      <c r="B5408" s="1">
        <v>45896.363194444442</v>
      </c>
      <c r="C5408" t="s">
        <v>48</v>
      </c>
      <c r="D5408" t="s">
        <v>24</v>
      </c>
      <c r="E5408" t="s">
        <v>29</v>
      </c>
      <c r="F5408" t="s">
        <v>20</v>
      </c>
      <c r="G5408">
        <v>59</v>
      </c>
      <c r="H5408">
        <v>1154</v>
      </c>
      <c r="I5408">
        <v>1059.1199999999999</v>
      </c>
      <c r="J5408" t="s">
        <v>60</v>
      </c>
      <c r="K5408">
        <v>25000</v>
      </c>
      <c r="L5408">
        <v>18000</v>
      </c>
      <c r="M5408" t="s">
        <v>22</v>
      </c>
    </row>
    <row r="5409" spans="1:13" x14ac:dyDescent="0.4">
      <c r="A5409">
        <v>105408</v>
      </c>
      <c r="B5409" s="1">
        <v>45729.47152777778</v>
      </c>
      <c r="C5409" t="s">
        <v>19</v>
      </c>
      <c r="D5409" t="s">
        <v>46</v>
      </c>
      <c r="E5409" t="s">
        <v>15</v>
      </c>
      <c r="F5409" t="s">
        <v>32</v>
      </c>
      <c r="G5409">
        <v>93</v>
      </c>
      <c r="H5409">
        <v>438</v>
      </c>
      <c r="I5409">
        <v>866.02</v>
      </c>
      <c r="J5409" t="s">
        <v>53</v>
      </c>
      <c r="K5409">
        <v>15000</v>
      </c>
      <c r="L5409">
        <v>9500</v>
      </c>
      <c r="M5409" t="s">
        <v>33</v>
      </c>
    </row>
    <row r="5410" spans="1:13" x14ac:dyDescent="0.4">
      <c r="A5410">
        <v>105409</v>
      </c>
      <c r="B5410" s="1">
        <v>45800.252083333333</v>
      </c>
      <c r="C5410" t="s">
        <v>19</v>
      </c>
      <c r="D5410" t="s">
        <v>35</v>
      </c>
      <c r="E5410" t="s">
        <v>15</v>
      </c>
      <c r="F5410" t="s">
        <v>20</v>
      </c>
      <c r="G5410">
        <v>72</v>
      </c>
      <c r="H5410">
        <v>689</v>
      </c>
      <c r="I5410">
        <v>184.75</v>
      </c>
      <c r="J5410" t="s">
        <v>49</v>
      </c>
      <c r="K5410">
        <v>8500</v>
      </c>
      <c r="L5410">
        <v>5500</v>
      </c>
      <c r="M5410" t="s">
        <v>22</v>
      </c>
    </row>
    <row r="5411" spans="1:13" x14ac:dyDescent="0.4">
      <c r="A5411">
        <v>105410</v>
      </c>
      <c r="B5411" s="1">
        <v>45967.637499999997</v>
      </c>
      <c r="C5411" t="s">
        <v>34</v>
      </c>
      <c r="D5411" t="s">
        <v>28</v>
      </c>
      <c r="E5411" t="s">
        <v>29</v>
      </c>
      <c r="F5411" t="s">
        <v>25</v>
      </c>
      <c r="G5411">
        <v>69</v>
      </c>
      <c r="H5411">
        <v>926</v>
      </c>
      <c r="I5411">
        <v>987</v>
      </c>
      <c r="J5411" t="s">
        <v>30</v>
      </c>
      <c r="K5411">
        <v>450</v>
      </c>
      <c r="L5411">
        <v>200</v>
      </c>
      <c r="M5411" t="s">
        <v>27</v>
      </c>
    </row>
    <row r="5412" spans="1:13" x14ac:dyDescent="0.4">
      <c r="A5412">
        <v>105411</v>
      </c>
      <c r="B5412" s="1">
        <v>45940.86041666667</v>
      </c>
      <c r="C5412" t="s">
        <v>13</v>
      </c>
      <c r="D5412" t="s">
        <v>35</v>
      </c>
      <c r="E5412" t="s">
        <v>31</v>
      </c>
      <c r="F5412" t="s">
        <v>37</v>
      </c>
      <c r="G5412">
        <v>73</v>
      </c>
      <c r="H5412">
        <v>1117</v>
      </c>
      <c r="I5412">
        <v>1212.97</v>
      </c>
      <c r="J5412" t="s">
        <v>36</v>
      </c>
      <c r="K5412">
        <v>12000</v>
      </c>
      <c r="L5412">
        <v>8000</v>
      </c>
      <c r="M5412" t="s">
        <v>38</v>
      </c>
    </row>
    <row r="5413" spans="1:13" x14ac:dyDescent="0.4">
      <c r="A5413">
        <v>105412</v>
      </c>
      <c r="B5413" s="1">
        <v>45926.265277777777</v>
      </c>
      <c r="C5413" t="s">
        <v>42</v>
      </c>
      <c r="D5413" t="s">
        <v>35</v>
      </c>
      <c r="E5413" t="s">
        <v>29</v>
      </c>
      <c r="F5413" t="s">
        <v>32</v>
      </c>
      <c r="G5413">
        <v>17</v>
      </c>
      <c r="H5413">
        <v>811</v>
      </c>
      <c r="I5413">
        <v>1534.01</v>
      </c>
      <c r="J5413" t="s">
        <v>49</v>
      </c>
      <c r="K5413">
        <v>8500</v>
      </c>
      <c r="L5413">
        <v>5500</v>
      </c>
      <c r="M5413" t="s">
        <v>33</v>
      </c>
    </row>
    <row r="5414" spans="1:13" x14ac:dyDescent="0.4">
      <c r="A5414">
        <v>105413</v>
      </c>
      <c r="B5414" s="1">
        <v>45898.368055555555</v>
      </c>
      <c r="C5414" t="s">
        <v>50</v>
      </c>
      <c r="D5414" t="s">
        <v>24</v>
      </c>
      <c r="E5414" t="s">
        <v>15</v>
      </c>
      <c r="F5414" t="s">
        <v>25</v>
      </c>
      <c r="G5414">
        <v>15</v>
      </c>
      <c r="H5414">
        <v>564</v>
      </c>
      <c r="I5414">
        <v>222.6</v>
      </c>
      <c r="J5414" t="s">
        <v>26</v>
      </c>
      <c r="K5414">
        <v>45000</v>
      </c>
      <c r="L5414">
        <v>32000</v>
      </c>
      <c r="M5414" t="s">
        <v>27</v>
      </c>
    </row>
    <row r="5415" spans="1:13" x14ac:dyDescent="0.4">
      <c r="A5415">
        <v>105414</v>
      </c>
      <c r="B5415" s="1">
        <v>45902.962500000001</v>
      </c>
      <c r="C5415" t="s">
        <v>48</v>
      </c>
      <c r="D5415" t="s">
        <v>43</v>
      </c>
      <c r="E5415" t="s">
        <v>31</v>
      </c>
      <c r="F5415" t="s">
        <v>32</v>
      </c>
      <c r="G5415">
        <v>41</v>
      </c>
      <c r="H5415">
        <v>901</v>
      </c>
      <c r="I5415">
        <v>571.14</v>
      </c>
      <c r="J5415" t="s">
        <v>44</v>
      </c>
      <c r="K5415">
        <v>4500</v>
      </c>
      <c r="L5415">
        <v>2500</v>
      </c>
      <c r="M5415" t="s">
        <v>33</v>
      </c>
    </row>
    <row r="5416" spans="1:13" x14ac:dyDescent="0.4">
      <c r="A5416">
        <v>105415</v>
      </c>
      <c r="B5416" s="1">
        <v>45820.329861111109</v>
      </c>
      <c r="C5416" t="s">
        <v>39</v>
      </c>
      <c r="D5416" t="s">
        <v>14</v>
      </c>
      <c r="E5416" t="s">
        <v>31</v>
      </c>
      <c r="F5416" t="s">
        <v>37</v>
      </c>
      <c r="G5416">
        <v>81</v>
      </c>
      <c r="H5416">
        <v>659</v>
      </c>
      <c r="I5416">
        <v>441.07</v>
      </c>
      <c r="J5416" t="s">
        <v>17</v>
      </c>
      <c r="K5416">
        <v>3200</v>
      </c>
      <c r="L5416">
        <v>2000</v>
      </c>
      <c r="M5416" t="s">
        <v>38</v>
      </c>
    </row>
    <row r="5417" spans="1:13" x14ac:dyDescent="0.4">
      <c r="A5417">
        <v>105416</v>
      </c>
      <c r="B5417" s="1">
        <v>45717.350694444445</v>
      </c>
      <c r="C5417" t="s">
        <v>23</v>
      </c>
      <c r="D5417" t="s">
        <v>43</v>
      </c>
      <c r="E5417" t="s">
        <v>31</v>
      </c>
      <c r="F5417" t="s">
        <v>20</v>
      </c>
      <c r="G5417">
        <v>58</v>
      </c>
      <c r="H5417">
        <v>1031</v>
      </c>
      <c r="I5417">
        <v>400.54</v>
      </c>
      <c r="J5417" t="s">
        <v>51</v>
      </c>
      <c r="K5417">
        <v>1800</v>
      </c>
      <c r="L5417">
        <v>900</v>
      </c>
      <c r="M5417" t="s">
        <v>22</v>
      </c>
    </row>
    <row r="5418" spans="1:13" x14ac:dyDescent="0.4">
      <c r="A5418">
        <v>105417</v>
      </c>
      <c r="B5418" s="1">
        <v>45663.750694444447</v>
      </c>
      <c r="C5418" t="s">
        <v>50</v>
      </c>
      <c r="D5418" t="s">
        <v>14</v>
      </c>
      <c r="E5418" t="s">
        <v>15</v>
      </c>
      <c r="F5418" t="s">
        <v>16</v>
      </c>
      <c r="G5418">
        <v>84</v>
      </c>
      <c r="H5418">
        <v>1101</v>
      </c>
      <c r="I5418">
        <v>193.25</v>
      </c>
      <c r="J5418" t="s">
        <v>17</v>
      </c>
      <c r="K5418">
        <v>3200</v>
      </c>
      <c r="L5418">
        <v>2000</v>
      </c>
      <c r="M5418" t="s">
        <v>18</v>
      </c>
    </row>
    <row r="5419" spans="1:13" x14ac:dyDescent="0.4">
      <c r="A5419">
        <v>105418</v>
      </c>
      <c r="B5419" s="1">
        <v>45854.695833333331</v>
      </c>
      <c r="C5419" t="s">
        <v>50</v>
      </c>
      <c r="D5419" t="s">
        <v>35</v>
      </c>
      <c r="E5419" t="s">
        <v>15</v>
      </c>
      <c r="F5419" t="s">
        <v>16</v>
      </c>
      <c r="G5419">
        <v>59</v>
      </c>
      <c r="H5419">
        <v>511</v>
      </c>
      <c r="I5419">
        <v>525.08000000000004</v>
      </c>
      <c r="J5419" t="s">
        <v>36</v>
      </c>
      <c r="K5419">
        <v>12000</v>
      </c>
      <c r="L5419">
        <v>8000</v>
      </c>
      <c r="M5419" t="s">
        <v>18</v>
      </c>
    </row>
    <row r="5420" spans="1:13" x14ac:dyDescent="0.4">
      <c r="A5420">
        <v>105419</v>
      </c>
      <c r="B5420" s="1">
        <v>45715.486111111109</v>
      </c>
      <c r="C5420" t="s">
        <v>39</v>
      </c>
      <c r="D5420" t="s">
        <v>40</v>
      </c>
      <c r="E5420" t="s">
        <v>31</v>
      </c>
      <c r="F5420" t="s">
        <v>37</v>
      </c>
      <c r="G5420">
        <v>73</v>
      </c>
      <c r="H5420">
        <v>852</v>
      </c>
      <c r="I5420">
        <v>1675.31</v>
      </c>
      <c r="J5420" t="s">
        <v>41</v>
      </c>
      <c r="K5420">
        <v>5500</v>
      </c>
      <c r="L5420">
        <v>3500</v>
      </c>
      <c r="M5420" t="s">
        <v>38</v>
      </c>
    </row>
    <row r="5421" spans="1:13" x14ac:dyDescent="0.4">
      <c r="A5421">
        <v>105420</v>
      </c>
      <c r="B5421" s="1">
        <v>45962.486111111109</v>
      </c>
      <c r="C5421" t="s">
        <v>39</v>
      </c>
      <c r="D5421" t="s">
        <v>28</v>
      </c>
      <c r="E5421" t="s">
        <v>31</v>
      </c>
      <c r="F5421" t="s">
        <v>25</v>
      </c>
      <c r="G5421">
        <v>89</v>
      </c>
      <c r="H5421">
        <v>768</v>
      </c>
      <c r="I5421">
        <v>2294.5100000000002</v>
      </c>
      <c r="J5421" t="s">
        <v>30</v>
      </c>
      <c r="K5421">
        <v>450</v>
      </c>
      <c r="L5421">
        <v>200</v>
      </c>
      <c r="M5421" t="s">
        <v>27</v>
      </c>
    </row>
    <row r="5422" spans="1:13" x14ac:dyDescent="0.4">
      <c r="A5422">
        <v>105421</v>
      </c>
      <c r="B5422" s="1">
        <v>45874.154166666667</v>
      </c>
      <c r="C5422" t="s">
        <v>13</v>
      </c>
      <c r="D5422" t="s">
        <v>46</v>
      </c>
      <c r="E5422" t="s">
        <v>15</v>
      </c>
      <c r="F5422" t="s">
        <v>20</v>
      </c>
      <c r="G5422">
        <v>15</v>
      </c>
      <c r="H5422">
        <v>512</v>
      </c>
      <c r="I5422">
        <v>451.47</v>
      </c>
      <c r="J5422" t="s">
        <v>53</v>
      </c>
      <c r="K5422">
        <v>15000</v>
      </c>
      <c r="L5422">
        <v>9500</v>
      </c>
      <c r="M5422" t="s">
        <v>22</v>
      </c>
    </row>
    <row r="5423" spans="1:13" x14ac:dyDescent="0.4">
      <c r="A5423">
        <v>105422</v>
      </c>
      <c r="B5423" s="1">
        <v>45683.364583333336</v>
      </c>
      <c r="C5423" t="s">
        <v>45</v>
      </c>
      <c r="D5423" t="s">
        <v>28</v>
      </c>
      <c r="E5423" t="s">
        <v>15</v>
      </c>
      <c r="F5423" t="s">
        <v>32</v>
      </c>
      <c r="G5423">
        <v>62</v>
      </c>
      <c r="H5423">
        <v>540</v>
      </c>
      <c r="I5423">
        <v>902.55</v>
      </c>
      <c r="J5423" t="s">
        <v>54</v>
      </c>
      <c r="K5423">
        <v>2500</v>
      </c>
      <c r="L5423">
        <v>1500</v>
      </c>
      <c r="M5423" t="s">
        <v>33</v>
      </c>
    </row>
    <row r="5424" spans="1:13" x14ac:dyDescent="0.4">
      <c r="A5424">
        <v>105423</v>
      </c>
      <c r="B5424" s="1">
        <v>45960.40347222222</v>
      </c>
      <c r="C5424" t="s">
        <v>39</v>
      </c>
      <c r="D5424" t="s">
        <v>24</v>
      </c>
      <c r="E5424" t="s">
        <v>15</v>
      </c>
      <c r="F5424" t="s">
        <v>32</v>
      </c>
      <c r="G5424">
        <v>81</v>
      </c>
      <c r="H5424">
        <v>632</v>
      </c>
      <c r="I5424">
        <v>656.79</v>
      </c>
      <c r="J5424" t="s">
        <v>26</v>
      </c>
      <c r="K5424">
        <v>45000</v>
      </c>
      <c r="L5424">
        <v>32000</v>
      </c>
      <c r="M5424" t="s">
        <v>33</v>
      </c>
    </row>
    <row r="5425" spans="1:13" x14ac:dyDescent="0.4">
      <c r="A5425">
        <v>105424</v>
      </c>
      <c r="B5425" s="1">
        <v>45662.693055555559</v>
      </c>
      <c r="C5425" t="s">
        <v>23</v>
      </c>
      <c r="D5425" t="s">
        <v>24</v>
      </c>
      <c r="E5425" t="s">
        <v>29</v>
      </c>
      <c r="F5425" t="s">
        <v>16</v>
      </c>
      <c r="G5425">
        <v>79</v>
      </c>
      <c r="H5425">
        <v>1135</v>
      </c>
      <c r="I5425">
        <v>1088.43</v>
      </c>
      <c r="J5425" t="s">
        <v>26</v>
      </c>
      <c r="K5425">
        <v>45000</v>
      </c>
      <c r="L5425">
        <v>32000</v>
      </c>
      <c r="M5425" t="s">
        <v>18</v>
      </c>
    </row>
    <row r="5426" spans="1:13" x14ac:dyDescent="0.4">
      <c r="A5426">
        <v>105425</v>
      </c>
      <c r="B5426" s="1">
        <v>45677.37777777778</v>
      </c>
      <c r="C5426" t="s">
        <v>39</v>
      </c>
      <c r="D5426" t="s">
        <v>40</v>
      </c>
      <c r="E5426" t="s">
        <v>29</v>
      </c>
      <c r="F5426" t="s">
        <v>25</v>
      </c>
      <c r="G5426">
        <v>76</v>
      </c>
      <c r="H5426">
        <v>474</v>
      </c>
      <c r="I5426">
        <v>1018.89</v>
      </c>
      <c r="J5426" t="s">
        <v>52</v>
      </c>
      <c r="K5426">
        <v>1500</v>
      </c>
      <c r="L5426">
        <v>800</v>
      </c>
      <c r="M5426" t="s">
        <v>27</v>
      </c>
    </row>
    <row r="5427" spans="1:13" x14ac:dyDescent="0.4">
      <c r="A5427">
        <v>105426</v>
      </c>
      <c r="B5427" s="1">
        <v>45855.486805555556</v>
      </c>
      <c r="C5427" t="s">
        <v>45</v>
      </c>
      <c r="D5427" t="s">
        <v>46</v>
      </c>
      <c r="E5427" t="s">
        <v>15</v>
      </c>
      <c r="F5427" t="s">
        <v>37</v>
      </c>
      <c r="G5427">
        <v>72</v>
      </c>
      <c r="H5427">
        <v>431</v>
      </c>
      <c r="I5427">
        <v>399</v>
      </c>
      <c r="J5427" t="s">
        <v>53</v>
      </c>
      <c r="K5427">
        <v>15000</v>
      </c>
      <c r="L5427">
        <v>9500</v>
      </c>
      <c r="M5427" t="s">
        <v>38</v>
      </c>
    </row>
    <row r="5428" spans="1:13" x14ac:dyDescent="0.4">
      <c r="A5428">
        <v>105427</v>
      </c>
      <c r="B5428" s="1">
        <v>45716.707638888889</v>
      </c>
      <c r="C5428" t="s">
        <v>50</v>
      </c>
      <c r="D5428" t="s">
        <v>40</v>
      </c>
      <c r="E5428" t="s">
        <v>29</v>
      </c>
      <c r="F5428" t="s">
        <v>32</v>
      </c>
      <c r="G5428">
        <v>82</v>
      </c>
      <c r="H5428">
        <v>722</v>
      </c>
      <c r="I5428">
        <v>657.48</v>
      </c>
      <c r="J5428" t="s">
        <v>41</v>
      </c>
      <c r="K5428">
        <v>5500</v>
      </c>
      <c r="L5428">
        <v>3500</v>
      </c>
      <c r="M5428" t="s">
        <v>33</v>
      </c>
    </row>
    <row r="5429" spans="1:13" x14ac:dyDescent="0.4">
      <c r="A5429">
        <v>105428</v>
      </c>
      <c r="B5429" s="1">
        <v>45899.224305555559</v>
      </c>
      <c r="C5429" t="s">
        <v>19</v>
      </c>
      <c r="D5429" t="s">
        <v>55</v>
      </c>
      <c r="E5429" t="s">
        <v>29</v>
      </c>
      <c r="F5429" t="s">
        <v>16</v>
      </c>
      <c r="G5429">
        <v>12</v>
      </c>
      <c r="H5429">
        <v>659</v>
      </c>
      <c r="I5429">
        <v>909.08</v>
      </c>
      <c r="J5429" t="s">
        <v>56</v>
      </c>
      <c r="K5429">
        <v>850</v>
      </c>
      <c r="L5429">
        <v>550</v>
      </c>
      <c r="M5429" t="s">
        <v>18</v>
      </c>
    </row>
    <row r="5430" spans="1:13" x14ac:dyDescent="0.4">
      <c r="A5430">
        <v>105429</v>
      </c>
      <c r="B5430" s="1">
        <v>45803.15625</v>
      </c>
      <c r="C5430" t="s">
        <v>19</v>
      </c>
      <c r="D5430" t="s">
        <v>28</v>
      </c>
      <c r="E5430" t="s">
        <v>29</v>
      </c>
      <c r="F5430" t="s">
        <v>20</v>
      </c>
      <c r="G5430">
        <v>42</v>
      </c>
      <c r="H5430">
        <v>799</v>
      </c>
      <c r="I5430">
        <v>683.96</v>
      </c>
      <c r="J5430" t="s">
        <v>30</v>
      </c>
      <c r="K5430">
        <v>450</v>
      </c>
      <c r="L5430">
        <v>200</v>
      </c>
      <c r="M5430" t="s">
        <v>22</v>
      </c>
    </row>
    <row r="5431" spans="1:13" x14ac:dyDescent="0.4">
      <c r="A5431">
        <v>105430</v>
      </c>
      <c r="B5431" s="1">
        <v>45930.663888888892</v>
      </c>
      <c r="C5431" t="s">
        <v>48</v>
      </c>
      <c r="D5431" t="s">
        <v>35</v>
      </c>
      <c r="E5431" t="s">
        <v>15</v>
      </c>
      <c r="F5431" t="s">
        <v>25</v>
      </c>
      <c r="G5431">
        <v>4</v>
      </c>
      <c r="H5431">
        <v>752</v>
      </c>
      <c r="I5431">
        <v>366.03</v>
      </c>
      <c r="J5431" t="s">
        <v>49</v>
      </c>
      <c r="K5431">
        <v>8500</v>
      </c>
      <c r="L5431">
        <v>5500</v>
      </c>
      <c r="M5431" t="s">
        <v>27</v>
      </c>
    </row>
    <row r="5432" spans="1:13" x14ac:dyDescent="0.4">
      <c r="A5432">
        <v>105431</v>
      </c>
      <c r="B5432" s="1">
        <v>45906.67083333333</v>
      </c>
      <c r="C5432" t="s">
        <v>50</v>
      </c>
      <c r="D5432" t="s">
        <v>43</v>
      </c>
      <c r="E5432" t="s">
        <v>29</v>
      </c>
      <c r="F5432" t="s">
        <v>32</v>
      </c>
      <c r="G5432">
        <v>46</v>
      </c>
      <c r="H5432">
        <v>499</v>
      </c>
      <c r="I5432">
        <v>647.03</v>
      </c>
      <c r="J5432" t="s">
        <v>44</v>
      </c>
      <c r="K5432">
        <v>4500</v>
      </c>
      <c r="L5432">
        <v>2500</v>
      </c>
      <c r="M5432" t="s">
        <v>33</v>
      </c>
    </row>
    <row r="5433" spans="1:13" x14ac:dyDescent="0.4">
      <c r="A5433">
        <v>105432</v>
      </c>
      <c r="B5433" s="1">
        <v>45671.629861111112</v>
      </c>
      <c r="C5433" t="s">
        <v>34</v>
      </c>
      <c r="D5433" t="s">
        <v>14</v>
      </c>
      <c r="E5433" t="s">
        <v>31</v>
      </c>
      <c r="F5433" t="s">
        <v>32</v>
      </c>
      <c r="G5433">
        <v>61</v>
      </c>
      <c r="H5433">
        <v>587</v>
      </c>
      <c r="I5433">
        <v>563.16</v>
      </c>
      <c r="J5433" t="s">
        <v>21</v>
      </c>
      <c r="K5433">
        <v>6500</v>
      </c>
      <c r="L5433">
        <v>4200</v>
      </c>
      <c r="M5433" t="s">
        <v>33</v>
      </c>
    </row>
    <row r="5434" spans="1:13" x14ac:dyDescent="0.4">
      <c r="A5434">
        <v>105433</v>
      </c>
      <c r="B5434" s="1">
        <v>45670.140277777777</v>
      </c>
      <c r="C5434" t="s">
        <v>19</v>
      </c>
      <c r="D5434" t="s">
        <v>43</v>
      </c>
      <c r="E5434" t="s">
        <v>31</v>
      </c>
      <c r="F5434" t="s">
        <v>25</v>
      </c>
      <c r="G5434">
        <v>24</v>
      </c>
      <c r="H5434">
        <v>914</v>
      </c>
      <c r="I5434">
        <v>2767.95</v>
      </c>
      <c r="J5434" t="s">
        <v>61</v>
      </c>
      <c r="K5434">
        <v>2800</v>
      </c>
      <c r="L5434">
        <v>1500</v>
      </c>
      <c r="M5434" t="s">
        <v>27</v>
      </c>
    </row>
    <row r="5435" spans="1:13" x14ac:dyDescent="0.4">
      <c r="A5435">
        <v>105434</v>
      </c>
      <c r="B5435" s="1">
        <v>45701.208333333336</v>
      </c>
      <c r="C5435" t="s">
        <v>50</v>
      </c>
      <c r="D5435" t="s">
        <v>40</v>
      </c>
      <c r="E5435" t="s">
        <v>31</v>
      </c>
      <c r="F5435" t="s">
        <v>37</v>
      </c>
      <c r="G5435">
        <v>78</v>
      </c>
      <c r="H5435">
        <v>407</v>
      </c>
      <c r="I5435">
        <v>540.51</v>
      </c>
      <c r="J5435" t="s">
        <v>52</v>
      </c>
      <c r="K5435">
        <v>1500</v>
      </c>
      <c r="L5435">
        <v>800</v>
      </c>
      <c r="M5435" t="s">
        <v>38</v>
      </c>
    </row>
    <row r="5436" spans="1:13" x14ac:dyDescent="0.4">
      <c r="A5436">
        <v>105435</v>
      </c>
      <c r="B5436" s="1">
        <v>45676.29583333333</v>
      </c>
      <c r="C5436" t="s">
        <v>39</v>
      </c>
      <c r="D5436" t="s">
        <v>43</v>
      </c>
      <c r="E5436" t="s">
        <v>29</v>
      </c>
      <c r="F5436" t="s">
        <v>25</v>
      </c>
      <c r="G5436">
        <v>8</v>
      </c>
      <c r="H5436">
        <v>883</v>
      </c>
      <c r="I5436">
        <v>391.26</v>
      </c>
      <c r="J5436" t="s">
        <v>61</v>
      </c>
      <c r="K5436">
        <v>2800</v>
      </c>
      <c r="L5436">
        <v>1500</v>
      </c>
      <c r="M5436" t="s">
        <v>27</v>
      </c>
    </row>
    <row r="5437" spans="1:13" x14ac:dyDescent="0.4">
      <c r="A5437">
        <v>105436</v>
      </c>
      <c r="B5437" s="1">
        <v>45720.336805555555</v>
      </c>
      <c r="C5437" t="s">
        <v>39</v>
      </c>
      <c r="D5437" t="s">
        <v>14</v>
      </c>
      <c r="E5437" t="s">
        <v>29</v>
      </c>
      <c r="F5437" t="s">
        <v>32</v>
      </c>
      <c r="G5437">
        <v>36</v>
      </c>
      <c r="H5437">
        <v>1162</v>
      </c>
      <c r="I5437">
        <v>298.12</v>
      </c>
      <c r="J5437" t="s">
        <v>21</v>
      </c>
      <c r="K5437">
        <v>6500</v>
      </c>
      <c r="L5437">
        <v>4200</v>
      </c>
      <c r="M5437" t="s">
        <v>33</v>
      </c>
    </row>
    <row r="5438" spans="1:13" x14ac:dyDescent="0.4">
      <c r="A5438">
        <v>105437</v>
      </c>
      <c r="B5438" s="1">
        <v>45896.224999999999</v>
      </c>
      <c r="C5438" t="s">
        <v>34</v>
      </c>
      <c r="D5438" t="s">
        <v>55</v>
      </c>
      <c r="E5438" t="s">
        <v>29</v>
      </c>
      <c r="F5438" t="s">
        <v>37</v>
      </c>
      <c r="G5438">
        <v>91</v>
      </c>
      <c r="H5438">
        <v>893</v>
      </c>
      <c r="I5438">
        <v>1048.9000000000001</v>
      </c>
      <c r="J5438" t="s">
        <v>56</v>
      </c>
      <c r="K5438">
        <v>850</v>
      </c>
      <c r="L5438">
        <v>550</v>
      </c>
      <c r="M5438" t="s">
        <v>38</v>
      </c>
    </row>
    <row r="5439" spans="1:13" x14ac:dyDescent="0.4">
      <c r="A5439">
        <v>105438</v>
      </c>
      <c r="B5439" s="1">
        <v>45994.541666666664</v>
      </c>
      <c r="C5439" t="s">
        <v>13</v>
      </c>
      <c r="D5439" t="s">
        <v>40</v>
      </c>
      <c r="E5439" t="s">
        <v>31</v>
      </c>
      <c r="F5439" t="s">
        <v>16</v>
      </c>
      <c r="G5439">
        <v>60</v>
      </c>
      <c r="H5439">
        <v>673</v>
      </c>
      <c r="I5439">
        <v>1010.76</v>
      </c>
      <c r="J5439" t="s">
        <v>52</v>
      </c>
      <c r="K5439">
        <v>1500</v>
      </c>
      <c r="L5439">
        <v>800</v>
      </c>
      <c r="M5439" t="s">
        <v>18</v>
      </c>
    </row>
    <row r="5440" spans="1:13" x14ac:dyDescent="0.4">
      <c r="A5440">
        <v>105439</v>
      </c>
      <c r="B5440" s="1">
        <v>45757.522222222222</v>
      </c>
      <c r="C5440" t="s">
        <v>19</v>
      </c>
      <c r="D5440" t="s">
        <v>40</v>
      </c>
      <c r="E5440" t="s">
        <v>31</v>
      </c>
      <c r="F5440" t="s">
        <v>37</v>
      </c>
      <c r="G5440">
        <v>87</v>
      </c>
      <c r="H5440">
        <v>634</v>
      </c>
      <c r="I5440">
        <v>749.88</v>
      </c>
      <c r="J5440" t="s">
        <v>41</v>
      </c>
      <c r="K5440">
        <v>5500</v>
      </c>
      <c r="L5440">
        <v>3500</v>
      </c>
      <c r="M5440" t="s">
        <v>38</v>
      </c>
    </row>
    <row r="5441" spans="1:13" x14ac:dyDescent="0.4">
      <c r="A5441">
        <v>105440</v>
      </c>
      <c r="B5441" s="1">
        <v>45820.738888888889</v>
      </c>
      <c r="C5441" t="s">
        <v>48</v>
      </c>
      <c r="D5441" t="s">
        <v>55</v>
      </c>
      <c r="E5441" t="s">
        <v>29</v>
      </c>
      <c r="F5441" t="s">
        <v>37</v>
      </c>
      <c r="G5441">
        <v>15</v>
      </c>
      <c r="H5441">
        <v>825</v>
      </c>
      <c r="I5441">
        <v>1088.3</v>
      </c>
      <c r="J5441" t="s">
        <v>56</v>
      </c>
      <c r="K5441">
        <v>850</v>
      </c>
      <c r="L5441">
        <v>550</v>
      </c>
      <c r="M5441" t="s">
        <v>38</v>
      </c>
    </row>
    <row r="5442" spans="1:13" x14ac:dyDescent="0.4">
      <c r="A5442">
        <v>105441</v>
      </c>
      <c r="B5442" s="1">
        <v>45779.888888888891</v>
      </c>
      <c r="C5442" t="s">
        <v>42</v>
      </c>
      <c r="D5442" t="s">
        <v>14</v>
      </c>
      <c r="E5442" t="s">
        <v>29</v>
      </c>
      <c r="F5442" t="s">
        <v>32</v>
      </c>
      <c r="G5442">
        <v>35</v>
      </c>
      <c r="H5442">
        <v>478</v>
      </c>
      <c r="I5442">
        <v>814.86</v>
      </c>
      <c r="J5442" t="s">
        <v>17</v>
      </c>
      <c r="K5442">
        <v>3200</v>
      </c>
      <c r="L5442">
        <v>2000</v>
      </c>
      <c r="M5442" t="s">
        <v>33</v>
      </c>
    </row>
    <row r="5443" spans="1:13" x14ac:dyDescent="0.4">
      <c r="A5443">
        <v>105442</v>
      </c>
      <c r="B5443" s="1">
        <v>45701.686111111114</v>
      </c>
      <c r="C5443" t="s">
        <v>19</v>
      </c>
      <c r="D5443" t="s">
        <v>24</v>
      </c>
      <c r="E5443" t="s">
        <v>31</v>
      </c>
      <c r="F5443" t="s">
        <v>20</v>
      </c>
      <c r="G5443">
        <v>77</v>
      </c>
      <c r="H5443">
        <v>533</v>
      </c>
      <c r="I5443">
        <v>341.94</v>
      </c>
      <c r="J5443" t="s">
        <v>26</v>
      </c>
      <c r="K5443">
        <v>45000</v>
      </c>
      <c r="L5443">
        <v>32000</v>
      </c>
      <c r="M5443" t="s">
        <v>22</v>
      </c>
    </row>
    <row r="5444" spans="1:13" x14ac:dyDescent="0.4">
      <c r="A5444">
        <v>105443</v>
      </c>
      <c r="B5444" s="1">
        <v>46017.676388888889</v>
      </c>
      <c r="C5444" t="s">
        <v>50</v>
      </c>
      <c r="D5444" t="s">
        <v>43</v>
      </c>
      <c r="E5444" t="s">
        <v>29</v>
      </c>
      <c r="F5444" t="s">
        <v>20</v>
      </c>
      <c r="G5444">
        <v>14</v>
      </c>
      <c r="H5444">
        <v>1011</v>
      </c>
      <c r="I5444">
        <v>974.44</v>
      </c>
      <c r="J5444" t="s">
        <v>44</v>
      </c>
      <c r="K5444">
        <v>4500</v>
      </c>
      <c r="L5444">
        <v>2500</v>
      </c>
      <c r="M5444" t="s">
        <v>22</v>
      </c>
    </row>
    <row r="5445" spans="1:13" x14ac:dyDescent="0.4">
      <c r="A5445">
        <v>105444</v>
      </c>
      <c r="B5445" s="1">
        <v>45974.692361111112</v>
      </c>
      <c r="C5445" t="s">
        <v>42</v>
      </c>
      <c r="D5445" t="s">
        <v>14</v>
      </c>
      <c r="E5445" t="s">
        <v>29</v>
      </c>
      <c r="F5445" t="s">
        <v>25</v>
      </c>
      <c r="G5445">
        <v>30</v>
      </c>
      <c r="H5445">
        <v>1190</v>
      </c>
      <c r="I5445">
        <v>570.58000000000004</v>
      </c>
      <c r="J5445" t="s">
        <v>21</v>
      </c>
      <c r="K5445">
        <v>6500</v>
      </c>
      <c r="L5445">
        <v>4200</v>
      </c>
      <c r="M5445" t="s">
        <v>27</v>
      </c>
    </row>
    <row r="5446" spans="1:13" x14ac:dyDescent="0.4">
      <c r="A5446">
        <v>105445</v>
      </c>
      <c r="B5446" s="1">
        <v>45802.88958333333</v>
      </c>
      <c r="C5446" t="s">
        <v>39</v>
      </c>
      <c r="D5446" t="s">
        <v>46</v>
      </c>
      <c r="E5446" t="s">
        <v>15</v>
      </c>
      <c r="F5446" t="s">
        <v>37</v>
      </c>
      <c r="G5446">
        <v>64</v>
      </c>
      <c r="H5446">
        <v>415</v>
      </c>
      <c r="I5446">
        <v>1193.92</v>
      </c>
      <c r="J5446" t="s">
        <v>53</v>
      </c>
      <c r="K5446">
        <v>15000</v>
      </c>
      <c r="L5446">
        <v>9500</v>
      </c>
      <c r="M5446" t="s">
        <v>38</v>
      </c>
    </row>
    <row r="5447" spans="1:13" x14ac:dyDescent="0.4">
      <c r="A5447">
        <v>105446</v>
      </c>
      <c r="B5447" s="1">
        <v>45984.604861111111</v>
      </c>
      <c r="C5447" t="s">
        <v>48</v>
      </c>
      <c r="D5447" t="s">
        <v>28</v>
      </c>
      <c r="E5447" t="s">
        <v>15</v>
      </c>
      <c r="F5447" t="s">
        <v>37</v>
      </c>
      <c r="G5447">
        <v>25</v>
      </c>
      <c r="H5447">
        <v>362</v>
      </c>
      <c r="I5447">
        <v>1319.1</v>
      </c>
      <c r="J5447" t="s">
        <v>30</v>
      </c>
      <c r="K5447">
        <v>450</v>
      </c>
      <c r="L5447">
        <v>200</v>
      </c>
      <c r="M5447" t="s">
        <v>38</v>
      </c>
    </row>
    <row r="5448" spans="1:13" x14ac:dyDescent="0.4">
      <c r="A5448">
        <v>105447</v>
      </c>
      <c r="B5448" s="1">
        <v>46020.609027777777</v>
      </c>
      <c r="C5448" t="s">
        <v>48</v>
      </c>
      <c r="D5448" t="s">
        <v>24</v>
      </c>
      <c r="E5448" t="s">
        <v>31</v>
      </c>
      <c r="F5448" t="s">
        <v>37</v>
      </c>
      <c r="G5448">
        <v>16</v>
      </c>
      <c r="H5448">
        <v>453</v>
      </c>
      <c r="I5448">
        <v>881.71</v>
      </c>
      <c r="J5448" t="s">
        <v>26</v>
      </c>
      <c r="K5448">
        <v>45000</v>
      </c>
      <c r="L5448">
        <v>32000</v>
      </c>
      <c r="M5448" t="s">
        <v>38</v>
      </c>
    </row>
    <row r="5449" spans="1:13" x14ac:dyDescent="0.4">
      <c r="A5449">
        <v>105448</v>
      </c>
      <c r="B5449" s="1">
        <v>45707.427777777775</v>
      </c>
      <c r="C5449" t="s">
        <v>45</v>
      </c>
      <c r="D5449" t="s">
        <v>40</v>
      </c>
      <c r="E5449" t="s">
        <v>15</v>
      </c>
      <c r="F5449" t="s">
        <v>25</v>
      </c>
      <c r="G5449">
        <v>3</v>
      </c>
      <c r="H5449">
        <v>1071</v>
      </c>
      <c r="I5449">
        <v>734.3</v>
      </c>
      <c r="J5449" t="s">
        <v>41</v>
      </c>
      <c r="K5449">
        <v>5500</v>
      </c>
      <c r="L5449">
        <v>3500</v>
      </c>
      <c r="M5449" t="s">
        <v>27</v>
      </c>
    </row>
    <row r="5450" spans="1:13" x14ac:dyDescent="0.4">
      <c r="A5450">
        <v>105449</v>
      </c>
      <c r="B5450" s="1">
        <v>45722.274305555555</v>
      </c>
      <c r="C5450" t="s">
        <v>19</v>
      </c>
      <c r="D5450" t="s">
        <v>40</v>
      </c>
      <c r="E5450" t="s">
        <v>15</v>
      </c>
      <c r="F5450" t="s">
        <v>20</v>
      </c>
      <c r="G5450">
        <v>57</v>
      </c>
      <c r="H5450">
        <v>1057</v>
      </c>
      <c r="I5450">
        <v>604.33000000000004</v>
      </c>
      <c r="J5450" t="s">
        <v>41</v>
      </c>
      <c r="K5450">
        <v>5500</v>
      </c>
      <c r="L5450">
        <v>3500</v>
      </c>
      <c r="M5450" t="s">
        <v>22</v>
      </c>
    </row>
    <row r="5451" spans="1:13" x14ac:dyDescent="0.4">
      <c r="A5451">
        <v>105450</v>
      </c>
      <c r="B5451" s="1">
        <v>46012.675000000003</v>
      </c>
      <c r="C5451" t="s">
        <v>45</v>
      </c>
      <c r="D5451" t="s">
        <v>14</v>
      </c>
      <c r="E5451" t="s">
        <v>15</v>
      </c>
      <c r="F5451" t="s">
        <v>16</v>
      </c>
      <c r="G5451">
        <v>95</v>
      </c>
      <c r="H5451">
        <v>992</v>
      </c>
      <c r="I5451">
        <v>1183.1099999999999</v>
      </c>
      <c r="J5451" t="s">
        <v>21</v>
      </c>
      <c r="K5451">
        <v>6500</v>
      </c>
      <c r="L5451">
        <v>4200</v>
      </c>
      <c r="M5451" t="s">
        <v>18</v>
      </c>
    </row>
    <row r="5452" spans="1:13" x14ac:dyDescent="0.4">
      <c r="A5452">
        <v>105451</v>
      </c>
      <c r="B5452" s="1">
        <v>45945.484027777777</v>
      </c>
      <c r="C5452" t="s">
        <v>50</v>
      </c>
      <c r="D5452" t="s">
        <v>14</v>
      </c>
      <c r="E5452" t="s">
        <v>15</v>
      </c>
      <c r="F5452" t="s">
        <v>25</v>
      </c>
      <c r="G5452">
        <v>14</v>
      </c>
      <c r="H5452">
        <v>1166</v>
      </c>
      <c r="I5452">
        <v>713.82</v>
      </c>
      <c r="J5452" t="s">
        <v>17</v>
      </c>
      <c r="K5452">
        <v>3200</v>
      </c>
      <c r="L5452">
        <v>2000</v>
      </c>
      <c r="M5452" t="s">
        <v>27</v>
      </c>
    </row>
    <row r="5453" spans="1:13" x14ac:dyDescent="0.4">
      <c r="A5453">
        <v>105452</v>
      </c>
      <c r="B5453" s="1">
        <v>45821.779861111114</v>
      </c>
      <c r="C5453" t="s">
        <v>34</v>
      </c>
      <c r="D5453" t="s">
        <v>46</v>
      </c>
      <c r="E5453" t="s">
        <v>29</v>
      </c>
      <c r="F5453" t="s">
        <v>16</v>
      </c>
      <c r="G5453">
        <v>89</v>
      </c>
      <c r="H5453">
        <v>712</v>
      </c>
      <c r="I5453">
        <v>588.48</v>
      </c>
      <c r="J5453" t="s">
        <v>47</v>
      </c>
      <c r="K5453">
        <v>4500</v>
      </c>
      <c r="L5453">
        <v>2800</v>
      </c>
      <c r="M5453" t="s">
        <v>18</v>
      </c>
    </row>
    <row r="5454" spans="1:13" x14ac:dyDescent="0.4">
      <c r="A5454">
        <v>105453</v>
      </c>
      <c r="B5454" s="1">
        <v>45798.78402777778</v>
      </c>
      <c r="C5454" t="s">
        <v>48</v>
      </c>
      <c r="D5454" t="s">
        <v>28</v>
      </c>
      <c r="E5454" t="s">
        <v>31</v>
      </c>
      <c r="F5454" t="s">
        <v>16</v>
      </c>
      <c r="G5454">
        <v>30</v>
      </c>
      <c r="H5454">
        <v>999</v>
      </c>
      <c r="I5454">
        <v>182.96</v>
      </c>
      <c r="J5454" t="s">
        <v>30</v>
      </c>
      <c r="K5454">
        <v>450</v>
      </c>
      <c r="L5454">
        <v>200</v>
      </c>
      <c r="M5454" t="s">
        <v>18</v>
      </c>
    </row>
    <row r="5455" spans="1:13" x14ac:dyDescent="0.4">
      <c r="A5455">
        <v>105454</v>
      </c>
      <c r="B5455" s="1">
        <v>45971.265277777777</v>
      </c>
      <c r="C5455" t="s">
        <v>13</v>
      </c>
      <c r="D5455" t="s">
        <v>14</v>
      </c>
      <c r="E5455" t="s">
        <v>15</v>
      </c>
      <c r="F5455" t="s">
        <v>20</v>
      </c>
      <c r="G5455">
        <v>87</v>
      </c>
      <c r="H5455">
        <v>595</v>
      </c>
      <c r="I5455">
        <v>654.27</v>
      </c>
      <c r="J5455" t="s">
        <v>21</v>
      </c>
      <c r="K5455">
        <v>6500</v>
      </c>
      <c r="L5455">
        <v>4200</v>
      </c>
      <c r="M5455" t="s">
        <v>22</v>
      </c>
    </row>
    <row r="5456" spans="1:13" x14ac:dyDescent="0.4">
      <c r="A5456">
        <v>105455</v>
      </c>
      <c r="B5456" s="1">
        <v>45785.794444444444</v>
      </c>
      <c r="C5456" t="s">
        <v>34</v>
      </c>
      <c r="D5456" t="s">
        <v>55</v>
      </c>
      <c r="E5456" t="s">
        <v>15</v>
      </c>
      <c r="F5456" t="s">
        <v>16</v>
      </c>
      <c r="G5456">
        <v>47</v>
      </c>
      <c r="H5456">
        <v>940</v>
      </c>
      <c r="I5456">
        <v>510.88</v>
      </c>
      <c r="J5456" t="s">
        <v>56</v>
      </c>
      <c r="K5456">
        <v>850</v>
      </c>
      <c r="L5456">
        <v>550</v>
      </c>
      <c r="M5456" t="s">
        <v>18</v>
      </c>
    </row>
    <row r="5457" spans="1:13" x14ac:dyDescent="0.4">
      <c r="A5457">
        <v>105456</v>
      </c>
      <c r="B5457" s="1">
        <v>45896.345833333333</v>
      </c>
      <c r="C5457" t="s">
        <v>19</v>
      </c>
      <c r="D5457" t="s">
        <v>46</v>
      </c>
      <c r="E5457" t="s">
        <v>31</v>
      </c>
      <c r="F5457" t="s">
        <v>32</v>
      </c>
      <c r="G5457">
        <v>39</v>
      </c>
      <c r="H5457">
        <v>1111</v>
      </c>
      <c r="I5457">
        <v>542.97</v>
      </c>
      <c r="J5457" t="s">
        <v>47</v>
      </c>
      <c r="K5457">
        <v>4500</v>
      </c>
      <c r="L5457">
        <v>2800</v>
      </c>
      <c r="M5457" t="s">
        <v>33</v>
      </c>
    </row>
    <row r="5458" spans="1:13" x14ac:dyDescent="0.4">
      <c r="A5458">
        <v>105457</v>
      </c>
      <c r="B5458" s="1">
        <v>45981.163194444445</v>
      </c>
      <c r="C5458" t="s">
        <v>13</v>
      </c>
      <c r="D5458" t="s">
        <v>24</v>
      </c>
      <c r="E5458" t="s">
        <v>15</v>
      </c>
      <c r="F5458" t="s">
        <v>16</v>
      </c>
      <c r="G5458">
        <v>90</v>
      </c>
      <c r="H5458">
        <v>579</v>
      </c>
      <c r="I5458">
        <v>195.76</v>
      </c>
      <c r="J5458" t="s">
        <v>59</v>
      </c>
      <c r="K5458">
        <v>3500</v>
      </c>
      <c r="L5458">
        <v>2200</v>
      </c>
      <c r="M5458" t="s">
        <v>18</v>
      </c>
    </row>
    <row r="5459" spans="1:13" x14ac:dyDescent="0.4">
      <c r="A5459">
        <v>105458</v>
      </c>
      <c r="B5459" s="1">
        <v>45953.780555555553</v>
      </c>
      <c r="C5459" t="s">
        <v>45</v>
      </c>
      <c r="D5459" t="s">
        <v>40</v>
      </c>
      <c r="E5459" t="s">
        <v>31</v>
      </c>
      <c r="F5459" t="s">
        <v>32</v>
      </c>
      <c r="G5459">
        <v>25</v>
      </c>
      <c r="H5459">
        <v>1042</v>
      </c>
      <c r="I5459">
        <v>446.41</v>
      </c>
      <c r="J5459" t="s">
        <v>52</v>
      </c>
      <c r="K5459">
        <v>1500</v>
      </c>
      <c r="L5459">
        <v>800</v>
      </c>
      <c r="M5459" t="s">
        <v>33</v>
      </c>
    </row>
    <row r="5460" spans="1:13" x14ac:dyDescent="0.4">
      <c r="A5460">
        <v>105459</v>
      </c>
      <c r="B5460" s="1">
        <v>45844.511111111111</v>
      </c>
      <c r="C5460" t="s">
        <v>13</v>
      </c>
      <c r="D5460" t="s">
        <v>35</v>
      </c>
      <c r="E5460" t="s">
        <v>15</v>
      </c>
      <c r="F5460" t="s">
        <v>16</v>
      </c>
      <c r="G5460">
        <v>82</v>
      </c>
      <c r="H5460">
        <v>1052</v>
      </c>
      <c r="I5460">
        <v>755.49</v>
      </c>
      <c r="J5460" t="s">
        <v>36</v>
      </c>
      <c r="K5460">
        <v>12000</v>
      </c>
      <c r="L5460">
        <v>8000</v>
      </c>
      <c r="M5460" t="s">
        <v>18</v>
      </c>
    </row>
    <row r="5461" spans="1:13" x14ac:dyDescent="0.4">
      <c r="A5461">
        <v>105460</v>
      </c>
      <c r="B5461" s="1">
        <v>45865.886805555558</v>
      </c>
      <c r="C5461" t="s">
        <v>48</v>
      </c>
      <c r="D5461" t="s">
        <v>35</v>
      </c>
      <c r="E5461" t="s">
        <v>31</v>
      </c>
      <c r="F5461" t="s">
        <v>25</v>
      </c>
      <c r="G5461">
        <v>27</v>
      </c>
      <c r="H5461">
        <v>1072</v>
      </c>
      <c r="I5461">
        <v>1083.6300000000001</v>
      </c>
      <c r="J5461" t="s">
        <v>36</v>
      </c>
      <c r="K5461">
        <v>12000</v>
      </c>
      <c r="L5461">
        <v>8000</v>
      </c>
      <c r="M5461" t="s">
        <v>27</v>
      </c>
    </row>
    <row r="5462" spans="1:13" x14ac:dyDescent="0.4">
      <c r="A5462">
        <v>105461</v>
      </c>
      <c r="B5462" s="1">
        <v>45877.600694444445</v>
      </c>
      <c r="C5462" t="s">
        <v>45</v>
      </c>
      <c r="D5462" t="s">
        <v>35</v>
      </c>
      <c r="E5462" t="s">
        <v>31</v>
      </c>
      <c r="F5462" t="s">
        <v>16</v>
      </c>
      <c r="G5462">
        <v>85</v>
      </c>
      <c r="H5462">
        <v>852</v>
      </c>
      <c r="I5462">
        <v>738.69</v>
      </c>
      <c r="J5462" t="s">
        <v>36</v>
      </c>
      <c r="K5462">
        <v>12000</v>
      </c>
      <c r="L5462">
        <v>8000</v>
      </c>
      <c r="M5462" t="s">
        <v>18</v>
      </c>
    </row>
    <row r="5463" spans="1:13" x14ac:dyDescent="0.4">
      <c r="A5463">
        <v>105462</v>
      </c>
      <c r="B5463" s="1">
        <v>45847.338888888888</v>
      </c>
      <c r="C5463" t="s">
        <v>42</v>
      </c>
      <c r="D5463" t="s">
        <v>55</v>
      </c>
      <c r="E5463" t="s">
        <v>31</v>
      </c>
      <c r="F5463" t="s">
        <v>16</v>
      </c>
      <c r="G5463">
        <v>65</v>
      </c>
      <c r="H5463">
        <v>599</v>
      </c>
      <c r="I5463">
        <v>392.42</v>
      </c>
      <c r="J5463" t="s">
        <v>56</v>
      </c>
      <c r="K5463">
        <v>850</v>
      </c>
      <c r="L5463">
        <v>550</v>
      </c>
      <c r="M5463" t="s">
        <v>18</v>
      </c>
    </row>
    <row r="5464" spans="1:13" x14ac:dyDescent="0.4">
      <c r="A5464">
        <v>105463</v>
      </c>
      <c r="B5464" s="1">
        <v>46003.415972222225</v>
      </c>
      <c r="C5464" t="s">
        <v>39</v>
      </c>
      <c r="D5464" t="s">
        <v>40</v>
      </c>
      <c r="E5464" t="s">
        <v>31</v>
      </c>
      <c r="F5464" t="s">
        <v>37</v>
      </c>
      <c r="G5464">
        <v>81</v>
      </c>
      <c r="H5464">
        <v>829</v>
      </c>
      <c r="I5464">
        <v>578.34</v>
      </c>
      <c r="J5464" t="s">
        <v>52</v>
      </c>
      <c r="K5464">
        <v>1500</v>
      </c>
      <c r="L5464">
        <v>800</v>
      </c>
      <c r="M5464" t="s">
        <v>38</v>
      </c>
    </row>
    <row r="5465" spans="1:13" x14ac:dyDescent="0.4">
      <c r="A5465">
        <v>105464</v>
      </c>
      <c r="B5465" s="1">
        <v>45941.331944444442</v>
      </c>
      <c r="C5465" t="s">
        <v>34</v>
      </c>
      <c r="D5465" t="s">
        <v>14</v>
      </c>
      <c r="E5465" t="s">
        <v>15</v>
      </c>
      <c r="F5465" t="s">
        <v>37</v>
      </c>
      <c r="G5465">
        <v>23</v>
      </c>
      <c r="H5465">
        <v>802</v>
      </c>
      <c r="I5465">
        <v>577.34</v>
      </c>
      <c r="J5465" t="s">
        <v>21</v>
      </c>
      <c r="K5465">
        <v>6500</v>
      </c>
      <c r="L5465">
        <v>4200</v>
      </c>
      <c r="M5465" t="s">
        <v>38</v>
      </c>
    </row>
    <row r="5466" spans="1:13" x14ac:dyDescent="0.4">
      <c r="A5466">
        <v>105465</v>
      </c>
      <c r="B5466" s="1">
        <v>46009.28125</v>
      </c>
      <c r="C5466" t="s">
        <v>42</v>
      </c>
      <c r="D5466" t="s">
        <v>43</v>
      </c>
      <c r="E5466" t="s">
        <v>29</v>
      </c>
      <c r="F5466" t="s">
        <v>20</v>
      </c>
      <c r="G5466">
        <v>53</v>
      </c>
      <c r="H5466">
        <v>622</v>
      </c>
      <c r="I5466">
        <v>683.49</v>
      </c>
      <c r="J5466" t="s">
        <v>44</v>
      </c>
      <c r="K5466">
        <v>4500</v>
      </c>
      <c r="L5466">
        <v>2500</v>
      </c>
      <c r="M5466" t="s">
        <v>22</v>
      </c>
    </row>
    <row r="5467" spans="1:13" x14ac:dyDescent="0.4">
      <c r="A5467">
        <v>105466</v>
      </c>
      <c r="B5467" s="1">
        <v>45894.268055555556</v>
      </c>
      <c r="C5467" t="s">
        <v>39</v>
      </c>
      <c r="D5467" t="s">
        <v>35</v>
      </c>
      <c r="E5467" t="s">
        <v>31</v>
      </c>
      <c r="F5467" t="s">
        <v>16</v>
      </c>
      <c r="G5467">
        <v>6</v>
      </c>
      <c r="H5467">
        <v>931</v>
      </c>
      <c r="I5467">
        <v>1206.81</v>
      </c>
      <c r="J5467" t="s">
        <v>49</v>
      </c>
      <c r="K5467">
        <v>8500</v>
      </c>
      <c r="L5467">
        <v>5500</v>
      </c>
      <c r="M5467" t="s">
        <v>18</v>
      </c>
    </row>
    <row r="5468" spans="1:13" x14ac:dyDescent="0.4">
      <c r="A5468">
        <v>105467</v>
      </c>
      <c r="B5468" s="1">
        <v>45851.870138888888</v>
      </c>
      <c r="C5468" t="s">
        <v>34</v>
      </c>
      <c r="D5468" t="s">
        <v>28</v>
      </c>
      <c r="E5468" t="s">
        <v>15</v>
      </c>
      <c r="F5468" t="s">
        <v>37</v>
      </c>
      <c r="G5468">
        <v>29</v>
      </c>
      <c r="H5468">
        <v>373</v>
      </c>
      <c r="I5468">
        <v>909.14</v>
      </c>
      <c r="J5468" t="s">
        <v>30</v>
      </c>
      <c r="K5468">
        <v>450</v>
      </c>
      <c r="L5468">
        <v>200</v>
      </c>
      <c r="M5468" t="s">
        <v>38</v>
      </c>
    </row>
    <row r="5469" spans="1:13" x14ac:dyDescent="0.4">
      <c r="A5469">
        <v>105468</v>
      </c>
      <c r="B5469" s="1">
        <v>45944.347222222219</v>
      </c>
      <c r="C5469" t="s">
        <v>48</v>
      </c>
      <c r="D5469" t="s">
        <v>14</v>
      </c>
      <c r="E5469" t="s">
        <v>15</v>
      </c>
      <c r="F5469" t="s">
        <v>37</v>
      </c>
      <c r="G5469">
        <v>53</v>
      </c>
      <c r="H5469">
        <v>539</v>
      </c>
      <c r="I5469">
        <v>460.78</v>
      </c>
      <c r="J5469" t="s">
        <v>17</v>
      </c>
      <c r="K5469">
        <v>3200</v>
      </c>
      <c r="L5469">
        <v>2000</v>
      </c>
      <c r="M5469" t="s">
        <v>38</v>
      </c>
    </row>
    <row r="5470" spans="1:13" x14ac:dyDescent="0.4">
      <c r="A5470">
        <v>105469</v>
      </c>
      <c r="B5470" s="1">
        <v>45916.725694444445</v>
      </c>
      <c r="C5470" t="s">
        <v>13</v>
      </c>
      <c r="D5470" t="s">
        <v>40</v>
      </c>
      <c r="E5470" t="s">
        <v>15</v>
      </c>
      <c r="F5470" t="s">
        <v>37</v>
      </c>
      <c r="G5470">
        <v>66</v>
      </c>
      <c r="H5470">
        <v>956</v>
      </c>
      <c r="I5470">
        <v>494.25</v>
      </c>
      <c r="J5470" t="s">
        <v>41</v>
      </c>
      <c r="K5470">
        <v>5500</v>
      </c>
      <c r="L5470">
        <v>3500</v>
      </c>
      <c r="M5470" t="s">
        <v>38</v>
      </c>
    </row>
    <row r="5471" spans="1:13" x14ac:dyDescent="0.4">
      <c r="A5471">
        <v>105470</v>
      </c>
      <c r="B5471" s="1">
        <v>45903.51666666667</v>
      </c>
      <c r="C5471" t="s">
        <v>34</v>
      </c>
      <c r="D5471" t="s">
        <v>24</v>
      </c>
      <c r="E5471" t="s">
        <v>29</v>
      </c>
      <c r="F5471" t="s">
        <v>20</v>
      </c>
      <c r="G5471">
        <v>38</v>
      </c>
      <c r="H5471">
        <v>1085</v>
      </c>
      <c r="I5471">
        <v>541.89</v>
      </c>
      <c r="J5471" t="s">
        <v>26</v>
      </c>
      <c r="K5471">
        <v>45000</v>
      </c>
      <c r="L5471">
        <v>32000</v>
      </c>
      <c r="M5471" t="s">
        <v>22</v>
      </c>
    </row>
    <row r="5472" spans="1:13" x14ac:dyDescent="0.4">
      <c r="A5472">
        <v>105471</v>
      </c>
      <c r="B5472" s="1">
        <v>45793.634027777778</v>
      </c>
      <c r="C5472" t="s">
        <v>19</v>
      </c>
      <c r="D5472" t="s">
        <v>40</v>
      </c>
      <c r="E5472" t="s">
        <v>29</v>
      </c>
      <c r="F5472" t="s">
        <v>16</v>
      </c>
      <c r="G5472">
        <v>15</v>
      </c>
      <c r="H5472">
        <v>498</v>
      </c>
      <c r="I5472">
        <v>284.69</v>
      </c>
      <c r="J5472" t="s">
        <v>41</v>
      </c>
      <c r="K5472">
        <v>5500</v>
      </c>
      <c r="L5472">
        <v>3500</v>
      </c>
      <c r="M5472" t="s">
        <v>18</v>
      </c>
    </row>
    <row r="5473" spans="1:13" x14ac:dyDescent="0.4">
      <c r="A5473">
        <v>105472</v>
      </c>
      <c r="B5473" s="1">
        <v>45937.839583333334</v>
      </c>
      <c r="C5473" t="s">
        <v>13</v>
      </c>
      <c r="D5473" t="s">
        <v>28</v>
      </c>
      <c r="E5473" t="s">
        <v>15</v>
      </c>
      <c r="F5473" t="s">
        <v>16</v>
      </c>
      <c r="G5473">
        <v>78</v>
      </c>
      <c r="H5473">
        <v>301</v>
      </c>
      <c r="I5473">
        <v>382.18</v>
      </c>
      <c r="J5473" t="s">
        <v>54</v>
      </c>
      <c r="K5473">
        <v>2500</v>
      </c>
      <c r="L5473">
        <v>1500</v>
      </c>
      <c r="M5473" t="s">
        <v>18</v>
      </c>
    </row>
    <row r="5474" spans="1:13" x14ac:dyDescent="0.4">
      <c r="A5474">
        <v>105473</v>
      </c>
      <c r="B5474" s="1">
        <v>45928.169444444444</v>
      </c>
      <c r="C5474" t="s">
        <v>48</v>
      </c>
      <c r="D5474" t="s">
        <v>55</v>
      </c>
      <c r="E5474" t="s">
        <v>15</v>
      </c>
      <c r="F5474" t="s">
        <v>20</v>
      </c>
      <c r="G5474">
        <v>59</v>
      </c>
      <c r="H5474">
        <v>464</v>
      </c>
      <c r="I5474">
        <v>259.88</v>
      </c>
      <c r="J5474" t="s">
        <v>58</v>
      </c>
      <c r="K5474">
        <v>1200</v>
      </c>
      <c r="L5474">
        <v>800</v>
      </c>
      <c r="M5474" t="s">
        <v>22</v>
      </c>
    </row>
    <row r="5475" spans="1:13" x14ac:dyDescent="0.4">
      <c r="A5475">
        <v>105474</v>
      </c>
      <c r="B5475" s="1">
        <v>45828.179166666669</v>
      </c>
      <c r="C5475" t="s">
        <v>19</v>
      </c>
      <c r="D5475" t="s">
        <v>35</v>
      </c>
      <c r="E5475" t="s">
        <v>15</v>
      </c>
      <c r="F5475" t="s">
        <v>25</v>
      </c>
      <c r="G5475">
        <v>47</v>
      </c>
      <c r="H5475">
        <v>569</v>
      </c>
      <c r="I5475">
        <v>283.61</v>
      </c>
      <c r="J5475" t="s">
        <v>49</v>
      </c>
      <c r="K5475">
        <v>8500</v>
      </c>
      <c r="L5475">
        <v>5500</v>
      </c>
      <c r="M5475" t="s">
        <v>27</v>
      </c>
    </row>
    <row r="5476" spans="1:13" x14ac:dyDescent="0.4">
      <c r="A5476">
        <v>105475</v>
      </c>
      <c r="B5476" s="1">
        <v>45816.302777777775</v>
      </c>
      <c r="C5476" t="s">
        <v>13</v>
      </c>
      <c r="D5476" t="s">
        <v>28</v>
      </c>
      <c r="E5476" t="s">
        <v>15</v>
      </c>
      <c r="F5476" t="s">
        <v>20</v>
      </c>
      <c r="G5476">
        <v>91</v>
      </c>
      <c r="H5476">
        <v>371</v>
      </c>
      <c r="I5476">
        <v>510.6</v>
      </c>
      <c r="J5476" t="s">
        <v>54</v>
      </c>
      <c r="K5476">
        <v>2500</v>
      </c>
      <c r="L5476">
        <v>1500</v>
      </c>
      <c r="M5476" t="s">
        <v>22</v>
      </c>
    </row>
    <row r="5477" spans="1:13" x14ac:dyDescent="0.4">
      <c r="A5477">
        <v>105476</v>
      </c>
      <c r="B5477" s="1">
        <v>45858.586805555555</v>
      </c>
      <c r="C5477" t="s">
        <v>19</v>
      </c>
      <c r="D5477" t="s">
        <v>28</v>
      </c>
      <c r="E5477" t="s">
        <v>29</v>
      </c>
      <c r="F5477" t="s">
        <v>32</v>
      </c>
      <c r="G5477">
        <v>13</v>
      </c>
      <c r="H5477">
        <v>857</v>
      </c>
      <c r="I5477">
        <v>342.93</v>
      </c>
      <c r="J5477" t="s">
        <v>54</v>
      </c>
      <c r="K5477">
        <v>2500</v>
      </c>
      <c r="L5477">
        <v>1500</v>
      </c>
      <c r="M5477" t="s">
        <v>33</v>
      </c>
    </row>
    <row r="5478" spans="1:13" x14ac:dyDescent="0.4">
      <c r="A5478">
        <v>105477</v>
      </c>
      <c r="B5478" s="1">
        <v>45702.506944444445</v>
      </c>
      <c r="C5478" t="s">
        <v>19</v>
      </c>
      <c r="D5478" t="s">
        <v>43</v>
      </c>
      <c r="E5478" t="s">
        <v>15</v>
      </c>
      <c r="F5478" t="s">
        <v>25</v>
      </c>
      <c r="G5478">
        <v>12</v>
      </c>
      <c r="H5478">
        <v>648</v>
      </c>
      <c r="I5478">
        <v>1973.44</v>
      </c>
      <c r="J5478" t="s">
        <v>51</v>
      </c>
      <c r="K5478">
        <v>1800</v>
      </c>
      <c r="L5478">
        <v>900</v>
      </c>
      <c r="M5478" t="s">
        <v>27</v>
      </c>
    </row>
    <row r="5479" spans="1:13" x14ac:dyDescent="0.4">
      <c r="A5479">
        <v>105478</v>
      </c>
      <c r="B5479" s="1">
        <v>45921.019444444442</v>
      </c>
      <c r="C5479" t="s">
        <v>13</v>
      </c>
      <c r="D5479" t="s">
        <v>28</v>
      </c>
      <c r="E5479" t="s">
        <v>29</v>
      </c>
      <c r="F5479" t="s">
        <v>37</v>
      </c>
      <c r="G5479">
        <v>96</v>
      </c>
      <c r="H5479">
        <v>800</v>
      </c>
      <c r="I5479">
        <v>1208.29</v>
      </c>
      <c r="J5479" t="s">
        <v>54</v>
      </c>
      <c r="K5479">
        <v>2500</v>
      </c>
      <c r="L5479">
        <v>1500</v>
      </c>
      <c r="M5479" t="s">
        <v>38</v>
      </c>
    </row>
    <row r="5480" spans="1:13" x14ac:dyDescent="0.4">
      <c r="A5480">
        <v>105479</v>
      </c>
      <c r="B5480" s="1">
        <v>45728.489583333336</v>
      </c>
      <c r="C5480" t="s">
        <v>42</v>
      </c>
      <c r="D5480" t="s">
        <v>14</v>
      </c>
      <c r="E5480" t="s">
        <v>15</v>
      </c>
      <c r="F5480" t="s">
        <v>32</v>
      </c>
      <c r="G5480">
        <v>8</v>
      </c>
      <c r="H5480">
        <v>958</v>
      </c>
      <c r="I5480">
        <v>1053.06</v>
      </c>
      <c r="J5480" t="s">
        <v>17</v>
      </c>
      <c r="K5480">
        <v>3200</v>
      </c>
      <c r="L5480">
        <v>2000</v>
      </c>
      <c r="M5480" t="s">
        <v>33</v>
      </c>
    </row>
    <row r="5481" spans="1:13" x14ac:dyDescent="0.4">
      <c r="A5481">
        <v>105480</v>
      </c>
      <c r="B5481" s="1">
        <v>46021.620833333334</v>
      </c>
      <c r="C5481" t="s">
        <v>34</v>
      </c>
      <c r="D5481" t="s">
        <v>35</v>
      </c>
      <c r="E5481" t="s">
        <v>15</v>
      </c>
      <c r="F5481" t="s">
        <v>16</v>
      </c>
      <c r="G5481">
        <v>93</v>
      </c>
      <c r="H5481">
        <v>413</v>
      </c>
      <c r="I5481">
        <v>2712.86</v>
      </c>
      <c r="J5481" t="s">
        <v>49</v>
      </c>
      <c r="K5481">
        <v>8500</v>
      </c>
      <c r="L5481">
        <v>5500</v>
      </c>
      <c r="M5481" t="s">
        <v>18</v>
      </c>
    </row>
    <row r="5482" spans="1:13" x14ac:dyDescent="0.4">
      <c r="A5482">
        <v>105481</v>
      </c>
      <c r="B5482" s="1">
        <v>45760.159722222219</v>
      </c>
      <c r="C5482" t="s">
        <v>34</v>
      </c>
      <c r="D5482" t="s">
        <v>14</v>
      </c>
      <c r="E5482" t="s">
        <v>15</v>
      </c>
      <c r="F5482" t="s">
        <v>37</v>
      </c>
      <c r="G5482">
        <v>65</v>
      </c>
      <c r="H5482">
        <v>389</v>
      </c>
      <c r="I5482">
        <v>743.2</v>
      </c>
      <c r="J5482" t="s">
        <v>21</v>
      </c>
      <c r="K5482">
        <v>6500</v>
      </c>
      <c r="L5482">
        <v>4200</v>
      </c>
      <c r="M5482" t="s">
        <v>38</v>
      </c>
    </row>
    <row r="5483" spans="1:13" x14ac:dyDescent="0.4">
      <c r="A5483">
        <v>105482</v>
      </c>
      <c r="B5483" s="1">
        <v>45782.688194444447</v>
      </c>
      <c r="C5483" t="s">
        <v>50</v>
      </c>
      <c r="D5483" t="s">
        <v>55</v>
      </c>
      <c r="E5483" t="s">
        <v>15</v>
      </c>
      <c r="F5483" t="s">
        <v>37</v>
      </c>
      <c r="G5483">
        <v>9</v>
      </c>
      <c r="H5483">
        <v>782</v>
      </c>
      <c r="I5483">
        <v>2722.16</v>
      </c>
      <c r="J5483" t="s">
        <v>56</v>
      </c>
      <c r="K5483">
        <v>850</v>
      </c>
      <c r="L5483">
        <v>550</v>
      </c>
      <c r="M5483" t="s">
        <v>38</v>
      </c>
    </row>
    <row r="5484" spans="1:13" x14ac:dyDescent="0.4">
      <c r="A5484">
        <v>105483</v>
      </c>
      <c r="B5484" s="1">
        <v>45970.87222222222</v>
      </c>
      <c r="C5484" t="s">
        <v>39</v>
      </c>
      <c r="D5484" t="s">
        <v>55</v>
      </c>
      <c r="E5484" t="s">
        <v>29</v>
      </c>
      <c r="F5484" t="s">
        <v>32</v>
      </c>
      <c r="G5484">
        <v>85</v>
      </c>
      <c r="H5484">
        <v>698</v>
      </c>
      <c r="I5484">
        <v>463.3</v>
      </c>
      <c r="J5484" t="s">
        <v>57</v>
      </c>
      <c r="K5484">
        <v>600</v>
      </c>
      <c r="L5484">
        <v>350</v>
      </c>
      <c r="M5484" t="s">
        <v>33</v>
      </c>
    </row>
    <row r="5485" spans="1:13" x14ac:dyDescent="0.4">
      <c r="A5485">
        <v>105484</v>
      </c>
      <c r="B5485" s="1">
        <v>45943.939583333333</v>
      </c>
      <c r="C5485" t="s">
        <v>19</v>
      </c>
      <c r="D5485" t="s">
        <v>43</v>
      </c>
      <c r="E5485" t="s">
        <v>31</v>
      </c>
      <c r="F5485" t="s">
        <v>25</v>
      </c>
      <c r="G5485">
        <v>12</v>
      </c>
      <c r="H5485">
        <v>666</v>
      </c>
      <c r="I5485">
        <v>679.6</v>
      </c>
      <c r="J5485" t="s">
        <v>44</v>
      </c>
      <c r="K5485">
        <v>4500</v>
      </c>
      <c r="L5485">
        <v>2500</v>
      </c>
      <c r="M5485" t="s">
        <v>27</v>
      </c>
    </row>
    <row r="5486" spans="1:13" x14ac:dyDescent="0.4">
      <c r="A5486">
        <v>105485</v>
      </c>
      <c r="B5486" s="1">
        <v>45887.054861111108</v>
      </c>
      <c r="C5486" t="s">
        <v>45</v>
      </c>
      <c r="D5486" t="s">
        <v>35</v>
      </c>
      <c r="E5486" t="s">
        <v>15</v>
      </c>
      <c r="F5486" t="s">
        <v>25</v>
      </c>
      <c r="G5486">
        <v>55</v>
      </c>
      <c r="H5486">
        <v>463</v>
      </c>
      <c r="I5486">
        <v>356.01</v>
      </c>
      <c r="J5486" t="s">
        <v>36</v>
      </c>
      <c r="K5486">
        <v>12000</v>
      </c>
      <c r="L5486">
        <v>8000</v>
      </c>
      <c r="M5486" t="s">
        <v>27</v>
      </c>
    </row>
    <row r="5487" spans="1:13" x14ac:dyDescent="0.4">
      <c r="A5487">
        <v>105486</v>
      </c>
      <c r="B5487" s="1">
        <v>45803.708333333336</v>
      </c>
      <c r="C5487" t="s">
        <v>23</v>
      </c>
      <c r="D5487" t="s">
        <v>55</v>
      </c>
      <c r="E5487" t="s">
        <v>29</v>
      </c>
      <c r="F5487" t="s">
        <v>20</v>
      </c>
      <c r="G5487">
        <v>11</v>
      </c>
      <c r="H5487">
        <v>1098</v>
      </c>
      <c r="I5487">
        <v>975.75</v>
      </c>
      <c r="J5487" t="s">
        <v>58</v>
      </c>
      <c r="K5487">
        <v>1200</v>
      </c>
      <c r="L5487">
        <v>800</v>
      </c>
      <c r="M5487" t="s">
        <v>22</v>
      </c>
    </row>
    <row r="5488" spans="1:13" x14ac:dyDescent="0.4">
      <c r="A5488">
        <v>105487</v>
      </c>
      <c r="B5488" s="1">
        <v>45854.470138888886</v>
      </c>
      <c r="C5488" t="s">
        <v>50</v>
      </c>
      <c r="D5488" t="s">
        <v>35</v>
      </c>
      <c r="E5488" t="s">
        <v>29</v>
      </c>
      <c r="F5488" t="s">
        <v>16</v>
      </c>
      <c r="G5488">
        <v>89</v>
      </c>
      <c r="H5488">
        <v>995</v>
      </c>
      <c r="I5488">
        <v>649.63</v>
      </c>
      <c r="J5488" t="s">
        <v>36</v>
      </c>
      <c r="K5488">
        <v>12000</v>
      </c>
      <c r="L5488">
        <v>8000</v>
      </c>
      <c r="M5488" t="s">
        <v>18</v>
      </c>
    </row>
    <row r="5489" spans="1:13" x14ac:dyDescent="0.4">
      <c r="A5489">
        <v>105488</v>
      </c>
      <c r="B5489" s="1">
        <v>45878.949305555558</v>
      </c>
      <c r="C5489" t="s">
        <v>45</v>
      </c>
      <c r="D5489" t="s">
        <v>55</v>
      </c>
      <c r="E5489" t="s">
        <v>15</v>
      </c>
      <c r="F5489" t="s">
        <v>16</v>
      </c>
      <c r="G5489">
        <v>91</v>
      </c>
      <c r="H5489">
        <v>569</v>
      </c>
      <c r="I5489">
        <v>1032.8399999999999</v>
      </c>
      <c r="J5489" t="s">
        <v>58</v>
      </c>
      <c r="K5489">
        <v>1200</v>
      </c>
      <c r="L5489">
        <v>800</v>
      </c>
      <c r="M5489" t="s">
        <v>18</v>
      </c>
    </row>
    <row r="5490" spans="1:13" x14ac:dyDescent="0.4">
      <c r="A5490">
        <v>105489</v>
      </c>
      <c r="B5490" s="1">
        <v>45717.056250000001</v>
      </c>
      <c r="C5490" t="s">
        <v>13</v>
      </c>
      <c r="D5490" t="s">
        <v>24</v>
      </c>
      <c r="E5490" t="s">
        <v>29</v>
      </c>
      <c r="F5490" t="s">
        <v>16</v>
      </c>
      <c r="G5490">
        <v>6</v>
      </c>
      <c r="H5490">
        <v>359</v>
      </c>
      <c r="I5490">
        <v>550.49</v>
      </c>
      <c r="J5490" t="s">
        <v>59</v>
      </c>
      <c r="K5490">
        <v>3500</v>
      </c>
      <c r="L5490">
        <v>2200</v>
      </c>
      <c r="M5490" t="s">
        <v>18</v>
      </c>
    </row>
    <row r="5491" spans="1:13" x14ac:dyDescent="0.4">
      <c r="A5491">
        <v>105490</v>
      </c>
      <c r="B5491" s="1">
        <v>45755.465277777781</v>
      </c>
      <c r="C5491" t="s">
        <v>13</v>
      </c>
      <c r="D5491" t="s">
        <v>46</v>
      </c>
      <c r="E5491" t="s">
        <v>31</v>
      </c>
      <c r="F5491" t="s">
        <v>32</v>
      </c>
      <c r="G5491">
        <v>24</v>
      </c>
      <c r="H5491">
        <v>903</v>
      </c>
      <c r="I5491">
        <v>499.64</v>
      </c>
      <c r="J5491" t="s">
        <v>53</v>
      </c>
      <c r="K5491">
        <v>15000</v>
      </c>
      <c r="L5491">
        <v>9500</v>
      </c>
      <c r="M5491" t="s">
        <v>33</v>
      </c>
    </row>
    <row r="5492" spans="1:13" x14ac:dyDescent="0.4">
      <c r="A5492">
        <v>105491</v>
      </c>
      <c r="B5492" s="1">
        <v>45828.718055555553</v>
      </c>
      <c r="C5492" t="s">
        <v>39</v>
      </c>
      <c r="D5492" t="s">
        <v>46</v>
      </c>
      <c r="E5492" t="s">
        <v>29</v>
      </c>
      <c r="F5492" t="s">
        <v>16</v>
      </c>
      <c r="G5492">
        <v>56</v>
      </c>
      <c r="H5492">
        <v>330</v>
      </c>
      <c r="I5492">
        <v>724.88</v>
      </c>
      <c r="J5492" t="s">
        <v>47</v>
      </c>
      <c r="K5492">
        <v>4500</v>
      </c>
      <c r="L5492">
        <v>2800</v>
      </c>
      <c r="M5492" t="s">
        <v>18</v>
      </c>
    </row>
    <row r="5493" spans="1:13" x14ac:dyDescent="0.4">
      <c r="A5493">
        <v>105492</v>
      </c>
      <c r="B5493" s="1">
        <v>45830.662499999999</v>
      </c>
      <c r="C5493" t="s">
        <v>39</v>
      </c>
      <c r="D5493" t="s">
        <v>28</v>
      </c>
      <c r="E5493" t="s">
        <v>31</v>
      </c>
      <c r="F5493" t="s">
        <v>16</v>
      </c>
      <c r="G5493">
        <v>55</v>
      </c>
      <c r="H5493">
        <v>752</v>
      </c>
      <c r="I5493">
        <v>1116.3599999999999</v>
      </c>
      <c r="J5493" t="s">
        <v>30</v>
      </c>
      <c r="K5493">
        <v>450</v>
      </c>
      <c r="L5493">
        <v>200</v>
      </c>
      <c r="M5493" t="s">
        <v>18</v>
      </c>
    </row>
    <row r="5494" spans="1:13" x14ac:dyDescent="0.4">
      <c r="A5494">
        <v>105493</v>
      </c>
      <c r="B5494" s="1">
        <v>45808.904166666667</v>
      </c>
      <c r="C5494" t="s">
        <v>50</v>
      </c>
      <c r="D5494" t="s">
        <v>55</v>
      </c>
      <c r="E5494" t="s">
        <v>15</v>
      </c>
      <c r="F5494" t="s">
        <v>37</v>
      </c>
      <c r="G5494">
        <v>98</v>
      </c>
      <c r="H5494">
        <v>659</v>
      </c>
      <c r="I5494">
        <v>528.01</v>
      </c>
      <c r="J5494" t="s">
        <v>56</v>
      </c>
      <c r="K5494">
        <v>850</v>
      </c>
      <c r="L5494">
        <v>550</v>
      </c>
      <c r="M5494" t="s">
        <v>38</v>
      </c>
    </row>
    <row r="5495" spans="1:13" x14ac:dyDescent="0.4">
      <c r="A5495">
        <v>105494</v>
      </c>
      <c r="B5495" s="1">
        <v>46007.198611111111</v>
      </c>
      <c r="C5495" t="s">
        <v>19</v>
      </c>
      <c r="D5495" t="s">
        <v>14</v>
      </c>
      <c r="E5495" t="s">
        <v>15</v>
      </c>
      <c r="F5495" t="s">
        <v>25</v>
      </c>
      <c r="G5495">
        <v>23</v>
      </c>
      <c r="H5495">
        <v>454</v>
      </c>
      <c r="I5495">
        <v>1903.31</v>
      </c>
      <c r="J5495" t="s">
        <v>17</v>
      </c>
      <c r="K5495">
        <v>3200</v>
      </c>
      <c r="L5495">
        <v>2000</v>
      </c>
      <c r="M5495" t="s">
        <v>27</v>
      </c>
    </row>
    <row r="5496" spans="1:13" x14ac:dyDescent="0.4">
      <c r="A5496">
        <v>105495</v>
      </c>
      <c r="B5496" s="1">
        <v>45779.677777777775</v>
      </c>
      <c r="C5496" t="s">
        <v>42</v>
      </c>
      <c r="D5496" t="s">
        <v>14</v>
      </c>
      <c r="E5496" t="s">
        <v>29</v>
      </c>
      <c r="F5496" t="s">
        <v>32</v>
      </c>
      <c r="G5496">
        <v>78</v>
      </c>
      <c r="H5496">
        <v>707</v>
      </c>
      <c r="I5496">
        <v>2769.15</v>
      </c>
      <c r="J5496" t="s">
        <v>17</v>
      </c>
      <c r="K5496">
        <v>3200</v>
      </c>
      <c r="L5496">
        <v>2000</v>
      </c>
      <c r="M5496" t="s">
        <v>33</v>
      </c>
    </row>
    <row r="5497" spans="1:13" x14ac:dyDescent="0.4">
      <c r="A5497">
        <v>105496</v>
      </c>
      <c r="B5497" s="1">
        <v>45765.431944444441</v>
      </c>
      <c r="C5497" t="s">
        <v>19</v>
      </c>
      <c r="D5497" t="s">
        <v>35</v>
      </c>
      <c r="E5497" t="s">
        <v>15</v>
      </c>
      <c r="F5497" t="s">
        <v>20</v>
      </c>
      <c r="G5497">
        <v>76</v>
      </c>
      <c r="H5497">
        <v>712</v>
      </c>
      <c r="I5497">
        <v>934.8</v>
      </c>
      <c r="J5497" t="s">
        <v>36</v>
      </c>
      <c r="K5497">
        <v>12000</v>
      </c>
      <c r="L5497">
        <v>8000</v>
      </c>
      <c r="M5497" t="s">
        <v>22</v>
      </c>
    </row>
    <row r="5498" spans="1:13" x14ac:dyDescent="0.4">
      <c r="A5498">
        <v>105497</v>
      </c>
      <c r="B5498" s="1">
        <v>45661.259027777778</v>
      </c>
      <c r="C5498" t="s">
        <v>45</v>
      </c>
      <c r="D5498" t="s">
        <v>28</v>
      </c>
      <c r="E5498" t="s">
        <v>29</v>
      </c>
      <c r="F5498" t="s">
        <v>32</v>
      </c>
      <c r="G5498">
        <v>78</v>
      </c>
      <c r="H5498">
        <v>878</v>
      </c>
      <c r="I5498">
        <v>653.69000000000005</v>
      </c>
      <c r="J5498" t="s">
        <v>30</v>
      </c>
      <c r="K5498">
        <v>450</v>
      </c>
      <c r="L5498">
        <v>200</v>
      </c>
      <c r="M5498" t="s">
        <v>33</v>
      </c>
    </row>
    <row r="5499" spans="1:13" x14ac:dyDescent="0.4">
      <c r="A5499">
        <v>105498</v>
      </c>
      <c r="B5499" s="1">
        <v>45750.724305555559</v>
      </c>
      <c r="C5499" t="s">
        <v>48</v>
      </c>
      <c r="D5499" t="s">
        <v>14</v>
      </c>
      <c r="E5499" t="s">
        <v>15</v>
      </c>
      <c r="F5499" t="s">
        <v>37</v>
      </c>
      <c r="G5499">
        <v>15</v>
      </c>
      <c r="H5499">
        <v>335</v>
      </c>
      <c r="I5499">
        <v>646.52</v>
      </c>
      <c r="J5499" t="s">
        <v>21</v>
      </c>
      <c r="K5499">
        <v>6500</v>
      </c>
      <c r="L5499">
        <v>4200</v>
      </c>
      <c r="M5499" t="s">
        <v>38</v>
      </c>
    </row>
    <row r="5500" spans="1:13" x14ac:dyDescent="0.4">
      <c r="A5500">
        <v>105499</v>
      </c>
      <c r="B5500" s="1">
        <v>45663.053472222222</v>
      </c>
      <c r="C5500" t="s">
        <v>23</v>
      </c>
      <c r="D5500" t="s">
        <v>40</v>
      </c>
      <c r="E5500" t="s">
        <v>29</v>
      </c>
      <c r="F5500" t="s">
        <v>16</v>
      </c>
      <c r="G5500">
        <v>32</v>
      </c>
      <c r="H5500">
        <v>552</v>
      </c>
      <c r="I5500">
        <v>920.61</v>
      </c>
      <c r="J5500" t="s">
        <v>52</v>
      </c>
      <c r="K5500">
        <v>1500</v>
      </c>
      <c r="L5500">
        <v>800</v>
      </c>
      <c r="M5500" t="s">
        <v>18</v>
      </c>
    </row>
    <row r="5501" spans="1:13" x14ac:dyDescent="0.4">
      <c r="A5501">
        <v>105500</v>
      </c>
      <c r="B5501" s="1">
        <v>45945.084722222222</v>
      </c>
      <c r="C5501" t="s">
        <v>34</v>
      </c>
      <c r="D5501" t="s">
        <v>55</v>
      </c>
      <c r="E5501" t="s">
        <v>15</v>
      </c>
      <c r="F5501" t="s">
        <v>16</v>
      </c>
      <c r="G5501">
        <v>58</v>
      </c>
      <c r="H5501">
        <v>656</v>
      </c>
      <c r="I5501">
        <v>432.39</v>
      </c>
      <c r="J5501" t="s">
        <v>57</v>
      </c>
      <c r="K5501">
        <v>600</v>
      </c>
      <c r="L5501">
        <v>350</v>
      </c>
      <c r="M5501" t="s">
        <v>18</v>
      </c>
    </row>
    <row r="5502" spans="1:13" x14ac:dyDescent="0.4">
      <c r="A5502">
        <v>105501</v>
      </c>
      <c r="B5502" s="1">
        <v>45763.372916666667</v>
      </c>
      <c r="C5502" t="s">
        <v>34</v>
      </c>
      <c r="D5502" t="s">
        <v>55</v>
      </c>
      <c r="E5502" t="s">
        <v>31</v>
      </c>
      <c r="F5502" t="s">
        <v>37</v>
      </c>
      <c r="G5502">
        <v>70</v>
      </c>
      <c r="H5502">
        <v>778</v>
      </c>
      <c r="I5502">
        <v>312.04000000000002</v>
      </c>
      <c r="J5502" t="s">
        <v>57</v>
      </c>
      <c r="K5502">
        <v>600</v>
      </c>
      <c r="L5502">
        <v>350</v>
      </c>
      <c r="M5502" t="s">
        <v>38</v>
      </c>
    </row>
    <row r="5503" spans="1:13" x14ac:dyDescent="0.4">
      <c r="A5503">
        <v>105502</v>
      </c>
      <c r="B5503" s="1">
        <v>45803.004166666666</v>
      </c>
      <c r="C5503" t="s">
        <v>13</v>
      </c>
      <c r="D5503" t="s">
        <v>24</v>
      </c>
      <c r="E5503" t="s">
        <v>15</v>
      </c>
      <c r="F5503" t="s">
        <v>20</v>
      </c>
      <c r="G5503">
        <v>69</v>
      </c>
      <c r="H5503">
        <v>345</v>
      </c>
      <c r="I5503">
        <v>2394.56</v>
      </c>
      <c r="J5503" t="s">
        <v>59</v>
      </c>
      <c r="K5503">
        <v>3500</v>
      </c>
      <c r="L5503">
        <v>2200</v>
      </c>
      <c r="M5503" t="s">
        <v>22</v>
      </c>
    </row>
    <row r="5504" spans="1:13" x14ac:dyDescent="0.4">
      <c r="A5504">
        <v>105503</v>
      </c>
      <c r="B5504" s="1">
        <v>45928.970138888886</v>
      </c>
      <c r="C5504" t="s">
        <v>39</v>
      </c>
      <c r="D5504" t="s">
        <v>28</v>
      </c>
      <c r="E5504" t="s">
        <v>15</v>
      </c>
      <c r="F5504" t="s">
        <v>16</v>
      </c>
      <c r="G5504">
        <v>8</v>
      </c>
      <c r="H5504">
        <v>829</v>
      </c>
      <c r="I5504">
        <v>649.89</v>
      </c>
      <c r="J5504" t="s">
        <v>54</v>
      </c>
      <c r="K5504">
        <v>2500</v>
      </c>
      <c r="L5504">
        <v>1500</v>
      </c>
      <c r="M5504" t="s">
        <v>18</v>
      </c>
    </row>
    <row r="5505" spans="1:13" x14ac:dyDescent="0.4">
      <c r="A5505">
        <v>105504</v>
      </c>
      <c r="B5505" s="1">
        <v>45753.71597222222</v>
      </c>
      <c r="C5505" t="s">
        <v>13</v>
      </c>
      <c r="D5505" t="s">
        <v>28</v>
      </c>
      <c r="E5505" t="s">
        <v>15</v>
      </c>
      <c r="F5505" t="s">
        <v>20</v>
      </c>
      <c r="G5505">
        <v>51</v>
      </c>
      <c r="H5505">
        <v>1016</v>
      </c>
      <c r="I5505">
        <v>558.32000000000005</v>
      </c>
      <c r="J5505" t="s">
        <v>30</v>
      </c>
      <c r="K5505">
        <v>450</v>
      </c>
      <c r="L5505">
        <v>200</v>
      </c>
      <c r="M5505" t="s">
        <v>22</v>
      </c>
    </row>
    <row r="5506" spans="1:13" x14ac:dyDescent="0.4">
      <c r="A5506">
        <v>105505</v>
      </c>
      <c r="B5506" s="1">
        <v>45886.600694444445</v>
      </c>
      <c r="C5506" t="s">
        <v>48</v>
      </c>
      <c r="D5506" t="s">
        <v>24</v>
      </c>
      <c r="E5506" t="s">
        <v>15</v>
      </c>
      <c r="F5506" t="s">
        <v>37</v>
      </c>
      <c r="G5506">
        <v>64</v>
      </c>
      <c r="H5506">
        <v>1149</v>
      </c>
      <c r="I5506">
        <v>755.46</v>
      </c>
      <c r="J5506" t="s">
        <v>60</v>
      </c>
      <c r="K5506">
        <v>25000</v>
      </c>
      <c r="L5506">
        <v>18000</v>
      </c>
      <c r="M5506" t="s">
        <v>38</v>
      </c>
    </row>
    <row r="5507" spans="1:13" x14ac:dyDescent="0.4">
      <c r="A5507">
        <v>105506</v>
      </c>
      <c r="B5507" s="1">
        <v>45859.452777777777</v>
      </c>
      <c r="C5507" t="s">
        <v>48</v>
      </c>
      <c r="D5507" t="s">
        <v>14</v>
      </c>
      <c r="E5507" t="s">
        <v>31</v>
      </c>
      <c r="F5507" t="s">
        <v>20</v>
      </c>
      <c r="G5507">
        <v>42</v>
      </c>
      <c r="H5507">
        <v>943</v>
      </c>
      <c r="I5507">
        <v>366.18</v>
      </c>
      <c r="J5507" t="s">
        <v>17</v>
      </c>
      <c r="K5507">
        <v>3200</v>
      </c>
      <c r="L5507">
        <v>2000</v>
      </c>
      <c r="M5507" t="s">
        <v>22</v>
      </c>
    </row>
    <row r="5508" spans="1:13" x14ac:dyDescent="0.4">
      <c r="A5508">
        <v>105507</v>
      </c>
      <c r="B5508" s="1">
        <v>45869.204861111109</v>
      </c>
      <c r="C5508" t="s">
        <v>45</v>
      </c>
      <c r="D5508" t="s">
        <v>28</v>
      </c>
      <c r="E5508" t="s">
        <v>15</v>
      </c>
      <c r="F5508" t="s">
        <v>16</v>
      </c>
      <c r="G5508">
        <v>79</v>
      </c>
      <c r="H5508">
        <v>452</v>
      </c>
      <c r="I5508">
        <v>547.57000000000005</v>
      </c>
      <c r="J5508" t="s">
        <v>30</v>
      </c>
      <c r="K5508">
        <v>450</v>
      </c>
      <c r="L5508">
        <v>200</v>
      </c>
      <c r="M5508" t="s">
        <v>18</v>
      </c>
    </row>
    <row r="5509" spans="1:13" x14ac:dyDescent="0.4">
      <c r="A5509">
        <v>105508</v>
      </c>
      <c r="B5509" s="1">
        <v>45663.362500000003</v>
      </c>
      <c r="C5509" t="s">
        <v>34</v>
      </c>
      <c r="D5509" t="s">
        <v>46</v>
      </c>
      <c r="E5509" t="s">
        <v>29</v>
      </c>
      <c r="F5509" t="s">
        <v>37</v>
      </c>
      <c r="G5509">
        <v>24</v>
      </c>
      <c r="H5509">
        <v>800</v>
      </c>
      <c r="I5509">
        <v>189.86</v>
      </c>
      <c r="J5509" t="s">
        <v>47</v>
      </c>
      <c r="K5509">
        <v>4500</v>
      </c>
      <c r="L5509">
        <v>2800</v>
      </c>
      <c r="M5509" t="s">
        <v>38</v>
      </c>
    </row>
    <row r="5510" spans="1:13" x14ac:dyDescent="0.4">
      <c r="A5510">
        <v>105509</v>
      </c>
      <c r="B5510" s="1">
        <v>45769.574999999997</v>
      </c>
      <c r="C5510" t="s">
        <v>42</v>
      </c>
      <c r="D5510" t="s">
        <v>43</v>
      </c>
      <c r="E5510" t="s">
        <v>31</v>
      </c>
      <c r="F5510" t="s">
        <v>20</v>
      </c>
      <c r="G5510">
        <v>73</v>
      </c>
      <c r="H5510">
        <v>888</v>
      </c>
      <c r="I5510">
        <v>473.57</v>
      </c>
      <c r="J5510" t="s">
        <v>44</v>
      </c>
      <c r="K5510">
        <v>4500</v>
      </c>
      <c r="L5510">
        <v>2500</v>
      </c>
      <c r="M5510" t="s">
        <v>22</v>
      </c>
    </row>
    <row r="5511" spans="1:13" x14ac:dyDescent="0.4">
      <c r="A5511">
        <v>105510</v>
      </c>
      <c r="B5511" s="1">
        <v>45980.490972222222</v>
      </c>
      <c r="C5511" t="s">
        <v>13</v>
      </c>
      <c r="D5511" t="s">
        <v>14</v>
      </c>
      <c r="E5511" t="s">
        <v>29</v>
      </c>
      <c r="F5511" t="s">
        <v>32</v>
      </c>
      <c r="G5511">
        <v>8</v>
      </c>
      <c r="H5511">
        <v>1132</v>
      </c>
      <c r="I5511">
        <v>626.70000000000005</v>
      </c>
      <c r="J5511" t="s">
        <v>17</v>
      </c>
      <c r="K5511">
        <v>3200</v>
      </c>
      <c r="L5511">
        <v>2000</v>
      </c>
      <c r="M5511" t="s">
        <v>33</v>
      </c>
    </row>
    <row r="5512" spans="1:13" x14ac:dyDescent="0.4">
      <c r="A5512">
        <v>105511</v>
      </c>
      <c r="B5512" s="1">
        <v>45763.375694444447</v>
      </c>
      <c r="C5512" t="s">
        <v>19</v>
      </c>
      <c r="D5512" t="s">
        <v>35</v>
      </c>
      <c r="E5512" t="s">
        <v>15</v>
      </c>
      <c r="F5512" t="s">
        <v>25</v>
      </c>
      <c r="G5512">
        <v>38</v>
      </c>
      <c r="H5512">
        <v>313</v>
      </c>
      <c r="I5512">
        <v>600.20000000000005</v>
      </c>
      <c r="J5512" t="s">
        <v>36</v>
      </c>
      <c r="K5512">
        <v>12000</v>
      </c>
      <c r="L5512">
        <v>8000</v>
      </c>
      <c r="M5512" t="s">
        <v>27</v>
      </c>
    </row>
    <row r="5513" spans="1:13" x14ac:dyDescent="0.4">
      <c r="A5513">
        <v>105512</v>
      </c>
      <c r="B5513" s="1">
        <v>45796.349305555559</v>
      </c>
      <c r="C5513" t="s">
        <v>50</v>
      </c>
      <c r="D5513" t="s">
        <v>35</v>
      </c>
      <c r="E5513" t="s">
        <v>31</v>
      </c>
      <c r="F5513" t="s">
        <v>20</v>
      </c>
      <c r="G5513">
        <v>21</v>
      </c>
      <c r="H5513">
        <v>762</v>
      </c>
      <c r="I5513">
        <v>762.5</v>
      </c>
      <c r="J5513" t="s">
        <v>49</v>
      </c>
      <c r="K5513">
        <v>8500</v>
      </c>
      <c r="L5513">
        <v>5500</v>
      </c>
      <c r="M5513" t="s">
        <v>22</v>
      </c>
    </row>
    <row r="5514" spans="1:13" x14ac:dyDescent="0.4">
      <c r="A5514">
        <v>105513</v>
      </c>
      <c r="B5514" s="1">
        <v>45956.838194444441</v>
      </c>
      <c r="C5514" t="s">
        <v>34</v>
      </c>
      <c r="D5514" t="s">
        <v>24</v>
      </c>
      <c r="E5514" t="s">
        <v>31</v>
      </c>
      <c r="F5514" t="s">
        <v>25</v>
      </c>
      <c r="G5514">
        <v>18</v>
      </c>
      <c r="H5514">
        <v>538</v>
      </c>
      <c r="I5514">
        <v>455.4</v>
      </c>
      <c r="J5514" t="s">
        <v>59</v>
      </c>
      <c r="K5514">
        <v>3500</v>
      </c>
      <c r="L5514">
        <v>2200</v>
      </c>
      <c r="M5514" t="s">
        <v>27</v>
      </c>
    </row>
    <row r="5515" spans="1:13" x14ac:dyDescent="0.4">
      <c r="A5515">
        <v>105514</v>
      </c>
      <c r="B5515" s="1">
        <v>45753.07708333333</v>
      </c>
      <c r="C5515" t="s">
        <v>50</v>
      </c>
      <c r="D5515" t="s">
        <v>43</v>
      </c>
      <c r="E5515" t="s">
        <v>31</v>
      </c>
      <c r="F5515" t="s">
        <v>16</v>
      </c>
      <c r="G5515">
        <v>31</v>
      </c>
      <c r="H5515">
        <v>494</v>
      </c>
      <c r="I5515">
        <v>953.06</v>
      </c>
      <c r="J5515" t="s">
        <v>44</v>
      </c>
      <c r="K5515">
        <v>4500</v>
      </c>
      <c r="L5515">
        <v>2500</v>
      </c>
      <c r="M5515" t="s">
        <v>18</v>
      </c>
    </row>
    <row r="5516" spans="1:13" x14ac:dyDescent="0.4">
      <c r="A5516">
        <v>105515</v>
      </c>
      <c r="B5516" s="1">
        <v>45994.345138888886</v>
      </c>
      <c r="C5516" t="s">
        <v>34</v>
      </c>
      <c r="D5516" t="s">
        <v>24</v>
      </c>
      <c r="E5516" t="s">
        <v>31</v>
      </c>
      <c r="F5516" t="s">
        <v>32</v>
      </c>
      <c r="G5516">
        <v>89</v>
      </c>
      <c r="H5516">
        <v>650</v>
      </c>
      <c r="I5516">
        <v>694.92</v>
      </c>
      <c r="J5516" t="s">
        <v>60</v>
      </c>
      <c r="K5516">
        <v>25000</v>
      </c>
      <c r="L5516">
        <v>18000</v>
      </c>
      <c r="M5516" t="s">
        <v>33</v>
      </c>
    </row>
    <row r="5517" spans="1:13" x14ac:dyDescent="0.4">
      <c r="A5517">
        <v>105516</v>
      </c>
      <c r="B5517" s="1">
        <v>45954.59652777778</v>
      </c>
      <c r="C5517" t="s">
        <v>13</v>
      </c>
      <c r="D5517" t="s">
        <v>14</v>
      </c>
      <c r="E5517" t="s">
        <v>29</v>
      </c>
      <c r="F5517" t="s">
        <v>16</v>
      </c>
      <c r="G5517">
        <v>60</v>
      </c>
      <c r="H5517">
        <v>682</v>
      </c>
      <c r="I5517">
        <v>954.64</v>
      </c>
      <c r="J5517" t="s">
        <v>21</v>
      </c>
      <c r="K5517">
        <v>6500</v>
      </c>
      <c r="L5517">
        <v>4200</v>
      </c>
      <c r="M5517" t="s">
        <v>18</v>
      </c>
    </row>
    <row r="5518" spans="1:13" x14ac:dyDescent="0.4">
      <c r="A5518">
        <v>105517</v>
      </c>
      <c r="B5518" s="1">
        <v>45871.99722222222</v>
      </c>
      <c r="C5518" t="s">
        <v>34</v>
      </c>
      <c r="D5518" t="s">
        <v>55</v>
      </c>
      <c r="E5518" t="s">
        <v>15</v>
      </c>
      <c r="F5518" t="s">
        <v>37</v>
      </c>
      <c r="G5518">
        <v>60</v>
      </c>
      <c r="H5518">
        <v>1038</v>
      </c>
      <c r="I5518">
        <v>994.91</v>
      </c>
      <c r="J5518" t="s">
        <v>57</v>
      </c>
      <c r="K5518">
        <v>600</v>
      </c>
      <c r="L5518">
        <v>350</v>
      </c>
      <c r="M5518" t="s">
        <v>38</v>
      </c>
    </row>
    <row r="5519" spans="1:13" x14ac:dyDescent="0.4">
      <c r="A5519">
        <v>105518</v>
      </c>
      <c r="B5519" s="1">
        <v>45948.763194444444</v>
      </c>
      <c r="C5519" t="s">
        <v>45</v>
      </c>
      <c r="D5519" t="s">
        <v>43</v>
      </c>
      <c r="E5519" t="s">
        <v>29</v>
      </c>
      <c r="F5519" t="s">
        <v>20</v>
      </c>
      <c r="G5519">
        <v>17</v>
      </c>
      <c r="H5519">
        <v>626</v>
      </c>
      <c r="I5519">
        <v>1244.94</v>
      </c>
      <c r="J5519" t="s">
        <v>61</v>
      </c>
      <c r="K5519">
        <v>2800</v>
      </c>
      <c r="L5519">
        <v>1500</v>
      </c>
      <c r="M5519" t="s">
        <v>22</v>
      </c>
    </row>
    <row r="5520" spans="1:13" x14ac:dyDescent="0.4">
      <c r="A5520">
        <v>105519</v>
      </c>
      <c r="B5520" s="1">
        <v>45679.652777777781</v>
      </c>
      <c r="C5520" t="s">
        <v>19</v>
      </c>
      <c r="D5520" t="s">
        <v>24</v>
      </c>
      <c r="E5520" t="s">
        <v>29</v>
      </c>
      <c r="F5520" t="s">
        <v>16</v>
      </c>
      <c r="G5520">
        <v>87</v>
      </c>
      <c r="H5520">
        <v>681</v>
      </c>
      <c r="I5520">
        <v>115.15</v>
      </c>
      <c r="J5520" t="s">
        <v>26</v>
      </c>
      <c r="K5520">
        <v>45000</v>
      </c>
      <c r="L5520">
        <v>32000</v>
      </c>
      <c r="M5520" t="s">
        <v>18</v>
      </c>
    </row>
    <row r="5521" spans="1:13" x14ac:dyDescent="0.4">
      <c r="A5521">
        <v>105520</v>
      </c>
      <c r="B5521" s="1">
        <v>45850.004166666666</v>
      </c>
      <c r="C5521" t="s">
        <v>23</v>
      </c>
      <c r="D5521" t="s">
        <v>24</v>
      </c>
      <c r="E5521" t="s">
        <v>15</v>
      </c>
      <c r="F5521" t="s">
        <v>25</v>
      </c>
      <c r="G5521">
        <v>62</v>
      </c>
      <c r="H5521">
        <v>792</v>
      </c>
      <c r="I5521">
        <v>281.31</v>
      </c>
      <c r="J5521" t="s">
        <v>26</v>
      </c>
      <c r="K5521">
        <v>45000</v>
      </c>
      <c r="L5521">
        <v>32000</v>
      </c>
      <c r="M5521" t="s">
        <v>27</v>
      </c>
    </row>
    <row r="5522" spans="1:13" x14ac:dyDescent="0.4">
      <c r="A5522">
        <v>105521</v>
      </c>
      <c r="B5522" s="1">
        <v>45807.843055555553</v>
      </c>
      <c r="C5522" t="s">
        <v>34</v>
      </c>
      <c r="D5522" t="s">
        <v>43</v>
      </c>
      <c r="E5522" t="s">
        <v>31</v>
      </c>
      <c r="F5522" t="s">
        <v>16</v>
      </c>
      <c r="G5522">
        <v>56</v>
      </c>
      <c r="H5522">
        <v>841</v>
      </c>
      <c r="I5522">
        <v>479.15</v>
      </c>
      <c r="J5522" t="s">
        <v>61</v>
      </c>
      <c r="K5522">
        <v>2800</v>
      </c>
      <c r="L5522">
        <v>1500</v>
      </c>
      <c r="M5522" t="s">
        <v>18</v>
      </c>
    </row>
    <row r="5523" spans="1:13" x14ac:dyDescent="0.4">
      <c r="A5523">
        <v>105522</v>
      </c>
      <c r="B5523" s="1">
        <v>45904.734722222223</v>
      </c>
      <c r="C5523" t="s">
        <v>19</v>
      </c>
      <c r="D5523" t="s">
        <v>46</v>
      </c>
      <c r="E5523" t="s">
        <v>29</v>
      </c>
      <c r="F5523" t="s">
        <v>16</v>
      </c>
      <c r="G5523">
        <v>94</v>
      </c>
      <c r="H5523">
        <v>383</v>
      </c>
      <c r="I5523">
        <v>903.87</v>
      </c>
      <c r="J5523" t="s">
        <v>53</v>
      </c>
      <c r="K5523">
        <v>15000</v>
      </c>
      <c r="L5523">
        <v>9500</v>
      </c>
      <c r="M5523" t="s">
        <v>18</v>
      </c>
    </row>
    <row r="5524" spans="1:13" x14ac:dyDescent="0.4">
      <c r="A5524">
        <v>105523</v>
      </c>
      <c r="B5524" s="1">
        <v>45924.203472222223</v>
      </c>
      <c r="C5524" t="s">
        <v>23</v>
      </c>
      <c r="D5524" t="s">
        <v>28</v>
      </c>
      <c r="E5524" t="s">
        <v>31</v>
      </c>
      <c r="F5524" t="s">
        <v>16</v>
      </c>
      <c r="G5524">
        <v>59</v>
      </c>
      <c r="H5524">
        <v>1122</v>
      </c>
      <c r="I5524">
        <v>545.97</v>
      </c>
      <c r="J5524" t="s">
        <v>30</v>
      </c>
      <c r="K5524">
        <v>450</v>
      </c>
      <c r="L5524">
        <v>200</v>
      </c>
      <c r="M5524" t="s">
        <v>18</v>
      </c>
    </row>
    <row r="5525" spans="1:13" x14ac:dyDescent="0.4">
      <c r="A5525">
        <v>105524</v>
      </c>
      <c r="B5525" s="1">
        <v>45908.289583333331</v>
      </c>
      <c r="C5525" t="s">
        <v>39</v>
      </c>
      <c r="D5525" t="s">
        <v>46</v>
      </c>
      <c r="E5525" t="s">
        <v>29</v>
      </c>
      <c r="F5525" t="s">
        <v>20</v>
      </c>
      <c r="G5525">
        <v>83</v>
      </c>
      <c r="H5525">
        <v>633</v>
      </c>
      <c r="I5525">
        <v>657.92</v>
      </c>
      <c r="J5525" t="s">
        <v>47</v>
      </c>
      <c r="K5525">
        <v>4500</v>
      </c>
      <c r="L5525">
        <v>2800</v>
      </c>
      <c r="M5525" t="s">
        <v>22</v>
      </c>
    </row>
    <row r="5526" spans="1:13" x14ac:dyDescent="0.4">
      <c r="A5526">
        <v>105525</v>
      </c>
      <c r="B5526" s="1">
        <v>45660.031944444447</v>
      </c>
      <c r="C5526" t="s">
        <v>13</v>
      </c>
      <c r="D5526" t="s">
        <v>55</v>
      </c>
      <c r="E5526" t="s">
        <v>15</v>
      </c>
      <c r="F5526" t="s">
        <v>25</v>
      </c>
      <c r="G5526">
        <v>39</v>
      </c>
      <c r="H5526">
        <v>516</v>
      </c>
      <c r="I5526">
        <v>553.96</v>
      </c>
      <c r="J5526" t="s">
        <v>57</v>
      </c>
      <c r="K5526">
        <v>600</v>
      </c>
      <c r="L5526">
        <v>350</v>
      </c>
      <c r="M5526" t="s">
        <v>27</v>
      </c>
    </row>
    <row r="5527" spans="1:13" x14ac:dyDescent="0.4">
      <c r="A5527">
        <v>105526</v>
      </c>
      <c r="B5527" s="1">
        <v>45973.678472222222</v>
      </c>
      <c r="C5527" t="s">
        <v>48</v>
      </c>
      <c r="D5527" t="s">
        <v>24</v>
      </c>
      <c r="E5527" t="s">
        <v>15</v>
      </c>
      <c r="F5527" t="s">
        <v>25</v>
      </c>
      <c r="G5527">
        <v>63</v>
      </c>
      <c r="H5527">
        <v>303</v>
      </c>
      <c r="I5527">
        <v>869.9</v>
      </c>
      <c r="J5527" t="s">
        <v>59</v>
      </c>
      <c r="K5527">
        <v>3500</v>
      </c>
      <c r="L5527">
        <v>2200</v>
      </c>
      <c r="M5527" t="s">
        <v>27</v>
      </c>
    </row>
    <row r="5528" spans="1:13" x14ac:dyDescent="0.4">
      <c r="A5528">
        <v>105527</v>
      </c>
      <c r="B5528" s="1">
        <v>45733.599999999999</v>
      </c>
      <c r="C5528" t="s">
        <v>34</v>
      </c>
      <c r="D5528" t="s">
        <v>28</v>
      </c>
      <c r="E5528" t="s">
        <v>29</v>
      </c>
      <c r="F5528" t="s">
        <v>32</v>
      </c>
      <c r="G5528">
        <v>72</v>
      </c>
      <c r="H5528">
        <v>733</v>
      </c>
      <c r="I5528">
        <v>975.92</v>
      </c>
      <c r="J5528" t="s">
        <v>30</v>
      </c>
      <c r="K5528">
        <v>450</v>
      </c>
      <c r="L5528">
        <v>200</v>
      </c>
      <c r="M5528" t="s">
        <v>33</v>
      </c>
    </row>
    <row r="5529" spans="1:13" x14ac:dyDescent="0.4">
      <c r="A5529">
        <v>105528</v>
      </c>
      <c r="B5529" s="1">
        <v>45744.315972222219</v>
      </c>
      <c r="C5529" t="s">
        <v>50</v>
      </c>
      <c r="D5529" t="s">
        <v>43</v>
      </c>
      <c r="E5529" t="s">
        <v>15</v>
      </c>
      <c r="F5529" t="s">
        <v>20</v>
      </c>
      <c r="G5529">
        <v>45</v>
      </c>
      <c r="H5529">
        <v>369</v>
      </c>
      <c r="I5529">
        <v>994.06</v>
      </c>
      <c r="J5529" t="s">
        <v>44</v>
      </c>
      <c r="K5529">
        <v>4500</v>
      </c>
      <c r="L5529">
        <v>2500</v>
      </c>
      <c r="M5529" t="s">
        <v>22</v>
      </c>
    </row>
    <row r="5530" spans="1:13" x14ac:dyDescent="0.4">
      <c r="A5530">
        <v>105529</v>
      </c>
      <c r="B5530" s="1">
        <v>45927.570138888892</v>
      </c>
      <c r="C5530" t="s">
        <v>50</v>
      </c>
      <c r="D5530" t="s">
        <v>55</v>
      </c>
      <c r="E5530" t="s">
        <v>29</v>
      </c>
      <c r="F5530" t="s">
        <v>16</v>
      </c>
      <c r="G5530">
        <v>41</v>
      </c>
      <c r="H5530">
        <v>735</v>
      </c>
      <c r="I5530">
        <v>861.28</v>
      </c>
      <c r="J5530" t="s">
        <v>57</v>
      </c>
      <c r="K5530">
        <v>600</v>
      </c>
      <c r="L5530">
        <v>350</v>
      </c>
      <c r="M5530" t="s">
        <v>18</v>
      </c>
    </row>
    <row r="5531" spans="1:13" x14ac:dyDescent="0.4">
      <c r="A5531">
        <v>105530</v>
      </c>
      <c r="B5531" s="1">
        <v>45882.292361111111</v>
      </c>
      <c r="C5531" t="s">
        <v>19</v>
      </c>
      <c r="D5531" t="s">
        <v>24</v>
      </c>
      <c r="E5531" t="s">
        <v>29</v>
      </c>
      <c r="F5531" t="s">
        <v>20</v>
      </c>
      <c r="G5531">
        <v>16</v>
      </c>
      <c r="H5531">
        <v>535</v>
      </c>
      <c r="I5531">
        <v>622.82000000000005</v>
      </c>
      <c r="J5531" t="s">
        <v>26</v>
      </c>
      <c r="K5531">
        <v>45000</v>
      </c>
      <c r="L5531">
        <v>32000</v>
      </c>
      <c r="M5531" t="s">
        <v>22</v>
      </c>
    </row>
    <row r="5532" spans="1:13" x14ac:dyDescent="0.4">
      <c r="A5532">
        <v>105531</v>
      </c>
      <c r="B5532" s="1">
        <v>45675.64166666667</v>
      </c>
      <c r="C5532" t="s">
        <v>48</v>
      </c>
      <c r="D5532" t="s">
        <v>28</v>
      </c>
      <c r="E5532" t="s">
        <v>15</v>
      </c>
      <c r="F5532" t="s">
        <v>25</v>
      </c>
      <c r="G5532">
        <v>71</v>
      </c>
      <c r="H5532">
        <v>919</v>
      </c>
      <c r="I5532">
        <v>502.54</v>
      </c>
      <c r="J5532" t="s">
        <v>54</v>
      </c>
      <c r="K5532">
        <v>2500</v>
      </c>
      <c r="L5532">
        <v>1500</v>
      </c>
      <c r="M5532" t="s">
        <v>27</v>
      </c>
    </row>
    <row r="5533" spans="1:13" x14ac:dyDescent="0.4">
      <c r="A5533">
        <v>105532</v>
      </c>
      <c r="B5533" s="1">
        <v>45770.461111111108</v>
      </c>
      <c r="C5533" t="s">
        <v>23</v>
      </c>
      <c r="D5533" t="s">
        <v>55</v>
      </c>
      <c r="E5533" t="s">
        <v>15</v>
      </c>
      <c r="F5533" t="s">
        <v>37</v>
      </c>
      <c r="G5533">
        <v>94</v>
      </c>
      <c r="H5533">
        <v>433</v>
      </c>
      <c r="I5533">
        <v>825.12</v>
      </c>
      <c r="J5533" t="s">
        <v>56</v>
      </c>
      <c r="K5533">
        <v>850</v>
      </c>
      <c r="L5533">
        <v>550</v>
      </c>
      <c r="M5533" t="s">
        <v>38</v>
      </c>
    </row>
    <row r="5534" spans="1:13" x14ac:dyDescent="0.4">
      <c r="A5534">
        <v>105533</v>
      </c>
      <c r="B5534" s="1">
        <v>45908.984027777777</v>
      </c>
      <c r="C5534" t="s">
        <v>39</v>
      </c>
      <c r="D5534" t="s">
        <v>40</v>
      </c>
      <c r="E5534" t="s">
        <v>29</v>
      </c>
      <c r="F5534" t="s">
        <v>37</v>
      </c>
      <c r="G5534">
        <v>55</v>
      </c>
      <c r="H5534">
        <v>823</v>
      </c>
      <c r="I5534">
        <v>1278.1500000000001</v>
      </c>
      <c r="J5534" t="s">
        <v>52</v>
      </c>
      <c r="K5534">
        <v>1500</v>
      </c>
      <c r="L5534">
        <v>800</v>
      </c>
      <c r="M5534" t="s">
        <v>38</v>
      </c>
    </row>
    <row r="5535" spans="1:13" x14ac:dyDescent="0.4">
      <c r="A5535">
        <v>105534</v>
      </c>
      <c r="B5535" s="1">
        <v>45890.287499999999</v>
      </c>
      <c r="C5535" t="s">
        <v>23</v>
      </c>
      <c r="D5535" t="s">
        <v>43</v>
      </c>
      <c r="E5535" t="s">
        <v>29</v>
      </c>
      <c r="F5535" t="s">
        <v>37</v>
      </c>
      <c r="G5535">
        <v>37</v>
      </c>
      <c r="H5535">
        <v>957</v>
      </c>
      <c r="I5535">
        <v>684.06</v>
      </c>
      <c r="J5535" t="s">
        <v>44</v>
      </c>
      <c r="K5535">
        <v>4500</v>
      </c>
      <c r="L5535">
        <v>2500</v>
      </c>
      <c r="M5535" t="s">
        <v>38</v>
      </c>
    </row>
    <row r="5536" spans="1:13" x14ac:dyDescent="0.4">
      <c r="A5536">
        <v>105535</v>
      </c>
      <c r="B5536" s="1">
        <v>45986.20208333333</v>
      </c>
      <c r="C5536" t="s">
        <v>39</v>
      </c>
      <c r="D5536" t="s">
        <v>55</v>
      </c>
      <c r="E5536" t="s">
        <v>15</v>
      </c>
      <c r="F5536" t="s">
        <v>25</v>
      </c>
      <c r="G5536">
        <v>40</v>
      </c>
      <c r="H5536">
        <v>948</v>
      </c>
      <c r="I5536">
        <v>323.62</v>
      </c>
      <c r="J5536" t="s">
        <v>56</v>
      </c>
      <c r="K5536">
        <v>850</v>
      </c>
      <c r="L5536">
        <v>550</v>
      </c>
      <c r="M5536" t="s">
        <v>27</v>
      </c>
    </row>
    <row r="5537" spans="1:13" x14ac:dyDescent="0.4">
      <c r="A5537">
        <v>105536</v>
      </c>
      <c r="B5537" s="1">
        <v>45936.001388888886</v>
      </c>
      <c r="C5537" t="s">
        <v>45</v>
      </c>
      <c r="D5537" t="s">
        <v>28</v>
      </c>
      <c r="E5537" t="s">
        <v>29</v>
      </c>
      <c r="F5537" t="s">
        <v>32</v>
      </c>
      <c r="G5537">
        <v>84</v>
      </c>
      <c r="H5537">
        <v>865</v>
      </c>
      <c r="I5537">
        <v>257.52</v>
      </c>
      <c r="J5537" t="s">
        <v>30</v>
      </c>
      <c r="K5537">
        <v>450</v>
      </c>
      <c r="L5537">
        <v>200</v>
      </c>
      <c r="M5537" t="s">
        <v>33</v>
      </c>
    </row>
    <row r="5538" spans="1:13" x14ac:dyDescent="0.4">
      <c r="A5538">
        <v>105537</v>
      </c>
      <c r="B5538" s="1">
        <v>45859.977083333331</v>
      </c>
      <c r="C5538" t="s">
        <v>23</v>
      </c>
      <c r="D5538" t="s">
        <v>40</v>
      </c>
      <c r="E5538" t="s">
        <v>31</v>
      </c>
      <c r="F5538" t="s">
        <v>20</v>
      </c>
      <c r="G5538">
        <v>88</v>
      </c>
      <c r="H5538">
        <v>850</v>
      </c>
      <c r="I5538">
        <v>417.42</v>
      </c>
      <c r="J5538" t="s">
        <v>52</v>
      </c>
      <c r="K5538">
        <v>1500</v>
      </c>
      <c r="L5538">
        <v>800</v>
      </c>
      <c r="M5538" t="s">
        <v>22</v>
      </c>
    </row>
    <row r="5539" spans="1:13" x14ac:dyDescent="0.4">
      <c r="A5539">
        <v>105538</v>
      </c>
      <c r="B5539" s="1">
        <v>45740.422222222223</v>
      </c>
      <c r="C5539" t="s">
        <v>19</v>
      </c>
      <c r="D5539" t="s">
        <v>46</v>
      </c>
      <c r="E5539" t="s">
        <v>31</v>
      </c>
      <c r="F5539" t="s">
        <v>16</v>
      </c>
      <c r="G5539">
        <v>62</v>
      </c>
      <c r="H5539">
        <v>996</v>
      </c>
      <c r="I5539">
        <v>368.97</v>
      </c>
      <c r="J5539" t="s">
        <v>53</v>
      </c>
      <c r="K5539">
        <v>15000</v>
      </c>
      <c r="L5539">
        <v>9500</v>
      </c>
      <c r="M5539" t="s">
        <v>18</v>
      </c>
    </row>
    <row r="5540" spans="1:13" x14ac:dyDescent="0.4">
      <c r="A5540">
        <v>105539</v>
      </c>
      <c r="B5540" s="1">
        <v>45782.957638888889</v>
      </c>
      <c r="C5540" t="s">
        <v>50</v>
      </c>
      <c r="D5540" t="s">
        <v>35</v>
      </c>
      <c r="E5540" t="s">
        <v>29</v>
      </c>
      <c r="F5540" t="s">
        <v>16</v>
      </c>
      <c r="G5540">
        <v>15</v>
      </c>
      <c r="H5540">
        <v>1017</v>
      </c>
      <c r="I5540">
        <v>686.1</v>
      </c>
      <c r="J5540" t="s">
        <v>49</v>
      </c>
      <c r="K5540">
        <v>8500</v>
      </c>
      <c r="L5540">
        <v>5500</v>
      </c>
      <c r="M5540" t="s">
        <v>18</v>
      </c>
    </row>
    <row r="5541" spans="1:13" x14ac:dyDescent="0.4">
      <c r="A5541">
        <v>105540</v>
      </c>
      <c r="B5541" s="1">
        <v>45832.499305555553</v>
      </c>
      <c r="C5541" t="s">
        <v>39</v>
      </c>
      <c r="D5541" t="s">
        <v>35</v>
      </c>
      <c r="E5541" t="s">
        <v>31</v>
      </c>
      <c r="F5541" t="s">
        <v>25</v>
      </c>
      <c r="G5541">
        <v>26</v>
      </c>
      <c r="H5541">
        <v>1187</v>
      </c>
      <c r="I5541">
        <v>1100.97</v>
      </c>
      <c r="J5541" t="s">
        <v>36</v>
      </c>
      <c r="K5541">
        <v>12000</v>
      </c>
      <c r="L5541">
        <v>8000</v>
      </c>
      <c r="M5541" t="s">
        <v>27</v>
      </c>
    </row>
    <row r="5542" spans="1:13" x14ac:dyDescent="0.4">
      <c r="A5542">
        <v>105541</v>
      </c>
      <c r="B5542" s="1">
        <v>45726.542361111111</v>
      </c>
      <c r="C5542" t="s">
        <v>19</v>
      </c>
      <c r="D5542" t="s">
        <v>55</v>
      </c>
      <c r="E5542" t="s">
        <v>31</v>
      </c>
      <c r="F5542" t="s">
        <v>25</v>
      </c>
      <c r="G5542">
        <v>52</v>
      </c>
      <c r="H5542">
        <v>1190</v>
      </c>
      <c r="I5542">
        <v>606.03</v>
      </c>
      <c r="J5542" t="s">
        <v>56</v>
      </c>
      <c r="K5542">
        <v>850</v>
      </c>
      <c r="L5542">
        <v>550</v>
      </c>
      <c r="M5542" t="s">
        <v>27</v>
      </c>
    </row>
    <row r="5543" spans="1:13" x14ac:dyDescent="0.4">
      <c r="A5543">
        <v>105542</v>
      </c>
      <c r="B5543" s="1">
        <v>45704.472916666666</v>
      </c>
      <c r="C5543" t="s">
        <v>39</v>
      </c>
      <c r="D5543" t="s">
        <v>28</v>
      </c>
      <c r="E5543" t="s">
        <v>15</v>
      </c>
      <c r="F5543" t="s">
        <v>16</v>
      </c>
      <c r="G5543">
        <v>36</v>
      </c>
      <c r="H5543">
        <v>493</v>
      </c>
      <c r="I5543">
        <v>546.5</v>
      </c>
      <c r="J5543" t="s">
        <v>30</v>
      </c>
      <c r="K5543">
        <v>450</v>
      </c>
      <c r="L5543">
        <v>200</v>
      </c>
      <c r="M5543" t="s">
        <v>18</v>
      </c>
    </row>
    <row r="5544" spans="1:13" x14ac:dyDescent="0.4">
      <c r="A5544">
        <v>105543</v>
      </c>
      <c r="B5544" s="1">
        <v>45913.459722222222</v>
      </c>
      <c r="C5544" t="s">
        <v>19</v>
      </c>
      <c r="D5544" t="s">
        <v>28</v>
      </c>
      <c r="E5544" t="s">
        <v>15</v>
      </c>
      <c r="F5544" t="s">
        <v>32</v>
      </c>
      <c r="G5544">
        <v>31</v>
      </c>
      <c r="H5544">
        <v>546</v>
      </c>
      <c r="I5544">
        <v>422.57</v>
      </c>
      <c r="J5544" t="s">
        <v>54</v>
      </c>
      <c r="K5544">
        <v>2500</v>
      </c>
      <c r="L5544">
        <v>1500</v>
      </c>
      <c r="M5544" t="s">
        <v>33</v>
      </c>
    </row>
    <row r="5545" spans="1:13" x14ac:dyDescent="0.4">
      <c r="A5545">
        <v>105544</v>
      </c>
      <c r="B5545" s="1">
        <v>45872.104166666664</v>
      </c>
      <c r="C5545" t="s">
        <v>45</v>
      </c>
      <c r="D5545" t="s">
        <v>14</v>
      </c>
      <c r="E5545" t="s">
        <v>29</v>
      </c>
      <c r="F5545" t="s">
        <v>37</v>
      </c>
      <c r="G5545">
        <v>20</v>
      </c>
      <c r="H5545">
        <v>914</v>
      </c>
      <c r="I5545">
        <v>626.85</v>
      </c>
      <c r="J5545" t="s">
        <v>17</v>
      </c>
      <c r="K5545">
        <v>3200</v>
      </c>
      <c r="L5545">
        <v>2000</v>
      </c>
      <c r="M5545" t="s">
        <v>38</v>
      </c>
    </row>
    <row r="5546" spans="1:13" x14ac:dyDescent="0.4">
      <c r="A5546">
        <v>105545</v>
      </c>
      <c r="B5546" s="1">
        <v>45687.279861111114</v>
      </c>
      <c r="C5546" t="s">
        <v>19</v>
      </c>
      <c r="D5546" t="s">
        <v>24</v>
      </c>
      <c r="E5546" t="s">
        <v>15</v>
      </c>
      <c r="F5546" t="s">
        <v>16</v>
      </c>
      <c r="G5546">
        <v>70</v>
      </c>
      <c r="H5546">
        <v>815</v>
      </c>
      <c r="I5546">
        <v>1355.85</v>
      </c>
      <c r="J5546" t="s">
        <v>26</v>
      </c>
      <c r="K5546">
        <v>45000</v>
      </c>
      <c r="L5546">
        <v>32000</v>
      </c>
      <c r="M5546" t="s">
        <v>18</v>
      </c>
    </row>
    <row r="5547" spans="1:13" x14ac:dyDescent="0.4">
      <c r="A5547">
        <v>105546</v>
      </c>
      <c r="B5547" s="1">
        <v>45938.85</v>
      </c>
      <c r="C5547" t="s">
        <v>45</v>
      </c>
      <c r="D5547" t="s">
        <v>24</v>
      </c>
      <c r="E5547" t="s">
        <v>15</v>
      </c>
      <c r="F5547" t="s">
        <v>37</v>
      </c>
      <c r="G5547">
        <v>89</v>
      </c>
      <c r="H5547">
        <v>840</v>
      </c>
      <c r="I5547">
        <v>681.03</v>
      </c>
      <c r="J5547" t="s">
        <v>59</v>
      </c>
      <c r="K5547">
        <v>3500</v>
      </c>
      <c r="L5547">
        <v>2200</v>
      </c>
      <c r="M5547" t="s">
        <v>38</v>
      </c>
    </row>
    <row r="5548" spans="1:13" x14ac:dyDescent="0.4">
      <c r="A5548">
        <v>105547</v>
      </c>
      <c r="B5548" s="1">
        <v>45894.397916666669</v>
      </c>
      <c r="C5548" t="s">
        <v>34</v>
      </c>
      <c r="D5548" t="s">
        <v>24</v>
      </c>
      <c r="E5548" t="s">
        <v>29</v>
      </c>
      <c r="F5548" t="s">
        <v>16</v>
      </c>
      <c r="G5548">
        <v>1</v>
      </c>
      <c r="H5548">
        <v>1049</v>
      </c>
      <c r="I5548">
        <v>422.32</v>
      </c>
      <c r="J5548" t="s">
        <v>26</v>
      </c>
      <c r="K5548">
        <v>45000</v>
      </c>
      <c r="L5548">
        <v>32000</v>
      </c>
      <c r="M5548" t="s">
        <v>18</v>
      </c>
    </row>
    <row r="5549" spans="1:13" x14ac:dyDescent="0.4">
      <c r="A5549">
        <v>105548</v>
      </c>
      <c r="B5549" s="1">
        <v>45905.376388888886</v>
      </c>
      <c r="C5549" t="s">
        <v>39</v>
      </c>
      <c r="D5549" t="s">
        <v>40</v>
      </c>
      <c r="E5549" t="s">
        <v>29</v>
      </c>
      <c r="F5549" t="s">
        <v>25</v>
      </c>
      <c r="G5549">
        <v>52</v>
      </c>
      <c r="H5549">
        <v>922</v>
      </c>
      <c r="I5549">
        <v>1088.32</v>
      </c>
      <c r="J5549" t="s">
        <v>52</v>
      </c>
      <c r="K5549">
        <v>1500</v>
      </c>
      <c r="L5549">
        <v>800</v>
      </c>
      <c r="M5549" t="s">
        <v>27</v>
      </c>
    </row>
    <row r="5550" spans="1:13" x14ac:dyDescent="0.4">
      <c r="A5550">
        <v>105549</v>
      </c>
      <c r="B5550" s="1">
        <v>45682.152777777781</v>
      </c>
      <c r="C5550" t="s">
        <v>45</v>
      </c>
      <c r="D5550" t="s">
        <v>43</v>
      </c>
      <c r="E5550" t="s">
        <v>29</v>
      </c>
      <c r="F5550" t="s">
        <v>32</v>
      </c>
      <c r="G5550">
        <v>15</v>
      </c>
      <c r="H5550">
        <v>878</v>
      </c>
      <c r="I5550">
        <v>345.05</v>
      </c>
      <c r="J5550" t="s">
        <v>51</v>
      </c>
      <c r="K5550">
        <v>1800</v>
      </c>
      <c r="L5550">
        <v>900</v>
      </c>
      <c r="M5550" t="s">
        <v>33</v>
      </c>
    </row>
    <row r="5551" spans="1:13" x14ac:dyDescent="0.4">
      <c r="A5551">
        <v>105550</v>
      </c>
      <c r="B5551" s="1">
        <v>45731.68472222222</v>
      </c>
      <c r="C5551" t="s">
        <v>45</v>
      </c>
      <c r="D5551" t="s">
        <v>46</v>
      </c>
      <c r="E5551" t="s">
        <v>15</v>
      </c>
      <c r="F5551" t="s">
        <v>25</v>
      </c>
      <c r="G5551">
        <v>77</v>
      </c>
      <c r="H5551">
        <v>405</v>
      </c>
      <c r="I5551">
        <v>694.2</v>
      </c>
      <c r="J5551" t="s">
        <v>47</v>
      </c>
      <c r="K5551">
        <v>4500</v>
      </c>
      <c r="L5551">
        <v>2800</v>
      </c>
      <c r="M5551" t="s">
        <v>27</v>
      </c>
    </row>
    <row r="5552" spans="1:13" x14ac:dyDescent="0.4">
      <c r="A5552">
        <v>105551</v>
      </c>
      <c r="B5552" s="1">
        <v>45863.4</v>
      </c>
      <c r="C5552" t="s">
        <v>48</v>
      </c>
      <c r="D5552" t="s">
        <v>55</v>
      </c>
      <c r="E5552" t="s">
        <v>31</v>
      </c>
      <c r="F5552" t="s">
        <v>20</v>
      </c>
      <c r="G5552">
        <v>12</v>
      </c>
      <c r="H5552">
        <v>477</v>
      </c>
      <c r="I5552">
        <v>669.51</v>
      </c>
      <c r="J5552" t="s">
        <v>57</v>
      </c>
      <c r="K5552">
        <v>600</v>
      </c>
      <c r="L5552">
        <v>350</v>
      </c>
      <c r="M5552" t="s">
        <v>22</v>
      </c>
    </row>
    <row r="5553" spans="1:13" x14ac:dyDescent="0.4">
      <c r="A5553">
        <v>105552</v>
      </c>
      <c r="B5553" s="1">
        <v>45971.048611111109</v>
      </c>
      <c r="C5553" t="s">
        <v>50</v>
      </c>
      <c r="D5553" t="s">
        <v>55</v>
      </c>
      <c r="E5553" t="s">
        <v>15</v>
      </c>
      <c r="F5553" t="s">
        <v>25</v>
      </c>
      <c r="G5553">
        <v>79</v>
      </c>
      <c r="H5553">
        <v>1147</v>
      </c>
      <c r="I5553">
        <v>1084.4100000000001</v>
      </c>
      <c r="J5553" t="s">
        <v>58</v>
      </c>
      <c r="K5553">
        <v>1200</v>
      </c>
      <c r="L5553">
        <v>800</v>
      </c>
      <c r="M5553" t="s">
        <v>27</v>
      </c>
    </row>
    <row r="5554" spans="1:13" x14ac:dyDescent="0.4">
      <c r="A5554">
        <v>105553</v>
      </c>
      <c r="B5554" s="1">
        <v>45751.720833333333</v>
      </c>
      <c r="C5554" t="s">
        <v>34</v>
      </c>
      <c r="D5554" t="s">
        <v>35</v>
      </c>
      <c r="E5554" t="s">
        <v>15</v>
      </c>
      <c r="F5554" t="s">
        <v>32</v>
      </c>
      <c r="G5554">
        <v>26</v>
      </c>
      <c r="H5554">
        <v>389</v>
      </c>
      <c r="I5554">
        <v>1094.49</v>
      </c>
      <c r="J5554" t="s">
        <v>49</v>
      </c>
      <c r="K5554">
        <v>8500</v>
      </c>
      <c r="L5554">
        <v>5500</v>
      </c>
      <c r="M5554" t="s">
        <v>33</v>
      </c>
    </row>
    <row r="5555" spans="1:13" x14ac:dyDescent="0.4">
      <c r="A5555">
        <v>105554</v>
      </c>
      <c r="B5555" s="1">
        <v>45784.066666666666</v>
      </c>
      <c r="C5555" t="s">
        <v>13</v>
      </c>
      <c r="D5555" t="s">
        <v>28</v>
      </c>
      <c r="E5555" t="s">
        <v>31</v>
      </c>
      <c r="F5555" t="s">
        <v>16</v>
      </c>
      <c r="G5555">
        <v>2</v>
      </c>
      <c r="H5555">
        <v>344</v>
      </c>
      <c r="I5555">
        <v>567.99</v>
      </c>
      <c r="J5555" t="s">
        <v>30</v>
      </c>
      <c r="K5555">
        <v>450</v>
      </c>
      <c r="L5555">
        <v>200</v>
      </c>
      <c r="M5555" t="s">
        <v>18</v>
      </c>
    </row>
    <row r="5556" spans="1:13" x14ac:dyDescent="0.4">
      <c r="A5556">
        <v>105555</v>
      </c>
      <c r="B5556" s="1">
        <v>45682.369444444441</v>
      </c>
      <c r="C5556" t="s">
        <v>13</v>
      </c>
      <c r="D5556" t="s">
        <v>40</v>
      </c>
      <c r="E5556" t="s">
        <v>15</v>
      </c>
      <c r="F5556" t="s">
        <v>37</v>
      </c>
      <c r="G5556">
        <v>75</v>
      </c>
      <c r="H5556">
        <v>659</v>
      </c>
      <c r="I5556">
        <v>732.4</v>
      </c>
      <c r="J5556" t="s">
        <v>52</v>
      </c>
      <c r="K5556">
        <v>1500</v>
      </c>
      <c r="L5556">
        <v>800</v>
      </c>
      <c r="M5556" t="s">
        <v>38</v>
      </c>
    </row>
    <row r="5557" spans="1:13" x14ac:dyDescent="0.4">
      <c r="A5557">
        <v>105556</v>
      </c>
      <c r="B5557" s="1">
        <v>45991.900694444441</v>
      </c>
      <c r="C5557" t="s">
        <v>45</v>
      </c>
      <c r="D5557" t="s">
        <v>14</v>
      </c>
      <c r="E5557" t="s">
        <v>15</v>
      </c>
      <c r="F5557" t="s">
        <v>25</v>
      </c>
      <c r="G5557">
        <v>10</v>
      </c>
      <c r="H5557">
        <v>765</v>
      </c>
      <c r="I5557">
        <v>1909.61</v>
      </c>
      <c r="J5557" t="s">
        <v>17</v>
      </c>
      <c r="K5557">
        <v>3200</v>
      </c>
      <c r="L5557">
        <v>2000</v>
      </c>
      <c r="M5557" t="s">
        <v>27</v>
      </c>
    </row>
    <row r="5558" spans="1:13" x14ac:dyDescent="0.4">
      <c r="A5558">
        <v>105557</v>
      </c>
      <c r="B5558" s="1">
        <v>46012.520138888889</v>
      </c>
      <c r="C5558" t="s">
        <v>48</v>
      </c>
      <c r="D5558" t="s">
        <v>40</v>
      </c>
      <c r="E5558" t="s">
        <v>15</v>
      </c>
      <c r="F5558" t="s">
        <v>16</v>
      </c>
      <c r="G5558">
        <v>53</v>
      </c>
      <c r="H5558">
        <v>436</v>
      </c>
      <c r="I5558">
        <v>433.65</v>
      </c>
      <c r="J5558" t="s">
        <v>52</v>
      </c>
      <c r="K5558">
        <v>1500</v>
      </c>
      <c r="L5558">
        <v>800</v>
      </c>
      <c r="M5558" t="s">
        <v>18</v>
      </c>
    </row>
    <row r="5559" spans="1:13" x14ac:dyDescent="0.4">
      <c r="A5559">
        <v>105558</v>
      </c>
      <c r="B5559" s="1">
        <v>45773.172222222223</v>
      </c>
      <c r="C5559" t="s">
        <v>34</v>
      </c>
      <c r="D5559" t="s">
        <v>35</v>
      </c>
      <c r="E5559" t="s">
        <v>15</v>
      </c>
      <c r="F5559" t="s">
        <v>16</v>
      </c>
      <c r="G5559">
        <v>27</v>
      </c>
      <c r="H5559">
        <v>711</v>
      </c>
      <c r="I5559">
        <v>432.74</v>
      </c>
      <c r="J5559" t="s">
        <v>36</v>
      </c>
      <c r="K5559">
        <v>12000</v>
      </c>
      <c r="L5559">
        <v>8000</v>
      </c>
      <c r="M5559" t="s">
        <v>18</v>
      </c>
    </row>
    <row r="5560" spans="1:13" x14ac:dyDescent="0.4">
      <c r="A5560">
        <v>105559</v>
      </c>
      <c r="B5560" s="1">
        <v>45705.816666666666</v>
      </c>
      <c r="C5560" t="s">
        <v>42</v>
      </c>
      <c r="D5560" t="s">
        <v>24</v>
      </c>
      <c r="E5560" t="s">
        <v>31</v>
      </c>
      <c r="F5560" t="s">
        <v>37</v>
      </c>
      <c r="G5560">
        <v>63</v>
      </c>
      <c r="H5560">
        <v>639</v>
      </c>
      <c r="I5560">
        <v>247.82</v>
      </c>
      <c r="J5560" t="s">
        <v>26</v>
      </c>
      <c r="K5560">
        <v>45000</v>
      </c>
      <c r="L5560">
        <v>32000</v>
      </c>
      <c r="M5560" t="s">
        <v>38</v>
      </c>
    </row>
    <row r="5561" spans="1:13" x14ac:dyDescent="0.4">
      <c r="A5561">
        <v>105560</v>
      </c>
      <c r="B5561" s="1">
        <v>45883.350694444445</v>
      </c>
      <c r="C5561" t="s">
        <v>34</v>
      </c>
      <c r="D5561" t="s">
        <v>28</v>
      </c>
      <c r="E5561" t="s">
        <v>15</v>
      </c>
      <c r="F5561" t="s">
        <v>20</v>
      </c>
      <c r="G5561">
        <v>55</v>
      </c>
      <c r="H5561">
        <v>994</v>
      </c>
      <c r="I5561">
        <v>740.8</v>
      </c>
      <c r="J5561" t="s">
        <v>30</v>
      </c>
      <c r="K5561">
        <v>450</v>
      </c>
      <c r="L5561">
        <v>200</v>
      </c>
      <c r="M5561" t="s">
        <v>22</v>
      </c>
    </row>
    <row r="5562" spans="1:13" x14ac:dyDescent="0.4">
      <c r="A5562">
        <v>105561</v>
      </c>
      <c r="B5562" s="1">
        <v>45923.616666666669</v>
      </c>
      <c r="C5562" t="s">
        <v>19</v>
      </c>
      <c r="D5562" t="s">
        <v>55</v>
      </c>
      <c r="E5562" t="s">
        <v>31</v>
      </c>
      <c r="F5562" t="s">
        <v>32</v>
      </c>
      <c r="G5562">
        <v>76</v>
      </c>
      <c r="H5562">
        <v>334</v>
      </c>
      <c r="I5562">
        <v>519.5</v>
      </c>
      <c r="J5562" t="s">
        <v>57</v>
      </c>
      <c r="K5562">
        <v>600</v>
      </c>
      <c r="L5562">
        <v>350</v>
      </c>
      <c r="M5562" t="s">
        <v>33</v>
      </c>
    </row>
    <row r="5563" spans="1:13" x14ac:dyDescent="0.4">
      <c r="A5563">
        <v>105562</v>
      </c>
      <c r="B5563" s="1">
        <v>45756.929166666669</v>
      </c>
      <c r="C5563" t="s">
        <v>42</v>
      </c>
      <c r="D5563" t="s">
        <v>40</v>
      </c>
      <c r="E5563" t="s">
        <v>29</v>
      </c>
      <c r="F5563" t="s">
        <v>20</v>
      </c>
      <c r="G5563">
        <v>50</v>
      </c>
      <c r="H5563">
        <v>1006</v>
      </c>
      <c r="I5563">
        <v>695.72</v>
      </c>
      <c r="J5563" t="s">
        <v>41</v>
      </c>
      <c r="K5563">
        <v>5500</v>
      </c>
      <c r="L5563">
        <v>3500</v>
      </c>
      <c r="M5563" t="s">
        <v>22</v>
      </c>
    </row>
    <row r="5564" spans="1:13" x14ac:dyDescent="0.4">
      <c r="A5564">
        <v>105563</v>
      </c>
      <c r="B5564" s="1">
        <v>45668.861111111109</v>
      </c>
      <c r="C5564" t="s">
        <v>13</v>
      </c>
      <c r="D5564" t="s">
        <v>24</v>
      </c>
      <c r="E5564" t="s">
        <v>15</v>
      </c>
      <c r="F5564" t="s">
        <v>32</v>
      </c>
      <c r="G5564">
        <v>42</v>
      </c>
      <c r="H5564">
        <v>1193</v>
      </c>
      <c r="I5564">
        <v>648.54</v>
      </c>
      <c r="J5564" t="s">
        <v>60</v>
      </c>
      <c r="K5564">
        <v>25000</v>
      </c>
      <c r="L5564">
        <v>18000</v>
      </c>
      <c r="M5564" t="s">
        <v>33</v>
      </c>
    </row>
    <row r="5565" spans="1:13" x14ac:dyDescent="0.4">
      <c r="A5565">
        <v>105564</v>
      </c>
      <c r="B5565" s="1">
        <v>45742.890972222223</v>
      </c>
      <c r="C5565" t="s">
        <v>42</v>
      </c>
      <c r="D5565" t="s">
        <v>24</v>
      </c>
      <c r="E5565" t="s">
        <v>29</v>
      </c>
      <c r="F5565" t="s">
        <v>32</v>
      </c>
      <c r="G5565">
        <v>65</v>
      </c>
      <c r="H5565">
        <v>493</v>
      </c>
      <c r="I5565">
        <v>483.96</v>
      </c>
      <c r="J5565" t="s">
        <v>60</v>
      </c>
      <c r="K5565">
        <v>25000</v>
      </c>
      <c r="L5565">
        <v>18000</v>
      </c>
      <c r="M5565" t="s">
        <v>33</v>
      </c>
    </row>
    <row r="5566" spans="1:13" x14ac:dyDescent="0.4">
      <c r="A5566">
        <v>105565</v>
      </c>
      <c r="B5566" s="1">
        <v>45871.758333333331</v>
      </c>
      <c r="C5566" t="s">
        <v>39</v>
      </c>
      <c r="D5566" t="s">
        <v>24</v>
      </c>
      <c r="E5566" t="s">
        <v>15</v>
      </c>
      <c r="F5566" t="s">
        <v>16</v>
      </c>
      <c r="G5566">
        <v>39</v>
      </c>
      <c r="H5566">
        <v>770</v>
      </c>
      <c r="I5566">
        <v>680.44</v>
      </c>
      <c r="J5566" t="s">
        <v>26</v>
      </c>
      <c r="K5566">
        <v>45000</v>
      </c>
      <c r="L5566">
        <v>32000</v>
      </c>
      <c r="M5566" t="s">
        <v>18</v>
      </c>
    </row>
    <row r="5567" spans="1:13" x14ac:dyDescent="0.4">
      <c r="A5567">
        <v>105566</v>
      </c>
      <c r="B5567" s="1">
        <v>45830.711805555555</v>
      </c>
      <c r="C5567" t="s">
        <v>19</v>
      </c>
      <c r="D5567" t="s">
        <v>24</v>
      </c>
      <c r="E5567" t="s">
        <v>15</v>
      </c>
      <c r="F5567" t="s">
        <v>20</v>
      </c>
      <c r="G5567">
        <v>23</v>
      </c>
      <c r="H5567">
        <v>1017</v>
      </c>
      <c r="I5567">
        <v>918.64</v>
      </c>
      <c r="J5567" t="s">
        <v>59</v>
      </c>
      <c r="K5567">
        <v>3500</v>
      </c>
      <c r="L5567">
        <v>2200</v>
      </c>
      <c r="M5567" t="s">
        <v>22</v>
      </c>
    </row>
    <row r="5568" spans="1:13" x14ac:dyDescent="0.4">
      <c r="A5568">
        <v>105567</v>
      </c>
      <c r="B5568" s="1">
        <v>45866.388194444444</v>
      </c>
      <c r="C5568" t="s">
        <v>45</v>
      </c>
      <c r="D5568" t="s">
        <v>55</v>
      </c>
      <c r="E5568" t="s">
        <v>29</v>
      </c>
      <c r="F5568" t="s">
        <v>20</v>
      </c>
      <c r="G5568">
        <v>69</v>
      </c>
      <c r="H5568">
        <v>762</v>
      </c>
      <c r="I5568">
        <v>535.88</v>
      </c>
      <c r="J5568" t="s">
        <v>57</v>
      </c>
      <c r="K5568">
        <v>600</v>
      </c>
      <c r="L5568">
        <v>350</v>
      </c>
      <c r="M5568" t="s">
        <v>22</v>
      </c>
    </row>
    <row r="5569" spans="1:13" x14ac:dyDescent="0.4">
      <c r="A5569">
        <v>105568</v>
      </c>
      <c r="B5569" s="1">
        <v>45721.407638888886</v>
      </c>
      <c r="C5569" t="s">
        <v>13</v>
      </c>
      <c r="D5569" t="s">
        <v>43</v>
      </c>
      <c r="E5569" t="s">
        <v>15</v>
      </c>
      <c r="F5569" t="s">
        <v>16</v>
      </c>
      <c r="G5569">
        <v>31</v>
      </c>
      <c r="H5569">
        <v>770</v>
      </c>
      <c r="I5569">
        <v>489.98</v>
      </c>
      <c r="J5569" t="s">
        <v>61</v>
      </c>
      <c r="K5569">
        <v>2800</v>
      </c>
      <c r="L5569">
        <v>1500</v>
      </c>
      <c r="M5569" t="s">
        <v>18</v>
      </c>
    </row>
    <row r="5570" spans="1:13" x14ac:dyDescent="0.4">
      <c r="A5570">
        <v>105569</v>
      </c>
      <c r="B5570" s="1">
        <v>45915.147222222222</v>
      </c>
      <c r="C5570" t="s">
        <v>42</v>
      </c>
      <c r="D5570" t="s">
        <v>46</v>
      </c>
      <c r="E5570" t="s">
        <v>15</v>
      </c>
      <c r="F5570" t="s">
        <v>37</v>
      </c>
      <c r="G5570">
        <v>84</v>
      </c>
      <c r="H5570">
        <v>351</v>
      </c>
      <c r="I5570">
        <v>424.01</v>
      </c>
      <c r="J5570" t="s">
        <v>47</v>
      </c>
      <c r="K5570">
        <v>4500</v>
      </c>
      <c r="L5570">
        <v>2800</v>
      </c>
      <c r="M5570" t="s">
        <v>38</v>
      </c>
    </row>
    <row r="5571" spans="1:13" x14ac:dyDescent="0.4">
      <c r="A5571">
        <v>105570</v>
      </c>
      <c r="B5571" s="1">
        <v>45989.116666666669</v>
      </c>
      <c r="C5571" t="s">
        <v>48</v>
      </c>
      <c r="D5571" t="s">
        <v>35</v>
      </c>
      <c r="E5571" t="s">
        <v>31</v>
      </c>
      <c r="F5571" t="s">
        <v>32</v>
      </c>
      <c r="G5571">
        <v>47</v>
      </c>
      <c r="H5571">
        <v>393</v>
      </c>
      <c r="I5571">
        <v>550.80999999999995</v>
      </c>
      <c r="J5571" t="s">
        <v>49</v>
      </c>
      <c r="K5571">
        <v>8500</v>
      </c>
      <c r="L5571">
        <v>5500</v>
      </c>
      <c r="M5571" t="s">
        <v>33</v>
      </c>
    </row>
    <row r="5572" spans="1:13" x14ac:dyDescent="0.4">
      <c r="A5572">
        <v>105571</v>
      </c>
      <c r="B5572" s="1">
        <v>45778.810416666667</v>
      </c>
      <c r="C5572" t="s">
        <v>39</v>
      </c>
      <c r="D5572" t="s">
        <v>24</v>
      </c>
      <c r="E5572" t="s">
        <v>31</v>
      </c>
      <c r="F5572" t="s">
        <v>16</v>
      </c>
      <c r="G5572">
        <v>68</v>
      </c>
      <c r="H5572">
        <v>1066</v>
      </c>
      <c r="I5572">
        <v>588.16999999999996</v>
      </c>
      <c r="J5572" t="s">
        <v>59</v>
      </c>
      <c r="K5572">
        <v>3500</v>
      </c>
      <c r="L5572">
        <v>2200</v>
      </c>
      <c r="M5572" t="s">
        <v>18</v>
      </c>
    </row>
    <row r="5573" spans="1:13" x14ac:dyDescent="0.4">
      <c r="A5573">
        <v>105572</v>
      </c>
      <c r="B5573" s="1">
        <v>45955.447916666664</v>
      </c>
      <c r="C5573" t="s">
        <v>45</v>
      </c>
      <c r="D5573" t="s">
        <v>14</v>
      </c>
      <c r="E5573" t="s">
        <v>29</v>
      </c>
      <c r="F5573" t="s">
        <v>37</v>
      </c>
      <c r="G5573">
        <v>53</v>
      </c>
      <c r="H5573">
        <v>1054</v>
      </c>
      <c r="I5573">
        <v>893.98</v>
      </c>
      <c r="J5573" t="s">
        <v>21</v>
      </c>
      <c r="K5573">
        <v>6500</v>
      </c>
      <c r="L5573">
        <v>4200</v>
      </c>
      <c r="M5573" t="s">
        <v>38</v>
      </c>
    </row>
    <row r="5574" spans="1:13" x14ac:dyDescent="0.4">
      <c r="A5574">
        <v>105573</v>
      </c>
      <c r="B5574" s="1">
        <v>45711.706250000003</v>
      </c>
      <c r="C5574" t="s">
        <v>39</v>
      </c>
      <c r="D5574" t="s">
        <v>46</v>
      </c>
      <c r="E5574" t="s">
        <v>15</v>
      </c>
      <c r="F5574" t="s">
        <v>25</v>
      </c>
      <c r="G5574">
        <v>28</v>
      </c>
      <c r="H5574">
        <v>1037</v>
      </c>
      <c r="I5574">
        <v>1475.29</v>
      </c>
      <c r="J5574" t="s">
        <v>47</v>
      </c>
      <c r="K5574">
        <v>4500</v>
      </c>
      <c r="L5574">
        <v>2800</v>
      </c>
      <c r="M5574" t="s">
        <v>27</v>
      </c>
    </row>
    <row r="5575" spans="1:13" x14ac:dyDescent="0.4">
      <c r="A5575">
        <v>105574</v>
      </c>
      <c r="B5575" s="1">
        <v>45988.017361111109</v>
      </c>
      <c r="C5575" t="s">
        <v>13</v>
      </c>
      <c r="D5575" t="s">
        <v>28</v>
      </c>
      <c r="E5575" t="s">
        <v>29</v>
      </c>
      <c r="F5575" t="s">
        <v>25</v>
      </c>
      <c r="G5575">
        <v>7</v>
      </c>
      <c r="H5575">
        <v>393</v>
      </c>
      <c r="I5575">
        <v>1147.6400000000001</v>
      </c>
      <c r="J5575" t="s">
        <v>30</v>
      </c>
      <c r="K5575">
        <v>450</v>
      </c>
      <c r="L5575">
        <v>200</v>
      </c>
      <c r="M5575" t="s">
        <v>27</v>
      </c>
    </row>
    <row r="5576" spans="1:13" x14ac:dyDescent="0.4">
      <c r="A5576">
        <v>105575</v>
      </c>
      <c r="B5576" s="1">
        <v>45929.910416666666</v>
      </c>
      <c r="C5576" t="s">
        <v>45</v>
      </c>
      <c r="D5576" t="s">
        <v>46</v>
      </c>
      <c r="E5576" t="s">
        <v>15</v>
      </c>
      <c r="F5576" t="s">
        <v>16</v>
      </c>
      <c r="G5576">
        <v>10</v>
      </c>
      <c r="H5576">
        <v>1196</v>
      </c>
      <c r="I5576">
        <v>678.8</v>
      </c>
      <c r="J5576" t="s">
        <v>47</v>
      </c>
      <c r="K5576">
        <v>4500</v>
      </c>
      <c r="L5576">
        <v>2800</v>
      </c>
      <c r="M5576" t="s">
        <v>18</v>
      </c>
    </row>
    <row r="5577" spans="1:13" x14ac:dyDescent="0.4">
      <c r="A5577">
        <v>105576</v>
      </c>
      <c r="B5577" s="1">
        <v>45898.4375</v>
      </c>
      <c r="C5577" t="s">
        <v>39</v>
      </c>
      <c r="D5577" t="s">
        <v>55</v>
      </c>
      <c r="E5577" t="s">
        <v>15</v>
      </c>
      <c r="F5577" t="s">
        <v>37</v>
      </c>
      <c r="G5577">
        <v>54</v>
      </c>
      <c r="H5577">
        <v>550</v>
      </c>
      <c r="I5577">
        <v>339.87</v>
      </c>
      <c r="J5577" t="s">
        <v>56</v>
      </c>
      <c r="K5577">
        <v>850</v>
      </c>
      <c r="L5577">
        <v>550</v>
      </c>
      <c r="M5577" t="s">
        <v>38</v>
      </c>
    </row>
    <row r="5578" spans="1:13" x14ac:dyDescent="0.4">
      <c r="A5578">
        <v>105577</v>
      </c>
      <c r="B5578" s="1">
        <v>45900.151388888888</v>
      </c>
      <c r="C5578" t="s">
        <v>34</v>
      </c>
      <c r="D5578" t="s">
        <v>55</v>
      </c>
      <c r="E5578" t="s">
        <v>15</v>
      </c>
      <c r="F5578" t="s">
        <v>20</v>
      </c>
      <c r="G5578">
        <v>62</v>
      </c>
      <c r="H5578">
        <v>1151</v>
      </c>
      <c r="I5578">
        <v>482.53</v>
      </c>
      <c r="J5578" t="s">
        <v>57</v>
      </c>
      <c r="K5578">
        <v>600</v>
      </c>
      <c r="L5578">
        <v>350</v>
      </c>
      <c r="M5578" t="s">
        <v>22</v>
      </c>
    </row>
    <row r="5579" spans="1:13" x14ac:dyDescent="0.4">
      <c r="A5579">
        <v>105578</v>
      </c>
      <c r="B5579" s="1">
        <v>45675.638194444444</v>
      </c>
      <c r="C5579" t="s">
        <v>13</v>
      </c>
      <c r="D5579" t="s">
        <v>24</v>
      </c>
      <c r="E5579" t="s">
        <v>29</v>
      </c>
      <c r="F5579" t="s">
        <v>25</v>
      </c>
      <c r="G5579">
        <v>37</v>
      </c>
      <c r="H5579">
        <v>1148</v>
      </c>
      <c r="I5579">
        <v>605.62</v>
      </c>
      <c r="J5579" t="s">
        <v>59</v>
      </c>
      <c r="K5579">
        <v>3500</v>
      </c>
      <c r="L5579">
        <v>2200</v>
      </c>
      <c r="M5579" t="s">
        <v>27</v>
      </c>
    </row>
    <row r="5580" spans="1:13" x14ac:dyDescent="0.4">
      <c r="A5580">
        <v>105579</v>
      </c>
      <c r="B5580" s="1">
        <v>45844.079861111109</v>
      </c>
      <c r="C5580" t="s">
        <v>39</v>
      </c>
      <c r="D5580" t="s">
        <v>14</v>
      </c>
      <c r="E5580" t="s">
        <v>29</v>
      </c>
      <c r="F5580" t="s">
        <v>16</v>
      </c>
      <c r="G5580">
        <v>61</v>
      </c>
      <c r="H5580">
        <v>1087</v>
      </c>
      <c r="I5580">
        <v>1069.53</v>
      </c>
      <c r="J5580" t="s">
        <v>21</v>
      </c>
      <c r="K5580">
        <v>6500</v>
      </c>
      <c r="L5580">
        <v>4200</v>
      </c>
      <c r="M5580" t="s">
        <v>18</v>
      </c>
    </row>
    <row r="5581" spans="1:13" x14ac:dyDescent="0.4">
      <c r="A5581">
        <v>105580</v>
      </c>
      <c r="B5581" s="1">
        <v>46003.12222222222</v>
      </c>
      <c r="C5581" t="s">
        <v>50</v>
      </c>
      <c r="D5581" t="s">
        <v>55</v>
      </c>
      <c r="E5581" t="s">
        <v>15</v>
      </c>
      <c r="F5581" t="s">
        <v>25</v>
      </c>
      <c r="G5581">
        <v>82</v>
      </c>
      <c r="H5581">
        <v>1188</v>
      </c>
      <c r="I5581">
        <v>801.2</v>
      </c>
      <c r="J5581" t="s">
        <v>56</v>
      </c>
      <c r="K5581">
        <v>850</v>
      </c>
      <c r="L5581">
        <v>550</v>
      </c>
      <c r="M5581" t="s">
        <v>27</v>
      </c>
    </row>
    <row r="5582" spans="1:13" x14ac:dyDescent="0.4">
      <c r="A5582">
        <v>105581</v>
      </c>
      <c r="B5582" s="1">
        <v>45801.96875</v>
      </c>
      <c r="C5582" t="s">
        <v>19</v>
      </c>
      <c r="D5582" t="s">
        <v>40</v>
      </c>
      <c r="E5582" t="s">
        <v>31</v>
      </c>
      <c r="F5582" t="s">
        <v>32</v>
      </c>
      <c r="G5582">
        <v>24</v>
      </c>
      <c r="H5582">
        <v>732</v>
      </c>
      <c r="I5582">
        <v>1152.46</v>
      </c>
      <c r="J5582" t="s">
        <v>52</v>
      </c>
      <c r="K5582">
        <v>1500</v>
      </c>
      <c r="L5582">
        <v>800</v>
      </c>
      <c r="M5582" t="s">
        <v>33</v>
      </c>
    </row>
    <row r="5583" spans="1:13" x14ac:dyDescent="0.4">
      <c r="A5583">
        <v>105582</v>
      </c>
      <c r="B5583" s="1">
        <v>45919.228472222225</v>
      </c>
      <c r="C5583" t="s">
        <v>34</v>
      </c>
      <c r="D5583" t="s">
        <v>55</v>
      </c>
      <c r="E5583" t="s">
        <v>15</v>
      </c>
      <c r="F5583" t="s">
        <v>25</v>
      </c>
      <c r="G5583">
        <v>29</v>
      </c>
      <c r="H5583">
        <v>834</v>
      </c>
      <c r="I5583">
        <v>383.18</v>
      </c>
      <c r="J5583" t="s">
        <v>58</v>
      </c>
      <c r="K5583">
        <v>1200</v>
      </c>
      <c r="L5583">
        <v>800</v>
      </c>
      <c r="M5583" t="s">
        <v>27</v>
      </c>
    </row>
    <row r="5584" spans="1:13" x14ac:dyDescent="0.4">
      <c r="A5584">
        <v>105583</v>
      </c>
      <c r="B5584" s="1">
        <v>46021.727777777778</v>
      </c>
      <c r="C5584" t="s">
        <v>34</v>
      </c>
      <c r="D5584" t="s">
        <v>40</v>
      </c>
      <c r="E5584" t="s">
        <v>15</v>
      </c>
      <c r="F5584" t="s">
        <v>25</v>
      </c>
      <c r="G5584">
        <v>69</v>
      </c>
      <c r="H5584">
        <v>997</v>
      </c>
      <c r="I5584">
        <v>606.74</v>
      </c>
      <c r="J5584" t="s">
        <v>41</v>
      </c>
      <c r="K5584">
        <v>5500</v>
      </c>
      <c r="L5584">
        <v>3500</v>
      </c>
      <c r="M5584" t="s">
        <v>27</v>
      </c>
    </row>
    <row r="5585" spans="1:13" x14ac:dyDescent="0.4">
      <c r="A5585">
        <v>105584</v>
      </c>
      <c r="B5585" s="1">
        <v>45896.943055555559</v>
      </c>
      <c r="C5585" t="s">
        <v>45</v>
      </c>
      <c r="D5585" t="s">
        <v>24</v>
      </c>
      <c r="E5585" t="s">
        <v>15</v>
      </c>
      <c r="F5585" t="s">
        <v>20</v>
      </c>
      <c r="G5585">
        <v>44</v>
      </c>
      <c r="H5585">
        <v>492</v>
      </c>
      <c r="I5585">
        <v>1100.19</v>
      </c>
      <c r="J5585" t="s">
        <v>60</v>
      </c>
      <c r="K5585">
        <v>25000</v>
      </c>
      <c r="L5585">
        <v>18000</v>
      </c>
      <c r="M5585" t="s">
        <v>22</v>
      </c>
    </row>
    <row r="5586" spans="1:13" x14ac:dyDescent="0.4">
      <c r="A5586">
        <v>105585</v>
      </c>
      <c r="B5586" s="1">
        <v>45961.722222222219</v>
      </c>
      <c r="C5586" t="s">
        <v>48</v>
      </c>
      <c r="D5586" t="s">
        <v>35</v>
      </c>
      <c r="E5586" t="s">
        <v>29</v>
      </c>
      <c r="F5586" t="s">
        <v>32</v>
      </c>
      <c r="G5586">
        <v>44</v>
      </c>
      <c r="H5586">
        <v>1089</v>
      </c>
      <c r="I5586">
        <v>594.26</v>
      </c>
      <c r="J5586" t="s">
        <v>49</v>
      </c>
      <c r="K5586">
        <v>8500</v>
      </c>
      <c r="L5586">
        <v>5500</v>
      </c>
      <c r="M5586" t="s">
        <v>33</v>
      </c>
    </row>
    <row r="5587" spans="1:13" x14ac:dyDescent="0.4">
      <c r="A5587">
        <v>105586</v>
      </c>
      <c r="B5587" s="1">
        <v>45955.015277777777</v>
      </c>
      <c r="C5587" t="s">
        <v>34</v>
      </c>
      <c r="D5587" t="s">
        <v>43</v>
      </c>
      <c r="E5587" t="s">
        <v>31</v>
      </c>
      <c r="F5587" t="s">
        <v>37</v>
      </c>
      <c r="G5587">
        <v>34</v>
      </c>
      <c r="H5587">
        <v>1191</v>
      </c>
      <c r="I5587">
        <v>2342.92</v>
      </c>
      <c r="J5587" t="s">
        <v>44</v>
      </c>
      <c r="K5587">
        <v>4500</v>
      </c>
      <c r="L5587">
        <v>2500</v>
      </c>
      <c r="M5587" t="s">
        <v>38</v>
      </c>
    </row>
    <row r="5588" spans="1:13" x14ac:dyDescent="0.4">
      <c r="A5588">
        <v>105587</v>
      </c>
      <c r="B5588" s="1">
        <v>45733.206250000003</v>
      </c>
      <c r="C5588" t="s">
        <v>34</v>
      </c>
      <c r="D5588" t="s">
        <v>14</v>
      </c>
      <c r="E5588" t="s">
        <v>31</v>
      </c>
      <c r="F5588" t="s">
        <v>25</v>
      </c>
      <c r="G5588">
        <v>95</v>
      </c>
      <c r="H5588">
        <v>739</v>
      </c>
      <c r="I5588">
        <v>871.92</v>
      </c>
      <c r="J5588" t="s">
        <v>21</v>
      </c>
      <c r="K5588">
        <v>6500</v>
      </c>
      <c r="L5588">
        <v>4200</v>
      </c>
      <c r="M5588" t="s">
        <v>27</v>
      </c>
    </row>
    <row r="5589" spans="1:13" x14ac:dyDescent="0.4">
      <c r="A5589">
        <v>105588</v>
      </c>
      <c r="B5589" s="1">
        <v>45845.495138888888</v>
      </c>
      <c r="C5589" t="s">
        <v>42</v>
      </c>
      <c r="D5589" t="s">
        <v>28</v>
      </c>
      <c r="E5589" t="s">
        <v>15</v>
      </c>
      <c r="F5589" t="s">
        <v>37</v>
      </c>
      <c r="G5589">
        <v>44</v>
      </c>
      <c r="H5589">
        <v>571</v>
      </c>
      <c r="I5589">
        <v>1041.2</v>
      </c>
      <c r="J5589" t="s">
        <v>30</v>
      </c>
      <c r="K5589">
        <v>450</v>
      </c>
      <c r="L5589">
        <v>200</v>
      </c>
      <c r="M5589" t="s">
        <v>38</v>
      </c>
    </row>
    <row r="5590" spans="1:13" x14ac:dyDescent="0.4">
      <c r="A5590">
        <v>105589</v>
      </c>
      <c r="B5590" s="1">
        <v>45990.201388888891</v>
      </c>
      <c r="C5590" t="s">
        <v>42</v>
      </c>
      <c r="D5590" t="s">
        <v>35</v>
      </c>
      <c r="E5590" t="s">
        <v>15</v>
      </c>
      <c r="F5590" t="s">
        <v>16</v>
      </c>
      <c r="G5590">
        <v>31</v>
      </c>
      <c r="H5590">
        <v>513</v>
      </c>
      <c r="I5590">
        <v>1142.07</v>
      </c>
      <c r="J5590" t="s">
        <v>49</v>
      </c>
      <c r="K5590">
        <v>8500</v>
      </c>
      <c r="L5590">
        <v>5500</v>
      </c>
      <c r="M5590" t="s">
        <v>18</v>
      </c>
    </row>
    <row r="5591" spans="1:13" x14ac:dyDescent="0.4">
      <c r="A5591">
        <v>105590</v>
      </c>
      <c r="B5591" s="1">
        <v>45903.01458333333</v>
      </c>
      <c r="C5591" t="s">
        <v>39</v>
      </c>
      <c r="D5591" t="s">
        <v>40</v>
      </c>
      <c r="E5591" t="s">
        <v>15</v>
      </c>
      <c r="F5591" t="s">
        <v>32</v>
      </c>
      <c r="G5591">
        <v>7</v>
      </c>
      <c r="H5591">
        <v>308</v>
      </c>
      <c r="I5591">
        <v>420.48</v>
      </c>
      <c r="J5591" t="s">
        <v>52</v>
      </c>
      <c r="K5591">
        <v>1500</v>
      </c>
      <c r="L5591">
        <v>800</v>
      </c>
      <c r="M5591" t="s">
        <v>33</v>
      </c>
    </row>
    <row r="5592" spans="1:13" x14ac:dyDescent="0.4">
      <c r="A5592">
        <v>105591</v>
      </c>
      <c r="B5592" s="1">
        <v>45787.742361111108</v>
      </c>
      <c r="C5592" t="s">
        <v>48</v>
      </c>
      <c r="D5592" t="s">
        <v>14</v>
      </c>
      <c r="E5592" t="s">
        <v>31</v>
      </c>
      <c r="F5592" t="s">
        <v>37</v>
      </c>
      <c r="G5592">
        <v>21</v>
      </c>
      <c r="H5592">
        <v>418</v>
      </c>
      <c r="I5592">
        <v>277.31</v>
      </c>
      <c r="J5592" t="s">
        <v>21</v>
      </c>
      <c r="K5592">
        <v>6500</v>
      </c>
      <c r="L5592">
        <v>4200</v>
      </c>
      <c r="M5592" t="s">
        <v>38</v>
      </c>
    </row>
    <row r="5593" spans="1:13" x14ac:dyDescent="0.4">
      <c r="A5593">
        <v>105592</v>
      </c>
      <c r="B5593" s="1">
        <v>45972.827777777777</v>
      </c>
      <c r="C5593" t="s">
        <v>23</v>
      </c>
      <c r="D5593" t="s">
        <v>46</v>
      </c>
      <c r="E5593" t="s">
        <v>31</v>
      </c>
      <c r="F5593" t="s">
        <v>37</v>
      </c>
      <c r="G5593">
        <v>9</v>
      </c>
      <c r="H5593">
        <v>1150</v>
      </c>
      <c r="I5593">
        <v>1108.3599999999999</v>
      </c>
      <c r="J5593" t="s">
        <v>53</v>
      </c>
      <c r="K5593">
        <v>15000</v>
      </c>
      <c r="L5593">
        <v>9500</v>
      </c>
      <c r="M5593" t="s">
        <v>38</v>
      </c>
    </row>
    <row r="5594" spans="1:13" x14ac:dyDescent="0.4">
      <c r="A5594">
        <v>105593</v>
      </c>
      <c r="B5594" s="1">
        <v>45940.17083333333</v>
      </c>
      <c r="C5594" t="s">
        <v>42</v>
      </c>
      <c r="D5594" t="s">
        <v>40</v>
      </c>
      <c r="E5594" t="s">
        <v>15</v>
      </c>
      <c r="F5594" t="s">
        <v>37</v>
      </c>
      <c r="G5594">
        <v>64</v>
      </c>
      <c r="H5594">
        <v>1032</v>
      </c>
      <c r="I5594">
        <v>745.3</v>
      </c>
      <c r="J5594" t="s">
        <v>52</v>
      </c>
      <c r="K5594">
        <v>1500</v>
      </c>
      <c r="L5594">
        <v>800</v>
      </c>
      <c r="M5594" t="s">
        <v>38</v>
      </c>
    </row>
    <row r="5595" spans="1:13" x14ac:dyDescent="0.4">
      <c r="A5595">
        <v>105594</v>
      </c>
      <c r="B5595" s="1">
        <v>45736.717361111114</v>
      </c>
      <c r="C5595" t="s">
        <v>39</v>
      </c>
      <c r="D5595" t="s">
        <v>43</v>
      </c>
      <c r="E5595" t="s">
        <v>31</v>
      </c>
      <c r="F5595" t="s">
        <v>32</v>
      </c>
      <c r="G5595">
        <v>51</v>
      </c>
      <c r="H5595">
        <v>520</v>
      </c>
      <c r="I5595">
        <v>641.29999999999995</v>
      </c>
      <c r="J5595" t="s">
        <v>51</v>
      </c>
      <c r="K5595">
        <v>1800</v>
      </c>
      <c r="L5595">
        <v>900</v>
      </c>
      <c r="M5595" t="s">
        <v>33</v>
      </c>
    </row>
    <row r="5596" spans="1:13" x14ac:dyDescent="0.4">
      <c r="A5596">
        <v>105595</v>
      </c>
      <c r="B5596" s="1">
        <v>45729.111111111109</v>
      </c>
      <c r="C5596" t="s">
        <v>19</v>
      </c>
      <c r="D5596" t="s">
        <v>43</v>
      </c>
      <c r="E5596" t="s">
        <v>15</v>
      </c>
      <c r="F5596" t="s">
        <v>32</v>
      </c>
      <c r="G5596">
        <v>20</v>
      </c>
      <c r="H5596">
        <v>441</v>
      </c>
      <c r="I5596">
        <v>454.19</v>
      </c>
      <c r="J5596" t="s">
        <v>44</v>
      </c>
      <c r="K5596">
        <v>4500</v>
      </c>
      <c r="L5596">
        <v>2500</v>
      </c>
      <c r="M5596" t="s">
        <v>33</v>
      </c>
    </row>
    <row r="5597" spans="1:13" x14ac:dyDescent="0.4">
      <c r="A5597">
        <v>105596</v>
      </c>
      <c r="B5597" s="1">
        <v>45920.875</v>
      </c>
      <c r="C5597" t="s">
        <v>42</v>
      </c>
      <c r="D5597" t="s">
        <v>14</v>
      </c>
      <c r="E5597" t="s">
        <v>29</v>
      </c>
      <c r="F5597" t="s">
        <v>20</v>
      </c>
      <c r="G5597">
        <v>33</v>
      </c>
      <c r="H5597">
        <v>375</v>
      </c>
      <c r="I5597">
        <v>530.04999999999995</v>
      </c>
      <c r="J5597" t="s">
        <v>21</v>
      </c>
      <c r="K5597">
        <v>6500</v>
      </c>
      <c r="L5597">
        <v>4200</v>
      </c>
      <c r="M5597" t="s">
        <v>22</v>
      </c>
    </row>
    <row r="5598" spans="1:13" x14ac:dyDescent="0.4">
      <c r="A5598">
        <v>105597</v>
      </c>
      <c r="B5598" s="1">
        <v>45848.886805555558</v>
      </c>
      <c r="C5598" t="s">
        <v>48</v>
      </c>
      <c r="D5598" t="s">
        <v>43</v>
      </c>
      <c r="E5598" t="s">
        <v>29</v>
      </c>
      <c r="F5598" t="s">
        <v>20</v>
      </c>
      <c r="G5598">
        <v>74</v>
      </c>
      <c r="H5598">
        <v>623</v>
      </c>
      <c r="I5598">
        <v>454.72</v>
      </c>
      <c r="J5598" t="s">
        <v>44</v>
      </c>
      <c r="K5598">
        <v>4500</v>
      </c>
      <c r="L5598">
        <v>2500</v>
      </c>
      <c r="M5598" t="s">
        <v>22</v>
      </c>
    </row>
    <row r="5599" spans="1:13" x14ac:dyDescent="0.4">
      <c r="A5599">
        <v>105598</v>
      </c>
      <c r="B5599" s="1">
        <v>45720.004861111112</v>
      </c>
      <c r="C5599" t="s">
        <v>19</v>
      </c>
      <c r="D5599" t="s">
        <v>14</v>
      </c>
      <c r="E5599" t="s">
        <v>29</v>
      </c>
      <c r="F5599" t="s">
        <v>20</v>
      </c>
      <c r="G5599">
        <v>71</v>
      </c>
      <c r="H5599">
        <v>833</v>
      </c>
      <c r="I5599">
        <v>1156.43</v>
      </c>
      <c r="J5599" t="s">
        <v>17</v>
      </c>
      <c r="K5599">
        <v>3200</v>
      </c>
      <c r="L5599">
        <v>2000</v>
      </c>
      <c r="M5599" t="s">
        <v>22</v>
      </c>
    </row>
    <row r="5600" spans="1:13" x14ac:dyDescent="0.4">
      <c r="A5600">
        <v>105599</v>
      </c>
      <c r="B5600" s="1">
        <v>45669.409722222219</v>
      </c>
      <c r="C5600" t="s">
        <v>13</v>
      </c>
      <c r="D5600" t="s">
        <v>55</v>
      </c>
      <c r="E5600" t="s">
        <v>31</v>
      </c>
      <c r="F5600" t="s">
        <v>16</v>
      </c>
      <c r="G5600">
        <v>30</v>
      </c>
      <c r="H5600">
        <v>499</v>
      </c>
      <c r="I5600">
        <v>384.08</v>
      </c>
      <c r="J5600" t="s">
        <v>58</v>
      </c>
      <c r="K5600">
        <v>1200</v>
      </c>
      <c r="L5600">
        <v>800</v>
      </c>
      <c r="M5600" t="s">
        <v>18</v>
      </c>
    </row>
    <row r="5601" spans="1:13" x14ac:dyDescent="0.4">
      <c r="A5601">
        <v>105600</v>
      </c>
      <c r="B5601" s="1">
        <v>45798.96597222222</v>
      </c>
      <c r="C5601" t="s">
        <v>45</v>
      </c>
      <c r="D5601" t="s">
        <v>55</v>
      </c>
      <c r="E5601" t="s">
        <v>15</v>
      </c>
      <c r="F5601" t="s">
        <v>16</v>
      </c>
      <c r="G5601">
        <v>98</v>
      </c>
      <c r="H5601">
        <v>529</v>
      </c>
      <c r="I5601">
        <v>644.26</v>
      </c>
      <c r="J5601" t="s">
        <v>58</v>
      </c>
      <c r="K5601">
        <v>1200</v>
      </c>
      <c r="L5601">
        <v>800</v>
      </c>
      <c r="M5601" t="s">
        <v>18</v>
      </c>
    </row>
    <row r="5602" spans="1:13" x14ac:dyDescent="0.4">
      <c r="A5602">
        <v>105601</v>
      </c>
      <c r="B5602" s="1">
        <v>45911.878472222219</v>
      </c>
      <c r="C5602" t="s">
        <v>48</v>
      </c>
      <c r="D5602" t="s">
        <v>28</v>
      </c>
      <c r="E5602" t="s">
        <v>15</v>
      </c>
      <c r="F5602" t="s">
        <v>20</v>
      </c>
      <c r="G5602">
        <v>92</v>
      </c>
      <c r="H5602">
        <v>597</v>
      </c>
      <c r="I5602">
        <v>712.47</v>
      </c>
      <c r="J5602" t="s">
        <v>30</v>
      </c>
      <c r="K5602">
        <v>450</v>
      </c>
      <c r="L5602">
        <v>200</v>
      </c>
      <c r="M5602" t="s">
        <v>22</v>
      </c>
    </row>
    <row r="5603" spans="1:13" x14ac:dyDescent="0.4">
      <c r="A5603">
        <v>105602</v>
      </c>
      <c r="B5603" s="1">
        <v>45700.761805555558</v>
      </c>
      <c r="C5603" t="s">
        <v>13</v>
      </c>
      <c r="D5603" t="s">
        <v>43</v>
      </c>
      <c r="E5603" t="s">
        <v>29</v>
      </c>
      <c r="F5603" t="s">
        <v>20</v>
      </c>
      <c r="G5603">
        <v>74</v>
      </c>
      <c r="H5603">
        <v>1102</v>
      </c>
      <c r="I5603">
        <v>299.77</v>
      </c>
      <c r="J5603" t="s">
        <v>61</v>
      </c>
      <c r="K5603">
        <v>2800</v>
      </c>
      <c r="L5603">
        <v>1500</v>
      </c>
      <c r="M5603" t="s">
        <v>22</v>
      </c>
    </row>
    <row r="5604" spans="1:13" x14ac:dyDescent="0.4">
      <c r="A5604">
        <v>105603</v>
      </c>
      <c r="B5604" s="1">
        <v>45674.736111111109</v>
      </c>
      <c r="C5604" t="s">
        <v>13</v>
      </c>
      <c r="D5604" t="s">
        <v>35</v>
      </c>
      <c r="E5604" t="s">
        <v>31</v>
      </c>
      <c r="F5604" t="s">
        <v>25</v>
      </c>
      <c r="G5604">
        <v>50</v>
      </c>
      <c r="H5604">
        <v>1186</v>
      </c>
      <c r="I5604">
        <v>698.16</v>
      </c>
      <c r="J5604" t="s">
        <v>36</v>
      </c>
      <c r="K5604">
        <v>12000</v>
      </c>
      <c r="L5604">
        <v>8000</v>
      </c>
      <c r="M5604" t="s">
        <v>27</v>
      </c>
    </row>
    <row r="5605" spans="1:13" x14ac:dyDescent="0.4">
      <c r="A5605">
        <v>105604</v>
      </c>
      <c r="B5605" s="1">
        <v>45720.611111111109</v>
      </c>
      <c r="C5605" t="s">
        <v>34</v>
      </c>
      <c r="D5605" t="s">
        <v>24</v>
      </c>
      <c r="E5605" t="s">
        <v>29</v>
      </c>
      <c r="F5605" t="s">
        <v>25</v>
      </c>
      <c r="G5605">
        <v>90</v>
      </c>
      <c r="H5605">
        <v>705</v>
      </c>
      <c r="I5605">
        <v>1098.8599999999999</v>
      </c>
      <c r="J5605" t="s">
        <v>60</v>
      </c>
      <c r="K5605">
        <v>25000</v>
      </c>
      <c r="L5605">
        <v>18000</v>
      </c>
      <c r="M5605" t="s">
        <v>27</v>
      </c>
    </row>
    <row r="5606" spans="1:13" x14ac:dyDescent="0.4">
      <c r="A5606">
        <v>105605</v>
      </c>
      <c r="B5606" s="1">
        <v>45910.419444444444</v>
      </c>
      <c r="C5606" t="s">
        <v>39</v>
      </c>
      <c r="D5606" t="s">
        <v>28</v>
      </c>
      <c r="E5606" t="s">
        <v>29</v>
      </c>
      <c r="F5606" t="s">
        <v>37</v>
      </c>
      <c r="G5606">
        <v>23</v>
      </c>
      <c r="H5606">
        <v>602</v>
      </c>
      <c r="I5606">
        <v>473.44</v>
      </c>
      <c r="J5606" t="s">
        <v>30</v>
      </c>
      <c r="K5606">
        <v>450</v>
      </c>
      <c r="L5606">
        <v>200</v>
      </c>
      <c r="M5606" t="s">
        <v>38</v>
      </c>
    </row>
    <row r="5607" spans="1:13" x14ac:dyDescent="0.4">
      <c r="A5607">
        <v>105606</v>
      </c>
      <c r="B5607" s="1">
        <v>45949.961111111108</v>
      </c>
      <c r="C5607" t="s">
        <v>48</v>
      </c>
      <c r="D5607" t="s">
        <v>43</v>
      </c>
      <c r="E5607" t="s">
        <v>29</v>
      </c>
      <c r="F5607" t="s">
        <v>32</v>
      </c>
      <c r="G5607">
        <v>8</v>
      </c>
      <c r="H5607">
        <v>333</v>
      </c>
      <c r="I5607">
        <v>381.27</v>
      </c>
      <c r="J5607" t="s">
        <v>44</v>
      </c>
      <c r="K5607">
        <v>4500</v>
      </c>
      <c r="L5607">
        <v>2500</v>
      </c>
      <c r="M5607" t="s">
        <v>33</v>
      </c>
    </row>
    <row r="5608" spans="1:13" x14ac:dyDescent="0.4">
      <c r="A5608">
        <v>105607</v>
      </c>
      <c r="B5608" s="1">
        <v>45665.09375</v>
      </c>
      <c r="C5608" t="s">
        <v>50</v>
      </c>
      <c r="D5608" t="s">
        <v>35</v>
      </c>
      <c r="E5608" t="s">
        <v>29</v>
      </c>
      <c r="F5608" t="s">
        <v>32</v>
      </c>
      <c r="G5608">
        <v>90</v>
      </c>
      <c r="H5608">
        <v>735</v>
      </c>
      <c r="I5608">
        <v>1108.74</v>
      </c>
      <c r="J5608" t="s">
        <v>36</v>
      </c>
      <c r="K5608">
        <v>12000</v>
      </c>
      <c r="L5608">
        <v>8000</v>
      </c>
      <c r="M5608" t="s">
        <v>33</v>
      </c>
    </row>
    <row r="5609" spans="1:13" x14ac:dyDescent="0.4">
      <c r="A5609">
        <v>105608</v>
      </c>
      <c r="B5609" s="1">
        <v>45982.290972222225</v>
      </c>
      <c r="C5609" t="s">
        <v>42</v>
      </c>
      <c r="D5609" t="s">
        <v>14</v>
      </c>
      <c r="E5609" t="s">
        <v>29</v>
      </c>
      <c r="F5609" t="s">
        <v>25</v>
      </c>
      <c r="G5609">
        <v>81</v>
      </c>
      <c r="H5609">
        <v>746</v>
      </c>
      <c r="I5609">
        <v>692.48</v>
      </c>
      <c r="J5609" t="s">
        <v>17</v>
      </c>
      <c r="K5609">
        <v>3200</v>
      </c>
      <c r="L5609">
        <v>2000</v>
      </c>
      <c r="M5609" t="s">
        <v>27</v>
      </c>
    </row>
    <row r="5610" spans="1:13" x14ac:dyDescent="0.4">
      <c r="A5610">
        <v>105609</v>
      </c>
      <c r="B5610" s="1">
        <v>45747.250694444447</v>
      </c>
      <c r="C5610" t="s">
        <v>50</v>
      </c>
      <c r="D5610" t="s">
        <v>46</v>
      </c>
      <c r="E5610" t="s">
        <v>15</v>
      </c>
      <c r="F5610" t="s">
        <v>32</v>
      </c>
      <c r="G5610">
        <v>38</v>
      </c>
      <c r="H5610">
        <v>752</v>
      </c>
      <c r="I5610">
        <v>975.93</v>
      </c>
      <c r="J5610" t="s">
        <v>47</v>
      </c>
      <c r="K5610">
        <v>4500</v>
      </c>
      <c r="L5610">
        <v>2800</v>
      </c>
      <c r="M5610" t="s">
        <v>33</v>
      </c>
    </row>
    <row r="5611" spans="1:13" x14ac:dyDescent="0.4">
      <c r="A5611">
        <v>105610</v>
      </c>
      <c r="B5611" s="1">
        <v>45865.481944444444</v>
      </c>
      <c r="C5611" t="s">
        <v>42</v>
      </c>
      <c r="D5611" t="s">
        <v>43</v>
      </c>
      <c r="E5611" t="s">
        <v>15</v>
      </c>
      <c r="F5611" t="s">
        <v>37</v>
      </c>
      <c r="G5611">
        <v>5</v>
      </c>
      <c r="H5611">
        <v>1109</v>
      </c>
      <c r="I5611">
        <v>1171.5</v>
      </c>
      <c r="J5611" t="s">
        <v>51</v>
      </c>
      <c r="K5611">
        <v>1800</v>
      </c>
      <c r="L5611">
        <v>900</v>
      </c>
      <c r="M5611" t="s">
        <v>38</v>
      </c>
    </row>
    <row r="5612" spans="1:13" x14ac:dyDescent="0.4">
      <c r="A5612">
        <v>105611</v>
      </c>
      <c r="B5612" s="1">
        <v>45949.011805555558</v>
      </c>
      <c r="C5612" t="s">
        <v>50</v>
      </c>
      <c r="D5612" t="s">
        <v>46</v>
      </c>
      <c r="E5612" t="s">
        <v>31</v>
      </c>
      <c r="F5612" t="s">
        <v>37</v>
      </c>
      <c r="G5612">
        <v>12</v>
      </c>
      <c r="H5612">
        <v>1030</v>
      </c>
      <c r="I5612">
        <v>1084.54</v>
      </c>
      <c r="J5612" t="s">
        <v>53</v>
      </c>
      <c r="K5612">
        <v>15000</v>
      </c>
      <c r="L5612">
        <v>9500</v>
      </c>
      <c r="M5612" t="s">
        <v>38</v>
      </c>
    </row>
    <row r="5613" spans="1:13" x14ac:dyDescent="0.4">
      <c r="A5613">
        <v>105612</v>
      </c>
      <c r="B5613" s="1">
        <v>45941.9</v>
      </c>
      <c r="C5613" t="s">
        <v>23</v>
      </c>
      <c r="D5613" t="s">
        <v>55</v>
      </c>
      <c r="E5613" t="s">
        <v>31</v>
      </c>
      <c r="F5613" t="s">
        <v>20</v>
      </c>
      <c r="G5613">
        <v>65</v>
      </c>
      <c r="H5613">
        <v>863</v>
      </c>
      <c r="I5613">
        <v>568.55999999999995</v>
      </c>
      <c r="J5613" t="s">
        <v>58</v>
      </c>
      <c r="K5613">
        <v>1200</v>
      </c>
      <c r="L5613">
        <v>800</v>
      </c>
      <c r="M5613" t="s">
        <v>22</v>
      </c>
    </row>
    <row r="5614" spans="1:13" x14ac:dyDescent="0.4">
      <c r="A5614">
        <v>105613</v>
      </c>
      <c r="B5614" s="1">
        <v>45775.084722222222</v>
      </c>
      <c r="C5614" t="s">
        <v>19</v>
      </c>
      <c r="D5614" t="s">
        <v>46</v>
      </c>
      <c r="E5614" t="s">
        <v>15</v>
      </c>
      <c r="F5614" t="s">
        <v>16</v>
      </c>
      <c r="G5614">
        <v>22</v>
      </c>
      <c r="H5614">
        <v>505</v>
      </c>
      <c r="I5614">
        <v>513.71</v>
      </c>
      <c r="J5614" t="s">
        <v>53</v>
      </c>
      <c r="K5614">
        <v>15000</v>
      </c>
      <c r="L5614">
        <v>9500</v>
      </c>
      <c r="M5614" t="s">
        <v>18</v>
      </c>
    </row>
    <row r="5615" spans="1:13" x14ac:dyDescent="0.4">
      <c r="A5615">
        <v>105614</v>
      </c>
      <c r="B5615" s="1">
        <v>46006.563888888886</v>
      </c>
      <c r="C5615" t="s">
        <v>39</v>
      </c>
      <c r="D5615" t="s">
        <v>14</v>
      </c>
      <c r="E5615" t="s">
        <v>31</v>
      </c>
      <c r="F5615" t="s">
        <v>37</v>
      </c>
      <c r="G5615">
        <v>99</v>
      </c>
      <c r="H5615">
        <v>502</v>
      </c>
      <c r="I5615">
        <v>1253.05</v>
      </c>
      <c r="J5615" t="s">
        <v>21</v>
      </c>
      <c r="K5615">
        <v>6500</v>
      </c>
      <c r="L5615">
        <v>4200</v>
      </c>
      <c r="M5615" t="s">
        <v>38</v>
      </c>
    </row>
    <row r="5616" spans="1:13" x14ac:dyDescent="0.4">
      <c r="A5616">
        <v>105615</v>
      </c>
      <c r="B5616" s="1">
        <v>45832.789583333331</v>
      </c>
      <c r="C5616" t="s">
        <v>48</v>
      </c>
      <c r="D5616" t="s">
        <v>43</v>
      </c>
      <c r="E5616" t="s">
        <v>31</v>
      </c>
      <c r="F5616" t="s">
        <v>25</v>
      </c>
      <c r="G5616">
        <v>44</v>
      </c>
      <c r="H5616">
        <v>573</v>
      </c>
      <c r="I5616">
        <v>1253.92</v>
      </c>
      <c r="J5616" t="s">
        <v>61</v>
      </c>
      <c r="K5616">
        <v>2800</v>
      </c>
      <c r="L5616">
        <v>1500</v>
      </c>
      <c r="M5616" t="s">
        <v>27</v>
      </c>
    </row>
    <row r="5617" spans="1:13" x14ac:dyDescent="0.4">
      <c r="A5617">
        <v>105616</v>
      </c>
      <c r="B5617" s="1">
        <v>45733.861805555556</v>
      </c>
      <c r="C5617" t="s">
        <v>23</v>
      </c>
      <c r="D5617" t="s">
        <v>35</v>
      </c>
      <c r="E5617" t="s">
        <v>15</v>
      </c>
      <c r="F5617" t="s">
        <v>37</v>
      </c>
      <c r="G5617">
        <v>30</v>
      </c>
      <c r="H5617">
        <v>438</v>
      </c>
      <c r="I5617">
        <v>415.02</v>
      </c>
      <c r="J5617" t="s">
        <v>49</v>
      </c>
      <c r="K5617">
        <v>8500</v>
      </c>
      <c r="L5617">
        <v>5500</v>
      </c>
      <c r="M5617" t="s">
        <v>38</v>
      </c>
    </row>
    <row r="5618" spans="1:13" x14ac:dyDescent="0.4">
      <c r="A5618">
        <v>105617</v>
      </c>
      <c r="B5618" s="1">
        <v>45758.902777777781</v>
      </c>
      <c r="C5618" t="s">
        <v>48</v>
      </c>
      <c r="D5618" t="s">
        <v>24</v>
      </c>
      <c r="E5618" t="s">
        <v>29</v>
      </c>
      <c r="F5618" t="s">
        <v>37</v>
      </c>
      <c r="G5618">
        <v>1</v>
      </c>
      <c r="H5618">
        <v>374</v>
      </c>
      <c r="I5618">
        <v>888.02</v>
      </c>
      <c r="J5618" t="s">
        <v>26</v>
      </c>
      <c r="K5618">
        <v>45000</v>
      </c>
      <c r="L5618">
        <v>32000</v>
      </c>
      <c r="M5618" t="s">
        <v>38</v>
      </c>
    </row>
    <row r="5619" spans="1:13" x14ac:dyDescent="0.4">
      <c r="A5619">
        <v>105618</v>
      </c>
      <c r="B5619" s="1">
        <v>45808.347222222219</v>
      </c>
      <c r="C5619" t="s">
        <v>34</v>
      </c>
      <c r="D5619" t="s">
        <v>46</v>
      </c>
      <c r="E5619" t="s">
        <v>15</v>
      </c>
      <c r="F5619" t="s">
        <v>37</v>
      </c>
      <c r="G5619">
        <v>81</v>
      </c>
      <c r="H5619">
        <v>950</v>
      </c>
      <c r="I5619">
        <v>772.8</v>
      </c>
      <c r="J5619" t="s">
        <v>53</v>
      </c>
      <c r="K5619">
        <v>15000</v>
      </c>
      <c r="L5619">
        <v>9500</v>
      </c>
      <c r="M5619" t="s">
        <v>38</v>
      </c>
    </row>
    <row r="5620" spans="1:13" x14ac:dyDescent="0.4">
      <c r="A5620">
        <v>105619</v>
      </c>
      <c r="B5620" s="1">
        <v>45927.534722222219</v>
      </c>
      <c r="C5620" t="s">
        <v>23</v>
      </c>
      <c r="D5620" t="s">
        <v>24</v>
      </c>
      <c r="E5620" t="s">
        <v>15</v>
      </c>
      <c r="F5620" t="s">
        <v>20</v>
      </c>
      <c r="G5620">
        <v>82</v>
      </c>
      <c r="H5620">
        <v>747</v>
      </c>
      <c r="I5620">
        <v>785.89</v>
      </c>
      <c r="J5620" t="s">
        <v>59</v>
      </c>
      <c r="K5620">
        <v>3500</v>
      </c>
      <c r="L5620">
        <v>2200</v>
      </c>
      <c r="M5620" t="s">
        <v>22</v>
      </c>
    </row>
    <row r="5621" spans="1:13" x14ac:dyDescent="0.4">
      <c r="A5621">
        <v>105620</v>
      </c>
      <c r="B5621" s="1">
        <v>45728.201388888891</v>
      </c>
      <c r="C5621" t="s">
        <v>13</v>
      </c>
      <c r="D5621" t="s">
        <v>40</v>
      </c>
      <c r="E5621" t="s">
        <v>15</v>
      </c>
      <c r="F5621" t="s">
        <v>25</v>
      </c>
      <c r="G5621">
        <v>33</v>
      </c>
      <c r="H5621">
        <v>1197</v>
      </c>
      <c r="I5621">
        <v>399.18</v>
      </c>
      <c r="J5621" t="s">
        <v>41</v>
      </c>
      <c r="K5621">
        <v>5500</v>
      </c>
      <c r="L5621">
        <v>3500</v>
      </c>
      <c r="M5621" t="s">
        <v>27</v>
      </c>
    </row>
    <row r="5622" spans="1:13" x14ac:dyDescent="0.4">
      <c r="A5622">
        <v>105621</v>
      </c>
      <c r="B5622" s="1">
        <v>45837.10833333333</v>
      </c>
      <c r="C5622" t="s">
        <v>39</v>
      </c>
      <c r="D5622" t="s">
        <v>14</v>
      </c>
      <c r="E5622" t="s">
        <v>15</v>
      </c>
      <c r="F5622" t="s">
        <v>20</v>
      </c>
      <c r="G5622">
        <v>13</v>
      </c>
      <c r="H5622">
        <v>607</v>
      </c>
      <c r="I5622">
        <v>484.94</v>
      </c>
      <c r="J5622" t="s">
        <v>17</v>
      </c>
      <c r="K5622">
        <v>3200</v>
      </c>
      <c r="L5622">
        <v>2000</v>
      </c>
      <c r="M5622" t="s">
        <v>22</v>
      </c>
    </row>
    <row r="5623" spans="1:13" x14ac:dyDescent="0.4">
      <c r="A5623">
        <v>105622</v>
      </c>
      <c r="B5623" s="1">
        <v>45781.685416666667</v>
      </c>
      <c r="C5623" t="s">
        <v>23</v>
      </c>
      <c r="D5623" t="s">
        <v>55</v>
      </c>
      <c r="E5623" t="s">
        <v>15</v>
      </c>
      <c r="F5623" t="s">
        <v>25</v>
      </c>
      <c r="G5623">
        <v>47</v>
      </c>
      <c r="H5623">
        <v>404</v>
      </c>
      <c r="I5623">
        <v>967.16</v>
      </c>
      <c r="J5623" t="s">
        <v>57</v>
      </c>
      <c r="K5623">
        <v>600</v>
      </c>
      <c r="L5623">
        <v>350</v>
      </c>
      <c r="M5623" t="s">
        <v>27</v>
      </c>
    </row>
    <row r="5624" spans="1:13" x14ac:dyDescent="0.4">
      <c r="A5624">
        <v>105623</v>
      </c>
      <c r="B5624" s="1">
        <v>45950.788194444445</v>
      </c>
      <c r="C5624" t="s">
        <v>48</v>
      </c>
      <c r="D5624" t="s">
        <v>14</v>
      </c>
      <c r="E5624" t="s">
        <v>31</v>
      </c>
      <c r="F5624" t="s">
        <v>16</v>
      </c>
      <c r="G5624">
        <v>52</v>
      </c>
      <c r="H5624">
        <v>1098</v>
      </c>
      <c r="I5624">
        <v>584.16999999999996</v>
      </c>
      <c r="J5624" t="s">
        <v>21</v>
      </c>
      <c r="K5624">
        <v>6500</v>
      </c>
      <c r="L5624">
        <v>4200</v>
      </c>
      <c r="M5624" t="s">
        <v>18</v>
      </c>
    </row>
    <row r="5625" spans="1:13" x14ac:dyDescent="0.4">
      <c r="A5625">
        <v>105624</v>
      </c>
      <c r="B5625" s="1">
        <v>45942.154861111114</v>
      </c>
      <c r="C5625" t="s">
        <v>45</v>
      </c>
      <c r="D5625" t="s">
        <v>46</v>
      </c>
      <c r="E5625" t="s">
        <v>31</v>
      </c>
      <c r="F5625" t="s">
        <v>37</v>
      </c>
      <c r="G5625">
        <v>17</v>
      </c>
      <c r="H5625">
        <v>716</v>
      </c>
      <c r="I5625">
        <v>324.47000000000003</v>
      </c>
      <c r="J5625" t="s">
        <v>53</v>
      </c>
      <c r="K5625">
        <v>15000</v>
      </c>
      <c r="L5625">
        <v>9500</v>
      </c>
      <c r="M5625" t="s">
        <v>38</v>
      </c>
    </row>
    <row r="5626" spans="1:13" x14ac:dyDescent="0.4">
      <c r="A5626">
        <v>105625</v>
      </c>
      <c r="B5626" s="1">
        <v>45852.384722222225</v>
      </c>
      <c r="C5626" t="s">
        <v>19</v>
      </c>
      <c r="D5626" t="s">
        <v>14</v>
      </c>
      <c r="E5626" t="s">
        <v>29</v>
      </c>
      <c r="F5626" t="s">
        <v>37</v>
      </c>
      <c r="G5626">
        <v>88</v>
      </c>
      <c r="H5626">
        <v>793</v>
      </c>
      <c r="I5626">
        <v>459.16</v>
      </c>
      <c r="J5626" t="s">
        <v>17</v>
      </c>
      <c r="K5626">
        <v>3200</v>
      </c>
      <c r="L5626">
        <v>2000</v>
      </c>
      <c r="M5626" t="s">
        <v>38</v>
      </c>
    </row>
    <row r="5627" spans="1:13" x14ac:dyDescent="0.4">
      <c r="A5627">
        <v>105626</v>
      </c>
      <c r="B5627" s="1">
        <v>45885.939583333333</v>
      </c>
      <c r="C5627" t="s">
        <v>45</v>
      </c>
      <c r="D5627" t="s">
        <v>46</v>
      </c>
      <c r="E5627" t="s">
        <v>29</v>
      </c>
      <c r="F5627" t="s">
        <v>37</v>
      </c>
      <c r="G5627">
        <v>40</v>
      </c>
      <c r="H5627">
        <v>417</v>
      </c>
      <c r="I5627">
        <v>444.03</v>
      </c>
      <c r="J5627" t="s">
        <v>53</v>
      </c>
      <c r="K5627">
        <v>15000</v>
      </c>
      <c r="L5627">
        <v>9500</v>
      </c>
      <c r="M5627" t="s">
        <v>38</v>
      </c>
    </row>
    <row r="5628" spans="1:13" x14ac:dyDescent="0.4">
      <c r="A5628">
        <v>105627</v>
      </c>
      <c r="B5628" s="1">
        <v>45932.169444444444</v>
      </c>
      <c r="C5628" t="s">
        <v>48</v>
      </c>
      <c r="D5628" t="s">
        <v>35</v>
      </c>
      <c r="E5628" t="s">
        <v>29</v>
      </c>
      <c r="F5628" t="s">
        <v>32</v>
      </c>
      <c r="G5628">
        <v>91</v>
      </c>
      <c r="H5628">
        <v>750</v>
      </c>
      <c r="I5628">
        <v>947.7</v>
      </c>
      <c r="J5628" t="s">
        <v>49</v>
      </c>
      <c r="K5628">
        <v>8500</v>
      </c>
      <c r="L5628">
        <v>5500</v>
      </c>
      <c r="M5628" t="s">
        <v>33</v>
      </c>
    </row>
    <row r="5629" spans="1:13" x14ac:dyDescent="0.4">
      <c r="A5629">
        <v>105628</v>
      </c>
      <c r="B5629" s="1">
        <v>45763.790972222225</v>
      </c>
      <c r="C5629" t="s">
        <v>39</v>
      </c>
      <c r="D5629" t="s">
        <v>40</v>
      </c>
      <c r="E5629" t="s">
        <v>29</v>
      </c>
      <c r="F5629" t="s">
        <v>32</v>
      </c>
      <c r="G5629">
        <v>89</v>
      </c>
      <c r="H5629">
        <v>738</v>
      </c>
      <c r="I5629">
        <v>567.09</v>
      </c>
      <c r="J5629" t="s">
        <v>41</v>
      </c>
      <c r="K5629">
        <v>5500</v>
      </c>
      <c r="L5629">
        <v>3500</v>
      </c>
      <c r="M5629" t="s">
        <v>33</v>
      </c>
    </row>
    <row r="5630" spans="1:13" x14ac:dyDescent="0.4">
      <c r="A5630">
        <v>105629</v>
      </c>
      <c r="B5630" s="1">
        <v>45678.348611111112</v>
      </c>
      <c r="C5630" t="s">
        <v>23</v>
      </c>
      <c r="D5630" t="s">
        <v>46</v>
      </c>
      <c r="E5630" t="s">
        <v>31</v>
      </c>
      <c r="F5630" t="s">
        <v>37</v>
      </c>
      <c r="G5630">
        <v>69</v>
      </c>
      <c r="H5630">
        <v>1194</v>
      </c>
      <c r="I5630">
        <v>1035.81</v>
      </c>
      <c r="J5630" t="s">
        <v>53</v>
      </c>
      <c r="K5630">
        <v>15000</v>
      </c>
      <c r="L5630">
        <v>9500</v>
      </c>
      <c r="M5630" t="s">
        <v>38</v>
      </c>
    </row>
    <row r="5631" spans="1:13" x14ac:dyDescent="0.4">
      <c r="A5631">
        <v>105630</v>
      </c>
      <c r="B5631" s="1">
        <v>45721.912499999999</v>
      </c>
      <c r="C5631" t="s">
        <v>48</v>
      </c>
      <c r="D5631" t="s">
        <v>24</v>
      </c>
      <c r="E5631" t="s">
        <v>15</v>
      </c>
      <c r="F5631" t="s">
        <v>25</v>
      </c>
      <c r="G5631">
        <v>97</v>
      </c>
      <c r="H5631">
        <v>1133</v>
      </c>
      <c r="I5631">
        <v>972.75</v>
      </c>
      <c r="J5631" t="s">
        <v>59</v>
      </c>
      <c r="K5631">
        <v>3500</v>
      </c>
      <c r="L5631">
        <v>2200</v>
      </c>
      <c r="M5631" t="s">
        <v>27</v>
      </c>
    </row>
    <row r="5632" spans="1:13" x14ac:dyDescent="0.4">
      <c r="A5632">
        <v>105631</v>
      </c>
      <c r="B5632" s="1">
        <v>45822.861111111109</v>
      </c>
      <c r="C5632" t="s">
        <v>42</v>
      </c>
      <c r="D5632" t="s">
        <v>40</v>
      </c>
      <c r="E5632" t="s">
        <v>15</v>
      </c>
      <c r="F5632" t="s">
        <v>25</v>
      </c>
      <c r="G5632">
        <v>51</v>
      </c>
      <c r="H5632">
        <v>435</v>
      </c>
      <c r="I5632">
        <v>759.88</v>
      </c>
      <c r="J5632" t="s">
        <v>41</v>
      </c>
      <c r="K5632">
        <v>5500</v>
      </c>
      <c r="L5632">
        <v>3500</v>
      </c>
      <c r="M5632" t="s">
        <v>27</v>
      </c>
    </row>
    <row r="5633" spans="1:13" x14ac:dyDescent="0.4">
      <c r="A5633">
        <v>105632</v>
      </c>
      <c r="B5633" s="1">
        <v>45684.647222222222</v>
      </c>
      <c r="C5633" t="s">
        <v>48</v>
      </c>
      <c r="D5633" t="s">
        <v>35</v>
      </c>
      <c r="E5633" t="s">
        <v>31</v>
      </c>
      <c r="F5633" t="s">
        <v>25</v>
      </c>
      <c r="G5633">
        <v>49</v>
      </c>
      <c r="H5633">
        <v>432</v>
      </c>
      <c r="I5633">
        <v>734.94</v>
      </c>
      <c r="J5633" t="s">
        <v>36</v>
      </c>
      <c r="K5633">
        <v>12000</v>
      </c>
      <c r="L5633">
        <v>8000</v>
      </c>
      <c r="M5633" t="s">
        <v>27</v>
      </c>
    </row>
    <row r="5634" spans="1:13" x14ac:dyDescent="0.4">
      <c r="A5634">
        <v>105633</v>
      </c>
      <c r="B5634" s="1">
        <v>45968.951388888891</v>
      </c>
      <c r="C5634" t="s">
        <v>45</v>
      </c>
      <c r="D5634" t="s">
        <v>14</v>
      </c>
      <c r="E5634" t="s">
        <v>15</v>
      </c>
      <c r="F5634" t="s">
        <v>25</v>
      </c>
      <c r="G5634">
        <v>71</v>
      </c>
      <c r="H5634">
        <v>1090</v>
      </c>
      <c r="I5634">
        <v>870.54</v>
      </c>
      <c r="J5634" t="s">
        <v>17</v>
      </c>
      <c r="K5634">
        <v>3200</v>
      </c>
      <c r="L5634">
        <v>2000</v>
      </c>
      <c r="M5634" t="s">
        <v>27</v>
      </c>
    </row>
    <row r="5635" spans="1:13" x14ac:dyDescent="0.4">
      <c r="A5635">
        <v>105634</v>
      </c>
      <c r="B5635" s="1">
        <v>45942.489583333336</v>
      </c>
      <c r="C5635" t="s">
        <v>39</v>
      </c>
      <c r="D5635" t="s">
        <v>43</v>
      </c>
      <c r="E5635" t="s">
        <v>31</v>
      </c>
      <c r="F5635" t="s">
        <v>32</v>
      </c>
      <c r="G5635">
        <v>2</v>
      </c>
      <c r="H5635">
        <v>363</v>
      </c>
      <c r="I5635">
        <v>508.93</v>
      </c>
      <c r="J5635" t="s">
        <v>44</v>
      </c>
      <c r="K5635">
        <v>4500</v>
      </c>
      <c r="L5635">
        <v>2500</v>
      </c>
      <c r="M5635" t="s">
        <v>33</v>
      </c>
    </row>
    <row r="5636" spans="1:13" x14ac:dyDescent="0.4">
      <c r="A5636">
        <v>105635</v>
      </c>
      <c r="B5636" s="1">
        <v>45805.688888888886</v>
      </c>
      <c r="C5636" t="s">
        <v>48</v>
      </c>
      <c r="D5636" t="s">
        <v>46</v>
      </c>
      <c r="E5636" t="s">
        <v>31</v>
      </c>
      <c r="F5636" t="s">
        <v>32</v>
      </c>
      <c r="G5636">
        <v>43</v>
      </c>
      <c r="H5636">
        <v>357</v>
      </c>
      <c r="I5636">
        <v>399.29</v>
      </c>
      <c r="J5636" t="s">
        <v>47</v>
      </c>
      <c r="K5636">
        <v>4500</v>
      </c>
      <c r="L5636">
        <v>2800</v>
      </c>
      <c r="M5636" t="s">
        <v>33</v>
      </c>
    </row>
    <row r="5637" spans="1:13" x14ac:dyDescent="0.4">
      <c r="A5637">
        <v>105636</v>
      </c>
      <c r="B5637" s="1">
        <v>45938.29583333333</v>
      </c>
      <c r="C5637" t="s">
        <v>48</v>
      </c>
      <c r="D5637" t="s">
        <v>43</v>
      </c>
      <c r="E5637" t="s">
        <v>31</v>
      </c>
      <c r="F5637" t="s">
        <v>32</v>
      </c>
      <c r="G5637">
        <v>7</v>
      </c>
      <c r="H5637">
        <v>1196</v>
      </c>
      <c r="I5637">
        <v>442.19</v>
      </c>
      <c r="J5637" t="s">
        <v>51</v>
      </c>
      <c r="K5637">
        <v>1800</v>
      </c>
      <c r="L5637">
        <v>900</v>
      </c>
      <c r="M5637" t="s">
        <v>33</v>
      </c>
    </row>
    <row r="5638" spans="1:13" x14ac:dyDescent="0.4">
      <c r="A5638">
        <v>105637</v>
      </c>
      <c r="B5638" s="1">
        <v>45983.957638888889</v>
      </c>
      <c r="C5638" t="s">
        <v>50</v>
      </c>
      <c r="D5638" t="s">
        <v>43</v>
      </c>
      <c r="E5638" t="s">
        <v>31</v>
      </c>
      <c r="F5638" t="s">
        <v>16</v>
      </c>
      <c r="G5638">
        <v>51</v>
      </c>
      <c r="H5638">
        <v>801</v>
      </c>
      <c r="I5638">
        <v>955.42</v>
      </c>
      <c r="J5638" t="s">
        <v>44</v>
      </c>
      <c r="K5638">
        <v>4500</v>
      </c>
      <c r="L5638">
        <v>2500</v>
      </c>
      <c r="M5638" t="s">
        <v>18</v>
      </c>
    </row>
    <row r="5639" spans="1:13" x14ac:dyDescent="0.4">
      <c r="A5639">
        <v>105638</v>
      </c>
      <c r="B5639" s="1">
        <v>45976.535416666666</v>
      </c>
      <c r="C5639" t="s">
        <v>45</v>
      </c>
      <c r="D5639" t="s">
        <v>43</v>
      </c>
      <c r="E5639" t="s">
        <v>29</v>
      </c>
      <c r="F5639" t="s">
        <v>16</v>
      </c>
      <c r="G5639">
        <v>86</v>
      </c>
      <c r="H5639">
        <v>303</v>
      </c>
      <c r="I5639">
        <v>688.89</v>
      </c>
      <c r="J5639" t="s">
        <v>44</v>
      </c>
      <c r="K5639">
        <v>4500</v>
      </c>
      <c r="L5639">
        <v>2500</v>
      </c>
      <c r="M5639" t="s">
        <v>18</v>
      </c>
    </row>
    <row r="5640" spans="1:13" x14ac:dyDescent="0.4">
      <c r="A5640">
        <v>105639</v>
      </c>
      <c r="B5640" s="1">
        <v>45821.868750000001</v>
      </c>
      <c r="C5640" t="s">
        <v>45</v>
      </c>
      <c r="D5640" t="s">
        <v>14</v>
      </c>
      <c r="E5640" t="s">
        <v>15</v>
      </c>
      <c r="F5640" t="s">
        <v>32</v>
      </c>
      <c r="G5640">
        <v>25</v>
      </c>
      <c r="H5640">
        <v>905</v>
      </c>
      <c r="I5640">
        <v>391.77</v>
      </c>
      <c r="J5640" t="s">
        <v>21</v>
      </c>
      <c r="K5640">
        <v>6500</v>
      </c>
      <c r="L5640">
        <v>4200</v>
      </c>
      <c r="M5640" t="s">
        <v>33</v>
      </c>
    </row>
    <row r="5641" spans="1:13" x14ac:dyDescent="0.4">
      <c r="A5641">
        <v>105640</v>
      </c>
      <c r="B5641" s="1">
        <v>45881.88958333333</v>
      </c>
      <c r="C5641" t="s">
        <v>48</v>
      </c>
      <c r="D5641" t="s">
        <v>35</v>
      </c>
      <c r="E5641" t="s">
        <v>29</v>
      </c>
      <c r="F5641" t="s">
        <v>25</v>
      </c>
      <c r="G5641">
        <v>74</v>
      </c>
      <c r="H5641">
        <v>328</v>
      </c>
      <c r="I5641">
        <v>2229.11</v>
      </c>
      <c r="J5641" t="s">
        <v>36</v>
      </c>
      <c r="K5641">
        <v>12000</v>
      </c>
      <c r="L5641">
        <v>8000</v>
      </c>
      <c r="M5641" t="s">
        <v>27</v>
      </c>
    </row>
    <row r="5642" spans="1:13" x14ac:dyDescent="0.4">
      <c r="A5642">
        <v>105641</v>
      </c>
      <c r="B5642" s="1">
        <v>45929.593055555553</v>
      </c>
      <c r="C5642" t="s">
        <v>13</v>
      </c>
      <c r="D5642" t="s">
        <v>55</v>
      </c>
      <c r="E5642" t="s">
        <v>31</v>
      </c>
      <c r="F5642" t="s">
        <v>20</v>
      </c>
      <c r="G5642">
        <v>91</v>
      </c>
      <c r="H5642">
        <v>839</v>
      </c>
      <c r="I5642">
        <v>545.70000000000005</v>
      </c>
      <c r="J5642" t="s">
        <v>56</v>
      </c>
      <c r="K5642">
        <v>850</v>
      </c>
      <c r="L5642">
        <v>550</v>
      </c>
      <c r="M5642" t="s">
        <v>22</v>
      </c>
    </row>
    <row r="5643" spans="1:13" x14ac:dyDescent="0.4">
      <c r="A5643">
        <v>105642</v>
      </c>
      <c r="B5643" s="1">
        <v>45803.367361111108</v>
      </c>
      <c r="C5643" t="s">
        <v>19</v>
      </c>
      <c r="D5643" t="s">
        <v>14</v>
      </c>
      <c r="E5643" t="s">
        <v>29</v>
      </c>
      <c r="F5643" t="s">
        <v>20</v>
      </c>
      <c r="G5643">
        <v>55</v>
      </c>
      <c r="H5643">
        <v>650</v>
      </c>
      <c r="I5643">
        <v>480.6</v>
      </c>
      <c r="J5643" t="s">
        <v>21</v>
      </c>
      <c r="K5643">
        <v>6500</v>
      </c>
      <c r="L5643">
        <v>4200</v>
      </c>
      <c r="M5643" t="s">
        <v>22</v>
      </c>
    </row>
    <row r="5644" spans="1:13" x14ac:dyDescent="0.4">
      <c r="A5644">
        <v>105643</v>
      </c>
      <c r="B5644" s="1">
        <v>46013.034722222219</v>
      </c>
      <c r="C5644" t="s">
        <v>34</v>
      </c>
      <c r="D5644" t="s">
        <v>55</v>
      </c>
      <c r="E5644" t="s">
        <v>15</v>
      </c>
      <c r="F5644" t="s">
        <v>16</v>
      </c>
      <c r="G5644">
        <v>42</v>
      </c>
      <c r="H5644">
        <v>963</v>
      </c>
      <c r="I5644">
        <v>654.58000000000004</v>
      </c>
      <c r="J5644" t="s">
        <v>58</v>
      </c>
      <c r="K5644">
        <v>1200</v>
      </c>
      <c r="L5644">
        <v>800</v>
      </c>
      <c r="M5644" t="s">
        <v>18</v>
      </c>
    </row>
    <row r="5645" spans="1:13" x14ac:dyDescent="0.4">
      <c r="A5645">
        <v>105644</v>
      </c>
      <c r="B5645" s="1">
        <v>45687.588194444441</v>
      </c>
      <c r="C5645" t="s">
        <v>13</v>
      </c>
      <c r="D5645" t="s">
        <v>28</v>
      </c>
      <c r="E5645" t="s">
        <v>15</v>
      </c>
      <c r="F5645" t="s">
        <v>32</v>
      </c>
      <c r="G5645">
        <v>23</v>
      </c>
      <c r="H5645">
        <v>921</v>
      </c>
      <c r="I5645">
        <v>784.98</v>
      </c>
      <c r="J5645" t="s">
        <v>30</v>
      </c>
      <c r="K5645">
        <v>450</v>
      </c>
      <c r="L5645">
        <v>200</v>
      </c>
      <c r="M5645" t="s">
        <v>33</v>
      </c>
    </row>
    <row r="5646" spans="1:13" x14ac:dyDescent="0.4">
      <c r="A5646">
        <v>105645</v>
      </c>
      <c r="B5646" s="1">
        <v>45702.111111111109</v>
      </c>
      <c r="C5646" t="s">
        <v>23</v>
      </c>
      <c r="D5646" t="s">
        <v>46</v>
      </c>
      <c r="E5646" t="s">
        <v>29</v>
      </c>
      <c r="F5646" t="s">
        <v>20</v>
      </c>
      <c r="G5646">
        <v>83</v>
      </c>
      <c r="H5646">
        <v>1127</v>
      </c>
      <c r="I5646">
        <v>502.18</v>
      </c>
      <c r="J5646" t="s">
        <v>47</v>
      </c>
      <c r="K5646">
        <v>4500</v>
      </c>
      <c r="L5646">
        <v>2800</v>
      </c>
      <c r="M5646" t="s">
        <v>22</v>
      </c>
    </row>
    <row r="5647" spans="1:13" x14ac:dyDescent="0.4">
      <c r="A5647">
        <v>105646</v>
      </c>
      <c r="B5647" s="1">
        <v>45932.59375</v>
      </c>
      <c r="C5647" t="s">
        <v>23</v>
      </c>
      <c r="D5647" t="s">
        <v>24</v>
      </c>
      <c r="E5647" t="s">
        <v>15</v>
      </c>
      <c r="F5647" t="s">
        <v>16</v>
      </c>
      <c r="G5647">
        <v>55</v>
      </c>
      <c r="H5647">
        <v>726</v>
      </c>
      <c r="I5647">
        <v>702.36</v>
      </c>
      <c r="J5647" t="s">
        <v>60</v>
      </c>
      <c r="K5647">
        <v>25000</v>
      </c>
      <c r="L5647">
        <v>18000</v>
      </c>
      <c r="M5647" t="s">
        <v>18</v>
      </c>
    </row>
    <row r="5648" spans="1:13" x14ac:dyDescent="0.4">
      <c r="A5648">
        <v>105647</v>
      </c>
      <c r="B5648" s="1">
        <v>45691.416666666664</v>
      </c>
      <c r="C5648" t="s">
        <v>50</v>
      </c>
      <c r="D5648" t="s">
        <v>40</v>
      </c>
      <c r="E5648" t="s">
        <v>15</v>
      </c>
      <c r="F5648" t="s">
        <v>25</v>
      </c>
      <c r="G5648">
        <v>73</v>
      </c>
      <c r="H5648">
        <v>1131</v>
      </c>
      <c r="I5648">
        <v>302.39999999999998</v>
      </c>
      <c r="J5648" t="s">
        <v>52</v>
      </c>
      <c r="K5648">
        <v>1500</v>
      </c>
      <c r="L5648">
        <v>800</v>
      </c>
      <c r="M5648" t="s">
        <v>27</v>
      </c>
    </row>
    <row r="5649" spans="1:13" x14ac:dyDescent="0.4">
      <c r="A5649">
        <v>105648</v>
      </c>
      <c r="B5649" s="1">
        <v>45798.352777777778</v>
      </c>
      <c r="C5649" t="s">
        <v>42</v>
      </c>
      <c r="D5649" t="s">
        <v>40</v>
      </c>
      <c r="E5649" t="s">
        <v>31</v>
      </c>
      <c r="F5649" t="s">
        <v>16</v>
      </c>
      <c r="G5649">
        <v>53</v>
      </c>
      <c r="H5649">
        <v>833</v>
      </c>
      <c r="I5649">
        <v>629.42999999999995</v>
      </c>
      <c r="J5649" t="s">
        <v>41</v>
      </c>
      <c r="K5649">
        <v>5500</v>
      </c>
      <c r="L5649">
        <v>3500</v>
      </c>
      <c r="M5649" t="s">
        <v>18</v>
      </c>
    </row>
    <row r="5650" spans="1:13" x14ac:dyDescent="0.4">
      <c r="A5650">
        <v>105649</v>
      </c>
      <c r="B5650" s="1">
        <v>45975.772916666669</v>
      </c>
      <c r="C5650" t="s">
        <v>34</v>
      </c>
      <c r="D5650" t="s">
        <v>28</v>
      </c>
      <c r="E5650" t="s">
        <v>29</v>
      </c>
      <c r="F5650" t="s">
        <v>20</v>
      </c>
      <c r="G5650">
        <v>55</v>
      </c>
      <c r="H5650">
        <v>651</v>
      </c>
      <c r="I5650">
        <v>498.04</v>
      </c>
      <c r="J5650" t="s">
        <v>54</v>
      </c>
      <c r="K5650">
        <v>2500</v>
      </c>
      <c r="L5650">
        <v>1500</v>
      </c>
      <c r="M5650" t="s">
        <v>22</v>
      </c>
    </row>
    <row r="5651" spans="1:13" x14ac:dyDescent="0.4">
      <c r="A5651">
        <v>105650</v>
      </c>
      <c r="B5651" s="1">
        <v>45878.911111111112</v>
      </c>
      <c r="C5651" t="s">
        <v>50</v>
      </c>
      <c r="D5651" t="s">
        <v>24</v>
      </c>
      <c r="E5651" t="s">
        <v>29</v>
      </c>
      <c r="F5651" t="s">
        <v>16</v>
      </c>
      <c r="G5651">
        <v>75</v>
      </c>
      <c r="H5651">
        <v>528</v>
      </c>
      <c r="I5651">
        <v>709.83</v>
      </c>
      <c r="J5651" t="s">
        <v>59</v>
      </c>
      <c r="K5651">
        <v>3500</v>
      </c>
      <c r="L5651">
        <v>2200</v>
      </c>
      <c r="M5651" t="s">
        <v>18</v>
      </c>
    </row>
    <row r="5652" spans="1:13" x14ac:dyDescent="0.4">
      <c r="A5652">
        <v>105651</v>
      </c>
      <c r="B5652" s="1">
        <v>46013.709722222222</v>
      </c>
      <c r="C5652" t="s">
        <v>19</v>
      </c>
      <c r="D5652" t="s">
        <v>24</v>
      </c>
      <c r="E5652" t="s">
        <v>29</v>
      </c>
      <c r="F5652" t="s">
        <v>20</v>
      </c>
      <c r="G5652">
        <v>93</v>
      </c>
      <c r="H5652">
        <v>1041</v>
      </c>
      <c r="I5652">
        <v>217.2</v>
      </c>
      <c r="J5652" t="s">
        <v>60</v>
      </c>
      <c r="K5652">
        <v>25000</v>
      </c>
      <c r="L5652">
        <v>18000</v>
      </c>
      <c r="M5652" t="s">
        <v>22</v>
      </c>
    </row>
    <row r="5653" spans="1:13" x14ac:dyDescent="0.4">
      <c r="A5653">
        <v>105652</v>
      </c>
      <c r="B5653" s="1">
        <v>45679.865972222222</v>
      </c>
      <c r="C5653" t="s">
        <v>50</v>
      </c>
      <c r="D5653" t="s">
        <v>55</v>
      </c>
      <c r="E5653" t="s">
        <v>31</v>
      </c>
      <c r="F5653" t="s">
        <v>25</v>
      </c>
      <c r="G5653">
        <v>75</v>
      </c>
      <c r="H5653">
        <v>953</v>
      </c>
      <c r="I5653">
        <v>697.09</v>
      </c>
      <c r="J5653" t="s">
        <v>57</v>
      </c>
      <c r="K5653">
        <v>600</v>
      </c>
      <c r="L5653">
        <v>350</v>
      </c>
      <c r="M5653" t="s">
        <v>27</v>
      </c>
    </row>
    <row r="5654" spans="1:13" x14ac:dyDescent="0.4">
      <c r="A5654">
        <v>105653</v>
      </c>
      <c r="B5654" s="1">
        <v>45837.976388888892</v>
      </c>
      <c r="C5654" t="s">
        <v>34</v>
      </c>
      <c r="D5654" t="s">
        <v>46</v>
      </c>
      <c r="E5654" t="s">
        <v>29</v>
      </c>
      <c r="F5654" t="s">
        <v>32</v>
      </c>
      <c r="G5654">
        <v>69</v>
      </c>
      <c r="H5654">
        <v>737</v>
      </c>
      <c r="I5654">
        <v>666.31</v>
      </c>
      <c r="J5654" t="s">
        <v>47</v>
      </c>
      <c r="K5654">
        <v>4500</v>
      </c>
      <c r="L5654">
        <v>2800</v>
      </c>
      <c r="M5654" t="s">
        <v>33</v>
      </c>
    </row>
    <row r="5655" spans="1:13" x14ac:dyDescent="0.4">
      <c r="A5655">
        <v>105654</v>
      </c>
      <c r="B5655" s="1">
        <v>45986.72152777778</v>
      </c>
      <c r="C5655" t="s">
        <v>50</v>
      </c>
      <c r="D5655" t="s">
        <v>46</v>
      </c>
      <c r="E5655" t="s">
        <v>29</v>
      </c>
      <c r="F5655" t="s">
        <v>16</v>
      </c>
      <c r="G5655">
        <v>81</v>
      </c>
      <c r="H5655">
        <v>735</v>
      </c>
      <c r="I5655">
        <v>258.83999999999997</v>
      </c>
      <c r="J5655" t="s">
        <v>53</v>
      </c>
      <c r="K5655">
        <v>15000</v>
      </c>
      <c r="L5655">
        <v>9500</v>
      </c>
      <c r="M5655" t="s">
        <v>18</v>
      </c>
    </row>
    <row r="5656" spans="1:13" x14ac:dyDescent="0.4">
      <c r="A5656">
        <v>105655</v>
      </c>
      <c r="B5656" s="1">
        <v>45888.99722222222</v>
      </c>
      <c r="C5656" t="s">
        <v>42</v>
      </c>
      <c r="D5656" t="s">
        <v>43</v>
      </c>
      <c r="E5656" t="s">
        <v>31</v>
      </c>
      <c r="F5656" t="s">
        <v>32</v>
      </c>
      <c r="G5656">
        <v>6</v>
      </c>
      <c r="H5656">
        <v>1112</v>
      </c>
      <c r="I5656">
        <v>975.14</v>
      </c>
      <c r="J5656" t="s">
        <v>44</v>
      </c>
      <c r="K5656">
        <v>4500</v>
      </c>
      <c r="L5656">
        <v>2500</v>
      </c>
      <c r="M5656" t="s">
        <v>33</v>
      </c>
    </row>
    <row r="5657" spans="1:13" x14ac:dyDescent="0.4">
      <c r="A5657">
        <v>105656</v>
      </c>
      <c r="B5657" s="1">
        <v>45695.833333333336</v>
      </c>
      <c r="C5657" t="s">
        <v>48</v>
      </c>
      <c r="D5657" t="s">
        <v>28</v>
      </c>
      <c r="E5657" t="s">
        <v>29</v>
      </c>
      <c r="F5657" t="s">
        <v>32</v>
      </c>
      <c r="G5657">
        <v>75</v>
      </c>
      <c r="H5657">
        <v>821</v>
      </c>
      <c r="I5657">
        <v>524.70000000000005</v>
      </c>
      <c r="J5657" t="s">
        <v>54</v>
      </c>
      <c r="K5657">
        <v>2500</v>
      </c>
      <c r="L5657">
        <v>1500</v>
      </c>
      <c r="M5657" t="s">
        <v>33</v>
      </c>
    </row>
    <row r="5658" spans="1:13" x14ac:dyDescent="0.4">
      <c r="A5658">
        <v>105657</v>
      </c>
      <c r="B5658" s="1">
        <v>45727.087500000001</v>
      </c>
      <c r="C5658" t="s">
        <v>23</v>
      </c>
      <c r="D5658" t="s">
        <v>43</v>
      </c>
      <c r="E5658" t="s">
        <v>15</v>
      </c>
      <c r="F5658" t="s">
        <v>16</v>
      </c>
      <c r="G5658">
        <v>2</v>
      </c>
      <c r="H5658">
        <v>899</v>
      </c>
      <c r="I5658">
        <v>551.47</v>
      </c>
      <c r="J5658" t="s">
        <v>51</v>
      </c>
      <c r="K5658">
        <v>1800</v>
      </c>
      <c r="L5658">
        <v>900</v>
      </c>
      <c r="M5658" t="s">
        <v>18</v>
      </c>
    </row>
    <row r="5659" spans="1:13" x14ac:dyDescent="0.4">
      <c r="A5659">
        <v>105658</v>
      </c>
      <c r="B5659" s="1">
        <v>45773.507638888892</v>
      </c>
      <c r="C5659" t="s">
        <v>45</v>
      </c>
      <c r="D5659" t="s">
        <v>46</v>
      </c>
      <c r="E5659" t="s">
        <v>31</v>
      </c>
      <c r="F5659" t="s">
        <v>25</v>
      </c>
      <c r="G5659">
        <v>66</v>
      </c>
      <c r="H5659">
        <v>879</v>
      </c>
      <c r="I5659">
        <v>830.73</v>
      </c>
      <c r="J5659" t="s">
        <v>47</v>
      </c>
      <c r="K5659">
        <v>4500</v>
      </c>
      <c r="L5659">
        <v>2800</v>
      </c>
      <c r="M5659" t="s">
        <v>27</v>
      </c>
    </row>
    <row r="5660" spans="1:13" x14ac:dyDescent="0.4">
      <c r="A5660">
        <v>105659</v>
      </c>
      <c r="B5660" s="1">
        <v>45896.22152777778</v>
      </c>
      <c r="C5660" t="s">
        <v>23</v>
      </c>
      <c r="D5660" t="s">
        <v>28</v>
      </c>
      <c r="E5660" t="s">
        <v>15</v>
      </c>
      <c r="F5660" t="s">
        <v>20</v>
      </c>
      <c r="G5660">
        <v>51</v>
      </c>
      <c r="H5660">
        <v>677</v>
      </c>
      <c r="I5660">
        <v>1056.75</v>
      </c>
      <c r="J5660" t="s">
        <v>30</v>
      </c>
      <c r="K5660">
        <v>450</v>
      </c>
      <c r="L5660">
        <v>200</v>
      </c>
      <c r="M5660" t="s">
        <v>22</v>
      </c>
    </row>
    <row r="5661" spans="1:13" x14ac:dyDescent="0.4">
      <c r="A5661">
        <v>105660</v>
      </c>
      <c r="B5661" s="1">
        <v>45992.224999999999</v>
      </c>
      <c r="C5661" t="s">
        <v>13</v>
      </c>
      <c r="D5661" t="s">
        <v>40</v>
      </c>
      <c r="E5661" t="s">
        <v>31</v>
      </c>
      <c r="F5661" t="s">
        <v>32</v>
      </c>
      <c r="G5661">
        <v>37</v>
      </c>
      <c r="H5661">
        <v>313</v>
      </c>
      <c r="I5661">
        <v>445.11</v>
      </c>
      <c r="J5661" t="s">
        <v>52</v>
      </c>
      <c r="K5661">
        <v>1500</v>
      </c>
      <c r="L5661">
        <v>800</v>
      </c>
      <c r="M5661" t="s">
        <v>33</v>
      </c>
    </row>
    <row r="5662" spans="1:13" x14ac:dyDescent="0.4">
      <c r="A5662">
        <v>105661</v>
      </c>
      <c r="B5662" s="1">
        <v>45805.445833333331</v>
      </c>
      <c r="C5662" t="s">
        <v>50</v>
      </c>
      <c r="D5662" t="s">
        <v>35</v>
      </c>
      <c r="E5662" t="s">
        <v>15</v>
      </c>
      <c r="F5662" t="s">
        <v>37</v>
      </c>
      <c r="G5662">
        <v>19</v>
      </c>
      <c r="H5662">
        <v>1172</v>
      </c>
      <c r="I5662">
        <v>592.47</v>
      </c>
      <c r="J5662" t="s">
        <v>36</v>
      </c>
      <c r="K5662">
        <v>12000</v>
      </c>
      <c r="L5662">
        <v>8000</v>
      </c>
      <c r="M5662" t="s">
        <v>38</v>
      </c>
    </row>
    <row r="5663" spans="1:13" x14ac:dyDescent="0.4">
      <c r="A5663">
        <v>105662</v>
      </c>
      <c r="B5663" s="1">
        <v>45666.988888888889</v>
      </c>
      <c r="C5663" t="s">
        <v>48</v>
      </c>
      <c r="D5663" t="s">
        <v>14</v>
      </c>
      <c r="E5663" t="s">
        <v>31</v>
      </c>
      <c r="F5663" t="s">
        <v>25</v>
      </c>
      <c r="G5663">
        <v>65</v>
      </c>
      <c r="H5663">
        <v>971</v>
      </c>
      <c r="I5663">
        <v>1063.26</v>
      </c>
      <c r="J5663" t="s">
        <v>21</v>
      </c>
      <c r="K5663">
        <v>6500</v>
      </c>
      <c r="L5663">
        <v>4200</v>
      </c>
      <c r="M5663" t="s">
        <v>27</v>
      </c>
    </row>
    <row r="5664" spans="1:13" x14ac:dyDescent="0.4">
      <c r="A5664">
        <v>105663</v>
      </c>
      <c r="B5664" s="1">
        <v>45945.955555555556</v>
      </c>
      <c r="C5664" t="s">
        <v>45</v>
      </c>
      <c r="D5664" t="s">
        <v>24</v>
      </c>
      <c r="E5664" t="s">
        <v>31</v>
      </c>
      <c r="F5664" t="s">
        <v>32</v>
      </c>
      <c r="G5664">
        <v>39</v>
      </c>
      <c r="H5664">
        <v>885</v>
      </c>
      <c r="I5664">
        <v>347.84</v>
      </c>
      <c r="J5664" t="s">
        <v>59</v>
      </c>
      <c r="K5664">
        <v>3500</v>
      </c>
      <c r="L5664">
        <v>2200</v>
      </c>
      <c r="M5664" t="s">
        <v>33</v>
      </c>
    </row>
    <row r="5665" spans="1:13" x14ac:dyDescent="0.4">
      <c r="A5665">
        <v>105664</v>
      </c>
      <c r="B5665" s="1">
        <v>45707.37222222222</v>
      </c>
      <c r="C5665" t="s">
        <v>19</v>
      </c>
      <c r="D5665" t="s">
        <v>24</v>
      </c>
      <c r="E5665" t="s">
        <v>15</v>
      </c>
      <c r="F5665" t="s">
        <v>25</v>
      </c>
      <c r="G5665">
        <v>98</v>
      </c>
      <c r="H5665">
        <v>1138</v>
      </c>
      <c r="I5665">
        <v>307.74</v>
      </c>
      <c r="J5665" t="s">
        <v>26</v>
      </c>
      <c r="K5665">
        <v>45000</v>
      </c>
      <c r="L5665">
        <v>32000</v>
      </c>
      <c r="M5665" t="s">
        <v>27</v>
      </c>
    </row>
    <row r="5666" spans="1:13" x14ac:dyDescent="0.4">
      <c r="A5666">
        <v>105665</v>
      </c>
      <c r="B5666" s="1">
        <v>45995.679166666669</v>
      </c>
      <c r="C5666" t="s">
        <v>45</v>
      </c>
      <c r="D5666" t="s">
        <v>46</v>
      </c>
      <c r="E5666" t="s">
        <v>15</v>
      </c>
      <c r="F5666" t="s">
        <v>37</v>
      </c>
      <c r="G5666">
        <v>7</v>
      </c>
      <c r="H5666">
        <v>918</v>
      </c>
      <c r="I5666">
        <v>915.5</v>
      </c>
      <c r="J5666" t="s">
        <v>47</v>
      </c>
      <c r="K5666">
        <v>4500</v>
      </c>
      <c r="L5666">
        <v>2800</v>
      </c>
      <c r="M5666" t="s">
        <v>38</v>
      </c>
    </row>
    <row r="5667" spans="1:13" x14ac:dyDescent="0.4">
      <c r="A5667">
        <v>105666</v>
      </c>
      <c r="B5667" s="1">
        <v>45662.988888888889</v>
      </c>
      <c r="C5667" t="s">
        <v>34</v>
      </c>
      <c r="D5667" t="s">
        <v>28</v>
      </c>
      <c r="E5667" t="s">
        <v>31</v>
      </c>
      <c r="F5667" t="s">
        <v>32</v>
      </c>
      <c r="G5667">
        <v>42</v>
      </c>
      <c r="H5667">
        <v>624</v>
      </c>
      <c r="I5667">
        <v>401.86</v>
      </c>
      <c r="J5667" t="s">
        <v>30</v>
      </c>
      <c r="K5667">
        <v>450</v>
      </c>
      <c r="L5667">
        <v>200</v>
      </c>
      <c r="M5667" t="s">
        <v>33</v>
      </c>
    </row>
    <row r="5668" spans="1:13" x14ac:dyDescent="0.4">
      <c r="A5668">
        <v>105667</v>
      </c>
      <c r="B5668" s="1">
        <v>46000.671527777777</v>
      </c>
      <c r="C5668" t="s">
        <v>48</v>
      </c>
      <c r="D5668" t="s">
        <v>14</v>
      </c>
      <c r="E5668" t="s">
        <v>31</v>
      </c>
      <c r="F5668" t="s">
        <v>16</v>
      </c>
      <c r="G5668">
        <v>20</v>
      </c>
      <c r="H5668">
        <v>365</v>
      </c>
      <c r="I5668">
        <v>463.89</v>
      </c>
      <c r="J5668" t="s">
        <v>21</v>
      </c>
      <c r="K5668">
        <v>6500</v>
      </c>
      <c r="L5668">
        <v>4200</v>
      </c>
      <c r="M5668" t="s">
        <v>18</v>
      </c>
    </row>
    <row r="5669" spans="1:13" x14ac:dyDescent="0.4">
      <c r="A5669">
        <v>105668</v>
      </c>
      <c r="B5669" s="1">
        <v>45783.337500000001</v>
      </c>
      <c r="C5669" t="s">
        <v>34</v>
      </c>
      <c r="D5669" t="s">
        <v>40</v>
      </c>
      <c r="E5669" t="s">
        <v>31</v>
      </c>
      <c r="F5669" t="s">
        <v>25</v>
      </c>
      <c r="G5669">
        <v>34</v>
      </c>
      <c r="H5669">
        <v>393</v>
      </c>
      <c r="I5669">
        <v>917.6</v>
      </c>
      <c r="J5669" t="s">
        <v>52</v>
      </c>
      <c r="K5669">
        <v>1500</v>
      </c>
      <c r="L5669">
        <v>800</v>
      </c>
      <c r="M5669" t="s">
        <v>27</v>
      </c>
    </row>
    <row r="5670" spans="1:13" x14ac:dyDescent="0.4">
      <c r="A5670">
        <v>105669</v>
      </c>
      <c r="B5670" s="1">
        <v>45732.781944444447</v>
      </c>
      <c r="C5670" t="s">
        <v>48</v>
      </c>
      <c r="D5670" t="s">
        <v>24</v>
      </c>
      <c r="E5670" t="s">
        <v>31</v>
      </c>
      <c r="F5670" t="s">
        <v>32</v>
      </c>
      <c r="G5670">
        <v>4</v>
      </c>
      <c r="H5670">
        <v>355</v>
      </c>
      <c r="I5670">
        <v>272.58</v>
      </c>
      <c r="J5670" t="s">
        <v>60</v>
      </c>
      <c r="K5670">
        <v>25000</v>
      </c>
      <c r="L5670">
        <v>18000</v>
      </c>
      <c r="M5670" t="s">
        <v>33</v>
      </c>
    </row>
    <row r="5671" spans="1:13" x14ac:dyDescent="0.4">
      <c r="A5671">
        <v>105670</v>
      </c>
      <c r="B5671" s="1">
        <v>45822.106249999997</v>
      </c>
      <c r="C5671" t="s">
        <v>39</v>
      </c>
      <c r="D5671" t="s">
        <v>40</v>
      </c>
      <c r="E5671" t="s">
        <v>15</v>
      </c>
      <c r="F5671" t="s">
        <v>37</v>
      </c>
      <c r="G5671">
        <v>22</v>
      </c>
      <c r="H5671">
        <v>835</v>
      </c>
      <c r="I5671">
        <v>741.02</v>
      </c>
      <c r="J5671" t="s">
        <v>41</v>
      </c>
      <c r="K5671">
        <v>5500</v>
      </c>
      <c r="L5671">
        <v>3500</v>
      </c>
      <c r="M5671" t="s">
        <v>38</v>
      </c>
    </row>
    <row r="5672" spans="1:13" x14ac:dyDescent="0.4">
      <c r="A5672">
        <v>105671</v>
      </c>
      <c r="B5672" s="1">
        <v>45935.541666666664</v>
      </c>
      <c r="C5672" t="s">
        <v>19</v>
      </c>
      <c r="D5672" t="s">
        <v>40</v>
      </c>
      <c r="E5672" t="s">
        <v>15</v>
      </c>
      <c r="F5672" t="s">
        <v>20</v>
      </c>
      <c r="G5672">
        <v>20</v>
      </c>
      <c r="H5672">
        <v>683</v>
      </c>
      <c r="I5672">
        <v>2382.52</v>
      </c>
      <c r="J5672" t="s">
        <v>41</v>
      </c>
      <c r="K5672">
        <v>5500</v>
      </c>
      <c r="L5672">
        <v>3500</v>
      </c>
      <c r="M5672" t="s">
        <v>22</v>
      </c>
    </row>
    <row r="5673" spans="1:13" x14ac:dyDescent="0.4">
      <c r="A5673">
        <v>105672</v>
      </c>
      <c r="B5673" s="1">
        <v>45981.624305555553</v>
      </c>
      <c r="C5673" t="s">
        <v>23</v>
      </c>
      <c r="D5673" t="s">
        <v>55</v>
      </c>
      <c r="E5673" t="s">
        <v>15</v>
      </c>
      <c r="F5673" t="s">
        <v>37</v>
      </c>
      <c r="G5673">
        <v>26</v>
      </c>
      <c r="H5673">
        <v>768</v>
      </c>
      <c r="I5673">
        <v>729.19</v>
      </c>
      <c r="J5673" t="s">
        <v>56</v>
      </c>
      <c r="K5673">
        <v>850</v>
      </c>
      <c r="L5673">
        <v>550</v>
      </c>
      <c r="M5673" t="s">
        <v>38</v>
      </c>
    </row>
    <row r="5674" spans="1:13" x14ac:dyDescent="0.4">
      <c r="A5674">
        <v>105673</v>
      </c>
      <c r="B5674" s="1">
        <v>45957.756249999999</v>
      </c>
      <c r="C5674" t="s">
        <v>19</v>
      </c>
      <c r="D5674" t="s">
        <v>35</v>
      </c>
      <c r="E5674" t="s">
        <v>29</v>
      </c>
      <c r="F5674" t="s">
        <v>32</v>
      </c>
      <c r="G5674">
        <v>80</v>
      </c>
      <c r="H5674">
        <v>599</v>
      </c>
      <c r="I5674">
        <v>502.7</v>
      </c>
      <c r="J5674" t="s">
        <v>36</v>
      </c>
      <c r="K5674">
        <v>12000</v>
      </c>
      <c r="L5674">
        <v>8000</v>
      </c>
      <c r="M5674" t="s">
        <v>33</v>
      </c>
    </row>
    <row r="5675" spans="1:13" x14ac:dyDescent="0.4">
      <c r="A5675">
        <v>105674</v>
      </c>
      <c r="B5675" s="1">
        <v>45947.011805555558</v>
      </c>
      <c r="C5675" t="s">
        <v>45</v>
      </c>
      <c r="D5675" t="s">
        <v>40</v>
      </c>
      <c r="E5675" t="s">
        <v>15</v>
      </c>
      <c r="F5675" t="s">
        <v>16</v>
      </c>
      <c r="G5675">
        <v>56</v>
      </c>
      <c r="H5675">
        <v>440</v>
      </c>
      <c r="I5675">
        <v>263.45</v>
      </c>
      <c r="J5675" t="s">
        <v>41</v>
      </c>
      <c r="K5675">
        <v>5500</v>
      </c>
      <c r="L5675">
        <v>3500</v>
      </c>
      <c r="M5675" t="s">
        <v>18</v>
      </c>
    </row>
    <row r="5676" spans="1:13" x14ac:dyDescent="0.4">
      <c r="A5676">
        <v>105675</v>
      </c>
      <c r="B5676" s="1">
        <v>45734.940972222219</v>
      </c>
      <c r="C5676" t="s">
        <v>23</v>
      </c>
      <c r="D5676" t="s">
        <v>35</v>
      </c>
      <c r="E5676" t="s">
        <v>29</v>
      </c>
      <c r="F5676" t="s">
        <v>37</v>
      </c>
      <c r="G5676">
        <v>70</v>
      </c>
      <c r="H5676">
        <v>746</v>
      </c>
      <c r="I5676">
        <v>603.64</v>
      </c>
      <c r="J5676" t="s">
        <v>36</v>
      </c>
      <c r="K5676">
        <v>12000</v>
      </c>
      <c r="L5676">
        <v>8000</v>
      </c>
      <c r="M5676" t="s">
        <v>38</v>
      </c>
    </row>
    <row r="5677" spans="1:13" x14ac:dyDescent="0.4">
      <c r="A5677">
        <v>105676</v>
      </c>
      <c r="B5677" s="1">
        <v>45955.130555555559</v>
      </c>
      <c r="C5677" t="s">
        <v>42</v>
      </c>
      <c r="D5677" t="s">
        <v>35</v>
      </c>
      <c r="E5677" t="s">
        <v>29</v>
      </c>
      <c r="F5677" t="s">
        <v>32</v>
      </c>
      <c r="G5677">
        <v>7</v>
      </c>
      <c r="H5677">
        <v>446</v>
      </c>
      <c r="I5677">
        <v>1350.22</v>
      </c>
      <c r="J5677" t="s">
        <v>49</v>
      </c>
      <c r="K5677">
        <v>8500</v>
      </c>
      <c r="L5677">
        <v>5500</v>
      </c>
      <c r="M5677" t="s">
        <v>33</v>
      </c>
    </row>
    <row r="5678" spans="1:13" x14ac:dyDescent="0.4">
      <c r="A5678">
        <v>105677</v>
      </c>
      <c r="B5678" s="1">
        <v>45794.621527777781</v>
      </c>
      <c r="C5678" t="s">
        <v>48</v>
      </c>
      <c r="D5678" t="s">
        <v>28</v>
      </c>
      <c r="E5678" t="s">
        <v>31</v>
      </c>
      <c r="F5678" t="s">
        <v>25</v>
      </c>
      <c r="G5678">
        <v>95</v>
      </c>
      <c r="H5678">
        <v>568</v>
      </c>
      <c r="I5678">
        <v>879.57</v>
      </c>
      <c r="J5678" t="s">
        <v>30</v>
      </c>
      <c r="K5678">
        <v>450</v>
      </c>
      <c r="L5678">
        <v>200</v>
      </c>
      <c r="M5678" t="s">
        <v>27</v>
      </c>
    </row>
    <row r="5679" spans="1:13" x14ac:dyDescent="0.4">
      <c r="A5679">
        <v>105678</v>
      </c>
      <c r="B5679" s="1">
        <v>45763.620833333334</v>
      </c>
      <c r="C5679" t="s">
        <v>45</v>
      </c>
      <c r="D5679" t="s">
        <v>40</v>
      </c>
      <c r="E5679" t="s">
        <v>15</v>
      </c>
      <c r="F5679" t="s">
        <v>32</v>
      </c>
      <c r="G5679">
        <v>87</v>
      </c>
      <c r="H5679">
        <v>601</v>
      </c>
      <c r="I5679">
        <v>873.34</v>
      </c>
      <c r="J5679" t="s">
        <v>41</v>
      </c>
      <c r="K5679">
        <v>5500</v>
      </c>
      <c r="L5679">
        <v>3500</v>
      </c>
      <c r="M5679" t="s">
        <v>33</v>
      </c>
    </row>
    <row r="5680" spans="1:13" x14ac:dyDescent="0.4">
      <c r="A5680">
        <v>105679</v>
      </c>
      <c r="B5680" s="1">
        <v>45752.11041666667</v>
      </c>
      <c r="C5680" t="s">
        <v>19</v>
      </c>
      <c r="D5680" t="s">
        <v>43</v>
      </c>
      <c r="E5680" t="s">
        <v>15</v>
      </c>
      <c r="F5680" t="s">
        <v>16</v>
      </c>
      <c r="G5680">
        <v>49</v>
      </c>
      <c r="H5680">
        <v>445</v>
      </c>
      <c r="I5680">
        <v>770.3</v>
      </c>
      <c r="J5680" t="s">
        <v>44</v>
      </c>
      <c r="K5680">
        <v>4500</v>
      </c>
      <c r="L5680">
        <v>2500</v>
      </c>
      <c r="M5680" t="s">
        <v>18</v>
      </c>
    </row>
    <row r="5681" spans="1:13" x14ac:dyDescent="0.4">
      <c r="A5681">
        <v>105680</v>
      </c>
      <c r="B5681" s="1">
        <v>45792.168055555558</v>
      </c>
      <c r="C5681" t="s">
        <v>19</v>
      </c>
      <c r="D5681" t="s">
        <v>46</v>
      </c>
      <c r="E5681" t="s">
        <v>29</v>
      </c>
      <c r="F5681" t="s">
        <v>20</v>
      </c>
      <c r="G5681">
        <v>19</v>
      </c>
      <c r="H5681">
        <v>525</v>
      </c>
      <c r="I5681">
        <v>1448.93</v>
      </c>
      <c r="J5681" t="s">
        <v>53</v>
      </c>
      <c r="K5681">
        <v>15000</v>
      </c>
      <c r="L5681">
        <v>9500</v>
      </c>
      <c r="M5681" t="s">
        <v>22</v>
      </c>
    </row>
    <row r="5682" spans="1:13" x14ac:dyDescent="0.4">
      <c r="A5682">
        <v>105681</v>
      </c>
      <c r="B5682" s="1">
        <v>45725.024305555555</v>
      </c>
      <c r="C5682" t="s">
        <v>50</v>
      </c>
      <c r="D5682" t="s">
        <v>40</v>
      </c>
      <c r="E5682" t="s">
        <v>31</v>
      </c>
      <c r="F5682" t="s">
        <v>25</v>
      </c>
      <c r="G5682">
        <v>17</v>
      </c>
      <c r="H5682">
        <v>516</v>
      </c>
      <c r="I5682">
        <v>496</v>
      </c>
      <c r="J5682" t="s">
        <v>41</v>
      </c>
      <c r="K5682">
        <v>5500</v>
      </c>
      <c r="L5682">
        <v>3500</v>
      </c>
      <c r="M5682" t="s">
        <v>27</v>
      </c>
    </row>
    <row r="5683" spans="1:13" x14ac:dyDescent="0.4">
      <c r="A5683">
        <v>105682</v>
      </c>
      <c r="B5683" s="1">
        <v>45804.631944444445</v>
      </c>
      <c r="C5683" t="s">
        <v>50</v>
      </c>
      <c r="D5683" t="s">
        <v>40</v>
      </c>
      <c r="E5683" t="s">
        <v>15</v>
      </c>
      <c r="F5683" t="s">
        <v>16</v>
      </c>
      <c r="G5683">
        <v>58</v>
      </c>
      <c r="H5683">
        <v>314</v>
      </c>
      <c r="I5683">
        <v>830.21</v>
      </c>
      <c r="J5683" t="s">
        <v>52</v>
      </c>
      <c r="K5683">
        <v>1500</v>
      </c>
      <c r="L5683">
        <v>800</v>
      </c>
      <c r="M5683" t="s">
        <v>18</v>
      </c>
    </row>
    <row r="5684" spans="1:13" x14ac:dyDescent="0.4">
      <c r="A5684">
        <v>105683</v>
      </c>
      <c r="B5684" s="1">
        <v>45816.665277777778</v>
      </c>
      <c r="C5684" t="s">
        <v>45</v>
      </c>
      <c r="D5684" t="s">
        <v>28</v>
      </c>
      <c r="E5684" t="s">
        <v>15</v>
      </c>
      <c r="F5684" t="s">
        <v>25</v>
      </c>
      <c r="G5684">
        <v>65</v>
      </c>
      <c r="H5684">
        <v>1106</v>
      </c>
      <c r="I5684">
        <v>193.37</v>
      </c>
      <c r="J5684" t="s">
        <v>30</v>
      </c>
      <c r="K5684">
        <v>450</v>
      </c>
      <c r="L5684">
        <v>200</v>
      </c>
      <c r="M5684" t="s">
        <v>27</v>
      </c>
    </row>
    <row r="5685" spans="1:13" x14ac:dyDescent="0.4">
      <c r="A5685">
        <v>105684</v>
      </c>
      <c r="B5685" s="1">
        <v>45820.654166666667</v>
      </c>
      <c r="C5685" t="s">
        <v>23</v>
      </c>
      <c r="D5685" t="s">
        <v>24</v>
      </c>
      <c r="E5685" t="s">
        <v>15</v>
      </c>
      <c r="F5685" t="s">
        <v>16</v>
      </c>
      <c r="G5685">
        <v>29</v>
      </c>
      <c r="H5685">
        <v>313</v>
      </c>
      <c r="I5685">
        <v>553.72</v>
      </c>
      <c r="J5685" t="s">
        <v>59</v>
      </c>
      <c r="K5685">
        <v>3500</v>
      </c>
      <c r="L5685">
        <v>2200</v>
      </c>
      <c r="M5685" t="s">
        <v>18</v>
      </c>
    </row>
    <row r="5686" spans="1:13" x14ac:dyDescent="0.4">
      <c r="A5686">
        <v>105685</v>
      </c>
      <c r="B5686" s="1">
        <v>45998.613888888889</v>
      </c>
      <c r="C5686" t="s">
        <v>23</v>
      </c>
      <c r="D5686" t="s">
        <v>46</v>
      </c>
      <c r="E5686" t="s">
        <v>29</v>
      </c>
      <c r="F5686" t="s">
        <v>25</v>
      </c>
      <c r="G5686">
        <v>22</v>
      </c>
      <c r="H5686">
        <v>995</v>
      </c>
      <c r="I5686">
        <v>665.62</v>
      </c>
      <c r="J5686" t="s">
        <v>47</v>
      </c>
      <c r="K5686">
        <v>4500</v>
      </c>
      <c r="L5686">
        <v>2800</v>
      </c>
      <c r="M5686" t="s">
        <v>27</v>
      </c>
    </row>
    <row r="5687" spans="1:13" x14ac:dyDescent="0.4">
      <c r="A5687">
        <v>105686</v>
      </c>
      <c r="B5687" s="1">
        <v>45846.171527777777</v>
      </c>
      <c r="C5687" t="s">
        <v>42</v>
      </c>
      <c r="D5687" t="s">
        <v>40</v>
      </c>
      <c r="E5687" t="s">
        <v>29</v>
      </c>
      <c r="F5687" t="s">
        <v>16</v>
      </c>
      <c r="G5687">
        <v>26</v>
      </c>
      <c r="H5687">
        <v>973</v>
      </c>
      <c r="I5687">
        <v>846.15</v>
      </c>
      <c r="J5687" t="s">
        <v>41</v>
      </c>
      <c r="K5687">
        <v>5500</v>
      </c>
      <c r="L5687">
        <v>3500</v>
      </c>
      <c r="M5687" t="s">
        <v>18</v>
      </c>
    </row>
    <row r="5688" spans="1:13" x14ac:dyDescent="0.4">
      <c r="A5688">
        <v>105687</v>
      </c>
      <c r="B5688" s="1">
        <v>45996.060416666667</v>
      </c>
      <c r="C5688" t="s">
        <v>50</v>
      </c>
      <c r="D5688" t="s">
        <v>28</v>
      </c>
      <c r="E5688" t="s">
        <v>31</v>
      </c>
      <c r="F5688" t="s">
        <v>20</v>
      </c>
      <c r="G5688">
        <v>15</v>
      </c>
      <c r="H5688">
        <v>1091</v>
      </c>
      <c r="I5688">
        <v>639.41</v>
      </c>
      <c r="J5688" t="s">
        <v>54</v>
      </c>
      <c r="K5688">
        <v>2500</v>
      </c>
      <c r="L5688">
        <v>1500</v>
      </c>
      <c r="M5688" t="s">
        <v>22</v>
      </c>
    </row>
    <row r="5689" spans="1:13" x14ac:dyDescent="0.4">
      <c r="A5689">
        <v>105688</v>
      </c>
      <c r="B5689" s="1">
        <v>45752.322916666664</v>
      </c>
      <c r="C5689" t="s">
        <v>50</v>
      </c>
      <c r="D5689" t="s">
        <v>40</v>
      </c>
      <c r="E5689" t="s">
        <v>15</v>
      </c>
      <c r="F5689" t="s">
        <v>16</v>
      </c>
      <c r="G5689">
        <v>28</v>
      </c>
      <c r="H5689">
        <v>751</v>
      </c>
      <c r="I5689">
        <v>651.21</v>
      </c>
      <c r="J5689" t="s">
        <v>41</v>
      </c>
      <c r="K5689">
        <v>5500</v>
      </c>
      <c r="L5689">
        <v>3500</v>
      </c>
      <c r="M5689" t="s">
        <v>18</v>
      </c>
    </row>
    <row r="5690" spans="1:13" x14ac:dyDescent="0.4">
      <c r="A5690">
        <v>105689</v>
      </c>
      <c r="B5690" s="1">
        <v>45838.609722222223</v>
      </c>
      <c r="C5690" t="s">
        <v>13</v>
      </c>
      <c r="D5690" t="s">
        <v>24</v>
      </c>
      <c r="E5690" t="s">
        <v>31</v>
      </c>
      <c r="F5690" t="s">
        <v>25</v>
      </c>
      <c r="G5690">
        <v>93</v>
      </c>
      <c r="H5690">
        <v>1152</v>
      </c>
      <c r="I5690">
        <v>886.41</v>
      </c>
      <c r="J5690" t="s">
        <v>59</v>
      </c>
      <c r="K5690">
        <v>3500</v>
      </c>
      <c r="L5690">
        <v>2200</v>
      </c>
      <c r="M5690" t="s">
        <v>27</v>
      </c>
    </row>
    <row r="5691" spans="1:13" x14ac:dyDescent="0.4">
      <c r="A5691">
        <v>105690</v>
      </c>
      <c r="B5691" s="1">
        <v>45945.365972222222</v>
      </c>
      <c r="C5691" t="s">
        <v>42</v>
      </c>
      <c r="D5691" t="s">
        <v>24</v>
      </c>
      <c r="E5691" t="s">
        <v>15</v>
      </c>
      <c r="F5691" t="s">
        <v>20</v>
      </c>
      <c r="G5691">
        <v>9</v>
      </c>
      <c r="H5691">
        <v>933</v>
      </c>
      <c r="I5691">
        <v>803.9</v>
      </c>
      <c r="J5691" t="s">
        <v>26</v>
      </c>
      <c r="K5691">
        <v>45000</v>
      </c>
      <c r="L5691">
        <v>32000</v>
      </c>
      <c r="M5691" t="s">
        <v>22</v>
      </c>
    </row>
    <row r="5692" spans="1:13" x14ac:dyDescent="0.4">
      <c r="A5692">
        <v>105691</v>
      </c>
      <c r="B5692" s="1">
        <v>45979.368750000001</v>
      </c>
      <c r="C5692" t="s">
        <v>48</v>
      </c>
      <c r="D5692" t="s">
        <v>55</v>
      </c>
      <c r="E5692" t="s">
        <v>29</v>
      </c>
      <c r="F5692" t="s">
        <v>37</v>
      </c>
      <c r="G5692">
        <v>16</v>
      </c>
      <c r="H5692">
        <v>511</v>
      </c>
      <c r="I5692">
        <v>631.9</v>
      </c>
      <c r="J5692" t="s">
        <v>57</v>
      </c>
      <c r="K5692">
        <v>600</v>
      </c>
      <c r="L5692">
        <v>350</v>
      </c>
      <c r="M5692" t="s">
        <v>38</v>
      </c>
    </row>
    <row r="5693" spans="1:13" x14ac:dyDescent="0.4">
      <c r="A5693">
        <v>105692</v>
      </c>
      <c r="B5693" s="1">
        <v>45844.112500000003</v>
      </c>
      <c r="C5693" t="s">
        <v>13</v>
      </c>
      <c r="D5693" t="s">
        <v>43</v>
      </c>
      <c r="E5693" t="s">
        <v>15</v>
      </c>
      <c r="F5693" t="s">
        <v>25</v>
      </c>
      <c r="G5693">
        <v>75</v>
      </c>
      <c r="H5693">
        <v>810</v>
      </c>
      <c r="I5693">
        <v>805.64</v>
      </c>
      <c r="J5693" t="s">
        <v>51</v>
      </c>
      <c r="K5693">
        <v>1800</v>
      </c>
      <c r="L5693">
        <v>900</v>
      </c>
      <c r="M5693" t="s">
        <v>27</v>
      </c>
    </row>
    <row r="5694" spans="1:13" x14ac:dyDescent="0.4">
      <c r="A5694">
        <v>105693</v>
      </c>
      <c r="B5694" s="1">
        <v>45795.609722222223</v>
      </c>
      <c r="C5694" t="s">
        <v>39</v>
      </c>
      <c r="D5694" t="s">
        <v>46</v>
      </c>
      <c r="E5694" t="s">
        <v>29</v>
      </c>
      <c r="F5694" t="s">
        <v>25</v>
      </c>
      <c r="G5694">
        <v>76</v>
      </c>
      <c r="H5694">
        <v>494</v>
      </c>
      <c r="I5694">
        <v>854.28</v>
      </c>
      <c r="J5694" t="s">
        <v>53</v>
      </c>
      <c r="K5694">
        <v>15000</v>
      </c>
      <c r="L5694">
        <v>9500</v>
      </c>
      <c r="M5694" t="s">
        <v>27</v>
      </c>
    </row>
    <row r="5695" spans="1:13" x14ac:dyDescent="0.4">
      <c r="A5695">
        <v>105694</v>
      </c>
      <c r="B5695" s="1">
        <v>45787.980555555558</v>
      </c>
      <c r="C5695" t="s">
        <v>34</v>
      </c>
      <c r="D5695" t="s">
        <v>35</v>
      </c>
      <c r="E5695" t="s">
        <v>15</v>
      </c>
      <c r="F5695" t="s">
        <v>16</v>
      </c>
      <c r="G5695">
        <v>78</v>
      </c>
      <c r="H5695">
        <v>426</v>
      </c>
      <c r="I5695">
        <v>585.83000000000004</v>
      </c>
      <c r="J5695" t="s">
        <v>36</v>
      </c>
      <c r="K5695">
        <v>12000</v>
      </c>
      <c r="L5695">
        <v>8000</v>
      </c>
      <c r="M5695" t="s">
        <v>18</v>
      </c>
    </row>
    <row r="5696" spans="1:13" x14ac:dyDescent="0.4">
      <c r="A5696">
        <v>105695</v>
      </c>
      <c r="B5696" s="1">
        <v>45851.727777777778</v>
      </c>
      <c r="C5696" t="s">
        <v>42</v>
      </c>
      <c r="D5696" t="s">
        <v>43</v>
      </c>
      <c r="E5696" t="s">
        <v>15</v>
      </c>
      <c r="F5696" t="s">
        <v>32</v>
      </c>
      <c r="G5696">
        <v>37</v>
      </c>
      <c r="H5696">
        <v>1093</v>
      </c>
      <c r="I5696">
        <v>312.32</v>
      </c>
      <c r="J5696" t="s">
        <v>51</v>
      </c>
      <c r="K5696">
        <v>1800</v>
      </c>
      <c r="L5696">
        <v>900</v>
      </c>
      <c r="M5696" t="s">
        <v>33</v>
      </c>
    </row>
    <row r="5697" spans="1:13" x14ac:dyDescent="0.4">
      <c r="A5697">
        <v>105696</v>
      </c>
      <c r="B5697" s="1">
        <v>45973.670138888891</v>
      </c>
      <c r="C5697" t="s">
        <v>42</v>
      </c>
      <c r="D5697" t="s">
        <v>43</v>
      </c>
      <c r="E5697" t="s">
        <v>15</v>
      </c>
      <c r="F5697" t="s">
        <v>20</v>
      </c>
      <c r="G5697">
        <v>67</v>
      </c>
      <c r="H5697">
        <v>1164</v>
      </c>
      <c r="I5697">
        <v>834.44</v>
      </c>
      <c r="J5697" t="s">
        <v>61</v>
      </c>
      <c r="K5697">
        <v>2800</v>
      </c>
      <c r="L5697">
        <v>1500</v>
      </c>
      <c r="M5697" t="s">
        <v>22</v>
      </c>
    </row>
    <row r="5698" spans="1:13" x14ac:dyDescent="0.4">
      <c r="A5698">
        <v>105697</v>
      </c>
      <c r="B5698" s="1">
        <v>45930.011805555558</v>
      </c>
      <c r="C5698" t="s">
        <v>23</v>
      </c>
      <c r="D5698" t="s">
        <v>55</v>
      </c>
      <c r="E5698" t="s">
        <v>29</v>
      </c>
      <c r="F5698" t="s">
        <v>25</v>
      </c>
      <c r="G5698">
        <v>13</v>
      </c>
      <c r="H5698">
        <v>650</v>
      </c>
      <c r="I5698">
        <v>1223.32</v>
      </c>
      <c r="J5698" t="s">
        <v>57</v>
      </c>
      <c r="K5698">
        <v>600</v>
      </c>
      <c r="L5698">
        <v>350</v>
      </c>
      <c r="M5698" t="s">
        <v>27</v>
      </c>
    </row>
    <row r="5699" spans="1:13" x14ac:dyDescent="0.4">
      <c r="A5699">
        <v>105698</v>
      </c>
      <c r="B5699" s="1">
        <v>46009.944444444445</v>
      </c>
      <c r="C5699" t="s">
        <v>45</v>
      </c>
      <c r="D5699" t="s">
        <v>35</v>
      </c>
      <c r="E5699" t="s">
        <v>29</v>
      </c>
      <c r="F5699" t="s">
        <v>20</v>
      </c>
      <c r="G5699">
        <v>33</v>
      </c>
      <c r="H5699">
        <v>324</v>
      </c>
      <c r="I5699">
        <v>1727.85</v>
      </c>
      <c r="J5699" t="s">
        <v>49</v>
      </c>
      <c r="K5699">
        <v>8500</v>
      </c>
      <c r="L5699">
        <v>5500</v>
      </c>
      <c r="M5699" t="s">
        <v>22</v>
      </c>
    </row>
    <row r="5700" spans="1:13" x14ac:dyDescent="0.4">
      <c r="A5700">
        <v>105699</v>
      </c>
      <c r="B5700" s="1">
        <v>45801.455555555556</v>
      </c>
      <c r="C5700" t="s">
        <v>42</v>
      </c>
      <c r="D5700" t="s">
        <v>28</v>
      </c>
      <c r="E5700" t="s">
        <v>15</v>
      </c>
      <c r="F5700" t="s">
        <v>37</v>
      </c>
      <c r="G5700">
        <v>5</v>
      </c>
      <c r="H5700">
        <v>1002</v>
      </c>
      <c r="I5700">
        <v>293.70999999999998</v>
      </c>
      <c r="J5700" t="s">
        <v>30</v>
      </c>
      <c r="K5700">
        <v>450</v>
      </c>
      <c r="L5700">
        <v>200</v>
      </c>
      <c r="M5700" t="s">
        <v>38</v>
      </c>
    </row>
    <row r="5701" spans="1:13" x14ac:dyDescent="0.4">
      <c r="A5701">
        <v>105700</v>
      </c>
      <c r="B5701" s="1">
        <v>45673.03125</v>
      </c>
      <c r="C5701" t="s">
        <v>13</v>
      </c>
      <c r="D5701" t="s">
        <v>43</v>
      </c>
      <c r="E5701" t="s">
        <v>15</v>
      </c>
      <c r="F5701" t="s">
        <v>16</v>
      </c>
      <c r="G5701">
        <v>96</v>
      </c>
      <c r="H5701">
        <v>602</v>
      </c>
      <c r="I5701">
        <v>836.03</v>
      </c>
      <c r="J5701" t="s">
        <v>44</v>
      </c>
      <c r="K5701">
        <v>4500</v>
      </c>
      <c r="L5701">
        <v>2500</v>
      </c>
      <c r="M5701" t="s">
        <v>18</v>
      </c>
    </row>
    <row r="5702" spans="1:13" x14ac:dyDescent="0.4">
      <c r="A5702">
        <v>105701</v>
      </c>
      <c r="B5702" s="1">
        <v>45959.213194444441</v>
      </c>
      <c r="C5702" t="s">
        <v>50</v>
      </c>
      <c r="D5702" t="s">
        <v>40</v>
      </c>
      <c r="E5702" t="s">
        <v>29</v>
      </c>
      <c r="F5702" t="s">
        <v>20</v>
      </c>
      <c r="G5702">
        <v>6</v>
      </c>
      <c r="H5702">
        <v>685</v>
      </c>
      <c r="I5702">
        <v>839.67</v>
      </c>
      <c r="J5702" t="s">
        <v>52</v>
      </c>
      <c r="K5702">
        <v>1500</v>
      </c>
      <c r="L5702">
        <v>800</v>
      </c>
      <c r="M5702" t="s">
        <v>22</v>
      </c>
    </row>
    <row r="5703" spans="1:13" x14ac:dyDescent="0.4">
      <c r="A5703">
        <v>105702</v>
      </c>
      <c r="B5703" s="1">
        <v>45902.986111111109</v>
      </c>
      <c r="C5703" t="s">
        <v>39</v>
      </c>
      <c r="D5703" t="s">
        <v>35</v>
      </c>
      <c r="E5703" t="s">
        <v>15</v>
      </c>
      <c r="F5703" t="s">
        <v>16</v>
      </c>
      <c r="G5703">
        <v>17</v>
      </c>
      <c r="H5703">
        <v>454</v>
      </c>
      <c r="I5703">
        <v>384.07</v>
      </c>
      <c r="J5703" t="s">
        <v>36</v>
      </c>
      <c r="K5703">
        <v>12000</v>
      </c>
      <c r="L5703">
        <v>8000</v>
      </c>
      <c r="M5703" t="s">
        <v>18</v>
      </c>
    </row>
    <row r="5704" spans="1:13" x14ac:dyDescent="0.4">
      <c r="A5704">
        <v>105703</v>
      </c>
      <c r="B5704" s="1">
        <v>45764.460416666669</v>
      </c>
      <c r="C5704" t="s">
        <v>34</v>
      </c>
      <c r="D5704" t="s">
        <v>28</v>
      </c>
      <c r="E5704" t="s">
        <v>29</v>
      </c>
      <c r="F5704" t="s">
        <v>37</v>
      </c>
      <c r="G5704">
        <v>42</v>
      </c>
      <c r="H5704">
        <v>879</v>
      </c>
      <c r="I5704">
        <v>300.18</v>
      </c>
      <c r="J5704" t="s">
        <v>30</v>
      </c>
      <c r="K5704">
        <v>450</v>
      </c>
      <c r="L5704">
        <v>200</v>
      </c>
      <c r="M5704" t="s">
        <v>38</v>
      </c>
    </row>
    <row r="5705" spans="1:13" x14ac:dyDescent="0.4">
      <c r="A5705">
        <v>105704</v>
      </c>
      <c r="B5705" s="1">
        <v>45745.822222222225</v>
      </c>
      <c r="C5705" t="s">
        <v>50</v>
      </c>
      <c r="D5705" t="s">
        <v>14</v>
      </c>
      <c r="E5705" t="s">
        <v>15</v>
      </c>
      <c r="F5705" t="s">
        <v>37</v>
      </c>
      <c r="G5705">
        <v>31</v>
      </c>
      <c r="H5705">
        <v>519</v>
      </c>
      <c r="I5705">
        <v>1990.16</v>
      </c>
      <c r="J5705" t="s">
        <v>17</v>
      </c>
      <c r="K5705">
        <v>3200</v>
      </c>
      <c r="L5705">
        <v>2000</v>
      </c>
      <c r="M5705" t="s">
        <v>38</v>
      </c>
    </row>
    <row r="5706" spans="1:13" x14ac:dyDescent="0.4">
      <c r="A5706">
        <v>105705</v>
      </c>
      <c r="B5706" s="1">
        <v>45786.738888888889</v>
      </c>
      <c r="C5706" t="s">
        <v>39</v>
      </c>
      <c r="D5706" t="s">
        <v>35</v>
      </c>
      <c r="E5706" t="s">
        <v>29</v>
      </c>
      <c r="F5706" t="s">
        <v>20</v>
      </c>
      <c r="G5706">
        <v>12</v>
      </c>
      <c r="H5706">
        <v>1044</v>
      </c>
      <c r="I5706">
        <v>1030.8800000000001</v>
      </c>
      <c r="J5706" t="s">
        <v>49</v>
      </c>
      <c r="K5706">
        <v>8500</v>
      </c>
      <c r="L5706">
        <v>5500</v>
      </c>
      <c r="M5706" t="s">
        <v>22</v>
      </c>
    </row>
    <row r="5707" spans="1:13" x14ac:dyDescent="0.4">
      <c r="A5707">
        <v>105706</v>
      </c>
      <c r="B5707" s="1">
        <v>45998.57916666667</v>
      </c>
      <c r="C5707" t="s">
        <v>19</v>
      </c>
      <c r="D5707" t="s">
        <v>24</v>
      </c>
      <c r="E5707" t="s">
        <v>29</v>
      </c>
      <c r="F5707" t="s">
        <v>20</v>
      </c>
      <c r="G5707">
        <v>34</v>
      </c>
      <c r="H5707">
        <v>1134</v>
      </c>
      <c r="I5707">
        <v>736.29</v>
      </c>
      <c r="J5707" t="s">
        <v>60</v>
      </c>
      <c r="K5707">
        <v>25000</v>
      </c>
      <c r="L5707">
        <v>18000</v>
      </c>
      <c r="M5707" t="s">
        <v>22</v>
      </c>
    </row>
    <row r="5708" spans="1:13" x14ac:dyDescent="0.4">
      <c r="A5708">
        <v>105707</v>
      </c>
      <c r="B5708" s="1">
        <v>45661.509722222225</v>
      </c>
      <c r="C5708" t="s">
        <v>45</v>
      </c>
      <c r="D5708" t="s">
        <v>14</v>
      </c>
      <c r="E5708" t="s">
        <v>15</v>
      </c>
      <c r="F5708" t="s">
        <v>16</v>
      </c>
      <c r="G5708">
        <v>28</v>
      </c>
      <c r="H5708">
        <v>678</v>
      </c>
      <c r="I5708">
        <v>781.14</v>
      </c>
      <c r="J5708" t="s">
        <v>21</v>
      </c>
      <c r="K5708">
        <v>6500</v>
      </c>
      <c r="L5708">
        <v>4200</v>
      </c>
      <c r="M5708" t="s">
        <v>18</v>
      </c>
    </row>
    <row r="5709" spans="1:13" x14ac:dyDescent="0.4">
      <c r="A5709">
        <v>105708</v>
      </c>
      <c r="B5709" s="1">
        <v>45984.452777777777</v>
      </c>
      <c r="C5709" t="s">
        <v>48</v>
      </c>
      <c r="D5709" t="s">
        <v>24</v>
      </c>
      <c r="E5709" t="s">
        <v>15</v>
      </c>
      <c r="F5709" t="s">
        <v>37</v>
      </c>
      <c r="G5709">
        <v>7</v>
      </c>
      <c r="H5709">
        <v>783</v>
      </c>
      <c r="I5709">
        <v>997.12</v>
      </c>
      <c r="J5709" t="s">
        <v>59</v>
      </c>
      <c r="K5709">
        <v>3500</v>
      </c>
      <c r="L5709">
        <v>2200</v>
      </c>
      <c r="M5709" t="s">
        <v>38</v>
      </c>
    </row>
    <row r="5710" spans="1:13" x14ac:dyDescent="0.4">
      <c r="A5710">
        <v>105709</v>
      </c>
      <c r="B5710" s="1">
        <v>45963.793055555558</v>
      </c>
      <c r="C5710" t="s">
        <v>50</v>
      </c>
      <c r="D5710" t="s">
        <v>40</v>
      </c>
      <c r="E5710" t="s">
        <v>31</v>
      </c>
      <c r="F5710" t="s">
        <v>16</v>
      </c>
      <c r="G5710">
        <v>97</v>
      </c>
      <c r="H5710">
        <v>495</v>
      </c>
      <c r="I5710">
        <v>571.11</v>
      </c>
      <c r="J5710" t="s">
        <v>52</v>
      </c>
      <c r="K5710">
        <v>1500</v>
      </c>
      <c r="L5710">
        <v>800</v>
      </c>
      <c r="M5710" t="s">
        <v>18</v>
      </c>
    </row>
    <row r="5711" spans="1:13" x14ac:dyDescent="0.4">
      <c r="A5711">
        <v>105710</v>
      </c>
      <c r="B5711" s="1">
        <v>45752.748611111114</v>
      </c>
      <c r="C5711" t="s">
        <v>19</v>
      </c>
      <c r="D5711" t="s">
        <v>40</v>
      </c>
      <c r="E5711" t="s">
        <v>29</v>
      </c>
      <c r="F5711" t="s">
        <v>32</v>
      </c>
      <c r="G5711">
        <v>16</v>
      </c>
      <c r="H5711">
        <v>587</v>
      </c>
      <c r="I5711">
        <v>205.39</v>
      </c>
      <c r="J5711" t="s">
        <v>41</v>
      </c>
      <c r="K5711">
        <v>5500</v>
      </c>
      <c r="L5711">
        <v>3500</v>
      </c>
      <c r="M5711" t="s">
        <v>33</v>
      </c>
    </row>
    <row r="5712" spans="1:13" x14ac:dyDescent="0.4">
      <c r="A5712">
        <v>105711</v>
      </c>
      <c r="B5712" s="1">
        <v>45866.854166666664</v>
      </c>
      <c r="C5712" t="s">
        <v>45</v>
      </c>
      <c r="D5712" t="s">
        <v>28</v>
      </c>
      <c r="E5712" t="s">
        <v>31</v>
      </c>
      <c r="F5712" t="s">
        <v>25</v>
      </c>
      <c r="G5712">
        <v>62</v>
      </c>
      <c r="H5712">
        <v>783</v>
      </c>
      <c r="I5712">
        <v>918.77</v>
      </c>
      <c r="J5712" t="s">
        <v>54</v>
      </c>
      <c r="K5712">
        <v>2500</v>
      </c>
      <c r="L5712">
        <v>1500</v>
      </c>
      <c r="M5712" t="s">
        <v>27</v>
      </c>
    </row>
    <row r="5713" spans="1:13" x14ac:dyDescent="0.4">
      <c r="A5713">
        <v>105712</v>
      </c>
      <c r="B5713" s="1">
        <v>45882.717361111114</v>
      </c>
      <c r="C5713" t="s">
        <v>42</v>
      </c>
      <c r="D5713" t="s">
        <v>14</v>
      </c>
      <c r="E5713" t="s">
        <v>31</v>
      </c>
      <c r="F5713" t="s">
        <v>25</v>
      </c>
      <c r="G5713">
        <v>11</v>
      </c>
      <c r="H5713">
        <v>1087</v>
      </c>
      <c r="I5713">
        <v>738.51</v>
      </c>
      <c r="J5713" t="s">
        <v>21</v>
      </c>
      <c r="K5713">
        <v>6500</v>
      </c>
      <c r="L5713">
        <v>4200</v>
      </c>
      <c r="M5713" t="s">
        <v>27</v>
      </c>
    </row>
    <row r="5714" spans="1:13" x14ac:dyDescent="0.4">
      <c r="A5714">
        <v>105713</v>
      </c>
      <c r="B5714" s="1">
        <v>46005.700694444444</v>
      </c>
      <c r="C5714" t="s">
        <v>42</v>
      </c>
      <c r="D5714" t="s">
        <v>35</v>
      </c>
      <c r="E5714" t="s">
        <v>29</v>
      </c>
      <c r="F5714" t="s">
        <v>25</v>
      </c>
      <c r="G5714">
        <v>87</v>
      </c>
      <c r="H5714">
        <v>1115</v>
      </c>
      <c r="I5714">
        <v>669.08</v>
      </c>
      <c r="J5714" t="s">
        <v>36</v>
      </c>
      <c r="K5714">
        <v>12000</v>
      </c>
      <c r="L5714">
        <v>8000</v>
      </c>
      <c r="M5714" t="s">
        <v>27</v>
      </c>
    </row>
    <row r="5715" spans="1:13" x14ac:dyDescent="0.4">
      <c r="A5715">
        <v>105714</v>
      </c>
      <c r="B5715" s="1">
        <v>45978.204861111109</v>
      </c>
      <c r="C5715" t="s">
        <v>48</v>
      </c>
      <c r="D5715" t="s">
        <v>35</v>
      </c>
      <c r="E5715" t="s">
        <v>15</v>
      </c>
      <c r="F5715" t="s">
        <v>37</v>
      </c>
      <c r="G5715">
        <v>30</v>
      </c>
      <c r="H5715">
        <v>1195</v>
      </c>
      <c r="I5715">
        <v>724.04</v>
      </c>
      <c r="J5715" t="s">
        <v>49</v>
      </c>
      <c r="K5715">
        <v>8500</v>
      </c>
      <c r="L5715">
        <v>5500</v>
      </c>
      <c r="M5715" t="s">
        <v>38</v>
      </c>
    </row>
    <row r="5716" spans="1:13" x14ac:dyDescent="0.4">
      <c r="A5716">
        <v>105715</v>
      </c>
      <c r="B5716" s="1">
        <v>45704.222916666666</v>
      </c>
      <c r="C5716" t="s">
        <v>42</v>
      </c>
      <c r="D5716" t="s">
        <v>24</v>
      </c>
      <c r="E5716" t="s">
        <v>31</v>
      </c>
      <c r="F5716" t="s">
        <v>32</v>
      </c>
      <c r="G5716">
        <v>25</v>
      </c>
      <c r="H5716">
        <v>686</v>
      </c>
      <c r="I5716">
        <v>782.7</v>
      </c>
      <c r="J5716" t="s">
        <v>60</v>
      </c>
      <c r="K5716">
        <v>25000</v>
      </c>
      <c r="L5716">
        <v>18000</v>
      </c>
      <c r="M5716" t="s">
        <v>33</v>
      </c>
    </row>
    <row r="5717" spans="1:13" x14ac:dyDescent="0.4">
      <c r="A5717">
        <v>105716</v>
      </c>
      <c r="B5717" s="1">
        <v>45838.880555555559</v>
      </c>
      <c r="C5717" t="s">
        <v>50</v>
      </c>
      <c r="D5717" t="s">
        <v>43</v>
      </c>
      <c r="E5717" t="s">
        <v>31</v>
      </c>
      <c r="F5717" t="s">
        <v>37</v>
      </c>
      <c r="G5717">
        <v>63</v>
      </c>
      <c r="H5717">
        <v>758</v>
      </c>
      <c r="I5717">
        <v>1101.93</v>
      </c>
      <c r="J5717" t="s">
        <v>44</v>
      </c>
      <c r="K5717">
        <v>4500</v>
      </c>
      <c r="L5717">
        <v>2500</v>
      </c>
      <c r="M5717" t="s">
        <v>38</v>
      </c>
    </row>
    <row r="5718" spans="1:13" x14ac:dyDescent="0.4">
      <c r="A5718">
        <v>105717</v>
      </c>
      <c r="B5718" s="1">
        <v>45763.306250000001</v>
      </c>
      <c r="C5718" t="s">
        <v>34</v>
      </c>
      <c r="D5718" t="s">
        <v>28</v>
      </c>
      <c r="E5718" t="s">
        <v>31</v>
      </c>
      <c r="F5718" t="s">
        <v>37</v>
      </c>
      <c r="G5718">
        <v>2</v>
      </c>
      <c r="H5718">
        <v>1146</v>
      </c>
      <c r="I5718">
        <v>512.32000000000005</v>
      </c>
      <c r="J5718" t="s">
        <v>30</v>
      </c>
      <c r="K5718">
        <v>450</v>
      </c>
      <c r="L5718">
        <v>200</v>
      </c>
      <c r="M5718" t="s">
        <v>38</v>
      </c>
    </row>
    <row r="5719" spans="1:13" x14ac:dyDescent="0.4">
      <c r="A5719">
        <v>105718</v>
      </c>
      <c r="B5719" s="1">
        <v>45856.154861111114</v>
      </c>
      <c r="C5719" t="s">
        <v>34</v>
      </c>
      <c r="D5719" t="s">
        <v>46</v>
      </c>
      <c r="E5719" t="s">
        <v>29</v>
      </c>
      <c r="F5719" t="s">
        <v>37</v>
      </c>
      <c r="G5719">
        <v>64</v>
      </c>
      <c r="H5719">
        <v>757</v>
      </c>
      <c r="I5719">
        <v>2425.5</v>
      </c>
      <c r="J5719" t="s">
        <v>53</v>
      </c>
      <c r="K5719">
        <v>15000</v>
      </c>
      <c r="L5719">
        <v>9500</v>
      </c>
      <c r="M5719" t="s">
        <v>38</v>
      </c>
    </row>
    <row r="5720" spans="1:13" x14ac:dyDescent="0.4">
      <c r="A5720">
        <v>105719</v>
      </c>
      <c r="B5720" s="1">
        <v>45763.03125</v>
      </c>
      <c r="C5720" t="s">
        <v>48</v>
      </c>
      <c r="D5720" t="s">
        <v>14</v>
      </c>
      <c r="E5720" t="s">
        <v>15</v>
      </c>
      <c r="F5720" t="s">
        <v>37</v>
      </c>
      <c r="G5720">
        <v>97</v>
      </c>
      <c r="H5720">
        <v>809</v>
      </c>
      <c r="I5720">
        <v>608.16999999999996</v>
      </c>
      <c r="J5720" t="s">
        <v>17</v>
      </c>
      <c r="K5720">
        <v>3200</v>
      </c>
      <c r="L5720">
        <v>2000</v>
      </c>
      <c r="M5720" t="s">
        <v>38</v>
      </c>
    </row>
    <row r="5721" spans="1:13" x14ac:dyDescent="0.4">
      <c r="A5721">
        <v>105720</v>
      </c>
      <c r="B5721" s="1">
        <v>45937.620833333334</v>
      </c>
      <c r="C5721" t="s">
        <v>48</v>
      </c>
      <c r="D5721" t="s">
        <v>40</v>
      </c>
      <c r="E5721" t="s">
        <v>29</v>
      </c>
      <c r="F5721" t="s">
        <v>20</v>
      </c>
      <c r="G5721">
        <v>82</v>
      </c>
      <c r="H5721">
        <v>643</v>
      </c>
      <c r="I5721">
        <v>1127.75</v>
      </c>
      <c r="J5721" t="s">
        <v>41</v>
      </c>
      <c r="K5721">
        <v>5500</v>
      </c>
      <c r="L5721">
        <v>3500</v>
      </c>
      <c r="M5721" t="s">
        <v>22</v>
      </c>
    </row>
    <row r="5722" spans="1:13" x14ac:dyDescent="0.4">
      <c r="A5722">
        <v>105721</v>
      </c>
      <c r="B5722" s="1">
        <v>45917.279166666667</v>
      </c>
      <c r="C5722" t="s">
        <v>45</v>
      </c>
      <c r="D5722" t="s">
        <v>46</v>
      </c>
      <c r="E5722" t="s">
        <v>29</v>
      </c>
      <c r="F5722" t="s">
        <v>32</v>
      </c>
      <c r="G5722">
        <v>66</v>
      </c>
      <c r="H5722">
        <v>1065</v>
      </c>
      <c r="I5722">
        <v>1062.21</v>
      </c>
      <c r="J5722" t="s">
        <v>47</v>
      </c>
      <c r="K5722">
        <v>4500</v>
      </c>
      <c r="L5722">
        <v>2800</v>
      </c>
      <c r="M5722" t="s">
        <v>33</v>
      </c>
    </row>
    <row r="5723" spans="1:13" x14ac:dyDescent="0.4">
      <c r="A5723">
        <v>105722</v>
      </c>
      <c r="B5723" s="1">
        <v>45765.638194444444</v>
      </c>
      <c r="C5723" t="s">
        <v>34</v>
      </c>
      <c r="D5723" t="s">
        <v>55</v>
      </c>
      <c r="E5723" t="s">
        <v>15</v>
      </c>
      <c r="F5723" t="s">
        <v>37</v>
      </c>
      <c r="G5723">
        <v>37</v>
      </c>
      <c r="H5723">
        <v>670</v>
      </c>
      <c r="I5723">
        <v>529.96</v>
      </c>
      <c r="J5723" t="s">
        <v>57</v>
      </c>
      <c r="K5723">
        <v>600</v>
      </c>
      <c r="L5723">
        <v>350</v>
      </c>
      <c r="M5723" t="s">
        <v>38</v>
      </c>
    </row>
    <row r="5724" spans="1:13" x14ac:dyDescent="0.4">
      <c r="A5724">
        <v>105723</v>
      </c>
      <c r="B5724" s="1">
        <v>45676.222222222219</v>
      </c>
      <c r="C5724" t="s">
        <v>34</v>
      </c>
      <c r="D5724" t="s">
        <v>35</v>
      </c>
      <c r="E5724" t="s">
        <v>15</v>
      </c>
      <c r="F5724" t="s">
        <v>37</v>
      </c>
      <c r="G5724">
        <v>59</v>
      </c>
      <c r="H5724">
        <v>970</v>
      </c>
      <c r="I5724">
        <v>713.16</v>
      </c>
      <c r="J5724" t="s">
        <v>49</v>
      </c>
      <c r="K5724">
        <v>8500</v>
      </c>
      <c r="L5724">
        <v>5500</v>
      </c>
      <c r="M5724" t="s">
        <v>38</v>
      </c>
    </row>
    <row r="5725" spans="1:13" x14ac:dyDescent="0.4">
      <c r="A5725">
        <v>105724</v>
      </c>
      <c r="B5725" s="1">
        <v>45953.263888888891</v>
      </c>
      <c r="C5725" t="s">
        <v>13</v>
      </c>
      <c r="D5725" t="s">
        <v>55</v>
      </c>
      <c r="E5725" t="s">
        <v>15</v>
      </c>
      <c r="F5725" t="s">
        <v>32</v>
      </c>
      <c r="G5725">
        <v>72</v>
      </c>
      <c r="H5725">
        <v>1057</v>
      </c>
      <c r="I5725">
        <v>524.9</v>
      </c>
      <c r="J5725" t="s">
        <v>56</v>
      </c>
      <c r="K5725">
        <v>850</v>
      </c>
      <c r="L5725">
        <v>550</v>
      </c>
      <c r="M5725" t="s">
        <v>33</v>
      </c>
    </row>
    <row r="5726" spans="1:13" x14ac:dyDescent="0.4">
      <c r="A5726">
        <v>105725</v>
      </c>
      <c r="B5726" s="1">
        <v>45963.963888888888</v>
      </c>
      <c r="C5726" t="s">
        <v>45</v>
      </c>
      <c r="D5726" t="s">
        <v>14</v>
      </c>
      <c r="E5726" t="s">
        <v>31</v>
      </c>
      <c r="F5726" t="s">
        <v>20</v>
      </c>
      <c r="G5726">
        <v>34</v>
      </c>
      <c r="H5726">
        <v>559</v>
      </c>
      <c r="I5726">
        <v>1217.52</v>
      </c>
      <c r="J5726" t="s">
        <v>17</v>
      </c>
      <c r="K5726">
        <v>3200</v>
      </c>
      <c r="L5726">
        <v>2000</v>
      </c>
      <c r="M5726" t="s">
        <v>22</v>
      </c>
    </row>
    <row r="5727" spans="1:13" x14ac:dyDescent="0.4">
      <c r="A5727">
        <v>105726</v>
      </c>
      <c r="B5727" s="1">
        <v>45828.868055555555</v>
      </c>
      <c r="C5727" t="s">
        <v>50</v>
      </c>
      <c r="D5727" t="s">
        <v>35</v>
      </c>
      <c r="E5727" t="s">
        <v>31</v>
      </c>
      <c r="F5727" t="s">
        <v>25</v>
      </c>
      <c r="G5727">
        <v>38</v>
      </c>
      <c r="H5727">
        <v>607</v>
      </c>
      <c r="I5727">
        <v>422.14</v>
      </c>
      <c r="J5727" t="s">
        <v>49</v>
      </c>
      <c r="K5727">
        <v>8500</v>
      </c>
      <c r="L5727">
        <v>5500</v>
      </c>
      <c r="M5727" t="s">
        <v>27</v>
      </c>
    </row>
    <row r="5728" spans="1:13" x14ac:dyDescent="0.4">
      <c r="A5728">
        <v>105727</v>
      </c>
      <c r="B5728" s="1">
        <v>45988.213888888888</v>
      </c>
      <c r="C5728" t="s">
        <v>34</v>
      </c>
      <c r="D5728" t="s">
        <v>28</v>
      </c>
      <c r="E5728" t="s">
        <v>29</v>
      </c>
      <c r="F5728" t="s">
        <v>20</v>
      </c>
      <c r="G5728">
        <v>87</v>
      </c>
      <c r="H5728">
        <v>1162</v>
      </c>
      <c r="I5728">
        <v>656.7</v>
      </c>
      <c r="J5728" t="s">
        <v>30</v>
      </c>
      <c r="K5728">
        <v>450</v>
      </c>
      <c r="L5728">
        <v>200</v>
      </c>
      <c r="M5728" t="s">
        <v>22</v>
      </c>
    </row>
    <row r="5729" spans="1:13" x14ac:dyDescent="0.4">
      <c r="A5729">
        <v>105728</v>
      </c>
      <c r="B5729" s="1">
        <v>45852.539583333331</v>
      </c>
      <c r="C5729" t="s">
        <v>19</v>
      </c>
      <c r="D5729" t="s">
        <v>46</v>
      </c>
      <c r="E5729" t="s">
        <v>15</v>
      </c>
      <c r="F5729" t="s">
        <v>20</v>
      </c>
      <c r="G5729">
        <v>4</v>
      </c>
      <c r="H5729">
        <v>594</v>
      </c>
      <c r="I5729">
        <v>374.06</v>
      </c>
      <c r="J5729" t="s">
        <v>47</v>
      </c>
      <c r="K5729">
        <v>4500</v>
      </c>
      <c r="L5729">
        <v>2800</v>
      </c>
      <c r="M5729" t="s">
        <v>22</v>
      </c>
    </row>
    <row r="5730" spans="1:13" x14ac:dyDescent="0.4">
      <c r="A5730">
        <v>105729</v>
      </c>
      <c r="B5730" s="1">
        <v>45669.07708333333</v>
      </c>
      <c r="C5730" t="s">
        <v>19</v>
      </c>
      <c r="D5730" t="s">
        <v>14</v>
      </c>
      <c r="E5730" t="s">
        <v>15</v>
      </c>
      <c r="F5730" t="s">
        <v>37</v>
      </c>
      <c r="G5730">
        <v>38</v>
      </c>
      <c r="H5730">
        <v>933</v>
      </c>
      <c r="I5730">
        <v>982.42</v>
      </c>
      <c r="J5730" t="s">
        <v>21</v>
      </c>
      <c r="K5730">
        <v>6500</v>
      </c>
      <c r="L5730">
        <v>4200</v>
      </c>
      <c r="M5730" t="s">
        <v>38</v>
      </c>
    </row>
    <row r="5731" spans="1:13" x14ac:dyDescent="0.4">
      <c r="A5731">
        <v>105730</v>
      </c>
      <c r="B5731" s="1">
        <v>45852.171527777777</v>
      </c>
      <c r="C5731" t="s">
        <v>45</v>
      </c>
      <c r="D5731" t="s">
        <v>46</v>
      </c>
      <c r="E5731" t="s">
        <v>15</v>
      </c>
      <c r="F5731" t="s">
        <v>20</v>
      </c>
      <c r="G5731">
        <v>96</v>
      </c>
      <c r="H5731">
        <v>934</v>
      </c>
      <c r="I5731">
        <v>942.42</v>
      </c>
      <c r="J5731" t="s">
        <v>47</v>
      </c>
      <c r="K5731">
        <v>4500</v>
      </c>
      <c r="L5731">
        <v>2800</v>
      </c>
      <c r="M5731" t="s">
        <v>22</v>
      </c>
    </row>
    <row r="5732" spans="1:13" x14ac:dyDescent="0.4">
      <c r="A5732">
        <v>105731</v>
      </c>
      <c r="B5732" s="1">
        <v>45940.093055555553</v>
      </c>
      <c r="C5732" t="s">
        <v>50</v>
      </c>
      <c r="D5732" t="s">
        <v>40</v>
      </c>
      <c r="E5732" t="s">
        <v>15</v>
      </c>
      <c r="F5732" t="s">
        <v>25</v>
      </c>
      <c r="G5732">
        <v>82</v>
      </c>
      <c r="H5732">
        <v>931</v>
      </c>
      <c r="I5732">
        <v>447.59</v>
      </c>
      <c r="J5732" t="s">
        <v>52</v>
      </c>
      <c r="K5732">
        <v>1500</v>
      </c>
      <c r="L5732">
        <v>800</v>
      </c>
      <c r="M5732" t="s">
        <v>27</v>
      </c>
    </row>
    <row r="5733" spans="1:13" x14ac:dyDescent="0.4">
      <c r="A5733">
        <v>105732</v>
      </c>
      <c r="B5733" s="1">
        <v>45839.843055555553</v>
      </c>
      <c r="C5733" t="s">
        <v>45</v>
      </c>
      <c r="D5733" t="s">
        <v>14</v>
      </c>
      <c r="E5733" t="s">
        <v>15</v>
      </c>
      <c r="F5733" t="s">
        <v>32</v>
      </c>
      <c r="G5733">
        <v>56</v>
      </c>
      <c r="H5733">
        <v>736</v>
      </c>
      <c r="I5733">
        <v>534.57000000000005</v>
      </c>
      <c r="J5733" t="s">
        <v>17</v>
      </c>
      <c r="K5733">
        <v>3200</v>
      </c>
      <c r="L5733">
        <v>2000</v>
      </c>
      <c r="M5733" t="s">
        <v>33</v>
      </c>
    </row>
    <row r="5734" spans="1:13" x14ac:dyDescent="0.4">
      <c r="A5734">
        <v>105733</v>
      </c>
      <c r="B5734" s="1">
        <v>45962.347916666666</v>
      </c>
      <c r="C5734" t="s">
        <v>48</v>
      </c>
      <c r="D5734" t="s">
        <v>28</v>
      </c>
      <c r="E5734" t="s">
        <v>29</v>
      </c>
      <c r="F5734" t="s">
        <v>20</v>
      </c>
      <c r="G5734">
        <v>23</v>
      </c>
      <c r="H5734">
        <v>394</v>
      </c>
      <c r="I5734">
        <v>831.04</v>
      </c>
      <c r="J5734" t="s">
        <v>54</v>
      </c>
      <c r="K5734">
        <v>2500</v>
      </c>
      <c r="L5734">
        <v>1500</v>
      </c>
      <c r="M5734" t="s">
        <v>22</v>
      </c>
    </row>
    <row r="5735" spans="1:13" x14ac:dyDescent="0.4">
      <c r="A5735">
        <v>105734</v>
      </c>
      <c r="B5735" s="1">
        <v>45801.101388888892</v>
      </c>
      <c r="C5735" t="s">
        <v>34</v>
      </c>
      <c r="D5735" t="s">
        <v>28</v>
      </c>
      <c r="E5735" t="s">
        <v>15</v>
      </c>
      <c r="F5735" t="s">
        <v>20</v>
      </c>
      <c r="G5735">
        <v>15</v>
      </c>
      <c r="H5735">
        <v>1019</v>
      </c>
      <c r="I5735">
        <v>586.32000000000005</v>
      </c>
      <c r="J5735" t="s">
        <v>30</v>
      </c>
      <c r="K5735">
        <v>450</v>
      </c>
      <c r="L5735">
        <v>200</v>
      </c>
      <c r="M5735" t="s">
        <v>22</v>
      </c>
    </row>
    <row r="5736" spans="1:13" x14ac:dyDescent="0.4">
      <c r="A5736">
        <v>105735</v>
      </c>
      <c r="B5736" s="1">
        <v>45973.488194444442</v>
      </c>
      <c r="C5736" t="s">
        <v>45</v>
      </c>
      <c r="D5736" t="s">
        <v>35</v>
      </c>
      <c r="E5736" t="s">
        <v>31</v>
      </c>
      <c r="F5736" t="s">
        <v>32</v>
      </c>
      <c r="G5736">
        <v>92</v>
      </c>
      <c r="H5736">
        <v>735</v>
      </c>
      <c r="I5736">
        <v>660.54</v>
      </c>
      <c r="J5736" t="s">
        <v>49</v>
      </c>
      <c r="K5736">
        <v>8500</v>
      </c>
      <c r="L5736">
        <v>5500</v>
      </c>
      <c r="M5736" t="s">
        <v>33</v>
      </c>
    </row>
    <row r="5737" spans="1:13" x14ac:dyDescent="0.4">
      <c r="A5737">
        <v>105736</v>
      </c>
      <c r="B5737" s="1">
        <v>45839.120833333334</v>
      </c>
      <c r="C5737" t="s">
        <v>13</v>
      </c>
      <c r="D5737" t="s">
        <v>24</v>
      </c>
      <c r="E5737" t="s">
        <v>29</v>
      </c>
      <c r="F5737" t="s">
        <v>37</v>
      </c>
      <c r="G5737">
        <v>83</v>
      </c>
      <c r="H5737">
        <v>753</v>
      </c>
      <c r="I5737">
        <v>635.94000000000005</v>
      </c>
      <c r="J5737" t="s">
        <v>59</v>
      </c>
      <c r="K5737">
        <v>3500</v>
      </c>
      <c r="L5737">
        <v>2200</v>
      </c>
      <c r="M5737" t="s">
        <v>38</v>
      </c>
    </row>
    <row r="5738" spans="1:13" x14ac:dyDescent="0.4">
      <c r="A5738">
        <v>105737</v>
      </c>
      <c r="B5738" s="1">
        <v>45687.69027777778</v>
      </c>
      <c r="C5738" t="s">
        <v>34</v>
      </c>
      <c r="D5738" t="s">
        <v>55</v>
      </c>
      <c r="E5738" t="s">
        <v>31</v>
      </c>
      <c r="F5738" t="s">
        <v>32</v>
      </c>
      <c r="G5738">
        <v>32</v>
      </c>
      <c r="H5738">
        <v>310</v>
      </c>
      <c r="I5738">
        <v>474.77</v>
      </c>
      <c r="J5738" t="s">
        <v>58</v>
      </c>
      <c r="K5738">
        <v>1200</v>
      </c>
      <c r="L5738">
        <v>800</v>
      </c>
      <c r="M5738" t="s">
        <v>33</v>
      </c>
    </row>
    <row r="5739" spans="1:13" x14ac:dyDescent="0.4">
      <c r="A5739">
        <v>105738</v>
      </c>
      <c r="B5739" s="1">
        <v>45741.59375</v>
      </c>
      <c r="C5739" t="s">
        <v>23</v>
      </c>
      <c r="D5739" t="s">
        <v>55</v>
      </c>
      <c r="E5739" t="s">
        <v>31</v>
      </c>
      <c r="F5739" t="s">
        <v>37</v>
      </c>
      <c r="G5739">
        <v>80</v>
      </c>
      <c r="H5739">
        <v>828</v>
      </c>
      <c r="I5739">
        <v>479.21</v>
      </c>
      <c r="J5739" t="s">
        <v>56</v>
      </c>
      <c r="K5739">
        <v>850</v>
      </c>
      <c r="L5739">
        <v>550</v>
      </c>
      <c r="M5739" t="s">
        <v>38</v>
      </c>
    </row>
    <row r="5740" spans="1:13" x14ac:dyDescent="0.4">
      <c r="A5740">
        <v>105739</v>
      </c>
      <c r="B5740" s="1">
        <v>45823.68472222222</v>
      </c>
      <c r="C5740" t="s">
        <v>19</v>
      </c>
      <c r="D5740" t="s">
        <v>35</v>
      </c>
      <c r="E5740" t="s">
        <v>15</v>
      </c>
      <c r="F5740" t="s">
        <v>20</v>
      </c>
      <c r="G5740">
        <v>64</v>
      </c>
      <c r="H5740">
        <v>548</v>
      </c>
      <c r="I5740">
        <v>440.48</v>
      </c>
      <c r="J5740" t="s">
        <v>49</v>
      </c>
      <c r="K5740">
        <v>8500</v>
      </c>
      <c r="L5740">
        <v>5500</v>
      </c>
      <c r="M5740" t="s">
        <v>22</v>
      </c>
    </row>
    <row r="5741" spans="1:13" x14ac:dyDescent="0.4">
      <c r="A5741">
        <v>105740</v>
      </c>
      <c r="B5741" s="1">
        <v>45941.270138888889</v>
      </c>
      <c r="C5741" t="s">
        <v>50</v>
      </c>
      <c r="D5741" t="s">
        <v>40</v>
      </c>
      <c r="E5741" t="s">
        <v>31</v>
      </c>
      <c r="F5741" t="s">
        <v>16</v>
      </c>
      <c r="G5741">
        <v>48</v>
      </c>
      <c r="H5741">
        <v>477</v>
      </c>
      <c r="I5741">
        <v>567.6</v>
      </c>
      <c r="J5741" t="s">
        <v>41</v>
      </c>
      <c r="K5741">
        <v>5500</v>
      </c>
      <c r="L5741">
        <v>3500</v>
      </c>
      <c r="M5741" t="s">
        <v>18</v>
      </c>
    </row>
    <row r="5742" spans="1:13" x14ac:dyDescent="0.4">
      <c r="A5742">
        <v>105741</v>
      </c>
      <c r="B5742" s="1">
        <v>45938.355555555558</v>
      </c>
      <c r="C5742" t="s">
        <v>23</v>
      </c>
      <c r="D5742" t="s">
        <v>35</v>
      </c>
      <c r="E5742" t="s">
        <v>31</v>
      </c>
      <c r="F5742" t="s">
        <v>16</v>
      </c>
      <c r="G5742">
        <v>84</v>
      </c>
      <c r="H5742">
        <v>960</v>
      </c>
      <c r="I5742">
        <v>846.45</v>
      </c>
      <c r="J5742" t="s">
        <v>36</v>
      </c>
      <c r="K5742">
        <v>12000</v>
      </c>
      <c r="L5742">
        <v>8000</v>
      </c>
      <c r="M5742" t="s">
        <v>18</v>
      </c>
    </row>
    <row r="5743" spans="1:13" x14ac:dyDescent="0.4">
      <c r="A5743">
        <v>105742</v>
      </c>
      <c r="B5743" s="1">
        <v>45753.718055555553</v>
      </c>
      <c r="C5743" t="s">
        <v>39</v>
      </c>
      <c r="D5743" t="s">
        <v>55</v>
      </c>
      <c r="E5743" t="s">
        <v>15</v>
      </c>
      <c r="F5743" t="s">
        <v>32</v>
      </c>
      <c r="G5743">
        <v>65</v>
      </c>
      <c r="H5743">
        <v>589</v>
      </c>
      <c r="I5743">
        <v>308.79000000000002</v>
      </c>
      <c r="J5743" t="s">
        <v>57</v>
      </c>
      <c r="K5743">
        <v>600</v>
      </c>
      <c r="L5743">
        <v>350</v>
      </c>
      <c r="M5743" t="s">
        <v>33</v>
      </c>
    </row>
    <row r="5744" spans="1:13" x14ac:dyDescent="0.4">
      <c r="A5744">
        <v>105743</v>
      </c>
      <c r="B5744" s="1">
        <v>45923.064583333333</v>
      </c>
      <c r="C5744" t="s">
        <v>48</v>
      </c>
      <c r="D5744" t="s">
        <v>24</v>
      </c>
      <c r="E5744" t="s">
        <v>29</v>
      </c>
      <c r="F5744" t="s">
        <v>20</v>
      </c>
      <c r="G5744">
        <v>60</v>
      </c>
      <c r="H5744">
        <v>383</v>
      </c>
      <c r="I5744">
        <v>615.47</v>
      </c>
      <c r="J5744" t="s">
        <v>26</v>
      </c>
      <c r="K5744">
        <v>45000</v>
      </c>
      <c r="L5744">
        <v>32000</v>
      </c>
      <c r="M5744" t="s">
        <v>22</v>
      </c>
    </row>
    <row r="5745" spans="1:13" x14ac:dyDescent="0.4">
      <c r="A5745">
        <v>105744</v>
      </c>
      <c r="B5745" s="1">
        <v>45955.669444444444</v>
      </c>
      <c r="C5745" t="s">
        <v>45</v>
      </c>
      <c r="D5745" t="s">
        <v>35</v>
      </c>
      <c r="E5745" t="s">
        <v>15</v>
      </c>
      <c r="F5745" t="s">
        <v>25</v>
      </c>
      <c r="G5745">
        <v>58</v>
      </c>
      <c r="H5745">
        <v>988</v>
      </c>
      <c r="I5745">
        <v>1536.45</v>
      </c>
      <c r="J5745" t="s">
        <v>49</v>
      </c>
      <c r="K5745">
        <v>8500</v>
      </c>
      <c r="L5745">
        <v>5500</v>
      </c>
      <c r="M5745" t="s">
        <v>27</v>
      </c>
    </row>
    <row r="5746" spans="1:13" x14ac:dyDescent="0.4">
      <c r="A5746">
        <v>105745</v>
      </c>
      <c r="B5746" s="1">
        <v>45953.84097222222</v>
      </c>
      <c r="C5746" t="s">
        <v>39</v>
      </c>
      <c r="D5746" t="s">
        <v>40</v>
      </c>
      <c r="E5746" t="s">
        <v>29</v>
      </c>
      <c r="F5746" t="s">
        <v>25</v>
      </c>
      <c r="G5746">
        <v>61</v>
      </c>
      <c r="H5746">
        <v>438</v>
      </c>
      <c r="I5746">
        <v>593.96</v>
      </c>
      <c r="J5746" t="s">
        <v>41</v>
      </c>
      <c r="K5746">
        <v>5500</v>
      </c>
      <c r="L5746">
        <v>3500</v>
      </c>
      <c r="M5746" t="s">
        <v>27</v>
      </c>
    </row>
    <row r="5747" spans="1:13" x14ac:dyDescent="0.4">
      <c r="A5747">
        <v>105746</v>
      </c>
      <c r="B5747" s="1">
        <v>45882.94027777778</v>
      </c>
      <c r="C5747" t="s">
        <v>45</v>
      </c>
      <c r="D5747" t="s">
        <v>24</v>
      </c>
      <c r="E5747" t="s">
        <v>15</v>
      </c>
      <c r="F5747" t="s">
        <v>25</v>
      </c>
      <c r="G5747">
        <v>17</v>
      </c>
      <c r="H5747">
        <v>562</v>
      </c>
      <c r="I5747">
        <v>706.78</v>
      </c>
      <c r="J5747" t="s">
        <v>59</v>
      </c>
      <c r="K5747">
        <v>3500</v>
      </c>
      <c r="L5747">
        <v>2200</v>
      </c>
      <c r="M5747" t="s">
        <v>27</v>
      </c>
    </row>
    <row r="5748" spans="1:13" x14ac:dyDescent="0.4">
      <c r="A5748">
        <v>105747</v>
      </c>
      <c r="B5748" s="1">
        <v>45990.575694444444</v>
      </c>
      <c r="C5748" t="s">
        <v>34</v>
      </c>
      <c r="D5748" t="s">
        <v>43</v>
      </c>
      <c r="E5748" t="s">
        <v>29</v>
      </c>
      <c r="F5748" t="s">
        <v>16</v>
      </c>
      <c r="G5748">
        <v>58</v>
      </c>
      <c r="H5748">
        <v>816</v>
      </c>
      <c r="I5748">
        <v>2615.85</v>
      </c>
      <c r="J5748" t="s">
        <v>61</v>
      </c>
      <c r="K5748">
        <v>2800</v>
      </c>
      <c r="L5748">
        <v>1500</v>
      </c>
      <c r="M5748" t="s">
        <v>18</v>
      </c>
    </row>
    <row r="5749" spans="1:13" x14ac:dyDescent="0.4">
      <c r="A5749">
        <v>105748</v>
      </c>
      <c r="B5749" s="1">
        <v>46018.669444444444</v>
      </c>
      <c r="C5749" t="s">
        <v>34</v>
      </c>
      <c r="D5749" t="s">
        <v>55</v>
      </c>
      <c r="E5749" t="s">
        <v>29</v>
      </c>
      <c r="F5749" t="s">
        <v>32</v>
      </c>
      <c r="G5749">
        <v>43</v>
      </c>
      <c r="H5749">
        <v>886</v>
      </c>
      <c r="I5749">
        <v>822.45</v>
      </c>
      <c r="J5749" t="s">
        <v>56</v>
      </c>
      <c r="K5749">
        <v>850</v>
      </c>
      <c r="L5749">
        <v>550</v>
      </c>
      <c r="M5749" t="s">
        <v>33</v>
      </c>
    </row>
    <row r="5750" spans="1:13" x14ac:dyDescent="0.4">
      <c r="A5750">
        <v>105749</v>
      </c>
      <c r="B5750" s="1">
        <v>45699.418055555558</v>
      </c>
      <c r="C5750" t="s">
        <v>42</v>
      </c>
      <c r="D5750" t="s">
        <v>24</v>
      </c>
      <c r="E5750" t="s">
        <v>29</v>
      </c>
      <c r="F5750" t="s">
        <v>32</v>
      </c>
      <c r="G5750">
        <v>59</v>
      </c>
      <c r="H5750">
        <v>322</v>
      </c>
      <c r="I5750">
        <v>316.62</v>
      </c>
      <c r="J5750" t="s">
        <v>59</v>
      </c>
      <c r="K5750">
        <v>3500</v>
      </c>
      <c r="L5750">
        <v>2200</v>
      </c>
      <c r="M5750" t="s">
        <v>33</v>
      </c>
    </row>
    <row r="5751" spans="1:13" x14ac:dyDescent="0.4">
      <c r="A5751">
        <v>105750</v>
      </c>
      <c r="B5751" s="1">
        <v>45960.977083333331</v>
      </c>
      <c r="C5751" t="s">
        <v>23</v>
      </c>
      <c r="D5751" t="s">
        <v>40</v>
      </c>
      <c r="E5751" t="s">
        <v>31</v>
      </c>
      <c r="F5751" t="s">
        <v>37</v>
      </c>
      <c r="G5751">
        <v>12</v>
      </c>
      <c r="H5751">
        <v>691</v>
      </c>
      <c r="I5751">
        <v>1076.0999999999999</v>
      </c>
      <c r="J5751" t="s">
        <v>52</v>
      </c>
      <c r="K5751">
        <v>1500</v>
      </c>
      <c r="L5751">
        <v>800</v>
      </c>
      <c r="M5751" t="s">
        <v>38</v>
      </c>
    </row>
    <row r="5752" spans="1:13" x14ac:dyDescent="0.4">
      <c r="A5752">
        <v>105751</v>
      </c>
      <c r="B5752" s="1">
        <v>45903.01458333333</v>
      </c>
      <c r="C5752" t="s">
        <v>19</v>
      </c>
      <c r="D5752" t="s">
        <v>28</v>
      </c>
      <c r="E5752" t="s">
        <v>29</v>
      </c>
      <c r="F5752" t="s">
        <v>20</v>
      </c>
      <c r="G5752">
        <v>41</v>
      </c>
      <c r="H5752">
        <v>1126</v>
      </c>
      <c r="I5752">
        <v>1479.52</v>
      </c>
      <c r="J5752" t="s">
        <v>30</v>
      </c>
      <c r="K5752">
        <v>450</v>
      </c>
      <c r="L5752">
        <v>200</v>
      </c>
      <c r="M5752" t="s">
        <v>22</v>
      </c>
    </row>
    <row r="5753" spans="1:13" x14ac:dyDescent="0.4">
      <c r="A5753">
        <v>105752</v>
      </c>
      <c r="B5753" s="1">
        <v>45865.03402777778</v>
      </c>
      <c r="C5753" t="s">
        <v>42</v>
      </c>
      <c r="D5753" t="s">
        <v>14</v>
      </c>
      <c r="E5753" t="s">
        <v>29</v>
      </c>
      <c r="F5753" t="s">
        <v>25</v>
      </c>
      <c r="G5753">
        <v>11</v>
      </c>
      <c r="H5753">
        <v>963</v>
      </c>
      <c r="I5753">
        <v>533.26</v>
      </c>
      <c r="J5753" t="s">
        <v>17</v>
      </c>
      <c r="K5753">
        <v>3200</v>
      </c>
      <c r="L5753">
        <v>2000</v>
      </c>
      <c r="M5753" t="s">
        <v>27</v>
      </c>
    </row>
    <row r="5754" spans="1:13" x14ac:dyDescent="0.4">
      <c r="A5754">
        <v>105753</v>
      </c>
      <c r="B5754" s="1">
        <v>45894.8125</v>
      </c>
      <c r="C5754" t="s">
        <v>13</v>
      </c>
      <c r="D5754" t="s">
        <v>14</v>
      </c>
      <c r="E5754" t="s">
        <v>15</v>
      </c>
      <c r="F5754" t="s">
        <v>32</v>
      </c>
      <c r="G5754">
        <v>21</v>
      </c>
      <c r="H5754">
        <v>454</v>
      </c>
      <c r="I5754">
        <v>270.7</v>
      </c>
      <c r="J5754" t="s">
        <v>17</v>
      </c>
      <c r="K5754">
        <v>3200</v>
      </c>
      <c r="L5754">
        <v>2000</v>
      </c>
      <c r="M5754" t="s">
        <v>33</v>
      </c>
    </row>
    <row r="5755" spans="1:13" x14ac:dyDescent="0.4">
      <c r="A5755">
        <v>105754</v>
      </c>
      <c r="B5755" s="1">
        <v>45679.588888888888</v>
      </c>
      <c r="C5755" t="s">
        <v>50</v>
      </c>
      <c r="D5755" t="s">
        <v>28</v>
      </c>
      <c r="E5755" t="s">
        <v>29</v>
      </c>
      <c r="F5755" t="s">
        <v>25</v>
      </c>
      <c r="G5755">
        <v>10</v>
      </c>
      <c r="H5755">
        <v>810</v>
      </c>
      <c r="I5755">
        <v>2796.26</v>
      </c>
      <c r="J5755" t="s">
        <v>30</v>
      </c>
      <c r="K5755">
        <v>450</v>
      </c>
      <c r="L5755">
        <v>200</v>
      </c>
      <c r="M5755" t="s">
        <v>27</v>
      </c>
    </row>
    <row r="5756" spans="1:13" x14ac:dyDescent="0.4">
      <c r="A5756">
        <v>105755</v>
      </c>
      <c r="B5756" s="1">
        <v>45842.05972222222</v>
      </c>
      <c r="C5756" t="s">
        <v>50</v>
      </c>
      <c r="D5756" t="s">
        <v>35</v>
      </c>
      <c r="E5756" t="s">
        <v>15</v>
      </c>
      <c r="F5756" t="s">
        <v>16</v>
      </c>
      <c r="G5756">
        <v>19</v>
      </c>
      <c r="H5756">
        <v>896</v>
      </c>
      <c r="I5756">
        <v>2152.8000000000002</v>
      </c>
      <c r="J5756" t="s">
        <v>36</v>
      </c>
      <c r="K5756">
        <v>12000</v>
      </c>
      <c r="L5756">
        <v>8000</v>
      </c>
      <c r="M5756" t="s">
        <v>18</v>
      </c>
    </row>
    <row r="5757" spans="1:13" x14ac:dyDescent="0.4">
      <c r="A5757">
        <v>105756</v>
      </c>
      <c r="B5757" s="1">
        <v>45899.462500000001</v>
      </c>
      <c r="C5757" t="s">
        <v>42</v>
      </c>
      <c r="D5757" t="s">
        <v>24</v>
      </c>
      <c r="E5757" t="s">
        <v>31</v>
      </c>
      <c r="F5757" t="s">
        <v>20</v>
      </c>
      <c r="G5757">
        <v>46</v>
      </c>
      <c r="H5757">
        <v>624</v>
      </c>
      <c r="I5757">
        <v>580.47</v>
      </c>
      <c r="J5757" t="s">
        <v>26</v>
      </c>
      <c r="K5757">
        <v>45000</v>
      </c>
      <c r="L5757">
        <v>32000</v>
      </c>
      <c r="M5757" t="s">
        <v>22</v>
      </c>
    </row>
    <row r="5758" spans="1:13" x14ac:dyDescent="0.4">
      <c r="A5758">
        <v>105757</v>
      </c>
      <c r="B5758" s="1">
        <v>46020.53125</v>
      </c>
      <c r="C5758" t="s">
        <v>34</v>
      </c>
      <c r="D5758" t="s">
        <v>40</v>
      </c>
      <c r="E5758" t="s">
        <v>31</v>
      </c>
      <c r="F5758" t="s">
        <v>32</v>
      </c>
      <c r="G5758">
        <v>11</v>
      </c>
      <c r="H5758">
        <v>699</v>
      </c>
      <c r="I5758">
        <v>1100.04</v>
      </c>
      <c r="J5758" t="s">
        <v>52</v>
      </c>
      <c r="K5758">
        <v>1500</v>
      </c>
      <c r="L5758">
        <v>800</v>
      </c>
      <c r="M5758" t="s">
        <v>33</v>
      </c>
    </row>
    <row r="5759" spans="1:13" x14ac:dyDescent="0.4">
      <c r="A5759">
        <v>105758</v>
      </c>
      <c r="B5759" s="1">
        <v>45940.388888888891</v>
      </c>
      <c r="C5759" t="s">
        <v>34</v>
      </c>
      <c r="D5759" t="s">
        <v>55</v>
      </c>
      <c r="E5759" t="s">
        <v>15</v>
      </c>
      <c r="F5759" t="s">
        <v>16</v>
      </c>
      <c r="G5759">
        <v>48</v>
      </c>
      <c r="H5759">
        <v>1020</v>
      </c>
      <c r="I5759">
        <v>1139.46</v>
      </c>
      <c r="J5759" t="s">
        <v>57</v>
      </c>
      <c r="K5759">
        <v>600</v>
      </c>
      <c r="L5759">
        <v>350</v>
      </c>
      <c r="M5759" t="s">
        <v>18</v>
      </c>
    </row>
    <row r="5760" spans="1:13" x14ac:dyDescent="0.4">
      <c r="A5760">
        <v>105759</v>
      </c>
      <c r="B5760" s="1">
        <v>45698.065972222219</v>
      </c>
      <c r="C5760" t="s">
        <v>23</v>
      </c>
      <c r="D5760" t="s">
        <v>55</v>
      </c>
      <c r="E5760" t="s">
        <v>29</v>
      </c>
      <c r="F5760" t="s">
        <v>25</v>
      </c>
      <c r="G5760">
        <v>41</v>
      </c>
      <c r="H5760">
        <v>1181</v>
      </c>
      <c r="I5760">
        <v>2252.33</v>
      </c>
      <c r="J5760" t="s">
        <v>56</v>
      </c>
      <c r="K5760">
        <v>850</v>
      </c>
      <c r="L5760">
        <v>550</v>
      </c>
      <c r="M5760" t="s">
        <v>27</v>
      </c>
    </row>
    <row r="5761" spans="1:13" x14ac:dyDescent="0.4">
      <c r="A5761">
        <v>105760</v>
      </c>
      <c r="B5761" s="1">
        <v>45993.955555555556</v>
      </c>
      <c r="C5761" t="s">
        <v>34</v>
      </c>
      <c r="D5761" t="s">
        <v>46</v>
      </c>
      <c r="E5761" t="s">
        <v>31</v>
      </c>
      <c r="F5761" t="s">
        <v>25</v>
      </c>
      <c r="G5761">
        <v>66</v>
      </c>
      <c r="H5761">
        <v>517</v>
      </c>
      <c r="I5761">
        <v>519.20000000000005</v>
      </c>
      <c r="J5761" t="s">
        <v>53</v>
      </c>
      <c r="K5761">
        <v>15000</v>
      </c>
      <c r="L5761">
        <v>9500</v>
      </c>
      <c r="M5761" t="s">
        <v>27</v>
      </c>
    </row>
    <row r="5762" spans="1:13" x14ac:dyDescent="0.4">
      <c r="A5762">
        <v>105761</v>
      </c>
      <c r="B5762" s="1">
        <v>45819.05</v>
      </c>
      <c r="C5762" t="s">
        <v>23</v>
      </c>
      <c r="D5762" t="s">
        <v>24</v>
      </c>
      <c r="E5762" t="s">
        <v>31</v>
      </c>
      <c r="F5762" t="s">
        <v>37</v>
      </c>
      <c r="G5762">
        <v>24</v>
      </c>
      <c r="H5762">
        <v>743</v>
      </c>
      <c r="I5762">
        <v>1011.38</v>
      </c>
      <c r="J5762" t="s">
        <v>60</v>
      </c>
      <c r="K5762">
        <v>25000</v>
      </c>
      <c r="L5762">
        <v>18000</v>
      </c>
      <c r="M5762" t="s">
        <v>38</v>
      </c>
    </row>
    <row r="5763" spans="1:13" x14ac:dyDescent="0.4">
      <c r="A5763">
        <v>105762</v>
      </c>
      <c r="B5763" s="1">
        <v>45817.677083333336</v>
      </c>
      <c r="C5763" t="s">
        <v>34</v>
      </c>
      <c r="D5763" t="s">
        <v>55</v>
      </c>
      <c r="E5763" t="s">
        <v>15</v>
      </c>
      <c r="F5763" t="s">
        <v>37</v>
      </c>
      <c r="G5763">
        <v>66</v>
      </c>
      <c r="H5763">
        <v>464</v>
      </c>
      <c r="I5763">
        <v>255.29</v>
      </c>
      <c r="J5763" t="s">
        <v>56</v>
      </c>
      <c r="K5763">
        <v>850</v>
      </c>
      <c r="L5763">
        <v>550</v>
      </c>
      <c r="M5763" t="s">
        <v>38</v>
      </c>
    </row>
    <row r="5764" spans="1:13" x14ac:dyDescent="0.4">
      <c r="A5764">
        <v>105763</v>
      </c>
      <c r="B5764" s="1">
        <v>45746.356249999997</v>
      </c>
      <c r="C5764" t="s">
        <v>39</v>
      </c>
      <c r="D5764" t="s">
        <v>46</v>
      </c>
      <c r="E5764" t="s">
        <v>15</v>
      </c>
      <c r="F5764" t="s">
        <v>37</v>
      </c>
      <c r="G5764">
        <v>66</v>
      </c>
      <c r="H5764">
        <v>598</v>
      </c>
      <c r="I5764">
        <v>606.61</v>
      </c>
      <c r="J5764" t="s">
        <v>53</v>
      </c>
      <c r="K5764">
        <v>15000</v>
      </c>
      <c r="L5764">
        <v>9500</v>
      </c>
      <c r="M5764" t="s">
        <v>38</v>
      </c>
    </row>
    <row r="5765" spans="1:13" x14ac:dyDescent="0.4">
      <c r="A5765">
        <v>105764</v>
      </c>
      <c r="B5765" s="1">
        <v>45979.551388888889</v>
      </c>
      <c r="C5765" t="s">
        <v>42</v>
      </c>
      <c r="D5765" t="s">
        <v>14</v>
      </c>
      <c r="E5765" t="s">
        <v>15</v>
      </c>
      <c r="F5765" t="s">
        <v>32</v>
      </c>
      <c r="G5765">
        <v>60</v>
      </c>
      <c r="H5765">
        <v>814</v>
      </c>
      <c r="I5765">
        <v>556.11</v>
      </c>
      <c r="J5765" t="s">
        <v>21</v>
      </c>
      <c r="K5765">
        <v>6500</v>
      </c>
      <c r="L5765">
        <v>4200</v>
      </c>
      <c r="M5765" t="s">
        <v>33</v>
      </c>
    </row>
    <row r="5766" spans="1:13" x14ac:dyDescent="0.4">
      <c r="A5766">
        <v>105765</v>
      </c>
      <c r="B5766" s="1">
        <v>45669.444444444445</v>
      </c>
      <c r="C5766" t="s">
        <v>39</v>
      </c>
      <c r="D5766" t="s">
        <v>55</v>
      </c>
      <c r="E5766" t="s">
        <v>15</v>
      </c>
      <c r="F5766" t="s">
        <v>32</v>
      </c>
      <c r="G5766">
        <v>21</v>
      </c>
      <c r="H5766">
        <v>519</v>
      </c>
      <c r="I5766">
        <v>602.46</v>
      </c>
      <c r="J5766" t="s">
        <v>57</v>
      </c>
      <c r="K5766">
        <v>600</v>
      </c>
      <c r="L5766">
        <v>350</v>
      </c>
      <c r="M5766" t="s">
        <v>33</v>
      </c>
    </row>
    <row r="5767" spans="1:13" x14ac:dyDescent="0.4">
      <c r="A5767">
        <v>105766</v>
      </c>
      <c r="B5767" s="1">
        <v>45730.799305555556</v>
      </c>
      <c r="C5767" t="s">
        <v>13</v>
      </c>
      <c r="D5767" t="s">
        <v>46</v>
      </c>
      <c r="E5767" t="s">
        <v>15</v>
      </c>
      <c r="F5767" t="s">
        <v>20</v>
      </c>
      <c r="G5767">
        <v>75</v>
      </c>
      <c r="H5767">
        <v>1140</v>
      </c>
      <c r="I5767">
        <v>739.59</v>
      </c>
      <c r="J5767" t="s">
        <v>53</v>
      </c>
      <c r="K5767">
        <v>15000</v>
      </c>
      <c r="L5767">
        <v>9500</v>
      </c>
      <c r="M5767" t="s">
        <v>22</v>
      </c>
    </row>
    <row r="5768" spans="1:13" x14ac:dyDescent="0.4">
      <c r="A5768">
        <v>105767</v>
      </c>
      <c r="B5768" s="1">
        <v>45733.479861111111</v>
      </c>
      <c r="C5768" t="s">
        <v>13</v>
      </c>
      <c r="D5768" t="s">
        <v>35</v>
      </c>
      <c r="E5768" t="s">
        <v>15</v>
      </c>
      <c r="F5768" t="s">
        <v>37</v>
      </c>
      <c r="G5768">
        <v>28</v>
      </c>
      <c r="H5768">
        <v>959</v>
      </c>
      <c r="I5768">
        <v>1310.1400000000001</v>
      </c>
      <c r="J5768" t="s">
        <v>49</v>
      </c>
      <c r="K5768">
        <v>8500</v>
      </c>
      <c r="L5768">
        <v>5500</v>
      </c>
      <c r="M5768" t="s">
        <v>38</v>
      </c>
    </row>
    <row r="5769" spans="1:13" x14ac:dyDescent="0.4">
      <c r="A5769">
        <v>105768</v>
      </c>
      <c r="B5769" s="1">
        <v>46003.284722222219</v>
      </c>
      <c r="C5769" t="s">
        <v>19</v>
      </c>
      <c r="D5769" t="s">
        <v>55</v>
      </c>
      <c r="E5769" t="s">
        <v>15</v>
      </c>
      <c r="F5769" t="s">
        <v>37</v>
      </c>
      <c r="G5769">
        <v>82</v>
      </c>
      <c r="H5769">
        <v>327</v>
      </c>
      <c r="I5769">
        <v>866.52</v>
      </c>
      <c r="J5769" t="s">
        <v>56</v>
      </c>
      <c r="K5769">
        <v>850</v>
      </c>
      <c r="L5769">
        <v>550</v>
      </c>
      <c r="M5769" t="s">
        <v>38</v>
      </c>
    </row>
    <row r="5770" spans="1:13" x14ac:dyDescent="0.4">
      <c r="A5770">
        <v>105769</v>
      </c>
      <c r="B5770" s="1">
        <v>45858.024305555555</v>
      </c>
      <c r="C5770" t="s">
        <v>45</v>
      </c>
      <c r="D5770" t="s">
        <v>28</v>
      </c>
      <c r="E5770" t="s">
        <v>29</v>
      </c>
      <c r="F5770" t="s">
        <v>16</v>
      </c>
      <c r="G5770">
        <v>17</v>
      </c>
      <c r="H5770">
        <v>1105</v>
      </c>
      <c r="I5770">
        <v>698.78</v>
      </c>
      <c r="J5770" t="s">
        <v>30</v>
      </c>
      <c r="K5770">
        <v>450</v>
      </c>
      <c r="L5770">
        <v>200</v>
      </c>
      <c r="M5770" t="s">
        <v>18</v>
      </c>
    </row>
    <row r="5771" spans="1:13" x14ac:dyDescent="0.4">
      <c r="A5771">
        <v>105770</v>
      </c>
      <c r="B5771" s="1">
        <v>45667.970833333333</v>
      </c>
      <c r="C5771" t="s">
        <v>50</v>
      </c>
      <c r="D5771" t="s">
        <v>35</v>
      </c>
      <c r="E5771" t="s">
        <v>29</v>
      </c>
      <c r="F5771" t="s">
        <v>20</v>
      </c>
      <c r="G5771">
        <v>18</v>
      </c>
      <c r="H5771">
        <v>1161</v>
      </c>
      <c r="I5771">
        <v>604.33000000000004</v>
      </c>
      <c r="J5771" t="s">
        <v>36</v>
      </c>
      <c r="K5771">
        <v>12000</v>
      </c>
      <c r="L5771">
        <v>8000</v>
      </c>
      <c r="M5771" t="s">
        <v>22</v>
      </c>
    </row>
    <row r="5772" spans="1:13" x14ac:dyDescent="0.4">
      <c r="A5772">
        <v>105771</v>
      </c>
      <c r="B5772" s="1">
        <v>46009.655555555553</v>
      </c>
      <c r="C5772" t="s">
        <v>45</v>
      </c>
      <c r="D5772" t="s">
        <v>43</v>
      </c>
      <c r="E5772" t="s">
        <v>29</v>
      </c>
      <c r="F5772" t="s">
        <v>25</v>
      </c>
      <c r="G5772">
        <v>27</v>
      </c>
      <c r="H5772">
        <v>1056</v>
      </c>
      <c r="I5772">
        <v>843.19</v>
      </c>
      <c r="J5772" t="s">
        <v>44</v>
      </c>
      <c r="K5772">
        <v>4500</v>
      </c>
      <c r="L5772">
        <v>2500</v>
      </c>
      <c r="M5772" t="s">
        <v>27</v>
      </c>
    </row>
    <row r="5773" spans="1:13" x14ac:dyDescent="0.4">
      <c r="A5773">
        <v>105772</v>
      </c>
      <c r="B5773" s="1">
        <v>45883.59097222222</v>
      </c>
      <c r="C5773" t="s">
        <v>42</v>
      </c>
      <c r="D5773" t="s">
        <v>43</v>
      </c>
      <c r="E5773" t="s">
        <v>29</v>
      </c>
      <c r="F5773" t="s">
        <v>16</v>
      </c>
      <c r="G5773">
        <v>59</v>
      </c>
      <c r="H5773">
        <v>371</v>
      </c>
      <c r="I5773">
        <v>624.91999999999996</v>
      </c>
      <c r="J5773" t="s">
        <v>51</v>
      </c>
      <c r="K5773">
        <v>1800</v>
      </c>
      <c r="L5773">
        <v>900</v>
      </c>
      <c r="M5773" t="s">
        <v>18</v>
      </c>
    </row>
    <row r="5774" spans="1:13" x14ac:dyDescent="0.4">
      <c r="A5774">
        <v>105773</v>
      </c>
      <c r="B5774" s="1">
        <v>45833.540972222225</v>
      </c>
      <c r="C5774" t="s">
        <v>48</v>
      </c>
      <c r="D5774" t="s">
        <v>40</v>
      </c>
      <c r="E5774" t="s">
        <v>15</v>
      </c>
      <c r="F5774" t="s">
        <v>32</v>
      </c>
      <c r="G5774">
        <v>76</v>
      </c>
      <c r="H5774">
        <v>776</v>
      </c>
      <c r="I5774">
        <v>440.92</v>
      </c>
      <c r="J5774" t="s">
        <v>52</v>
      </c>
      <c r="K5774">
        <v>1500</v>
      </c>
      <c r="L5774">
        <v>800</v>
      </c>
      <c r="M5774" t="s">
        <v>33</v>
      </c>
    </row>
    <row r="5775" spans="1:13" x14ac:dyDescent="0.4">
      <c r="A5775">
        <v>105774</v>
      </c>
      <c r="B5775" s="1">
        <v>45933.210416666669</v>
      </c>
      <c r="C5775" t="s">
        <v>23</v>
      </c>
      <c r="D5775" t="s">
        <v>35</v>
      </c>
      <c r="E5775" t="s">
        <v>15</v>
      </c>
      <c r="F5775" t="s">
        <v>37</v>
      </c>
      <c r="G5775">
        <v>85</v>
      </c>
      <c r="H5775">
        <v>569</v>
      </c>
      <c r="I5775">
        <v>1911.86</v>
      </c>
      <c r="J5775" t="s">
        <v>36</v>
      </c>
      <c r="K5775">
        <v>12000</v>
      </c>
      <c r="L5775">
        <v>8000</v>
      </c>
      <c r="M5775" t="s">
        <v>38</v>
      </c>
    </row>
    <row r="5776" spans="1:13" x14ac:dyDescent="0.4">
      <c r="A5776">
        <v>105775</v>
      </c>
      <c r="B5776" s="1">
        <v>45696.05</v>
      </c>
      <c r="C5776" t="s">
        <v>23</v>
      </c>
      <c r="D5776" t="s">
        <v>28</v>
      </c>
      <c r="E5776" t="s">
        <v>15</v>
      </c>
      <c r="F5776" t="s">
        <v>16</v>
      </c>
      <c r="G5776">
        <v>33</v>
      </c>
      <c r="H5776">
        <v>1138</v>
      </c>
      <c r="I5776">
        <v>758.5</v>
      </c>
      <c r="J5776" t="s">
        <v>54</v>
      </c>
      <c r="K5776">
        <v>2500</v>
      </c>
      <c r="L5776">
        <v>1500</v>
      </c>
      <c r="M5776" t="s">
        <v>18</v>
      </c>
    </row>
    <row r="5777" spans="1:13" x14ac:dyDescent="0.4">
      <c r="A5777">
        <v>105776</v>
      </c>
      <c r="B5777" s="1">
        <v>45717.354166666664</v>
      </c>
      <c r="C5777" t="s">
        <v>23</v>
      </c>
      <c r="D5777" t="s">
        <v>46</v>
      </c>
      <c r="E5777" t="s">
        <v>15</v>
      </c>
      <c r="F5777" t="s">
        <v>32</v>
      </c>
      <c r="G5777">
        <v>93</v>
      </c>
      <c r="H5777">
        <v>645</v>
      </c>
      <c r="I5777">
        <v>399.68</v>
      </c>
      <c r="J5777" t="s">
        <v>47</v>
      </c>
      <c r="K5777">
        <v>4500</v>
      </c>
      <c r="L5777">
        <v>2800</v>
      </c>
      <c r="M5777" t="s">
        <v>33</v>
      </c>
    </row>
    <row r="5778" spans="1:13" x14ac:dyDescent="0.4">
      <c r="A5778">
        <v>105777</v>
      </c>
      <c r="B5778" s="1">
        <v>45723.020833333336</v>
      </c>
      <c r="C5778" t="s">
        <v>50</v>
      </c>
      <c r="D5778" t="s">
        <v>24</v>
      </c>
      <c r="E5778" t="s">
        <v>31</v>
      </c>
      <c r="F5778" t="s">
        <v>16</v>
      </c>
      <c r="G5778">
        <v>80</v>
      </c>
      <c r="H5778">
        <v>509</v>
      </c>
      <c r="I5778">
        <v>449.49</v>
      </c>
      <c r="J5778" t="s">
        <v>59</v>
      </c>
      <c r="K5778">
        <v>3500</v>
      </c>
      <c r="L5778">
        <v>2200</v>
      </c>
      <c r="M5778" t="s">
        <v>18</v>
      </c>
    </row>
    <row r="5779" spans="1:13" x14ac:dyDescent="0.4">
      <c r="A5779">
        <v>105778</v>
      </c>
      <c r="B5779" s="1">
        <v>45978.337500000001</v>
      </c>
      <c r="C5779" t="s">
        <v>23</v>
      </c>
      <c r="D5779" t="s">
        <v>24</v>
      </c>
      <c r="E5779" t="s">
        <v>15</v>
      </c>
      <c r="F5779" t="s">
        <v>25</v>
      </c>
      <c r="G5779">
        <v>30</v>
      </c>
      <c r="H5779">
        <v>418</v>
      </c>
      <c r="I5779">
        <v>226.24</v>
      </c>
      <c r="J5779" t="s">
        <v>60</v>
      </c>
      <c r="K5779">
        <v>25000</v>
      </c>
      <c r="L5779">
        <v>18000</v>
      </c>
      <c r="M5779" t="s">
        <v>27</v>
      </c>
    </row>
    <row r="5780" spans="1:13" x14ac:dyDescent="0.4">
      <c r="A5780">
        <v>105779</v>
      </c>
      <c r="B5780" s="1">
        <v>45781.382638888892</v>
      </c>
      <c r="C5780" t="s">
        <v>13</v>
      </c>
      <c r="D5780" t="s">
        <v>46</v>
      </c>
      <c r="E5780" t="s">
        <v>15</v>
      </c>
      <c r="F5780" t="s">
        <v>37</v>
      </c>
      <c r="G5780">
        <v>69</v>
      </c>
      <c r="H5780">
        <v>1051</v>
      </c>
      <c r="I5780">
        <v>298.07</v>
      </c>
      <c r="J5780" t="s">
        <v>47</v>
      </c>
      <c r="K5780">
        <v>4500</v>
      </c>
      <c r="L5780">
        <v>2800</v>
      </c>
      <c r="M5780" t="s">
        <v>38</v>
      </c>
    </row>
    <row r="5781" spans="1:13" x14ac:dyDescent="0.4">
      <c r="A5781">
        <v>105780</v>
      </c>
      <c r="B5781" s="1">
        <v>45821.070833333331</v>
      </c>
      <c r="C5781" t="s">
        <v>34</v>
      </c>
      <c r="D5781" t="s">
        <v>14</v>
      </c>
      <c r="E5781" t="s">
        <v>31</v>
      </c>
      <c r="F5781" t="s">
        <v>20</v>
      </c>
      <c r="G5781">
        <v>88</v>
      </c>
      <c r="H5781">
        <v>930</v>
      </c>
      <c r="I5781">
        <v>329.18</v>
      </c>
      <c r="J5781" t="s">
        <v>21</v>
      </c>
      <c r="K5781">
        <v>6500</v>
      </c>
      <c r="L5781">
        <v>4200</v>
      </c>
      <c r="M5781" t="s">
        <v>22</v>
      </c>
    </row>
    <row r="5782" spans="1:13" x14ac:dyDescent="0.4">
      <c r="A5782">
        <v>105781</v>
      </c>
      <c r="B5782" s="1">
        <v>45816.884722222225</v>
      </c>
      <c r="C5782" t="s">
        <v>42</v>
      </c>
      <c r="D5782" t="s">
        <v>24</v>
      </c>
      <c r="E5782" t="s">
        <v>31</v>
      </c>
      <c r="F5782" t="s">
        <v>25</v>
      </c>
      <c r="G5782">
        <v>42</v>
      </c>
      <c r="H5782">
        <v>671</v>
      </c>
      <c r="I5782">
        <v>360.76</v>
      </c>
      <c r="J5782" t="s">
        <v>59</v>
      </c>
      <c r="K5782">
        <v>3500</v>
      </c>
      <c r="L5782">
        <v>2200</v>
      </c>
      <c r="M5782" t="s">
        <v>27</v>
      </c>
    </row>
    <row r="5783" spans="1:13" x14ac:dyDescent="0.4">
      <c r="A5783">
        <v>105782</v>
      </c>
      <c r="B5783" s="1">
        <v>45714.765972222223</v>
      </c>
      <c r="C5783" t="s">
        <v>45</v>
      </c>
      <c r="D5783" t="s">
        <v>24</v>
      </c>
      <c r="E5783" t="s">
        <v>29</v>
      </c>
      <c r="F5783" t="s">
        <v>32</v>
      </c>
      <c r="G5783">
        <v>70</v>
      </c>
      <c r="H5783">
        <v>420</v>
      </c>
      <c r="I5783">
        <v>1187.46</v>
      </c>
      <c r="J5783" t="s">
        <v>60</v>
      </c>
      <c r="K5783">
        <v>25000</v>
      </c>
      <c r="L5783">
        <v>18000</v>
      </c>
      <c r="M5783" t="s">
        <v>33</v>
      </c>
    </row>
    <row r="5784" spans="1:13" x14ac:dyDescent="0.4">
      <c r="A5784">
        <v>105783</v>
      </c>
      <c r="B5784" s="1">
        <v>45735.574305555558</v>
      </c>
      <c r="C5784" t="s">
        <v>45</v>
      </c>
      <c r="D5784" t="s">
        <v>35</v>
      </c>
      <c r="E5784" t="s">
        <v>15</v>
      </c>
      <c r="F5784" t="s">
        <v>32</v>
      </c>
      <c r="G5784">
        <v>43</v>
      </c>
      <c r="H5784">
        <v>344</v>
      </c>
      <c r="I5784">
        <v>233.63</v>
      </c>
      <c r="J5784" t="s">
        <v>49</v>
      </c>
      <c r="K5784">
        <v>8500</v>
      </c>
      <c r="L5784">
        <v>5500</v>
      </c>
      <c r="M5784" t="s">
        <v>33</v>
      </c>
    </row>
    <row r="5785" spans="1:13" x14ac:dyDescent="0.4">
      <c r="A5785">
        <v>105784</v>
      </c>
      <c r="B5785" s="1">
        <v>45851.115277777775</v>
      </c>
      <c r="C5785" t="s">
        <v>45</v>
      </c>
      <c r="D5785" t="s">
        <v>43</v>
      </c>
      <c r="E5785" t="s">
        <v>31</v>
      </c>
      <c r="F5785" t="s">
        <v>25</v>
      </c>
      <c r="G5785">
        <v>91</v>
      </c>
      <c r="H5785">
        <v>661</v>
      </c>
      <c r="I5785">
        <v>772.33</v>
      </c>
      <c r="J5785" t="s">
        <v>51</v>
      </c>
      <c r="K5785">
        <v>1800</v>
      </c>
      <c r="L5785">
        <v>900</v>
      </c>
      <c r="M5785" t="s">
        <v>27</v>
      </c>
    </row>
    <row r="5786" spans="1:13" x14ac:dyDescent="0.4">
      <c r="A5786">
        <v>105785</v>
      </c>
      <c r="B5786" s="1">
        <v>45942.655555555553</v>
      </c>
      <c r="C5786" t="s">
        <v>19</v>
      </c>
      <c r="D5786" t="s">
        <v>43</v>
      </c>
      <c r="E5786" t="s">
        <v>15</v>
      </c>
      <c r="F5786" t="s">
        <v>25</v>
      </c>
      <c r="G5786">
        <v>51</v>
      </c>
      <c r="H5786">
        <v>1121</v>
      </c>
      <c r="I5786">
        <v>871.98</v>
      </c>
      <c r="J5786" t="s">
        <v>51</v>
      </c>
      <c r="K5786">
        <v>1800</v>
      </c>
      <c r="L5786">
        <v>900</v>
      </c>
      <c r="M5786" t="s">
        <v>27</v>
      </c>
    </row>
    <row r="5787" spans="1:13" x14ac:dyDescent="0.4">
      <c r="A5787">
        <v>105786</v>
      </c>
      <c r="B5787" s="1">
        <v>45672.754861111112</v>
      </c>
      <c r="C5787" t="s">
        <v>42</v>
      </c>
      <c r="D5787" t="s">
        <v>28</v>
      </c>
      <c r="E5787" t="s">
        <v>15</v>
      </c>
      <c r="F5787" t="s">
        <v>25</v>
      </c>
      <c r="G5787">
        <v>79</v>
      </c>
      <c r="H5787">
        <v>623</v>
      </c>
      <c r="I5787">
        <v>834.06</v>
      </c>
      <c r="J5787" t="s">
        <v>54</v>
      </c>
      <c r="K5787">
        <v>2500</v>
      </c>
      <c r="L5787">
        <v>1500</v>
      </c>
      <c r="M5787" t="s">
        <v>27</v>
      </c>
    </row>
    <row r="5788" spans="1:13" x14ac:dyDescent="0.4">
      <c r="A5788">
        <v>105787</v>
      </c>
      <c r="B5788" s="1">
        <v>45669.374305555553</v>
      </c>
      <c r="C5788" t="s">
        <v>42</v>
      </c>
      <c r="D5788" t="s">
        <v>24</v>
      </c>
      <c r="E5788" t="s">
        <v>31</v>
      </c>
      <c r="F5788" t="s">
        <v>25</v>
      </c>
      <c r="G5788">
        <v>65</v>
      </c>
      <c r="H5788">
        <v>301</v>
      </c>
      <c r="I5788">
        <v>563.91999999999996</v>
      </c>
      <c r="J5788" t="s">
        <v>59</v>
      </c>
      <c r="K5788">
        <v>3500</v>
      </c>
      <c r="L5788">
        <v>2200</v>
      </c>
      <c r="M5788" t="s">
        <v>27</v>
      </c>
    </row>
    <row r="5789" spans="1:13" x14ac:dyDescent="0.4">
      <c r="A5789">
        <v>105788</v>
      </c>
      <c r="B5789" s="1">
        <v>45758.041666666664</v>
      </c>
      <c r="C5789" t="s">
        <v>39</v>
      </c>
      <c r="D5789" t="s">
        <v>55</v>
      </c>
      <c r="E5789" t="s">
        <v>29</v>
      </c>
      <c r="F5789" t="s">
        <v>32</v>
      </c>
      <c r="G5789">
        <v>79</v>
      </c>
      <c r="H5789">
        <v>654</v>
      </c>
      <c r="I5789">
        <v>863.86</v>
      </c>
      <c r="J5789" t="s">
        <v>58</v>
      </c>
      <c r="K5789">
        <v>1200</v>
      </c>
      <c r="L5789">
        <v>800</v>
      </c>
      <c r="M5789" t="s">
        <v>33</v>
      </c>
    </row>
    <row r="5790" spans="1:13" x14ac:dyDescent="0.4">
      <c r="A5790">
        <v>105789</v>
      </c>
      <c r="B5790" s="1">
        <v>45813.131944444445</v>
      </c>
      <c r="C5790" t="s">
        <v>34</v>
      </c>
      <c r="D5790" t="s">
        <v>24</v>
      </c>
      <c r="E5790" t="s">
        <v>31</v>
      </c>
      <c r="F5790" t="s">
        <v>32</v>
      </c>
      <c r="G5790">
        <v>32</v>
      </c>
      <c r="H5790">
        <v>1176</v>
      </c>
      <c r="I5790">
        <v>1135.52</v>
      </c>
      <c r="J5790" t="s">
        <v>60</v>
      </c>
      <c r="K5790">
        <v>25000</v>
      </c>
      <c r="L5790">
        <v>18000</v>
      </c>
      <c r="M5790" t="s">
        <v>33</v>
      </c>
    </row>
    <row r="5791" spans="1:13" x14ac:dyDescent="0.4">
      <c r="A5791">
        <v>105790</v>
      </c>
      <c r="B5791" s="1">
        <v>45997.974305555559</v>
      </c>
      <c r="C5791" t="s">
        <v>23</v>
      </c>
      <c r="D5791" t="s">
        <v>28</v>
      </c>
      <c r="E5791" t="s">
        <v>15</v>
      </c>
      <c r="F5791" t="s">
        <v>32</v>
      </c>
      <c r="G5791">
        <v>86</v>
      </c>
      <c r="H5791">
        <v>652</v>
      </c>
      <c r="I5791">
        <v>832.58</v>
      </c>
      <c r="J5791" t="s">
        <v>30</v>
      </c>
      <c r="K5791">
        <v>450</v>
      </c>
      <c r="L5791">
        <v>200</v>
      </c>
      <c r="M5791" t="s">
        <v>33</v>
      </c>
    </row>
    <row r="5792" spans="1:13" x14ac:dyDescent="0.4">
      <c r="A5792">
        <v>105791</v>
      </c>
      <c r="B5792" s="1">
        <v>45782.443055555559</v>
      </c>
      <c r="C5792" t="s">
        <v>23</v>
      </c>
      <c r="D5792" t="s">
        <v>46</v>
      </c>
      <c r="E5792" t="s">
        <v>29</v>
      </c>
      <c r="F5792" t="s">
        <v>25</v>
      </c>
      <c r="G5792">
        <v>7</v>
      </c>
      <c r="H5792">
        <v>377</v>
      </c>
      <c r="I5792">
        <v>260.19</v>
      </c>
      <c r="J5792" t="s">
        <v>53</v>
      </c>
      <c r="K5792">
        <v>15000</v>
      </c>
      <c r="L5792">
        <v>9500</v>
      </c>
      <c r="M5792" t="s">
        <v>27</v>
      </c>
    </row>
    <row r="5793" spans="1:13" x14ac:dyDescent="0.4">
      <c r="A5793">
        <v>105792</v>
      </c>
      <c r="B5793" s="1">
        <v>46016.292361111111</v>
      </c>
      <c r="C5793" t="s">
        <v>19</v>
      </c>
      <c r="D5793" t="s">
        <v>28</v>
      </c>
      <c r="E5793" t="s">
        <v>29</v>
      </c>
      <c r="F5793" t="s">
        <v>16</v>
      </c>
      <c r="G5793">
        <v>42</v>
      </c>
      <c r="H5793">
        <v>414</v>
      </c>
      <c r="I5793">
        <v>1045.42</v>
      </c>
      <c r="J5793" t="s">
        <v>54</v>
      </c>
      <c r="K5793">
        <v>2500</v>
      </c>
      <c r="L5793">
        <v>1500</v>
      </c>
      <c r="M5793" t="s">
        <v>18</v>
      </c>
    </row>
    <row r="5794" spans="1:13" x14ac:dyDescent="0.4">
      <c r="A5794">
        <v>105793</v>
      </c>
      <c r="B5794" s="1">
        <v>45937.665277777778</v>
      </c>
      <c r="C5794" t="s">
        <v>50</v>
      </c>
      <c r="D5794" t="s">
        <v>46</v>
      </c>
      <c r="E5794" t="s">
        <v>29</v>
      </c>
      <c r="F5794" t="s">
        <v>32</v>
      </c>
      <c r="G5794">
        <v>38</v>
      </c>
      <c r="H5794">
        <v>1038</v>
      </c>
      <c r="I5794">
        <v>1495.69</v>
      </c>
      <c r="J5794" t="s">
        <v>53</v>
      </c>
      <c r="K5794">
        <v>15000</v>
      </c>
      <c r="L5794">
        <v>9500</v>
      </c>
      <c r="M5794" t="s">
        <v>33</v>
      </c>
    </row>
    <row r="5795" spans="1:13" x14ac:dyDescent="0.4">
      <c r="A5795">
        <v>105794</v>
      </c>
      <c r="B5795" s="1">
        <v>45767.181250000001</v>
      </c>
      <c r="C5795" t="s">
        <v>45</v>
      </c>
      <c r="D5795" t="s">
        <v>35</v>
      </c>
      <c r="E5795" t="s">
        <v>29</v>
      </c>
      <c r="F5795" t="s">
        <v>32</v>
      </c>
      <c r="G5795">
        <v>91</v>
      </c>
      <c r="H5795">
        <v>320</v>
      </c>
      <c r="I5795">
        <v>514.9</v>
      </c>
      <c r="J5795" t="s">
        <v>36</v>
      </c>
      <c r="K5795">
        <v>12000</v>
      </c>
      <c r="L5795">
        <v>8000</v>
      </c>
      <c r="M5795" t="s">
        <v>33</v>
      </c>
    </row>
    <row r="5796" spans="1:13" x14ac:dyDescent="0.4">
      <c r="A5796">
        <v>105795</v>
      </c>
      <c r="B5796" s="1">
        <v>45991.063888888886</v>
      </c>
      <c r="C5796" t="s">
        <v>42</v>
      </c>
      <c r="D5796" t="s">
        <v>43</v>
      </c>
      <c r="E5796" t="s">
        <v>15</v>
      </c>
      <c r="F5796" t="s">
        <v>37</v>
      </c>
      <c r="G5796">
        <v>31</v>
      </c>
      <c r="H5796">
        <v>773</v>
      </c>
      <c r="I5796">
        <v>1163.6199999999999</v>
      </c>
      <c r="J5796" t="s">
        <v>51</v>
      </c>
      <c r="K5796">
        <v>1800</v>
      </c>
      <c r="L5796">
        <v>900</v>
      </c>
      <c r="M5796" t="s">
        <v>38</v>
      </c>
    </row>
    <row r="5797" spans="1:13" x14ac:dyDescent="0.4">
      <c r="A5797">
        <v>105796</v>
      </c>
      <c r="B5797" s="1">
        <v>46014.594444444447</v>
      </c>
      <c r="C5797" t="s">
        <v>19</v>
      </c>
      <c r="D5797" t="s">
        <v>43</v>
      </c>
      <c r="E5797" t="s">
        <v>15</v>
      </c>
      <c r="F5797" t="s">
        <v>32</v>
      </c>
      <c r="G5797">
        <v>10</v>
      </c>
      <c r="H5797">
        <v>435</v>
      </c>
      <c r="I5797">
        <v>2163.0700000000002</v>
      </c>
      <c r="J5797" t="s">
        <v>61</v>
      </c>
      <c r="K5797">
        <v>2800</v>
      </c>
      <c r="L5797">
        <v>1500</v>
      </c>
      <c r="M5797" t="s">
        <v>33</v>
      </c>
    </row>
    <row r="5798" spans="1:13" x14ac:dyDescent="0.4">
      <c r="A5798">
        <v>105797</v>
      </c>
      <c r="B5798" s="1">
        <v>45803.240277777775</v>
      </c>
      <c r="C5798" t="s">
        <v>48</v>
      </c>
      <c r="D5798" t="s">
        <v>55</v>
      </c>
      <c r="E5798" t="s">
        <v>15</v>
      </c>
      <c r="F5798" t="s">
        <v>32</v>
      </c>
      <c r="G5798">
        <v>82</v>
      </c>
      <c r="H5798">
        <v>666</v>
      </c>
      <c r="I5798">
        <v>1123.48</v>
      </c>
      <c r="J5798" t="s">
        <v>57</v>
      </c>
      <c r="K5798">
        <v>600</v>
      </c>
      <c r="L5798">
        <v>350</v>
      </c>
      <c r="M5798" t="s">
        <v>33</v>
      </c>
    </row>
    <row r="5799" spans="1:13" x14ac:dyDescent="0.4">
      <c r="A5799">
        <v>105798</v>
      </c>
      <c r="B5799" s="1">
        <v>45873.304861111108</v>
      </c>
      <c r="C5799" t="s">
        <v>45</v>
      </c>
      <c r="D5799" t="s">
        <v>40</v>
      </c>
      <c r="E5799" t="s">
        <v>15</v>
      </c>
      <c r="F5799" t="s">
        <v>25</v>
      </c>
      <c r="G5799">
        <v>20</v>
      </c>
      <c r="H5799">
        <v>585</v>
      </c>
      <c r="I5799">
        <v>996.57</v>
      </c>
      <c r="J5799" t="s">
        <v>41</v>
      </c>
      <c r="K5799">
        <v>5500</v>
      </c>
      <c r="L5799">
        <v>3500</v>
      </c>
      <c r="M5799" t="s">
        <v>27</v>
      </c>
    </row>
    <row r="5800" spans="1:13" x14ac:dyDescent="0.4">
      <c r="A5800">
        <v>105799</v>
      </c>
      <c r="B5800" s="1">
        <v>45819.072222222225</v>
      </c>
      <c r="C5800" t="s">
        <v>13</v>
      </c>
      <c r="D5800" t="s">
        <v>55</v>
      </c>
      <c r="E5800" t="s">
        <v>29</v>
      </c>
      <c r="F5800" t="s">
        <v>25</v>
      </c>
      <c r="G5800">
        <v>70</v>
      </c>
      <c r="H5800">
        <v>426</v>
      </c>
      <c r="I5800">
        <v>419.44</v>
      </c>
      <c r="J5800" t="s">
        <v>57</v>
      </c>
      <c r="K5800">
        <v>600</v>
      </c>
      <c r="L5800">
        <v>350</v>
      </c>
      <c r="M5800" t="s">
        <v>27</v>
      </c>
    </row>
    <row r="5801" spans="1:13" x14ac:dyDescent="0.4">
      <c r="A5801">
        <v>105800</v>
      </c>
      <c r="B5801" s="1">
        <v>45785.125694444447</v>
      </c>
      <c r="C5801" t="s">
        <v>19</v>
      </c>
      <c r="D5801" t="s">
        <v>55</v>
      </c>
      <c r="E5801" t="s">
        <v>15</v>
      </c>
      <c r="F5801" t="s">
        <v>20</v>
      </c>
      <c r="G5801">
        <v>18</v>
      </c>
      <c r="H5801">
        <v>1059</v>
      </c>
      <c r="I5801">
        <v>763.47</v>
      </c>
      <c r="J5801" t="s">
        <v>56</v>
      </c>
      <c r="K5801">
        <v>850</v>
      </c>
      <c r="L5801">
        <v>550</v>
      </c>
      <c r="M5801" t="s">
        <v>22</v>
      </c>
    </row>
    <row r="5802" spans="1:13" x14ac:dyDescent="0.4">
      <c r="A5802">
        <v>105801</v>
      </c>
      <c r="B5802" s="1">
        <v>45971.159722222219</v>
      </c>
      <c r="C5802" t="s">
        <v>13</v>
      </c>
      <c r="D5802" t="s">
        <v>46</v>
      </c>
      <c r="E5802" t="s">
        <v>15</v>
      </c>
      <c r="F5802" t="s">
        <v>20</v>
      </c>
      <c r="G5802">
        <v>86</v>
      </c>
      <c r="H5802">
        <v>1172</v>
      </c>
      <c r="I5802">
        <v>1107.4000000000001</v>
      </c>
      <c r="J5802" t="s">
        <v>47</v>
      </c>
      <c r="K5802">
        <v>4500</v>
      </c>
      <c r="L5802">
        <v>2800</v>
      </c>
      <c r="M5802" t="s">
        <v>22</v>
      </c>
    </row>
    <row r="5803" spans="1:13" x14ac:dyDescent="0.4">
      <c r="A5803">
        <v>105802</v>
      </c>
      <c r="B5803" s="1">
        <v>45989.484027777777</v>
      </c>
      <c r="C5803" t="s">
        <v>42</v>
      </c>
      <c r="D5803" t="s">
        <v>24</v>
      </c>
      <c r="E5803" t="s">
        <v>29</v>
      </c>
      <c r="F5803" t="s">
        <v>16</v>
      </c>
      <c r="G5803">
        <v>12</v>
      </c>
      <c r="H5803">
        <v>775</v>
      </c>
      <c r="I5803">
        <v>960.21</v>
      </c>
      <c r="J5803" t="s">
        <v>59</v>
      </c>
      <c r="K5803">
        <v>3500</v>
      </c>
      <c r="L5803">
        <v>2200</v>
      </c>
      <c r="M5803" t="s">
        <v>18</v>
      </c>
    </row>
    <row r="5804" spans="1:13" x14ac:dyDescent="0.4">
      <c r="A5804">
        <v>105803</v>
      </c>
      <c r="B5804" s="1">
        <v>45807.040277777778</v>
      </c>
      <c r="C5804" t="s">
        <v>39</v>
      </c>
      <c r="D5804" t="s">
        <v>14</v>
      </c>
      <c r="E5804" t="s">
        <v>29</v>
      </c>
      <c r="F5804" t="s">
        <v>32</v>
      </c>
      <c r="G5804">
        <v>70</v>
      </c>
      <c r="H5804">
        <v>1086</v>
      </c>
      <c r="I5804">
        <v>478.94</v>
      </c>
      <c r="J5804" t="s">
        <v>17</v>
      </c>
      <c r="K5804">
        <v>3200</v>
      </c>
      <c r="L5804">
        <v>2000</v>
      </c>
      <c r="M5804" t="s">
        <v>33</v>
      </c>
    </row>
    <row r="5805" spans="1:13" x14ac:dyDescent="0.4">
      <c r="A5805">
        <v>105804</v>
      </c>
      <c r="B5805" s="1">
        <v>45693.335416666669</v>
      </c>
      <c r="C5805" t="s">
        <v>45</v>
      </c>
      <c r="D5805" t="s">
        <v>14</v>
      </c>
      <c r="E5805" t="s">
        <v>15</v>
      </c>
      <c r="F5805" t="s">
        <v>20</v>
      </c>
      <c r="G5805">
        <v>14</v>
      </c>
      <c r="H5805">
        <v>839</v>
      </c>
      <c r="I5805">
        <v>327.45</v>
      </c>
      <c r="J5805" t="s">
        <v>21</v>
      </c>
      <c r="K5805">
        <v>6500</v>
      </c>
      <c r="L5805">
        <v>4200</v>
      </c>
      <c r="M5805" t="s">
        <v>22</v>
      </c>
    </row>
    <row r="5806" spans="1:13" x14ac:dyDescent="0.4">
      <c r="A5806">
        <v>105805</v>
      </c>
      <c r="B5806" s="1">
        <v>45830.620833333334</v>
      </c>
      <c r="C5806" t="s">
        <v>13</v>
      </c>
      <c r="D5806" t="s">
        <v>28</v>
      </c>
      <c r="E5806" t="s">
        <v>15</v>
      </c>
      <c r="F5806" t="s">
        <v>25</v>
      </c>
      <c r="G5806">
        <v>2</v>
      </c>
      <c r="H5806">
        <v>608</v>
      </c>
      <c r="I5806">
        <v>517.69000000000005</v>
      </c>
      <c r="J5806" t="s">
        <v>54</v>
      </c>
      <c r="K5806">
        <v>2500</v>
      </c>
      <c r="L5806">
        <v>1500</v>
      </c>
      <c r="M5806" t="s">
        <v>27</v>
      </c>
    </row>
    <row r="5807" spans="1:13" x14ac:dyDescent="0.4">
      <c r="A5807">
        <v>105806</v>
      </c>
      <c r="B5807" s="1">
        <v>45679.291666666664</v>
      </c>
      <c r="C5807" t="s">
        <v>19</v>
      </c>
      <c r="D5807" t="s">
        <v>14</v>
      </c>
      <c r="E5807" t="s">
        <v>29</v>
      </c>
      <c r="F5807" t="s">
        <v>20</v>
      </c>
      <c r="G5807">
        <v>41</v>
      </c>
      <c r="H5807">
        <v>436</v>
      </c>
      <c r="I5807">
        <v>969.3</v>
      </c>
      <c r="J5807" t="s">
        <v>17</v>
      </c>
      <c r="K5807">
        <v>3200</v>
      </c>
      <c r="L5807">
        <v>2000</v>
      </c>
      <c r="M5807" t="s">
        <v>22</v>
      </c>
    </row>
    <row r="5808" spans="1:13" x14ac:dyDescent="0.4">
      <c r="A5808">
        <v>105807</v>
      </c>
      <c r="B5808" s="1">
        <v>45863.707638888889</v>
      </c>
      <c r="C5808" t="s">
        <v>19</v>
      </c>
      <c r="D5808" t="s">
        <v>40</v>
      </c>
      <c r="E5808" t="s">
        <v>15</v>
      </c>
      <c r="F5808" t="s">
        <v>32</v>
      </c>
      <c r="G5808">
        <v>28</v>
      </c>
      <c r="H5808">
        <v>732</v>
      </c>
      <c r="I5808">
        <v>592.09</v>
      </c>
      <c r="J5808" t="s">
        <v>52</v>
      </c>
      <c r="K5808">
        <v>1500</v>
      </c>
      <c r="L5808">
        <v>800</v>
      </c>
      <c r="M5808" t="s">
        <v>33</v>
      </c>
    </row>
    <row r="5809" spans="1:13" x14ac:dyDescent="0.4">
      <c r="A5809">
        <v>105808</v>
      </c>
      <c r="B5809" s="1">
        <v>45784.59375</v>
      </c>
      <c r="C5809" t="s">
        <v>34</v>
      </c>
      <c r="D5809" t="s">
        <v>28</v>
      </c>
      <c r="E5809" t="s">
        <v>31</v>
      </c>
      <c r="F5809" t="s">
        <v>25</v>
      </c>
      <c r="G5809">
        <v>52</v>
      </c>
      <c r="H5809">
        <v>328</v>
      </c>
      <c r="I5809">
        <v>461.39</v>
      </c>
      <c r="J5809" t="s">
        <v>30</v>
      </c>
      <c r="K5809">
        <v>450</v>
      </c>
      <c r="L5809">
        <v>200</v>
      </c>
      <c r="M5809" t="s">
        <v>27</v>
      </c>
    </row>
    <row r="5810" spans="1:13" x14ac:dyDescent="0.4">
      <c r="A5810">
        <v>105809</v>
      </c>
      <c r="B5810" s="1">
        <v>45993.395138888889</v>
      </c>
      <c r="C5810" t="s">
        <v>19</v>
      </c>
      <c r="D5810" t="s">
        <v>24</v>
      </c>
      <c r="E5810" t="s">
        <v>29</v>
      </c>
      <c r="F5810" t="s">
        <v>37</v>
      </c>
      <c r="G5810">
        <v>26</v>
      </c>
      <c r="H5810">
        <v>990</v>
      </c>
      <c r="I5810">
        <v>1014.51</v>
      </c>
      <c r="J5810" t="s">
        <v>26</v>
      </c>
      <c r="K5810">
        <v>45000</v>
      </c>
      <c r="L5810">
        <v>32000</v>
      </c>
      <c r="M5810" t="s">
        <v>38</v>
      </c>
    </row>
    <row r="5811" spans="1:13" x14ac:dyDescent="0.4">
      <c r="A5811">
        <v>105810</v>
      </c>
      <c r="B5811" s="1">
        <v>46013.898611111108</v>
      </c>
      <c r="C5811" t="s">
        <v>45</v>
      </c>
      <c r="D5811" t="s">
        <v>55</v>
      </c>
      <c r="E5811" t="s">
        <v>31</v>
      </c>
      <c r="F5811" t="s">
        <v>16</v>
      </c>
      <c r="G5811">
        <v>76</v>
      </c>
      <c r="H5811">
        <v>453</v>
      </c>
      <c r="I5811">
        <v>1026.02</v>
      </c>
      <c r="J5811" t="s">
        <v>56</v>
      </c>
      <c r="K5811">
        <v>850</v>
      </c>
      <c r="L5811">
        <v>550</v>
      </c>
      <c r="M5811" t="s">
        <v>18</v>
      </c>
    </row>
    <row r="5812" spans="1:13" x14ac:dyDescent="0.4">
      <c r="A5812">
        <v>105811</v>
      </c>
      <c r="B5812" s="1">
        <v>45874.508333333331</v>
      </c>
      <c r="C5812" t="s">
        <v>39</v>
      </c>
      <c r="D5812" t="s">
        <v>35</v>
      </c>
      <c r="E5812" t="s">
        <v>31</v>
      </c>
      <c r="F5812" t="s">
        <v>37</v>
      </c>
      <c r="G5812">
        <v>11</v>
      </c>
      <c r="H5812">
        <v>846</v>
      </c>
      <c r="I5812">
        <v>867.51</v>
      </c>
      <c r="J5812" t="s">
        <v>36</v>
      </c>
      <c r="K5812">
        <v>12000</v>
      </c>
      <c r="L5812">
        <v>8000</v>
      </c>
      <c r="M5812" t="s">
        <v>38</v>
      </c>
    </row>
    <row r="5813" spans="1:13" x14ac:dyDescent="0.4">
      <c r="A5813">
        <v>105812</v>
      </c>
      <c r="B5813" s="1">
        <v>45753.424305555556</v>
      </c>
      <c r="C5813" t="s">
        <v>23</v>
      </c>
      <c r="D5813" t="s">
        <v>43</v>
      </c>
      <c r="E5813" t="s">
        <v>29</v>
      </c>
      <c r="F5813" t="s">
        <v>16</v>
      </c>
      <c r="G5813">
        <v>59</v>
      </c>
      <c r="H5813">
        <v>960</v>
      </c>
      <c r="I5813">
        <v>458.9</v>
      </c>
      <c r="J5813" t="s">
        <v>51</v>
      </c>
      <c r="K5813">
        <v>1800</v>
      </c>
      <c r="L5813">
        <v>900</v>
      </c>
      <c r="M5813" t="s">
        <v>18</v>
      </c>
    </row>
    <row r="5814" spans="1:13" x14ac:dyDescent="0.4">
      <c r="A5814">
        <v>105813</v>
      </c>
      <c r="B5814" s="1">
        <v>45821.651388888888</v>
      </c>
      <c r="C5814" t="s">
        <v>39</v>
      </c>
      <c r="D5814" t="s">
        <v>24</v>
      </c>
      <c r="E5814" t="s">
        <v>15</v>
      </c>
      <c r="F5814" t="s">
        <v>32</v>
      </c>
      <c r="G5814">
        <v>23</v>
      </c>
      <c r="H5814">
        <v>787</v>
      </c>
      <c r="I5814">
        <v>351.1</v>
      </c>
      <c r="J5814" t="s">
        <v>26</v>
      </c>
      <c r="K5814">
        <v>45000</v>
      </c>
      <c r="L5814">
        <v>32000</v>
      </c>
      <c r="M5814" t="s">
        <v>33</v>
      </c>
    </row>
    <row r="5815" spans="1:13" x14ac:dyDescent="0.4">
      <c r="A5815">
        <v>105814</v>
      </c>
      <c r="B5815" s="1">
        <v>45805.590277777781</v>
      </c>
      <c r="C5815" t="s">
        <v>23</v>
      </c>
      <c r="D5815" t="s">
        <v>35</v>
      </c>
      <c r="E5815" t="s">
        <v>29</v>
      </c>
      <c r="F5815" t="s">
        <v>32</v>
      </c>
      <c r="G5815">
        <v>96</v>
      </c>
      <c r="H5815">
        <v>1085</v>
      </c>
      <c r="I5815">
        <v>634.6</v>
      </c>
      <c r="J5815" t="s">
        <v>36</v>
      </c>
      <c r="K5815">
        <v>12000</v>
      </c>
      <c r="L5815">
        <v>8000</v>
      </c>
      <c r="M5815" t="s">
        <v>33</v>
      </c>
    </row>
    <row r="5816" spans="1:13" x14ac:dyDescent="0.4">
      <c r="A5816">
        <v>105815</v>
      </c>
      <c r="B5816" s="1">
        <v>45675.748611111114</v>
      </c>
      <c r="C5816" t="s">
        <v>23</v>
      </c>
      <c r="D5816" t="s">
        <v>35</v>
      </c>
      <c r="E5816" t="s">
        <v>29</v>
      </c>
      <c r="F5816" t="s">
        <v>25</v>
      </c>
      <c r="G5816">
        <v>34</v>
      </c>
      <c r="H5816">
        <v>1051</v>
      </c>
      <c r="I5816">
        <v>233.87</v>
      </c>
      <c r="J5816" t="s">
        <v>49</v>
      </c>
      <c r="K5816">
        <v>8500</v>
      </c>
      <c r="L5816">
        <v>5500</v>
      </c>
      <c r="M5816" t="s">
        <v>27</v>
      </c>
    </row>
    <row r="5817" spans="1:13" x14ac:dyDescent="0.4">
      <c r="A5817">
        <v>105816</v>
      </c>
      <c r="B5817" s="1">
        <v>45951.458333333336</v>
      </c>
      <c r="C5817" t="s">
        <v>50</v>
      </c>
      <c r="D5817" t="s">
        <v>24</v>
      </c>
      <c r="E5817" t="s">
        <v>31</v>
      </c>
      <c r="F5817" t="s">
        <v>16</v>
      </c>
      <c r="G5817">
        <v>24</v>
      </c>
      <c r="H5817">
        <v>933</v>
      </c>
      <c r="I5817">
        <v>735.62</v>
      </c>
      <c r="J5817" t="s">
        <v>60</v>
      </c>
      <c r="K5817">
        <v>25000</v>
      </c>
      <c r="L5817">
        <v>18000</v>
      </c>
      <c r="M5817" t="s">
        <v>18</v>
      </c>
    </row>
    <row r="5818" spans="1:13" x14ac:dyDescent="0.4">
      <c r="A5818">
        <v>105817</v>
      </c>
      <c r="B5818" s="1">
        <v>45852.097916666666</v>
      </c>
      <c r="C5818" t="s">
        <v>45</v>
      </c>
      <c r="D5818" t="s">
        <v>24</v>
      </c>
      <c r="E5818" t="s">
        <v>31</v>
      </c>
      <c r="F5818" t="s">
        <v>37</v>
      </c>
      <c r="G5818">
        <v>72</v>
      </c>
      <c r="H5818">
        <v>502</v>
      </c>
      <c r="I5818">
        <v>349.32</v>
      </c>
      <c r="J5818" t="s">
        <v>26</v>
      </c>
      <c r="K5818">
        <v>45000</v>
      </c>
      <c r="L5818">
        <v>32000</v>
      </c>
      <c r="M5818" t="s">
        <v>38</v>
      </c>
    </row>
    <row r="5819" spans="1:13" x14ac:dyDescent="0.4">
      <c r="A5819">
        <v>105818</v>
      </c>
      <c r="B5819" s="1">
        <v>45808.84375</v>
      </c>
      <c r="C5819" t="s">
        <v>39</v>
      </c>
      <c r="D5819" t="s">
        <v>46</v>
      </c>
      <c r="E5819" t="s">
        <v>29</v>
      </c>
      <c r="F5819" t="s">
        <v>32</v>
      </c>
      <c r="G5819">
        <v>71</v>
      </c>
      <c r="H5819">
        <v>936</v>
      </c>
      <c r="I5819">
        <v>416.84</v>
      </c>
      <c r="J5819" t="s">
        <v>53</v>
      </c>
      <c r="K5819">
        <v>15000</v>
      </c>
      <c r="L5819">
        <v>9500</v>
      </c>
      <c r="M5819" t="s">
        <v>33</v>
      </c>
    </row>
    <row r="5820" spans="1:13" x14ac:dyDescent="0.4">
      <c r="A5820">
        <v>105819</v>
      </c>
      <c r="B5820" s="1">
        <v>46022.988888888889</v>
      </c>
      <c r="C5820" t="s">
        <v>39</v>
      </c>
      <c r="D5820" t="s">
        <v>24</v>
      </c>
      <c r="E5820" t="s">
        <v>31</v>
      </c>
      <c r="F5820" t="s">
        <v>20</v>
      </c>
      <c r="G5820">
        <v>19</v>
      </c>
      <c r="H5820">
        <v>625</v>
      </c>
      <c r="I5820">
        <v>910.34</v>
      </c>
      <c r="J5820" t="s">
        <v>59</v>
      </c>
      <c r="K5820">
        <v>3500</v>
      </c>
      <c r="L5820">
        <v>2200</v>
      </c>
      <c r="M5820" t="s">
        <v>22</v>
      </c>
    </row>
    <row r="5821" spans="1:13" x14ac:dyDescent="0.4">
      <c r="A5821">
        <v>105820</v>
      </c>
      <c r="B5821" s="1">
        <v>45780.911111111112</v>
      </c>
      <c r="C5821" t="s">
        <v>39</v>
      </c>
      <c r="D5821" t="s">
        <v>40</v>
      </c>
      <c r="E5821" t="s">
        <v>15</v>
      </c>
      <c r="F5821" t="s">
        <v>37</v>
      </c>
      <c r="G5821">
        <v>24</v>
      </c>
      <c r="H5821">
        <v>580</v>
      </c>
      <c r="I5821">
        <v>292.08999999999997</v>
      </c>
      <c r="J5821" t="s">
        <v>41</v>
      </c>
      <c r="K5821">
        <v>5500</v>
      </c>
      <c r="L5821">
        <v>3500</v>
      </c>
      <c r="M5821" t="s">
        <v>38</v>
      </c>
    </row>
    <row r="5822" spans="1:13" x14ac:dyDescent="0.4">
      <c r="A5822">
        <v>105821</v>
      </c>
      <c r="B5822" s="1">
        <v>45844.493750000001</v>
      </c>
      <c r="C5822" t="s">
        <v>48</v>
      </c>
      <c r="D5822" t="s">
        <v>14</v>
      </c>
      <c r="E5822" t="s">
        <v>29</v>
      </c>
      <c r="F5822" t="s">
        <v>16</v>
      </c>
      <c r="G5822">
        <v>98</v>
      </c>
      <c r="H5822">
        <v>469</v>
      </c>
      <c r="I5822">
        <v>300.19</v>
      </c>
      <c r="J5822" t="s">
        <v>21</v>
      </c>
      <c r="K5822">
        <v>6500</v>
      </c>
      <c r="L5822">
        <v>4200</v>
      </c>
      <c r="M5822" t="s">
        <v>18</v>
      </c>
    </row>
    <row r="5823" spans="1:13" x14ac:dyDescent="0.4">
      <c r="A5823">
        <v>105822</v>
      </c>
      <c r="B5823" s="1">
        <v>45806.001388888886</v>
      </c>
      <c r="C5823" t="s">
        <v>50</v>
      </c>
      <c r="D5823" t="s">
        <v>14</v>
      </c>
      <c r="E5823" t="s">
        <v>29</v>
      </c>
      <c r="F5823" t="s">
        <v>32</v>
      </c>
      <c r="G5823">
        <v>35</v>
      </c>
      <c r="H5823">
        <v>873</v>
      </c>
      <c r="I5823">
        <v>563.65</v>
      </c>
      <c r="J5823" t="s">
        <v>17</v>
      </c>
      <c r="K5823">
        <v>3200</v>
      </c>
      <c r="L5823">
        <v>2000</v>
      </c>
      <c r="M5823" t="s">
        <v>33</v>
      </c>
    </row>
    <row r="5824" spans="1:13" x14ac:dyDescent="0.4">
      <c r="A5824">
        <v>105823</v>
      </c>
      <c r="B5824" s="1">
        <v>45761.172222222223</v>
      </c>
      <c r="C5824" t="s">
        <v>42</v>
      </c>
      <c r="D5824" t="s">
        <v>55</v>
      </c>
      <c r="E5824" t="s">
        <v>15</v>
      </c>
      <c r="F5824" t="s">
        <v>25</v>
      </c>
      <c r="G5824">
        <v>99</v>
      </c>
      <c r="H5824">
        <v>1131</v>
      </c>
      <c r="I5824">
        <v>453.82</v>
      </c>
      <c r="J5824" t="s">
        <v>57</v>
      </c>
      <c r="K5824">
        <v>600</v>
      </c>
      <c r="L5824">
        <v>350</v>
      </c>
      <c r="M5824" t="s">
        <v>27</v>
      </c>
    </row>
    <row r="5825" spans="1:13" x14ac:dyDescent="0.4">
      <c r="A5825">
        <v>105824</v>
      </c>
      <c r="B5825" s="1">
        <v>45900.809027777781</v>
      </c>
      <c r="C5825" t="s">
        <v>39</v>
      </c>
      <c r="D5825" t="s">
        <v>55</v>
      </c>
      <c r="E5825" t="s">
        <v>15</v>
      </c>
      <c r="F5825" t="s">
        <v>20</v>
      </c>
      <c r="G5825">
        <v>28</v>
      </c>
      <c r="H5825">
        <v>609</v>
      </c>
      <c r="I5825">
        <v>1227.6400000000001</v>
      </c>
      <c r="J5825" t="s">
        <v>57</v>
      </c>
      <c r="K5825">
        <v>600</v>
      </c>
      <c r="L5825">
        <v>350</v>
      </c>
      <c r="M5825" t="s">
        <v>22</v>
      </c>
    </row>
    <row r="5826" spans="1:13" x14ac:dyDescent="0.4">
      <c r="A5826">
        <v>105825</v>
      </c>
      <c r="B5826" s="1">
        <v>45888.298611111109</v>
      </c>
      <c r="C5826" t="s">
        <v>45</v>
      </c>
      <c r="D5826" t="s">
        <v>40</v>
      </c>
      <c r="E5826" t="s">
        <v>31</v>
      </c>
      <c r="F5826" t="s">
        <v>25</v>
      </c>
      <c r="G5826">
        <v>53</v>
      </c>
      <c r="H5826">
        <v>365</v>
      </c>
      <c r="I5826">
        <v>2011.24</v>
      </c>
      <c r="J5826" t="s">
        <v>41</v>
      </c>
      <c r="K5826">
        <v>5500</v>
      </c>
      <c r="L5826">
        <v>3500</v>
      </c>
      <c r="M5826" t="s">
        <v>27</v>
      </c>
    </row>
    <row r="5827" spans="1:13" x14ac:dyDescent="0.4">
      <c r="A5827">
        <v>105826</v>
      </c>
      <c r="B5827" s="1">
        <v>45863.194444444445</v>
      </c>
      <c r="C5827" t="s">
        <v>42</v>
      </c>
      <c r="D5827" t="s">
        <v>46</v>
      </c>
      <c r="E5827" t="s">
        <v>29</v>
      </c>
      <c r="F5827" t="s">
        <v>25</v>
      </c>
      <c r="G5827">
        <v>6</v>
      </c>
      <c r="H5827">
        <v>955</v>
      </c>
      <c r="I5827">
        <v>243.4</v>
      </c>
      <c r="J5827" t="s">
        <v>47</v>
      </c>
      <c r="K5827">
        <v>4500</v>
      </c>
      <c r="L5827">
        <v>2800</v>
      </c>
      <c r="M5827" t="s">
        <v>27</v>
      </c>
    </row>
    <row r="5828" spans="1:13" x14ac:dyDescent="0.4">
      <c r="A5828">
        <v>105827</v>
      </c>
      <c r="B5828" s="1">
        <v>45855.743055555555</v>
      </c>
      <c r="C5828" t="s">
        <v>42</v>
      </c>
      <c r="D5828" t="s">
        <v>55</v>
      </c>
      <c r="E5828" t="s">
        <v>15</v>
      </c>
      <c r="F5828" t="s">
        <v>25</v>
      </c>
      <c r="G5828">
        <v>85</v>
      </c>
      <c r="H5828">
        <v>865</v>
      </c>
      <c r="I5828">
        <v>429.9</v>
      </c>
      <c r="J5828" t="s">
        <v>56</v>
      </c>
      <c r="K5828">
        <v>850</v>
      </c>
      <c r="L5828">
        <v>550</v>
      </c>
      <c r="M5828" t="s">
        <v>27</v>
      </c>
    </row>
    <row r="5829" spans="1:13" x14ac:dyDescent="0.4">
      <c r="A5829">
        <v>105828</v>
      </c>
      <c r="B5829" s="1">
        <v>45994.322222222225</v>
      </c>
      <c r="C5829" t="s">
        <v>39</v>
      </c>
      <c r="D5829" t="s">
        <v>24</v>
      </c>
      <c r="E5829" t="s">
        <v>15</v>
      </c>
      <c r="F5829" t="s">
        <v>32</v>
      </c>
      <c r="G5829">
        <v>69</v>
      </c>
      <c r="H5829">
        <v>867</v>
      </c>
      <c r="I5829">
        <v>654.6</v>
      </c>
      <c r="J5829" t="s">
        <v>26</v>
      </c>
      <c r="K5829">
        <v>45000</v>
      </c>
      <c r="L5829">
        <v>32000</v>
      </c>
      <c r="M5829" t="s">
        <v>33</v>
      </c>
    </row>
    <row r="5830" spans="1:13" x14ac:dyDescent="0.4">
      <c r="A5830">
        <v>105829</v>
      </c>
      <c r="B5830" s="1">
        <v>45744.52847222222</v>
      </c>
      <c r="C5830" t="s">
        <v>34</v>
      </c>
      <c r="D5830" t="s">
        <v>55</v>
      </c>
      <c r="E5830" t="s">
        <v>29</v>
      </c>
      <c r="F5830" t="s">
        <v>37</v>
      </c>
      <c r="G5830">
        <v>24</v>
      </c>
      <c r="H5830">
        <v>1135</v>
      </c>
      <c r="I5830">
        <v>861.46</v>
      </c>
      <c r="J5830" t="s">
        <v>58</v>
      </c>
      <c r="K5830">
        <v>1200</v>
      </c>
      <c r="L5830">
        <v>800</v>
      </c>
      <c r="M5830" t="s">
        <v>38</v>
      </c>
    </row>
    <row r="5831" spans="1:13" x14ac:dyDescent="0.4">
      <c r="A5831">
        <v>105830</v>
      </c>
      <c r="B5831" s="1">
        <v>45799.686111111114</v>
      </c>
      <c r="C5831" t="s">
        <v>45</v>
      </c>
      <c r="D5831" t="s">
        <v>46</v>
      </c>
      <c r="E5831" t="s">
        <v>15</v>
      </c>
      <c r="F5831" t="s">
        <v>32</v>
      </c>
      <c r="G5831">
        <v>61</v>
      </c>
      <c r="H5831">
        <v>1077</v>
      </c>
      <c r="I5831">
        <v>100.58</v>
      </c>
      <c r="J5831" t="s">
        <v>47</v>
      </c>
      <c r="K5831">
        <v>4500</v>
      </c>
      <c r="L5831">
        <v>2800</v>
      </c>
      <c r="M5831" t="s">
        <v>33</v>
      </c>
    </row>
    <row r="5832" spans="1:13" x14ac:dyDescent="0.4">
      <c r="A5832">
        <v>105831</v>
      </c>
      <c r="B5832" s="1">
        <v>45974.306250000001</v>
      </c>
      <c r="C5832" t="s">
        <v>23</v>
      </c>
      <c r="D5832" t="s">
        <v>55</v>
      </c>
      <c r="E5832" t="s">
        <v>31</v>
      </c>
      <c r="F5832" t="s">
        <v>32</v>
      </c>
      <c r="G5832">
        <v>6</v>
      </c>
      <c r="H5832">
        <v>603</v>
      </c>
      <c r="I5832">
        <v>716.08</v>
      </c>
      <c r="J5832" t="s">
        <v>57</v>
      </c>
      <c r="K5832">
        <v>600</v>
      </c>
      <c r="L5832">
        <v>350</v>
      </c>
      <c r="M5832" t="s">
        <v>33</v>
      </c>
    </row>
    <row r="5833" spans="1:13" x14ac:dyDescent="0.4">
      <c r="A5833">
        <v>105832</v>
      </c>
      <c r="B5833" s="1">
        <v>45856.101388888892</v>
      </c>
      <c r="C5833" t="s">
        <v>48</v>
      </c>
      <c r="D5833" t="s">
        <v>40</v>
      </c>
      <c r="E5833" t="s">
        <v>29</v>
      </c>
      <c r="F5833" t="s">
        <v>25</v>
      </c>
      <c r="G5833">
        <v>56</v>
      </c>
      <c r="H5833">
        <v>953</v>
      </c>
      <c r="I5833">
        <v>518.02</v>
      </c>
      <c r="J5833" t="s">
        <v>52</v>
      </c>
      <c r="K5833">
        <v>1500</v>
      </c>
      <c r="L5833">
        <v>800</v>
      </c>
      <c r="M5833" t="s">
        <v>27</v>
      </c>
    </row>
    <row r="5834" spans="1:13" x14ac:dyDescent="0.4">
      <c r="A5834">
        <v>105833</v>
      </c>
      <c r="B5834" s="1">
        <v>45703.727083333331</v>
      </c>
      <c r="C5834" t="s">
        <v>42</v>
      </c>
      <c r="D5834" t="s">
        <v>46</v>
      </c>
      <c r="E5834" t="s">
        <v>15</v>
      </c>
      <c r="F5834" t="s">
        <v>20</v>
      </c>
      <c r="G5834">
        <v>52</v>
      </c>
      <c r="H5834">
        <v>565</v>
      </c>
      <c r="I5834">
        <v>1001.67</v>
      </c>
      <c r="J5834" t="s">
        <v>47</v>
      </c>
      <c r="K5834">
        <v>4500</v>
      </c>
      <c r="L5834">
        <v>2800</v>
      </c>
      <c r="M5834" t="s">
        <v>22</v>
      </c>
    </row>
    <row r="5835" spans="1:13" x14ac:dyDescent="0.4">
      <c r="A5835">
        <v>105834</v>
      </c>
      <c r="B5835" s="1">
        <v>45945.491666666669</v>
      </c>
      <c r="C5835" t="s">
        <v>13</v>
      </c>
      <c r="D5835" t="s">
        <v>55</v>
      </c>
      <c r="E5835" t="s">
        <v>29</v>
      </c>
      <c r="F5835" t="s">
        <v>32</v>
      </c>
      <c r="G5835">
        <v>75</v>
      </c>
      <c r="H5835">
        <v>1101</v>
      </c>
      <c r="I5835">
        <v>194.98</v>
      </c>
      <c r="J5835" t="s">
        <v>58</v>
      </c>
      <c r="K5835">
        <v>1200</v>
      </c>
      <c r="L5835">
        <v>800</v>
      </c>
      <c r="M5835" t="s">
        <v>33</v>
      </c>
    </row>
    <row r="5836" spans="1:13" x14ac:dyDescent="0.4">
      <c r="A5836">
        <v>105835</v>
      </c>
      <c r="B5836" s="1">
        <v>45672.529166666667</v>
      </c>
      <c r="C5836" t="s">
        <v>45</v>
      </c>
      <c r="D5836" t="s">
        <v>35</v>
      </c>
      <c r="E5836" t="s">
        <v>15</v>
      </c>
      <c r="F5836" t="s">
        <v>25</v>
      </c>
      <c r="G5836">
        <v>65</v>
      </c>
      <c r="H5836">
        <v>683</v>
      </c>
      <c r="I5836">
        <v>900.71</v>
      </c>
      <c r="J5836" t="s">
        <v>49</v>
      </c>
      <c r="K5836">
        <v>8500</v>
      </c>
      <c r="L5836">
        <v>5500</v>
      </c>
      <c r="M5836" t="s">
        <v>27</v>
      </c>
    </row>
    <row r="5837" spans="1:13" x14ac:dyDescent="0.4">
      <c r="A5837">
        <v>105836</v>
      </c>
      <c r="B5837" s="1">
        <v>45701.86041666667</v>
      </c>
      <c r="C5837" t="s">
        <v>19</v>
      </c>
      <c r="D5837" t="s">
        <v>43</v>
      </c>
      <c r="E5837" t="s">
        <v>29</v>
      </c>
      <c r="F5837" t="s">
        <v>37</v>
      </c>
      <c r="G5837">
        <v>69</v>
      </c>
      <c r="H5837">
        <v>833</v>
      </c>
      <c r="I5837">
        <v>403.84</v>
      </c>
      <c r="J5837" t="s">
        <v>44</v>
      </c>
      <c r="K5837">
        <v>4500</v>
      </c>
      <c r="L5837">
        <v>2500</v>
      </c>
      <c r="M5837" t="s">
        <v>38</v>
      </c>
    </row>
    <row r="5838" spans="1:13" x14ac:dyDescent="0.4">
      <c r="A5838">
        <v>105837</v>
      </c>
      <c r="B5838" s="1">
        <v>45826.370138888888</v>
      </c>
      <c r="C5838" t="s">
        <v>50</v>
      </c>
      <c r="D5838" t="s">
        <v>24</v>
      </c>
      <c r="E5838" t="s">
        <v>31</v>
      </c>
      <c r="F5838" t="s">
        <v>20</v>
      </c>
      <c r="G5838">
        <v>59</v>
      </c>
      <c r="H5838">
        <v>508</v>
      </c>
      <c r="I5838">
        <v>379.42</v>
      </c>
      <c r="J5838" t="s">
        <v>26</v>
      </c>
      <c r="K5838">
        <v>45000</v>
      </c>
      <c r="L5838">
        <v>32000</v>
      </c>
      <c r="M5838" t="s">
        <v>22</v>
      </c>
    </row>
    <row r="5839" spans="1:13" x14ac:dyDescent="0.4">
      <c r="A5839">
        <v>105838</v>
      </c>
      <c r="B5839" s="1">
        <v>45967.968055555553</v>
      </c>
      <c r="C5839" t="s">
        <v>23</v>
      </c>
      <c r="D5839" t="s">
        <v>28</v>
      </c>
      <c r="E5839" t="s">
        <v>31</v>
      </c>
      <c r="F5839" t="s">
        <v>25</v>
      </c>
      <c r="G5839">
        <v>94</v>
      </c>
      <c r="H5839">
        <v>944</v>
      </c>
      <c r="I5839">
        <v>522.58000000000004</v>
      </c>
      <c r="J5839" t="s">
        <v>30</v>
      </c>
      <c r="K5839">
        <v>450</v>
      </c>
      <c r="L5839">
        <v>200</v>
      </c>
      <c r="M5839" t="s">
        <v>27</v>
      </c>
    </row>
    <row r="5840" spans="1:13" x14ac:dyDescent="0.4">
      <c r="A5840">
        <v>105839</v>
      </c>
      <c r="B5840" s="1">
        <v>45701.626388888886</v>
      </c>
      <c r="C5840" t="s">
        <v>23</v>
      </c>
      <c r="D5840" t="s">
        <v>43</v>
      </c>
      <c r="E5840" t="s">
        <v>29</v>
      </c>
      <c r="F5840" t="s">
        <v>25</v>
      </c>
      <c r="G5840">
        <v>59</v>
      </c>
      <c r="H5840">
        <v>608</v>
      </c>
      <c r="I5840">
        <v>201.92</v>
      </c>
      <c r="J5840" t="s">
        <v>61</v>
      </c>
      <c r="K5840">
        <v>2800</v>
      </c>
      <c r="L5840">
        <v>1500</v>
      </c>
      <c r="M5840" t="s">
        <v>27</v>
      </c>
    </row>
    <row r="5841" spans="1:13" x14ac:dyDescent="0.4">
      <c r="A5841">
        <v>105840</v>
      </c>
      <c r="B5841" s="1">
        <v>45755.013888888891</v>
      </c>
      <c r="C5841" t="s">
        <v>39</v>
      </c>
      <c r="D5841" t="s">
        <v>24</v>
      </c>
      <c r="E5841" t="s">
        <v>29</v>
      </c>
      <c r="F5841" t="s">
        <v>16</v>
      </c>
      <c r="G5841">
        <v>78</v>
      </c>
      <c r="H5841">
        <v>459</v>
      </c>
      <c r="I5841">
        <v>444.39</v>
      </c>
      <c r="J5841" t="s">
        <v>26</v>
      </c>
      <c r="K5841">
        <v>45000</v>
      </c>
      <c r="L5841">
        <v>32000</v>
      </c>
      <c r="M5841" t="s">
        <v>18</v>
      </c>
    </row>
    <row r="5842" spans="1:13" x14ac:dyDescent="0.4">
      <c r="A5842">
        <v>105841</v>
      </c>
      <c r="B5842" s="1">
        <v>45918.040277777778</v>
      </c>
      <c r="C5842" t="s">
        <v>48</v>
      </c>
      <c r="D5842" t="s">
        <v>24</v>
      </c>
      <c r="E5842" t="s">
        <v>29</v>
      </c>
      <c r="F5842" t="s">
        <v>37</v>
      </c>
      <c r="G5842">
        <v>98</v>
      </c>
      <c r="H5842">
        <v>809</v>
      </c>
      <c r="I5842">
        <v>633.34</v>
      </c>
      <c r="J5842" t="s">
        <v>26</v>
      </c>
      <c r="K5842">
        <v>45000</v>
      </c>
      <c r="L5842">
        <v>32000</v>
      </c>
      <c r="M5842" t="s">
        <v>38</v>
      </c>
    </row>
    <row r="5843" spans="1:13" x14ac:dyDescent="0.4">
      <c r="A5843">
        <v>105842</v>
      </c>
      <c r="B5843" s="1">
        <v>45766.307638888888</v>
      </c>
      <c r="C5843" t="s">
        <v>50</v>
      </c>
      <c r="D5843" t="s">
        <v>28</v>
      </c>
      <c r="E5843" t="s">
        <v>29</v>
      </c>
      <c r="F5843" t="s">
        <v>16</v>
      </c>
      <c r="G5843">
        <v>52</v>
      </c>
      <c r="H5843">
        <v>1037</v>
      </c>
      <c r="I5843">
        <v>1122.49</v>
      </c>
      <c r="J5843" t="s">
        <v>54</v>
      </c>
      <c r="K5843">
        <v>2500</v>
      </c>
      <c r="L5843">
        <v>1500</v>
      </c>
      <c r="M5843" t="s">
        <v>18</v>
      </c>
    </row>
    <row r="5844" spans="1:13" x14ac:dyDescent="0.4">
      <c r="A5844">
        <v>105843</v>
      </c>
      <c r="B5844" s="1">
        <v>45940.11041666667</v>
      </c>
      <c r="C5844" t="s">
        <v>23</v>
      </c>
      <c r="D5844" t="s">
        <v>28</v>
      </c>
      <c r="E5844" t="s">
        <v>15</v>
      </c>
      <c r="F5844" t="s">
        <v>37</v>
      </c>
      <c r="G5844">
        <v>24</v>
      </c>
      <c r="H5844">
        <v>808</v>
      </c>
      <c r="I5844">
        <v>791.24</v>
      </c>
      <c r="J5844" t="s">
        <v>30</v>
      </c>
      <c r="K5844">
        <v>450</v>
      </c>
      <c r="L5844">
        <v>200</v>
      </c>
      <c r="M5844" t="s">
        <v>38</v>
      </c>
    </row>
    <row r="5845" spans="1:13" x14ac:dyDescent="0.4">
      <c r="A5845">
        <v>105844</v>
      </c>
      <c r="B5845" s="1">
        <v>46000.563194444447</v>
      </c>
      <c r="C5845" t="s">
        <v>39</v>
      </c>
      <c r="D5845" t="s">
        <v>14</v>
      </c>
      <c r="E5845" t="s">
        <v>15</v>
      </c>
      <c r="F5845" t="s">
        <v>32</v>
      </c>
      <c r="G5845">
        <v>78</v>
      </c>
      <c r="H5845">
        <v>979</v>
      </c>
      <c r="I5845">
        <v>746.8</v>
      </c>
      <c r="J5845" t="s">
        <v>17</v>
      </c>
      <c r="K5845">
        <v>3200</v>
      </c>
      <c r="L5845">
        <v>2000</v>
      </c>
      <c r="M5845" t="s">
        <v>33</v>
      </c>
    </row>
    <row r="5846" spans="1:13" x14ac:dyDescent="0.4">
      <c r="A5846">
        <v>105845</v>
      </c>
      <c r="B5846" s="1">
        <v>45761.543749999997</v>
      </c>
      <c r="C5846" t="s">
        <v>50</v>
      </c>
      <c r="D5846" t="s">
        <v>24</v>
      </c>
      <c r="E5846" t="s">
        <v>31</v>
      </c>
      <c r="F5846" t="s">
        <v>25</v>
      </c>
      <c r="G5846">
        <v>26</v>
      </c>
      <c r="H5846">
        <v>774</v>
      </c>
      <c r="I5846">
        <v>1314</v>
      </c>
      <c r="J5846" t="s">
        <v>26</v>
      </c>
      <c r="K5846">
        <v>45000</v>
      </c>
      <c r="L5846">
        <v>32000</v>
      </c>
      <c r="M5846" t="s">
        <v>27</v>
      </c>
    </row>
    <row r="5847" spans="1:13" x14ac:dyDescent="0.4">
      <c r="A5847">
        <v>105846</v>
      </c>
      <c r="B5847" s="1">
        <v>45913.698611111111</v>
      </c>
      <c r="C5847" t="s">
        <v>19</v>
      </c>
      <c r="D5847" t="s">
        <v>43</v>
      </c>
      <c r="E5847" t="s">
        <v>15</v>
      </c>
      <c r="F5847" t="s">
        <v>32</v>
      </c>
      <c r="G5847">
        <v>58</v>
      </c>
      <c r="H5847">
        <v>752</v>
      </c>
      <c r="I5847">
        <v>1422.49</v>
      </c>
      <c r="J5847" t="s">
        <v>51</v>
      </c>
      <c r="K5847">
        <v>1800</v>
      </c>
      <c r="L5847">
        <v>900</v>
      </c>
      <c r="M5847" t="s">
        <v>33</v>
      </c>
    </row>
    <row r="5848" spans="1:13" x14ac:dyDescent="0.4">
      <c r="A5848">
        <v>105847</v>
      </c>
      <c r="B5848" s="1">
        <v>45863.026388888888</v>
      </c>
      <c r="C5848" t="s">
        <v>48</v>
      </c>
      <c r="D5848" t="s">
        <v>35</v>
      </c>
      <c r="E5848" t="s">
        <v>15</v>
      </c>
      <c r="F5848" t="s">
        <v>25</v>
      </c>
      <c r="G5848">
        <v>55</v>
      </c>
      <c r="H5848">
        <v>657</v>
      </c>
      <c r="I5848">
        <v>658.56</v>
      </c>
      <c r="J5848" t="s">
        <v>49</v>
      </c>
      <c r="K5848">
        <v>8500</v>
      </c>
      <c r="L5848">
        <v>5500</v>
      </c>
      <c r="M5848" t="s">
        <v>27</v>
      </c>
    </row>
    <row r="5849" spans="1:13" x14ac:dyDescent="0.4">
      <c r="A5849">
        <v>105848</v>
      </c>
      <c r="B5849" s="1">
        <v>45992.161111111112</v>
      </c>
      <c r="C5849" t="s">
        <v>48</v>
      </c>
      <c r="D5849" t="s">
        <v>28</v>
      </c>
      <c r="E5849" t="s">
        <v>29</v>
      </c>
      <c r="F5849" t="s">
        <v>16</v>
      </c>
      <c r="G5849">
        <v>85</v>
      </c>
      <c r="H5849">
        <v>715</v>
      </c>
      <c r="I5849">
        <v>465.04</v>
      </c>
      <c r="J5849" t="s">
        <v>30</v>
      </c>
      <c r="K5849">
        <v>450</v>
      </c>
      <c r="L5849">
        <v>200</v>
      </c>
      <c r="M5849" t="s">
        <v>18</v>
      </c>
    </row>
    <row r="5850" spans="1:13" x14ac:dyDescent="0.4">
      <c r="A5850">
        <v>105849</v>
      </c>
      <c r="B5850" s="1">
        <v>45700.236805555556</v>
      </c>
      <c r="C5850" t="s">
        <v>50</v>
      </c>
      <c r="D5850" t="s">
        <v>24</v>
      </c>
      <c r="E5850" t="s">
        <v>29</v>
      </c>
      <c r="F5850" t="s">
        <v>25</v>
      </c>
      <c r="G5850">
        <v>71</v>
      </c>
      <c r="H5850">
        <v>473</v>
      </c>
      <c r="I5850">
        <v>1016.25</v>
      </c>
      <c r="J5850" t="s">
        <v>59</v>
      </c>
      <c r="K5850">
        <v>3500</v>
      </c>
      <c r="L5850">
        <v>2200</v>
      </c>
      <c r="M5850" t="s">
        <v>27</v>
      </c>
    </row>
    <row r="5851" spans="1:13" x14ac:dyDescent="0.4">
      <c r="A5851">
        <v>105850</v>
      </c>
      <c r="B5851" s="1">
        <v>46010.624305555553</v>
      </c>
      <c r="C5851" t="s">
        <v>50</v>
      </c>
      <c r="D5851" t="s">
        <v>24</v>
      </c>
      <c r="E5851" t="s">
        <v>15</v>
      </c>
      <c r="F5851" t="s">
        <v>25</v>
      </c>
      <c r="G5851">
        <v>71</v>
      </c>
      <c r="H5851">
        <v>680</v>
      </c>
      <c r="I5851">
        <v>2699.32</v>
      </c>
      <c r="J5851" t="s">
        <v>26</v>
      </c>
      <c r="K5851">
        <v>45000</v>
      </c>
      <c r="L5851">
        <v>32000</v>
      </c>
      <c r="M5851" t="s">
        <v>27</v>
      </c>
    </row>
    <row r="5852" spans="1:13" x14ac:dyDescent="0.4">
      <c r="A5852">
        <v>105851</v>
      </c>
      <c r="B5852" s="1">
        <v>45902.866666666669</v>
      </c>
      <c r="C5852" t="s">
        <v>42</v>
      </c>
      <c r="D5852" t="s">
        <v>40</v>
      </c>
      <c r="E5852" t="s">
        <v>29</v>
      </c>
      <c r="F5852" t="s">
        <v>37</v>
      </c>
      <c r="G5852">
        <v>8</v>
      </c>
      <c r="H5852">
        <v>329</v>
      </c>
      <c r="I5852">
        <v>1048.42</v>
      </c>
      <c r="J5852" t="s">
        <v>41</v>
      </c>
      <c r="K5852">
        <v>5500</v>
      </c>
      <c r="L5852">
        <v>3500</v>
      </c>
      <c r="M5852" t="s">
        <v>38</v>
      </c>
    </row>
    <row r="5853" spans="1:13" x14ac:dyDescent="0.4">
      <c r="A5853">
        <v>105852</v>
      </c>
      <c r="B5853" s="1">
        <v>45944.513194444444</v>
      </c>
      <c r="C5853" t="s">
        <v>13</v>
      </c>
      <c r="D5853" t="s">
        <v>43</v>
      </c>
      <c r="E5853" t="s">
        <v>31</v>
      </c>
      <c r="F5853" t="s">
        <v>20</v>
      </c>
      <c r="G5853">
        <v>50</v>
      </c>
      <c r="H5853">
        <v>310</v>
      </c>
      <c r="I5853">
        <v>1021.7</v>
      </c>
      <c r="J5853" t="s">
        <v>51</v>
      </c>
      <c r="K5853">
        <v>1800</v>
      </c>
      <c r="L5853">
        <v>900</v>
      </c>
      <c r="M5853" t="s">
        <v>22</v>
      </c>
    </row>
    <row r="5854" spans="1:13" x14ac:dyDescent="0.4">
      <c r="A5854">
        <v>105853</v>
      </c>
      <c r="B5854" s="1">
        <v>46012.936805555553</v>
      </c>
      <c r="C5854" t="s">
        <v>23</v>
      </c>
      <c r="D5854" t="s">
        <v>35</v>
      </c>
      <c r="E5854" t="s">
        <v>15</v>
      </c>
      <c r="F5854" t="s">
        <v>32</v>
      </c>
      <c r="G5854">
        <v>19</v>
      </c>
      <c r="H5854">
        <v>1023</v>
      </c>
      <c r="I5854">
        <v>903.81</v>
      </c>
      <c r="J5854" t="s">
        <v>36</v>
      </c>
      <c r="K5854">
        <v>12000</v>
      </c>
      <c r="L5854">
        <v>8000</v>
      </c>
      <c r="M5854" t="s">
        <v>33</v>
      </c>
    </row>
    <row r="5855" spans="1:13" x14ac:dyDescent="0.4">
      <c r="A5855">
        <v>105854</v>
      </c>
      <c r="B5855" s="1">
        <v>45930.337500000001</v>
      </c>
      <c r="C5855" t="s">
        <v>42</v>
      </c>
      <c r="D5855" t="s">
        <v>28</v>
      </c>
      <c r="E5855" t="s">
        <v>15</v>
      </c>
      <c r="F5855" t="s">
        <v>20</v>
      </c>
      <c r="G5855">
        <v>81</v>
      </c>
      <c r="H5855">
        <v>889</v>
      </c>
      <c r="I5855">
        <v>807.3</v>
      </c>
      <c r="J5855" t="s">
        <v>54</v>
      </c>
      <c r="K5855">
        <v>2500</v>
      </c>
      <c r="L5855">
        <v>1500</v>
      </c>
      <c r="M5855" t="s">
        <v>22</v>
      </c>
    </row>
    <row r="5856" spans="1:13" x14ac:dyDescent="0.4">
      <c r="A5856">
        <v>105855</v>
      </c>
      <c r="B5856" s="1">
        <v>45740.861111111109</v>
      </c>
      <c r="C5856" t="s">
        <v>13</v>
      </c>
      <c r="D5856" t="s">
        <v>46</v>
      </c>
      <c r="E5856" t="s">
        <v>15</v>
      </c>
      <c r="F5856" t="s">
        <v>32</v>
      </c>
      <c r="G5856">
        <v>67</v>
      </c>
      <c r="H5856">
        <v>1018</v>
      </c>
      <c r="I5856">
        <v>677.66</v>
      </c>
      <c r="J5856" t="s">
        <v>53</v>
      </c>
      <c r="K5856">
        <v>15000</v>
      </c>
      <c r="L5856">
        <v>9500</v>
      </c>
      <c r="M5856" t="s">
        <v>33</v>
      </c>
    </row>
    <row r="5857" spans="1:13" x14ac:dyDescent="0.4">
      <c r="A5857">
        <v>105856</v>
      </c>
      <c r="B5857" s="1">
        <v>45767.269444444442</v>
      </c>
      <c r="C5857" t="s">
        <v>48</v>
      </c>
      <c r="D5857" t="s">
        <v>24</v>
      </c>
      <c r="E5857" t="s">
        <v>31</v>
      </c>
      <c r="F5857" t="s">
        <v>25</v>
      </c>
      <c r="G5857">
        <v>44</v>
      </c>
      <c r="H5857">
        <v>942</v>
      </c>
      <c r="I5857">
        <v>417.78</v>
      </c>
      <c r="J5857" t="s">
        <v>26</v>
      </c>
      <c r="K5857">
        <v>45000</v>
      </c>
      <c r="L5857">
        <v>32000</v>
      </c>
      <c r="M5857" t="s">
        <v>27</v>
      </c>
    </row>
    <row r="5858" spans="1:13" x14ac:dyDescent="0.4">
      <c r="A5858">
        <v>105857</v>
      </c>
      <c r="B5858" s="1">
        <v>45847.246527777781</v>
      </c>
      <c r="C5858" t="s">
        <v>45</v>
      </c>
      <c r="D5858" t="s">
        <v>28</v>
      </c>
      <c r="E5858" t="s">
        <v>29</v>
      </c>
      <c r="F5858" t="s">
        <v>37</v>
      </c>
      <c r="G5858">
        <v>89</v>
      </c>
      <c r="H5858">
        <v>447</v>
      </c>
      <c r="I5858">
        <v>481.8</v>
      </c>
      <c r="J5858" t="s">
        <v>54</v>
      </c>
      <c r="K5858">
        <v>2500</v>
      </c>
      <c r="L5858">
        <v>1500</v>
      </c>
      <c r="M5858" t="s">
        <v>38</v>
      </c>
    </row>
    <row r="5859" spans="1:13" x14ac:dyDescent="0.4">
      <c r="A5859">
        <v>105858</v>
      </c>
      <c r="B5859" s="1">
        <v>45945.371527777781</v>
      </c>
      <c r="C5859" t="s">
        <v>19</v>
      </c>
      <c r="D5859" t="s">
        <v>46</v>
      </c>
      <c r="E5859" t="s">
        <v>29</v>
      </c>
      <c r="F5859" t="s">
        <v>32</v>
      </c>
      <c r="G5859">
        <v>11</v>
      </c>
      <c r="H5859">
        <v>371</v>
      </c>
      <c r="I5859">
        <v>860.31</v>
      </c>
      <c r="J5859" t="s">
        <v>53</v>
      </c>
      <c r="K5859">
        <v>15000</v>
      </c>
      <c r="L5859">
        <v>9500</v>
      </c>
      <c r="M5859" t="s">
        <v>33</v>
      </c>
    </row>
    <row r="5860" spans="1:13" x14ac:dyDescent="0.4">
      <c r="A5860">
        <v>105859</v>
      </c>
      <c r="B5860" s="1">
        <v>45908.227083333331</v>
      </c>
      <c r="C5860" t="s">
        <v>50</v>
      </c>
      <c r="D5860" t="s">
        <v>40</v>
      </c>
      <c r="E5860" t="s">
        <v>29</v>
      </c>
      <c r="F5860" t="s">
        <v>32</v>
      </c>
      <c r="G5860">
        <v>60</v>
      </c>
      <c r="H5860">
        <v>656</v>
      </c>
      <c r="I5860">
        <v>947.13</v>
      </c>
      <c r="J5860" t="s">
        <v>41</v>
      </c>
      <c r="K5860">
        <v>5500</v>
      </c>
      <c r="L5860">
        <v>3500</v>
      </c>
      <c r="M5860" t="s">
        <v>33</v>
      </c>
    </row>
    <row r="5861" spans="1:13" x14ac:dyDescent="0.4">
      <c r="A5861">
        <v>105860</v>
      </c>
      <c r="B5861" s="1">
        <v>45869.42291666667</v>
      </c>
      <c r="C5861" t="s">
        <v>48</v>
      </c>
      <c r="D5861" t="s">
        <v>55</v>
      </c>
      <c r="E5861" t="s">
        <v>31</v>
      </c>
      <c r="F5861" t="s">
        <v>32</v>
      </c>
      <c r="G5861">
        <v>49</v>
      </c>
      <c r="H5861">
        <v>684</v>
      </c>
      <c r="I5861">
        <v>2311.69</v>
      </c>
      <c r="J5861" t="s">
        <v>57</v>
      </c>
      <c r="K5861">
        <v>600</v>
      </c>
      <c r="L5861">
        <v>350</v>
      </c>
      <c r="M5861" t="s">
        <v>33</v>
      </c>
    </row>
    <row r="5862" spans="1:13" x14ac:dyDescent="0.4">
      <c r="A5862">
        <v>105861</v>
      </c>
      <c r="B5862" s="1">
        <v>45948.236111111109</v>
      </c>
      <c r="C5862" t="s">
        <v>50</v>
      </c>
      <c r="D5862" t="s">
        <v>43</v>
      </c>
      <c r="E5862" t="s">
        <v>15</v>
      </c>
      <c r="F5862" t="s">
        <v>25</v>
      </c>
      <c r="G5862">
        <v>52</v>
      </c>
      <c r="H5862">
        <v>321</v>
      </c>
      <c r="I5862">
        <v>605.45000000000005</v>
      </c>
      <c r="J5862" t="s">
        <v>61</v>
      </c>
      <c r="K5862">
        <v>2800</v>
      </c>
      <c r="L5862">
        <v>1500</v>
      </c>
      <c r="M5862" t="s">
        <v>27</v>
      </c>
    </row>
    <row r="5863" spans="1:13" x14ac:dyDescent="0.4">
      <c r="A5863">
        <v>105862</v>
      </c>
      <c r="B5863" s="1">
        <v>45790.09097222222</v>
      </c>
      <c r="C5863" t="s">
        <v>13</v>
      </c>
      <c r="D5863" t="s">
        <v>24</v>
      </c>
      <c r="E5863" t="s">
        <v>31</v>
      </c>
      <c r="F5863" t="s">
        <v>32</v>
      </c>
      <c r="G5863">
        <v>58</v>
      </c>
      <c r="H5863">
        <v>495</v>
      </c>
      <c r="I5863">
        <v>871.32</v>
      </c>
      <c r="J5863" t="s">
        <v>26</v>
      </c>
      <c r="K5863">
        <v>45000</v>
      </c>
      <c r="L5863">
        <v>32000</v>
      </c>
      <c r="M5863" t="s">
        <v>33</v>
      </c>
    </row>
    <row r="5864" spans="1:13" x14ac:dyDescent="0.4">
      <c r="A5864">
        <v>105863</v>
      </c>
      <c r="B5864" s="1">
        <v>45858.836111111108</v>
      </c>
      <c r="C5864" t="s">
        <v>48</v>
      </c>
      <c r="D5864" t="s">
        <v>28</v>
      </c>
      <c r="E5864" t="s">
        <v>15</v>
      </c>
      <c r="F5864" t="s">
        <v>25</v>
      </c>
      <c r="G5864">
        <v>71</v>
      </c>
      <c r="H5864">
        <v>329</v>
      </c>
      <c r="I5864">
        <v>394.53</v>
      </c>
      <c r="J5864" t="s">
        <v>54</v>
      </c>
      <c r="K5864">
        <v>2500</v>
      </c>
      <c r="L5864">
        <v>1500</v>
      </c>
      <c r="M5864" t="s">
        <v>27</v>
      </c>
    </row>
    <row r="5865" spans="1:13" x14ac:dyDescent="0.4">
      <c r="A5865">
        <v>105864</v>
      </c>
      <c r="B5865" s="1">
        <v>45942.935416666667</v>
      </c>
      <c r="C5865" t="s">
        <v>23</v>
      </c>
      <c r="D5865" t="s">
        <v>24</v>
      </c>
      <c r="E5865" t="s">
        <v>15</v>
      </c>
      <c r="F5865" t="s">
        <v>25</v>
      </c>
      <c r="G5865">
        <v>76</v>
      </c>
      <c r="H5865">
        <v>409</v>
      </c>
      <c r="I5865">
        <v>1117.6500000000001</v>
      </c>
      <c r="J5865" t="s">
        <v>26</v>
      </c>
      <c r="K5865">
        <v>45000</v>
      </c>
      <c r="L5865">
        <v>32000</v>
      </c>
      <c r="M5865" t="s">
        <v>27</v>
      </c>
    </row>
    <row r="5866" spans="1:13" x14ac:dyDescent="0.4">
      <c r="A5866">
        <v>105865</v>
      </c>
      <c r="B5866" s="1">
        <v>45983.713888888888</v>
      </c>
      <c r="C5866" t="s">
        <v>39</v>
      </c>
      <c r="D5866" t="s">
        <v>24</v>
      </c>
      <c r="E5866" t="s">
        <v>31</v>
      </c>
      <c r="F5866" t="s">
        <v>20</v>
      </c>
      <c r="G5866">
        <v>75</v>
      </c>
      <c r="H5866">
        <v>716</v>
      </c>
      <c r="I5866">
        <v>1069.5899999999999</v>
      </c>
      <c r="J5866" t="s">
        <v>59</v>
      </c>
      <c r="K5866">
        <v>3500</v>
      </c>
      <c r="L5866">
        <v>2200</v>
      </c>
      <c r="M5866" t="s">
        <v>22</v>
      </c>
    </row>
    <row r="5867" spans="1:13" x14ac:dyDescent="0.4">
      <c r="A5867">
        <v>105866</v>
      </c>
      <c r="B5867" s="1">
        <v>45752.543055555558</v>
      </c>
      <c r="C5867" t="s">
        <v>48</v>
      </c>
      <c r="D5867" t="s">
        <v>43</v>
      </c>
      <c r="E5867" t="s">
        <v>15</v>
      </c>
      <c r="F5867" t="s">
        <v>37</v>
      </c>
      <c r="G5867">
        <v>59</v>
      </c>
      <c r="H5867">
        <v>555</v>
      </c>
      <c r="I5867">
        <v>873.75</v>
      </c>
      <c r="J5867" t="s">
        <v>51</v>
      </c>
      <c r="K5867">
        <v>1800</v>
      </c>
      <c r="L5867">
        <v>900</v>
      </c>
      <c r="M5867" t="s">
        <v>38</v>
      </c>
    </row>
    <row r="5868" spans="1:13" x14ac:dyDescent="0.4">
      <c r="A5868">
        <v>105867</v>
      </c>
      <c r="B5868" s="1">
        <v>45935.212500000001</v>
      </c>
      <c r="C5868" t="s">
        <v>19</v>
      </c>
      <c r="D5868" t="s">
        <v>35</v>
      </c>
      <c r="E5868" t="s">
        <v>15</v>
      </c>
      <c r="F5868" t="s">
        <v>25</v>
      </c>
      <c r="G5868">
        <v>85</v>
      </c>
      <c r="H5868">
        <v>579</v>
      </c>
      <c r="I5868">
        <v>772.24</v>
      </c>
      <c r="J5868" t="s">
        <v>36</v>
      </c>
      <c r="K5868">
        <v>12000</v>
      </c>
      <c r="L5868">
        <v>8000</v>
      </c>
      <c r="M5868" t="s">
        <v>27</v>
      </c>
    </row>
    <row r="5869" spans="1:13" x14ac:dyDescent="0.4">
      <c r="A5869">
        <v>105868</v>
      </c>
      <c r="B5869" s="1">
        <v>45982.054861111108</v>
      </c>
      <c r="C5869" t="s">
        <v>48</v>
      </c>
      <c r="D5869" t="s">
        <v>28</v>
      </c>
      <c r="E5869" t="s">
        <v>15</v>
      </c>
      <c r="F5869" t="s">
        <v>16</v>
      </c>
      <c r="G5869">
        <v>40</v>
      </c>
      <c r="H5869">
        <v>514</v>
      </c>
      <c r="I5869">
        <v>744.76</v>
      </c>
      <c r="J5869" t="s">
        <v>30</v>
      </c>
      <c r="K5869">
        <v>450</v>
      </c>
      <c r="L5869">
        <v>200</v>
      </c>
      <c r="M5869" t="s">
        <v>18</v>
      </c>
    </row>
    <row r="5870" spans="1:13" x14ac:dyDescent="0.4">
      <c r="A5870">
        <v>105869</v>
      </c>
      <c r="B5870" s="1">
        <v>45876.375</v>
      </c>
      <c r="C5870" t="s">
        <v>13</v>
      </c>
      <c r="D5870" t="s">
        <v>55</v>
      </c>
      <c r="E5870" t="s">
        <v>15</v>
      </c>
      <c r="F5870" t="s">
        <v>32</v>
      </c>
      <c r="G5870">
        <v>50</v>
      </c>
      <c r="H5870">
        <v>575</v>
      </c>
      <c r="I5870">
        <v>339.26</v>
      </c>
      <c r="J5870" t="s">
        <v>58</v>
      </c>
      <c r="K5870">
        <v>1200</v>
      </c>
      <c r="L5870">
        <v>800</v>
      </c>
      <c r="M5870" t="s">
        <v>33</v>
      </c>
    </row>
    <row r="5871" spans="1:13" x14ac:dyDescent="0.4">
      <c r="A5871">
        <v>105870</v>
      </c>
      <c r="B5871" s="1">
        <v>45746.761111111111</v>
      </c>
      <c r="C5871" t="s">
        <v>45</v>
      </c>
      <c r="D5871" t="s">
        <v>28</v>
      </c>
      <c r="E5871" t="s">
        <v>29</v>
      </c>
      <c r="F5871" t="s">
        <v>32</v>
      </c>
      <c r="G5871">
        <v>30</v>
      </c>
      <c r="H5871">
        <v>685</v>
      </c>
      <c r="I5871">
        <v>937.6</v>
      </c>
      <c r="J5871" t="s">
        <v>54</v>
      </c>
      <c r="K5871">
        <v>2500</v>
      </c>
      <c r="L5871">
        <v>1500</v>
      </c>
      <c r="M5871" t="s">
        <v>33</v>
      </c>
    </row>
    <row r="5872" spans="1:13" x14ac:dyDescent="0.4">
      <c r="A5872">
        <v>105871</v>
      </c>
      <c r="B5872" s="1">
        <v>45729.949305555558</v>
      </c>
      <c r="C5872" t="s">
        <v>23</v>
      </c>
      <c r="D5872" t="s">
        <v>35</v>
      </c>
      <c r="E5872" t="s">
        <v>31</v>
      </c>
      <c r="F5872" t="s">
        <v>25</v>
      </c>
      <c r="G5872">
        <v>66</v>
      </c>
      <c r="H5872">
        <v>444</v>
      </c>
      <c r="I5872">
        <v>2513.36</v>
      </c>
      <c r="J5872" t="s">
        <v>49</v>
      </c>
      <c r="K5872">
        <v>8500</v>
      </c>
      <c r="L5872">
        <v>5500</v>
      </c>
      <c r="M5872" t="s">
        <v>27</v>
      </c>
    </row>
    <row r="5873" spans="1:13" x14ac:dyDescent="0.4">
      <c r="A5873">
        <v>105872</v>
      </c>
      <c r="B5873" s="1">
        <v>45904.290972222225</v>
      </c>
      <c r="C5873" t="s">
        <v>42</v>
      </c>
      <c r="D5873" t="s">
        <v>43</v>
      </c>
      <c r="E5873" t="s">
        <v>29</v>
      </c>
      <c r="F5873" t="s">
        <v>16</v>
      </c>
      <c r="G5873">
        <v>85</v>
      </c>
      <c r="H5873">
        <v>620</v>
      </c>
      <c r="I5873">
        <v>1143.56</v>
      </c>
      <c r="J5873" t="s">
        <v>51</v>
      </c>
      <c r="K5873">
        <v>1800</v>
      </c>
      <c r="L5873">
        <v>900</v>
      </c>
      <c r="M5873" t="s">
        <v>18</v>
      </c>
    </row>
    <row r="5874" spans="1:13" x14ac:dyDescent="0.4">
      <c r="A5874">
        <v>105873</v>
      </c>
      <c r="B5874" s="1">
        <v>45786.181250000001</v>
      </c>
      <c r="C5874" t="s">
        <v>42</v>
      </c>
      <c r="D5874" t="s">
        <v>28</v>
      </c>
      <c r="E5874" t="s">
        <v>31</v>
      </c>
      <c r="F5874" t="s">
        <v>25</v>
      </c>
      <c r="G5874">
        <v>28</v>
      </c>
      <c r="H5874">
        <v>599</v>
      </c>
      <c r="I5874">
        <v>666.62</v>
      </c>
      <c r="J5874" t="s">
        <v>30</v>
      </c>
      <c r="K5874">
        <v>450</v>
      </c>
      <c r="L5874">
        <v>200</v>
      </c>
      <c r="M5874" t="s">
        <v>27</v>
      </c>
    </row>
    <row r="5875" spans="1:13" x14ac:dyDescent="0.4">
      <c r="A5875">
        <v>105874</v>
      </c>
      <c r="B5875" s="1">
        <v>45869.602777777778</v>
      </c>
      <c r="C5875" t="s">
        <v>23</v>
      </c>
      <c r="D5875" t="s">
        <v>46</v>
      </c>
      <c r="E5875" t="s">
        <v>29</v>
      </c>
      <c r="F5875" t="s">
        <v>32</v>
      </c>
      <c r="G5875">
        <v>38</v>
      </c>
      <c r="H5875">
        <v>364</v>
      </c>
      <c r="I5875">
        <v>1364.06</v>
      </c>
      <c r="J5875" t="s">
        <v>53</v>
      </c>
      <c r="K5875">
        <v>15000</v>
      </c>
      <c r="L5875">
        <v>9500</v>
      </c>
      <c r="M5875" t="s">
        <v>33</v>
      </c>
    </row>
    <row r="5876" spans="1:13" x14ac:dyDescent="0.4">
      <c r="A5876">
        <v>105875</v>
      </c>
      <c r="B5876" s="1">
        <v>46000.398611111108</v>
      </c>
      <c r="C5876" t="s">
        <v>39</v>
      </c>
      <c r="D5876" t="s">
        <v>40</v>
      </c>
      <c r="E5876" t="s">
        <v>31</v>
      </c>
      <c r="F5876" t="s">
        <v>16</v>
      </c>
      <c r="G5876">
        <v>66</v>
      </c>
      <c r="H5876">
        <v>495</v>
      </c>
      <c r="I5876">
        <v>621.84</v>
      </c>
      <c r="J5876" t="s">
        <v>41</v>
      </c>
      <c r="K5876">
        <v>5500</v>
      </c>
      <c r="L5876">
        <v>3500</v>
      </c>
      <c r="M5876" t="s">
        <v>18</v>
      </c>
    </row>
    <row r="5877" spans="1:13" x14ac:dyDescent="0.4">
      <c r="A5877">
        <v>105876</v>
      </c>
      <c r="B5877" s="1">
        <v>45753.05972222222</v>
      </c>
      <c r="C5877" t="s">
        <v>13</v>
      </c>
      <c r="D5877" t="s">
        <v>14</v>
      </c>
      <c r="E5877" t="s">
        <v>31</v>
      </c>
      <c r="F5877" t="s">
        <v>37</v>
      </c>
      <c r="G5877">
        <v>78</v>
      </c>
      <c r="H5877">
        <v>687</v>
      </c>
      <c r="I5877">
        <v>453.11</v>
      </c>
      <c r="J5877" t="s">
        <v>17</v>
      </c>
      <c r="K5877">
        <v>3200</v>
      </c>
      <c r="L5877">
        <v>2000</v>
      </c>
      <c r="M5877" t="s">
        <v>38</v>
      </c>
    </row>
    <row r="5878" spans="1:13" x14ac:dyDescent="0.4">
      <c r="A5878">
        <v>105877</v>
      </c>
      <c r="B5878" s="1">
        <v>45732.849305555559</v>
      </c>
      <c r="C5878" t="s">
        <v>48</v>
      </c>
      <c r="D5878" t="s">
        <v>46</v>
      </c>
      <c r="E5878" t="s">
        <v>29</v>
      </c>
      <c r="F5878" t="s">
        <v>32</v>
      </c>
      <c r="G5878">
        <v>86</v>
      </c>
      <c r="H5878">
        <v>565</v>
      </c>
      <c r="I5878">
        <v>562.94000000000005</v>
      </c>
      <c r="J5878" t="s">
        <v>47</v>
      </c>
      <c r="K5878">
        <v>4500</v>
      </c>
      <c r="L5878">
        <v>2800</v>
      </c>
      <c r="M5878" t="s">
        <v>33</v>
      </c>
    </row>
    <row r="5879" spans="1:13" x14ac:dyDescent="0.4">
      <c r="A5879">
        <v>105878</v>
      </c>
      <c r="B5879" s="1">
        <v>45711.07916666667</v>
      </c>
      <c r="C5879" t="s">
        <v>34</v>
      </c>
      <c r="D5879" t="s">
        <v>46</v>
      </c>
      <c r="E5879" t="s">
        <v>15</v>
      </c>
      <c r="F5879" t="s">
        <v>37</v>
      </c>
      <c r="G5879">
        <v>68</v>
      </c>
      <c r="H5879">
        <v>1014</v>
      </c>
      <c r="I5879">
        <v>593.58000000000004</v>
      </c>
      <c r="J5879" t="s">
        <v>47</v>
      </c>
      <c r="K5879">
        <v>4500</v>
      </c>
      <c r="L5879">
        <v>2800</v>
      </c>
      <c r="M5879" t="s">
        <v>38</v>
      </c>
    </row>
    <row r="5880" spans="1:13" x14ac:dyDescent="0.4">
      <c r="A5880">
        <v>105879</v>
      </c>
      <c r="B5880" s="1">
        <v>46001.779166666667</v>
      </c>
      <c r="C5880" t="s">
        <v>23</v>
      </c>
      <c r="D5880" t="s">
        <v>40</v>
      </c>
      <c r="E5880" t="s">
        <v>31</v>
      </c>
      <c r="F5880" t="s">
        <v>37</v>
      </c>
      <c r="G5880">
        <v>41</v>
      </c>
      <c r="H5880">
        <v>966</v>
      </c>
      <c r="I5880">
        <v>1737.19</v>
      </c>
      <c r="J5880" t="s">
        <v>41</v>
      </c>
      <c r="K5880">
        <v>5500</v>
      </c>
      <c r="L5880">
        <v>3500</v>
      </c>
      <c r="M5880" t="s">
        <v>38</v>
      </c>
    </row>
    <row r="5881" spans="1:13" x14ac:dyDescent="0.4">
      <c r="A5881">
        <v>105880</v>
      </c>
      <c r="B5881" s="1">
        <v>45711.323611111111</v>
      </c>
      <c r="C5881" t="s">
        <v>50</v>
      </c>
      <c r="D5881" t="s">
        <v>40</v>
      </c>
      <c r="E5881" t="s">
        <v>29</v>
      </c>
      <c r="F5881" t="s">
        <v>37</v>
      </c>
      <c r="G5881">
        <v>10</v>
      </c>
      <c r="H5881">
        <v>829</v>
      </c>
      <c r="I5881">
        <v>200.79</v>
      </c>
      <c r="J5881" t="s">
        <v>41</v>
      </c>
      <c r="K5881">
        <v>5500</v>
      </c>
      <c r="L5881">
        <v>3500</v>
      </c>
      <c r="M5881" t="s">
        <v>38</v>
      </c>
    </row>
    <row r="5882" spans="1:13" x14ac:dyDescent="0.4">
      <c r="A5882">
        <v>105881</v>
      </c>
      <c r="B5882" s="1">
        <v>45875.236805555556</v>
      </c>
      <c r="C5882" t="s">
        <v>50</v>
      </c>
      <c r="D5882" t="s">
        <v>14</v>
      </c>
      <c r="E5882" t="s">
        <v>15</v>
      </c>
      <c r="F5882" t="s">
        <v>32</v>
      </c>
      <c r="G5882">
        <v>86</v>
      </c>
      <c r="H5882">
        <v>1123</v>
      </c>
      <c r="I5882">
        <v>241.78</v>
      </c>
      <c r="J5882" t="s">
        <v>21</v>
      </c>
      <c r="K5882">
        <v>6500</v>
      </c>
      <c r="L5882">
        <v>4200</v>
      </c>
      <c r="M5882" t="s">
        <v>33</v>
      </c>
    </row>
    <row r="5883" spans="1:13" x14ac:dyDescent="0.4">
      <c r="A5883">
        <v>105882</v>
      </c>
      <c r="B5883" s="1">
        <v>45673.498611111114</v>
      </c>
      <c r="C5883" t="s">
        <v>42</v>
      </c>
      <c r="D5883" t="s">
        <v>14</v>
      </c>
      <c r="E5883" t="s">
        <v>29</v>
      </c>
      <c r="F5883" t="s">
        <v>37</v>
      </c>
      <c r="G5883">
        <v>96</v>
      </c>
      <c r="H5883">
        <v>793</v>
      </c>
      <c r="I5883">
        <v>815.3</v>
      </c>
      <c r="J5883" t="s">
        <v>21</v>
      </c>
      <c r="K5883">
        <v>6500</v>
      </c>
      <c r="L5883">
        <v>4200</v>
      </c>
      <c r="M5883" t="s">
        <v>38</v>
      </c>
    </row>
    <row r="5884" spans="1:13" x14ac:dyDescent="0.4">
      <c r="A5884">
        <v>105883</v>
      </c>
      <c r="B5884" s="1">
        <v>45756.634722222225</v>
      </c>
      <c r="C5884" t="s">
        <v>19</v>
      </c>
      <c r="D5884" t="s">
        <v>35</v>
      </c>
      <c r="E5884" t="s">
        <v>29</v>
      </c>
      <c r="F5884" t="s">
        <v>20</v>
      </c>
      <c r="G5884">
        <v>73</v>
      </c>
      <c r="H5884">
        <v>1115</v>
      </c>
      <c r="I5884">
        <v>558.94000000000005</v>
      </c>
      <c r="J5884" t="s">
        <v>49</v>
      </c>
      <c r="K5884">
        <v>8500</v>
      </c>
      <c r="L5884">
        <v>5500</v>
      </c>
      <c r="M5884" t="s">
        <v>22</v>
      </c>
    </row>
    <row r="5885" spans="1:13" x14ac:dyDescent="0.4">
      <c r="A5885">
        <v>105884</v>
      </c>
      <c r="B5885" s="1">
        <v>45677.629861111112</v>
      </c>
      <c r="C5885" t="s">
        <v>34</v>
      </c>
      <c r="D5885" t="s">
        <v>46</v>
      </c>
      <c r="E5885" t="s">
        <v>15</v>
      </c>
      <c r="F5885" t="s">
        <v>32</v>
      </c>
      <c r="G5885">
        <v>36</v>
      </c>
      <c r="H5885">
        <v>499</v>
      </c>
      <c r="I5885">
        <v>956.32</v>
      </c>
      <c r="J5885" t="s">
        <v>53</v>
      </c>
      <c r="K5885">
        <v>15000</v>
      </c>
      <c r="L5885">
        <v>9500</v>
      </c>
      <c r="M5885" t="s">
        <v>33</v>
      </c>
    </row>
    <row r="5886" spans="1:13" x14ac:dyDescent="0.4">
      <c r="A5886">
        <v>105885</v>
      </c>
      <c r="B5886" s="1">
        <v>45703.607638888891</v>
      </c>
      <c r="C5886" t="s">
        <v>19</v>
      </c>
      <c r="D5886" t="s">
        <v>35</v>
      </c>
      <c r="E5886" t="s">
        <v>15</v>
      </c>
      <c r="F5886" t="s">
        <v>25</v>
      </c>
      <c r="G5886">
        <v>30</v>
      </c>
      <c r="H5886">
        <v>370</v>
      </c>
      <c r="I5886">
        <v>712.18</v>
      </c>
      <c r="J5886" t="s">
        <v>36</v>
      </c>
      <c r="K5886">
        <v>12000</v>
      </c>
      <c r="L5886">
        <v>8000</v>
      </c>
      <c r="M5886" t="s">
        <v>27</v>
      </c>
    </row>
    <row r="5887" spans="1:13" x14ac:dyDescent="0.4">
      <c r="A5887">
        <v>105886</v>
      </c>
      <c r="B5887" s="1">
        <v>45850.411805555559</v>
      </c>
      <c r="C5887" t="s">
        <v>45</v>
      </c>
      <c r="D5887" t="s">
        <v>46</v>
      </c>
      <c r="E5887" t="s">
        <v>29</v>
      </c>
      <c r="F5887" t="s">
        <v>25</v>
      </c>
      <c r="G5887">
        <v>10</v>
      </c>
      <c r="H5887">
        <v>604</v>
      </c>
      <c r="I5887">
        <v>939.08</v>
      </c>
      <c r="J5887" t="s">
        <v>47</v>
      </c>
      <c r="K5887">
        <v>4500</v>
      </c>
      <c r="L5887">
        <v>2800</v>
      </c>
      <c r="M5887" t="s">
        <v>27</v>
      </c>
    </row>
    <row r="5888" spans="1:13" x14ac:dyDescent="0.4">
      <c r="A5888">
        <v>105887</v>
      </c>
      <c r="B5888" s="1">
        <v>45715.151388888888</v>
      </c>
      <c r="C5888" t="s">
        <v>13</v>
      </c>
      <c r="D5888" t="s">
        <v>55</v>
      </c>
      <c r="E5888" t="s">
        <v>15</v>
      </c>
      <c r="F5888" t="s">
        <v>20</v>
      </c>
      <c r="G5888">
        <v>61</v>
      </c>
      <c r="H5888">
        <v>671</v>
      </c>
      <c r="I5888">
        <v>926.28</v>
      </c>
      <c r="J5888" t="s">
        <v>56</v>
      </c>
      <c r="K5888">
        <v>850</v>
      </c>
      <c r="L5888">
        <v>550</v>
      </c>
      <c r="M5888" t="s">
        <v>22</v>
      </c>
    </row>
    <row r="5889" spans="1:13" x14ac:dyDescent="0.4">
      <c r="A5889">
        <v>105888</v>
      </c>
      <c r="B5889" s="1">
        <v>45768.315972222219</v>
      </c>
      <c r="C5889" t="s">
        <v>42</v>
      </c>
      <c r="D5889" t="s">
        <v>14</v>
      </c>
      <c r="E5889" t="s">
        <v>29</v>
      </c>
      <c r="F5889" t="s">
        <v>37</v>
      </c>
      <c r="G5889">
        <v>61</v>
      </c>
      <c r="H5889">
        <v>885</v>
      </c>
      <c r="I5889">
        <v>2797.95</v>
      </c>
      <c r="J5889" t="s">
        <v>21</v>
      </c>
      <c r="K5889">
        <v>6500</v>
      </c>
      <c r="L5889">
        <v>4200</v>
      </c>
      <c r="M5889" t="s">
        <v>38</v>
      </c>
    </row>
    <row r="5890" spans="1:13" x14ac:dyDescent="0.4">
      <c r="A5890">
        <v>105889</v>
      </c>
      <c r="B5890" s="1">
        <v>45786.372916666667</v>
      </c>
      <c r="C5890" t="s">
        <v>34</v>
      </c>
      <c r="D5890" t="s">
        <v>35</v>
      </c>
      <c r="E5890" t="s">
        <v>15</v>
      </c>
      <c r="F5890" t="s">
        <v>37</v>
      </c>
      <c r="G5890">
        <v>30</v>
      </c>
      <c r="H5890">
        <v>961</v>
      </c>
      <c r="I5890">
        <v>293.24</v>
      </c>
      <c r="J5890" t="s">
        <v>36</v>
      </c>
      <c r="K5890">
        <v>12000</v>
      </c>
      <c r="L5890">
        <v>8000</v>
      </c>
      <c r="M5890" t="s">
        <v>38</v>
      </c>
    </row>
    <row r="5891" spans="1:13" x14ac:dyDescent="0.4">
      <c r="A5891">
        <v>105890</v>
      </c>
      <c r="B5891" s="1">
        <v>45994.849305555559</v>
      </c>
      <c r="C5891" t="s">
        <v>50</v>
      </c>
      <c r="D5891" t="s">
        <v>46</v>
      </c>
      <c r="E5891" t="s">
        <v>15</v>
      </c>
      <c r="F5891" t="s">
        <v>16</v>
      </c>
      <c r="G5891">
        <v>13</v>
      </c>
      <c r="H5891">
        <v>746</v>
      </c>
      <c r="I5891">
        <v>983.2</v>
      </c>
      <c r="J5891" t="s">
        <v>53</v>
      </c>
      <c r="K5891">
        <v>15000</v>
      </c>
      <c r="L5891">
        <v>9500</v>
      </c>
      <c r="M5891" t="s">
        <v>18</v>
      </c>
    </row>
    <row r="5892" spans="1:13" x14ac:dyDescent="0.4">
      <c r="A5892">
        <v>105891</v>
      </c>
      <c r="B5892" s="1">
        <v>45851.683333333334</v>
      </c>
      <c r="C5892" t="s">
        <v>23</v>
      </c>
      <c r="D5892" t="s">
        <v>14</v>
      </c>
      <c r="E5892" t="s">
        <v>31</v>
      </c>
      <c r="F5892" t="s">
        <v>37</v>
      </c>
      <c r="G5892">
        <v>6</v>
      </c>
      <c r="H5892">
        <v>467</v>
      </c>
      <c r="I5892">
        <v>621.51</v>
      </c>
      <c r="J5892" t="s">
        <v>21</v>
      </c>
      <c r="K5892">
        <v>6500</v>
      </c>
      <c r="L5892">
        <v>4200</v>
      </c>
      <c r="M5892" t="s">
        <v>38</v>
      </c>
    </row>
    <row r="5893" spans="1:13" x14ac:dyDescent="0.4">
      <c r="A5893">
        <v>105892</v>
      </c>
      <c r="B5893" s="1">
        <v>45997.222222222219</v>
      </c>
      <c r="C5893" t="s">
        <v>45</v>
      </c>
      <c r="D5893" t="s">
        <v>35</v>
      </c>
      <c r="E5893" t="s">
        <v>29</v>
      </c>
      <c r="F5893" t="s">
        <v>32</v>
      </c>
      <c r="G5893">
        <v>19</v>
      </c>
      <c r="H5893">
        <v>866</v>
      </c>
      <c r="I5893">
        <v>763.59</v>
      </c>
      <c r="J5893" t="s">
        <v>36</v>
      </c>
      <c r="K5893">
        <v>12000</v>
      </c>
      <c r="L5893">
        <v>8000</v>
      </c>
      <c r="M5893" t="s">
        <v>33</v>
      </c>
    </row>
    <row r="5894" spans="1:13" x14ac:dyDescent="0.4">
      <c r="A5894">
        <v>105893</v>
      </c>
      <c r="B5894" s="1">
        <v>45983.876388888886</v>
      </c>
      <c r="C5894" t="s">
        <v>19</v>
      </c>
      <c r="D5894" t="s">
        <v>35</v>
      </c>
      <c r="E5894" t="s">
        <v>15</v>
      </c>
      <c r="F5894" t="s">
        <v>20</v>
      </c>
      <c r="G5894">
        <v>65</v>
      </c>
      <c r="H5894">
        <v>470</v>
      </c>
      <c r="I5894">
        <v>1034.55</v>
      </c>
      <c r="J5894" t="s">
        <v>49</v>
      </c>
      <c r="K5894">
        <v>8500</v>
      </c>
      <c r="L5894">
        <v>5500</v>
      </c>
      <c r="M5894" t="s">
        <v>22</v>
      </c>
    </row>
    <row r="5895" spans="1:13" x14ac:dyDescent="0.4">
      <c r="A5895">
        <v>105894</v>
      </c>
      <c r="B5895" s="1">
        <v>45665.628472222219</v>
      </c>
      <c r="C5895" t="s">
        <v>19</v>
      </c>
      <c r="D5895" t="s">
        <v>24</v>
      </c>
      <c r="E5895" t="s">
        <v>15</v>
      </c>
      <c r="F5895" t="s">
        <v>25</v>
      </c>
      <c r="G5895">
        <v>18</v>
      </c>
      <c r="H5895">
        <v>1074</v>
      </c>
      <c r="I5895">
        <v>252.98</v>
      </c>
      <c r="J5895" t="s">
        <v>26</v>
      </c>
      <c r="K5895">
        <v>45000</v>
      </c>
      <c r="L5895">
        <v>32000</v>
      </c>
      <c r="M5895" t="s">
        <v>27</v>
      </c>
    </row>
    <row r="5896" spans="1:13" x14ac:dyDescent="0.4">
      <c r="A5896">
        <v>105895</v>
      </c>
      <c r="B5896" s="1">
        <v>45686.904861111114</v>
      </c>
      <c r="C5896" t="s">
        <v>45</v>
      </c>
      <c r="D5896" t="s">
        <v>43</v>
      </c>
      <c r="E5896" t="s">
        <v>15</v>
      </c>
      <c r="F5896" t="s">
        <v>20</v>
      </c>
      <c r="G5896">
        <v>66</v>
      </c>
      <c r="H5896">
        <v>603</v>
      </c>
      <c r="I5896">
        <v>551.64</v>
      </c>
      <c r="J5896" t="s">
        <v>51</v>
      </c>
      <c r="K5896">
        <v>1800</v>
      </c>
      <c r="L5896">
        <v>900</v>
      </c>
      <c r="M5896" t="s">
        <v>22</v>
      </c>
    </row>
    <row r="5897" spans="1:13" x14ac:dyDescent="0.4">
      <c r="A5897">
        <v>105896</v>
      </c>
      <c r="B5897" s="1">
        <v>45769.864583333336</v>
      </c>
      <c r="C5897" t="s">
        <v>42</v>
      </c>
      <c r="D5897" t="s">
        <v>55</v>
      </c>
      <c r="E5897" t="s">
        <v>31</v>
      </c>
      <c r="F5897" t="s">
        <v>32</v>
      </c>
      <c r="G5897">
        <v>11</v>
      </c>
      <c r="H5897">
        <v>926</v>
      </c>
      <c r="I5897">
        <v>719.46</v>
      </c>
      <c r="J5897" t="s">
        <v>57</v>
      </c>
      <c r="K5897">
        <v>600</v>
      </c>
      <c r="L5897">
        <v>350</v>
      </c>
      <c r="M5897" t="s">
        <v>33</v>
      </c>
    </row>
    <row r="5898" spans="1:13" x14ac:dyDescent="0.4">
      <c r="A5898">
        <v>105897</v>
      </c>
      <c r="B5898" s="1">
        <v>45818.256249999999</v>
      </c>
      <c r="C5898" t="s">
        <v>39</v>
      </c>
      <c r="D5898" t="s">
        <v>40</v>
      </c>
      <c r="E5898" t="s">
        <v>15</v>
      </c>
      <c r="F5898" t="s">
        <v>32</v>
      </c>
      <c r="G5898">
        <v>32</v>
      </c>
      <c r="H5898">
        <v>1120</v>
      </c>
      <c r="I5898">
        <v>403.33</v>
      </c>
      <c r="J5898" t="s">
        <v>41</v>
      </c>
      <c r="K5898">
        <v>5500</v>
      </c>
      <c r="L5898">
        <v>3500</v>
      </c>
      <c r="M5898" t="s">
        <v>33</v>
      </c>
    </row>
    <row r="5899" spans="1:13" x14ac:dyDescent="0.4">
      <c r="A5899">
        <v>105898</v>
      </c>
      <c r="B5899" s="1">
        <v>45788.79583333333</v>
      </c>
      <c r="C5899" t="s">
        <v>45</v>
      </c>
      <c r="D5899" t="s">
        <v>14</v>
      </c>
      <c r="E5899" t="s">
        <v>29</v>
      </c>
      <c r="F5899" t="s">
        <v>16</v>
      </c>
      <c r="G5899">
        <v>58</v>
      </c>
      <c r="H5899">
        <v>723</v>
      </c>
      <c r="I5899">
        <v>669.56</v>
      </c>
      <c r="J5899" t="s">
        <v>17</v>
      </c>
      <c r="K5899">
        <v>3200</v>
      </c>
      <c r="L5899">
        <v>2000</v>
      </c>
      <c r="M5899" t="s">
        <v>18</v>
      </c>
    </row>
    <row r="5900" spans="1:13" x14ac:dyDescent="0.4">
      <c r="A5900">
        <v>105899</v>
      </c>
      <c r="B5900" s="1">
        <v>45845.161111111112</v>
      </c>
      <c r="C5900" t="s">
        <v>50</v>
      </c>
      <c r="D5900" t="s">
        <v>14</v>
      </c>
      <c r="E5900" t="s">
        <v>29</v>
      </c>
      <c r="F5900" t="s">
        <v>37</v>
      </c>
      <c r="G5900">
        <v>84</v>
      </c>
      <c r="H5900">
        <v>711</v>
      </c>
      <c r="I5900">
        <v>487.56</v>
      </c>
      <c r="J5900" t="s">
        <v>21</v>
      </c>
      <c r="K5900">
        <v>6500</v>
      </c>
      <c r="L5900">
        <v>4200</v>
      </c>
      <c r="M5900" t="s">
        <v>38</v>
      </c>
    </row>
    <row r="5901" spans="1:13" x14ac:dyDescent="0.4">
      <c r="A5901">
        <v>105900</v>
      </c>
      <c r="B5901" s="1">
        <v>45820.155555555553</v>
      </c>
      <c r="C5901" t="s">
        <v>45</v>
      </c>
      <c r="D5901" t="s">
        <v>40</v>
      </c>
      <c r="E5901" t="s">
        <v>29</v>
      </c>
      <c r="F5901" t="s">
        <v>25</v>
      </c>
      <c r="G5901">
        <v>11</v>
      </c>
      <c r="H5901">
        <v>1081</v>
      </c>
      <c r="I5901">
        <v>864.74</v>
      </c>
      <c r="J5901" t="s">
        <v>52</v>
      </c>
      <c r="K5901">
        <v>1500</v>
      </c>
      <c r="L5901">
        <v>800</v>
      </c>
      <c r="M5901" t="s">
        <v>27</v>
      </c>
    </row>
    <row r="5902" spans="1:13" x14ac:dyDescent="0.4">
      <c r="A5902">
        <v>105901</v>
      </c>
      <c r="B5902" s="1">
        <v>45854.353472222225</v>
      </c>
      <c r="C5902" t="s">
        <v>19</v>
      </c>
      <c r="D5902" t="s">
        <v>43</v>
      </c>
      <c r="E5902" t="s">
        <v>15</v>
      </c>
      <c r="F5902" t="s">
        <v>16</v>
      </c>
      <c r="G5902">
        <v>23</v>
      </c>
      <c r="H5902">
        <v>372</v>
      </c>
      <c r="I5902">
        <v>963.75</v>
      </c>
      <c r="J5902" t="s">
        <v>61</v>
      </c>
      <c r="K5902">
        <v>2800</v>
      </c>
      <c r="L5902">
        <v>1500</v>
      </c>
      <c r="M5902" t="s">
        <v>18</v>
      </c>
    </row>
    <row r="5903" spans="1:13" x14ac:dyDescent="0.4">
      <c r="A5903">
        <v>105902</v>
      </c>
      <c r="B5903" s="1">
        <v>46021.581944444442</v>
      </c>
      <c r="C5903" t="s">
        <v>45</v>
      </c>
      <c r="D5903" t="s">
        <v>35</v>
      </c>
      <c r="E5903" t="s">
        <v>15</v>
      </c>
      <c r="F5903" t="s">
        <v>20</v>
      </c>
      <c r="G5903">
        <v>36</v>
      </c>
      <c r="H5903">
        <v>341</v>
      </c>
      <c r="I5903">
        <v>435.22</v>
      </c>
      <c r="J5903" t="s">
        <v>49</v>
      </c>
      <c r="K5903">
        <v>8500</v>
      </c>
      <c r="L5903">
        <v>5500</v>
      </c>
      <c r="M5903" t="s">
        <v>22</v>
      </c>
    </row>
    <row r="5904" spans="1:13" x14ac:dyDescent="0.4">
      <c r="A5904">
        <v>105903</v>
      </c>
      <c r="B5904" s="1">
        <v>45861.385416666664</v>
      </c>
      <c r="C5904" t="s">
        <v>48</v>
      </c>
      <c r="D5904" t="s">
        <v>35</v>
      </c>
      <c r="E5904" t="s">
        <v>15</v>
      </c>
      <c r="F5904" t="s">
        <v>20</v>
      </c>
      <c r="G5904">
        <v>44</v>
      </c>
      <c r="H5904">
        <v>1144</v>
      </c>
      <c r="I5904">
        <v>797.23</v>
      </c>
      <c r="J5904" t="s">
        <v>36</v>
      </c>
      <c r="K5904">
        <v>12000</v>
      </c>
      <c r="L5904">
        <v>8000</v>
      </c>
      <c r="M5904" t="s">
        <v>22</v>
      </c>
    </row>
    <row r="5905" spans="1:13" x14ac:dyDescent="0.4">
      <c r="A5905">
        <v>105904</v>
      </c>
      <c r="B5905" s="1">
        <v>45869.780555555553</v>
      </c>
      <c r="C5905" t="s">
        <v>45</v>
      </c>
      <c r="D5905" t="s">
        <v>35</v>
      </c>
      <c r="E5905" t="s">
        <v>31</v>
      </c>
      <c r="F5905" t="s">
        <v>32</v>
      </c>
      <c r="G5905">
        <v>72</v>
      </c>
      <c r="H5905">
        <v>319</v>
      </c>
      <c r="I5905">
        <v>739.09</v>
      </c>
      <c r="J5905" t="s">
        <v>49</v>
      </c>
      <c r="K5905">
        <v>8500</v>
      </c>
      <c r="L5905">
        <v>5500</v>
      </c>
      <c r="M5905" t="s">
        <v>33</v>
      </c>
    </row>
    <row r="5906" spans="1:13" x14ac:dyDescent="0.4">
      <c r="A5906">
        <v>105905</v>
      </c>
      <c r="B5906" s="1">
        <v>45766.09375</v>
      </c>
      <c r="C5906" t="s">
        <v>45</v>
      </c>
      <c r="D5906" t="s">
        <v>14</v>
      </c>
      <c r="E5906" t="s">
        <v>31</v>
      </c>
      <c r="F5906" t="s">
        <v>32</v>
      </c>
      <c r="G5906">
        <v>8</v>
      </c>
      <c r="H5906">
        <v>495</v>
      </c>
      <c r="I5906">
        <v>669.45</v>
      </c>
      <c r="J5906" t="s">
        <v>21</v>
      </c>
      <c r="K5906">
        <v>6500</v>
      </c>
      <c r="L5906">
        <v>4200</v>
      </c>
      <c r="M5906" t="s">
        <v>33</v>
      </c>
    </row>
    <row r="5907" spans="1:13" x14ac:dyDescent="0.4">
      <c r="A5907">
        <v>105906</v>
      </c>
      <c r="B5907" s="1">
        <v>45933.433333333334</v>
      </c>
      <c r="C5907" t="s">
        <v>13</v>
      </c>
      <c r="D5907" t="s">
        <v>35</v>
      </c>
      <c r="E5907" t="s">
        <v>31</v>
      </c>
      <c r="F5907" t="s">
        <v>25</v>
      </c>
      <c r="G5907">
        <v>24</v>
      </c>
      <c r="H5907">
        <v>628</v>
      </c>
      <c r="I5907">
        <v>769.24</v>
      </c>
      <c r="J5907" t="s">
        <v>36</v>
      </c>
      <c r="K5907">
        <v>12000</v>
      </c>
      <c r="L5907">
        <v>8000</v>
      </c>
      <c r="M5907" t="s">
        <v>27</v>
      </c>
    </row>
    <row r="5908" spans="1:13" x14ac:dyDescent="0.4">
      <c r="A5908">
        <v>105907</v>
      </c>
      <c r="B5908" s="1">
        <v>45730.767361111109</v>
      </c>
      <c r="C5908" t="s">
        <v>13</v>
      </c>
      <c r="D5908" t="s">
        <v>43</v>
      </c>
      <c r="E5908" t="s">
        <v>31</v>
      </c>
      <c r="F5908" t="s">
        <v>25</v>
      </c>
      <c r="G5908">
        <v>34</v>
      </c>
      <c r="H5908">
        <v>367</v>
      </c>
      <c r="I5908">
        <v>340.82</v>
      </c>
      <c r="J5908" t="s">
        <v>61</v>
      </c>
      <c r="K5908">
        <v>2800</v>
      </c>
      <c r="L5908">
        <v>1500</v>
      </c>
      <c r="M5908" t="s">
        <v>27</v>
      </c>
    </row>
    <row r="5909" spans="1:13" x14ac:dyDescent="0.4">
      <c r="A5909">
        <v>105908</v>
      </c>
      <c r="B5909" s="1">
        <v>45824.097916666666</v>
      </c>
      <c r="C5909" t="s">
        <v>48</v>
      </c>
      <c r="D5909" t="s">
        <v>14</v>
      </c>
      <c r="E5909" t="s">
        <v>31</v>
      </c>
      <c r="F5909" t="s">
        <v>25</v>
      </c>
      <c r="G5909">
        <v>5</v>
      </c>
      <c r="H5909">
        <v>665</v>
      </c>
      <c r="I5909">
        <v>219.38</v>
      </c>
      <c r="J5909" t="s">
        <v>17</v>
      </c>
      <c r="K5909">
        <v>3200</v>
      </c>
      <c r="L5909">
        <v>2000</v>
      </c>
      <c r="M5909" t="s">
        <v>27</v>
      </c>
    </row>
    <row r="5910" spans="1:13" x14ac:dyDescent="0.4">
      <c r="A5910">
        <v>105909</v>
      </c>
      <c r="B5910" s="1">
        <v>45917.513888888891</v>
      </c>
      <c r="C5910" t="s">
        <v>45</v>
      </c>
      <c r="D5910" t="s">
        <v>43</v>
      </c>
      <c r="E5910" t="s">
        <v>29</v>
      </c>
      <c r="F5910" t="s">
        <v>20</v>
      </c>
      <c r="G5910">
        <v>81</v>
      </c>
      <c r="H5910">
        <v>1045</v>
      </c>
      <c r="I5910">
        <v>1073.67</v>
      </c>
      <c r="J5910" t="s">
        <v>44</v>
      </c>
      <c r="K5910">
        <v>4500</v>
      </c>
      <c r="L5910">
        <v>2500</v>
      </c>
      <c r="M5910" t="s">
        <v>22</v>
      </c>
    </row>
    <row r="5911" spans="1:13" x14ac:dyDescent="0.4">
      <c r="A5911">
        <v>105910</v>
      </c>
      <c r="B5911" s="1">
        <v>45900.465277777781</v>
      </c>
      <c r="C5911" t="s">
        <v>13</v>
      </c>
      <c r="D5911" t="s">
        <v>40</v>
      </c>
      <c r="E5911" t="s">
        <v>31</v>
      </c>
      <c r="F5911" t="s">
        <v>37</v>
      </c>
      <c r="G5911">
        <v>4</v>
      </c>
      <c r="H5911">
        <v>945</v>
      </c>
      <c r="I5911">
        <v>880.18</v>
      </c>
      <c r="J5911" t="s">
        <v>41</v>
      </c>
      <c r="K5911">
        <v>5500</v>
      </c>
      <c r="L5911">
        <v>3500</v>
      </c>
      <c r="M5911" t="s">
        <v>38</v>
      </c>
    </row>
    <row r="5912" spans="1:13" x14ac:dyDescent="0.4">
      <c r="A5912">
        <v>105911</v>
      </c>
      <c r="B5912" s="1">
        <v>45932.518055555556</v>
      </c>
      <c r="C5912" t="s">
        <v>19</v>
      </c>
      <c r="D5912" t="s">
        <v>55</v>
      </c>
      <c r="E5912" t="s">
        <v>29</v>
      </c>
      <c r="F5912" t="s">
        <v>37</v>
      </c>
      <c r="G5912">
        <v>47</v>
      </c>
      <c r="H5912">
        <v>484</v>
      </c>
      <c r="I5912">
        <v>919.29</v>
      </c>
      <c r="J5912" t="s">
        <v>58</v>
      </c>
      <c r="K5912">
        <v>1200</v>
      </c>
      <c r="L5912">
        <v>800</v>
      </c>
      <c r="M5912" t="s">
        <v>38</v>
      </c>
    </row>
    <row r="5913" spans="1:13" x14ac:dyDescent="0.4">
      <c r="A5913">
        <v>105912</v>
      </c>
      <c r="B5913" s="1">
        <v>45759.984027777777</v>
      </c>
      <c r="C5913" t="s">
        <v>34</v>
      </c>
      <c r="D5913" t="s">
        <v>24</v>
      </c>
      <c r="E5913" t="s">
        <v>15</v>
      </c>
      <c r="F5913" t="s">
        <v>16</v>
      </c>
      <c r="G5913">
        <v>28</v>
      </c>
      <c r="H5913">
        <v>1007</v>
      </c>
      <c r="I5913">
        <v>776.44</v>
      </c>
      <c r="J5913" t="s">
        <v>59</v>
      </c>
      <c r="K5913">
        <v>3500</v>
      </c>
      <c r="L5913">
        <v>2200</v>
      </c>
      <c r="M5913" t="s">
        <v>18</v>
      </c>
    </row>
    <row r="5914" spans="1:13" x14ac:dyDescent="0.4">
      <c r="A5914">
        <v>105913</v>
      </c>
      <c r="B5914" s="1">
        <v>45830.965277777781</v>
      </c>
      <c r="C5914" t="s">
        <v>34</v>
      </c>
      <c r="D5914" t="s">
        <v>46</v>
      </c>
      <c r="E5914" t="s">
        <v>31</v>
      </c>
      <c r="F5914" t="s">
        <v>25</v>
      </c>
      <c r="G5914">
        <v>37</v>
      </c>
      <c r="H5914">
        <v>393</v>
      </c>
      <c r="I5914">
        <v>657.21</v>
      </c>
      <c r="J5914" t="s">
        <v>47</v>
      </c>
      <c r="K5914">
        <v>4500</v>
      </c>
      <c r="L5914">
        <v>2800</v>
      </c>
      <c r="M5914" t="s">
        <v>27</v>
      </c>
    </row>
    <row r="5915" spans="1:13" x14ac:dyDescent="0.4">
      <c r="A5915">
        <v>105914</v>
      </c>
      <c r="B5915" s="1">
        <v>45828.824305555558</v>
      </c>
      <c r="C5915" t="s">
        <v>13</v>
      </c>
      <c r="D5915" t="s">
        <v>28</v>
      </c>
      <c r="E5915" t="s">
        <v>29</v>
      </c>
      <c r="F5915" t="s">
        <v>32</v>
      </c>
      <c r="G5915">
        <v>43</v>
      </c>
      <c r="H5915">
        <v>1086</v>
      </c>
      <c r="I5915">
        <v>1825.2</v>
      </c>
      <c r="J5915" t="s">
        <v>54</v>
      </c>
      <c r="K5915">
        <v>2500</v>
      </c>
      <c r="L5915">
        <v>1500</v>
      </c>
      <c r="M5915" t="s">
        <v>33</v>
      </c>
    </row>
    <row r="5916" spans="1:13" x14ac:dyDescent="0.4">
      <c r="A5916">
        <v>105915</v>
      </c>
      <c r="B5916" s="1">
        <v>45798.406944444447</v>
      </c>
      <c r="C5916" t="s">
        <v>45</v>
      </c>
      <c r="D5916" t="s">
        <v>35</v>
      </c>
      <c r="E5916" t="s">
        <v>29</v>
      </c>
      <c r="F5916" t="s">
        <v>32</v>
      </c>
      <c r="G5916">
        <v>24</v>
      </c>
      <c r="H5916">
        <v>1131</v>
      </c>
      <c r="I5916">
        <v>652.17999999999995</v>
      </c>
      <c r="J5916" t="s">
        <v>36</v>
      </c>
      <c r="K5916">
        <v>12000</v>
      </c>
      <c r="L5916">
        <v>8000</v>
      </c>
      <c r="M5916" t="s">
        <v>33</v>
      </c>
    </row>
    <row r="5917" spans="1:13" x14ac:dyDescent="0.4">
      <c r="A5917">
        <v>105916</v>
      </c>
      <c r="B5917" s="1">
        <v>45845.933333333334</v>
      </c>
      <c r="C5917" t="s">
        <v>23</v>
      </c>
      <c r="D5917" t="s">
        <v>14</v>
      </c>
      <c r="E5917" t="s">
        <v>29</v>
      </c>
      <c r="F5917" t="s">
        <v>37</v>
      </c>
      <c r="G5917">
        <v>37</v>
      </c>
      <c r="H5917">
        <v>542</v>
      </c>
      <c r="I5917">
        <v>1102.72</v>
      </c>
      <c r="J5917" t="s">
        <v>21</v>
      </c>
      <c r="K5917">
        <v>6500</v>
      </c>
      <c r="L5917">
        <v>4200</v>
      </c>
      <c r="M5917" t="s">
        <v>38</v>
      </c>
    </row>
    <row r="5918" spans="1:13" x14ac:dyDescent="0.4">
      <c r="A5918">
        <v>105917</v>
      </c>
      <c r="B5918" s="1">
        <v>45743.814583333333</v>
      </c>
      <c r="C5918" t="s">
        <v>23</v>
      </c>
      <c r="D5918" t="s">
        <v>28</v>
      </c>
      <c r="E5918" t="s">
        <v>15</v>
      </c>
      <c r="F5918" t="s">
        <v>20</v>
      </c>
      <c r="G5918">
        <v>63</v>
      </c>
      <c r="H5918">
        <v>743</v>
      </c>
      <c r="I5918">
        <v>1073.67</v>
      </c>
      <c r="J5918" t="s">
        <v>54</v>
      </c>
      <c r="K5918">
        <v>2500</v>
      </c>
      <c r="L5918">
        <v>1500</v>
      </c>
      <c r="M5918" t="s">
        <v>22</v>
      </c>
    </row>
    <row r="5919" spans="1:13" x14ac:dyDescent="0.4">
      <c r="A5919">
        <v>105918</v>
      </c>
      <c r="B5919" s="1">
        <v>45709.411111111112</v>
      </c>
      <c r="C5919" t="s">
        <v>45</v>
      </c>
      <c r="D5919" t="s">
        <v>40</v>
      </c>
      <c r="E5919" t="s">
        <v>29</v>
      </c>
      <c r="F5919" t="s">
        <v>20</v>
      </c>
      <c r="G5919">
        <v>93</v>
      </c>
      <c r="H5919">
        <v>654</v>
      </c>
      <c r="I5919">
        <v>383.1</v>
      </c>
      <c r="J5919" t="s">
        <v>41</v>
      </c>
      <c r="K5919">
        <v>5500</v>
      </c>
      <c r="L5919">
        <v>3500</v>
      </c>
      <c r="M5919" t="s">
        <v>22</v>
      </c>
    </row>
    <row r="5920" spans="1:13" x14ac:dyDescent="0.4">
      <c r="A5920">
        <v>105919</v>
      </c>
      <c r="B5920" s="1">
        <v>45768.011805555558</v>
      </c>
      <c r="C5920" t="s">
        <v>19</v>
      </c>
      <c r="D5920" t="s">
        <v>28</v>
      </c>
      <c r="E5920" t="s">
        <v>15</v>
      </c>
      <c r="F5920" t="s">
        <v>37</v>
      </c>
      <c r="G5920">
        <v>99</v>
      </c>
      <c r="H5920">
        <v>748</v>
      </c>
      <c r="I5920">
        <v>746.49</v>
      </c>
      <c r="J5920" t="s">
        <v>30</v>
      </c>
      <c r="K5920">
        <v>450</v>
      </c>
      <c r="L5920">
        <v>200</v>
      </c>
      <c r="M5920" t="s">
        <v>38</v>
      </c>
    </row>
    <row r="5921" spans="1:13" x14ac:dyDescent="0.4">
      <c r="A5921">
        <v>105920</v>
      </c>
      <c r="B5921" s="1">
        <v>46022.929861111108</v>
      </c>
      <c r="C5921" t="s">
        <v>19</v>
      </c>
      <c r="D5921" t="s">
        <v>28</v>
      </c>
      <c r="E5921" t="s">
        <v>15</v>
      </c>
      <c r="F5921" t="s">
        <v>25</v>
      </c>
      <c r="G5921">
        <v>3</v>
      </c>
      <c r="H5921">
        <v>772</v>
      </c>
      <c r="I5921">
        <v>408.46</v>
      </c>
      <c r="J5921" t="s">
        <v>54</v>
      </c>
      <c r="K5921">
        <v>2500</v>
      </c>
      <c r="L5921">
        <v>1500</v>
      </c>
      <c r="M5921" t="s">
        <v>27</v>
      </c>
    </row>
    <row r="5922" spans="1:13" x14ac:dyDescent="0.4">
      <c r="A5922">
        <v>105921</v>
      </c>
      <c r="B5922" s="1">
        <v>45999.119444444441</v>
      </c>
      <c r="C5922" t="s">
        <v>48</v>
      </c>
      <c r="D5922" t="s">
        <v>46</v>
      </c>
      <c r="E5922" t="s">
        <v>15</v>
      </c>
      <c r="F5922" t="s">
        <v>25</v>
      </c>
      <c r="G5922">
        <v>43</v>
      </c>
      <c r="H5922">
        <v>464</v>
      </c>
      <c r="I5922">
        <v>846.2</v>
      </c>
      <c r="J5922" t="s">
        <v>53</v>
      </c>
      <c r="K5922">
        <v>15000</v>
      </c>
      <c r="L5922">
        <v>9500</v>
      </c>
      <c r="M5922" t="s">
        <v>27</v>
      </c>
    </row>
    <row r="5923" spans="1:13" x14ac:dyDescent="0.4">
      <c r="A5923">
        <v>105922</v>
      </c>
      <c r="B5923" s="1">
        <v>45700.551388888889</v>
      </c>
      <c r="C5923" t="s">
        <v>23</v>
      </c>
      <c r="D5923" t="s">
        <v>28</v>
      </c>
      <c r="E5923" t="s">
        <v>29</v>
      </c>
      <c r="F5923" t="s">
        <v>16</v>
      </c>
      <c r="G5923">
        <v>14</v>
      </c>
      <c r="H5923">
        <v>508</v>
      </c>
      <c r="I5923">
        <v>815.85</v>
      </c>
      <c r="J5923" t="s">
        <v>30</v>
      </c>
      <c r="K5923">
        <v>450</v>
      </c>
      <c r="L5923">
        <v>200</v>
      </c>
      <c r="M5923" t="s">
        <v>18</v>
      </c>
    </row>
    <row r="5924" spans="1:13" x14ac:dyDescent="0.4">
      <c r="A5924">
        <v>105923</v>
      </c>
      <c r="B5924" s="1">
        <v>45868.842361111114</v>
      </c>
      <c r="C5924" t="s">
        <v>23</v>
      </c>
      <c r="D5924" t="s">
        <v>24</v>
      </c>
      <c r="E5924" t="s">
        <v>15</v>
      </c>
      <c r="F5924" t="s">
        <v>37</v>
      </c>
      <c r="G5924">
        <v>38</v>
      </c>
      <c r="H5924">
        <v>780</v>
      </c>
      <c r="I5924">
        <v>327.62</v>
      </c>
      <c r="J5924" t="s">
        <v>59</v>
      </c>
      <c r="K5924">
        <v>3500</v>
      </c>
      <c r="L5924">
        <v>2200</v>
      </c>
      <c r="M5924" t="s">
        <v>38</v>
      </c>
    </row>
    <row r="5925" spans="1:13" x14ac:dyDescent="0.4">
      <c r="A5925">
        <v>105924</v>
      </c>
      <c r="B5925" s="1">
        <v>45857.631249999999</v>
      </c>
      <c r="C5925" t="s">
        <v>39</v>
      </c>
      <c r="D5925" t="s">
        <v>43</v>
      </c>
      <c r="E5925" t="s">
        <v>29</v>
      </c>
      <c r="F5925" t="s">
        <v>16</v>
      </c>
      <c r="G5925">
        <v>44</v>
      </c>
      <c r="H5925">
        <v>1110</v>
      </c>
      <c r="I5925">
        <v>913.89</v>
      </c>
      <c r="J5925" t="s">
        <v>44</v>
      </c>
      <c r="K5925">
        <v>4500</v>
      </c>
      <c r="L5925">
        <v>2500</v>
      </c>
      <c r="M5925" t="s">
        <v>18</v>
      </c>
    </row>
    <row r="5926" spans="1:13" x14ac:dyDescent="0.4">
      <c r="A5926">
        <v>105925</v>
      </c>
      <c r="B5926" s="1">
        <v>45955.777083333334</v>
      </c>
      <c r="C5926" t="s">
        <v>34</v>
      </c>
      <c r="D5926" t="s">
        <v>40</v>
      </c>
      <c r="E5926" t="s">
        <v>15</v>
      </c>
      <c r="F5926" t="s">
        <v>20</v>
      </c>
      <c r="G5926">
        <v>14</v>
      </c>
      <c r="H5926">
        <v>422</v>
      </c>
      <c r="I5926">
        <v>783.92</v>
      </c>
      <c r="J5926" t="s">
        <v>41</v>
      </c>
      <c r="K5926">
        <v>5500</v>
      </c>
      <c r="L5926">
        <v>3500</v>
      </c>
      <c r="M5926" t="s">
        <v>22</v>
      </c>
    </row>
    <row r="5927" spans="1:13" x14ac:dyDescent="0.4">
      <c r="A5927">
        <v>105926</v>
      </c>
      <c r="B5927" s="1">
        <v>46003.000694444447</v>
      </c>
      <c r="C5927" t="s">
        <v>19</v>
      </c>
      <c r="D5927" t="s">
        <v>35</v>
      </c>
      <c r="E5927" t="s">
        <v>29</v>
      </c>
      <c r="F5927" t="s">
        <v>16</v>
      </c>
      <c r="G5927">
        <v>19</v>
      </c>
      <c r="H5927">
        <v>1193</v>
      </c>
      <c r="I5927">
        <v>702.65</v>
      </c>
      <c r="J5927" t="s">
        <v>49</v>
      </c>
      <c r="K5927">
        <v>8500</v>
      </c>
      <c r="L5927">
        <v>5500</v>
      </c>
      <c r="M5927" t="s">
        <v>18</v>
      </c>
    </row>
    <row r="5928" spans="1:13" x14ac:dyDescent="0.4">
      <c r="A5928">
        <v>105927</v>
      </c>
      <c r="B5928" s="1">
        <v>45897.364583333336</v>
      </c>
      <c r="C5928" t="s">
        <v>39</v>
      </c>
      <c r="D5928" t="s">
        <v>43</v>
      </c>
      <c r="E5928" t="s">
        <v>29</v>
      </c>
      <c r="F5928" t="s">
        <v>32</v>
      </c>
      <c r="G5928">
        <v>11</v>
      </c>
      <c r="H5928">
        <v>791</v>
      </c>
      <c r="I5928">
        <v>276.33</v>
      </c>
      <c r="J5928" t="s">
        <v>51</v>
      </c>
      <c r="K5928">
        <v>1800</v>
      </c>
      <c r="L5928">
        <v>900</v>
      </c>
      <c r="M5928" t="s">
        <v>33</v>
      </c>
    </row>
    <row r="5929" spans="1:13" x14ac:dyDescent="0.4">
      <c r="A5929">
        <v>105928</v>
      </c>
      <c r="B5929" s="1">
        <v>45772.056944444441</v>
      </c>
      <c r="C5929" t="s">
        <v>42</v>
      </c>
      <c r="D5929" t="s">
        <v>35</v>
      </c>
      <c r="E5929" t="s">
        <v>15</v>
      </c>
      <c r="F5929" t="s">
        <v>25</v>
      </c>
      <c r="G5929">
        <v>88</v>
      </c>
      <c r="H5929">
        <v>548</v>
      </c>
      <c r="I5929">
        <v>987.18</v>
      </c>
      <c r="J5929" t="s">
        <v>36</v>
      </c>
      <c r="K5929">
        <v>12000</v>
      </c>
      <c r="L5929">
        <v>8000</v>
      </c>
      <c r="M5929" t="s">
        <v>27</v>
      </c>
    </row>
    <row r="5930" spans="1:13" x14ac:dyDescent="0.4">
      <c r="A5930">
        <v>105929</v>
      </c>
      <c r="B5930" s="1">
        <v>45683.749305555553</v>
      </c>
      <c r="C5930" t="s">
        <v>45</v>
      </c>
      <c r="D5930" t="s">
        <v>55</v>
      </c>
      <c r="E5930" t="s">
        <v>15</v>
      </c>
      <c r="F5930" t="s">
        <v>25</v>
      </c>
      <c r="G5930">
        <v>80</v>
      </c>
      <c r="H5930">
        <v>749</v>
      </c>
      <c r="I5930">
        <v>2936.14</v>
      </c>
      <c r="J5930" t="s">
        <v>58</v>
      </c>
      <c r="K5930">
        <v>1200</v>
      </c>
      <c r="L5930">
        <v>800</v>
      </c>
      <c r="M5930" t="s">
        <v>27</v>
      </c>
    </row>
    <row r="5931" spans="1:13" x14ac:dyDescent="0.4">
      <c r="A5931">
        <v>105930</v>
      </c>
      <c r="B5931" s="1">
        <v>45956.24722222222</v>
      </c>
      <c r="C5931" t="s">
        <v>34</v>
      </c>
      <c r="D5931" t="s">
        <v>55</v>
      </c>
      <c r="E5931" t="s">
        <v>29</v>
      </c>
      <c r="F5931" t="s">
        <v>37</v>
      </c>
      <c r="G5931">
        <v>39</v>
      </c>
      <c r="H5931">
        <v>1078</v>
      </c>
      <c r="I5931">
        <v>751.24</v>
      </c>
      <c r="J5931" t="s">
        <v>56</v>
      </c>
      <c r="K5931">
        <v>850</v>
      </c>
      <c r="L5931">
        <v>550</v>
      </c>
      <c r="M5931" t="s">
        <v>38</v>
      </c>
    </row>
    <row r="5932" spans="1:13" x14ac:dyDescent="0.4">
      <c r="A5932">
        <v>105931</v>
      </c>
      <c r="B5932" s="1">
        <v>45734.668749999997</v>
      </c>
      <c r="C5932" t="s">
        <v>39</v>
      </c>
      <c r="D5932" t="s">
        <v>24</v>
      </c>
      <c r="E5932" t="s">
        <v>29</v>
      </c>
      <c r="F5932" t="s">
        <v>32</v>
      </c>
      <c r="G5932">
        <v>31</v>
      </c>
      <c r="H5932">
        <v>999</v>
      </c>
      <c r="I5932">
        <v>722.74</v>
      </c>
      <c r="J5932" t="s">
        <v>60</v>
      </c>
      <c r="K5932">
        <v>25000</v>
      </c>
      <c r="L5932">
        <v>18000</v>
      </c>
      <c r="M5932" t="s">
        <v>33</v>
      </c>
    </row>
    <row r="5933" spans="1:13" x14ac:dyDescent="0.4">
      <c r="A5933">
        <v>105932</v>
      </c>
      <c r="B5933" s="1">
        <v>45794.301388888889</v>
      </c>
      <c r="C5933" t="s">
        <v>19</v>
      </c>
      <c r="D5933" t="s">
        <v>43</v>
      </c>
      <c r="E5933" t="s">
        <v>15</v>
      </c>
      <c r="F5933" t="s">
        <v>25</v>
      </c>
      <c r="G5933">
        <v>14</v>
      </c>
      <c r="H5933">
        <v>1073</v>
      </c>
      <c r="I5933">
        <v>602.26</v>
      </c>
      <c r="J5933" t="s">
        <v>61</v>
      </c>
      <c r="K5933">
        <v>2800</v>
      </c>
      <c r="L5933">
        <v>1500</v>
      </c>
      <c r="M5933" t="s">
        <v>27</v>
      </c>
    </row>
    <row r="5934" spans="1:13" x14ac:dyDescent="0.4">
      <c r="A5934">
        <v>105933</v>
      </c>
      <c r="B5934" s="1">
        <v>45677.824999999997</v>
      </c>
      <c r="C5934" t="s">
        <v>45</v>
      </c>
      <c r="D5934" t="s">
        <v>28</v>
      </c>
      <c r="E5934" t="s">
        <v>15</v>
      </c>
      <c r="F5934" t="s">
        <v>37</v>
      </c>
      <c r="G5934">
        <v>32</v>
      </c>
      <c r="H5934">
        <v>938</v>
      </c>
      <c r="I5934">
        <v>847.48</v>
      </c>
      <c r="J5934" t="s">
        <v>30</v>
      </c>
      <c r="K5934">
        <v>450</v>
      </c>
      <c r="L5934">
        <v>200</v>
      </c>
      <c r="M5934" t="s">
        <v>38</v>
      </c>
    </row>
    <row r="5935" spans="1:13" x14ac:dyDescent="0.4">
      <c r="A5935">
        <v>105934</v>
      </c>
      <c r="B5935" s="1">
        <v>45868.113194444442</v>
      </c>
      <c r="C5935" t="s">
        <v>48</v>
      </c>
      <c r="D5935" t="s">
        <v>40</v>
      </c>
      <c r="E5935" t="s">
        <v>15</v>
      </c>
      <c r="F5935" t="s">
        <v>25</v>
      </c>
      <c r="G5935">
        <v>92</v>
      </c>
      <c r="H5935">
        <v>673</v>
      </c>
      <c r="I5935">
        <v>2376.86</v>
      </c>
      <c r="J5935" t="s">
        <v>52</v>
      </c>
      <c r="K5935">
        <v>1500</v>
      </c>
      <c r="L5935">
        <v>800</v>
      </c>
      <c r="M5935" t="s">
        <v>27</v>
      </c>
    </row>
    <row r="5936" spans="1:13" x14ac:dyDescent="0.4">
      <c r="A5936">
        <v>105935</v>
      </c>
      <c r="B5936" s="1">
        <v>45897.843055555553</v>
      </c>
      <c r="C5936" t="s">
        <v>50</v>
      </c>
      <c r="D5936" t="s">
        <v>46</v>
      </c>
      <c r="E5936" t="s">
        <v>31</v>
      </c>
      <c r="F5936" t="s">
        <v>37</v>
      </c>
      <c r="G5936">
        <v>49</v>
      </c>
      <c r="H5936">
        <v>927</v>
      </c>
      <c r="I5936">
        <v>1077.9000000000001</v>
      </c>
      <c r="J5936" t="s">
        <v>47</v>
      </c>
      <c r="K5936">
        <v>4500</v>
      </c>
      <c r="L5936">
        <v>2800</v>
      </c>
      <c r="M5936" t="s">
        <v>38</v>
      </c>
    </row>
    <row r="5937" spans="1:13" x14ac:dyDescent="0.4">
      <c r="A5937">
        <v>105936</v>
      </c>
      <c r="B5937" s="1">
        <v>45696.98541666667</v>
      </c>
      <c r="C5937" t="s">
        <v>50</v>
      </c>
      <c r="D5937" t="s">
        <v>24</v>
      </c>
      <c r="E5937" t="s">
        <v>31</v>
      </c>
      <c r="F5937" t="s">
        <v>25</v>
      </c>
      <c r="G5937">
        <v>4</v>
      </c>
      <c r="H5937">
        <v>1060</v>
      </c>
      <c r="I5937">
        <v>501.66</v>
      </c>
      <c r="J5937" t="s">
        <v>60</v>
      </c>
      <c r="K5937">
        <v>25000</v>
      </c>
      <c r="L5937">
        <v>18000</v>
      </c>
      <c r="M5937" t="s">
        <v>27</v>
      </c>
    </row>
    <row r="5938" spans="1:13" x14ac:dyDescent="0.4">
      <c r="A5938">
        <v>105937</v>
      </c>
      <c r="B5938" s="1">
        <v>45925.019444444442</v>
      </c>
      <c r="C5938" t="s">
        <v>48</v>
      </c>
      <c r="D5938" t="s">
        <v>24</v>
      </c>
      <c r="E5938" t="s">
        <v>31</v>
      </c>
      <c r="F5938" t="s">
        <v>20</v>
      </c>
      <c r="G5938">
        <v>48</v>
      </c>
      <c r="H5938">
        <v>699</v>
      </c>
      <c r="I5938">
        <v>883.58</v>
      </c>
      <c r="J5938" t="s">
        <v>26</v>
      </c>
      <c r="K5938">
        <v>45000</v>
      </c>
      <c r="L5938">
        <v>32000</v>
      </c>
      <c r="M5938" t="s">
        <v>22</v>
      </c>
    </row>
    <row r="5939" spans="1:13" x14ac:dyDescent="0.4">
      <c r="A5939">
        <v>105938</v>
      </c>
      <c r="B5939" s="1">
        <v>45864.855555555558</v>
      </c>
      <c r="C5939" t="s">
        <v>34</v>
      </c>
      <c r="D5939" t="s">
        <v>46</v>
      </c>
      <c r="E5939" t="s">
        <v>29</v>
      </c>
      <c r="F5939" t="s">
        <v>16</v>
      </c>
      <c r="G5939">
        <v>21</v>
      </c>
      <c r="H5939">
        <v>1080</v>
      </c>
      <c r="I5939">
        <v>653.29</v>
      </c>
      <c r="J5939" t="s">
        <v>53</v>
      </c>
      <c r="K5939">
        <v>15000</v>
      </c>
      <c r="L5939">
        <v>9500</v>
      </c>
      <c r="M5939" t="s">
        <v>18</v>
      </c>
    </row>
    <row r="5940" spans="1:13" x14ac:dyDescent="0.4">
      <c r="A5940">
        <v>105939</v>
      </c>
      <c r="B5940" s="1">
        <v>45924.744444444441</v>
      </c>
      <c r="C5940" t="s">
        <v>39</v>
      </c>
      <c r="D5940" t="s">
        <v>24</v>
      </c>
      <c r="E5940" t="s">
        <v>15</v>
      </c>
      <c r="F5940" t="s">
        <v>16</v>
      </c>
      <c r="G5940">
        <v>13</v>
      </c>
      <c r="H5940">
        <v>838</v>
      </c>
      <c r="I5940">
        <v>424.46</v>
      </c>
      <c r="J5940" t="s">
        <v>59</v>
      </c>
      <c r="K5940">
        <v>3500</v>
      </c>
      <c r="L5940">
        <v>2200</v>
      </c>
      <c r="M5940" t="s">
        <v>18</v>
      </c>
    </row>
    <row r="5941" spans="1:13" x14ac:dyDescent="0.4">
      <c r="A5941">
        <v>105940</v>
      </c>
      <c r="B5941" s="1">
        <v>45811.32708333333</v>
      </c>
      <c r="C5941" t="s">
        <v>13</v>
      </c>
      <c r="D5941" t="s">
        <v>14</v>
      </c>
      <c r="E5941" t="s">
        <v>29</v>
      </c>
      <c r="F5941" t="s">
        <v>16</v>
      </c>
      <c r="G5941">
        <v>83</v>
      </c>
      <c r="H5941">
        <v>324</v>
      </c>
      <c r="I5941">
        <v>1032.6400000000001</v>
      </c>
      <c r="J5941" t="s">
        <v>21</v>
      </c>
      <c r="K5941">
        <v>6500</v>
      </c>
      <c r="L5941">
        <v>4200</v>
      </c>
      <c r="M5941" t="s">
        <v>18</v>
      </c>
    </row>
    <row r="5942" spans="1:13" x14ac:dyDescent="0.4">
      <c r="A5942">
        <v>105941</v>
      </c>
      <c r="B5942" s="1">
        <v>45699.079861111109</v>
      </c>
      <c r="C5942" t="s">
        <v>50</v>
      </c>
      <c r="D5942" t="s">
        <v>24</v>
      </c>
      <c r="E5942" t="s">
        <v>15</v>
      </c>
      <c r="F5942" t="s">
        <v>25</v>
      </c>
      <c r="G5942">
        <v>14</v>
      </c>
      <c r="H5942">
        <v>738</v>
      </c>
      <c r="I5942">
        <v>2075.33</v>
      </c>
      <c r="J5942" t="s">
        <v>26</v>
      </c>
      <c r="K5942">
        <v>45000</v>
      </c>
      <c r="L5942">
        <v>32000</v>
      </c>
      <c r="M5942" t="s">
        <v>27</v>
      </c>
    </row>
    <row r="5943" spans="1:13" x14ac:dyDescent="0.4">
      <c r="A5943">
        <v>105942</v>
      </c>
      <c r="B5943" s="1">
        <v>45668.92083333333</v>
      </c>
      <c r="C5943" t="s">
        <v>23</v>
      </c>
      <c r="D5943" t="s">
        <v>46</v>
      </c>
      <c r="E5943" t="s">
        <v>29</v>
      </c>
      <c r="F5943" t="s">
        <v>20</v>
      </c>
      <c r="G5943">
        <v>58</v>
      </c>
      <c r="H5943">
        <v>975</v>
      </c>
      <c r="I5943">
        <v>476.38</v>
      </c>
      <c r="J5943" t="s">
        <v>53</v>
      </c>
      <c r="K5943">
        <v>15000</v>
      </c>
      <c r="L5943">
        <v>9500</v>
      </c>
      <c r="M5943" t="s">
        <v>22</v>
      </c>
    </row>
    <row r="5944" spans="1:13" x14ac:dyDescent="0.4">
      <c r="A5944">
        <v>105943</v>
      </c>
      <c r="B5944" s="1">
        <v>45951.345138888886</v>
      </c>
      <c r="C5944" t="s">
        <v>48</v>
      </c>
      <c r="D5944" t="s">
        <v>46</v>
      </c>
      <c r="E5944" t="s">
        <v>29</v>
      </c>
      <c r="F5944" t="s">
        <v>37</v>
      </c>
      <c r="G5944">
        <v>38</v>
      </c>
      <c r="H5944">
        <v>398</v>
      </c>
      <c r="I5944">
        <v>329.55</v>
      </c>
      <c r="J5944" t="s">
        <v>53</v>
      </c>
      <c r="K5944">
        <v>15000</v>
      </c>
      <c r="L5944">
        <v>9500</v>
      </c>
      <c r="M5944" t="s">
        <v>38</v>
      </c>
    </row>
    <row r="5945" spans="1:13" x14ac:dyDescent="0.4">
      <c r="A5945">
        <v>105944</v>
      </c>
      <c r="B5945" s="1">
        <v>45755.847916666666</v>
      </c>
      <c r="C5945" t="s">
        <v>34</v>
      </c>
      <c r="D5945" t="s">
        <v>35</v>
      </c>
      <c r="E5945" t="s">
        <v>31</v>
      </c>
      <c r="F5945" t="s">
        <v>16</v>
      </c>
      <c r="G5945">
        <v>77</v>
      </c>
      <c r="H5945">
        <v>1044</v>
      </c>
      <c r="I5945">
        <v>614.57000000000005</v>
      </c>
      <c r="J5945" t="s">
        <v>49</v>
      </c>
      <c r="K5945">
        <v>8500</v>
      </c>
      <c r="L5945">
        <v>5500</v>
      </c>
      <c r="M5945" t="s">
        <v>18</v>
      </c>
    </row>
    <row r="5946" spans="1:13" x14ac:dyDescent="0.4">
      <c r="A5946">
        <v>105945</v>
      </c>
      <c r="B5946" s="1">
        <v>45932.433333333334</v>
      </c>
      <c r="C5946" t="s">
        <v>42</v>
      </c>
      <c r="D5946" t="s">
        <v>28</v>
      </c>
      <c r="E5946" t="s">
        <v>15</v>
      </c>
      <c r="F5946" t="s">
        <v>25</v>
      </c>
      <c r="G5946">
        <v>67</v>
      </c>
      <c r="H5946">
        <v>582</v>
      </c>
      <c r="I5946">
        <v>947</v>
      </c>
      <c r="J5946" t="s">
        <v>54</v>
      </c>
      <c r="K5946">
        <v>2500</v>
      </c>
      <c r="L5946">
        <v>1500</v>
      </c>
      <c r="M5946" t="s">
        <v>27</v>
      </c>
    </row>
    <row r="5947" spans="1:13" x14ac:dyDescent="0.4">
      <c r="A5947">
        <v>105946</v>
      </c>
      <c r="B5947" s="1">
        <v>45887.627083333333</v>
      </c>
      <c r="C5947" t="s">
        <v>45</v>
      </c>
      <c r="D5947" t="s">
        <v>28</v>
      </c>
      <c r="E5947" t="s">
        <v>29</v>
      </c>
      <c r="F5947" t="s">
        <v>32</v>
      </c>
      <c r="G5947">
        <v>11</v>
      </c>
      <c r="H5947">
        <v>905</v>
      </c>
      <c r="I5947">
        <v>1510.72</v>
      </c>
      <c r="J5947" t="s">
        <v>54</v>
      </c>
      <c r="K5947">
        <v>2500</v>
      </c>
      <c r="L5947">
        <v>1500</v>
      </c>
      <c r="M5947" t="s">
        <v>33</v>
      </c>
    </row>
    <row r="5948" spans="1:13" x14ac:dyDescent="0.4">
      <c r="A5948">
        <v>105947</v>
      </c>
      <c r="B5948" s="1">
        <v>45877.372916666667</v>
      </c>
      <c r="C5948" t="s">
        <v>19</v>
      </c>
      <c r="D5948" t="s">
        <v>55</v>
      </c>
      <c r="E5948" t="s">
        <v>31</v>
      </c>
      <c r="F5948" t="s">
        <v>25</v>
      </c>
      <c r="G5948">
        <v>32</v>
      </c>
      <c r="H5948">
        <v>799</v>
      </c>
      <c r="I5948">
        <v>193.88</v>
      </c>
      <c r="J5948" t="s">
        <v>57</v>
      </c>
      <c r="K5948">
        <v>600</v>
      </c>
      <c r="L5948">
        <v>350</v>
      </c>
      <c r="M5948" t="s">
        <v>27</v>
      </c>
    </row>
    <row r="5949" spans="1:13" x14ac:dyDescent="0.4">
      <c r="A5949">
        <v>105948</v>
      </c>
      <c r="B5949" s="1">
        <v>45722.697222222225</v>
      </c>
      <c r="C5949" t="s">
        <v>39</v>
      </c>
      <c r="D5949" t="s">
        <v>24</v>
      </c>
      <c r="E5949" t="s">
        <v>31</v>
      </c>
      <c r="F5949" t="s">
        <v>20</v>
      </c>
      <c r="G5949">
        <v>48</v>
      </c>
      <c r="H5949">
        <v>1141</v>
      </c>
      <c r="I5949">
        <v>499.72</v>
      </c>
      <c r="J5949" t="s">
        <v>26</v>
      </c>
      <c r="K5949">
        <v>45000</v>
      </c>
      <c r="L5949">
        <v>32000</v>
      </c>
      <c r="M5949" t="s">
        <v>22</v>
      </c>
    </row>
    <row r="5950" spans="1:13" x14ac:dyDescent="0.4">
      <c r="A5950">
        <v>105949</v>
      </c>
      <c r="B5950" s="1">
        <v>46012.586111111108</v>
      </c>
      <c r="C5950" t="s">
        <v>50</v>
      </c>
      <c r="D5950" t="s">
        <v>14</v>
      </c>
      <c r="E5950" t="s">
        <v>29</v>
      </c>
      <c r="F5950" t="s">
        <v>37</v>
      </c>
      <c r="G5950">
        <v>79</v>
      </c>
      <c r="H5950">
        <v>994</v>
      </c>
      <c r="I5950">
        <v>596.29</v>
      </c>
      <c r="J5950" t="s">
        <v>21</v>
      </c>
      <c r="K5950">
        <v>6500</v>
      </c>
      <c r="L5950">
        <v>4200</v>
      </c>
      <c r="M5950" t="s">
        <v>38</v>
      </c>
    </row>
    <row r="5951" spans="1:13" x14ac:dyDescent="0.4">
      <c r="A5951">
        <v>105950</v>
      </c>
      <c r="B5951" s="1">
        <v>45889.257638888892</v>
      </c>
      <c r="C5951" t="s">
        <v>42</v>
      </c>
      <c r="D5951" t="s">
        <v>46</v>
      </c>
      <c r="E5951" t="s">
        <v>29</v>
      </c>
      <c r="F5951" t="s">
        <v>25</v>
      </c>
      <c r="G5951">
        <v>65</v>
      </c>
      <c r="H5951">
        <v>951</v>
      </c>
      <c r="I5951">
        <v>1043.25</v>
      </c>
      <c r="J5951" t="s">
        <v>47</v>
      </c>
      <c r="K5951">
        <v>4500</v>
      </c>
      <c r="L5951">
        <v>2800</v>
      </c>
      <c r="M5951" t="s">
        <v>27</v>
      </c>
    </row>
    <row r="5952" spans="1:13" x14ac:dyDescent="0.4">
      <c r="A5952">
        <v>105951</v>
      </c>
      <c r="B5952" s="1">
        <v>45985.165277777778</v>
      </c>
      <c r="C5952" t="s">
        <v>50</v>
      </c>
      <c r="D5952" t="s">
        <v>28</v>
      </c>
      <c r="E5952" t="s">
        <v>15</v>
      </c>
      <c r="F5952" t="s">
        <v>32</v>
      </c>
      <c r="G5952">
        <v>18</v>
      </c>
      <c r="H5952">
        <v>372</v>
      </c>
      <c r="I5952">
        <v>1829.78</v>
      </c>
      <c r="J5952" t="s">
        <v>54</v>
      </c>
      <c r="K5952">
        <v>2500</v>
      </c>
      <c r="L5952">
        <v>1500</v>
      </c>
      <c r="M5952" t="s">
        <v>33</v>
      </c>
    </row>
    <row r="5953" spans="1:13" x14ac:dyDescent="0.4">
      <c r="A5953">
        <v>105952</v>
      </c>
      <c r="B5953" s="1">
        <v>45709.931250000001</v>
      </c>
      <c r="C5953" t="s">
        <v>50</v>
      </c>
      <c r="D5953" t="s">
        <v>28</v>
      </c>
      <c r="E5953" t="s">
        <v>29</v>
      </c>
      <c r="F5953" t="s">
        <v>20</v>
      </c>
      <c r="G5953">
        <v>53</v>
      </c>
      <c r="H5953">
        <v>599</v>
      </c>
      <c r="I5953">
        <v>816.16</v>
      </c>
      <c r="J5953" t="s">
        <v>54</v>
      </c>
      <c r="K5953">
        <v>2500</v>
      </c>
      <c r="L5953">
        <v>1500</v>
      </c>
      <c r="M5953" t="s">
        <v>22</v>
      </c>
    </row>
    <row r="5954" spans="1:13" x14ac:dyDescent="0.4">
      <c r="A5954">
        <v>105953</v>
      </c>
      <c r="B5954" s="1">
        <v>45920.621527777781</v>
      </c>
      <c r="C5954" t="s">
        <v>45</v>
      </c>
      <c r="D5954" t="s">
        <v>28</v>
      </c>
      <c r="E5954" t="s">
        <v>15</v>
      </c>
      <c r="F5954" t="s">
        <v>32</v>
      </c>
      <c r="G5954">
        <v>46</v>
      </c>
      <c r="H5954">
        <v>727</v>
      </c>
      <c r="I5954">
        <v>689.2</v>
      </c>
      <c r="J5954" t="s">
        <v>54</v>
      </c>
      <c r="K5954">
        <v>2500</v>
      </c>
      <c r="L5954">
        <v>1500</v>
      </c>
      <c r="M5954" t="s">
        <v>33</v>
      </c>
    </row>
    <row r="5955" spans="1:13" x14ac:dyDescent="0.4">
      <c r="A5955">
        <v>105954</v>
      </c>
      <c r="B5955" s="1">
        <v>45924.694444444445</v>
      </c>
      <c r="C5955" t="s">
        <v>34</v>
      </c>
      <c r="D5955" t="s">
        <v>14</v>
      </c>
      <c r="E5955" t="s">
        <v>15</v>
      </c>
      <c r="F5955" t="s">
        <v>32</v>
      </c>
      <c r="G5955">
        <v>46</v>
      </c>
      <c r="H5955">
        <v>1057</v>
      </c>
      <c r="I5955">
        <v>1671.26</v>
      </c>
      <c r="J5955" t="s">
        <v>17</v>
      </c>
      <c r="K5955">
        <v>3200</v>
      </c>
      <c r="L5955">
        <v>2000</v>
      </c>
      <c r="M5955" t="s">
        <v>33</v>
      </c>
    </row>
    <row r="5956" spans="1:13" x14ac:dyDescent="0.4">
      <c r="A5956">
        <v>105955</v>
      </c>
      <c r="B5956" s="1">
        <v>46016.931944444441</v>
      </c>
      <c r="C5956" t="s">
        <v>42</v>
      </c>
      <c r="D5956" t="s">
        <v>35</v>
      </c>
      <c r="E5956" t="s">
        <v>15</v>
      </c>
      <c r="F5956" t="s">
        <v>37</v>
      </c>
      <c r="G5956">
        <v>32</v>
      </c>
      <c r="H5956">
        <v>742</v>
      </c>
      <c r="I5956">
        <v>823.86</v>
      </c>
      <c r="J5956" t="s">
        <v>49</v>
      </c>
      <c r="K5956">
        <v>8500</v>
      </c>
      <c r="L5956">
        <v>5500</v>
      </c>
      <c r="M5956" t="s">
        <v>38</v>
      </c>
    </row>
    <row r="5957" spans="1:13" x14ac:dyDescent="0.4">
      <c r="A5957">
        <v>105956</v>
      </c>
      <c r="B5957" s="1">
        <v>45974.956250000003</v>
      </c>
      <c r="C5957" t="s">
        <v>42</v>
      </c>
      <c r="D5957" t="s">
        <v>14</v>
      </c>
      <c r="E5957" t="s">
        <v>31</v>
      </c>
      <c r="F5957" t="s">
        <v>16</v>
      </c>
      <c r="G5957">
        <v>83</v>
      </c>
      <c r="H5957">
        <v>493</v>
      </c>
      <c r="I5957">
        <v>407.54</v>
      </c>
      <c r="J5957" t="s">
        <v>17</v>
      </c>
      <c r="K5957">
        <v>3200</v>
      </c>
      <c r="L5957">
        <v>2000</v>
      </c>
      <c r="M5957" t="s">
        <v>18</v>
      </c>
    </row>
    <row r="5958" spans="1:13" x14ac:dyDescent="0.4">
      <c r="A5958">
        <v>105957</v>
      </c>
      <c r="B5958" s="1">
        <v>45981.377083333333</v>
      </c>
      <c r="C5958" t="s">
        <v>23</v>
      </c>
      <c r="D5958" t="s">
        <v>55</v>
      </c>
      <c r="E5958" t="s">
        <v>15</v>
      </c>
      <c r="F5958" t="s">
        <v>25</v>
      </c>
      <c r="G5958">
        <v>68</v>
      </c>
      <c r="H5958">
        <v>887</v>
      </c>
      <c r="I5958">
        <v>227.24</v>
      </c>
      <c r="J5958" t="s">
        <v>58</v>
      </c>
      <c r="K5958">
        <v>1200</v>
      </c>
      <c r="L5958">
        <v>800</v>
      </c>
      <c r="M5958" t="s">
        <v>27</v>
      </c>
    </row>
    <row r="5959" spans="1:13" x14ac:dyDescent="0.4">
      <c r="A5959">
        <v>105958</v>
      </c>
      <c r="B5959" s="1">
        <v>45811.476388888892</v>
      </c>
      <c r="C5959" t="s">
        <v>42</v>
      </c>
      <c r="D5959" t="s">
        <v>28</v>
      </c>
      <c r="E5959" t="s">
        <v>29</v>
      </c>
      <c r="F5959" t="s">
        <v>20</v>
      </c>
      <c r="G5959">
        <v>65</v>
      </c>
      <c r="H5959">
        <v>577</v>
      </c>
      <c r="I5959">
        <v>741.39</v>
      </c>
      <c r="J5959" t="s">
        <v>54</v>
      </c>
      <c r="K5959">
        <v>2500</v>
      </c>
      <c r="L5959">
        <v>1500</v>
      </c>
      <c r="M5959" t="s">
        <v>22</v>
      </c>
    </row>
    <row r="5960" spans="1:13" x14ac:dyDescent="0.4">
      <c r="A5960">
        <v>105959</v>
      </c>
      <c r="B5960" s="1">
        <v>46015.663194444445</v>
      </c>
      <c r="C5960" t="s">
        <v>48</v>
      </c>
      <c r="D5960" t="s">
        <v>46</v>
      </c>
      <c r="E5960" t="s">
        <v>29</v>
      </c>
      <c r="F5960" t="s">
        <v>20</v>
      </c>
      <c r="G5960">
        <v>43</v>
      </c>
      <c r="H5960">
        <v>971</v>
      </c>
      <c r="I5960">
        <v>1816.01</v>
      </c>
      <c r="J5960" t="s">
        <v>53</v>
      </c>
      <c r="K5960">
        <v>15000</v>
      </c>
      <c r="L5960">
        <v>9500</v>
      </c>
      <c r="M5960" t="s">
        <v>22</v>
      </c>
    </row>
    <row r="5961" spans="1:13" x14ac:dyDescent="0.4">
      <c r="A5961">
        <v>105960</v>
      </c>
      <c r="B5961" s="1">
        <v>45797.250694444447</v>
      </c>
      <c r="C5961" t="s">
        <v>39</v>
      </c>
      <c r="D5961" t="s">
        <v>55</v>
      </c>
      <c r="E5961" t="s">
        <v>31</v>
      </c>
      <c r="F5961" t="s">
        <v>16</v>
      </c>
      <c r="G5961">
        <v>66</v>
      </c>
      <c r="H5961">
        <v>1050</v>
      </c>
      <c r="I5961">
        <v>1184.81</v>
      </c>
      <c r="J5961" t="s">
        <v>57</v>
      </c>
      <c r="K5961">
        <v>600</v>
      </c>
      <c r="L5961">
        <v>350</v>
      </c>
      <c r="M5961" t="s">
        <v>18</v>
      </c>
    </row>
    <row r="5962" spans="1:13" x14ac:dyDescent="0.4">
      <c r="A5962">
        <v>105961</v>
      </c>
      <c r="B5962" s="1">
        <v>45708.402083333334</v>
      </c>
      <c r="C5962" t="s">
        <v>45</v>
      </c>
      <c r="D5962" t="s">
        <v>28</v>
      </c>
      <c r="E5962" t="s">
        <v>31</v>
      </c>
      <c r="F5962" t="s">
        <v>20</v>
      </c>
      <c r="G5962">
        <v>28</v>
      </c>
      <c r="H5962">
        <v>755</v>
      </c>
      <c r="I5962">
        <v>620.14</v>
      </c>
      <c r="J5962" t="s">
        <v>30</v>
      </c>
      <c r="K5962">
        <v>450</v>
      </c>
      <c r="L5962">
        <v>200</v>
      </c>
      <c r="M5962" t="s">
        <v>22</v>
      </c>
    </row>
    <row r="5963" spans="1:13" x14ac:dyDescent="0.4">
      <c r="A5963">
        <v>105962</v>
      </c>
      <c r="B5963" s="1">
        <v>45774.065972222219</v>
      </c>
      <c r="C5963" t="s">
        <v>42</v>
      </c>
      <c r="D5963" t="s">
        <v>40</v>
      </c>
      <c r="E5963" t="s">
        <v>15</v>
      </c>
      <c r="F5963" t="s">
        <v>32</v>
      </c>
      <c r="G5963">
        <v>29</v>
      </c>
      <c r="H5963">
        <v>317</v>
      </c>
      <c r="I5963">
        <v>2241.98</v>
      </c>
      <c r="J5963" t="s">
        <v>41</v>
      </c>
      <c r="K5963">
        <v>5500</v>
      </c>
      <c r="L5963">
        <v>3500</v>
      </c>
      <c r="M5963" t="s">
        <v>33</v>
      </c>
    </row>
    <row r="5964" spans="1:13" x14ac:dyDescent="0.4">
      <c r="A5964">
        <v>105963</v>
      </c>
      <c r="B5964" s="1">
        <v>45703.887499999997</v>
      </c>
      <c r="C5964" t="s">
        <v>50</v>
      </c>
      <c r="D5964" t="s">
        <v>40</v>
      </c>
      <c r="E5964" t="s">
        <v>31</v>
      </c>
      <c r="F5964" t="s">
        <v>20</v>
      </c>
      <c r="G5964">
        <v>71</v>
      </c>
      <c r="H5964">
        <v>822</v>
      </c>
      <c r="I5964">
        <v>954.98</v>
      </c>
      <c r="J5964" t="s">
        <v>52</v>
      </c>
      <c r="K5964">
        <v>1500</v>
      </c>
      <c r="L5964">
        <v>800</v>
      </c>
      <c r="M5964" t="s">
        <v>22</v>
      </c>
    </row>
    <row r="5965" spans="1:13" x14ac:dyDescent="0.4">
      <c r="A5965">
        <v>105964</v>
      </c>
      <c r="B5965" s="1">
        <v>45966.463194444441</v>
      </c>
      <c r="C5965" t="s">
        <v>23</v>
      </c>
      <c r="D5965" t="s">
        <v>43</v>
      </c>
      <c r="E5965" t="s">
        <v>29</v>
      </c>
      <c r="F5965" t="s">
        <v>32</v>
      </c>
      <c r="G5965">
        <v>4</v>
      </c>
      <c r="H5965">
        <v>1167</v>
      </c>
      <c r="I5965">
        <v>2732.59</v>
      </c>
      <c r="J5965" t="s">
        <v>61</v>
      </c>
      <c r="K5965">
        <v>2800</v>
      </c>
      <c r="L5965">
        <v>1500</v>
      </c>
      <c r="M5965" t="s">
        <v>33</v>
      </c>
    </row>
    <row r="5966" spans="1:13" x14ac:dyDescent="0.4">
      <c r="A5966">
        <v>105965</v>
      </c>
      <c r="B5966" s="1">
        <v>45745.784722222219</v>
      </c>
      <c r="C5966" t="s">
        <v>39</v>
      </c>
      <c r="D5966" t="s">
        <v>40</v>
      </c>
      <c r="E5966" t="s">
        <v>15</v>
      </c>
      <c r="F5966" t="s">
        <v>16</v>
      </c>
      <c r="G5966">
        <v>45</v>
      </c>
      <c r="H5966">
        <v>613</v>
      </c>
      <c r="I5966">
        <v>461.73</v>
      </c>
      <c r="J5966" t="s">
        <v>41</v>
      </c>
      <c r="K5966">
        <v>5500</v>
      </c>
      <c r="L5966">
        <v>3500</v>
      </c>
      <c r="M5966" t="s">
        <v>18</v>
      </c>
    </row>
    <row r="5967" spans="1:13" x14ac:dyDescent="0.4">
      <c r="A5967">
        <v>105966</v>
      </c>
      <c r="B5967" s="1">
        <v>45865.225694444445</v>
      </c>
      <c r="C5967" t="s">
        <v>13</v>
      </c>
      <c r="D5967" t="s">
        <v>46</v>
      </c>
      <c r="E5967" t="s">
        <v>15</v>
      </c>
      <c r="F5967" t="s">
        <v>20</v>
      </c>
      <c r="G5967">
        <v>18</v>
      </c>
      <c r="H5967">
        <v>962</v>
      </c>
      <c r="I5967">
        <v>621</v>
      </c>
      <c r="J5967" t="s">
        <v>53</v>
      </c>
      <c r="K5967">
        <v>15000</v>
      </c>
      <c r="L5967">
        <v>9500</v>
      </c>
      <c r="M5967" t="s">
        <v>22</v>
      </c>
    </row>
    <row r="5968" spans="1:13" x14ac:dyDescent="0.4">
      <c r="A5968">
        <v>105967</v>
      </c>
      <c r="B5968" s="1">
        <v>45926.87222222222</v>
      </c>
      <c r="C5968" t="s">
        <v>13</v>
      </c>
      <c r="D5968" t="s">
        <v>28</v>
      </c>
      <c r="E5968" t="s">
        <v>29</v>
      </c>
      <c r="F5968" t="s">
        <v>25</v>
      </c>
      <c r="G5968">
        <v>55</v>
      </c>
      <c r="H5968">
        <v>370</v>
      </c>
      <c r="I5968">
        <v>1128.8399999999999</v>
      </c>
      <c r="J5968" t="s">
        <v>54</v>
      </c>
      <c r="K5968">
        <v>2500</v>
      </c>
      <c r="L5968">
        <v>1500</v>
      </c>
      <c r="M5968" t="s">
        <v>27</v>
      </c>
    </row>
    <row r="5969" spans="1:13" x14ac:dyDescent="0.4">
      <c r="A5969">
        <v>105968</v>
      </c>
      <c r="B5969" s="1">
        <v>45746.801388888889</v>
      </c>
      <c r="C5969" t="s">
        <v>45</v>
      </c>
      <c r="D5969" t="s">
        <v>43</v>
      </c>
      <c r="E5969" t="s">
        <v>29</v>
      </c>
      <c r="F5969" t="s">
        <v>37</v>
      </c>
      <c r="G5969">
        <v>55</v>
      </c>
      <c r="H5969">
        <v>1091</v>
      </c>
      <c r="I5969">
        <v>592.79999999999995</v>
      </c>
      <c r="J5969" t="s">
        <v>61</v>
      </c>
      <c r="K5969">
        <v>2800</v>
      </c>
      <c r="L5969">
        <v>1500</v>
      </c>
      <c r="M5969" t="s">
        <v>38</v>
      </c>
    </row>
    <row r="5970" spans="1:13" x14ac:dyDescent="0.4">
      <c r="A5970">
        <v>105969</v>
      </c>
      <c r="B5970" s="1">
        <v>45775.961805555555</v>
      </c>
      <c r="C5970" t="s">
        <v>45</v>
      </c>
      <c r="D5970" t="s">
        <v>24</v>
      </c>
      <c r="E5970" t="s">
        <v>15</v>
      </c>
      <c r="F5970" t="s">
        <v>37</v>
      </c>
      <c r="G5970">
        <v>59</v>
      </c>
      <c r="H5970">
        <v>823</v>
      </c>
      <c r="I5970">
        <v>562.6</v>
      </c>
      <c r="J5970" t="s">
        <v>60</v>
      </c>
      <c r="K5970">
        <v>25000</v>
      </c>
      <c r="L5970">
        <v>18000</v>
      </c>
      <c r="M5970" t="s">
        <v>38</v>
      </c>
    </row>
    <row r="5971" spans="1:13" x14ac:dyDescent="0.4">
      <c r="A5971">
        <v>105970</v>
      </c>
      <c r="B5971" s="1">
        <v>45711.052083333336</v>
      </c>
      <c r="C5971" t="s">
        <v>34</v>
      </c>
      <c r="D5971" t="s">
        <v>14</v>
      </c>
      <c r="E5971" t="s">
        <v>29</v>
      </c>
      <c r="F5971" t="s">
        <v>37</v>
      </c>
      <c r="G5971">
        <v>91</v>
      </c>
      <c r="H5971">
        <v>863</v>
      </c>
      <c r="I5971">
        <v>522.76</v>
      </c>
      <c r="J5971" t="s">
        <v>17</v>
      </c>
      <c r="K5971">
        <v>3200</v>
      </c>
      <c r="L5971">
        <v>2000</v>
      </c>
      <c r="M5971" t="s">
        <v>38</v>
      </c>
    </row>
    <row r="5972" spans="1:13" x14ac:dyDescent="0.4">
      <c r="A5972">
        <v>105971</v>
      </c>
      <c r="B5972" s="1">
        <v>45773.946527777778</v>
      </c>
      <c r="C5972" t="s">
        <v>50</v>
      </c>
      <c r="D5972" t="s">
        <v>14</v>
      </c>
      <c r="E5972" t="s">
        <v>29</v>
      </c>
      <c r="F5972" t="s">
        <v>20</v>
      </c>
      <c r="G5972">
        <v>91</v>
      </c>
      <c r="H5972">
        <v>333</v>
      </c>
      <c r="I5972">
        <v>619.76</v>
      </c>
      <c r="J5972" t="s">
        <v>21</v>
      </c>
      <c r="K5972">
        <v>6500</v>
      </c>
      <c r="L5972">
        <v>4200</v>
      </c>
      <c r="M5972" t="s">
        <v>22</v>
      </c>
    </row>
    <row r="5973" spans="1:13" x14ac:dyDescent="0.4">
      <c r="A5973">
        <v>105972</v>
      </c>
      <c r="B5973" s="1">
        <v>45775.823611111111</v>
      </c>
      <c r="C5973" t="s">
        <v>13</v>
      </c>
      <c r="D5973" t="s">
        <v>46</v>
      </c>
      <c r="E5973" t="s">
        <v>31</v>
      </c>
      <c r="F5973" t="s">
        <v>37</v>
      </c>
      <c r="G5973">
        <v>98</v>
      </c>
      <c r="H5973">
        <v>346</v>
      </c>
      <c r="I5973">
        <v>1093.53</v>
      </c>
      <c r="J5973" t="s">
        <v>47</v>
      </c>
      <c r="K5973">
        <v>4500</v>
      </c>
      <c r="L5973">
        <v>2800</v>
      </c>
      <c r="M5973" t="s">
        <v>38</v>
      </c>
    </row>
    <row r="5974" spans="1:13" x14ac:dyDescent="0.4">
      <c r="A5974">
        <v>105973</v>
      </c>
      <c r="B5974" s="1">
        <v>45917.573611111111</v>
      </c>
      <c r="C5974" t="s">
        <v>50</v>
      </c>
      <c r="D5974" t="s">
        <v>40</v>
      </c>
      <c r="E5974" t="s">
        <v>15</v>
      </c>
      <c r="F5974" t="s">
        <v>25</v>
      </c>
      <c r="G5974">
        <v>37</v>
      </c>
      <c r="H5974">
        <v>1092</v>
      </c>
      <c r="I5974">
        <v>735.89</v>
      </c>
      <c r="J5974" t="s">
        <v>41</v>
      </c>
      <c r="K5974">
        <v>5500</v>
      </c>
      <c r="L5974">
        <v>3500</v>
      </c>
      <c r="M5974" t="s">
        <v>27</v>
      </c>
    </row>
    <row r="5975" spans="1:13" x14ac:dyDescent="0.4">
      <c r="A5975">
        <v>105974</v>
      </c>
      <c r="B5975" s="1">
        <v>45732.265972222223</v>
      </c>
      <c r="C5975" t="s">
        <v>48</v>
      </c>
      <c r="D5975" t="s">
        <v>46</v>
      </c>
      <c r="E5975" t="s">
        <v>29</v>
      </c>
      <c r="F5975" t="s">
        <v>32</v>
      </c>
      <c r="G5975">
        <v>49</v>
      </c>
      <c r="H5975">
        <v>336</v>
      </c>
      <c r="I5975">
        <v>893.62</v>
      </c>
      <c r="J5975" t="s">
        <v>47</v>
      </c>
      <c r="K5975">
        <v>4500</v>
      </c>
      <c r="L5975">
        <v>2800</v>
      </c>
      <c r="M5975" t="s">
        <v>33</v>
      </c>
    </row>
    <row r="5976" spans="1:13" x14ac:dyDescent="0.4">
      <c r="A5976">
        <v>105975</v>
      </c>
      <c r="B5976" s="1">
        <v>45962.170138888891</v>
      </c>
      <c r="C5976" t="s">
        <v>48</v>
      </c>
      <c r="D5976" t="s">
        <v>40</v>
      </c>
      <c r="E5976" t="s">
        <v>15</v>
      </c>
      <c r="F5976" t="s">
        <v>20</v>
      </c>
      <c r="G5976">
        <v>14</v>
      </c>
      <c r="H5976">
        <v>1131</v>
      </c>
      <c r="I5976">
        <v>750.15</v>
      </c>
      <c r="J5976" t="s">
        <v>41</v>
      </c>
      <c r="K5976">
        <v>5500</v>
      </c>
      <c r="L5976">
        <v>3500</v>
      </c>
      <c r="M5976" t="s">
        <v>22</v>
      </c>
    </row>
    <row r="5977" spans="1:13" x14ac:dyDescent="0.4">
      <c r="A5977">
        <v>105976</v>
      </c>
      <c r="B5977" s="1">
        <v>45664.843055555553</v>
      </c>
      <c r="C5977" t="s">
        <v>39</v>
      </c>
      <c r="D5977" t="s">
        <v>28</v>
      </c>
      <c r="E5977" t="s">
        <v>15</v>
      </c>
      <c r="F5977" t="s">
        <v>37</v>
      </c>
      <c r="G5977">
        <v>8</v>
      </c>
      <c r="H5977">
        <v>468</v>
      </c>
      <c r="I5977">
        <v>748.42</v>
      </c>
      <c r="J5977" t="s">
        <v>54</v>
      </c>
      <c r="K5977">
        <v>2500</v>
      </c>
      <c r="L5977">
        <v>1500</v>
      </c>
      <c r="M5977" t="s">
        <v>38</v>
      </c>
    </row>
    <row r="5978" spans="1:13" x14ac:dyDescent="0.4">
      <c r="A5978">
        <v>105977</v>
      </c>
      <c r="B5978" s="1">
        <v>45779.334722222222</v>
      </c>
      <c r="C5978" t="s">
        <v>13</v>
      </c>
      <c r="D5978" t="s">
        <v>28</v>
      </c>
      <c r="E5978" t="s">
        <v>15</v>
      </c>
      <c r="F5978" t="s">
        <v>25</v>
      </c>
      <c r="G5978">
        <v>90</v>
      </c>
      <c r="H5978">
        <v>949</v>
      </c>
      <c r="I5978">
        <v>1872.37</v>
      </c>
      <c r="J5978" t="s">
        <v>54</v>
      </c>
      <c r="K5978">
        <v>2500</v>
      </c>
      <c r="L5978">
        <v>1500</v>
      </c>
      <c r="M5978" t="s">
        <v>27</v>
      </c>
    </row>
    <row r="5979" spans="1:13" x14ac:dyDescent="0.4">
      <c r="A5979">
        <v>105978</v>
      </c>
      <c r="B5979" s="1">
        <v>45668.529861111114</v>
      </c>
      <c r="C5979" t="s">
        <v>19</v>
      </c>
      <c r="D5979" t="s">
        <v>35</v>
      </c>
      <c r="E5979" t="s">
        <v>15</v>
      </c>
      <c r="F5979" t="s">
        <v>37</v>
      </c>
      <c r="G5979">
        <v>81</v>
      </c>
      <c r="H5979">
        <v>317</v>
      </c>
      <c r="I5979">
        <v>930.27</v>
      </c>
      <c r="J5979" t="s">
        <v>36</v>
      </c>
      <c r="K5979">
        <v>12000</v>
      </c>
      <c r="L5979">
        <v>8000</v>
      </c>
      <c r="M5979" t="s">
        <v>38</v>
      </c>
    </row>
    <row r="5980" spans="1:13" x14ac:dyDescent="0.4">
      <c r="A5980">
        <v>105979</v>
      </c>
      <c r="B5980" s="1">
        <v>46005.601388888892</v>
      </c>
      <c r="C5980" t="s">
        <v>45</v>
      </c>
      <c r="D5980" t="s">
        <v>35</v>
      </c>
      <c r="E5980" t="s">
        <v>15</v>
      </c>
      <c r="F5980" t="s">
        <v>25</v>
      </c>
      <c r="G5980">
        <v>34</v>
      </c>
      <c r="H5980">
        <v>400</v>
      </c>
      <c r="I5980">
        <v>1051.7</v>
      </c>
      <c r="J5980" t="s">
        <v>36</v>
      </c>
      <c r="K5980">
        <v>12000</v>
      </c>
      <c r="L5980">
        <v>8000</v>
      </c>
      <c r="M5980" t="s">
        <v>27</v>
      </c>
    </row>
    <row r="5981" spans="1:13" x14ac:dyDescent="0.4">
      <c r="A5981">
        <v>105980</v>
      </c>
      <c r="B5981" s="1">
        <v>45872.197916666664</v>
      </c>
      <c r="C5981" t="s">
        <v>19</v>
      </c>
      <c r="D5981" t="s">
        <v>43</v>
      </c>
      <c r="E5981" t="s">
        <v>15</v>
      </c>
      <c r="F5981" t="s">
        <v>20</v>
      </c>
      <c r="G5981">
        <v>6</v>
      </c>
      <c r="H5981">
        <v>374</v>
      </c>
      <c r="I5981">
        <v>2295.15</v>
      </c>
      <c r="J5981" t="s">
        <v>61</v>
      </c>
      <c r="K5981">
        <v>2800</v>
      </c>
      <c r="L5981">
        <v>1500</v>
      </c>
      <c r="M5981" t="s">
        <v>22</v>
      </c>
    </row>
    <row r="5982" spans="1:13" x14ac:dyDescent="0.4">
      <c r="A5982">
        <v>105981</v>
      </c>
      <c r="B5982" s="1">
        <v>45936.325694444444</v>
      </c>
      <c r="C5982" t="s">
        <v>34</v>
      </c>
      <c r="D5982" t="s">
        <v>14</v>
      </c>
      <c r="E5982" t="s">
        <v>15</v>
      </c>
      <c r="F5982" t="s">
        <v>16</v>
      </c>
      <c r="G5982">
        <v>66</v>
      </c>
      <c r="H5982">
        <v>518</v>
      </c>
      <c r="I5982">
        <v>746.78</v>
      </c>
      <c r="J5982" t="s">
        <v>17</v>
      </c>
      <c r="K5982">
        <v>3200</v>
      </c>
      <c r="L5982">
        <v>2000</v>
      </c>
      <c r="M5982" t="s">
        <v>18</v>
      </c>
    </row>
    <row r="5983" spans="1:13" x14ac:dyDescent="0.4">
      <c r="A5983">
        <v>105982</v>
      </c>
      <c r="B5983" s="1">
        <v>45685.252083333333</v>
      </c>
      <c r="C5983" t="s">
        <v>23</v>
      </c>
      <c r="D5983" t="s">
        <v>28</v>
      </c>
      <c r="E5983" t="s">
        <v>31</v>
      </c>
      <c r="F5983" t="s">
        <v>37</v>
      </c>
      <c r="G5983">
        <v>49</v>
      </c>
      <c r="H5983">
        <v>1050</v>
      </c>
      <c r="I5983">
        <v>257.58999999999997</v>
      </c>
      <c r="J5983" t="s">
        <v>54</v>
      </c>
      <c r="K5983">
        <v>2500</v>
      </c>
      <c r="L5983">
        <v>1500</v>
      </c>
      <c r="M5983" t="s">
        <v>38</v>
      </c>
    </row>
    <row r="5984" spans="1:13" x14ac:dyDescent="0.4">
      <c r="A5984">
        <v>105983</v>
      </c>
      <c r="B5984" s="1">
        <v>45892.496527777781</v>
      </c>
      <c r="C5984" t="s">
        <v>34</v>
      </c>
      <c r="D5984" t="s">
        <v>35</v>
      </c>
      <c r="E5984" t="s">
        <v>29</v>
      </c>
      <c r="F5984" t="s">
        <v>32</v>
      </c>
      <c r="G5984">
        <v>78</v>
      </c>
      <c r="H5984">
        <v>603</v>
      </c>
      <c r="I5984">
        <v>437.04</v>
      </c>
      <c r="J5984" t="s">
        <v>36</v>
      </c>
      <c r="K5984">
        <v>12000</v>
      </c>
      <c r="L5984">
        <v>8000</v>
      </c>
      <c r="M5984" t="s">
        <v>33</v>
      </c>
    </row>
    <row r="5985" spans="1:13" x14ac:dyDescent="0.4">
      <c r="A5985">
        <v>105984</v>
      </c>
      <c r="B5985" s="1">
        <v>45970.79583333333</v>
      </c>
      <c r="C5985" t="s">
        <v>19</v>
      </c>
      <c r="D5985" t="s">
        <v>40</v>
      </c>
      <c r="E5985" t="s">
        <v>29</v>
      </c>
      <c r="F5985" t="s">
        <v>20</v>
      </c>
      <c r="G5985">
        <v>26</v>
      </c>
      <c r="H5985">
        <v>838</v>
      </c>
      <c r="I5985">
        <v>800.46</v>
      </c>
      <c r="J5985" t="s">
        <v>52</v>
      </c>
      <c r="K5985">
        <v>1500</v>
      </c>
      <c r="L5985">
        <v>800</v>
      </c>
      <c r="M5985" t="s">
        <v>22</v>
      </c>
    </row>
    <row r="5986" spans="1:13" x14ac:dyDescent="0.4">
      <c r="A5986">
        <v>105985</v>
      </c>
      <c r="B5986" s="1">
        <v>45683.984027777777</v>
      </c>
      <c r="C5986" t="s">
        <v>19</v>
      </c>
      <c r="D5986" t="s">
        <v>24</v>
      </c>
      <c r="E5986" t="s">
        <v>31</v>
      </c>
      <c r="F5986" t="s">
        <v>37</v>
      </c>
      <c r="G5986">
        <v>85</v>
      </c>
      <c r="H5986">
        <v>968</v>
      </c>
      <c r="I5986">
        <v>2333.1799999999998</v>
      </c>
      <c r="J5986" t="s">
        <v>60</v>
      </c>
      <c r="K5986">
        <v>25000</v>
      </c>
      <c r="L5986">
        <v>18000</v>
      </c>
      <c r="M5986" t="s">
        <v>38</v>
      </c>
    </row>
    <row r="5987" spans="1:13" x14ac:dyDescent="0.4">
      <c r="A5987">
        <v>105986</v>
      </c>
      <c r="B5987" s="1">
        <v>45711.941666666666</v>
      </c>
      <c r="C5987" t="s">
        <v>23</v>
      </c>
      <c r="D5987" t="s">
        <v>43</v>
      </c>
      <c r="E5987" t="s">
        <v>29</v>
      </c>
      <c r="F5987" t="s">
        <v>25</v>
      </c>
      <c r="G5987">
        <v>53</v>
      </c>
      <c r="H5987">
        <v>678</v>
      </c>
      <c r="I5987">
        <v>535.76</v>
      </c>
      <c r="J5987" t="s">
        <v>61</v>
      </c>
      <c r="K5987">
        <v>2800</v>
      </c>
      <c r="L5987">
        <v>1500</v>
      </c>
      <c r="M5987" t="s">
        <v>27</v>
      </c>
    </row>
    <row r="5988" spans="1:13" x14ac:dyDescent="0.4">
      <c r="A5988">
        <v>105987</v>
      </c>
      <c r="B5988" s="1">
        <v>45686.475694444445</v>
      </c>
      <c r="C5988" t="s">
        <v>45</v>
      </c>
      <c r="D5988" t="s">
        <v>28</v>
      </c>
      <c r="E5988" t="s">
        <v>31</v>
      </c>
      <c r="F5988" t="s">
        <v>20</v>
      </c>
      <c r="G5988">
        <v>18</v>
      </c>
      <c r="H5988">
        <v>1076</v>
      </c>
      <c r="I5988">
        <v>2723.59</v>
      </c>
      <c r="J5988" t="s">
        <v>30</v>
      </c>
      <c r="K5988">
        <v>450</v>
      </c>
      <c r="L5988">
        <v>200</v>
      </c>
      <c r="M5988" t="s">
        <v>22</v>
      </c>
    </row>
    <row r="5989" spans="1:13" x14ac:dyDescent="0.4">
      <c r="A5989">
        <v>105988</v>
      </c>
      <c r="B5989" s="1">
        <v>46010.79583333333</v>
      </c>
      <c r="C5989" t="s">
        <v>13</v>
      </c>
      <c r="D5989" t="s">
        <v>35</v>
      </c>
      <c r="E5989" t="s">
        <v>15</v>
      </c>
      <c r="F5989" t="s">
        <v>37</v>
      </c>
      <c r="G5989">
        <v>51</v>
      </c>
      <c r="H5989">
        <v>332</v>
      </c>
      <c r="I5989">
        <v>790.17</v>
      </c>
      <c r="J5989" t="s">
        <v>49</v>
      </c>
      <c r="K5989">
        <v>8500</v>
      </c>
      <c r="L5989">
        <v>5500</v>
      </c>
      <c r="M5989" t="s">
        <v>38</v>
      </c>
    </row>
    <row r="5990" spans="1:13" x14ac:dyDescent="0.4">
      <c r="A5990">
        <v>105989</v>
      </c>
      <c r="B5990" s="1">
        <v>45821.875694444447</v>
      </c>
      <c r="C5990" t="s">
        <v>50</v>
      </c>
      <c r="D5990" t="s">
        <v>28</v>
      </c>
      <c r="E5990" t="s">
        <v>29</v>
      </c>
      <c r="F5990" t="s">
        <v>37</v>
      </c>
      <c r="G5990">
        <v>46</v>
      </c>
      <c r="H5990">
        <v>909</v>
      </c>
      <c r="I5990">
        <v>1488.82</v>
      </c>
      <c r="J5990" t="s">
        <v>54</v>
      </c>
      <c r="K5990">
        <v>2500</v>
      </c>
      <c r="L5990">
        <v>1500</v>
      </c>
      <c r="M5990" t="s">
        <v>38</v>
      </c>
    </row>
    <row r="5991" spans="1:13" x14ac:dyDescent="0.4">
      <c r="A5991">
        <v>105990</v>
      </c>
      <c r="B5991" s="1">
        <v>45927.577777777777</v>
      </c>
      <c r="C5991" t="s">
        <v>34</v>
      </c>
      <c r="D5991" t="s">
        <v>40</v>
      </c>
      <c r="E5991" t="s">
        <v>31</v>
      </c>
      <c r="F5991" t="s">
        <v>37</v>
      </c>
      <c r="G5991">
        <v>70</v>
      </c>
      <c r="H5991">
        <v>730</v>
      </c>
      <c r="I5991">
        <v>248.02</v>
      </c>
      <c r="J5991" t="s">
        <v>52</v>
      </c>
      <c r="K5991">
        <v>1500</v>
      </c>
      <c r="L5991">
        <v>800</v>
      </c>
      <c r="M5991" t="s">
        <v>38</v>
      </c>
    </row>
    <row r="5992" spans="1:13" x14ac:dyDescent="0.4">
      <c r="A5992">
        <v>105991</v>
      </c>
      <c r="B5992" s="1">
        <v>45991.945833333331</v>
      </c>
      <c r="C5992" t="s">
        <v>34</v>
      </c>
      <c r="D5992" t="s">
        <v>43</v>
      </c>
      <c r="E5992" t="s">
        <v>15</v>
      </c>
      <c r="F5992" t="s">
        <v>32</v>
      </c>
      <c r="G5992">
        <v>98</v>
      </c>
      <c r="H5992">
        <v>590</v>
      </c>
      <c r="I5992">
        <v>353.12</v>
      </c>
      <c r="J5992" t="s">
        <v>51</v>
      </c>
      <c r="K5992">
        <v>1800</v>
      </c>
      <c r="L5992">
        <v>900</v>
      </c>
      <c r="M5992" t="s">
        <v>33</v>
      </c>
    </row>
    <row r="5993" spans="1:13" x14ac:dyDescent="0.4">
      <c r="A5993">
        <v>105992</v>
      </c>
      <c r="B5993" s="1">
        <v>45692.652083333334</v>
      </c>
      <c r="C5993" t="s">
        <v>45</v>
      </c>
      <c r="D5993" t="s">
        <v>14</v>
      </c>
      <c r="E5993" t="s">
        <v>29</v>
      </c>
      <c r="F5993" t="s">
        <v>25</v>
      </c>
      <c r="G5993">
        <v>9</v>
      </c>
      <c r="H5993">
        <v>903</v>
      </c>
      <c r="I5993">
        <v>888.56</v>
      </c>
      <c r="J5993" t="s">
        <v>17</v>
      </c>
      <c r="K5993">
        <v>3200</v>
      </c>
      <c r="L5993">
        <v>2000</v>
      </c>
      <c r="M5993" t="s">
        <v>27</v>
      </c>
    </row>
    <row r="5994" spans="1:13" x14ac:dyDescent="0.4">
      <c r="A5994">
        <v>105993</v>
      </c>
      <c r="B5994" s="1">
        <v>45943.538194444445</v>
      </c>
      <c r="C5994" t="s">
        <v>50</v>
      </c>
      <c r="D5994" t="s">
        <v>24</v>
      </c>
      <c r="E5994" t="s">
        <v>29</v>
      </c>
      <c r="F5994" t="s">
        <v>20</v>
      </c>
      <c r="G5994">
        <v>35</v>
      </c>
      <c r="H5994">
        <v>1024</v>
      </c>
      <c r="I5994">
        <v>571.91</v>
      </c>
      <c r="J5994" t="s">
        <v>26</v>
      </c>
      <c r="K5994">
        <v>45000</v>
      </c>
      <c r="L5994">
        <v>32000</v>
      </c>
      <c r="M5994" t="s">
        <v>22</v>
      </c>
    </row>
    <row r="5995" spans="1:13" x14ac:dyDescent="0.4">
      <c r="A5995">
        <v>105994</v>
      </c>
      <c r="B5995" s="1">
        <v>46005.518750000003</v>
      </c>
      <c r="C5995" t="s">
        <v>13</v>
      </c>
      <c r="D5995" t="s">
        <v>24</v>
      </c>
      <c r="E5995" t="s">
        <v>29</v>
      </c>
      <c r="F5995" t="s">
        <v>16</v>
      </c>
      <c r="G5995">
        <v>12</v>
      </c>
      <c r="H5995">
        <v>712</v>
      </c>
      <c r="I5995">
        <v>2215.8000000000002</v>
      </c>
      <c r="J5995" t="s">
        <v>59</v>
      </c>
      <c r="K5995">
        <v>3500</v>
      </c>
      <c r="L5995">
        <v>2200</v>
      </c>
      <c r="M5995" t="s">
        <v>18</v>
      </c>
    </row>
    <row r="5996" spans="1:13" x14ac:dyDescent="0.4">
      <c r="A5996">
        <v>105995</v>
      </c>
      <c r="B5996" s="1">
        <v>45930.602777777778</v>
      </c>
      <c r="C5996" t="s">
        <v>39</v>
      </c>
      <c r="D5996" t="s">
        <v>43</v>
      </c>
      <c r="E5996" t="s">
        <v>31</v>
      </c>
      <c r="F5996" t="s">
        <v>16</v>
      </c>
      <c r="G5996">
        <v>43</v>
      </c>
      <c r="H5996">
        <v>659</v>
      </c>
      <c r="I5996">
        <v>855.72</v>
      </c>
      <c r="J5996" t="s">
        <v>44</v>
      </c>
      <c r="K5996">
        <v>4500</v>
      </c>
      <c r="L5996">
        <v>2500</v>
      </c>
      <c r="M5996" t="s">
        <v>18</v>
      </c>
    </row>
    <row r="5997" spans="1:13" x14ac:dyDescent="0.4">
      <c r="A5997">
        <v>105996</v>
      </c>
      <c r="B5997" s="1">
        <v>45865.453472222223</v>
      </c>
      <c r="C5997" t="s">
        <v>50</v>
      </c>
      <c r="D5997" t="s">
        <v>55</v>
      </c>
      <c r="E5997" t="s">
        <v>29</v>
      </c>
      <c r="F5997" t="s">
        <v>37</v>
      </c>
      <c r="G5997">
        <v>71</v>
      </c>
      <c r="H5997">
        <v>1089</v>
      </c>
      <c r="I5997">
        <v>1326.68</v>
      </c>
      <c r="J5997" t="s">
        <v>56</v>
      </c>
      <c r="K5997">
        <v>850</v>
      </c>
      <c r="L5997">
        <v>550</v>
      </c>
      <c r="M5997" t="s">
        <v>38</v>
      </c>
    </row>
    <row r="5998" spans="1:13" x14ac:dyDescent="0.4">
      <c r="A5998">
        <v>105997</v>
      </c>
      <c r="B5998" s="1">
        <v>45895.949305555558</v>
      </c>
      <c r="C5998" t="s">
        <v>23</v>
      </c>
      <c r="D5998" t="s">
        <v>43</v>
      </c>
      <c r="E5998" t="s">
        <v>29</v>
      </c>
      <c r="F5998" t="s">
        <v>20</v>
      </c>
      <c r="G5998">
        <v>46</v>
      </c>
      <c r="H5998">
        <v>346</v>
      </c>
      <c r="I5998">
        <v>981.27</v>
      </c>
      <c r="J5998" t="s">
        <v>44</v>
      </c>
      <c r="K5998">
        <v>4500</v>
      </c>
      <c r="L5998">
        <v>2500</v>
      </c>
      <c r="M5998" t="s">
        <v>22</v>
      </c>
    </row>
    <row r="5999" spans="1:13" x14ac:dyDescent="0.4">
      <c r="A5999">
        <v>105998</v>
      </c>
      <c r="B5999" s="1">
        <v>45750.320138888892</v>
      </c>
      <c r="C5999" t="s">
        <v>50</v>
      </c>
      <c r="D5999" t="s">
        <v>24</v>
      </c>
      <c r="E5999" t="s">
        <v>15</v>
      </c>
      <c r="F5999" t="s">
        <v>32</v>
      </c>
      <c r="G5999">
        <v>18</v>
      </c>
      <c r="H5999">
        <v>750</v>
      </c>
      <c r="I5999">
        <v>645.05999999999995</v>
      </c>
      <c r="J5999" t="s">
        <v>60</v>
      </c>
      <c r="K5999">
        <v>25000</v>
      </c>
      <c r="L5999">
        <v>18000</v>
      </c>
      <c r="M5999" t="s">
        <v>33</v>
      </c>
    </row>
    <row r="6000" spans="1:13" x14ac:dyDescent="0.4">
      <c r="A6000">
        <v>105999</v>
      </c>
      <c r="B6000" s="1">
        <v>45830.333333333336</v>
      </c>
      <c r="C6000" t="s">
        <v>34</v>
      </c>
      <c r="D6000" t="s">
        <v>35</v>
      </c>
      <c r="E6000" t="s">
        <v>29</v>
      </c>
      <c r="F6000" t="s">
        <v>16</v>
      </c>
      <c r="G6000">
        <v>96</v>
      </c>
      <c r="H6000">
        <v>584</v>
      </c>
      <c r="I6000">
        <v>567.1</v>
      </c>
      <c r="J6000" t="s">
        <v>36</v>
      </c>
      <c r="K6000">
        <v>12000</v>
      </c>
      <c r="L6000">
        <v>8000</v>
      </c>
      <c r="M6000" t="s">
        <v>18</v>
      </c>
    </row>
    <row r="6001" spans="1:13" x14ac:dyDescent="0.4">
      <c r="A6001">
        <v>106000</v>
      </c>
      <c r="B6001" s="1">
        <v>45736.178472222222</v>
      </c>
      <c r="C6001" t="s">
        <v>19</v>
      </c>
      <c r="D6001" t="s">
        <v>24</v>
      </c>
      <c r="E6001" t="s">
        <v>31</v>
      </c>
      <c r="F6001" t="s">
        <v>25</v>
      </c>
      <c r="G6001">
        <v>58</v>
      </c>
      <c r="H6001">
        <v>1127</v>
      </c>
      <c r="I6001">
        <v>1079.32</v>
      </c>
      <c r="J6001" t="s">
        <v>59</v>
      </c>
      <c r="K6001">
        <v>3500</v>
      </c>
      <c r="L6001">
        <v>2200</v>
      </c>
      <c r="M6001" t="s">
        <v>27</v>
      </c>
    </row>
    <row r="6002" spans="1:13" x14ac:dyDescent="0.4">
      <c r="A6002">
        <v>106001</v>
      </c>
      <c r="B6002" s="1">
        <v>45767.054166666669</v>
      </c>
      <c r="C6002" t="s">
        <v>39</v>
      </c>
      <c r="D6002" t="s">
        <v>40</v>
      </c>
      <c r="E6002" t="s">
        <v>15</v>
      </c>
      <c r="F6002" t="s">
        <v>16</v>
      </c>
      <c r="G6002">
        <v>19</v>
      </c>
      <c r="H6002">
        <v>560</v>
      </c>
      <c r="I6002">
        <v>867.57</v>
      </c>
      <c r="J6002" t="s">
        <v>41</v>
      </c>
      <c r="K6002">
        <v>5500</v>
      </c>
      <c r="L6002">
        <v>3500</v>
      </c>
      <c r="M6002" t="s">
        <v>18</v>
      </c>
    </row>
    <row r="6003" spans="1:13" x14ac:dyDescent="0.4">
      <c r="A6003">
        <v>106002</v>
      </c>
      <c r="B6003" s="1">
        <v>45874.407638888886</v>
      </c>
      <c r="C6003" t="s">
        <v>13</v>
      </c>
      <c r="D6003" t="s">
        <v>35</v>
      </c>
      <c r="E6003" t="s">
        <v>31</v>
      </c>
      <c r="F6003" t="s">
        <v>32</v>
      </c>
      <c r="G6003">
        <v>94</v>
      </c>
      <c r="H6003">
        <v>568</v>
      </c>
      <c r="I6003">
        <v>358.09</v>
      </c>
      <c r="J6003" t="s">
        <v>36</v>
      </c>
      <c r="K6003">
        <v>12000</v>
      </c>
      <c r="L6003">
        <v>8000</v>
      </c>
      <c r="M6003" t="s">
        <v>33</v>
      </c>
    </row>
    <row r="6004" spans="1:13" x14ac:dyDescent="0.4">
      <c r="A6004">
        <v>106003</v>
      </c>
      <c r="B6004" s="1">
        <v>46015.530555555553</v>
      </c>
      <c r="C6004" t="s">
        <v>34</v>
      </c>
      <c r="D6004" t="s">
        <v>43</v>
      </c>
      <c r="E6004" t="s">
        <v>29</v>
      </c>
      <c r="F6004" t="s">
        <v>37</v>
      </c>
      <c r="G6004">
        <v>45</v>
      </c>
      <c r="H6004">
        <v>1024</v>
      </c>
      <c r="I6004">
        <v>898.49</v>
      </c>
      <c r="J6004" t="s">
        <v>61</v>
      </c>
      <c r="K6004">
        <v>2800</v>
      </c>
      <c r="L6004">
        <v>1500</v>
      </c>
      <c r="M6004" t="s">
        <v>38</v>
      </c>
    </row>
    <row r="6005" spans="1:13" x14ac:dyDescent="0.4">
      <c r="A6005">
        <v>106004</v>
      </c>
      <c r="B6005" s="1">
        <v>45763.59652777778</v>
      </c>
      <c r="C6005" t="s">
        <v>45</v>
      </c>
      <c r="D6005" t="s">
        <v>24</v>
      </c>
      <c r="E6005" t="s">
        <v>29</v>
      </c>
      <c r="F6005" t="s">
        <v>32</v>
      </c>
      <c r="G6005">
        <v>71</v>
      </c>
      <c r="H6005">
        <v>828</v>
      </c>
      <c r="I6005">
        <v>1021.77</v>
      </c>
      <c r="J6005" t="s">
        <v>60</v>
      </c>
      <c r="K6005">
        <v>25000</v>
      </c>
      <c r="L6005">
        <v>18000</v>
      </c>
      <c r="M6005" t="s">
        <v>33</v>
      </c>
    </row>
    <row r="6006" spans="1:13" x14ac:dyDescent="0.4">
      <c r="A6006">
        <v>106005</v>
      </c>
      <c r="B6006" s="1">
        <v>45704.853472222225</v>
      </c>
      <c r="C6006" t="s">
        <v>13</v>
      </c>
      <c r="D6006" t="s">
        <v>28</v>
      </c>
      <c r="E6006" t="s">
        <v>15</v>
      </c>
      <c r="F6006" t="s">
        <v>20</v>
      </c>
      <c r="G6006">
        <v>18</v>
      </c>
      <c r="H6006">
        <v>709</v>
      </c>
      <c r="I6006">
        <v>561.78</v>
      </c>
      <c r="J6006" t="s">
        <v>54</v>
      </c>
      <c r="K6006">
        <v>2500</v>
      </c>
      <c r="L6006">
        <v>1500</v>
      </c>
      <c r="M6006" t="s">
        <v>22</v>
      </c>
    </row>
    <row r="6007" spans="1:13" x14ac:dyDescent="0.4">
      <c r="A6007">
        <v>106006</v>
      </c>
      <c r="B6007" s="1">
        <v>45838.561805555553</v>
      </c>
      <c r="C6007" t="s">
        <v>34</v>
      </c>
      <c r="D6007" t="s">
        <v>55</v>
      </c>
      <c r="E6007" t="s">
        <v>15</v>
      </c>
      <c r="F6007" t="s">
        <v>25</v>
      </c>
      <c r="G6007">
        <v>70</v>
      </c>
      <c r="H6007">
        <v>718</v>
      </c>
      <c r="I6007">
        <v>191.76</v>
      </c>
      <c r="J6007" t="s">
        <v>56</v>
      </c>
      <c r="K6007">
        <v>850</v>
      </c>
      <c r="L6007">
        <v>550</v>
      </c>
      <c r="M6007" t="s">
        <v>27</v>
      </c>
    </row>
    <row r="6008" spans="1:13" x14ac:dyDescent="0.4">
      <c r="A6008">
        <v>106007</v>
      </c>
      <c r="B6008" s="1">
        <v>45721.42083333333</v>
      </c>
      <c r="C6008" t="s">
        <v>50</v>
      </c>
      <c r="D6008" t="s">
        <v>55</v>
      </c>
      <c r="E6008" t="s">
        <v>29</v>
      </c>
      <c r="F6008" t="s">
        <v>25</v>
      </c>
      <c r="G6008">
        <v>65</v>
      </c>
      <c r="H6008">
        <v>1100</v>
      </c>
      <c r="I6008">
        <v>665.64</v>
      </c>
      <c r="J6008" t="s">
        <v>58</v>
      </c>
      <c r="K6008">
        <v>1200</v>
      </c>
      <c r="L6008">
        <v>800</v>
      </c>
      <c r="M6008" t="s">
        <v>27</v>
      </c>
    </row>
    <row r="6009" spans="1:13" x14ac:dyDescent="0.4">
      <c r="A6009">
        <v>106008</v>
      </c>
      <c r="B6009" s="1">
        <v>45903.556250000001</v>
      </c>
      <c r="C6009" t="s">
        <v>23</v>
      </c>
      <c r="D6009" t="s">
        <v>43</v>
      </c>
      <c r="E6009" t="s">
        <v>15</v>
      </c>
      <c r="F6009" t="s">
        <v>32</v>
      </c>
      <c r="G6009">
        <v>32</v>
      </c>
      <c r="H6009">
        <v>817</v>
      </c>
      <c r="I6009">
        <v>773.82</v>
      </c>
      <c r="J6009" t="s">
        <v>44</v>
      </c>
      <c r="K6009">
        <v>4500</v>
      </c>
      <c r="L6009">
        <v>2500</v>
      </c>
      <c r="M6009" t="s">
        <v>33</v>
      </c>
    </row>
    <row r="6010" spans="1:13" x14ac:dyDescent="0.4">
      <c r="A6010">
        <v>106009</v>
      </c>
      <c r="B6010" s="1">
        <v>45901.265277777777</v>
      </c>
      <c r="C6010" t="s">
        <v>39</v>
      </c>
      <c r="D6010" t="s">
        <v>55</v>
      </c>
      <c r="E6010" t="s">
        <v>31</v>
      </c>
      <c r="F6010" t="s">
        <v>16</v>
      </c>
      <c r="G6010">
        <v>90</v>
      </c>
      <c r="H6010">
        <v>800</v>
      </c>
      <c r="I6010">
        <v>479.67</v>
      </c>
      <c r="J6010" t="s">
        <v>58</v>
      </c>
      <c r="K6010">
        <v>1200</v>
      </c>
      <c r="L6010">
        <v>800</v>
      </c>
      <c r="M6010" t="s">
        <v>18</v>
      </c>
    </row>
    <row r="6011" spans="1:13" x14ac:dyDescent="0.4">
      <c r="A6011">
        <v>106010</v>
      </c>
      <c r="B6011" s="1">
        <v>45977.56527777778</v>
      </c>
      <c r="C6011" t="s">
        <v>42</v>
      </c>
      <c r="D6011" t="s">
        <v>46</v>
      </c>
      <c r="E6011" t="s">
        <v>29</v>
      </c>
      <c r="F6011" t="s">
        <v>32</v>
      </c>
      <c r="G6011">
        <v>28</v>
      </c>
      <c r="H6011">
        <v>1070</v>
      </c>
      <c r="I6011">
        <v>355.25</v>
      </c>
      <c r="J6011" t="s">
        <v>53</v>
      </c>
      <c r="K6011">
        <v>15000</v>
      </c>
      <c r="L6011">
        <v>9500</v>
      </c>
      <c r="M6011" t="s">
        <v>33</v>
      </c>
    </row>
    <row r="6012" spans="1:13" x14ac:dyDescent="0.4">
      <c r="A6012">
        <v>106011</v>
      </c>
      <c r="B6012" s="1">
        <v>45744.093055555553</v>
      </c>
      <c r="C6012" t="s">
        <v>34</v>
      </c>
      <c r="D6012" t="s">
        <v>46</v>
      </c>
      <c r="E6012" t="s">
        <v>15</v>
      </c>
      <c r="F6012" t="s">
        <v>16</v>
      </c>
      <c r="G6012">
        <v>36</v>
      </c>
      <c r="H6012">
        <v>583</v>
      </c>
      <c r="I6012">
        <v>535.46</v>
      </c>
      <c r="J6012" t="s">
        <v>53</v>
      </c>
      <c r="K6012">
        <v>15000</v>
      </c>
      <c r="L6012">
        <v>9500</v>
      </c>
      <c r="M6012" t="s">
        <v>18</v>
      </c>
    </row>
    <row r="6013" spans="1:13" x14ac:dyDescent="0.4">
      <c r="A6013">
        <v>106012</v>
      </c>
      <c r="B6013" s="1">
        <v>45874.398611111108</v>
      </c>
      <c r="C6013" t="s">
        <v>50</v>
      </c>
      <c r="D6013" t="s">
        <v>35</v>
      </c>
      <c r="E6013" t="s">
        <v>31</v>
      </c>
      <c r="F6013" t="s">
        <v>16</v>
      </c>
      <c r="G6013">
        <v>89</v>
      </c>
      <c r="H6013">
        <v>540</v>
      </c>
      <c r="I6013">
        <v>624.76</v>
      </c>
      <c r="J6013" t="s">
        <v>36</v>
      </c>
      <c r="K6013">
        <v>12000</v>
      </c>
      <c r="L6013">
        <v>8000</v>
      </c>
      <c r="M6013" t="s">
        <v>18</v>
      </c>
    </row>
    <row r="6014" spans="1:13" x14ac:dyDescent="0.4">
      <c r="A6014">
        <v>106013</v>
      </c>
      <c r="B6014" s="1">
        <v>45664.839583333334</v>
      </c>
      <c r="C6014" t="s">
        <v>19</v>
      </c>
      <c r="D6014" t="s">
        <v>40</v>
      </c>
      <c r="E6014" t="s">
        <v>31</v>
      </c>
      <c r="F6014" t="s">
        <v>32</v>
      </c>
      <c r="G6014">
        <v>19</v>
      </c>
      <c r="H6014">
        <v>313</v>
      </c>
      <c r="I6014">
        <v>857.42</v>
      </c>
      <c r="J6014" t="s">
        <v>41</v>
      </c>
      <c r="K6014">
        <v>5500</v>
      </c>
      <c r="L6014">
        <v>3500</v>
      </c>
      <c r="M6014" t="s">
        <v>33</v>
      </c>
    </row>
    <row r="6015" spans="1:13" x14ac:dyDescent="0.4">
      <c r="A6015">
        <v>106014</v>
      </c>
      <c r="B6015" s="1">
        <v>45935.224305555559</v>
      </c>
      <c r="C6015" t="s">
        <v>50</v>
      </c>
      <c r="D6015" t="s">
        <v>35</v>
      </c>
      <c r="E6015" t="s">
        <v>31</v>
      </c>
      <c r="F6015" t="s">
        <v>25</v>
      </c>
      <c r="G6015">
        <v>12</v>
      </c>
      <c r="H6015">
        <v>738</v>
      </c>
      <c r="I6015">
        <v>741.42</v>
      </c>
      <c r="J6015" t="s">
        <v>36</v>
      </c>
      <c r="K6015">
        <v>12000</v>
      </c>
      <c r="L6015">
        <v>8000</v>
      </c>
      <c r="M6015" t="s">
        <v>27</v>
      </c>
    </row>
    <row r="6016" spans="1:13" x14ac:dyDescent="0.4">
      <c r="A6016">
        <v>106015</v>
      </c>
      <c r="B6016" s="1">
        <v>45994.234027777777</v>
      </c>
      <c r="C6016" t="s">
        <v>50</v>
      </c>
      <c r="D6016" t="s">
        <v>35</v>
      </c>
      <c r="E6016" t="s">
        <v>29</v>
      </c>
      <c r="F6016" t="s">
        <v>32</v>
      </c>
      <c r="G6016">
        <v>10</v>
      </c>
      <c r="H6016">
        <v>563</v>
      </c>
      <c r="I6016">
        <v>742.84</v>
      </c>
      <c r="J6016" t="s">
        <v>36</v>
      </c>
      <c r="K6016">
        <v>12000</v>
      </c>
      <c r="L6016">
        <v>8000</v>
      </c>
      <c r="M6016" t="s">
        <v>33</v>
      </c>
    </row>
    <row r="6017" spans="1:13" x14ac:dyDescent="0.4">
      <c r="A6017">
        <v>106016</v>
      </c>
      <c r="B6017" s="1">
        <v>45867.793055555558</v>
      </c>
      <c r="C6017" t="s">
        <v>34</v>
      </c>
      <c r="D6017" t="s">
        <v>46</v>
      </c>
      <c r="E6017" t="s">
        <v>15</v>
      </c>
      <c r="F6017" t="s">
        <v>37</v>
      </c>
      <c r="G6017">
        <v>72</v>
      </c>
      <c r="H6017">
        <v>814</v>
      </c>
      <c r="I6017">
        <v>297.66000000000003</v>
      </c>
      <c r="J6017" t="s">
        <v>53</v>
      </c>
      <c r="K6017">
        <v>15000</v>
      </c>
      <c r="L6017">
        <v>9500</v>
      </c>
      <c r="M6017" t="s">
        <v>38</v>
      </c>
    </row>
    <row r="6018" spans="1:13" x14ac:dyDescent="0.4">
      <c r="A6018">
        <v>106017</v>
      </c>
      <c r="B6018" s="1">
        <v>45826.116666666669</v>
      </c>
      <c r="C6018" t="s">
        <v>23</v>
      </c>
      <c r="D6018" t="s">
        <v>28</v>
      </c>
      <c r="E6018" t="s">
        <v>31</v>
      </c>
      <c r="F6018" t="s">
        <v>32</v>
      </c>
      <c r="G6018">
        <v>66</v>
      </c>
      <c r="H6018">
        <v>353</v>
      </c>
      <c r="I6018">
        <v>785.83</v>
      </c>
      <c r="J6018" t="s">
        <v>30</v>
      </c>
      <c r="K6018">
        <v>450</v>
      </c>
      <c r="L6018">
        <v>200</v>
      </c>
      <c r="M6018" t="s">
        <v>33</v>
      </c>
    </row>
    <row r="6019" spans="1:13" x14ac:dyDescent="0.4">
      <c r="A6019">
        <v>106018</v>
      </c>
      <c r="B6019" s="1">
        <v>45987.655555555553</v>
      </c>
      <c r="C6019" t="s">
        <v>42</v>
      </c>
      <c r="D6019" t="s">
        <v>43</v>
      </c>
      <c r="E6019" t="s">
        <v>29</v>
      </c>
      <c r="F6019" t="s">
        <v>20</v>
      </c>
      <c r="G6019">
        <v>90</v>
      </c>
      <c r="H6019">
        <v>921</v>
      </c>
      <c r="I6019">
        <v>242.68</v>
      </c>
      <c r="J6019" t="s">
        <v>51</v>
      </c>
      <c r="K6019">
        <v>1800</v>
      </c>
      <c r="L6019">
        <v>900</v>
      </c>
      <c r="M6019" t="s">
        <v>22</v>
      </c>
    </row>
    <row r="6020" spans="1:13" x14ac:dyDescent="0.4">
      <c r="A6020">
        <v>106019</v>
      </c>
      <c r="B6020" s="1">
        <v>45795.456250000003</v>
      </c>
      <c r="C6020" t="s">
        <v>39</v>
      </c>
      <c r="D6020" t="s">
        <v>46</v>
      </c>
      <c r="E6020" t="s">
        <v>29</v>
      </c>
      <c r="F6020" t="s">
        <v>25</v>
      </c>
      <c r="G6020">
        <v>33</v>
      </c>
      <c r="H6020">
        <v>637</v>
      </c>
      <c r="I6020">
        <v>922.93</v>
      </c>
      <c r="J6020" t="s">
        <v>47</v>
      </c>
      <c r="K6020">
        <v>4500</v>
      </c>
      <c r="L6020">
        <v>2800</v>
      </c>
      <c r="M6020" t="s">
        <v>27</v>
      </c>
    </row>
    <row r="6021" spans="1:13" x14ac:dyDescent="0.4">
      <c r="A6021">
        <v>106020</v>
      </c>
      <c r="B6021" s="1">
        <v>45963.802083333336</v>
      </c>
      <c r="C6021" t="s">
        <v>13</v>
      </c>
      <c r="D6021" t="s">
        <v>14</v>
      </c>
      <c r="E6021" t="s">
        <v>15</v>
      </c>
      <c r="F6021" t="s">
        <v>25</v>
      </c>
      <c r="G6021">
        <v>61</v>
      </c>
      <c r="H6021">
        <v>1035</v>
      </c>
      <c r="I6021">
        <v>604.66999999999996</v>
      </c>
      <c r="J6021" t="s">
        <v>21</v>
      </c>
      <c r="K6021">
        <v>6500</v>
      </c>
      <c r="L6021">
        <v>4200</v>
      </c>
      <c r="M6021" t="s">
        <v>27</v>
      </c>
    </row>
    <row r="6022" spans="1:13" x14ac:dyDescent="0.4">
      <c r="A6022">
        <v>106021</v>
      </c>
      <c r="B6022" s="1">
        <v>45887.703472222223</v>
      </c>
      <c r="C6022" t="s">
        <v>39</v>
      </c>
      <c r="D6022" t="s">
        <v>28</v>
      </c>
      <c r="E6022" t="s">
        <v>15</v>
      </c>
      <c r="F6022" t="s">
        <v>20</v>
      </c>
      <c r="G6022">
        <v>21</v>
      </c>
      <c r="H6022">
        <v>1025</v>
      </c>
      <c r="I6022">
        <v>1006.95</v>
      </c>
      <c r="J6022" t="s">
        <v>30</v>
      </c>
      <c r="K6022">
        <v>450</v>
      </c>
      <c r="L6022">
        <v>200</v>
      </c>
      <c r="M6022" t="s">
        <v>22</v>
      </c>
    </row>
    <row r="6023" spans="1:13" x14ac:dyDescent="0.4">
      <c r="A6023">
        <v>106022</v>
      </c>
      <c r="B6023" s="1">
        <v>45965.977083333331</v>
      </c>
      <c r="C6023" t="s">
        <v>39</v>
      </c>
      <c r="D6023" t="s">
        <v>40</v>
      </c>
      <c r="E6023" t="s">
        <v>29</v>
      </c>
      <c r="F6023" t="s">
        <v>16</v>
      </c>
      <c r="G6023">
        <v>5</v>
      </c>
      <c r="H6023">
        <v>797</v>
      </c>
      <c r="I6023">
        <v>1009.99</v>
      </c>
      <c r="J6023" t="s">
        <v>52</v>
      </c>
      <c r="K6023">
        <v>1500</v>
      </c>
      <c r="L6023">
        <v>800</v>
      </c>
      <c r="M6023" t="s">
        <v>18</v>
      </c>
    </row>
    <row r="6024" spans="1:13" x14ac:dyDescent="0.4">
      <c r="A6024">
        <v>106023</v>
      </c>
      <c r="B6024" s="1">
        <v>45818.475694444445</v>
      </c>
      <c r="C6024" t="s">
        <v>39</v>
      </c>
      <c r="D6024" t="s">
        <v>24</v>
      </c>
      <c r="E6024" t="s">
        <v>29</v>
      </c>
      <c r="F6024" t="s">
        <v>32</v>
      </c>
      <c r="G6024">
        <v>83</v>
      </c>
      <c r="H6024">
        <v>615</v>
      </c>
      <c r="I6024">
        <v>210</v>
      </c>
      <c r="J6024" t="s">
        <v>26</v>
      </c>
      <c r="K6024">
        <v>45000</v>
      </c>
      <c r="L6024">
        <v>32000</v>
      </c>
      <c r="M6024" t="s">
        <v>33</v>
      </c>
    </row>
    <row r="6025" spans="1:13" x14ac:dyDescent="0.4">
      <c r="A6025">
        <v>106024</v>
      </c>
      <c r="B6025" s="1">
        <v>45658.088194444441</v>
      </c>
      <c r="C6025" t="s">
        <v>48</v>
      </c>
      <c r="D6025" t="s">
        <v>35</v>
      </c>
      <c r="E6025" t="s">
        <v>15</v>
      </c>
      <c r="F6025" t="s">
        <v>37</v>
      </c>
      <c r="G6025">
        <v>50</v>
      </c>
      <c r="H6025">
        <v>442</v>
      </c>
      <c r="I6025">
        <v>660.52</v>
      </c>
      <c r="J6025" t="s">
        <v>49</v>
      </c>
      <c r="K6025">
        <v>8500</v>
      </c>
      <c r="L6025">
        <v>5500</v>
      </c>
      <c r="M6025" t="s">
        <v>38</v>
      </c>
    </row>
    <row r="6026" spans="1:13" x14ac:dyDescent="0.4">
      <c r="A6026">
        <v>106025</v>
      </c>
      <c r="B6026" s="1">
        <v>45893.147916666669</v>
      </c>
      <c r="C6026" t="s">
        <v>34</v>
      </c>
      <c r="D6026" t="s">
        <v>28</v>
      </c>
      <c r="E6026" t="s">
        <v>31</v>
      </c>
      <c r="F6026" t="s">
        <v>25</v>
      </c>
      <c r="G6026">
        <v>11</v>
      </c>
      <c r="H6026">
        <v>986</v>
      </c>
      <c r="I6026">
        <v>1468.61</v>
      </c>
      <c r="J6026" t="s">
        <v>54</v>
      </c>
      <c r="K6026">
        <v>2500</v>
      </c>
      <c r="L6026">
        <v>1500</v>
      </c>
      <c r="M6026" t="s">
        <v>27</v>
      </c>
    </row>
    <row r="6027" spans="1:13" x14ac:dyDescent="0.4">
      <c r="A6027">
        <v>106026</v>
      </c>
      <c r="B6027" s="1">
        <v>45845.453472222223</v>
      </c>
      <c r="C6027" t="s">
        <v>23</v>
      </c>
      <c r="D6027" t="s">
        <v>24</v>
      </c>
      <c r="E6027" t="s">
        <v>29</v>
      </c>
      <c r="F6027" t="s">
        <v>25</v>
      </c>
      <c r="G6027">
        <v>99</v>
      </c>
      <c r="H6027">
        <v>369</v>
      </c>
      <c r="I6027">
        <v>702</v>
      </c>
      <c r="J6027" t="s">
        <v>26</v>
      </c>
      <c r="K6027">
        <v>45000</v>
      </c>
      <c r="L6027">
        <v>32000</v>
      </c>
      <c r="M6027" t="s">
        <v>27</v>
      </c>
    </row>
    <row r="6028" spans="1:13" x14ac:dyDescent="0.4">
      <c r="A6028">
        <v>106027</v>
      </c>
      <c r="B6028" s="1">
        <v>45661.350694444445</v>
      </c>
      <c r="C6028" t="s">
        <v>45</v>
      </c>
      <c r="D6028" t="s">
        <v>14</v>
      </c>
      <c r="E6028" t="s">
        <v>29</v>
      </c>
      <c r="F6028" t="s">
        <v>25</v>
      </c>
      <c r="G6028">
        <v>20</v>
      </c>
      <c r="H6028">
        <v>1174</v>
      </c>
      <c r="I6028">
        <v>384.42</v>
      </c>
      <c r="J6028" t="s">
        <v>21</v>
      </c>
      <c r="K6028">
        <v>6500</v>
      </c>
      <c r="L6028">
        <v>4200</v>
      </c>
      <c r="M6028" t="s">
        <v>27</v>
      </c>
    </row>
    <row r="6029" spans="1:13" x14ac:dyDescent="0.4">
      <c r="A6029">
        <v>106028</v>
      </c>
      <c r="B6029" s="1">
        <v>45789.249305555553</v>
      </c>
      <c r="C6029" t="s">
        <v>42</v>
      </c>
      <c r="D6029" t="s">
        <v>24</v>
      </c>
      <c r="E6029" t="s">
        <v>15</v>
      </c>
      <c r="F6029" t="s">
        <v>20</v>
      </c>
      <c r="G6029">
        <v>43</v>
      </c>
      <c r="H6029">
        <v>1180</v>
      </c>
      <c r="I6029">
        <v>841.26</v>
      </c>
      <c r="J6029" t="s">
        <v>26</v>
      </c>
      <c r="K6029">
        <v>45000</v>
      </c>
      <c r="L6029">
        <v>32000</v>
      </c>
      <c r="M6029" t="s">
        <v>22</v>
      </c>
    </row>
    <row r="6030" spans="1:13" x14ac:dyDescent="0.4">
      <c r="A6030">
        <v>106029</v>
      </c>
      <c r="B6030" s="1">
        <v>45875.79583333333</v>
      </c>
      <c r="C6030" t="s">
        <v>42</v>
      </c>
      <c r="D6030" t="s">
        <v>35</v>
      </c>
      <c r="E6030" t="s">
        <v>15</v>
      </c>
      <c r="F6030" t="s">
        <v>25</v>
      </c>
      <c r="G6030">
        <v>3</v>
      </c>
      <c r="H6030">
        <v>558</v>
      </c>
      <c r="I6030">
        <v>225.15</v>
      </c>
      <c r="J6030" t="s">
        <v>36</v>
      </c>
      <c r="K6030">
        <v>12000</v>
      </c>
      <c r="L6030">
        <v>8000</v>
      </c>
      <c r="M6030" t="s">
        <v>27</v>
      </c>
    </row>
    <row r="6031" spans="1:13" x14ac:dyDescent="0.4">
      <c r="A6031">
        <v>106030</v>
      </c>
      <c r="B6031" s="1">
        <v>45917.982638888891</v>
      </c>
      <c r="C6031" t="s">
        <v>45</v>
      </c>
      <c r="D6031" t="s">
        <v>40</v>
      </c>
      <c r="E6031" t="s">
        <v>15</v>
      </c>
      <c r="F6031" t="s">
        <v>25</v>
      </c>
      <c r="G6031">
        <v>42</v>
      </c>
      <c r="H6031">
        <v>387</v>
      </c>
      <c r="I6031">
        <v>600.76</v>
      </c>
      <c r="J6031" t="s">
        <v>52</v>
      </c>
      <c r="K6031">
        <v>1500</v>
      </c>
      <c r="L6031">
        <v>800</v>
      </c>
      <c r="M6031" t="s">
        <v>27</v>
      </c>
    </row>
    <row r="6032" spans="1:13" x14ac:dyDescent="0.4">
      <c r="A6032">
        <v>106031</v>
      </c>
      <c r="B6032" s="1">
        <v>45658.955555555556</v>
      </c>
      <c r="C6032" t="s">
        <v>39</v>
      </c>
      <c r="D6032" t="s">
        <v>24</v>
      </c>
      <c r="E6032" t="s">
        <v>31</v>
      </c>
      <c r="F6032" t="s">
        <v>37</v>
      </c>
      <c r="G6032">
        <v>45</v>
      </c>
      <c r="H6032">
        <v>849</v>
      </c>
      <c r="I6032">
        <v>307.08</v>
      </c>
      <c r="J6032" t="s">
        <v>26</v>
      </c>
      <c r="K6032">
        <v>45000</v>
      </c>
      <c r="L6032">
        <v>32000</v>
      </c>
      <c r="M6032" t="s">
        <v>38</v>
      </c>
    </row>
    <row r="6033" spans="1:13" x14ac:dyDescent="0.4">
      <c r="A6033">
        <v>106032</v>
      </c>
      <c r="B6033" s="1">
        <v>45728.910416666666</v>
      </c>
      <c r="C6033" t="s">
        <v>34</v>
      </c>
      <c r="D6033" t="s">
        <v>55</v>
      </c>
      <c r="E6033" t="s">
        <v>29</v>
      </c>
      <c r="F6033" t="s">
        <v>16</v>
      </c>
      <c r="G6033">
        <v>59</v>
      </c>
      <c r="H6033">
        <v>802</v>
      </c>
      <c r="I6033">
        <v>474.92</v>
      </c>
      <c r="J6033" t="s">
        <v>58</v>
      </c>
      <c r="K6033">
        <v>1200</v>
      </c>
      <c r="L6033">
        <v>800</v>
      </c>
      <c r="M6033" t="s">
        <v>18</v>
      </c>
    </row>
    <row r="6034" spans="1:13" x14ac:dyDescent="0.4">
      <c r="A6034">
        <v>106033</v>
      </c>
      <c r="B6034" s="1">
        <v>45835.895833333336</v>
      </c>
      <c r="C6034" t="s">
        <v>50</v>
      </c>
      <c r="D6034" t="s">
        <v>55</v>
      </c>
      <c r="E6034" t="s">
        <v>29</v>
      </c>
      <c r="F6034" t="s">
        <v>32</v>
      </c>
      <c r="G6034">
        <v>74</v>
      </c>
      <c r="H6034">
        <v>731</v>
      </c>
      <c r="I6034">
        <v>557.19000000000005</v>
      </c>
      <c r="J6034" t="s">
        <v>58</v>
      </c>
      <c r="K6034">
        <v>1200</v>
      </c>
      <c r="L6034">
        <v>800</v>
      </c>
      <c r="M6034" t="s">
        <v>33</v>
      </c>
    </row>
    <row r="6035" spans="1:13" x14ac:dyDescent="0.4">
      <c r="A6035">
        <v>106034</v>
      </c>
      <c r="B6035" s="1">
        <v>45846.353472222225</v>
      </c>
      <c r="C6035" t="s">
        <v>50</v>
      </c>
      <c r="D6035" t="s">
        <v>24</v>
      </c>
      <c r="E6035" t="s">
        <v>29</v>
      </c>
      <c r="F6035" t="s">
        <v>37</v>
      </c>
      <c r="G6035">
        <v>72</v>
      </c>
      <c r="H6035">
        <v>566</v>
      </c>
      <c r="I6035">
        <v>474.03</v>
      </c>
      <c r="J6035" t="s">
        <v>60</v>
      </c>
      <c r="K6035">
        <v>25000</v>
      </c>
      <c r="L6035">
        <v>18000</v>
      </c>
      <c r="M6035" t="s">
        <v>38</v>
      </c>
    </row>
    <row r="6036" spans="1:13" x14ac:dyDescent="0.4">
      <c r="A6036">
        <v>106035</v>
      </c>
      <c r="B6036" s="1">
        <v>45948.818055555559</v>
      </c>
      <c r="C6036" t="s">
        <v>19</v>
      </c>
      <c r="D6036" t="s">
        <v>28</v>
      </c>
      <c r="E6036" t="s">
        <v>29</v>
      </c>
      <c r="F6036" t="s">
        <v>20</v>
      </c>
      <c r="G6036">
        <v>6</v>
      </c>
      <c r="H6036">
        <v>408</v>
      </c>
      <c r="I6036">
        <v>439.52</v>
      </c>
      <c r="J6036" t="s">
        <v>54</v>
      </c>
      <c r="K6036">
        <v>2500</v>
      </c>
      <c r="L6036">
        <v>1500</v>
      </c>
      <c r="M6036" t="s">
        <v>22</v>
      </c>
    </row>
    <row r="6037" spans="1:13" x14ac:dyDescent="0.4">
      <c r="A6037">
        <v>106036</v>
      </c>
      <c r="B6037" s="1">
        <v>45665.572222222225</v>
      </c>
      <c r="C6037" t="s">
        <v>23</v>
      </c>
      <c r="D6037" t="s">
        <v>28</v>
      </c>
      <c r="E6037" t="s">
        <v>29</v>
      </c>
      <c r="F6037" t="s">
        <v>32</v>
      </c>
      <c r="G6037">
        <v>40</v>
      </c>
      <c r="H6037">
        <v>975</v>
      </c>
      <c r="I6037">
        <v>754.75</v>
      </c>
      <c r="J6037" t="s">
        <v>30</v>
      </c>
      <c r="K6037">
        <v>450</v>
      </c>
      <c r="L6037">
        <v>200</v>
      </c>
      <c r="M6037" t="s">
        <v>33</v>
      </c>
    </row>
    <row r="6038" spans="1:13" x14ac:dyDescent="0.4">
      <c r="A6038">
        <v>106037</v>
      </c>
      <c r="B6038" s="1">
        <v>45910.223611111112</v>
      </c>
      <c r="C6038" t="s">
        <v>45</v>
      </c>
      <c r="D6038" t="s">
        <v>28</v>
      </c>
      <c r="E6038" t="s">
        <v>15</v>
      </c>
      <c r="F6038" t="s">
        <v>16</v>
      </c>
      <c r="G6038">
        <v>7</v>
      </c>
      <c r="H6038">
        <v>901</v>
      </c>
      <c r="I6038">
        <v>204.52</v>
      </c>
      <c r="J6038" t="s">
        <v>30</v>
      </c>
      <c r="K6038">
        <v>450</v>
      </c>
      <c r="L6038">
        <v>200</v>
      </c>
      <c r="M6038" t="s">
        <v>18</v>
      </c>
    </row>
    <row r="6039" spans="1:13" x14ac:dyDescent="0.4">
      <c r="A6039">
        <v>106038</v>
      </c>
      <c r="B6039" s="1">
        <v>45949.665277777778</v>
      </c>
      <c r="C6039" t="s">
        <v>19</v>
      </c>
      <c r="D6039" t="s">
        <v>40</v>
      </c>
      <c r="E6039" t="s">
        <v>31</v>
      </c>
      <c r="F6039" t="s">
        <v>32</v>
      </c>
      <c r="G6039">
        <v>9</v>
      </c>
      <c r="H6039">
        <v>957</v>
      </c>
      <c r="I6039">
        <v>473.49</v>
      </c>
      <c r="J6039" t="s">
        <v>41</v>
      </c>
      <c r="K6039">
        <v>5500</v>
      </c>
      <c r="L6039">
        <v>3500</v>
      </c>
      <c r="M6039" t="s">
        <v>33</v>
      </c>
    </row>
    <row r="6040" spans="1:13" x14ac:dyDescent="0.4">
      <c r="A6040">
        <v>106039</v>
      </c>
      <c r="B6040" s="1">
        <v>45901.743750000001</v>
      </c>
      <c r="C6040" t="s">
        <v>13</v>
      </c>
      <c r="D6040" t="s">
        <v>24</v>
      </c>
      <c r="E6040" t="s">
        <v>29</v>
      </c>
      <c r="F6040" t="s">
        <v>20</v>
      </c>
      <c r="G6040">
        <v>25</v>
      </c>
      <c r="H6040">
        <v>557</v>
      </c>
      <c r="I6040">
        <v>3044.29</v>
      </c>
      <c r="J6040" t="s">
        <v>59</v>
      </c>
      <c r="K6040">
        <v>3500</v>
      </c>
      <c r="L6040">
        <v>2200</v>
      </c>
      <c r="M6040" t="s">
        <v>22</v>
      </c>
    </row>
    <row r="6041" spans="1:13" x14ac:dyDescent="0.4">
      <c r="A6041">
        <v>106040</v>
      </c>
      <c r="B6041" s="1">
        <v>45780.34375</v>
      </c>
      <c r="C6041" t="s">
        <v>39</v>
      </c>
      <c r="D6041" t="s">
        <v>43</v>
      </c>
      <c r="E6041" t="s">
        <v>29</v>
      </c>
      <c r="F6041" t="s">
        <v>32</v>
      </c>
      <c r="G6041">
        <v>50</v>
      </c>
      <c r="H6041">
        <v>638</v>
      </c>
      <c r="I6041">
        <v>1150.56</v>
      </c>
      <c r="J6041" t="s">
        <v>51</v>
      </c>
      <c r="K6041">
        <v>1800</v>
      </c>
      <c r="L6041">
        <v>900</v>
      </c>
      <c r="M6041" t="s">
        <v>33</v>
      </c>
    </row>
    <row r="6042" spans="1:13" x14ac:dyDescent="0.4">
      <c r="A6042">
        <v>106041</v>
      </c>
      <c r="B6042" s="1">
        <v>45956.267361111109</v>
      </c>
      <c r="C6042" t="s">
        <v>19</v>
      </c>
      <c r="D6042" t="s">
        <v>55</v>
      </c>
      <c r="E6042" t="s">
        <v>29</v>
      </c>
      <c r="F6042" t="s">
        <v>16</v>
      </c>
      <c r="G6042">
        <v>25</v>
      </c>
      <c r="H6042">
        <v>892</v>
      </c>
      <c r="I6042">
        <v>266.73</v>
      </c>
      <c r="J6042" t="s">
        <v>58</v>
      </c>
      <c r="K6042">
        <v>1200</v>
      </c>
      <c r="L6042">
        <v>800</v>
      </c>
      <c r="M6042" t="s">
        <v>18</v>
      </c>
    </row>
    <row r="6043" spans="1:13" x14ac:dyDescent="0.4">
      <c r="A6043">
        <v>106042</v>
      </c>
      <c r="B6043" s="1">
        <v>45940.972222222219</v>
      </c>
      <c r="C6043" t="s">
        <v>19</v>
      </c>
      <c r="D6043" t="s">
        <v>35</v>
      </c>
      <c r="E6043" t="s">
        <v>29</v>
      </c>
      <c r="F6043" t="s">
        <v>16</v>
      </c>
      <c r="G6043">
        <v>72</v>
      </c>
      <c r="H6043">
        <v>1105</v>
      </c>
      <c r="I6043">
        <v>526.45000000000005</v>
      </c>
      <c r="J6043" t="s">
        <v>36</v>
      </c>
      <c r="K6043">
        <v>12000</v>
      </c>
      <c r="L6043">
        <v>8000</v>
      </c>
      <c r="M6043" t="s">
        <v>18</v>
      </c>
    </row>
    <row r="6044" spans="1:13" x14ac:dyDescent="0.4">
      <c r="A6044">
        <v>106043</v>
      </c>
      <c r="B6044" s="1">
        <v>45689.716666666667</v>
      </c>
      <c r="C6044" t="s">
        <v>45</v>
      </c>
      <c r="D6044" t="s">
        <v>28</v>
      </c>
      <c r="E6044" t="s">
        <v>15</v>
      </c>
      <c r="F6044" t="s">
        <v>32</v>
      </c>
      <c r="G6044">
        <v>11</v>
      </c>
      <c r="H6044">
        <v>557</v>
      </c>
      <c r="I6044">
        <v>834.5</v>
      </c>
      <c r="J6044" t="s">
        <v>54</v>
      </c>
      <c r="K6044">
        <v>2500</v>
      </c>
      <c r="L6044">
        <v>1500</v>
      </c>
      <c r="M6044" t="s">
        <v>33</v>
      </c>
    </row>
    <row r="6045" spans="1:13" x14ac:dyDescent="0.4">
      <c r="A6045">
        <v>106044</v>
      </c>
      <c r="B6045" s="1">
        <v>45991.475694444445</v>
      </c>
      <c r="C6045" t="s">
        <v>23</v>
      </c>
      <c r="D6045" t="s">
        <v>24</v>
      </c>
      <c r="E6045" t="s">
        <v>29</v>
      </c>
      <c r="F6045" t="s">
        <v>16</v>
      </c>
      <c r="G6045">
        <v>14</v>
      </c>
      <c r="H6045">
        <v>1054</v>
      </c>
      <c r="I6045">
        <v>929.83</v>
      </c>
      <c r="J6045" t="s">
        <v>60</v>
      </c>
      <c r="K6045">
        <v>25000</v>
      </c>
      <c r="L6045">
        <v>18000</v>
      </c>
      <c r="M6045" t="s">
        <v>18</v>
      </c>
    </row>
    <row r="6046" spans="1:13" x14ac:dyDescent="0.4">
      <c r="A6046">
        <v>106045</v>
      </c>
      <c r="B6046" s="1">
        <v>45803.172222222223</v>
      </c>
      <c r="C6046" t="s">
        <v>48</v>
      </c>
      <c r="D6046" t="s">
        <v>14</v>
      </c>
      <c r="E6046" t="s">
        <v>29</v>
      </c>
      <c r="F6046" t="s">
        <v>20</v>
      </c>
      <c r="G6046">
        <v>57</v>
      </c>
      <c r="H6046">
        <v>749</v>
      </c>
      <c r="I6046">
        <v>562.19000000000005</v>
      </c>
      <c r="J6046" t="s">
        <v>17</v>
      </c>
      <c r="K6046">
        <v>3200</v>
      </c>
      <c r="L6046">
        <v>2000</v>
      </c>
      <c r="M6046" t="s">
        <v>22</v>
      </c>
    </row>
    <row r="6047" spans="1:13" x14ac:dyDescent="0.4">
      <c r="A6047">
        <v>106046</v>
      </c>
      <c r="B6047" s="1">
        <v>45813.545138888891</v>
      </c>
      <c r="C6047" t="s">
        <v>48</v>
      </c>
      <c r="D6047" t="s">
        <v>46</v>
      </c>
      <c r="E6047" t="s">
        <v>31</v>
      </c>
      <c r="F6047" t="s">
        <v>20</v>
      </c>
      <c r="G6047">
        <v>39</v>
      </c>
      <c r="H6047">
        <v>664</v>
      </c>
      <c r="I6047">
        <v>190.29</v>
      </c>
      <c r="J6047" t="s">
        <v>53</v>
      </c>
      <c r="K6047">
        <v>15000</v>
      </c>
      <c r="L6047">
        <v>9500</v>
      </c>
      <c r="M6047" t="s">
        <v>22</v>
      </c>
    </row>
    <row r="6048" spans="1:13" x14ac:dyDescent="0.4">
      <c r="A6048">
        <v>106047</v>
      </c>
      <c r="B6048" s="1">
        <v>45673.582638888889</v>
      </c>
      <c r="C6048" t="s">
        <v>13</v>
      </c>
      <c r="D6048" t="s">
        <v>24</v>
      </c>
      <c r="E6048" t="s">
        <v>15</v>
      </c>
      <c r="F6048" t="s">
        <v>16</v>
      </c>
      <c r="G6048">
        <v>59</v>
      </c>
      <c r="H6048">
        <v>1084</v>
      </c>
      <c r="I6048">
        <v>580.16999999999996</v>
      </c>
      <c r="J6048" t="s">
        <v>26</v>
      </c>
      <c r="K6048">
        <v>45000</v>
      </c>
      <c r="L6048">
        <v>32000</v>
      </c>
      <c r="M6048" t="s">
        <v>18</v>
      </c>
    </row>
    <row r="6049" spans="1:13" x14ac:dyDescent="0.4">
      <c r="A6049">
        <v>106048</v>
      </c>
      <c r="B6049" s="1">
        <v>46012.097916666666</v>
      </c>
      <c r="C6049" t="s">
        <v>19</v>
      </c>
      <c r="D6049" t="s">
        <v>40</v>
      </c>
      <c r="E6049" t="s">
        <v>15</v>
      </c>
      <c r="F6049" t="s">
        <v>37</v>
      </c>
      <c r="G6049">
        <v>88</v>
      </c>
      <c r="H6049">
        <v>327</v>
      </c>
      <c r="I6049">
        <v>429.76</v>
      </c>
      <c r="J6049" t="s">
        <v>52</v>
      </c>
      <c r="K6049">
        <v>1500</v>
      </c>
      <c r="L6049">
        <v>800</v>
      </c>
      <c r="M6049" t="s">
        <v>38</v>
      </c>
    </row>
    <row r="6050" spans="1:13" x14ac:dyDescent="0.4">
      <c r="A6050">
        <v>106049</v>
      </c>
      <c r="B6050" s="1">
        <v>45704.263194444444</v>
      </c>
      <c r="C6050" t="s">
        <v>42</v>
      </c>
      <c r="D6050" t="s">
        <v>43</v>
      </c>
      <c r="E6050" t="s">
        <v>29</v>
      </c>
      <c r="F6050" t="s">
        <v>20</v>
      </c>
      <c r="G6050">
        <v>51</v>
      </c>
      <c r="H6050">
        <v>1047</v>
      </c>
      <c r="I6050">
        <v>1012.35</v>
      </c>
      <c r="J6050" t="s">
        <v>61</v>
      </c>
      <c r="K6050">
        <v>2800</v>
      </c>
      <c r="L6050">
        <v>1500</v>
      </c>
      <c r="M6050" t="s">
        <v>22</v>
      </c>
    </row>
    <row r="6051" spans="1:13" x14ac:dyDescent="0.4">
      <c r="A6051">
        <v>106050</v>
      </c>
      <c r="B6051" s="1">
        <v>45908.640972222223</v>
      </c>
      <c r="C6051" t="s">
        <v>39</v>
      </c>
      <c r="D6051" t="s">
        <v>43</v>
      </c>
      <c r="E6051" t="s">
        <v>29</v>
      </c>
      <c r="F6051" t="s">
        <v>37</v>
      </c>
      <c r="G6051">
        <v>2</v>
      </c>
      <c r="H6051">
        <v>893</v>
      </c>
      <c r="I6051">
        <v>1179.3900000000001</v>
      </c>
      <c r="J6051" t="s">
        <v>61</v>
      </c>
      <c r="K6051">
        <v>2800</v>
      </c>
      <c r="L6051">
        <v>1500</v>
      </c>
      <c r="M6051" t="s">
        <v>38</v>
      </c>
    </row>
    <row r="6052" spans="1:13" x14ac:dyDescent="0.4">
      <c r="A6052">
        <v>106051</v>
      </c>
      <c r="B6052" s="1">
        <v>45844.85</v>
      </c>
      <c r="C6052" t="s">
        <v>34</v>
      </c>
      <c r="D6052" t="s">
        <v>46</v>
      </c>
      <c r="E6052" t="s">
        <v>15</v>
      </c>
      <c r="F6052" t="s">
        <v>16</v>
      </c>
      <c r="G6052">
        <v>11</v>
      </c>
      <c r="H6052">
        <v>890</v>
      </c>
      <c r="I6052">
        <v>1083.96</v>
      </c>
      <c r="J6052" t="s">
        <v>47</v>
      </c>
      <c r="K6052">
        <v>4500</v>
      </c>
      <c r="L6052">
        <v>2800</v>
      </c>
      <c r="M6052" t="s">
        <v>18</v>
      </c>
    </row>
    <row r="6053" spans="1:13" x14ac:dyDescent="0.4">
      <c r="A6053">
        <v>106052</v>
      </c>
      <c r="B6053" s="1">
        <v>45688.897222222222</v>
      </c>
      <c r="C6053" t="s">
        <v>42</v>
      </c>
      <c r="D6053" t="s">
        <v>46</v>
      </c>
      <c r="E6053" t="s">
        <v>29</v>
      </c>
      <c r="F6053" t="s">
        <v>25</v>
      </c>
      <c r="G6053">
        <v>90</v>
      </c>
      <c r="H6053">
        <v>538</v>
      </c>
      <c r="I6053">
        <v>226.22</v>
      </c>
      <c r="J6053" t="s">
        <v>53</v>
      </c>
      <c r="K6053">
        <v>15000</v>
      </c>
      <c r="L6053">
        <v>9500</v>
      </c>
      <c r="M6053" t="s">
        <v>27</v>
      </c>
    </row>
    <row r="6054" spans="1:13" x14ac:dyDescent="0.4">
      <c r="A6054">
        <v>106053</v>
      </c>
      <c r="B6054" s="1">
        <v>45917.861805555556</v>
      </c>
      <c r="C6054" t="s">
        <v>48</v>
      </c>
      <c r="D6054" t="s">
        <v>24</v>
      </c>
      <c r="E6054" t="s">
        <v>15</v>
      </c>
      <c r="F6054" t="s">
        <v>20</v>
      </c>
      <c r="G6054">
        <v>68</v>
      </c>
      <c r="H6054">
        <v>1191</v>
      </c>
      <c r="I6054">
        <v>413.46</v>
      </c>
      <c r="J6054" t="s">
        <v>60</v>
      </c>
      <c r="K6054">
        <v>25000</v>
      </c>
      <c r="L6054">
        <v>18000</v>
      </c>
      <c r="M6054" t="s">
        <v>22</v>
      </c>
    </row>
    <row r="6055" spans="1:13" x14ac:dyDescent="0.4">
      <c r="A6055">
        <v>106054</v>
      </c>
      <c r="B6055" s="1">
        <v>45674.915972222225</v>
      </c>
      <c r="C6055" t="s">
        <v>45</v>
      </c>
      <c r="D6055" t="s">
        <v>43</v>
      </c>
      <c r="E6055" t="s">
        <v>29</v>
      </c>
      <c r="F6055" t="s">
        <v>25</v>
      </c>
      <c r="G6055">
        <v>86</v>
      </c>
      <c r="H6055">
        <v>593</v>
      </c>
      <c r="I6055">
        <v>419</v>
      </c>
      <c r="J6055" t="s">
        <v>61</v>
      </c>
      <c r="K6055">
        <v>2800</v>
      </c>
      <c r="L6055">
        <v>1500</v>
      </c>
      <c r="M6055" t="s">
        <v>27</v>
      </c>
    </row>
    <row r="6056" spans="1:13" x14ac:dyDescent="0.4">
      <c r="A6056">
        <v>106055</v>
      </c>
      <c r="B6056" s="1">
        <v>45696.345833333333</v>
      </c>
      <c r="C6056" t="s">
        <v>42</v>
      </c>
      <c r="D6056" t="s">
        <v>35</v>
      </c>
      <c r="E6056" t="s">
        <v>15</v>
      </c>
      <c r="F6056" t="s">
        <v>16</v>
      </c>
      <c r="G6056">
        <v>60</v>
      </c>
      <c r="H6056">
        <v>535</v>
      </c>
      <c r="I6056">
        <v>1058.71</v>
      </c>
      <c r="J6056" t="s">
        <v>49</v>
      </c>
      <c r="K6056">
        <v>8500</v>
      </c>
      <c r="L6056">
        <v>5500</v>
      </c>
      <c r="M6056" t="s">
        <v>18</v>
      </c>
    </row>
    <row r="6057" spans="1:13" x14ac:dyDescent="0.4">
      <c r="A6057">
        <v>106056</v>
      </c>
      <c r="B6057" s="1">
        <v>45961.943055555559</v>
      </c>
      <c r="C6057" t="s">
        <v>19</v>
      </c>
      <c r="D6057" t="s">
        <v>14</v>
      </c>
      <c r="E6057" t="s">
        <v>31</v>
      </c>
      <c r="F6057" t="s">
        <v>37</v>
      </c>
      <c r="G6057">
        <v>39</v>
      </c>
      <c r="H6057">
        <v>303</v>
      </c>
      <c r="I6057">
        <v>1074.96</v>
      </c>
      <c r="J6057" t="s">
        <v>21</v>
      </c>
      <c r="K6057">
        <v>6500</v>
      </c>
      <c r="L6057">
        <v>4200</v>
      </c>
      <c r="M6057" t="s">
        <v>38</v>
      </c>
    </row>
    <row r="6058" spans="1:13" x14ac:dyDescent="0.4">
      <c r="A6058">
        <v>106057</v>
      </c>
      <c r="B6058" s="1">
        <v>45696.671527777777</v>
      </c>
      <c r="C6058" t="s">
        <v>23</v>
      </c>
      <c r="D6058" t="s">
        <v>14</v>
      </c>
      <c r="E6058" t="s">
        <v>29</v>
      </c>
      <c r="F6058" t="s">
        <v>37</v>
      </c>
      <c r="G6058">
        <v>95</v>
      </c>
      <c r="H6058">
        <v>1100</v>
      </c>
      <c r="I6058">
        <v>1165.0899999999999</v>
      </c>
      <c r="J6058" t="s">
        <v>17</v>
      </c>
      <c r="K6058">
        <v>3200</v>
      </c>
      <c r="L6058">
        <v>2000</v>
      </c>
      <c r="M6058" t="s">
        <v>38</v>
      </c>
    </row>
    <row r="6059" spans="1:13" x14ac:dyDescent="0.4">
      <c r="A6059">
        <v>106058</v>
      </c>
      <c r="B6059" s="1">
        <v>45789.34097222222</v>
      </c>
      <c r="C6059" t="s">
        <v>39</v>
      </c>
      <c r="D6059" t="s">
        <v>24</v>
      </c>
      <c r="E6059" t="s">
        <v>31</v>
      </c>
      <c r="F6059" t="s">
        <v>37</v>
      </c>
      <c r="G6059">
        <v>86</v>
      </c>
      <c r="H6059">
        <v>552</v>
      </c>
      <c r="I6059">
        <v>735.81</v>
      </c>
      <c r="J6059" t="s">
        <v>59</v>
      </c>
      <c r="K6059">
        <v>3500</v>
      </c>
      <c r="L6059">
        <v>2200</v>
      </c>
      <c r="M6059" t="s">
        <v>38</v>
      </c>
    </row>
    <row r="6060" spans="1:13" x14ac:dyDescent="0.4">
      <c r="A6060">
        <v>106059</v>
      </c>
      <c r="B6060" s="1">
        <v>45687.727083333331</v>
      </c>
      <c r="C6060" t="s">
        <v>13</v>
      </c>
      <c r="D6060" t="s">
        <v>14</v>
      </c>
      <c r="E6060" t="s">
        <v>15</v>
      </c>
      <c r="F6060" t="s">
        <v>20</v>
      </c>
      <c r="G6060">
        <v>72</v>
      </c>
      <c r="H6060">
        <v>523</v>
      </c>
      <c r="I6060">
        <v>619.78</v>
      </c>
      <c r="J6060" t="s">
        <v>17</v>
      </c>
      <c r="K6060">
        <v>3200</v>
      </c>
      <c r="L6060">
        <v>2000</v>
      </c>
      <c r="M6060" t="s">
        <v>22</v>
      </c>
    </row>
    <row r="6061" spans="1:13" x14ac:dyDescent="0.4">
      <c r="A6061">
        <v>106060</v>
      </c>
      <c r="B6061" s="1">
        <v>45815.5625</v>
      </c>
      <c r="C6061" t="s">
        <v>50</v>
      </c>
      <c r="D6061" t="s">
        <v>28</v>
      </c>
      <c r="E6061" t="s">
        <v>15</v>
      </c>
      <c r="F6061" t="s">
        <v>32</v>
      </c>
      <c r="G6061">
        <v>38</v>
      </c>
      <c r="H6061">
        <v>652</v>
      </c>
      <c r="I6061">
        <v>338.37</v>
      </c>
      <c r="J6061" t="s">
        <v>54</v>
      </c>
      <c r="K6061">
        <v>2500</v>
      </c>
      <c r="L6061">
        <v>1500</v>
      </c>
      <c r="M6061" t="s">
        <v>33</v>
      </c>
    </row>
    <row r="6062" spans="1:13" x14ac:dyDescent="0.4">
      <c r="A6062">
        <v>106061</v>
      </c>
      <c r="B6062" s="1">
        <v>45935.154166666667</v>
      </c>
      <c r="C6062" t="s">
        <v>23</v>
      </c>
      <c r="D6062" t="s">
        <v>28</v>
      </c>
      <c r="E6062" t="s">
        <v>15</v>
      </c>
      <c r="F6062" t="s">
        <v>25</v>
      </c>
      <c r="G6062">
        <v>59</v>
      </c>
      <c r="H6062">
        <v>1063</v>
      </c>
      <c r="I6062">
        <v>965.1</v>
      </c>
      <c r="J6062" t="s">
        <v>54</v>
      </c>
      <c r="K6062">
        <v>2500</v>
      </c>
      <c r="L6062">
        <v>1500</v>
      </c>
      <c r="M6062" t="s">
        <v>27</v>
      </c>
    </row>
    <row r="6063" spans="1:13" x14ac:dyDescent="0.4">
      <c r="A6063">
        <v>106062</v>
      </c>
      <c r="B6063" s="1">
        <v>45860.59375</v>
      </c>
      <c r="C6063" t="s">
        <v>39</v>
      </c>
      <c r="D6063" t="s">
        <v>24</v>
      </c>
      <c r="E6063" t="s">
        <v>15</v>
      </c>
      <c r="F6063" t="s">
        <v>16</v>
      </c>
      <c r="G6063">
        <v>67</v>
      </c>
      <c r="H6063">
        <v>467</v>
      </c>
      <c r="I6063">
        <v>1021.2</v>
      </c>
      <c r="J6063" t="s">
        <v>60</v>
      </c>
      <c r="K6063">
        <v>25000</v>
      </c>
      <c r="L6063">
        <v>18000</v>
      </c>
      <c r="M6063" t="s">
        <v>18</v>
      </c>
    </row>
    <row r="6064" spans="1:13" x14ac:dyDescent="0.4">
      <c r="A6064">
        <v>106063</v>
      </c>
      <c r="B6064" s="1">
        <v>45723.15</v>
      </c>
      <c r="C6064" t="s">
        <v>13</v>
      </c>
      <c r="D6064" t="s">
        <v>24</v>
      </c>
      <c r="E6064" t="s">
        <v>15</v>
      </c>
      <c r="F6064" t="s">
        <v>32</v>
      </c>
      <c r="G6064">
        <v>70</v>
      </c>
      <c r="H6064">
        <v>939</v>
      </c>
      <c r="I6064">
        <v>730.43</v>
      </c>
      <c r="J6064" t="s">
        <v>60</v>
      </c>
      <c r="K6064">
        <v>25000</v>
      </c>
      <c r="L6064">
        <v>18000</v>
      </c>
      <c r="M6064" t="s">
        <v>33</v>
      </c>
    </row>
    <row r="6065" spans="1:13" x14ac:dyDescent="0.4">
      <c r="A6065">
        <v>106064</v>
      </c>
      <c r="B6065" s="1">
        <v>45765.186805555553</v>
      </c>
      <c r="C6065" t="s">
        <v>50</v>
      </c>
      <c r="D6065" t="s">
        <v>28</v>
      </c>
      <c r="E6065" t="s">
        <v>15</v>
      </c>
      <c r="F6065" t="s">
        <v>16</v>
      </c>
      <c r="G6065">
        <v>70</v>
      </c>
      <c r="H6065">
        <v>870</v>
      </c>
      <c r="I6065">
        <v>617.44000000000005</v>
      </c>
      <c r="J6065" t="s">
        <v>54</v>
      </c>
      <c r="K6065">
        <v>2500</v>
      </c>
      <c r="L6065">
        <v>1500</v>
      </c>
      <c r="M6065" t="s">
        <v>18</v>
      </c>
    </row>
    <row r="6066" spans="1:13" x14ac:dyDescent="0.4">
      <c r="A6066">
        <v>106065</v>
      </c>
      <c r="B6066" s="1">
        <v>45925.156944444447</v>
      </c>
      <c r="C6066" t="s">
        <v>39</v>
      </c>
      <c r="D6066" t="s">
        <v>46</v>
      </c>
      <c r="E6066" t="s">
        <v>15</v>
      </c>
      <c r="F6066" t="s">
        <v>20</v>
      </c>
      <c r="G6066">
        <v>27</v>
      </c>
      <c r="H6066">
        <v>1078</v>
      </c>
      <c r="I6066">
        <v>383.75</v>
      </c>
      <c r="J6066" t="s">
        <v>53</v>
      </c>
      <c r="K6066">
        <v>15000</v>
      </c>
      <c r="L6066">
        <v>9500</v>
      </c>
      <c r="M6066" t="s">
        <v>22</v>
      </c>
    </row>
    <row r="6067" spans="1:13" x14ac:dyDescent="0.4">
      <c r="A6067">
        <v>106066</v>
      </c>
      <c r="B6067" s="1">
        <v>45879.998611111114</v>
      </c>
      <c r="C6067" t="s">
        <v>39</v>
      </c>
      <c r="D6067" t="s">
        <v>43</v>
      </c>
      <c r="E6067" t="s">
        <v>15</v>
      </c>
      <c r="F6067" t="s">
        <v>16</v>
      </c>
      <c r="G6067">
        <v>10</v>
      </c>
      <c r="H6067">
        <v>919</v>
      </c>
      <c r="I6067">
        <v>283.79000000000002</v>
      </c>
      <c r="J6067" t="s">
        <v>61</v>
      </c>
      <c r="K6067">
        <v>2800</v>
      </c>
      <c r="L6067">
        <v>1500</v>
      </c>
      <c r="M6067" t="s">
        <v>18</v>
      </c>
    </row>
    <row r="6068" spans="1:13" x14ac:dyDescent="0.4">
      <c r="A6068">
        <v>106067</v>
      </c>
      <c r="B6068" s="1">
        <v>45949.370138888888</v>
      </c>
      <c r="C6068" t="s">
        <v>48</v>
      </c>
      <c r="D6068" t="s">
        <v>14</v>
      </c>
      <c r="E6068" t="s">
        <v>31</v>
      </c>
      <c r="F6068" t="s">
        <v>25</v>
      </c>
      <c r="G6068">
        <v>9</v>
      </c>
      <c r="H6068">
        <v>1145</v>
      </c>
      <c r="I6068">
        <v>378.92</v>
      </c>
      <c r="J6068" t="s">
        <v>21</v>
      </c>
      <c r="K6068">
        <v>6500</v>
      </c>
      <c r="L6068">
        <v>4200</v>
      </c>
      <c r="M6068" t="s">
        <v>27</v>
      </c>
    </row>
    <row r="6069" spans="1:13" x14ac:dyDescent="0.4">
      <c r="A6069">
        <v>106068</v>
      </c>
      <c r="B6069" s="1">
        <v>45675.420138888891</v>
      </c>
      <c r="C6069" t="s">
        <v>34</v>
      </c>
      <c r="D6069" t="s">
        <v>24</v>
      </c>
      <c r="E6069" t="s">
        <v>15</v>
      </c>
      <c r="F6069" t="s">
        <v>37</v>
      </c>
      <c r="G6069">
        <v>3</v>
      </c>
      <c r="H6069">
        <v>351</v>
      </c>
      <c r="I6069">
        <v>652.67999999999995</v>
      </c>
      <c r="J6069" t="s">
        <v>60</v>
      </c>
      <c r="K6069">
        <v>25000</v>
      </c>
      <c r="L6069">
        <v>18000</v>
      </c>
      <c r="M6069" t="s">
        <v>38</v>
      </c>
    </row>
    <row r="6070" spans="1:13" x14ac:dyDescent="0.4">
      <c r="A6070">
        <v>106069</v>
      </c>
      <c r="B6070" s="1">
        <v>45747.581250000003</v>
      </c>
      <c r="C6070" t="s">
        <v>23</v>
      </c>
      <c r="D6070" t="s">
        <v>40</v>
      </c>
      <c r="E6070" t="s">
        <v>15</v>
      </c>
      <c r="F6070" t="s">
        <v>20</v>
      </c>
      <c r="G6070">
        <v>35</v>
      </c>
      <c r="H6070">
        <v>732</v>
      </c>
      <c r="I6070">
        <v>512.98</v>
      </c>
      <c r="J6070" t="s">
        <v>41</v>
      </c>
      <c r="K6070">
        <v>5500</v>
      </c>
      <c r="L6070">
        <v>3500</v>
      </c>
      <c r="M6070" t="s">
        <v>22</v>
      </c>
    </row>
    <row r="6071" spans="1:13" x14ac:dyDescent="0.4">
      <c r="A6071">
        <v>106070</v>
      </c>
      <c r="B6071" s="1">
        <v>45838.488888888889</v>
      </c>
      <c r="C6071" t="s">
        <v>50</v>
      </c>
      <c r="D6071" t="s">
        <v>55</v>
      </c>
      <c r="E6071" t="s">
        <v>29</v>
      </c>
      <c r="F6071" t="s">
        <v>20</v>
      </c>
      <c r="G6071">
        <v>29</v>
      </c>
      <c r="H6071">
        <v>430</v>
      </c>
      <c r="I6071">
        <v>390.91</v>
      </c>
      <c r="J6071" t="s">
        <v>58</v>
      </c>
      <c r="K6071">
        <v>1200</v>
      </c>
      <c r="L6071">
        <v>800</v>
      </c>
      <c r="M6071" t="s">
        <v>22</v>
      </c>
    </row>
    <row r="6072" spans="1:13" x14ac:dyDescent="0.4">
      <c r="A6072">
        <v>106071</v>
      </c>
      <c r="B6072" s="1">
        <v>45912.74722222222</v>
      </c>
      <c r="C6072" t="s">
        <v>39</v>
      </c>
      <c r="D6072" t="s">
        <v>40</v>
      </c>
      <c r="E6072" t="s">
        <v>29</v>
      </c>
      <c r="F6072" t="s">
        <v>20</v>
      </c>
      <c r="G6072">
        <v>5</v>
      </c>
      <c r="H6072">
        <v>428</v>
      </c>
      <c r="I6072">
        <v>905.79</v>
      </c>
      <c r="J6072" t="s">
        <v>41</v>
      </c>
      <c r="K6072">
        <v>5500</v>
      </c>
      <c r="L6072">
        <v>3500</v>
      </c>
      <c r="M6072" t="s">
        <v>22</v>
      </c>
    </row>
    <row r="6073" spans="1:13" x14ac:dyDescent="0.4">
      <c r="A6073">
        <v>106072</v>
      </c>
      <c r="B6073" s="1">
        <v>45910.474999999999</v>
      </c>
      <c r="C6073" t="s">
        <v>48</v>
      </c>
      <c r="D6073" t="s">
        <v>46</v>
      </c>
      <c r="E6073" t="s">
        <v>31</v>
      </c>
      <c r="F6073" t="s">
        <v>16</v>
      </c>
      <c r="G6073">
        <v>60</v>
      </c>
      <c r="H6073">
        <v>572</v>
      </c>
      <c r="I6073">
        <v>272.25</v>
      </c>
      <c r="J6073" t="s">
        <v>47</v>
      </c>
      <c r="K6073">
        <v>4500</v>
      </c>
      <c r="L6073">
        <v>2800</v>
      </c>
      <c r="M6073" t="s">
        <v>18</v>
      </c>
    </row>
    <row r="6074" spans="1:13" x14ac:dyDescent="0.4">
      <c r="A6074">
        <v>106073</v>
      </c>
      <c r="B6074" s="1">
        <v>45914.371527777781</v>
      </c>
      <c r="C6074" t="s">
        <v>23</v>
      </c>
      <c r="D6074" t="s">
        <v>43</v>
      </c>
      <c r="E6074" t="s">
        <v>29</v>
      </c>
      <c r="F6074" t="s">
        <v>20</v>
      </c>
      <c r="G6074">
        <v>70</v>
      </c>
      <c r="H6074">
        <v>654</v>
      </c>
      <c r="I6074">
        <v>1116.71</v>
      </c>
      <c r="J6074" t="s">
        <v>61</v>
      </c>
      <c r="K6074">
        <v>2800</v>
      </c>
      <c r="L6074">
        <v>1500</v>
      </c>
      <c r="M6074" t="s">
        <v>22</v>
      </c>
    </row>
    <row r="6075" spans="1:13" x14ac:dyDescent="0.4">
      <c r="A6075">
        <v>106074</v>
      </c>
      <c r="B6075" s="1">
        <v>46003.054166666669</v>
      </c>
      <c r="C6075" t="s">
        <v>50</v>
      </c>
      <c r="D6075" t="s">
        <v>24</v>
      </c>
      <c r="E6075" t="s">
        <v>29</v>
      </c>
      <c r="F6075" t="s">
        <v>20</v>
      </c>
      <c r="G6075">
        <v>21</v>
      </c>
      <c r="H6075">
        <v>752</v>
      </c>
      <c r="I6075">
        <v>1041.29</v>
      </c>
      <c r="J6075" t="s">
        <v>60</v>
      </c>
      <c r="K6075">
        <v>25000</v>
      </c>
      <c r="L6075">
        <v>18000</v>
      </c>
      <c r="M6075" t="s">
        <v>22</v>
      </c>
    </row>
    <row r="6076" spans="1:13" x14ac:dyDescent="0.4">
      <c r="A6076">
        <v>106075</v>
      </c>
      <c r="B6076" s="1">
        <v>45744.788194444445</v>
      </c>
      <c r="C6076" t="s">
        <v>19</v>
      </c>
      <c r="D6076" t="s">
        <v>40</v>
      </c>
      <c r="E6076" t="s">
        <v>15</v>
      </c>
      <c r="F6076" t="s">
        <v>32</v>
      </c>
      <c r="G6076">
        <v>20</v>
      </c>
      <c r="H6076">
        <v>1028</v>
      </c>
      <c r="I6076">
        <v>551.80999999999995</v>
      </c>
      <c r="J6076" t="s">
        <v>52</v>
      </c>
      <c r="K6076">
        <v>1500</v>
      </c>
      <c r="L6076">
        <v>800</v>
      </c>
      <c r="M6076" t="s">
        <v>33</v>
      </c>
    </row>
    <row r="6077" spans="1:13" x14ac:dyDescent="0.4">
      <c r="A6077">
        <v>106076</v>
      </c>
      <c r="B6077" s="1">
        <v>45747.228472222225</v>
      </c>
      <c r="C6077" t="s">
        <v>39</v>
      </c>
      <c r="D6077" t="s">
        <v>40</v>
      </c>
      <c r="E6077" t="s">
        <v>29</v>
      </c>
      <c r="F6077" t="s">
        <v>32</v>
      </c>
      <c r="G6077">
        <v>43</v>
      </c>
      <c r="H6077">
        <v>386</v>
      </c>
      <c r="I6077">
        <v>1123.95</v>
      </c>
      <c r="J6077" t="s">
        <v>52</v>
      </c>
      <c r="K6077">
        <v>1500</v>
      </c>
      <c r="L6077">
        <v>800</v>
      </c>
      <c r="M6077" t="s">
        <v>33</v>
      </c>
    </row>
    <row r="6078" spans="1:13" x14ac:dyDescent="0.4">
      <c r="A6078">
        <v>106077</v>
      </c>
      <c r="B6078" s="1">
        <v>45894.52847222222</v>
      </c>
      <c r="C6078" t="s">
        <v>13</v>
      </c>
      <c r="D6078" t="s">
        <v>40</v>
      </c>
      <c r="E6078" t="s">
        <v>31</v>
      </c>
      <c r="F6078" t="s">
        <v>16</v>
      </c>
      <c r="G6078">
        <v>5</v>
      </c>
      <c r="H6078">
        <v>758</v>
      </c>
      <c r="I6078">
        <v>614.84</v>
      </c>
      <c r="J6078" t="s">
        <v>52</v>
      </c>
      <c r="K6078">
        <v>1500</v>
      </c>
      <c r="L6078">
        <v>800</v>
      </c>
      <c r="M6078" t="s">
        <v>18</v>
      </c>
    </row>
    <row r="6079" spans="1:13" x14ac:dyDescent="0.4">
      <c r="A6079">
        <v>106078</v>
      </c>
      <c r="B6079" s="1">
        <v>45727.60833333333</v>
      </c>
      <c r="C6079" t="s">
        <v>45</v>
      </c>
      <c r="D6079" t="s">
        <v>28</v>
      </c>
      <c r="E6079" t="s">
        <v>29</v>
      </c>
      <c r="F6079" t="s">
        <v>16</v>
      </c>
      <c r="G6079">
        <v>88</v>
      </c>
      <c r="H6079">
        <v>508</v>
      </c>
      <c r="I6079">
        <v>1026.6300000000001</v>
      </c>
      <c r="J6079" t="s">
        <v>30</v>
      </c>
      <c r="K6079">
        <v>450</v>
      </c>
      <c r="L6079">
        <v>200</v>
      </c>
      <c r="M6079" t="s">
        <v>18</v>
      </c>
    </row>
    <row r="6080" spans="1:13" x14ac:dyDescent="0.4">
      <c r="A6080">
        <v>106079</v>
      </c>
      <c r="B6080" s="1">
        <v>45701.931944444441</v>
      </c>
      <c r="C6080" t="s">
        <v>45</v>
      </c>
      <c r="D6080" t="s">
        <v>14</v>
      </c>
      <c r="E6080" t="s">
        <v>15</v>
      </c>
      <c r="F6080" t="s">
        <v>20</v>
      </c>
      <c r="G6080">
        <v>99</v>
      </c>
      <c r="H6080">
        <v>963</v>
      </c>
      <c r="I6080">
        <v>506.99</v>
      </c>
      <c r="J6080" t="s">
        <v>17</v>
      </c>
      <c r="K6080">
        <v>3200</v>
      </c>
      <c r="L6080">
        <v>2000</v>
      </c>
      <c r="M6080" t="s">
        <v>22</v>
      </c>
    </row>
    <row r="6081" spans="1:13" x14ac:dyDescent="0.4">
      <c r="A6081">
        <v>106080</v>
      </c>
      <c r="B6081" s="1">
        <v>45857.977083333331</v>
      </c>
      <c r="C6081" t="s">
        <v>39</v>
      </c>
      <c r="D6081" t="s">
        <v>24</v>
      </c>
      <c r="E6081" t="s">
        <v>29</v>
      </c>
      <c r="F6081" t="s">
        <v>37</v>
      </c>
      <c r="G6081">
        <v>16</v>
      </c>
      <c r="H6081">
        <v>619</v>
      </c>
      <c r="I6081">
        <v>474.17</v>
      </c>
      <c r="J6081" t="s">
        <v>60</v>
      </c>
      <c r="K6081">
        <v>25000</v>
      </c>
      <c r="L6081">
        <v>18000</v>
      </c>
      <c r="M6081" t="s">
        <v>38</v>
      </c>
    </row>
    <row r="6082" spans="1:13" x14ac:dyDescent="0.4">
      <c r="A6082">
        <v>106081</v>
      </c>
      <c r="B6082" s="1">
        <v>45809.059027777781</v>
      </c>
      <c r="C6082" t="s">
        <v>23</v>
      </c>
      <c r="D6082" t="s">
        <v>55</v>
      </c>
      <c r="E6082" t="s">
        <v>15</v>
      </c>
      <c r="F6082" t="s">
        <v>20</v>
      </c>
      <c r="G6082">
        <v>88</v>
      </c>
      <c r="H6082">
        <v>949</v>
      </c>
      <c r="I6082">
        <v>340.34</v>
      </c>
      <c r="J6082" t="s">
        <v>57</v>
      </c>
      <c r="K6082">
        <v>600</v>
      </c>
      <c r="L6082">
        <v>350</v>
      </c>
      <c r="M6082" t="s">
        <v>22</v>
      </c>
    </row>
    <row r="6083" spans="1:13" x14ac:dyDescent="0.4">
      <c r="A6083">
        <v>106082</v>
      </c>
      <c r="B6083" s="1">
        <v>45743.625694444447</v>
      </c>
      <c r="C6083" t="s">
        <v>23</v>
      </c>
      <c r="D6083" t="s">
        <v>43</v>
      </c>
      <c r="E6083" t="s">
        <v>31</v>
      </c>
      <c r="F6083" t="s">
        <v>32</v>
      </c>
      <c r="G6083">
        <v>82</v>
      </c>
      <c r="H6083">
        <v>346</v>
      </c>
      <c r="I6083">
        <v>640.66</v>
      </c>
      <c r="J6083" t="s">
        <v>44</v>
      </c>
      <c r="K6083">
        <v>4500</v>
      </c>
      <c r="L6083">
        <v>2500</v>
      </c>
      <c r="M6083" t="s">
        <v>33</v>
      </c>
    </row>
    <row r="6084" spans="1:13" x14ac:dyDescent="0.4">
      <c r="A6084">
        <v>106083</v>
      </c>
      <c r="B6084" s="1">
        <v>45676.210416666669</v>
      </c>
      <c r="C6084" t="s">
        <v>39</v>
      </c>
      <c r="D6084" t="s">
        <v>28</v>
      </c>
      <c r="E6084" t="s">
        <v>15</v>
      </c>
      <c r="F6084" t="s">
        <v>32</v>
      </c>
      <c r="G6084">
        <v>92</v>
      </c>
      <c r="H6084">
        <v>715</v>
      </c>
      <c r="I6084">
        <v>789.58</v>
      </c>
      <c r="J6084" t="s">
        <v>54</v>
      </c>
      <c r="K6084">
        <v>2500</v>
      </c>
      <c r="L6084">
        <v>1500</v>
      </c>
      <c r="M6084" t="s">
        <v>33</v>
      </c>
    </row>
    <row r="6085" spans="1:13" x14ac:dyDescent="0.4">
      <c r="A6085">
        <v>106084</v>
      </c>
      <c r="B6085" s="1">
        <v>45758.554861111108</v>
      </c>
      <c r="C6085" t="s">
        <v>50</v>
      </c>
      <c r="D6085" t="s">
        <v>55</v>
      </c>
      <c r="E6085" t="s">
        <v>15</v>
      </c>
      <c r="F6085" t="s">
        <v>37</v>
      </c>
      <c r="G6085">
        <v>5</v>
      </c>
      <c r="H6085">
        <v>728</v>
      </c>
      <c r="I6085">
        <v>647.84</v>
      </c>
      <c r="J6085" t="s">
        <v>58</v>
      </c>
      <c r="K6085">
        <v>1200</v>
      </c>
      <c r="L6085">
        <v>800</v>
      </c>
      <c r="M6085" t="s">
        <v>38</v>
      </c>
    </row>
    <row r="6086" spans="1:13" x14ac:dyDescent="0.4">
      <c r="A6086">
        <v>106085</v>
      </c>
      <c r="B6086" s="1">
        <v>45752.777083333334</v>
      </c>
      <c r="C6086" t="s">
        <v>50</v>
      </c>
      <c r="D6086" t="s">
        <v>28</v>
      </c>
      <c r="E6086" t="s">
        <v>15</v>
      </c>
      <c r="F6086" t="s">
        <v>25</v>
      </c>
      <c r="G6086">
        <v>98</v>
      </c>
      <c r="H6086">
        <v>879</v>
      </c>
      <c r="I6086">
        <v>736.55</v>
      </c>
      <c r="J6086" t="s">
        <v>54</v>
      </c>
      <c r="K6086">
        <v>2500</v>
      </c>
      <c r="L6086">
        <v>1500</v>
      </c>
      <c r="M6086" t="s">
        <v>27</v>
      </c>
    </row>
    <row r="6087" spans="1:13" x14ac:dyDescent="0.4">
      <c r="A6087">
        <v>106086</v>
      </c>
      <c r="B6087" s="1">
        <v>45911.611805555556</v>
      </c>
      <c r="C6087" t="s">
        <v>42</v>
      </c>
      <c r="D6087" t="s">
        <v>40</v>
      </c>
      <c r="E6087" t="s">
        <v>29</v>
      </c>
      <c r="F6087" t="s">
        <v>20</v>
      </c>
      <c r="G6087">
        <v>41</v>
      </c>
      <c r="H6087">
        <v>946</v>
      </c>
      <c r="I6087">
        <v>276.29000000000002</v>
      </c>
      <c r="J6087" t="s">
        <v>52</v>
      </c>
      <c r="K6087">
        <v>1500</v>
      </c>
      <c r="L6087">
        <v>800</v>
      </c>
      <c r="M6087" t="s">
        <v>22</v>
      </c>
    </row>
    <row r="6088" spans="1:13" x14ac:dyDescent="0.4">
      <c r="A6088">
        <v>106087</v>
      </c>
      <c r="B6088" s="1">
        <v>46014.734722222223</v>
      </c>
      <c r="C6088" t="s">
        <v>19</v>
      </c>
      <c r="D6088" t="s">
        <v>40</v>
      </c>
      <c r="E6088" t="s">
        <v>29</v>
      </c>
      <c r="F6088" t="s">
        <v>25</v>
      </c>
      <c r="G6088">
        <v>91</v>
      </c>
      <c r="H6088">
        <v>527</v>
      </c>
      <c r="I6088">
        <v>611.16999999999996</v>
      </c>
      <c r="J6088" t="s">
        <v>41</v>
      </c>
      <c r="K6088">
        <v>5500</v>
      </c>
      <c r="L6088">
        <v>3500</v>
      </c>
      <c r="M6088" t="s">
        <v>27</v>
      </c>
    </row>
    <row r="6089" spans="1:13" x14ac:dyDescent="0.4">
      <c r="A6089">
        <v>106088</v>
      </c>
      <c r="B6089" s="1">
        <v>45687.48541666667</v>
      </c>
      <c r="C6089" t="s">
        <v>48</v>
      </c>
      <c r="D6089" t="s">
        <v>55</v>
      </c>
      <c r="E6089" t="s">
        <v>29</v>
      </c>
      <c r="F6089" t="s">
        <v>20</v>
      </c>
      <c r="G6089">
        <v>62</v>
      </c>
      <c r="H6089">
        <v>459</v>
      </c>
      <c r="I6089">
        <v>828.35</v>
      </c>
      <c r="J6089" t="s">
        <v>57</v>
      </c>
      <c r="K6089">
        <v>600</v>
      </c>
      <c r="L6089">
        <v>350</v>
      </c>
      <c r="M6089" t="s">
        <v>22</v>
      </c>
    </row>
    <row r="6090" spans="1:13" x14ac:dyDescent="0.4">
      <c r="A6090">
        <v>106089</v>
      </c>
      <c r="B6090" s="1">
        <v>45906.077777777777</v>
      </c>
      <c r="C6090" t="s">
        <v>50</v>
      </c>
      <c r="D6090" t="s">
        <v>40</v>
      </c>
      <c r="E6090" t="s">
        <v>31</v>
      </c>
      <c r="F6090" t="s">
        <v>37</v>
      </c>
      <c r="G6090">
        <v>99</v>
      </c>
      <c r="H6090">
        <v>831</v>
      </c>
      <c r="I6090">
        <v>308.45999999999998</v>
      </c>
      <c r="J6090" t="s">
        <v>41</v>
      </c>
      <c r="K6090">
        <v>5500</v>
      </c>
      <c r="L6090">
        <v>3500</v>
      </c>
      <c r="M6090" t="s">
        <v>38</v>
      </c>
    </row>
    <row r="6091" spans="1:13" x14ac:dyDescent="0.4">
      <c r="A6091">
        <v>106090</v>
      </c>
      <c r="B6091" s="1">
        <v>45690.818055555559</v>
      </c>
      <c r="C6091" t="s">
        <v>39</v>
      </c>
      <c r="D6091" t="s">
        <v>43</v>
      </c>
      <c r="E6091" t="s">
        <v>31</v>
      </c>
      <c r="F6091" t="s">
        <v>37</v>
      </c>
      <c r="G6091">
        <v>13</v>
      </c>
      <c r="H6091">
        <v>879</v>
      </c>
      <c r="I6091">
        <v>2947.46</v>
      </c>
      <c r="J6091" t="s">
        <v>51</v>
      </c>
      <c r="K6091">
        <v>1800</v>
      </c>
      <c r="L6091">
        <v>900</v>
      </c>
      <c r="M6091" t="s">
        <v>38</v>
      </c>
    </row>
    <row r="6092" spans="1:13" x14ac:dyDescent="0.4">
      <c r="A6092">
        <v>106091</v>
      </c>
      <c r="B6092" s="1">
        <v>45886.982638888891</v>
      </c>
      <c r="C6092" t="s">
        <v>39</v>
      </c>
      <c r="D6092" t="s">
        <v>14</v>
      </c>
      <c r="E6092" t="s">
        <v>15</v>
      </c>
      <c r="F6092" t="s">
        <v>16</v>
      </c>
      <c r="G6092">
        <v>34</v>
      </c>
      <c r="H6092">
        <v>835</v>
      </c>
      <c r="I6092">
        <v>2379.86</v>
      </c>
      <c r="J6092" t="s">
        <v>21</v>
      </c>
      <c r="K6092">
        <v>6500</v>
      </c>
      <c r="L6092">
        <v>4200</v>
      </c>
      <c r="M6092" t="s">
        <v>18</v>
      </c>
    </row>
    <row r="6093" spans="1:13" x14ac:dyDescent="0.4">
      <c r="A6093">
        <v>106092</v>
      </c>
      <c r="B6093" s="1">
        <v>45669.63958333333</v>
      </c>
      <c r="C6093" t="s">
        <v>48</v>
      </c>
      <c r="D6093" t="s">
        <v>46</v>
      </c>
      <c r="E6093" t="s">
        <v>15</v>
      </c>
      <c r="F6093" t="s">
        <v>32</v>
      </c>
      <c r="G6093">
        <v>54</v>
      </c>
      <c r="H6093">
        <v>928</v>
      </c>
      <c r="I6093">
        <v>691.8</v>
      </c>
      <c r="J6093" t="s">
        <v>47</v>
      </c>
      <c r="K6093">
        <v>4500</v>
      </c>
      <c r="L6093">
        <v>2800</v>
      </c>
      <c r="M6093" t="s">
        <v>33</v>
      </c>
    </row>
    <row r="6094" spans="1:13" x14ac:dyDescent="0.4">
      <c r="A6094">
        <v>106093</v>
      </c>
      <c r="B6094" s="1">
        <v>45775.92083333333</v>
      </c>
      <c r="C6094" t="s">
        <v>23</v>
      </c>
      <c r="D6094" t="s">
        <v>24</v>
      </c>
      <c r="E6094" t="s">
        <v>15</v>
      </c>
      <c r="F6094" t="s">
        <v>16</v>
      </c>
      <c r="G6094">
        <v>48</v>
      </c>
      <c r="H6094">
        <v>687</v>
      </c>
      <c r="I6094">
        <v>808.26</v>
      </c>
      <c r="J6094" t="s">
        <v>60</v>
      </c>
      <c r="K6094">
        <v>25000</v>
      </c>
      <c r="L6094">
        <v>18000</v>
      </c>
      <c r="M6094" t="s">
        <v>18</v>
      </c>
    </row>
    <row r="6095" spans="1:13" x14ac:dyDescent="0.4">
      <c r="A6095">
        <v>106094</v>
      </c>
      <c r="B6095" s="1">
        <v>46007.849305555559</v>
      </c>
      <c r="C6095" t="s">
        <v>39</v>
      </c>
      <c r="D6095" t="s">
        <v>40</v>
      </c>
      <c r="E6095" t="s">
        <v>15</v>
      </c>
      <c r="F6095" t="s">
        <v>32</v>
      </c>
      <c r="G6095">
        <v>42</v>
      </c>
      <c r="H6095">
        <v>876</v>
      </c>
      <c r="I6095">
        <v>654.53</v>
      </c>
      <c r="J6095" t="s">
        <v>41</v>
      </c>
      <c r="K6095">
        <v>5500</v>
      </c>
      <c r="L6095">
        <v>3500</v>
      </c>
      <c r="M6095" t="s">
        <v>33</v>
      </c>
    </row>
    <row r="6096" spans="1:13" x14ac:dyDescent="0.4">
      <c r="A6096">
        <v>106095</v>
      </c>
      <c r="B6096" s="1">
        <v>45812.802777777775</v>
      </c>
      <c r="C6096" t="s">
        <v>19</v>
      </c>
      <c r="D6096" t="s">
        <v>28</v>
      </c>
      <c r="E6096" t="s">
        <v>29</v>
      </c>
      <c r="F6096" t="s">
        <v>37</v>
      </c>
      <c r="G6096">
        <v>2</v>
      </c>
      <c r="H6096">
        <v>885</v>
      </c>
      <c r="I6096">
        <v>881.07</v>
      </c>
      <c r="J6096" t="s">
        <v>30</v>
      </c>
      <c r="K6096">
        <v>450</v>
      </c>
      <c r="L6096">
        <v>200</v>
      </c>
      <c r="M6096" t="s">
        <v>38</v>
      </c>
    </row>
    <row r="6097" spans="1:13" x14ac:dyDescent="0.4">
      <c r="A6097">
        <v>106096</v>
      </c>
      <c r="B6097" s="1">
        <v>45903.895833333336</v>
      </c>
      <c r="C6097" t="s">
        <v>50</v>
      </c>
      <c r="D6097" t="s">
        <v>46</v>
      </c>
      <c r="E6097" t="s">
        <v>29</v>
      </c>
      <c r="F6097" t="s">
        <v>20</v>
      </c>
      <c r="G6097">
        <v>20</v>
      </c>
      <c r="H6097">
        <v>847</v>
      </c>
      <c r="I6097">
        <v>434.07</v>
      </c>
      <c r="J6097" t="s">
        <v>47</v>
      </c>
      <c r="K6097">
        <v>4500</v>
      </c>
      <c r="L6097">
        <v>2800</v>
      </c>
      <c r="M6097" t="s">
        <v>22</v>
      </c>
    </row>
    <row r="6098" spans="1:13" x14ac:dyDescent="0.4">
      <c r="A6098">
        <v>106097</v>
      </c>
      <c r="B6098" s="1">
        <v>45989.599999999999</v>
      </c>
      <c r="C6098" t="s">
        <v>45</v>
      </c>
      <c r="D6098" t="s">
        <v>24</v>
      </c>
      <c r="E6098" t="s">
        <v>15</v>
      </c>
      <c r="F6098" t="s">
        <v>32</v>
      </c>
      <c r="G6098">
        <v>38</v>
      </c>
      <c r="H6098">
        <v>441</v>
      </c>
      <c r="I6098">
        <v>950.16</v>
      </c>
      <c r="J6098" t="s">
        <v>59</v>
      </c>
      <c r="K6098">
        <v>3500</v>
      </c>
      <c r="L6098">
        <v>2200</v>
      </c>
      <c r="M6098" t="s">
        <v>33</v>
      </c>
    </row>
    <row r="6099" spans="1:13" x14ac:dyDescent="0.4">
      <c r="A6099">
        <v>106098</v>
      </c>
      <c r="B6099" s="1">
        <v>45904.315972222219</v>
      </c>
      <c r="C6099" t="s">
        <v>34</v>
      </c>
      <c r="D6099" t="s">
        <v>55</v>
      </c>
      <c r="E6099" t="s">
        <v>15</v>
      </c>
      <c r="F6099" t="s">
        <v>25</v>
      </c>
      <c r="G6099">
        <v>44</v>
      </c>
      <c r="H6099">
        <v>1065</v>
      </c>
      <c r="I6099">
        <v>2979.38</v>
      </c>
      <c r="J6099" t="s">
        <v>58</v>
      </c>
      <c r="K6099">
        <v>1200</v>
      </c>
      <c r="L6099">
        <v>800</v>
      </c>
      <c r="M6099" t="s">
        <v>27</v>
      </c>
    </row>
    <row r="6100" spans="1:13" x14ac:dyDescent="0.4">
      <c r="A6100">
        <v>106099</v>
      </c>
      <c r="B6100" s="1">
        <v>45686.836111111108</v>
      </c>
      <c r="C6100" t="s">
        <v>45</v>
      </c>
      <c r="D6100" t="s">
        <v>55</v>
      </c>
      <c r="E6100" t="s">
        <v>15</v>
      </c>
      <c r="F6100" t="s">
        <v>20</v>
      </c>
      <c r="G6100">
        <v>98</v>
      </c>
      <c r="H6100">
        <v>736</v>
      </c>
      <c r="I6100">
        <v>519.15</v>
      </c>
      <c r="J6100" t="s">
        <v>58</v>
      </c>
      <c r="K6100">
        <v>1200</v>
      </c>
      <c r="L6100">
        <v>800</v>
      </c>
      <c r="M6100" t="s">
        <v>22</v>
      </c>
    </row>
    <row r="6101" spans="1:13" x14ac:dyDescent="0.4">
      <c r="A6101">
        <v>106100</v>
      </c>
      <c r="B6101" s="1">
        <v>45818.054861111108</v>
      </c>
      <c r="C6101" t="s">
        <v>48</v>
      </c>
      <c r="D6101" t="s">
        <v>14</v>
      </c>
      <c r="E6101" t="s">
        <v>31</v>
      </c>
      <c r="F6101" t="s">
        <v>25</v>
      </c>
      <c r="G6101">
        <v>86</v>
      </c>
      <c r="H6101">
        <v>468</v>
      </c>
      <c r="I6101">
        <v>358.12</v>
      </c>
      <c r="J6101" t="s">
        <v>21</v>
      </c>
      <c r="K6101">
        <v>6500</v>
      </c>
      <c r="L6101">
        <v>4200</v>
      </c>
      <c r="M6101" t="s">
        <v>27</v>
      </c>
    </row>
    <row r="6102" spans="1:13" x14ac:dyDescent="0.4">
      <c r="A6102">
        <v>106101</v>
      </c>
      <c r="B6102" s="1">
        <v>45892.570138888892</v>
      </c>
      <c r="C6102" t="s">
        <v>19</v>
      </c>
      <c r="D6102" t="s">
        <v>46</v>
      </c>
      <c r="E6102" t="s">
        <v>29</v>
      </c>
      <c r="F6102" t="s">
        <v>25</v>
      </c>
      <c r="G6102">
        <v>91</v>
      </c>
      <c r="H6102">
        <v>528</v>
      </c>
      <c r="I6102">
        <v>409.25</v>
      </c>
      <c r="J6102" t="s">
        <v>47</v>
      </c>
      <c r="K6102">
        <v>4500</v>
      </c>
      <c r="L6102">
        <v>2800</v>
      </c>
      <c r="M6102" t="s">
        <v>27</v>
      </c>
    </row>
    <row r="6103" spans="1:13" x14ac:dyDescent="0.4">
      <c r="A6103">
        <v>106102</v>
      </c>
      <c r="B6103" s="1">
        <v>45847.136111111111</v>
      </c>
      <c r="C6103" t="s">
        <v>19</v>
      </c>
      <c r="D6103" t="s">
        <v>40</v>
      </c>
      <c r="E6103" t="s">
        <v>29</v>
      </c>
      <c r="F6103" t="s">
        <v>20</v>
      </c>
      <c r="G6103">
        <v>69</v>
      </c>
      <c r="H6103">
        <v>420</v>
      </c>
      <c r="I6103">
        <v>448.8</v>
      </c>
      <c r="J6103" t="s">
        <v>41</v>
      </c>
      <c r="K6103">
        <v>5500</v>
      </c>
      <c r="L6103">
        <v>3500</v>
      </c>
      <c r="M6103" t="s">
        <v>22</v>
      </c>
    </row>
    <row r="6104" spans="1:13" x14ac:dyDescent="0.4">
      <c r="A6104">
        <v>106103</v>
      </c>
      <c r="B6104" s="1">
        <v>45774.430555555555</v>
      </c>
      <c r="C6104" t="s">
        <v>50</v>
      </c>
      <c r="D6104" t="s">
        <v>24</v>
      </c>
      <c r="E6104" t="s">
        <v>29</v>
      </c>
      <c r="F6104" t="s">
        <v>20</v>
      </c>
      <c r="G6104">
        <v>26</v>
      </c>
      <c r="H6104">
        <v>616</v>
      </c>
      <c r="I6104">
        <v>703.82</v>
      </c>
      <c r="J6104" t="s">
        <v>26</v>
      </c>
      <c r="K6104">
        <v>45000</v>
      </c>
      <c r="L6104">
        <v>32000</v>
      </c>
      <c r="M6104" t="s">
        <v>22</v>
      </c>
    </row>
    <row r="6105" spans="1:13" x14ac:dyDescent="0.4">
      <c r="A6105">
        <v>106104</v>
      </c>
      <c r="B6105" s="1">
        <v>45928.681250000001</v>
      </c>
      <c r="C6105" t="s">
        <v>39</v>
      </c>
      <c r="D6105" t="s">
        <v>14</v>
      </c>
      <c r="E6105" t="s">
        <v>15</v>
      </c>
      <c r="F6105" t="s">
        <v>20</v>
      </c>
      <c r="G6105">
        <v>50</v>
      </c>
      <c r="H6105">
        <v>818</v>
      </c>
      <c r="I6105">
        <v>771.48</v>
      </c>
      <c r="J6105" t="s">
        <v>17</v>
      </c>
      <c r="K6105">
        <v>3200</v>
      </c>
      <c r="L6105">
        <v>2000</v>
      </c>
      <c r="M6105" t="s">
        <v>22</v>
      </c>
    </row>
    <row r="6106" spans="1:13" x14ac:dyDescent="0.4">
      <c r="A6106">
        <v>106105</v>
      </c>
      <c r="B6106" s="1">
        <v>45915.895833333336</v>
      </c>
      <c r="C6106" t="s">
        <v>19</v>
      </c>
      <c r="D6106" t="s">
        <v>46</v>
      </c>
      <c r="E6106" t="s">
        <v>29</v>
      </c>
      <c r="F6106" t="s">
        <v>37</v>
      </c>
      <c r="G6106">
        <v>31</v>
      </c>
      <c r="H6106">
        <v>621</v>
      </c>
      <c r="I6106">
        <v>427.6</v>
      </c>
      <c r="J6106" t="s">
        <v>53</v>
      </c>
      <c r="K6106">
        <v>15000</v>
      </c>
      <c r="L6106">
        <v>9500</v>
      </c>
      <c r="M6106" t="s">
        <v>38</v>
      </c>
    </row>
    <row r="6107" spans="1:13" x14ac:dyDescent="0.4">
      <c r="A6107">
        <v>106106</v>
      </c>
      <c r="B6107" s="1">
        <v>45837.272916666669</v>
      </c>
      <c r="C6107" t="s">
        <v>39</v>
      </c>
      <c r="D6107" t="s">
        <v>46</v>
      </c>
      <c r="E6107" t="s">
        <v>29</v>
      </c>
      <c r="F6107" t="s">
        <v>37</v>
      </c>
      <c r="G6107">
        <v>61</v>
      </c>
      <c r="H6107">
        <v>1177</v>
      </c>
      <c r="I6107">
        <v>2410.7600000000002</v>
      </c>
      <c r="J6107" t="s">
        <v>47</v>
      </c>
      <c r="K6107">
        <v>4500</v>
      </c>
      <c r="L6107">
        <v>2800</v>
      </c>
      <c r="M6107" t="s">
        <v>38</v>
      </c>
    </row>
    <row r="6108" spans="1:13" x14ac:dyDescent="0.4">
      <c r="A6108">
        <v>106107</v>
      </c>
      <c r="B6108" s="1">
        <v>45829.018750000003</v>
      </c>
      <c r="C6108" t="s">
        <v>50</v>
      </c>
      <c r="D6108" t="s">
        <v>35</v>
      </c>
      <c r="E6108" t="s">
        <v>29</v>
      </c>
      <c r="F6108" t="s">
        <v>16</v>
      </c>
      <c r="G6108">
        <v>21</v>
      </c>
      <c r="H6108">
        <v>1190</v>
      </c>
      <c r="I6108">
        <v>389.4</v>
      </c>
      <c r="J6108" t="s">
        <v>49</v>
      </c>
      <c r="K6108">
        <v>8500</v>
      </c>
      <c r="L6108">
        <v>5500</v>
      </c>
      <c r="M6108" t="s">
        <v>18</v>
      </c>
    </row>
    <row r="6109" spans="1:13" x14ac:dyDescent="0.4">
      <c r="A6109">
        <v>106108</v>
      </c>
      <c r="B6109" s="1">
        <v>45931.836111111108</v>
      </c>
      <c r="C6109" t="s">
        <v>45</v>
      </c>
      <c r="D6109" t="s">
        <v>28</v>
      </c>
      <c r="E6109" t="s">
        <v>15</v>
      </c>
      <c r="F6109" t="s">
        <v>20</v>
      </c>
      <c r="G6109">
        <v>15</v>
      </c>
      <c r="H6109">
        <v>1151</v>
      </c>
      <c r="I6109">
        <v>1497.52</v>
      </c>
      <c r="J6109" t="s">
        <v>30</v>
      </c>
      <c r="K6109">
        <v>450</v>
      </c>
      <c r="L6109">
        <v>200</v>
      </c>
      <c r="M6109" t="s">
        <v>22</v>
      </c>
    </row>
    <row r="6110" spans="1:13" x14ac:dyDescent="0.4">
      <c r="A6110">
        <v>106109</v>
      </c>
      <c r="B6110" s="1">
        <v>45916.365972222222</v>
      </c>
      <c r="C6110" t="s">
        <v>39</v>
      </c>
      <c r="D6110" t="s">
        <v>40</v>
      </c>
      <c r="E6110" t="s">
        <v>29</v>
      </c>
      <c r="F6110" t="s">
        <v>20</v>
      </c>
      <c r="G6110">
        <v>82</v>
      </c>
      <c r="H6110">
        <v>1136</v>
      </c>
      <c r="I6110">
        <v>221.41</v>
      </c>
      <c r="J6110" t="s">
        <v>41</v>
      </c>
      <c r="K6110">
        <v>5500</v>
      </c>
      <c r="L6110">
        <v>3500</v>
      </c>
      <c r="M6110" t="s">
        <v>22</v>
      </c>
    </row>
    <row r="6111" spans="1:13" x14ac:dyDescent="0.4">
      <c r="A6111">
        <v>106110</v>
      </c>
      <c r="B6111" s="1">
        <v>45792.683333333334</v>
      </c>
      <c r="C6111" t="s">
        <v>19</v>
      </c>
      <c r="D6111" t="s">
        <v>55</v>
      </c>
      <c r="E6111" t="s">
        <v>31</v>
      </c>
      <c r="F6111" t="s">
        <v>37</v>
      </c>
      <c r="G6111">
        <v>76</v>
      </c>
      <c r="H6111">
        <v>1182</v>
      </c>
      <c r="I6111">
        <v>670.08</v>
      </c>
      <c r="J6111" t="s">
        <v>56</v>
      </c>
      <c r="K6111">
        <v>850</v>
      </c>
      <c r="L6111">
        <v>550</v>
      </c>
      <c r="M6111" t="s">
        <v>38</v>
      </c>
    </row>
    <row r="6112" spans="1:13" x14ac:dyDescent="0.4">
      <c r="A6112">
        <v>106111</v>
      </c>
      <c r="B6112" s="1">
        <v>45828.03125</v>
      </c>
      <c r="C6112" t="s">
        <v>50</v>
      </c>
      <c r="D6112" t="s">
        <v>43</v>
      </c>
      <c r="E6112" t="s">
        <v>29</v>
      </c>
      <c r="F6112" t="s">
        <v>32</v>
      </c>
      <c r="G6112">
        <v>33</v>
      </c>
      <c r="H6112">
        <v>434</v>
      </c>
      <c r="I6112">
        <v>1595.48</v>
      </c>
      <c r="J6112" t="s">
        <v>51</v>
      </c>
      <c r="K6112">
        <v>1800</v>
      </c>
      <c r="L6112">
        <v>900</v>
      </c>
      <c r="M6112" t="s">
        <v>33</v>
      </c>
    </row>
    <row r="6113" spans="1:13" x14ac:dyDescent="0.4">
      <c r="A6113">
        <v>106112</v>
      </c>
      <c r="B6113" s="1">
        <v>45867.066666666666</v>
      </c>
      <c r="C6113" t="s">
        <v>19</v>
      </c>
      <c r="D6113" t="s">
        <v>14</v>
      </c>
      <c r="E6113" t="s">
        <v>15</v>
      </c>
      <c r="F6113" t="s">
        <v>20</v>
      </c>
      <c r="G6113">
        <v>16</v>
      </c>
      <c r="H6113">
        <v>1195</v>
      </c>
      <c r="I6113">
        <v>331.16</v>
      </c>
      <c r="J6113" t="s">
        <v>21</v>
      </c>
      <c r="K6113">
        <v>6500</v>
      </c>
      <c r="L6113">
        <v>4200</v>
      </c>
      <c r="M6113" t="s">
        <v>22</v>
      </c>
    </row>
    <row r="6114" spans="1:13" x14ac:dyDescent="0.4">
      <c r="A6114">
        <v>106113</v>
      </c>
      <c r="B6114" s="1">
        <v>45893.765972222223</v>
      </c>
      <c r="C6114" t="s">
        <v>34</v>
      </c>
      <c r="D6114" t="s">
        <v>43</v>
      </c>
      <c r="E6114" t="s">
        <v>29</v>
      </c>
      <c r="F6114" t="s">
        <v>25</v>
      </c>
      <c r="G6114">
        <v>10</v>
      </c>
      <c r="H6114">
        <v>468</v>
      </c>
      <c r="I6114">
        <v>388.74</v>
      </c>
      <c r="J6114" t="s">
        <v>51</v>
      </c>
      <c r="K6114">
        <v>1800</v>
      </c>
      <c r="L6114">
        <v>900</v>
      </c>
      <c r="M6114" t="s">
        <v>27</v>
      </c>
    </row>
    <row r="6115" spans="1:13" x14ac:dyDescent="0.4">
      <c r="A6115">
        <v>106114</v>
      </c>
      <c r="B6115" s="1">
        <v>45843.915972222225</v>
      </c>
      <c r="C6115" t="s">
        <v>45</v>
      </c>
      <c r="D6115" t="s">
        <v>28</v>
      </c>
      <c r="E6115" t="s">
        <v>15</v>
      </c>
      <c r="F6115" t="s">
        <v>37</v>
      </c>
      <c r="G6115">
        <v>59</v>
      </c>
      <c r="H6115">
        <v>1082</v>
      </c>
      <c r="I6115">
        <v>2130.94</v>
      </c>
      <c r="J6115" t="s">
        <v>54</v>
      </c>
      <c r="K6115">
        <v>2500</v>
      </c>
      <c r="L6115">
        <v>1500</v>
      </c>
      <c r="M6115" t="s">
        <v>38</v>
      </c>
    </row>
    <row r="6116" spans="1:13" x14ac:dyDescent="0.4">
      <c r="A6116">
        <v>106115</v>
      </c>
      <c r="B6116" s="1">
        <v>46021.421527777777</v>
      </c>
      <c r="C6116" t="s">
        <v>19</v>
      </c>
      <c r="D6116" t="s">
        <v>43</v>
      </c>
      <c r="E6116" t="s">
        <v>15</v>
      </c>
      <c r="F6116" t="s">
        <v>20</v>
      </c>
      <c r="G6116">
        <v>40</v>
      </c>
      <c r="H6116">
        <v>489</v>
      </c>
      <c r="I6116">
        <v>605.66</v>
      </c>
      <c r="J6116" t="s">
        <v>61</v>
      </c>
      <c r="K6116">
        <v>2800</v>
      </c>
      <c r="L6116">
        <v>1500</v>
      </c>
      <c r="M6116" t="s">
        <v>22</v>
      </c>
    </row>
    <row r="6117" spans="1:13" x14ac:dyDescent="0.4">
      <c r="A6117">
        <v>106116</v>
      </c>
      <c r="B6117" s="1">
        <v>45752.915277777778</v>
      </c>
      <c r="C6117" t="s">
        <v>45</v>
      </c>
      <c r="D6117" t="s">
        <v>35</v>
      </c>
      <c r="E6117" t="s">
        <v>15</v>
      </c>
      <c r="F6117" t="s">
        <v>32</v>
      </c>
      <c r="G6117">
        <v>15</v>
      </c>
      <c r="H6117">
        <v>794</v>
      </c>
      <c r="I6117">
        <v>501.66</v>
      </c>
      <c r="J6117" t="s">
        <v>49</v>
      </c>
      <c r="K6117">
        <v>8500</v>
      </c>
      <c r="L6117">
        <v>5500</v>
      </c>
      <c r="M6117" t="s">
        <v>33</v>
      </c>
    </row>
    <row r="6118" spans="1:13" x14ac:dyDescent="0.4">
      <c r="A6118">
        <v>106117</v>
      </c>
      <c r="B6118" s="1">
        <v>45668.397222222222</v>
      </c>
      <c r="C6118" t="s">
        <v>39</v>
      </c>
      <c r="D6118" t="s">
        <v>46</v>
      </c>
      <c r="E6118" t="s">
        <v>29</v>
      </c>
      <c r="F6118" t="s">
        <v>37</v>
      </c>
      <c r="G6118">
        <v>36</v>
      </c>
      <c r="H6118">
        <v>763</v>
      </c>
      <c r="I6118">
        <v>300.56</v>
      </c>
      <c r="J6118" t="s">
        <v>53</v>
      </c>
      <c r="K6118">
        <v>15000</v>
      </c>
      <c r="L6118">
        <v>9500</v>
      </c>
      <c r="M6118" t="s">
        <v>38</v>
      </c>
    </row>
    <row r="6119" spans="1:13" x14ac:dyDescent="0.4">
      <c r="A6119">
        <v>106118</v>
      </c>
      <c r="B6119" s="1">
        <v>45725.378472222219</v>
      </c>
      <c r="C6119" t="s">
        <v>45</v>
      </c>
      <c r="D6119" t="s">
        <v>46</v>
      </c>
      <c r="E6119" t="s">
        <v>29</v>
      </c>
      <c r="F6119" t="s">
        <v>25</v>
      </c>
      <c r="G6119">
        <v>42</v>
      </c>
      <c r="H6119">
        <v>1122</v>
      </c>
      <c r="I6119">
        <v>1109.54</v>
      </c>
      <c r="J6119" t="s">
        <v>53</v>
      </c>
      <c r="K6119">
        <v>15000</v>
      </c>
      <c r="L6119">
        <v>9500</v>
      </c>
      <c r="M6119" t="s">
        <v>27</v>
      </c>
    </row>
    <row r="6120" spans="1:13" x14ac:dyDescent="0.4">
      <c r="A6120">
        <v>106119</v>
      </c>
      <c r="B6120" s="1">
        <v>45867.031944444447</v>
      </c>
      <c r="C6120" t="s">
        <v>13</v>
      </c>
      <c r="D6120" t="s">
        <v>28</v>
      </c>
      <c r="E6120" t="s">
        <v>29</v>
      </c>
      <c r="F6120" t="s">
        <v>20</v>
      </c>
      <c r="G6120">
        <v>67</v>
      </c>
      <c r="H6120">
        <v>391</v>
      </c>
      <c r="I6120">
        <v>738.89</v>
      </c>
      <c r="J6120" t="s">
        <v>30</v>
      </c>
      <c r="K6120">
        <v>450</v>
      </c>
      <c r="L6120">
        <v>200</v>
      </c>
      <c r="M6120" t="s">
        <v>22</v>
      </c>
    </row>
    <row r="6121" spans="1:13" x14ac:dyDescent="0.4">
      <c r="A6121">
        <v>106120</v>
      </c>
      <c r="B6121" s="1">
        <v>45853.120833333334</v>
      </c>
      <c r="C6121" t="s">
        <v>34</v>
      </c>
      <c r="D6121" t="s">
        <v>43</v>
      </c>
      <c r="E6121" t="s">
        <v>15</v>
      </c>
      <c r="F6121" t="s">
        <v>32</v>
      </c>
      <c r="G6121">
        <v>13</v>
      </c>
      <c r="H6121">
        <v>606</v>
      </c>
      <c r="I6121">
        <v>2682.04</v>
      </c>
      <c r="J6121" t="s">
        <v>44</v>
      </c>
      <c r="K6121">
        <v>4500</v>
      </c>
      <c r="L6121">
        <v>2500</v>
      </c>
      <c r="M6121" t="s">
        <v>33</v>
      </c>
    </row>
    <row r="6122" spans="1:13" x14ac:dyDescent="0.4">
      <c r="A6122">
        <v>106121</v>
      </c>
      <c r="B6122" s="1">
        <v>45755.665277777778</v>
      </c>
      <c r="C6122" t="s">
        <v>13</v>
      </c>
      <c r="D6122" t="s">
        <v>24</v>
      </c>
      <c r="E6122" t="s">
        <v>15</v>
      </c>
      <c r="F6122" t="s">
        <v>20</v>
      </c>
      <c r="G6122">
        <v>32</v>
      </c>
      <c r="H6122">
        <v>316</v>
      </c>
      <c r="I6122">
        <v>267.10000000000002</v>
      </c>
      <c r="J6122" t="s">
        <v>60</v>
      </c>
      <c r="K6122">
        <v>25000</v>
      </c>
      <c r="L6122">
        <v>18000</v>
      </c>
      <c r="M6122" t="s">
        <v>22</v>
      </c>
    </row>
    <row r="6123" spans="1:13" x14ac:dyDescent="0.4">
      <c r="A6123">
        <v>106122</v>
      </c>
      <c r="B6123" s="1">
        <v>45750.509027777778</v>
      </c>
      <c r="C6123" t="s">
        <v>45</v>
      </c>
      <c r="D6123" t="s">
        <v>43</v>
      </c>
      <c r="E6123" t="s">
        <v>31</v>
      </c>
      <c r="F6123" t="s">
        <v>25</v>
      </c>
      <c r="G6123">
        <v>71</v>
      </c>
      <c r="H6123">
        <v>472</v>
      </c>
      <c r="I6123">
        <v>444.32</v>
      </c>
      <c r="J6123" t="s">
        <v>61</v>
      </c>
      <c r="K6123">
        <v>2800</v>
      </c>
      <c r="L6123">
        <v>1500</v>
      </c>
      <c r="M6123" t="s">
        <v>27</v>
      </c>
    </row>
    <row r="6124" spans="1:13" x14ac:dyDescent="0.4">
      <c r="A6124">
        <v>106123</v>
      </c>
      <c r="B6124" s="1">
        <v>45679.371527777781</v>
      </c>
      <c r="C6124" t="s">
        <v>48</v>
      </c>
      <c r="D6124" t="s">
        <v>24</v>
      </c>
      <c r="E6124" t="s">
        <v>29</v>
      </c>
      <c r="F6124" t="s">
        <v>25</v>
      </c>
      <c r="G6124">
        <v>10</v>
      </c>
      <c r="H6124">
        <v>1114</v>
      </c>
      <c r="I6124">
        <v>1113.4100000000001</v>
      </c>
      <c r="J6124" t="s">
        <v>59</v>
      </c>
      <c r="K6124">
        <v>3500</v>
      </c>
      <c r="L6124">
        <v>2200</v>
      </c>
      <c r="M6124" t="s">
        <v>27</v>
      </c>
    </row>
    <row r="6125" spans="1:13" x14ac:dyDescent="0.4">
      <c r="A6125">
        <v>106124</v>
      </c>
      <c r="B6125" s="1">
        <v>45829.313888888886</v>
      </c>
      <c r="C6125" t="s">
        <v>48</v>
      </c>
      <c r="D6125" t="s">
        <v>43</v>
      </c>
      <c r="E6125" t="s">
        <v>15</v>
      </c>
      <c r="F6125" t="s">
        <v>20</v>
      </c>
      <c r="G6125">
        <v>58</v>
      </c>
      <c r="H6125">
        <v>1071</v>
      </c>
      <c r="I6125">
        <v>513.45000000000005</v>
      </c>
      <c r="J6125" t="s">
        <v>51</v>
      </c>
      <c r="K6125">
        <v>1800</v>
      </c>
      <c r="L6125">
        <v>900</v>
      </c>
      <c r="M6125" t="s">
        <v>22</v>
      </c>
    </row>
    <row r="6126" spans="1:13" x14ac:dyDescent="0.4">
      <c r="A6126">
        <v>106125</v>
      </c>
      <c r="B6126" s="1">
        <v>45791.447222222225</v>
      </c>
      <c r="C6126" t="s">
        <v>13</v>
      </c>
      <c r="D6126" t="s">
        <v>28</v>
      </c>
      <c r="E6126" t="s">
        <v>31</v>
      </c>
      <c r="F6126" t="s">
        <v>16</v>
      </c>
      <c r="G6126">
        <v>97</v>
      </c>
      <c r="H6126">
        <v>586</v>
      </c>
      <c r="I6126">
        <v>624.32000000000005</v>
      </c>
      <c r="J6126" t="s">
        <v>54</v>
      </c>
      <c r="K6126">
        <v>2500</v>
      </c>
      <c r="L6126">
        <v>1500</v>
      </c>
      <c r="M6126" t="s">
        <v>18</v>
      </c>
    </row>
    <row r="6127" spans="1:13" x14ac:dyDescent="0.4">
      <c r="A6127">
        <v>106126</v>
      </c>
      <c r="B6127" s="1">
        <v>45682.336805555555</v>
      </c>
      <c r="C6127" t="s">
        <v>48</v>
      </c>
      <c r="D6127" t="s">
        <v>24</v>
      </c>
      <c r="E6127" t="s">
        <v>31</v>
      </c>
      <c r="F6127" t="s">
        <v>20</v>
      </c>
      <c r="G6127">
        <v>90</v>
      </c>
      <c r="H6127">
        <v>456</v>
      </c>
      <c r="I6127">
        <v>347.96</v>
      </c>
      <c r="J6127" t="s">
        <v>59</v>
      </c>
      <c r="K6127">
        <v>3500</v>
      </c>
      <c r="L6127">
        <v>2200</v>
      </c>
      <c r="M6127" t="s">
        <v>22</v>
      </c>
    </row>
    <row r="6128" spans="1:13" x14ac:dyDescent="0.4">
      <c r="A6128">
        <v>106127</v>
      </c>
      <c r="B6128" s="1">
        <v>45842.457638888889</v>
      </c>
      <c r="C6128" t="s">
        <v>34</v>
      </c>
      <c r="D6128" t="s">
        <v>14</v>
      </c>
      <c r="E6128" t="s">
        <v>29</v>
      </c>
      <c r="F6128" t="s">
        <v>25</v>
      </c>
      <c r="G6128">
        <v>66</v>
      </c>
      <c r="H6128">
        <v>509</v>
      </c>
      <c r="I6128">
        <v>815.27</v>
      </c>
      <c r="J6128" t="s">
        <v>21</v>
      </c>
      <c r="K6128">
        <v>6500</v>
      </c>
      <c r="L6128">
        <v>4200</v>
      </c>
      <c r="M6128" t="s">
        <v>27</v>
      </c>
    </row>
    <row r="6129" spans="1:13" x14ac:dyDescent="0.4">
      <c r="A6129">
        <v>106128</v>
      </c>
      <c r="B6129" s="1">
        <v>45742.970138888886</v>
      </c>
      <c r="C6129" t="s">
        <v>42</v>
      </c>
      <c r="D6129" t="s">
        <v>28</v>
      </c>
      <c r="E6129" t="s">
        <v>15</v>
      </c>
      <c r="F6129" t="s">
        <v>32</v>
      </c>
      <c r="G6129">
        <v>4</v>
      </c>
      <c r="H6129">
        <v>929</v>
      </c>
      <c r="I6129">
        <v>1521.41</v>
      </c>
      <c r="J6129" t="s">
        <v>30</v>
      </c>
      <c r="K6129">
        <v>450</v>
      </c>
      <c r="L6129">
        <v>200</v>
      </c>
      <c r="M6129" t="s">
        <v>33</v>
      </c>
    </row>
    <row r="6130" spans="1:13" x14ac:dyDescent="0.4">
      <c r="A6130">
        <v>106129</v>
      </c>
      <c r="B6130" s="1">
        <v>45712.925694444442</v>
      </c>
      <c r="C6130" t="s">
        <v>34</v>
      </c>
      <c r="D6130" t="s">
        <v>40</v>
      </c>
      <c r="E6130" t="s">
        <v>29</v>
      </c>
      <c r="F6130" t="s">
        <v>32</v>
      </c>
      <c r="G6130">
        <v>82</v>
      </c>
      <c r="H6130">
        <v>1081</v>
      </c>
      <c r="I6130">
        <v>1229.3699999999999</v>
      </c>
      <c r="J6130" t="s">
        <v>41</v>
      </c>
      <c r="K6130">
        <v>5500</v>
      </c>
      <c r="L6130">
        <v>3500</v>
      </c>
      <c r="M6130" t="s">
        <v>33</v>
      </c>
    </row>
    <row r="6131" spans="1:13" x14ac:dyDescent="0.4">
      <c r="A6131">
        <v>106130</v>
      </c>
      <c r="B6131" s="1">
        <v>45908.531944444447</v>
      </c>
      <c r="C6131" t="s">
        <v>23</v>
      </c>
      <c r="D6131" t="s">
        <v>24</v>
      </c>
      <c r="E6131" t="s">
        <v>31</v>
      </c>
      <c r="F6131" t="s">
        <v>37</v>
      </c>
      <c r="G6131">
        <v>84</v>
      </c>
      <c r="H6131">
        <v>392</v>
      </c>
      <c r="I6131">
        <v>909.77</v>
      </c>
      <c r="J6131" t="s">
        <v>26</v>
      </c>
      <c r="K6131">
        <v>45000</v>
      </c>
      <c r="L6131">
        <v>32000</v>
      </c>
      <c r="M6131" t="s">
        <v>38</v>
      </c>
    </row>
    <row r="6132" spans="1:13" x14ac:dyDescent="0.4">
      <c r="A6132">
        <v>106131</v>
      </c>
      <c r="B6132" s="1">
        <v>45801.5625</v>
      </c>
      <c r="C6132" t="s">
        <v>13</v>
      </c>
      <c r="D6132" t="s">
        <v>43</v>
      </c>
      <c r="E6132" t="s">
        <v>29</v>
      </c>
      <c r="F6132" t="s">
        <v>16</v>
      </c>
      <c r="G6132">
        <v>96</v>
      </c>
      <c r="H6132">
        <v>1055</v>
      </c>
      <c r="I6132">
        <v>1029.1199999999999</v>
      </c>
      <c r="J6132" t="s">
        <v>61</v>
      </c>
      <c r="K6132">
        <v>2800</v>
      </c>
      <c r="L6132">
        <v>1500</v>
      </c>
      <c r="M6132" t="s">
        <v>18</v>
      </c>
    </row>
    <row r="6133" spans="1:13" x14ac:dyDescent="0.4">
      <c r="A6133">
        <v>106132</v>
      </c>
      <c r="B6133" s="1">
        <v>46008.345138888886</v>
      </c>
      <c r="C6133" t="s">
        <v>42</v>
      </c>
      <c r="D6133" t="s">
        <v>43</v>
      </c>
      <c r="E6133" t="s">
        <v>29</v>
      </c>
      <c r="F6133" t="s">
        <v>20</v>
      </c>
      <c r="G6133">
        <v>80</v>
      </c>
      <c r="H6133">
        <v>487</v>
      </c>
      <c r="I6133">
        <v>724.34</v>
      </c>
      <c r="J6133" t="s">
        <v>61</v>
      </c>
      <c r="K6133">
        <v>2800</v>
      </c>
      <c r="L6133">
        <v>1500</v>
      </c>
      <c r="M6133" t="s">
        <v>22</v>
      </c>
    </row>
    <row r="6134" spans="1:13" x14ac:dyDescent="0.4">
      <c r="A6134">
        <v>106133</v>
      </c>
      <c r="B6134" s="1">
        <v>45824.124305555553</v>
      </c>
      <c r="C6134" t="s">
        <v>34</v>
      </c>
      <c r="D6134" t="s">
        <v>46</v>
      </c>
      <c r="E6134" t="s">
        <v>31</v>
      </c>
      <c r="F6134" t="s">
        <v>37</v>
      </c>
      <c r="G6134">
        <v>58</v>
      </c>
      <c r="H6134">
        <v>757</v>
      </c>
      <c r="I6134">
        <v>410.53</v>
      </c>
      <c r="J6134" t="s">
        <v>53</v>
      </c>
      <c r="K6134">
        <v>15000</v>
      </c>
      <c r="L6134">
        <v>9500</v>
      </c>
      <c r="M6134" t="s">
        <v>38</v>
      </c>
    </row>
    <row r="6135" spans="1:13" x14ac:dyDescent="0.4">
      <c r="A6135">
        <v>106134</v>
      </c>
      <c r="B6135" s="1">
        <v>45881.902083333334</v>
      </c>
      <c r="C6135" t="s">
        <v>42</v>
      </c>
      <c r="D6135" t="s">
        <v>24</v>
      </c>
      <c r="E6135" t="s">
        <v>29</v>
      </c>
      <c r="F6135" t="s">
        <v>25</v>
      </c>
      <c r="G6135">
        <v>64</v>
      </c>
      <c r="H6135">
        <v>437</v>
      </c>
      <c r="I6135">
        <v>1087.1199999999999</v>
      </c>
      <c r="J6135" t="s">
        <v>59</v>
      </c>
      <c r="K6135">
        <v>3500</v>
      </c>
      <c r="L6135">
        <v>2200</v>
      </c>
      <c r="M6135" t="s">
        <v>27</v>
      </c>
    </row>
    <row r="6136" spans="1:13" x14ac:dyDescent="0.4">
      <c r="A6136">
        <v>106135</v>
      </c>
      <c r="B6136" s="1">
        <v>45877.230555555558</v>
      </c>
      <c r="C6136" t="s">
        <v>13</v>
      </c>
      <c r="D6136" t="s">
        <v>40</v>
      </c>
      <c r="E6136" t="s">
        <v>29</v>
      </c>
      <c r="F6136" t="s">
        <v>37</v>
      </c>
      <c r="G6136">
        <v>37</v>
      </c>
      <c r="H6136">
        <v>1052</v>
      </c>
      <c r="I6136">
        <v>502.3</v>
      </c>
      <c r="J6136" t="s">
        <v>41</v>
      </c>
      <c r="K6136">
        <v>5500</v>
      </c>
      <c r="L6136">
        <v>3500</v>
      </c>
      <c r="M6136" t="s">
        <v>38</v>
      </c>
    </row>
    <row r="6137" spans="1:13" x14ac:dyDescent="0.4">
      <c r="A6137">
        <v>106136</v>
      </c>
      <c r="B6137" s="1">
        <v>45836.57708333333</v>
      </c>
      <c r="C6137" t="s">
        <v>50</v>
      </c>
      <c r="D6137" t="s">
        <v>28</v>
      </c>
      <c r="E6137" t="s">
        <v>15</v>
      </c>
      <c r="F6137" t="s">
        <v>25</v>
      </c>
      <c r="G6137">
        <v>55</v>
      </c>
      <c r="H6137">
        <v>733</v>
      </c>
      <c r="I6137">
        <v>282.36</v>
      </c>
      <c r="J6137" t="s">
        <v>54</v>
      </c>
      <c r="K6137">
        <v>2500</v>
      </c>
      <c r="L6137">
        <v>1500</v>
      </c>
      <c r="M6137" t="s">
        <v>27</v>
      </c>
    </row>
    <row r="6138" spans="1:13" x14ac:dyDescent="0.4">
      <c r="A6138">
        <v>106137</v>
      </c>
      <c r="B6138" s="1">
        <v>45776.531944444447</v>
      </c>
      <c r="C6138" t="s">
        <v>39</v>
      </c>
      <c r="D6138" t="s">
        <v>55</v>
      </c>
      <c r="E6138" t="s">
        <v>31</v>
      </c>
      <c r="F6138" t="s">
        <v>32</v>
      </c>
      <c r="G6138">
        <v>55</v>
      </c>
      <c r="H6138">
        <v>1006</v>
      </c>
      <c r="I6138">
        <v>284.83999999999997</v>
      </c>
      <c r="J6138" t="s">
        <v>57</v>
      </c>
      <c r="K6138">
        <v>600</v>
      </c>
      <c r="L6138">
        <v>350</v>
      </c>
      <c r="M6138" t="s">
        <v>33</v>
      </c>
    </row>
    <row r="6139" spans="1:13" x14ac:dyDescent="0.4">
      <c r="A6139">
        <v>106138</v>
      </c>
      <c r="B6139" s="1">
        <v>45922.034722222219</v>
      </c>
      <c r="C6139" t="s">
        <v>48</v>
      </c>
      <c r="D6139" t="s">
        <v>40</v>
      </c>
      <c r="E6139" t="s">
        <v>29</v>
      </c>
      <c r="F6139" t="s">
        <v>25</v>
      </c>
      <c r="G6139">
        <v>13</v>
      </c>
      <c r="H6139">
        <v>636</v>
      </c>
      <c r="I6139">
        <v>445.16</v>
      </c>
      <c r="J6139" t="s">
        <v>41</v>
      </c>
      <c r="K6139">
        <v>5500</v>
      </c>
      <c r="L6139">
        <v>3500</v>
      </c>
      <c r="M6139" t="s">
        <v>27</v>
      </c>
    </row>
    <row r="6140" spans="1:13" x14ac:dyDescent="0.4">
      <c r="A6140">
        <v>106139</v>
      </c>
      <c r="B6140" s="1">
        <v>45807.556944444441</v>
      </c>
      <c r="C6140" t="s">
        <v>23</v>
      </c>
      <c r="D6140" t="s">
        <v>55</v>
      </c>
      <c r="E6140" t="s">
        <v>15</v>
      </c>
      <c r="F6140" t="s">
        <v>25</v>
      </c>
      <c r="G6140">
        <v>16</v>
      </c>
      <c r="H6140">
        <v>902</v>
      </c>
      <c r="I6140">
        <v>175.74</v>
      </c>
      <c r="J6140" t="s">
        <v>58</v>
      </c>
      <c r="K6140">
        <v>1200</v>
      </c>
      <c r="L6140">
        <v>800</v>
      </c>
      <c r="M6140" t="s">
        <v>27</v>
      </c>
    </row>
    <row r="6141" spans="1:13" x14ac:dyDescent="0.4">
      <c r="A6141">
        <v>106140</v>
      </c>
      <c r="B6141" s="1">
        <v>45872.496527777781</v>
      </c>
      <c r="C6141" t="s">
        <v>39</v>
      </c>
      <c r="D6141" t="s">
        <v>28</v>
      </c>
      <c r="E6141" t="s">
        <v>29</v>
      </c>
      <c r="F6141" t="s">
        <v>32</v>
      </c>
      <c r="G6141">
        <v>90</v>
      </c>
      <c r="H6141">
        <v>914</v>
      </c>
      <c r="I6141">
        <v>636.32000000000005</v>
      </c>
      <c r="J6141" t="s">
        <v>30</v>
      </c>
      <c r="K6141">
        <v>450</v>
      </c>
      <c r="L6141">
        <v>200</v>
      </c>
      <c r="M6141" t="s">
        <v>33</v>
      </c>
    </row>
    <row r="6142" spans="1:13" x14ac:dyDescent="0.4">
      <c r="A6142">
        <v>106141</v>
      </c>
      <c r="B6142" s="1">
        <v>45854.932638888888</v>
      </c>
      <c r="C6142" t="s">
        <v>39</v>
      </c>
      <c r="D6142" t="s">
        <v>14</v>
      </c>
      <c r="E6142" t="s">
        <v>29</v>
      </c>
      <c r="F6142" t="s">
        <v>16</v>
      </c>
      <c r="G6142">
        <v>3</v>
      </c>
      <c r="H6142">
        <v>915</v>
      </c>
      <c r="I6142">
        <v>684.92</v>
      </c>
      <c r="J6142" t="s">
        <v>17</v>
      </c>
      <c r="K6142">
        <v>3200</v>
      </c>
      <c r="L6142">
        <v>2000</v>
      </c>
      <c r="M6142" t="s">
        <v>18</v>
      </c>
    </row>
    <row r="6143" spans="1:13" x14ac:dyDescent="0.4">
      <c r="A6143">
        <v>106142</v>
      </c>
      <c r="B6143" s="1">
        <v>45699.10833333333</v>
      </c>
      <c r="C6143" t="s">
        <v>45</v>
      </c>
      <c r="D6143" t="s">
        <v>35</v>
      </c>
      <c r="E6143" t="s">
        <v>15</v>
      </c>
      <c r="F6143" t="s">
        <v>32</v>
      </c>
      <c r="G6143">
        <v>98</v>
      </c>
      <c r="H6143">
        <v>686</v>
      </c>
      <c r="I6143">
        <v>660.9</v>
      </c>
      <c r="J6143" t="s">
        <v>36</v>
      </c>
      <c r="K6143">
        <v>12000</v>
      </c>
      <c r="L6143">
        <v>8000</v>
      </c>
      <c r="M6143" t="s">
        <v>33</v>
      </c>
    </row>
    <row r="6144" spans="1:13" x14ac:dyDescent="0.4">
      <c r="A6144">
        <v>106143</v>
      </c>
      <c r="B6144" s="1">
        <v>45710.554166666669</v>
      </c>
      <c r="C6144" t="s">
        <v>23</v>
      </c>
      <c r="D6144" t="s">
        <v>43</v>
      </c>
      <c r="E6144" t="s">
        <v>29</v>
      </c>
      <c r="F6144" t="s">
        <v>16</v>
      </c>
      <c r="G6144">
        <v>72</v>
      </c>
      <c r="H6144">
        <v>1041</v>
      </c>
      <c r="I6144">
        <v>1013.5</v>
      </c>
      <c r="J6144" t="s">
        <v>44</v>
      </c>
      <c r="K6144">
        <v>4500</v>
      </c>
      <c r="L6144">
        <v>2500</v>
      </c>
      <c r="M6144" t="s">
        <v>18</v>
      </c>
    </row>
    <row r="6145" spans="1:13" x14ac:dyDescent="0.4">
      <c r="A6145">
        <v>106144</v>
      </c>
      <c r="B6145" s="1">
        <v>45987.06527777778</v>
      </c>
      <c r="C6145" t="s">
        <v>50</v>
      </c>
      <c r="D6145" t="s">
        <v>35</v>
      </c>
      <c r="E6145" t="s">
        <v>15</v>
      </c>
      <c r="F6145" t="s">
        <v>16</v>
      </c>
      <c r="G6145">
        <v>79</v>
      </c>
      <c r="H6145">
        <v>928</v>
      </c>
      <c r="I6145">
        <v>878.43</v>
      </c>
      <c r="J6145" t="s">
        <v>49</v>
      </c>
      <c r="K6145">
        <v>8500</v>
      </c>
      <c r="L6145">
        <v>5500</v>
      </c>
      <c r="M6145" t="s">
        <v>18</v>
      </c>
    </row>
    <row r="6146" spans="1:13" x14ac:dyDescent="0.4">
      <c r="A6146">
        <v>106145</v>
      </c>
      <c r="B6146" s="1">
        <v>45908.944444444445</v>
      </c>
      <c r="C6146" t="s">
        <v>48</v>
      </c>
      <c r="D6146" t="s">
        <v>28</v>
      </c>
      <c r="E6146" t="s">
        <v>29</v>
      </c>
      <c r="F6146" t="s">
        <v>16</v>
      </c>
      <c r="G6146">
        <v>32</v>
      </c>
      <c r="H6146">
        <v>536</v>
      </c>
      <c r="I6146">
        <v>611.62</v>
      </c>
      <c r="J6146" t="s">
        <v>30</v>
      </c>
      <c r="K6146">
        <v>450</v>
      </c>
      <c r="L6146">
        <v>200</v>
      </c>
      <c r="M6146" t="s">
        <v>18</v>
      </c>
    </row>
    <row r="6147" spans="1:13" x14ac:dyDescent="0.4">
      <c r="A6147">
        <v>106146</v>
      </c>
      <c r="B6147" s="1">
        <v>45952.407638888886</v>
      </c>
      <c r="C6147" t="s">
        <v>42</v>
      </c>
      <c r="D6147" t="s">
        <v>43</v>
      </c>
      <c r="E6147" t="s">
        <v>15</v>
      </c>
      <c r="F6147" t="s">
        <v>32</v>
      </c>
      <c r="G6147">
        <v>89</v>
      </c>
      <c r="H6147">
        <v>755</v>
      </c>
      <c r="I6147">
        <v>670.28</v>
      </c>
      <c r="J6147" t="s">
        <v>61</v>
      </c>
      <c r="K6147">
        <v>2800</v>
      </c>
      <c r="L6147">
        <v>1500</v>
      </c>
      <c r="M6147" t="s">
        <v>33</v>
      </c>
    </row>
    <row r="6148" spans="1:13" x14ac:dyDescent="0.4">
      <c r="A6148">
        <v>106147</v>
      </c>
      <c r="B6148" s="1">
        <v>45928.140972222223</v>
      </c>
      <c r="C6148" t="s">
        <v>23</v>
      </c>
      <c r="D6148" t="s">
        <v>14</v>
      </c>
      <c r="E6148" t="s">
        <v>29</v>
      </c>
      <c r="F6148" t="s">
        <v>37</v>
      </c>
      <c r="G6148">
        <v>6</v>
      </c>
      <c r="H6148">
        <v>816</v>
      </c>
      <c r="I6148">
        <v>2660.4</v>
      </c>
      <c r="J6148" t="s">
        <v>21</v>
      </c>
      <c r="K6148">
        <v>6500</v>
      </c>
      <c r="L6148">
        <v>4200</v>
      </c>
      <c r="M6148" t="s">
        <v>38</v>
      </c>
    </row>
    <row r="6149" spans="1:13" x14ac:dyDescent="0.4">
      <c r="A6149">
        <v>106148</v>
      </c>
      <c r="B6149" s="1">
        <v>45780.263194444444</v>
      </c>
      <c r="C6149" t="s">
        <v>39</v>
      </c>
      <c r="D6149" t="s">
        <v>14</v>
      </c>
      <c r="E6149" t="s">
        <v>29</v>
      </c>
      <c r="F6149" t="s">
        <v>37</v>
      </c>
      <c r="G6149">
        <v>82</v>
      </c>
      <c r="H6149">
        <v>327</v>
      </c>
      <c r="I6149">
        <v>619.01</v>
      </c>
      <c r="J6149" t="s">
        <v>21</v>
      </c>
      <c r="K6149">
        <v>6500</v>
      </c>
      <c r="L6149">
        <v>4200</v>
      </c>
      <c r="M6149" t="s">
        <v>38</v>
      </c>
    </row>
    <row r="6150" spans="1:13" x14ac:dyDescent="0.4">
      <c r="A6150">
        <v>106149</v>
      </c>
      <c r="B6150" s="1">
        <v>45996.688194444447</v>
      </c>
      <c r="C6150" t="s">
        <v>23</v>
      </c>
      <c r="D6150" t="s">
        <v>14</v>
      </c>
      <c r="E6150" t="s">
        <v>31</v>
      </c>
      <c r="F6150" t="s">
        <v>32</v>
      </c>
      <c r="G6150">
        <v>93</v>
      </c>
      <c r="H6150">
        <v>918</v>
      </c>
      <c r="I6150">
        <v>633.97</v>
      </c>
      <c r="J6150" t="s">
        <v>17</v>
      </c>
      <c r="K6150">
        <v>3200</v>
      </c>
      <c r="L6150">
        <v>2000</v>
      </c>
      <c r="M6150" t="s">
        <v>33</v>
      </c>
    </row>
    <row r="6151" spans="1:13" x14ac:dyDescent="0.4">
      <c r="A6151">
        <v>106150</v>
      </c>
      <c r="B6151" s="1">
        <v>45923.411111111112</v>
      </c>
      <c r="C6151" t="s">
        <v>39</v>
      </c>
      <c r="D6151" t="s">
        <v>40</v>
      </c>
      <c r="E6151" t="s">
        <v>29</v>
      </c>
      <c r="F6151" t="s">
        <v>16</v>
      </c>
      <c r="G6151">
        <v>24</v>
      </c>
      <c r="H6151">
        <v>804</v>
      </c>
      <c r="I6151">
        <v>663.3</v>
      </c>
      <c r="J6151" t="s">
        <v>41</v>
      </c>
      <c r="K6151">
        <v>5500</v>
      </c>
      <c r="L6151">
        <v>3500</v>
      </c>
      <c r="M6151" t="s">
        <v>18</v>
      </c>
    </row>
    <row r="6152" spans="1:13" x14ac:dyDescent="0.4">
      <c r="A6152">
        <v>106151</v>
      </c>
      <c r="B6152" s="1">
        <v>46005.990972222222</v>
      </c>
      <c r="C6152" t="s">
        <v>23</v>
      </c>
      <c r="D6152" t="s">
        <v>43</v>
      </c>
      <c r="E6152" t="s">
        <v>31</v>
      </c>
      <c r="F6152" t="s">
        <v>32</v>
      </c>
      <c r="G6152">
        <v>93</v>
      </c>
      <c r="H6152">
        <v>769</v>
      </c>
      <c r="I6152">
        <v>449.84</v>
      </c>
      <c r="J6152" t="s">
        <v>51</v>
      </c>
      <c r="K6152">
        <v>1800</v>
      </c>
      <c r="L6152">
        <v>900</v>
      </c>
      <c r="M6152" t="s">
        <v>33</v>
      </c>
    </row>
    <row r="6153" spans="1:13" x14ac:dyDescent="0.4">
      <c r="A6153">
        <v>106152</v>
      </c>
      <c r="B6153" s="1">
        <v>45686.052777777775</v>
      </c>
      <c r="C6153" t="s">
        <v>48</v>
      </c>
      <c r="D6153" t="s">
        <v>46</v>
      </c>
      <c r="E6153" t="s">
        <v>15</v>
      </c>
      <c r="F6153" t="s">
        <v>25</v>
      </c>
      <c r="G6153">
        <v>17</v>
      </c>
      <c r="H6153">
        <v>1111</v>
      </c>
      <c r="I6153">
        <v>1556.25</v>
      </c>
      <c r="J6153" t="s">
        <v>53</v>
      </c>
      <c r="K6153">
        <v>15000</v>
      </c>
      <c r="L6153">
        <v>9500</v>
      </c>
      <c r="M6153" t="s">
        <v>27</v>
      </c>
    </row>
    <row r="6154" spans="1:13" x14ac:dyDescent="0.4">
      <c r="A6154">
        <v>106153</v>
      </c>
      <c r="B6154" s="1">
        <v>45692.979861111111</v>
      </c>
      <c r="C6154" t="s">
        <v>48</v>
      </c>
      <c r="D6154" t="s">
        <v>46</v>
      </c>
      <c r="E6154" t="s">
        <v>31</v>
      </c>
      <c r="F6154" t="s">
        <v>32</v>
      </c>
      <c r="G6154">
        <v>99</v>
      </c>
      <c r="H6154">
        <v>891</v>
      </c>
      <c r="I6154">
        <v>1032.04</v>
      </c>
      <c r="J6154" t="s">
        <v>53</v>
      </c>
      <c r="K6154">
        <v>15000</v>
      </c>
      <c r="L6154">
        <v>9500</v>
      </c>
      <c r="M6154" t="s">
        <v>33</v>
      </c>
    </row>
    <row r="6155" spans="1:13" x14ac:dyDescent="0.4">
      <c r="A6155">
        <v>106154</v>
      </c>
      <c r="B6155" s="1">
        <v>45663.977083333331</v>
      </c>
      <c r="C6155" t="s">
        <v>34</v>
      </c>
      <c r="D6155" t="s">
        <v>55</v>
      </c>
      <c r="E6155" t="s">
        <v>31</v>
      </c>
      <c r="F6155" t="s">
        <v>20</v>
      </c>
      <c r="G6155">
        <v>95</v>
      </c>
      <c r="H6155">
        <v>584</v>
      </c>
      <c r="I6155">
        <v>470.66</v>
      </c>
      <c r="J6155" t="s">
        <v>58</v>
      </c>
      <c r="K6155">
        <v>1200</v>
      </c>
      <c r="L6155">
        <v>800</v>
      </c>
      <c r="M6155" t="s">
        <v>22</v>
      </c>
    </row>
    <row r="6156" spans="1:13" x14ac:dyDescent="0.4">
      <c r="A6156">
        <v>106155</v>
      </c>
      <c r="B6156" s="1">
        <v>45768.803472222222</v>
      </c>
      <c r="C6156" t="s">
        <v>19</v>
      </c>
      <c r="D6156" t="s">
        <v>28</v>
      </c>
      <c r="E6156" t="s">
        <v>31</v>
      </c>
      <c r="F6156" t="s">
        <v>37</v>
      </c>
      <c r="G6156">
        <v>50</v>
      </c>
      <c r="H6156">
        <v>440</v>
      </c>
      <c r="I6156">
        <v>532.64</v>
      </c>
      <c r="J6156" t="s">
        <v>54</v>
      </c>
      <c r="K6156">
        <v>2500</v>
      </c>
      <c r="L6156">
        <v>1500</v>
      </c>
      <c r="M6156" t="s">
        <v>38</v>
      </c>
    </row>
    <row r="6157" spans="1:13" x14ac:dyDescent="0.4">
      <c r="A6157">
        <v>106156</v>
      </c>
      <c r="B6157" s="1">
        <v>45951.600694444445</v>
      </c>
      <c r="C6157" t="s">
        <v>42</v>
      </c>
      <c r="D6157" t="s">
        <v>55</v>
      </c>
      <c r="E6157" t="s">
        <v>15</v>
      </c>
      <c r="F6157" t="s">
        <v>37</v>
      </c>
      <c r="G6157">
        <v>1</v>
      </c>
      <c r="H6157">
        <v>787</v>
      </c>
      <c r="I6157">
        <v>799.48</v>
      </c>
      <c r="J6157" t="s">
        <v>57</v>
      </c>
      <c r="K6157">
        <v>600</v>
      </c>
      <c r="L6157">
        <v>350</v>
      </c>
      <c r="M6157" t="s">
        <v>38</v>
      </c>
    </row>
    <row r="6158" spans="1:13" x14ac:dyDescent="0.4">
      <c r="A6158">
        <v>106157</v>
      </c>
      <c r="B6158" s="1">
        <v>45734.463194444441</v>
      </c>
      <c r="C6158" t="s">
        <v>19</v>
      </c>
      <c r="D6158" t="s">
        <v>43</v>
      </c>
      <c r="E6158" t="s">
        <v>15</v>
      </c>
      <c r="F6158" t="s">
        <v>32</v>
      </c>
      <c r="G6158">
        <v>31</v>
      </c>
      <c r="H6158">
        <v>340</v>
      </c>
      <c r="I6158">
        <v>371.01</v>
      </c>
      <c r="J6158" t="s">
        <v>51</v>
      </c>
      <c r="K6158">
        <v>1800</v>
      </c>
      <c r="L6158">
        <v>900</v>
      </c>
      <c r="M6158" t="s">
        <v>33</v>
      </c>
    </row>
    <row r="6159" spans="1:13" x14ac:dyDescent="0.4">
      <c r="A6159">
        <v>106158</v>
      </c>
      <c r="B6159" s="1">
        <v>46006.01666666667</v>
      </c>
      <c r="C6159" t="s">
        <v>34</v>
      </c>
      <c r="D6159" t="s">
        <v>28</v>
      </c>
      <c r="E6159" t="s">
        <v>31</v>
      </c>
      <c r="F6159" t="s">
        <v>25</v>
      </c>
      <c r="G6159">
        <v>15</v>
      </c>
      <c r="H6159">
        <v>1125</v>
      </c>
      <c r="I6159">
        <v>396.9</v>
      </c>
      <c r="J6159" t="s">
        <v>30</v>
      </c>
      <c r="K6159">
        <v>450</v>
      </c>
      <c r="L6159">
        <v>200</v>
      </c>
      <c r="M6159" t="s">
        <v>27</v>
      </c>
    </row>
    <row r="6160" spans="1:13" x14ac:dyDescent="0.4">
      <c r="A6160">
        <v>106159</v>
      </c>
      <c r="B6160" s="1">
        <v>45804.397222222222</v>
      </c>
      <c r="C6160" t="s">
        <v>13</v>
      </c>
      <c r="D6160" t="s">
        <v>55</v>
      </c>
      <c r="E6160" t="s">
        <v>29</v>
      </c>
      <c r="F6160" t="s">
        <v>20</v>
      </c>
      <c r="G6160">
        <v>70</v>
      </c>
      <c r="H6160">
        <v>461</v>
      </c>
      <c r="I6160">
        <v>604.91</v>
      </c>
      <c r="J6160" t="s">
        <v>57</v>
      </c>
      <c r="K6160">
        <v>600</v>
      </c>
      <c r="L6160">
        <v>350</v>
      </c>
      <c r="M6160" t="s">
        <v>22</v>
      </c>
    </row>
    <row r="6161" spans="1:13" x14ac:dyDescent="0.4">
      <c r="A6161">
        <v>106160</v>
      </c>
      <c r="B6161" s="1">
        <v>45724.993055555555</v>
      </c>
      <c r="C6161" t="s">
        <v>13</v>
      </c>
      <c r="D6161" t="s">
        <v>35</v>
      </c>
      <c r="E6161" t="s">
        <v>31</v>
      </c>
      <c r="F6161" t="s">
        <v>16</v>
      </c>
      <c r="G6161">
        <v>24</v>
      </c>
      <c r="H6161">
        <v>472</v>
      </c>
      <c r="I6161">
        <v>225.95</v>
      </c>
      <c r="J6161" t="s">
        <v>49</v>
      </c>
      <c r="K6161">
        <v>8500</v>
      </c>
      <c r="L6161">
        <v>5500</v>
      </c>
      <c r="M6161" t="s">
        <v>18</v>
      </c>
    </row>
    <row r="6162" spans="1:13" x14ac:dyDescent="0.4">
      <c r="A6162">
        <v>106161</v>
      </c>
      <c r="B6162" s="1">
        <v>45665.352777777778</v>
      </c>
      <c r="C6162" t="s">
        <v>45</v>
      </c>
      <c r="D6162" t="s">
        <v>40</v>
      </c>
      <c r="E6162" t="s">
        <v>29</v>
      </c>
      <c r="F6162" t="s">
        <v>16</v>
      </c>
      <c r="G6162">
        <v>67</v>
      </c>
      <c r="H6162">
        <v>341</v>
      </c>
      <c r="I6162">
        <v>854.88</v>
      </c>
      <c r="J6162" t="s">
        <v>41</v>
      </c>
      <c r="K6162">
        <v>5500</v>
      </c>
      <c r="L6162">
        <v>3500</v>
      </c>
      <c r="M6162" t="s">
        <v>18</v>
      </c>
    </row>
    <row r="6163" spans="1:13" x14ac:dyDescent="0.4">
      <c r="A6163">
        <v>106162</v>
      </c>
      <c r="B6163" s="1">
        <v>45779.566666666666</v>
      </c>
      <c r="C6163" t="s">
        <v>50</v>
      </c>
      <c r="D6163" t="s">
        <v>55</v>
      </c>
      <c r="E6163" t="s">
        <v>31</v>
      </c>
      <c r="F6163" t="s">
        <v>32</v>
      </c>
      <c r="G6163">
        <v>2</v>
      </c>
      <c r="H6163">
        <v>713</v>
      </c>
      <c r="I6163">
        <v>1354.46</v>
      </c>
      <c r="J6163" t="s">
        <v>56</v>
      </c>
      <c r="K6163">
        <v>850</v>
      </c>
      <c r="L6163">
        <v>550</v>
      </c>
      <c r="M6163" t="s">
        <v>33</v>
      </c>
    </row>
    <row r="6164" spans="1:13" x14ac:dyDescent="0.4">
      <c r="A6164">
        <v>106163</v>
      </c>
      <c r="B6164" s="1">
        <v>45997.34652777778</v>
      </c>
      <c r="C6164" t="s">
        <v>50</v>
      </c>
      <c r="D6164" t="s">
        <v>28</v>
      </c>
      <c r="E6164" t="s">
        <v>31</v>
      </c>
      <c r="F6164" t="s">
        <v>20</v>
      </c>
      <c r="G6164">
        <v>66</v>
      </c>
      <c r="H6164">
        <v>661</v>
      </c>
      <c r="I6164">
        <v>617.72</v>
      </c>
      <c r="J6164" t="s">
        <v>54</v>
      </c>
      <c r="K6164">
        <v>2500</v>
      </c>
      <c r="L6164">
        <v>1500</v>
      </c>
      <c r="M6164" t="s">
        <v>22</v>
      </c>
    </row>
    <row r="6165" spans="1:13" x14ac:dyDescent="0.4">
      <c r="A6165">
        <v>106164</v>
      </c>
      <c r="B6165" s="1">
        <v>45832.882638888892</v>
      </c>
      <c r="C6165" t="s">
        <v>48</v>
      </c>
      <c r="D6165" t="s">
        <v>35</v>
      </c>
      <c r="E6165" t="s">
        <v>15</v>
      </c>
      <c r="F6165" t="s">
        <v>16</v>
      </c>
      <c r="G6165">
        <v>64</v>
      </c>
      <c r="H6165">
        <v>898</v>
      </c>
      <c r="I6165">
        <v>2386.31</v>
      </c>
      <c r="J6165" t="s">
        <v>36</v>
      </c>
      <c r="K6165">
        <v>12000</v>
      </c>
      <c r="L6165">
        <v>8000</v>
      </c>
      <c r="M6165" t="s">
        <v>18</v>
      </c>
    </row>
    <row r="6166" spans="1:13" x14ac:dyDescent="0.4">
      <c r="A6166">
        <v>106165</v>
      </c>
      <c r="B6166" s="1">
        <v>45836.988194444442</v>
      </c>
      <c r="C6166" t="s">
        <v>39</v>
      </c>
      <c r="D6166" t="s">
        <v>35</v>
      </c>
      <c r="E6166" t="s">
        <v>15</v>
      </c>
      <c r="F6166" t="s">
        <v>32</v>
      </c>
      <c r="G6166">
        <v>42</v>
      </c>
      <c r="H6166">
        <v>596</v>
      </c>
      <c r="I6166">
        <v>725.45</v>
      </c>
      <c r="J6166" t="s">
        <v>49</v>
      </c>
      <c r="K6166">
        <v>8500</v>
      </c>
      <c r="L6166">
        <v>5500</v>
      </c>
      <c r="M6166" t="s">
        <v>33</v>
      </c>
    </row>
    <row r="6167" spans="1:13" x14ac:dyDescent="0.4">
      <c r="A6167">
        <v>106166</v>
      </c>
      <c r="B6167" s="1">
        <v>45742.981249999997</v>
      </c>
      <c r="C6167" t="s">
        <v>19</v>
      </c>
      <c r="D6167" t="s">
        <v>40</v>
      </c>
      <c r="E6167" t="s">
        <v>31</v>
      </c>
      <c r="F6167" t="s">
        <v>20</v>
      </c>
      <c r="G6167">
        <v>91</v>
      </c>
      <c r="H6167">
        <v>973</v>
      </c>
      <c r="I6167">
        <v>998.02</v>
      </c>
      <c r="J6167" t="s">
        <v>52</v>
      </c>
      <c r="K6167">
        <v>1500</v>
      </c>
      <c r="L6167">
        <v>800</v>
      </c>
      <c r="M6167" t="s">
        <v>22</v>
      </c>
    </row>
    <row r="6168" spans="1:13" x14ac:dyDescent="0.4">
      <c r="A6168">
        <v>106167</v>
      </c>
      <c r="B6168" s="1">
        <v>45702.845833333333</v>
      </c>
      <c r="C6168" t="s">
        <v>13</v>
      </c>
      <c r="D6168" t="s">
        <v>43</v>
      </c>
      <c r="E6168" t="s">
        <v>31</v>
      </c>
      <c r="F6168" t="s">
        <v>20</v>
      </c>
      <c r="G6168">
        <v>11</v>
      </c>
      <c r="H6168">
        <v>391</v>
      </c>
      <c r="I6168">
        <v>384.2</v>
      </c>
      <c r="J6168" t="s">
        <v>44</v>
      </c>
      <c r="K6168">
        <v>4500</v>
      </c>
      <c r="L6168">
        <v>2500</v>
      </c>
      <c r="M6168" t="s">
        <v>22</v>
      </c>
    </row>
    <row r="6169" spans="1:13" x14ac:dyDescent="0.4">
      <c r="A6169">
        <v>106168</v>
      </c>
      <c r="B6169" s="1">
        <v>45793.791666666664</v>
      </c>
      <c r="C6169" t="s">
        <v>19</v>
      </c>
      <c r="D6169" t="s">
        <v>24</v>
      </c>
      <c r="E6169" t="s">
        <v>15</v>
      </c>
      <c r="F6169" t="s">
        <v>25</v>
      </c>
      <c r="G6169">
        <v>52</v>
      </c>
      <c r="H6169">
        <v>425</v>
      </c>
      <c r="I6169">
        <v>634.61</v>
      </c>
      <c r="J6169" t="s">
        <v>26</v>
      </c>
      <c r="K6169">
        <v>45000</v>
      </c>
      <c r="L6169">
        <v>32000</v>
      </c>
      <c r="M6169" t="s">
        <v>27</v>
      </c>
    </row>
    <row r="6170" spans="1:13" x14ac:dyDescent="0.4">
      <c r="A6170">
        <v>106169</v>
      </c>
      <c r="B6170" s="1">
        <v>46000.410416666666</v>
      </c>
      <c r="C6170" t="s">
        <v>19</v>
      </c>
      <c r="D6170" t="s">
        <v>14</v>
      </c>
      <c r="E6170" t="s">
        <v>29</v>
      </c>
      <c r="F6170" t="s">
        <v>25</v>
      </c>
      <c r="G6170">
        <v>14</v>
      </c>
      <c r="H6170">
        <v>856</v>
      </c>
      <c r="I6170">
        <v>781.06</v>
      </c>
      <c r="J6170" t="s">
        <v>21</v>
      </c>
      <c r="K6170">
        <v>6500</v>
      </c>
      <c r="L6170">
        <v>4200</v>
      </c>
      <c r="M6170" t="s">
        <v>27</v>
      </c>
    </row>
    <row r="6171" spans="1:13" x14ac:dyDescent="0.4">
      <c r="A6171">
        <v>106170</v>
      </c>
      <c r="B6171" s="1">
        <v>45673.382638888892</v>
      </c>
      <c r="C6171" t="s">
        <v>23</v>
      </c>
      <c r="D6171" t="s">
        <v>46</v>
      </c>
      <c r="E6171" t="s">
        <v>31</v>
      </c>
      <c r="F6171" t="s">
        <v>25</v>
      </c>
      <c r="G6171">
        <v>39</v>
      </c>
      <c r="H6171">
        <v>498</v>
      </c>
      <c r="I6171">
        <v>650.11</v>
      </c>
      <c r="J6171" t="s">
        <v>47</v>
      </c>
      <c r="K6171">
        <v>4500</v>
      </c>
      <c r="L6171">
        <v>2800</v>
      </c>
      <c r="M6171" t="s">
        <v>27</v>
      </c>
    </row>
    <row r="6172" spans="1:13" x14ac:dyDescent="0.4">
      <c r="A6172">
        <v>106171</v>
      </c>
      <c r="B6172" s="1">
        <v>45990.45416666667</v>
      </c>
      <c r="C6172" t="s">
        <v>13</v>
      </c>
      <c r="D6172" t="s">
        <v>40</v>
      </c>
      <c r="E6172" t="s">
        <v>15</v>
      </c>
      <c r="F6172" t="s">
        <v>37</v>
      </c>
      <c r="G6172">
        <v>11</v>
      </c>
      <c r="H6172">
        <v>749</v>
      </c>
      <c r="I6172">
        <v>446.67</v>
      </c>
      <c r="J6172" t="s">
        <v>52</v>
      </c>
      <c r="K6172">
        <v>1500</v>
      </c>
      <c r="L6172">
        <v>800</v>
      </c>
      <c r="M6172" t="s">
        <v>38</v>
      </c>
    </row>
    <row r="6173" spans="1:13" x14ac:dyDescent="0.4">
      <c r="A6173">
        <v>106172</v>
      </c>
      <c r="B6173" s="1">
        <v>45852.73541666667</v>
      </c>
      <c r="C6173" t="s">
        <v>39</v>
      </c>
      <c r="D6173" t="s">
        <v>40</v>
      </c>
      <c r="E6173" t="s">
        <v>31</v>
      </c>
      <c r="F6173" t="s">
        <v>20</v>
      </c>
      <c r="G6173">
        <v>78</v>
      </c>
      <c r="H6173">
        <v>1117</v>
      </c>
      <c r="I6173">
        <v>992.84</v>
      </c>
      <c r="J6173" t="s">
        <v>41</v>
      </c>
      <c r="K6173">
        <v>5500</v>
      </c>
      <c r="L6173">
        <v>3500</v>
      </c>
      <c r="M6173" t="s">
        <v>22</v>
      </c>
    </row>
    <row r="6174" spans="1:13" x14ac:dyDescent="0.4">
      <c r="A6174">
        <v>106173</v>
      </c>
      <c r="B6174" s="1">
        <v>45666.123611111114</v>
      </c>
      <c r="C6174" t="s">
        <v>23</v>
      </c>
      <c r="D6174" t="s">
        <v>46</v>
      </c>
      <c r="E6174" t="s">
        <v>29</v>
      </c>
      <c r="F6174" t="s">
        <v>32</v>
      </c>
      <c r="G6174">
        <v>89</v>
      </c>
      <c r="H6174">
        <v>688</v>
      </c>
      <c r="I6174">
        <v>453.36</v>
      </c>
      <c r="J6174" t="s">
        <v>47</v>
      </c>
      <c r="K6174">
        <v>4500</v>
      </c>
      <c r="L6174">
        <v>2800</v>
      </c>
      <c r="M6174" t="s">
        <v>33</v>
      </c>
    </row>
    <row r="6175" spans="1:13" x14ac:dyDescent="0.4">
      <c r="A6175">
        <v>106174</v>
      </c>
      <c r="B6175" s="1">
        <v>45973.468055555553</v>
      </c>
      <c r="C6175" t="s">
        <v>23</v>
      </c>
      <c r="D6175" t="s">
        <v>14</v>
      </c>
      <c r="E6175" t="s">
        <v>29</v>
      </c>
      <c r="F6175" t="s">
        <v>37</v>
      </c>
      <c r="G6175">
        <v>74</v>
      </c>
      <c r="H6175">
        <v>835</v>
      </c>
      <c r="I6175">
        <v>201</v>
      </c>
      <c r="J6175" t="s">
        <v>21</v>
      </c>
      <c r="K6175">
        <v>6500</v>
      </c>
      <c r="L6175">
        <v>4200</v>
      </c>
      <c r="M6175" t="s">
        <v>38</v>
      </c>
    </row>
    <row r="6176" spans="1:13" x14ac:dyDescent="0.4">
      <c r="A6176">
        <v>106175</v>
      </c>
      <c r="B6176" s="1">
        <v>45991.104861111111</v>
      </c>
      <c r="C6176" t="s">
        <v>48</v>
      </c>
      <c r="D6176" t="s">
        <v>40</v>
      </c>
      <c r="E6176" t="s">
        <v>15</v>
      </c>
      <c r="F6176" t="s">
        <v>25</v>
      </c>
      <c r="G6176">
        <v>59</v>
      </c>
      <c r="H6176">
        <v>787</v>
      </c>
      <c r="I6176">
        <v>651.66</v>
      </c>
      <c r="J6176" t="s">
        <v>41</v>
      </c>
      <c r="K6176">
        <v>5500</v>
      </c>
      <c r="L6176">
        <v>3500</v>
      </c>
      <c r="M6176" t="s">
        <v>27</v>
      </c>
    </row>
    <row r="6177" spans="1:13" x14ac:dyDescent="0.4">
      <c r="A6177">
        <v>106176</v>
      </c>
      <c r="B6177" s="1">
        <v>45990.484722222223</v>
      </c>
      <c r="C6177" t="s">
        <v>45</v>
      </c>
      <c r="D6177" t="s">
        <v>46</v>
      </c>
      <c r="E6177" t="s">
        <v>31</v>
      </c>
      <c r="F6177" t="s">
        <v>25</v>
      </c>
      <c r="G6177">
        <v>63</v>
      </c>
      <c r="H6177">
        <v>1089</v>
      </c>
      <c r="I6177">
        <v>346.95</v>
      </c>
      <c r="J6177" t="s">
        <v>47</v>
      </c>
      <c r="K6177">
        <v>4500</v>
      </c>
      <c r="L6177">
        <v>2800</v>
      </c>
      <c r="M6177" t="s">
        <v>27</v>
      </c>
    </row>
    <row r="6178" spans="1:13" x14ac:dyDescent="0.4">
      <c r="A6178">
        <v>106177</v>
      </c>
      <c r="B6178" s="1">
        <v>45984.911111111112</v>
      </c>
      <c r="C6178" t="s">
        <v>19</v>
      </c>
      <c r="D6178" t="s">
        <v>55</v>
      </c>
      <c r="E6178" t="s">
        <v>29</v>
      </c>
      <c r="F6178" t="s">
        <v>37</v>
      </c>
      <c r="G6178">
        <v>3</v>
      </c>
      <c r="H6178">
        <v>326</v>
      </c>
      <c r="I6178">
        <v>312.22000000000003</v>
      </c>
      <c r="J6178" t="s">
        <v>56</v>
      </c>
      <c r="K6178">
        <v>850</v>
      </c>
      <c r="L6178">
        <v>550</v>
      </c>
      <c r="M6178" t="s">
        <v>38</v>
      </c>
    </row>
    <row r="6179" spans="1:13" x14ac:dyDescent="0.4">
      <c r="A6179">
        <v>106178</v>
      </c>
      <c r="B6179" s="1">
        <v>45672.940972222219</v>
      </c>
      <c r="C6179" t="s">
        <v>23</v>
      </c>
      <c r="D6179" t="s">
        <v>40</v>
      </c>
      <c r="E6179" t="s">
        <v>29</v>
      </c>
      <c r="F6179" t="s">
        <v>32</v>
      </c>
      <c r="G6179">
        <v>66</v>
      </c>
      <c r="H6179">
        <v>1054</v>
      </c>
      <c r="I6179">
        <v>1365.68</v>
      </c>
      <c r="J6179" t="s">
        <v>52</v>
      </c>
      <c r="K6179">
        <v>1500</v>
      </c>
      <c r="L6179">
        <v>800</v>
      </c>
      <c r="M6179" t="s">
        <v>33</v>
      </c>
    </row>
    <row r="6180" spans="1:13" x14ac:dyDescent="0.4">
      <c r="A6180">
        <v>106179</v>
      </c>
      <c r="B6180" s="1">
        <v>45984.9</v>
      </c>
      <c r="C6180" t="s">
        <v>45</v>
      </c>
      <c r="D6180" t="s">
        <v>24</v>
      </c>
      <c r="E6180" t="s">
        <v>29</v>
      </c>
      <c r="F6180" t="s">
        <v>32</v>
      </c>
      <c r="G6180">
        <v>82</v>
      </c>
      <c r="H6180">
        <v>406</v>
      </c>
      <c r="I6180">
        <v>181.01</v>
      </c>
      <c r="J6180" t="s">
        <v>59</v>
      </c>
      <c r="K6180">
        <v>3500</v>
      </c>
      <c r="L6180">
        <v>2200</v>
      </c>
      <c r="M6180" t="s">
        <v>33</v>
      </c>
    </row>
    <row r="6181" spans="1:13" x14ac:dyDescent="0.4">
      <c r="A6181">
        <v>106180</v>
      </c>
      <c r="B6181" s="1">
        <v>45759.452777777777</v>
      </c>
      <c r="C6181" t="s">
        <v>19</v>
      </c>
      <c r="D6181" t="s">
        <v>35</v>
      </c>
      <c r="E6181" t="s">
        <v>31</v>
      </c>
      <c r="F6181" t="s">
        <v>32</v>
      </c>
      <c r="G6181">
        <v>57</v>
      </c>
      <c r="H6181">
        <v>1125</v>
      </c>
      <c r="I6181">
        <v>876.36</v>
      </c>
      <c r="J6181" t="s">
        <v>49</v>
      </c>
      <c r="K6181">
        <v>8500</v>
      </c>
      <c r="L6181">
        <v>5500</v>
      </c>
      <c r="M6181" t="s">
        <v>33</v>
      </c>
    </row>
    <row r="6182" spans="1:13" x14ac:dyDescent="0.4">
      <c r="A6182">
        <v>106181</v>
      </c>
      <c r="B6182" s="1">
        <v>45883.560416666667</v>
      </c>
      <c r="C6182" t="s">
        <v>42</v>
      </c>
      <c r="D6182" t="s">
        <v>43</v>
      </c>
      <c r="E6182" t="s">
        <v>31</v>
      </c>
      <c r="F6182" t="s">
        <v>32</v>
      </c>
      <c r="G6182">
        <v>79</v>
      </c>
      <c r="H6182">
        <v>1063</v>
      </c>
      <c r="I6182">
        <v>673.05</v>
      </c>
      <c r="J6182" t="s">
        <v>61</v>
      </c>
      <c r="K6182">
        <v>2800</v>
      </c>
      <c r="L6182">
        <v>1500</v>
      </c>
      <c r="M6182" t="s">
        <v>33</v>
      </c>
    </row>
    <row r="6183" spans="1:13" x14ac:dyDescent="0.4">
      <c r="A6183">
        <v>106182</v>
      </c>
      <c r="B6183" s="1">
        <v>45935.691666666666</v>
      </c>
      <c r="C6183" t="s">
        <v>39</v>
      </c>
      <c r="D6183" t="s">
        <v>43</v>
      </c>
      <c r="E6183" t="s">
        <v>15</v>
      </c>
      <c r="F6183" t="s">
        <v>37</v>
      </c>
      <c r="G6183">
        <v>37</v>
      </c>
      <c r="H6183">
        <v>947</v>
      </c>
      <c r="I6183">
        <v>180.08</v>
      </c>
      <c r="J6183" t="s">
        <v>61</v>
      </c>
      <c r="K6183">
        <v>2800</v>
      </c>
      <c r="L6183">
        <v>1500</v>
      </c>
      <c r="M6183" t="s">
        <v>38</v>
      </c>
    </row>
    <row r="6184" spans="1:13" x14ac:dyDescent="0.4">
      <c r="A6184">
        <v>106183</v>
      </c>
      <c r="B6184" s="1">
        <v>45770.935416666667</v>
      </c>
      <c r="C6184" t="s">
        <v>39</v>
      </c>
      <c r="D6184" t="s">
        <v>14</v>
      </c>
      <c r="E6184" t="s">
        <v>15</v>
      </c>
      <c r="F6184" t="s">
        <v>16</v>
      </c>
      <c r="G6184">
        <v>71</v>
      </c>
      <c r="H6184">
        <v>604</v>
      </c>
      <c r="I6184">
        <v>1025.9100000000001</v>
      </c>
      <c r="J6184" t="s">
        <v>17</v>
      </c>
      <c r="K6184">
        <v>3200</v>
      </c>
      <c r="L6184">
        <v>2000</v>
      </c>
      <c r="M6184" t="s">
        <v>18</v>
      </c>
    </row>
    <row r="6185" spans="1:13" x14ac:dyDescent="0.4">
      <c r="A6185">
        <v>106184</v>
      </c>
      <c r="B6185" s="1">
        <v>45658.480555555558</v>
      </c>
      <c r="C6185" t="s">
        <v>42</v>
      </c>
      <c r="D6185" t="s">
        <v>24</v>
      </c>
      <c r="E6185" t="s">
        <v>29</v>
      </c>
      <c r="F6185" t="s">
        <v>32</v>
      </c>
      <c r="G6185">
        <v>33</v>
      </c>
      <c r="H6185">
        <v>1058</v>
      </c>
      <c r="I6185">
        <v>514.24</v>
      </c>
      <c r="J6185" t="s">
        <v>26</v>
      </c>
      <c r="K6185">
        <v>45000</v>
      </c>
      <c r="L6185">
        <v>32000</v>
      </c>
      <c r="M6185" t="s">
        <v>33</v>
      </c>
    </row>
    <row r="6186" spans="1:13" x14ac:dyDescent="0.4">
      <c r="A6186">
        <v>106185</v>
      </c>
      <c r="B6186" s="1">
        <v>45923.976388888892</v>
      </c>
      <c r="C6186" t="s">
        <v>13</v>
      </c>
      <c r="D6186" t="s">
        <v>46</v>
      </c>
      <c r="E6186" t="s">
        <v>29</v>
      </c>
      <c r="F6186" t="s">
        <v>25</v>
      </c>
      <c r="G6186">
        <v>10</v>
      </c>
      <c r="H6186">
        <v>438</v>
      </c>
      <c r="I6186">
        <v>1151.51</v>
      </c>
      <c r="J6186" t="s">
        <v>47</v>
      </c>
      <c r="K6186">
        <v>4500</v>
      </c>
      <c r="L6186">
        <v>2800</v>
      </c>
      <c r="M6186" t="s">
        <v>27</v>
      </c>
    </row>
    <row r="6187" spans="1:13" x14ac:dyDescent="0.4">
      <c r="A6187">
        <v>106186</v>
      </c>
      <c r="B6187" s="1">
        <v>45865.863194444442</v>
      </c>
      <c r="C6187" t="s">
        <v>13</v>
      </c>
      <c r="D6187" t="s">
        <v>24</v>
      </c>
      <c r="E6187" t="s">
        <v>15</v>
      </c>
      <c r="F6187" t="s">
        <v>16</v>
      </c>
      <c r="G6187">
        <v>95</v>
      </c>
      <c r="H6187">
        <v>934</v>
      </c>
      <c r="I6187">
        <v>1189.28</v>
      </c>
      <c r="J6187" t="s">
        <v>59</v>
      </c>
      <c r="K6187">
        <v>3500</v>
      </c>
      <c r="L6187">
        <v>2200</v>
      </c>
      <c r="M6187" t="s">
        <v>18</v>
      </c>
    </row>
    <row r="6188" spans="1:13" x14ac:dyDescent="0.4">
      <c r="A6188">
        <v>106187</v>
      </c>
      <c r="B6188" s="1">
        <v>45767.140277777777</v>
      </c>
      <c r="C6188" t="s">
        <v>50</v>
      </c>
      <c r="D6188" t="s">
        <v>35</v>
      </c>
      <c r="E6188" t="s">
        <v>15</v>
      </c>
      <c r="F6188" t="s">
        <v>20</v>
      </c>
      <c r="G6188">
        <v>18</v>
      </c>
      <c r="H6188">
        <v>800</v>
      </c>
      <c r="I6188">
        <v>497.08</v>
      </c>
      <c r="J6188" t="s">
        <v>49</v>
      </c>
      <c r="K6188">
        <v>8500</v>
      </c>
      <c r="L6188">
        <v>5500</v>
      </c>
      <c r="M6188" t="s">
        <v>22</v>
      </c>
    </row>
    <row r="6189" spans="1:13" x14ac:dyDescent="0.4">
      <c r="A6189">
        <v>106188</v>
      </c>
      <c r="B6189" s="1">
        <v>45857.20208333333</v>
      </c>
      <c r="C6189" t="s">
        <v>50</v>
      </c>
      <c r="D6189" t="s">
        <v>35</v>
      </c>
      <c r="E6189" t="s">
        <v>29</v>
      </c>
      <c r="F6189" t="s">
        <v>20</v>
      </c>
      <c r="G6189">
        <v>53</v>
      </c>
      <c r="H6189">
        <v>1111</v>
      </c>
      <c r="I6189">
        <v>714.85</v>
      </c>
      <c r="J6189" t="s">
        <v>49</v>
      </c>
      <c r="K6189">
        <v>8500</v>
      </c>
      <c r="L6189">
        <v>5500</v>
      </c>
      <c r="M6189" t="s">
        <v>22</v>
      </c>
    </row>
    <row r="6190" spans="1:13" x14ac:dyDescent="0.4">
      <c r="A6190">
        <v>106189</v>
      </c>
      <c r="B6190" s="1">
        <v>45963.113194444442</v>
      </c>
      <c r="C6190" t="s">
        <v>42</v>
      </c>
      <c r="D6190" t="s">
        <v>55</v>
      </c>
      <c r="E6190" t="s">
        <v>29</v>
      </c>
      <c r="F6190" t="s">
        <v>25</v>
      </c>
      <c r="G6190">
        <v>29</v>
      </c>
      <c r="H6190">
        <v>704</v>
      </c>
      <c r="I6190">
        <v>1772.36</v>
      </c>
      <c r="J6190" t="s">
        <v>56</v>
      </c>
      <c r="K6190">
        <v>850</v>
      </c>
      <c r="L6190">
        <v>550</v>
      </c>
      <c r="M6190" t="s">
        <v>27</v>
      </c>
    </row>
    <row r="6191" spans="1:13" x14ac:dyDescent="0.4">
      <c r="A6191">
        <v>106190</v>
      </c>
      <c r="B6191" s="1">
        <v>45669.619444444441</v>
      </c>
      <c r="C6191" t="s">
        <v>34</v>
      </c>
      <c r="D6191" t="s">
        <v>24</v>
      </c>
      <c r="E6191" t="s">
        <v>29</v>
      </c>
      <c r="F6191" t="s">
        <v>37</v>
      </c>
      <c r="G6191">
        <v>93</v>
      </c>
      <c r="H6191">
        <v>828</v>
      </c>
      <c r="I6191">
        <v>907.84</v>
      </c>
      <c r="J6191" t="s">
        <v>60</v>
      </c>
      <c r="K6191">
        <v>25000</v>
      </c>
      <c r="L6191">
        <v>18000</v>
      </c>
      <c r="M6191" t="s">
        <v>38</v>
      </c>
    </row>
    <row r="6192" spans="1:13" x14ac:dyDescent="0.4">
      <c r="A6192">
        <v>106191</v>
      </c>
      <c r="B6192" s="1">
        <v>46002.188888888886</v>
      </c>
      <c r="C6192" t="s">
        <v>42</v>
      </c>
      <c r="D6192" t="s">
        <v>28</v>
      </c>
      <c r="E6192" t="s">
        <v>15</v>
      </c>
      <c r="F6192" t="s">
        <v>32</v>
      </c>
      <c r="G6192">
        <v>97</v>
      </c>
      <c r="H6192">
        <v>1037</v>
      </c>
      <c r="I6192">
        <v>225.61</v>
      </c>
      <c r="J6192" t="s">
        <v>54</v>
      </c>
      <c r="K6192">
        <v>2500</v>
      </c>
      <c r="L6192">
        <v>1500</v>
      </c>
      <c r="M6192" t="s">
        <v>33</v>
      </c>
    </row>
    <row r="6193" spans="1:13" x14ac:dyDescent="0.4">
      <c r="A6193">
        <v>106192</v>
      </c>
      <c r="B6193" s="1">
        <v>45845.922222222223</v>
      </c>
      <c r="C6193" t="s">
        <v>48</v>
      </c>
      <c r="D6193" t="s">
        <v>14</v>
      </c>
      <c r="E6193" t="s">
        <v>31</v>
      </c>
      <c r="F6193" t="s">
        <v>20</v>
      </c>
      <c r="G6193">
        <v>50</v>
      </c>
      <c r="H6193">
        <v>884</v>
      </c>
      <c r="I6193">
        <v>985.32</v>
      </c>
      <c r="J6193" t="s">
        <v>17</v>
      </c>
      <c r="K6193">
        <v>3200</v>
      </c>
      <c r="L6193">
        <v>2000</v>
      </c>
      <c r="M6193" t="s">
        <v>22</v>
      </c>
    </row>
    <row r="6194" spans="1:13" x14ac:dyDescent="0.4">
      <c r="A6194">
        <v>106193</v>
      </c>
      <c r="B6194" s="1">
        <v>45811.934027777781</v>
      </c>
      <c r="C6194" t="s">
        <v>34</v>
      </c>
      <c r="D6194" t="s">
        <v>35</v>
      </c>
      <c r="E6194" t="s">
        <v>15</v>
      </c>
      <c r="F6194" t="s">
        <v>16</v>
      </c>
      <c r="G6194">
        <v>54</v>
      </c>
      <c r="H6194">
        <v>344</v>
      </c>
      <c r="I6194">
        <v>333.47</v>
      </c>
      <c r="J6194" t="s">
        <v>49</v>
      </c>
      <c r="K6194">
        <v>8500</v>
      </c>
      <c r="L6194">
        <v>5500</v>
      </c>
      <c r="M6194" t="s">
        <v>18</v>
      </c>
    </row>
    <row r="6195" spans="1:13" x14ac:dyDescent="0.4">
      <c r="A6195">
        <v>106194</v>
      </c>
      <c r="B6195" s="1">
        <v>45991.70416666667</v>
      </c>
      <c r="C6195" t="s">
        <v>39</v>
      </c>
      <c r="D6195" t="s">
        <v>46</v>
      </c>
      <c r="E6195" t="s">
        <v>31</v>
      </c>
      <c r="F6195" t="s">
        <v>20</v>
      </c>
      <c r="G6195">
        <v>94</v>
      </c>
      <c r="H6195">
        <v>822</v>
      </c>
      <c r="I6195">
        <v>1048.6500000000001</v>
      </c>
      <c r="J6195" t="s">
        <v>53</v>
      </c>
      <c r="K6195">
        <v>15000</v>
      </c>
      <c r="L6195">
        <v>9500</v>
      </c>
      <c r="M6195" t="s">
        <v>22</v>
      </c>
    </row>
    <row r="6196" spans="1:13" x14ac:dyDescent="0.4">
      <c r="A6196">
        <v>106195</v>
      </c>
      <c r="B6196" s="1">
        <v>45936.875</v>
      </c>
      <c r="C6196" t="s">
        <v>42</v>
      </c>
      <c r="D6196" t="s">
        <v>28</v>
      </c>
      <c r="E6196" t="s">
        <v>29</v>
      </c>
      <c r="F6196" t="s">
        <v>25</v>
      </c>
      <c r="G6196">
        <v>94</v>
      </c>
      <c r="H6196">
        <v>1136</v>
      </c>
      <c r="I6196">
        <v>574.95000000000005</v>
      </c>
      <c r="J6196" t="s">
        <v>30</v>
      </c>
      <c r="K6196">
        <v>450</v>
      </c>
      <c r="L6196">
        <v>200</v>
      </c>
      <c r="M6196" t="s">
        <v>27</v>
      </c>
    </row>
    <row r="6197" spans="1:13" x14ac:dyDescent="0.4">
      <c r="A6197">
        <v>106196</v>
      </c>
      <c r="B6197" s="1">
        <v>45828.157638888886</v>
      </c>
      <c r="C6197" t="s">
        <v>23</v>
      </c>
      <c r="D6197" t="s">
        <v>55</v>
      </c>
      <c r="E6197" t="s">
        <v>31</v>
      </c>
      <c r="F6197" t="s">
        <v>20</v>
      </c>
      <c r="G6197">
        <v>75</v>
      </c>
      <c r="H6197">
        <v>889</v>
      </c>
      <c r="I6197">
        <v>1049.07</v>
      </c>
      <c r="J6197" t="s">
        <v>57</v>
      </c>
      <c r="K6197">
        <v>600</v>
      </c>
      <c r="L6197">
        <v>350</v>
      </c>
      <c r="M6197" t="s">
        <v>22</v>
      </c>
    </row>
    <row r="6198" spans="1:13" x14ac:dyDescent="0.4">
      <c r="A6198">
        <v>106197</v>
      </c>
      <c r="B6198" s="1">
        <v>45791.78402777778</v>
      </c>
      <c r="C6198" t="s">
        <v>45</v>
      </c>
      <c r="D6198" t="s">
        <v>35</v>
      </c>
      <c r="E6198" t="s">
        <v>29</v>
      </c>
      <c r="F6198" t="s">
        <v>20</v>
      </c>
      <c r="G6198">
        <v>61</v>
      </c>
      <c r="H6198">
        <v>1115</v>
      </c>
      <c r="I6198">
        <v>730.18</v>
      </c>
      <c r="J6198" t="s">
        <v>49</v>
      </c>
      <c r="K6198">
        <v>8500</v>
      </c>
      <c r="L6198">
        <v>5500</v>
      </c>
      <c r="M6198" t="s">
        <v>22</v>
      </c>
    </row>
    <row r="6199" spans="1:13" x14ac:dyDescent="0.4">
      <c r="A6199">
        <v>106198</v>
      </c>
      <c r="B6199" s="1">
        <v>45682.527083333334</v>
      </c>
      <c r="C6199" t="s">
        <v>19</v>
      </c>
      <c r="D6199" t="s">
        <v>14</v>
      </c>
      <c r="E6199" t="s">
        <v>15</v>
      </c>
      <c r="F6199" t="s">
        <v>32</v>
      </c>
      <c r="G6199">
        <v>79</v>
      </c>
      <c r="H6199">
        <v>1180</v>
      </c>
      <c r="I6199">
        <v>310.63</v>
      </c>
      <c r="J6199" t="s">
        <v>21</v>
      </c>
      <c r="K6199">
        <v>6500</v>
      </c>
      <c r="L6199">
        <v>4200</v>
      </c>
      <c r="M6199" t="s">
        <v>33</v>
      </c>
    </row>
    <row r="6200" spans="1:13" x14ac:dyDescent="0.4">
      <c r="A6200">
        <v>106199</v>
      </c>
      <c r="B6200" s="1">
        <v>45675.101388888892</v>
      </c>
      <c r="C6200" t="s">
        <v>39</v>
      </c>
      <c r="D6200" t="s">
        <v>43</v>
      </c>
      <c r="E6200" t="s">
        <v>31</v>
      </c>
      <c r="F6200" t="s">
        <v>20</v>
      </c>
      <c r="G6200">
        <v>59</v>
      </c>
      <c r="H6200">
        <v>565</v>
      </c>
      <c r="I6200">
        <v>585.41</v>
      </c>
      <c r="J6200" t="s">
        <v>44</v>
      </c>
      <c r="K6200">
        <v>4500</v>
      </c>
      <c r="L6200">
        <v>2500</v>
      </c>
      <c r="M6200" t="s">
        <v>22</v>
      </c>
    </row>
    <row r="6201" spans="1:13" x14ac:dyDescent="0.4">
      <c r="A6201">
        <v>106200</v>
      </c>
      <c r="B6201" s="1">
        <v>45847.557638888888</v>
      </c>
      <c r="C6201" t="s">
        <v>23</v>
      </c>
      <c r="D6201" t="s">
        <v>40</v>
      </c>
      <c r="E6201" t="s">
        <v>31</v>
      </c>
      <c r="F6201" t="s">
        <v>25</v>
      </c>
      <c r="G6201">
        <v>87</v>
      </c>
      <c r="H6201">
        <v>628</v>
      </c>
      <c r="I6201">
        <v>1068.3800000000001</v>
      </c>
      <c r="J6201" t="s">
        <v>52</v>
      </c>
      <c r="K6201">
        <v>1500</v>
      </c>
      <c r="L6201">
        <v>800</v>
      </c>
      <c r="M6201" t="s">
        <v>27</v>
      </c>
    </row>
    <row r="6202" spans="1:13" x14ac:dyDescent="0.4">
      <c r="A6202">
        <v>106201</v>
      </c>
      <c r="B6202" s="1">
        <v>45798.897916666669</v>
      </c>
      <c r="C6202" t="s">
        <v>34</v>
      </c>
      <c r="D6202" t="s">
        <v>35</v>
      </c>
      <c r="E6202" t="s">
        <v>15</v>
      </c>
      <c r="F6202" t="s">
        <v>37</v>
      </c>
      <c r="G6202">
        <v>53</v>
      </c>
      <c r="H6202">
        <v>823</v>
      </c>
      <c r="I6202">
        <v>705.77</v>
      </c>
      <c r="J6202" t="s">
        <v>36</v>
      </c>
      <c r="K6202">
        <v>12000</v>
      </c>
      <c r="L6202">
        <v>8000</v>
      </c>
      <c r="M6202" t="s">
        <v>38</v>
      </c>
    </row>
    <row r="6203" spans="1:13" x14ac:dyDescent="0.4">
      <c r="A6203">
        <v>106202</v>
      </c>
      <c r="B6203" s="1">
        <v>45700.681944444441</v>
      </c>
      <c r="C6203" t="s">
        <v>19</v>
      </c>
      <c r="D6203" t="s">
        <v>35</v>
      </c>
      <c r="E6203" t="s">
        <v>29</v>
      </c>
      <c r="F6203" t="s">
        <v>25</v>
      </c>
      <c r="G6203">
        <v>40</v>
      </c>
      <c r="H6203">
        <v>1183</v>
      </c>
      <c r="I6203">
        <v>625.6</v>
      </c>
      <c r="J6203" t="s">
        <v>49</v>
      </c>
      <c r="K6203">
        <v>8500</v>
      </c>
      <c r="L6203">
        <v>5500</v>
      </c>
      <c r="M6203" t="s">
        <v>27</v>
      </c>
    </row>
    <row r="6204" spans="1:13" x14ac:dyDescent="0.4">
      <c r="A6204">
        <v>106203</v>
      </c>
      <c r="B6204" s="1">
        <v>45991.861805555556</v>
      </c>
      <c r="C6204" t="s">
        <v>13</v>
      </c>
      <c r="D6204" t="s">
        <v>40</v>
      </c>
      <c r="E6204" t="s">
        <v>29</v>
      </c>
      <c r="F6204" t="s">
        <v>37</v>
      </c>
      <c r="G6204">
        <v>19</v>
      </c>
      <c r="H6204">
        <v>1179</v>
      </c>
      <c r="I6204">
        <v>877.17</v>
      </c>
      <c r="J6204" t="s">
        <v>41</v>
      </c>
      <c r="K6204">
        <v>5500</v>
      </c>
      <c r="L6204">
        <v>3500</v>
      </c>
      <c r="M6204" t="s">
        <v>38</v>
      </c>
    </row>
    <row r="6205" spans="1:13" x14ac:dyDescent="0.4">
      <c r="A6205">
        <v>106204</v>
      </c>
      <c r="B6205" s="1">
        <v>45941.147222222222</v>
      </c>
      <c r="C6205" t="s">
        <v>50</v>
      </c>
      <c r="D6205" t="s">
        <v>46</v>
      </c>
      <c r="E6205" t="s">
        <v>29</v>
      </c>
      <c r="F6205" t="s">
        <v>25</v>
      </c>
      <c r="G6205">
        <v>60</v>
      </c>
      <c r="H6205">
        <v>1068</v>
      </c>
      <c r="I6205">
        <v>657.89</v>
      </c>
      <c r="J6205" t="s">
        <v>47</v>
      </c>
      <c r="K6205">
        <v>4500</v>
      </c>
      <c r="L6205">
        <v>2800</v>
      </c>
      <c r="M6205" t="s">
        <v>27</v>
      </c>
    </row>
    <row r="6206" spans="1:13" x14ac:dyDescent="0.4">
      <c r="A6206">
        <v>106205</v>
      </c>
      <c r="B6206" s="1">
        <v>45803.38958333333</v>
      </c>
      <c r="C6206" t="s">
        <v>42</v>
      </c>
      <c r="D6206" t="s">
        <v>55</v>
      </c>
      <c r="E6206" t="s">
        <v>29</v>
      </c>
      <c r="F6206" t="s">
        <v>16</v>
      </c>
      <c r="G6206">
        <v>59</v>
      </c>
      <c r="H6206">
        <v>789</v>
      </c>
      <c r="I6206">
        <v>419.31</v>
      </c>
      <c r="J6206" t="s">
        <v>56</v>
      </c>
      <c r="K6206">
        <v>850</v>
      </c>
      <c r="L6206">
        <v>550</v>
      </c>
      <c r="M6206" t="s">
        <v>18</v>
      </c>
    </row>
    <row r="6207" spans="1:13" x14ac:dyDescent="0.4">
      <c r="A6207">
        <v>106206</v>
      </c>
      <c r="B6207" s="1">
        <v>45972.970138888886</v>
      </c>
      <c r="C6207" t="s">
        <v>42</v>
      </c>
      <c r="D6207" t="s">
        <v>55</v>
      </c>
      <c r="E6207" t="s">
        <v>15</v>
      </c>
      <c r="F6207" t="s">
        <v>20</v>
      </c>
      <c r="G6207">
        <v>51</v>
      </c>
      <c r="H6207">
        <v>1059</v>
      </c>
      <c r="I6207">
        <v>755.34</v>
      </c>
      <c r="J6207" t="s">
        <v>56</v>
      </c>
      <c r="K6207">
        <v>850</v>
      </c>
      <c r="L6207">
        <v>550</v>
      </c>
      <c r="M6207" t="s">
        <v>22</v>
      </c>
    </row>
    <row r="6208" spans="1:13" x14ac:dyDescent="0.4">
      <c r="A6208">
        <v>106207</v>
      </c>
      <c r="B6208" s="1">
        <v>45976.37222222222</v>
      </c>
      <c r="C6208" t="s">
        <v>13</v>
      </c>
      <c r="D6208" t="s">
        <v>40</v>
      </c>
      <c r="E6208" t="s">
        <v>15</v>
      </c>
      <c r="F6208" t="s">
        <v>20</v>
      </c>
      <c r="G6208">
        <v>12</v>
      </c>
      <c r="H6208">
        <v>693</v>
      </c>
      <c r="I6208">
        <v>735.56</v>
      </c>
      <c r="J6208" t="s">
        <v>52</v>
      </c>
      <c r="K6208">
        <v>1500</v>
      </c>
      <c r="L6208">
        <v>800</v>
      </c>
      <c r="M6208" t="s">
        <v>22</v>
      </c>
    </row>
    <row r="6209" spans="1:13" x14ac:dyDescent="0.4">
      <c r="A6209">
        <v>106208</v>
      </c>
      <c r="B6209" s="1">
        <v>45749.972916666666</v>
      </c>
      <c r="C6209" t="s">
        <v>45</v>
      </c>
      <c r="D6209" t="s">
        <v>14</v>
      </c>
      <c r="E6209" t="s">
        <v>31</v>
      </c>
      <c r="F6209" t="s">
        <v>32</v>
      </c>
      <c r="G6209">
        <v>34</v>
      </c>
      <c r="H6209">
        <v>338</v>
      </c>
      <c r="I6209">
        <v>961.47</v>
      </c>
      <c r="J6209" t="s">
        <v>21</v>
      </c>
      <c r="K6209">
        <v>6500</v>
      </c>
      <c r="L6209">
        <v>4200</v>
      </c>
      <c r="M6209" t="s">
        <v>33</v>
      </c>
    </row>
    <row r="6210" spans="1:13" x14ac:dyDescent="0.4">
      <c r="A6210">
        <v>106209</v>
      </c>
      <c r="B6210" s="1">
        <v>45836.924305555556</v>
      </c>
      <c r="C6210" t="s">
        <v>48</v>
      </c>
      <c r="D6210" t="s">
        <v>46</v>
      </c>
      <c r="E6210" t="s">
        <v>29</v>
      </c>
      <c r="F6210" t="s">
        <v>32</v>
      </c>
      <c r="G6210">
        <v>45</v>
      </c>
      <c r="H6210">
        <v>749</v>
      </c>
      <c r="I6210">
        <v>808.7</v>
      </c>
      <c r="J6210" t="s">
        <v>53</v>
      </c>
      <c r="K6210">
        <v>15000</v>
      </c>
      <c r="L6210">
        <v>9500</v>
      </c>
      <c r="M6210" t="s">
        <v>33</v>
      </c>
    </row>
    <row r="6211" spans="1:13" x14ac:dyDescent="0.4">
      <c r="A6211">
        <v>106210</v>
      </c>
      <c r="B6211" s="1">
        <v>45713.783333333333</v>
      </c>
      <c r="C6211" t="s">
        <v>19</v>
      </c>
      <c r="D6211" t="s">
        <v>40</v>
      </c>
      <c r="E6211" t="s">
        <v>31</v>
      </c>
      <c r="F6211" t="s">
        <v>32</v>
      </c>
      <c r="G6211">
        <v>80</v>
      </c>
      <c r="H6211">
        <v>349</v>
      </c>
      <c r="I6211">
        <v>906.96</v>
      </c>
      <c r="J6211" t="s">
        <v>52</v>
      </c>
      <c r="K6211">
        <v>1500</v>
      </c>
      <c r="L6211">
        <v>800</v>
      </c>
      <c r="M6211" t="s">
        <v>33</v>
      </c>
    </row>
    <row r="6212" spans="1:13" x14ac:dyDescent="0.4">
      <c r="A6212">
        <v>106211</v>
      </c>
      <c r="B6212" s="1">
        <v>45812.293749999997</v>
      </c>
      <c r="C6212" t="s">
        <v>23</v>
      </c>
      <c r="D6212" t="s">
        <v>28</v>
      </c>
      <c r="E6212" t="s">
        <v>29</v>
      </c>
      <c r="F6212" t="s">
        <v>25</v>
      </c>
      <c r="G6212">
        <v>16</v>
      </c>
      <c r="H6212">
        <v>943</v>
      </c>
      <c r="I6212">
        <v>308.26</v>
      </c>
      <c r="J6212" t="s">
        <v>30</v>
      </c>
      <c r="K6212">
        <v>450</v>
      </c>
      <c r="L6212">
        <v>200</v>
      </c>
      <c r="M6212" t="s">
        <v>27</v>
      </c>
    </row>
    <row r="6213" spans="1:13" x14ac:dyDescent="0.4">
      <c r="A6213">
        <v>106212</v>
      </c>
      <c r="B6213" s="1">
        <v>45817.003472222219</v>
      </c>
      <c r="C6213" t="s">
        <v>13</v>
      </c>
      <c r="D6213" t="s">
        <v>35</v>
      </c>
      <c r="E6213" t="s">
        <v>15</v>
      </c>
      <c r="F6213" t="s">
        <v>37</v>
      </c>
      <c r="G6213">
        <v>82</v>
      </c>
      <c r="H6213">
        <v>1055</v>
      </c>
      <c r="I6213">
        <v>1108.76</v>
      </c>
      <c r="J6213" t="s">
        <v>49</v>
      </c>
      <c r="K6213">
        <v>8500</v>
      </c>
      <c r="L6213">
        <v>5500</v>
      </c>
      <c r="M6213" t="s">
        <v>38</v>
      </c>
    </row>
    <row r="6214" spans="1:13" x14ac:dyDescent="0.4">
      <c r="A6214">
        <v>106213</v>
      </c>
      <c r="B6214" s="1">
        <v>45768.792361111111</v>
      </c>
      <c r="C6214" t="s">
        <v>39</v>
      </c>
      <c r="D6214" t="s">
        <v>43</v>
      </c>
      <c r="E6214" t="s">
        <v>15</v>
      </c>
      <c r="F6214" t="s">
        <v>20</v>
      </c>
      <c r="G6214">
        <v>86</v>
      </c>
      <c r="H6214">
        <v>1172</v>
      </c>
      <c r="I6214">
        <v>683.94</v>
      </c>
      <c r="J6214" t="s">
        <v>51</v>
      </c>
      <c r="K6214">
        <v>1800</v>
      </c>
      <c r="L6214">
        <v>900</v>
      </c>
      <c r="M6214" t="s">
        <v>22</v>
      </c>
    </row>
    <row r="6215" spans="1:13" x14ac:dyDescent="0.4">
      <c r="A6215">
        <v>106214</v>
      </c>
      <c r="B6215" s="1">
        <v>45794.089583333334</v>
      </c>
      <c r="C6215" t="s">
        <v>48</v>
      </c>
      <c r="D6215" t="s">
        <v>55</v>
      </c>
      <c r="E6215" t="s">
        <v>29</v>
      </c>
      <c r="F6215" t="s">
        <v>20</v>
      </c>
      <c r="G6215">
        <v>4</v>
      </c>
      <c r="H6215">
        <v>1001</v>
      </c>
      <c r="I6215">
        <v>1497.94</v>
      </c>
      <c r="J6215" t="s">
        <v>58</v>
      </c>
      <c r="K6215">
        <v>1200</v>
      </c>
      <c r="L6215">
        <v>800</v>
      </c>
      <c r="M6215" t="s">
        <v>22</v>
      </c>
    </row>
    <row r="6216" spans="1:13" x14ac:dyDescent="0.4">
      <c r="A6216">
        <v>106215</v>
      </c>
      <c r="B6216" s="1">
        <v>45889.765277777777</v>
      </c>
      <c r="C6216" t="s">
        <v>39</v>
      </c>
      <c r="D6216" t="s">
        <v>55</v>
      </c>
      <c r="E6216" t="s">
        <v>29</v>
      </c>
      <c r="F6216" t="s">
        <v>37</v>
      </c>
      <c r="G6216">
        <v>32</v>
      </c>
      <c r="H6216">
        <v>1065</v>
      </c>
      <c r="I6216">
        <v>795.49</v>
      </c>
      <c r="J6216" t="s">
        <v>58</v>
      </c>
      <c r="K6216">
        <v>1200</v>
      </c>
      <c r="L6216">
        <v>800</v>
      </c>
      <c r="M6216" t="s">
        <v>38</v>
      </c>
    </row>
    <row r="6217" spans="1:13" x14ac:dyDescent="0.4">
      <c r="A6217">
        <v>106216</v>
      </c>
      <c r="B6217" s="1">
        <v>45877.736805555556</v>
      </c>
      <c r="C6217" t="s">
        <v>13</v>
      </c>
      <c r="D6217" t="s">
        <v>55</v>
      </c>
      <c r="E6217" t="s">
        <v>31</v>
      </c>
      <c r="F6217" t="s">
        <v>25</v>
      </c>
      <c r="G6217">
        <v>78</v>
      </c>
      <c r="H6217">
        <v>515</v>
      </c>
      <c r="I6217">
        <v>564.95000000000005</v>
      </c>
      <c r="J6217" t="s">
        <v>56</v>
      </c>
      <c r="K6217">
        <v>850</v>
      </c>
      <c r="L6217">
        <v>550</v>
      </c>
      <c r="M6217" t="s">
        <v>27</v>
      </c>
    </row>
    <row r="6218" spans="1:13" x14ac:dyDescent="0.4">
      <c r="A6218">
        <v>106217</v>
      </c>
      <c r="B6218" s="1">
        <v>45725.952777777777</v>
      </c>
      <c r="C6218" t="s">
        <v>19</v>
      </c>
      <c r="D6218" t="s">
        <v>40</v>
      </c>
      <c r="E6218" t="s">
        <v>29</v>
      </c>
      <c r="F6218" t="s">
        <v>37</v>
      </c>
      <c r="G6218">
        <v>63</v>
      </c>
      <c r="H6218">
        <v>1138</v>
      </c>
      <c r="I6218">
        <v>672.3</v>
      </c>
      <c r="J6218" t="s">
        <v>52</v>
      </c>
      <c r="K6218">
        <v>1500</v>
      </c>
      <c r="L6218">
        <v>800</v>
      </c>
      <c r="M6218" t="s">
        <v>38</v>
      </c>
    </row>
    <row r="6219" spans="1:13" x14ac:dyDescent="0.4">
      <c r="A6219">
        <v>106218</v>
      </c>
      <c r="B6219" s="1">
        <v>45959.554166666669</v>
      </c>
      <c r="C6219" t="s">
        <v>42</v>
      </c>
      <c r="D6219" t="s">
        <v>28</v>
      </c>
      <c r="E6219" t="s">
        <v>15</v>
      </c>
      <c r="F6219" t="s">
        <v>20</v>
      </c>
      <c r="G6219">
        <v>59</v>
      </c>
      <c r="H6219">
        <v>964</v>
      </c>
      <c r="I6219">
        <v>1515.6</v>
      </c>
      <c r="J6219" t="s">
        <v>54</v>
      </c>
      <c r="K6219">
        <v>2500</v>
      </c>
      <c r="L6219">
        <v>1500</v>
      </c>
      <c r="M6219" t="s">
        <v>22</v>
      </c>
    </row>
    <row r="6220" spans="1:13" x14ac:dyDescent="0.4">
      <c r="A6220">
        <v>106219</v>
      </c>
      <c r="B6220" s="1">
        <v>45906.557638888888</v>
      </c>
      <c r="C6220" t="s">
        <v>48</v>
      </c>
      <c r="D6220" t="s">
        <v>40</v>
      </c>
      <c r="E6220" t="s">
        <v>31</v>
      </c>
      <c r="F6220" t="s">
        <v>32</v>
      </c>
      <c r="G6220">
        <v>89</v>
      </c>
      <c r="H6220">
        <v>676</v>
      </c>
      <c r="I6220">
        <v>1118.97</v>
      </c>
      <c r="J6220" t="s">
        <v>52</v>
      </c>
      <c r="K6220">
        <v>1500</v>
      </c>
      <c r="L6220">
        <v>800</v>
      </c>
      <c r="M6220" t="s">
        <v>33</v>
      </c>
    </row>
    <row r="6221" spans="1:13" x14ac:dyDescent="0.4">
      <c r="A6221">
        <v>106220</v>
      </c>
      <c r="B6221" s="1">
        <v>45980.38958333333</v>
      </c>
      <c r="C6221" t="s">
        <v>42</v>
      </c>
      <c r="D6221" t="s">
        <v>14</v>
      </c>
      <c r="E6221" t="s">
        <v>29</v>
      </c>
      <c r="F6221" t="s">
        <v>37</v>
      </c>
      <c r="G6221">
        <v>44</v>
      </c>
      <c r="H6221">
        <v>1154</v>
      </c>
      <c r="I6221">
        <v>533.42999999999995</v>
      </c>
      <c r="J6221" t="s">
        <v>17</v>
      </c>
      <c r="K6221">
        <v>3200</v>
      </c>
      <c r="L6221">
        <v>2000</v>
      </c>
      <c r="M6221" t="s">
        <v>38</v>
      </c>
    </row>
    <row r="6222" spans="1:13" x14ac:dyDescent="0.4">
      <c r="A6222">
        <v>106221</v>
      </c>
      <c r="B6222" s="1">
        <v>45663.092361111114</v>
      </c>
      <c r="C6222" t="s">
        <v>50</v>
      </c>
      <c r="D6222" t="s">
        <v>55</v>
      </c>
      <c r="E6222" t="s">
        <v>29</v>
      </c>
      <c r="F6222" t="s">
        <v>16</v>
      </c>
      <c r="G6222">
        <v>24</v>
      </c>
      <c r="H6222">
        <v>1019</v>
      </c>
      <c r="I6222">
        <v>764.05</v>
      </c>
      <c r="J6222" t="s">
        <v>56</v>
      </c>
      <c r="K6222">
        <v>850</v>
      </c>
      <c r="L6222">
        <v>550</v>
      </c>
      <c r="M6222" t="s">
        <v>18</v>
      </c>
    </row>
    <row r="6223" spans="1:13" x14ac:dyDescent="0.4">
      <c r="A6223">
        <v>106222</v>
      </c>
      <c r="B6223" s="1">
        <v>45937.944444444445</v>
      </c>
      <c r="C6223" t="s">
        <v>13</v>
      </c>
      <c r="D6223" t="s">
        <v>40</v>
      </c>
      <c r="E6223" t="s">
        <v>15</v>
      </c>
      <c r="F6223" t="s">
        <v>25</v>
      </c>
      <c r="G6223">
        <v>19</v>
      </c>
      <c r="H6223">
        <v>547</v>
      </c>
      <c r="I6223">
        <v>1112.9000000000001</v>
      </c>
      <c r="J6223" t="s">
        <v>52</v>
      </c>
      <c r="K6223">
        <v>1500</v>
      </c>
      <c r="L6223">
        <v>800</v>
      </c>
      <c r="M6223" t="s">
        <v>27</v>
      </c>
    </row>
    <row r="6224" spans="1:13" x14ac:dyDescent="0.4">
      <c r="A6224">
        <v>106223</v>
      </c>
      <c r="B6224" s="1">
        <v>45751.076388888891</v>
      </c>
      <c r="C6224" t="s">
        <v>34</v>
      </c>
      <c r="D6224" t="s">
        <v>28</v>
      </c>
      <c r="E6224" t="s">
        <v>15</v>
      </c>
      <c r="F6224" t="s">
        <v>37</v>
      </c>
      <c r="G6224">
        <v>82</v>
      </c>
      <c r="H6224">
        <v>610</v>
      </c>
      <c r="I6224">
        <v>584.5</v>
      </c>
      <c r="J6224" t="s">
        <v>30</v>
      </c>
      <c r="K6224">
        <v>450</v>
      </c>
      <c r="L6224">
        <v>200</v>
      </c>
      <c r="M6224" t="s">
        <v>38</v>
      </c>
    </row>
    <row r="6225" spans="1:13" x14ac:dyDescent="0.4">
      <c r="A6225">
        <v>106224</v>
      </c>
      <c r="B6225" s="1">
        <v>45926.767361111109</v>
      </c>
      <c r="C6225" t="s">
        <v>50</v>
      </c>
      <c r="D6225" t="s">
        <v>55</v>
      </c>
      <c r="E6225" t="s">
        <v>15</v>
      </c>
      <c r="F6225" t="s">
        <v>37</v>
      </c>
      <c r="G6225">
        <v>98</v>
      </c>
      <c r="H6225">
        <v>435</v>
      </c>
      <c r="I6225">
        <v>447.6</v>
      </c>
      <c r="J6225" t="s">
        <v>57</v>
      </c>
      <c r="K6225">
        <v>600</v>
      </c>
      <c r="L6225">
        <v>350</v>
      </c>
      <c r="M6225" t="s">
        <v>38</v>
      </c>
    </row>
    <row r="6226" spans="1:13" x14ac:dyDescent="0.4">
      <c r="A6226">
        <v>106225</v>
      </c>
      <c r="B6226" s="1">
        <v>45854.76458333333</v>
      </c>
      <c r="C6226" t="s">
        <v>23</v>
      </c>
      <c r="D6226" t="s">
        <v>55</v>
      </c>
      <c r="E6226" t="s">
        <v>15</v>
      </c>
      <c r="F6226" t="s">
        <v>20</v>
      </c>
      <c r="G6226">
        <v>89</v>
      </c>
      <c r="H6226">
        <v>368</v>
      </c>
      <c r="I6226">
        <v>311.77</v>
      </c>
      <c r="J6226" t="s">
        <v>56</v>
      </c>
      <c r="K6226">
        <v>850</v>
      </c>
      <c r="L6226">
        <v>550</v>
      </c>
      <c r="M6226" t="s">
        <v>22</v>
      </c>
    </row>
    <row r="6227" spans="1:13" x14ac:dyDescent="0.4">
      <c r="A6227">
        <v>106226</v>
      </c>
      <c r="B6227" s="1">
        <v>45682.265277777777</v>
      </c>
      <c r="C6227" t="s">
        <v>39</v>
      </c>
      <c r="D6227" t="s">
        <v>24</v>
      </c>
      <c r="E6227" t="s">
        <v>15</v>
      </c>
      <c r="F6227" t="s">
        <v>20</v>
      </c>
      <c r="G6227">
        <v>80</v>
      </c>
      <c r="H6227">
        <v>549</v>
      </c>
      <c r="I6227">
        <v>887.38</v>
      </c>
      <c r="J6227" t="s">
        <v>26</v>
      </c>
      <c r="K6227">
        <v>45000</v>
      </c>
      <c r="L6227">
        <v>32000</v>
      </c>
      <c r="M6227" t="s">
        <v>22</v>
      </c>
    </row>
    <row r="6228" spans="1:13" x14ac:dyDescent="0.4">
      <c r="A6228">
        <v>106227</v>
      </c>
      <c r="B6228" s="1">
        <v>45805.125</v>
      </c>
      <c r="C6228" t="s">
        <v>34</v>
      </c>
      <c r="D6228" t="s">
        <v>24</v>
      </c>
      <c r="E6228" t="s">
        <v>15</v>
      </c>
      <c r="F6228" t="s">
        <v>37</v>
      </c>
      <c r="G6228">
        <v>31</v>
      </c>
      <c r="H6228">
        <v>492</v>
      </c>
      <c r="I6228">
        <v>958.68</v>
      </c>
      <c r="J6228" t="s">
        <v>26</v>
      </c>
      <c r="K6228">
        <v>45000</v>
      </c>
      <c r="L6228">
        <v>32000</v>
      </c>
      <c r="M6228" t="s">
        <v>38</v>
      </c>
    </row>
    <row r="6229" spans="1:13" x14ac:dyDescent="0.4">
      <c r="A6229">
        <v>106228</v>
      </c>
      <c r="B6229" s="1">
        <v>45775.484722222223</v>
      </c>
      <c r="C6229" t="s">
        <v>19</v>
      </c>
      <c r="D6229" t="s">
        <v>35</v>
      </c>
      <c r="E6229" t="s">
        <v>31</v>
      </c>
      <c r="F6229" t="s">
        <v>37</v>
      </c>
      <c r="G6229">
        <v>8</v>
      </c>
      <c r="H6229">
        <v>489</v>
      </c>
      <c r="I6229">
        <v>530.32000000000005</v>
      </c>
      <c r="J6229" t="s">
        <v>36</v>
      </c>
      <c r="K6229">
        <v>12000</v>
      </c>
      <c r="L6229">
        <v>8000</v>
      </c>
      <c r="M6229" t="s">
        <v>38</v>
      </c>
    </row>
    <row r="6230" spans="1:13" x14ac:dyDescent="0.4">
      <c r="A6230">
        <v>106229</v>
      </c>
      <c r="B6230" s="1">
        <v>45995.272222222222</v>
      </c>
      <c r="C6230" t="s">
        <v>13</v>
      </c>
      <c r="D6230" t="s">
        <v>35</v>
      </c>
      <c r="E6230" t="s">
        <v>31</v>
      </c>
      <c r="F6230" t="s">
        <v>16</v>
      </c>
      <c r="G6230">
        <v>3</v>
      </c>
      <c r="H6230">
        <v>1029</v>
      </c>
      <c r="I6230">
        <v>989.74</v>
      </c>
      <c r="J6230" t="s">
        <v>36</v>
      </c>
      <c r="K6230">
        <v>12000</v>
      </c>
      <c r="L6230">
        <v>8000</v>
      </c>
      <c r="M6230" t="s">
        <v>18</v>
      </c>
    </row>
    <row r="6231" spans="1:13" x14ac:dyDescent="0.4">
      <c r="A6231">
        <v>106230</v>
      </c>
      <c r="B6231" s="1">
        <v>45995.100694444445</v>
      </c>
      <c r="C6231" t="s">
        <v>42</v>
      </c>
      <c r="D6231" t="s">
        <v>14</v>
      </c>
      <c r="E6231" t="s">
        <v>15</v>
      </c>
      <c r="F6231" t="s">
        <v>37</v>
      </c>
      <c r="G6231">
        <v>83</v>
      </c>
      <c r="H6231">
        <v>332</v>
      </c>
      <c r="I6231">
        <v>609.23</v>
      </c>
      <c r="J6231" t="s">
        <v>21</v>
      </c>
      <c r="K6231">
        <v>6500</v>
      </c>
      <c r="L6231">
        <v>4200</v>
      </c>
      <c r="M6231" t="s">
        <v>38</v>
      </c>
    </row>
    <row r="6232" spans="1:13" x14ac:dyDescent="0.4">
      <c r="A6232">
        <v>106231</v>
      </c>
      <c r="B6232" s="1">
        <v>45723.05972222222</v>
      </c>
      <c r="C6232" t="s">
        <v>48</v>
      </c>
      <c r="D6232" t="s">
        <v>14</v>
      </c>
      <c r="E6232" t="s">
        <v>31</v>
      </c>
      <c r="F6232" t="s">
        <v>37</v>
      </c>
      <c r="G6232">
        <v>29</v>
      </c>
      <c r="H6232">
        <v>318</v>
      </c>
      <c r="I6232">
        <v>1221.72</v>
      </c>
      <c r="J6232" t="s">
        <v>21</v>
      </c>
      <c r="K6232">
        <v>6500</v>
      </c>
      <c r="L6232">
        <v>4200</v>
      </c>
      <c r="M6232" t="s">
        <v>38</v>
      </c>
    </row>
    <row r="6233" spans="1:13" x14ac:dyDescent="0.4">
      <c r="A6233">
        <v>106232</v>
      </c>
      <c r="B6233" s="1">
        <v>45958.493750000001</v>
      </c>
      <c r="C6233" t="s">
        <v>39</v>
      </c>
      <c r="D6233" t="s">
        <v>24</v>
      </c>
      <c r="E6233" t="s">
        <v>15</v>
      </c>
      <c r="F6233" t="s">
        <v>25</v>
      </c>
      <c r="G6233">
        <v>17</v>
      </c>
      <c r="H6233">
        <v>927</v>
      </c>
      <c r="I6233">
        <v>970.64</v>
      </c>
      <c r="J6233" t="s">
        <v>60</v>
      </c>
      <c r="K6233">
        <v>25000</v>
      </c>
      <c r="L6233">
        <v>18000</v>
      </c>
      <c r="M6233" t="s">
        <v>27</v>
      </c>
    </row>
    <row r="6234" spans="1:13" x14ac:dyDescent="0.4">
      <c r="A6234">
        <v>106233</v>
      </c>
      <c r="B6234" s="1">
        <v>45832.784722222219</v>
      </c>
      <c r="C6234" t="s">
        <v>19</v>
      </c>
      <c r="D6234" t="s">
        <v>24</v>
      </c>
      <c r="E6234" t="s">
        <v>29</v>
      </c>
      <c r="F6234" t="s">
        <v>32</v>
      </c>
      <c r="G6234">
        <v>12</v>
      </c>
      <c r="H6234">
        <v>957</v>
      </c>
      <c r="I6234">
        <v>737.29</v>
      </c>
      <c r="J6234" t="s">
        <v>59</v>
      </c>
      <c r="K6234">
        <v>3500</v>
      </c>
      <c r="L6234">
        <v>2200</v>
      </c>
      <c r="M6234" t="s">
        <v>33</v>
      </c>
    </row>
    <row r="6235" spans="1:13" x14ac:dyDescent="0.4">
      <c r="A6235">
        <v>106234</v>
      </c>
      <c r="B6235" s="1">
        <v>45976.229861111111</v>
      </c>
      <c r="C6235" t="s">
        <v>34</v>
      </c>
      <c r="D6235" t="s">
        <v>43</v>
      </c>
      <c r="E6235" t="s">
        <v>29</v>
      </c>
      <c r="F6235" t="s">
        <v>25</v>
      </c>
      <c r="G6235">
        <v>93</v>
      </c>
      <c r="H6235">
        <v>767</v>
      </c>
      <c r="I6235">
        <v>137.13</v>
      </c>
      <c r="J6235" t="s">
        <v>51</v>
      </c>
      <c r="K6235">
        <v>1800</v>
      </c>
      <c r="L6235">
        <v>900</v>
      </c>
      <c r="M6235" t="s">
        <v>27</v>
      </c>
    </row>
    <row r="6236" spans="1:13" x14ac:dyDescent="0.4">
      <c r="A6236">
        <v>106235</v>
      </c>
      <c r="B6236" s="1">
        <v>45733.454861111109</v>
      </c>
      <c r="C6236" t="s">
        <v>39</v>
      </c>
      <c r="D6236" t="s">
        <v>35</v>
      </c>
      <c r="E6236" t="s">
        <v>15</v>
      </c>
      <c r="F6236" t="s">
        <v>37</v>
      </c>
      <c r="G6236">
        <v>55</v>
      </c>
      <c r="H6236">
        <v>511</v>
      </c>
      <c r="I6236">
        <v>2490.79</v>
      </c>
      <c r="J6236" t="s">
        <v>36</v>
      </c>
      <c r="K6236">
        <v>12000</v>
      </c>
      <c r="L6236">
        <v>8000</v>
      </c>
      <c r="M6236" t="s">
        <v>38</v>
      </c>
    </row>
    <row r="6237" spans="1:13" x14ac:dyDescent="0.4">
      <c r="A6237">
        <v>106236</v>
      </c>
      <c r="B6237" s="1">
        <v>45771.523611111108</v>
      </c>
      <c r="C6237" t="s">
        <v>42</v>
      </c>
      <c r="D6237" t="s">
        <v>24</v>
      </c>
      <c r="E6237" t="s">
        <v>15</v>
      </c>
      <c r="F6237" t="s">
        <v>32</v>
      </c>
      <c r="G6237">
        <v>97</v>
      </c>
      <c r="H6237">
        <v>762</v>
      </c>
      <c r="I6237">
        <v>764.66</v>
      </c>
      <c r="J6237" t="s">
        <v>26</v>
      </c>
      <c r="K6237">
        <v>45000</v>
      </c>
      <c r="L6237">
        <v>32000</v>
      </c>
      <c r="M6237" t="s">
        <v>33</v>
      </c>
    </row>
    <row r="6238" spans="1:13" x14ac:dyDescent="0.4">
      <c r="A6238">
        <v>106237</v>
      </c>
      <c r="B6238" s="1">
        <v>45768.599305555559</v>
      </c>
      <c r="C6238" t="s">
        <v>45</v>
      </c>
      <c r="D6238" t="s">
        <v>14</v>
      </c>
      <c r="E6238" t="s">
        <v>15</v>
      </c>
      <c r="F6238" t="s">
        <v>25</v>
      </c>
      <c r="G6238">
        <v>75</v>
      </c>
      <c r="H6238">
        <v>1158</v>
      </c>
      <c r="I6238">
        <v>524.22</v>
      </c>
      <c r="J6238" t="s">
        <v>21</v>
      </c>
      <c r="K6238">
        <v>6500</v>
      </c>
      <c r="L6238">
        <v>4200</v>
      </c>
      <c r="M6238" t="s">
        <v>27</v>
      </c>
    </row>
    <row r="6239" spans="1:13" x14ac:dyDescent="0.4">
      <c r="A6239">
        <v>106238</v>
      </c>
      <c r="B6239" s="1">
        <v>45906.882638888892</v>
      </c>
      <c r="C6239" t="s">
        <v>48</v>
      </c>
      <c r="D6239" t="s">
        <v>35</v>
      </c>
      <c r="E6239" t="s">
        <v>29</v>
      </c>
      <c r="F6239" t="s">
        <v>25</v>
      </c>
      <c r="G6239">
        <v>22</v>
      </c>
      <c r="H6239">
        <v>375</v>
      </c>
      <c r="I6239">
        <v>407.15</v>
      </c>
      <c r="J6239" t="s">
        <v>36</v>
      </c>
      <c r="K6239">
        <v>12000</v>
      </c>
      <c r="L6239">
        <v>8000</v>
      </c>
      <c r="M6239" t="s">
        <v>27</v>
      </c>
    </row>
    <row r="6240" spans="1:13" x14ac:dyDescent="0.4">
      <c r="A6240">
        <v>106239</v>
      </c>
      <c r="B6240" s="1">
        <v>45860.21597222222</v>
      </c>
      <c r="C6240" t="s">
        <v>34</v>
      </c>
      <c r="D6240" t="s">
        <v>14</v>
      </c>
      <c r="E6240" t="s">
        <v>15</v>
      </c>
      <c r="F6240" t="s">
        <v>16</v>
      </c>
      <c r="G6240">
        <v>52</v>
      </c>
      <c r="H6240">
        <v>375</v>
      </c>
      <c r="I6240">
        <v>456.99</v>
      </c>
      <c r="J6240" t="s">
        <v>21</v>
      </c>
      <c r="K6240">
        <v>6500</v>
      </c>
      <c r="L6240">
        <v>4200</v>
      </c>
      <c r="M6240" t="s">
        <v>18</v>
      </c>
    </row>
    <row r="6241" spans="1:13" x14ac:dyDescent="0.4">
      <c r="A6241">
        <v>106240</v>
      </c>
      <c r="B6241" s="1">
        <v>45804.315972222219</v>
      </c>
      <c r="C6241" t="s">
        <v>42</v>
      </c>
      <c r="D6241" t="s">
        <v>40</v>
      </c>
      <c r="E6241" t="s">
        <v>29</v>
      </c>
      <c r="F6241" t="s">
        <v>16</v>
      </c>
      <c r="G6241">
        <v>41</v>
      </c>
      <c r="H6241">
        <v>334</v>
      </c>
      <c r="I6241">
        <v>587.25</v>
      </c>
      <c r="J6241" t="s">
        <v>41</v>
      </c>
      <c r="K6241">
        <v>5500</v>
      </c>
      <c r="L6241">
        <v>3500</v>
      </c>
      <c r="M6241" t="s">
        <v>18</v>
      </c>
    </row>
    <row r="6242" spans="1:13" x14ac:dyDescent="0.4">
      <c r="A6242">
        <v>106241</v>
      </c>
      <c r="B6242" s="1">
        <v>45692.331250000003</v>
      </c>
      <c r="C6242" t="s">
        <v>42</v>
      </c>
      <c r="D6242" t="s">
        <v>35</v>
      </c>
      <c r="E6242" t="s">
        <v>29</v>
      </c>
      <c r="F6242" t="s">
        <v>25</v>
      </c>
      <c r="G6242">
        <v>82</v>
      </c>
      <c r="H6242">
        <v>430</v>
      </c>
      <c r="I6242">
        <v>172.96</v>
      </c>
      <c r="J6242" t="s">
        <v>36</v>
      </c>
      <c r="K6242">
        <v>12000</v>
      </c>
      <c r="L6242">
        <v>8000</v>
      </c>
      <c r="M6242" t="s">
        <v>27</v>
      </c>
    </row>
    <row r="6243" spans="1:13" x14ac:dyDescent="0.4">
      <c r="A6243">
        <v>106242</v>
      </c>
      <c r="B6243" s="1">
        <v>45966.211805555555</v>
      </c>
      <c r="C6243" t="s">
        <v>50</v>
      </c>
      <c r="D6243" t="s">
        <v>55</v>
      </c>
      <c r="E6243" t="s">
        <v>31</v>
      </c>
      <c r="F6243" t="s">
        <v>32</v>
      </c>
      <c r="G6243">
        <v>89</v>
      </c>
      <c r="H6243">
        <v>927</v>
      </c>
      <c r="I6243">
        <v>883.63</v>
      </c>
      <c r="J6243" t="s">
        <v>58</v>
      </c>
      <c r="K6243">
        <v>1200</v>
      </c>
      <c r="L6243">
        <v>800</v>
      </c>
      <c r="M6243" t="s">
        <v>33</v>
      </c>
    </row>
    <row r="6244" spans="1:13" x14ac:dyDescent="0.4">
      <c r="A6244">
        <v>106243</v>
      </c>
      <c r="B6244" s="1">
        <v>45683.318749999999</v>
      </c>
      <c r="C6244" t="s">
        <v>13</v>
      </c>
      <c r="D6244" t="s">
        <v>14</v>
      </c>
      <c r="E6244" t="s">
        <v>31</v>
      </c>
      <c r="F6244" t="s">
        <v>20</v>
      </c>
      <c r="G6244">
        <v>33</v>
      </c>
      <c r="H6244">
        <v>935</v>
      </c>
      <c r="I6244">
        <v>865.98</v>
      </c>
      <c r="J6244" t="s">
        <v>21</v>
      </c>
      <c r="K6244">
        <v>6500</v>
      </c>
      <c r="L6244">
        <v>4200</v>
      </c>
      <c r="M6244" t="s">
        <v>22</v>
      </c>
    </row>
    <row r="6245" spans="1:13" x14ac:dyDescent="0.4">
      <c r="A6245">
        <v>106244</v>
      </c>
      <c r="B6245" s="1">
        <v>45895.697222222225</v>
      </c>
      <c r="C6245" t="s">
        <v>42</v>
      </c>
      <c r="D6245" t="s">
        <v>14</v>
      </c>
      <c r="E6245" t="s">
        <v>31</v>
      </c>
      <c r="F6245" t="s">
        <v>20</v>
      </c>
      <c r="G6245">
        <v>74</v>
      </c>
      <c r="H6245">
        <v>1041</v>
      </c>
      <c r="I6245">
        <v>692.8</v>
      </c>
      <c r="J6245" t="s">
        <v>21</v>
      </c>
      <c r="K6245">
        <v>6500</v>
      </c>
      <c r="L6245">
        <v>4200</v>
      </c>
      <c r="M6245" t="s">
        <v>22</v>
      </c>
    </row>
    <row r="6246" spans="1:13" x14ac:dyDescent="0.4">
      <c r="A6246">
        <v>106245</v>
      </c>
      <c r="B6246" s="1">
        <v>45671.27847222222</v>
      </c>
      <c r="C6246" t="s">
        <v>50</v>
      </c>
      <c r="D6246" t="s">
        <v>35</v>
      </c>
      <c r="E6246" t="s">
        <v>15</v>
      </c>
      <c r="F6246" t="s">
        <v>20</v>
      </c>
      <c r="G6246">
        <v>11</v>
      </c>
      <c r="H6246">
        <v>802</v>
      </c>
      <c r="I6246">
        <v>219.61</v>
      </c>
      <c r="J6246" t="s">
        <v>36</v>
      </c>
      <c r="K6246">
        <v>12000</v>
      </c>
      <c r="L6246">
        <v>8000</v>
      </c>
      <c r="M6246" t="s">
        <v>22</v>
      </c>
    </row>
    <row r="6247" spans="1:13" x14ac:dyDescent="0.4">
      <c r="A6247">
        <v>106246</v>
      </c>
      <c r="B6247" s="1">
        <v>45702.771527777775</v>
      </c>
      <c r="C6247" t="s">
        <v>48</v>
      </c>
      <c r="D6247" t="s">
        <v>24</v>
      </c>
      <c r="E6247" t="s">
        <v>15</v>
      </c>
      <c r="F6247" t="s">
        <v>25</v>
      </c>
      <c r="G6247">
        <v>93</v>
      </c>
      <c r="H6247">
        <v>983</v>
      </c>
      <c r="I6247">
        <v>362.17</v>
      </c>
      <c r="J6247" t="s">
        <v>59</v>
      </c>
      <c r="K6247">
        <v>3500</v>
      </c>
      <c r="L6247">
        <v>2200</v>
      </c>
      <c r="M6247" t="s">
        <v>27</v>
      </c>
    </row>
    <row r="6248" spans="1:13" x14ac:dyDescent="0.4">
      <c r="A6248">
        <v>106247</v>
      </c>
      <c r="B6248" s="1">
        <v>45873.099305555559</v>
      </c>
      <c r="C6248" t="s">
        <v>45</v>
      </c>
      <c r="D6248" t="s">
        <v>43</v>
      </c>
      <c r="E6248" t="s">
        <v>29</v>
      </c>
      <c r="F6248" t="s">
        <v>25</v>
      </c>
      <c r="G6248">
        <v>7</v>
      </c>
      <c r="H6248">
        <v>821</v>
      </c>
      <c r="I6248">
        <v>492.78</v>
      </c>
      <c r="J6248" t="s">
        <v>51</v>
      </c>
      <c r="K6248">
        <v>1800</v>
      </c>
      <c r="L6248">
        <v>900</v>
      </c>
      <c r="M6248" t="s">
        <v>27</v>
      </c>
    </row>
    <row r="6249" spans="1:13" x14ac:dyDescent="0.4">
      <c r="A6249">
        <v>106248</v>
      </c>
      <c r="B6249" s="1">
        <v>45890.36041666667</v>
      </c>
      <c r="C6249" t="s">
        <v>39</v>
      </c>
      <c r="D6249" t="s">
        <v>24</v>
      </c>
      <c r="E6249" t="s">
        <v>29</v>
      </c>
      <c r="F6249" t="s">
        <v>20</v>
      </c>
      <c r="G6249">
        <v>1</v>
      </c>
      <c r="H6249">
        <v>882</v>
      </c>
      <c r="I6249">
        <v>670.92</v>
      </c>
      <c r="J6249" t="s">
        <v>26</v>
      </c>
      <c r="K6249">
        <v>45000</v>
      </c>
      <c r="L6249">
        <v>32000</v>
      </c>
      <c r="M6249" t="s">
        <v>22</v>
      </c>
    </row>
    <row r="6250" spans="1:13" x14ac:dyDescent="0.4">
      <c r="A6250">
        <v>106249</v>
      </c>
      <c r="B6250" s="1">
        <v>45850.695833333331</v>
      </c>
      <c r="C6250" t="s">
        <v>45</v>
      </c>
      <c r="D6250" t="s">
        <v>35</v>
      </c>
      <c r="E6250" t="s">
        <v>15</v>
      </c>
      <c r="F6250" t="s">
        <v>20</v>
      </c>
      <c r="G6250">
        <v>86</v>
      </c>
      <c r="H6250">
        <v>827</v>
      </c>
      <c r="I6250">
        <v>1002.41</v>
      </c>
      <c r="J6250" t="s">
        <v>49</v>
      </c>
      <c r="K6250">
        <v>8500</v>
      </c>
      <c r="L6250">
        <v>5500</v>
      </c>
      <c r="M6250" t="s">
        <v>22</v>
      </c>
    </row>
    <row r="6251" spans="1:13" x14ac:dyDescent="0.4">
      <c r="A6251">
        <v>106250</v>
      </c>
      <c r="B6251" s="1">
        <v>45708.351388888892</v>
      </c>
      <c r="C6251" t="s">
        <v>13</v>
      </c>
      <c r="D6251" t="s">
        <v>35</v>
      </c>
      <c r="E6251" t="s">
        <v>15</v>
      </c>
      <c r="F6251" t="s">
        <v>16</v>
      </c>
      <c r="G6251">
        <v>4</v>
      </c>
      <c r="H6251">
        <v>314</v>
      </c>
      <c r="I6251">
        <v>475.26</v>
      </c>
      <c r="J6251" t="s">
        <v>49</v>
      </c>
      <c r="K6251">
        <v>8500</v>
      </c>
      <c r="L6251">
        <v>5500</v>
      </c>
      <c r="M6251" t="s">
        <v>18</v>
      </c>
    </row>
    <row r="6252" spans="1:13" x14ac:dyDescent="0.4">
      <c r="A6252">
        <v>106251</v>
      </c>
      <c r="B6252" s="1">
        <v>45871.834722222222</v>
      </c>
      <c r="C6252" t="s">
        <v>39</v>
      </c>
      <c r="D6252" t="s">
        <v>28</v>
      </c>
      <c r="E6252" t="s">
        <v>31</v>
      </c>
      <c r="F6252" t="s">
        <v>37</v>
      </c>
      <c r="G6252">
        <v>7</v>
      </c>
      <c r="H6252">
        <v>328</v>
      </c>
      <c r="I6252">
        <v>278.08</v>
      </c>
      <c r="J6252" t="s">
        <v>54</v>
      </c>
      <c r="K6252">
        <v>2500</v>
      </c>
      <c r="L6252">
        <v>1500</v>
      </c>
      <c r="M6252" t="s">
        <v>38</v>
      </c>
    </row>
    <row r="6253" spans="1:13" x14ac:dyDescent="0.4">
      <c r="A6253">
        <v>106252</v>
      </c>
      <c r="B6253" s="1">
        <v>45808.578472222223</v>
      </c>
      <c r="C6253" t="s">
        <v>48</v>
      </c>
      <c r="D6253" t="s">
        <v>14</v>
      </c>
      <c r="E6253" t="s">
        <v>29</v>
      </c>
      <c r="F6253" t="s">
        <v>25</v>
      </c>
      <c r="G6253">
        <v>84</v>
      </c>
      <c r="H6253">
        <v>442</v>
      </c>
      <c r="I6253">
        <v>806.7</v>
      </c>
      <c r="J6253" t="s">
        <v>21</v>
      </c>
      <c r="K6253">
        <v>6500</v>
      </c>
      <c r="L6253">
        <v>4200</v>
      </c>
      <c r="M6253" t="s">
        <v>27</v>
      </c>
    </row>
    <row r="6254" spans="1:13" x14ac:dyDescent="0.4">
      <c r="A6254">
        <v>106253</v>
      </c>
      <c r="B6254" s="1">
        <v>45932.021527777775</v>
      </c>
      <c r="C6254" t="s">
        <v>13</v>
      </c>
      <c r="D6254" t="s">
        <v>35</v>
      </c>
      <c r="E6254" t="s">
        <v>15</v>
      </c>
      <c r="F6254" t="s">
        <v>25</v>
      </c>
      <c r="G6254">
        <v>67</v>
      </c>
      <c r="H6254">
        <v>910</v>
      </c>
      <c r="I6254">
        <v>575.22</v>
      </c>
      <c r="J6254" t="s">
        <v>49</v>
      </c>
      <c r="K6254">
        <v>8500</v>
      </c>
      <c r="L6254">
        <v>5500</v>
      </c>
      <c r="M6254" t="s">
        <v>27</v>
      </c>
    </row>
    <row r="6255" spans="1:13" x14ac:dyDescent="0.4">
      <c r="A6255">
        <v>106254</v>
      </c>
      <c r="B6255" s="1">
        <v>45995.246527777781</v>
      </c>
      <c r="C6255" t="s">
        <v>42</v>
      </c>
      <c r="D6255" t="s">
        <v>28</v>
      </c>
      <c r="E6255" t="s">
        <v>31</v>
      </c>
      <c r="F6255" t="s">
        <v>25</v>
      </c>
      <c r="G6255">
        <v>76</v>
      </c>
      <c r="H6255">
        <v>608</v>
      </c>
      <c r="I6255">
        <v>1769.96</v>
      </c>
      <c r="J6255" t="s">
        <v>30</v>
      </c>
      <c r="K6255">
        <v>450</v>
      </c>
      <c r="L6255">
        <v>200</v>
      </c>
      <c r="M6255" t="s">
        <v>27</v>
      </c>
    </row>
    <row r="6256" spans="1:13" x14ac:dyDescent="0.4">
      <c r="A6256">
        <v>106255</v>
      </c>
      <c r="B6256" s="1">
        <v>45733.682638888888</v>
      </c>
      <c r="C6256" t="s">
        <v>50</v>
      </c>
      <c r="D6256" t="s">
        <v>14</v>
      </c>
      <c r="E6256" t="s">
        <v>31</v>
      </c>
      <c r="F6256" t="s">
        <v>25</v>
      </c>
      <c r="G6256">
        <v>4</v>
      </c>
      <c r="H6256">
        <v>812</v>
      </c>
      <c r="I6256">
        <v>797.42</v>
      </c>
      <c r="J6256" t="s">
        <v>17</v>
      </c>
      <c r="K6256">
        <v>3200</v>
      </c>
      <c r="L6256">
        <v>2000</v>
      </c>
      <c r="M6256" t="s">
        <v>27</v>
      </c>
    </row>
    <row r="6257" spans="1:13" x14ac:dyDescent="0.4">
      <c r="A6257">
        <v>106256</v>
      </c>
      <c r="B6257" s="1">
        <v>45877.67083333333</v>
      </c>
      <c r="C6257" t="s">
        <v>23</v>
      </c>
      <c r="D6257" t="s">
        <v>24</v>
      </c>
      <c r="E6257" t="s">
        <v>15</v>
      </c>
      <c r="F6257" t="s">
        <v>32</v>
      </c>
      <c r="G6257">
        <v>93</v>
      </c>
      <c r="H6257">
        <v>658</v>
      </c>
      <c r="I6257">
        <v>1021.92</v>
      </c>
      <c r="J6257" t="s">
        <v>59</v>
      </c>
      <c r="K6257">
        <v>3500</v>
      </c>
      <c r="L6257">
        <v>2200</v>
      </c>
      <c r="M6257" t="s">
        <v>33</v>
      </c>
    </row>
    <row r="6258" spans="1:13" x14ac:dyDescent="0.4">
      <c r="A6258">
        <v>106257</v>
      </c>
      <c r="B6258" s="1">
        <v>46005.854861111111</v>
      </c>
      <c r="C6258" t="s">
        <v>34</v>
      </c>
      <c r="D6258" t="s">
        <v>35</v>
      </c>
      <c r="E6258" t="s">
        <v>31</v>
      </c>
      <c r="F6258" t="s">
        <v>32</v>
      </c>
      <c r="G6258">
        <v>24</v>
      </c>
      <c r="H6258">
        <v>315</v>
      </c>
      <c r="I6258">
        <v>501.35</v>
      </c>
      <c r="J6258" t="s">
        <v>49</v>
      </c>
      <c r="K6258">
        <v>8500</v>
      </c>
      <c r="L6258">
        <v>5500</v>
      </c>
      <c r="M6258" t="s">
        <v>33</v>
      </c>
    </row>
    <row r="6259" spans="1:13" x14ac:dyDescent="0.4">
      <c r="A6259">
        <v>106258</v>
      </c>
      <c r="B6259" s="1">
        <v>45844.185416666667</v>
      </c>
      <c r="C6259" t="s">
        <v>48</v>
      </c>
      <c r="D6259" t="s">
        <v>43</v>
      </c>
      <c r="E6259" t="s">
        <v>31</v>
      </c>
      <c r="F6259" t="s">
        <v>32</v>
      </c>
      <c r="G6259">
        <v>65</v>
      </c>
      <c r="H6259">
        <v>1013</v>
      </c>
      <c r="I6259">
        <v>242.15</v>
      </c>
      <c r="J6259" t="s">
        <v>51</v>
      </c>
      <c r="K6259">
        <v>1800</v>
      </c>
      <c r="L6259">
        <v>900</v>
      </c>
      <c r="M6259" t="s">
        <v>33</v>
      </c>
    </row>
    <row r="6260" spans="1:13" x14ac:dyDescent="0.4">
      <c r="A6260">
        <v>106259</v>
      </c>
      <c r="B6260" s="1">
        <v>45946.703472222223</v>
      </c>
      <c r="C6260" t="s">
        <v>42</v>
      </c>
      <c r="D6260" t="s">
        <v>55</v>
      </c>
      <c r="E6260" t="s">
        <v>29</v>
      </c>
      <c r="F6260" t="s">
        <v>16</v>
      </c>
      <c r="G6260">
        <v>31</v>
      </c>
      <c r="H6260">
        <v>887</v>
      </c>
      <c r="I6260">
        <v>1019.31</v>
      </c>
      <c r="J6260" t="s">
        <v>58</v>
      </c>
      <c r="K6260">
        <v>1200</v>
      </c>
      <c r="L6260">
        <v>800</v>
      </c>
      <c r="M6260" t="s">
        <v>18</v>
      </c>
    </row>
    <row r="6261" spans="1:13" x14ac:dyDescent="0.4">
      <c r="A6261">
        <v>106260</v>
      </c>
      <c r="B6261" s="1">
        <v>45685.746527777781</v>
      </c>
      <c r="C6261" t="s">
        <v>39</v>
      </c>
      <c r="D6261" t="s">
        <v>40</v>
      </c>
      <c r="E6261" t="s">
        <v>15</v>
      </c>
      <c r="F6261" t="s">
        <v>20</v>
      </c>
      <c r="G6261">
        <v>67</v>
      </c>
      <c r="H6261">
        <v>863</v>
      </c>
      <c r="I6261">
        <v>380.58</v>
      </c>
      <c r="J6261" t="s">
        <v>52</v>
      </c>
      <c r="K6261">
        <v>1500</v>
      </c>
      <c r="L6261">
        <v>800</v>
      </c>
      <c r="M6261" t="s">
        <v>22</v>
      </c>
    </row>
    <row r="6262" spans="1:13" x14ac:dyDescent="0.4">
      <c r="A6262">
        <v>106261</v>
      </c>
      <c r="B6262" s="1">
        <v>45837.755555555559</v>
      </c>
      <c r="C6262" t="s">
        <v>48</v>
      </c>
      <c r="D6262" t="s">
        <v>55</v>
      </c>
      <c r="E6262" t="s">
        <v>29</v>
      </c>
      <c r="F6262" t="s">
        <v>16</v>
      </c>
      <c r="G6262">
        <v>56</v>
      </c>
      <c r="H6262">
        <v>1021</v>
      </c>
      <c r="I6262">
        <v>2501.7399999999998</v>
      </c>
      <c r="J6262" t="s">
        <v>57</v>
      </c>
      <c r="K6262">
        <v>600</v>
      </c>
      <c r="L6262">
        <v>350</v>
      </c>
      <c r="M6262" t="s">
        <v>18</v>
      </c>
    </row>
    <row r="6263" spans="1:13" x14ac:dyDescent="0.4">
      <c r="A6263">
        <v>106262</v>
      </c>
      <c r="B6263" s="1">
        <v>45910.755555555559</v>
      </c>
      <c r="C6263" t="s">
        <v>48</v>
      </c>
      <c r="D6263" t="s">
        <v>14</v>
      </c>
      <c r="E6263" t="s">
        <v>29</v>
      </c>
      <c r="F6263" t="s">
        <v>16</v>
      </c>
      <c r="G6263">
        <v>96</v>
      </c>
      <c r="H6263">
        <v>689</v>
      </c>
      <c r="I6263">
        <v>451.16</v>
      </c>
      <c r="J6263" t="s">
        <v>21</v>
      </c>
      <c r="K6263">
        <v>6500</v>
      </c>
      <c r="L6263">
        <v>4200</v>
      </c>
      <c r="M6263" t="s">
        <v>18</v>
      </c>
    </row>
    <row r="6264" spans="1:13" x14ac:dyDescent="0.4">
      <c r="A6264">
        <v>106263</v>
      </c>
      <c r="B6264" s="1">
        <v>45783.918749999997</v>
      </c>
      <c r="C6264" t="s">
        <v>13</v>
      </c>
      <c r="D6264" t="s">
        <v>46</v>
      </c>
      <c r="E6264" t="s">
        <v>15</v>
      </c>
      <c r="F6264" t="s">
        <v>16</v>
      </c>
      <c r="G6264">
        <v>90</v>
      </c>
      <c r="H6264">
        <v>1162</v>
      </c>
      <c r="I6264">
        <v>369.38</v>
      </c>
      <c r="J6264" t="s">
        <v>47</v>
      </c>
      <c r="K6264">
        <v>4500</v>
      </c>
      <c r="L6264">
        <v>2800</v>
      </c>
      <c r="M6264" t="s">
        <v>18</v>
      </c>
    </row>
    <row r="6265" spans="1:13" x14ac:dyDescent="0.4">
      <c r="A6265">
        <v>106264</v>
      </c>
      <c r="B6265" s="1">
        <v>45834.734027777777</v>
      </c>
      <c r="C6265" t="s">
        <v>19</v>
      </c>
      <c r="D6265" t="s">
        <v>14</v>
      </c>
      <c r="E6265" t="s">
        <v>15</v>
      </c>
      <c r="F6265" t="s">
        <v>32</v>
      </c>
      <c r="G6265">
        <v>39</v>
      </c>
      <c r="H6265">
        <v>660</v>
      </c>
      <c r="I6265">
        <v>657.95</v>
      </c>
      <c r="J6265" t="s">
        <v>17</v>
      </c>
      <c r="K6265">
        <v>3200</v>
      </c>
      <c r="L6265">
        <v>2000</v>
      </c>
      <c r="M6265" t="s">
        <v>33</v>
      </c>
    </row>
    <row r="6266" spans="1:13" x14ac:dyDescent="0.4">
      <c r="A6266">
        <v>106265</v>
      </c>
      <c r="B6266" s="1">
        <v>45694.607638888891</v>
      </c>
      <c r="C6266" t="s">
        <v>48</v>
      </c>
      <c r="D6266" t="s">
        <v>55</v>
      </c>
      <c r="E6266" t="s">
        <v>15</v>
      </c>
      <c r="F6266" t="s">
        <v>32</v>
      </c>
      <c r="G6266">
        <v>14</v>
      </c>
      <c r="H6266">
        <v>1171</v>
      </c>
      <c r="I6266">
        <v>1134.4000000000001</v>
      </c>
      <c r="J6266" t="s">
        <v>58</v>
      </c>
      <c r="K6266">
        <v>1200</v>
      </c>
      <c r="L6266">
        <v>800</v>
      </c>
      <c r="M6266" t="s">
        <v>33</v>
      </c>
    </row>
    <row r="6267" spans="1:13" x14ac:dyDescent="0.4">
      <c r="A6267">
        <v>106266</v>
      </c>
      <c r="B6267" s="1">
        <v>45756.084722222222</v>
      </c>
      <c r="C6267" t="s">
        <v>50</v>
      </c>
      <c r="D6267" t="s">
        <v>28</v>
      </c>
      <c r="E6267" t="s">
        <v>15</v>
      </c>
      <c r="F6267" t="s">
        <v>25</v>
      </c>
      <c r="G6267">
        <v>52</v>
      </c>
      <c r="H6267">
        <v>704</v>
      </c>
      <c r="I6267">
        <v>2557.91</v>
      </c>
      <c r="J6267" t="s">
        <v>30</v>
      </c>
      <c r="K6267">
        <v>450</v>
      </c>
      <c r="L6267">
        <v>200</v>
      </c>
      <c r="M6267" t="s">
        <v>27</v>
      </c>
    </row>
    <row r="6268" spans="1:13" x14ac:dyDescent="0.4">
      <c r="A6268">
        <v>106267</v>
      </c>
      <c r="B6268" s="1">
        <v>45755.561111111114</v>
      </c>
      <c r="C6268" t="s">
        <v>39</v>
      </c>
      <c r="D6268" t="s">
        <v>24</v>
      </c>
      <c r="E6268" t="s">
        <v>15</v>
      </c>
      <c r="F6268" t="s">
        <v>20</v>
      </c>
      <c r="G6268">
        <v>52</v>
      </c>
      <c r="H6268">
        <v>486</v>
      </c>
      <c r="I6268">
        <v>654.46</v>
      </c>
      <c r="J6268" t="s">
        <v>26</v>
      </c>
      <c r="K6268">
        <v>45000</v>
      </c>
      <c r="L6268">
        <v>32000</v>
      </c>
      <c r="M6268" t="s">
        <v>22</v>
      </c>
    </row>
    <row r="6269" spans="1:13" x14ac:dyDescent="0.4">
      <c r="A6269">
        <v>106268</v>
      </c>
      <c r="B6269" s="1">
        <v>45784.004166666666</v>
      </c>
      <c r="C6269" t="s">
        <v>34</v>
      </c>
      <c r="D6269" t="s">
        <v>43</v>
      </c>
      <c r="E6269" t="s">
        <v>31</v>
      </c>
      <c r="F6269" t="s">
        <v>32</v>
      </c>
      <c r="G6269">
        <v>43</v>
      </c>
      <c r="H6269">
        <v>339</v>
      </c>
      <c r="I6269">
        <v>648.61</v>
      </c>
      <c r="J6269" t="s">
        <v>51</v>
      </c>
      <c r="K6269">
        <v>1800</v>
      </c>
      <c r="L6269">
        <v>900</v>
      </c>
      <c r="M6269" t="s">
        <v>33</v>
      </c>
    </row>
    <row r="6270" spans="1:13" x14ac:dyDescent="0.4">
      <c r="A6270">
        <v>106269</v>
      </c>
      <c r="B6270" s="1">
        <v>45825.694444444445</v>
      </c>
      <c r="C6270" t="s">
        <v>50</v>
      </c>
      <c r="D6270" t="s">
        <v>35</v>
      </c>
      <c r="E6270" t="s">
        <v>29</v>
      </c>
      <c r="F6270" t="s">
        <v>32</v>
      </c>
      <c r="G6270">
        <v>87</v>
      </c>
      <c r="H6270">
        <v>1118</v>
      </c>
      <c r="I6270">
        <v>498.47</v>
      </c>
      <c r="J6270" t="s">
        <v>49</v>
      </c>
      <c r="K6270">
        <v>8500</v>
      </c>
      <c r="L6270">
        <v>5500</v>
      </c>
      <c r="M6270" t="s">
        <v>33</v>
      </c>
    </row>
    <row r="6271" spans="1:13" x14ac:dyDescent="0.4">
      <c r="A6271">
        <v>106270</v>
      </c>
      <c r="B6271" s="1">
        <v>45737.004166666666</v>
      </c>
      <c r="C6271" t="s">
        <v>19</v>
      </c>
      <c r="D6271" t="s">
        <v>14</v>
      </c>
      <c r="E6271" t="s">
        <v>15</v>
      </c>
      <c r="F6271" t="s">
        <v>25</v>
      </c>
      <c r="G6271">
        <v>34</v>
      </c>
      <c r="H6271">
        <v>309</v>
      </c>
      <c r="I6271">
        <v>753.3</v>
      </c>
      <c r="J6271" t="s">
        <v>17</v>
      </c>
      <c r="K6271">
        <v>3200</v>
      </c>
      <c r="L6271">
        <v>2000</v>
      </c>
      <c r="M6271" t="s">
        <v>27</v>
      </c>
    </row>
    <row r="6272" spans="1:13" x14ac:dyDescent="0.4">
      <c r="A6272">
        <v>106271</v>
      </c>
      <c r="B6272" s="1">
        <v>45951.67291666667</v>
      </c>
      <c r="C6272" t="s">
        <v>13</v>
      </c>
      <c r="D6272" t="s">
        <v>24</v>
      </c>
      <c r="E6272" t="s">
        <v>15</v>
      </c>
      <c r="F6272" t="s">
        <v>25</v>
      </c>
      <c r="G6272">
        <v>32</v>
      </c>
      <c r="H6272">
        <v>388</v>
      </c>
      <c r="I6272">
        <v>807.88</v>
      </c>
      <c r="J6272" t="s">
        <v>60</v>
      </c>
      <c r="K6272">
        <v>25000</v>
      </c>
      <c r="L6272">
        <v>18000</v>
      </c>
      <c r="M6272" t="s">
        <v>27</v>
      </c>
    </row>
    <row r="6273" spans="1:13" x14ac:dyDescent="0.4">
      <c r="A6273">
        <v>106272</v>
      </c>
      <c r="B6273" s="1">
        <v>45990.127083333333</v>
      </c>
      <c r="C6273" t="s">
        <v>13</v>
      </c>
      <c r="D6273" t="s">
        <v>14</v>
      </c>
      <c r="E6273" t="s">
        <v>31</v>
      </c>
      <c r="F6273" t="s">
        <v>20</v>
      </c>
      <c r="G6273">
        <v>14</v>
      </c>
      <c r="H6273">
        <v>791</v>
      </c>
      <c r="I6273">
        <v>984.15</v>
      </c>
      <c r="J6273" t="s">
        <v>21</v>
      </c>
      <c r="K6273">
        <v>6500</v>
      </c>
      <c r="L6273">
        <v>4200</v>
      </c>
      <c r="M6273" t="s">
        <v>22</v>
      </c>
    </row>
    <row r="6274" spans="1:13" x14ac:dyDescent="0.4">
      <c r="A6274">
        <v>106273</v>
      </c>
      <c r="B6274" s="1">
        <v>45783.017361111109</v>
      </c>
      <c r="C6274" t="s">
        <v>45</v>
      </c>
      <c r="D6274" t="s">
        <v>55</v>
      </c>
      <c r="E6274" t="s">
        <v>29</v>
      </c>
      <c r="F6274" t="s">
        <v>16</v>
      </c>
      <c r="G6274">
        <v>77</v>
      </c>
      <c r="H6274">
        <v>752</v>
      </c>
      <c r="I6274">
        <v>1696.35</v>
      </c>
      <c r="J6274" t="s">
        <v>58</v>
      </c>
      <c r="K6274">
        <v>1200</v>
      </c>
      <c r="L6274">
        <v>800</v>
      </c>
      <c r="M6274" t="s">
        <v>18</v>
      </c>
    </row>
    <row r="6275" spans="1:13" x14ac:dyDescent="0.4">
      <c r="A6275">
        <v>106274</v>
      </c>
      <c r="B6275" s="1">
        <v>46000.793749999997</v>
      </c>
      <c r="C6275" t="s">
        <v>50</v>
      </c>
      <c r="D6275" t="s">
        <v>28</v>
      </c>
      <c r="E6275" t="s">
        <v>29</v>
      </c>
      <c r="F6275" t="s">
        <v>32</v>
      </c>
      <c r="G6275">
        <v>45</v>
      </c>
      <c r="H6275">
        <v>1022</v>
      </c>
      <c r="I6275">
        <v>706.95</v>
      </c>
      <c r="J6275" t="s">
        <v>30</v>
      </c>
      <c r="K6275">
        <v>450</v>
      </c>
      <c r="L6275">
        <v>200</v>
      </c>
      <c r="M6275" t="s">
        <v>33</v>
      </c>
    </row>
    <row r="6276" spans="1:13" x14ac:dyDescent="0.4">
      <c r="A6276">
        <v>106275</v>
      </c>
      <c r="B6276" s="1">
        <v>45967.89166666667</v>
      </c>
      <c r="C6276" t="s">
        <v>45</v>
      </c>
      <c r="D6276" t="s">
        <v>40</v>
      </c>
      <c r="E6276" t="s">
        <v>15</v>
      </c>
      <c r="F6276" t="s">
        <v>25</v>
      </c>
      <c r="G6276">
        <v>62</v>
      </c>
      <c r="H6276">
        <v>936</v>
      </c>
      <c r="I6276">
        <v>342.97</v>
      </c>
      <c r="J6276" t="s">
        <v>41</v>
      </c>
      <c r="K6276">
        <v>5500</v>
      </c>
      <c r="L6276">
        <v>3500</v>
      </c>
      <c r="M6276" t="s">
        <v>27</v>
      </c>
    </row>
    <row r="6277" spans="1:13" x14ac:dyDescent="0.4">
      <c r="A6277">
        <v>106276</v>
      </c>
      <c r="B6277" s="1">
        <v>45807.091666666667</v>
      </c>
      <c r="C6277" t="s">
        <v>48</v>
      </c>
      <c r="D6277" t="s">
        <v>35</v>
      </c>
      <c r="E6277" t="s">
        <v>31</v>
      </c>
      <c r="F6277" t="s">
        <v>32</v>
      </c>
      <c r="G6277">
        <v>45</v>
      </c>
      <c r="H6277">
        <v>1141</v>
      </c>
      <c r="I6277">
        <v>512.11</v>
      </c>
      <c r="J6277" t="s">
        <v>36</v>
      </c>
      <c r="K6277">
        <v>12000</v>
      </c>
      <c r="L6277">
        <v>8000</v>
      </c>
      <c r="M6277" t="s">
        <v>33</v>
      </c>
    </row>
    <row r="6278" spans="1:13" x14ac:dyDescent="0.4">
      <c r="A6278">
        <v>106277</v>
      </c>
      <c r="B6278" s="1">
        <v>45673.120138888888</v>
      </c>
      <c r="C6278" t="s">
        <v>50</v>
      </c>
      <c r="D6278" t="s">
        <v>14</v>
      </c>
      <c r="E6278" t="s">
        <v>15</v>
      </c>
      <c r="F6278" t="s">
        <v>25</v>
      </c>
      <c r="G6278">
        <v>95</v>
      </c>
      <c r="H6278">
        <v>628</v>
      </c>
      <c r="I6278">
        <v>851.51</v>
      </c>
      <c r="J6278" t="s">
        <v>17</v>
      </c>
      <c r="K6278">
        <v>3200</v>
      </c>
      <c r="L6278">
        <v>2000</v>
      </c>
      <c r="M6278" t="s">
        <v>27</v>
      </c>
    </row>
    <row r="6279" spans="1:13" x14ac:dyDescent="0.4">
      <c r="A6279">
        <v>106278</v>
      </c>
      <c r="B6279" s="1">
        <v>45685.474999999999</v>
      </c>
      <c r="C6279" t="s">
        <v>19</v>
      </c>
      <c r="D6279" t="s">
        <v>28</v>
      </c>
      <c r="E6279" t="s">
        <v>15</v>
      </c>
      <c r="F6279" t="s">
        <v>25</v>
      </c>
      <c r="G6279">
        <v>86</v>
      </c>
      <c r="H6279">
        <v>761</v>
      </c>
      <c r="I6279">
        <v>504.52</v>
      </c>
      <c r="J6279" t="s">
        <v>30</v>
      </c>
      <c r="K6279">
        <v>450</v>
      </c>
      <c r="L6279">
        <v>200</v>
      </c>
      <c r="M6279" t="s">
        <v>27</v>
      </c>
    </row>
    <row r="6280" spans="1:13" x14ac:dyDescent="0.4">
      <c r="A6280">
        <v>106279</v>
      </c>
      <c r="B6280" s="1">
        <v>45830.43472222222</v>
      </c>
      <c r="C6280" t="s">
        <v>19</v>
      </c>
      <c r="D6280" t="s">
        <v>55</v>
      </c>
      <c r="E6280" t="s">
        <v>31</v>
      </c>
      <c r="F6280" t="s">
        <v>16</v>
      </c>
      <c r="G6280">
        <v>74</v>
      </c>
      <c r="H6280">
        <v>1165</v>
      </c>
      <c r="I6280">
        <v>957.56</v>
      </c>
      <c r="J6280" t="s">
        <v>56</v>
      </c>
      <c r="K6280">
        <v>850</v>
      </c>
      <c r="L6280">
        <v>550</v>
      </c>
      <c r="M6280" t="s">
        <v>18</v>
      </c>
    </row>
    <row r="6281" spans="1:13" x14ac:dyDescent="0.4">
      <c r="A6281">
        <v>106280</v>
      </c>
      <c r="B6281" s="1">
        <v>45703.167361111111</v>
      </c>
      <c r="C6281" t="s">
        <v>39</v>
      </c>
      <c r="D6281" t="s">
        <v>40</v>
      </c>
      <c r="E6281" t="s">
        <v>29</v>
      </c>
      <c r="F6281" t="s">
        <v>20</v>
      </c>
      <c r="G6281">
        <v>58</v>
      </c>
      <c r="H6281">
        <v>745</v>
      </c>
      <c r="I6281">
        <v>521.4</v>
      </c>
      <c r="J6281" t="s">
        <v>52</v>
      </c>
      <c r="K6281">
        <v>1500</v>
      </c>
      <c r="L6281">
        <v>800</v>
      </c>
      <c r="M6281" t="s">
        <v>22</v>
      </c>
    </row>
    <row r="6282" spans="1:13" x14ac:dyDescent="0.4">
      <c r="A6282">
        <v>106281</v>
      </c>
      <c r="B6282" s="1">
        <v>45985.518055555556</v>
      </c>
      <c r="C6282" t="s">
        <v>23</v>
      </c>
      <c r="D6282" t="s">
        <v>14</v>
      </c>
      <c r="E6282" t="s">
        <v>29</v>
      </c>
      <c r="F6282" t="s">
        <v>25</v>
      </c>
      <c r="G6282">
        <v>57</v>
      </c>
      <c r="H6282">
        <v>629</v>
      </c>
      <c r="I6282">
        <v>878.14</v>
      </c>
      <c r="J6282" t="s">
        <v>17</v>
      </c>
      <c r="K6282">
        <v>3200</v>
      </c>
      <c r="L6282">
        <v>2000</v>
      </c>
      <c r="M6282" t="s">
        <v>27</v>
      </c>
    </row>
    <row r="6283" spans="1:13" x14ac:dyDescent="0.4">
      <c r="A6283">
        <v>106282</v>
      </c>
      <c r="B6283" s="1">
        <v>45893.459027777775</v>
      </c>
      <c r="C6283" t="s">
        <v>48</v>
      </c>
      <c r="D6283" t="s">
        <v>55</v>
      </c>
      <c r="E6283" t="s">
        <v>29</v>
      </c>
      <c r="F6283" t="s">
        <v>37</v>
      </c>
      <c r="G6283">
        <v>29</v>
      </c>
      <c r="H6283">
        <v>410</v>
      </c>
      <c r="I6283">
        <v>679.63</v>
      </c>
      <c r="J6283" t="s">
        <v>58</v>
      </c>
      <c r="K6283">
        <v>1200</v>
      </c>
      <c r="L6283">
        <v>800</v>
      </c>
      <c r="M6283" t="s">
        <v>38</v>
      </c>
    </row>
    <row r="6284" spans="1:13" x14ac:dyDescent="0.4">
      <c r="A6284">
        <v>106283</v>
      </c>
      <c r="B6284" s="1">
        <v>45871.068055555559</v>
      </c>
      <c r="C6284" t="s">
        <v>23</v>
      </c>
      <c r="D6284" t="s">
        <v>40</v>
      </c>
      <c r="E6284" t="s">
        <v>15</v>
      </c>
      <c r="F6284" t="s">
        <v>20</v>
      </c>
      <c r="G6284">
        <v>81</v>
      </c>
      <c r="H6284">
        <v>1078</v>
      </c>
      <c r="I6284">
        <v>616.58000000000004</v>
      </c>
      <c r="J6284" t="s">
        <v>52</v>
      </c>
      <c r="K6284">
        <v>1500</v>
      </c>
      <c r="L6284">
        <v>800</v>
      </c>
      <c r="M6284" t="s">
        <v>22</v>
      </c>
    </row>
    <row r="6285" spans="1:13" x14ac:dyDescent="0.4">
      <c r="A6285">
        <v>106284</v>
      </c>
      <c r="B6285" s="1">
        <v>45742.800694444442</v>
      </c>
      <c r="C6285" t="s">
        <v>19</v>
      </c>
      <c r="D6285" t="s">
        <v>35</v>
      </c>
      <c r="E6285" t="s">
        <v>29</v>
      </c>
      <c r="F6285" t="s">
        <v>25</v>
      </c>
      <c r="G6285">
        <v>94</v>
      </c>
      <c r="H6285">
        <v>346</v>
      </c>
      <c r="I6285">
        <v>466.39</v>
      </c>
      <c r="J6285" t="s">
        <v>49</v>
      </c>
      <c r="K6285">
        <v>8500</v>
      </c>
      <c r="L6285">
        <v>5500</v>
      </c>
      <c r="M6285" t="s">
        <v>27</v>
      </c>
    </row>
    <row r="6286" spans="1:13" x14ac:dyDescent="0.4">
      <c r="A6286">
        <v>106285</v>
      </c>
      <c r="B6286" s="1">
        <v>45939.027777777781</v>
      </c>
      <c r="C6286" t="s">
        <v>19</v>
      </c>
      <c r="D6286" t="s">
        <v>35</v>
      </c>
      <c r="E6286" t="s">
        <v>31</v>
      </c>
      <c r="F6286" t="s">
        <v>16</v>
      </c>
      <c r="G6286">
        <v>89</v>
      </c>
      <c r="H6286">
        <v>632</v>
      </c>
      <c r="I6286">
        <v>419.8</v>
      </c>
      <c r="J6286" t="s">
        <v>36</v>
      </c>
      <c r="K6286">
        <v>12000</v>
      </c>
      <c r="L6286">
        <v>8000</v>
      </c>
      <c r="M6286" t="s">
        <v>18</v>
      </c>
    </row>
    <row r="6287" spans="1:13" x14ac:dyDescent="0.4">
      <c r="A6287">
        <v>106286</v>
      </c>
      <c r="B6287" s="1">
        <v>45889.370833333334</v>
      </c>
      <c r="C6287" t="s">
        <v>45</v>
      </c>
      <c r="D6287" t="s">
        <v>43</v>
      </c>
      <c r="E6287" t="s">
        <v>15</v>
      </c>
      <c r="F6287" t="s">
        <v>16</v>
      </c>
      <c r="G6287">
        <v>9</v>
      </c>
      <c r="H6287">
        <v>1048</v>
      </c>
      <c r="I6287">
        <v>1292.06</v>
      </c>
      <c r="J6287" t="s">
        <v>44</v>
      </c>
      <c r="K6287">
        <v>4500</v>
      </c>
      <c r="L6287">
        <v>2500</v>
      </c>
      <c r="M6287" t="s">
        <v>18</v>
      </c>
    </row>
    <row r="6288" spans="1:13" x14ac:dyDescent="0.4">
      <c r="A6288">
        <v>106287</v>
      </c>
      <c r="B6288" s="1">
        <v>45742.113194444442</v>
      </c>
      <c r="C6288" t="s">
        <v>13</v>
      </c>
      <c r="D6288" t="s">
        <v>43</v>
      </c>
      <c r="E6288" t="s">
        <v>31</v>
      </c>
      <c r="F6288" t="s">
        <v>32</v>
      </c>
      <c r="G6288">
        <v>2</v>
      </c>
      <c r="H6288">
        <v>1094</v>
      </c>
      <c r="I6288">
        <v>240.28</v>
      </c>
      <c r="J6288" t="s">
        <v>51</v>
      </c>
      <c r="K6288">
        <v>1800</v>
      </c>
      <c r="L6288">
        <v>900</v>
      </c>
      <c r="M6288" t="s">
        <v>33</v>
      </c>
    </row>
    <row r="6289" spans="1:13" x14ac:dyDescent="0.4">
      <c r="A6289">
        <v>106288</v>
      </c>
      <c r="B6289" s="1">
        <v>45722.981249999997</v>
      </c>
      <c r="C6289" t="s">
        <v>50</v>
      </c>
      <c r="D6289" t="s">
        <v>46</v>
      </c>
      <c r="E6289" t="s">
        <v>15</v>
      </c>
      <c r="F6289" t="s">
        <v>37</v>
      </c>
      <c r="G6289">
        <v>63</v>
      </c>
      <c r="H6289">
        <v>414</v>
      </c>
      <c r="I6289">
        <v>899.32</v>
      </c>
      <c r="J6289" t="s">
        <v>53</v>
      </c>
      <c r="K6289">
        <v>15000</v>
      </c>
      <c r="L6289">
        <v>9500</v>
      </c>
      <c r="M6289" t="s">
        <v>38</v>
      </c>
    </row>
    <row r="6290" spans="1:13" x14ac:dyDescent="0.4">
      <c r="A6290">
        <v>106289</v>
      </c>
      <c r="B6290" s="1">
        <v>45791.806250000001</v>
      </c>
      <c r="C6290" t="s">
        <v>50</v>
      </c>
      <c r="D6290" t="s">
        <v>14</v>
      </c>
      <c r="E6290" t="s">
        <v>29</v>
      </c>
      <c r="F6290" t="s">
        <v>25</v>
      </c>
      <c r="G6290">
        <v>29</v>
      </c>
      <c r="H6290">
        <v>1110</v>
      </c>
      <c r="I6290">
        <v>1673.96</v>
      </c>
      <c r="J6290" t="s">
        <v>21</v>
      </c>
      <c r="K6290">
        <v>6500</v>
      </c>
      <c r="L6290">
        <v>4200</v>
      </c>
      <c r="M6290" t="s">
        <v>27</v>
      </c>
    </row>
    <row r="6291" spans="1:13" x14ac:dyDescent="0.4">
      <c r="A6291">
        <v>106290</v>
      </c>
      <c r="B6291" s="1">
        <v>45808.231944444444</v>
      </c>
      <c r="C6291" t="s">
        <v>39</v>
      </c>
      <c r="D6291" t="s">
        <v>46</v>
      </c>
      <c r="E6291" t="s">
        <v>29</v>
      </c>
      <c r="F6291" t="s">
        <v>20</v>
      </c>
      <c r="G6291">
        <v>81</v>
      </c>
      <c r="H6291">
        <v>977</v>
      </c>
      <c r="I6291">
        <v>639.48</v>
      </c>
      <c r="J6291" t="s">
        <v>53</v>
      </c>
      <c r="K6291">
        <v>15000</v>
      </c>
      <c r="L6291">
        <v>9500</v>
      </c>
      <c r="M6291" t="s">
        <v>22</v>
      </c>
    </row>
    <row r="6292" spans="1:13" x14ac:dyDescent="0.4">
      <c r="A6292">
        <v>106291</v>
      </c>
      <c r="B6292" s="1">
        <v>45772.428472222222</v>
      </c>
      <c r="C6292" t="s">
        <v>45</v>
      </c>
      <c r="D6292" t="s">
        <v>35</v>
      </c>
      <c r="E6292" t="s">
        <v>15</v>
      </c>
      <c r="F6292" t="s">
        <v>25</v>
      </c>
      <c r="G6292">
        <v>82</v>
      </c>
      <c r="H6292">
        <v>870</v>
      </c>
      <c r="I6292">
        <v>220.37</v>
      </c>
      <c r="J6292" t="s">
        <v>49</v>
      </c>
      <c r="K6292">
        <v>8500</v>
      </c>
      <c r="L6292">
        <v>5500</v>
      </c>
      <c r="M6292" t="s">
        <v>27</v>
      </c>
    </row>
    <row r="6293" spans="1:13" x14ac:dyDescent="0.4">
      <c r="A6293">
        <v>106292</v>
      </c>
      <c r="B6293" s="1">
        <v>45721.803472222222</v>
      </c>
      <c r="C6293" t="s">
        <v>39</v>
      </c>
      <c r="D6293" t="s">
        <v>46</v>
      </c>
      <c r="E6293" t="s">
        <v>29</v>
      </c>
      <c r="F6293" t="s">
        <v>25</v>
      </c>
      <c r="G6293">
        <v>1</v>
      </c>
      <c r="H6293">
        <v>902</v>
      </c>
      <c r="I6293">
        <v>404.85</v>
      </c>
      <c r="J6293" t="s">
        <v>53</v>
      </c>
      <c r="K6293">
        <v>15000</v>
      </c>
      <c r="L6293">
        <v>9500</v>
      </c>
      <c r="M6293" t="s">
        <v>27</v>
      </c>
    </row>
    <row r="6294" spans="1:13" x14ac:dyDescent="0.4">
      <c r="A6294">
        <v>106293</v>
      </c>
      <c r="B6294" s="1">
        <v>46000.795138888891</v>
      </c>
      <c r="C6294" t="s">
        <v>19</v>
      </c>
      <c r="D6294" t="s">
        <v>43</v>
      </c>
      <c r="E6294" t="s">
        <v>29</v>
      </c>
      <c r="F6294" t="s">
        <v>16</v>
      </c>
      <c r="G6294">
        <v>29</v>
      </c>
      <c r="H6294">
        <v>829</v>
      </c>
      <c r="I6294">
        <v>1002.21</v>
      </c>
      <c r="J6294" t="s">
        <v>44</v>
      </c>
      <c r="K6294">
        <v>4500</v>
      </c>
      <c r="L6294">
        <v>2500</v>
      </c>
      <c r="M6294" t="s">
        <v>18</v>
      </c>
    </row>
    <row r="6295" spans="1:13" x14ac:dyDescent="0.4">
      <c r="A6295">
        <v>106294</v>
      </c>
      <c r="B6295" s="1">
        <v>46020.425694444442</v>
      </c>
      <c r="C6295" t="s">
        <v>39</v>
      </c>
      <c r="D6295" t="s">
        <v>28</v>
      </c>
      <c r="E6295" t="s">
        <v>31</v>
      </c>
      <c r="F6295" t="s">
        <v>37</v>
      </c>
      <c r="G6295">
        <v>81</v>
      </c>
      <c r="H6295">
        <v>427</v>
      </c>
      <c r="I6295">
        <v>1078.74</v>
      </c>
      <c r="J6295" t="s">
        <v>54</v>
      </c>
      <c r="K6295">
        <v>2500</v>
      </c>
      <c r="L6295">
        <v>1500</v>
      </c>
      <c r="M6295" t="s">
        <v>38</v>
      </c>
    </row>
    <row r="6296" spans="1:13" x14ac:dyDescent="0.4">
      <c r="A6296">
        <v>106295</v>
      </c>
      <c r="B6296" s="1">
        <v>46009.613888888889</v>
      </c>
      <c r="C6296" t="s">
        <v>34</v>
      </c>
      <c r="D6296" t="s">
        <v>35</v>
      </c>
      <c r="E6296" t="s">
        <v>31</v>
      </c>
      <c r="F6296" t="s">
        <v>25</v>
      </c>
      <c r="G6296">
        <v>75</v>
      </c>
      <c r="H6296">
        <v>645</v>
      </c>
      <c r="I6296">
        <v>917.38</v>
      </c>
      <c r="J6296" t="s">
        <v>36</v>
      </c>
      <c r="K6296">
        <v>12000</v>
      </c>
      <c r="L6296">
        <v>8000</v>
      </c>
      <c r="M6296" t="s">
        <v>27</v>
      </c>
    </row>
    <row r="6297" spans="1:13" x14ac:dyDescent="0.4">
      <c r="A6297">
        <v>106296</v>
      </c>
      <c r="B6297" s="1">
        <v>45815.245138888888</v>
      </c>
      <c r="C6297" t="s">
        <v>39</v>
      </c>
      <c r="D6297" t="s">
        <v>43</v>
      </c>
      <c r="E6297" t="s">
        <v>31</v>
      </c>
      <c r="F6297" t="s">
        <v>32</v>
      </c>
      <c r="G6297">
        <v>83</v>
      </c>
      <c r="H6297">
        <v>826</v>
      </c>
      <c r="I6297">
        <v>370.13</v>
      </c>
      <c r="J6297" t="s">
        <v>44</v>
      </c>
      <c r="K6297">
        <v>4500</v>
      </c>
      <c r="L6297">
        <v>2500</v>
      </c>
      <c r="M6297" t="s">
        <v>33</v>
      </c>
    </row>
    <row r="6298" spans="1:13" x14ac:dyDescent="0.4">
      <c r="A6298">
        <v>106297</v>
      </c>
      <c r="B6298" s="1">
        <v>45734.29583333333</v>
      </c>
      <c r="C6298" t="s">
        <v>23</v>
      </c>
      <c r="D6298" t="s">
        <v>24</v>
      </c>
      <c r="E6298" t="s">
        <v>15</v>
      </c>
      <c r="F6298" t="s">
        <v>25</v>
      </c>
      <c r="G6298">
        <v>59</v>
      </c>
      <c r="H6298">
        <v>535</v>
      </c>
      <c r="I6298">
        <v>642.80999999999995</v>
      </c>
      <c r="J6298" t="s">
        <v>59</v>
      </c>
      <c r="K6298">
        <v>3500</v>
      </c>
      <c r="L6298">
        <v>2200</v>
      </c>
      <c r="M6298" t="s">
        <v>27</v>
      </c>
    </row>
    <row r="6299" spans="1:13" x14ac:dyDescent="0.4">
      <c r="A6299">
        <v>106298</v>
      </c>
      <c r="B6299" s="1">
        <v>45803.350694444445</v>
      </c>
      <c r="C6299" t="s">
        <v>42</v>
      </c>
      <c r="D6299" t="s">
        <v>14</v>
      </c>
      <c r="E6299" t="s">
        <v>15</v>
      </c>
      <c r="F6299" t="s">
        <v>37</v>
      </c>
      <c r="G6299">
        <v>15</v>
      </c>
      <c r="H6299">
        <v>400</v>
      </c>
      <c r="I6299">
        <v>1229.8900000000001</v>
      </c>
      <c r="J6299" t="s">
        <v>17</v>
      </c>
      <c r="K6299">
        <v>3200</v>
      </c>
      <c r="L6299">
        <v>2000</v>
      </c>
      <c r="M6299" t="s">
        <v>38</v>
      </c>
    </row>
    <row r="6300" spans="1:13" x14ac:dyDescent="0.4">
      <c r="A6300">
        <v>106299</v>
      </c>
      <c r="B6300" s="1">
        <v>46000.745833333334</v>
      </c>
      <c r="C6300" t="s">
        <v>39</v>
      </c>
      <c r="D6300" t="s">
        <v>55</v>
      </c>
      <c r="E6300" t="s">
        <v>31</v>
      </c>
      <c r="F6300" t="s">
        <v>20</v>
      </c>
      <c r="G6300">
        <v>85</v>
      </c>
      <c r="H6300">
        <v>1148</v>
      </c>
      <c r="I6300">
        <v>1994.66</v>
      </c>
      <c r="J6300" t="s">
        <v>58</v>
      </c>
      <c r="K6300">
        <v>1200</v>
      </c>
      <c r="L6300">
        <v>800</v>
      </c>
      <c r="M6300" t="s">
        <v>22</v>
      </c>
    </row>
    <row r="6301" spans="1:13" x14ac:dyDescent="0.4">
      <c r="A6301">
        <v>106300</v>
      </c>
      <c r="B6301" s="1">
        <v>45882.225694444445</v>
      </c>
      <c r="C6301" t="s">
        <v>19</v>
      </c>
      <c r="D6301" t="s">
        <v>43</v>
      </c>
      <c r="E6301" t="s">
        <v>29</v>
      </c>
      <c r="F6301" t="s">
        <v>25</v>
      </c>
      <c r="G6301">
        <v>91</v>
      </c>
      <c r="H6301">
        <v>356</v>
      </c>
      <c r="I6301">
        <v>580.17999999999995</v>
      </c>
      <c r="J6301" t="s">
        <v>61</v>
      </c>
      <c r="K6301">
        <v>2800</v>
      </c>
      <c r="L6301">
        <v>1500</v>
      </c>
      <c r="M6301" t="s">
        <v>27</v>
      </c>
    </row>
    <row r="6302" spans="1:13" x14ac:dyDescent="0.4">
      <c r="A6302">
        <v>106301</v>
      </c>
      <c r="B6302" s="1">
        <v>45970.695138888892</v>
      </c>
      <c r="C6302" t="s">
        <v>42</v>
      </c>
      <c r="D6302" t="s">
        <v>28</v>
      </c>
      <c r="E6302" t="s">
        <v>15</v>
      </c>
      <c r="F6302" t="s">
        <v>32</v>
      </c>
      <c r="G6302">
        <v>37</v>
      </c>
      <c r="H6302">
        <v>456</v>
      </c>
      <c r="I6302">
        <v>765.24</v>
      </c>
      <c r="J6302" t="s">
        <v>54</v>
      </c>
      <c r="K6302">
        <v>2500</v>
      </c>
      <c r="L6302">
        <v>1500</v>
      </c>
      <c r="M6302" t="s">
        <v>33</v>
      </c>
    </row>
    <row r="6303" spans="1:13" x14ac:dyDescent="0.4">
      <c r="A6303">
        <v>106302</v>
      </c>
      <c r="B6303" s="1">
        <v>45760.930555555555</v>
      </c>
      <c r="C6303" t="s">
        <v>19</v>
      </c>
      <c r="D6303" t="s">
        <v>28</v>
      </c>
      <c r="E6303" t="s">
        <v>15</v>
      </c>
      <c r="F6303" t="s">
        <v>25</v>
      </c>
      <c r="G6303">
        <v>90</v>
      </c>
      <c r="H6303">
        <v>338</v>
      </c>
      <c r="I6303">
        <v>1001.02</v>
      </c>
      <c r="J6303" t="s">
        <v>30</v>
      </c>
      <c r="K6303">
        <v>450</v>
      </c>
      <c r="L6303">
        <v>200</v>
      </c>
      <c r="M6303" t="s">
        <v>27</v>
      </c>
    </row>
    <row r="6304" spans="1:13" x14ac:dyDescent="0.4">
      <c r="A6304">
        <v>106303</v>
      </c>
      <c r="B6304" s="1">
        <v>46004.638194444444</v>
      </c>
      <c r="C6304" t="s">
        <v>48</v>
      </c>
      <c r="D6304" t="s">
        <v>43</v>
      </c>
      <c r="E6304" t="s">
        <v>15</v>
      </c>
      <c r="F6304" t="s">
        <v>37</v>
      </c>
      <c r="G6304">
        <v>4</v>
      </c>
      <c r="H6304">
        <v>586</v>
      </c>
      <c r="I6304">
        <v>753.16</v>
      </c>
      <c r="J6304" t="s">
        <v>51</v>
      </c>
      <c r="K6304">
        <v>1800</v>
      </c>
      <c r="L6304">
        <v>900</v>
      </c>
      <c r="M6304" t="s">
        <v>38</v>
      </c>
    </row>
    <row r="6305" spans="1:13" x14ac:dyDescent="0.4">
      <c r="A6305">
        <v>106304</v>
      </c>
      <c r="B6305" s="1">
        <v>45958.75277777778</v>
      </c>
      <c r="C6305" t="s">
        <v>23</v>
      </c>
      <c r="D6305" t="s">
        <v>14</v>
      </c>
      <c r="E6305" t="s">
        <v>15</v>
      </c>
      <c r="F6305" t="s">
        <v>37</v>
      </c>
      <c r="G6305">
        <v>29</v>
      </c>
      <c r="H6305">
        <v>310</v>
      </c>
      <c r="I6305">
        <v>2298.94</v>
      </c>
      <c r="J6305" t="s">
        <v>21</v>
      </c>
      <c r="K6305">
        <v>6500</v>
      </c>
      <c r="L6305">
        <v>4200</v>
      </c>
      <c r="M6305" t="s">
        <v>38</v>
      </c>
    </row>
    <row r="6306" spans="1:13" x14ac:dyDescent="0.4">
      <c r="A6306">
        <v>106305</v>
      </c>
      <c r="B6306" s="1">
        <v>45745.875694444447</v>
      </c>
      <c r="C6306" t="s">
        <v>48</v>
      </c>
      <c r="D6306" t="s">
        <v>46</v>
      </c>
      <c r="E6306" t="s">
        <v>15</v>
      </c>
      <c r="F6306" t="s">
        <v>25</v>
      </c>
      <c r="G6306">
        <v>74</v>
      </c>
      <c r="H6306">
        <v>637</v>
      </c>
      <c r="I6306">
        <v>1084.42</v>
      </c>
      <c r="J6306" t="s">
        <v>47</v>
      </c>
      <c r="K6306">
        <v>4500</v>
      </c>
      <c r="L6306">
        <v>2800</v>
      </c>
      <c r="M6306" t="s">
        <v>27</v>
      </c>
    </row>
    <row r="6307" spans="1:13" x14ac:dyDescent="0.4">
      <c r="A6307">
        <v>106306</v>
      </c>
      <c r="B6307" s="1">
        <v>45960.647222222222</v>
      </c>
      <c r="C6307" t="s">
        <v>19</v>
      </c>
      <c r="D6307" t="s">
        <v>46</v>
      </c>
      <c r="E6307" t="s">
        <v>31</v>
      </c>
      <c r="F6307" t="s">
        <v>32</v>
      </c>
      <c r="G6307">
        <v>86</v>
      </c>
      <c r="H6307">
        <v>1146</v>
      </c>
      <c r="I6307">
        <v>948.84</v>
      </c>
      <c r="J6307" t="s">
        <v>53</v>
      </c>
      <c r="K6307">
        <v>15000</v>
      </c>
      <c r="L6307">
        <v>9500</v>
      </c>
      <c r="M6307" t="s">
        <v>33</v>
      </c>
    </row>
    <row r="6308" spans="1:13" x14ac:dyDescent="0.4">
      <c r="A6308">
        <v>106307</v>
      </c>
      <c r="B6308" s="1">
        <v>45825.51666666667</v>
      </c>
      <c r="C6308" t="s">
        <v>34</v>
      </c>
      <c r="D6308" t="s">
        <v>43</v>
      </c>
      <c r="E6308" t="s">
        <v>29</v>
      </c>
      <c r="F6308" t="s">
        <v>32</v>
      </c>
      <c r="G6308">
        <v>85</v>
      </c>
      <c r="H6308">
        <v>513</v>
      </c>
      <c r="I6308">
        <v>2123.21</v>
      </c>
      <c r="J6308" t="s">
        <v>61</v>
      </c>
      <c r="K6308">
        <v>2800</v>
      </c>
      <c r="L6308">
        <v>1500</v>
      </c>
      <c r="M6308" t="s">
        <v>33</v>
      </c>
    </row>
    <row r="6309" spans="1:13" x14ac:dyDescent="0.4">
      <c r="A6309">
        <v>106308</v>
      </c>
      <c r="B6309" s="1">
        <v>45827.472222222219</v>
      </c>
      <c r="C6309" t="s">
        <v>39</v>
      </c>
      <c r="D6309" t="s">
        <v>43</v>
      </c>
      <c r="E6309" t="s">
        <v>15</v>
      </c>
      <c r="F6309" t="s">
        <v>25</v>
      </c>
      <c r="G6309">
        <v>84</v>
      </c>
      <c r="H6309">
        <v>795</v>
      </c>
      <c r="I6309">
        <v>236.3</v>
      </c>
      <c r="J6309" t="s">
        <v>44</v>
      </c>
      <c r="K6309">
        <v>4500</v>
      </c>
      <c r="L6309">
        <v>2500</v>
      </c>
      <c r="M6309" t="s">
        <v>27</v>
      </c>
    </row>
    <row r="6310" spans="1:13" x14ac:dyDescent="0.4">
      <c r="A6310">
        <v>106309</v>
      </c>
      <c r="B6310" s="1">
        <v>45792.356944444444</v>
      </c>
      <c r="C6310" t="s">
        <v>50</v>
      </c>
      <c r="D6310" t="s">
        <v>40</v>
      </c>
      <c r="E6310" t="s">
        <v>31</v>
      </c>
      <c r="F6310" t="s">
        <v>20</v>
      </c>
      <c r="G6310">
        <v>13</v>
      </c>
      <c r="H6310">
        <v>568</v>
      </c>
      <c r="I6310">
        <v>478.82</v>
      </c>
      <c r="J6310" t="s">
        <v>52</v>
      </c>
      <c r="K6310">
        <v>1500</v>
      </c>
      <c r="L6310">
        <v>800</v>
      </c>
      <c r="M6310" t="s">
        <v>22</v>
      </c>
    </row>
    <row r="6311" spans="1:13" x14ac:dyDescent="0.4">
      <c r="A6311">
        <v>106310</v>
      </c>
      <c r="B6311" s="1">
        <v>45707.236805555556</v>
      </c>
      <c r="C6311" t="s">
        <v>39</v>
      </c>
      <c r="D6311" t="s">
        <v>46</v>
      </c>
      <c r="E6311" t="s">
        <v>15</v>
      </c>
      <c r="F6311" t="s">
        <v>20</v>
      </c>
      <c r="G6311">
        <v>63</v>
      </c>
      <c r="H6311">
        <v>320</v>
      </c>
      <c r="I6311">
        <v>619.65</v>
      </c>
      <c r="J6311" t="s">
        <v>53</v>
      </c>
      <c r="K6311">
        <v>15000</v>
      </c>
      <c r="L6311">
        <v>9500</v>
      </c>
      <c r="M6311" t="s">
        <v>22</v>
      </c>
    </row>
    <row r="6312" spans="1:13" x14ac:dyDescent="0.4">
      <c r="A6312">
        <v>106311</v>
      </c>
      <c r="B6312" s="1">
        <v>45997.131249999999</v>
      </c>
      <c r="C6312" t="s">
        <v>13</v>
      </c>
      <c r="D6312" t="s">
        <v>46</v>
      </c>
      <c r="E6312" t="s">
        <v>31</v>
      </c>
      <c r="F6312" t="s">
        <v>37</v>
      </c>
      <c r="G6312">
        <v>22</v>
      </c>
      <c r="H6312">
        <v>307</v>
      </c>
      <c r="I6312">
        <v>654.80999999999995</v>
      </c>
      <c r="J6312" t="s">
        <v>53</v>
      </c>
      <c r="K6312">
        <v>15000</v>
      </c>
      <c r="L6312">
        <v>9500</v>
      </c>
      <c r="M6312" t="s">
        <v>38</v>
      </c>
    </row>
    <row r="6313" spans="1:13" x14ac:dyDescent="0.4">
      <c r="A6313">
        <v>106312</v>
      </c>
      <c r="B6313" s="1">
        <v>46004.214583333334</v>
      </c>
      <c r="C6313" t="s">
        <v>34</v>
      </c>
      <c r="D6313" t="s">
        <v>55</v>
      </c>
      <c r="E6313" t="s">
        <v>29</v>
      </c>
      <c r="F6313" t="s">
        <v>37</v>
      </c>
      <c r="G6313">
        <v>20</v>
      </c>
      <c r="H6313">
        <v>660</v>
      </c>
      <c r="I6313">
        <v>444.44</v>
      </c>
      <c r="J6313" t="s">
        <v>58</v>
      </c>
      <c r="K6313">
        <v>1200</v>
      </c>
      <c r="L6313">
        <v>800</v>
      </c>
      <c r="M6313" t="s">
        <v>38</v>
      </c>
    </row>
    <row r="6314" spans="1:13" x14ac:dyDescent="0.4">
      <c r="A6314">
        <v>106313</v>
      </c>
      <c r="B6314" s="1">
        <v>45791.697916666664</v>
      </c>
      <c r="C6314" t="s">
        <v>13</v>
      </c>
      <c r="D6314" t="s">
        <v>28</v>
      </c>
      <c r="E6314" t="s">
        <v>15</v>
      </c>
      <c r="F6314" t="s">
        <v>32</v>
      </c>
      <c r="G6314">
        <v>52</v>
      </c>
      <c r="H6314">
        <v>760</v>
      </c>
      <c r="I6314">
        <v>694.73</v>
      </c>
      <c r="J6314" t="s">
        <v>54</v>
      </c>
      <c r="K6314">
        <v>2500</v>
      </c>
      <c r="L6314">
        <v>1500</v>
      </c>
      <c r="M6314" t="s">
        <v>33</v>
      </c>
    </row>
    <row r="6315" spans="1:13" x14ac:dyDescent="0.4">
      <c r="A6315">
        <v>106314</v>
      </c>
      <c r="B6315" s="1">
        <v>46004.969444444447</v>
      </c>
      <c r="C6315" t="s">
        <v>13</v>
      </c>
      <c r="D6315" t="s">
        <v>24</v>
      </c>
      <c r="E6315" t="s">
        <v>15</v>
      </c>
      <c r="F6315" t="s">
        <v>32</v>
      </c>
      <c r="G6315">
        <v>14</v>
      </c>
      <c r="H6315">
        <v>652</v>
      </c>
      <c r="I6315">
        <v>498.81</v>
      </c>
      <c r="J6315" t="s">
        <v>26</v>
      </c>
      <c r="K6315">
        <v>45000</v>
      </c>
      <c r="L6315">
        <v>32000</v>
      </c>
      <c r="M6315" t="s">
        <v>33</v>
      </c>
    </row>
    <row r="6316" spans="1:13" x14ac:dyDescent="0.4">
      <c r="A6316">
        <v>106315</v>
      </c>
      <c r="B6316" s="1">
        <v>45794.399305555555</v>
      </c>
      <c r="C6316" t="s">
        <v>48</v>
      </c>
      <c r="D6316" t="s">
        <v>55</v>
      </c>
      <c r="E6316" t="s">
        <v>15</v>
      </c>
      <c r="F6316" t="s">
        <v>20</v>
      </c>
      <c r="G6316">
        <v>19</v>
      </c>
      <c r="H6316">
        <v>952</v>
      </c>
      <c r="I6316">
        <v>300.82</v>
      </c>
      <c r="J6316" t="s">
        <v>57</v>
      </c>
      <c r="K6316">
        <v>600</v>
      </c>
      <c r="L6316">
        <v>350</v>
      </c>
      <c r="M6316" t="s">
        <v>22</v>
      </c>
    </row>
    <row r="6317" spans="1:13" x14ac:dyDescent="0.4">
      <c r="A6317">
        <v>106316</v>
      </c>
      <c r="B6317" s="1">
        <v>45902.325694444444</v>
      </c>
      <c r="C6317" t="s">
        <v>23</v>
      </c>
      <c r="D6317" t="s">
        <v>14</v>
      </c>
      <c r="E6317" t="s">
        <v>15</v>
      </c>
      <c r="F6317" t="s">
        <v>25</v>
      </c>
      <c r="G6317">
        <v>98</v>
      </c>
      <c r="H6317">
        <v>789</v>
      </c>
      <c r="I6317">
        <v>963.03</v>
      </c>
      <c r="J6317" t="s">
        <v>17</v>
      </c>
      <c r="K6317">
        <v>3200</v>
      </c>
      <c r="L6317">
        <v>2000</v>
      </c>
      <c r="M6317" t="s">
        <v>27</v>
      </c>
    </row>
    <row r="6318" spans="1:13" x14ac:dyDescent="0.4">
      <c r="A6318">
        <v>106317</v>
      </c>
      <c r="B6318" s="1">
        <v>45766.098611111112</v>
      </c>
      <c r="C6318" t="s">
        <v>19</v>
      </c>
      <c r="D6318" t="s">
        <v>43</v>
      </c>
      <c r="E6318" t="s">
        <v>31</v>
      </c>
      <c r="F6318" t="s">
        <v>37</v>
      </c>
      <c r="G6318">
        <v>9</v>
      </c>
      <c r="H6318">
        <v>482</v>
      </c>
      <c r="I6318">
        <v>964.35</v>
      </c>
      <c r="J6318" t="s">
        <v>61</v>
      </c>
      <c r="K6318">
        <v>2800</v>
      </c>
      <c r="L6318">
        <v>1500</v>
      </c>
      <c r="M6318" t="s">
        <v>38</v>
      </c>
    </row>
    <row r="6319" spans="1:13" x14ac:dyDescent="0.4">
      <c r="A6319">
        <v>106318</v>
      </c>
      <c r="B6319" s="1">
        <v>45970.611111111109</v>
      </c>
      <c r="C6319" t="s">
        <v>45</v>
      </c>
      <c r="D6319" t="s">
        <v>14</v>
      </c>
      <c r="E6319" t="s">
        <v>31</v>
      </c>
      <c r="F6319" t="s">
        <v>32</v>
      </c>
      <c r="G6319">
        <v>17</v>
      </c>
      <c r="H6319">
        <v>1128</v>
      </c>
      <c r="I6319">
        <v>249.14</v>
      </c>
      <c r="J6319" t="s">
        <v>21</v>
      </c>
      <c r="K6319">
        <v>6500</v>
      </c>
      <c r="L6319">
        <v>4200</v>
      </c>
      <c r="M6319" t="s">
        <v>33</v>
      </c>
    </row>
    <row r="6320" spans="1:13" x14ac:dyDescent="0.4">
      <c r="A6320">
        <v>106319</v>
      </c>
      <c r="B6320" s="1">
        <v>45944.838194444441</v>
      </c>
      <c r="C6320" t="s">
        <v>42</v>
      </c>
      <c r="D6320" t="s">
        <v>46</v>
      </c>
      <c r="E6320" t="s">
        <v>31</v>
      </c>
      <c r="F6320" t="s">
        <v>25</v>
      </c>
      <c r="G6320">
        <v>24</v>
      </c>
      <c r="H6320">
        <v>884</v>
      </c>
      <c r="I6320">
        <v>832.81</v>
      </c>
      <c r="J6320" t="s">
        <v>53</v>
      </c>
      <c r="K6320">
        <v>15000</v>
      </c>
      <c r="L6320">
        <v>9500</v>
      </c>
      <c r="M6320" t="s">
        <v>27</v>
      </c>
    </row>
    <row r="6321" spans="1:13" x14ac:dyDescent="0.4">
      <c r="A6321">
        <v>106320</v>
      </c>
      <c r="B6321" s="1">
        <v>45678.870833333334</v>
      </c>
      <c r="C6321" t="s">
        <v>23</v>
      </c>
      <c r="D6321" t="s">
        <v>24</v>
      </c>
      <c r="E6321" t="s">
        <v>29</v>
      </c>
      <c r="F6321" t="s">
        <v>32</v>
      </c>
      <c r="G6321">
        <v>22</v>
      </c>
      <c r="H6321">
        <v>451</v>
      </c>
      <c r="I6321">
        <v>1004.18</v>
      </c>
      <c r="J6321" t="s">
        <v>59</v>
      </c>
      <c r="K6321">
        <v>3500</v>
      </c>
      <c r="L6321">
        <v>2200</v>
      </c>
      <c r="M6321" t="s">
        <v>33</v>
      </c>
    </row>
    <row r="6322" spans="1:13" x14ac:dyDescent="0.4">
      <c r="A6322">
        <v>106321</v>
      </c>
      <c r="B6322" s="1">
        <v>45747.754861111112</v>
      </c>
      <c r="C6322" t="s">
        <v>23</v>
      </c>
      <c r="D6322" t="s">
        <v>35</v>
      </c>
      <c r="E6322" t="s">
        <v>15</v>
      </c>
      <c r="F6322" t="s">
        <v>16</v>
      </c>
      <c r="G6322">
        <v>2</v>
      </c>
      <c r="H6322">
        <v>807</v>
      </c>
      <c r="I6322">
        <v>850.3</v>
      </c>
      <c r="J6322" t="s">
        <v>36</v>
      </c>
      <c r="K6322">
        <v>12000</v>
      </c>
      <c r="L6322">
        <v>8000</v>
      </c>
      <c r="M6322" t="s">
        <v>18</v>
      </c>
    </row>
    <row r="6323" spans="1:13" x14ac:dyDescent="0.4">
      <c r="A6323">
        <v>106322</v>
      </c>
      <c r="B6323" s="1">
        <v>45953.436805555553</v>
      </c>
      <c r="C6323" t="s">
        <v>34</v>
      </c>
      <c r="D6323" t="s">
        <v>14</v>
      </c>
      <c r="E6323" t="s">
        <v>15</v>
      </c>
      <c r="F6323" t="s">
        <v>32</v>
      </c>
      <c r="G6323">
        <v>41</v>
      </c>
      <c r="H6323">
        <v>724</v>
      </c>
      <c r="I6323">
        <v>1048.58</v>
      </c>
      <c r="J6323" t="s">
        <v>21</v>
      </c>
      <c r="K6323">
        <v>6500</v>
      </c>
      <c r="L6323">
        <v>4200</v>
      </c>
      <c r="M6323" t="s">
        <v>33</v>
      </c>
    </row>
    <row r="6324" spans="1:13" x14ac:dyDescent="0.4">
      <c r="A6324">
        <v>106323</v>
      </c>
      <c r="B6324" s="1">
        <v>45769.225694444445</v>
      </c>
      <c r="C6324" t="s">
        <v>39</v>
      </c>
      <c r="D6324" t="s">
        <v>24</v>
      </c>
      <c r="E6324" t="s">
        <v>15</v>
      </c>
      <c r="F6324" t="s">
        <v>25</v>
      </c>
      <c r="G6324">
        <v>51</v>
      </c>
      <c r="H6324">
        <v>341</v>
      </c>
      <c r="I6324">
        <v>1079.6199999999999</v>
      </c>
      <c r="J6324" t="s">
        <v>60</v>
      </c>
      <c r="K6324">
        <v>25000</v>
      </c>
      <c r="L6324">
        <v>18000</v>
      </c>
      <c r="M6324" t="s">
        <v>27</v>
      </c>
    </row>
    <row r="6325" spans="1:13" x14ac:dyDescent="0.4">
      <c r="A6325">
        <v>106324</v>
      </c>
      <c r="B6325" s="1">
        <v>45958.336111111108</v>
      </c>
      <c r="C6325" t="s">
        <v>45</v>
      </c>
      <c r="D6325" t="s">
        <v>43</v>
      </c>
      <c r="E6325" t="s">
        <v>29</v>
      </c>
      <c r="F6325" t="s">
        <v>25</v>
      </c>
      <c r="G6325">
        <v>43</v>
      </c>
      <c r="H6325">
        <v>1046</v>
      </c>
      <c r="I6325">
        <v>879.99</v>
      </c>
      <c r="J6325" t="s">
        <v>51</v>
      </c>
      <c r="K6325">
        <v>1800</v>
      </c>
      <c r="L6325">
        <v>900</v>
      </c>
      <c r="M6325" t="s">
        <v>27</v>
      </c>
    </row>
    <row r="6326" spans="1:13" x14ac:dyDescent="0.4">
      <c r="A6326">
        <v>106325</v>
      </c>
      <c r="B6326" s="1">
        <v>45734.424305555556</v>
      </c>
      <c r="C6326" t="s">
        <v>19</v>
      </c>
      <c r="D6326" t="s">
        <v>40</v>
      </c>
      <c r="E6326" t="s">
        <v>15</v>
      </c>
      <c r="F6326" t="s">
        <v>20</v>
      </c>
      <c r="G6326">
        <v>64</v>
      </c>
      <c r="H6326">
        <v>536</v>
      </c>
      <c r="I6326">
        <v>934.6</v>
      </c>
      <c r="J6326" t="s">
        <v>52</v>
      </c>
      <c r="K6326">
        <v>1500</v>
      </c>
      <c r="L6326">
        <v>800</v>
      </c>
      <c r="M6326" t="s">
        <v>22</v>
      </c>
    </row>
    <row r="6327" spans="1:13" x14ac:dyDescent="0.4">
      <c r="A6327">
        <v>106326</v>
      </c>
      <c r="B6327" s="1">
        <v>45834.105555555558</v>
      </c>
      <c r="C6327" t="s">
        <v>34</v>
      </c>
      <c r="D6327" t="s">
        <v>35</v>
      </c>
      <c r="E6327" t="s">
        <v>29</v>
      </c>
      <c r="F6327" t="s">
        <v>37</v>
      </c>
      <c r="G6327">
        <v>71</v>
      </c>
      <c r="H6327">
        <v>849</v>
      </c>
      <c r="I6327">
        <v>450.21</v>
      </c>
      <c r="J6327" t="s">
        <v>49</v>
      </c>
      <c r="K6327">
        <v>8500</v>
      </c>
      <c r="L6327">
        <v>5500</v>
      </c>
      <c r="M6327" t="s">
        <v>38</v>
      </c>
    </row>
    <row r="6328" spans="1:13" x14ac:dyDescent="0.4">
      <c r="A6328">
        <v>106327</v>
      </c>
      <c r="B6328" s="1">
        <v>46000.348611111112</v>
      </c>
      <c r="C6328" t="s">
        <v>50</v>
      </c>
      <c r="D6328" t="s">
        <v>35</v>
      </c>
      <c r="E6328" t="s">
        <v>29</v>
      </c>
      <c r="F6328" t="s">
        <v>37</v>
      </c>
      <c r="G6328">
        <v>85</v>
      </c>
      <c r="H6328">
        <v>308</v>
      </c>
      <c r="I6328">
        <v>662.85</v>
      </c>
      <c r="J6328" t="s">
        <v>36</v>
      </c>
      <c r="K6328">
        <v>12000</v>
      </c>
      <c r="L6328">
        <v>8000</v>
      </c>
      <c r="M6328" t="s">
        <v>38</v>
      </c>
    </row>
    <row r="6329" spans="1:13" x14ac:dyDescent="0.4">
      <c r="A6329">
        <v>106328</v>
      </c>
      <c r="B6329" s="1">
        <v>45805.531944444447</v>
      </c>
      <c r="C6329" t="s">
        <v>34</v>
      </c>
      <c r="D6329" t="s">
        <v>14</v>
      </c>
      <c r="E6329" t="s">
        <v>15</v>
      </c>
      <c r="F6329" t="s">
        <v>25</v>
      </c>
      <c r="G6329">
        <v>28</v>
      </c>
      <c r="H6329">
        <v>1087</v>
      </c>
      <c r="I6329">
        <v>940.97</v>
      </c>
      <c r="J6329" t="s">
        <v>17</v>
      </c>
      <c r="K6329">
        <v>3200</v>
      </c>
      <c r="L6329">
        <v>2000</v>
      </c>
      <c r="M6329" t="s">
        <v>27</v>
      </c>
    </row>
    <row r="6330" spans="1:13" x14ac:dyDescent="0.4">
      <c r="A6330">
        <v>106329</v>
      </c>
      <c r="B6330" s="1">
        <v>45758.976388888892</v>
      </c>
      <c r="C6330" t="s">
        <v>13</v>
      </c>
      <c r="D6330" t="s">
        <v>35</v>
      </c>
      <c r="E6330" t="s">
        <v>15</v>
      </c>
      <c r="F6330" t="s">
        <v>20</v>
      </c>
      <c r="G6330">
        <v>14</v>
      </c>
      <c r="H6330">
        <v>491</v>
      </c>
      <c r="I6330">
        <v>2305.39</v>
      </c>
      <c r="J6330" t="s">
        <v>36</v>
      </c>
      <c r="K6330">
        <v>12000</v>
      </c>
      <c r="L6330">
        <v>8000</v>
      </c>
      <c r="M6330" t="s">
        <v>22</v>
      </c>
    </row>
    <row r="6331" spans="1:13" x14ac:dyDescent="0.4">
      <c r="A6331">
        <v>106330</v>
      </c>
      <c r="B6331" s="1">
        <v>45903.176388888889</v>
      </c>
      <c r="C6331" t="s">
        <v>45</v>
      </c>
      <c r="D6331" t="s">
        <v>14</v>
      </c>
      <c r="E6331" t="s">
        <v>15</v>
      </c>
      <c r="F6331" t="s">
        <v>16</v>
      </c>
      <c r="G6331">
        <v>31</v>
      </c>
      <c r="H6331">
        <v>1035</v>
      </c>
      <c r="I6331">
        <v>989.72</v>
      </c>
      <c r="J6331" t="s">
        <v>21</v>
      </c>
      <c r="K6331">
        <v>6500</v>
      </c>
      <c r="L6331">
        <v>4200</v>
      </c>
      <c r="M6331" t="s">
        <v>18</v>
      </c>
    </row>
    <row r="6332" spans="1:13" x14ac:dyDescent="0.4">
      <c r="A6332">
        <v>106331</v>
      </c>
      <c r="B6332" s="1">
        <v>45774.533333333333</v>
      </c>
      <c r="C6332" t="s">
        <v>39</v>
      </c>
      <c r="D6332" t="s">
        <v>55</v>
      </c>
      <c r="E6332" t="s">
        <v>15</v>
      </c>
      <c r="F6332" t="s">
        <v>32</v>
      </c>
      <c r="G6332">
        <v>85</v>
      </c>
      <c r="H6332">
        <v>754</v>
      </c>
      <c r="I6332">
        <v>1518.9</v>
      </c>
      <c r="J6332" t="s">
        <v>58</v>
      </c>
      <c r="K6332">
        <v>1200</v>
      </c>
      <c r="L6332">
        <v>800</v>
      </c>
      <c r="M6332" t="s">
        <v>33</v>
      </c>
    </row>
    <row r="6333" spans="1:13" x14ac:dyDescent="0.4">
      <c r="A6333">
        <v>106332</v>
      </c>
      <c r="B6333" s="1">
        <v>45749.594444444447</v>
      </c>
      <c r="C6333" t="s">
        <v>50</v>
      </c>
      <c r="D6333" t="s">
        <v>14</v>
      </c>
      <c r="E6333" t="s">
        <v>31</v>
      </c>
      <c r="F6333" t="s">
        <v>16</v>
      </c>
      <c r="G6333">
        <v>65</v>
      </c>
      <c r="H6333">
        <v>813</v>
      </c>
      <c r="I6333">
        <v>653.22</v>
      </c>
      <c r="J6333" t="s">
        <v>17</v>
      </c>
      <c r="K6333">
        <v>3200</v>
      </c>
      <c r="L6333">
        <v>2000</v>
      </c>
      <c r="M6333" t="s">
        <v>18</v>
      </c>
    </row>
    <row r="6334" spans="1:13" x14ac:dyDescent="0.4">
      <c r="A6334">
        <v>106333</v>
      </c>
      <c r="B6334" s="1">
        <v>45685.357638888891</v>
      </c>
      <c r="C6334" t="s">
        <v>34</v>
      </c>
      <c r="D6334" t="s">
        <v>40</v>
      </c>
      <c r="E6334" t="s">
        <v>15</v>
      </c>
      <c r="F6334" t="s">
        <v>25</v>
      </c>
      <c r="G6334">
        <v>82</v>
      </c>
      <c r="H6334">
        <v>474</v>
      </c>
      <c r="I6334">
        <v>2906.51</v>
      </c>
      <c r="J6334" t="s">
        <v>41</v>
      </c>
      <c r="K6334">
        <v>5500</v>
      </c>
      <c r="L6334">
        <v>3500</v>
      </c>
      <c r="M6334" t="s">
        <v>27</v>
      </c>
    </row>
    <row r="6335" spans="1:13" x14ac:dyDescent="0.4">
      <c r="A6335">
        <v>106334</v>
      </c>
      <c r="B6335" s="1">
        <v>45682.257638888892</v>
      </c>
      <c r="C6335" t="s">
        <v>42</v>
      </c>
      <c r="D6335" t="s">
        <v>35</v>
      </c>
      <c r="E6335" t="s">
        <v>29</v>
      </c>
      <c r="F6335" t="s">
        <v>37</v>
      </c>
      <c r="G6335">
        <v>45</v>
      </c>
      <c r="H6335">
        <v>959</v>
      </c>
      <c r="I6335">
        <v>959.64</v>
      </c>
      <c r="J6335" t="s">
        <v>36</v>
      </c>
      <c r="K6335">
        <v>12000</v>
      </c>
      <c r="L6335">
        <v>8000</v>
      </c>
      <c r="M6335" t="s">
        <v>38</v>
      </c>
    </row>
    <row r="6336" spans="1:13" x14ac:dyDescent="0.4">
      <c r="A6336">
        <v>106335</v>
      </c>
      <c r="B6336" s="1">
        <v>45715.114583333336</v>
      </c>
      <c r="C6336" t="s">
        <v>34</v>
      </c>
      <c r="D6336" t="s">
        <v>55</v>
      </c>
      <c r="E6336" t="s">
        <v>29</v>
      </c>
      <c r="F6336" t="s">
        <v>25</v>
      </c>
      <c r="G6336">
        <v>25</v>
      </c>
      <c r="H6336">
        <v>358</v>
      </c>
      <c r="I6336">
        <v>864.58</v>
      </c>
      <c r="J6336" t="s">
        <v>56</v>
      </c>
      <c r="K6336">
        <v>850</v>
      </c>
      <c r="L6336">
        <v>550</v>
      </c>
      <c r="M6336" t="s">
        <v>27</v>
      </c>
    </row>
    <row r="6337" spans="1:13" x14ac:dyDescent="0.4">
      <c r="A6337">
        <v>106336</v>
      </c>
      <c r="B6337" s="1">
        <v>45954.532638888886</v>
      </c>
      <c r="C6337" t="s">
        <v>39</v>
      </c>
      <c r="D6337" t="s">
        <v>46</v>
      </c>
      <c r="E6337" t="s">
        <v>29</v>
      </c>
      <c r="F6337" t="s">
        <v>16</v>
      </c>
      <c r="G6337">
        <v>80</v>
      </c>
      <c r="H6337">
        <v>725</v>
      </c>
      <c r="I6337">
        <v>607.29999999999995</v>
      </c>
      <c r="J6337" t="s">
        <v>53</v>
      </c>
      <c r="K6337">
        <v>15000</v>
      </c>
      <c r="L6337">
        <v>9500</v>
      </c>
      <c r="M6337" t="s">
        <v>18</v>
      </c>
    </row>
    <row r="6338" spans="1:13" x14ac:dyDescent="0.4">
      <c r="A6338">
        <v>106337</v>
      </c>
      <c r="B6338" s="1">
        <v>45791.741666666669</v>
      </c>
      <c r="C6338" t="s">
        <v>23</v>
      </c>
      <c r="D6338" t="s">
        <v>40</v>
      </c>
      <c r="E6338" t="s">
        <v>15</v>
      </c>
      <c r="F6338" t="s">
        <v>25</v>
      </c>
      <c r="G6338">
        <v>44</v>
      </c>
      <c r="H6338">
        <v>1176</v>
      </c>
      <c r="I6338">
        <v>605.30999999999995</v>
      </c>
      <c r="J6338" t="s">
        <v>52</v>
      </c>
      <c r="K6338">
        <v>1500</v>
      </c>
      <c r="L6338">
        <v>800</v>
      </c>
      <c r="M6338" t="s">
        <v>27</v>
      </c>
    </row>
    <row r="6339" spans="1:13" x14ac:dyDescent="0.4">
      <c r="A6339">
        <v>106338</v>
      </c>
      <c r="B6339" s="1">
        <v>45988.446527777778</v>
      </c>
      <c r="C6339" t="s">
        <v>45</v>
      </c>
      <c r="D6339" t="s">
        <v>40</v>
      </c>
      <c r="E6339" t="s">
        <v>29</v>
      </c>
      <c r="F6339" t="s">
        <v>20</v>
      </c>
      <c r="G6339">
        <v>30</v>
      </c>
      <c r="H6339">
        <v>596</v>
      </c>
      <c r="I6339">
        <v>441.64</v>
      </c>
      <c r="J6339" t="s">
        <v>41</v>
      </c>
      <c r="K6339">
        <v>5500</v>
      </c>
      <c r="L6339">
        <v>3500</v>
      </c>
      <c r="M6339" t="s">
        <v>22</v>
      </c>
    </row>
    <row r="6340" spans="1:13" x14ac:dyDescent="0.4">
      <c r="A6340">
        <v>106339</v>
      </c>
      <c r="B6340" s="1">
        <v>45906.874305555553</v>
      </c>
      <c r="C6340" t="s">
        <v>23</v>
      </c>
      <c r="D6340" t="s">
        <v>28</v>
      </c>
      <c r="E6340" t="s">
        <v>31</v>
      </c>
      <c r="F6340" t="s">
        <v>37</v>
      </c>
      <c r="G6340">
        <v>46</v>
      </c>
      <c r="H6340">
        <v>440</v>
      </c>
      <c r="I6340">
        <v>692.97</v>
      </c>
      <c r="J6340" t="s">
        <v>54</v>
      </c>
      <c r="K6340">
        <v>2500</v>
      </c>
      <c r="L6340">
        <v>1500</v>
      </c>
      <c r="M6340" t="s">
        <v>38</v>
      </c>
    </row>
    <row r="6341" spans="1:13" x14ac:dyDescent="0.4">
      <c r="A6341">
        <v>106340</v>
      </c>
      <c r="B6341" s="1">
        <v>45695.091666666667</v>
      </c>
      <c r="C6341" t="s">
        <v>39</v>
      </c>
      <c r="D6341" t="s">
        <v>43</v>
      </c>
      <c r="E6341" t="s">
        <v>29</v>
      </c>
      <c r="F6341" t="s">
        <v>32</v>
      </c>
      <c r="G6341">
        <v>86</v>
      </c>
      <c r="H6341">
        <v>366</v>
      </c>
      <c r="I6341">
        <v>659.2</v>
      </c>
      <c r="J6341" t="s">
        <v>44</v>
      </c>
      <c r="K6341">
        <v>4500</v>
      </c>
      <c r="L6341">
        <v>2500</v>
      </c>
      <c r="M6341" t="s">
        <v>33</v>
      </c>
    </row>
    <row r="6342" spans="1:13" x14ac:dyDescent="0.4">
      <c r="A6342">
        <v>106341</v>
      </c>
      <c r="B6342" s="1">
        <v>45732.647222222222</v>
      </c>
      <c r="C6342" t="s">
        <v>19</v>
      </c>
      <c r="D6342" t="s">
        <v>28</v>
      </c>
      <c r="E6342" t="s">
        <v>29</v>
      </c>
      <c r="F6342" t="s">
        <v>37</v>
      </c>
      <c r="G6342">
        <v>93</v>
      </c>
      <c r="H6342">
        <v>452</v>
      </c>
      <c r="I6342">
        <v>241.59</v>
      </c>
      <c r="J6342" t="s">
        <v>54</v>
      </c>
      <c r="K6342">
        <v>2500</v>
      </c>
      <c r="L6342">
        <v>1500</v>
      </c>
      <c r="M6342" t="s">
        <v>38</v>
      </c>
    </row>
    <row r="6343" spans="1:13" x14ac:dyDescent="0.4">
      <c r="A6343">
        <v>106342</v>
      </c>
      <c r="B6343" s="1">
        <v>45799.408333333333</v>
      </c>
      <c r="C6343" t="s">
        <v>34</v>
      </c>
      <c r="D6343" t="s">
        <v>46</v>
      </c>
      <c r="E6343" t="s">
        <v>15</v>
      </c>
      <c r="F6343" t="s">
        <v>32</v>
      </c>
      <c r="G6343">
        <v>19</v>
      </c>
      <c r="H6343">
        <v>1148</v>
      </c>
      <c r="I6343">
        <v>256.86</v>
      </c>
      <c r="J6343" t="s">
        <v>53</v>
      </c>
      <c r="K6343">
        <v>15000</v>
      </c>
      <c r="L6343">
        <v>9500</v>
      </c>
      <c r="M6343" t="s">
        <v>33</v>
      </c>
    </row>
    <row r="6344" spans="1:13" x14ac:dyDescent="0.4">
      <c r="A6344">
        <v>106343</v>
      </c>
      <c r="B6344" s="1">
        <v>45979.361111111109</v>
      </c>
      <c r="C6344" t="s">
        <v>23</v>
      </c>
      <c r="D6344" t="s">
        <v>24</v>
      </c>
      <c r="E6344" t="s">
        <v>15</v>
      </c>
      <c r="F6344" t="s">
        <v>25</v>
      </c>
      <c r="G6344">
        <v>96</v>
      </c>
      <c r="H6344">
        <v>1148</v>
      </c>
      <c r="I6344">
        <v>1137.74</v>
      </c>
      <c r="J6344" t="s">
        <v>60</v>
      </c>
      <c r="K6344">
        <v>25000</v>
      </c>
      <c r="L6344">
        <v>18000</v>
      </c>
      <c r="M6344" t="s">
        <v>27</v>
      </c>
    </row>
    <row r="6345" spans="1:13" x14ac:dyDescent="0.4">
      <c r="A6345">
        <v>106344</v>
      </c>
      <c r="B6345" s="1">
        <v>45825.614583333336</v>
      </c>
      <c r="C6345" t="s">
        <v>45</v>
      </c>
      <c r="D6345" t="s">
        <v>14</v>
      </c>
      <c r="E6345" t="s">
        <v>31</v>
      </c>
      <c r="F6345" t="s">
        <v>37</v>
      </c>
      <c r="G6345">
        <v>31</v>
      </c>
      <c r="H6345">
        <v>1069</v>
      </c>
      <c r="I6345">
        <v>900.38</v>
      </c>
      <c r="J6345" t="s">
        <v>21</v>
      </c>
      <c r="K6345">
        <v>6500</v>
      </c>
      <c r="L6345">
        <v>4200</v>
      </c>
      <c r="M6345" t="s">
        <v>38</v>
      </c>
    </row>
    <row r="6346" spans="1:13" x14ac:dyDescent="0.4">
      <c r="A6346">
        <v>106345</v>
      </c>
      <c r="B6346" s="1">
        <v>45916.417361111111</v>
      </c>
      <c r="C6346" t="s">
        <v>34</v>
      </c>
      <c r="D6346" t="s">
        <v>35</v>
      </c>
      <c r="E6346" t="s">
        <v>29</v>
      </c>
      <c r="F6346" t="s">
        <v>32</v>
      </c>
      <c r="G6346">
        <v>6</v>
      </c>
      <c r="H6346">
        <v>842</v>
      </c>
      <c r="I6346">
        <v>421.83</v>
      </c>
      <c r="J6346" t="s">
        <v>49</v>
      </c>
      <c r="K6346">
        <v>8500</v>
      </c>
      <c r="L6346">
        <v>5500</v>
      </c>
      <c r="M6346" t="s">
        <v>33</v>
      </c>
    </row>
    <row r="6347" spans="1:13" x14ac:dyDescent="0.4">
      <c r="A6347">
        <v>106346</v>
      </c>
      <c r="B6347" s="1">
        <v>46012.92291666667</v>
      </c>
      <c r="C6347" t="s">
        <v>39</v>
      </c>
      <c r="D6347" t="s">
        <v>40</v>
      </c>
      <c r="E6347" t="s">
        <v>15</v>
      </c>
      <c r="F6347" t="s">
        <v>16</v>
      </c>
      <c r="G6347">
        <v>91</v>
      </c>
      <c r="H6347">
        <v>1005</v>
      </c>
      <c r="I6347">
        <v>1123.95</v>
      </c>
      <c r="J6347" t="s">
        <v>52</v>
      </c>
      <c r="K6347">
        <v>1500</v>
      </c>
      <c r="L6347">
        <v>800</v>
      </c>
      <c r="M6347" t="s">
        <v>18</v>
      </c>
    </row>
    <row r="6348" spans="1:13" x14ac:dyDescent="0.4">
      <c r="A6348">
        <v>106347</v>
      </c>
      <c r="B6348" s="1">
        <v>45882.397916666669</v>
      </c>
      <c r="C6348" t="s">
        <v>13</v>
      </c>
      <c r="D6348" t="s">
        <v>14</v>
      </c>
      <c r="E6348" t="s">
        <v>15</v>
      </c>
      <c r="F6348" t="s">
        <v>20</v>
      </c>
      <c r="G6348">
        <v>99</v>
      </c>
      <c r="H6348">
        <v>881</v>
      </c>
      <c r="I6348">
        <v>299.56</v>
      </c>
      <c r="J6348" t="s">
        <v>21</v>
      </c>
      <c r="K6348">
        <v>6500</v>
      </c>
      <c r="L6348">
        <v>4200</v>
      </c>
      <c r="M6348" t="s">
        <v>22</v>
      </c>
    </row>
    <row r="6349" spans="1:13" x14ac:dyDescent="0.4">
      <c r="A6349">
        <v>106348</v>
      </c>
      <c r="B6349" s="1">
        <v>45809.975694444445</v>
      </c>
      <c r="C6349" t="s">
        <v>34</v>
      </c>
      <c r="D6349" t="s">
        <v>46</v>
      </c>
      <c r="E6349" t="s">
        <v>15</v>
      </c>
      <c r="F6349" t="s">
        <v>20</v>
      </c>
      <c r="G6349">
        <v>9</v>
      </c>
      <c r="H6349">
        <v>814</v>
      </c>
      <c r="I6349">
        <v>467.6</v>
      </c>
      <c r="J6349" t="s">
        <v>53</v>
      </c>
      <c r="K6349">
        <v>15000</v>
      </c>
      <c r="L6349">
        <v>9500</v>
      </c>
      <c r="M6349" t="s">
        <v>22</v>
      </c>
    </row>
    <row r="6350" spans="1:13" x14ac:dyDescent="0.4">
      <c r="A6350">
        <v>106349</v>
      </c>
      <c r="B6350" s="1">
        <v>45676.211805555555</v>
      </c>
      <c r="C6350" t="s">
        <v>23</v>
      </c>
      <c r="D6350" t="s">
        <v>46</v>
      </c>
      <c r="E6350" t="s">
        <v>29</v>
      </c>
      <c r="F6350" t="s">
        <v>25</v>
      </c>
      <c r="G6350">
        <v>83</v>
      </c>
      <c r="H6350">
        <v>870</v>
      </c>
      <c r="I6350">
        <v>425.43</v>
      </c>
      <c r="J6350" t="s">
        <v>53</v>
      </c>
      <c r="K6350">
        <v>15000</v>
      </c>
      <c r="L6350">
        <v>9500</v>
      </c>
      <c r="M6350" t="s">
        <v>27</v>
      </c>
    </row>
    <row r="6351" spans="1:13" x14ac:dyDescent="0.4">
      <c r="A6351">
        <v>106350</v>
      </c>
      <c r="B6351" s="1">
        <v>45803.219444444447</v>
      </c>
      <c r="C6351" t="s">
        <v>42</v>
      </c>
      <c r="D6351" t="s">
        <v>40</v>
      </c>
      <c r="E6351" t="s">
        <v>15</v>
      </c>
      <c r="F6351" t="s">
        <v>25</v>
      </c>
      <c r="G6351">
        <v>9</v>
      </c>
      <c r="H6351">
        <v>422</v>
      </c>
      <c r="I6351">
        <v>957.69</v>
      </c>
      <c r="J6351" t="s">
        <v>41</v>
      </c>
      <c r="K6351">
        <v>5500</v>
      </c>
      <c r="L6351">
        <v>3500</v>
      </c>
      <c r="M6351" t="s">
        <v>27</v>
      </c>
    </row>
    <row r="6352" spans="1:13" x14ac:dyDescent="0.4">
      <c r="A6352">
        <v>106351</v>
      </c>
      <c r="B6352" s="1">
        <v>45898.525000000001</v>
      </c>
      <c r="C6352" t="s">
        <v>13</v>
      </c>
      <c r="D6352" t="s">
        <v>28</v>
      </c>
      <c r="E6352" t="s">
        <v>15</v>
      </c>
      <c r="F6352" t="s">
        <v>32</v>
      </c>
      <c r="G6352">
        <v>71</v>
      </c>
      <c r="H6352">
        <v>338</v>
      </c>
      <c r="I6352">
        <v>399.37</v>
      </c>
      <c r="J6352" t="s">
        <v>30</v>
      </c>
      <c r="K6352">
        <v>450</v>
      </c>
      <c r="L6352">
        <v>200</v>
      </c>
      <c r="M6352" t="s">
        <v>33</v>
      </c>
    </row>
    <row r="6353" spans="1:13" x14ac:dyDescent="0.4">
      <c r="A6353">
        <v>106352</v>
      </c>
      <c r="B6353" s="1">
        <v>46001.611111111109</v>
      </c>
      <c r="C6353" t="s">
        <v>19</v>
      </c>
      <c r="D6353" t="s">
        <v>28</v>
      </c>
      <c r="E6353" t="s">
        <v>29</v>
      </c>
      <c r="F6353" t="s">
        <v>16</v>
      </c>
      <c r="G6353">
        <v>56</v>
      </c>
      <c r="H6353">
        <v>343</v>
      </c>
      <c r="I6353">
        <v>458.96</v>
      </c>
      <c r="J6353" t="s">
        <v>30</v>
      </c>
      <c r="K6353">
        <v>450</v>
      </c>
      <c r="L6353">
        <v>200</v>
      </c>
      <c r="M6353" t="s">
        <v>18</v>
      </c>
    </row>
    <row r="6354" spans="1:13" x14ac:dyDescent="0.4">
      <c r="A6354">
        <v>106353</v>
      </c>
      <c r="B6354" s="1">
        <v>45894.529166666667</v>
      </c>
      <c r="C6354" t="s">
        <v>45</v>
      </c>
      <c r="D6354" t="s">
        <v>24</v>
      </c>
      <c r="E6354" t="s">
        <v>29</v>
      </c>
      <c r="F6354" t="s">
        <v>16</v>
      </c>
      <c r="G6354">
        <v>44</v>
      </c>
      <c r="H6354">
        <v>671</v>
      </c>
      <c r="I6354">
        <v>368.25</v>
      </c>
      <c r="J6354" t="s">
        <v>59</v>
      </c>
      <c r="K6354">
        <v>3500</v>
      </c>
      <c r="L6354">
        <v>2200</v>
      </c>
      <c r="M6354" t="s">
        <v>18</v>
      </c>
    </row>
    <row r="6355" spans="1:13" x14ac:dyDescent="0.4">
      <c r="A6355">
        <v>106354</v>
      </c>
      <c r="B6355" s="1">
        <v>45692.118750000001</v>
      </c>
      <c r="C6355" t="s">
        <v>39</v>
      </c>
      <c r="D6355" t="s">
        <v>28</v>
      </c>
      <c r="E6355" t="s">
        <v>15</v>
      </c>
      <c r="F6355" t="s">
        <v>32</v>
      </c>
      <c r="G6355">
        <v>34</v>
      </c>
      <c r="H6355">
        <v>721</v>
      </c>
      <c r="I6355">
        <v>1002.66</v>
      </c>
      <c r="J6355" t="s">
        <v>30</v>
      </c>
      <c r="K6355">
        <v>450</v>
      </c>
      <c r="L6355">
        <v>200</v>
      </c>
      <c r="M6355" t="s">
        <v>33</v>
      </c>
    </row>
    <row r="6356" spans="1:13" x14ac:dyDescent="0.4">
      <c r="A6356">
        <v>106355</v>
      </c>
      <c r="B6356" s="1">
        <v>45847.052777777775</v>
      </c>
      <c r="C6356" t="s">
        <v>48</v>
      </c>
      <c r="D6356" t="s">
        <v>28</v>
      </c>
      <c r="E6356" t="s">
        <v>15</v>
      </c>
      <c r="F6356" t="s">
        <v>32</v>
      </c>
      <c r="G6356">
        <v>6</v>
      </c>
      <c r="H6356">
        <v>953</v>
      </c>
      <c r="I6356">
        <v>469.07</v>
      </c>
      <c r="J6356" t="s">
        <v>30</v>
      </c>
      <c r="K6356">
        <v>450</v>
      </c>
      <c r="L6356">
        <v>200</v>
      </c>
      <c r="M6356" t="s">
        <v>33</v>
      </c>
    </row>
    <row r="6357" spans="1:13" x14ac:dyDescent="0.4">
      <c r="A6357">
        <v>106356</v>
      </c>
      <c r="B6357" s="1">
        <v>45658.038888888892</v>
      </c>
      <c r="C6357" t="s">
        <v>34</v>
      </c>
      <c r="D6357" t="s">
        <v>43</v>
      </c>
      <c r="E6357" t="s">
        <v>31</v>
      </c>
      <c r="F6357" t="s">
        <v>16</v>
      </c>
      <c r="G6357">
        <v>53</v>
      </c>
      <c r="H6357">
        <v>861</v>
      </c>
      <c r="I6357">
        <v>190.14</v>
      </c>
      <c r="J6357" t="s">
        <v>44</v>
      </c>
      <c r="K6357">
        <v>4500</v>
      </c>
      <c r="L6357">
        <v>2500</v>
      </c>
      <c r="M6357" t="s">
        <v>18</v>
      </c>
    </row>
    <row r="6358" spans="1:13" x14ac:dyDescent="0.4">
      <c r="A6358">
        <v>106357</v>
      </c>
      <c r="B6358" s="1">
        <v>45810.352777777778</v>
      </c>
      <c r="C6358" t="s">
        <v>48</v>
      </c>
      <c r="D6358" t="s">
        <v>35</v>
      </c>
      <c r="E6358" t="s">
        <v>15</v>
      </c>
      <c r="F6358" t="s">
        <v>16</v>
      </c>
      <c r="G6358">
        <v>17</v>
      </c>
      <c r="H6358">
        <v>434</v>
      </c>
      <c r="I6358">
        <v>1110.25</v>
      </c>
      <c r="J6358" t="s">
        <v>49</v>
      </c>
      <c r="K6358">
        <v>8500</v>
      </c>
      <c r="L6358">
        <v>5500</v>
      </c>
      <c r="M6358" t="s">
        <v>18</v>
      </c>
    </row>
    <row r="6359" spans="1:13" x14ac:dyDescent="0.4">
      <c r="A6359">
        <v>106358</v>
      </c>
      <c r="B6359" s="1">
        <v>45783.913194444445</v>
      </c>
      <c r="C6359" t="s">
        <v>50</v>
      </c>
      <c r="D6359" t="s">
        <v>24</v>
      </c>
      <c r="E6359" t="s">
        <v>15</v>
      </c>
      <c r="F6359" t="s">
        <v>20</v>
      </c>
      <c r="G6359">
        <v>50</v>
      </c>
      <c r="H6359">
        <v>932</v>
      </c>
      <c r="I6359">
        <v>813.24</v>
      </c>
      <c r="J6359" t="s">
        <v>59</v>
      </c>
      <c r="K6359">
        <v>3500</v>
      </c>
      <c r="L6359">
        <v>2200</v>
      </c>
      <c r="M6359" t="s">
        <v>22</v>
      </c>
    </row>
    <row r="6360" spans="1:13" x14ac:dyDescent="0.4">
      <c r="A6360">
        <v>106359</v>
      </c>
      <c r="B6360" s="1">
        <v>46002.154166666667</v>
      </c>
      <c r="C6360" t="s">
        <v>34</v>
      </c>
      <c r="D6360" t="s">
        <v>43</v>
      </c>
      <c r="E6360" t="s">
        <v>31</v>
      </c>
      <c r="F6360" t="s">
        <v>32</v>
      </c>
      <c r="G6360">
        <v>1</v>
      </c>
      <c r="H6360">
        <v>493</v>
      </c>
      <c r="I6360">
        <v>192.81</v>
      </c>
      <c r="J6360" t="s">
        <v>44</v>
      </c>
      <c r="K6360">
        <v>4500</v>
      </c>
      <c r="L6360">
        <v>2500</v>
      </c>
      <c r="M6360" t="s">
        <v>33</v>
      </c>
    </row>
    <row r="6361" spans="1:13" x14ac:dyDescent="0.4">
      <c r="A6361">
        <v>106360</v>
      </c>
      <c r="B6361" s="1">
        <v>45883.871527777781</v>
      </c>
      <c r="C6361" t="s">
        <v>42</v>
      </c>
      <c r="D6361" t="s">
        <v>46</v>
      </c>
      <c r="E6361" t="s">
        <v>15</v>
      </c>
      <c r="F6361" t="s">
        <v>16</v>
      </c>
      <c r="G6361">
        <v>81</v>
      </c>
      <c r="H6361">
        <v>1016</v>
      </c>
      <c r="I6361">
        <v>2776.05</v>
      </c>
      <c r="J6361" t="s">
        <v>47</v>
      </c>
      <c r="K6361">
        <v>4500</v>
      </c>
      <c r="L6361">
        <v>2800</v>
      </c>
      <c r="M6361" t="s">
        <v>18</v>
      </c>
    </row>
    <row r="6362" spans="1:13" x14ac:dyDescent="0.4">
      <c r="A6362">
        <v>106361</v>
      </c>
      <c r="B6362" s="1">
        <v>45878.55972222222</v>
      </c>
      <c r="C6362" t="s">
        <v>39</v>
      </c>
      <c r="D6362" t="s">
        <v>14</v>
      </c>
      <c r="E6362" t="s">
        <v>29</v>
      </c>
      <c r="F6362" t="s">
        <v>20</v>
      </c>
      <c r="G6362">
        <v>14</v>
      </c>
      <c r="H6362">
        <v>1156</v>
      </c>
      <c r="I6362">
        <v>2353.0500000000002</v>
      </c>
      <c r="J6362" t="s">
        <v>21</v>
      </c>
      <c r="K6362">
        <v>6500</v>
      </c>
      <c r="L6362">
        <v>4200</v>
      </c>
      <c r="M6362" t="s">
        <v>22</v>
      </c>
    </row>
    <row r="6363" spans="1:13" x14ac:dyDescent="0.4">
      <c r="A6363">
        <v>106362</v>
      </c>
      <c r="B6363" s="1">
        <v>45868.962500000001</v>
      </c>
      <c r="C6363" t="s">
        <v>34</v>
      </c>
      <c r="D6363" t="s">
        <v>40</v>
      </c>
      <c r="E6363" t="s">
        <v>15</v>
      </c>
      <c r="F6363" t="s">
        <v>37</v>
      </c>
      <c r="G6363">
        <v>22</v>
      </c>
      <c r="H6363">
        <v>1101</v>
      </c>
      <c r="I6363">
        <v>1620.23</v>
      </c>
      <c r="J6363" t="s">
        <v>52</v>
      </c>
      <c r="K6363">
        <v>1500</v>
      </c>
      <c r="L6363">
        <v>800</v>
      </c>
      <c r="M6363" t="s">
        <v>38</v>
      </c>
    </row>
    <row r="6364" spans="1:13" x14ac:dyDescent="0.4">
      <c r="A6364">
        <v>106363</v>
      </c>
      <c r="B6364" s="1">
        <v>45682.557638888888</v>
      </c>
      <c r="C6364" t="s">
        <v>39</v>
      </c>
      <c r="D6364" t="s">
        <v>28</v>
      </c>
      <c r="E6364" t="s">
        <v>29</v>
      </c>
      <c r="F6364" t="s">
        <v>16</v>
      </c>
      <c r="G6364">
        <v>99</v>
      </c>
      <c r="H6364">
        <v>361</v>
      </c>
      <c r="I6364">
        <v>449.44</v>
      </c>
      <c r="J6364" t="s">
        <v>30</v>
      </c>
      <c r="K6364">
        <v>450</v>
      </c>
      <c r="L6364">
        <v>200</v>
      </c>
      <c r="M6364" t="s">
        <v>18</v>
      </c>
    </row>
    <row r="6365" spans="1:13" x14ac:dyDescent="0.4">
      <c r="A6365">
        <v>106364</v>
      </c>
      <c r="B6365" s="1">
        <v>45673.686111111114</v>
      </c>
      <c r="C6365" t="s">
        <v>39</v>
      </c>
      <c r="D6365" t="s">
        <v>40</v>
      </c>
      <c r="E6365" t="s">
        <v>29</v>
      </c>
      <c r="F6365" t="s">
        <v>37</v>
      </c>
      <c r="G6365">
        <v>65</v>
      </c>
      <c r="H6365">
        <v>384</v>
      </c>
      <c r="I6365">
        <v>382.89</v>
      </c>
      <c r="J6365" t="s">
        <v>52</v>
      </c>
      <c r="K6365">
        <v>1500</v>
      </c>
      <c r="L6365">
        <v>800</v>
      </c>
      <c r="M6365" t="s">
        <v>38</v>
      </c>
    </row>
    <row r="6366" spans="1:13" x14ac:dyDescent="0.4">
      <c r="A6366">
        <v>106365</v>
      </c>
      <c r="B6366" s="1">
        <v>45839.546527777777</v>
      </c>
      <c r="C6366" t="s">
        <v>50</v>
      </c>
      <c r="D6366" t="s">
        <v>35</v>
      </c>
      <c r="E6366" t="s">
        <v>29</v>
      </c>
      <c r="F6366" t="s">
        <v>32</v>
      </c>
      <c r="G6366">
        <v>2</v>
      </c>
      <c r="H6366">
        <v>694</v>
      </c>
      <c r="I6366">
        <v>757.88</v>
      </c>
      <c r="J6366" t="s">
        <v>49</v>
      </c>
      <c r="K6366">
        <v>8500</v>
      </c>
      <c r="L6366">
        <v>5500</v>
      </c>
      <c r="M6366" t="s">
        <v>33</v>
      </c>
    </row>
    <row r="6367" spans="1:13" x14ac:dyDescent="0.4">
      <c r="A6367">
        <v>106366</v>
      </c>
      <c r="B6367" s="1">
        <v>45986.317361111112</v>
      </c>
      <c r="C6367" t="s">
        <v>42</v>
      </c>
      <c r="D6367" t="s">
        <v>55</v>
      </c>
      <c r="E6367" t="s">
        <v>15</v>
      </c>
      <c r="F6367" t="s">
        <v>25</v>
      </c>
      <c r="G6367">
        <v>65</v>
      </c>
      <c r="H6367">
        <v>941</v>
      </c>
      <c r="I6367">
        <v>801.8</v>
      </c>
      <c r="J6367" t="s">
        <v>57</v>
      </c>
      <c r="K6367">
        <v>600</v>
      </c>
      <c r="L6367">
        <v>350</v>
      </c>
      <c r="M6367" t="s">
        <v>27</v>
      </c>
    </row>
    <row r="6368" spans="1:13" x14ac:dyDescent="0.4">
      <c r="A6368">
        <v>106367</v>
      </c>
      <c r="B6368" s="1">
        <v>45786.254861111112</v>
      </c>
      <c r="C6368" t="s">
        <v>39</v>
      </c>
      <c r="D6368" t="s">
        <v>24</v>
      </c>
      <c r="E6368" t="s">
        <v>15</v>
      </c>
      <c r="F6368" t="s">
        <v>32</v>
      </c>
      <c r="G6368">
        <v>36</v>
      </c>
      <c r="H6368">
        <v>375</v>
      </c>
      <c r="I6368">
        <v>814.14</v>
      </c>
      <c r="J6368" t="s">
        <v>60</v>
      </c>
      <c r="K6368">
        <v>25000</v>
      </c>
      <c r="L6368">
        <v>18000</v>
      </c>
      <c r="M6368" t="s">
        <v>33</v>
      </c>
    </row>
    <row r="6369" spans="1:13" x14ac:dyDescent="0.4">
      <c r="A6369">
        <v>106368</v>
      </c>
      <c r="B6369" s="1">
        <v>45699.34375</v>
      </c>
      <c r="C6369" t="s">
        <v>19</v>
      </c>
      <c r="D6369" t="s">
        <v>55</v>
      </c>
      <c r="E6369" t="s">
        <v>15</v>
      </c>
      <c r="F6369" t="s">
        <v>25</v>
      </c>
      <c r="G6369">
        <v>31</v>
      </c>
      <c r="H6369">
        <v>1118</v>
      </c>
      <c r="I6369">
        <v>1082.81</v>
      </c>
      <c r="J6369" t="s">
        <v>58</v>
      </c>
      <c r="K6369">
        <v>1200</v>
      </c>
      <c r="L6369">
        <v>800</v>
      </c>
      <c r="M6369" t="s">
        <v>27</v>
      </c>
    </row>
    <row r="6370" spans="1:13" x14ac:dyDescent="0.4">
      <c r="A6370">
        <v>106369</v>
      </c>
      <c r="B6370" s="1">
        <v>45993.79791666667</v>
      </c>
      <c r="C6370" t="s">
        <v>39</v>
      </c>
      <c r="D6370" t="s">
        <v>40</v>
      </c>
      <c r="E6370" t="s">
        <v>15</v>
      </c>
      <c r="F6370" t="s">
        <v>37</v>
      </c>
      <c r="G6370">
        <v>19</v>
      </c>
      <c r="H6370">
        <v>1109</v>
      </c>
      <c r="I6370">
        <v>582.69000000000005</v>
      </c>
      <c r="J6370" t="s">
        <v>52</v>
      </c>
      <c r="K6370">
        <v>1500</v>
      </c>
      <c r="L6370">
        <v>800</v>
      </c>
      <c r="M6370" t="s">
        <v>38</v>
      </c>
    </row>
    <row r="6371" spans="1:13" x14ac:dyDescent="0.4">
      <c r="A6371">
        <v>106370</v>
      </c>
      <c r="B6371" s="1">
        <v>45893.835416666669</v>
      </c>
      <c r="C6371" t="s">
        <v>42</v>
      </c>
      <c r="D6371" t="s">
        <v>46</v>
      </c>
      <c r="E6371" t="s">
        <v>15</v>
      </c>
      <c r="F6371" t="s">
        <v>16</v>
      </c>
      <c r="G6371">
        <v>91</v>
      </c>
      <c r="H6371">
        <v>1140</v>
      </c>
      <c r="I6371">
        <v>571.20000000000005</v>
      </c>
      <c r="J6371" t="s">
        <v>53</v>
      </c>
      <c r="K6371">
        <v>15000</v>
      </c>
      <c r="L6371">
        <v>9500</v>
      </c>
      <c r="M6371" t="s">
        <v>18</v>
      </c>
    </row>
    <row r="6372" spans="1:13" x14ac:dyDescent="0.4">
      <c r="A6372">
        <v>106371</v>
      </c>
      <c r="B6372" s="1">
        <v>46017.32708333333</v>
      </c>
      <c r="C6372" t="s">
        <v>23</v>
      </c>
      <c r="D6372" t="s">
        <v>43</v>
      </c>
      <c r="E6372" t="s">
        <v>29</v>
      </c>
      <c r="F6372" t="s">
        <v>37</v>
      </c>
      <c r="G6372">
        <v>63</v>
      </c>
      <c r="H6372">
        <v>1159</v>
      </c>
      <c r="I6372">
        <v>823.18</v>
      </c>
      <c r="J6372" t="s">
        <v>61</v>
      </c>
      <c r="K6372">
        <v>2800</v>
      </c>
      <c r="L6372">
        <v>1500</v>
      </c>
      <c r="M6372" t="s">
        <v>38</v>
      </c>
    </row>
    <row r="6373" spans="1:13" x14ac:dyDescent="0.4">
      <c r="A6373">
        <v>106372</v>
      </c>
      <c r="B6373" s="1">
        <v>45691.099305555559</v>
      </c>
      <c r="C6373" t="s">
        <v>13</v>
      </c>
      <c r="D6373" t="s">
        <v>43</v>
      </c>
      <c r="E6373" t="s">
        <v>29</v>
      </c>
      <c r="F6373" t="s">
        <v>32</v>
      </c>
      <c r="G6373">
        <v>95</v>
      </c>
      <c r="H6373">
        <v>981</v>
      </c>
      <c r="I6373">
        <v>306.58</v>
      </c>
      <c r="J6373" t="s">
        <v>51</v>
      </c>
      <c r="K6373">
        <v>1800</v>
      </c>
      <c r="L6373">
        <v>900</v>
      </c>
      <c r="M6373" t="s">
        <v>33</v>
      </c>
    </row>
    <row r="6374" spans="1:13" x14ac:dyDescent="0.4">
      <c r="A6374">
        <v>106373</v>
      </c>
      <c r="B6374" s="1">
        <v>46002.025694444441</v>
      </c>
      <c r="C6374" t="s">
        <v>34</v>
      </c>
      <c r="D6374" t="s">
        <v>43</v>
      </c>
      <c r="E6374" t="s">
        <v>29</v>
      </c>
      <c r="F6374" t="s">
        <v>16</v>
      </c>
      <c r="G6374">
        <v>33</v>
      </c>
      <c r="H6374">
        <v>764</v>
      </c>
      <c r="I6374">
        <v>1865.25</v>
      </c>
      <c r="J6374" t="s">
        <v>44</v>
      </c>
      <c r="K6374">
        <v>4500</v>
      </c>
      <c r="L6374">
        <v>2500</v>
      </c>
      <c r="M6374" t="s">
        <v>18</v>
      </c>
    </row>
    <row r="6375" spans="1:13" x14ac:dyDescent="0.4">
      <c r="A6375">
        <v>106374</v>
      </c>
      <c r="B6375" s="1">
        <v>45702.667361111111</v>
      </c>
      <c r="C6375" t="s">
        <v>42</v>
      </c>
      <c r="D6375" t="s">
        <v>14</v>
      </c>
      <c r="E6375" t="s">
        <v>29</v>
      </c>
      <c r="F6375" t="s">
        <v>37</v>
      </c>
      <c r="G6375">
        <v>9</v>
      </c>
      <c r="H6375">
        <v>1048</v>
      </c>
      <c r="I6375">
        <v>928.75</v>
      </c>
      <c r="J6375" t="s">
        <v>17</v>
      </c>
      <c r="K6375">
        <v>3200</v>
      </c>
      <c r="L6375">
        <v>2000</v>
      </c>
      <c r="M6375" t="s">
        <v>38</v>
      </c>
    </row>
    <row r="6376" spans="1:13" x14ac:dyDescent="0.4">
      <c r="A6376">
        <v>106375</v>
      </c>
      <c r="B6376" s="1">
        <v>45791.42083333333</v>
      </c>
      <c r="C6376" t="s">
        <v>45</v>
      </c>
      <c r="D6376" t="s">
        <v>40</v>
      </c>
      <c r="E6376" t="s">
        <v>15</v>
      </c>
      <c r="F6376" t="s">
        <v>25</v>
      </c>
      <c r="G6376">
        <v>45</v>
      </c>
      <c r="H6376">
        <v>699</v>
      </c>
      <c r="I6376">
        <v>545.79999999999995</v>
      </c>
      <c r="J6376" t="s">
        <v>41</v>
      </c>
      <c r="K6376">
        <v>5500</v>
      </c>
      <c r="L6376">
        <v>3500</v>
      </c>
      <c r="M6376" t="s">
        <v>27</v>
      </c>
    </row>
    <row r="6377" spans="1:13" x14ac:dyDescent="0.4">
      <c r="A6377">
        <v>106376</v>
      </c>
      <c r="B6377" s="1">
        <v>45678.626388888886</v>
      </c>
      <c r="C6377" t="s">
        <v>42</v>
      </c>
      <c r="D6377" t="s">
        <v>40</v>
      </c>
      <c r="E6377" t="s">
        <v>31</v>
      </c>
      <c r="F6377" t="s">
        <v>37</v>
      </c>
      <c r="G6377">
        <v>28</v>
      </c>
      <c r="H6377">
        <v>1190</v>
      </c>
      <c r="I6377">
        <v>742.11</v>
      </c>
      <c r="J6377" t="s">
        <v>41</v>
      </c>
      <c r="K6377">
        <v>5500</v>
      </c>
      <c r="L6377">
        <v>3500</v>
      </c>
      <c r="M6377" t="s">
        <v>38</v>
      </c>
    </row>
    <row r="6378" spans="1:13" x14ac:dyDescent="0.4">
      <c r="A6378">
        <v>106377</v>
      </c>
      <c r="B6378" s="1">
        <v>45779.220833333333</v>
      </c>
      <c r="C6378" t="s">
        <v>23</v>
      </c>
      <c r="D6378" t="s">
        <v>24</v>
      </c>
      <c r="E6378" t="s">
        <v>15</v>
      </c>
      <c r="F6378" t="s">
        <v>37</v>
      </c>
      <c r="G6378">
        <v>51</v>
      </c>
      <c r="H6378">
        <v>667</v>
      </c>
      <c r="I6378">
        <v>1432.88</v>
      </c>
      <c r="J6378" t="s">
        <v>59</v>
      </c>
      <c r="K6378">
        <v>3500</v>
      </c>
      <c r="L6378">
        <v>2200</v>
      </c>
      <c r="M6378" t="s">
        <v>38</v>
      </c>
    </row>
    <row r="6379" spans="1:13" x14ac:dyDescent="0.4">
      <c r="A6379">
        <v>106378</v>
      </c>
      <c r="B6379" s="1">
        <v>45727.047222222223</v>
      </c>
      <c r="C6379" t="s">
        <v>13</v>
      </c>
      <c r="D6379" t="s">
        <v>28</v>
      </c>
      <c r="E6379" t="s">
        <v>31</v>
      </c>
      <c r="F6379" t="s">
        <v>25</v>
      </c>
      <c r="G6379">
        <v>85</v>
      </c>
      <c r="H6379">
        <v>1135</v>
      </c>
      <c r="I6379">
        <v>2305.65</v>
      </c>
      <c r="J6379" t="s">
        <v>30</v>
      </c>
      <c r="K6379">
        <v>450</v>
      </c>
      <c r="L6379">
        <v>200</v>
      </c>
      <c r="M6379" t="s">
        <v>27</v>
      </c>
    </row>
    <row r="6380" spans="1:13" x14ac:dyDescent="0.4">
      <c r="A6380">
        <v>106379</v>
      </c>
      <c r="B6380" s="1">
        <v>46009.355555555558</v>
      </c>
      <c r="C6380" t="s">
        <v>34</v>
      </c>
      <c r="D6380" t="s">
        <v>55</v>
      </c>
      <c r="E6380" t="s">
        <v>29</v>
      </c>
      <c r="F6380" t="s">
        <v>25</v>
      </c>
      <c r="G6380">
        <v>48</v>
      </c>
      <c r="H6380">
        <v>468</v>
      </c>
      <c r="I6380">
        <v>349.54</v>
      </c>
      <c r="J6380" t="s">
        <v>57</v>
      </c>
      <c r="K6380">
        <v>600</v>
      </c>
      <c r="L6380">
        <v>350</v>
      </c>
      <c r="M6380" t="s">
        <v>27</v>
      </c>
    </row>
    <row r="6381" spans="1:13" x14ac:dyDescent="0.4">
      <c r="A6381">
        <v>106380</v>
      </c>
      <c r="B6381" s="1">
        <v>46018.863194444442</v>
      </c>
      <c r="C6381" t="s">
        <v>48</v>
      </c>
      <c r="D6381" t="s">
        <v>14</v>
      </c>
      <c r="E6381" t="s">
        <v>31</v>
      </c>
      <c r="F6381" t="s">
        <v>20</v>
      </c>
      <c r="G6381">
        <v>67</v>
      </c>
      <c r="H6381">
        <v>881</v>
      </c>
      <c r="I6381">
        <v>508.17</v>
      </c>
      <c r="J6381" t="s">
        <v>17</v>
      </c>
      <c r="K6381">
        <v>3200</v>
      </c>
      <c r="L6381">
        <v>2000</v>
      </c>
      <c r="M6381" t="s">
        <v>22</v>
      </c>
    </row>
    <row r="6382" spans="1:13" x14ac:dyDescent="0.4">
      <c r="A6382">
        <v>106381</v>
      </c>
      <c r="B6382" s="1">
        <v>45705.436111111114</v>
      </c>
      <c r="C6382" t="s">
        <v>48</v>
      </c>
      <c r="D6382" t="s">
        <v>14</v>
      </c>
      <c r="E6382" t="s">
        <v>31</v>
      </c>
      <c r="F6382" t="s">
        <v>37</v>
      </c>
      <c r="G6382">
        <v>59</v>
      </c>
      <c r="H6382">
        <v>950</v>
      </c>
      <c r="I6382">
        <v>246.03</v>
      </c>
      <c r="J6382" t="s">
        <v>21</v>
      </c>
      <c r="K6382">
        <v>6500</v>
      </c>
      <c r="L6382">
        <v>4200</v>
      </c>
      <c r="M6382" t="s">
        <v>38</v>
      </c>
    </row>
    <row r="6383" spans="1:13" x14ac:dyDescent="0.4">
      <c r="A6383">
        <v>106382</v>
      </c>
      <c r="B6383" s="1">
        <v>45696.978472222225</v>
      </c>
      <c r="C6383" t="s">
        <v>42</v>
      </c>
      <c r="D6383" t="s">
        <v>46</v>
      </c>
      <c r="E6383" t="s">
        <v>29</v>
      </c>
      <c r="F6383" t="s">
        <v>25</v>
      </c>
      <c r="G6383">
        <v>13</v>
      </c>
      <c r="H6383">
        <v>581</v>
      </c>
      <c r="I6383">
        <v>967.74</v>
      </c>
      <c r="J6383" t="s">
        <v>47</v>
      </c>
      <c r="K6383">
        <v>4500</v>
      </c>
      <c r="L6383">
        <v>2800</v>
      </c>
      <c r="M6383" t="s">
        <v>27</v>
      </c>
    </row>
    <row r="6384" spans="1:13" x14ac:dyDescent="0.4">
      <c r="A6384">
        <v>106383</v>
      </c>
      <c r="B6384" s="1">
        <v>45944.993055555555</v>
      </c>
      <c r="C6384" t="s">
        <v>45</v>
      </c>
      <c r="D6384" t="s">
        <v>24</v>
      </c>
      <c r="E6384" t="s">
        <v>15</v>
      </c>
      <c r="F6384" t="s">
        <v>16</v>
      </c>
      <c r="G6384">
        <v>87</v>
      </c>
      <c r="H6384">
        <v>484</v>
      </c>
      <c r="I6384">
        <v>1204.3800000000001</v>
      </c>
      <c r="J6384" t="s">
        <v>60</v>
      </c>
      <c r="K6384">
        <v>25000</v>
      </c>
      <c r="L6384">
        <v>18000</v>
      </c>
      <c r="M6384" t="s">
        <v>18</v>
      </c>
    </row>
    <row r="6385" spans="1:13" x14ac:dyDescent="0.4">
      <c r="A6385">
        <v>106384</v>
      </c>
      <c r="B6385" s="1">
        <v>45667.188194444447</v>
      </c>
      <c r="C6385" t="s">
        <v>39</v>
      </c>
      <c r="D6385" t="s">
        <v>46</v>
      </c>
      <c r="E6385" t="s">
        <v>31</v>
      </c>
      <c r="F6385" t="s">
        <v>37</v>
      </c>
      <c r="G6385">
        <v>88</v>
      </c>
      <c r="H6385">
        <v>924</v>
      </c>
      <c r="I6385">
        <v>764.1</v>
      </c>
      <c r="J6385" t="s">
        <v>47</v>
      </c>
      <c r="K6385">
        <v>4500</v>
      </c>
      <c r="L6385">
        <v>2800</v>
      </c>
      <c r="M6385" t="s">
        <v>38</v>
      </c>
    </row>
    <row r="6386" spans="1:13" x14ac:dyDescent="0.4">
      <c r="A6386">
        <v>106385</v>
      </c>
      <c r="B6386" s="1">
        <v>45687.745138888888</v>
      </c>
      <c r="C6386" t="s">
        <v>45</v>
      </c>
      <c r="D6386" t="s">
        <v>46</v>
      </c>
      <c r="E6386" t="s">
        <v>15</v>
      </c>
      <c r="F6386" t="s">
        <v>20</v>
      </c>
      <c r="G6386">
        <v>11</v>
      </c>
      <c r="H6386">
        <v>1031</v>
      </c>
      <c r="I6386">
        <v>296.77999999999997</v>
      </c>
      <c r="J6386" t="s">
        <v>47</v>
      </c>
      <c r="K6386">
        <v>4500</v>
      </c>
      <c r="L6386">
        <v>2800</v>
      </c>
      <c r="M6386" t="s">
        <v>22</v>
      </c>
    </row>
    <row r="6387" spans="1:13" x14ac:dyDescent="0.4">
      <c r="A6387">
        <v>106386</v>
      </c>
      <c r="B6387" s="1">
        <v>45901.429166666669</v>
      </c>
      <c r="C6387" t="s">
        <v>19</v>
      </c>
      <c r="D6387" t="s">
        <v>43</v>
      </c>
      <c r="E6387" t="s">
        <v>29</v>
      </c>
      <c r="F6387" t="s">
        <v>37</v>
      </c>
      <c r="G6387">
        <v>4</v>
      </c>
      <c r="H6387">
        <v>810</v>
      </c>
      <c r="I6387">
        <v>627.98</v>
      </c>
      <c r="J6387" t="s">
        <v>44</v>
      </c>
      <c r="K6387">
        <v>4500</v>
      </c>
      <c r="L6387">
        <v>2500</v>
      </c>
      <c r="M6387" t="s">
        <v>38</v>
      </c>
    </row>
    <row r="6388" spans="1:13" x14ac:dyDescent="0.4">
      <c r="A6388">
        <v>106387</v>
      </c>
      <c r="B6388" s="1">
        <v>45931.502083333333</v>
      </c>
      <c r="C6388" t="s">
        <v>42</v>
      </c>
      <c r="D6388" t="s">
        <v>55</v>
      </c>
      <c r="E6388" t="s">
        <v>31</v>
      </c>
      <c r="F6388" t="s">
        <v>32</v>
      </c>
      <c r="G6388">
        <v>97</v>
      </c>
      <c r="H6388">
        <v>302</v>
      </c>
      <c r="I6388">
        <v>378.44</v>
      </c>
      <c r="J6388" t="s">
        <v>57</v>
      </c>
      <c r="K6388">
        <v>600</v>
      </c>
      <c r="L6388">
        <v>350</v>
      </c>
      <c r="M6388" t="s">
        <v>33</v>
      </c>
    </row>
    <row r="6389" spans="1:13" x14ac:dyDescent="0.4">
      <c r="A6389">
        <v>106388</v>
      </c>
      <c r="B6389" s="1">
        <v>45745.430555555555</v>
      </c>
      <c r="C6389" t="s">
        <v>39</v>
      </c>
      <c r="D6389" t="s">
        <v>35</v>
      </c>
      <c r="E6389" t="s">
        <v>15</v>
      </c>
      <c r="F6389" t="s">
        <v>25</v>
      </c>
      <c r="G6389">
        <v>57</v>
      </c>
      <c r="H6389">
        <v>441</v>
      </c>
      <c r="I6389">
        <v>247.65</v>
      </c>
      <c r="J6389" t="s">
        <v>36</v>
      </c>
      <c r="K6389">
        <v>12000</v>
      </c>
      <c r="L6389">
        <v>8000</v>
      </c>
      <c r="M6389" t="s">
        <v>27</v>
      </c>
    </row>
    <row r="6390" spans="1:13" x14ac:dyDescent="0.4">
      <c r="A6390">
        <v>106389</v>
      </c>
      <c r="B6390" s="1">
        <v>45901.220833333333</v>
      </c>
      <c r="C6390" t="s">
        <v>45</v>
      </c>
      <c r="D6390" t="s">
        <v>24</v>
      </c>
      <c r="E6390" t="s">
        <v>15</v>
      </c>
      <c r="F6390" t="s">
        <v>37</v>
      </c>
      <c r="G6390">
        <v>35</v>
      </c>
      <c r="H6390">
        <v>445</v>
      </c>
      <c r="I6390">
        <v>987.51</v>
      </c>
      <c r="J6390" t="s">
        <v>26</v>
      </c>
      <c r="K6390">
        <v>45000</v>
      </c>
      <c r="L6390">
        <v>32000</v>
      </c>
      <c r="M6390" t="s">
        <v>38</v>
      </c>
    </row>
    <row r="6391" spans="1:13" x14ac:dyDescent="0.4">
      <c r="A6391">
        <v>106390</v>
      </c>
      <c r="B6391" s="1">
        <v>45986.848611111112</v>
      </c>
      <c r="C6391" t="s">
        <v>42</v>
      </c>
      <c r="D6391" t="s">
        <v>55</v>
      </c>
      <c r="E6391" t="s">
        <v>15</v>
      </c>
      <c r="F6391" t="s">
        <v>25</v>
      </c>
      <c r="G6391">
        <v>15</v>
      </c>
      <c r="H6391">
        <v>1191</v>
      </c>
      <c r="I6391">
        <v>225.81</v>
      </c>
      <c r="J6391" t="s">
        <v>58</v>
      </c>
      <c r="K6391">
        <v>1200</v>
      </c>
      <c r="L6391">
        <v>800</v>
      </c>
      <c r="M6391" t="s">
        <v>27</v>
      </c>
    </row>
    <row r="6392" spans="1:13" x14ac:dyDescent="0.4">
      <c r="A6392">
        <v>106391</v>
      </c>
      <c r="B6392" s="1">
        <v>45672.652083333334</v>
      </c>
      <c r="C6392" t="s">
        <v>50</v>
      </c>
      <c r="D6392" t="s">
        <v>43</v>
      </c>
      <c r="E6392" t="s">
        <v>15</v>
      </c>
      <c r="F6392" t="s">
        <v>25</v>
      </c>
      <c r="G6392">
        <v>21</v>
      </c>
      <c r="H6392">
        <v>980</v>
      </c>
      <c r="I6392">
        <v>378.29</v>
      </c>
      <c r="J6392" t="s">
        <v>44</v>
      </c>
      <c r="K6392">
        <v>4500</v>
      </c>
      <c r="L6392">
        <v>2500</v>
      </c>
      <c r="M6392" t="s">
        <v>27</v>
      </c>
    </row>
    <row r="6393" spans="1:13" x14ac:dyDescent="0.4">
      <c r="A6393">
        <v>106392</v>
      </c>
      <c r="B6393" s="1">
        <v>45661.78125</v>
      </c>
      <c r="C6393" t="s">
        <v>23</v>
      </c>
      <c r="D6393" t="s">
        <v>14</v>
      </c>
      <c r="E6393" t="s">
        <v>15</v>
      </c>
      <c r="F6393" t="s">
        <v>37</v>
      </c>
      <c r="G6393">
        <v>68</v>
      </c>
      <c r="H6393">
        <v>932</v>
      </c>
      <c r="I6393">
        <v>975.9</v>
      </c>
      <c r="J6393" t="s">
        <v>17</v>
      </c>
      <c r="K6393">
        <v>3200</v>
      </c>
      <c r="L6393">
        <v>2000</v>
      </c>
      <c r="M6393" t="s">
        <v>38</v>
      </c>
    </row>
    <row r="6394" spans="1:13" x14ac:dyDescent="0.4">
      <c r="A6394">
        <v>106393</v>
      </c>
      <c r="B6394" s="1">
        <v>45848.5625</v>
      </c>
      <c r="C6394" t="s">
        <v>48</v>
      </c>
      <c r="D6394" t="s">
        <v>40</v>
      </c>
      <c r="E6394" t="s">
        <v>31</v>
      </c>
      <c r="F6394" t="s">
        <v>32</v>
      </c>
      <c r="G6394">
        <v>51</v>
      </c>
      <c r="H6394">
        <v>414</v>
      </c>
      <c r="I6394">
        <v>585.55999999999995</v>
      </c>
      <c r="J6394" t="s">
        <v>52</v>
      </c>
      <c r="K6394">
        <v>1500</v>
      </c>
      <c r="L6394">
        <v>800</v>
      </c>
      <c r="M6394" t="s">
        <v>33</v>
      </c>
    </row>
    <row r="6395" spans="1:13" x14ac:dyDescent="0.4">
      <c r="A6395">
        <v>106394</v>
      </c>
      <c r="B6395" s="1">
        <v>45825.362500000003</v>
      </c>
      <c r="C6395" t="s">
        <v>39</v>
      </c>
      <c r="D6395" t="s">
        <v>14</v>
      </c>
      <c r="E6395" t="s">
        <v>15</v>
      </c>
      <c r="F6395" t="s">
        <v>16</v>
      </c>
      <c r="G6395">
        <v>30</v>
      </c>
      <c r="H6395">
        <v>794</v>
      </c>
      <c r="I6395">
        <v>1794.04</v>
      </c>
      <c r="J6395" t="s">
        <v>17</v>
      </c>
      <c r="K6395">
        <v>3200</v>
      </c>
      <c r="L6395">
        <v>2000</v>
      </c>
      <c r="M6395" t="s">
        <v>18</v>
      </c>
    </row>
    <row r="6396" spans="1:13" x14ac:dyDescent="0.4">
      <c r="A6396">
        <v>106395</v>
      </c>
      <c r="B6396" s="1">
        <v>45666.957638888889</v>
      </c>
      <c r="C6396" t="s">
        <v>19</v>
      </c>
      <c r="D6396" t="s">
        <v>55</v>
      </c>
      <c r="E6396" t="s">
        <v>15</v>
      </c>
      <c r="F6396" t="s">
        <v>37</v>
      </c>
      <c r="G6396">
        <v>28</v>
      </c>
      <c r="H6396">
        <v>983</v>
      </c>
      <c r="I6396">
        <v>497.43</v>
      </c>
      <c r="J6396" t="s">
        <v>57</v>
      </c>
      <c r="K6396">
        <v>600</v>
      </c>
      <c r="L6396">
        <v>350</v>
      </c>
      <c r="M6396" t="s">
        <v>38</v>
      </c>
    </row>
    <row r="6397" spans="1:13" x14ac:dyDescent="0.4">
      <c r="A6397">
        <v>106396</v>
      </c>
      <c r="B6397" s="1">
        <v>45766.507638888892</v>
      </c>
      <c r="C6397" t="s">
        <v>23</v>
      </c>
      <c r="D6397" t="s">
        <v>35</v>
      </c>
      <c r="E6397" t="s">
        <v>15</v>
      </c>
      <c r="F6397" t="s">
        <v>32</v>
      </c>
      <c r="G6397">
        <v>10</v>
      </c>
      <c r="H6397">
        <v>1103</v>
      </c>
      <c r="I6397">
        <v>1200.18</v>
      </c>
      <c r="J6397" t="s">
        <v>49</v>
      </c>
      <c r="K6397">
        <v>8500</v>
      </c>
      <c r="L6397">
        <v>5500</v>
      </c>
      <c r="M6397" t="s">
        <v>33</v>
      </c>
    </row>
    <row r="6398" spans="1:13" x14ac:dyDescent="0.4">
      <c r="A6398">
        <v>106397</v>
      </c>
      <c r="B6398" s="1">
        <v>45794.543055555558</v>
      </c>
      <c r="C6398" t="s">
        <v>13</v>
      </c>
      <c r="D6398" t="s">
        <v>46</v>
      </c>
      <c r="E6398" t="s">
        <v>29</v>
      </c>
      <c r="F6398" t="s">
        <v>25</v>
      </c>
      <c r="G6398">
        <v>92</v>
      </c>
      <c r="H6398">
        <v>476</v>
      </c>
      <c r="I6398">
        <v>1198.42</v>
      </c>
      <c r="J6398" t="s">
        <v>53</v>
      </c>
      <c r="K6398">
        <v>15000</v>
      </c>
      <c r="L6398">
        <v>9500</v>
      </c>
      <c r="M6398" t="s">
        <v>27</v>
      </c>
    </row>
    <row r="6399" spans="1:13" x14ac:dyDescent="0.4">
      <c r="A6399">
        <v>106398</v>
      </c>
      <c r="B6399" s="1">
        <v>45811.154166666667</v>
      </c>
      <c r="C6399" t="s">
        <v>19</v>
      </c>
      <c r="D6399" t="s">
        <v>24</v>
      </c>
      <c r="E6399" t="s">
        <v>15</v>
      </c>
      <c r="F6399" t="s">
        <v>37</v>
      </c>
      <c r="G6399">
        <v>54</v>
      </c>
      <c r="H6399">
        <v>399</v>
      </c>
      <c r="I6399">
        <v>1881.86</v>
      </c>
      <c r="J6399" t="s">
        <v>60</v>
      </c>
      <c r="K6399">
        <v>25000</v>
      </c>
      <c r="L6399">
        <v>18000</v>
      </c>
      <c r="M6399" t="s">
        <v>38</v>
      </c>
    </row>
    <row r="6400" spans="1:13" x14ac:dyDescent="0.4">
      <c r="A6400">
        <v>106399</v>
      </c>
      <c r="B6400" s="1">
        <v>45866.111805555556</v>
      </c>
      <c r="C6400" t="s">
        <v>39</v>
      </c>
      <c r="D6400" t="s">
        <v>35</v>
      </c>
      <c r="E6400" t="s">
        <v>29</v>
      </c>
      <c r="F6400" t="s">
        <v>32</v>
      </c>
      <c r="G6400">
        <v>98</v>
      </c>
      <c r="H6400">
        <v>1098</v>
      </c>
      <c r="I6400">
        <v>684.66</v>
      </c>
      <c r="J6400" t="s">
        <v>36</v>
      </c>
      <c r="K6400">
        <v>12000</v>
      </c>
      <c r="L6400">
        <v>8000</v>
      </c>
      <c r="M6400" t="s">
        <v>33</v>
      </c>
    </row>
    <row r="6401" spans="1:13" x14ac:dyDescent="0.4">
      <c r="A6401">
        <v>106400</v>
      </c>
      <c r="B6401" s="1">
        <v>45929.076388888891</v>
      </c>
      <c r="C6401" t="s">
        <v>42</v>
      </c>
      <c r="D6401" t="s">
        <v>24</v>
      </c>
      <c r="E6401" t="s">
        <v>29</v>
      </c>
      <c r="F6401" t="s">
        <v>25</v>
      </c>
      <c r="G6401">
        <v>6</v>
      </c>
      <c r="H6401">
        <v>980</v>
      </c>
      <c r="I6401">
        <v>337.2</v>
      </c>
      <c r="J6401" t="s">
        <v>59</v>
      </c>
      <c r="K6401">
        <v>3500</v>
      </c>
      <c r="L6401">
        <v>2200</v>
      </c>
      <c r="M6401" t="s">
        <v>27</v>
      </c>
    </row>
    <row r="6402" spans="1:13" x14ac:dyDescent="0.4">
      <c r="A6402">
        <v>106401</v>
      </c>
      <c r="B6402" s="1">
        <v>45800.84652777778</v>
      </c>
      <c r="C6402" t="s">
        <v>39</v>
      </c>
      <c r="D6402" t="s">
        <v>43</v>
      </c>
      <c r="E6402" t="s">
        <v>15</v>
      </c>
      <c r="F6402" t="s">
        <v>32</v>
      </c>
      <c r="G6402">
        <v>11</v>
      </c>
      <c r="H6402">
        <v>774</v>
      </c>
      <c r="I6402">
        <v>1159.56</v>
      </c>
      <c r="J6402" t="s">
        <v>51</v>
      </c>
      <c r="K6402">
        <v>1800</v>
      </c>
      <c r="L6402">
        <v>900</v>
      </c>
      <c r="M6402" t="s">
        <v>33</v>
      </c>
    </row>
    <row r="6403" spans="1:13" x14ac:dyDescent="0.4">
      <c r="A6403">
        <v>106402</v>
      </c>
      <c r="B6403" s="1">
        <v>45756.7</v>
      </c>
      <c r="C6403" t="s">
        <v>19</v>
      </c>
      <c r="D6403" t="s">
        <v>35</v>
      </c>
      <c r="E6403" t="s">
        <v>31</v>
      </c>
      <c r="F6403" t="s">
        <v>37</v>
      </c>
      <c r="G6403">
        <v>33</v>
      </c>
      <c r="H6403">
        <v>1081</v>
      </c>
      <c r="I6403">
        <v>497.37</v>
      </c>
      <c r="J6403" t="s">
        <v>36</v>
      </c>
      <c r="K6403">
        <v>12000</v>
      </c>
      <c r="L6403">
        <v>8000</v>
      </c>
      <c r="M6403" t="s">
        <v>38</v>
      </c>
    </row>
    <row r="6404" spans="1:13" x14ac:dyDescent="0.4">
      <c r="A6404">
        <v>106403</v>
      </c>
      <c r="B6404" s="1">
        <v>45965.225694444445</v>
      </c>
      <c r="C6404" t="s">
        <v>13</v>
      </c>
      <c r="D6404" t="s">
        <v>55</v>
      </c>
      <c r="E6404" t="s">
        <v>31</v>
      </c>
      <c r="F6404" t="s">
        <v>37</v>
      </c>
      <c r="G6404">
        <v>84</v>
      </c>
      <c r="H6404">
        <v>861</v>
      </c>
      <c r="I6404">
        <v>1646.14</v>
      </c>
      <c r="J6404" t="s">
        <v>58</v>
      </c>
      <c r="K6404">
        <v>1200</v>
      </c>
      <c r="L6404">
        <v>800</v>
      </c>
      <c r="M6404" t="s">
        <v>38</v>
      </c>
    </row>
    <row r="6405" spans="1:13" x14ac:dyDescent="0.4">
      <c r="A6405">
        <v>106404</v>
      </c>
      <c r="B6405" s="1">
        <v>45726.067361111112</v>
      </c>
      <c r="C6405" t="s">
        <v>42</v>
      </c>
      <c r="D6405" t="s">
        <v>46</v>
      </c>
      <c r="E6405" t="s">
        <v>29</v>
      </c>
      <c r="F6405" t="s">
        <v>25</v>
      </c>
      <c r="G6405">
        <v>94</v>
      </c>
      <c r="H6405">
        <v>617</v>
      </c>
      <c r="I6405">
        <v>531.38</v>
      </c>
      <c r="J6405" t="s">
        <v>47</v>
      </c>
      <c r="K6405">
        <v>4500</v>
      </c>
      <c r="L6405">
        <v>2800</v>
      </c>
      <c r="M6405" t="s">
        <v>27</v>
      </c>
    </row>
    <row r="6406" spans="1:13" x14ac:dyDescent="0.4">
      <c r="A6406">
        <v>106405</v>
      </c>
      <c r="B6406" s="1">
        <v>45904.461805555555</v>
      </c>
      <c r="C6406" t="s">
        <v>45</v>
      </c>
      <c r="D6406" t="s">
        <v>40</v>
      </c>
      <c r="E6406" t="s">
        <v>29</v>
      </c>
      <c r="F6406" t="s">
        <v>25</v>
      </c>
      <c r="G6406">
        <v>39</v>
      </c>
      <c r="H6406">
        <v>696</v>
      </c>
      <c r="I6406">
        <v>439.2</v>
      </c>
      <c r="J6406" t="s">
        <v>52</v>
      </c>
      <c r="K6406">
        <v>1500</v>
      </c>
      <c r="L6406">
        <v>800</v>
      </c>
      <c r="M6406" t="s">
        <v>27</v>
      </c>
    </row>
    <row r="6407" spans="1:13" x14ac:dyDescent="0.4">
      <c r="A6407">
        <v>106406</v>
      </c>
      <c r="B6407" s="1">
        <v>45918.495138888888</v>
      </c>
      <c r="C6407" t="s">
        <v>23</v>
      </c>
      <c r="D6407" t="s">
        <v>46</v>
      </c>
      <c r="E6407" t="s">
        <v>29</v>
      </c>
      <c r="F6407" t="s">
        <v>20</v>
      </c>
      <c r="G6407">
        <v>71</v>
      </c>
      <c r="H6407">
        <v>1086</v>
      </c>
      <c r="I6407">
        <v>195.68</v>
      </c>
      <c r="J6407" t="s">
        <v>53</v>
      </c>
      <c r="K6407">
        <v>15000</v>
      </c>
      <c r="L6407">
        <v>9500</v>
      </c>
      <c r="M6407" t="s">
        <v>22</v>
      </c>
    </row>
    <row r="6408" spans="1:13" x14ac:dyDescent="0.4">
      <c r="A6408">
        <v>106407</v>
      </c>
      <c r="B6408" s="1">
        <v>45933.865972222222</v>
      </c>
      <c r="C6408" t="s">
        <v>45</v>
      </c>
      <c r="D6408" t="s">
        <v>43</v>
      </c>
      <c r="E6408" t="s">
        <v>29</v>
      </c>
      <c r="F6408" t="s">
        <v>37</v>
      </c>
      <c r="G6408">
        <v>30</v>
      </c>
      <c r="H6408">
        <v>357</v>
      </c>
      <c r="I6408">
        <v>989.8</v>
      </c>
      <c r="J6408" t="s">
        <v>61</v>
      </c>
      <c r="K6408">
        <v>2800</v>
      </c>
      <c r="L6408">
        <v>1500</v>
      </c>
      <c r="M6408" t="s">
        <v>38</v>
      </c>
    </row>
    <row r="6409" spans="1:13" x14ac:dyDescent="0.4">
      <c r="A6409">
        <v>106408</v>
      </c>
      <c r="B6409" s="1">
        <v>45736.713888888888</v>
      </c>
      <c r="C6409" t="s">
        <v>39</v>
      </c>
      <c r="D6409" t="s">
        <v>55</v>
      </c>
      <c r="E6409" t="s">
        <v>29</v>
      </c>
      <c r="F6409" t="s">
        <v>37</v>
      </c>
      <c r="G6409">
        <v>47</v>
      </c>
      <c r="H6409">
        <v>654</v>
      </c>
      <c r="I6409">
        <v>425.64</v>
      </c>
      <c r="J6409" t="s">
        <v>57</v>
      </c>
      <c r="K6409">
        <v>600</v>
      </c>
      <c r="L6409">
        <v>350</v>
      </c>
      <c r="M6409" t="s">
        <v>38</v>
      </c>
    </row>
    <row r="6410" spans="1:13" x14ac:dyDescent="0.4">
      <c r="A6410">
        <v>106409</v>
      </c>
      <c r="B6410" s="1">
        <v>45803.163194444445</v>
      </c>
      <c r="C6410" t="s">
        <v>23</v>
      </c>
      <c r="D6410" t="s">
        <v>24</v>
      </c>
      <c r="E6410" t="s">
        <v>15</v>
      </c>
      <c r="F6410" t="s">
        <v>37</v>
      </c>
      <c r="G6410">
        <v>5</v>
      </c>
      <c r="H6410">
        <v>710</v>
      </c>
      <c r="I6410">
        <v>633.86</v>
      </c>
      <c r="J6410" t="s">
        <v>26</v>
      </c>
      <c r="K6410">
        <v>45000</v>
      </c>
      <c r="L6410">
        <v>32000</v>
      </c>
      <c r="M6410" t="s">
        <v>38</v>
      </c>
    </row>
    <row r="6411" spans="1:13" x14ac:dyDescent="0.4">
      <c r="A6411">
        <v>106410</v>
      </c>
      <c r="B6411" s="1">
        <v>45768.231249999997</v>
      </c>
      <c r="C6411" t="s">
        <v>48</v>
      </c>
      <c r="D6411" t="s">
        <v>55</v>
      </c>
      <c r="E6411" t="s">
        <v>15</v>
      </c>
      <c r="F6411" t="s">
        <v>20</v>
      </c>
      <c r="G6411">
        <v>62</v>
      </c>
      <c r="H6411">
        <v>1002</v>
      </c>
      <c r="I6411">
        <v>1060.4100000000001</v>
      </c>
      <c r="J6411" t="s">
        <v>57</v>
      </c>
      <c r="K6411">
        <v>600</v>
      </c>
      <c r="L6411">
        <v>350</v>
      </c>
      <c r="M6411" t="s">
        <v>22</v>
      </c>
    </row>
    <row r="6412" spans="1:13" x14ac:dyDescent="0.4">
      <c r="A6412">
        <v>106411</v>
      </c>
      <c r="B6412" s="1">
        <v>45915.808333333334</v>
      </c>
      <c r="C6412" t="s">
        <v>42</v>
      </c>
      <c r="D6412" t="s">
        <v>43</v>
      </c>
      <c r="E6412" t="s">
        <v>29</v>
      </c>
      <c r="F6412" t="s">
        <v>25</v>
      </c>
      <c r="G6412">
        <v>22</v>
      </c>
      <c r="H6412">
        <v>664</v>
      </c>
      <c r="I6412">
        <v>873.06</v>
      </c>
      <c r="J6412" t="s">
        <v>61</v>
      </c>
      <c r="K6412">
        <v>2800</v>
      </c>
      <c r="L6412">
        <v>1500</v>
      </c>
      <c r="M6412" t="s">
        <v>27</v>
      </c>
    </row>
    <row r="6413" spans="1:13" x14ac:dyDescent="0.4">
      <c r="A6413">
        <v>106412</v>
      </c>
      <c r="B6413" s="1">
        <v>45750.852083333331</v>
      </c>
      <c r="C6413" t="s">
        <v>42</v>
      </c>
      <c r="D6413" t="s">
        <v>43</v>
      </c>
      <c r="E6413" t="s">
        <v>15</v>
      </c>
      <c r="F6413" t="s">
        <v>16</v>
      </c>
      <c r="G6413">
        <v>81</v>
      </c>
      <c r="H6413">
        <v>376</v>
      </c>
      <c r="I6413">
        <v>757.34</v>
      </c>
      <c r="J6413" t="s">
        <v>44</v>
      </c>
      <c r="K6413">
        <v>4500</v>
      </c>
      <c r="L6413">
        <v>2500</v>
      </c>
      <c r="M6413" t="s">
        <v>18</v>
      </c>
    </row>
    <row r="6414" spans="1:13" x14ac:dyDescent="0.4">
      <c r="A6414">
        <v>106413</v>
      </c>
      <c r="B6414" s="1">
        <v>45670.81527777778</v>
      </c>
      <c r="C6414" t="s">
        <v>42</v>
      </c>
      <c r="D6414" t="s">
        <v>35</v>
      </c>
      <c r="E6414" t="s">
        <v>29</v>
      </c>
      <c r="F6414" t="s">
        <v>16</v>
      </c>
      <c r="G6414">
        <v>57</v>
      </c>
      <c r="H6414">
        <v>978</v>
      </c>
      <c r="I6414">
        <v>729.16</v>
      </c>
      <c r="J6414" t="s">
        <v>49</v>
      </c>
      <c r="K6414">
        <v>8500</v>
      </c>
      <c r="L6414">
        <v>5500</v>
      </c>
      <c r="M6414" t="s">
        <v>18</v>
      </c>
    </row>
    <row r="6415" spans="1:13" x14ac:dyDescent="0.4">
      <c r="A6415">
        <v>106414</v>
      </c>
      <c r="B6415" s="1">
        <v>45917.824305555558</v>
      </c>
      <c r="C6415" t="s">
        <v>48</v>
      </c>
      <c r="D6415" t="s">
        <v>43</v>
      </c>
      <c r="E6415" t="s">
        <v>31</v>
      </c>
      <c r="F6415" t="s">
        <v>20</v>
      </c>
      <c r="G6415">
        <v>16</v>
      </c>
      <c r="H6415">
        <v>1124</v>
      </c>
      <c r="I6415">
        <v>590.29999999999995</v>
      </c>
      <c r="J6415" t="s">
        <v>61</v>
      </c>
      <c r="K6415">
        <v>2800</v>
      </c>
      <c r="L6415">
        <v>1500</v>
      </c>
      <c r="M6415" t="s">
        <v>22</v>
      </c>
    </row>
    <row r="6416" spans="1:13" x14ac:dyDescent="0.4">
      <c r="A6416">
        <v>106415</v>
      </c>
      <c r="B6416" s="1">
        <v>45766.755555555559</v>
      </c>
      <c r="C6416" t="s">
        <v>45</v>
      </c>
      <c r="D6416" t="s">
        <v>14</v>
      </c>
      <c r="E6416" t="s">
        <v>31</v>
      </c>
      <c r="F6416" t="s">
        <v>37</v>
      </c>
      <c r="G6416">
        <v>3</v>
      </c>
      <c r="H6416">
        <v>793</v>
      </c>
      <c r="I6416">
        <v>782.67</v>
      </c>
      <c r="J6416" t="s">
        <v>17</v>
      </c>
      <c r="K6416">
        <v>3200</v>
      </c>
      <c r="L6416">
        <v>2000</v>
      </c>
      <c r="M6416" t="s">
        <v>38</v>
      </c>
    </row>
    <row r="6417" spans="1:13" x14ac:dyDescent="0.4">
      <c r="A6417">
        <v>106416</v>
      </c>
      <c r="B6417" s="1">
        <v>45987.124305555553</v>
      </c>
      <c r="C6417" t="s">
        <v>48</v>
      </c>
      <c r="D6417" t="s">
        <v>43</v>
      </c>
      <c r="E6417" t="s">
        <v>15</v>
      </c>
      <c r="F6417" t="s">
        <v>20</v>
      </c>
      <c r="G6417">
        <v>36</v>
      </c>
      <c r="H6417">
        <v>1182</v>
      </c>
      <c r="I6417">
        <v>286.52</v>
      </c>
      <c r="J6417" t="s">
        <v>44</v>
      </c>
      <c r="K6417">
        <v>4500</v>
      </c>
      <c r="L6417">
        <v>2500</v>
      </c>
      <c r="M6417" t="s">
        <v>22</v>
      </c>
    </row>
    <row r="6418" spans="1:13" x14ac:dyDescent="0.4">
      <c r="A6418">
        <v>106417</v>
      </c>
      <c r="B6418" s="1">
        <v>45846.803472222222</v>
      </c>
      <c r="C6418" t="s">
        <v>13</v>
      </c>
      <c r="D6418" t="s">
        <v>46</v>
      </c>
      <c r="E6418" t="s">
        <v>31</v>
      </c>
      <c r="F6418" t="s">
        <v>20</v>
      </c>
      <c r="G6418">
        <v>46</v>
      </c>
      <c r="H6418">
        <v>724</v>
      </c>
      <c r="I6418">
        <v>895.64</v>
      </c>
      <c r="J6418" t="s">
        <v>53</v>
      </c>
      <c r="K6418">
        <v>15000</v>
      </c>
      <c r="L6418">
        <v>9500</v>
      </c>
      <c r="M6418" t="s">
        <v>22</v>
      </c>
    </row>
    <row r="6419" spans="1:13" x14ac:dyDescent="0.4">
      <c r="A6419">
        <v>106418</v>
      </c>
      <c r="B6419" s="1">
        <v>45752.310416666667</v>
      </c>
      <c r="C6419" t="s">
        <v>13</v>
      </c>
      <c r="D6419" t="s">
        <v>35</v>
      </c>
      <c r="E6419" t="s">
        <v>29</v>
      </c>
      <c r="F6419" t="s">
        <v>20</v>
      </c>
      <c r="G6419">
        <v>11</v>
      </c>
      <c r="H6419">
        <v>930</v>
      </c>
      <c r="I6419">
        <v>556.44000000000005</v>
      </c>
      <c r="J6419" t="s">
        <v>49</v>
      </c>
      <c r="K6419">
        <v>8500</v>
      </c>
      <c r="L6419">
        <v>5500</v>
      </c>
      <c r="M6419" t="s">
        <v>22</v>
      </c>
    </row>
    <row r="6420" spans="1:13" x14ac:dyDescent="0.4">
      <c r="A6420">
        <v>106419</v>
      </c>
      <c r="B6420" s="1">
        <v>45762.870138888888</v>
      </c>
      <c r="C6420" t="s">
        <v>19</v>
      </c>
      <c r="D6420" t="s">
        <v>55</v>
      </c>
      <c r="E6420" t="s">
        <v>15</v>
      </c>
      <c r="F6420" t="s">
        <v>32</v>
      </c>
      <c r="G6420">
        <v>12</v>
      </c>
      <c r="H6420">
        <v>1099</v>
      </c>
      <c r="I6420">
        <v>407.37</v>
      </c>
      <c r="J6420" t="s">
        <v>56</v>
      </c>
      <c r="K6420">
        <v>850</v>
      </c>
      <c r="L6420">
        <v>550</v>
      </c>
      <c r="M6420" t="s">
        <v>33</v>
      </c>
    </row>
    <row r="6421" spans="1:13" x14ac:dyDescent="0.4">
      <c r="A6421">
        <v>106420</v>
      </c>
      <c r="B6421" s="1">
        <v>45665.632638888892</v>
      </c>
      <c r="C6421" t="s">
        <v>34</v>
      </c>
      <c r="D6421" t="s">
        <v>40</v>
      </c>
      <c r="E6421" t="s">
        <v>15</v>
      </c>
      <c r="F6421" t="s">
        <v>16</v>
      </c>
      <c r="G6421">
        <v>15</v>
      </c>
      <c r="H6421">
        <v>478</v>
      </c>
      <c r="I6421">
        <v>647.1</v>
      </c>
      <c r="J6421" t="s">
        <v>52</v>
      </c>
      <c r="K6421">
        <v>1500</v>
      </c>
      <c r="L6421">
        <v>800</v>
      </c>
      <c r="M6421" t="s">
        <v>18</v>
      </c>
    </row>
    <row r="6422" spans="1:13" x14ac:dyDescent="0.4">
      <c r="A6422">
        <v>106421</v>
      </c>
      <c r="B6422" s="1">
        <v>45724.931250000001</v>
      </c>
      <c r="C6422" t="s">
        <v>50</v>
      </c>
      <c r="D6422" t="s">
        <v>43</v>
      </c>
      <c r="E6422" t="s">
        <v>15</v>
      </c>
      <c r="F6422" t="s">
        <v>32</v>
      </c>
      <c r="G6422">
        <v>21</v>
      </c>
      <c r="H6422">
        <v>555</v>
      </c>
      <c r="I6422">
        <v>593.73</v>
      </c>
      <c r="J6422" t="s">
        <v>51</v>
      </c>
      <c r="K6422">
        <v>1800</v>
      </c>
      <c r="L6422">
        <v>900</v>
      </c>
      <c r="M6422" t="s">
        <v>33</v>
      </c>
    </row>
    <row r="6423" spans="1:13" x14ac:dyDescent="0.4">
      <c r="A6423">
        <v>106422</v>
      </c>
      <c r="B6423" s="1">
        <v>45848.90347222222</v>
      </c>
      <c r="C6423" t="s">
        <v>23</v>
      </c>
      <c r="D6423" t="s">
        <v>46</v>
      </c>
      <c r="E6423" t="s">
        <v>15</v>
      </c>
      <c r="F6423" t="s">
        <v>20</v>
      </c>
      <c r="G6423">
        <v>31</v>
      </c>
      <c r="H6423">
        <v>350</v>
      </c>
      <c r="I6423">
        <v>533.16</v>
      </c>
      <c r="J6423" t="s">
        <v>53</v>
      </c>
      <c r="K6423">
        <v>15000</v>
      </c>
      <c r="L6423">
        <v>9500</v>
      </c>
      <c r="M6423" t="s">
        <v>22</v>
      </c>
    </row>
    <row r="6424" spans="1:13" x14ac:dyDescent="0.4">
      <c r="A6424">
        <v>106423</v>
      </c>
      <c r="B6424" s="1">
        <v>45913.01666666667</v>
      </c>
      <c r="C6424" t="s">
        <v>34</v>
      </c>
      <c r="D6424" t="s">
        <v>55</v>
      </c>
      <c r="E6424" t="s">
        <v>15</v>
      </c>
      <c r="F6424" t="s">
        <v>32</v>
      </c>
      <c r="G6424">
        <v>98</v>
      </c>
      <c r="H6424">
        <v>1042</v>
      </c>
      <c r="I6424">
        <v>835.28</v>
      </c>
      <c r="J6424" t="s">
        <v>57</v>
      </c>
      <c r="K6424">
        <v>600</v>
      </c>
      <c r="L6424">
        <v>350</v>
      </c>
      <c r="M6424" t="s">
        <v>33</v>
      </c>
    </row>
    <row r="6425" spans="1:13" x14ac:dyDescent="0.4">
      <c r="A6425">
        <v>106424</v>
      </c>
      <c r="B6425" s="1">
        <v>45666.064583333333</v>
      </c>
      <c r="C6425" t="s">
        <v>39</v>
      </c>
      <c r="D6425" t="s">
        <v>35</v>
      </c>
      <c r="E6425" t="s">
        <v>29</v>
      </c>
      <c r="F6425" t="s">
        <v>20</v>
      </c>
      <c r="G6425">
        <v>11</v>
      </c>
      <c r="H6425">
        <v>418</v>
      </c>
      <c r="I6425">
        <v>441.49</v>
      </c>
      <c r="J6425" t="s">
        <v>49</v>
      </c>
      <c r="K6425">
        <v>8500</v>
      </c>
      <c r="L6425">
        <v>5500</v>
      </c>
      <c r="M6425" t="s">
        <v>22</v>
      </c>
    </row>
    <row r="6426" spans="1:13" x14ac:dyDescent="0.4">
      <c r="A6426">
        <v>106425</v>
      </c>
      <c r="B6426" s="1">
        <v>45774.40347222222</v>
      </c>
      <c r="C6426" t="s">
        <v>48</v>
      </c>
      <c r="D6426" t="s">
        <v>55</v>
      </c>
      <c r="E6426" t="s">
        <v>15</v>
      </c>
      <c r="F6426" t="s">
        <v>37</v>
      </c>
      <c r="G6426">
        <v>83</v>
      </c>
      <c r="H6426">
        <v>503</v>
      </c>
      <c r="I6426">
        <v>322.51</v>
      </c>
      <c r="J6426" t="s">
        <v>58</v>
      </c>
      <c r="K6426">
        <v>1200</v>
      </c>
      <c r="L6426">
        <v>800</v>
      </c>
      <c r="M6426" t="s">
        <v>38</v>
      </c>
    </row>
    <row r="6427" spans="1:13" x14ac:dyDescent="0.4">
      <c r="A6427">
        <v>106426</v>
      </c>
      <c r="B6427" s="1">
        <v>45924.186111111114</v>
      </c>
      <c r="C6427" t="s">
        <v>19</v>
      </c>
      <c r="D6427" t="s">
        <v>40</v>
      </c>
      <c r="E6427" t="s">
        <v>29</v>
      </c>
      <c r="F6427" t="s">
        <v>20</v>
      </c>
      <c r="G6427">
        <v>25</v>
      </c>
      <c r="H6427">
        <v>613</v>
      </c>
      <c r="I6427">
        <v>742.27</v>
      </c>
      <c r="J6427" t="s">
        <v>52</v>
      </c>
      <c r="K6427">
        <v>1500</v>
      </c>
      <c r="L6427">
        <v>800</v>
      </c>
      <c r="M6427" t="s">
        <v>22</v>
      </c>
    </row>
    <row r="6428" spans="1:13" x14ac:dyDescent="0.4">
      <c r="A6428">
        <v>106427</v>
      </c>
      <c r="B6428" s="1">
        <v>45756.78402777778</v>
      </c>
      <c r="C6428" t="s">
        <v>39</v>
      </c>
      <c r="D6428" t="s">
        <v>24</v>
      </c>
      <c r="E6428" t="s">
        <v>15</v>
      </c>
      <c r="F6428" t="s">
        <v>32</v>
      </c>
      <c r="G6428">
        <v>72</v>
      </c>
      <c r="H6428">
        <v>510</v>
      </c>
      <c r="I6428">
        <v>744.47</v>
      </c>
      <c r="J6428" t="s">
        <v>59</v>
      </c>
      <c r="K6428">
        <v>3500</v>
      </c>
      <c r="L6428">
        <v>2200</v>
      </c>
      <c r="M6428" t="s">
        <v>33</v>
      </c>
    </row>
    <row r="6429" spans="1:13" x14ac:dyDescent="0.4">
      <c r="A6429">
        <v>106428</v>
      </c>
      <c r="B6429" s="1">
        <v>45955.463888888888</v>
      </c>
      <c r="C6429" t="s">
        <v>42</v>
      </c>
      <c r="D6429" t="s">
        <v>35</v>
      </c>
      <c r="E6429" t="s">
        <v>15</v>
      </c>
      <c r="F6429" t="s">
        <v>16</v>
      </c>
      <c r="G6429">
        <v>5</v>
      </c>
      <c r="H6429">
        <v>545</v>
      </c>
      <c r="I6429">
        <v>368.24</v>
      </c>
      <c r="J6429" t="s">
        <v>36</v>
      </c>
      <c r="K6429">
        <v>12000</v>
      </c>
      <c r="L6429">
        <v>8000</v>
      </c>
      <c r="M6429" t="s">
        <v>18</v>
      </c>
    </row>
    <row r="6430" spans="1:13" x14ac:dyDescent="0.4">
      <c r="A6430">
        <v>106429</v>
      </c>
      <c r="B6430" s="1">
        <v>45821.977777777778</v>
      </c>
      <c r="C6430" t="s">
        <v>13</v>
      </c>
      <c r="D6430" t="s">
        <v>28</v>
      </c>
      <c r="E6430" t="s">
        <v>29</v>
      </c>
      <c r="F6430" t="s">
        <v>16</v>
      </c>
      <c r="G6430">
        <v>59</v>
      </c>
      <c r="H6430">
        <v>1194</v>
      </c>
      <c r="I6430">
        <v>454</v>
      </c>
      <c r="J6430" t="s">
        <v>54</v>
      </c>
      <c r="K6430">
        <v>2500</v>
      </c>
      <c r="L6430">
        <v>1500</v>
      </c>
      <c r="M6430" t="s">
        <v>18</v>
      </c>
    </row>
    <row r="6431" spans="1:13" x14ac:dyDescent="0.4">
      <c r="A6431">
        <v>106430</v>
      </c>
      <c r="B6431" s="1">
        <v>45798.999305555553</v>
      </c>
      <c r="C6431" t="s">
        <v>48</v>
      </c>
      <c r="D6431" t="s">
        <v>40</v>
      </c>
      <c r="E6431" t="s">
        <v>15</v>
      </c>
      <c r="F6431" t="s">
        <v>16</v>
      </c>
      <c r="G6431">
        <v>12</v>
      </c>
      <c r="H6431">
        <v>986</v>
      </c>
      <c r="I6431">
        <v>1484.89</v>
      </c>
      <c r="J6431" t="s">
        <v>52</v>
      </c>
      <c r="K6431">
        <v>1500</v>
      </c>
      <c r="L6431">
        <v>800</v>
      </c>
      <c r="M6431" t="s">
        <v>18</v>
      </c>
    </row>
    <row r="6432" spans="1:13" x14ac:dyDescent="0.4">
      <c r="A6432">
        <v>106431</v>
      </c>
      <c r="B6432" s="1">
        <v>45925.709027777775</v>
      </c>
      <c r="C6432" t="s">
        <v>48</v>
      </c>
      <c r="D6432" t="s">
        <v>35</v>
      </c>
      <c r="E6432" t="s">
        <v>29</v>
      </c>
      <c r="F6432" t="s">
        <v>20</v>
      </c>
      <c r="G6432">
        <v>55</v>
      </c>
      <c r="H6432">
        <v>785</v>
      </c>
      <c r="I6432">
        <v>1066.32</v>
      </c>
      <c r="J6432" t="s">
        <v>49</v>
      </c>
      <c r="K6432">
        <v>8500</v>
      </c>
      <c r="L6432">
        <v>5500</v>
      </c>
      <c r="M6432" t="s">
        <v>22</v>
      </c>
    </row>
    <row r="6433" spans="1:13" x14ac:dyDescent="0.4">
      <c r="A6433">
        <v>106432</v>
      </c>
      <c r="B6433" s="1">
        <v>45694.222222222219</v>
      </c>
      <c r="C6433" t="s">
        <v>45</v>
      </c>
      <c r="D6433" t="s">
        <v>46</v>
      </c>
      <c r="E6433" t="s">
        <v>29</v>
      </c>
      <c r="F6433" t="s">
        <v>32</v>
      </c>
      <c r="G6433">
        <v>67</v>
      </c>
      <c r="H6433">
        <v>1147</v>
      </c>
      <c r="I6433">
        <v>710.12</v>
      </c>
      <c r="J6433" t="s">
        <v>53</v>
      </c>
      <c r="K6433">
        <v>15000</v>
      </c>
      <c r="L6433">
        <v>9500</v>
      </c>
      <c r="M6433" t="s">
        <v>33</v>
      </c>
    </row>
    <row r="6434" spans="1:13" x14ac:dyDescent="0.4">
      <c r="A6434">
        <v>106433</v>
      </c>
      <c r="B6434" s="1">
        <v>45731.951388888891</v>
      </c>
      <c r="C6434" t="s">
        <v>34</v>
      </c>
      <c r="D6434" t="s">
        <v>46</v>
      </c>
      <c r="E6434" t="s">
        <v>15</v>
      </c>
      <c r="F6434" t="s">
        <v>20</v>
      </c>
      <c r="G6434">
        <v>53</v>
      </c>
      <c r="H6434">
        <v>1183</v>
      </c>
      <c r="I6434">
        <v>988.34</v>
      </c>
      <c r="J6434" t="s">
        <v>47</v>
      </c>
      <c r="K6434">
        <v>4500</v>
      </c>
      <c r="L6434">
        <v>2800</v>
      </c>
      <c r="M6434" t="s">
        <v>22</v>
      </c>
    </row>
    <row r="6435" spans="1:13" x14ac:dyDescent="0.4">
      <c r="A6435">
        <v>106434</v>
      </c>
      <c r="B6435" s="1">
        <v>45730.560416666667</v>
      </c>
      <c r="C6435" t="s">
        <v>50</v>
      </c>
      <c r="D6435" t="s">
        <v>40</v>
      </c>
      <c r="E6435" t="s">
        <v>31</v>
      </c>
      <c r="F6435" t="s">
        <v>16</v>
      </c>
      <c r="G6435">
        <v>13</v>
      </c>
      <c r="H6435">
        <v>708</v>
      </c>
      <c r="I6435">
        <v>781.98</v>
      </c>
      <c r="J6435" t="s">
        <v>52</v>
      </c>
      <c r="K6435">
        <v>1500</v>
      </c>
      <c r="L6435">
        <v>800</v>
      </c>
      <c r="M6435" t="s">
        <v>18</v>
      </c>
    </row>
    <row r="6436" spans="1:13" x14ac:dyDescent="0.4">
      <c r="A6436">
        <v>106435</v>
      </c>
      <c r="B6436" s="1">
        <v>45965.956944444442</v>
      </c>
      <c r="C6436" t="s">
        <v>50</v>
      </c>
      <c r="D6436" t="s">
        <v>24</v>
      </c>
      <c r="E6436" t="s">
        <v>15</v>
      </c>
      <c r="F6436" t="s">
        <v>16</v>
      </c>
      <c r="G6436">
        <v>22</v>
      </c>
      <c r="H6436">
        <v>1164</v>
      </c>
      <c r="I6436">
        <v>825.92</v>
      </c>
      <c r="J6436" t="s">
        <v>59</v>
      </c>
      <c r="K6436">
        <v>3500</v>
      </c>
      <c r="L6436">
        <v>2200</v>
      </c>
      <c r="M6436" t="s">
        <v>18</v>
      </c>
    </row>
    <row r="6437" spans="1:13" x14ac:dyDescent="0.4">
      <c r="A6437">
        <v>106436</v>
      </c>
      <c r="B6437" s="1">
        <v>45856.086111111108</v>
      </c>
      <c r="C6437" t="s">
        <v>39</v>
      </c>
      <c r="D6437" t="s">
        <v>35</v>
      </c>
      <c r="E6437" t="s">
        <v>15</v>
      </c>
      <c r="F6437" t="s">
        <v>16</v>
      </c>
      <c r="G6437">
        <v>78</v>
      </c>
      <c r="H6437">
        <v>868</v>
      </c>
      <c r="I6437">
        <v>768.08</v>
      </c>
      <c r="J6437" t="s">
        <v>49</v>
      </c>
      <c r="K6437">
        <v>8500</v>
      </c>
      <c r="L6437">
        <v>5500</v>
      </c>
      <c r="M6437" t="s">
        <v>18</v>
      </c>
    </row>
    <row r="6438" spans="1:13" x14ac:dyDescent="0.4">
      <c r="A6438">
        <v>106437</v>
      </c>
      <c r="B6438" s="1">
        <v>45787.517361111109</v>
      </c>
      <c r="C6438" t="s">
        <v>13</v>
      </c>
      <c r="D6438" t="s">
        <v>28</v>
      </c>
      <c r="E6438" t="s">
        <v>15</v>
      </c>
      <c r="F6438" t="s">
        <v>32</v>
      </c>
      <c r="G6438">
        <v>33</v>
      </c>
      <c r="H6438">
        <v>319</v>
      </c>
      <c r="I6438">
        <v>926.14</v>
      </c>
      <c r="J6438" t="s">
        <v>54</v>
      </c>
      <c r="K6438">
        <v>2500</v>
      </c>
      <c r="L6438">
        <v>1500</v>
      </c>
      <c r="M6438" t="s">
        <v>33</v>
      </c>
    </row>
    <row r="6439" spans="1:13" x14ac:dyDescent="0.4">
      <c r="A6439">
        <v>106438</v>
      </c>
      <c r="B6439" s="1">
        <v>45903.25</v>
      </c>
      <c r="C6439" t="s">
        <v>23</v>
      </c>
      <c r="D6439" t="s">
        <v>35</v>
      </c>
      <c r="E6439" t="s">
        <v>15</v>
      </c>
      <c r="F6439" t="s">
        <v>37</v>
      </c>
      <c r="G6439">
        <v>88</v>
      </c>
      <c r="H6439">
        <v>922</v>
      </c>
      <c r="I6439">
        <v>322.14999999999998</v>
      </c>
      <c r="J6439" t="s">
        <v>36</v>
      </c>
      <c r="K6439">
        <v>12000</v>
      </c>
      <c r="L6439">
        <v>8000</v>
      </c>
      <c r="M6439" t="s">
        <v>38</v>
      </c>
    </row>
    <row r="6440" spans="1:13" x14ac:dyDescent="0.4">
      <c r="A6440">
        <v>106439</v>
      </c>
      <c r="B6440" s="1">
        <v>45969.699305555558</v>
      </c>
      <c r="C6440" t="s">
        <v>50</v>
      </c>
      <c r="D6440" t="s">
        <v>40</v>
      </c>
      <c r="E6440" t="s">
        <v>31</v>
      </c>
      <c r="F6440" t="s">
        <v>25</v>
      </c>
      <c r="G6440">
        <v>27</v>
      </c>
      <c r="H6440">
        <v>603</v>
      </c>
      <c r="I6440">
        <v>1709.33</v>
      </c>
      <c r="J6440" t="s">
        <v>52</v>
      </c>
      <c r="K6440">
        <v>1500</v>
      </c>
      <c r="L6440">
        <v>800</v>
      </c>
      <c r="M6440" t="s">
        <v>27</v>
      </c>
    </row>
    <row r="6441" spans="1:13" x14ac:dyDescent="0.4">
      <c r="A6441">
        <v>106440</v>
      </c>
      <c r="B6441" s="1">
        <v>45717.34652777778</v>
      </c>
      <c r="C6441" t="s">
        <v>39</v>
      </c>
      <c r="D6441" t="s">
        <v>46</v>
      </c>
      <c r="E6441" t="s">
        <v>29</v>
      </c>
      <c r="F6441" t="s">
        <v>37</v>
      </c>
      <c r="G6441">
        <v>67</v>
      </c>
      <c r="H6441">
        <v>1039</v>
      </c>
      <c r="I6441">
        <v>282.14</v>
      </c>
      <c r="J6441" t="s">
        <v>53</v>
      </c>
      <c r="K6441">
        <v>15000</v>
      </c>
      <c r="L6441">
        <v>9500</v>
      </c>
      <c r="M6441" t="s">
        <v>38</v>
      </c>
    </row>
    <row r="6442" spans="1:13" x14ac:dyDescent="0.4">
      <c r="A6442">
        <v>106441</v>
      </c>
      <c r="B6442" s="1">
        <v>45936.222222222219</v>
      </c>
      <c r="C6442" t="s">
        <v>48</v>
      </c>
      <c r="D6442" t="s">
        <v>14</v>
      </c>
      <c r="E6442" t="s">
        <v>29</v>
      </c>
      <c r="F6442" t="s">
        <v>37</v>
      </c>
      <c r="G6442">
        <v>24</v>
      </c>
      <c r="H6442">
        <v>360</v>
      </c>
      <c r="I6442">
        <v>1288.57</v>
      </c>
      <c r="J6442" t="s">
        <v>21</v>
      </c>
      <c r="K6442">
        <v>6500</v>
      </c>
      <c r="L6442">
        <v>4200</v>
      </c>
      <c r="M6442" t="s">
        <v>38</v>
      </c>
    </row>
    <row r="6443" spans="1:13" x14ac:dyDescent="0.4">
      <c r="A6443">
        <v>106442</v>
      </c>
      <c r="B6443" s="1">
        <v>45760.209027777775</v>
      </c>
      <c r="C6443" t="s">
        <v>39</v>
      </c>
      <c r="D6443" t="s">
        <v>43</v>
      </c>
      <c r="E6443" t="s">
        <v>15</v>
      </c>
      <c r="F6443" t="s">
        <v>25</v>
      </c>
      <c r="G6443">
        <v>16</v>
      </c>
      <c r="H6443">
        <v>1126</v>
      </c>
      <c r="I6443">
        <v>2050.2800000000002</v>
      </c>
      <c r="J6443" t="s">
        <v>61</v>
      </c>
      <c r="K6443">
        <v>2800</v>
      </c>
      <c r="L6443">
        <v>1500</v>
      </c>
      <c r="M6443" t="s">
        <v>27</v>
      </c>
    </row>
    <row r="6444" spans="1:13" x14ac:dyDescent="0.4">
      <c r="A6444">
        <v>106443</v>
      </c>
      <c r="B6444" s="1">
        <v>45953.925000000003</v>
      </c>
      <c r="C6444" t="s">
        <v>13</v>
      </c>
      <c r="D6444" t="s">
        <v>28</v>
      </c>
      <c r="E6444" t="s">
        <v>31</v>
      </c>
      <c r="F6444" t="s">
        <v>37</v>
      </c>
      <c r="G6444">
        <v>16</v>
      </c>
      <c r="H6444">
        <v>491</v>
      </c>
      <c r="I6444">
        <v>1159.32</v>
      </c>
      <c r="J6444" t="s">
        <v>54</v>
      </c>
      <c r="K6444">
        <v>2500</v>
      </c>
      <c r="L6444">
        <v>1500</v>
      </c>
      <c r="M6444" t="s">
        <v>38</v>
      </c>
    </row>
    <row r="6445" spans="1:13" x14ac:dyDescent="0.4">
      <c r="A6445">
        <v>106444</v>
      </c>
      <c r="B6445" s="1">
        <v>45977.074999999997</v>
      </c>
      <c r="C6445" t="s">
        <v>50</v>
      </c>
      <c r="D6445" t="s">
        <v>14</v>
      </c>
      <c r="E6445" t="s">
        <v>29</v>
      </c>
      <c r="F6445" t="s">
        <v>25</v>
      </c>
      <c r="G6445">
        <v>35</v>
      </c>
      <c r="H6445">
        <v>1073</v>
      </c>
      <c r="I6445">
        <v>952.77</v>
      </c>
      <c r="J6445" t="s">
        <v>21</v>
      </c>
      <c r="K6445">
        <v>6500</v>
      </c>
      <c r="L6445">
        <v>4200</v>
      </c>
      <c r="M6445" t="s">
        <v>27</v>
      </c>
    </row>
    <row r="6446" spans="1:13" x14ac:dyDescent="0.4">
      <c r="A6446">
        <v>106445</v>
      </c>
      <c r="B6446" s="1">
        <v>45998.435416666667</v>
      </c>
      <c r="C6446" t="s">
        <v>48</v>
      </c>
      <c r="D6446" t="s">
        <v>24</v>
      </c>
      <c r="E6446" t="s">
        <v>15</v>
      </c>
      <c r="F6446" t="s">
        <v>32</v>
      </c>
      <c r="G6446">
        <v>29</v>
      </c>
      <c r="H6446">
        <v>569</v>
      </c>
      <c r="I6446">
        <v>142.05000000000001</v>
      </c>
      <c r="J6446" t="s">
        <v>59</v>
      </c>
      <c r="K6446">
        <v>3500</v>
      </c>
      <c r="L6446">
        <v>2200</v>
      </c>
      <c r="M6446" t="s">
        <v>33</v>
      </c>
    </row>
    <row r="6447" spans="1:13" x14ac:dyDescent="0.4">
      <c r="A6447">
        <v>106446</v>
      </c>
      <c r="B6447" s="1">
        <v>45808.072222222225</v>
      </c>
      <c r="C6447" t="s">
        <v>39</v>
      </c>
      <c r="D6447" t="s">
        <v>40</v>
      </c>
      <c r="E6447" t="s">
        <v>29</v>
      </c>
      <c r="F6447" t="s">
        <v>20</v>
      </c>
      <c r="G6447">
        <v>90</v>
      </c>
      <c r="H6447">
        <v>446</v>
      </c>
      <c r="I6447">
        <v>1001.1</v>
      </c>
      <c r="J6447" t="s">
        <v>52</v>
      </c>
      <c r="K6447">
        <v>1500</v>
      </c>
      <c r="L6447">
        <v>800</v>
      </c>
      <c r="M6447" t="s">
        <v>22</v>
      </c>
    </row>
    <row r="6448" spans="1:13" x14ac:dyDescent="0.4">
      <c r="A6448">
        <v>106447</v>
      </c>
      <c r="B6448" s="1">
        <v>45814.802083333336</v>
      </c>
      <c r="C6448" t="s">
        <v>45</v>
      </c>
      <c r="D6448" t="s">
        <v>35</v>
      </c>
      <c r="E6448" t="s">
        <v>29</v>
      </c>
      <c r="F6448" t="s">
        <v>37</v>
      </c>
      <c r="G6448">
        <v>6</v>
      </c>
      <c r="H6448">
        <v>855</v>
      </c>
      <c r="I6448">
        <v>560.64</v>
      </c>
      <c r="J6448" t="s">
        <v>36</v>
      </c>
      <c r="K6448">
        <v>12000</v>
      </c>
      <c r="L6448">
        <v>8000</v>
      </c>
      <c r="M6448" t="s">
        <v>38</v>
      </c>
    </row>
    <row r="6449" spans="1:13" x14ac:dyDescent="0.4">
      <c r="A6449">
        <v>106448</v>
      </c>
      <c r="B6449" s="1">
        <v>45863.622916666667</v>
      </c>
      <c r="C6449" t="s">
        <v>19</v>
      </c>
      <c r="D6449" t="s">
        <v>43</v>
      </c>
      <c r="E6449" t="s">
        <v>15</v>
      </c>
      <c r="F6449" t="s">
        <v>16</v>
      </c>
      <c r="G6449">
        <v>41</v>
      </c>
      <c r="H6449">
        <v>612</v>
      </c>
      <c r="I6449">
        <v>1069.47</v>
      </c>
      <c r="J6449" t="s">
        <v>61</v>
      </c>
      <c r="K6449">
        <v>2800</v>
      </c>
      <c r="L6449">
        <v>1500</v>
      </c>
      <c r="M6449" t="s">
        <v>18</v>
      </c>
    </row>
    <row r="6450" spans="1:13" x14ac:dyDescent="0.4">
      <c r="A6450">
        <v>106449</v>
      </c>
      <c r="B6450" s="1">
        <v>45836.042361111111</v>
      </c>
      <c r="C6450" t="s">
        <v>45</v>
      </c>
      <c r="D6450" t="s">
        <v>40</v>
      </c>
      <c r="E6450" t="s">
        <v>15</v>
      </c>
      <c r="F6450" t="s">
        <v>25</v>
      </c>
      <c r="G6450">
        <v>8</v>
      </c>
      <c r="H6450">
        <v>573</v>
      </c>
      <c r="I6450">
        <v>683.22</v>
      </c>
      <c r="J6450" t="s">
        <v>52</v>
      </c>
      <c r="K6450">
        <v>1500</v>
      </c>
      <c r="L6450">
        <v>800</v>
      </c>
      <c r="M6450" t="s">
        <v>27</v>
      </c>
    </row>
    <row r="6451" spans="1:13" x14ac:dyDescent="0.4">
      <c r="A6451">
        <v>106450</v>
      </c>
      <c r="B6451" s="1">
        <v>45854.287499999999</v>
      </c>
      <c r="C6451" t="s">
        <v>45</v>
      </c>
      <c r="D6451" t="s">
        <v>14</v>
      </c>
      <c r="E6451" t="s">
        <v>29</v>
      </c>
      <c r="F6451" t="s">
        <v>25</v>
      </c>
      <c r="G6451">
        <v>88</v>
      </c>
      <c r="H6451">
        <v>981</v>
      </c>
      <c r="I6451">
        <v>844.64</v>
      </c>
      <c r="J6451" t="s">
        <v>21</v>
      </c>
      <c r="K6451">
        <v>6500</v>
      </c>
      <c r="L6451">
        <v>4200</v>
      </c>
      <c r="M6451" t="s">
        <v>27</v>
      </c>
    </row>
    <row r="6452" spans="1:13" x14ac:dyDescent="0.4">
      <c r="A6452">
        <v>106451</v>
      </c>
      <c r="B6452" s="1">
        <v>45880.386111111111</v>
      </c>
      <c r="C6452" t="s">
        <v>42</v>
      </c>
      <c r="D6452" t="s">
        <v>24</v>
      </c>
      <c r="E6452" t="s">
        <v>29</v>
      </c>
      <c r="F6452" t="s">
        <v>32</v>
      </c>
      <c r="G6452">
        <v>84</v>
      </c>
      <c r="H6452">
        <v>579</v>
      </c>
      <c r="I6452">
        <v>282.63</v>
      </c>
      <c r="J6452" t="s">
        <v>59</v>
      </c>
      <c r="K6452">
        <v>3500</v>
      </c>
      <c r="L6452">
        <v>2200</v>
      </c>
      <c r="M6452" t="s">
        <v>33</v>
      </c>
    </row>
    <row r="6453" spans="1:13" x14ac:dyDescent="0.4">
      <c r="A6453">
        <v>106452</v>
      </c>
      <c r="B6453" s="1">
        <v>45746.079861111109</v>
      </c>
      <c r="C6453" t="s">
        <v>48</v>
      </c>
      <c r="D6453" t="s">
        <v>35</v>
      </c>
      <c r="E6453" t="s">
        <v>29</v>
      </c>
      <c r="F6453" t="s">
        <v>16</v>
      </c>
      <c r="G6453">
        <v>70</v>
      </c>
      <c r="H6453">
        <v>492</v>
      </c>
      <c r="I6453">
        <v>990.75</v>
      </c>
      <c r="J6453" t="s">
        <v>36</v>
      </c>
      <c r="K6453">
        <v>12000</v>
      </c>
      <c r="L6453">
        <v>8000</v>
      </c>
      <c r="M6453" t="s">
        <v>18</v>
      </c>
    </row>
    <row r="6454" spans="1:13" x14ac:dyDescent="0.4">
      <c r="A6454">
        <v>106453</v>
      </c>
      <c r="B6454" s="1">
        <v>45944.695138888892</v>
      </c>
      <c r="C6454" t="s">
        <v>39</v>
      </c>
      <c r="D6454" t="s">
        <v>28</v>
      </c>
      <c r="E6454" t="s">
        <v>29</v>
      </c>
      <c r="F6454" t="s">
        <v>32</v>
      </c>
      <c r="G6454">
        <v>92</v>
      </c>
      <c r="H6454">
        <v>1047</v>
      </c>
      <c r="I6454">
        <v>522.04</v>
      </c>
      <c r="J6454" t="s">
        <v>30</v>
      </c>
      <c r="K6454">
        <v>450</v>
      </c>
      <c r="L6454">
        <v>200</v>
      </c>
      <c r="M6454" t="s">
        <v>33</v>
      </c>
    </row>
    <row r="6455" spans="1:13" x14ac:dyDescent="0.4">
      <c r="A6455">
        <v>106454</v>
      </c>
      <c r="B6455" s="1">
        <v>45933.672222222223</v>
      </c>
      <c r="C6455" t="s">
        <v>23</v>
      </c>
      <c r="D6455" t="s">
        <v>28</v>
      </c>
      <c r="E6455" t="s">
        <v>31</v>
      </c>
      <c r="F6455" t="s">
        <v>37</v>
      </c>
      <c r="G6455">
        <v>94</v>
      </c>
      <c r="H6455">
        <v>955</v>
      </c>
      <c r="I6455">
        <v>558.54</v>
      </c>
      <c r="J6455" t="s">
        <v>54</v>
      </c>
      <c r="K6455">
        <v>2500</v>
      </c>
      <c r="L6455">
        <v>1500</v>
      </c>
      <c r="M6455" t="s">
        <v>38</v>
      </c>
    </row>
    <row r="6456" spans="1:13" x14ac:dyDescent="0.4">
      <c r="A6456">
        <v>106455</v>
      </c>
      <c r="B6456" s="1">
        <v>45893.711805555555</v>
      </c>
      <c r="C6456" t="s">
        <v>34</v>
      </c>
      <c r="D6456" t="s">
        <v>35</v>
      </c>
      <c r="E6456" t="s">
        <v>31</v>
      </c>
      <c r="F6456" t="s">
        <v>32</v>
      </c>
      <c r="G6456">
        <v>78</v>
      </c>
      <c r="H6456">
        <v>336</v>
      </c>
      <c r="I6456">
        <v>1176.71</v>
      </c>
      <c r="J6456" t="s">
        <v>49</v>
      </c>
      <c r="K6456">
        <v>8500</v>
      </c>
      <c r="L6456">
        <v>5500</v>
      </c>
      <c r="M6456" t="s">
        <v>33</v>
      </c>
    </row>
    <row r="6457" spans="1:13" x14ac:dyDescent="0.4">
      <c r="A6457">
        <v>106456</v>
      </c>
      <c r="B6457" s="1">
        <v>45840.542361111111</v>
      </c>
      <c r="C6457" t="s">
        <v>50</v>
      </c>
      <c r="D6457" t="s">
        <v>46</v>
      </c>
      <c r="E6457" t="s">
        <v>29</v>
      </c>
      <c r="F6457" t="s">
        <v>16</v>
      </c>
      <c r="G6457">
        <v>39</v>
      </c>
      <c r="H6457">
        <v>1169</v>
      </c>
      <c r="I6457">
        <v>806.38</v>
      </c>
      <c r="J6457" t="s">
        <v>53</v>
      </c>
      <c r="K6457">
        <v>15000</v>
      </c>
      <c r="L6457">
        <v>9500</v>
      </c>
      <c r="M6457" t="s">
        <v>18</v>
      </c>
    </row>
    <row r="6458" spans="1:13" x14ac:dyDescent="0.4">
      <c r="A6458">
        <v>106457</v>
      </c>
      <c r="B6458" s="1">
        <v>45866.123611111114</v>
      </c>
      <c r="C6458" t="s">
        <v>13</v>
      </c>
      <c r="D6458" t="s">
        <v>40</v>
      </c>
      <c r="E6458" t="s">
        <v>15</v>
      </c>
      <c r="F6458" t="s">
        <v>16</v>
      </c>
      <c r="G6458">
        <v>85</v>
      </c>
      <c r="H6458">
        <v>869</v>
      </c>
      <c r="I6458">
        <v>519.23</v>
      </c>
      <c r="J6458" t="s">
        <v>41</v>
      </c>
      <c r="K6458">
        <v>5500</v>
      </c>
      <c r="L6458">
        <v>3500</v>
      </c>
      <c r="M6458" t="s">
        <v>18</v>
      </c>
    </row>
    <row r="6459" spans="1:13" x14ac:dyDescent="0.4">
      <c r="A6459">
        <v>106458</v>
      </c>
      <c r="B6459" s="1">
        <v>45787.688194444447</v>
      </c>
      <c r="C6459" t="s">
        <v>23</v>
      </c>
      <c r="D6459" t="s">
        <v>28</v>
      </c>
      <c r="E6459" t="s">
        <v>29</v>
      </c>
      <c r="F6459" t="s">
        <v>20</v>
      </c>
      <c r="G6459">
        <v>6</v>
      </c>
      <c r="H6459">
        <v>892</v>
      </c>
      <c r="I6459">
        <v>559.30999999999995</v>
      </c>
      <c r="J6459" t="s">
        <v>30</v>
      </c>
      <c r="K6459">
        <v>450</v>
      </c>
      <c r="L6459">
        <v>200</v>
      </c>
      <c r="M6459" t="s">
        <v>22</v>
      </c>
    </row>
    <row r="6460" spans="1:13" x14ac:dyDescent="0.4">
      <c r="A6460">
        <v>106459</v>
      </c>
      <c r="B6460" s="1">
        <v>45810.991666666669</v>
      </c>
      <c r="C6460" t="s">
        <v>50</v>
      </c>
      <c r="D6460" t="s">
        <v>55</v>
      </c>
      <c r="E6460" t="s">
        <v>29</v>
      </c>
      <c r="F6460" t="s">
        <v>32</v>
      </c>
      <c r="G6460">
        <v>54</v>
      </c>
      <c r="H6460">
        <v>717</v>
      </c>
      <c r="I6460">
        <v>661.34</v>
      </c>
      <c r="J6460" t="s">
        <v>58</v>
      </c>
      <c r="K6460">
        <v>1200</v>
      </c>
      <c r="L6460">
        <v>800</v>
      </c>
      <c r="M6460" t="s">
        <v>33</v>
      </c>
    </row>
    <row r="6461" spans="1:13" x14ac:dyDescent="0.4">
      <c r="A6461">
        <v>106460</v>
      </c>
      <c r="B6461" s="1">
        <v>45670.62222222222</v>
      </c>
      <c r="C6461" t="s">
        <v>13</v>
      </c>
      <c r="D6461" t="s">
        <v>35</v>
      </c>
      <c r="E6461" t="s">
        <v>15</v>
      </c>
      <c r="F6461" t="s">
        <v>20</v>
      </c>
      <c r="G6461">
        <v>72</v>
      </c>
      <c r="H6461">
        <v>982</v>
      </c>
      <c r="I6461">
        <v>384.39</v>
      </c>
      <c r="J6461" t="s">
        <v>49</v>
      </c>
      <c r="K6461">
        <v>8500</v>
      </c>
      <c r="L6461">
        <v>5500</v>
      </c>
      <c r="M6461" t="s">
        <v>22</v>
      </c>
    </row>
    <row r="6462" spans="1:13" x14ac:dyDescent="0.4">
      <c r="A6462">
        <v>106461</v>
      </c>
      <c r="B6462" s="1">
        <v>45779.888194444444</v>
      </c>
      <c r="C6462" t="s">
        <v>34</v>
      </c>
      <c r="D6462" t="s">
        <v>40</v>
      </c>
      <c r="E6462" t="s">
        <v>15</v>
      </c>
      <c r="F6462" t="s">
        <v>16</v>
      </c>
      <c r="G6462">
        <v>93</v>
      </c>
      <c r="H6462">
        <v>836</v>
      </c>
      <c r="I6462">
        <v>850.46</v>
      </c>
      <c r="J6462" t="s">
        <v>41</v>
      </c>
      <c r="K6462">
        <v>5500</v>
      </c>
      <c r="L6462">
        <v>3500</v>
      </c>
      <c r="M6462" t="s">
        <v>18</v>
      </c>
    </row>
    <row r="6463" spans="1:13" x14ac:dyDescent="0.4">
      <c r="A6463">
        <v>106462</v>
      </c>
      <c r="B6463" s="1">
        <v>46016.763888888891</v>
      </c>
      <c r="C6463" t="s">
        <v>50</v>
      </c>
      <c r="D6463" t="s">
        <v>24</v>
      </c>
      <c r="E6463" t="s">
        <v>15</v>
      </c>
      <c r="F6463" t="s">
        <v>37</v>
      </c>
      <c r="G6463">
        <v>79</v>
      </c>
      <c r="H6463">
        <v>1132</v>
      </c>
      <c r="I6463">
        <v>436.83</v>
      </c>
      <c r="J6463" t="s">
        <v>26</v>
      </c>
      <c r="K6463">
        <v>45000</v>
      </c>
      <c r="L6463">
        <v>32000</v>
      </c>
      <c r="M6463" t="s">
        <v>38</v>
      </c>
    </row>
    <row r="6464" spans="1:13" x14ac:dyDescent="0.4">
      <c r="A6464">
        <v>106463</v>
      </c>
      <c r="B6464" s="1">
        <v>45877.807638888888</v>
      </c>
      <c r="C6464" t="s">
        <v>39</v>
      </c>
      <c r="D6464" t="s">
        <v>24</v>
      </c>
      <c r="E6464" t="s">
        <v>15</v>
      </c>
      <c r="F6464" t="s">
        <v>37</v>
      </c>
      <c r="G6464">
        <v>73</v>
      </c>
      <c r="H6464">
        <v>977</v>
      </c>
      <c r="I6464">
        <v>558.09</v>
      </c>
      <c r="J6464" t="s">
        <v>60</v>
      </c>
      <c r="K6464">
        <v>25000</v>
      </c>
      <c r="L6464">
        <v>18000</v>
      </c>
      <c r="M6464" t="s">
        <v>38</v>
      </c>
    </row>
    <row r="6465" spans="1:13" x14ac:dyDescent="0.4">
      <c r="A6465">
        <v>106464</v>
      </c>
      <c r="B6465" s="1">
        <v>45763.646527777775</v>
      </c>
      <c r="C6465" t="s">
        <v>39</v>
      </c>
      <c r="D6465" t="s">
        <v>24</v>
      </c>
      <c r="E6465" t="s">
        <v>15</v>
      </c>
      <c r="F6465" t="s">
        <v>16</v>
      </c>
      <c r="G6465">
        <v>34</v>
      </c>
      <c r="H6465">
        <v>385</v>
      </c>
      <c r="I6465">
        <v>1036.58</v>
      </c>
      <c r="J6465" t="s">
        <v>26</v>
      </c>
      <c r="K6465">
        <v>45000</v>
      </c>
      <c r="L6465">
        <v>32000</v>
      </c>
      <c r="M6465" t="s">
        <v>18</v>
      </c>
    </row>
    <row r="6466" spans="1:13" x14ac:dyDescent="0.4">
      <c r="A6466">
        <v>106465</v>
      </c>
      <c r="B6466" s="1">
        <v>45727.615277777775</v>
      </c>
      <c r="C6466" t="s">
        <v>48</v>
      </c>
      <c r="D6466" t="s">
        <v>24</v>
      </c>
      <c r="E6466" t="s">
        <v>31</v>
      </c>
      <c r="F6466" t="s">
        <v>37</v>
      </c>
      <c r="G6466">
        <v>8</v>
      </c>
      <c r="H6466">
        <v>532</v>
      </c>
      <c r="I6466">
        <v>334.44</v>
      </c>
      <c r="J6466" t="s">
        <v>59</v>
      </c>
      <c r="K6466">
        <v>3500</v>
      </c>
      <c r="L6466">
        <v>2200</v>
      </c>
      <c r="M6466" t="s">
        <v>38</v>
      </c>
    </row>
    <row r="6467" spans="1:13" x14ac:dyDescent="0.4">
      <c r="A6467">
        <v>106466</v>
      </c>
      <c r="B6467" s="1">
        <v>45852.202777777777</v>
      </c>
      <c r="C6467" t="s">
        <v>23</v>
      </c>
      <c r="D6467" t="s">
        <v>24</v>
      </c>
      <c r="E6467" t="s">
        <v>15</v>
      </c>
      <c r="F6467" t="s">
        <v>20</v>
      </c>
      <c r="G6467">
        <v>85</v>
      </c>
      <c r="H6467">
        <v>631</v>
      </c>
      <c r="I6467">
        <v>698.15</v>
      </c>
      <c r="J6467" t="s">
        <v>26</v>
      </c>
      <c r="K6467">
        <v>45000</v>
      </c>
      <c r="L6467">
        <v>32000</v>
      </c>
      <c r="M6467" t="s">
        <v>22</v>
      </c>
    </row>
    <row r="6468" spans="1:13" x14ac:dyDescent="0.4">
      <c r="A6468">
        <v>106467</v>
      </c>
      <c r="B6468" s="1">
        <v>45843.593055555553</v>
      </c>
      <c r="C6468" t="s">
        <v>48</v>
      </c>
      <c r="D6468" t="s">
        <v>46</v>
      </c>
      <c r="E6468" t="s">
        <v>29</v>
      </c>
      <c r="F6468" t="s">
        <v>20</v>
      </c>
      <c r="G6468">
        <v>1</v>
      </c>
      <c r="H6468">
        <v>818</v>
      </c>
      <c r="I6468">
        <v>352.11</v>
      </c>
      <c r="J6468" t="s">
        <v>47</v>
      </c>
      <c r="K6468">
        <v>4500</v>
      </c>
      <c r="L6468">
        <v>2800</v>
      </c>
      <c r="M6468" t="s">
        <v>22</v>
      </c>
    </row>
    <row r="6469" spans="1:13" x14ac:dyDescent="0.4">
      <c r="A6469">
        <v>106468</v>
      </c>
      <c r="B6469" s="1">
        <v>45756.616666666669</v>
      </c>
      <c r="C6469" t="s">
        <v>34</v>
      </c>
      <c r="D6469" t="s">
        <v>43</v>
      </c>
      <c r="E6469" t="s">
        <v>29</v>
      </c>
      <c r="F6469" t="s">
        <v>16</v>
      </c>
      <c r="G6469">
        <v>25</v>
      </c>
      <c r="H6469">
        <v>914</v>
      </c>
      <c r="I6469">
        <v>446.2</v>
      </c>
      <c r="J6469" t="s">
        <v>44</v>
      </c>
      <c r="K6469">
        <v>4500</v>
      </c>
      <c r="L6469">
        <v>2500</v>
      </c>
      <c r="M6469" t="s">
        <v>18</v>
      </c>
    </row>
    <row r="6470" spans="1:13" x14ac:dyDescent="0.4">
      <c r="A6470">
        <v>106469</v>
      </c>
      <c r="B6470" s="1">
        <v>45739.993750000001</v>
      </c>
      <c r="C6470" t="s">
        <v>34</v>
      </c>
      <c r="D6470" t="s">
        <v>24</v>
      </c>
      <c r="E6470" t="s">
        <v>31</v>
      </c>
      <c r="F6470" t="s">
        <v>32</v>
      </c>
      <c r="G6470">
        <v>65</v>
      </c>
      <c r="H6470">
        <v>1022</v>
      </c>
      <c r="I6470">
        <v>1041.3</v>
      </c>
      <c r="J6470" t="s">
        <v>26</v>
      </c>
      <c r="K6470">
        <v>45000</v>
      </c>
      <c r="L6470">
        <v>32000</v>
      </c>
      <c r="M6470" t="s">
        <v>33</v>
      </c>
    </row>
    <row r="6471" spans="1:13" x14ac:dyDescent="0.4">
      <c r="A6471">
        <v>106470</v>
      </c>
      <c r="B6471" s="1">
        <v>45732.734722222223</v>
      </c>
      <c r="C6471" t="s">
        <v>34</v>
      </c>
      <c r="D6471" t="s">
        <v>14</v>
      </c>
      <c r="E6471" t="s">
        <v>15</v>
      </c>
      <c r="F6471" t="s">
        <v>32</v>
      </c>
      <c r="G6471">
        <v>25</v>
      </c>
      <c r="H6471">
        <v>1099</v>
      </c>
      <c r="I6471">
        <v>677.4</v>
      </c>
      <c r="J6471" t="s">
        <v>21</v>
      </c>
      <c r="K6471">
        <v>6500</v>
      </c>
      <c r="L6471">
        <v>4200</v>
      </c>
      <c r="M6471" t="s">
        <v>33</v>
      </c>
    </row>
    <row r="6472" spans="1:13" x14ac:dyDescent="0.4">
      <c r="A6472">
        <v>106471</v>
      </c>
      <c r="B6472" s="1">
        <v>45997.199305555558</v>
      </c>
      <c r="C6472" t="s">
        <v>39</v>
      </c>
      <c r="D6472" t="s">
        <v>43</v>
      </c>
      <c r="E6472" t="s">
        <v>15</v>
      </c>
      <c r="F6472" t="s">
        <v>25</v>
      </c>
      <c r="G6472">
        <v>43</v>
      </c>
      <c r="H6472">
        <v>1167</v>
      </c>
      <c r="I6472">
        <v>590.96</v>
      </c>
      <c r="J6472" t="s">
        <v>51</v>
      </c>
      <c r="K6472">
        <v>1800</v>
      </c>
      <c r="L6472">
        <v>900</v>
      </c>
      <c r="M6472" t="s">
        <v>27</v>
      </c>
    </row>
    <row r="6473" spans="1:13" x14ac:dyDescent="0.4">
      <c r="A6473">
        <v>106472</v>
      </c>
      <c r="B6473" s="1">
        <v>45849.029166666667</v>
      </c>
      <c r="C6473" t="s">
        <v>50</v>
      </c>
      <c r="D6473" t="s">
        <v>35</v>
      </c>
      <c r="E6473" t="s">
        <v>15</v>
      </c>
      <c r="F6473" t="s">
        <v>20</v>
      </c>
      <c r="G6473">
        <v>18</v>
      </c>
      <c r="H6473">
        <v>657</v>
      </c>
      <c r="I6473">
        <v>467.72</v>
      </c>
      <c r="J6473" t="s">
        <v>49</v>
      </c>
      <c r="K6473">
        <v>8500</v>
      </c>
      <c r="L6473">
        <v>5500</v>
      </c>
      <c r="M6473" t="s">
        <v>22</v>
      </c>
    </row>
    <row r="6474" spans="1:13" x14ac:dyDescent="0.4">
      <c r="A6474">
        <v>106473</v>
      </c>
      <c r="B6474" s="1">
        <v>45982.038194444445</v>
      </c>
      <c r="C6474" t="s">
        <v>13</v>
      </c>
      <c r="D6474" t="s">
        <v>55</v>
      </c>
      <c r="E6474" t="s">
        <v>29</v>
      </c>
      <c r="F6474" t="s">
        <v>37</v>
      </c>
      <c r="G6474">
        <v>14</v>
      </c>
      <c r="H6474">
        <v>569</v>
      </c>
      <c r="I6474">
        <v>746.77</v>
      </c>
      <c r="J6474" t="s">
        <v>56</v>
      </c>
      <c r="K6474">
        <v>850</v>
      </c>
      <c r="L6474">
        <v>550</v>
      </c>
      <c r="M6474" t="s">
        <v>38</v>
      </c>
    </row>
    <row r="6475" spans="1:13" x14ac:dyDescent="0.4">
      <c r="A6475">
        <v>106474</v>
      </c>
      <c r="B6475" s="1">
        <v>45871.113194444442</v>
      </c>
      <c r="C6475" t="s">
        <v>50</v>
      </c>
      <c r="D6475" t="s">
        <v>35</v>
      </c>
      <c r="E6475" t="s">
        <v>29</v>
      </c>
      <c r="F6475" t="s">
        <v>16</v>
      </c>
      <c r="G6475">
        <v>79</v>
      </c>
      <c r="H6475">
        <v>822</v>
      </c>
      <c r="I6475">
        <v>693.93</v>
      </c>
      <c r="J6475" t="s">
        <v>36</v>
      </c>
      <c r="K6475">
        <v>12000</v>
      </c>
      <c r="L6475">
        <v>8000</v>
      </c>
      <c r="M6475" t="s">
        <v>18</v>
      </c>
    </row>
    <row r="6476" spans="1:13" x14ac:dyDescent="0.4">
      <c r="A6476">
        <v>106475</v>
      </c>
      <c r="B6476" s="1">
        <v>45972.700694444444</v>
      </c>
      <c r="C6476" t="s">
        <v>45</v>
      </c>
      <c r="D6476" t="s">
        <v>14</v>
      </c>
      <c r="E6476" t="s">
        <v>31</v>
      </c>
      <c r="F6476" t="s">
        <v>32</v>
      </c>
      <c r="G6476">
        <v>39</v>
      </c>
      <c r="H6476">
        <v>1199</v>
      </c>
      <c r="I6476">
        <v>732.13</v>
      </c>
      <c r="J6476" t="s">
        <v>17</v>
      </c>
      <c r="K6476">
        <v>3200</v>
      </c>
      <c r="L6476">
        <v>2000</v>
      </c>
      <c r="M6476" t="s">
        <v>33</v>
      </c>
    </row>
    <row r="6477" spans="1:13" x14ac:dyDescent="0.4">
      <c r="A6477">
        <v>106476</v>
      </c>
      <c r="B6477" s="1">
        <v>45975.905555555553</v>
      </c>
      <c r="C6477" t="s">
        <v>19</v>
      </c>
      <c r="D6477" t="s">
        <v>24</v>
      </c>
      <c r="E6477" t="s">
        <v>31</v>
      </c>
      <c r="F6477" t="s">
        <v>32</v>
      </c>
      <c r="G6477">
        <v>29</v>
      </c>
      <c r="H6477">
        <v>553</v>
      </c>
      <c r="I6477">
        <v>1659.56</v>
      </c>
      <c r="J6477" t="s">
        <v>26</v>
      </c>
      <c r="K6477">
        <v>45000</v>
      </c>
      <c r="L6477">
        <v>32000</v>
      </c>
      <c r="M6477" t="s">
        <v>33</v>
      </c>
    </row>
    <row r="6478" spans="1:13" x14ac:dyDescent="0.4">
      <c r="A6478">
        <v>106477</v>
      </c>
      <c r="B6478" s="1">
        <v>45801.88958333333</v>
      </c>
      <c r="C6478" t="s">
        <v>45</v>
      </c>
      <c r="D6478" t="s">
        <v>14</v>
      </c>
      <c r="E6478" t="s">
        <v>29</v>
      </c>
      <c r="F6478" t="s">
        <v>32</v>
      </c>
      <c r="G6478">
        <v>73</v>
      </c>
      <c r="H6478">
        <v>861</v>
      </c>
      <c r="I6478">
        <v>2034.64</v>
      </c>
      <c r="J6478" t="s">
        <v>17</v>
      </c>
      <c r="K6478">
        <v>3200</v>
      </c>
      <c r="L6478">
        <v>2000</v>
      </c>
      <c r="M6478" t="s">
        <v>33</v>
      </c>
    </row>
    <row r="6479" spans="1:13" x14ac:dyDescent="0.4">
      <c r="A6479">
        <v>106478</v>
      </c>
      <c r="B6479" s="1">
        <v>45873.859027777777</v>
      </c>
      <c r="C6479" t="s">
        <v>13</v>
      </c>
      <c r="D6479" t="s">
        <v>40</v>
      </c>
      <c r="E6479" t="s">
        <v>29</v>
      </c>
      <c r="F6479" t="s">
        <v>16</v>
      </c>
      <c r="G6479">
        <v>31</v>
      </c>
      <c r="H6479">
        <v>591</v>
      </c>
      <c r="I6479">
        <v>2184.6</v>
      </c>
      <c r="J6479" t="s">
        <v>52</v>
      </c>
      <c r="K6479">
        <v>1500</v>
      </c>
      <c r="L6479">
        <v>800</v>
      </c>
      <c r="M6479" t="s">
        <v>18</v>
      </c>
    </row>
    <row r="6480" spans="1:13" x14ac:dyDescent="0.4">
      <c r="A6480">
        <v>106479</v>
      </c>
      <c r="B6480" s="1">
        <v>46018.565972222219</v>
      </c>
      <c r="C6480" t="s">
        <v>45</v>
      </c>
      <c r="D6480" t="s">
        <v>46</v>
      </c>
      <c r="E6480" t="s">
        <v>31</v>
      </c>
      <c r="F6480" t="s">
        <v>37</v>
      </c>
      <c r="G6480">
        <v>3</v>
      </c>
      <c r="H6480">
        <v>880</v>
      </c>
      <c r="I6480">
        <v>2544.38</v>
      </c>
      <c r="J6480" t="s">
        <v>53</v>
      </c>
      <c r="K6480">
        <v>15000</v>
      </c>
      <c r="L6480">
        <v>9500</v>
      </c>
      <c r="M6480" t="s">
        <v>38</v>
      </c>
    </row>
    <row r="6481" spans="1:13" x14ac:dyDescent="0.4">
      <c r="A6481">
        <v>106480</v>
      </c>
      <c r="B6481" s="1">
        <v>45981.369444444441</v>
      </c>
      <c r="C6481" t="s">
        <v>42</v>
      </c>
      <c r="D6481" t="s">
        <v>14</v>
      </c>
      <c r="E6481" t="s">
        <v>29</v>
      </c>
      <c r="F6481" t="s">
        <v>32</v>
      </c>
      <c r="G6481">
        <v>67</v>
      </c>
      <c r="H6481">
        <v>378</v>
      </c>
      <c r="I6481">
        <v>1039.5</v>
      </c>
      <c r="J6481" t="s">
        <v>17</v>
      </c>
      <c r="K6481">
        <v>3200</v>
      </c>
      <c r="L6481">
        <v>2000</v>
      </c>
      <c r="M6481" t="s">
        <v>33</v>
      </c>
    </row>
    <row r="6482" spans="1:13" x14ac:dyDescent="0.4">
      <c r="A6482">
        <v>106481</v>
      </c>
      <c r="B6482" s="1">
        <v>45672.135416666664</v>
      </c>
      <c r="C6482" t="s">
        <v>34</v>
      </c>
      <c r="D6482" t="s">
        <v>40</v>
      </c>
      <c r="E6482" t="s">
        <v>15</v>
      </c>
      <c r="F6482" t="s">
        <v>20</v>
      </c>
      <c r="G6482">
        <v>63</v>
      </c>
      <c r="H6482">
        <v>689</v>
      </c>
      <c r="I6482">
        <v>377.26</v>
      </c>
      <c r="J6482" t="s">
        <v>52</v>
      </c>
      <c r="K6482">
        <v>1500</v>
      </c>
      <c r="L6482">
        <v>800</v>
      </c>
      <c r="M6482" t="s">
        <v>22</v>
      </c>
    </row>
    <row r="6483" spans="1:13" x14ac:dyDescent="0.4">
      <c r="A6483">
        <v>106482</v>
      </c>
      <c r="B6483" s="1">
        <v>45874.752083333333</v>
      </c>
      <c r="C6483" t="s">
        <v>34</v>
      </c>
      <c r="D6483" t="s">
        <v>43</v>
      </c>
      <c r="E6483" t="s">
        <v>15</v>
      </c>
      <c r="F6483" t="s">
        <v>20</v>
      </c>
      <c r="G6483">
        <v>87</v>
      </c>
      <c r="H6483">
        <v>1058</v>
      </c>
      <c r="I6483">
        <v>511.88</v>
      </c>
      <c r="J6483" t="s">
        <v>61</v>
      </c>
      <c r="K6483">
        <v>2800</v>
      </c>
      <c r="L6483">
        <v>1500</v>
      </c>
      <c r="M6483" t="s">
        <v>22</v>
      </c>
    </row>
    <row r="6484" spans="1:13" x14ac:dyDescent="0.4">
      <c r="A6484">
        <v>106483</v>
      </c>
      <c r="B6484" s="1">
        <v>45692.111805555556</v>
      </c>
      <c r="C6484" t="s">
        <v>39</v>
      </c>
      <c r="D6484" t="s">
        <v>14</v>
      </c>
      <c r="E6484" t="s">
        <v>31</v>
      </c>
      <c r="F6484" t="s">
        <v>20</v>
      </c>
      <c r="G6484">
        <v>12</v>
      </c>
      <c r="H6484">
        <v>944</v>
      </c>
      <c r="I6484">
        <v>372.86</v>
      </c>
      <c r="J6484" t="s">
        <v>17</v>
      </c>
      <c r="K6484">
        <v>3200</v>
      </c>
      <c r="L6484">
        <v>2000</v>
      </c>
      <c r="M6484" t="s">
        <v>22</v>
      </c>
    </row>
    <row r="6485" spans="1:13" x14ac:dyDescent="0.4">
      <c r="A6485">
        <v>106484</v>
      </c>
      <c r="B6485" s="1">
        <v>45840.004861111112</v>
      </c>
      <c r="C6485" t="s">
        <v>39</v>
      </c>
      <c r="D6485" t="s">
        <v>35</v>
      </c>
      <c r="E6485" t="s">
        <v>31</v>
      </c>
      <c r="F6485" t="s">
        <v>37</v>
      </c>
      <c r="G6485">
        <v>30</v>
      </c>
      <c r="H6485">
        <v>570</v>
      </c>
      <c r="I6485">
        <v>588.46</v>
      </c>
      <c r="J6485" t="s">
        <v>36</v>
      </c>
      <c r="K6485">
        <v>12000</v>
      </c>
      <c r="L6485">
        <v>8000</v>
      </c>
      <c r="M6485" t="s">
        <v>38</v>
      </c>
    </row>
    <row r="6486" spans="1:13" x14ac:dyDescent="0.4">
      <c r="A6486">
        <v>106485</v>
      </c>
      <c r="B6486" s="1">
        <v>45927.163888888892</v>
      </c>
      <c r="C6486" t="s">
        <v>48</v>
      </c>
      <c r="D6486" t="s">
        <v>55</v>
      </c>
      <c r="E6486" t="s">
        <v>15</v>
      </c>
      <c r="F6486" t="s">
        <v>32</v>
      </c>
      <c r="G6486">
        <v>31</v>
      </c>
      <c r="H6486">
        <v>595</v>
      </c>
      <c r="I6486">
        <v>1063.29</v>
      </c>
      <c r="J6486" t="s">
        <v>57</v>
      </c>
      <c r="K6486">
        <v>600</v>
      </c>
      <c r="L6486">
        <v>350</v>
      </c>
      <c r="M6486" t="s">
        <v>33</v>
      </c>
    </row>
    <row r="6487" spans="1:13" x14ac:dyDescent="0.4">
      <c r="A6487">
        <v>106486</v>
      </c>
      <c r="B6487" s="1">
        <v>46015.938888888886</v>
      </c>
      <c r="C6487" t="s">
        <v>48</v>
      </c>
      <c r="D6487" t="s">
        <v>40</v>
      </c>
      <c r="E6487" t="s">
        <v>31</v>
      </c>
      <c r="F6487" t="s">
        <v>25</v>
      </c>
      <c r="G6487">
        <v>66</v>
      </c>
      <c r="H6487">
        <v>1137</v>
      </c>
      <c r="I6487">
        <v>510.72</v>
      </c>
      <c r="J6487" t="s">
        <v>41</v>
      </c>
      <c r="K6487">
        <v>5500</v>
      </c>
      <c r="L6487">
        <v>3500</v>
      </c>
      <c r="M6487" t="s">
        <v>27</v>
      </c>
    </row>
    <row r="6488" spans="1:13" x14ac:dyDescent="0.4">
      <c r="A6488">
        <v>106487</v>
      </c>
      <c r="B6488" s="1">
        <v>45757.974305555559</v>
      </c>
      <c r="C6488" t="s">
        <v>42</v>
      </c>
      <c r="D6488" t="s">
        <v>55</v>
      </c>
      <c r="E6488" t="s">
        <v>31</v>
      </c>
      <c r="F6488" t="s">
        <v>16</v>
      </c>
      <c r="G6488">
        <v>75</v>
      </c>
      <c r="H6488">
        <v>637</v>
      </c>
      <c r="I6488">
        <v>306.74</v>
      </c>
      <c r="J6488" t="s">
        <v>58</v>
      </c>
      <c r="K6488">
        <v>1200</v>
      </c>
      <c r="L6488">
        <v>800</v>
      </c>
      <c r="M6488" t="s">
        <v>18</v>
      </c>
    </row>
    <row r="6489" spans="1:13" x14ac:dyDescent="0.4">
      <c r="A6489">
        <v>106488</v>
      </c>
      <c r="B6489" s="1">
        <v>45664.550694444442</v>
      </c>
      <c r="C6489" t="s">
        <v>48</v>
      </c>
      <c r="D6489" t="s">
        <v>40</v>
      </c>
      <c r="E6489" t="s">
        <v>31</v>
      </c>
      <c r="F6489" t="s">
        <v>20</v>
      </c>
      <c r="G6489">
        <v>79</v>
      </c>
      <c r="H6489">
        <v>820</v>
      </c>
      <c r="I6489">
        <v>488.48</v>
      </c>
      <c r="J6489" t="s">
        <v>41</v>
      </c>
      <c r="K6489">
        <v>5500</v>
      </c>
      <c r="L6489">
        <v>3500</v>
      </c>
      <c r="M6489" t="s">
        <v>22</v>
      </c>
    </row>
    <row r="6490" spans="1:13" x14ac:dyDescent="0.4">
      <c r="A6490">
        <v>106489</v>
      </c>
      <c r="B6490" s="1">
        <v>45687.890972222223</v>
      </c>
      <c r="C6490" t="s">
        <v>39</v>
      </c>
      <c r="D6490" t="s">
        <v>43</v>
      </c>
      <c r="E6490" t="s">
        <v>29</v>
      </c>
      <c r="F6490" t="s">
        <v>16</v>
      </c>
      <c r="G6490">
        <v>88</v>
      </c>
      <c r="H6490">
        <v>665</v>
      </c>
      <c r="I6490">
        <v>141.62</v>
      </c>
      <c r="J6490" t="s">
        <v>61</v>
      </c>
      <c r="K6490">
        <v>2800</v>
      </c>
      <c r="L6490">
        <v>1500</v>
      </c>
      <c r="M6490" t="s">
        <v>18</v>
      </c>
    </row>
    <row r="6491" spans="1:13" x14ac:dyDescent="0.4">
      <c r="A6491">
        <v>106490</v>
      </c>
      <c r="B6491" s="1">
        <v>45962.927083333336</v>
      </c>
      <c r="C6491" t="s">
        <v>39</v>
      </c>
      <c r="D6491" t="s">
        <v>35</v>
      </c>
      <c r="E6491" t="s">
        <v>15</v>
      </c>
      <c r="F6491" t="s">
        <v>37</v>
      </c>
      <c r="G6491">
        <v>66</v>
      </c>
      <c r="H6491">
        <v>320</v>
      </c>
      <c r="I6491">
        <v>316.97000000000003</v>
      </c>
      <c r="J6491" t="s">
        <v>36</v>
      </c>
      <c r="K6491">
        <v>12000</v>
      </c>
      <c r="L6491">
        <v>8000</v>
      </c>
      <c r="M6491" t="s">
        <v>38</v>
      </c>
    </row>
    <row r="6492" spans="1:13" x14ac:dyDescent="0.4">
      <c r="A6492">
        <v>106491</v>
      </c>
      <c r="B6492" s="1">
        <v>45801.861805555556</v>
      </c>
      <c r="C6492" t="s">
        <v>42</v>
      </c>
      <c r="D6492" t="s">
        <v>46</v>
      </c>
      <c r="E6492" t="s">
        <v>29</v>
      </c>
      <c r="F6492" t="s">
        <v>20</v>
      </c>
      <c r="G6492">
        <v>42</v>
      </c>
      <c r="H6492">
        <v>1151</v>
      </c>
      <c r="I6492">
        <v>683.62</v>
      </c>
      <c r="J6492" t="s">
        <v>53</v>
      </c>
      <c r="K6492">
        <v>15000</v>
      </c>
      <c r="L6492">
        <v>9500</v>
      </c>
      <c r="M6492" t="s">
        <v>22</v>
      </c>
    </row>
    <row r="6493" spans="1:13" x14ac:dyDescent="0.4">
      <c r="A6493">
        <v>106492</v>
      </c>
      <c r="B6493" s="1">
        <v>45768.580555555556</v>
      </c>
      <c r="C6493" t="s">
        <v>19</v>
      </c>
      <c r="D6493" t="s">
        <v>55</v>
      </c>
      <c r="E6493" t="s">
        <v>15</v>
      </c>
      <c r="F6493" t="s">
        <v>20</v>
      </c>
      <c r="G6493">
        <v>92</v>
      </c>
      <c r="H6493">
        <v>390</v>
      </c>
      <c r="I6493">
        <v>898.28</v>
      </c>
      <c r="J6493" t="s">
        <v>56</v>
      </c>
      <c r="K6493">
        <v>850</v>
      </c>
      <c r="L6493">
        <v>550</v>
      </c>
      <c r="M6493" t="s">
        <v>22</v>
      </c>
    </row>
    <row r="6494" spans="1:13" x14ac:dyDescent="0.4">
      <c r="A6494">
        <v>106493</v>
      </c>
      <c r="B6494" s="1">
        <v>45889.311805555553</v>
      </c>
      <c r="C6494" t="s">
        <v>45</v>
      </c>
      <c r="D6494" t="s">
        <v>43</v>
      </c>
      <c r="E6494" t="s">
        <v>31</v>
      </c>
      <c r="F6494" t="s">
        <v>20</v>
      </c>
      <c r="G6494">
        <v>99</v>
      </c>
      <c r="H6494">
        <v>459</v>
      </c>
      <c r="I6494">
        <v>583.66</v>
      </c>
      <c r="J6494" t="s">
        <v>51</v>
      </c>
      <c r="K6494">
        <v>1800</v>
      </c>
      <c r="L6494">
        <v>900</v>
      </c>
      <c r="M6494" t="s">
        <v>22</v>
      </c>
    </row>
    <row r="6495" spans="1:13" x14ac:dyDescent="0.4">
      <c r="A6495">
        <v>106494</v>
      </c>
      <c r="B6495" s="1">
        <v>45836.640277777777</v>
      </c>
      <c r="C6495" t="s">
        <v>39</v>
      </c>
      <c r="D6495" t="s">
        <v>40</v>
      </c>
      <c r="E6495" t="s">
        <v>29</v>
      </c>
      <c r="F6495" t="s">
        <v>32</v>
      </c>
      <c r="G6495">
        <v>54</v>
      </c>
      <c r="H6495">
        <v>1013</v>
      </c>
      <c r="I6495">
        <v>757.28</v>
      </c>
      <c r="J6495" t="s">
        <v>41</v>
      </c>
      <c r="K6495">
        <v>5500</v>
      </c>
      <c r="L6495">
        <v>3500</v>
      </c>
      <c r="M6495" t="s">
        <v>33</v>
      </c>
    </row>
    <row r="6496" spans="1:13" x14ac:dyDescent="0.4">
      <c r="A6496">
        <v>106495</v>
      </c>
      <c r="B6496" s="1">
        <v>45729.093055555553</v>
      </c>
      <c r="C6496" t="s">
        <v>13</v>
      </c>
      <c r="D6496" t="s">
        <v>28</v>
      </c>
      <c r="E6496" t="s">
        <v>29</v>
      </c>
      <c r="F6496" t="s">
        <v>32</v>
      </c>
      <c r="G6496">
        <v>53</v>
      </c>
      <c r="H6496">
        <v>509</v>
      </c>
      <c r="I6496">
        <v>727.67</v>
      </c>
      <c r="J6496" t="s">
        <v>30</v>
      </c>
      <c r="K6496">
        <v>450</v>
      </c>
      <c r="L6496">
        <v>200</v>
      </c>
      <c r="M6496" t="s">
        <v>33</v>
      </c>
    </row>
    <row r="6497" spans="1:13" x14ac:dyDescent="0.4">
      <c r="A6497">
        <v>106496</v>
      </c>
      <c r="B6497" s="1">
        <v>45867.999305555553</v>
      </c>
      <c r="C6497" t="s">
        <v>39</v>
      </c>
      <c r="D6497" t="s">
        <v>46</v>
      </c>
      <c r="E6497" t="s">
        <v>31</v>
      </c>
      <c r="F6497" t="s">
        <v>37</v>
      </c>
      <c r="G6497">
        <v>50</v>
      </c>
      <c r="H6497">
        <v>521</v>
      </c>
      <c r="I6497">
        <v>791.62</v>
      </c>
      <c r="J6497" t="s">
        <v>53</v>
      </c>
      <c r="K6497">
        <v>15000</v>
      </c>
      <c r="L6497">
        <v>9500</v>
      </c>
      <c r="M6497" t="s">
        <v>38</v>
      </c>
    </row>
    <row r="6498" spans="1:13" x14ac:dyDescent="0.4">
      <c r="A6498">
        <v>106497</v>
      </c>
      <c r="B6498" s="1">
        <v>45877.26458333333</v>
      </c>
      <c r="C6498" t="s">
        <v>39</v>
      </c>
      <c r="D6498" t="s">
        <v>14</v>
      </c>
      <c r="E6498" t="s">
        <v>29</v>
      </c>
      <c r="F6498" t="s">
        <v>32</v>
      </c>
      <c r="G6498">
        <v>18</v>
      </c>
      <c r="H6498">
        <v>315</v>
      </c>
      <c r="I6498">
        <v>1309.5</v>
      </c>
      <c r="J6498" t="s">
        <v>21</v>
      </c>
      <c r="K6498">
        <v>6500</v>
      </c>
      <c r="L6498">
        <v>4200</v>
      </c>
      <c r="M6498" t="s">
        <v>33</v>
      </c>
    </row>
    <row r="6499" spans="1:13" x14ac:dyDescent="0.4">
      <c r="A6499">
        <v>106498</v>
      </c>
      <c r="B6499" s="1">
        <v>45737.23541666667</v>
      </c>
      <c r="C6499" t="s">
        <v>19</v>
      </c>
      <c r="D6499" t="s">
        <v>24</v>
      </c>
      <c r="E6499" t="s">
        <v>31</v>
      </c>
      <c r="F6499" t="s">
        <v>16</v>
      </c>
      <c r="G6499">
        <v>79</v>
      </c>
      <c r="H6499">
        <v>794</v>
      </c>
      <c r="I6499">
        <v>984.53</v>
      </c>
      <c r="J6499" t="s">
        <v>59</v>
      </c>
      <c r="K6499">
        <v>3500</v>
      </c>
      <c r="L6499">
        <v>2200</v>
      </c>
      <c r="M6499" t="s">
        <v>18</v>
      </c>
    </row>
    <row r="6500" spans="1:13" x14ac:dyDescent="0.4">
      <c r="A6500">
        <v>106499</v>
      </c>
      <c r="B6500" s="1">
        <v>45740.525000000001</v>
      </c>
      <c r="C6500" t="s">
        <v>19</v>
      </c>
      <c r="D6500" t="s">
        <v>55</v>
      </c>
      <c r="E6500" t="s">
        <v>29</v>
      </c>
      <c r="F6500" t="s">
        <v>16</v>
      </c>
      <c r="G6500">
        <v>35</v>
      </c>
      <c r="H6500">
        <v>619</v>
      </c>
      <c r="I6500">
        <v>212.24</v>
      </c>
      <c r="J6500" t="s">
        <v>56</v>
      </c>
      <c r="K6500">
        <v>850</v>
      </c>
      <c r="L6500">
        <v>550</v>
      </c>
      <c r="M6500" t="s">
        <v>18</v>
      </c>
    </row>
    <row r="6501" spans="1:13" x14ac:dyDescent="0.4">
      <c r="A6501">
        <v>106500</v>
      </c>
      <c r="B6501" s="1">
        <v>45699.053472222222</v>
      </c>
      <c r="C6501" t="s">
        <v>50</v>
      </c>
      <c r="D6501" t="s">
        <v>28</v>
      </c>
      <c r="E6501" t="s">
        <v>29</v>
      </c>
      <c r="F6501" t="s">
        <v>25</v>
      </c>
      <c r="G6501">
        <v>96</v>
      </c>
      <c r="H6501">
        <v>1113</v>
      </c>
      <c r="I6501">
        <v>538.76</v>
      </c>
      <c r="J6501" t="s">
        <v>30</v>
      </c>
      <c r="K6501">
        <v>450</v>
      </c>
      <c r="L6501">
        <v>200</v>
      </c>
      <c r="M6501" t="s">
        <v>27</v>
      </c>
    </row>
    <row r="6502" spans="1:13" x14ac:dyDescent="0.4">
      <c r="A6502">
        <v>106501</v>
      </c>
      <c r="B6502" s="1">
        <v>45930.425000000003</v>
      </c>
      <c r="C6502" t="s">
        <v>48</v>
      </c>
      <c r="D6502" t="s">
        <v>55</v>
      </c>
      <c r="E6502" t="s">
        <v>15</v>
      </c>
      <c r="F6502" t="s">
        <v>32</v>
      </c>
      <c r="G6502">
        <v>44</v>
      </c>
      <c r="H6502">
        <v>960</v>
      </c>
      <c r="I6502">
        <v>167.75</v>
      </c>
      <c r="J6502" t="s">
        <v>58</v>
      </c>
      <c r="K6502">
        <v>1200</v>
      </c>
      <c r="L6502">
        <v>800</v>
      </c>
      <c r="M6502" t="s">
        <v>33</v>
      </c>
    </row>
    <row r="6503" spans="1:13" x14ac:dyDescent="0.4">
      <c r="A6503">
        <v>106502</v>
      </c>
      <c r="B6503" s="1">
        <v>45848.84652777778</v>
      </c>
      <c r="C6503" t="s">
        <v>13</v>
      </c>
      <c r="D6503" t="s">
        <v>24</v>
      </c>
      <c r="E6503" t="s">
        <v>15</v>
      </c>
      <c r="F6503" t="s">
        <v>32</v>
      </c>
      <c r="G6503">
        <v>2</v>
      </c>
      <c r="H6503">
        <v>581</v>
      </c>
      <c r="I6503">
        <v>1032.76</v>
      </c>
      <c r="J6503" t="s">
        <v>26</v>
      </c>
      <c r="K6503">
        <v>45000</v>
      </c>
      <c r="L6503">
        <v>32000</v>
      </c>
      <c r="M6503" t="s">
        <v>33</v>
      </c>
    </row>
    <row r="6504" spans="1:13" x14ac:dyDescent="0.4">
      <c r="A6504">
        <v>106503</v>
      </c>
      <c r="B6504" s="1">
        <v>45830.356249999997</v>
      </c>
      <c r="C6504" t="s">
        <v>45</v>
      </c>
      <c r="D6504" t="s">
        <v>55</v>
      </c>
      <c r="E6504" t="s">
        <v>15</v>
      </c>
      <c r="F6504" t="s">
        <v>37</v>
      </c>
      <c r="G6504">
        <v>76</v>
      </c>
      <c r="H6504">
        <v>860</v>
      </c>
      <c r="I6504">
        <v>297.45999999999998</v>
      </c>
      <c r="J6504" t="s">
        <v>58</v>
      </c>
      <c r="K6504">
        <v>1200</v>
      </c>
      <c r="L6504">
        <v>800</v>
      </c>
      <c r="M6504" t="s">
        <v>38</v>
      </c>
    </row>
    <row r="6505" spans="1:13" x14ac:dyDescent="0.4">
      <c r="A6505">
        <v>106504</v>
      </c>
      <c r="B6505" s="1">
        <v>45664.275000000001</v>
      </c>
      <c r="C6505" t="s">
        <v>48</v>
      </c>
      <c r="D6505" t="s">
        <v>28</v>
      </c>
      <c r="E6505" t="s">
        <v>29</v>
      </c>
      <c r="F6505" t="s">
        <v>37</v>
      </c>
      <c r="G6505">
        <v>47</v>
      </c>
      <c r="H6505">
        <v>353</v>
      </c>
      <c r="I6505">
        <v>555.89</v>
      </c>
      <c r="J6505" t="s">
        <v>30</v>
      </c>
      <c r="K6505">
        <v>450</v>
      </c>
      <c r="L6505">
        <v>200</v>
      </c>
      <c r="M6505" t="s">
        <v>38</v>
      </c>
    </row>
    <row r="6506" spans="1:13" x14ac:dyDescent="0.4">
      <c r="A6506">
        <v>106505</v>
      </c>
      <c r="B6506" s="1">
        <v>45812.460416666669</v>
      </c>
      <c r="C6506" t="s">
        <v>19</v>
      </c>
      <c r="D6506" t="s">
        <v>55</v>
      </c>
      <c r="E6506" t="s">
        <v>29</v>
      </c>
      <c r="F6506" t="s">
        <v>32</v>
      </c>
      <c r="G6506">
        <v>31</v>
      </c>
      <c r="H6506">
        <v>1115</v>
      </c>
      <c r="I6506">
        <v>903.29</v>
      </c>
      <c r="J6506" t="s">
        <v>57</v>
      </c>
      <c r="K6506">
        <v>600</v>
      </c>
      <c r="L6506">
        <v>350</v>
      </c>
      <c r="M6506" t="s">
        <v>33</v>
      </c>
    </row>
    <row r="6507" spans="1:13" x14ac:dyDescent="0.4">
      <c r="A6507">
        <v>106506</v>
      </c>
      <c r="B6507" s="1">
        <v>45667.418749999997</v>
      </c>
      <c r="C6507" t="s">
        <v>23</v>
      </c>
      <c r="D6507" t="s">
        <v>55</v>
      </c>
      <c r="E6507" t="s">
        <v>29</v>
      </c>
      <c r="F6507" t="s">
        <v>32</v>
      </c>
      <c r="G6507">
        <v>95</v>
      </c>
      <c r="H6507">
        <v>570</v>
      </c>
      <c r="I6507">
        <v>452.46</v>
      </c>
      <c r="J6507" t="s">
        <v>57</v>
      </c>
      <c r="K6507">
        <v>600</v>
      </c>
      <c r="L6507">
        <v>350</v>
      </c>
      <c r="M6507" t="s">
        <v>33</v>
      </c>
    </row>
    <row r="6508" spans="1:13" x14ac:dyDescent="0.4">
      <c r="A6508">
        <v>106507</v>
      </c>
      <c r="B6508" s="1">
        <v>45691.588888888888</v>
      </c>
      <c r="C6508" t="s">
        <v>23</v>
      </c>
      <c r="D6508" t="s">
        <v>55</v>
      </c>
      <c r="E6508" t="s">
        <v>15</v>
      </c>
      <c r="F6508" t="s">
        <v>32</v>
      </c>
      <c r="G6508">
        <v>62</v>
      </c>
      <c r="H6508">
        <v>1101</v>
      </c>
      <c r="I6508">
        <v>934.77</v>
      </c>
      <c r="J6508" t="s">
        <v>57</v>
      </c>
      <c r="K6508">
        <v>600</v>
      </c>
      <c r="L6508">
        <v>350</v>
      </c>
      <c r="M6508" t="s">
        <v>33</v>
      </c>
    </row>
    <row r="6509" spans="1:13" x14ac:dyDescent="0.4">
      <c r="A6509">
        <v>106508</v>
      </c>
      <c r="B6509" s="1">
        <v>45693.46597222222</v>
      </c>
      <c r="C6509" t="s">
        <v>45</v>
      </c>
      <c r="D6509" t="s">
        <v>46</v>
      </c>
      <c r="E6509" t="s">
        <v>15</v>
      </c>
      <c r="F6509" t="s">
        <v>20</v>
      </c>
      <c r="G6509">
        <v>44</v>
      </c>
      <c r="H6509">
        <v>323</v>
      </c>
      <c r="I6509">
        <v>952.17</v>
      </c>
      <c r="J6509" t="s">
        <v>53</v>
      </c>
      <c r="K6509">
        <v>15000</v>
      </c>
      <c r="L6509">
        <v>9500</v>
      </c>
      <c r="M6509" t="s">
        <v>22</v>
      </c>
    </row>
    <row r="6510" spans="1:13" x14ac:dyDescent="0.4">
      <c r="A6510">
        <v>106509</v>
      </c>
      <c r="B6510" s="1">
        <v>45663.118055555555</v>
      </c>
      <c r="C6510" t="s">
        <v>42</v>
      </c>
      <c r="D6510" t="s">
        <v>46</v>
      </c>
      <c r="E6510" t="s">
        <v>15</v>
      </c>
      <c r="F6510" t="s">
        <v>37</v>
      </c>
      <c r="G6510">
        <v>41</v>
      </c>
      <c r="H6510">
        <v>903</v>
      </c>
      <c r="I6510">
        <v>561.42999999999995</v>
      </c>
      <c r="J6510" t="s">
        <v>47</v>
      </c>
      <c r="K6510">
        <v>4500</v>
      </c>
      <c r="L6510">
        <v>2800</v>
      </c>
      <c r="M6510" t="s">
        <v>38</v>
      </c>
    </row>
    <row r="6511" spans="1:13" x14ac:dyDescent="0.4">
      <c r="A6511">
        <v>106510</v>
      </c>
      <c r="B6511" s="1">
        <v>45872.722916666666</v>
      </c>
      <c r="C6511" t="s">
        <v>19</v>
      </c>
      <c r="D6511" t="s">
        <v>46</v>
      </c>
      <c r="E6511" t="s">
        <v>15</v>
      </c>
      <c r="F6511" t="s">
        <v>25</v>
      </c>
      <c r="G6511">
        <v>89</v>
      </c>
      <c r="H6511">
        <v>1061</v>
      </c>
      <c r="I6511">
        <v>693.83</v>
      </c>
      <c r="J6511" t="s">
        <v>53</v>
      </c>
      <c r="K6511">
        <v>15000</v>
      </c>
      <c r="L6511">
        <v>9500</v>
      </c>
      <c r="M6511" t="s">
        <v>27</v>
      </c>
    </row>
    <row r="6512" spans="1:13" x14ac:dyDescent="0.4">
      <c r="A6512">
        <v>106511</v>
      </c>
      <c r="B6512" s="1">
        <v>45791.979861111111</v>
      </c>
      <c r="C6512" t="s">
        <v>48</v>
      </c>
      <c r="D6512" t="s">
        <v>55</v>
      </c>
      <c r="E6512" t="s">
        <v>15</v>
      </c>
      <c r="F6512" t="s">
        <v>37</v>
      </c>
      <c r="G6512">
        <v>81</v>
      </c>
      <c r="H6512">
        <v>1005</v>
      </c>
      <c r="I6512">
        <v>904.42</v>
      </c>
      <c r="J6512" t="s">
        <v>56</v>
      </c>
      <c r="K6512">
        <v>850</v>
      </c>
      <c r="L6512">
        <v>550</v>
      </c>
      <c r="M6512" t="s">
        <v>38</v>
      </c>
    </row>
    <row r="6513" spans="1:13" x14ac:dyDescent="0.4">
      <c r="A6513">
        <v>106512</v>
      </c>
      <c r="B6513" s="1">
        <v>45942.3</v>
      </c>
      <c r="C6513" t="s">
        <v>48</v>
      </c>
      <c r="D6513" t="s">
        <v>55</v>
      </c>
      <c r="E6513" t="s">
        <v>15</v>
      </c>
      <c r="F6513" t="s">
        <v>37</v>
      </c>
      <c r="G6513">
        <v>42</v>
      </c>
      <c r="H6513">
        <v>547</v>
      </c>
      <c r="I6513">
        <v>520.1</v>
      </c>
      <c r="J6513" t="s">
        <v>56</v>
      </c>
      <c r="K6513">
        <v>850</v>
      </c>
      <c r="L6513">
        <v>550</v>
      </c>
      <c r="M6513" t="s">
        <v>38</v>
      </c>
    </row>
    <row r="6514" spans="1:13" x14ac:dyDescent="0.4">
      <c r="A6514">
        <v>106513</v>
      </c>
      <c r="B6514" s="1">
        <v>45783.609722222223</v>
      </c>
      <c r="C6514" t="s">
        <v>34</v>
      </c>
      <c r="D6514" t="s">
        <v>35</v>
      </c>
      <c r="E6514" t="s">
        <v>29</v>
      </c>
      <c r="F6514" t="s">
        <v>20</v>
      </c>
      <c r="G6514">
        <v>27</v>
      </c>
      <c r="H6514">
        <v>682</v>
      </c>
      <c r="I6514">
        <v>2052.64</v>
      </c>
      <c r="J6514" t="s">
        <v>49</v>
      </c>
      <c r="K6514">
        <v>8500</v>
      </c>
      <c r="L6514">
        <v>5500</v>
      </c>
      <c r="M6514" t="s">
        <v>22</v>
      </c>
    </row>
    <row r="6515" spans="1:13" x14ac:dyDescent="0.4">
      <c r="A6515">
        <v>106514</v>
      </c>
      <c r="B6515" s="1">
        <v>45994.660416666666</v>
      </c>
      <c r="C6515" t="s">
        <v>39</v>
      </c>
      <c r="D6515" t="s">
        <v>40</v>
      </c>
      <c r="E6515" t="s">
        <v>31</v>
      </c>
      <c r="F6515" t="s">
        <v>37</v>
      </c>
      <c r="G6515">
        <v>11</v>
      </c>
      <c r="H6515">
        <v>941</v>
      </c>
      <c r="I6515">
        <v>630.11</v>
      </c>
      <c r="J6515" t="s">
        <v>41</v>
      </c>
      <c r="K6515">
        <v>5500</v>
      </c>
      <c r="L6515">
        <v>3500</v>
      </c>
      <c r="M6515" t="s">
        <v>38</v>
      </c>
    </row>
    <row r="6516" spans="1:13" x14ac:dyDescent="0.4">
      <c r="A6516">
        <v>106515</v>
      </c>
      <c r="B6516" s="1">
        <v>45831.695138888892</v>
      </c>
      <c r="C6516" t="s">
        <v>39</v>
      </c>
      <c r="D6516" t="s">
        <v>28</v>
      </c>
      <c r="E6516" t="s">
        <v>29</v>
      </c>
      <c r="F6516" t="s">
        <v>32</v>
      </c>
      <c r="G6516">
        <v>75</v>
      </c>
      <c r="H6516">
        <v>480</v>
      </c>
      <c r="I6516">
        <v>755.73</v>
      </c>
      <c r="J6516" t="s">
        <v>54</v>
      </c>
      <c r="K6516">
        <v>2500</v>
      </c>
      <c r="L6516">
        <v>1500</v>
      </c>
      <c r="M6516" t="s">
        <v>33</v>
      </c>
    </row>
    <row r="6517" spans="1:13" x14ac:dyDescent="0.4">
      <c r="A6517">
        <v>106516</v>
      </c>
      <c r="B6517" s="1">
        <v>45809.749305555553</v>
      </c>
      <c r="C6517" t="s">
        <v>19</v>
      </c>
      <c r="D6517" t="s">
        <v>43</v>
      </c>
      <c r="E6517" t="s">
        <v>15</v>
      </c>
      <c r="F6517" t="s">
        <v>32</v>
      </c>
      <c r="G6517">
        <v>72</v>
      </c>
      <c r="H6517">
        <v>461</v>
      </c>
      <c r="I6517">
        <v>872.02</v>
      </c>
      <c r="J6517" t="s">
        <v>51</v>
      </c>
      <c r="K6517">
        <v>1800</v>
      </c>
      <c r="L6517">
        <v>900</v>
      </c>
      <c r="M6517" t="s">
        <v>33</v>
      </c>
    </row>
    <row r="6518" spans="1:13" x14ac:dyDescent="0.4">
      <c r="A6518">
        <v>106517</v>
      </c>
      <c r="B6518" s="1">
        <v>45988.837500000001</v>
      </c>
      <c r="C6518" t="s">
        <v>39</v>
      </c>
      <c r="D6518" t="s">
        <v>35</v>
      </c>
      <c r="E6518" t="s">
        <v>29</v>
      </c>
      <c r="F6518" t="s">
        <v>32</v>
      </c>
      <c r="G6518">
        <v>12</v>
      </c>
      <c r="H6518">
        <v>688</v>
      </c>
      <c r="I6518">
        <v>621.19000000000005</v>
      </c>
      <c r="J6518" t="s">
        <v>49</v>
      </c>
      <c r="K6518">
        <v>8500</v>
      </c>
      <c r="L6518">
        <v>5500</v>
      </c>
      <c r="M6518" t="s">
        <v>33</v>
      </c>
    </row>
    <row r="6519" spans="1:13" x14ac:dyDescent="0.4">
      <c r="A6519">
        <v>106518</v>
      </c>
      <c r="B6519" s="1">
        <v>45683.53125</v>
      </c>
      <c r="C6519" t="s">
        <v>13</v>
      </c>
      <c r="D6519" t="s">
        <v>35</v>
      </c>
      <c r="E6519" t="s">
        <v>29</v>
      </c>
      <c r="F6519" t="s">
        <v>20</v>
      </c>
      <c r="G6519">
        <v>63</v>
      </c>
      <c r="H6519">
        <v>899</v>
      </c>
      <c r="I6519">
        <v>735.18</v>
      </c>
      <c r="J6519" t="s">
        <v>36</v>
      </c>
      <c r="K6519">
        <v>12000</v>
      </c>
      <c r="L6519">
        <v>8000</v>
      </c>
      <c r="M6519" t="s">
        <v>22</v>
      </c>
    </row>
    <row r="6520" spans="1:13" x14ac:dyDescent="0.4">
      <c r="A6520">
        <v>106519</v>
      </c>
      <c r="B6520" s="1">
        <v>45772.872916666667</v>
      </c>
      <c r="C6520" t="s">
        <v>42</v>
      </c>
      <c r="D6520" t="s">
        <v>24</v>
      </c>
      <c r="E6520" t="s">
        <v>29</v>
      </c>
      <c r="F6520" t="s">
        <v>32</v>
      </c>
      <c r="G6520">
        <v>55</v>
      </c>
      <c r="H6520">
        <v>1098</v>
      </c>
      <c r="I6520">
        <v>1645.09</v>
      </c>
      <c r="J6520" t="s">
        <v>60</v>
      </c>
      <c r="K6520">
        <v>25000</v>
      </c>
      <c r="L6520">
        <v>18000</v>
      </c>
      <c r="M6520" t="s">
        <v>33</v>
      </c>
    </row>
    <row r="6521" spans="1:13" x14ac:dyDescent="0.4">
      <c r="A6521">
        <v>106520</v>
      </c>
      <c r="B6521" s="1">
        <v>45941.640277777777</v>
      </c>
      <c r="C6521" t="s">
        <v>39</v>
      </c>
      <c r="D6521" t="s">
        <v>43</v>
      </c>
      <c r="E6521" t="s">
        <v>15</v>
      </c>
      <c r="F6521" t="s">
        <v>37</v>
      </c>
      <c r="G6521">
        <v>36</v>
      </c>
      <c r="H6521">
        <v>1128</v>
      </c>
      <c r="I6521">
        <v>1093.54</v>
      </c>
      <c r="J6521" t="s">
        <v>61</v>
      </c>
      <c r="K6521">
        <v>2800</v>
      </c>
      <c r="L6521">
        <v>1500</v>
      </c>
      <c r="M6521" t="s">
        <v>38</v>
      </c>
    </row>
    <row r="6522" spans="1:13" x14ac:dyDescent="0.4">
      <c r="A6522">
        <v>106521</v>
      </c>
      <c r="B6522" s="1">
        <v>45732.277083333334</v>
      </c>
      <c r="C6522" t="s">
        <v>23</v>
      </c>
      <c r="D6522" t="s">
        <v>40</v>
      </c>
      <c r="E6522" t="s">
        <v>15</v>
      </c>
      <c r="F6522" t="s">
        <v>25</v>
      </c>
      <c r="G6522">
        <v>44</v>
      </c>
      <c r="H6522">
        <v>416</v>
      </c>
      <c r="I6522">
        <v>1030.28</v>
      </c>
      <c r="J6522" t="s">
        <v>52</v>
      </c>
      <c r="K6522">
        <v>1500</v>
      </c>
      <c r="L6522">
        <v>800</v>
      </c>
      <c r="M6522" t="s">
        <v>27</v>
      </c>
    </row>
    <row r="6523" spans="1:13" x14ac:dyDescent="0.4">
      <c r="A6523">
        <v>106522</v>
      </c>
      <c r="B6523" s="1">
        <v>45823.175694444442</v>
      </c>
      <c r="C6523" t="s">
        <v>19</v>
      </c>
      <c r="D6523" t="s">
        <v>35</v>
      </c>
      <c r="E6523" t="s">
        <v>15</v>
      </c>
      <c r="F6523" t="s">
        <v>32</v>
      </c>
      <c r="G6523">
        <v>32</v>
      </c>
      <c r="H6523">
        <v>677</v>
      </c>
      <c r="I6523">
        <v>846.55</v>
      </c>
      <c r="J6523" t="s">
        <v>36</v>
      </c>
      <c r="K6523">
        <v>12000</v>
      </c>
      <c r="L6523">
        <v>8000</v>
      </c>
      <c r="M6523" t="s">
        <v>33</v>
      </c>
    </row>
    <row r="6524" spans="1:13" x14ac:dyDescent="0.4">
      <c r="A6524">
        <v>106523</v>
      </c>
      <c r="B6524" s="1">
        <v>45846.484722222223</v>
      </c>
      <c r="C6524" t="s">
        <v>50</v>
      </c>
      <c r="D6524" t="s">
        <v>43</v>
      </c>
      <c r="E6524" t="s">
        <v>29</v>
      </c>
      <c r="F6524" t="s">
        <v>37</v>
      </c>
      <c r="G6524">
        <v>7</v>
      </c>
      <c r="H6524">
        <v>393</v>
      </c>
      <c r="I6524">
        <v>656.55</v>
      </c>
      <c r="J6524" t="s">
        <v>44</v>
      </c>
      <c r="K6524">
        <v>4500</v>
      </c>
      <c r="L6524">
        <v>2500</v>
      </c>
      <c r="M6524" t="s">
        <v>38</v>
      </c>
    </row>
    <row r="6525" spans="1:13" x14ac:dyDescent="0.4">
      <c r="A6525">
        <v>106524</v>
      </c>
      <c r="B6525" s="1">
        <v>45735.344444444447</v>
      </c>
      <c r="C6525" t="s">
        <v>48</v>
      </c>
      <c r="D6525" t="s">
        <v>46</v>
      </c>
      <c r="E6525" t="s">
        <v>15</v>
      </c>
      <c r="F6525" t="s">
        <v>32</v>
      </c>
      <c r="G6525">
        <v>96</v>
      </c>
      <c r="H6525">
        <v>1192</v>
      </c>
      <c r="I6525">
        <v>1066.9100000000001</v>
      </c>
      <c r="J6525" t="s">
        <v>47</v>
      </c>
      <c r="K6525">
        <v>4500</v>
      </c>
      <c r="L6525">
        <v>2800</v>
      </c>
      <c r="M6525" t="s">
        <v>33</v>
      </c>
    </row>
    <row r="6526" spans="1:13" x14ac:dyDescent="0.4">
      <c r="A6526">
        <v>106525</v>
      </c>
      <c r="B6526" s="1">
        <v>45747.004166666666</v>
      </c>
      <c r="C6526" t="s">
        <v>45</v>
      </c>
      <c r="D6526" t="s">
        <v>43</v>
      </c>
      <c r="E6526" t="s">
        <v>15</v>
      </c>
      <c r="F6526" t="s">
        <v>32</v>
      </c>
      <c r="G6526">
        <v>62</v>
      </c>
      <c r="H6526">
        <v>455</v>
      </c>
      <c r="I6526">
        <v>2470.2800000000002</v>
      </c>
      <c r="J6526" t="s">
        <v>51</v>
      </c>
      <c r="K6526">
        <v>1800</v>
      </c>
      <c r="L6526">
        <v>900</v>
      </c>
      <c r="M6526" t="s">
        <v>33</v>
      </c>
    </row>
    <row r="6527" spans="1:13" x14ac:dyDescent="0.4">
      <c r="A6527">
        <v>106526</v>
      </c>
      <c r="B6527" s="1">
        <v>45833.865972222222</v>
      </c>
      <c r="C6527" t="s">
        <v>50</v>
      </c>
      <c r="D6527" t="s">
        <v>28</v>
      </c>
      <c r="E6527" t="s">
        <v>15</v>
      </c>
      <c r="F6527" t="s">
        <v>25</v>
      </c>
      <c r="G6527">
        <v>92</v>
      </c>
      <c r="H6527">
        <v>595</v>
      </c>
      <c r="I6527">
        <v>597.85</v>
      </c>
      <c r="J6527" t="s">
        <v>30</v>
      </c>
      <c r="K6527">
        <v>450</v>
      </c>
      <c r="L6527">
        <v>200</v>
      </c>
      <c r="M6527" t="s">
        <v>27</v>
      </c>
    </row>
    <row r="6528" spans="1:13" x14ac:dyDescent="0.4">
      <c r="A6528">
        <v>106527</v>
      </c>
      <c r="B6528" s="1">
        <v>45678.111111111109</v>
      </c>
      <c r="C6528" t="s">
        <v>19</v>
      </c>
      <c r="D6528" t="s">
        <v>55</v>
      </c>
      <c r="E6528" t="s">
        <v>29</v>
      </c>
      <c r="F6528" t="s">
        <v>20</v>
      </c>
      <c r="G6528">
        <v>76</v>
      </c>
      <c r="H6528">
        <v>1002</v>
      </c>
      <c r="I6528">
        <v>241.75</v>
      </c>
      <c r="J6528" t="s">
        <v>56</v>
      </c>
      <c r="K6528">
        <v>850</v>
      </c>
      <c r="L6528">
        <v>550</v>
      </c>
      <c r="M6528" t="s">
        <v>22</v>
      </c>
    </row>
    <row r="6529" spans="1:13" x14ac:dyDescent="0.4">
      <c r="A6529">
        <v>106528</v>
      </c>
      <c r="B6529" s="1">
        <v>45711.415972222225</v>
      </c>
      <c r="C6529" t="s">
        <v>45</v>
      </c>
      <c r="D6529" t="s">
        <v>40</v>
      </c>
      <c r="E6529" t="s">
        <v>15</v>
      </c>
      <c r="F6529" t="s">
        <v>20</v>
      </c>
      <c r="G6529">
        <v>17</v>
      </c>
      <c r="H6529">
        <v>634</v>
      </c>
      <c r="I6529">
        <v>712.81</v>
      </c>
      <c r="J6529" t="s">
        <v>41</v>
      </c>
      <c r="K6529">
        <v>5500</v>
      </c>
      <c r="L6529">
        <v>3500</v>
      </c>
      <c r="M6529" t="s">
        <v>22</v>
      </c>
    </row>
    <row r="6530" spans="1:13" x14ac:dyDescent="0.4">
      <c r="A6530">
        <v>106529</v>
      </c>
      <c r="B6530" s="1">
        <v>45841.429166666669</v>
      </c>
      <c r="C6530" t="s">
        <v>19</v>
      </c>
      <c r="D6530" t="s">
        <v>43</v>
      </c>
      <c r="E6530" t="s">
        <v>29</v>
      </c>
      <c r="F6530" t="s">
        <v>37</v>
      </c>
      <c r="G6530">
        <v>59</v>
      </c>
      <c r="H6530">
        <v>870</v>
      </c>
      <c r="I6530">
        <v>916.38</v>
      </c>
      <c r="J6530" t="s">
        <v>51</v>
      </c>
      <c r="K6530">
        <v>1800</v>
      </c>
      <c r="L6530">
        <v>900</v>
      </c>
      <c r="M6530" t="s">
        <v>38</v>
      </c>
    </row>
    <row r="6531" spans="1:13" x14ac:dyDescent="0.4">
      <c r="A6531">
        <v>106530</v>
      </c>
      <c r="B6531" s="1">
        <v>46016.880555555559</v>
      </c>
      <c r="C6531" t="s">
        <v>48</v>
      </c>
      <c r="D6531" t="s">
        <v>46</v>
      </c>
      <c r="E6531" t="s">
        <v>29</v>
      </c>
      <c r="F6531" t="s">
        <v>16</v>
      </c>
      <c r="G6531">
        <v>52</v>
      </c>
      <c r="H6531">
        <v>846</v>
      </c>
      <c r="I6531">
        <v>678.46</v>
      </c>
      <c r="J6531" t="s">
        <v>47</v>
      </c>
      <c r="K6531">
        <v>4500</v>
      </c>
      <c r="L6531">
        <v>2800</v>
      </c>
      <c r="M6531" t="s">
        <v>18</v>
      </c>
    </row>
    <row r="6532" spans="1:13" x14ac:dyDescent="0.4">
      <c r="A6532">
        <v>106531</v>
      </c>
      <c r="B6532" s="1">
        <v>45879.70416666667</v>
      </c>
      <c r="C6532" t="s">
        <v>23</v>
      </c>
      <c r="D6532" t="s">
        <v>40</v>
      </c>
      <c r="E6532" t="s">
        <v>31</v>
      </c>
      <c r="F6532" t="s">
        <v>37</v>
      </c>
      <c r="G6532">
        <v>58</v>
      </c>
      <c r="H6532">
        <v>502</v>
      </c>
      <c r="I6532">
        <v>1085.1199999999999</v>
      </c>
      <c r="J6532" t="s">
        <v>52</v>
      </c>
      <c r="K6532">
        <v>1500</v>
      </c>
      <c r="L6532">
        <v>800</v>
      </c>
      <c r="M6532" t="s">
        <v>38</v>
      </c>
    </row>
    <row r="6533" spans="1:13" x14ac:dyDescent="0.4">
      <c r="A6533">
        <v>106532</v>
      </c>
      <c r="B6533" s="1">
        <v>45972.709722222222</v>
      </c>
      <c r="C6533" t="s">
        <v>39</v>
      </c>
      <c r="D6533" t="s">
        <v>43</v>
      </c>
      <c r="E6533" t="s">
        <v>31</v>
      </c>
      <c r="F6533" t="s">
        <v>25</v>
      </c>
      <c r="G6533">
        <v>6</v>
      </c>
      <c r="H6533">
        <v>546</v>
      </c>
      <c r="I6533">
        <v>602.34</v>
      </c>
      <c r="J6533" t="s">
        <v>51</v>
      </c>
      <c r="K6533">
        <v>1800</v>
      </c>
      <c r="L6533">
        <v>900</v>
      </c>
      <c r="M6533" t="s">
        <v>27</v>
      </c>
    </row>
    <row r="6534" spans="1:13" x14ac:dyDescent="0.4">
      <c r="A6534">
        <v>106533</v>
      </c>
      <c r="B6534" s="1">
        <v>45985.37222222222</v>
      </c>
      <c r="C6534" t="s">
        <v>19</v>
      </c>
      <c r="D6534" t="s">
        <v>35</v>
      </c>
      <c r="E6534" t="s">
        <v>15</v>
      </c>
      <c r="F6534" t="s">
        <v>20</v>
      </c>
      <c r="G6534">
        <v>82</v>
      </c>
      <c r="H6534">
        <v>464</v>
      </c>
      <c r="I6534">
        <v>706.94</v>
      </c>
      <c r="J6534" t="s">
        <v>36</v>
      </c>
      <c r="K6534">
        <v>12000</v>
      </c>
      <c r="L6534">
        <v>8000</v>
      </c>
      <c r="M6534" t="s">
        <v>22</v>
      </c>
    </row>
    <row r="6535" spans="1:13" x14ac:dyDescent="0.4">
      <c r="A6535">
        <v>106534</v>
      </c>
      <c r="B6535" s="1">
        <v>45836.740277777775</v>
      </c>
      <c r="C6535" t="s">
        <v>34</v>
      </c>
      <c r="D6535" t="s">
        <v>40</v>
      </c>
      <c r="E6535" t="s">
        <v>29</v>
      </c>
      <c r="F6535" t="s">
        <v>25</v>
      </c>
      <c r="G6535">
        <v>60</v>
      </c>
      <c r="H6535">
        <v>990</v>
      </c>
      <c r="I6535">
        <v>2309.89</v>
      </c>
      <c r="J6535" t="s">
        <v>41</v>
      </c>
      <c r="K6535">
        <v>5500</v>
      </c>
      <c r="L6535">
        <v>3500</v>
      </c>
      <c r="M6535" t="s">
        <v>27</v>
      </c>
    </row>
    <row r="6536" spans="1:13" x14ac:dyDescent="0.4">
      <c r="A6536">
        <v>106535</v>
      </c>
      <c r="B6536" s="1">
        <v>45933.805555555555</v>
      </c>
      <c r="C6536" t="s">
        <v>48</v>
      </c>
      <c r="D6536" t="s">
        <v>46</v>
      </c>
      <c r="E6536" t="s">
        <v>29</v>
      </c>
      <c r="F6536" t="s">
        <v>25</v>
      </c>
      <c r="G6536">
        <v>48</v>
      </c>
      <c r="H6536">
        <v>378</v>
      </c>
      <c r="I6536">
        <v>438.2</v>
      </c>
      <c r="J6536" t="s">
        <v>47</v>
      </c>
      <c r="K6536">
        <v>4500</v>
      </c>
      <c r="L6536">
        <v>2800</v>
      </c>
      <c r="M6536" t="s">
        <v>27</v>
      </c>
    </row>
    <row r="6537" spans="1:13" x14ac:dyDescent="0.4">
      <c r="A6537">
        <v>106536</v>
      </c>
      <c r="B6537" s="1">
        <v>45769.525694444441</v>
      </c>
      <c r="C6537" t="s">
        <v>19</v>
      </c>
      <c r="D6537" t="s">
        <v>43</v>
      </c>
      <c r="E6537" t="s">
        <v>31</v>
      </c>
      <c r="F6537" t="s">
        <v>32</v>
      </c>
      <c r="G6537">
        <v>73</v>
      </c>
      <c r="H6537">
        <v>795</v>
      </c>
      <c r="I6537">
        <v>339.47</v>
      </c>
      <c r="J6537" t="s">
        <v>44</v>
      </c>
      <c r="K6537">
        <v>4500</v>
      </c>
      <c r="L6537">
        <v>2500</v>
      </c>
      <c r="M6537" t="s">
        <v>33</v>
      </c>
    </row>
    <row r="6538" spans="1:13" x14ac:dyDescent="0.4">
      <c r="A6538">
        <v>106537</v>
      </c>
      <c r="B6538" s="1">
        <v>45881.383333333331</v>
      </c>
      <c r="C6538" t="s">
        <v>19</v>
      </c>
      <c r="D6538" t="s">
        <v>24</v>
      </c>
      <c r="E6538" t="s">
        <v>31</v>
      </c>
      <c r="F6538" t="s">
        <v>25</v>
      </c>
      <c r="G6538">
        <v>27</v>
      </c>
      <c r="H6538">
        <v>978</v>
      </c>
      <c r="I6538">
        <v>329.97</v>
      </c>
      <c r="J6538" t="s">
        <v>59</v>
      </c>
      <c r="K6538">
        <v>3500</v>
      </c>
      <c r="L6538">
        <v>2200</v>
      </c>
      <c r="M6538" t="s">
        <v>27</v>
      </c>
    </row>
    <row r="6539" spans="1:13" x14ac:dyDescent="0.4">
      <c r="A6539">
        <v>106538</v>
      </c>
      <c r="B6539" s="1">
        <v>45871.756944444445</v>
      </c>
      <c r="C6539" t="s">
        <v>19</v>
      </c>
      <c r="D6539" t="s">
        <v>43</v>
      </c>
      <c r="E6539" t="s">
        <v>31</v>
      </c>
      <c r="F6539" t="s">
        <v>20</v>
      </c>
      <c r="G6539">
        <v>93</v>
      </c>
      <c r="H6539">
        <v>411</v>
      </c>
      <c r="I6539">
        <v>818.72</v>
      </c>
      <c r="J6539" t="s">
        <v>61</v>
      </c>
      <c r="K6539">
        <v>2800</v>
      </c>
      <c r="L6539">
        <v>1500</v>
      </c>
      <c r="M6539" t="s">
        <v>22</v>
      </c>
    </row>
    <row r="6540" spans="1:13" x14ac:dyDescent="0.4">
      <c r="A6540">
        <v>106539</v>
      </c>
      <c r="B6540" s="1">
        <v>45716.973611111112</v>
      </c>
      <c r="C6540" t="s">
        <v>34</v>
      </c>
      <c r="D6540" t="s">
        <v>55</v>
      </c>
      <c r="E6540" t="s">
        <v>29</v>
      </c>
      <c r="F6540" t="s">
        <v>20</v>
      </c>
      <c r="G6540">
        <v>80</v>
      </c>
      <c r="H6540">
        <v>506</v>
      </c>
      <c r="I6540">
        <v>817.74</v>
      </c>
      <c r="J6540" t="s">
        <v>58</v>
      </c>
      <c r="K6540">
        <v>1200</v>
      </c>
      <c r="L6540">
        <v>800</v>
      </c>
      <c r="M6540" t="s">
        <v>22</v>
      </c>
    </row>
    <row r="6541" spans="1:13" x14ac:dyDescent="0.4">
      <c r="A6541">
        <v>106540</v>
      </c>
      <c r="B6541" s="1">
        <v>45984.009027777778</v>
      </c>
      <c r="C6541" t="s">
        <v>39</v>
      </c>
      <c r="D6541" t="s">
        <v>14</v>
      </c>
      <c r="E6541" t="s">
        <v>31</v>
      </c>
      <c r="F6541" t="s">
        <v>25</v>
      </c>
      <c r="G6541">
        <v>15</v>
      </c>
      <c r="H6541">
        <v>1013</v>
      </c>
      <c r="I6541">
        <v>829.94</v>
      </c>
      <c r="J6541" t="s">
        <v>21</v>
      </c>
      <c r="K6541">
        <v>6500</v>
      </c>
      <c r="L6541">
        <v>4200</v>
      </c>
      <c r="M6541" t="s">
        <v>27</v>
      </c>
    </row>
    <row r="6542" spans="1:13" x14ac:dyDescent="0.4">
      <c r="A6542">
        <v>106541</v>
      </c>
      <c r="B6542" s="1">
        <v>45766.345138888886</v>
      </c>
      <c r="C6542" t="s">
        <v>42</v>
      </c>
      <c r="D6542" t="s">
        <v>46</v>
      </c>
      <c r="E6542" t="s">
        <v>15</v>
      </c>
      <c r="F6542" t="s">
        <v>32</v>
      </c>
      <c r="G6542">
        <v>99</v>
      </c>
      <c r="H6542">
        <v>728</v>
      </c>
      <c r="I6542">
        <v>568.32000000000005</v>
      </c>
      <c r="J6542" t="s">
        <v>53</v>
      </c>
      <c r="K6542">
        <v>15000</v>
      </c>
      <c r="L6542">
        <v>9500</v>
      </c>
      <c r="M6542" t="s">
        <v>33</v>
      </c>
    </row>
    <row r="6543" spans="1:13" x14ac:dyDescent="0.4">
      <c r="A6543">
        <v>106542</v>
      </c>
      <c r="B6543" s="1">
        <v>45814.79791666667</v>
      </c>
      <c r="C6543" t="s">
        <v>34</v>
      </c>
      <c r="D6543" t="s">
        <v>40</v>
      </c>
      <c r="E6543" t="s">
        <v>29</v>
      </c>
      <c r="F6543" t="s">
        <v>16</v>
      </c>
      <c r="G6543">
        <v>7</v>
      </c>
      <c r="H6543">
        <v>654</v>
      </c>
      <c r="I6543">
        <v>430.52</v>
      </c>
      <c r="J6543" t="s">
        <v>52</v>
      </c>
      <c r="K6543">
        <v>1500</v>
      </c>
      <c r="L6543">
        <v>800</v>
      </c>
      <c r="M6543" t="s">
        <v>18</v>
      </c>
    </row>
    <row r="6544" spans="1:13" x14ac:dyDescent="0.4">
      <c r="A6544">
        <v>106543</v>
      </c>
      <c r="B6544" s="1">
        <v>45848.642361111109</v>
      </c>
      <c r="C6544" t="s">
        <v>13</v>
      </c>
      <c r="D6544" t="s">
        <v>55</v>
      </c>
      <c r="E6544" t="s">
        <v>15</v>
      </c>
      <c r="F6544" t="s">
        <v>16</v>
      </c>
      <c r="G6544">
        <v>3</v>
      </c>
      <c r="H6544">
        <v>1182</v>
      </c>
      <c r="I6544">
        <v>1118.97</v>
      </c>
      <c r="J6544" t="s">
        <v>57</v>
      </c>
      <c r="K6544">
        <v>600</v>
      </c>
      <c r="L6544">
        <v>350</v>
      </c>
      <c r="M6544" t="s">
        <v>18</v>
      </c>
    </row>
    <row r="6545" spans="1:13" x14ac:dyDescent="0.4">
      <c r="A6545">
        <v>106544</v>
      </c>
      <c r="B6545" s="1">
        <v>45857.545138888891</v>
      </c>
      <c r="C6545" t="s">
        <v>23</v>
      </c>
      <c r="D6545" t="s">
        <v>14</v>
      </c>
      <c r="E6545" t="s">
        <v>15</v>
      </c>
      <c r="F6545" t="s">
        <v>32</v>
      </c>
      <c r="G6545">
        <v>3</v>
      </c>
      <c r="H6545">
        <v>518</v>
      </c>
      <c r="I6545">
        <v>1163.68</v>
      </c>
      <c r="J6545" t="s">
        <v>17</v>
      </c>
      <c r="K6545">
        <v>3200</v>
      </c>
      <c r="L6545">
        <v>2000</v>
      </c>
      <c r="M6545" t="s">
        <v>33</v>
      </c>
    </row>
    <row r="6546" spans="1:13" x14ac:dyDescent="0.4">
      <c r="A6546">
        <v>106545</v>
      </c>
      <c r="B6546" s="1">
        <v>45969.306944444441</v>
      </c>
      <c r="C6546" t="s">
        <v>45</v>
      </c>
      <c r="D6546" t="s">
        <v>43</v>
      </c>
      <c r="E6546" t="s">
        <v>29</v>
      </c>
      <c r="F6546" t="s">
        <v>25</v>
      </c>
      <c r="G6546">
        <v>60</v>
      </c>
      <c r="H6546">
        <v>462</v>
      </c>
      <c r="I6546">
        <v>533.96</v>
      </c>
      <c r="J6546" t="s">
        <v>61</v>
      </c>
      <c r="K6546">
        <v>2800</v>
      </c>
      <c r="L6546">
        <v>1500</v>
      </c>
      <c r="M6546" t="s">
        <v>27</v>
      </c>
    </row>
    <row r="6547" spans="1:13" x14ac:dyDescent="0.4">
      <c r="A6547">
        <v>106546</v>
      </c>
      <c r="B6547" s="1">
        <v>45853.318749999999</v>
      </c>
      <c r="C6547" t="s">
        <v>23</v>
      </c>
      <c r="D6547" t="s">
        <v>24</v>
      </c>
      <c r="E6547" t="s">
        <v>15</v>
      </c>
      <c r="F6547" t="s">
        <v>25</v>
      </c>
      <c r="G6547">
        <v>98</v>
      </c>
      <c r="H6547">
        <v>542</v>
      </c>
      <c r="I6547">
        <v>297.2</v>
      </c>
      <c r="J6547" t="s">
        <v>60</v>
      </c>
      <c r="K6547">
        <v>25000</v>
      </c>
      <c r="L6547">
        <v>18000</v>
      </c>
      <c r="M6547" t="s">
        <v>27</v>
      </c>
    </row>
    <row r="6548" spans="1:13" x14ac:dyDescent="0.4">
      <c r="A6548">
        <v>106547</v>
      </c>
      <c r="B6548" s="1">
        <v>45692.240972222222</v>
      </c>
      <c r="C6548" t="s">
        <v>13</v>
      </c>
      <c r="D6548" t="s">
        <v>40</v>
      </c>
      <c r="E6548" t="s">
        <v>15</v>
      </c>
      <c r="F6548" t="s">
        <v>20</v>
      </c>
      <c r="G6548">
        <v>94</v>
      </c>
      <c r="H6548">
        <v>962</v>
      </c>
      <c r="I6548">
        <v>272.36</v>
      </c>
      <c r="J6548" t="s">
        <v>41</v>
      </c>
      <c r="K6548">
        <v>5500</v>
      </c>
      <c r="L6548">
        <v>3500</v>
      </c>
      <c r="M6548" t="s">
        <v>22</v>
      </c>
    </row>
    <row r="6549" spans="1:13" x14ac:dyDescent="0.4">
      <c r="A6549">
        <v>106548</v>
      </c>
      <c r="B6549" s="1">
        <v>45903.37777777778</v>
      </c>
      <c r="C6549" t="s">
        <v>13</v>
      </c>
      <c r="D6549" t="s">
        <v>55</v>
      </c>
      <c r="E6549" t="s">
        <v>15</v>
      </c>
      <c r="F6549" t="s">
        <v>25</v>
      </c>
      <c r="G6549">
        <v>48</v>
      </c>
      <c r="H6549">
        <v>398</v>
      </c>
      <c r="I6549">
        <v>890.29</v>
      </c>
      <c r="J6549" t="s">
        <v>57</v>
      </c>
      <c r="K6549">
        <v>600</v>
      </c>
      <c r="L6549">
        <v>350</v>
      </c>
      <c r="M6549" t="s">
        <v>27</v>
      </c>
    </row>
    <row r="6550" spans="1:13" x14ac:dyDescent="0.4">
      <c r="A6550">
        <v>106549</v>
      </c>
      <c r="B6550" s="1">
        <v>45894.318055555559</v>
      </c>
      <c r="C6550" t="s">
        <v>48</v>
      </c>
      <c r="D6550" t="s">
        <v>40</v>
      </c>
      <c r="E6550" t="s">
        <v>15</v>
      </c>
      <c r="F6550" t="s">
        <v>16</v>
      </c>
      <c r="G6550">
        <v>19</v>
      </c>
      <c r="H6550">
        <v>996</v>
      </c>
      <c r="I6550">
        <v>416.59</v>
      </c>
      <c r="J6550" t="s">
        <v>52</v>
      </c>
      <c r="K6550">
        <v>1500</v>
      </c>
      <c r="L6550">
        <v>800</v>
      </c>
      <c r="M6550" t="s">
        <v>18</v>
      </c>
    </row>
    <row r="6551" spans="1:13" x14ac:dyDescent="0.4">
      <c r="A6551">
        <v>106550</v>
      </c>
      <c r="B6551" s="1">
        <v>45761.567361111112</v>
      </c>
      <c r="C6551" t="s">
        <v>34</v>
      </c>
      <c r="D6551" t="s">
        <v>55</v>
      </c>
      <c r="E6551" t="s">
        <v>29</v>
      </c>
      <c r="F6551" t="s">
        <v>37</v>
      </c>
      <c r="G6551">
        <v>75</v>
      </c>
      <c r="H6551">
        <v>1094</v>
      </c>
      <c r="I6551">
        <v>239.3</v>
      </c>
      <c r="J6551" t="s">
        <v>58</v>
      </c>
      <c r="K6551">
        <v>1200</v>
      </c>
      <c r="L6551">
        <v>800</v>
      </c>
      <c r="M6551" t="s">
        <v>38</v>
      </c>
    </row>
    <row r="6552" spans="1:13" x14ac:dyDescent="0.4">
      <c r="A6552">
        <v>106551</v>
      </c>
      <c r="B6552" s="1">
        <v>45664.768750000003</v>
      </c>
      <c r="C6552" t="s">
        <v>50</v>
      </c>
      <c r="D6552" t="s">
        <v>40</v>
      </c>
      <c r="E6552" t="s">
        <v>31</v>
      </c>
      <c r="F6552" t="s">
        <v>25</v>
      </c>
      <c r="G6552">
        <v>82</v>
      </c>
      <c r="H6552">
        <v>717</v>
      </c>
      <c r="I6552">
        <v>423.75</v>
      </c>
      <c r="J6552" t="s">
        <v>41</v>
      </c>
      <c r="K6552">
        <v>5500</v>
      </c>
      <c r="L6552">
        <v>3500</v>
      </c>
      <c r="M6552" t="s">
        <v>27</v>
      </c>
    </row>
    <row r="6553" spans="1:13" x14ac:dyDescent="0.4">
      <c r="A6553">
        <v>106552</v>
      </c>
      <c r="B6553" s="1">
        <v>45940.549305555556</v>
      </c>
      <c r="C6553" t="s">
        <v>48</v>
      </c>
      <c r="D6553" t="s">
        <v>55</v>
      </c>
      <c r="E6553" t="s">
        <v>29</v>
      </c>
      <c r="F6553" t="s">
        <v>16</v>
      </c>
      <c r="G6553">
        <v>59</v>
      </c>
      <c r="H6553">
        <v>1139</v>
      </c>
      <c r="I6553">
        <v>899.12</v>
      </c>
      <c r="J6553" t="s">
        <v>56</v>
      </c>
      <c r="K6553">
        <v>850</v>
      </c>
      <c r="L6553">
        <v>550</v>
      </c>
      <c r="M6553" t="s">
        <v>18</v>
      </c>
    </row>
    <row r="6554" spans="1:13" x14ac:dyDescent="0.4">
      <c r="A6554">
        <v>106553</v>
      </c>
      <c r="B6554" s="1">
        <v>45658.215277777781</v>
      </c>
      <c r="C6554" t="s">
        <v>23</v>
      </c>
      <c r="D6554" t="s">
        <v>55</v>
      </c>
      <c r="E6554" t="s">
        <v>29</v>
      </c>
      <c r="F6554" t="s">
        <v>32</v>
      </c>
      <c r="G6554">
        <v>61</v>
      </c>
      <c r="H6554">
        <v>444</v>
      </c>
      <c r="I6554">
        <v>1049.1199999999999</v>
      </c>
      <c r="J6554" t="s">
        <v>57</v>
      </c>
      <c r="K6554">
        <v>600</v>
      </c>
      <c r="L6554">
        <v>350</v>
      </c>
      <c r="M6554" t="s">
        <v>33</v>
      </c>
    </row>
    <row r="6555" spans="1:13" x14ac:dyDescent="0.4">
      <c r="A6555">
        <v>106554</v>
      </c>
      <c r="B6555" s="1">
        <v>45876.058333333334</v>
      </c>
      <c r="C6555" t="s">
        <v>23</v>
      </c>
      <c r="D6555" t="s">
        <v>40</v>
      </c>
      <c r="E6555" t="s">
        <v>31</v>
      </c>
      <c r="F6555" t="s">
        <v>16</v>
      </c>
      <c r="G6555">
        <v>82</v>
      </c>
      <c r="H6555">
        <v>394</v>
      </c>
      <c r="I6555">
        <v>998.56</v>
      </c>
      <c r="J6555" t="s">
        <v>52</v>
      </c>
      <c r="K6555">
        <v>1500</v>
      </c>
      <c r="L6555">
        <v>800</v>
      </c>
      <c r="M6555" t="s">
        <v>18</v>
      </c>
    </row>
    <row r="6556" spans="1:13" x14ac:dyDescent="0.4">
      <c r="A6556">
        <v>106555</v>
      </c>
      <c r="B6556" s="1">
        <v>45887.688194444447</v>
      </c>
      <c r="C6556" t="s">
        <v>48</v>
      </c>
      <c r="D6556" t="s">
        <v>35</v>
      </c>
      <c r="E6556" t="s">
        <v>15</v>
      </c>
      <c r="F6556" t="s">
        <v>20</v>
      </c>
      <c r="G6556">
        <v>43</v>
      </c>
      <c r="H6556">
        <v>1073</v>
      </c>
      <c r="I6556">
        <v>847.23</v>
      </c>
      <c r="J6556" t="s">
        <v>49</v>
      </c>
      <c r="K6556">
        <v>8500</v>
      </c>
      <c r="L6556">
        <v>5500</v>
      </c>
      <c r="M6556" t="s">
        <v>22</v>
      </c>
    </row>
    <row r="6557" spans="1:13" x14ac:dyDescent="0.4">
      <c r="A6557">
        <v>106556</v>
      </c>
      <c r="B6557" s="1">
        <v>45829.864583333336</v>
      </c>
      <c r="C6557" t="s">
        <v>34</v>
      </c>
      <c r="D6557" t="s">
        <v>40</v>
      </c>
      <c r="E6557" t="s">
        <v>29</v>
      </c>
      <c r="F6557" t="s">
        <v>20</v>
      </c>
      <c r="G6557">
        <v>94</v>
      </c>
      <c r="H6557">
        <v>680</v>
      </c>
      <c r="I6557">
        <v>635.78</v>
      </c>
      <c r="J6557" t="s">
        <v>52</v>
      </c>
      <c r="K6557">
        <v>1500</v>
      </c>
      <c r="L6557">
        <v>800</v>
      </c>
      <c r="M6557" t="s">
        <v>22</v>
      </c>
    </row>
    <row r="6558" spans="1:13" x14ac:dyDescent="0.4">
      <c r="A6558">
        <v>106557</v>
      </c>
      <c r="B6558" s="1">
        <v>45744.279861111114</v>
      </c>
      <c r="C6558" t="s">
        <v>48</v>
      </c>
      <c r="D6558" t="s">
        <v>40</v>
      </c>
      <c r="E6558" t="s">
        <v>29</v>
      </c>
      <c r="F6558" t="s">
        <v>25</v>
      </c>
      <c r="G6558">
        <v>65</v>
      </c>
      <c r="H6558">
        <v>800</v>
      </c>
      <c r="I6558">
        <v>1327.31</v>
      </c>
      <c r="J6558" t="s">
        <v>41</v>
      </c>
      <c r="K6558">
        <v>5500</v>
      </c>
      <c r="L6558">
        <v>3500</v>
      </c>
      <c r="M6558" t="s">
        <v>27</v>
      </c>
    </row>
    <row r="6559" spans="1:13" x14ac:dyDescent="0.4">
      <c r="A6559">
        <v>106558</v>
      </c>
      <c r="B6559" s="1">
        <v>45698.227777777778</v>
      </c>
      <c r="C6559" t="s">
        <v>50</v>
      </c>
      <c r="D6559" t="s">
        <v>24</v>
      </c>
      <c r="E6559" t="s">
        <v>15</v>
      </c>
      <c r="F6559" t="s">
        <v>32</v>
      </c>
      <c r="G6559">
        <v>99</v>
      </c>
      <c r="H6559">
        <v>927</v>
      </c>
      <c r="I6559">
        <v>229.47</v>
      </c>
      <c r="J6559" t="s">
        <v>26</v>
      </c>
      <c r="K6559">
        <v>45000</v>
      </c>
      <c r="L6559">
        <v>32000</v>
      </c>
      <c r="M6559" t="s">
        <v>33</v>
      </c>
    </row>
    <row r="6560" spans="1:13" x14ac:dyDescent="0.4">
      <c r="A6560">
        <v>106559</v>
      </c>
      <c r="B6560" s="1">
        <v>45780.623611111114</v>
      </c>
      <c r="C6560" t="s">
        <v>34</v>
      </c>
      <c r="D6560" t="s">
        <v>46</v>
      </c>
      <c r="E6560" t="s">
        <v>29</v>
      </c>
      <c r="F6560" t="s">
        <v>20</v>
      </c>
      <c r="G6560">
        <v>63</v>
      </c>
      <c r="H6560">
        <v>917</v>
      </c>
      <c r="I6560">
        <v>593.6</v>
      </c>
      <c r="J6560" t="s">
        <v>53</v>
      </c>
      <c r="K6560">
        <v>15000</v>
      </c>
      <c r="L6560">
        <v>9500</v>
      </c>
      <c r="M6560" t="s">
        <v>22</v>
      </c>
    </row>
    <row r="6561" spans="1:13" x14ac:dyDescent="0.4">
      <c r="A6561">
        <v>106560</v>
      </c>
      <c r="B6561" s="1">
        <v>45988.130555555559</v>
      </c>
      <c r="C6561" t="s">
        <v>45</v>
      </c>
      <c r="D6561" t="s">
        <v>28</v>
      </c>
      <c r="E6561" t="s">
        <v>29</v>
      </c>
      <c r="F6561" t="s">
        <v>32</v>
      </c>
      <c r="G6561">
        <v>81</v>
      </c>
      <c r="H6561">
        <v>1059</v>
      </c>
      <c r="I6561">
        <v>544.47</v>
      </c>
      <c r="J6561" t="s">
        <v>30</v>
      </c>
      <c r="K6561">
        <v>450</v>
      </c>
      <c r="L6561">
        <v>200</v>
      </c>
      <c r="M6561" t="s">
        <v>33</v>
      </c>
    </row>
    <row r="6562" spans="1:13" x14ac:dyDescent="0.4">
      <c r="A6562">
        <v>106561</v>
      </c>
      <c r="B6562" s="1">
        <v>45955.163194444445</v>
      </c>
      <c r="C6562" t="s">
        <v>13</v>
      </c>
      <c r="D6562" t="s">
        <v>40</v>
      </c>
      <c r="E6562" t="s">
        <v>31</v>
      </c>
      <c r="F6562" t="s">
        <v>16</v>
      </c>
      <c r="G6562">
        <v>69</v>
      </c>
      <c r="H6562">
        <v>728</v>
      </c>
      <c r="I6562">
        <v>215.26</v>
      </c>
      <c r="J6562" t="s">
        <v>41</v>
      </c>
      <c r="K6562">
        <v>5500</v>
      </c>
      <c r="L6562">
        <v>3500</v>
      </c>
      <c r="M6562" t="s">
        <v>18</v>
      </c>
    </row>
    <row r="6563" spans="1:13" x14ac:dyDescent="0.4">
      <c r="A6563">
        <v>106562</v>
      </c>
      <c r="B6563" s="1">
        <v>45835.347916666666</v>
      </c>
      <c r="C6563" t="s">
        <v>23</v>
      </c>
      <c r="D6563" t="s">
        <v>43</v>
      </c>
      <c r="E6563" t="s">
        <v>29</v>
      </c>
      <c r="F6563" t="s">
        <v>16</v>
      </c>
      <c r="G6563">
        <v>83</v>
      </c>
      <c r="H6563">
        <v>1015</v>
      </c>
      <c r="I6563">
        <v>487.59</v>
      </c>
      <c r="J6563" t="s">
        <v>51</v>
      </c>
      <c r="K6563">
        <v>1800</v>
      </c>
      <c r="L6563">
        <v>900</v>
      </c>
      <c r="M6563" t="s">
        <v>18</v>
      </c>
    </row>
    <row r="6564" spans="1:13" x14ac:dyDescent="0.4">
      <c r="A6564">
        <v>106563</v>
      </c>
      <c r="B6564" s="1">
        <v>45720.46597222222</v>
      </c>
      <c r="C6564" t="s">
        <v>48</v>
      </c>
      <c r="D6564" t="s">
        <v>46</v>
      </c>
      <c r="E6564" t="s">
        <v>29</v>
      </c>
      <c r="F6564" t="s">
        <v>25</v>
      </c>
      <c r="G6564">
        <v>91</v>
      </c>
      <c r="H6564">
        <v>1142</v>
      </c>
      <c r="I6564">
        <v>406.44</v>
      </c>
      <c r="J6564" t="s">
        <v>53</v>
      </c>
      <c r="K6564">
        <v>15000</v>
      </c>
      <c r="L6564">
        <v>9500</v>
      </c>
      <c r="M6564" t="s">
        <v>27</v>
      </c>
    </row>
    <row r="6565" spans="1:13" x14ac:dyDescent="0.4">
      <c r="A6565">
        <v>106564</v>
      </c>
      <c r="B6565" s="1">
        <v>45822.122916666667</v>
      </c>
      <c r="C6565" t="s">
        <v>39</v>
      </c>
      <c r="D6565" t="s">
        <v>40</v>
      </c>
      <c r="E6565" t="s">
        <v>29</v>
      </c>
      <c r="F6565" t="s">
        <v>25</v>
      </c>
      <c r="G6565">
        <v>93</v>
      </c>
      <c r="H6565">
        <v>769</v>
      </c>
      <c r="I6565">
        <v>982.63</v>
      </c>
      <c r="J6565" t="s">
        <v>52</v>
      </c>
      <c r="K6565">
        <v>1500</v>
      </c>
      <c r="L6565">
        <v>800</v>
      </c>
      <c r="M6565" t="s">
        <v>27</v>
      </c>
    </row>
    <row r="6566" spans="1:13" x14ac:dyDescent="0.4">
      <c r="A6566">
        <v>106565</v>
      </c>
      <c r="B6566" s="1">
        <v>45844.529166666667</v>
      </c>
      <c r="C6566" t="s">
        <v>34</v>
      </c>
      <c r="D6566" t="s">
        <v>40</v>
      </c>
      <c r="E6566" t="s">
        <v>31</v>
      </c>
      <c r="F6566" t="s">
        <v>20</v>
      </c>
      <c r="G6566">
        <v>11</v>
      </c>
      <c r="H6566">
        <v>524</v>
      </c>
      <c r="I6566">
        <v>326.76</v>
      </c>
      <c r="J6566" t="s">
        <v>41</v>
      </c>
      <c r="K6566">
        <v>5500</v>
      </c>
      <c r="L6566">
        <v>3500</v>
      </c>
      <c r="M6566" t="s">
        <v>22</v>
      </c>
    </row>
    <row r="6567" spans="1:13" x14ac:dyDescent="0.4">
      <c r="A6567">
        <v>106566</v>
      </c>
      <c r="B6567" s="1">
        <v>45866.710416666669</v>
      </c>
      <c r="C6567" t="s">
        <v>19</v>
      </c>
      <c r="D6567" t="s">
        <v>35</v>
      </c>
      <c r="E6567" t="s">
        <v>15</v>
      </c>
      <c r="F6567" t="s">
        <v>20</v>
      </c>
      <c r="G6567">
        <v>95</v>
      </c>
      <c r="H6567">
        <v>641</v>
      </c>
      <c r="I6567">
        <v>909.78</v>
      </c>
      <c r="J6567" t="s">
        <v>49</v>
      </c>
      <c r="K6567">
        <v>8500</v>
      </c>
      <c r="L6567">
        <v>5500</v>
      </c>
      <c r="M6567" t="s">
        <v>22</v>
      </c>
    </row>
    <row r="6568" spans="1:13" x14ac:dyDescent="0.4">
      <c r="A6568">
        <v>106567</v>
      </c>
      <c r="B6568" s="1">
        <v>45884.879166666666</v>
      </c>
      <c r="C6568" t="s">
        <v>39</v>
      </c>
      <c r="D6568" t="s">
        <v>43</v>
      </c>
      <c r="E6568" t="s">
        <v>31</v>
      </c>
      <c r="F6568" t="s">
        <v>25</v>
      </c>
      <c r="G6568">
        <v>30</v>
      </c>
      <c r="H6568">
        <v>684</v>
      </c>
      <c r="I6568">
        <v>597.36</v>
      </c>
      <c r="J6568" t="s">
        <v>44</v>
      </c>
      <c r="K6568">
        <v>4500</v>
      </c>
      <c r="L6568">
        <v>2500</v>
      </c>
      <c r="M6568" t="s">
        <v>27</v>
      </c>
    </row>
    <row r="6569" spans="1:13" x14ac:dyDescent="0.4">
      <c r="A6569">
        <v>106568</v>
      </c>
      <c r="B6569" s="1">
        <v>45705.683333333334</v>
      </c>
      <c r="C6569" t="s">
        <v>39</v>
      </c>
      <c r="D6569" t="s">
        <v>14</v>
      </c>
      <c r="E6569" t="s">
        <v>15</v>
      </c>
      <c r="F6569" t="s">
        <v>16</v>
      </c>
      <c r="G6569">
        <v>31</v>
      </c>
      <c r="H6569">
        <v>1063</v>
      </c>
      <c r="I6569">
        <v>181.32</v>
      </c>
      <c r="J6569" t="s">
        <v>21</v>
      </c>
      <c r="K6569">
        <v>6500</v>
      </c>
      <c r="L6569">
        <v>4200</v>
      </c>
      <c r="M6569" t="s">
        <v>18</v>
      </c>
    </row>
    <row r="6570" spans="1:13" x14ac:dyDescent="0.4">
      <c r="A6570">
        <v>106569</v>
      </c>
      <c r="B6570" s="1">
        <v>45881.743750000001</v>
      </c>
      <c r="C6570" t="s">
        <v>13</v>
      </c>
      <c r="D6570" t="s">
        <v>43</v>
      </c>
      <c r="E6570" t="s">
        <v>31</v>
      </c>
      <c r="F6570" t="s">
        <v>25</v>
      </c>
      <c r="G6570">
        <v>20</v>
      </c>
      <c r="H6570">
        <v>633</v>
      </c>
      <c r="I6570">
        <v>1421.89</v>
      </c>
      <c r="J6570" t="s">
        <v>51</v>
      </c>
      <c r="K6570">
        <v>1800</v>
      </c>
      <c r="L6570">
        <v>900</v>
      </c>
      <c r="M6570" t="s">
        <v>27</v>
      </c>
    </row>
    <row r="6571" spans="1:13" x14ac:dyDescent="0.4">
      <c r="A6571">
        <v>106570</v>
      </c>
      <c r="B6571" s="1">
        <v>45660.127083333333</v>
      </c>
      <c r="C6571" t="s">
        <v>23</v>
      </c>
      <c r="D6571" t="s">
        <v>28</v>
      </c>
      <c r="E6571" t="s">
        <v>15</v>
      </c>
      <c r="F6571" t="s">
        <v>37</v>
      </c>
      <c r="G6571">
        <v>21</v>
      </c>
      <c r="H6571">
        <v>330</v>
      </c>
      <c r="I6571">
        <v>489.26</v>
      </c>
      <c r="J6571" t="s">
        <v>30</v>
      </c>
      <c r="K6571">
        <v>450</v>
      </c>
      <c r="L6571">
        <v>200</v>
      </c>
      <c r="M6571" t="s">
        <v>38</v>
      </c>
    </row>
    <row r="6572" spans="1:13" x14ac:dyDescent="0.4">
      <c r="A6572">
        <v>106571</v>
      </c>
      <c r="B6572" s="1">
        <v>45832.635416666664</v>
      </c>
      <c r="C6572" t="s">
        <v>19</v>
      </c>
      <c r="D6572" t="s">
        <v>35</v>
      </c>
      <c r="E6572" t="s">
        <v>15</v>
      </c>
      <c r="F6572" t="s">
        <v>20</v>
      </c>
      <c r="G6572">
        <v>9</v>
      </c>
      <c r="H6572">
        <v>777</v>
      </c>
      <c r="I6572">
        <v>776.96</v>
      </c>
      <c r="J6572" t="s">
        <v>49</v>
      </c>
      <c r="K6572">
        <v>8500</v>
      </c>
      <c r="L6572">
        <v>5500</v>
      </c>
      <c r="M6572" t="s">
        <v>22</v>
      </c>
    </row>
    <row r="6573" spans="1:13" x14ac:dyDescent="0.4">
      <c r="A6573">
        <v>106572</v>
      </c>
      <c r="B6573" s="1">
        <v>45756.832638888889</v>
      </c>
      <c r="C6573" t="s">
        <v>50</v>
      </c>
      <c r="D6573" t="s">
        <v>46</v>
      </c>
      <c r="E6573" t="s">
        <v>31</v>
      </c>
      <c r="F6573" t="s">
        <v>20</v>
      </c>
      <c r="G6573">
        <v>82</v>
      </c>
      <c r="H6573">
        <v>1109</v>
      </c>
      <c r="I6573">
        <v>676.64</v>
      </c>
      <c r="J6573" t="s">
        <v>47</v>
      </c>
      <c r="K6573">
        <v>4500</v>
      </c>
      <c r="L6573">
        <v>2800</v>
      </c>
      <c r="M6573" t="s">
        <v>22</v>
      </c>
    </row>
    <row r="6574" spans="1:13" x14ac:dyDescent="0.4">
      <c r="A6574">
        <v>106573</v>
      </c>
      <c r="B6574" s="1">
        <v>45773.522222222222</v>
      </c>
      <c r="C6574" t="s">
        <v>13</v>
      </c>
      <c r="D6574" t="s">
        <v>46</v>
      </c>
      <c r="E6574" t="s">
        <v>29</v>
      </c>
      <c r="F6574" t="s">
        <v>25</v>
      </c>
      <c r="G6574">
        <v>32</v>
      </c>
      <c r="H6574">
        <v>1155</v>
      </c>
      <c r="I6574">
        <v>419.34</v>
      </c>
      <c r="J6574" t="s">
        <v>47</v>
      </c>
      <c r="K6574">
        <v>4500</v>
      </c>
      <c r="L6574">
        <v>2800</v>
      </c>
      <c r="M6574" t="s">
        <v>27</v>
      </c>
    </row>
    <row r="6575" spans="1:13" x14ac:dyDescent="0.4">
      <c r="A6575">
        <v>106574</v>
      </c>
      <c r="B6575" s="1">
        <v>45927.419444444444</v>
      </c>
      <c r="C6575" t="s">
        <v>13</v>
      </c>
      <c r="D6575" t="s">
        <v>35</v>
      </c>
      <c r="E6575" t="s">
        <v>15</v>
      </c>
      <c r="F6575" t="s">
        <v>37</v>
      </c>
      <c r="G6575">
        <v>5</v>
      </c>
      <c r="H6575">
        <v>926</v>
      </c>
      <c r="I6575">
        <v>627.41999999999996</v>
      </c>
      <c r="J6575" t="s">
        <v>49</v>
      </c>
      <c r="K6575">
        <v>8500</v>
      </c>
      <c r="L6575">
        <v>5500</v>
      </c>
      <c r="M6575" t="s">
        <v>38</v>
      </c>
    </row>
    <row r="6576" spans="1:13" x14ac:dyDescent="0.4">
      <c r="A6576">
        <v>106575</v>
      </c>
      <c r="B6576" s="1">
        <v>45910.752083333333</v>
      </c>
      <c r="C6576" t="s">
        <v>34</v>
      </c>
      <c r="D6576" t="s">
        <v>35</v>
      </c>
      <c r="E6576" t="s">
        <v>29</v>
      </c>
      <c r="F6576" t="s">
        <v>37</v>
      </c>
      <c r="G6576">
        <v>75</v>
      </c>
      <c r="H6576">
        <v>419</v>
      </c>
      <c r="I6576">
        <v>1641.34</v>
      </c>
      <c r="J6576" t="s">
        <v>49</v>
      </c>
      <c r="K6576">
        <v>8500</v>
      </c>
      <c r="L6576">
        <v>5500</v>
      </c>
      <c r="M6576" t="s">
        <v>38</v>
      </c>
    </row>
    <row r="6577" spans="1:13" x14ac:dyDescent="0.4">
      <c r="A6577">
        <v>106576</v>
      </c>
      <c r="B6577" s="1">
        <v>45974.436111111114</v>
      </c>
      <c r="C6577" t="s">
        <v>39</v>
      </c>
      <c r="D6577" t="s">
        <v>43</v>
      </c>
      <c r="E6577" t="s">
        <v>31</v>
      </c>
      <c r="F6577" t="s">
        <v>25</v>
      </c>
      <c r="G6577">
        <v>78</v>
      </c>
      <c r="H6577">
        <v>511</v>
      </c>
      <c r="I6577">
        <v>507.56</v>
      </c>
      <c r="J6577" t="s">
        <v>44</v>
      </c>
      <c r="K6577">
        <v>4500</v>
      </c>
      <c r="L6577">
        <v>2500</v>
      </c>
      <c r="M6577" t="s">
        <v>27</v>
      </c>
    </row>
    <row r="6578" spans="1:13" x14ac:dyDescent="0.4">
      <c r="A6578">
        <v>106577</v>
      </c>
      <c r="B6578" s="1">
        <v>45752.012499999997</v>
      </c>
      <c r="C6578" t="s">
        <v>34</v>
      </c>
      <c r="D6578" t="s">
        <v>55</v>
      </c>
      <c r="E6578" t="s">
        <v>15</v>
      </c>
      <c r="F6578" t="s">
        <v>25</v>
      </c>
      <c r="G6578">
        <v>43</v>
      </c>
      <c r="H6578">
        <v>562</v>
      </c>
      <c r="I6578">
        <v>325.45999999999998</v>
      </c>
      <c r="J6578" t="s">
        <v>57</v>
      </c>
      <c r="K6578">
        <v>600</v>
      </c>
      <c r="L6578">
        <v>350</v>
      </c>
      <c r="M6578" t="s">
        <v>27</v>
      </c>
    </row>
    <row r="6579" spans="1:13" x14ac:dyDescent="0.4">
      <c r="A6579">
        <v>106578</v>
      </c>
      <c r="B6579" s="1">
        <v>45930.314583333333</v>
      </c>
      <c r="C6579" t="s">
        <v>39</v>
      </c>
      <c r="D6579" t="s">
        <v>46</v>
      </c>
      <c r="E6579" t="s">
        <v>29</v>
      </c>
      <c r="F6579" t="s">
        <v>20</v>
      </c>
      <c r="G6579">
        <v>61</v>
      </c>
      <c r="H6579">
        <v>791</v>
      </c>
      <c r="I6579">
        <v>727.26</v>
      </c>
      <c r="J6579" t="s">
        <v>47</v>
      </c>
      <c r="K6579">
        <v>4500</v>
      </c>
      <c r="L6579">
        <v>2800</v>
      </c>
      <c r="M6579" t="s">
        <v>22</v>
      </c>
    </row>
    <row r="6580" spans="1:13" x14ac:dyDescent="0.4">
      <c r="A6580">
        <v>106579</v>
      </c>
      <c r="B6580" s="1">
        <v>45681.427083333336</v>
      </c>
      <c r="C6580" t="s">
        <v>34</v>
      </c>
      <c r="D6580" t="s">
        <v>14</v>
      </c>
      <c r="E6580" t="s">
        <v>31</v>
      </c>
      <c r="F6580" t="s">
        <v>16</v>
      </c>
      <c r="G6580">
        <v>25</v>
      </c>
      <c r="H6580">
        <v>1024</v>
      </c>
      <c r="I6580">
        <v>509.64</v>
      </c>
      <c r="J6580" t="s">
        <v>17</v>
      </c>
      <c r="K6580">
        <v>3200</v>
      </c>
      <c r="L6580">
        <v>2000</v>
      </c>
      <c r="M6580" t="s">
        <v>18</v>
      </c>
    </row>
    <row r="6581" spans="1:13" x14ac:dyDescent="0.4">
      <c r="A6581">
        <v>106580</v>
      </c>
      <c r="B6581" s="1">
        <v>45773.830555555556</v>
      </c>
      <c r="C6581" t="s">
        <v>42</v>
      </c>
      <c r="D6581" t="s">
        <v>28</v>
      </c>
      <c r="E6581" t="s">
        <v>29</v>
      </c>
      <c r="F6581" t="s">
        <v>32</v>
      </c>
      <c r="G6581">
        <v>11</v>
      </c>
      <c r="H6581">
        <v>754</v>
      </c>
      <c r="I6581">
        <v>259.27999999999997</v>
      </c>
      <c r="J6581" t="s">
        <v>54</v>
      </c>
      <c r="K6581">
        <v>2500</v>
      </c>
      <c r="L6581">
        <v>1500</v>
      </c>
      <c r="M6581" t="s">
        <v>33</v>
      </c>
    </row>
    <row r="6582" spans="1:13" x14ac:dyDescent="0.4">
      <c r="A6582">
        <v>106581</v>
      </c>
      <c r="B6582" s="1">
        <v>45808.73541666667</v>
      </c>
      <c r="C6582" t="s">
        <v>39</v>
      </c>
      <c r="D6582" t="s">
        <v>24</v>
      </c>
      <c r="E6582" t="s">
        <v>29</v>
      </c>
      <c r="F6582" t="s">
        <v>20</v>
      </c>
      <c r="G6582">
        <v>59</v>
      </c>
      <c r="H6582">
        <v>769</v>
      </c>
      <c r="I6582">
        <v>730.16</v>
      </c>
      <c r="J6582" t="s">
        <v>59</v>
      </c>
      <c r="K6582">
        <v>3500</v>
      </c>
      <c r="L6582">
        <v>2200</v>
      </c>
      <c r="M6582" t="s">
        <v>22</v>
      </c>
    </row>
    <row r="6583" spans="1:13" x14ac:dyDescent="0.4">
      <c r="A6583">
        <v>106582</v>
      </c>
      <c r="B6583" s="1">
        <v>45995.288888888892</v>
      </c>
      <c r="C6583" t="s">
        <v>34</v>
      </c>
      <c r="D6583" t="s">
        <v>24</v>
      </c>
      <c r="E6583" t="s">
        <v>31</v>
      </c>
      <c r="F6583" t="s">
        <v>20</v>
      </c>
      <c r="G6583">
        <v>26</v>
      </c>
      <c r="H6583">
        <v>727</v>
      </c>
      <c r="I6583">
        <v>355.87</v>
      </c>
      <c r="J6583" t="s">
        <v>60</v>
      </c>
      <c r="K6583">
        <v>25000</v>
      </c>
      <c r="L6583">
        <v>18000</v>
      </c>
      <c r="M6583" t="s">
        <v>22</v>
      </c>
    </row>
    <row r="6584" spans="1:13" x14ac:dyDescent="0.4">
      <c r="A6584">
        <v>106583</v>
      </c>
      <c r="B6584" s="1">
        <v>45707.459027777775</v>
      </c>
      <c r="C6584" t="s">
        <v>39</v>
      </c>
      <c r="D6584" t="s">
        <v>14</v>
      </c>
      <c r="E6584" t="s">
        <v>31</v>
      </c>
      <c r="F6584" t="s">
        <v>16</v>
      </c>
      <c r="G6584">
        <v>44</v>
      </c>
      <c r="H6584">
        <v>1054</v>
      </c>
      <c r="I6584">
        <v>372.56</v>
      </c>
      <c r="J6584" t="s">
        <v>21</v>
      </c>
      <c r="K6584">
        <v>6500</v>
      </c>
      <c r="L6584">
        <v>4200</v>
      </c>
      <c r="M6584" t="s">
        <v>18</v>
      </c>
    </row>
    <row r="6585" spans="1:13" x14ac:dyDescent="0.4">
      <c r="A6585">
        <v>106584</v>
      </c>
      <c r="B6585" s="1">
        <v>45863.005555555559</v>
      </c>
      <c r="C6585" t="s">
        <v>45</v>
      </c>
      <c r="D6585" t="s">
        <v>28</v>
      </c>
      <c r="E6585" t="s">
        <v>15</v>
      </c>
      <c r="F6585" t="s">
        <v>32</v>
      </c>
      <c r="G6585">
        <v>28</v>
      </c>
      <c r="H6585">
        <v>979</v>
      </c>
      <c r="I6585">
        <v>724.53</v>
      </c>
      <c r="J6585" t="s">
        <v>54</v>
      </c>
      <c r="K6585">
        <v>2500</v>
      </c>
      <c r="L6585">
        <v>1500</v>
      </c>
      <c r="M6585" t="s">
        <v>33</v>
      </c>
    </row>
    <row r="6586" spans="1:13" x14ac:dyDescent="0.4">
      <c r="A6586">
        <v>106585</v>
      </c>
      <c r="B6586" s="1">
        <v>45992.772222222222</v>
      </c>
      <c r="C6586" t="s">
        <v>45</v>
      </c>
      <c r="D6586" t="s">
        <v>24</v>
      </c>
      <c r="E6586" t="s">
        <v>29</v>
      </c>
      <c r="F6586" t="s">
        <v>37</v>
      </c>
      <c r="G6586">
        <v>20</v>
      </c>
      <c r="H6586">
        <v>597</v>
      </c>
      <c r="I6586">
        <v>883.76</v>
      </c>
      <c r="J6586" t="s">
        <v>60</v>
      </c>
      <c r="K6586">
        <v>25000</v>
      </c>
      <c r="L6586">
        <v>18000</v>
      </c>
      <c r="M6586" t="s">
        <v>38</v>
      </c>
    </row>
    <row r="6587" spans="1:13" x14ac:dyDescent="0.4">
      <c r="A6587">
        <v>106586</v>
      </c>
      <c r="B6587" s="1">
        <v>45736.429166666669</v>
      </c>
      <c r="C6587" t="s">
        <v>19</v>
      </c>
      <c r="D6587" t="s">
        <v>14</v>
      </c>
      <c r="E6587" t="s">
        <v>15</v>
      </c>
      <c r="F6587" t="s">
        <v>32</v>
      </c>
      <c r="G6587">
        <v>6</v>
      </c>
      <c r="H6587">
        <v>979</v>
      </c>
      <c r="I6587">
        <v>237.31</v>
      </c>
      <c r="J6587" t="s">
        <v>17</v>
      </c>
      <c r="K6587">
        <v>3200</v>
      </c>
      <c r="L6587">
        <v>2000</v>
      </c>
      <c r="M6587" t="s">
        <v>33</v>
      </c>
    </row>
    <row r="6588" spans="1:13" x14ac:dyDescent="0.4">
      <c r="A6588">
        <v>106587</v>
      </c>
      <c r="B6588" s="1">
        <v>45727.861805555556</v>
      </c>
      <c r="C6588" t="s">
        <v>23</v>
      </c>
      <c r="D6588" t="s">
        <v>24</v>
      </c>
      <c r="E6588" t="s">
        <v>31</v>
      </c>
      <c r="F6588" t="s">
        <v>25</v>
      </c>
      <c r="G6588">
        <v>53</v>
      </c>
      <c r="H6588">
        <v>1173</v>
      </c>
      <c r="I6588">
        <v>328.07</v>
      </c>
      <c r="J6588" t="s">
        <v>26</v>
      </c>
      <c r="K6588">
        <v>45000</v>
      </c>
      <c r="L6588">
        <v>32000</v>
      </c>
      <c r="M6588" t="s">
        <v>27</v>
      </c>
    </row>
    <row r="6589" spans="1:13" x14ac:dyDescent="0.4">
      <c r="A6589">
        <v>106588</v>
      </c>
      <c r="B6589" s="1">
        <v>45684.936111111114</v>
      </c>
      <c r="C6589" t="s">
        <v>19</v>
      </c>
      <c r="D6589" t="s">
        <v>24</v>
      </c>
      <c r="E6589" t="s">
        <v>15</v>
      </c>
      <c r="F6589" t="s">
        <v>32</v>
      </c>
      <c r="G6589">
        <v>18</v>
      </c>
      <c r="H6589">
        <v>1101</v>
      </c>
      <c r="I6589">
        <v>771.26</v>
      </c>
      <c r="J6589" t="s">
        <v>59</v>
      </c>
      <c r="K6589">
        <v>3500</v>
      </c>
      <c r="L6589">
        <v>2200</v>
      </c>
      <c r="M6589" t="s">
        <v>33</v>
      </c>
    </row>
    <row r="6590" spans="1:13" x14ac:dyDescent="0.4">
      <c r="A6590">
        <v>106589</v>
      </c>
      <c r="B6590" s="1">
        <v>45928.095138888886</v>
      </c>
      <c r="C6590" t="s">
        <v>48</v>
      </c>
      <c r="D6590" t="s">
        <v>55</v>
      </c>
      <c r="E6590" t="s">
        <v>15</v>
      </c>
      <c r="F6590" t="s">
        <v>16</v>
      </c>
      <c r="G6590">
        <v>12</v>
      </c>
      <c r="H6590">
        <v>315</v>
      </c>
      <c r="I6590">
        <v>517.54</v>
      </c>
      <c r="J6590" t="s">
        <v>56</v>
      </c>
      <c r="K6590">
        <v>850</v>
      </c>
      <c r="L6590">
        <v>550</v>
      </c>
      <c r="M6590" t="s">
        <v>18</v>
      </c>
    </row>
    <row r="6591" spans="1:13" x14ac:dyDescent="0.4">
      <c r="A6591">
        <v>106590</v>
      </c>
      <c r="B6591" s="1">
        <v>45707.509027777778</v>
      </c>
      <c r="C6591" t="s">
        <v>50</v>
      </c>
      <c r="D6591" t="s">
        <v>55</v>
      </c>
      <c r="E6591" t="s">
        <v>31</v>
      </c>
      <c r="F6591" t="s">
        <v>20</v>
      </c>
      <c r="G6591">
        <v>84</v>
      </c>
      <c r="H6591">
        <v>1137</v>
      </c>
      <c r="I6591">
        <v>604.04</v>
      </c>
      <c r="J6591" t="s">
        <v>57</v>
      </c>
      <c r="K6591">
        <v>600</v>
      </c>
      <c r="L6591">
        <v>350</v>
      </c>
      <c r="M6591" t="s">
        <v>22</v>
      </c>
    </row>
    <row r="6592" spans="1:13" x14ac:dyDescent="0.4">
      <c r="A6592">
        <v>106591</v>
      </c>
      <c r="B6592" s="1">
        <v>45949.79583333333</v>
      </c>
      <c r="C6592" t="s">
        <v>34</v>
      </c>
      <c r="D6592" t="s">
        <v>35</v>
      </c>
      <c r="E6592" t="s">
        <v>15</v>
      </c>
      <c r="F6592" t="s">
        <v>20</v>
      </c>
      <c r="G6592">
        <v>90</v>
      </c>
      <c r="H6592">
        <v>637</v>
      </c>
      <c r="I6592">
        <v>1835.85</v>
      </c>
      <c r="J6592" t="s">
        <v>49</v>
      </c>
      <c r="K6592">
        <v>8500</v>
      </c>
      <c r="L6592">
        <v>5500</v>
      </c>
      <c r="M6592" t="s">
        <v>22</v>
      </c>
    </row>
    <row r="6593" spans="1:13" x14ac:dyDescent="0.4">
      <c r="A6593">
        <v>106592</v>
      </c>
      <c r="B6593" s="1">
        <v>45904.201388888891</v>
      </c>
      <c r="C6593" t="s">
        <v>45</v>
      </c>
      <c r="D6593" t="s">
        <v>40</v>
      </c>
      <c r="E6593" t="s">
        <v>15</v>
      </c>
      <c r="F6593" t="s">
        <v>20</v>
      </c>
      <c r="G6593">
        <v>31</v>
      </c>
      <c r="H6593">
        <v>921</v>
      </c>
      <c r="I6593">
        <v>119.9</v>
      </c>
      <c r="J6593" t="s">
        <v>41</v>
      </c>
      <c r="K6593">
        <v>5500</v>
      </c>
      <c r="L6593">
        <v>3500</v>
      </c>
      <c r="M6593" t="s">
        <v>22</v>
      </c>
    </row>
    <row r="6594" spans="1:13" x14ac:dyDescent="0.4">
      <c r="A6594">
        <v>106593</v>
      </c>
      <c r="B6594" s="1">
        <v>45921.382638888892</v>
      </c>
      <c r="C6594" t="s">
        <v>39</v>
      </c>
      <c r="D6594" t="s">
        <v>14</v>
      </c>
      <c r="E6594" t="s">
        <v>15</v>
      </c>
      <c r="F6594" t="s">
        <v>32</v>
      </c>
      <c r="G6594">
        <v>26</v>
      </c>
      <c r="H6594">
        <v>632</v>
      </c>
      <c r="I6594">
        <v>413.17</v>
      </c>
      <c r="J6594" t="s">
        <v>17</v>
      </c>
      <c r="K6594">
        <v>3200</v>
      </c>
      <c r="L6594">
        <v>2000</v>
      </c>
      <c r="M6594" t="s">
        <v>33</v>
      </c>
    </row>
    <row r="6595" spans="1:13" x14ac:dyDescent="0.4">
      <c r="A6595">
        <v>106594</v>
      </c>
      <c r="B6595" s="1">
        <v>45736.713194444441</v>
      </c>
      <c r="C6595" t="s">
        <v>39</v>
      </c>
      <c r="D6595" t="s">
        <v>55</v>
      </c>
      <c r="E6595" t="s">
        <v>15</v>
      </c>
      <c r="F6595" t="s">
        <v>16</v>
      </c>
      <c r="G6595">
        <v>56</v>
      </c>
      <c r="H6595">
        <v>506</v>
      </c>
      <c r="I6595">
        <v>682.81</v>
      </c>
      <c r="J6595" t="s">
        <v>58</v>
      </c>
      <c r="K6595">
        <v>1200</v>
      </c>
      <c r="L6595">
        <v>800</v>
      </c>
      <c r="M6595" t="s">
        <v>18</v>
      </c>
    </row>
    <row r="6596" spans="1:13" x14ac:dyDescent="0.4">
      <c r="A6596">
        <v>106595</v>
      </c>
      <c r="B6596" s="1">
        <v>45847.259722222225</v>
      </c>
      <c r="C6596" t="s">
        <v>13</v>
      </c>
      <c r="D6596" t="s">
        <v>35</v>
      </c>
      <c r="E6596" t="s">
        <v>29</v>
      </c>
      <c r="F6596" t="s">
        <v>37</v>
      </c>
      <c r="G6596">
        <v>42</v>
      </c>
      <c r="H6596">
        <v>872</v>
      </c>
      <c r="I6596">
        <v>423.83</v>
      </c>
      <c r="J6596" t="s">
        <v>36</v>
      </c>
      <c r="K6596">
        <v>12000</v>
      </c>
      <c r="L6596">
        <v>8000</v>
      </c>
      <c r="M6596" t="s">
        <v>38</v>
      </c>
    </row>
    <row r="6597" spans="1:13" x14ac:dyDescent="0.4">
      <c r="A6597">
        <v>106596</v>
      </c>
      <c r="B6597" s="1">
        <v>45704.07916666667</v>
      </c>
      <c r="C6597" t="s">
        <v>34</v>
      </c>
      <c r="D6597" t="s">
        <v>14</v>
      </c>
      <c r="E6597" t="s">
        <v>29</v>
      </c>
      <c r="F6597" t="s">
        <v>20</v>
      </c>
      <c r="G6597">
        <v>52</v>
      </c>
      <c r="H6597">
        <v>861</v>
      </c>
      <c r="I6597">
        <v>715.09</v>
      </c>
      <c r="J6597" t="s">
        <v>17</v>
      </c>
      <c r="K6597">
        <v>3200</v>
      </c>
      <c r="L6597">
        <v>2000</v>
      </c>
      <c r="M6597" t="s">
        <v>22</v>
      </c>
    </row>
    <row r="6598" spans="1:13" x14ac:dyDescent="0.4">
      <c r="A6598">
        <v>106597</v>
      </c>
      <c r="B6598" s="1">
        <v>46018.468055555553</v>
      </c>
      <c r="C6598" t="s">
        <v>45</v>
      </c>
      <c r="D6598" t="s">
        <v>43</v>
      </c>
      <c r="E6598" t="s">
        <v>15</v>
      </c>
      <c r="F6598" t="s">
        <v>37</v>
      </c>
      <c r="G6598">
        <v>20</v>
      </c>
      <c r="H6598">
        <v>497</v>
      </c>
      <c r="I6598">
        <v>2529.6</v>
      </c>
      <c r="J6598" t="s">
        <v>61</v>
      </c>
      <c r="K6598">
        <v>2800</v>
      </c>
      <c r="L6598">
        <v>1500</v>
      </c>
      <c r="M6598" t="s">
        <v>38</v>
      </c>
    </row>
    <row r="6599" spans="1:13" x14ac:dyDescent="0.4">
      <c r="A6599">
        <v>106598</v>
      </c>
      <c r="B6599" s="1">
        <v>46011.912499999999</v>
      </c>
      <c r="C6599" t="s">
        <v>45</v>
      </c>
      <c r="D6599" t="s">
        <v>43</v>
      </c>
      <c r="E6599" t="s">
        <v>31</v>
      </c>
      <c r="F6599" t="s">
        <v>32</v>
      </c>
      <c r="G6599">
        <v>10</v>
      </c>
      <c r="H6599">
        <v>536</v>
      </c>
      <c r="I6599">
        <v>507.32</v>
      </c>
      <c r="J6599" t="s">
        <v>51</v>
      </c>
      <c r="K6599">
        <v>1800</v>
      </c>
      <c r="L6599">
        <v>900</v>
      </c>
      <c r="M6599" t="s">
        <v>33</v>
      </c>
    </row>
    <row r="6600" spans="1:13" x14ac:dyDescent="0.4">
      <c r="A6600">
        <v>106599</v>
      </c>
      <c r="B6600" s="1">
        <v>46009.254861111112</v>
      </c>
      <c r="C6600" t="s">
        <v>13</v>
      </c>
      <c r="D6600" t="s">
        <v>28</v>
      </c>
      <c r="E6600" t="s">
        <v>31</v>
      </c>
      <c r="F6600" t="s">
        <v>32</v>
      </c>
      <c r="G6600">
        <v>65</v>
      </c>
      <c r="H6600">
        <v>395</v>
      </c>
      <c r="I6600">
        <v>187.06</v>
      </c>
      <c r="J6600" t="s">
        <v>54</v>
      </c>
      <c r="K6600">
        <v>2500</v>
      </c>
      <c r="L6600">
        <v>1500</v>
      </c>
      <c r="M6600" t="s">
        <v>33</v>
      </c>
    </row>
    <row r="6601" spans="1:13" x14ac:dyDescent="0.4">
      <c r="A6601">
        <v>106600</v>
      </c>
      <c r="B6601" s="1">
        <v>45846.496527777781</v>
      </c>
      <c r="C6601" t="s">
        <v>45</v>
      </c>
      <c r="D6601" t="s">
        <v>14</v>
      </c>
      <c r="E6601" t="s">
        <v>31</v>
      </c>
      <c r="F6601" t="s">
        <v>16</v>
      </c>
      <c r="G6601">
        <v>15</v>
      </c>
      <c r="H6601">
        <v>970</v>
      </c>
      <c r="I6601">
        <v>707.1</v>
      </c>
      <c r="J6601" t="s">
        <v>17</v>
      </c>
      <c r="K6601">
        <v>3200</v>
      </c>
      <c r="L6601">
        <v>2000</v>
      </c>
      <c r="M6601" t="s">
        <v>18</v>
      </c>
    </row>
    <row r="6602" spans="1:13" x14ac:dyDescent="0.4">
      <c r="A6602">
        <v>106601</v>
      </c>
      <c r="B6602" s="1">
        <v>45913.138194444444</v>
      </c>
      <c r="C6602" t="s">
        <v>34</v>
      </c>
      <c r="D6602" t="s">
        <v>28</v>
      </c>
      <c r="E6602" t="s">
        <v>15</v>
      </c>
      <c r="F6602" t="s">
        <v>32</v>
      </c>
      <c r="G6602">
        <v>39</v>
      </c>
      <c r="H6602">
        <v>471</v>
      </c>
      <c r="I6602">
        <v>164.11</v>
      </c>
      <c r="J6602" t="s">
        <v>54</v>
      </c>
      <c r="K6602">
        <v>2500</v>
      </c>
      <c r="L6602">
        <v>1500</v>
      </c>
      <c r="M6602" t="s">
        <v>33</v>
      </c>
    </row>
    <row r="6603" spans="1:13" x14ac:dyDescent="0.4">
      <c r="A6603">
        <v>106602</v>
      </c>
      <c r="B6603" s="1">
        <v>45879.418055555558</v>
      </c>
      <c r="C6603" t="s">
        <v>23</v>
      </c>
      <c r="D6603" t="s">
        <v>35</v>
      </c>
      <c r="E6603" t="s">
        <v>29</v>
      </c>
      <c r="F6603" t="s">
        <v>32</v>
      </c>
      <c r="G6603">
        <v>92</v>
      </c>
      <c r="H6603">
        <v>580</v>
      </c>
      <c r="I6603">
        <v>413.68</v>
      </c>
      <c r="J6603" t="s">
        <v>49</v>
      </c>
      <c r="K6603">
        <v>8500</v>
      </c>
      <c r="L6603">
        <v>5500</v>
      </c>
      <c r="M6603" t="s">
        <v>33</v>
      </c>
    </row>
    <row r="6604" spans="1:13" x14ac:dyDescent="0.4">
      <c r="A6604">
        <v>106603</v>
      </c>
      <c r="B6604" s="1">
        <v>45898.798611111109</v>
      </c>
      <c r="C6604" t="s">
        <v>48</v>
      </c>
      <c r="D6604" t="s">
        <v>24</v>
      </c>
      <c r="E6604" t="s">
        <v>29</v>
      </c>
      <c r="F6604" t="s">
        <v>16</v>
      </c>
      <c r="G6604">
        <v>65</v>
      </c>
      <c r="H6604">
        <v>623</v>
      </c>
      <c r="I6604">
        <v>385.5</v>
      </c>
      <c r="J6604" t="s">
        <v>59</v>
      </c>
      <c r="K6604">
        <v>3500</v>
      </c>
      <c r="L6604">
        <v>2200</v>
      </c>
      <c r="M6604" t="s">
        <v>18</v>
      </c>
    </row>
    <row r="6605" spans="1:13" x14ac:dyDescent="0.4">
      <c r="A6605">
        <v>106604</v>
      </c>
      <c r="B6605" s="1">
        <v>45926.331944444442</v>
      </c>
      <c r="C6605" t="s">
        <v>34</v>
      </c>
      <c r="D6605" t="s">
        <v>14</v>
      </c>
      <c r="E6605" t="s">
        <v>31</v>
      </c>
      <c r="F6605" t="s">
        <v>25</v>
      </c>
      <c r="G6605">
        <v>9</v>
      </c>
      <c r="H6605">
        <v>629</v>
      </c>
      <c r="I6605">
        <v>714.99</v>
      </c>
      <c r="J6605" t="s">
        <v>21</v>
      </c>
      <c r="K6605">
        <v>6500</v>
      </c>
      <c r="L6605">
        <v>4200</v>
      </c>
      <c r="M6605" t="s">
        <v>27</v>
      </c>
    </row>
    <row r="6606" spans="1:13" x14ac:dyDescent="0.4">
      <c r="A6606">
        <v>106605</v>
      </c>
      <c r="B6606" s="1">
        <v>45658.078472222223</v>
      </c>
      <c r="C6606" t="s">
        <v>13</v>
      </c>
      <c r="D6606" t="s">
        <v>55</v>
      </c>
      <c r="E6606" t="s">
        <v>29</v>
      </c>
      <c r="F6606" t="s">
        <v>32</v>
      </c>
      <c r="G6606">
        <v>97</v>
      </c>
      <c r="H6606">
        <v>587</v>
      </c>
      <c r="I6606">
        <v>630.21</v>
      </c>
      <c r="J6606" t="s">
        <v>58</v>
      </c>
      <c r="K6606">
        <v>1200</v>
      </c>
      <c r="L6606">
        <v>800</v>
      </c>
      <c r="M6606" t="s">
        <v>33</v>
      </c>
    </row>
    <row r="6607" spans="1:13" x14ac:dyDescent="0.4">
      <c r="A6607">
        <v>106606</v>
      </c>
      <c r="B6607" s="1">
        <v>45691.726388888892</v>
      </c>
      <c r="C6607" t="s">
        <v>19</v>
      </c>
      <c r="D6607" t="s">
        <v>46</v>
      </c>
      <c r="E6607" t="s">
        <v>15</v>
      </c>
      <c r="F6607" t="s">
        <v>16</v>
      </c>
      <c r="G6607">
        <v>6</v>
      </c>
      <c r="H6607">
        <v>477</v>
      </c>
      <c r="I6607">
        <v>823.65</v>
      </c>
      <c r="J6607" t="s">
        <v>47</v>
      </c>
      <c r="K6607">
        <v>4500</v>
      </c>
      <c r="L6607">
        <v>2800</v>
      </c>
      <c r="M6607" t="s">
        <v>18</v>
      </c>
    </row>
    <row r="6608" spans="1:13" x14ac:dyDescent="0.4">
      <c r="A6608">
        <v>106607</v>
      </c>
      <c r="B6608" s="1">
        <v>45736.738888888889</v>
      </c>
      <c r="C6608" t="s">
        <v>23</v>
      </c>
      <c r="D6608" t="s">
        <v>43</v>
      </c>
      <c r="E6608" t="s">
        <v>15</v>
      </c>
      <c r="F6608" t="s">
        <v>32</v>
      </c>
      <c r="G6608">
        <v>71</v>
      </c>
      <c r="H6608">
        <v>376</v>
      </c>
      <c r="I6608">
        <v>787.65</v>
      </c>
      <c r="J6608" t="s">
        <v>44</v>
      </c>
      <c r="K6608">
        <v>4500</v>
      </c>
      <c r="L6608">
        <v>2500</v>
      </c>
      <c r="M6608" t="s">
        <v>33</v>
      </c>
    </row>
    <row r="6609" spans="1:13" x14ac:dyDescent="0.4">
      <c r="A6609">
        <v>106608</v>
      </c>
      <c r="B6609" s="1">
        <v>45893.064583333333</v>
      </c>
      <c r="C6609" t="s">
        <v>23</v>
      </c>
      <c r="D6609" t="s">
        <v>35</v>
      </c>
      <c r="E6609" t="s">
        <v>15</v>
      </c>
      <c r="F6609" t="s">
        <v>32</v>
      </c>
      <c r="G6609">
        <v>63</v>
      </c>
      <c r="H6609">
        <v>1193</v>
      </c>
      <c r="I6609">
        <v>937.5</v>
      </c>
      <c r="J6609" t="s">
        <v>49</v>
      </c>
      <c r="K6609">
        <v>8500</v>
      </c>
      <c r="L6609">
        <v>5500</v>
      </c>
      <c r="M6609" t="s">
        <v>33</v>
      </c>
    </row>
    <row r="6610" spans="1:13" x14ac:dyDescent="0.4">
      <c r="A6610">
        <v>106609</v>
      </c>
      <c r="B6610" s="1">
        <v>45991.948611111111</v>
      </c>
      <c r="C6610" t="s">
        <v>48</v>
      </c>
      <c r="D6610" t="s">
        <v>35</v>
      </c>
      <c r="E6610" t="s">
        <v>15</v>
      </c>
      <c r="F6610" t="s">
        <v>37</v>
      </c>
      <c r="G6610">
        <v>58</v>
      </c>
      <c r="H6610">
        <v>491</v>
      </c>
      <c r="I6610">
        <v>1164.8599999999999</v>
      </c>
      <c r="J6610" t="s">
        <v>36</v>
      </c>
      <c r="K6610">
        <v>12000</v>
      </c>
      <c r="L6610">
        <v>8000</v>
      </c>
      <c r="M6610" t="s">
        <v>38</v>
      </c>
    </row>
    <row r="6611" spans="1:13" x14ac:dyDescent="0.4">
      <c r="A6611">
        <v>106610</v>
      </c>
      <c r="B6611" s="1">
        <v>46006.145138888889</v>
      </c>
      <c r="C6611" t="s">
        <v>45</v>
      </c>
      <c r="D6611" t="s">
        <v>40</v>
      </c>
      <c r="E6611" t="s">
        <v>29</v>
      </c>
      <c r="F6611" t="s">
        <v>32</v>
      </c>
      <c r="G6611">
        <v>61</v>
      </c>
      <c r="H6611">
        <v>998</v>
      </c>
      <c r="I6611">
        <v>1044.0899999999999</v>
      </c>
      <c r="J6611" t="s">
        <v>52</v>
      </c>
      <c r="K6611">
        <v>1500</v>
      </c>
      <c r="L6611">
        <v>800</v>
      </c>
      <c r="M6611" t="s">
        <v>33</v>
      </c>
    </row>
    <row r="6612" spans="1:13" x14ac:dyDescent="0.4">
      <c r="A6612">
        <v>106611</v>
      </c>
      <c r="B6612" s="1">
        <v>45755.857638888891</v>
      </c>
      <c r="C6612" t="s">
        <v>50</v>
      </c>
      <c r="D6612" t="s">
        <v>35</v>
      </c>
      <c r="E6612" t="s">
        <v>29</v>
      </c>
      <c r="F6612" t="s">
        <v>16</v>
      </c>
      <c r="G6612">
        <v>86</v>
      </c>
      <c r="H6612">
        <v>730</v>
      </c>
      <c r="I6612">
        <v>324.98</v>
      </c>
      <c r="J6612" t="s">
        <v>36</v>
      </c>
      <c r="K6612">
        <v>12000</v>
      </c>
      <c r="L6612">
        <v>8000</v>
      </c>
      <c r="M6612" t="s">
        <v>18</v>
      </c>
    </row>
    <row r="6613" spans="1:13" x14ac:dyDescent="0.4">
      <c r="A6613">
        <v>106612</v>
      </c>
      <c r="B6613" s="1">
        <v>45739.314583333333</v>
      </c>
      <c r="C6613" t="s">
        <v>19</v>
      </c>
      <c r="D6613" t="s">
        <v>55</v>
      </c>
      <c r="E6613" t="s">
        <v>15</v>
      </c>
      <c r="F6613" t="s">
        <v>20</v>
      </c>
      <c r="G6613">
        <v>93</v>
      </c>
      <c r="H6613">
        <v>490</v>
      </c>
      <c r="I6613">
        <v>715.13</v>
      </c>
      <c r="J6613" t="s">
        <v>56</v>
      </c>
      <c r="K6613">
        <v>850</v>
      </c>
      <c r="L6613">
        <v>550</v>
      </c>
      <c r="M6613" t="s">
        <v>22</v>
      </c>
    </row>
    <row r="6614" spans="1:13" x14ac:dyDescent="0.4">
      <c r="A6614">
        <v>106613</v>
      </c>
      <c r="B6614" s="1">
        <v>45849.94027777778</v>
      </c>
      <c r="C6614" t="s">
        <v>23</v>
      </c>
      <c r="D6614" t="s">
        <v>55</v>
      </c>
      <c r="E6614" t="s">
        <v>15</v>
      </c>
      <c r="F6614" t="s">
        <v>20</v>
      </c>
      <c r="G6614">
        <v>19</v>
      </c>
      <c r="H6614">
        <v>800</v>
      </c>
      <c r="I6614">
        <v>1151.99</v>
      </c>
      <c r="J6614" t="s">
        <v>56</v>
      </c>
      <c r="K6614">
        <v>850</v>
      </c>
      <c r="L6614">
        <v>550</v>
      </c>
      <c r="M6614" t="s">
        <v>22</v>
      </c>
    </row>
    <row r="6615" spans="1:13" x14ac:dyDescent="0.4">
      <c r="A6615">
        <v>106614</v>
      </c>
      <c r="B6615" s="1">
        <v>45910.417361111111</v>
      </c>
      <c r="C6615" t="s">
        <v>39</v>
      </c>
      <c r="D6615" t="s">
        <v>24</v>
      </c>
      <c r="E6615" t="s">
        <v>15</v>
      </c>
      <c r="F6615" t="s">
        <v>16</v>
      </c>
      <c r="G6615">
        <v>7</v>
      </c>
      <c r="H6615">
        <v>947</v>
      </c>
      <c r="I6615">
        <v>505.98</v>
      </c>
      <c r="J6615" t="s">
        <v>59</v>
      </c>
      <c r="K6615">
        <v>3500</v>
      </c>
      <c r="L6615">
        <v>2200</v>
      </c>
      <c r="M6615" t="s">
        <v>18</v>
      </c>
    </row>
    <row r="6616" spans="1:13" x14ac:dyDescent="0.4">
      <c r="A6616">
        <v>106615</v>
      </c>
      <c r="B6616" s="1">
        <v>45695.305555555555</v>
      </c>
      <c r="C6616" t="s">
        <v>48</v>
      </c>
      <c r="D6616" t="s">
        <v>14</v>
      </c>
      <c r="E6616" t="s">
        <v>29</v>
      </c>
      <c r="F6616" t="s">
        <v>37</v>
      </c>
      <c r="G6616">
        <v>62</v>
      </c>
      <c r="H6616">
        <v>1159</v>
      </c>
      <c r="I6616">
        <v>957.04</v>
      </c>
      <c r="J6616" t="s">
        <v>17</v>
      </c>
      <c r="K6616">
        <v>3200</v>
      </c>
      <c r="L6616">
        <v>2000</v>
      </c>
      <c r="M6616" t="s">
        <v>38</v>
      </c>
    </row>
    <row r="6617" spans="1:13" x14ac:dyDescent="0.4">
      <c r="A6617">
        <v>106616</v>
      </c>
      <c r="B6617" s="1">
        <v>45671.181944444441</v>
      </c>
      <c r="C6617" t="s">
        <v>45</v>
      </c>
      <c r="D6617" t="s">
        <v>35</v>
      </c>
      <c r="E6617" t="s">
        <v>15</v>
      </c>
      <c r="F6617" t="s">
        <v>16</v>
      </c>
      <c r="G6617">
        <v>25</v>
      </c>
      <c r="H6617">
        <v>688</v>
      </c>
      <c r="I6617">
        <v>362.64</v>
      </c>
      <c r="J6617" t="s">
        <v>49</v>
      </c>
      <c r="K6617">
        <v>8500</v>
      </c>
      <c r="L6617">
        <v>5500</v>
      </c>
      <c r="M6617" t="s">
        <v>18</v>
      </c>
    </row>
    <row r="6618" spans="1:13" x14ac:dyDescent="0.4">
      <c r="A6618">
        <v>106617</v>
      </c>
      <c r="B6618" s="1">
        <v>46004.301388888889</v>
      </c>
      <c r="C6618" t="s">
        <v>50</v>
      </c>
      <c r="D6618" t="s">
        <v>28</v>
      </c>
      <c r="E6618" t="s">
        <v>29</v>
      </c>
      <c r="F6618" t="s">
        <v>32</v>
      </c>
      <c r="G6618">
        <v>48</v>
      </c>
      <c r="H6618">
        <v>1086</v>
      </c>
      <c r="I6618">
        <v>680.85</v>
      </c>
      <c r="J6618" t="s">
        <v>54</v>
      </c>
      <c r="K6618">
        <v>2500</v>
      </c>
      <c r="L6618">
        <v>1500</v>
      </c>
      <c r="M6618" t="s">
        <v>33</v>
      </c>
    </row>
    <row r="6619" spans="1:13" x14ac:dyDescent="0.4">
      <c r="A6619">
        <v>106618</v>
      </c>
      <c r="B6619" s="1">
        <v>45967.004861111112</v>
      </c>
      <c r="C6619" t="s">
        <v>42</v>
      </c>
      <c r="D6619" t="s">
        <v>40</v>
      </c>
      <c r="E6619" t="s">
        <v>15</v>
      </c>
      <c r="F6619" t="s">
        <v>37</v>
      </c>
      <c r="G6619">
        <v>96</v>
      </c>
      <c r="H6619">
        <v>327</v>
      </c>
      <c r="I6619">
        <v>417.04</v>
      </c>
      <c r="J6619" t="s">
        <v>52</v>
      </c>
      <c r="K6619">
        <v>1500</v>
      </c>
      <c r="L6619">
        <v>800</v>
      </c>
      <c r="M6619" t="s">
        <v>38</v>
      </c>
    </row>
    <row r="6620" spans="1:13" x14ac:dyDescent="0.4">
      <c r="A6620">
        <v>106619</v>
      </c>
      <c r="B6620" s="1">
        <v>45866.847916666666</v>
      </c>
      <c r="C6620" t="s">
        <v>42</v>
      </c>
      <c r="D6620" t="s">
        <v>24</v>
      </c>
      <c r="E6620" t="s">
        <v>29</v>
      </c>
      <c r="F6620" t="s">
        <v>37</v>
      </c>
      <c r="G6620">
        <v>1</v>
      </c>
      <c r="H6620">
        <v>733</v>
      </c>
      <c r="I6620">
        <v>736.56</v>
      </c>
      <c r="J6620" t="s">
        <v>60</v>
      </c>
      <c r="K6620">
        <v>25000</v>
      </c>
      <c r="L6620">
        <v>18000</v>
      </c>
      <c r="M6620" t="s">
        <v>38</v>
      </c>
    </row>
    <row r="6621" spans="1:13" x14ac:dyDescent="0.4">
      <c r="A6621">
        <v>106620</v>
      </c>
      <c r="B6621" s="1">
        <v>46014.487500000003</v>
      </c>
      <c r="C6621" t="s">
        <v>45</v>
      </c>
      <c r="D6621" t="s">
        <v>35</v>
      </c>
      <c r="E6621" t="s">
        <v>15</v>
      </c>
      <c r="F6621" t="s">
        <v>37</v>
      </c>
      <c r="G6621">
        <v>81</v>
      </c>
      <c r="H6621">
        <v>1062</v>
      </c>
      <c r="I6621">
        <v>829.58</v>
      </c>
      <c r="J6621" t="s">
        <v>36</v>
      </c>
      <c r="K6621">
        <v>12000</v>
      </c>
      <c r="L6621">
        <v>8000</v>
      </c>
      <c r="M6621" t="s">
        <v>38</v>
      </c>
    </row>
    <row r="6622" spans="1:13" x14ac:dyDescent="0.4">
      <c r="A6622">
        <v>106621</v>
      </c>
      <c r="B6622" s="1">
        <v>45746.455555555556</v>
      </c>
      <c r="C6622" t="s">
        <v>50</v>
      </c>
      <c r="D6622" t="s">
        <v>28</v>
      </c>
      <c r="E6622" t="s">
        <v>15</v>
      </c>
      <c r="F6622" t="s">
        <v>25</v>
      </c>
      <c r="G6622">
        <v>13</v>
      </c>
      <c r="H6622">
        <v>597</v>
      </c>
      <c r="I6622">
        <v>367.81</v>
      </c>
      <c r="J6622" t="s">
        <v>30</v>
      </c>
      <c r="K6622">
        <v>450</v>
      </c>
      <c r="L6622">
        <v>200</v>
      </c>
      <c r="M6622" t="s">
        <v>27</v>
      </c>
    </row>
    <row r="6623" spans="1:13" x14ac:dyDescent="0.4">
      <c r="A6623">
        <v>106622</v>
      </c>
      <c r="B6623" s="1">
        <v>45713.379166666666</v>
      </c>
      <c r="C6623" t="s">
        <v>42</v>
      </c>
      <c r="D6623" t="s">
        <v>24</v>
      </c>
      <c r="E6623" t="s">
        <v>29</v>
      </c>
      <c r="F6623" t="s">
        <v>37</v>
      </c>
      <c r="G6623">
        <v>88</v>
      </c>
      <c r="H6623">
        <v>368</v>
      </c>
      <c r="I6623">
        <v>292.83999999999997</v>
      </c>
      <c r="J6623" t="s">
        <v>59</v>
      </c>
      <c r="K6623">
        <v>3500</v>
      </c>
      <c r="L6623">
        <v>2200</v>
      </c>
      <c r="M6623" t="s">
        <v>38</v>
      </c>
    </row>
    <row r="6624" spans="1:13" x14ac:dyDescent="0.4">
      <c r="A6624">
        <v>106623</v>
      </c>
      <c r="B6624" s="1">
        <v>45751.056250000001</v>
      </c>
      <c r="C6624" t="s">
        <v>39</v>
      </c>
      <c r="D6624" t="s">
        <v>24</v>
      </c>
      <c r="E6624" t="s">
        <v>29</v>
      </c>
      <c r="F6624" t="s">
        <v>37</v>
      </c>
      <c r="G6624">
        <v>28</v>
      </c>
      <c r="H6624">
        <v>470</v>
      </c>
      <c r="I6624">
        <v>424.34</v>
      </c>
      <c r="J6624" t="s">
        <v>60</v>
      </c>
      <c r="K6624">
        <v>25000</v>
      </c>
      <c r="L6624">
        <v>18000</v>
      </c>
      <c r="M6624" t="s">
        <v>38</v>
      </c>
    </row>
    <row r="6625" spans="1:13" x14ac:dyDescent="0.4">
      <c r="A6625">
        <v>106624</v>
      </c>
      <c r="B6625" s="1">
        <v>45750.85833333333</v>
      </c>
      <c r="C6625" t="s">
        <v>19</v>
      </c>
      <c r="D6625" t="s">
        <v>55</v>
      </c>
      <c r="E6625" t="s">
        <v>29</v>
      </c>
      <c r="F6625" t="s">
        <v>20</v>
      </c>
      <c r="G6625">
        <v>3</v>
      </c>
      <c r="H6625">
        <v>394</v>
      </c>
      <c r="I6625">
        <v>234.86</v>
      </c>
      <c r="J6625" t="s">
        <v>57</v>
      </c>
      <c r="K6625">
        <v>600</v>
      </c>
      <c r="L6625">
        <v>350</v>
      </c>
      <c r="M6625" t="s">
        <v>22</v>
      </c>
    </row>
    <row r="6626" spans="1:13" x14ac:dyDescent="0.4">
      <c r="A6626">
        <v>106625</v>
      </c>
      <c r="B6626" s="1">
        <v>45997.517361111109</v>
      </c>
      <c r="C6626" t="s">
        <v>23</v>
      </c>
      <c r="D6626" t="s">
        <v>46</v>
      </c>
      <c r="E6626" t="s">
        <v>31</v>
      </c>
      <c r="F6626" t="s">
        <v>20</v>
      </c>
      <c r="G6626">
        <v>37</v>
      </c>
      <c r="H6626">
        <v>689</v>
      </c>
      <c r="I6626">
        <v>371.62</v>
      </c>
      <c r="J6626" t="s">
        <v>53</v>
      </c>
      <c r="K6626">
        <v>15000</v>
      </c>
      <c r="L6626">
        <v>9500</v>
      </c>
      <c r="M6626" t="s">
        <v>22</v>
      </c>
    </row>
    <row r="6627" spans="1:13" x14ac:dyDescent="0.4">
      <c r="A6627">
        <v>106626</v>
      </c>
      <c r="B6627" s="1">
        <v>45742.464583333334</v>
      </c>
      <c r="C6627" t="s">
        <v>42</v>
      </c>
      <c r="D6627" t="s">
        <v>40</v>
      </c>
      <c r="E6627" t="s">
        <v>15</v>
      </c>
      <c r="F6627" t="s">
        <v>25</v>
      </c>
      <c r="G6627">
        <v>99</v>
      </c>
      <c r="H6627">
        <v>365</v>
      </c>
      <c r="I6627">
        <v>930.42</v>
      </c>
      <c r="J6627" t="s">
        <v>52</v>
      </c>
      <c r="K6627">
        <v>1500</v>
      </c>
      <c r="L6627">
        <v>800</v>
      </c>
      <c r="M6627" t="s">
        <v>27</v>
      </c>
    </row>
    <row r="6628" spans="1:13" x14ac:dyDescent="0.4">
      <c r="A6628">
        <v>106627</v>
      </c>
      <c r="B6628" s="1">
        <v>45902.71875</v>
      </c>
      <c r="C6628" t="s">
        <v>48</v>
      </c>
      <c r="D6628" t="s">
        <v>35</v>
      </c>
      <c r="E6628" t="s">
        <v>29</v>
      </c>
      <c r="F6628" t="s">
        <v>25</v>
      </c>
      <c r="G6628">
        <v>90</v>
      </c>
      <c r="H6628">
        <v>603</v>
      </c>
      <c r="I6628">
        <v>877.28</v>
      </c>
      <c r="J6628" t="s">
        <v>36</v>
      </c>
      <c r="K6628">
        <v>12000</v>
      </c>
      <c r="L6628">
        <v>8000</v>
      </c>
      <c r="M6628" t="s">
        <v>27</v>
      </c>
    </row>
    <row r="6629" spans="1:13" x14ac:dyDescent="0.4">
      <c r="A6629">
        <v>106628</v>
      </c>
      <c r="B6629" s="1">
        <v>45679.875</v>
      </c>
      <c r="C6629" t="s">
        <v>23</v>
      </c>
      <c r="D6629" t="s">
        <v>46</v>
      </c>
      <c r="E6629" t="s">
        <v>15</v>
      </c>
      <c r="F6629" t="s">
        <v>16</v>
      </c>
      <c r="G6629">
        <v>36</v>
      </c>
      <c r="H6629">
        <v>732</v>
      </c>
      <c r="I6629">
        <v>1034.46</v>
      </c>
      <c r="J6629" t="s">
        <v>47</v>
      </c>
      <c r="K6629">
        <v>4500</v>
      </c>
      <c r="L6629">
        <v>2800</v>
      </c>
      <c r="M6629" t="s">
        <v>18</v>
      </c>
    </row>
    <row r="6630" spans="1:13" x14ac:dyDescent="0.4">
      <c r="A6630">
        <v>106629</v>
      </c>
      <c r="B6630" s="1">
        <v>45948.730555555558</v>
      </c>
      <c r="C6630" t="s">
        <v>23</v>
      </c>
      <c r="D6630" t="s">
        <v>43</v>
      </c>
      <c r="E6630" t="s">
        <v>15</v>
      </c>
      <c r="F6630" t="s">
        <v>32</v>
      </c>
      <c r="G6630">
        <v>50</v>
      </c>
      <c r="H6630">
        <v>761</v>
      </c>
      <c r="I6630">
        <v>683.24</v>
      </c>
      <c r="J6630" t="s">
        <v>61</v>
      </c>
      <c r="K6630">
        <v>2800</v>
      </c>
      <c r="L6630">
        <v>1500</v>
      </c>
      <c r="M6630" t="s">
        <v>33</v>
      </c>
    </row>
    <row r="6631" spans="1:13" x14ac:dyDescent="0.4">
      <c r="A6631">
        <v>106630</v>
      </c>
      <c r="B6631" s="1">
        <v>45929.398611111108</v>
      </c>
      <c r="C6631" t="s">
        <v>13</v>
      </c>
      <c r="D6631" t="s">
        <v>40</v>
      </c>
      <c r="E6631" t="s">
        <v>31</v>
      </c>
      <c r="F6631" t="s">
        <v>32</v>
      </c>
      <c r="G6631">
        <v>47</v>
      </c>
      <c r="H6631">
        <v>851</v>
      </c>
      <c r="I6631">
        <v>836.74</v>
      </c>
      <c r="J6631" t="s">
        <v>52</v>
      </c>
      <c r="K6631">
        <v>1500</v>
      </c>
      <c r="L6631">
        <v>800</v>
      </c>
      <c r="M6631" t="s">
        <v>33</v>
      </c>
    </row>
    <row r="6632" spans="1:13" x14ac:dyDescent="0.4">
      <c r="A6632">
        <v>106631</v>
      </c>
      <c r="B6632" s="1">
        <v>45963.043749999997</v>
      </c>
      <c r="C6632" t="s">
        <v>34</v>
      </c>
      <c r="D6632" t="s">
        <v>14</v>
      </c>
      <c r="E6632" t="s">
        <v>15</v>
      </c>
      <c r="F6632" t="s">
        <v>16</v>
      </c>
      <c r="G6632">
        <v>71</v>
      </c>
      <c r="H6632">
        <v>453</v>
      </c>
      <c r="I6632">
        <v>1453.24</v>
      </c>
      <c r="J6632" t="s">
        <v>17</v>
      </c>
      <c r="K6632">
        <v>3200</v>
      </c>
      <c r="L6632">
        <v>2000</v>
      </c>
      <c r="M6632" t="s">
        <v>18</v>
      </c>
    </row>
    <row r="6633" spans="1:13" x14ac:dyDescent="0.4">
      <c r="A6633">
        <v>106632</v>
      </c>
      <c r="B6633" s="1">
        <v>45779.782638888886</v>
      </c>
      <c r="C6633" t="s">
        <v>48</v>
      </c>
      <c r="D6633" t="s">
        <v>35</v>
      </c>
      <c r="E6633" t="s">
        <v>31</v>
      </c>
      <c r="F6633" t="s">
        <v>20</v>
      </c>
      <c r="G6633">
        <v>96</v>
      </c>
      <c r="H6633">
        <v>1044</v>
      </c>
      <c r="I6633">
        <v>285.10000000000002</v>
      </c>
      <c r="J6633" t="s">
        <v>36</v>
      </c>
      <c r="K6633">
        <v>12000</v>
      </c>
      <c r="L6633">
        <v>8000</v>
      </c>
      <c r="M6633" t="s">
        <v>22</v>
      </c>
    </row>
    <row r="6634" spans="1:13" x14ac:dyDescent="0.4">
      <c r="A6634">
        <v>106633</v>
      </c>
      <c r="B6634" s="1">
        <v>45785.849305555559</v>
      </c>
      <c r="C6634" t="s">
        <v>39</v>
      </c>
      <c r="D6634" t="s">
        <v>24</v>
      </c>
      <c r="E6634" t="s">
        <v>31</v>
      </c>
      <c r="F6634" t="s">
        <v>16</v>
      </c>
      <c r="G6634">
        <v>50</v>
      </c>
      <c r="H6634">
        <v>312</v>
      </c>
      <c r="I6634">
        <v>799.18</v>
      </c>
      <c r="J6634" t="s">
        <v>60</v>
      </c>
      <c r="K6634">
        <v>25000</v>
      </c>
      <c r="L6634">
        <v>18000</v>
      </c>
      <c r="M6634" t="s">
        <v>18</v>
      </c>
    </row>
    <row r="6635" spans="1:13" x14ac:dyDescent="0.4">
      <c r="A6635">
        <v>106634</v>
      </c>
      <c r="B6635" s="1">
        <v>45770.551388888889</v>
      </c>
      <c r="C6635" t="s">
        <v>34</v>
      </c>
      <c r="D6635" t="s">
        <v>14</v>
      </c>
      <c r="E6635" t="s">
        <v>31</v>
      </c>
      <c r="F6635" t="s">
        <v>32</v>
      </c>
      <c r="G6635">
        <v>34</v>
      </c>
      <c r="H6635">
        <v>1109</v>
      </c>
      <c r="I6635">
        <v>929.66</v>
      </c>
      <c r="J6635" t="s">
        <v>17</v>
      </c>
      <c r="K6635">
        <v>3200</v>
      </c>
      <c r="L6635">
        <v>2000</v>
      </c>
      <c r="M6635" t="s">
        <v>33</v>
      </c>
    </row>
    <row r="6636" spans="1:13" x14ac:dyDescent="0.4">
      <c r="A6636">
        <v>106635</v>
      </c>
      <c r="B6636" s="1">
        <v>45930.75277777778</v>
      </c>
      <c r="C6636" t="s">
        <v>34</v>
      </c>
      <c r="D6636" t="s">
        <v>35</v>
      </c>
      <c r="E6636" t="s">
        <v>15</v>
      </c>
      <c r="F6636" t="s">
        <v>37</v>
      </c>
      <c r="G6636">
        <v>99</v>
      </c>
      <c r="H6636">
        <v>653</v>
      </c>
      <c r="I6636">
        <v>829.85</v>
      </c>
      <c r="J6636" t="s">
        <v>36</v>
      </c>
      <c r="K6636">
        <v>12000</v>
      </c>
      <c r="L6636">
        <v>8000</v>
      </c>
      <c r="M6636" t="s">
        <v>38</v>
      </c>
    </row>
    <row r="6637" spans="1:13" x14ac:dyDescent="0.4">
      <c r="A6637">
        <v>106636</v>
      </c>
      <c r="B6637" s="1">
        <v>45993.352083333331</v>
      </c>
      <c r="C6637" t="s">
        <v>19</v>
      </c>
      <c r="D6637" t="s">
        <v>46</v>
      </c>
      <c r="E6637" t="s">
        <v>15</v>
      </c>
      <c r="F6637" t="s">
        <v>20</v>
      </c>
      <c r="G6637">
        <v>95</v>
      </c>
      <c r="H6637">
        <v>333</v>
      </c>
      <c r="I6637">
        <v>921.41</v>
      </c>
      <c r="J6637" t="s">
        <v>53</v>
      </c>
      <c r="K6637">
        <v>15000</v>
      </c>
      <c r="L6637">
        <v>9500</v>
      </c>
      <c r="M6637" t="s">
        <v>22</v>
      </c>
    </row>
    <row r="6638" spans="1:13" x14ac:dyDescent="0.4">
      <c r="A6638">
        <v>106637</v>
      </c>
      <c r="B6638" s="1">
        <v>45787.831250000003</v>
      </c>
      <c r="C6638" t="s">
        <v>34</v>
      </c>
      <c r="D6638" t="s">
        <v>40</v>
      </c>
      <c r="E6638" t="s">
        <v>31</v>
      </c>
      <c r="F6638" t="s">
        <v>37</v>
      </c>
      <c r="G6638">
        <v>57</v>
      </c>
      <c r="H6638">
        <v>490</v>
      </c>
      <c r="I6638">
        <v>515.22</v>
      </c>
      <c r="J6638" t="s">
        <v>41</v>
      </c>
      <c r="K6638">
        <v>5500</v>
      </c>
      <c r="L6638">
        <v>3500</v>
      </c>
      <c r="M6638" t="s">
        <v>38</v>
      </c>
    </row>
    <row r="6639" spans="1:13" x14ac:dyDescent="0.4">
      <c r="A6639">
        <v>106638</v>
      </c>
      <c r="B6639" s="1">
        <v>45789.224999999999</v>
      </c>
      <c r="C6639" t="s">
        <v>23</v>
      </c>
      <c r="D6639" t="s">
        <v>14</v>
      </c>
      <c r="E6639" t="s">
        <v>31</v>
      </c>
      <c r="F6639" t="s">
        <v>37</v>
      </c>
      <c r="G6639">
        <v>36</v>
      </c>
      <c r="H6639">
        <v>910</v>
      </c>
      <c r="I6639">
        <v>334.81</v>
      </c>
      <c r="J6639" t="s">
        <v>21</v>
      </c>
      <c r="K6639">
        <v>6500</v>
      </c>
      <c r="L6639">
        <v>4200</v>
      </c>
      <c r="M6639" t="s">
        <v>38</v>
      </c>
    </row>
    <row r="6640" spans="1:13" x14ac:dyDescent="0.4">
      <c r="A6640">
        <v>106639</v>
      </c>
      <c r="B6640" s="1">
        <v>45742.713888888888</v>
      </c>
      <c r="C6640" t="s">
        <v>45</v>
      </c>
      <c r="D6640" t="s">
        <v>24</v>
      </c>
      <c r="E6640" t="s">
        <v>31</v>
      </c>
      <c r="F6640" t="s">
        <v>37</v>
      </c>
      <c r="G6640">
        <v>3</v>
      </c>
      <c r="H6640">
        <v>668</v>
      </c>
      <c r="I6640">
        <v>520.14</v>
      </c>
      <c r="J6640" t="s">
        <v>59</v>
      </c>
      <c r="K6640">
        <v>3500</v>
      </c>
      <c r="L6640">
        <v>2200</v>
      </c>
      <c r="M6640" t="s">
        <v>38</v>
      </c>
    </row>
    <row r="6641" spans="1:13" x14ac:dyDescent="0.4">
      <c r="A6641">
        <v>106640</v>
      </c>
      <c r="B6641" s="1">
        <v>46007.693749999999</v>
      </c>
      <c r="C6641" t="s">
        <v>42</v>
      </c>
      <c r="D6641" t="s">
        <v>46</v>
      </c>
      <c r="E6641" t="s">
        <v>31</v>
      </c>
      <c r="F6641" t="s">
        <v>37</v>
      </c>
      <c r="G6641">
        <v>3</v>
      </c>
      <c r="H6641">
        <v>906</v>
      </c>
      <c r="I6641">
        <v>2272.65</v>
      </c>
      <c r="J6641" t="s">
        <v>53</v>
      </c>
      <c r="K6641">
        <v>15000</v>
      </c>
      <c r="L6641">
        <v>9500</v>
      </c>
      <c r="M6641" t="s">
        <v>38</v>
      </c>
    </row>
    <row r="6642" spans="1:13" x14ac:dyDescent="0.4">
      <c r="A6642">
        <v>106641</v>
      </c>
      <c r="B6642" s="1">
        <v>45738.708333333336</v>
      </c>
      <c r="C6642" t="s">
        <v>19</v>
      </c>
      <c r="D6642" t="s">
        <v>40</v>
      </c>
      <c r="E6642" t="s">
        <v>31</v>
      </c>
      <c r="F6642" t="s">
        <v>20</v>
      </c>
      <c r="G6642">
        <v>73</v>
      </c>
      <c r="H6642">
        <v>340</v>
      </c>
      <c r="I6642">
        <v>458.15</v>
      </c>
      <c r="J6642" t="s">
        <v>41</v>
      </c>
      <c r="K6642">
        <v>5500</v>
      </c>
      <c r="L6642">
        <v>3500</v>
      </c>
      <c r="M6642" t="s">
        <v>22</v>
      </c>
    </row>
    <row r="6643" spans="1:13" x14ac:dyDescent="0.4">
      <c r="A6643">
        <v>106642</v>
      </c>
      <c r="B6643" s="1">
        <v>45982.822222222225</v>
      </c>
      <c r="C6643" t="s">
        <v>39</v>
      </c>
      <c r="D6643" t="s">
        <v>35</v>
      </c>
      <c r="E6643" t="s">
        <v>15</v>
      </c>
      <c r="F6643" t="s">
        <v>25</v>
      </c>
      <c r="G6643">
        <v>24</v>
      </c>
      <c r="H6643">
        <v>1136</v>
      </c>
      <c r="I6643">
        <v>387.08</v>
      </c>
      <c r="J6643" t="s">
        <v>36</v>
      </c>
      <c r="K6643">
        <v>12000</v>
      </c>
      <c r="L6643">
        <v>8000</v>
      </c>
      <c r="M6643" t="s">
        <v>27</v>
      </c>
    </row>
    <row r="6644" spans="1:13" x14ac:dyDescent="0.4">
      <c r="A6644">
        <v>106643</v>
      </c>
      <c r="B6644" s="1">
        <v>45726.262499999997</v>
      </c>
      <c r="C6644" t="s">
        <v>42</v>
      </c>
      <c r="D6644" t="s">
        <v>24</v>
      </c>
      <c r="E6644" t="s">
        <v>31</v>
      </c>
      <c r="F6644" t="s">
        <v>25</v>
      </c>
      <c r="G6644">
        <v>15</v>
      </c>
      <c r="H6644">
        <v>781</v>
      </c>
      <c r="I6644">
        <v>491.18</v>
      </c>
      <c r="J6644" t="s">
        <v>60</v>
      </c>
      <c r="K6644">
        <v>25000</v>
      </c>
      <c r="L6644">
        <v>18000</v>
      </c>
      <c r="M6644" t="s">
        <v>27</v>
      </c>
    </row>
    <row r="6645" spans="1:13" x14ac:dyDescent="0.4">
      <c r="A6645">
        <v>106644</v>
      </c>
      <c r="B6645" s="1">
        <v>45805.078472222223</v>
      </c>
      <c r="C6645" t="s">
        <v>42</v>
      </c>
      <c r="D6645" t="s">
        <v>46</v>
      </c>
      <c r="E6645" t="s">
        <v>31</v>
      </c>
      <c r="F6645" t="s">
        <v>20</v>
      </c>
      <c r="G6645">
        <v>39</v>
      </c>
      <c r="H6645">
        <v>417</v>
      </c>
      <c r="I6645">
        <v>497.13</v>
      </c>
      <c r="J6645" t="s">
        <v>53</v>
      </c>
      <c r="K6645">
        <v>15000</v>
      </c>
      <c r="L6645">
        <v>9500</v>
      </c>
      <c r="M6645" t="s">
        <v>22</v>
      </c>
    </row>
    <row r="6646" spans="1:13" x14ac:dyDescent="0.4">
      <c r="A6646">
        <v>106645</v>
      </c>
      <c r="B6646" s="1">
        <v>45673.385416666664</v>
      </c>
      <c r="C6646" t="s">
        <v>39</v>
      </c>
      <c r="D6646" t="s">
        <v>46</v>
      </c>
      <c r="E6646" t="s">
        <v>29</v>
      </c>
      <c r="F6646" t="s">
        <v>25</v>
      </c>
      <c r="G6646">
        <v>81</v>
      </c>
      <c r="H6646">
        <v>970</v>
      </c>
      <c r="I6646">
        <v>442.73</v>
      </c>
      <c r="J6646" t="s">
        <v>53</v>
      </c>
      <c r="K6646">
        <v>15000</v>
      </c>
      <c r="L6646">
        <v>9500</v>
      </c>
      <c r="M6646" t="s">
        <v>27</v>
      </c>
    </row>
    <row r="6647" spans="1:13" x14ac:dyDescent="0.4">
      <c r="A6647">
        <v>106646</v>
      </c>
      <c r="B6647" s="1">
        <v>45964.03402777778</v>
      </c>
      <c r="C6647" t="s">
        <v>50</v>
      </c>
      <c r="D6647" t="s">
        <v>28</v>
      </c>
      <c r="E6647" t="s">
        <v>29</v>
      </c>
      <c r="F6647" t="s">
        <v>20</v>
      </c>
      <c r="G6647">
        <v>28</v>
      </c>
      <c r="H6647">
        <v>600</v>
      </c>
      <c r="I6647">
        <v>1957.61</v>
      </c>
      <c r="J6647" t="s">
        <v>30</v>
      </c>
      <c r="K6647">
        <v>450</v>
      </c>
      <c r="L6647">
        <v>200</v>
      </c>
      <c r="M6647" t="s">
        <v>22</v>
      </c>
    </row>
    <row r="6648" spans="1:13" x14ac:dyDescent="0.4">
      <c r="A6648">
        <v>106647</v>
      </c>
      <c r="B6648" s="1">
        <v>45762.761111111111</v>
      </c>
      <c r="C6648" t="s">
        <v>48</v>
      </c>
      <c r="D6648" t="s">
        <v>46</v>
      </c>
      <c r="E6648" t="s">
        <v>29</v>
      </c>
      <c r="F6648" t="s">
        <v>20</v>
      </c>
      <c r="G6648">
        <v>41</v>
      </c>
      <c r="H6648">
        <v>396</v>
      </c>
      <c r="I6648">
        <v>758.84</v>
      </c>
      <c r="J6648" t="s">
        <v>47</v>
      </c>
      <c r="K6648">
        <v>4500</v>
      </c>
      <c r="L6648">
        <v>2800</v>
      </c>
      <c r="M6648" t="s">
        <v>22</v>
      </c>
    </row>
    <row r="6649" spans="1:13" x14ac:dyDescent="0.4">
      <c r="A6649">
        <v>106648</v>
      </c>
      <c r="B6649" s="1">
        <v>45822.950694444444</v>
      </c>
      <c r="C6649" t="s">
        <v>23</v>
      </c>
      <c r="D6649" t="s">
        <v>14</v>
      </c>
      <c r="E6649" t="s">
        <v>29</v>
      </c>
      <c r="F6649" t="s">
        <v>20</v>
      </c>
      <c r="G6649">
        <v>29</v>
      </c>
      <c r="H6649">
        <v>340</v>
      </c>
      <c r="I6649">
        <v>532.30999999999995</v>
      </c>
      <c r="J6649" t="s">
        <v>21</v>
      </c>
      <c r="K6649">
        <v>6500</v>
      </c>
      <c r="L6649">
        <v>4200</v>
      </c>
      <c r="M6649" t="s">
        <v>22</v>
      </c>
    </row>
    <row r="6650" spans="1:13" x14ac:dyDescent="0.4">
      <c r="A6650">
        <v>106649</v>
      </c>
      <c r="B6650" s="1">
        <v>45858.783333333333</v>
      </c>
      <c r="C6650" t="s">
        <v>39</v>
      </c>
      <c r="D6650" t="s">
        <v>28</v>
      </c>
      <c r="E6650" t="s">
        <v>15</v>
      </c>
      <c r="F6650" t="s">
        <v>16</v>
      </c>
      <c r="G6650">
        <v>45</v>
      </c>
      <c r="H6650">
        <v>320</v>
      </c>
      <c r="I6650">
        <v>523.98</v>
      </c>
      <c r="J6650" t="s">
        <v>54</v>
      </c>
      <c r="K6650">
        <v>2500</v>
      </c>
      <c r="L6650">
        <v>1500</v>
      </c>
      <c r="M6650" t="s">
        <v>18</v>
      </c>
    </row>
    <row r="6651" spans="1:13" x14ac:dyDescent="0.4">
      <c r="A6651">
        <v>106650</v>
      </c>
      <c r="B6651" s="1">
        <v>45854.042361111111</v>
      </c>
      <c r="C6651" t="s">
        <v>34</v>
      </c>
      <c r="D6651" t="s">
        <v>43</v>
      </c>
      <c r="E6651" t="s">
        <v>29</v>
      </c>
      <c r="F6651" t="s">
        <v>25</v>
      </c>
      <c r="G6651">
        <v>56</v>
      </c>
      <c r="H6651">
        <v>619</v>
      </c>
      <c r="I6651">
        <v>311.66000000000003</v>
      </c>
      <c r="J6651" t="s">
        <v>44</v>
      </c>
      <c r="K6651">
        <v>4500</v>
      </c>
      <c r="L6651">
        <v>2500</v>
      </c>
      <c r="M6651" t="s">
        <v>27</v>
      </c>
    </row>
    <row r="6652" spans="1:13" x14ac:dyDescent="0.4">
      <c r="A6652">
        <v>106651</v>
      </c>
      <c r="B6652" s="1">
        <v>45842.620833333334</v>
      </c>
      <c r="C6652" t="s">
        <v>42</v>
      </c>
      <c r="D6652" t="s">
        <v>43</v>
      </c>
      <c r="E6652" t="s">
        <v>15</v>
      </c>
      <c r="F6652" t="s">
        <v>25</v>
      </c>
      <c r="G6652">
        <v>24</v>
      </c>
      <c r="H6652">
        <v>1079</v>
      </c>
      <c r="I6652">
        <v>367.17</v>
      </c>
      <c r="J6652" t="s">
        <v>44</v>
      </c>
      <c r="K6652">
        <v>4500</v>
      </c>
      <c r="L6652">
        <v>2500</v>
      </c>
      <c r="M6652" t="s">
        <v>27</v>
      </c>
    </row>
    <row r="6653" spans="1:13" x14ac:dyDescent="0.4">
      <c r="A6653">
        <v>106652</v>
      </c>
      <c r="B6653" s="1">
        <v>45979.70208333333</v>
      </c>
      <c r="C6653" t="s">
        <v>34</v>
      </c>
      <c r="D6653" t="s">
        <v>55</v>
      </c>
      <c r="E6653" t="s">
        <v>29</v>
      </c>
      <c r="F6653" t="s">
        <v>32</v>
      </c>
      <c r="G6653">
        <v>65</v>
      </c>
      <c r="H6653">
        <v>1129</v>
      </c>
      <c r="I6653">
        <v>421.83</v>
      </c>
      <c r="J6653" t="s">
        <v>58</v>
      </c>
      <c r="K6653">
        <v>1200</v>
      </c>
      <c r="L6653">
        <v>800</v>
      </c>
      <c r="M6653" t="s">
        <v>33</v>
      </c>
    </row>
    <row r="6654" spans="1:13" x14ac:dyDescent="0.4">
      <c r="A6654">
        <v>106653</v>
      </c>
      <c r="B6654" s="1">
        <v>45922.120138888888</v>
      </c>
      <c r="C6654" t="s">
        <v>39</v>
      </c>
      <c r="D6654" t="s">
        <v>14</v>
      </c>
      <c r="E6654" t="s">
        <v>31</v>
      </c>
      <c r="F6654" t="s">
        <v>25</v>
      </c>
      <c r="G6654">
        <v>84</v>
      </c>
      <c r="H6654">
        <v>1095</v>
      </c>
      <c r="I6654">
        <v>1036.58</v>
      </c>
      <c r="J6654" t="s">
        <v>17</v>
      </c>
      <c r="K6654">
        <v>3200</v>
      </c>
      <c r="L6654">
        <v>2000</v>
      </c>
      <c r="M6654" t="s">
        <v>27</v>
      </c>
    </row>
    <row r="6655" spans="1:13" x14ac:dyDescent="0.4">
      <c r="A6655">
        <v>106654</v>
      </c>
      <c r="B6655" s="1">
        <v>46020.263888888891</v>
      </c>
      <c r="C6655" t="s">
        <v>34</v>
      </c>
      <c r="D6655" t="s">
        <v>14</v>
      </c>
      <c r="E6655" t="s">
        <v>31</v>
      </c>
      <c r="F6655" t="s">
        <v>25</v>
      </c>
      <c r="G6655">
        <v>17</v>
      </c>
      <c r="H6655">
        <v>683</v>
      </c>
      <c r="I6655">
        <v>316.81</v>
      </c>
      <c r="J6655" t="s">
        <v>17</v>
      </c>
      <c r="K6655">
        <v>3200</v>
      </c>
      <c r="L6655">
        <v>2000</v>
      </c>
      <c r="M6655" t="s">
        <v>27</v>
      </c>
    </row>
    <row r="6656" spans="1:13" x14ac:dyDescent="0.4">
      <c r="A6656">
        <v>106655</v>
      </c>
      <c r="B6656" s="1">
        <v>45757.765972222223</v>
      </c>
      <c r="C6656" t="s">
        <v>34</v>
      </c>
      <c r="D6656" t="s">
        <v>28</v>
      </c>
      <c r="E6656" t="s">
        <v>15</v>
      </c>
      <c r="F6656" t="s">
        <v>25</v>
      </c>
      <c r="G6656">
        <v>81</v>
      </c>
      <c r="H6656">
        <v>324</v>
      </c>
      <c r="I6656">
        <v>1158.18</v>
      </c>
      <c r="J6656" t="s">
        <v>54</v>
      </c>
      <c r="K6656">
        <v>2500</v>
      </c>
      <c r="L6656">
        <v>1500</v>
      </c>
      <c r="M6656" t="s">
        <v>27</v>
      </c>
    </row>
    <row r="6657" spans="1:13" x14ac:dyDescent="0.4">
      <c r="A6657">
        <v>106656</v>
      </c>
      <c r="B6657" s="1">
        <v>45999.839583333334</v>
      </c>
      <c r="C6657" t="s">
        <v>48</v>
      </c>
      <c r="D6657" t="s">
        <v>14</v>
      </c>
      <c r="E6657" t="s">
        <v>15</v>
      </c>
      <c r="F6657" t="s">
        <v>25</v>
      </c>
      <c r="G6657">
        <v>32</v>
      </c>
      <c r="H6657">
        <v>450</v>
      </c>
      <c r="I6657">
        <v>1954.5</v>
      </c>
      <c r="J6657" t="s">
        <v>21</v>
      </c>
      <c r="K6657">
        <v>6500</v>
      </c>
      <c r="L6657">
        <v>4200</v>
      </c>
      <c r="M6657" t="s">
        <v>27</v>
      </c>
    </row>
    <row r="6658" spans="1:13" x14ac:dyDescent="0.4">
      <c r="A6658">
        <v>106657</v>
      </c>
      <c r="B6658" s="1">
        <v>45977.90625</v>
      </c>
      <c r="C6658" t="s">
        <v>34</v>
      </c>
      <c r="D6658" t="s">
        <v>43</v>
      </c>
      <c r="E6658" t="s">
        <v>15</v>
      </c>
      <c r="F6658" t="s">
        <v>16</v>
      </c>
      <c r="G6658">
        <v>1</v>
      </c>
      <c r="H6658">
        <v>1042</v>
      </c>
      <c r="I6658">
        <v>450.2</v>
      </c>
      <c r="J6658" t="s">
        <v>51</v>
      </c>
      <c r="K6658">
        <v>1800</v>
      </c>
      <c r="L6658">
        <v>900</v>
      </c>
      <c r="M6658" t="s">
        <v>18</v>
      </c>
    </row>
    <row r="6659" spans="1:13" x14ac:dyDescent="0.4">
      <c r="A6659">
        <v>106658</v>
      </c>
      <c r="B6659" s="1">
        <v>45871.461805555555</v>
      </c>
      <c r="C6659" t="s">
        <v>19</v>
      </c>
      <c r="D6659" t="s">
        <v>35</v>
      </c>
      <c r="E6659" t="s">
        <v>15</v>
      </c>
      <c r="F6659" t="s">
        <v>20</v>
      </c>
      <c r="G6659">
        <v>81</v>
      </c>
      <c r="H6659">
        <v>652</v>
      </c>
      <c r="I6659">
        <v>1069.5899999999999</v>
      </c>
      <c r="J6659" t="s">
        <v>36</v>
      </c>
      <c r="K6659">
        <v>12000</v>
      </c>
      <c r="L6659">
        <v>8000</v>
      </c>
      <c r="M6659" t="s">
        <v>22</v>
      </c>
    </row>
    <row r="6660" spans="1:13" x14ac:dyDescent="0.4">
      <c r="A6660">
        <v>106659</v>
      </c>
      <c r="B6660" s="1">
        <v>45935.577777777777</v>
      </c>
      <c r="C6660" t="s">
        <v>34</v>
      </c>
      <c r="D6660" t="s">
        <v>24</v>
      </c>
      <c r="E6660" t="s">
        <v>15</v>
      </c>
      <c r="F6660" t="s">
        <v>25</v>
      </c>
      <c r="G6660">
        <v>46</v>
      </c>
      <c r="H6660">
        <v>629</v>
      </c>
      <c r="I6660">
        <v>553.38</v>
      </c>
      <c r="J6660" t="s">
        <v>59</v>
      </c>
      <c r="K6660">
        <v>3500</v>
      </c>
      <c r="L6660">
        <v>2200</v>
      </c>
      <c r="M6660" t="s">
        <v>27</v>
      </c>
    </row>
    <row r="6661" spans="1:13" x14ac:dyDescent="0.4">
      <c r="A6661">
        <v>106660</v>
      </c>
      <c r="B6661" s="1">
        <v>45819.842361111114</v>
      </c>
      <c r="C6661" t="s">
        <v>19</v>
      </c>
      <c r="D6661" t="s">
        <v>55</v>
      </c>
      <c r="E6661" t="s">
        <v>29</v>
      </c>
      <c r="F6661" t="s">
        <v>37</v>
      </c>
      <c r="G6661">
        <v>67</v>
      </c>
      <c r="H6661">
        <v>1081</v>
      </c>
      <c r="I6661">
        <v>339.76</v>
      </c>
      <c r="J6661" t="s">
        <v>56</v>
      </c>
      <c r="K6661">
        <v>850</v>
      </c>
      <c r="L6661">
        <v>550</v>
      </c>
      <c r="M6661" t="s">
        <v>38</v>
      </c>
    </row>
    <row r="6662" spans="1:13" x14ac:dyDescent="0.4">
      <c r="A6662">
        <v>106661</v>
      </c>
      <c r="B6662" s="1">
        <v>45814.679861111108</v>
      </c>
      <c r="C6662" t="s">
        <v>42</v>
      </c>
      <c r="D6662" t="s">
        <v>28</v>
      </c>
      <c r="E6662" t="s">
        <v>15</v>
      </c>
      <c r="F6662" t="s">
        <v>32</v>
      </c>
      <c r="G6662">
        <v>51</v>
      </c>
      <c r="H6662">
        <v>493</v>
      </c>
      <c r="I6662">
        <v>535.26</v>
      </c>
      <c r="J6662" t="s">
        <v>30</v>
      </c>
      <c r="K6662">
        <v>450</v>
      </c>
      <c r="L6662">
        <v>200</v>
      </c>
      <c r="M6662" t="s">
        <v>33</v>
      </c>
    </row>
    <row r="6663" spans="1:13" x14ac:dyDescent="0.4">
      <c r="A6663">
        <v>106662</v>
      </c>
      <c r="B6663" s="1">
        <v>45908.843055555553</v>
      </c>
      <c r="C6663" t="s">
        <v>19</v>
      </c>
      <c r="D6663" t="s">
        <v>24</v>
      </c>
      <c r="E6663" t="s">
        <v>29</v>
      </c>
      <c r="F6663" t="s">
        <v>20</v>
      </c>
      <c r="G6663">
        <v>59</v>
      </c>
      <c r="H6663">
        <v>1080</v>
      </c>
      <c r="I6663">
        <v>862.09</v>
      </c>
      <c r="J6663" t="s">
        <v>26</v>
      </c>
      <c r="K6663">
        <v>45000</v>
      </c>
      <c r="L6663">
        <v>32000</v>
      </c>
      <c r="M6663" t="s">
        <v>22</v>
      </c>
    </row>
    <row r="6664" spans="1:13" x14ac:dyDescent="0.4">
      <c r="A6664">
        <v>106663</v>
      </c>
      <c r="B6664" s="1">
        <v>45754.761805555558</v>
      </c>
      <c r="C6664" t="s">
        <v>39</v>
      </c>
      <c r="D6664" t="s">
        <v>46</v>
      </c>
      <c r="E6664" t="s">
        <v>15</v>
      </c>
      <c r="F6664" t="s">
        <v>32</v>
      </c>
      <c r="G6664">
        <v>47</v>
      </c>
      <c r="H6664">
        <v>1190</v>
      </c>
      <c r="I6664">
        <v>402.37</v>
      </c>
      <c r="J6664" t="s">
        <v>47</v>
      </c>
      <c r="K6664">
        <v>4500</v>
      </c>
      <c r="L6664">
        <v>2800</v>
      </c>
      <c r="M6664" t="s">
        <v>33</v>
      </c>
    </row>
    <row r="6665" spans="1:13" x14ac:dyDescent="0.4">
      <c r="A6665">
        <v>106664</v>
      </c>
      <c r="B6665" s="1">
        <v>45675.977777777778</v>
      </c>
      <c r="C6665" t="s">
        <v>39</v>
      </c>
      <c r="D6665" t="s">
        <v>35</v>
      </c>
      <c r="E6665" t="s">
        <v>15</v>
      </c>
      <c r="F6665" t="s">
        <v>16</v>
      </c>
      <c r="G6665">
        <v>99</v>
      </c>
      <c r="H6665">
        <v>673</v>
      </c>
      <c r="I6665">
        <v>1031.3399999999999</v>
      </c>
      <c r="J6665" t="s">
        <v>36</v>
      </c>
      <c r="K6665">
        <v>12000</v>
      </c>
      <c r="L6665">
        <v>8000</v>
      </c>
      <c r="M6665" t="s">
        <v>18</v>
      </c>
    </row>
    <row r="6666" spans="1:13" x14ac:dyDescent="0.4">
      <c r="A6666">
        <v>106665</v>
      </c>
      <c r="B6666" s="1">
        <v>45984.194444444445</v>
      </c>
      <c r="C6666" t="s">
        <v>13</v>
      </c>
      <c r="D6666" t="s">
        <v>46</v>
      </c>
      <c r="E6666" t="s">
        <v>15</v>
      </c>
      <c r="F6666" t="s">
        <v>37</v>
      </c>
      <c r="G6666">
        <v>44</v>
      </c>
      <c r="H6666">
        <v>864</v>
      </c>
      <c r="I6666">
        <v>1109.97</v>
      </c>
      <c r="J6666" t="s">
        <v>47</v>
      </c>
      <c r="K6666">
        <v>4500</v>
      </c>
      <c r="L6666">
        <v>2800</v>
      </c>
      <c r="M6666" t="s">
        <v>38</v>
      </c>
    </row>
    <row r="6667" spans="1:13" x14ac:dyDescent="0.4">
      <c r="A6667">
        <v>106666</v>
      </c>
      <c r="B6667" s="1">
        <v>45754.302083333336</v>
      </c>
      <c r="C6667" t="s">
        <v>48</v>
      </c>
      <c r="D6667" t="s">
        <v>24</v>
      </c>
      <c r="E6667" t="s">
        <v>15</v>
      </c>
      <c r="F6667" t="s">
        <v>16</v>
      </c>
      <c r="G6667">
        <v>64</v>
      </c>
      <c r="H6667">
        <v>754</v>
      </c>
      <c r="I6667">
        <v>347.99</v>
      </c>
      <c r="J6667" t="s">
        <v>60</v>
      </c>
      <c r="K6667">
        <v>25000</v>
      </c>
      <c r="L6667">
        <v>18000</v>
      </c>
      <c r="M6667" t="s">
        <v>18</v>
      </c>
    </row>
    <row r="6668" spans="1:13" x14ac:dyDescent="0.4">
      <c r="A6668">
        <v>106667</v>
      </c>
      <c r="B6668" s="1">
        <v>45658.370138888888</v>
      </c>
      <c r="C6668" t="s">
        <v>39</v>
      </c>
      <c r="D6668" t="s">
        <v>14</v>
      </c>
      <c r="E6668" t="s">
        <v>31</v>
      </c>
      <c r="F6668" t="s">
        <v>20</v>
      </c>
      <c r="G6668">
        <v>18</v>
      </c>
      <c r="H6668">
        <v>1045</v>
      </c>
      <c r="I6668">
        <v>633.05999999999995</v>
      </c>
      <c r="J6668" t="s">
        <v>21</v>
      </c>
      <c r="K6668">
        <v>6500</v>
      </c>
      <c r="L6668">
        <v>4200</v>
      </c>
      <c r="M6668" t="s">
        <v>22</v>
      </c>
    </row>
    <row r="6669" spans="1:13" x14ac:dyDescent="0.4">
      <c r="A6669">
        <v>106668</v>
      </c>
      <c r="B6669" s="1">
        <v>45873.069444444445</v>
      </c>
      <c r="C6669" t="s">
        <v>34</v>
      </c>
      <c r="D6669" t="s">
        <v>14</v>
      </c>
      <c r="E6669" t="s">
        <v>29</v>
      </c>
      <c r="F6669" t="s">
        <v>32</v>
      </c>
      <c r="G6669">
        <v>94</v>
      </c>
      <c r="H6669">
        <v>618</v>
      </c>
      <c r="I6669">
        <v>910.11</v>
      </c>
      <c r="J6669" t="s">
        <v>21</v>
      </c>
      <c r="K6669">
        <v>6500</v>
      </c>
      <c r="L6669">
        <v>4200</v>
      </c>
      <c r="M6669" t="s">
        <v>33</v>
      </c>
    </row>
    <row r="6670" spans="1:13" x14ac:dyDescent="0.4">
      <c r="A6670">
        <v>106669</v>
      </c>
      <c r="B6670" s="1">
        <v>45789.622916666667</v>
      </c>
      <c r="C6670" t="s">
        <v>45</v>
      </c>
      <c r="D6670" t="s">
        <v>14</v>
      </c>
      <c r="E6670" t="s">
        <v>15</v>
      </c>
      <c r="F6670" t="s">
        <v>32</v>
      </c>
      <c r="G6670">
        <v>95</v>
      </c>
      <c r="H6670">
        <v>1144</v>
      </c>
      <c r="I6670">
        <v>420.99</v>
      </c>
      <c r="J6670" t="s">
        <v>21</v>
      </c>
      <c r="K6670">
        <v>6500</v>
      </c>
      <c r="L6670">
        <v>4200</v>
      </c>
      <c r="M6670" t="s">
        <v>33</v>
      </c>
    </row>
    <row r="6671" spans="1:13" x14ac:dyDescent="0.4">
      <c r="A6671">
        <v>106670</v>
      </c>
      <c r="B6671" s="1">
        <v>45917.802083333336</v>
      </c>
      <c r="C6671" t="s">
        <v>19</v>
      </c>
      <c r="D6671" t="s">
        <v>46</v>
      </c>
      <c r="E6671" t="s">
        <v>29</v>
      </c>
      <c r="F6671" t="s">
        <v>20</v>
      </c>
      <c r="G6671">
        <v>95</v>
      </c>
      <c r="H6671">
        <v>944</v>
      </c>
      <c r="I6671">
        <v>533.57000000000005</v>
      </c>
      <c r="J6671" t="s">
        <v>53</v>
      </c>
      <c r="K6671">
        <v>15000</v>
      </c>
      <c r="L6671">
        <v>9500</v>
      </c>
      <c r="M6671" t="s">
        <v>22</v>
      </c>
    </row>
    <row r="6672" spans="1:13" x14ac:dyDescent="0.4">
      <c r="A6672">
        <v>106671</v>
      </c>
      <c r="B6672" s="1">
        <v>45782.62777777778</v>
      </c>
      <c r="C6672" t="s">
        <v>48</v>
      </c>
      <c r="D6672" t="s">
        <v>35</v>
      </c>
      <c r="E6672" t="s">
        <v>29</v>
      </c>
      <c r="F6672" t="s">
        <v>32</v>
      </c>
      <c r="G6672">
        <v>2</v>
      </c>
      <c r="H6672">
        <v>1142</v>
      </c>
      <c r="I6672">
        <v>1014.02</v>
      </c>
      <c r="J6672" t="s">
        <v>49</v>
      </c>
      <c r="K6672">
        <v>8500</v>
      </c>
      <c r="L6672">
        <v>5500</v>
      </c>
      <c r="M6672" t="s">
        <v>33</v>
      </c>
    </row>
    <row r="6673" spans="1:13" x14ac:dyDescent="0.4">
      <c r="A6673">
        <v>106672</v>
      </c>
      <c r="B6673" s="1">
        <v>45739.697916666664</v>
      </c>
      <c r="C6673" t="s">
        <v>39</v>
      </c>
      <c r="D6673" t="s">
        <v>24</v>
      </c>
      <c r="E6673" t="s">
        <v>29</v>
      </c>
      <c r="F6673" t="s">
        <v>20</v>
      </c>
      <c r="G6673">
        <v>52</v>
      </c>
      <c r="H6673">
        <v>1136</v>
      </c>
      <c r="I6673">
        <v>432.16</v>
      </c>
      <c r="J6673" t="s">
        <v>60</v>
      </c>
      <c r="K6673">
        <v>25000</v>
      </c>
      <c r="L6673">
        <v>18000</v>
      </c>
      <c r="M6673" t="s">
        <v>22</v>
      </c>
    </row>
    <row r="6674" spans="1:13" x14ac:dyDescent="0.4">
      <c r="A6674">
        <v>106673</v>
      </c>
      <c r="B6674" s="1">
        <v>45940.393055555556</v>
      </c>
      <c r="C6674" t="s">
        <v>48</v>
      </c>
      <c r="D6674" t="s">
        <v>43</v>
      </c>
      <c r="E6674" t="s">
        <v>15</v>
      </c>
      <c r="F6674" t="s">
        <v>16</v>
      </c>
      <c r="G6674">
        <v>5</v>
      </c>
      <c r="H6674">
        <v>662</v>
      </c>
      <c r="I6674">
        <v>282.36</v>
      </c>
      <c r="J6674" t="s">
        <v>44</v>
      </c>
      <c r="K6674">
        <v>4500</v>
      </c>
      <c r="L6674">
        <v>2500</v>
      </c>
      <c r="M6674" t="s">
        <v>18</v>
      </c>
    </row>
    <row r="6675" spans="1:13" x14ac:dyDescent="0.4">
      <c r="A6675">
        <v>106674</v>
      </c>
      <c r="B6675" s="1">
        <v>45828.498611111114</v>
      </c>
      <c r="C6675" t="s">
        <v>34</v>
      </c>
      <c r="D6675" t="s">
        <v>24</v>
      </c>
      <c r="E6675" t="s">
        <v>15</v>
      </c>
      <c r="F6675" t="s">
        <v>16</v>
      </c>
      <c r="G6675">
        <v>46</v>
      </c>
      <c r="H6675">
        <v>860</v>
      </c>
      <c r="I6675">
        <v>355.75</v>
      </c>
      <c r="J6675" t="s">
        <v>59</v>
      </c>
      <c r="K6675">
        <v>3500</v>
      </c>
      <c r="L6675">
        <v>2200</v>
      </c>
      <c r="M6675" t="s">
        <v>18</v>
      </c>
    </row>
    <row r="6676" spans="1:13" x14ac:dyDescent="0.4">
      <c r="A6676">
        <v>106675</v>
      </c>
      <c r="B6676" s="1">
        <v>45716.370833333334</v>
      </c>
      <c r="C6676" t="s">
        <v>13</v>
      </c>
      <c r="D6676" t="s">
        <v>43</v>
      </c>
      <c r="E6676" t="s">
        <v>31</v>
      </c>
      <c r="F6676" t="s">
        <v>25</v>
      </c>
      <c r="G6676">
        <v>72</v>
      </c>
      <c r="H6676">
        <v>378</v>
      </c>
      <c r="I6676">
        <v>490.9</v>
      </c>
      <c r="J6676" t="s">
        <v>51</v>
      </c>
      <c r="K6676">
        <v>1800</v>
      </c>
      <c r="L6676">
        <v>900</v>
      </c>
      <c r="M6676" t="s">
        <v>27</v>
      </c>
    </row>
    <row r="6677" spans="1:13" x14ac:dyDescent="0.4">
      <c r="A6677">
        <v>106676</v>
      </c>
      <c r="B6677" s="1">
        <v>45689.977083333331</v>
      </c>
      <c r="C6677" t="s">
        <v>48</v>
      </c>
      <c r="D6677" t="s">
        <v>28</v>
      </c>
      <c r="E6677" t="s">
        <v>31</v>
      </c>
      <c r="F6677" t="s">
        <v>32</v>
      </c>
      <c r="G6677">
        <v>12</v>
      </c>
      <c r="H6677">
        <v>832</v>
      </c>
      <c r="I6677">
        <v>388</v>
      </c>
      <c r="J6677" t="s">
        <v>54</v>
      </c>
      <c r="K6677">
        <v>2500</v>
      </c>
      <c r="L6677">
        <v>1500</v>
      </c>
      <c r="M6677" t="s">
        <v>33</v>
      </c>
    </row>
    <row r="6678" spans="1:13" x14ac:dyDescent="0.4">
      <c r="A6678">
        <v>106677</v>
      </c>
      <c r="B6678" s="1">
        <v>45818.521527777775</v>
      </c>
      <c r="C6678" t="s">
        <v>48</v>
      </c>
      <c r="D6678" t="s">
        <v>35</v>
      </c>
      <c r="E6678" t="s">
        <v>29</v>
      </c>
      <c r="F6678" t="s">
        <v>32</v>
      </c>
      <c r="G6678">
        <v>54</v>
      </c>
      <c r="H6678">
        <v>664</v>
      </c>
      <c r="I6678">
        <v>1137.56</v>
      </c>
      <c r="J6678" t="s">
        <v>49</v>
      </c>
      <c r="K6678">
        <v>8500</v>
      </c>
      <c r="L6678">
        <v>5500</v>
      </c>
      <c r="M6678" t="s">
        <v>33</v>
      </c>
    </row>
    <row r="6679" spans="1:13" x14ac:dyDescent="0.4">
      <c r="A6679">
        <v>106678</v>
      </c>
      <c r="B6679" s="1">
        <v>45941.045138888891</v>
      </c>
      <c r="C6679" t="s">
        <v>34</v>
      </c>
      <c r="D6679" t="s">
        <v>55</v>
      </c>
      <c r="E6679" t="s">
        <v>29</v>
      </c>
      <c r="F6679" t="s">
        <v>20</v>
      </c>
      <c r="G6679">
        <v>62</v>
      </c>
      <c r="H6679">
        <v>314</v>
      </c>
      <c r="I6679">
        <v>1518.68</v>
      </c>
      <c r="J6679" t="s">
        <v>58</v>
      </c>
      <c r="K6679">
        <v>1200</v>
      </c>
      <c r="L6679">
        <v>800</v>
      </c>
      <c r="M6679" t="s">
        <v>22</v>
      </c>
    </row>
    <row r="6680" spans="1:13" x14ac:dyDescent="0.4">
      <c r="A6680">
        <v>106679</v>
      </c>
      <c r="B6680" s="1">
        <v>45763.208333333336</v>
      </c>
      <c r="C6680" t="s">
        <v>48</v>
      </c>
      <c r="D6680" t="s">
        <v>24</v>
      </c>
      <c r="E6680" t="s">
        <v>29</v>
      </c>
      <c r="F6680" t="s">
        <v>32</v>
      </c>
      <c r="G6680">
        <v>75</v>
      </c>
      <c r="H6680">
        <v>1038</v>
      </c>
      <c r="I6680">
        <v>589.28</v>
      </c>
      <c r="J6680" t="s">
        <v>60</v>
      </c>
      <c r="K6680">
        <v>25000</v>
      </c>
      <c r="L6680">
        <v>18000</v>
      </c>
      <c r="M6680" t="s">
        <v>33</v>
      </c>
    </row>
    <row r="6681" spans="1:13" x14ac:dyDescent="0.4">
      <c r="A6681">
        <v>106680</v>
      </c>
      <c r="B6681" s="1">
        <v>45762.868750000001</v>
      </c>
      <c r="C6681" t="s">
        <v>39</v>
      </c>
      <c r="D6681" t="s">
        <v>24</v>
      </c>
      <c r="E6681" t="s">
        <v>15</v>
      </c>
      <c r="F6681" t="s">
        <v>16</v>
      </c>
      <c r="G6681">
        <v>62</v>
      </c>
      <c r="H6681">
        <v>1115</v>
      </c>
      <c r="I6681">
        <v>631.44000000000005</v>
      </c>
      <c r="J6681" t="s">
        <v>59</v>
      </c>
      <c r="K6681">
        <v>3500</v>
      </c>
      <c r="L6681">
        <v>2200</v>
      </c>
      <c r="M6681" t="s">
        <v>18</v>
      </c>
    </row>
    <row r="6682" spans="1:13" x14ac:dyDescent="0.4">
      <c r="A6682">
        <v>106681</v>
      </c>
      <c r="B6682" s="1">
        <v>45885.862500000003</v>
      </c>
      <c r="C6682" t="s">
        <v>45</v>
      </c>
      <c r="D6682" t="s">
        <v>14</v>
      </c>
      <c r="E6682" t="s">
        <v>31</v>
      </c>
      <c r="F6682" t="s">
        <v>20</v>
      </c>
      <c r="G6682">
        <v>78</v>
      </c>
      <c r="H6682">
        <v>706</v>
      </c>
      <c r="I6682">
        <v>272.19</v>
      </c>
      <c r="J6682" t="s">
        <v>21</v>
      </c>
      <c r="K6682">
        <v>6500</v>
      </c>
      <c r="L6682">
        <v>4200</v>
      </c>
      <c r="M6682" t="s">
        <v>22</v>
      </c>
    </row>
    <row r="6683" spans="1:13" x14ac:dyDescent="0.4">
      <c r="A6683">
        <v>106682</v>
      </c>
      <c r="B6683" s="1">
        <v>45845.090277777781</v>
      </c>
      <c r="C6683" t="s">
        <v>39</v>
      </c>
      <c r="D6683" t="s">
        <v>35</v>
      </c>
      <c r="E6683" t="s">
        <v>31</v>
      </c>
      <c r="F6683" t="s">
        <v>37</v>
      </c>
      <c r="G6683">
        <v>34</v>
      </c>
      <c r="H6683">
        <v>789</v>
      </c>
      <c r="I6683">
        <v>1026.8599999999999</v>
      </c>
      <c r="J6683" t="s">
        <v>49</v>
      </c>
      <c r="K6683">
        <v>8500</v>
      </c>
      <c r="L6683">
        <v>5500</v>
      </c>
      <c r="M6683" t="s">
        <v>38</v>
      </c>
    </row>
    <row r="6684" spans="1:13" x14ac:dyDescent="0.4">
      <c r="A6684">
        <v>106683</v>
      </c>
      <c r="B6684" s="1">
        <v>45727.671527777777</v>
      </c>
      <c r="C6684" t="s">
        <v>39</v>
      </c>
      <c r="D6684" t="s">
        <v>24</v>
      </c>
      <c r="E6684" t="s">
        <v>15</v>
      </c>
      <c r="F6684" t="s">
        <v>32</v>
      </c>
      <c r="G6684">
        <v>67</v>
      </c>
      <c r="H6684">
        <v>421</v>
      </c>
      <c r="I6684">
        <v>331.43</v>
      </c>
      <c r="J6684" t="s">
        <v>59</v>
      </c>
      <c r="K6684">
        <v>3500</v>
      </c>
      <c r="L6684">
        <v>2200</v>
      </c>
      <c r="M6684" t="s">
        <v>33</v>
      </c>
    </row>
    <row r="6685" spans="1:13" x14ac:dyDescent="0.4">
      <c r="A6685">
        <v>106684</v>
      </c>
      <c r="B6685" s="1">
        <v>45975.555555555555</v>
      </c>
      <c r="C6685" t="s">
        <v>34</v>
      </c>
      <c r="D6685" t="s">
        <v>40</v>
      </c>
      <c r="E6685" t="s">
        <v>29</v>
      </c>
      <c r="F6685" t="s">
        <v>25</v>
      </c>
      <c r="G6685">
        <v>61</v>
      </c>
      <c r="H6685">
        <v>935</v>
      </c>
      <c r="I6685">
        <v>1873.8</v>
      </c>
      <c r="J6685" t="s">
        <v>41</v>
      </c>
      <c r="K6685">
        <v>5500</v>
      </c>
      <c r="L6685">
        <v>3500</v>
      </c>
      <c r="M6685" t="s">
        <v>27</v>
      </c>
    </row>
    <row r="6686" spans="1:13" x14ac:dyDescent="0.4">
      <c r="A6686">
        <v>106685</v>
      </c>
      <c r="B6686" s="1">
        <v>45947.445138888892</v>
      </c>
      <c r="C6686" t="s">
        <v>42</v>
      </c>
      <c r="D6686" t="s">
        <v>46</v>
      </c>
      <c r="E6686" t="s">
        <v>31</v>
      </c>
      <c r="F6686" t="s">
        <v>20</v>
      </c>
      <c r="G6686">
        <v>31</v>
      </c>
      <c r="H6686">
        <v>1099</v>
      </c>
      <c r="I6686">
        <v>742.49</v>
      </c>
      <c r="J6686" t="s">
        <v>53</v>
      </c>
      <c r="K6686">
        <v>15000</v>
      </c>
      <c r="L6686">
        <v>9500</v>
      </c>
      <c r="M6686" t="s">
        <v>22</v>
      </c>
    </row>
    <row r="6687" spans="1:13" x14ac:dyDescent="0.4">
      <c r="A6687">
        <v>106686</v>
      </c>
      <c r="B6687" s="1">
        <v>45744.217361111114</v>
      </c>
      <c r="C6687" t="s">
        <v>23</v>
      </c>
      <c r="D6687" t="s">
        <v>55</v>
      </c>
      <c r="E6687" t="s">
        <v>31</v>
      </c>
      <c r="F6687" t="s">
        <v>20</v>
      </c>
      <c r="G6687">
        <v>66</v>
      </c>
      <c r="H6687">
        <v>1109</v>
      </c>
      <c r="I6687">
        <v>492.31</v>
      </c>
      <c r="J6687" t="s">
        <v>57</v>
      </c>
      <c r="K6687">
        <v>600</v>
      </c>
      <c r="L6687">
        <v>350</v>
      </c>
      <c r="M6687" t="s">
        <v>22</v>
      </c>
    </row>
    <row r="6688" spans="1:13" x14ac:dyDescent="0.4">
      <c r="A6688">
        <v>106687</v>
      </c>
      <c r="B6688" s="1">
        <v>46019.89166666667</v>
      </c>
      <c r="C6688" t="s">
        <v>19</v>
      </c>
      <c r="D6688" t="s">
        <v>14</v>
      </c>
      <c r="E6688" t="s">
        <v>15</v>
      </c>
      <c r="F6688" t="s">
        <v>32</v>
      </c>
      <c r="G6688">
        <v>74</v>
      </c>
      <c r="H6688">
        <v>521</v>
      </c>
      <c r="I6688">
        <v>849.53</v>
      </c>
      <c r="J6688" t="s">
        <v>17</v>
      </c>
      <c r="K6688">
        <v>3200</v>
      </c>
      <c r="L6688">
        <v>2000</v>
      </c>
      <c r="M6688" t="s">
        <v>33</v>
      </c>
    </row>
    <row r="6689" spans="1:13" x14ac:dyDescent="0.4">
      <c r="A6689">
        <v>106688</v>
      </c>
      <c r="B6689" s="1">
        <v>45713.175694444442</v>
      </c>
      <c r="C6689" t="s">
        <v>39</v>
      </c>
      <c r="D6689" t="s">
        <v>14</v>
      </c>
      <c r="E6689" t="s">
        <v>31</v>
      </c>
      <c r="F6689" t="s">
        <v>32</v>
      </c>
      <c r="G6689">
        <v>37</v>
      </c>
      <c r="H6689">
        <v>834</v>
      </c>
      <c r="I6689">
        <v>2344.46</v>
      </c>
      <c r="J6689" t="s">
        <v>21</v>
      </c>
      <c r="K6689">
        <v>6500</v>
      </c>
      <c r="L6689">
        <v>4200</v>
      </c>
      <c r="M6689" t="s">
        <v>33</v>
      </c>
    </row>
    <row r="6690" spans="1:13" x14ac:dyDescent="0.4">
      <c r="A6690">
        <v>106689</v>
      </c>
      <c r="B6690" s="1">
        <v>45770.352083333331</v>
      </c>
      <c r="C6690" t="s">
        <v>39</v>
      </c>
      <c r="D6690" t="s">
        <v>35</v>
      </c>
      <c r="E6690" t="s">
        <v>31</v>
      </c>
      <c r="F6690" t="s">
        <v>20</v>
      </c>
      <c r="G6690">
        <v>61</v>
      </c>
      <c r="H6690">
        <v>475</v>
      </c>
      <c r="I6690">
        <v>461.7</v>
      </c>
      <c r="J6690" t="s">
        <v>36</v>
      </c>
      <c r="K6690">
        <v>12000</v>
      </c>
      <c r="L6690">
        <v>8000</v>
      </c>
      <c r="M6690" t="s">
        <v>22</v>
      </c>
    </row>
    <row r="6691" spans="1:13" x14ac:dyDescent="0.4">
      <c r="A6691">
        <v>106690</v>
      </c>
      <c r="B6691" s="1">
        <v>45670.402777777781</v>
      </c>
      <c r="C6691" t="s">
        <v>13</v>
      </c>
      <c r="D6691" t="s">
        <v>35</v>
      </c>
      <c r="E6691" t="s">
        <v>31</v>
      </c>
      <c r="F6691" t="s">
        <v>20</v>
      </c>
      <c r="G6691">
        <v>69</v>
      </c>
      <c r="H6691">
        <v>862</v>
      </c>
      <c r="I6691">
        <v>724.53</v>
      </c>
      <c r="J6691" t="s">
        <v>49</v>
      </c>
      <c r="K6691">
        <v>8500</v>
      </c>
      <c r="L6691">
        <v>5500</v>
      </c>
      <c r="M6691" t="s">
        <v>22</v>
      </c>
    </row>
    <row r="6692" spans="1:13" x14ac:dyDescent="0.4">
      <c r="A6692">
        <v>106691</v>
      </c>
      <c r="B6692" s="1">
        <v>45675.465277777781</v>
      </c>
      <c r="C6692" t="s">
        <v>23</v>
      </c>
      <c r="D6692" t="s">
        <v>55</v>
      </c>
      <c r="E6692" t="s">
        <v>31</v>
      </c>
      <c r="F6692" t="s">
        <v>32</v>
      </c>
      <c r="G6692">
        <v>25</v>
      </c>
      <c r="H6692">
        <v>611</v>
      </c>
      <c r="I6692">
        <v>587.02</v>
      </c>
      <c r="J6692" t="s">
        <v>56</v>
      </c>
      <c r="K6692">
        <v>850</v>
      </c>
      <c r="L6692">
        <v>550</v>
      </c>
      <c r="M6692" t="s">
        <v>33</v>
      </c>
    </row>
    <row r="6693" spans="1:13" x14ac:dyDescent="0.4">
      <c r="A6693">
        <v>106692</v>
      </c>
      <c r="B6693" s="1">
        <v>45839.505555555559</v>
      </c>
      <c r="C6693" t="s">
        <v>42</v>
      </c>
      <c r="D6693" t="s">
        <v>35</v>
      </c>
      <c r="E6693" t="s">
        <v>15</v>
      </c>
      <c r="F6693" t="s">
        <v>37</v>
      </c>
      <c r="G6693">
        <v>65</v>
      </c>
      <c r="H6693">
        <v>400</v>
      </c>
      <c r="I6693">
        <v>566.45000000000005</v>
      </c>
      <c r="J6693" t="s">
        <v>49</v>
      </c>
      <c r="K6693">
        <v>8500</v>
      </c>
      <c r="L6693">
        <v>5500</v>
      </c>
      <c r="M6693" t="s">
        <v>38</v>
      </c>
    </row>
    <row r="6694" spans="1:13" x14ac:dyDescent="0.4">
      <c r="A6694">
        <v>106693</v>
      </c>
      <c r="B6694" s="1">
        <v>45770.387499999997</v>
      </c>
      <c r="C6694" t="s">
        <v>45</v>
      </c>
      <c r="D6694" t="s">
        <v>40</v>
      </c>
      <c r="E6694" t="s">
        <v>15</v>
      </c>
      <c r="F6694" t="s">
        <v>32</v>
      </c>
      <c r="G6694">
        <v>86</v>
      </c>
      <c r="H6694">
        <v>968</v>
      </c>
      <c r="I6694">
        <v>1105.53</v>
      </c>
      <c r="J6694" t="s">
        <v>41</v>
      </c>
      <c r="K6694">
        <v>5500</v>
      </c>
      <c r="L6694">
        <v>3500</v>
      </c>
      <c r="M6694" t="s">
        <v>33</v>
      </c>
    </row>
    <row r="6695" spans="1:13" x14ac:dyDescent="0.4">
      <c r="A6695">
        <v>106694</v>
      </c>
      <c r="B6695" s="1">
        <v>45886.015972222223</v>
      </c>
      <c r="C6695" t="s">
        <v>13</v>
      </c>
      <c r="D6695" t="s">
        <v>40</v>
      </c>
      <c r="E6695" t="s">
        <v>29</v>
      </c>
      <c r="F6695" t="s">
        <v>25</v>
      </c>
      <c r="G6695">
        <v>87</v>
      </c>
      <c r="H6695">
        <v>977</v>
      </c>
      <c r="I6695">
        <v>790.78</v>
      </c>
      <c r="J6695" t="s">
        <v>52</v>
      </c>
      <c r="K6695">
        <v>1500</v>
      </c>
      <c r="L6695">
        <v>800</v>
      </c>
      <c r="M6695" t="s">
        <v>27</v>
      </c>
    </row>
    <row r="6696" spans="1:13" x14ac:dyDescent="0.4">
      <c r="A6696">
        <v>106695</v>
      </c>
      <c r="B6696" s="1">
        <v>45828.28125</v>
      </c>
      <c r="C6696" t="s">
        <v>19</v>
      </c>
      <c r="D6696" t="s">
        <v>40</v>
      </c>
      <c r="E6696" t="s">
        <v>15</v>
      </c>
      <c r="F6696" t="s">
        <v>20</v>
      </c>
      <c r="G6696">
        <v>25</v>
      </c>
      <c r="H6696">
        <v>425</v>
      </c>
      <c r="I6696">
        <v>532.92999999999995</v>
      </c>
      <c r="J6696" t="s">
        <v>52</v>
      </c>
      <c r="K6696">
        <v>1500</v>
      </c>
      <c r="L6696">
        <v>800</v>
      </c>
      <c r="M6696" t="s">
        <v>22</v>
      </c>
    </row>
    <row r="6697" spans="1:13" x14ac:dyDescent="0.4">
      <c r="A6697">
        <v>106696</v>
      </c>
      <c r="B6697" s="1">
        <v>45952.902777777781</v>
      </c>
      <c r="C6697" t="s">
        <v>39</v>
      </c>
      <c r="D6697" t="s">
        <v>55</v>
      </c>
      <c r="E6697" t="s">
        <v>15</v>
      </c>
      <c r="F6697" t="s">
        <v>32</v>
      </c>
      <c r="G6697">
        <v>3</v>
      </c>
      <c r="H6697">
        <v>978</v>
      </c>
      <c r="I6697">
        <v>859.26</v>
      </c>
      <c r="J6697" t="s">
        <v>58</v>
      </c>
      <c r="K6697">
        <v>1200</v>
      </c>
      <c r="L6697">
        <v>800</v>
      </c>
      <c r="M6697" t="s">
        <v>33</v>
      </c>
    </row>
    <row r="6698" spans="1:13" x14ac:dyDescent="0.4">
      <c r="A6698">
        <v>106697</v>
      </c>
      <c r="B6698" s="1">
        <v>45846.513888888891</v>
      </c>
      <c r="C6698" t="s">
        <v>48</v>
      </c>
      <c r="D6698" t="s">
        <v>28</v>
      </c>
      <c r="E6698" t="s">
        <v>15</v>
      </c>
      <c r="F6698" t="s">
        <v>20</v>
      </c>
      <c r="G6698">
        <v>39</v>
      </c>
      <c r="H6698">
        <v>453</v>
      </c>
      <c r="I6698">
        <v>677.02</v>
      </c>
      <c r="J6698" t="s">
        <v>54</v>
      </c>
      <c r="K6698">
        <v>2500</v>
      </c>
      <c r="L6698">
        <v>1500</v>
      </c>
      <c r="M6698" t="s">
        <v>22</v>
      </c>
    </row>
    <row r="6699" spans="1:13" x14ac:dyDescent="0.4">
      <c r="A6699">
        <v>106698</v>
      </c>
      <c r="B6699" s="1">
        <v>45736.762499999997</v>
      </c>
      <c r="C6699" t="s">
        <v>23</v>
      </c>
      <c r="D6699" t="s">
        <v>40</v>
      </c>
      <c r="E6699" t="s">
        <v>31</v>
      </c>
      <c r="F6699" t="s">
        <v>37</v>
      </c>
      <c r="G6699">
        <v>96</v>
      </c>
      <c r="H6699">
        <v>1000</v>
      </c>
      <c r="I6699">
        <v>524.05999999999995</v>
      </c>
      <c r="J6699" t="s">
        <v>41</v>
      </c>
      <c r="K6699">
        <v>5500</v>
      </c>
      <c r="L6699">
        <v>3500</v>
      </c>
      <c r="M6699" t="s">
        <v>38</v>
      </c>
    </row>
    <row r="6700" spans="1:13" x14ac:dyDescent="0.4">
      <c r="A6700">
        <v>106699</v>
      </c>
      <c r="B6700" s="1">
        <v>45803.820138888892</v>
      </c>
      <c r="C6700" t="s">
        <v>23</v>
      </c>
      <c r="D6700" t="s">
        <v>24</v>
      </c>
      <c r="E6700" t="s">
        <v>15</v>
      </c>
      <c r="F6700" t="s">
        <v>16</v>
      </c>
      <c r="G6700">
        <v>87</v>
      </c>
      <c r="H6700">
        <v>1031</v>
      </c>
      <c r="I6700">
        <v>567.78</v>
      </c>
      <c r="J6700" t="s">
        <v>59</v>
      </c>
      <c r="K6700">
        <v>3500</v>
      </c>
      <c r="L6700">
        <v>2200</v>
      </c>
      <c r="M6700" t="s">
        <v>18</v>
      </c>
    </row>
    <row r="6701" spans="1:13" x14ac:dyDescent="0.4">
      <c r="A6701">
        <v>106700</v>
      </c>
      <c r="B6701" s="1">
        <v>45839.805555555555</v>
      </c>
      <c r="C6701" t="s">
        <v>23</v>
      </c>
      <c r="D6701" t="s">
        <v>14</v>
      </c>
      <c r="E6701" t="s">
        <v>15</v>
      </c>
      <c r="F6701" t="s">
        <v>37</v>
      </c>
      <c r="G6701">
        <v>17</v>
      </c>
      <c r="H6701">
        <v>391</v>
      </c>
      <c r="I6701">
        <v>969.93</v>
      </c>
      <c r="J6701" t="s">
        <v>21</v>
      </c>
      <c r="K6701">
        <v>6500</v>
      </c>
      <c r="L6701">
        <v>4200</v>
      </c>
      <c r="M6701" t="s">
        <v>38</v>
      </c>
    </row>
    <row r="6702" spans="1:13" x14ac:dyDescent="0.4">
      <c r="A6702">
        <v>106701</v>
      </c>
      <c r="B6702" s="1">
        <v>45943.819444444445</v>
      </c>
      <c r="C6702" t="s">
        <v>23</v>
      </c>
      <c r="D6702" t="s">
        <v>14</v>
      </c>
      <c r="E6702" t="s">
        <v>15</v>
      </c>
      <c r="F6702" t="s">
        <v>25</v>
      </c>
      <c r="G6702">
        <v>61</v>
      </c>
      <c r="H6702">
        <v>737</v>
      </c>
      <c r="I6702">
        <v>1220.32</v>
      </c>
      <c r="J6702" t="s">
        <v>17</v>
      </c>
      <c r="K6702">
        <v>3200</v>
      </c>
      <c r="L6702">
        <v>2000</v>
      </c>
      <c r="M6702" t="s">
        <v>27</v>
      </c>
    </row>
    <row r="6703" spans="1:13" x14ac:dyDescent="0.4">
      <c r="A6703">
        <v>106702</v>
      </c>
      <c r="B6703" s="1">
        <v>45907.942361111112</v>
      </c>
      <c r="C6703" t="s">
        <v>50</v>
      </c>
      <c r="D6703" t="s">
        <v>28</v>
      </c>
      <c r="E6703" t="s">
        <v>15</v>
      </c>
      <c r="F6703" t="s">
        <v>32</v>
      </c>
      <c r="G6703">
        <v>86</v>
      </c>
      <c r="H6703">
        <v>725</v>
      </c>
      <c r="I6703">
        <v>311.23</v>
      </c>
      <c r="J6703" t="s">
        <v>54</v>
      </c>
      <c r="K6703">
        <v>2500</v>
      </c>
      <c r="L6703">
        <v>1500</v>
      </c>
      <c r="M6703" t="s">
        <v>33</v>
      </c>
    </row>
    <row r="6704" spans="1:13" x14ac:dyDescent="0.4">
      <c r="A6704">
        <v>106703</v>
      </c>
      <c r="B6704" s="1">
        <v>46011.616666666669</v>
      </c>
      <c r="C6704" t="s">
        <v>39</v>
      </c>
      <c r="D6704" t="s">
        <v>35</v>
      </c>
      <c r="E6704" t="s">
        <v>29</v>
      </c>
      <c r="F6704" t="s">
        <v>32</v>
      </c>
      <c r="G6704">
        <v>15</v>
      </c>
      <c r="H6704">
        <v>929</v>
      </c>
      <c r="I6704">
        <v>1085.29</v>
      </c>
      <c r="J6704" t="s">
        <v>49</v>
      </c>
      <c r="K6704">
        <v>8500</v>
      </c>
      <c r="L6704">
        <v>5500</v>
      </c>
      <c r="M6704" t="s">
        <v>33</v>
      </c>
    </row>
    <row r="6705" spans="1:13" x14ac:dyDescent="0.4">
      <c r="A6705">
        <v>106704</v>
      </c>
      <c r="B6705" s="1">
        <v>45971.8</v>
      </c>
      <c r="C6705" t="s">
        <v>39</v>
      </c>
      <c r="D6705" t="s">
        <v>14</v>
      </c>
      <c r="E6705" t="s">
        <v>15</v>
      </c>
      <c r="F6705" t="s">
        <v>32</v>
      </c>
      <c r="G6705">
        <v>40</v>
      </c>
      <c r="H6705">
        <v>1085</v>
      </c>
      <c r="I6705">
        <v>1610.74</v>
      </c>
      <c r="J6705" t="s">
        <v>21</v>
      </c>
      <c r="K6705">
        <v>6500</v>
      </c>
      <c r="L6705">
        <v>4200</v>
      </c>
      <c r="M6705" t="s">
        <v>33</v>
      </c>
    </row>
    <row r="6706" spans="1:13" x14ac:dyDescent="0.4">
      <c r="A6706">
        <v>106705</v>
      </c>
      <c r="B6706" s="1">
        <v>45853.556250000001</v>
      </c>
      <c r="C6706" t="s">
        <v>39</v>
      </c>
      <c r="D6706" t="s">
        <v>28</v>
      </c>
      <c r="E6706" t="s">
        <v>29</v>
      </c>
      <c r="F6706" t="s">
        <v>37</v>
      </c>
      <c r="G6706">
        <v>97</v>
      </c>
      <c r="H6706">
        <v>557</v>
      </c>
      <c r="I6706">
        <v>332.38</v>
      </c>
      <c r="J6706" t="s">
        <v>54</v>
      </c>
      <c r="K6706">
        <v>2500</v>
      </c>
      <c r="L6706">
        <v>1500</v>
      </c>
      <c r="M6706" t="s">
        <v>38</v>
      </c>
    </row>
    <row r="6707" spans="1:13" x14ac:dyDescent="0.4">
      <c r="A6707">
        <v>106706</v>
      </c>
      <c r="B6707" s="1">
        <v>45980.209027777775</v>
      </c>
      <c r="C6707" t="s">
        <v>23</v>
      </c>
      <c r="D6707" t="s">
        <v>14</v>
      </c>
      <c r="E6707" t="s">
        <v>15</v>
      </c>
      <c r="F6707" t="s">
        <v>16</v>
      </c>
      <c r="G6707">
        <v>92</v>
      </c>
      <c r="H6707">
        <v>958</v>
      </c>
      <c r="I6707">
        <v>590.26</v>
      </c>
      <c r="J6707" t="s">
        <v>17</v>
      </c>
      <c r="K6707">
        <v>3200</v>
      </c>
      <c r="L6707">
        <v>2000</v>
      </c>
      <c r="M6707" t="s">
        <v>18</v>
      </c>
    </row>
    <row r="6708" spans="1:13" x14ac:dyDescent="0.4">
      <c r="A6708">
        <v>106707</v>
      </c>
      <c r="B6708" s="1">
        <v>45728.013194444444</v>
      </c>
      <c r="C6708" t="s">
        <v>45</v>
      </c>
      <c r="D6708" t="s">
        <v>24</v>
      </c>
      <c r="E6708" t="s">
        <v>15</v>
      </c>
      <c r="F6708" t="s">
        <v>20</v>
      </c>
      <c r="G6708">
        <v>30</v>
      </c>
      <c r="H6708">
        <v>452</v>
      </c>
      <c r="I6708">
        <v>158.12</v>
      </c>
      <c r="J6708" t="s">
        <v>60</v>
      </c>
      <c r="K6708">
        <v>25000</v>
      </c>
      <c r="L6708">
        <v>18000</v>
      </c>
      <c r="M6708" t="s">
        <v>22</v>
      </c>
    </row>
    <row r="6709" spans="1:13" x14ac:dyDescent="0.4">
      <c r="A6709">
        <v>106708</v>
      </c>
      <c r="B6709" s="1">
        <v>45905.32708333333</v>
      </c>
      <c r="C6709" t="s">
        <v>19</v>
      </c>
      <c r="D6709" t="s">
        <v>14</v>
      </c>
      <c r="E6709" t="s">
        <v>29</v>
      </c>
      <c r="F6709" t="s">
        <v>37</v>
      </c>
      <c r="G6709">
        <v>36</v>
      </c>
      <c r="H6709">
        <v>393</v>
      </c>
      <c r="I6709">
        <v>1353.64</v>
      </c>
      <c r="J6709" t="s">
        <v>17</v>
      </c>
      <c r="K6709">
        <v>3200</v>
      </c>
      <c r="L6709">
        <v>2000</v>
      </c>
      <c r="M6709" t="s">
        <v>38</v>
      </c>
    </row>
    <row r="6710" spans="1:13" x14ac:dyDescent="0.4">
      <c r="A6710">
        <v>106709</v>
      </c>
      <c r="B6710" s="1">
        <v>45803.164583333331</v>
      </c>
      <c r="C6710" t="s">
        <v>34</v>
      </c>
      <c r="D6710" t="s">
        <v>28</v>
      </c>
      <c r="E6710" t="s">
        <v>15</v>
      </c>
      <c r="F6710" t="s">
        <v>32</v>
      </c>
      <c r="G6710">
        <v>83</v>
      </c>
      <c r="H6710">
        <v>676</v>
      </c>
      <c r="I6710">
        <v>694.01</v>
      </c>
      <c r="J6710" t="s">
        <v>30</v>
      </c>
      <c r="K6710">
        <v>450</v>
      </c>
      <c r="L6710">
        <v>200</v>
      </c>
      <c r="M6710" t="s">
        <v>33</v>
      </c>
    </row>
    <row r="6711" spans="1:13" x14ac:dyDescent="0.4">
      <c r="A6711">
        <v>106710</v>
      </c>
      <c r="B6711" s="1">
        <v>45763.502083333333</v>
      </c>
      <c r="C6711" t="s">
        <v>50</v>
      </c>
      <c r="D6711" t="s">
        <v>43</v>
      </c>
      <c r="E6711" t="s">
        <v>29</v>
      </c>
      <c r="F6711" t="s">
        <v>16</v>
      </c>
      <c r="G6711">
        <v>46</v>
      </c>
      <c r="H6711">
        <v>394</v>
      </c>
      <c r="I6711">
        <v>1740.79</v>
      </c>
      <c r="J6711" t="s">
        <v>61</v>
      </c>
      <c r="K6711">
        <v>2800</v>
      </c>
      <c r="L6711">
        <v>1500</v>
      </c>
      <c r="M6711" t="s">
        <v>18</v>
      </c>
    </row>
    <row r="6712" spans="1:13" x14ac:dyDescent="0.4">
      <c r="A6712">
        <v>106711</v>
      </c>
      <c r="B6712" s="1">
        <v>45920.105555555558</v>
      </c>
      <c r="C6712" t="s">
        <v>50</v>
      </c>
      <c r="D6712" t="s">
        <v>28</v>
      </c>
      <c r="E6712" t="s">
        <v>29</v>
      </c>
      <c r="F6712" t="s">
        <v>16</v>
      </c>
      <c r="G6712">
        <v>23</v>
      </c>
      <c r="H6712">
        <v>916</v>
      </c>
      <c r="I6712">
        <v>924.02</v>
      </c>
      <c r="J6712" t="s">
        <v>54</v>
      </c>
      <c r="K6712">
        <v>2500</v>
      </c>
      <c r="L6712">
        <v>1500</v>
      </c>
      <c r="M6712" t="s">
        <v>18</v>
      </c>
    </row>
    <row r="6713" spans="1:13" x14ac:dyDescent="0.4">
      <c r="A6713">
        <v>106712</v>
      </c>
      <c r="B6713" s="1">
        <v>45953.079861111109</v>
      </c>
      <c r="C6713" t="s">
        <v>42</v>
      </c>
      <c r="D6713" t="s">
        <v>14</v>
      </c>
      <c r="E6713" t="s">
        <v>29</v>
      </c>
      <c r="F6713" t="s">
        <v>25</v>
      </c>
      <c r="G6713">
        <v>47</v>
      </c>
      <c r="H6713">
        <v>473</v>
      </c>
      <c r="I6713">
        <v>919.41</v>
      </c>
      <c r="J6713" t="s">
        <v>21</v>
      </c>
      <c r="K6713">
        <v>6500</v>
      </c>
      <c r="L6713">
        <v>4200</v>
      </c>
      <c r="M6713" t="s">
        <v>27</v>
      </c>
    </row>
    <row r="6714" spans="1:13" x14ac:dyDescent="0.4">
      <c r="A6714">
        <v>106713</v>
      </c>
      <c r="B6714" s="1">
        <v>45727.993750000001</v>
      </c>
      <c r="C6714" t="s">
        <v>39</v>
      </c>
      <c r="D6714" t="s">
        <v>24</v>
      </c>
      <c r="E6714" t="s">
        <v>15</v>
      </c>
      <c r="F6714" t="s">
        <v>16</v>
      </c>
      <c r="G6714">
        <v>19</v>
      </c>
      <c r="H6714">
        <v>652</v>
      </c>
      <c r="I6714">
        <v>596.96</v>
      </c>
      <c r="J6714" t="s">
        <v>26</v>
      </c>
      <c r="K6714">
        <v>45000</v>
      </c>
      <c r="L6714">
        <v>32000</v>
      </c>
      <c r="M6714" t="s">
        <v>18</v>
      </c>
    </row>
    <row r="6715" spans="1:13" x14ac:dyDescent="0.4">
      <c r="A6715">
        <v>106714</v>
      </c>
      <c r="B6715" s="1">
        <v>45850.4375</v>
      </c>
      <c r="C6715" t="s">
        <v>45</v>
      </c>
      <c r="D6715" t="s">
        <v>40</v>
      </c>
      <c r="E6715" t="s">
        <v>15</v>
      </c>
      <c r="F6715" t="s">
        <v>32</v>
      </c>
      <c r="G6715">
        <v>2</v>
      </c>
      <c r="H6715">
        <v>399</v>
      </c>
      <c r="I6715">
        <v>1027.4100000000001</v>
      </c>
      <c r="J6715" t="s">
        <v>52</v>
      </c>
      <c r="K6715">
        <v>1500</v>
      </c>
      <c r="L6715">
        <v>800</v>
      </c>
      <c r="M6715" t="s">
        <v>33</v>
      </c>
    </row>
    <row r="6716" spans="1:13" x14ac:dyDescent="0.4">
      <c r="A6716">
        <v>106715</v>
      </c>
      <c r="B6716" s="1">
        <v>45725.227777777778</v>
      </c>
      <c r="C6716" t="s">
        <v>19</v>
      </c>
      <c r="D6716" t="s">
        <v>40</v>
      </c>
      <c r="E6716" t="s">
        <v>15</v>
      </c>
      <c r="F6716" t="s">
        <v>25</v>
      </c>
      <c r="G6716">
        <v>32</v>
      </c>
      <c r="H6716">
        <v>569</v>
      </c>
      <c r="I6716">
        <v>754.02</v>
      </c>
      <c r="J6716" t="s">
        <v>41</v>
      </c>
      <c r="K6716">
        <v>5500</v>
      </c>
      <c r="L6716">
        <v>3500</v>
      </c>
      <c r="M6716" t="s">
        <v>27</v>
      </c>
    </row>
    <row r="6717" spans="1:13" x14ac:dyDescent="0.4">
      <c r="A6717">
        <v>106716</v>
      </c>
      <c r="B6717" s="1">
        <v>45962.50277777778</v>
      </c>
      <c r="C6717" t="s">
        <v>42</v>
      </c>
      <c r="D6717" t="s">
        <v>43</v>
      </c>
      <c r="E6717" t="s">
        <v>29</v>
      </c>
      <c r="F6717" t="s">
        <v>32</v>
      </c>
      <c r="G6717">
        <v>63</v>
      </c>
      <c r="H6717">
        <v>1160</v>
      </c>
      <c r="I6717">
        <v>574.4</v>
      </c>
      <c r="J6717" t="s">
        <v>61</v>
      </c>
      <c r="K6717">
        <v>2800</v>
      </c>
      <c r="L6717">
        <v>1500</v>
      </c>
      <c r="M6717" t="s">
        <v>33</v>
      </c>
    </row>
    <row r="6718" spans="1:13" x14ac:dyDescent="0.4">
      <c r="A6718">
        <v>106717</v>
      </c>
      <c r="B6718" s="1">
        <v>45709.877083333333</v>
      </c>
      <c r="C6718" t="s">
        <v>48</v>
      </c>
      <c r="D6718" t="s">
        <v>35</v>
      </c>
      <c r="E6718" t="s">
        <v>29</v>
      </c>
      <c r="F6718" t="s">
        <v>32</v>
      </c>
      <c r="G6718">
        <v>42</v>
      </c>
      <c r="H6718">
        <v>1006</v>
      </c>
      <c r="I6718">
        <v>360.52</v>
      </c>
      <c r="J6718" t="s">
        <v>36</v>
      </c>
      <c r="K6718">
        <v>12000</v>
      </c>
      <c r="L6718">
        <v>8000</v>
      </c>
      <c r="M6718" t="s">
        <v>33</v>
      </c>
    </row>
    <row r="6719" spans="1:13" x14ac:dyDescent="0.4">
      <c r="A6719">
        <v>106718</v>
      </c>
      <c r="B6719" s="1">
        <v>46020.910416666666</v>
      </c>
      <c r="C6719" t="s">
        <v>34</v>
      </c>
      <c r="D6719" t="s">
        <v>43</v>
      </c>
      <c r="E6719" t="s">
        <v>15</v>
      </c>
      <c r="F6719" t="s">
        <v>20</v>
      </c>
      <c r="G6719">
        <v>94</v>
      </c>
      <c r="H6719">
        <v>892</v>
      </c>
      <c r="I6719">
        <v>2020.2</v>
      </c>
      <c r="J6719" t="s">
        <v>44</v>
      </c>
      <c r="K6719">
        <v>4500</v>
      </c>
      <c r="L6719">
        <v>2500</v>
      </c>
      <c r="M6719" t="s">
        <v>22</v>
      </c>
    </row>
    <row r="6720" spans="1:13" x14ac:dyDescent="0.4">
      <c r="A6720">
        <v>106719</v>
      </c>
      <c r="B6720" s="1">
        <v>45942.043055555558</v>
      </c>
      <c r="C6720" t="s">
        <v>13</v>
      </c>
      <c r="D6720" t="s">
        <v>28</v>
      </c>
      <c r="E6720" t="s">
        <v>31</v>
      </c>
      <c r="F6720" t="s">
        <v>25</v>
      </c>
      <c r="G6720">
        <v>66</v>
      </c>
      <c r="H6720">
        <v>923</v>
      </c>
      <c r="I6720">
        <v>579.42999999999995</v>
      </c>
      <c r="J6720" t="s">
        <v>30</v>
      </c>
      <c r="K6720">
        <v>450</v>
      </c>
      <c r="L6720">
        <v>200</v>
      </c>
      <c r="M6720" t="s">
        <v>27</v>
      </c>
    </row>
    <row r="6721" spans="1:13" x14ac:dyDescent="0.4">
      <c r="A6721">
        <v>106720</v>
      </c>
      <c r="B6721" s="1">
        <v>45991.571527777778</v>
      </c>
      <c r="C6721" t="s">
        <v>42</v>
      </c>
      <c r="D6721" t="s">
        <v>14</v>
      </c>
      <c r="E6721" t="s">
        <v>29</v>
      </c>
      <c r="F6721" t="s">
        <v>20</v>
      </c>
      <c r="G6721">
        <v>40</v>
      </c>
      <c r="H6721">
        <v>942</v>
      </c>
      <c r="I6721">
        <v>311.44</v>
      </c>
      <c r="J6721" t="s">
        <v>17</v>
      </c>
      <c r="K6721">
        <v>3200</v>
      </c>
      <c r="L6721">
        <v>2000</v>
      </c>
      <c r="M6721" t="s">
        <v>22</v>
      </c>
    </row>
    <row r="6722" spans="1:13" x14ac:dyDescent="0.4">
      <c r="A6722">
        <v>106721</v>
      </c>
      <c r="B6722" s="1">
        <v>45666.439583333333</v>
      </c>
      <c r="C6722" t="s">
        <v>50</v>
      </c>
      <c r="D6722" t="s">
        <v>40</v>
      </c>
      <c r="E6722" t="s">
        <v>29</v>
      </c>
      <c r="F6722" t="s">
        <v>16</v>
      </c>
      <c r="G6722">
        <v>69</v>
      </c>
      <c r="H6722">
        <v>658</v>
      </c>
      <c r="I6722">
        <v>588.58000000000004</v>
      </c>
      <c r="J6722" t="s">
        <v>52</v>
      </c>
      <c r="K6722">
        <v>1500</v>
      </c>
      <c r="L6722">
        <v>800</v>
      </c>
      <c r="M6722" t="s">
        <v>18</v>
      </c>
    </row>
    <row r="6723" spans="1:13" x14ac:dyDescent="0.4">
      <c r="A6723">
        <v>106722</v>
      </c>
      <c r="B6723" s="1">
        <v>45908.920138888891</v>
      </c>
      <c r="C6723" t="s">
        <v>48</v>
      </c>
      <c r="D6723" t="s">
        <v>55</v>
      </c>
      <c r="E6723" t="s">
        <v>15</v>
      </c>
      <c r="F6723" t="s">
        <v>16</v>
      </c>
      <c r="G6723">
        <v>97</v>
      </c>
      <c r="H6723">
        <v>503</v>
      </c>
      <c r="I6723">
        <v>1176.2</v>
      </c>
      <c r="J6723" t="s">
        <v>56</v>
      </c>
      <c r="K6723">
        <v>850</v>
      </c>
      <c r="L6723">
        <v>550</v>
      </c>
      <c r="M6723" t="s">
        <v>18</v>
      </c>
    </row>
    <row r="6724" spans="1:13" x14ac:dyDescent="0.4">
      <c r="A6724">
        <v>106723</v>
      </c>
      <c r="B6724" s="1">
        <v>45989.313194444447</v>
      </c>
      <c r="C6724" t="s">
        <v>13</v>
      </c>
      <c r="D6724" t="s">
        <v>46</v>
      </c>
      <c r="E6724" t="s">
        <v>15</v>
      </c>
      <c r="F6724" t="s">
        <v>16</v>
      </c>
      <c r="G6724">
        <v>18</v>
      </c>
      <c r="H6724">
        <v>369</v>
      </c>
      <c r="I6724">
        <v>894.58</v>
      </c>
      <c r="J6724" t="s">
        <v>53</v>
      </c>
      <c r="K6724">
        <v>15000</v>
      </c>
      <c r="L6724">
        <v>9500</v>
      </c>
      <c r="M6724" t="s">
        <v>18</v>
      </c>
    </row>
    <row r="6725" spans="1:13" x14ac:dyDescent="0.4">
      <c r="A6725">
        <v>106724</v>
      </c>
      <c r="B6725" s="1">
        <v>45955.969444444447</v>
      </c>
      <c r="C6725" t="s">
        <v>13</v>
      </c>
      <c r="D6725" t="s">
        <v>43</v>
      </c>
      <c r="E6725" t="s">
        <v>31</v>
      </c>
      <c r="F6725" t="s">
        <v>16</v>
      </c>
      <c r="G6725">
        <v>89</v>
      </c>
      <c r="H6725">
        <v>434</v>
      </c>
      <c r="I6725">
        <v>355.18</v>
      </c>
      <c r="J6725" t="s">
        <v>51</v>
      </c>
      <c r="K6725">
        <v>1800</v>
      </c>
      <c r="L6725">
        <v>900</v>
      </c>
      <c r="M6725" t="s">
        <v>18</v>
      </c>
    </row>
    <row r="6726" spans="1:13" x14ac:dyDescent="0.4">
      <c r="A6726">
        <v>106725</v>
      </c>
      <c r="B6726" s="1">
        <v>45841.392361111109</v>
      </c>
      <c r="C6726" t="s">
        <v>13</v>
      </c>
      <c r="D6726" t="s">
        <v>40</v>
      </c>
      <c r="E6726" t="s">
        <v>31</v>
      </c>
      <c r="F6726" t="s">
        <v>32</v>
      </c>
      <c r="G6726">
        <v>76</v>
      </c>
      <c r="H6726">
        <v>1085</v>
      </c>
      <c r="I6726">
        <v>2135.21</v>
      </c>
      <c r="J6726" t="s">
        <v>52</v>
      </c>
      <c r="K6726">
        <v>1500</v>
      </c>
      <c r="L6726">
        <v>800</v>
      </c>
      <c r="M6726" t="s">
        <v>33</v>
      </c>
    </row>
    <row r="6727" spans="1:13" x14ac:dyDescent="0.4">
      <c r="A6727">
        <v>106726</v>
      </c>
      <c r="B6727" s="1">
        <v>45836.621527777781</v>
      </c>
      <c r="C6727" t="s">
        <v>13</v>
      </c>
      <c r="D6727" t="s">
        <v>40</v>
      </c>
      <c r="E6727" t="s">
        <v>31</v>
      </c>
      <c r="F6727" t="s">
        <v>37</v>
      </c>
      <c r="G6727">
        <v>53</v>
      </c>
      <c r="H6727">
        <v>1007</v>
      </c>
      <c r="I6727">
        <v>526.54</v>
      </c>
      <c r="J6727" t="s">
        <v>41</v>
      </c>
      <c r="K6727">
        <v>5500</v>
      </c>
      <c r="L6727">
        <v>3500</v>
      </c>
      <c r="M6727" t="s">
        <v>38</v>
      </c>
    </row>
    <row r="6728" spans="1:13" x14ac:dyDescent="0.4">
      <c r="A6728">
        <v>106727</v>
      </c>
      <c r="B6728" s="1">
        <v>45855.513194444444</v>
      </c>
      <c r="C6728" t="s">
        <v>13</v>
      </c>
      <c r="D6728" t="s">
        <v>46</v>
      </c>
      <c r="E6728" t="s">
        <v>15</v>
      </c>
      <c r="F6728" t="s">
        <v>25</v>
      </c>
      <c r="G6728">
        <v>49</v>
      </c>
      <c r="H6728">
        <v>482</v>
      </c>
      <c r="I6728">
        <v>777.32</v>
      </c>
      <c r="J6728" t="s">
        <v>47</v>
      </c>
      <c r="K6728">
        <v>4500</v>
      </c>
      <c r="L6728">
        <v>2800</v>
      </c>
      <c r="M6728" t="s">
        <v>27</v>
      </c>
    </row>
    <row r="6729" spans="1:13" x14ac:dyDescent="0.4">
      <c r="A6729">
        <v>106728</v>
      </c>
      <c r="B6729" s="1">
        <v>45785.279861111114</v>
      </c>
      <c r="C6729" t="s">
        <v>50</v>
      </c>
      <c r="D6729" t="s">
        <v>43</v>
      </c>
      <c r="E6729" t="s">
        <v>29</v>
      </c>
      <c r="F6729" t="s">
        <v>16</v>
      </c>
      <c r="G6729">
        <v>77</v>
      </c>
      <c r="H6729">
        <v>655</v>
      </c>
      <c r="I6729">
        <v>768.92</v>
      </c>
      <c r="J6729" t="s">
        <v>61</v>
      </c>
      <c r="K6729">
        <v>2800</v>
      </c>
      <c r="L6729">
        <v>1500</v>
      </c>
      <c r="M6729" t="s">
        <v>18</v>
      </c>
    </row>
    <row r="6730" spans="1:13" x14ac:dyDescent="0.4">
      <c r="A6730">
        <v>106729</v>
      </c>
      <c r="B6730" s="1">
        <v>45677.279861111114</v>
      </c>
      <c r="C6730" t="s">
        <v>48</v>
      </c>
      <c r="D6730" t="s">
        <v>24</v>
      </c>
      <c r="E6730" t="s">
        <v>31</v>
      </c>
      <c r="F6730" t="s">
        <v>20</v>
      </c>
      <c r="G6730">
        <v>63</v>
      </c>
      <c r="H6730">
        <v>729</v>
      </c>
      <c r="I6730">
        <v>473.54</v>
      </c>
      <c r="J6730" t="s">
        <v>60</v>
      </c>
      <c r="K6730">
        <v>25000</v>
      </c>
      <c r="L6730">
        <v>18000</v>
      </c>
      <c r="M6730" t="s">
        <v>22</v>
      </c>
    </row>
    <row r="6731" spans="1:13" x14ac:dyDescent="0.4">
      <c r="A6731">
        <v>106730</v>
      </c>
      <c r="B6731" s="1">
        <v>45985.863194444442</v>
      </c>
      <c r="C6731" t="s">
        <v>42</v>
      </c>
      <c r="D6731" t="s">
        <v>14</v>
      </c>
      <c r="E6731" t="s">
        <v>29</v>
      </c>
      <c r="F6731" t="s">
        <v>32</v>
      </c>
      <c r="G6731">
        <v>21</v>
      </c>
      <c r="H6731">
        <v>747</v>
      </c>
      <c r="I6731">
        <v>442.74</v>
      </c>
      <c r="J6731" t="s">
        <v>17</v>
      </c>
      <c r="K6731">
        <v>3200</v>
      </c>
      <c r="L6731">
        <v>2000</v>
      </c>
      <c r="M6731" t="s">
        <v>33</v>
      </c>
    </row>
    <row r="6732" spans="1:13" x14ac:dyDescent="0.4">
      <c r="A6732">
        <v>106731</v>
      </c>
      <c r="B6732" s="1">
        <v>45722.135416666664</v>
      </c>
      <c r="C6732" t="s">
        <v>48</v>
      </c>
      <c r="D6732" t="s">
        <v>55</v>
      </c>
      <c r="E6732" t="s">
        <v>31</v>
      </c>
      <c r="F6732" t="s">
        <v>20</v>
      </c>
      <c r="G6732">
        <v>70</v>
      </c>
      <c r="H6732">
        <v>1136</v>
      </c>
      <c r="I6732">
        <v>946.96</v>
      </c>
      <c r="J6732" t="s">
        <v>56</v>
      </c>
      <c r="K6732">
        <v>850</v>
      </c>
      <c r="L6732">
        <v>550</v>
      </c>
      <c r="M6732" t="s">
        <v>22</v>
      </c>
    </row>
    <row r="6733" spans="1:13" x14ac:dyDescent="0.4">
      <c r="A6733">
        <v>106732</v>
      </c>
      <c r="B6733" s="1">
        <v>45839.125</v>
      </c>
      <c r="C6733" t="s">
        <v>39</v>
      </c>
      <c r="D6733" t="s">
        <v>40</v>
      </c>
      <c r="E6733" t="s">
        <v>15</v>
      </c>
      <c r="F6733" t="s">
        <v>25</v>
      </c>
      <c r="G6733">
        <v>17</v>
      </c>
      <c r="H6733">
        <v>476</v>
      </c>
      <c r="I6733">
        <v>471.82</v>
      </c>
      <c r="J6733" t="s">
        <v>41</v>
      </c>
      <c r="K6733">
        <v>5500</v>
      </c>
      <c r="L6733">
        <v>3500</v>
      </c>
      <c r="M6733" t="s">
        <v>27</v>
      </c>
    </row>
    <row r="6734" spans="1:13" x14ac:dyDescent="0.4">
      <c r="A6734">
        <v>106733</v>
      </c>
      <c r="B6734" s="1">
        <v>45898.742361111108</v>
      </c>
      <c r="C6734" t="s">
        <v>42</v>
      </c>
      <c r="D6734" t="s">
        <v>46</v>
      </c>
      <c r="E6734" t="s">
        <v>31</v>
      </c>
      <c r="F6734" t="s">
        <v>16</v>
      </c>
      <c r="G6734">
        <v>51</v>
      </c>
      <c r="H6734">
        <v>782</v>
      </c>
      <c r="I6734">
        <v>668.88</v>
      </c>
      <c r="J6734" t="s">
        <v>47</v>
      </c>
      <c r="K6734">
        <v>4500</v>
      </c>
      <c r="L6734">
        <v>2800</v>
      </c>
      <c r="M6734" t="s">
        <v>18</v>
      </c>
    </row>
    <row r="6735" spans="1:13" x14ac:dyDescent="0.4">
      <c r="A6735">
        <v>106734</v>
      </c>
      <c r="B6735" s="1">
        <v>45681.658333333333</v>
      </c>
      <c r="C6735" t="s">
        <v>50</v>
      </c>
      <c r="D6735" t="s">
        <v>24</v>
      </c>
      <c r="E6735" t="s">
        <v>29</v>
      </c>
      <c r="F6735" t="s">
        <v>37</v>
      </c>
      <c r="G6735">
        <v>15</v>
      </c>
      <c r="H6735">
        <v>1036</v>
      </c>
      <c r="I6735">
        <v>2698.12</v>
      </c>
      <c r="J6735" t="s">
        <v>59</v>
      </c>
      <c r="K6735">
        <v>3500</v>
      </c>
      <c r="L6735">
        <v>2200</v>
      </c>
      <c r="M6735" t="s">
        <v>38</v>
      </c>
    </row>
    <row r="6736" spans="1:13" x14ac:dyDescent="0.4">
      <c r="A6736">
        <v>106735</v>
      </c>
      <c r="B6736" s="1">
        <v>45740.8125</v>
      </c>
      <c r="C6736" t="s">
        <v>23</v>
      </c>
      <c r="D6736" t="s">
        <v>28</v>
      </c>
      <c r="E6736" t="s">
        <v>31</v>
      </c>
      <c r="F6736" t="s">
        <v>16</v>
      </c>
      <c r="G6736">
        <v>69</v>
      </c>
      <c r="H6736">
        <v>995</v>
      </c>
      <c r="I6736">
        <v>3062.03</v>
      </c>
      <c r="J6736" t="s">
        <v>30</v>
      </c>
      <c r="K6736">
        <v>450</v>
      </c>
      <c r="L6736">
        <v>200</v>
      </c>
      <c r="M6736" t="s">
        <v>18</v>
      </c>
    </row>
    <row r="6737" spans="1:13" x14ac:dyDescent="0.4">
      <c r="A6737">
        <v>106736</v>
      </c>
      <c r="B6737" s="1">
        <v>45976.945833333331</v>
      </c>
      <c r="C6737" t="s">
        <v>42</v>
      </c>
      <c r="D6737" t="s">
        <v>14</v>
      </c>
      <c r="E6737" t="s">
        <v>31</v>
      </c>
      <c r="F6737" t="s">
        <v>20</v>
      </c>
      <c r="G6737">
        <v>37</v>
      </c>
      <c r="H6737">
        <v>701</v>
      </c>
      <c r="I6737">
        <v>2411.21</v>
      </c>
      <c r="J6737" t="s">
        <v>21</v>
      </c>
      <c r="K6737">
        <v>6500</v>
      </c>
      <c r="L6737">
        <v>4200</v>
      </c>
      <c r="M6737" t="s">
        <v>22</v>
      </c>
    </row>
    <row r="6738" spans="1:13" x14ac:dyDescent="0.4">
      <c r="A6738">
        <v>106737</v>
      </c>
      <c r="B6738" s="1">
        <v>45842.518750000003</v>
      </c>
      <c r="C6738" t="s">
        <v>48</v>
      </c>
      <c r="D6738" t="s">
        <v>28</v>
      </c>
      <c r="E6738" t="s">
        <v>15</v>
      </c>
      <c r="F6738" t="s">
        <v>32</v>
      </c>
      <c r="G6738">
        <v>6</v>
      </c>
      <c r="H6738">
        <v>306</v>
      </c>
      <c r="I6738">
        <v>888.64</v>
      </c>
      <c r="J6738" t="s">
        <v>30</v>
      </c>
      <c r="K6738">
        <v>450</v>
      </c>
      <c r="L6738">
        <v>200</v>
      </c>
      <c r="M6738" t="s">
        <v>33</v>
      </c>
    </row>
    <row r="6739" spans="1:13" x14ac:dyDescent="0.4">
      <c r="A6739">
        <v>106738</v>
      </c>
      <c r="B6739" s="1">
        <v>45973.059027777781</v>
      </c>
      <c r="C6739" t="s">
        <v>19</v>
      </c>
      <c r="D6739" t="s">
        <v>46</v>
      </c>
      <c r="E6739" t="s">
        <v>29</v>
      </c>
      <c r="F6739" t="s">
        <v>20</v>
      </c>
      <c r="G6739">
        <v>27</v>
      </c>
      <c r="H6739">
        <v>787</v>
      </c>
      <c r="I6739">
        <v>233</v>
      </c>
      <c r="J6739" t="s">
        <v>53</v>
      </c>
      <c r="K6739">
        <v>15000</v>
      </c>
      <c r="L6739">
        <v>9500</v>
      </c>
      <c r="M6739" t="s">
        <v>22</v>
      </c>
    </row>
    <row r="6740" spans="1:13" x14ac:dyDescent="0.4">
      <c r="A6740">
        <v>106739</v>
      </c>
      <c r="B6740" s="1">
        <v>45756.621527777781</v>
      </c>
      <c r="C6740" t="s">
        <v>42</v>
      </c>
      <c r="D6740" t="s">
        <v>43</v>
      </c>
      <c r="E6740" t="s">
        <v>31</v>
      </c>
      <c r="F6740" t="s">
        <v>37</v>
      </c>
      <c r="G6740">
        <v>71</v>
      </c>
      <c r="H6740">
        <v>556</v>
      </c>
      <c r="I6740">
        <v>673.58</v>
      </c>
      <c r="J6740" t="s">
        <v>61</v>
      </c>
      <c r="K6740">
        <v>2800</v>
      </c>
      <c r="L6740">
        <v>1500</v>
      </c>
      <c r="M6740" t="s">
        <v>38</v>
      </c>
    </row>
    <row r="6741" spans="1:13" x14ac:dyDescent="0.4">
      <c r="A6741">
        <v>106740</v>
      </c>
      <c r="B6741" s="1">
        <v>45719.270833333336</v>
      </c>
      <c r="C6741" t="s">
        <v>42</v>
      </c>
      <c r="D6741" t="s">
        <v>24</v>
      </c>
      <c r="E6741" t="s">
        <v>15</v>
      </c>
      <c r="F6741" t="s">
        <v>37</v>
      </c>
      <c r="G6741">
        <v>39</v>
      </c>
      <c r="H6741">
        <v>550</v>
      </c>
      <c r="I6741">
        <v>2130</v>
      </c>
      <c r="J6741" t="s">
        <v>59</v>
      </c>
      <c r="K6741">
        <v>3500</v>
      </c>
      <c r="L6741">
        <v>2200</v>
      </c>
      <c r="M6741" t="s">
        <v>38</v>
      </c>
    </row>
    <row r="6742" spans="1:13" x14ac:dyDescent="0.4">
      <c r="A6742">
        <v>106741</v>
      </c>
      <c r="B6742" s="1">
        <v>45943.354861111111</v>
      </c>
      <c r="C6742" t="s">
        <v>50</v>
      </c>
      <c r="D6742" t="s">
        <v>40</v>
      </c>
      <c r="E6742" t="s">
        <v>15</v>
      </c>
      <c r="F6742" t="s">
        <v>16</v>
      </c>
      <c r="G6742">
        <v>21</v>
      </c>
      <c r="H6742">
        <v>918</v>
      </c>
      <c r="I6742">
        <v>478.92</v>
      </c>
      <c r="J6742" t="s">
        <v>52</v>
      </c>
      <c r="K6742">
        <v>1500</v>
      </c>
      <c r="L6742">
        <v>800</v>
      </c>
      <c r="M6742" t="s">
        <v>18</v>
      </c>
    </row>
    <row r="6743" spans="1:13" x14ac:dyDescent="0.4">
      <c r="A6743">
        <v>106742</v>
      </c>
      <c r="B6743" s="1">
        <v>45679.775694444441</v>
      </c>
      <c r="C6743" t="s">
        <v>50</v>
      </c>
      <c r="D6743" t="s">
        <v>35</v>
      </c>
      <c r="E6743" t="s">
        <v>31</v>
      </c>
      <c r="F6743" t="s">
        <v>37</v>
      </c>
      <c r="G6743">
        <v>32</v>
      </c>
      <c r="H6743">
        <v>933</v>
      </c>
      <c r="I6743">
        <v>1658.7</v>
      </c>
      <c r="J6743" t="s">
        <v>36</v>
      </c>
      <c r="K6743">
        <v>12000</v>
      </c>
      <c r="L6743">
        <v>8000</v>
      </c>
      <c r="M6743" t="s">
        <v>38</v>
      </c>
    </row>
    <row r="6744" spans="1:13" x14ac:dyDescent="0.4">
      <c r="A6744">
        <v>106743</v>
      </c>
      <c r="B6744" s="1">
        <v>45869.316666666666</v>
      </c>
      <c r="C6744" t="s">
        <v>50</v>
      </c>
      <c r="D6744" t="s">
        <v>35</v>
      </c>
      <c r="E6744" t="s">
        <v>29</v>
      </c>
      <c r="F6744" t="s">
        <v>16</v>
      </c>
      <c r="G6744">
        <v>53</v>
      </c>
      <c r="H6744">
        <v>875</v>
      </c>
      <c r="I6744">
        <v>893.26</v>
      </c>
      <c r="J6744" t="s">
        <v>49</v>
      </c>
      <c r="K6744">
        <v>8500</v>
      </c>
      <c r="L6744">
        <v>5500</v>
      </c>
      <c r="M6744" t="s">
        <v>18</v>
      </c>
    </row>
    <row r="6745" spans="1:13" x14ac:dyDescent="0.4">
      <c r="A6745">
        <v>106744</v>
      </c>
      <c r="B6745" s="1">
        <v>45783.847916666666</v>
      </c>
      <c r="C6745" t="s">
        <v>39</v>
      </c>
      <c r="D6745" t="s">
        <v>24</v>
      </c>
      <c r="E6745" t="s">
        <v>29</v>
      </c>
      <c r="F6745" t="s">
        <v>37</v>
      </c>
      <c r="G6745">
        <v>2</v>
      </c>
      <c r="H6745">
        <v>999</v>
      </c>
      <c r="I6745">
        <v>919.44</v>
      </c>
      <c r="J6745" t="s">
        <v>59</v>
      </c>
      <c r="K6745">
        <v>3500</v>
      </c>
      <c r="L6745">
        <v>2200</v>
      </c>
      <c r="M6745" t="s">
        <v>38</v>
      </c>
    </row>
    <row r="6746" spans="1:13" x14ac:dyDescent="0.4">
      <c r="A6746">
        <v>106745</v>
      </c>
      <c r="B6746" s="1">
        <v>45699.380555555559</v>
      </c>
      <c r="C6746" t="s">
        <v>13</v>
      </c>
      <c r="D6746" t="s">
        <v>43</v>
      </c>
      <c r="E6746" t="s">
        <v>31</v>
      </c>
      <c r="F6746" t="s">
        <v>16</v>
      </c>
      <c r="G6746">
        <v>88</v>
      </c>
      <c r="H6746">
        <v>377</v>
      </c>
      <c r="I6746">
        <v>423.7</v>
      </c>
      <c r="J6746" t="s">
        <v>44</v>
      </c>
      <c r="K6746">
        <v>4500</v>
      </c>
      <c r="L6746">
        <v>2500</v>
      </c>
      <c r="M6746" t="s">
        <v>18</v>
      </c>
    </row>
    <row r="6747" spans="1:13" x14ac:dyDescent="0.4">
      <c r="A6747">
        <v>106746</v>
      </c>
      <c r="B6747" s="1">
        <v>45755.14166666667</v>
      </c>
      <c r="C6747" t="s">
        <v>19</v>
      </c>
      <c r="D6747" t="s">
        <v>46</v>
      </c>
      <c r="E6747" t="s">
        <v>31</v>
      </c>
      <c r="F6747" t="s">
        <v>37</v>
      </c>
      <c r="G6747">
        <v>2</v>
      </c>
      <c r="H6747">
        <v>1015</v>
      </c>
      <c r="I6747">
        <v>899.19</v>
      </c>
      <c r="J6747" t="s">
        <v>53</v>
      </c>
      <c r="K6747">
        <v>15000</v>
      </c>
      <c r="L6747">
        <v>9500</v>
      </c>
      <c r="M6747" t="s">
        <v>38</v>
      </c>
    </row>
    <row r="6748" spans="1:13" x14ac:dyDescent="0.4">
      <c r="A6748">
        <v>106747</v>
      </c>
      <c r="B6748" s="1">
        <v>45688.482638888891</v>
      </c>
      <c r="C6748" t="s">
        <v>34</v>
      </c>
      <c r="D6748" t="s">
        <v>40</v>
      </c>
      <c r="E6748" t="s">
        <v>15</v>
      </c>
      <c r="F6748" t="s">
        <v>25</v>
      </c>
      <c r="G6748">
        <v>30</v>
      </c>
      <c r="H6748">
        <v>1065</v>
      </c>
      <c r="I6748">
        <v>387.16</v>
      </c>
      <c r="J6748" t="s">
        <v>41</v>
      </c>
      <c r="K6748">
        <v>5500</v>
      </c>
      <c r="L6748">
        <v>3500</v>
      </c>
      <c r="M6748" t="s">
        <v>27</v>
      </c>
    </row>
    <row r="6749" spans="1:13" x14ac:dyDescent="0.4">
      <c r="A6749">
        <v>106748</v>
      </c>
      <c r="B6749" s="1">
        <v>45815.323611111111</v>
      </c>
      <c r="C6749" t="s">
        <v>39</v>
      </c>
      <c r="D6749" t="s">
        <v>40</v>
      </c>
      <c r="E6749" t="s">
        <v>15</v>
      </c>
      <c r="F6749" t="s">
        <v>32</v>
      </c>
      <c r="G6749">
        <v>83</v>
      </c>
      <c r="H6749">
        <v>598</v>
      </c>
      <c r="I6749">
        <v>459.66</v>
      </c>
      <c r="J6749" t="s">
        <v>52</v>
      </c>
      <c r="K6749">
        <v>1500</v>
      </c>
      <c r="L6749">
        <v>800</v>
      </c>
      <c r="M6749" t="s">
        <v>33</v>
      </c>
    </row>
    <row r="6750" spans="1:13" x14ac:dyDescent="0.4">
      <c r="A6750">
        <v>106749</v>
      </c>
      <c r="B6750" s="1">
        <v>45769.008333333331</v>
      </c>
      <c r="C6750" t="s">
        <v>50</v>
      </c>
      <c r="D6750" t="s">
        <v>43</v>
      </c>
      <c r="E6750" t="s">
        <v>15</v>
      </c>
      <c r="F6750" t="s">
        <v>16</v>
      </c>
      <c r="G6750">
        <v>95</v>
      </c>
      <c r="H6750">
        <v>719</v>
      </c>
      <c r="I6750">
        <v>1972.16</v>
      </c>
      <c r="J6750" t="s">
        <v>61</v>
      </c>
      <c r="K6750">
        <v>2800</v>
      </c>
      <c r="L6750">
        <v>1500</v>
      </c>
      <c r="M6750" t="s">
        <v>18</v>
      </c>
    </row>
    <row r="6751" spans="1:13" x14ac:dyDescent="0.4">
      <c r="A6751">
        <v>106750</v>
      </c>
      <c r="B6751" s="1">
        <v>45904.944444444445</v>
      </c>
      <c r="C6751" t="s">
        <v>42</v>
      </c>
      <c r="D6751" t="s">
        <v>43</v>
      </c>
      <c r="E6751" t="s">
        <v>15</v>
      </c>
      <c r="F6751" t="s">
        <v>16</v>
      </c>
      <c r="G6751">
        <v>53</v>
      </c>
      <c r="H6751">
        <v>385</v>
      </c>
      <c r="I6751">
        <v>1044.6600000000001</v>
      </c>
      <c r="J6751" t="s">
        <v>51</v>
      </c>
      <c r="K6751">
        <v>1800</v>
      </c>
      <c r="L6751">
        <v>900</v>
      </c>
      <c r="M6751" t="s">
        <v>18</v>
      </c>
    </row>
    <row r="6752" spans="1:13" x14ac:dyDescent="0.4">
      <c r="A6752">
        <v>106751</v>
      </c>
      <c r="B6752" s="1">
        <v>45779.353472222225</v>
      </c>
      <c r="C6752" t="s">
        <v>50</v>
      </c>
      <c r="D6752" t="s">
        <v>28</v>
      </c>
      <c r="E6752" t="s">
        <v>15</v>
      </c>
      <c r="F6752" t="s">
        <v>16</v>
      </c>
      <c r="G6752">
        <v>31</v>
      </c>
      <c r="H6752">
        <v>1195</v>
      </c>
      <c r="I6752">
        <v>378.9</v>
      </c>
      <c r="J6752" t="s">
        <v>30</v>
      </c>
      <c r="K6752">
        <v>450</v>
      </c>
      <c r="L6752">
        <v>200</v>
      </c>
      <c r="M6752" t="s">
        <v>18</v>
      </c>
    </row>
    <row r="6753" spans="1:13" x14ac:dyDescent="0.4">
      <c r="A6753">
        <v>106752</v>
      </c>
      <c r="B6753" s="1">
        <v>45930.275000000001</v>
      </c>
      <c r="C6753" t="s">
        <v>13</v>
      </c>
      <c r="D6753" t="s">
        <v>24</v>
      </c>
      <c r="E6753" t="s">
        <v>29</v>
      </c>
      <c r="F6753" t="s">
        <v>25</v>
      </c>
      <c r="G6753">
        <v>20</v>
      </c>
      <c r="H6753">
        <v>792</v>
      </c>
      <c r="I6753">
        <v>850.78</v>
      </c>
      <c r="J6753" t="s">
        <v>26</v>
      </c>
      <c r="K6753">
        <v>45000</v>
      </c>
      <c r="L6753">
        <v>32000</v>
      </c>
      <c r="M6753" t="s">
        <v>27</v>
      </c>
    </row>
    <row r="6754" spans="1:13" x14ac:dyDescent="0.4">
      <c r="A6754">
        <v>106753</v>
      </c>
      <c r="B6754" s="1">
        <v>45951.353472222225</v>
      </c>
      <c r="C6754" t="s">
        <v>19</v>
      </c>
      <c r="D6754" t="s">
        <v>35</v>
      </c>
      <c r="E6754" t="s">
        <v>31</v>
      </c>
      <c r="F6754" t="s">
        <v>25</v>
      </c>
      <c r="G6754">
        <v>72</v>
      </c>
      <c r="H6754">
        <v>601</v>
      </c>
      <c r="I6754">
        <v>812.58</v>
      </c>
      <c r="J6754" t="s">
        <v>36</v>
      </c>
      <c r="K6754">
        <v>12000</v>
      </c>
      <c r="L6754">
        <v>8000</v>
      </c>
      <c r="M6754" t="s">
        <v>27</v>
      </c>
    </row>
    <row r="6755" spans="1:13" x14ac:dyDescent="0.4">
      <c r="A6755">
        <v>106754</v>
      </c>
      <c r="B6755" s="1">
        <v>45864.277777777781</v>
      </c>
      <c r="C6755" t="s">
        <v>23</v>
      </c>
      <c r="D6755" t="s">
        <v>24</v>
      </c>
      <c r="E6755" t="s">
        <v>29</v>
      </c>
      <c r="F6755" t="s">
        <v>32</v>
      </c>
      <c r="G6755">
        <v>32</v>
      </c>
      <c r="H6755">
        <v>782</v>
      </c>
      <c r="I6755">
        <v>1502.06</v>
      </c>
      <c r="J6755" t="s">
        <v>26</v>
      </c>
      <c r="K6755">
        <v>45000</v>
      </c>
      <c r="L6755">
        <v>32000</v>
      </c>
      <c r="M6755" t="s">
        <v>33</v>
      </c>
    </row>
    <row r="6756" spans="1:13" x14ac:dyDescent="0.4">
      <c r="A6756">
        <v>106755</v>
      </c>
      <c r="B6756" s="1">
        <v>45767.05</v>
      </c>
      <c r="C6756" t="s">
        <v>19</v>
      </c>
      <c r="D6756" t="s">
        <v>46</v>
      </c>
      <c r="E6756" t="s">
        <v>15</v>
      </c>
      <c r="F6756" t="s">
        <v>25</v>
      </c>
      <c r="G6756">
        <v>99</v>
      </c>
      <c r="H6756">
        <v>998</v>
      </c>
      <c r="I6756">
        <v>401.31</v>
      </c>
      <c r="J6756" t="s">
        <v>53</v>
      </c>
      <c r="K6756">
        <v>15000</v>
      </c>
      <c r="L6756">
        <v>9500</v>
      </c>
      <c r="M6756" t="s">
        <v>27</v>
      </c>
    </row>
    <row r="6757" spans="1:13" x14ac:dyDescent="0.4">
      <c r="A6757">
        <v>106756</v>
      </c>
      <c r="B6757" s="1">
        <v>45935.862500000003</v>
      </c>
      <c r="C6757" t="s">
        <v>13</v>
      </c>
      <c r="D6757" t="s">
        <v>40</v>
      </c>
      <c r="E6757" t="s">
        <v>31</v>
      </c>
      <c r="F6757" t="s">
        <v>25</v>
      </c>
      <c r="G6757">
        <v>35</v>
      </c>
      <c r="H6757">
        <v>689</v>
      </c>
      <c r="I6757">
        <v>444.06</v>
      </c>
      <c r="J6757" t="s">
        <v>41</v>
      </c>
      <c r="K6757">
        <v>5500</v>
      </c>
      <c r="L6757">
        <v>3500</v>
      </c>
      <c r="M6757" t="s">
        <v>27</v>
      </c>
    </row>
    <row r="6758" spans="1:13" x14ac:dyDescent="0.4">
      <c r="A6758">
        <v>106757</v>
      </c>
      <c r="B6758" s="1">
        <v>45713.793055555558</v>
      </c>
      <c r="C6758" t="s">
        <v>13</v>
      </c>
      <c r="D6758" t="s">
        <v>14</v>
      </c>
      <c r="E6758" t="s">
        <v>15</v>
      </c>
      <c r="F6758" t="s">
        <v>16</v>
      </c>
      <c r="G6758">
        <v>52</v>
      </c>
      <c r="H6758">
        <v>778</v>
      </c>
      <c r="I6758">
        <v>941.6</v>
      </c>
      <c r="J6758" t="s">
        <v>17</v>
      </c>
      <c r="K6758">
        <v>3200</v>
      </c>
      <c r="L6758">
        <v>2000</v>
      </c>
      <c r="M6758" t="s">
        <v>18</v>
      </c>
    </row>
    <row r="6759" spans="1:13" x14ac:dyDescent="0.4">
      <c r="A6759">
        <v>106758</v>
      </c>
      <c r="B6759" s="1">
        <v>45714.65625</v>
      </c>
      <c r="C6759" t="s">
        <v>39</v>
      </c>
      <c r="D6759" t="s">
        <v>43</v>
      </c>
      <c r="E6759" t="s">
        <v>31</v>
      </c>
      <c r="F6759" t="s">
        <v>37</v>
      </c>
      <c r="G6759">
        <v>7</v>
      </c>
      <c r="H6759">
        <v>347</v>
      </c>
      <c r="I6759">
        <v>638.22</v>
      </c>
      <c r="J6759" t="s">
        <v>51</v>
      </c>
      <c r="K6759">
        <v>1800</v>
      </c>
      <c r="L6759">
        <v>900</v>
      </c>
      <c r="M6759" t="s">
        <v>38</v>
      </c>
    </row>
    <row r="6760" spans="1:13" x14ac:dyDescent="0.4">
      <c r="A6760">
        <v>106759</v>
      </c>
      <c r="B6760" s="1">
        <v>45948.405555555553</v>
      </c>
      <c r="C6760" t="s">
        <v>50</v>
      </c>
      <c r="D6760" t="s">
        <v>28</v>
      </c>
      <c r="E6760" t="s">
        <v>29</v>
      </c>
      <c r="F6760" t="s">
        <v>20</v>
      </c>
      <c r="G6760">
        <v>23</v>
      </c>
      <c r="H6760">
        <v>526</v>
      </c>
      <c r="I6760">
        <v>544.57000000000005</v>
      </c>
      <c r="J6760" t="s">
        <v>30</v>
      </c>
      <c r="K6760">
        <v>450</v>
      </c>
      <c r="L6760">
        <v>200</v>
      </c>
      <c r="M6760" t="s">
        <v>22</v>
      </c>
    </row>
    <row r="6761" spans="1:13" x14ac:dyDescent="0.4">
      <c r="A6761">
        <v>106760</v>
      </c>
      <c r="B6761" s="1">
        <v>45771.969444444447</v>
      </c>
      <c r="C6761" t="s">
        <v>19</v>
      </c>
      <c r="D6761" t="s">
        <v>40</v>
      </c>
      <c r="E6761" t="s">
        <v>31</v>
      </c>
      <c r="F6761" t="s">
        <v>25</v>
      </c>
      <c r="G6761">
        <v>84</v>
      </c>
      <c r="H6761">
        <v>854</v>
      </c>
      <c r="I6761">
        <v>735.58</v>
      </c>
      <c r="J6761" t="s">
        <v>52</v>
      </c>
      <c r="K6761">
        <v>1500</v>
      </c>
      <c r="L6761">
        <v>800</v>
      </c>
      <c r="M6761" t="s">
        <v>27</v>
      </c>
    </row>
    <row r="6762" spans="1:13" x14ac:dyDescent="0.4">
      <c r="A6762">
        <v>106761</v>
      </c>
      <c r="B6762" s="1">
        <v>45965.375</v>
      </c>
      <c r="C6762" t="s">
        <v>19</v>
      </c>
      <c r="D6762" t="s">
        <v>14</v>
      </c>
      <c r="E6762" t="s">
        <v>15</v>
      </c>
      <c r="F6762" t="s">
        <v>25</v>
      </c>
      <c r="G6762">
        <v>24</v>
      </c>
      <c r="H6762">
        <v>435</v>
      </c>
      <c r="I6762">
        <v>358.92</v>
      </c>
      <c r="J6762" t="s">
        <v>17</v>
      </c>
      <c r="K6762">
        <v>3200</v>
      </c>
      <c r="L6762">
        <v>2000</v>
      </c>
      <c r="M6762" t="s">
        <v>27</v>
      </c>
    </row>
    <row r="6763" spans="1:13" x14ac:dyDescent="0.4">
      <c r="A6763">
        <v>106762</v>
      </c>
      <c r="B6763" s="1">
        <v>45998.548611111109</v>
      </c>
      <c r="C6763" t="s">
        <v>42</v>
      </c>
      <c r="D6763" t="s">
        <v>28</v>
      </c>
      <c r="E6763" t="s">
        <v>15</v>
      </c>
      <c r="F6763" t="s">
        <v>32</v>
      </c>
      <c r="G6763">
        <v>48</v>
      </c>
      <c r="H6763">
        <v>664</v>
      </c>
      <c r="I6763">
        <v>479.62</v>
      </c>
      <c r="J6763" t="s">
        <v>30</v>
      </c>
      <c r="K6763">
        <v>450</v>
      </c>
      <c r="L6763">
        <v>200</v>
      </c>
      <c r="M6763" t="s">
        <v>33</v>
      </c>
    </row>
    <row r="6764" spans="1:13" x14ac:dyDescent="0.4">
      <c r="A6764">
        <v>106763</v>
      </c>
      <c r="B6764" s="1">
        <v>45855.335416666669</v>
      </c>
      <c r="C6764" t="s">
        <v>34</v>
      </c>
      <c r="D6764" t="s">
        <v>43</v>
      </c>
      <c r="E6764" t="s">
        <v>15</v>
      </c>
      <c r="F6764" t="s">
        <v>32</v>
      </c>
      <c r="G6764">
        <v>48</v>
      </c>
      <c r="H6764">
        <v>549</v>
      </c>
      <c r="I6764">
        <v>514.48</v>
      </c>
      <c r="J6764" t="s">
        <v>44</v>
      </c>
      <c r="K6764">
        <v>4500</v>
      </c>
      <c r="L6764">
        <v>2500</v>
      </c>
      <c r="M6764" t="s">
        <v>33</v>
      </c>
    </row>
    <row r="6765" spans="1:13" x14ac:dyDescent="0.4">
      <c r="A6765">
        <v>106764</v>
      </c>
      <c r="B6765" s="1">
        <v>45978.780555555553</v>
      </c>
      <c r="C6765" t="s">
        <v>23</v>
      </c>
      <c r="D6765" t="s">
        <v>40</v>
      </c>
      <c r="E6765" t="s">
        <v>29</v>
      </c>
      <c r="F6765" t="s">
        <v>32</v>
      </c>
      <c r="G6765">
        <v>96</v>
      </c>
      <c r="H6765">
        <v>343</v>
      </c>
      <c r="I6765">
        <v>338.38</v>
      </c>
      <c r="J6765" t="s">
        <v>41</v>
      </c>
      <c r="K6765">
        <v>5500</v>
      </c>
      <c r="L6765">
        <v>3500</v>
      </c>
      <c r="M6765" t="s">
        <v>33</v>
      </c>
    </row>
    <row r="6766" spans="1:13" x14ac:dyDescent="0.4">
      <c r="A6766">
        <v>106765</v>
      </c>
      <c r="B6766" s="1">
        <v>45836.758333333331</v>
      </c>
      <c r="C6766" t="s">
        <v>42</v>
      </c>
      <c r="D6766" t="s">
        <v>14</v>
      </c>
      <c r="E6766" t="s">
        <v>31</v>
      </c>
      <c r="F6766" t="s">
        <v>20</v>
      </c>
      <c r="G6766">
        <v>9</v>
      </c>
      <c r="H6766">
        <v>586</v>
      </c>
      <c r="I6766">
        <v>438.93</v>
      </c>
      <c r="J6766" t="s">
        <v>17</v>
      </c>
      <c r="K6766">
        <v>3200</v>
      </c>
      <c r="L6766">
        <v>2000</v>
      </c>
      <c r="M6766" t="s">
        <v>22</v>
      </c>
    </row>
    <row r="6767" spans="1:13" x14ac:dyDescent="0.4">
      <c r="A6767">
        <v>106766</v>
      </c>
      <c r="B6767" s="1">
        <v>45876.847222222219</v>
      </c>
      <c r="C6767" t="s">
        <v>48</v>
      </c>
      <c r="D6767" t="s">
        <v>55</v>
      </c>
      <c r="E6767" t="s">
        <v>31</v>
      </c>
      <c r="F6767" t="s">
        <v>20</v>
      </c>
      <c r="G6767">
        <v>70</v>
      </c>
      <c r="H6767">
        <v>517</v>
      </c>
      <c r="I6767">
        <v>634.44000000000005</v>
      </c>
      <c r="J6767" t="s">
        <v>57</v>
      </c>
      <c r="K6767">
        <v>600</v>
      </c>
      <c r="L6767">
        <v>350</v>
      </c>
      <c r="M6767" t="s">
        <v>22</v>
      </c>
    </row>
    <row r="6768" spans="1:13" x14ac:dyDescent="0.4">
      <c r="A6768">
        <v>106767</v>
      </c>
      <c r="B6768" s="1">
        <v>45934.068749999999</v>
      </c>
      <c r="C6768" t="s">
        <v>50</v>
      </c>
      <c r="D6768" t="s">
        <v>28</v>
      </c>
      <c r="E6768" t="s">
        <v>31</v>
      </c>
      <c r="F6768" t="s">
        <v>20</v>
      </c>
      <c r="G6768">
        <v>25</v>
      </c>
      <c r="H6768">
        <v>938</v>
      </c>
      <c r="I6768">
        <v>760.23</v>
      </c>
      <c r="J6768" t="s">
        <v>30</v>
      </c>
      <c r="K6768">
        <v>450</v>
      </c>
      <c r="L6768">
        <v>200</v>
      </c>
      <c r="M6768" t="s">
        <v>22</v>
      </c>
    </row>
    <row r="6769" spans="1:13" x14ac:dyDescent="0.4">
      <c r="A6769">
        <v>106768</v>
      </c>
      <c r="B6769" s="1">
        <v>45673.813194444447</v>
      </c>
      <c r="C6769" t="s">
        <v>23</v>
      </c>
      <c r="D6769" t="s">
        <v>46</v>
      </c>
      <c r="E6769" t="s">
        <v>15</v>
      </c>
      <c r="F6769" t="s">
        <v>25</v>
      </c>
      <c r="G6769">
        <v>53</v>
      </c>
      <c r="H6769">
        <v>434</v>
      </c>
      <c r="I6769">
        <v>529.94000000000005</v>
      </c>
      <c r="J6769" t="s">
        <v>53</v>
      </c>
      <c r="K6769">
        <v>15000</v>
      </c>
      <c r="L6769">
        <v>9500</v>
      </c>
      <c r="M6769" t="s">
        <v>27</v>
      </c>
    </row>
    <row r="6770" spans="1:13" x14ac:dyDescent="0.4">
      <c r="A6770">
        <v>106769</v>
      </c>
      <c r="B6770" s="1">
        <v>45718.767361111109</v>
      </c>
      <c r="C6770" t="s">
        <v>19</v>
      </c>
      <c r="D6770" t="s">
        <v>46</v>
      </c>
      <c r="E6770" t="s">
        <v>15</v>
      </c>
      <c r="F6770" t="s">
        <v>20</v>
      </c>
      <c r="G6770">
        <v>17</v>
      </c>
      <c r="H6770">
        <v>762</v>
      </c>
      <c r="I6770">
        <v>1042.77</v>
      </c>
      <c r="J6770" t="s">
        <v>53</v>
      </c>
      <c r="K6770">
        <v>15000</v>
      </c>
      <c r="L6770">
        <v>9500</v>
      </c>
      <c r="M6770" t="s">
        <v>22</v>
      </c>
    </row>
    <row r="6771" spans="1:13" x14ac:dyDescent="0.4">
      <c r="A6771">
        <v>106770</v>
      </c>
      <c r="B6771" s="1">
        <v>45711.451388888891</v>
      </c>
      <c r="C6771" t="s">
        <v>42</v>
      </c>
      <c r="D6771" t="s">
        <v>40</v>
      </c>
      <c r="E6771" t="s">
        <v>31</v>
      </c>
      <c r="F6771" t="s">
        <v>20</v>
      </c>
      <c r="G6771">
        <v>20</v>
      </c>
      <c r="H6771">
        <v>355</v>
      </c>
      <c r="I6771">
        <v>427.86</v>
      </c>
      <c r="J6771" t="s">
        <v>41</v>
      </c>
      <c r="K6771">
        <v>5500</v>
      </c>
      <c r="L6771">
        <v>3500</v>
      </c>
      <c r="M6771" t="s">
        <v>22</v>
      </c>
    </row>
    <row r="6772" spans="1:13" x14ac:dyDescent="0.4">
      <c r="A6772">
        <v>106771</v>
      </c>
      <c r="B6772" s="1">
        <v>45825.208333333336</v>
      </c>
      <c r="C6772" t="s">
        <v>48</v>
      </c>
      <c r="D6772" t="s">
        <v>14</v>
      </c>
      <c r="E6772" t="s">
        <v>29</v>
      </c>
      <c r="F6772" t="s">
        <v>16</v>
      </c>
      <c r="G6772">
        <v>23</v>
      </c>
      <c r="H6772">
        <v>1173</v>
      </c>
      <c r="I6772">
        <v>2485.09</v>
      </c>
      <c r="J6772" t="s">
        <v>21</v>
      </c>
      <c r="K6772">
        <v>6500</v>
      </c>
      <c r="L6772">
        <v>4200</v>
      </c>
      <c r="M6772" t="s">
        <v>18</v>
      </c>
    </row>
    <row r="6773" spans="1:13" x14ac:dyDescent="0.4">
      <c r="A6773">
        <v>106772</v>
      </c>
      <c r="B6773" s="1">
        <v>45683.680555555555</v>
      </c>
      <c r="C6773" t="s">
        <v>13</v>
      </c>
      <c r="D6773" t="s">
        <v>14</v>
      </c>
      <c r="E6773" t="s">
        <v>29</v>
      </c>
      <c r="F6773" t="s">
        <v>20</v>
      </c>
      <c r="G6773">
        <v>4</v>
      </c>
      <c r="H6773">
        <v>425</v>
      </c>
      <c r="I6773">
        <v>1156.76</v>
      </c>
      <c r="J6773" t="s">
        <v>21</v>
      </c>
      <c r="K6773">
        <v>6500</v>
      </c>
      <c r="L6773">
        <v>4200</v>
      </c>
      <c r="M6773" t="s">
        <v>22</v>
      </c>
    </row>
    <row r="6774" spans="1:13" x14ac:dyDescent="0.4">
      <c r="A6774">
        <v>106773</v>
      </c>
      <c r="B6774" s="1">
        <v>45993.174305555556</v>
      </c>
      <c r="C6774" t="s">
        <v>45</v>
      </c>
      <c r="D6774" t="s">
        <v>14</v>
      </c>
      <c r="E6774" t="s">
        <v>15</v>
      </c>
      <c r="F6774" t="s">
        <v>20</v>
      </c>
      <c r="G6774">
        <v>45</v>
      </c>
      <c r="H6774">
        <v>851</v>
      </c>
      <c r="I6774">
        <v>596.66999999999996</v>
      </c>
      <c r="J6774" t="s">
        <v>17</v>
      </c>
      <c r="K6774">
        <v>3200</v>
      </c>
      <c r="L6774">
        <v>2000</v>
      </c>
      <c r="M6774" t="s">
        <v>22</v>
      </c>
    </row>
    <row r="6775" spans="1:13" x14ac:dyDescent="0.4">
      <c r="A6775">
        <v>106774</v>
      </c>
      <c r="B6775" s="1">
        <v>45722.422222222223</v>
      </c>
      <c r="C6775" t="s">
        <v>19</v>
      </c>
      <c r="D6775" t="s">
        <v>46</v>
      </c>
      <c r="E6775" t="s">
        <v>31</v>
      </c>
      <c r="F6775" t="s">
        <v>37</v>
      </c>
      <c r="G6775">
        <v>83</v>
      </c>
      <c r="H6775">
        <v>511</v>
      </c>
      <c r="I6775">
        <v>188.35</v>
      </c>
      <c r="J6775" t="s">
        <v>53</v>
      </c>
      <c r="K6775">
        <v>15000</v>
      </c>
      <c r="L6775">
        <v>9500</v>
      </c>
      <c r="M6775" t="s">
        <v>38</v>
      </c>
    </row>
    <row r="6776" spans="1:13" x14ac:dyDescent="0.4">
      <c r="A6776">
        <v>106775</v>
      </c>
      <c r="B6776" s="1">
        <v>45757.160416666666</v>
      </c>
      <c r="C6776" t="s">
        <v>34</v>
      </c>
      <c r="D6776" t="s">
        <v>24</v>
      </c>
      <c r="E6776" t="s">
        <v>31</v>
      </c>
      <c r="F6776" t="s">
        <v>37</v>
      </c>
      <c r="G6776">
        <v>52</v>
      </c>
      <c r="H6776">
        <v>809</v>
      </c>
      <c r="I6776">
        <v>441.81</v>
      </c>
      <c r="J6776" t="s">
        <v>59</v>
      </c>
      <c r="K6776">
        <v>3500</v>
      </c>
      <c r="L6776">
        <v>2200</v>
      </c>
      <c r="M6776" t="s">
        <v>38</v>
      </c>
    </row>
    <row r="6777" spans="1:13" x14ac:dyDescent="0.4">
      <c r="A6777">
        <v>106776</v>
      </c>
      <c r="B6777" s="1">
        <v>45731.031944444447</v>
      </c>
      <c r="C6777" t="s">
        <v>19</v>
      </c>
      <c r="D6777" t="s">
        <v>24</v>
      </c>
      <c r="E6777" t="s">
        <v>15</v>
      </c>
      <c r="F6777" t="s">
        <v>16</v>
      </c>
      <c r="G6777">
        <v>65</v>
      </c>
      <c r="H6777">
        <v>1009</v>
      </c>
      <c r="I6777">
        <v>609.55999999999995</v>
      </c>
      <c r="J6777" t="s">
        <v>59</v>
      </c>
      <c r="K6777">
        <v>3500</v>
      </c>
      <c r="L6777">
        <v>2200</v>
      </c>
      <c r="M6777" t="s">
        <v>18</v>
      </c>
    </row>
    <row r="6778" spans="1:13" x14ac:dyDescent="0.4">
      <c r="A6778">
        <v>106777</v>
      </c>
      <c r="B6778" s="1">
        <v>45849.649305555555</v>
      </c>
      <c r="C6778" t="s">
        <v>39</v>
      </c>
      <c r="D6778" t="s">
        <v>46</v>
      </c>
      <c r="E6778" t="s">
        <v>15</v>
      </c>
      <c r="F6778" t="s">
        <v>16</v>
      </c>
      <c r="G6778">
        <v>75</v>
      </c>
      <c r="H6778">
        <v>768</v>
      </c>
      <c r="I6778">
        <v>269.92</v>
      </c>
      <c r="J6778" t="s">
        <v>53</v>
      </c>
      <c r="K6778">
        <v>15000</v>
      </c>
      <c r="L6778">
        <v>9500</v>
      </c>
      <c r="M6778" t="s">
        <v>18</v>
      </c>
    </row>
    <row r="6779" spans="1:13" x14ac:dyDescent="0.4">
      <c r="A6779">
        <v>106778</v>
      </c>
      <c r="B6779" s="1">
        <v>45828.15625</v>
      </c>
      <c r="C6779" t="s">
        <v>48</v>
      </c>
      <c r="D6779" t="s">
        <v>55</v>
      </c>
      <c r="E6779" t="s">
        <v>29</v>
      </c>
      <c r="F6779" t="s">
        <v>37</v>
      </c>
      <c r="G6779">
        <v>99</v>
      </c>
      <c r="H6779">
        <v>868</v>
      </c>
      <c r="I6779">
        <v>470.58</v>
      </c>
      <c r="J6779" t="s">
        <v>57</v>
      </c>
      <c r="K6779">
        <v>600</v>
      </c>
      <c r="L6779">
        <v>350</v>
      </c>
      <c r="M6779" t="s">
        <v>38</v>
      </c>
    </row>
    <row r="6780" spans="1:13" x14ac:dyDescent="0.4">
      <c r="A6780">
        <v>106779</v>
      </c>
      <c r="B6780" s="1">
        <v>45930.619444444441</v>
      </c>
      <c r="C6780" t="s">
        <v>50</v>
      </c>
      <c r="D6780" t="s">
        <v>24</v>
      </c>
      <c r="E6780" t="s">
        <v>15</v>
      </c>
      <c r="F6780" t="s">
        <v>32</v>
      </c>
      <c r="G6780">
        <v>83</v>
      </c>
      <c r="H6780">
        <v>1168</v>
      </c>
      <c r="I6780">
        <v>1067.54</v>
      </c>
      <c r="J6780" t="s">
        <v>59</v>
      </c>
      <c r="K6780">
        <v>3500</v>
      </c>
      <c r="L6780">
        <v>2200</v>
      </c>
      <c r="M6780" t="s">
        <v>33</v>
      </c>
    </row>
    <row r="6781" spans="1:13" x14ac:dyDescent="0.4">
      <c r="A6781">
        <v>106780</v>
      </c>
      <c r="B6781" s="1">
        <v>45844.922222222223</v>
      </c>
      <c r="C6781" t="s">
        <v>45</v>
      </c>
      <c r="D6781" t="s">
        <v>14</v>
      </c>
      <c r="E6781" t="s">
        <v>29</v>
      </c>
      <c r="F6781" t="s">
        <v>20</v>
      </c>
      <c r="G6781">
        <v>99</v>
      </c>
      <c r="H6781">
        <v>561</v>
      </c>
      <c r="I6781">
        <v>917.3</v>
      </c>
      <c r="J6781" t="s">
        <v>21</v>
      </c>
      <c r="K6781">
        <v>6500</v>
      </c>
      <c r="L6781">
        <v>4200</v>
      </c>
      <c r="M6781" t="s">
        <v>22</v>
      </c>
    </row>
    <row r="6782" spans="1:13" x14ac:dyDescent="0.4">
      <c r="A6782">
        <v>106781</v>
      </c>
      <c r="B6782" s="1">
        <v>45680.111805555556</v>
      </c>
      <c r="C6782" t="s">
        <v>13</v>
      </c>
      <c r="D6782" t="s">
        <v>40</v>
      </c>
      <c r="E6782" t="s">
        <v>31</v>
      </c>
      <c r="F6782" t="s">
        <v>16</v>
      </c>
      <c r="G6782">
        <v>93</v>
      </c>
      <c r="H6782">
        <v>994</v>
      </c>
      <c r="I6782">
        <v>696.55</v>
      </c>
      <c r="J6782" t="s">
        <v>41</v>
      </c>
      <c r="K6782">
        <v>5500</v>
      </c>
      <c r="L6782">
        <v>3500</v>
      </c>
      <c r="M6782" t="s">
        <v>18</v>
      </c>
    </row>
    <row r="6783" spans="1:13" x14ac:dyDescent="0.4">
      <c r="A6783">
        <v>106782</v>
      </c>
      <c r="B6783" s="1">
        <v>45838.472916666666</v>
      </c>
      <c r="C6783" t="s">
        <v>45</v>
      </c>
      <c r="D6783" t="s">
        <v>40</v>
      </c>
      <c r="E6783" t="s">
        <v>31</v>
      </c>
      <c r="F6783" t="s">
        <v>37</v>
      </c>
      <c r="G6783">
        <v>69</v>
      </c>
      <c r="H6783">
        <v>504</v>
      </c>
      <c r="I6783">
        <v>629.71</v>
      </c>
      <c r="J6783" t="s">
        <v>52</v>
      </c>
      <c r="K6783">
        <v>1500</v>
      </c>
      <c r="L6783">
        <v>800</v>
      </c>
      <c r="M6783" t="s">
        <v>38</v>
      </c>
    </row>
    <row r="6784" spans="1:13" x14ac:dyDescent="0.4">
      <c r="A6784">
        <v>106783</v>
      </c>
      <c r="B6784" s="1">
        <v>45984.834722222222</v>
      </c>
      <c r="C6784" t="s">
        <v>23</v>
      </c>
      <c r="D6784" t="s">
        <v>40</v>
      </c>
      <c r="E6784" t="s">
        <v>15</v>
      </c>
      <c r="F6784" t="s">
        <v>25</v>
      </c>
      <c r="G6784">
        <v>72</v>
      </c>
      <c r="H6784">
        <v>994</v>
      </c>
      <c r="I6784">
        <v>699.45</v>
      </c>
      <c r="J6784" t="s">
        <v>41</v>
      </c>
      <c r="K6784">
        <v>5500</v>
      </c>
      <c r="L6784">
        <v>3500</v>
      </c>
      <c r="M6784" t="s">
        <v>27</v>
      </c>
    </row>
    <row r="6785" spans="1:13" x14ac:dyDescent="0.4">
      <c r="A6785">
        <v>106784</v>
      </c>
      <c r="B6785" s="1">
        <v>45765.959027777775</v>
      </c>
      <c r="C6785" t="s">
        <v>48</v>
      </c>
      <c r="D6785" t="s">
        <v>55</v>
      </c>
      <c r="E6785" t="s">
        <v>31</v>
      </c>
      <c r="F6785" t="s">
        <v>32</v>
      </c>
      <c r="G6785">
        <v>28</v>
      </c>
      <c r="H6785">
        <v>379</v>
      </c>
      <c r="I6785">
        <v>2620.9899999999998</v>
      </c>
      <c r="J6785" t="s">
        <v>57</v>
      </c>
      <c r="K6785">
        <v>600</v>
      </c>
      <c r="L6785">
        <v>350</v>
      </c>
      <c r="M6785" t="s">
        <v>33</v>
      </c>
    </row>
    <row r="6786" spans="1:13" x14ac:dyDescent="0.4">
      <c r="A6786">
        <v>106785</v>
      </c>
      <c r="B6786" s="1">
        <v>45992.604861111111</v>
      </c>
      <c r="C6786" t="s">
        <v>42</v>
      </c>
      <c r="D6786" t="s">
        <v>55</v>
      </c>
      <c r="E6786" t="s">
        <v>31</v>
      </c>
      <c r="F6786" t="s">
        <v>25</v>
      </c>
      <c r="G6786">
        <v>18</v>
      </c>
      <c r="H6786">
        <v>504</v>
      </c>
      <c r="I6786">
        <v>321.89</v>
      </c>
      <c r="J6786" t="s">
        <v>56</v>
      </c>
      <c r="K6786">
        <v>850</v>
      </c>
      <c r="L6786">
        <v>550</v>
      </c>
      <c r="M6786" t="s">
        <v>27</v>
      </c>
    </row>
    <row r="6787" spans="1:13" x14ac:dyDescent="0.4">
      <c r="A6787">
        <v>106786</v>
      </c>
      <c r="B6787" s="1">
        <v>45819.455555555556</v>
      </c>
      <c r="C6787" t="s">
        <v>39</v>
      </c>
      <c r="D6787" t="s">
        <v>55</v>
      </c>
      <c r="E6787" t="s">
        <v>31</v>
      </c>
      <c r="F6787" t="s">
        <v>20</v>
      </c>
      <c r="G6787">
        <v>9</v>
      </c>
      <c r="H6787">
        <v>1078</v>
      </c>
      <c r="I6787">
        <v>278.14</v>
      </c>
      <c r="J6787" t="s">
        <v>56</v>
      </c>
      <c r="K6787">
        <v>850</v>
      </c>
      <c r="L6787">
        <v>550</v>
      </c>
      <c r="M6787" t="s">
        <v>22</v>
      </c>
    </row>
    <row r="6788" spans="1:13" x14ac:dyDescent="0.4">
      <c r="A6788">
        <v>106787</v>
      </c>
      <c r="B6788" s="1">
        <v>45959.124305555553</v>
      </c>
      <c r="C6788" t="s">
        <v>48</v>
      </c>
      <c r="D6788" t="s">
        <v>24</v>
      </c>
      <c r="E6788" t="s">
        <v>15</v>
      </c>
      <c r="F6788" t="s">
        <v>25</v>
      </c>
      <c r="G6788">
        <v>92</v>
      </c>
      <c r="H6788">
        <v>1043</v>
      </c>
      <c r="I6788">
        <v>249.69</v>
      </c>
      <c r="J6788" t="s">
        <v>60</v>
      </c>
      <c r="K6788">
        <v>25000</v>
      </c>
      <c r="L6788">
        <v>18000</v>
      </c>
      <c r="M6788" t="s">
        <v>27</v>
      </c>
    </row>
    <row r="6789" spans="1:13" x14ac:dyDescent="0.4">
      <c r="A6789">
        <v>106788</v>
      </c>
      <c r="B6789" s="1">
        <v>45863.756249999999</v>
      </c>
      <c r="C6789" t="s">
        <v>39</v>
      </c>
      <c r="D6789" t="s">
        <v>43</v>
      </c>
      <c r="E6789" t="s">
        <v>15</v>
      </c>
      <c r="F6789" t="s">
        <v>25</v>
      </c>
      <c r="G6789">
        <v>82</v>
      </c>
      <c r="H6789">
        <v>447</v>
      </c>
      <c r="I6789">
        <v>628.92999999999995</v>
      </c>
      <c r="J6789" t="s">
        <v>61</v>
      </c>
      <c r="K6789">
        <v>2800</v>
      </c>
      <c r="L6789">
        <v>1500</v>
      </c>
      <c r="M6789" t="s">
        <v>27</v>
      </c>
    </row>
    <row r="6790" spans="1:13" x14ac:dyDescent="0.4">
      <c r="A6790">
        <v>106789</v>
      </c>
      <c r="B6790" s="1">
        <v>45735.44027777778</v>
      </c>
      <c r="C6790" t="s">
        <v>50</v>
      </c>
      <c r="D6790" t="s">
        <v>24</v>
      </c>
      <c r="E6790" t="s">
        <v>31</v>
      </c>
      <c r="F6790" t="s">
        <v>25</v>
      </c>
      <c r="G6790">
        <v>53</v>
      </c>
      <c r="H6790">
        <v>510</v>
      </c>
      <c r="I6790">
        <v>1070.04</v>
      </c>
      <c r="J6790" t="s">
        <v>59</v>
      </c>
      <c r="K6790">
        <v>3500</v>
      </c>
      <c r="L6790">
        <v>2200</v>
      </c>
      <c r="M6790" t="s">
        <v>27</v>
      </c>
    </row>
    <row r="6791" spans="1:13" x14ac:dyDescent="0.4">
      <c r="A6791">
        <v>106790</v>
      </c>
      <c r="B6791" s="1">
        <v>45673.310416666667</v>
      </c>
      <c r="C6791" t="s">
        <v>48</v>
      </c>
      <c r="D6791" t="s">
        <v>46</v>
      </c>
      <c r="E6791" t="s">
        <v>29</v>
      </c>
      <c r="F6791" t="s">
        <v>32</v>
      </c>
      <c r="G6791">
        <v>70</v>
      </c>
      <c r="H6791">
        <v>490</v>
      </c>
      <c r="I6791">
        <v>506.89</v>
      </c>
      <c r="J6791" t="s">
        <v>47</v>
      </c>
      <c r="K6791">
        <v>4500</v>
      </c>
      <c r="L6791">
        <v>2800</v>
      </c>
      <c r="M6791" t="s">
        <v>33</v>
      </c>
    </row>
    <row r="6792" spans="1:13" x14ac:dyDescent="0.4">
      <c r="A6792">
        <v>106791</v>
      </c>
      <c r="B6792" s="1">
        <v>45984.786805555559</v>
      </c>
      <c r="C6792" t="s">
        <v>45</v>
      </c>
      <c r="D6792" t="s">
        <v>43</v>
      </c>
      <c r="E6792" t="s">
        <v>29</v>
      </c>
      <c r="F6792" t="s">
        <v>37</v>
      </c>
      <c r="G6792">
        <v>45</v>
      </c>
      <c r="H6792">
        <v>475</v>
      </c>
      <c r="I6792">
        <v>328.12</v>
      </c>
      <c r="J6792" t="s">
        <v>44</v>
      </c>
      <c r="K6792">
        <v>4500</v>
      </c>
      <c r="L6792">
        <v>2500</v>
      </c>
      <c r="M6792" t="s">
        <v>38</v>
      </c>
    </row>
    <row r="6793" spans="1:13" x14ac:dyDescent="0.4">
      <c r="A6793">
        <v>106792</v>
      </c>
      <c r="B6793" s="1">
        <v>45753.081944444442</v>
      </c>
      <c r="C6793" t="s">
        <v>34</v>
      </c>
      <c r="D6793" t="s">
        <v>35</v>
      </c>
      <c r="E6793" t="s">
        <v>31</v>
      </c>
      <c r="F6793" t="s">
        <v>32</v>
      </c>
      <c r="G6793">
        <v>21</v>
      </c>
      <c r="H6793">
        <v>448</v>
      </c>
      <c r="I6793">
        <v>298.47000000000003</v>
      </c>
      <c r="J6793" t="s">
        <v>49</v>
      </c>
      <c r="K6793">
        <v>8500</v>
      </c>
      <c r="L6793">
        <v>5500</v>
      </c>
      <c r="M6793" t="s">
        <v>33</v>
      </c>
    </row>
    <row r="6794" spans="1:13" x14ac:dyDescent="0.4">
      <c r="A6794">
        <v>106793</v>
      </c>
      <c r="B6794" s="1">
        <v>45804.074305555558</v>
      </c>
      <c r="C6794" t="s">
        <v>19</v>
      </c>
      <c r="D6794" t="s">
        <v>35</v>
      </c>
      <c r="E6794" t="s">
        <v>15</v>
      </c>
      <c r="F6794" t="s">
        <v>20</v>
      </c>
      <c r="G6794">
        <v>21</v>
      </c>
      <c r="H6794">
        <v>1053</v>
      </c>
      <c r="I6794">
        <v>2316.9</v>
      </c>
      <c r="J6794" t="s">
        <v>36</v>
      </c>
      <c r="K6794">
        <v>12000</v>
      </c>
      <c r="L6794">
        <v>8000</v>
      </c>
      <c r="M6794" t="s">
        <v>22</v>
      </c>
    </row>
    <row r="6795" spans="1:13" x14ac:dyDescent="0.4">
      <c r="A6795">
        <v>106794</v>
      </c>
      <c r="B6795" s="1">
        <v>45659.487500000003</v>
      </c>
      <c r="C6795" t="s">
        <v>13</v>
      </c>
      <c r="D6795" t="s">
        <v>24</v>
      </c>
      <c r="E6795" t="s">
        <v>29</v>
      </c>
      <c r="F6795" t="s">
        <v>25</v>
      </c>
      <c r="G6795">
        <v>20</v>
      </c>
      <c r="H6795">
        <v>678</v>
      </c>
      <c r="I6795">
        <v>564.9</v>
      </c>
      <c r="J6795" t="s">
        <v>59</v>
      </c>
      <c r="K6795">
        <v>3500</v>
      </c>
      <c r="L6795">
        <v>2200</v>
      </c>
      <c r="M6795" t="s">
        <v>27</v>
      </c>
    </row>
    <row r="6796" spans="1:13" x14ac:dyDescent="0.4">
      <c r="A6796">
        <v>106795</v>
      </c>
      <c r="B6796" s="1">
        <v>45667.293749999997</v>
      </c>
      <c r="C6796" t="s">
        <v>34</v>
      </c>
      <c r="D6796" t="s">
        <v>55</v>
      </c>
      <c r="E6796" t="s">
        <v>15</v>
      </c>
      <c r="F6796" t="s">
        <v>20</v>
      </c>
      <c r="G6796">
        <v>96</v>
      </c>
      <c r="H6796">
        <v>1101</v>
      </c>
      <c r="I6796">
        <v>498.91</v>
      </c>
      <c r="J6796" t="s">
        <v>56</v>
      </c>
      <c r="K6796">
        <v>850</v>
      </c>
      <c r="L6796">
        <v>550</v>
      </c>
      <c r="M6796" t="s">
        <v>22</v>
      </c>
    </row>
    <row r="6797" spans="1:13" x14ac:dyDescent="0.4">
      <c r="A6797">
        <v>106796</v>
      </c>
      <c r="B6797" s="1">
        <v>45782.23333333333</v>
      </c>
      <c r="C6797" t="s">
        <v>39</v>
      </c>
      <c r="D6797" t="s">
        <v>46</v>
      </c>
      <c r="E6797" t="s">
        <v>29</v>
      </c>
      <c r="F6797" t="s">
        <v>25</v>
      </c>
      <c r="G6797">
        <v>50</v>
      </c>
      <c r="H6797">
        <v>1182</v>
      </c>
      <c r="I6797">
        <v>575.05999999999995</v>
      </c>
      <c r="J6797" t="s">
        <v>47</v>
      </c>
      <c r="K6797">
        <v>4500</v>
      </c>
      <c r="L6797">
        <v>2800</v>
      </c>
      <c r="M6797" t="s">
        <v>27</v>
      </c>
    </row>
    <row r="6798" spans="1:13" x14ac:dyDescent="0.4">
      <c r="A6798">
        <v>106797</v>
      </c>
      <c r="B6798" s="1">
        <v>45738.111111111109</v>
      </c>
      <c r="C6798" t="s">
        <v>34</v>
      </c>
      <c r="D6798" t="s">
        <v>43</v>
      </c>
      <c r="E6798" t="s">
        <v>15</v>
      </c>
      <c r="F6798" t="s">
        <v>20</v>
      </c>
      <c r="G6798">
        <v>37</v>
      </c>
      <c r="H6798">
        <v>787</v>
      </c>
      <c r="I6798">
        <v>505.82</v>
      </c>
      <c r="J6798" t="s">
        <v>51</v>
      </c>
      <c r="K6798">
        <v>1800</v>
      </c>
      <c r="L6798">
        <v>900</v>
      </c>
      <c r="M6798" t="s">
        <v>22</v>
      </c>
    </row>
    <row r="6799" spans="1:13" x14ac:dyDescent="0.4">
      <c r="A6799">
        <v>106798</v>
      </c>
      <c r="B6799" s="1">
        <v>45797.423611111109</v>
      </c>
      <c r="C6799" t="s">
        <v>48</v>
      </c>
      <c r="D6799" t="s">
        <v>28</v>
      </c>
      <c r="E6799" t="s">
        <v>15</v>
      </c>
      <c r="F6799" t="s">
        <v>32</v>
      </c>
      <c r="G6799">
        <v>5</v>
      </c>
      <c r="H6799">
        <v>481</v>
      </c>
      <c r="I6799">
        <v>836.9</v>
      </c>
      <c r="J6799" t="s">
        <v>54</v>
      </c>
      <c r="K6799">
        <v>2500</v>
      </c>
      <c r="L6799">
        <v>1500</v>
      </c>
      <c r="M6799" t="s">
        <v>33</v>
      </c>
    </row>
    <row r="6800" spans="1:13" x14ac:dyDescent="0.4">
      <c r="A6800">
        <v>106799</v>
      </c>
      <c r="B6800" s="1">
        <v>45983.63958333333</v>
      </c>
      <c r="C6800" t="s">
        <v>50</v>
      </c>
      <c r="D6800" t="s">
        <v>28</v>
      </c>
      <c r="E6800" t="s">
        <v>15</v>
      </c>
      <c r="F6800" t="s">
        <v>16</v>
      </c>
      <c r="G6800">
        <v>77</v>
      </c>
      <c r="H6800">
        <v>1059</v>
      </c>
      <c r="I6800">
        <v>472.85</v>
      </c>
      <c r="J6800" t="s">
        <v>30</v>
      </c>
      <c r="K6800">
        <v>450</v>
      </c>
      <c r="L6800">
        <v>200</v>
      </c>
      <c r="M6800" t="s">
        <v>18</v>
      </c>
    </row>
    <row r="6801" spans="1:13" x14ac:dyDescent="0.4">
      <c r="A6801">
        <v>106800</v>
      </c>
      <c r="B6801" s="1">
        <v>45807.45</v>
      </c>
      <c r="C6801" t="s">
        <v>48</v>
      </c>
      <c r="D6801" t="s">
        <v>35</v>
      </c>
      <c r="E6801" t="s">
        <v>29</v>
      </c>
      <c r="F6801" t="s">
        <v>37</v>
      </c>
      <c r="G6801">
        <v>63</v>
      </c>
      <c r="H6801">
        <v>756</v>
      </c>
      <c r="I6801">
        <v>348.74</v>
      </c>
      <c r="J6801" t="s">
        <v>36</v>
      </c>
      <c r="K6801">
        <v>12000</v>
      </c>
      <c r="L6801">
        <v>8000</v>
      </c>
      <c r="M6801" t="s">
        <v>38</v>
      </c>
    </row>
    <row r="6802" spans="1:13" x14ac:dyDescent="0.4">
      <c r="A6802">
        <v>106801</v>
      </c>
      <c r="B6802" s="1">
        <v>45945.395833333336</v>
      </c>
      <c r="C6802" t="s">
        <v>13</v>
      </c>
      <c r="D6802" t="s">
        <v>28</v>
      </c>
      <c r="E6802" t="s">
        <v>29</v>
      </c>
      <c r="F6802" t="s">
        <v>25</v>
      </c>
      <c r="G6802">
        <v>66</v>
      </c>
      <c r="H6802">
        <v>844</v>
      </c>
      <c r="I6802">
        <v>210.12</v>
      </c>
      <c r="J6802" t="s">
        <v>30</v>
      </c>
      <c r="K6802">
        <v>450</v>
      </c>
      <c r="L6802">
        <v>200</v>
      </c>
      <c r="M6802" t="s">
        <v>27</v>
      </c>
    </row>
    <row r="6803" spans="1:13" x14ac:dyDescent="0.4">
      <c r="A6803">
        <v>106802</v>
      </c>
      <c r="B6803" s="1">
        <v>46018.40347222222</v>
      </c>
      <c r="C6803" t="s">
        <v>19</v>
      </c>
      <c r="D6803" t="s">
        <v>28</v>
      </c>
      <c r="E6803" t="s">
        <v>15</v>
      </c>
      <c r="F6803" t="s">
        <v>16</v>
      </c>
      <c r="G6803">
        <v>91</v>
      </c>
      <c r="H6803">
        <v>452</v>
      </c>
      <c r="I6803">
        <v>534.03</v>
      </c>
      <c r="J6803" t="s">
        <v>30</v>
      </c>
      <c r="K6803">
        <v>450</v>
      </c>
      <c r="L6803">
        <v>200</v>
      </c>
      <c r="M6803" t="s">
        <v>18</v>
      </c>
    </row>
    <row r="6804" spans="1:13" x14ac:dyDescent="0.4">
      <c r="A6804">
        <v>106803</v>
      </c>
      <c r="B6804" s="1">
        <v>45997.698611111111</v>
      </c>
      <c r="C6804" t="s">
        <v>42</v>
      </c>
      <c r="D6804" t="s">
        <v>55</v>
      </c>
      <c r="E6804" t="s">
        <v>31</v>
      </c>
      <c r="F6804" t="s">
        <v>25</v>
      </c>
      <c r="G6804">
        <v>17</v>
      </c>
      <c r="H6804">
        <v>1022</v>
      </c>
      <c r="I6804">
        <v>1494.41</v>
      </c>
      <c r="J6804" t="s">
        <v>56</v>
      </c>
      <c r="K6804">
        <v>850</v>
      </c>
      <c r="L6804">
        <v>550</v>
      </c>
      <c r="M6804" t="s">
        <v>27</v>
      </c>
    </row>
    <row r="6805" spans="1:13" x14ac:dyDescent="0.4">
      <c r="A6805">
        <v>106804</v>
      </c>
      <c r="B6805" s="1">
        <v>45786.457638888889</v>
      </c>
      <c r="C6805" t="s">
        <v>34</v>
      </c>
      <c r="D6805" t="s">
        <v>28</v>
      </c>
      <c r="E6805" t="s">
        <v>15</v>
      </c>
      <c r="F6805" t="s">
        <v>37</v>
      </c>
      <c r="G6805">
        <v>76</v>
      </c>
      <c r="H6805">
        <v>1059</v>
      </c>
      <c r="I6805">
        <v>693.58</v>
      </c>
      <c r="J6805" t="s">
        <v>54</v>
      </c>
      <c r="K6805">
        <v>2500</v>
      </c>
      <c r="L6805">
        <v>1500</v>
      </c>
      <c r="M6805" t="s">
        <v>38</v>
      </c>
    </row>
    <row r="6806" spans="1:13" x14ac:dyDescent="0.4">
      <c r="A6806">
        <v>106805</v>
      </c>
      <c r="B6806" s="1">
        <v>45896.896527777775</v>
      </c>
      <c r="C6806" t="s">
        <v>19</v>
      </c>
      <c r="D6806" t="s">
        <v>28</v>
      </c>
      <c r="E6806" t="s">
        <v>15</v>
      </c>
      <c r="F6806" t="s">
        <v>32</v>
      </c>
      <c r="G6806">
        <v>51</v>
      </c>
      <c r="H6806">
        <v>382</v>
      </c>
      <c r="I6806">
        <v>750.84</v>
      </c>
      <c r="J6806" t="s">
        <v>30</v>
      </c>
      <c r="K6806">
        <v>450</v>
      </c>
      <c r="L6806">
        <v>200</v>
      </c>
      <c r="M6806" t="s">
        <v>33</v>
      </c>
    </row>
    <row r="6807" spans="1:13" x14ac:dyDescent="0.4">
      <c r="A6807">
        <v>106806</v>
      </c>
      <c r="B6807" s="1">
        <v>45715.567361111112</v>
      </c>
      <c r="C6807" t="s">
        <v>39</v>
      </c>
      <c r="D6807" t="s">
        <v>43</v>
      </c>
      <c r="E6807" t="s">
        <v>15</v>
      </c>
      <c r="F6807" t="s">
        <v>16</v>
      </c>
      <c r="G6807">
        <v>28</v>
      </c>
      <c r="H6807">
        <v>886</v>
      </c>
      <c r="I6807">
        <v>750.36</v>
      </c>
      <c r="J6807" t="s">
        <v>51</v>
      </c>
      <c r="K6807">
        <v>1800</v>
      </c>
      <c r="L6807">
        <v>900</v>
      </c>
      <c r="M6807" t="s">
        <v>18</v>
      </c>
    </row>
    <row r="6808" spans="1:13" x14ac:dyDescent="0.4">
      <c r="A6808">
        <v>106807</v>
      </c>
      <c r="B6808" s="1">
        <v>45855.356249999997</v>
      </c>
      <c r="C6808" t="s">
        <v>19</v>
      </c>
      <c r="D6808" t="s">
        <v>14</v>
      </c>
      <c r="E6808" t="s">
        <v>15</v>
      </c>
      <c r="F6808" t="s">
        <v>20</v>
      </c>
      <c r="G6808">
        <v>14</v>
      </c>
      <c r="H6808">
        <v>723</v>
      </c>
      <c r="I6808">
        <v>437.19</v>
      </c>
      <c r="J6808" t="s">
        <v>17</v>
      </c>
      <c r="K6808">
        <v>3200</v>
      </c>
      <c r="L6808">
        <v>2000</v>
      </c>
      <c r="M6808" t="s">
        <v>22</v>
      </c>
    </row>
    <row r="6809" spans="1:13" x14ac:dyDescent="0.4">
      <c r="A6809">
        <v>106808</v>
      </c>
      <c r="B6809" s="1">
        <v>45868.631944444445</v>
      </c>
      <c r="C6809" t="s">
        <v>50</v>
      </c>
      <c r="D6809" t="s">
        <v>14</v>
      </c>
      <c r="E6809" t="s">
        <v>29</v>
      </c>
      <c r="F6809" t="s">
        <v>32</v>
      </c>
      <c r="G6809">
        <v>40</v>
      </c>
      <c r="H6809">
        <v>397</v>
      </c>
      <c r="I6809">
        <v>785.1</v>
      </c>
      <c r="J6809" t="s">
        <v>17</v>
      </c>
      <c r="K6809">
        <v>3200</v>
      </c>
      <c r="L6809">
        <v>2000</v>
      </c>
      <c r="M6809" t="s">
        <v>33</v>
      </c>
    </row>
    <row r="6810" spans="1:13" x14ac:dyDescent="0.4">
      <c r="A6810">
        <v>106809</v>
      </c>
      <c r="B6810" s="1">
        <v>45702.219444444447</v>
      </c>
      <c r="C6810" t="s">
        <v>13</v>
      </c>
      <c r="D6810" t="s">
        <v>28</v>
      </c>
      <c r="E6810" t="s">
        <v>15</v>
      </c>
      <c r="F6810" t="s">
        <v>25</v>
      </c>
      <c r="G6810">
        <v>27</v>
      </c>
      <c r="H6810">
        <v>996</v>
      </c>
      <c r="I6810">
        <v>1063.7</v>
      </c>
      <c r="J6810" t="s">
        <v>30</v>
      </c>
      <c r="K6810">
        <v>450</v>
      </c>
      <c r="L6810">
        <v>200</v>
      </c>
      <c r="M6810" t="s">
        <v>27</v>
      </c>
    </row>
    <row r="6811" spans="1:13" x14ac:dyDescent="0.4">
      <c r="A6811">
        <v>106810</v>
      </c>
      <c r="B6811" s="1">
        <v>45754.691666666666</v>
      </c>
      <c r="C6811" t="s">
        <v>42</v>
      </c>
      <c r="D6811" t="s">
        <v>35</v>
      </c>
      <c r="E6811" t="s">
        <v>15</v>
      </c>
      <c r="F6811" t="s">
        <v>20</v>
      </c>
      <c r="G6811">
        <v>38</v>
      </c>
      <c r="H6811">
        <v>1131</v>
      </c>
      <c r="I6811">
        <v>1589.89</v>
      </c>
      <c r="J6811" t="s">
        <v>49</v>
      </c>
      <c r="K6811">
        <v>8500</v>
      </c>
      <c r="L6811">
        <v>5500</v>
      </c>
      <c r="M6811" t="s">
        <v>22</v>
      </c>
    </row>
    <row r="6812" spans="1:13" x14ac:dyDescent="0.4">
      <c r="A6812">
        <v>106811</v>
      </c>
      <c r="B6812" s="1">
        <v>45936.915972222225</v>
      </c>
      <c r="C6812" t="s">
        <v>42</v>
      </c>
      <c r="D6812" t="s">
        <v>35</v>
      </c>
      <c r="E6812" t="s">
        <v>15</v>
      </c>
      <c r="F6812" t="s">
        <v>20</v>
      </c>
      <c r="G6812">
        <v>43</v>
      </c>
      <c r="H6812">
        <v>740</v>
      </c>
      <c r="I6812">
        <v>882.78</v>
      </c>
      <c r="J6812" t="s">
        <v>36</v>
      </c>
      <c r="K6812">
        <v>12000</v>
      </c>
      <c r="L6812">
        <v>8000</v>
      </c>
      <c r="M6812" t="s">
        <v>22</v>
      </c>
    </row>
    <row r="6813" spans="1:13" x14ac:dyDescent="0.4">
      <c r="A6813">
        <v>106812</v>
      </c>
      <c r="B6813" s="1">
        <v>45680.888194444444</v>
      </c>
      <c r="C6813" t="s">
        <v>50</v>
      </c>
      <c r="D6813" t="s">
        <v>40</v>
      </c>
      <c r="E6813" t="s">
        <v>29</v>
      </c>
      <c r="F6813" t="s">
        <v>16</v>
      </c>
      <c r="G6813">
        <v>47</v>
      </c>
      <c r="H6813">
        <v>796</v>
      </c>
      <c r="I6813">
        <v>1174.54</v>
      </c>
      <c r="J6813" t="s">
        <v>52</v>
      </c>
      <c r="K6813">
        <v>1500</v>
      </c>
      <c r="L6813">
        <v>800</v>
      </c>
      <c r="M6813" t="s">
        <v>18</v>
      </c>
    </row>
    <row r="6814" spans="1:13" x14ac:dyDescent="0.4">
      <c r="A6814">
        <v>106813</v>
      </c>
      <c r="B6814" s="1">
        <v>45992.115972222222</v>
      </c>
      <c r="C6814" t="s">
        <v>34</v>
      </c>
      <c r="D6814" t="s">
        <v>14</v>
      </c>
      <c r="E6814" t="s">
        <v>29</v>
      </c>
      <c r="F6814" t="s">
        <v>32</v>
      </c>
      <c r="G6814">
        <v>83</v>
      </c>
      <c r="H6814">
        <v>370</v>
      </c>
      <c r="I6814">
        <v>547</v>
      </c>
      <c r="J6814" t="s">
        <v>21</v>
      </c>
      <c r="K6814">
        <v>6500</v>
      </c>
      <c r="L6814">
        <v>4200</v>
      </c>
      <c r="M6814" t="s">
        <v>33</v>
      </c>
    </row>
    <row r="6815" spans="1:13" x14ac:dyDescent="0.4">
      <c r="A6815">
        <v>106814</v>
      </c>
      <c r="B6815" s="1">
        <v>45701.06527777778</v>
      </c>
      <c r="C6815" t="s">
        <v>39</v>
      </c>
      <c r="D6815" t="s">
        <v>55</v>
      </c>
      <c r="E6815" t="s">
        <v>15</v>
      </c>
      <c r="F6815" t="s">
        <v>37</v>
      </c>
      <c r="G6815">
        <v>80</v>
      </c>
      <c r="H6815">
        <v>733</v>
      </c>
      <c r="I6815">
        <v>878.84</v>
      </c>
      <c r="J6815" t="s">
        <v>57</v>
      </c>
      <c r="K6815">
        <v>600</v>
      </c>
      <c r="L6815">
        <v>350</v>
      </c>
      <c r="M6815" t="s">
        <v>38</v>
      </c>
    </row>
    <row r="6816" spans="1:13" x14ac:dyDescent="0.4">
      <c r="A6816">
        <v>106815</v>
      </c>
      <c r="B6816" s="1">
        <v>45684.446527777778</v>
      </c>
      <c r="C6816" t="s">
        <v>34</v>
      </c>
      <c r="D6816" t="s">
        <v>28</v>
      </c>
      <c r="E6816" t="s">
        <v>29</v>
      </c>
      <c r="F6816" t="s">
        <v>37</v>
      </c>
      <c r="G6816">
        <v>91</v>
      </c>
      <c r="H6816">
        <v>1096</v>
      </c>
      <c r="I6816">
        <v>1746.56</v>
      </c>
      <c r="J6816" t="s">
        <v>30</v>
      </c>
      <c r="K6816">
        <v>450</v>
      </c>
      <c r="L6816">
        <v>200</v>
      </c>
      <c r="M6816" t="s">
        <v>38</v>
      </c>
    </row>
    <row r="6817" spans="1:13" x14ac:dyDescent="0.4">
      <c r="A6817">
        <v>106816</v>
      </c>
      <c r="B6817" s="1">
        <v>45939.966666666667</v>
      </c>
      <c r="C6817" t="s">
        <v>45</v>
      </c>
      <c r="D6817" t="s">
        <v>35</v>
      </c>
      <c r="E6817" t="s">
        <v>31</v>
      </c>
      <c r="F6817" t="s">
        <v>20</v>
      </c>
      <c r="G6817">
        <v>80</v>
      </c>
      <c r="H6817">
        <v>527</v>
      </c>
      <c r="I6817">
        <v>208.8</v>
      </c>
      <c r="J6817" t="s">
        <v>49</v>
      </c>
      <c r="K6817">
        <v>8500</v>
      </c>
      <c r="L6817">
        <v>5500</v>
      </c>
      <c r="M6817" t="s">
        <v>22</v>
      </c>
    </row>
    <row r="6818" spans="1:13" x14ac:dyDescent="0.4">
      <c r="A6818">
        <v>106817</v>
      </c>
      <c r="B6818" s="1">
        <v>45754.724999999999</v>
      </c>
      <c r="C6818" t="s">
        <v>45</v>
      </c>
      <c r="D6818" t="s">
        <v>35</v>
      </c>
      <c r="E6818" t="s">
        <v>15</v>
      </c>
      <c r="F6818" t="s">
        <v>32</v>
      </c>
      <c r="G6818">
        <v>18</v>
      </c>
      <c r="H6818">
        <v>806</v>
      </c>
      <c r="I6818">
        <v>896.19</v>
      </c>
      <c r="J6818" t="s">
        <v>36</v>
      </c>
      <c r="K6818">
        <v>12000</v>
      </c>
      <c r="L6818">
        <v>8000</v>
      </c>
      <c r="M6818" t="s">
        <v>33</v>
      </c>
    </row>
    <row r="6819" spans="1:13" x14ac:dyDescent="0.4">
      <c r="A6819">
        <v>106818</v>
      </c>
      <c r="B6819" s="1">
        <v>45693.9375</v>
      </c>
      <c r="C6819" t="s">
        <v>50</v>
      </c>
      <c r="D6819" t="s">
        <v>35</v>
      </c>
      <c r="E6819" t="s">
        <v>15</v>
      </c>
      <c r="F6819" t="s">
        <v>16</v>
      </c>
      <c r="G6819">
        <v>71</v>
      </c>
      <c r="H6819">
        <v>691</v>
      </c>
      <c r="I6819">
        <v>2241.4499999999998</v>
      </c>
      <c r="J6819" t="s">
        <v>36</v>
      </c>
      <c r="K6819">
        <v>12000</v>
      </c>
      <c r="L6819">
        <v>8000</v>
      </c>
      <c r="M6819" t="s">
        <v>18</v>
      </c>
    </row>
    <row r="6820" spans="1:13" x14ac:dyDescent="0.4">
      <c r="A6820">
        <v>106819</v>
      </c>
      <c r="B6820" s="1">
        <v>45766.09375</v>
      </c>
      <c r="C6820" t="s">
        <v>23</v>
      </c>
      <c r="D6820" t="s">
        <v>55</v>
      </c>
      <c r="E6820" t="s">
        <v>15</v>
      </c>
      <c r="F6820" t="s">
        <v>20</v>
      </c>
      <c r="G6820">
        <v>28</v>
      </c>
      <c r="H6820">
        <v>741</v>
      </c>
      <c r="I6820">
        <v>1163.06</v>
      </c>
      <c r="J6820" t="s">
        <v>58</v>
      </c>
      <c r="K6820">
        <v>1200</v>
      </c>
      <c r="L6820">
        <v>800</v>
      </c>
      <c r="M6820" t="s">
        <v>22</v>
      </c>
    </row>
    <row r="6821" spans="1:13" x14ac:dyDescent="0.4">
      <c r="A6821">
        <v>106820</v>
      </c>
      <c r="B6821" s="1">
        <v>45712.597222222219</v>
      </c>
      <c r="C6821" t="s">
        <v>19</v>
      </c>
      <c r="D6821" t="s">
        <v>14</v>
      </c>
      <c r="E6821" t="s">
        <v>31</v>
      </c>
      <c r="F6821" t="s">
        <v>16</v>
      </c>
      <c r="G6821">
        <v>44</v>
      </c>
      <c r="H6821">
        <v>870</v>
      </c>
      <c r="I6821">
        <v>196.85</v>
      </c>
      <c r="J6821" t="s">
        <v>17</v>
      </c>
      <c r="K6821">
        <v>3200</v>
      </c>
      <c r="L6821">
        <v>2000</v>
      </c>
      <c r="M6821" t="s">
        <v>18</v>
      </c>
    </row>
    <row r="6822" spans="1:13" x14ac:dyDescent="0.4">
      <c r="A6822">
        <v>106821</v>
      </c>
      <c r="B6822" s="1">
        <v>45849.17291666667</v>
      </c>
      <c r="C6822" t="s">
        <v>48</v>
      </c>
      <c r="D6822" t="s">
        <v>46</v>
      </c>
      <c r="E6822" t="s">
        <v>15</v>
      </c>
      <c r="F6822" t="s">
        <v>37</v>
      </c>
      <c r="G6822">
        <v>34</v>
      </c>
      <c r="H6822">
        <v>1134</v>
      </c>
      <c r="I6822">
        <v>589.58000000000004</v>
      </c>
      <c r="J6822" t="s">
        <v>53</v>
      </c>
      <c r="K6822">
        <v>15000</v>
      </c>
      <c r="L6822">
        <v>9500</v>
      </c>
      <c r="M6822" t="s">
        <v>38</v>
      </c>
    </row>
    <row r="6823" spans="1:13" x14ac:dyDescent="0.4">
      <c r="A6823">
        <v>106822</v>
      </c>
      <c r="B6823" s="1">
        <v>45876.438888888886</v>
      </c>
      <c r="C6823" t="s">
        <v>19</v>
      </c>
      <c r="D6823" t="s">
        <v>35</v>
      </c>
      <c r="E6823" t="s">
        <v>29</v>
      </c>
      <c r="F6823" t="s">
        <v>20</v>
      </c>
      <c r="G6823">
        <v>63</v>
      </c>
      <c r="H6823">
        <v>316</v>
      </c>
      <c r="I6823">
        <v>1144.05</v>
      </c>
      <c r="J6823" t="s">
        <v>36</v>
      </c>
      <c r="K6823">
        <v>12000</v>
      </c>
      <c r="L6823">
        <v>8000</v>
      </c>
      <c r="M6823" t="s">
        <v>22</v>
      </c>
    </row>
    <row r="6824" spans="1:13" x14ac:dyDescent="0.4">
      <c r="A6824">
        <v>106823</v>
      </c>
      <c r="B6824" s="1">
        <v>45842.111805555556</v>
      </c>
      <c r="C6824" t="s">
        <v>50</v>
      </c>
      <c r="D6824" t="s">
        <v>24</v>
      </c>
      <c r="E6824" t="s">
        <v>31</v>
      </c>
      <c r="F6824" t="s">
        <v>32</v>
      </c>
      <c r="G6824">
        <v>36</v>
      </c>
      <c r="H6824">
        <v>357</v>
      </c>
      <c r="I6824">
        <v>734.19</v>
      </c>
      <c r="J6824" t="s">
        <v>60</v>
      </c>
      <c r="K6824">
        <v>25000</v>
      </c>
      <c r="L6824">
        <v>18000</v>
      </c>
      <c r="M6824" t="s">
        <v>33</v>
      </c>
    </row>
    <row r="6825" spans="1:13" x14ac:dyDescent="0.4">
      <c r="A6825">
        <v>106824</v>
      </c>
      <c r="B6825" s="1">
        <v>45726.609722222223</v>
      </c>
      <c r="C6825" t="s">
        <v>39</v>
      </c>
      <c r="D6825" t="s">
        <v>46</v>
      </c>
      <c r="E6825" t="s">
        <v>15</v>
      </c>
      <c r="F6825" t="s">
        <v>16</v>
      </c>
      <c r="G6825">
        <v>35</v>
      </c>
      <c r="H6825">
        <v>523</v>
      </c>
      <c r="I6825">
        <v>2471.81</v>
      </c>
      <c r="J6825" t="s">
        <v>47</v>
      </c>
      <c r="K6825">
        <v>4500</v>
      </c>
      <c r="L6825">
        <v>2800</v>
      </c>
      <c r="M6825" t="s">
        <v>18</v>
      </c>
    </row>
    <row r="6826" spans="1:13" x14ac:dyDescent="0.4">
      <c r="A6826">
        <v>106825</v>
      </c>
      <c r="B6826" s="1">
        <v>45974.114583333336</v>
      </c>
      <c r="C6826" t="s">
        <v>45</v>
      </c>
      <c r="D6826" t="s">
        <v>55</v>
      </c>
      <c r="E6826" t="s">
        <v>29</v>
      </c>
      <c r="F6826" t="s">
        <v>37</v>
      </c>
      <c r="G6826">
        <v>62</v>
      </c>
      <c r="H6826">
        <v>988</v>
      </c>
      <c r="I6826">
        <v>316.25</v>
      </c>
      <c r="J6826" t="s">
        <v>57</v>
      </c>
      <c r="K6826">
        <v>600</v>
      </c>
      <c r="L6826">
        <v>350</v>
      </c>
      <c r="M6826" t="s">
        <v>38</v>
      </c>
    </row>
    <row r="6827" spans="1:13" x14ac:dyDescent="0.4">
      <c r="A6827">
        <v>106826</v>
      </c>
      <c r="B6827" s="1">
        <v>45787.28402777778</v>
      </c>
      <c r="C6827" t="s">
        <v>45</v>
      </c>
      <c r="D6827" t="s">
        <v>35</v>
      </c>
      <c r="E6827" t="s">
        <v>15</v>
      </c>
      <c r="F6827" t="s">
        <v>37</v>
      </c>
      <c r="G6827">
        <v>94</v>
      </c>
      <c r="H6827">
        <v>1056</v>
      </c>
      <c r="I6827">
        <v>290.23</v>
      </c>
      <c r="J6827" t="s">
        <v>49</v>
      </c>
      <c r="K6827">
        <v>8500</v>
      </c>
      <c r="L6827">
        <v>5500</v>
      </c>
      <c r="M6827" t="s">
        <v>38</v>
      </c>
    </row>
    <row r="6828" spans="1:13" x14ac:dyDescent="0.4">
      <c r="A6828">
        <v>106827</v>
      </c>
      <c r="B6828" s="1">
        <v>45712.270833333336</v>
      </c>
      <c r="C6828" t="s">
        <v>48</v>
      </c>
      <c r="D6828" t="s">
        <v>55</v>
      </c>
      <c r="E6828" t="s">
        <v>29</v>
      </c>
      <c r="F6828" t="s">
        <v>16</v>
      </c>
      <c r="G6828">
        <v>43</v>
      </c>
      <c r="H6828">
        <v>564</v>
      </c>
      <c r="I6828">
        <v>557.46</v>
      </c>
      <c r="J6828" t="s">
        <v>56</v>
      </c>
      <c r="K6828">
        <v>850</v>
      </c>
      <c r="L6828">
        <v>550</v>
      </c>
      <c r="M6828" t="s">
        <v>18</v>
      </c>
    </row>
    <row r="6829" spans="1:13" x14ac:dyDescent="0.4">
      <c r="A6829">
        <v>106828</v>
      </c>
      <c r="B6829" s="1">
        <v>45754.926388888889</v>
      </c>
      <c r="C6829" t="s">
        <v>19</v>
      </c>
      <c r="D6829" t="s">
        <v>24</v>
      </c>
      <c r="E6829" t="s">
        <v>15</v>
      </c>
      <c r="F6829" t="s">
        <v>37</v>
      </c>
      <c r="G6829">
        <v>17</v>
      </c>
      <c r="H6829">
        <v>1172</v>
      </c>
      <c r="I6829">
        <v>799.76</v>
      </c>
      <c r="J6829" t="s">
        <v>60</v>
      </c>
      <c r="K6829">
        <v>25000</v>
      </c>
      <c r="L6829">
        <v>18000</v>
      </c>
      <c r="M6829" t="s">
        <v>38</v>
      </c>
    </row>
    <row r="6830" spans="1:13" x14ac:dyDescent="0.4">
      <c r="A6830">
        <v>106829</v>
      </c>
      <c r="B6830" s="1">
        <v>45993.422222222223</v>
      </c>
      <c r="C6830" t="s">
        <v>19</v>
      </c>
      <c r="D6830" t="s">
        <v>40</v>
      </c>
      <c r="E6830" t="s">
        <v>31</v>
      </c>
      <c r="F6830" t="s">
        <v>25</v>
      </c>
      <c r="G6830">
        <v>20</v>
      </c>
      <c r="H6830">
        <v>1079</v>
      </c>
      <c r="I6830">
        <v>600.95000000000005</v>
      </c>
      <c r="J6830" t="s">
        <v>41</v>
      </c>
      <c r="K6830">
        <v>5500</v>
      </c>
      <c r="L6830">
        <v>3500</v>
      </c>
      <c r="M6830" t="s">
        <v>27</v>
      </c>
    </row>
    <row r="6831" spans="1:13" x14ac:dyDescent="0.4">
      <c r="A6831">
        <v>106830</v>
      </c>
      <c r="B6831" s="1">
        <v>45744.632638888892</v>
      </c>
      <c r="C6831" t="s">
        <v>48</v>
      </c>
      <c r="D6831" t="s">
        <v>40</v>
      </c>
      <c r="E6831" t="s">
        <v>15</v>
      </c>
      <c r="F6831" t="s">
        <v>16</v>
      </c>
      <c r="G6831">
        <v>81</v>
      </c>
      <c r="H6831">
        <v>962</v>
      </c>
      <c r="I6831">
        <v>449</v>
      </c>
      <c r="J6831" t="s">
        <v>41</v>
      </c>
      <c r="K6831">
        <v>5500</v>
      </c>
      <c r="L6831">
        <v>3500</v>
      </c>
      <c r="M6831" t="s">
        <v>18</v>
      </c>
    </row>
    <row r="6832" spans="1:13" x14ac:dyDescent="0.4">
      <c r="A6832">
        <v>106831</v>
      </c>
      <c r="B6832" s="1">
        <v>45951.158333333333</v>
      </c>
      <c r="C6832" t="s">
        <v>48</v>
      </c>
      <c r="D6832" t="s">
        <v>46</v>
      </c>
      <c r="E6832" t="s">
        <v>15</v>
      </c>
      <c r="F6832" t="s">
        <v>20</v>
      </c>
      <c r="G6832">
        <v>38</v>
      </c>
      <c r="H6832">
        <v>386</v>
      </c>
      <c r="I6832">
        <v>283.52999999999997</v>
      </c>
      <c r="J6832" t="s">
        <v>53</v>
      </c>
      <c r="K6832">
        <v>15000</v>
      </c>
      <c r="L6832">
        <v>9500</v>
      </c>
      <c r="M6832" t="s">
        <v>22</v>
      </c>
    </row>
    <row r="6833" spans="1:13" x14ac:dyDescent="0.4">
      <c r="A6833">
        <v>106832</v>
      </c>
      <c r="B6833" s="1">
        <v>45776.447916666664</v>
      </c>
      <c r="C6833" t="s">
        <v>23</v>
      </c>
      <c r="D6833" t="s">
        <v>28</v>
      </c>
      <c r="E6833" t="s">
        <v>29</v>
      </c>
      <c r="F6833" t="s">
        <v>37</v>
      </c>
      <c r="G6833">
        <v>66</v>
      </c>
      <c r="H6833">
        <v>964</v>
      </c>
      <c r="I6833">
        <v>483.5</v>
      </c>
      <c r="J6833" t="s">
        <v>30</v>
      </c>
      <c r="K6833">
        <v>450</v>
      </c>
      <c r="L6833">
        <v>200</v>
      </c>
      <c r="M6833" t="s">
        <v>38</v>
      </c>
    </row>
    <row r="6834" spans="1:13" x14ac:dyDescent="0.4">
      <c r="A6834">
        <v>106833</v>
      </c>
      <c r="B6834" s="1">
        <v>45865.552777777775</v>
      </c>
      <c r="C6834" t="s">
        <v>39</v>
      </c>
      <c r="D6834" t="s">
        <v>35</v>
      </c>
      <c r="E6834" t="s">
        <v>29</v>
      </c>
      <c r="F6834" t="s">
        <v>16</v>
      </c>
      <c r="G6834">
        <v>25</v>
      </c>
      <c r="H6834">
        <v>780</v>
      </c>
      <c r="I6834">
        <v>1230.94</v>
      </c>
      <c r="J6834" t="s">
        <v>36</v>
      </c>
      <c r="K6834">
        <v>12000</v>
      </c>
      <c r="L6834">
        <v>8000</v>
      </c>
      <c r="M6834" t="s">
        <v>18</v>
      </c>
    </row>
    <row r="6835" spans="1:13" x14ac:dyDescent="0.4">
      <c r="A6835">
        <v>106834</v>
      </c>
      <c r="B6835" s="1">
        <v>45991.306944444441</v>
      </c>
      <c r="C6835" t="s">
        <v>39</v>
      </c>
      <c r="D6835" t="s">
        <v>14</v>
      </c>
      <c r="E6835" t="s">
        <v>15</v>
      </c>
      <c r="F6835" t="s">
        <v>32</v>
      </c>
      <c r="G6835">
        <v>49</v>
      </c>
      <c r="H6835">
        <v>349</v>
      </c>
      <c r="I6835">
        <v>611.62</v>
      </c>
      <c r="J6835" t="s">
        <v>21</v>
      </c>
      <c r="K6835">
        <v>6500</v>
      </c>
      <c r="L6835">
        <v>4200</v>
      </c>
      <c r="M6835" t="s">
        <v>33</v>
      </c>
    </row>
    <row r="6836" spans="1:13" x14ac:dyDescent="0.4">
      <c r="A6836">
        <v>106835</v>
      </c>
      <c r="B6836" s="1">
        <v>45811.69027777778</v>
      </c>
      <c r="C6836" t="s">
        <v>34</v>
      </c>
      <c r="D6836" t="s">
        <v>40</v>
      </c>
      <c r="E6836" t="s">
        <v>15</v>
      </c>
      <c r="F6836" t="s">
        <v>25</v>
      </c>
      <c r="G6836">
        <v>68</v>
      </c>
      <c r="H6836">
        <v>404</v>
      </c>
      <c r="I6836">
        <v>802.9</v>
      </c>
      <c r="J6836" t="s">
        <v>41</v>
      </c>
      <c r="K6836">
        <v>5500</v>
      </c>
      <c r="L6836">
        <v>3500</v>
      </c>
      <c r="M6836" t="s">
        <v>27</v>
      </c>
    </row>
    <row r="6837" spans="1:13" x14ac:dyDescent="0.4">
      <c r="A6837">
        <v>106836</v>
      </c>
      <c r="B6837" s="1">
        <v>45692.938194444447</v>
      </c>
      <c r="C6837" t="s">
        <v>34</v>
      </c>
      <c r="D6837" t="s">
        <v>14</v>
      </c>
      <c r="E6837" t="s">
        <v>31</v>
      </c>
      <c r="F6837" t="s">
        <v>20</v>
      </c>
      <c r="G6837">
        <v>94</v>
      </c>
      <c r="H6837">
        <v>672</v>
      </c>
      <c r="I6837">
        <v>1042.83</v>
      </c>
      <c r="J6837" t="s">
        <v>21</v>
      </c>
      <c r="K6837">
        <v>6500</v>
      </c>
      <c r="L6837">
        <v>4200</v>
      </c>
      <c r="M6837" t="s">
        <v>22</v>
      </c>
    </row>
    <row r="6838" spans="1:13" x14ac:dyDescent="0.4">
      <c r="A6838">
        <v>106837</v>
      </c>
      <c r="B6838" s="1">
        <v>45736.986111111109</v>
      </c>
      <c r="C6838" t="s">
        <v>48</v>
      </c>
      <c r="D6838" t="s">
        <v>35</v>
      </c>
      <c r="E6838" t="s">
        <v>29</v>
      </c>
      <c r="F6838" t="s">
        <v>16</v>
      </c>
      <c r="G6838">
        <v>54</v>
      </c>
      <c r="H6838">
        <v>542</v>
      </c>
      <c r="I6838">
        <v>664.6</v>
      </c>
      <c r="J6838" t="s">
        <v>49</v>
      </c>
      <c r="K6838">
        <v>8500</v>
      </c>
      <c r="L6838">
        <v>5500</v>
      </c>
      <c r="M6838" t="s">
        <v>18</v>
      </c>
    </row>
    <row r="6839" spans="1:13" x14ac:dyDescent="0.4">
      <c r="A6839">
        <v>106838</v>
      </c>
      <c r="B6839" s="1">
        <v>45724.709722222222</v>
      </c>
      <c r="C6839" t="s">
        <v>48</v>
      </c>
      <c r="D6839" t="s">
        <v>35</v>
      </c>
      <c r="E6839" t="s">
        <v>31</v>
      </c>
      <c r="F6839" t="s">
        <v>25</v>
      </c>
      <c r="G6839">
        <v>17</v>
      </c>
      <c r="H6839">
        <v>1062</v>
      </c>
      <c r="I6839">
        <v>290.17</v>
      </c>
      <c r="J6839" t="s">
        <v>36</v>
      </c>
      <c r="K6839">
        <v>12000</v>
      </c>
      <c r="L6839">
        <v>8000</v>
      </c>
      <c r="M6839" t="s">
        <v>27</v>
      </c>
    </row>
    <row r="6840" spans="1:13" x14ac:dyDescent="0.4">
      <c r="A6840">
        <v>106839</v>
      </c>
      <c r="B6840" s="1">
        <v>46000.234027777777</v>
      </c>
      <c r="C6840" t="s">
        <v>39</v>
      </c>
      <c r="D6840" t="s">
        <v>35</v>
      </c>
      <c r="E6840" t="s">
        <v>31</v>
      </c>
      <c r="F6840" t="s">
        <v>32</v>
      </c>
      <c r="G6840">
        <v>35</v>
      </c>
      <c r="H6840">
        <v>387</v>
      </c>
      <c r="I6840">
        <v>748.17</v>
      </c>
      <c r="J6840" t="s">
        <v>36</v>
      </c>
      <c r="K6840">
        <v>12000</v>
      </c>
      <c r="L6840">
        <v>8000</v>
      </c>
      <c r="M6840" t="s">
        <v>33</v>
      </c>
    </row>
    <row r="6841" spans="1:13" x14ac:dyDescent="0.4">
      <c r="A6841">
        <v>106840</v>
      </c>
      <c r="B6841" s="1">
        <v>45691.861111111109</v>
      </c>
      <c r="C6841" t="s">
        <v>48</v>
      </c>
      <c r="D6841" t="s">
        <v>28</v>
      </c>
      <c r="E6841" t="s">
        <v>29</v>
      </c>
      <c r="F6841" t="s">
        <v>16</v>
      </c>
      <c r="G6841">
        <v>70</v>
      </c>
      <c r="H6841">
        <v>554</v>
      </c>
      <c r="I6841">
        <v>459.09</v>
      </c>
      <c r="J6841" t="s">
        <v>30</v>
      </c>
      <c r="K6841">
        <v>450</v>
      </c>
      <c r="L6841">
        <v>200</v>
      </c>
      <c r="M6841" t="s">
        <v>18</v>
      </c>
    </row>
    <row r="6842" spans="1:13" x14ac:dyDescent="0.4">
      <c r="A6842">
        <v>106841</v>
      </c>
      <c r="B6842" s="1">
        <v>45754.807638888888</v>
      </c>
      <c r="C6842" t="s">
        <v>50</v>
      </c>
      <c r="D6842" t="s">
        <v>35</v>
      </c>
      <c r="E6842" t="s">
        <v>31</v>
      </c>
      <c r="F6842" t="s">
        <v>25</v>
      </c>
      <c r="G6842">
        <v>97</v>
      </c>
      <c r="H6842">
        <v>858</v>
      </c>
      <c r="I6842">
        <v>843.1</v>
      </c>
      <c r="J6842" t="s">
        <v>36</v>
      </c>
      <c r="K6842">
        <v>12000</v>
      </c>
      <c r="L6842">
        <v>8000</v>
      </c>
      <c r="M6842" t="s">
        <v>27</v>
      </c>
    </row>
    <row r="6843" spans="1:13" x14ac:dyDescent="0.4">
      <c r="A6843">
        <v>106842</v>
      </c>
      <c r="B6843" s="1">
        <v>45826.799305555556</v>
      </c>
      <c r="C6843" t="s">
        <v>13</v>
      </c>
      <c r="D6843" t="s">
        <v>43</v>
      </c>
      <c r="E6843" t="s">
        <v>31</v>
      </c>
      <c r="F6843" t="s">
        <v>16</v>
      </c>
      <c r="G6843">
        <v>51</v>
      </c>
      <c r="H6843">
        <v>696</v>
      </c>
      <c r="I6843">
        <v>2532.9</v>
      </c>
      <c r="J6843" t="s">
        <v>61</v>
      </c>
      <c r="K6843">
        <v>2800</v>
      </c>
      <c r="L6843">
        <v>1500</v>
      </c>
      <c r="M6843" t="s">
        <v>18</v>
      </c>
    </row>
    <row r="6844" spans="1:13" x14ac:dyDescent="0.4">
      <c r="A6844">
        <v>106843</v>
      </c>
      <c r="B6844" s="1">
        <v>45826.405555555553</v>
      </c>
      <c r="C6844" t="s">
        <v>48</v>
      </c>
      <c r="D6844" t="s">
        <v>24</v>
      </c>
      <c r="E6844" t="s">
        <v>29</v>
      </c>
      <c r="F6844" t="s">
        <v>37</v>
      </c>
      <c r="G6844">
        <v>83</v>
      </c>
      <c r="H6844">
        <v>1068</v>
      </c>
      <c r="I6844">
        <v>2726.7</v>
      </c>
      <c r="J6844" t="s">
        <v>59</v>
      </c>
      <c r="K6844">
        <v>3500</v>
      </c>
      <c r="L6844">
        <v>2200</v>
      </c>
      <c r="M6844" t="s">
        <v>38</v>
      </c>
    </row>
    <row r="6845" spans="1:13" x14ac:dyDescent="0.4">
      <c r="A6845">
        <v>106844</v>
      </c>
      <c r="B6845" s="1">
        <v>45808.224999999999</v>
      </c>
      <c r="C6845" t="s">
        <v>34</v>
      </c>
      <c r="D6845" t="s">
        <v>55</v>
      </c>
      <c r="E6845" t="s">
        <v>29</v>
      </c>
      <c r="F6845" t="s">
        <v>16</v>
      </c>
      <c r="G6845">
        <v>8</v>
      </c>
      <c r="H6845">
        <v>789</v>
      </c>
      <c r="I6845">
        <v>361.2</v>
      </c>
      <c r="J6845" t="s">
        <v>56</v>
      </c>
      <c r="K6845">
        <v>850</v>
      </c>
      <c r="L6845">
        <v>550</v>
      </c>
      <c r="M6845" t="s">
        <v>18</v>
      </c>
    </row>
    <row r="6846" spans="1:13" x14ac:dyDescent="0.4">
      <c r="A6846">
        <v>106845</v>
      </c>
      <c r="B6846" s="1">
        <v>45728.460416666669</v>
      </c>
      <c r="C6846" t="s">
        <v>39</v>
      </c>
      <c r="D6846" t="s">
        <v>40</v>
      </c>
      <c r="E6846" t="s">
        <v>31</v>
      </c>
      <c r="F6846" t="s">
        <v>25</v>
      </c>
      <c r="G6846">
        <v>95</v>
      </c>
      <c r="H6846">
        <v>636</v>
      </c>
      <c r="I6846">
        <v>702.14</v>
      </c>
      <c r="J6846" t="s">
        <v>41</v>
      </c>
      <c r="K6846">
        <v>5500</v>
      </c>
      <c r="L6846">
        <v>3500</v>
      </c>
      <c r="M6846" t="s">
        <v>27</v>
      </c>
    </row>
    <row r="6847" spans="1:13" x14ac:dyDescent="0.4">
      <c r="A6847">
        <v>106846</v>
      </c>
      <c r="B6847" s="1">
        <v>45660.688888888886</v>
      </c>
      <c r="C6847" t="s">
        <v>42</v>
      </c>
      <c r="D6847" t="s">
        <v>55</v>
      </c>
      <c r="E6847" t="s">
        <v>31</v>
      </c>
      <c r="F6847" t="s">
        <v>37</v>
      </c>
      <c r="G6847">
        <v>62</v>
      </c>
      <c r="H6847">
        <v>684</v>
      </c>
      <c r="I6847">
        <v>718.28</v>
      </c>
      <c r="J6847" t="s">
        <v>58</v>
      </c>
      <c r="K6847">
        <v>1200</v>
      </c>
      <c r="L6847">
        <v>800</v>
      </c>
      <c r="M6847" t="s">
        <v>38</v>
      </c>
    </row>
    <row r="6848" spans="1:13" x14ac:dyDescent="0.4">
      <c r="A6848">
        <v>106847</v>
      </c>
      <c r="B6848" s="1">
        <v>45971.5</v>
      </c>
      <c r="C6848" t="s">
        <v>23</v>
      </c>
      <c r="D6848" t="s">
        <v>24</v>
      </c>
      <c r="E6848" t="s">
        <v>15</v>
      </c>
      <c r="F6848" t="s">
        <v>32</v>
      </c>
      <c r="G6848">
        <v>63</v>
      </c>
      <c r="H6848">
        <v>1015</v>
      </c>
      <c r="I6848">
        <v>942.04</v>
      </c>
      <c r="J6848" t="s">
        <v>26</v>
      </c>
      <c r="K6848">
        <v>45000</v>
      </c>
      <c r="L6848">
        <v>32000</v>
      </c>
      <c r="M6848" t="s">
        <v>33</v>
      </c>
    </row>
    <row r="6849" spans="1:13" x14ac:dyDescent="0.4">
      <c r="A6849">
        <v>106848</v>
      </c>
      <c r="B6849" s="1">
        <v>45689.025000000001</v>
      </c>
      <c r="C6849" t="s">
        <v>19</v>
      </c>
      <c r="D6849" t="s">
        <v>46</v>
      </c>
      <c r="E6849" t="s">
        <v>31</v>
      </c>
      <c r="F6849" t="s">
        <v>37</v>
      </c>
      <c r="G6849">
        <v>74</v>
      </c>
      <c r="H6849">
        <v>408</v>
      </c>
      <c r="I6849">
        <v>226.18</v>
      </c>
      <c r="J6849" t="s">
        <v>47</v>
      </c>
      <c r="K6849">
        <v>4500</v>
      </c>
      <c r="L6849">
        <v>2800</v>
      </c>
      <c r="M6849" t="s">
        <v>38</v>
      </c>
    </row>
    <row r="6850" spans="1:13" x14ac:dyDescent="0.4">
      <c r="A6850">
        <v>106849</v>
      </c>
      <c r="B6850" s="1">
        <v>45944.147222222222</v>
      </c>
      <c r="C6850" t="s">
        <v>45</v>
      </c>
      <c r="D6850" t="s">
        <v>43</v>
      </c>
      <c r="E6850" t="s">
        <v>29</v>
      </c>
      <c r="F6850" t="s">
        <v>16</v>
      </c>
      <c r="G6850">
        <v>7</v>
      </c>
      <c r="H6850">
        <v>760</v>
      </c>
      <c r="I6850">
        <v>691.8</v>
      </c>
      <c r="J6850" t="s">
        <v>51</v>
      </c>
      <c r="K6850">
        <v>1800</v>
      </c>
      <c r="L6850">
        <v>900</v>
      </c>
      <c r="M6850" t="s">
        <v>18</v>
      </c>
    </row>
    <row r="6851" spans="1:13" x14ac:dyDescent="0.4">
      <c r="A6851">
        <v>106850</v>
      </c>
      <c r="B6851" s="1">
        <v>45739.659722222219</v>
      </c>
      <c r="C6851" t="s">
        <v>42</v>
      </c>
      <c r="D6851" t="s">
        <v>46</v>
      </c>
      <c r="E6851" t="s">
        <v>15</v>
      </c>
      <c r="F6851" t="s">
        <v>32</v>
      </c>
      <c r="G6851">
        <v>88</v>
      </c>
      <c r="H6851">
        <v>1011</v>
      </c>
      <c r="I6851">
        <v>976.4</v>
      </c>
      <c r="J6851" t="s">
        <v>47</v>
      </c>
      <c r="K6851">
        <v>4500</v>
      </c>
      <c r="L6851">
        <v>2800</v>
      </c>
      <c r="M6851" t="s">
        <v>33</v>
      </c>
    </row>
    <row r="6852" spans="1:13" x14ac:dyDescent="0.4">
      <c r="A6852">
        <v>106851</v>
      </c>
      <c r="B6852" s="1">
        <v>45700.787499999999</v>
      </c>
      <c r="C6852" t="s">
        <v>23</v>
      </c>
      <c r="D6852" t="s">
        <v>28</v>
      </c>
      <c r="E6852" t="s">
        <v>29</v>
      </c>
      <c r="F6852" t="s">
        <v>16</v>
      </c>
      <c r="G6852">
        <v>42</v>
      </c>
      <c r="H6852">
        <v>1091</v>
      </c>
      <c r="I6852">
        <v>356.93</v>
      </c>
      <c r="J6852" t="s">
        <v>54</v>
      </c>
      <c r="K6852">
        <v>2500</v>
      </c>
      <c r="L6852">
        <v>1500</v>
      </c>
      <c r="M6852" t="s">
        <v>18</v>
      </c>
    </row>
    <row r="6853" spans="1:13" x14ac:dyDescent="0.4">
      <c r="A6853">
        <v>106852</v>
      </c>
      <c r="B6853" s="1">
        <v>45762.2</v>
      </c>
      <c r="C6853" t="s">
        <v>45</v>
      </c>
      <c r="D6853" t="s">
        <v>35</v>
      </c>
      <c r="E6853" t="s">
        <v>29</v>
      </c>
      <c r="F6853" t="s">
        <v>32</v>
      </c>
      <c r="G6853">
        <v>84</v>
      </c>
      <c r="H6853">
        <v>452</v>
      </c>
      <c r="I6853">
        <v>995.13</v>
      </c>
      <c r="J6853" t="s">
        <v>49</v>
      </c>
      <c r="K6853">
        <v>8500</v>
      </c>
      <c r="L6853">
        <v>5500</v>
      </c>
      <c r="M6853" t="s">
        <v>33</v>
      </c>
    </row>
    <row r="6854" spans="1:13" x14ac:dyDescent="0.4">
      <c r="A6854">
        <v>106853</v>
      </c>
      <c r="B6854" s="1">
        <v>45658.513194444444</v>
      </c>
      <c r="C6854" t="s">
        <v>23</v>
      </c>
      <c r="D6854" t="s">
        <v>43</v>
      </c>
      <c r="E6854" t="s">
        <v>15</v>
      </c>
      <c r="F6854" t="s">
        <v>16</v>
      </c>
      <c r="G6854">
        <v>41</v>
      </c>
      <c r="H6854">
        <v>518</v>
      </c>
      <c r="I6854">
        <v>656.36</v>
      </c>
      <c r="J6854" t="s">
        <v>44</v>
      </c>
      <c r="K6854">
        <v>4500</v>
      </c>
      <c r="L6854">
        <v>2500</v>
      </c>
      <c r="M6854" t="s">
        <v>18</v>
      </c>
    </row>
    <row r="6855" spans="1:13" x14ac:dyDescent="0.4">
      <c r="A6855">
        <v>106854</v>
      </c>
      <c r="B6855" s="1">
        <v>45718.408333333333</v>
      </c>
      <c r="C6855" t="s">
        <v>13</v>
      </c>
      <c r="D6855" t="s">
        <v>24</v>
      </c>
      <c r="E6855" t="s">
        <v>15</v>
      </c>
      <c r="F6855" t="s">
        <v>32</v>
      </c>
      <c r="G6855">
        <v>93</v>
      </c>
      <c r="H6855">
        <v>494</v>
      </c>
      <c r="I6855">
        <v>208.65</v>
      </c>
      <c r="J6855" t="s">
        <v>26</v>
      </c>
      <c r="K6855">
        <v>45000</v>
      </c>
      <c r="L6855">
        <v>32000</v>
      </c>
      <c r="M6855" t="s">
        <v>33</v>
      </c>
    </row>
    <row r="6856" spans="1:13" x14ac:dyDescent="0.4">
      <c r="A6856">
        <v>106855</v>
      </c>
      <c r="B6856" s="1">
        <v>45927.171527777777</v>
      </c>
      <c r="C6856" t="s">
        <v>23</v>
      </c>
      <c r="D6856" t="s">
        <v>24</v>
      </c>
      <c r="E6856" t="s">
        <v>29</v>
      </c>
      <c r="F6856" t="s">
        <v>37</v>
      </c>
      <c r="G6856">
        <v>7</v>
      </c>
      <c r="H6856">
        <v>594</v>
      </c>
      <c r="I6856">
        <v>674.55</v>
      </c>
      <c r="J6856" t="s">
        <v>60</v>
      </c>
      <c r="K6856">
        <v>25000</v>
      </c>
      <c r="L6856">
        <v>18000</v>
      </c>
      <c r="M6856" t="s">
        <v>38</v>
      </c>
    </row>
    <row r="6857" spans="1:13" x14ac:dyDescent="0.4">
      <c r="A6857">
        <v>106856</v>
      </c>
      <c r="B6857" s="1">
        <v>45837.638194444444</v>
      </c>
      <c r="C6857" t="s">
        <v>48</v>
      </c>
      <c r="D6857" t="s">
        <v>55</v>
      </c>
      <c r="E6857" t="s">
        <v>15</v>
      </c>
      <c r="F6857" t="s">
        <v>37</v>
      </c>
      <c r="G6857">
        <v>75</v>
      </c>
      <c r="H6857">
        <v>773</v>
      </c>
      <c r="I6857">
        <v>1236.1199999999999</v>
      </c>
      <c r="J6857" t="s">
        <v>56</v>
      </c>
      <c r="K6857">
        <v>850</v>
      </c>
      <c r="L6857">
        <v>550</v>
      </c>
      <c r="M6857" t="s">
        <v>38</v>
      </c>
    </row>
    <row r="6858" spans="1:13" x14ac:dyDescent="0.4">
      <c r="A6858">
        <v>106857</v>
      </c>
      <c r="B6858" s="1">
        <v>45881.002083333333</v>
      </c>
      <c r="C6858" t="s">
        <v>48</v>
      </c>
      <c r="D6858" t="s">
        <v>40</v>
      </c>
      <c r="E6858" t="s">
        <v>31</v>
      </c>
      <c r="F6858" t="s">
        <v>16</v>
      </c>
      <c r="G6858">
        <v>4</v>
      </c>
      <c r="H6858">
        <v>1073</v>
      </c>
      <c r="I6858">
        <v>1161.8399999999999</v>
      </c>
      <c r="J6858" t="s">
        <v>41</v>
      </c>
      <c r="K6858">
        <v>5500</v>
      </c>
      <c r="L6858">
        <v>3500</v>
      </c>
      <c r="M6858" t="s">
        <v>18</v>
      </c>
    </row>
    <row r="6859" spans="1:13" x14ac:dyDescent="0.4">
      <c r="A6859">
        <v>106858</v>
      </c>
      <c r="B6859" s="1">
        <v>45663.490277777775</v>
      </c>
      <c r="C6859" t="s">
        <v>48</v>
      </c>
      <c r="D6859" t="s">
        <v>55</v>
      </c>
      <c r="E6859" t="s">
        <v>15</v>
      </c>
      <c r="F6859" t="s">
        <v>37</v>
      </c>
      <c r="G6859">
        <v>10</v>
      </c>
      <c r="H6859">
        <v>1002</v>
      </c>
      <c r="I6859">
        <v>583.78</v>
      </c>
      <c r="J6859" t="s">
        <v>58</v>
      </c>
      <c r="K6859">
        <v>1200</v>
      </c>
      <c r="L6859">
        <v>800</v>
      </c>
      <c r="M6859" t="s">
        <v>38</v>
      </c>
    </row>
    <row r="6860" spans="1:13" x14ac:dyDescent="0.4">
      <c r="A6860">
        <v>106859</v>
      </c>
      <c r="B6860" s="1">
        <v>45760.604166666664</v>
      </c>
      <c r="C6860" t="s">
        <v>13</v>
      </c>
      <c r="D6860" t="s">
        <v>24</v>
      </c>
      <c r="E6860" t="s">
        <v>15</v>
      </c>
      <c r="F6860" t="s">
        <v>37</v>
      </c>
      <c r="G6860">
        <v>96</v>
      </c>
      <c r="H6860">
        <v>529</v>
      </c>
      <c r="I6860">
        <v>2050.5</v>
      </c>
      <c r="J6860" t="s">
        <v>26</v>
      </c>
      <c r="K6860">
        <v>45000</v>
      </c>
      <c r="L6860">
        <v>32000</v>
      </c>
      <c r="M6860" t="s">
        <v>38</v>
      </c>
    </row>
    <row r="6861" spans="1:13" x14ac:dyDescent="0.4">
      <c r="A6861">
        <v>106860</v>
      </c>
      <c r="B6861" s="1">
        <v>45667.168055555558</v>
      </c>
      <c r="C6861" t="s">
        <v>50</v>
      </c>
      <c r="D6861" t="s">
        <v>28</v>
      </c>
      <c r="E6861" t="s">
        <v>29</v>
      </c>
      <c r="F6861" t="s">
        <v>16</v>
      </c>
      <c r="G6861">
        <v>44</v>
      </c>
      <c r="H6861">
        <v>1126</v>
      </c>
      <c r="I6861">
        <v>515.16</v>
      </c>
      <c r="J6861" t="s">
        <v>54</v>
      </c>
      <c r="K6861">
        <v>2500</v>
      </c>
      <c r="L6861">
        <v>1500</v>
      </c>
      <c r="M6861" t="s">
        <v>18</v>
      </c>
    </row>
    <row r="6862" spans="1:13" x14ac:dyDescent="0.4">
      <c r="A6862">
        <v>106861</v>
      </c>
      <c r="B6862" s="1">
        <v>45728.239583333336</v>
      </c>
      <c r="C6862" t="s">
        <v>34</v>
      </c>
      <c r="D6862" t="s">
        <v>43</v>
      </c>
      <c r="E6862" t="s">
        <v>15</v>
      </c>
      <c r="F6862" t="s">
        <v>20</v>
      </c>
      <c r="G6862">
        <v>44</v>
      </c>
      <c r="H6862">
        <v>891</v>
      </c>
      <c r="I6862">
        <v>2617.9899999999998</v>
      </c>
      <c r="J6862" t="s">
        <v>44</v>
      </c>
      <c r="K6862">
        <v>4500</v>
      </c>
      <c r="L6862">
        <v>2500</v>
      </c>
      <c r="M6862" t="s">
        <v>22</v>
      </c>
    </row>
    <row r="6863" spans="1:13" x14ac:dyDescent="0.4">
      <c r="A6863">
        <v>106862</v>
      </c>
      <c r="B6863" s="1">
        <v>45747.445833333331</v>
      </c>
      <c r="C6863" t="s">
        <v>34</v>
      </c>
      <c r="D6863" t="s">
        <v>46</v>
      </c>
      <c r="E6863" t="s">
        <v>15</v>
      </c>
      <c r="F6863" t="s">
        <v>25</v>
      </c>
      <c r="G6863">
        <v>53</v>
      </c>
      <c r="H6863">
        <v>1197</v>
      </c>
      <c r="I6863">
        <v>1027.8</v>
      </c>
      <c r="J6863" t="s">
        <v>47</v>
      </c>
      <c r="K6863">
        <v>4500</v>
      </c>
      <c r="L6863">
        <v>2800</v>
      </c>
      <c r="M6863" t="s">
        <v>27</v>
      </c>
    </row>
    <row r="6864" spans="1:13" x14ac:dyDescent="0.4">
      <c r="A6864">
        <v>106863</v>
      </c>
      <c r="B6864" s="1">
        <v>45883.796527777777</v>
      </c>
      <c r="C6864" t="s">
        <v>13</v>
      </c>
      <c r="D6864" t="s">
        <v>14</v>
      </c>
      <c r="E6864" t="s">
        <v>31</v>
      </c>
      <c r="F6864" t="s">
        <v>25</v>
      </c>
      <c r="G6864">
        <v>44</v>
      </c>
      <c r="H6864">
        <v>1179</v>
      </c>
      <c r="I6864">
        <v>122.08</v>
      </c>
      <c r="J6864" t="s">
        <v>17</v>
      </c>
      <c r="K6864">
        <v>3200</v>
      </c>
      <c r="L6864">
        <v>2000</v>
      </c>
      <c r="M6864" t="s">
        <v>27</v>
      </c>
    </row>
    <row r="6865" spans="1:13" x14ac:dyDescent="0.4">
      <c r="A6865">
        <v>106864</v>
      </c>
      <c r="B6865" s="1">
        <v>45815.552777777775</v>
      </c>
      <c r="C6865" t="s">
        <v>45</v>
      </c>
      <c r="D6865" t="s">
        <v>43</v>
      </c>
      <c r="E6865" t="s">
        <v>15</v>
      </c>
      <c r="F6865" t="s">
        <v>16</v>
      </c>
      <c r="G6865">
        <v>66</v>
      </c>
      <c r="H6865">
        <v>511</v>
      </c>
      <c r="I6865">
        <v>834.4</v>
      </c>
      <c r="J6865" t="s">
        <v>44</v>
      </c>
      <c r="K6865">
        <v>4500</v>
      </c>
      <c r="L6865">
        <v>2500</v>
      </c>
      <c r="M6865" t="s">
        <v>18</v>
      </c>
    </row>
    <row r="6866" spans="1:13" x14ac:dyDescent="0.4">
      <c r="A6866">
        <v>106865</v>
      </c>
      <c r="B6866" s="1">
        <v>45885.073611111111</v>
      </c>
      <c r="C6866" t="s">
        <v>39</v>
      </c>
      <c r="D6866" t="s">
        <v>40</v>
      </c>
      <c r="E6866" t="s">
        <v>31</v>
      </c>
      <c r="F6866" t="s">
        <v>37</v>
      </c>
      <c r="G6866">
        <v>91</v>
      </c>
      <c r="H6866">
        <v>396</v>
      </c>
      <c r="I6866">
        <v>420.25</v>
      </c>
      <c r="J6866" t="s">
        <v>52</v>
      </c>
      <c r="K6866">
        <v>1500</v>
      </c>
      <c r="L6866">
        <v>800</v>
      </c>
      <c r="M6866" t="s">
        <v>38</v>
      </c>
    </row>
    <row r="6867" spans="1:13" x14ac:dyDescent="0.4">
      <c r="A6867">
        <v>106866</v>
      </c>
      <c r="B6867" s="1">
        <v>45783.400694444441</v>
      </c>
      <c r="C6867" t="s">
        <v>23</v>
      </c>
      <c r="D6867" t="s">
        <v>28</v>
      </c>
      <c r="E6867" t="s">
        <v>15</v>
      </c>
      <c r="F6867" t="s">
        <v>16</v>
      </c>
      <c r="G6867">
        <v>24</v>
      </c>
      <c r="H6867">
        <v>373</v>
      </c>
      <c r="I6867">
        <v>543.16</v>
      </c>
      <c r="J6867" t="s">
        <v>54</v>
      </c>
      <c r="K6867">
        <v>2500</v>
      </c>
      <c r="L6867">
        <v>1500</v>
      </c>
      <c r="M6867" t="s">
        <v>18</v>
      </c>
    </row>
    <row r="6868" spans="1:13" x14ac:dyDescent="0.4">
      <c r="A6868">
        <v>106867</v>
      </c>
      <c r="B6868" s="1">
        <v>45866.462500000001</v>
      </c>
      <c r="C6868" t="s">
        <v>19</v>
      </c>
      <c r="D6868" t="s">
        <v>46</v>
      </c>
      <c r="E6868" t="s">
        <v>15</v>
      </c>
      <c r="F6868" t="s">
        <v>20</v>
      </c>
      <c r="G6868">
        <v>84</v>
      </c>
      <c r="H6868">
        <v>1019</v>
      </c>
      <c r="I6868">
        <v>338</v>
      </c>
      <c r="J6868" t="s">
        <v>53</v>
      </c>
      <c r="K6868">
        <v>15000</v>
      </c>
      <c r="L6868">
        <v>9500</v>
      </c>
      <c r="M6868" t="s">
        <v>22</v>
      </c>
    </row>
    <row r="6869" spans="1:13" x14ac:dyDescent="0.4">
      <c r="A6869">
        <v>106868</v>
      </c>
      <c r="B6869" s="1">
        <v>45754.339583333334</v>
      </c>
      <c r="C6869" t="s">
        <v>19</v>
      </c>
      <c r="D6869" t="s">
        <v>35</v>
      </c>
      <c r="E6869" t="s">
        <v>15</v>
      </c>
      <c r="F6869" t="s">
        <v>32</v>
      </c>
      <c r="G6869">
        <v>37</v>
      </c>
      <c r="H6869">
        <v>509</v>
      </c>
      <c r="I6869">
        <v>1016.06</v>
      </c>
      <c r="J6869" t="s">
        <v>49</v>
      </c>
      <c r="K6869">
        <v>8500</v>
      </c>
      <c r="L6869">
        <v>5500</v>
      </c>
      <c r="M6869" t="s">
        <v>33</v>
      </c>
    </row>
    <row r="6870" spans="1:13" x14ac:dyDescent="0.4">
      <c r="A6870">
        <v>106869</v>
      </c>
      <c r="B6870" s="1">
        <v>45731.359722222223</v>
      </c>
      <c r="C6870" t="s">
        <v>13</v>
      </c>
      <c r="D6870" t="s">
        <v>46</v>
      </c>
      <c r="E6870" t="s">
        <v>15</v>
      </c>
      <c r="F6870" t="s">
        <v>37</v>
      </c>
      <c r="G6870">
        <v>46</v>
      </c>
      <c r="H6870">
        <v>1193</v>
      </c>
      <c r="I6870">
        <v>691.15</v>
      </c>
      <c r="J6870" t="s">
        <v>53</v>
      </c>
      <c r="K6870">
        <v>15000</v>
      </c>
      <c r="L6870">
        <v>9500</v>
      </c>
      <c r="M6870" t="s">
        <v>38</v>
      </c>
    </row>
    <row r="6871" spans="1:13" x14ac:dyDescent="0.4">
      <c r="A6871">
        <v>106870</v>
      </c>
      <c r="B6871" s="1">
        <v>45772.379166666666</v>
      </c>
      <c r="C6871" t="s">
        <v>13</v>
      </c>
      <c r="D6871" t="s">
        <v>35</v>
      </c>
      <c r="E6871" t="s">
        <v>29</v>
      </c>
      <c r="F6871" t="s">
        <v>25</v>
      </c>
      <c r="G6871">
        <v>19</v>
      </c>
      <c r="H6871">
        <v>917</v>
      </c>
      <c r="I6871">
        <v>1012.72</v>
      </c>
      <c r="J6871" t="s">
        <v>36</v>
      </c>
      <c r="K6871">
        <v>12000</v>
      </c>
      <c r="L6871">
        <v>8000</v>
      </c>
      <c r="M6871" t="s">
        <v>27</v>
      </c>
    </row>
    <row r="6872" spans="1:13" x14ac:dyDescent="0.4">
      <c r="A6872">
        <v>106871</v>
      </c>
      <c r="B6872" s="1">
        <v>45848.28402777778</v>
      </c>
      <c r="C6872" t="s">
        <v>42</v>
      </c>
      <c r="D6872" t="s">
        <v>40</v>
      </c>
      <c r="E6872" t="s">
        <v>15</v>
      </c>
      <c r="F6872" t="s">
        <v>16</v>
      </c>
      <c r="G6872">
        <v>10</v>
      </c>
      <c r="H6872">
        <v>1108</v>
      </c>
      <c r="I6872">
        <v>825.66</v>
      </c>
      <c r="J6872" t="s">
        <v>52</v>
      </c>
      <c r="K6872">
        <v>1500</v>
      </c>
      <c r="L6872">
        <v>800</v>
      </c>
      <c r="M6872" t="s">
        <v>18</v>
      </c>
    </row>
    <row r="6873" spans="1:13" x14ac:dyDescent="0.4">
      <c r="A6873">
        <v>106872</v>
      </c>
      <c r="B6873" s="1">
        <v>45827.043749999997</v>
      </c>
      <c r="C6873" t="s">
        <v>45</v>
      </c>
      <c r="D6873" t="s">
        <v>24</v>
      </c>
      <c r="E6873" t="s">
        <v>29</v>
      </c>
      <c r="F6873" t="s">
        <v>20</v>
      </c>
      <c r="G6873">
        <v>1</v>
      </c>
      <c r="H6873">
        <v>1186</v>
      </c>
      <c r="I6873">
        <v>814.4</v>
      </c>
      <c r="J6873" t="s">
        <v>26</v>
      </c>
      <c r="K6873">
        <v>45000</v>
      </c>
      <c r="L6873">
        <v>32000</v>
      </c>
      <c r="M6873" t="s">
        <v>22</v>
      </c>
    </row>
    <row r="6874" spans="1:13" x14ac:dyDescent="0.4">
      <c r="A6874">
        <v>106873</v>
      </c>
      <c r="B6874" s="1">
        <v>45964.916666666664</v>
      </c>
      <c r="C6874" t="s">
        <v>19</v>
      </c>
      <c r="D6874" t="s">
        <v>24</v>
      </c>
      <c r="E6874" t="s">
        <v>15</v>
      </c>
      <c r="F6874" t="s">
        <v>32</v>
      </c>
      <c r="G6874">
        <v>72</v>
      </c>
      <c r="H6874">
        <v>842</v>
      </c>
      <c r="I6874">
        <v>510.81</v>
      </c>
      <c r="J6874" t="s">
        <v>26</v>
      </c>
      <c r="K6874">
        <v>45000</v>
      </c>
      <c r="L6874">
        <v>32000</v>
      </c>
      <c r="M6874" t="s">
        <v>33</v>
      </c>
    </row>
    <row r="6875" spans="1:13" x14ac:dyDescent="0.4">
      <c r="A6875">
        <v>106874</v>
      </c>
      <c r="B6875" s="1">
        <v>45861.015972222223</v>
      </c>
      <c r="C6875" t="s">
        <v>39</v>
      </c>
      <c r="D6875" t="s">
        <v>43</v>
      </c>
      <c r="E6875" t="s">
        <v>29</v>
      </c>
      <c r="F6875" t="s">
        <v>32</v>
      </c>
      <c r="G6875">
        <v>87</v>
      </c>
      <c r="H6875">
        <v>1008</v>
      </c>
      <c r="I6875">
        <v>454.81</v>
      </c>
      <c r="J6875" t="s">
        <v>44</v>
      </c>
      <c r="K6875">
        <v>4500</v>
      </c>
      <c r="L6875">
        <v>2500</v>
      </c>
      <c r="M6875" t="s">
        <v>33</v>
      </c>
    </row>
    <row r="6876" spans="1:13" x14ac:dyDescent="0.4">
      <c r="A6876">
        <v>106875</v>
      </c>
      <c r="B6876" s="1">
        <v>45713.888888888891</v>
      </c>
      <c r="C6876" t="s">
        <v>19</v>
      </c>
      <c r="D6876" t="s">
        <v>24</v>
      </c>
      <c r="E6876" t="s">
        <v>15</v>
      </c>
      <c r="F6876" t="s">
        <v>16</v>
      </c>
      <c r="G6876">
        <v>52</v>
      </c>
      <c r="H6876">
        <v>471</v>
      </c>
      <c r="I6876">
        <v>171.03</v>
      </c>
      <c r="J6876" t="s">
        <v>60</v>
      </c>
      <c r="K6876">
        <v>25000</v>
      </c>
      <c r="L6876">
        <v>18000</v>
      </c>
      <c r="M6876" t="s">
        <v>18</v>
      </c>
    </row>
    <row r="6877" spans="1:13" x14ac:dyDescent="0.4">
      <c r="A6877">
        <v>106876</v>
      </c>
      <c r="B6877" s="1">
        <v>45865.904861111114</v>
      </c>
      <c r="C6877" t="s">
        <v>13</v>
      </c>
      <c r="D6877" t="s">
        <v>28</v>
      </c>
      <c r="E6877" t="s">
        <v>15</v>
      </c>
      <c r="F6877" t="s">
        <v>16</v>
      </c>
      <c r="G6877">
        <v>79</v>
      </c>
      <c r="H6877">
        <v>346</v>
      </c>
      <c r="I6877">
        <v>1060.69</v>
      </c>
      <c r="J6877" t="s">
        <v>30</v>
      </c>
      <c r="K6877">
        <v>450</v>
      </c>
      <c r="L6877">
        <v>200</v>
      </c>
      <c r="M6877" t="s">
        <v>18</v>
      </c>
    </row>
    <row r="6878" spans="1:13" x14ac:dyDescent="0.4">
      <c r="A6878">
        <v>106877</v>
      </c>
      <c r="B6878" s="1">
        <v>45698.859027777777</v>
      </c>
      <c r="C6878" t="s">
        <v>19</v>
      </c>
      <c r="D6878" t="s">
        <v>46</v>
      </c>
      <c r="E6878" t="s">
        <v>15</v>
      </c>
      <c r="F6878" t="s">
        <v>20</v>
      </c>
      <c r="G6878">
        <v>84</v>
      </c>
      <c r="H6878">
        <v>572</v>
      </c>
      <c r="I6878">
        <v>997.12</v>
      </c>
      <c r="J6878" t="s">
        <v>47</v>
      </c>
      <c r="K6878">
        <v>4500</v>
      </c>
      <c r="L6878">
        <v>2800</v>
      </c>
      <c r="M6878" t="s">
        <v>22</v>
      </c>
    </row>
    <row r="6879" spans="1:13" x14ac:dyDescent="0.4">
      <c r="A6879">
        <v>106878</v>
      </c>
      <c r="B6879" s="1">
        <v>45689.920138888891</v>
      </c>
      <c r="C6879" t="s">
        <v>42</v>
      </c>
      <c r="D6879" t="s">
        <v>14</v>
      </c>
      <c r="E6879" t="s">
        <v>15</v>
      </c>
      <c r="F6879" t="s">
        <v>16</v>
      </c>
      <c r="G6879">
        <v>67</v>
      </c>
      <c r="H6879">
        <v>914</v>
      </c>
      <c r="I6879">
        <v>517.02</v>
      </c>
      <c r="J6879" t="s">
        <v>21</v>
      </c>
      <c r="K6879">
        <v>6500</v>
      </c>
      <c r="L6879">
        <v>4200</v>
      </c>
      <c r="M6879" t="s">
        <v>18</v>
      </c>
    </row>
    <row r="6880" spans="1:13" x14ac:dyDescent="0.4">
      <c r="A6880">
        <v>106879</v>
      </c>
      <c r="B6880" s="1">
        <v>45672.769444444442</v>
      </c>
      <c r="C6880" t="s">
        <v>13</v>
      </c>
      <c r="D6880" t="s">
        <v>28</v>
      </c>
      <c r="E6880" t="s">
        <v>29</v>
      </c>
      <c r="F6880" t="s">
        <v>32</v>
      </c>
      <c r="G6880">
        <v>50</v>
      </c>
      <c r="H6880">
        <v>341</v>
      </c>
      <c r="I6880">
        <v>669.46</v>
      </c>
      <c r="J6880" t="s">
        <v>54</v>
      </c>
      <c r="K6880">
        <v>2500</v>
      </c>
      <c r="L6880">
        <v>1500</v>
      </c>
      <c r="M6880" t="s">
        <v>33</v>
      </c>
    </row>
    <row r="6881" spans="1:13" x14ac:dyDescent="0.4">
      <c r="A6881">
        <v>106880</v>
      </c>
      <c r="B6881" s="1">
        <v>45719.95416666667</v>
      </c>
      <c r="C6881" t="s">
        <v>19</v>
      </c>
      <c r="D6881" t="s">
        <v>28</v>
      </c>
      <c r="E6881" t="s">
        <v>15</v>
      </c>
      <c r="F6881" t="s">
        <v>32</v>
      </c>
      <c r="G6881">
        <v>73</v>
      </c>
      <c r="H6881">
        <v>1121</v>
      </c>
      <c r="I6881">
        <v>957.36</v>
      </c>
      <c r="J6881" t="s">
        <v>30</v>
      </c>
      <c r="K6881">
        <v>450</v>
      </c>
      <c r="L6881">
        <v>200</v>
      </c>
      <c r="M6881" t="s">
        <v>33</v>
      </c>
    </row>
    <row r="6882" spans="1:13" x14ac:dyDescent="0.4">
      <c r="A6882">
        <v>106881</v>
      </c>
      <c r="B6882" s="1">
        <v>45812.875694444447</v>
      </c>
      <c r="C6882" t="s">
        <v>45</v>
      </c>
      <c r="D6882" t="s">
        <v>28</v>
      </c>
      <c r="E6882" t="s">
        <v>31</v>
      </c>
      <c r="F6882" t="s">
        <v>16</v>
      </c>
      <c r="G6882">
        <v>38</v>
      </c>
      <c r="H6882">
        <v>546</v>
      </c>
      <c r="I6882">
        <v>408.83</v>
      </c>
      <c r="J6882" t="s">
        <v>30</v>
      </c>
      <c r="K6882">
        <v>450</v>
      </c>
      <c r="L6882">
        <v>200</v>
      </c>
      <c r="M6882" t="s">
        <v>18</v>
      </c>
    </row>
    <row r="6883" spans="1:13" x14ac:dyDescent="0.4">
      <c r="A6883">
        <v>106882</v>
      </c>
      <c r="B6883" s="1">
        <v>45941.762499999997</v>
      </c>
      <c r="C6883" t="s">
        <v>34</v>
      </c>
      <c r="D6883" t="s">
        <v>35</v>
      </c>
      <c r="E6883" t="s">
        <v>29</v>
      </c>
      <c r="F6883" t="s">
        <v>37</v>
      </c>
      <c r="G6883">
        <v>16</v>
      </c>
      <c r="H6883">
        <v>1091</v>
      </c>
      <c r="I6883">
        <v>1012.28</v>
      </c>
      <c r="J6883" t="s">
        <v>49</v>
      </c>
      <c r="K6883">
        <v>8500</v>
      </c>
      <c r="L6883">
        <v>5500</v>
      </c>
      <c r="M6883" t="s">
        <v>38</v>
      </c>
    </row>
    <row r="6884" spans="1:13" x14ac:dyDescent="0.4">
      <c r="A6884">
        <v>106883</v>
      </c>
      <c r="B6884" s="1">
        <v>45866.911111111112</v>
      </c>
      <c r="C6884" t="s">
        <v>48</v>
      </c>
      <c r="D6884" t="s">
        <v>24</v>
      </c>
      <c r="E6884" t="s">
        <v>29</v>
      </c>
      <c r="F6884" t="s">
        <v>20</v>
      </c>
      <c r="G6884">
        <v>60</v>
      </c>
      <c r="H6884">
        <v>727</v>
      </c>
      <c r="I6884">
        <v>408.99</v>
      </c>
      <c r="J6884" t="s">
        <v>59</v>
      </c>
      <c r="K6884">
        <v>3500</v>
      </c>
      <c r="L6884">
        <v>2200</v>
      </c>
      <c r="M6884" t="s">
        <v>22</v>
      </c>
    </row>
    <row r="6885" spans="1:13" x14ac:dyDescent="0.4">
      <c r="A6885">
        <v>106884</v>
      </c>
      <c r="B6885" s="1">
        <v>45977.025694444441</v>
      </c>
      <c r="C6885" t="s">
        <v>45</v>
      </c>
      <c r="D6885" t="s">
        <v>24</v>
      </c>
      <c r="E6885" t="s">
        <v>29</v>
      </c>
      <c r="F6885" t="s">
        <v>16</v>
      </c>
      <c r="G6885">
        <v>60</v>
      </c>
      <c r="H6885">
        <v>929</v>
      </c>
      <c r="I6885">
        <v>2637.52</v>
      </c>
      <c r="J6885" t="s">
        <v>59</v>
      </c>
      <c r="K6885">
        <v>3500</v>
      </c>
      <c r="L6885">
        <v>2200</v>
      </c>
      <c r="M6885" t="s">
        <v>18</v>
      </c>
    </row>
    <row r="6886" spans="1:13" x14ac:dyDescent="0.4">
      <c r="A6886">
        <v>106885</v>
      </c>
      <c r="B6886" s="1">
        <v>45844.073611111111</v>
      </c>
      <c r="C6886" t="s">
        <v>45</v>
      </c>
      <c r="D6886" t="s">
        <v>14</v>
      </c>
      <c r="E6886" t="s">
        <v>15</v>
      </c>
      <c r="F6886" t="s">
        <v>37</v>
      </c>
      <c r="G6886">
        <v>51</v>
      </c>
      <c r="H6886">
        <v>323</v>
      </c>
      <c r="I6886">
        <v>849.57</v>
      </c>
      <c r="J6886" t="s">
        <v>17</v>
      </c>
      <c r="K6886">
        <v>3200</v>
      </c>
      <c r="L6886">
        <v>2000</v>
      </c>
      <c r="M6886" t="s">
        <v>38</v>
      </c>
    </row>
    <row r="6887" spans="1:13" x14ac:dyDescent="0.4">
      <c r="A6887">
        <v>106886</v>
      </c>
      <c r="B6887" s="1">
        <v>45787.132638888892</v>
      </c>
      <c r="C6887" t="s">
        <v>50</v>
      </c>
      <c r="D6887" t="s">
        <v>28</v>
      </c>
      <c r="E6887" t="s">
        <v>15</v>
      </c>
      <c r="F6887" t="s">
        <v>32</v>
      </c>
      <c r="G6887">
        <v>28</v>
      </c>
      <c r="H6887">
        <v>608</v>
      </c>
      <c r="I6887">
        <v>142.41999999999999</v>
      </c>
      <c r="J6887" t="s">
        <v>54</v>
      </c>
      <c r="K6887">
        <v>2500</v>
      </c>
      <c r="L6887">
        <v>1500</v>
      </c>
      <c r="M6887" t="s">
        <v>33</v>
      </c>
    </row>
    <row r="6888" spans="1:13" x14ac:dyDescent="0.4">
      <c r="A6888">
        <v>106887</v>
      </c>
      <c r="B6888" s="1">
        <v>45784.636111111111</v>
      </c>
      <c r="C6888" t="s">
        <v>13</v>
      </c>
      <c r="D6888" t="s">
        <v>35</v>
      </c>
      <c r="E6888" t="s">
        <v>29</v>
      </c>
      <c r="F6888" t="s">
        <v>32</v>
      </c>
      <c r="G6888">
        <v>5</v>
      </c>
      <c r="H6888">
        <v>1040</v>
      </c>
      <c r="I6888">
        <v>483.22</v>
      </c>
      <c r="J6888" t="s">
        <v>49</v>
      </c>
      <c r="K6888">
        <v>8500</v>
      </c>
      <c r="L6888">
        <v>5500</v>
      </c>
      <c r="M6888" t="s">
        <v>33</v>
      </c>
    </row>
    <row r="6889" spans="1:13" x14ac:dyDescent="0.4">
      <c r="A6889">
        <v>106888</v>
      </c>
      <c r="B6889" s="1">
        <v>45949.53402777778</v>
      </c>
      <c r="C6889" t="s">
        <v>23</v>
      </c>
      <c r="D6889" t="s">
        <v>55</v>
      </c>
      <c r="E6889" t="s">
        <v>31</v>
      </c>
      <c r="F6889" t="s">
        <v>25</v>
      </c>
      <c r="G6889">
        <v>16</v>
      </c>
      <c r="H6889">
        <v>792</v>
      </c>
      <c r="I6889">
        <v>598.41999999999996</v>
      </c>
      <c r="J6889" t="s">
        <v>57</v>
      </c>
      <c r="K6889">
        <v>600</v>
      </c>
      <c r="L6889">
        <v>350</v>
      </c>
      <c r="M6889" t="s">
        <v>27</v>
      </c>
    </row>
    <row r="6890" spans="1:13" x14ac:dyDescent="0.4">
      <c r="A6890">
        <v>106889</v>
      </c>
      <c r="B6890" s="1">
        <v>45771.475694444445</v>
      </c>
      <c r="C6890" t="s">
        <v>23</v>
      </c>
      <c r="D6890" t="s">
        <v>40</v>
      </c>
      <c r="E6890" t="s">
        <v>29</v>
      </c>
      <c r="F6890" t="s">
        <v>25</v>
      </c>
      <c r="G6890">
        <v>63</v>
      </c>
      <c r="H6890">
        <v>896</v>
      </c>
      <c r="I6890">
        <v>102.18</v>
      </c>
      <c r="J6890" t="s">
        <v>41</v>
      </c>
      <c r="K6890">
        <v>5500</v>
      </c>
      <c r="L6890">
        <v>3500</v>
      </c>
      <c r="M6890" t="s">
        <v>27</v>
      </c>
    </row>
    <row r="6891" spans="1:13" x14ac:dyDescent="0.4">
      <c r="A6891">
        <v>106890</v>
      </c>
      <c r="B6891" s="1">
        <v>45856.197222222225</v>
      </c>
      <c r="C6891" t="s">
        <v>23</v>
      </c>
      <c r="D6891" t="s">
        <v>55</v>
      </c>
      <c r="E6891" t="s">
        <v>15</v>
      </c>
      <c r="F6891" t="s">
        <v>20</v>
      </c>
      <c r="G6891">
        <v>82</v>
      </c>
      <c r="H6891">
        <v>751</v>
      </c>
      <c r="I6891">
        <v>1132.08</v>
      </c>
      <c r="J6891" t="s">
        <v>58</v>
      </c>
      <c r="K6891">
        <v>1200</v>
      </c>
      <c r="L6891">
        <v>800</v>
      </c>
      <c r="M6891" t="s">
        <v>22</v>
      </c>
    </row>
    <row r="6892" spans="1:13" x14ac:dyDescent="0.4">
      <c r="A6892">
        <v>106891</v>
      </c>
      <c r="B6892" s="1">
        <v>45670.097222222219</v>
      </c>
      <c r="C6892" t="s">
        <v>48</v>
      </c>
      <c r="D6892" t="s">
        <v>24</v>
      </c>
      <c r="E6892" t="s">
        <v>31</v>
      </c>
      <c r="F6892" t="s">
        <v>20</v>
      </c>
      <c r="G6892">
        <v>89</v>
      </c>
      <c r="H6892">
        <v>1056</v>
      </c>
      <c r="I6892">
        <v>503.02</v>
      </c>
      <c r="J6892" t="s">
        <v>59</v>
      </c>
      <c r="K6892">
        <v>3500</v>
      </c>
      <c r="L6892">
        <v>2200</v>
      </c>
      <c r="M6892" t="s">
        <v>22</v>
      </c>
    </row>
    <row r="6893" spans="1:13" x14ac:dyDescent="0.4">
      <c r="A6893">
        <v>106892</v>
      </c>
      <c r="B6893" s="1">
        <v>45928.809027777781</v>
      </c>
      <c r="C6893" t="s">
        <v>48</v>
      </c>
      <c r="D6893" t="s">
        <v>35</v>
      </c>
      <c r="E6893" t="s">
        <v>15</v>
      </c>
      <c r="F6893" t="s">
        <v>20</v>
      </c>
      <c r="G6893">
        <v>23</v>
      </c>
      <c r="H6893">
        <v>930</v>
      </c>
      <c r="I6893">
        <v>662.46</v>
      </c>
      <c r="J6893" t="s">
        <v>36</v>
      </c>
      <c r="K6893">
        <v>12000</v>
      </c>
      <c r="L6893">
        <v>8000</v>
      </c>
      <c r="M6893" t="s">
        <v>22</v>
      </c>
    </row>
    <row r="6894" spans="1:13" x14ac:dyDescent="0.4">
      <c r="A6894">
        <v>106893</v>
      </c>
      <c r="B6894" s="1">
        <v>45746.055555555555</v>
      </c>
      <c r="C6894" t="s">
        <v>39</v>
      </c>
      <c r="D6894" t="s">
        <v>46</v>
      </c>
      <c r="E6894" t="s">
        <v>31</v>
      </c>
      <c r="F6894" t="s">
        <v>20</v>
      </c>
      <c r="G6894">
        <v>30</v>
      </c>
      <c r="H6894">
        <v>535</v>
      </c>
      <c r="I6894">
        <v>449.02</v>
      </c>
      <c r="J6894" t="s">
        <v>53</v>
      </c>
      <c r="K6894">
        <v>15000</v>
      </c>
      <c r="L6894">
        <v>9500</v>
      </c>
      <c r="M6894" t="s">
        <v>22</v>
      </c>
    </row>
    <row r="6895" spans="1:13" x14ac:dyDescent="0.4">
      <c r="A6895">
        <v>106894</v>
      </c>
      <c r="B6895" s="1">
        <v>45872.988194444442</v>
      </c>
      <c r="C6895" t="s">
        <v>23</v>
      </c>
      <c r="D6895" t="s">
        <v>43</v>
      </c>
      <c r="E6895" t="s">
        <v>15</v>
      </c>
      <c r="F6895" t="s">
        <v>20</v>
      </c>
      <c r="G6895">
        <v>57</v>
      </c>
      <c r="H6895">
        <v>1004</v>
      </c>
      <c r="I6895">
        <v>427</v>
      </c>
      <c r="J6895" t="s">
        <v>61</v>
      </c>
      <c r="K6895">
        <v>2800</v>
      </c>
      <c r="L6895">
        <v>1500</v>
      </c>
      <c r="M6895" t="s">
        <v>22</v>
      </c>
    </row>
    <row r="6896" spans="1:13" x14ac:dyDescent="0.4">
      <c r="A6896">
        <v>106895</v>
      </c>
      <c r="B6896" s="1">
        <v>45935.195138888892</v>
      </c>
      <c r="C6896" t="s">
        <v>39</v>
      </c>
      <c r="D6896" t="s">
        <v>55</v>
      </c>
      <c r="E6896" t="s">
        <v>29</v>
      </c>
      <c r="F6896" t="s">
        <v>20</v>
      </c>
      <c r="G6896">
        <v>35</v>
      </c>
      <c r="H6896">
        <v>497</v>
      </c>
      <c r="I6896">
        <v>473.48</v>
      </c>
      <c r="J6896" t="s">
        <v>57</v>
      </c>
      <c r="K6896">
        <v>600</v>
      </c>
      <c r="L6896">
        <v>350</v>
      </c>
      <c r="M6896" t="s">
        <v>22</v>
      </c>
    </row>
    <row r="6897" spans="1:13" x14ac:dyDescent="0.4">
      <c r="A6897">
        <v>106896</v>
      </c>
      <c r="B6897" s="1">
        <v>45860.036111111112</v>
      </c>
      <c r="C6897" t="s">
        <v>13</v>
      </c>
      <c r="D6897" t="s">
        <v>35</v>
      </c>
      <c r="E6897" t="s">
        <v>29</v>
      </c>
      <c r="F6897" t="s">
        <v>16</v>
      </c>
      <c r="G6897">
        <v>15</v>
      </c>
      <c r="H6897">
        <v>590</v>
      </c>
      <c r="I6897">
        <v>371.51</v>
      </c>
      <c r="J6897" t="s">
        <v>49</v>
      </c>
      <c r="K6897">
        <v>8500</v>
      </c>
      <c r="L6897">
        <v>5500</v>
      </c>
      <c r="M6897" t="s">
        <v>18</v>
      </c>
    </row>
    <row r="6898" spans="1:13" x14ac:dyDescent="0.4">
      <c r="A6898">
        <v>106897</v>
      </c>
      <c r="B6898" s="1">
        <v>45731.555555555555</v>
      </c>
      <c r="C6898" t="s">
        <v>23</v>
      </c>
      <c r="D6898" t="s">
        <v>55</v>
      </c>
      <c r="E6898" t="s">
        <v>15</v>
      </c>
      <c r="F6898" t="s">
        <v>32</v>
      </c>
      <c r="G6898">
        <v>41</v>
      </c>
      <c r="H6898">
        <v>832</v>
      </c>
      <c r="I6898">
        <v>1013.5</v>
      </c>
      <c r="J6898" t="s">
        <v>58</v>
      </c>
      <c r="K6898">
        <v>1200</v>
      </c>
      <c r="L6898">
        <v>800</v>
      </c>
      <c r="M6898" t="s">
        <v>33</v>
      </c>
    </row>
    <row r="6899" spans="1:13" x14ac:dyDescent="0.4">
      <c r="A6899">
        <v>106898</v>
      </c>
      <c r="B6899" s="1">
        <v>45682.592361111114</v>
      </c>
      <c r="C6899" t="s">
        <v>34</v>
      </c>
      <c r="D6899" t="s">
        <v>43</v>
      </c>
      <c r="E6899" t="s">
        <v>29</v>
      </c>
      <c r="F6899" t="s">
        <v>16</v>
      </c>
      <c r="G6899">
        <v>36</v>
      </c>
      <c r="H6899">
        <v>634</v>
      </c>
      <c r="I6899">
        <v>1166.56</v>
      </c>
      <c r="J6899" t="s">
        <v>51</v>
      </c>
      <c r="K6899">
        <v>1800</v>
      </c>
      <c r="L6899">
        <v>900</v>
      </c>
      <c r="M6899" t="s">
        <v>18</v>
      </c>
    </row>
    <row r="6900" spans="1:13" x14ac:dyDescent="0.4">
      <c r="A6900">
        <v>106899</v>
      </c>
      <c r="B6900" s="1">
        <v>45758.148611111108</v>
      </c>
      <c r="C6900" t="s">
        <v>13</v>
      </c>
      <c r="D6900" t="s">
        <v>28</v>
      </c>
      <c r="E6900" t="s">
        <v>15</v>
      </c>
      <c r="F6900" t="s">
        <v>32</v>
      </c>
      <c r="G6900">
        <v>19</v>
      </c>
      <c r="H6900">
        <v>840</v>
      </c>
      <c r="I6900">
        <v>662.53</v>
      </c>
      <c r="J6900" t="s">
        <v>54</v>
      </c>
      <c r="K6900">
        <v>2500</v>
      </c>
      <c r="L6900">
        <v>1500</v>
      </c>
      <c r="M6900" t="s">
        <v>33</v>
      </c>
    </row>
    <row r="6901" spans="1:13" x14ac:dyDescent="0.4">
      <c r="A6901">
        <v>106900</v>
      </c>
      <c r="B6901" s="1">
        <v>45833.495138888888</v>
      </c>
      <c r="C6901" t="s">
        <v>39</v>
      </c>
      <c r="D6901" t="s">
        <v>14</v>
      </c>
      <c r="E6901" t="s">
        <v>31</v>
      </c>
      <c r="F6901" t="s">
        <v>25</v>
      </c>
      <c r="G6901">
        <v>85</v>
      </c>
      <c r="H6901">
        <v>645</v>
      </c>
      <c r="I6901">
        <v>720.72</v>
      </c>
      <c r="J6901" t="s">
        <v>17</v>
      </c>
      <c r="K6901">
        <v>3200</v>
      </c>
      <c r="L6901">
        <v>2000</v>
      </c>
      <c r="M6901" t="s">
        <v>27</v>
      </c>
    </row>
    <row r="6902" spans="1:13" x14ac:dyDescent="0.4">
      <c r="A6902">
        <v>106901</v>
      </c>
      <c r="B6902" s="1">
        <v>45774.385416666664</v>
      </c>
      <c r="C6902" t="s">
        <v>23</v>
      </c>
      <c r="D6902" t="s">
        <v>43</v>
      </c>
      <c r="E6902" t="s">
        <v>31</v>
      </c>
      <c r="F6902" t="s">
        <v>25</v>
      </c>
      <c r="G6902">
        <v>55</v>
      </c>
      <c r="H6902">
        <v>590</v>
      </c>
      <c r="I6902">
        <v>766.41</v>
      </c>
      <c r="J6902" t="s">
        <v>51</v>
      </c>
      <c r="K6902">
        <v>1800</v>
      </c>
      <c r="L6902">
        <v>900</v>
      </c>
      <c r="M6902" t="s">
        <v>27</v>
      </c>
    </row>
    <row r="6903" spans="1:13" x14ac:dyDescent="0.4">
      <c r="A6903">
        <v>106902</v>
      </c>
      <c r="B6903" s="1">
        <v>45823.716666666667</v>
      </c>
      <c r="C6903" t="s">
        <v>45</v>
      </c>
      <c r="D6903" t="s">
        <v>55</v>
      </c>
      <c r="E6903" t="s">
        <v>15</v>
      </c>
      <c r="F6903" t="s">
        <v>20</v>
      </c>
      <c r="G6903">
        <v>47</v>
      </c>
      <c r="H6903">
        <v>875</v>
      </c>
      <c r="I6903">
        <v>619.92999999999995</v>
      </c>
      <c r="J6903" t="s">
        <v>57</v>
      </c>
      <c r="K6903">
        <v>600</v>
      </c>
      <c r="L6903">
        <v>350</v>
      </c>
      <c r="M6903" t="s">
        <v>22</v>
      </c>
    </row>
    <row r="6904" spans="1:13" x14ac:dyDescent="0.4">
      <c r="A6904">
        <v>106903</v>
      </c>
      <c r="B6904" s="1">
        <v>45698.365972222222</v>
      </c>
      <c r="C6904" t="s">
        <v>34</v>
      </c>
      <c r="D6904" t="s">
        <v>35</v>
      </c>
      <c r="E6904" t="s">
        <v>15</v>
      </c>
      <c r="F6904" t="s">
        <v>16</v>
      </c>
      <c r="G6904">
        <v>59</v>
      </c>
      <c r="H6904">
        <v>360</v>
      </c>
      <c r="I6904">
        <v>982.5</v>
      </c>
      <c r="J6904" t="s">
        <v>36</v>
      </c>
      <c r="K6904">
        <v>12000</v>
      </c>
      <c r="L6904">
        <v>8000</v>
      </c>
      <c r="M6904" t="s">
        <v>18</v>
      </c>
    </row>
    <row r="6905" spans="1:13" x14ac:dyDescent="0.4">
      <c r="A6905">
        <v>106904</v>
      </c>
      <c r="B6905" s="1">
        <v>46001.191666666666</v>
      </c>
      <c r="C6905" t="s">
        <v>13</v>
      </c>
      <c r="D6905" t="s">
        <v>43</v>
      </c>
      <c r="E6905" t="s">
        <v>29</v>
      </c>
      <c r="F6905" t="s">
        <v>37</v>
      </c>
      <c r="G6905">
        <v>16</v>
      </c>
      <c r="H6905">
        <v>673</v>
      </c>
      <c r="I6905">
        <v>505.54</v>
      </c>
      <c r="J6905" t="s">
        <v>44</v>
      </c>
      <c r="K6905">
        <v>4500</v>
      </c>
      <c r="L6905">
        <v>2500</v>
      </c>
      <c r="M6905" t="s">
        <v>38</v>
      </c>
    </row>
    <row r="6906" spans="1:13" x14ac:dyDescent="0.4">
      <c r="A6906">
        <v>106905</v>
      </c>
      <c r="B6906" s="1">
        <v>45777.879166666666</v>
      </c>
      <c r="C6906" t="s">
        <v>39</v>
      </c>
      <c r="D6906" t="s">
        <v>35</v>
      </c>
      <c r="E6906" t="s">
        <v>29</v>
      </c>
      <c r="F6906" t="s">
        <v>37</v>
      </c>
      <c r="G6906">
        <v>15</v>
      </c>
      <c r="H6906">
        <v>901</v>
      </c>
      <c r="I6906">
        <v>622.84</v>
      </c>
      <c r="J6906" t="s">
        <v>36</v>
      </c>
      <c r="K6906">
        <v>12000</v>
      </c>
      <c r="L6906">
        <v>8000</v>
      </c>
      <c r="M6906" t="s">
        <v>38</v>
      </c>
    </row>
    <row r="6907" spans="1:13" x14ac:dyDescent="0.4">
      <c r="A6907">
        <v>106906</v>
      </c>
      <c r="B6907" s="1">
        <v>45754.354861111111</v>
      </c>
      <c r="C6907" t="s">
        <v>42</v>
      </c>
      <c r="D6907" t="s">
        <v>35</v>
      </c>
      <c r="E6907" t="s">
        <v>15</v>
      </c>
      <c r="F6907" t="s">
        <v>37</v>
      </c>
      <c r="G6907">
        <v>81</v>
      </c>
      <c r="H6907">
        <v>848</v>
      </c>
      <c r="I6907">
        <v>211.36</v>
      </c>
      <c r="J6907" t="s">
        <v>36</v>
      </c>
      <c r="K6907">
        <v>12000</v>
      </c>
      <c r="L6907">
        <v>8000</v>
      </c>
      <c r="M6907" t="s">
        <v>38</v>
      </c>
    </row>
    <row r="6908" spans="1:13" x14ac:dyDescent="0.4">
      <c r="A6908">
        <v>106907</v>
      </c>
      <c r="B6908" s="1">
        <v>45802.789583333331</v>
      </c>
      <c r="C6908" t="s">
        <v>48</v>
      </c>
      <c r="D6908" t="s">
        <v>28</v>
      </c>
      <c r="E6908" t="s">
        <v>29</v>
      </c>
      <c r="F6908" t="s">
        <v>32</v>
      </c>
      <c r="G6908">
        <v>72</v>
      </c>
      <c r="H6908">
        <v>523</v>
      </c>
      <c r="I6908">
        <v>533.91999999999996</v>
      </c>
      <c r="J6908" t="s">
        <v>30</v>
      </c>
      <c r="K6908">
        <v>450</v>
      </c>
      <c r="L6908">
        <v>200</v>
      </c>
      <c r="M6908" t="s">
        <v>33</v>
      </c>
    </row>
    <row r="6909" spans="1:13" x14ac:dyDescent="0.4">
      <c r="A6909">
        <v>106908</v>
      </c>
      <c r="B6909" s="1">
        <v>45873.82916666667</v>
      </c>
      <c r="C6909" t="s">
        <v>13</v>
      </c>
      <c r="D6909" t="s">
        <v>40</v>
      </c>
      <c r="E6909" t="s">
        <v>31</v>
      </c>
      <c r="F6909" t="s">
        <v>37</v>
      </c>
      <c r="G6909">
        <v>32</v>
      </c>
      <c r="H6909">
        <v>1036</v>
      </c>
      <c r="I6909">
        <v>169.29</v>
      </c>
      <c r="J6909" t="s">
        <v>52</v>
      </c>
      <c r="K6909">
        <v>1500</v>
      </c>
      <c r="L6909">
        <v>800</v>
      </c>
      <c r="M6909" t="s">
        <v>38</v>
      </c>
    </row>
    <row r="6910" spans="1:13" x14ac:dyDescent="0.4">
      <c r="A6910">
        <v>106909</v>
      </c>
      <c r="B6910" s="1">
        <v>45886.667361111111</v>
      </c>
      <c r="C6910" t="s">
        <v>13</v>
      </c>
      <c r="D6910" t="s">
        <v>28</v>
      </c>
      <c r="E6910" t="s">
        <v>31</v>
      </c>
      <c r="F6910" t="s">
        <v>16</v>
      </c>
      <c r="G6910">
        <v>77</v>
      </c>
      <c r="H6910">
        <v>1019</v>
      </c>
      <c r="I6910">
        <v>1088.46</v>
      </c>
      <c r="J6910" t="s">
        <v>30</v>
      </c>
      <c r="K6910">
        <v>450</v>
      </c>
      <c r="L6910">
        <v>200</v>
      </c>
      <c r="M6910" t="s">
        <v>18</v>
      </c>
    </row>
    <row r="6911" spans="1:13" x14ac:dyDescent="0.4">
      <c r="A6911">
        <v>106910</v>
      </c>
      <c r="B6911" s="1">
        <v>45970.613194444442</v>
      </c>
      <c r="C6911" t="s">
        <v>23</v>
      </c>
      <c r="D6911" t="s">
        <v>35</v>
      </c>
      <c r="E6911" t="s">
        <v>31</v>
      </c>
      <c r="F6911" t="s">
        <v>16</v>
      </c>
      <c r="G6911">
        <v>10</v>
      </c>
      <c r="H6911">
        <v>360</v>
      </c>
      <c r="I6911">
        <v>281.14</v>
      </c>
      <c r="J6911" t="s">
        <v>49</v>
      </c>
      <c r="K6911">
        <v>8500</v>
      </c>
      <c r="L6911">
        <v>5500</v>
      </c>
      <c r="M6911" t="s">
        <v>18</v>
      </c>
    </row>
    <row r="6912" spans="1:13" x14ac:dyDescent="0.4">
      <c r="A6912">
        <v>106911</v>
      </c>
      <c r="B6912" s="1">
        <v>45787.574305555558</v>
      </c>
      <c r="C6912" t="s">
        <v>45</v>
      </c>
      <c r="D6912" t="s">
        <v>28</v>
      </c>
      <c r="E6912" t="s">
        <v>15</v>
      </c>
      <c r="F6912" t="s">
        <v>37</v>
      </c>
      <c r="G6912">
        <v>86</v>
      </c>
      <c r="H6912">
        <v>1163</v>
      </c>
      <c r="I6912">
        <v>2548.91</v>
      </c>
      <c r="J6912" t="s">
        <v>54</v>
      </c>
      <c r="K6912">
        <v>2500</v>
      </c>
      <c r="L6912">
        <v>1500</v>
      </c>
      <c r="M6912" t="s">
        <v>38</v>
      </c>
    </row>
    <row r="6913" spans="1:13" x14ac:dyDescent="0.4">
      <c r="A6913">
        <v>106912</v>
      </c>
      <c r="B6913" s="1">
        <v>46009.995138888888</v>
      </c>
      <c r="C6913" t="s">
        <v>19</v>
      </c>
      <c r="D6913" t="s">
        <v>46</v>
      </c>
      <c r="E6913" t="s">
        <v>15</v>
      </c>
      <c r="F6913" t="s">
        <v>20</v>
      </c>
      <c r="G6913">
        <v>29</v>
      </c>
      <c r="H6913">
        <v>465</v>
      </c>
      <c r="I6913">
        <v>590.54999999999995</v>
      </c>
      <c r="J6913" t="s">
        <v>53</v>
      </c>
      <c r="K6913">
        <v>15000</v>
      </c>
      <c r="L6913">
        <v>9500</v>
      </c>
      <c r="M6913" t="s">
        <v>22</v>
      </c>
    </row>
    <row r="6914" spans="1:13" x14ac:dyDescent="0.4">
      <c r="A6914">
        <v>106913</v>
      </c>
      <c r="B6914" s="1">
        <v>45975.708333333336</v>
      </c>
      <c r="C6914" t="s">
        <v>42</v>
      </c>
      <c r="D6914" t="s">
        <v>46</v>
      </c>
      <c r="E6914" t="s">
        <v>29</v>
      </c>
      <c r="F6914" t="s">
        <v>32</v>
      </c>
      <c r="G6914">
        <v>29</v>
      </c>
      <c r="H6914">
        <v>584</v>
      </c>
      <c r="I6914">
        <v>566.75</v>
      </c>
      <c r="J6914" t="s">
        <v>53</v>
      </c>
      <c r="K6914">
        <v>15000</v>
      </c>
      <c r="L6914">
        <v>9500</v>
      </c>
      <c r="M6914" t="s">
        <v>33</v>
      </c>
    </row>
    <row r="6915" spans="1:13" x14ac:dyDescent="0.4">
      <c r="A6915">
        <v>106914</v>
      </c>
      <c r="B6915" s="1">
        <v>45794.546527777777</v>
      </c>
      <c r="C6915" t="s">
        <v>42</v>
      </c>
      <c r="D6915" t="s">
        <v>43</v>
      </c>
      <c r="E6915" t="s">
        <v>15</v>
      </c>
      <c r="F6915" t="s">
        <v>16</v>
      </c>
      <c r="G6915">
        <v>45</v>
      </c>
      <c r="H6915">
        <v>504</v>
      </c>
      <c r="I6915">
        <v>625.84</v>
      </c>
      <c r="J6915" t="s">
        <v>51</v>
      </c>
      <c r="K6915">
        <v>1800</v>
      </c>
      <c r="L6915">
        <v>900</v>
      </c>
      <c r="M6915" t="s">
        <v>18</v>
      </c>
    </row>
    <row r="6916" spans="1:13" x14ac:dyDescent="0.4">
      <c r="A6916">
        <v>106915</v>
      </c>
      <c r="B6916" s="1">
        <v>45981.822222222225</v>
      </c>
      <c r="C6916" t="s">
        <v>34</v>
      </c>
      <c r="D6916" t="s">
        <v>40</v>
      </c>
      <c r="E6916" t="s">
        <v>31</v>
      </c>
      <c r="F6916" t="s">
        <v>20</v>
      </c>
      <c r="G6916">
        <v>17</v>
      </c>
      <c r="H6916">
        <v>1024</v>
      </c>
      <c r="I6916">
        <v>892.54</v>
      </c>
      <c r="J6916" t="s">
        <v>52</v>
      </c>
      <c r="K6916">
        <v>1500</v>
      </c>
      <c r="L6916">
        <v>800</v>
      </c>
      <c r="M6916" t="s">
        <v>22</v>
      </c>
    </row>
    <row r="6917" spans="1:13" x14ac:dyDescent="0.4">
      <c r="A6917">
        <v>106916</v>
      </c>
      <c r="B6917" s="1">
        <v>45994.106944444444</v>
      </c>
      <c r="C6917" t="s">
        <v>23</v>
      </c>
      <c r="D6917" t="s">
        <v>24</v>
      </c>
      <c r="E6917" t="s">
        <v>29</v>
      </c>
      <c r="F6917" t="s">
        <v>16</v>
      </c>
      <c r="G6917">
        <v>5</v>
      </c>
      <c r="H6917">
        <v>1054</v>
      </c>
      <c r="I6917">
        <v>615.33000000000004</v>
      </c>
      <c r="J6917" t="s">
        <v>60</v>
      </c>
      <c r="K6917">
        <v>25000</v>
      </c>
      <c r="L6917">
        <v>18000</v>
      </c>
      <c r="M6917" t="s">
        <v>18</v>
      </c>
    </row>
    <row r="6918" spans="1:13" x14ac:dyDescent="0.4">
      <c r="A6918">
        <v>106917</v>
      </c>
      <c r="B6918" s="1">
        <v>45930.859027777777</v>
      </c>
      <c r="C6918" t="s">
        <v>34</v>
      </c>
      <c r="D6918" t="s">
        <v>55</v>
      </c>
      <c r="E6918" t="s">
        <v>15</v>
      </c>
      <c r="F6918" t="s">
        <v>20</v>
      </c>
      <c r="G6918">
        <v>3</v>
      </c>
      <c r="H6918">
        <v>1017</v>
      </c>
      <c r="I6918">
        <v>254.97</v>
      </c>
      <c r="J6918" t="s">
        <v>57</v>
      </c>
      <c r="K6918">
        <v>600</v>
      </c>
      <c r="L6918">
        <v>350</v>
      </c>
      <c r="M6918" t="s">
        <v>22</v>
      </c>
    </row>
    <row r="6919" spans="1:13" x14ac:dyDescent="0.4">
      <c r="A6919">
        <v>106918</v>
      </c>
      <c r="B6919" s="1">
        <v>45774.061805555553</v>
      </c>
      <c r="C6919" t="s">
        <v>45</v>
      </c>
      <c r="D6919" t="s">
        <v>40</v>
      </c>
      <c r="E6919" t="s">
        <v>15</v>
      </c>
      <c r="F6919" t="s">
        <v>32</v>
      </c>
      <c r="G6919">
        <v>5</v>
      </c>
      <c r="H6919">
        <v>311</v>
      </c>
      <c r="I6919">
        <v>1551.15</v>
      </c>
      <c r="J6919" t="s">
        <v>52</v>
      </c>
      <c r="K6919">
        <v>1500</v>
      </c>
      <c r="L6919">
        <v>800</v>
      </c>
      <c r="M6919" t="s">
        <v>33</v>
      </c>
    </row>
    <row r="6920" spans="1:13" x14ac:dyDescent="0.4">
      <c r="A6920">
        <v>106919</v>
      </c>
      <c r="B6920" s="1">
        <v>45963.813888888886</v>
      </c>
      <c r="C6920" t="s">
        <v>48</v>
      </c>
      <c r="D6920" t="s">
        <v>14</v>
      </c>
      <c r="E6920" t="s">
        <v>31</v>
      </c>
      <c r="F6920" t="s">
        <v>32</v>
      </c>
      <c r="G6920">
        <v>63</v>
      </c>
      <c r="H6920">
        <v>903</v>
      </c>
      <c r="I6920">
        <v>604.67999999999995</v>
      </c>
      <c r="J6920" t="s">
        <v>21</v>
      </c>
      <c r="K6920">
        <v>6500</v>
      </c>
      <c r="L6920">
        <v>4200</v>
      </c>
      <c r="M6920" t="s">
        <v>33</v>
      </c>
    </row>
    <row r="6921" spans="1:13" x14ac:dyDescent="0.4">
      <c r="A6921">
        <v>106920</v>
      </c>
      <c r="B6921" s="1">
        <v>45751.847916666666</v>
      </c>
      <c r="C6921" t="s">
        <v>42</v>
      </c>
      <c r="D6921" t="s">
        <v>55</v>
      </c>
      <c r="E6921" t="s">
        <v>15</v>
      </c>
      <c r="F6921" t="s">
        <v>32</v>
      </c>
      <c r="G6921">
        <v>74</v>
      </c>
      <c r="H6921">
        <v>514</v>
      </c>
      <c r="I6921">
        <v>566.34</v>
      </c>
      <c r="J6921" t="s">
        <v>57</v>
      </c>
      <c r="K6921">
        <v>600</v>
      </c>
      <c r="L6921">
        <v>350</v>
      </c>
      <c r="M6921" t="s">
        <v>33</v>
      </c>
    </row>
    <row r="6922" spans="1:13" x14ac:dyDescent="0.4">
      <c r="A6922">
        <v>106921</v>
      </c>
      <c r="B6922" s="1">
        <v>45825.226388888892</v>
      </c>
      <c r="C6922" t="s">
        <v>50</v>
      </c>
      <c r="D6922" t="s">
        <v>24</v>
      </c>
      <c r="E6922" t="s">
        <v>29</v>
      </c>
      <c r="F6922" t="s">
        <v>25</v>
      </c>
      <c r="G6922">
        <v>1</v>
      </c>
      <c r="H6922">
        <v>472</v>
      </c>
      <c r="I6922">
        <v>499.13</v>
      </c>
      <c r="J6922" t="s">
        <v>60</v>
      </c>
      <c r="K6922">
        <v>25000</v>
      </c>
      <c r="L6922">
        <v>18000</v>
      </c>
      <c r="M6922" t="s">
        <v>27</v>
      </c>
    </row>
    <row r="6923" spans="1:13" x14ac:dyDescent="0.4">
      <c r="A6923">
        <v>106922</v>
      </c>
      <c r="B6923" s="1">
        <v>45860.963194444441</v>
      </c>
      <c r="C6923" t="s">
        <v>48</v>
      </c>
      <c r="D6923" t="s">
        <v>35</v>
      </c>
      <c r="E6923" t="s">
        <v>15</v>
      </c>
      <c r="F6923" t="s">
        <v>20</v>
      </c>
      <c r="G6923">
        <v>96</v>
      </c>
      <c r="H6923">
        <v>740</v>
      </c>
      <c r="I6923">
        <v>387.51</v>
      </c>
      <c r="J6923" t="s">
        <v>49</v>
      </c>
      <c r="K6923">
        <v>8500</v>
      </c>
      <c r="L6923">
        <v>5500</v>
      </c>
      <c r="M6923" t="s">
        <v>22</v>
      </c>
    </row>
    <row r="6924" spans="1:13" x14ac:dyDescent="0.4">
      <c r="A6924">
        <v>106923</v>
      </c>
      <c r="B6924" s="1">
        <v>45998.364583333336</v>
      </c>
      <c r="C6924" t="s">
        <v>13</v>
      </c>
      <c r="D6924" t="s">
        <v>46</v>
      </c>
      <c r="E6924" t="s">
        <v>31</v>
      </c>
      <c r="F6924" t="s">
        <v>37</v>
      </c>
      <c r="G6924">
        <v>86</v>
      </c>
      <c r="H6924">
        <v>337</v>
      </c>
      <c r="I6924">
        <v>904.02</v>
      </c>
      <c r="J6924" t="s">
        <v>47</v>
      </c>
      <c r="K6924">
        <v>4500</v>
      </c>
      <c r="L6924">
        <v>2800</v>
      </c>
      <c r="M6924" t="s">
        <v>38</v>
      </c>
    </row>
    <row r="6925" spans="1:13" x14ac:dyDescent="0.4">
      <c r="A6925">
        <v>106924</v>
      </c>
      <c r="B6925" s="1">
        <v>45806.01458333333</v>
      </c>
      <c r="C6925" t="s">
        <v>19</v>
      </c>
      <c r="D6925" t="s">
        <v>46</v>
      </c>
      <c r="E6925" t="s">
        <v>31</v>
      </c>
      <c r="F6925" t="s">
        <v>32</v>
      </c>
      <c r="G6925">
        <v>54</v>
      </c>
      <c r="H6925">
        <v>431</v>
      </c>
      <c r="I6925">
        <v>729.44</v>
      </c>
      <c r="J6925" t="s">
        <v>53</v>
      </c>
      <c r="K6925">
        <v>15000</v>
      </c>
      <c r="L6925">
        <v>9500</v>
      </c>
      <c r="M6925" t="s">
        <v>33</v>
      </c>
    </row>
    <row r="6926" spans="1:13" x14ac:dyDescent="0.4">
      <c r="A6926">
        <v>106925</v>
      </c>
      <c r="B6926" s="1">
        <v>45840.587500000001</v>
      </c>
      <c r="C6926" t="s">
        <v>45</v>
      </c>
      <c r="D6926" t="s">
        <v>40</v>
      </c>
      <c r="E6926" t="s">
        <v>15</v>
      </c>
      <c r="F6926" t="s">
        <v>20</v>
      </c>
      <c r="G6926">
        <v>18</v>
      </c>
      <c r="H6926">
        <v>508</v>
      </c>
      <c r="I6926">
        <v>1075.98</v>
      </c>
      <c r="J6926" t="s">
        <v>52</v>
      </c>
      <c r="K6926">
        <v>1500</v>
      </c>
      <c r="L6926">
        <v>800</v>
      </c>
      <c r="M6926" t="s">
        <v>22</v>
      </c>
    </row>
    <row r="6927" spans="1:13" x14ac:dyDescent="0.4">
      <c r="A6927">
        <v>106926</v>
      </c>
      <c r="B6927" s="1">
        <v>45809.029166666667</v>
      </c>
      <c r="C6927" t="s">
        <v>45</v>
      </c>
      <c r="D6927" t="s">
        <v>35</v>
      </c>
      <c r="E6927" t="s">
        <v>15</v>
      </c>
      <c r="F6927" t="s">
        <v>16</v>
      </c>
      <c r="G6927">
        <v>69</v>
      </c>
      <c r="H6927">
        <v>743</v>
      </c>
      <c r="I6927">
        <v>318.14999999999998</v>
      </c>
      <c r="J6927" t="s">
        <v>36</v>
      </c>
      <c r="K6927">
        <v>12000</v>
      </c>
      <c r="L6927">
        <v>8000</v>
      </c>
      <c r="M6927" t="s">
        <v>18</v>
      </c>
    </row>
    <row r="6928" spans="1:13" x14ac:dyDescent="0.4">
      <c r="A6928">
        <v>106927</v>
      </c>
      <c r="B6928" s="1">
        <v>45731.104166666664</v>
      </c>
      <c r="C6928" t="s">
        <v>42</v>
      </c>
      <c r="D6928" t="s">
        <v>43</v>
      </c>
      <c r="E6928" t="s">
        <v>15</v>
      </c>
      <c r="F6928" t="s">
        <v>20</v>
      </c>
      <c r="G6928">
        <v>51</v>
      </c>
      <c r="H6928">
        <v>657</v>
      </c>
      <c r="I6928">
        <v>1799.29</v>
      </c>
      <c r="J6928" t="s">
        <v>51</v>
      </c>
      <c r="K6928">
        <v>1800</v>
      </c>
      <c r="L6928">
        <v>900</v>
      </c>
      <c r="M6928" t="s">
        <v>22</v>
      </c>
    </row>
    <row r="6929" spans="1:13" x14ac:dyDescent="0.4">
      <c r="A6929">
        <v>106928</v>
      </c>
      <c r="B6929" s="1">
        <v>46022.997916666667</v>
      </c>
      <c r="C6929" t="s">
        <v>45</v>
      </c>
      <c r="D6929" t="s">
        <v>14</v>
      </c>
      <c r="E6929" t="s">
        <v>29</v>
      </c>
      <c r="F6929" t="s">
        <v>16</v>
      </c>
      <c r="G6929">
        <v>44</v>
      </c>
      <c r="H6929">
        <v>838</v>
      </c>
      <c r="I6929">
        <v>319.41000000000003</v>
      </c>
      <c r="J6929" t="s">
        <v>17</v>
      </c>
      <c r="K6929">
        <v>3200</v>
      </c>
      <c r="L6929">
        <v>2000</v>
      </c>
      <c r="M6929" t="s">
        <v>18</v>
      </c>
    </row>
    <row r="6930" spans="1:13" x14ac:dyDescent="0.4">
      <c r="A6930">
        <v>106929</v>
      </c>
      <c r="B6930" s="1">
        <v>45931.647222222222</v>
      </c>
      <c r="C6930" t="s">
        <v>42</v>
      </c>
      <c r="D6930" t="s">
        <v>28</v>
      </c>
      <c r="E6930" t="s">
        <v>29</v>
      </c>
      <c r="F6930" t="s">
        <v>20</v>
      </c>
      <c r="G6930">
        <v>92</v>
      </c>
      <c r="H6930">
        <v>989</v>
      </c>
      <c r="I6930">
        <v>340.98</v>
      </c>
      <c r="J6930" t="s">
        <v>30</v>
      </c>
      <c r="K6930">
        <v>450</v>
      </c>
      <c r="L6930">
        <v>200</v>
      </c>
      <c r="M6930" t="s">
        <v>22</v>
      </c>
    </row>
    <row r="6931" spans="1:13" x14ac:dyDescent="0.4">
      <c r="A6931">
        <v>106930</v>
      </c>
      <c r="B6931" s="1">
        <v>45699.615972222222</v>
      </c>
      <c r="C6931" t="s">
        <v>39</v>
      </c>
      <c r="D6931" t="s">
        <v>35</v>
      </c>
      <c r="E6931" t="s">
        <v>29</v>
      </c>
      <c r="F6931" t="s">
        <v>32</v>
      </c>
      <c r="G6931">
        <v>86</v>
      </c>
      <c r="H6931">
        <v>433</v>
      </c>
      <c r="I6931">
        <v>548.84</v>
      </c>
      <c r="J6931" t="s">
        <v>49</v>
      </c>
      <c r="K6931">
        <v>8500</v>
      </c>
      <c r="L6931">
        <v>5500</v>
      </c>
      <c r="M6931" t="s">
        <v>33</v>
      </c>
    </row>
    <row r="6932" spans="1:13" x14ac:dyDescent="0.4">
      <c r="A6932">
        <v>106931</v>
      </c>
      <c r="B6932" s="1">
        <v>45869.620138888888</v>
      </c>
      <c r="C6932" t="s">
        <v>39</v>
      </c>
      <c r="D6932" t="s">
        <v>14</v>
      </c>
      <c r="E6932" t="s">
        <v>15</v>
      </c>
      <c r="F6932" t="s">
        <v>25</v>
      </c>
      <c r="G6932">
        <v>54</v>
      </c>
      <c r="H6932">
        <v>965</v>
      </c>
      <c r="I6932">
        <v>1943.06</v>
      </c>
      <c r="J6932" t="s">
        <v>17</v>
      </c>
      <c r="K6932">
        <v>3200</v>
      </c>
      <c r="L6932">
        <v>2000</v>
      </c>
      <c r="M6932" t="s">
        <v>27</v>
      </c>
    </row>
    <row r="6933" spans="1:13" x14ac:dyDescent="0.4">
      <c r="A6933">
        <v>106932</v>
      </c>
      <c r="B6933" s="1">
        <v>45758.17083333333</v>
      </c>
      <c r="C6933" t="s">
        <v>50</v>
      </c>
      <c r="D6933" t="s">
        <v>35</v>
      </c>
      <c r="E6933" t="s">
        <v>31</v>
      </c>
      <c r="F6933" t="s">
        <v>16</v>
      </c>
      <c r="G6933">
        <v>56</v>
      </c>
      <c r="H6933">
        <v>603</v>
      </c>
      <c r="I6933">
        <v>369.83</v>
      </c>
      <c r="J6933" t="s">
        <v>49</v>
      </c>
      <c r="K6933">
        <v>8500</v>
      </c>
      <c r="L6933">
        <v>5500</v>
      </c>
      <c r="M6933" t="s">
        <v>18</v>
      </c>
    </row>
    <row r="6934" spans="1:13" x14ac:dyDescent="0.4">
      <c r="A6934">
        <v>106933</v>
      </c>
      <c r="B6934" s="1">
        <v>45702.384722222225</v>
      </c>
      <c r="C6934" t="s">
        <v>39</v>
      </c>
      <c r="D6934" t="s">
        <v>14</v>
      </c>
      <c r="E6934" t="s">
        <v>15</v>
      </c>
      <c r="F6934" t="s">
        <v>25</v>
      </c>
      <c r="G6934">
        <v>69</v>
      </c>
      <c r="H6934">
        <v>1034</v>
      </c>
      <c r="I6934">
        <v>838.85</v>
      </c>
      <c r="J6934" t="s">
        <v>21</v>
      </c>
      <c r="K6934">
        <v>6500</v>
      </c>
      <c r="L6934">
        <v>4200</v>
      </c>
      <c r="M6934" t="s">
        <v>27</v>
      </c>
    </row>
    <row r="6935" spans="1:13" x14ac:dyDescent="0.4">
      <c r="A6935">
        <v>106934</v>
      </c>
      <c r="B6935" s="1">
        <v>45739.904166666667</v>
      </c>
      <c r="C6935" t="s">
        <v>45</v>
      </c>
      <c r="D6935" t="s">
        <v>46</v>
      </c>
      <c r="E6935" t="s">
        <v>29</v>
      </c>
      <c r="F6935" t="s">
        <v>25</v>
      </c>
      <c r="G6935">
        <v>49</v>
      </c>
      <c r="H6935">
        <v>982</v>
      </c>
      <c r="I6935">
        <v>1559.25</v>
      </c>
      <c r="J6935" t="s">
        <v>53</v>
      </c>
      <c r="K6935">
        <v>15000</v>
      </c>
      <c r="L6935">
        <v>9500</v>
      </c>
      <c r="M6935" t="s">
        <v>27</v>
      </c>
    </row>
    <row r="6936" spans="1:13" x14ac:dyDescent="0.4">
      <c r="A6936">
        <v>106935</v>
      </c>
      <c r="B6936" s="1">
        <v>45674.45416666667</v>
      </c>
      <c r="C6936" t="s">
        <v>34</v>
      </c>
      <c r="D6936" t="s">
        <v>28</v>
      </c>
      <c r="E6936" t="s">
        <v>15</v>
      </c>
      <c r="F6936" t="s">
        <v>16</v>
      </c>
      <c r="G6936">
        <v>64</v>
      </c>
      <c r="H6936">
        <v>477</v>
      </c>
      <c r="I6936">
        <v>897.99</v>
      </c>
      <c r="J6936" t="s">
        <v>30</v>
      </c>
      <c r="K6936">
        <v>450</v>
      </c>
      <c r="L6936">
        <v>200</v>
      </c>
      <c r="M6936" t="s">
        <v>18</v>
      </c>
    </row>
    <row r="6937" spans="1:13" x14ac:dyDescent="0.4">
      <c r="A6937">
        <v>106936</v>
      </c>
      <c r="B6937" s="1">
        <v>45730.293749999997</v>
      </c>
      <c r="C6937" t="s">
        <v>34</v>
      </c>
      <c r="D6937" t="s">
        <v>55</v>
      </c>
      <c r="E6937" t="s">
        <v>29</v>
      </c>
      <c r="F6937" t="s">
        <v>32</v>
      </c>
      <c r="G6937">
        <v>3</v>
      </c>
      <c r="H6937">
        <v>1194</v>
      </c>
      <c r="I6937">
        <v>865.1</v>
      </c>
      <c r="J6937" t="s">
        <v>58</v>
      </c>
      <c r="K6937">
        <v>1200</v>
      </c>
      <c r="L6937">
        <v>800</v>
      </c>
      <c r="M6937" t="s">
        <v>33</v>
      </c>
    </row>
    <row r="6938" spans="1:13" x14ac:dyDescent="0.4">
      <c r="A6938">
        <v>106937</v>
      </c>
      <c r="B6938" s="1">
        <v>45671.618750000001</v>
      </c>
      <c r="C6938" t="s">
        <v>48</v>
      </c>
      <c r="D6938" t="s">
        <v>35</v>
      </c>
      <c r="E6938" t="s">
        <v>31</v>
      </c>
      <c r="F6938" t="s">
        <v>37</v>
      </c>
      <c r="G6938">
        <v>27</v>
      </c>
      <c r="H6938">
        <v>593</v>
      </c>
      <c r="I6938">
        <v>683.03</v>
      </c>
      <c r="J6938" t="s">
        <v>49</v>
      </c>
      <c r="K6938">
        <v>8500</v>
      </c>
      <c r="L6938">
        <v>5500</v>
      </c>
      <c r="M6938" t="s">
        <v>38</v>
      </c>
    </row>
    <row r="6939" spans="1:13" x14ac:dyDescent="0.4">
      <c r="A6939">
        <v>106938</v>
      </c>
      <c r="B6939" s="1">
        <v>45814.798611111109</v>
      </c>
      <c r="C6939" t="s">
        <v>48</v>
      </c>
      <c r="D6939" t="s">
        <v>46</v>
      </c>
      <c r="E6939" t="s">
        <v>31</v>
      </c>
      <c r="F6939" t="s">
        <v>25</v>
      </c>
      <c r="G6939">
        <v>4</v>
      </c>
      <c r="H6939">
        <v>709</v>
      </c>
      <c r="I6939">
        <v>271.26</v>
      </c>
      <c r="J6939" t="s">
        <v>53</v>
      </c>
      <c r="K6939">
        <v>15000</v>
      </c>
      <c r="L6939">
        <v>9500</v>
      </c>
      <c r="M6939" t="s">
        <v>27</v>
      </c>
    </row>
    <row r="6940" spans="1:13" x14ac:dyDescent="0.4">
      <c r="A6940">
        <v>106939</v>
      </c>
      <c r="B6940" s="1">
        <v>45880.473611111112</v>
      </c>
      <c r="C6940" t="s">
        <v>19</v>
      </c>
      <c r="D6940" t="s">
        <v>55</v>
      </c>
      <c r="E6940" t="s">
        <v>29</v>
      </c>
      <c r="F6940" t="s">
        <v>32</v>
      </c>
      <c r="G6940">
        <v>71</v>
      </c>
      <c r="H6940">
        <v>314</v>
      </c>
      <c r="I6940">
        <v>1720.16</v>
      </c>
      <c r="J6940" t="s">
        <v>57</v>
      </c>
      <c r="K6940">
        <v>600</v>
      </c>
      <c r="L6940">
        <v>350</v>
      </c>
      <c r="M6940" t="s">
        <v>33</v>
      </c>
    </row>
    <row r="6941" spans="1:13" x14ac:dyDescent="0.4">
      <c r="A6941">
        <v>106940</v>
      </c>
      <c r="B6941" s="1">
        <v>45789.152777777781</v>
      </c>
      <c r="C6941" t="s">
        <v>45</v>
      </c>
      <c r="D6941" t="s">
        <v>55</v>
      </c>
      <c r="E6941" t="s">
        <v>15</v>
      </c>
      <c r="F6941" t="s">
        <v>25</v>
      </c>
      <c r="G6941">
        <v>46</v>
      </c>
      <c r="H6941">
        <v>334</v>
      </c>
      <c r="I6941">
        <v>894.5</v>
      </c>
      <c r="J6941" t="s">
        <v>57</v>
      </c>
      <c r="K6941">
        <v>600</v>
      </c>
      <c r="L6941">
        <v>350</v>
      </c>
      <c r="M6941" t="s">
        <v>27</v>
      </c>
    </row>
    <row r="6942" spans="1:13" x14ac:dyDescent="0.4">
      <c r="A6942">
        <v>106941</v>
      </c>
      <c r="B6942" s="1">
        <v>45995.379166666666</v>
      </c>
      <c r="C6942" t="s">
        <v>50</v>
      </c>
      <c r="D6942" t="s">
        <v>43</v>
      </c>
      <c r="E6942" t="s">
        <v>15</v>
      </c>
      <c r="F6942" t="s">
        <v>25</v>
      </c>
      <c r="G6942">
        <v>88</v>
      </c>
      <c r="H6942">
        <v>987</v>
      </c>
      <c r="I6942">
        <v>683.8</v>
      </c>
      <c r="J6942" t="s">
        <v>51</v>
      </c>
      <c r="K6942">
        <v>1800</v>
      </c>
      <c r="L6942">
        <v>900</v>
      </c>
      <c r="M6942" t="s">
        <v>27</v>
      </c>
    </row>
    <row r="6943" spans="1:13" x14ac:dyDescent="0.4">
      <c r="A6943">
        <v>106942</v>
      </c>
      <c r="B6943" s="1">
        <v>45704.656944444447</v>
      </c>
      <c r="C6943" t="s">
        <v>48</v>
      </c>
      <c r="D6943" t="s">
        <v>40</v>
      </c>
      <c r="E6943" t="s">
        <v>29</v>
      </c>
      <c r="F6943" t="s">
        <v>37</v>
      </c>
      <c r="G6943">
        <v>59</v>
      </c>
      <c r="H6943">
        <v>681</v>
      </c>
      <c r="I6943">
        <v>1190.7</v>
      </c>
      <c r="J6943" t="s">
        <v>52</v>
      </c>
      <c r="K6943">
        <v>1500</v>
      </c>
      <c r="L6943">
        <v>800</v>
      </c>
      <c r="M6943" t="s">
        <v>38</v>
      </c>
    </row>
    <row r="6944" spans="1:13" x14ac:dyDescent="0.4">
      <c r="A6944">
        <v>106943</v>
      </c>
      <c r="B6944" s="1">
        <v>45764.62222222222</v>
      </c>
      <c r="C6944" t="s">
        <v>42</v>
      </c>
      <c r="D6944" t="s">
        <v>43</v>
      </c>
      <c r="E6944" t="s">
        <v>31</v>
      </c>
      <c r="F6944" t="s">
        <v>20</v>
      </c>
      <c r="G6944">
        <v>31</v>
      </c>
      <c r="H6944">
        <v>1127</v>
      </c>
      <c r="I6944">
        <v>954.21</v>
      </c>
      <c r="J6944" t="s">
        <v>44</v>
      </c>
      <c r="K6944">
        <v>4500</v>
      </c>
      <c r="L6944">
        <v>2500</v>
      </c>
      <c r="M6944" t="s">
        <v>22</v>
      </c>
    </row>
    <row r="6945" spans="1:13" x14ac:dyDescent="0.4">
      <c r="A6945">
        <v>106944</v>
      </c>
      <c r="B6945" s="1">
        <v>45765.197222222225</v>
      </c>
      <c r="C6945" t="s">
        <v>23</v>
      </c>
      <c r="D6945" t="s">
        <v>55</v>
      </c>
      <c r="E6945" t="s">
        <v>15</v>
      </c>
      <c r="F6945" t="s">
        <v>25</v>
      </c>
      <c r="G6945">
        <v>23</v>
      </c>
      <c r="H6945">
        <v>1119</v>
      </c>
      <c r="I6945">
        <v>945.54</v>
      </c>
      <c r="J6945" t="s">
        <v>56</v>
      </c>
      <c r="K6945">
        <v>850</v>
      </c>
      <c r="L6945">
        <v>550</v>
      </c>
      <c r="M6945" t="s">
        <v>27</v>
      </c>
    </row>
    <row r="6946" spans="1:13" x14ac:dyDescent="0.4">
      <c r="A6946">
        <v>106945</v>
      </c>
      <c r="B6946" s="1">
        <v>45922.893750000003</v>
      </c>
      <c r="C6946" t="s">
        <v>19</v>
      </c>
      <c r="D6946" t="s">
        <v>35</v>
      </c>
      <c r="E6946" t="s">
        <v>29</v>
      </c>
      <c r="F6946" t="s">
        <v>16</v>
      </c>
      <c r="G6946">
        <v>67</v>
      </c>
      <c r="H6946">
        <v>304</v>
      </c>
      <c r="I6946">
        <v>449.12</v>
      </c>
      <c r="J6946" t="s">
        <v>36</v>
      </c>
      <c r="K6946">
        <v>12000</v>
      </c>
      <c r="L6946">
        <v>8000</v>
      </c>
      <c r="M6946" t="s">
        <v>18</v>
      </c>
    </row>
    <row r="6947" spans="1:13" x14ac:dyDescent="0.4">
      <c r="A6947">
        <v>106946</v>
      </c>
      <c r="B6947" s="1">
        <v>45862.875694444447</v>
      </c>
      <c r="C6947" t="s">
        <v>23</v>
      </c>
      <c r="D6947" t="s">
        <v>28</v>
      </c>
      <c r="E6947" t="s">
        <v>15</v>
      </c>
      <c r="F6947" t="s">
        <v>25</v>
      </c>
      <c r="G6947">
        <v>63</v>
      </c>
      <c r="H6947">
        <v>872</v>
      </c>
      <c r="I6947">
        <v>491.97</v>
      </c>
      <c r="J6947" t="s">
        <v>54</v>
      </c>
      <c r="K6947">
        <v>2500</v>
      </c>
      <c r="L6947">
        <v>1500</v>
      </c>
      <c r="M6947" t="s">
        <v>27</v>
      </c>
    </row>
    <row r="6948" spans="1:13" x14ac:dyDescent="0.4">
      <c r="A6948">
        <v>106947</v>
      </c>
      <c r="B6948" s="1">
        <v>45736.469444444447</v>
      </c>
      <c r="C6948" t="s">
        <v>45</v>
      </c>
      <c r="D6948" t="s">
        <v>43</v>
      </c>
      <c r="E6948" t="s">
        <v>15</v>
      </c>
      <c r="F6948" t="s">
        <v>32</v>
      </c>
      <c r="G6948">
        <v>63</v>
      </c>
      <c r="H6948">
        <v>1191</v>
      </c>
      <c r="I6948">
        <v>1024.4000000000001</v>
      </c>
      <c r="J6948" t="s">
        <v>61</v>
      </c>
      <c r="K6948">
        <v>2800</v>
      </c>
      <c r="L6948">
        <v>1500</v>
      </c>
      <c r="M6948" t="s">
        <v>33</v>
      </c>
    </row>
    <row r="6949" spans="1:13" x14ac:dyDescent="0.4">
      <c r="A6949">
        <v>106948</v>
      </c>
      <c r="B6949" s="1">
        <v>45812.432638888888</v>
      </c>
      <c r="C6949" t="s">
        <v>23</v>
      </c>
      <c r="D6949" t="s">
        <v>28</v>
      </c>
      <c r="E6949" t="s">
        <v>15</v>
      </c>
      <c r="F6949" t="s">
        <v>25</v>
      </c>
      <c r="G6949">
        <v>88</v>
      </c>
      <c r="H6949">
        <v>348</v>
      </c>
      <c r="I6949">
        <v>451.86</v>
      </c>
      <c r="J6949" t="s">
        <v>30</v>
      </c>
      <c r="K6949">
        <v>450</v>
      </c>
      <c r="L6949">
        <v>200</v>
      </c>
      <c r="M6949" t="s">
        <v>27</v>
      </c>
    </row>
    <row r="6950" spans="1:13" x14ac:dyDescent="0.4">
      <c r="A6950">
        <v>106949</v>
      </c>
      <c r="B6950" s="1">
        <v>45928.990277777775</v>
      </c>
      <c r="C6950" t="s">
        <v>39</v>
      </c>
      <c r="D6950" t="s">
        <v>46</v>
      </c>
      <c r="E6950" t="s">
        <v>31</v>
      </c>
      <c r="F6950" t="s">
        <v>25</v>
      </c>
      <c r="G6950">
        <v>27</v>
      </c>
      <c r="H6950">
        <v>537</v>
      </c>
      <c r="I6950">
        <v>451.21</v>
      </c>
      <c r="J6950" t="s">
        <v>47</v>
      </c>
      <c r="K6950">
        <v>4500</v>
      </c>
      <c r="L6950">
        <v>2800</v>
      </c>
      <c r="M6950" t="s">
        <v>27</v>
      </c>
    </row>
    <row r="6951" spans="1:13" x14ac:dyDescent="0.4">
      <c r="A6951">
        <v>106950</v>
      </c>
      <c r="B6951" s="1">
        <v>45904.447222222225</v>
      </c>
      <c r="C6951" t="s">
        <v>48</v>
      </c>
      <c r="D6951" t="s">
        <v>14</v>
      </c>
      <c r="E6951" t="s">
        <v>29</v>
      </c>
      <c r="F6951" t="s">
        <v>32</v>
      </c>
      <c r="G6951">
        <v>58</v>
      </c>
      <c r="H6951">
        <v>1013</v>
      </c>
      <c r="I6951">
        <v>430.2</v>
      </c>
      <c r="J6951" t="s">
        <v>17</v>
      </c>
      <c r="K6951">
        <v>3200</v>
      </c>
      <c r="L6951">
        <v>2000</v>
      </c>
      <c r="M6951" t="s">
        <v>33</v>
      </c>
    </row>
    <row r="6952" spans="1:13" x14ac:dyDescent="0.4">
      <c r="A6952">
        <v>106951</v>
      </c>
      <c r="B6952" s="1">
        <v>45676.540277777778</v>
      </c>
      <c r="C6952" t="s">
        <v>13</v>
      </c>
      <c r="D6952" t="s">
        <v>55</v>
      </c>
      <c r="E6952" t="s">
        <v>29</v>
      </c>
      <c r="F6952" t="s">
        <v>32</v>
      </c>
      <c r="G6952">
        <v>31</v>
      </c>
      <c r="H6952">
        <v>1079</v>
      </c>
      <c r="I6952">
        <v>1164.58</v>
      </c>
      <c r="J6952" t="s">
        <v>56</v>
      </c>
      <c r="K6952">
        <v>850</v>
      </c>
      <c r="L6952">
        <v>550</v>
      </c>
      <c r="M6952" t="s">
        <v>33</v>
      </c>
    </row>
    <row r="6953" spans="1:13" x14ac:dyDescent="0.4">
      <c r="A6953">
        <v>106952</v>
      </c>
      <c r="B6953" s="1">
        <v>46003.354861111111</v>
      </c>
      <c r="C6953" t="s">
        <v>13</v>
      </c>
      <c r="D6953" t="s">
        <v>40</v>
      </c>
      <c r="E6953" t="s">
        <v>29</v>
      </c>
      <c r="F6953" t="s">
        <v>25</v>
      </c>
      <c r="G6953">
        <v>76</v>
      </c>
      <c r="H6953">
        <v>628</v>
      </c>
      <c r="I6953">
        <v>510.02</v>
      </c>
      <c r="J6953" t="s">
        <v>41</v>
      </c>
      <c r="K6953">
        <v>5500</v>
      </c>
      <c r="L6953">
        <v>3500</v>
      </c>
      <c r="M6953" t="s">
        <v>27</v>
      </c>
    </row>
    <row r="6954" spans="1:13" x14ac:dyDescent="0.4">
      <c r="A6954">
        <v>106953</v>
      </c>
      <c r="B6954" s="1">
        <v>45683.648611111108</v>
      </c>
      <c r="C6954" t="s">
        <v>19</v>
      </c>
      <c r="D6954" t="s">
        <v>28</v>
      </c>
      <c r="E6954" t="s">
        <v>15</v>
      </c>
      <c r="F6954" t="s">
        <v>32</v>
      </c>
      <c r="G6954">
        <v>24</v>
      </c>
      <c r="H6954">
        <v>871</v>
      </c>
      <c r="I6954">
        <v>746.62</v>
      </c>
      <c r="J6954" t="s">
        <v>54</v>
      </c>
      <c r="K6954">
        <v>2500</v>
      </c>
      <c r="L6954">
        <v>1500</v>
      </c>
      <c r="M6954" t="s">
        <v>33</v>
      </c>
    </row>
    <row r="6955" spans="1:13" x14ac:dyDescent="0.4">
      <c r="A6955">
        <v>106954</v>
      </c>
      <c r="B6955" s="1">
        <v>45874.665972222225</v>
      </c>
      <c r="C6955" t="s">
        <v>19</v>
      </c>
      <c r="D6955" t="s">
        <v>40</v>
      </c>
      <c r="E6955" t="s">
        <v>15</v>
      </c>
      <c r="F6955" t="s">
        <v>25</v>
      </c>
      <c r="G6955">
        <v>67</v>
      </c>
      <c r="H6955">
        <v>880</v>
      </c>
      <c r="I6955">
        <v>428.55</v>
      </c>
      <c r="J6955" t="s">
        <v>41</v>
      </c>
      <c r="K6955">
        <v>5500</v>
      </c>
      <c r="L6955">
        <v>3500</v>
      </c>
      <c r="M6955" t="s">
        <v>27</v>
      </c>
    </row>
    <row r="6956" spans="1:13" x14ac:dyDescent="0.4">
      <c r="A6956">
        <v>106955</v>
      </c>
      <c r="B6956" s="1">
        <v>45811</v>
      </c>
      <c r="C6956" t="s">
        <v>42</v>
      </c>
      <c r="D6956" t="s">
        <v>28</v>
      </c>
      <c r="E6956" t="s">
        <v>15</v>
      </c>
      <c r="F6956" t="s">
        <v>25</v>
      </c>
      <c r="G6956">
        <v>10</v>
      </c>
      <c r="H6956">
        <v>1026</v>
      </c>
      <c r="I6956">
        <v>673.49</v>
      </c>
      <c r="J6956" t="s">
        <v>30</v>
      </c>
      <c r="K6956">
        <v>450</v>
      </c>
      <c r="L6956">
        <v>200</v>
      </c>
      <c r="M6956" t="s">
        <v>27</v>
      </c>
    </row>
    <row r="6957" spans="1:13" x14ac:dyDescent="0.4">
      <c r="A6957">
        <v>106956</v>
      </c>
      <c r="B6957" s="1">
        <v>45811.762499999997</v>
      </c>
      <c r="C6957" t="s">
        <v>39</v>
      </c>
      <c r="D6957" t="s">
        <v>14</v>
      </c>
      <c r="E6957" t="s">
        <v>29</v>
      </c>
      <c r="F6957" t="s">
        <v>20</v>
      </c>
      <c r="G6957">
        <v>52</v>
      </c>
      <c r="H6957">
        <v>895</v>
      </c>
      <c r="I6957">
        <v>872.79</v>
      </c>
      <c r="J6957" t="s">
        <v>17</v>
      </c>
      <c r="K6957">
        <v>3200</v>
      </c>
      <c r="L6957">
        <v>2000</v>
      </c>
      <c r="M6957" t="s">
        <v>22</v>
      </c>
    </row>
    <row r="6958" spans="1:13" x14ac:dyDescent="0.4">
      <c r="A6958">
        <v>106957</v>
      </c>
      <c r="B6958" s="1">
        <v>45831.931944444441</v>
      </c>
      <c r="C6958" t="s">
        <v>34</v>
      </c>
      <c r="D6958" t="s">
        <v>28</v>
      </c>
      <c r="E6958" t="s">
        <v>31</v>
      </c>
      <c r="F6958" t="s">
        <v>20</v>
      </c>
      <c r="G6958">
        <v>53</v>
      </c>
      <c r="H6958">
        <v>396</v>
      </c>
      <c r="I6958">
        <v>1105</v>
      </c>
      <c r="J6958" t="s">
        <v>54</v>
      </c>
      <c r="K6958">
        <v>2500</v>
      </c>
      <c r="L6958">
        <v>1500</v>
      </c>
      <c r="M6958" t="s">
        <v>22</v>
      </c>
    </row>
    <row r="6959" spans="1:13" x14ac:dyDescent="0.4">
      <c r="A6959">
        <v>106958</v>
      </c>
      <c r="B6959" s="1">
        <v>45749.760416666664</v>
      </c>
      <c r="C6959" t="s">
        <v>39</v>
      </c>
      <c r="D6959" t="s">
        <v>24</v>
      </c>
      <c r="E6959" t="s">
        <v>29</v>
      </c>
      <c r="F6959" t="s">
        <v>37</v>
      </c>
      <c r="G6959">
        <v>51</v>
      </c>
      <c r="H6959">
        <v>1006</v>
      </c>
      <c r="I6959">
        <v>405.99</v>
      </c>
      <c r="J6959" t="s">
        <v>60</v>
      </c>
      <c r="K6959">
        <v>25000</v>
      </c>
      <c r="L6959">
        <v>18000</v>
      </c>
      <c r="M6959" t="s">
        <v>38</v>
      </c>
    </row>
    <row r="6960" spans="1:13" x14ac:dyDescent="0.4">
      <c r="A6960">
        <v>106959</v>
      </c>
      <c r="B6960" s="1">
        <v>45995.854861111111</v>
      </c>
      <c r="C6960" t="s">
        <v>42</v>
      </c>
      <c r="D6960" t="s">
        <v>35</v>
      </c>
      <c r="E6960" t="s">
        <v>15</v>
      </c>
      <c r="F6960" t="s">
        <v>25</v>
      </c>
      <c r="G6960">
        <v>74</v>
      </c>
      <c r="H6960">
        <v>523</v>
      </c>
      <c r="I6960">
        <v>959.38</v>
      </c>
      <c r="J6960" t="s">
        <v>36</v>
      </c>
      <c r="K6960">
        <v>12000</v>
      </c>
      <c r="L6960">
        <v>8000</v>
      </c>
      <c r="M6960" t="s">
        <v>27</v>
      </c>
    </row>
    <row r="6961" spans="1:13" x14ac:dyDescent="0.4">
      <c r="A6961">
        <v>106960</v>
      </c>
      <c r="B6961" s="1">
        <v>45838.148611111108</v>
      </c>
      <c r="C6961" t="s">
        <v>23</v>
      </c>
      <c r="D6961" t="s">
        <v>43</v>
      </c>
      <c r="E6961" t="s">
        <v>15</v>
      </c>
      <c r="F6961" t="s">
        <v>16</v>
      </c>
      <c r="G6961">
        <v>21</v>
      </c>
      <c r="H6961">
        <v>1051</v>
      </c>
      <c r="I6961">
        <v>1114.9000000000001</v>
      </c>
      <c r="J6961" t="s">
        <v>44</v>
      </c>
      <c r="K6961">
        <v>4500</v>
      </c>
      <c r="L6961">
        <v>2500</v>
      </c>
      <c r="M6961" t="s">
        <v>18</v>
      </c>
    </row>
    <row r="6962" spans="1:13" x14ac:dyDescent="0.4">
      <c r="A6962">
        <v>106961</v>
      </c>
      <c r="B6962" s="1">
        <v>45788.207638888889</v>
      </c>
      <c r="C6962" t="s">
        <v>48</v>
      </c>
      <c r="D6962" t="s">
        <v>43</v>
      </c>
      <c r="E6962" t="s">
        <v>15</v>
      </c>
      <c r="F6962" t="s">
        <v>16</v>
      </c>
      <c r="G6962">
        <v>34</v>
      </c>
      <c r="H6962">
        <v>986</v>
      </c>
      <c r="I6962">
        <v>251.22</v>
      </c>
      <c r="J6962" t="s">
        <v>61</v>
      </c>
      <c r="K6962">
        <v>2800</v>
      </c>
      <c r="L6962">
        <v>1500</v>
      </c>
      <c r="M6962" t="s">
        <v>18</v>
      </c>
    </row>
    <row r="6963" spans="1:13" x14ac:dyDescent="0.4">
      <c r="A6963">
        <v>106962</v>
      </c>
      <c r="B6963" s="1">
        <v>45955.111111111109</v>
      </c>
      <c r="C6963" t="s">
        <v>48</v>
      </c>
      <c r="D6963" t="s">
        <v>35</v>
      </c>
      <c r="E6963" t="s">
        <v>29</v>
      </c>
      <c r="F6963" t="s">
        <v>37</v>
      </c>
      <c r="G6963">
        <v>36</v>
      </c>
      <c r="H6963">
        <v>1107</v>
      </c>
      <c r="I6963">
        <v>631.04999999999995</v>
      </c>
      <c r="J6963" t="s">
        <v>36</v>
      </c>
      <c r="K6963">
        <v>12000</v>
      </c>
      <c r="L6963">
        <v>8000</v>
      </c>
      <c r="M6963" t="s">
        <v>38</v>
      </c>
    </row>
    <row r="6964" spans="1:13" x14ac:dyDescent="0.4">
      <c r="A6964">
        <v>106963</v>
      </c>
      <c r="B6964" s="1">
        <v>45932.761805555558</v>
      </c>
      <c r="C6964" t="s">
        <v>48</v>
      </c>
      <c r="D6964" t="s">
        <v>35</v>
      </c>
      <c r="E6964" t="s">
        <v>31</v>
      </c>
      <c r="F6964" t="s">
        <v>32</v>
      </c>
      <c r="G6964">
        <v>67</v>
      </c>
      <c r="H6964">
        <v>991</v>
      </c>
      <c r="I6964">
        <v>455.24</v>
      </c>
      <c r="J6964" t="s">
        <v>36</v>
      </c>
      <c r="K6964">
        <v>12000</v>
      </c>
      <c r="L6964">
        <v>8000</v>
      </c>
      <c r="M6964" t="s">
        <v>33</v>
      </c>
    </row>
    <row r="6965" spans="1:13" x14ac:dyDescent="0.4">
      <c r="A6965">
        <v>106964</v>
      </c>
      <c r="B6965" s="1">
        <v>45930.504861111112</v>
      </c>
      <c r="C6965" t="s">
        <v>39</v>
      </c>
      <c r="D6965" t="s">
        <v>43</v>
      </c>
      <c r="E6965" t="s">
        <v>29</v>
      </c>
      <c r="F6965" t="s">
        <v>20</v>
      </c>
      <c r="G6965">
        <v>73</v>
      </c>
      <c r="H6965">
        <v>625</v>
      </c>
      <c r="I6965">
        <v>2448.83</v>
      </c>
      <c r="J6965" t="s">
        <v>61</v>
      </c>
      <c r="K6965">
        <v>2800</v>
      </c>
      <c r="L6965">
        <v>1500</v>
      </c>
      <c r="M6965" t="s">
        <v>22</v>
      </c>
    </row>
    <row r="6966" spans="1:13" x14ac:dyDescent="0.4">
      <c r="A6966">
        <v>106965</v>
      </c>
      <c r="B6966" s="1">
        <v>45733.513888888891</v>
      </c>
      <c r="C6966" t="s">
        <v>50</v>
      </c>
      <c r="D6966" t="s">
        <v>28</v>
      </c>
      <c r="E6966" t="s">
        <v>31</v>
      </c>
      <c r="F6966" t="s">
        <v>20</v>
      </c>
      <c r="G6966">
        <v>1</v>
      </c>
      <c r="H6966">
        <v>615</v>
      </c>
      <c r="I6966">
        <v>753.75</v>
      </c>
      <c r="J6966" t="s">
        <v>30</v>
      </c>
      <c r="K6966">
        <v>450</v>
      </c>
      <c r="L6966">
        <v>200</v>
      </c>
      <c r="M6966" t="s">
        <v>22</v>
      </c>
    </row>
    <row r="6967" spans="1:13" x14ac:dyDescent="0.4">
      <c r="A6967">
        <v>106966</v>
      </c>
      <c r="B6967" s="1">
        <v>45834.96597222222</v>
      </c>
      <c r="C6967" t="s">
        <v>45</v>
      </c>
      <c r="D6967" t="s">
        <v>35</v>
      </c>
      <c r="E6967" t="s">
        <v>31</v>
      </c>
      <c r="F6967" t="s">
        <v>20</v>
      </c>
      <c r="G6967">
        <v>53</v>
      </c>
      <c r="H6967">
        <v>908</v>
      </c>
      <c r="I6967">
        <v>568.08000000000004</v>
      </c>
      <c r="J6967" t="s">
        <v>36</v>
      </c>
      <c r="K6967">
        <v>12000</v>
      </c>
      <c r="L6967">
        <v>8000</v>
      </c>
      <c r="M6967" t="s">
        <v>22</v>
      </c>
    </row>
    <row r="6968" spans="1:13" x14ac:dyDescent="0.4">
      <c r="A6968">
        <v>106967</v>
      </c>
      <c r="B6968" s="1">
        <v>45841.774305555555</v>
      </c>
      <c r="C6968" t="s">
        <v>39</v>
      </c>
      <c r="D6968" t="s">
        <v>43</v>
      </c>
      <c r="E6968" t="s">
        <v>29</v>
      </c>
      <c r="F6968" t="s">
        <v>37</v>
      </c>
      <c r="G6968">
        <v>94</v>
      </c>
      <c r="H6968">
        <v>377</v>
      </c>
      <c r="I6968">
        <v>480.54</v>
      </c>
      <c r="J6968" t="s">
        <v>44</v>
      </c>
      <c r="K6968">
        <v>4500</v>
      </c>
      <c r="L6968">
        <v>2500</v>
      </c>
      <c r="M6968" t="s">
        <v>38</v>
      </c>
    </row>
    <row r="6969" spans="1:13" x14ac:dyDescent="0.4">
      <c r="A6969">
        <v>106968</v>
      </c>
      <c r="B6969" s="1">
        <v>45976.520138888889</v>
      </c>
      <c r="C6969" t="s">
        <v>48</v>
      </c>
      <c r="D6969" t="s">
        <v>24</v>
      </c>
      <c r="E6969" t="s">
        <v>31</v>
      </c>
      <c r="F6969" t="s">
        <v>20</v>
      </c>
      <c r="G6969">
        <v>53</v>
      </c>
      <c r="H6969">
        <v>848</v>
      </c>
      <c r="I6969">
        <v>250.73</v>
      </c>
      <c r="J6969" t="s">
        <v>60</v>
      </c>
      <c r="K6969">
        <v>25000</v>
      </c>
      <c r="L6969">
        <v>18000</v>
      </c>
      <c r="M6969" t="s">
        <v>22</v>
      </c>
    </row>
    <row r="6970" spans="1:13" x14ac:dyDescent="0.4">
      <c r="A6970">
        <v>106969</v>
      </c>
      <c r="B6970" s="1">
        <v>45788.982638888891</v>
      </c>
      <c r="C6970" t="s">
        <v>34</v>
      </c>
      <c r="D6970" t="s">
        <v>14</v>
      </c>
      <c r="E6970" t="s">
        <v>15</v>
      </c>
      <c r="F6970" t="s">
        <v>25</v>
      </c>
      <c r="G6970">
        <v>70</v>
      </c>
      <c r="H6970">
        <v>633</v>
      </c>
      <c r="I6970">
        <v>635.21</v>
      </c>
      <c r="J6970" t="s">
        <v>17</v>
      </c>
      <c r="K6970">
        <v>3200</v>
      </c>
      <c r="L6970">
        <v>2000</v>
      </c>
      <c r="M6970" t="s">
        <v>27</v>
      </c>
    </row>
    <row r="6971" spans="1:13" x14ac:dyDescent="0.4">
      <c r="A6971">
        <v>106970</v>
      </c>
      <c r="B6971" s="1">
        <v>46020.2</v>
      </c>
      <c r="C6971" t="s">
        <v>48</v>
      </c>
      <c r="D6971" t="s">
        <v>43</v>
      </c>
      <c r="E6971" t="s">
        <v>31</v>
      </c>
      <c r="F6971" t="s">
        <v>37</v>
      </c>
      <c r="G6971">
        <v>3</v>
      </c>
      <c r="H6971">
        <v>451</v>
      </c>
      <c r="I6971">
        <v>2373.4899999999998</v>
      </c>
      <c r="J6971" t="s">
        <v>44</v>
      </c>
      <c r="K6971">
        <v>4500</v>
      </c>
      <c r="L6971">
        <v>2500</v>
      </c>
      <c r="M6971" t="s">
        <v>38</v>
      </c>
    </row>
    <row r="6972" spans="1:13" x14ac:dyDescent="0.4">
      <c r="A6972">
        <v>106971</v>
      </c>
      <c r="B6972" s="1">
        <v>45706.690972222219</v>
      </c>
      <c r="C6972" t="s">
        <v>19</v>
      </c>
      <c r="D6972" t="s">
        <v>35</v>
      </c>
      <c r="E6972" t="s">
        <v>29</v>
      </c>
      <c r="F6972" t="s">
        <v>16</v>
      </c>
      <c r="G6972">
        <v>43</v>
      </c>
      <c r="H6972">
        <v>1176</v>
      </c>
      <c r="I6972">
        <v>940.59</v>
      </c>
      <c r="J6972" t="s">
        <v>36</v>
      </c>
      <c r="K6972">
        <v>12000</v>
      </c>
      <c r="L6972">
        <v>8000</v>
      </c>
      <c r="M6972" t="s">
        <v>18</v>
      </c>
    </row>
    <row r="6973" spans="1:13" x14ac:dyDescent="0.4">
      <c r="A6973">
        <v>106972</v>
      </c>
      <c r="B6973" s="1">
        <v>45712.747916666667</v>
      </c>
      <c r="C6973" t="s">
        <v>50</v>
      </c>
      <c r="D6973" t="s">
        <v>35</v>
      </c>
      <c r="E6973" t="s">
        <v>29</v>
      </c>
      <c r="F6973" t="s">
        <v>25</v>
      </c>
      <c r="G6973">
        <v>30</v>
      </c>
      <c r="H6973">
        <v>1023</v>
      </c>
      <c r="I6973">
        <v>459.1</v>
      </c>
      <c r="J6973" t="s">
        <v>49</v>
      </c>
      <c r="K6973">
        <v>8500</v>
      </c>
      <c r="L6973">
        <v>5500</v>
      </c>
      <c r="M6973" t="s">
        <v>27</v>
      </c>
    </row>
    <row r="6974" spans="1:13" x14ac:dyDescent="0.4">
      <c r="A6974">
        <v>106973</v>
      </c>
      <c r="B6974" s="1">
        <v>45811.490972222222</v>
      </c>
      <c r="C6974" t="s">
        <v>45</v>
      </c>
      <c r="D6974" t="s">
        <v>14</v>
      </c>
      <c r="E6974" t="s">
        <v>31</v>
      </c>
      <c r="F6974" t="s">
        <v>37</v>
      </c>
      <c r="G6974">
        <v>82</v>
      </c>
      <c r="H6974">
        <v>1167</v>
      </c>
      <c r="I6974">
        <v>649.22</v>
      </c>
      <c r="J6974" t="s">
        <v>17</v>
      </c>
      <c r="K6974">
        <v>3200</v>
      </c>
      <c r="L6974">
        <v>2000</v>
      </c>
      <c r="M6974" t="s">
        <v>38</v>
      </c>
    </row>
    <row r="6975" spans="1:13" x14ac:dyDescent="0.4">
      <c r="A6975">
        <v>106974</v>
      </c>
      <c r="B6975" s="1">
        <v>46012.951388888891</v>
      </c>
      <c r="C6975" t="s">
        <v>34</v>
      </c>
      <c r="D6975" t="s">
        <v>24</v>
      </c>
      <c r="E6975" t="s">
        <v>29</v>
      </c>
      <c r="F6975" t="s">
        <v>16</v>
      </c>
      <c r="G6975">
        <v>26</v>
      </c>
      <c r="H6975">
        <v>1038</v>
      </c>
      <c r="I6975">
        <v>646.32000000000005</v>
      </c>
      <c r="J6975" t="s">
        <v>60</v>
      </c>
      <c r="K6975">
        <v>25000</v>
      </c>
      <c r="L6975">
        <v>18000</v>
      </c>
      <c r="M6975" t="s">
        <v>18</v>
      </c>
    </row>
    <row r="6976" spans="1:13" x14ac:dyDescent="0.4">
      <c r="A6976">
        <v>106975</v>
      </c>
      <c r="B6976" s="1">
        <v>45857.700694444444</v>
      </c>
      <c r="C6976" t="s">
        <v>19</v>
      </c>
      <c r="D6976" t="s">
        <v>46</v>
      </c>
      <c r="E6976" t="s">
        <v>31</v>
      </c>
      <c r="F6976" t="s">
        <v>25</v>
      </c>
      <c r="G6976">
        <v>51</v>
      </c>
      <c r="H6976">
        <v>949</v>
      </c>
      <c r="I6976">
        <v>329.18</v>
      </c>
      <c r="J6976" t="s">
        <v>53</v>
      </c>
      <c r="K6976">
        <v>15000</v>
      </c>
      <c r="L6976">
        <v>9500</v>
      </c>
      <c r="M6976" t="s">
        <v>27</v>
      </c>
    </row>
    <row r="6977" spans="1:13" x14ac:dyDescent="0.4">
      <c r="A6977">
        <v>106976</v>
      </c>
      <c r="B6977" s="1">
        <v>45965.711805555555</v>
      </c>
      <c r="C6977" t="s">
        <v>13</v>
      </c>
      <c r="D6977" t="s">
        <v>40</v>
      </c>
      <c r="E6977" t="s">
        <v>15</v>
      </c>
      <c r="F6977" t="s">
        <v>16</v>
      </c>
      <c r="G6977">
        <v>75</v>
      </c>
      <c r="H6977">
        <v>749</v>
      </c>
      <c r="I6977">
        <v>304.36</v>
      </c>
      <c r="J6977" t="s">
        <v>52</v>
      </c>
      <c r="K6977">
        <v>1500</v>
      </c>
      <c r="L6977">
        <v>800</v>
      </c>
      <c r="M6977" t="s">
        <v>18</v>
      </c>
    </row>
    <row r="6978" spans="1:13" x14ac:dyDescent="0.4">
      <c r="A6978">
        <v>106977</v>
      </c>
      <c r="B6978" s="1">
        <v>46013.013888888891</v>
      </c>
      <c r="C6978" t="s">
        <v>48</v>
      </c>
      <c r="D6978" t="s">
        <v>14</v>
      </c>
      <c r="E6978" t="s">
        <v>31</v>
      </c>
      <c r="F6978" t="s">
        <v>37</v>
      </c>
      <c r="G6978">
        <v>44</v>
      </c>
      <c r="H6978">
        <v>562</v>
      </c>
      <c r="I6978">
        <v>919.12</v>
      </c>
      <c r="J6978" t="s">
        <v>21</v>
      </c>
      <c r="K6978">
        <v>6500</v>
      </c>
      <c r="L6978">
        <v>4200</v>
      </c>
      <c r="M6978" t="s">
        <v>38</v>
      </c>
    </row>
    <row r="6979" spans="1:13" x14ac:dyDescent="0.4">
      <c r="A6979">
        <v>106978</v>
      </c>
      <c r="B6979" s="1">
        <v>45775.95416666667</v>
      </c>
      <c r="C6979" t="s">
        <v>19</v>
      </c>
      <c r="D6979" t="s">
        <v>35</v>
      </c>
      <c r="E6979" t="s">
        <v>15</v>
      </c>
      <c r="F6979" t="s">
        <v>32</v>
      </c>
      <c r="G6979">
        <v>39</v>
      </c>
      <c r="H6979">
        <v>1077</v>
      </c>
      <c r="I6979">
        <v>393.37</v>
      </c>
      <c r="J6979" t="s">
        <v>36</v>
      </c>
      <c r="K6979">
        <v>12000</v>
      </c>
      <c r="L6979">
        <v>8000</v>
      </c>
      <c r="M6979" t="s">
        <v>33</v>
      </c>
    </row>
    <row r="6980" spans="1:13" x14ac:dyDescent="0.4">
      <c r="A6980">
        <v>106979</v>
      </c>
      <c r="B6980" s="1">
        <v>45920.05</v>
      </c>
      <c r="C6980" t="s">
        <v>13</v>
      </c>
      <c r="D6980" t="s">
        <v>14</v>
      </c>
      <c r="E6980" t="s">
        <v>29</v>
      </c>
      <c r="F6980" t="s">
        <v>16</v>
      </c>
      <c r="G6980">
        <v>27</v>
      </c>
      <c r="H6980">
        <v>1050</v>
      </c>
      <c r="I6980">
        <v>434.44</v>
      </c>
      <c r="J6980" t="s">
        <v>17</v>
      </c>
      <c r="K6980">
        <v>3200</v>
      </c>
      <c r="L6980">
        <v>2000</v>
      </c>
      <c r="M6980" t="s">
        <v>18</v>
      </c>
    </row>
    <row r="6981" spans="1:13" x14ac:dyDescent="0.4">
      <c r="A6981">
        <v>106980</v>
      </c>
      <c r="B6981" s="1">
        <v>45703.53125</v>
      </c>
      <c r="C6981" t="s">
        <v>45</v>
      </c>
      <c r="D6981" t="s">
        <v>28</v>
      </c>
      <c r="E6981" t="s">
        <v>29</v>
      </c>
      <c r="F6981" t="s">
        <v>37</v>
      </c>
      <c r="G6981">
        <v>12</v>
      </c>
      <c r="H6981">
        <v>1156</v>
      </c>
      <c r="I6981">
        <v>802.72</v>
      </c>
      <c r="J6981" t="s">
        <v>30</v>
      </c>
      <c r="K6981">
        <v>450</v>
      </c>
      <c r="L6981">
        <v>200</v>
      </c>
      <c r="M6981" t="s">
        <v>38</v>
      </c>
    </row>
    <row r="6982" spans="1:13" x14ac:dyDescent="0.4">
      <c r="A6982">
        <v>106981</v>
      </c>
      <c r="B6982" s="1">
        <v>45959.382638888892</v>
      </c>
      <c r="C6982" t="s">
        <v>23</v>
      </c>
      <c r="D6982" t="s">
        <v>43</v>
      </c>
      <c r="E6982" t="s">
        <v>29</v>
      </c>
      <c r="F6982" t="s">
        <v>20</v>
      </c>
      <c r="G6982">
        <v>44</v>
      </c>
      <c r="H6982">
        <v>1024</v>
      </c>
      <c r="I6982">
        <v>299.8</v>
      </c>
      <c r="J6982" t="s">
        <v>51</v>
      </c>
      <c r="K6982">
        <v>1800</v>
      </c>
      <c r="L6982">
        <v>900</v>
      </c>
      <c r="M6982" t="s">
        <v>22</v>
      </c>
    </row>
    <row r="6983" spans="1:13" x14ac:dyDescent="0.4">
      <c r="A6983">
        <v>106982</v>
      </c>
      <c r="B6983" s="1">
        <v>46013.120833333334</v>
      </c>
      <c r="C6983" t="s">
        <v>13</v>
      </c>
      <c r="D6983" t="s">
        <v>35</v>
      </c>
      <c r="E6983" t="s">
        <v>29</v>
      </c>
      <c r="F6983" t="s">
        <v>16</v>
      </c>
      <c r="G6983">
        <v>45</v>
      </c>
      <c r="H6983">
        <v>794</v>
      </c>
      <c r="I6983">
        <v>629.58000000000004</v>
      </c>
      <c r="J6983" t="s">
        <v>36</v>
      </c>
      <c r="K6983">
        <v>12000</v>
      </c>
      <c r="L6983">
        <v>8000</v>
      </c>
      <c r="M6983" t="s">
        <v>18</v>
      </c>
    </row>
    <row r="6984" spans="1:13" x14ac:dyDescent="0.4">
      <c r="A6984">
        <v>106983</v>
      </c>
      <c r="B6984" s="1">
        <v>45846.600694444445</v>
      </c>
      <c r="C6984" t="s">
        <v>23</v>
      </c>
      <c r="D6984" t="s">
        <v>24</v>
      </c>
      <c r="E6984" t="s">
        <v>29</v>
      </c>
      <c r="F6984" t="s">
        <v>25</v>
      </c>
      <c r="G6984">
        <v>54</v>
      </c>
      <c r="H6984">
        <v>572</v>
      </c>
      <c r="I6984">
        <v>269.77999999999997</v>
      </c>
      <c r="J6984" t="s">
        <v>59</v>
      </c>
      <c r="K6984">
        <v>3500</v>
      </c>
      <c r="L6984">
        <v>2200</v>
      </c>
      <c r="M6984" t="s">
        <v>27</v>
      </c>
    </row>
    <row r="6985" spans="1:13" x14ac:dyDescent="0.4">
      <c r="A6985">
        <v>106984</v>
      </c>
      <c r="B6985" s="1">
        <v>45967.9375</v>
      </c>
      <c r="C6985" t="s">
        <v>23</v>
      </c>
      <c r="D6985" t="s">
        <v>14</v>
      </c>
      <c r="E6985" t="s">
        <v>31</v>
      </c>
      <c r="F6985" t="s">
        <v>16</v>
      </c>
      <c r="G6985">
        <v>73</v>
      </c>
      <c r="H6985">
        <v>771</v>
      </c>
      <c r="I6985">
        <v>1112.04</v>
      </c>
      <c r="J6985" t="s">
        <v>17</v>
      </c>
      <c r="K6985">
        <v>3200</v>
      </c>
      <c r="L6985">
        <v>2000</v>
      </c>
      <c r="M6985" t="s">
        <v>18</v>
      </c>
    </row>
    <row r="6986" spans="1:13" x14ac:dyDescent="0.4">
      <c r="A6986">
        <v>106985</v>
      </c>
      <c r="B6986" s="1">
        <v>45975.019444444442</v>
      </c>
      <c r="C6986" t="s">
        <v>50</v>
      </c>
      <c r="D6986" t="s">
        <v>43</v>
      </c>
      <c r="E6986" t="s">
        <v>31</v>
      </c>
      <c r="F6986" t="s">
        <v>16</v>
      </c>
      <c r="G6986">
        <v>7</v>
      </c>
      <c r="H6986">
        <v>922</v>
      </c>
      <c r="I6986">
        <v>720.03</v>
      </c>
      <c r="J6986" t="s">
        <v>61</v>
      </c>
      <c r="K6986">
        <v>2800</v>
      </c>
      <c r="L6986">
        <v>1500</v>
      </c>
      <c r="M6986" t="s">
        <v>18</v>
      </c>
    </row>
    <row r="6987" spans="1:13" x14ac:dyDescent="0.4">
      <c r="A6987">
        <v>106986</v>
      </c>
      <c r="B6987" s="1">
        <v>45786.475694444445</v>
      </c>
      <c r="C6987" t="s">
        <v>34</v>
      </c>
      <c r="D6987" t="s">
        <v>24</v>
      </c>
      <c r="E6987" t="s">
        <v>15</v>
      </c>
      <c r="F6987" t="s">
        <v>20</v>
      </c>
      <c r="G6987">
        <v>26</v>
      </c>
      <c r="H6987">
        <v>818</v>
      </c>
      <c r="I6987">
        <v>204.91</v>
      </c>
      <c r="J6987" t="s">
        <v>59</v>
      </c>
      <c r="K6987">
        <v>3500</v>
      </c>
      <c r="L6987">
        <v>2200</v>
      </c>
      <c r="M6987" t="s">
        <v>22</v>
      </c>
    </row>
    <row r="6988" spans="1:13" x14ac:dyDescent="0.4">
      <c r="A6988">
        <v>106987</v>
      </c>
      <c r="B6988" s="1">
        <v>45706.126388888886</v>
      </c>
      <c r="C6988" t="s">
        <v>45</v>
      </c>
      <c r="D6988" t="s">
        <v>28</v>
      </c>
      <c r="E6988" t="s">
        <v>29</v>
      </c>
      <c r="F6988" t="s">
        <v>32</v>
      </c>
      <c r="G6988">
        <v>30</v>
      </c>
      <c r="H6988">
        <v>926</v>
      </c>
      <c r="I6988">
        <v>827.24</v>
      </c>
      <c r="J6988" t="s">
        <v>54</v>
      </c>
      <c r="K6988">
        <v>2500</v>
      </c>
      <c r="L6988">
        <v>1500</v>
      </c>
      <c r="M6988" t="s">
        <v>33</v>
      </c>
    </row>
    <row r="6989" spans="1:13" x14ac:dyDescent="0.4">
      <c r="A6989">
        <v>106988</v>
      </c>
      <c r="B6989" s="1">
        <v>45682.956944444442</v>
      </c>
      <c r="C6989" t="s">
        <v>42</v>
      </c>
      <c r="D6989" t="s">
        <v>35</v>
      </c>
      <c r="E6989" t="s">
        <v>29</v>
      </c>
      <c r="F6989" t="s">
        <v>37</v>
      </c>
      <c r="G6989">
        <v>80</v>
      </c>
      <c r="H6989">
        <v>903</v>
      </c>
      <c r="I6989">
        <v>845.31</v>
      </c>
      <c r="J6989" t="s">
        <v>49</v>
      </c>
      <c r="K6989">
        <v>8500</v>
      </c>
      <c r="L6989">
        <v>5500</v>
      </c>
      <c r="M6989" t="s">
        <v>38</v>
      </c>
    </row>
    <row r="6990" spans="1:13" x14ac:dyDescent="0.4">
      <c r="A6990">
        <v>106989</v>
      </c>
      <c r="B6990" s="1">
        <v>45923.071527777778</v>
      </c>
      <c r="C6990" t="s">
        <v>45</v>
      </c>
      <c r="D6990" t="s">
        <v>46</v>
      </c>
      <c r="E6990" t="s">
        <v>15</v>
      </c>
      <c r="F6990" t="s">
        <v>20</v>
      </c>
      <c r="G6990">
        <v>50</v>
      </c>
      <c r="H6990">
        <v>1153</v>
      </c>
      <c r="I6990">
        <v>288.41000000000003</v>
      </c>
      <c r="J6990" t="s">
        <v>47</v>
      </c>
      <c r="K6990">
        <v>4500</v>
      </c>
      <c r="L6990">
        <v>2800</v>
      </c>
      <c r="M6990" t="s">
        <v>22</v>
      </c>
    </row>
    <row r="6991" spans="1:13" x14ac:dyDescent="0.4">
      <c r="A6991">
        <v>106990</v>
      </c>
      <c r="B6991" s="1">
        <v>45775.831250000003</v>
      </c>
      <c r="C6991" t="s">
        <v>19</v>
      </c>
      <c r="D6991" t="s">
        <v>24</v>
      </c>
      <c r="E6991" t="s">
        <v>29</v>
      </c>
      <c r="F6991" t="s">
        <v>37</v>
      </c>
      <c r="G6991">
        <v>79</v>
      </c>
      <c r="H6991">
        <v>342</v>
      </c>
      <c r="I6991">
        <v>618.75</v>
      </c>
      <c r="J6991" t="s">
        <v>59</v>
      </c>
      <c r="K6991">
        <v>3500</v>
      </c>
      <c r="L6991">
        <v>2200</v>
      </c>
      <c r="M6991" t="s">
        <v>38</v>
      </c>
    </row>
    <row r="6992" spans="1:13" x14ac:dyDescent="0.4">
      <c r="A6992">
        <v>106991</v>
      </c>
      <c r="B6992" s="1">
        <v>45801.943749999999</v>
      </c>
      <c r="C6992" t="s">
        <v>39</v>
      </c>
      <c r="D6992" t="s">
        <v>46</v>
      </c>
      <c r="E6992" t="s">
        <v>31</v>
      </c>
      <c r="F6992" t="s">
        <v>25</v>
      </c>
      <c r="G6992">
        <v>57</v>
      </c>
      <c r="H6992">
        <v>652</v>
      </c>
      <c r="I6992">
        <v>806.06</v>
      </c>
      <c r="J6992" t="s">
        <v>47</v>
      </c>
      <c r="K6992">
        <v>4500</v>
      </c>
      <c r="L6992">
        <v>2800</v>
      </c>
      <c r="M6992" t="s">
        <v>27</v>
      </c>
    </row>
    <row r="6993" spans="1:13" x14ac:dyDescent="0.4">
      <c r="A6993">
        <v>106992</v>
      </c>
      <c r="B6993" s="1">
        <v>45857.781944444447</v>
      </c>
      <c r="C6993" t="s">
        <v>48</v>
      </c>
      <c r="D6993" t="s">
        <v>24</v>
      </c>
      <c r="E6993" t="s">
        <v>15</v>
      </c>
      <c r="F6993" t="s">
        <v>32</v>
      </c>
      <c r="G6993">
        <v>42</v>
      </c>
      <c r="H6993">
        <v>625</v>
      </c>
      <c r="I6993">
        <v>810.52</v>
      </c>
      <c r="J6993" t="s">
        <v>60</v>
      </c>
      <c r="K6993">
        <v>25000</v>
      </c>
      <c r="L6993">
        <v>18000</v>
      </c>
      <c r="M6993" t="s">
        <v>33</v>
      </c>
    </row>
    <row r="6994" spans="1:13" x14ac:dyDescent="0.4">
      <c r="A6994">
        <v>106993</v>
      </c>
      <c r="B6994" s="1">
        <v>45814.755555555559</v>
      </c>
      <c r="C6994" t="s">
        <v>50</v>
      </c>
      <c r="D6994" t="s">
        <v>43</v>
      </c>
      <c r="E6994" t="s">
        <v>15</v>
      </c>
      <c r="F6994" t="s">
        <v>25</v>
      </c>
      <c r="G6994">
        <v>51</v>
      </c>
      <c r="H6994">
        <v>819</v>
      </c>
      <c r="I6994">
        <v>1222.3399999999999</v>
      </c>
      <c r="J6994" t="s">
        <v>44</v>
      </c>
      <c r="K6994">
        <v>4500</v>
      </c>
      <c r="L6994">
        <v>2500</v>
      </c>
      <c r="M6994" t="s">
        <v>27</v>
      </c>
    </row>
    <row r="6995" spans="1:13" x14ac:dyDescent="0.4">
      <c r="A6995">
        <v>106994</v>
      </c>
      <c r="B6995" s="1">
        <v>46005.79583333333</v>
      </c>
      <c r="C6995" t="s">
        <v>48</v>
      </c>
      <c r="D6995" t="s">
        <v>40</v>
      </c>
      <c r="E6995" t="s">
        <v>29</v>
      </c>
      <c r="F6995" t="s">
        <v>37</v>
      </c>
      <c r="G6995">
        <v>82</v>
      </c>
      <c r="H6995">
        <v>651</v>
      </c>
      <c r="I6995">
        <v>473.72</v>
      </c>
      <c r="J6995" t="s">
        <v>41</v>
      </c>
      <c r="K6995">
        <v>5500</v>
      </c>
      <c r="L6995">
        <v>3500</v>
      </c>
      <c r="M6995" t="s">
        <v>38</v>
      </c>
    </row>
    <row r="6996" spans="1:13" x14ac:dyDescent="0.4">
      <c r="A6996">
        <v>106995</v>
      </c>
      <c r="B6996" s="1">
        <v>45791.82916666667</v>
      </c>
      <c r="C6996" t="s">
        <v>50</v>
      </c>
      <c r="D6996" t="s">
        <v>43</v>
      </c>
      <c r="E6996" t="s">
        <v>31</v>
      </c>
      <c r="F6996" t="s">
        <v>32</v>
      </c>
      <c r="G6996">
        <v>20</v>
      </c>
      <c r="H6996">
        <v>1092</v>
      </c>
      <c r="I6996">
        <v>672.5</v>
      </c>
      <c r="J6996" t="s">
        <v>44</v>
      </c>
      <c r="K6996">
        <v>4500</v>
      </c>
      <c r="L6996">
        <v>2500</v>
      </c>
      <c r="M6996" t="s">
        <v>33</v>
      </c>
    </row>
    <row r="6997" spans="1:13" x14ac:dyDescent="0.4">
      <c r="A6997">
        <v>106996</v>
      </c>
      <c r="B6997" s="1">
        <v>45805.509722222225</v>
      </c>
      <c r="C6997" t="s">
        <v>19</v>
      </c>
      <c r="D6997" t="s">
        <v>24</v>
      </c>
      <c r="E6997" t="s">
        <v>31</v>
      </c>
      <c r="F6997" t="s">
        <v>25</v>
      </c>
      <c r="G6997">
        <v>4</v>
      </c>
      <c r="H6997">
        <v>870</v>
      </c>
      <c r="I6997">
        <v>711.58</v>
      </c>
      <c r="J6997" t="s">
        <v>26</v>
      </c>
      <c r="K6997">
        <v>45000</v>
      </c>
      <c r="L6997">
        <v>32000</v>
      </c>
      <c r="M6997" t="s">
        <v>27</v>
      </c>
    </row>
    <row r="6998" spans="1:13" x14ac:dyDescent="0.4">
      <c r="A6998">
        <v>106997</v>
      </c>
      <c r="B6998" s="1">
        <v>45993.962500000001</v>
      </c>
      <c r="C6998" t="s">
        <v>19</v>
      </c>
      <c r="D6998" t="s">
        <v>55</v>
      </c>
      <c r="E6998" t="s">
        <v>15</v>
      </c>
      <c r="F6998" t="s">
        <v>37</v>
      </c>
      <c r="G6998">
        <v>46</v>
      </c>
      <c r="H6998">
        <v>845</v>
      </c>
      <c r="I6998">
        <v>520.34</v>
      </c>
      <c r="J6998" t="s">
        <v>56</v>
      </c>
      <c r="K6998">
        <v>850</v>
      </c>
      <c r="L6998">
        <v>550</v>
      </c>
      <c r="M6998" t="s">
        <v>38</v>
      </c>
    </row>
    <row r="6999" spans="1:13" x14ac:dyDescent="0.4">
      <c r="A6999">
        <v>106998</v>
      </c>
      <c r="B6999" s="1">
        <v>45728.902083333334</v>
      </c>
      <c r="C6999" t="s">
        <v>34</v>
      </c>
      <c r="D6999" t="s">
        <v>28</v>
      </c>
      <c r="E6999" t="s">
        <v>29</v>
      </c>
      <c r="F6999" t="s">
        <v>20</v>
      </c>
      <c r="G6999">
        <v>35</v>
      </c>
      <c r="H6999">
        <v>1050</v>
      </c>
      <c r="I6999">
        <v>1380.52</v>
      </c>
      <c r="J6999" t="s">
        <v>54</v>
      </c>
      <c r="K6999">
        <v>2500</v>
      </c>
      <c r="L6999">
        <v>1500</v>
      </c>
      <c r="M6999" t="s">
        <v>22</v>
      </c>
    </row>
    <row r="7000" spans="1:13" x14ac:dyDescent="0.4">
      <c r="A7000">
        <v>106999</v>
      </c>
      <c r="B7000" s="1">
        <v>45890.879861111112</v>
      </c>
      <c r="C7000" t="s">
        <v>42</v>
      </c>
      <c r="D7000" t="s">
        <v>55</v>
      </c>
      <c r="E7000" t="s">
        <v>15</v>
      </c>
      <c r="F7000" t="s">
        <v>20</v>
      </c>
      <c r="G7000">
        <v>29</v>
      </c>
      <c r="H7000">
        <v>384</v>
      </c>
      <c r="I7000">
        <v>627.88</v>
      </c>
      <c r="J7000" t="s">
        <v>58</v>
      </c>
      <c r="K7000">
        <v>1200</v>
      </c>
      <c r="L7000">
        <v>800</v>
      </c>
      <c r="M7000"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26136-B5BC-4CCC-AF29-13DB09E6285E}">
  <dimension ref="A1:X7000"/>
  <sheetViews>
    <sheetView workbookViewId="0"/>
  </sheetViews>
  <sheetFormatPr defaultRowHeight="16" x14ac:dyDescent="0.4"/>
  <cols>
    <col min="1" max="1" width="9.1640625" customWidth="1"/>
    <col min="2" max="2" width="12.83203125" bestFit="1" customWidth="1"/>
    <col min="3" max="3" width="12.83203125" customWidth="1"/>
    <col min="4" max="4" width="15.58203125" customWidth="1"/>
    <col min="5" max="5" width="14.5" bestFit="1" customWidth="1"/>
    <col min="6" max="6" width="13.33203125" customWidth="1"/>
    <col min="7" max="7" width="11.75" customWidth="1"/>
    <col min="8" max="9" width="14.58203125" customWidth="1"/>
    <col min="10" max="11" width="13.5" customWidth="1"/>
    <col min="12" max="14" width="15.4140625" customWidth="1"/>
    <col min="15" max="17" width="21.4140625" customWidth="1"/>
    <col min="18" max="18" width="15.4140625" customWidth="1"/>
    <col min="19" max="19" width="13.75" customWidth="1"/>
    <col min="20" max="20" width="10.6640625" customWidth="1"/>
    <col min="21" max="21" width="18.4140625" customWidth="1"/>
    <col min="22" max="22" width="10.5" customWidth="1"/>
    <col min="23" max="23" width="22.25" customWidth="1"/>
    <col min="24" max="24" width="18.5" customWidth="1"/>
  </cols>
  <sheetData>
    <row r="1" spans="1:24" x14ac:dyDescent="0.4">
      <c r="A1" t="s">
        <v>0</v>
      </c>
      <c r="B1" s="2" t="s">
        <v>1</v>
      </c>
      <c r="C1" s="4" t="s">
        <v>62</v>
      </c>
      <c r="D1" s="4" t="s">
        <v>91</v>
      </c>
      <c r="E1" t="s">
        <v>2</v>
      </c>
      <c r="F1" t="s">
        <v>3</v>
      </c>
      <c r="G1" t="s">
        <v>4</v>
      </c>
      <c r="H1" t="s">
        <v>5</v>
      </c>
      <c r="I1" t="s">
        <v>101</v>
      </c>
      <c r="J1" t="s">
        <v>6</v>
      </c>
      <c r="K1" s="6" t="s">
        <v>10</v>
      </c>
      <c r="L1" s="6" t="s">
        <v>63</v>
      </c>
      <c r="M1" s="6" t="s">
        <v>64</v>
      </c>
      <c r="N1" s="6" t="s">
        <v>65</v>
      </c>
      <c r="O1" s="6" t="s">
        <v>67</v>
      </c>
      <c r="P1" s="6" t="s">
        <v>68</v>
      </c>
      <c r="Q1" s="6" t="s">
        <v>69</v>
      </c>
      <c r="R1" s="6" t="s">
        <v>66</v>
      </c>
      <c r="S1" t="s">
        <v>7</v>
      </c>
      <c r="T1" t="s">
        <v>8</v>
      </c>
      <c r="U1" t="s">
        <v>9</v>
      </c>
      <c r="V1" t="s">
        <v>11</v>
      </c>
      <c r="W1" t="s">
        <v>12</v>
      </c>
      <c r="X1" s="6" t="s">
        <v>94</v>
      </c>
    </row>
    <row r="2" spans="1:24" x14ac:dyDescent="0.4">
      <c r="A2">
        <v>100001</v>
      </c>
      <c r="B2" s="5">
        <v>45760.977777777778</v>
      </c>
      <c r="C2" s="3" t="str">
        <f>TEXT(Sales_Data[[#This Row],[OrderDate]],"mmmm")</f>
        <v>April</v>
      </c>
      <c r="D2" s="3" t="str">
        <f t="shared" ref="D2:D65" si="0">TEXT(B2, "yyyy")</f>
        <v>2025</v>
      </c>
      <c r="E2" t="s">
        <v>13</v>
      </c>
      <c r="F2" t="s">
        <v>14</v>
      </c>
      <c r="G2" t="s">
        <v>15</v>
      </c>
      <c r="H2" t="s">
        <v>16</v>
      </c>
      <c r="I2" t="s">
        <v>100</v>
      </c>
      <c r="J2">
        <v>50</v>
      </c>
      <c r="K2">
        <v>3200</v>
      </c>
      <c r="L2" s="7">
        <f>Sales_Data[[#This Row],[OrderQuantity]] *Sales_Data[[#This Row],[UnitPrice]]</f>
        <v>160000</v>
      </c>
      <c r="M2" s="7">
        <f>Sales_Data[[#This Row],[UnitPrice]]-Sales_Data[[#This Row],[UnitCost]]</f>
        <v>1200</v>
      </c>
      <c r="N2" s="7">
        <f>Sales_Data[[#This Row],[Gross Revenue]]-Sales_Data[[#This Row],[Discount Amount ]]</f>
        <v>158800</v>
      </c>
      <c r="O2" s="7">
        <f>Sales_Data[[#This Row],[OrderQuantity]] *Sales_Data[[#This Row],[UnitCost]]</f>
        <v>100000</v>
      </c>
      <c r="P2" s="7">
        <f>Sales_Data[[#This Row],[ItemCost]] +Sales_Data[[#This Row],[ShippingCost]]</f>
        <v>100761.96</v>
      </c>
      <c r="Q2" s="7">
        <f>Sales_Data[[#This Row],[Gross Revenue]]-Sales_Data[[#This Row],[TotalFinancialCost]]</f>
        <v>59238.039999999994</v>
      </c>
      <c r="R2" s="7">
        <f>Sales_Data[[#This Row],[Actul Bill Amount]]-Sales_Data[[#This Row],[ShippingCost]]</f>
        <v>158038.04</v>
      </c>
      <c r="S2">
        <v>767</v>
      </c>
      <c r="T2">
        <v>761.96</v>
      </c>
      <c r="U2" t="s">
        <v>17</v>
      </c>
      <c r="V2">
        <v>2000</v>
      </c>
      <c r="W2" t="s">
        <v>18</v>
      </c>
      <c r="X2" t="str">
        <f t="shared" ref="X2:X65" si="1">_xlfn.TEXTBEFORE(W2, " ")</f>
        <v>Bengaluru</v>
      </c>
    </row>
    <row r="3" spans="1:24" x14ac:dyDescent="0.4">
      <c r="A3">
        <v>100002</v>
      </c>
      <c r="B3" s="5">
        <v>46006.148611111108</v>
      </c>
      <c r="C3" s="3" t="str">
        <f>TEXT(Sales_Data[[#This Row],[OrderDate]],"mmmm")</f>
        <v>December</v>
      </c>
      <c r="D3" s="3" t="str">
        <f t="shared" si="0"/>
        <v>2025</v>
      </c>
      <c r="E3" t="s">
        <v>19</v>
      </c>
      <c r="F3" t="s">
        <v>14</v>
      </c>
      <c r="G3" t="s">
        <v>15</v>
      </c>
      <c r="H3" t="s">
        <v>20</v>
      </c>
      <c r="I3" t="s">
        <v>100</v>
      </c>
      <c r="J3">
        <v>95</v>
      </c>
      <c r="K3">
        <v>6500</v>
      </c>
      <c r="L3" s="7">
        <f>Sales_Data[[#This Row],[OrderQuantity]] *Sales_Data[[#This Row],[UnitPrice]]</f>
        <v>617500</v>
      </c>
      <c r="M3" s="7">
        <f>Sales_Data[[#This Row],[UnitPrice]]-Sales_Data[[#This Row],[UnitCost]]</f>
        <v>2300</v>
      </c>
      <c r="N3" s="7">
        <f>Sales_Data[[#This Row],[Gross Revenue]]-Sales_Data[[#This Row],[Discount Amount ]]</f>
        <v>615200</v>
      </c>
      <c r="O3" s="7">
        <f>Sales_Data[[#This Row],[OrderQuantity]] *Sales_Data[[#This Row],[UnitCost]]</f>
        <v>399000</v>
      </c>
      <c r="P3" s="7">
        <f>Sales_Data[[#This Row],[ItemCost]] +Sales_Data[[#This Row],[ShippingCost]]</f>
        <v>399247.78</v>
      </c>
      <c r="Q3" s="7">
        <f>Sales_Data[[#This Row],[Gross Revenue]]-Sales_Data[[#This Row],[TotalFinancialCost]]</f>
        <v>218252.21999999997</v>
      </c>
      <c r="R3" s="7">
        <f>Sales_Data[[#This Row],[Actul Bill Amount]]-Sales_Data[[#This Row],[ShippingCost]]</f>
        <v>614952.22</v>
      </c>
      <c r="S3">
        <v>460</v>
      </c>
      <c r="T3">
        <v>247.78</v>
      </c>
      <c r="U3" t="s">
        <v>21</v>
      </c>
      <c r="V3">
        <v>4200</v>
      </c>
      <c r="W3" t="s">
        <v>22</v>
      </c>
      <c r="X3" t="str">
        <f t="shared" si="1"/>
        <v>Nagpur</v>
      </c>
    </row>
    <row r="4" spans="1:24" x14ac:dyDescent="0.4">
      <c r="A4">
        <v>100003</v>
      </c>
      <c r="B4" s="5">
        <v>45928.167361111111</v>
      </c>
      <c r="C4" s="3" t="str">
        <f>TEXT(Sales_Data[[#This Row],[OrderDate]],"mmmm")</f>
        <v>September</v>
      </c>
      <c r="D4" s="3" t="str">
        <f t="shared" si="0"/>
        <v>2025</v>
      </c>
      <c r="E4" t="s">
        <v>23</v>
      </c>
      <c r="F4" t="s">
        <v>24</v>
      </c>
      <c r="G4" t="s">
        <v>15</v>
      </c>
      <c r="H4" t="s">
        <v>25</v>
      </c>
      <c r="I4" t="s">
        <v>100</v>
      </c>
      <c r="J4">
        <v>28</v>
      </c>
      <c r="K4">
        <v>45000</v>
      </c>
      <c r="L4" s="7">
        <f>Sales_Data[[#This Row],[OrderQuantity]] *Sales_Data[[#This Row],[UnitPrice]]</f>
        <v>1260000</v>
      </c>
      <c r="M4" s="7">
        <f>Sales_Data[[#This Row],[UnitPrice]]-Sales_Data[[#This Row],[UnitCost]]</f>
        <v>13000</v>
      </c>
      <c r="N4" s="7">
        <f>Sales_Data[[#This Row],[Gross Revenue]]-Sales_Data[[#This Row],[Discount Amount ]]</f>
        <v>1247000</v>
      </c>
      <c r="O4" s="7">
        <f>Sales_Data[[#This Row],[OrderQuantity]] *Sales_Data[[#This Row],[UnitCost]]</f>
        <v>896000</v>
      </c>
      <c r="P4" s="7">
        <f>Sales_Data[[#This Row],[ItemCost]] +Sales_Data[[#This Row],[ShippingCost]]</f>
        <v>896427.83</v>
      </c>
      <c r="Q4" s="7">
        <f>Sales_Data[[#This Row],[Gross Revenue]]-Sales_Data[[#This Row],[TotalFinancialCost]]</f>
        <v>363572.17000000004</v>
      </c>
      <c r="R4" s="7">
        <f>Sales_Data[[#This Row],[Actul Bill Amount]]-Sales_Data[[#This Row],[ShippingCost]]</f>
        <v>1246572.17</v>
      </c>
      <c r="S4">
        <v>682</v>
      </c>
      <c r="T4">
        <v>427.83</v>
      </c>
      <c r="U4" t="s">
        <v>26</v>
      </c>
      <c r="V4">
        <v>32000</v>
      </c>
      <c r="W4" t="s">
        <v>27</v>
      </c>
      <c r="X4" t="str">
        <f t="shared" si="1"/>
        <v>Mumbai</v>
      </c>
    </row>
    <row r="5" spans="1:24" x14ac:dyDescent="0.4">
      <c r="A5">
        <v>100004</v>
      </c>
      <c r="B5" s="5">
        <v>45764.865972222222</v>
      </c>
      <c r="C5" s="3" t="str">
        <f>TEXT(Sales_Data[[#This Row],[OrderDate]],"mmmm")</f>
        <v>April</v>
      </c>
      <c r="D5" s="3" t="str">
        <f t="shared" si="0"/>
        <v>2025</v>
      </c>
      <c r="E5" t="s">
        <v>19</v>
      </c>
      <c r="F5" t="s">
        <v>28</v>
      </c>
      <c r="G5" t="s">
        <v>29</v>
      </c>
      <c r="H5" t="s">
        <v>25</v>
      </c>
      <c r="I5" t="s">
        <v>100</v>
      </c>
      <c r="J5">
        <v>62</v>
      </c>
      <c r="K5">
        <v>450</v>
      </c>
      <c r="L5" s="7">
        <f>Sales_Data[[#This Row],[OrderQuantity]] *Sales_Data[[#This Row],[UnitPrice]]</f>
        <v>27900</v>
      </c>
      <c r="M5" s="7">
        <f>Sales_Data[[#This Row],[UnitPrice]]-Sales_Data[[#This Row],[UnitCost]]</f>
        <v>250</v>
      </c>
      <c r="N5" s="7">
        <f>Sales_Data[[#This Row],[Gross Revenue]]-Sales_Data[[#This Row],[Discount Amount ]]</f>
        <v>27650</v>
      </c>
      <c r="O5" s="7">
        <f>Sales_Data[[#This Row],[OrderQuantity]] *Sales_Data[[#This Row],[UnitCost]]</f>
        <v>12400</v>
      </c>
      <c r="P5" s="7">
        <f>Sales_Data[[#This Row],[ItemCost]] +Sales_Data[[#This Row],[ShippingCost]]</f>
        <v>15305.880000000001</v>
      </c>
      <c r="Q5" s="7">
        <f>Sales_Data[[#This Row],[Gross Revenue]]-Sales_Data[[#This Row],[TotalFinancialCost]]</f>
        <v>12594.119999999999</v>
      </c>
      <c r="R5" s="7">
        <f>Sales_Data[[#This Row],[Actul Bill Amount]]-Sales_Data[[#This Row],[ShippingCost]]</f>
        <v>24744.12</v>
      </c>
      <c r="S5">
        <v>564</v>
      </c>
      <c r="T5">
        <v>2905.88</v>
      </c>
      <c r="U5" t="s">
        <v>30</v>
      </c>
      <c r="V5">
        <v>200</v>
      </c>
      <c r="W5" t="s">
        <v>27</v>
      </c>
      <c r="X5" t="str">
        <f t="shared" si="1"/>
        <v>Mumbai</v>
      </c>
    </row>
    <row r="6" spans="1:24" x14ac:dyDescent="0.4">
      <c r="A6">
        <v>100005</v>
      </c>
      <c r="B6" s="5">
        <v>45729.068749999999</v>
      </c>
      <c r="C6" s="3" t="str">
        <f>TEXT(Sales_Data[[#This Row],[OrderDate]],"mmmm")</f>
        <v>March</v>
      </c>
      <c r="D6" s="3" t="str">
        <f t="shared" si="0"/>
        <v>2025</v>
      </c>
      <c r="E6" t="s">
        <v>23</v>
      </c>
      <c r="F6" t="s">
        <v>14</v>
      </c>
      <c r="G6" t="s">
        <v>31</v>
      </c>
      <c r="H6" t="s">
        <v>32</v>
      </c>
      <c r="I6" t="s">
        <v>100</v>
      </c>
      <c r="J6">
        <v>55</v>
      </c>
      <c r="K6">
        <v>3200</v>
      </c>
      <c r="L6" s="7">
        <f>Sales_Data[[#This Row],[OrderQuantity]] *Sales_Data[[#This Row],[UnitPrice]]</f>
        <v>176000</v>
      </c>
      <c r="M6" s="7">
        <f>Sales_Data[[#This Row],[UnitPrice]]-Sales_Data[[#This Row],[UnitCost]]</f>
        <v>1200</v>
      </c>
      <c r="N6" s="7">
        <f>Sales_Data[[#This Row],[Gross Revenue]]-Sales_Data[[#This Row],[Discount Amount ]]</f>
        <v>174800</v>
      </c>
      <c r="O6" s="7">
        <f>Sales_Data[[#This Row],[OrderQuantity]] *Sales_Data[[#This Row],[UnitCost]]</f>
        <v>110000</v>
      </c>
      <c r="P6" s="7">
        <f>Sales_Data[[#This Row],[ItemCost]] +Sales_Data[[#This Row],[ShippingCost]]</f>
        <v>110560.34</v>
      </c>
      <c r="Q6" s="7">
        <f>Sales_Data[[#This Row],[Gross Revenue]]-Sales_Data[[#This Row],[TotalFinancialCost]]</f>
        <v>65439.66</v>
      </c>
      <c r="R6" s="7">
        <f>Sales_Data[[#This Row],[Actul Bill Amount]]-Sales_Data[[#This Row],[ShippingCost]]</f>
        <v>174239.66</v>
      </c>
      <c r="S6">
        <v>537</v>
      </c>
      <c r="T6">
        <v>560.34</v>
      </c>
      <c r="U6" t="s">
        <v>17</v>
      </c>
      <c r="V6">
        <v>2000</v>
      </c>
      <c r="W6" t="s">
        <v>33</v>
      </c>
      <c r="X6" t="str">
        <f t="shared" si="1"/>
        <v>Delhi</v>
      </c>
    </row>
    <row r="7" spans="1:24" x14ac:dyDescent="0.4">
      <c r="A7">
        <v>100006</v>
      </c>
      <c r="B7" s="5">
        <v>45846.662499999999</v>
      </c>
      <c r="C7" s="3" t="str">
        <f>TEXT(Sales_Data[[#This Row],[OrderDate]],"mmmm")</f>
        <v>July</v>
      </c>
      <c r="D7" s="3" t="str">
        <f t="shared" si="0"/>
        <v>2025</v>
      </c>
      <c r="E7" t="s">
        <v>34</v>
      </c>
      <c r="F7" t="s">
        <v>35</v>
      </c>
      <c r="G7" t="s">
        <v>15</v>
      </c>
      <c r="H7" t="s">
        <v>16</v>
      </c>
      <c r="I7" t="s">
        <v>100</v>
      </c>
      <c r="J7">
        <v>14</v>
      </c>
      <c r="K7">
        <v>12000</v>
      </c>
      <c r="L7" s="7">
        <f>Sales_Data[[#This Row],[OrderQuantity]] *Sales_Data[[#This Row],[UnitPrice]]</f>
        <v>168000</v>
      </c>
      <c r="M7" s="7">
        <f>Sales_Data[[#This Row],[UnitPrice]]-Sales_Data[[#This Row],[UnitCost]]</f>
        <v>4000</v>
      </c>
      <c r="N7" s="7">
        <f>Sales_Data[[#This Row],[Gross Revenue]]-Sales_Data[[#This Row],[Discount Amount ]]</f>
        <v>164000</v>
      </c>
      <c r="O7" s="7">
        <f>Sales_Data[[#This Row],[OrderQuantity]] *Sales_Data[[#This Row],[UnitCost]]</f>
        <v>112000</v>
      </c>
      <c r="P7" s="7">
        <f>Sales_Data[[#This Row],[ItemCost]] +Sales_Data[[#This Row],[ShippingCost]]</f>
        <v>112612.14</v>
      </c>
      <c r="Q7" s="7">
        <f>Sales_Data[[#This Row],[Gross Revenue]]-Sales_Data[[#This Row],[TotalFinancialCost]]</f>
        <v>55387.86</v>
      </c>
      <c r="R7" s="7">
        <f>Sales_Data[[#This Row],[Actul Bill Amount]]-Sales_Data[[#This Row],[ShippingCost]]</f>
        <v>163387.85999999999</v>
      </c>
      <c r="S7">
        <v>769</v>
      </c>
      <c r="T7">
        <v>612.14</v>
      </c>
      <c r="U7" t="s">
        <v>36</v>
      </c>
      <c r="V7">
        <v>8000</v>
      </c>
      <c r="W7" t="s">
        <v>18</v>
      </c>
      <c r="X7" t="str">
        <f t="shared" si="1"/>
        <v>Bengaluru</v>
      </c>
    </row>
    <row r="8" spans="1:24" x14ac:dyDescent="0.4">
      <c r="A8">
        <v>100007</v>
      </c>
      <c r="B8" s="5">
        <v>45678.363888888889</v>
      </c>
      <c r="C8" s="3" t="str">
        <f>TEXT(Sales_Data[[#This Row],[OrderDate]],"mmmm")</f>
        <v>January</v>
      </c>
      <c r="D8" s="3" t="str">
        <f t="shared" si="0"/>
        <v>2025</v>
      </c>
      <c r="E8" t="s">
        <v>23</v>
      </c>
      <c r="F8" t="s">
        <v>28</v>
      </c>
      <c r="G8" t="s">
        <v>15</v>
      </c>
      <c r="H8" t="s">
        <v>37</v>
      </c>
      <c r="I8" t="s">
        <v>100</v>
      </c>
      <c r="J8">
        <v>67</v>
      </c>
      <c r="K8">
        <v>450</v>
      </c>
      <c r="L8" s="7">
        <f>Sales_Data[[#This Row],[OrderQuantity]] *Sales_Data[[#This Row],[UnitPrice]]</f>
        <v>30150</v>
      </c>
      <c r="M8" s="7">
        <f>Sales_Data[[#This Row],[UnitPrice]]-Sales_Data[[#This Row],[UnitCost]]</f>
        <v>250</v>
      </c>
      <c r="N8" s="7">
        <f>Sales_Data[[#This Row],[Gross Revenue]]-Sales_Data[[#This Row],[Discount Amount ]]</f>
        <v>29900</v>
      </c>
      <c r="O8" s="7">
        <f>Sales_Data[[#This Row],[OrderQuantity]] *Sales_Data[[#This Row],[UnitCost]]</f>
        <v>13400</v>
      </c>
      <c r="P8" s="7">
        <f>Sales_Data[[#This Row],[ItemCost]] +Sales_Data[[#This Row],[ShippingCost]]</f>
        <v>13884.17</v>
      </c>
      <c r="Q8" s="7">
        <f>Sales_Data[[#This Row],[Gross Revenue]]-Sales_Data[[#This Row],[TotalFinancialCost]]</f>
        <v>16265.83</v>
      </c>
      <c r="R8" s="7">
        <f>Sales_Data[[#This Row],[Actul Bill Amount]]-Sales_Data[[#This Row],[ShippingCost]]</f>
        <v>29415.83</v>
      </c>
      <c r="S8">
        <v>941</v>
      </c>
      <c r="T8">
        <v>484.17</v>
      </c>
      <c r="U8" t="s">
        <v>30</v>
      </c>
      <c r="V8">
        <v>200</v>
      </c>
      <c r="W8" t="s">
        <v>38</v>
      </c>
      <c r="X8" t="str">
        <f t="shared" si="1"/>
        <v>Kolkata</v>
      </c>
    </row>
    <row r="9" spans="1:24" x14ac:dyDescent="0.4">
      <c r="A9">
        <v>100008</v>
      </c>
      <c r="B9" s="5">
        <v>45760.6</v>
      </c>
      <c r="C9" s="3" t="str">
        <f>TEXT(Sales_Data[[#This Row],[OrderDate]],"mmmm")</f>
        <v>April</v>
      </c>
      <c r="D9" s="3" t="str">
        <f t="shared" si="0"/>
        <v>2025</v>
      </c>
      <c r="E9" t="s">
        <v>39</v>
      </c>
      <c r="F9" t="s">
        <v>28</v>
      </c>
      <c r="G9" t="s">
        <v>31</v>
      </c>
      <c r="H9" t="s">
        <v>16</v>
      </c>
      <c r="I9" t="s">
        <v>100</v>
      </c>
      <c r="J9">
        <v>66</v>
      </c>
      <c r="K9">
        <v>450</v>
      </c>
      <c r="L9" s="7">
        <f>Sales_Data[[#This Row],[OrderQuantity]] *Sales_Data[[#This Row],[UnitPrice]]</f>
        <v>29700</v>
      </c>
      <c r="M9" s="7">
        <f>Sales_Data[[#This Row],[UnitPrice]]-Sales_Data[[#This Row],[UnitCost]]</f>
        <v>250</v>
      </c>
      <c r="N9" s="7">
        <f>Sales_Data[[#This Row],[Gross Revenue]]-Sales_Data[[#This Row],[Discount Amount ]]</f>
        <v>29450</v>
      </c>
      <c r="O9" s="7">
        <f>Sales_Data[[#This Row],[OrderQuantity]] *Sales_Data[[#This Row],[UnitCost]]</f>
        <v>13200</v>
      </c>
      <c r="P9" s="7">
        <f>Sales_Data[[#This Row],[ItemCost]] +Sales_Data[[#This Row],[ShippingCost]]</f>
        <v>13454.21</v>
      </c>
      <c r="Q9" s="7">
        <f>Sales_Data[[#This Row],[Gross Revenue]]-Sales_Data[[#This Row],[TotalFinancialCost]]</f>
        <v>16245.79</v>
      </c>
      <c r="R9" s="7">
        <f>Sales_Data[[#This Row],[Actul Bill Amount]]-Sales_Data[[#This Row],[ShippingCost]]</f>
        <v>29195.79</v>
      </c>
      <c r="S9">
        <v>407</v>
      </c>
      <c r="T9">
        <v>254.21</v>
      </c>
      <c r="U9" t="s">
        <v>30</v>
      </c>
      <c r="V9">
        <v>200</v>
      </c>
      <c r="W9" t="s">
        <v>18</v>
      </c>
      <c r="X9" t="str">
        <f t="shared" si="1"/>
        <v>Bengaluru</v>
      </c>
    </row>
    <row r="10" spans="1:24" x14ac:dyDescent="0.4">
      <c r="A10">
        <v>100009</v>
      </c>
      <c r="B10" s="5">
        <v>45779.898611111108</v>
      </c>
      <c r="C10" s="3" t="str">
        <f>TEXT(Sales_Data[[#This Row],[OrderDate]],"mmmm")</f>
        <v>May</v>
      </c>
      <c r="D10" s="3" t="str">
        <f t="shared" si="0"/>
        <v>2025</v>
      </c>
      <c r="E10" t="s">
        <v>19</v>
      </c>
      <c r="F10" t="s">
        <v>40</v>
      </c>
      <c r="G10" t="s">
        <v>15</v>
      </c>
      <c r="H10" t="s">
        <v>25</v>
      </c>
      <c r="I10" t="s">
        <v>100</v>
      </c>
      <c r="J10">
        <v>36</v>
      </c>
      <c r="K10">
        <v>5500</v>
      </c>
      <c r="L10" s="7">
        <f>Sales_Data[[#This Row],[OrderQuantity]] *Sales_Data[[#This Row],[UnitPrice]]</f>
        <v>198000</v>
      </c>
      <c r="M10" s="7">
        <f>Sales_Data[[#This Row],[UnitPrice]]-Sales_Data[[#This Row],[UnitCost]]</f>
        <v>2000</v>
      </c>
      <c r="N10" s="7">
        <f>Sales_Data[[#This Row],[Gross Revenue]]-Sales_Data[[#This Row],[Discount Amount ]]</f>
        <v>196000</v>
      </c>
      <c r="O10" s="7">
        <f>Sales_Data[[#This Row],[OrderQuantity]] *Sales_Data[[#This Row],[UnitCost]]</f>
        <v>126000</v>
      </c>
      <c r="P10" s="7">
        <f>Sales_Data[[#This Row],[ItemCost]] +Sales_Data[[#This Row],[ShippingCost]]</f>
        <v>126749.19</v>
      </c>
      <c r="Q10" s="7">
        <f>Sales_Data[[#This Row],[Gross Revenue]]-Sales_Data[[#This Row],[TotalFinancialCost]]</f>
        <v>71250.81</v>
      </c>
      <c r="R10" s="7">
        <f>Sales_Data[[#This Row],[Actul Bill Amount]]-Sales_Data[[#This Row],[ShippingCost]]</f>
        <v>195250.81</v>
      </c>
      <c r="S10">
        <v>533</v>
      </c>
      <c r="T10">
        <v>749.19</v>
      </c>
      <c r="U10" t="s">
        <v>41</v>
      </c>
      <c r="V10">
        <v>3500</v>
      </c>
      <c r="W10" t="s">
        <v>27</v>
      </c>
      <c r="X10" t="str">
        <f t="shared" si="1"/>
        <v>Mumbai</v>
      </c>
    </row>
    <row r="11" spans="1:24" x14ac:dyDescent="0.4">
      <c r="A11">
        <v>100010</v>
      </c>
      <c r="B11" s="5">
        <v>45872.546527777777</v>
      </c>
      <c r="C11" s="3" t="str">
        <f>TEXT(Sales_Data[[#This Row],[OrderDate]],"mmmm")</f>
        <v>August</v>
      </c>
      <c r="D11" s="3" t="str">
        <f t="shared" si="0"/>
        <v>2025</v>
      </c>
      <c r="E11" t="s">
        <v>42</v>
      </c>
      <c r="F11" t="s">
        <v>43</v>
      </c>
      <c r="G11" t="s">
        <v>15</v>
      </c>
      <c r="H11" t="s">
        <v>32</v>
      </c>
      <c r="I11" t="s">
        <v>100</v>
      </c>
      <c r="J11">
        <v>86</v>
      </c>
      <c r="K11">
        <v>4500</v>
      </c>
      <c r="L11" s="7">
        <f>Sales_Data[[#This Row],[OrderQuantity]] *Sales_Data[[#This Row],[UnitPrice]]</f>
        <v>387000</v>
      </c>
      <c r="M11" s="7">
        <f>Sales_Data[[#This Row],[UnitPrice]]-Sales_Data[[#This Row],[UnitCost]]</f>
        <v>2000</v>
      </c>
      <c r="N11" s="7">
        <f>Sales_Data[[#This Row],[Gross Revenue]]-Sales_Data[[#This Row],[Discount Amount ]]</f>
        <v>385000</v>
      </c>
      <c r="O11" s="7">
        <f>Sales_Data[[#This Row],[OrderQuantity]] *Sales_Data[[#This Row],[UnitCost]]</f>
        <v>215000</v>
      </c>
      <c r="P11" s="7">
        <f>Sales_Data[[#This Row],[ItemCost]] +Sales_Data[[#This Row],[ShippingCost]]</f>
        <v>215642.55</v>
      </c>
      <c r="Q11" s="7">
        <f>Sales_Data[[#This Row],[Gross Revenue]]-Sales_Data[[#This Row],[TotalFinancialCost]]</f>
        <v>171357.45</v>
      </c>
      <c r="R11" s="7">
        <f>Sales_Data[[#This Row],[Actul Bill Amount]]-Sales_Data[[#This Row],[ShippingCost]]</f>
        <v>384357.45</v>
      </c>
      <c r="S11">
        <v>891</v>
      </c>
      <c r="T11">
        <v>642.54999999999995</v>
      </c>
      <c r="U11" t="s">
        <v>44</v>
      </c>
      <c r="V11">
        <v>2500</v>
      </c>
      <c r="W11" t="s">
        <v>33</v>
      </c>
      <c r="X11" t="str">
        <f t="shared" si="1"/>
        <v>Delhi</v>
      </c>
    </row>
    <row r="12" spans="1:24" x14ac:dyDescent="0.4">
      <c r="A12">
        <v>100011</v>
      </c>
      <c r="B12" s="5">
        <v>45988.649305555555</v>
      </c>
      <c r="C12" s="3" t="str">
        <f>TEXT(Sales_Data[[#This Row],[OrderDate]],"mmmm")</f>
        <v>November</v>
      </c>
      <c r="D12" s="3" t="str">
        <f t="shared" si="0"/>
        <v>2025</v>
      </c>
      <c r="E12" t="s">
        <v>45</v>
      </c>
      <c r="F12" t="s">
        <v>46</v>
      </c>
      <c r="G12" t="s">
        <v>31</v>
      </c>
      <c r="H12" t="s">
        <v>16</v>
      </c>
      <c r="I12" t="s">
        <v>100</v>
      </c>
      <c r="J12">
        <v>63</v>
      </c>
      <c r="K12">
        <v>4500</v>
      </c>
      <c r="L12" s="7">
        <f>Sales_Data[[#This Row],[OrderQuantity]] *Sales_Data[[#This Row],[UnitPrice]]</f>
        <v>283500</v>
      </c>
      <c r="M12" s="7">
        <f>Sales_Data[[#This Row],[UnitPrice]]-Sales_Data[[#This Row],[UnitCost]]</f>
        <v>1700</v>
      </c>
      <c r="N12" s="7">
        <f>Sales_Data[[#This Row],[Gross Revenue]]-Sales_Data[[#This Row],[Discount Amount ]]</f>
        <v>281800</v>
      </c>
      <c r="O12" s="7">
        <f>Sales_Data[[#This Row],[OrderQuantity]] *Sales_Data[[#This Row],[UnitCost]]</f>
        <v>176400</v>
      </c>
      <c r="P12" s="7">
        <f>Sales_Data[[#This Row],[ItemCost]] +Sales_Data[[#This Row],[ShippingCost]]</f>
        <v>176783.82</v>
      </c>
      <c r="Q12" s="7">
        <f>Sales_Data[[#This Row],[Gross Revenue]]-Sales_Data[[#This Row],[TotalFinancialCost]]</f>
        <v>106716.18</v>
      </c>
      <c r="R12" s="7">
        <f>Sales_Data[[#This Row],[Actul Bill Amount]]-Sales_Data[[#This Row],[ShippingCost]]</f>
        <v>281416.18</v>
      </c>
      <c r="S12">
        <v>1098</v>
      </c>
      <c r="T12">
        <v>383.82</v>
      </c>
      <c r="U12" t="s">
        <v>47</v>
      </c>
      <c r="V12">
        <v>2800</v>
      </c>
      <c r="W12" t="s">
        <v>18</v>
      </c>
      <c r="X12" t="str">
        <f t="shared" si="1"/>
        <v>Bengaluru</v>
      </c>
    </row>
    <row r="13" spans="1:24" x14ac:dyDescent="0.4">
      <c r="A13">
        <v>100012</v>
      </c>
      <c r="B13" s="5">
        <v>45745.220833333333</v>
      </c>
      <c r="C13" s="3" t="str">
        <f>TEXT(Sales_Data[[#This Row],[OrderDate]],"mmmm")</f>
        <v>March</v>
      </c>
      <c r="D13" s="3" t="str">
        <f t="shared" si="0"/>
        <v>2025</v>
      </c>
      <c r="E13" t="s">
        <v>34</v>
      </c>
      <c r="F13" t="s">
        <v>46</v>
      </c>
      <c r="G13" t="s">
        <v>15</v>
      </c>
      <c r="H13" t="s">
        <v>20</v>
      </c>
      <c r="I13" t="s">
        <v>100</v>
      </c>
      <c r="J13">
        <v>50</v>
      </c>
      <c r="K13">
        <v>4500</v>
      </c>
      <c r="L13" s="7">
        <f>Sales_Data[[#This Row],[OrderQuantity]] *Sales_Data[[#This Row],[UnitPrice]]</f>
        <v>225000</v>
      </c>
      <c r="M13" s="7">
        <f>Sales_Data[[#This Row],[UnitPrice]]-Sales_Data[[#This Row],[UnitCost]]</f>
        <v>1700</v>
      </c>
      <c r="N13" s="7">
        <f>Sales_Data[[#This Row],[Gross Revenue]]-Sales_Data[[#This Row],[Discount Amount ]]</f>
        <v>223300</v>
      </c>
      <c r="O13" s="7">
        <f>Sales_Data[[#This Row],[OrderQuantity]] *Sales_Data[[#This Row],[UnitCost]]</f>
        <v>140000</v>
      </c>
      <c r="P13" s="7">
        <f>Sales_Data[[#This Row],[ItemCost]] +Sales_Data[[#This Row],[ShippingCost]]</f>
        <v>140539.54</v>
      </c>
      <c r="Q13" s="7">
        <f>Sales_Data[[#This Row],[Gross Revenue]]-Sales_Data[[#This Row],[TotalFinancialCost]]</f>
        <v>84460.459999999992</v>
      </c>
      <c r="R13" s="7">
        <f>Sales_Data[[#This Row],[Actul Bill Amount]]-Sales_Data[[#This Row],[ShippingCost]]</f>
        <v>222760.46</v>
      </c>
      <c r="S13">
        <v>363</v>
      </c>
      <c r="T13">
        <v>539.54</v>
      </c>
      <c r="U13" t="s">
        <v>47</v>
      </c>
      <c r="V13">
        <v>2800</v>
      </c>
      <c r="W13" t="s">
        <v>22</v>
      </c>
      <c r="X13" t="str">
        <f t="shared" si="1"/>
        <v>Nagpur</v>
      </c>
    </row>
    <row r="14" spans="1:24" x14ac:dyDescent="0.4">
      <c r="A14">
        <v>100013</v>
      </c>
      <c r="B14" s="5">
        <v>45757.00277777778</v>
      </c>
      <c r="C14" s="3" t="str">
        <f>TEXT(Sales_Data[[#This Row],[OrderDate]],"mmmm")</f>
        <v>April</v>
      </c>
      <c r="D14" s="3" t="str">
        <f t="shared" si="0"/>
        <v>2025</v>
      </c>
      <c r="E14" t="s">
        <v>48</v>
      </c>
      <c r="F14" t="s">
        <v>35</v>
      </c>
      <c r="G14" t="s">
        <v>29</v>
      </c>
      <c r="H14" t="s">
        <v>37</v>
      </c>
      <c r="I14" t="s">
        <v>100</v>
      </c>
      <c r="J14">
        <v>44</v>
      </c>
      <c r="K14">
        <v>8500</v>
      </c>
      <c r="L14" s="7">
        <f>Sales_Data[[#This Row],[OrderQuantity]] *Sales_Data[[#This Row],[UnitPrice]]</f>
        <v>374000</v>
      </c>
      <c r="M14" s="7">
        <f>Sales_Data[[#This Row],[UnitPrice]]-Sales_Data[[#This Row],[UnitCost]]</f>
        <v>3000</v>
      </c>
      <c r="N14" s="7">
        <f>Sales_Data[[#This Row],[Gross Revenue]]-Sales_Data[[#This Row],[Discount Amount ]]</f>
        <v>371000</v>
      </c>
      <c r="O14" s="7">
        <f>Sales_Data[[#This Row],[OrderQuantity]] *Sales_Data[[#This Row],[UnitCost]]</f>
        <v>242000</v>
      </c>
      <c r="P14" s="7">
        <f>Sales_Data[[#This Row],[ItemCost]] +Sales_Data[[#This Row],[ShippingCost]]</f>
        <v>242821.5</v>
      </c>
      <c r="Q14" s="7">
        <f>Sales_Data[[#This Row],[Gross Revenue]]-Sales_Data[[#This Row],[TotalFinancialCost]]</f>
        <v>131178.5</v>
      </c>
      <c r="R14" s="7">
        <f>Sales_Data[[#This Row],[Actul Bill Amount]]-Sales_Data[[#This Row],[ShippingCost]]</f>
        <v>370178.5</v>
      </c>
      <c r="S14">
        <v>1130</v>
      </c>
      <c r="T14">
        <v>821.5</v>
      </c>
      <c r="U14" t="s">
        <v>49</v>
      </c>
      <c r="V14">
        <v>5500</v>
      </c>
      <c r="W14" t="s">
        <v>38</v>
      </c>
      <c r="X14" t="str">
        <f t="shared" si="1"/>
        <v>Kolkata</v>
      </c>
    </row>
    <row r="15" spans="1:24" x14ac:dyDescent="0.4">
      <c r="A15">
        <v>100014</v>
      </c>
      <c r="B15" s="5">
        <v>46017.729166666664</v>
      </c>
      <c r="C15" s="3" t="str">
        <f>TEXT(Sales_Data[[#This Row],[OrderDate]],"mmmm")</f>
        <v>December</v>
      </c>
      <c r="D15" s="3" t="str">
        <f t="shared" si="0"/>
        <v>2025</v>
      </c>
      <c r="E15" t="s">
        <v>50</v>
      </c>
      <c r="F15" t="s">
        <v>43</v>
      </c>
      <c r="G15" t="s">
        <v>29</v>
      </c>
      <c r="H15" t="s">
        <v>20</v>
      </c>
      <c r="I15" t="s">
        <v>100</v>
      </c>
      <c r="J15">
        <v>8</v>
      </c>
      <c r="K15">
        <v>1800</v>
      </c>
      <c r="L15" s="7">
        <f>Sales_Data[[#This Row],[OrderQuantity]] *Sales_Data[[#This Row],[UnitPrice]]</f>
        <v>14400</v>
      </c>
      <c r="M15" s="7">
        <f>Sales_Data[[#This Row],[UnitPrice]]-Sales_Data[[#This Row],[UnitCost]]</f>
        <v>900</v>
      </c>
      <c r="N15" s="7">
        <f>Sales_Data[[#This Row],[Gross Revenue]]-Sales_Data[[#This Row],[Discount Amount ]]</f>
        <v>13500</v>
      </c>
      <c r="O15" s="7">
        <f>Sales_Data[[#This Row],[OrderQuantity]] *Sales_Data[[#This Row],[UnitCost]]</f>
        <v>7200</v>
      </c>
      <c r="P15" s="7">
        <f>Sales_Data[[#This Row],[ItemCost]] +Sales_Data[[#This Row],[ShippingCost]]</f>
        <v>7767.28</v>
      </c>
      <c r="Q15" s="7">
        <f>Sales_Data[[#This Row],[Gross Revenue]]-Sales_Data[[#This Row],[TotalFinancialCost]]</f>
        <v>6632.72</v>
      </c>
      <c r="R15" s="7">
        <f>Sales_Data[[#This Row],[Actul Bill Amount]]-Sales_Data[[#This Row],[ShippingCost]]</f>
        <v>12932.72</v>
      </c>
      <c r="S15">
        <v>586</v>
      </c>
      <c r="T15">
        <v>567.28</v>
      </c>
      <c r="U15" t="s">
        <v>51</v>
      </c>
      <c r="V15">
        <v>900</v>
      </c>
      <c r="W15" t="s">
        <v>22</v>
      </c>
      <c r="X15" t="str">
        <f t="shared" si="1"/>
        <v>Nagpur</v>
      </c>
    </row>
    <row r="16" spans="1:24" x14ac:dyDescent="0.4">
      <c r="A16">
        <v>100015</v>
      </c>
      <c r="B16" s="5">
        <v>45809.609027777777</v>
      </c>
      <c r="C16" s="3" t="str">
        <f>TEXT(Sales_Data[[#This Row],[OrderDate]],"mmmm")</f>
        <v>June</v>
      </c>
      <c r="D16" s="3" t="str">
        <f t="shared" si="0"/>
        <v>2025</v>
      </c>
      <c r="E16" t="s">
        <v>13</v>
      </c>
      <c r="F16" t="s">
        <v>40</v>
      </c>
      <c r="G16" t="s">
        <v>15</v>
      </c>
      <c r="H16" t="s">
        <v>16</v>
      </c>
      <c r="I16" t="s">
        <v>100</v>
      </c>
      <c r="J16">
        <v>80</v>
      </c>
      <c r="K16">
        <v>1500</v>
      </c>
      <c r="L16" s="7">
        <f>Sales_Data[[#This Row],[OrderQuantity]] *Sales_Data[[#This Row],[UnitPrice]]</f>
        <v>120000</v>
      </c>
      <c r="M16" s="7">
        <f>Sales_Data[[#This Row],[UnitPrice]]-Sales_Data[[#This Row],[UnitCost]]</f>
        <v>700</v>
      </c>
      <c r="N16" s="7">
        <f>Sales_Data[[#This Row],[Gross Revenue]]-Sales_Data[[#This Row],[Discount Amount ]]</f>
        <v>119300</v>
      </c>
      <c r="O16" s="7">
        <f>Sales_Data[[#This Row],[OrderQuantity]] *Sales_Data[[#This Row],[UnitCost]]</f>
        <v>64000</v>
      </c>
      <c r="P16" s="7">
        <f>Sales_Data[[#This Row],[ItemCost]] +Sales_Data[[#This Row],[ShippingCost]]</f>
        <v>64422.49</v>
      </c>
      <c r="Q16" s="7">
        <f>Sales_Data[[#This Row],[Gross Revenue]]-Sales_Data[[#This Row],[TotalFinancialCost]]</f>
        <v>55577.51</v>
      </c>
      <c r="R16" s="7">
        <f>Sales_Data[[#This Row],[Actul Bill Amount]]-Sales_Data[[#This Row],[ShippingCost]]</f>
        <v>118877.51</v>
      </c>
      <c r="S16">
        <v>1144</v>
      </c>
      <c r="T16">
        <v>422.49</v>
      </c>
      <c r="U16" t="s">
        <v>52</v>
      </c>
      <c r="V16">
        <v>800</v>
      </c>
      <c r="W16" t="s">
        <v>18</v>
      </c>
      <c r="X16" t="str">
        <f t="shared" si="1"/>
        <v>Bengaluru</v>
      </c>
    </row>
    <row r="17" spans="1:24" x14ac:dyDescent="0.4">
      <c r="A17">
        <v>100016</v>
      </c>
      <c r="B17" s="5">
        <v>45788.827777777777</v>
      </c>
      <c r="C17" s="3" t="str">
        <f>TEXT(Sales_Data[[#This Row],[OrderDate]],"mmmm")</f>
        <v>May</v>
      </c>
      <c r="D17" s="3" t="str">
        <f t="shared" si="0"/>
        <v>2025</v>
      </c>
      <c r="E17" t="s">
        <v>23</v>
      </c>
      <c r="F17" t="s">
        <v>14</v>
      </c>
      <c r="G17" t="s">
        <v>31</v>
      </c>
      <c r="H17" t="s">
        <v>37</v>
      </c>
      <c r="I17" t="s">
        <v>100</v>
      </c>
      <c r="J17">
        <v>9</v>
      </c>
      <c r="K17">
        <v>3200</v>
      </c>
      <c r="L17" s="7">
        <f>Sales_Data[[#This Row],[OrderQuantity]] *Sales_Data[[#This Row],[UnitPrice]]</f>
        <v>28800</v>
      </c>
      <c r="M17" s="7">
        <f>Sales_Data[[#This Row],[UnitPrice]]-Sales_Data[[#This Row],[UnitCost]]</f>
        <v>1200</v>
      </c>
      <c r="N17" s="7">
        <f>Sales_Data[[#This Row],[Gross Revenue]]-Sales_Data[[#This Row],[Discount Amount ]]</f>
        <v>27600</v>
      </c>
      <c r="O17" s="7">
        <f>Sales_Data[[#This Row],[OrderQuantity]] *Sales_Data[[#This Row],[UnitCost]]</f>
        <v>18000</v>
      </c>
      <c r="P17" s="7">
        <f>Sales_Data[[#This Row],[ItemCost]] +Sales_Data[[#This Row],[ShippingCost]]</f>
        <v>19045.439999999999</v>
      </c>
      <c r="Q17" s="7">
        <f>Sales_Data[[#This Row],[Gross Revenue]]-Sales_Data[[#This Row],[TotalFinancialCost]]</f>
        <v>9754.5600000000013</v>
      </c>
      <c r="R17" s="7">
        <f>Sales_Data[[#This Row],[Actul Bill Amount]]-Sales_Data[[#This Row],[ShippingCost]]</f>
        <v>26554.560000000001</v>
      </c>
      <c r="S17">
        <v>523</v>
      </c>
      <c r="T17">
        <v>1045.44</v>
      </c>
      <c r="U17" t="s">
        <v>17</v>
      </c>
      <c r="V17">
        <v>2000</v>
      </c>
      <c r="W17" t="s">
        <v>38</v>
      </c>
      <c r="X17" t="str">
        <f t="shared" si="1"/>
        <v>Kolkata</v>
      </c>
    </row>
    <row r="18" spans="1:24" x14ac:dyDescent="0.4">
      <c r="A18">
        <v>100017</v>
      </c>
      <c r="B18" s="5">
        <v>45807.462500000001</v>
      </c>
      <c r="C18" s="3" t="str">
        <f>TEXT(Sales_Data[[#This Row],[OrderDate]],"mmmm")</f>
        <v>May</v>
      </c>
      <c r="D18" s="3" t="str">
        <f t="shared" si="0"/>
        <v>2025</v>
      </c>
      <c r="E18" t="s">
        <v>39</v>
      </c>
      <c r="F18" t="s">
        <v>35</v>
      </c>
      <c r="G18" t="s">
        <v>15</v>
      </c>
      <c r="H18" t="s">
        <v>16</v>
      </c>
      <c r="I18" t="s">
        <v>100</v>
      </c>
      <c r="J18">
        <v>76</v>
      </c>
      <c r="K18">
        <v>12000</v>
      </c>
      <c r="L18" s="7">
        <f>Sales_Data[[#This Row],[OrderQuantity]] *Sales_Data[[#This Row],[UnitPrice]]</f>
        <v>912000</v>
      </c>
      <c r="M18" s="7">
        <f>Sales_Data[[#This Row],[UnitPrice]]-Sales_Data[[#This Row],[UnitCost]]</f>
        <v>4000</v>
      </c>
      <c r="N18" s="7">
        <f>Sales_Data[[#This Row],[Gross Revenue]]-Sales_Data[[#This Row],[Discount Amount ]]</f>
        <v>908000</v>
      </c>
      <c r="O18" s="7">
        <f>Sales_Data[[#This Row],[OrderQuantity]] *Sales_Data[[#This Row],[UnitCost]]</f>
        <v>608000</v>
      </c>
      <c r="P18" s="7">
        <f>Sales_Data[[#This Row],[ItemCost]] +Sales_Data[[#This Row],[ShippingCost]]</f>
        <v>608542.92000000004</v>
      </c>
      <c r="Q18" s="7">
        <f>Sales_Data[[#This Row],[Gross Revenue]]-Sales_Data[[#This Row],[TotalFinancialCost]]</f>
        <v>303457.07999999996</v>
      </c>
      <c r="R18" s="7">
        <f>Sales_Data[[#This Row],[Actul Bill Amount]]-Sales_Data[[#This Row],[ShippingCost]]</f>
        <v>907457.08</v>
      </c>
      <c r="S18">
        <v>933</v>
      </c>
      <c r="T18">
        <v>542.91999999999996</v>
      </c>
      <c r="U18" t="s">
        <v>36</v>
      </c>
      <c r="V18">
        <v>8000</v>
      </c>
      <c r="W18" t="s">
        <v>18</v>
      </c>
      <c r="X18" t="str">
        <f t="shared" si="1"/>
        <v>Bengaluru</v>
      </c>
    </row>
    <row r="19" spans="1:24" x14ac:dyDescent="0.4">
      <c r="A19">
        <v>100018</v>
      </c>
      <c r="B19" s="5">
        <v>45966.977083333331</v>
      </c>
      <c r="C19" s="3" t="str">
        <f>TEXT(Sales_Data[[#This Row],[OrderDate]],"mmmm")</f>
        <v>November</v>
      </c>
      <c r="D19" s="3" t="str">
        <f t="shared" si="0"/>
        <v>2025</v>
      </c>
      <c r="E19" t="s">
        <v>19</v>
      </c>
      <c r="F19" t="s">
        <v>46</v>
      </c>
      <c r="G19" t="s">
        <v>29</v>
      </c>
      <c r="H19" t="s">
        <v>25</v>
      </c>
      <c r="I19" t="s">
        <v>100</v>
      </c>
      <c r="J19">
        <v>32</v>
      </c>
      <c r="K19">
        <v>15000</v>
      </c>
      <c r="L19" s="7">
        <f>Sales_Data[[#This Row],[OrderQuantity]] *Sales_Data[[#This Row],[UnitPrice]]</f>
        <v>480000</v>
      </c>
      <c r="M19" s="7">
        <f>Sales_Data[[#This Row],[UnitPrice]]-Sales_Data[[#This Row],[UnitCost]]</f>
        <v>5500</v>
      </c>
      <c r="N19" s="7">
        <f>Sales_Data[[#This Row],[Gross Revenue]]-Sales_Data[[#This Row],[Discount Amount ]]</f>
        <v>474500</v>
      </c>
      <c r="O19" s="7">
        <f>Sales_Data[[#This Row],[OrderQuantity]] *Sales_Data[[#This Row],[UnitCost]]</f>
        <v>304000</v>
      </c>
      <c r="P19" s="7">
        <f>Sales_Data[[#This Row],[ItemCost]] +Sales_Data[[#This Row],[ShippingCost]]</f>
        <v>305040.38</v>
      </c>
      <c r="Q19" s="7">
        <f>Sales_Data[[#This Row],[Gross Revenue]]-Sales_Data[[#This Row],[TotalFinancialCost]]</f>
        <v>174959.62</v>
      </c>
      <c r="R19" s="7">
        <f>Sales_Data[[#This Row],[Actul Bill Amount]]-Sales_Data[[#This Row],[ShippingCost]]</f>
        <v>473459.62</v>
      </c>
      <c r="S19">
        <v>1013</v>
      </c>
      <c r="T19">
        <v>1040.3800000000001</v>
      </c>
      <c r="U19" t="s">
        <v>53</v>
      </c>
      <c r="V19">
        <v>9500</v>
      </c>
      <c r="W19" t="s">
        <v>27</v>
      </c>
      <c r="X19" t="str">
        <f t="shared" si="1"/>
        <v>Mumbai</v>
      </c>
    </row>
    <row r="20" spans="1:24" x14ac:dyDescent="0.4">
      <c r="A20">
        <v>100019</v>
      </c>
      <c r="B20" s="5">
        <v>45915.319444444445</v>
      </c>
      <c r="C20" s="3" t="str">
        <f>TEXT(Sales_Data[[#This Row],[OrderDate]],"mmmm")</f>
        <v>September</v>
      </c>
      <c r="D20" s="3" t="str">
        <f t="shared" si="0"/>
        <v>2025</v>
      </c>
      <c r="E20" t="s">
        <v>45</v>
      </c>
      <c r="F20" t="s">
        <v>46</v>
      </c>
      <c r="G20" t="s">
        <v>15</v>
      </c>
      <c r="H20" t="s">
        <v>16</v>
      </c>
      <c r="I20" t="s">
        <v>100</v>
      </c>
      <c r="J20">
        <v>53</v>
      </c>
      <c r="K20">
        <v>15000</v>
      </c>
      <c r="L20" s="7">
        <f>Sales_Data[[#This Row],[OrderQuantity]] *Sales_Data[[#This Row],[UnitPrice]]</f>
        <v>795000</v>
      </c>
      <c r="M20" s="7">
        <f>Sales_Data[[#This Row],[UnitPrice]]-Sales_Data[[#This Row],[UnitCost]]</f>
        <v>5500</v>
      </c>
      <c r="N20" s="7">
        <f>Sales_Data[[#This Row],[Gross Revenue]]-Sales_Data[[#This Row],[Discount Amount ]]</f>
        <v>789500</v>
      </c>
      <c r="O20" s="7">
        <f>Sales_Data[[#This Row],[OrderQuantity]] *Sales_Data[[#This Row],[UnitCost]]</f>
        <v>503500</v>
      </c>
      <c r="P20" s="7">
        <f>Sales_Data[[#This Row],[ItemCost]] +Sales_Data[[#This Row],[ShippingCost]]</f>
        <v>506063.91</v>
      </c>
      <c r="Q20" s="7">
        <f>Sales_Data[[#This Row],[Gross Revenue]]-Sales_Data[[#This Row],[TotalFinancialCost]]</f>
        <v>288936.09000000003</v>
      </c>
      <c r="R20" s="7">
        <f>Sales_Data[[#This Row],[Actul Bill Amount]]-Sales_Data[[#This Row],[ShippingCost]]</f>
        <v>786936.09</v>
      </c>
      <c r="S20">
        <v>466</v>
      </c>
      <c r="T20">
        <v>2563.91</v>
      </c>
      <c r="U20" t="s">
        <v>53</v>
      </c>
      <c r="V20">
        <v>9500</v>
      </c>
      <c r="W20" t="s">
        <v>18</v>
      </c>
      <c r="X20" t="str">
        <f t="shared" si="1"/>
        <v>Bengaluru</v>
      </c>
    </row>
    <row r="21" spans="1:24" x14ac:dyDescent="0.4">
      <c r="A21">
        <v>100020</v>
      </c>
      <c r="B21" s="5">
        <v>46001.34097222222</v>
      </c>
      <c r="C21" s="3" t="str">
        <f>TEXT(Sales_Data[[#This Row],[OrderDate]],"mmmm")</f>
        <v>December</v>
      </c>
      <c r="D21" s="3" t="str">
        <f t="shared" si="0"/>
        <v>2025</v>
      </c>
      <c r="E21" t="s">
        <v>42</v>
      </c>
      <c r="F21" t="s">
        <v>35</v>
      </c>
      <c r="G21" t="s">
        <v>29</v>
      </c>
      <c r="H21" t="s">
        <v>37</v>
      </c>
      <c r="I21" t="s">
        <v>100</v>
      </c>
      <c r="J21">
        <v>67</v>
      </c>
      <c r="K21">
        <v>8500</v>
      </c>
      <c r="L21" s="7">
        <f>Sales_Data[[#This Row],[OrderQuantity]] *Sales_Data[[#This Row],[UnitPrice]]</f>
        <v>569500</v>
      </c>
      <c r="M21" s="7">
        <f>Sales_Data[[#This Row],[UnitPrice]]-Sales_Data[[#This Row],[UnitCost]]</f>
        <v>3000</v>
      </c>
      <c r="N21" s="7">
        <f>Sales_Data[[#This Row],[Gross Revenue]]-Sales_Data[[#This Row],[Discount Amount ]]</f>
        <v>566500</v>
      </c>
      <c r="O21" s="7">
        <f>Sales_Data[[#This Row],[OrderQuantity]] *Sales_Data[[#This Row],[UnitCost]]</f>
        <v>368500</v>
      </c>
      <c r="P21" s="7">
        <f>Sales_Data[[#This Row],[ItemCost]] +Sales_Data[[#This Row],[ShippingCost]]</f>
        <v>368747.98</v>
      </c>
      <c r="Q21" s="7">
        <f>Sales_Data[[#This Row],[Gross Revenue]]-Sales_Data[[#This Row],[TotalFinancialCost]]</f>
        <v>200752.02000000002</v>
      </c>
      <c r="R21" s="7">
        <f>Sales_Data[[#This Row],[Actul Bill Amount]]-Sales_Data[[#This Row],[ShippingCost]]</f>
        <v>566252.02</v>
      </c>
      <c r="S21">
        <v>567</v>
      </c>
      <c r="T21">
        <v>247.98</v>
      </c>
      <c r="U21" t="s">
        <v>49</v>
      </c>
      <c r="V21">
        <v>5500</v>
      </c>
      <c r="W21" t="s">
        <v>38</v>
      </c>
      <c r="X21" t="str">
        <f t="shared" si="1"/>
        <v>Kolkata</v>
      </c>
    </row>
    <row r="22" spans="1:24" x14ac:dyDescent="0.4">
      <c r="A22">
        <v>100021</v>
      </c>
      <c r="B22" s="5">
        <v>45951.034722222219</v>
      </c>
      <c r="C22" s="3" t="str">
        <f>TEXT(Sales_Data[[#This Row],[OrderDate]],"mmmm")</f>
        <v>October</v>
      </c>
      <c r="D22" s="3" t="str">
        <f t="shared" si="0"/>
        <v>2025</v>
      </c>
      <c r="E22" t="s">
        <v>42</v>
      </c>
      <c r="F22" t="s">
        <v>28</v>
      </c>
      <c r="G22" t="s">
        <v>31</v>
      </c>
      <c r="H22" t="s">
        <v>32</v>
      </c>
      <c r="I22" t="s">
        <v>100</v>
      </c>
      <c r="J22">
        <v>58</v>
      </c>
      <c r="K22">
        <v>2500</v>
      </c>
      <c r="L22" s="7">
        <f>Sales_Data[[#This Row],[OrderQuantity]] *Sales_Data[[#This Row],[UnitPrice]]</f>
        <v>145000</v>
      </c>
      <c r="M22" s="7">
        <f>Sales_Data[[#This Row],[UnitPrice]]-Sales_Data[[#This Row],[UnitCost]]</f>
        <v>1000</v>
      </c>
      <c r="N22" s="7">
        <f>Sales_Data[[#This Row],[Gross Revenue]]-Sales_Data[[#This Row],[Discount Amount ]]</f>
        <v>144000</v>
      </c>
      <c r="O22" s="7">
        <f>Sales_Data[[#This Row],[OrderQuantity]] *Sales_Data[[#This Row],[UnitCost]]</f>
        <v>87000</v>
      </c>
      <c r="P22" s="7">
        <f>Sales_Data[[#This Row],[ItemCost]] +Sales_Data[[#This Row],[ShippingCost]]</f>
        <v>87748.67</v>
      </c>
      <c r="Q22" s="7">
        <f>Sales_Data[[#This Row],[Gross Revenue]]-Sales_Data[[#This Row],[TotalFinancialCost]]</f>
        <v>57251.33</v>
      </c>
      <c r="R22" s="7">
        <f>Sales_Data[[#This Row],[Actul Bill Amount]]-Sales_Data[[#This Row],[ShippingCost]]</f>
        <v>143251.32999999999</v>
      </c>
      <c r="S22">
        <v>458</v>
      </c>
      <c r="T22">
        <v>748.67</v>
      </c>
      <c r="U22" t="s">
        <v>54</v>
      </c>
      <c r="V22">
        <v>1500</v>
      </c>
      <c r="W22" t="s">
        <v>33</v>
      </c>
      <c r="X22" t="str">
        <f t="shared" si="1"/>
        <v>Delhi</v>
      </c>
    </row>
    <row r="23" spans="1:24" x14ac:dyDescent="0.4">
      <c r="A23">
        <v>100022</v>
      </c>
      <c r="B23" s="5">
        <v>45849.655555555553</v>
      </c>
      <c r="C23" s="3" t="str">
        <f>TEXT(Sales_Data[[#This Row],[OrderDate]],"mmmm")</f>
        <v>July</v>
      </c>
      <c r="D23" s="3" t="str">
        <f t="shared" si="0"/>
        <v>2025</v>
      </c>
      <c r="E23" t="s">
        <v>19</v>
      </c>
      <c r="F23" t="s">
        <v>24</v>
      </c>
      <c r="G23" t="s">
        <v>15</v>
      </c>
      <c r="H23" t="s">
        <v>32</v>
      </c>
      <c r="I23" t="s">
        <v>100</v>
      </c>
      <c r="J23">
        <v>58</v>
      </c>
      <c r="K23">
        <v>45000</v>
      </c>
      <c r="L23" s="7">
        <f>Sales_Data[[#This Row],[OrderQuantity]] *Sales_Data[[#This Row],[UnitPrice]]</f>
        <v>2610000</v>
      </c>
      <c r="M23" s="7">
        <f>Sales_Data[[#This Row],[UnitPrice]]-Sales_Data[[#This Row],[UnitCost]]</f>
        <v>13000</v>
      </c>
      <c r="N23" s="7">
        <f>Sales_Data[[#This Row],[Gross Revenue]]-Sales_Data[[#This Row],[Discount Amount ]]</f>
        <v>2597000</v>
      </c>
      <c r="O23" s="7">
        <f>Sales_Data[[#This Row],[OrderQuantity]] *Sales_Data[[#This Row],[UnitCost]]</f>
        <v>1856000</v>
      </c>
      <c r="P23" s="7">
        <f>Sales_Data[[#This Row],[ItemCost]] +Sales_Data[[#This Row],[ShippingCost]]</f>
        <v>1857125.62</v>
      </c>
      <c r="Q23" s="7">
        <f>Sales_Data[[#This Row],[Gross Revenue]]-Sales_Data[[#This Row],[TotalFinancialCost]]</f>
        <v>752874.37999999989</v>
      </c>
      <c r="R23" s="7">
        <f>Sales_Data[[#This Row],[Actul Bill Amount]]-Sales_Data[[#This Row],[ShippingCost]]</f>
        <v>2595874.38</v>
      </c>
      <c r="S23">
        <v>736</v>
      </c>
      <c r="T23">
        <v>1125.6199999999999</v>
      </c>
      <c r="U23" t="s">
        <v>26</v>
      </c>
      <c r="V23">
        <v>32000</v>
      </c>
      <c r="W23" t="s">
        <v>33</v>
      </c>
      <c r="X23" t="str">
        <f t="shared" si="1"/>
        <v>Delhi</v>
      </c>
    </row>
    <row r="24" spans="1:24" x14ac:dyDescent="0.4">
      <c r="A24">
        <v>100023</v>
      </c>
      <c r="B24" s="5">
        <v>45934.563888888886</v>
      </c>
      <c r="C24" s="3" t="str">
        <f>TEXT(Sales_Data[[#This Row],[OrderDate]],"mmmm")</f>
        <v>October</v>
      </c>
      <c r="D24" s="3" t="str">
        <f t="shared" si="0"/>
        <v>2025</v>
      </c>
      <c r="E24" t="s">
        <v>48</v>
      </c>
      <c r="F24" t="s">
        <v>40</v>
      </c>
      <c r="G24" t="s">
        <v>29</v>
      </c>
      <c r="H24" t="s">
        <v>32</v>
      </c>
      <c r="I24" t="s">
        <v>100</v>
      </c>
      <c r="J24">
        <v>98</v>
      </c>
      <c r="K24">
        <v>1500</v>
      </c>
      <c r="L24" s="7">
        <f>Sales_Data[[#This Row],[OrderQuantity]] *Sales_Data[[#This Row],[UnitPrice]]</f>
        <v>147000</v>
      </c>
      <c r="M24" s="7">
        <f>Sales_Data[[#This Row],[UnitPrice]]-Sales_Data[[#This Row],[UnitCost]]</f>
        <v>700</v>
      </c>
      <c r="N24" s="7">
        <f>Sales_Data[[#This Row],[Gross Revenue]]-Sales_Data[[#This Row],[Discount Amount ]]</f>
        <v>146300</v>
      </c>
      <c r="O24" s="7">
        <f>Sales_Data[[#This Row],[OrderQuantity]] *Sales_Data[[#This Row],[UnitCost]]</f>
        <v>78400</v>
      </c>
      <c r="P24" s="7">
        <f>Sales_Data[[#This Row],[ItemCost]] +Sales_Data[[#This Row],[ShippingCost]]</f>
        <v>80875.259999999995</v>
      </c>
      <c r="Q24" s="7">
        <f>Sales_Data[[#This Row],[Gross Revenue]]-Sales_Data[[#This Row],[TotalFinancialCost]]</f>
        <v>66124.740000000005</v>
      </c>
      <c r="R24" s="7">
        <f>Sales_Data[[#This Row],[Actul Bill Amount]]-Sales_Data[[#This Row],[ShippingCost]]</f>
        <v>143824.74</v>
      </c>
      <c r="S24">
        <v>931</v>
      </c>
      <c r="T24">
        <v>2475.2600000000002</v>
      </c>
      <c r="U24" t="s">
        <v>52</v>
      </c>
      <c r="V24">
        <v>800</v>
      </c>
      <c r="W24" t="s">
        <v>33</v>
      </c>
      <c r="X24" t="str">
        <f t="shared" si="1"/>
        <v>Delhi</v>
      </c>
    </row>
    <row r="25" spans="1:24" x14ac:dyDescent="0.4">
      <c r="A25">
        <v>100024</v>
      </c>
      <c r="B25" s="5">
        <v>45818.459027777775</v>
      </c>
      <c r="C25" s="3" t="str">
        <f>TEXT(Sales_Data[[#This Row],[OrderDate]],"mmmm")</f>
        <v>June</v>
      </c>
      <c r="D25" s="3" t="str">
        <f t="shared" si="0"/>
        <v>2025</v>
      </c>
      <c r="E25" t="s">
        <v>50</v>
      </c>
      <c r="F25" t="s">
        <v>14</v>
      </c>
      <c r="G25" t="s">
        <v>29</v>
      </c>
      <c r="H25" t="s">
        <v>25</v>
      </c>
      <c r="I25" t="s">
        <v>100</v>
      </c>
      <c r="J25">
        <v>63</v>
      </c>
      <c r="K25">
        <v>6500</v>
      </c>
      <c r="L25" s="7">
        <f>Sales_Data[[#This Row],[OrderQuantity]] *Sales_Data[[#This Row],[UnitPrice]]</f>
        <v>409500</v>
      </c>
      <c r="M25" s="7">
        <f>Sales_Data[[#This Row],[UnitPrice]]-Sales_Data[[#This Row],[UnitCost]]</f>
        <v>2300</v>
      </c>
      <c r="N25" s="7">
        <f>Sales_Data[[#This Row],[Gross Revenue]]-Sales_Data[[#This Row],[Discount Amount ]]</f>
        <v>407200</v>
      </c>
      <c r="O25" s="7">
        <f>Sales_Data[[#This Row],[OrderQuantity]] *Sales_Data[[#This Row],[UnitCost]]</f>
        <v>264600</v>
      </c>
      <c r="P25" s="7">
        <f>Sales_Data[[#This Row],[ItemCost]] +Sales_Data[[#This Row],[ShippingCost]]</f>
        <v>265685.49</v>
      </c>
      <c r="Q25" s="7">
        <f>Sales_Data[[#This Row],[Gross Revenue]]-Sales_Data[[#This Row],[TotalFinancialCost]]</f>
        <v>143814.51</v>
      </c>
      <c r="R25" s="7">
        <f>Sales_Data[[#This Row],[Actul Bill Amount]]-Sales_Data[[#This Row],[ShippingCost]]</f>
        <v>406114.51</v>
      </c>
      <c r="S25">
        <v>825</v>
      </c>
      <c r="T25">
        <v>1085.49</v>
      </c>
      <c r="U25" t="s">
        <v>21</v>
      </c>
      <c r="V25">
        <v>4200</v>
      </c>
      <c r="W25" t="s">
        <v>27</v>
      </c>
      <c r="X25" t="str">
        <f t="shared" si="1"/>
        <v>Mumbai</v>
      </c>
    </row>
    <row r="26" spans="1:24" x14ac:dyDescent="0.4">
      <c r="A26">
        <v>100025</v>
      </c>
      <c r="B26" s="5">
        <v>45971.593055555553</v>
      </c>
      <c r="C26" s="3" t="str">
        <f>TEXT(Sales_Data[[#This Row],[OrderDate]],"mmmm")</f>
        <v>November</v>
      </c>
      <c r="D26" s="3" t="str">
        <f t="shared" si="0"/>
        <v>2025</v>
      </c>
      <c r="E26" t="s">
        <v>48</v>
      </c>
      <c r="F26" t="s">
        <v>40</v>
      </c>
      <c r="G26" t="s">
        <v>15</v>
      </c>
      <c r="H26" t="s">
        <v>37</v>
      </c>
      <c r="I26" t="s">
        <v>100</v>
      </c>
      <c r="J26">
        <v>33</v>
      </c>
      <c r="K26">
        <v>1500</v>
      </c>
      <c r="L26" s="7">
        <f>Sales_Data[[#This Row],[OrderQuantity]] *Sales_Data[[#This Row],[UnitPrice]]</f>
        <v>49500</v>
      </c>
      <c r="M26" s="7">
        <f>Sales_Data[[#This Row],[UnitPrice]]-Sales_Data[[#This Row],[UnitCost]]</f>
        <v>700</v>
      </c>
      <c r="N26" s="7">
        <f>Sales_Data[[#This Row],[Gross Revenue]]-Sales_Data[[#This Row],[Discount Amount ]]</f>
        <v>48800</v>
      </c>
      <c r="O26" s="7">
        <f>Sales_Data[[#This Row],[OrderQuantity]] *Sales_Data[[#This Row],[UnitCost]]</f>
        <v>26400</v>
      </c>
      <c r="P26" s="7">
        <f>Sales_Data[[#This Row],[ItemCost]] +Sales_Data[[#This Row],[ShippingCost]]</f>
        <v>27661.72</v>
      </c>
      <c r="Q26" s="7">
        <f>Sales_Data[[#This Row],[Gross Revenue]]-Sales_Data[[#This Row],[TotalFinancialCost]]</f>
        <v>21838.28</v>
      </c>
      <c r="R26" s="7">
        <f>Sales_Data[[#This Row],[Actul Bill Amount]]-Sales_Data[[#This Row],[ShippingCost]]</f>
        <v>47538.28</v>
      </c>
      <c r="S26">
        <v>966</v>
      </c>
      <c r="T26">
        <v>1261.72</v>
      </c>
      <c r="U26" t="s">
        <v>52</v>
      </c>
      <c r="V26">
        <v>800</v>
      </c>
      <c r="W26" t="s">
        <v>38</v>
      </c>
      <c r="X26" t="str">
        <f t="shared" si="1"/>
        <v>Kolkata</v>
      </c>
    </row>
    <row r="27" spans="1:24" x14ac:dyDescent="0.4">
      <c r="A27">
        <v>100026</v>
      </c>
      <c r="B27" s="5">
        <v>45679.3</v>
      </c>
      <c r="C27" s="3" t="str">
        <f>TEXT(Sales_Data[[#This Row],[OrderDate]],"mmmm")</f>
        <v>January</v>
      </c>
      <c r="D27" s="3" t="str">
        <f t="shared" si="0"/>
        <v>2025</v>
      </c>
      <c r="E27" t="s">
        <v>42</v>
      </c>
      <c r="F27" t="s">
        <v>35</v>
      </c>
      <c r="G27" t="s">
        <v>15</v>
      </c>
      <c r="H27" t="s">
        <v>25</v>
      </c>
      <c r="I27" t="s">
        <v>100</v>
      </c>
      <c r="J27">
        <v>11</v>
      </c>
      <c r="K27">
        <v>12000</v>
      </c>
      <c r="L27" s="7">
        <f>Sales_Data[[#This Row],[OrderQuantity]] *Sales_Data[[#This Row],[UnitPrice]]</f>
        <v>132000</v>
      </c>
      <c r="M27" s="7">
        <f>Sales_Data[[#This Row],[UnitPrice]]-Sales_Data[[#This Row],[UnitCost]]</f>
        <v>4000</v>
      </c>
      <c r="N27" s="7">
        <f>Sales_Data[[#This Row],[Gross Revenue]]-Sales_Data[[#This Row],[Discount Amount ]]</f>
        <v>128000</v>
      </c>
      <c r="O27" s="7">
        <f>Sales_Data[[#This Row],[OrderQuantity]] *Sales_Data[[#This Row],[UnitCost]]</f>
        <v>88000</v>
      </c>
      <c r="P27" s="7">
        <f>Sales_Data[[#This Row],[ItemCost]] +Sales_Data[[#This Row],[ShippingCost]]</f>
        <v>90607.3</v>
      </c>
      <c r="Q27" s="7">
        <f>Sales_Data[[#This Row],[Gross Revenue]]-Sales_Data[[#This Row],[TotalFinancialCost]]</f>
        <v>41392.699999999997</v>
      </c>
      <c r="R27" s="7">
        <f>Sales_Data[[#This Row],[Actul Bill Amount]]-Sales_Data[[#This Row],[ShippingCost]]</f>
        <v>125392.7</v>
      </c>
      <c r="S27">
        <v>719</v>
      </c>
      <c r="T27">
        <v>2607.3000000000002</v>
      </c>
      <c r="U27" t="s">
        <v>36</v>
      </c>
      <c r="V27">
        <v>8000</v>
      </c>
      <c r="W27" t="s">
        <v>27</v>
      </c>
      <c r="X27" t="str">
        <f t="shared" si="1"/>
        <v>Mumbai</v>
      </c>
    </row>
    <row r="28" spans="1:24" x14ac:dyDescent="0.4">
      <c r="A28">
        <v>100027</v>
      </c>
      <c r="B28" s="5">
        <v>45910.12777777778</v>
      </c>
      <c r="C28" s="3" t="str">
        <f>TEXT(Sales_Data[[#This Row],[OrderDate]],"mmmm")</f>
        <v>September</v>
      </c>
      <c r="D28" s="3" t="str">
        <f t="shared" si="0"/>
        <v>2025</v>
      </c>
      <c r="E28" t="s">
        <v>13</v>
      </c>
      <c r="F28" t="s">
        <v>46</v>
      </c>
      <c r="G28" t="s">
        <v>15</v>
      </c>
      <c r="H28" t="s">
        <v>37</v>
      </c>
      <c r="I28" t="s">
        <v>100</v>
      </c>
      <c r="J28">
        <v>95</v>
      </c>
      <c r="K28">
        <v>15000</v>
      </c>
      <c r="L28" s="7">
        <f>Sales_Data[[#This Row],[OrderQuantity]] *Sales_Data[[#This Row],[UnitPrice]]</f>
        <v>1425000</v>
      </c>
      <c r="M28" s="7">
        <f>Sales_Data[[#This Row],[UnitPrice]]-Sales_Data[[#This Row],[UnitCost]]</f>
        <v>5500</v>
      </c>
      <c r="N28" s="7">
        <f>Sales_Data[[#This Row],[Gross Revenue]]-Sales_Data[[#This Row],[Discount Amount ]]</f>
        <v>1419500</v>
      </c>
      <c r="O28" s="7">
        <f>Sales_Data[[#This Row],[OrderQuantity]] *Sales_Data[[#This Row],[UnitCost]]</f>
        <v>902500</v>
      </c>
      <c r="P28" s="7">
        <f>Sales_Data[[#This Row],[ItemCost]] +Sales_Data[[#This Row],[ShippingCost]]</f>
        <v>903675.4</v>
      </c>
      <c r="Q28" s="7">
        <f>Sales_Data[[#This Row],[Gross Revenue]]-Sales_Data[[#This Row],[TotalFinancialCost]]</f>
        <v>521324.6</v>
      </c>
      <c r="R28" s="7">
        <f>Sales_Data[[#This Row],[Actul Bill Amount]]-Sales_Data[[#This Row],[ShippingCost]]</f>
        <v>1418324.6</v>
      </c>
      <c r="S28">
        <v>939</v>
      </c>
      <c r="T28">
        <v>1175.4000000000001</v>
      </c>
      <c r="U28" t="s">
        <v>53</v>
      </c>
      <c r="V28">
        <v>9500</v>
      </c>
      <c r="W28" t="s">
        <v>38</v>
      </c>
      <c r="X28" t="str">
        <f t="shared" si="1"/>
        <v>Kolkata</v>
      </c>
    </row>
    <row r="29" spans="1:24" x14ac:dyDescent="0.4">
      <c r="A29">
        <v>100028</v>
      </c>
      <c r="B29" s="5">
        <v>45893.206250000003</v>
      </c>
      <c r="C29" s="3" t="str">
        <f>TEXT(Sales_Data[[#This Row],[OrderDate]],"mmmm")</f>
        <v>August</v>
      </c>
      <c r="D29" s="3" t="str">
        <f t="shared" si="0"/>
        <v>2025</v>
      </c>
      <c r="E29" t="s">
        <v>45</v>
      </c>
      <c r="F29" t="s">
        <v>55</v>
      </c>
      <c r="G29" t="s">
        <v>31</v>
      </c>
      <c r="H29" t="s">
        <v>16</v>
      </c>
      <c r="I29" t="s">
        <v>100</v>
      </c>
      <c r="J29">
        <v>21</v>
      </c>
      <c r="K29">
        <v>850</v>
      </c>
      <c r="L29" s="7">
        <f>Sales_Data[[#This Row],[OrderQuantity]] *Sales_Data[[#This Row],[UnitPrice]]</f>
        <v>17850</v>
      </c>
      <c r="M29" s="7">
        <f>Sales_Data[[#This Row],[UnitPrice]]-Sales_Data[[#This Row],[UnitCost]]</f>
        <v>300</v>
      </c>
      <c r="N29" s="7">
        <f>Sales_Data[[#This Row],[Gross Revenue]]-Sales_Data[[#This Row],[Discount Amount ]]</f>
        <v>17550</v>
      </c>
      <c r="O29" s="7">
        <f>Sales_Data[[#This Row],[OrderQuantity]] *Sales_Data[[#This Row],[UnitCost]]</f>
        <v>11550</v>
      </c>
      <c r="P29" s="7">
        <f>Sales_Data[[#This Row],[ItemCost]] +Sales_Data[[#This Row],[ShippingCost]]</f>
        <v>12448.34</v>
      </c>
      <c r="Q29" s="7">
        <f>Sales_Data[[#This Row],[Gross Revenue]]-Sales_Data[[#This Row],[TotalFinancialCost]]</f>
        <v>5401.66</v>
      </c>
      <c r="R29" s="7">
        <f>Sales_Data[[#This Row],[Actul Bill Amount]]-Sales_Data[[#This Row],[ShippingCost]]</f>
        <v>16651.66</v>
      </c>
      <c r="S29">
        <v>493</v>
      </c>
      <c r="T29">
        <v>898.34</v>
      </c>
      <c r="U29" t="s">
        <v>56</v>
      </c>
      <c r="V29">
        <v>550</v>
      </c>
      <c r="W29" t="s">
        <v>18</v>
      </c>
      <c r="X29" t="str">
        <f t="shared" si="1"/>
        <v>Bengaluru</v>
      </c>
    </row>
    <row r="30" spans="1:24" x14ac:dyDescent="0.4">
      <c r="A30">
        <v>100029</v>
      </c>
      <c r="B30" s="5">
        <v>46002.859722222223</v>
      </c>
      <c r="C30" s="3" t="str">
        <f>TEXT(Sales_Data[[#This Row],[OrderDate]],"mmmm")</f>
        <v>December</v>
      </c>
      <c r="D30" s="3" t="str">
        <f t="shared" si="0"/>
        <v>2025</v>
      </c>
      <c r="E30" t="s">
        <v>13</v>
      </c>
      <c r="F30" t="s">
        <v>35</v>
      </c>
      <c r="G30" t="s">
        <v>31</v>
      </c>
      <c r="H30" t="s">
        <v>37</v>
      </c>
      <c r="I30" t="s">
        <v>100</v>
      </c>
      <c r="J30">
        <v>80</v>
      </c>
      <c r="K30">
        <v>12000</v>
      </c>
      <c r="L30" s="7">
        <f>Sales_Data[[#This Row],[OrderQuantity]] *Sales_Data[[#This Row],[UnitPrice]]</f>
        <v>960000</v>
      </c>
      <c r="M30" s="7">
        <f>Sales_Data[[#This Row],[UnitPrice]]-Sales_Data[[#This Row],[UnitCost]]</f>
        <v>4000</v>
      </c>
      <c r="N30" s="7">
        <f>Sales_Data[[#This Row],[Gross Revenue]]-Sales_Data[[#This Row],[Discount Amount ]]</f>
        <v>956000</v>
      </c>
      <c r="O30" s="7">
        <f>Sales_Data[[#This Row],[OrderQuantity]] *Sales_Data[[#This Row],[UnitCost]]</f>
        <v>640000</v>
      </c>
      <c r="P30" s="7">
        <f>Sales_Data[[#This Row],[ItemCost]] +Sales_Data[[#This Row],[ShippingCost]]</f>
        <v>640552.63</v>
      </c>
      <c r="Q30" s="7">
        <f>Sales_Data[[#This Row],[Gross Revenue]]-Sales_Data[[#This Row],[TotalFinancialCost]]</f>
        <v>319447.37</v>
      </c>
      <c r="R30" s="7">
        <f>Sales_Data[[#This Row],[Actul Bill Amount]]-Sales_Data[[#This Row],[ShippingCost]]</f>
        <v>955447.37</v>
      </c>
      <c r="S30">
        <v>437</v>
      </c>
      <c r="T30">
        <v>552.63</v>
      </c>
      <c r="U30" t="s">
        <v>36</v>
      </c>
      <c r="V30">
        <v>8000</v>
      </c>
      <c r="W30" t="s">
        <v>38</v>
      </c>
      <c r="X30" t="str">
        <f t="shared" si="1"/>
        <v>Kolkata</v>
      </c>
    </row>
    <row r="31" spans="1:24" x14ac:dyDescent="0.4">
      <c r="A31">
        <v>100030</v>
      </c>
      <c r="B31" s="5">
        <v>45706.575694444444</v>
      </c>
      <c r="C31" s="3" t="str">
        <f>TEXT(Sales_Data[[#This Row],[OrderDate]],"mmmm")</f>
        <v>February</v>
      </c>
      <c r="D31" s="3" t="str">
        <f t="shared" si="0"/>
        <v>2025</v>
      </c>
      <c r="E31" t="s">
        <v>42</v>
      </c>
      <c r="F31" t="s">
        <v>40</v>
      </c>
      <c r="G31" t="s">
        <v>29</v>
      </c>
      <c r="H31" t="s">
        <v>16</v>
      </c>
      <c r="I31" t="s">
        <v>100</v>
      </c>
      <c r="J31">
        <v>58</v>
      </c>
      <c r="K31">
        <v>1500</v>
      </c>
      <c r="L31" s="7">
        <f>Sales_Data[[#This Row],[OrderQuantity]] *Sales_Data[[#This Row],[UnitPrice]]</f>
        <v>87000</v>
      </c>
      <c r="M31" s="7">
        <f>Sales_Data[[#This Row],[UnitPrice]]-Sales_Data[[#This Row],[UnitCost]]</f>
        <v>700</v>
      </c>
      <c r="N31" s="7">
        <f>Sales_Data[[#This Row],[Gross Revenue]]-Sales_Data[[#This Row],[Discount Amount ]]</f>
        <v>86300</v>
      </c>
      <c r="O31" s="7">
        <f>Sales_Data[[#This Row],[OrderQuantity]] *Sales_Data[[#This Row],[UnitCost]]</f>
        <v>46400</v>
      </c>
      <c r="P31" s="7">
        <f>Sales_Data[[#This Row],[ItemCost]] +Sales_Data[[#This Row],[ShippingCost]]</f>
        <v>46807.9</v>
      </c>
      <c r="Q31" s="7">
        <f>Sales_Data[[#This Row],[Gross Revenue]]-Sales_Data[[#This Row],[TotalFinancialCost]]</f>
        <v>40192.1</v>
      </c>
      <c r="R31" s="7">
        <f>Sales_Data[[#This Row],[Actul Bill Amount]]-Sales_Data[[#This Row],[ShippingCost]]</f>
        <v>85892.1</v>
      </c>
      <c r="S31">
        <v>847</v>
      </c>
      <c r="T31">
        <v>407.9</v>
      </c>
      <c r="U31" t="s">
        <v>52</v>
      </c>
      <c r="V31">
        <v>800</v>
      </c>
      <c r="W31" t="s">
        <v>18</v>
      </c>
      <c r="X31" t="str">
        <f t="shared" si="1"/>
        <v>Bengaluru</v>
      </c>
    </row>
    <row r="32" spans="1:24" x14ac:dyDescent="0.4">
      <c r="A32">
        <v>100031</v>
      </c>
      <c r="B32" s="5">
        <v>45716.279861111114</v>
      </c>
      <c r="C32" s="3" t="str">
        <f>TEXT(Sales_Data[[#This Row],[OrderDate]],"mmmm")</f>
        <v>February</v>
      </c>
      <c r="D32" s="3" t="str">
        <f t="shared" si="0"/>
        <v>2025</v>
      </c>
      <c r="E32" t="s">
        <v>13</v>
      </c>
      <c r="F32" t="s">
        <v>28</v>
      </c>
      <c r="G32" t="s">
        <v>15</v>
      </c>
      <c r="H32" t="s">
        <v>20</v>
      </c>
      <c r="I32" t="s">
        <v>100</v>
      </c>
      <c r="J32">
        <v>52</v>
      </c>
      <c r="K32">
        <v>450</v>
      </c>
      <c r="L32" s="7">
        <f>Sales_Data[[#This Row],[OrderQuantity]] *Sales_Data[[#This Row],[UnitPrice]]</f>
        <v>23400</v>
      </c>
      <c r="M32" s="7">
        <f>Sales_Data[[#This Row],[UnitPrice]]-Sales_Data[[#This Row],[UnitCost]]</f>
        <v>250</v>
      </c>
      <c r="N32" s="7">
        <f>Sales_Data[[#This Row],[Gross Revenue]]-Sales_Data[[#This Row],[Discount Amount ]]</f>
        <v>23150</v>
      </c>
      <c r="O32" s="7">
        <f>Sales_Data[[#This Row],[OrderQuantity]] *Sales_Data[[#This Row],[UnitCost]]</f>
        <v>10400</v>
      </c>
      <c r="P32" s="7">
        <f>Sales_Data[[#This Row],[ItemCost]] +Sales_Data[[#This Row],[ShippingCost]]</f>
        <v>10966.02</v>
      </c>
      <c r="Q32" s="7">
        <f>Sales_Data[[#This Row],[Gross Revenue]]-Sales_Data[[#This Row],[TotalFinancialCost]]</f>
        <v>12433.98</v>
      </c>
      <c r="R32" s="7">
        <f>Sales_Data[[#This Row],[Actul Bill Amount]]-Sales_Data[[#This Row],[ShippingCost]]</f>
        <v>22583.98</v>
      </c>
      <c r="S32">
        <v>982</v>
      </c>
      <c r="T32">
        <v>566.02</v>
      </c>
      <c r="U32" t="s">
        <v>30</v>
      </c>
      <c r="V32">
        <v>200</v>
      </c>
      <c r="W32" t="s">
        <v>22</v>
      </c>
      <c r="X32" t="str">
        <f t="shared" si="1"/>
        <v>Nagpur</v>
      </c>
    </row>
    <row r="33" spans="1:24" x14ac:dyDescent="0.4">
      <c r="A33">
        <v>100032</v>
      </c>
      <c r="B33" s="5">
        <v>45827.590277777781</v>
      </c>
      <c r="C33" s="3" t="str">
        <f>TEXT(Sales_Data[[#This Row],[OrderDate]],"mmmm")</f>
        <v>June</v>
      </c>
      <c r="D33" s="3" t="str">
        <f t="shared" si="0"/>
        <v>2025</v>
      </c>
      <c r="E33" t="s">
        <v>50</v>
      </c>
      <c r="F33" t="s">
        <v>55</v>
      </c>
      <c r="G33" t="s">
        <v>29</v>
      </c>
      <c r="H33" t="s">
        <v>25</v>
      </c>
      <c r="I33" t="s">
        <v>100</v>
      </c>
      <c r="J33">
        <v>66</v>
      </c>
      <c r="K33">
        <v>600</v>
      </c>
      <c r="L33" s="7">
        <f>Sales_Data[[#This Row],[OrderQuantity]] *Sales_Data[[#This Row],[UnitPrice]]</f>
        <v>39600</v>
      </c>
      <c r="M33" s="7">
        <f>Sales_Data[[#This Row],[UnitPrice]]-Sales_Data[[#This Row],[UnitCost]]</f>
        <v>250</v>
      </c>
      <c r="N33" s="7">
        <f>Sales_Data[[#This Row],[Gross Revenue]]-Sales_Data[[#This Row],[Discount Amount ]]</f>
        <v>39350</v>
      </c>
      <c r="O33" s="7">
        <f>Sales_Data[[#This Row],[OrderQuantity]] *Sales_Data[[#This Row],[UnitCost]]</f>
        <v>23100</v>
      </c>
      <c r="P33" s="7">
        <f>Sales_Data[[#This Row],[ItemCost]] +Sales_Data[[#This Row],[ShippingCost]]</f>
        <v>23778.400000000001</v>
      </c>
      <c r="Q33" s="7">
        <f>Sales_Data[[#This Row],[Gross Revenue]]-Sales_Data[[#This Row],[TotalFinancialCost]]</f>
        <v>15821.599999999999</v>
      </c>
      <c r="R33" s="7">
        <f>Sales_Data[[#This Row],[Actul Bill Amount]]-Sales_Data[[#This Row],[ShippingCost]]</f>
        <v>38671.599999999999</v>
      </c>
      <c r="S33">
        <v>447</v>
      </c>
      <c r="T33">
        <v>678.4</v>
      </c>
      <c r="U33" t="s">
        <v>57</v>
      </c>
      <c r="V33">
        <v>350</v>
      </c>
      <c r="W33" t="s">
        <v>27</v>
      </c>
      <c r="X33" t="str">
        <f t="shared" si="1"/>
        <v>Mumbai</v>
      </c>
    </row>
    <row r="34" spans="1:24" x14ac:dyDescent="0.4">
      <c r="A34">
        <v>100033</v>
      </c>
      <c r="B34" s="5">
        <v>45845.77847222222</v>
      </c>
      <c r="C34" s="3" t="str">
        <f>TEXT(Sales_Data[[#This Row],[OrderDate]],"mmmm")</f>
        <v>July</v>
      </c>
      <c r="D34" s="3" t="str">
        <f t="shared" si="0"/>
        <v>2025</v>
      </c>
      <c r="E34" t="s">
        <v>34</v>
      </c>
      <c r="F34" t="s">
        <v>14</v>
      </c>
      <c r="G34" t="s">
        <v>15</v>
      </c>
      <c r="H34" t="s">
        <v>32</v>
      </c>
      <c r="I34" t="s">
        <v>100</v>
      </c>
      <c r="J34">
        <v>22</v>
      </c>
      <c r="K34">
        <v>6500</v>
      </c>
      <c r="L34" s="7">
        <f>Sales_Data[[#This Row],[OrderQuantity]] *Sales_Data[[#This Row],[UnitPrice]]</f>
        <v>143000</v>
      </c>
      <c r="M34" s="7">
        <f>Sales_Data[[#This Row],[UnitPrice]]-Sales_Data[[#This Row],[UnitCost]]</f>
        <v>2300</v>
      </c>
      <c r="N34" s="7">
        <f>Sales_Data[[#This Row],[Gross Revenue]]-Sales_Data[[#This Row],[Discount Amount ]]</f>
        <v>140700</v>
      </c>
      <c r="O34" s="7">
        <f>Sales_Data[[#This Row],[OrderQuantity]] *Sales_Data[[#This Row],[UnitCost]]</f>
        <v>92400</v>
      </c>
      <c r="P34" s="7">
        <f>Sales_Data[[#This Row],[ItemCost]] +Sales_Data[[#This Row],[ShippingCost]]</f>
        <v>92777.76</v>
      </c>
      <c r="Q34" s="7">
        <f>Sales_Data[[#This Row],[Gross Revenue]]-Sales_Data[[#This Row],[TotalFinancialCost]]</f>
        <v>50222.240000000005</v>
      </c>
      <c r="R34" s="7">
        <f>Sales_Data[[#This Row],[Actul Bill Amount]]-Sales_Data[[#This Row],[ShippingCost]]</f>
        <v>140322.23999999999</v>
      </c>
      <c r="S34">
        <v>542</v>
      </c>
      <c r="T34">
        <v>377.76</v>
      </c>
      <c r="U34" t="s">
        <v>21</v>
      </c>
      <c r="V34">
        <v>4200</v>
      </c>
      <c r="W34" t="s">
        <v>33</v>
      </c>
      <c r="X34" t="str">
        <f t="shared" si="1"/>
        <v>Delhi</v>
      </c>
    </row>
    <row r="35" spans="1:24" x14ac:dyDescent="0.4">
      <c r="A35">
        <v>100034</v>
      </c>
      <c r="B35" s="5">
        <v>45928.835416666669</v>
      </c>
      <c r="C35" s="3" t="str">
        <f>TEXT(Sales_Data[[#This Row],[OrderDate]],"mmmm")</f>
        <v>September</v>
      </c>
      <c r="D35" s="3" t="str">
        <f t="shared" si="0"/>
        <v>2025</v>
      </c>
      <c r="E35" t="s">
        <v>50</v>
      </c>
      <c r="F35" t="s">
        <v>55</v>
      </c>
      <c r="G35" t="s">
        <v>31</v>
      </c>
      <c r="H35" t="s">
        <v>37</v>
      </c>
      <c r="I35" t="s">
        <v>100</v>
      </c>
      <c r="J35">
        <v>8</v>
      </c>
      <c r="K35">
        <v>850</v>
      </c>
      <c r="L35" s="7">
        <f>Sales_Data[[#This Row],[OrderQuantity]] *Sales_Data[[#This Row],[UnitPrice]]</f>
        <v>6800</v>
      </c>
      <c r="M35" s="7">
        <f>Sales_Data[[#This Row],[UnitPrice]]-Sales_Data[[#This Row],[UnitCost]]</f>
        <v>300</v>
      </c>
      <c r="N35" s="7">
        <f>Sales_Data[[#This Row],[Gross Revenue]]-Sales_Data[[#This Row],[Discount Amount ]]</f>
        <v>6500</v>
      </c>
      <c r="O35" s="7">
        <f>Sales_Data[[#This Row],[OrderQuantity]] *Sales_Data[[#This Row],[UnitCost]]</f>
        <v>4400</v>
      </c>
      <c r="P35" s="7">
        <f>Sales_Data[[#This Row],[ItemCost]] +Sales_Data[[#This Row],[ShippingCost]]</f>
        <v>5156.9799999999996</v>
      </c>
      <c r="Q35" s="7">
        <f>Sales_Data[[#This Row],[Gross Revenue]]-Sales_Data[[#This Row],[TotalFinancialCost]]</f>
        <v>1643.0200000000004</v>
      </c>
      <c r="R35" s="7">
        <f>Sales_Data[[#This Row],[Actul Bill Amount]]-Sales_Data[[#This Row],[ShippingCost]]</f>
        <v>5743.02</v>
      </c>
      <c r="S35">
        <v>318</v>
      </c>
      <c r="T35">
        <v>756.98</v>
      </c>
      <c r="U35" t="s">
        <v>56</v>
      </c>
      <c r="V35">
        <v>550</v>
      </c>
      <c r="W35" t="s">
        <v>38</v>
      </c>
      <c r="X35" t="str">
        <f t="shared" si="1"/>
        <v>Kolkata</v>
      </c>
    </row>
    <row r="36" spans="1:24" x14ac:dyDescent="0.4">
      <c r="A36">
        <v>100035</v>
      </c>
      <c r="B36" s="5">
        <v>45847.563888888886</v>
      </c>
      <c r="C36" s="3" t="str">
        <f>TEXT(Sales_Data[[#This Row],[OrderDate]],"mmmm")</f>
        <v>July</v>
      </c>
      <c r="D36" s="3" t="str">
        <f t="shared" si="0"/>
        <v>2025</v>
      </c>
      <c r="E36" t="s">
        <v>42</v>
      </c>
      <c r="F36" t="s">
        <v>14</v>
      </c>
      <c r="G36" t="s">
        <v>29</v>
      </c>
      <c r="H36" t="s">
        <v>37</v>
      </c>
      <c r="I36" t="s">
        <v>100</v>
      </c>
      <c r="J36">
        <v>83</v>
      </c>
      <c r="K36">
        <v>6500</v>
      </c>
      <c r="L36" s="7">
        <f>Sales_Data[[#This Row],[OrderQuantity]] *Sales_Data[[#This Row],[UnitPrice]]</f>
        <v>539500</v>
      </c>
      <c r="M36" s="7">
        <f>Sales_Data[[#This Row],[UnitPrice]]-Sales_Data[[#This Row],[UnitCost]]</f>
        <v>2300</v>
      </c>
      <c r="N36" s="7">
        <f>Sales_Data[[#This Row],[Gross Revenue]]-Sales_Data[[#This Row],[Discount Amount ]]</f>
        <v>537200</v>
      </c>
      <c r="O36" s="7">
        <f>Sales_Data[[#This Row],[OrderQuantity]] *Sales_Data[[#This Row],[UnitCost]]</f>
        <v>348600</v>
      </c>
      <c r="P36" s="7">
        <f>Sales_Data[[#This Row],[ItemCost]] +Sales_Data[[#This Row],[ShippingCost]]</f>
        <v>349292.22</v>
      </c>
      <c r="Q36" s="7">
        <f>Sales_Data[[#This Row],[Gross Revenue]]-Sales_Data[[#This Row],[TotalFinancialCost]]</f>
        <v>190207.78000000003</v>
      </c>
      <c r="R36" s="7">
        <f>Sales_Data[[#This Row],[Actul Bill Amount]]-Sales_Data[[#This Row],[ShippingCost]]</f>
        <v>536507.78</v>
      </c>
      <c r="S36">
        <v>426</v>
      </c>
      <c r="T36">
        <v>692.22</v>
      </c>
      <c r="U36" t="s">
        <v>21</v>
      </c>
      <c r="V36">
        <v>4200</v>
      </c>
      <c r="W36" t="s">
        <v>38</v>
      </c>
      <c r="X36" t="str">
        <f t="shared" si="1"/>
        <v>Kolkata</v>
      </c>
    </row>
    <row r="37" spans="1:24" x14ac:dyDescent="0.4">
      <c r="A37">
        <v>100036</v>
      </c>
      <c r="B37" s="5">
        <v>45832.261111111111</v>
      </c>
      <c r="C37" s="3" t="str">
        <f>TEXT(Sales_Data[[#This Row],[OrderDate]],"mmmm")</f>
        <v>June</v>
      </c>
      <c r="D37" s="3" t="str">
        <f t="shared" si="0"/>
        <v>2025</v>
      </c>
      <c r="E37" t="s">
        <v>13</v>
      </c>
      <c r="F37" t="s">
        <v>46</v>
      </c>
      <c r="G37" t="s">
        <v>15</v>
      </c>
      <c r="H37" t="s">
        <v>20</v>
      </c>
      <c r="I37" t="s">
        <v>100</v>
      </c>
      <c r="J37">
        <v>37</v>
      </c>
      <c r="K37">
        <v>4500</v>
      </c>
      <c r="L37" s="7">
        <f>Sales_Data[[#This Row],[OrderQuantity]] *Sales_Data[[#This Row],[UnitPrice]]</f>
        <v>166500</v>
      </c>
      <c r="M37" s="7">
        <f>Sales_Data[[#This Row],[UnitPrice]]-Sales_Data[[#This Row],[UnitCost]]</f>
        <v>1700</v>
      </c>
      <c r="N37" s="7">
        <f>Sales_Data[[#This Row],[Gross Revenue]]-Sales_Data[[#This Row],[Discount Amount ]]</f>
        <v>164800</v>
      </c>
      <c r="O37" s="7">
        <f>Sales_Data[[#This Row],[OrderQuantity]] *Sales_Data[[#This Row],[UnitCost]]</f>
        <v>103600</v>
      </c>
      <c r="P37" s="7">
        <f>Sales_Data[[#This Row],[ItemCost]] +Sales_Data[[#This Row],[ShippingCost]]</f>
        <v>104008.09</v>
      </c>
      <c r="Q37" s="7">
        <f>Sales_Data[[#This Row],[Gross Revenue]]-Sales_Data[[#This Row],[TotalFinancialCost]]</f>
        <v>62491.91</v>
      </c>
      <c r="R37" s="7">
        <f>Sales_Data[[#This Row],[Actul Bill Amount]]-Sales_Data[[#This Row],[ShippingCost]]</f>
        <v>164391.91</v>
      </c>
      <c r="S37">
        <v>655</v>
      </c>
      <c r="T37">
        <v>408.09</v>
      </c>
      <c r="U37" t="s">
        <v>47</v>
      </c>
      <c r="V37">
        <v>2800</v>
      </c>
      <c r="W37" t="s">
        <v>22</v>
      </c>
      <c r="X37" t="str">
        <f t="shared" si="1"/>
        <v>Nagpur</v>
      </c>
    </row>
    <row r="38" spans="1:24" x14ac:dyDescent="0.4">
      <c r="A38">
        <v>100037</v>
      </c>
      <c r="B38" s="5">
        <v>45708.208333333336</v>
      </c>
      <c r="C38" s="3" t="str">
        <f>TEXT(Sales_Data[[#This Row],[OrderDate]],"mmmm")</f>
        <v>February</v>
      </c>
      <c r="D38" s="3" t="str">
        <f t="shared" si="0"/>
        <v>2025</v>
      </c>
      <c r="E38" t="s">
        <v>50</v>
      </c>
      <c r="F38" t="s">
        <v>46</v>
      </c>
      <c r="G38" t="s">
        <v>15</v>
      </c>
      <c r="H38" t="s">
        <v>16</v>
      </c>
      <c r="I38" t="s">
        <v>100</v>
      </c>
      <c r="J38">
        <v>81</v>
      </c>
      <c r="K38">
        <v>15000</v>
      </c>
      <c r="L38" s="7">
        <f>Sales_Data[[#This Row],[OrderQuantity]] *Sales_Data[[#This Row],[UnitPrice]]</f>
        <v>1215000</v>
      </c>
      <c r="M38" s="7">
        <f>Sales_Data[[#This Row],[UnitPrice]]-Sales_Data[[#This Row],[UnitCost]]</f>
        <v>5500</v>
      </c>
      <c r="N38" s="7">
        <f>Sales_Data[[#This Row],[Gross Revenue]]-Sales_Data[[#This Row],[Discount Amount ]]</f>
        <v>1209500</v>
      </c>
      <c r="O38" s="7">
        <f>Sales_Data[[#This Row],[OrderQuantity]] *Sales_Data[[#This Row],[UnitCost]]</f>
        <v>769500</v>
      </c>
      <c r="P38" s="7">
        <f>Sales_Data[[#This Row],[ItemCost]] +Sales_Data[[#This Row],[ShippingCost]]</f>
        <v>769805.08</v>
      </c>
      <c r="Q38" s="7">
        <f>Sales_Data[[#This Row],[Gross Revenue]]-Sales_Data[[#This Row],[TotalFinancialCost]]</f>
        <v>445194.92000000004</v>
      </c>
      <c r="R38" s="7">
        <f>Sales_Data[[#This Row],[Actul Bill Amount]]-Sales_Data[[#This Row],[ShippingCost]]</f>
        <v>1209194.92</v>
      </c>
      <c r="S38">
        <v>494</v>
      </c>
      <c r="T38">
        <v>305.08</v>
      </c>
      <c r="U38" t="s">
        <v>53</v>
      </c>
      <c r="V38">
        <v>9500</v>
      </c>
      <c r="W38" t="s">
        <v>18</v>
      </c>
      <c r="X38" t="str">
        <f t="shared" si="1"/>
        <v>Bengaluru</v>
      </c>
    </row>
    <row r="39" spans="1:24" x14ac:dyDescent="0.4">
      <c r="A39">
        <v>100038</v>
      </c>
      <c r="B39" s="5">
        <v>46021.0625</v>
      </c>
      <c r="C39" s="3" t="str">
        <f>TEXT(Sales_Data[[#This Row],[OrderDate]],"mmmm")</f>
        <v>December</v>
      </c>
      <c r="D39" s="3" t="str">
        <f t="shared" si="0"/>
        <v>2025</v>
      </c>
      <c r="E39" t="s">
        <v>23</v>
      </c>
      <c r="F39" t="s">
        <v>28</v>
      </c>
      <c r="G39" t="s">
        <v>29</v>
      </c>
      <c r="H39" t="s">
        <v>20</v>
      </c>
      <c r="I39" t="s">
        <v>100</v>
      </c>
      <c r="J39">
        <v>43</v>
      </c>
      <c r="K39">
        <v>450</v>
      </c>
      <c r="L39" s="7">
        <f>Sales_Data[[#This Row],[OrderQuantity]] *Sales_Data[[#This Row],[UnitPrice]]</f>
        <v>19350</v>
      </c>
      <c r="M39" s="7">
        <f>Sales_Data[[#This Row],[UnitPrice]]-Sales_Data[[#This Row],[UnitCost]]</f>
        <v>250</v>
      </c>
      <c r="N39" s="7">
        <f>Sales_Data[[#This Row],[Gross Revenue]]-Sales_Data[[#This Row],[Discount Amount ]]</f>
        <v>19100</v>
      </c>
      <c r="O39" s="7">
        <f>Sales_Data[[#This Row],[OrderQuantity]] *Sales_Data[[#This Row],[UnitCost]]</f>
        <v>8600</v>
      </c>
      <c r="P39" s="7">
        <f>Sales_Data[[#This Row],[ItemCost]] +Sales_Data[[#This Row],[ShippingCost]]</f>
        <v>9602.09</v>
      </c>
      <c r="Q39" s="7">
        <f>Sales_Data[[#This Row],[Gross Revenue]]-Sales_Data[[#This Row],[TotalFinancialCost]]</f>
        <v>9747.91</v>
      </c>
      <c r="R39" s="7">
        <f>Sales_Data[[#This Row],[Actul Bill Amount]]-Sales_Data[[#This Row],[ShippingCost]]</f>
        <v>18097.91</v>
      </c>
      <c r="S39">
        <v>1104</v>
      </c>
      <c r="T39">
        <v>1002.09</v>
      </c>
      <c r="U39" t="s">
        <v>30</v>
      </c>
      <c r="V39">
        <v>200</v>
      </c>
      <c r="W39" t="s">
        <v>22</v>
      </c>
      <c r="X39" t="str">
        <f t="shared" si="1"/>
        <v>Nagpur</v>
      </c>
    </row>
    <row r="40" spans="1:24" x14ac:dyDescent="0.4">
      <c r="A40">
        <v>100039</v>
      </c>
      <c r="B40" s="5">
        <v>45712.966666666667</v>
      </c>
      <c r="C40" s="3" t="str">
        <f>TEXT(Sales_Data[[#This Row],[OrderDate]],"mmmm")</f>
        <v>February</v>
      </c>
      <c r="D40" s="3" t="str">
        <f t="shared" si="0"/>
        <v>2025</v>
      </c>
      <c r="E40" t="s">
        <v>19</v>
      </c>
      <c r="F40" t="s">
        <v>40</v>
      </c>
      <c r="G40" t="s">
        <v>15</v>
      </c>
      <c r="H40" t="s">
        <v>32</v>
      </c>
      <c r="I40" t="s">
        <v>100</v>
      </c>
      <c r="J40">
        <v>68</v>
      </c>
      <c r="K40">
        <v>5500</v>
      </c>
      <c r="L40" s="7">
        <f>Sales_Data[[#This Row],[OrderQuantity]] *Sales_Data[[#This Row],[UnitPrice]]</f>
        <v>374000</v>
      </c>
      <c r="M40" s="7">
        <f>Sales_Data[[#This Row],[UnitPrice]]-Sales_Data[[#This Row],[UnitCost]]</f>
        <v>2000</v>
      </c>
      <c r="N40" s="7">
        <f>Sales_Data[[#This Row],[Gross Revenue]]-Sales_Data[[#This Row],[Discount Amount ]]</f>
        <v>372000</v>
      </c>
      <c r="O40" s="7">
        <f>Sales_Data[[#This Row],[OrderQuantity]] *Sales_Data[[#This Row],[UnitCost]]</f>
        <v>238000</v>
      </c>
      <c r="P40" s="7">
        <f>Sales_Data[[#This Row],[ItemCost]] +Sales_Data[[#This Row],[ShippingCost]]</f>
        <v>239786.31</v>
      </c>
      <c r="Q40" s="7">
        <f>Sales_Data[[#This Row],[Gross Revenue]]-Sales_Data[[#This Row],[TotalFinancialCost]]</f>
        <v>134213.69</v>
      </c>
      <c r="R40" s="7">
        <f>Sales_Data[[#This Row],[Actul Bill Amount]]-Sales_Data[[#This Row],[ShippingCost]]</f>
        <v>370213.69</v>
      </c>
      <c r="S40">
        <v>1193</v>
      </c>
      <c r="T40">
        <v>1786.31</v>
      </c>
      <c r="U40" t="s">
        <v>41</v>
      </c>
      <c r="V40">
        <v>3500</v>
      </c>
      <c r="W40" t="s">
        <v>33</v>
      </c>
      <c r="X40" t="str">
        <f t="shared" si="1"/>
        <v>Delhi</v>
      </c>
    </row>
    <row r="41" spans="1:24" x14ac:dyDescent="0.4">
      <c r="A41">
        <v>100040</v>
      </c>
      <c r="B41" s="5">
        <v>45901.352083333331</v>
      </c>
      <c r="C41" s="3" t="str">
        <f>TEXT(Sales_Data[[#This Row],[OrderDate]],"mmmm")</f>
        <v>September</v>
      </c>
      <c r="D41" s="3" t="str">
        <f t="shared" si="0"/>
        <v>2025</v>
      </c>
      <c r="E41" t="s">
        <v>19</v>
      </c>
      <c r="F41" t="s">
        <v>55</v>
      </c>
      <c r="G41" t="s">
        <v>31</v>
      </c>
      <c r="H41" t="s">
        <v>37</v>
      </c>
      <c r="I41" t="s">
        <v>100</v>
      </c>
      <c r="J41">
        <v>45</v>
      </c>
      <c r="K41">
        <v>1200</v>
      </c>
      <c r="L41" s="7">
        <f>Sales_Data[[#This Row],[OrderQuantity]] *Sales_Data[[#This Row],[UnitPrice]]</f>
        <v>54000</v>
      </c>
      <c r="M41" s="7">
        <f>Sales_Data[[#This Row],[UnitPrice]]-Sales_Data[[#This Row],[UnitCost]]</f>
        <v>400</v>
      </c>
      <c r="N41" s="7">
        <f>Sales_Data[[#This Row],[Gross Revenue]]-Sales_Data[[#This Row],[Discount Amount ]]</f>
        <v>53600</v>
      </c>
      <c r="O41" s="7">
        <f>Sales_Data[[#This Row],[OrderQuantity]] *Sales_Data[[#This Row],[UnitCost]]</f>
        <v>36000</v>
      </c>
      <c r="P41" s="7">
        <f>Sales_Data[[#This Row],[ItemCost]] +Sales_Data[[#This Row],[ShippingCost]]</f>
        <v>36912.839999999997</v>
      </c>
      <c r="Q41" s="7">
        <f>Sales_Data[[#This Row],[Gross Revenue]]-Sales_Data[[#This Row],[TotalFinancialCost]]</f>
        <v>17087.160000000003</v>
      </c>
      <c r="R41" s="7">
        <f>Sales_Data[[#This Row],[Actul Bill Amount]]-Sales_Data[[#This Row],[ShippingCost]]</f>
        <v>52687.16</v>
      </c>
      <c r="S41">
        <v>1118</v>
      </c>
      <c r="T41">
        <v>912.84</v>
      </c>
      <c r="U41" t="s">
        <v>58</v>
      </c>
      <c r="V41">
        <v>800</v>
      </c>
      <c r="W41" t="s">
        <v>38</v>
      </c>
      <c r="X41" t="str">
        <f t="shared" si="1"/>
        <v>Kolkata</v>
      </c>
    </row>
    <row r="42" spans="1:24" x14ac:dyDescent="0.4">
      <c r="A42">
        <v>100041</v>
      </c>
      <c r="B42" s="5">
        <v>45977.73541666667</v>
      </c>
      <c r="C42" s="3" t="str">
        <f>TEXT(Sales_Data[[#This Row],[OrderDate]],"mmmm")</f>
        <v>November</v>
      </c>
      <c r="D42" s="3" t="str">
        <f t="shared" si="0"/>
        <v>2025</v>
      </c>
      <c r="E42" t="s">
        <v>19</v>
      </c>
      <c r="F42" t="s">
        <v>14</v>
      </c>
      <c r="G42" t="s">
        <v>29</v>
      </c>
      <c r="H42" t="s">
        <v>32</v>
      </c>
      <c r="I42" t="s">
        <v>100</v>
      </c>
      <c r="J42">
        <v>51</v>
      </c>
      <c r="K42">
        <v>3200</v>
      </c>
      <c r="L42" s="7">
        <f>Sales_Data[[#This Row],[OrderQuantity]] *Sales_Data[[#This Row],[UnitPrice]]</f>
        <v>163200</v>
      </c>
      <c r="M42" s="7">
        <f>Sales_Data[[#This Row],[UnitPrice]]-Sales_Data[[#This Row],[UnitCost]]</f>
        <v>1200</v>
      </c>
      <c r="N42" s="7">
        <f>Sales_Data[[#This Row],[Gross Revenue]]-Sales_Data[[#This Row],[Discount Amount ]]</f>
        <v>162000</v>
      </c>
      <c r="O42" s="7">
        <f>Sales_Data[[#This Row],[OrderQuantity]] *Sales_Data[[#This Row],[UnitCost]]</f>
        <v>102000</v>
      </c>
      <c r="P42" s="7">
        <f>Sales_Data[[#This Row],[ItemCost]] +Sales_Data[[#This Row],[ShippingCost]]</f>
        <v>102557.78</v>
      </c>
      <c r="Q42" s="7">
        <f>Sales_Data[[#This Row],[Gross Revenue]]-Sales_Data[[#This Row],[TotalFinancialCost]]</f>
        <v>60642.22</v>
      </c>
      <c r="R42" s="7">
        <f>Sales_Data[[#This Row],[Actul Bill Amount]]-Sales_Data[[#This Row],[ShippingCost]]</f>
        <v>161442.22</v>
      </c>
      <c r="S42">
        <v>1109</v>
      </c>
      <c r="T42">
        <v>557.78</v>
      </c>
      <c r="U42" t="s">
        <v>17</v>
      </c>
      <c r="V42">
        <v>2000</v>
      </c>
      <c r="W42" t="s">
        <v>33</v>
      </c>
      <c r="X42" t="str">
        <f t="shared" si="1"/>
        <v>Delhi</v>
      </c>
    </row>
    <row r="43" spans="1:24" x14ac:dyDescent="0.4">
      <c r="A43">
        <v>100042</v>
      </c>
      <c r="B43" s="5">
        <v>45788.606944444444</v>
      </c>
      <c r="C43" s="3" t="str">
        <f>TEXT(Sales_Data[[#This Row],[OrderDate]],"mmmm")</f>
        <v>May</v>
      </c>
      <c r="D43" s="3" t="str">
        <f t="shared" si="0"/>
        <v>2025</v>
      </c>
      <c r="E43" t="s">
        <v>45</v>
      </c>
      <c r="F43" t="s">
        <v>24</v>
      </c>
      <c r="G43" t="s">
        <v>15</v>
      </c>
      <c r="H43" t="s">
        <v>20</v>
      </c>
      <c r="I43" t="s">
        <v>100</v>
      </c>
      <c r="J43">
        <v>65</v>
      </c>
      <c r="K43">
        <v>3500</v>
      </c>
      <c r="L43" s="7">
        <f>Sales_Data[[#This Row],[OrderQuantity]] *Sales_Data[[#This Row],[UnitPrice]]</f>
        <v>227500</v>
      </c>
      <c r="M43" s="7">
        <f>Sales_Data[[#This Row],[UnitPrice]]-Sales_Data[[#This Row],[UnitCost]]</f>
        <v>1300</v>
      </c>
      <c r="N43" s="7">
        <f>Sales_Data[[#This Row],[Gross Revenue]]-Sales_Data[[#This Row],[Discount Amount ]]</f>
        <v>226200</v>
      </c>
      <c r="O43" s="7">
        <f>Sales_Data[[#This Row],[OrderQuantity]] *Sales_Data[[#This Row],[UnitCost]]</f>
        <v>143000</v>
      </c>
      <c r="P43" s="7">
        <f>Sales_Data[[#This Row],[ItemCost]] +Sales_Data[[#This Row],[ShippingCost]]</f>
        <v>143679.72</v>
      </c>
      <c r="Q43" s="7">
        <f>Sales_Data[[#This Row],[Gross Revenue]]-Sales_Data[[#This Row],[TotalFinancialCost]]</f>
        <v>83820.28</v>
      </c>
      <c r="R43" s="7">
        <f>Sales_Data[[#This Row],[Actul Bill Amount]]-Sales_Data[[#This Row],[ShippingCost]]</f>
        <v>225520.28</v>
      </c>
      <c r="S43">
        <v>338</v>
      </c>
      <c r="T43">
        <v>679.72</v>
      </c>
      <c r="U43" t="s">
        <v>59</v>
      </c>
      <c r="V43">
        <v>2200</v>
      </c>
      <c r="W43" t="s">
        <v>22</v>
      </c>
      <c r="X43" t="str">
        <f t="shared" si="1"/>
        <v>Nagpur</v>
      </c>
    </row>
    <row r="44" spans="1:24" x14ac:dyDescent="0.4">
      <c r="A44">
        <v>100043</v>
      </c>
      <c r="B44" s="5">
        <v>45964.606249999997</v>
      </c>
      <c r="C44" s="3" t="str">
        <f>TEXT(Sales_Data[[#This Row],[OrderDate]],"mmmm")</f>
        <v>November</v>
      </c>
      <c r="D44" s="3" t="str">
        <f t="shared" si="0"/>
        <v>2025</v>
      </c>
      <c r="E44" t="s">
        <v>48</v>
      </c>
      <c r="F44" t="s">
        <v>46</v>
      </c>
      <c r="G44" t="s">
        <v>31</v>
      </c>
      <c r="H44" t="s">
        <v>25</v>
      </c>
      <c r="I44" t="s">
        <v>100</v>
      </c>
      <c r="J44">
        <v>67</v>
      </c>
      <c r="K44">
        <v>15000</v>
      </c>
      <c r="L44" s="7">
        <f>Sales_Data[[#This Row],[OrderQuantity]] *Sales_Data[[#This Row],[UnitPrice]]</f>
        <v>1005000</v>
      </c>
      <c r="M44" s="7">
        <f>Sales_Data[[#This Row],[UnitPrice]]-Sales_Data[[#This Row],[UnitCost]]</f>
        <v>5500</v>
      </c>
      <c r="N44" s="7">
        <f>Sales_Data[[#This Row],[Gross Revenue]]-Sales_Data[[#This Row],[Discount Amount ]]</f>
        <v>999500</v>
      </c>
      <c r="O44" s="7">
        <f>Sales_Data[[#This Row],[OrderQuantity]] *Sales_Data[[#This Row],[UnitCost]]</f>
        <v>636500</v>
      </c>
      <c r="P44" s="7">
        <f>Sales_Data[[#This Row],[ItemCost]] +Sales_Data[[#This Row],[ShippingCost]]</f>
        <v>637262.86</v>
      </c>
      <c r="Q44" s="7">
        <f>Sales_Data[[#This Row],[Gross Revenue]]-Sales_Data[[#This Row],[TotalFinancialCost]]</f>
        <v>367737.14</v>
      </c>
      <c r="R44" s="7">
        <f>Sales_Data[[#This Row],[Actul Bill Amount]]-Sales_Data[[#This Row],[ShippingCost]]</f>
        <v>998737.14</v>
      </c>
      <c r="S44">
        <v>923</v>
      </c>
      <c r="T44">
        <v>762.86</v>
      </c>
      <c r="U44" t="s">
        <v>53</v>
      </c>
      <c r="V44">
        <v>9500</v>
      </c>
      <c r="W44" t="s">
        <v>27</v>
      </c>
      <c r="X44" t="str">
        <f t="shared" si="1"/>
        <v>Mumbai</v>
      </c>
    </row>
    <row r="45" spans="1:24" x14ac:dyDescent="0.4">
      <c r="A45">
        <v>100044</v>
      </c>
      <c r="B45" s="5">
        <v>45792.412499999999</v>
      </c>
      <c r="C45" s="3" t="str">
        <f>TEXT(Sales_Data[[#This Row],[OrderDate]],"mmmm")</f>
        <v>May</v>
      </c>
      <c r="D45" s="3" t="str">
        <f t="shared" si="0"/>
        <v>2025</v>
      </c>
      <c r="E45" t="s">
        <v>19</v>
      </c>
      <c r="F45" t="s">
        <v>35</v>
      </c>
      <c r="G45" t="s">
        <v>15</v>
      </c>
      <c r="H45" t="s">
        <v>37</v>
      </c>
      <c r="I45" t="s">
        <v>100</v>
      </c>
      <c r="J45">
        <v>17</v>
      </c>
      <c r="K45">
        <v>12000</v>
      </c>
      <c r="L45" s="7">
        <f>Sales_Data[[#This Row],[OrderQuantity]] *Sales_Data[[#This Row],[UnitPrice]]</f>
        <v>204000</v>
      </c>
      <c r="M45" s="7">
        <f>Sales_Data[[#This Row],[UnitPrice]]-Sales_Data[[#This Row],[UnitCost]]</f>
        <v>4000</v>
      </c>
      <c r="N45" s="7">
        <f>Sales_Data[[#This Row],[Gross Revenue]]-Sales_Data[[#This Row],[Discount Amount ]]</f>
        <v>200000</v>
      </c>
      <c r="O45" s="7">
        <f>Sales_Data[[#This Row],[OrderQuantity]] *Sales_Data[[#This Row],[UnitCost]]</f>
        <v>136000</v>
      </c>
      <c r="P45" s="7">
        <f>Sales_Data[[#This Row],[ItemCost]] +Sales_Data[[#This Row],[ShippingCost]]</f>
        <v>136424.45000000001</v>
      </c>
      <c r="Q45" s="7">
        <f>Sales_Data[[#This Row],[Gross Revenue]]-Sales_Data[[#This Row],[TotalFinancialCost]]</f>
        <v>67575.549999999988</v>
      </c>
      <c r="R45" s="7">
        <f>Sales_Data[[#This Row],[Actul Bill Amount]]-Sales_Data[[#This Row],[ShippingCost]]</f>
        <v>199575.55</v>
      </c>
      <c r="S45">
        <v>1019</v>
      </c>
      <c r="T45">
        <v>424.45</v>
      </c>
      <c r="U45" t="s">
        <v>36</v>
      </c>
      <c r="V45">
        <v>8000</v>
      </c>
      <c r="W45" t="s">
        <v>38</v>
      </c>
      <c r="X45" t="str">
        <f t="shared" si="1"/>
        <v>Kolkata</v>
      </c>
    </row>
    <row r="46" spans="1:24" x14ac:dyDescent="0.4">
      <c r="A46">
        <v>100045</v>
      </c>
      <c r="B46" s="5">
        <v>45678.117361111108</v>
      </c>
      <c r="C46" s="3" t="str">
        <f>TEXT(Sales_Data[[#This Row],[OrderDate]],"mmmm")</f>
        <v>January</v>
      </c>
      <c r="D46" s="3" t="str">
        <f t="shared" si="0"/>
        <v>2025</v>
      </c>
      <c r="E46" t="s">
        <v>23</v>
      </c>
      <c r="F46" t="s">
        <v>55</v>
      </c>
      <c r="G46" t="s">
        <v>15</v>
      </c>
      <c r="H46" t="s">
        <v>37</v>
      </c>
      <c r="I46" t="s">
        <v>100</v>
      </c>
      <c r="J46">
        <v>97</v>
      </c>
      <c r="K46">
        <v>1200</v>
      </c>
      <c r="L46" s="7">
        <f>Sales_Data[[#This Row],[OrderQuantity]] *Sales_Data[[#This Row],[UnitPrice]]</f>
        <v>116400</v>
      </c>
      <c r="M46" s="7">
        <f>Sales_Data[[#This Row],[UnitPrice]]-Sales_Data[[#This Row],[UnitCost]]</f>
        <v>400</v>
      </c>
      <c r="N46" s="7">
        <f>Sales_Data[[#This Row],[Gross Revenue]]-Sales_Data[[#This Row],[Discount Amount ]]</f>
        <v>116000</v>
      </c>
      <c r="O46" s="7">
        <f>Sales_Data[[#This Row],[OrderQuantity]] *Sales_Data[[#This Row],[UnitCost]]</f>
        <v>77600</v>
      </c>
      <c r="P46" s="7">
        <f>Sales_Data[[#This Row],[ItemCost]] +Sales_Data[[#This Row],[ShippingCost]]</f>
        <v>77896.42</v>
      </c>
      <c r="Q46" s="7">
        <f>Sales_Data[[#This Row],[Gross Revenue]]-Sales_Data[[#This Row],[TotalFinancialCost]]</f>
        <v>38503.58</v>
      </c>
      <c r="R46" s="7">
        <f>Sales_Data[[#This Row],[Actul Bill Amount]]-Sales_Data[[#This Row],[ShippingCost]]</f>
        <v>115703.58</v>
      </c>
      <c r="S46">
        <v>976</v>
      </c>
      <c r="T46">
        <v>296.42</v>
      </c>
      <c r="U46" t="s">
        <v>58</v>
      </c>
      <c r="V46">
        <v>800</v>
      </c>
      <c r="W46" t="s">
        <v>38</v>
      </c>
      <c r="X46" t="str">
        <f t="shared" si="1"/>
        <v>Kolkata</v>
      </c>
    </row>
    <row r="47" spans="1:24" x14ac:dyDescent="0.4">
      <c r="A47">
        <v>100046</v>
      </c>
      <c r="B47" s="5">
        <v>45986.15</v>
      </c>
      <c r="C47" s="3" t="str">
        <f>TEXT(Sales_Data[[#This Row],[OrderDate]],"mmmm")</f>
        <v>November</v>
      </c>
      <c r="D47" s="3" t="str">
        <f t="shared" si="0"/>
        <v>2025</v>
      </c>
      <c r="E47" t="s">
        <v>50</v>
      </c>
      <c r="F47" t="s">
        <v>24</v>
      </c>
      <c r="G47" t="s">
        <v>15</v>
      </c>
      <c r="H47" t="s">
        <v>37</v>
      </c>
      <c r="I47" t="s">
        <v>100</v>
      </c>
      <c r="J47">
        <v>4</v>
      </c>
      <c r="K47">
        <v>25000</v>
      </c>
      <c r="L47" s="7">
        <f>Sales_Data[[#This Row],[OrderQuantity]] *Sales_Data[[#This Row],[UnitPrice]]</f>
        <v>100000</v>
      </c>
      <c r="M47" s="7">
        <f>Sales_Data[[#This Row],[UnitPrice]]-Sales_Data[[#This Row],[UnitCost]]</f>
        <v>7000</v>
      </c>
      <c r="N47" s="7">
        <f>Sales_Data[[#This Row],[Gross Revenue]]-Sales_Data[[#This Row],[Discount Amount ]]</f>
        <v>93000</v>
      </c>
      <c r="O47" s="7">
        <f>Sales_Data[[#This Row],[OrderQuantity]] *Sales_Data[[#This Row],[UnitCost]]</f>
        <v>72000</v>
      </c>
      <c r="P47" s="7">
        <f>Sales_Data[[#This Row],[ItemCost]] +Sales_Data[[#This Row],[ShippingCost]]</f>
        <v>72756.03</v>
      </c>
      <c r="Q47" s="7">
        <f>Sales_Data[[#This Row],[Gross Revenue]]-Sales_Data[[#This Row],[TotalFinancialCost]]</f>
        <v>27243.97</v>
      </c>
      <c r="R47" s="7">
        <f>Sales_Data[[#This Row],[Actul Bill Amount]]-Sales_Data[[#This Row],[ShippingCost]]</f>
        <v>92243.97</v>
      </c>
      <c r="S47">
        <v>383</v>
      </c>
      <c r="T47">
        <v>756.03</v>
      </c>
      <c r="U47" t="s">
        <v>60</v>
      </c>
      <c r="V47">
        <v>18000</v>
      </c>
      <c r="W47" t="s">
        <v>38</v>
      </c>
      <c r="X47" t="str">
        <f t="shared" si="1"/>
        <v>Kolkata</v>
      </c>
    </row>
    <row r="48" spans="1:24" x14ac:dyDescent="0.4">
      <c r="A48">
        <v>100047</v>
      </c>
      <c r="B48" s="5">
        <v>45824.07916666667</v>
      </c>
      <c r="C48" s="3" t="str">
        <f>TEXT(Sales_Data[[#This Row],[OrderDate]],"mmmm")</f>
        <v>June</v>
      </c>
      <c r="D48" s="3" t="str">
        <f t="shared" si="0"/>
        <v>2025</v>
      </c>
      <c r="E48" t="s">
        <v>48</v>
      </c>
      <c r="F48" t="s">
        <v>28</v>
      </c>
      <c r="G48" t="s">
        <v>31</v>
      </c>
      <c r="H48" t="s">
        <v>32</v>
      </c>
      <c r="I48" t="s">
        <v>100</v>
      </c>
      <c r="J48">
        <v>82</v>
      </c>
      <c r="K48">
        <v>2500</v>
      </c>
      <c r="L48" s="7">
        <f>Sales_Data[[#This Row],[OrderQuantity]] *Sales_Data[[#This Row],[UnitPrice]]</f>
        <v>205000</v>
      </c>
      <c r="M48" s="7">
        <f>Sales_Data[[#This Row],[UnitPrice]]-Sales_Data[[#This Row],[UnitCost]]</f>
        <v>1000</v>
      </c>
      <c r="N48" s="7">
        <f>Sales_Data[[#This Row],[Gross Revenue]]-Sales_Data[[#This Row],[Discount Amount ]]</f>
        <v>204000</v>
      </c>
      <c r="O48" s="7">
        <f>Sales_Data[[#This Row],[OrderQuantity]] *Sales_Data[[#This Row],[UnitCost]]</f>
        <v>123000</v>
      </c>
      <c r="P48" s="7">
        <f>Sales_Data[[#This Row],[ItemCost]] +Sales_Data[[#This Row],[ShippingCost]]</f>
        <v>123310.19</v>
      </c>
      <c r="Q48" s="7">
        <f>Sales_Data[[#This Row],[Gross Revenue]]-Sales_Data[[#This Row],[TotalFinancialCost]]</f>
        <v>81689.81</v>
      </c>
      <c r="R48" s="7">
        <f>Sales_Data[[#This Row],[Actul Bill Amount]]-Sales_Data[[#This Row],[ShippingCost]]</f>
        <v>203689.81</v>
      </c>
      <c r="S48">
        <v>363</v>
      </c>
      <c r="T48">
        <v>310.19</v>
      </c>
      <c r="U48" t="s">
        <v>54</v>
      </c>
      <c r="V48">
        <v>1500</v>
      </c>
      <c r="W48" t="s">
        <v>33</v>
      </c>
      <c r="X48" t="str">
        <f t="shared" si="1"/>
        <v>Delhi</v>
      </c>
    </row>
    <row r="49" spans="1:24" x14ac:dyDescent="0.4">
      <c r="A49">
        <v>100048</v>
      </c>
      <c r="B49" s="5">
        <v>45931.893750000003</v>
      </c>
      <c r="C49" s="3" t="str">
        <f>TEXT(Sales_Data[[#This Row],[OrderDate]],"mmmm")</f>
        <v>October</v>
      </c>
      <c r="D49" s="3" t="str">
        <f t="shared" si="0"/>
        <v>2025</v>
      </c>
      <c r="E49" t="s">
        <v>45</v>
      </c>
      <c r="F49" t="s">
        <v>28</v>
      </c>
      <c r="G49" t="s">
        <v>29</v>
      </c>
      <c r="H49" t="s">
        <v>20</v>
      </c>
      <c r="I49" t="s">
        <v>100</v>
      </c>
      <c r="J49">
        <v>17</v>
      </c>
      <c r="K49">
        <v>450</v>
      </c>
      <c r="L49" s="7">
        <f>Sales_Data[[#This Row],[OrderQuantity]] *Sales_Data[[#This Row],[UnitPrice]]</f>
        <v>7650</v>
      </c>
      <c r="M49" s="7">
        <f>Sales_Data[[#This Row],[UnitPrice]]-Sales_Data[[#This Row],[UnitCost]]</f>
        <v>250</v>
      </c>
      <c r="N49" s="7">
        <f>Sales_Data[[#This Row],[Gross Revenue]]-Sales_Data[[#This Row],[Discount Amount ]]</f>
        <v>7400</v>
      </c>
      <c r="O49" s="7">
        <f>Sales_Data[[#This Row],[OrderQuantity]] *Sales_Data[[#This Row],[UnitCost]]</f>
        <v>3400</v>
      </c>
      <c r="P49" s="7">
        <f>Sales_Data[[#This Row],[ItemCost]] +Sales_Data[[#This Row],[ShippingCost]]</f>
        <v>5971.41</v>
      </c>
      <c r="Q49" s="7">
        <f>Sales_Data[[#This Row],[Gross Revenue]]-Sales_Data[[#This Row],[TotalFinancialCost]]</f>
        <v>1678.5900000000001</v>
      </c>
      <c r="R49" s="7">
        <f>Sales_Data[[#This Row],[Actul Bill Amount]]-Sales_Data[[#This Row],[ShippingCost]]</f>
        <v>4828.59</v>
      </c>
      <c r="S49">
        <v>854</v>
      </c>
      <c r="T49">
        <v>2571.41</v>
      </c>
      <c r="U49" t="s">
        <v>30</v>
      </c>
      <c r="V49">
        <v>200</v>
      </c>
      <c r="W49" t="s">
        <v>22</v>
      </c>
      <c r="X49" t="str">
        <f t="shared" si="1"/>
        <v>Nagpur</v>
      </c>
    </row>
    <row r="50" spans="1:24" x14ac:dyDescent="0.4">
      <c r="A50">
        <v>100049</v>
      </c>
      <c r="B50" s="5">
        <v>45746.255555555559</v>
      </c>
      <c r="C50" s="3" t="str">
        <f>TEXT(Sales_Data[[#This Row],[OrderDate]],"mmmm")</f>
        <v>March</v>
      </c>
      <c r="D50" s="3" t="str">
        <f t="shared" si="0"/>
        <v>2025</v>
      </c>
      <c r="E50" t="s">
        <v>45</v>
      </c>
      <c r="F50" t="s">
        <v>40</v>
      </c>
      <c r="G50" t="s">
        <v>29</v>
      </c>
      <c r="H50" t="s">
        <v>20</v>
      </c>
      <c r="I50" t="s">
        <v>100</v>
      </c>
      <c r="J50">
        <v>58</v>
      </c>
      <c r="K50">
        <v>1500</v>
      </c>
      <c r="L50" s="7">
        <f>Sales_Data[[#This Row],[OrderQuantity]] *Sales_Data[[#This Row],[UnitPrice]]</f>
        <v>87000</v>
      </c>
      <c r="M50" s="7">
        <f>Sales_Data[[#This Row],[UnitPrice]]-Sales_Data[[#This Row],[UnitCost]]</f>
        <v>700</v>
      </c>
      <c r="N50" s="7">
        <f>Sales_Data[[#This Row],[Gross Revenue]]-Sales_Data[[#This Row],[Discount Amount ]]</f>
        <v>86300</v>
      </c>
      <c r="O50" s="7">
        <f>Sales_Data[[#This Row],[OrderQuantity]] *Sales_Data[[#This Row],[UnitCost]]</f>
        <v>46400</v>
      </c>
      <c r="P50" s="7">
        <f>Sales_Data[[#This Row],[ItemCost]] +Sales_Data[[#This Row],[ShippingCost]]</f>
        <v>46658.97</v>
      </c>
      <c r="Q50" s="7">
        <f>Sales_Data[[#This Row],[Gross Revenue]]-Sales_Data[[#This Row],[TotalFinancialCost]]</f>
        <v>40341.03</v>
      </c>
      <c r="R50" s="7">
        <f>Sales_Data[[#This Row],[Actul Bill Amount]]-Sales_Data[[#This Row],[ShippingCost]]</f>
        <v>86041.03</v>
      </c>
      <c r="S50">
        <v>528</v>
      </c>
      <c r="T50">
        <v>258.97000000000003</v>
      </c>
      <c r="U50" t="s">
        <v>52</v>
      </c>
      <c r="V50">
        <v>800</v>
      </c>
      <c r="W50" t="s">
        <v>22</v>
      </c>
      <c r="X50" t="str">
        <f t="shared" si="1"/>
        <v>Nagpur</v>
      </c>
    </row>
    <row r="51" spans="1:24" x14ac:dyDescent="0.4">
      <c r="A51">
        <v>100050</v>
      </c>
      <c r="B51" s="5">
        <v>45973.006249999999</v>
      </c>
      <c r="C51" s="3" t="str">
        <f>TEXT(Sales_Data[[#This Row],[OrderDate]],"mmmm")</f>
        <v>November</v>
      </c>
      <c r="D51" s="3" t="str">
        <f t="shared" si="0"/>
        <v>2025</v>
      </c>
      <c r="E51" t="s">
        <v>13</v>
      </c>
      <c r="F51" t="s">
        <v>43</v>
      </c>
      <c r="G51" t="s">
        <v>15</v>
      </c>
      <c r="H51" t="s">
        <v>37</v>
      </c>
      <c r="I51" t="s">
        <v>100</v>
      </c>
      <c r="J51">
        <v>71</v>
      </c>
      <c r="K51">
        <v>1800</v>
      </c>
      <c r="L51" s="7">
        <f>Sales_Data[[#This Row],[OrderQuantity]] *Sales_Data[[#This Row],[UnitPrice]]</f>
        <v>127800</v>
      </c>
      <c r="M51" s="7">
        <f>Sales_Data[[#This Row],[UnitPrice]]-Sales_Data[[#This Row],[UnitCost]]</f>
        <v>900</v>
      </c>
      <c r="N51" s="7">
        <f>Sales_Data[[#This Row],[Gross Revenue]]-Sales_Data[[#This Row],[Discount Amount ]]</f>
        <v>126900</v>
      </c>
      <c r="O51" s="7">
        <f>Sales_Data[[#This Row],[OrderQuantity]] *Sales_Data[[#This Row],[UnitCost]]</f>
        <v>63900</v>
      </c>
      <c r="P51" s="7">
        <f>Sales_Data[[#This Row],[ItemCost]] +Sales_Data[[#This Row],[ShippingCost]]</f>
        <v>64284.41</v>
      </c>
      <c r="Q51" s="7">
        <f>Sales_Data[[#This Row],[Gross Revenue]]-Sales_Data[[#This Row],[TotalFinancialCost]]</f>
        <v>63515.59</v>
      </c>
      <c r="R51" s="7">
        <f>Sales_Data[[#This Row],[Actul Bill Amount]]-Sales_Data[[#This Row],[ShippingCost]]</f>
        <v>126515.59</v>
      </c>
      <c r="S51">
        <v>832</v>
      </c>
      <c r="T51">
        <v>384.41</v>
      </c>
      <c r="U51" t="s">
        <v>51</v>
      </c>
      <c r="V51">
        <v>900</v>
      </c>
      <c r="W51" t="s">
        <v>38</v>
      </c>
      <c r="X51" t="str">
        <f t="shared" si="1"/>
        <v>Kolkata</v>
      </c>
    </row>
    <row r="52" spans="1:24" x14ac:dyDescent="0.4">
      <c r="A52">
        <v>100051</v>
      </c>
      <c r="B52" s="5">
        <v>45671.463888888888</v>
      </c>
      <c r="C52" s="3" t="str">
        <f>TEXT(Sales_Data[[#This Row],[OrderDate]],"mmmm")</f>
        <v>January</v>
      </c>
      <c r="D52" s="3" t="str">
        <f t="shared" si="0"/>
        <v>2025</v>
      </c>
      <c r="E52" t="s">
        <v>48</v>
      </c>
      <c r="F52" t="s">
        <v>28</v>
      </c>
      <c r="G52" t="s">
        <v>31</v>
      </c>
      <c r="H52" t="s">
        <v>16</v>
      </c>
      <c r="I52" t="s">
        <v>100</v>
      </c>
      <c r="J52">
        <v>6</v>
      </c>
      <c r="K52">
        <v>2500</v>
      </c>
      <c r="L52" s="7">
        <f>Sales_Data[[#This Row],[OrderQuantity]] *Sales_Data[[#This Row],[UnitPrice]]</f>
        <v>15000</v>
      </c>
      <c r="M52" s="7">
        <f>Sales_Data[[#This Row],[UnitPrice]]-Sales_Data[[#This Row],[UnitCost]]</f>
        <v>1000</v>
      </c>
      <c r="N52" s="7">
        <f>Sales_Data[[#This Row],[Gross Revenue]]-Sales_Data[[#This Row],[Discount Amount ]]</f>
        <v>14000</v>
      </c>
      <c r="O52" s="7">
        <f>Sales_Data[[#This Row],[OrderQuantity]] *Sales_Data[[#This Row],[UnitCost]]</f>
        <v>9000</v>
      </c>
      <c r="P52" s="7">
        <f>Sales_Data[[#This Row],[ItemCost]] +Sales_Data[[#This Row],[ShippingCost]]</f>
        <v>9834.2199999999993</v>
      </c>
      <c r="Q52" s="7">
        <f>Sales_Data[[#This Row],[Gross Revenue]]-Sales_Data[[#This Row],[TotalFinancialCost]]</f>
        <v>5165.7800000000007</v>
      </c>
      <c r="R52" s="7">
        <f>Sales_Data[[#This Row],[Actul Bill Amount]]-Sales_Data[[#This Row],[ShippingCost]]</f>
        <v>13165.78</v>
      </c>
      <c r="S52">
        <v>798</v>
      </c>
      <c r="T52">
        <v>834.22</v>
      </c>
      <c r="U52" t="s">
        <v>54</v>
      </c>
      <c r="V52">
        <v>1500</v>
      </c>
      <c r="W52" t="s">
        <v>18</v>
      </c>
      <c r="X52" t="str">
        <f t="shared" si="1"/>
        <v>Bengaluru</v>
      </c>
    </row>
    <row r="53" spans="1:24" x14ac:dyDescent="0.4">
      <c r="A53">
        <v>100052</v>
      </c>
      <c r="B53" s="5">
        <v>45899.922222222223</v>
      </c>
      <c r="C53" s="3" t="str">
        <f>TEXT(Sales_Data[[#This Row],[OrderDate]],"mmmm")</f>
        <v>August</v>
      </c>
      <c r="D53" s="3" t="str">
        <f t="shared" si="0"/>
        <v>2025</v>
      </c>
      <c r="E53" t="s">
        <v>23</v>
      </c>
      <c r="F53" t="s">
        <v>55</v>
      </c>
      <c r="G53" t="s">
        <v>31</v>
      </c>
      <c r="H53" t="s">
        <v>25</v>
      </c>
      <c r="I53" t="s">
        <v>100</v>
      </c>
      <c r="J53">
        <v>41</v>
      </c>
      <c r="K53">
        <v>1200</v>
      </c>
      <c r="L53" s="7">
        <f>Sales_Data[[#This Row],[OrderQuantity]] *Sales_Data[[#This Row],[UnitPrice]]</f>
        <v>49200</v>
      </c>
      <c r="M53" s="7">
        <f>Sales_Data[[#This Row],[UnitPrice]]-Sales_Data[[#This Row],[UnitCost]]</f>
        <v>400</v>
      </c>
      <c r="N53" s="7">
        <f>Sales_Data[[#This Row],[Gross Revenue]]-Sales_Data[[#This Row],[Discount Amount ]]</f>
        <v>48800</v>
      </c>
      <c r="O53" s="7">
        <f>Sales_Data[[#This Row],[OrderQuantity]] *Sales_Data[[#This Row],[UnitCost]]</f>
        <v>32800</v>
      </c>
      <c r="P53" s="7">
        <f>Sales_Data[[#This Row],[ItemCost]] +Sales_Data[[#This Row],[ShippingCost]]</f>
        <v>32974.33</v>
      </c>
      <c r="Q53" s="7">
        <f>Sales_Data[[#This Row],[Gross Revenue]]-Sales_Data[[#This Row],[TotalFinancialCost]]</f>
        <v>16225.669999999998</v>
      </c>
      <c r="R53" s="7">
        <f>Sales_Data[[#This Row],[Actul Bill Amount]]-Sales_Data[[#This Row],[ShippingCost]]</f>
        <v>48625.67</v>
      </c>
      <c r="S53">
        <v>524</v>
      </c>
      <c r="T53">
        <v>174.33</v>
      </c>
      <c r="U53" t="s">
        <v>58</v>
      </c>
      <c r="V53">
        <v>800</v>
      </c>
      <c r="W53" t="s">
        <v>27</v>
      </c>
      <c r="X53" t="str">
        <f t="shared" si="1"/>
        <v>Mumbai</v>
      </c>
    </row>
    <row r="54" spans="1:24" x14ac:dyDescent="0.4">
      <c r="A54">
        <v>100053</v>
      </c>
      <c r="B54" s="5">
        <v>45922.199305555558</v>
      </c>
      <c r="C54" s="3" t="str">
        <f>TEXT(Sales_Data[[#This Row],[OrderDate]],"mmmm")</f>
        <v>September</v>
      </c>
      <c r="D54" s="3" t="str">
        <f t="shared" si="0"/>
        <v>2025</v>
      </c>
      <c r="E54" t="s">
        <v>34</v>
      </c>
      <c r="F54" t="s">
        <v>14</v>
      </c>
      <c r="G54" t="s">
        <v>15</v>
      </c>
      <c r="H54" t="s">
        <v>16</v>
      </c>
      <c r="I54" t="s">
        <v>100</v>
      </c>
      <c r="J54">
        <v>69</v>
      </c>
      <c r="K54">
        <v>6500</v>
      </c>
      <c r="L54" s="7">
        <f>Sales_Data[[#This Row],[OrderQuantity]] *Sales_Data[[#This Row],[UnitPrice]]</f>
        <v>448500</v>
      </c>
      <c r="M54" s="7">
        <f>Sales_Data[[#This Row],[UnitPrice]]-Sales_Data[[#This Row],[UnitCost]]</f>
        <v>2300</v>
      </c>
      <c r="N54" s="7">
        <f>Sales_Data[[#This Row],[Gross Revenue]]-Sales_Data[[#This Row],[Discount Amount ]]</f>
        <v>446200</v>
      </c>
      <c r="O54" s="7">
        <f>Sales_Data[[#This Row],[OrderQuantity]] *Sales_Data[[#This Row],[UnitCost]]</f>
        <v>289800</v>
      </c>
      <c r="P54" s="7">
        <f>Sales_Data[[#This Row],[ItemCost]] +Sales_Data[[#This Row],[ShippingCost]]</f>
        <v>290863.49</v>
      </c>
      <c r="Q54" s="7">
        <f>Sales_Data[[#This Row],[Gross Revenue]]-Sales_Data[[#This Row],[TotalFinancialCost]]</f>
        <v>157636.51</v>
      </c>
      <c r="R54" s="7">
        <f>Sales_Data[[#This Row],[Actul Bill Amount]]-Sales_Data[[#This Row],[ShippingCost]]</f>
        <v>445136.51</v>
      </c>
      <c r="S54">
        <v>711</v>
      </c>
      <c r="T54">
        <v>1063.49</v>
      </c>
      <c r="U54" t="s">
        <v>21</v>
      </c>
      <c r="V54">
        <v>4200</v>
      </c>
      <c r="W54" t="s">
        <v>18</v>
      </c>
      <c r="X54" t="str">
        <f t="shared" si="1"/>
        <v>Bengaluru</v>
      </c>
    </row>
    <row r="55" spans="1:24" x14ac:dyDescent="0.4">
      <c r="A55">
        <v>100054</v>
      </c>
      <c r="B55" s="5">
        <v>46003.649305555555</v>
      </c>
      <c r="C55" s="3" t="str">
        <f>TEXT(Sales_Data[[#This Row],[OrderDate]],"mmmm")</f>
        <v>December</v>
      </c>
      <c r="D55" s="3" t="str">
        <f t="shared" si="0"/>
        <v>2025</v>
      </c>
      <c r="E55" t="s">
        <v>50</v>
      </c>
      <c r="F55" t="s">
        <v>46</v>
      </c>
      <c r="G55" t="s">
        <v>29</v>
      </c>
      <c r="H55" t="s">
        <v>20</v>
      </c>
      <c r="I55" t="s">
        <v>100</v>
      </c>
      <c r="J55">
        <v>13</v>
      </c>
      <c r="K55">
        <v>15000</v>
      </c>
      <c r="L55" s="7">
        <f>Sales_Data[[#This Row],[OrderQuantity]] *Sales_Data[[#This Row],[UnitPrice]]</f>
        <v>195000</v>
      </c>
      <c r="M55" s="7">
        <f>Sales_Data[[#This Row],[UnitPrice]]-Sales_Data[[#This Row],[UnitCost]]</f>
        <v>5500</v>
      </c>
      <c r="N55" s="7">
        <f>Sales_Data[[#This Row],[Gross Revenue]]-Sales_Data[[#This Row],[Discount Amount ]]</f>
        <v>189500</v>
      </c>
      <c r="O55" s="7">
        <f>Sales_Data[[#This Row],[OrderQuantity]] *Sales_Data[[#This Row],[UnitCost]]</f>
        <v>123500</v>
      </c>
      <c r="P55" s="7">
        <f>Sales_Data[[#This Row],[ItemCost]] +Sales_Data[[#This Row],[ShippingCost]]</f>
        <v>123944.79</v>
      </c>
      <c r="Q55" s="7">
        <f>Sales_Data[[#This Row],[Gross Revenue]]-Sales_Data[[#This Row],[TotalFinancialCost]]</f>
        <v>71055.210000000006</v>
      </c>
      <c r="R55" s="7">
        <f>Sales_Data[[#This Row],[Actul Bill Amount]]-Sales_Data[[#This Row],[ShippingCost]]</f>
        <v>189055.21</v>
      </c>
      <c r="S55">
        <v>612</v>
      </c>
      <c r="T55">
        <v>444.79</v>
      </c>
      <c r="U55" t="s">
        <v>53</v>
      </c>
      <c r="V55">
        <v>9500</v>
      </c>
      <c r="W55" t="s">
        <v>22</v>
      </c>
      <c r="X55" t="str">
        <f t="shared" si="1"/>
        <v>Nagpur</v>
      </c>
    </row>
    <row r="56" spans="1:24" x14ac:dyDescent="0.4">
      <c r="A56">
        <v>100055</v>
      </c>
      <c r="B56" s="5">
        <v>45710.107638888891</v>
      </c>
      <c r="C56" s="3" t="str">
        <f>TEXT(Sales_Data[[#This Row],[OrderDate]],"mmmm")</f>
        <v>February</v>
      </c>
      <c r="D56" s="3" t="str">
        <f t="shared" si="0"/>
        <v>2025</v>
      </c>
      <c r="E56" t="s">
        <v>48</v>
      </c>
      <c r="F56" t="s">
        <v>55</v>
      </c>
      <c r="G56" t="s">
        <v>29</v>
      </c>
      <c r="H56" t="s">
        <v>16</v>
      </c>
      <c r="I56" t="s">
        <v>100</v>
      </c>
      <c r="J56">
        <v>58</v>
      </c>
      <c r="K56">
        <v>600</v>
      </c>
      <c r="L56" s="7">
        <f>Sales_Data[[#This Row],[OrderQuantity]] *Sales_Data[[#This Row],[UnitPrice]]</f>
        <v>34800</v>
      </c>
      <c r="M56" s="7">
        <f>Sales_Data[[#This Row],[UnitPrice]]-Sales_Data[[#This Row],[UnitCost]]</f>
        <v>250</v>
      </c>
      <c r="N56" s="7">
        <f>Sales_Data[[#This Row],[Gross Revenue]]-Sales_Data[[#This Row],[Discount Amount ]]</f>
        <v>34550</v>
      </c>
      <c r="O56" s="7">
        <f>Sales_Data[[#This Row],[OrderQuantity]] *Sales_Data[[#This Row],[UnitCost]]</f>
        <v>20300</v>
      </c>
      <c r="P56" s="7">
        <f>Sales_Data[[#This Row],[ItemCost]] +Sales_Data[[#This Row],[ShippingCost]]</f>
        <v>20535.990000000002</v>
      </c>
      <c r="Q56" s="7">
        <f>Sales_Data[[#This Row],[Gross Revenue]]-Sales_Data[[#This Row],[TotalFinancialCost]]</f>
        <v>14264.009999999998</v>
      </c>
      <c r="R56" s="7">
        <f>Sales_Data[[#This Row],[Actul Bill Amount]]-Sales_Data[[#This Row],[ShippingCost]]</f>
        <v>34314.01</v>
      </c>
      <c r="S56">
        <v>1006</v>
      </c>
      <c r="T56">
        <v>235.99</v>
      </c>
      <c r="U56" t="s">
        <v>57</v>
      </c>
      <c r="V56">
        <v>350</v>
      </c>
      <c r="W56" t="s">
        <v>18</v>
      </c>
      <c r="X56" t="str">
        <f t="shared" si="1"/>
        <v>Bengaluru</v>
      </c>
    </row>
    <row r="57" spans="1:24" x14ac:dyDescent="0.4">
      <c r="A57">
        <v>100056</v>
      </c>
      <c r="B57" s="5">
        <v>45997.443749999999</v>
      </c>
      <c r="C57" s="3" t="str">
        <f>TEXT(Sales_Data[[#This Row],[OrderDate]],"mmmm")</f>
        <v>December</v>
      </c>
      <c r="D57" s="3" t="str">
        <f t="shared" si="0"/>
        <v>2025</v>
      </c>
      <c r="E57" t="s">
        <v>42</v>
      </c>
      <c r="F57" t="s">
        <v>35</v>
      </c>
      <c r="G57" t="s">
        <v>29</v>
      </c>
      <c r="H57" t="s">
        <v>25</v>
      </c>
      <c r="I57" t="s">
        <v>100</v>
      </c>
      <c r="J57">
        <v>75</v>
      </c>
      <c r="K57">
        <v>8500</v>
      </c>
      <c r="L57" s="7">
        <f>Sales_Data[[#This Row],[OrderQuantity]] *Sales_Data[[#This Row],[UnitPrice]]</f>
        <v>637500</v>
      </c>
      <c r="M57" s="7">
        <f>Sales_Data[[#This Row],[UnitPrice]]-Sales_Data[[#This Row],[UnitCost]]</f>
        <v>3000</v>
      </c>
      <c r="N57" s="7">
        <f>Sales_Data[[#This Row],[Gross Revenue]]-Sales_Data[[#This Row],[Discount Amount ]]</f>
        <v>634500</v>
      </c>
      <c r="O57" s="7">
        <f>Sales_Data[[#This Row],[OrderQuantity]] *Sales_Data[[#This Row],[UnitCost]]</f>
        <v>412500</v>
      </c>
      <c r="P57" s="7">
        <f>Sales_Data[[#This Row],[ItemCost]] +Sales_Data[[#This Row],[ShippingCost]]</f>
        <v>413194.73</v>
      </c>
      <c r="Q57" s="7">
        <f>Sales_Data[[#This Row],[Gross Revenue]]-Sales_Data[[#This Row],[TotalFinancialCost]]</f>
        <v>224305.27000000002</v>
      </c>
      <c r="R57" s="7">
        <f>Sales_Data[[#This Row],[Actul Bill Amount]]-Sales_Data[[#This Row],[ShippingCost]]</f>
        <v>633805.27</v>
      </c>
      <c r="S57">
        <v>854</v>
      </c>
      <c r="T57">
        <v>694.73</v>
      </c>
      <c r="U57" t="s">
        <v>49</v>
      </c>
      <c r="V57">
        <v>5500</v>
      </c>
      <c r="W57" t="s">
        <v>27</v>
      </c>
      <c r="X57" t="str">
        <f t="shared" si="1"/>
        <v>Mumbai</v>
      </c>
    </row>
    <row r="58" spans="1:24" x14ac:dyDescent="0.4">
      <c r="A58">
        <v>100057</v>
      </c>
      <c r="B58" s="5">
        <v>45749.609027777777</v>
      </c>
      <c r="C58" s="3" t="str">
        <f>TEXT(Sales_Data[[#This Row],[OrderDate]],"mmmm")</f>
        <v>April</v>
      </c>
      <c r="D58" s="3" t="str">
        <f t="shared" si="0"/>
        <v>2025</v>
      </c>
      <c r="E58" t="s">
        <v>42</v>
      </c>
      <c r="F58" t="s">
        <v>35</v>
      </c>
      <c r="G58" t="s">
        <v>15</v>
      </c>
      <c r="H58" t="s">
        <v>37</v>
      </c>
      <c r="I58" t="s">
        <v>100</v>
      </c>
      <c r="J58">
        <v>82</v>
      </c>
      <c r="K58">
        <v>8500</v>
      </c>
      <c r="L58" s="7">
        <f>Sales_Data[[#This Row],[OrderQuantity]] *Sales_Data[[#This Row],[UnitPrice]]</f>
        <v>697000</v>
      </c>
      <c r="M58" s="7">
        <f>Sales_Data[[#This Row],[UnitPrice]]-Sales_Data[[#This Row],[UnitCost]]</f>
        <v>3000</v>
      </c>
      <c r="N58" s="7">
        <f>Sales_Data[[#This Row],[Gross Revenue]]-Sales_Data[[#This Row],[Discount Amount ]]</f>
        <v>694000</v>
      </c>
      <c r="O58" s="7">
        <f>Sales_Data[[#This Row],[OrderQuantity]] *Sales_Data[[#This Row],[UnitCost]]</f>
        <v>451000</v>
      </c>
      <c r="P58" s="7">
        <f>Sales_Data[[#This Row],[ItemCost]] +Sales_Data[[#This Row],[ShippingCost]]</f>
        <v>451853.94</v>
      </c>
      <c r="Q58" s="7">
        <f>Sales_Data[[#This Row],[Gross Revenue]]-Sales_Data[[#This Row],[TotalFinancialCost]]</f>
        <v>245146.06</v>
      </c>
      <c r="R58" s="7">
        <f>Sales_Data[[#This Row],[Actul Bill Amount]]-Sales_Data[[#This Row],[ShippingCost]]</f>
        <v>693146.06</v>
      </c>
      <c r="S58">
        <v>307</v>
      </c>
      <c r="T58">
        <v>853.94</v>
      </c>
      <c r="U58" t="s">
        <v>49</v>
      </c>
      <c r="V58">
        <v>5500</v>
      </c>
      <c r="W58" t="s">
        <v>38</v>
      </c>
      <c r="X58" t="str">
        <f t="shared" si="1"/>
        <v>Kolkata</v>
      </c>
    </row>
    <row r="59" spans="1:24" x14ac:dyDescent="0.4">
      <c r="A59">
        <v>100058</v>
      </c>
      <c r="B59" s="5">
        <v>45921.201388888891</v>
      </c>
      <c r="C59" s="3" t="str">
        <f>TEXT(Sales_Data[[#This Row],[OrderDate]],"mmmm")</f>
        <v>September</v>
      </c>
      <c r="D59" s="3" t="str">
        <f t="shared" si="0"/>
        <v>2025</v>
      </c>
      <c r="E59" t="s">
        <v>45</v>
      </c>
      <c r="F59" t="s">
        <v>14</v>
      </c>
      <c r="G59" t="s">
        <v>29</v>
      </c>
      <c r="H59" t="s">
        <v>32</v>
      </c>
      <c r="I59" t="s">
        <v>100</v>
      </c>
      <c r="J59">
        <v>33</v>
      </c>
      <c r="K59">
        <v>3200</v>
      </c>
      <c r="L59" s="7">
        <f>Sales_Data[[#This Row],[OrderQuantity]] *Sales_Data[[#This Row],[UnitPrice]]</f>
        <v>105600</v>
      </c>
      <c r="M59" s="7">
        <f>Sales_Data[[#This Row],[UnitPrice]]-Sales_Data[[#This Row],[UnitCost]]</f>
        <v>1200</v>
      </c>
      <c r="N59" s="7">
        <f>Sales_Data[[#This Row],[Gross Revenue]]-Sales_Data[[#This Row],[Discount Amount ]]</f>
        <v>104400</v>
      </c>
      <c r="O59" s="7">
        <f>Sales_Data[[#This Row],[OrderQuantity]] *Sales_Data[[#This Row],[UnitCost]]</f>
        <v>66000</v>
      </c>
      <c r="P59" s="7">
        <f>Sales_Data[[#This Row],[ItemCost]] +Sales_Data[[#This Row],[ShippingCost]]</f>
        <v>66885.7</v>
      </c>
      <c r="Q59" s="7">
        <f>Sales_Data[[#This Row],[Gross Revenue]]-Sales_Data[[#This Row],[TotalFinancialCost]]</f>
        <v>38714.300000000003</v>
      </c>
      <c r="R59" s="7">
        <f>Sales_Data[[#This Row],[Actul Bill Amount]]-Sales_Data[[#This Row],[ShippingCost]]</f>
        <v>103514.3</v>
      </c>
      <c r="S59">
        <v>392</v>
      </c>
      <c r="T59">
        <v>885.7</v>
      </c>
      <c r="U59" t="s">
        <v>17</v>
      </c>
      <c r="V59">
        <v>2000</v>
      </c>
      <c r="W59" t="s">
        <v>33</v>
      </c>
      <c r="X59" t="str">
        <f t="shared" si="1"/>
        <v>Delhi</v>
      </c>
    </row>
    <row r="60" spans="1:24" x14ac:dyDescent="0.4">
      <c r="A60">
        <v>100059</v>
      </c>
      <c r="B60" s="5">
        <v>45692.222222222219</v>
      </c>
      <c r="C60" s="3" t="str">
        <f>TEXT(Sales_Data[[#This Row],[OrderDate]],"mmmm")</f>
        <v>February</v>
      </c>
      <c r="D60" s="3" t="str">
        <f t="shared" si="0"/>
        <v>2025</v>
      </c>
      <c r="E60" t="s">
        <v>23</v>
      </c>
      <c r="F60" t="s">
        <v>14</v>
      </c>
      <c r="G60" t="s">
        <v>29</v>
      </c>
      <c r="H60" t="s">
        <v>20</v>
      </c>
      <c r="I60" t="s">
        <v>100</v>
      </c>
      <c r="J60">
        <v>94</v>
      </c>
      <c r="K60">
        <v>3200</v>
      </c>
      <c r="L60" s="7">
        <f>Sales_Data[[#This Row],[OrderQuantity]] *Sales_Data[[#This Row],[UnitPrice]]</f>
        <v>300800</v>
      </c>
      <c r="M60" s="7">
        <f>Sales_Data[[#This Row],[UnitPrice]]-Sales_Data[[#This Row],[UnitCost]]</f>
        <v>1200</v>
      </c>
      <c r="N60" s="7">
        <f>Sales_Data[[#This Row],[Gross Revenue]]-Sales_Data[[#This Row],[Discount Amount ]]</f>
        <v>299600</v>
      </c>
      <c r="O60" s="7">
        <f>Sales_Data[[#This Row],[OrderQuantity]] *Sales_Data[[#This Row],[UnitCost]]</f>
        <v>188000</v>
      </c>
      <c r="P60" s="7">
        <f>Sales_Data[[#This Row],[ItemCost]] +Sales_Data[[#This Row],[ShippingCost]]</f>
        <v>188773.41</v>
      </c>
      <c r="Q60" s="7">
        <f>Sales_Data[[#This Row],[Gross Revenue]]-Sales_Data[[#This Row],[TotalFinancialCost]]</f>
        <v>112026.59</v>
      </c>
      <c r="R60" s="7">
        <f>Sales_Data[[#This Row],[Actul Bill Amount]]-Sales_Data[[#This Row],[ShippingCost]]</f>
        <v>298826.59000000003</v>
      </c>
      <c r="S60">
        <v>830</v>
      </c>
      <c r="T60">
        <v>773.41</v>
      </c>
      <c r="U60" t="s">
        <v>17</v>
      </c>
      <c r="V60">
        <v>2000</v>
      </c>
      <c r="W60" t="s">
        <v>22</v>
      </c>
      <c r="X60" t="str">
        <f t="shared" si="1"/>
        <v>Nagpur</v>
      </c>
    </row>
    <row r="61" spans="1:24" x14ac:dyDescent="0.4">
      <c r="A61">
        <v>100060</v>
      </c>
      <c r="B61" s="5">
        <v>45863.145833333336</v>
      </c>
      <c r="C61" s="3" t="str">
        <f>TEXT(Sales_Data[[#This Row],[OrderDate]],"mmmm")</f>
        <v>July</v>
      </c>
      <c r="D61" s="3" t="str">
        <f t="shared" si="0"/>
        <v>2025</v>
      </c>
      <c r="E61" t="s">
        <v>50</v>
      </c>
      <c r="F61" t="s">
        <v>14</v>
      </c>
      <c r="G61" t="s">
        <v>15</v>
      </c>
      <c r="H61" t="s">
        <v>20</v>
      </c>
      <c r="I61" t="s">
        <v>100</v>
      </c>
      <c r="J61">
        <v>47</v>
      </c>
      <c r="K61">
        <v>3200</v>
      </c>
      <c r="L61" s="7">
        <f>Sales_Data[[#This Row],[OrderQuantity]] *Sales_Data[[#This Row],[UnitPrice]]</f>
        <v>150400</v>
      </c>
      <c r="M61" s="7">
        <f>Sales_Data[[#This Row],[UnitPrice]]-Sales_Data[[#This Row],[UnitCost]]</f>
        <v>1200</v>
      </c>
      <c r="N61" s="7">
        <f>Sales_Data[[#This Row],[Gross Revenue]]-Sales_Data[[#This Row],[Discount Amount ]]</f>
        <v>149200</v>
      </c>
      <c r="O61" s="7">
        <f>Sales_Data[[#This Row],[OrderQuantity]] *Sales_Data[[#This Row],[UnitCost]]</f>
        <v>94000</v>
      </c>
      <c r="P61" s="7">
        <f>Sales_Data[[#This Row],[ItemCost]] +Sales_Data[[#This Row],[ShippingCost]]</f>
        <v>94416.25</v>
      </c>
      <c r="Q61" s="7">
        <f>Sales_Data[[#This Row],[Gross Revenue]]-Sales_Data[[#This Row],[TotalFinancialCost]]</f>
        <v>55983.75</v>
      </c>
      <c r="R61" s="7">
        <f>Sales_Data[[#This Row],[Actul Bill Amount]]-Sales_Data[[#This Row],[ShippingCost]]</f>
        <v>148783.75</v>
      </c>
      <c r="S61">
        <v>953</v>
      </c>
      <c r="T61">
        <v>416.25</v>
      </c>
      <c r="U61" t="s">
        <v>17</v>
      </c>
      <c r="V61">
        <v>2000</v>
      </c>
      <c r="W61" t="s">
        <v>22</v>
      </c>
      <c r="X61" t="str">
        <f t="shared" si="1"/>
        <v>Nagpur</v>
      </c>
    </row>
    <row r="62" spans="1:24" x14ac:dyDescent="0.4">
      <c r="A62">
        <v>100061</v>
      </c>
      <c r="B62" s="5">
        <v>45738.470138888886</v>
      </c>
      <c r="C62" s="3" t="str">
        <f>TEXT(Sales_Data[[#This Row],[OrderDate]],"mmmm")</f>
        <v>March</v>
      </c>
      <c r="D62" s="3" t="str">
        <f t="shared" si="0"/>
        <v>2025</v>
      </c>
      <c r="E62" t="s">
        <v>13</v>
      </c>
      <c r="F62" t="s">
        <v>40</v>
      </c>
      <c r="G62" t="s">
        <v>15</v>
      </c>
      <c r="H62" t="s">
        <v>32</v>
      </c>
      <c r="I62" t="s">
        <v>100</v>
      </c>
      <c r="J62">
        <v>10</v>
      </c>
      <c r="K62">
        <v>5500</v>
      </c>
      <c r="L62" s="7">
        <f>Sales_Data[[#This Row],[OrderQuantity]] *Sales_Data[[#This Row],[UnitPrice]]</f>
        <v>55000</v>
      </c>
      <c r="M62" s="7">
        <f>Sales_Data[[#This Row],[UnitPrice]]-Sales_Data[[#This Row],[UnitCost]]</f>
        <v>2000</v>
      </c>
      <c r="N62" s="7">
        <f>Sales_Data[[#This Row],[Gross Revenue]]-Sales_Data[[#This Row],[Discount Amount ]]</f>
        <v>53000</v>
      </c>
      <c r="O62" s="7">
        <f>Sales_Data[[#This Row],[OrderQuantity]] *Sales_Data[[#This Row],[UnitCost]]</f>
        <v>35000</v>
      </c>
      <c r="P62" s="7">
        <f>Sales_Data[[#This Row],[ItemCost]] +Sales_Data[[#This Row],[ShippingCost]]</f>
        <v>35319.35</v>
      </c>
      <c r="Q62" s="7">
        <f>Sales_Data[[#This Row],[Gross Revenue]]-Sales_Data[[#This Row],[TotalFinancialCost]]</f>
        <v>19680.650000000001</v>
      </c>
      <c r="R62" s="7">
        <f>Sales_Data[[#This Row],[Actul Bill Amount]]-Sales_Data[[#This Row],[ShippingCost]]</f>
        <v>52680.65</v>
      </c>
      <c r="S62">
        <v>1134</v>
      </c>
      <c r="T62">
        <v>319.35000000000002</v>
      </c>
      <c r="U62" t="s">
        <v>41</v>
      </c>
      <c r="V62">
        <v>3500</v>
      </c>
      <c r="W62" t="s">
        <v>33</v>
      </c>
      <c r="X62" t="str">
        <f t="shared" si="1"/>
        <v>Delhi</v>
      </c>
    </row>
    <row r="63" spans="1:24" x14ac:dyDescent="0.4">
      <c r="A63">
        <v>100062</v>
      </c>
      <c r="B63" s="5">
        <v>45707.397916666669</v>
      </c>
      <c r="C63" s="3" t="str">
        <f>TEXT(Sales_Data[[#This Row],[OrderDate]],"mmmm")</f>
        <v>February</v>
      </c>
      <c r="D63" s="3" t="str">
        <f t="shared" si="0"/>
        <v>2025</v>
      </c>
      <c r="E63" t="s">
        <v>13</v>
      </c>
      <c r="F63" t="s">
        <v>46</v>
      </c>
      <c r="G63" t="s">
        <v>15</v>
      </c>
      <c r="H63" t="s">
        <v>25</v>
      </c>
      <c r="I63" t="s">
        <v>100</v>
      </c>
      <c r="J63">
        <v>48</v>
      </c>
      <c r="K63">
        <v>4500</v>
      </c>
      <c r="L63" s="7">
        <f>Sales_Data[[#This Row],[OrderQuantity]] *Sales_Data[[#This Row],[UnitPrice]]</f>
        <v>216000</v>
      </c>
      <c r="M63" s="7">
        <f>Sales_Data[[#This Row],[UnitPrice]]-Sales_Data[[#This Row],[UnitCost]]</f>
        <v>1700</v>
      </c>
      <c r="N63" s="7">
        <f>Sales_Data[[#This Row],[Gross Revenue]]-Sales_Data[[#This Row],[Discount Amount ]]</f>
        <v>214300</v>
      </c>
      <c r="O63" s="7">
        <f>Sales_Data[[#This Row],[OrderQuantity]] *Sales_Data[[#This Row],[UnitCost]]</f>
        <v>134400</v>
      </c>
      <c r="P63" s="7">
        <f>Sales_Data[[#This Row],[ItemCost]] +Sales_Data[[#This Row],[ShippingCost]]</f>
        <v>135056.9</v>
      </c>
      <c r="Q63" s="7">
        <f>Sales_Data[[#This Row],[Gross Revenue]]-Sales_Data[[#This Row],[TotalFinancialCost]]</f>
        <v>80943.100000000006</v>
      </c>
      <c r="R63" s="7">
        <f>Sales_Data[[#This Row],[Actul Bill Amount]]-Sales_Data[[#This Row],[ShippingCost]]</f>
        <v>213643.1</v>
      </c>
      <c r="S63">
        <v>490</v>
      </c>
      <c r="T63">
        <v>656.9</v>
      </c>
      <c r="U63" t="s">
        <v>47</v>
      </c>
      <c r="V63">
        <v>2800</v>
      </c>
      <c r="W63" t="s">
        <v>27</v>
      </c>
      <c r="X63" t="str">
        <f t="shared" si="1"/>
        <v>Mumbai</v>
      </c>
    </row>
    <row r="64" spans="1:24" x14ac:dyDescent="0.4">
      <c r="A64">
        <v>100063</v>
      </c>
      <c r="B64" s="5">
        <v>46017.341666666667</v>
      </c>
      <c r="C64" s="3" t="str">
        <f>TEXT(Sales_Data[[#This Row],[OrderDate]],"mmmm")</f>
        <v>December</v>
      </c>
      <c r="D64" s="3" t="str">
        <f t="shared" si="0"/>
        <v>2025</v>
      </c>
      <c r="E64" t="s">
        <v>45</v>
      </c>
      <c r="F64" t="s">
        <v>28</v>
      </c>
      <c r="G64" t="s">
        <v>31</v>
      </c>
      <c r="H64" t="s">
        <v>16</v>
      </c>
      <c r="I64" t="s">
        <v>100</v>
      </c>
      <c r="J64">
        <v>73</v>
      </c>
      <c r="K64">
        <v>2500</v>
      </c>
      <c r="L64" s="7">
        <f>Sales_Data[[#This Row],[OrderQuantity]] *Sales_Data[[#This Row],[UnitPrice]]</f>
        <v>182500</v>
      </c>
      <c r="M64" s="7">
        <f>Sales_Data[[#This Row],[UnitPrice]]-Sales_Data[[#This Row],[UnitCost]]</f>
        <v>1000</v>
      </c>
      <c r="N64" s="7">
        <f>Sales_Data[[#This Row],[Gross Revenue]]-Sales_Data[[#This Row],[Discount Amount ]]</f>
        <v>181500</v>
      </c>
      <c r="O64" s="7">
        <f>Sales_Data[[#This Row],[OrderQuantity]] *Sales_Data[[#This Row],[UnitCost]]</f>
        <v>109500</v>
      </c>
      <c r="P64" s="7">
        <f>Sales_Data[[#This Row],[ItemCost]] +Sales_Data[[#This Row],[ShippingCost]]</f>
        <v>109919.02</v>
      </c>
      <c r="Q64" s="7">
        <f>Sales_Data[[#This Row],[Gross Revenue]]-Sales_Data[[#This Row],[TotalFinancialCost]]</f>
        <v>72580.98</v>
      </c>
      <c r="R64" s="7">
        <f>Sales_Data[[#This Row],[Actul Bill Amount]]-Sales_Data[[#This Row],[ShippingCost]]</f>
        <v>181080.98</v>
      </c>
      <c r="S64">
        <v>389</v>
      </c>
      <c r="T64">
        <v>419.02</v>
      </c>
      <c r="U64" t="s">
        <v>54</v>
      </c>
      <c r="V64">
        <v>1500</v>
      </c>
      <c r="W64" t="s">
        <v>18</v>
      </c>
      <c r="X64" t="str">
        <f t="shared" si="1"/>
        <v>Bengaluru</v>
      </c>
    </row>
    <row r="65" spans="1:24" x14ac:dyDescent="0.4">
      <c r="A65">
        <v>100064</v>
      </c>
      <c r="B65" s="5">
        <v>45659.024305555555</v>
      </c>
      <c r="C65" s="3" t="str">
        <f>TEXT(Sales_Data[[#This Row],[OrderDate]],"mmmm")</f>
        <v>January</v>
      </c>
      <c r="D65" s="3" t="str">
        <f t="shared" si="0"/>
        <v>2025</v>
      </c>
      <c r="E65" t="s">
        <v>34</v>
      </c>
      <c r="F65" t="s">
        <v>46</v>
      </c>
      <c r="G65" t="s">
        <v>15</v>
      </c>
      <c r="H65" t="s">
        <v>20</v>
      </c>
      <c r="I65" t="s">
        <v>100</v>
      </c>
      <c r="J65">
        <v>99</v>
      </c>
      <c r="K65">
        <v>15000</v>
      </c>
      <c r="L65" s="7">
        <f>Sales_Data[[#This Row],[OrderQuantity]] *Sales_Data[[#This Row],[UnitPrice]]</f>
        <v>1485000</v>
      </c>
      <c r="M65" s="7">
        <f>Sales_Data[[#This Row],[UnitPrice]]-Sales_Data[[#This Row],[UnitCost]]</f>
        <v>5500</v>
      </c>
      <c r="N65" s="7">
        <f>Sales_Data[[#This Row],[Gross Revenue]]-Sales_Data[[#This Row],[Discount Amount ]]</f>
        <v>1479500</v>
      </c>
      <c r="O65" s="7">
        <f>Sales_Data[[#This Row],[OrderQuantity]] *Sales_Data[[#This Row],[UnitCost]]</f>
        <v>940500</v>
      </c>
      <c r="P65" s="7">
        <f>Sales_Data[[#This Row],[ItemCost]] +Sales_Data[[#This Row],[ShippingCost]]</f>
        <v>940890.86</v>
      </c>
      <c r="Q65" s="7">
        <f>Sales_Data[[#This Row],[Gross Revenue]]-Sales_Data[[#This Row],[TotalFinancialCost]]</f>
        <v>544109.14</v>
      </c>
      <c r="R65" s="7">
        <f>Sales_Data[[#This Row],[Actul Bill Amount]]-Sales_Data[[#This Row],[ShippingCost]]</f>
        <v>1479109.14</v>
      </c>
      <c r="S65">
        <v>1090</v>
      </c>
      <c r="T65">
        <v>390.86</v>
      </c>
      <c r="U65" t="s">
        <v>53</v>
      </c>
      <c r="V65">
        <v>9500</v>
      </c>
      <c r="W65" t="s">
        <v>22</v>
      </c>
      <c r="X65" t="str">
        <f t="shared" si="1"/>
        <v>Nagpur</v>
      </c>
    </row>
    <row r="66" spans="1:24" x14ac:dyDescent="0.4">
      <c r="A66">
        <v>100065</v>
      </c>
      <c r="B66" s="5">
        <v>45711.392361111109</v>
      </c>
      <c r="C66" s="3" t="str">
        <f>TEXT(Sales_Data[[#This Row],[OrderDate]],"mmmm")</f>
        <v>February</v>
      </c>
      <c r="D66" s="3" t="str">
        <f t="shared" ref="D66:D129" si="2">TEXT(B66, "yyyy")</f>
        <v>2025</v>
      </c>
      <c r="E66" t="s">
        <v>42</v>
      </c>
      <c r="F66" t="s">
        <v>14</v>
      </c>
      <c r="G66" t="s">
        <v>31</v>
      </c>
      <c r="H66" t="s">
        <v>25</v>
      </c>
      <c r="I66" t="s">
        <v>100</v>
      </c>
      <c r="J66">
        <v>89</v>
      </c>
      <c r="K66">
        <v>3200</v>
      </c>
      <c r="L66" s="7">
        <f>Sales_Data[[#This Row],[OrderQuantity]] *Sales_Data[[#This Row],[UnitPrice]]</f>
        <v>284800</v>
      </c>
      <c r="M66" s="7">
        <f>Sales_Data[[#This Row],[UnitPrice]]-Sales_Data[[#This Row],[UnitCost]]</f>
        <v>1200</v>
      </c>
      <c r="N66" s="7">
        <f>Sales_Data[[#This Row],[Gross Revenue]]-Sales_Data[[#This Row],[Discount Amount ]]</f>
        <v>283600</v>
      </c>
      <c r="O66" s="7">
        <f>Sales_Data[[#This Row],[OrderQuantity]] *Sales_Data[[#This Row],[UnitCost]]</f>
        <v>178000</v>
      </c>
      <c r="P66" s="7">
        <f>Sales_Data[[#This Row],[ItemCost]] +Sales_Data[[#This Row],[ShippingCost]]</f>
        <v>178236.44</v>
      </c>
      <c r="Q66" s="7">
        <f>Sales_Data[[#This Row],[Gross Revenue]]-Sales_Data[[#This Row],[TotalFinancialCost]]</f>
        <v>106563.56</v>
      </c>
      <c r="R66" s="7">
        <f>Sales_Data[[#This Row],[Actul Bill Amount]]-Sales_Data[[#This Row],[ShippingCost]]</f>
        <v>283363.56</v>
      </c>
      <c r="S66">
        <v>868</v>
      </c>
      <c r="T66">
        <v>236.44</v>
      </c>
      <c r="U66" t="s">
        <v>17</v>
      </c>
      <c r="V66">
        <v>2000</v>
      </c>
      <c r="W66" t="s">
        <v>27</v>
      </c>
      <c r="X66" t="str">
        <f t="shared" ref="X66:X129" si="3">_xlfn.TEXTBEFORE(W66, " ")</f>
        <v>Mumbai</v>
      </c>
    </row>
    <row r="67" spans="1:24" x14ac:dyDescent="0.4">
      <c r="A67">
        <v>100066</v>
      </c>
      <c r="B67" s="5">
        <v>45763.234722222223</v>
      </c>
      <c r="C67" s="3" t="str">
        <f>TEXT(Sales_Data[[#This Row],[OrderDate]],"mmmm")</f>
        <v>April</v>
      </c>
      <c r="D67" s="3" t="str">
        <f t="shared" si="2"/>
        <v>2025</v>
      </c>
      <c r="E67" t="s">
        <v>42</v>
      </c>
      <c r="F67" t="s">
        <v>43</v>
      </c>
      <c r="G67" t="s">
        <v>29</v>
      </c>
      <c r="H67" t="s">
        <v>37</v>
      </c>
      <c r="I67" t="s">
        <v>100</v>
      </c>
      <c r="J67">
        <v>89</v>
      </c>
      <c r="K67">
        <v>4500</v>
      </c>
      <c r="L67" s="7">
        <f>Sales_Data[[#This Row],[OrderQuantity]] *Sales_Data[[#This Row],[UnitPrice]]</f>
        <v>400500</v>
      </c>
      <c r="M67" s="7">
        <f>Sales_Data[[#This Row],[UnitPrice]]-Sales_Data[[#This Row],[UnitCost]]</f>
        <v>2000</v>
      </c>
      <c r="N67" s="7">
        <f>Sales_Data[[#This Row],[Gross Revenue]]-Sales_Data[[#This Row],[Discount Amount ]]</f>
        <v>398500</v>
      </c>
      <c r="O67" s="7">
        <f>Sales_Data[[#This Row],[OrderQuantity]] *Sales_Data[[#This Row],[UnitCost]]</f>
        <v>222500</v>
      </c>
      <c r="P67" s="7">
        <f>Sales_Data[[#This Row],[ItemCost]] +Sales_Data[[#This Row],[ShippingCost]]</f>
        <v>222867.97</v>
      </c>
      <c r="Q67" s="7">
        <f>Sales_Data[[#This Row],[Gross Revenue]]-Sales_Data[[#This Row],[TotalFinancialCost]]</f>
        <v>177632.03</v>
      </c>
      <c r="R67" s="7">
        <f>Sales_Data[[#This Row],[Actul Bill Amount]]-Sales_Data[[#This Row],[ShippingCost]]</f>
        <v>398132.03</v>
      </c>
      <c r="S67">
        <v>614</v>
      </c>
      <c r="T67">
        <v>367.97</v>
      </c>
      <c r="U67" t="s">
        <v>44</v>
      </c>
      <c r="V67">
        <v>2500</v>
      </c>
      <c r="W67" t="s">
        <v>38</v>
      </c>
      <c r="X67" t="str">
        <f t="shared" si="3"/>
        <v>Kolkata</v>
      </c>
    </row>
    <row r="68" spans="1:24" x14ac:dyDescent="0.4">
      <c r="A68">
        <v>100067</v>
      </c>
      <c r="B68" s="5">
        <v>45917.57708333333</v>
      </c>
      <c r="C68" s="3" t="str">
        <f>TEXT(Sales_Data[[#This Row],[OrderDate]],"mmmm")</f>
        <v>September</v>
      </c>
      <c r="D68" s="3" t="str">
        <f t="shared" si="2"/>
        <v>2025</v>
      </c>
      <c r="E68" t="s">
        <v>34</v>
      </c>
      <c r="F68" t="s">
        <v>46</v>
      </c>
      <c r="G68" t="s">
        <v>15</v>
      </c>
      <c r="H68" t="s">
        <v>16</v>
      </c>
      <c r="I68" t="s">
        <v>100</v>
      </c>
      <c r="J68">
        <v>93</v>
      </c>
      <c r="K68">
        <v>15000</v>
      </c>
      <c r="L68" s="7">
        <f>Sales_Data[[#This Row],[OrderQuantity]] *Sales_Data[[#This Row],[UnitPrice]]</f>
        <v>1395000</v>
      </c>
      <c r="M68" s="7">
        <f>Sales_Data[[#This Row],[UnitPrice]]-Sales_Data[[#This Row],[UnitCost]]</f>
        <v>5500</v>
      </c>
      <c r="N68" s="7">
        <f>Sales_Data[[#This Row],[Gross Revenue]]-Sales_Data[[#This Row],[Discount Amount ]]</f>
        <v>1389500</v>
      </c>
      <c r="O68" s="7">
        <f>Sales_Data[[#This Row],[OrderQuantity]] *Sales_Data[[#This Row],[UnitCost]]</f>
        <v>883500</v>
      </c>
      <c r="P68" s="7">
        <f>Sales_Data[[#This Row],[ItemCost]] +Sales_Data[[#This Row],[ShippingCost]]</f>
        <v>884151.02</v>
      </c>
      <c r="Q68" s="7">
        <f>Sales_Data[[#This Row],[Gross Revenue]]-Sales_Data[[#This Row],[TotalFinancialCost]]</f>
        <v>510848.98</v>
      </c>
      <c r="R68" s="7">
        <f>Sales_Data[[#This Row],[Actul Bill Amount]]-Sales_Data[[#This Row],[ShippingCost]]</f>
        <v>1388848.98</v>
      </c>
      <c r="S68">
        <v>1004</v>
      </c>
      <c r="T68">
        <v>651.02</v>
      </c>
      <c r="U68" t="s">
        <v>53</v>
      </c>
      <c r="V68">
        <v>9500</v>
      </c>
      <c r="W68" t="s">
        <v>18</v>
      </c>
      <c r="X68" t="str">
        <f t="shared" si="3"/>
        <v>Bengaluru</v>
      </c>
    </row>
    <row r="69" spans="1:24" x14ac:dyDescent="0.4">
      <c r="A69">
        <v>100068</v>
      </c>
      <c r="B69" s="5">
        <v>45967.441666666666</v>
      </c>
      <c r="C69" s="3" t="str">
        <f>TEXT(Sales_Data[[#This Row],[OrderDate]],"mmmm")</f>
        <v>November</v>
      </c>
      <c r="D69" s="3" t="str">
        <f t="shared" si="2"/>
        <v>2025</v>
      </c>
      <c r="E69" t="s">
        <v>42</v>
      </c>
      <c r="F69" t="s">
        <v>35</v>
      </c>
      <c r="G69" t="s">
        <v>29</v>
      </c>
      <c r="H69" t="s">
        <v>37</v>
      </c>
      <c r="I69" t="s">
        <v>100</v>
      </c>
      <c r="J69">
        <v>34</v>
      </c>
      <c r="K69">
        <v>12000</v>
      </c>
      <c r="L69" s="7">
        <f>Sales_Data[[#This Row],[OrderQuantity]] *Sales_Data[[#This Row],[UnitPrice]]</f>
        <v>408000</v>
      </c>
      <c r="M69" s="7">
        <f>Sales_Data[[#This Row],[UnitPrice]]-Sales_Data[[#This Row],[UnitCost]]</f>
        <v>4000</v>
      </c>
      <c r="N69" s="7">
        <f>Sales_Data[[#This Row],[Gross Revenue]]-Sales_Data[[#This Row],[Discount Amount ]]</f>
        <v>404000</v>
      </c>
      <c r="O69" s="7">
        <f>Sales_Data[[#This Row],[OrderQuantity]] *Sales_Data[[#This Row],[UnitCost]]</f>
        <v>272000</v>
      </c>
      <c r="P69" s="7">
        <f>Sales_Data[[#This Row],[ItemCost]] +Sales_Data[[#This Row],[ShippingCost]]</f>
        <v>273321.39</v>
      </c>
      <c r="Q69" s="7">
        <f>Sales_Data[[#This Row],[Gross Revenue]]-Sales_Data[[#This Row],[TotalFinancialCost]]</f>
        <v>134678.60999999999</v>
      </c>
      <c r="R69" s="7">
        <f>Sales_Data[[#This Row],[Actul Bill Amount]]-Sales_Data[[#This Row],[ShippingCost]]</f>
        <v>402678.61</v>
      </c>
      <c r="S69">
        <v>770</v>
      </c>
      <c r="T69">
        <v>1321.39</v>
      </c>
      <c r="U69" t="s">
        <v>36</v>
      </c>
      <c r="V69">
        <v>8000</v>
      </c>
      <c r="W69" t="s">
        <v>38</v>
      </c>
      <c r="X69" t="str">
        <f t="shared" si="3"/>
        <v>Kolkata</v>
      </c>
    </row>
    <row r="70" spans="1:24" x14ac:dyDescent="0.4">
      <c r="A70">
        <v>100069</v>
      </c>
      <c r="B70" s="5">
        <v>45848.581250000003</v>
      </c>
      <c r="C70" s="3" t="str">
        <f>TEXT(Sales_Data[[#This Row],[OrderDate]],"mmmm")</f>
        <v>July</v>
      </c>
      <c r="D70" s="3" t="str">
        <f t="shared" si="2"/>
        <v>2025</v>
      </c>
      <c r="E70" t="s">
        <v>19</v>
      </c>
      <c r="F70" t="s">
        <v>55</v>
      </c>
      <c r="G70" t="s">
        <v>15</v>
      </c>
      <c r="H70" t="s">
        <v>37</v>
      </c>
      <c r="I70" t="s">
        <v>100</v>
      </c>
      <c r="J70">
        <v>83</v>
      </c>
      <c r="K70">
        <v>600</v>
      </c>
      <c r="L70" s="7">
        <f>Sales_Data[[#This Row],[OrderQuantity]] *Sales_Data[[#This Row],[UnitPrice]]</f>
        <v>49800</v>
      </c>
      <c r="M70" s="7">
        <f>Sales_Data[[#This Row],[UnitPrice]]-Sales_Data[[#This Row],[UnitCost]]</f>
        <v>250</v>
      </c>
      <c r="N70" s="7">
        <f>Sales_Data[[#This Row],[Gross Revenue]]-Sales_Data[[#This Row],[Discount Amount ]]</f>
        <v>49550</v>
      </c>
      <c r="O70" s="7">
        <f>Sales_Data[[#This Row],[OrderQuantity]] *Sales_Data[[#This Row],[UnitCost]]</f>
        <v>29050</v>
      </c>
      <c r="P70" s="7">
        <f>Sales_Data[[#This Row],[ItemCost]] +Sales_Data[[#This Row],[ShippingCost]]</f>
        <v>29294.880000000001</v>
      </c>
      <c r="Q70" s="7">
        <f>Sales_Data[[#This Row],[Gross Revenue]]-Sales_Data[[#This Row],[TotalFinancialCost]]</f>
        <v>20505.12</v>
      </c>
      <c r="R70" s="7">
        <f>Sales_Data[[#This Row],[Actul Bill Amount]]-Sales_Data[[#This Row],[ShippingCost]]</f>
        <v>49305.120000000003</v>
      </c>
      <c r="S70">
        <v>1102</v>
      </c>
      <c r="T70">
        <v>244.88</v>
      </c>
      <c r="U70" t="s">
        <v>57</v>
      </c>
      <c r="V70">
        <v>350</v>
      </c>
      <c r="W70" t="s">
        <v>38</v>
      </c>
      <c r="X70" t="str">
        <f t="shared" si="3"/>
        <v>Kolkata</v>
      </c>
    </row>
    <row r="71" spans="1:24" x14ac:dyDescent="0.4">
      <c r="A71">
        <v>100070</v>
      </c>
      <c r="B71" s="5">
        <v>45875.433333333334</v>
      </c>
      <c r="C71" s="3" t="str">
        <f>TEXT(Sales_Data[[#This Row],[OrderDate]],"mmmm")</f>
        <v>August</v>
      </c>
      <c r="D71" s="3" t="str">
        <f t="shared" si="2"/>
        <v>2025</v>
      </c>
      <c r="E71" t="s">
        <v>19</v>
      </c>
      <c r="F71" t="s">
        <v>55</v>
      </c>
      <c r="G71" t="s">
        <v>29</v>
      </c>
      <c r="H71" t="s">
        <v>37</v>
      </c>
      <c r="I71" t="s">
        <v>100</v>
      </c>
      <c r="J71">
        <v>5</v>
      </c>
      <c r="K71">
        <v>850</v>
      </c>
      <c r="L71" s="7">
        <f>Sales_Data[[#This Row],[OrderQuantity]] *Sales_Data[[#This Row],[UnitPrice]]</f>
        <v>4250</v>
      </c>
      <c r="M71" s="7">
        <f>Sales_Data[[#This Row],[UnitPrice]]-Sales_Data[[#This Row],[UnitCost]]</f>
        <v>300</v>
      </c>
      <c r="N71" s="7">
        <f>Sales_Data[[#This Row],[Gross Revenue]]-Sales_Data[[#This Row],[Discount Amount ]]</f>
        <v>3950</v>
      </c>
      <c r="O71" s="7">
        <f>Sales_Data[[#This Row],[OrderQuantity]] *Sales_Data[[#This Row],[UnitCost]]</f>
        <v>2750</v>
      </c>
      <c r="P71" s="7">
        <f>Sales_Data[[#This Row],[ItemCost]] +Sales_Data[[#This Row],[ShippingCost]]</f>
        <v>5053.0200000000004</v>
      </c>
      <c r="Q71" s="7">
        <f>Sales_Data[[#This Row],[Gross Revenue]]-Sales_Data[[#This Row],[TotalFinancialCost]]</f>
        <v>-803.02000000000044</v>
      </c>
      <c r="R71" s="7">
        <f>Sales_Data[[#This Row],[Actul Bill Amount]]-Sales_Data[[#This Row],[ShippingCost]]</f>
        <v>1646.98</v>
      </c>
      <c r="S71">
        <v>653</v>
      </c>
      <c r="T71">
        <v>2303.02</v>
      </c>
      <c r="U71" t="s">
        <v>56</v>
      </c>
      <c r="V71">
        <v>550</v>
      </c>
      <c r="W71" t="s">
        <v>38</v>
      </c>
      <c r="X71" t="str">
        <f t="shared" si="3"/>
        <v>Kolkata</v>
      </c>
    </row>
    <row r="72" spans="1:24" x14ac:dyDescent="0.4">
      <c r="A72">
        <v>100071</v>
      </c>
      <c r="B72" s="5">
        <v>45701.072916666664</v>
      </c>
      <c r="C72" s="3" t="str">
        <f>TEXT(Sales_Data[[#This Row],[OrderDate]],"mmmm")</f>
        <v>February</v>
      </c>
      <c r="D72" s="3" t="str">
        <f t="shared" si="2"/>
        <v>2025</v>
      </c>
      <c r="E72" t="s">
        <v>13</v>
      </c>
      <c r="F72" t="s">
        <v>24</v>
      </c>
      <c r="G72" t="s">
        <v>15</v>
      </c>
      <c r="H72" t="s">
        <v>25</v>
      </c>
      <c r="I72" t="s">
        <v>100</v>
      </c>
      <c r="J72">
        <v>45</v>
      </c>
      <c r="K72">
        <v>45000</v>
      </c>
      <c r="L72" s="7">
        <f>Sales_Data[[#This Row],[OrderQuantity]] *Sales_Data[[#This Row],[UnitPrice]]</f>
        <v>2025000</v>
      </c>
      <c r="M72" s="7">
        <f>Sales_Data[[#This Row],[UnitPrice]]-Sales_Data[[#This Row],[UnitCost]]</f>
        <v>13000</v>
      </c>
      <c r="N72" s="7">
        <f>Sales_Data[[#This Row],[Gross Revenue]]-Sales_Data[[#This Row],[Discount Amount ]]</f>
        <v>2012000</v>
      </c>
      <c r="O72" s="7">
        <f>Sales_Data[[#This Row],[OrderQuantity]] *Sales_Data[[#This Row],[UnitCost]]</f>
        <v>1440000</v>
      </c>
      <c r="P72" s="7">
        <f>Sales_Data[[#This Row],[ItemCost]] +Sales_Data[[#This Row],[ShippingCost]]</f>
        <v>1440297.81</v>
      </c>
      <c r="Q72" s="7">
        <f>Sales_Data[[#This Row],[Gross Revenue]]-Sales_Data[[#This Row],[TotalFinancialCost]]</f>
        <v>584702.18999999994</v>
      </c>
      <c r="R72" s="7">
        <f>Sales_Data[[#This Row],[Actul Bill Amount]]-Sales_Data[[#This Row],[ShippingCost]]</f>
        <v>2011702.19</v>
      </c>
      <c r="S72">
        <v>967</v>
      </c>
      <c r="T72">
        <v>297.81</v>
      </c>
      <c r="U72" t="s">
        <v>26</v>
      </c>
      <c r="V72">
        <v>32000</v>
      </c>
      <c r="W72" t="s">
        <v>27</v>
      </c>
      <c r="X72" t="str">
        <f t="shared" si="3"/>
        <v>Mumbai</v>
      </c>
    </row>
    <row r="73" spans="1:24" x14ac:dyDescent="0.4">
      <c r="A73">
        <v>100072</v>
      </c>
      <c r="B73" s="5">
        <v>45819.94027777778</v>
      </c>
      <c r="C73" s="3" t="str">
        <f>TEXT(Sales_Data[[#This Row],[OrderDate]],"mmmm")</f>
        <v>June</v>
      </c>
      <c r="D73" s="3" t="str">
        <f t="shared" si="2"/>
        <v>2025</v>
      </c>
      <c r="E73" t="s">
        <v>34</v>
      </c>
      <c r="F73" t="s">
        <v>40</v>
      </c>
      <c r="G73" t="s">
        <v>15</v>
      </c>
      <c r="H73" t="s">
        <v>25</v>
      </c>
      <c r="I73" t="s">
        <v>100</v>
      </c>
      <c r="J73">
        <v>68</v>
      </c>
      <c r="K73">
        <v>1500</v>
      </c>
      <c r="L73" s="7">
        <f>Sales_Data[[#This Row],[OrderQuantity]] *Sales_Data[[#This Row],[UnitPrice]]</f>
        <v>102000</v>
      </c>
      <c r="M73" s="7">
        <f>Sales_Data[[#This Row],[UnitPrice]]-Sales_Data[[#This Row],[UnitCost]]</f>
        <v>700</v>
      </c>
      <c r="N73" s="7">
        <f>Sales_Data[[#This Row],[Gross Revenue]]-Sales_Data[[#This Row],[Discount Amount ]]</f>
        <v>101300</v>
      </c>
      <c r="O73" s="7">
        <f>Sales_Data[[#This Row],[OrderQuantity]] *Sales_Data[[#This Row],[UnitCost]]</f>
        <v>54400</v>
      </c>
      <c r="P73" s="7">
        <f>Sales_Data[[#This Row],[ItemCost]] +Sales_Data[[#This Row],[ShippingCost]]</f>
        <v>54911.48</v>
      </c>
      <c r="Q73" s="7">
        <f>Sales_Data[[#This Row],[Gross Revenue]]-Sales_Data[[#This Row],[TotalFinancialCost]]</f>
        <v>47088.52</v>
      </c>
      <c r="R73" s="7">
        <f>Sales_Data[[#This Row],[Actul Bill Amount]]-Sales_Data[[#This Row],[ShippingCost]]</f>
        <v>100788.52</v>
      </c>
      <c r="S73">
        <v>540</v>
      </c>
      <c r="T73">
        <v>511.48</v>
      </c>
      <c r="U73" t="s">
        <v>52</v>
      </c>
      <c r="V73">
        <v>800</v>
      </c>
      <c r="W73" t="s">
        <v>27</v>
      </c>
      <c r="X73" t="str">
        <f t="shared" si="3"/>
        <v>Mumbai</v>
      </c>
    </row>
    <row r="74" spans="1:24" x14ac:dyDescent="0.4">
      <c r="A74">
        <v>100073</v>
      </c>
      <c r="B74" s="5">
        <v>45859.915972222225</v>
      </c>
      <c r="C74" s="3" t="str">
        <f>TEXT(Sales_Data[[#This Row],[OrderDate]],"mmmm")</f>
        <v>July</v>
      </c>
      <c r="D74" s="3" t="str">
        <f t="shared" si="2"/>
        <v>2025</v>
      </c>
      <c r="E74" t="s">
        <v>34</v>
      </c>
      <c r="F74" t="s">
        <v>55</v>
      </c>
      <c r="G74" t="s">
        <v>15</v>
      </c>
      <c r="H74" t="s">
        <v>25</v>
      </c>
      <c r="I74" t="s">
        <v>100</v>
      </c>
      <c r="J74">
        <v>53</v>
      </c>
      <c r="K74">
        <v>1200</v>
      </c>
      <c r="L74" s="7">
        <f>Sales_Data[[#This Row],[OrderQuantity]] *Sales_Data[[#This Row],[UnitPrice]]</f>
        <v>63600</v>
      </c>
      <c r="M74" s="7">
        <f>Sales_Data[[#This Row],[UnitPrice]]-Sales_Data[[#This Row],[UnitCost]]</f>
        <v>400</v>
      </c>
      <c r="N74" s="7">
        <f>Sales_Data[[#This Row],[Gross Revenue]]-Sales_Data[[#This Row],[Discount Amount ]]</f>
        <v>63200</v>
      </c>
      <c r="O74" s="7">
        <f>Sales_Data[[#This Row],[OrderQuantity]] *Sales_Data[[#This Row],[UnitCost]]</f>
        <v>42400</v>
      </c>
      <c r="P74" s="7">
        <f>Sales_Data[[#This Row],[ItemCost]] +Sales_Data[[#This Row],[ShippingCost]]</f>
        <v>42806.239999999998</v>
      </c>
      <c r="Q74" s="7">
        <f>Sales_Data[[#This Row],[Gross Revenue]]-Sales_Data[[#This Row],[TotalFinancialCost]]</f>
        <v>20793.760000000002</v>
      </c>
      <c r="R74" s="7">
        <f>Sales_Data[[#This Row],[Actul Bill Amount]]-Sales_Data[[#This Row],[ShippingCost]]</f>
        <v>62793.760000000002</v>
      </c>
      <c r="S74">
        <v>1042</v>
      </c>
      <c r="T74">
        <v>406.24</v>
      </c>
      <c r="U74" t="s">
        <v>58</v>
      </c>
      <c r="V74">
        <v>800</v>
      </c>
      <c r="W74" t="s">
        <v>27</v>
      </c>
      <c r="X74" t="str">
        <f t="shared" si="3"/>
        <v>Mumbai</v>
      </c>
    </row>
    <row r="75" spans="1:24" x14ac:dyDescent="0.4">
      <c r="A75">
        <v>100074</v>
      </c>
      <c r="B75" s="5">
        <v>45927.588194444441</v>
      </c>
      <c r="C75" s="3" t="str">
        <f>TEXT(Sales_Data[[#This Row],[OrderDate]],"mmmm")</f>
        <v>September</v>
      </c>
      <c r="D75" s="3" t="str">
        <f t="shared" si="2"/>
        <v>2025</v>
      </c>
      <c r="E75" t="s">
        <v>39</v>
      </c>
      <c r="F75" t="s">
        <v>24</v>
      </c>
      <c r="G75" t="s">
        <v>29</v>
      </c>
      <c r="H75" t="s">
        <v>16</v>
      </c>
      <c r="I75" t="s">
        <v>100</v>
      </c>
      <c r="J75">
        <v>27</v>
      </c>
      <c r="K75">
        <v>3500</v>
      </c>
      <c r="L75" s="7">
        <f>Sales_Data[[#This Row],[OrderQuantity]] *Sales_Data[[#This Row],[UnitPrice]]</f>
        <v>94500</v>
      </c>
      <c r="M75" s="7">
        <f>Sales_Data[[#This Row],[UnitPrice]]-Sales_Data[[#This Row],[UnitCost]]</f>
        <v>1300</v>
      </c>
      <c r="N75" s="7">
        <f>Sales_Data[[#This Row],[Gross Revenue]]-Sales_Data[[#This Row],[Discount Amount ]]</f>
        <v>93200</v>
      </c>
      <c r="O75" s="7">
        <f>Sales_Data[[#This Row],[OrderQuantity]] *Sales_Data[[#This Row],[UnitCost]]</f>
        <v>59400</v>
      </c>
      <c r="P75" s="7">
        <f>Sales_Data[[#This Row],[ItemCost]] +Sales_Data[[#This Row],[ShippingCost]]</f>
        <v>59718.63</v>
      </c>
      <c r="Q75" s="7">
        <f>Sales_Data[[#This Row],[Gross Revenue]]-Sales_Data[[#This Row],[TotalFinancialCost]]</f>
        <v>34781.370000000003</v>
      </c>
      <c r="R75" s="7">
        <f>Sales_Data[[#This Row],[Actul Bill Amount]]-Sales_Data[[#This Row],[ShippingCost]]</f>
        <v>92881.37</v>
      </c>
      <c r="S75">
        <v>791</v>
      </c>
      <c r="T75">
        <v>318.63</v>
      </c>
      <c r="U75" t="s">
        <v>59</v>
      </c>
      <c r="V75">
        <v>2200</v>
      </c>
      <c r="W75" t="s">
        <v>18</v>
      </c>
      <c r="X75" t="str">
        <f t="shared" si="3"/>
        <v>Bengaluru</v>
      </c>
    </row>
    <row r="76" spans="1:24" x14ac:dyDescent="0.4">
      <c r="A76">
        <v>100075</v>
      </c>
      <c r="B76" s="5">
        <v>46008.398611111108</v>
      </c>
      <c r="C76" s="3" t="str">
        <f>TEXT(Sales_Data[[#This Row],[OrderDate]],"mmmm")</f>
        <v>December</v>
      </c>
      <c r="D76" s="3" t="str">
        <f t="shared" si="2"/>
        <v>2025</v>
      </c>
      <c r="E76" t="s">
        <v>45</v>
      </c>
      <c r="F76" t="s">
        <v>35</v>
      </c>
      <c r="G76" t="s">
        <v>15</v>
      </c>
      <c r="H76" t="s">
        <v>32</v>
      </c>
      <c r="I76" t="s">
        <v>100</v>
      </c>
      <c r="J76">
        <v>39</v>
      </c>
      <c r="K76">
        <v>12000</v>
      </c>
      <c r="L76" s="7">
        <f>Sales_Data[[#This Row],[OrderQuantity]] *Sales_Data[[#This Row],[UnitPrice]]</f>
        <v>468000</v>
      </c>
      <c r="M76" s="7">
        <f>Sales_Data[[#This Row],[UnitPrice]]-Sales_Data[[#This Row],[UnitCost]]</f>
        <v>4000</v>
      </c>
      <c r="N76" s="7">
        <f>Sales_Data[[#This Row],[Gross Revenue]]-Sales_Data[[#This Row],[Discount Amount ]]</f>
        <v>464000</v>
      </c>
      <c r="O76" s="7">
        <f>Sales_Data[[#This Row],[OrderQuantity]] *Sales_Data[[#This Row],[UnitCost]]</f>
        <v>312000</v>
      </c>
      <c r="P76" s="7">
        <f>Sales_Data[[#This Row],[ItemCost]] +Sales_Data[[#This Row],[ShippingCost]]</f>
        <v>312973.7</v>
      </c>
      <c r="Q76" s="7">
        <f>Sales_Data[[#This Row],[Gross Revenue]]-Sales_Data[[#This Row],[TotalFinancialCost]]</f>
        <v>155026.29999999999</v>
      </c>
      <c r="R76" s="7">
        <f>Sales_Data[[#This Row],[Actul Bill Amount]]-Sales_Data[[#This Row],[ShippingCost]]</f>
        <v>463026.3</v>
      </c>
      <c r="S76">
        <v>1014</v>
      </c>
      <c r="T76">
        <v>973.7</v>
      </c>
      <c r="U76" t="s">
        <v>36</v>
      </c>
      <c r="V76">
        <v>8000</v>
      </c>
      <c r="W76" t="s">
        <v>33</v>
      </c>
      <c r="X76" t="str">
        <f t="shared" si="3"/>
        <v>Delhi</v>
      </c>
    </row>
    <row r="77" spans="1:24" x14ac:dyDescent="0.4">
      <c r="A77">
        <v>100076</v>
      </c>
      <c r="B77" s="5">
        <v>45961.44027777778</v>
      </c>
      <c r="C77" s="3" t="str">
        <f>TEXT(Sales_Data[[#This Row],[OrderDate]],"mmmm")</f>
        <v>October</v>
      </c>
      <c r="D77" s="3" t="str">
        <f t="shared" si="2"/>
        <v>2025</v>
      </c>
      <c r="E77" t="s">
        <v>45</v>
      </c>
      <c r="F77" t="s">
        <v>43</v>
      </c>
      <c r="G77" t="s">
        <v>29</v>
      </c>
      <c r="H77" t="s">
        <v>20</v>
      </c>
      <c r="I77" t="s">
        <v>100</v>
      </c>
      <c r="J77">
        <v>31</v>
      </c>
      <c r="K77">
        <v>2800</v>
      </c>
      <c r="L77" s="7">
        <f>Sales_Data[[#This Row],[OrderQuantity]] *Sales_Data[[#This Row],[UnitPrice]]</f>
        <v>86800</v>
      </c>
      <c r="M77" s="7">
        <f>Sales_Data[[#This Row],[UnitPrice]]-Sales_Data[[#This Row],[UnitCost]]</f>
        <v>1300</v>
      </c>
      <c r="N77" s="7">
        <f>Sales_Data[[#This Row],[Gross Revenue]]-Sales_Data[[#This Row],[Discount Amount ]]</f>
        <v>85500</v>
      </c>
      <c r="O77" s="7">
        <f>Sales_Data[[#This Row],[OrderQuantity]] *Sales_Data[[#This Row],[UnitCost]]</f>
        <v>46500</v>
      </c>
      <c r="P77" s="7">
        <f>Sales_Data[[#This Row],[ItemCost]] +Sales_Data[[#This Row],[ShippingCost]]</f>
        <v>46778.5</v>
      </c>
      <c r="Q77" s="7">
        <f>Sales_Data[[#This Row],[Gross Revenue]]-Sales_Data[[#This Row],[TotalFinancialCost]]</f>
        <v>40021.5</v>
      </c>
      <c r="R77" s="7">
        <f>Sales_Data[[#This Row],[Actul Bill Amount]]-Sales_Data[[#This Row],[ShippingCost]]</f>
        <v>85221.5</v>
      </c>
      <c r="S77">
        <v>723</v>
      </c>
      <c r="T77">
        <v>278.5</v>
      </c>
      <c r="U77" t="s">
        <v>61</v>
      </c>
      <c r="V77">
        <v>1500</v>
      </c>
      <c r="W77" t="s">
        <v>22</v>
      </c>
      <c r="X77" t="str">
        <f t="shared" si="3"/>
        <v>Nagpur</v>
      </c>
    </row>
    <row r="78" spans="1:24" x14ac:dyDescent="0.4">
      <c r="A78">
        <v>100077</v>
      </c>
      <c r="B78" s="5">
        <v>45928.322222222225</v>
      </c>
      <c r="C78" s="3" t="str">
        <f>TEXT(Sales_Data[[#This Row],[OrderDate]],"mmmm")</f>
        <v>September</v>
      </c>
      <c r="D78" s="3" t="str">
        <f t="shared" si="2"/>
        <v>2025</v>
      </c>
      <c r="E78" t="s">
        <v>23</v>
      </c>
      <c r="F78" t="s">
        <v>55</v>
      </c>
      <c r="G78" t="s">
        <v>15</v>
      </c>
      <c r="H78" t="s">
        <v>16</v>
      </c>
      <c r="I78" t="s">
        <v>100</v>
      </c>
      <c r="J78">
        <v>60</v>
      </c>
      <c r="K78">
        <v>1200</v>
      </c>
      <c r="L78" s="7">
        <f>Sales_Data[[#This Row],[OrderQuantity]] *Sales_Data[[#This Row],[UnitPrice]]</f>
        <v>72000</v>
      </c>
      <c r="M78" s="7">
        <f>Sales_Data[[#This Row],[UnitPrice]]-Sales_Data[[#This Row],[UnitCost]]</f>
        <v>400</v>
      </c>
      <c r="N78" s="7">
        <f>Sales_Data[[#This Row],[Gross Revenue]]-Sales_Data[[#This Row],[Discount Amount ]]</f>
        <v>71600</v>
      </c>
      <c r="O78" s="7">
        <f>Sales_Data[[#This Row],[OrderQuantity]] *Sales_Data[[#This Row],[UnitCost]]</f>
        <v>48000</v>
      </c>
      <c r="P78" s="7">
        <f>Sales_Data[[#This Row],[ItemCost]] +Sales_Data[[#This Row],[ShippingCost]]</f>
        <v>48353.83</v>
      </c>
      <c r="Q78" s="7">
        <f>Sales_Data[[#This Row],[Gross Revenue]]-Sales_Data[[#This Row],[TotalFinancialCost]]</f>
        <v>23646.17</v>
      </c>
      <c r="R78" s="7">
        <f>Sales_Data[[#This Row],[Actul Bill Amount]]-Sales_Data[[#This Row],[ShippingCost]]</f>
        <v>71246.17</v>
      </c>
      <c r="S78">
        <v>1135</v>
      </c>
      <c r="T78">
        <v>353.83</v>
      </c>
      <c r="U78" t="s">
        <v>58</v>
      </c>
      <c r="V78">
        <v>800</v>
      </c>
      <c r="W78" t="s">
        <v>18</v>
      </c>
      <c r="X78" t="str">
        <f t="shared" si="3"/>
        <v>Bengaluru</v>
      </c>
    </row>
    <row r="79" spans="1:24" x14ac:dyDescent="0.4">
      <c r="A79">
        <v>100078</v>
      </c>
      <c r="B79" s="5">
        <v>45872.843055555553</v>
      </c>
      <c r="C79" s="3" t="str">
        <f>TEXT(Sales_Data[[#This Row],[OrderDate]],"mmmm")</f>
        <v>August</v>
      </c>
      <c r="D79" s="3" t="str">
        <f t="shared" si="2"/>
        <v>2025</v>
      </c>
      <c r="E79" t="s">
        <v>50</v>
      </c>
      <c r="F79" t="s">
        <v>35</v>
      </c>
      <c r="G79" t="s">
        <v>15</v>
      </c>
      <c r="H79" t="s">
        <v>32</v>
      </c>
      <c r="I79" t="s">
        <v>100</v>
      </c>
      <c r="J79">
        <v>20</v>
      </c>
      <c r="K79">
        <v>8500</v>
      </c>
      <c r="L79" s="7">
        <f>Sales_Data[[#This Row],[OrderQuantity]] *Sales_Data[[#This Row],[UnitPrice]]</f>
        <v>170000</v>
      </c>
      <c r="M79" s="7">
        <f>Sales_Data[[#This Row],[UnitPrice]]-Sales_Data[[#This Row],[UnitCost]]</f>
        <v>3000</v>
      </c>
      <c r="N79" s="7">
        <f>Sales_Data[[#This Row],[Gross Revenue]]-Sales_Data[[#This Row],[Discount Amount ]]</f>
        <v>167000</v>
      </c>
      <c r="O79" s="7">
        <f>Sales_Data[[#This Row],[OrderQuantity]] *Sales_Data[[#This Row],[UnitCost]]</f>
        <v>110000</v>
      </c>
      <c r="P79" s="7">
        <f>Sales_Data[[#This Row],[ItemCost]] +Sales_Data[[#This Row],[ShippingCost]]</f>
        <v>110229.41</v>
      </c>
      <c r="Q79" s="7">
        <f>Sales_Data[[#This Row],[Gross Revenue]]-Sales_Data[[#This Row],[TotalFinancialCost]]</f>
        <v>59770.59</v>
      </c>
      <c r="R79" s="7">
        <f>Sales_Data[[#This Row],[Actul Bill Amount]]-Sales_Data[[#This Row],[ShippingCost]]</f>
        <v>166770.59</v>
      </c>
      <c r="S79">
        <v>887</v>
      </c>
      <c r="T79">
        <v>229.41</v>
      </c>
      <c r="U79" t="s">
        <v>49</v>
      </c>
      <c r="V79">
        <v>5500</v>
      </c>
      <c r="W79" t="s">
        <v>33</v>
      </c>
      <c r="X79" t="str">
        <f t="shared" si="3"/>
        <v>Delhi</v>
      </c>
    </row>
    <row r="80" spans="1:24" x14ac:dyDescent="0.4">
      <c r="A80">
        <v>100079</v>
      </c>
      <c r="B80" s="5">
        <v>45909.311111111114</v>
      </c>
      <c r="C80" s="3" t="str">
        <f>TEXT(Sales_Data[[#This Row],[OrderDate]],"mmmm")</f>
        <v>September</v>
      </c>
      <c r="D80" s="3" t="str">
        <f t="shared" si="2"/>
        <v>2025</v>
      </c>
      <c r="E80" t="s">
        <v>48</v>
      </c>
      <c r="F80" t="s">
        <v>46</v>
      </c>
      <c r="G80" t="s">
        <v>31</v>
      </c>
      <c r="H80" t="s">
        <v>20</v>
      </c>
      <c r="I80" t="s">
        <v>100</v>
      </c>
      <c r="J80">
        <v>55</v>
      </c>
      <c r="K80">
        <v>15000</v>
      </c>
      <c r="L80" s="7">
        <f>Sales_Data[[#This Row],[OrderQuantity]] *Sales_Data[[#This Row],[UnitPrice]]</f>
        <v>825000</v>
      </c>
      <c r="M80" s="7">
        <f>Sales_Data[[#This Row],[UnitPrice]]-Sales_Data[[#This Row],[UnitCost]]</f>
        <v>5500</v>
      </c>
      <c r="N80" s="7">
        <f>Sales_Data[[#This Row],[Gross Revenue]]-Sales_Data[[#This Row],[Discount Amount ]]</f>
        <v>819500</v>
      </c>
      <c r="O80" s="7">
        <f>Sales_Data[[#This Row],[OrderQuantity]] *Sales_Data[[#This Row],[UnitCost]]</f>
        <v>522500</v>
      </c>
      <c r="P80" s="7">
        <f>Sales_Data[[#This Row],[ItemCost]] +Sales_Data[[#This Row],[ShippingCost]]</f>
        <v>522897.27</v>
      </c>
      <c r="Q80" s="7">
        <f>Sales_Data[[#This Row],[Gross Revenue]]-Sales_Data[[#This Row],[TotalFinancialCost]]</f>
        <v>302102.73</v>
      </c>
      <c r="R80" s="7">
        <f>Sales_Data[[#This Row],[Actul Bill Amount]]-Sales_Data[[#This Row],[ShippingCost]]</f>
        <v>819102.73</v>
      </c>
      <c r="S80">
        <v>365</v>
      </c>
      <c r="T80">
        <v>397.27</v>
      </c>
      <c r="U80" t="s">
        <v>53</v>
      </c>
      <c r="V80">
        <v>9500</v>
      </c>
      <c r="W80" t="s">
        <v>22</v>
      </c>
      <c r="X80" t="str">
        <f t="shared" si="3"/>
        <v>Nagpur</v>
      </c>
    </row>
    <row r="81" spans="1:24" x14ac:dyDescent="0.4">
      <c r="A81">
        <v>100080</v>
      </c>
      <c r="B81" s="5">
        <v>45847.179861111108</v>
      </c>
      <c r="C81" s="3" t="str">
        <f>TEXT(Sales_Data[[#This Row],[OrderDate]],"mmmm")</f>
        <v>July</v>
      </c>
      <c r="D81" s="3" t="str">
        <f t="shared" si="2"/>
        <v>2025</v>
      </c>
      <c r="E81" t="s">
        <v>48</v>
      </c>
      <c r="F81" t="s">
        <v>40</v>
      </c>
      <c r="G81" t="s">
        <v>15</v>
      </c>
      <c r="H81" t="s">
        <v>32</v>
      </c>
      <c r="I81" t="s">
        <v>100</v>
      </c>
      <c r="J81">
        <v>44</v>
      </c>
      <c r="K81">
        <v>5500</v>
      </c>
      <c r="L81" s="7">
        <f>Sales_Data[[#This Row],[OrderQuantity]] *Sales_Data[[#This Row],[UnitPrice]]</f>
        <v>242000</v>
      </c>
      <c r="M81" s="7">
        <f>Sales_Data[[#This Row],[UnitPrice]]-Sales_Data[[#This Row],[UnitCost]]</f>
        <v>2000</v>
      </c>
      <c r="N81" s="7">
        <f>Sales_Data[[#This Row],[Gross Revenue]]-Sales_Data[[#This Row],[Discount Amount ]]</f>
        <v>240000</v>
      </c>
      <c r="O81" s="7">
        <f>Sales_Data[[#This Row],[OrderQuantity]] *Sales_Data[[#This Row],[UnitCost]]</f>
        <v>154000</v>
      </c>
      <c r="P81" s="7">
        <f>Sales_Data[[#This Row],[ItemCost]] +Sales_Data[[#This Row],[ShippingCost]]</f>
        <v>154829.4</v>
      </c>
      <c r="Q81" s="7">
        <f>Sales_Data[[#This Row],[Gross Revenue]]-Sales_Data[[#This Row],[TotalFinancialCost]]</f>
        <v>87170.6</v>
      </c>
      <c r="R81" s="7">
        <f>Sales_Data[[#This Row],[Actul Bill Amount]]-Sales_Data[[#This Row],[ShippingCost]]</f>
        <v>239170.6</v>
      </c>
      <c r="S81">
        <v>443</v>
      </c>
      <c r="T81">
        <v>829.4</v>
      </c>
      <c r="U81" t="s">
        <v>41</v>
      </c>
      <c r="V81">
        <v>3500</v>
      </c>
      <c r="W81" t="s">
        <v>33</v>
      </c>
      <c r="X81" t="str">
        <f t="shared" si="3"/>
        <v>Delhi</v>
      </c>
    </row>
    <row r="82" spans="1:24" x14ac:dyDescent="0.4">
      <c r="A82">
        <v>100081</v>
      </c>
      <c r="B82" s="5">
        <v>45953.979861111111</v>
      </c>
      <c r="C82" s="3" t="str">
        <f>TEXT(Sales_Data[[#This Row],[OrderDate]],"mmmm")</f>
        <v>October</v>
      </c>
      <c r="D82" s="3" t="str">
        <f t="shared" si="2"/>
        <v>2025</v>
      </c>
      <c r="E82" t="s">
        <v>39</v>
      </c>
      <c r="F82" t="s">
        <v>24</v>
      </c>
      <c r="G82" t="s">
        <v>29</v>
      </c>
      <c r="H82" t="s">
        <v>20</v>
      </c>
      <c r="I82" t="s">
        <v>100</v>
      </c>
      <c r="J82">
        <v>81</v>
      </c>
      <c r="K82">
        <v>25000</v>
      </c>
      <c r="L82" s="7">
        <f>Sales_Data[[#This Row],[OrderQuantity]] *Sales_Data[[#This Row],[UnitPrice]]</f>
        <v>2025000</v>
      </c>
      <c r="M82" s="7">
        <f>Sales_Data[[#This Row],[UnitPrice]]-Sales_Data[[#This Row],[UnitCost]]</f>
        <v>7000</v>
      </c>
      <c r="N82" s="7">
        <f>Sales_Data[[#This Row],[Gross Revenue]]-Sales_Data[[#This Row],[Discount Amount ]]</f>
        <v>2018000</v>
      </c>
      <c r="O82" s="7">
        <f>Sales_Data[[#This Row],[OrderQuantity]] *Sales_Data[[#This Row],[UnitCost]]</f>
        <v>1458000</v>
      </c>
      <c r="P82" s="7">
        <f>Sales_Data[[#This Row],[ItemCost]] +Sales_Data[[#This Row],[ShippingCost]]</f>
        <v>1458445</v>
      </c>
      <c r="Q82" s="7">
        <f>Sales_Data[[#This Row],[Gross Revenue]]-Sales_Data[[#This Row],[TotalFinancialCost]]</f>
        <v>566555</v>
      </c>
      <c r="R82" s="7">
        <f>Sales_Data[[#This Row],[Actul Bill Amount]]-Sales_Data[[#This Row],[ShippingCost]]</f>
        <v>2017555</v>
      </c>
      <c r="S82">
        <v>1100</v>
      </c>
      <c r="T82">
        <v>445</v>
      </c>
      <c r="U82" t="s">
        <v>60</v>
      </c>
      <c r="V82">
        <v>18000</v>
      </c>
      <c r="W82" t="s">
        <v>22</v>
      </c>
      <c r="X82" t="str">
        <f t="shared" si="3"/>
        <v>Nagpur</v>
      </c>
    </row>
    <row r="83" spans="1:24" x14ac:dyDescent="0.4">
      <c r="A83">
        <v>100082</v>
      </c>
      <c r="B83" s="5">
        <v>45870.55972222222</v>
      </c>
      <c r="C83" s="3" t="str">
        <f>TEXT(Sales_Data[[#This Row],[OrderDate]],"mmmm")</f>
        <v>August</v>
      </c>
      <c r="D83" s="3" t="str">
        <f t="shared" si="2"/>
        <v>2025</v>
      </c>
      <c r="E83" t="s">
        <v>39</v>
      </c>
      <c r="F83" t="s">
        <v>43</v>
      </c>
      <c r="G83" t="s">
        <v>29</v>
      </c>
      <c r="H83" t="s">
        <v>25</v>
      </c>
      <c r="I83" t="s">
        <v>100</v>
      </c>
      <c r="J83">
        <v>93</v>
      </c>
      <c r="K83">
        <v>4500</v>
      </c>
      <c r="L83" s="7">
        <f>Sales_Data[[#This Row],[OrderQuantity]] *Sales_Data[[#This Row],[UnitPrice]]</f>
        <v>418500</v>
      </c>
      <c r="M83" s="7">
        <f>Sales_Data[[#This Row],[UnitPrice]]-Sales_Data[[#This Row],[UnitCost]]</f>
        <v>2000</v>
      </c>
      <c r="N83" s="7">
        <f>Sales_Data[[#This Row],[Gross Revenue]]-Sales_Data[[#This Row],[Discount Amount ]]</f>
        <v>416500</v>
      </c>
      <c r="O83" s="7">
        <f>Sales_Data[[#This Row],[OrderQuantity]] *Sales_Data[[#This Row],[UnitCost]]</f>
        <v>232500</v>
      </c>
      <c r="P83" s="7">
        <f>Sales_Data[[#This Row],[ItemCost]] +Sales_Data[[#This Row],[ShippingCost]]</f>
        <v>233096.5</v>
      </c>
      <c r="Q83" s="7">
        <f>Sales_Data[[#This Row],[Gross Revenue]]-Sales_Data[[#This Row],[TotalFinancialCost]]</f>
        <v>185403.5</v>
      </c>
      <c r="R83" s="7">
        <f>Sales_Data[[#This Row],[Actul Bill Amount]]-Sales_Data[[#This Row],[ShippingCost]]</f>
        <v>415903.5</v>
      </c>
      <c r="S83">
        <v>1050</v>
      </c>
      <c r="T83">
        <v>596.5</v>
      </c>
      <c r="U83" t="s">
        <v>44</v>
      </c>
      <c r="V83">
        <v>2500</v>
      </c>
      <c r="W83" t="s">
        <v>27</v>
      </c>
      <c r="X83" t="str">
        <f t="shared" si="3"/>
        <v>Mumbai</v>
      </c>
    </row>
    <row r="84" spans="1:24" x14ac:dyDescent="0.4">
      <c r="A84">
        <v>100083</v>
      </c>
      <c r="B84" s="5">
        <v>45865.654166666667</v>
      </c>
      <c r="C84" s="3" t="str">
        <f>TEXT(Sales_Data[[#This Row],[OrderDate]],"mmmm")</f>
        <v>July</v>
      </c>
      <c r="D84" s="3" t="str">
        <f t="shared" si="2"/>
        <v>2025</v>
      </c>
      <c r="E84" t="s">
        <v>50</v>
      </c>
      <c r="F84" t="s">
        <v>24</v>
      </c>
      <c r="G84" t="s">
        <v>29</v>
      </c>
      <c r="H84" t="s">
        <v>20</v>
      </c>
      <c r="I84" t="s">
        <v>100</v>
      </c>
      <c r="J84">
        <v>86</v>
      </c>
      <c r="K84">
        <v>25000</v>
      </c>
      <c r="L84" s="7">
        <f>Sales_Data[[#This Row],[OrderQuantity]] *Sales_Data[[#This Row],[UnitPrice]]</f>
        <v>2150000</v>
      </c>
      <c r="M84" s="7">
        <f>Sales_Data[[#This Row],[UnitPrice]]-Sales_Data[[#This Row],[UnitCost]]</f>
        <v>7000</v>
      </c>
      <c r="N84" s="7">
        <f>Sales_Data[[#This Row],[Gross Revenue]]-Sales_Data[[#This Row],[Discount Amount ]]</f>
        <v>2143000</v>
      </c>
      <c r="O84" s="7">
        <f>Sales_Data[[#This Row],[OrderQuantity]] *Sales_Data[[#This Row],[UnitCost]]</f>
        <v>1548000</v>
      </c>
      <c r="P84" s="7">
        <f>Sales_Data[[#This Row],[ItemCost]] +Sales_Data[[#This Row],[ShippingCost]]</f>
        <v>1548500.06</v>
      </c>
      <c r="Q84" s="7">
        <f>Sales_Data[[#This Row],[Gross Revenue]]-Sales_Data[[#This Row],[TotalFinancialCost]]</f>
        <v>601499.93999999994</v>
      </c>
      <c r="R84" s="7">
        <f>Sales_Data[[#This Row],[Actul Bill Amount]]-Sales_Data[[#This Row],[ShippingCost]]</f>
        <v>2142499.94</v>
      </c>
      <c r="S84">
        <v>1094</v>
      </c>
      <c r="T84">
        <v>500.06</v>
      </c>
      <c r="U84" t="s">
        <v>60</v>
      </c>
      <c r="V84">
        <v>18000</v>
      </c>
      <c r="W84" t="s">
        <v>22</v>
      </c>
      <c r="X84" t="str">
        <f t="shared" si="3"/>
        <v>Nagpur</v>
      </c>
    </row>
    <row r="85" spans="1:24" x14ac:dyDescent="0.4">
      <c r="A85">
        <v>100084</v>
      </c>
      <c r="B85" s="5">
        <v>45894.942361111112</v>
      </c>
      <c r="C85" s="3" t="str">
        <f>TEXT(Sales_Data[[#This Row],[OrderDate]],"mmmm")</f>
        <v>August</v>
      </c>
      <c r="D85" s="3" t="str">
        <f t="shared" si="2"/>
        <v>2025</v>
      </c>
      <c r="E85" t="s">
        <v>50</v>
      </c>
      <c r="F85" t="s">
        <v>35</v>
      </c>
      <c r="G85" t="s">
        <v>15</v>
      </c>
      <c r="H85" t="s">
        <v>16</v>
      </c>
      <c r="I85" t="s">
        <v>100</v>
      </c>
      <c r="J85">
        <v>10</v>
      </c>
      <c r="K85">
        <v>12000</v>
      </c>
      <c r="L85" s="7">
        <f>Sales_Data[[#This Row],[OrderQuantity]] *Sales_Data[[#This Row],[UnitPrice]]</f>
        <v>120000</v>
      </c>
      <c r="M85" s="7">
        <f>Sales_Data[[#This Row],[UnitPrice]]-Sales_Data[[#This Row],[UnitCost]]</f>
        <v>4000</v>
      </c>
      <c r="N85" s="7">
        <f>Sales_Data[[#This Row],[Gross Revenue]]-Sales_Data[[#This Row],[Discount Amount ]]</f>
        <v>116000</v>
      </c>
      <c r="O85" s="7">
        <f>Sales_Data[[#This Row],[OrderQuantity]] *Sales_Data[[#This Row],[UnitCost]]</f>
        <v>80000</v>
      </c>
      <c r="P85" s="7">
        <f>Sales_Data[[#This Row],[ItemCost]] +Sales_Data[[#This Row],[ShippingCost]]</f>
        <v>80824.75</v>
      </c>
      <c r="Q85" s="7">
        <f>Sales_Data[[#This Row],[Gross Revenue]]-Sales_Data[[#This Row],[TotalFinancialCost]]</f>
        <v>39175.25</v>
      </c>
      <c r="R85" s="7">
        <f>Sales_Data[[#This Row],[Actul Bill Amount]]-Sales_Data[[#This Row],[ShippingCost]]</f>
        <v>115175.25</v>
      </c>
      <c r="S85">
        <v>705</v>
      </c>
      <c r="T85">
        <v>824.75</v>
      </c>
      <c r="U85" t="s">
        <v>36</v>
      </c>
      <c r="V85">
        <v>8000</v>
      </c>
      <c r="W85" t="s">
        <v>18</v>
      </c>
      <c r="X85" t="str">
        <f t="shared" si="3"/>
        <v>Bengaluru</v>
      </c>
    </row>
    <row r="86" spans="1:24" x14ac:dyDescent="0.4">
      <c r="A86">
        <v>100085</v>
      </c>
      <c r="B86" s="5">
        <v>45995.869444444441</v>
      </c>
      <c r="C86" s="3" t="str">
        <f>TEXT(Sales_Data[[#This Row],[OrderDate]],"mmmm")</f>
        <v>December</v>
      </c>
      <c r="D86" s="3" t="str">
        <f t="shared" si="2"/>
        <v>2025</v>
      </c>
      <c r="E86" t="s">
        <v>45</v>
      </c>
      <c r="F86" t="s">
        <v>55</v>
      </c>
      <c r="G86" t="s">
        <v>29</v>
      </c>
      <c r="H86" t="s">
        <v>25</v>
      </c>
      <c r="I86" t="s">
        <v>100</v>
      </c>
      <c r="J86">
        <v>43</v>
      </c>
      <c r="K86">
        <v>850</v>
      </c>
      <c r="L86" s="7">
        <f>Sales_Data[[#This Row],[OrderQuantity]] *Sales_Data[[#This Row],[UnitPrice]]</f>
        <v>36550</v>
      </c>
      <c r="M86" s="7">
        <f>Sales_Data[[#This Row],[UnitPrice]]-Sales_Data[[#This Row],[UnitCost]]</f>
        <v>300</v>
      </c>
      <c r="N86" s="7">
        <f>Sales_Data[[#This Row],[Gross Revenue]]-Sales_Data[[#This Row],[Discount Amount ]]</f>
        <v>36250</v>
      </c>
      <c r="O86" s="7">
        <f>Sales_Data[[#This Row],[OrderQuantity]] *Sales_Data[[#This Row],[UnitCost]]</f>
        <v>23650</v>
      </c>
      <c r="P86" s="7">
        <f>Sales_Data[[#This Row],[ItemCost]] +Sales_Data[[#This Row],[ShippingCost]]</f>
        <v>24095.49</v>
      </c>
      <c r="Q86" s="7">
        <f>Sales_Data[[#This Row],[Gross Revenue]]-Sales_Data[[#This Row],[TotalFinancialCost]]</f>
        <v>12454.509999999998</v>
      </c>
      <c r="R86" s="7">
        <f>Sales_Data[[#This Row],[Actul Bill Amount]]-Sales_Data[[#This Row],[ShippingCost]]</f>
        <v>35804.51</v>
      </c>
      <c r="S86">
        <v>644</v>
      </c>
      <c r="T86">
        <v>445.49</v>
      </c>
      <c r="U86" t="s">
        <v>56</v>
      </c>
      <c r="V86">
        <v>550</v>
      </c>
      <c r="W86" t="s">
        <v>27</v>
      </c>
      <c r="X86" t="str">
        <f t="shared" si="3"/>
        <v>Mumbai</v>
      </c>
    </row>
    <row r="87" spans="1:24" x14ac:dyDescent="0.4">
      <c r="A87">
        <v>100086</v>
      </c>
      <c r="B87" s="5">
        <v>45710.986111111109</v>
      </c>
      <c r="C87" s="3" t="str">
        <f>TEXT(Sales_Data[[#This Row],[OrderDate]],"mmmm")</f>
        <v>February</v>
      </c>
      <c r="D87" s="3" t="str">
        <f t="shared" si="2"/>
        <v>2025</v>
      </c>
      <c r="E87" t="s">
        <v>42</v>
      </c>
      <c r="F87" t="s">
        <v>35</v>
      </c>
      <c r="G87" t="s">
        <v>29</v>
      </c>
      <c r="H87" t="s">
        <v>32</v>
      </c>
      <c r="I87" t="s">
        <v>100</v>
      </c>
      <c r="J87">
        <v>46</v>
      </c>
      <c r="K87">
        <v>12000</v>
      </c>
      <c r="L87" s="7">
        <f>Sales_Data[[#This Row],[OrderQuantity]] *Sales_Data[[#This Row],[UnitPrice]]</f>
        <v>552000</v>
      </c>
      <c r="M87" s="7">
        <f>Sales_Data[[#This Row],[UnitPrice]]-Sales_Data[[#This Row],[UnitCost]]</f>
        <v>4000</v>
      </c>
      <c r="N87" s="7">
        <f>Sales_Data[[#This Row],[Gross Revenue]]-Sales_Data[[#This Row],[Discount Amount ]]</f>
        <v>548000</v>
      </c>
      <c r="O87" s="7">
        <f>Sales_Data[[#This Row],[OrderQuantity]] *Sales_Data[[#This Row],[UnitCost]]</f>
        <v>368000</v>
      </c>
      <c r="P87" s="7">
        <f>Sales_Data[[#This Row],[ItemCost]] +Sales_Data[[#This Row],[ShippingCost]]</f>
        <v>369014.82</v>
      </c>
      <c r="Q87" s="7">
        <f>Sales_Data[[#This Row],[Gross Revenue]]-Sales_Data[[#This Row],[TotalFinancialCost]]</f>
        <v>182985.18</v>
      </c>
      <c r="R87" s="7">
        <f>Sales_Data[[#This Row],[Actul Bill Amount]]-Sales_Data[[#This Row],[ShippingCost]]</f>
        <v>546985.18000000005</v>
      </c>
      <c r="S87">
        <v>1128</v>
      </c>
      <c r="T87">
        <v>1014.82</v>
      </c>
      <c r="U87" t="s">
        <v>36</v>
      </c>
      <c r="V87">
        <v>8000</v>
      </c>
      <c r="W87" t="s">
        <v>33</v>
      </c>
      <c r="X87" t="str">
        <f t="shared" si="3"/>
        <v>Delhi</v>
      </c>
    </row>
    <row r="88" spans="1:24" x14ac:dyDescent="0.4">
      <c r="A88">
        <v>100087</v>
      </c>
      <c r="B88" s="5">
        <v>45937.508333333331</v>
      </c>
      <c r="C88" s="3" t="str">
        <f>TEXT(Sales_Data[[#This Row],[OrderDate]],"mmmm")</f>
        <v>October</v>
      </c>
      <c r="D88" s="3" t="str">
        <f t="shared" si="2"/>
        <v>2025</v>
      </c>
      <c r="E88" t="s">
        <v>34</v>
      </c>
      <c r="F88" t="s">
        <v>28</v>
      </c>
      <c r="G88" t="s">
        <v>29</v>
      </c>
      <c r="H88" t="s">
        <v>32</v>
      </c>
      <c r="I88" t="s">
        <v>100</v>
      </c>
      <c r="J88">
        <v>88</v>
      </c>
      <c r="K88">
        <v>2500</v>
      </c>
      <c r="L88" s="7">
        <f>Sales_Data[[#This Row],[OrderQuantity]] *Sales_Data[[#This Row],[UnitPrice]]</f>
        <v>220000</v>
      </c>
      <c r="M88" s="7">
        <f>Sales_Data[[#This Row],[UnitPrice]]-Sales_Data[[#This Row],[UnitCost]]</f>
        <v>1000</v>
      </c>
      <c r="N88" s="7">
        <f>Sales_Data[[#This Row],[Gross Revenue]]-Sales_Data[[#This Row],[Discount Amount ]]</f>
        <v>219000</v>
      </c>
      <c r="O88" s="7">
        <f>Sales_Data[[#This Row],[OrderQuantity]] *Sales_Data[[#This Row],[UnitCost]]</f>
        <v>132000</v>
      </c>
      <c r="P88" s="7">
        <f>Sales_Data[[#This Row],[ItemCost]] +Sales_Data[[#This Row],[ShippingCost]]</f>
        <v>132564.29999999999</v>
      </c>
      <c r="Q88" s="7">
        <f>Sales_Data[[#This Row],[Gross Revenue]]-Sales_Data[[#This Row],[TotalFinancialCost]]</f>
        <v>87435.700000000012</v>
      </c>
      <c r="R88" s="7">
        <f>Sales_Data[[#This Row],[Actul Bill Amount]]-Sales_Data[[#This Row],[ShippingCost]]</f>
        <v>218435.7</v>
      </c>
      <c r="S88">
        <v>1170</v>
      </c>
      <c r="T88">
        <v>564.29999999999995</v>
      </c>
      <c r="U88" t="s">
        <v>54</v>
      </c>
      <c r="V88">
        <v>1500</v>
      </c>
      <c r="W88" t="s">
        <v>33</v>
      </c>
      <c r="X88" t="str">
        <f t="shared" si="3"/>
        <v>Delhi</v>
      </c>
    </row>
    <row r="89" spans="1:24" x14ac:dyDescent="0.4">
      <c r="A89">
        <v>100088</v>
      </c>
      <c r="B89" s="5">
        <v>45874.912499999999</v>
      </c>
      <c r="C89" s="3" t="str">
        <f>TEXT(Sales_Data[[#This Row],[OrderDate]],"mmmm")</f>
        <v>August</v>
      </c>
      <c r="D89" s="3" t="str">
        <f t="shared" si="2"/>
        <v>2025</v>
      </c>
      <c r="E89" t="s">
        <v>23</v>
      </c>
      <c r="F89" t="s">
        <v>55</v>
      </c>
      <c r="G89" t="s">
        <v>31</v>
      </c>
      <c r="H89" t="s">
        <v>25</v>
      </c>
      <c r="I89" t="s">
        <v>100</v>
      </c>
      <c r="J89">
        <v>24</v>
      </c>
      <c r="K89">
        <v>850</v>
      </c>
      <c r="L89" s="7">
        <f>Sales_Data[[#This Row],[OrderQuantity]] *Sales_Data[[#This Row],[UnitPrice]]</f>
        <v>20400</v>
      </c>
      <c r="M89" s="7">
        <f>Sales_Data[[#This Row],[UnitPrice]]-Sales_Data[[#This Row],[UnitCost]]</f>
        <v>300</v>
      </c>
      <c r="N89" s="7">
        <f>Sales_Data[[#This Row],[Gross Revenue]]-Sales_Data[[#This Row],[Discount Amount ]]</f>
        <v>20100</v>
      </c>
      <c r="O89" s="7">
        <f>Sales_Data[[#This Row],[OrderQuantity]] *Sales_Data[[#This Row],[UnitCost]]</f>
        <v>13200</v>
      </c>
      <c r="P89" s="7">
        <f>Sales_Data[[#This Row],[ItemCost]] +Sales_Data[[#This Row],[ShippingCost]]</f>
        <v>14019.53</v>
      </c>
      <c r="Q89" s="7">
        <f>Sales_Data[[#This Row],[Gross Revenue]]-Sales_Data[[#This Row],[TotalFinancialCost]]</f>
        <v>6380.4699999999993</v>
      </c>
      <c r="R89" s="7">
        <f>Sales_Data[[#This Row],[Actul Bill Amount]]-Sales_Data[[#This Row],[ShippingCost]]</f>
        <v>19280.47</v>
      </c>
      <c r="S89">
        <v>794</v>
      </c>
      <c r="T89">
        <v>819.53</v>
      </c>
      <c r="U89" t="s">
        <v>56</v>
      </c>
      <c r="V89">
        <v>550</v>
      </c>
      <c r="W89" t="s">
        <v>27</v>
      </c>
      <c r="X89" t="str">
        <f t="shared" si="3"/>
        <v>Mumbai</v>
      </c>
    </row>
    <row r="90" spans="1:24" x14ac:dyDescent="0.4">
      <c r="A90">
        <v>100089</v>
      </c>
      <c r="B90" s="5">
        <v>45909.280555555553</v>
      </c>
      <c r="C90" s="3" t="str">
        <f>TEXT(Sales_Data[[#This Row],[OrderDate]],"mmmm")</f>
        <v>September</v>
      </c>
      <c r="D90" s="3" t="str">
        <f t="shared" si="2"/>
        <v>2025</v>
      </c>
      <c r="E90" t="s">
        <v>39</v>
      </c>
      <c r="F90" t="s">
        <v>24</v>
      </c>
      <c r="G90" t="s">
        <v>15</v>
      </c>
      <c r="H90" t="s">
        <v>32</v>
      </c>
      <c r="I90" t="s">
        <v>100</v>
      </c>
      <c r="J90">
        <v>75</v>
      </c>
      <c r="K90">
        <v>45000</v>
      </c>
      <c r="L90" s="7">
        <f>Sales_Data[[#This Row],[OrderQuantity]] *Sales_Data[[#This Row],[UnitPrice]]</f>
        <v>3375000</v>
      </c>
      <c r="M90" s="7">
        <f>Sales_Data[[#This Row],[UnitPrice]]-Sales_Data[[#This Row],[UnitCost]]</f>
        <v>13000</v>
      </c>
      <c r="N90" s="7">
        <f>Sales_Data[[#This Row],[Gross Revenue]]-Sales_Data[[#This Row],[Discount Amount ]]</f>
        <v>3362000</v>
      </c>
      <c r="O90" s="7">
        <f>Sales_Data[[#This Row],[OrderQuantity]] *Sales_Data[[#This Row],[UnitCost]]</f>
        <v>2400000</v>
      </c>
      <c r="P90" s="7">
        <f>Sales_Data[[#This Row],[ItemCost]] +Sales_Data[[#This Row],[ShippingCost]]</f>
        <v>2400320.5299999998</v>
      </c>
      <c r="Q90" s="7">
        <f>Sales_Data[[#This Row],[Gross Revenue]]-Sales_Data[[#This Row],[TotalFinancialCost]]</f>
        <v>974679.4700000002</v>
      </c>
      <c r="R90" s="7">
        <f>Sales_Data[[#This Row],[Actul Bill Amount]]-Sales_Data[[#This Row],[ShippingCost]]</f>
        <v>3361679.47</v>
      </c>
      <c r="S90">
        <v>761</v>
      </c>
      <c r="T90">
        <v>320.52999999999997</v>
      </c>
      <c r="U90" t="s">
        <v>26</v>
      </c>
      <c r="V90">
        <v>32000</v>
      </c>
      <c r="W90" t="s">
        <v>33</v>
      </c>
      <c r="X90" t="str">
        <f t="shared" si="3"/>
        <v>Delhi</v>
      </c>
    </row>
    <row r="91" spans="1:24" x14ac:dyDescent="0.4">
      <c r="A91">
        <v>100090</v>
      </c>
      <c r="B91" s="5">
        <v>45845.206250000003</v>
      </c>
      <c r="C91" s="3" t="str">
        <f>TEXT(Sales_Data[[#This Row],[OrderDate]],"mmmm")</f>
        <v>July</v>
      </c>
      <c r="D91" s="3" t="str">
        <f t="shared" si="2"/>
        <v>2025</v>
      </c>
      <c r="E91" t="s">
        <v>50</v>
      </c>
      <c r="F91" t="s">
        <v>55</v>
      </c>
      <c r="G91" t="s">
        <v>31</v>
      </c>
      <c r="H91" t="s">
        <v>25</v>
      </c>
      <c r="I91" t="s">
        <v>100</v>
      </c>
      <c r="J91">
        <v>3</v>
      </c>
      <c r="K91">
        <v>1200</v>
      </c>
      <c r="L91" s="7">
        <f>Sales_Data[[#This Row],[OrderQuantity]] *Sales_Data[[#This Row],[UnitPrice]]</f>
        <v>3600</v>
      </c>
      <c r="M91" s="7">
        <f>Sales_Data[[#This Row],[UnitPrice]]-Sales_Data[[#This Row],[UnitCost]]</f>
        <v>400</v>
      </c>
      <c r="N91" s="7">
        <f>Sales_Data[[#This Row],[Gross Revenue]]-Sales_Data[[#This Row],[Discount Amount ]]</f>
        <v>3200</v>
      </c>
      <c r="O91" s="7">
        <f>Sales_Data[[#This Row],[OrderQuantity]] *Sales_Data[[#This Row],[UnitCost]]</f>
        <v>2400</v>
      </c>
      <c r="P91" s="7">
        <f>Sales_Data[[#This Row],[ItemCost]] +Sales_Data[[#This Row],[ShippingCost]]</f>
        <v>2641.71</v>
      </c>
      <c r="Q91" s="7">
        <f>Sales_Data[[#This Row],[Gross Revenue]]-Sales_Data[[#This Row],[TotalFinancialCost]]</f>
        <v>958.29</v>
      </c>
      <c r="R91" s="7">
        <f>Sales_Data[[#This Row],[Actul Bill Amount]]-Sales_Data[[#This Row],[ShippingCost]]</f>
        <v>2958.29</v>
      </c>
      <c r="S91">
        <v>1123</v>
      </c>
      <c r="T91">
        <v>241.71</v>
      </c>
      <c r="U91" t="s">
        <v>58</v>
      </c>
      <c r="V91">
        <v>800</v>
      </c>
      <c r="W91" t="s">
        <v>27</v>
      </c>
      <c r="X91" t="str">
        <f t="shared" si="3"/>
        <v>Mumbai</v>
      </c>
    </row>
    <row r="92" spans="1:24" x14ac:dyDescent="0.4">
      <c r="A92">
        <v>100091</v>
      </c>
      <c r="B92" s="5">
        <v>45698.586111111108</v>
      </c>
      <c r="C92" s="3" t="str">
        <f>TEXT(Sales_Data[[#This Row],[OrderDate]],"mmmm")</f>
        <v>February</v>
      </c>
      <c r="D92" s="3" t="str">
        <f t="shared" si="2"/>
        <v>2025</v>
      </c>
      <c r="E92" t="s">
        <v>23</v>
      </c>
      <c r="F92" t="s">
        <v>46</v>
      </c>
      <c r="G92" t="s">
        <v>29</v>
      </c>
      <c r="H92" t="s">
        <v>37</v>
      </c>
      <c r="I92" t="s">
        <v>100</v>
      </c>
      <c r="J92">
        <v>51</v>
      </c>
      <c r="K92">
        <v>15000</v>
      </c>
      <c r="L92" s="7">
        <f>Sales_Data[[#This Row],[OrderQuantity]] *Sales_Data[[#This Row],[UnitPrice]]</f>
        <v>765000</v>
      </c>
      <c r="M92" s="7">
        <f>Sales_Data[[#This Row],[UnitPrice]]-Sales_Data[[#This Row],[UnitCost]]</f>
        <v>5500</v>
      </c>
      <c r="N92" s="7">
        <f>Sales_Data[[#This Row],[Gross Revenue]]-Sales_Data[[#This Row],[Discount Amount ]]</f>
        <v>759500</v>
      </c>
      <c r="O92" s="7">
        <f>Sales_Data[[#This Row],[OrderQuantity]] *Sales_Data[[#This Row],[UnitCost]]</f>
        <v>484500</v>
      </c>
      <c r="P92" s="7">
        <f>Sales_Data[[#This Row],[ItemCost]] +Sales_Data[[#This Row],[ShippingCost]]</f>
        <v>484883.02</v>
      </c>
      <c r="Q92" s="7">
        <f>Sales_Data[[#This Row],[Gross Revenue]]-Sales_Data[[#This Row],[TotalFinancialCost]]</f>
        <v>280116.98</v>
      </c>
      <c r="R92" s="7">
        <f>Sales_Data[[#This Row],[Actul Bill Amount]]-Sales_Data[[#This Row],[ShippingCost]]</f>
        <v>759116.98</v>
      </c>
      <c r="S92">
        <v>350</v>
      </c>
      <c r="T92">
        <v>383.02</v>
      </c>
      <c r="U92" t="s">
        <v>53</v>
      </c>
      <c r="V92">
        <v>9500</v>
      </c>
      <c r="W92" t="s">
        <v>38</v>
      </c>
      <c r="X92" t="str">
        <f t="shared" si="3"/>
        <v>Kolkata</v>
      </c>
    </row>
    <row r="93" spans="1:24" x14ac:dyDescent="0.4">
      <c r="A93">
        <v>100092</v>
      </c>
      <c r="B93" s="5">
        <v>45814.995833333334</v>
      </c>
      <c r="C93" s="3" t="str">
        <f>TEXT(Sales_Data[[#This Row],[OrderDate]],"mmmm")</f>
        <v>June</v>
      </c>
      <c r="D93" s="3" t="str">
        <f t="shared" si="2"/>
        <v>2025</v>
      </c>
      <c r="E93" t="s">
        <v>13</v>
      </c>
      <c r="F93" t="s">
        <v>40</v>
      </c>
      <c r="G93" t="s">
        <v>29</v>
      </c>
      <c r="H93" t="s">
        <v>20</v>
      </c>
      <c r="I93" t="s">
        <v>100</v>
      </c>
      <c r="J93">
        <v>39</v>
      </c>
      <c r="K93">
        <v>1500</v>
      </c>
      <c r="L93" s="7">
        <f>Sales_Data[[#This Row],[OrderQuantity]] *Sales_Data[[#This Row],[UnitPrice]]</f>
        <v>58500</v>
      </c>
      <c r="M93" s="7">
        <f>Sales_Data[[#This Row],[UnitPrice]]-Sales_Data[[#This Row],[UnitCost]]</f>
        <v>700</v>
      </c>
      <c r="N93" s="7">
        <f>Sales_Data[[#This Row],[Gross Revenue]]-Sales_Data[[#This Row],[Discount Amount ]]</f>
        <v>57800</v>
      </c>
      <c r="O93" s="7">
        <f>Sales_Data[[#This Row],[OrderQuantity]] *Sales_Data[[#This Row],[UnitCost]]</f>
        <v>31200</v>
      </c>
      <c r="P93" s="7">
        <f>Sales_Data[[#This Row],[ItemCost]] +Sales_Data[[#This Row],[ShippingCost]]</f>
        <v>31680.95</v>
      </c>
      <c r="Q93" s="7">
        <f>Sales_Data[[#This Row],[Gross Revenue]]-Sales_Data[[#This Row],[TotalFinancialCost]]</f>
        <v>26819.05</v>
      </c>
      <c r="R93" s="7">
        <f>Sales_Data[[#This Row],[Actul Bill Amount]]-Sales_Data[[#This Row],[ShippingCost]]</f>
        <v>57319.05</v>
      </c>
      <c r="S93">
        <v>681</v>
      </c>
      <c r="T93">
        <v>480.95</v>
      </c>
      <c r="U93" t="s">
        <v>52</v>
      </c>
      <c r="V93">
        <v>800</v>
      </c>
      <c r="W93" t="s">
        <v>22</v>
      </c>
      <c r="X93" t="str">
        <f t="shared" si="3"/>
        <v>Nagpur</v>
      </c>
    </row>
    <row r="94" spans="1:24" x14ac:dyDescent="0.4">
      <c r="A94">
        <v>100093</v>
      </c>
      <c r="B94" s="5">
        <v>45672.4375</v>
      </c>
      <c r="C94" s="3" t="str">
        <f>TEXT(Sales_Data[[#This Row],[OrderDate]],"mmmm")</f>
        <v>January</v>
      </c>
      <c r="D94" s="3" t="str">
        <f t="shared" si="2"/>
        <v>2025</v>
      </c>
      <c r="E94" t="s">
        <v>23</v>
      </c>
      <c r="F94" t="s">
        <v>14</v>
      </c>
      <c r="G94" t="s">
        <v>15</v>
      </c>
      <c r="H94" t="s">
        <v>32</v>
      </c>
      <c r="I94" t="s">
        <v>100</v>
      </c>
      <c r="J94">
        <v>50</v>
      </c>
      <c r="K94">
        <v>6500</v>
      </c>
      <c r="L94" s="7">
        <f>Sales_Data[[#This Row],[OrderQuantity]] *Sales_Data[[#This Row],[UnitPrice]]</f>
        <v>325000</v>
      </c>
      <c r="M94" s="7">
        <f>Sales_Data[[#This Row],[UnitPrice]]-Sales_Data[[#This Row],[UnitCost]]</f>
        <v>2300</v>
      </c>
      <c r="N94" s="7">
        <f>Sales_Data[[#This Row],[Gross Revenue]]-Sales_Data[[#This Row],[Discount Amount ]]</f>
        <v>322700</v>
      </c>
      <c r="O94" s="7">
        <f>Sales_Data[[#This Row],[OrderQuantity]] *Sales_Data[[#This Row],[UnitCost]]</f>
        <v>210000</v>
      </c>
      <c r="P94" s="7">
        <f>Sales_Data[[#This Row],[ItemCost]] +Sales_Data[[#This Row],[ShippingCost]]</f>
        <v>210317.28</v>
      </c>
      <c r="Q94" s="7">
        <f>Sales_Data[[#This Row],[Gross Revenue]]-Sales_Data[[#This Row],[TotalFinancialCost]]</f>
        <v>114682.72</v>
      </c>
      <c r="R94" s="7">
        <f>Sales_Data[[#This Row],[Actul Bill Amount]]-Sales_Data[[#This Row],[ShippingCost]]</f>
        <v>322382.71999999997</v>
      </c>
      <c r="S94">
        <v>1190</v>
      </c>
      <c r="T94">
        <v>317.27999999999997</v>
      </c>
      <c r="U94" t="s">
        <v>21</v>
      </c>
      <c r="V94">
        <v>4200</v>
      </c>
      <c r="W94" t="s">
        <v>33</v>
      </c>
      <c r="X94" t="str">
        <f t="shared" si="3"/>
        <v>Delhi</v>
      </c>
    </row>
    <row r="95" spans="1:24" x14ac:dyDescent="0.4">
      <c r="A95">
        <v>100094</v>
      </c>
      <c r="B95" s="5">
        <v>45958.96597222222</v>
      </c>
      <c r="C95" s="3" t="str">
        <f>TEXT(Sales_Data[[#This Row],[OrderDate]],"mmmm")</f>
        <v>October</v>
      </c>
      <c r="D95" s="3" t="str">
        <f t="shared" si="2"/>
        <v>2025</v>
      </c>
      <c r="E95" t="s">
        <v>45</v>
      </c>
      <c r="F95" t="s">
        <v>28</v>
      </c>
      <c r="G95" t="s">
        <v>15</v>
      </c>
      <c r="H95" t="s">
        <v>16</v>
      </c>
      <c r="I95" t="s">
        <v>100</v>
      </c>
      <c r="J95">
        <v>18</v>
      </c>
      <c r="K95">
        <v>2500</v>
      </c>
      <c r="L95" s="7">
        <f>Sales_Data[[#This Row],[OrderQuantity]] *Sales_Data[[#This Row],[UnitPrice]]</f>
        <v>45000</v>
      </c>
      <c r="M95" s="7">
        <f>Sales_Data[[#This Row],[UnitPrice]]-Sales_Data[[#This Row],[UnitCost]]</f>
        <v>1000</v>
      </c>
      <c r="N95" s="7">
        <f>Sales_Data[[#This Row],[Gross Revenue]]-Sales_Data[[#This Row],[Discount Amount ]]</f>
        <v>44000</v>
      </c>
      <c r="O95" s="7">
        <f>Sales_Data[[#This Row],[OrderQuantity]] *Sales_Data[[#This Row],[UnitCost]]</f>
        <v>27000</v>
      </c>
      <c r="P95" s="7">
        <f>Sales_Data[[#This Row],[ItemCost]] +Sales_Data[[#This Row],[ShippingCost]]</f>
        <v>27869.79</v>
      </c>
      <c r="Q95" s="7">
        <f>Sales_Data[[#This Row],[Gross Revenue]]-Sales_Data[[#This Row],[TotalFinancialCost]]</f>
        <v>17130.21</v>
      </c>
      <c r="R95" s="7">
        <f>Sales_Data[[#This Row],[Actul Bill Amount]]-Sales_Data[[#This Row],[ShippingCost]]</f>
        <v>43130.21</v>
      </c>
      <c r="S95">
        <v>917</v>
      </c>
      <c r="T95">
        <v>869.79</v>
      </c>
      <c r="U95" t="s">
        <v>54</v>
      </c>
      <c r="V95">
        <v>1500</v>
      </c>
      <c r="W95" t="s">
        <v>18</v>
      </c>
      <c r="X95" t="str">
        <f t="shared" si="3"/>
        <v>Bengaluru</v>
      </c>
    </row>
    <row r="96" spans="1:24" x14ac:dyDescent="0.4">
      <c r="A96">
        <v>100095</v>
      </c>
      <c r="B96" s="5">
        <v>45722.693749999999</v>
      </c>
      <c r="C96" s="3" t="str">
        <f>TEXT(Sales_Data[[#This Row],[OrderDate]],"mmmm")</f>
        <v>March</v>
      </c>
      <c r="D96" s="3" t="str">
        <f t="shared" si="2"/>
        <v>2025</v>
      </c>
      <c r="E96" t="s">
        <v>13</v>
      </c>
      <c r="F96" t="s">
        <v>43</v>
      </c>
      <c r="G96" t="s">
        <v>15</v>
      </c>
      <c r="H96" t="s">
        <v>16</v>
      </c>
      <c r="I96" t="s">
        <v>100</v>
      </c>
      <c r="J96">
        <v>96</v>
      </c>
      <c r="K96">
        <v>4500</v>
      </c>
      <c r="L96" s="7">
        <f>Sales_Data[[#This Row],[OrderQuantity]] *Sales_Data[[#This Row],[UnitPrice]]</f>
        <v>432000</v>
      </c>
      <c r="M96" s="7">
        <f>Sales_Data[[#This Row],[UnitPrice]]-Sales_Data[[#This Row],[UnitCost]]</f>
        <v>2000</v>
      </c>
      <c r="N96" s="7">
        <f>Sales_Data[[#This Row],[Gross Revenue]]-Sales_Data[[#This Row],[Discount Amount ]]</f>
        <v>430000</v>
      </c>
      <c r="O96" s="7">
        <f>Sales_Data[[#This Row],[OrderQuantity]] *Sales_Data[[#This Row],[UnitCost]]</f>
        <v>240000</v>
      </c>
      <c r="P96" s="7">
        <f>Sales_Data[[#This Row],[ItemCost]] +Sales_Data[[#This Row],[ShippingCost]]</f>
        <v>240211.44</v>
      </c>
      <c r="Q96" s="7">
        <f>Sales_Data[[#This Row],[Gross Revenue]]-Sales_Data[[#This Row],[TotalFinancialCost]]</f>
        <v>191788.56</v>
      </c>
      <c r="R96" s="7">
        <f>Sales_Data[[#This Row],[Actul Bill Amount]]-Sales_Data[[#This Row],[ShippingCost]]</f>
        <v>429788.56</v>
      </c>
      <c r="S96">
        <v>391</v>
      </c>
      <c r="T96">
        <v>211.44</v>
      </c>
      <c r="U96" t="s">
        <v>44</v>
      </c>
      <c r="V96">
        <v>2500</v>
      </c>
      <c r="W96" t="s">
        <v>18</v>
      </c>
      <c r="X96" t="str">
        <f t="shared" si="3"/>
        <v>Bengaluru</v>
      </c>
    </row>
    <row r="97" spans="1:24" x14ac:dyDescent="0.4">
      <c r="A97">
        <v>100096</v>
      </c>
      <c r="B97" s="5">
        <v>46002.304166666669</v>
      </c>
      <c r="C97" s="3" t="str">
        <f>TEXT(Sales_Data[[#This Row],[OrderDate]],"mmmm")</f>
        <v>December</v>
      </c>
      <c r="D97" s="3" t="str">
        <f t="shared" si="2"/>
        <v>2025</v>
      </c>
      <c r="E97" t="s">
        <v>45</v>
      </c>
      <c r="F97" t="s">
        <v>28</v>
      </c>
      <c r="G97" t="s">
        <v>31</v>
      </c>
      <c r="H97" t="s">
        <v>37</v>
      </c>
      <c r="I97" t="s">
        <v>100</v>
      </c>
      <c r="J97">
        <v>17</v>
      </c>
      <c r="K97">
        <v>2500</v>
      </c>
      <c r="L97" s="7">
        <f>Sales_Data[[#This Row],[OrderQuantity]] *Sales_Data[[#This Row],[UnitPrice]]</f>
        <v>42500</v>
      </c>
      <c r="M97" s="7">
        <f>Sales_Data[[#This Row],[UnitPrice]]-Sales_Data[[#This Row],[UnitCost]]</f>
        <v>1000</v>
      </c>
      <c r="N97" s="7">
        <f>Sales_Data[[#This Row],[Gross Revenue]]-Sales_Data[[#This Row],[Discount Amount ]]</f>
        <v>41500</v>
      </c>
      <c r="O97" s="7">
        <f>Sales_Data[[#This Row],[OrderQuantity]] *Sales_Data[[#This Row],[UnitCost]]</f>
        <v>25500</v>
      </c>
      <c r="P97" s="7">
        <f>Sales_Data[[#This Row],[ItemCost]] +Sales_Data[[#This Row],[ShippingCost]]</f>
        <v>26001.45</v>
      </c>
      <c r="Q97" s="7">
        <f>Sales_Data[[#This Row],[Gross Revenue]]-Sales_Data[[#This Row],[TotalFinancialCost]]</f>
        <v>16498.55</v>
      </c>
      <c r="R97" s="7">
        <f>Sales_Data[[#This Row],[Actul Bill Amount]]-Sales_Data[[#This Row],[ShippingCost]]</f>
        <v>40998.550000000003</v>
      </c>
      <c r="S97">
        <v>406</v>
      </c>
      <c r="T97">
        <v>501.45</v>
      </c>
      <c r="U97" t="s">
        <v>54</v>
      </c>
      <c r="V97">
        <v>1500</v>
      </c>
      <c r="W97" t="s">
        <v>38</v>
      </c>
      <c r="X97" t="str">
        <f t="shared" si="3"/>
        <v>Kolkata</v>
      </c>
    </row>
    <row r="98" spans="1:24" x14ac:dyDescent="0.4">
      <c r="A98">
        <v>100097</v>
      </c>
      <c r="B98" s="5">
        <v>45984.407638888886</v>
      </c>
      <c r="C98" s="3" t="str">
        <f>TEXT(Sales_Data[[#This Row],[OrderDate]],"mmmm")</f>
        <v>November</v>
      </c>
      <c r="D98" s="3" t="str">
        <f t="shared" si="2"/>
        <v>2025</v>
      </c>
      <c r="E98" t="s">
        <v>50</v>
      </c>
      <c r="F98" t="s">
        <v>14</v>
      </c>
      <c r="G98" t="s">
        <v>29</v>
      </c>
      <c r="H98" t="s">
        <v>37</v>
      </c>
      <c r="I98" t="s">
        <v>100</v>
      </c>
      <c r="J98">
        <v>98</v>
      </c>
      <c r="K98">
        <v>6500</v>
      </c>
      <c r="L98" s="7">
        <f>Sales_Data[[#This Row],[OrderQuantity]] *Sales_Data[[#This Row],[UnitPrice]]</f>
        <v>637000</v>
      </c>
      <c r="M98" s="7">
        <f>Sales_Data[[#This Row],[UnitPrice]]-Sales_Data[[#This Row],[UnitCost]]</f>
        <v>2300</v>
      </c>
      <c r="N98" s="7">
        <f>Sales_Data[[#This Row],[Gross Revenue]]-Sales_Data[[#This Row],[Discount Amount ]]</f>
        <v>634700</v>
      </c>
      <c r="O98" s="7">
        <f>Sales_Data[[#This Row],[OrderQuantity]] *Sales_Data[[#This Row],[UnitCost]]</f>
        <v>411600</v>
      </c>
      <c r="P98" s="7">
        <f>Sales_Data[[#This Row],[ItemCost]] +Sales_Data[[#This Row],[ShippingCost]]</f>
        <v>412286.77</v>
      </c>
      <c r="Q98" s="7">
        <f>Sales_Data[[#This Row],[Gross Revenue]]-Sales_Data[[#This Row],[TotalFinancialCost]]</f>
        <v>224713.22999999998</v>
      </c>
      <c r="R98" s="7">
        <f>Sales_Data[[#This Row],[Actul Bill Amount]]-Sales_Data[[#This Row],[ShippingCost]]</f>
        <v>634013.23</v>
      </c>
      <c r="S98">
        <v>961</v>
      </c>
      <c r="T98">
        <v>686.77</v>
      </c>
      <c r="U98" t="s">
        <v>21</v>
      </c>
      <c r="V98">
        <v>4200</v>
      </c>
      <c r="W98" t="s">
        <v>38</v>
      </c>
      <c r="X98" t="str">
        <f t="shared" si="3"/>
        <v>Kolkata</v>
      </c>
    </row>
    <row r="99" spans="1:24" x14ac:dyDescent="0.4">
      <c r="A99">
        <v>100098</v>
      </c>
      <c r="B99" s="5">
        <v>45666.972222222219</v>
      </c>
      <c r="C99" s="3" t="str">
        <f>TEXT(Sales_Data[[#This Row],[OrderDate]],"mmmm")</f>
        <v>January</v>
      </c>
      <c r="D99" s="3" t="str">
        <f t="shared" si="2"/>
        <v>2025</v>
      </c>
      <c r="E99" t="s">
        <v>23</v>
      </c>
      <c r="F99" t="s">
        <v>24</v>
      </c>
      <c r="G99" t="s">
        <v>29</v>
      </c>
      <c r="H99" t="s">
        <v>25</v>
      </c>
      <c r="I99" t="s">
        <v>100</v>
      </c>
      <c r="J99">
        <v>76</v>
      </c>
      <c r="K99">
        <v>25000</v>
      </c>
      <c r="L99" s="7">
        <f>Sales_Data[[#This Row],[OrderQuantity]] *Sales_Data[[#This Row],[UnitPrice]]</f>
        <v>1900000</v>
      </c>
      <c r="M99" s="7">
        <f>Sales_Data[[#This Row],[UnitPrice]]-Sales_Data[[#This Row],[UnitCost]]</f>
        <v>7000</v>
      </c>
      <c r="N99" s="7">
        <f>Sales_Data[[#This Row],[Gross Revenue]]-Sales_Data[[#This Row],[Discount Amount ]]</f>
        <v>1893000</v>
      </c>
      <c r="O99" s="7">
        <f>Sales_Data[[#This Row],[OrderQuantity]] *Sales_Data[[#This Row],[UnitCost]]</f>
        <v>1368000</v>
      </c>
      <c r="P99" s="7">
        <f>Sales_Data[[#This Row],[ItemCost]] +Sales_Data[[#This Row],[ShippingCost]]</f>
        <v>1368633.16</v>
      </c>
      <c r="Q99" s="7">
        <f>Sales_Data[[#This Row],[Gross Revenue]]-Sales_Data[[#This Row],[TotalFinancialCost]]</f>
        <v>531366.84000000008</v>
      </c>
      <c r="R99" s="7">
        <f>Sales_Data[[#This Row],[Actul Bill Amount]]-Sales_Data[[#This Row],[ShippingCost]]</f>
        <v>1892366.84</v>
      </c>
      <c r="S99">
        <v>400</v>
      </c>
      <c r="T99">
        <v>633.16</v>
      </c>
      <c r="U99" t="s">
        <v>60</v>
      </c>
      <c r="V99">
        <v>18000</v>
      </c>
      <c r="W99" t="s">
        <v>27</v>
      </c>
      <c r="X99" t="str">
        <f t="shared" si="3"/>
        <v>Mumbai</v>
      </c>
    </row>
    <row r="100" spans="1:24" x14ac:dyDescent="0.4">
      <c r="A100">
        <v>100099</v>
      </c>
      <c r="B100" s="5">
        <v>46001.943055555559</v>
      </c>
      <c r="C100" s="3" t="str">
        <f>TEXT(Sales_Data[[#This Row],[OrderDate]],"mmmm")</f>
        <v>December</v>
      </c>
      <c r="D100" s="3" t="str">
        <f t="shared" si="2"/>
        <v>2025</v>
      </c>
      <c r="E100" t="s">
        <v>23</v>
      </c>
      <c r="F100" t="s">
        <v>14</v>
      </c>
      <c r="G100" t="s">
        <v>29</v>
      </c>
      <c r="H100" t="s">
        <v>25</v>
      </c>
      <c r="I100" t="s">
        <v>100</v>
      </c>
      <c r="J100">
        <v>13</v>
      </c>
      <c r="K100">
        <v>3200</v>
      </c>
      <c r="L100" s="7">
        <f>Sales_Data[[#This Row],[OrderQuantity]] *Sales_Data[[#This Row],[UnitPrice]]</f>
        <v>41600</v>
      </c>
      <c r="M100" s="7">
        <f>Sales_Data[[#This Row],[UnitPrice]]-Sales_Data[[#This Row],[UnitCost]]</f>
        <v>1200</v>
      </c>
      <c r="N100" s="7">
        <f>Sales_Data[[#This Row],[Gross Revenue]]-Sales_Data[[#This Row],[Discount Amount ]]</f>
        <v>40400</v>
      </c>
      <c r="O100" s="7">
        <f>Sales_Data[[#This Row],[OrderQuantity]] *Sales_Data[[#This Row],[UnitCost]]</f>
        <v>26000</v>
      </c>
      <c r="P100" s="7">
        <f>Sales_Data[[#This Row],[ItemCost]] +Sales_Data[[#This Row],[ShippingCost]]</f>
        <v>26231.200000000001</v>
      </c>
      <c r="Q100" s="7">
        <f>Sales_Data[[#This Row],[Gross Revenue]]-Sales_Data[[#This Row],[TotalFinancialCost]]</f>
        <v>15368.8</v>
      </c>
      <c r="R100" s="7">
        <f>Sales_Data[[#This Row],[Actul Bill Amount]]-Sales_Data[[#This Row],[ShippingCost]]</f>
        <v>40168.800000000003</v>
      </c>
      <c r="S100">
        <v>677</v>
      </c>
      <c r="T100">
        <v>231.2</v>
      </c>
      <c r="U100" t="s">
        <v>17</v>
      </c>
      <c r="V100">
        <v>2000</v>
      </c>
      <c r="W100" t="s">
        <v>27</v>
      </c>
      <c r="X100" t="str">
        <f t="shared" si="3"/>
        <v>Mumbai</v>
      </c>
    </row>
    <row r="101" spans="1:24" x14ac:dyDescent="0.4">
      <c r="A101">
        <v>100100</v>
      </c>
      <c r="B101" s="5">
        <v>45786.236111111109</v>
      </c>
      <c r="C101" s="3" t="str">
        <f>TEXT(Sales_Data[[#This Row],[OrderDate]],"mmmm")</f>
        <v>May</v>
      </c>
      <c r="D101" s="3" t="str">
        <f t="shared" si="2"/>
        <v>2025</v>
      </c>
      <c r="E101" t="s">
        <v>48</v>
      </c>
      <c r="F101" t="s">
        <v>46</v>
      </c>
      <c r="G101" t="s">
        <v>29</v>
      </c>
      <c r="H101" t="s">
        <v>37</v>
      </c>
      <c r="I101" t="s">
        <v>100</v>
      </c>
      <c r="J101">
        <v>78</v>
      </c>
      <c r="K101">
        <v>15000</v>
      </c>
      <c r="L101" s="7">
        <f>Sales_Data[[#This Row],[OrderQuantity]] *Sales_Data[[#This Row],[UnitPrice]]</f>
        <v>1170000</v>
      </c>
      <c r="M101" s="7">
        <f>Sales_Data[[#This Row],[UnitPrice]]-Sales_Data[[#This Row],[UnitCost]]</f>
        <v>5500</v>
      </c>
      <c r="N101" s="7">
        <f>Sales_Data[[#This Row],[Gross Revenue]]-Sales_Data[[#This Row],[Discount Amount ]]</f>
        <v>1164500</v>
      </c>
      <c r="O101" s="7">
        <f>Sales_Data[[#This Row],[OrderQuantity]] *Sales_Data[[#This Row],[UnitCost]]</f>
        <v>741000</v>
      </c>
      <c r="P101" s="7">
        <f>Sales_Data[[#This Row],[ItemCost]] +Sales_Data[[#This Row],[ShippingCost]]</f>
        <v>742032.2</v>
      </c>
      <c r="Q101" s="7">
        <f>Sales_Data[[#This Row],[Gross Revenue]]-Sales_Data[[#This Row],[TotalFinancialCost]]</f>
        <v>427967.80000000005</v>
      </c>
      <c r="R101" s="7">
        <f>Sales_Data[[#This Row],[Actul Bill Amount]]-Sales_Data[[#This Row],[ShippingCost]]</f>
        <v>1163467.8</v>
      </c>
      <c r="S101">
        <v>394</v>
      </c>
      <c r="T101">
        <v>1032.2</v>
      </c>
      <c r="U101" t="s">
        <v>53</v>
      </c>
      <c r="V101">
        <v>9500</v>
      </c>
      <c r="W101" t="s">
        <v>38</v>
      </c>
      <c r="X101" t="str">
        <f t="shared" si="3"/>
        <v>Kolkata</v>
      </c>
    </row>
    <row r="102" spans="1:24" x14ac:dyDescent="0.4">
      <c r="A102">
        <v>100101</v>
      </c>
      <c r="B102" s="5">
        <v>45793.376388888886</v>
      </c>
      <c r="C102" s="3" t="str">
        <f>TEXT(Sales_Data[[#This Row],[OrderDate]],"mmmm")</f>
        <v>May</v>
      </c>
      <c r="D102" s="3" t="str">
        <f t="shared" si="2"/>
        <v>2025</v>
      </c>
      <c r="E102" t="s">
        <v>42</v>
      </c>
      <c r="F102" t="s">
        <v>35</v>
      </c>
      <c r="G102" t="s">
        <v>31</v>
      </c>
      <c r="H102" t="s">
        <v>37</v>
      </c>
      <c r="I102" t="s">
        <v>100</v>
      </c>
      <c r="J102">
        <v>64</v>
      </c>
      <c r="K102">
        <v>8500</v>
      </c>
      <c r="L102" s="7">
        <f>Sales_Data[[#This Row],[OrderQuantity]] *Sales_Data[[#This Row],[UnitPrice]]</f>
        <v>544000</v>
      </c>
      <c r="M102" s="7">
        <f>Sales_Data[[#This Row],[UnitPrice]]-Sales_Data[[#This Row],[UnitCost]]</f>
        <v>3000</v>
      </c>
      <c r="N102" s="7">
        <f>Sales_Data[[#This Row],[Gross Revenue]]-Sales_Data[[#This Row],[Discount Amount ]]</f>
        <v>541000</v>
      </c>
      <c r="O102" s="7">
        <f>Sales_Data[[#This Row],[OrderQuantity]] *Sales_Data[[#This Row],[UnitCost]]</f>
        <v>352000</v>
      </c>
      <c r="P102" s="7">
        <f>Sales_Data[[#This Row],[ItemCost]] +Sales_Data[[#This Row],[ShippingCost]]</f>
        <v>353303.91</v>
      </c>
      <c r="Q102" s="7">
        <f>Sales_Data[[#This Row],[Gross Revenue]]-Sales_Data[[#This Row],[TotalFinancialCost]]</f>
        <v>190696.09000000003</v>
      </c>
      <c r="R102" s="7">
        <f>Sales_Data[[#This Row],[Actul Bill Amount]]-Sales_Data[[#This Row],[ShippingCost]]</f>
        <v>539696.09</v>
      </c>
      <c r="S102">
        <v>586</v>
      </c>
      <c r="T102">
        <v>1303.9100000000001</v>
      </c>
      <c r="U102" t="s">
        <v>49</v>
      </c>
      <c r="V102">
        <v>5500</v>
      </c>
      <c r="W102" t="s">
        <v>38</v>
      </c>
      <c r="X102" t="str">
        <f t="shared" si="3"/>
        <v>Kolkata</v>
      </c>
    </row>
    <row r="103" spans="1:24" x14ac:dyDescent="0.4">
      <c r="A103">
        <v>100102</v>
      </c>
      <c r="B103" s="5">
        <v>45720.790277777778</v>
      </c>
      <c r="C103" s="3" t="str">
        <f>TEXT(Sales_Data[[#This Row],[OrderDate]],"mmmm")</f>
        <v>March</v>
      </c>
      <c r="D103" s="3" t="str">
        <f t="shared" si="2"/>
        <v>2025</v>
      </c>
      <c r="E103" t="s">
        <v>39</v>
      </c>
      <c r="F103" t="s">
        <v>35</v>
      </c>
      <c r="G103" t="s">
        <v>15</v>
      </c>
      <c r="H103" t="s">
        <v>25</v>
      </c>
      <c r="I103" t="s">
        <v>100</v>
      </c>
      <c r="J103">
        <v>31</v>
      </c>
      <c r="K103">
        <v>12000</v>
      </c>
      <c r="L103" s="7">
        <f>Sales_Data[[#This Row],[OrderQuantity]] *Sales_Data[[#This Row],[UnitPrice]]</f>
        <v>372000</v>
      </c>
      <c r="M103" s="7">
        <f>Sales_Data[[#This Row],[UnitPrice]]-Sales_Data[[#This Row],[UnitCost]]</f>
        <v>4000</v>
      </c>
      <c r="N103" s="7">
        <f>Sales_Data[[#This Row],[Gross Revenue]]-Sales_Data[[#This Row],[Discount Amount ]]</f>
        <v>368000</v>
      </c>
      <c r="O103" s="7">
        <f>Sales_Data[[#This Row],[OrderQuantity]] *Sales_Data[[#This Row],[UnitCost]]</f>
        <v>248000</v>
      </c>
      <c r="P103" s="7">
        <f>Sales_Data[[#This Row],[ItemCost]] +Sales_Data[[#This Row],[ShippingCost]]</f>
        <v>248607.13</v>
      </c>
      <c r="Q103" s="7">
        <f>Sales_Data[[#This Row],[Gross Revenue]]-Sales_Data[[#This Row],[TotalFinancialCost]]</f>
        <v>123392.87</v>
      </c>
      <c r="R103" s="7">
        <f>Sales_Data[[#This Row],[Actul Bill Amount]]-Sales_Data[[#This Row],[ShippingCost]]</f>
        <v>367392.87</v>
      </c>
      <c r="S103">
        <v>700</v>
      </c>
      <c r="T103">
        <v>607.13</v>
      </c>
      <c r="U103" t="s">
        <v>36</v>
      </c>
      <c r="V103">
        <v>8000</v>
      </c>
      <c r="W103" t="s">
        <v>27</v>
      </c>
      <c r="X103" t="str">
        <f t="shared" si="3"/>
        <v>Mumbai</v>
      </c>
    </row>
    <row r="104" spans="1:24" x14ac:dyDescent="0.4">
      <c r="A104">
        <v>100103</v>
      </c>
      <c r="B104" s="5">
        <v>45796.277777777781</v>
      </c>
      <c r="C104" s="3" t="str">
        <f>TEXT(Sales_Data[[#This Row],[OrderDate]],"mmmm")</f>
        <v>May</v>
      </c>
      <c r="D104" s="3" t="str">
        <f t="shared" si="2"/>
        <v>2025</v>
      </c>
      <c r="E104" t="s">
        <v>42</v>
      </c>
      <c r="F104" t="s">
        <v>43</v>
      </c>
      <c r="G104" t="s">
        <v>29</v>
      </c>
      <c r="H104" t="s">
        <v>16</v>
      </c>
      <c r="I104" t="s">
        <v>100</v>
      </c>
      <c r="J104">
        <v>23</v>
      </c>
      <c r="K104">
        <v>4500</v>
      </c>
      <c r="L104" s="7">
        <f>Sales_Data[[#This Row],[OrderQuantity]] *Sales_Data[[#This Row],[UnitPrice]]</f>
        <v>103500</v>
      </c>
      <c r="M104" s="7">
        <f>Sales_Data[[#This Row],[UnitPrice]]-Sales_Data[[#This Row],[UnitCost]]</f>
        <v>2000</v>
      </c>
      <c r="N104" s="7">
        <f>Sales_Data[[#This Row],[Gross Revenue]]-Sales_Data[[#This Row],[Discount Amount ]]</f>
        <v>101500</v>
      </c>
      <c r="O104" s="7">
        <f>Sales_Data[[#This Row],[OrderQuantity]] *Sales_Data[[#This Row],[UnitCost]]</f>
        <v>57500</v>
      </c>
      <c r="P104" s="7">
        <f>Sales_Data[[#This Row],[ItemCost]] +Sales_Data[[#This Row],[ShippingCost]]</f>
        <v>58060.22</v>
      </c>
      <c r="Q104" s="7">
        <f>Sales_Data[[#This Row],[Gross Revenue]]-Sales_Data[[#This Row],[TotalFinancialCost]]</f>
        <v>45439.78</v>
      </c>
      <c r="R104" s="7">
        <f>Sales_Data[[#This Row],[Actul Bill Amount]]-Sales_Data[[#This Row],[ShippingCost]]</f>
        <v>100939.78</v>
      </c>
      <c r="S104">
        <v>1199</v>
      </c>
      <c r="T104">
        <v>560.22</v>
      </c>
      <c r="U104" t="s">
        <v>44</v>
      </c>
      <c r="V104">
        <v>2500</v>
      </c>
      <c r="W104" t="s">
        <v>18</v>
      </c>
      <c r="X104" t="str">
        <f t="shared" si="3"/>
        <v>Bengaluru</v>
      </c>
    </row>
    <row r="105" spans="1:24" x14ac:dyDescent="0.4">
      <c r="A105">
        <v>100104</v>
      </c>
      <c r="B105" s="5">
        <v>45738.79791666667</v>
      </c>
      <c r="C105" s="3" t="str">
        <f>TEXT(Sales_Data[[#This Row],[OrderDate]],"mmmm")</f>
        <v>March</v>
      </c>
      <c r="D105" s="3" t="str">
        <f t="shared" si="2"/>
        <v>2025</v>
      </c>
      <c r="E105" t="s">
        <v>34</v>
      </c>
      <c r="F105" t="s">
        <v>24</v>
      </c>
      <c r="G105" t="s">
        <v>31</v>
      </c>
      <c r="H105" t="s">
        <v>16</v>
      </c>
      <c r="I105" t="s">
        <v>100</v>
      </c>
      <c r="J105">
        <v>11</v>
      </c>
      <c r="K105">
        <v>3500</v>
      </c>
      <c r="L105" s="7">
        <f>Sales_Data[[#This Row],[OrderQuantity]] *Sales_Data[[#This Row],[UnitPrice]]</f>
        <v>38500</v>
      </c>
      <c r="M105" s="7">
        <f>Sales_Data[[#This Row],[UnitPrice]]-Sales_Data[[#This Row],[UnitCost]]</f>
        <v>1300</v>
      </c>
      <c r="N105" s="7">
        <f>Sales_Data[[#This Row],[Gross Revenue]]-Sales_Data[[#This Row],[Discount Amount ]]</f>
        <v>37200</v>
      </c>
      <c r="O105" s="7">
        <f>Sales_Data[[#This Row],[OrderQuantity]] *Sales_Data[[#This Row],[UnitCost]]</f>
        <v>24200</v>
      </c>
      <c r="P105" s="7">
        <f>Sales_Data[[#This Row],[ItemCost]] +Sales_Data[[#This Row],[ShippingCost]]</f>
        <v>24637.01</v>
      </c>
      <c r="Q105" s="7">
        <f>Sales_Data[[#This Row],[Gross Revenue]]-Sales_Data[[#This Row],[TotalFinancialCost]]</f>
        <v>13862.990000000002</v>
      </c>
      <c r="R105" s="7">
        <f>Sales_Data[[#This Row],[Actul Bill Amount]]-Sales_Data[[#This Row],[ShippingCost]]</f>
        <v>36762.99</v>
      </c>
      <c r="S105">
        <v>451</v>
      </c>
      <c r="T105">
        <v>437.01</v>
      </c>
      <c r="U105" t="s">
        <v>59</v>
      </c>
      <c r="V105">
        <v>2200</v>
      </c>
      <c r="W105" t="s">
        <v>18</v>
      </c>
      <c r="X105" t="str">
        <f t="shared" si="3"/>
        <v>Bengaluru</v>
      </c>
    </row>
    <row r="106" spans="1:24" x14ac:dyDescent="0.4">
      <c r="A106">
        <v>100105</v>
      </c>
      <c r="B106" s="5">
        <v>45820.978472222225</v>
      </c>
      <c r="C106" s="3" t="str">
        <f>TEXT(Sales_Data[[#This Row],[OrderDate]],"mmmm")</f>
        <v>June</v>
      </c>
      <c r="D106" s="3" t="str">
        <f t="shared" si="2"/>
        <v>2025</v>
      </c>
      <c r="E106" t="s">
        <v>45</v>
      </c>
      <c r="F106" t="s">
        <v>14</v>
      </c>
      <c r="G106" t="s">
        <v>15</v>
      </c>
      <c r="H106" t="s">
        <v>16</v>
      </c>
      <c r="I106" t="s">
        <v>100</v>
      </c>
      <c r="J106">
        <v>61</v>
      </c>
      <c r="K106">
        <v>6500</v>
      </c>
      <c r="L106" s="7">
        <f>Sales_Data[[#This Row],[OrderQuantity]] *Sales_Data[[#This Row],[UnitPrice]]</f>
        <v>396500</v>
      </c>
      <c r="M106" s="7">
        <f>Sales_Data[[#This Row],[UnitPrice]]-Sales_Data[[#This Row],[UnitCost]]</f>
        <v>2300</v>
      </c>
      <c r="N106" s="7">
        <f>Sales_Data[[#This Row],[Gross Revenue]]-Sales_Data[[#This Row],[Discount Amount ]]</f>
        <v>394200</v>
      </c>
      <c r="O106" s="7">
        <f>Sales_Data[[#This Row],[OrderQuantity]] *Sales_Data[[#This Row],[UnitCost]]</f>
        <v>256200</v>
      </c>
      <c r="P106" s="7">
        <f>Sales_Data[[#This Row],[ItemCost]] +Sales_Data[[#This Row],[ShippingCost]]</f>
        <v>256920.51</v>
      </c>
      <c r="Q106" s="7">
        <f>Sales_Data[[#This Row],[Gross Revenue]]-Sales_Data[[#This Row],[TotalFinancialCost]]</f>
        <v>139579.49</v>
      </c>
      <c r="R106" s="7">
        <f>Sales_Data[[#This Row],[Actul Bill Amount]]-Sales_Data[[#This Row],[ShippingCost]]</f>
        <v>393479.49</v>
      </c>
      <c r="S106">
        <v>308</v>
      </c>
      <c r="T106">
        <v>720.51</v>
      </c>
      <c r="U106" t="s">
        <v>21</v>
      </c>
      <c r="V106">
        <v>4200</v>
      </c>
      <c r="W106" t="s">
        <v>18</v>
      </c>
      <c r="X106" t="str">
        <f t="shared" si="3"/>
        <v>Bengaluru</v>
      </c>
    </row>
    <row r="107" spans="1:24" x14ac:dyDescent="0.4">
      <c r="A107">
        <v>100106</v>
      </c>
      <c r="B107" s="5">
        <v>45946.17083333333</v>
      </c>
      <c r="C107" s="3" t="str">
        <f>TEXT(Sales_Data[[#This Row],[OrderDate]],"mmmm")</f>
        <v>October</v>
      </c>
      <c r="D107" s="3" t="str">
        <f t="shared" si="2"/>
        <v>2025</v>
      </c>
      <c r="E107" t="s">
        <v>45</v>
      </c>
      <c r="F107" t="s">
        <v>55</v>
      </c>
      <c r="G107" t="s">
        <v>31</v>
      </c>
      <c r="H107" t="s">
        <v>16</v>
      </c>
      <c r="I107" t="s">
        <v>100</v>
      </c>
      <c r="J107">
        <v>12</v>
      </c>
      <c r="K107">
        <v>600</v>
      </c>
      <c r="L107" s="7">
        <f>Sales_Data[[#This Row],[OrderQuantity]] *Sales_Data[[#This Row],[UnitPrice]]</f>
        <v>7200</v>
      </c>
      <c r="M107" s="7">
        <f>Sales_Data[[#This Row],[UnitPrice]]-Sales_Data[[#This Row],[UnitCost]]</f>
        <v>250</v>
      </c>
      <c r="N107" s="7">
        <f>Sales_Data[[#This Row],[Gross Revenue]]-Sales_Data[[#This Row],[Discount Amount ]]</f>
        <v>6950</v>
      </c>
      <c r="O107" s="7">
        <f>Sales_Data[[#This Row],[OrderQuantity]] *Sales_Data[[#This Row],[UnitCost]]</f>
        <v>4200</v>
      </c>
      <c r="P107" s="7">
        <f>Sales_Data[[#This Row],[ItemCost]] +Sales_Data[[#This Row],[ShippingCost]]</f>
        <v>4867.3</v>
      </c>
      <c r="Q107" s="7">
        <f>Sales_Data[[#This Row],[Gross Revenue]]-Sales_Data[[#This Row],[TotalFinancialCost]]</f>
        <v>2332.6999999999998</v>
      </c>
      <c r="R107" s="7">
        <f>Sales_Data[[#This Row],[Actul Bill Amount]]-Sales_Data[[#This Row],[ShippingCost]]</f>
        <v>6282.7</v>
      </c>
      <c r="S107">
        <v>647</v>
      </c>
      <c r="T107">
        <v>667.3</v>
      </c>
      <c r="U107" t="s">
        <v>57</v>
      </c>
      <c r="V107">
        <v>350</v>
      </c>
      <c r="W107" t="s">
        <v>18</v>
      </c>
      <c r="X107" t="str">
        <f t="shared" si="3"/>
        <v>Bengaluru</v>
      </c>
    </row>
    <row r="108" spans="1:24" x14ac:dyDescent="0.4">
      <c r="A108">
        <v>100107</v>
      </c>
      <c r="B108" s="5">
        <v>45918.522222222222</v>
      </c>
      <c r="C108" s="3" t="str">
        <f>TEXT(Sales_Data[[#This Row],[OrderDate]],"mmmm")</f>
        <v>September</v>
      </c>
      <c r="D108" s="3" t="str">
        <f t="shared" si="2"/>
        <v>2025</v>
      </c>
      <c r="E108" t="s">
        <v>48</v>
      </c>
      <c r="F108" t="s">
        <v>14</v>
      </c>
      <c r="G108" t="s">
        <v>15</v>
      </c>
      <c r="H108" t="s">
        <v>20</v>
      </c>
      <c r="I108" t="s">
        <v>100</v>
      </c>
      <c r="J108">
        <v>82</v>
      </c>
      <c r="K108">
        <v>6500</v>
      </c>
      <c r="L108" s="7">
        <f>Sales_Data[[#This Row],[OrderQuantity]] *Sales_Data[[#This Row],[UnitPrice]]</f>
        <v>533000</v>
      </c>
      <c r="M108" s="7">
        <f>Sales_Data[[#This Row],[UnitPrice]]-Sales_Data[[#This Row],[UnitCost]]</f>
        <v>2300</v>
      </c>
      <c r="N108" s="7">
        <f>Sales_Data[[#This Row],[Gross Revenue]]-Sales_Data[[#This Row],[Discount Amount ]]</f>
        <v>530700</v>
      </c>
      <c r="O108" s="7">
        <f>Sales_Data[[#This Row],[OrderQuantity]] *Sales_Data[[#This Row],[UnitCost]]</f>
        <v>344400</v>
      </c>
      <c r="P108" s="7">
        <f>Sales_Data[[#This Row],[ItemCost]] +Sales_Data[[#This Row],[ShippingCost]]</f>
        <v>344590.31</v>
      </c>
      <c r="Q108" s="7">
        <f>Sales_Data[[#This Row],[Gross Revenue]]-Sales_Data[[#This Row],[TotalFinancialCost]]</f>
        <v>188409.69</v>
      </c>
      <c r="R108" s="7">
        <f>Sales_Data[[#This Row],[Actul Bill Amount]]-Sales_Data[[#This Row],[ShippingCost]]</f>
        <v>530509.68999999994</v>
      </c>
      <c r="S108">
        <v>347</v>
      </c>
      <c r="T108">
        <v>190.31</v>
      </c>
      <c r="U108" t="s">
        <v>21</v>
      </c>
      <c r="V108">
        <v>4200</v>
      </c>
      <c r="W108" t="s">
        <v>22</v>
      </c>
      <c r="X108" t="str">
        <f t="shared" si="3"/>
        <v>Nagpur</v>
      </c>
    </row>
    <row r="109" spans="1:24" x14ac:dyDescent="0.4">
      <c r="A109">
        <v>100108</v>
      </c>
      <c r="B109" s="5">
        <v>45888.124305555553</v>
      </c>
      <c r="C109" s="3" t="str">
        <f>TEXT(Sales_Data[[#This Row],[OrderDate]],"mmmm")</f>
        <v>August</v>
      </c>
      <c r="D109" s="3" t="str">
        <f t="shared" si="2"/>
        <v>2025</v>
      </c>
      <c r="E109" t="s">
        <v>39</v>
      </c>
      <c r="F109" t="s">
        <v>24</v>
      </c>
      <c r="G109" t="s">
        <v>31</v>
      </c>
      <c r="H109" t="s">
        <v>25</v>
      </c>
      <c r="I109" t="s">
        <v>100</v>
      </c>
      <c r="J109">
        <v>39</v>
      </c>
      <c r="K109">
        <v>45000</v>
      </c>
      <c r="L109" s="7">
        <f>Sales_Data[[#This Row],[OrderQuantity]] *Sales_Data[[#This Row],[UnitPrice]]</f>
        <v>1755000</v>
      </c>
      <c r="M109" s="7">
        <f>Sales_Data[[#This Row],[UnitPrice]]-Sales_Data[[#This Row],[UnitCost]]</f>
        <v>13000</v>
      </c>
      <c r="N109" s="7">
        <f>Sales_Data[[#This Row],[Gross Revenue]]-Sales_Data[[#This Row],[Discount Amount ]]</f>
        <v>1742000</v>
      </c>
      <c r="O109" s="7">
        <f>Sales_Data[[#This Row],[OrderQuantity]] *Sales_Data[[#This Row],[UnitCost]]</f>
        <v>1248000</v>
      </c>
      <c r="P109" s="7">
        <f>Sales_Data[[#This Row],[ItemCost]] +Sales_Data[[#This Row],[ShippingCost]]</f>
        <v>1248614.07</v>
      </c>
      <c r="Q109" s="7">
        <f>Sales_Data[[#This Row],[Gross Revenue]]-Sales_Data[[#This Row],[TotalFinancialCost]]</f>
        <v>506385.92999999993</v>
      </c>
      <c r="R109" s="7">
        <f>Sales_Data[[#This Row],[Actul Bill Amount]]-Sales_Data[[#This Row],[ShippingCost]]</f>
        <v>1741385.93</v>
      </c>
      <c r="S109">
        <v>458</v>
      </c>
      <c r="T109">
        <v>614.07000000000005</v>
      </c>
      <c r="U109" t="s">
        <v>26</v>
      </c>
      <c r="V109">
        <v>32000</v>
      </c>
      <c r="W109" t="s">
        <v>27</v>
      </c>
      <c r="X109" t="str">
        <f t="shared" si="3"/>
        <v>Mumbai</v>
      </c>
    </row>
    <row r="110" spans="1:24" x14ac:dyDescent="0.4">
      <c r="A110">
        <v>100109</v>
      </c>
      <c r="B110" s="5">
        <v>45698.886111111111</v>
      </c>
      <c r="C110" s="3" t="str">
        <f>TEXT(Sales_Data[[#This Row],[OrderDate]],"mmmm")</f>
        <v>February</v>
      </c>
      <c r="D110" s="3" t="str">
        <f t="shared" si="2"/>
        <v>2025</v>
      </c>
      <c r="E110" t="s">
        <v>23</v>
      </c>
      <c r="F110" t="s">
        <v>40</v>
      </c>
      <c r="G110" t="s">
        <v>31</v>
      </c>
      <c r="H110" t="s">
        <v>37</v>
      </c>
      <c r="I110" t="s">
        <v>100</v>
      </c>
      <c r="J110">
        <v>75</v>
      </c>
      <c r="K110">
        <v>1500</v>
      </c>
      <c r="L110" s="7">
        <f>Sales_Data[[#This Row],[OrderQuantity]] *Sales_Data[[#This Row],[UnitPrice]]</f>
        <v>112500</v>
      </c>
      <c r="M110" s="7">
        <f>Sales_Data[[#This Row],[UnitPrice]]-Sales_Data[[#This Row],[UnitCost]]</f>
        <v>700</v>
      </c>
      <c r="N110" s="7">
        <f>Sales_Data[[#This Row],[Gross Revenue]]-Sales_Data[[#This Row],[Discount Amount ]]</f>
        <v>111800</v>
      </c>
      <c r="O110" s="7">
        <f>Sales_Data[[#This Row],[OrderQuantity]] *Sales_Data[[#This Row],[UnitCost]]</f>
        <v>60000</v>
      </c>
      <c r="P110" s="7">
        <f>Sales_Data[[#This Row],[ItemCost]] +Sales_Data[[#This Row],[ShippingCost]]</f>
        <v>61832.59</v>
      </c>
      <c r="Q110" s="7">
        <f>Sales_Data[[#This Row],[Gross Revenue]]-Sales_Data[[#This Row],[TotalFinancialCost]]</f>
        <v>50667.41</v>
      </c>
      <c r="R110" s="7">
        <f>Sales_Data[[#This Row],[Actul Bill Amount]]-Sales_Data[[#This Row],[ShippingCost]]</f>
        <v>109967.41</v>
      </c>
      <c r="S110">
        <v>787</v>
      </c>
      <c r="T110">
        <v>1832.59</v>
      </c>
      <c r="U110" t="s">
        <v>52</v>
      </c>
      <c r="V110">
        <v>800</v>
      </c>
      <c r="W110" t="s">
        <v>38</v>
      </c>
      <c r="X110" t="str">
        <f t="shared" si="3"/>
        <v>Kolkata</v>
      </c>
    </row>
    <row r="111" spans="1:24" x14ac:dyDescent="0.4">
      <c r="A111">
        <v>100110</v>
      </c>
      <c r="B111" s="5">
        <v>45685.628472222219</v>
      </c>
      <c r="C111" s="3" t="str">
        <f>TEXT(Sales_Data[[#This Row],[OrderDate]],"mmmm")</f>
        <v>January</v>
      </c>
      <c r="D111" s="3" t="str">
        <f t="shared" si="2"/>
        <v>2025</v>
      </c>
      <c r="E111" t="s">
        <v>39</v>
      </c>
      <c r="F111" t="s">
        <v>43</v>
      </c>
      <c r="G111" t="s">
        <v>15</v>
      </c>
      <c r="H111" t="s">
        <v>16</v>
      </c>
      <c r="I111" t="s">
        <v>100</v>
      </c>
      <c r="J111">
        <v>11</v>
      </c>
      <c r="K111">
        <v>2800</v>
      </c>
      <c r="L111" s="7">
        <f>Sales_Data[[#This Row],[OrderQuantity]] *Sales_Data[[#This Row],[UnitPrice]]</f>
        <v>30800</v>
      </c>
      <c r="M111" s="7">
        <f>Sales_Data[[#This Row],[UnitPrice]]-Sales_Data[[#This Row],[UnitCost]]</f>
        <v>1300</v>
      </c>
      <c r="N111" s="7">
        <f>Sales_Data[[#This Row],[Gross Revenue]]-Sales_Data[[#This Row],[Discount Amount ]]</f>
        <v>29500</v>
      </c>
      <c r="O111" s="7">
        <f>Sales_Data[[#This Row],[OrderQuantity]] *Sales_Data[[#This Row],[UnitCost]]</f>
        <v>16500</v>
      </c>
      <c r="P111" s="7">
        <f>Sales_Data[[#This Row],[ItemCost]] +Sales_Data[[#This Row],[ShippingCost]]</f>
        <v>18251.63</v>
      </c>
      <c r="Q111" s="7">
        <f>Sales_Data[[#This Row],[Gross Revenue]]-Sales_Data[[#This Row],[TotalFinancialCost]]</f>
        <v>12548.369999999999</v>
      </c>
      <c r="R111" s="7">
        <f>Sales_Data[[#This Row],[Actul Bill Amount]]-Sales_Data[[#This Row],[ShippingCost]]</f>
        <v>27748.37</v>
      </c>
      <c r="S111">
        <v>590</v>
      </c>
      <c r="T111">
        <v>1751.63</v>
      </c>
      <c r="U111" t="s">
        <v>61</v>
      </c>
      <c r="V111">
        <v>1500</v>
      </c>
      <c r="W111" t="s">
        <v>18</v>
      </c>
      <c r="X111" t="str">
        <f t="shared" si="3"/>
        <v>Bengaluru</v>
      </c>
    </row>
    <row r="112" spans="1:24" x14ac:dyDescent="0.4">
      <c r="A112">
        <v>100111</v>
      </c>
      <c r="B112" s="5">
        <v>45792.209027777775</v>
      </c>
      <c r="C112" s="3" t="str">
        <f>TEXT(Sales_Data[[#This Row],[OrderDate]],"mmmm")</f>
        <v>May</v>
      </c>
      <c r="D112" s="3" t="str">
        <f t="shared" si="2"/>
        <v>2025</v>
      </c>
      <c r="E112" t="s">
        <v>48</v>
      </c>
      <c r="F112" t="s">
        <v>55</v>
      </c>
      <c r="G112" t="s">
        <v>29</v>
      </c>
      <c r="H112" t="s">
        <v>32</v>
      </c>
      <c r="I112" t="s">
        <v>100</v>
      </c>
      <c r="J112">
        <v>23</v>
      </c>
      <c r="K112">
        <v>850</v>
      </c>
      <c r="L112" s="7">
        <f>Sales_Data[[#This Row],[OrderQuantity]] *Sales_Data[[#This Row],[UnitPrice]]</f>
        <v>19550</v>
      </c>
      <c r="M112" s="7">
        <f>Sales_Data[[#This Row],[UnitPrice]]-Sales_Data[[#This Row],[UnitCost]]</f>
        <v>300</v>
      </c>
      <c r="N112" s="7">
        <f>Sales_Data[[#This Row],[Gross Revenue]]-Sales_Data[[#This Row],[Discount Amount ]]</f>
        <v>19250</v>
      </c>
      <c r="O112" s="7">
        <f>Sales_Data[[#This Row],[OrderQuantity]] *Sales_Data[[#This Row],[UnitCost]]</f>
        <v>12650</v>
      </c>
      <c r="P112" s="7">
        <f>Sales_Data[[#This Row],[ItemCost]] +Sales_Data[[#This Row],[ShippingCost]]</f>
        <v>13285.02</v>
      </c>
      <c r="Q112" s="7">
        <f>Sales_Data[[#This Row],[Gross Revenue]]-Sales_Data[[#This Row],[TotalFinancialCost]]</f>
        <v>6264.98</v>
      </c>
      <c r="R112" s="7">
        <f>Sales_Data[[#This Row],[Actul Bill Amount]]-Sales_Data[[#This Row],[ShippingCost]]</f>
        <v>18614.98</v>
      </c>
      <c r="S112">
        <v>591</v>
      </c>
      <c r="T112">
        <v>635.02</v>
      </c>
      <c r="U112" t="s">
        <v>56</v>
      </c>
      <c r="V112">
        <v>550</v>
      </c>
      <c r="W112" t="s">
        <v>33</v>
      </c>
      <c r="X112" t="str">
        <f t="shared" si="3"/>
        <v>Delhi</v>
      </c>
    </row>
    <row r="113" spans="1:24" x14ac:dyDescent="0.4">
      <c r="A113">
        <v>100112</v>
      </c>
      <c r="B113" s="5">
        <v>45858.911111111112</v>
      </c>
      <c r="C113" s="3" t="str">
        <f>TEXT(Sales_Data[[#This Row],[OrderDate]],"mmmm")</f>
        <v>July</v>
      </c>
      <c r="D113" s="3" t="str">
        <f t="shared" si="2"/>
        <v>2025</v>
      </c>
      <c r="E113" t="s">
        <v>48</v>
      </c>
      <c r="F113" t="s">
        <v>24</v>
      </c>
      <c r="G113" t="s">
        <v>31</v>
      </c>
      <c r="H113" t="s">
        <v>16</v>
      </c>
      <c r="I113" t="s">
        <v>100</v>
      </c>
      <c r="J113">
        <v>43</v>
      </c>
      <c r="K113">
        <v>3500</v>
      </c>
      <c r="L113" s="7">
        <f>Sales_Data[[#This Row],[OrderQuantity]] *Sales_Data[[#This Row],[UnitPrice]]</f>
        <v>150500</v>
      </c>
      <c r="M113" s="7">
        <f>Sales_Data[[#This Row],[UnitPrice]]-Sales_Data[[#This Row],[UnitCost]]</f>
        <v>1300</v>
      </c>
      <c r="N113" s="7">
        <f>Sales_Data[[#This Row],[Gross Revenue]]-Sales_Data[[#This Row],[Discount Amount ]]</f>
        <v>149200</v>
      </c>
      <c r="O113" s="7">
        <f>Sales_Data[[#This Row],[OrderQuantity]] *Sales_Data[[#This Row],[UnitCost]]</f>
        <v>94600</v>
      </c>
      <c r="P113" s="7">
        <f>Sales_Data[[#This Row],[ItemCost]] +Sales_Data[[#This Row],[ShippingCost]]</f>
        <v>94841.96</v>
      </c>
      <c r="Q113" s="7">
        <f>Sales_Data[[#This Row],[Gross Revenue]]-Sales_Data[[#This Row],[TotalFinancialCost]]</f>
        <v>55658.039999999994</v>
      </c>
      <c r="R113" s="7">
        <f>Sales_Data[[#This Row],[Actul Bill Amount]]-Sales_Data[[#This Row],[ShippingCost]]</f>
        <v>148958.04</v>
      </c>
      <c r="S113">
        <v>882</v>
      </c>
      <c r="T113">
        <v>241.96</v>
      </c>
      <c r="U113" t="s">
        <v>59</v>
      </c>
      <c r="V113">
        <v>2200</v>
      </c>
      <c r="W113" t="s">
        <v>18</v>
      </c>
      <c r="X113" t="str">
        <f t="shared" si="3"/>
        <v>Bengaluru</v>
      </c>
    </row>
    <row r="114" spans="1:24" x14ac:dyDescent="0.4">
      <c r="A114">
        <v>100113</v>
      </c>
      <c r="B114" s="5">
        <v>45985.29583333333</v>
      </c>
      <c r="C114" s="3" t="str">
        <f>TEXT(Sales_Data[[#This Row],[OrderDate]],"mmmm")</f>
        <v>November</v>
      </c>
      <c r="D114" s="3" t="str">
        <f t="shared" si="2"/>
        <v>2025</v>
      </c>
      <c r="E114" t="s">
        <v>48</v>
      </c>
      <c r="F114" t="s">
        <v>28</v>
      </c>
      <c r="G114" t="s">
        <v>29</v>
      </c>
      <c r="H114" t="s">
        <v>32</v>
      </c>
      <c r="I114" t="s">
        <v>100</v>
      </c>
      <c r="J114">
        <v>96</v>
      </c>
      <c r="K114">
        <v>450</v>
      </c>
      <c r="L114" s="7">
        <f>Sales_Data[[#This Row],[OrderQuantity]] *Sales_Data[[#This Row],[UnitPrice]]</f>
        <v>43200</v>
      </c>
      <c r="M114" s="7">
        <f>Sales_Data[[#This Row],[UnitPrice]]-Sales_Data[[#This Row],[UnitCost]]</f>
        <v>250</v>
      </c>
      <c r="N114" s="7">
        <f>Sales_Data[[#This Row],[Gross Revenue]]-Sales_Data[[#This Row],[Discount Amount ]]</f>
        <v>42950</v>
      </c>
      <c r="O114" s="7">
        <f>Sales_Data[[#This Row],[OrderQuantity]] *Sales_Data[[#This Row],[UnitCost]]</f>
        <v>19200</v>
      </c>
      <c r="P114" s="7">
        <f>Sales_Data[[#This Row],[ItemCost]] +Sales_Data[[#This Row],[ShippingCost]]</f>
        <v>19848.38</v>
      </c>
      <c r="Q114" s="7">
        <f>Sales_Data[[#This Row],[Gross Revenue]]-Sales_Data[[#This Row],[TotalFinancialCost]]</f>
        <v>23351.62</v>
      </c>
      <c r="R114" s="7">
        <f>Sales_Data[[#This Row],[Actul Bill Amount]]-Sales_Data[[#This Row],[ShippingCost]]</f>
        <v>42301.62</v>
      </c>
      <c r="S114">
        <v>868</v>
      </c>
      <c r="T114">
        <v>648.38</v>
      </c>
      <c r="U114" t="s">
        <v>30</v>
      </c>
      <c r="V114">
        <v>200</v>
      </c>
      <c r="W114" t="s">
        <v>33</v>
      </c>
      <c r="X114" t="str">
        <f t="shared" si="3"/>
        <v>Delhi</v>
      </c>
    </row>
    <row r="115" spans="1:24" x14ac:dyDescent="0.4">
      <c r="A115">
        <v>100114</v>
      </c>
      <c r="B115" s="5">
        <v>45925.65</v>
      </c>
      <c r="C115" s="3" t="str">
        <f>TEXT(Sales_Data[[#This Row],[OrderDate]],"mmmm")</f>
        <v>September</v>
      </c>
      <c r="D115" s="3" t="str">
        <f t="shared" si="2"/>
        <v>2025</v>
      </c>
      <c r="E115" t="s">
        <v>48</v>
      </c>
      <c r="F115" t="s">
        <v>35</v>
      </c>
      <c r="G115" t="s">
        <v>29</v>
      </c>
      <c r="H115" t="s">
        <v>25</v>
      </c>
      <c r="I115" t="s">
        <v>100</v>
      </c>
      <c r="J115">
        <v>17</v>
      </c>
      <c r="K115">
        <v>12000</v>
      </c>
      <c r="L115" s="7">
        <f>Sales_Data[[#This Row],[OrderQuantity]] *Sales_Data[[#This Row],[UnitPrice]]</f>
        <v>204000</v>
      </c>
      <c r="M115" s="7">
        <f>Sales_Data[[#This Row],[UnitPrice]]-Sales_Data[[#This Row],[UnitCost]]</f>
        <v>4000</v>
      </c>
      <c r="N115" s="7">
        <f>Sales_Data[[#This Row],[Gross Revenue]]-Sales_Data[[#This Row],[Discount Amount ]]</f>
        <v>200000</v>
      </c>
      <c r="O115" s="7">
        <f>Sales_Data[[#This Row],[OrderQuantity]] *Sales_Data[[#This Row],[UnitCost]]</f>
        <v>136000</v>
      </c>
      <c r="P115" s="7">
        <f>Sales_Data[[#This Row],[ItemCost]] +Sales_Data[[#This Row],[ShippingCost]]</f>
        <v>136877.18</v>
      </c>
      <c r="Q115" s="7">
        <f>Sales_Data[[#This Row],[Gross Revenue]]-Sales_Data[[#This Row],[TotalFinancialCost]]</f>
        <v>67122.820000000007</v>
      </c>
      <c r="R115" s="7">
        <f>Sales_Data[[#This Row],[Actul Bill Amount]]-Sales_Data[[#This Row],[ShippingCost]]</f>
        <v>199122.82</v>
      </c>
      <c r="S115">
        <v>697</v>
      </c>
      <c r="T115">
        <v>877.18</v>
      </c>
      <c r="U115" t="s">
        <v>36</v>
      </c>
      <c r="V115">
        <v>8000</v>
      </c>
      <c r="W115" t="s">
        <v>27</v>
      </c>
      <c r="X115" t="str">
        <f t="shared" si="3"/>
        <v>Mumbai</v>
      </c>
    </row>
    <row r="116" spans="1:24" x14ac:dyDescent="0.4">
      <c r="A116">
        <v>100115</v>
      </c>
      <c r="B116" s="5">
        <v>45690.695833333331</v>
      </c>
      <c r="C116" s="3" t="str">
        <f>TEXT(Sales_Data[[#This Row],[OrderDate]],"mmmm")</f>
        <v>February</v>
      </c>
      <c r="D116" s="3" t="str">
        <f t="shared" si="2"/>
        <v>2025</v>
      </c>
      <c r="E116" t="s">
        <v>39</v>
      </c>
      <c r="F116" t="s">
        <v>28</v>
      </c>
      <c r="G116" t="s">
        <v>15</v>
      </c>
      <c r="H116" t="s">
        <v>16</v>
      </c>
      <c r="I116" t="s">
        <v>100</v>
      </c>
      <c r="J116">
        <v>52</v>
      </c>
      <c r="K116">
        <v>2500</v>
      </c>
      <c r="L116" s="7">
        <f>Sales_Data[[#This Row],[OrderQuantity]] *Sales_Data[[#This Row],[UnitPrice]]</f>
        <v>130000</v>
      </c>
      <c r="M116" s="7">
        <f>Sales_Data[[#This Row],[UnitPrice]]-Sales_Data[[#This Row],[UnitCost]]</f>
        <v>1000</v>
      </c>
      <c r="N116" s="7">
        <f>Sales_Data[[#This Row],[Gross Revenue]]-Sales_Data[[#This Row],[Discount Amount ]]</f>
        <v>129000</v>
      </c>
      <c r="O116" s="7">
        <f>Sales_Data[[#This Row],[OrderQuantity]] *Sales_Data[[#This Row],[UnitCost]]</f>
        <v>78000</v>
      </c>
      <c r="P116" s="7">
        <f>Sales_Data[[#This Row],[ItemCost]] +Sales_Data[[#This Row],[ShippingCost]]</f>
        <v>78632.77</v>
      </c>
      <c r="Q116" s="7">
        <f>Sales_Data[[#This Row],[Gross Revenue]]-Sales_Data[[#This Row],[TotalFinancialCost]]</f>
        <v>51367.229999999996</v>
      </c>
      <c r="R116" s="7">
        <f>Sales_Data[[#This Row],[Actul Bill Amount]]-Sales_Data[[#This Row],[ShippingCost]]</f>
        <v>128367.23</v>
      </c>
      <c r="S116">
        <v>1025</v>
      </c>
      <c r="T116">
        <v>632.77</v>
      </c>
      <c r="U116" t="s">
        <v>54</v>
      </c>
      <c r="V116">
        <v>1500</v>
      </c>
      <c r="W116" t="s">
        <v>18</v>
      </c>
      <c r="X116" t="str">
        <f t="shared" si="3"/>
        <v>Bengaluru</v>
      </c>
    </row>
    <row r="117" spans="1:24" x14ac:dyDescent="0.4">
      <c r="A117">
        <v>100116</v>
      </c>
      <c r="B117" s="5">
        <v>45705.383333333331</v>
      </c>
      <c r="C117" s="3" t="str">
        <f>TEXT(Sales_Data[[#This Row],[OrderDate]],"mmmm")</f>
        <v>February</v>
      </c>
      <c r="D117" s="3" t="str">
        <f t="shared" si="2"/>
        <v>2025</v>
      </c>
      <c r="E117" t="s">
        <v>48</v>
      </c>
      <c r="F117" t="s">
        <v>40</v>
      </c>
      <c r="G117" t="s">
        <v>29</v>
      </c>
      <c r="H117" t="s">
        <v>37</v>
      </c>
      <c r="I117" t="s">
        <v>100</v>
      </c>
      <c r="J117">
        <v>96</v>
      </c>
      <c r="K117">
        <v>5500</v>
      </c>
      <c r="L117" s="7">
        <f>Sales_Data[[#This Row],[OrderQuantity]] *Sales_Data[[#This Row],[UnitPrice]]</f>
        <v>528000</v>
      </c>
      <c r="M117" s="7">
        <f>Sales_Data[[#This Row],[UnitPrice]]-Sales_Data[[#This Row],[UnitCost]]</f>
        <v>2000</v>
      </c>
      <c r="N117" s="7">
        <f>Sales_Data[[#This Row],[Gross Revenue]]-Sales_Data[[#This Row],[Discount Amount ]]</f>
        <v>526000</v>
      </c>
      <c r="O117" s="7">
        <f>Sales_Data[[#This Row],[OrderQuantity]] *Sales_Data[[#This Row],[UnitCost]]</f>
        <v>336000</v>
      </c>
      <c r="P117" s="7">
        <f>Sales_Data[[#This Row],[ItemCost]] +Sales_Data[[#This Row],[ShippingCost]]</f>
        <v>336402.93</v>
      </c>
      <c r="Q117" s="7">
        <f>Sales_Data[[#This Row],[Gross Revenue]]-Sales_Data[[#This Row],[TotalFinancialCost]]</f>
        <v>191597.07</v>
      </c>
      <c r="R117" s="7">
        <f>Sales_Data[[#This Row],[Actul Bill Amount]]-Sales_Data[[#This Row],[ShippingCost]]</f>
        <v>525597.06999999995</v>
      </c>
      <c r="S117">
        <v>974</v>
      </c>
      <c r="T117">
        <v>402.93</v>
      </c>
      <c r="U117" t="s">
        <v>41</v>
      </c>
      <c r="V117">
        <v>3500</v>
      </c>
      <c r="W117" t="s">
        <v>38</v>
      </c>
      <c r="X117" t="str">
        <f t="shared" si="3"/>
        <v>Kolkata</v>
      </c>
    </row>
    <row r="118" spans="1:24" x14ac:dyDescent="0.4">
      <c r="A118">
        <v>100117</v>
      </c>
      <c r="B118" s="5">
        <v>45719.677083333336</v>
      </c>
      <c r="C118" s="3" t="str">
        <f>TEXT(Sales_Data[[#This Row],[OrderDate]],"mmmm")</f>
        <v>March</v>
      </c>
      <c r="D118" s="3" t="str">
        <f t="shared" si="2"/>
        <v>2025</v>
      </c>
      <c r="E118" t="s">
        <v>42</v>
      </c>
      <c r="F118" t="s">
        <v>14</v>
      </c>
      <c r="G118" t="s">
        <v>15</v>
      </c>
      <c r="H118" t="s">
        <v>16</v>
      </c>
      <c r="I118" t="s">
        <v>100</v>
      </c>
      <c r="J118">
        <v>39</v>
      </c>
      <c r="K118">
        <v>6500</v>
      </c>
      <c r="L118" s="7">
        <f>Sales_Data[[#This Row],[OrderQuantity]] *Sales_Data[[#This Row],[UnitPrice]]</f>
        <v>253500</v>
      </c>
      <c r="M118" s="7">
        <f>Sales_Data[[#This Row],[UnitPrice]]-Sales_Data[[#This Row],[UnitCost]]</f>
        <v>2300</v>
      </c>
      <c r="N118" s="7">
        <f>Sales_Data[[#This Row],[Gross Revenue]]-Sales_Data[[#This Row],[Discount Amount ]]</f>
        <v>251200</v>
      </c>
      <c r="O118" s="7">
        <f>Sales_Data[[#This Row],[OrderQuantity]] *Sales_Data[[#This Row],[UnitCost]]</f>
        <v>163800</v>
      </c>
      <c r="P118" s="7">
        <f>Sales_Data[[#This Row],[ItemCost]] +Sales_Data[[#This Row],[ShippingCost]]</f>
        <v>164072.62</v>
      </c>
      <c r="Q118" s="7">
        <f>Sales_Data[[#This Row],[Gross Revenue]]-Sales_Data[[#This Row],[TotalFinancialCost]]</f>
        <v>89427.38</v>
      </c>
      <c r="R118" s="7">
        <f>Sales_Data[[#This Row],[Actul Bill Amount]]-Sales_Data[[#This Row],[ShippingCost]]</f>
        <v>250927.38</v>
      </c>
      <c r="S118">
        <v>879</v>
      </c>
      <c r="T118">
        <v>272.62</v>
      </c>
      <c r="U118" t="s">
        <v>21</v>
      </c>
      <c r="V118">
        <v>4200</v>
      </c>
      <c r="W118" t="s">
        <v>18</v>
      </c>
      <c r="X118" t="str">
        <f t="shared" si="3"/>
        <v>Bengaluru</v>
      </c>
    </row>
    <row r="119" spans="1:24" x14ac:dyDescent="0.4">
      <c r="A119">
        <v>100118</v>
      </c>
      <c r="B119" s="5">
        <v>45873.405555555553</v>
      </c>
      <c r="C119" s="3" t="str">
        <f>TEXT(Sales_Data[[#This Row],[OrderDate]],"mmmm")</f>
        <v>August</v>
      </c>
      <c r="D119" s="3" t="str">
        <f t="shared" si="2"/>
        <v>2025</v>
      </c>
      <c r="E119" t="s">
        <v>34</v>
      </c>
      <c r="F119" t="s">
        <v>46</v>
      </c>
      <c r="G119" t="s">
        <v>29</v>
      </c>
      <c r="H119" t="s">
        <v>32</v>
      </c>
      <c r="I119" t="s">
        <v>100</v>
      </c>
      <c r="J119">
        <v>42</v>
      </c>
      <c r="K119">
        <v>15000</v>
      </c>
      <c r="L119" s="7">
        <f>Sales_Data[[#This Row],[OrderQuantity]] *Sales_Data[[#This Row],[UnitPrice]]</f>
        <v>630000</v>
      </c>
      <c r="M119" s="7">
        <f>Sales_Data[[#This Row],[UnitPrice]]-Sales_Data[[#This Row],[UnitCost]]</f>
        <v>5500</v>
      </c>
      <c r="N119" s="7">
        <f>Sales_Data[[#This Row],[Gross Revenue]]-Sales_Data[[#This Row],[Discount Amount ]]</f>
        <v>624500</v>
      </c>
      <c r="O119" s="7">
        <f>Sales_Data[[#This Row],[OrderQuantity]] *Sales_Data[[#This Row],[UnitCost]]</f>
        <v>399000</v>
      </c>
      <c r="P119" s="7">
        <f>Sales_Data[[#This Row],[ItemCost]] +Sales_Data[[#This Row],[ShippingCost]]</f>
        <v>399760.06</v>
      </c>
      <c r="Q119" s="7">
        <f>Sales_Data[[#This Row],[Gross Revenue]]-Sales_Data[[#This Row],[TotalFinancialCost]]</f>
        <v>230239.94</v>
      </c>
      <c r="R119" s="7">
        <f>Sales_Data[[#This Row],[Actul Bill Amount]]-Sales_Data[[#This Row],[ShippingCost]]</f>
        <v>623739.93999999994</v>
      </c>
      <c r="S119">
        <v>517</v>
      </c>
      <c r="T119">
        <v>760.06</v>
      </c>
      <c r="U119" t="s">
        <v>53</v>
      </c>
      <c r="V119">
        <v>9500</v>
      </c>
      <c r="W119" t="s">
        <v>33</v>
      </c>
      <c r="X119" t="str">
        <f t="shared" si="3"/>
        <v>Delhi</v>
      </c>
    </row>
    <row r="120" spans="1:24" x14ac:dyDescent="0.4">
      <c r="A120">
        <v>100119</v>
      </c>
      <c r="B120" s="5">
        <v>45950.261111111111</v>
      </c>
      <c r="C120" s="3" t="str">
        <f>TEXT(Sales_Data[[#This Row],[OrderDate]],"mmmm")</f>
        <v>October</v>
      </c>
      <c r="D120" s="3" t="str">
        <f t="shared" si="2"/>
        <v>2025</v>
      </c>
      <c r="E120" t="s">
        <v>48</v>
      </c>
      <c r="F120" t="s">
        <v>14</v>
      </c>
      <c r="G120" t="s">
        <v>15</v>
      </c>
      <c r="H120" t="s">
        <v>20</v>
      </c>
      <c r="I120" t="s">
        <v>100</v>
      </c>
      <c r="J120">
        <v>29</v>
      </c>
      <c r="K120">
        <v>6500</v>
      </c>
      <c r="L120" s="7">
        <f>Sales_Data[[#This Row],[OrderQuantity]] *Sales_Data[[#This Row],[UnitPrice]]</f>
        <v>188500</v>
      </c>
      <c r="M120" s="7">
        <f>Sales_Data[[#This Row],[UnitPrice]]-Sales_Data[[#This Row],[UnitCost]]</f>
        <v>2300</v>
      </c>
      <c r="N120" s="7">
        <f>Sales_Data[[#This Row],[Gross Revenue]]-Sales_Data[[#This Row],[Discount Amount ]]</f>
        <v>186200</v>
      </c>
      <c r="O120" s="7">
        <f>Sales_Data[[#This Row],[OrderQuantity]] *Sales_Data[[#This Row],[UnitCost]]</f>
        <v>121800</v>
      </c>
      <c r="P120" s="7">
        <f>Sales_Data[[#This Row],[ItemCost]] +Sales_Data[[#This Row],[ShippingCost]]</f>
        <v>122231.46</v>
      </c>
      <c r="Q120" s="7">
        <f>Sales_Data[[#This Row],[Gross Revenue]]-Sales_Data[[#This Row],[TotalFinancialCost]]</f>
        <v>66268.539999999994</v>
      </c>
      <c r="R120" s="7">
        <f>Sales_Data[[#This Row],[Actul Bill Amount]]-Sales_Data[[#This Row],[ShippingCost]]</f>
        <v>185768.54</v>
      </c>
      <c r="S120">
        <v>1049</v>
      </c>
      <c r="T120">
        <v>431.46</v>
      </c>
      <c r="U120" t="s">
        <v>21</v>
      </c>
      <c r="V120">
        <v>4200</v>
      </c>
      <c r="W120" t="s">
        <v>22</v>
      </c>
      <c r="X120" t="str">
        <f t="shared" si="3"/>
        <v>Nagpur</v>
      </c>
    </row>
    <row r="121" spans="1:24" x14ac:dyDescent="0.4">
      <c r="A121">
        <v>100120</v>
      </c>
      <c r="B121" s="5">
        <v>45756.421527777777</v>
      </c>
      <c r="C121" s="3" t="str">
        <f>TEXT(Sales_Data[[#This Row],[OrderDate]],"mmmm")</f>
        <v>April</v>
      </c>
      <c r="D121" s="3" t="str">
        <f t="shared" si="2"/>
        <v>2025</v>
      </c>
      <c r="E121" t="s">
        <v>48</v>
      </c>
      <c r="F121" t="s">
        <v>40</v>
      </c>
      <c r="G121" t="s">
        <v>29</v>
      </c>
      <c r="H121" t="s">
        <v>25</v>
      </c>
      <c r="I121" t="s">
        <v>100</v>
      </c>
      <c r="J121">
        <v>97</v>
      </c>
      <c r="K121">
        <v>5500</v>
      </c>
      <c r="L121" s="7">
        <f>Sales_Data[[#This Row],[OrderQuantity]] *Sales_Data[[#This Row],[UnitPrice]]</f>
        <v>533500</v>
      </c>
      <c r="M121" s="7">
        <f>Sales_Data[[#This Row],[UnitPrice]]-Sales_Data[[#This Row],[UnitCost]]</f>
        <v>2000</v>
      </c>
      <c r="N121" s="7">
        <f>Sales_Data[[#This Row],[Gross Revenue]]-Sales_Data[[#This Row],[Discount Amount ]]</f>
        <v>531500</v>
      </c>
      <c r="O121" s="7">
        <f>Sales_Data[[#This Row],[OrderQuantity]] *Sales_Data[[#This Row],[UnitCost]]</f>
        <v>339500</v>
      </c>
      <c r="P121" s="7">
        <f>Sales_Data[[#This Row],[ItemCost]] +Sales_Data[[#This Row],[ShippingCost]]</f>
        <v>340039.52</v>
      </c>
      <c r="Q121" s="7">
        <f>Sales_Data[[#This Row],[Gross Revenue]]-Sales_Data[[#This Row],[TotalFinancialCost]]</f>
        <v>193460.47999999998</v>
      </c>
      <c r="R121" s="7">
        <f>Sales_Data[[#This Row],[Actul Bill Amount]]-Sales_Data[[#This Row],[ShippingCost]]</f>
        <v>530960.48</v>
      </c>
      <c r="S121">
        <v>400</v>
      </c>
      <c r="T121">
        <v>539.52</v>
      </c>
      <c r="U121" t="s">
        <v>41</v>
      </c>
      <c r="V121">
        <v>3500</v>
      </c>
      <c r="W121" t="s">
        <v>27</v>
      </c>
      <c r="X121" t="str">
        <f t="shared" si="3"/>
        <v>Mumbai</v>
      </c>
    </row>
    <row r="122" spans="1:24" x14ac:dyDescent="0.4">
      <c r="A122">
        <v>100121</v>
      </c>
      <c r="B122" s="5">
        <v>45829.106944444444</v>
      </c>
      <c r="C122" s="3" t="str">
        <f>TEXT(Sales_Data[[#This Row],[OrderDate]],"mmmm")</f>
        <v>June</v>
      </c>
      <c r="D122" s="3" t="str">
        <f t="shared" si="2"/>
        <v>2025</v>
      </c>
      <c r="E122" t="s">
        <v>50</v>
      </c>
      <c r="F122" t="s">
        <v>55</v>
      </c>
      <c r="G122" t="s">
        <v>15</v>
      </c>
      <c r="H122" t="s">
        <v>16</v>
      </c>
      <c r="I122" t="s">
        <v>100</v>
      </c>
      <c r="J122">
        <v>53</v>
      </c>
      <c r="K122">
        <v>600</v>
      </c>
      <c r="L122" s="7">
        <f>Sales_Data[[#This Row],[OrderQuantity]] *Sales_Data[[#This Row],[UnitPrice]]</f>
        <v>31800</v>
      </c>
      <c r="M122" s="7">
        <f>Sales_Data[[#This Row],[UnitPrice]]-Sales_Data[[#This Row],[UnitCost]]</f>
        <v>250</v>
      </c>
      <c r="N122" s="7">
        <f>Sales_Data[[#This Row],[Gross Revenue]]-Sales_Data[[#This Row],[Discount Amount ]]</f>
        <v>31550</v>
      </c>
      <c r="O122" s="7">
        <f>Sales_Data[[#This Row],[OrderQuantity]] *Sales_Data[[#This Row],[UnitCost]]</f>
        <v>18550</v>
      </c>
      <c r="P122" s="7">
        <f>Sales_Data[[#This Row],[ItemCost]] +Sales_Data[[#This Row],[ShippingCost]]</f>
        <v>19392.84</v>
      </c>
      <c r="Q122" s="7">
        <f>Sales_Data[[#This Row],[Gross Revenue]]-Sales_Data[[#This Row],[TotalFinancialCost]]</f>
        <v>12407.16</v>
      </c>
      <c r="R122" s="7">
        <f>Sales_Data[[#This Row],[Actul Bill Amount]]-Sales_Data[[#This Row],[ShippingCost]]</f>
        <v>30707.16</v>
      </c>
      <c r="S122">
        <v>590</v>
      </c>
      <c r="T122">
        <v>842.84</v>
      </c>
      <c r="U122" t="s">
        <v>57</v>
      </c>
      <c r="V122">
        <v>350</v>
      </c>
      <c r="W122" t="s">
        <v>18</v>
      </c>
      <c r="X122" t="str">
        <f t="shared" si="3"/>
        <v>Bengaluru</v>
      </c>
    </row>
    <row r="123" spans="1:24" x14ac:dyDescent="0.4">
      <c r="A123">
        <v>100122</v>
      </c>
      <c r="B123" s="5">
        <v>46017.331944444442</v>
      </c>
      <c r="C123" s="3" t="str">
        <f>TEXT(Sales_Data[[#This Row],[OrderDate]],"mmmm")</f>
        <v>December</v>
      </c>
      <c r="D123" s="3" t="str">
        <f t="shared" si="2"/>
        <v>2025</v>
      </c>
      <c r="E123" t="s">
        <v>13</v>
      </c>
      <c r="F123" t="s">
        <v>24</v>
      </c>
      <c r="G123" t="s">
        <v>15</v>
      </c>
      <c r="H123" t="s">
        <v>32</v>
      </c>
      <c r="I123" t="s">
        <v>100</v>
      </c>
      <c r="J123">
        <v>32</v>
      </c>
      <c r="K123">
        <v>45000</v>
      </c>
      <c r="L123" s="7">
        <f>Sales_Data[[#This Row],[OrderQuantity]] *Sales_Data[[#This Row],[UnitPrice]]</f>
        <v>1440000</v>
      </c>
      <c r="M123" s="7">
        <f>Sales_Data[[#This Row],[UnitPrice]]-Sales_Data[[#This Row],[UnitCost]]</f>
        <v>13000</v>
      </c>
      <c r="N123" s="7">
        <f>Sales_Data[[#This Row],[Gross Revenue]]-Sales_Data[[#This Row],[Discount Amount ]]</f>
        <v>1427000</v>
      </c>
      <c r="O123" s="7">
        <f>Sales_Data[[#This Row],[OrderQuantity]] *Sales_Data[[#This Row],[UnitCost]]</f>
        <v>1024000</v>
      </c>
      <c r="P123" s="7">
        <f>Sales_Data[[#This Row],[ItemCost]] +Sales_Data[[#This Row],[ShippingCost]]</f>
        <v>1024630.4</v>
      </c>
      <c r="Q123" s="7">
        <f>Sales_Data[[#This Row],[Gross Revenue]]-Sales_Data[[#This Row],[TotalFinancialCost]]</f>
        <v>415369.6</v>
      </c>
      <c r="R123" s="7">
        <f>Sales_Data[[#This Row],[Actul Bill Amount]]-Sales_Data[[#This Row],[ShippingCost]]</f>
        <v>1426369.6</v>
      </c>
      <c r="S123">
        <v>800</v>
      </c>
      <c r="T123">
        <v>630.4</v>
      </c>
      <c r="U123" t="s">
        <v>26</v>
      </c>
      <c r="V123">
        <v>32000</v>
      </c>
      <c r="W123" t="s">
        <v>33</v>
      </c>
      <c r="X123" t="str">
        <f t="shared" si="3"/>
        <v>Delhi</v>
      </c>
    </row>
    <row r="124" spans="1:24" x14ac:dyDescent="0.4">
      <c r="A124">
        <v>100123</v>
      </c>
      <c r="B124" s="5">
        <v>45871.116666666669</v>
      </c>
      <c r="C124" s="3" t="str">
        <f>TEXT(Sales_Data[[#This Row],[OrderDate]],"mmmm")</f>
        <v>August</v>
      </c>
      <c r="D124" s="3" t="str">
        <f t="shared" si="2"/>
        <v>2025</v>
      </c>
      <c r="E124" t="s">
        <v>45</v>
      </c>
      <c r="F124" t="s">
        <v>46</v>
      </c>
      <c r="G124" t="s">
        <v>15</v>
      </c>
      <c r="H124" t="s">
        <v>32</v>
      </c>
      <c r="I124" t="s">
        <v>100</v>
      </c>
      <c r="J124">
        <v>84</v>
      </c>
      <c r="K124">
        <v>4500</v>
      </c>
      <c r="L124" s="7">
        <f>Sales_Data[[#This Row],[OrderQuantity]] *Sales_Data[[#This Row],[UnitPrice]]</f>
        <v>378000</v>
      </c>
      <c r="M124" s="7">
        <f>Sales_Data[[#This Row],[UnitPrice]]-Sales_Data[[#This Row],[UnitCost]]</f>
        <v>1700</v>
      </c>
      <c r="N124" s="7">
        <f>Sales_Data[[#This Row],[Gross Revenue]]-Sales_Data[[#This Row],[Discount Amount ]]</f>
        <v>376300</v>
      </c>
      <c r="O124" s="7">
        <f>Sales_Data[[#This Row],[OrderQuantity]] *Sales_Data[[#This Row],[UnitCost]]</f>
        <v>235200</v>
      </c>
      <c r="P124" s="7">
        <f>Sales_Data[[#This Row],[ItemCost]] +Sales_Data[[#This Row],[ShippingCost]]</f>
        <v>235517.77</v>
      </c>
      <c r="Q124" s="7">
        <f>Sales_Data[[#This Row],[Gross Revenue]]-Sales_Data[[#This Row],[TotalFinancialCost]]</f>
        <v>142482.23000000001</v>
      </c>
      <c r="R124" s="7">
        <f>Sales_Data[[#This Row],[Actul Bill Amount]]-Sales_Data[[#This Row],[ShippingCost]]</f>
        <v>375982.23</v>
      </c>
      <c r="S124">
        <v>660</v>
      </c>
      <c r="T124">
        <v>317.77</v>
      </c>
      <c r="U124" t="s">
        <v>47</v>
      </c>
      <c r="V124">
        <v>2800</v>
      </c>
      <c r="W124" t="s">
        <v>33</v>
      </c>
      <c r="X124" t="str">
        <f t="shared" si="3"/>
        <v>Delhi</v>
      </c>
    </row>
    <row r="125" spans="1:24" x14ac:dyDescent="0.4">
      <c r="A125">
        <v>100124</v>
      </c>
      <c r="B125" s="5">
        <v>45692.518750000003</v>
      </c>
      <c r="C125" s="3" t="str">
        <f>TEXT(Sales_Data[[#This Row],[OrderDate]],"mmmm")</f>
        <v>February</v>
      </c>
      <c r="D125" s="3" t="str">
        <f t="shared" si="2"/>
        <v>2025</v>
      </c>
      <c r="E125" t="s">
        <v>13</v>
      </c>
      <c r="F125" t="s">
        <v>24</v>
      </c>
      <c r="G125" t="s">
        <v>15</v>
      </c>
      <c r="H125" t="s">
        <v>16</v>
      </c>
      <c r="I125" t="s">
        <v>100</v>
      </c>
      <c r="J125">
        <v>39</v>
      </c>
      <c r="K125">
        <v>45000</v>
      </c>
      <c r="L125" s="7">
        <f>Sales_Data[[#This Row],[OrderQuantity]] *Sales_Data[[#This Row],[UnitPrice]]</f>
        <v>1755000</v>
      </c>
      <c r="M125" s="7">
        <f>Sales_Data[[#This Row],[UnitPrice]]-Sales_Data[[#This Row],[UnitCost]]</f>
        <v>13000</v>
      </c>
      <c r="N125" s="7">
        <f>Sales_Data[[#This Row],[Gross Revenue]]-Sales_Data[[#This Row],[Discount Amount ]]</f>
        <v>1742000</v>
      </c>
      <c r="O125" s="7">
        <f>Sales_Data[[#This Row],[OrderQuantity]] *Sales_Data[[#This Row],[UnitCost]]</f>
        <v>1248000</v>
      </c>
      <c r="P125" s="7">
        <f>Sales_Data[[#This Row],[ItemCost]] +Sales_Data[[#This Row],[ShippingCost]]</f>
        <v>1248384.24</v>
      </c>
      <c r="Q125" s="7">
        <f>Sales_Data[[#This Row],[Gross Revenue]]-Sales_Data[[#This Row],[TotalFinancialCost]]</f>
        <v>506615.76</v>
      </c>
      <c r="R125" s="7">
        <f>Sales_Data[[#This Row],[Actul Bill Amount]]-Sales_Data[[#This Row],[ShippingCost]]</f>
        <v>1741615.76</v>
      </c>
      <c r="S125">
        <v>315</v>
      </c>
      <c r="T125">
        <v>384.24</v>
      </c>
      <c r="U125" t="s">
        <v>26</v>
      </c>
      <c r="V125">
        <v>32000</v>
      </c>
      <c r="W125" t="s">
        <v>18</v>
      </c>
      <c r="X125" t="str">
        <f t="shared" si="3"/>
        <v>Bengaluru</v>
      </c>
    </row>
    <row r="126" spans="1:24" x14ac:dyDescent="0.4">
      <c r="A126">
        <v>100125</v>
      </c>
      <c r="B126" s="5">
        <v>45884.21597222222</v>
      </c>
      <c r="C126" s="3" t="str">
        <f>TEXT(Sales_Data[[#This Row],[OrderDate]],"mmmm")</f>
        <v>August</v>
      </c>
      <c r="D126" s="3" t="str">
        <f t="shared" si="2"/>
        <v>2025</v>
      </c>
      <c r="E126" t="s">
        <v>34</v>
      </c>
      <c r="F126" t="s">
        <v>28</v>
      </c>
      <c r="G126" t="s">
        <v>29</v>
      </c>
      <c r="H126" t="s">
        <v>37</v>
      </c>
      <c r="I126" t="s">
        <v>100</v>
      </c>
      <c r="J126">
        <v>38</v>
      </c>
      <c r="K126">
        <v>450</v>
      </c>
      <c r="L126" s="7">
        <f>Sales_Data[[#This Row],[OrderQuantity]] *Sales_Data[[#This Row],[UnitPrice]]</f>
        <v>17100</v>
      </c>
      <c r="M126" s="7">
        <f>Sales_Data[[#This Row],[UnitPrice]]-Sales_Data[[#This Row],[UnitCost]]</f>
        <v>250</v>
      </c>
      <c r="N126" s="7">
        <f>Sales_Data[[#This Row],[Gross Revenue]]-Sales_Data[[#This Row],[Discount Amount ]]</f>
        <v>16850</v>
      </c>
      <c r="O126" s="7">
        <f>Sales_Data[[#This Row],[OrderQuantity]] *Sales_Data[[#This Row],[UnitCost]]</f>
        <v>7600</v>
      </c>
      <c r="P126" s="7">
        <f>Sales_Data[[#This Row],[ItemCost]] +Sales_Data[[#This Row],[ShippingCost]]</f>
        <v>9914.84</v>
      </c>
      <c r="Q126" s="7">
        <f>Sales_Data[[#This Row],[Gross Revenue]]-Sales_Data[[#This Row],[TotalFinancialCost]]</f>
        <v>7185.16</v>
      </c>
      <c r="R126" s="7">
        <f>Sales_Data[[#This Row],[Actul Bill Amount]]-Sales_Data[[#This Row],[ShippingCost]]</f>
        <v>14535.16</v>
      </c>
      <c r="S126">
        <v>347</v>
      </c>
      <c r="T126">
        <v>2314.84</v>
      </c>
      <c r="U126" t="s">
        <v>30</v>
      </c>
      <c r="V126">
        <v>200</v>
      </c>
      <c r="W126" t="s">
        <v>38</v>
      </c>
      <c r="X126" t="str">
        <f t="shared" si="3"/>
        <v>Kolkata</v>
      </c>
    </row>
    <row r="127" spans="1:24" x14ac:dyDescent="0.4">
      <c r="A127">
        <v>100126</v>
      </c>
      <c r="B127" s="5">
        <v>45758.681944444441</v>
      </c>
      <c r="C127" s="3" t="str">
        <f>TEXT(Sales_Data[[#This Row],[OrderDate]],"mmmm")</f>
        <v>April</v>
      </c>
      <c r="D127" s="3" t="str">
        <f t="shared" si="2"/>
        <v>2025</v>
      </c>
      <c r="E127" t="s">
        <v>34</v>
      </c>
      <c r="F127" t="s">
        <v>28</v>
      </c>
      <c r="G127" t="s">
        <v>31</v>
      </c>
      <c r="H127" t="s">
        <v>37</v>
      </c>
      <c r="I127" t="s">
        <v>100</v>
      </c>
      <c r="J127">
        <v>16</v>
      </c>
      <c r="K127">
        <v>450</v>
      </c>
      <c r="L127" s="7">
        <f>Sales_Data[[#This Row],[OrderQuantity]] *Sales_Data[[#This Row],[UnitPrice]]</f>
        <v>7200</v>
      </c>
      <c r="M127" s="7">
        <f>Sales_Data[[#This Row],[UnitPrice]]-Sales_Data[[#This Row],[UnitCost]]</f>
        <v>250</v>
      </c>
      <c r="N127" s="7">
        <f>Sales_Data[[#This Row],[Gross Revenue]]-Sales_Data[[#This Row],[Discount Amount ]]</f>
        <v>6950</v>
      </c>
      <c r="O127" s="7">
        <f>Sales_Data[[#This Row],[OrderQuantity]] *Sales_Data[[#This Row],[UnitCost]]</f>
        <v>3200</v>
      </c>
      <c r="P127" s="7">
        <f>Sales_Data[[#This Row],[ItemCost]] +Sales_Data[[#This Row],[ShippingCost]]</f>
        <v>4211.46</v>
      </c>
      <c r="Q127" s="7">
        <f>Sales_Data[[#This Row],[Gross Revenue]]-Sales_Data[[#This Row],[TotalFinancialCost]]</f>
        <v>2988.54</v>
      </c>
      <c r="R127" s="7">
        <f>Sales_Data[[#This Row],[Actul Bill Amount]]-Sales_Data[[#This Row],[ShippingCost]]</f>
        <v>5938.54</v>
      </c>
      <c r="S127">
        <v>567</v>
      </c>
      <c r="T127">
        <v>1011.46</v>
      </c>
      <c r="U127" t="s">
        <v>30</v>
      </c>
      <c r="V127">
        <v>200</v>
      </c>
      <c r="W127" t="s">
        <v>38</v>
      </c>
      <c r="X127" t="str">
        <f t="shared" si="3"/>
        <v>Kolkata</v>
      </c>
    </row>
    <row r="128" spans="1:24" x14ac:dyDescent="0.4">
      <c r="A128">
        <v>100127</v>
      </c>
      <c r="B128" s="5">
        <v>45788.054861111108</v>
      </c>
      <c r="C128" s="3" t="str">
        <f>TEXT(Sales_Data[[#This Row],[OrderDate]],"mmmm")</f>
        <v>May</v>
      </c>
      <c r="D128" s="3" t="str">
        <f t="shared" si="2"/>
        <v>2025</v>
      </c>
      <c r="E128" t="s">
        <v>19</v>
      </c>
      <c r="F128" t="s">
        <v>28</v>
      </c>
      <c r="G128" t="s">
        <v>15</v>
      </c>
      <c r="H128" t="s">
        <v>20</v>
      </c>
      <c r="I128" t="s">
        <v>100</v>
      </c>
      <c r="J128">
        <v>96</v>
      </c>
      <c r="K128">
        <v>450</v>
      </c>
      <c r="L128" s="7">
        <f>Sales_Data[[#This Row],[OrderQuantity]] *Sales_Data[[#This Row],[UnitPrice]]</f>
        <v>43200</v>
      </c>
      <c r="M128" s="7">
        <f>Sales_Data[[#This Row],[UnitPrice]]-Sales_Data[[#This Row],[UnitCost]]</f>
        <v>250</v>
      </c>
      <c r="N128" s="7">
        <f>Sales_Data[[#This Row],[Gross Revenue]]-Sales_Data[[#This Row],[Discount Amount ]]</f>
        <v>42950</v>
      </c>
      <c r="O128" s="7">
        <f>Sales_Data[[#This Row],[OrderQuantity]] *Sales_Data[[#This Row],[UnitCost]]</f>
        <v>19200</v>
      </c>
      <c r="P128" s="7">
        <f>Sales_Data[[#This Row],[ItemCost]] +Sales_Data[[#This Row],[ShippingCost]]</f>
        <v>20029.259999999998</v>
      </c>
      <c r="Q128" s="7">
        <f>Sales_Data[[#This Row],[Gross Revenue]]-Sales_Data[[#This Row],[TotalFinancialCost]]</f>
        <v>23170.74</v>
      </c>
      <c r="R128" s="7">
        <f>Sales_Data[[#This Row],[Actul Bill Amount]]-Sales_Data[[#This Row],[ShippingCost]]</f>
        <v>42120.74</v>
      </c>
      <c r="S128">
        <v>532</v>
      </c>
      <c r="T128">
        <v>829.26</v>
      </c>
      <c r="U128" t="s">
        <v>30</v>
      </c>
      <c r="V128">
        <v>200</v>
      </c>
      <c r="W128" t="s">
        <v>22</v>
      </c>
      <c r="X128" t="str">
        <f t="shared" si="3"/>
        <v>Nagpur</v>
      </c>
    </row>
    <row r="129" spans="1:24" x14ac:dyDescent="0.4">
      <c r="A129">
        <v>100128</v>
      </c>
      <c r="B129" s="5">
        <v>45914.28125</v>
      </c>
      <c r="C129" s="3" t="str">
        <f>TEXT(Sales_Data[[#This Row],[OrderDate]],"mmmm")</f>
        <v>September</v>
      </c>
      <c r="D129" s="3" t="str">
        <f t="shared" si="2"/>
        <v>2025</v>
      </c>
      <c r="E129" t="s">
        <v>45</v>
      </c>
      <c r="F129" t="s">
        <v>40</v>
      </c>
      <c r="G129" t="s">
        <v>15</v>
      </c>
      <c r="H129" t="s">
        <v>25</v>
      </c>
      <c r="I129" t="s">
        <v>100</v>
      </c>
      <c r="J129">
        <v>35</v>
      </c>
      <c r="K129">
        <v>5500</v>
      </c>
      <c r="L129" s="7">
        <f>Sales_Data[[#This Row],[OrderQuantity]] *Sales_Data[[#This Row],[UnitPrice]]</f>
        <v>192500</v>
      </c>
      <c r="M129" s="7">
        <f>Sales_Data[[#This Row],[UnitPrice]]-Sales_Data[[#This Row],[UnitCost]]</f>
        <v>2000</v>
      </c>
      <c r="N129" s="7">
        <f>Sales_Data[[#This Row],[Gross Revenue]]-Sales_Data[[#This Row],[Discount Amount ]]</f>
        <v>190500</v>
      </c>
      <c r="O129" s="7">
        <f>Sales_Data[[#This Row],[OrderQuantity]] *Sales_Data[[#This Row],[UnitCost]]</f>
        <v>122500</v>
      </c>
      <c r="P129" s="7">
        <f>Sales_Data[[#This Row],[ItemCost]] +Sales_Data[[#This Row],[ShippingCost]]</f>
        <v>123581.02</v>
      </c>
      <c r="Q129" s="7">
        <f>Sales_Data[[#This Row],[Gross Revenue]]-Sales_Data[[#This Row],[TotalFinancialCost]]</f>
        <v>68918.98</v>
      </c>
      <c r="R129" s="7">
        <f>Sales_Data[[#This Row],[Actul Bill Amount]]-Sales_Data[[#This Row],[ShippingCost]]</f>
        <v>189418.98</v>
      </c>
      <c r="S129">
        <v>973</v>
      </c>
      <c r="T129">
        <v>1081.02</v>
      </c>
      <c r="U129" t="s">
        <v>41</v>
      </c>
      <c r="V129">
        <v>3500</v>
      </c>
      <c r="W129" t="s">
        <v>27</v>
      </c>
      <c r="X129" t="str">
        <f t="shared" si="3"/>
        <v>Mumbai</v>
      </c>
    </row>
    <row r="130" spans="1:24" x14ac:dyDescent="0.4">
      <c r="A130">
        <v>100129</v>
      </c>
      <c r="B130" s="5">
        <v>45662.208333333336</v>
      </c>
      <c r="C130" s="3" t="str">
        <f>TEXT(Sales_Data[[#This Row],[OrderDate]],"mmmm")</f>
        <v>January</v>
      </c>
      <c r="D130" s="3" t="str">
        <f t="shared" ref="D130:D193" si="4">TEXT(B130, "yyyy")</f>
        <v>2025</v>
      </c>
      <c r="E130" t="s">
        <v>34</v>
      </c>
      <c r="F130" t="s">
        <v>46</v>
      </c>
      <c r="G130" t="s">
        <v>29</v>
      </c>
      <c r="H130" t="s">
        <v>32</v>
      </c>
      <c r="I130" t="s">
        <v>100</v>
      </c>
      <c r="J130">
        <v>7</v>
      </c>
      <c r="K130">
        <v>15000</v>
      </c>
      <c r="L130" s="7">
        <f>Sales_Data[[#This Row],[OrderQuantity]] *Sales_Data[[#This Row],[UnitPrice]]</f>
        <v>105000</v>
      </c>
      <c r="M130" s="7">
        <f>Sales_Data[[#This Row],[UnitPrice]]-Sales_Data[[#This Row],[UnitCost]]</f>
        <v>5500</v>
      </c>
      <c r="N130" s="7">
        <f>Sales_Data[[#This Row],[Gross Revenue]]-Sales_Data[[#This Row],[Discount Amount ]]</f>
        <v>99500</v>
      </c>
      <c r="O130" s="7">
        <f>Sales_Data[[#This Row],[OrderQuantity]] *Sales_Data[[#This Row],[UnitCost]]</f>
        <v>66500</v>
      </c>
      <c r="P130" s="7">
        <f>Sales_Data[[#This Row],[ItemCost]] +Sales_Data[[#This Row],[ShippingCost]]</f>
        <v>67115.89</v>
      </c>
      <c r="Q130" s="7">
        <f>Sales_Data[[#This Row],[Gross Revenue]]-Sales_Data[[#This Row],[TotalFinancialCost]]</f>
        <v>37884.11</v>
      </c>
      <c r="R130" s="7">
        <f>Sales_Data[[#This Row],[Actul Bill Amount]]-Sales_Data[[#This Row],[ShippingCost]]</f>
        <v>98884.11</v>
      </c>
      <c r="S130">
        <v>564</v>
      </c>
      <c r="T130">
        <v>615.89</v>
      </c>
      <c r="U130" t="s">
        <v>53</v>
      </c>
      <c r="V130">
        <v>9500</v>
      </c>
      <c r="W130" t="s">
        <v>33</v>
      </c>
      <c r="X130" t="str">
        <f t="shared" ref="X130:X193" si="5">_xlfn.TEXTBEFORE(W130, " ")</f>
        <v>Delhi</v>
      </c>
    </row>
    <row r="131" spans="1:24" x14ac:dyDescent="0.4">
      <c r="A131">
        <v>100130</v>
      </c>
      <c r="B131" s="5">
        <v>45875.00277777778</v>
      </c>
      <c r="C131" s="3" t="str">
        <f>TEXT(Sales_Data[[#This Row],[OrderDate]],"mmmm")</f>
        <v>August</v>
      </c>
      <c r="D131" s="3" t="str">
        <f t="shared" si="4"/>
        <v>2025</v>
      </c>
      <c r="E131" t="s">
        <v>39</v>
      </c>
      <c r="F131" t="s">
        <v>14</v>
      </c>
      <c r="G131" t="s">
        <v>15</v>
      </c>
      <c r="H131" t="s">
        <v>37</v>
      </c>
      <c r="I131" t="s">
        <v>100</v>
      </c>
      <c r="J131">
        <v>44</v>
      </c>
      <c r="K131">
        <v>3200</v>
      </c>
      <c r="L131" s="7">
        <f>Sales_Data[[#This Row],[OrderQuantity]] *Sales_Data[[#This Row],[UnitPrice]]</f>
        <v>140800</v>
      </c>
      <c r="M131" s="7">
        <f>Sales_Data[[#This Row],[UnitPrice]]-Sales_Data[[#This Row],[UnitCost]]</f>
        <v>1200</v>
      </c>
      <c r="N131" s="7">
        <f>Sales_Data[[#This Row],[Gross Revenue]]-Sales_Data[[#This Row],[Discount Amount ]]</f>
        <v>139600</v>
      </c>
      <c r="O131" s="7">
        <f>Sales_Data[[#This Row],[OrderQuantity]] *Sales_Data[[#This Row],[UnitCost]]</f>
        <v>88000</v>
      </c>
      <c r="P131" s="7">
        <f>Sales_Data[[#This Row],[ItemCost]] +Sales_Data[[#This Row],[ShippingCost]]</f>
        <v>89457.96</v>
      </c>
      <c r="Q131" s="7">
        <f>Sales_Data[[#This Row],[Gross Revenue]]-Sales_Data[[#This Row],[TotalFinancialCost]]</f>
        <v>51342.039999999994</v>
      </c>
      <c r="R131" s="7">
        <f>Sales_Data[[#This Row],[Actul Bill Amount]]-Sales_Data[[#This Row],[ShippingCost]]</f>
        <v>138142.04</v>
      </c>
      <c r="S131">
        <v>918</v>
      </c>
      <c r="T131">
        <v>1457.96</v>
      </c>
      <c r="U131" t="s">
        <v>17</v>
      </c>
      <c r="V131">
        <v>2000</v>
      </c>
      <c r="W131" t="s">
        <v>38</v>
      </c>
      <c r="X131" t="str">
        <f t="shared" si="5"/>
        <v>Kolkata</v>
      </c>
    </row>
    <row r="132" spans="1:24" x14ac:dyDescent="0.4">
      <c r="A132">
        <v>100131</v>
      </c>
      <c r="B132" s="5">
        <v>45912.381249999999</v>
      </c>
      <c r="C132" s="3" t="str">
        <f>TEXT(Sales_Data[[#This Row],[OrderDate]],"mmmm")</f>
        <v>September</v>
      </c>
      <c r="D132" s="3" t="str">
        <f t="shared" si="4"/>
        <v>2025</v>
      </c>
      <c r="E132" t="s">
        <v>42</v>
      </c>
      <c r="F132" t="s">
        <v>35</v>
      </c>
      <c r="G132" t="s">
        <v>31</v>
      </c>
      <c r="H132" t="s">
        <v>20</v>
      </c>
      <c r="I132" t="s">
        <v>100</v>
      </c>
      <c r="J132">
        <v>6</v>
      </c>
      <c r="K132">
        <v>12000</v>
      </c>
      <c r="L132" s="7">
        <f>Sales_Data[[#This Row],[OrderQuantity]] *Sales_Data[[#This Row],[UnitPrice]]</f>
        <v>72000</v>
      </c>
      <c r="M132" s="7">
        <f>Sales_Data[[#This Row],[UnitPrice]]-Sales_Data[[#This Row],[UnitCost]]</f>
        <v>4000</v>
      </c>
      <c r="N132" s="7">
        <f>Sales_Data[[#This Row],[Gross Revenue]]-Sales_Data[[#This Row],[Discount Amount ]]</f>
        <v>68000</v>
      </c>
      <c r="O132" s="7">
        <f>Sales_Data[[#This Row],[OrderQuantity]] *Sales_Data[[#This Row],[UnitCost]]</f>
        <v>48000</v>
      </c>
      <c r="P132" s="7">
        <f>Sales_Data[[#This Row],[ItemCost]] +Sales_Data[[#This Row],[ShippingCost]]</f>
        <v>48319.27</v>
      </c>
      <c r="Q132" s="7">
        <f>Sales_Data[[#This Row],[Gross Revenue]]-Sales_Data[[#This Row],[TotalFinancialCost]]</f>
        <v>23680.730000000003</v>
      </c>
      <c r="R132" s="7">
        <f>Sales_Data[[#This Row],[Actul Bill Amount]]-Sales_Data[[#This Row],[ShippingCost]]</f>
        <v>67680.73</v>
      </c>
      <c r="S132">
        <v>460</v>
      </c>
      <c r="T132">
        <v>319.27</v>
      </c>
      <c r="U132" t="s">
        <v>36</v>
      </c>
      <c r="V132">
        <v>8000</v>
      </c>
      <c r="W132" t="s">
        <v>22</v>
      </c>
      <c r="X132" t="str">
        <f t="shared" si="5"/>
        <v>Nagpur</v>
      </c>
    </row>
    <row r="133" spans="1:24" x14ac:dyDescent="0.4">
      <c r="A133">
        <v>100132</v>
      </c>
      <c r="B133" s="5">
        <v>46016.95416666667</v>
      </c>
      <c r="C133" s="3" t="str">
        <f>TEXT(Sales_Data[[#This Row],[OrderDate]],"mmmm")</f>
        <v>December</v>
      </c>
      <c r="D133" s="3" t="str">
        <f t="shared" si="4"/>
        <v>2025</v>
      </c>
      <c r="E133" t="s">
        <v>13</v>
      </c>
      <c r="F133" t="s">
        <v>46</v>
      </c>
      <c r="G133" t="s">
        <v>15</v>
      </c>
      <c r="H133" t="s">
        <v>37</v>
      </c>
      <c r="I133" t="s">
        <v>100</v>
      </c>
      <c r="J133">
        <v>24</v>
      </c>
      <c r="K133">
        <v>15000</v>
      </c>
      <c r="L133" s="7">
        <f>Sales_Data[[#This Row],[OrderQuantity]] *Sales_Data[[#This Row],[UnitPrice]]</f>
        <v>360000</v>
      </c>
      <c r="M133" s="7">
        <f>Sales_Data[[#This Row],[UnitPrice]]-Sales_Data[[#This Row],[UnitCost]]</f>
        <v>5500</v>
      </c>
      <c r="N133" s="7">
        <f>Sales_Data[[#This Row],[Gross Revenue]]-Sales_Data[[#This Row],[Discount Amount ]]</f>
        <v>354500</v>
      </c>
      <c r="O133" s="7">
        <f>Sales_Data[[#This Row],[OrderQuantity]] *Sales_Data[[#This Row],[UnitCost]]</f>
        <v>228000</v>
      </c>
      <c r="P133" s="7">
        <f>Sales_Data[[#This Row],[ItemCost]] +Sales_Data[[#This Row],[ShippingCost]]</f>
        <v>229079.37</v>
      </c>
      <c r="Q133" s="7">
        <f>Sales_Data[[#This Row],[Gross Revenue]]-Sales_Data[[#This Row],[TotalFinancialCost]]</f>
        <v>130920.63</v>
      </c>
      <c r="R133" s="7">
        <f>Sales_Data[[#This Row],[Actul Bill Amount]]-Sales_Data[[#This Row],[ShippingCost]]</f>
        <v>353420.63</v>
      </c>
      <c r="S133">
        <v>620</v>
      </c>
      <c r="T133">
        <v>1079.3699999999999</v>
      </c>
      <c r="U133" t="s">
        <v>53</v>
      </c>
      <c r="V133">
        <v>9500</v>
      </c>
      <c r="W133" t="s">
        <v>38</v>
      </c>
      <c r="X133" t="str">
        <f t="shared" si="5"/>
        <v>Kolkata</v>
      </c>
    </row>
    <row r="134" spans="1:24" x14ac:dyDescent="0.4">
      <c r="A134">
        <v>100133</v>
      </c>
      <c r="B134" s="5">
        <v>45940.82708333333</v>
      </c>
      <c r="C134" s="3" t="str">
        <f>TEXT(Sales_Data[[#This Row],[OrderDate]],"mmmm")</f>
        <v>October</v>
      </c>
      <c r="D134" s="3" t="str">
        <f t="shared" si="4"/>
        <v>2025</v>
      </c>
      <c r="E134" t="s">
        <v>39</v>
      </c>
      <c r="F134" t="s">
        <v>14</v>
      </c>
      <c r="G134" t="s">
        <v>15</v>
      </c>
      <c r="H134" t="s">
        <v>16</v>
      </c>
      <c r="I134" t="s">
        <v>100</v>
      </c>
      <c r="J134">
        <v>86</v>
      </c>
      <c r="K134">
        <v>6500</v>
      </c>
      <c r="L134" s="7">
        <f>Sales_Data[[#This Row],[OrderQuantity]] *Sales_Data[[#This Row],[UnitPrice]]</f>
        <v>559000</v>
      </c>
      <c r="M134" s="7">
        <f>Sales_Data[[#This Row],[UnitPrice]]-Sales_Data[[#This Row],[UnitCost]]</f>
        <v>2300</v>
      </c>
      <c r="N134" s="7">
        <f>Sales_Data[[#This Row],[Gross Revenue]]-Sales_Data[[#This Row],[Discount Amount ]]</f>
        <v>556700</v>
      </c>
      <c r="O134" s="7">
        <f>Sales_Data[[#This Row],[OrderQuantity]] *Sales_Data[[#This Row],[UnitCost]]</f>
        <v>361200</v>
      </c>
      <c r="P134" s="7">
        <f>Sales_Data[[#This Row],[ItemCost]] +Sales_Data[[#This Row],[ShippingCost]]</f>
        <v>362211.88</v>
      </c>
      <c r="Q134" s="7">
        <f>Sales_Data[[#This Row],[Gross Revenue]]-Sales_Data[[#This Row],[TotalFinancialCost]]</f>
        <v>196788.12</v>
      </c>
      <c r="R134" s="7">
        <f>Sales_Data[[#This Row],[Actul Bill Amount]]-Sales_Data[[#This Row],[ShippingCost]]</f>
        <v>555688.12</v>
      </c>
      <c r="S134">
        <v>1068</v>
      </c>
      <c r="T134">
        <v>1011.88</v>
      </c>
      <c r="U134" t="s">
        <v>21</v>
      </c>
      <c r="V134">
        <v>4200</v>
      </c>
      <c r="W134" t="s">
        <v>18</v>
      </c>
      <c r="X134" t="str">
        <f t="shared" si="5"/>
        <v>Bengaluru</v>
      </c>
    </row>
    <row r="135" spans="1:24" x14ac:dyDescent="0.4">
      <c r="A135">
        <v>100134</v>
      </c>
      <c r="B135" s="5">
        <v>45864.019444444442</v>
      </c>
      <c r="C135" s="3" t="str">
        <f>TEXT(Sales_Data[[#This Row],[OrderDate]],"mmmm")</f>
        <v>July</v>
      </c>
      <c r="D135" s="3" t="str">
        <f t="shared" si="4"/>
        <v>2025</v>
      </c>
      <c r="E135" t="s">
        <v>13</v>
      </c>
      <c r="F135" t="s">
        <v>35</v>
      </c>
      <c r="G135" t="s">
        <v>31</v>
      </c>
      <c r="H135" t="s">
        <v>25</v>
      </c>
      <c r="I135" t="s">
        <v>100</v>
      </c>
      <c r="J135">
        <v>36</v>
      </c>
      <c r="K135">
        <v>8500</v>
      </c>
      <c r="L135" s="7">
        <f>Sales_Data[[#This Row],[OrderQuantity]] *Sales_Data[[#This Row],[UnitPrice]]</f>
        <v>306000</v>
      </c>
      <c r="M135" s="7">
        <f>Sales_Data[[#This Row],[UnitPrice]]-Sales_Data[[#This Row],[UnitCost]]</f>
        <v>3000</v>
      </c>
      <c r="N135" s="7">
        <f>Sales_Data[[#This Row],[Gross Revenue]]-Sales_Data[[#This Row],[Discount Amount ]]</f>
        <v>303000</v>
      </c>
      <c r="O135" s="7">
        <f>Sales_Data[[#This Row],[OrderQuantity]] *Sales_Data[[#This Row],[UnitCost]]</f>
        <v>198000</v>
      </c>
      <c r="P135" s="7">
        <f>Sales_Data[[#This Row],[ItemCost]] +Sales_Data[[#This Row],[ShippingCost]]</f>
        <v>198835.86</v>
      </c>
      <c r="Q135" s="7">
        <f>Sales_Data[[#This Row],[Gross Revenue]]-Sales_Data[[#This Row],[TotalFinancialCost]]</f>
        <v>107164.14000000001</v>
      </c>
      <c r="R135" s="7">
        <f>Sales_Data[[#This Row],[Actul Bill Amount]]-Sales_Data[[#This Row],[ShippingCost]]</f>
        <v>302164.14</v>
      </c>
      <c r="S135">
        <v>336</v>
      </c>
      <c r="T135">
        <v>835.86</v>
      </c>
      <c r="U135" t="s">
        <v>49</v>
      </c>
      <c r="V135">
        <v>5500</v>
      </c>
      <c r="W135" t="s">
        <v>27</v>
      </c>
      <c r="X135" t="str">
        <f t="shared" si="5"/>
        <v>Mumbai</v>
      </c>
    </row>
    <row r="136" spans="1:24" x14ac:dyDescent="0.4">
      <c r="A136">
        <v>100135</v>
      </c>
      <c r="B136" s="5">
        <v>45672.57708333333</v>
      </c>
      <c r="C136" s="3" t="str">
        <f>TEXT(Sales_Data[[#This Row],[OrderDate]],"mmmm")</f>
        <v>January</v>
      </c>
      <c r="D136" s="3" t="str">
        <f t="shared" si="4"/>
        <v>2025</v>
      </c>
      <c r="E136" t="s">
        <v>13</v>
      </c>
      <c r="F136" t="s">
        <v>40</v>
      </c>
      <c r="G136" t="s">
        <v>29</v>
      </c>
      <c r="H136" t="s">
        <v>25</v>
      </c>
      <c r="I136" t="s">
        <v>100</v>
      </c>
      <c r="J136">
        <v>94</v>
      </c>
      <c r="K136">
        <v>5500</v>
      </c>
      <c r="L136" s="7">
        <f>Sales_Data[[#This Row],[OrderQuantity]] *Sales_Data[[#This Row],[UnitPrice]]</f>
        <v>517000</v>
      </c>
      <c r="M136" s="7">
        <f>Sales_Data[[#This Row],[UnitPrice]]-Sales_Data[[#This Row],[UnitCost]]</f>
        <v>2000</v>
      </c>
      <c r="N136" s="7">
        <f>Sales_Data[[#This Row],[Gross Revenue]]-Sales_Data[[#This Row],[Discount Amount ]]</f>
        <v>515000</v>
      </c>
      <c r="O136" s="7">
        <f>Sales_Data[[#This Row],[OrderQuantity]] *Sales_Data[[#This Row],[UnitCost]]</f>
        <v>329000</v>
      </c>
      <c r="P136" s="7">
        <f>Sales_Data[[#This Row],[ItemCost]] +Sales_Data[[#This Row],[ShippingCost]]</f>
        <v>329565.48</v>
      </c>
      <c r="Q136" s="7">
        <f>Sales_Data[[#This Row],[Gross Revenue]]-Sales_Data[[#This Row],[TotalFinancialCost]]</f>
        <v>187434.52000000002</v>
      </c>
      <c r="R136" s="7">
        <f>Sales_Data[[#This Row],[Actul Bill Amount]]-Sales_Data[[#This Row],[ShippingCost]]</f>
        <v>514434.52</v>
      </c>
      <c r="S136">
        <v>983</v>
      </c>
      <c r="T136">
        <v>565.48</v>
      </c>
      <c r="U136" t="s">
        <v>41</v>
      </c>
      <c r="V136">
        <v>3500</v>
      </c>
      <c r="W136" t="s">
        <v>27</v>
      </c>
      <c r="X136" t="str">
        <f t="shared" si="5"/>
        <v>Mumbai</v>
      </c>
    </row>
    <row r="137" spans="1:24" x14ac:dyDescent="0.4">
      <c r="A137">
        <v>100136</v>
      </c>
      <c r="B137" s="5">
        <v>46003.115972222222</v>
      </c>
      <c r="C137" s="3" t="str">
        <f>TEXT(Sales_Data[[#This Row],[OrderDate]],"mmmm")</f>
        <v>December</v>
      </c>
      <c r="D137" s="3" t="str">
        <f t="shared" si="4"/>
        <v>2025</v>
      </c>
      <c r="E137" t="s">
        <v>13</v>
      </c>
      <c r="F137" t="s">
        <v>24</v>
      </c>
      <c r="G137" t="s">
        <v>15</v>
      </c>
      <c r="H137" t="s">
        <v>32</v>
      </c>
      <c r="I137" t="s">
        <v>100</v>
      </c>
      <c r="J137">
        <v>80</v>
      </c>
      <c r="K137">
        <v>3500</v>
      </c>
      <c r="L137" s="7">
        <f>Sales_Data[[#This Row],[OrderQuantity]] *Sales_Data[[#This Row],[UnitPrice]]</f>
        <v>280000</v>
      </c>
      <c r="M137" s="7">
        <f>Sales_Data[[#This Row],[UnitPrice]]-Sales_Data[[#This Row],[UnitCost]]</f>
        <v>1300</v>
      </c>
      <c r="N137" s="7">
        <f>Sales_Data[[#This Row],[Gross Revenue]]-Sales_Data[[#This Row],[Discount Amount ]]</f>
        <v>278700</v>
      </c>
      <c r="O137" s="7">
        <f>Sales_Data[[#This Row],[OrderQuantity]] *Sales_Data[[#This Row],[UnitCost]]</f>
        <v>176000</v>
      </c>
      <c r="P137" s="7">
        <f>Sales_Data[[#This Row],[ItemCost]] +Sales_Data[[#This Row],[ShippingCost]]</f>
        <v>176750.12</v>
      </c>
      <c r="Q137" s="7">
        <f>Sales_Data[[#This Row],[Gross Revenue]]-Sales_Data[[#This Row],[TotalFinancialCost]]</f>
        <v>103249.88</v>
      </c>
      <c r="R137" s="7">
        <f>Sales_Data[[#This Row],[Actul Bill Amount]]-Sales_Data[[#This Row],[ShippingCost]]</f>
        <v>277949.88</v>
      </c>
      <c r="S137">
        <v>745</v>
      </c>
      <c r="T137">
        <v>750.12</v>
      </c>
      <c r="U137" t="s">
        <v>59</v>
      </c>
      <c r="V137">
        <v>2200</v>
      </c>
      <c r="W137" t="s">
        <v>33</v>
      </c>
      <c r="X137" t="str">
        <f t="shared" si="5"/>
        <v>Delhi</v>
      </c>
    </row>
    <row r="138" spans="1:24" x14ac:dyDescent="0.4">
      <c r="A138">
        <v>100137</v>
      </c>
      <c r="B138" s="5">
        <v>45699.365277777775</v>
      </c>
      <c r="C138" s="3" t="str">
        <f>TEXT(Sales_Data[[#This Row],[OrderDate]],"mmmm")</f>
        <v>February</v>
      </c>
      <c r="D138" s="3" t="str">
        <f t="shared" si="4"/>
        <v>2025</v>
      </c>
      <c r="E138" t="s">
        <v>13</v>
      </c>
      <c r="F138" t="s">
        <v>14</v>
      </c>
      <c r="G138" t="s">
        <v>29</v>
      </c>
      <c r="H138" t="s">
        <v>37</v>
      </c>
      <c r="I138" t="s">
        <v>100</v>
      </c>
      <c r="J138">
        <v>3</v>
      </c>
      <c r="K138">
        <v>3200</v>
      </c>
      <c r="L138" s="7">
        <f>Sales_Data[[#This Row],[OrderQuantity]] *Sales_Data[[#This Row],[UnitPrice]]</f>
        <v>9600</v>
      </c>
      <c r="M138" s="7">
        <f>Sales_Data[[#This Row],[UnitPrice]]-Sales_Data[[#This Row],[UnitCost]]</f>
        <v>1200</v>
      </c>
      <c r="N138" s="7">
        <f>Sales_Data[[#This Row],[Gross Revenue]]-Sales_Data[[#This Row],[Discount Amount ]]</f>
        <v>8400</v>
      </c>
      <c r="O138" s="7">
        <f>Sales_Data[[#This Row],[OrderQuantity]] *Sales_Data[[#This Row],[UnitCost]]</f>
        <v>6000</v>
      </c>
      <c r="P138" s="7">
        <f>Sales_Data[[#This Row],[ItemCost]] +Sales_Data[[#This Row],[ShippingCost]]</f>
        <v>6479.06</v>
      </c>
      <c r="Q138" s="7">
        <f>Sales_Data[[#This Row],[Gross Revenue]]-Sales_Data[[#This Row],[TotalFinancialCost]]</f>
        <v>3120.9399999999996</v>
      </c>
      <c r="R138" s="7">
        <f>Sales_Data[[#This Row],[Actul Bill Amount]]-Sales_Data[[#This Row],[ShippingCost]]</f>
        <v>7920.94</v>
      </c>
      <c r="S138">
        <v>628</v>
      </c>
      <c r="T138">
        <v>479.06</v>
      </c>
      <c r="U138" t="s">
        <v>17</v>
      </c>
      <c r="V138">
        <v>2000</v>
      </c>
      <c r="W138" t="s">
        <v>38</v>
      </c>
      <c r="X138" t="str">
        <f t="shared" si="5"/>
        <v>Kolkata</v>
      </c>
    </row>
    <row r="139" spans="1:24" x14ac:dyDescent="0.4">
      <c r="A139">
        <v>100138</v>
      </c>
      <c r="B139" s="5">
        <v>45836.261805555558</v>
      </c>
      <c r="C139" s="3" t="str">
        <f>TEXT(Sales_Data[[#This Row],[OrderDate]],"mmmm")</f>
        <v>June</v>
      </c>
      <c r="D139" s="3" t="str">
        <f t="shared" si="4"/>
        <v>2025</v>
      </c>
      <c r="E139" t="s">
        <v>23</v>
      </c>
      <c r="F139" t="s">
        <v>43</v>
      </c>
      <c r="G139" t="s">
        <v>31</v>
      </c>
      <c r="H139" t="s">
        <v>16</v>
      </c>
      <c r="I139" t="s">
        <v>100</v>
      </c>
      <c r="J139">
        <v>23</v>
      </c>
      <c r="K139">
        <v>1800</v>
      </c>
      <c r="L139" s="7">
        <f>Sales_Data[[#This Row],[OrderQuantity]] *Sales_Data[[#This Row],[UnitPrice]]</f>
        <v>41400</v>
      </c>
      <c r="M139" s="7">
        <f>Sales_Data[[#This Row],[UnitPrice]]-Sales_Data[[#This Row],[UnitCost]]</f>
        <v>900</v>
      </c>
      <c r="N139" s="7">
        <f>Sales_Data[[#This Row],[Gross Revenue]]-Sales_Data[[#This Row],[Discount Amount ]]</f>
        <v>40500</v>
      </c>
      <c r="O139" s="7">
        <f>Sales_Data[[#This Row],[OrderQuantity]] *Sales_Data[[#This Row],[UnitCost]]</f>
        <v>20700</v>
      </c>
      <c r="P139" s="7">
        <f>Sales_Data[[#This Row],[ItemCost]] +Sales_Data[[#This Row],[ShippingCost]]</f>
        <v>21875.21</v>
      </c>
      <c r="Q139" s="7">
        <f>Sales_Data[[#This Row],[Gross Revenue]]-Sales_Data[[#This Row],[TotalFinancialCost]]</f>
        <v>19524.79</v>
      </c>
      <c r="R139" s="7">
        <f>Sales_Data[[#This Row],[Actul Bill Amount]]-Sales_Data[[#This Row],[ShippingCost]]</f>
        <v>39324.79</v>
      </c>
      <c r="S139">
        <v>342</v>
      </c>
      <c r="T139">
        <v>1175.21</v>
      </c>
      <c r="U139" t="s">
        <v>51</v>
      </c>
      <c r="V139">
        <v>900</v>
      </c>
      <c r="W139" t="s">
        <v>18</v>
      </c>
      <c r="X139" t="str">
        <f t="shared" si="5"/>
        <v>Bengaluru</v>
      </c>
    </row>
    <row r="140" spans="1:24" x14ac:dyDescent="0.4">
      <c r="A140">
        <v>100139</v>
      </c>
      <c r="B140" s="5">
        <v>45720.318055555559</v>
      </c>
      <c r="C140" s="3" t="str">
        <f>TEXT(Sales_Data[[#This Row],[OrderDate]],"mmmm")</f>
        <v>March</v>
      </c>
      <c r="D140" s="3" t="str">
        <f t="shared" si="4"/>
        <v>2025</v>
      </c>
      <c r="E140" t="s">
        <v>39</v>
      </c>
      <c r="F140" t="s">
        <v>55</v>
      </c>
      <c r="G140" t="s">
        <v>29</v>
      </c>
      <c r="H140" t="s">
        <v>25</v>
      </c>
      <c r="I140" t="s">
        <v>100</v>
      </c>
      <c r="J140">
        <v>23</v>
      </c>
      <c r="K140">
        <v>1200</v>
      </c>
      <c r="L140" s="7">
        <f>Sales_Data[[#This Row],[OrderQuantity]] *Sales_Data[[#This Row],[UnitPrice]]</f>
        <v>27600</v>
      </c>
      <c r="M140" s="7">
        <f>Sales_Data[[#This Row],[UnitPrice]]-Sales_Data[[#This Row],[UnitCost]]</f>
        <v>400</v>
      </c>
      <c r="N140" s="7">
        <f>Sales_Data[[#This Row],[Gross Revenue]]-Sales_Data[[#This Row],[Discount Amount ]]</f>
        <v>27200</v>
      </c>
      <c r="O140" s="7">
        <f>Sales_Data[[#This Row],[OrderQuantity]] *Sales_Data[[#This Row],[UnitCost]]</f>
        <v>18400</v>
      </c>
      <c r="P140" s="7">
        <f>Sales_Data[[#This Row],[ItemCost]] +Sales_Data[[#This Row],[ShippingCost]]</f>
        <v>20803.23</v>
      </c>
      <c r="Q140" s="7">
        <f>Sales_Data[[#This Row],[Gross Revenue]]-Sales_Data[[#This Row],[TotalFinancialCost]]</f>
        <v>6796.77</v>
      </c>
      <c r="R140" s="7">
        <f>Sales_Data[[#This Row],[Actul Bill Amount]]-Sales_Data[[#This Row],[ShippingCost]]</f>
        <v>24796.77</v>
      </c>
      <c r="S140">
        <v>888</v>
      </c>
      <c r="T140">
        <v>2403.23</v>
      </c>
      <c r="U140" t="s">
        <v>58</v>
      </c>
      <c r="V140">
        <v>800</v>
      </c>
      <c r="W140" t="s">
        <v>27</v>
      </c>
      <c r="X140" t="str">
        <f t="shared" si="5"/>
        <v>Mumbai</v>
      </c>
    </row>
    <row r="141" spans="1:24" x14ac:dyDescent="0.4">
      <c r="A141">
        <v>100140</v>
      </c>
      <c r="B141" s="5">
        <v>46009.254861111112</v>
      </c>
      <c r="C141" s="3" t="str">
        <f>TEXT(Sales_Data[[#This Row],[OrderDate]],"mmmm")</f>
        <v>December</v>
      </c>
      <c r="D141" s="3" t="str">
        <f t="shared" si="4"/>
        <v>2025</v>
      </c>
      <c r="E141" t="s">
        <v>34</v>
      </c>
      <c r="F141" t="s">
        <v>40</v>
      </c>
      <c r="G141" t="s">
        <v>31</v>
      </c>
      <c r="H141" t="s">
        <v>16</v>
      </c>
      <c r="I141" t="s">
        <v>100</v>
      </c>
      <c r="J141">
        <v>36</v>
      </c>
      <c r="K141">
        <v>5500</v>
      </c>
      <c r="L141" s="7">
        <f>Sales_Data[[#This Row],[OrderQuantity]] *Sales_Data[[#This Row],[UnitPrice]]</f>
        <v>198000</v>
      </c>
      <c r="M141" s="7">
        <f>Sales_Data[[#This Row],[UnitPrice]]-Sales_Data[[#This Row],[UnitCost]]</f>
        <v>2000</v>
      </c>
      <c r="N141" s="7">
        <f>Sales_Data[[#This Row],[Gross Revenue]]-Sales_Data[[#This Row],[Discount Amount ]]</f>
        <v>196000</v>
      </c>
      <c r="O141" s="7">
        <f>Sales_Data[[#This Row],[OrderQuantity]] *Sales_Data[[#This Row],[UnitCost]]</f>
        <v>126000</v>
      </c>
      <c r="P141" s="7">
        <f>Sales_Data[[#This Row],[ItemCost]] +Sales_Data[[#This Row],[ShippingCost]]</f>
        <v>127584.64</v>
      </c>
      <c r="Q141" s="7">
        <f>Sales_Data[[#This Row],[Gross Revenue]]-Sales_Data[[#This Row],[TotalFinancialCost]]</f>
        <v>70415.360000000001</v>
      </c>
      <c r="R141" s="7">
        <f>Sales_Data[[#This Row],[Actul Bill Amount]]-Sales_Data[[#This Row],[ShippingCost]]</f>
        <v>194415.35999999999</v>
      </c>
      <c r="S141">
        <v>419</v>
      </c>
      <c r="T141">
        <v>1584.64</v>
      </c>
      <c r="U141" t="s">
        <v>41</v>
      </c>
      <c r="V141">
        <v>3500</v>
      </c>
      <c r="W141" t="s">
        <v>18</v>
      </c>
      <c r="X141" t="str">
        <f t="shared" si="5"/>
        <v>Bengaluru</v>
      </c>
    </row>
    <row r="142" spans="1:24" x14ac:dyDescent="0.4">
      <c r="A142">
        <v>100141</v>
      </c>
      <c r="B142" s="5">
        <v>45888.379166666666</v>
      </c>
      <c r="C142" s="3" t="str">
        <f>TEXT(Sales_Data[[#This Row],[OrderDate]],"mmmm")</f>
        <v>August</v>
      </c>
      <c r="D142" s="3" t="str">
        <f t="shared" si="4"/>
        <v>2025</v>
      </c>
      <c r="E142" t="s">
        <v>48</v>
      </c>
      <c r="F142" t="s">
        <v>14</v>
      </c>
      <c r="G142" t="s">
        <v>31</v>
      </c>
      <c r="H142" t="s">
        <v>20</v>
      </c>
      <c r="I142" t="s">
        <v>100</v>
      </c>
      <c r="J142">
        <v>46</v>
      </c>
      <c r="K142">
        <v>3200</v>
      </c>
      <c r="L142" s="7">
        <f>Sales_Data[[#This Row],[OrderQuantity]] *Sales_Data[[#This Row],[UnitPrice]]</f>
        <v>147200</v>
      </c>
      <c r="M142" s="7">
        <f>Sales_Data[[#This Row],[UnitPrice]]-Sales_Data[[#This Row],[UnitCost]]</f>
        <v>1200</v>
      </c>
      <c r="N142" s="7">
        <f>Sales_Data[[#This Row],[Gross Revenue]]-Sales_Data[[#This Row],[Discount Amount ]]</f>
        <v>146000</v>
      </c>
      <c r="O142" s="7">
        <f>Sales_Data[[#This Row],[OrderQuantity]] *Sales_Data[[#This Row],[UnitCost]]</f>
        <v>92000</v>
      </c>
      <c r="P142" s="7">
        <f>Sales_Data[[#This Row],[ItemCost]] +Sales_Data[[#This Row],[ShippingCost]]</f>
        <v>94941.16</v>
      </c>
      <c r="Q142" s="7">
        <f>Sales_Data[[#This Row],[Gross Revenue]]-Sales_Data[[#This Row],[TotalFinancialCost]]</f>
        <v>52258.84</v>
      </c>
      <c r="R142" s="7">
        <f>Sales_Data[[#This Row],[Actul Bill Amount]]-Sales_Data[[#This Row],[ShippingCost]]</f>
        <v>143058.84</v>
      </c>
      <c r="S142">
        <v>559</v>
      </c>
      <c r="T142">
        <v>2941.16</v>
      </c>
      <c r="U142" t="s">
        <v>17</v>
      </c>
      <c r="V142">
        <v>2000</v>
      </c>
      <c r="W142" t="s">
        <v>22</v>
      </c>
      <c r="X142" t="str">
        <f t="shared" si="5"/>
        <v>Nagpur</v>
      </c>
    </row>
    <row r="143" spans="1:24" x14ac:dyDescent="0.4">
      <c r="A143">
        <v>100142</v>
      </c>
      <c r="B143" s="5">
        <v>45898.597222222219</v>
      </c>
      <c r="C143" s="3" t="str">
        <f>TEXT(Sales_Data[[#This Row],[OrderDate]],"mmmm")</f>
        <v>August</v>
      </c>
      <c r="D143" s="3" t="str">
        <f t="shared" si="4"/>
        <v>2025</v>
      </c>
      <c r="E143" t="s">
        <v>45</v>
      </c>
      <c r="F143" t="s">
        <v>35</v>
      </c>
      <c r="G143" t="s">
        <v>31</v>
      </c>
      <c r="H143" t="s">
        <v>25</v>
      </c>
      <c r="I143" t="s">
        <v>100</v>
      </c>
      <c r="J143">
        <v>51</v>
      </c>
      <c r="K143">
        <v>8500</v>
      </c>
      <c r="L143" s="7">
        <f>Sales_Data[[#This Row],[OrderQuantity]] *Sales_Data[[#This Row],[UnitPrice]]</f>
        <v>433500</v>
      </c>
      <c r="M143" s="7">
        <f>Sales_Data[[#This Row],[UnitPrice]]-Sales_Data[[#This Row],[UnitCost]]</f>
        <v>3000</v>
      </c>
      <c r="N143" s="7">
        <f>Sales_Data[[#This Row],[Gross Revenue]]-Sales_Data[[#This Row],[Discount Amount ]]</f>
        <v>430500</v>
      </c>
      <c r="O143" s="7">
        <f>Sales_Data[[#This Row],[OrderQuantity]] *Sales_Data[[#This Row],[UnitCost]]</f>
        <v>280500</v>
      </c>
      <c r="P143" s="7">
        <f>Sales_Data[[#This Row],[ItemCost]] +Sales_Data[[#This Row],[ShippingCost]]</f>
        <v>281095.75</v>
      </c>
      <c r="Q143" s="7">
        <f>Sales_Data[[#This Row],[Gross Revenue]]-Sales_Data[[#This Row],[TotalFinancialCost]]</f>
        <v>152404.25</v>
      </c>
      <c r="R143" s="7">
        <f>Sales_Data[[#This Row],[Actul Bill Amount]]-Sales_Data[[#This Row],[ShippingCost]]</f>
        <v>429904.25</v>
      </c>
      <c r="S143">
        <v>772</v>
      </c>
      <c r="T143">
        <v>595.75</v>
      </c>
      <c r="U143" t="s">
        <v>49</v>
      </c>
      <c r="V143">
        <v>5500</v>
      </c>
      <c r="W143" t="s">
        <v>27</v>
      </c>
      <c r="X143" t="str">
        <f t="shared" si="5"/>
        <v>Mumbai</v>
      </c>
    </row>
    <row r="144" spans="1:24" x14ac:dyDescent="0.4">
      <c r="A144">
        <v>100143</v>
      </c>
      <c r="B144" s="5">
        <v>45709.790972222225</v>
      </c>
      <c r="C144" s="3" t="str">
        <f>TEXT(Sales_Data[[#This Row],[OrderDate]],"mmmm")</f>
        <v>February</v>
      </c>
      <c r="D144" s="3" t="str">
        <f t="shared" si="4"/>
        <v>2025</v>
      </c>
      <c r="E144" t="s">
        <v>48</v>
      </c>
      <c r="F144" t="s">
        <v>55</v>
      </c>
      <c r="G144" t="s">
        <v>29</v>
      </c>
      <c r="H144" t="s">
        <v>16</v>
      </c>
      <c r="I144" t="s">
        <v>100</v>
      </c>
      <c r="J144">
        <v>86</v>
      </c>
      <c r="K144">
        <v>850</v>
      </c>
      <c r="L144" s="7">
        <f>Sales_Data[[#This Row],[OrderQuantity]] *Sales_Data[[#This Row],[UnitPrice]]</f>
        <v>73100</v>
      </c>
      <c r="M144" s="7">
        <f>Sales_Data[[#This Row],[UnitPrice]]-Sales_Data[[#This Row],[UnitCost]]</f>
        <v>300</v>
      </c>
      <c r="N144" s="7">
        <f>Sales_Data[[#This Row],[Gross Revenue]]-Sales_Data[[#This Row],[Discount Amount ]]</f>
        <v>72800</v>
      </c>
      <c r="O144" s="7">
        <f>Sales_Data[[#This Row],[OrderQuantity]] *Sales_Data[[#This Row],[UnitCost]]</f>
        <v>47300</v>
      </c>
      <c r="P144" s="7">
        <f>Sales_Data[[#This Row],[ItemCost]] +Sales_Data[[#This Row],[ShippingCost]]</f>
        <v>49240.36</v>
      </c>
      <c r="Q144" s="7">
        <f>Sales_Data[[#This Row],[Gross Revenue]]-Sales_Data[[#This Row],[TotalFinancialCost]]</f>
        <v>23859.64</v>
      </c>
      <c r="R144" s="7">
        <f>Sales_Data[[#This Row],[Actul Bill Amount]]-Sales_Data[[#This Row],[ShippingCost]]</f>
        <v>70859.64</v>
      </c>
      <c r="S144">
        <v>609</v>
      </c>
      <c r="T144">
        <v>1940.36</v>
      </c>
      <c r="U144" t="s">
        <v>56</v>
      </c>
      <c r="V144">
        <v>550</v>
      </c>
      <c r="W144" t="s">
        <v>18</v>
      </c>
      <c r="X144" t="str">
        <f t="shared" si="5"/>
        <v>Bengaluru</v>
      </c>
    </row>
    <row r="145" spans="1:24" x14ac:dyDescent="0.4">
      <c r="A145">
        <v>100144</v>
      </c>
      <c r="B145" s="5">
        <v>45753.958333333336</v>
      </c>
      <c r="C145" s="3" t="str">
        <f>TEXT(Sales_Data[[#This Row],[OrderDate]],"mmmm")</f>
        <v>April</v>
      </c>
      <c r="D145" s="3" t="str">
        <f t="shared" si="4"/>
        <v>2025</v>
      </c>
      <c r="E145" t="s">
        <v>34</v>
      </c>
      <c r="F145" t="s">
        <v>35</v>
      </c>
      <c r="G145" t="s">
        <v>15</v>
      </c>
      <c r="H145" t="s">
        <v>16</v>
      </c>
      <c r="I145" t="s">
        <v>100</v>
      </c>
      <c r="J145">
        <v>23</v>
      </c>
      <c r="K145">
        <v>8500</v>
      </c>
      <c r="L145" s="7">
        <f>Sales_Data[[#This Row],[OrderQuantity]] *Sales_Data[[#This Row],[UnitPrice]]</f>
        <v>195500</v>
      </c>
      <c r="M145" s="7">
        <f>Sales_Data[[#This Row],[UnitPrice]]-Sales_Data[[#This Row],[UnitCost]]</f>
        <v>3000</v>
      </c>
      <c r="N145" s="7">
        <f>Sales_Data[[#This Row],[Gross Revenue]]-Sales_Data[[#This Row],[Discount Amount ]]</f>
        <v>192500</v>
      </c>
      <c r="O145" s="7">
        <f>Sales_Data[[#This Row],[OrderQuantity]] *Sales_Data[[#This Row],[UnitCost]]</f>
        <v>126500</v>
      </c>
      <c r="P145" s="7">
        <f>Sales_Data[[#This Row],[ItemCost]] +Sales_Data[[#This Row],[ShippingCost]]</f>
        <v>126695.23</v>
      </c>
      <c r="Q145" s="7">
        <f>Sales_Data[[#This Row],[Gross Revenue]]-Sales_Data[[#This Row],[TotalFinancialCost]]</f>
        <v>68804.77</v>
      </c>
      <c r="R145" s="7">
        <f>Sales_Data[[#This Row],[Actul Bill Amount]]-Sales_Data[[#This Row],[ShippingCost]]</f>
        <v>192304.77</v>
      </c>
      <c r="S145">
        <v>1045</v>
      </c>
      <c r="T145">
        <v>195.23</v>
      </c>
      <c r="U145" t="s">
        <v>49</v>
      </c>
      <c r="V145">
        <v>5500</v>
      </c>
      <c r="W145" t="s">
        <v>18</v>
      </c>
      <c r="X145" t="str">
        <f t="shared" si="5"/>
        <v>Bengaluru</v>
      </c>
    </row>
    <row r="146" spans="1:24" x14ac:dyDescent="0.4">
      <c r="A146">
        <v>100145</v>
      </c>
      <c r="B146" s="5">
        <v>45879.050694444442</v>
      </c>
      <c r="C146" s="3" t="str">
        <f>TEXT(Sales_Data[[#This Row],[OrderDate]],"mmmm")</f>
        <v>August</v>
      </c>
      <c r="D146" s="3" t="str">
        <f t="shared" si="4"/>
        <v>2025</v>
      </c>
      <c r="E146" t="s">
        <v>50</v>
      </c>
      <c r="F146" t="s">
        <v>40</v>
      </c>
      <c r="G146" t="s">
        <v>15</v>
      </c>
      <c r="H146" t="s">
        <v>32</v>
      </c>
      <c r="I146" t="s">
        <v>100</v>
      </c>
      <c r="J146">
        <v>99</v>
      </c>
      <c r="K146">
        <v>1500</v>
      </c>
      <c r="L146" s="7">
        <f>Sales_Data[[#This Row],[OrderQuantity]] *Sales_Data[[#This Row],[UnitPrice]]</f>
        <v>148500</v>
      </c>
      <c r="M146" s="7">
        <f>Sales_Data[[#This Row],[UnitPrice]]-Sales_Data[[#This Row],[UnitCost]]</f>
        <v>700</v>
      </c>
      <c r="N146" s="7">
        <f>Sales_Data[[#This Row],[Gross Revenue]]-Sales_Data[[#This Row],[Discount Amount ]]</f>
        <v>147800</v>
      </c>
      <c r="O146" s="7">
        <f>Sales_Data[[#This Row],[OrderQuantity]] *Sales_Data[[#This Row],[UnitCost]]</f>
        <v>79200</v>
      </c>
      <c r="P146" s="7">
        <f>Sales_Data[[#This Row],[ItemCost]] +Sales_Data[[#This Row],[ShippingCost]]</f>
        <v>79647.3</v>
      </c>
      <c r="Q146" s="7">
        <f>Sales_Data[[#This Row],[Gross Revenue]]-Sales_Data[[#This Row],[TotalFinancialCost]]</f>
        <v>68852.7</v>
      </c>
      <c r="R146" s="7">
        <f>Sales_Data[[#This Row],[Actul Bill Amount]]-Sales_Data[[#This Row],[ShippingCost]]</f>
        <v>147352.70000000001</v>
      </c>
      <c r="S146">
        <v>461</v>
      </c>
      <c r="T146">
        <v>447.3</v>
      </c>
      <c r="U146" t="s">
        <v>52</v>
      </c>
      <c r="V146">
        <v>800</v>
      </c>
      <c r="W146" t="s">
        <v>33</v>
      </c>
      <c r="X146" t="str">
        <f t="shared" si="5"/>
        <v>Delhi</v>
      </c>
    </row>
    <row r="147" spans="1:24" x14ac:dyDescent="0.4">
      <c r="A147">
        <v>100146</v>
      </c>
      <c r="B147" s="5">
        <v>45888.82708333333</v>
      </c>
      <c r="C147" s="3" t="str">
        <f>TEXT(Sales_Data[[#This Row],[OrderDate]],"mmmm")</f>
        <v>August</v>
      </c>
      <c r="D147" s="3" t="str">
        <f t="shared" si="4"/>
        <v>2025</v>
      </c>
      <c r="E147" t="s">
        <v>23</v>
      </c>
      <c r="F147" t="s">
        <v>35</v>
      </c>
      <c r="G147" t="s">
        <v>15</v>
      </c>
      <c r="H147" t="s">
        <v>20</v>
      </c>
      <c r="I147" t="s">
        <v>100</v>
      </c>
      <c r="J147">
        <v>64</v>
      </c>
      <c r="K147">
        <v>8500</v>
      </c>
      <c r="L147" s="7">
        <f>Sales_Data[[#This Row],[OrderQuantity]] *Sales_Data[[#This Row],[UnitPrice]]</f>
        <v>544000</v>
      </c>
      <c r="M147" s="7">
        <f>Sales_Data[[#This Row],[UnitPrice]]-Sales_Data[[#This Row],[UnitCost]]</f>
        <v>3000</v>
      </c>
      <c r="N147" s="7">
        <f>Sales_Data[[#This Row],[Gross Revenue]]-Sales_Data[[#This Row],[Discount Amount ]]</f>
        <v>541000</v>
      </c>
      <c r="O147" s="7">
        <f>Sales_Data[[#This Row],[OrderQuantity]] *Sales_Data[[#This Row],[UnitCost]]</f>
        <v>352000</v>
      </c>
      <c r="P147" s="7">
        <f>Sales_Data[[#This Row],[ItemCost]] +Sales_Data[[#This Row],[ShippingCost]]</f>
        <v>352334.04</v>
      </c>
      <c r="Q147" s="7">
        <f>Sales_Data[[#This Row],[Gross Revenue]]-Sales_Data[[#This Row],[TotalFinancialCost]]</f>
        <v>191665.96000000002</v>
      </c>
      <c r="R147" s="7">
        <f>Sales_Data[[#This Row],[Actul Bill Amount]]-Sales_Data[[#This Row],[ShippingCost]]</f>
        <v>540665.96</v>
      </c>
      <c r="S147">
        <v>869</v>
      </c>
      <c r="T147">
        <v>334.04</v>
      </c>
      <c r="U147" t="s">
        <v>49</v>
      </c>
      <c r="V147">
        <v>5500</v>
      </c>
      <c r="W147" t="s">
        <v>22</v>
      </c>
      <c r="X147" t="str">
        <f t="shared" si="5"/>
        <v>Nagpur</v>
      </c>
    </row>
    <row r="148" spans="1:24" x14ac:dyDescent="0.4">
      <c r="A148">
        <v>100147</v>
      </c>
      <c r="B148" s="5">
        <v>45894.381944444445</v>
      </c>
      <c r="C148" s="3" t="str">
        <f>TEXT(Sales_Data[[#This Row],[OrderDate]],"mmmm")</f>
        <v>August</v>
      </c>
      <c r="D148" s="3" t="str">
        <f t="shared" si="4"/>
        <v>2025</v>
      </c>
      <c r="E148" t="s">
        <v>19</v>
      </c>
      <c r="F148" t="s">
        <v>35</v>
      </c>
      <c r="G148" t="s">
        <v>15</v>
      </c>
      <c r="H148" t="s">
        <v>37</v>
      </c>
      <c r="I148" t="s">
        <v>100</v>
      </c>
      <c r="J148">
        <v>96</v>
      </c>
      <c r="K148">
        <v>12000</v>
      </c>
      <c r="L148" s="7">
        <f>Sales_Data[[#This Row],[OrderQuantity]] *Sales_Data[[#This Row],[UnitPrice]]</f>
        <v>1152000</v>
      </c>
      <c r="M148" s="7">
        <f>Sales_Data[[#This Row],[UnitPrice]]-Sales_Data[[#This Row],[UnitCost]]</f>
        <v>4000</v>
      </c>
      <c r="N148" s="7">
        <f>Sales_Data[[#This Row],[Gross Revenue]]-Sales_Data[[#This Row],[Discount Amount ]]</f>
        <v>1148000</v>
      </c>
      <c r="O148" s="7">
        <f>Sales_Data[[#This Row],[OrderQuantity]] *Sales_Data[[#This Row],[UnitCost]]</f>
        <v>768000</v>
      </c>
      <c r="P148" s="7">
        <f>Sales_Data[[#This Row],[ItemCost]] +Sales_Data[[#This Row],[ShippingCost]]</f>
        <v>768956.01</v>
      </c>
      <c r="Q148" s="7">
        <f>Sales_Data[[#This Row],[Gross Revenue]]-Sales_Data[[#This Row],[TotalFinancialCost]]</f>
        <v>383043.99</v>
      </c>
      <c r="R148" s="7">
        <f>Sales_Data[[#This Row],[Actul Bill Amount]]-Sales_Data[[#This Row],[ShippingCost]]</f>
        <v>1147043.99</v>
      </c>
      <c r="S148">
        <v>1083</v>
      </c>
      <c r="T148">
        <v>956.01</v>
      </c>
      <c r="U148" t="s">
        <v>36</v>
      </c>
      <c r="V148">
        <v>8000</v>
      </c>
      <c r="W148" t="s">
        <v>38</v>
      </c>
      <c r="X148" t="str">
        <f t="shared" si="5"/>
        <v>Kolkata</v>
      </c>
    </row>
    <row r="149" spans="1:24" x14ac:dyDescent="0.4">
      <c r="A149">
        <v>100148</v>
      </c>
      <c r="B149" s="5">
        <v>45800.147222222222</v>
      </c>
      <c r="C149" s="3" t="str">
        <f>TEXT(Sales_Data[[#This Row],[OrderDate]],"mmmm")</f>
        <v>May</v>
      </c>
      <c r="D149" s="3" t="str">
        <f t="shared" si="4"/>
        <v>2025</v>
      </c>
      <c r="E149" t="s">
        <v>42</v>
      </c>
      <c r="F149" t="s">
        <v>24</v>
      </c>
      <c r="G149" t="s">
        <v>31</v>
      </c>
      <c r="H149" t="s">
        <v>32</v>
      </c>
      <c r="I149" t="s">
        <v>100</v>
      </c>
      <c r="J149">
        <v>41</v>
      </c>
      <c r="K149">
        <v>3500</v>
      </c>
      <c r="L149" s="7">
        <f>Sales_Data[[#This Row],[OrderQuantity]] *Sales_Data[[#This Row],[UnitPrice]]</f>
        <v>143500</v>
      </c>
      <c r="M149" s="7">
        <f>Sales_Data[[#This Row],[UnitPrice]]-Sales_Data[[#This Row],[UnitCost]]</f>
        <v>1300</v>
      </c>
      <c r="N149" s="7">
        <f>Sales_Data[[#This Row],[Gross Revenue]]-Sales_Data[[#This Row],[Discount Amount ]]</f>
        <v>142200</v>
      </c>
      <c r="O149" s="7">
        <f>Sales_Data[[#This Row],[OrderQuantity]] *Sales_Data[[#This Row],[UnitCost]]</f>
        <v>90200</v>
      </c>
      <c r="P149" s="7">
        <f>Sales_Data[[#This Row],[ItemCost]] +Sales_Data[[#This Row],[ShippingCost]]</f>
        <v>90556.33</v>
      </c>
      <c r="Q149" s="7">
        <f>Sales_Data[[#This Row],[Gross Revenue]]-Sales_Data[[#This Row],[TotalFinancialCost]]</f>
        <v>52943.67</v>
      </c>
      <c r="R149" s="7">
        <f>Sales_Data[[#This Row],[Actul Bill Amount]]-Sales_Data[[#This Row],[ShippingCost]]</f>
        <v>141843.67000000001</v>
      </c>
      <c r="S149">
        <v>631</v>
      </c>
      <c r="T149">
        <v>356.33</v>
      </c>
      <c r="U149" t="s">
        <v>59</v>
      </c>
      <c r="V149">
        <v>2200</v>
      </c>
      <c r="W149" t="s">
        <v>33</v>
      </c>
      <c r="X149" t="str">
        <f t="shared" si="5"/>
        <v>Delhi</v>
      </c>
    </row>
    <row r="150" spans="1:24" x14ac:dyDescent="0.4">
      <c r="A150">
        <v>100149</v>
      </c>
      <c r="B150" s="5">
        <v>45828.616666666669</v>
      </c>
      <c r="C150" s="3" t="str">
        <f>TEXT(Sales_Data[[#This Row],[OrderDate]],"mmmm")</f>
        <v>June</v>
      </c>
      <c r="D150" s="3" t="str">
        <f t="shared" si="4"/>
        <v>2025</v>
      </c>
      <c r="E150" t="s">
        <v>39</v>
      </c>
      <c r="F150" t="s">
        <v>28</v>
      </c>
      <c r="G150" t="s">
        <v>29</v>
      </c>
      <c r="H150" t="s">
        <v>37</v>
      </c>
      <c r="I150" t="s">
        <v>100</v>
      </c>
      <c r="J150">
        <v>73</v>
      </c>
      <c r="K150">
        <v>450</v>
      </c>
      <c r="L150" s="7">
        <f>Sales_Data[[#This Row],[OrderQuantity]] *Sales_Data[[#This Row],[UnitPrice]]</f>
        <v>32850</v>
      </c>
      <c r="M150" s="7">
        <f>Sales_Data[[#This Row],[UnitPrice]]-Sales_Data[[#This Row],[UnitCost]]</f>
        <v>250</v>
      </c>
      <c r="N150" s="7">
        <f>Sales_Data[[#This Row],[Gross Revenue]]-Sales_Data[[#This Row],[Discount Amount ]]</f>
        <v>32600</v>
      </c>
      <c r="O150" s="7">
        <f>Sales_Data[[#This Row],[OrderQuantity]] *Sales_Data[[#This Row],[UnitCost]]</f>
        <v>14600</v>
      </c>
      <c r="P150" s="7">
        <f>Sales_Data[[#This Row],[ItemCost]] +Sales_Data[[#This Row],[ShippingCost]]</f>
        <v>15127.66</v>
      </c>
      <c r="Q150" s="7">
        <f>Sales_Data[[#This Row],[Gross Revenue]]-Sales_Data[[#This Row],[TotalFinancialCost]]</f>
        <v>17722.34</v>
      </c>
      <c r="R150" s="7">
        <f>Sales_Data[[#This Row],[Actul Bill Amount]]-Sales_Data[[#This Row],[ShippingCost]]</f>
        <v>32072.34</v>
      </c>
      <c r="S150">
        <v>867</v>
      </c>
      <c r="T150">
        <v>527.66</v>
      </c>
      <c r="U150" t="s">
        <v>30</v>
      </c>
      <c r="V150">
        <v>200</v>
      </c>
      <c r="W150" t="s">
        <v>38</v>
      </c>
      <c r="X150" t="str">
        <f t="shared" si="5"/>
        <v>Kolkata</v>
      </c>
    </row>
    <row r="151" spans="1:24" x14ac:dyDescent="0.4">
      <c r="A151">
        <v>100150</v>
      </c>
      <c r="B151" s="5">
        <v>45686.218055555553</v>
      </c>
      <c r="C151" s="3" t="str">
        <f>TEXT(Sales_Data[[#This Row],[OrderDate]],"mmmm")</f>
        <v>January</v>
      </c>
      <c r="D151" s="3" t="str">
        <f t="shared" si="4"/>
        <v>2025</v>
      </c>
      <c r="E151" t="s">
        <v>13</v>
      </c>
      <c r="F151" t="s">
        <v>24</v>
      </c>
      <c r="G151" t="s">
        <v>15</v>
      </c>
      <c r="H151" t="s">
        <v>37</v>
      </c>
      <c r="I151" t="s">
        <v>100</v>
      </c>
      <c r="J151">
        <v>93</v>
      </c>
      <c r="K151">
        <v>25000</v>
      </c>
      <c r="L151" s="7">
        <f>Sales_Data[[#This Row],[OrderQuantity]] *Sales_Data[[#This Row],[UnitPrice]]</f>
        <v>2325000</v>
      </c>
      <c r="M151" s="7">
        <f>Sales_Data[[#This Row],[UnitPrice]]-Sales_Data[[#This Row],[UnitCost]]</f>
        <v>7000</v>
      </c>
      <c r="N151" s="7">
        <f>Sales_Data[[#This Row],[Gross Revenue]]-Sales_Data[[#This Row],[Discount Amount ]]</f>
        <v>2318000</v>
      </c>
      <c r="O151" s="7">
        <f>Sales_Data[[#This Row],[OrderQuantity]] *Sales_Data[[#This Row],[UnitCost]]</f>
        <v>1674000</v>
      </c>
      <c r="P151" s="7">
        <f>Sales_Data[[#This Row],[ItemCost]] +Sales_Data[[#This Row],[ShippingCost]]</f>
        <v>1674798.33</v>
      </c>
      <c r="Q151" s="7">
        <f>Sales_Data[[#This Row],[Gross Revenue]]-Sales_Data[[#This Row],[TotalFinancialCost]]</f>
        <v>650201.66999999993</v>
      </c>
      <c r="R151" s="7">
        <f>Sales_Data[[#This Row],[Actul Bill Amount]]-Sales_Data[[#This Row],[ShippingCost]]</f>
        <v>2317201.67</v>
      </c>
      <c r="S151">
        <v>914</v>
      </c>
      <c r="T151">
        <v>798.33</v>
      </c>
      <c r="U151" t="s">
        <v>60</v>
      </c>
      <c r="V151">
        <v>18000</v>
      </c>
      <c r="W151" t="s">
        <v>38</v>
      </c>
      <c r="X151" t="str">
        <f t="shared" si="5"/>
        <v>Kolkata</v>
      </c>
    </row>
    <row r="152" spans="1:24" x14ac:dyDescent="0.4">
      <c r="A152">
        <v>100151</v>
      </c>
      <c r="B152" s="5">
        <v>45693.117361111108</v>
      </c>
      <c r="C152" s="3" t="str">
        <f>TEXT(Sales_Data[[#This Row],[OrderDate]],"mmmm")</f>
        <v>February</v>
      </c>
      <c r="D152" s="3" t="str">
        <f t="shared" si="4"/>
        <v>2025</v>
      </c>
      <c r="E152" t="s">
        <v>50</v>
      </c>
      <c r="F152" t="s">
        <v>46</v>
      </c>
      <c r="G152" t="s">
        <v>15</v>
      </c>
      <c r="H152" t="s">
        <v>37</v>
      </c>
      <c r="I152" t="s">
        <v>100</v>
      </c>
      <c r="J152">
        <v>21</v>
      </c>
      <c r="K152">
        <v>4500</v>
      </c>
      <c r="L152" s="7">
        <f>Sales_Data[[#This Row],[OrderQuantity]] *Sales_Data[[#This Row],[UnitPrice]]</f>
        <v>94500</v>
      </c>
      <c r="M152" s="7">
        <f>Sales_Data[[#This Row],[UnitPrice]]-Sales_Data[[#This Row],[UnitCost]]</f>
        <v>1700</v>
      </c>
      <c r="N152" s="7">
        <f>Sales_Data[[#This Row],[Gross Revenue]]-Sales_Data[[#This Row],[Discount Amount ]]</f>
        <v>92800</v>
      </c>
      <c r="O152" s="7">
        <f>Sales_Data[[#This Row],[OrderQuantity]] *Sales_Data[[#This Row],[UnitCost]]</f>
        <v>58800</v>
      </c>
      <c r="P152" s="7">
        <f>Sales_Data[[#This Row],[ItemCost]] +Sales_Data[[#This Row],[ShippingCost]]</f>
        <v>59736.14</v>
      </c>
      <c r="Q152" s="7">
        <f>Sales_Data[[#This Row],[Gross Revenue]]-Sales_Data[[#This Row],[TotalFinancialCost]]</f>
        <v>34763.86</v>
      </c>
      <c r="R152" s="7">
        <f>Sales_Data[[#This Row],[Actul Bill Amount]]-Sales_Data[[#This Row],[ShippingCost]]</f>
        <v>91863.86</v>
      </c>
      <c r="S152">
        <v>831</v>
      </c>
      <c r="T152">
        <v>936.14</v>
      </c>
      <c r="U152" t="s">
        <v>47</v>
      </c>
      <c r="V152">
        <v>2800</v>
      </c>
      <c r="W152" t="s">
        <v>38</v>
      </c>
      <c r="X152" t="str">
        <f t="shared" si="5"/>
        <v>Kolkata</v>
      </c>
    </row>
    <row r="153" spans="1:24" x14ac:dyDescent="0.4">
      <c r="A153">
        <v>100152</v>
      </c>
      <c r="B153" s="5">
        <v>45670.466666666667</v>
      </c>
      <c r="C153" s="3" t="str">
        <f>TEXT(Sales_Data[[#This Row],[OrderDate]],"mmmm")</f>
        <v>January</v>
      </c>
      <c r="D153" s="3" t="str">
        <f t="shared" si="4"/>
        <v>2025</v>
      </c>
      <c r="E153" t="s">
        <v>48</v>
      </c>
      <c r="F153" t="s">
        <v>28</v>
      </c>
      <c r="G153" t="s">
        <v>15</v>
      </c>
      <c r="H153" t="s">
        <v>25</v>
      </c>
      <c r="I153" t="s">
        <v>100</v>
      </c>
      <c r="J153">
        <v>39</v>
      </c>
      <c r="K153">
        <v>2500</v>
      </c>
      <c r="L153" s="7">
        <f>Sales_Data[[#This Row],[OrderQuantity]] *Sales_Data[[#This Row],[UnitPrice]]</f>
        <v>97500</v>
      </c>
      <c r="M153" s="7">
        <f>Sales_Data[[#This Row],[UnitPrice]]-Sales_Data[[#This Row],[UnitCost]]</f>
        <v>1000</v>
      </c>
      <c r="N153" s="7">
        <f>Sales_Data[[#This Row],[Gross Revenue]]-Sales_Data[[#This Row],[Discount Amount ]]</f>
        <v>96500</v>
      </c>
      <c r="O153" s="7">
        <f>Sales_Data[[#This Row],[OrderQuantity]] *Sales_Data[[#This Row],[UnitCost]]</f>
        <v>58500</v>
      </c>
      <c r="P153" s="7">
        <f>Sales_Data[[#This Row],[ItemCost]] +Sales_Data[[#This Row],[ShippingCost]]</f>
        <v>59197.57</v>
      </c>
      <c r="Q153" s="7">
        <f>Sales_Data[[#This Row],[Gross Revenue]]-Sales_Data[[#This Row],[TotalFinancialCost]]</f>
        <v>38302.43</v>
      </c>
      <c r="R153" s="7">
        <f>Sales_Data[[#This Row],[Actul Bill Amount]]-Sales_Data[[#This Row],[ShippingCost]]</f>
        <v>95802.43</v>
      </c>
      <c r="S153">
        <v>618</v>
      </c>
      <c r="T153">
        <v>697.57</v>
      </c>
      <c r="U153" t="s">
        <v>54</v>
      </c>
      <c r="V153">
        <v>1500</v>
      </c>
      <c r="W153" t="s">
        <v>27</v>
      </c>
      <c r="X153" t="str">
        <f t="shared" si="5"/>
        <v>Mumbai</v>
      </c>
    </row>
    <row r="154" spans="1:24" x14ac:dyDescent="0.4">
      <c r="A154">
        <v>100153</v>
      </c>
      <c r="B154" s="5">
        <v>45817.011805555558</v>
      </c>
      <c r="C154" s="3" t="str">
        <f>TEXT(Sales_Data[[#This Row],[OrderDate]],"mmmm")</f>
        <v>June</v>
      </c>
      <c r="D154" s="3" t="str">
        <f t="shared" si="4"/>
        <v>2025</v>
      </c>
      <c r="E154" t="s">
        <v>19</v>
      </c>
      <c r="F154" t="s">
        <v>43</v>
      </c>
      <c r="G154" t="s">
        <v>15</v>
      </c>
      <c r="H154" t="s">
        <v>20</v>
      </c>
      <c r="I154" t="s">
        <v>100</v>
      </c>
      <c r="J154">
        <v>42</v>
      </c>
      <c r="K154">
        <v>1800</v>
      </c>
      <c r="L154" s="7">
        <f>Sales_Data[[#This Row],[OrderQuantity]] *Sales_Data[[#This Row],[UnitPrice]]</f>
        <v>75600</v>
      </c>
      <c r="M154" s="7">
        <f>Sales_Data[[#This Row],[UnitPrice]]-Sales_Data[[#This Row],[UnitCost]]</f>
        <v>900</v>
      </c>
      <c r="N154" s="7">
        <f>Sales_Data[[#This Row],[Gross Revenue]]-Sales_Data[[#This Row],[Discount Amount ]]</f>
        <v>74700</v>
      </c>
      <c r="O154" s="7">
        <f>Sales_Data[[#This Row],[OrderQuantity]] *Sales_Data[[#This Row],[UnitCost]]</f>
        <v>37800</v>
      </c>
      <c r="P154" s="7">
        <f>Sales_Data[[#This Row],[ItemCost]] +Sales_Data[[#This Row],[ShippingCost]]</f>
        <v>38059.42</v>
      </c>
      <c r="Q154" s="7">
        <f>Sales_Data[[#This Row],[Gross Revenue]]-Sales_Data[[#This Row],[TotalFinancialCost]]</f>
        <v>37540.58</v>
      </c>
      <c r="R154" s="7">
        <f>Sales_Data[[#This Row],[Actul Bill Amount]]-Sales_Data[[#This Row],[ShippingCost]]</f>
        <v>74440.58</v>
      </c>
      <c r="S154">
        <v>775</v>
      </c>
      <c r="T154">
        <v>259.42</v>
      </c>
      <c r="U154" t="s">
        <v>51</v>
      </c>
      <c r="V154">
        <v>900</v>
      </c>
      <c r="W154" t="s">
        <v>22</v>
      </c>
      <c r="X154" t="str">
        <f t="shared" si="5"/>
        <v>Nagpur</v>
      </c>
    </row>
    <row r="155" spans="1:24" x14ac:dyDescent="0.4">
      <c r="A155">
        <v>100154</v>
      </c>
      <c r="B155" s="5">
        <v>45984.980555555558</v>
      </c>
      <c r="C155" s="3" t="str">
        <f>TEXT(Sales_Data[[#This Row],[OrderDate]],"mmmm")</f>
        <v>November</v>
      </c>
      <c r="D155" s="3" t="str">
        <f t="shared" si="4"/>
        <v>2025</v>
      </c>
      <c r="E155" t="s">
        <v>13</v>
      </c>
      <c r="F155" t="s">
        <v>14</v>
      </c>
      <c r="G155" t="s">
        <v>15</v>
      </c>
      <c r="H155" t="s">
        <v>20</v>
      </c>
      <c r="I155" t="s">
        <v>100</v>
      </c>
      <c r="J155">
        <v>2</v>
      </c>
      <c r="K155">
        <v>3200</v>
      </c>
      <c r="L155" s="7">
        <f>Sales_Data[[#This Row],[OrderQuantity]] *Sales_Data[[#This Row],[UnitPrice]]</f>
        <v>6400</v>
      </c>
      <c r="M155" s="7">
        <f>Sales_Data[[#This Row],[UnitPrice]]-Sales_Data[[#This Row],[UnitCost]]</f>
        <v>1200</v>
      </c>
      <c r="N155" s="7">
        <f>Sales_Data[[#This Row],[Gross Revenue]]-Sales_Data[[#This Row],[Discount Amount ]]</f>
        <v>5200</v>
      </c>
      <c r="O155" s="7">
        <f>Sales_Data[[#This Row],[OrderQuantity]] *Sales_Data[[#This Row],[UnitCost]]</f>
        <v>4000</v>
      </c>
      <c r="P155" s="7">
        <f>Sales_Data[[#This Row],[ItemCost]] +Sales_Data[[#This Row],[ShippingCost]]</f>
        <v>4523.38</v>
      </c>
      <c r="Q155" s="7">
        <f>Sales_Data[[#This Row],[Gross Revenue]]-Sales_Data[[#This Row],[TotalFinancialCost]]</f>
        <v>1876.62</v>
      </c>
      <c r="R155" s="7">
        <f>Sales_Data[[#This Row],[Actul Bill Amount]]-Sales_Data[[#This Row],[ShippingCost]]</f>
        <v>4676.62</v>
      </c>
      <c r="S155">
        <v>1145</v>
      </c>
      <c r="T155">
        <v>523.38</v>
      </c>
      <c r="U155" t="s">
        <v>17</v>
      </c>
      <c r="V155">
        <v>2000</v>
      </c>
      <c r="W155" t="s">
        <v>22</v>
      </c>
      <c r="X155" t="str">
        <f t="shared" si="5"/>
        <v>Nagpur</v>
      </c>
    </row>
    <row r="156" spans="1:24" x14ac:dyDescent="0.4">
      <c r="A156">
        <v>100155</v>
      </c>
      <c r="B156" s="5">
        <v>45844.334027777775</v>
      </c>
      <c r="C156" s="3" t="str">
        <f>TEXT(Sales_Data[[#This Row],[OrderDate]],"mmmm")</f>
        <v>July</v>
      </c>
      <c r="D156" s="3" t="str">
        <f t="shared" si="4"/>
        <v>2025</v>
      </c>
      <c r="E156" t="s">
        <v>48</v>
      </c>
      <c r="F156" t="s">
        <v>24</v>
      </c>
      <c r="G156" t="s">
        <v>31</v>
      </c>
      <c r="H156" t="s">
        <v>37</v>
      </c>
      <c r="I156" t="s">
        <v>100</v>
      </c>
      <c r="J156">
        <v>51</v>
      </c>
      <c r="K156">
        <v>25000</v>
      </c>
      <c r="L156" s="7">
        <f>Sales_Data[[#This Row],[OrderQuantity]] *Sales_Data[[#This Row],[UnitPrice]]</f>
        <v>1275000</v>
      </c>
      <c r="M156" s="7">
        <f>Sales_Data[[#This Row],[UnitPrice]]-Sales_Data[[#This Row],[UnitCost]]</f>
        <v>7000</v>
      </c>
      <c r="N156" s="7">
        <f>Sales_Data[[#This Row],[Gross Revenue]]-Sales_Data[[#This Row],[Discount Amount ]]</f>
        <v>1268000</v>
      </c>
      <c r="O156" s="7">
        <f>Sales_Data[[#This Row],[OrderQuantity]] *Sales_Data[[#This Row],[UnitCost]]</f>
        <v>918000</v>
      </c>
      <c r="P156" s="7">
        <f>Sales_Data[[#This Row],[ItemCost]] +Sales_Data[[#This Row],[ShippingCost]]</f>
        <v>918451.59</v>
      </c>
      <c r="Q156" s="7">
        <f>Sales_Data[[#This Row],[Gross Revenue]]-Sales_Data[[#This Row],[TotalFinancialCost]]</f>
        <v>356548.41000000003</v>
      </c>
      <c r="R156" s="7">
        <f>Sales_Data[[#This Row],[Actul Bill Amount]]-Sales_Data[[#This Row],[ShippingCost]]</f>
        <v>1267548.4099999999</v>
      </c>
      <c r="S156">
        <v>621</v>
      </c>
      <c r="T156">
        <v>451.59</v>
      </c>
      <c r="U156" t="s">
        <v>60</v>
      </c>
      <c r="V156">
        <v>18000</v>
      </c>
      <c r="W156" t="s">
        <v>38</v>
      </c>
      <c r="X156" t="str">
        <f t="shared" si="5"/>
        <v>Kolkata</v>
      </c>
    </row>
    <row r="157" spans="1:24" x14ac:dyDescent="0.4">
      <c r="A157">
        <v>100156</v>
      </c>
      <c r="B157" s="5">
        <v>45900.952777777777</v>
      </c>
      <c r="C157" s="3" t="str">
        <f>TEXT(Sales_Data[[#This Row],[OrderDate]],"mmmm")</f>
        <v>August</v>
      </c>
      <c r="D157" s="3" t="str">
        <f t="shared" si="4"/>
        <v>2025</v>
      </c>
      <c r="E157" t="s">
        <v>45</v>
      </c>
      <c r="F157" t="s">
        <v>14</v>
      </c>
      <c r="G157" t="s">
        <v>29</v>
      </c>
      <c r="H157" t="s">
        <v>32</v>
      </c>
      <c r="I157" t="s">
        <v>100</v>
      </c>
      <c r="J157">
        <v>74</v>
      </c>
      <c r="K157">
        <v>6500</v>
      </c>
      <c r="L157" s="7">
        <f>Sales_Data[[#This Row],[OrderQuantity]] *Sales_Data[[#This Row],[UnitPrice]]</f>
        <v>481000</v>
      </c>
      <c r="M157" s="7">
        <f>Sales_Data[[#This Row],[UnitPrice]]-Sales_Data[[#This Row],[UnitCost]]</f>
        <v>2300</v>
      </c>
      <c r="N157" s="7">
        <f>Sales_Data[[#This Row],[Gross Revenue]]-Sales_Data[[#This Row],[Discount Amount ]]</f>
        <v>478700</v>
      </c>
      <c r="O157" s="7">
        <f>Sales_Data[[#This Row],[OrderQuantity]] *Sales_Data[[#This Row],[UnitCost]]</f>
        <v>310800</v>
      </c>
      <c r="P157" s="7">
        <f>Sales_Data[[#This Row],[ItemCost]] +Sales_Data[[#This Row],[ShippingCost]]</f>
        <v>311785.3</v>
      </c>
      <c r="Q157" s="7">
        <f>Sales_Data[[#This Row],[Gross Revenue]]-Sales_Data[[#This Row],[TotalFinancialCost]]</f>
        <v>169214.7</v>
      </c>
      <c r="R157" s="7">
        <f>Sales_Data[[#This Row],[Actul Bill Amount]]-Sales_Data[[#This Row],[ShippingCost]]</f>
        <v>477714.7</v>
      </c>
      <c r="S157">
        <v>340</v>
      </c>
      <c r="T157">
        <v>985.3</v>
      </c>
      <c r="U157" t="s">
        <v>21</v>
      </c>
      <c r="V157">
        <v>4200</v>
      </c>
      <c r="W157" t="s">
        <v>33</v>
      </c>
      <c r="X157" t="str">
        <f t="shared" si="5"/>
        <v>Delhi</v>
      </c>
    </row>
    <row r="158" spans="1:24" x14ac:dyDescent="0.4">
      <c r="A158">
        <v>100157</v>
      </c>
      <c r="B158" s="5">
        <v>45743.333333333336</v>
      </c>
      <c r="C158" s="3" t="str">
        <f>TEXT(Sales_Data[[#This Row],[OrderDate]],"mmmm")</f>
        <v>March</v>
      </c>
      <c r="D158" s="3" t="str">
        <f t="shared" si="4"/>
        <v>2025</v>
      </c>
      <c r="E158" t="s">
        <v>50</v>
      </c>
      <c r="F158" t="s">
        <v>55</v>
      </c>
      <c r="G158" t="s">
        <v>15</v>
      </c>
      <c r="H158" t="s">
        <v>32</v>
      </c>
      <c r="I158" t="s">
        <v>100</v>
      </c>
      <c r="J158">
        <v>81</v>
      </c>
      <c r="K158">
        <v>600</v>
      </c>
      <c r="L158" s="7">
        <f>Sales_Data[[#This Row],[OrderQuantity]] *Sales_Data[[#This Row],[UnitPrice]]</f>
        <v>48600</v>
      </c>
      <c r="M158" s="7">
        <f>Sales_Data[[#This Row],[UnitPrice]]-Sales_Data[[#This Row],[UnitCost]]</f>
        <v>250</v>
      </c>
      <c r="N158" s="7">
        <f>Sales_Data[[#This Row],[Gross Revenue]]-Sales_Data[[#This Row],[Discount Amount ]]</f>
        <v>48350</v>
      </c>
      <c r="O158" s="7">
        <f>Sales_Data[[#This Row],[OrderQuantity]] *Sales_Data[[#This Row],[UnitCost]]</f>
        <v>28350</v>
      </c>
      <c r="P158" s="7">
        <f>Sales_Data[[#This Row],[ItemCost]] +Sales_Data[[#This Row],[ShippingCost]]</f>
        <v>28534.3</v>
      </c>
      <c r="Q158" s="7">
        <f>Sales_Data[[#This Row],[Gross Revenue]]-Sales_Data[[#This Row],[TotalFinancialCost]]</f>
        <v>20065.7</v>
      </c>
      <c r="R158" s="7">
        <f>Sales_Data[[#This Row],[Actul Bill Amount]]-Sales_Data[[#This Row],[ShippingCost]]</f>
        <v>48165.7</v>
      </c>
      <c r="S158">
        <v>923</v>
      </c>
      <c r="T158">
        <v>184.3</v>
      </c>
      <c r="U158" t="s">
        <v>57</v>
      </c>
      <c r="V158">
        <v>350</v>
      </c>
      <c r="W158" t="s">
        <v>33</v>
      </c>
      <c r="X158" t="str">
        <f t="shared" si="5"/>
        <v>Delhi</v>
      </c>
    </row>
    <row r="159" spans="1:24" x14ac:dyDescent="0.4">
      <c r="A159">
        <v>100158</v>
      </c>
      <c r="B159" s="5">
        <v>45941.238194444442</v>
      </c>
      <c r="C159" s="3" t="str">
        <f>TEXT(Sales_Data[[#This Row],[OrderDate]],"mmmm")</f>
        <v>October</v>
      </c>
      <c r="D159" s="3" t="str">
        <f t="shared" si="4"/>
        <v>2025</v>
      </c>
      <c r="E159" t="s">
        <v>34</v>
      </c>
      <c r="F159" t="s">
        <v>35</v>
      </c>
      <c r="G159" t="s">
        <v>29</v>
      </c>
      <c r="H159" t="s">
        <v>16</v>
      </c>
      <c r="I159" t="s">
        <v>100</v>
      </c>
      <c r="J159">
        <v>30</v>
      </c>
      <c r="K159">
        <v>8500</v>
      </c>
      <c r="L159" s="7">
        <f>Sales_Data[[#This Row],[OrderQuantity]] *Sales_Data[[#This Row],[UnitPrice]]</f>
        <v>255000</v>
      </c>
      <c r="M159" s="7">
        <f>Sales_Data[[#This Row],[UnitPrice]]-Sales_Data[[#This Row],[UnitCost]]</f>
        <v>3000</v>
      </c>
      <c r="N159" s="7">
        <f>Sales_Data[[#This Row],[Gross Revenue]]-Sales_Data[[#This Row],[Discount Amount ]]</f>
        <v>252000</v>
      </c>
      <c r="O159" s="7">
        <f>Sales_Data[[#This Row],[OrderQuantity]] *Sales_Data[[#This Row],[UnitCost]]</f>
        <v>165000</v>
      </c>
      <c r="P159" s="7">
        <f>Sales_Data[[#This Row],[ItemCost]] +Sales_Data[[#This Row],[ShippingCost]]</f>
        <v>165896.89000000001</v>
      </c>
      <c r="Q159" s="7">
        <f>Sales_Data[[#This Row],[Gross Revenue]]-Sales_Data[[#This Row],[TotalFinancialCost]]</f>
        <v>89103.109999999986</v>
      </c>
      <c r="R159" s="7">
        <f>Sales_Data[[#This Row],[Actul Bill Amount]]-Sales_Data[[#This Row],[ShippingCost]]</f>
        <v>251103.11</v>
      </c>
      <c r="S159">
        <v>983</v>
      </c>
      <c r="T159">
        <v>896.89</v>
      </c>
      <c r="U159" t="s">
        <v>49</v>
      </c>
      <c r="V159">
        <v>5500</v>
      </c>
      <c r="W159" t="s">
        <v>18</v>
      </c>
      <c r="X159" t="str">
        <f t="shared" si="5"/>
        <v>Bengaluru</v>
      </c>
    </row>
    <row r="160" spans="1:24" x14ac:dyDescent="0.4">
      <c r="A160">
        <v>100159</v>
      </c>
      <c r="B160" s="5">
        <v>45723.109027777777</v>
      </c>
      <c r="C160" s="3" t="str">
        <f>TEXT(Sales_Data[[#This Row],[OrderDate]],"mmmm")</f>
        <v>March</v>
      </c>
      <c r="D160" s="3" t="str">
        <f t="shared" si="4"/>
        <v>2025</v>
      </c>
      <c r="E160" t="s">
        <v>19</v>
      </c>
      <c r="F160" t="s">
        <v>28</v>
      </c>
      <c r="G160" t="s">
        <v>15</v>
      </c>
      <c r="H160" t="s">
        <v>37</v>
      </c>
      <c r="I160" t="s">
        <v>100</v>
      </c>
      <c r="J160">
        <v>96</v>
      </c>
      <c r="K160">
        <v>2500</v>
      </c>
      <c r="L160" s="7">
        <f>Sales_Data[[#This Row],[OrderQuantity]] *Sales_Data[[#This Row],[UnitPrice]]</f>
        <v>240000</v>
      </c>
      <c r="M160" s="7">
        <f>Sales_Data[[#This Row],[UnitPrice]]-Sales_Data[[#This Row],[UnitCost]]</f>
        <v>1000</v>
      </c>
      <c r="N160" s="7">
        <f>Sales_Data[[#This Row],[Gross Revenue]]-Sales_Data[[#This Row],[Discount Amount ]]</f>
        <v>239000</v>
      </c>
      <c r="O160" s="7">
        <f>Sales_Data[[#This Row],[OrderQuantity]] *Sales_Data[[#This Row],[UnitCost]]</f>
        <v>144000</v>
      </c>
      <c r="P160" s="7">
        <f>Sales_Data[[#This Row],[ItemCost]] +Sales_Data[[#This Row],[ShippingCost]]</f>
        <v>145018.89000000001</v>
      </c>
      <c r="Q160" s="7">
        <f>Sales_Data[[#This Row],[Gross Revenue]]-Sales_Data[[#This Row],[TotalFinancialCost]]</f>
        <v>94981.109999999986</v>
      </c>
      <c r="R160" s="7">
        <f>Sales_Data[[#This Row],[Actul Bill Amount]]-Sales_Data[[#This Row],[ShippingCost]]</f>
        <v>237981.11</v>
      </c>
      <c r="S160">
        <v>1176</v>
      </c>
      <c r="T160">
        <v>1018.89</v>
      </c>
      <c r="U160" t="s">
        <v>54</v>
      </c>
      <c r="V160">
        <v>1500</v>
      </c>
      <c r="W160" t="s">
        <v>38</v>
      </c>
      <c r="X160" t="str">
        <f t="shared" si="5"/>
        <v>Kolkata</v>
      </c>
    </row>
    <row r="161" spans="1:24" x14ac:dyDescent="0.4">
      <c r="A161">
        <v>100160</v>
      </c>
      <c r="B161" s="5">
        <v>45827.356249999997</v>
      </c>
      <c r="C161" s="3" t="str">
        <f>TEXT(Sales_Data[[#This Row],[OrderDate]],"mmmm")</f>
        <v>June</v>
      </c>
      <c r="D161" s="3" t="str">
        <f t="shared" si="4"/>
        <v>2025</v>
      </c>
      <c r="E161" t="s">
        <v>13</v>
      </c>
      <c r="F161" t="s">
        <v>55</v>
      </c>
      <c r="G161" t="s">
        <v>15</v>
      </c>
      <c r="H161" t="s">
        <v>37</v>
      </c>
      <c r="I161" t="s">
        <v>100</v>
      </c>
      <c r="J161">
        <v>71</v>
      </c>
      <c r="K161">
        <v>850</v>
      </c>
      <c r="L161" s="7">
        <f>Sales_Data[[#This Row],[OrderQuantity]] *Sales_Data[[#This Row],[UnitPrice]]</f>
        <v>60350</v>
      </c>
      <c r="M161" s="7">
        <f>Sales_Data[[#This Row],[UnitPrice]]-Sales_Data[[#This Row],[UnitCost]]</f>
        <v>300</v>
      </c>
      <c r="N161" s="7">
        <f>Sales_Data[[#This Row],[Gross Revenue]]-Sales_Data[[#This Row],[Discount Amount ]]</f>
        <v>60050</v>
      </c>
      <c r="O161" s="7">
        <f>Sales_Data[[#This Row],[OrderQuantity]] *Sales_Data[[#This Row],[UnitCost]]</f>
        <v>39050</v>
      </c>
      <c r="P161" s="7">
        <f>Sales_Data[[#This Row],[ItemCost]] +Sales_Data[[#This Row],[ShippingCost]]</f>
        <v>40037.11</v>
      </c>
      <c r="Q161" s="7">
        <f>Sales_Data[[#This Row],[Gross Revenue]]-Sales_Data[[#This Row],[TotalFinancialCost]]</f>
        <v>20312.89</v>
      </c>
      <c r="R161" s="7">
        <f>Sales_Data[[#This Row],[Actul Bill Amount]]-Sales_Data[[#This Row],[ShippingCost]]</f>
        <v>59062.89</v>
      </c>
      <c r="S161">
        <v>344</v>
      </c>
      <c r="T161">
        <v>987.11</v>
      </c>
      <c r="U161" t="s">
        <v>56</v>
      </c>
      <c r="V161">
        <v>550</v>
      </c>
      <c r="W161" t="s">
        <v>38</v>
      </c>
      <c r="X161" t="str">
        <f t="shared" si="5"/>
        <v>Kolkata</v>
      </c>
    </row>
    <row r="162" spans="1:24" x14ac:dyDescent="0.4">
      <c r="A162">
        <v>100161</v>
      </c>
      <c r="B162" s="5">
        <v>45702.558333333334</v>
      </c>
      <c r="C162" s="3" t="str">
        <f>TEXT(Sales_Data[[#This Row],[OrderDate]],"mmmm")</f>
        <v>February</v>
      </c>
      <c r="D162" s="3" t="str">
        <f t="shared" si="4"/>
        <v>2025</v>
      </c>
      <c r="E162" t="s">
        <v>45</v>
      </c>
      <c r="F162" t="s">
        <v>46</v>
      </c>
      <c r="G162" t="s">
        <v>15</v>
      </c>
      <c r="H162" t="s">
        <v>20</v>
      </c>
      <c r="I162" t="s">
        <v>100</v>
      </c>
      <c r="J162">
        <v>13</v>
      </c>
      <c r="K162">
        <v>4500</v>
      </c>
      <c r="L162" s="7">
        <f>Sales_Data[[#This Row],[OrderQuantity]] *Sales_Data[[#This Row],[UnitPrice]]</f>
        <v>58500</v>
      </c>
      <c r="M162" s="7">
        <f>Sales_Data[[#This Row],[UnitPrice]]-Sales_Data[[#This Row],[UnitCost]]</f>
        <v>1700</v>
      </c>
      <c r="N162" s="7">
        <f>Sales_Data[[#This Row],[Gross Revenue]]-Sales_Data[[#This Row],[Discount Amount ]]</f>
        <v>56800</v>
      </c>
      <c r="O162" s="7">
        <f>Sales_Data[[#This Row],[OrderQuantity]] *Sales_Data[[#This Row],[UnitCost]]</f>
        <v>36400</v>
      </c>
      <c r="P162" s="7">
        <f>Sales_Data[[#This Row],[ItemCost]] +Sales_Data[[#This Row],[ShippingCost]]</f>
        <v>37036.050000000003</v>
      </c>
      <c r="Q162" s="7">
        <f>Sales_Data[[#This Row],[Gross Revenue]]-Sales_Data[[#This Row],[TotalFinancialCost]]</f>
        <v>21463.949999999997</v>
      </c>
      <c r="R162" s="7">
        <f>Sales_Data[[#This Row],[Actul Bill Amount]]-Sales_Data[[#This Row],[ShippingCost]]</f>
        <v>56163.95</v>
      </c>
      <c r="S162">
        <v>899</v>
      </c>
      <c r="T162">
        <v>636.04999999999995</v>
      </c>
      <c r="U162" t="s">
        <v>47</v>
      </c>
      <c r="V162">
        <v>2800</v>
      </c>
      <c r="W162" t="s">
        <v>22</v>
      </c>
      <c r="X162" t="str">
        <f t="shared" si="5"/>
        <v>Nagpur</v>
      </c>
    </row>
    <row r="163" spans="1:24" x14ac:dyDescent="0.4">
      <c r="A163">
        <v>100162</v>
      </c>
      <c r="B163" s="5">
        <v>45719.681250000001</v>
      </c>
      <c r="C163" s="3" t="str">
        <f>TEXT(Sales_Data[[#This Row],[OrderDate]],"mmmm")</f>
        <v>March</v>
      </c>
      <c r="D163" s="3" t="str">
        <f t="shared" si="4"/>
        <v>2025</v>
      </c>
      <c r="E163" t="s">
        <v>19</v>
      </c>
      <c r="F163" t="s">
        <v>46</v>
      </c>
      <c r="G163" t="s">
        <v>31</v>
      </c>
      <c r="H163" t="s">
        <v>16</v>
      </c>
      <c r="I163" t="s">
        <v>100</v>
      </c>
      <c r="J163">
        <v>2</v>
      </c>
      <c r="K163">
        <v>4500</v>
      </c>
      <c r="L163" s="7">
        <f>Sales_Data[[#This Row],[OrderQuantity]] *Sales_Data[[#This Row],[UnitPrice]]</f>
        <v>9000</v>
      </c>
      <c r="M163" s="7">
        <f>Sales_Data[[#This Row],[UnitPrice]]-Sales_Data[[#This Row],[UnitCost]]</f>
        <v>1700</v>
      </c>
      <c r="N163" s="7">
        <f>Sales_Data[[#This Row],[Gross Revenue]]-Sales_Data[[#This Row],[Discount Amount ]]</f>
        <v>7300</v>
      </c>
      <c r="O163" s="7">
        <f>Sales_Data[[#This Row],[OrderQuantity]] *Sales_Data[[#This Row],[UnitCost]]</f>
        <v>5600</v>
      </c>
      <c r="P163" s="7">
        <f>Sales_Data[[#This Row],[ItemCost]] +Sales_Data[[#This Row],[ShippingCost]]</f>
        <v>6578.95</v>
      </c>
      <c r="Q163" s="7">
        <f>Sales_Data[[#This Row],[Gross Revenue]]-Sales_Data[[#This Row],[TotalFinancialCost]]</f>
        <v>2421.0500000000002</v>
      </c>
      <c r="R163" s="7">
        <f>Sales_Data[[#This Row],[Actul Bill Amount]]-Sales_Data[[#This Row],[ShippingCost]]</f>
        <v>6321.05</v>
      </c>
      <c r="S163">
        <v>1125</v>
      </c>
      <c r="T163">
        <v>978.95</v>
      </c>
      <c r="U163" t="s">
        <v>47</v>
      </c>
      <c r="V163">
        <v>2800</v>
      </c>
      <c r="W163" t="s">
        <v>18</v>
      </c>
      <c r="X163" t="str">
        <f t="shared" si="5"/>
        <v>Bengaluru</v>
      </c>
    </row>
    <row r="164" spans="1:24" x14ac:dyDescent="0.4">
      <c r="A164">
        <v>100163</v>
      </c>
      <c r="B164" s="5">
        <v>45791.666666666664</v>
      </c>
      <c r="C164" s="3" t="str">
        <f>TEXT(Sales_Data[[#This Row],[OrderDate]],"mmmm")</f>
        <v>May</v>
      </c>
      <c r="D164" s="3" t="str">
        <f t="shared" si="4"/>
        <v>2025</v>
      </c>
      <c r="E164" t="s">
        <v>19</v>
      </c>
      <c r="F164" t="s">
        <v>35</v>
      </c>
      <c r="G164" t="s">
        <v>29</v>
      </c>
      <c r="H164" t="s">
        <v>25</v>
      </c>
      <c r="I164" t="s">
        <v>100</v>
      </c>
      <c r="J164">
        <v>66</v>
      </c>
      <c r="K164">
        <v>8500</v>
      </c>
      <c r="L164" s="7">
        <f>Sales_Data[[#This Row],[OrderQuantity]] *Sales_Data[[#This Row],[UnitPrice]]</f>
        <v>561000</v>
      </c>
      <c r="M164" s="7">
        <f>Sales_Data[[#This Row],[UnitPrice]]-Sales_Data[[#This Row],[UnitCost]]</f>
        <v>3000</v>
      </c>
      <c r="N164" s="7">
        <f>Sales_Data[[#This Row],[Gross Revenue]]-Sales_Data[[#This Row],[Discount Amount ]]</f>
        <v>558000</v>
      </c>
      <c r="O164" s="7">
        <f>Sales_Data[[#This Row],[OrderQuantity]] *Sales_Data[[#This Row],[UnitCost]]</f>
        <v>363000</v>
      </c>
      <c r="P164" s="7">
        <f>Sales_Data[[#This Row],[ItemCost]] +Sales_Data[[#This Row],[ShippingCost]]</f>
        <v>363260.04</v>
      </c>
      <c r="Q164" s="7">
        <f>Sales_Data[[#This Row],[Gross Revenue]]-Sales_Data[[#This Row],[TotalFinancialCost]]</f>
        <v>197739.96000000002</v>
      </c>
      <c r="R164" s="7">
        <f>Sales_Data[[#This Row],[Actul Bill Amount]]-Sales_Data[[#This Row],[ShippingCost]]</f>
        <v>557739.96</v>
      </c>
      <c r="S164">
        <v>682</v>
      </c>
      <c r="T164">
        <v>260.04000000000002</v>
      </c>
      <c r="U164" t="s">
        <v>49</v>
      </c>
      <c r="V164">
        <v>5500</v>
      </c>
      <c r="W164" t="s">
        <v>27</v>
      </c>
      <c r="X164" t="str">
        <f t="shared" si="5"/>
        <v>Mumbai</v>
      </c>
    </row>
    <row r="165" spans="1:24" x14ac:dyDescent="0.4">
      <c r="A165">
        <v>100164</v>
      </c>
      <c r="B165" s="5">
        <v>45941.71597222222</v>
      </c>
      <c r="C165" s="3" t="str">
        <f>TEXT(Sales_Data[[#This Row],[OrderDate]],"mmmm")</f>
        <v>October</v>
      </c>
      <c r="D165" s="3" t="str">
        <f t="shared" si="4"/>
        <v>2025</v>
      </c>
      <c r="E165" t="s">
        <v>48</v>
      </c>
      <c r="F165" t="s">
        <v>40</v>
      </c>
      <c r="G165" t="s">
        <v>15</v>
      </c>
      <c r="H165" t="s">
        <v>25</v>
      </c>
      <c r="I165" t="s">
        <v>100</v>
      </c>
      <c r="J165">
        <v>16</v>
      </c>
      <c r="K165">
        <v>5500</v>
      </c>
      <c r="L165" s="7">
        <f>Sales_Data[[#This Row],[OrderQuantity]] *Sales_Data[[#This Row],[UnitPrice]]</f>
        <v>88000</v>
      </c>
      <c r="M165" s="7">
        <f>Sales_Data[[#This Row],[UnitPrice]]-Sales_Data[[#This Row],[UnitCost]]</f>
        <v>2000</v>
      </c>
      <c r="N165" s="7">
        <f>Sales_Data[[#This Row],[Gross Revenue]]-Sales_Data[[#This Row],[Discount Amount ]]</f>
        <v>86000</v>
      </c>
      <c r="O165" s="7">
        <f>Sales_Data[[#This Row],[OrderQuantity]] *Sales_Data[[#This Row],[UnitCost]]</f>
        <v>56000</v>
      </c>
      <c r="P165" s="7">
        <f>Sales_Data[[#This Row],[ItemCost]] +Sales_Data[[#This Row],[ShippingCost]]</f>
        <v>56936</v>
      </c>
      <c r="Q165" s="7">
        <f>Sales_Data[[#This Row],[Gross Revenue]]-Sales_Data[[#This Row],[TotalFinancialCost]]</f>
        <v>31064</v>
      </c>
      <c r="R165" s="7">
        <f>Sales_Data[[#This Row],[Actul Bill Amount]]-Sales_Data[[#This Row],[ShippingCost]]</f>
        <v>85064</v>
      </c>
      <c r="S165">
        <v>367</v>
      </c>
      <c r="T165">
        <v>936</v>
      </c>
      <c r="U165" t="s">
        <v>41</v>
      </c>
      <c r="V165">
        <v>3500</v>
      </c>
      <c r="W165" t="s">
        <v>27</v>
      </c>
      <c r="X165" t="str">
        <f t="shared" si="5"/>
        <v>Mumbai</v>
      </c>
    </row>
    <row r="166" spans="1:24" x14ac:dyDescent="0.4">
      <c r="A166">
        <v>100165</v>
      </c>
      <c r="B166" s="5">
        <v>45685.427083333336</v>
      </c>
      <c r="C166" s="3" t="str">
        <f>TEXT(Sales_Data[[#This Row],[OrderDate]],"mmmm")</f>
        <v>January</v>
      </c>
      <c r="D166" s="3" t="str">
        <f t="shared" si="4"/>
        <v>2025</v>
      </c>
      <c r="E166" t="s">
        <v>34</v>
      </c>
      <c r="F166" t="s">
        <v>46</v>
      </c>
      <c r="G166" t="s">
        <v>15</v>
      </c>
      <c r="H166" t="s">
        <v>25</v>
      </c>
      <c r="I166" t="s">
        <v>100</v>
      </c>
      <c r="J166">
        <v>81</v>
      </c>
      <c r="K166">
        <v>4500</v>
      </c>
      <c r="L166" s="7">
        <f>Sales_Data[[#This Row],[OrderQuantity]] *Sales_Data[[#This Row],[UnitPrice]]</f>
        <v>364500</v>
      </c>
      <c r="M166" s="7">
        <f>Sales_Data[[#This Row],[UnitPrice]]-Sales_Data[[#This Row],[UnitCost]]</f>
        <v>1700</v>
      </c>
      <c r="N166" s="7">
        <f>Sales_Data[[#This Row],[Gross Revenue]]-Sales_Data[[#This Row],[Discount Amount ]]</f>
        <v>362800</v>
      </c>
      <c r="O166" s="7">
        <f>Sales_Data[[#This Row],[OrderQuantity]] *Sales_Data[[#This Row],[UnitCost]]</f>
        <v>226800</v>
      </c>
      <c r="P166" s="7">
        <f>Sales_Data[[#This Row],[ItemCost]] +Sales_Data[[#This Row],[ShippingCost]]</f>
        <v>227341.7</v>
      </c>
      <c r="Q166" s="7">
        <f>Sales_Data[[#This Row],[Gross Revenue]]-Sales_Data[[#This Row],[TotalFinancialCost]]</f>
        <v>137158.29999999999</v>
      </c>
      <c r="R166" s="7">
        <f>Sales_Data[[#This Row],[Actul Bill Amount]]-Sales_Data[[#This Row],[ShippingCost]]</f>
        <v>362258.3</v>
      </c>
      <c r="S166">
        <v>941</v>
      </c>
      <c r="T166">
        <v>541.70000000000005</v>
      </c>
      <c r="U166" t="s">
        <v>47</v>
      </c>
      <c r="V166">
        <v>2800</v>
      </c>
      <c r="W166" t="s">
        <v>27</v>
      </c>
      <c r="X166" t="str">
        <f t="shared" si="5"/>
        <v>Mumbai</v>
      </c>
    </row>
    <row r="167" spans="1:24" x14ac:dyDescent="0.4">
      <c r="A167">
        <v>100166</v>
      </c>
      <c r="B167" s="5">
        <v>45765.804166666669</v>
      </c>
      <c r="C167" s="3" t="str">
        <f>TEXT(Sales_Data[[#This Row],[OrderDate]],"mmmm")</f>
        <v>April</v>
      </c>
      <c r="D167" s="3" t="str">
        <f t="shared" si="4"/>
        <v>2025</v>
      </c>
      <c r="E167" t="s">
        <v>48</v>
      </c>
      <c r="F167" t="s">
        <v>43</v>
      </c>
      <c r="G167" t="s">
        <v>29</v>
      </c>
      <c r="H167" t="s">
        <v>32</v>
      </c>
      <c r="I167" t="s">
        <v>100</v>
      </c>
      <c r="J167">
        <v>22</v>
      </c>
      <c r="K167">
        <v>1800</v>
      </c>
      <c r="L167" s="7">
        <f>Sales_Data[[#This Row],[OrderQuantity]] *Sales_Data[[#This Row],[UnitPrice]]</f>
        <v>39600</v>
      </c>
      <c r="M167" s="7">
        <f>Sales_Data[[#This Row],[UnitPrice]]-Sales_Data[[#This Row],[UnitCost]]</f>
        <v>900</v>
      </c>
      <c r="N167" s="7">
        <f>Sales_Data[[#This Row],[Gross Revenue]]-Sales_Data[[#This Row],[Discount Amount ]]</f>
        <v>38700</v>
      </c>
      <c r="O167" s="7">
        <f>Sales_Data[[#This Row],[OrderQuantity]] *Sales_Data[[#This Row],[UnitCost]]</f>
        <v>19800</v>
      </c>
      <c r="P167" s="7">
        <f>Sales_Data[[#This Row],[ItemCost]] +Sales_Data[[#This Row],[ShippingCost]]</f>
        <v>20099.68</v>
      </c>
      <c r="Q167" s="7">
        <f>Sales_Data[[#This Row],[Gross Revenue]]-Sales_Data[[#This Row],[TotalFinancialCost]]</f>
        <v>19500.32</v>
      </c>
      <c r="R167" s="7">
        <f>Sales_Data[[#This Row],[Actul Bill Amount]]-Sales_Data[[#This Row],[ShippingCost]]</f>
        <v>38400.32</v>
      </c>
      <c r="S167">
        <v>1198</v>
      </c>
      <c r="T167">
        <v>299.68</v>
      </c>
      <c r="U167" t="s">
        <v>51</v>
      </c>
      <c r="V167">
        <v>900</v>
      </c>
      <c r="W167" t="s">
        <v>33</v>
      </c>
      <c r="X167" t="str">
        <f t="shared" si="5"/>
        <v>Delhi</v>
      </c>
    </row>
    <row r="168" spans="1:24" x14ac:dyDescent="0.4">
      <c r="A168">
        <v>100167</v>
      </c>
      <c r="B168" s="5">
        <v>45701.772916666669</v>
      </c>
      <c r="C168" s="3" t="str">
        <f>TEXT(Sales_Data[[#This Row],[OrderDate]],"mmmm")</f>
        <v>February</v>
      </c>
      <c r="D168" s="3" t="str">
        <f t="shared" si="4"/>
        <v>2025</v>
      </c>
      <c r="E168" t="s">
        <v>23</v>
      </c>
      <c r="F168" t="s">
        <v>43</v>
      </c>
      <c r="G168" t="s">
        <v>31</v>
      </c>
      <c r="H168" t="s">
        <v>37</v>
      </c>
      <c r="I168" t="s">
        <v>100</v>
      </c>
      <c r="J168">
        <v>50</v>
      </c>
      <c r="K168">
        <v>4500</v>
      </c>
      <c r="L168" s="7">
        <f>Sales_Data[[#This Row],[OrderQuantity]] *Sales_Data[[#This Row],[UnitPrice]]</f>
        <v>225000</v>
      </c>
      <c r="M168" s="7">
        <f>Sales_Data[[#This Row],[UnitPrice]]-Sales_Data[[#This Row],[UnitCost]]</f>
        <v>2000</v>
      </c>
      <c r="N168" s="7">
        <f>Sales_Data[[#This Row],[Gross Revenue]]-Sales_Data[[#This Row],[Discount Amount ]]</f>
        <v>223000</v>
      </c>
      <c r="O168" s="7">
        <f>Sales_Data[[#This Row],[OrderQuantity]] *Sales_Data[[#This Row],[UnitCost]]</f>
        <v>125000</v>
      </c>
      <c r="P168" s="7">
        <f>Sales_Data[[#This Row],[ItemCost]] +Sales_Data[[#This Row],[ShippingCost]]</f>
        <v>127181.9</v>
      </c>
      <c r="Q168" s="7">
        <f>Sales_Data[[#This Row],[Gross Revenue]]-Sales_Data[[#This Row],[TotalFinancialCost]]</f>
        <v>97818.1</v>
      </c>
      <c r="R168" s="7">
        <f>Sales_Data[[#This Row],[Actul Bill Amount]]-Sales_Data[[#This Row],[ShippingCost]]</f>
        <v>220818.1</v>
      </c>
      <c r="S168">
        <v>552</v>
      </c>
      <c r="T168">
        <v>2181.9</v>
      </c>
      <c r="U168" t="s">
        <v>44</v>
      </c>
      <c r="V168">
        <v>2500</v>
      </c>
      <c r="W168" t="s">
        <v>38</v>
      </c>
      <c r="X168" t="str">
        <f t="shared" si="5"/>
        <v>Kolkata</v>
      </c>
    </row>
    <row r="169" spans="1:24" x14ac:dyDescent="0.4">
      <c r="A169">
        <v>100168</v>
      </c>
      <c r="B169" s="5">
        <v>45997.675000000003</v>
      </c>
      <c r="C169" s="3" t="str">
        <f>TEXT(Sales_Data[[#This Row],[OrderDate]],"mmmm")</f>
        <v>December</v>
      </c>
      <c r="D169" s="3" t="str">
        <f t="shared" si="4"/>
        <v>2025</v>
      </c>
      <c r="E169" t="s">
        <v>19</v>
      </c>
      <c r="F169" t="s">
        <v>28</v>
      </c>
      <c r="G169" t="s">
        <v>15</v>
      </c>
      <c r="H169" t="s">
        <v>37</v>
      </c>
      <c r="I169" t="s">
        <v>100</v>
      </c>
      <c r="J169">
        <v>44</v>
      </c>
      <c r="K169">
        <v>450</v>
      </c>
      <c r="L169" s="7">
        <f>Sales_Data[[#This Row],[OrderQuantity]] *Sales_Data[[#This Row],[UnitPrice]]</f>
        <v>19800</v>
      </c>
      <c r="M169" s="7">
        <f>Sales_Data[[#This Row],[UnitPrice]]-Sales_Data[[#This Row],[UnitCost]]</f>
        <v>250</v>
      </c>
      <c r="N169" s="7">
        <f>Sales_Data[[#This Row],[Gross Revenue]]-Sales_Data[[#This Row],[Discount Amount ]]</f>
        <v>19550</v>
      </c>
      <c r="O169" s="7">
        <f>Sales_Data[[#This Row],[OrderQuantity]] *Sales_Data[[#This Row],[UnitCost]]</f>
        <v>8800</v>
      </c>
      <c r="P169" s="7">
        <f>Sales_Data[[#This Row],[ItemCost]] +Sales_Data[[#This Row],[ShippingCost]]</f>
        <v>9509.52</v>
      </c>
      <c r="Q169" s="7">
        <f>Sales_Data[[#This Row],[Gross Revenue]]-Sales_Data[[#This Row],[TotalFinancialCost]]</f>
        <v>10290.48</v>
      </c>
      <c r="R169" s="7">
        <f>Sales_Data[[#This Row],[Actul Bill Amount]]-Sales_Data[[#This Row],[ShippingCost]]</f>
        <v>18840.48</v>
      </c>
      <c r="S169">
        <v>559</v>
      </c>
      <c r="T169">
        <v>709.52</v>
      </c>
      <c r="U169" t="s">
        <v>30</v>
      </c>
      <c r="V169">
        <v>200</v>
      </c>
      <c r="W169" t="s">
        <v>38</v>
      </c>
      <c r="X169" t="str">
        <f t="shared" si="5"/>
        <v>Kolkata</v>
      </c>
    </row>
    <row r="170" spans="1:24" x14ac:dyDescent="0.4">
      <c r="A170">
        <v>100169</v>
      </c>
      <c r="B170" s="5">
        <v>45943.943055555559</v>
      </c>
      <c r="C170" s="3" t="str">
        <f>TEXT(Sales_Data[[#This Row],[OrderDate]],"mmmm")</f>
        <v>October</v>
      </c>
      <c r="D170" s="3" t="str">
        <f t="shared" si="4"/>
        <v>2025</v>
      </c>
      <c r="E170" t="s">
        <v>23</v>
      </c>
      <c r="F170" t="s">
        <v>24</v>
      </c>
      <c r="G170" t="s">
        <v>29</v>
      </c>
      <c r="H170" t="s">
        <v>25</v>
      </c>
      <c r="I170" t="s">
        <v>100</v>
      </c>
      <c r="J170">
        <v>62</v>
      </c>
      <c r="K170">
        <v>45000</v>
      </c>
      <c r="L170" s="7">
        <f>Sales_Data[[#This Row],[OrderQuantity]] *Sales_Data[[#This Row],[UnitPrice]]</f>
        <v>2790000</v>
      </c>
      <c r="M170" s="7">
        <f>Sales_Data[[#This Row],[UnitPrice]]-Sales_Data[[#This Row],[UnitCost]]</f>
        <v>13000</v>
      </c>
      <c r="N170" s="7">
        <f>Sales_Data[[#This Row],[Gross Revenue]]-Sales_Data[[#This Row],[Discount Amount ]]</f>
        <v>2777000</v>
      </c>
      <c r="O170" s="7">
        <f>Sales_Data[[#This Row],[OrderQuantity]] *Sales_Data[[#This Row],[UnitCost]]</f>
        <v>1984000</v>
      </c>
      <c r="P170" s="7">
        <f>Sales_Data[[#This Row],[ItemCost]] +Sales_Data[[#This Row],[ShippingCost]]</f>
        <v>1984965.88</v>
      </c>
      <c r="Q170" s="7">
        <f>Sales_Data[[#This Row],[Gross Revenue]]-Sales_Data[[#This Row],[TotalFinancialCost]]</f>
        <v>805034.12000000011</v>
      </c>
      <c r="R170" s="7">
        <f>Sales_Data[[#This Row],[Actul Bill Amount]]-Sales_Data[[#This Row],[ShippingCost]]</f>
        <v>2776034.12</v>
      </c>
      <c r="S170">
        <v>865</v>
      </c>
      <c r="T170">
        <v>965.88</v>
      </c>
      <c r="U170" t="s">
        <v>26</v>
      </c>
      <c r="V170">
        <v>32000</v>
      </c>
      <c r="W170" t="s">
        <v>27</v>
      </c>
      <c r="X170" t="str">
        <f t="shared" si="5"/>
        <v>Mumbai</v>
      </c>
    </row>
    <row r="171" spans="1:24" x14ac:dyDescent="0.4">
      <c r="A171">
        <v>100170</v>
      </c>
      <c r="B171" s="5">
        <v>45988.582638888889</v>
      </c>
      <c r="C171" s="3" t="str">
        <f>TEXT(Sales_Data[[#This Row],[OrderDate]],"mmmm")</f>
        <v>November</v>
      </c>
      <c r="D171" s="3" t="str">
        <f t="shared" si="4"/>
        <v>2025</v>
      </c>
      <c r="E171" t="s">
        <v>19</v>
      </c>
      <c r="F171" t="s">
        <v>40</v>
      </c>
      <c r="G171" t="s">
        <v>29</v>
      </c>
      <c r="H171" t="s">
        <v>25</v>
      </c>
      <c r="I171" t="s">
        <v>100</v>
      </c>
      <c r="J171">
        <v>58</v>
      </c>
      <c r="K171">
        <v>5500</v>
      </c>
      <c r="L171" s="7">
        <f>Sales_Data[[#This Row],[OrderQuantity]] *Sales_Data[[#This Row],[UnitPrice]]</f>
        <v>319000</v>
      </c>
      <c r="M171" s="7">
        <f>Sales_Data[[#This Row],[UnitPrice]]-Sales_Data[[#This Row],[UnitCost]]</f>
        <v>2000</v>
      </c>
      <c r="N171" s="7">
        <f>Sales_Data[[#This Row],[Gross Revenue]]-Sales_Data[[#This Row],[Discount Amount ]]</f>
        <v>317000</v>
      </c>
      <c r="O171" s="7">
        <f>Sales_Data[[#This Row],[OrderQuantity]] *Sales_Data[[#This Row],[UnitCost]]</f>
        <v>203000</v>
      </c>
      <c r="P171" s="7">
        <f>Sales_Data[[#This Row],[ItemCost]] +Sales_Data[[#This Row],[ShippingCost]]</f>
        <v>203774.16</v>
      </c>
      <c r="Q171" s="7">
        <f>Sales_Data[[#This Row],[Gross Revenue]]-Sales_Data[[#This Row],[TotalFinancialCost]]</f>
        <v>115225.84</v>
      </c>
      <c r="R171" s="7">
        <f>Sales_Data[[#This Row],[Actul Bill Amount]]-Sales_Data[[#This Row],[ShippingCost]]</f>
        <v>316225.84000000003</v>
      </c>
      <c r="S171">
        <v>1164</v>
      </c>
      <c r="T171">
        <v>774.16</v>
      </c>
      <c r="U171" t="s">
        <v>41</v>
      </c>
      <c r="V171">
        <v>3500</v>
      </c>
      <c r="W171" t="s">
        <v>27</v>
      </c>
      <c r="X171" t="str">
        <f t="shared" si="5"/>
        <v>Mumbai</v>
      </c>
    </row>
    <row r="172" spans="1:24" x14ac:dyDescent="0.4">
      <c r="A172">
        <v>100171</v>
      </c>
      <c r="B172" s="5">
        <v>45785.634722222225</v>
      </c>
      <c r="C172" s="3" t="str">
        <f>TEXT(Sales_Data[[#This Row],[OrderDate]],"mmmm")</f>
        <v>May</v>
      </c>
      <c r="D172" s="3" t="str">
        <f t="shared" si="4"/>
        <v>2025</v>
      </c>
      <c r="E172" t="s">
        <v>50</v>
      </c>
      <c r="F172" t="s">
        <v>40</v>
      </c>
      <c r="G172" t="s">
        <v>31</v>
      </c>
      <c r="H172" t="s">
        <v>32</v>
      </c>
      <c r="I172" t="s">
        <v>100</v>
      </c>
      <c r="J172">
        <v>34</v>
      </c>
      <c r="K172">
        <v>1500</v>
      </c>
      <c r="L172" s="7">
        <f>Sales_Data[[#This Row],[OrderQuantity]] *Sales_Data[[#This Row],[UnitPrice]]</f>
        <v>51000</v>
      </c>
      <c r="M172" s="7">
        <f>Sales_Data[[#This Row],[UnitPrice]]-Sales_Data[[#This Row],[UnitCost]]</f>
        <v>700</v>
      </c>
      <c r="N172" s="7">
        <f>Sales_Data[[#This Row],[Gross Revenue]]-Sales_Data[[#This Row],[Discount Amount ]]</f>
        <v>50300</v>
      </c>
      <c r="O172" s="7">
        <f>Sales_Data[[#This Row],[OrderQuantity]] *Sales_Data[[#This Row],[UnitCost]]</f>
        <v>27200</v>
      </c>
      <c r="P172" s="7">
        <f>Sales_Data[[#This Row],[ItemCost]] +Sales_Data[[#This Row],[ShippingCost]]</f>
        <v>28308.95</v>
      </c>
      <c r="Q172" s="7">
        <f>Sales_Data[[#This Row],[Gross Revenue]]-Sales_Data[[#This Row],[TotalFinancialCost]]</f>
        <v>22691.05</v>
      </c>
      <c r="R172" s="7">
        <f>Sales_Data[[#This Row],[Actul Bill Amount]]-Sales_Data[[#This Row],[ShippingCost]]</f>
        <v>49191.05</v>
      </c>
      <c r="S172">
        <v>976</v>
      </c>
      <c r="T172">
        <v>1108.95</v>
      </c>
      <c r="U172" t="s">
        <v>52</v>
      </c>
      <c r="V172">
        <v>800</v>
      </c>
      <c r="W172" t="s">
        <v>33</v>
      </c>
      <c r="X172" t="str">
        <f t="shared" si="5"/>
        <v>Delhi</v>
      </c>
    </row>
    <row r="173" spans="1:24" x14ac:dyDescent="0.4">
      <c r="A173">
        <v>100172</v>
      </c>
      <c r="B173" s="5">
        <v>46005.82708333333</v>
      </c>
      <c r="C173" s="3" t="str">
        <f>TEXT(Sales_Data[[#This Row],[OrderDate]],"mmmm")</f>
        <v>December</v>
      </c>
      <c r="D173" s="3" t="str">
        <f t="shared" si="4"/>
        <v>2025</v>
      </c>
      <c r="E173" t="s">
        <v>34</v>
      </c>
      <c r="F173" t="s">
        <v>28</v>
      </c>
      <c r="G173" t="s">
        <v>15</v>
      </c>
      <c r="H173" t="s">
        <v>16</v>
      </c>
      <c r="I173" t="s">
        <v>100</v>
      </c>
      <c r="J173">
        <v>84</v>
      </c>
      <c r="K173">
        <v>450</v>
      </c>
      <c r="L173" s="7">
        <f>Sales_Data[[#This Row],[OrderQuantity]] *Sales_Data[[#This Row],[UnitPrice]]</f>
        <v>37800</v>
      </c>
      <c r="M173" s="7">
        <f>Sales_Data[[#This Row],[UnitPrice]]-Sales_Data[[#This Row],[UnitCost]]</f>
        <v>250</v>
      </c>
      <c r="N173" s="7">
        <f>Sales_Data[[#This Row],[Gross Revenue]]-Sales_Data[[#This Row],[Discount Amount ]]</f>
        <v>37550</v>
      </c>
      <c r="O173" s="7">
        <f>Sales_Data[[#This Row],[OrderQuantity]] *Sales_Data[[#This Row],[UnitCost]]</f>
        <v>16800</v>
      </c>
      <c r="P173" s="7">
        <f>Sales_Data[[#This Row],[ItemCost]] +Sales_Data[[#This Row],[ShippingCost]]</f>
        <v>17304.099999999999</v>
      </c>
      <c r="Q173" s="7">
        <f>Sales_Data[[#This Row],[Gross Revenue]]-Sales_Data[[#This Row],[TotalFinancialCost]]</f>
        <v>20495.900000000001</v>
      </c>
      <c r="R173" s="7">
        <f>Sales_Data[[#This Row],[Actul Bill Amount]]-Sales_Data[[#This Row],[ShippingCost]]</f>
        <v>37045.9</v>
      </c>
      <c r="S173">
        <v>599</v>
      </c>
      <c r="T173">
        <v>504.1</v>
      </c>
      <c r="U173" t="s">
        <v>30</v>
      </c>
      <c r="V173">
        <v>200</v>
      </c>
      <c r="W173" t="s">
        <v>18</v>
      </c>
      <c r="X173" t="str">
        <f t="shared" si="5"/>
        <v>Bengaluru</v>
      </c>
    </row>
    <row r="174" spans="1:24" x14ac:dyDescent="0.4">
      <c r="A174">
        <v>100173</v>
      </c>
      <c r="B174" s="5">
        <v>45888.659722222219</v>
      </c>
      <c r="C174" s="3" t="str">
        <f>TEXT(Sales_Data[[#This Row],[OrderDate]],"mmmm")</f>
        <v>August</v>
      </c>
      <c r="D174" s="3" t="str">
        <f t="shared" si="4"/>
        <v>2025</v>
      </c>
      <c r="E174" t="s">
        <v>50</v>
      </c>
      <c r="F174" t="s">
        <v>55</v>
      </c>
      <c r="G174" t="s">
        <v>29</v>
      </c>
      <c r="H174" t="s">
        <v>25</v>
      </c>
      <c r="I174" t="s">
        <v>100</v>
      </c>
      <c r="J174">
        <v>5</v>
      </c>
      <c r="K174">
        <v>1200</v>
      </c>
      <c r="L174" s="7">
        <f>Sales_Data[[#This Row],[OrderQuantity]] *Sales_Data[[#This Row],[UnitPrice]]</f>
        <v>6000</v>
      </c>
      <c r="M174" s="7">
        <f>Sales_Data[[#This Row],[UnitPrice]]-Sales_Data[[#This Row],[UnitCost]]</f>
        <v>400</v>
      </c>
      <c r="N174" s="7">
        <f>Sales_Data[[#This Row],[Gross Revenue]]-Sales_Data[[#This Row],[Discount Amount ]]</f>
        <v>5600</v>
      </c>
      <c r="O174" s="7">
        <f>Sales_Data[[#This Row],[OrderQuantity]] *Sales_Data[[#This Row],[UnitCost]]</f>
        <v>4000</v>
      </c>
      <c r="P174" s="7">
        <f>Sales_Data[[#This Row],[ItemCost]] +Sales_Data[[#This Row],[ShippingCost]]</f>
        <v>4532.3099999999995</v>
      </c>
      <c r="Q174" s="7">
        <f>Sales_Data[[#This Row],[Gross Revenue]]-Sales_Data[[#This Row],[TotalFinancialCost]]</f>
        <v>1467.6900000000005</v>
      </c>
      <c r="R174" s="7">
        <f>Sales_Data[[#This Row],[Actul Bill Amount]]-Sales_Data[[#This Row],[ShippingCost]]</f>
        <v>5067.6900000000005</v>
      </c>
      <c r="S174">
        <v>691</v>
      </c>
      <c r="T174">
        <v>532.30999999999995</v>
      </c>
      <c r="U174" t="s">
        <v>58</v>
      </c>
      <c r="V174">
        <v>800</v>
      </c>
      <c r="W174" t="s">
        <v>27</v>
      </c>
      <c r="X174" t="str">
        <f t="shared" si="5"/>
        <v>Mumbai</v>
      </c>
    </row>
    <row r="175" spans="1:24" x14ac:dyDescent="0.4">
      <c r="A175">
        <v>100174</v>
      </c>
      <c r="B175" s="5">
        <v>45847.447916666664</v>
      </c>
      <c r="C175" s="3" t="str">
        <f>TEXT(Sales_Data[[#This Row],[OrderDate]],"mmmm")</f>
        <v>July</v>
      </c>
      <c r="D175" s="3" t="str">
        <f t="shared" si="4"/>
        <v>2025</v>
      </c>
      <c r="E175" t="s">
        <v>34</v>
      </c>
      <c r="F175" t="s">
        <v>55</v>
      </c>
      <c r="G175" t="s">
        <v>29</v>
      </c>
      <c r="H175" t="s">
        <v>37</v>
      </c>
      <c r="I175" t="s">
        <v>100</v>
      </c>
      <c r="J175">
        <v>93</v>
      </c>
      <c r="K175">
        <v>850</v>
      </c>
      <c r="L175" s="7">
        <f>Sales_Data[[#This Row],[OrderQuantity]] *Sales_Data[[#This Row],[UnitPrice]]</f>
        <v>79050</v>
      </c>
      <c r="M175" s="7">
        <f>Sales_Data[[#This Row],[UnitPrice]]-Sales_Data[[#This Row],[UnitCost]]</f>
        <v>300</v>
      </c>
      <c r="N175" s="7">
        <f>Sales_Data[[#This Row],[Gross Revenue]]-Sales_Data[[#This Row],[Discount Amount ]]</f>
        <v>78750</v>
      </c>
      <c r="O175" s="7">
        <f>Sales_Data[[#This Row],[OrderQuantity]] *Sales_Data[[#This Row],[UnitCost]]</f>
        <v>51150</v>
      </c>
      <c r="P175" s="7">
        <f>Sales_Data[[#This Row],[ItemCost]] +Sales_Data[[#This Row],[ShippingCost]]</f>
        <v>52655.18</v>
      </c>
      <c r="Q175" s="7">
        <f>Sales_Data[[#This Row],[Gross Revenue]]-Sales_Data[[#This Row],[TotalFinancialCost]]</f>
        <v>26394.82</v>
      </c>
      <c r="R175" s="7">
        <f>Sales_Data[[#This Row],[Actul Bill Amount]]-Sales_Data[[#This Row],[ShippingCost]]</f>
        <v>77244.820000000007</v>
      </c>
      <c r="S175">
        <v>472</v>
      </c>
      <c r="T175">
        <v>1505.18</v>
      </c>
      <c r="U175" t="s">
        <v>56</v>
      </c>
      <c r="V175">
        <v>550</v>
      </c>
      <c r="W175" t="s">
        <v>38</v>
      </c>
      <c r="X175" t="str">
        <f t="shared" si="5"/>
        <v>Kolkata</v>
      </c>
    </row>
    <row r="176" spans="1:24" x14ac:dyDescent="0.4">
      <c r="A176">
        <v>100175</v>
      </c>
      <c r="B176" s="5">
        <v>45882.018750000003</v>
      </c>
      <c r="C176" s="3" t="str">
        <f>TEXT(Sales_Data[[#This Row],[OrderDate]],"mmmm")</f>
        <v>August</v>
      </c>
      <c r="D176" s="3" t="str">
        <f t="shared" si="4"/>
        <v>2025</v>
      </c>
      <c r="E176" t="s">
        <v>48</v>
      </c>
      <c r="F176" t="s">
        <v>28</v>
      </c>
      <c r="G176" t="s">
        <v>29</v>
      </c>
      <c r="H176" t="s">
        <v>32</v>
      </c>
      <c r="I176" t="s">
        <v>100</v>
      </c>
      <c r="J176">
        <v>59</v>
      </c>
      <c r="K176">
        <v>450</v>
      </c>
      <c r="L176" s="7">
        <f>Sales_Data[[#This Row],[OrderQuantity]] *Sales_Data[[#This Row],[UnitPrice]]</f>
        <v>26550</v>
      </c>
      <c r="M176" s="7">
        <f>Sales_Data[[#This Row],[UnitPrice]]-Sales_Data[[#This Row],[UnitCost]]</f>
        <v>250</v>
      </c>
      <c r="N176" s="7">
        <f>Sales_Data[[#This Row],[Gross Revenue]]-Sales_Data[[#This Row],[Discount Amount ]]</f>
        <v>26300</v>
      </c>
      <c r="O176" s="7">
        <f>Sales_Data[[#This Row],[OrderQuantity]] *Sales_Data[[#This Row],[UnitCost]]</f>
        <v>11800</v>
      </c>
      <c r="P176" s="7">
        <f>Sales_Data[[#This Row],[ItemCost]] +Sales_Data[[#This Row],[ShippingCost]]</f>
        <v>12444.9</v>
      </c>
      <c r="Q176" s="7">
        <f>Sales_Data[[#This Row],[Gross Revenue]]-Sales_Data[[#This Row],[TotalFinancialCost]]</f>
        <v>14105.1</v>
      </c>
      <c r="R176" s="7">
        <f>Sales_Data[[#This Row],[Actul Bill Amount]]-Sales_Data[[#This Row],[ShippingCost]]</f>
        <v>25655.1</v>
      </c>
      <c r="S176">
        <v>739</v>
      </c>
      <c r="T176">
        <v>644.9</v>
      </c>
      <c r="U176" t="s">
        <v>30</v>
      </c>
      <c r="V176">
        <v>200</v>
      </c>
      <c r="W176" t="s">
        <v>33</v>
      </c>
      <c r="X176" t="str">
        <f t="shared" si="5"/>
        <v>Delhi</v>
      </c>
    </row>
    <row r="177" spans="1:24" x14ac:dyDescent="0.4">
      <c r="A177">
        <v>100176</v>
      </c>
      <c r="B177" s="5">
        <v>45940.65902777778</v>
      </c>
      <c r="C177" s="3" t="str">
        <f>TEXT(Sales_Data[[#This Row],[OrderDate]],"mmmm")</f>
        <v>October</v>
      </c>
      <c r="D177" s="3" t="str">
        <f t="shared" si="4"/>
        <v>2025</v>
      </c>
      <c r="E177" t="s">
        <v>19</v>
      </c>
      <c r="F177" t="s">
        <v>43</v>
      </c>
      <c r="G177" t="s">
        <v>15</v>
      </c>
      <c r="H177" t="s">
        <v>37</v>
      </c>
      <c r="I177" t="s">
        <v>100</v>
      </c>
      <c r="J177">
        <v>55</v>
      </c>
      <c r="K177">
        <v>1800</v>
      </c>
      <c r="L177" s="7">
        <f>Sales_Data[[#This Row],[OrderQuantity]] *Sales_Data[[#This Row],[UnitPrice]]</f>
        <v>99000</v>
      </c>
      <c r="M177" s="7">
        <f>Sales_Data[[#This Row],[UnitPrice]]-Sales_Data[[#This Row],[UnitCost]]</f>
        <v>900</v>
      </c>
      <c r="N177" s="7">
        <f>Sales_Data[[#This Row],[Gross Revenue]]-Sales_Data[[#This Row],[Discount Amount ]]</f>
        <v>98100</v>
      </c>
      <c r="O177" s="7">
        <f>Sales_Data[[#This Row],[OrderQuantity]] *Sales_Data[[#This Row],[UnitCost]]</f>
        <v>49500</v>
      </c>
      <c r="P177" s="7">
        <f>Sales_Data[[#This Row],[ItemCost]] +Sales_Data[[#This Row],[ShippingCost]]</f>
        <v>49756.89</v>
      </c>
      <c r="Q177" s="7">
        <f>Sales_Data[[#This Row],[Gross Revenue]]-Sales_Data[[#This Row],[TotalFinancialCost]]</f>
        <v>49243.11</v>
      </c>
      <c r="R177" s="7">
        <f>Sales_Data[[#This Row],[Actul Bill Amount]]-Sales_Data[[#This Row],[ShippingCost]]</f>
        <v>97843.11</v>
      </c>
      <c r="S177">
        <v>883</v>
      </c>
      <c r="T177">
        <v>256.89</v>
      </c>
      <c r="U177" t="s">
        <v>51</v>
      </c>
      <c r="V177">
        <v>900</v>
      </c>
      <c r="W177" t="s">
        <v>38</v>
      </c>
      <c r="X177" t="str">
        <f t="shared" si="5"/>
        <v>Kolkata</v>
      </c>
    </row>
    <row r="178" spans="1:24" x14ac:dyDescent="0.4">
      <c r="A178">
        <v>100177</v>
      </c>
      <c r="B178" s="5">
        <v>45778.87777777778</v>
      </c>
      <c r="C178" s="3" t="str">
        <f>TEXT(Sales_Data[[#This Row],[OrderDate]],"mmmm")</f>
        <v>May</v>
      </c>
      <c r="D178" s="3" t="str">
        <f t="shared" si="4"/>
        <v>2025</v>
      </c>
      <c r="E178" t="s">
        <v>13</v>
      </c>
      <c r="F178" t="s">
        <v>35</v>
      </c>
      <c r="G178" t="s">
        <v>15</v>
      </c>
      <c r="H178" t="s">
        <v>25</v>
      </c>
      <c r="I178" t="s">
        <v>100</v>
      </c>
      <c r="J178">
        <v>14</v>
      </c>
      <c r="K178">
        <v>8500</v>
      </c>
      <c r="L178" s="7">
        <f>Sales_Data[[#This Row],[OrderQuantity]] *Sales_Data[[#This Row],[UnitPrice]]</f>
        <v>119000</v>
      </c>
      <c r="M178" s="7">
        <f>Sales_Data[[#This Row],[UnitPrice]]-Sales_Data[[#This Row],[UnitCost]]</f>
        <v>3000</v>
      </c>
      <c r="N178" s="7">
        <f>Sales_Data[[#This Row],[Gross Revenue]]-Sales_Data[[#This Row],[Discount Amount ]]</f>
        <v>116000</v>
      </c>
      <c r="O178" s="7">
        <f>Sales_Data[[#This Row],[OrderQuantity]] *Sales_Data[[#This Row],[UnitCost]]</f>
        <v>77000</v>
      </c>
      <c r="P178" s="7">
        <f>Sales_Data[[#This Row],[ItemCost]] +Sales_Data[[#This Row],[ShippingCost]]</f>
        <v>77471.960000000006</v>
      </c>
      <c r="Q178" s="7">
        <f>Sales_Data[[#This Row],[Gross Revenue]]-Sales_Data[[#This Row],[TotalFinancialCost]]</f>
        <v>41528.039999999994</v>
      </c>
      <c r="R178" s="7">
        <f>Sales_Data[[#This Row],[Actul Bill Amount]]-Sales_Data[[#This Row],[ShippingCost]]</f>
        <v>115528.04</v>
      </c>
      <c r="S178">
        <v>906</v>
      </c>
      <c r="T178">
        <v>471.96</v>
      </c>
      <c r="U178" t="s">
        <v>49</v>
      </c>
      <c r="V178">
        <v>5500</v>
      </c>
      <c r="W178" t="s">
        <v>27</v>
      </c>
      <c r="X178" t="str">
        <f t="shared" si="5"/>
        <v>Mumbai</v>
      </c>
    </row>
    <row r="179" spans="1:24" x14ac:dyDescent="0.4">
      <c r="A179">
        <v>100178</v>
      </c>
      <c r="B179" s="5">
        <v>45773.232638888891</v>
      </c>
      <c r="C179" s="3" t="str">
        <f>TEXT(Sales_Data[[#This Row],[OrderDate]],"mmmm")</f>
        <v>April</v>
      </c>
      <c r="D179" s="3" t="str">
        <f t="shared" si="4"/>
        <v>2025</v>
      </c>
      <c r="E179" t="s">
        <v>45</v>
      </c>
      <c r="F179" t="s">
        <v>43</v>
      </c>
      <c r="G179" t="s">
        <v>15</v>
      </c>
      <c r="H179" t="s">
        <v>32</v>
      </c>
      <c r="I179" t="s">
        <v>100</v>
      </c>
      <c r="J179">
        <v>60</v>
      </c>
      <c r="K179">
        <v>1800</v>
      </c>
      <c r="L179" s="7">
        <f>Sales_Data[[#This Row],[OrderQuantity]] *Sales_Data[[#This Row],[UnitPrice]]</f>
        <v>108000</v>
      </c>
      <c r="M179" s="7">
        <f>Sales_Data[[#This Row],[UnitPrice]]-Sales_Data[[#This Row],[UnitCost]]</f>
        <v>900</v>
      </c>
      <c r="N179" s="7">
        <f>Sales_Data[[#This Row],[Gross Revenue]]-Sales_Data[[#This Row],[Discount Amount ]]</f>
        <v>107100</v>
      </c>
      <c r="O179" s="7">
        <f>Sales_Data[[#This Row],[OrderQuantity]] *Sales_Data[[#This Row],[UnitCost]]</f>
        <v>54000</v>
      </c>
      <c r="P179" s="7">
        <f>Sales_Data[[#This Row],[ItemCost]] +Sales_Data[[#This Row],[ShippingCost]]</f>
        <v>54697.760000000002</v>
      </c>
      <c r="Q179" s="7">
        <f>Sales_Data[[#This Row],[Gross Revenue]]-Sales_Data[[#This Row],[TotalFinancialCost]]</f>
        <v>53302.239999999998</v>
      </c>
      <c r="R179" s="7">
        <f>Sales_Data[[#This Row],[Actul Bill Amount]]-Sales_Data[[#This Row],[ShippingCost]]</f>
        <v>106402.24000000001</v>
      </c>
      <c r="S179">
        <v>846</v>
      </c>
      <c r="T179">
        <v>697.76</v>
      </c>
      <c r="U179" t="s">
        <v>51</v>
      </c>
      <c r="V179">
        <v>900</v>
      </c>
      <c r="W179" t="s">
        <v>33</v>
      </c>
      <c r="X179" t="str">
        <f t="shared" si="5"/>
        <v>Delhi</v>
      </c>
    </row>
    <row r="180" spans="1:24" x14ac:dyDescent="0.4">
      <c r="A180">
        <v>100179</v>
      </c>
      <c r="B180" s="5">
        <v>45890.604166666664</v>
      </c>
      <c r="C180" s="3" t="str">
        <f>TEXT(Sales_Data[[#This Row],[OrderDate]],"mmmm")</f>
        <v>August</v>
      </c>
      <c r="D180" s="3" t="str">
        <f t="shared" si="4"/>
        <v>2025</v>
      </c>
      <c r="E180" t="s">
        <v>19</v>
      </c>
      <c r="F180" t="s">
        <v>24</v>
      </c>
      <c r="G180" t="s">
        <v>29</v>
      </c>
      <c r="H180" t="s">
        <v>25</v>
      </c>
      <c r="I180" t="s">
        <v>100</v>
      </c>
      <c r="J180">
        <v>20</v>
      </c>
      <c r="K180">
        <v>3500</v>
      </c>
      <c r="L180" s="7">
        <f>Sales_Data[[#This Row],[OrderQuantity]] *Sales_Data[[#This Row],[UnitPrice]]</f>
        <v>70000</v>
      </c>
      <c r="M180" s="7">
        <f>Sales_Data[[#This Row],[UnitPrice]]-Sales_Data[[#This Row],[UnitCost]]</f>
        <v>1300</v>
      </c>
      <c r="N180" s="7">
        <f>Sales_Data[[#This Row],[Gross Revenue]]-Sales_Data[[#This Row],[Discount Amount ]]</f>
        <v>68700</v>
      </c>
      <c r="O180" s="7">
        <f>Sales_Data[[#This Row],[OrderQuantity]] *Sales_Data[[#This Row],[UnitCost]]</f>
        <v>44000</v>
      </c>
      <c r="P180" s="7">
        <f>Sales_Data[[#This Row],[ItemCost]] +Sales_Data[[#This Row],[ShippingCost]]</f>
        <v>44546.66</v>
      </c>
      <c r="Q180" s="7">
        <f>Sales_Data[[#This Row],[Gross Revenue]]-Sales_Data[[#This Row],[TotalFinancialCost]]</f>
        <v>25453.339999999997</v>
      </c>
      <c r="R180" s="7">
        <f>Sales_Data[[#This Row],[Actul Bill Amount]]-Sales_Data[[#This Row],[ShippingCost]]</f>
        <v>68153.34</v>
      </c>
      <c r="S180">
        <v>698</v>
      </c>
      <c r="T180">
        <v>546.66</v>
      </c>
      <c r="U180" t="s">
        <v>59</v>
      </c>
      <c r="V180">
        <v>2200</v>
      </c>
      <c r="W180" t="s">
        <v>27</v>
      </c>
      <c r="X180" t="str">
        <f t="shared" si="5"/>
        <v>Mumbai</v>
      </c>
    </row>
    <row r="181" spans="1:24" x14ac:dyDescent="0.4">
      <c r="A181">
        <v>100180</v>
      </c>
      <c r="B181" s="5">
        <v>45916.036805555559</v>
      </c>
      <c r="C181" s="3" t="str">
        <f>TEXT(Sales_Data[[#This Row],[OrderDate]],"mmmm")</f>
        <v>September</v>
      </c>
      <c r="D181" s="3" t="str">
        <f t="shared" si="4"/>
        <v>2025</v>
      </c>
      <c r="E181" t="s">
        <v>45</v>
      </c>
      <c r="F181" t="s">
        <v>55</v>
      </c>
      <c r="G181" t="s">
        <v>15</v>
      </c>
      <c r="H181" t="s">
        <v>37</v>
      </c>
      <c r="I181" t="s">
        <v>100</v>
      </c>
      <c r="J181">
        <v>40</v>
      </c>
      <c r="K181">
        <v>850</v>
      </c>
      <c r="L181" s="7">
        <f>Sales_Data[[#This Row],[OrderQuantity]] *Sales_Data[[#This Row],[UnitPrice]]</f>
        <v>34000</v>
      </c>
      <c r="M181" s="7">
        <f>Sales_Data[[#This Row],[UnitPrice]]-Sales_Data[[#This Row],[UnitCost]]</f>
        <v>300</v>
      </c>
      <c r="N181" s="7">
        <f>Sales_Data[[#This Row],[Gross Revenue]]-Sales_Data[[#This Row],[Discount Amount ]]</f>
        <v>33700</v>
      </c>
      <c r="O181" s="7">
        <f>Sales_Data[[#This Row],[OrderQuantity]] *Sales_Data[[#This Row],[UnitCost]]</f>
        <v>22000</v>
      </c>
      <c r="P181" s="7">
        <f>Sales_Data[[#This Row],[ItemCost]] +Sales_Data[[#This Row],[ShippingCost]]</f>
        <v>24949.71</v>
      </c>
      <c r="Q181" s="7">
        <f>Sales_Data[[#This Row],[Gross Revenue]]-Sales_Data[[#This Row],[TotalFinancialCost]]</f>
        <v>9050.2900000000009</v>
      </c>
      <c r="R181" s="7">
        <f>Sales_Data[[#This Row],[Actul Bill Amount]]-Sales_Data[[#This Row],[ShippingCost]]</f>
        <v>30750.29</v>
      </c>
      <c r="S181">
        <v>747</v>
      </c>
      <c r="T181">
        <v>2949.71</v>
      </c>
      <c r="U181" t="s">
        <v>56</v>
      </c>
      <c r="V181">
        <v>550</v>
      </c>
      <c r="W181" t="s">
        <v>38</v>
      </c>
      <c r="X181" t="str">
        <f t="shared" si="5"/>
        <v>Kolkata</v>
      </c>
    </row>
    <row r="182" spans="1:24" x14ac:dyDescent="0.4">
      <c r="A182">
        <v>100181</v>
      </c>
      <c r="B182" s="5">
        <v>46016.259027777778</v>
      </c>
      <c r="C182" s="3" t="str">
        <f>TEXT(Sales_Data[[#This Row],[OrderDate]],"mmmm")</f>
        <v>December</v>
      </c>
      <c r="D182" s="3" t="str">
        <f t="shared" si="4"/>
        <v>2025</v>
      </c>
      <c r="E182" t="s">
        <v>45</v>
      </c>
      <c r="F182" t="s">
        <v>40</v>
      </c>
      <c r="G182" t="s">
        <v>29</v>
      </c>
      <c r="H182" t="s">
        <v>20</v>
      </c>
      <c r="I182" t="s">
        <v>100</v>
      </c>
      <c r="J182">
        <v>75</v>
      </c>
      <c r="K182">
        <v>1500</v>
      </c>
      <c r="L182" s="7">
        <f>Sales_Data[[#This Row],[OrderQuantity]] *Sales_Data[[#This Row],[UnitPrice]]</f>
        <v>112500</v>
      </c>
      <c r="M182" s="7">
        <f>Sales_Data[[#This Row],[UnitPrice]]-Sales_Data[[#This Row],[UnitCost]]</f>
        <v>700</v>
      </c>
      <c r="N182" s="7">
        <f>Sales_Data[[#This Row],[Gross Revenue]]-Sales_Data[[#This Row],[Discount Amount ]]</f>
        <v>111800</v>
      </c>
      <c r="O182" s="7">
        <f>Sales_Data[[#This Row],[OrderQuantity]] *Sales_Data[[#This Row],[UnitCost]]</f>
        <v>60000</v>
      </c>
      <c r="P182" s="7">
        <f>Sales_Data[[#This Row],[ItemCost]] +Sales_Data[[#This Row],[ShippingCost]]</f>
        <v>60311.22</v>
      </c>
      <c r="Q182" s="7">
        <f>Sales_Data[[#This Row],[Gross Revenue]]-Sales_Data[[#This Row],[TotalFinancialCost]]</f>
        <v>52188.78</v>
      </c>
      <c r="R182" s="7">
        <f>Sales_Data[[#This Row],[Actul Bill Amount]]-Sales_Data[[#This Row],[ShippingCost]]</f>
        <v>111488.78</v>
      </c>
      <c r="S182">
        <v>506</v>
      </c>
      <c r="T182">
        <v>311.22000000000003</v>
      </c>
      <c r="U182" t="s">
        <v>52</v>
      </c>
      <c r="V182">
        <v>800</v>
      </c>
      <c r="W182" t="s">
        <v>22</v>
      </c>
      <c r="X182" t="str">
        <f t="shared" si="5"/>
        <v>Nagpur</v>
      </c>
    </row>
    <row r="183" spans="1:24" x14ac:dyDescent="0.4">
      <c r="A183">
        <v>100182</v>
      </c>
      <c r="B183" s="5">
        <v>45855.308333333334</v>
      </c>
      <c r="C183" s="3" t="str">
        <f>TEXT(Sales_Data[[#This Row],[OrderDate]],"mmmm")</f>
        <v>July</v>
      </c>
      <c r="D183" s="3" t="str">
        <f t="shared" si="4"/>
        <v>2025</v>
      </c>
      <c r="E183" t="s">
        <v>19</v>
      </c>
      <c r="F183" t="s">
        <v>43</v>
      </c>
      <c r="G183" t="s">
        <v>15</v>
      </c>
      <c r="H183" t="s">
        <v>20</v>
      </c>
      <c r="I183" t="s">
        <v>100</v>
      </c>
      <c r="J183">
        <v>64</v>
      </c>
      <c r="K183">
        <v>2800</v>
      </c>
      <c r="L183" s="7">
        <f>Sales_Data[[#This Row],[OrderQuantity]] *Sales_Data[[#This Row],[UnitPrice]]</f>
        <v>179200</v>
      </c>
      <c r="M183" s="7">
        <f>Sales_Data[[#This Row],[UnitPrice]]-Sales_Data[[#This Row],[UnitCost]]</f>
        <v>1300</v>
      </c>
      <c r="N183" s="7">
        <f>Sales_Data[[#This Row],[Gross Revenue]]-Sales_Data[[#This Row],[Discount Amount ]]</f>
        <v>177900</v>
      </c>
      <c r="O183" s="7">
        <f>Sales_Data[[#This Row],[OrderQuantity]] *Sales_Data[[#This Row],[UnitCost]]</f>
        <v>96000</v>
      </c>
      <c r="P183" s="7">
        <f>Sales_Data[[#This Row],[ItemCost]] +Sales_Data[[#This Row],[ShippingCost]]</f>
        <v>96287.77</v>
      </c>
      <c r="Q183" s="7">
        <f>Sales_Data[[#This Row],[Gross Revenue]]-Sales_Data[[#This Row],[TotalFinancialCost]]</f>
        <v>82912.23</v>
      </c>
      <c r="R183" s="7">
        <f>Sales_Data[[#This Row],[Actul Bill Amount]]-Sales_Data[[#This Row],[ShippingCost]]</f>
        <v>177612.23</v>
      </c>
      <c r="S183">
        <v>925</v>
      </c>
      <c r="T183">
        <v>287.77</v>
      </c>
      <c r="U183" t="s">
        <v>61</v>
      </c>
      <c r="V183">
        <v>1500</v>
      </c>
      <c r="W183" t="s">
        <v>22</v>
      </c>
      <c r="X183" t="str">
        <f t="shared" si="5"/>
        <v>Nagpur</v>
      </c>
    </row>
    <row r="184" spans="1:24" x14ac:dyDescent="0.4">
      <c r="A184">
        <v>100183</v>
      </c>
      <c r="B184" s="5">
        <v>45794.861111111109</v>
      </c>
      <c r="C184" s="3" t="str">
        <f>TEXT(Sales_Data[[#This Row],[OrderDate]],"mmmm")</f>
        <v>May</v>
      </c>
      <c r="D184" s="3" t="str">
        <f t="shared" si="4"/>
        <v>2025</v>
      </c>
      <c r="E184" t="s">
        <v>50</v>
      </c>
      <c r="F184" t="s">
        <v>28</v>
      </c>
      <c r="G184" t="s">
        <v>15</v>
      </c>
      <c r="H184" t="s">
        <v>20</v>
      </c>
      <c r="I184" t="s">
        <v>100</v>
      </c>
      <c r="J184">
        <v>89</v>
      </c>
      <c r="K184">
        <v>450</v>
      </c>
      <c r="L184" s="7">
        <f>Sales_Data[[#This Row],[OrderQuantity]] *Sales_Data[[#This Row],[UnitPrice]]</f>
        <v>40050</v>
      </c>
      <c r="M184" s="7">
        <f>Sales_Data[[#This Row],[UnitPrice]]-Sales_Data[[#This Row],[UnitCost]]</f>
        <v>250</v>
      </c>
      <c r="N184" s="7">
        <f>Sales_Data[[#This Row],[Gross Revenue]]-Sales_Data[[#This Row],[Discount Amount ]]</f>
        <v>39800</v>
      </c>
      <c r="O184" s="7">
        <f>Sales_Data[[#This Row],[OrderQuantity]] *Sales_Data[[#This Row],[UnitCost]]</f>
        <v>17800</v>
      </c>
      <c r="P184" s="7">
        <f>Sales_Data[[#This Row],[ItemCost]] +Sales_Data[[#This Row],[ShippingCost]]</f>
        <v>18430.47</v>
      </c>
      <c r="Q184" s="7">
        <f>Sales_Data[[#This Row],[Gross Revenue]]-Sales_Data[[#This Row],[TotalFinancialCost]]</f>
        <v>21619.53</v>
      </c>
      <c r="R184" s="7">
        <f>Sales_Data[[#This Row],[Actul Bill Amount]]-Sales_Data[[#This Row],[ShippingCost]]</f>
        <v>39169.53</v>
      </c>
      <c r="S184">
        <v>309</v>
      </c>
      <c r="T184">
        <v>630.47</v>
      </c>
      <c r="U184" t="s">
        <v>30</v>
      </c>
      <c r="V184">
        <v>200</v>
      </c>
      <c r="W184" t="s">
        <v>22</v>
      </c>
      <c r="X184" t="str">
        <f t="shared" si="5"/>
        <v>Nagpur</v>
      </c>
    </row>
    <row r="185" spans="1:24" x14ac:dyDescent="0.4">
      <c r="A185">
        <v>100184</v>
      </c>
      <c r="B185" s="5">
        <v>45975.377083333333</v>
      </c>
      <c r="C185" s="3" t="str">
        <f>TEXT(Sales_Data[[#This Row],[OrderDate]],"mmmm")</f>
        <v>November</v>
      </c>
      <c r="D185" s="3" t="str">
        <f t="shared" si="4"/>
        <v>2025</v>
      </c>
      <c r="E185" t="s">
        <v>50</v>
      </c>
      <c r="F185" t="s">
        <v>35</v>
      </c>
      <c r="G185" t="s">
        <v>29</v>
      </c>
      <c r="H185" t="s">
        <v>16</v>
      </c>
      <c r="I185" t="s">
        <v>100</v>
      </c>
      <c r="J185">
        <v>4</v>
      </c>
      <c r="K185">
        <v>8500</v>
      </c>
      <c r="L185" s="7">
        <f>Sales_Data[[#This Row],[OrderQuantity]] *Sales_Data[[#This Row],[UnitPrice]]</f>
        <v>34000</v>
      </c>
      <c r="M185" s="7">
        <f>Sales_Data[[#This Row],[UnitPrice]]-Sales_Data[[#This Row],[UnitCost]]</f>
        <v>3000</v>
      </c>
      <c r="N185" s="7">
        <f>Sales_Data[[#This Row],[Gross Revenue]]-Sales_Data[[#This Row],[Discount Amount ]]</f>
        <v>31000</v>
      </c>
      <c r="O185" s="7">
        <f>Sales_Data[[#This Row],[OrderQuantity]] *Sales_Data[[#This Row],[UnitCost]]</f>
        <v>22000</v>
      </c>
      <c r="P185" s="7">
        <f>Sales_Data[[#This Row],[ItemCost]] +Sales_Data[[#This Row],[ShippingCost]]</f>
        <v>23035.3</v>
      </c>
      <c r="Q185" s="7">
        <f>Sales_Data[[#This Row],[Gross Revenue]]-Sales_Data[[#This Row],[TotalFinancialCost]]</f>
        <v>10964.7</v>
      </c>
      <c r="R185" s="7">
        <f>Sales_Data[[#This Row],[Actul Bill Amount]]-Sales_Data[[#This Row],[ShippingCost]]</f>
        <v>29964.7</v>
      </c>
      <c r="S185">
        <v>374</v>
      </c>
      <c r="T185">
        <v>1035.3</v>
      </c>
      <c r="U185" t="s">
        <v>49</v>
      </c>
      <c r="V185">
        <v>5500</v>
      </c>
      <c r="W185" t="s">
        <v>18</v>
      </c>
      <c r="X185" t="str">
        <f t="shared" si="5"/>
        <v>Bengaluru</v>
      </c>
    </row>
    <row r="186" spans="1:24" x14ac:dyDescent="0.4">
      <c r="A186">
        <v>100185</v>
      </c>
      <c r="B186" s="5">
        <v>45822.275694444441</v>
      </c>
      <c r="C186" s="3" t="str">
        <f>TEXT(Sales_Data[[#This Row],[OrderDate]],"mmmm")</f>
        <v>June</v>
      </c>
      <c r="D186" s="3" t="str">
        <f t="shared" si="4"/>
        <v>2025</v>
      </c>
      <c r="E186" t="s">
        <v>39</v>
      </c>
      <c r="F186" t="s">
        <v>43</v>
      </c>
      <c r="G186" t="s">
        <v>15</v>
      </c>
      <c r="H186" t="s">
        <v>20</v>
      </c>
      <c r="I186" t="s">
        <v>100</v>
      </c>
      <c r="J186">
        <v>26</v>
      </c>
      <c r="K186">
        <v>1800</v>
      </c>
      <c r="L186" s="7">
        <f>Sales_Data[[#This Row],[OrderQuantity]] *Sales_Data[[#This Row],[UnitPrice]]</f>
        <v>46800</v>
      </c>
      <c r="M186" s="7">
        <f>Sales_Data[[#This Row],[UnitPrice]]-Sales_Data[[#This Row],[UnitCost]]</f>
        <v>900</v>
      </c>
      <c r="N186" s="7">
        <f>Sales_Data[[#This Row],[Gross Revenue]]-Sales_Data[[#This Row],[Discount Amount ]]</f>
        <v>45900</v>
      </c>
      <c r="O186" s="7">
        <f>Sales_Data[[#This Row],[OrderQuantity]] *Sales_Data[[#This Row],[UnitCost]]</f>
        <v>23400</v>
      </c>
      <c r="P186" s="7">
        <f>Sales_Data[[#This Row],[ItemCost]] +Sales_Data[[#This Row],[ShippingCost]]</f>
        <v>24279.98</v>
      </c>
      <c r="Q186" s="7">
        <f>Sales_Data[[#This Row],[Gross Revenue]]-Sales_Data[[#This Row],[TotalFinancialCost]]</f>
        <v>22520.02</v>
      </c>
      <c r="R186" s="7">
        <f>Sales_Data[[#This Row],[Actul Bill Amount]]-Sales_Data[[#This Row],[ShippingCost]]</f>
        <v>45020.02</v>
      </c>
      <c r="S186">
        <v>744</v>
      </c>
      <c r="T186">
        <v>879.98</v>
      </c>
      <c r="U186" t="s">
        <v>51</v>
      </c>
      <c r="V186">
        <v>900</v>
      </c>
      <c r="W186" t="s">
        <v>22</v>
      </c>
      <c r="X186" t="str">
        <f t="shared" si="5"/>
        <v>Nagpur</v>
      </c>
    </row>
    <row r="187" spans="1:24" x14ac:dyDescent="0.4">
      <c r="A187">
        <v>100186</v>
      </c>
      <c r="B187" s="5">
        <v>45882.311111111114</v>
      </c>
      <c r="C187" s="3" t="str">
        <f>TEXT(Sales_Data[[#This Row],[OrderDate]],"mmmm")</f>
        <v>August</v>
      </c>
      <c r="D187" s="3" t="str">
        <f t="shared" si="4"/>
        <v>2025</v>
      </c>
      <c r="E187" t="s">
        <v>13</v>
      </c>
      <c r="F187" t="s">
        <v>14</v>
      </c>
      <c r="G187" t="s">
        <v>31</v>
      </c>
      <c r="H187" t="s">
        <v>16</v>
      </c>
      <c r="I187" t="s">
        <v>100</v>
      </c>
      <c r="J187">
        <v>35</v>
      </c>
      <c r="K187">
        <v>3200</v>
      </c>
      <c r="L187" s="7">
        <f>Sales_Data[[#This Row],[OrderQuantity]] *Sales_Data[[#This Row],[UnitPrice]]</f>
        <v>112000</v>
      </c>
      <c r="M187" s="7">
        <f>Sales_Data[[#This Row],[UnitPrice]]-Sales_Data[[#This Row],[UnitCost]]</f>
        <v>1200</v>
      </c>
      <c r="N187" s="7">
        <f>Sales_Data[[#This Row],[Gross Revenue]]-Sales_Data[[#This Row],[Discount Amount ]]</f>
        <v>110800</v>
      </c>
      <c r="O187" s="7">
        <f>Sales_Data[[#This Row],[OrderQuantity]] *Sales_Data[[#This Row],[UnitCost]]</f>
        <v>70000</v>
      </c>
      <c r="P187" s="7">
        <f>Sales_Data[[#This Row],[ItemCost]] +Sales_Data[[#This Row],[ShippingCost]]</f>
        <v>72354.850000000006</v>
      </c>
      <c r="Q187" s="7">
        <f>Sales_Data[[#This Row],[Gross Revenue]]-Sales_Data[[#This Row],[TotalFinancialCost]]</f>
        <v>39645.149999999994</v>
      </c>
      <c r="R187" s="7">
        <f>Sales_Data[[#This Row],[Actul Bill Amount]]-Sales_Data[[#This Row],[ShippingCost]]</f>
        <v>108445.15</v>
      </c>
      <c r="S187">
        <v>1166</v>
      </c>
      <c r="T187">
        <v>2354.85</v>
      </c>
      <c r="U187" t="s">
        <v>17</v>
      </c>
      <c r="V187">
        <v>2000</v>
      </c>
      <c r="W187" t="s">
        <v>18</v>
      </c>
      <c r="X187" t="str">
        <f t="shared" si="5"/>
        <v>Bengaluru</v>
      </c>
    </row>
    <row r="188" spans="1:24" x14ac:dyDescent="0.4">
      <c r="A188">
        <v>100187</v>
      </c>
      <c r="B188" s="5">
        <v>45964.501388888886</v>
      </c>
      <c r="C188" s="3" t="str">
        <f>TEXT(Sales_Data[[#This Row],[OrderDate]],"mmmm")</f>
        <v>November</v>
      </c>
      <c r="D188" s="3" t="str">
        <f t="shared" si="4"/>
        <v>2025</v>
      </c>
      <c r="E188" t="s">
        <v>13</v>
      </c>
      <c r="F188" t="s">
        <v>35</v>
      </c>
      <c r="G188" t="s">
        <v>15</v>
      </c>
      <c r="H188" t="s">
        <v>25</v>
      </c>
      <c r="I188" t="s">
        <v>100</v>
      </c>
      <c r="J188">
        <v>96</v>
      </c>
      <c r="K188">
        <v>12000</v>
      </c>
      <c r="L188" s="7">
        <f>Sales_Data[[#This Row],[OrderQuantity]] *Sales_Data[[#This Row],[UnitPrice]]</f>
        <v>1152000</v>
      </c>
      <c r="M188" s="7">
        <f>Sales_Data[[#This Row],[UnitPrice]]-Sales_Data[[#This Row],[UnitCost]]</f>
        <v>4000</v>
      </c>
      <c r="N188" s="7">
        <f>Sales_Data[[#This Row],[Gross Revenue]]-Sales_Data[[#This Row],[Discount Amount ]]</f>
        <v>1148000</v>
      </c>
      <c r="O188" s="7">
        <f>Sales_Data[[#This Row],[OrderQuantity]] *Sales_Data[[#This Row],[UnitCost]]</f>
        <v>768000</v>
      </c>
      <c r="P188" s="7">
        <f>Sales_Data[[#This Row],[ItemCost]] +Sales_Data[[#This Row],[ShippingCost]]</f>
        <v>768585.83</v>
      </c>
      <c r="Q188" s="7">
        <f>Sales_Data[[#This Row],[Gross Revenue]]-Sales_Data[[#This Row],[TotalFinancialCost]]</f>
        <v>383414.17000000004</v>
      </c>
      <c r="R188" s="7">
        <f>Sales_Data[[#This Row],[Actul Bill Amount]]-Sales_Data[[#This Row],[ShippingCost]]</f>
        <v>1147414.17</v>
      </c>
      <c r="S188">
        <v>1052</v>
      </c>
      <c r="T188">
        <v>585.83000000000004</v>
      </c>
      <c r="U188" t="s">
        <v>36</v>
      </c>
      <c r="V188">
        <v>8000</v>
      </c>
      <c r="W188" t="s">
        <v>27</v>
      </c>
      <c r="X188" t="str">
        <f t="shared" si="5"/>
        <v>Mumbai</v>
      </c>
    </row>
    <row r="189" spans="1:24" x14ac:dyDescent="0.4">
      <c r="A189">
        <v>100188</v>
      </c>
      <c r="B189" s="5">
        <v>45891.570833333331</v>
      </c>
      <c r="C189" s="3" t="str">
        <f>TEXT(Sales_Data[[#This Row],[OrderDate]],"mmmm")</f>
        <v>August</v>
      </c>
      <c r="D189" s="3" t="str">
        <f t="shared" si="4"/>
        <v>2025</v>
      </c>
      <c r="E189" t="s">
        <v>34</v>
      </c>
      <c r="F189" t="s">
        <v>55</v>
      </c>
      <c r="G189" t="s">
        <v>29</v>
      </c>
      <c r="H189" t="s">
        <v>32</v>
      </c>
      <c r="I189" t="s">
        <v>100</v>
      </c>
      <c r="J189">
        <v>12</v>
      </c>
      <c r="K189">
        <v>600</v>
      </c>
      <c r="L189" s="7">
        <f>Sales_Data[[#This Row],[OrderQuantity]] *Sales_Data[[#This Row],[UnitPrice]]</f>
        <v>7200</v>
      </c>
      <c r="M189" s="7">
        <f>Sales_Data[[#This Row],[UnitPrice]]-Sales_Data[[#This Row],[UnitCost]]</f>
        <v>250</v>
      </c>
      <c r="N189" s="7">
        <f>Sales_Data[[#This Row],[Gross Revenue]]-Sales_Data[[#This Row],[Discount Amount ]]</f>
        <v>6950</v>
      </c>
      <c r="O189" s="7">
        <f>Sales_Data[[#This Row],[OrderQuantity]] *Sales_Data[[#This Row],[UnitCost]]</f>
        <v>4200</v>
      </c>
      <c r="P189" s="7">
        <f>Sales_Data[[#This Row],[ItemCost]] +Sales_Data[[#This Row],[ShippingCost]]</f>
        <v>5866.6900000000005</v>
      </c>
      <c r="Q189" s="7">
        <f>Sales_Data[[#This Row],[Gross Revenue]]-Sales_Data[[#This Row],[TotalFinancialCost]]</f>
        <v>1333.3099999999995</v>
      </c>
      <c r="R189" s="7">
        <f>Sales_Data[[#This Row],[Actul Bill Amount]]-Sales_Data[[#This Row],[ShippingCost]]</f>
        <v>5283.3099999999995</v>
      </c>
      <c r="S189">
        <v>1015</v>
      </c>
      <c r="T189">
        <v>1666.69</v>
      </c>
      <c r="U189" t="s">
        <v>57</v>
      </c>
      <c r="V189">
        <v>350</v>
      </c>
      <c r="W189" t="s">
        <v>33</v>
      </c>
      <c r="X189" t="str">
        <f t="shared" si="5"/>
        <v>Delhi</v>
      </c>
    </row>
    <row r="190" spans="1:24" x14ac:dyDescent="0.4">
      <c r="A190">
        <v>100189</v>
      </c>
      <c r="B190" s="5">
        <v>45829.938888888886</v>
      </c>
      <c r="C190" s="3" t="str">
        <f>TEXT(Sales_Data[[#This Row],[OrderDate]],"mmmm")</f>
        <v>June</v>
      </c>
      <c r="D190" s="3" t="str">
        <f t="shared" si="4"/>
        <v>2025</v>
      </c>
      <c r="E190" t="s">
        <v>42</v>
      </c>
      <c r="F190" t="s">
        <v>43</v>
      </c>
      <c r="G190" t="s">
        <v>15</v>
      </c>
      <c r="H190" t="s">
        <v>37</v>
      </c>
      <c r="I190" t="s">
        <v>100</v>
      </c>
      <c r="J190">
        <v>35</v>
      </c>
      <c r="K190">
        <v>4500</v>
      </c>
      <c r="L190" s="7">
        <f>Sales_Data[[#This Row],[OrderQuantity]] *Sales_Data[[#This Row],[UnitPrice]]</f>
        <v>157500</v>
      </c>
      <c r="M190" s="7">
        <f>Sales_Data[[#This Row],[UnitPrice]]-Sales_Data[[#This Row],[UnitCost]]</f>
        <v>2000</v>
      </c>
      <c r="N190" s="7">
        <f>Sales_Data[[#This Row],[Gross Revenue]]-Sales_Data[[#This Row],[Discount Amount ]]</f>
        <v>155500</v>
      </c>
      <c r="O190" s="7">
        <f>Sales_Data[[#This Row],[OrderQuantity]] *Sales_Data[[#This Row],[UnitCost]]</f>
        <v>87500</v>
      </c>
      <c r="P190" s="7">
        <f>Sales_Data[[#This Row],[ItemCost]] +Sales_Data[[#This Row],[ShippingCost]]</f>
        <v>88509.14</v>
      </c>
      <c r="Q190" s="7">
        <f>Sales_Data[[#This Row],[Gross Revenue]]-Sales_Data[[#This Row],[TotalFinancialCost]]</f>
        <v>68990.86</v>
      </c>
      <c r="R190" s="7">
        <f>Sales_Data[[#This Row],[Actul Bill Amount]]-Sales_Data[[#This Row],[ShippingCost]]</f>
        <v>154490.85999999999</v>
      </c>
      <c r="S190">
        <v>461</v>
      </c>
      <c r="T190">
        <v>1009.14</v>
      </c>
      <c r="U190" t="s">
        <v>44</v>
      </c>
      <c r="V190">
        <v>2500</v>
      </c>
      <c r="W190" t="s">
        <v>38</v>
      </c>
      <c r="X190" t="str">
        <f t="shared" si="5"/>
        <v>Kolkata</v>
      </c>
    </row>
    <row r="191" spans="1:24" x14ac:dyDescent="0.4">
      <c r="A191">
        <v>100190</v>
      </c>
      <c r="B191" s="5">
        <v>45809.11041666667</v>
      </c>
      <c r="C191" s="3" t="str">
        <f>TEXT(Sales_Data[[#This Row],[OrderDate]],"mmmm")</f>
        <v>June</v>
      </c>
      <c r="D191" s="3" t="str">
        <f t="shared" si="4"/>
        <v>2025</v>
      </c>
      <c r="E191" t="s">
        <v>34</v>
      </c>
      <c r="F191" t="s">
        <v>55</v>
      </c>
      <c r="G191" t="s">
        <v>15</v>
      </c>
      <c r="H191" t="s">
        <v>16</v>
      </c>
      <c r="I191" t="s">
        <v>100</v>
      </c>
      <c r="J191">
        <v>58</v>
      </c>
      <c r="K191">
        <v>600</v>
      </c>
      <c r="L191" s="7">
        <f>Sales_Data[[#This Row],[OrderQuantity]] *Sales_Data[[#This Row],[UnitPrice]]</f>
        <v>34800</v>
      </c>
      <c r="M191" s="7">
        <f>Sales_Data[[#This Row],[UnitPrice]]-Sales_Data[[#This Row],[UnitCost]]</f>
        <v>250</v>
      </c>
      <c r="N191" s="7">
        <f>Sales_Data[[#This Row],[Gross Revenue]]-Sales_Data[[#This Row],[Discount Amount ]]</f>
        <v>34550</v>
      </c>
      <c r="O191" s="7">
        <f>Sales_Data[[#This Row],[OrderQuantity]] *Sales_Data[[#This Row],[UnitCost]]</f>
        <v>20300</v>
      </c>
      <c r="P191" s="7">
        <f>Sales_Data[[#This Row],[ItemCost]] +Sales_Data[[#This Row],[ShippingCost]]</f>
        <v>21449.599999999999</v>
      </c>
      <c r="Q191" s="7">
        <f>Sales_Data[[#This Row],[Gross Revenue]]-Sales_Data[[#This Row],[TotalFinancialCost]]</f>
        <v>13350.400000000001</v>
      </c>
      <c r="R191" s="7">
        <f>Sales_Data[[#This Row],[Actul Bill Amount]]-Sales_Data[[#This Row],[ShippingCost]]</f>
        <v>33400.400000000001</v>
      </c>
      <c r="S191">
        <v>604</v>
      </c>
      <c r="T191">
        <v>1149.5999999999999</v>
      </c>
      <c r="U191" t="s">
        <v>57</v>
      </c>
      <c r="V191">
        <v>350</v>
      </c>
      <c r="W191" t="s">
        <v>18</v>
      </c>
      <c r="X191" t="str">
        <f t="shared" si="5"/>
        <v>Bengaluru</v>
      </c>
    </row>
    <row r="192" spans="1:24" x14ac:dyDescent="0.4">
      <c r="A192">
        <v>100191</v>
      </c>
      <c r="B192" s="5">
        <v>45972.497916666667</v>
      </c>
      <c r="C192" s="3" t="str">
        <f>TEXT(Sales_Data[[#This Row],[OrderDate]],"mmmm")</f>
        <v>November</v>
      </c>
      <c r="D192" s="3" t="str">
        <f t="shared" si="4"/>
        <v>2025</v>
      </c>
      <c r="E192" t="s">
        <v>23</v>
      </c>
      <c r="F192" t="s">
        <v>28</v>
      </c>
      <c r="G192" t="s">
        <v>29</v>
      </c>
      <c r="H192" t="s">
        <v>16</v>
      </c>
      <c r="I192" t="s">
        <v>100</v>
      </c>
      <c r="J192">
        <v>49</v>
      </c>
      <c r="K192">
        <v>450</v>
      </c>
      <c r="L192" s="7">
        <f>Sales_Data[[#This Row],[OrderQuantity]] *Sales_Data[[#This Row],[UnitPrice]]</f>
        <v>22050</v>
      </c>
      <c r="M192" s="7">
        <f>Sales_Data[[#This Row],[UnitPrice]]-Sales_Data[[#This Row],[UnitCost]]</f>
        <v>250</v>
      </c>
      <c r="N192" s="7">
        <f>Sales_Data[[#This Row],[Gross Revenue]]-Sales_Data[[#This Row],[Discount Amount ]]</f>
        <v>21800</v>
      </c>
      <c r="O192" s="7">
        <f>Sales_Data[[#This Row],[OrderQuantity]] *Sales_Data[[#This Row],[UnitCost]]</f>
        <v>9800</v>
      </c>
      <c r="P192" s="7">
        <f>Sales_Data[[#This Row],[ItemCost]] +Sales_Data[[#This Row],[ShippingCost]]</f>
        <v>10233.58</v>
      </c>
      <c r="Q192" s="7">
        <f>Sales_Data[[#This Row],[Gross Revenue]]-Sales_Data[[#This Row],[TotalFinancialCost]]</f>
        <v>11816.42</v>
      </c>
      <c r="R192" s="7">
        <f>Sales_Data[[#This Row],[Actul Bill Amount]]-Sales_Data[[#This Row],[ShippingCost]]</f>
        <v>21366.42</v>
      </c>
      <c r="S192">
        <v>837</v>
      </c>
      <c r="T192">
        <v>433.58</v>
      </c>
      <c r="U192" t="s">
        <v>30</v>
      </c>
      <c r="V192">
        <v>200</v>
      </c>
      <c r="W192" t="s">
        <v>18</v>
      </c>
      <c r="X192" t="str">
        <f t="shared" si="5"/>
        <v>Bengaluru</v>
      </c>
    </row>
    <row r="193" spans="1:24" x14ac:dyDescent="0.4">
      <c r="A193">
        <v>100192</v>
      </c>
      <c r="B193" s="5">
        <v>45817.04583333333</v>
      </c>
      <c r="C193" s="3" t="str">
        <f>TEXT(Sales_Data[[#This Row],[OrderDate]],"mmmm")</f>
        <v>June</v>
      </c>
      <c r="D193" s="3" t="str">
        <f t="shared" si="4"/>
        <v>2025</v>
      </c>
      <c r="E193" t="s">
        <v>34</v>
      </c>
      <c r="F193" t="s">
        <v>46</v>
      </c>
      <c r="G193" t="s">
        <v>15</v>
      </c>
      <c r="H193" t="s">
        <v>37</v>
      </c>
      <c r="I193" t="s">
        <v>100</v>
      </c>
      <c r="J193">
        <v>76</v>
      </c>
      <c r="K193">
        <v>4500</v>
      </c>
      <c r="L193" s="7">
        <f>Sales_Data[[#This Row],[OrderQuantity]] *Sales_Data[[#This Row],[UnitPrice]]</f>
        <v>342000</v>
      </c>
      <c r="M193" s="7">
        <f>Sales_Data[[#This Row],[UnitPrice]]-Sales_Data[[#This Row],[UnitCost]]</f>
        <v>1700</v>
      </c>
      <c r="N193" s="7">
        <f>Sales_Data[[#This Row],[Gross Revenue]]-Sales_Data[[#This Row],[Discount Amount ]]</f>
        <v>340300</v>
      </c>
      <c r="O193" s="7">
        <f>Sales_Data[[#This Row],[OrderQuantity]] *Sales_Data[[#This Row],[UnitCost]]</f>
        <v>212800</v>
      </c>
      <c r="P193" s="7">
        <f>Sales_Data[[#This Row],[ItemCost]] +Sales_Data[[#This Row],[ShippingCost]]</f>
        <v>214081.04</v>
      </c>
      <c r="Q193" s="7">
        <f>Sales_Data[[#This Row],[Gross Revenue]]-Sales_Data[[#This Row],[TotalFinancialCost]]</f>
        <v>127918.95999999999</v>
      </c>
      <c r="R193" s="7">
        <f>Sales_Data[[#This Row],[Actul Bill Amount]]-Sales_Data[[#This Row],[ShippingCost]]</f>
        <v>339018.96</v>
      </c>
      <c r="S193">
        <v>880</v>
      </c>
      <c r="T193">
        <v>1281.04</v>
      </c>
      <c r="U193" t="s">
        <v>47</v>
      </c>
      <c r="V193">
        <v>2800</v>
      </c>
      <c r="W193" t="s">
        <v>38</v>
      </c>
      <c r="X193" t="str">
        <f t="shared" si="5"/>
        <v>Kolkata</v>
      </c>
    </row>
    <row r="194" spans="1:24" x14ac:dyDescent="0.4">
      <c r="A194">
        <v>100193</v>
      </c>
      <c r="B194" s="5">
        <v>45753.180555555555</v>
      </c>
      <c r="C194" s="3" t="str">
        <f>TEXT(Sales_Data[[#This Row],[OrderDate]],"mmmm")</f>
        <v>April</v>
      </c>
      <c r="D194" s="3" t="str">
        <f t="shared" ref="D194:D257" si="6">TEXT(B194, "yyyy")</f>
        <v>2025</v>
      </c>
      <c r="E194" t="s">
        <v>19</v>
      </c>
      <c r="F194" t="s">
        <v>24</v>
      </c>
      <c r="G194" t="s">
        <v>31</v>
      </c>
      <c r="H194" t="s">
        <v>20</v>
      </c>
      <c r="I194" t="s">
        <v>100</v>
      </c>
      <c r="J194">
        <v>72</v>
      </c>
      <c r="K194">
        <v>45000</v>
      </c>
      <c r="L194" s="7">
        <f>Sales_Data[[#This Row],[OrderQuantity]] *Sales_Data[[#This Row],[UnitPrice]]</f>
        <v>3240000</v>
      </c>
      <c r="M194" s="7">
        <f>Sales_Data[[#This Row],[UnitPrice]]-Sales_Data[[#This Row],[UnitCost]]</f>
        <v>13000</v>
      </c>
      <c r="N194" s="7">
        <f>Sales_Data[[#This Row],[Gross Revenue]]-Sales_Data[[#This Row],[Discount Amount ]]</f>
        <v>3227000</v>
      </c>
      <c r="O194" s="7">
        <f>Sales_Data[[#This Row],[OrderQuantity]] *Sales_Data[[#This Row],[UnitCost]]</f>
        <v>2304000</v>
      </c>
      <c r="P194" s="7">
        <f>Sales_Data[[#This Row],[ItemCost]] +Sales_Data[[#This Row],[ShippingCost]]</f>
        <v>2304474.42</v>
      </c>
      <c r="Q194" s="7">
        <f>Sales_Data[[#This Row],[Gross Revenue]]-Sales_Data[[#This Row],[TotalFinancialCost]]</f>
        <v>935525.58000000007</v>
      </c>
      <c r="R194" s="7">
        <f>Sales_Data[[#This Row],[Actul Bill Amount]]-Sales_Data[[#This Row],[ShippingCost]]</f>
        <v>3226525.58</v>
      </c>
      <c r="S194">
        <v>1154</v>
      </c>
      <c r="T194">
        <v>474.42</v>
      </c>
      <c r="U194" t="s">
        <v>26</v>
      </c>
      <c r="V194">
        <v>32000</v>
      </c>
      <c r="W194" t="s">
        <v>22</v>
      </c>
      <c r="X194" t="str">
        <f t="shared" ref="X194:X257" si="7">_xlfn.TEXTBEFORE(W194, " ")</f>
        <v>Nagpur</v>
      </c>
    </row>
    <row r="195" spans="1:24" x14ac:dyDescent="0.4">
      <c r="A195">
        <v>100194</v>
      </c>
      <c r="B195" s="5">
        <v>45890.495833333334</v>
      </c>
      <c r="C195" s="3" t="str">
        <f>TEXT(Sales_Data[[#This Row],[OrderDate]],"mmmm")</f>
        <v>August</v>
      </c>
      <c r="D195" s="3" t="str">
        <f t="shared" si="6"/>
        <v>2025</v>
      </c>
      <c r="E195" t="s">
        <v>42</v>
      </c>
      <c r="F195" t="s">
        <v>40</v>
      </c>
      <c r="G195" t="s">
        <v>15</v>
      </c>
      <c r="H195" t="s">
        <v>16</v>
      </c>
      <c r="I195" t="s">
        <v>100</v>
      </c>
      <c r="J195">
        <v>86</v>
      </c>
      <c r="K195">
        <v>5500</v>
      </c>
      <c r="L195" s="7">
        <f>Sales_Data[[#This Row],[OrderQuantity]] *Sales_Data[[#This Row],[UnitPrice]]</f>
        <v>473000</v>
      </c>
      <c r="M195" s="7">
        <f>Sales_Data[[#This Row],[UnitPrice]]-Sales_Data[[#This Row],[UnitCost]]</f>
        <v>2000</v>
      </c>
      <c r="N195" s="7">
        <f>Sales_Data[[#This Row],[Gross Revenue]]-Sales_Data[[#This Row],[Discount Amount ]]</f>
        <v>471000</v>
      </c>
      <c r="O195" s="7">
        <f>Sales_Data[[#This Row],[OrderQuantity]] *Sales_Data[[#This Row],[UnitCost]]</f>
        <v>301000</v>
      </c>
      <c r="P195" s="7">
        <f>Sales_Data[[#This Row],[ItemCost]] +Sales_Data[[#This Row],[ShippingCost]]</f>
        <v>301616.13</v>
      </c>
      <c r="Q195" s="7">
        <f>Sales_Data[[#This Row],[Gross Revenue]]-Sales_Data[[#This Row],[TotalFinancialCost]]</f>
        <v>171383.87</v>
      </c>
      <c r="R195" s="7">
        <f>Sales_Data[[#This Row],[Actul Bill Amount]]-Sales_Data[[#This Row],[ShippingCost]]</f>
        <v>470383.87</v>
      </c>
      <c r="S195">
        <v>346</v>
      </c>
      <c r="T195">
        <v>616.13</v>
      </c>
      <c r="U195" t="s">
        <v>41</v>
      </c>
      <c r="V195">
        <v>3500</v>
      </c>
      <c r="W195" t="s">
        <v>18</v>
      </c>
      <c r="X195" t="str">
        <f t="shared" si="7"/>
        <v>Bengaluru</v>
      </c>
    </row>
    <row r="196" spans="1:24" x14ac:dyDescent="0.4">
      <c r="A196">
        <v>100195</v>
      </c>
      <c r="B196" s="5">
        <v>45837.165972222225</v>
      </c>
      <c r="C196" s="3" t="str">
        <f>TEXT(Sales_Data[[#This Row],[OrderDate]],"mmmm")</f>
        <v>June</v>
      </c>
      <c r="D196" s="3" t="str">
        <f t="shared" si="6"/>
        <v>2025</v>
      </c>
      <c r="E196" t="s">
        <v>13</v>
      </c>
      <c r="F196" t="s">
        <v>14</v>
      </c>
      <c r="G196" t="s">
        <v>29</v>
      </c>
      <c r="H196" t="s">
        <v>16</v>
      </c>
      <c r="I196" t="s">
        <v>100</v>
      </c>
      <c r="J196">
        <v>36</v>
      </c>
      <c r="K196">
        <v>3200</v>
      </c>
      <c r="L196" s="7">
        <f>Sales_Data[[#This Row],[OrderQuantity]] *Sales_Data[[#This Row],[UnitPrice]]</f>
        <v>115200</v>
      </c>
      <c r="M196" s="7">
        <f>Sales_Data[[#This Row],[UnitPrice]]-Sales_Data[[#This Row],[UnitCost]]</f>
        <v>1200</v>
      </c>
      <c r="N196" s="7">
        <f>Sales_Data[[#This Row],[Gross Revenue]]-Sales_Data[[#This Row],[Discount Amount ]]</f>
        <v>114000</v>
      </c>
      <c r="O196" s="7">
        <f>Sales_Data[[#This Row],[OrderQuantity]] *Sales_Data[[#This Row],[UnitCost]]</f>
        <v>72000</v>
      </c>
      <c r="P196" s="7">
        <f>Sales_Data[[#This Row],[ItemCost]] +Sales_Data[[#This Row],[ShippingCost]]</f>
        <v>72893.460000000006</v>
      </c>
      <c r="Q196" s="7">
        <f>Sales_Data[[#This Row],[Gross Revenue]]-Sales_Data[[#This Row],[TotalFinancialCost]]</f>
        <v>42306.539999999994</v>
      </c>
      <c r="R196" s="7">
        <f>Sales_Data[[#This Row],[Actul Bill Amount]]-Sales_Data[[#This Row],[ShippingCost]]</f>
        <v>113106.54</v>
      </c>
      <c r="S196">
        <v>411</v>
      </c>
      <c r="T196">
        <v>893.46</v>
      </c>
      <c r="U196" t="s">
        <v>17</v>
      </c>
      <c r="V196">
        <v>2000</v>
      </c>
      <c r="W196" t="s">
        <v>18</v>
      </c>
      <c r="X196" t="str">
        <f t="shared" si="7"/>
        <v>Bengaluru</v>
      </c>
    </row>
    <row r="197" spans="1:24" x14ac:dyDescent="0.4">
      <c r="A197">
        <v>100196</v>
      </c>
      <c r="B197" s="5">
        <v>45770.003472222219</v>
      </c>
      <c r="C197" s="3" t="str">
        <f>TEXT(Sales_Data[[#This Row],[OrderDate]],"mmmm")</f>
        <v>April</v>
      </c>
      <c r="D197" s="3" t="str">
        <f t="shared" si="6"/>
        <v>2025</v>
      </c>
      <c r="E197" t="s">
        <v>39</v>
      </c>
      <c r="F197" t="s">
        <v>46</v>
      </c>
      <c r="G197" t="s">
        <v>15</v>
      </c>
      <c r="H197" t="s">
        <v>20</v>
      </c>
      <c r="I197" t="s">
        <v>100</v>
      </c>
      <c r="J197">
        <v>33</v>
      </c>
      <c r="K197">
        <v>4500</v>
      </c>
      <c r="L197" s="7">
        <f>Sales_Data[[#This Row],[OrderQuantity]] *Sales_Data[[#This Row],[UnitPrice]]</f>
        <v>148500</v>
      </c>
      <c r="M197" s="7">
        <f>Sales_Data[[#This Row],[UnitPrice]]-Sales_Data[[#This Row],[UnitCost]]</f>
        <v>1700</v>
      </c>
      <c r="N197" s="7">
        <f>Sales_Data[[#This Row],[Gross Revenue]]-Sales_Data[[#This Row],[Discount Amount ]]</f>
        <v>146800</v>
      </c>
      <c r="O197" s="7">
        <f>Sales_Data[[#This Row],[OrderQuantity]] *Sales_Data[[#This Row],[UnitCost]]</f>
        <v>92400</v>
      </c>
      <c r="P197" s="7">
        <f>Sales_Data[[#This Row],[ItemCost]] +Sales_Data[[#This Row],[ShippingCost]]</f>
        <v>92793.07</v>
      </c>
      <c r="Q197" s="7">
        <f>Sales_Data[[#This Row],[Gross Revenue]]-Sales_Data[[#This Row],[TotalFinancialCost]]</f>
        <v>55706.929999999993</v>
      </c>
      <c r="R197" s="7">
        <f>Sales_Data[[#This Row],[Actul Bill Amount]]-Sales_Data[[#This Row],[ShippingCost]]</f>
        <v>146406.93</v>
      </c>
      <c r="S197">
        <v>484</v>
      </c>
      <c r="T197">
        <v>393.07</v>
      </c>
      <c r="U197" t="s">
        <v>47</v>
      </c>
      <c r="V197">
        <v>2800</v>
      </c>
      <c r="W197" t="s">
        <v>22</v>
      </c>
      <c r="X197" t="str">
        <f t="shared" si="7"/>
        <v>Nagpur</v>
      </c>
    </row>
    <row r="198" spans="1:24" x14ac:dyDescent="0.4">
      <c r="A198">
        <v>100197</v>
      </c>
      <c r="B198" s="5">
        <v>45975.329861111109</v>
      </c>
      <c r="C198" s="3" t="str">
        <f>TEXT(Sales_Data[[#This Row],[OrderDate]],"mmmm")</f>
        <v>November</v>
      </c>
      <c r="D198" s="3" t="str">
        <f t="shared" si="6"/>
        <v>2025</v>
      </c>
      <c r="E198" t="s">
        <v>19</v>
      </c>
      <c r="F198" t="s">
        <v>24</v>
      </c>
      <c r="G198" t="s">
        <v>31</v>
      </c>
      <c r="H198" t="s">
        <v>32</v>
      </c>
      <c r="I198" t="s">
        <v>100</v>
      </c>
      <c r="J198">
        <v>52</v>
      </c>
      <c r="K198">
        <v>45000</v>
      </c>
      <c r="L198" s="7">
        <f>Sales_Data[[#This Row],[OrderQuantity]] *Sales_Data[[#This Row],[UnitPrice]]</f>
        <v>2340000</v>
      </c>
      <c r="M198" s="7">
        <f>Sales_Data[[#This Row],[UnitPrice]]-Sales_Data[[#This Row],[UnitCost]]</f>
        <v>13000</v>
      </c>
      <c r="N198" s="7">
        <f>Sales_Data[[#This Row],[Gross Revenue]]-Sales_Data[[#This Row],[Discount Amount ]]</f>
        <v>2327000</v>
      </c>
      <c r="O198" s="7">
        <f>Sales_Data[[#This Row],[OrderQuantity]] *Sales_Data[[#This Row],[UnitCost]]</f>
        <v>1664000</v>
      </c>
      <c r="P198" s="7">
        <f>Sales_Data[[#This Row],[ItemCost]] +Sales_Data[[#This Row],[ShippingCost]]</f>
        <v>1664567.33</v>
      </c>
      <c r="Q198" s="7">
        <f>Sales_Data[[#This Row],[Gross Revenue]]-Sales_Data[[#This Row],[TotalFinancialCost]]</f>
        <v>675432.66999999993</v>
      </c>
      <c r="R198" s="7">
        <f>Sales_Data[[#This Row],[Actul Bill Amount]]-Sales_Data[[#This Row],[ShippingCost]]</f>
        <v>2326432.67</v>
      </c>
      <c r="S198">
        <v>890</v>
      </c>
      <c r="T198">
        <v>567.33000000000004</v>
      </c>
      <c r="U198" t="s">
        <v>26</v>
      </c>
      <c r="V198">
        <v>32000</v>
      </c>
      <c r="W198" t="s">
        <v>33</v>
      </c>
      <c r="X198" t="str">
        <f t="shared" si="7"/>
        <v>Delhi</v>
      </c>
    </row>
    <row r="199" spans="1:24" x14ac:dyDescent="0.4">
      <c r="A199">
        <v>100198</v>
      </c>
      <c r="B199" s="5">
        <v>45709.862500000003</v>
      </c>
      <c r="C199" s="3" t="str">
        <f>TEXT(Sales_Data[[#This Row],[OrderDate]],"mmmm")</f>
        <v>February</v>
      </c>
      <c r="D199" s="3" t="str">
        <f t="shared" si="6"/>
        <v>2025</v>
      </c>
      <c r="E199" t="s">
        <v>23</v>
      </c>
      <c r="F199" t="s">
        <v>43</v>
      </c>
      <c r="G199" t="s">
        <v>31</v>
      </c>
      <c r="H199" t="s">
        <v>20</v>
      </c>
      <c r="I199" t="s">
        <v>100</v>
      </c>
      <c r="J199">
        <v>66</v>
      </c>
      <c r="K199">
        <v>1800</v>
      </c>
      <c r="L199" s="7">
        <f>Sales_Data[[#This Row],[OrderQuantity]] *Sales_Data[[#This Row],[UnitPrice]]</f>
        <v>118800</v>
      </c>
      <c r="M199" s="7">
        <f>Sales_Data[[#This Row],[UnitPrice]]-Sales_Data[[#This Row],[UnitCost]]</f>
        <v>900</v>
      </c>
      <c r="N199" s="7">
        <f>Sales_Data[[#This Row],[Gross Revenue]]-Sales_Data[[#This Row],[Discount Amount ]]</f>
        <v>117900</v>
      </c>
      <c r="O199" s="7">
        <f>Sales_Data[[#This Row],[OrderQuantity]] *Sales_Data[[#This Row],[UnitCost]]</f>
        <v>59400</v>
      </c>
      <c r="P199" s="7">
        <f>Sales_Data[[#This Row],[ItemCost]] +Sales_Data[[#This Row],[ShippingCost]]</f>
        <v>59832.74</v>
      </c>
      <c r="Q199" s="7">
        <f>Sales_Data[[#This Row],[Gross Revenue]]-Sales_Data[[#This Row],[TotalFinancialCost]]</f>
        <v>58967.26</v>
      </c>
      <c r="R199" s="7">
        <f>Sales_Data[[#This Row],[Actul Bill Amount]]-Sales_Data[[#This Row],[ShippingCost]]</f>
        <v>117467.26</v>
      </c>
      <c r="S199">
        <v>884</v>
      </c>
      <c r="T199">
        <v>432.74</v>
      </c>
      <c r="U199" t="s">
        <v>51</v>
      </c>
      <c r="V199">
        <v>900</v>
      </c>
      <c r="W199" t="s">
        <v>22</v>
      </c>
      <c r="X199" t="str">
        <f t="shared" si="7"/>
        <v>Nagpur</v>
      </c>
    </row>
    <row r="200" spans="1:24" x14ac:dyDescent="0.4">
      <c r="A200">
        <v>100199</v>
      </c>
      <c r="B200" s="5">
        <v>45925.797222222223</v>
      </c>
      <c r="C200" s="3" t="str">
        <f>TEXT(Sales_Data[[#This Row],[OrderDate]],"mmmm")</f>
        <v>September</v>
      </c>
      <c r="D200" s="3" t="str">
        <f t="shared" si="6"/>
        <v>2025</v>
      </c>
      <c r="E200" t="s">
        <v>34</v>
      </c>
      <c r="F200" t="s">
        <v>35</v>
      </c>
      <c r="G200" t="s">
        <v>15</v>
      </c>
      <c r="H200" t="s">
        <v>20</v>
      </c>
      <c r="I200" t="s">
        <v>100</v>
      </c>
      <c r="J200">
        <v>51</v>
      </c>
      <c r="K200">
        <v>8500</v>
      </c>
      <c r="L200" s="7">
        <f>Sales_Data[[#This Row],[OrderQuantity]] *Sales_Data[[#This Row],[UnitPrice]]</f>
        <v>433500</v>
      </c>
      <c r="M200" s="7">
        <f>Sales_Data[[#This Row],[UnitPrice]]-Sales_Data[[#This Row],[UnitCost]]</f>
        <v>3000</v>
      </c>
      <c r="N200" s="7">
        <f>Sales_Data[[#This Row],[Gross Revenue]]-Sales_Data[[#This Row],[Discount Amount ]]</f>
        <v>430500</v>
      </c>
      <c r="O200" s="7">
        <f>Sales_Data[[#This Row],[OrderQuantity]] *Sales_Data[[#This Row],[UnitCost]]</f>
        <v>280500</v>
      </c>
      <c r="P200" s="7">
        <f>Sales_Data[[#This Row],[ItemCost]] +Sales_Data[[#This Row],[ShippingCost]]</f>
        <v>281211.28000000003</v>
      </c>
      <c r="Q200" s="7">
        <f>Sales_Data[[#This Row],[Gross Revenue]]-Sales_Data[[#This Row],[TotalFinancialCost]]</f>
        <v>152288.71999999997</v>
      </c>
      <c r="R200" s="7">
        <f>Sales_Data[[#This Row],[Actul Bill Amount]]-Sales_Data[[#This Row],[ShippingCost]]</f>
        <v>429788.72</v>
      </c>
      <c r="S200">
        <v>381</v>
      </c>
      <c r="T200">
        <v>711.28</v>
      </c>
      <c r="U200" t="s">
        <v>49</v>
      </c>
      <c r="V200">
        <v>5500</v>
      </c>
      <c r="W200" t="s">
        <v>22</v>
      </c>
      <c r="X200" t="str">
        <f t="shared" si="7"/>
        <v>Nagpur</v>
      </c>
    </row>
    <row r="201" spans="1:24" x14ac:dyDescent="0.4">
      <c r="A201">
        <v>100200</v>
      </c>
      <c r="B201" s="5">
        <v>45952.04583333333</v>
      </c>
      <c r="C201" s="3" t="str">
        <f>TEXT(Sales_Data[[#This Row],[OrderDate]],"mmmm")</f>
        <v>October</v>
      </c>
      <c r="D201" s="3" t="str">
        <f t="shared" si="6"/>
        <v>2025</v>
      </c>
      <c r="E201" t="s">
        <v>19</v>
      </c>
      <c r="F201" t="s">
        <v>28</v>
      </c>
      <c r="G201" t="s">
        <v>29</v>
      </c>
      <c r="H201" t="s">
        <v>16</v>
      </c>
      <c r="I201" t="s">
        <v>100</v>
      </c>
      <c r="J201">
        <v>51</v>
      </c>
      <c r="K201">
        <v>450</v>
      </c>
      <c r="L201" s="7">
        <f>Sales_Data[[#This Row],[OrderQuantity]] *Sales_Data[[#This Row],[UnitPrice]]</f>
        <v>22950</v>
      </c>
      <c r="M201" s="7">
        <f>Sales_Data[[#This Row],[UnitPrice]]-Sales_Data[[#This Row],[UnitCost]]</f>
        <v>250</v>
      </c>
      <c r="N201" s="7">
        <f>Sales_Data[[#This Row],[Gross Revenue]]-Sales_Data[[#This Row],[Discount Amount ]]</f>
        <v>22700</v>
      </c>
      <c r="O201" s="7">
        <f>Sales_Data[[#This Row],[OrderQuantity]] *Sales_Data[[#This Row],[UnitCost]]</f>
        <v>10200</v>
      </c>
      <c r="P201" s="7">
        <f>Sales_Data[[#This Row],[ItemCost]] +Sales_Data[[#This Row],[ShippingCost]]</f>
        <v>10870.01</v>
      </c>
      <c r="Q201" s="7">
        <f>Sales_Data[[#This Row],[Gross Revenue]]-Sales_Data[[#This Row],[TotalFinancialCost]]</f>
        <v>12079.99</v>
      </c>
      <c r="R201" s="7">
        <f>Sales_Data[[#This Row],[Actul Bill Amount]]-Sales_Data[[#This Row],[ShippingCost]]</f>
        <v>22029.99</v>
      </c>
      <c r="S201">
        <v>1157</v>
      </c>
      <c r="T201">
        <v>670.01</v>
      </c>
      <c r="U201" t="s">
        <v>30</v>
      </c>
      <c r="V201">
        <v>200</v>
      </c>
      <c r="W201" t="s">
        <v>18</v>
      </c>
      <c r="X201" t="str">
        <f t="shared" si="7"/>
        <v>Bengaluru</v>
      </c>
    </row>
    <row r="202" spans="1:24" x14ac:dyDescent="0.4">
      <c r="A202">
        <v>100201</v>
      </c>
      <c r="B202" s="5">
        <v>45770.700694444444</v>
      </c>
      <c r="C202" s="3" t="str">
        <f>TEXT(Sales_Data[[#This Row],[OrderDate]],"mmmm")</f>
        <v>April</v>
      </c>
      <c r="D202" s="3" t="str">
        <f t="shared" si="6"/>
        <v>2025</v>
      </c>
      <c r="E202" t="s">
        <v>50</v>
      </c>
      <c r="F202" t="s">
        <v>55</v>
      </c>
      <c r="G202" t="s">
        <v>29</v>
      </c>
      <c r="H202" t="s">
        <v>37</v>
      </c>
      <c r="I202" t="s">
        <v>100</v>
      </c>
      <c r="J202">
        <v>2</v>
      </c>
      <c r="K202">
        <v>850</v>
      </c>
      <c r="L202" s="7">
        <f>Sales_Data[[#This Row],[OrderQuantity]] *Sales_Data[[#This Row],[UnitPrice]]</f>
        <v>1700</v>
      </c>
      <c r="M202" s="7">
        <f>Sales_Data[[#This Row],[UnitPrice]]-Sales_Data[[#This Row],[UnitCost]]</f>
        <v>300</v>
      </c>
      <c r="N202" s="7">
        <f>Sales_Data[[#This Row],[Gross Revenue]]-Sales_Data[[#This Row],[Discount Amount ]]</f>
        <v>1400</v>
      </c>
      <c r="O202" s="7">
        <f>Sales_Data[[#This Row],[OrderQuantity]] *Sales_Data[[#This Row],[UnitCost]]</f>
        <v>1100</v>
      </c>
      <c r="P202" s="7">
        <f>Sales_Data[[#This Row],[ItemCost]] +Sales_Data[[#This Row],[ShippingCost]]</f>
        <v>1579.8</v>
      </c>
      <c r="Q202" s="7">
        <f>Sales_Data[[#This Row],[Gross Revenue]]-Sales_Data[[#This Row],[TotalFinancialCost]]</f>
        <v>120.20000000000005</v>
      </c>
      <c r="R202" s="7">
        <f>Sales_Data[[#This Row],[Actul Bill Amount]]-Sales_Data[[#This Row],[ShippingCost]]</f>
        <v>920.2</v>
      </c>
      <c r="S202">
        <v>587</v>
      </c>
      <c r="T202">
        <v>479.8</v>
      </c>
      <c r="U202" t="s">
        <v>56</v>
      </c>
      <c r="V202">
        <v>550</v>
      </c>
      <c r="W202" t="s">
        <v>38</v>
      </c>
      <c r="X202" t="str">
        <f t="shared" si="7"/>
        <v>Kolkata</v>
      </c>
    </row>
    <row r="203" spans="1:24" x14ac:dyDescent="0.4">
      <c r="A203">
        <v>100202</v>
      </c>
      <c r="B203" s="5">
        <v>45758.962500000001</v>
      </c>
      <c r="C203" s="3" t="str">
        <f>TEXT(Sales_Data[[#This Row],[OrderDate]],"mmmm")</f>
        <v>April</v>
      </c>
      <c r="D203" s="3" t="str">
        <f t="shared" si="6"/>
        <v>2025</v>
      </c>
      <c r="E203" t="s">
        <v>13</v>
      </c>
      <c r="F203" t="s">
        <v>14</v>
      </c>
      <c r="G203" t="s">
        <v>15</v>
      </c>
      <c r="H203" t="s">
        <v>25</v>
      </c>
      <c r="I203" t="s">
        <v>100</v>
      </c>
      <c r="J203">
        <v>82</v>
      </c>
      <c r="K203">
        <v>6500</v>
      </c>
      <c r="L203" s="7">
        <f>Sales_Data[[#This Row],[OrderQuantity]] *Sales_Data[[#This Row],[UnitPrice]]</f>
        <v>533000</v>
      </c>
      <c r="M203" s="7">
        <f>Sales_Data[[#This Row],[UnitPrice]]-Sales_Data[[#This Row],[UnitCost]]</f>
        <v>2300</v>
      </c>
      <c r="N203" s="7">
        <f>Sales_Data[[#This Row],[Gross Revenue]]-Sales_Data[[#This Row],[Discount Amount ]]</f>
        <v>530700</v>
      </c>
      <c r="O203" s="7">
        <f>Sales_Data[[#This Row],[OrderQuantity]] *Sales_Data[[#This Row],[UnitCost]]</f>
        <v>344400</v>
      </c>
      <c r="P203" s="7">
        <f>Sales_Data[[#This Row],[ItemCost]] +Sales_Data[[#This Row],[ShippingCost]]</f>
        <v>347207.02</v>
      </c>
      <c r="Q203" s="7">
        <f>Sales_Data[[#This Row],[Gross Revenue]]-Sales_Data[[#This Row],[TotalFinancialCost]]</f>
        <v>185792.97999999998</v>
      </c>
      <c r="R203" s="7">
        <f>Sales_Data[[#This Row],[Actul Bill Amount]]-Sales_Data[[#This Row],[ShippingCost]]</f>
        <v>527892.98</v>
      </c>
      <c r="S203">
        <v>423</v>
      </c>
      <c r="T203">
        <v>2807.02</v>
      </c>
      <c r="U203" t="s">
        <v>21</v>
      </c>
      <c r="V203">
        <v>4200</v>
      </c>
      <c r="W203" t="s">
        <v>27</v>
      </c>
      <c r="X203" t="str">
        <f t="shared" si="7"/>
        <v>Mumbai</v>
      </c>
    </row>
    <row r="204" spans="1:24" x14ac:dyDescent="0.4">
      <c r="A204">
        <v>100203</v>
      </c>
      <c r="B204" s="5">
        <v>45770.362500000003</v>
      </c>
      <c r="C204" s="3" t="str">
        <f>TEXT(Sales_Data[[#This Row],[OrderDate]],"mmmm")</f>
        <v>April</v>
      </c>
      <c r="D204" s="3" t="str">
        <f t="shared" si="6"/>
        <v>2025</v>
      </c>
      <c r="E204" t="s">
        <v>34</v>
      </c>
      <c r="F204" t="s">
        <v>14</v>
      </c>
      <c r="G204" t="s">
        <v>31</v>
      </c>
      <c r="H204" t="s">
        <v>16</v>
      </c>
      <c r="I204" t="s">
        <v>100</v>
      </c>
      <c r="J204">
        <v>51</v>
      </c>
      <c r="K204">
        <v>6500</v>
      </c>
      <c r="L204" s="7">
        <f>Sales_Data[[#This Row],[OrderQuantity]] *Sales_Data[[#This Row],[UnitPrice]]</f>
        <v>331500</v>
      </c>
      <c r="M204" s="7">
        <f>Sales_Data[[#This Row],[UnitPrice]]-Sales_Data[[#This Row],[UnitCost]]</f>
        <v>2300</v>
      </c>
      <c r="N204" s="7">
        <f>Sales_Data[[#This Row],[Gross Revenue]]-Sales_Data[[#This Row],[Discount Amount ]]</f>
        <v>329200</v>
      </c>
      <c r="O204" s="7">
        <f>Sales_Data[[#This Row],[OrderQuantity]] *Sales_Data[[#This Row],[UnitCost]]</f>
        <v>214200</v>
      </c>
      <c r="P204" s="7">
        <f>Sales_Data[[#This Row],[ItemCost]] +Sales_Data[[#This Row],[ShippingCost]]</f>
        <v>214424.98</v>
      </c>
      <c r="Q204" s="7">
        <f>Sales_Data[[#This Row],[Gross Revenue]]-Sales_Data[[#This Row],[TotalFinancialCost]]</f>
        <v>117075.01999999999</v>
      </c>
      <c r="R204" s="7">
        <f>Sales_Data[[#This Row],[Actul Bill Amount]]-Sales_Data[[#This Row],[ShippingCost]]</f>
        <v>328975.02</v>
      </c>
      <c r="S204">
        <v>356</v>
      </c>
      <c r="T204">
        <v>224.98</v>
      </c>
      <c r="U204" t="s">
        <v>21</v>
      </c>
      <c r="V204">
        <v>4200</v>
      </c>
      <c r="W204" t="s">
        <v>18</v>
      </c>
      <c r="X204" t="str">
        <f t="shared" si="7"/>
        <v>Bengaluru</v>
      </c>
    </row>
    <row r="205" spans="1:24" x14ac:dyDescent="0.4">
      <c r="A205">
        <v>100204</v>
      </c>
      <c r="B205" s="5">
        <v>45738.820138888892</v>
      </c>
      <c r="C205" s="3" t="str">
        <f>TEXT(Sales_Data[[#This Row],[OrderDate]],"mmmm")</f>
        <v>March</v>
      </c>
      <c r="D205" s="3" t="str">
        <f t="shared" si="6"/>
        <v>2025</v>
      </c>
      <c r="E205" t="s">
        <v>23</v>
      </c>
      <c r="F205" t="s">
        <v>28</v>
      </c>
      <c r="G205" t="s">
        <v>15</v>
      </c>
      <c r="H205" t="s">
        <v>25</v>
      </c>
      <c r="I205" t="s">
        <v>100</v>
      </c>
      <c r="J205">
        <v>66</v>
      </c>
      <c r="K205">
        <v>2500</v>
      </c>
      <c r="L205" s="7">
        <f>Sales_Data[[#This Row],[OrderQuantity]] *Sales_Data[[#This Row],[UnitPrice]]</f>
        <v>165000</v>
      </c>
      <c r="M205" s="7">
        <f>Sales_Data[[#This Row],[UnitPrice]]-Sales_Data[[#This Row],[UnitCost]]</f>
        <v>1000</v>
      </c>
      <c r="N205" s="7">
        <f>Sales_Data[[#This Row],[Gross Revenue]]-Sales_Data[[#This Row],[Discount Amount ]]</f>
        <v>164000</v>
      </c>
      <c r="O205" s="7">
        <f>Sales_Data[[#This Row],[OrderQuantity]] *Sales_Data[[#This Row],[UnitCost]]</f>
        <v>99000</v>
      </c>
      <c r="P205" s="7">
        <f>Sales_Data[[#This Row],[ItemCost]] +Sales_Data[[#This Row],[ShippingCost]]</f>
        <v>99526.53</v>
      </c>
      <c r="Q205" s="7">
        <f>Sales_Data[[#This Row],[Gross Revenue]]-Sales_Data[[#This Row],[TotalFinancialCost]]</f>
        <v>65473.47</v>
      </c>
      <c r="R205" s="7">
        <f>Sales_Data[[#This Row],[Actul Bill Amount]]-Sales_Data[[#This Row],[ShippingCost]]</f>
        <v>163473.47</v>
      </c>
      <c r="S205">
        <v>818</v>
      </c>
      <c r="T205">
        <v>526.53</v>
      </c>
      <c r="U205" t="s">
        <v>54</v>
      </c>
      <c r="V205">
        <v>1500</v>
      </c>
      <c r="W205" t="s">
        <v>27</v>
      </c>
      <c r="X205" t="str">
        <f t="shared" si="7"/>
        <v>Mumbai</v>
      </c>
    </row>
    <row r="206" spans="1:24" x14ac:dyDescent="0.4">
      <c r="A206">
        <v>100205</v>
      </c>
      <c r="B206" s="5">
        <v>45844.419444444444</v>
      </c>
      <c r="C206" s="3" t="str">
        <f>TEXT(Sales_Data[[#This Row],[OrderDate]],"mmmm")</f>
        <v>July</v>
      </c>
      <c r="D206" s="3" t="str">
        <f t="shared" si="6"/>
        <v>2025</v>
      </c>
      <c r="E206" t="s">
        <v>50</v>
      </c>
      <c r="F206" t="s">
        <v>46</v>
      </c>
      <c r="G206" t="s">
        <v>31</v>
      </c>
      <c r="H206" t="s">
        <v>25</v>
      </c>
      <c r="I206" t="s">
        <v>100</v>
      </c>
      <c r="J206">
        <v>50</v>
      </c>
      <c r="K206">
        <v>4500</v>
      </c>
      <c r="L206" s="7">
        <f>Sales_Data[[#This Row],[OrderQuantity]] *Sales_Data[[#This Row],[UnitPrice]]</f>
        <v>225000</v>
      </c>
      <c r="M206" s="7">
        <f>Sales_Data[[#This Row],[UnitPrice]]-Sales_Data[[#This Row],[UnitCost]]</f>
        <v>1700</v>
      </c>
      <c r="N206" s="7">
        <f>Sales_Data[[#This Row],[Gross Revenue]]-Sales_Data[[#This Row],[Discount Amount ]]</f>
        <v>223300</v>
      </c>
      <c r="O206" s="7">
        <f>Sales_Data[[#This Row],[OrderQuantity]] *Sales_Data[[#This Row],[UnitCost]]</f>
        <v>140000</v>
      </c>
      <c r="P206" s="7">
        <f>Sales_Data[[#This Row],[ItemCost]] +Sales_Data[[#This Row],[ShippingCost]]</f>
        <v>142153.48000000001</v>
      </c>
      <c r="Q206" s="7">
        <f>Sales_Data[[#This Row],[Gross Revenue]]-Sales_Data[[#This Row],[TotalFinancialCost]]</f>
        <v>82846.51999999999</v>
      </c>
      <c r="R206" s="7">
        <f>Sales_Data[[#This Row],[Actul Bill Amount]]-Sales_Data[[#This Row],[ShippingCost]]</f>
        <v>221146.52</v>
      </c>
      <c r="S206">
        <v>620</v>
      </c>
      <c r="T206">
        <v>2153.48</v>
      </c>
      <c r="U206" t="s">
        <v>47</v>
      </c>
      <c r="V206">
        <v>2800</v>
      </c>
      <c r="W206" t="s">
        <v>27</v>
      </c>
      <c r="X206" t="str">
        <f t="shared" si="7"/>
        <v>Mumbai</v>
      </c>
    </row>
    <row r="207" spans="1:24" x14ac:dyDescent="0.4">
      <c r="A207">
        <v>100206</v>
      </c>
      <c r="B207" s="5">
        <v>45770.667361111111</v>
      </c>
      <c r="C207" s="3" t="str">
        <f>TEXT(Sales_Data[[#This Row],[OrderDate]],"mmmm")</f>
        <v>April</v>
      </c>
      <c r="D207" s="3" t="str">
        <f t="shared" si="6"/>
        <v>2025</v>
      </c>
      <c r="E207" t="s">
        <v>13</v>
      </c>
      <c r="F207" t="s">
        <v>28</v>
      </c>
      <c r="G207" t="s">
        <v>31</v>
      </c>
      <c r="H207" t="s">
        <v>16</v>
      </c>
      <c r="I207" t="s">
        <v>100</v>
      </c>
      <c r="J207">
        <v>25</v>
      </c>
      <c r="K207">
        <v>2500</v>
      </c>
      <c r="L207" s="7">
        <f>Sales_Data[[#This Row],[OrderQuantity]] *Sales_Data[[#This Row],[UnitPrice]]</f>
        <v>62500</v>
      </c>
      <c r="M207" s="7">
        <f>Sales_Data[[#This Row],[UnitPrice]]-Sales_Data[[#This Row],[UnitCost]]</f>
        <v>1000</v>
      </c>
      <c r="N207" s="7">
        <f>Sales_Data[[#This Row],[Gross Revenue]]-Sales_Data[[#This Row],[Discount Amount ]]</f>
        <v>61500</v>
      </c>
      <c r="O207" s="7">
        <f>Sales_Data[[#This Row],[OrderQuantity]] *Sales_Data[[#This Row],[UnitCost]]</f>
        <v>37500</v>
      </c>
      <c r="P207" s="7">
        <f>Sales_Data[[#This Row],[ItemCost]] +Sales_Data[[#This Row],[ShippingCost]]</f>
        <v>37978.04</v>
      </c>
      <c r="Q207" s="7">
        <f>Sales_Data[[#This Row],[Gross Revenue]]-Sales_Data[[#This Row],[TotalFinancialCost]]</f>
        <v>24521.96</v>
      </c>
      <c r="R207" s="7">
        <f>Sales_Data[[#This Row],[Actul Bill Amount]]-Sales_Data[[#This Row],[ShippingCost]]</f>
        <v>61021.96</v>
      </c>
      <c r="S207">
        <v>526</v>
      </c>
      <c r="T207">
        <v>478.04</v>
      </c>
      <c r="U207" t="s">
        <v>54</v>
      </c>
      <c r="V207">
        <v>1500</v>
      </c>
      <c r="W207" t="s">
        <v>18</v>
      </c>
      <c r="X207" t="str">
        <f t="shared" si="7"/>
        <v>Bengaluru</v>
      </c>
    </row>
    <row r="208" spans="1:24" x14ac:dyDescent="0.4">
      <c r="A208">
        <v>100207</v>
      </c>
      <c r="B208" s="5">
        <v>45659.953472222223</v>
      </c>
      <c r="C208" s="3" t="str">
        <f>TEXT(Sales_Data[[#This Row],[OrderDate]],"mmmm")</f>
        <v>January</v>
      </c>
      <c r="D208" s="3" t="str">
        <f t="shared" si="6"/>
        <v>2025</v>
      </c>
      <c r="E208" t="s">
        <v>50</v>
      </c>
      <c r="F208" t="s">
        <v>24</v>
      </c>
      <c r="G208" t="s">
        <v>29</v>
      </c>
      <c r="H208" t="s">
        <v>32</v>
      </c>
      <c r="I208" t="s">
        <v>100</v>
      </c>
      <c r="J208">
        <v>92</v>
      </c>
      <c r="K208">
        <v>45000</v>
      </c>
      <c r="L208" s="7">
        <f>Sales_Data[[#This Row],[OrderQuantity]] *Sales_Data[[#This Row],[UnitPrice]]</f>
        <v>4140000</v>
      </c>
      <c r="M208" s="7">
        <f>Sales_Data[[#This Row],[UnitPrice]]-Sales_Data[[#This Row],[UnitCost]]</f>
        <v>13000</v>
      </c>
      <c r="N208" s="7">
        <f>Sales_Data[[#This Row],[Gross Revenue]]-Sales_Data[[#This Row],[Discount Amount ]]</f>
        <v>4127000</v>
      </c>
      <c r="O208" s="7">
        <f>Sales_Data[[#This Row],[OrderQuantity]] *Sales_Data[[#This Row],[UnitCost]]</f>
        <v>2944000</v>
      </c>
      <c r="P208" s="7">
        <f>Sales_Data[[#This Row],[ItemCost]] +Sales_Data[[#This Row],[ShippingCost]]</f>
        <v>2944705.58</v>
      </c>
      <c r="Q208" s="7">
        <f>Sales_Data[[#This Row],[Gross Revenue]]-Sales_Data[[#This Row],[TotalFinancialCost]]</f>
        <v>1195294.42</v>
      </c>
      <c r="R208" s="7">
        <f>Sales_Data[[#This Row],[Actul Bill Amount]]-Sales_Data[[#This Row],[ShippingCost]]</f>
        <v>4126294.42</v>
      </c>
      <c r="S208">
        <v>653</v>
      </c>
      <c r="T208">
        <v>705.58</v>
      </c>
      <c r="U208" t="s">
        <v>26</v>
      </c>
      <c r="V208">
        <v>32000</v>
      </c>
      <c r="W208" t="s">
        <v>33</v>
      </c>
      <c r="X208" t="str">
        <f t="shared" si="7"/>
        <v>Delhi</v>
      </c>
    </row>
    <row r="209" spans="1:24" x14ac:dyDescent="0.4">
      <c r="A209">
        <v>100208</v>
      </c>
      <c r="B209" s="5">
        <v>45787.856249999997</v>
      </c>
      <c r="C209" s="3" t="str">
        <f>TEXT(Sales_Data[[#This Row],[OrderDate]],"mmmm")</f>
        <v>May</v>
      </c>
      <c r="D209" s="3" t="str">
        <f t="shared" si="6"/>
        <v>2025</v>
      </c>
      <c r="E209" t="s">
        <v>13</v>
      </c>
      <c r="F209" t="s">
        <v>28</v>
      </c>
      <c r="G209" t="s">
        <v>15</v>
      </c>
      <c r="H209" t="s">
        <v>25</v>
      </c>
      <c r="I209" t="s">
        <v>100</v>
      </c>
      <c r="J209">
        <v>82</v>
      </c>
      <c r="K209">
        <v>450</v>
      </c>
      <c r="L209" s="7">
        <f>Sales_Data[[#This Row],[OrderQuantity]] *Sales_Data[[#This Row],[UnitPrice]]</f>
        <v>36900</v>
      </c>
      <c r="M209" s="7">
        <f>Sales_Data[[#This Row],[UnitPrice]]-Sales_Data[[#This Row],[UnitCost]]</f>
        <v>250</v>
      </c>
      <c r="N209" s="7">
        <f>Sales_Data[[#This Row],[Gross Revenue]]-Sales_Data[[#This Row],[Discount Amount ]]</f>
        <v>36650</v>
      </c>
      <c r="O209" s="7">
        <f>Sales_Data[[#This Row],[OrderQuantity]] *Sales_Data[[#This Row],[UnitCost]]</f>
        <v>16400</v>
      </c>
      <c r="P209" s="7">
        <f>Sales_Data[[#This Row],[ItemCost]] +Sales_Data[[#This Row],[ShippingCost]]</f>
        <v>17465.689999999999</v>
      </c>
      <c r="Q209" s="7">
        <f>Sales_Data[[#This Row],[Gross Revenue]]-Sales_Data[[#This Row],[TotalFinancialCost]]</f>
        <v>19434.310000000001</v>
      </c>
      <c r="R209" s="7">
        <f>Sales_Data[[#This Row],[Actul Bill Amount]]-Sales_Data[[#This Row],[ShippingCost]]</f>
        <v>35584.31</v>
      </c>
      <c r="S209">
        <v>1002</v>
      </c>
      <c r="T209">
        <v>1065.69</v>
      </c>
      <c r="U209" t="s">
        <v>30</v>
      </c>
      <c r="V209">
        <v>200</v>
      </c>
      <c r="W209" t="s">
        <v>27</v>
      </c>
      <c r="X209" t="str">
        <f t="shared" si="7"/>
        <v>Mumbai</v>
      </c>
    </row>
    <row r="210" spans="1:24" x14ac:dyDescent="0.4">
      <c r="A210">
        <v>100209</v>
      </c>
      <c r="B210" s="5">
        <v>45877.193055555559</v>
      </c>
      <c r="C210" s="3" t="str">
        <f>TEXT(Sales_Data[[#This Row],[OrderDate]],"mmmm")</f>
        <v>August</v>
      </c>
      <c r="D210" s="3" t="str">
        <f t="shared" si="6"/>
        <v>2025</v>
      </c>
      <c r="E210" t="s">
        <v>19</v>
      </c>
      <c r="F210" t="s">
        <v>35</v>
      </c>
      <c r="G210" t="s">
        <v>29</v>
      </c>
      <c r="H210" t="s">
        <v>25</v>
      </c>
      <c r="I210" t="s">
        <v>100</v>
      </c>
      <c r="J210">
        <v>93</v>
      </c>
      <c r="K210">
        <v>12000</v>
      </c>
      <c r="L210" s="7">
        <f>Sales_Data[[#This Row],[OrderQuantity]] *Sales_Data[[#This Row],[UnitPrice]]</f>
        <v>1116000</v>
      </c>
      <c r="M210" s="7">
        <f>Sales_Data[[#This Row],[UnitPrice]]-Sales_Data[[#This Row],[UnitCost]]</f>
        <v>4000</v>
      </c>
      <c r="N210" s="7">
        <f>Sales_Data[[#This Row],[Gross Revenue]]-Sales_Data[[#This Row],[Discount Amount ]]</f>
        <v>1112000</v>
      </c>
      <c r="O210" s="7">
        <f>Sales_Data[[#This Row],[OrderQuantity]] *Sales_Data[[#This Row],[UnitCost]]</f>
        <v>744000</v>
      </c>
      <c r="P210" s="7">
        <f>Sales_Data[[#This Row],[ItemCost]] +Sales_Data[[#This Row],[ShippingCost]]</f>
        <v>745098.21</v>
      </c>
      <c r="Q210" s="7">
        <f>Sales_Data[[#This Row],[Gross Revenue]]-Sales_Data[[#This Row],[TotalFinancialCost]]</f>
        <v>370901.79000000004</v>
      </c>
      <c r="R210" s="7">
        <f>Sales_Data[[#This Row],[Actul Bill Amount]]-Sales_Data[[#This Row],[ShippingCost]]</f>
        <v>1110901.79</v>
      </c>
      <c r="S210">
        <v>668</v>
      </c>
      <c r="T210">
        <v>1098.21</v>
      </c>
      <c r="U210" t="s">
        <v>36</v>
      </c>
      <c r="V210">
        <v>8000</v>
      </c>
      <c r="W210" t="s">
        <v>27</v>
      </c>
      <c r="X210" t="str">
        <f t="shared" si="7"/>
        <v>Mumbai</v>
      </c>
    </row>
    <row r="211" spans="1:24" x14ac:dyDescent="0.4">
      <c r="A211">
        <v>100210</v>
      </c>
      <c r="B211" s="5">
        <v>45711.837500000001</v>
      </c>
      <c r="C211" s="3" t="str">
        <f>TEXT(Sales_Data[[#This Row],[OrderDate]],"mmmm")</f>
        <v>February</v>
      </c>
      <c r="D211" s="3" t="str">
        <f t="shared" si="6"/>
        <v>2025</v>
      </c>
      <c r="E211" t="s">
        <v>19</v>
      </c>
      <c r="F211" t="s">
        <v>46</v>
      </c>
      <c r="G211" t="s">
        <v>29</v>
      </c>
      <c r="H211" t="s">
        <v>20</v>
      </c>
      <c r="I211" t="s">
        <v>100</v>
      </c>
      <c r="J211">
        <v>61</v>
      </c>
      <c r="K211">
        <v>15000</v>
      </c>
      <c r="L211" s="7">
        <f>Sales_Data[[#This Row],[OrderQuantity]] *Sales_Data[[#This Row],[UnitPrice]]</f>
        <v>915000</v>
      </c>
      <c r="M211" s="7">
        <f>Sales_Data[[#This Row],[UnitPrice]]-Sales_Data[[#This Row],[UnitCost]]</f>
        <v>5500</v>
      </c>
      <c r="N211" s="7">
        <f>Sales_Data[[#This Row],[Gross Revenue]]-Sales_Data[[#This Row],[Discount Amount ]]</f>
        <v>909500</v>
      </c>
      <c r="O211" s="7">
        <f>Sales_Data[[#This Row],[OrderQuantity]] *Sales_Data[[#This Row],[UnitCost]]</f>
        <v>579500</v>
      </c>
      <c r="P211" s="7">
        <f>Sales_Data[[#This Row],[ItemCost]] +Sales_Data[[#This Row],[ShippingCost]]</f>
        <v>580115.26</v>
      </c>
      <c r="Q211" s="7">
        <f>Sales_Data[[#This Row],[Gross Revenue]]-Sales_Data[[#This Row],[TotalFinancialCost]]</f>
        <v>334884.74</v>
      </c>
      <c r="R211" s="7">
        <f>Sales_Data[[#This Row],[Actul Bill Amount]]-Sales_Data[[#This Row],[ShippingCost]]</f>
        <v>908884.74</v>
      </c>
      <c r="S211">
        <v>676</v>
      </c>
      <c r="T211">
        <v>615.26</v>
      </c>
      <c r="U211" t="s">
        <v>53</v>
      </c>
      <c r="V211">
        <v>9500</v>
      </c>
      <c r="W211" t="s">
        <v>22</v>
      </c>
      <c r="X211" t="str">
        <f t="shared" si="7"/>
        <v>Nagpur</v>
      </c>
    </row>
    <row r="212" spans="1:24" x14ac:dyDescent="0.4">
      <c r="A212">
        <v>100211</v>
      </c>
      <c r="B212" s="5">
        <v>46000.354861111111</v>
      </c>
      <c r="C212" s="3" t="str">
        <f>TEXT(Sales_Data[[#This Row],[OrderDate]],"mmmm")</f>
        <v>December</v>
      </c>
      <c r="D212" s="3" t="str">
        <f t="shared" si="6"/>
        <v>2025</v>
      </c>
      <c r="E212" t="s">
        <v>34</v>
      </c>
      <c r="F212" t="s">
        <v>43</v>
      </c>
      <c r="G212" t="s">
        <v>15</v>
      </c>
      <c r="H212" t="s">
        <v>16</v>
      </c>
      <c r="I212" t="s">
        <v>100</v>
      </c>
      <c r="J212">
        <v>82</v>
      </c>
      <c r="K212">
        <v>4500</v>
      </c>
      <c r="L212" s="7">
        <f>Sales_Data[[#This Row],[OrderQuantity]] *Sales_Data[[#This Row],[UnitPrice]]</f>
        <v>369000</v>
      </c>
      <c r="M212" s="7">
        <f>Sales_Data[[#This Row],[UnitPrice]]-Sales_Data[[#This Row],[UnitCost]]</f>
        <v>2000</v>
      </c>
      <c r="N212" s="7">
        <f>Sales_Data[[#This Row],[Gross Revenue]]-Sales_Data[[#This Row],[Discount Amount ]]</f>
        <v>367000</v>
      </c>
      <c r="O212" s="7">
        <f>Sales_Data[[#This Row],[OrderQuantity]] *Sales_Data[[#This Row],[UnitCost]]</f>
        <v>205000</v>
      </c>
      <c r="P212" s="7">
        <f>Sales_Data[[#This Row],[ItemCost]] +Sales_Data[[#This Row],[ShippingCost]]</f>
        <v>205483.12</v>
      </c>
      <c r="Q212" s="7">
        <f>Sales_Data[[#This Row],[Gross Revenue]]-Sales_Data[[#This Row],[TotalFinancialCost]]</f>
        <v>163516.88</v>
      </c>
      <c r="R212" s="7">
        <f>Sales_Data[[#This Row],[Actul Bill Amount]]-Sales_Data[[#This Row],[ShippingCost]]</f>
        <v>366516.88</v>
      </c>
      <c r="S212">
        <v>658</v>
      </c>
      <c r="T212">
        <v>483.12</v>
      </c>
      <c r="U212" t="s">
        <v>44</v>
      </c>
      <c r="V212">
        <v>2500</v>
      </c>
      <c r="W212" t="s">
        <v>18</v>
      </c>
      <c r="X212" t="str">
        <f t="shared" si="7"/>
        <v>Bengaluru</v>
      </c>
    </row>
    <row r="213" spans="1:24" x14ac:dyDescent="0.4">
      <c r="A213">
        <v>100212</v>
      </c>
      <c r="B213" s="5">
        <v>45881.283333333333</v>
      </c>
      <c r="C213" s="3" t="str">
        <f>TEXT(Sales_Data[[#This Row],[OrderDate]],"mmmm")</f>
        <v>August</v>
      </c>
      <c r="D213" s="3" t="str">
        <f t="shared" si="6"/>
        <v>2025</v>
      </c>
      <c r="E213" t="s">
        <v>39</v>
      </c>
      <c r="F213" t="s">
        <v>46</v>
      </c>
      <c r="G213" t="s">
        <v>15</v>
      </c>
      <c r="H213" t="s">
        <v>32</v>
      </c>
      <c r="I213" t="s">
        <v>100</v>
      </c>
      <c r="J213">
        <v>30</v>
      </c>
      <c r="K213">
        <v>15000</v>
      </c>
      <c r="L213" s="7">
        <f>Sales_Data[[#This Row],[OrderQuantity]] *Sales_Data[[#This Row],[UnitPrice]]</f>
        <v>450000</v>
      </c>
      <c r="M213" s="7">
        <f>Sales_Data[[#This Row],[UnitPrice]]-Sales_Data[[#This Row],[UnitCost]]</f>
        <v>5500</v>
      </c>
      <c r="N213" s="7">
        <f>Sales_Data[[#This Row],[Gross Revenue]]-Sales_Data[[#This Row],[Discount Amount ]]</f>
        <v>444500</v>
      </c>
      <c r="O213" s="7">
        <f>Sales_Data[[#This Row],[OrderQuantity]] *Sales_Data[[#This Row],[UnitCost]]</f>
        <v>285000</v>
      </c>
      <c r="P213" s="7">
        <f>Sales_Data[[#This Row],[ItemCost]] +Sales_Data[[#This Row],[ShippingCost]]</f>
        <v>285660.28000000003</v>
      </c>
      <c r="Q213" s="7">
        <f>Sales_Data[[#This Row],[Gross Revenue]]-Sales_Data[[#This Row],[TotalFinancialCost]]</f>
        <v>164339.71999999997</v>
      </c>
      <c r="R213" s="7">
        <f>Sales_Data[[#This Row],[Actul Bill Amount]]-Sales_Data[[#This Row],[ShippingCost]]</f>
        <v>443839.72</v>
      </c>
      <c r="S213">
        <v>1148</v>
      </c>
      <c r="T213">
        <v>660.28</v>
      </c>
      <c r="U213" t="s">
        <v>53</v>
      </c>
      <c r="V213">
        <v>9500</v>
      </c>
      <c r="W213" t="s">
        <v>33</v>
      </c>
      <c r="X213" t="str">
        <f t="shared" si="7"/>
        <v>Delhi</v>
      </c>
    </row>
    <row r="214" spans="1:24" x14ac:dyDescent="0.4">
      <c r="A214">
        <v>100213</v>
      </c>
      <c r="B214" s="5">
        <v>45882.712500000001</v>
      </c>
      <c r="C214" s="3" t="str">
        <f>TEXT(Sales_Data[[#This Row],[OrderDate]],"mmmm")</f>
        <v>August</v>
      </c>
      <c r="D214" s="3" t="str">
        <f t="shared" si="6"/>
        <v>2025</v>
      </c>
      <c r="E214" t="s">
        <v>42</v>
      </c>
      <c r="F214" t="s">
        <v>43</v>
      </c>
      <c r="G214" t="s">
        <v>29</v>
      </c>
      <c r="H214" t="s">
        <v>25</v>
      </c>
      <c r="I214" t="s">
        <v>100</v>
      </c>
      <c r="J214">
        <v>79</v>
      </c>
      <c r="K214">
        <v>1800</v>
      </c>
      <c r="L214" s="7">
        <f>Sales_Data[[#This Row],[OrderQuantity]] *Sales_Data[[#This Row],[UnitPrice]]</f>
        <v>142200</v>
      </c>
      <c r="M214" s="7">
        <f>Sales_Data[[#This Row],[UnitPrice]]-Sales_Data[[#This Row],[UnitCost]]</f>
        <v>900</v>
      </c>
      <c r="N214" s="7">
        <f>Sales_Data[[#This Row],[Gross Revenue]]-Sales_Data[[#This Row],[Discount Amount ]]</f>
        <v>141300</v>
      </c>
      <c r="O214" s="7">
        <f>Sales_Data[[#This Row],[OrderQuantity]] *Sales_Data[[#This Row],[UnitCost]]</f>
        <v>71100</v>
      </c>
      <c r="P214" s="7">
        <f>Sales_Data[[#This Row],[ItemCost]] +Sales_Data[[#This Row],[ShippingCost]]</f>
        <v>72000.639999999999</v>
      </c>
      <c r="Q214" s="7">
        <f>Sales_Data[[#This Row],[Gross Revenue]]-Sales_Data[[#This Row],[TotalFinancialCost]]</f>
        <v>70199.360000000001</v>
      </c>
      <c r="R214" s="7">
        <f>Sales_Data[[#This Row],[Actul Bill Amount]]-Sales_Data[[#This Row],[ShippingCost]]</f>
        <v>140399.35999999999</v>
      </c>
      <c r="S214">
        <v>707</v>
      </c>
      <c r="T214">
        <v>900.64</v>
      </c>
      <c r="U214" t="s">
        <v>51</v>
      </c>
      <c r="V214">
        <v>900</v>
      </c>
      <c r="W214" t="s">
        <v>27</v>
      </c>
      <c r="X214" t="str">
        <f t="shared" si="7"/>
        <v>Mumbai</v>
      </c>
    </row>
    <row r="215" spans="1:24" x14ac:dyDescent="0.4">
      <c r="A215">
        <v>100214</v>
      </c>
      <c r="B215" s="5">
        <v>45783.617361111108</v>
      </c>
      <c r="C215" s="3" t="str">
        <f>TEXT(Sales_Data[[#This Row],[OrderDate]],"mmmm")</f>
        <v>May</v>
      </c>
      <c r="D215" s="3" t="str">
        <f t="shared" si="6"/>
        <v>2025</v>
      </c>
      <c r="E215" t="s">
        <v>45</v>
      </c>
      <c r="F215" t="s">
        <v>43</v>
      </c>
      <c r="G215" t="s">
        <v>15</v>
      </c>
      <c r="H215" t="s">
        <v>37</v>
      </c>
      <c r="I215" t="s">
        <v>100</v>
      </c>
      <c r="J215">
        <v>70</v>
      </c>
      <c r="K215">
        <v>4500</v>
      </c>
      <c r="L215" s="7">
        <f>Sales_Data[[#This Row],[OrderQuantity]] *Sales_Data[[#This Row],[UnitPrice]]</f>
        <v>315000</v>
      </c>
      <c r="M215" s="7">
        <f>Sales_Data[[#This Row],[UnitPrice]]-Sales_Data[[#This Row],[UnitCost]]</f>
        <v>2000</v>
      </c>
      <c r="N215" s="7">
        <f>Sales_Data[[#This Row],[Gross Revenue]]-Sales_Data[[#This Row],[Discount Amount ]]</f>
        <v>313000</v>
      </c>
      <c r="O215" s="7">
        <f>Sales_Data[[#This Row],[OrderQuantity]] *Sales_Data[[#This Row],[UnitCost]]</f>
        <v>175000</v>
      </c>
      <c r="P215" s="7">
        <f>Sales_Data[[#This Row],[ItemCost]] +Sales_Data[[#This Row],[ShippingCost]]</f>
        <v>175377.1</v>
      </c>
      <c r="Q215" s="7">
        <f>Sales_Data[[#This Row],[Gross Revenue]]-Sales_Data[[#This Row],[TotalFinancialCost]]</f>
        <v>139622.9</v>
      </c>
      <c r="R215" s="7">
        <f>Sales_Data[[#This Row],[Actul Bill Amount]]-Sales_Data[[#This Row],[ShippingCost]]</f>
        <v>312622.90000000002</v>
      </c>
      <c r="S215">
        <v>750</v>
      </c>
      <c r="T215">
        <v>377.1</v>
      </c>
      <c r="U215" t="s">
        <v>44</v>
      </c>
      <c r="V215">
        <v>2500</v>
      </c>
      <c r="W215" t="s">
        <v>38</v>
      </c>
      <c r="X215" t="str">
        <f t="shared" si="7"/>
        <v>Kolkata</v>
      </c>
    </row>
    <row r="216" spans="1:24" x14ac:dyDescent="0.4">
      <c r="A216">
        <v>100215</v>
      </c>
      <c r="B216" s="5">
        <v>45787.650694444441</v>
      </c>
      <c r="C216" s="3" t="str">
        <f>TEXT(Sales_Data[[#This Row],[OrderDate]],"mmmm")</f>
        <v>May</v>
      </c>
      <c r="D216" s="3" t="str">
        <f t="shared" si="6"/>
        <v>2025</v>
      </c>
      <c r="E216" t="s">
        <v>34</v>
      </c>
      <c r="F216" t="s">
        <v>14</v>
      </c>
      <c r="G216" t="s">
        <v>29</v>
      </c>
      <c r="H216" t="s">
        <v>32</v>
      </c>
      <c r="I216" t="s">
        <v>100</v>
      </c>
      <c r="J216">
        <v>93</v>
      </c>
      <c r="K216">
        <v>3200</v>
      </c>
      <c r="L216" s="7">
        <f>Sales_Data[[#This Row],[OrderQuantity]] *Sales_Data[[#This Row],[UnitPrice]]</f>
        <v>297600</v>
      </c>
      <c r="M216" s="7">
        <f>Sales_Data[[#This Row],[UnitPrice]]-Sales_Data[[#This Row],[UnitCost]]</f>
        <v>1200</v>
      </c>
      <c r="N216" s="7">
        <f>Sales_Data[[#This Row],[Gross Revenue]]-Sales_Data[[#This Row],[Discount Amount ]]</f>
        <v>296400</v>
      </c>
      <c r="O216" s="7">
        <f>Sales_Data[[#This Row],[OrderQuantity]] *Sales_Data[[#This Row],[UnitCost]]</f>
        <v>186000</v>
      </c>
      <c r="P216" s="7">
        <f>Sales_Data[[#This Row],[ItemCost]] +Sales_Data[[#This Row],[ShippingCost]]</f>
        <v>186959.04</v>
      </c>
      <c r="Q216" s="7">
        <f>Sales_Data[[#This Row],[Gross Revenue]]-Sales_Data[[#This Row],[TotalFinancialCost]]</f>
        <v>110640.95999999999</v>
      </c>
      <c r="R216" s="7">
        <f>Sales_Data[[#This Row],[Actul Bill Amount]]-Sales_Data[[#This Row],[ShippingCost]]</f>
        <v>295440.96000000002</v>
      </c>
      <c r="S216">
        <v>657</v>
      </c>
      <c r="T216">
        <v>959.04</v>
      </c>
      <c r="U216" t="s">
        <v>17</v>
      </c>
      <c r="V216">
        <v>2000</v>
      </c>
      <c r="W216" t="s">
        <v>33</v>
      </c>
      <c r="X216" t="str">
        <f t="shared" si="7"/>
        <v>Delhi</v>
      </c>
    </row>
    <row r="217" spans="1:24" x14ac:dyDescent="0.4">
      <c r="A217">
        <v>100216</v>
      </c>
      <c r="B217" s="5">
        <v>45710.629861111112</v>
      </c>
      <c r="C217" s="3" t="str">
        <f>TEXT(Sales_Data[[#This Row],[OrderDate]],"mmmm")</f>
        <v>February</v>
      </c>
      <c r="D217" s="3" t="str">
        <f t="shared" si="6"/>
        <v>2025</v>
      </c>
      <c r="E217" t="s">
        <v>19</v>
      </c>
      <c r="F217" t="s">
        <v>43</v>
      </c>
      <c r="G217" t="s">
        <v>15</v>
      </c>
      <c r="H217" t="s">
        <v>25</v>
      </c>
      <c r="I217" t="s">
        <v>100</v>
      </c>
      <c r="J217">
        <v>20</v>
      </c>
      <c r="K217">
        <v>2800</v>
      </c>
      <c r="L217" s="7">
        <f>Sales_Data[[#This Row],[OrderQuantity]] *Sales_Data[[#This Row],[UnitPrice]]</f>
        <v>56000</v>
      </c>
      <c r="M217" s="7">
        <f>Sales_Data[[#This Row],[UnitPrice]]-Sales_Data[[#This Row],[UnitCost]]</f>
        <v>1300</v>
      </c>
      <c r="N217" s="7">
        <f>Sales_Data[[#This Row],[Gross Revenue]]-Sales_Data[[#This Row],[Discount Amount ]]</f>
        <v>54700</v>
      </c>
      <c r="O217" s="7">
        <f>Sales_Data[[#This Row],[OrderQuantity]] *Sales_Data[[#This Row],[UnitCost]]</f>
        <v>30000</v>
      </c>
      <c r="P217" s="7">
        <f>Sales_Data[[#This Row],[ItemCost]] +Sales_Data[[#This Row],[ShippingCost]]</f>
        <v>30612.18</v>
      </c>
      <c r="Q217" s="7">
        <f>Sales_Data[[#This Row],[Gross Revenue]]-Sales_Data[[#This Row],[TotalFinancialCost]]</f>
        <v>25387.82</v>
      </c>
      <c r="R217" s="7">
        <f>Sales_Data[[#This Row],[Actul Bill Amount]]-Sales_Data[[#This Row],[ShippingCost]]</f>
        <v>54087.82</v>
      </c>
      <c r="S217">
        <v>410</v>
      </c>
      <c r="T217">
        <v>612.17999999999995</v>
      </c>
      <c r="U217" t="s">
        <v>61</v>
      </c>
      <c r="V217">
        <v>1500</v>
      </c>
      <c r="W217" t="s">
        <v>27</v>
      </c>
      <c r="X217" t="str">
        <f t="shared" si="7"/>
        <v>Mumbai</v>
      </c>
    </row>
    <row r="218" spans="1:24" x14ac:dyDescent="0.4">
      <c r="A218">
        <v>100217</v>
      </c>
      <c r="B218" s="5">
        <v>45829.795138888891</v>
      </c>
      <c r="C218" s="3" t="str">
        <f>TEXT(Sales_Data[[#This Row],[OrderDate]],"mmmm")</f>
        <v>June</v>
      </c>
      <c r="D218" s="3" t="str">
        <f t="shared" si="6"/>
        <v>2025</v>
      </c>
      <c r="E218" t="s">
        <v>48</v>
      </c>
      <c r="F218" t="s">
        <v>28</v>
      </c>
      <c r="G218" t="s">
        <v>15</v>
      </c>
      <c r="H218" t="s">
        <v>20</v>
      </c>
      <c r="I218" t="s">
        <v>100</v>
      </c>
      <c r="J218">
        <v>43</v>
      </c>
      <c r="K218">
        <v>450</v>
      </c>
      <c r="L218" s="7">
        <f>Sales_Data[[#This Row],[OrderQuantity]] *Sales_Data[[#This Row],[UnitPrice]]</f>
        <v>19350</v>
      </c>
      <c r="M218" s="7">
        <f>Sales_Data[[#This Row],[UnitPrice]]-Sales_Data[[#This Row],[UnitCost]]</f>
        <v>250</v>
      </c>
      <c r="N218" s="7">
        <f>Sales_Data[[#This Row],[Gross Revenue]]-Sales_Data[[#This Row],[Discount Amount ]]</f>
        <v>19100</v>
      </c>
      <c r="O218" s="7">
        <f>Sales_Data[[#This Row],[OrderQuantity]] *Sales_Data[[#This Row],[UnitCost]]</f>
        <v>8600</v>
      </c>
      <c r="P218" s="7">
        <f>Sales_Data[[#This Row],[ItemCost]] +Sales_Data[[#This Row],[ShippingCost]]</f>
        <v>9188.7900000000009</v>
      </c>
      <c r="Q218" s="7">
        <f>Sales_Data[[#This Row],[Gross Revenue]]-Sales_Data[[#This Row],[TotalFinancialCost]]</f>
        <v>10161.209999999999</v>
      </c>
      <c r="R218" s="7">
        <f>Sales_Data[[#This Row],[Actul Bill Amount]]-Sales_Data[[#This Row],[ShippingCost]]</f>
        <v>18511.21</v>
      </c>
      <c r="S218">
        <v>1161</v>
      </c>
      <c r="T218">
        <v>588.79</v>
      </c>
      <c r="U218" t="s">
        <v>30</v>
      </c>
      <c r="V218">
        <v>200</v>
      </c>
      <c r="W218" t="s">
        <v>22</v>
      </c>
      <c r="X218" t="str">
        <f t="shared" si="7"/>
        <v>Nagpur</v>
      </c>
    </row>
    <row r="219" spans="1:24" x14ac:dyDescent="0.4">
      <c r="A219">
        <v>100218</v>
      </c>
      <c r="B219" s="5">
        <v>45875.527083333334</v>
      </c>
      <c r="C219" s="3" t="str">
        <f>TEXT(Sales_Data[[#This Row],[OrderDate]],"mmmm")</f>
        <v>August</v>
      </c>
      <c r="D219" s="3" t="str">
        <f t="shared" si="6"/>
        <v>2025</v>
      </c>
      <c r="E219" t="s">
        <v>45</v>
      </c>
      <c r="F219" t="s">
        <v>46</v>
      </c>
      <c r="G219" t="s">
        <v>31</v>
      </c>
      <c r="H219" t="s">
        <v>32</v>
      </c>
      <c r="I219" t="s">
        <v>100</v>
      </c>
      <c r="J219">
        <v>11</v>
      </c>
      <c r="K219">
        <v>15000</v>
      </c>
      <c r="L219" s="7">
        <f>Sales_Data[[#This Row],[OrderQuantity]] *Sales_Data[[#This Row],[UnitPrice]]</f>
        <v>165000</v>
      </c>
      <c r="M219" s="7">
        <f>Sales_Data[[#This Row],[UnitPrice]]-Sales_Data[[#This Row],[UnitCost]]</f>
        <v>5500</v>
      </c>
      <c r="N219" s="7">
        <f>Sales_Data[[#This Row],[Gross Revenue]]-Sales_Data[[#This Row],[Discount Amount ]]</f>
        <v>159500</v>
      </c>
      <c r="O219" s="7">
        <f>Sales_Data[[#This Row],[OrderQuantity]] *Sales_Data[[#This Row],[UnitCost]]</f>
        <v>104500</v>
      </c>
      <c r="P219" s="7">
        <f>Sales_Data[[#This Row],[ItemCost]] +Sales_Data[[#This Row],[ShippingCost]]</f>
        <v>104656.85</v>
      </c>
      <c r="Q219" s="7">
        <f>Sales_Data[[#This Row],[Gross Revenue]]-Sales_Data[[#This Row],[TotalFinancialCost]]</f>
        <v>60343.149999999994</v>
      </c>
      <c r="R219" s="7">
        <f>Sales_Data[[#This Row],[Actul Bill Amount]]-Sales_Data[[#This Row],[ShippingCost]]</f>
        <v>159343.15</v>
      </c>
      <c r="S219">
        <v>926</v>
      </c>
      <c r="T219">
        <v>156.85</v>
      </c>
      <c r="U219" t="s">
        <v>53</v>
      </c>
      <c r="V219">
        <v>9500</v>
      </c>
      <c r="W219" t="s">
        <v>33</v>
      </c>
      <c r="X219" t="str">
        <f t="shared" si="7"/>
        <v>Delhi</v>
      </c>
    </row>
    <row r="220" spans="1:24" x14ac:dyDescent="0.4">
      <c r="A220">
        <v>100219</v>
      </c>
      <c r="B220" s="5">
        <v>45817.197222222225</v>
      </c>
      <c r="C220" s="3" t="str">
        <f>TEXT(Sales_Data[[#This Row],[OrderDate]],"mmmm")</f>
        <v>June</v>
      </c>
      <c r="D220" s="3" t="str">
        <f t="shared" si="6"/>
        <v>2025</v>
      </c>
      <c r="E220" t="s">
        <v>13</v>
      </c>
      <c r="F220" t="s">
        <v>46</v>
      </c>
      <c r="G220" t="s">
        <v>29</v>
      </c>
      <c r="H220" t="s">
        <v>37</v>
      </c>
      <c r="I220" t="s">
        <v>100</v>
      </c>
      <c r="J220">
        <v>13</v>
      </c>
      <c r="K220">
        <v>4500</v>
      </c>
      <c r="L220" s="7">
        <f>Sales_Data[[#This Row],[OrderQuantity]] *Sales_Data[[#This Row],[UnitPrice]]</f>
        <v>58500</v>
      </c>
      <c r="M220" s="7">
        <f>Sales_Data[[#This Row],[UnitPrice]]-Sales_Data[[#This Row],[UnitCost]]</f>
        <v>1700</v>
      </c>
      <c r="N220" s="7">
        <f>Sales_Data[[#This Row],[Gross Revenue]]-Sales_Data[[#This Row],[Discount Amount ]]</f>
        <v>56800</v>
      </c>
      <c r="O220" s="7">
        <f>Sales_Data[[#This Row],[OrderQuantity]] *Sales_Data[[#This Row],[UnitCost]]</f>
        <v>36400</v>
      </c>
      <c r="P220" s="7">
        <f>Sales_Data[[#This Row],[ItemCost]] +Sales_Data[[#This Row],[ShippingCost]]</f>
        <v>36600.660000000003</v>
      </c>
      <c r="Q220" s="7">
        <f>Sales_Data[[#This Row],[Gross Revenue]]-Sales_Data[[#This Row],[TotalFinancialCost]]</f>
        <v>21899.339999999997</v>
      </c>
      <c r="R220" s="7">
        <f>Sales_Data[[#This Row],[Actul Bill Amount]]-Sales_Data[[#This Row],[ShippingCost]]</f>
        <v>56599.34</v>
      </c>
      <c r="S220">
        <v>1176</v>
      </c>
      <c r="T220">
        <v>200.66</v>
      </c>
      <c r="U220" t="s">
        <v>47</v>
      </c>
      <c r="V220">
        <v>2800</v>
      </c>
      <c r="W220" t="s">
        <v>38</v>
      </c>
      <c r="X220" t="str">
        <f t="shared" si="7"/>
        <v>Kolkata</v>
      </c>
    </row>
    <row r="221" spans="1:24" x14ac:dyDescent="0.4">
      <c r="A221">
        <v>100220</v>
      </c>
      <c r="B221" s="5">
        <v>45855.069444444445</v>
      </c>
      <c r="C221" s="3" t="str">
        <f>TEXT(Sales_Data[[#This Row],[OrderDate]],"mmmm")</f>
        <v>July</v>
      </c>
      <c r="D221" s="3" t="str">
        <f t="shared" si="6"/>
        <v>2025</v>
      </c>
      <c r="E221" t="s">
        <v>45</v>
      </c>
      <c r="F221" t="s">
        <v>28</v>
      </c>
      <c r="G221" t="s">
        <v>29</v>
      </c>
      <c r="H221" t="s">
        <v>25</v>
      </c>
      <c r="I221" t="s">
        <v>100</v>
      </c>
      <c r="J221">
        <v>1</v>
      </c>
      <c r="K221">
        <v>450</v>
      </c>
      <c r="L221" s="7">
        <f>Sales_Data[[#This Row],[OrderQuantity]] *Sales_Data[[#This Row],[UnitPrice]]</f>
        <v>450</v>
      </c>
      <c r="M221" s="7">
        <f>Sales_Data[[#This Row],[UnitPrice]]-Sales_Data[[#This Row],[UnitCost]]</f>
        <v>250</v>
      </c>
      <c r="N221" s="7">
        <f>Sales_Data[[#This Row],[Gross Revenue]]-Sales_Data[[#This Row],[Discount Amount ]]</f>
        <v>200</v>
      </c>
      <c r="O221" s="7">
        <f>Sales_Data[[#This Row],[OrderQuantity]] *Sales_Data[[#This Row],[UnitCost]]</f>
        <v>200</v>
      </c>
      <c r="P221" s="7">
        <f>Sales_Data[[#This Row],[ItemCost]] +Sales_Data[[#This Row],[ShippingCost]]</f>
        <v>1047.1799999999998</v>
      </c>
      <c r="Q221" s="7">
        <f>Sales_Data[[#This Row],[Gross Revenue]]-Sales_Data[[#This Row],[TotalFinancialCost]]</f>
        <v>-597.17999999999984</v>
      </c>
      <c r="R221" s="7">
        <f>Sales_Data[[#This Row],[Actul Bill Amount]]-Sales_Data[[#This Row],[ShippingCost]]</f>
        <v>-647.17999999999995</v>
      </c>
      <c r="S221">
        <v>1185</v>
      </c>
      <c r="T221">
        <v>847.18</v>
      </c>
      <c r="U221" t="s">
        <v>30</v>
      </c>
      <c r="V221">
        <v>200</v>
      </c>
      <c r="W221" t="s">
        <v>27</v>
      </c>
      <c r="X221" t="str">
        <f t="shared" si="7"/>
        <v>Mumbai</v>
      </c>
    </row>
    <row r="222" spans="1:24" x14ac:dyDescent="0.4">
      <c r="A222">
        <v>100221</v>
      </c>
      <c r="B222" s="5">
        <v>45904.772916666669</v>
      </c>
      <c r="C222" s="3" t="str">
        <f>TEXT(Sales_Data[[#This Row],[OrderDate]],"mmmm")</f>
        <v>September</v>
      </c>
      <c r="D222" s="3" t="str">
        <f t="shared" si="6"/>
        <v>2025</v>
      </c>
      <c r="E222" t="s">
        <v>45</v>
      </c>
      <c r="F222" t="s">
        <v>28</v>
      </c>
      <c r="G222" t="s">
        <v>31</v>
      </c>
      <c r="H222" t="s">
        <v>16</v>
      </c>
      <c r="I222" t="s">
        <v>100</v>
      </c>
      <c r="J222">
        <v>87</v>
      </c>
      <c r="K222">
        <v>450</v>
      </c>
      <c r="L222" s="7">
        <f>Sales_Data[[#This Row],[OrderQuantity]] *Sales_Data[[#This Row],[UnitPrice]]</f>
        <v>39150</v>
      </c>
      <c r="M222" s="7">
        <f>Sales_Data[[#This Row],[UnitPrice]]-Sales_Data[[#This Row],[UnitCost]]</f>
        <v>250</v>
      </c>
      <c r="N222" s="7">
        <f>Sales_Data[[#This Row],[Gross Revenue]]-Sales_Data[[#This Row],[Discount Amount ]]</f>
        <v>38900</v>
      </c>
      <c r="O222" s="7">
        <f>Sales_Data[[#This Row],[OrderQuantity]] *Sales_Data[[#This Row],[UnitCost]]</f>
        <v>17400</v>
      </c>
      <c r="P222" s="7">
        <f>Sales_Data[[#This Row],[ItemCost]] +Sales_Data[[#This Row],[ShippingCost]]</f>
        <v>18000.43</v>
      </c>
      <c r="Q222" s="7">
        <f>Sales_Data[[#This Row],[Gross Revenue]]-Sales_Data[[#This Row],[TotalFinancialCost]]</f>
        <v>21149.57</v>
      </c>
      <c r="R222" s="7">
        <f>Sales_Data[[#This Row],[Actul Bill Amount]]-Sales_Data[[#This Row],[ShippingCost]]</f>
        <v>38299.57</v>
      </c>
      <c r="S222">
        <v>1131</v>
      </c>
      <c r="T222">
        <v>600.42999999999995</v>
      </c>
      <c r="U222" t="s">
        <v>30</v>
      </c>
      <c r="V222">
        <v>200</v>
      </c>
      <c r="W222" t="s">
        <v>18</v>
      </c>
      <c r="X222" t="str">
        <f t="shared" si="7"/>
        <v>Bengaluru</v>
      </c>
    </row>
    <row r="223" spans="1:24" x14ac:dyDescent="0.4">
      <c r="A223">
        <v>100222</v>
      </c>
      <c r="B223" s="5">
        <v>45981.2</v>
      </c>
      <c r="C223" s="3" t="str">
        <f>TEXT(Sales_Data[[#This Row],[OrderDate]],"mmmm")</f>
        <v>November</v>
      </c>
      <c r="D223" s="3" t="str">
        <f t="shared" si="6"/>
        <v>2025</v>
      </c>
      <c r="E223" t="s">
        <v>13</v>
      </c>
      <c r="F223" t="s">
        <v>35</v>
      </c>
      <c r="G223" t="s">
        <v>29</v>
      </c>
      <c r="H223" t="s">
        <v>20</v>
      </c>
      <c r="I223" t="s">
        <v>100</v>
      </c>
      <c r="J223">
        <v>80</v>
      </c>
      <c r="K223">
        <v>8500</v>
      </c>
      <c r="L223" s="7">
        <f>Sales_Data[[#This Row],[OrderQuantity]] *Sales_Data[[#This Row],[UnitPrice]]</f>
        <v>680000</v>
      </c>
      <c r="M223" s="7">
        <f>Sales_Data[[#This Row],[UnitPrice]]-Sales_Data[[#This Row],[UnitCost]]</f>
        <v>3000</v>
      </c>
      <c r="N223" s="7">
        <f>Sales_Data[[#This Row],[Gross Revenue]]-Sales_Data[[#This Row],[Discount Amount ]]</f>
        <v>677000</v>
      </c>
      <c r="O223" s="7">
        <f>Sales_Data[[#This Row],[OrderQuantity]] *Sales_Data[[#This Row],[UnitCost]]</f>
        <v>440000</v>
      </c>
      <c r="P223" s="7">
        <f>Sales_Data[[#This Row],[ItemCost]] +Sales_Data[[#This Row],[ShippingCost]]</f>
        <v>440380.04</v>
      </c>
      <c r="Q223" s="7">
        <f>Sales_Data[[#This Row],[Gross Revenue]]-Sales_Data[[#This Row],[TotalFinancialCost]]</f>
        <v>239619.96000000002</v>
      </c>
      <c r="R223" s="7">
        <f>Sales_Data[[#This Row],[Actul Bill Amount]]-Sales_Data[[#This Row],[ShippingCost]]</f>
        <v>676619.96</v>
      </c>
      <c r="S223">
        <v>467</v>
      </c>
      <c r="T223">
        <v>380.04</v>
      </c>
      <c r="U223" t="s">
        <v>49</v>
      </c>
      <c r="V223">
        <v>5500</v>
      </c>
      <c r="W223" t="s">
        <v>22</v>
      </c>
      <c r="X223" t="str">
        <f t="shared" si="7"/>
        <v>Nagpur</v>
      </c>
    </row>
    <row r="224" spans="1:24" x14ac:dyDescent="0.4">
      <c r="A224">
        <v>100223</v>
      </c>
      <c r="B224" s="5">
        <v>45860.011805555558</v>
      </c>
      <c r="C224" s="3" t="str">
        <f>TEXT(Sales_Data[[#This Row],[OrderDate]],"mmmm")</f>
        <v>July</v>
      </c>
      <c r="D224" s="3" t="str">
        <f t="shared" si="6"/>
        <v>2025</v>
      </c>
      <c r="E224" t="s">
        <v>13</v>
      </c>
      <c r="F224" t="s">
        <v>43</v>
      </c>
      <c r="G224" t="s">
        <v>29</v>
      </c>
      <c r="H224" t="s">
        <v>32</v>
      </c>
      <c r="I224" t="s">
        <v>100</v>
      </c>
      <c r="J224">
        <v>40</v>
      </c>
      <c r="K224">
        <v>4500</v>
      </c>
      <c r="L224" s="7">
        <f>Sales_Data[[#This Row],[OrderQuantity]] *Sales_Data[[#This Row],[UnitPrice]]</f>
        <v>180000</v>
      </c>
      <c r="M224" s="7">
        <f>Sales_Data[[#This Row],[UnitPrice]]-Sales_Data[[#This Row],[UnitCost]]</f>
        <v>2000</v>
      </c>
      <c r="N224" s="7">
        <f>Sales_Data[[#This Row],[Gross Revenue]]-Sales_Data[[#This Row],[Discount Amount ]]</f>
        <v>178000</v>
      </c>
      <c r="O224" s="7">
        <f>Sales_Data[[#This Row],[OrderQuantity]] *Sales_Data[[#This Row],[UnitCost]]</f>
        <v>100000</v>
      </c>
      <c r="P224" s="7">
        <f>Sales_Data[[#This Row],[ItemCost]] +Sales_Data[[#This Row],[ShippingCost]]</f>
        <v>100733.71</v>
      </c>
      <c r="Q224" s="7">
        <f>Sales_Data[[#This Row],[Gross Revenue]]-Sales_Data[[#This Row],[TotalFinancialCost]]</f>
        <v>79266.289999999994</v>
      </c>
      <c r="R224" s="7">
        <f>Sales_Data[[#This Row],[Actul Bill Amount]]-Sales_Data[[#This Row],[ShippingCost]]</f>
        <v>177266.29</v>
      </c>
      <c r="S224">
        <v>1170</v>
      </c>
      <c r="T224">
        <v>733.71</v>
      </c>
      <c r="U224" t="s">
        <v>44</v>
      </c>
      <c r="V224">
        <v>2500</v>
      </c>
      <c r="W224" t="s">
        <v>33</v>
      </c>
      <c r="X224" t="str">
        <f t="shared" si="7"/>
        <v>Delhi</v>
      </c>
    </row>
    <row r="225" spans="1:24" x14ac:dyDescent="0.4">
      <c r="A225">
        <v>100224</v>
      </c>
      <c r="B225" s="5">
        <v>45841.029861111114</v>
      </c>
      <c r="C225" s="3" t="str">
        <f>TEXT(Sales_Data[[#This Row],[OrderDate]],"mmmm")</f>
        <v>July</v>
      </c>
      <c r="D225" s="3" t="str">
        <f t="shared" si="6"/>
        <v>2025</v>
      </c>
      <c r="E225" t="s">
        <v>50</v>
      </c>
      <c r="F225" t="s">
        <v>43</v>
      </c>
      <c r="G225" t="s">
        <v>29</v>
      </c>
      <c r="H225" t="s">
        <v>20</v>
      </c>
      <c r="I225" t="s">
        <v>100</v>
      </c>
      <c r="J225">
        <v>96</v>
      </c>
      <c r="K225">
        <v>2800</v>
      </c>
      <c r="L225" s="7">
        <f>Sales_Data[[#This Row],[OrderQuantity]] *Sales_Data[[#This Row],[UnitPrice]]</f>
        <v>268800</v>
      </c>
      <c r="M225" s="7">
        <f>Sales_Data[[#This Row],[UnitPrice]]-Sales_Data[[#This Row],[UnitCost]]</f>
        <v>1300</v>
      </c>
      <c r="N225" s="7">
        <f>Sales_Data[[#This Row],[Gross Revenue]]-Sales_Data[[#This Row],[Discount Amount ]]</f>
        <v>267500</v>
      </c>
      <c r="O225" s="7">
        <f>Sales_Data[[#This Row],[OrderQuantity]] *Sales_Data[[#This Row],[UnitCost]]</f>
        <v>144000</v>
      </c>
      <c r="P225" s="7">
        <f>Sales_Data[[#This Row],[ItemCost]] +Sales_Data[[#This Row],[ShippingCost]]</f>
        <v>145453.04999999999</v>
      </c>
      <c r="Q225" s="7">
        <f>Sales_Data[[#This Row],[Gross Revenue]]-Sales_Data[[#This Row],[TotalFinancialCost]]</f>
        <v>123346.95000000001</v>
      </c>
      <c r="R225" s="7">
        <f>Sales_Data[[#This Row],[Actul Bill Amount]]-Sales_Data[[#This Row],[ShippingCost]]</f>
        <v>266046.95</v>
      </c>
      <c r="S225">
        <v>386</v>
      </c>
      <c r="T225">
        <v>1453.05</v>
      </c>
      <c r="U225" t="s">
        <v>61</v>
      </c>
      <c r="V225">
        <v>1500</v>
      </c>
      <c r="W225" t="s">
        <v>22</v>
      </c>
      <c r="X225" t="str">
        <f t="shared" si="7"/>
        <v>Nagpur</v>
      </c>
    </row>
    <row r="226" spans="1:24" x14ac:dyDescent="0.4">
      <c r="A226">
        <v>100225</v>
      </c>
      <c r="B226" s="5">
        <v>45780.659722222219</v>
      </c>
      <c r="C226" s="3" t="str">
        <f>TEXT(Sales_Data[[#This Row],[OrderDate]],"mmmm")</f>
        <v>May</v>
      </c>
      <c r="D226" s="3" t="str">
        <f t="shared" si="6"/>
        <v>2025</v>
      </c>
      <c r="E226" t="s">
        <v>23</v>
      </c>
      <c r="F226" t="s">
        <v>24</v>
      </c>
      <c r="G226" t="s">
        <v>29</v>
      </c>
      <c r="H226" t="s">
        <v>16</v>
      </c>
      <c r="I226" t="s">
        <v>100</v>
      </c>
      <c r="J226">
        <v>27</v>
      </c>
      <c r="K226">
        <v>45000</v>
      </c>
      <c r="L226" s="7">
        <f>Sales_Data[[#This Row],[OrderQuantity]] *Sales_Data[[#This Row],[UnitPrice]]</f>
        <v>1215000</v>
      </c>
      <c r="M226" s="7">
        <f>Sales_Data[[#This Row],[UnitPrice]]-Sales_Data[[#This Row],[UnitCost]]</f>
        <v>13000</v>
      </c>
      <c r="N226" s="7">
        <f>Sales_Data[[#This Row],[Gross Revenue]]-Sales_Data[[#This Row],[Discount Amount ]]</f>
        <v>1202000</v>
      </c>
      <c r="O226" s="7">
        <f>Sales_Data[[#This Row],[OrderQuantity]] *Sales_Data[[#This Row],[UnitCost]]</f>
        <v>864000</v>
      </c>
      <c r="P226" s="7">
        <f>Sales_Data[[#This Row],[ItemCost]] +Sales_Data[[#This Row],[ShippingCost]]</f>
        <v>864659.58</v>
      </c>
      <c r="Q226" s="7">
        <f>Sales_Data[[#This Row],[Gross Revenue]]-Sales_Data[[#This Row],[TotalFinancialCost]]</f>
        <v>350340.42000000004</v>
      </c>
      <c r="R226" s="7">
        <f>Sales_Data[[#This Row],[Actul Bill Amount]]-Sales_Data[[#This Row],[ShippingCost]]</f>
        <v>1201340.42</v>
      </c>
      <c r="S226">
        <v>1138</v>
      </c>
      <c r="T226">
        <v>659.58</v>
      </c>
      <c r="U226" t="s">
        <v>26</v>
      </c>
      <c r="V226">
        <v>32000</v>
      </c>
      <c r="W226" t="s">
        <v>18</v>
      </c>
      <c r="X226" t="str">
        <f t="shared" si="7"/>
        <v>Bengaluru</v>
      </c>
    </row>
    <row r="227" spans="1:24" x14ac:dyDescent="0.4">
      <c r="A227">
        <v>100226</v>
      </c>
      <c r="B227" s="5">
        <v>45912.705555555556</v>
      </c>
      <c r="C227" s="3" t="str">
        <f>TEXT(Sales_Data[[#This Row],[OrderDate]],"mmmm")</f>
        <v>September</v>
      </c>
      <c r="D227" s="3" t="str">
        <f t="shared" si="6"/>
        <v>2025</v>
      </c>
      <c r="E227" t="s">
        <v>39</v>
      </c>
      <c r="F227" t="s">
        <v>46</v>
      </c>
      <c r="G227" t="s">
        <v>15</v>
      </c>
      <c r="H227" t="s">
        <v>16</v>
      </c>
      <c r="I227" t="s">
        <v>100</v>
      </c>
      <c r="J227">
        <v>40</v>
      </c>
      <c r="K227">
        <v>4500</v>
      </c>
      <c r="L227" s="7">
        <f>Sales_Data[[#This Row],[OrderQuantity]] *Sales_Data[[#This Row],[UnitPrice]]</f>
        <v>180000</v>
      </c>
      <c r="M227" s="7">
        <f>Sales_Data[[#This Row],[UnitPrice]]-Sales_Data[[#This Row],[UnitCost]]</f>
        <v>1700</v>
      </c>
      <c r="N227" s="7">
        <f>Sales_Data[[#This Row],[Gross Revenue]]-Sales_Data[[#This Row],[Discount Amount ]]</f>
        <v>178300</v>
      </c>
      <c r="O227" s="7">
        <f>Sales_Data[[#This Row],[OrderQuantity]] *Sales_Data[[#This Row],[UnitCost]]</f>
        <v>112000</v>
      </c>
      <c r="P227" s="7">
        <f>Sales_Data[[#This Row],[ItemCost]] +Sales_Data[[#This Row],[ShippingCost]]</f>
        <v>112850.33</v>
      </c>
      <c r="Q227" s="7">
        <f>Sales_Data[[#This Row],[Gross Revenue]]-Sales_Data[[#This Row],[TotalFinancialCost]]</f>
        <v>67149.67</v>
      </c>
      <c r="R227" s="7">
        <f>Sales_Data[[#This Row],[Actul Bill Amount]]-Sales_Data[[#This Row],[ShippingCost]]</f>
        <v>177449.67</v>
      </c>
      <c r="S227">
        <v>349</v>
      </c>
      <c r="T227">
        <v>850.33</v>
      </c>
      <c r="U227" t="s">
        <v>47</v>
      </c>
      <c r="V227">
        <v>2800</v>
      </c>
      <c r="W227" t="s">
        <v>18</v>
      </c>
      <c r="X227" t="str">
        <f t="shared" si="7"/>
        <v>Bengaluru</v>
      </c>
    </row>
    <row r="228" spans="1:24" x14ac:dyDescent="0.4">
      <c r="A228">
        <v>100227</v>
      </c>
      <c r="B228" s="5">
        <v>45951.262499999997</v>
      </c>
      <c r="C228" s="3" t="str">
        <f>TEXT(Sales_Data[[#This Row],[OrderDate]],"mmmm")</f>
        <v>October</v>
      </c>
      <c r="D228" s="3" t="str">
        <f t="shared" si="6"/>
        <v>2025</v>
      </c>
      <c r="E228" t="s">
        <v>13</v>
      </c>
      <c r="F228" t="s">
        <v>35</v>
      </c>
      <c r="G228" t="s">
        <v>29</v>
      </c>
      <c r="H228" t="s">
        <v>37</v>
      </c>
      <c r="I228" t="s">
        <v>100</v>
      </c>
      <c r="J228">
        <v>2</v>
      </c>
      <c r="K228">
        <v>8500</v>
      </c>
      <c r="L228" s="7">
        <f>Sales_Data[[#This Row],[OrderQuantity]] *Sales_Data[[#This Row],[UnitPrice]]</f>
        <v>17000</v>
      </c>
      <c r="M228" s="7">
        <f>Sales_Data[[#This Row],[UnitPrice]]-Sales_Data[[#This Row],[UnitCost]]</f>
        <v>3000</v>
      </c>
      <c r="N228" s="7">
        <f>Sales_Data[[#This Row],[Gross Revenue]]-Sales_Data[[#This Row],[Discount Amount ]]</f>
        <v>14000</v>
      </c>
      <c r="O228" s="7">
        <f>Sales_Data[[#This Row],[OrderQuantity]] *Sales_Data[[#This Row],[UnitCost]]</f>
        <v>11000</v>
      </c>
      <c r="P228" s="7">
        <f>Sales_Data[[#This Row],[ItemCost]] +Sales_Data[[#This Row],[ShippingCost]]</f>
        <v>11256.13</v>
      </c>
      <c r="Q228" s="7">
        <f>Sales_Data[[#This Row],[Gross Revenue]]-Sales_Data[[#This Row],[TotalFinancialCost]]</f>
        <v>5743.8700000000008</v>
      </c>
      <c r="R228" s="7">
        <f>Sales_Data[[#This Row],[Actul Bill Amount]]-Sales_Data[[#This Row],[ShippingCost]]</f>
        <v>13743.87</v>
      </c>
      <c r="S228">
        <v>638</v>
      </c>
      <c r="T228">
        <v>256.13</v>
      </c>
      <c r="U228" t="s">
        <v>49</v>
      </c>
      <c r="V228">
        <v>5500</v>
      </c>
      <c r="W228" t="s">
        <v>38</v>
      </c>
      <c r="X228" t="str">
        <f t="shared" si="7"/>
        <v>Kolkata</v>
      </c>
    </row>
    <row r="229" spans="1:24" x14ac:dyDescent="0.4">
      <c r="A229">
        <v>100228</v>
      </c>
      <c r="B229" s="5">
        <v>45937.415972222225</v>
      </c>
      <c r="C229" s="3" t="str">
        <f>TEXT(Sales_Data[[#This Row],[OrderDate]],"mmmm")</f>
        <v>October</v>
      </c>
      <c r="D229" s="3" t="str">
        <f t="shared" si="6"/>
        <v>2025</v>
      </c>
      <c r="E229" t="s">
        <v>50</v>
      </c>
      <c r="F229" t="s">
        <v>40</v>
      </c>
      <c r="G229" t="s">
        <v>29</v>
      </c>
      <c r="H229" t="s">
        <v>20</v>
      </c>
      <c r="I229" t="s">
        <v>100</v>
      </c>
      <c r="J229">
        <v>39</v>
      </c>
      <c r="K229">
        <v>5500</v>
      </c>
      <c r="L229" s="7">
        <f>Sales_Data[[#This Row],[OrderQuantity]] *Sales_Data[[#This Row],[UnitPrice]]</f>
        <v>214500</v>
      </c>
      <c r="M229" s="7">
        <f>Sales_Data[[#This Row],[UnitPrice]]-Sales_Data[[#This Row],[UnitCost]]</f>
        <v>2000</v>
      </c>
      <c r="N229" s="7">
        <f>Sales_Data[[#This Row],[Gross Revenue]]-Sales_Data[[#This Row],[Discount Amount ]]</f>
        <v>212500</v>
      </c>
      <c r="O229" s="7">
        <f>Sales_Data[[#This Row],[OrderQuantity]] *Sales_Data[[#This Row],[UnitCost]]</f>
        <v>136500</v>
      </c>
      <c r="P229" s="7">
        <f>Sales_Data[[#This Row],[ItemCost]] +Sales_Data[[#This Row],[ShippingCost]]</f>
        <v>137350.29</v>
      </c>
      <c r="Q229" s="7">
        <f>Sales_Data[[#This Row],[Gross Revenue]]-Sales_Data[[#This Row],[TotalFinancialCost]]</f>
        <v>77149.709999999992</v>
      </c>
      <c r="R229" s="7">
        <f>Sales_Data[[#This Row],[Actul Bill Amount]]-Sales_Data[[#This Row],[ShippingCost]]</f>
        <v>211649.71</v>
      </c>
      <c r="S229">
        <v>489</v>
      </c>
      <c r="T229">
        <v>850.29</v>
      </c>
      <c r="U229" t="s">
        <v>41</v>
      </c>
      <c r="V229">
        <v>3500</v>
      </c>
      <c r="W229" t="s">
        <v>22</v>
      </c>
      <c r="X229" t="str">
        <f t="shared" si="7"/>
        <v>Nagpur</v>
      </c>
    </row>
    <row r="230" spans="1:24" x14ac:dyDescent="0.4">
      <c r="A230">
        <v>100229</v>
      </c>
      <c r="B230" s="5">
        <v>45982.163888888892</v>
      </c>
      <c r="C230" s="3" t="str">
        <f>TEXT(Sales_Data[[#This Row],[OrderDate]],"mmmm")</f>
        <v>November</v>
      </c>
      <c r="D230" s="3" t="str">
        <f t="shared" si="6"/>
        <v>2025</v>
      </c>
      <c r="E230" t="s">
        <v>39</v>
      </c>
      <c r="F230" t="s">
        <v>28</v>
      </c>
      <c r="G230" t="s">
        <v>31</v>
      </c>
      <c r="H230" t="s">
        <v>25</v>
      </c>
      <c r="I230" t="s">
        <v>100</v>
      </c>
      <c r="J230">
        <v>4</v>
      </c>
      <c r="K230">
        <v>2500</v>
      </c>
      <c r="L230" s="7">
        <f>Sales_Data[[#This Row],[OrderQuantity]] *Sales_Data[[#This Row],[UnitPrice]]</f>
        <v>10000</v>
      </c>
      <c r="M230" s="7">
        <f>Sales_Data[[#This Row],[UnitPrice]]-Sales_Data[[#This Row],[UnitCost]]</f>
        <v>1000</v>
      </c>
      <c r="N230" s="7">
        <f>Sales_Data[[#This Row],[Gross Revenue]]-Sales_Data[[#This Row],[Discount Amount ]]</f>
        <v>9000</v>
      </c>
      <c r="O230" s="7">
        <f>Sales_Data[[#This Row],[OrderQuantity]] *Sales_Data[[#This Row],[UnitCost]]</f>
        <v>6000</v>
      </c>
      <c r="P230" s="7">
        <f>Sales_Data[[#This Row],[ItemCost]] +Sales_Data[[#This Row],[ShippingCost]]</f>
        <v>6964.5</v>
      </c>
      <c r="Q230" s="7">
        <f>Sales_Data[[#This Row],[Gross Revenue]]-Sales_Data[[#This Row],[TotalFinancialCost]]</f>
        <v>3035.5</v>
      </c>
      <c r="R230" s="7">
        <f>Sales_Data[[#This Row],[Actul Bill Amount]]-Sales_Data[[#This Row],[ShippingCost]]</f>
        <v>8035.5</v>
      </c>
      <c r="S230">
        <v>800</v>
      </c>
      <c r="T230">
        <v>964.5</v>
      </c>
      <c r="U230" t="s">
        <v>54</v>
      </c>
      <c r="V230">
        <v>1500</v>
      </c>
      <c r="W230" t="s">
        <v>27</v>
      </c>
      <c r="X230" t="str">
        <f t="shared" si="7"/>
        <v>Mumbai</v>
      </c>
    </row>
    <row r="231" spans="1:24" x14ac:dyDescent="0.4">
      <c r="A231">
        <v>100230</v>
      </c>
      <c r="B231" s="5">
        <v>45755.126388888886</v>
      </c>
      <c r="C231" s="3" t="str">
        <f>TEXT(Sales_Data[[#This Row],[OrderDate]],"mmmm")</f>
        <v>April</v>
      </c>
      <c r="D231" s="3" t="str">
        <f t="shared" si="6"/>
        <v>2025</v>
      </c>
      <c r="E231" t="s">
        <v>48</v>
      </c>
      <c r="F231" t="s">
        <v>24</v>
      </c>
      <c r="G231" t="s">
        <v>29</v>
      </c>
      <c r="H231" t="s">
        <v>25</v>
      </c>
      <c r="I231" t="s">
        <v>100</v>
      </c>
      <c r="J231">
        <v>93</v>
      </c>
      <c r="K231">
        <v>3500</v>
      </c>
      <c r="L231" s="7">
        <f>Sales_Data[[#This Row],[OrderQuantity]] *Sales_Data[[#This Row],[UnitPrice]]</f>
        <v>325500</v>
      </c>
      <c r="M231" s="7">
        <f>Sales_Data[[#This Row],[UnitPrice]]-Sales_Data[[#This Row],[UnitCost]]</f>
        <v>1300</v>
      </c>
      <c r="N231" s="7">
        <f>Sales_Data[[#This Row],[Gross Revenue]]-Sales_Data[[#This Row],[Discount Amount ]]</f>
        <v>324200</v>
      </c>
      <c r="O231" s="7">
        <f>Sales_Data[[#This Row],[OrderQuantity]] *Sales_Data[[#This Row],[UnitCost]]</f>
        <v>204600</v>
      </c>
      <c r="P231" s="7">
        <f>Sales_Data[[#This Row],[ItemCost]] +Sales_Data[[#This Row],[ShippingCost]]</f>
        <v>205589.72</v>
      </c>
      <c r="Q231" s="7">
        <f>Sales_Data[[#This Row],[Gross Revenue]]-Sales_Data[[#This Row],[TotalFinancialCost]]</f>
        <v>119910.28</v>
      </c>
      <c r="R231" s="7">
        <f>Sales_Data[[#This Row],[Actul Bill Amount]]-Sales_Data[[#This Row],[ShippingCost]]</f>
        <v>323210.28000000003</v>
      </c>
      <c r="S231">
        <v>1137</v>
      </c>
      <c r="T231">
        <v>989.72</v>
      </c>
      <c r="U231" t="s">
        <v>59</v>
      </c>
      <c r="V231">
        <v>2200</v>
      </c>
      <c r="W231" t="s">
        <v>27</v>
      </c>
      <c r="X231" t="str">
        <f t="shared" si="7"/>
        <v>Mumbai</v>
      </c>
    </row>
    <row r="232" spans="1:24" x14ac:dyDescent="0.4">
      <c r="A232">
        <v>100231</v>
      </c>
      <c r="B232" s="5">
        <v>45855.515277777777</v>
      </c>
      <c r="C232" s="3" t="str">
        <f>TEXT(Sales_Data[[#This Row],[OrderDate]],"mmmm")</f>
        <v>July</v>
      </c>
      <c r="D232" s="3" t="str">
        <f t="shared" si="6"/>
        <v>2025</v>
      </c>
      <c r="E232" t="s">
        <v>34</v>
      </c>
      <c r="F232" t="s">
        <v>40</v>
      </c>
      <c r="G232" t="s">
        <v>29</v>
      </c>
      <c r="H232" t="s">
        <v>25</v>
      </c>
      <c r="I232" t="s">
        <v>100</v>
      </c>
      <c r="J232">
        <v>57</v>
      </c>
      <c r="K232">
        <v>5500</v>
      </c>
      <c r="L232" s="7">
        <f>Sales_Data[[#This Row],[OrderQuantity]] *Sales_Data[[#This Row],[UnitPrice]]</f>
        <v>313500</v>
      </c>
      <c r="M232" s="7">
        <f>Sales_Data[[#This Row],[UnitPrice]]-Sales_Data[[#This Row],[UnitCost]]</f>
        <v>2000</v>
      </c>
      <c r="N232" s="7">
        <f>Sales_Data[[#This Row],[Gross Revenue]]-Sales_Data[[#This Row],[Discount Amount ]]</f>
        <v>311500</v>
      </c>
      <c r="O232" s="7">
        <f>Sales_Data[[#This Row],[OrderQuantity]] *Sales_Data[[#This Row],[UnitCost]]</f>
        <v>199500</v>
      </c>
      <c r="P232" s="7">
        <f>Sales_Data[[#This Row],[ItemCost]] +Sales_Data[[#This Row],[ShippingCost]]</f>
        <v>200120.37</v>
      </c>
      <c r="Q232" s="7">
        <f>Sales_Data[[#This Row],[Gross Revenue]]-Sales_Data[[#This Row],[TotalFinancialCost]]</f>
        <v>113379.63</v>
      </c>
      <c r="R232" s="7">
        <f>Sales_Data[[#This Row],[Actul Bill Amount]]-Sales_Data[[#This Row],[ShippingCost]]</f>
        <v>310879.63</v>
      </c>
      <c r="S232">
        <v>1139</v>
      </c>
      <c r="T232">
        <v>620.37</v>
      </c>
      <c r="U232" t="s">
        <v>41</v>
      </c>
      <c r="V232">
        <v>3500</v>
      </c>
      <c r="W232" t="s">
        <v>27</v>
      </c>
      <c r="X232" t="str">
        <f t="shared" si="7"/>
        <v>Mumbai</v>
      </c>
    </row>
    <row r="233" spans="1:24" x14ac:dyDescent="0.4">
      <c r="A233">
        <v>100232</v>
      </c>
      <c r="B233" s="5">
        <v>45897.50277777778</v>
      </c>
      <c r="C233" s="3" t="str">
        <f>TEXT(Sales_Data[[#This Row],[OrderDate]],"mmmm")</f>
        <v>August</v>
      </c>
      <c r="D233" s="3" t="str">
        <f t="shared" si="6"/>
        <v>2025</v>
      </c>
      <c r="E233" t="s">
        <v>45</v>
      </c>
      <c r="F233" t="s">
        <v>46</v>
      </c>
      <c r="G233" t="s">
        <v>15</v>
      </c>
      <c r="H233" t="s">
        <v>20</v>
      </c>
      <c r="I233" t="s">
        <v>100</v>
      </c>
      <c r="J233">
        <v>7</v>
      </c>
      <c r="K233">
        <v>15000</v>
      </c>
      <c r="L233" s="7">
        <f>Sales_Data[[#This Row],[OrderQuantity]] *Sales_Data[[#This Row],[UnitPrice]]</f>
        <v>105000</v>
      </c>
      <c r="M233" s="7">
        <f>Sales_Data[[#This Row],[UnitPrice]]-Sales_Data[[#This Row],[UnitCost]]</f>
        <v>5500</v>
      </c>
      <c r="N233" s="7">
        <f>Sales_Data[[#This Row],[Gross Revenue]]-Sales_Data[[#This Row],[Discount Amount ]]</f>
        <v>99500</v>
      </c>
      <c r="O233" s="7">
        <f>Sales_Data[[#This Row],[OrderQuantity]] *Sales_Data[[#This Row],[UnitCost]]</f>
        <v>66500</v>
      </c>
      <c r="P233" s="7">
        <f>Sales_Data[[#This Row],[ItemCost]] +Sales_Data[[#This Row],[ShippingCost]]</f>
        <v>67671.77</v>
      </c>
      <c r="Q233" s="7">
        <f>Sales_Data[[#This Row],[Gross Revenue]]-Sales_Data[[#This Row],[TotalFinancialCost]]</f>
        <v>37328.229999999996</v>
      </c>
      <c r="R233" s="7">
        <f>Sales_Data[[#This Row],[Actul Bill Amount]]-Sales_Data[[#This Row],[ShippingCost]]</f>
        <v>98328.23</v>
      </c>
      <c r="S233">
        <v>1069</v>
      </c>
      <c r="T233">
        <v>1171.77</v>
      </c>
      <c r="U233" t="s">
        <v>53</v>
      </c>
      <c r="V233">
        <v>9500</v>
      </c>
      <c r="W233" t="s">
        <v>22</v>
      </c>
      <c r="X233" t="str">
        <f t="shared" si="7"/>
        <v>Nagpur</v>
      </c>
    </row>
    <row r="234" spans="1:24" x14ac:dyDescent="0.4">
      <c r="A234">
        <v>100233</v>
      </c>
      <c r="B234" s="5">
        <v>45801.095833333333</v>
      </c>
      <c r="C234" s="3" t="str">
        <f>TEXT(Sales_Data[[#This Row],[OrderDate]],"mmmm")</f>
        <v>May</v>
      </c>
      <c r="D234" s="3" t="str">
        <f t="shared" si="6"/>
        <v>2025</v>
      </c>
      <c r="E234" t="s">
        <v>23</v>
      </c>
      <c r="F234" t="s">
        <v>46</v>
      </c>
      <c r="G234" t="s">
        <v>29</v>
      </c>
      <c r="H234" t="s">
        <v>32</v>
      </c>
      <c r="I234" t="s">
        <v>100</v>
      </c>
      <c r="J234">
        <v>13</v>
      </c>
      <c r="K234">
        <v>4500</v>
      </c>
      <c r="L234" s="7">
        <f>Sales_Data[[#This Row],[OrderQuantity]] *Sales_Data[[#This Row],[UnitPrice]]</f>
        <v>58500</v>
      </c>
      <c r="M234" s="7">
        <f>Sales_Data[[#This Row],[UnitPrice]]-Sales_Data[[#This Row],[UnitCost]]</f>
        <v>1700</v>
      </c>
      <c r="N234" s="7">
        <f>Sales_Data[[#This Row],[Gross Revenue]]-Sales_Data[[#This Row],[Discount Amount ]]</f>
        <v>56800</v>
      </c>
      <c r="O234" s="7">
        <f>Sales_Data[[#This Row],[OrderQuantity]] *Sales_Data[[#This Row],[UnitCost]]</f>
        <v>36400</v>
      </c>
      <c r="P234" s="7">
        <f>Sales_Data[[#This Row],[ItemCost]] +Sales_Data[[#This Row],[ShippingCost]]</f>
        <v>36895.42</v>
      </c>
      <c r="Q234" s="7">
        <f>Sales_Data[[#This Row],[Gross Revenue]]-Sales_Data[[#This Row],[TotalFinancialCost]]</f>
        <v>21604.58</v>
      </c>
      <c r="R234" s="7">
        <f>Sales_Data[[#This Row],[Actul Bill Amount]]-Sales_Data[[#This Row],[ShippingCost]]</f>
        <v>56304.58</v>
      </c>
      <c r="S234">
        <v>501</v>
      </c>
      <c r="T234">
        <v>495.42</v>
      </c>
      <c r="U234" t="s">
        <v>47</v>
      </c>
      <c r="V234">
        <v>2800</v>
      </c>
      <c r="W234" t="s">
        <v>33</v>
      </c>
      <c r="X234" t="str">
        <f t="shared" si="7"/>
        <v>Delhi</v>
      </c>
    </row>
    <row r="235" spans="1:24" x14ac:dyDescent="0.4">
      <c r="A235">
        <v>100234</v>
      </c>
      <c r="B235" s="5">
        <v>45754.447916666664</v>
      </c>
      <c r="C235" s="3" t="str">
        <f>TEXT(Sales_Data[[#This Row],[OrderDate]],"mmmm")</f>
        <v>April</v>
      </c>
      <c r="D235" s="3" t="str">
        <f t="shared" si="6"/>
        <v>2025</v>
      </c>
      <c r="E235" t="s">
        <v>19</v>
      </c>
      <c r="F235" t="s">
        <v>24</v>
      </c>
      <c r="G235" t="s">
        <v>15</v>
      </c>
      <c r="H235" t="s">
        <v>32</v>
      </c>
      <c r="I235" t="s">
        <v>100</v>
      </c>
      <c r="J235">
        <v>78</v>
      </c>
      <c r="K235">
        <v>45000</v>
      </c>
      <c r="L235" s="7">
        <f>Sales_Data[[#This Row],[OrderQuantity]] *Sales_Data[[#This Row],[UnitPrice]]</f>
        <v>3510000</v>
      </c>
      <c r="M235" s="7">
        <f>Sales_Data[[#This Row],[UnitPrice]]-Sales_Data[[#This Row],[UnitCost]]</f>
        <v>13000</v>
      </c>
      <c r="N235" s="7">
        <f>Sales_Data[[#This Row],[Gross Revenue]]-Sales_Data[[#This Row],[Discount Amount ]]</f>
        <v>3497000</v>
      </c>
      <c r="O235" s="7">
        <f>Sales_Data[[#This Row],[OrderQuantity]] *Sales_Data[[#This Row],[UnitCost]]</f>
        <v>2496000</v>
      </c>
      <c r="P235" s="7">
        <f>Sales_Data[[#This Row],[ItemCost]] +Sales_Data[[#This Row],[ShippingCost]]</f>
        <v>2497091.91</v>
      </c>
      <c r="Q235" s="7">
        <f>Sales_Data[[#This Row],[Gross Revenue]]-Sales_Data[[#This Row],[TotalFinancialCost]]</f>
        <v>1012908.0899999999</v>
      </c>
      <c r="R235" s="7">
        <f>Sales_Data[[#This Row],[Actul Bill Amount]]-Sales_Data[[#This Row],[ShippingCost]]</f>
        <v>3495908.09</v>
      </c>
      <c r="S235">
        <v>856</v>
      </c>
      <c r="T235">
        <v>1091.9100000000001</v>
      </c>
      <c r="U235" t="s">
        <v>26</v>
      </c>
      <c r="V235">
        <v>32000</v>
      </c>
      <c r="W235" t="s">
        <v>33</v>
      </c>
      <c r="X235" t="str">
        <f t="shared" si="7"/>
        <v>Delhi</v>
      </c>
    </row>
    <row r="236" spans="1:24" x14ac:dyDescent="0.4">
      <c r="A236">
        <v>100235</v>
      </c>
      <c r="B236" s="5">
        <v>45858.71875</v>
      </c>
      <c r="C236" s="3" t="str">
        <f>TEXT(Sales_Data[[#This Row],[OrderDate]],"mmmm")</f>
        <v>July</v>
      </c>
      <c r="D236" s="3" t="str">
        <f t="shared" si="6"/>
        <v>2025</v>
      </c>
      <c r="E236" t="s">
        <v>34</v>
      </c>
      <c r="F236" t="s">
        <v>46</v>
      </c>
      <c r="G236" t="s">
        <v>31</v>
      </c>
      <c r="H236" t="s">
        <v>25</v>
      </c>
      <c r="I236" t="s">
        <v>100</v>
      </c>
      <c r="J236">
        <v>29</v>
      </c>
      <c r="K236">
        <v>4500</v>
      </c>
      <c r="L236" s="7">
        <f>Sales_Data[[#This Row],[OrderQuantity]] *Sales_Data[[#This Row],[UnitPrice]]</f>
        <v>130500</v>
      </c>
      <c r="M236" s="7">
        <f>Sales_Data[[#This Row],[UnitPrice]]-Sales_Data[[#This Row],[UnitCost]]</f>
        <v>1700</v>
      </c>
      <c r="N236" s="7">
        <f>Sales_Data[[#This Row],[Gross Revenue]]-Sales_Data[[#This Row],[Discount Amount ]]</f>
        <v>128800</v>
      </c>
      <c r="O236" s="7">
        <f>Sales_Data[[#This Row],[OrderQuantity]] *Sales_Data[[#This Row],[UnitCost]]</f>
        <v>81200</v>
      </c>
      <c r="P236" s="7">
        <f>Sales_Data[[#This Row],[ItemCost]] +Sales_Data[[#This Row],[ShippingCost]]</f>
        <v>81789.05</v>
      </c>
      <c r="Q236" s="7">
        <f>Sales_Data[[#This Row],[Gross Revenue]]-Sales_Data[[#This Row],[TotalFinancialCost]]</f>
        <v>48710.95</v>
      </c>
      <c r="R236" s="7">
        <f>Sales_Data[[#This Row],[Actul Bill Amount]]-Sales_Data[[#This Row],[ShippingCost]]</f>
        <v>128210.95</v>
      </c>
      <c r="S236">
        <v>950</v>
      </c>
      <c r="T236">
        <v>589.04999999999995</v>
      </c>
      <c r="U236" t="s">
        <v>47</v>
      </c>
      <c r="V236">
        <v>2800</v>
      </c>
      <c r="W236" t="s">
        <v>27</v>
      </c>
      <c r="X236" t="str">
        <f t="shared" si="7"/>
        <v>Mumbai</v>
      </c>
    </row>
    <row r="237" spans="1:24" x14ac:dyDescent="0.4">
      <c r="A237">
        <v>100236</v>
      </c>
      <c r="B237" s="5">
        <v>45781.807638888888</v>
      </c>
      <c r="C237" s="3" t="str">
        <f>TEXT(Sales_Data[[#This Row],[OrderDate]],"mmmm")</f>
        <v>May</v>
      </c>
      <c r="D237" s="3" t="str">
        <f t="shared" si="6"/>
        <v>2025</v>
      </c>
      <c r="E237" t="s">
        <v>13</v>
      </c>
      <c r="F237" t="s">
        <v>40</v>
      </c>
      <c r="G237" t="s">
        <v>15</v>
      </c>
      <c r="H237" t="s">
        <v>32</v>
      </c>
      <c r="I237" t="s">
        <v>100</v>
      </c>
      <c r="J237">
        <v>26</v>
      </c>
      <c r="K237">
        <v>1500</v>
      </c>
      <c r="L237" s="7">
        <f>Sales_Data[[#This Row],[OrderQuantity]] *Sales_Data[[#This Row],[UnitPrice]]</f>
        <v>39000</v>
      </c>
      <c r="M237" s="7">
        <f>Sales_Data[[#This Row],[UnitPrice]]-Sales_Data[[#This Row],[UnitCost]]</f>
        <v>700</v>
      </c>
      <c r="N237" s="7">
        <f>Sales_Data[[#This Row],[Gross Revenue]]-Sales_Data[[#This Row],[Discount Amount ]]</f>
        <v>38300</v>
      </c>
      <c r="O237" s="7">
        <f>Sales_Data[[#This Row],[OrderQuantity]] *Sales_Data[[#This Row],[UnitCost]]</f>
        <v>20800</v>
      </c>
      <c r="P237" s="7">
        <f>Sales_Data[[#This Row],[ItemCost]] +Sales_Data[[#This Row],[ShippingCost]]</f>
        <v>21346.51</v>
      </c>
      <c r="Q237" s="7">
        <f>Sales_Data[[#This Row],[Gross Revenue]]-Sales_Data[[#This Row],[TotalFinancialCost]]</f>
        <v>17653.490000000002</v>
      </c>
      <c r="R237" s="7">
        <f>Sales_Data[[#This Row],[Actul Bill Amount]]-Sales_Data[[#This Row],[ShippingCost]]</f>
        <v>37753.49</v>
      </c>
      <c r="S237">
        <v>327</v>
      </c>
      <c r="T237">
        <v>546.51</v>
      </c>
      <c r="U237" t="s">
        <v>52</v>
      </c>
      <c r="V237">
        <v>800</v>
      </c>
      <c r="W237" t="s">
        <v>33</v>
      </c>
      <c r="X237" t="str">
        <f t="shared" si="7"/>
        <v>Delhi</v>
      </c>
    </row>
    <row r="238" spans="1:24" x14ac:dyDescent="0.4">
      <c r="A238">
        <v>100237</v>
      </c>
      <c r="B238" s="5">
        <v>45844.418749999997</v>
      </c>
      <c r="C238" s="3" t="str">
        <f>TEXT(Sales_Data[[#This Row],[OrderDate]],"mmmm")</f>
        <v>July</v>
      </c>
      <c r="D238" s="3" t="str">
        <f t="shared" si="6"/>
        <v>2025</v>
      </c>
      <c r="E238" t="s">
        <v>50</v>
      </c>
      <c r="F238" t="s">
        <v>14</v>
      </c>
      <c r="G238" t="s">
        <v>31</v>
      </c>
      <c r="H238" t="s">
        <v>25</v>
      </c>
      <c r="I238" t="s">
        <v>100</v>
      </c>
      <c r="J238">
        <v>96</v>
      </c>
      <c r="K238">
        <v>6500</v>
      </c>
      <c r="L238" s="7">
        <f>Sales_Data[[#This Row],[OrderQuantity]] *Sales_Data[[#This Row],[UnitPrice]]</f>
        <v>624000</v>
      </c>
      <c r="M238" s="7">
        <f>Sales_Data[[#This Row],[UnitPrice]]-Sales_Data[[#This Row],[UnitCost]]</f>
        <v>2300</v>
      </c>
      <c r="N238" s="7">
        <f>Sales_Data[[#This Row],[Gross Revenue]]-Sales_Data[[#This Row],[Discount Amount ]]</f>
        <v>621700</v>
      </c>
      <c r="O238" s="7">
        <f>Sales_Data[[#This Row],[OrderQuantity]] *Sales_Data[[#This Row],[UnitCost]]</f>
        <v>403200</v>
      </c>
      <c r="P238" s="7">
        <f>Sales_Data[[#This Row],[ItemCost]] +Sales_Data[[#This Row],[ShippingCost]]</f>
        <v>403771.24</v>
      </c>
      <c r="Q238" s="7">
        <f>Sales_Data[[#This Row],[Gross Revenue]]-Sales_Data[[#This Row],[TotalFinancialCost]]</f>
        <v>220228.76</v>
      </c>
      <c r="R238" s="7">
        <f>Sales_Data[[#This Row],[Actul Bill Amount]]-Sales_Data[[#This Row],[ShippingCost]]</f>
        <v>621128.76</v>
      </c>
      <c r="S238">
        <v>1044</v>
      </c>
      <c r="T238">
        <v>571.24</v>
      </c>
      <c r="U238" t="s">
        <v>21</v>
      </c>
      <c r="V238">
        <v>4200</v>
      </c>
      <c r="W238" t="s">
        <v>27</v>
      </c>
      <c r="X238" t="str">
        <f t="shared" si="7"/>
        <v>Mumbai</v>
      </c>
    </row>
    <row r="239" spans="1:24" x14ac:dyDescent="0.4">
      <c r="A239">
        <v>100238</v>
      </c>
      <c r="B239" s="5">
        <v>45983.732638888891</v>
      </c>
      <c r="C239" s="3" t="str">
        <f>TEXT(Sales_Data[[#This Row],[OrderDate]],"mmmm")</f>
        <v>November</v>
      </c>
      <c r="D239" s="3" t="str">
        <f t="shared" si="6"/>
        <v>2025</v>
      </c>
      <c r="E239" t="s">
        <v>50</v>
      </c>
      <c r="F239" t="s">
        <v>14</v>
      </c>
      <c r="G239" t="s">
        <v>15</v>
      </c>
      <c r="H239" t="s">
        <v>25</v>
      </c>
      <c r="I239" t="s">
        <v>100</v>
      </c>
      <c r="J239">
        <v>6</v>
      </c>
      <c r="K239">
        <v>6500</v>
      </c>
      <c r="L239" s="7">
        <f>Sales_Data[[#This Row],[OrderQuantity]] *Sales_Data[[#This Row],[UnitPrice]]</f>
        <v>39000</v>
      </c>
      <c r="M239" s="7">
        <f>Sales_Data[[#This Row],[UnitPrice]]-Sales_Data[[#This Row],[UnitCost]]</f>
        <v>2300</v>
      </c>
      <c r="N239" s="7">
        <f>Sales_Data[[#This Row],[Gross Revenue]]-Sales_Data[[#This Row],[Discount Amount ]]</f>
        <v>36700</v>
      </c>
      <c r="O239" s="7">
        <f>Sales_Data[[#This Row],[OrderQuantity]] *Sales_Data[[#This Row],[UnitCost]]</f>
        <v>25200</v>
      </c>
      <c r="P239" s="7">
        <f>Sales_Data[[#This Row],[ItemCost]] +Sales_Data[[#This Row],[ShippingCost]]</f>
        <v>25593.84</v>
      </c>
      <c r="Q239" s="7">
        <f>Sales_Data[[#This Row],[Gross Revenue]]-Sales_Data[[#This Row],[TotalFinancialCost]]</f>
        <v>13406.16</v>
      </c>
      <c r="R239" s="7">
        <f>Sales_Data[[#This Row],[Actul Bill Amount]]-Sales_Data[[#This Row],[ShippingCost]]</f>
        <v>36306.160000000003</v>
      </c>
      <c r="S239">
        <v>943</v>
      </c>
      <c r="T239">
        <v>393.84</v>
      </c>
      <c r="U239" t="s">
        <v>21</v>
      </c>
      <c r="V239">
        <v>4200</v>
      </c>
      <c r="W239" t="s">
        <v>27</v>
      </c>
      <c r="X239" t="str">
        <f t="shared" si="7"/>
        <v>Mumbai</v>
      </c>
    </row>
    <row r="240" spans="1:24" x14ac:dyDescent="0.4">
      <c r="A240">
        <v>100239</v>
      </c>
      <c r="B240" s="5">
        <v>46006.568055555559</v>
      </c>
      <c r="C240" s="3" t="str">
        <f>TEXT(Sales_Data[[#This Row],[OrderDate]],"mmmm")</f>
        <v>December</v>
      </c>
      <c r="D240" s="3" t="str">
        <f t="shared" si="6"/>
        <v>2025</v>
      </c>
      <c r="E240" t="s">
        <v>34</v>
      </c>
      <c r="F240" t="s">
        <v>35</v>
      </c>
      <c r="G240" t="s">
        <v>29</v>
      </c>
      <c r="H240" t="s">
        <v>16</v>
      </c>
      <c r="I240" t="s">
        <v>100</v>
      </c>
      <c r="J240">
        <v>15</v>
      </c>
      <c r="K240">
        <v>8500</v>
      </c>
      <c r="L240" s="7">
        <f>Sales_Data[[#This Row],[OrderQuantity]] *Sales_Data[[#This Row],[UnitPrice]]</f>
        <v>127500</v>
      </c>
      <c r="M240" s="7">
        <f>Sales_Data[[#This Row],[UnitPrice]]-Sales_Data[[#This Row],[UnitCost]]</f>
        <v>3000</v>
      </c>
      <c r="N240" s="7">
        <f>Sales_Data[[#This Row],[Gross Revenue]]-Sales_Data[[#This Row],[Discount Amount ]]</f>
        <v>124500</v>
      </c>
      <c r="O240" s="7">
        <f>Sales_Data[[#This Row],[OrderQuantity]] *Sales_Data[[#This Row],[UnitCost]]</f>
        <v>82500</v>
      </c>
      <c r="P240" s="7">
        <f>Sales_Data[[#This Row],[ItemCost]] +Sales_Data[[#This Row],[ShippingCost]]</f>
        <v>84229.65</v>
      </c>
      <c r="Q240" s="7">
        <f>Sales_Data[[#This Row],[Gross Revenue]]-Sales_Data[[#This Row],[TotalFinancialCost]]</f>
        <v>43270.350000000006</v>
      </c>
      <c r="R240" s="7">
        <f>Sales_Data[[#This Row],[Actul Bill Amount]]-Sales_Data[[#This Row],[ShippingCost]]</f>
        <v>122770.35</v>
      </c>
      <c r="S240">
        <v>748</v>
      </c>
      <c r="T240">
        <v>1729.65</v>
      </c>
      <c r="U240" t="s">
        <v>49</v>
      </c>
      <c r="V240">
        <v>5500</v>
      </c>
      <c r="W240" t="s">
        <v>18</v>
      </c>
      <c r="X240" t="str">
        <f t="shared" si="7"/>
        <v>Bengaluru</v>
      </c>
    </row>
    <row r="241" spans="1:24" x14ac:dyDescent="0.4">
      <c r="A241">
        <v>100240</v>
      </c>
      <c r="B241" s="5">
        <v>45916.430555555555</v>
      </c>
      <c r="C241" s="3" t="str">
        <f>TEXT(Sales_Data[[#This Row],[OrderDate]],"mmmm")</f>
        <v>September</v>
      </c>
      <c r="D241" s="3" t="str">
        <f t="shared" si="6"/>
        <v>2025</v>
      </c>
      <c r="E241" t="s">
        <v>19</v>
      </c>
      <c r="F241" t="s">
        <v>40</v>
      </c>
      <c r="G241" t="s">
        <v>15</v>
      </c>
      <c r="H241" t="s">
        <v>32</v>
      </c>
      <c r="I241" t="s">
        <v>100</v>
      </c>
      <c r="J241">
        <v>41</v>
      </c>
      <c r="K241">
        <v>5500</v>
      </c>
      <c r="L241" s="7">
        <f>Sales_Data[[#This Row],[OrderQuantity]] *Sales_Data[[#This Row],[UnitPrice]]</f>
        <v>225500</v>
      </c>
      <c r="M241" s="7">
        <f>Sales_Data[[#This Row],[UnitPrice]]-Sales_Data[[#This Row],[UnitCost]]</f>
        <v>2000</v>
      </c>
      <c r="N241" s="7">
        <f>Sales_Data[[#This Row],[Gross Revenue]]-Sales_Data[[#This Row],[Discount Amount ]]</f>
        <v>223500</v>
      </c>
      <c r="O241" s="7">
        <f>Sales_Data[[#This Row],[OrderQuantity]] *Sales_Data[[#This Row],[UnitCost]]</f>
        <v>143500</v>
      </c>
      <c r="P241" s="7">
        <f>Sales_Data[[#This Row],[ItemCost]] +Sales_Data[[#This Row],[ShippingCost]]</f>
        <v>143860.25</v>
      </c>
      <c r="Q241" s="7">
        <f>Sales_Data[[#This Row],[Gross Revenue]]-Sales_Data[[#This Row],[TotalFinancialCost]]</f>
        <v>81639.75</v>
      </c>
      <c r="R241" s="7">
        <f>Sales_Data[[#This Row],[Actul Bill Amount]]-Sales_Data[[#This Row],[ShippingCost]]</f>
        <v>223139.75</v>
      </c>
      <c r="S241">
        <v>582</v>
      </c>
      <c r="T241">
        <v>360.25</v>
      </c>
      <c r="U241" t="s">
        <v>41</v>
      </c>
      <c r="V241">
        <v>3500</v>
      </c>
      <c r="W241" t="s">
        <v>33</v>
      </c>
      <c r="X241" t="str">
        <f t="shared" si="7"/>
        <v>Delhi</v>
      </c>
    </row>
    <row r="242" spans="1:24" x14ac:dyDescent="0.4">
      <c r="A242">
        <v>100241</v>
      </c>
      <c r="B242" s="5">
        <v>45805.5</v>
      </c>
      <c r="C242" s="3" t="str">
        <f>TEXT(Sales_Data[[#This Row],[OrderDate]],"mmmm")</f>
        <v>May</v>
      </c>
      <c r="D242" s="3" t="str">
        <f t="shared" si="6"/>
        <v>2025</v>
      </c>
      <c r="E242" t="s">
        <v>23</v>
      </c>
      <c r="F242" t="s">
        <v>43</v>
      </c>
      <c r="G242" t="s">
        <v>31</v>
      </c>
      <c r="H242" t="s">
        <v>16</v>
      </c>
      <c r="I242" t="s">
        <v>100</v>
      </c>
      <c r="J242">
        <v>53</v>
      </c>
      <c r="K242">
        <v>4500</v>
      </c>
      <c r="L242" s="7">
        <f>Sales_Data[[#This Row],[OrderQuantity]] *Sales_Data[[#This Row],[UnitPrice]]</f>
        <v>238500</v>
      </c>
      <c r="M242" s="7">
        <f>Sales_Data[[#This Row],[UnitPrice]]-Sales_Data[[#This Row],[UnitCost]]</f>
        <v>2000</v>
      </c>
      <c r="N242" s="7">
        <f>Sales_Data[[#This Row],[Gross Revenue]]-Sales_Data[[#This Row],[Discount Amount ]]</f>
        <v>236500</v>
      </c>
      <c r="O242" s="7">
        <f>Sales_Data[[#This Row],[OrderQuantity]] *Sales_Data[[#This Row],[UnitCost]]</f>
        <v>132500</v>
      </c>
      <c r="P242" s="7">
        <f>Sales_Data[[#This Row],[ItemCost]] +Sales_Data[[#This Row],[ShippingCost]]</f>
        <v>135165.24</v>
      </c>
      <c r="Q242" s="7">
        <f>Sales_Data[[#This Row],[Gross Revenue]]-Sales_Data[[#This Row],[TotalFinancialCost]]</f>
        <v>103334.76000000001</v>
      </c>
      <c r="R242" s="7">
        <f>Sales_Data[[#This Row],[Actul Bill Amount]]-Sales_Data[[#This Row],[ShippingCost]]</f>
        <v>233834.76</v>
      </c>
      <c r="S242">
        <v>999</v>
      </c>
      <c r="T242">
        <v>2665.24</v>
      </c>
      <c r="U242" t="s">
        <v>44</v>
      </c>
      <c r="V242">
        <v>2500</v>
      </c>
      <c r="W242" t="s">
        <v>18</v>
      </c>
      <c r="X242" t="str">
        <f t="shared" si="7"/>
        <v>Bengaluru</v>
      </c>
    </row>
    <row r="243" spans="1:24" x14ac:dyDescent="0.4">
      <c r="A243">
        <v>100242</v>
      </c>
      <c r="B243" s="5">
        <v>45909.429166666669</v>
      </c>
      <c r="C243" s="3" t="str">
        <f>TEXT(Sales_Data[[#This Row],[OrderDate]],"mmmm")</f>
        <v>September</v>
      </c>
      <c r="D243" s="3" t="str">
        <f t="shared" si="6"/>
        <v>2025</v>
      </c>
      <c r="E243" t="s">
        <v>39</v>
      </c>
      <c r="F243" t="s">
        <v>43</v>
      </c>
      <c r="G243" t="s">
        <v>31</v>
      </c>
      <c r="H243" t="s">
        <v>16</v>
      </c>
      <c r="I243" t="s">
        <v>100</v>
      </c>
      <c r="J243">
        <v>83</v>
      </c>
      <c r="K243">
        <v>2800</v>
      </c>
      <c r="L243" s="7">
        <f>Sales_Data[[#This Row],[OrderQuantity]] *Sales_Data[[#This Row],[UnitPrice]]</f>
        <v>232400</v>
      </c>
      <c r="M243" s="7">
        <f>Sales_Data[[#This Row],[UnitPrice]]-Sales_Data[[#This Row],[UnitCost]]</f>
        <v>1300</v>
      </c>
      <c r="N243" s="7">
        <f>Sales_Data[[#This Row],[Gross Revenue]]-Sales_Data[[#This Row],[Discount Amount ]]</f>
        <v>231100</v>
      </c>
      <c r="O243" s="7">
        <f>Sales_Data[[#This Row],[OrderQuantity]] *Sales_Data[[#This Row],[UnitCost]]</f>
        <v>124500</v>
      </c>
      <c r="P243" s="7">
        <f>Sales_Data[[#This Row],[ItemCost]] +Sales_Data[[#This Row],[ShippingCost]]</f>
        <v>125569.16</v>
      </c>
      <c r="Q243" s="7">
        <f>Sales_Data[[#This Row],[Gross Revenue]]-Sales_Data[[#This Row],[TotalFinancialCost]]</f>
        <v>106830.84</v>
      </c>
      <c r="R243" s="7">
        <f>Sales_Data[[#This Row],[Actul Bill Amount]]-Sales_Data[[#This Row],[ShippingCost]]</f>
        <v>230030.84</v>
      </c>
      <c r="S243">
        <v>762</v>
      </c>
      <c r="T243">
        <v>1069.1600000000001</v>
      </c>
      <c r="U243" t="s">
        <v>61</v>
      </c>
      <c r="V243">
        <v>1500</v>
      </c>
      <c r="W243" t="s">
        <v>18</v>
      </c>
      <c r="X243" t="str">
        <f t="shared" si="7"/>
        <v>Bengaluru</v>
      </c>
    </row>
    <row r="244" spans="1:24" x14ac:dyDescent="0.4">
      <c r="A244">
        <v>100243</v>
      </c>
      <c r="B244" s="5">
        <v>46003.265277777777</v>
      </c>
      <c r="C244" s="3" t="str">
        <f>TEXT(Sales_Data[[#This Row],[OrderDate]],"mmmm")</f>
        <v>December</v>
      </c>
      <c r="D244" s="3" t="str">
        <f t="shared" si="6"/>
        <v>2025</v>
      </c>
      <c r="E244" t="s">
        <v>13</v>
      </c>
      <c r="F244" t="s">
        <v>28</v>
      </c>
      <c r="G244" t="s">
        <v>29</v>
      </c>
      <c r="H244" t="s">
        <v>20</v>
      </c>
      <c r="I244" t="s">
        <v>100</v>
      </c>
      <c r="J244">
        <v>97</v>
      </c>
      <c r="K244">
        <v>2500</v>
      </c>
      <c r="L244" s="7">
        <f>Sales_Data[[#This Row],[OrderQuantity]] *Sales_Data[[#This Row],[UnitPrice]]</f>
        <v>242500</v>
      </c>
      <c r="M244" s="7">
        <f>Sales_Data[[#This Row],[UnitPrice]]-Sales_Data[[#This Row],[UnitCost]]</f>
        <v>1000</v>
      </c>
      <c r="N244" s="7">
        <f>Sales_Data[[#This Row],[Gross Revenue]]-Sales_Data[[#This Row],[Discount Amount ]]</f>
        <v>241500</v>
      </c>
      <c r="O244" s="7">
        <f>Sales_Data[[#This Row],[OrderQuantity]] *Sales_Data[[#This Row],[UnitCost]]</f>
        <v>145500</v>
      </c>
      <c r="P244" s="7">
        <f>Sales_Data[[#This Row],[ItemCost]] +Sales_Data[[#This Row],[ShippingCost]]</f>
        <v>146584.01999999999</v>
      </c>
      <c r="Q244" s="7">
        <f>Sales_Data[[#This Row],[Gross Revenue]]-Sales_Data[[#This Row],[TotalFinancialCost]]</f>
        <v>95915.98000000001</v>
      </c>
      <c r="R244" s="7">
        <f>Sales_Data[[#This Row],[Actul Bill Amount]]-Sales_Data[[#This Row],[ShippingCost]]</f>
        <v>240415.98</v>
      </c>
      <c r="S244">
        <v>683</v>
      </c>
      <c r="T244">
        <v>1084.02</v>
      </c>
      <c r="U244" t="s">
        <v>54</v>
      </c>
      <c r="V244">
        <v>1500</v>
      </c>
      <c r="W244" t="s">
        <v>22</v>
      </c>
      <c r="X244" t="str">
        <f t="shared" si="7"/>
        <v>Nagpur</v>
      </c>
    </row>
    <row r="245" spans="1:24" x14ac:dyDescent="0.4">
      <c r="A245">
        <v>100244</v>
      </c>
      <c r="B245" s="5">
        <v>45804.395833333336</v>
      </c>
      <c r="C245" s="3" t="str">
        <f>TEXT(Sales_Data[[#This Row],[OrderDate]],"mmmm")</f>
        <v>May</v>
      </c>
      <c r="D245" s="3" t="str">
        <f t="shared" si="6"/>
        <v>2025</v>
      </c>
      <c r="E245" t="s">
        <v>39</v>
      </c>
      <c r="F245" t="s">
        <v>55</v>
      </c>
      <c r="G245" t="s">
        <v>29</v>
      </c>
      <c r="H245" t="s">
        <v>16</v>
      </c>
      <c r="I245" t="s">
        <v>100</v>
      </c>
      <c r="J245">
        <v>82</v>
      </c>
      <c r="K245">
        <v>600</v>
      </c>
      <c r="L245" s="7">
        <f>Sales_Data[[#This Row],[OrderQuantity]] *Sales_Data[[#This Row],[UnitPrice]]</f>
        <v>49200</v>
      </c>
      <c r="M245" s="7">
        <f>Sales_Data[[#This Row],[UnitPrice]]-Sales_Data[[#This Row],[UnitCost]]</f>
        <v>250</v>
      </c>
      <c r="N245" s="7">
        <f>Sales_Data[[#This Row],[Gross Revenue]]-Sales_Data[[#This Row],[Discount Amount ]]</f>
        <v>48950</v>
      </c>
      <c r="O245" s="7">
        <f>Sales_Data[[#This Row],[OrderQuantity]] *Sales_Data[[#This Row],[UnitCost]]</f>
        <v>28700</v>
      </c>
      <c r="P245" s="7">
        <f>Sales_Data[[#This Row],[ItemCost]] +Sales_Data[[#This Row],[ShippingCost]]</f>
        <v>29537.200000000001</v>
      </c>
      <c r="Q245" s="7">
        <f>Sales_Data[[#This Row],[Gross Revenue]]-Sales_Data[[#This Row],[TotalFinancialCost]]</f>
        <v>19662.8</v>
      </c>
      <c r="R245" s="7">
        <f>Sales_Data[[#This Row],[Actul Bill Amount]]-Sales_Data[[#This Row],[ShippingCost]]</f>
        <v>48112.800000000003</v>
      </c>
      <c r="S245">
        <v>409</v>
      </c>
      <c r="T245">
        <v>837.2</v>
      </c>
      <c r="U245" t="s">
        <v>57</v>
      </c>
      <c r="V245">
        <v>350</v>
      </c>
      <c r="W245" t="s">
        <v>18</v>
      </c>
      <c r="X245" t="str">
        <f t="shared" si="7"/>
        <v>Bengaluru</v>
      </c>
    </row>
    <row r="246" spans="1:24" x14ac:dyDescent="0.4">
      <c r="A246">
        <v>100245</v>
      </c>
      <c r="B246" s="5">
        <v>45805.212500000001</v>
      </c>
      <c r="C246" s="3" t="str">
        <f>TEXT(Sales_Data[[#This Row],[OrderDate]],"mmmm")</f>
        <v>May</v>
      </c>
      <c r="D246" s="3" t="str">
        <f t="shared" si="6"/>
        <v>2025</v>
      </c>
      <c r="E246" t="s">
        <v>39</v>
      </c>
      <c r="F246" t="s">
        <v>35</v>
      </c>
      <c r="G246" t="s">
        <v>31</v>
      </c>
      <c r="H246" t="s">
        <v>20</v>
      </c>
      <c r="I246" t="s">
        <v>100</v>
      </c>
      <c r="J246">
        <v>71</v>
      </c>
      <c r="K246">
        <v>12000</v>
      </c>
      <c r="L246" s="7">
        <f>Sales_Data[[#This Row],[OrderQuantity]] *Sales_Data[[#This Row],[UnitPrice]]</f>
        <v>852000</v>
      </c>
      <c r="M246" s="7">
        <f>Sales_Data[[#This Row],[UnitPrice]]-Sales_Data[[#This Row],[UnitCost]]</f>
        <v>4000</v>
      </c>
      <c r="N246" s="7">
        <f>Sales_Data[[#This Row],[Gross Revenue]]-Sales_Data[[#This Row],[Discount Amount ]]</f>
        <v>848000</v>
      </c>
      <c r="O246" s="7">
        <f>Sales_Data[[#This Row],[OrderQuantity]] *Sales_Data[[#This Row],[UnitCost]]</f>
        <v>568000</v>
      </c>
      <c r="P246" s="7">
        <f>Sales_Data[[#This Row],[ItemCost]] +Sales_Data[[#This Row],[ShippingCost]]</f>
        <v>568771.43999999994</v>
      </c>
      <c r="Q246" s="7">
        <f>Sales_Data[[#This Row],[Gross Revenue]]-Sales_Data[[#This Row],[TotalFinancialCost]]</f>
        <v>283228.56000000006</v>
      </c>
      <c r="R246" s="7">
        <f>Sales_Data[[#This Row],[Actul Bill Amount]]-Sales_Data[[#This Row],[ShippingCost]]</f>
        <v>847228.56</v>
      </c>
      <c r="S246">
        <v>335</v>
      </c>
      <c r="T246">
        <v>771.44</v>
      </c>
      <c r="U246" t="s">
        <v>36</v>
      </c>
      <c r="V246">
        <v>8000</v>
      </c>
      <c r="W246" t="s">
        <v>22</v>
      </c>
      <c r="X246" t="str">
        <f t="shared" si="7"/>
        <v>Nagpur</v>
      </c>
    </row>
    <row r="247" spans="1:24" x14ac:dyDescent="0.4">
      <c r="A247">
        <v>100246</v>
      </c>
      <c r="B247" s="5">
        <v>46009.223611111112</v>
      </c>
      <c r="C247" s="3" t="str">
        <f>TEXT(Sales_Data[[#This Row],[OrderDate]],"mmmm")</f>
        <v>December</v>
      </c>
      <c r="D247" s="3" t="str">
        <f t="shared" si="6"/>
        <v>2025</v>
      </c>
      <c r="E247" t="s">
        <v>48</v>
      </c>
      <c r="F247" t="s">
        <v>46</v>
      </c>
      <c r="G247" t="s">
        <v>29</v>
      </c>
      <c r="H247" t="s">
        <v>25</v>
      </c>
      <c r="I247" t="s">
        <v>100</v>
      </c>
      <c r="J247">
        <v>81</v>
      </c>
      <c r="K247">
        <v>4500</v>
      </c>
      <c r="L247" s="7">
        <f>Sales_Data[[#This Row],[OrderQuantity]] *Sales_Data[[#This Row],[UnitPrice]]</f>
        <v>364500</v>
      </c>
      <c r="M247" s="7">
        <f>Sales_Data[[#This Row],[UnitPrice]]-Sales_Data[[#This Row],[UnitCost]]</f>
        <v>1700</v>
      </c>
      <c r="N247" s="7">
        <f>Sales_Data[[#This Row],[Gross Revenue]]-Sales_Data[[#This Row],[Discount Amount ]]</f>
        <v>362800</v>
      </c>
      <c r="O247" s="7">
        <f>Sales_Data[[#This Row],[OrderQuantity]] *Sales_Data[[#This Row],[UnitCost]]</f>
        <v>226800</v>
      </c>
      <c r="P247" s="7">
        <f>Sales_Data[[#This Row],[ItemCost]] +Sales_Data[[#This Row],[ShippingCost]]</f>
        <v>227971.20000000001</v>
      </c>
      <c r="Q247" s="7">
        <f>Sales_Data[[#This Row],[Gross Revenue]]-Sales_Data[[#This Row],[TotalFinancialCost]]</f>
        <v>136528.79999999999</v>
      </c>
      <c r="R247" s="7">
        <f>Sales_Data[[#This Row],[Actul Bill Amount]]-Sales_Data[[#This Row],[ShippingCost]]</f>
        <v>361628.8</v>
      </c>
      <c r="S247">
        <v>1122</v>
      </c>
      <c r="T247">
        <v>1171.2</v>
      </c>
      <c r="U247" t="s">
        <v>47</v>
      </c>
      <c r="V247">
        <v>2800</v>
      </c>
      <c r="W247" t="s">
        <v>27</v>
      </c>
      <c r="X247" t="str">
        <f t="shared" si="7"/>
        <v>Mumbai</v>
      </c>
    </row>
    <row r="248" spans="1:24" x14ac:dyDescent="0.4">
      <c r="A248">
        <v>100247</v>
      </c>
      <c r="B248" s="5">
        <v>45856.71597222222</v>
      </c>
      <c r="C248" s="3" t="str">
        <f>TEXT(Sales_Data[[#This Row],[OrderDate]],"mmmm")</f>
        <v>July</v>
      </c>
      <c r="D248" s="3" t="str">
        <f t="shared" si="6"/>
        <v>2025</v>
      </c>
      <c r="E248" t="s">
        <v>45</v>
      </c>
      <c r="F248" t="s">
        <v>46</v>
      </c>
      <c r="G248" t="s">
        <v>15</v>
      </c>
      <c r="H248" t="s">
        <v>37</v>
      </c>
      <c r="I248" t="s">
        <v>100</v>
      </c>
      <c r="J248">
        <v>87</v>
      </c>
      <c r="K248">
        <v>15000</v>
      </c>
      <c r="L248" s="7">
        <f>Sales_Data[[#This Row],[OrderQuantity]] *Sales_Data[[#This Row],[UnitPrice]]</f>
        <v>1305000</v>
      </c>
      <c r="M248" s="7">
        <f>Sales_Data[[#This Row],[UnitPrice]]-Sales_Data[[#This Row],[UnitCost]]</f>
        <v>5500</v>
      </c>
      <c r="N248" s="7">
        <f>Sales_Data[[#This Row],[Gross Revenue]]-Sales_Data[[#This Row],[Discount Amount ]]</f>
        <v>1299500</v>
      </c>
      <c r="O248" s="7">
        <f>Sales_Data[[#This Row],[OrderQuantity]] *Sales_Data[[#This Row],[UnitCost]]</f>
        <v>826500</v>
      </c>
      <c r="P248" s="7">
        <f>Sales_Data[[#This Row],[ItemCost]] +Sales_Data[[#This Row],[ShippingCost]]</f>
        <v>827219.93</v>
      </c>
      <c r="Q248" s="7">
        <f>Sales_Data[[#This Row],[Gross Revenue]]-Sales_Data[[#This Row],[TotalFinancialCost]]</f>
        <v>477780.06999999995</v>
      </c>
      <c r="R248" s="7">
        <f>Sales_Data[[#This Row],[Actul Bill Amount]]-Sales_Data[[#This Row],[ShippingCost]]</f>
        <v>1298780.07</v>
      </c>
      <c r="S248">
        <v>543</v>
      </c>
      <c r="T248">
        <v>719.93</v>
      </c>
      <c r="U248" t="s">
        <v>53</v>
      </c>
      <c r="V248">
        <v>9500</v>
      </c>
      <c r="W248" t="s">
        <v>38</v>
      </c>
      <c r="X248" t="str">
        <f t="shared" si="7"/>
        <v>Kolkata</v>
      </c>
    </row>
    <row r="249" spans="1:24" x14ac:dyDescent="0.4">
      <c r="A249">
        <v>100248</v>
      </c>
      <c r="B249" s="5">
        <v>45965.45208333333</v>
      </c>
      <c r="C249" s="3" t="str">
        <f>TEXT(Sales_Data[[#This Row],[OrderDate]],"mmmm")</f>
        <v>November</v>
      </c>
      <c r="D249" s="3" t="str">
        <f t="shared" si="6"/>
        <v>2025</v>
      </c>
      <c r="E249" t="s">
        <v>48</v>
      </c>
      <c r="F249" t="s">
        <v>28</v>
      </c>
      <c r="G249" t="s">
        <v>29</v>
      </c>
      <c r="H249" t="s">
        <v>16</v>
      </c>
      <c r="I249" t="s">
        <v>100</v>
      </c>
      <c r="J249">
        <v>3</v>
      </c>
      <c r="K249">
        <v>2500</v>
      </c>
      <c r="L249" s="7">
        <f>Sales_Data[[#This Row],[OrderQuantity]] *Sales_Data[[#This Row],[UnitPrice]]</f>
        <v>7500</v>
      </c>
      <c r="M249" s="7">
        <f>Sales_Data[[#This Row],[UnitPrice]]-Sales_Data[[#This Row],[UnitCost]]</f>
        <v>1000</v>
      </c>
      <c r="N249" s="7">
        <f>Sales_Data[[#This Row],[Gross Revenue]]-Sales_Data[[#This Row],[Discount Amount ]]</f>
        <v>6500</v>
      </c>
      <c r="O249" s="7">
        <f>Sales_Data[[#This Row],[OrderQuantity]] *Sales_Data[[#This Row],[UnitCost]]</f>
        <v>4500</v>
      </c>
      <c r="P249" s="7">
        <f>Sales_Data[[#This Row],[ItemCost]] +Sales_Data[[#This Row],[ShippingCost]]</f>
        <v>5262.63</v>
      </c>
      <c r="Q249" s="7">
        <f>Sales_Data[[#This Row],[Gross Revenue]]-Sales_Data[[#This Row],[TotalFinancialCost]]</f>
        <v>2237.37</v>
      </c>
      <c r="R249" s="7">
        <f>Sales_Data[[#This Row],[Actul Bill Amount]]-Sales_Data[[#This Row],[ShippingCost]]</f>
        <v>5737.37</v>
      </c>
      <c r="S249">
        <v>1174</v>
      </c>
      <c r="T249">
        <v>762.63</v>
      </c>
      <c r="U249" t="s">
        <v>54</v>
      </c>
      <c r="V249">
        <v>1500</v>
      </c>
      <c r="W249" t="s">
        <v>18</v>
      </c>
      <c r="X249" t="str">
        <f t="shared" si="7"/>
        <v>Bengaluru</v>
      </c>
    </row>
    <row r="250" spans="1:24" x14ac:dyDescent="0.4">
      <c r="A250">
        <v>100249</v>
      </c>
      <c r="B250" s="5">
        <v>45785.853472222225</v>
      </c>
      <c r="C250" s="3" t="str">
        <f>TEXT(Sales_Data[[#This Row],[OrderDate]],"mmmm")</f>
        <v>May</v>
      </c>
      <c r="D250" s="3" t="str">
        <f t="shared" si="6"/>
        <v>2025</v>
      </c>
      <c r="E250" t="s">
        <v>50</v>
      </c>
      <c r="F250" t="s">
        <v>14</v>
      </c>
      <c r="G250" t="s">
        <v>29</v>
      </c>
      <c r="H250" t="s">
        <v>37</v>
      </c>
      <c r="I250" t="s">
        <v>100</v>
      </c>
      <c r="J250">
        <v>23</v>
      </c>
      <c r="K250">
        <v>6500</v>
      </c>
      <c r="L250" s="7">
        <f>Sales_Data[[#This Row],[OrderQuantity]] *Sales_Data[[#This Row],[UnitPrice]]</f>
        <v>149500</v>
      </c>
      <c r="M250" s="7">
        <f>Sales_Data[[#This Row],[UnitPrice]]-Sales_Data[[#This Row],[UnitCost]]</f>
        <v>2300</v>
      </c>
      <c r="N250" s="7">
        <f>Sales_Data[[#This Row],[Gross Revenue]]-Sales_Data[[#This Row],[Discount Amount ]]</f>
        <v>147200</v>
      </c>
      <c r="O250" s="7">
        <f>Sales_Data[[#This Row],[OrderQuantity]] *Sales_Data[[#This Row],[UnitCost]]</f>
        <v>96600</v>
      </c>
      <c r="P250" s="7">
        <f>Sales_Data[[#This Row],[ItemCost]] +Sales_Data[[#This Row],[ShippingCost]]</f>
        <v>98523.15</v>
      </c>
      <c r="Q250" s="7">
        <f>Sales_Data[[#This Row],[Gross Revenue]]-Sales_Data[[#This Row],[TotalFinancialCost]]</f>
        <v>50976.850000000006</v>
      </c>
      <c r="R250" s="7">
        <f>Sales_Data[[#This Row],[Actul Bill Amount]]-Sales_Data[[#This Row],[ShippingCost]]</f>
        <v>145276.85</v>
      </c>
      <c r="S250">
        <v>520</v>
      </c>
      <c r="T250">
        <v>1923.15</v>
      </c>
      <c r="U250" t="s">
        <v>21</v>
      </c>
      <c r="V250">
        <v>4200</v>
      </c>
      <c r="W250" t="s">
        <v>38</v>
      </c>
      <c r="X250" t="str">
        <f t="shared" si="7"/>
        <v>Kolkata</v>
      </c>
    </row>
    <row r="251" spans="1:24" x14ac:dyDescent="0.4">
      <c r="A251">
        <v>100250</v>
      </c>
      <c r="B251" s="5">
        <v>45696.615277777775</v>
      </c>
      <c r="C251" s="3" t="str">
        <f>TEXT(Sales_Data[[#This Row],[OrderDate]],"mmmm")</f>
        <v>February</v>
      </c>
      <c r="D251" s="3" t="str">
        <f t="shared" si="6"/>
        <v>2025</v>
      </c>
      <c r="E251" t="s">
        <v>50</v>
      </c>
      <c r="F251" t="s">
        <v>35</v>
      </c>
      <c r="G251" t="s">
        <v>15</v>
      </c>
      <c r="H251" t="s">
        <v>32</v>
      </c>
      <c r="I251" t="s">
        <v>100</v>
      </c>
      <c r="J251">
        <v>38</v>
      </c>
      <c r="K251">
        <v>12000</v>
      </c>
      <c r="L251" s="7">
        <f>Sales_Data[[#This Row],[OrderQuantity]] *Sales_Data[[#This Row],[UnitPrice]]</f>
        <v>456000</v>
      </c>
      <c r="M251" s="7">
        <f>Sales_Data[[#This Row],[UnitPrice]]-Sales_Data[[#This Row],[UnitCost]]</f>
        <v>4000</v>
      </c>
      <c r="N251" s="7">
        <f>Sales_Data[[#This Row],[Gross Revenue]]-Sales_Data[[#This Row],[Discount Amount ]]</f>
        <v>452000</v>
      </c>
      <c r="O251" s="7">
        <f>Sales_Data[[#This Row],[OrderQuantity]] *Sales_Data[[#This Row],[UnitCost]]</f>
        <v>304000</v>
      </c>
      <c r="P251" s="7">
        <f>Sales_Data[[#This Row],[ItemCost]] +Sales_Data[[#This Row],[ShippingCost]]</f>
        <v>304401.57</v>
      </c>
      <c r="Q251" s="7">
        <f>Sales_Data[[#This Row],[Gross Revenue]]-Sales_Data[[#This Row],[TotalFinancialCost]]</f>
        <v>151598.43</v>
      </c>
      <c r="R251" s="7">
        <f>Sales_Data[[#This Row],[Actul Bill Amount]]-Sales_Data[[#This Row],[ShippingCost]]</f>
        <v>451598.43</v>
      </c>
      <c r="S251">
        <v>939</v>
      </c>
      <c r="T251">
        <v>401.57</v>
      </c>
      <c r="U251" t="s">
        <v>36</v>
      </c>
      <c r="V251">
        <v>8000</v>
      </c>
      <c r="W251" t="s">
        <v>33</v>
      </c>
      <c r="X251" t="str">
        <f t="shared" si="7"/>
        <v>Delhi</v>
      </c>
    </row>
    <row r="252" spans="1:24" x14ac:dyDescent="0.4">
      <c r="A252">
        <v>100251</v>
      </c>
      <c r="B252" s="5">
        <v>45995.984722222223</v>
      </c>
      <c r="C252" s="3" t="str">
        <f>TEXT(Sales_Data[[#This Row],[OrderDate]],"mmmm")</f>
        <v>December</v>
      </c>
      <c r="D252" s="3" t="str">
        <f t="shared" si="6"/>
        <v>2025</v>
      </c>
      <c r="E252" t="s">
        <v>19</v>
      </c>
      <c r="F252" t="s">
        <v>35</v>
      </c>
      <c r="G252" t="s">
        <v>15</v>
      </c>
      <c r="H252" t="s">
        <v>32</v>
      </c>
      <c r="I252" t="s">
        <v>100</v>
      </c>
      <c r="J252">
        <v>5</v>
      </c>
      <c r="K252">
        <v>8500</v>
      </c>
      <c r="L252" s="7">
        <f>Sales_Data[[#This Row],[OrderQuantity]] *Sales_Data[[#This Row],[UnitPrice]]</f>
        <v>42500</v>
      </c>
      <c r="M252" s="7">
        <f>Sales_Data[[#This Row],[UnitPrice]]-Sales_Data[[#This Row],[UnitCost]]</f>
        <v>3000</v>
      </c>
      <c r="N252" s="7">
        <f>Sales_Data[[#This Row],[Gross Revenue]]-Sales_Data[[#This Row],[Discount Amount ]]</f>
        <v>39500</v>
      </c>
      <c r="O252" s="7">
        <f>Sales_Data[[#This Row],[OrderQuantity]] *Sales_Data[[#This Row],[UnitCost]]</f>
        <v>27500</v>
      </c>
      <c r="P252" s="7">
        <f>Sales_Data[[#This Row],[ItemCost]] +Sales_Data[[#This Row],[ShippingCost]]</f>
        <v>28445.56</v>
      </c>
      <c r="Q252" s="7">
        <f>Sales_Data[[#This Row],[Gross Revenue]]-Sales_Data[[#This Row],[TotalFinancialCost]]</f>
        <v>14054.439999999999</v>
      </c>
      <c r="R252" s="7">
        <f>Sales_Data[[#This Row],[Actul Bill Amount]]-Sales_Data[[#This Row],[ShippingCost]]</f>
        <v>38554.44</v>
      </c>
      <c r="S252">
        <v>823</v>
      </c>
      <c r="T252">
        <v>945.56</v>
      </c>
      <c r="U252" t="s">
        <v>49</v>
      </c>
      <c r="V252">
        <v>5500</v>
      </c>
      <c r="W252" t="s">
        <v>33</v>
      </c>
      <c r="X252" t="str">
        <f t="shared" si="7"/>
        <v>Delhi</v>
      </c>
    </row>
    <row r="253" spans="1:24" x14ac:dyDescent="0.4">
      <c r="A253">
        <v>100252</v>
      </c>
      <c r="B253" s="5">
        <v>46017.732638888891</v>
      </c>
      <c r="C253" s="3" t="str">
        <f>TEXT(Sales_Data[[#This Row],[OrderDate]],"mmmm")</f>
        <v>December</v>
      </c>
      <c r="D253" s="3" t="str">
        <f t="shared" si="6"/>
        <v>2025</v>
      </c>
      <c r="E253" t="s">
        <v>45</v>
      </c>
      <c r="F253" t="s">
        <v>35</v>
      </c>
      <c r="G253" t="s">
        <v>15</v>
      </c>
      <c r="H253" t="s">
        <v>20</v>
      </c>
      <c r="I253" t="s">
        <v>100</v>
      </c>
      <c r="J253">
        <v>65</v>
      </c>
      <c r="K253">
        <v>12000</v>
      </c>
      <c r="L253" s="7">
        <f>Sales_Data[[#This Row],[OrderQuantity]] *Sales_Data[[#This Row],[UnitPrice]]</f>
        <v>780000</v>
      </c>
      <c r="M253" s="7">
        <f>Sales_Data[[#This Row],[UnitPrice]]-Sales_Data[[#This Row],[UnitCost]]</f>
        <v>4000</v>
      </c>
      <c r="N253" s="7">
        <f>Sales_Data[[#This Row],[Gross Revenue]]-Sales_Data[[#This Row],[Discount Amount ]]</f>
        <v>776000</v>
      </c>
      <c r="O253" s="7">
        <f>Sales_Data[[#This Row],[OrderQuantity]] *Sales_Data[[#This Row],[UnitCost]]</f>
        <v>520000</v>
      </c>
      <c r="P253" s="7">
        <f>Sales_Data[[#This Row],[ItemCost]] +Sales_Data[[#This Row],[ShippingCost]]</f>
        <v>521519.12</v>
      </c>
      <c r="Q253" s="7">
        <f>Sales_Data[[#This Row],[Gross Revenue]]-Sales_Data[[#This Row],[TotalFinancialCost]]</f>
        <v>258480.88</v>
      </c>
      <c r="R253" s="7">
        <f>Sales_Data[[#This Row],[Actul Bill Amount]]-Sales_Data[[#This Row],[ShippingCost]]</f>
        <v>774480.88</v>
      </c>
      <c r="S253">
        <v>956</v>
      </c>
      <c r="T253">
        <v>1519.12</v>
      </c>
      <c r="U253" t="s">
        <v>36</v>
      </c>
      <c r="V253">
        <v>8000</v>
      </c>
      <c r="W253" t="s">
        <v>22</v>
      </c>
      <c r="X253" t="str">
        <f t="shared" si="7"/>
        <v>Nagpur</v>
      </c>
    </row>
    <row r="254" spans="1:24" x14ac:dyDescent="0.4">
      <c r="A254">
        <v>100253</v>
      </c>
      <c r="B254" s="5">
        <v>45786.301388888889</v>
      </c>
      <c r="C254" s="3" t="str">
        <f>TEXT(Sales_Data[[#This Row],[OrderDate]],"mmmm")</f>
        <v>May</v>
      </c>
      <c r="D254" s="3" t="str">
        <f t="shared" si="6"/>
        <v>2025</v>
      </c>
      <c r="E254" t="s">
        <v>45</v>
      </c>
      <c r="F254" t="s">
        <v>40</v>
      </c>
      <c r="G254" t="s">
        <v>29</v>
      </c>
      <c r="H254" t="s">
        <v>37</v>
      </c>
      <c r="I254" t="s">
        <v>100</v>
      </c>
      <c r="J254">
        <v>78</v>
      </c>
      <c r="K254">
        <v>5500</v>
      </c>
      <c r="L254" s="7">
        <f>Sales_Data[[#This Row],[OrderQuantity]] *Sales_Data[[#This Row],[UnitPrice]]</f>
        <v>429000</v>
      </c>
      <c r="M254" s="7">
        <f>Sales_Data[[#This Row],[UnitPrice]]-Sales_Data[[#This Row],[UnitCost]]</f>
        <v>2000</v>
      </c>
      <c r="N254" s="7">
        <f>Sales_Data[[#This Row],[Gross Revenue]]-Sales_Data[[#This Row],[Discount Amount ]]</f>
        <v>427000</v>
      </c>
      <c r="O254" s="7">
        <f>Sales_Data[[#This Row],[OrderQuantity]] *Sales_Data[[#This Row],[UnitCost]]</f>
        <v>273000</v>
      </c>
      <c r="P254" s="7">
        <f>Sales_Data[[#This Row],[ItemCost]] +Sales_Data[[#This Row],[ShippingCost]]</f>
        <v>273615.68</v>
      </c>
      <c r="Q254" s="7">
        <f>Sales_Data[[#This Row],[Gross Revenue]]-Sales_Data[[#This Row],[TotalFinancialCost]]</f>
        <v>155384.32000000001</v>
      </c>
      <c r="R254" s="7">
        <f>Sales_Data[[#This Row],[Actul Bill Amount]]-Sales_Data[[#This Row],[ShippingCost]]</f>
        <v>426384.32</v>
      </c>
      <c r="S254">
        <v>774</v>
      </c>
      <c r="T254">
        <v>615.67999999999995</v>
      </c>
      <c r="U254" t="s">
        <v>41</v>
      </c>
      <c r="V254">
        <v>3500</v>
      </c>
      <c r="W254" t="s">
        <v>38</v>
      </c>
      <c r="X254" t="str">
        <f t="shared" si="7"/>
        <v>Kolkata</v>
      </c>
    </row>
    <row r="255" spans="1:24" x14ac:dyDescent="0.4">
      <c r="A255">
        <v>100254</v>
      </c>
      <c r="B255" s="5">
        <v>45924.355555555558</v>
      </c>
      <c r="C255" s="3" t="str">
        <f>TEXT(Sales_Data[[#This Row],[OrderDate]],"mmmm")</f>
        <v>September</v>
      </c>
      <c r="D255" s="3" t="str">
        <f t="shared" si="6"/>
        <v>2025</v>
      </c>
      <c r="E255" t="s">
        <v>39</v>
      </c>
      <c r="F255" t="s">
        <v>28</v>
      </c>
      <c r="G255" t="s">
        <v>29</v>
      </c>
      <c r="H255" t="s">
        <v>25</v>
      </c>
      <c r="I255" t="s">
        <v>100</v>
      </c>
      <c r="J255">
        <v>19</v>
      </c>
      <c r="K255">
        <v>450</v>
      </c>
      <c r="L255" s="7">
        <f>Sales_Data[[#This Row],[OrderQuantity]] *Sales_Data[[#This Row],[UnitPrice]]</f>
        <v>8550</v>
      </c>
      <c r="M255" s="7">
        <f>Sales_Data[[#This Row],[UnitPrice]]-Sales_Data[[#This Row],[UnitCost]]</f>
        <v>250</v>
      </c>
      <c r="N255" s="7">
        <f>Sales_Data[[#This Row],[Gross Revenue]]-Sales_Data[[#This Row],[Discount Amount ]]</f>
        <v>8300</v>
      </c>
      <c r="O255" s="7">
        <f>Sales_Data[[#This Row],[OrderQuantity]] *Sales_Data[[#This Row],[UnitCost]]</f>
        <v>3800</v>
      </c>
      <c r="P255" s="7">
        <f>Sales_Data[[#This Row],[ItemCost]] +Sales_Data[[#This Row],[ShippingCost]]</f>
        <v>4278.3599999999997</v>
      </c>
      <c r="Q255" s="7">
        <f>Sales_Data[[#This Row],[Gross Revenue]]-Sales_Data[[#This Row],[TotalFinancialCost]]</f>
        <v>4271.6400000000003</v>
      </c>
      <c r="R255" s="7">
        <f>Sales_Data[[#This Row],[Actul Bill Amount]]-Sales_Data[[#This Row],[ShippingCost]]</f>
        <v>7821.64</v>
      </c>
      <c r="S255">
        <v>893</v>
      </c>
      <c r="T255">
        <v>478.36</v>
      </c>
      <c r="U255" t="s">
        <v>30</v>
      </c>
      <c r="V255">
        <v>200</v>
      </c>
      <c r="W255" t="s">
        <v>27</v>
      </c>
      <c r="X255" t="str">
        <f t="shared" si="7"/>
        <v>Mumbai</v>
      </c>
    </row>
    <row r="256" spans="1:24" x14ac:dyDescent="0.4">
      <c r="A256">
        <v>100255</v>
      </c>
      <c r="B256" s="5">
        <v>45808.106944444444</v>
      </c>
      <c r="C256" s="3" t="str">
        <f>TEXT(Sales_Data[[#This Row],[OrderDate]],"mmmm")</f>
        <v>May</v>
      </c>
      <c r="D256" s="3" t="str">
        <f t="shared" si="6"/>
        <v>2025</v>
      </c>
      <c r="E256" t="s">
        <v>34</v>
      </c>
      <c r="F256" t="s">
        <v>46</v>
      </c>
      <c r="G256" t="s">
        <v>15</v>
      </c>
      <c r="H256" t="s">
        <v>32</v>
      </c>
      <c r="I256" t="s">
        <v>100</v>
      </c>
      <c r="J256">
        <v>30</v>
      </c>
      <c r="K256">
        <v>4500</v>
      </c>
      <c r="L256" s="7">
        <f>Sales_Data[[#This Row],[OrderQuantity]] *Sales_Data[[#This Row],[UnitPrice]]</f>
        <v>135000</v>
      </c>
      <c r="M256" s="7">
        <f>Sales_Data[[#This Row],[UnitPrice]]-Sales_Data[[#This Row],[UnitCost]]</f>
        <v>1700</v>
      </c>
      <c r="N256" s="7">
        <f>Sales_Data[[#This Row],[Gross Revenue]]-Sales_Data[[#This Row],[Discount Amount ]]</f>
        <v>133300</v>
      </c>
      <c r="O256" s="7">
        <f>Sales_Data[[#This Row],[OrderQuantity]] *Sales_Data[[#This Row],[UnitCost]]</f>
        <v>84000</v>
      </c>
      <c r="P256" s="7">
        <f>Sales_Data[[#This Row],[ItemCost]] +Sales_Data[[#This Row],[ShippingCost]]</f>
        <v>84839.61</v>
      </c>
      <c r="Q256" s="7">
        <f>Sales_Data[[#This Row],[Gross Revenue]]-Sales_Data[[#This Row],[TotalFinancialCost]]</f>
        <v>50160.39</v>
      </c>
      <c r="R256" s="7">
        <f>Sales_Data[[#This Row],[Actul Bill Amount]]-Sales_Data[[#This Row],[ShippingCost]]</f>
        <v>132460.39000000001</v>
      </c>
      <c r="S256">
        <v>491</v>
      </c>
      <c r="T256">
        <v>839.61</v>
      </c>
      <c r="U256" t="s">
        <v>47</v>
      </c>
      <c r="V256">
        <v>2800</v>
      </c>
      <c r="W256" t="s">
        <v>33</v>
      </c>
      <c r="X256" t="str">
        <f t="shared" si="7"/>
        <v>Delhi</v>
      </c>
    </row>
    <row r="257" spans="1:24" x14ac:dyDescent="0.4">
      <c r="A257">
        <v>100256</v>
      </c>
      <c r="B257" s="5">
        <v>45955.603472222225</v>
      </c>
      <c r="C257" s="3" t="str">
        <f>TEXT(Sales_Data[[#This Row],[OrderDate]],"mmmm")</f>
        <v>October</v>
      </c>
      <c r="D257" s="3" t="str">
        <f t="shared" si="6"/>
        <v>2025</v>
      </c>
      <c r="E257" t="s">
        <v>34</v>
      </c>
      <c r="F257" t="s">
        <v>55</v>
      </c>
      <c r="G257" t="s">
        <v>31</v>
      </c>
      <c r="H257" t="s">
        <v>16</v>
      </c>
      <c r="I257" t="s">
        <v>100</v>
      </c>
      <c r="J257">
        <v>97</v>
      </c>
      <c r="K257">
        <v>600</v>
      </c>
      <c r="L257" s="7">
        <f>Sales_Data[[#This Row],[OrderQuantity]] *Sales_Data[[#This Row],[UnitPrice]]</f>
        <v>58200</v>
      </c>
      <c r="M257" s="7">
        <f>Sales_Data[[#This Row],[UnitPrice]]-Sales_Data[[#This Row],[UnitCost]]</f>
        <v>250</v>
      </c>
      <c r="N257" s="7">
        <f>Sales_Data[[#This Row],[Gross Revenue]]-Sales_Data[[#This Row],[Discount Amount ]]</f>
        <v>57950</v>
      </c>
      <c r="O257" s="7">
        <f>Sales_Data[[#This Row],[OrderQuantity]] *Sales_Data[[#This Row],[UnitCost]]</f>
        <v>33950</v>
      </c>
      <c r="P257" s="7">
        <f>Sales_Data[[#This Row],[ItemCost]] +Sales_Data[[#This Row],[ShippingCost]]</f>
        <v>34596.86</v>
      </c>
      <c r="Q257" s="7">
        <f>Sales_Data[[#This Row],[Gross Revenue]]-Sales_Data[[#This Row],[TotalFinancialCost]]</f>
        <v>23603.14</v>
      </c>
      <c r="R257" s="7">
        <f>Sales_Data[[#This Row],[Actul Bill Amount]]-Sales_Data[[#This Row],[ShippingCost]]</f>
        <v>57303.14</v>
      </c>
      <c r="S257">
        <v>366</v>
      </c>
      <c r="T257">
        <v>646.86</v>
      </c>
      <c r="U257" t="s">
        <v>57</v>
      </c>
      <c r="V257">
        <v>350</v>
      </c>
      <c r="W257" t="s">
        <v>18</v>
      </c>
      <c r="X257" t="str">
        <f t="shared" si="7"/>
        <v>Bengaluru</v>
      </c>
    </row>
    <row r="258" spans="1:24" x14ac:dyDescent="0.4">
      <c r="A258">
        <v>100257</v>
      </c>
      <c r="B258" s="5">
        <v>45756.809027777781</v>
      </c>
      <c r="C258" s="3" t="str">
        <f>TEXT(Sales_Data[[#This Row],[OrderDate]],"mmmm")</f>
        <v>April</v>
      </c>
      <c r="D258" s="3" t="str">
        <f t="shared" ref="D258:D321" si="8">TEXT(B258, "yyyy")</f>
        <v>2025</v>
      </c>
      <c r="E258" t="s">
        <v>42</v>
      </c>
      <c r="F258" t="s">
        <v>55</v>
      </c>
      <c r="G258" t="s">
        <v>31</v>
      </c>
      <c r="H258" t="s">
        <v>20</v>
      </c>
      <c r="I258" t="s">
        <v>100</v>
      </c>
      <c r="J258">
        <v>98</v>
      </c>
      <c r="K258">
        <v>600</v>
      </c>
      <c r="L258" s="7">
        <f>Sales_Data[[#This Row],[OrderQuantity]] *Sales_Data[[#This Row],[UnitPrice]]</f>
        <v>58800</v>
      </c>
      <c r="M258" s="7">
        <f>Sales_Data[[#This Row],[UnitPrice]]-Sales_Data[[#This Row],[UnitCost]]</f>
        <v>250</v>
      </c>
      <c r="N258" s="7">
        <f>Sales_Data[[#This Row],[Gross Revenue]]-Sales_Data[[#This Row],[Discount Amount ]]</f>
        <v>58550</v>
      </c>
      <c r="O258" s="7">
        <f>Sales_Data[[#This Row],[OrderQuantity]] *Sales_Data[[#This Row],[UnitCost]]</f>
        <v>34300</v>
      </c>
      <c r="P258" s="7">
        <f>Sales_Data[[#This Row],[ItemCost]] +Sales_Data[[#This Row],[ShippingCost]]</f>
        <v>34948.639999999999</v>
      </c>
      <c r="Q258" s="7">
        <f>Sales_Data[[#This Row],[Gross Revenue]]-Sales_Data[[#This Row],[TotalFinancialCost]]</f>
        <v>23851.360000000001</v>
      </c>
      <c r="R258" s="7">
        <f>Sales_Data[[#This Row],[Actul Bill Amount]]-Sales_Data[[#This Row],[ShippingCost]]</f>
        <v>57901.36</v>
      </c>
      <c r="S258">
        <v>457</v>
      </c>
      <c r="T258">
        <v>648.64</v>
      </c>
      <c r="U258" t="s">
        <v>57</v>
      </c>
      <c r="V258">
        <v>350</v>
      </c>
      <c r="W258" t="s">
        <v>22</v>
      </c>
      <c r="X258" t="str">
        <f t="shared" ref="X258:X321" si="9">_xlfn.TEXTBEFORE(W258, " ")</f>
        <v>Nagpur</v>
      </c>
    </row>
    <row r="259" spans="1:24" x14ac:dyDescent="0.4">
      <c r="A259">
        <v>100258</v>
      </c>
      <c r="B259" s="5">
        <v>45920.5625</v>
      </c>
      <c r="C259" s="3" t="str">
        <f>TEXT(Sales_Data[[#This Row],[OrderDate]],"mmmm")</f>
        <v>September</v>
      </c>
      <c r="D259" s="3" t="str">
        <f t="shared" si="8"/>
        <v>2025</v>
      </c>
      <c r="E259" t="s">
        <v>50</v>
      </c>
      <c r="F259" t="s">
        <v>35</v>
      </c>
      <c r="G259" t="s">
        <v>15</v>
      </c>
      <c r="H259" t="s">
        <v>16</v>
      </c>
      <c r="I259" t="s">
        <v>100</v>
      </c>
      <c r="J259">
        <v>2</v>
      </c>
      <c r="K259">
        <v>8500</v>
      </c>
      <c r="L259" s="7">
        <f>Sales_Data[[#This Row],[OrderQuantity]] *Sales_Data[[#This Row],[UnitPrice]]</f>
        <v>17000</v>
      </c>
      <c r="M259" s="7">
        <f>Sales_Data[[#This Row],[UnitPrice]]-Sales_Data[[#This Row],[UnitCost]]</f>
        <v>3000</v>
      </c>
      <c r="N259" s="7">
        <f>Sales_Data[[#This Row],[Gross Revenue]]-Sales_Data[[#This Row],[Discount Amount ]]</f>
        <v>14000</v>
      </c>
      <c r="O259" s="7">
        <f>Sales_Data[[#This Row],[OrderQuantity]] *Sales_Data[[#This Row],[UnitCost]]</f>
        <v>11000</v>
      </c>
      <c r="P259" s="7">
        <f>Sales_Data[[#This Row],[ItemCost]] +Sales_Data[[#This Row],[ShippingCost]]</f>
        <v>13962.880000000001</v>
      </c>
      <c r="Q259" s="7">
        <f>Sales_Data[[#This Row],[Gross Revenue]]-Sales_Data[[#This Row],[TotalFinancialCost]]</f>
        <v>3037.119999999999</v>
      </c>
      <c r="R259" s="7">
        <f>Sales_Data[[#This Row],[Actul Bill Amount]]-Sales_Data[[#This Row],[ShippingCost]]</f>
        <v>11037.119999999999</v>
      </c>
      <c r="S259">
        <v>586</v>
      </c>
      <c r="T259">
        <v>2962.88</v>
      </c>
      <c r="U259" t="s">
        <v>49</v>
      </c>
      <c r="V259">
        <v>5500</v>
      </c>
      <c r="W259" t="s">
        <v>18</v>
      </c>
      <c r="X259" t="str">
        <f t="shared" si="9"/>
        <v>Bengaluru</v>
      </c>
    </row>
    <row r="260" spans="1:24" x14ac:dyDescent="0.4">
      <c r="A260">
        <v>100259</v>
      </c>
      <c r="B260" s="5">
        <v>45909.984027777777</v>
      </c>
      <c r="C260" s="3" t="str">
        <f>TEXT(Sales_Data[[#This Row],[OrderDate]],"mmmm")</f>
        <v>September</v>
      </c>
      <c r="D260" s="3" t="str">
        <f t="shared" si="8"/>
        <v>2025</v>
      </c>
      <c r="E260" t="s">
        <v>48</v>
      </c>
      <c r="F260" t="s">
        <v>35</v>
      </c>
      <c r="G260" t="s">
        <v>29</v>
      </c>
      <c r="H260" t="s">
        <v>37</v>
      </c>
      <c r="I260" t="s">
        <v>100</v>
      </c>
      <c r="J260">
        <v>63</v>
      </c>
      <c r="K260">
        <v>8500</v>
      </c>
      <c r="L260" s="7">
        <f>Sales_Data[[#This Row],[OrderQuantity]] *Sales_Data[[#This Row],[UnitPrice]]</f>
        <v>535500</v>
      </c>
      <c r="M260" s="7">
        <f>Sales_Data[[#This Row],[UnitPrice]]-Sales_Data[[#This Row],[UnitCost]]</f>
        <v>3000</v>
      </c>
      <c r="N260" s="7">
        <f>Sales_Data[[#This Row],[Gross Revenue]]-Sales_Data[[#This Row],[Discount Amount ]]</f>
        <v>532500</v>
      </c>
      <c r="O260" s="7">
        <f>Sales_Data[[#This Row],[OrderQuantity]] *Sales_Data[[#This Row],[UnitCost]]</f>
        <v>346500</v>
      </c>
      <c r="P260" s="7">
        <f>Sales_Data[[#This Row],[ItemCost]] +Sales_Data[[#This Row],[ShippingCost]]</f>
        <v>347617.71</v>
      </c>
      <c r="Q260" s="7">
        <f>Sales_Data[[#This Row],[Gross Revenue]]-Sales_Data[[#This Row],[TotalFinancialCost]]</f>
        <v>187882.28999999998</v>
      </c>
      <c r="R260" s="7">
        <f>Sales_Data[[#This Row],[Actul Bill Amount]]-Sales_Data[[#This Row],[ShippingCost]]</f>
        <v>531382.29</v>
      </c>
      <c r="S260">
        <v>531</v>
      </c>
      <c r="T260">
        <v>1117.71</v>
      </c>
      <c r="U260" t="s">
        <v>49</v>
      </c>
      <c r="V260">
        <v>5500</v>
      </c>
      <c r="W260" t="s">
        <v>38</v>
      </c>
      <c r="X260" t="str">
        <f t="shared" si="9"/>
        <v>Kolkata</v>
      </c>
    </row>
    <row r="261" spans="1:24" x14ac:dyDescent="0.4">
      <c r="A261">
        <v>100260</v>
      </c>
      <c r="B261" s="5">
        <v>45801.056944444441</v>
      </c>
      <c r="C261" s="3" t="str">
        <f>TEXT(Sales_Data[[#This Row],[OrderDate]],"mmmm")</f>
        <v>May</v>
      </c>
      <c r="D261" s="3" t="str">
        <f t="shared" si="8"/>
        <v>2025</v>
      </c>
      <c r="E261" t="s">
        <v>42</v>
      </c>
      <c r="F261" t="s">
        <v>55</v>
      </c>
      <c r="G261" t="s">
        <v>31</v>
      </c>
      <c r="H261" t="s">
        <v>37</v>
      </c>
      <c r="I261" t="s">
        <v>100</v>
      </c>
      <c r="J261">
        <v>63</v>
      </c>
      <c r="K261">
        <v>850</v>
      </c>
      <c r="L261" s="7">
        <f>Sales_Data[[#This Row],[OrderQuantity]] *Sales_Data[[#This Row],[UnitPrice]]</f>
        <v>53550</v>
      </c>
      <c r="M261" s="7">
        <f>Sales_Data[[#This Row],[UnitPrice]]-Sales_Data[[#This Row],[UnitCost]]</f>
        <v>300</v>
      </c>
      <c r="N261" s="7">
        <f>Sales_Data[[#This Row],[Gross Revenue]]-Sales_Data[[#This Row],[Discount Amount ]]</f>
        <v>53250</v>
      </c>
      <c r="O261" s="7">
        <f>Sales_Data[[#This Row],[OrderQuantity]] *Sales_Data[[#This Row],[UnitCost]]</f>
        <v>34650</v>
      </c>
      <c r="P261" s="7">
        <f>Sales_Data[[#This Row],[ItemCost]] +Sales_Data[[#This Row],[ShippingCost]]</f>
        <v>35426.699999999997</v>
      </c>
      <c r="Q261" s="7">
        <f>Sales_Data[[#This Row],[Gross Revenue]]-Sales_Data[[#This Row],[TotalFinancialCost]]</f>
        <v>18123.300000000003</v>
      </c>
      <c r="R261" s="7">
        <f>Sales_Data[[#This Row],[Actul Bill Amount]]-Sales_Data[[#This Row],[ShippingCost]]</f>
        <v>52473.3</v>
      </c>
      <c r="S261">
        <v>492</v>
      </c>
      <c r="T261">
        <v>776.7</v>
      </c>
      <c r="U261" t="s">
        <v>56</v>
      </c>
      <c r="V261">
        <v>550</v>
      </c>
      <c r="W261" t="s">
        <v>38</v>
      </c>
      <c r="X261" t="str">
        <f t="shared" si="9"/>
        <v>Kolkata</v>
      </c>
    </row>
    <row r="262" spans="1:24" x14ac:dyDescent="0.4">
      <c r="A262">
        <v>100261</v>
      </c>
      <c r="B262" s="5">
        <v>46003.713888888888</v>
      </c>
      <c r="C262" s="3" t="str">
        <f>TEXT(Sales_Data[[#This Row],[OrderDate]],"mmmm")</f>
        <v>December</v>
      </c>
      <c r="D262" s="3" t="str">
        <f t="shared" si="8"/>
        <v>2025</v>
      </c>
      <c r="E262" t="s">
        <v>50</v>
      </c>
      <c r="F262" t="s">
        <v>28</v>
      </c>
      <c r="G262" t="s">
        <v>31</v>
      </c>
      <c r="H262" t="s">
        <v>20</v>
      </c>
      <c r="I262" t="s">
        <v>100</v>
      </c>
      <c r="J262">
        <v>33</v>
      </c>
      <c r="K262">
        <v>2500</v>
      </c>
      <c r="L262" s="7">
        <f>Sales_Data[[#This Row],[OrderQuantity]] *Sales_Data[[#This Row],[UnitPrice]]</f>
        <v>82500</v>
      </c>
      <c r="M262" s="7">
        <f>Sales_Data[[#This Row],[UnitPrice]]-Sales_Data[[#This Row],[UnitCost]]</f>
        <v>1000</v>
      </c>
      <c r="N262" s="7">
        <f>Sales_Data[[#This Row],[Gross Revenue]]-Sales_Data[[#This Row],[Discount Amount ]]</f>
        <v>81500</v>
      </c>
      <c r="O262" s="7">
        <f>Sales_Data[[#This Row],[OrderQuantity]] *Sales_Data[[#This Row],[UnitCost]]</f>
        <v>49500</v>
      </c>
      <c r="P262" s="7">
        <f>Sales_Data[[#This Row],[ItemCost]] +Sales_Data[[#This Row],[ShippingCost]]</f>
        <v>49863.48</v>
      </c>
      <c r="Q262" s="7">
        <f>Sales_Data[[#This Row],[Gross Revenue]]-Sales_Data[[#This Row],[TotalFinancialCost]]</f>
        <v>32636.519999999997</v>
      </c>
      <c r="R262" s="7">
        <f>Sales_Data[[#This Row],[Actul Bill Amount]]-Sales_Data[[#This Row],[ShippingCost]]</f>
        <v>81136.52</v>
      </c>
      <c r="S262">
        <v>449</v>
      </c>
      <c r="T262">
        <v>363.48</v>
      </c>
      <c r="U262" t="s">
        <v>54</v>
      </c>
      <c r="V262">
        <v>1500</v>
      </c>
      <c r="W262" t="s">
        <v>22</v>
      </c>
      <c r="X262" t="str">
        <f t="shared" si="9"/>
        <v>Nagpur</v>
      </c>
    </row>
    <row r="263" spans="1:24" x14ac:dyDescent="0.4">
      <c r="A263">
        <v>100262</v>
      </c>
      <c r="B263" s="5">
        <v>45769.03125</v>
      </c>
      <c r="C263" s="3" t="str">
        <f>TEXT(Sales_Data[[#This Row],[OrderDate]],"mmmm")</f>
        <v>April</v>
      </c>
      <c r="D263" s="3" t="str">
        <f t="shared" si="8"/>
        <v>2025</v>
      </c>
      <c r="E263" t="s">
        <v>42</v>
      </c>
      <c r="F263" t="s">
        <v>43</v>
      </c>
      <c r="G263" t="s">
        <v>15</v>
      </c>
      <c r="H263" t="s">
        <v>16</v>
      </c>
      <c r="I263" t="s">
        <v>100</v>
      </c>
      <c r="J263">
        <v>27</v>
      </c>
      <c r="K263">
        <v>4500</v>
      </c>
      <c r="L263" s="7">
        <f>Sales_Data[[#This Row],[OrderQuantity]] *Sales_Data[[#This Row],[UnitPrice]]</f>
        <v>121500</v>
      </c>
      <c r="M263" s="7">
        <f>Sales_Data[[#This Row],[UnitPrice]]-Sales_Data[[#This Row],[UnitCost]]</f>
        <v>2000</v>
      </c>
      <c r="N263" s="7">
        <f>Sales_Data[[#This Row],[Gross Revenue]]-Sales_Data[[#This Row],[Discount Amount ]]</f>
        <v>119500</v>
      </c>
      <c r="O263" s="7">
        <f>Sales_Data[[#This Row],[OrderQuantity]] *Sales_Data[[#This Row],[UnitCost]]</f>
        <v>67500</v>
      </c>
      <c r="P263" s="7">
        <f>Sales_Data[[#This Row],[ItemCost]] +Sales_Data[[#This Row],[ShippingCost]]</f>
        <v>67835.55</v>
      </c>
      <c r="Q263" s="7">
        <f>Sales_Data[[#This Row],[Gross Revenue]]-Sales_Data[[#This Row],[TotalFinancialCost]]</f>
        <v>53664.45</v>
      </c>
      <c r="R263" s="7">
        <f>Sales_Data[[#This Row],[Actul Bill Amount]]-Sales_Data[[#This Row],[ShippingCost]]</f>
        <v>119164.45</v>
      </c>
      <c r="S263">
        <v>653</v>
      </c>
      <c r="T263">
        <v>335.55</v>
      </c>
      <c r="U263" t="s">
        <v>44</v>
      </c>
      <c r="V263">
        <v>2500</v>
      </c>
      <c r="W263" t="s">
        <v>18</v>
      </c>
      <c r="X263" t="str">
        <f t="shared" si="9"/>
        <v>Bengaluru</v>
      </c>
    </row>
    <row r="264" spans="1:24" x14ac:dyDescent="0.4">
      <c r="A264">
        <v>100263</v>
      </c>
      <c r="B264" s="5">
        <v>45717.081250000003</v>
      </c>
      <c r="C264" s="3" t="str">
        <f>TEXT(Sales_Data[[#This Row],[OrderDate]],"mmmm")</f>
        <v>March</v>
      </c>
      <c r="D264" s="3" t="str">
        <f t="shared" si="8"/>
        <v>2025</v>
      </c>
      <c r="E264" t="s">
        <v>23</v>
      </c>
      <c r="F264" t="s">
        <v>55</v>
      </c>
      <c r="G264" t="s">
        <v>29</v>
      </c>
      <c r="H264" t="s">
        <v>37</v>
      </c>
      <c r="I264" t="s">
        <v>100</v>
      </c>
      <c r="J264">
        <v>56</v>
      </c>
      <c r="K264">
        <v>1200</v>
      </c>
      <c r="L264" s="7">
        <f>Sales_Data[[#This Row],[OrderQuantity]] *Sales_Data[[#This Row],[UnitPrice]]</f>
        <v>67200</v>
      </c>
      <c r="M264" s="7">
        <f>Sales_Data[[#This Row],[UnitPrice]]-Sales_Data[[#This Row],[UnitCost]]</f>
        <v>400</v>
      </c>
      <c r="N264" s="7">
        <f>Sales_Data[[#This Row],[Gross Revenue]]-Sales_Data[[#This Row],[Discount Amount ]]</f>
        <v>66800</v>
      </c>
      <c r="O264" s="7">
        <f>Sales_Data[[#This Row],[OrderQuantity]] *Sales_Data[[#This Row],[UnitCost]]</f>
        <v>44800</v>
      </c>
      <c r="P264" s="7">
        <f>Sales_Data[[#This Row],[ItemCost]] +Sales_Data[[#This Row],[ShippingCost]]</f>
        <v>45759.56</v>
      </c>
      <c r="Q264" s="7">
        <f>Sales_Data[[#This Row],[Gross Revenue]]-Sales_Data[[#This Row],[TotalFinancialCost]]</f>
        <v>21440.440000000002</v>
      </c>
      <c r="R264" s="7">
        <f>Sales_Data[[#This Row],[Actul Bill Amount]]-Sales_Data[[#This Row],[ShippingCost]]</f>
        <v>65840.44</v>
      </c>
      <c r="S264">
        <v>745</v>
      </c>
      <c r="T264">
        <v>959.56</v>
      </c>
      <c r="U264" t="s">
        <v>58</v>
      </c>
      <c r="V264">
        <v>800</v>
      </c>
      <c r="W264" t="s">
        <v>38</v>
      </c>
      <c r="X264" t="str">
        <f t="shared" si="9"/>
        <v>Kolkata</v>
      </c>
    </row>
    <row r="265" spans="1:24" x14ac:dyDescent="0.4">
      <c r="A265">
        <v>100264</v>
      </c>
      <c r="B265" s="5">
        <v>45659.518750000003</v>
      </c>
      <c r="C265" s="3" t="str">
        <f>TEXT(Sales_Data[[#This Row],[OrderDate]],"mmmm")</f>
        <v>January</v>
      </c>
      <c r="D265" s="3" t="str">
        <f t="shared" si="8"/>
        <v>2025</v>
      </c>
      <c r="E265" t="s">
        <v>13</v>
      </c>
      <c r="F265" t="s">
        <v>40</v>
      </c>
      <c r="G265" t="s">
        <v>29</v>
      </c>
      <c r="H265" t="s">
        <v>16</v>
      </c>
      <c r="I265" t="s">
        <v>100</v>
      </c>
      <c r="J265">
        <v>83</v>
      </c>
      <c r="K265">
        <v>5500</v>
      </c>
      <c r="L265" s="7">
        <f>Sales_Data[[#This Row],[OrderQuantity]] *Sales_Data[[#This Row],[UnitPrice]]</f>
        <v>456500</v>
      </c>
      <c r="M265" s="7">
        <f>Sales_Data[[#This Row],[UnitPrice]]-Sales_Data[[#This Row],[UnitCost]]</f>
        <v>2000</v>
      </c>
      <c r="N265" s="7">
        <f>Sales_Data[[#This Row],[Gross Revenue]]-Sales_Data[[#This Row],[Discount Amount ]]</f>
        <v>454500</v>
      </c>
      <c r="O265" s="7">
        <f>Sales_Data[[#This Row],[OrderQuantity]] *Sales_Data[[#This Row],[UnitCost]]</f>
        <v>290500</v>
      </c>
      <c r="P265" s="7">
        <f>Sales_Data[[#This Row],[ItemCost]] +Sales_Data[[#This Row],[ShippingCost]]</f>
        <v>290821.81</v>
      </c>
      <c r="Q265" s="7">
        <f>Sales_Data[[#This Row],[Gross Revenue]]-Sales_Data[[#This Row],[TotalFinancialCost]]</f>
        <v>165678.19</v>
      </c>
      <c r="R265" s="7">
        <f>Sales_Data[[#This Row],[Actul Bill Amount]]-Sales_Data[[#This Row],[ShippingCost]]</f>
        <v>454178.19</v>
      </c>
      <c r="S265">
        <v>845</v>
      </c>
      <c r="T265">
        <v>321.81</v>
      </c>
      <c r="U265" t="s">
        <v>41</v>
      </c>
      <c r="V265">
        <v>3500</v>
      </c>
      <c r="W265" t="s">
        <v>18</v>
      </c>
      <c r="X265" t="str">
        <f t="shared" si="9"/>
        <v>Bengaluru</v>
      </c>
    </row>
    <row r="266" spans="1:24" x14ac:dyDescent="0.4">
      <c r="A266">
        <v>100265</v>
      </c>
      <c r="B266" s="5">
        <v>45961.529166666667</v>
      </c>
      <c r="C266" s="3" t="str">
        <f>TEXT(Sales_Data[[#This Row],[OrderDate]],"mmmm")</f>
        <v>October</v>
      </c>
      <c r="D266" s="3" t="str">
        <f t="shared" si="8"/>
        <v>2025</v>
      </c>
      <c r="E266" t="s">
        <v>39</v>
      </c>
      <c r="F266" t="s">
        <v>28</v>
      </c>
      <c r="G266" t="s">
        <v>31</v>
      </c>
      <c r="H266" t="s">
        <v>25</v>
      </c>
      <c r="I266" t="s">
        <v>100</v>
      </c>
      <c r="J266">
        <v>11</v>
      </c>
      <c r="K266">
        <v>2500</v>
      </c>
      <c r="L266" s="7">
        <f>Sales_Data[[#This Row],[OrderQuantity]] *Sales_Data[[#This Row],[UnitPrice]]</f>
        <v>27500</v>
      </c>
      <c r="M266" s="7">
        <f>Sales_Data[[#This Row],[UnitPrice]]-Sales_Data[[#This Row],[UnitCost]]</f>
        <v>1000</v>
      </c>
      <c r="N266" s="7">
        <f>Sales_Data[[#This Row],[Gross Revenue]]-Sales_Data[[#This Row],[Discount Amount ]]</f>
        <v>26500</v>
      </c>
      <c r="O266" s="7">
        <f>Sales_Data[[#This Row],[OrderQuantity]] *Sales_Data[[#This Row],[UnitCost]]</f>
        <v>16500</v>
      </c>
      <c r="P266" s="7">
        <f>Sales_Data[[#This Row],[ItemCost]] +Sales_Data[[#This Row],[ShippingCost]]</f>
        <v>17090.98</v>
      </c>
      <c r="Q266" s="7">
        <f>Sales_Data[[#This Row],[Gross Revenue]]-Sales_Data[[#This Row],[TotalFinancialCost]]</f>
        <v>10409.02</v>
      </c>
      <c r="R266" s="7">
        <f>Sales_Data[[#This Row],[Actul Bill Amount]]-Sales_Data[[#This Row],[ShippingCost]]</f>
        <v>25909.02</v>
      </c>
      <c r="S266">
        <v>851</v>
      </c>
      <c r="T266">
        <v>590.98</v>
      </c>
      <c r="U266" t="s">
        <v>54</v>
      </c>
      <c r="V266">
        <v>1500</v>
      </c>
      <c r="W266" t="s">
        <v>27</v>
      </c>
      <c r="X266" t="str">
        <f t="shared" si="9"/>
        <v>Mumbai</v>
      </c>
    </row>
    <row r="267" spans="1:24" x14ac:dyDescent="0.4">
      <c r="A267">
        <v>100266</v>
      </c>
      <c r="B267" s="5">
        <v>45911.556250000001</v>
      </c>
      <c r="C267" s="3" t="str">
        <f>TEXT(Sales_Data[[#This Row],[OrderDate]],"mmmm")</f>
        <v>September</v>
      </c>
      <c r="D267" s="3" t="str">
        <f t="shared" si="8"/>
        <v>2025</v>
      </c>
      <c r="E267" t="s">
        <v>50</v>
      </c>
      <c r="F267" t="s">
        <v>14</v>
      </c>
      <c r="G267" t="s">
        <v>29</v>
      </c>
      <c r="H267" t="s">
        <v>37</v>
      </c>
      <c r="I267" t="s">
        <v>100</v>
      </c>
      <c r="J267">
        <v>82</v>
      </c>
      <c r="K267">
        <v>3200</v>
      </c>
      <c r="L267" s="7">
        <f>Sales_Data[[#This Row],[OrderQuantity]] *Sales_Data[[#This Row],[UnitPrice]]</f>
        <v>262400</v>
      </c>
      <c r="M267" s="7">
        <f>Sales_Data[[#This Row],[UnitPrice]]-Sales_Data[[#This Row],[UnitCost]]</f>
        <v>1200</v>
      </c>
      <c r="N267" s="7">
        <f>Sales_Data[[#This Row],[Gross Revenue]]-Sales_Data[[#This Row],[Discount Amount ]]</f>
        <v>261200</v>
      </c>
      <c r="O267" s="7">
        <f>Sales_Data[[#This Row],[OrderQuantity]] *Sales_Data[[#This Row],[UnitCost]]</f>
        <v>164000</v>
      </c>
      <c r="P267" s="7">
        <f>Sales_Data[[#This Row],[ItemCost]] +Sales_Data[[#This Row],[ShippingCost]]</f>
        <v>164328.48000000001</v>
      </c>
      <c r="Q267" s="7">
        <f>Sales_Data[[#This Row],[Gross Revenue]]-Sales_Data[[#This Row],[TotalFinancialCost]]</f>
        <v>98071.51999999999</v>
      </c>
      <c r="R267" s="7">
        <f>Sales_Data[[#This Row],[Actul Bill Amount]]-Sales_Data[[#This Row],[ShippingCost]]</f>
        <v>260871.52</v>
      </c>
      <c r="S267">
        <v>1062</v>
      </c>
      <c r="T267">
        <v>328.48</v>
      </c>
      <c r="U267" t="s">
        <v>17</v>
      </c>
      <c r="V267">
        <v>2000</v>
      </c>
      <c r="W267" t="s">
        <v>38</v>
      </c>
      <c r="X267" t="str">
        <f t="shared" si="9"/>
        <v>Kolkata</v>
      </c>
    </row>
    <row r="268" spans="1:24" x14ac:dyDescent="0.4">
      <c r="A268">
        <v>100267</v>
      </c>
      <c r="B268" s="5">
        <v>45797.461111111108</v>
      </c>
      <c r="C268" s="3" t="str">
        <f>TEXT(Sales_Data[[#This Row],[OrderDate]],"mmmm")</f>
        <v>May</v>
      </c>
      <c r="D268" s="3" t="str">
        <f t="shared" si="8"/>
        <v>2025</v>
      </c>
      <c r="E268" t="s">
        <v>45</v>
      </c>
      <c r="F268" t="s">
        <v>46</v>
      </c>
      <c r="G268" t="s">
        <v>29</v>
      </c>
      <c r="H268" t="s">
        <v>37</v>
      </c>
      <c r="I268" t="s">
        <v>100</v>
      </c>
      <c r="J268">
        <v>29</v>
      </c>
      <c r="K268">
        <v>4500</v>
      </c>
      <c r="L268" s="7">
        <f>Sales_Data[[#This Row],[OrderQuantity]] *Sales_Data[[#This Row],[UnitPrice]]</f>
        <v>130500</v>
      </c>
      <c r="M268" s="7">
        <f>Sales_Data[[#This Row],[UnitPrice]]-Sales_Data[[#This Row],[UnitCost]]</f>
        <v>1700</v>
      </c>
      <c r="N268" s="7">
        <f>Sales_Data[[#This Row],[Gross Revenue]]-Sales_Data[[#This Row],[Discount Amount ]]</f>
        <v>128800</v>
      </c>
      <c r="O268" s="7">
        <f>Sales_Data[[#This Row],[OrderQuantity]] *Sales_Data[[#This Row],[UnitCost]]</f>
        <v>81200</v>
      </c>
      <c r="P268" s="7">
        <f>Sales_Data[[#This Row],[ItemCost]] +Sales_Data[[#This Row],[ShippingCost]]</f>
        <v>81775.210000000006</v>
      </c>
      <c r="Q268" s="7">
        <f>Sales_Data[[#This Row],[Gross Revenue]]-Sales_Data[[#This Row],[TotalFinancialCost]]</f>
        <v>48724.789999999994</v>
      </c>
      <c r="R268" s="7">
        <f>Sales_Data[[#This Row],[Actul Bill Amount]]-Sales_Data[[#This Row],[ShippingCost]]</f>
        <v>128224.79</v>
      </c>
      <c r="S268">
        <v>1033</v>
      </c>
      <c r="T268">
        <v>575.21</v>
      </c>
      <c r="U268" t="s">
        <v>47</v>
      </c>
      <c r="V268">
        <v>2800</v>
      </c>
      <c r="W268" t="s">
        <v>38</v>
      </c>
      <c r="X268" t="str">
        <f t="shared" si="9"/>
        <v>Kolkata</v>
      </c>
    </row>
    <row r="269" spans="1:24" x14ac:dyDescent="0.4">
      <c r="A269">
        <v>100268</v>
      </c>
      <c r="B269" s="5">
        <v>45694.842361111114</v>
      </c>
      <c r="C269" s="3" t="str">
        <f>TEXT(Sales_Data[[#This Row],[OrderDate]],"mmmm")</f>
        <v>February</v>
      </c>
      <c r="D269" s="3" t="str">
        <f t="shared" si="8"/>
        <v>2025</v>
      </c>
      <c r="E269" t="s">
        <v>48</v>
      </c>
      <c r="F269" t="s">
        <v>40</v>
      </c>
      <c r="G269" t="s">
        <v>29</v>
      </c>
      <c r="H269" t="s">
        <v>16</v>
      </c>
      <c r="I269" t="s">
        <v>100</v>
      </c>
      <c r="J269">
        <v>58</v>
      </c>
      <c r="K269">
        <v>5500</v>
      </c>
      <c r="L269" s="7">
        <f>Sales_Data[[#This Row],[OrderQuantity]] *Sales_Data[[#This Row],[UnitPrice]]</f>
        <v>319000</v>
      </c>
      <c r="M269" s="7">
        <f>Sales_Data[[#This Row],[UnitPrice]]-Sales_Data[[#This Row],[UnitCost]]</f>
        <v>2000</v>
      </c>
      <c r="N269" s="7">
        <f>Sales_Data[[#This Row],[Gross Revenue]]-Sales_Data[[#This Row],[Discount Amount ]]</f>
        <v>317000</v>
      </c>
      <c r="O269" s="7">
        <f>Sales_Data[[#This Row],[OrderQuantity]] *Sales_Data[[#This Row],[UnitCost]]</f>
        <v>203000</v>
      </c>
      <c r="P269" s="7">
        <f>Sales_Data[[#This Row],[ItemCost]] +Sales_Data[[#This Row],[ShippingCost]]</f>
        <v>205601.79</v>
      </c>
      <c r="Q269" s="7">
        <f>Sales_Data[[#This Row],[Gross Revenue]]-Sales_Data[[#This Row],[TotalFinancialCost]]</f>
        <v>113398.20999999999</v>
      </c>
      <c r="R269" s="7">
        <f>Sales_Data[[#This Row],[Actul Bill Amount]]-Sales_Data[[#This Row],[ShippingCost]]</f>
        <v>314398.21000000002</v>
      </c>
      <c r="S269">
        <v>577</v>
      </c>
      <c r="T269">
        <v>2601.79</v>
      </c>
      <c r="U269" t="s">
        <v>41</v>
      </c>
      <c r="V269">
        <v>3500</v>
      </c>
      <c r="W269" t="s">
        <v>18</v>
      </c>
      <c r="X269" t="str">
        <f t="shared" si="9"/>
        <v>Bengaluru</v>
      </c>
    </row>
    <row r="270" spans="1:24" x14ac:dyDescent="0.4">
      <c r="A270">
        <v>100269</v>
      </c>
      <c r="B270" s="5">
        <v>45817.79583333333</v>
      </c>
      <c r="C270" s="3" t="str">
        <f>TEXT(Sales_Data[[#This Row],[OrderDate]],"mmmm")</f>
        <v>June</v>
      </c>
      <c r="D270" s="3" t="str">
        <f t="shared" si="8"/>
        <v>2025</v>
      </c>
      <c r="E270" t="s">
        <v>45</v>
      </c>
      <c r="F270" t="s">
        <v>24</v>
      </c>
      <c r="G270" t="s">
        <v>29</v>
      </c>
      <c r="H270" t="s">
        <v>25</v>
      </c>
      <c r="I270" t="s">
        <v>100</v>
      </c>
      <c r="J270">
        <v>96</v>
      </c>
      <c r="K270">
        <v>25000</v>
      </c>
      <c r="L270" s="7">
        <f>Sales_Data[[#This Row],[OrderQuantity]] *Sales_Data[[#This Row],[UnitPrice]]</f>
        <v>2400000</v>
      </c>
      <c r="M270" s="7">
        <f>Sales_Data[[#This Row],[UnitPrice]]-Sales_Data[[#This Row],[UnitCost]]</f>
        <v>7000</v>
      </c>
      <c r="N270" s="7">
        <f>Sales_Data[[#This Row],[Gross Revenue]]-Sales_Data[[#This Row],[Discount Amount ]]</f>
        <v>2393000</v>
      </c>
      <c r="O270" s="7">
        <f>Sales_Data[[#This Row],[OrderQuantity]] *Sales_Data[[#This Row],[UnitCost]]</f>
        <v>1728000</v>
      </c>
      <c r="P270" s="7">
        <f>Sales_Data[[#This Row],[ItemCost]] +Sales_Data[[#This Row],[ShippingCost]]</f>
        <v>1728256.45</v>
      </c>
      <c r="Q270" s="7">
        <f>Sales_Data[[#This Row],[Gross Revenue]]-Sales_Data[[#This Row],[TotalFinancialCost]]</f>
        <v>671743.55</v>
      </c>
      <c r="R270" s="7">
        <f>Sales_Data[[#This Row],[Actul Bill Amount]]-Sales_Data[[#This Row],[ShippingCost]]</f>
        <v>2392743.5499999998</v>
      </c>
      <c r="S270">
        <v>441</v>
      </c>
      <c r="T270">
        <v>256.45</v>
      </c>
      <c r="U270" t="s">
        <v>60</v>
      </c>
      <c r="V270">
        <v>18000</v>
      </c>
      <c r="W270" t="s">
        <v>27</v>
      </c>
      <c r="X270" t="str">
        <f t="shared" si="9"/>
        <v>Mumbai</v>
      </c>
    </row>
    <row r="271" spans="1:24" x14ac:dyDescent="0.4">
      <c r="A271">
        <v>100270</v>
      </c>
      <c r="B271" s="5">
        <v>45666.06527777778</v>
      </c>
      <c r="C271" s="3" t="str">
        <f>TEXT(Sales_Data[[#This Row],[OrderDate]],"mmmm")</f>
        <v>January</v>
      </c>
      <c r="D271" s="3" t="str">
        <f t="shared" si="8"/>
        <v>2025</v>
      </c>
      <c r="E271" t="s">
        <v>39</v>
      </c>
      <c r="F271" t="s">
        <v>46</v>
      </c>
      <c r="G271" t="s">
        <v>29</v>
      </c>
      <c r="H271" t="s">
        <v>20</v>
      </c>
      <c r="I271" t="s">
        <v>100</v>
      </c>
      <c r="J271">
        <v>40</v>
      </c>
      <c r="K271">
        <v>15000</v>
      </c>
      <c r="L271" s="7">
        <f>Sales_Data[[#This Row],[OrderQuantity]] *Sales_Data[[#This Row],[UnitPrice]]</f>
        <v>600000</v>
      </c>
      <c r="M271" s="7">
        <f>Sales_Data[[#This Row],[UnitPrice]]-Sales_Data[[#This Row],[UnitCost]]</f>
        <v>5500</v>
      </c>
      <c r="N271" s="7">
        <f>Sales_Data[[#This Row],[Gross Revenue]]-Sales_Data[[#This Row],[Discount Amount ]]</f>
        <v>594500</v>
      </c>
      <c r="O271" s="7">
        <f>Sales_Data[[#This Row],[OrderQuantity]] *Sales_Data[[#This Row],[UnitCost]]</f>
        <v>380000</v>
      </c>
      <c r="P271" s="7">
        <f>Sales_Data[[#This Row],[ItemCost]] +Sales_Data[[#This Row],[ShippingCost]]</f>
        <v>380281.94</v>
      </c>
      <c r="Q271" s="7">
        <f>Sales_Data[[#This Row],[Gross Revenue]]-Sales_Data[[#This Row],[TotalFinancialCost]]</f>
        <v>219718.06</v>
      </c>
      <c r="R271" s="7">
        <f>Sales_Data[[#This Row],[Actul Bill Amount]]-Sales_Data[[#This Row],[ShippingCost]]</f>
        <v>594218.06000000006</v>
      </c>
      <c r="S271">
        <v>452</v>
      </c>
      <c r="T271">
        <v>281.94</v>
      </c>
      <c r="U271" t="s">
        <v>53</v>
      </c>
      <c r="V271">
        <v>9500</v>
      </c>
      <c r="W271" t="s">
        <v>22</v>
      </c>
      <c r="X271" t="str">
        <f t="shared" si="9"/>
        <v>Nagpur</v>
      </c>
    </row>
    <row r="272" spans="1:24" x14ac:dyDescent="0.4">
      <c r="A272">
        <v>100271</v>
      </c>
      <c r="B272" s="5">
        <v>45890.077777777777</v>
      </c>
      <c r="C272" s="3" t="str">
        <f>TEXT(Sales_Data[[#This Row],[OrderDate]],"mmmm")</f>
        <v>August</v>
      </c>
      <c r="D272" s="3" t="str">
        <f t="shared" si="8"/>
        <v>2025</v>
      </c>
      <c r="E272" t="s">
        <v>23</v>
      </c>
      <c r="F272" t="s">
        <v>55</v>
      </c>
      <c r="G272" t="s">
        <v>15</v>
      </c>
      <c r="H272" t="s">
        <v>16</v>
      </c>
      <c r="I272" t="s">
        <v>100</v>
      </c>
      <c r="J272">
        <v>57</v>
      </c>
      <c r="K272">
        <v>600</v>
      </c>
      <c r="L272" s="7">
        <f>Sales_Data[[#This Row],[OrderQuantity]] *Sales_Data[[#This Row],[UnitPrice]]</f>
        <v>34200</v>
      </c>
      <c r="M272" s="7">
        <f>Sales_Data[[#This Row],[UnitPrice]]-Sales_Data[[#This Row],[UnitCost]]</f>
        <v>250</v>
      </c>
      <c r="N272" s="7">
        <f>Sales_Data[[#This Row],[Gross Revenue]]-Sales_Data[[#This Row],[Discount Amount ]]</f>
        <v>33950</v>
      </c>
      <c r="O272" s="7">
        <f>Sales_Data[[#This Row],[OrderQuantity]] *Sales_Data[[#This Row],[UnitCost]]</f>
        <v>19950</v>
      </c>
      <c r="P272" s="7">
        <f>Sales_Data[[#This Row],[ItemCost]] +Sales_Data[[#This Row],[ShippingCost]]</f>
        <v>20859.52</v>
      </c>
      <c r="Q272" s="7">
        <f>Sales_Data[[#This Row],[Gross Revenue]]-Sales_Data[[#This Row],[TotalFinancialCost]]</f>
        <v>13340.48</v>
      </c>
      <c r="R272" s="7">
        <f>Sales_Data[[#This Row],[Actul Bill Amount]]-Sales_Data[[#This Row],[ShippingCost]]</f>
        <v>33040.480000000003</v>
      </c>
      <c r="S272">
        <v>1120</v>
      </c>
      <c r="T272">
        <v>909.52</v>
      </c>
      <c r="U272" t="s">
        <v>57</v>
      </c>
      <c r="V272">
        <v>350</v>
      </c>
      <c r="W272" t="s">
        <v>18</v>
      </c>
      <c r="X272" t="str">
        <f t="shared" si="9"/>
        <v>Bengaluru</v>
      </c>
    </row>
    <row r="273" spans="1:24" x14ac:dyDescent="0.4">
      <c r="A273">
        <v>100272</v>
      </c>
      <c r="B273" s="5">
        <v>45756.551388888889</v>
      </c>
      <c r="C273" s="3" t="str">
        <f>TEXT(Sales_Data[[#This Row],[OrderDate]],"mmmm")</f>
        <v>April</v>
      </c>
      <c r="D273" s="3" t="str">
        <f t="shared" si="8"/>
        <v>2025</v>
      </c>
      <c r="E273" t="s">
        <v>34</v>
      </c>
      <c r="F273" t="s">
        <v>14</v>
      </c>
      <c r="G273" t="s">
        <v>29</v>
      </c>
      <c r="H273" t="s">
        <v>25</v>
      </c>
      <c r="I273" t="s">
        <v>100</v>
      </c>
      <c r="J273">
        <v>73</v>
      </c>
      <c r="K273">
        <v>6500</v>
      </c>
      <c r="L273" s="7">
        <f>Sales_Data[[#This Row],[OrderQuantity]] *Sales_Data[[#This Row],[UnitPrice]]</f>
        <v>474500</v>
      </c>
      <c r="M273" s="7">
        <f>Sales_Data[[#This Row],[UnitPrice]]-Sales_Data[[#This Row],[UnitCost]]</f>
        <v>2300</v>
      </c>
      <c r="N273" s="7">
        <f>Sales_Data[[#This Row],[Gross Revenue]]-Sales_Data[[#This Row],[Discount Amount ]]</f>
        <v>472200</v>
      </c>
      <c r="O273" s="7">
        <f>Sales_Data[[#This Row],[OrderQuantity]] *Sales_Data[[#This Row],[UnitCost]]</f>
        <v>306600</v>
      </c>
      <c r="P273" s="7">
        <f>Sales_Data[[#This Row],[ItemCost]] +Sales_Data[[#This Row],[ShippingCost]]</f>
        <v>307207.03000000003</v>
      </c>
      <c r="Q273" s="7">
        <f>Sales_Data[[#This Row],[Gross Revenue]]-Sales_Data[[#This Row],[TotalFinancialCost]]</f>
        <v>167292.96999999997</v>
      </c>
      <c r="R273" s="7">
        <f>Sales_Data[[#This Row],[Actul Bill Amount]]-Sales_Data[[#This Row],[ShippingCost]]</f>
        <v>471592.97</v>
      </c>
      <c r="S273">
        <v>829</v>
      </c>
      <c r="T273">
        <v>607.03</v>
      </c>
      <c r="U273" t="s">
        <v>21</v>
      </c>
      <c r="V273">
        <v>4200</v>
      </c>
      <c r="W273" t="s">
        <v>27</v>
      </c>
      <c r="X273" t="str">
        <f t="shared" si="9"/>
        <v>Mumbai</v>
      </c>
    </row>
    <row r="274" spans="1:24" x14ac:dyDescent="0.4">
      <c r="A274">
        <v>100273</v>
      </c>
      <c r="B274" s="5">
        <v>45804.887499999997</v>
      </c>
      <c r="C274" s="3" t="str">
        <f>TEXT(Sales_Data[[#This Row],[OrderDate]],"mmmm")</f>
        <v>May</v>
      </c>
      <c r="D274" s="3" t="str">
        <f t="shared" si="8"/>
        <v>2025</v>
      </c>
      <c r="E274" t="s">
        <v>50</v>
      </c>
      <c r="F274" t="s">
        <v>35</v>
      </c>
      <c r="G274" t="s">
        <v>31</v>
      </c>
      <c r="H274" t="s">
        <v>16</v>
      </c>
      <c r="I274" t="s">
        <v>100</v>
      </c>
      <c r="J274">
        <v>58</v>
      </c>
      <c r="K274">
        <v>12000</v>
      </c>
      <c r="L274" s="7">
        <f>Sales_Data[[#This Row],[OrderQuantity]] *Sales_Data[[#This Row],[UnitPrice]]</f>
        <v>696000</v>
      </c>
      <c r="M274" s="7">
        <f>Sales_Data[[#This Row],[UnitPrice]]-Sales_Data[[#This Row],[UnitCost]]</f>
        <v>4000</v>
      </c>
      <c r="N274" s="7">
        <f>Sales_Data[[#This Row],[Gross Revenue]]-Sales_Data[[#This Row],[Discount Amount ]]</f>
        <v>692000</v>
      </c>
      <c r="O274" s="7">
        <f>Sales_Data[[#This Row],[OrderQuantity]] *Sales_Data[[#This Row],[UnitCost]]</f>
        <v>464000</v>
      </c>
      <c r="P274" s="7">
        <f>Sales_Data[[#This Row],[ItemCost]] +Sales_Data[[#This Row],[ShippingCost]]</f>
        <v>464522.51</v>
      </c>
      <c r="Q274" s="7">
        <f>Sales_Data[[#This Row],[Gross Revenue]]-Sales_Data[[#This Row],[TotalFinancialCost]]</f>
        <v>231477.49</v>
      </c>
      <c r="R274" s="7">
        <f>Sales_Data[[#This Row],[Actul Bill Amount]]-Sales_Data[[#This Row],[ShippingCost]]</f>
        <v>691477.49</v>
      </c>
      <c r="S274">
        <v>1058</v>
      </c>
      <c r="T274">
        <v>522.51</v>
      </c>
      <c r="U274" t="s">
        <v>36</v>
      </c>
      <c r="V274">
        <v>8000</v>
      </c>
      <c r="W274" t="s">
        <v>18</v>
      </c>
      <c r="X274" t="str">
        <f t="shared" si="9"/>
        <v>Bengaluru</v>
      </c>
    </row>
    <row r="275" spans="1:24" x14ac:dyDescent="0.4">
      <c r="A275">
        <v>100274</v>
      </c>
      <c r="B275" s="5">
        <v>45961.251388888886</v>
      </c>
      <c r="C275" s="3" t="str">
        <f>TEXT(Sales_Data[[#This Row],[OrderDate]],"mmmm")</f>
        <v>October</v>
      </c>
      <c r="D275" s="3" t="str">
        <f t="shared" si="8"/>
        <v>2025</v>
      </c>
      <c r="E275" t="s">
        <v>39</v>
      </c>
      <c r="F275" t="s">
        <v>55</v>
      </c>
      <c r="G275" t="s">
        <v>15</v>
      </c>
      <c r="H275" t="s">
        <v>16</v>
      </c>
      <c r="I275" t="s">
        <v>100</v>
      </c>
      <c r="J275">
        <v>68</v>
      </c>
      <c r="K275">
        <v>850</v>
      </c>
      <c r="L275" s="7">
        <f>Sales_Data[[#This Row],[OrderQuantity]] *Sales_Data[[#This Row],[UnitPrice]]</f>
        <v>57800</v>
      </c>
      <c r="M275" s="7">
        <f>Sales_Data[[#This Row],[UnitPrice]]-Sales_Data[[#This Row],[UnitCost]]</f>
        <v>300</v>
      </c>
      <c r="N275" s="7">
        <f>Sales_Data[[#This Row],[Gross Revenue]]-Sales_Data[[#This Row],[Discount Amount ]]</f>
        <v>57500</v>
      </c>
      <c r="O275" s="7">
        <f>Sales_Data[[#This Row],[OrderQuantity]] *Sales_Data[[#This Row],[UnitCost]]</f>
        <v>37400</v>
      </c>
      <c r="P275" s="7">
        <f>Sales_Data[[#This Row],[ItemCost]] +Sales_Data[[#This Row],[ShippingCost]]</f>
        <v>37649</v>
      </c>
      <c r="Q275" s="7">
        <f>Sales_Data[[#This Row],[Gross Revenue]]-Sales_Data[[#This Row],[TotalFinancialCost]]</f>
        <v>20151</v>
      </c>
      <c r="R275" s="7">
        <f>Sales_Data[[#This Row],[Actul Bill Amount]]-Sales_Data[[#This Row],[ShippingCost]]</f>
        <v>57251</v>
      </c>
      <c r="S275">
        <v>1006</v>
      </c>
      <c r="T275">
        <v>249</v>
      </c>
      <c r="U275" t="s">
        <v>56</v>
      </c>
      <c r="V275">
        <v>550</v>
      </c>
      <c r="W275" t="s">
        <v>18</v>
      </c>
      <c r="X275" t="str">
        <f t="shared" si="9"/>
        <v>Bengaluru</v>
      </c>
    </row>
    <row r="276" spans="1:24" x14ac:dyDescent="0.4">
      <c r="A276">
        <v>100275</v>
      </c>
      <c r="B276" s="5">
        <v>45865.136805555558</v>
      </c>
      <c r="C276" s="3" t="str">
        <f>TEXT(Sales_Data[[#This Row],[OrderDate]],"mmmm")</f>
        <v>July</v>
      </c>
      <c r="D276" s="3" t="str">
        <f t="shared" si="8"/>
        <v>2025</v>
      </c>
      <c r="E276" t="s">
        <v>13</v>
      </c>
      <c r="F276" t="s">
        <v>46</v>
      </c>
      <c r="G276" t="s">
        <v>15</v>
      </c>
      <c r="H276" t="s">
        <v>37</v>
      </c>
      <c r="I276" t="s">
        <v>100</v>
      </c>
      <c r="J276">
        <v>41</v>
      </c>
      <c r="K276">
        <v>15000</v>
      </c>
      <c r="L276" s="7">
        <f>Sales_Data[[#This Row],[OrderQuantity]] *Sales_Data[[#This Row],[UnitPrice]]</f>
        <v>615000</v>
      </c>
      <c r="M276" s="7">
        <f>Sales_Data[[#This Row],[UnitPrice]]-Sales_Data[[#This Row],[UnitCost]]</f>
        <v>5500</v>
      </c>
      <c r="N276" s="7">
        <f>Sales_Data[[#This Row],[Gross Revenue]]-Sales_Data[[#This Row],[Discount Amount ]]</f>
        <v>609500</v>
      </c>
      <c r="O276" s="7">
        <f>Sales_Data[[#This Row],[OrderQuantity]] *Sales_Data[[#This Row],[UnitCost]]</f>
        <v>389500</v>
      </c>
      <c r="P276" s="7">
        <f>Sales_Data[[#This Row],[ItemCost]] +Sales_Data[[#This Row],[ShippingCost]]</f>
        <v>391751.65</v>
      </c>
      <c r="Q276" s="7">
        <f>Sales_Data[[#This Row],[Gross Revenue]]-Sales_Data[[#This Row],[TotalFinancialCost]]</f>
        <v>223248.34999999998</v>
      </c>
      <c r="R276" s="7">
        <f>Sales_Data[[#This Row],[Actul Bill Amount]]-Sales_Data[[#This Row],[ShippingCost]]</f>
        <v>607248.35</v>
      </c>
      <c r="S276">
        <v>1051</v>
      </c>
      <c r="T276">
        <v>2251.65</v>
      </c>
      <c r="U276" t="s">
        <v>53</v>
      </c>
      <c r="V276">
        <v>9500</v>
      </c>
      <c r="W276" t="s">
        <v>38</v>
      </c>
      <c r="X276" t="str">
        <f t="shared" si="9"/>
        <v>Kolkata</v>
      </c>
    </row>
    <row r="277" spans="1:24" x14ac:dyDescent="0.4">
      <c r="A277">
        <v>100276</v>
      </c>
      <c r="B277" s="5">
        <v>45788.425000000003</v>
      </c>
      <c r="C277" s="3" t="str">
        <f>TEXT(Sales_Data[[#This Row],[OrderDate]],"mmmm")</f>
        <v>May</v>
      </c>
      <c r="D277" s="3" t="str">
        <f t="shared" si="8"/>
        <v>2025</v>
      </c>
      <c r="E277" t="s">
        <v>34</v>
      </c>
      <c r="F277" t="s">
        <v>43</v>
      </c>
      <c r="G277" t="s">
        <v>15</v>
      </c>
      <c r="H277" t="s">
        <v>20</v>
      </c>
      <c r="I277" t="s">
        <v>100</v>
      </c>
      <c r="J277">
        <v>85</v>
      </c>
      <c r="K277">
        <v>1800</v>
      </c>
      <c r="L277" s="7">
        <f>Sales_Data[[#This Row],[OrderQuantity]] *Sales_Data[[#This Row],[UnitPrice]]</f>
        <v>153000</v>
      </c>
      <c r="M277" s="7">
        <f>Sales_Data[[#This Row],[UnitPrice]]-Sales_Data[[#This Row],[UnitCost]]</f>
        <v>900</v>
      </c>
      <c r="N277" s="7">
        <f>Sales_Data[[#This Row],[Gross Revenue]]-Sales_Data[[#This Row],[Discount Amount ]]</f>
        <v>152100</v>
      </c>
      <c r="O277" s="7">
        <f>Sales_Data[[#This Row],[OrderQuantity]] *Sales_Data[[#This Row],[UnitCost]]</f>
        <v>76500</v>
      </c>
      <c r="P277" s="7">
        <f>Sales_Data[[#This Row],[ItemCost]] +Sales_Data[[#This Row],[ShippingCost]]</f>
        <v>77319.34</v>
      </c>
      <c r="Q277" s="7">
        <f>Sales_Data[[#This Row],[Gross Revenue]]-Sales_Data[[#This Row],[TotalFinancialCost]]</f>
        <v>75680.66</v>
      </c>
      <c r="R277" s="7">
        <f>Sales_Data[[#This Row],[Actul Bill Amount]]-Sales_Data[[#This Row],[ShippingCost]]</f>
        <v>151280.66</v>
      </c>
      <c r="S277">
        <v>518</v>
      </c>
      <c r="T277">
        <v>819.34</v>
      </c>
      <c r="U277" t="s">
        <v>51</v>
      </c>
      <c r="V277">
        <v>900</v>
      </c>
      <c r="W277" t="s">
        <v>22</v>
      </c>
      <c r="X277" t="str">
        <f t="shared" si="9"/>
        <v>Nagpur</v>
      </c>
    </row>
    <row r="278" spans="1:24" x14ac:dyDescent="0.4">
      <c r="A278">
        <v>100277</v>
      </c>
      <c r="B278" s="5">
        <v>45809.258333333331</v>
      </c>
      <c r="C278" s="3" t="str">
        <f>TEXT(Sales_Data[[#This Row],[OrderDate]],"mmmm")</f>
        <v>June</v>
      </c>
      <c r="D278" s="3" t="str">
        <f t="shared" si="8"/>
        <v>2025</v>
      </c>
      <c r="E278" t="s">
        <v>19</v>
      </c>
      <c r="F278" t="s">
        <v>43</v>
      </c>
      <c r="G278" t="s">
        <v>31</v>
      </c>
      <c r="H278" t="s">
        <v>32</v>
      </c>
      <c r="I278" t="s">
        <v>100</v>
      </c>
      <c r="J278">
        <v>27</v>
      </c>
      <c r="K278">
        <v>1800</v>
      </c>
      <c r="L278" s="7">
        <f>Sales_Data[[#This Row],[OrderQuantity]] *Sales_Data[[#This Row],[UnitPrice]]</f>
        <v>48600</v>
      </c>
      <c r="M278" s="7">
        <f>Sales_Data[[#This Row],[UnitPrice]]-Sales_Data[[#This Row],[UnitCost]]</f>
        <v>900</v>
      </c>
      <c r="N278" s="7">
        <f>Sales_Data[[#This Row],[Gross Revenue]]-Sales_Data[[#This Row],[Discount Amount ]]</f>
        <v>47700</v>
      </c>
      <c r="O278" s="7">
        <f>Sales_Data[[#This Row],[OrderQuantity]] *Sales_Data[[#This Row],[UnitCost]]</f>
        <v>24300</v>
      </c>
      <c r="P278" s="7">
        <f>Sales_Data[[#This Row],[ItemCost]] +Sales_Data[[#This Row],[ShippingCost]]</f>
        <v>25041.69</v>
      </c>
      <c r="Q278" s="7">
        <f>Sales_Data[[#This Row],[Gross Revenue]]-Sales_Data[[#This Row],[TotalFinancialCost]]</f>
        <v>23558.31</v>
      </c>
      <c r="R278" s="7">
        <f>Sales_Data[[#This Row],[Actul Bill Amount]]-Sales_Data[[#This Row],[ShippingCost]]</f>
        <v>46958.31</v>
      </c>
      <c r="S278">
        <v>565</v>
      </c>
      <c r="T278">
        <v>741.69</v>
      </c>
      <c r="U278" t="s">
        <v>51</v>
      </c>
      <c r="V278">
        <v>900</v>
      </c>
      <c r="W278" t="s">
        <v>33</v>
      </c>
      <c r="X278" t="str">
        <f t="shared" si="9"/>
        <v>Delhi</v>
      </c>
    </row>
    <row r="279" spans="1:24" x14ac:dyDescent="0.4">
      <c r="A279">
        <v>100278</v>
      </c>
      <c r="B279" s="5">
        <v>45711.019444444442</v>
      </c>
      <c r="C279" s="3" t="str">
        <f>TEXT(Sales_Data[[#This Row],[OrderDate]],"mmmm")</f>
        <v>February</v>
      </c>
      <c r="D279" s="3" t="str">
        <f t="shared" si="8"/>
        <v>2025</v>
      </c>
      <c r="E279" t="s">
        <v>19</v>
      </c>
      <c r="F279" t="s">
        <v>35</v>
      </c>
      <c r="G279" t="s">
        <v>31</v>
      </c>
      <c r="H279" t="s">
        <v>32</v>
      </c>
      <c r="I279" t="s">
        <v>100</v>
      </c>
      <c r="J279">
        <v>45</v>
      </c>
      <c r="K279">
        <v>8500</v>
      </c>
      <c r="L279" s="7">
        <f>Sales_Data[[#This Row],[OrderQuantity]] *Sales_Data[[#This Row],[UnitPrice]]</f>
        <v>382500</v>
      </c>
      <c r="M279" s="7">
        <f>Sales_Data[[#This Row],[UnitPrice]]-Sales_Data[[#This Row],[UnitCost]]</f>
        <v>3000</v>
      </c>
      <c r="N279" s="7">
        <f>Sales_Data[[#This Row],[Gross Revenue]]-Sales_Data[[#This Row],[Discount Amount ]]</f>
        <v>379500</v>
      </c>
      <c r="O279" s="7">
        <f>Sales_Data[[#This Row],[OrderQuantity]] *Sales_Data[[#This Row],[UnitCost]]</f>
        <v>247500</v>
      </c>
      <c r="P279" s="7">
        <f>Sales_Data[[#This Row],[ItemCost]] +Sales_Data[[#This Row],[ShippingCost]]</f>
        <v>248310.36</v>
      </c>
      <c r="Q279" s="7">
        <f>Sales_Data[[#This Row],[Gross Revenue]]-Sales_Data[[#This Row],[TotalFinancialCost]]</f>
        <v>134189.64000000001</v>
      </c>
      <c r="R279" s="7">
        <f>Sales_Data[[#This Row],[Actul Bill Amount]]-Sales_Data[[#This Row],[ShippingCost]]</f>
        <v>378689.64</v>
      </c>
      <c r="S279">
        <v>778</v>
      </c>
      <c r="T279">
        <v>810.36</v>
      </c>
      <c r="U279" t="s">
        <v>49</v>
      </c>
      <c r="V279">
        <v>5500</v>
      </c>
      <c r="W279" t="s">
        <v>33</v>
      </c>
      <c r="X279" t="str">
        <f t="shared" si="9"/>
        <v>Delhi</v>
      </c>
    </row>
    <row r="280" spans="1:24" x14ac:dyDescent="0.4">
      <c r="A280">
        <v>100279</v>
      </c>
      <c r="B280" s="5">
        <v>45777.501388888886</v>
      </c>
      <c r="C280" s="3" t="str">
        <f>TEXT(Sales_Data[[#This Row],[OrderDate]],"mmmm")</f>
        <v>April</v>
      </c>
      <c r="D280" s="3" t="str">
        <f t="shared" si="8"/>
        <v>2025</v>
      </c>
      <c r="E280" t="s">
        <v>34</v>
      </c>
      <c r="F280" t="s">
        <v>35</v>
      </c>
      <c r="G280" t="s">
        <v>15</v>
      </c>
      <c r="H280" t="s">
        <v>16</v>
      </c>
      <c r="I280" t="s">
        <v>100</v>
      </c>
      <c r="J280">
        <v>78</v>
      </c>
      <c r="K280">
        <v>12000</v>
      </c>
      <c r="L280" s="7">
        <f>Sales_Data[[#This Row],[OrderQuantity]] *Sales_Data[[#This Row],[UnitPrice]]</f>
        <v>936000</v>
      </c>
      <c r="M280" s="7">
        <f>Sales_Data[[#This Row],[UnitPrice]]-Sales_Data[[#This Row],[UnitCost]]</f>
        <v>4000</v>
      </c>
      <c r="N280" s="7">
        <f>Sales_Data[[#This Row],[Gross Revenue]]-Sales_Data[[#This Row],[Discount Amount ]]</f>
        <v>932000</v>
      </c>
      <c r="O280" s="7">
        <f>Sales_Data[[#This Row],[OrderQuantity]] *Sales_Data[[#This Row],[UnitCost]]</f>
        <v>624000</v>
      </c>
      <c r="P280" s="7">
        <f>Sales_Data[[#This Row],[ItemCost]] +Sales_Data[[#This Row],[ShippingCost]]</f>
        <v>624720.9</v>
      </c>
      <c r="Q280" s="7">
        <f>Sales_Data[[#This Row],[Gross Revenue]]-Sales_Data[[#This Row],[TotalFinancialCost]]</f>
        <v>311279.09999999998</v>
      </c>
      <c r="R280" s="7">
        <f>Sales_Data[[#This Row],[Actul Bill Amount]]-Sales_Data[[#This Row],[ShippingCost]]</f>
        <v>931279.1</v>
      </c>
      <c r="S280">
        <v>1179</v>
      </c>
      <c r="T280">
        <v>720.9</v>
      </c>
      <c r="U280" t="s">
        <v>36</v>
      </c>
      <c r="V280">
        <v>8000</v>
      </c>
      <c r="W280" t="s">
        <v>18</v>
      </c>
      <c r="X280" t="str">
        <f t="shared" si="9"/>
        <v>Bengaluru</v>
      </c>
    </row>
    <row r="281" spans="1:24" x14ac:dyDescent="0.4">
      <c r="A281">
        <v>100280</v>
      </c>
      <c r="B281" s="5">
        <v>45818.331250000003</v>
      </c>
      <c r="C281" s="3" t="str">
        <f>TEXT(Sales_Data[[#This Row],[OrderDate]],"mmmm")</f>
        <v>June</v>
      </c>
      <c r="D281" s="3" t="str">
        <f t="shared" si="8"/>
        <v>2025</v>
      </c>
      <c r="E281" t="s">
        <v>42</v>
      </c>
      <c r="F281" t="s">
        <v>24</v>
      </c>
      <c r="G281" t="s">
        <v>29</v>
      </c>
      <c r="H281" t="s">
        <v>16</v>
      </c>
      <c r="I281" t="s">
        <v>100</v>
      </c>
      <c r="J281">
        <v>12</v>
      </c>
      <c r="K281">
        <v>3500</v>
      </c>
      <c r="L281" s="7">
        <f>Sales_Data[[#This Row],[OrderQuantity]] *Sales_Data[[#This Row],[UnitPrice]]</f>
        <v>42000</v>
      </c>
      <c r="M281" s="7">
        <f>Sales_Data[[#This Row],[UnitPrice]]-Sales_Data[[#This Row],[UnitCost]]</f>
        <v>1300</v>
      </c>
      <c r="N281" s="7">
        <f>Sales_Data[[#This Row],[Gross Revenue]]-Sales_Data[[#This Row],[Discount Amount ]]</f>
        <v>40700</v>
      </c>
      <c r="O281" s="7">
        <f>Sales_Data[[#This Row],[OrderQuantity]] *Sales_Data[[#This Row],[UnitCost]]</f>
        <v>26400</v>
      </c>
      <c r="P281" s="7">
        <f>Sales_Data[[#This Row],[ItemCost]] +Sales_Data[[#This Row],[ShippingCost]]</f>
        <v>28384.76</v>
      </c>
      <c r="Q281" s="7">
        <f>Sales_Data[[#This Row],[Gross Revenue]]-Sales_Data[[#This Row],[TotalFinancialCost]]</f>
        <v>13615.240000000002</v>
      </c>
      <c r="R281" s="7">
        <f>Sales_Data[[#This Row],[Actul Bill Amount]]-Sales_Data[[#This Row],[ShippingCost]]</f>
        <v>38715.24</v>
      </c>
      <c r="S281">
        <v>850</v>
      </c>
      <c r="T281">
        <v>1984.76</v>
      </c>
      <c r="U281" t="s">
        <v>59</v>
      </c>
      <c r="V281">
        <v>2200</v>
      </c>
      <c r="W281" t="s">
        <v>18</v>
      </c>
      <c r="X281" t="str">
        <f t="shared" si="9"/>
        <v>Bengaluru</v>
      </c>
    </row>
    <row r="282" spans="1:24" x14ac:dyDescent="0.4">
      <c r="A282">
        <v>100281</v>
      </c>
      <c r="B282" s="5">
        <v>45773.661805555559</v>
      </c>
      <c r="C282" s="3" t="str">
        <f>TEXT(Sales_Data[[#This Row],[OrderDate]],"mmmm")</f>
        <v>April</v>
      </c>
      <c r="D282" s="3" t="str">
        <f t="shared" si="8"/>
        <v>2025</v>
      </c>
      <c r="E282" t="s">
        <v>19</v>
      </c>
      <c r="F282" t="s">
        <v>14</v>
      </c>
      <c r="G282" t="s">
        <v>31</v>
      </c>
      <c r="H282" t="s">
        <v>20</v>
      </c>
      <c r="I282" t="s">
        <v>100</v>
      </c>
      <c r="J282">
        <v>41</v>
      </c>
      <c r="K282">
        <v>3200</v>
      </c>
      <c r="L282" s="7">
        <f>Sales_Data[[#This Row],[OrderQuantity]] *Sales_Data[[#This Row],[UnitPrice]]</f>
        <v>131200</v>
      </c>
      <c r="M282" s="7">
        <f>Sales_Data[[#This Row],[UnitPrice]]-Sales_Data[[#This Row],[UnitCost]]</f>
        <v>1200</v>
      </c>
      <c r="N282" s="7">
        <f>Sales_Data[[#This Row],[Gross Revenue]]-Sales_Data[[#This Row],[Discount Amount ]]</f>
        <v>130000</v>
      </c>
      <c r="O282" s="7">
        <f>Sales_Data[[#This Row],[OrderQuantity]] *Sales_Data[[#This Row],[UnitCost]]</f>
        <v>82000</v>
      </c>
      <c r="P282" s="7">
        <f>Sales_Data[[#This Row],[ItemCost]] +Sales_Data[[#This Row],[ShippingCost]]</f>
        <v>84904.19</v>
      </c>
      <c r="Q282" s="7">
        <f>Sales_Data[[#This Row],[Gross Revenue]]-Sales_Data[[#This Row],[TotalFinancialCost]]</f>
        <v>46295.81</v>
      </c>
      <c r="R282" s="7">
        <f>Sales_Data[[#This Row],[Actul Bill Amount]]-Sales_Data[[#This Row],[ShippingCost]]</f>
        <v>127095.81</v>
      </c>
      <c r="S282">
        <v>1116</v>
      </c>
      <c r="T282">
        <v>2904.19</v>
      </c>
      <c r="U282" t="s">
        <v>17</v>
      </c>
      <c r="V282">
        <v>2000</v>
      </c>
      <c r="W282" t="s">
        <v>22</v>
      </c>
      <c r="X282" t="str">
        <f t="shared" si="9"/>
        <v>Nagpur</v>
      </c>
    </row>
    <row r="283" spans="1:24" x14ac:dyDescent="0.4">
      <c r="A283">
        <v>100282</v>
      </c>
      <c r="B283" s="5">
        <v>45732.781944444447</v>
      </c>
      <c r="C283" s="3" t="str">
        <f>TEXT(Sales_Data[[#This Row],[OrderDate]],"mmmm")</f>
        <v>March</v>
      </c>
      <c r="D283" s="3" t="str">
        <f t="shared" si="8"/>
        <v>2025</v>
      </c>
      <c r="E283" t="s">
        <v>34</v>
      </c>
      <c r="F283" t="s">
        <v>14</v>
      </c>
      <c r="G283" t="s">
        <v>29</v>
      </c>
      <c r="H283" t="s">
        <v>20</v>
      </c>
      <c r="I283" t="s">
        <v>100</v>
      </c>
      <c r="J283">
        <v>65</v>
      </c>
      <c r="K283">
        <v>3200</v>
      </c>
      <c r="L283" s="7">
        <f>Sales_Data[[#This Row],[OrderQuantity]] *Sales_Data[[#This Row],[UnitPrice]]</f>
        <v>208000</v>
      </c>
      <c r="M283" s="7">
        <f>Sales_Data[[#This Row],[UnitPrice]]-Sales_Data[[#This Row],[UnitCost]]</f>
        <v>1200</v>
      </c>
      <c r="N283" s="7">
        <f>Sales_Data[[#This Row],[Gross Revenue]]-Sales_Data[[#This Row],[Discount Amount ]]</f>
        <v>206800</v>
      </c>
      <c r="O283" s="7">
        <f>Sales_Data[[#This Row],[OrderQuantity]] *Sales_Data[[#This Row],[UnitCost]]</f>
        <v>130000</v>
      </c>
      <c r="P283" s="7">
        <f>Sales_Data[[#This Row],[ItemCost]] +Sales_Data[[#This Row],[ShippingCost]]</f>
        <v>130332.16</v>
      </c>
      <c r="Q283" s="7">
        <f>Sales_Data[[#This Row],[Gross Revenue]]-Sales_Data[[#This Row],[TotalFinancialCost]]</f>
        <v>77667.839999999997</v>
      </c>
      <c r="R283" s="7">
        <f>Sales_Data[[#This Row],[Actul Bill Amount]]-Sales_Data[[#This Row],[ShippingCost]]</f>
        <v>206467.84</v>
      </c>
      <c r="S283">
        <v>411</v>
      </c>
      <c r="T283">
        <v>332.16</v>
      </c>
      <c r="U283" t="s">
        <v>17</v>
      </c>
      <c r="V283">
        <v>2000</v>
      </c>
      <c r="W283" t="s">
        <v>22</v>
      </c>
      <c r="X283" t="str">
        <f t="shared" si="9"/>
        <v>Nagpur</v>
      </c>
    </row>
    <row r="284" spans="1:24" x14ac:dyDescent="0.4">
      <c r="A284">
        <v>100283</v>
      </c>
      <c r="B284" s="5">
        <v>45770.642361111109</v>
      </c>
      <c r="C284" s="3" t="str">
        <f>TEXT(Sales_Data[[#This Row],[OrderDate]],"mmmm")</f>
        <v>April</v>
      </c>
      <c r="D284" s="3" t="str">
        <f t="shared" si="8"/>
        <v>2025</v>
      </c>
      <c r="E284" t="s">
        <v>39</v>
      </c>
      <c r="F284" t="s">
        <v>55</v>
      </c>
      <c r="G284" t="s">
        <v>29</v>
      </c>
      <c r="H284" t="s">
        <v>20</v>
      </c>
      <c r="I284" t="s">
        <v>100</v>
      </c>
      <c r="J284">
        <v>18</v>
      </c>
      <c r="K284">
        <v>850</v>
      </c>
      <c r="L284" s="7">
        <f>Sales_Data[[#This Row],[OrderQuantity]] *Sales_Data[[#This Row],[UnitPrice]]</f>
        <v>15300</v>
      </c>
      <c r="M284" s="7">
        <f>Sales_Data[[#This Row],[UnitPrice]]-Sales_Data[[#This Row],[UnitCost]]</f>
        <v>300</v>
      </c>
      <c r="N284" s="7">
        <f>Sales_Data[[#This Row],[Gross Revenue]]-Sales_Data[[#This Row],[Discount Amount ]]</f>
        <v>15000</v>
      </c>
      <c r="O284" s="7">
        <f>Sales_Data[[#This Row],[OrderQuantity]] *Sales_Data[[#This Row],[UnitCost]]</f>
        <v>9900</v>
      </c>
      <c r="P284" s="7">
        <f>Sales_Data[[#This Row],[ItemCost]] +Sales_Data[[#This Row],[ShippingCost]]</f>
        <v>10536.28</v>
      </c>
      <c r="Q284" s="7">
        <f>Sales_Data[[#This Row],[Gross Revenue]]-Sales_Data[[#This Row],[TotalFinancialCost]]</f>
        <v>4763.7199999999993</v>
      </c>
      <c r="R284" s="7">
        <f>Sales_Data[[#This Row],[Actul Bill Amount]]-Sales_Data[[#This Row],[ShippingCost]]</f>
        <v>14363.72</v>
      </c>
      <c r="S284">
        <v>1162</v>
      </c>
      <c r="T284">
        <v>636.28</v>
      </c>
      <c r="U284" t="s">
        <v>56</v>
      </c>
      <c r="V284">
        <v>550</v>
      </c>
      <c r="W284" t="s">
        <v>22</v>
      </c>
      <c r="X284" t="str">
        <f t="shared" si="9"/>
        <v>Nagpur</v>
      </c>
    </row>
    <row r="285" spans="1:24" x14ac:dyDescent="0.4">
      <c r="A285">
        <v>100284</v>
      </c>
      <c r="B285" s="5">
        <v>45761.523611111108</v>
      </c>
      <c r="C285" s="3" t="str">
        <f>TEXT(Sales_Data[[#This Row],[OrderDate]],"mmmm")</f>
        <v>April</v>
      </c>
      <c r="D285" s="3" t="str">
        <f t="shared" si="8"/>
        <v>2025</v>
      </c>
      <c r="E285" t="s">
        <v>34</v>
      </c>
      <c r="F285" t="s">
        <v>35</v>
      </c>
      <c r="G285" t="s">
        <v>15</v>
      </c>
      <c r="H285" t="s">
        <v>32</v>
      </c>
      <c r="I285" t="s">
        <v>100</v>
      </c>
      <c r="J285">
        <v>65</v>
      </c>
      <c r="K285">
        <v>12000</v>
      </c>
      <c r="L285" s="7">
        <f>Sales_Data[[#This Row],[OrderQuantity]] *Sales_Data[[#This Row],[UnitPrice]]</f>
        <v>780000</v>
      </c>
      <c r="M285" s="7">
        <f>Sales_Data[[#This Row],[UnitPrice]]-Sales_Data[[#This Row],[UnitCost]]</f>
        <v>4000</v>
      </c>
      <c r="N285" s="7">
        <f>Sales_Data[[#This Row],[Gross Revenue]]-Sales_Data[[#This Row],[Discount Amount ]]</f>
        <v>776000</v>
      </c>
      <c r="O285" s="7">
        <f>Sales_Data[[#This Row],[OrderQuantity]] *Sales_Data[[#This Row],[UnitCost]]</f>
        <v>520000</v>
      </c>
      <c r="P285" s="7">
        <f>Sales_Data[[#This Row],[ItemCost]] +Sales_Data[[#This Row],[ShippingCost]]</f>
        <v>520788.26</v>
      </c>
      <c r="Q285" s="7">
        <f>Sales_Data[[#This Row],[Gross Revenue]]-Sales_Data[[#This Row],[TotalFinancialCost]]</f>
        <v>259211.74</v>
      </c>
      <c r="R285" s="7">
        <f>Sales_Data[[#This Row],[Actul Bill Amount]]-Sales_Data[[#This Row],[ShippingCost]]</f>
        <v>775211.74</v>
      </c>
      <c r="S285">
        <v>1105</v>
      </c>
      <c r="T285">
        <v>788.26</v>
      </c>
      <c r="U285" t="s">
        <v>36</v>
      </c>
      <c r="V285">
        <v>8000</v>
      </c>
      <c r="W285" t="s">
        <v>33</v>
      </c>
      <c r="X285" t="str">
        <f t="shared" si="9"/>
        <v>Delhi</v>
      </c>
    </row>
    <row r="286" spans="1:24" x14ac:dyDescent="0.4">
      <c r="A286">
        <v>100285</v>
      </c>
      <c r="B286" s="5">
        <v>45997.288888888892</v>
      </c>
      <c r="C286" s="3" t="str">
        <f>TEXT(Sales_Data[[#This Row],[OrderDate]],"mmmm")</f>
        <v>December</v>
      </c>
      <c r="D286" s="3" t="str">
        <f t="shared" si="8"/>
        <v>2025</v>
      </c>
      <c r="E286" t="s">
        <v>42</v>
      </c>
      <c r="F286" t="s">
        <v>43</v>
      </c>
      <c r="G286" t="s">
        <v>15</v>
      </c>
      <c r="H286" t="s">
        <v>16</v>
      </c>
      <c r="I286" t="s">
        <v>100</v>
      </c>
      <c r="J286">
        <v>21</v>
      </c>
      <c r="K286">
        <v>2800</v>
      </c>
      <c r="L286" s="7">
        <f>Sales_Data[[#This Row],[OrderQuantity]] *Sales_Data[[#This Row],[UnitPrice]]</f>
        <v>58800</v>
      </c>
      <c r="M286" s="7">
        <f>Sales_Data[[#This Row],[UnitPrice]]-Sales_Data[[#This Row],[UnitCost]]</f>
        <v>1300</v>
      </c>
      <c r="N286" s="7">
        <f>Sales_Data[[#This Row],[Gross Revenue]]-Sales_Data[[#This Row],[Discount Amount ]]</f>
        <v>57500</v>
      </c>
      <c r="O286" s="7">
        <f>Sales_Data[[#This Row],[OrderQuantity]] *Sales_Data[[#This Row],[UnitCost]]</f>
        <v>31500</v>
      </c>
      <c r="P286" s="7">
        <f>Sales_Data[[#This Row],[ItemCost]] +Sales_Data[[#This Row],[ShippingCost]]</f>
        <v>31832.720000000001</v>
      </c>
      <c r="Q286" s="7">
        <f>Sales_Data[[#This Row],[Gross Revenue]]-Sales_Data[[#This Row],[TotalFinancialCost]]</f>
        <v>26967.279999999999</v>
      </c>
      <c r="R286" s="7">
        <f>Sales_Data[[#This Row],[Actul Bill Amount]]-Sales_Data[[#This Row],[ShippingCost]]</f>
        <v>57167.28</v>
      </c>
      <c r="S286">
        <v>467</v>
      </c>
      <c r="T286">
        <v>332.72</v>
      </c>
      <c r="U286" t="s">
        <v>61</v>
      </c>
      <c r="V286">
        <v>1500</v>
      </c>
      <c r="W286" t="s">
        <v>18</v>
      </c>
      <c r="X286" t="str">
        <f t="shared" si="9"/>
        <v>Bengaluru</v>
      </c>
    </row>
    <row r="287" spans="1:24" x14ac:dyDescent="0.4">
      <c r="A287">
        <v>100286</v>
      </c>
      <c r="B287" s="5">
        <v>45911.918749999997</v>
      </c>
      <c r="C287" s="3" t="str">
        <f>TEXT(Sales_Data[[#This Row],[OrderDate]],"mmmm")</f>
        <v>September</v>
      </c>
      <c r="D287" s="3" t="str">
        <f t="shared" si="8"/>
        <v>2025</v>
      </c>
      <c r="E287" t="s">
        <v>39</v>
      </c>
      <c r="F287" t="s">
        <v>14</v>
      </c>
      <c r="G287" t="s">
        <v>15</v>
      </c>
      <c r="H287" t="s">
        <v>25</v>
      </c>
      <c r="I287" t="s">
        <v>100</v>
      </c>
      <c r="J287">
        <v>74</v>
      </c>
      <c r="K287">
        <v>6500</v>
      </c>
      <c r="L287" s="7">
        <f>Sales_Data[[#This Row],[OrderQuantity]] *Sales_Data[[#This Row],[UnitPrice]]</f>
        <v>481000</v>
      </c>
      <c r="M287" s="7">
        <f>Sales_Data[[#This Row],[UnitPrice]]-Sales_Data[[#This Row],[UnitCost]]</f>
        <v>2300</v>
      </c>
      <c r="N287" s="7">
        <f>Sales_Data[[#This Row],[Gross Revenue]]-Sales_Data[[#This Row],[Discount Amount ]]</f>
        <v>478700</v>
      </c>
      <c r="O287" s="7">
        <f>Sales_Data[[#This Row],[OrderQuantity]] *Sales_Data[[#This Row],[UnitCost]]</f>
        <v>310800</v>
      </c>
      <c r="P287" s="7">
        <f>Sales_Data[[#This Row],[ItemCost]] +Sales_Data[[#This Row],[ShippingCost]]</f>
        <v>311700.11</v>
      </c>
      <c r="Q287" s="7">
        <f>Sales_Data[[#This Row],[Gross Revenue]]-Sales_Data[[#This Row],[TotalFinancialCost]]</f>
        <v>169299.89</v>
      </c>
      <c r="R287" s="7">
        <f>Sales_Data[[#This Row],[Actul Bill Amount]]-Sales_Data[[#This Row],[ShippingCost]]</f>
        <v>477799.89</v>
      </c>
      <c r="S287">
        <v>328</v>
      </c>
      <c r="T287">
        <v>900.11</v>
      </c>
      <c r="U287" t="s">
        <v>21</v>
      </c>
      <c r="V287">
        <v>4200</v>
      </c>
      <c r="W287" t="s">
        <v>27</v>
      </c>
      <c r="X287" t="str">
        <f t="shared" si="9"/>
        <v>Mumbai</v>
      </c>
    </row>
    <row r="288" spans="1:24" x14ac:dyDescent="0.4">
      <c r="A288">
        <v>100287</v>
      </c>
      <c r="B288" s="5">
        <v>45884.790277777778</v>
      </c>
      <c r="C288" s="3" t="str">
        <f>TEXT(Sales_Data[[#This Row],[OrderDate]],"mmmm")</f>
        <v>August</v>
      </c>
      <c r="D288" s="3" t="str">
        <f t="shared" si="8"/>
        <v>2025</v>
      </c>
      <c r="E288" t="s">
        <v>13</v>
      </c>
      <c r="F288" t="s">
        <v>55</v>
      </c>
      <c r="G288" t="s">
        <v>29</v>
      </c>
      <c r="H288" t="s">
        <v>20</v>
      </c>
      <c r="I288" t="s">
        <v>100</v>
      </c>
      <c r="J288">
        <v>80</v>
      </c>
      <c r="K288">
        <v>850</v>
      </c>
      <c r="L288" s="7">
        <f>Sales_Data[[#This Row],[OrderQuantity]] *Sales_Data[[#This Row],[UnitPrice]]</f>
        <v>68000</v>
      </c>
      <c r="M288" s="7">
        <f>Sales_Data[[#This Row],[UnitPrice]]-Sales_Data[[#This Row],[UnitCost]]</f>
        <v>300</v>
      </c>
      <c r="N288" s="7">
        <f>Sales_Data[[#This Row],[Gross Revenue]]-Sales_Data[[#This Row],[Discount Amount ]]</f>
        <v>67700</v>
      </c>
      <c r="O288" s="7">
        <f>Sales_Data[[#This Row],[OrderQuantity]] *Sales_Data[[#This Row],[UnitCost]]</f>
        <v>44000</v>
      </c>
      <c r="P288" s="7">
        <f>Sales_Data[[#This Row],[ItemCost]] +Sales_Data[[#This Row],[ShippingCost]]</f>
        <v>44382.94</v>
      </c>
      <c r="Q288" s="7">
        <f>Sales_Data[[#This Row],[Gross Revenue]]-Sales_Data[[#This Row],[TotalFinancialCost]]</f>
        <v>23617.059999999998</v>
      </c>
      <c r="R288" s="7">
        <f>Sales_Data[[#This Row],[Actul Bill Amount]]-Sales_Data[[#This Row],[ShippingCost]]</f>
        <v>67317.06</v>
      </c>
      <c r="S288">
        <v>475</v>
      </c>
      <c r="T288">
        <v>382.94</v>
      </c>
      <c r="U288" t="s">
        <v>56</v>
      </c>
      <c r="V288">
        <v>550</v>
      </c>
      <c r="W288" t="s">
        <v>22</v>
      </c>
      <c r="X288" t="str">
        <f t="shared" si="9"/>
        <v>Nagpur</v>
      </c>
    </row>
    <row r="289" spans="1:24" x14ac:dyDescent="0.4">
      <c r="A289">
        <v>100288</v>
      </c>
      <c r="B289" s="5">
        <v>45769.182638888888</v>
      </c>
      <c r="C289" s="3" t="str">
        <f>TEXT(Sales_Data[[#This Row],[OrderDate]],"mmmm")</f>
        <v>April</v>
      </c>
      <c r="D289" s="3" t="str">
        <f t="shared" si="8"/>
        <v>2025</v>
      </c>
      <c r="E289" t="s">
        <v>48</v>
      </c>
      <c r="F289" t="s">
        <v>40</v>
      </c>
      <c r="G289" t="s">
        <v>15</v>
      </c>
      <c r="H289" t="s">
        <v>37</v>
      </c>
      <c r="I289" t="s">
        <v>100</v>
      </c>
      <c r="J289">
        <v>4</v>
      </c>
      <c r="K289">
        <v>1500</v>
      </c>
      <c r="L289" s="7">
        <f>Sales_Data[[#This Row],[OrderQuantity]] *Sales_Data[[#This Row],[UnitPrice]]</f>
        <v>6000</v>
      </c>
      <c r="M289" s="7">
        <f>Sales_Data[[#This Row],[UnitPrice]]-Sales_Data[[#This Row],[UnitCost]]</f>
        <v>700</v>
      </c>
      <c r="N289" s="7">
        <f>Sales_Data[[#This Row],[Gross Revenue]]-Sales_Data[[#This Row],[Discount Amount ]]</f>
        <v>5300</v>
      </c>
      <c r="O289" s="7">
        <f>Sales_Data[[#This Row],[OrderQuantity]] *Sales_Data[[#This Row],[UnitCost]]</f>
        <v>3200</v>
      </c>
      <c r="P289" s="7">
        <f>Sales_Data[[#This Row],[ItemCost]] +Sales_Data[[#This Row],[ShippingCost]]</f>
        <v>5988.84</v>
      </c>
      <c r="Q289" s="7">
        <f>Sales_Data[[#This Row],[Gross Revenue]]-Sales_Data[[#This Row],[TotalFinancialCost]]</f>
        <v>11.159999999999854</v>
      </c>
      <c r="R289" s="7">
        <f>Sales_Data[[#This Row],[Actul Bill Amount]]-Sales_Data[[#This Row],[ShippingCost]]</f>
        <v>2511.16</v>
      </c>
      <c r="S289">
        <v>1166</v>
      </c>
      <c r="T289">
        <v>2788.84</v>
      </c>
      <c r="U289" t="s">
        <v>52</v>
      </c>
      <c r="V289">
        <v>800</v>
      </c>
      <c r="W289" t="s">
        <v>38</v>
      </c>
      <c r="X289" t="str">
        <f t="shared" si="9"/>
        <v>Kolkata</v>
      </c>
    </row>
    <row r="290" spans="1:24" x14ac:dyDescent="0.4">
      <c r="A290">
        <v>100289</v>
      </c>
      <c r="B290" s="5">
        <v>45756.047222222223</v>
      </c>
      <c r="C290" s="3" t="str">
        <f>TEXT(Sales_Data[[#This Row],[OrderDate]],"mmmm")</f>
        <v>April</v>
      </c>
      <c r="D290" s="3" t="str">
        <f t="shared" si="8"/>
        <v>2025</v>
      </c>
      <c r="E290" t="s">
        <v>13</v>
      </c>
      <c r="F290" t="s">
        <v>40</v>
      </c>
      <c r="G290" t="s">
        <v>31</v>
      </c>
      <c r="H290" t="s">
        <v>16</v>
      </c>
      <c r="I290" t="s">
        <v>100</v>
      </c>
      <c r="J290">
        <v>68</v>
      </c>
      <c r="K290">
        <v>1500</v>
      </c>
      <c r="L290" s="7">
        <f>Sales_Data[[#This Row],[OrderQuantity]] *Sales_Data[[#This Row],[UnitPrice]]</f>
        <v>102000</v>
      </c>
      <c r="M290" s="7">
        <f>Sales_Data[[#This Row],[UnitPrice]]-Sales_Data[[#This Row],[UnitCost]]</f>
        <v>700</v>
      </c>
      <c r="N290" s="7">
        <f>Sales_Data[[#This Row],[Gross Revenue]]-Sales_Data[[#This Row],[Discount Amount ]]</f>
        <v>101300</v>
      </c>
      <c r="O290" s="7">
        <f>Sales_Data[[#This Row],[OrderQuantity]] *Sales_Data[[#This Row],[UnitCost]]</f>
        <v>54400</v>
      </c>
      <c r="P290" s="7">
        <f>Sales_Data[[#This Row],[ItemCost]] +Sales_Data[[#This Row],[ShippingCost]]</f>
        <v>54897.8</v>
      </c>
      <c r="Q290" s="7">
        <f>Sales_Data[[#This Row],[Gross Revenue]]-Sales_Data[[#This Row],[TotalFinancialCost]]</f>
        <v>47102.2</v>
      </c>
      <c r="R290" s="7">
        <f>Sales_Data[[#This Row],[Actul Bill Amount]]-Sales_Data[[#This Row],[ShippingCost]]</f>
        <v>100802.2</v>
      </c>
      <c r="S290">
        <v>377</v>
      </c>
      <c r="T290">
        <v>497.8</v>
      </c>
      <c r="U290" t="s">
        <v>52</v>
      </c>
      <c r="V290">
        <v>800</v>
      </c>
      <c r="W290" t="s">
        <v>18</v>
      </c>
      <c r="X290" t="str">
        <f t="shared" si="9"/>
        <v>Bengaluru</v>
      </c>
    </row>
    <row r="291" spans="1:24" x14ac:dyDescent="0.4">
      <c r="A291">
        <v>100290</v>
      </c>
      <c r="B291" s="5">
        <v>45810.341666666667</v>
      </c>
      <c r="C291" s="3" t="str">
        <f>TEXT(Sales_Data[[#This Row],[OrderDate]],"mmmm")</f>
        <v>June</v>
      </c>
      <c r="D291" s="3" t="str">
        <f t="shared" si="8"/>
        <v>2025</v>
      </c>
      <c r="E291" t="s">
        <v>42</v>
      </c>
      <c r="F291" t="s">
        <v>14</v>
      </c>
      <c r="G291" t="s">
        <v>15</v>
      </c>
      <c r="H291" t="s">
        <v>25</v>
      </c>
      <c r="I291" t="s">
        <v>100</v>
      </c>
      <c r="J291">
        <v>69</v>
      </c>
      <c r="K291">
        <v>3200</v>
      </c>
      <c r="L291" s="7">
        <f>Sales_Data[[#This Row],[OrderQuantity]] *Sales_Data[[#This Row],[UnitPrice]]</f>
        <v>220800</v>
      </c>
      <c r="M291" s="7">
        <f>Sales_Data[[#This Row],[UnitPrice]]-Sales_Data[[#This Row],[UnitCost]]</f>
        <v>1200</v>
      </c>
      <c r="N291" s="7">
        <f>Sales_Data[[#This Row],[Gross Revenue]]-Sales_Data[[#This Row],[Discount Amount ]]</f>
        <v>219600</v>
      </c>
      <c r="O291" s="7">
        <f>Sales_Data[[#This Row],[OrderQuantity]] *Sales_Data[[#This Row],[UnitCost]]</f>
        <v>138000</v>
      </c>
      <c r="P291" s="7">
        <f>Sales_Data[[#This Row],[ItemCost]] +Sales_Data[[#This Row],[ShippingCost]]</f>
        <v>138620.03</v>
      </c>
      <c r="Q291" s="7">
        <f>Sales_Data[[#This Row],[Gross Revenue]]-Sales_Data[[#This Row],[TotalFinancialCost]]</f>
        <v>82179.97</v>
      </c>
      <c r="R291" s="7">
        <f>Sales_Data[[#This Row],[Actul Bill Amount]]-Sales_Data[[#This Row],[ShippingCost]]</f>
        <v>218979.97</v>
      </c>
      <c r="S291">
        <v>912</v>
      </c>
      <c r="T291">
        <v>620.03</v>
      </c>
      <c r="U291" t="s">
        <v>17</v>
      </c>
      <c r="V291">
        <v>2000</v>
      </c>
      <c r="W291" t="s">
        <v>27</v>
      </c>
      <c r="X291" t="str">
        <f t="shared" si="9"/>
        <v>Mumbai</v>
      </c>
    </row>
    <row r="292" spans="1:24" x14ac:dyDescent="0.4">
      <c r="A292">
        <v>100291</v>
      </c>
      <c r="B292" s="5">
        <v>46006.643055555556</v>
      </c>
      <c r="C292" s="3" t="str">
        <f>TEXT(Sales_Data[[#This Row],[OrderDate]],"mmmm")</f>
        <v>December</v>
      </c>
      <c r="D292" s="3" t="str">
        <f t="shared" si="8"/>
        <v>2025</v>
      </c>
      <c r="E292" t="s">
        <v>39</v>
      </c>
      <c r="F292" t="s">
        <v>14</v>
      </c>
      <c r="G292" t="s">
        <v>29</v>
      </c>
      <c r="H292" t="s">
        <v>25</v>
      </c>
      <c r="I292" t="s">
        <v>100</v>
      </c>
      <c r="J292">
        <v>87</v>
      </c>
      <c r="K292">
        <v>3200</v>
      </c>
      <c r="L292" s="7">
        <f>Sales_Data[[#This Row],[OrderQuantity]] *Sales_Data[[#This Row],[UnitPrice]]</f>
        <v>278400</v>
      </c>
      <c r="M292" s="7">
        <f>Sales_Data[[#This Row],[UnitPrice]]-Sales_Data[[#This Row],[UnitCost]]</f>
        <v>1200</v>
      </c>
      <c r="N292" s="7">
        <f>Sales_Data[[#This Row],[Gross Revenue]]-Sales_Data[[#This Row],[Discount Amount ]]</f>
        <v>277200</v>
      </c>
      <c r="O292" s="7">
        <f>Sales_Data[[#This Row],[OrderQuantity]] *Sales_Data[[#This Row],[UnitCost]]</f>
        <v>174000</v>
      </c>
      <c r="P292" s="7">
        <f>Sales_Data[[#This Row],[ItemCost]] +Sales_Data[[#This Row],[ShippingCost]]</f>
        <v>174702.32</v>
      </c>
      <c r="Q292" s="7">
        <f>Sales_Data[[#This Row],[Gross Revenue]]-Sales_Data[[#This Row],[TotalFinancialCost]]</f>
        <v>103697.68</v>
      </c>
      <c r="R292" s="7">
        <f>Sales_Data[[#This Row],[Actul Bill Amount]]-Sales_Data[[#This Row],[ShippingCost]]</f>
        <v>276497.68</v>
      </c>
      <c r="S292">
        <v>808</v>
      </c>
      <c r="T292">
        <v>702.32</v>
      </c>
      <c r="U292" t="s">
        <v>17</v>
      </c>
      <c r="V292">
        <v>2000</v>
      </c>
      <c r="W292" t="s">
        <v>27</v>
      </c>
      <c r="X292" t="str">
        <f t="shared" si="9"/>
        <v>Mumbai</v>
      </c>
    </row>
    <row r="293" spans="1:24" x14ac:dyDescent="0.4">
      <c r="A293">
        <v>100292</v>
      </c>
      <c r="B293" s="5">
        <v>45995.868750000001</v>
      </c>
      <c r="C293" s="3" t="str">
        <f>TEXT(Sales_Data[[#This Row],[OrderDate]],"mmmm")</f>
        <v>December</v>
      </c>
      <c r="D293" s="3" t="str">
        <f t="shared" si="8"/>
        <v>2025</v>
      </c>
      <c r="E293" t="s">
        <v>50</v>
      </c>
      <c r="F293" t="s">
        <v>24</v>
      </c>
      <c r="G293" t="s">
        <v>29</v>
      </c>
      <c r="H293" t="s">
        <v>16</v>
      </c>
      <c r="I293" t="s">
        <v>100</v>
      </c>
      <c r="J293">
        <v>18</v>
      </c>
      <c r="K293">
        <v>45000</v>
      </c>
      <c r="L293" s="7">
        <f>Sales_Data[[#This Row],[OrderQuantity]] *Sales_Data[[#This Row],[UnitPrice]]</f>
        <v>810000</v>
      </c>
      <c r="M293" s="7">
        <f>Sales_Data[[#This Row],[UnitPrice]]-Sales_Data[[#This Row],[UnitCost]]</f>
        <v>13000</v>
      </c>
      <c r="N293" s="7">
        <f>Sales_Data[[#This Row],[Gross Revenue]]-Sales_Data[[#This Row],[Discount Amount ]]</f>
        <v>797000</v>
      </c>
      <c r="O293" s="7">
        <f>Sales_Data[[#This Row],[OrderQuantity]] *Sales_Data[[#This Row],[UnitCost]]</f>
        <v>576000</v>
      </c>
      <c r="P293" s="7">
        <f>Sales_Data[[#This Row],[ItemCost]] +Sales_Data[[#This Row],[ShippingCost]]</f>
        <v>576525.16</v>
      </c>
      <c r="Q293" s="7">
        <f>Sales_Data[[#This Row],[Gross Revenue]]-Sales_Data[[#This Row],[TotalFinancialCost]]</f>
        <v>233474.83999999997</v>
      </c>
      <c r="R293" s="7">
        <f>Sales_Data[[#This Row],[Actul Bill Amount]]-Sales_Data[[#This Row],[ShippingCost]]</f>
        <v>796474.84</v>
      </c>
      <c r="S293">
        <v>332</v>
      </c>
      <c r="T293">
        <v>525.16</v>
      </c>
      <c r="U293" t="s">
        <v>26</v>
      </c>
      <c r="V293">
        <v>32000</v>
      </c>
      <c r="W293" t="s">
        <v>18</v>
      </c>
      <c r="X293" t="str">
        <f t="shared" si="9"/>
        <v>Bengaluru</v>
      </c>
    </row>
    <row r="294" spans="1:24" x14ac:dyDescent="0.4">
      <c r="A294">
        <v>100293</v>
      </c>
      <c r="B294" s="5">
        <v>45851.125694444447</v>
      </c>
      <c r="C294" s="3" t="str">
        <f>TEXT(Sales_Data[[#This Row],[OrderDate]],"mmmm")</f>
        <v>July</v>
      </c>
      <c r="D294" s="3" t="str">
        <f t="shared" si="8"/>
        <v>2025</v>
      </c>
      <c r="E294" t="s">
        <v>34</v>
      </c>
      <c r="F294" t="s">
        <v>14</v>
      </c>
      <c r="G294" t="s">
        <v>15</v>
      </c>
      <c r="H294" t="s">
        <v>20</v>
      </c>
      <c r="I294" t="s">
        <v>100</v>
      </c>
      <c r="J294">
        <v>28</v>
      </c>
      <c r="K294">
        <v>3200</v>
      </c>
      <c r="L294" s="7">
        <f>Sales_Data[[#This Row],[OrderQuantity]] *Sales_Data[[#This Row],[UnitPrice]]</f>
        <v>89600</v>
      </c>
      <c r="M294" s="7">
        <f>Sales_Data[[#This Row],[UnitPrice]]-Sales_Data[[#This Row],[UnitCost]]</f>
        <v>1200</v>
      </c>
      <c r="N294" s="7">
        <f>Sales_Data[[#This Row],[Gross Revenue]]-Sales_Data[[#This Row],[Discount Amount ]]</f>
        <v>88400</v>
      </c>
      <c r="O294" s="7">
        <f>Sales_Data[[#This Row],[OrderQuantity]] *Sales_Data[[#This Row],[UnitCost]]</f>
        <v>56000</v>
      </c>
      <c r="P294" s="7">
        <f>Sales_Data[[#This Row],[ItemCost]] +Sales_Data[[#This Row],[ShippingCost]]</f>
        <v>57060.94</v>
      </c>
      <c r="Q294" s="7">
        <f>Sales_Data[[#This Row],[Gross Revenue]]-Sales_Data[[#This Row],[TotalFinancialCost]]</f>
        <v>32539.059999999998</v>
      </c>
      <c r="R294" s="7">
        <f>Sales_Data[[#This Row],[Actul Bill Amount]]-Sales_Data[[#This Row],[ShippingCost]]</f>
        <v>87339.06</v>
      </c>
      <c r="S294">
        <v>1024</v>
      </c>
      <c r="T294">
        <v>1060.94</v>
      </c>
      <c r="U294" t="s">
        <v>17</v>
      </c>
      <c r="V294">
        <v>2000</v>
      </c>
      <c r="W294" t="s">
        <v>22</v>
      </c>
      <c r="X294" t="str">
        <f t="shared" si="9"/>
        <v>Nagpur</v>
      </c>
    </row>
    <row r="295" spans="1:24" x14ac:dyDescent="0.4">
      <c r="A295">
        <v>100294</v>
      </c>
      <c r="B295" s="5">
        <v>45967.388194444444</v>
      </c>
      <c r="C295" s="3" t="str">
        <f>TEXT(Sales_Data[[#This Row],[OrderDate]],"mmmm")</f>
        <v>November</v>
      </c>
      <c r="D295" s="3" t="str">
        <f t="shared" si="8"/>
        <v>2025</v>
      </c>
      <c r="E295" t="s">
        <v>23</v>
      </c>
      <c r="F295" t="s">
        <v>24</v>
      </c>
      <c r="G295" t="s">
        <v>15</v>
      </c>
      <c r="H295" t="s">
        <v>32</v>
      </c>
      <c r="I295" t="s">
        <v>100</v>
      </c>
      <c r="J295">
        <v>89</v>
      </c>
      <c r="K295">
        <v>3500</v>
      </c>
      <c r="L295" s="7">
        <f>Sales_Data[[#This Row],[OrderQuantity]] *Sales_Data[[#This Row],[UnitPrice]]</f>
        <v>311500</v>
      </c>
      <c r="M295" s="7">
        <f>Sales_Data[[#This Row],[UnitPrice]]-Sales_Data[[#This Row],[UnitCost]]</f>
        <v>1300</v>
      </c>
      <c r="N295" s="7">
        <f>Sales_Data[[#This Row],[Gross Revenue]]-Sales_Data[[#This Row],[Discount Amount ]]</f>
        <v>310200</v>
      </c>
      <c r="O295" s="7">
        <f>Sales_Data[[#This Row],[OrderQuantity]] *Sales_Data[[#This Row],[UnitCost]]</f>
        <v>195800</v>
      </c>
      <c r="P295" s="7">
        <f>Sales_Data[[#This Row],[ItemCost]] +Sales_Data[[#This Row],[ShippingCost]]</f>
        <v>196525.26</v>
      </c>
      <c r="Q295" s="7">
        <f>Sales_Data[[#This Row],[Gross Revenue]]-Sales_Data[[#This Row],[TotalFinancialCost]]</f>
        <v>114974.73999999999</v>
      </c>
      <c r="R295" s="7">
        <f>Sales_Data[[#This Row],[Actul Bill Amount]]-Sales_Data[[#This Row],[ShippingCost]]</f>
        <v>309474.74</v>
      </c>
      <c r="S295">
        <v>640</v>
      </c>
      <c r="T295">
        <v>725.26</v>
      </c>
      <c r="U295" t="s">
        <v>59</v>
      </c>
      <c r="V295">
        <v>2200</v>
      </c>
      <c r="W295" t="s">
        <v>33</v>
      </c>
      <c r="X295" t="str">
        <f t="shared" si="9"/>
        <v>Delhi</v>
      </c>
    </row>
    <row r="296" spans="1:24" x14ac:dyDescent="0.4">
      <c r="A296">
        <v>100295</v>
      </c>
      <c r="B296" s="5">
        <v>45820.093055555553</v>
      </c>
      <c r="C296" s="3" t="str">
        <f>TEXT(Sales_Data[[#This Row],[OrderDate]],"mmmm")</f>
        <v>June</v>
      </c>
      <c r="D296" s="3" t="str">
        <f t="shared" si="8"/>
        <v>2025</v>
      </c>
      <c r="E296" t="s">
        <v>48</v>
      </c>
      <c r="F296" t="s">
        <v>43</v>
      </c>
      <c r="G296" t="s">
        <v>15</v>
      </c>
      <c r="H296" t="s">
        <v>37</v>
      </c>
      <c r="I296" t="s">
        <v>100</v>
      </c>
      <c r="J296">
        <v>56</v>
      </c>
      <c r="K296">
        <v>4500</v>
      </c>
      <c r="L296" s="7">
        <f>Sales_Data[[#This Row],[OrderQuantity]] *Sales_Data[[#This Row],[UnitPrice]]</f>
        <v>252000</v>
      </c>
      <c r="M296" s="7">
        <f>Sales_Data[[#This Row],[UnitPrice]]-Sales_Data[[#This Row],[UnitCost]]</f>
        <v>2000</v>
      </c>
      <c r="N296" s="7">
        <f>Sales_Data[[#This Row],[Gross Revenue]]-Sales_Data[[#This Row],[Discount Amount ]]</f>
        <v>250000</v>
      </c>
      <c r="O296" s="7">
        <f>Sales_Data[[#This Row],[OrderQuantity]] *Sales_Data[[#This Row],[UnitCost]]</f>
        <v>140000</v>
      </c>
      <c r="P296" s="7">
        <f>Sales_Data[[#This Row],[ItemCost]] +Sales_Data[[#This Row],[ShippingCost]]</f>
        <v>140865.44</v>
      </c>
      <c r="Q296" s="7">
        <f>Sales_Data[[#This Row],[Gross Revenue]]-Sales_Data[[#This Row],[TotalFinancialCost]]</f>
        <v>111134.56</v>
      </c>
      <c r="R296" s="7">
        <f>Sales_Data[[#This Row],[Actul Bill Amount]]-Sales_Data[[#This Row],[ShippingCost]]</f>
        <v>249134.56</v>
      </c>
      <c r="S296">
        <v>381</v>
      </c>
      <c r="T296">
        <v>865.44</v>
      </c>
      <c r="U296" t="s">
        <v>44</v>
      </c>
      <c r="V296">
        <v>2500</v>
      </c>
      <c r="W296" t="s">
        <v>38</v>
      </c>
      <c r="X296" t="str">
        <f t="shared" si="9"/>
        <v>Kolkata</v>
      </c>
    </row>
    <row r="297" spans="1:24" x14ac:dyDescent="0.4">
      <c r="A297">
        <v>100296</v>
      </c>
      <c r="B297" s="5">
        <v>45865.007638888892</v>
      </c>
      <c r="C297" s="3" t="str">
        <f>TEXT(Sales_Data[[#This Row],[OrderDate]],"mmmm")</f>
        <v>July</v>
      </c>
      <c r="D297" s="3" t="str">
        <f t="shared" si="8"/>
        <v>2025</v>
      </c>
      <c r="E297" t="s">
        <v>45</v>
      </c>
      <c r="F297" t="s">
        <v>46</v>
      </c>
      <c r="G297" t="s">
        <v>31</v>
      </c>
      <c r="H297" t="s">
        <v>25</v>
      </c>
      <c r="I297" t="s">
        <v>100</v>
      </c>
      <c r="J297">
        <v>95</v>
      </c>
      <c r="K297">
        <v>15000</v>
      </c>
      <c r="L297" s="7">
        <f>Sales_Data[[#This Row],[OrderQuantity]] *Sales_Data[[#This Row],[UnitPrice]]</f>
        <v>1425000</v>
      </c>
      <c r="M297" s="7">
        <f>Sales_Data[[#This Row],[UnitPrice]]-Sales_Data[[#This Row],[UnitCost]]</f>
        <v>5500</v>
      </c>
      <c r="N297" s="7">
        <f>Sales_Data[[#This Row],[Gross Revenue]]-Sales_Data[[#This Row],[Discount Amount ]]</f>
        <v>1419500</v>
      </c>
      <c r="O297" s="7">
        <f>Sales_Data[[#This Row],[OrderQuantity]] *Sales_Data[[#This Row],[UnitCost]]</f>
        <v>902500</v>
      </c>
      <c r="P297" s="7">
        <f>Sales_Data[[#This Row],[ItemCost]] +Sales_Data[[#This Row],[ShippingCost]]</f>
        <v>903221.35</v>
      </c>
      <c r="Q297" s="7">
        <f>Sales_Data[[#This Row],[Gross Revenue]]-Sales_Data[[#This Row],[TotalFinancialCost]]</f>
        <v>521778.65</v>
      </c>
      <c r="R297" s="7">
        <f>Sales_Data[[#This Row],[Actul Bill Amount]]-Sales_Data[[#This Row],[ShippingCost]]</f>
        <v>1418778.65</v>
      </c>
      <c r="S297">
        <v>473</v>
      </c>
      <c r="T297">
        <v>721.35</v>
      </c>
      <c r="U297" t="s">
        <v>53</v>
      </c>
      <c r="V297">
        <v>9500</v>
      </c>
      <c r="W297" t="s">
        <v>27</v>
      </c>
      <c r="X297" t="str">
        <f t="shared" si="9"/>
        <v>Mumbai</v>
      </c>
    </row>
    <row r="298" spans="1:24" x14ac:dyDescent="0.4">
      <c r="A298">
        <v>100297</v>
      </c>
      <c r="B298" s="5">
        <v>45826.250694444447</v>
      </c>
      <c r="C298" s="3" t="str">
        <f>TEXT(Sales_Data[[#This Row],[OrderDate]],"mmmm")</f>
        <v>June</v>
      </c>
      <c r="D298" s="3" t="str">
        <f t="shared" si="8"/>
        <v>2025</v>
      </c>
      <c r="E298" t="s">
        <v>23</v>
      </c>
      <c r="F298" t="s">
        <v>24</v>
      </c>
      <c r="G298" t="s">
        <v>31</v>
      </c>
      <c r="H298" t="s">
        <v>16</v>
      </c>
      <c r="I298" t="s">
        <v>100</v>
      </c>
      <c r="J298">
        <v>55</v>
      </c>
      <c r="K298">
        <v>45000</v>
      </c>
      <c r="L298" s="7">
        <f>Sales_Data[[#This Row],[OrderQuantity]] *Sales_Data[[#This Row],[UnitPrice]]</f>
        <v>2475000</v>
      </c>
      <c r="M298" s="7">
        <f>Sales_Data[[#This Row],[UnitPrice]]-Sales_Data[[#This Row],[UnitCost]]</f>
        <v>13000</v>
      </c>
      <c r="N298" s="7">
        <f>Sales_Data[[#This Row],[Gross Revenue]]-Sales_Data[[#This Row],[Discount Amount ]]</f>
        <v>2462000</v>
      </c>
      <c r="O298" s="7">
        <f>Sales_Data[[#This Row],[OrderQuantity]] *Sales_Data[[#This Row],[UnitCost]]</f>
        <v>1760000</v>
      </c>
      <c r="P298" s="7">
        <f>Sales_Data[[#This Row],[ItemCost]] +Sales_Data[[#This Row],[ShippingCost]]</f>
        <v>1760629.43</v>
      </c>
      <c r="Q298" s="7">
        <f>Sales_Data[[#This Row],[Gross Revenue]]-Sales_Data[[#This Row],[TotalFinancialCost]]</f>
        <v>714370.57000000007</v>
      </c>
      <c r="R298" s="7">
        <f>Sales_Data[[#This Row],[Actul Bill Amount]]-Sales_Data[[#This Row],[ShippingCost]]</f>
        <v>2461370.5699999998</v>
      </c>
      <c r="S298">
        <v>771</v>
      </c>
      <c r="T298">
        <v>629.42999999999995</v>
      </c>
      <c r="U298" t="s">
        <v>26</v>
      </c>
      <c r="V298">
        <v>32000</v>
      </c>
      <c r="W298" t="s">
        <v>18</v>
      </c>
      <c r="X298" t="str">
        <f t="shared" si="9"/>
        <v>Bengaluru</v>
      </c>
    </row>
    <row r="299" spans="1:24" x14ac:dyDescent="0.4">
      <c r="A299">
        <v>100298</v>
      </c>
      <c r="B299" s="5">
        <v>45818.109722222223</v>
      </c>
      <c r="C299" s="3" t="str">
        <f>TEXT(Sales_Data[[#This Row],[OrderDate]],"mmmm")</f>
        <v>June</v>
      </c>
      <c r="D299" s="3" t="str">
        <f t="shared" si="8"/>
        <v>2025</v>
      </c>
      <c r="E299" t="s">
        <v>34</v>
      </c>
      <c r="F299" t="s">
        <v>14</v>
      </c>
      <c r="G299" t="s">
        <v>15</v>
      </c>
      <c r="H299" t="s">
        <v>37</v>
      </c>
      <c r="I299" t="s">
        <v>100</v>
      </c>
      <c r="J299">
        <v>66</v>
      </c>
      <c r="K299">
        <v>3200</v>
      </c>
      <c r="L299" s="7">
        <f>Sales_Data[[#This Row],[OrderQuantity]] *Sales_Data[[#This Row],[UnitPrice]]</f>
        <v>211200</v>
      </c>
      <c r="M299" s="7">
        <f>Sales_Data[[#This Row],[UnitPrice]]-Sales_Data[[#This Row],[UnitCost]]</f>
        <v>1200</v>
      </c>
      <c r="N299" s="7">
        <f>Sales_Data[[#This Row],[Gross Revenue]]-Sales_Data[[#This Row],[Discount Amount ]]</f>
        <v>210000</v>
      </c>
      <c r="O299" s="7">
        <f>Sales_Data[[#This Row],[OrderQuantity]] *Sales_Data[[#This Row],[UnitCost]]</f>
        <v>132000</v>
      </c>
      <c r="P299" s="7">
        <f>Sales_Data[[#This Row],[ItemCost]] +Sales_Data[[#This Row],[ShippingCost]]</f>
        <v>132771.13</v>
      </c>
      <c r="Q299" s="7">
        <f>Sales_Data[[#This Row],[Gross Revenue]]-Sales_Data[[#This Row],[TotalFinancialCost]]</f>
        <v>78428.87</v>
      </c>
      <c r="R299" s="7">
        <f>Sales_Data[[#This Row],[Actul Bill Amount]]-Sales_Data[[#This Row],[ShippingCost]]</f>
        <v>209228.87</v>
      </c>
      <c r="S299">
        <v>951</v>
      </c>
      <c r="T299">
        <v>771.13</v>
      </c>
      <c r="U299" t="s">
        <v>17</v>
      </c>
      <c r="V299">
        <v>2000</v>
      </c>
      <c r="W299" t="s">
        <v>38</v>
      </c>
      <c r="X299" t="str">
        <f t="shared" si="9"/>
        <v>Kolkata</v>
      </c>
    </row>
    <row r="300" spans="1:24" x14ac:dyDescent="0.4">
      <c r="A300">
        <v>100299</v>
      </c>
      <c r="B300" s="5">
        <v>45725.45416666667</v>
      </c>
      <c r="C300" s="3" t="str">
        <f>TEXT(Sales_Data[[#This Row],[OrderDate]],"mmmm")</f>
        <v>March</v>
      </c>
      <c r="D300" s="3" t="str">
        <f t="shared" si="8"/>
        <v>2025</v>
      </c>
      <c r="E300" t="s">
        <v>19</v>
      </c>
      <c r="F300" t="s">
        <v>28</v>
      </c>
      <c r="G300" t="s">
        <v>15</v>
      </c>
      <c r="H300" t="s">
        <v>25</v>
      </c>
      <c r="I300" t="s">
        <v>100</v>
      </c>
      <c r="J300">
        <v>21</v>
      </c>
      <c r="K300">
        <v>2500</v>
      </c>
      <c r="L300" s="7">
        <f>Sales_Data[[#This Row],[OrderQuantity]] *Sales_Data[[#This Row],[UnitPrice]]</f>
        <v>52500</v>
      </c>
      <c r="M300" s="7">
        <f>Sales_Data[[#This Row],[UnitPrice]]-Sales_Data[[#This Row],[UnitCost]]</f>
        <v>1000</v>
      </c>
      <c r="N300" s="7">
        <f>Sales_Data[[#This Row],[Gross Revenue]]-Sales_Data[[#This Row],[Discount Amount ]]</f>
        <v>51500</v>
      </c>
      <c r="O300" s="7">
        <f>Sales_Data[[#This Row],[OrderQuantity]] *Sales_Data[[#This Row],[UnitCost]]</f>
        <v>31500</v>
      </c>
      <c r="P300" s="7">
        <f>Sales_Data[[#This Row],[ItemCost]] +Sales_Data[[#This Row],[ShippingCost]]</f>
        <v>32544.44</v>
      </c>
      <c r="Q300" s="7">
        <f>Sales_Data[[#This Row],[Gross Revenue]]-Sales_Data[[#This Row],[TotalFinancialCost]]</f>
        <v>19955.560000000001</v>
      </c>
      <c r="R300" s="7">
        <f>Sales_Data[[#This Row],[Actul Bill Amount]]-Sales_Data[[#This Row],[ShippingCost]]</f>
        <v>50455.56</v>
      </c>
      <c r="S300">
        <v>1106</v>
      </c>
      <c r="T300">
        <v>1044.44</v>
      </c>
      <c r="U300" t="s">
        <v>54</v>
      </c>
      <c r="V300">
        <v>1500</v>
      </c>
      <c r="W300" t="s">
        <v>27</v>
      </c>
      <c r="X300" t="str">
        <f t="shared" si="9"/>
        <v>Mumbai</v>
      </c>
    </row>
    <row r="301" spans="1:24" x14ac:dyDescent="0.4">
      <c r="A301">
        <v>100300</v>
      </c>
      <c r="B301" s="5">
        <v>45946.510416666664</v>
      </c>
      <c r="C301" s="3" t="str">
        <f>TEXT(Sales_Data[[#This Row],[OrderDate]],"mmmm")</f>
        <v>October</v>
      </c>
      <c r="D301" s="3" t="str">
        <f t="shared" si="8"/>
        <v>2025</v>
      </c>
      <c r="E301" t="s">
        <v>48</v>
      </c>
      <c r="F301" t="s">
        <v>28</v>
      </c>
      <c r="G301" t="s">
        <v>29</v>
      </c>
      <c r="H301" t="s">
        <v>32</v>
      </c>
      <c r="I301" t="s">
        <v>100</v>
      </c>
      <c r="J301">
        <v>97</v>
      </c>
      <c r="K301">
        <v>2500</v>
      </c>
      <c r="L301" s="7">
        <f>Sales_Data[[#This Row],[OrderQuantity]] *Sales_Data[[#This Row],[UnitPrice]]</f>
        <v>242500</v>
      </c>
      <c r="M301" s="7">
        <f>Sales_Data[[#This Row],[UnitPrice]]-Sales_Data[[#This Row],[UnitCost]]</f>
        <v>1000</v>
      </c>
      <c r="N301" s="7">
        <f>Sales_Data[[#This Row],[Gross Revenue]]-Sales_Data[[#This Row],[Discount Amount ]]</f>
        <v>241500</v>
      </c>
      <c r="O301" s="7">
        <f>Sales_Data[[#This Row],[OrderQuantity]] *Sales_Data[[#This Row],[UnitCost]]</f>
        <v>145500</v>
      </c>
      <c r="P301" s="7">
        <f>Sales_Data[[#This Row],[ItemCost]] +Sales_Data[[#This Row],[ShippingCost]]</f>
        <v>145886.66</v>
      </c>
      <c r="Q301" s="7">
        <f>Sales_Data[[#This Row],[Gross Revenue]]-Sales_Data[[#This Row],[TotalFinancialCost]]</f>
        <v>96613.34</v>
      </c>
      <c r="R301" s="7">
        <f>Sales_Data[[#This Row],[Actul Bill Amount]]-Sales_Data[[#This Row],[ShippingCost]]</f>
        <v>241113.34</v>
      </c>
      <c r="S301">
        <v>920</v>
      </c>
      <c r="T301">
        <v>386.66</v>
      </c>
      <c r="U301" t="s">
        <v>54</v>
      </c>
      <c r="V301">
        <v>1500</v>
      </c>
      <c r="W301" t="s">
        <v>33</v>
      </c>
      <c r="X301" t="str">
        <f t="shared" si="9"/>
        <v>Delhi</v>
      </c>
    </row>
    <row r="302" spans="1:24" x14ac:dyDescent="0.4">
      <c r="A302">
        <v>100301</v>
      </c>
      <c r="B302" s="5">
        <v>45934.699305555558</v>
      </c>
      <c r="C302" s="3" t="str">
        <f>TEXT(Sales_Data[[#This Row],[OrderDate]],"mmmm")</f>
        <v>October</v>
      </c>
      <c r="D302" s="3" t="str">
        <f t="shared" si="8"/>
        <v>2025</v>
      </c>
      <c r="E302" t="s">
        <v>48</v>
      </c>
      <c r="F302" t="s">
        <v>46</v>
      </c>
      <c r="G302" t="s">
        <v>29</v>
      </c>
      <c r="H302" t="s">
        <v>16</v>
      </c>
      <c r="I302" t="s">
        <v>100</v>
      </c>
      <c r="J302">
        <v>95</v>
      </c>
      <c r="K302">
        <v>4500</v>
      </c>
      <c r="L302" s="7">
        <f>Sales_Data[[#This Row],[OrderQuantity]] *Sales_Data[[#This Row],[UnitPrice]]</f>
        <v>427500</v>
      </c>
      <c r="M302" s="7">
        <f>Sales_Data[[#This Row],[UnitPrice]]-Sales_Data[[#This Row],[UnitCost]]</f>
        <v>1700</v>
      </c>
      <c r="N302" s="7">
        <f>Sales_Data[[#This Row],[Gross Revenue]]-Sales_Data[[#This Row],[Discount Amount ]]</f>
        <v>425800</v>
      </c>
      <c r="O302" s="7">
        <f>Sales_Data[[#This Row],[OrderQuantity]] *Sales_Data[[#This Row],[UnitCost]]</f>
        <v>266000</v>
      </c>
      <c r="P302" s="7">
        <f>Sales_Data[[#This Row],[ItemCost]] +Sales_Data[[#This Row],[ShippingCost]]</f>
        <v>266768.63</v>
      </c>
      <c r="Q302" s="7">
        <f>Sales_Data[[#This Row],[Gross Revenue]]-Sales_Data[[#This Row],[TotalFinancialCost]]</f>
        <v>160731.37</v>
      </c>
      <c r="R302" s="7">
        <f>Sales_Data[[#This Row],[Actul Bill Amount]]-Sales_Data[[#This Row],[ShippingCost]]</f>
        <v>425031.37</v>
      </c>
      <c r="S302">
        <v>380</v>
      </c>
      <c r="T302">
        <v>768.63</v>
      </c>
      <c r="U302" t="s">
        <v>47</v>
      </c>
      <c r="V302">
        <v>2800</v>
      </c>
      <c r="W302" t="s">
        <v>18</v>
      </c>
      <c r="X302" t="str">
        <f t="shared" si="9"/>
        <v>Bengaluru</v>
      </c>
    </row>
    <row r="303" spans="1:24" x14ac:dyDescent="0.4">
      <c r="A303">
        <v>100302</v>
      </c>
      <c r="B303" s="5">
        <v>45961.409722222219</v>
      </c>
      <c r="C303" s="3" t="str">
        <f>TEXT(Sales_Data[[#This Row],[OrderDate]],"mmmm")</f>
        <v>October</v>
      </c>
      <c r="D303" s="3" t="str">
        <f t="shared" si="8"/>
        <v>2025</v>
      </c>
      <c r="E303" t="s">
        <v>23</v>
      </c>
      <c r="F303" t="s">
        <v>14</v>
      </c>
      <c r="G303" t="s">
        <v>29</v>
      </c>
      <c r="H303" t="s">
        <v>25</v>
      </c>
      <c r="I303" t="s">
        <v>100</v>
      </c>
      <c r="J303">
        <v>69</v>
      </c>
      <c r="K303">
        <v>6500</v>
      </c>
      <c r="L303" s="7">
        <f>Sales_Data[[#This Row],[OrderQuantity]] *Sales_Data[[#This Row],[UnitPrice]]</f>
        <v>448500</v>
      </c>
      <c r="M303" s="7">
        <f>Sales_Data[[#This Row],[UnitPrice]]-Sales_Data[[#This Row],[UnitCost]]</f>
        <v>2300</v>
      </c>
      <c r="N303" s="7">
        <f>Sales_Data[[#This Row],[Gross Revenue]]-Sales_Data[[#This Row],[Discount Amount ]]</f>
        <v>446200</v>
      </c>
      <c r="O303" s="7">
        <f>Sales_Data[[#This Row],[OrderQuantity]] *Sales_Data[[#This Row],[UnitCost]]</f>
        <v>289800</v>
      </c>
      <c r="P303" s="7">
        <f>Sales_Data[[#This Row],[ItemCost]] +Sales_Data[[#This Row],[ShippingCost]]</f>
        <v>290614.48</v>
      </c>
      <c r="Q303" s="7">
        <f>Sales_Data[[#This Row],[Gross Revenue]]-Sales_Data[[#This Row],[TotalFinancialCost]]</f>
        <v>157885.52000000002</v>
      </c>
      <c r="R303" s="7">
        <f>Sales_Data[[#This Row],[Actul Bill Amount]]-Sales_Data[[#This Row],[ShippingCost]]</f>
        <v>445385.52</v>
      </c>
      <c r="S303">
        <v>609</v>
      </c>
      <c r="T303">
        <v>814.48</v>
      </c>
      <c r="U303" t="s">
        <v>21</v>
      </c>
      <c r="V303">
        <v>4200</v>
      </c>
      <c r="W303" t="s">
        <v>27</v>
      </c>
      <c r="X303" t="str">
        <f t="shared" si="9"/>
        <v>Mumbai</v>
      </c>
    </row>
    <row r="304" spans="1:24" x14ac:dyDescent="0.4">
      <c r="A304">
        <v>100303</v>
      </c>
      <c r="B304" s="5">
        <v>45792.310416666667</v>
      </c>
      <c r="C304" s="3" t="str">
        <f>TEXT(Sales_Data[[#This Row],[OrderDate]],"mmmm")</f>
        <v>May</v>
      </c>
      <c r="D304" s="3" t="str">
        <f t="shared" si="8"/>
        <v>2025</v>
      </c>
      <c r="E304" t="s">
        <v>42</v>
      </c>
      <c r="F304" t="s">
        <v>43</v>
      </c>
      <c r="G304" t="s">
        <v>31</v>
      </c>
      <c r="H304" t="s">
        <v>37</v>
      </c>
      <c r="I304" t="s">
        <v>100</v>
      </c>
      <c r="J304">
        <v>37</v>
      </c>
      <c r="K304">
        <v>1800</v>
      </c>
      <c r="L304" s="7">
        <f>Sales_Data[[#This Row],[OrderQuantity]] *Sales_Data[[#This Row],[UnitPrice]]</f>
        <v>66600</v>
      </c>
      <c r="M304" s="7">
        <f>Sales_Data[[#This Row],[UnitPrice]]-Sales_Data[[#This Row],[UnitCost]]</f>
        <v>900</v>
      </c>
      <c r="N304" s="7">
        <f>Sales_Data[[#This Row],[Gross Revenue]]-Sales_Data[[#This Row],[Discount Amount ]]</f>
        <v>65700</v>
      </c>
      <c r="O304" s="7">
        <f>Sales_Data[[#This Row],[OrderQuantity]] *Sales_Data[[#This Row],[UnitCost]]</f>
        <v>33300</v>
      </c>
      <c r="P304" s="7">
        <f>Sales_Data[[#This Row],[ItemCost]] +Sales_Data[[#This Row],[ShippingCost]]</f>
        <v>34483.97</v>
      </c>
      <c r="Q304" s="7">
        <f>Sales_Data[[#This Row],[Gross Revenue]]-Sales_Data[[#This Row],[TotalFinancialCost]]</f>
        <v>32116.03</v>
      </c>
      <c r="R304" s="7">
        <f>Sales_Data[[#This Row],[Actul Bill Amount]]-Sales_Data[[#This Row],[ShippingCost]]</f>
        <v>64516.03</v>
      </c>
      <c r="S304">
        <v>997</v>
      </c>
      <c r="T304">
        <v>1183.97</v>
      </c>
      <c r="U304" t="s">
        <v>51</v>
      </c>
      <c r="V304">
        <v>900</v>
      </c>
      <c r="W304" t="s">
        <v>38</v>
      </c>
      <c r="X304" t="str">
        <f t="shared" si="9"/>
        <v>Kolkata</v>
      </c>
    </row>
    <row r="305" spans="1:24" x14ac:dyDescent="0.4">
      <c r="A305">
        <v>100304</v>
      </c>
      <c r="B305" s="5">
        <v>45852.315972222219</v>
      </c>
      <c r="C305" s="3" t="str">
        <f>TEXT(Sales_Data[[#This Row],[OrderDate]],"mmmm")</f>
        <v>July</v>
      </c>
      <c r="D305" s="3" t="str">
        <f t="shared" si="8"/>
        <v>2025</v>
      </c>
      <c r="E305" t="s">
        <v>23</v>
      </c>
      <c r="F305" t="s">
        <v>55</v>
      </c>
      <c r="G305" t="s">
        <v>15</v>
      </c>
      <c r="H305" t="s">
        <v>32</v>
      </c>
      <c r="I305" t="s">
        <v>100</v>
      </c>
      <c r="J305">
        <v>83</v>
      </c>
      <c r="K305">
        <v>850</v>
      </c>
      <c r="L305" s="7">
        <f>Sales_Data[[#This Row],[OrderQuantity]] *Sales_Data[[#This Row],[UnitPrice]]</f>
        <v>70550</v>
      </c>
      <c r="M305" s="7">
        <f>Sales_Data[[#This Row],[UnitPrice]]-Sales_Data[[#This Row],[UnitCost]]</f>
        <v>300</v>
      </c>
      <c r="N305" s="7">
        <f>Sales_Data[[#This Row],[Gross Revenue]]-Sales_Data[[#This Row],[Discount Amount ]]</f>
        <v>70250</v>
      </c>
      <c r="O305" s="7">
        <f>Sales_Data[[#This Row],[OrderQuantity]] *Sales_Data[[#This Row],[UnitCost]]</f>
        <v>45650</v>
      </c>
      <c r="P305" s="7">
        <f>Sales_Data[[#This Row],[ItemCost]] +Sales_Data[[#This Row],[ShippingCost]]</f>
        <v>46046.86</v>
      </c>
      <c r="Q305" s="7">
        <f>Sales_Data[[#This Row],[Gross Revenue]]-Sales_Data[[#This Row],[TotalFinancialCost]]</f>
        <v>24503.14</v>
      </c>
      <c r="R305" s="7">
        <f>Sales_Data[[#This Row],[Actul Bill Amount]]-Sales_Data[[#This Row],[ShippingCost]]</f>
        <v>69853.14</v>
      </c>
      <c r="S305">
        <v>966</v>
      </c>
      <c r="T305">
        <v>396.86</v>
      </c>
      <c r="U305" t="s">
        <v>56</v>
      </c>
      <c r="V305">
        <v>550</v>
      </c>
      <c r="W305" t="s">
        <v>33</v>
      </c>
      <c r="X305" t="str">
        <f t="shared" si="9"/>
        <v>Delhi</v>
      </c>
    </row>
    <row r="306" spans="1:24" x14ac:dyDescent="0.4">
      <c r="A306">
        <v>100305</v>
      </c>
      <c r="B306" s="5">
        <v>45785.765277777777</v>
      </c>
      <c r="C306" s="3" t="str">
        <f>TEXT(Sales_Data[[#This Row],[OrderDate]],"mmmm")</f>
        <v>May</v>
      </c>
      <c r="D306" s="3" t="str">
        <f t="shared" si="8"/>
        <v>2025</v>
      </c>
      <c r="E306" t="s">
        <v>34</v>
      </c>
      <c r="F306" t="s">
        <v>28</v>
      </c>
      <c r="G306" t="s">
        <v>15</v>
      </c>
      <c r="H306" t="s">
        <v>37</v>
      </c>
      <c r="I306" t="s">
        <v>100</v>
      </c>
      <c r="J306">
        <v>34</v>
      </c>
      <c r="K306">
        <v>450</v>
      </c>
      <c r="L306" s="7">
        <f>Sales_Data[[#This Row],[OrderQuantity]] *Sales_Data[[#This Row],[UnitPrice]]</f>
        <v>15300</v>
      </c>
      <c r="M306" s="7">
        <f>Sales_Data[[#This Row],[UnitPrice]]-Sales_Data[[#This Row],[UnitCost]]</f>
        <v>250</v>
      </c>
      <c r="N306" s="7">
        <f>Sales_Data[[#This Row],[Gross Revenue]]-Sales_Data[[#This Row],[Discount Amount ]]</f>
        <v>15050</v>
      </c>
      <c r="O306" s="7">
        <f>Sales_Data[[#This Row],[OrderQuantity]] *Sales_Data[[#This Row],[UnitCost]]</f>
        <v>6800</v>
      </c>
      <c r="P306" s="7">
        <f>Sales_Data[[#This Row],[ItemCost]] +Sales_Data[[#This Row],[ShippingCost]]</f>
        <v>7343.87</v>
      </c>
      <c r="Q306" s="7">
        <f>Sales_Data[[#This Row],[Gross Revenue]]-Sales_Data[[#This Row],[TotalFinancialCost]]</f>
        <v>7956.13</v>
      </c>
      <c r="R306" s="7">
        <f>Sales_Data[[#This Row],[Actul Bill Amount]]-Sales_Data[[#This Row],[ShippingCost]]</f>
        <v>14506.13</v>
      </c>
      <c r="S306">
        <v>526</v>
      </c>
      <c r="T306">
        <v>543.87</v>
      </c>
      <c r="U306" t="s">
        <v>30</v>
      </c>
      <c r="V306">
        <v>200</v>
      </c>
      <c r="W306" t="s">
        <v>38</v>
      </c>
      <c r="X306" t="str">
        <f t="shared" si="9"/>
        <v>Kolkata</v>
      </c>
    </row>
    <row r="307" spans="1:24" x14ac:dyDescent="0.4">
      <c r="A307">
        <v>100306</v>
      </c>
      <c r="B307" s="5">
        <v>45690.754166666666</v>
      </c>
      <c r="C307" s="3" t="str">
        <f>TEXT(Sales_Data[[#This Row],[OrderDate]],"mmmm")</f>
        <v>February</v>
      </c>
      <c r="D307" s="3" t="str">
        <f t="shared" si="8"/>
        <v>2025</v>
      </c>
      <c r="E307" t="s">
        <v>34</v>
      </c>
      <c r="F307" t="s">
        <v>28</v>
      </c>
      <c r="G307" t="s">
        <v>15</v>
      </c>
      <c r="H307" t="s">
        <v>25</v>
      </c>
      <c r="I307" t="s">
        <v>100</v>
      </c>
      <c r="J307">
        <v>92</v>
      </c>
      <c r="K307">
        <v>450</v>
      </c>
      <c r="L307" s="7">
        <f>Sales_Data[[#This Row],[OrderQuantity]] *Sales_Data[[#This Row],[UnitPrice]]</f>
        <v>41400</v>
      </c>
      <c r="M307" s="7">
        <f>Sales_Data[[#This Row],[UnitPrice]]-Sales_Data[[#This Row],[UnitCost]]</f>
        <v>250</v>
      </c>
      <c r="N307" s="7">
        <f>Sales_Data[[#This Row],[Gross Revenue]]-Sales_Data[[#This Row],[Discount Amount ]]</f>
        <v>41150</v>
      </c>
      <c r="O307" s="7">
        <f>Sales_Data[[#This Row],[OrderQuantity]] *Sales_Data[[#This Row],[UnitCost]]</f>
        <v>18400</v>
      </c>
      <c r="P307" s="7">
        <f>Sales_Data[[#This Row],[ItemCost]] +Sales_Data[[#This Row],[ShippingCost]]</f>
        <v>19030.939999999999</v>
      </c>
      <c r="Q307" s="7">
        <f>Sales_Data[[#This Row],[Gross Revenue]]-Sales_Data[[#This Row],[TotalFinancialCost]]</f>
        <v>22369.06</v>
      </c>
      <c r="R307" s="7">
        <f>Sales_Data[[#This Row],[Actul Bill Amount]]-Sales_Data[[#This Row],[ShippingCost]]</f>
        <v>40519.06</v>
      </c>
      <c r="S307">
        <v>875</v>
      </c>
      <c r="T307">
        <v>630.94000000000005</v>
      </c>
      <c r="U307" t="s">
        <v>30</v>
      </c>
      <c r="V307">
        <v>200</v>
      </c>
      <c r="W307" t="s">
        <v>27</v>
      </c>
      <c r="X307" t="str">
        <f t="shared" si="9"/>
        <v>Mumbai</v>
      </c>
    </row>
    <row r="308" spans="1:24" x14ac:dyDescent="0.4">
      <c r="A308">
        <v>100307</v>
      </c>
      <c r="B308" s="5">
        <v>45833.718055555553</v>
      </c>
      <c r="C308" s="3" t="str">
        <f>TEXT(Sales_Data[[#This Row],[OrderDate]],"mmmm")</f>
        <v>June</v>
      </c>
      <c r="D308" s="3" t="str">
        <f t="shared" si="8"/>
        <v>2025</v>
      </c>
      <c r="E308" t="s">
        <v>34</v>
      </c>
      <c r="F308" t="s">
        <v>28</v>
      </c>
      <c r="G308" t="s">
        <v>29</v>
      </c>
      <c r="H308" t="s">
        <v>37</v>
      </c>
      <c r="I308" t="s">
        <v>100</v>
      </c>
      <c r="J308">
        <v>4</v>
      </c>
      <c r="K308">
        <v>450</v>
      </c>
      <c r="L308" s="7">
        <f>Sales_Data[[#This Row],[OrderQuantity]] *Sales_Data[[#This Row],[UnitPrice]]</f>
        <v>1800</v>
      </c>
      <c r="M308" s="7">
        <f>Sales_Data[[#This Row],[UnitPrice]]-Sales_Data[[#This Row],[UnitCost]]</f>
        <v>250</v>
      </c>
      <c r="N308" s="7">
        <f>Sales_Data[[#This Row],[Gross Revenue]]-Sales_Data[[#This Row],[Discount Amount ]]</f>
        <v>1550</v>
      </c>
      <c r="O308" s="7">
        <f>Sales_Data[[#This Row],[OrderQuantity]] *Sales_Data[[#This Row],[UnitCost]]</f>
        <v>800</v>
      </c>
      <c r="P308" s="7">
        <f>Sales_Data[[#This Row],[ItemCost]] +Sales_Data[[#This Row],[ShippingCost]]</f>
        <v>1871.86</v>
      </c>
      <c r="Q308" s="7">
        <f>Sales_Data[[#This Row],[Gross Revenue]]-Sales_Data[[#This Row],[TotalFinancialCost]]</f>
        <v>-71.8599999999999</v>
      </c>
      <c r="R308" s="7">
        <f>Sales_Data[[#This Row],[Actul Bill Amount]]-Sales_Data[[#This Row],[ShippingCost]]</f>
        <v>478.1400000000001</v>
      </c>
      <c r="S308">
        <v>406</v>
      </c>
      <c r="T308">
        <v>1071.8599999999999</v>
      </c>
      <c r="U308" t="s">
        <v>30</v>
      </c>
      <c r="V308">
        <v>200</v>
      </c>
      <c r="W308" t="s">
        <v>38</v>
      </c>
      <c r="X308" t="str">
        <f t="shared" si="9"/>
        <v>Kolkata</v>
      </c>
    </row>
    <row r="309" spans="1:24" x14ac:dyDescent="0.4">
      <c r="A309">
        <v>100308</v>
      </c>
      <c r="B309" s="5">
        <v>45679.997916666667</v>
      </c>
      <c r="C309" s="3" t="str">
        <f>TEXT(Sales_Data[[#This Row],[OrderDate]],"mmmm")</f>
        <v>January</v>
      </c>
      <c r="D309" s="3" t="str">
        <f t="shared" si="8"/>
        <v>2025</v>
      </c>
      <c r="E309" t="s">
        <v>34</v>
      </c>
      <c r="F309" t="s">
        <v>28</v>
      </c>
      <c r="G309" t="s">
        <v>29</v>
      </c>
      <c r="H309" t="s">
        <v>16</v>
      </c>
      <c r="I309" t="s">
        <v>100</v>
      </c>
      <c r="J309">
        <v>69</v>
      </c>
      <c r="K309">
        <v>2500</v>
      </c>
      <c r="L309" s="7">
        <f>Sales_Data[[#This Row],[OrderQuantity]] *Sales_Data[[#This Row],[UnitPrice]]</f>
        <v>172500</v>
      </c>
      <c r="M309" s="7">
        <f>Sales_Data[[#This Row],[UnitPrice]]-Sales_Data[[#This Row],[UnitCost]]</f>
        <v>1000</v>
      </c>
      <c r="N309" s="7">
        <f>Sales_Data[[#This Row],[Gross Revenue]]-Sales_Data[[#This Row],[Discount Amount ]]</f>
        <v>171500</v>
      </c>
      <c r="O309" s="7">
        <f>Sales_Data[[#This Row],[OrderQuantity]] *Sales_Data[[#This Row],[UnitCost]]</f>
        <v>103500</v>
      </c>
      <c r="P309" s="7">
        <f>Sales_Data[[#This Row],[ItemCost]] +Sales_Data[[#This Row],[ShippingCost]]</f>
        <v>104501.84</v>
      </c>
      <c r="Q309" s="7">
        <f>Sales_Data[[#This Row],[Gross Revenue]]-Sales_Data[[#This Row],[TotalFinancialCost]]</f>
        <v>67998.16</v>
      </c>
      <c r="R309" s="7">
        <f>Sales_Data[[#This Row],[Actul Bill Amount]]-Sales_Data[[#This Row],[ShippingCost]]</f>
        <v>170498.16</v>
      </c>
      <c r="S309">
        <v>744</v>
      </c>
      <c r="T309">
        <v>1001.84</v>
      </c>
      <c r="U309" t="s">
        <v>54</v>
      </c>
      <c r="V309">
        <v>1500</v>
      </c>
      <c r="W309" t="s">
        <v>18</v>
      </c>
      <c r="X309" t="str">
        <f t="shared" si="9"/>
        <v>Bengaluru</v>
      </c>
    </row>
    <row r="310" spans="1:24" x14ac:dyDescent="0.4">
      <c r="A310">
        <v>100309</v>
      </c>
      <c r="B310" s="5">
        <v>45895.359722222223</v>
      </c>
      <c r="C310" s="3" t="str">
        <f>TEXT(Sales_Data[[#This Row],[OrderDate]],"mmmm")</f>
        <v>August</v>
      </c>
      <c r="D310" s="3" t="str">
        <f t="shared" si="8"/>
        <v>2025</v>
      </c>
      <c r="E310" t="s">
        <v>34</v>
      </c>
      <c r="F310" t="s">
        <v>40</v>
      </c>
      <c r="G310" t="s">
        <v>29</v>
      </c>
      <c r="H310" t="s">
        <v>16</v>
      </c>
      <c r="I310" t="s">
        <v>100</v>
      </c>
      <c r="J310">
        <v>7</v>
      </c>
      <c r="K310">
        <v>1500</v>
      </c>
      <c r="L310" s="7">
        <f>Sales_Data[[#This Row],[OrderQuantity]] *Sales_Data[[#This Row],[UnitPrice]]</f>
        <v>10500</v>
      </c>
      <c r="M310" s="7">
        <f>Sales_Data[[#This Row],[UnitPrice]]-Sales_Data[[#This Row],[UnitCost]]</f>
        <v>700</v>
      </c>
      <c r="N310" s="7">
        <f>Sales_Data[[#This Row],[Gross Revenue]]-Sales_Data[[#This Row],[Discount Amount ]]</f>
        <v>9800</v>
      </c>
      <c r="O310" s="7">
        <f>Sales_Data[[#This Row],[OrderQuantity]] *Sales_Data[[#This Row],[UnitCost]]</f>
        <v>5600</v>
      </c>
      <c r="P310" s="7">
        <f>Sales_Data[[#This Row],[ItemCost]] +Sales_Data[[#This Row],[ShippingCost]]</f>
        <v>6253.04</v>
      </c>
      <c r="Q310" s="7">
        <f>Sales_Data[[#This Row],[Gross Revenue]]-Sales_Data[[#This Row],[TotalFinancialCost]]</f>
        <v>4246.96</v>
      </c>
      <c r="R310" s="7">
        <f>Sales_Data[[#This Row],[Actul Bill Amount]]-Sales_Data[[#This Row],[ShippingCost]]</f>
        <v>9146.9599999999991</v>
      </c>
      <c r="S310">
        <v>1115</v>
      </c>
      <c r="T310">
        <v>653.04</v>
      </c>
      <c r="U310" t="s">
        <v>52</v>
      </c>
      <c r="V310">
        <v>800</v>
      </c>
      <c r="W310" t="s">
        <v>18</v>
      </c>
      <c r="X310" t="str">
        <f t="shared" si="9"/>
        <v>Bengaluru</v>
      </c>
    </row>
    <row r="311" spans="1:24" x14ac:dyDescent="0.4">
      <c r="A311">
        <v>100310</v>
      </c>
      <c r="B311" s="5">
        <v>45815.81527777778</v>
      </c>
      <c r="C311" s="3" t="str">
        <f>TEXT(Sales_Data[[#This Row],[OrderDate]],"mmmm")</f>
        <v>June</v>
      </c>
      <c r="D311" s="3" t="str">
        <f t="shared" si="8"/>
        <v>2025</v>
      </c>
      <c r="E311" t="s">
        <v>19</v>
      </c>
      <c r="F311" t="s">
        <v>40</v>
      </c>
      <c r="G311" t="s">
        <v>15</v>
      </c>
      <c r="H311" t="s">
        <v>20</v>
      </c>
      <c r="I311" t="s">
        <v>100</v>
      </c>
      <c r="J311">
        <v>15</v>
      </c>
      <c r="K311">
        <v>5500</v>
      </c>
      <c r="L311" s="7">
        <f>Sales_Data[[#This Row],[OrderQuantity]] *Sales_Data[[#This Row],[UnitPrice]]</f>
        <v>82500</v>
      </c>
      <c r="M311" s="7">
        <f>Sales_Data[[#This Row],[UnitPrice]]-Sales_Data[[#This Row],[UnitCost]]</f>
        <v>2000</v>
      </c>
      <c r="N311" s="7">
        <f>Sales_Data[[#This Row],[Gross Revenue]]-Sales_Data[[#This Row],[Discount Amount ]]</f>
        <v>80500</v>
      </c>
      <c r="O311" s="7">
        <f>Sales_Data[[#This Row],[OrderQuantity]] *Sales_Data[[#This Row],[UnitCost]]</f>
        <v>52500</v>
      </c>
      <c r="P311" s="7">
        <f>Sales_Data[[#This Row],[ItemCost]] +Sales_Data[[#This Row],[ShippingCost]]</f>
        <v>53488.32</v>
      </c>
      <c r="Q311" s="7">
        <f>Sales_Data[[#This Row],[Gross Revenue]]-Sales_Data[[#This Row],[TotalFinancialCost]]</f>
        <v>29011.68</v>
      </c>
      <c r="R311" s="7">
        <f>Sales_Data[[#This Row],[Actul Bill Amount]]-Sales_Data[[#This Row],[ShippingCost]]</f>
        <v>79511.679999999993</v>
      </c>
      <c r="S311">
        <v>546</v>
      </c>
      <c r="T311">
        <v>988.32</v>
      </c>
      <c r="U311" t="s">
        <v>41</v>
      </c>
      <c r="V311">
        <v>3500</v>
      </c>
      <c r="W311" t="s">
        <v>22</v>
      </c>
      <c r="X311" t="str">
        <f t="shared" si="9"/>
        <v>Nagpur</v>
      </c>
    </row>
    <row r="312" spans="1:24" x14ac:dyDescent="0.4">
      <c r="A312">
        <v>100311</v>
      </c>
      <c r="B312" s="5">
        <v>45695.793055555558</v>
      </c>
      <c r="C312" s="3" t="str">
        <f>TEXT(Sales_Data[[#This Row],[OrderDate]],"mmmm")</f>
        <v>February</v>
      </c>
      <c r="D312" s="3" t="str">
        <f t="shared" si="8"/>
        <v>2025</v>
      </c>
      <c r="E312" t="s">
        <v>23</v>
      </c>
      <c r="F312" t="s">
        <v>24</v>
      </c>
      <c r="G312" t="s">
        <v>15</v>
      </c>
      <c r="H312" t="s">
        <v>37</v>
      </c>
      <c r="I312" t="s">
        <v>100</v>
      </c>
      <c r="J312">
        <v>82</v>
      </c>
      <c r="K312">
        <v>45000</v>
      </c>
      <c r="L312" s="7">
        <f>Sales_Data[[#This Row],[OrderQuantity]] *Sales_Data[[#This Row],[UnitPrice]]</f>
        <v>3690000</v>
      </c>
      <c r="M312" s="7">
        <f>Sales_Data[[#This Row],[UnitPrice]]-Sales_Data[[#This Row],[UnitCost]]</f>
        <v>13000</v>
      </c>
      <c r="N312" s="7">
        <f>Sales_Data[[#This Row],[Gross Revenue]]-Sales_Data[[#This Row],[Discount Amount ]]</f>
        <v>3677000</v>
      </c>
      <c r="O312" s="7">
        <f>Sales_Data[[#This Row],[OrderQuantity]] *Sales_Data[[#This Row],[UnitCost]]</f>
        <v>2624000</v>
      </c>
      <c r="P312" s="7">
        <f>Sales_Data[[#This Row],[ItemCost]] +Sales_Data[[#This Row],[ShippingCost]]</f>
        <v>2624984.4500000002</v>
      </c>
      <c r="Q312" s="7">
        <f>Sales_Data[[#This Row],[Gross Revenue]]-Sales_Data[[#This Row],[TotalFinancialCost]]</f>
        <v>1065015.5499999998</v>
      </c>
      <c r="R312" s="7">
        <f>Sales_Data[[#This Row],[Actul Bill Amount]]-Sales_Data[[#This Row],[ShippingCost]]</f>
        <v>3676015.55</v>
      </c>
      <c r="S312">
        <v>990</v>
      </c>
      <c r="T312">
        <v>984.45</v>
      </c>
      <c r="U312" t="s">
        <v>26</v>
      </c>
      <c r="V312">
        <v>32000</v>
      </c>
      <c r="W312" t="s">
        <v>38</v>
      </c>
      <c r="X312" t="str">
        <f t="shared" si="9"/>
        <v>Kolkata</v>
      </c>
    </row>
    <row r="313" spans="1:24" x14ac:dyDescent="0.4">
      <c r="A313">
        <v>100312</v>
      </c>
      <c r="B313" s="5">
        <v>45887.494444444441</v>
      </c>
      <c r="C313" s="3" t="str">
        <f>TEXT(Sales_Data[[#This Row],[OrderDate]],"mmmm")</f>
        <v>August</v>
      </c>
      <c r="D313" s="3" t="str">
        <f t="shared" si="8"/>
        <v>2025</v>
      </c>
      <c r="E313" t="s">
        <v>19</v>
      </c>
      <c r="F313" t="s">
        <v>40</v>
      </c>
      <c r="G313" t="s">
        <v>31</v>
      </c>
      <c r="H313" t="s">
        <v>20</v>
      </c>
      <c r="I313" t="s">
        <v>100</v>
      </c>
      <c r="J313">
        <v>59</v>
      </c>
      <c r="K313">
        <v>5500</v>
      </c>
      <c r="L313" s="7">
        <f>Sales_Data[[#This Row],[OrderQuantity]] *Sales_Data[[#This Row],[UnitPrice]]</f>
        <v>324500</v>
      </c>
      <c r="M313" s="7">
        <f>Sales_Data[[#This Row],[UnitPrice]]-Sales_Data[[#This Row],[UnitCost]]</f>
        <v>2000</v>
      </c>
      <c r="N313" s="7">
        <f>Sales_Data[[#This Row],[Gross Revenue]]-Sales_Data[[#This Row],[Discount Amount ]]</f>
        <v>322500</v>
      </c>
      <c r="O313" s="7">
        <f>Sales_Data[[#This Row],[OrderQuantity]] *Sales_Data[[#This Row],[UnitCost]]</f>
        <v>206500</v>
      </c>
      <c r="P313" s="7">
        <f>Sales_Data[[#This Row],[ItemCost]] +Sales_Data[[#This Row],[ShippingCost]]</f>
        <v>207127.83</v>
      </c>
      <c r="Q313" s="7">
        <f>Sales_Data[[#This Row],[Gross Revenue]]-Sales_Data[[#This Row],[TotalFinancialCost]]</f>
        <v>117372.17000000001</v>
      </c>
      <c r="R313" s="7">
        <f>Sales_Data[[#This Row],[Actul Bill Amount]]-Sales_Data[[#This Row],[ShippingCost]]</f>
        <v>321872.17</v>
      </c>
      <c r="S313">
        <v>426</v>
      </c>
      <c r="T313">
        <v>627.83000000000004</v>
      </c>
      <c r="U313" t="s">
        <v>41</v>
      </c>
      <c r="V313">
        <v>3500</v>
      </c>
      <c r="W313" t="s">
        <v>22</v>
      </c>
      <c r="X313" t="str">
        <f t="shared" si="9"/>
        <v>Nagpur</v>
      </c>
    </row>
    <row r="314" spans="1:24" x14ac:dyDescent="0.4">
      <c r="A314">
        <v>100313</v>
      </c>
      <c r="B314" s="5">
        <v>46022.531944444447</v>
      </c>
      <c r="C314" s="3" t="str">
        <f>TEXT(Sales_Data[[#This Row],[OrderDate]],"mmmm")</f>
        <v>December</v>
      </c>
      <c r="D314" s="3" t="str">
        <f t="shared" si="8"/>
        <v>2025</v>
      </c>
      <c r="E314" t="s">
        <v>48</v>
      </c>
      <c r="F314" t="s">
        <v>55</v>
      </c>
      <c r="G314" t="s">
        <v>15</v>
      </c>
      <c r="H314" t="s">
        <v>25</v>
      </c>
      <c r="I314" t="s">
        <v>100</v>
      </c>
      <c r="J314">
        <v>7</v>
      </c>
      <c r="K314">
        <v>1200</v>
      </c>
      <c r="L314" s="7">
        <f>Sales_Data[[#This Row],[OrderQuantity]] *Sales_Data[[#This Row],[UnitPrice]]</f>
        <v>8400</v>
      </c>
      <c r="M314" s="7">
        <f>Sales_Data[[#This Row],[UnitPrice]]-Sales_Data[[#This Row],[UnitCost]]</f>
        <v>400</v>
      </c>
      <c r="N314" s="7">
        <f>Sales_Data[[#This Row],[Gross Revenue]]-Sales_Data[[#This Row],[Discount Amount ]]</f>
        <v>8000</v>
      </c>
      <c r="O314" s="7">
        <f>Sales_Data[[#This Row],[OrderQuantity]] *Sales_Data[[#This Row],[UnitCost]]</f>
        <v>5600</v>
      </c>
      <c r="P314" s="7">
        <f>Sales_Data[[#This Row],[ItemCost]] +Sales_Data[[#This Row],[ShippingCost]]</f>
        <v>6290.75</v>
      </c>
      <c r="Q314" s="7">
        <f>Sales_Data[[#This Row],[Gross Revenue]]-Sales_Data[[#This Row],[TotalFinancialCost]]</f>
        <v>2109.25</v>
      </c>
      <c r="R314" s="7">
        <f>Sales_Data[[#This Row],[Actul Bill Amount]]-Sales_Data[[#This Row],[ShippingCost]]</f>
        <v>7309.25</v>
      </c>
      <c r="S314">
        <v>857</v>
      </c>
      <c r="T314">
        <v>690.75</v>
      </c>
      <c r="U314" t="s">
        <v>58</v>
      </c>
      <c r="V314">
        <v>800</v>
      </c>
      <c r="W314" t="s">
        <v>27</v>
      </c>
      <c r="X314" t="str">
        <f t="shared" si="9"/>
        <v>Mumbai</v>
      </c>
    </row>
    <row r="315" spans="1:24" x14ac:dyDescent="0.4">
      <c r="A315">
        <v>100314</v>
      </c>
      <c r="B315" s="5">
        <v>45708.195138888892</v>
      </c>
      <c r="C315" s="3" t="str">
        <f>TEXT(Sales_Data[[#This Row],[OrderDate]],"mmmm")</f>
        <v>February</v>
      </c>
      <c r="D315" s="3" t="str">
        <f t="shared" si="8"/>
        <v>2025</v>
      </c>
      <c r="E315" t="s">
        <v>34</v>
      </c>
      <c r="F315" t="s">
        <v>24</v>
      </c>
      <c r="G315" t="s">
        <v>29</v>
      </c>
      <c r="H315" t="s">
        <v>16</v>
      </c>
      <c r="I315" t="s">
        <v>100</v>
      </c>
      <c r="J315">
        <v>78</v>
      </c>
      <c r="K315">
        <v>25000</v>
      </c>
      <c r="L315" s="7">
        <f>Sales_Data[[#This Row],[OrderQuantity]] *Sales_Data[[#This Row],[UnitPrice]]</f>
        <v>1950000</v>
      </c>
      <c r="M315" s="7">
        <f>Sales_Data[[#This Row],[UnitPrice]]-Sales_Data[[#This Row],[UnitCost]]</f>
        <v>7000</v>
      </c>
      <c r="N315" s="7">
        <f>Sales_Data[[#This Row],[Gross Revenue]]-Sales_Data[[#This Row],[Discount Amount ]]</f>
        <v>1943000</v>
      </c>
      <c r="O315" s="7">
        <f>Sales_Data[[#This Row],[OrderQuantity]] *Sales_Data[[#This Row],[UnitCost]]</f>
        <v>1404000</v>
      </c>
      <c r="P315" s="7">
        <f>Sales_Data[[#This Row],[ItemCost]] +Sales_Data[[#This Row],[ShippingCost]]</f>
        <v>1405750.01</v>
      </c>
      <c r="Q315" s="7">
        <f>Sales_Data[[#This Row],[Gross Revenue]]-Sales_Data[[#This Row],[TotalFinancialCost]]</f>
        <v>544249.99</v>
      </c>
      <c r="R315" s="7">
        <f>Sales_Data[[#This Row],[Actul Bill Amount]]-Sales_Data[[#This Row],[ShippingCost]]</f>
        <v>1941249.99</v>
      </c>
      <c r="S315">
        <v>790</v>
      </c>
      <c r="T315">
        <v>1750.01</v>
      </c>
      <c r="U315" t="s">
        <v>60</v>
      </c>
      <c r="V315">
        <v>18000</v>
      </c>
      <c r="W315" t="s">
        <v>18</v>
      </c>
      <c r="X315" t="str">
        <f t="shared" si="9"/>
        <v>Bengaluru</v>
      </c>
    </row>
    <row r="316" spans="1:24" x14ac:dyDescent="0.4">
      <c r="A316">
        <v>100315</v>
      </c>
      <c r="B316" s="5">
        <v>45921.783333333333</v>
      </c>
      <c r="C316" s="3" t="str">
        <f>TEXT(Sales_Data[[#This Row],[OrderDate]],"mmmm")</f>
        <v>September</v>
      </c>
      <c r="D316" s="3" t="str">
        <f t="shared" si="8"/>
        <v>2025</v>
      </c>
      <c r="E316" t="s">
        <v>13</v>
      </c>
      <c r="F316" t="s">
        <v>40</v>
      </c>
      <c r="G316" t="s">
        <v>29</v>
      </c>
      <c r="H316" t="s">
        <v>20</v>
      </c>
      <c r="I316" t="s">
        <v>100</v>
      </c>
      <c r="J316">
        <v>56</v>
      </c>
      <c r="K316">
        <v>1500</v>
      </c>
      <c r="L316" s="7">
        <f>Sales_Data[[#This Row],[OrderQuantity]] *Sales_Data[[#This Row],[UnitPrice]]</f>
        <v>84000</v>
      </c>
      <c r="M316" s="7">
        <f>Sales_Data[[#This Row],[UnitPrice]]-Sales_Data[[#This Row],[UnitCost]]</f>
        <v>700</v>
      </c>
      <c r="N316" s="7">
        <f>Sales_Data[[#This Row],[Gross Revenue]]-Sales_Data[[#This Row],[Discount Amount ]]</f>
        <v>83300</v>
      </c>
      <c r="O316" s="7">
        <f>Sales_Data[[#This Row],[OrderQuantity]] *Sales_Data[[#This Row],[UnitCost]]</f>
        <v>44800</v>
      </c>
      <c r="P316" s="7">
        <f>Sales_Data[[#This Row],[ItemCost]] +Sales_Data[[#This Row],[ShippingCost]]</f>
        <v>45752.36</v>
      </c>
      <c r="Q316" s="7">
        <f>Sales_Data[[#This Row],[Gross Revenue]]-Sales_Data[[#This Row],[TotalFinancialCost]]</f>
        <v>38247.64</v>
      </c>
      <c r="R316" s="7">
        <f>Sales_Data[[#This Row],[Actul Bill Amount]]-Sales_Data[[#This Row],[ShippingCost]]</f>
        <v>82347.64</v>
      </c>
      <c r="S316">
        <v>887</v>
      </c>
      <c r="T316">
        <v>952.36</v>
      </c>
      <c r="U316" t="s">
        <v>52</v>
      </c>
      <c r="V316">
        <v>800</v>
      </c>
      <c r="W316" t="s">
        <v>22</v>
      </c>
      <c r="X316" t="str">
        <f t="shared" si="9"/>
        <v>Nagpur</v>
      </c>
    </row>
    <row r="317" spans="1:24" x14ac:dyDescent="0.4">
      <c r="A317">
        <v>100316</v>
      </c>
      <c r="B317" s="5">
        <v>45940.201388888891</v>
      </c>
      <c r="C317" s="3" t="str">
        <f>TEXT(Sales_Data[[#This Row],[OrderDate]],"mmmm")</f>
        <v>October</v>
      </c>
      <c r="D317" s="3" t="str">
        <f t="shared" si="8"/>
        <v>2025</v>
      </c>
      <c r="E317" t="s">
        <v>42</v>
      </c>
      <c r="F317" t="s">
        <v>46</v>
      </c>
      <c r="G317" t="s">
        <v>15</v>
      </c>
      <c r="H317" t="s">
        <v>32</v>
      </c>
      <c r="I317" t="s">
        <v>100</v>
      </c>
      <c r="J317">
        <v>94</v>
      </c>
      <c r="K317">
        <v>4500</v>
      </c>
      <c r="L317" s="7">
        <f>Sales_Data[[#This Row],[OrderQuantity]] *Sales_Data[[#This Row],[UnitPrice]]</f>
        <v>423000</v>
      </c>
      <c r="M317" s="7">
        <f>Sales_Data[[#This Row],[UnitPrice]]-Sales_Data[[#This Row],[UnitCost]]</f>
        <v>1700</v>
      </c>
      <c r="N317" s="7">
        <f>Sales_Data[[#This Row],[Gross Revenue]]-Sales_Data[[#This Row],[Discount Amount ]]</f>
        <v>421300</v>
      </c>
      <c r="O317" s="7">
        <f>Sales_Data[[#This Row],[OrderQuantity]] *Sales_Data[[#This Row],[UnitCost]]</f>
        <v>263200</v>
      </c>
      <c r="P317" s="7">
        <f>Sales_Data[[#This Row],[ItemCost]] +Sales_Data[[#This Row],[ShippingCost]]</f>
        <v>263825.57</v>
      </c>
      <c r="Q317" s="7">
        <f>Sales_Data[[#This Row],[Gross Revenue]]-Sales_Data[[#This Row],[TotalFinancialCost]]</f>
        <v>159174.43</v>
      </c>
      <c r="R317" s="7">
        <f>Sales_Data[[#This Row],[Actul Bill Amount]]-Sales_Data[[#This Row],[ShippingCost]]</f>
        <v>420674.43</v>
      </c>
      <c r="S317">
        <v>366</v>
      </c>
      <c r="T317">
        <v>625.57000000000005</v>
      </c>
      <c r="U317" t="s">
        <v>47</v>
      </c>
      <c r="V317">
        <v>2800</v>
      </c>
      <c r="W317" t="s">
        <v>33</v>
      </c>
      <c r="X317" t="str">
        <f t="shared" si="9"/>
        <v>Delhi</v>
      </c>
    </row>
    <row r="318" spans="1:24" x14ac:dyDescent="0.4">
      <c r="A318">
        <v>100317</v>
      </c>
      <c r="B318" s="5">
        <v>45684.14166666667</v>
      </c>
      <c r="C318" s="3" t="str">
        <f>TEXT(Sales_Data[[#This Row],[OrderDate]],"mmmm")</f>
        <v>January</v>
      </c>
      <c r="D318" s="3" t="str">
        <f t="shared" si="8"/>
        <v>2025</v>
      </c>
      <c r="E318" t="s">
        <v>23</v>
      </c>
      <c r="F318" t="s">
        <v>14</v>
      </c>
      <c r="G318" t="s">
        <v>31</v>
      </c>
      <c r="H318" t="s">
        <v>20</v>
      </c>
      <c r="I318" t="s">
        <v>100</v>
      </c>
      <c r="J318">
        <v>33</v>
      </c>
      <c r="K318">
        <v>3200</v>
      </c>
      <c r="L318" s="7">
        <f>Sales_Data[[#This Row],[OrderQuantity]] *Sales_Data[[#This Row],[UnitPrice]]</f>
        <v>105600</v>
      </c>
      <c r="M318" s="7">
        <f>Sales_Data[[#This Row],[UnitPrice]]-Sales_Data[[#This Row],[UnitCost]]</f>
        <v>1200</v>
      </c>
      <c r="N318" s="7">
        <f>Sales_Data[[#This Row],[Gross Revenue]]-Sales_Data[[#This Row],[Discount Amount ]]</f>
        <v>104400</v>
      </c>
      <c r="O318" s="7">
        <f>Sales_Data[[#This Row],[OrderQuantity]] *Sales_Data[[#This Row],[UnitCost]]</f>
        <v>66000</v>
      </c>
      <c r="P318" s="7">
        <f>Sales_Data[[#This Row],[ItemCost]] +Sales_Data[[#This Row],[ShippingCost]]</f>
        <v>66911.039999999994</v>
      </c>
      <c r="Q318" s="7">
        <f>Sales_Data[[#This Row],[Gross Revenue]]-Sales_Data[[#This Row],[TotalFinancialCost]]</f>
        <v>38688.960000000006</v>
      </c>
      <c r="R318" s="7">
        <f>Sales_Data[[#This Row],[Actul Bill Amount]]-Sales_Data[[#This Row],[ShippingCost]]</f>
        <v>103488.96000000001</v>
      </c>
      <c r="S318">
        <v>338</v>
      </c>
      <c r="T318">
        <v>911.04</v>
      </c>
      <c r="U318" t="s">
        <v>17</v>
      </c>
      <c r="V318">
        <v>2000</v>
      </c>
      <c r="W318" t="s">
        <v>22</v>
      </c>
      <c r="X318" t="str">
        <f t="shared" si="9"/>
        <v>Nagpur</v>
      </c>
    </row>
    <row r="319" spans="1:24" x14ac:dyDescent="0.4">
      <c r="A319">
        <v>100318</v>
      </c>
      <c r="B319" s="5">
        <v>45883.988888888889</v>
      </c>
      <c r="C319" s="3" t="str">
        <f>TEXT(Sales_Data[[#This Row],[OrderDate]],"mmmm")</f>
        <v>August</v>
      </c>
      <c r="D319" s="3" t="str">
        <f t="shared" si="8"/>
        <v>2025</v>
      </c>
      <c r="E319" t="s">
        <v>13</v>
      </c>
      <c r="F319" t="s">
        <v>24</v>
      </c>
      <c r="G319" t="s">
        <v>29</v>
      </c>
      <c r="H319" t="s">
        <v>16</v>
      </c>
      <c r="I319" t="s">
        <v>100</v>
      </c>
      <c r="J319">
        <v>80</v>
      </c>
      <c r="K319">
        <v>45000</v>
      </c>
      <c r="L319" s="7">
        <f>Sales_Data[[#This Row],[OrderQuantity]] *Sales_Data[[#This Row],[UnitPrice]]</f>
        <v>3600000</v>
      </c>
      <c r="M319" s="7">
        <f>Sales_Data[[#This Row],[UnitPrice]]-Sales_Data[[#This Row],[UnitCost]]</f>
        <v>13000</v>
      </c>
      <c r="N319" s="7">
        <f>Sales_Data[[#This Row],[Gross Revenue]]-Sales_Data[[#This Row],[Discount Amount ]]</f>
        <v>3587000</v>
      </c>
      <c r="O319" s="7">
        <f>Sales_Data[[#This Row],[OrderQuantity]] *Sales_Data[[#This Row],[UnitCost]]</f>
        <v>2560000</v>
      </c>
      <c r="P319" s="7">
        <f>Sales_Data[[#This Row],[ItemCost]] +Sales_Data[[#This Row],[ShippingCost]]</f>
        <v>2560445.08</v>
      </c>
      <c r="Q319" s="7">
        <f>Sales_Data[[#This Row],[Gross Revenue]]-Sales_Data[[#This Row],[TotalFinancialCost]]</f>
        <v>1039554.9199999999</v>
      </c>
      <c r="R319" s="7">
        <f>Sales_Data[[#This Row],[Actul Bill Amount]]-Sales_Data[[#This Row],[ShippingCost]]</f>
        <v>3586554.92</v>
      </c>
      <c r="S319">
        <v>725</v>
      </c>
      <c r="T319">
        <v>445.08</v>
      </c>
      <c r="U319" t="s">
        <v>26</v>
      </c>
      <c r="V319">
        <v>32000</v>
      </c>
      <c r="W319" t="s">
        <v>18</v>
      </c>
      <c r="X319" t="str">
        <f t="shared" si="9"/>
        <v>Bengaluru</v>
      </c>
    </row>
    <row r="320" spans="1:24" x14ac:dyDescent="0.4">
      <c r="A320">
        <v>100319</v>
      </c>
      <c r="B320" s="5">
        <v>45934.86041666667</v>
      </c>
      <c r="C320" s="3" t="str">
        <f>TEXT(Sales_Data[[#This Row],[OrderDate]],"mmmm")</f>
        <v>October</v>
      </c>
      <c r="D320" s="3" t="str">
        <f t="shared" si="8"/>
        <v>2025</v>
      </c>
      <c r="E320" t="s">
        <v>39</v>
      </c>
      <c r="F320" t="s">
        <v>14</v>
      </c>
      <c r="G320" t="s">
        <v>15</v>
      </c>
      <c r="H320" t="s">
        <v>32</v>
      </c>
      <c r="I320" t="s">
        <v>100</v>
      </c>
      <c r="J320">
        <v>84</v>
      </c>
      <c r="K320">
        <v>3200</v>
      </c>
      <c r="L320" s="7">
        <f>Sales_Data[[#This Row],[OrderQuantity]] *Sales_Data[[#This Row],[UnitPrice]]</f>
        <v>268800</v>
      </c>
      <c r="M320" s="7">
        <f>Sales_Data[[#This Row],[UnitPrice]]-Sales_Data[[#This Row],[UnitCost]]</f>
        <v>1200</v>
      </c>
      <c r="N320" s="7">
        <f>Sales_Data[[#This Row],[Gross Revenue]]-Sales_Data[[#This Row],[Discount Amount ]]</f>
        <v>267600</v>
      </c>
      <c r="O320" s="7">
        <f>Sales_Data[[#This Row],[OrderQuantity]] *Sales_Data[[#This Row],[UnitCost]]</f>
        <v>168000</v>
      </c>
      <c r="P320" s="7">
        <f>Sales_Data[[#This Row],[ItemCost]] +Sales_Data[[#This Row],[ShippingCost]]</f>
        <v>168729.15</v>
      </c>
      <c r="Q320" s="7">
        <f>Sales_Data[[#This Row],[Gross Revenue]]-Sales_Data[[#This Row],[TotalFinancialCost]]</f>
        <v>100070.85</v>
      </c>
      <c r="R320" s="7">
        <f>Sales_Data[[#This Row],[Actul Bill Amount]]-Sales_Data[[#This Row],[ShippingCost]]</f>
        <v>266870.84999999998</v>
      </c>
      <c r="S320">
        <v>490</v>
      </c>
      <c r="T320">
        <v>729.15</v>
      </c>
      <c r="U320" t="s">
        <v>17</v>
      </c>
      <c r="V320">
        <v>2000</v>
      </c>
      <c r="W320" t="s">
        <v>33</v>
      </c>
      <c r="X320" t="str">
        <f t="shared" si="9"/>
        <v>Delhi</v>
      </c>
    </row>
    <row r="321" spans="1:24" x14ac:dyDescent="0.4">
      <c r="A321">
        <v>100320</v>
      </c>
      <c r="B321" s="5">
        <v>45943.95208333333</v>
      </c>
      <c r="C321" s="3" t="str">
        <f>TEXT(Sales_Data[[#This Row],[OrderDate]],"mmmm")</f>
        <v>October</v>
      </c>
      <c r="D321" s="3" t="str">
        <f t="shared" si="8"/>
        <v>2025</v>
      </c>
      <c r="E321" t="s">
        <v>45</v>
      </c>
      <c r="F321" t="s">
        <v>28</v>
      </c>
      <c r="G321" t="s">
        <v>15</v>
      </c>
      <c r="H321" t="s">
        <v>16</v>
      </c>
      <c r="I321" t="s">
        <v>100</v>
      </c>
      <c r="J321">
        <v>87</v>
      </c>
      <c r="K321">
        <v>2500</v>
      </c>
      <c r="L321" s="7">
        <f>Sales_Data[[#This Row],[OrderQuantity]] *Sales_Data[[#This Row],[UnitPrice]]</f>
        <v>217500</v>
      </c>
      <c r="M321" s="7">
        <f>Sales_Data[[#This Row],[UnitPrice]]-Sales_Data[[#This Row],[UnitCost]]</f>
        <v>1000</v>
      </c>
      <c r="N321" s="7">
        <f>Sales_Data[[#This Row],[Gross Revenue]]-Sales_Data[[#This Row],[Discount Amount ]]</f>
        <v>216500</v>
      </c>
      <c r="O321" s="7">
        <f>Sales_Data[[#This Row],[OrderQuantity]] *Sales_Data[[#This Row],[UnitCost]]</f>
        <v>130500</v>
      </c>
      <c r="P321" s="7">
        <f>Sales_Data[[#This Row],[ItemCost]] +Sales_Data[[#This Row],[ShippingCost]]</f>
        <v>130783.96</v>
      </c>
      <c r="Q321" s="7">
        <f>Sales_Data[[#This Row],[Gross Revenue]]-Sales_Data[[#This Row],[TotalFinancialCost]]</f>
        <v>86716.04</v>
      </c>
      <c r="R321" s="7">
        <f>Sales_Data[[#This Row],[Actul Bill Amount]]-Sales_Data[[#This Row],[ShippingCost]]</f>
        <v>216216.04</v>
      </c>
      <c r="S321">
        <v>493</v>
      </c>
      <c r="T321">
        <v>283.95999999999998</v>
      </c>
      <c r="U321" t="s">
        <v>54</v>
      </c>
      <c r="V321">
        <v>1500</v>
      </c>
      <c r="W321" t="s">
        <v>18</v>
      </c>
      <c r="X321" t="str">
        <f t="shared" si="9"/>
        <v>Bengaluru</v>
      </c>
    </row>
    <row r="322" spans="1:24" x14ac:dyDescent="0.4">
      <c r="A322">
        <v>100321</v>
      </c>
      <c r="B322" s="5">
        <v>45754.815972222219</v>
      </c>
      <c r="C322" s="3" t="str">
        <f>TEXT(Sales_Data[[#This Row],[OrderDate]],"mmmm")</f>
        <v>April</v>
      </c>
      <c r="D322" s="3" t="str">
        <f t="shared" ref="D322:D385" si="10">TEXT(B322, "yyyy")</f>
        <v>2025</v>
      </c>
      <c r="E322" t="s">
        <v>34</v>
      </c>
      <c r="F322" t="s">
        <v>35</v>
      </c>
      <c r="G322" t="s">
        <v>29</v>
      </c>
      <c r="H322" t="s">
        <v>16</v>
      </c>
      <c r="I322" t="s">
        <v>100</v>
      </c>
      <c r="J322">
        <v>30</v>
      </c>
      <c r="K322">
        <v>8500</v>
      </c>
      <c r="L322" s="7">
        <f>Sales_Data[[#This Row],[OrderQuantity]] *Sales_Data[[#This Row],[UnitPrice]]</f>
        <v>255000</v>
      </c>
      <c r="M322" s="7">
        <f>Sales_Data[[#This Row],[UnitPrice]]-Sales_Data[[#This Row],[UnitCost]]</f>
        <v>3000</v>
      </c>
      <c r="N322" s="7">
        <f>Sales_Data[[#This Row],[Gross Revenue]]-Sales_Data[[#This Row],[Discount Amount ]]</f>
        <v>252000</v>
      </c>
      <c r="O322" s="7">
        <f>Sales_Data[[#This Row],[OrderQuantity]] *Sales_Data[[#This Row],[UnitCost]]</f>
        <v>165000</v>
      </c>
      <c r="P322" s="7">
        <f>Sales_Data[[#This Row],[ItemCost]] +Sales_Data[[#This Row],[ShippingCost]]</f>
        <v>165974.68</v>
      </c>
      <c r="Q322" s="7">
        <f>Sales_Data[[#This Row],[Gross Revenue]]-Sales_Data[[#This Row],[TotalFinancialCost]]</f>
        <v>89025.32</v>
      </c>
      <c r="R322" s="7">
        <f>Sales_Data[[#This Row],[Actul Bill Amount]]-Sales_Data[[#This Row],[ShippingCost]]</f>
        <v>251025.32</v>
      </c>
      <c r="S322">
        <v>606</v>
      </c>
      <c r="T322">
        <v>974.68</v>
      </c>
      <c r="U322" t="s">
        <v>49</v>
      </c>
      <c r="V322">
        <v>5500</v>
      </c>
      <c r="W322" t="s">
        <v>18</v>
      </c>
      <c r="X322" t="str">
        <f t="shared" ref="X322:X385" si="11">_xlfn.TEXTBEFORE(W322, " ")</f>
        <v>Bengaluru</v>
      </c>
    </row>
    <row r="323" spans="1:24" x14ac:dyDescent="0.4">
      <c r="A323">
        <v>100322</v>
      </c>
      <c r="B323" s="5">
        <v>45941.06527777778</v>
      </c>
      <c r="C323" s="3" t="str">
        <f>TEXT(Sales_Data[[#This Row],[OrderDate]],"mmmm")</f>
        <v>October</v>
      </c>
      <c r="D323" s="3" t="str">
        <f t="shared" si="10"/>
        <v>2025</v>
      </c>
      <c r="E323" t="s">
        <v>19</v>
      </c>
      <c r="F323" t="s">
        <v>55</v>
      </c>
      <c r="G323" t="s">
        <v>15</v>
      </c>
      <c r="H323" t="s">
        <v>32</v>
      </c>
      <c r="I323" t="s">
        <v>100</v>
      </c>
      <c r="J323">
        <v>32</v>
      </c>
      <c r="K323">
        <v>1200</v>
      </c>
      <c r="L323" s="7">
        <f>Sales_Data[[#This Row],[OrderQuantity]] *Sales_Data[[#This Row],[UnitPrice]]</f>
        <v>38400</v>
      </c>
      <c r="M323" s="7">
        <f>Sales_Data[[#This Row],[UnitPrice]]-Sales_Data[[#This Row],[UnitCost]]</f>
        <v>400</v>
      </c>
      <c r="N323" s="7">
        <f>Sales_Data[[#This Row],[Gross Revenue]]-Sales_Data[[#This Row],[Discount Amount ]]</f>
        <v>38000</v>
      </c>
      <c r="O323" s="7">
        <f>Sales_Data[[#This Row],[OrderQuantity]] *Sales_Data[[#This Row],[UnitCost]]</f>
        <v>25600</v>
      </c>
      <c r="P323" s="7">
        <f>Sales_Data[[#This Row],[ItemCost]] +Sales_Data[[#This Row],[ShippingCost]]</f>
        <v>26175.48</v>
      </c>
      <c r="Q323" s="7">
        <f>Sales_Data[[#This Row],[Gross Revenue]]-Sales_Data[[#This Row],[TotalFinancialCost]]</f>
        <v>12224.52</v>
      </c>
      <c r="R323" s="7">
        <f>Sales_Data[[#This Row],[Actul Bill Amount]]-Sales_Data[[#This Row],[ShippingCost]]</f>
        <v>37424.519999999997</v>
      </c>
      <c r="S323">
        <v>1195</v>
      </c>
      <c r="T323">
        <v>575.48</v>
      </c>
      <c r="U323" t="s">
        <v>58</v>
      </c>
      <c r="V323">
        <v>800</v>
      </c>
      <c r="W323" t="s">
        <v>33</v>
      </c>
      <c r="X323" t="str">
        <f t="shared" si="11"/>
        <v>Delhi</v>
      </c>
    </row>
    <row r="324" spans="1:24" x14ac:dyDescent="0.4">
      <c r="A324">
        <v>100323</v>
      </c>
      <c r="B324" s="5">
        <v>45974.620833333334</v>
      </c>
      <c r="C324" s="3" t="str">
        <f>TEXT(Sales_Data[[#This Row],[OrderDate]],"mmmm")</f>
        <v>November</v>
      </c>
      <c r="D324" s="3" t="str">
        <f t="shared" si="10"/>
        <v>2025</v>
      </c>
      <c r="E324" t="s">
        <v>39</v>
      </c>
      <c r="F324" t="s">
        <v>24</v>
      </c>
      <c r="G324" t="s">
        <v>31</v>
      </c>
      <c r="H324" t="s">
        <v>32</v>
      </c>
      <c r="I324" t="s">
        <v>100</v>
      </c>
      <c r="J324">
        <v>61</v>
      </c>
      <c r="K324">
        <v>25000</v>
      </c>
      <c r="L324" s="7">
        <f>Sales_Data[[#This Row],[OrderQuantity]] *Sales_Data[[#This Row],[UnitPrice]]</f>
        <v>1525000</v>
      </c>
      <c r="M324" s="7">
        <f>Sales_Data[[#This Row],[UnitPrice]]-Sales_Data[[#This Row],[UnitCost]]</f>
        <v>7000</v>
      </c>
      <c r="N324" s="7">
        <f>Sales_Data[[#This Row],[Gross Revenue]]-Sales_Data[[#This Row],[Discount Amount ]]</f>
        <v>1518000</v>
      </c>
      <c r="O324" s="7">
        <f>Sales_Data[[#This Row],[OrderQuantity]] *Sales_Data[[#This Row],[UnitCost]]</f>
        <v>1098000</v>
      </c>
      <c r="P324" s="7">
        <f>Sales_Data[[#This Row],[ItemCost]] +Sales_Data[[#This Row],[ShippingCost]]</f>
        <v>1098634.53</v>
      </c>
      <c r="Q324" s="7">
        <f>Sales_Data[[#This Row],[Gross Revenue]]-Sales_Data[[#This Row],[TotalFinancialCost]]</f>
        <v>426365.47</v>
      </c>
      <c r="R324" s="7">
        <f>Sales_Data[[#This Row],[Actul Bill Amount]]-Sales_Data[[#This Row],[ShippingCost]]</f>
        <v>1517365.47</v>
      </c>
      <c r="S324">
        <v>436</v>
      </c>
      <c r="T324">
        <v>634.53</v>
      </c>
      <c r="U324" t="s">
        <v>60</v>
      </c>
      <c r="V324">
        <v>18000</v>
      </c>
      <c r="W324" t="s">
        <v>33</v>
      </c>
      <c r="X324" t="str">
        <f t="shared" si="11"/>
        <v>Delhi</v>
      </c>
    </row>
    <row r="325" spans="1:24" x14ac:dyDescent="0.4">
      <c r="A325">
        <v>100324</v>
      </c>
      <c r="B325" s="5">
        <v>45961.29791666667</v>
      </c>
      <c r="C325" s="3" t="str">
        <f>TEXT(Sales_Data[[#This Row],[OrderDate]],"mmmm")</f>
        <v>October</v>
      </c>
      <c r="D325" s="3" t="str">
        <f t="shared" si="10"/>
        <v>2025</v>
      </c>
      <c r="E325" t="s">
        <v>42</v>
      </c>
      <c r="F325" t="s">
        <v>46</v>
      </c>
      <c r="G325" t="s">
        <v>15</v>
      </c>
      <c r="H325" t="s">
        <v>20</v>
      </c>
      <c r="I325" t="s">
        <v>100</v>
      </c>
      <c r="J325">
        <v>61</v>
      </c>
      <c r="K325">
        <v>15000</v>
      </c>
      <c r="L325" s="7">
        <f>Sales_Data[[#This Row],[OrderQuantity]] *Sales_Data[[#This Row],[UnitPrice]]</f>
        <v>915000</v>
      </c>
      <c r="M325" s="7">
        <f>Sales_Data[[#This Row],[UnitPrice]]-Sales_Data[[#This Row],[UnitCost]]</f>
        <v>5500</v>
      </c>
      <c r="N325" s="7">
        <f>Sales_Data[[#This Row],[Gross Revenue]]-Sales_Data[[#This Row],[Discount Amount ]]</f>
        <v>909500</v>
      </c>
      <c r="O325" s="7">
        <f>Sales_Data[[#This Row],[OrderQuantity]] *Sales_Data[[#This Row],[UnitCost]]</f>
        <v>579500</v>
      </c>
      <c r="P325" s="7">
        <f>Sales_Data[[#This Row],[ItemCost]] +Sales_Data[[#This Row],[ShippingCost]]</f>
        <v>580214.12</v>
      </c>
      <c r="Q325" s="7">
        <f>Sales_Data[[#This Row],[Gross Revenue]]-Sales_Data[[#This Row],[TotalFinancialCost]]</f>
        <v>334785.88</v>
      </c>
      <c r="R325" s="7">
        <f>Sales_Data[[#This Row],[Actul Bill Amount]]-Sales_Data[[#This Row],[ShippingCost]]</f>
        <v>908785.88</v>
      </c>
      <c r="S325">
        <v>452</v>
      </c>
      <c r="T325">
        <v>714.12</v>
      </c>
      <c r="U325" t="s">
        <v>53</v>
      </c>
      <c r="V325">
        <v>9500</v>
      </c>
      <c r="W325" t="s">
        <v>22</v>
      </c>
      <c r="X325" t="str">
        <f t="shared" si="11"/>
        <v>Nagpur</v>
      </c>
    </row>
    <row r="326" spans="1:24" x14ac:dyDescent="0.4">
      <c r="A326">
        <v>100325</v>
      </c>
      <c r="B326" s="5">
        <v>45804.579861111109</v>
      </c>
      <c r="C326" s="3" t="str">
        <f>TEXT(Sales_Data[[#This Row],[OrderDate]],"mmmm")</f>
        <v>May</v>
      </c>
      <c r="D326" s="3" t="str">
        <f t="shared" si="10"/>
        <v>2025</v>
      </c>
      <c r="E326" t="s">
        <v>48</v>
      </c>
      <c r="F326" t="s">
        <v>35</v>
      </c>
      <c r="G326" t="s">
        <v>29</v>
      </c>
      <c r="H326" t="s">
        <v>25</v>
      </c>
      <c r="I326" t="s">
        <v>100</v>
      </c>
      <c r="J326">
        <v>94</v>
      </c>
      <c r="K326">
        <v>8500</v>
      </c>
      <c r="L326" s="7">
        <f>Sales_Data[[#This Row],[OrderQuantity]] *Sales_Data[[#This Row],[UnitPrice]]</f>
        <v>799000</v>
      </c>
      <c r="M326" s="7">
        <f>Sales_Data[[#This Row],[UnitPrice]]-Sales_Data[[#This Row],[UnitCost]]</f>
        <v>3000</v>
      </c>
      <c r="N326" s="7">
        <f>Sales_Data[[#This Row],[Gross Revenue]]-Sales_Data[[#This Row],[Discount Amount ]]</f>
        <v>796000</v>
      </c>
      <c r="O326" s="7">
        <f>Sales_Data[[#This Row],[OrderQuantity]] *Sales_Data[[#This Row],[UnitCost]]</f>
        <v>517000</v>
      </c>
      <c r="P326" s="7">
        <f>Sales_Data[[#This Row],[ItemCost]] +Sales_Data[[#This Row],[ShippingCost]]</f>
        <v>519701.5</v>
      </c>
      <c r="Q326" s="7">
        <f>Sales_Data[[#This Row],[Gross Revenue]]-Sales_Data[[#This Row],[TotalFinancialCost]]</f>
        <v>279298.5</v>
      </c>
      <c r="R326" s="7">
        <f>Sales_Data[[#This Row],[Actul Bill Amount]]-Sales_Data[[#This Row],[ShippingCost]]</f>
        <v>793298.5</v>
      </c>
      <c r="S326">
        <v>464</v>
      </c>
      <c r="T326">
        <v>2701.5</v>
      </c>
      <c r="U326" t="s">
        <v>49</v>
      </c>
      <c r="V326">
        <v>5500</v>
      </c>
      <c r="W326" t="s">
        <v>27</v>
      </c>
      <c r="X326" t="str">
        <f t="shared" si="11"/>
        <v>Mumbai</v>
      </c>
    </row>
    <row r="327" spans="1:24" x14ac:dyDescent="0.4">
      <c r="A327">
        <v>100326</v>
      </c>
      <c r="B327" s="5">
        <v>45661.133333333331</v>
      </c>
      <c r="C327" s="3" t="str">
        <f>TEXT(Sales_Data[[#This Row],[OrderDate]],"mmmm")</f>
        <v>January</v>
      </c>
      <c r="D327" s="3" t="str">
        <f t="shared" si="10"/>
        <v>2025</v>
      </c>
      <c r="E327" t="s">
        <v>34</v>
      </c>
      <c r="F327" t="s">
        <v>46</v>
      </c>
      <c r="G327" t="s">
        <v>29</v>
      </c>
      <c r="H327" t="s">
        <v>37</v>
      </c>
      <c r="I327" t="s">
        <v>100</v>
      </c>
      <c r="J327">
        <v>39</v>
      </c>
      <c r="K327">
        <v>4500</v>
      </c>
      <c r="L327" s="7">
        <f>Sales_Data[[#This Row],[OrderQuantity]] *Sales_Data[[#This Row],[UnitPrice]]</f>
        <v>175500</v>
      </c>
      <c r="M327" s="7">
        <f>Sales_Data[[#This Row],[UnitPrice]]-Sales_Data[[#This Row],[UnitCost]]</f>
        <v>1700</v>
      </c>
      <c r="N327" s="7">
        <f>Sales_Data[[#This Row],[Gross Revenue]]-Sales_Data[[#This Row],[Discount Amount ]]</f>
        <v>173800</v>
      </c>
      <c r="O327" s="7">
        <f>Sales_Data[[#This Row],[OrderQuantity]] *Sales_Data[[#This Row],[UnitCost]]</f>
        <v>109200</v>
      </c>
      <c r="P327" s="7">
        <f>Sales_Data[[#This Row],[ItemCost]] +Sales_Data[[#This Row],[ShippingCost]]</f>
        <v>109718</v>
      </c>
      <c r="Q327" s="7">
        <f>Sales_Data[[#This Row],[Gross Revenue]]-Sales_Data[[#This Row],[TotalFinancialCost]]</f>
        <v>65782</v>
      </c>
      <c r="R327" s="7">
        <f>Sales_Data[[#This Row],[Actul Bill Amount]]-Sales_Data[[#This Row],[ShippingCost]]</f>
        <v>173282</v>
      </c>
      <c r="S327">
        <v>848</v>
      </c>
      <c r="T327">
        <v>518</v>
      </c>
      <c r="U327" t="s">
        <v>47</v>
      </c>
      <c r="V327">
        <v>2800</v>
      </c>
      <c r="W327" t="s">
        <v>38</v>
      </c>
      <c r="X327" t="str">
        <f t="shared" si="11"/>
        <v>Kolkata</v>
      </c>
    </row>
    <row r="328" spans="1:24" x14ac:dyDescent="0.4">
      <c r="A328">
        <v>100327</v>
      </c>
      <c r="B328" s="5">
        <v>45692.474305555559</v>
      </c>
      <c r="C328" s="3" t="str">
        <f>TEXT(Sales_Data[[#This Row],[OrderDate]],"mmmm")</f>
        <v>February</v>
      </c>
      <c r="D328" s="3" t="str">
        <f t="shared" si="10"/>
        <v>2025</v>
      </c>
      <c r="E328" t="s">
        <v>45</v>
      </c>
      <c r="F328" t="s">
        <v>43</v>
      </c>
      <c r="G328" t="s">
        <v>31</v>
      </c>
      <c r="H328" t="s">
        <v>25</v>
      </c>
      <c r="I328" t="s">
        <v>100</v>
      </c>
      <c r="J328">
        <v>72</v>
      </c>
      <c r="K328">
        <v>4500</v>
      </c>
      <c r="L328" s="7">
        <f>Sales_Data[[#This Row],[OrderQuantity]] *Sales_Data[[#This Row],[UnitPrice]]</f>
        <v>324000</v>
      </c>
      <c r="M328" s="7">
        <f>Sales_Data[[#This Row],[UnitPrice]]-Sales_Data[[#This Row],[UnitCost]]</f>
        <v>2000</v>
      </c>
      <c r="N328" s="7">
        <f>Sales_Data[[#This Row],[Gross Revenue]]-Sales_Data[[#This Row],[Discount Amount ]]</f>
        <v>322000</v>
      </c>
      <c r="O328" s="7">
        <f>Sales_Data[[#This Row],[OrderQuantity]] *Sales_Data[[#This Row],[UnitCost]]</f>
        <v>180000</v>
      </c>
      <c r="P328" s="7">
        <f>Sales_Data[[#This Row],[ItemCost]] +Sales_Data[[#This Row],[ShippingCost]]</f>
        <v>180344.34</v>
      </c>
      <c r="Q328" s="7">
        <f>Sales_Data[[#This Row],[Gross Revenue]]-Sales_Data[[#This Row],[TotalFinancialCost]]</f>
        <v>143655.66</v>
      </c>
      <c r="R328" s="7">
        <f>Sales_Data[[#This Row],[Actul Bill Amount]]-Sales_Data[[#This Row],[ShippingCost]]</f>
        <v>321655.65999999997</v>
      </c>
      <c r="S328">
        <v>578</v>
      </c>
      <c r="T328">
        <v>344.34</v>
      </c>
      <c r="U328" t="s">
        <v>44</v>
      </c>
      <c r="V328">
        <v>2500</v>
      </c>
      <c r="W328" t="s">
        <v>27</v>
      </c>
      <c r="X328" t="str">
        <f t="shared" si="11"/>
        <v>Mumbai</v>
      </c>
    </row>
    <row r="329" spans="1:24" x14ac:dyDescent="0.4">
      <c r="A329">
        <v>100328</v>
      </c>
      <c r="B329" s="5">
        <v>45849.211111111108</v>
      </c>
      <c r="C329" s="3" t="str">
        <f>TEXT(Sales_Data[[#This Row],[OrderDate]],"mmmm")</f>
        <v>July</v>
      </c>
      <c r="D329" s="3" t="str">
        <f t="shared" si="10"/>
        <v>2025</v>
      </c>
      <c r="E329" t="s">
        <v>19</v>
      </c>
      <c r="F329" t="s">
        <v>46</v>
      </c>
      <c r="G329" t="s">
        <v>29</v>
      </c>
      <c r="H329" t="s">
        <v>16</v>
      </c>
      <c r="I329" t="s">
        <v>100</v>
      </c>
      <c r="J329">
        <v>65</v>
      </c>
      <c r="K329">
        <v>15000</v>
      </c>
      <c r="L329" s="7">
        <f>Sales_Data[[#This Row],[OrderQuantity]] *Sales_Data[[#This Row],[UnitPrice]]</f>
        <v>975000</v>
      </c>
      <c r="M329" s="7">
        <f>Sales_Data[[#This Row],[UnitPrice]]-Sales_Data[[#This Row],[UnitCost]]</f>
        <v>5500</v>
      </c>
      <c r="N329" s="7">
        <f>Sales_Data[[#This Row],[Gross Revenue]]-Sales_Data[[#This Row],[Discount Amount ]]</f>
        <v>969500</v>
      </c>
      <c r="O329" s="7">
        <f>Sales_Data[[#This Row],[OrderQuantity]] *Sales_Data[[#This Row],[UnitCost]]</f>
        <v>617500</v>
      </c>
      <c r="P329" s="7">
        <f>Sales_Data[[#This Row],[ItemCost]] +Sales_Data[[#This Row],[ShippingCost]]</f>
        <v>618479.89</v>
      </c>
      <c r="Q329" s="7">
        <f>Sales_Data[[#This Row],[Gross Revenue]]-Sales_Data[[#This Row],[TotalFinancialCost]]</f>
        <v>356520.11</v>
      </c>
      <c r="R329" s="7">
        <f>Sales_Data[[#This Row],[Actul Bill Amount]]-Sales_Data[[#This Row],[ShippingCost]]</f>
        <v>968520.11</v>
      </c>
      <c r="S329">
        <v>1143</v>
      </c>
      <c r="T329">
        <v>979.89</v>
      </c>
      <c r="U329" t="s">
        <v>53</v>
      </c>
      <c r="V329">
        <v>9500</v>
      </c>
      <c r="W329" t="s">
        <v>18</v>
      </c>
      <c r="X329" t="str">
        <f t="shared" si="11"/>
        <v>Bengaluru</v>
      </c>
    </row>
    <row r="330" spans="1:24" x14ac:dyDescent="0.4">
      <c r="A330">
        <v>100329</v>
      </c>
      <c r="B330" s="5">
        <v>45706.302777777775</v>
      </c>
      <c r="C330" s="3" t="str">
        <f>TEXT(Sales_Data[[#This Row],[OrderDate]],"mmmm")</f>
        <v>February</v>
      </c>
      <c r="D330" s="3" t="str">
        <f t="shared" si="10"/>
        <v>2025</v>
      </c>
      <c r="E330" t="s">
        <v>19</v>
      </c>
      <c r="F330" t="s">
        <v>55</v>
      </c>
      <c r="G330" t="s">
        <v>31</v>
      </c>
      <c r="H330" t="s">
        <v>25</v>
      </c>
      <c r="I330" t="s">
        <v>100</v>
      </c>
      <c r="J330">
        <v>58</v>
      </c>
      <c r="K330">
        <v>600</v>
      </c>
      <c r="L330" s="7">
        <f>Sales_Data[[#This Row],[OrderQuantity]] *Sales_Data[[#This Row],[UnitPrice]]</f>
        <v>34800</v>
      </c>
      <c r="M330" s="7">
        <f>Sales_Data[[#This Row],[UnitPrice]]-Sales_Data[[#This Row],[UnitCost]]</f>
        <v>250</v>
      </c>
      <c r="N330" s="7">
        <f>Sales_Data[[#This Row],[Gross Revenue]]-Sales_Data[[#This Row],[Discount Amount ]]</f>
        <v>34550</v>
      </c>
      <c r="O330" s="7">
        <f>Sales_Data[[#This Row],[OrderQuantity]] *Sales_Data[[#This Row],[UnitCost]]</f>
        <v>20300</v>
      </c>
      <c r="P330" s="7">
        <f>Sales_Data[[#This Row],[ItemCost]] +Sales_Data[[#This Row],[ShippingCost]]</f>
        <v>21325.22</v>
      </c>
      <c r="Q330" s="7">
        <f>Sales_Data[[#This Row],[Gross Revenue]]-Sales_Data[[#This Row],[TotalFinancialCost]]</f>
        <v>13474.779999999999</v>
      </c>
      <c r="R330" s="7">
        <f>Sales_Data[[#This Row],[Actul Bill Amount]]-Sales_Data[[#This Row],[ShippingCost]]</f>
        <v>33524.78</v>
      </c>
      <c r="S330">
        <v>962</v>
      </c>
      <c r="T330">
        <v>1025.22</v>
      </c>
      <c r="U330" t="s">
        <v>57</v>
      </c>
      <c r="V330">
        <v>350</v>
      </c>
      <c r="W330" t="s">
        <v>27</v>
      </c>
      <c r="X330" t="str">
        <f t="shared" si="11"/>
        <v>Mumbai</v>
      </c>
    </row>
    <row r="331" spans="1:24" x14ac:dyDescent="0.4">
      <c r="A331">
        <v>100330</v>
      </c>
      <c r="B331" s="5">
        <v>45674.35</v>
      </c>
      <c r="C331" s="3" t="str">
        <f>TEXT(Sales_Data[[#This Row],[OrderDate]],"mmmm")</f>
        <v>January</v>
      </c>
      <c r="D331" s="3" t="str">
        <f t="shared" si="10"/>
        <v>2025</v>
      </c>
      <c r="E331" t="s">
        <v>23</v>
      </c>
      <c r="F331" t="s">
        <v>43</v>
      </c>
      <c r="G331" t="s">
        <v>31</v>
      </c>
      <c r="H331" t="s">
        <v>32</v>
      </c>
      <c r="I331" t="s">
        <v>100</v>
      </c>
      <c r="J331">
        <v>48</v>
      </c>
      <c r="K331">
        <v>2800</v>
      </c>
      <c r="L331" s="7">
        <f>Sales_Data[[#This Row],[OrderQuantity]] *Sales_Data[[#This Row],[UnitPrice]]</f>
        <v>134400</v>
      </c>
      <c r="M331" s="7">
        <f>Sales_Data[[#This Row],[UnitPrice]]-Sales_Data[[#This Row],[UnitCost]]</f>
        <v>1300</v>
      </c>
      <c r="N331" s="7">
        <f>Sales_Data[[#This Row],[Gross Revenue]]-Sales_Data[[#This Row],[Discount Amount ]]</f>
        <v>133100</v>
      </c>
      <c r="O331" s="7">
        <f>Sales_Data[[#This Row],[OrderQuantity]] *Sales_Data[[#This Row],[UnitCost]]</f>
        <v>72000</v>
      </c>
      <c r="P331" s="7">
        <f>Sales_Data[[#This Row],[ItemCost]] +Sales_Data[[#This Row],[ShippingCost]]</f>
        <v>72512.899999999994</v>
      </c>
      <c r="Q331" s="7">
        <f>Sales_Data[[#This Row],[Gross Revenue]]-Sales_Data[[#This Row],[TotalFinancialCost]]</f>
        <v>61887.100000000006</v>
      </c>
      <c r="R331" s="7">
        <f>Sales_Data[[#This Row],[Actul Bill Amount]]-Sales_Data[[#This Row],[ShippingCost]]</f>
        <v>132587.1</v>
      </c>
      <c r="S331">
        <v>847</v>
      </c>
      <c r="T331">
        <v>512.9</v>
      </c>
      <c r="U331" t="s">
        <v>61</v>
      </c>
      <c r="V331">
        <v>1500</v>
      </c>
      <c r="W331" t="s">
        <v>33</v>
      </c>
      <c r="X331" t="str">
        <f t="shared" si="11"/>
        <v>Delhi</v>
      </c>
    </row>
    <row r="332" spans="1:24" x14ac:dyDescent="0.4">
      <c r="A332">
        <v>100331</v>
      </c>
      <c r="B332" s="5">
        <v>45829.341666666667</v>
      </c>
      <c r="C332" s="3" t="str">
        <f>TEXT(Sales_Data[[#This Row],[OrderDate]],"mmmm")</f>
        <v>June</v>
      </c>
      <c r="D332" s="3" t="str">
        <f t="shared" si="10"/>
        <v>2025</v>
      </c>
      <c r="E332" t="s">
        <v>48</v>
      </c>
      <c r="F332" t="s">
        <v>43</v>
      </c>
      <c r="G332" t="s">
        <v>15</v>
      </c>
      <c r="H332" t="s">
        <v>37</v>
      </c>
      <c r="I332" t="s">
        <v>100</v>
      </c>
      <c r="J332">
        <v>92</v>
      </c>
      <c r="K332">
        <v>4500</v>
      </c>
      <c r="L332" s="7">
        <f>Sales_Data[[#This Row],[OrderQuantity]] *Sales_Data[[#This Row],[UnitPrice]]</f>
        <v>414000</v>
      </c>
      <c r="M332" s="7">
        <f>Sales_Data[[#This Row],[UnitPrice]]-Sales_Data[[#This Row],[UnitCost]]</f>
        <v>2000</v>
      </c>
      <c r="N332" s="7">
        <f>Sales_Data[[#This Row],[Gross Revenue]]-Sales_Data[[#This Row],[Discount Amount ]]</f>
        <v>412000</v>
      </c>
      <c r="O332" s="7">
        <f>Sales_Data[[#This Row],[OrderQuantity]] *Sales_Data[[#This Row],[UnitCost]]</f>
        <v>230000</v>
      </c>
      <c r="P332" s="7">
        <f>Sales_Data[[#This Row],[ItemCost]] +Sales_Data[[#This Row],[ShippingCost]]</f>
        <v>230848.7</v>
      </c>
      <c r="Q332" s="7">
        <f>Sales_Data[[#This Row],[Gross Revenue]]-Sales_Data[[#This Row],[TotalFinancialCost]]</f>
        <v>183151.3</v>
      </c>
      <c r="R332" s="7">
        <f>Sales_Data[[#This Row],[Actul Bill Amount]]-Sales_Data[[#This Row],[ShippingCost]]</f>
        <v>411151.3</v>
      </c>
      <c r="S332">
        <v>777</v>
      </c>
      <c r="T332">
        <v>848.7</v>
      </c>
      <c r="U332" t="s">
        <v>44</v>
      </c>
      <c r="V332">
        <v>2500</v>
      </c>
      <c r="W332" t="s">
        <v>38</v>
      </c>
      <c r="X332" t="str">
        <f t="shared" si="11"/>
        <v>Kolkata</v>
      </c>
    </row>
    <row r="333" spans="1:24" x14ac:dyDescent="0.4">
      <c r="A333">
        <v>100332</v>
      </c>
      <c r="B333" s="5">
        <v>45877.650694444441</v>
      </c>
      <c r="C333" s="3" t="str">
        <f>TEXT(Sales_Data[[#This Row],[OrderDate]],"mmmm")</f>
        <v>August</v>
      </c>
      <c r="D333" s="3" t="str">
        <f t="shared" si="10"/>
        <v>2025</v>
      </c>
      <c r="E333" t="s">
        <v>39</v>
      </c>
      <c r="F333" t="s">
        <v>46</v>
      </c>
      <c r="G333" t="s">
        <v>29</v>
      </c>
      <c r="H333" t="s">
        <v>32</v>
      </c>
      <c r="I333" t="s">
        <v>100</v>
      </c>
      <c r="J333">
        <v>1</v>
      </c>
      <c r="K333">
        <v>4500</v>
      </c>
      <c r="L333" s="7">
        <f>Sales_Data[[#This Row],[OrderQuantity]] *Sales_Data[[#This Row],[UnitPrice]]</f>
        <v>4500</v>
      </c>
      <c r="M333" s="7">
        <f>Sales_Data[[#This Row],[UnitPrice]]-Sales_Data[[#This Row],[UnitCost]]</f>
        <v>1700</v>
      </c>
      <c r="N333" s="7">
        <f>Sales_Data[[#This Row],[Gross Revenue]]-Sales_Data[[#This Row],[Discount Amount ]]</f>
        <v>2800</v>
      </c>
      <c r="O333" s="7">
        <f>Sales_Data[[#This Row],[OrderQuantity]] *Sales_Data[[#This Row],[UnitCost]]</f>
        <v>2800</v>
      </c>
      <c r="P333" s="7">
        <f>Sales_Data[[#This Row],[ItemCost]] +Sales_Data[[#This Row],[ShippingCost]]</f>
        <v>3614.92</v>
      </c>
      <c r="Q333" s="7">
        <f>Sales_Data[[#This Row],[Gross Revenue]]-Sales_Data[[#This Row],[TotalFinancialCost]]</f>
        <v>885.07999999999993</v>
      </c>
      <c r="R333" s="7">
        <f>Sales_Data[[#This Row],[Actul Bill Amount]]-Sales_Data[[#This Row],[ShippingCost]]</f>
        <v>1985.08</v>
      </c>
      <c r="S333">
        <v>333</v>
      </c>
      <c r="T333">
        <v>814.92</v>
      </c>
      <c r="U333" t="s">
        <v>47</v>
      </c>
      <c r="V333">
        <v>2800</v>
      </c>
      <c r="W333" t="s">
        <v>33</v>
      </c>
      <c r="X333" t="str">
        <f t="shared" si="11"/>
        <v>Delhi</v>
      </c>
    </row>
    <row r="334" spans="1:24" x14ac:dyDescent="0.4">
      <c r="A334">
        <v>100333</v>
      </c>
      <c r="B334" s="5">
        <v>45815.341666666667</v>
      </c>
      <c r="C334" s="3" t="str">
        <f>TEXT(Sales_Data[[#This Row],[OrderDate]],"mmmm")</f>
        <v>June</v>
      </c>
      <c r="D334" s="3" t="str">
        <f t="shared" si="10"/>
        <v>2025</v>
      </c>
      <c r="E334" t="s">
        <v>19</v>
      </c>
      <c r="F334" t="s">
        <v>35</v>
      </c>
      <c r="G334" t="s">
        <v>15</v>
      </c>
      <c r="H334" t="s">
        <v>32</v>
      </c>
      <c r="I334" t="s">
        <v>100</v>
      </c>
      <c r="J334">
        <v>93</v>
      </c>
      <c r="K334">
        <v>12000</v>
      </c>
      <c r="L334" s="7">
        <f>Sales_Data[[#This Row],[OrderQuantity]] *Sales_Data[[#This Row],[UnitPrice]]</f>
        <v>1116000</v>
      </c>
      <c r="M334" s="7">
        <f>Sales_Data[[#This Row],[UnitPrice]]-Sales_Data[[#This Row],[UnitCost]]</f>
        <v>4000</v>
      </c>
      <c r="N334" s="7">
        <f>Sales_Data[[#This Row],[Gross Revenue]]-Sales_Data[[#This Row],[Discount Amount ]]</f>
        <v>1112000</v>
      </c>
      <c r="O334" s="7">
        <f>Sales_Data[[#This Row],[OrderQuantity]] *Sales_Data[[#This Row],[UnitCost]]</f>
        <v>744000</v>
      </c>
      <c r="P334" s="7">
        <f>Sales_Data[[#This Row],[ItemCost]] +Sales_Data[[#This Row],[ShippingCost]]</f>
        <v>744726.98</v>
      </c>
      <c r="Q334" s="7">
        <f>Sales_Data[[#This Row],[Gross Revenue]]-Sales_Data[[#This Row],[TotalFinancialCost]]</f>
        <v>371273.02</v>
      </c>
      <c r="R334" s="7">
        <f>Sales_Data[[#This Row],[Actul Bill Amount]]-Sales_Data[[#This Row],[ShippingCost]]</f>
        <v>1111273.02</v>
      </c>
      <c r="S334">
        <v>659</v>
      </c>
      <c r="T334">
        <v>726.98</v>
      </c>
      <c r="U334" t="s">
        <v>36</v>
      </c>
      <c r="V334">
        <v>8000</v>
      </c>
      <c r="W334" t="s">
        <v>33</v>
      </c>
      <c r="X334" t="str">
        <f t="shared" si="11"/>
        <v>Delhi</v>
      </c>
    </row>
    <row r="335" spans="1:24" x14ac:dyDescent="0.4">
      <c r="A335">
        <v>100334</v>
      </c>
      <c r="B335" s="5">
        <v>45703.924305555556</v>
      </c>
      <c r="C335" s="3" t="str">
        <f>TEXT(Sales_Data[[#This Row],[OrderDate]],"mmmm")</f>
        <v>February</v>
      </c>
      <c r="D335" s="3" t="str">
        <f t="shared" si="10"/>
        <v>2025</v>
      </c>
      <c r="E335" t="s">
        <v>19</v>
      </c>
      <c r="F335" t="s">
        <v>40</v>
      </c>
      <c r="G335" t="s">
        <v>15</v>
      </c>
      <c r="H335" t="s">
        <v>20</v>
      </c>
      <c r="I335" t="s">
        <v>100</v>
      </c>
      <c r="J335">
        <v>78</v>
      </c>
      <c r="K335">
        <v>1500</v>
      </c>
      <c r="L335" s="7">
        <f>Sales_Data[[#This Row],[OrderQuantity]] *Sales_Data[[#This Row],[UnitPrice]]</f>
        <v>117000</v>
      </c>
      <c r="M335" s="7">
        <f>Sales_Data[[#This Row],[UnitPrice]]-Sales_Data[[#This Row],[UnitCost]]</f>
        <v>700</v>
      </c>
      <c r="N335" s="7">
        <f>Sales_Data[[#This Row],[Gross Revenue]]-Sales_Data[[#This Row],[Discount Amount ]]</f>
        <v>116300</v>
      </c>
      <c r="O335" s="7">
        <f>Sales_Data[[#This Row],[OrderQuantity]] *Sales_Data[[#This Row],[UnitCost]]</f>
        <v>62400</v>
      </c>
      <c r="P335" s="7">
        <f>Sales_Data[[#This Row],[ItemCost]] +Sales_Data[[#This Row],[ShippingCost]]</f>
        <v>62811.86</v>
      </c>
      <c r="Q335" s="7">
        <f>Sales_Data[[#This Row],[Gross Revenue]]-Sales_Data[[#This Row],[TotalFinancialCost]]</f>
        <v>54188.14</v>
      </c>
      <c r="R335" s="7">
        <f>Sales_Data[[#This Row],[Actul Bill Amount]]-Sales_Data[[#This Row],[ShippingCost]]</f>
        <v>115888.14</v>
      </c>
      <c r="S335">
        <v>911</v>
      </c>
      <c r="T335">
        <v>411.86</v>
      </c>
      <c r="U335" t="s">
        <v>52</v>
      </c>
      <c r="V335">
        <v>800</v>
      </c>
      <c r="W335" t="s">
        <v>22</v>
      </c>
      <c r="X335" t="str">
        <f t="shared" si="11"/>
        <v>Nagpur</v>
      </c>
    </row>
    <row r="336" spans="1:24" x14ac:dyDescent="0.4">
      <c r="A336">
        <v>100335</v>
      </c>
      <c r="B336" s="5">
        <v>45663.769444444442</v>
      </c>
      <c r="C336" s="3" t="str">
        <f>TEXT(Sales_Data[[#This Row],[OrderDate]],"mmmm")</f>
        <v>January</v>
      </c>
      <c r="D336" s="3" t="str">
        <f t="shared" si="10"/>
        <v>2025</v>
      </c>
      <c r="E336" t="s">
        <v>13</v>
      </c>
      <c r="F336" t="s">
        <v>40</v>
      </c>
      <c r="G336" t="s">
        <v>29</v>
      </c>
      <c r="H336" t="s">
        <v>32</v>
      </c>
      <c r="I336" t="s">
        <v>100</v>
      </c>
      <c r="J336">
        <v>39</v>
      </c>
      <c r="K336">
        <v>1500</v>
      </c>
      <c r="L336" s="7">
        <f>Sales_Data[[#This Row],[OrderQuantity]] *Sales_Data[[#This Row],[UnitPrice]]</f>
        <v>58500</v>
      </c>
      <c r="M336" s="7">
        <f>Sales_Data[[#This Row],[UnitPrice]]-Sales_Data[[#This Row],[UnitCost]]</f>
        <v>700</v>
      </c>
      <c r="N336" s="7">
        <f>Sales_Data[[#This Row],[Gross Revenue]]-Sales_Data[[#This Row],[Discount Amount ]]</f>
        <v>57800</v>
      </c>
      <c r="O336" s="7">
        <f>Sales_Data[[#This Row],[OrderQuantity]] *Sales_Data[[#This Row],[UnitCost]]</f>
        <v>31200</v>
      </c>
      <c r="P336" s="7">
        <f>Sales_Data[[#This Row],[ItemCost]] +Sales_Data[[#This Row],[ShippingCost]]</f>
        <v>31863.37</v>
      </c>
      <c r="Q336" s="7">
        <f>Sales_Data[[#This Row],[Gross Revenue]]-Sales_Data[[#This Row],[TotalFinancialCost]]</f>
        <v>26636.63</v>
      </c>
      <c r="R336" s="7">
        <f>Sales_Data[[#This Row],[Actul Bill Amount]]-Sales_Data[[#This Row],[ShippingCost]]</f>
        <v>57136.63</v>
      </c>
      <c r="S336">
        <v>1149</v>
      </c>
      <c r="T336">
        <v>663.37</v>
      </c>
      <c r="U336" t="s">
        <v>52</v>
      </c>
      <c r="V336">
        <v>800</v>
      </c>
      <c r="W336" t="s">
        <v>33</v>
      </c>
      <c r="X336" t="str">
        <f t="shared" si="11"/>
        <v>Delhi</v>
      </c>
    </row>
    <row r="337" spans="1:24" x14ac:dyDescent="0.4">
      <c r="A337">
        <v>100336</v>
      </c>
      <c r="B337" s="5">
        <v>45756.323611111111</v>
      </c>
      <c r="C337" s="3" t="str">
        <f>TEXT(Sales_Data[[#This Row],[OrderDate]],"mmmm")</f>
        <v>April</v>
      </c>
      <c r="D337" s="3" t="str">
        <f t="shared" si="10"/>
        <v>2025</v>
      </c>
      <c r="E337" t="s">
        <v>45</v>
      </c>
      <c r="F337" t="s">
        <v>14</v>
      </c>
      <c r="G337" t="s">
        <v>15</v>
      </c>
      <c r="H337" t="s">
        <v>16</v>
      </c>
      <c r="I337" t="s">
        <v>100</v>
      </c>
      <c r="J337">
        <v>64</v>
      </c>
      <c r="K337">
        <v>3200</v>
      </c>
      <c r="L337" s="7">
        <f>Sales_Data[[#This Row],[OrderQuantity]] *Sales_Data[[#This Row],[UnitPrice]]</f>
        <v>204800</v>
      </c>
      <c r="M337" s="7">
        <f>Sales_Data[[#This Row],[UnitPrice]]-Sales_Data[[#This Row],[UnitCost]]</f>
        <v>1200</v>
      </c>
      <c r="N337" s="7">
        <f>Sales_Data[[#This Row],[Gross Revenue]]-Sales_Data[[#This Row],[Discount Amount ]]</f>
        <v>203600</v>
      </c>
      <c r="O337" s="7">
        <f>Sales_Data[[#This Row],[OrderQuantity]] *Sales_Data[[#This Row],[UnitCost]]</f>
        <v>128000</v>
      </c>
      <c r="P337" s="7">
        <f>Sales_Data[[#This Row],[ItemCost]] +Sales_Data[[#This Row],[ShippingCost]]</f>
        <v>128877.68</v>
      </c>
      <c r="Q337" s="7">
        <f>Sales_Data[[#This Row],[Gross Revenue]]-Sales_Data[[#This Row],[TotalFinancialCost]]</f>
        <v>75922.320000000007</v>
      </c>
      <c r="R337" s="7">
        <f>Sales_Data[[#This Row],[Actul Bill Amount]]-Sales_Data[[#This Row],[ShippingCost]]</f>
        <v>202722.32</v>
      </c>
      <c r="S337">
        <v>1174</v>
      </c>
      <c r="T337">
        <v>877.68</v>
      </c>
      <c r="U337" t="s">
        <v>17</v>
      </c>
      <c r="V337">
        <v>2000</v>
      </c>
      <c r="W337" t="s">
        <v>18</v>
      </c>
      <c r="X337" t="str">
        <f t="shared" si="11"/>
        <v>Bengaluru</v>
      </c>
    </row>
    <row r="338" spans="1:24" x14ac:dyDescent="0.4">
      <c r="A338">
        <v>100337</v>
      </c>
      <c r="B338" s="5">
        <v>45890.257638888892</v>
      </c>
      <c r="C338" s="3" t="str">
        <f>TEXT(Sales_Data[[#This Row],[OrderDate]],"mmmm")</f>
        <v>August</v>
      </c>
      <c r="D338" s="3" t="str">
        <f t="shared" si="10"/>
        <v>2025</v>
      </c>
      <c r="E338" t="s">
        <v>45</v>
      </c>
      <c r="F338" t="s">
        <v>43</v>
      </c>
      <c r="G338" t="s">
        <v>31</v>
      </c>
      <c r="H338" t="s">
        <v>37</v>
      </c>
      <c r="I338" t="s">
        <v>100</v>
      </c>
      <c r="J338">
        <v>70</v>
      </c>
      <c r="K338">
        <v>2800</v>
      </c>
      <c r="L338" s="7">
        <f>Sales_Data[[#This Row],[OrderQuantity]] *Sales_Data[[#This Row],[UnitPrice]]</f>
        <v>196000</v>
      </c>
      <c r="M338" s="7">
        <f>Sales_Data[[#This Row],[UnitPrice]]-Sales_Data[[#This Row],[UnitCost]]</f>
        <v>1300</v>
      </c>
      <c r="N338" s="7">
        <f>Sales_Data[[#This Row],[Gross Revenue]]-Sales_Data[[#This Row],[Discount Amount ]]</f>
        <v>194700</v>
      </c>
      <c r="O338" s="7">
        <f>Sales_Data[[#This Row],[OrderQuantity]] *Sales_Data[[#This Row],[UnitCost]]</f>
        <v>105000</v>
      </c>
      <c r="P338" s="7">
        <f>Sales_Data[[#This Row],[ItemCost]] +Sales_Data[[#This Row],[ShippingCost]]</f>
        <v>105892.78</v>
      </c>
      <c r="Q338" s="7">
        <f>Sales_Data[[#This Row],[Gross Revenue]]-Sales_Data[[#This Row],[TotalFinancialCost]]</f>
        <v>90107.22</v>
      </c>
      <c r="R338" s="7">
        <f>Sales_Data[[#This Row],[Actul Bill Amount]]-Sales_Data[[#This Row],[ShippingCost]]</f>
        <v>193807.22</v>
      </c>
      <c r="S338">
        <v>345</v>
      </c>
      <c r="T338">
        <v>892.78</v>
      </c>
      <c r="U338" t="s">
        <v>61</v>
      </c>
      <c r="V338">
        <v>1500</v>
      </c>
      <c r="W338" t="s">
        <v>38</v>
      </c>
      <c r="X338" t="str">
        <f t="shared" si="11"/>
        <v>Kolkata</v>
      </c>
    </row>
    <row r="339" spans="1:24" x14ac:dyDescent="0.4">
      <c r="A339">
        <v>100338</v>
      </c>
      <c r="B339" s="5">
        <v>45694.51666666667</v>
      </c>
      <c r="C339" s="3" t="str">
        <f>TEXT(Sales_Data[[#This Row],[OrderDate]],"mmmm")</f>
        <v>February</v>
      </c>
      <c r="D339" s="3" t="str">
        <f t="shared" si="10"/>
        <v>2025</v>
      </c>
      <c r="E339" t="s">
        <v>42</v>
      </c>
      <c r="F339" t="s">
        <v>24</v>
      </c>
      <c r="G339" t="s">
        <v>15</v>
      </c>
      <c r="H339" t="s">
        <v>32</v>
      </c>
      <c r="I339" t="s">
        <v>100</v>
      </c>
      <c r="J339">
        <v>14</v>
      </c>
      <c r="K339">
        <v>3500</v>
      </c>
      <c r="L339" s="7">
        <f>Sales_Data[[#This Row],[OrderQuantity]] *Sales_Data[[#This Row],[UnitPrice]]</f>
        <v>49000</v>
      </c>
      <c r="M339" s="7">
        <f>Sales_Data[[#This Row],[UnitPrice]]-Sales_Data[[#This Row],[UnitCost]]</f>
        <v>1300</v>
      </c>
      <c r="N339" s="7">
        <f>Sales_Data[[#This Row],[Gross Revenue]]-Sales_Data[[#This Row],[Discount Amount ]]</f>
        <v>47700</v>
      </c>
      <c r="O339" s="7">
        <f>Sales_Data[[#This Row],[OrderQuantity]] *Sales_Data[[#This Row],[UnitCost]]</f>
        <v>30800</v>
      </c>
      <c r="P339" s="7">
        <f>Sales_Data[[#This Row],[ItemCost]] +Sales_Data[[#This Row],[ShippingCost]]</f>
        <v>31215.95</v>
      </c>
      <c r="Q339" s="7">
        <f>Sales_Data[[#This Row],[Gross Revenue]]-Sales_Data[[#This Row],[TotalFinancialCost]]</f>
        <v>17784.05</v>
      </c>
      <c r="R339" s="7">
        <f>Sales_Data[[#This Row],[Actul Bill Amount]]-Sales_Data[[#This Row],[ShippingCost]]</f>
        <v>47284.05</v>
      </c>
      <c r="S339">
        <v>731</v>
      </c>
      <c r="T339">
        <v>415.95</v>
      </c>
      <c r="U339" t="s">
        <v>59</v>
      </c>
      <c r="V339">
        <v>2200</v>
      </c>
      <c r="W339" t="s">
        <v>33</v>
      </c>
      <c r="X339" t="str">
        <f t="shared" si="11"/>
        <v>Delhi</v>
      </c>
    </row>
    <row r="340" spans="1:24" x14ac:dyDescent="0.4">
      <c r="A340">
        <v>100339</v>
      </c>
      <c r="B340" s="5">
        <v>45937.186111111114</v>
      </c>
      <c r="C340" s="3" t="str">
        <f>TEXT(Sales_Data[[#This Row],[OrderDate]],"mmmm")</f>
        <v>October</v>
      </c>
      <c r="D340" s="3" t="str">
        <f t="shared" si="10"/>
        <v>2025</v>
      </c>
      <c r="E340" t="s">
        <v>42</v>
      </c>
      <c r="F340" t="s">
        <v>43</v>
      </c>
      <c r="G340" t="s">
        <v>31</v>
      </c>
      <c r="H340" t="s">
        <v>25</v>
      </c>
      <c r="I340" t="s">
        <v>100</v>
      </c>
      <c r="J340">
        <v>27</v>
      </c>
      <c r="K340">
        <v>1800</v>
      </c>
      <c r="L340" s="7">
        <f>Sales_Data[[#This Row],[OrderQuantity]] *Sales_Data[[#This Row],[UnitPrice]]</f>
        <v>48600</v>
      </c>
      <c r="M340" s="7">
        <f>Sales_Data[[#This Row],[UnitPrice]]-Sales_Data[[#This Row],[UnitCost]]</f>
        <v>900</v>
      </c>
      <c r="N340" s="7">
        <f>Sales_Data[[#This Row],[Gross Revenue]]-Sales_Data[[#This Row],[Discount Amount ]]</f>
        <v>47700</v>
      </c>
      <c r="O340" s="7">
        <f>Sales_Data[[#This Row],[OrderQuantity]] *Sales_Data[[#This Row],[UnitCost]]</f>
        <v>24300</v>
      </c>
      <c r="P340" s="7">
        <f>Sales_Data[[#This Row],[ItemCost]] +Sales_Data[[#This Row],[ShippingCost]]</f>
        <v>24658.95</v>
      </c>
      <c r="Q340" s="7">
        <f>Sales_Data[[#This Row],[Gross Revenue]]-Sales_Data[[#This Row],[TotalFinancialCost]]</f>
        <v>23941.05</v>
      </c>
      <c r="R340" s="7">
        <f>Sales_Data[[#This Row],[Actul Bill Amount]]-Sales_Data[[#This Row],[ShippingCost]]</f>
        <v>47341.05</v>
      </c>
      <c r="S340">
        <v>515</v>
      </c>
      <c r="T340">
        <v>358.95</v>
      </c>
      <c r="U340" t="s">
        <v>51</v>
      </c>
      <c r="V340">
        <v>900</v>
      </c>
      <c r="W340" t="s">
        <v>27</v>
      </c>
      <c r="X340" t="str">
        <f t="shared" si="11"/>
        <v>Mumbai</v>
      </c>
    </row>
    <row r="341" spans="1:24" x14ac:dyDescent="0.4">
      <c r="A341">
        <v>100340</v>
      </c>
      <c r="B341" s="5">
        <v>46006.793055555558</v>
      </c>
      <c r="C341" s="3" t="str">
        <f>TEXT(Sales_Data[[#This Row],[OrderDate]],"mmmm")</f>
        <v>December</v>
      </c>
      <c r="D341" s="3" t="str">
        <f t="shared" si="10"/>
        <v>2025</v>
      </c>
      <c r="E341" t="s">
        <v>23</v>
      </c>
      <c r="F341" t="s">
        <v>55</v>
      </c>
      <c r="G341" t="s">
        <v>29</v>
      </c>
      <c r="H341" t="s">
        <v>25</v>
      </c>
      <c r="I341" t="s">
        <v>100</v>
      </c>
      <c r="J341">
        <v>41</v>
      </c>
      <c r="K341">
        <v>600</v>
      </c>
      <c r="L341" s="7">
        <f>Sales_Data[[#This Row],[OrderQuantity]] *Sales_Data[[#This Row],[UnitPrice]]</f>
        <v>24600</v>
      </c>
      <c r="M341" s="7">
        <f>Sales_Data[[#This Row],[UnitPrice]]-Sales_Data[[#This Row],[UnitCost]]</f>
        <v>250</v>
      </c>
      <c r="N341" s="7">
        <f>Sales_Data[[#This Row],[Gross Revenue]]-Sales_Data[[#This Row],[Discount Amount ]]</f>
        <v>24350</v>
      </c>
      <c r="O341" s="7">
        <f>Sales_Data[[#This Row],[OrderQuantity]] *Sales_Data[[#This Row],[UnitCost]]</f>
        <v>14350</v>
      </c>
      <c r="P341" s="7">
        <f>Sales_Data[[#This Row],[ItemCost]] +Sales_Data[[#This Row],[ShippingCost]]</f>
        <v>14859.21</v>
      </c>
      <c r="Q341" s="7">
        <f>Sales_Data[[#This Row],[Gross Revenue]]-Sales_Data[[#This Row],[TotalFinancialCost]]</f>
        <v>9740.7900000000009</v>
      </c>
      <c r="R341" s="7">
        <f>Sales_Data[[#This Row],[Actul Bill Amount]]-Sales_Data[[#This Row],[ShippingCost]]</f>
        <v>23840.79</v>
      </c>
      <c r="S341">
        <v>596</v>
      </c>
      <c r="T341">
        <v>509.21</v>
      </c>
      <c r="U341" t="s">
        <v>57</v>
      </c>
      <c r="V341">
        <v>350</v>
      </c>
      <c r="W341" t="s">
        <v>27</v>
      </c>
      <c r="X341" t="str">
        <f t="shared" si="11"/>
        <v>Mumbai</v>
      </c>
    </row>
    <row r="342" spans="1:24" x14ac:dyDescent="0.4">
      <c r="A342">
        <v>100341</v>
      </c>
      <c r="B342" s="5">
        <v>45959.747916666667</v>
      </c>
      <c r="C342" s="3" t="str">
        <f>TEXT(Sales_Data[[#This Row],[OrderDate]],"mmmm")</f>
        <v>October</v>
      </c>
      <c r="D342" s="3" t="str">
        <f t="shared" si="10"/>
        <v>2025</v>
      </c>
      <c r="E342" t="s">
        <v>34</v>
      </c>
      <c r="F342" t="s">
        <v>55</v>
      </c>
      <c r="G342" t="s">
        <v>29</v>
      </c>
      <c r="H342" t="s">
        <v>32</v>
      </c>
      <c r="I342" t="s">
        <v>100</v>
      </c>
      <c r="J342">
        <v>24</v>
      </c>
      <c r="K342">
        <v>600</v>
      </c>
      <c r="L342" s="7">
        <f>Sales_Data[[#This Row],[OrderQuantity]] *Sales_Data[[#This Row],[UnitPrice]]</f>
        <v>14400</v>
      </c>
      <c r="M342" s="7">
        <f>Sales_Data[[#This Row],[UnitPrice]]-Sales_Data[[#This Row],[UnitCost]]</f>
        <v>250</v>
      </c>
      <c r="N342" s="7">
        <f>Sales_Data[[#This Row],[Gross Revenue]]-Sales_Data[[#This Row],[Discount Amount ]]</f>
        <v>14150</v>
      </c>
      <c r="O342" s="7">
        <f>Sales_Data[[#This Row],[OrderQuantity]] *Sales_Data[[#This Row],[UnitCost]]</f>
        <v>8400</v>
      </c>
      <c r="P342" s="7">
        <f>Sales_Data[[#This Row],[ItemCost]] +Sales_Data[[#This Row],[ShippingCost]]</f>
        <v>9449.32</v>
      </c>
      <c r="Q342" s="7">
        <f>Sales_Data[[#This Row],[Gross Revenue]]-Sales_Data[[#This Row],[TotalFinancialCost]]</f>
        <v>4950.68</v>
      </c>
      <c r="R342" s="7">
        <f>Sales_Data[[#This Row],[Actul Bill Amount]]-Sales_Data[[#This Row],[ShippingCost]]</f>
        <v>13100.68</v>
      </c>
      <c r="S342">
        <v>310</v>
      </c>
      <c r="T342">
        <v>1049.32</v>
      </c>
      <c r="U342" t="s">
        <v>57</v>
      </c>
      <c r="V342">
        <v>350</v>
      </c>
      <c r="W342" t="s">
        <v>33</v>
      </c>
      <c r="X342" t="str">
        <f t="shared" si="11"/>
        <v>Delhi</v>
      </c>
    </row>
    <row r="343" spans="1:24" x14ac:dyDescent="0.4">
      <c r="A343">
        <v>100342</v>
      </c>
      <c r="B343" s="5">
        <v>45838.271527777775</v>
      </c>
      <c r="C343" s="3" t="str">
        <f>TEXT(Sales_Data[[#This Row],[OrderDate]],"mmmm")</f>
        <v>June</v>
      </c>
      <c r="D343" s="3" t="str">
        <f t="shared" si="10"/>
        <v>2025</v>
      </c>
      <c r="E343" t="s">
        <v>50</v>
      </c>
      <c r="F343" t="s">
        <v>14</v>
      </c>
      <c r="G343" t="s">
        <v>29</v>
      </c>
      <c r="H343" t="s">
        <v>32</v>
      </c>
      <c r="I343" t="s">
        <v>100</v>
      </c>
      <c r="J343">
        <v>62</v>
      </c>
      <c r="K343">
        <v>3200</v>
      </c>
      <c r="L343" s="7">
        <f>Sales_Data[[#This Row],[OrderQuantity]] *Sales_Data[[#This Row],[UnitPrice]]</f>
        <v>198400</v>
      </c>
      <c r="M343" s="7">
        <f>Sales_Data[[#This Row],[UnitPrice]]-Sales_Data[[#This Row],[UnitCost]]</f>
        <v>1200</v>
      </c>
      <c r="N343" s="7">
        <f>Sales_Data[[#This Row],[Gross Revenue]]-Sales_Data[[#This Row],[Discount Amount ]]</f>
        <v>197200</v>
      </c>
      <c r="O343" s="7">
        <f>Sales_Data[[#This Row],[OrderQuantity]] *Sales_Data[[#This Row],[UnitCost]]</f>
        <v>124000</v>
      </c>
      <c r="P343" s="7">
        <f>Sales_Data[[#This Row],[ItemCost]] +Sales_Data[[#This Row],[ShippingCost]]</f>
        <v>124608.98</v>
      </c>
      <c r="Q343" s="7">
        <f>Sales_Data[[#This Row],[Gross Revenue]]-Sales_Data[[#This Row],[TotalFinancialCost]]</f>
        <v>73791.02</v>
      </c>
      <c r="R343" s="7">
        <f>Sales_Data[[#This Row],[Actul Bill Amount]]-Sales_Data[[#This Row],[ShippingCost]]</f>
        <v>196591.02</v>
      </c>
      <c r="S343">
        <v>806</v>
      </c>
      <c r="T343">
        <v>608.98</v>
      </c>
      <c r="U343" t="s">
        <v>17</v>
      </c>
      <c r="V343">
        <v>2000</v>
      </c>
      <c r="W343" t="s">
        <v>33</v>
      </c>
      <c r="X343" t="str">
        <f t="shared" si="11"/>
        <v>Delhi</v>
      </c>
    </row>
    <row r="344" spans="1:24" x14ac:dyDescent="0.4">
      <c r="A344">
        <v>100343</v>
      </c>
      <c r="B344" s="5">
        <v>45752.238194444442</v>
      </c>
      <c r="C344" s="3" t="str">
        <f>TEXT(Sales_Data[[#This Row],[OrderDate]],"mmmm")</f>
        <v>April</v>
      </c>
      <c r="D344" s="3" t="str">
        <f t="shared" si="10"/>
        <v>2025</v>
      </c>
      <c r="E344" t="s">
        <v>34</v>
      </c>
      <c r="F344" t="s">
        <v>24</v>
      </c>
      <c r="G344" t="s">
        <v>15</v>
      </c>
      <c r="H344" t="s">
        <v>16</v>
      </c>
      <c r="I344" t="s">
        <v>100</v>
      </c>
      <c r="J344">
        <v>44</v>
      </c>
      <c r="K344">
        <v>3500</v>
      </c>
      <c r="L344" s="7">
        <f>Sales_Data[[#This Row],[OrderQuantity]] *Sales_Data[[#This Row],[UnitPrice]]</f>
        <v>154000</v>
      </c>
      <c r="M344" s="7">
        <f>Sales_Data[[#This Row],[UnitPrice]]-Sales_Data[[#This Row],[UnitCost]]</f>
        <v>1300</v>
      </c>
      <c r="N344" s="7">
        <f>Sales_Data[[#This Row],[Gross Revenue]]-Sales_Data[[#This Row],[Discount Amount ]]</f>
        <v>152700</v>
      </c>
      <c r="O344" s="7">
        <f>Sales_Data[[#This Row],[OrderQuantity]] *Sales_Data[[#This Row],[UnitCost]]</f>
        <v>96800</v>
      </c>
      <c r="P344" s="7">
        <f>Sales_Data[[#This Row],[ItemCost]] +Sales_Data[[#This Row],[ShippingCost]]</f>
        <v>97596.33</v>
      </c>
      <c r="Q344" s="7">
        <f>Sales_Data[[#This Row],[Gross Revenue]]-Sales_Data[[#This Row],[TotalFinancialCost]]</f>
        <v>56403.67</v>
      </c>
      <c r="R344" s="7">
        <f>Sales_Data[[#This Row],[Actul Bill Amount]]-Sales_Data[[#This Row],[ShippingCost]]</f>
        <v>151903.67000000001</v>
      </c>
      <c r="S344">
        <v>335</v>
      </c>
      <c r="T344">
        <v>796.33</v>
      </c>
      <c r="U344" t="s">
        <v>59</v>
      </c>
      <c r="V344">
        <v>2200</v>
      </c>
      <c r="W344" t="s">
        <v>18</v>
      </c>
      <c r="X344" t="str">
        <f t="shared" si="11"/>
        <v>Bengaluru</v>
      </c>
    </row>
    <row r="345" spans="1:24" x14ac:dyDescent="0.4">
      <c r="A345">
        <v>100344</v>
      </c>
      <c r="B345" s="5">
        <v>45756.888888888891</v>
      </c>
      <c r="C345" s="3" t="str">
        <f>TEXT(Sales_Data[[#This Row],[OrderDate]],"mmmm")</f>
        <v>April</v>
      </c>
      <c r="D345" s="3" t="str">
        <f t="shared" si="10"/>
        <v>2025</v>
      </c>
      <c r="E345" t="s">
        <v>13</v>
      </c>
      <c r="F345" t="s">
        <v>14</v>
      </c>
      <c r="G345" t="s">
        <v>15</v>
      </c>
      <c r="H345" t="s">
        <v>37</v>
      </c>
      <c r="I345" t="s">
        <v>100</v>
      </c>
      <c r="J345">
        <v>63</v>
      </c>
      <c r="K345">
        <v>6500</v>
      </c>
      <c r="L345" s="7">
        <f>Sales_Data[[#This Row],[OrderQuantity]] *Sales_Data[[#This Row],[UnitPrice]]</f>
        <v>409500</v>
      </c>
      <c r="M345" s="7">
        <f>Sales_Data[[#This Row],[UnitPrice]]-Sales_Data[[#This Row],[UnitCost]]</f>
        <v>2300</v>
      </c>
      <c r="N345" s="7">
        <f>Sales_Data[[#This Row],[Gross Revenue]]-Sales_Data[[#This Row],[Discount Amount ]]</f>
        <v>407200</v>
      </c>
      <c r="O345" s="7">
        <f>Sales_Data[[#This Row],[OrderQuantity]] *Sales_Data[[#This Row],[UnitCost]]</f>
        <v>264600</v>
      </c>
      <c r="P345" s="7">
        <f>Sales_Data[[#This Row],[ItemCost]] +Sales_Data[[#This Row],[ShippingCost]]</f>
        <v>265524.14</v>
      </c>
      <c r="Q345" s="7">
        <f>Sales_Data[[#This Row],[Gross Revenue]]-Sales_Data[[#This Row],[TotalFinancialCost]]</f>
        <v>143975.85999999999</v>
      </c>
      <c r="R345" s="7">
        <f>Sales_Data[[#This Row],[Actul Bill Amount]]-Sales_Data[[#This Row],[ShippingCost]]</f>
        <v>406275.86</v>
      </c>
      <c r="S345">
        <v>780</v>
      </c>
      <c r="T345">
        <v>924.14</v>
      </c>
      <c r="U345" t="s">
        <v>21</v>
      </c>
      <c r="V345">
        <v>4200</v>
      </c>
      <c r="W345" t="s">
        <v>38</v>
      </c>
      <c r="X345" t="str">
        <f t="shared" si="11"/>
        <v>Kolkata</v>
      </c>
    </row>
    <row r="346" spans="1:24" x14ac:dyDescent="0.4">
      <c r="A346">
        <v>100345</v>
      </c>
      <c r="B346" s="5">
        <v>45845.414583333331</v>
      </c>
      <c r="C346" s="3" t="str">
        <f>TEXT(Sales_Data[[#This Row],[OrderDate]],"mmmm")</f>
        <v>July</v>
      </c>
      <c r="D346" s="3" t="str">
        <f t="shared" si="10"/>
        <v>2025</v>
      </c>
      <c r="E346" t="s">
        <v>39</v>
      </c>
      <c r="F346" t="s">
        <v>43</v>
      </c>
      <c r="G346" t="s">
        <v>15</v>
      </c>
      <c r="H346" t="s">
        <v>32</v>
      </c>
      <c r="I346" t="s">
        <v>100</v>
      </c>
      <c r="J346">
        <v>83</v>
      </c>
      <c r="K346">
        <v>1800</v>
      </c>
      <c r="L346" s="7">
        <f>Sales_Data[[#This Row],[OrderQuantity]] *Sales_Data[[#This Row],[UnitPrice]]</f>
        <v>149400</v>
      </c>
      <c r="M346" s="7">
        <f>Sales_Data[[#This Row],[UnitPrice]]-Sales_Data[[#This Row],[UnitCost]]</f>
        <v>900</v>
      </c>
      <c r="N346" s="7">
        <f>Sales_Data[[#This Row],[Gross Revenue]]-Sales_Data[[#This Row],[Discount Amount ]]</f>
        <v>148500</v>
      </c>
      <c r="O346" s="7">
        <f>Sales_Data[[#This Row],[OrderQuantity]] *Sales_Data[[#This Row],[UnitCost]]</f>
        <v>74700</v>
      </c>
      <c r="P346" s="7">
        <f>Sales_Data[[#This Row],[ItemCost]] +Sales_Data[[#This Row],[ShippingCost]]</f>
        <v>75407.740000000005</v>
      </c>
      <c r="Q346" s="7">
        <f>Sales_Data[[#This Row],[Gross Revenue]]-Sales_Data[[#This Row],[TotalFinancialCost]]</f>
        <v>73992.259999999995</v>
      </c>
      <c r="R346" s="7">
        <f>Sales_Data[[#This Row],[Actul Bill Amount]]-Sales_Data[[#This Row],[ShippingCost]]</f>
        <v>147792.26</v>
      </c>
      <c r="S346">
        <v>594</v>
      </c>
      <c r="T346">
        <v>707.74</v>
      </c>
      <c r="U346" t="s">
        <v>51</v>
      </c>
      <c r="V346">
        <v>900</v>
      </c>
      <c r="W346" t="s">
        <v>33</v>
      </c>
      <c r="X346" t="str">
        <f t="shared" si="11"/>
        <v>Delhi</v>
      </c>
    </row>
    <row r="347" spans="1:24" x14ac:dyDescent="0.4">
      <c r="A347">
        <v>100346</v>
      </c>
      <c r="B347" s="5">
        <v>45773.611111111109</v>
      </c>
      <c r="C347" s="3" t="str">
        <f>TEXT(Sales_Data[[#This Row],[OrderDate]],"mmmm")</f>
        <v>April</v>
      </c>
      <c r="D347" s="3" t="str">
        <f t="shared" si="10"/>
        <v>2025</v>
      </c>
      <c r="E347" t="s">
        <v>13</v>
      </c>
      <c r="F347" t="s">
        <v>46</v>
      </c>
      <c r="G347" t="s">
        <v>31</v>
      </c>
      <c r="H347" t="s">
        <v>37</v>
      </c>
      <c r="I347" t="s">
        <v>100</v>
      </c>
      <c r="J347">
        <v>68</v>
      </c>
      <c r="K347">
        <v>15000</v>
      </c>
      <c r="L347" s="7">
        <f>Sales_Data[[#This Row],[OrderQuantity]] *Sales_Data[[#This Row],[UnitPrice]]</f>
        <v>1020000</v>
      </c>
      <c r="M347" s="7">
        <f>Sales_Data[[#This Row],[UnitPrice]]-Sales_Data[[#This Row],[UnitCost]]</f>
        <v>5500</v>
      </c>
      <c r="N347" s="7">
        <f>Sales_Data[[#This Row],[Gross Revenue]]-Sales_Data[[#This Row],[Discount Amount ]]</f>
        <v>1014500</v>
      </c>
      <c r="O347" s="7">
        <f>Sales_Data[[#This Row],[OrderQuantity]] *Sales_Data[[#This Row],[UnitCost]]</f>
        <v>646000</v>
      </c>
      <c r="P347" s="7">
        <f>Sales_Data[[#This Row],[ItemCost]] +Sales_Data[[#This Row],[ShippingCost]]</f>
        <v>646865.76</v>
      </c>
      <c r="Q347" s="7">
        <f>Sales_Data[[#This Row],[Gross Revenue]]-Sales_Data[[#This Row],[TotalFinancialCost]]</f>
        <v>373134.24</v>
      </c>
      <c r="R347" s="7">
        <f>Sales_Data[[#This Row],[Actul Bill Amount]]-Sales_Data[[#This Row],[ShippingCost]]</f>
        <v>1013634.24</v>
      </c>
      <c r="S347">
        <v>649</v>
      </c>
      <c r="T347">
        <v>865.76</v>
      </c>
      <c r="U347" t="s">
        <v>53</v>
      </c>
      <c r="V347">
        <v>9500</v>
      </c>
      <c r="W347" t="s">
        <v>38</v>
      </c>
      <c r="X347" t="str">
        <f t="shared" si="11"/>
        <v>Kolkata</v>
      </c>
    </row>
    <row r="348" spans="1:24" x14ac:dyDescent="0.4">
      <c r="A348">
        <v>100347</v>
      </c>
      <c r="B348" s="5">
        <v>45848.962500000001</v>
      </c>
      <c r="C348" s="3" t="str">
        <f>TEXT(Sales_Data[[#This Row],[OrderDate]],"mmmm")</f>
        <v>July</v>
      </c>
      <c r="D348" s="3" t="str">
        <f t="shared" si="10"/>
        <v>2025</v>
      </c>
      <c r="E348" t="s">
        <v>45</v>
      </c>
      <c r="F348" t="s">
        <v>43</v>
      </c>
      <c r="G348" t="s">
        <v>15</v>
      </c>
      <c r="H348" t="s">
        <v>37</v>
      </c>
      <c r="I348" t="s">
        <v>100</v>
      </c>
      <c r="J348">
        <v>40</v>
      </c>
      <c r="K348">
        <v>4500</v>
      </c>
      <c r="L348" s="7">
        <f>Sales_Data[[#This Row],[OrderQuantity]] *Sales_Data[[#This Row],[UnitPrice]]</f>
        <v>180000</v>
      </c>
      <c r="M348" s="7">
        <f>Sales_Data[[#This Row],[UnitPrice]]-Sales_Data[[#This Row],[UnitCost]]</f>
        <v>2000</v>
      </c>
      <c r="N348" s="7">
        <f>Sales_Data[[#This Row],[Gross Revenue]]-Sales_Data[[#This Row],[Discount Amount ]]</f>
        <v>178000</v>
      </c>
      <c r="O348" s="7">
        <f>Sales_Data[[#This Row],[OrderQuantity]] *Sales_Data[[#This Row],[UnitCost]]</f>
        <v>100000</v>
      </c>
      <c r="P348" s="7">
        <f>Sales_Data[[#This Row],[ItemCost]] +Sales_Data[[#This Row],[ShippingCost]]</f>
        <v>100879.92</v>
      </c>
      <c r="Q348" s="7">
        <f>Sales_Data[[#This Row],[Gross Revenue]]-Sales_Data[[#This Row],[TotalFinancialCost]]</f>
        <v>79120.08</v>
      </c>
      <c r="R348" s="7">
        <f>Sales_Data[[#This Row],[Actul Bill Amount]]-Sales_Data[[#This Row],[ShippingCost]]</f>
        <v>177120.08</v>
      </c>
      <c r="S348">
        <v>1139</v>
      </c>
      <c r="T348">
        <v>879.92</v>
      </c>
      <c r="U348" t="s">
        <v>44</v>
      </c>
      <c r="V348">
        <v>2500</v>
      </c>
      <c r="W348" t="s">
        <v>38</v>
      </c>
      <c r="X348" t="str">
        <f t="shared" si="11"/>
        <v>Kolkata</v>
      </c>
    </row>
    <row r="349" spans="1:24" x14ac:dyDescent="0.4">
      <c r="A349">
        <v>100348</v>
      </c>
      <c r="B349" s="5">
        <v>45910.668055555558</v>
      </c>
      <c r="C349" s="3" t="str">
        <f>TEXT(Sales_Data[[#This Row],[OrderDate]],"mmmm")</f>
        <v>September</v>
      </c>
      <c r="D349" s="3" t="str">
        <f t="shared" si="10"/>
        <v>2025</v>
      </c>
      <c r="E349" t="s">
        <v>34</v>
      </c>
      <c r="F349" t="s">
        <v>40</v>
      </c>
      <c r="G349" t="s">
        <v>15</v>
      </c>
      <c r="H349" t="s">
        <v>37</v>
      </c>
      <c r="I349" t="s">
        <v>100</v>
      </c>
      <c r="J349">
        <v>24</v>
      </c>
      <c r="K349">
        <v>1500</v>
      </c>
      <c r="L349" s="7">
        <f>Sales_Data[[#This Row],[OrderQuantity]] *Sales_Data[[#This Row],[UnitPrice]]</f>
        <v>36000</v>
      </c>
      <c r="M349" s="7">
        <f>Sales_Data[[#This Row],[UnitPrice]]-Sales_Data[[#This Row],[UnitCost]]</f>
        <v>700</v>
      </c>
      <c r="N349" s="7">
        <f>Sales_Data[[#This Row],[Gross Revenue]]-Sales_Data[[#This Row],[Discount Amount ]]</f>
        <v>35300</v>
      </c>
      <c r="O349" s="7">
        <f>Sales_Data[[#This Row],[OrderQuantity]] *Sales_Data[[#This Row],[UnitCost]]</f>
        <v>19200</v>
      </c>
      <c r="P349" s="7">
        <f>Sales_Data[[#This Row],[ItemCost]] +Sales_Data[[#This Row],[ShippingCost]]</f>
        <v>19565.3</v>
      </c>
      <c r="Q349" s="7">
        <f>Sales_Data[[#This Row],[Gross Revenue]]-Sales_Data[[#This Row],[TotalFinancialCost]]</f>
        <v>16434.7</v>
      </c>
      <c r="R349" s="7">
        <f>Sales_Data[[#This Row],[Actul Bill Amount]]-Sales_Data[[#This Row],[ShippingCost]]</f>
        <v>34934.699999999997</v>
      </c>
      <c r="S349">
        <v>976</v>
      </c>
      <c r="T349">
        <v>365.3</v>
      </c>
      <c r="U349" t="s">
        <v>52</v>
      </c>
      <c r="V349">
        <v>800</v>
      </c>
      <c r="W349" t="s">
        <v>38</v>
      </c>
      <c r="X349" t="str">
        <f t="shared" si="11"/>
        <v>Kolkata</v>
      </c>
    </row>
    <row r="350" spans="1:24" x14ac:dyDescent="0.4">
      <c r="A350">
        <v>100349</v>
      </c>
      <c r="B350" s="5">
        <v>45818.504861111112</v>
      </c>
      <c r="C350" s="3" t="str">
        <f>TEXT(Sales_Data[[#This Row],[OrderDate]],"mmmm")</f>
        <v>June</v>
      </c>
      <c r="D350" s="3" t="str">
        <f t="shared" si="10"/>
        <v>2025</v>
      </c>
      <c r="E350" t="s">
        <v>23</v>
      </c>
      <c r="F350" t="s">
        <v>43</v>
      </c>
      <c r="G350" t="s">
        <v>15</v>
      </c>
      <c r="H350" t="s">
        <v>32</v>
      </c>
      <c r="I350" t="s">
        <v>100</v>
      </c>
      <c r="J350">
        <v>34</v>
      </c>
      <c r="K350">
        <v>2800</v>
      </c>
      <c r="L350" s="7">
        <f>Sales_Data[[#This Row],[OrderQuantity]] *Sales_Data[[#This Row],[UnitPrice]]</f>
        <v>95200</v>
      </c>
      <c r="M350" s="7">
        <f>Sales_Data[[#This Row],[UnitPrice]]-Sales_Data[[#This Row],[UnitCost]]</f>
        <v>1300</v>
      </c>
      <c r="N350" s="7">
        <f>Sales_Data[[#This Row],[Gross Revenue]]-Sales_Data[[#This Row],[Discount Amount ]]</f>
        <v>93900</v>
      </c>
      <c r="O350" s="7">
        <f>Sales_Data[[#This Row],[OrderQuantity]] *Sales_Data[[#This Row],[UnitCost]]</f>
        <v>51000</v>
      </c>
      <c r="P350" s="7">
        <f>Sales_Data[[#This Row],[ItemCost]] +Sales_Data[[#This Row],[ShippingCost]]</f>
        <v>51346.7</v>
      </c>
      <c r="Q350" s="7">
        <f>Sales_Data[[#This Row],[Gross Revenue]]-Sales_Data[[#This Row],[TotalFinancialCost]]</f>
        <v>43853.3</v>
      </c>
      <c r="R350" s="7">
        <f>Sales_Data[[#This Row],[Actul Bill Amount]]-Sales_Data[[#This Row],[ShippingCost]]</f>
        <v>93553.3</v>
      </c>
      <c r="S350">
        <v>581</v>
      </c>
      <c r="T350">
        <v>346.7</v>
      </c>
      <c r="U350" t="s">
        <v>61</v>
      </c>
      <c r="V350">
        <v>1500</v>
      </c>
      <c r="W350" t="s">
        <v>33</v>
      </c>
      <c r="X350" t="str">
        <f t="shared" si="11"/>
        <v>Delhi</v>
      </c>
    </row>
    <row r="351" spans="1:24" x14ac:dyDescent="0.4">
      <c r="A351">
        <v>100350</v>
      </c>
      <c r="B351" s="5">
        <v>45913.004166666666</v>
      </c>
      <c r="C351" s="3" t="str">
        <f>TEXT(Sales_Data[[#This Row],[OrderDate]],"mmmm")</f>
        <v>September</v>
      </c>
      <c r="D351" s="3" t="str">
        <f t="shared" si="10"/>
        <v>2025</v>
      </c>
      <c r="E351" t="s">
        <v>39</v>
      </c>
      <c r="F351" t="s">
        <v>40</v>
      </c>
      <c r="G351" t="s">
        <v>15</v>
      </c>
      <c r="H351" t="s">
        <v>32</v>
      </c>
      <c r="I351" t="s">
        <v>100</v>
      </c>
      <c r="J351">
        <v>86</v>
      </c>
      <c r="K351">
        <v>1500</v>
      </c>
      <c r="L351" s="7">
        <f>Sales_Data[[#This Row],[OrderQuantity]] *Sales_Data[[#This Row],[UnitPrice]]</f>
        <v>129000</v>
      </c>
      <c r="M351" s="7">
        <f>Sales_Data[[#This Row],[UnitPrice]]-Sales_Data[[#This Row],[UnitCost]]</f>
        <v>700</v>
      </c>
      <c r="N351" s="7">
        <f>Sales_Data[[#This Row],[Gross Revenue]]-Sales_Data[[#This Row],[Discount Amount ]]</f>
        <v>128300</v>
      </c>
      <c r="O351" s="7">
        <f>Sales_Data[[#This Row],[OrderQuantity]] *Sales_Data[[#This Row],[UnitCost]]</f>
        <v>68800</v>
      </c>
      <c r="P351" s="7">
        <f>Sales_Data[[#This Row],[ItemCost]] +Sales_Data[[#This Row],[ShippingCost]]</f>
        <v>69869.94</v>
      </c>
      <c r="Q351" s="7">
        <f>Sales_Data[[#This Row],[Gross Revenue]]-Sales_Data[[#This Row],[TotalFinancialCost]]</f>
        <v>59130.06</v>
      </c>
      <c r="R351" s="7">
        <f>Sales_Data[[#This Row],[Actul Bill Amount]]-Sales_Data[[#This Row],[ShippingCost]]</f>
        <v>127230.06</v>
      </c>
      <c r="S351">
        <v>1086</v>
      </c>
      <c r="T351">
        <v>1069.94</v>
      </c>
      <c r="U351" t="s">
        <v>52</v>
      </c>
      <c r="V351">
        <v>800</v>
      </c>
      <c r="W351" t="s">
        <v>33</v>
      </c>
      <c r="X351" t="str">
        <f t="shared" si="11"/>
        <v>Delhi</v>
      </c>
    </row>
    <row r="352" spans="1:24" x14ac:dyDescent="0.4">
      <c r="A352">
        <v>100351</v>
      </c>
      <c r="B352" s="5">
        <v>45980.802083333336</v>
      </c>
      <c r="C352" s="3" t="str">
        <f>TEXT(Sales_Data[[#This Row],[OrderDate]],"mmmm")</f>
        <v>November</v>
      </c>
      <c r="D352" s="3" t="str">
        <f t="shared" si="10"/>
        <v>2025</v>
      </c>
      <c r="E352" t="s">
        <v>39</v>
      </c>
      <c r="F352" t="s">
        <v>14</v>
      </c>
      <c r="G352" t="s">
        <v>15</v>
      </c>
      <c r="H352" t="s">
        <v>25</v>
      </c>
      <c r="I352" t="s">
        <v>100</v>
      </c>
      <c r="J352">
        <v>56</v>
      </c>
      <c r="K352">
        <v>6500</v>
      </c>
      <c r="L352" s="7">
        <f>Sales_Data[[#This Row],[OrderQuantity]] *Sales_Data[[#This Row],[UnitPrice]]</f>
        <v>364000</v>
      </c>
      <c r="M352" s="7">
        <f>Sales_Data[[#This Row],[UnitPrice]]-Sales_Data[[#This Row],[UnitCost]]</f>
        <v>2300</v>
      </c>
      <c r="N352" s="7">
        <f>Sales_Data[[#This Row],[Gross Revenue]]-Sales_Data[[#This Row],[Discount Amount ]]</f>
        <v>361700</v>
      </c>
      <c r="O352" s="7">
        <f>Sales_Data[[#This Row],[OrderQuantity]] *Sales_Data[[#This Row],[UnitCost]]</f>
        <v>235200</v>
      </c>
      <c r="P352" s="7">
        <f>Sales_Data[[#This Row],[ItemCost]] +Sales_Data[[#This Row],[ShippingCost]]</f>
        <v>236375.49</v>
      </c>
      <c r="Q352" s="7">
        <f>Sales_Data[[#This Row],[Gross Revenue]]-Sales_Data[[#This Row],[TotalFinancialCost]]</f>
        <v>127624.51000000001</v>
      </c>
      <c r="R352" s="7">
        <f>Sales_Data[[#This Row],[Actul Bill Amount]]-Sales_Data[[#This Row],[ShippingCost]]</f>
        <v>360524.51</v>
      </c>
      <c r="S352">
        <v>885</v>
      </c>
      <c r="T352">
        <v>1175.49</v>
      </c>
      <c r="U352" t="s">
        <v>21</v>
      </c>
      <c r="V352">
        <v>4200</v>
      </c>
      <c r="W352" t="s">
        <v>27</v>
      </c>
      <c r="X352" t="str">
        <f t="shared" si="11"/>
        <v>Mumbai</v>
      </c>
    </row>
    <row r="353" spans="1:24" x14ac:dyDescent="0.4">
      <c r="A353">
        <v>100352</v>
      </c>
      <c r="B353" s="5">
        <v>45785.972222222219</v>
      </c>
      <c r="C353" s="3" t="str">
        <f>TEXT(Sales_Data[[#This Row],[OrderDate]],"mmmm")</f>
        <v>May</v>
      </c>
      <c r="D353" s="3" t="str">
        <f t="shared" si="10"/>
        <v>2025</v>
      </c>
      <c r="E353" t="s">
        <v>23</v>
      </c>
      <c r="F353" t="s">
        <v>24</v>
      </c>
      <c r="G353" t="s">
        <v>15</v>
      </c>
      <c r="H353" t="s">
        <v>37</v>
      </c>
      <c r="I353" t="s">
        <v>100</v>
      </c>
      <c r="J353">
        <v>22</v>
      </c>
      <c r="K353">
        <v>3500</v>
      </c>
      <c r="L353" s="7">
        <f>Sales_Data[[#This Row],[OrderQuantity]] *Sales_Data[[#This Row],[UnitPrice]]</f>
        <v>77000</v>
      </c>
      <c r="M353" s="7">
        <f>Sales_Data[[#This Row],[UnitPrice]]-Sales_Data[[#This Row],[UnitCost]]</f>
        <v>1300</v>
      </c>
      <c r="N353" s="7">
        <f>Sales_Data[[#This Row],[Gross Revenue]]-Sales_Data[[#This Row],[Discount Amount ]]</f>
        <v>75700</v>
      </c>
      <c r="O353" s="7">
        <f>Sales_Data[[#This Row],[OrderQuantity]] *Sales_Data[[#This Row],[UnitCost]]</f>
        <v>48400</v>
      </c>
      <c r="P353" s="7">
        <f>Sales_Data[[#This Row],[ItemCost]] +Sales_Data[[#This Row],[ShippingCost]]</f>
        <v>49038.33</v>
      </c>
      <c r="Q353" s="7">
        <f>Sales_Data[[#This Row],[Gross Revenue]]-Sales_Data[[#This Row],[TotalFinancialCost]]</f>
        <v>27961.67</v>
      </c>
      <c r="R353" s="7">
        <f>Sales_Data[[#This Row],[Actul Bill Amount]]-Sales_Data[[#This Row],[ShippingCost]]</f>
        <v>75061.67</v>
      </c>
      <c r="S353">
        <v>1061</v>
      </c>
      <c r="T353">
        <v>638.33000000000004</v>
      </c>
      <c r="U353" t="s">
        <v>59</v>
      </c>
      <c r="V353">
        <v>2200</v>
      </c>
      <c r="W353" t="s">
        <v>38</v>
      </c>
      <c r="X353" t="str">
        <f t="shared" si="11"/>
        <v>Kolkata</v>
      </c>
    </row>
    <row r="354" spans="1:24" x14ac:dyDescent="0.4">
      <c r="A354">
        <v>100353</v>
      </c>
      <c r="B354" s="5">
        <v>45675.843055555553</v>
      </c>
      <c r="C354" s="3" t="str">
        <f>TEXT(Sales_Data[[#This Row],[OrderDate]],"mmmm")</f>
        <v>January</v>
      </c>
      <c r="D354" s="3" t="str">
        <f t="shared" si="10"/>
        <v>2025</v>
      </c>
      <c r="E354" t="s">
        <v>45</v>
      </c>
      <c r="F354" t="s">
        <v>14</v>
      </c>
      <c r="G354" t="s">
        <v>29</v>
      </c>
      <c r="H354" t="s">
        <v>20</v>
      </c>
      <c r="I354" t="s">
        <v>100</v>
      </c>
      <c r="J354">
        <v>83</v>
      </c>
      <c r="K354">
        <v>3200</v>
      </c>
      <c r="L354" s="7">
        <f>Sales_Data[[#This Row],[OrderQuantity]] *Sales_Data[[#This Row],[UnitPrice]]</f>
        <v>265600</v>
      </c>
      <c r="M354" s="7">
        <f>Sales_Data[[#This Row],[UnitPrice]]-Sales_Data[[#This Row],[UnitCost]]</f>
        <v>1200</v>
      </c>
      <c r="N354" s="7">
        <f>Sales_Data[[#This Row],[Gross Revenue]]-Sales_Data[[#This Row],[Discount Amount ]]</f>
        <v>264400</v>
      </c>
      <c r="O354" s="7">
        <f>Sales_Data[[#This Row],[OrderQuantity]] *Sales_Data[[#This Row],[UnitCost]]</f>
        <v>166000</v>
      </c>
      <c r="P354" s="7">
        <f>Sales_Data[[#This Row],[ItemCost]] +Sales_Data[[#This Row],[ShippingCost]]</f>
        <v>167885.5</v>
      </c>
      <c r="Q354" s="7">
        <f>Sales_Data[[#This Row],[Gross Revenue]]-Sales_Data[[#This Row],[TotalFinancialCost]]</f>
        <v>97714.5</v>
      </c>
      <c r="R354" s="7">
        <f>Sales_Data[[#This Row],[Actul Bill Amount]]-Sales_Data[[#This Row],[ShippingCost]]</f>
        <v>262514.5</v>
      </c>
      <c r="S354">
        <v>920</v>
      </c>
      <c r="T354">
        <v>1885.5</v>
      </c>
      <c r="U354" t="s">
        <v>17</v>
      </c>
      <c r="V354">
        <v>2000</v>
      </c>
      <c r="W354" t="s">
        <v>22</v>
      </c>
      <c r="X354" t="str">
        <f t="shared" si="11"/>
        <v>Nagpur</v>
      </c>
    </row>
    <row r="355" spans="1:24" x14ac:dyDescent="0.4">
      <c r="A355">
        <v>100354</v>
      </c>
      <c r="B355" s="5">
        <v>45938.35833333333</v>
      </c>
      <c r="C355" s="3" t="str">
        <f>TEXT(Sales_Data[[#This Row],[OrderDate]],"mmmm")</f>
        <v>October</v>
      </c>
      <c r="D355" s="3" t="str">
        <f t="shared" si="10"/>
        <v>2025</v>
      </c>
      <c r="E355" t="s">
        <v>19</v>
      </c>
      <c r="F355" t="s">
        <v>40</v>
      </c>
      <c r="G355" t="s">
        <v>15</v>
      </c>
      <c r="H355" t="s">
        <v>20</v>
      </c>
      <c r="I355" t="s">
        <v>100</v>
      </c>
      <c r="J355">
        <v>80</v>
      </c>
      <c r="K355">
        <v>1500</v>
      </c>
      <c r="L355" s="7">
        <f>Sales_Data[[#This Row],[OrderQuantity]] *Sales_Data[[#This Row],[UnitPrice]]</f>
        <v>120000</v>
      </c>
      <c r="M355" s="7">
        <f>Sales_Data[[#This Row],[UnitPrice]]-Sales_Data[[#This Row],[UnitCost]]</f>
        <v>700</v>
      </c>
      <c r="N355" s="7">
        <f>Sales_Data[[#This Row],[Gross Revenue]]-Sales_Data[[#This Row],[Discount Amount ]]</f>
        <v>119300</v>
      </c>
      <c r="O355" s="7">
        <f>Sales_Data[[#This Row],[OrderQuantity]] *Sales_Data[[#This Row],[UnitCost]]</f>
        <v>64000</v>
      </c>
      <c r="P355" s="7">
        <f>Sales_Data[[#This Row],[ItemCost]] +Sales_Data[[#This Row],[ShippingCost]]</f>
        <v>64818.13</v>
      </c>
      <c r="Q355" s="7">
        <f>Sales_Data[[#This Row],[Gross Revenue]]-Sales_Data[[#This Row],[TotalFinancialCost]]</f>
        <v>55181.87</v>
      </c>
      <c r="R355" s="7">
        <f>Sales_Data[[#This Row],[Actul Bill Amount]]-Sales_Data[[#This Row],[ShippingCost]]</f>
        <v>118481.87</v>
      </c>
      <c r="S355">
        <v>971</v>
      </c>
      <c r="T355">
        <v>818.13</v>
      </c>
      <c r="U355" t="s">
        <v>52</v>
      </c>
      <c r="V355">
        <v>800</v>
      </c>
      <c r="W355" t="s">
        <v>22</v>
      </c>
      <c r="X355" t="str">
        <f t="shared" si="11"/>
        <v>Nagpur</v>
      </c>
    </row>
    <row r="356" spans="1:24" x14ac:dyDescent="0.4">
      <c r="A356">
        <v>100355</v>
      </c>
      <c r="B356" s="5">
        <v>45880.770138888889</v>
      </c>
      <c r="C356" s="3" t="str">
        <f>TEXT(Sales_Data[[#This Row],[OrderDate]],"mmmm")</f>
        <v>August</v>
      </c>
      <c r="D356" s="3" t="str">
        <f t="shared" si="10"/>
        <v>2025</v>
      </c>
      <c r="E356" t="s">
        <v>39</v>
      </c>
      <c r="F356" t="s">
        <v>28</v>
      </c>
      <c r="G356" t="s">
        <v>29</v>
      </c>
      <c r="H356" t="s">
        <v>25</v>
      </c>
      <c r="I356" t="s">
        <v>100</v>
      </c>
      <c r="J356">
        <v>52</v>
      </c>
      <c r="K356">
        <v>2500</v>
      </c>
      <c r="L356" s="7">
        <f>Sales_Data[[#This Row],[OrderQuantity]] *Sales_Data[[#This Row],[UnitPrice]]</f>
        <v>130000</v>
      </c>
      <c r="M356" s="7">
        <f>Sales_Data[[#This Row],[UnitPrice]]-Sales_Data[[#This Row],[UnitCost]]</f>
        <v>1000</v>
      </c>
      <c r="N356" s="7">
        <f>Sales_Data[[#This Row],[Gross Revenue]]-Sales_Data[[#This Row],[Discount Amount ]]</f>
        <v>129000</v>
      </c>
      <c r="O356" s="7">
        <f>Sales_Data[[#This Row],[OrderQuantity]] *Sales_Data[[#This Row],[UnitCost]]</f>
        <v>78000</v>
      </c>
      <c r="P356" s="7">
        <f>Sales_Data[[#This Row],[ItemCost]] +Sales_Data[[#This Row],[ShippingCost]]</f>
        <v>78499.179999999993</v>
      </c>
      <c r="Q356" s="7">
        <f>Sales_Data[[#This Row],[Gross Revenue]]-Sales_Data[[#This Row],[TotalFinancialCost]]</f>
        <v>51500.820000000007</v>
      </c>
      <c r="R356" s="7">
        <f>Sales_Data[[#This Row],[Actul Bill Amount]]-Sales_Data[[#This Row],[ShippingCost]]</f>
        <v>128500.82</v>
      </c>
      <c r="S356">
        <v>1059</v>
      </c>
      <c r="T356">
        <v>499.18</v>
      </c>
      <c r="U356" t="s">
        <v>54</v>
      </c>
      <c r="V356">
        <v>1500</v>
      </c>
      <c r="W356" t="s">
        <v>27</v>
      </c>
      <c r="X356" t="str">
        <f t="shared" si="11"/>
        <v>Mumbai</v>
      </c>
    </row>
    <row r="357" spans="1:24" x14ac:dyDescent="0.4">
      <c r="A357">
        <v>100356</v>
      </c>
      <c r="B357" s="5">
        <v>45711.24722222222</v>
      </c>
      <c r="C357" s="3" t="str">
        <f>TEXT(Sales_Data[[#This Row],[OrderDate]],"mmmm")</f>
        <v>February</v>
      </c>
      <c r="D357" s="3" t="str">
        <f t="shared" si="10"/>
        <v>2025</v>
      </c>
      <c r="E357" t="s">
        <v>34</v>
      </c>
      <c r="F357" t="s">
        <v>46</v>
      </c>
      <c r="G357" t="s">
        <v>15</v>
      </c>
      <c r="H357" t="s">
        <v>37</v>
      </c>
      <c r="I357" t="s">
        <v>100</v>
      </c>
      <c r="J357">
        <v>97</v>
      </c>
      <c r="K357">
        <v>15000</v>
      </c>
      <c r="L357" s="7">
        <f>Sales_Data[[#This Row],[OrderQuantity]] *Sales_Data[[#This Row],[UnitPrice]]</f>
        <v>1455000</v>
      </c>
      <c r="M357" s="7">
        <f>Sales_Data[[#This Row],[UnitPrice]]-Sales_Data[[#This Row],[UnitCost]]</f>
        <v>5500</v>
      </c>
      <c r="N357" s="7">
        <f>Sales_Data[[#This Row],[Gross Revenue]]-Sales_Data[[#This Row],[Discount Amount ]]</f>
        <v>1449500</v>
      </c>
      <c r="O357" s="7">
        <f>Sales_Data[[#This Row],[OrderQuantity]] *Sales_Data[[#This Row],[UnitCost]]</f>
        <v>921500</v>
      </c>
      <c r="P357" s="7">
        <f>Sales_Data[[#This Row],[ItemCost]] +Sales_Data[[#This Row],[ShippingCost]]</f>
        <v>921710.41</v>
      </c>
      <c r="Q357" s="7">
        <f>Sales_Data[[#This Row],[Gross Revenue]]-Sales_Data[[#This Row],[TotalFinancialCost]]</f>
        <v>533289.59</v>
      </c>
      <c r="R357" s="7">
        <f>Sales_Data[[#This Row],[Actul Bill Amount]]-Sales_Data[[#This Row],[ShippingCost]]</f>
        <v>1449289.59</v>
      </c>
      <c r="S357">
        <v>599</v>
      </c>
      <c r="T357">
        <v>210.41</v>
      </c>
      <c r="U357" t="s">
        <v>53</v>
      </c>
      <c r="V357">
        <v>9500</v>
      </c>
      <c r="W357" t="s">
        <v>38</v>
      </c>
      <c r="X357" t="str">
        <f t="shared" si="11"/>
        <v>Kolkata</v>
      </c>
    </row>
    <row r="358" spans="1:24" x14ac:dyDescent="0.4">
      <c r="A358">
        <v>100357</v>
      </c>
      <c r="B358" s="5">
        <v>45715.912499999999</v>
      </c>
      <c r="C358" s="3" t="str">
        <f>TEXT(Sales_Data[[#This Row],[OrderDate]],"mmmm")</f>
        <v>February</v>
      </c>
      <c r="D358" s="3" t="str">
        <f t="shared" si="10"/>
        <v>2025</v>
      </c>
      <c r="E358" t="s">
        <v>50</v>
      </c>
      <c r="F358" t="s">
        <v>46</v>
      </c>
      <c r="G358" t="s">
        <v>29</v>
      </c>
      <c r="H358" t="s">
        <v>32</v>
      </c>
      <c r="I358" t="s">
        <v>100</v>
      </c>
      <c r="J358">
        <v>88</v>
      </c>
      <c r="K358">
        <v>15000</v>
      </c>
      <c r="L358" s="7">
        <f>Sales_Data[[#This Row],[OrderQuantity]] *Sales_Data[[#This Row],[UnitPrice]]</f>
        <v>1320000</v>
      </c>
      <c r="M358" s="7">
        <f>Sales_Data[[#This Row],[UnitPrice]]-Sales_Data[[#This Row],[UnitCost]]</f>
        <v>5500</v>
      </c>
      <c r="N358" s="7">
        <f>Sales_Data[[#This Row],[Gross Revenue]]-Sales_Data[[#This Row],[Discount Amount ]]</f>
        <v>1314500</v>
      </c>
      <c r="O358" s="7">
        <f>Sales_Data[[#This Row],[OrderQuantity]] *Sales_Data[[#This Row],[UnitCost]]</f>
        <v>836000</v>
      </c>
      <c r="P358" s="7">
        <f>Sales_Data[[#This Row],[ItemCost]] +Sales_Data[[#This Row],[ShippingCost]]</f>
        <v>836197.93</v>
      </c>
      <c r="Q358" s="7">
        <f>Sales_Data[[#This Row],[Gross Revenue]]-Sales_Data[[#This Row],[TotalFinancialCost]]</f>
        <v>483802.06999999995</v>
      </c>
      <c r="R358" s="7">
        <f>Sales_Data[[#This Row],[Actul Bill Amount]]-Sales_Data[[#This Row],[ShippingCost]]</f>
        <v>1314302.07</v>
      </c>
      <c r="S358">
        <v>671</v>
      </c>
      <c r="T358">
        <v>197.93</v>
      </c>
      <c r="U358" t="s">
        <v>53</v>
      </c>
      <c r="V358">
        <v>9500</v>
      </c>
      <c r="W358" t="s">
        <v>33</v>
      </c>
      <c r="X358" t="str">
        <f t="shared" si="11"/>
        <v>Delhi</v>
      </c>
    </row>
    <row r="359" spans="1:24" x14ac:dyDescent="0.4">
      <c r="A359">
        <v>100358</v>
      </c>
      <c r="B359" s="5">
        <v>45980.163888888892</v>
      </c>
      <c r="C359" s="3" t="str">
        <f>TEXT(Sales_Data[[#This Row],[OrderDate]],"mmmm")</f>
        <v>November</v>
      </c>
      <c r="D359" s="3" t="str">
        <f t="shared" si="10"/>
        <v>2025</v>
      </c>
      <c r="E359" t="s">
        <v>13</v>
      </c>
      <c r="F359" t="s">
        <v>35</v>
      </c>
      <c r="G359" t="s">
        <v>31</v>
      </c>
      <c r="H359" t="s">
        <v>25</v>
      </c>
      <c r="I359" t="s">
        <v>100</v>
      </c>
      <c r="J359">
        <v>84</v>
      </c>
      <c r="K359">
        <v>12000</v>
      </c>
      <c r="L359" s="7">
        <f>Sales_Data[[#This Row],[OrderQuantity]] *Sales_Data[[#This Row],[UnitPrice]]</f>
        <v>1008000</v>
      </c>
      <c r="M359" s="7">
        <f>Sales_Data[[#This Row],[UnitPrice]]-Sales_Data[[#This Row],[UnitCost]]</f>
        <v>4000</v>
      </c>
      <c r="N359" s="7">
        <f>Sales_Data[[#This Row],[Gross Revenue]]-Sales_Data[[#This Row],[Discount Amount ]]</f>
        <v>1004000</v>
      </c>
      <c r="O359" s="7">
        <f>Sales_Data[[#This Row],[OrderQuantity]] *Sales_Data[[#This Row],[UnitCost]]</f>
        <v>672000</v>
      </c>
      <c r="P359" s="7">
        <f>Sales_Data[[#This Row],[ItemCost]] +Sales_Data[[#This Row],[ShippingCost]]</f>
        <v>674559</v>
      </c>
      <c r="Q359" s="7">
        <f>Sales_Data[[#This Row],[Gross Revenue]]-Sales_Data[[#This Row],[TotalFinancialCost]]</f>
        <v>333441</v>
      </c>
      <c r="R359" s="7">
        <f>Sales_Data[[#This Row],[Actul Bill Amount]]-Sales_Data[[#This Row],[ShippingCost]]</f>
        <v>1001441</v>
      </c>
      <c r="S359">
        <v>977</v>
      </c>
      <c r="T359">
        <v>2559</v>
      </c>
      <c r="U359" t="s">
        <v>36</v>
      </c>
      <c r="V359">
        <v>8000</v>
      </c>
      <c r="W359" t="s">
        <v>27</v>
      </c>
      <c r="X359" t="str">
        <f t="shared" si="11"/>
        <v>Mumbai</v>
      </c>
    </row>
    <row r="360" spans="1:24" x14ac:dyDescent="0.4">
      <c r="A360">
        <v>100359</v>
      </c>
      <c r="B360" s="5">
        <v>46017.739583333336</v>
      </c>
      <c r="C360" s="3" t="str">
        <f>TEXT(Sales_Data[[#This Row],[OrderDate]],"mmmm")</f>
        <v>December</v>
      </c>
      <c r="D360" s="3" t="str">
        <f t="shared" si="10"/>
        <v>2025</v>
      </c>
      <c r="E360" t="s">
        <v>42</v>
      </c>
      <c r="F360" t="s">
        <v>35</v>
      </c>
      <c r="G360" t="s">
        <v>15</v>
      </c>
      <c r="H360" t="s">
        <v>25</v>
      </c>
      <c r="I360" t="s">
        <v>100</v>
      </c>
      <c r="J360">
        <v>40</v>
      </c>
      <c r="K360">
        <v>12000</v>
      </c>
      <c r="L360" s="7">
        <f>Sales_Data[[#This Row],[OrderQuantity]] *Sales_Data[[#This Row],[UnitPrice]]</f>
        <v>480000</v>
      </c>
      <c r="M360" s="7">
        <f>Sales_Data[[#This Row],[UnitPrice]]-Sales_Data[[#This Row],[UnitCost]]</f>
        <v>4000</v>
      </c>
      <c r="N360" s="7">
        <f>Sales_Data[[#This Row],[Gross Revenue]]-Sales_Data[[#This Row],[Discount Amount ]]</f>
        <v>476000</v>
      </c>
      <c r="O360" s="7">
        <f>Sales_Data[[#This Row],[OrderQuantity]] *Sales_Data[[#This Row],[UnitCost]]</f>
        <v>320000</v>
      </c>
      <c r="P360" s="7">
        <f>Sales_Data[[#This Row],[ItemCost]] +Sales_Data[[#This Row],[ShippingCost]]</f>
        <v>321145.14</v>
      </c>
      <c r="Q360" s="7">
        <f>Sales_Data[[#This Row],[Gross Revenue]]-Sales_Data[[#This Row],[TotalFinancialCost]]</f>
        <v>158854.85999999999</v>
      </c>
      <c r="R360" s="7">
        <f>Sales_Data[[#This Row],[Actul Bill Amount]]-Sales_Data[[#This Row],[ShippingCost]]</f>
        <v>474854.86</v>
      </c>
      <c r="S360">
        <v>450</v>
      </c>
      <c r="T360">
        <v>1145.1400000000001</v>
      </c>
      <c r="U360" t="s">
        <v>36</v>
      </c>
      <c r="V360">
        <v>8000</v>
      </c>
      <c r="W360" t="s">
        <v>27</v>
      </c>
      <c r="X360" t="str">
        <f t="shared" si="11"/>
        <v>Mumbai</v>
      </c>
    </row>
    <row r="361" spans="1:24" x14ac:dyDescent="0.4">
      <c r="A361">
        <v>100360</v>
      </c>
      <c r="B361" s="5">
        <v>45831.227083333331</v>
      </c>
      <c r="C361" s="3" t="str">
        <f>TEXT(Sales_Data[[#This Row],[OrderDate]],"mmmm")</f>
        <v>June</v>
      </c>
      <c r="D361" s="3" t="str">
        <f t="shared" si="10"/>
        <v>2025</v>
      </c>
      <c r="E361" t="s">
        <v>39</v>
      </c>
      <c r="F361" t="s">
        <v>40</v>
      </c>
      <c r="G361" t="s">
        <v>29</v>
      </c>
      <c r="H361" t="s">
        <v>20</v>
      </c>
      <c r="I361" t="s">
        <v>100</v>
      </c>
      <c r="J361">
        <v>10</v>
      </c>
      <c r="K361">
        <v>5500</v>
      </c>
      <c r="L361" s="7">
        <f>Sales_Data[[#This Row],[OrderQuantity]] *Sales_Data[[#This Row],[UnitPrice]]</f>
        <v>55000</v>
      </c>
      <c r="M361" s="7">
        <f>Sales_Data[[#This Row],[UnitPrice]]-Sales_Data[[#This Row],[UnitCost]]</f>
        <v>2000</v>
      </c>
      <c r="N361" s="7">
        <f>Sales_Data[[#This Row],[Gross Revenue]]-Sales_Data[[#This Row],[Discount Amount ]]</f>
        <v>53000</v>
      </c>
      <c r="O361" s="7">
        <f>Sales_Data[[#This Row],[OrderQuantity]] *Sales_Data[[#This Row],[UnitCost]]</f>
        <v>35000</v>
      </c>
      <c r="P361" s="7">
        <f>Sales_Data[[#This Row],[ItemCost]] +Sales_Data[[#This Row],[ShippingCost]]</f>
        <v>35520.82</v>
      </c>
      <c r="Q361" s="7">
        <f>Sales_Data[[#This Row],[Gross Revenue]]-Sales_Data[[#This Row],[TotalFinancialCost]]</f>
        <v>19479.18</v>
      </c>
      <c r="R361" s="7">
        <f>Sales_Data[[#This Row],[Actul Bill Amount]]-Sales_Data[[#This Row],[ShippingCost]]</f>
        <v>52479.18</v>
      </c>
      <c r="S361">
        <v>810</v>
      </c>
      <c r="T361">
        <v>520.82000000000005</v>
      </c>
      <c r="U361" t="s">
        <v>41</v>
      </c>
      <c r="V361">
        <v>3500</v>
      </c>
      <c r="W361" t="s">
        <v>22</v>
      </c>
      <c r="X361" t="str">
        <f t="shared" si="11"/>
        <v>Nagpur</v>
      </c>
    </row>
    <row r="362" spans="1:24" x14ac:dyDescent="0.4">
      <c r="A362">
        <v>100361</v>
      </c>
      <c r="B362" s="5">
        <v>45937.379166666666</v>
      </c>
      <c r="C362" s="3" t="str">
        <f>TEXT(Sales_Data[[#This Row],[OrderDate]],"mmmm")</f>
        <v>October</v>
      </c>
      <c r="D362" s="3" t="str">
        <f t="shared" si="10"/>
        <v>2025</v>
      </c>
      <c r="E362" t="s">
        <v>45</v>
      </c>
      <c r="F362" t="s">
        <v>24</v>
      </c>
      <c r="G362" t="s">
        <v>31</v>
      </c>
      <c r="H362" t="s">
        <v>37</v>
      </c>
      <c r="I362" t="s">
        <v>100</v>
      </c>
      <c r="J362">
        <v>45</v>
      </c>
      <c r="K362">
        <v>25000</v>
      </c>
      <c r="L362" s="7">
        <f>Sales_Data[[#This Row],[OrderQuantity]] *Sales_Data[[#This Row],[UnitPrice]]</f>
        <v>1125000</v>
      </c>
      <c r="M362" s="7">
        <f>Sales_Data[[#This Row],[UnitPrice]]-Sales_Data[[#This Row],[UnitCost]]</f>
        <v>7000</v>
      </c>
      <c r="N362" s="7">
        <f>Sales_Data[[#This Row],[Gross Revenue]]-Sales_Data[[#This Row],[Discount Amount ]]</f>
        <v>1118000</v>
      </c>
      <c r="O362" s="7">
        <f>Sales_Data[[#This Row],[OrderQuantity]] *Sales_Data[[#This Row],[UnitCost]]</f>
        <v>810000</v>
      </c>
      <c r="P362" s="7">
        <f>Sales_Data[[#This Row],[ItemCost]] +Sales_Data[[#This Row],[ShippingCost]]</f>
        <v>810507.58</v>
      </c>
      <c r="Q362" s="7">
        <f>Sales_Data[[#This Row],[Gross Revenue]]-Sales_Data[[#This Row],[TotalFinancialCost]]</f>
        <v>314492.42000000004</v>
      </c>
      <c r="R362" s="7">
        <f>Sales_Data[[#This Row],[Actul Bill Amount]]-Sales_Data[[#This Row],[ShippingCost]]</f>
        <v>1117492.42</v>
      </c>
      <c r="S362">
        <v>946</v>
      </c>
      <c r="T362">
        <v>507.58</v>
      </c>
      <c r="U362" t="s">
        <v>60</v>
      </c>
      <c r="V362">
        <v>18000</v>
      </c>
      <c r="W362" t="s">
        <v>38</v>
      </c>
      <c r="X362" t="str">
        <f t="shared" si="11"/>
        <v>Kolkata</v>
      </c>
    </row>
    <row r="363" spans="1:24" x14ac:dyDescent="0.4">
      <c r="A363">
        <v>100362</v>
      </c>
      <c r="B363" s="5">
        <v>45771.102777777778</v>
      </c>
      <c r="C363" s="3" t="str">
        <f>TEXT(Sales_Data[[#This Row],[OrderDate]],"mmmm")</f>
        <v>April</v>
      </c>
      <c r="D363" s="3" t="str">
        <f t="shared" si="10"/>
        <v>2025</v>
      </c>
      <c r="E363" t="s">
        <v>23</v>
      </c>
      <c r="F363" t="s">
        <v>28</v>
      </c>
      <c r="G363" t="s">
        <v>15</v>
      </c>
      <c r="H363" t="s">
        <v>20</v>
      </c>
      <c r="I363" t="s">
        <v>100</v>
      </c>
      <c r="J363">
        <v>49</v>
      </c>
      <c r="K363">
        <v>450</v>
      </c>
      <c r="L363" s="7">
        <f>Sales_Data[[#This Row],[OrderQuantity]] *Sales_Data[[#This Row],[UnitPrice]]</f>
        <v>22050</v>
      </c>
      <c r="M363" s="7">
        <f>Sales_Data[[#This Row],[UnitPrice]]-Sales_Data[[#This Row],[UnitCost]]</f>
        <v>250</v>
      </c>
      <c r="N363" s="7">
        <f>Sales_Data[[#This Row],[Gross Revenue]]-Sales_Data[[#This Row],[Discount Amount ]]</f>
        <v>21800</v>
      </c>
      <c r="O363" s="7">
        <f>Sales_Data[[#This Row],[OrderQuantity]] *Sales_Data[[#This Row],[UnitCost]]</f>
        <v>9800</v>
      </c>
      <c r="P363" s="7">
        <f>Sales_Data[[#This Row],[ItemCost]] +Sales_Data[[#This Row],[ShippingCost]]</f>
        <v>10729.06</v>
      </c>
      <c r="Q363" s="7">
        <f>Sales_Data[[#This Row],[Gross Revenue]]-Sales_Data[[#This Row],[TotalFinancialCost]]</f>
        <v>11320.94</v>
      </c>
      <c r="R363" s="7">
        <f>Sales_Data[[#This Row],[Actul Bill Amount]]-Sales_Data[[#This Row],[ShippingCost]]</f>
        <v>20870.939999999999</v>
      </c>
      <c r="S363">
        <v>1140</v>
      </c>
      <c r="T363">
        <v>929.06</v>
      </c>
      <c r="U363" t="s">
        <v>30</v>
      </c>
      <c r="V363">
        <v>200</v>
      </c>
      <c r="W363" t="s">
        <v>22</v>
      </c>
      <c r="X363" t="str">
        <f t="shared" si="11"/>
        <v>Nagpur</v>
      </c>
    </row>
    <row r="364" spans="1:24" x14ac:dyDescent="0.4">
      <c r="A364">
        <v>100363</v>
      </c>
      <c r="B364" s="5">
        <v>45945.563194444447</v>
      </c>
      <c r="C364" s="3" t="str">
        <f>TEXT(Sales_Data[[#This Row],[OrderDate]],"mmmm")</f>
        <v>October</v>
      </c>
      <c r="D364" s="3" t="str">
        <f t="shared" si="10"/>
        <v>2025</v>
      </c>
      <c r="E364" t="s">
        <v>13</v>
      </c>
      <c r="F364" t="s">
        <v>46</v>
      </c>
      <c r="G364" t="s">
        <v>15</v>
      </c>
      <c r="H364" t="s">
        <v>37</v>
      </c>
      <c r="I364" t="s">
        <v>100</v>
      </c>
      <c r="J364">
        <v>6</v>
      </c>
      <c r="K364">
        <v>4500</v>
      </c>
      <c r="L364" s="7">
        <f>Sales_Data[[#This Row],[OrderQuantity]] *Sales_Data[[#This Row],[UnitPrice]]</f>
        <v>27000</v>
      </c>
      <c r="M364" s="7">
        <f>Sales_Data[[#This Row],[UnitPrice]]-Sales_Data[[#This Row],[UnitCost]]</f>
        <v>1700</v>
      </c>
      <c r="N364" s="7">
        <f>Sales_Data[[#This Row],[Gross Revenue]]-Sales_Data[[#This Row],[Discount Amount ]]</f>
        <v>25300</v>
      </c>
      <c r="O364" s="7">
        <f>Sales_Data[[#This Row],[OrderQuantity]] *Sales_Data[[#This Row],[UnitCost]]</f>
        <v>16800</v>
      </c>
      <c r="P364" s="7">
        <f>Sales_Data[[#This Row],[ItemCost]] +Sales_Data[[#This Row],[ShippingCost]]</f>
        <v>17516.54</v>
      </c>
      <c r="Q364" s="7">
        <f>Sales_Data[[#This Row],[Gross Revenue]]-Sales_Data[[#This Row],[TotalFinancialCost]]</f>
        <v>9483.4599999999991</v>
      </c>
      <c r="R364" s="7">
        <f>Sales_Data[[#This Row],[Actul Bill Amount]]-Sales_Data[[#This Row],[ShippingCost]]</f>
        <v>24583.46</v>
      </c>
      <c r="S364">
        <v>1138</v>
      </c>
      <c r="T364">
        <v>716.54</v>
      </c>
      <c r="U364" t="s">
        <v>47</v>
      </c>
      <c r="V364">
        <v>2800</v>
      </c>
      <c r="W364" t="s">
        <v>38</v>
      </c>
      <c r="X364" t="str">
        <f t="shared" si="11"/>
        <v>Kolkata</v>
      </c>
    </row>
    <row r="365" spans="1:24" x14ac:dyDescent="0.4">
      <c r="A365">
        <v>100364</v>
      </c>
      <c r="B365" s="5">
        <v>45999.972222222219</v>
      </c>
      <c r="C365" s="3" t="str">
        <f>TEXT(Sales_Data[[#This Row],[OrderDate]],"mmmm")</f>
        <v>December</v>
      </c>
      <c r="D365" s="3" t="str">
        <f t="shared" si="10"/>
        <v>2025</v>
      </c>
      <c r="E365" t="s">
        <v>48</v>
      </c>
      <c r="F365" t="s">
        <v>46</v>
      </c>
      <c r="G365" t="s">
        <v>29</v>
      </c>
      <c r="H365" t="s">
        <v>37</v>
      </c>
      <c r="I365" t="s">
        <v>100</v>
      </c>
      <c r="J365">
        <v>1</v>
      </c>
      <c r="K365">
        <v>4500</v>
      </c>
      <c r="L365" s="7">
        <f>Sales_Data[[#This Row],[OrderQuantity]] *Sales_Data[[#This Row],[UnitPrice]]</f>
        <v>4500</v>
      </c>
      <c r="M365" s="7">
        <f>Sales_Data[[#This Row],[UnitPrice]]-Sales_Data[[#This Row],[UnitCost]]</f>
        <v>1700</v>
      </c>
      <c r="N365" s="7">
        <f>Sales_Data[[#This Row],[Gross Revenue]]-Sales_Data[[#This Row],[Discount Amount ]]</f>
        <v>2800</v>
      </c>
      <c r="O365" s="7">
        <f>Sales_Data[[#This Row],[OrderQuantity]] *Sales_Data[[#This Row],[UnitCost]]</f>
        <v>2800</v>
      </c>
      <c r="P365" s="7">
        <f>Sales_Data[[#This Row],[ItemCost]] +Sales_Data[[#This Row],[ShippingCost]]</f>
        <v>3233.71</v>
      </c>
      <c r="Q365" s="7">
        <f>Sales_Data[[#This Row],[Gross Revenue]]-Sales_Data[[#This Row],[TotalFinancialCost]]</f>
        <v>1266.29</v>
      </c>
      <c r="R365" s="7">
        <f>Sales_Data[[#This Row],[Actul Bill Amount]]-Sales_Data[[#This Row],[ShippingCost]]</f>
        <v>2366.29</v>
      </c>
      <c r="S365">
        <v>795</v>
      </c>
      <c r="T365">
        <v>433.71</v>
      </c>
      <c r="U365" t="s">
        <v>47</v>
      </c>
      <c r="V365">
        <v>2800</v>
      </c>
      <c r="W365" t="s">
        <v>38</v>
      </c>
      <c r="X365" t="str">
        <f t="shared" si="11"/>
        <v>Kolkata</v>
      </c>
    </row>
    <row r="366" spans="1:24" x14ac:dyDescent="0.4">
      <c r="A366">
        <v>100365</v>
      </c>
      <c r="B366" s="5">
        <v>45808.046527777777</v>
      </c>
      <c r="C366" s="3" t="str">
        <f>TEXT(Sales_Data[[#This Row],[OrderDate]],"mmmm")</f>
        <v>May</v>
      </c>
      <c r="D366" s="3" t="str">
        <f t="shared" si="10"/>
        <v>2025</v>
      </c>
      <c r="E366" t="s">
        <v>19</v>
      </c>
      <c r="F366" t="s">
        <v>46</v>
      </c>
      <c r="G366" t="s">
        <v>15</v>
      </c>
      <c r="H366" t="s">
        <v>25</v>
      </c>
      <c r="I366" t="s">
        <v>100</v>
      </c>
      <c r="J366">
        <v>14</v>
      </c>
      <c r="K366">
        <v>4500</v>
      </c>
      <c r="L366" s="7">
        <f>Sales_Data[[#This Row],[OrderQuantity]] *Sales_Data[[#This Row],[UnitPrice]]</f>
        <v>63000</v>
      </c>
      <c r="M366" s="7">
        <f>Sales_Data[[#This Row],[UnitPrice]]-Sales_Data[[#This Row],[UnitCost]]</f>
        <v>1700</v>
      </c>
      <c r="N366" s="7">
        <f>Sales_Data[[#This Row],[Gross Revenue]]-Sales_Data[[#This Row],[Discount Amount ]]</f>
        <v>61300</v>
      </c>
      <c r="O366" s="7">
        <f>Sales_Data[[#This Row],[OrderQuantity]] *Sales_Data[[#This Row],[UnitCost]]</f>
        <v>39200</v>
      </c>
      <c r="P366" s="7">
        <f>Sales_Data[[#This Row],[ItemCost]] +Sales_Data[[#This Row],[ShippingCost]]</f>
        <v>39891.68</v>
      </c>
      <c r="Q366" s="7">
        <f>Sales_Data[[#This Row],[Gross Revenue]]-Sales_Data[[#This Row],[TotalFinancialCost]]</f>
        <v>23108.32</v>
      </c>
      <c r="R366" s="7">
        <f>Sales_Data[[#This Row],[Actul Bill Amount]]-Sales_Data[[#This Row],[ShippingCost]]</f>
        <v>60608.32</v>
      </c>
      <c r="S366">
        <v>715</v>
      </c>
      <c r="T366">
        <v>691.68</v>
      </c>
      <c r="U366" t="s">
        <v>47</v>
      </c>
      <c r="V366">
        <v>2800</v>
      </c>
      <c r="W366" t="s">
        <v>27</v>
      </c>
      <c r="X366" t="str">
        <f t="shared" si="11"/>
        <v>Mumbai</v>
      </c>
    </row>
    <row r="367" spans="1:24" x14ac:dyDescent="0.4">
      <c r="A367">
        <v>100366</v>
      </c>
      <c r="B367" s="5">
        <v>45784.781944444447</v>
      </c>
      <c r="C367" s="3" t="str">
        <f>TEXT(Sales_Data[[#This Row],[OrderDate]],"mmmm")</f>
        <v>May</v>
      </c>
      <c r="D367" s="3" t="str">
        <f t="shared" si="10"/>
        <v>2025</v>
      </c>
      <c r="E367" t="s">
        <v>19</v>
      </c>
      <c r="F367" t="s">
        <v>55</v>
      </c>
      <c r="G367" t="s">
        <v>29</v>
      </c>
      <c r="H367" t="s">
        <v>25</v>
      </c>
      <c r="I367" t="s">
        <v>100</v>
      </c>
      <c r="J367">
        <v>31</v>
      </c>
      <c r="K367">
        <v>850</v>
      </c>
      <c r="L367" s="7">
        <f>Sales_Data[[#This Row],[OrderQuantity]] *Sales_Data[[#This Row],[UnitPrice]]</f>
        <v>26350</v>
      </c>
      <c r="M367" s="7">
        <f>Sales_Data[[#This Row],[UnitPrice]]-Sales_Data[[#This Row],[UnitCost]]</f>
        <v>300</v>
      </c>
      <c r="N367" s="7">
        <f>Sales_Data[[#This Row],[Gross Revenue]]-Sales_Data[[#This Row],[Discount Amount ]]</f>
        <v>26050</v>
      </c>
      <c r="O367" s="7">
        <f>Sales_Data[[#This Row],[OrderQuantity]] *Sales_Data[[#This Row],[UnitCost]]</f>
        <v>17050</v>
      </c>
      <c r="P367" s="7">
        <f>Sales_Data[[#This Row],[ItemCost]] +Sales_Data[[#This Row],[ShippingCost]]</f>
        <v>17191.12</v>
      </c>
      <c r="Q367" s="7">
        <f>Sales_Data[[#This Row],[Gross Revenue]]-Sales_Data[[#This Row],[TotalFinancialCost]]</f>
        <v>9158.880000000001</v>
      </c>
      <c r="R367" s="7">
        <f>Sales_Data[[#This Row],[Actul Bill Amount]]-Sales_Data[[#This Row],[ShippingCost]]</f>
        <v>25908.880000000001</v>
      </c>
      <c r="S367">
        <v>1173</v>
      </c>
      <c r="T367">
        <v>141.12</v>
      </c>
      <c r="U367" t="s">
        <v>56</v>
      </c>
      <c r="V367">
        <v>550</v>
      </c>
      <c r="W367" t="s">
        <v>27</v>
      </c>
      <c r="X367" t="str">
        <f t="shared" si="11"/>
        <v>Mumbai</v>
      </c>
    </row>
    <row r="368" spans="1:24" x14ac:dyDescent="0.4">
      <c r="A368">
        <v>100367</v>
      </c>
      <c r="B368" s="5">
        <v>45812.365972222222</v>
      </c>
      <c r="C368" s="3" t="str">
        <f>TEXT(Sales_Data[[#This Row],[OrderDate]],"mmmm")</f>
        <v>June</v>
      </c>
      <c r="D368" s="3" t="str">
        <f t="shared" si="10"/>
        <v>2025</v>
      </c>
      <c r="E368" t="s">
        <v>23</v>
      </c>
      <c r="F368" t="s">
        <v>55</v>
      </c>
      <c r="G368" t="s">
        <v>15</v>
      </c>
      <c r="H368" t="s">
        <v>32</v>
      </c>
      <c r="I368" t="s">
        <v>100</v>
      </c>
      <c r="J368">
        <v>92</v>
      </c>
      <c r="K368">
        <v>850</v>
      </c>
      <c r="L368" s="7">
        <f>Sales_Data[[#This Row],[OrderQuantity]] *Sales_Data[[#This Row],[UnitPrice]]</f>
        <v>78200</v>
      </c>
      <c r="M368" s="7">
        <f>Sales_Data[[#This Row],[UnitPrice]]-Sales_Data[[#This Row],[UnitCost]]</f>
        <v>300</v>
      </c>
      <c r="N368" s="7">
        <f>Sales_Data[[#This Row],[Gross Revenue]]-Sales_Data[[#This Row],[Discount Amount ]]</f>
        <v>77900</v>
      </c>
      <c r="O368" s="7">
        <f>Sales_Data[[#This Row],[OrderQuantity]] *Sales_Data[[#This Row],[UnitCost]]</f>
        <v>50600</v>
      </c>
      <c r="P368" s="7">
        <f>Sales_Data[[#This Row],[ItemCost]] +Sales_Data[[#This Row],[ShippingCost]]</f>
        <v>51464.13</v>
      </c>
      <c r="Q368" s="7">
        <f>Sales_Data[[#This Row],[Gross Revenue]]-Sales_Data[[#This Row],[TotalFinancialCost]]</f>
        <v>26735.870000000003</v>
      </c>
      <c r="R368" s="7">
        <f>Sales_Data[[#This Row],[Actul Bill Amount]]-Sales_Data[[#This Row],[ShippingCost]]</f>
        <v>77035.87</v>
      </c>
      <c r="S368">
        <v>416</v>
      </c>
      <c r="T368">
        <v>864.13</v>
      </c>
      <c r="U368" t="s">
        <v>56</v>
      </c>
      <c r="V368">
        <v>550</v>
      </c>
      <c r="W368" t="s">
        <v>33</v>
      </c>
      <c r="X368" t="str">
        <f t="shared" si="11"/>
        <v>Delhi</v>
      </c>
    </row>
    <row r="369" spans="1:24" x14ac:dyDescent="0.4">
      <c r="A369">
        <v>100368</v>
      </c>
      <c r="B369" s="5">
        <v>45930.045138888891</v>
      </c>
      <c r="C369" s="3" t="str">
        <f>TEXT(Sales_Data[[#This Row],[OrderDate]],"mmmm")</f>
        <v>September</v>
      </c>
      <c r="D369" s="3" t="str">
        <f t="shared" si="10"/>
        <v>2025</v>
      </c>
      <c r="E369" t="s">
        <v>48</v>
      </c>
      <c r="F369" t="s">
        <v>55</v>
      </c>
      <c r="G369" t="s">
        <v>31</v>
      </c>
      <c r="H369" t="s">
        <v>20</v>
      </c>
      <c r="I369" t="s">
        <v>100</v>
      </c>
      <c r="J369">
        <v>61</v>
      </c>
      <c r="K369">
        <v>850</v>
      </c>
      <c r="L369" s="7">
        <f>Sales_Data[[#This Row],[OrderQuantity]] *Sales_Data[[#This Row],[UnitPrice]]</f>
        <v>51850</v>
      </c>
      <c r="M369" s="7">
        <f>Sales_Data[[#This Row],[UnitPrice]]-Sales_Data[[#This Row],[UnitCost]]</f>
        <v>300</v>
      </c>
      <c r="N369" s="7">
        <f>Sales_Data[[#This Row],[Gross Revenue]]-Sales_Data[[#This Row],[Discount Amount ]]</f>
        <v>51550</v>
      </c>
      <c r="O369" s="7">
        <f>Sales_Data[[#This Row],[OrderQuantity]] *Sales_Data[[#This Row],[UnitCost]]</f>
        <v>33550</v>
      </c>
      <c r="P369" s="7">
        <f>Sales_Data[[#This Row],[ItemCost]] +Sales_Data[[#This Row],[ShippingCost]]</f>
        <v>36149.69</v>
      </c>
      <c r="Q369" s="7">
        <f>Sales_Data[[#This Row],[Gross Revenue]]-Sales_Data[[#This Row],[TotalFinancialCost]]</f>
        <v>15700.309999999998</v>
      </c>
      <c r="R369" s="7">
        <f>Sales_Data[[#This Row],[Actul Bill Amount]]-Sales_Data[[#This Row],[ShippingCost]]</f>
        <v>48950.31</v>
      </c>
      <c r="S369">
        <v>1017</v>
      </c>
      <c r="T369">
        <v>2599.69</v>
      </c>
      <c r="U369" t="s">
        <v>56</v>
      </c>
      <c r="V369">
        <v>550</v>
      </c>
      <c r="W369" t="s">
        <v>22</v>
      </c>
      <c r="X369" t="str">
        <f t="shared" si="11"/>
        <v>Nagpur</v>
      </c>
    </row>
    <row r="370" spans="1:24" x14ac:dyDescent="0.4">
      <c r="A370">
        <v>100369</v>
      </c>
      <c r="B370" s="5">
        <v>45761.603472222225</v>
      </c>
      <c r="C370" s="3" t="str">
        <f>TEXT(Sales_Data[[#This Row],[OrderDate]],"mmmm")</f>
        <v>April</v>
      </c>
      <c r="D370" s="3" t="str">
        <f t="shared" si="10"/>
        <v>2025</v>
      </c>
      <c r="E370" t="s">
        <v>39</v>
      </c>
      <c r="F370" t="s">
        <v>35</v>
      </c>
      <c r="G370" t="s">
        <v>29</v>
      </c>
      <c r="H370" t="s">
        <v>16</v>
      </c>
      <c r="I370" t="s">
        <v>100</v>
      </c>
      <c r="J370">
        <v>26</v>
      </c>
      <c r="K370">
        <v>12000</v>
      </c>
      <c r="L370" s="7">
        <f>Sales_Data[[#This Row],[OrderQuantity]] *Sales_Data[[#This Row],[UnitPrice]]</f>
        <v>312000</v>
      </c>
      <c r="M370" s="7">
        <f>Sales_Data[[#This Row],[UnitPrice]]-Sales_Data[[#This Row],[UnitCost]]</f>
        <v>4000</v>
      </c>
      <c r="N370" s="7">
        <f>Sales_Data[[#This Row],[Gross Revenue]]-Sales_Data[[#This Row],[Discount Amount ]]</f>
        <v>308000</v>
      </c>
      <c r="O370" s="7">
        <f>Sales_Data[[#This Row],[OrderQuantity]] *Sales_Data[[#This Row],[UnitCost]]</f>
        <v>208000</v>
      </c>
      <c r="P370" s="7">
        <f>Sales_Data[[#This Row],[ItemCost]] +Sales_Data[[#This Row],[ShippingCost]]</f>
        <v>208991.64</v>
      </c>
      <c r="Q370" s="7">
        <f>Sales_Data[[#This Row],[Gross Revenue]]-Sales_Data[[#This Row],[TotalFinancialCost]]</f>
        <v>103008.35999999999</v>
      </c>
      <c r="R370" s="7">
        <f>Sales_Data[[#This Row],[Actul Bill Amount]]-Sales_Data[[#This Row],[ShippingCost]]</f>
        <v>307008.36</v>
      </c>
      <c r="S370">
        <v>1087</v>
      </c>
      <c r="T370">
        <v>991.64</v>
      </c>
      <c r="U370" t="s">
        <v>36</v>
      </c>
      <c r="V370">
        <v>8000</v>
      </c>
      <c r="W370" t="s">
        <v>18</v>
      </c>
      <c r="X370" t="str">
        <f t="shared" si="11"/>
        <v>Bengaluru</v>
      </c>
    </row>
    <row r="371" spans="1:24" x14ac:dyDescent="0.4">
      <c r="A371">
        <v>100370</v>
      </c>
      <c r="B371" s="5">
        <v>45956.501388888886</v>
      </c>
      <c r="C371" s="3" t="str">
        <f>TEXT(Sales_Data[[#This Row],[OrderDate]],"mmmm")</f>
        <v>October</v>
      </c>
      <c r="D371" s="3" t="str">
        <f t="shared" si="10"/>
        <v>2025</v>
      </c>
      <c r="E371" t="s">
        <v>48</v>
      </c>
      <c r="F371" t="s">
        <v>35</v>
      </c>
      <c r="G371" t="s">
        <v>15</v>
      </c>
      <c r="H371" t="s">
        <v>37</v>
      </c>
      <c r="I371" t="s">
        <v>100</v>
      </c>
      <c r="J371">
        <v>19</v>
      </c>
      <c r="K371">
        <v>12000</v>
      </c>
      <c r="L371" s="7">
        <f>Sales_Data[[#This Row],[OrderQuantity]] *Sales_Data[[#This Row],[UnitPrice]]</f>
        <v>228000</v>
      </c>
      <c r="M371" s="7">
        <f>Sales_Data[[#This Row],[UnitPrice]]-Sales_Data[[#This Row],[UnitCost]]</f>
        <v>4000</v>
      </c>
      <c r="N371" s="7">
        <f>Sales_Data[[#This Row],[Gross Revenue]]-Sales_Data[[#This Row],[Discount Amount ]]</f>
        <v>224000</v>
      </c>
      <c r="O371" s="7">
        <f>Sales_Data[[#This Row],[OrderQuantity]] *Sales_Data[[#This Row],[UnitCost]]</f>
        <v>152000</v>
      </c>
      <c r="P371" s="7">
        <f>Sales_Data[[#This Row],[ItemCost]] +Sales_Data[[#This Row],[ShippingCost]]</f>
        <v>152680.01999999999</v>
      </c>
      <c r="Q371" s="7">
        <f>Sales_Data[[#This Row],[Gross Revenue]]-Sales_Data[[#This Row],[TotalFinancialCost]]</f>
        <v>75319.98000000001</v>
      </c>
      <c r="R371" s="7">
        <f>Sales_Data[[#This Row],[Actul Bill Amount]]-Sales_Data[[#This Row],[ShippingCost]]</f>
        <v>223319.98</v>
      </c>
      <c r="S371">
        <v>865</v>
      </c>
      <c r="T371">
        <v>680.02</v>
      </c>
      <c r="U371" t="s">
        <v>36</v>
      </c>
      <c r="V371">
        <v>8000</v>
      </c>
      <c r="W371" t="s">
        <v>38</v>
      </c>
      <c r="X371" t="str">
        <f t="shared" si="11"/>
        <v>Kolkata</v>
      </c>
    </row>
    <row r="372" spans="1:24" x14ac:dyDescent="0.4">
      <c r="A372">
        <v>100371</v>
      </c>
      <c r="B372" s="5">
        <v>45903.468055555553</v>
      </c>
      <c r="C372" s="3" t="str">
        <f>TEXT(Sales_Data[[#This Row],[OrderDate]],"mmmm")</f>
        <v>September</v>
      </c>
      <c r="D372" s="3" t="str">
        <f t="shared" si="10"/>
        <v>2025</v>
      </c>
      <c r="E372" t="s">
        <v>45</v>
      </c>
      <c r="F372" t="s">
        <v>28</v>
      </c>
      <c r="G372" t="s">
        <v>15</v>
      </c>
      <c r="H372" t="s">
        <v>37</v>
      </c>
      <c r="I372" t="s">
        <v>100</v>
      </c>
      <c r="J372">
        <v>9</v>
      </c>
      <c r="K372">
        <v>450</v>
      </c>
      <c r="L372" s="7">
        <f>Sales_Data[[#This Row],[OrderQuantity]] *Sales_Data[[#This Row],[UnitPrice]]</f>
        <v>4050</v>
      </c>
      <c r="M372" s="7">
        <f>Sales_Data[[#This Row],[UnitPrice]]-Sales_Data[[#This Row],[UnitCost]]</f>
        <v>250</v>
      </c>
      <c r="N372" s="7">
        <f>Sales_Data[[#This Row],[Gross Revenue]]-Sales_Data[[#This Row],[Discount Amount ]]</f>
        <v>3800</v>
      </c>
      <c r="O372" s="7">
        <f>Sales_Data[[#This Row],[OrderQuantity]] *Sales_Data[[#This Row],[UnitCost]]</f>
        <v>1800</v>
      </c>
      <c r="P372" s="7">
        <f>Sales_Data[[#This Row],[ItemCost]] +Sales_Data[[#This Row],[ShippingCost]]</f>
        <v>2095.96</v>
      </c>
      <c r="Q372" s="7">
        <f>Sales_Data[[#This Row],[Gross Revenue]]-Sales_Data[[#This Row],[TotalFinancialCost]]</f>
        <v>1954.04</v>
      </c>
      <c r="R372" s="7">
        <f>Sales_Data[[#This Row],[Actul Bill Amount]]-Sales_Data[[#This Row],[ShippingCost]]</f>
        <v>3504.04</v>
      </c>
      <c r="S372">
        <v>886</v>
      </c>
      <c r="T372">
        <v>295.95999999999998</v>
      </c>
      <c r="U372" t="s">
        <v>30</v>
      </c>
      <c r="V372">
        <v>200</v>
      </c>
      <c r="W372" t="s">
        <v>38</v>
      </c>
      <c r="X372" t="str">
        <f t="shared" si="11"/>
        <v>Kolkata</v>
      </c>
    </row>
    <row r="373" spans="1:24" x14ac:dyDescent="0.4">
      <c r="A373">
        <v>100372</v>
      </c>
      <c r="B373" s="5">
        <v>45833.685416666667</v>
      </c>
      <c r="C373" s="3" t="str">
        <f>TEXT(Sales_Data[[#This Row],[OrderDate]],"mmmm")</f>
        <v>June</v>
      </c>
      <c r="D373" s="3" t="str">
        <f t="shared" si="10"/>
        <v>2025</v>
      </c>
      <c r="E373" t="s">
        <v>19</v>
      </c>
      <c r="F373" t="s">
        <v>55</v>
      </c>
      <c r="G373" t="s">
        <v>29</v>
      </c>
      <c r="H373" t="s">
        <v>20</v>
      </c>
      <c r="I373" t="s">
        <v>100</v>
      </c>
      <c r="J373">
        <v>1</v>
      </c>
      <c r="K373">
        <v>600</v>
      </c>
      <c r="L373" s="7">
        <f>Sales_Data[[#This Row],[OrderQuantity]] *Sales_Data[[#This Row],[UnitPrice]]</f>
        <v>600</v>
      </c>
      <c r="M373" s="7">
        <f>Sales_Data[[#This Row],[UnitPrice]]-Sales_Data[[#This Row],[UnitCost]]</f>
        <v>250</v>
      </c>
      <c r="N373" s="7">
        <f>Sales_Data[[#This Row],[Gross Revenue]]-Sales_Data[[#This Row],[Discount Amount ]]</f>
        <v>350</v>
      </c>
      <c r="O373" s="7">
        <f>Sales_Data[[#This Row],[OrderQuantity]] *Sales_Data[[#This Row],[UnitCost]]</f>
        <v>350</v>
      </c>
      <c r="P373" s="7">
        <f>Sales_Data[[#This Row],[ItemCost]] +Sales_Data[[#This Row],[ShippingCost]]</f>
        <v>800.1</v>
      </c>
      <c r="Q373" s="7">
        <f>Sales_Data[[#This Row],[Gross Revenue]]-Sales_Data[[#This Row],[TotalFinancialCost]]</f>
        <v>-200.10000000000002</v>
      </c>
      <c r="R373" s="7">
        <f>Sales_Data[[#This Row],[Actul Bill Amount]]-Sales_Data[[#This Row],[ShippingCost]]</f>
        <v>-100.10000000000002</v>
      </c>
      <c r="S373">
        <v>894</v>
      </c>
      <c r="T373">
        <v>450.1</v>
      </c>
      <c r="U373" t="s">
        <v>57</v>
      </c>
      <c r="V373">
        <v>350</v>
      </c>
      <c r="W373" t="s">
        <v>22</v>
      </c>
      <c r="X373" t="str">
        <f t="shared" si="11"/>
        <v>Nagpur</v>
      </c>
    </row>
    <row r="374" spans="1:24" x14ac:dyDescent="0.4">
      <c r="A374">
        <v>100373</v>
      </c>
      <c r="B374" s="5">
        <v>45696.665277777778</v>
      </c>
      <c r="C374" s="3" t="str">
        <f>TEXT(Sales_Data[[#This Row],[OrderDate]],"mmmm")</f>
        <v>February</v>
      </c>
      <c r="D374" s="3" t="str">
        <f t="shared" si="10"/>
        <v>2025</v>
      </c>
      <c r="E374" t="s">
        <v>42</v>
      </c>
      <c r="F374" t="s">
        <v>14</v>
      </c>
      <c r="G374" t="s">
        <v>15</v>
      </c>
      <c r="H374" t="s">
        <v>37</v>
      </c>
      <c r="I374" t="s">
        <v>100</v>
      </c>
      <c r="J374">
        <v>61</v>
      </c>
      <c r="K374">
        <v>3200</v>
      </c>
      <c r="L374" s="7">
        <f>Sales_Data[[#This Row],[OrderQuantity]] *Sales_Data[[#This Row],[UnitPrice]]</f>
        <v>195200</v>
      </c>
      <c r="M374" s="7">
        <f>Sales_Data[[#This Row],[UnitPrice]]-Sales_Data[[#This Row],[UnitCost]]</f>
        <v>1200</v>
      </c>
      <c r="N374" s="7">
        <f>Sales_Data[[#This Row],[Gross Revenue]]-Sales_Data[[#This Row],[Discount Amount ]]</f>
        <v>194000</v>
      </c>
      <c r="O374" s="7">
        <f>Sales_Data[[#This Row],[OrderQuantity]] *Sales_Data[[#This Row],[UnitCost]]</f>
        <v>122000</v>
      </c>
      <c r="P374" s="7">
        <f>Sales_Data[[#This Row],[ItemCost]] +Sales_Data[[#This Row],[ShippingCost]]</f>
        <v>122438.14</v>
      </c>
      <c r="Q374" s="7">
        <f>Sales_Data[[#This Row],[Gross Revenue]]-Sales_Data[[#This Row],[TotalFinancialCost]]</f>
        <v>72761.86</v>
      </c>
      <c r="R374" s="7">
        <f>Sales_Data[[#This Row],[Actul Bill Amount]]-Sales_Data[[#This Row],[ShippingCost]]</f>
        <v>193561.86</v>
      </c>
      <c r="S374">
        <v>302</v>
      </c>
      <c r="T374">
        <v>438.14</v>
      </c>
      <c r="U374" t="s">
        <v>17</v>
      </c>
      <c r="V374">
        <v>2000</v>
      </c>
      <c r="W374" t="s">
        <v>38</v>
      </c>
      <c r="X374" t="str">
        <f t="shared" si="11"/>
        <v>Kolkata</v>
      </c>
    </row>
    <row r="375" spans="1:24" x14ac:dyDescent="0.4">
      <c r="A375">
        <v>100374</v>
      </c>
      <c r="B375" s="5">
        <v>45827.124305555553</v>
      </c>
      <c r="C375" s="3" t="str">
        <f>TEXT(Sales_Data[[#This Row],[OrderDate]],"mmmm")</f>
        <v>June</v>
      </c>
      <c r="D375" s="3" t="str">
        <f t="shared" si="10"/>
        <v>2025</v>
      </c>
      <c r="E375" t="s">
        <v>50</v>
      </c>
      <c r="F375" t="s">
        <v>43</v>
      </c>
      <c r="G375" t="s">
        <v>29</v>
      </c>
      <c r="H375" t="s">
        <v>32</v>
      </c>
      <c r="I375" t="s">
        <v>100</v>
      </c>
      <c r="J375">
        <v>54</v>
      </c>
      <c r="K375">
        <v>2800</v>
      </c>
      <c r="L375" s="7">
        <f>Sales_Data[[#This Row],[OrderQuantity]] *Sales_Data[[#This Row],[UnitPrice]]</f>
        <v>151200</v>
      </c>
      <c r="M375" s="7">
        <f>Sales_Data[[#This Row],[UnitPrice]]-Sales_Data[[#This Row],[UnitCost]]</f>
        <v>1300</v>
      </c>
      <c r="N375" s="7">
        <f>Sales_Data[[#This Row],[Gross Revenue]]-Sales_Data[[#This Row],[Discount Amount ]]</f>
        <v>149900</v>
      </c>
      <c r="O375" s="7">
        <f>Sales_Data[[#This Row],[OrderQuantity]] *Sales_Data[[#This Row],[UnitCost]]</f>
        <v>81000</v>
      </c>
      <c r="P375" s="7">
        <f>Sales_Data[[#This Row],[ItemCost]] +Sales_Data[[#This Row],[ShippingCost]]</f>
        <v>81217.05</v>
      </c>
      <c r="Q375" s="7">
        <f>Sales_Data[[#This Row],[Gross Revenue]]-Sales_Data[[#This Row],[TotalFinancialCost]]</f>
        <v>69982.95</v>
      </c>
      <c r="R375" s="7">
        <f>Sales_Data[[#This Row],[Actul Bill Amount]]-Sales_Data[[#This Row],[ShippingCost]]</f>
        <v>149682.95000000001</v>
      </c>
      <c r="S375">
        <v>386</v>
      </c>
      <c r="T375">
        <v>217.05</v>
      </c>
      <c r="U375" t="s">
        <v>61</v>
      </c>
      <c r="V375">
        <v>1500</v>
      </c>
      <c r="W375" t="s">
        <v>33</v>
      </c>
      <c r="X375" t="str">
        <f t="shared" si="11"/>
        <v>Delhi</v>
      </c>
    </row>
    <row r="376" spans="1:24" x14ac:dyDescent="0.4">
      <c r="A376">
        <v>100375</v>
      </c>
      <c r="B376" s="5">
        <v>45904.21875</v>
      </c>
      <c r="C376" s="3" t="str">
        <f>TEXT(Sales_Data[[#This Row],[OrderDate]],"mmmm")</f>
        <v>September</v>
      </c>
      <c r="D376" s="3" t="str">
        <f t="shared" si="10"/>
        <v>2025</v>
      </c>
      <c r="E376" t="s">
        <v>13</v>
      </c>
      <c r="F376" t="s">
        <v>40</v>
      </c>
      <c r="G376" t="s">
        <v>15</v>
      </c>
      <c r="H376" t="s">
        <v>32</v>
      </c>
      <c r="I376" t="s">
        <v>100</v>
      </c>
      <c r="J376">
        <v>52</v>
      </c>
      <c r="K376">
        <v>1500</v>
      </c>
      <c r="L376" s="7">
        <f>Sales_Data[[#This Row],[OrderQuantity]] *Sales_Data[[#This Row],[UnitPrice]]</f>
        <v>78000</v>
      </c>
      <c r="M376" s="7">
        <f>Sales_Data[[#This Row],[UnitPrice]]-Sales_Data[[#This Row],[UnitCost]]</f>
        <v>700</v>
      </c>
      <c r="N376" s="7">
        <f>Sales_Data[[#This Row],[Gross Revenue]]-Sales_Data[[#This Row],[Discount Amount ]]</f>
        <v>77300</v>
      </c>
      <c r="O376" s="7">
        <f>Sales_Data[[#This Row],[OrderQuantity]] *Sales_Data[[#This Row],[UnitCost]]</f>
        <v>41600</v>
      </c>
      <c r="P376" s="7">
        <f>Sales_Data[[#This Row],[ItemCost]] +Sales_Data[[#This Row],[ShippingCost]]</f>
        <v>42451.14</v>
      </c>
      <c r="Q376" s="7">
        <f>Sales_Data[[#This Row],[Gross Revenue]]-Sales_Data[[#This Row],[TotalFinancialCost]]</f>
        <v>35548.86</v>
      </c>
      <c r="R376" s="7">
        <f>Sales_Data[[#This Row],[Actul Bill Amount]]-Sales_Data[[#This Row],[ShippingCost]]</f>
        <v>76448.86</v>
      </c>
      <c r="S376">
        <v>1190</v>
      </c>
      <c r="T376">
        <v>851.14</v>
      </c>
      <c r="U376" t="s">
        <v>52</v>
      </c>
      <c r="V376">
        <v>800</v>
      </c>
      <c r="W376" t="s">
        <v>33</v>
      </c>
      <c r="X376" t="str">
        <f t="shared" si="11"/>
        <v>Delhi</v>
      </c>
    </row>
    <row r="377" spans="1:24" x14ac:dyDescent="0.4">
      <c r="A377">
        <v>100376</v>
      </c>
      <c r="B377" s="5">
        <v>45683.977777777778</v>
      </c>
      <c r="C377" s="3" t="str">
        <f>TEXT(Sales_Data[[#This Row],[OrderDate]],"mmmm")</f>
        <v>January</v>
      </c>
      <c r="D377" s="3" t="str">
        <f t="shared" si="10"/>
        <v>2025</v>
      </c>
      <c r="E377" t="s">
        <v>19</v>
      </c>
      <c r="F377" t="s">
        <v>46</v>
      </c>
      <c r="G377" t="s">
        <v>31</v>
      </c>
      <c r="H377" t="s">
        <v>37</v>
      </c>
      <c r="I377" t="s">
        <v>100</v>
      </c>
      <c r="J377">
        <v>65</v>
      </c>
      <c r="K377">
        <v>4500</v>
      </c>
      <c r="L377" s="7">
        <f>Sales_Data[[#This Row],[OrderQuantity]] *Sales_Data[[#This Row],[UnitPrice]]</f>
        <v>292500</v>
      </c>
      <c r="M377" s="7">
        <f>Sales_Data[[#This Row],[UnitPrice]]-Sales_Data[[#This Row],[UnitCost]]</f>
        <v>1700</v>
      </c>
      <c r="N377" s="7">
        <f>Sales_Data[[#This Row],[Gross Revenue]]-Sales_Data[[#This Row],[Discount Amount ]]</f>
        <v>290800</v>
      </c>
      <c r="O377" s="7">
        <f>Sales_Data[[#This Row],[OrderQuantity]] *Sales_Data[[#This Row],[UnitCost]]</f>
        <v>182000</v>
      </c>
      <c r="P377" s="7">
        <f>Sales_Data[[#This Row],[ItemCost]] +Sales_Data[[#This Row],[ShippingCost]]</f>
        <v>182510.5</v>
      </c>
      <c r="Q377" s="7">
        <f>Sales_Data[[#This Row],[Gross Revenue]]-Sales_Data[[#This Row],[TotalFinancialCost]]</f>
        <v>109989.5</v>
      </c>
      <c r="R377" s="7">
        <f>Sales_Data[[#This Row],[Actul Bill Amount]]-Sales_Data[[#This Row],[ShippingCost]]</f>
        <v>290289.5</v>
      </c>
      <c r="S377">
        <v>789</v>
      </c>
      <c r="T377">
        <v>510.5</v>
      </c>
      <c r="U377" t="s">
        <v>47</v>
      </c>
      <c r="V377">
        <v>2800</v>
      </c>
      <c r="W377" t="s">
        <v>38</v>
      </c>
      <c r="X377" t="str">
        <f t="shared" si="11"/>
        <v>Kolkata</v>
      </c>
    </row>
    <row r="378" spans="1:24" x14ac:dyDescent="0.4">
      <c r="A378">
        <v>100377</v>
      </c>
      <c r="B378" s="5">
        <v>46012.393750000003</v>
      </c>
      <c r="C378" s="3" t="str">
        <f>TEXT(Sales_Data[[#This Row],[OrderDate]],"mmmm")</f>
        <v>December</v>
      </c>
      <c r="D378" s="3" t="str">
        <f t="shared" si="10"/>
        <v>2025</v>
      </c>
      <c r="E378" t="s">
        <v>23</v>
      </c>
      <c r="F378" t="s">
        <v>28</v>
      </c>
      <c r="G378" t="s">
        <v>15</v>
      </c>
      <c r="H378" t="s">
        <v>16</v>
      </c>
      <c r="I378" t="s">
        <v>100</v>
      </c>
      <c r="J378">
        <v>37</v>
      </c>
      <c r="K378">
        <v>2500</v>
      </c>
      <c r="L378" s="7">
        <f>Sales_Data[[#This Row],[OrderQuantity]] *Sales_Data[[#This Row],[UnitPrice]]</f>
        <v>92500</v>
      </c>
      <c r="M378" s="7">
        <f>Sales_Data[[#This Row],[UnitPrice]]-Sales_Data[[#This Row],[UnitCost]]</f>
        <v>1000</v>
      </c>
      <c r="N378" s="7">
        <f>Sales_Data[[#This Row],[Gross Revenue]]-Sales_Data[[#This Row],[Discount Amount ]]</f>
        <v>91500</v>
      </c>
      <c r="O378" s="7">
        <f>Sales_Data[[#This Row],[OrderQuantity]] *Sales_Data[[#This Row],[UnitCost]]</f>
        <v>55500</v>
      </c>
      <c r="P378" s="7">
        <f>Sales_Data[[#This Row],[ItemCost]] +Sales_Data[[#This Row],[ShippingCost]]</f>
        <v>56290.1</v>
      </c>
      <c r="Q378" s="7">
        <f>Sales_Data[[#This Row],[Gross Revenue]]-Sales_Data[[#This Row],[TotalFinancialCost]]</f>
        <v>36209.9</v>
      </c>
      <c r="R378" s="7">
        <f>Sales_Data[[#This Row],[Actul Bill Amount]]-Sales_Data[[#This Row],[ShippingCost]]</f>
        <v>90709.9</v>
      </c>
      <c r="S378">
        <v>1072</v>
      </c>
      <c r="T378">
        <v>790.1</v>
      </c>
      <c r="U378" t="s">
        <v>54</v>
      </c>
      <c r="V378">
        <v>1500</v>
      </c>
      <c r="W378" t="s">
        <v>18</v>
      </c>
      <c r="X378" t="str">
        <f t="shared" si="11"/>
        <v>Bengaluru</v>
      </c>
    </row>
    <row r="379" spans="1:24" x14ac:dyDescent="0.4">
      <c r="A379">
        <v>100378</v>
      </c>
      <c r="B379" s="5">
        <v>45963.169444444444</v>
      </c>
      <c r="C379" s="3" t="str">
        <f>TEXT(Sales_Data[[#This Row],[OrderDate]],"mmmm")</f>
        <v>November</v>
      </c>
      <c r="D379" s="3" t="str">
        <f t="shared" si="10"/>
        <v>2025</v>
      </c>
      <c r="E379" t="s">
        <v>13</v>
      </c>
      <c r="F379" t="s">
        <v>55</v>
      </c>
      <c r="G379" t="s">
        <v>31</v>
      </c>
      <c r="H379" t="s">
        <v>37</v>
      </c>
      <c r="I379" t="s">
        <v>100</v>
      </c>
      <c r="J379">
        <v>24</v>
      </c>
      <c r="K379">
        <v>600</v>
      </c>
      <c r="L379" s="7">
        <f>Sales_Data[[#This Row],[OrderQuantity]] *Sales_Data[[#This Row],[UnitPrice]]</f>
        <v>14400</v>
      </c>
      <c r="M379" s="7">
        <f>Sales_Data[[#This Row],[UnitPrice]]-Sales_Data[[#This Row],[UnitCost]]</f>
        <v>250</v>
      </c>
      <c r="N379" s="7">
        <f>Sales_Data[[#This Row],[Gross Revenue]]-Sales_Data[[#This Row],[Discount Amount ]]</f>
        <v>14150</v>
      </c>
      <c r="O379" s="7">
        <f>Sales_Data[[#This Row],[OrderQuantity]] *Sales_Data[[#This Row],[UnitCost]]</f>
        <v>8400</v>
      </c>
      <c r="P379" s="7">
        <f>Sales_Data[[#This Row],[ItemCost]] +Sales_Data[[#This Row],[ShippingCost]]</f>
        <v>9415.5</v>
      </c>
      <c r="Q379" s="7">
        <f>Sales_Data[[#This Row],[Gross Revenue]]-Sales_Data[[#This Row],[TotalFinancialCost]]</f>
        <v>4984.5</v>
      </c>
      <c r="R379" s="7">
        <f>Sales_Data[[#This Row],[Actul Bill Amount]]-Sales_Data[[#This Row],[ShippingCost]]</f>
        <v>13134.5</v>
      </c>
      <c r="S379">
        <v>938</v>
      </c>
      <c r="T379">
        <v>1015.5</v>
      </c>
      <c r="U379" t="s">
        <v>57</v>
      </c>
      <c r="V379">
        <v>350</v>
      </c>
      <c r="W379" t="s">
        <v>38</v>
      </c>
      <c r="X379" t="str">
        <f t="shared" si="11"/>
        <v>Kolkata</v>
      </c>
    </row>
    <row r="380" spans="1:24" x14ac:dyDescent="0.4">
      <c r="A380">
        <v>100379</v>
      </c>
      <c r="B380" s="5">
        <v>45670.561805555553</v>
      </c>
      <c r="C380" s="3" t="str">
        <f>TEXT(Sales_Data[[#This Row],[OrderDate]],"mmmm")</f>
        <v>January</v>
      </c>
      <c r="D380" s="3" t="str">
        <f t="shared" si="10"/>
        <v>2025</v>
      </c>
      <c r="E380" t="s">
        <v>50</v>
      </c>
      <c r="F380" t="s">
        <v>14</v>
      </c>
      <c r="G380" t="s">
        <v>29</v>
      </c>
      <c r="H380" t="s">
        <v>25</v>
      </c>
      <c r="I380" t="s">
        <v>100</v>
      </c>
      <c r="J380">
        <v>80</v>
      </c>
      <c r="K380">
        <v>6500</v>
      </c>
      <c r="L380" s="7">
        <f>Sales_Data[[#This Row],[OrderQuantity]] *Sales_Data[[#This Row],[UnitPrice]]</f>
        <v>520000</v>
      </c>
      <c r="M380" s="7">
        <f>Sales_Data[[#This Row],[UnitPrice]]-Sales_Data[[#This Row],[UnitCost]]</f>
        <v>2300</v>
      </c>
      <c r="N380" s="7">
        <f>Sales_Data[[#This Row],[Gross Revenue]]-Sales_Data[[#This Row],[Discount Amount ]]</f>
        <v>517700</v>
      </c>
      <c r="O380" s="7">
        <f>Sales_Data[[#This Row],[OrderQuantity]] *Sales_Data[[#This Row],[UnitCost]]</f>
        <v>336000</v>
      </c>
      <c r="P380" s="7">
        <f>Sales_Data[[#This Row],[ItemCost]] +Sales_Data[[#This Row],[ShippingCost]]</f>
        <v>336527.92</v>
      </c>
      <c r="Q380" s="7">
        <f>Sales_Data[[#This Row],[Gross Revenue]]-Sales_Data[[#This Row],[TotalFinancialCost]]</f>
        <v>183472.08000000002</v>
      </c>
      <c r="R380" s="7">
        <f>Sales_Data[[#This Row],[Actul Bill Amount]]-Sales_Data[[#This Row],[ShippingCost]]</f>
        <v>517172.08</v>
      </c>
      <c r="S380">
        <v>1164</v>
      </c>
      <c r="T380">
        <v>527.91999999999996</v>
      </c>
      <c r="U380" t="s">
        <v>21</v>
      </c>
      <c r="V380">
        <v>4200</v>
      </c>
      <c r="W380" t="s">
        <v>27</v>
      </c>
      <c r="X380" t="str">
        <f t="shared" si="11"/>
        <v>Mumbai</v>
      </c>
    </row>
    <row r="381" spans="1:24" x14ac:dyDescent="0.4">
      <c r="A381">
        <v>100380</v>
      </c>
      <c r="B381" s="5">
        <v>45973.742361111108</v>
      </c>
      <c r="C381" s="3" t="str">
        <f>TEXT(Sales_Data[[#This Row],[OrderDate]],"mmmm")</f>
        <v>November</v>
      </c>
      <c r="D381" s="3" t="str">
        <f t="shared" si="10"/>
        <v>2025</v>
      </c>
      <c r="E381" t="s">
        <v>48</v>
      </c>
      <c r="F381" t="s">
        <v>55</v>
      </c>
      <c r="G381" t="s">
        <v>29</v>
      </c>
      <c r="H381" t="s">
        <v>32</v>
      </c>
      <c r="I381" t="s">
        <v>100</v>
      </c>
      <c r="J381">
        <v>87</v>
      </c>
      <c r="K381">
        <v>1200</v>
      </c>
      <c r="L381" s="7">
        <f>Sales_Data[[#This Row],[OrderQuantity]] *Sales_Data[[#This Row],[UnitPrice]]</f>
        <v>104400</v>
      </c>
      <c r="M381" s="7">
        <f>Sales_Data[[#This Row],[UnitPrice]]-Sales_Data[[#This Row],[UnitCost]]</f>
        <v>400</v>
      </c>
      <c r="N381" s="7">
        <f>Sales_Data[[#This Row],[Gross Revenue]]-Sales_Data[[#This Row],[Discount Amount ]]</f>
        <v>104000</v>
      </c>
      <c r="O381" s="7">
        <f>Sales_Data[[#This Row],[OrderQuantity]] *Sales_Data[[#This Row],[UnitCost]]</f>
        <v>69600</v>
      </c>
      <c r="P381" s="7">
        <f>Sales_Data[[#This Row],[ItemCost]] +Sales_Data[[#This Row],[ShippingCost]]</f>
        <v>70090.929999999993</v>
      </c>
      <c r="Q381" s="7">
        <f>Sales_Data[[#This Row],[Gross Revenue]]-Sales_Data[[#This Row],[TotalFinancialCost]]</f>
        <v>34309.070000000007</v>
      </c>
      <c r="R381" s="7">
        <f>Sales_Data[[#This Row],[Actul Bill Amount]]-Sales_Data[[#This Row],[ShippingCost]]</f>
        <v>103509.07</v>
      </c>
      <c r="S381">
        <v>354</v>
      </c>
      <c r="T381">
        <v>490.93</v>
      </c>
      <c r="U381" t="s">
        <v>58</v>
      </c>
      <c r="V381">
        <v>800</v>
      </c>
      <c r="W381" t="s">
        <v>33</v>
      </c>
      <c r="X381" t="str">
        <f t="shared" si="11"/>
        <v>Delhi</v>
      </c>
    </row>
    <row r="382" spans="1:24" x14ac:dyDescent="0.4">
      <c r="A382">
        <v>100381</v>
      </c>
      <c r="B382" s="5">
        <v>45970.331250000003</v>
      </c>
      <c r="C382" s="3" t="str">
        <f>TEXT(Sales_Data[[#This Row],[OrderDate]],"mmmm")</f>
        <v>November</v>
      </c>
      <c r="D382" s="3" t="str">
        <f t="shared" si="10"/>
        <v>2025</v>
      </c>
      <c r="E382" t="s">
        <v>48</v>
      </c>
      <c r="F382" t="s">
        <v>35</v>
      </c>
      <c r="G382" t="s">
        <v>31</v>
      </c>
      <c r="H382" t="s">
        <v>32</v>
      </c>
      <c r="I382" t="s">
        <v>100</v>
      </c>
      <c r="J382">
        <v>17</v>
      </c>
      <c r="K382">
        <v>8500</v>
      </c>
      <c r="L382" s="7">
        <f>Sales_Data[[#This Row],[OrderQuantity]] *Sales_Data[[#This Row],[UnitPrice]]</f>
        <v>144500</v>
      </c>
      <c r="M382" s="7">
        <f>Sales_Data[[#This Row],[UnitPrice]]-Sales_Data[[#This Row],[UnitCost]]</f>
        <v>3000</v>
      </c>
      <c r="N382" s="7">
        <f>Sales_Data[[#This Row],[Gross Revenue]]-Sales_Data[[#This Row],[Discount Amount ]]</f>
        <v>141500</v>
      </c>
      <c r="O382" s="7">
        <f>Sales_Data[[#This Row],[OrderQuantity]] *Sales_Data[[#This Row],[UnitCost]]</f>
        <v>93500</v>
      </c>
      <c r="P382" s="7">
        <f>Sales_Data[[#This Row],[ItemCost]] +Sales_Data[[#This Row],[ShippingCost]]</f>
        <v>95149.59</v>
      </c>
      <c r="Q382" s="7">
        <f>Sales_Data[[#This Row],[Gross Revenue]]-Sales_Data[[#This Row],[TotalFinancialCost]]</f>
        <v>49350.41</v>
      </c>
      <c r="R382" s="7">
        <f>Sales_Data[[#This Row],[Actul Bill Amount]]-Sales_Data[[#This Row],[ShippingCost]]</f>
        <v>139850.41</v>
      </c>
      <c r="S382">
        <v>311</v>
      </c>
      <c r="T382">
        <v>1649.59</v>
      </c>
      <c r="U382" t="s">
        <v>49</v>
      </c>
      <c r="V382">
        <v>5500</v>
      </c>
      <c r="W382" t="s">
        <v>33</v>
      </c>
      <c r="X382" t="str">
        <f t="shared" si="11"/>
        <v>Delhi</v>
      </c>
    </row>
    <row r="383" spans="1:24" x14ac:dyDescent="0.4">
      <c r="A383">
        <v>100382</v>
      </c>
      <c r="B383" s="5">
        <v>45693.632638888892</v>
      </c>
      <c r="C383" s="3" t="str">
        <f>TEXT(Sales_Data[[#This Row],[OrderDate]],"mmmm")</f>
        <v>February</v>
      </c>
      <c r="D383" s="3" t="str">
        <f t="shared" si="10"/>
        <v>2025</v>
      </c>
      <c r="E383" t="s">
        <v>13</v>
      </c>
      <c r="F383" t="s">
        <v>40</v>
      </c>
      <c r="G383" t="s">
        <v>15</v>
      </c>
      <c r="H383" t="s">
        <v>20</v>
      </c>
      <c r="I383" t="s">
        <v>100</v>
      </c>
      <c r="J383">
        <v>54</v>
      </c>
      <c r="K383">
        <v>5500</v>
      </c>
      <c r="L383" s="7">
        <f>Sales_Data[[#This Row],[OrderQuantity]] *Sales_Data[[#This Row],[UnitPrice]]</f>
        <v>297000</v>
      </c>
      <c r="M383" s="7">
        <f>Sales_Data[[#This Row],[UnitPrice]]-Sales_Data[[#This Row],[UnitCost]]</f>
        <v>2000</v>
      </c>
      <c r="N383" s="7">
        <f>Sales_Data[[#This Row],[Gross Revenue]]-Sales_Data[[#This Row],[Discount Amount ]]</f>
        <v>295000</v>
      </c>
      <c r="O383" s="7">
        <f>Sales_Data[[#This Row],[OrderQuantity]] *Sales_Data[[#This Row],[UnitCost]]</f>
        <v>189000</v>
      </c>
      <c r="P383" s="7">
        <f>Sales_Data[[#This Row],[ItemCost]] +Sales_Data[[#This Row],[ShippingCost]]</f>
        <v>190024.94</v>
      </c>
      <c r="Q383" s="7">
        <f>Sales_Data[[#This Row],[Gross Revenue]]-Sales_Data[[#This Row],[TotalFinancialCost]]</f>
        <v>106975.06</v>
      </c>
      <c r="R383" s="7">
        <f>Sales_Data[[#This Row],[Actul Bill Amount]]-Sales_Data[[#This Row],[ShippingCost]]</f>
        <v>293975.06</v>
      </c>
      <c r="S383">
        <v>726</v>
      </c>
      <c r="T383">
        <v>1024.94</v>
      </c>
      <c r="U383" t="s">
        <v>41</v>
      </c>
      <c r="V383">
        <v>3500</v>
      </c>
      <c r="W383" t="s">
        <v>22</v>
      </c>
      <c r="X383" t="str">
        <f t="shared" si="11"/>
        <v>Nagpur</v>
      </c>
    </row>
    <row r="384" spans="1:24" x14ac:dyDescent="0.4">
      <c r="A384">
        <v>100383</v>
      </c>
      <c r="B384" s="5">
        <v>45830.069444444445</v>
      </c>
      <c r="C384" s="3" t="str">
        <f>TEXT(Sales_Data[[#This Row],[OrderDate]],"mmmm")</f>
        <v>June</v>
      </c>
      <c r="D384" s="3" t="str">
        <f t="shared" si="10"/>
        <v>2025</v>
      </c>
      <c r="E384" t="s">
        <v>50</v>
      </c>
      <c r="F384" t="s">
        <v>14</v>
      </c>
      <c r="G384" t="s">
        <v>15</v>
      </c>
      <c r="H384" t="s">
        <v>37</v>
      </c>
      <c r="I384" t="s">
        <v>100</v>
      </c>
      <c r="J384">
        <v>6</v>
      </c>
      <c r="K384">
        <v>6500</v>
      </c>
      <c r="L384" s="7">
        <f>Sales_Data[[#This Row],[OrderQuantity]] *Sales_Data[[#This Row],[UnitPrice]]</f>
        <v>39000</v>
      </c>
      <c r="M384" s="7">
        <f>Sales_Data[[#This Row],[UnitPrice]]-Sales_Data[[#This Row],[UnitCost]]</f>
        <v>2300</v>
      </c>
      <c r="N384" s="7">
        <f>Sales_Data[[#This Row],[Gross Revenue]]-Sales_Data[[#This Row],[Discount Amount ]]</f>
        <v>36700</v>
      </c>
      <c r="O384" s="7">
        <f>Sales_Data[[#This Row],[OrderQuantity]] *Sales_Data[[#This Row],[UnitCost]]</f>
        <v>25200</v>
      </c>
      <c r="P384" s="7">
        <f>Sales_Data[[#This Row],[ItemCost]] +Sales_Data[[#This Row],[ShippingCost]]</f>
        <v>26242.86</v>
      </c>
      <c r="Q384" s="7">
        <f>Sales_Data[[#This Row],[Gross Revenue]]-Sales_Data[[#This Row],[TotalFinancialCost]]</f>
        <v>12757.14</v>
      </c>
      <c r="R384" s="7">
        <f>Sales_Data[[#This Row],[Actul Bill Amount]]-Sales_Data[[#This Row],[ShippingCost]]</f>
        <v>35657.14</v>
      </c>
      <c r="S384">
        <v>1140</v>
      </c>
      <c r="T384">
        <v>1042.8599999999999</v>
      </c>
      <c r="U384" t="s">
        <v>21</v>
      </c>
      <c r="V384">
        <v>4200</v>
      </c>
      <c r="W384" t="s">
        <v>38</v>
      </c>
      <c r="X384" t="str">
        <f t="shared" si="11"/>
        <v>Kolkata</v>
      </c>
    </row>
    <row r="385" spans="1:24" x14ac:dyDescent="0.4">
      <c r="A385">
        <v>100384</v>
      </c>
      <c r="B385" s="5">
        <v>45677.792361111111</v>
      </c>
      <c r="C385" s="3" t="str">
        <f>TEXT(Sales_Data[[#This Row],[OrderDate]],"mmmm")</f>
        <v>January</v>
      </c>
      <c r="D385" s="3" t="str">
        <f t="shared" si="10"/>
        <v>2025</v>
      </c>
      <c r="E385" t="s">
        <v>13</v>
      </c>
      <c r="F385" t="s">
        <v>35</v>
      </c>
      <c r="G385" t="s">
        <v>31</v>
      </c>
      <c r="H385" t="s">
        <v>37</v>
      </c>
      <c r="I385" t="s">
        <v>100</v>
      </c>
      <c r="J385">
        <v>37</v>
      </c>
      <c r="K385">
        <v>8500</v>
      </c>
      <c r="L385" s="7">
        <f>Sales_Data[[#This Row],[OrderQuantity]] *Sales_Data[[#This Row],[UnitPrice]]</f>
        <v>314500</v>
      </c>
      <c r="M385" s="7">
        <f>Sales_Data[[#This Row],[UnitPrice]]-Sales_Data[[#This Row],[UnitCost]]</f>
        <v>3000</v>
      </c>
      <c r="N385" s="7">
        <f>Sales_Data[[#This Row],[Gross Revenue]]-Sales_Data[[#This Row],[Discount Amount ]]</f>
        <v>311500</v>
      </c>
      <c r="O385" s="7">
        <f>Sales_Data[[#This Row],[OrderQuantity]] *Sales_Data[[#This Row],[UnitCost]]</f>
        <v>203500</v>
      </c>
      <c r="P385" s="7">
        <f>Sales_Data[[#This Row],[ItemCost]] +Sales_Data[[#This Row],[ShippingCost]]</f>
        <v>203805.43</v>
      </c>
      <c r="Q385" s="7">
        <f>Sales_Data[[#This Row],[Gross Revenue]]-Sales_Data[[#This Row],[TotalFinancialCost]]</f>
        <v>110694.57</v>
      </c>
      <c r="R385" s="7">
        <f>Sales_Data[[#This Row],[Actul Bill Amount]]-Sales_Data[[#This Row],[ShippingCost]]</f>
        <v>311194.57</v>
      </c>
      <c r="S385">
        <v>1045</v>
      </c>
      <c r="T385">
        <v>305.43</v>
      </c>
      <c r="U385" t="s">
        <v>49</v>
      </c>
      <c r="V385">
        <v>5500</v>
      </c>
      <c r="W385" t="s">
        <v>38</v>
      </c>
      <c r="X385" t="str">
        <f t="shared" si="11"/>
        <v>Kolkata</v>
      </c>
    </row>
    <row r="386" spans="1:24" x14ac:dyDescent="0.4">
      <c r="A386">
        <v>100385</v>
      </c>
      <c r="B386" s="5">
        <v>45978.347916666666</v>
      </c>
      <c r="C386" s="3" t="str">
        <f>TEXT(Sales_Data[[#This Row],[OrderDate]],"mmmm")</f>
        <v>November</v>
      </c>
      <c r="D386" s="3" t="str">
        <f t="shared" ref="D386:D449" si="12">TEXT(B386, "yyyy")</f>
        <v>2025</v>
      </c>
      <c r="E386" t="s">
        <v>45</v>
      </c>
      <c r="F386" t="s">
        <v>28</v>
      </c>
      <c r="G386" t="s">
        <v>15</v>
      </c>
      <c r="H386" t="s">
        <v>25</v>
      </c>
      <c r="I386" t="s">
        <v>100</v>
      </c>
      <c r="J386">
        <v>38</v>
      </c>
      <c r="K386">
        <v>2500</v>
      </c>
      <c r="L386" s="7">
        <f>Sales_Data[[#This Row],[OrderQuantity]] *Sales_Data[[#This Row],[UnitPrice]]</f>
        <v>95000</v>
      </c>
      <c r="M386" s="7">
        <f>Sales_Data[[#This Row],[UnitPrice]]-Sales_Data[[#This Row],[UnitCost]]</f>
        <v>1000</v>
      </c>
      <c r="N386" s="7">
        <f>Sales_Data[[#This Row],[Gross Revenue]]-Sales_Data[[#This Row],[Discount Amount ]]</f>
        <v>94000</v>
      </c>
      <c r="O386" s="7">
        <f>Sales_Data[[#This Row],[OrderQuantity]] *Sales_Data[[#This Row],[UnitCost]]</f>
        <v>57000</v>
      </c>
      <c r="P386" s="7">
        <f>Sales_Data[[#This Row],[ItemCost]] +Sales_Data[[#This Row],[ShippingCost]]</f>
        <v>57781.4</v>
      </c>
      <c r="Q386" s="7">
        <f>Sales_Data[[#This Row],[Gross Revenue]]-Sales_Data[[#This Row],[TotalFinancialCost]]</f>
        <v>37218.6</v>
      </c>
      <c r="R386" s="7">
        <f>Sales_Data[[#This Row],[Actul Bill Amount]]-Sales_Data[[#This Row],[ShippingCost]]</f>
        <v>93218.6</v>
      </c>
      <c r="S386">
        <v>551</v>
      </c>
      <c r="T386">
        <v>781.4</v>
      </c>
      <c r="U386" t="s">
        <v>54</v>
      </c>
      <c r="V386">
        <v>1500</v>
      </c>
      <c r="W386" t="s">
        <v>27</v>
      </c>
      <c r="X386" t="str">
        <f t="shared" ref="X386:X449" si="13">_xlfn.TEXTBEFORE(W386, " ")</f>
        <v>Mumbai</v>
      </c>
    </row>
    <row r="387" spans="1:24" x14ac:dyDescent="0.4">
      <c r="A387">
        <v>100386</v>
      </c>
      <c r="B387" s="5">
        <v>45921.941666666666</v>
      </c>
      <c r="C387" s="3" t="str">
        <f>TEXT(Sales_Data[[#This Row],[OrderDate]],"mmmm")</f>
        <v>September</v>
      </c>
      <c r="D387" s="3" t="str">
        <f t="shared" si="12"/>
        <v>2025</v>
      </c>
      <c r="E387" t="s">
        <v>42</v>
      </c>
      <c r="F387" t="s">
        <v>14</v>
      </c>
      <c r="G387" t="s">
        <v>15</v>
      </c>
      <c r="H387" t="s">
        <v>16</v>
      </c>
      <c r="I387" t="s">
        <v>100</v>
      </c>
      <c r="J387">
        <v>78</v>
      </c>
      <c r="K387">
        <v>6500</v>
      </c>
      <c r="L387" s="7">
        <f>Sales_Data[[#This Row],[OrderQuantity]] *Sales_Data[[#This Row],[UnitPrice]]</f>
        <v>507000</v>
      </c>
      <c r="M387" s="7">
        <f>Sales_Data[[#This Row],[UnitPrice]]-Sales_Data[[#This Row],[UnitCost]]</f>
        <v>2300</v>
      </c>
      <c r="N387" s="7">
        <f>Sales_Data[[#This Row],[Gross Revenue]]-Sales_Data[[#This Row],[Discount Amount ]]</f>
        <v>504700</v>
      </c>
      <c r="O387" s="7">
        <f>Sales_Data[[#This Row],[OrderQuantity]] *Sales_Data[[#This Row],[UnitCost]]</f>
        <v>327600</v>
      </c>
      <c r="P387" s="7">
        <f>Sales_Data[[#This Row],[ItemCost]] +Sales_Data[[#This Row],[ShippingCost]]</f>
        <v>327950.59999999998</v>
      </c>
      <c r="Q387" s="7">
        <f>Sales_Data[[#This Row],[Gross Revenue]]-Sales_Data[[#This Row],[TotalFinancialCost]]</f>
        <v>179049.40000000002</v>
      </c>
      <c r="R387" s="7">
        <f>Sales_Data[[#This Row],[Actul Bill Amount]]-Sales_Data[[#This Row],[ShippingCost]]</f>
        <v>504349.4</v>
      </c>
      <c r="S387">
        <v>457</v>
      </c>
      <c r="T387">
        <v>350.6</v>
      </c>
      <c r="U387" t="s">
        <v>21</v>
      </c>
      <c r="V387">
        <v>4200</v>
      </c>
      <c r="W387" t="s">
        <v>18</v>
      </c>
      <c r="X387" t="str">
        <f t="shared" si="13"/>
        <v>Bengaluru</v>
      </c>
    </row>
    <row r="388" spans="1:24" x14ac:dyDescent="0.4">
      <c r="A388">
        <v>100387</v>
      </c>
      <c r="B388" s="5">
        <v>45799.790972222225</v>
      </c>
      <c r="C388" s="3" t="str">
        <f>TEXT(Sales_Data[[#This Row],[OrderDate]],"mmmm")</f>
        <v>May</v>
      </c>
      <c r="D388" s="3" t="str">
        <f t="shared" si="12"/>
        <v>2025</v>
      </c>
      <c r="E388" t="s">
        <v>13</v>
      </c>
      <c r="F388" t="s">
        <v>46</v>
      </c>
      <c r="G388" t="s">
        <v>29</v>
      </c>
      <c r="H388" t="s">
        <v>16</v>
      </c>
      <c r="I388" t="s">
        <v>100</v>
      </c>
      <c r="J388">
        <v>4</v>
      </c>
      <c r="K388">
        <v>4500</v>
      </c>
      <c r="L388" s="7">
        <f>Sales_Data[[#This Row],[OrderQuantity]] *Sales_Data[[#This Row],[UnitPrice]]</f>
        <v>18000</v>
      </c>
      <c r="M388" s="7">
        <f>Sales_Data[[#This Row],[UnitPrice]]-Sales_Data[[#This Row],[UnitCost]]</f>
        <v>1700</v>
      </c>
      <c r="N388" s="7">
        <f>Sales_Data[[#This Row],[Gross Revenue]]-Sales_Data[[#This Row],[Discount Amount ]]</f>
        <v>16300</v>
      </c>
      <c r="O388" s="7">
        <f>Sales_Data[[#This Row],[OrderQuantity]] *Sales_Data[[#This Row],[UnitCost]]</f>
        <v>11200</v>
      </c>
      <c r="P388" s="7">
        <f>Sales_Data[[#This Row],[ItemCost]] +Sales_Data[[#This Row],[ShippingCost]]</f>
        <v>12108.26</v>
      </c>
      <c r="Q388" s="7">
        <f>Sales_Data[[#This Row],[Gross Revenue]]-Sales_Data[[#This Row],[TotalFinancialCost]]</f>
        <v>5891.74</v>
      </c>
      <c r="R388" s="7">
        <f>Sales_Data[[#This Row],[Actul Bill Amount]]-Sales_Data[[#This Row],[ShippingCost]]</f>
        <v>15391.74</v>
      </c>
      <c r="S388">
        <v>863</v>
      </c>
      <c r="T388">
        <v>908.26</v>
      </c>
      <c r="U388" t="s">
        <v>47</v>
      </c>
      <c r="V388">
        <v>2800</v>
      </c>
      <c r="W388" t="s">
        <v>18</v>
      </c>
      <c r="X388" t="str">
        <f t="shared" si="13"/>
        <v>Bengaluru</v>
      </c>
    </row>
    <row r="389" spans="1:24" x14ac:dyDescent="0.4">
      <c r="A389">
        <v>100388</v>
      </c>
      <c r="B389" s="5">
        <v>45800.036111111112</v>
      </c>
      <c r="C389" s="3" t="str">
        <f>TEXT(Sales_Data[[#This Row],[OrderDate]],"mmmm")</f>
        <v>May</v>
      </c>
      <c r="D389" s="3" t="str">
        <f t="shared" si="12"/>
        <v>2025</v>
      </c>
      <c r="E389" t="s">
        <v>34</v>
      </c>
      <c r="F389" t="s">
        <v>46</v>
      </c>
      <c r="G389" t="s">
        <v>29</v>
      </c>
      <c r="H389" t="s">
        <v>32</v>
      </c>
      <c r="I389" t="s">
        <v>100</v>
      </c>
      <c r="J389">
        <v>16</v>
      </c>
      <c r="K389">
        <v>4500</v>
      </c>
      <c r="L389" s="7">
        <f>Sales_Data[[#This Row],[OrderQuantity]] *Sales_Data[[#This Row],[UnitPrice]]</f>
        <v>72000</v>
      </c>
      <c r="M389" s="7">
        <f>Sales_Data[[#This Row],[UnitPrice]]-Sales_Data[[#This Row],[UnitCost]]</f>
        <v>1700</v>
      </c>
      <c r="N389" s="7">
        <f>Sales_Data[[#This Row],[Gross Revenue]]-Sales_Data[[#This Row],[Discount Amount ]]</f>
        <v>70300</v>
      </c>
      <c r="O389" s="7">
        <f>Sales_Data[[#This Row],[OrderQuantity]] *Sales_Data[[#This Row],[UnitCost]]</f>
        <v>44800</v>
      </c>
      <c r="P389" s="7">
        <f>Sales_Data[[#This Row],[ItemCost]] +Sales_Data[[#This Row],[ShippingCost]]</f>
        <v>45269.919999999998</v>
      </c>
      <c r="Q389" s="7">
        <f>Sales_Data[[#This Row],[Gross Revenue]]-Sales_Data[[#This Row],[TotalFinancialCost]]</f>
        <v>26730.080000000002</v>
      </c>
      <c r="R389" s="7">
        <f>Sales_Data[[#This Row],[Actul Bill Amount]]-Sales_Data[[#This Row],[ShippingCost]]</f>
        <v>69830.080000000002</v>
      </c>
      <c r="S389">
        <v>1058</v>
      </c>
      <c r="T389">
        <v>469.92</v>
      </c>
      <c r="U389" t="s">
        <v>47</v>
      </c>
      <c r="V389">
        <v>2800</v>
      </c>
      <c r="W389" t="s">
        <v>33</v>
      </c>
      <c r="X389" t="str">
        <f t="shared" si="13"/>
        <v>Delhi</v>
      </c>
    </row>
    <row r="390" spans="1:24" x14ac:dyDescent="0.4">
      <c r="A390">
        <v>100389</v>
      </c>
      <c r="B390" s="5">
        <v>45749.884722222225</v>
      </c>
      <c r="C390" s="3" t="str">
        <f>TEXT(Sales_Data[[#This Row],[OrderDate]],"mmmm")</f>
        <v>April</v>
      </c>
      <c r="D390" s="3" t="str">
        <f t="shared" si="12"/>
        <v>2025</v>
      </c>
      <c r="E390" t="s">
        <v>13</v>
      </c>
      <c r="F390" t="s">
        <v>46</v>
      </c>
      <c r="G390" t="s">
        <v>31</v>
      </c>
      <c r="H390" t="s">
        <v>25</v>
      </c>
      <c r="I390" t="s">
        <v>100</v>
      </c>
      <c r="J390">
        <v>85</v>
      </c>
      <c r="K390">
        <v>15000</v>
      </c>
      <c r="L390" s="7">
        <f>Sales_Data[[#This Row],[OrderQuantity]] *Sales_Data[[#This Row],[UnitPrice]]</f>
        <v>1275000</v>
      </c>
      <c r="M390" s="7">
        <f>Sales_Data[[#This Row],[UnitPrice]]-Sales_Data[[#This Row],[UnitCost]]</f>
        <v>5500</v>
      </c>
      <c r="N390" s="7">
        <f>Sales_Data[[#This Row],[Gross Revenue]]-Sales_Data[[#This Row],[Discount Amount ]]</f>
        <v>1269500</v>
      </c>
      <c r="O390" s="7">
        <f>Sales_Data[[#This Row],[OrderQuantity]] *Sales_Data[[#This Row],[UnitCost]]</f>
        <v>807500</v>
      </c>
      <c r="P390" s="7">
        <f>Sales_Data[[#This Row],[ItemCost]] +Sales_Data[[#This Row],[ShippingCost]]</f>
        <v>808318.49</v>
      </c>
      <c r="Q390" s="7">
        <f>Sales_Data[[#This Row],[Gross Revenue]]-Sales_Data[[#This Row],[TotalFinancialCost]]</f>
        <v>466681.51</v>
      </c>
      <c r="R390" s="7">
        <f>Sales_Data[[#This Row],[Actul Bill Amount]]-Sales_Data[[#This Row],[ShippingCost]]</f>
        <v>1268681.51</v>
      </c>
      <c r="S390">
        <v>712</v>
      </c>
      <c r="T390">
        <v>818.49</v>
      </c>
      <c r="U390" t="s">
        <v>53</v>
      </c>
      <c r="V390">
        <v>9500</v>
      </c>
      <c r="W390" t="s">
        <v>27</v>
      </c>
      <c r="X390" t="str">
        <f t="shared" si="13"/>
        <v>Mumbai</v>
      </c>
    </row>
    <row r="391" spans="1:24" x14ac:dyDescent="0.4">
      <c r="A391">
        <v>100390</v>
      </c>
      <c r="B391" s="5">
        <v>46011.367361111108</v>
      </c>
      <c r="C391" s="3" t="str">
        <f>TEXT(Sales_Data[[#This Row],[OrderDate]],"mmmm")</f>
        <v>December</v>
      </c>
      <c r="D391" s="3" t="str">
        <f t="shared" si="12"/>
        <v>2025</v>
      </c>
      <c r="E391" t="s">
        <v>13</v>
      </c>
      <c r="F391" t="s">
        <v>55</v>
      </c>
      <c r="G391" t="s">
        <v>31</v>
      </c>
      <c r="H391" t="s">
        <v>16</v>
      </c>
      <c r="I391" t="s">
        <v>100</v>
      </c>
      <c r="J391">
        <v>7</v>
      </c>
      <c r="K391">
        <v>1200</v>
      </c>
      <c r="L391" s="7">
        <f>Sales_Data[[#This Row],[OrderQuantity]] *Sales_Data[[#This Row],[UnitPrice]]</f>
        <v>8400</v>
      </c>
      <c r="M391" s="7">
        <f>Sales_Data[[#This Row],[UnitPrice]]-Sales_Data[[#This Row],[UnitCost]]</f>
        <v>400</v>
      </c>
      <c r="N391" s="7">
        <f>Sales_Data[[#This Row],[Gross Revenue]]-Sales_Data[[#This Row],[Discount Amount ]]</f>
        <v>8000</v>
      </c>
      <c r="O391" s="7">
        <f>Sales_Data[[#This Row],[OrderQuantity]] *Sales_Data[[#This Row],[UnitCost]]</f>
        <v>5600</v>
      </c>
      <c r="P391" s="7">
        <f>Sales_Data[[#This Row],[ItemCost]] +Sales_Data[[#This Row],[ShippingCost]]</f>
        <v>5972.09</v>
      </c>
      <c r="Q391" s="7">
        <f>Sales_Data[[#This Row],[Gross Revenue]]-Sales_Data[[#This Row],[TotalFinancialCost]]</f>
        <v>2427.91</v>
      </c>
      <c r="R391" s="7">
        <f>Sales_Data[[#This Row],[Actul Bill Amount]]-Sales_Data[[#This Row],[ShippingCost]]</f>
        <v>7627.91</v>
      </c>
      <c r="S391">
        <v>451</v>
      </c>
      <c r="T391">
        <v>372.09</v>
      </c>
      <c r="U391" t="s">
        <v>58</v>
      </c>
      <c r="V391">
        <v>800</v>
      </c>
      <c r="W391" t="s">
        <v>18</v>
      </c>
      <c r="X391" t="str">
        <f t="shared" si="13"/>
        <v>Bengaluru</v>
      </c>
    </row>
    <row r="392" spans="1:24" x14ac:dyDescent="0.4">
      <c r="A392">
        <v>100391</v>
      </c>
      <c r="B392" s="5">
        <v>45979.803472222222</v>
      </c>
      <c r="C392" s="3" t="str">
        <f>TEXT(Sales_Data[[#This Row],[OrderDate]],"mmmm")</f>
        <v>November</v>
      </c>
      <c r="D392" s="3" t="str">
        <f t="shared" si="12"/>
        <v>2025</v>
      </c>
      <c r="E392" t="s">
        <v>13</v>
      </c>
      <c r="F392" t="s">
        <v>40</v>
      </c>
      <c r="G392" t="s">
        <v>29</v>
      </c>
      <c r="H392" t="s">
        <v>32</v>
      </c>
      <c r="I392" t="s">
        <v>100</v>
      </c>
      <c r="J392">
        <v>94</v>
      </c>
      <c r="K392">
        <v>1500</v>
      </c>
      <c r="L392" s="7">
        <f>Sales_Data[[#This Row],[OrderQuantity]] *Sales_Data[[#This Row],[UnitPrice]]</f>
        <v>141000</v>
      </c>
      <c r="M392" s="7">
        <f>Sales_Data[[#This Row],[UnitPrice]]-Sales_Data[[#This Row],[UnitCost]]</f>
        <v>700</v>
      </c>
      <c r="N392" s="7">
        <f>Sales_Data[[#This Row],[Gross Revenue]]-Sales_Data[[#This Row],[Discount Amount ]]</f>
        <v>140300</v>
      </c>
      <c r="O392" s="7">
        <f>Sales_Data[[#This Row],[OrderQuantity]] *Sales_Data[[#This Row],[UnitCost]]</f>
        <v>75200</v>
      </c>
      <c r="P392" s="7">
        <f>Sales_Data[[#This Row],[ItemCost]] +Sales_Data[[#This Row],[ShippingCost]]</f>
        <v>75974.539999999994</v>
      </c>
      <c r="Q392" s="7">
        <f>Sales_Data[[#This Row],[Gross Revenue]]-Sales_Data[[#This Row],[TotalFinancialCost]]</f>
        <v>65025.460000000006</v>
      </c>
      <c r="R392" s="7">
        <f>Sales_Data[[#This Row],[Actul Bill Amount]]-Sales_Data[[#This Row],[ShippingCost]]</f>
        <v>139525.46</v>
      </c>
      <c r="S392">
        <v>696</v>
      </c>
      <c r="T392">
        <v>774.54</v>
      </c>
      <c r="U392" t="s">
        <v>52</v>
      </c>
      <c r="V392">
        <v>800</v>
      </c>
      <c r="W392" t="s">
        <v>33</v>
      </c>
      <c r="X392" t="str">
        <f t="shared" si="13"/>
        <v>Delhi</v>
      </c>
    </row>
    <row r="393" spans="1:24" x14ac:dyDescent="0.4">
      <c r="A393">
        <v>100392</v>
      </c>
      <c r="B393" s="5">
        <v>45945.25277777778</v>
      </c>
      <c r="C393" s="3" t="str">
        <f>TEXT(Sales_Data[[#This Row],[OrderDate]],"mmmm")</f>
        <v>October</v>
      </c>
      <c r="D393" s="3" t="str">
        <f t="shared" si="12"/>
        <v>2025</v>
      </c>
      <c r="E393" t="s">
        <v>34</v>
      </c>
      <c r="F393" t="s">
        <v>46</v>
      </c>
      <c r="G393" t="s">
        <v>15</v>
      </c>
      <c r="H393" t="s">
        <v>32</v>
      </c>
      <c r="I393" t="s">
        <v>100</v>
      </c>
      <c r="J393">
        <v>79</v>
      </c>
      <c r="K393">
        <v>15000</v>
      </c>
      <c r="L393" s="7">
        <f>Sales_Data[[#This Row],[OrderQuantity]] *Sales_Data[[#This Row],[UnitPrice]]</f>
        <v>1185000</v>
      </c>
      <c r="M393" s="7">
        <f>Sales_Data[[#This Row],[UnitPrice]]-Sales_Data[[#This Row],[UnitCost]]</f>
        <v>5500</v>
      </c>
      <c r="N393" s="7">
        <f>Sales_Data[[#This Row],[Gross Revenue]]-Sales_Data[[#This Row],[Discount Amount ]]</f>
        <v>1179500</v>
      </c>
      <c r="O393" s="7">
        <f>Sales_Data[[#This Row],[OrderQuantity]] *Sales_Data[[#This Row],[UnitCost]]</f>
        <v>750500</v>
      </c>
      <c r="P393" s="7">
        <f>Sales_Data[[#This Row],[ItemCost]] +Sales_Data[[#This Row],[ShippingCost]]</f>
        <v>750772</v>
      </c>
      <c r="Q393" s="7">
        <f>Sales_Data[[#This Row],[Gross Revenue]]-Sales_Data[[#This Row],[TotalFinancialCost]]</f>
        <v>434228</v>
      </c>
      <c r="R393" s="7">
        <f>Sales_Data[[#This Row],[Actul Bill Amount]]-Sales_Data[[#This Row],[ShippingCost]]</f>
        <v>1179228</v>
      </c>
      <c r="S393">
        <v>808</v>
      </c>
      <c r="T393">
        <v>272</v>
      </c>
      <c r="U393" t="s">
        <v>53</v>
      </c>
      <c r="V393">
        <v>9500</v>
      </c>
      <c r="W393" t="s">
        <v>33</v>
      </c>
      <c r="X393" t="str">
        <f t="shared" si="13"/>
        <v>Delhi</v>
      </c>
    </row>
    <row r="394" spans="1:24" x14ac:dyDescent="0.4">
      <c r="A394">
        <v>100393</v>
      </c>
      <c r="B394" s="5">
        <v>45872.105555555558</v>
      </c>
      <c r="C394" s="3" t="str">
        <f>TEXT(Sales_Data[[#This Row],[OrderDate]],"mmmm")</f>
        <v>August</v>
      </c>
      <c r="D394" s="3" t="str">
        <f t="shared" si="12"/>
        <v>2025</v>
      </c>
      <c r="E394" t="s">
        <v>19</v>
      </c>
      <c r="F394" t="s">
        <v>14</v>
      </c>
      <c r="G394" t="s">
        <v>15</v>
      </c>
      <c r="H394" t="s">
        <v>37</v>
      </c>
      <c r="I394" t="s">
        <v>100</v>
      </c>
      <c r="J394">
        <v>72</v>
      </c>
      <c r="K394">
        <v>6500</v>
      </c>
      <c r="L394" s="7">
        <f>Sales_Data[[#This Row],[OrderQuantity]] *Sales_Data[[#This Row],[UnitPrice]]</f>
        <v>468000</v>
      </c>
      <c r="M394" s="7">
        <f>Sales_Data[[#This Row],[UnitPrice]]-Sales_Data[[#This Row],[UnitCost]]</f>
        <v>2300</v>
      </c>
      <c r="N394" s="7">
        <f>Sales_Data[[#This Row],[Gross Revenue]]-Sales_Data[[#This Row],[Discount Amount ]]</f>
        <v>465700</v>
      </c>
      <c r="O394" s="7">
        <f>Sales_Data[[#This Row],[OrderQuantity]] *Sales_Data[[#This Row],[UnitCost]]</f>
        <v>302400</v>
      </c>
      <c r="P394" s="7">
        <f>Sales_Data[[#This Row],[ItemCost]] +Sales_Data[[#This Row],[ShippingCost]]</f>
        <v>303102.15000000002</v>
      </c>
      <c r="Q394" s="7">
        <f>Sales_Data[[#This Row],[Gross Revenue]]-Sales_Data[[#This Row],[TotalFinancialCost]]</f>
        <v>164897.84999999998</v>
      </c>
      <c r="R394" s="7">
        <f>Sales_Data[[#This Row],[Actul Bill Amount]]-Sales_Data[[#This Row],[ShippingCost]]</f>
        <v>464997.85</v>
      </c>
      <c r="S394">
        <v>446</v>
      </c>
      <c r="T394">
        <v>702.15</v>
      </c>
      <c r="U394" t="s">
        <v>21</v>
      </c>
      <c r="V394">
        <v>4200</v>
      </c>
      <c r="W394" t="s">
        <v>38</v>
      </c>
      <c r="X394" t="str">
        <f t="shared" si="13"/>
        <v>Kolkata</v>
      </c>
    </row>
    <row r="395" spans="1:24" x14ac:dyDescent="0.4">
      <c r="A395">
        <v>100394</v>
      </c>
      <c r="B395" s="5">
        <v>45999.029861111114</v>
      </c>
      <c r="C395" s="3" t="str">
        <f>TEXT(Sales_Data[[#This Row],[OrderDate]],"mmmm")</f>
        <v>December</v>
      </c>
      <c r="D395" s="3" t="str">
        <f t="shared" si="12"/>
        <v>2025</v>
      </c>
      <c r="E395" t="s">
        <v>45</v>
      </c>
      <c r="F395" t="s">
        <v>24</v>
      </c>
      <c r="G395" t="s">
        <v>31</v>
      </c>
      <c r="H395" t="s">
        <v>25</v>
      </c>
      <c r="I395" t="s">
        <v>100</v>
      </c>
      <c r="J395">
        <v>70</v>
      </c>
      <c r="K395">
        <v>25000</v>
      </c>
      <c r="L395" s="7">
        <f>Sales_Data[[#This Row],[OrderQuantity]] *Sales_Data[[#This Row],[UnitPrice]]</f>
        <v>1750000</v>
      </c>
      <c r="M395" s="7">
        <f>Sales_Data[[#This Row],[UnitPrice]]-Sales_Data[[#This Row],[UnitCost]]</f>
        <v>7000</v>
      </c>
      <c r="N395" s="7">
        <f>Sales_Data[[#This Row],[Gross Revenue]]-Sales_Data[[#This Row],[Discount Amount ]]</f>
        <v>1743000</v>
      </c>
      <c r="O395" s="7">
        <f>Sales_Data[[#This Row],[OrderQuantity]] *Sales_Data[[#This Row],[UnitCost]]</f>
        <v>1260000</v>
      </c>
      <c r="P395" s="7">
        <f>Sales_Data[[#This Row],[ItemCost]] +Sales_Data[[#This Row],[ShippingCost]]</f>
        <v>1260327.96</v>
      </c>
      <c r="Q395" s="7">
        <f>Sales_Data[[#This Row],[Gross Revenue]]-Sales_Data[[#This Row],[TotalFinancialCost]]</f>
        <v>489672.04000000004</v>
      </c>
      <c r="R395" s="7">
        <f>Sales_Data[[#This Row],[Actul Bill Amount]]-Sales_Data[[#This Row],[ShippingCost]]</f>
        <v>1742672.04</v>
      </c>
      <c r="S395">
        <v>524</v>
      </c>
      <c r="T395">
        <v>327.96</v>
      </c>
      <c r="U395" t="s">
        <v>60</v>
      </c>
      <c r="V395">
        <v>18000</v>
      </c>
      <c r="W395" t="s">
        <v>27</v>
      </c>
      <c r="X395" t="str">
        <f t="shared" si="13"/>
        <v>Mumbai</v>
      </c>
    </row>
    <row r="396" spans="1:24" x14ac:dyDescent="0.4">
      <c r="A396">
        <v>100395</v>
      </c>
      <c r="B396" s="5">
        <v>45708.501388888886</v>
      </c>
      <c r="C396" s="3" t="str">
        <f>TEXT(Sales_Data[[#This Row],[OrderDate]],"mmmm")</f>
        <v>February</v>
      </c>
      <c r="D396" s="3" t="str">
        <f t="shared" si="12"/>
        <v>2025</v>
      </c>
      <c r="E396" t="s">
        <v>19</v>
      </c>
      <c r="F396" t="s">
        <v>40</v>
      </c>
      <c r="G396" t="s">
        <v>31</v>
      </c>
      <c r="H396" t="s">
        <v>37</v>
      </c>
      <c r="I396" t="s">
        <v>100</v>
      </c>
      <c r="J396">
        <v>10</v>
      </c>
      <c r="K396">
        <v>1500</v>
      </c>
      <c r="L396" s="7">
        <f>Sales_Data[[#This Row],[OrderQuantity]] *Sales_Data[[#This Row],[UnitPrice]]</f>
        <v>15000</v>
      </c>
      <c r="M396" s="7">
        <f>Sales_Data[[#This Row],[UnitPrice]]-Sales_Data[[#This Row],[UnitCost]]</f>
        <v>700</v>
      </c>
      <c r="N396" s="7">
        <f>Sales_Data[[#This Row],[Gross Revenue]]-Sales_Data[[#This Row],[Discount Amount ]]</f>
        <v>14300</v>
      </c>
      <c r="O396" s="7">
        <f>Sales_Data[[#This Row],[OrderQuantity]] *Sales_Data[[#This Row],[UnitCost]]</f>
        <v>8000</v>
      </c>
      <c r="P396" s="7">
        <f>Sales_Data[[#This Row],[ItemCost]] +Sales_Data[[#This Row],[ShippingCost]]</f>
        <v>8550.4</v>
      </c>
      <c r="Q396" s="7">
        <f>Sales_Data[[#This Row],[Gross Revenue]]-Sales_Data[[#This Row],[TotalFinancialCost]]</f>
        <v>6449.6</v>
      </c>
      <c r="R396" s="7">
        <f>Sales_Data[[#This Row],[Actul Bill Amount]]-Sales_Data[[#This Row],[ShippingCost]]</f>
        <v>13749.6</v>
      </c>
      <c r="S396">
        <v>321</v>
      </c>
      <c r="T396">
        <v>550.4</v>
      </c>
      <c r="U396" t="s">
        <v>52</v>
      </c>
      <c r="V396">
        <v>800</v>
      </c>
      <c r="W396" t="s">
        <v>38</v>
      </c>
      <c r="X396" t="str">
        <f t="shared" si="13"/>
        <v>Kolkata</v>
      </c>
    </row>
    <row r="397" spans="1:24" x14ac:dyDescent="0.4">
      <c r="A397">
        <v>100396</v>
      </c>
      <c r="B397" s="5">
        <v>45810.576388888891</v>
      </c>
      <c r="C397" s="3" t="str">
        <f>TEXT(Sales_Data[[#This Row],[OrderDate]],"mmmm")</f>
        <v>June</v>
      </c>
      <c r="D397" s="3" t="str">
        <f t="shared" si="12"/>
        <v>2025</v>
      </c>
      <c r="E397" t="s">
        <v>39</v>
      </c>
      <c r="F397" t="s">
        <v>55</v>
      </c>
      <c r="G397" t="s">
        <v>15</v>
      </c>
      <c r="H397" t="s">
        <v>16</v>
      </c>
      <c r="I397" t="s">
        <v>100</v>
      </c>
      <c r="J397">
        <v>67</v>
      </c>
      <c r="K397">
        <v>600</v>
      </c>
      <c r="L397" s="7">
        <f>Sales_Data[[#This Row],[OrderQuantity]] *Sales_Data[[#This Row],[UnitPrice]]</f>
        <v>40200</v>
      </c>
      <c r="M397" s="7">
        <f>Sales_Data[[#This Row],[UnitPrice]]-Sales_Data[[#This Row],[UnitCost]]</f>
        <v>250</v>
      </c>
      <c r="N397" s="7">
        <f>Sales_Data[[#This Row],[Gross Revenue]]-Sales_Data[[#This Row],[Discount Amount ]]</f>
        <v>39950</v>
      </c>
      <c r="O397" s="7">
        <f>Sales_Data[[#This Row],[OrderQuantity]] *Sales_Data[[#This Row],[UnitCost]]</f>
        <v>23450</v>
      </c>
      <c r="P397" s="7">
        <f>Sales_Data[[#This Row],[ItemCost]] +Sales_Data[[#This Row],[ShippingCost]]</f>
        <v>24271.08</v>
      </c>
      <c r="Q397" s="7">
        <f>Sales_Data[[#This Row],[Gross Revenue]]-Sales_Data[[#This Row],[TotalFinancialCost]]</f>
        <v>15928.919999999998</v>
      </c>
      <c r="R397" s="7">
        <f>Sales_Data[[#This Row],[Actul Bill Amount]]-Sales_Data[[#This Row],[ShippingCost]]</f>
        <v>39128.92</v>
      </c>
      <c r="S397">
        <v>549</v>
      </c>
      <c r="T397">
        <v>821.08</v>
      </c>
      <c r="U397" t="s">
        <v>57</v>
      </c>
      <c r="V397">
        <v>350</v>
      </c>
      <c r="W397" t="s">
        <v>18</v>
      </c>
      <c r="X397" t="str">
        <f t="shared" si="13"/>
        <v>Bengaluru</v>
      </c>
    </row>
    <row r="398" spans="1:24" x14ac:dyDescent="0.4">
      <c r="A398">
        <v>100397</v>
      </c>
      <c r="B398" s="5">
        <v>45843.852777777778</v>
      </c>
      <c r="C398" s="3" t="str">
        <f>TEXT(Sales_Data[[#This Row],[OrderDate]],"mmmm")</f>
        <v>July</v>
      </c>
      <c r="D398" s="3" t="str">
        <f t="shared" si="12"/>
        <v>2025</v>
      </c>
      <c r="E398" t="s">
        <v>13</v>
      </c>
      <c r="F398" t="s">
        <v>24</v>
      </c>
      <c r="G398" t="s">
        <v>31</v>
      </c>
      <c r="H398" t="s">
        <v>37</v>
      </c>
      <c r="I398" t="s">
        <v>100</v>
      </c>
      <c r="J398">
        <v>88</v>
      </c>
      <c r="K398">
        <v>3500</v>
      </c>
      <c r="L398" s="7">
        <f>Sales_Data[[#This Row],[OrderQuantity]] *Sales_Data[[#This Row],[UnitPrice]]</f>
        <v>308000</v>
      </c>
      <c r="M398" s="7">
        <f>Sales_Data[[#This Row],[UnitPrice]]-Sales_Data[[#This Row],[UnitCost]]</f>
        <v>1300</v>
      </c>
      <c r="N398" s="7">
        <f>Sales_Data[[#This Row],[Gross Revenue]]-Sales_Data[[#This Row],[Discount Amount ]]</f>
        <v>306700</v>
      </c>
      <c r="O398" s="7">
        <f>Sales_Data[[#This Row],[OrderQuantity]] *Sales_Data[[#This Row],[UnitCost]]</f>
        <v>193600</v>
      </c>
      <c r="P398" s="7">
        <f>Sales_Data[[#This Row],[ItemCost]] +Sales_Data[[#This Row],[ShippingCost]]</f>
        <v>193867.91</v>
      </c>
      <c r="Q398" s="7">
        <f>Sales_Data[[#This Row],[Gross Revenue]]-Sales_Data[[#This Row],[TotalFinancialCost]]</f>
        <v>114132.09</v>
      </c>
      <c r="R398" s="7">
        <f>Sales_Data[[#This Row],[Actul Bill Amount]]-Sales_Data[[#This Row],[ShippingCost]]</f>
        <v>306432.09000000003</v>
      </c>
      <c r="S398">
        <v>420</v>
      </c>
      <c r="T398">
        <v>267.91000000000003</v>
      </c>
      <c r="U398" t="s">
        <v>59</v>
      </c>
      <c r="V398">
        <v>2200</v>
      </c>
      <c r="W398" t="s">
        <v>38</v>
      </c>
      <c r="X398" t="str">
        <f t="shared" si="13"/>
        <v>Kolkata</v>
      </c>
    </row>
    <row r="399" spans="1:24" x14ac:dyDescent="0.4">
      <c r="A399">
        <v>100398</v>
      </c>
      <c r="B399" s="5">
        <v>45720.022916666669</v>
      </c>
      <c r="C399" s="3" t="str">
        <f>TEXT(Sales_Data[[#This Row],[OrderDate]],"mmmm")</f>
        <v>March</v>
      </c>
      <c r="D399" s="3" t="str">
        <f t="shared" si="12"/>
        <v>2025</v>
      </c>
      <c r="E399" t="s">
        <v>42</v>
      </c>
      <c r="F399" t="s">
        <v>55</v>
      </c>
      <c r="G399" t="s">
        <v>29</v>
      </c>
      <c r="H399" t="s">
        <v>25</v>
      </c>
      <c r="I399" t="s">
        <v>100</v>
      </c>
      <c r="J399">
        <v>21</v>
      </c>
      <c r="K399">
        <v>850</v>
      </c>
      <c r="L399" s="7">
        <f>Sales_Data[[#This Row],[OrderQuantity]] *Sales_Data[[#This Row],[UnitPrice]]</f>
        <v>17850</v>
      </c>
      <c r="M399" s="7">
        <f>Sales_Data[[#This Row],[UnitPrice]]-Sales_Data[[#This Row],[UnitCost]]</f>
        <v>300</v>
      </c>
      <c r="N399" s="7">
        <f>Sales_Data[[#This Row],[Gross Revenue]]-Sales_Data[[#This Row],[Discount Amount ]]</f>
        <v>17550</v>
      </c>
      <c r="O399" s="7">
        <f>Sales_Data[[#This Row],[OrderQuantity]] *Sales_Data[[#This Row],[UnitCost]]</f>
        <v>11550</v>
      </c>
      <c r="P399" s="7">
        <f>Sales_Data[[#This Row],[ItemCost]] +Sales_Data[[#This Row],[ShippingCost]]</f>
        <v>11713.07</v>
      </c>
      <c r="Q399" s="7">
        <f>Sales_Data[[#This Row],[Gross Revenue]]-Sales_Data[[#This Row],[TotalFinancialCost]]</f>
        <v>6136.93</v>
      </c>
      <c r="R399" s="7">
        <f>Sales_Data[[#This Row],[Actul Bill Amount]]-Sales_Data[[#This Row],[ShippingCost]]</f>
        <v>17386.93</v>
      </c>
      <c r="S399">
        <v>635</v>
      </c>
      <c r="T399">
        <v>163.07</v>
      </c>
      <c r="U399" t="s">
        <v>56</v>
      </c>
      <c r="V399">
        <v>550</v>
      </c>
      <c r="W399" t="s">
        <v>27</v>
      </c>
      <c r="X399" t="str">
        <f t="shared" si="13"/>
        <v>Mumbai</v>
      </c>
    </row>
    <row r="400" spans="1:24" x14ac:dyDescent="0.4">
      <c r="A400">
        <v>100399</v>
      </c>
      <c r="B400" s="5">
        <v>45847.713194444441</v>
      </c>
      <c r="C400" s="3" t="str">
        <f>TEXT(Sales_Data[[#This Row],[OrderDate]],"mmmm")</f>
        <v>July</v>
      </c>
      <c r="D400" s="3" t="str">
        <f t="shared" si="12"/>
        <v>2025</v>
      </c>
      <c r="E400" t="s">
        <v>19</v>
      </c>
      <c r="F400" t="s">
        <v>40</v>
      </c>
      <c r="G400" t="s">
        <v>15</v>
      </c>
      <c r="H400" t="s">
        <v>20</v>
      </c>
      <c r="I400" t="s">
        <v>100</v>
      </c>
      <c r="J400">
        <v>30</v>
      </c>
      <c r="K400">
        <v>1500</v>
      </c>
      <c r="L400" s="7">
        <f>Sales_Data[[#This Row],[OrderQuantity]] *Sales_Data[[#This Row],[UnitPrice]]</f>
        <v>45000</v>
      </c>
      <c r="M400" s="7">
        <f>Sales_Data[[#This Row],[UnitPrice]]-Sales_Data[[#This Row],[UnitCost]]</f>
        <v>700</v>
      </c>
      <c r="N400" s="7">
        <f>Sales_Data[[#This Row],[Gross Revenue]]-Sales_Data[[#This Row],[Discount Amount ]]</f>
        <v>44300</v>
      </c>
      <c r="O400" s="7">
        <f>Sales_Data[[#This Row],[OrderQuantity]] *Sales_Data[[#This Row],[UnitCost]]</f>
        <v>24000</v>
      </c>
      <c r="P400" s="7">
        <f>Sales_Data[[#This Row],[ItemCost]] +Sales_Data[[#This Row],[ShippingCost]]</f>
        <v>24303.78</v>
      </c>
      <c r="Q400" s="7">
        <f>Sales_Data[[#This Row],[Gross Revenue]]-Sales_Data[[#This Row],[TotalFinancialCost]]</f>
        <v>20696.22</v>
      </c>
      <c r="R400" s="7">
        <f>Sales_Data[[#This Row],[Actul Bill Amount]]-Sales_Data[[#This Row],[ShippingCost]]</f>
        <v>43996.22</v>
      </c>
      <c r="S400">
        <v>993</v>
      </c>
      <c r="T400">
        <v>303.77999999999997</v>
      </c>
      <c r="U400" t="s">
        <v>52</v>
      </c>
      <c r="V400">
        <v>800</v>
      </c>
      <c r="W400" t="s">
        <v>22</v>
      </c>
      <c r="X400" t="str">
        <f t="shared" si="13"/>
        <v>Nagpur</v>
      </c>
    </row>
    <row r="401" spans="1:24" x14ac:dyDescent="0.4">
      <c r="A401">
        <v>100400</v>
      </c>
      <c r="B401" s="5">
        <v>45782.268055555556</v>
      </c>
      <c r="C401" s="3" t="str">
        <f>TEXT(Sales_Data[[#This Row],[OrderDate]],"mmmm")</f>
        <v>May</v>
      </c>
      <c r="D401" s="3" t="str">
        <f t="shared" si="12"/>
        <v>2025</v>
      </c>
      <c r="E401" t="s">
        <v>39</v>
      </c>
      <c r="F401" t="s">
        <v>46</v>
      </c>
      <c r="G401" t="s">
        <v>15</v>
      </c>
      <c r="H401" t="s">
        <v>20</v>
      </c>
      <c r="I401" t="s">
        <v>100</v>
      </c>
      <c r="J401">
        <v>32</v>
      </c>
      <c r="K401">
        <v>4500</v>
      </c>
      <c r="L401" s="7">
        <f>Sales_Data[[#This Row],[OrderQuantity]] *Sales_Data[[#This Row],[UnitPrice]]</f>
        <v>144000</v>
      </c>
      <c r="M401" s="7">
        <f>Sales_Data[[#This Row],[UnitPrice]]-Sales_Data[[#This Row],[UnitCost]]</f>
        <v>1700</v>
      </c>
      <c r="N401" s="7">
        <f>Sales_Data[[#This Row],[Gross Revenue]]-Sales_Data[[#This Row],[Discount Amount ]]</f>
        <v>142300</v>
      </c>
      <c r="O401" s="7">
        <f>Sales_Data[[#This Row],[OrderQuantity]] *Sales_Data[[#This Row],[UnitCost]]</f>
        <v>89600</v>
      </c>
      <c r="P401" s="7">
        <f>Sales_Data[[#This Row],[ItemCost]] +Sales_Data[[#This Row],[ShippingCost]]</f>
        <v>90069.62</v>
      </c>
      <c r="Q401" s="7">
        <f>Sales_Data[[#This Row],[Gross Revenue]]-Sales_Data[[#This Row],[TotalFinancialCost]]</f>
        <v>53930.380000000005</v>
      </c>
      <c r="R401" s="7">
        <f>Sales_Data[[#This Row],[Actul Bill Amount]]-Sales_Data[[#This Row],[ShippingCost]]</f>
        <v>141830.38</v>
      </c>
      <c r="S401">
        <v>687</v>
      </c>
      <c r="T401">
        <v>469.62</v>
      </c>
      <c r="U401" t="s">
        <v>47</v>
      </c>
      <c r="V401">
        <v>2800</v>
      </c>
      <c r="W401" t="s">
        <v>22</v>
      </c>
      <c r="X401" t="str">
        <f t="shared" si="13"/>
        <v>Nagpur</v>
      </c>
    </row>
    <row r="402" spans="1:24" x14ac:dyDescent="0.4">
      <c r="A402">
        <v>100401</v>
      </c>
      <c r="B402" s="5">
        <v>45807.613888888889</v>
      </c>
      <c r="C402" s="3" t="str">
        <f>TEXT(Sales_Data[[#This Row],[OrderDate]],"mmmm")</f>
        <v>May</v>
      </c>
      <c r="D402" s="3" t="str">
        <f t="shared" si="12"/>
        <v>2025</v>
      </c>
      <c r="E402" t="s">
        <v>42</v>
      </c>
      <c r="F402" t="s">
        <v>40</v>
      </c>
      <c r="G402" t="s">
        <v>29</v>
      </c>
      <c r="H402" t="s">
        <v>25</v>
      </c>
      <c r="I402" t="s">
        <v>100</v>
      </c>
      <c r="J402">
        <v>5</v>
      </c>
      <c r="K402">
        <v>5500</v>
      </c>
      <c r="L402" s="7">
        <f>Sales_Data[[#This Row],[OrderQuantity]] *Sales_Data[[#This Row],[UnitPrice]]</f>
        <v>27500</v>
      </c>
      <c r="M402" s="7">
        <f>Sales_Data[[#This Row],[UnitPrice]]-Sales_Data[[#This Row],[UnitCost]]</f>
        <v>2000</v>
      </c>
      <c r="N402" s="7">
        <f>Sales_Data[[#This Row],[Gross Revenue]]-Sales_Data[[#This Row],[Discount Amount ]]</f>
        <v>25500</v>
      </c>
      <c r="O402" s="7">
        <f>Sales_Data[[#This Row],[OrderQuantity]] *Sales_Data[[#This Row],[UnitCost]]</f>
        <v>17500</v>
      </c>
      <c r="P402" s="7">
        <f>Sales_Data[[#This Row],[ItemCost]] +Sales_Data[[#This Row],[ShippingCost]]</f>
        <v>18446.990000000002</v>
      </c>
      <c r="Q402" s="7">
        <f>Sales_Data[[#This Row],[Gross Revenue]]-Sales_Data[[#This Row],[TotalFinancialCost]]</f>
        <v>9053.0099999999984</v>
      </c>
      <c r="R402" s="7">
        <f>Sales_Data[[#This Row],[Actul Bill Amount]]-Sales_Data[[#This Row],[ShippingCost]]</f>
        <v>24553.01</v>
      </c>
      <c r="S402">
        <v>652</v>
      </c>
      <c r="T402">
        <v>946.99</v>
      </c>
      <c r="U402" t="s">
        <v>41</v>
      </c>
      <c r="V402">
        <v>3500</v>
      </c>
      <c r="W402" t="s">
        <v>27</v>
      </c>
      <c r="X402" t="str">
        <f t="shared" si="13"/>
        <v>Mumbai</v>
      </c>
    </row>
    <row r="403" spans="1:24" x14ac:dyDescent="0.4">
      <c r="A403">
        <v>100402</v>
      </c>
      <c r="B403" s="5">
        <v>45971.018750000003</v>
      </c>
      <c r="C403" s="3" t="str">
        <f>TEXT(Sales_Data[[#This Row],[OrderDate]],"mmmm")</f>
        <v>November</v>
      </c>
      <c r="D403" s="3" t="str">
        <f t="shared" si="12"/>
        <v>2025</v>
      </c>
      <c r="E403" t="s">
        <v>23</v>
      </c>
      <c r="F403" t="s">
        <v>46</v>
      </c>
      <c r="G403" t="s">
        <v>31</v>
      </c>
      <c r="H403" t="s">
        <v>37</v>
      </c>
      <c r="I403" t="s">
        <v>100</v>
      </c>
      <c r="J403">
        <v>82</v>
      </c>
      <c r="K403">
        <v>15000</v>
      </c>
      <c r="L403" s="7">
        <f>Sales_Data[[#This Row],[OrderQuantity]] *Sales_Data[[#This Row],[UnitPrice]]</f>
        <v>1230000</v>
      </c>
      <c r="M403" s="7">
        <f>Sales_Data[[#This Row],[UnitPrice]]-Sales_Data[[#This Row],[UnitCost]]</f>
        <v>5500</v>
      </c>
      <c r="N403" s="7">
        <f>Sales_Data[[#This Row],[Gross Revenue]]-Sales_Data[[#This Row],[Discount Amount ]]</f>
        <v>1224500</v>
      </c>
      <c r="O403" s="7">
        <f>Sales_Data[[#This Row],[OrderQuantity]] *Sales_Data[[#This Row],[UnitCost]]</f>
        <v>779000</v>
      </c>
      <c r="P403" s="7">
        <f>Sales_Data[[#This Row],[ItemCost]] +Sales_Data[[#This Row],[ShippingCost]]</f>
        <v>779347.74</v>
      </c>
      <c r="Q403" s="7">
        <f>Sales_Data[[#This Row],[Gross Revenue]]-Sales_Data[[#This Row],[TotalFinancialCost]]</f>
        <v>450652.26</v>
      </c>
      <c r="R403" s="7">
        <f>Sales_Data[[#This Row],[Actul Bill Amount]]-Sales_Data[[#This Row],[ShippingCost]]</f>
        <v>1224152.26</v>
      </c>
      <c r="S403">
        <v>952</v>
      </c>
      <c r="T403">
        <v>347.74</v>
      </c>
      <c r="U403" t="s">
        <v>53</v>
      </c>
      <c r="V403">
        <v>9500</v>
      </c>
      <c r="W403" t="s">
        <v>38</v>
      </c>
      <c r="X403" t="str">
        <f t="shared" si="13"/>
        <v>Kolkata</v>
      </c>
    </row>
    <row r="404" spans="1:24" x14ac:dyDescent="0.4">
      <c r="A404">
        <v>100403</v>
      </c>
      <c r="B404" s="5">
        <v>45715.879166666666</v>
      </c>
      <c r="C404" s="3" t="str">
        <f>TEXT(Sales_Data[[#This Row],[OrderDate]],"mmmm")</f>
        <v>February</v>
      </c>
      <c r="D404" s="3" t="str">
        <f t="shared" si="12"/>
        <v>2025</v>
      </c>
      <c r="E404" t="s">
        <v>48</v>
      </c>
      <c r="F404" t="s">
        <v>35</v>
      </c>
      <c r="G404" t="s">
        <v>31</v>
      </c>
      <c r="H404" t="s">
        <v>16</v>
      </c>
      <c r="I404" t="s">
        <v>100</v>
      </c>
      <c r="J404">
        <v>52</v>
      </c>
      <c r="K404">
        <v>8500</v>
      </c>
      <c r="L404" s="7">
        <f>Sales_Data[[#This Row],[OrderQuantity]] *Sales_Data[[#This Row],[UnitPrice]]</f>
        <v>442000</v>
      </c>
      <c r="M404" s="7">
        <f>Sales_Data[[#This Row],[UnitPrice]]-Sales_Data[[#This Row],[UnitCost]]</f>
        <v>3000</v>
      </c>
      <c r="N404" s="7">
        <f>Sales_Data[[#This Row],[Gross Revenue]]-Sales_Data[[#This Row],[Discount Amount ]]</f>
        <v>439000</v>
      </c>
      <c r="O404" s="7">
        <f>Sales_Data[[#This Row],[OrderQuantity]] *Sales_Data[[#This Row],[UnitCost]]</f>
        <v>286000</v>
      </c>
      <c r="P404" s="7">
        <f>Sales_Data[[#This Row],[ItemCost]] +Sales_Data[[#This Row],[ShippingCost]]</f>
        <v>286434.86</v>
      </c>
      <c r="Q404" s="7">
        <f>Sales_Data[[#This Row],[Gross Revenue]]-Sales_Data[[#This Row],[TotalFinancialCost]]</f>
        <v>155565.14000000001</v>
      </c>
      <c r="R404" s="7">
        <f>Sales_Data[[#This Row],[Actul Bill Amount]]-Sales_Data[[#This Row],[ShippingCost]]</f>
        <v>438565.14</v>
      </c>
      <c r="S404">
        <v>520</v>
      </c>
      <c r="T404">
        <v>434.86</v>
      </c>
      <c r="U404" t="s">
        <v>49</v>
      </c>
      <c r="V404">
        <v>5500</v>
      </c>
      <c r="W404" t="s">
        <v>18</v>
      </c>
      <c r="X404" t="str">
        <f t="shared" si="13"/>
        <v>Bengaluru</v>
      </c>
    </row>
    <row r="405" spans="1:24" x14ac:dyDescent="0.4">
      <c r="A405">
        <v>100404</v>
      </c>
      <c r="B405" s="5">
        <v>45999.285416666666</v>
      </c>
      <c r="C405" s="3" t="str">
        <f>TEXT(Sales_Data[[#This Row],[OrderDate]],"mmmm")</f>
        <v>December</v>
      </c>
      <c r="D405" s="3" t="str">
        <f t="shared" si="12"/>
        <v>2025</v>
      </c>
      <c r="E405" t="s">
        <v>34</v>
      </c>
      <c r="F405" t="s">
        <v>14</v>
      </c>
      <c r="G405" t="s">
        <v>29</v>
      </c>
      <c r="H405" t="s">
        <v>20</v>
      </c>
      <c r="I405" t="s">
        <v>100</v>
      </c>
      <c r="J405">
        <v>12</v>
      </c>
      <c r="K405">
        <v>6500</v>
      </c>
      <c r="L405" s="7">
        <f>Sales_Data[[#This Row],[OrderQuantity]] *Sales_Data[[#This Row],[UnitPrice]]</f>
        <v>78000</v>
      </c>
      <c r="M405" s="7">
        <f>Sales_Data[[#This Row],[UnitPrice]]-Sales_Data[[#This Row],[UnitCost]]</f>
        <v>2300</v>
      </c>
      <c r="N405" s="7">
        <f>Sales_Data[[#This Row],[Gross Revenue]]-Sales_Data[[#This Row],[Discount Amount ]]</f>
        <v>75700</v>
      </c>
      <c r="O405" s="7">
        <f>Sales_Data[[#This Row],[OrderQuantity]] *Sales_Data[[#This Row],[UnitCost]]</f>
        <v>50400</v>
      </c>
      <c r="P405" s="7">
        <f>Sales_Data[[#This Row],[ItemCost]] +Sales_Data[[#This Row],[ShippingCost]]</f>
        <v>50817.9</v>
      </c>
      <c r="Q405" s="7">
        <f>Sales_Data[[#This Row],[Gross Revenue]]-Sales_Data[[#This Row],[TotalFinancialCost]]</f>
        <v>27182.1</v>
      </c>
      <c r="R405" s="7">
        <f>Sales_Data[[#This Row],[Actul Bill Amount]]-Sales_Data[[#This Row],[ShippingCost]]</f>
        <v>75282.100000000006</v>
      </c>
      <c r="S405">
        <v>1067</v>
      </c>
      <c r="T405">
        <v>417.9</v>
      </c>
      <c r="U405" t="s">
        <v>21</v>
      </c>
      <c r="V405">
        <v>4200</v>
      </c>
      <c r="W405" t="s">
        <v>22</v>
      </c>
      <c r="X405" t="str">
        <f t="shared" si="13"/>
        <v>Nagpur</v>
      </c>
    </row>
    <row r="406" spans="1:24" x14ac:dyDescent="0.4">
      <c r="A406">
        <v>100405</v>
      </c>
      <c r="B406" s="5">
        <v>45962.795138888891</v>
      </c>
      <c r="C406" s="3" t="str">
        <f>TEXT(Sales_Data[[#This Row],[OrderDate]],"mmmm")</f>
        <v>November</v>
      </c>
      <c r="D406" s="3" t="str">
        <f t="shared" si="12"/>
        <v>2025</v>
      </c>
      <c r="E406" t="s">
        <v>13</v>
      </c>
      <c r="F406" t="s">
        <v>14</v>
      </c>
      <c r="G406" t="s">
        <v>31</v>
      </c>
      <c r="H406" t="s">
        <v>32</v>
      </c>
      <c r="I406" t="s">
        <v>100</v>
      </c>
      <c r="J406">
        <v>10</v>
      </c>
      <c r="K406">
        <v>3200</v>
      </c>
      <c r="L406" s="7">
        <f>Sales_Data[[#This Row],[OrderQuantity]] *Sales_Data[[#This Row],[UnitPrice]]</f>
        <v>32000</v>
      </c>
      <c r="M406" s="7">
        <f>Sales_Data[[#This Row],[UnitPrice]]-Sales_Data[[#This Row],[UnitCost]]</f>
        <v>1200</v>
      </c>
      <c r="N406" s="7">
        <f>Sales_Data[[#This Row],[Gross Revenue]]-Sales_Data[[#This Row],[Discount Amount ]]</f>
        <v>30800</v>
      </c>
      <c r="O406" s="7">
        <f>Sales_Data[[#This Row],[OrderQuantity]] *Sales_Data[[#This Row],[UnitCost]]</f>
        <v>20000</v>
      </c>
      <c r="P406" s="7">
        <f>Sales_Data[[#This Row],[ItemCost]] +Sales_Data[[#This Row],[ShippingCost]]</f>
        <v>21197.99</v>
      </c>
      <c r="Q406" s="7">
        <f>Sales_Data[[#This Row],[Gross Revenue]]-Sales_Data[[#This Row],[TotalFinancialCost]]</f>
        <v>10802.009999999998</v>
      </c>
      <c r="R406" s="7">
        <f>Sales_Data[[#This Row],[Actul Bill Amount]]-Sales_Data[[#This Row],[ShippingCost]]</f>
        <v>29602.01</v>
      </c>
      <c r="S406">
        <v>563</v>
      </c>
      <c r="T406">
        <v>1197.99</v>
      </c>
      <c r="U406" t="s">
        <v>17</v>
      </c>
      <c r="V406">
        <v>2000</v>
      </c>
      <c r="W406" t="s">
        <v>33</v>
      </c>
      <c r="X406" t="str">
        <f t="shared" si="13"/>
        <v>Delhi</v>
      </c>
    </row>
    <row r="407" spans="1:24" x14ac:dyDescent="0.4">
      <c r="A407">
        <v>100406</v>
      </c>
      <c r="B407" s="5">
        <v>45837.82708333333</v>
      </c>
      <c r="C407" s="3" t="str">
        <f>TEXT(Sales_Data[[#This Row],[OrderDate]],"mmmm")</f>
        <v>June</v>
      </c>
      <c r="D407" s="3" t="str">
        <f t="shared" si="12"/>
        <v>2025</v>
      </c>
      <c r="E407" t="s">
        <v>34</v>
      </c>
      <c r="F407" t="s">
        <v>28</v>
      </c>
      <c r="G407" t="s">
        <v>29</v>
      </c>
      <c r="H407" t="s">
        <v>37</v>
      </c>
      <c r="I407" t="s">
        <v>100</v>
      </c>
      <c r="J407">
        <v>80</v>
      </c>
      <c r="K407">
        <v>2500</v>
      </c>
      <c r="L407" s="7">
        <f>Sales_Data[[#This Row],[OrderQuantity]] *Sales_Data[[#This Row],[UnitPrice]]</f>
        <v>200000</v>
      </c>
      <c r="M407" s="7">
        <f>Sales_Data[[#This Row],[UnitPrice]]-Sales_Data[[#This Row],[UnitCost]]</f>
        <v>1000</v>
      </c>
      <c r="N407" s="7">
        <f>Sales_Data[[#This Row],[Gross Revenue]]-Sales_Data[[#This Row],[Discount Amount ]]</f>
        <v>199000</v>
      </c>
      <c r="O407" s="7">
        <f>Sales_Data[[#This Row],[OrderQuantity]] *Sales_Data[[#This Row],[UnitCost]]</f>
        <v>120000</v>
      </c>
      <c r="P407" s="7">
        <f>Sales_Data[[#This Row],[ItemCost]] +Sales_Data[[#This Row],[ShippingCost]]</f>
        <v>120589.47</v>
      </c>
      <c r="Q407" s="7">
        <f>Sales_Data[[#This Row],[Gross Revenue]]-Sales_Data[[#This Row],[TotalFinancialCost]]</f>
        <v>79410.53</v>
      </c>
      <c r="R407" s="7">
        <f>Sales_Data[[#This Row],[Actul Bill Amount]]-Sales_Data[[#This Row],[ShippingCost]]</f>
        <v>198410.53</v>
      </c>
      <c r="S407">
        <v>559</v>
      </c>
      <c r="T407">
        <v>589.47</v>
      </c>
      <c r="U407" t="s">
        <v>54</v>
      </c>
      <c r="V407">
        <v>1500</v>
      </c>
      <c r="W407" t="s">
        <v>38</v>
      </c>
      <c r="X407" t="str">
        <f t="shared" si="13"/>
        <v>Kolkata</v>
      </c>
    </row>
    <row r="408" spans="1:24" x14ac:dyDescent="0.4">
      <c r="A408">
        <v>100407</v>
      </c>
      <c r="B408" s="5">
        <v>45827.045138888891</v>
      </c>
      <c r="C408" s="3" t="str">
        <f>TEXT(Sales_Data[[#This Row],[OrderDate]],"mmmm")</f>
        <v>June</v>
      </c>
      <c r="D408" s="3" t="str">
        <f t="shared" si="12"/>
        <v>2025</v>
      </c>
      <c r="E408" t="s">
        <v>34</v>
      </c>
      <c r="F408" t="s">
        <v>46</v>
      </c>
      <c r="G408" t="s">
        <v>29</v>
      </c>
      <c r="H408" t="s">
        <v>20</v>
      </c>
      <c r="I408" t="s">
        <v>100</v>
      </c>
      <c r="J408">
        <v>41</v>
      </c>
      <c r="K408">
        <v>4500</v>
      </c>
      <c r="L408" s="7">
        <f>Sales_Data[[#This Row],[OrderQuantity]] *Sales_Data[[#This Row],[UnitPrice]]</f>
        <v>184500</v>
      </c>
      <c r="M408" s="7">
        <f>Sales_Data[[#This Row],[UnitPrice]]-Sales_Data[[#This Row],[UnitCost]]</f>
        <v>1700</v>
      </c>
      <c r="N408" s="7">
        <f>Sales_Data[[#This Row],[Gross Revenue]]-Sales_Data[[#This Row],[Discount Amount ]]</f>
        <v>182800</v>
      </c>
      <c r="O408" s="7">
        <f>Sales_Data[[#This Row],[OrderQuantity]] *Sales_Data[[#This Row],[UnitCost]]</f>
        <v>114800</v>
      </c>
      <c r="P408" s="7">
        <f>Sales_Data[[#This Row],[ItemCost]] +Sales_Data[[#This Row],[ShippingCost]]</f>
        <v>115385.26</v>
      </c>
      <c r="Q408" s="7">
        <f>Sales_Data[[#This Row],[Gross Revenue]]-Sales_Data[[#This Row],[TotalFinancialCost]]</f>
        <v>69114.740000000005</v>
      </c>
      <c r="R408" s="7">
        <f>Sales_Data[[#This Row],[Actul Bill Amount]]-Sales_Data[[#This Row],[ShippingCost]]</f>
        <v>182214.74</v>
      </c>
      <c r="S408">
        <v>447</v>
      </c>
      <c r="T408">
        <v>585.26</v>
      </c>
      <c r="U408" t="s">
        <v>47</v>
      </c>
      <c r="V408">
        <v>2800</v>
      </c>
      <c r="W408" t="s">
        <v>22</v>
      </c>
      <c r="X408" t="str">
        <f t="shared" si="13"/>
        <v>Nagpur</v>
      </c>
    </row>
    <row r="409" spans="1:24" x14ac:dyDescent="0.4">
      <c r="A409">
        <v>100408</v>
      </c>
      <c r="B409" s="5">
        <v>45983.556250000001</v>
      </c>
      <c r="C409" s="3" t="str">
        <f>TEXT(Sales_Data[[#This Row],[OrderDate]],"mmmm")</f>
        <v>November</v>
      </c>
      <c r="D409" s="3" t="str">
        <f t="shared" si="12"/>
        <v>2025</v>
      </c>
      <c r="E409" t="s">
        <v>19</v>
      </c>
      <c r="F409" t="s">
        <v>43</v>
      </c>
      <c r="G409" t="s">
        <v>31</v>
      </c>
      <c r="H409" t="s">
        <v>37</v>
      </c>
      <c r="I409" t="s">
        <v>100</v>
      </c>
      <c r="J409">
        <v>33</v>
      </c>
      <c r="K409">
        <v>2800</v>
      </c>
      <c r="L409" s="7">
        <f>Sales_Data[[#This Row],[OrderQuantity]] *Sales_Data[[#This Row],[UnitPrice]]</f>
        <v>92400</v>
      </c>
      <c r="M409" s="7">
        <f>Sales_Data[[#This Row],[UnitPrice]]-Sales_Data[[#This Row],[UnitCost]]</f>
        <v>1300</v>
      </c>
      <c r="N409" s="7">
        <f>Sales_Data[[#This Row],[Gross Revenue]]-Sales_Data[[#This Row],[Discount Amount ]]</f>
        <v>91100</v>
      </c>
      <c r="O409" s="7">
        <f>Sales_Data[[#This Row],[OrderQuantity]] *Sales_Data[[#This Row],[UnitCost]]</f>
        <v>49500</v>
      </c>
      <c r="P409" s="7">
        <f>Sales_Data[[#This Row],[ItemCost]] +Sales_Data[[#This Row],[ShippingCost]]</f>
        <v>50103.54</v>
      </c>
      <c r="Q409" s="7">
        <f>Sales_Data[[#This Row],[Gross Revenue]]-Sales_Data[[#This Row],[TotalFinancialCost]]</f>
        <v>42296.46</v>
      </c>
      <c r="R409" s="7">
        <f>Sales_Data[[#This Row],[Actul Bill Amount]]-Sales_Data[[#This Row],[ShippingCost]]</f>
        <v>90496.46</v>
      </c>
      <c r="S409">
        <v>931</v>
      </c>
      <c r="T409">
        <v>603.54</v>
      </c>
      <c r="U409" t="s">
        <v>61</v>
      </c>
      <c r="V409">
        <v>1500</v>
      </c>
      <c r="W409" t="s">
        <v>38</v>
      </c>
      <c r="X409" t="str">
        <f t="shared" si="13"/>
        <v>Kolkata</v>
      </c>
    </row>
    <row r="410" spans="1:24" x14ac:dyDescent="0.4">
      <c r="A410">
        <v>100409</v>
      </c>
      <c r="B410" s="5">
        <v>45928.848611111112</v>
      </c>
      <c r="C410" s="3" t="str">
        <f>TEXT(Sales_Data[[#This Row],[OrderDate]],"mmmm")</f>
        <v>September</v>
      </c>
      <c r="D410" s="3" t="str">
        <f t="shared" si="12"/>
        <v>2025</v>
      </c>
      <c r="E410" t="s">
        <v>45</v>
      </c>
      <c r="F410" t="s">
        <v>24</v>
      </c>
      <c r="G410" t="s">
        <v>15</v>
      </c>
      <c r="H410" t="s">
        <v>37</v>
      </c>
      <c r="I410" t="s">
        <v>100</v>
      </c>
      <c r="J410">
        <v>23</v>
      </c>
      <c r="K410">
        <v>45000</v>
      </c>
      <c r="L410" s="7">
        <f>Sales_Data[[#This Row],[OrderQuantity]] *Sales_Data[[#This Row],[UnitPrice]]</f>
        <v>1035000</v>
      </c>
      <c r="M410" s="7">
        <f>Sales_Data[[#This Row],[UnitPrice]]-Sales_Data[[#This Row],[UnitCost]]</f>
        <v>13000</v>
      </c>
      <c r="N410" s="7">
        <f>Sales_Data[[#This Row],[Gross Revenue]]-Sales_Data[[#This Row],[Discount Amount ]]</f>
        <v>1022000</v>
      </c>
      <c r="O410" s="7">
        <f>Sales_Data[[#This Row],[OrderQuantity]] *Sales_Data[[#This Row],[UnitCost]]</f>
        <v>736000</v>
      </c>
      <c r="P410" s="7">
        <f>Sales_Data[[#This Row],[ItemCost]] +Sales_Data[[#This Row],[ShippingCost]]</f>
        <v>736393.07</v>
      </c>
      <c r="Q410" s="7">
        <f>Sales_Data[[#This Row],[Gross Revenue]]-Sales_Data[[#This Row],[TotalFinancialCost]]</f>
        <v>298606.93000000005</v>
      </c>
      <c r="R410" s="7">
        <f>Sales_Data[[#This Row],[Actul Bill Amount]]-Sales_Data[[#This Row],[ShippingCost]]</f>
        <v>1021606.93</v>
      </c>
      <c r="S410">
        <v>340</v>
      </c>
      <c r="T410">
        <v>393.07</v>
      </c>
      <c r="U410" t="s">
        <v>26</v>
      </c>
      <c r="V410">
        <v>32000</v>
      </c>
      <c r="W410" t="s">
        <v>38</v>
      </c>
      <c r="X410" t="str">
        <f t="shared" si="13"/>
        <v>Kolkata</v>
      </c>
    </row>
    <row r="411" spans="1:24" x14ac:dyDescent="0.4">
      <c r="A411">
        <v>100410</v>
      </c>
      <c r="B411" s="5">
        <v>45711.288888888892</v>
      </c>
      <c r="C411" s="3" t="str">
        <f>TEXT(Sales_Data[[#This Row],[OrderDate]],"mmmm")</f>
        <v>February</v>
      </c>
      <c r="D411" s="3" t="str">
        <f t="shared" si="12"/>
        <v>2025</v>
      </c>
      <c r="E411" t="s">
        <v>50</v>
      </c>
      <c r="F411" t="s">
        <v>28</v>
      </c>
      <c r="G411" t="s">
        <v>15</v>
      </c>
      <c r="H411" t="s">
        <v>32</v>
      </c>
      <c r="I411" t="s">
        <v>100</v>
      </c>
      <c r="J411">
        <v>50</v>
      </c>
      <c r="K411">
        <v>2500</v>
      </c>
      <c r="L411" s="7">
        <f>Sales_Data[[#This Row],[OrderQuantity]] *Sales_Data[[#This Row],[UnitPrice]]</f>
        <v>125000</v>
      </c>
      <c r="M411" s="7">
        <f>Sales_Data[[#This Row],[UnitPrice]]-Sales_Data[[#This Row],[UnitCost]]</f>
        <v>1000</v>
      </c>
      <c r="N411" s="7">
        <f>Sales_Data[[#This Row],[Gross Revenue]]-Sales_Data[[#This Row],[Discount Amount ]]</f>
        <v>124000</v>
      </c>
      <c r="O411" s="7">
        <f>Sales_Data[[#This Row],[OrderQuantity]] *Sales_Data[[#This Row],[UnitCost]]</f>
        <v>75000</v>
      </c>
      <c r="P411" s="7">
        <f>Sales_Data[[#This Row],[ItemCost]] +Sales_Data[[#This Row],[ShippingCost]]</f>
        <v>75859.44</v>
      </c>
      <c r="Q411" s="7">
        <f>Sales_Data[[#This Row],[Gross Revenue]]-Sales_Data[[#This Row],[TotalFinancialCost]]</f>
        <v>49140.56</v>
      </c>
      <c r="R411" s="7">
        <f>Sales_Data[[#This Row],[Actul Bill Amount]]-Sales_Data[[#This Row],[ShippingCost]]</f>
        <v>123140.56</v>
      </c>
      <c r="S411">
        <v>411</v>
      </c>
      <c r="T411">
        <v>859.44</v>
      </c>
      <c r="U411" t="s">
        <v>54</v>
      </c>
      <c r="V411">
        <v>1500</v>
      </c>
      <c r="W411" t="s">
        <v>33</v>
      </c>
      <c r="X411" t="str">
        <f t="shared" si="13"/>
        <v>Delhi</v>
      </c>
    </row>
    <row r="412" spans="1:24" x14ac:dyDescent="0.4">
      <c r="A412">
        <v>100411</v>
      </c>
      <c r="B412" s="5">
        <v>45758.560416666667</v>
      </c>
      <c r="C412" s="3" t="str">
        <f>TEXT(Sales_Data[[#This Row],[OrderDate]],"mmmm")</f>
        <v>April</v>
      </c>
      <c r="D412" s="3" t="str">
        <f t="shared" si="12"/>
        <v>2025</v>
      </c>
      <c r="E412" t="s">
        <v>39</v>
      </c>
      <c r="F412" t="s">
        <v>46</v>
      </c>
      <c r="G412" t="s">
        <v>31</v>
      </c>
      <c r="H412" t="s">
        <v>25</v>
      </c>
      <c r="I412" t="s">
        <v>100</v>
      </c>
      <c r="J412">
        <v>58</v>
      </c>
      <c r="K412">
        <v>4500</v>
      </c>
      <c r="L412" s="7">
        <f>Sales_Data[[#This Row],[OrderQuantity]] *Sales_Data[[#This Row],[UnitPrice]]</f>
        <v>261000</v>
      </c>
      <c r="M412" s="7">
        <f>Sales_Data[[#This Row],[UnitPrice]]-Sales_Data[[#This Row],[UnitCost]]</f>
        <v>1700</v>
      </c>
      <c r="N412" s="7">
        <f>Sales_Data[[#This Row],[Gross Revenue]]-Sales_Data[[#This Row],[Discount Amount ]]</f>
        <v>259300</v>
      </c>
      <c r="O412" s="7">
        <f>Sales_Data[[#This Row],[OrderQuantity]] *Sales_Data[[#This Row],[UnitCost]]</f>
        <v>162400</v>
      </c>
      <c r="P412" s="7">
        <f>Sales_Data[[#This Row],[ItemCost]] +Sales_Data[[#This Row],[ShippingCost]]</f>
        <v>163141.98000000001</v>
      </c>
      <c r="Q412" s="7">
        <f>Sales_Data[[#This Row],[Gross Revenue]]-Sales_Data[[#This Row],[TotalFinancialCost]]</f>
        <v>97858.01999999999</v>
      </c>
      <c r="R412" s="7">
        <f>Sales_Data[[#This Row],[Actul Bill Amount]]-Sales_Data[[#This Row],[ShippingCost]]</f>
        <v>258558.02</v>
      </c>
      <c r="S412">
        <v>814</v>
      </c>
      <c r="T412">
        <v>741.98</v>
      </c>
      <c r="U412" t="s">
        <v>47</v>
      </c>
      <c r="V412">
        <v>2800</v>
      </c>
      <c r="W412" t="s">
        <v>27</v>
      </c>
      <c r="X412" t="str">
        <f t="shared" si="13"/>
        <v>Mumbai</v>
      </c>
    </row>
    <row r="413" spans="1:24" x14ac:dyDescent="0.4">
      <c r="A413">
        <v>100412</v>
      </c>
      <c r="B413" s="5">
        <v>45921.809027777781</v>
      </c>
      <c r="C413" s="3" t="str">
        <f>TEXT(Sales_Data[[#This Row],[OrderDate]],"mmmm")</f>
        <v>September</v>
      </c>
      <c r="D413" s="3" t="str">
        <f t="shared" si="12"/>
        <v>2025</v>
      </c>
      <c r="E413" t="s">
        <v>19</v>
      </c>
      <c r="F413" t="s">
        <v>28</v>
      </c>
      <c r="G413" t="s">
        <v>15</v>
      </c>
      <c r="H413" t="s">
        <v>32</v>
      </c>
      <c r="I413" t="s">
        <v>100</v>
      </c>
      <c r="J413">
        <v>35</v>
      </c>
      <c r="K413">
        <v>2500</v>
      </c>
      <c r="L413" s="7">
        <f>Sales_Data[[#This Row],[OrderQuantity]] *Sales_Data[[#This Row],[UnitPrice]]</f>
        <v>87500</v>
      </c>
      <c r="M413" s="7">
        <f>Sales_Data[[#This Row],[UnitPrice]]-Sales_Data[[#This Row],[UnitCost]]</f>
        <v>1000</v>
      </c>
      <c r="N413" s="7">
        <f>Sales_Data[[#This Row],[Gross Revenue]]-Sales_Data[[#This Row],[Discount Amount ]]</f>
        <v>86500</v>
      </c>
      <c r="O413" s="7">
        <f>Sales_Data[[#This Row],[OrderQuantity]] *Sales_Data[[#This Row],[UnitCost]]</f>
        <v>52500</v>
      </c>
      <c r="P413" s="7">
        <f>Sales_Data[[#This Row],[ItemCost]] +Sales_Data[[#This Row],[ShippingCost]]</f>
        <v>53996.02</v>
      </c>
      <c r="Q413" s="7">
        <f>Sales_Data[[#This Row],[Gross Revenue]]-Sales_Data[[#This Row],[TotalFinancialCost]]</f>
        <v>33503.980000000003</v>
      </c>
      <c r="R413" s="7">
        <f>Sales_Data[[#This Row],[Actul Bill Amount]]-Sales_Data[[#This Row],[ShippingCost]]</f>
        <v>85003.98</v>
      </c>
      <c r="S413">
        <v>1121</v>
      </c>
      <c r="T413">
        <v>1496.02</v>
      </c>
      <c r="U413" t="s">
        <v>54</v>
      </c>
      <c r="V413">
        <v>1500</v>
      </c>
      <c r="W413" t="s">
        <v>33</v>
      </c>
      <c r="X413" t="str">
        <f t="shared" si="13"/>
        <v>Delhi</v>
      </c>
    </row>
    <row r="414" spans="1:24" x14ac:dyDescent="0.4">
      <c r="A414">
        <v>100413</v>
      </c>
      <c r="B414" s="5">
        <v>45710.999305555553</v>
      </c>
      <c r="C414" s="3" t="str">
        <f>TEXT(Sales_Data[[#This Row],[OrderDate]],"mmmm")</f>
        <v>February</v>
      </c>
      <c r="D414" s="3" t="str">
        <f t="shared" si="12"/>
        <v>2025</v>
      </c>
      <c r="E414" t="s">
        <v>19</v>
      </c>
      <c r="F414" t="s">
        <v>14</v>
      </c>
      <c r="G414" t="s">
        <v>29</v>
      </c>
      <c r="H414" t="s">
        <v>32</v>
      </c>
      <c r="I414" t="s">
        <v>100</v>
      </c>
      <c r="J414">
        <v>27</v>
      </c>
      <c r="K414">
        <v>3200</v>
      </c>
      <c r="L414" s="7">
        <f>Sales_Data[[#This Row],[OrderQuantity]] *Sales_Data[[#This Row],[UnitPrice]]</f>
        <v>86400</v>
      </c>
      <c r="M414" s="7">
        <f>Sales_Data[[#This Row],[UnitPrice]]-Sales_Data[[#This Row],[UnitCost]]</f>
        <v>1200</v>
      </c>
      <c r="N414" s="7">
        <f>Sales_Data[[#This Row],[Gross Revenue]]-Sales_Data[[#This Row],[Discount Amount ]]</f>
        <v>85200</v>
      </c>
      <c r="O414" s="7">
        <f>Sales_Data[[#This Row],[OrderQuantity]] *Sales_Data[[#This Row],[UnitCost]]</f>
        <v>54000</v>
      </c>
      <c r="P414" s="7">
        <f>Sales_Data[[#This Row],[ItemCost]] +Sales_Data[[#This Row],[ShippingCost]]</f>
        <v>54582.64</v>
      </c>
      <c r="Q414" s="7">
        <f>Sales_Data[[#This Row],[Gross Revenue]]-Sales_Data[[#This Row],[TotalFinancialCost]]</f>
        <v>31817.360000000001</v>
      </c>
      <c r="R414" s="7">
        <f>Sales_Data[[#This Row],[Actul Bill Amount]]-Sales_Data[[#This Row],[ShippingCost]]</f>
        <v>84617.36</v>
      </c>
      <c r="S414">
        <v>708</v>
      </c>
      <c r="T414">
        <v>582.64</v>
      </c>
      <c r="U414" t="s">
        <v>17</v>
      </c>
      <c r="V414">
        <v>2000</v>
      </c>
      <c r="W414" t="s">
        <v>33</v>
      </c>
      <c r="X414" t="str">
        <f t="shared" si="13"/>
        <v>Delhi</v>
      </c>
    </row>
    <row r="415" spans="1:24" x14ac:dyDescent="0.4">
      <c r="A415">
        <v>100414</v>
      </c>
      <c r="B415" s="5">
        <v>45717.605555555558</v>
      </c>
      <c r="C415" s="3" t="str">
        <f>TEXT(Sales_Data[[#This Row],[OrderDate]],"mmmm")</f>
        <v>March</v>
      </c>
      <c r="D415" s="3" t="str">
        <f t="shared" si="12"/>
        <v>2025</v>
      </c>
      <c r="E415" t="s">
        <v>13</v>
      </c>
      <c r="F415" t="s">
        <v>28</v>
      </c>
      <c r="G415" t="s">
        <v>29</v>
      </c>
      <c r="H415" t="s">
        <v>32</v>
      </c>
      <c r="I415" t="s">
        <v>100</v>
      </c>
      <c r="J415">
        <v>12</v>
      </c>
      <c r="K415">
        <v>2500</v>
      </c>
      <c r="L415" s="7">
        <f>Sales_Data[[#This Row],[OrderQuantity]] *Sales_Data[[#This Row],[UnitPrice]]</f>
        <v>30000</v>
      </c>
      <c r="M415" s="7">
        <f>Sales_Data[[#This Row],[UnitPrice]]-Sales_Data[[#This Row],[UnitCost]]</f>
        <v>1000</v>
      </c>
      <c r="N415" s="7">
        <f>Sales_Data[[#This Row],[Gross Revenue]]-Sales_Data[[#This Row],[Discount Amount ]]</f>
        <v>29000</v>
      </c>
      <c r="O415" s="7">
        <f>Sales_Data[[#This Row],[OrderQuantity]] *Sales_Data[[#This Row],[UnitCost]]</f>
        <v>18000</v>
      </c>
      <c r="P415" s="7">
        <f>Sales_Data[[#This Row],[ItemCost]] +Sales_Data[[#This Row],[ShippingCost]]</f>
        <v>18176.509999999998</v>
      </c>
      <c r="Q415" s="7">
        <f>Sales_Data[[#This Row],[Gross Revenue]]-Sales_Data[[#This Row],[TotalFinancialCost]]</f>
        <v>11823.490000000002</v>
      </c>
      <c r="R415" s="7">
        <f>Sales_Data[[#This Row],[Actul Bill Amount]]-Sales_Data[[#This Row],[ShippingCost]]</f>
        <v>28823.49</v>
      </c>
      <c r="S415">
        <v>712</v>
      </c>
      <c r="T415">
        <v>176.51</v>
      </c>
      <c r="U415" t="s">
        <v>54</v>
      </c>
      <c r="V415">
        <v>1500</v>
      </c>
      <c r="W415" t="s">
        <v>33</v>
      </c>
      <c r="X415" t="str">
        <f t="shared" si="13"/>
        <v>Delhi</v>
      </c>
    </row>
    <row r="416" spans="1:24" x14ac:dyDescent="0.4">
      <c r="A416">
        <v>100415</v>
      </c>
      <c r="B416" s="5">
        <v>45765.988888888889</v>
      </c>
      <c r="C416" s="3" t="str">
        <f>TEXT(Sales_Data[[#This Row],[OrderDate]],"mmmm")</f>
        <v>April</v>
      </c>
      <c r="D416" s="3" t="str">
        <f t="shared" si="12"/>
        <v>2025</v>
      </c>
      <c r="E416" t="s">
        <v>50</v>
      </c>
      <c r="F416" t="s">
        <v>14</v>
      </c>
      <c r="G416" t="s">
        <v>15</v>
      </c>
      <c r="H416" t="s">
        <v>25</v>
      </c>
      <c r="I416" t="s">
        <v>100</v>
      </c>
      <c r="J416">
        <v>51</v>
      </c>
      <c r="K416">
        <v>3200</v>
      </c>
      <c r="L416" s="7">
        <f>Sales_Data[[#This Row],[OrderQuantity]] *Sales_Data[[#This Row],[UnitPrice]]</f>
        <v>163200</v>
      </c>
      <c r="M416" s="7">
        <f>Sales_Data[[#This Row],[UnitPrice]]-Sales_Data[[#This Row],[UnitCost]]</f>
        <v>1200</v>
      </c>
      <c r="N416" s="7">
        <f>Sales_Data[[#This Row],[Gross Revenue]]-Sales_Data[[#This Row],[Discount Amount ]]</f>
        <v>162000</v>
      </c>
      <c r="O416" s="7">
        <f>Sales_Data[[#This Row],[OrderQuantity]] *Sales_Data[[#This Row],[UnitCost]]</f>
        <v>102000</v>
      </c>
      <c r="P416" s="7">
        <f>Sales_Data[[#This Row],[ItemCost]] +Sales_Data[[#This Row],[ShippingCost]]</f>
        <v>102790.97</v>
      </c>
      <c r="Q416" s="7">
        <f>Sales_Data[[#This Row],[Gross Revenue]]-Sales_Data[[#This Row],[TotalFinancialCost]]</f>
        <v>60409.03</v>
      </c>
      <c r="R416" s="7">
        <f>Sales_Data[[#This Row],[Actul Bill Amount]]-Sales_Data[[#This Row],[ShippingCost]]</f>
        <v>161209.03</v>
      </c>
      <c r="S416">
        <v>503</v>
      </c>
      <c r="T416">
        <v>790.97</v>
      </c>
      <c r="U416" t="s">
        <v>17</v>
      </c>
      <c r="V416">
        <v>2000</v>
      </c>
      <c r="W416" t="s">
        <v>27</v>
      </c>
      <c r="X416" t="str">
        <f t="shared" si="13"/>
        <v>Mumbai</v>
      </c>
    </row>
    <row r="417" spans="1:24" x14ac:dyDescent="0.4">
      <c r="A417">
        <v>100416</v>
      </c>
      <c r="B417" s="5">
        <v>45662.265972222223</v>
      </c>
      <c r="C417" s="3" t="str">
        <f>TEXT(Sales_Data[[#This Row],[OrderDate]],"mmmm")</f>
        <v>January</v>
      </c>
      <c r="D417" s="3" t="str">
        <f t="shared" si="12"/>
        <v>2025</v>
      </c>
      <c r="E417" t="s">
        <v>48</v>
      </c>
      <c r="F417" t="s">
        <v>28</v>
      </c>
      <c r="G417" t="s">
        <v>31</v>
      </c>
      <c r="H417" t="s">
        <v>20</v>
      </c>
      <c r="I417" t="s">
        <v>100</v>
      </c>
      <c r="J417">
        <v>30</v>
      </c>
      <c r="K417">
        <v>2500</v>
      </c>
      <c r="L417" s="7">
        <f>Sales_Data[[#This Row],[OrderQuantity]] *Sales_Data[[#This Row],[UnitPrice]]</f>
        <v>75000</v>
      </c>
      <c r="M417" s="7">
        <f>Sales_Data[[#This Row],[UnitPrice]]-Sales_Data[[#This Row],[UnitCost]]</f>
        <v>1000</v>
      </c>
      <c r="N417" s="7">
        <f>Sales_Data[[#This Row],[Gross Revenue]]-Sales_Data[[#This Row],[Discount Amount ]]</f>
        <v>74000</v>
      </c>
      <c r="O417" s="7">
        <f>Sales_Data[[#This Row],[OrderQuantity]] *Sales_Data[[#This Row],[UnitCost]]</f>
        <v>45000</v>
      </c>
      <c r="P417" s="7">
        <f>Sales_Data[[#This Row],[ItemCost]] +Sales_Data[[#This Row],[ShippingCost]]</f>
        <v>45313.54</v>
      </c>
      <c r="Q417" s="7">
        <f>Sales_Data[[#This Row],[Gross Revenue]]-Sales_Data[[#This Row],[TotalFinancialCost]]</f>
        <v>29686.46</v>
      </c>
      <c r="R417" s="7">
        <f>Sales_Data[[#This Row],[Actul Bill Amount]]-Sales_Data[[#This Row],[ShippingCost]]</f>
        <v>73686.460000000006</v>
      </c>
      <c r="S417">
        <v>483</v>
      </c>
      <c r="T417">
        <v>313.54000000000002</v>
      </c>
      <c r="U417" t="s">
        <v>54</v>
      </c>
      <c r="V417">
        <v>1500</v>
      </c>
      <c r="W417" t="s">
        <v>22</v>
      </c>
      <c r="X417" t="str">
        <f t="shared" si="13"/>
        <v>Nagpur</v>
      </c>
    </row>
    <row r="418" spans="1:24" x14ac:dyDescent="0.4">
      <c r="A418">
        <v>100417</v>
      </c>
      <c r="B418" s="5">
        <v>45760.093055555553</v>
      </c>
      <c r="C418" s="3" t="str">
        <f>TEXT(Sales_Data[[#This Row],[OrderDate]],"mmmm")</f>
        <v>April</v>
      </c>
      <c r="D418" s="3" t="str">
        <f t="shared" si="12"/>
        <v>2025</v>
      </c>
      <c r="E418" t="s">
        <v>45</v>
      </c>
      <c r="F418" t="s">
        <v>35</v>
      </c>
      <c r="G418" t="s">
        <v>31</v>
      </c>
      <c r="H418" t="s">
        <v>20</v>
      </c>
      <c r="I418" t="s">
        <v>100</v>
      </c>
      <c r="J418">
        <v>59</v>
      </c>
      <c r="K418">
        <v>8500</v>
      </c>
      <c r="L418" s="7">
        <f>Sales_Data[[#This Row],[OrderQuantity]] *Sales_Data[[#This Row],[UnitPrice]]</f>
        <v>501500</v>
      </c>
      <c r="M418" s="7">
        <f>Sales_Data[[#This Row],[UnitPrice]]-Sales_Data[[#This Row],[UnitCost]]</f>
        <v>3000</v>
      </c>
      <c r="N418" s="7">
        <f>Sales_Data[[#This Row],[Gross Revenue]]-Sales_Data[[#This Row],[Discount Amount ]]</f>
        <v>498500</v>
      </c>
      <c r="O418" s="7">
        <f>Sales_Data[[#This Row],[OrderQuantity]] *Sales_Data[[#This Row],[UnitCost]]</f>
        <v>324500</v>
      </c>
      <c r="P418" s="7">
        <f>Sales_Data[[#This Row],[ItemCost]] +Sales_Data[[#This Row],[ShippingCost]]</f>
        <v>325271.71999999997</v>
      </c>
      <c r="Q418" s="7">
        <f>Sales_Data[[#This Row],[Gross Revenue]]-Sales_Data[[#This Row],[TotalFinancialCost]]</f>
        <v>176228.28000000003</v>
      </c>
      <c r="R418" s="7">
        <f>Sales_Data[[#This Row],[Actul Bill Amount]]-Sales_Data[[#This Row],[ShippingCost]]</f>
        <v>497728.28</v>
      </c>
      <c r="S418">
        <v>1147</v>
      </c>
      <c r="T418">
        <v>771.72</v>
      </c>
      <c r="U418" t="s">
        <v>49</v>
      </c>
      <c r="V418">
        <v>5500</v>
      </c>
      <c r="W418" t="s">
        <v>22</v>
      </c>
      <c r="X418" t="str">
        <f t="shared" si="13"/>
        <v>Nagpur</v>
      </c>
    </row>
    <row r="419" spans="1:24" x14ac:dyDescent="0.4">
      <c r="A419">
        <v>100418</v>
      </c>
      <c r="B419" s="5">
        <v>45853.381944444445</v>
      </c>
      <c r="C419" s="3" t="str">
        <f>TEXT(Sales_Data[[#This Row],[OrderDate]],"mmmm")</f>
        <v>July</v>
      </c>
      <c r="D419" s="3" t="str">
        <f t="shared" si="12"/>
        <v>2025</v>
      </c>
      <c r="E419" t="s">
        <v>23</v>
      </c>
      <c r="F419" t="s">
        <v>14</v>
      </c>
      <c r="G419" t="s">
        <v>15</v>
      </c>
      <c r="H419" t="s">
        <v>20</v>
      </c>
      <c r="I419" t="s">
        <v>100</v>
      </c>
      <c r="J419">
        <v>11</v>
      </c>
      <c r="K419">
        <v>6500</v>
      </c>
      <c r="L419" s="7">
        <f>Sales_Data[[#This Row],[OrderQuantity]] *Sales_Data[[#This Row],[UnitPrice]]</f>
        <v>71500</v>
      </c>
      <c r="M419" s="7">
        <f>Sales_Data[[#This Row],[UnitPrice]]-Sales_Data[[#This Row],[UnitCost]]</f>
        <v>2300</v>
      </c>
      <c r="N419" s="7">
        <f>Sales_Data[[#This Row],[Gross Revenue]]-Sales_Data[[#This Row],[Discount Amount ]]</f>
        <v>69200</v>
      </c>
      <c r="O419" s="7">
        <f>Sales_Data[[#This Row],[OrderQuantity]] *Sales_Data[[#This Row],[UnitCost]]</f>
        <v>46200</v>
      </c>
      <c r="P419" s="7">
        <f>Sales_Data[[#This Row],[ItemCost]] +Sales_Data[[#This Row],[ShippingCost]]</f>
        <v>47258.26</v>
      </c>
      <c r="Q419" s="7">
        <f>Sales_Data[[#This Row],[Gross Revenue]]-Sales_Data[[#This Row],[TotalFinancialCost]]</f>
        <v>24241.739999999998</v>
      </c>
      <c r="R419" s="7">
        <f>Sales_Data[[#This Row],[Actul Bill Amount]]-Sales_Data[[#This Row],[ShippingCost]]</f>
        <v>68141.740000000005</v>
      </c>
      <c r="S419">
        <v>1154</v>
      </c>
      <c r="T419">
        <v>1058.26</v>
      </c>
      <c r="U419" t="s">
        <v>21</v>
      </c>
      <c r="V419">
        <v>4200</v>
      </c>
      <c r="W419" t="s">
        <v>22</v>
      </c>
      <c r="X419" t="str">
        <f t="shared" si="13"/>
        <v>Nagpur</v>
      </c>
    </row>
    <row r="420" spans="1:24" x14ac:dyDescent="0.4">
      <c r="A420">
        <v>100419</v>
      </c>
      <c r="B420" s="5">
        <v>45919.486111111109</v>
      </c>
      <c r="C420" s="3" t="str">
        <f>TEXT(Sales_Data[[#This Row],[OrderDate]],"mmmm")</f>
        <v>September</v>
      </c>
      <c r="D420" s="3" t="str">
        <f t="shared" si="12"/>
        <v>2025</v>
      </c>
      <c r="E420" t="s">
        <v>34</v>
      </c>
      <c r="F420" t="s">
        <v>24</v>
      </c>
      <c r="G420" t="s">
        <v>31</v>
      </c>
      <c r="H420" t="s">
        <v>37</v>
      </c>
      <c r="I420" t="s">
        <v>100</v>
      </c>
      <c r="J420">
        <v>79</v>
      </c>
      <c r="K420">
        <v>45000</v>
      </c>
      <c r="L420" s="7">
        <f>Sales_Data[[#This Row],[OrderQuantity]] *Sales_Data[[#This Row],[UnitPrice]]</f>
        <v>3555000</v>
      </c>
      <c r="M420" s="7">
        <f>Sales_Data[[#This Row],[UnitPrice]]-Sales_Data[[#This Row],[UnitCost]]</f>
        <v>13000</v>
      </c>
      <c r="N420" s="7">
        <f>Sales_Data[[#This Row],[Gross Revenue]]-Sales_Data[[#This Row],[Discount Amount ]]</f>
        <v>3542000</v>
      </c>
      <c r="O420" s="7">
        <f>Sales_Data[[#This Row],[OrderQuantity]] *Sales_Data[[#This Row],[UnitCost]]</f>
        <v>2528000</v>
      </c>
      <c r="P420" s="7">
        <f>Sales_Data[[#This Row],[ItemCost]] +Sales_Data[[#This Row],[ShippingCost]]</f>
        <v>2528557.39</v>
      </c>
      <c r="Q420" s="7">
        <f>Sales_Data[[#This Row],[Gross Revenue]]-Sales_Data[[#This Row],[TotalFinancialCost]]</f>
        <v>1026442.6099999999</v>
      </c>
      <c r="R420" s="7">
        <f>Sales_Data[[#This Row],[Actul Bill Amount]]-Sales_Data[[#This Row],[ShippingCost]]</f>
        <v>3541442.61</v>
      </c>
      <c r="S420">
        <v>801</v>
      </c>
      <c r="T420">
        <v>557.39</v>
      </c>
      <c r="U420" t="s">
        <v>26</v>
      </c>
      <c r="V420">
        <v>32000</v>
      </c>
      <c r="W420" t="s">
        <v>38</v>
      </c>
      <c r="X420" t="str">
        <f t="shared" si="13"/>
        <v>Kolkata</v>
      </c>
    </row>
    <row r="421" spans="1:24" x14ac:dyDescent="0.4">
      <c r="A421">
        <v>100420</v>
      </c>
      <c r="B421" s="5">
        <v>46022.347222222219</v>
      </c>
      <c r="C421" s="3" t="str">
        <f>TEXT(Sales_Data[[#This Row],[OrderDate]],"mmmm")</f>
        <v>December</v>
      </c>
      <c r="D421" s="3" t="str">
        <f t="shared" si="12"/>
        <v>2025</v>
      </c>
      <c r="E421" t="s">
        <v>42</v>
      </c>
      <c r="F421" t="s">
        <v>55</v>
      </c>
      <c r="G421" t="s">
        <v>31</v>
      </c>
      <c r="H421" t="s">
        <v>16</v>
      </c>
      <c r="I421" t="s">
        <v>100</v>
      </c>
      <c r="J421">
        <v>18</v>
      </c>
      <c r="K421">
        <v>850</v>
      </c>
      <c r="L421" s="7">
        <f>Sales_Data[[#This Row],[OrderQuantity]] *Sales_Data[[#This Row],[UnitPrice]]</f>
        <v>15300</v>
      </c>
      <c r="M421" s="7">
        <f>Sales_Data[[#This Row],[UnitPrice]]-Sales_Data[[#This Row],[UnitCost]]</f>
        <v>300</v>
      </c>
      <c r="N421" s="7">
        <f>Sales_Data[[#This Row],[Gross Revenue]]-Sales_Data[[#This Row],[Discount Amount ]]</f>
        <v>15000</v>
      </c>
      <c r="O421" s="7">
        <f>Sales_Data[[#This Row],[OrderQuantity]] *Sales_Data[[#This Row],[UnitCost]]</f>
        <v>9900</v>
      </c>
      <c r="P421" s="7">
        <f>Sales_Data[[#This Row],[ItemCost]] +Sales_Data[[#This Row],[ShippingCost]]</f>
        <v>11370.26</v>
      </c>
      <c r="Q421" s="7">
        <f>Sales_Data[[#This Row],[Gross Revenue]]-Sales_Data[[#This Row],[TotalFinancialCost]]</f>
        <v>3929.74</v>
      </c>
      <c r="R421" s="7">
        <f>Sales_Data[[#This Row],[Actul Bill Amount]]-Sales_Data[[#This Row],[ShippingCost]]</f>
        <v>13529.74</v>
      </c>
      <c r="S421">
        <v>773</v>
      </c>
      <c r="T421">
        <v>1470.26</v>
      </c>
      <c r="U421" t="s">
        <v>56</v>
      </c>
      <c r="V421">
        <v>550</v>
      </c>
      <c r="W421" t="s">
        <v>18</v>
      </c>
      <c r="X421" t="str">
        <f t="shared" si="13"/>
        <v>Bengaluru</v>
      </c>
    </row>
    <row r="422" spans="1:24" x14ac:dyDescent="0.4">
      <c r="A422">
        <v>100421</v>
      </c>
      <c r="B422" s="5">
        <v>46007.306250000001</v>
      </c>
      <c r="C422" s="3" t="str">
        <f>TEXT(Sales_Data[[#This Row],[OrderDate]],"mmmm")</f>
        <v>December</v>
      </c>
      <c r="D422" s="3" t="str">
        <f t="shared" si="12"/>
        <v>2025</v>
      </c>
      <c r="E422" t="s">
        <v>13</v>
      </c>
      <c r="F422" t="s">
        <v>55</v>
      </c>
      <c r="G422" t="s">
        <v>29</v>
      </c>
      <c r="H422" t="s">
        <v>37</v>
      </c>
      <c r="I422" t="s">
        <v>100</v>
      </c>
      <c r="J422">
        <v>72</v>
      </c>
      <c r="K422">
        <v>600</v>
      </c>
      <c r="L422" s="7">
        <f>Sales_Data[[#This Row],[OrderQuantity]] *Sales_Data[[#This Row],[UnitPrice]]</f>
        <v>43200</v>
      </c>
      <c r="M422" s="7">
        <f>Sales_Data[[#This Row],[UnitPrice]]-Sales_Data[[#This Row],[UnitCost]]</f>
        <v>250</v>
      </c>
      <c r="N422" s="7">
        <f>Sales_Data[[#This Row],[Gross Revenue]]-Sales_Data[[#This Row],[Discount Amount ]]</f>
        <v>42950</v>
      </c>
      <c r="O422" s="7">
        <f>Sales_Data[[#This Row],[OrderQuantity]] *Sales_Data[[#This Row],[UnitCost]]</f>
        <v>25200</v>
      </c>
      <c r="P422" s="7">
        <f>Sales_Data[[#This Row],[ItemCost]] +Sales_Data[[#This Row],[ShippingCost]]</f>
        <v>25993.26</v>
      </c>
      <c r="Q422" s="7">
        <f>Sales_Data[[#This Row],[Gross Revenue]]-Sales_Data[[#This Row],[TotalFinancialCost]]</f>
        <v>17206.740000000002</v>
      </c>
      <c r="R422" s="7">
        <f>Sales_Data[[#This Row],[Actul Bill Amount]]-Sales_Data[[#This Row],[ShippingCost]]</f>
        <v>42156.74</v>
      </c>
      <c r="S422">
        <v>1130</v>
      </c>
      <c r="T422">
        <v>793.26</v>
      </c>
      <c r="U422" t="s">
        <v>57</v>
      </c>
      <c r="V422">
        <v>350</v>
      </c>
      <c r="W422" t="s">
        <v>38</v>
      </c>
      <c r="X422" t="str">
        <f t="shared" si="13"/>
        <v>Kolkata</v>
      </c>
    </row>
    <row r="423" spans="1:24" x14ac:dyDescent="0.4">
      <c r="A423">
        <v>100422</v>
      </c>
      <c r="B423" s="5">
        <v>45704.398611111108</v>
      </c>
      <c r="C423" s="3" t="str">
        <f>TEXT(Sales_Data[[#This Row],[OrderDate]],"mmmm")</f>
        <v>February</v>
      </c>
      <c r="D423" s="3" t="str">
        <f t="shared" si="12"/>
        <v>2025</v>
      </c>
      <c r="E423" t="s">
        <v>45</v>
      </c>
      <c r="F423" t="s">
        <v>43</v>
      </c>
      <c r="G423" t="s">
        <v>29</v>
      </c>
      <c r="H423" t="s">
        <v>16</v>
      </c>
      <c r="I423" t="s">
        <v>100</v>
      </c>
      <c r="J423">
        <v>16</v>
      </c>
      <c r="K423">
        <v>4500</v>
      </c>
      <c r="L423" s="7">
        <f>Sales_Data[[#This Row],[OrderQuantity]] *Sales_Data[[#This Row],[UnitPrice]]</f>
        <v>72000</v>
      </c>
      <c r="M423" s="7">
        <f>Sales_Data[[#This Row],[UnitPrice]]-Sales_Data[[#This Row],[UnitCost]]</f>
        <v>2000</v>
      </c>
      <c r="N423" s="7">
        <f>Sales_Data[[#This Row],[Gross Revenue]]-Sales_Data[[#This Row],[Discount Amount ]]</f>
        <v>70000</v>
      </c>
      <c r="O423" s="7">
        <f>Sales_Data[[#This Row],[OrderQuantity]] *Sales_Data[[#This Row],[UnitCost]]</f>
        <v>40000</v>
      </c>
      <c r="P423" s="7">
        <f>Sales_Data[[#This Row],[ItemCost]] +Sales_Data[[#This Row],[ShippingCost]]</f>
        <v>41049.07</v>
      </c>
      <c r="Q423" s="7">
        <f>Sales_Data[[#This Row],[Gross Revenue]]-Sales_Data[[#This Row],[TotalFinancialCost]]</f>
        <v>30950.93</v>
      </c>
      <c r="R423" s="7">
        <f>Sales_Data[[#This Row],[Actul Bill Amount]]-Sales_Data[[#This Row],[ShippingCost]]</f>
        <v>68950.929999999993</v>
      </c>
      <c r="S423">
        <v>979</v>
      </c>
      <c r="T423">
        <v>1049.07</v>
      </c>
      <c r="U423" t="s">
        <v>44</v>
      </c>
      <c r="V423">
        <v>2500</v>
      </c>
      <c r="W423" t="s">
        <v>18</v>
      </c>
      <c r="X423" t="str">
        <f t="shared" si="13"/>
        <v>Bengaluru</v>
      </c>
    </row>
    <row r="424" spans="1:24" x14ac:dyDescent="0.4">
      <c r="A424">
        <v>100423</v>
      </c>
      <c r="B424" s="5">
        <v>46012.674305555556</v>
      </c>
      <c r="C424" s="3" t="str">
        <f>TEXT(Sales_Data[[#This Row],[OrderDate]],"mmmm")</f>
        <v>December</v>
      </c>
      <c r="D424" s="3" t="str">
        <f t="shared" si="12"/>
        <v>2025</v>
      </c>
      <c r="E424" t="s">
        <v>45</v>
      </c>
      <c r="F424" t="s">
        <v>40</v>
      </c>
      <c r="G424" t="s">
        <v>29</v>
      </c>
      <c r="H424" t="s">
        <v>25</v>
      </c>
      <c r="I424" t="s">
        <v>100</v>
      </c>
      <c r="J424">
        <v>55</v>
      </c>
      <c r="K424">
        <v>5500</v>
      </c>
      <c r="L424" s="7">
        <f>Sales_Data[[#This Row],[OrderQuantity]] *Sales_Data[[#This Row],[UnitPrice]]</f>
        <v>302500</v>
      </c>
      <c r="M424" s="7">
        <f>Sales_Data[[#This Row],[UnitPrice]]-Sales_Data[[#This Row],[UnitCost]]</f>
        <v>2000</v>
      </c>
      <c r="N424" s="7">
        <f>Sales_Data[[#This Row],[Gross Revenue]]-Sales_Data[[#This Row],[Discount Amount ]]</f>
        <v>300500</v>
      </c>
      <c r="O424" s="7">
        <f>Sales_Data[[#This Row],[OrderQuantity]] *Sales_Data[[#This Row],[UnitCost]]</f>
        <v>192500</v>
      </c>
      <c r="P424" s="7">
        <f>Sales_Data[[#This Row],[ItemCost]] +Sales_Data[[#This Row],[ShippingCost]]</f>
        <v>193687.92</v>
      </c>
      <c r="Q424" s="7">
        <f>Sales_Data[[#This Row],[Gross Revenue]]-Sales_Data[[#This Row],[TotalFinancialCost]]</f>
        <v>108812.07999999999</v>
      </c>
      <c r="R424" s="7">
        <f>Sales_Data[[#This Row],[Actul Bill Amount]]-Sales_Data[[#This Row],[ShippingCost]]</f>
        <v>299312.08</v>
      </c>
      <c r="S424">
        <v>981</v>
      </c>
      <c r="T424">
        <v>1187.92</v>
      </c>
      <c r="U424" t="s">
        <v>41</v>
      </c>
      <c r="V424">
        <v>3500</v>
      </c>
      <c r="W424" t="s">
        <v>27</v>
      </c>
      <c r="X424" t="str">
        <f t="shared" si="13"/>
        <v>Mumbai</v>
      </c>
    </row>
    <row r="425" spans="1:24" x14ac:dyDescent="0.4">
      <c r="A425">
        <v>100424</v>
      </c>
      <c r="B425" s="5">
        <v>45968.341666666667</v>
      </c>
      <c r="C425" s="3" t="str">
        <f>TEXT(Sales_Data[[#This Row],[OrderDate]],"mmmm")</f>
        <v>November</v>
      </c>
      <c r="D425" s="3" t="str">
        <f t="shared" si="12"/>
        <v>2025</v>
      </c>
      <c r="E425" t="s">
        <v>13</v>
      </c>
      <c r="F425" t="s">
        <v>40</v>
      </c>
      <c r="G425" t="s">
        <v>15</v>
      </c>
      <c r="H425" t="s">
        <v>32</v>
      </c>
      <c r="I425" t="s">
        <v>100</v>
      </c>
      <c r="J425">
        <v>25</v>
      </c>
      <c r="K425">
        <v>1500</v>
      </c>
      <c r="L425" s="7">
        <f>Sales_Data[[#This Row],[OrderQuantity]] *Sales_Data[[#This Row],[UnitPrice]]</f>
        <v>37500</v>
      </c>
      <c r="M425" s="7">
        <f>Sales_Data[[#This Row],[UnitPrice]]-Sales_Data[[#This Row],[UnitCost]]</f>
        <v>700</v>
      </c>
      <c r="N425" s="7">
        <f>Sales_Data[[#This Row],[Gross Revenue]]-Sales_Data[[#This Row],[Discount Amount ]]</f>
        <v>36800</v>
      </c>
      <c r="O425" s="7">
        <f>Sales_Data[[#This Row],[OrderQuantity]] *Sales_Data[[#This Row],[UnitCost]]</f>
        <v>20000</v>
      </c>
      <c r="P425" s="7">
        <f>Sales_Data[[#This Row],[ItemCost]] +Sales_Data[[#This Row],[ShippingCost]]</f>
        <v>22035.759999999998</v>
      </c>
      <c r="Q425" s="7">
        <f>Sales_Data[[#This Row],[Gross Revenue]]-Sales_Data[[#This Row],[TotalFinancialCost]]</f>
        <v>15464.240000000002</v>
      </c>
      <c r="R425" s="7">
        <f>Sales_Data[[#This Row],[Actul Bill Amount]]-Sales_Data[[#This Row],[ShippingCost]]</f>
        <v>34764.239999999998</v>
      </c>
      <c r="S425">
        <v>571</v>
      </c>
      <c r="T425">
        <v>2035.76</v>
      </c>
      <c r="U425" t="s">
        <v>52</v>
      </c>
      <c r="V425">
        <v>800</v>
      </c>
      <c r="W425" t="s">
        <v>33</v>
      </c>
      <c r="X425" t="str">
        <f t="shared" si="13"/>
        <v>Delhi</v>
      </c>
    </row>
    <row r="426" spans="1:24" x14ac:dyDescent="0.4">
      <c r="A426">
        <v>100425</v>
      </c>
      <c r="B426" s="5">
        <v>45965.94027777778</v>
      </c>
      <c r="C426" s="3" t="str">
        <f>TEXT(Sales_Data[[#This Row],[OrderDate]],"mmmm")</f>
        <v>November</v>
      </c>
      <c r="D426" s="3" t="str">
        <f t="shared" si="12"/>
        <v>2025</v>
      </c>
      <c r="E426" t="s">
        <v>39</v>
      </c>
      <c r="F426" t="s">
        <v>40</v>
      </c>
      <c r="G426" t="s">
        <v>15</v>
      </c>
      <c r="H426" t="s">
        <v>20</v>
      </c>
      <c r="I426" t="s">
        <v>100</v>
      </c>
      <c r="J426">
        <v>58</v>
      </c>
      <c r="K426">
        <v>5500</v>
      </c>
      <c r="L426" s="7">
        <f>Sales_Data[[#This Row],[OrderQuantity]] *Sales_Data[[#This Row],[UnitPrice]]</f>
        <v>319000</v>
      </c>
      <c r="M426" s="7">
        <f>Sales_Data[[#This Row],[UnitPrice]]-Sales_Data[[#This Row],[UnitCost]]</f>
        <v>2000</v>
      </c>
      <c r="N426" s="7">
        <f>Sales_Data[[#This Row],[Gross Revenue]]-Sales_Data[[#This Row],[Discount Amount ]]</f>
        <v>317000</v>
      </c>
      <c r="O426" s="7">
        <f>Sales_Data[[#This Row],[OrderQuantity]] *Sales_Data[[#This Row],[UnitCost]]</f>
        <v>203000</v>
      </c>
      <c r="P426" s="7">
        <f>Sales_Data[[#This Row],[ItemCost]] +Sales_Data[[#This Row],[ShippingCost]]</f>
        <v>203606.28</v>
      </c>
      <c r="Q426" s="7">
        <f>Sales_Data[[#This Row],[Gross Revenue]]-Sales_Data[[#This Row],[TotalFinancialCost]]</f>
        <v>115393.72</v>
      </c>
      <c r="R426" s="7">
        <f>Sales_Data[[#This Row],[Actul Bill Amount]]-Sales_Data[[#This Row],[ShippingCost]]</f>
        <v>316393.71999999997</v>
      </c>
      <c r="S426">
        <v>603</v>
      </c>
      <c r="T426">
        <v>606.28</v>
      </c>
      <c r="U426" t="s">
        <v>41</v>
      </c>
      <c r="V426">
        <v>3500</v>
      </c>
      <c r="W426" t="s">
        <v>22</v>
      </c>
      <c r="X426" t="str">
        <f t="shared" si="13"/>
        <v>Nagpur</v>
      </c>
    </row>
    <row r="427" spans="1:24" x14ac:dyDescent="0.4">
      <c r="A427">
        <v>100426</v>
      </c>
      <c r="B427" s="5">
        <v>45801.402083333334</v>
      </c>
      <c r="C427" s="3" t="str">
        <f>TEXT(Sales_Data[[#This Row],[OrderDate]],"mmmm")</f>
        <v>May</v>
      </c>
      <c r="D427" s="3" t="str">
        <f t="shared" si="12"/>
        <v>2025</v>
      </c>
      <c r="E427" t="s">
        <v>34</v>
      </c>
      <c r="F427" t="s">
        <v>40</v>
      </c>
      <c r="G427" t="s">
        <v>15</v>
      </c>
      <c r="H427" t="s">
        <v>37</v>
      </c>
      <c r="I427" t="s">
        <v>100</v>
      </c>
      <c r="J427">
        <v>40</v>
      </c>
      <c r="K427">
        <v>1500</v>
      </c>
      <c r="L427" s="7">
        <f>Sales_Data[[#This Row],[OrderQuantity]] *Sales_Data[[#This Row],[UnitPrice]]</f>
        <v>60000</v>
      </c>
      <c r="M427" s="7">
        <f>Sales_Data[[#This Row],[UnitPrice]]-Sales_Data[[#This Row],[UnitCost]]</f>
        <v>700</v>
      </c>
      <c r="N427" s="7">
        <f>Sales_Data[[#This Row],[Gross Revenue]]-Sales_Data[[#This Row],[Discount Amount ]]</f>
        <v>59300</v>
      </c>
      <c r="O427" s="7">
        <f>Sales_Data[[#This Row],[OrderQuantity]] *Sales_Data[[#This Row],[UnitCost]]</f>
        <v>32000</v>
      </c>
      <c r="P427" s="7">
        <f>Sales_Data[[#This Row],[ItemCost]] +Sales_Data[[#This Row],[ShippingCost]]</f>
        <v>33222.1</v>
      </c>
      <c r="Q427" s="7">
        <f>Sales_Data[[#This Row],[Gross Revenue]]-Sales_Data[[#This Row],[TotalFinancialCost]]</f>
        <v>26777.9</v>
      </c>
      <c r="R427" s="7">
        <f>Sales_Data[[#This Row],[Actul Bill Amount]]-Sales_Data[[#This Row],[ShippingCost]]</f>
        <v>58077.9</v>
      </c>
      <c r="S427">
        <v>747</v>
      </c>
      <c r="T427">
        <v>1222.0999999999999</v>
      </c>
      <c r="U427" t="s">
        <v>52</v>
      </c>
      <c r="V427">
        <v>800</v>
      </c>
      <c r="W427" t="s">
        <v>38</v>
      </c>
      <c r="X427" t="str">
        <f t="shared" si="13"/>
        <v>Kolkata</v>
      </c>
    </row>
    <row r="428" spans="1:24" x14ac:dyDescent="0.4">
      <c r="A428">
        <v>100427</v>
      </c>
      <c r="B428" s="5">
        <v>45926.618750000001</v>
      </c>
      <c r="C428" s="3" t="str">
        <f>TEXT(Sales_Data[[#This Row],[OrderDate]],"mmmm")</f>
        <v>September</v>
      </c>
      <c r="D428" s="3" t="str">
        <f t="shared" si="12"/>
        <v>2025</v>
      </c>
      <c r="E428" t="s">
        <v>23</v>
      </c>
      <c r="F428" t="s">
        <v>28</v>
      </c>
      <c r="G428" t="s">
        <v>29</v>
      </c>
      <c r="H428" t="s">
        <v>25</v>
      </c>
      <c r="I428" t="s">
        <v>100</v>
      </c>
      <c r="J428">
        <v>48</v>
      </c>
      <c r="K428">
        <v>450</v>
      </c>
      <c r="L428" s="7">
        <f>Sales_Data[[#This Row],[OrderQuantity]] *Sales_Data[[#This Row],[UnitPrice]]</f>
        <v>21600</v>
      </c>
      <c r="M428" s="7">
        <f>Sales_Data[[#This Row],[UnitPrice]]-Sales_Data[[#This Row],[UnitCost]]</f>
        <v>250</v>
      </c>
      <c r="N428" s="7">
        <f>Sales_Data[[#This Row],[Gross Revenue]]-Sales_Data[[#This Row],[Discount Amount ]]</f>
        <v>21350</v>
      </c>
      <c r="O428" s="7">
        <f>Sales_Data[[#This Row],[OrderQuantity]] *Sales_Data[[#This Row],[UnitCost]]</f>
        <v>9600</v>
      </c>
      <c r="P428" s="7">
        <f>Sales_Data[[#This Row],[ItemCost]] +Sales_Data[[#This Row],[ShippingCost]]</f>
        <v>10255.14</v>
      </c>
      <c r="Q428" s="7">
        <f>Sales_Data[[#This Row],[Gross Revenue]]-Sales_Data[[#This Row],[TotalFinancialCost]]</f>
        <v>11344.86</v>
      </c>
      <c r="R428" s="7">
        <f>Sales_Data[[#This Row],[Actul Bill Amount]]-Sales_Data[[#This Row],[ShippingCost]]</f>
        <v>20694.86</v>
      </c>
      <c r="S428">
        <v>611</v>
      </c>
      <c r="T428">
        <v>655.14</v>
      </c>
      <c r="U428" t="s">
        <v>30</v>
      </c>
      <c r="V428">
        <v>200</v>
      </c>
      <c r="W428" t="s">
        <v>27</v>
      </c>
      <c r="X428" t="str">
        <f t="shared" si="13"/>
        <v>Mumbai</v>
      </c>
    </row>
    <row r="429" spans="1:24" x14ac:dyDescent="0.4">
      <c r="A429">
        <v>100428</v>
      </c>
      <c r="B429" s="5">
        <v>45781.15902777778</v>
      </c>
      <c r="C429" s="3" t="str">
        <f>TEXT(Sales_Data[[#This Row],[OrderDate]],"mmmm")</f>
        <v>May</v>
      </c>
      <c r="D429" s="3" t="str">
        <f t="shared" si="12"/>
        <v>2025</v>
      </c>
      <c r="E429" t="s">
        <v>50</v>
      </c>
      <c r="F429" t="s">
        <v>35</v>
      </c>
      <c r="G429" t="s">
        <v>29</v>
      </c>
      <c r="H429" t="s">
        <v>16</v>
      </c>
      <c r="I429" t="s">
        <v>100</v>
      </c>
      <c r="J429">
        <v>27</v>
      </c>
      <c r="K429">
        <v>8500</v>
      </c>
      <c r="L429" s="7">
        <f>Sales_Data[[#This Row],[OrderQuantity]] *Sales_Data[[#This Row],[UnitPrice]]</f>
        <v>229500</v>
      </c>
      <c r="M429" s="7">
        <f>Sales_Data[[#This Row],[UnitPrice]]-Sales_Data[[#This Row],[UnitCost]]</f>
        <v>3000</v>
      </c>
      <c r="N429" s="7">
        <f>Sales_Data[[#This Row],[Gross Revenue]]-Sales_Data[[#This Row],[Discount Amount ]]</f>
        <v>226500</v>
      </c>
      <c r="O429" s="7">
        <f>Sales_Data[[#This Row],[OrderQuantity]] *Sales_Data[[#This Row],[UnitCost]]</f>
        <v>148500</v>
      </c>
      <c r="P429" s="7">
        <f>Sales_Data[[#This Row],[ItemCost]] +Sales_Data[[#This Row],[ShippingCost]]</f>
        <v>148697.04999999999</v>
      </c>
      <c r="Q429" s="7">
        <f>Sales_Data[[#This Row],[Gross Revenue]]-Sales_Data[[#This Row],[TotalFinancialCost]]</f>
        <v>80802.950000000012</v>
      </c>
      <c r="R429" s="7">
        <f>Sales_Data[[#This Row],[Actul Bill Amount]]-Sales_Data[[#This Row],[ShippingCost]]</f>
        <v>226302.95</v>
      </c>
      <c r="S429">
        <v>570</v>
      </c>
      <c r="T429">
        <v>197.05</v>
      </c>
      <c r="U429" t="s">
        <v>49</v>
      </c>
      <c r="V429">
        <v>5500</v>
      </c>
      <c r="W429" t="s">
        <v>18</v>
      </c>
      <c r="X429" t="str">
        <f t="shared" si="13"/>
        <v>Bengaluru</v>
      </c>
    </row>
    <row r="430" spans="1:24" x14ac:dyDescent="0.4">
      <c r="A430">
        <v>100429</v>
      </c>
      <c r="B430" s="5">
        <v>45763.849305555559</v>
      </c>
      <c r="C430" s="3" t="str">
        <f>TEXT(Sales_Data[[#This Row],[OrderDate]],"mmmm")</f>
        <v>April</v>
      </c>
      <c r="D430" s="3" t="str">
        <f t="shared" si="12"/>
        <v>2025</v>
      </c>
      <c r="E430" t="s">
        <v>19</v>
      </c>
      <c r="F430" t="s">
        <v>40</v>
      </c>
      <c r="G430" t="s">
        <v>15</v>
      </c>
      <c r="H430" t="s">
        <v>32</v>
      </c>
      <c r="I430" t="s">
        <v>100</v>
      </c>
      <c r="J430">
        <v>74</v>
      </c>
      <c r="K430">
        <v>1500</v>
      </c>
      <c r="L430" s="7">
        <f>Sales_Data[[#This Row],[OrderQuantity]] *Sales_Data[[#This Row],[UnitPrice]]</f>
        <v>111000</v>
      </c>
      <c r="M430" s="7">
        <f>Sales_Data[[#This Row],[UnitPrice]]-Sales_Data[[#This Row],[UnitCost]]</f>
        <v>700</v>
      </c>
      <c r="N430" s="7">
        <f>Sales_Data[[#This Row],[Gross Revenue]]-Sales_Data[[#This Row],[Discount Amount ]]</f>
        <v>110300</v>
      </c>
      <c r="O430" s="7">
        <f>Sales_Data[[#This Row],[OrderQuantity]] *Sales_Data[[#This Row],[UnitCost]]</f>
        <v>59200</v>
      </c>
      <c r="P430" s="7">
        <f>Sales_Data[[#This Row],[ItemCost]] +Sales_Data[[#This Row],[ShippingCost]]</f>
        <v>60339.31</v>
      </c>
      <c r="Q430" s="7">
        <f>Sales_Data[[#This Row],[Gross Revenue]]-Sales_Data[[#This Row],[TotalFinancialCost]]</f>
        <v>50660.69</v>
      </c>
      <c r="R430" s="7">
        <f>Sales_Data[[#This Row],[Actul Bill Amount]]-Sales_Data[[#This Row],[ShippingCost]]</f>
        <v>109160.69</v>
      </c>
      <c r="S430">
        <v>575</v>
      </c>
      <c r="T430">
        <v>1139.31</v>
      </c>
      <c r="U430" t="s">
        <v>52</v>
      </c>
      <c r="V430">
        <v>800</v>
      </c>
      <c r="W430" t="s">
        <v>33</v>
      </c>
      <c r="X430" t="str">
        <f t="shared" si="13"/>
        <v>Delhi</v>
      </c>
    </row>
    <row r="431" spans="1:24" x14ac:dyDescent="0.4">
      <c r="A431">
        <v>100430</v>
      </c>
      <c r="B431" s="5">
        <v>45815.28402777778</v>
      </c>
      <c r="C431" s="3" t="str">
        <f>TEXT(Sales_Data[[#This Row],[OrderDate]],"mmmm")</f>
        <v>June</v>
      </c>
      <c r="D431" s="3" t="str">
        <f t="shared" si="12"/>
        <v>2025</v>
      </c>
      <c r="E431" t="s">
        <v>48</v>
      </c>
      <c r="F431" t="s">
        <v>46</v>
      </c>
      <c r="G431" t="s">
        <v>31</v>
      </c>
      <c r="H431" t="s">
        <v>37</v>
      </c>
      <c r="I431" t="s">
        <v>100</v>
      </c>
      <c r="J431">
        <v>76</v>
      </c>
      <c r="K431">
        <v>4500</v>
      </c>
      <c r="L431" s="7">
        <f>Sales_Data[[#This Row],[OrderQuantity]] *Sales_Data[[#This Row],[UnitPrice]]</f>
        <v>342000</v>
      </c>
      <c r="M431" s="7">
        <f>Sales_Data[[#This Row],[UnitPrice]]-Sales_Data[[#This Row],[UnitCost]]</f>
        <v>1700</v>
      </c>
      <c r="N431" s="7">
        <f>Sales_Data[[#This Row],[Gross Revenue]]-Sales_Data[[#This Row],[Discount Amount ]]</f>
        <v>340300</v>
      </c>
      <c r="O431" s="7">
        <f>Sales_Data[[#This Row],[OrderQuantity]] *Sales_Data[[#This Row],[UnitCost]]</f>
        <v>212800</v>
      </c>
      <c r="P431" s="7">
        <f>Sales_Data[[#This Row],[ItemCost]] +Sales_Data[[#This Row],[ShippingCost]]</f>
        <v>213351.98</v>
      </c>
      <c r="Q431" s="7">
        <f>Sales_Data[[#This Row],[Gross Revenue]]-Sales_Data[[#This Row],[TotalFinancialCost]]</f>
        <v>128648.01999999999</v>
      </c>
      <c r="R431" s="7">
        <f>Sales_Data[[#This Row],[Actul Bill Amount]]-Sales_Data[[#This Row],[ShippingCost]]</f>
        <v>339748.02</v>
      </c>
      <c r="S431">
        <v>949</v>
      </c>
      <c r="T431">
        <v>551.98</v>
      </c>
      <c r="U431" t="s">
        <v>47</v>
      </c>
      <c r="V431">
        <v>2800</v>
      </c>
      <c r="W431" t="s">
        <v>38</v>
      </c>
      <c r="X431" t="str">
        <f t="shared" si="13"/>
        <v>Kolkata</v>
      </c>
    </row>
    <row r="432" spans="1:24" x14ac:dyDescent="0.4">
      <c r="A432">
        <v>100431</v>
      </c>
      <c r="B432" s="5">
        <v>45804.626388888886</v>
      </c>
      <c r="C432" s="3" t="str">
        <f>TEXT(Sales_Data[[#This Row],[OrderDate]],"mmmm")</f>
        <v>May</v>
      </c>
      <c r="D432" s="3" t="str">
        <f t="shared" si="12"/>
        <v>2025</v>
      </c>
      <c r="E432" t="s">
        <v>45</v>
      </c>
      <c r="F432" t="s">
        <v>14</v>
      </c>
      <c r="G432" t="s">
        <v>15</v>
      </c>
      <c r="H432" t="s">
        <v>37</v>
      </c>
      <c r="I432" t="s">
        <v>100</v>
      </c>
      <c r="J432">
        <v>50</v>
      </c>
      <c r="K432">
        <v>3200</v>
      </c>
      <c r="L432" s="7">
        <f>Sales_Data[[#This Row],[OrderQuantity]] *Sales_Data[[#This Row],[UnitPrice]]</f>
        <v>160000</v>
      </c>
      <c r="M432" s="7">
        <f>Sales_Data[[#This Row],[UnitPrice]]-Sales_Data[[#This Row],[UnitCost]]</f>
        <v>1200</v>
      </c>
      <c r="N432" s="7">
        <f>Sales_Data[[#This Row],[Gross Revenue]]-Sales_Data[[#This Row],[Discount Amount ]]</f>
        <v>158800</v>
      </c>
      <c r="O432" s="7">
        <f>Sales_Data[[#This Row],[OrderQuantity]] *Sales_Data[[#This Row],[UnitCost]]</f>
        <v>100000</v>
      </c>
      <c r="P432" s="7">
        <f>Sales_Data[[#This Row],[ItemCost]] +Sales_Data[[#This Row],[ShippingCost]]</f>
        <v>100967.59</v>
      </c>
      <c r="Q432" s="7">
        <f>Sales_Data[[#This Row],[Gross Revenue]]-Sales_Data[[#This Row],[TotalFinancialCost]]</f>
        <v>59032.41</v>
      </c>
      <c r="R432" s="7">
        <f>Sales_Data[[#This Row],[Actul Bill Amount]]-Sales_Data[[#This Row],[ShippingCost]]</f>
        <v>157832.41</v>
      </c>
      <c r="S432">
        <v>874</v>
      </c>
      <c r="T432">
        <v>967.59</v>
      </c>
      <c r="U432" t="s">
        <v>17</v>
      </c>
      <c r="V432">
        <v>2000</v>
      </c>
      <c r="W432" t="s">
        <v>38</v>
      </c>
      <c r="X432" t="str">
        <f t="shared" si="13"/>
        <v>Kolkata</v>
      </c>
    </row>
    <row r="433" spans="1:24" x14ac:dyDescent="0.4">
      <c r="A433">
        <v>100432</v>
      </c>
      <c r="B433" s="5">
        <v>45802.307638888888</v>
      </c>
      <c r="C433" s="3" t="str">
        <f>TEXT(Sales_Data[[#This Row],[OrderDate]],"mmmm")</f>
        <v>May</v>
      </c>
      <c r="D433" s="3" t="str">
        <f t="shared" si="12"/>
        <v>2025</v>
      </c>
      <c r="E433" t="s">
        <v>13</v>
      </c>
      <c r="F433" t="s">
        <v>43</v>
      </c>
      <c r="G433" t="s">
        <v>31</v>
      </c>
      <c r="H433" t="s">
        <v>16</v>
      </c>
      <c r="I433" t="s">
        <v>100</v>
      </c>
      <c r="J433">
        <v>54</v>
      </c>
      <c r="K433">
        <v>4500</v>
      </c>
      <c r="L433" s="7">
        <f>Sales_Data[[#This Row],[OrderQuantity]] *Sales_Data[[#This Row],[UnitPrice]]</f>
        <v>243000</v>
      </c>
      <c r="M433" s="7">
        <f>Sales_Data[[#This Row],[UnitPrice]]-Sales_Data[[#This Row],[UnitCost]]</f>
        <v>2000</v>
      </c>
      <c r="N433" s="7">
        <f>Sales_Data[[#This Row],[Gross Revenue]]-Sales_Data[[#This Row],[Discount Amount ]]</f>
        <v>241000</v>
      </c>
      <c r="O433" s="7">
        <f>Sales_Data[[#This Row],[OrderQuantity]] *Sales_Data[[#This Row],[UnitCost]]</f>
        <v>135000</v>
      </c>
      <c r="P433" s="7">
        <f>Sales_Data[[#This Row],[ItemCost]] +Sales_Data[[#This Row],[ShippingCost]]</f>
        <v>135896.82</v>
      </c>
      <c r="Q433" s="7">
        <f>Sales_Data[[#This Row],[Gross Revenue]]-Sales_Data[[#This Row],[TotalFinancialCost]]</f>
        <v>107103.18</v>
      </c>
      <c r="R433" s="7">
        <f>Sales_Data[[#This Row],[Actul Bill Amount]]-Sales_Data[[#This Row],[ShippingCost]]</f>
        <v>240103.18</v>
      </c>
      <c r="S433">
        <v>1148</v>
      </c>
      <c r="T433">
        <v>896.82</v>
      </c>
      <c r="U433" t="s">
        <v>44</v>
      </c>
      <c r="V433">
        <v>2500</v>
      </c>
      <c r="W433" t="s">
        <v>18</v>
      </c>
      <c r="X433" t="str">
        <f t="shared" si="13"/>
        <v>Bengaluru</v>
      </c>
    </row>
    <row r="434" spans="1:24" x14ac:dyDescent="0.4">
      <c r="A434">
        <v>100433</v>
      </c>
      <c r="B434" s="5">
        <v>45777.581250000003</v>
      </c>
      <c r="C434" s="3" t="str">
        <f>TEXT(Sales_Data[[#This Row],[OrderDate]],"mmmm")</f>
        <v>April</v>
      </c>
      <c r="D434" s="3" t="str">
        <f t="shared" si="12"/>
        <v>2025</v>
      </c>
      <c r="E434" t="s">
        <v>19</v>
      </c>
      <c r="F434" t="s">
        <v>46</v>
      </c>
      <c r="G434" t="s">
        <v>29</v>
      </c>
      <c r="H434" t="s">
        <v>25</v>
      </c>
      <c r="I434" t="s">
        <v>100</v>
      </c>
      <c r="J434">
        <v>14</v>
      </c>
      <c r="K434">
        <v>4500</v>
      </c>
      <c r="L434" s="7">
        <f>Sales_Data[[#This Row],[OrderQuantity]] *Sales_Data[[#This Row],[UnitPrice]]</f>
        <v>63000</v>
      </c>
      <c r="M434" s="7">
        <f>Sales_Data[[#This Row],[UnitPrice]]-Sales_Data[[#This Row],[UnitCost]]</f>
        <v>1700</v>
      </c>
      <c r="N434" s="7">
        <f>Sales_Data[[#This Row],[Gross Revenue]]-Sales_Data[[#This Row],[Discount Amount ]]</f>
        <v>61300</v>
      </c>
      <c r="O434" s="7">
        <f>Sales_Data[[#This Row],[OrderQuantity]] *Sales_Data[[#This Row],[UnitCost]]</f>
        <v>39200</v>
      </c>
      <c r="P434" s="7">
        <f>Sales_Data[[#This Row],[ItemCost]] +Sales_Data[[#This Row],[ShippingCost]]</f>
        <v>39389.769999999997</v>
      </c>
      <c r="Q434" s="7">
        <f>Sales_Data[[#This Row],[Gross Revenue]]-Sales_Data[[#This Row],[TotalFinancialCost]]</f>
        <v>23610.230000000003</v>
      </c>
      <c r="R434" s="7">
        <f>Sales_Data[[#This Row],[Actul Bill Amount]]-Sales_Data[[#This Row],[ShippingCost]]</f>
        <v>61110.23</v>
      </c>
      <c r="S434">
        <v>1139</v>
      </c>
      <c r="T434">
        <v>189.77</v>
      </c>
      <c r="U434" t="s">
        <v>47</v>
      </c>
      <c r="V434">
        <v>2800</v>
      </c>
      <c r="W434" t="s">
        <v>27</v>
      </c>
      <c r="X434" t="str">
        <f t="shared" si="13"/>
        <v>Mumbai</v>
      </c>
    </row>
    <row r="435" spans="1:24" x14ac:dyDescent="0.4">
      <c r="A435">
        <v>100434</v>
      </c>
      <c r="B435" s="5">
        <v>45976.831250000003</v>
      </c>
      <c r="C435" s="3" t="str">
        <f>TEXT(Sales_Data[[#This Row],[OrderDate]],"mmmm")</f>
        <v>November</v>
      </c>
      <c r="D435" s="3" t="str">
        <f t="shared" si="12"/>
        <v>2025</v>
      </c>
      <c r="E435" t="s">
        <v>13</v>
      </c>
      <c r="F435" t="s">
        <v>43</v>
      </c>
      <c r="G435" t="s">
        <v>31</v>
      </c>
      <c r="H435" t="s">
        <v>32</v>
      </c>
      <c r="I435" t="s">
        <v>100</v>
      </c>
      <c r="J435">
        <v>72</v>
      </c>
      <c r="K435">
        <v>1800</v>
      </c>
      <c r="L435" s="7">
        <f>Sales_Data[[#This Row],[OrderQuantity]] *Sales_Data[[#This Row],[UnitPrice]]</f>
        <v>129600</v>
      </c>
      <c r="M435" s="7">
        <f>Sales_Data[[#This Row],[UnitPrice]]-Sales_Data[[#This Row],[UnitCost]]</f>
        <v>900</v>
      </c>
      <c r="N435" s="7">
        <f>Sales_Data[[#This Row],[Gross Revenue]]-Sales_Data[[#This Row],[Discount Amount ]]</f>
        <v>128700</v>
      </c>
      <c r="O435" s="7">
        <f>Sales_Data[[#This Row],[OrderQuantity]] *Sales_Data[[#This Row],[UnitCost]]</f>
        <v>64800</v>
      </c>
      <c r="P435" s="7">
        <f>Sales_Data[[#This Row],[ItemCost]] +Sales_Data[[#This Row],[ShippingCost]]</f>
        <v>65571.12</v>
      </c>
      <c r="Q435" s="7">
        <f>Sales_Data[[#This Row],[Gross Revenue]]-Sales_Data[[#This Row],[TotalFinancialCost]]</f>
        <v>64028.880000000005</v>
      </c>
      <c r="R435" s="7">
        <f>Sales_Data[[#This Row],[Actul Bill Amount]]-Sales_Data[[#This Row],[ShippingCost]]</f>
        <v>127928.88</v>
      </c>
      <c r="S435">
        <v>921</v>
      </c>
      <c r="T435">
        <v>771.12</v>
      </c>
      <c r="U435" t="s">
        <v>51</v>
      </c>
      <c r="V435">
        <v>900</v>
      </c>
      <c r="W435" t="s">
        <v>33</v>
      </c>
      <c r="X435" t="str">
        <f t="shared" si="13"/>
        <v>Delhi</v>
      </c>
    </row>
    <row r="436" spans="1:24" x14ac:dyDescent="0.4">
      <c r="A436">
        <v>100435</v>
      </c>
      <c r="B436" s="5">
        <v>45932.274305555555</v>
      </c>
      <c r="C436" s="3" t="str">
        <f>TEXT(Sales_Data[[#This Row],[OrderDate]],"mmmm")</f>
        <v>October</v>
      </c>
      <c r="D436" s="3" t="str">
        <f t="shared" si="12"/>
        <v>2025</v>
      </c>
      <c r="E436" t="s">
        <v>48</v>
      </c>
      <c r="F436" t="s">
        <v>24</v>
      </c>
      <c r="G436" t="s">
        <v>15</v>
      </c>
      <c r="H436" t="s">
        <v>16</v>
      </c>
      <c r="I436" t="s">
        <v>100</v>
      </c>
      <c r="J436">
        <v>74</v>
      </c>
      <c r="K436">
        <v>3500</v>
      </c>
      <c r="L436" s="7">
        <f>Sales_Data[[#This Row],[OrderQuantity]] *Sales_Data[[#This Row],[UnitPrice]]</f>
        <v>259000</v>
      </c>
      <c r="M436" s="7">
        <f>Sales_Data[[#This Row],[UnitPrice]]-Sales_Data[[#This Row],[UnitCost]]</f>
        <v>1300</v>
      </c>
      <c r="N436" s="7">
        <f>Sales_Data[[#This Row],[Gross Revenue]]-Sales_Data[[#This Row],[Discount Amount ]]</f>
        <v>257700</v>
      </c>
      <c r="O436" s="7">
        <f>Sales_Data[[#This Row],[OrderQuantity]] *Sales_Data[[#This Row],[UnitCost]]</f>
        <v>162800</v>
      </c>
      <c r="P436" s="7">
        <f>Sales_Data[[#This Row],[ItemCost]] +Sales_Data[[#This Row],[ShippingCost]]</f>
        <v>163357.9</v>
      </c>
      <c r="Q436" s="7">
        <f>Sales_Data[[#This Row],[Gross Revenue]]-Sales_Data[[#This Row],[TotalFinancialCost]]</f>
        <v>95642.1</v>
      </c>
      <c r="R436" s="7">
        <f>Sales_Data[[#This Row],[Actul Bill Amount]]-Sales_Data[[#This Row],[ShippingCost]]</f>
        <v>257142.1</v>
      </c>
      <c r="S436">
        <v>774</v>
      </c>
      <c r="T436">
        <v>557.9</v>
      </c>
      <c r="U436" t="s">
        <v>59</v>
      </c>
      <c r="V436">
        <v>2200</v>
      </c>
      <c r="W436" t="s">
        <v>18</v>
      </c>
      <c r="X436" t="str">
        <f t="shared" si="13"/>
        <v>Bengaluru</v>
      </c>
    </row>
    <row r="437" spans="1:24" x14ac:dyDescent="0.4">
      <c r="A437">
        <v>100436</v>
      </c>
      <c r="B437" s="5">
        <v>45749.582638888889</v>
      </c>
      <c r="C437" s="3" t="str">
        <f>TEXT(Sales_Data[[#This Row],[OrderDate]],"mmmm")</f>
        <v>April</v>
      </c>
      <c r="D437" s="3" t="str">
        <f t="shared" si="12"/>
        <v>2025</v>
      </c>
      <c r="E437" t="s">
        <v>13</v>
      </c>
      <c r="F437" t="s">
        <v>43</v>
      </c>
      <c r="G437" t="s">
        <v>15</v>
      </c>
      <c r="H437" t="s">
        <v>32</v>
      </c>
      <c r="I437" t="s">
        <v>100</v>
      </c>
      <c r="J437">
        <v>21</v>
      </c>
      <c r="K437">
        <v>2800</v>
      </c>
      <c r="L437" s="7">
        <f>Sales_Data[[#This Row],[OrderQuantity]] *Sales_Data[[#This Row],[UnitPrice]]</f>
        <v>58800</v>
      </c>
      <c r="M437" s="7">
        <f>Sales_Data[[#This Row],[UnitPrice]]-Sales_Data[[#This Row],[UnitCost]]</f>
        <v>1300</v>
      </c>
      <c r="N437" s="7">
        <f>Sales_Data[[#This Row],[Gross Revenue]]-Sales_Data[[#This Row],[Discount Amount ]]</f>
        <v>57500</v>
      </c>
      <c r="O437" s="7">
        <f>Sales_Data[[#This Row],[OrderQuantity]] *Sales_Data[[#This Row],[UnitCost]]</f>
        <v>31500</v>
      </c>
      <c r="P437" s="7">
        <f>Sales_Data[[#This Row],[ItemCost]] +Sales_Data[[#This Row],[ShippingCost]]</f>
        <v>32456.61</v>
      </c>
      <c r="Q437" s="7">
        <f>Sales_Data[[#This Row],[Gross Revenue]]-Sales_Data[[#This Row],[TotalFinancialCost]]</f>
        <v>26343.39</v>
      </c>
      <c r="R437" s="7">
        <f>Sales_Data[[#This Row],[Actul Bill Amount]]-Sales_Data[[#This Row],[ShippingCost]]</f>
        <v>56543.39</v>
      </c>
      <c r="S437">
        <v>579</v>
      </c>
      <c r="T437">
        <v>956.61</v>
      </c>
      <c r="U437" t="s">
        <v>61</v>
      </c>
      <c r="V437">
        <v>1500</v>
      </c>
      <c r="W437" t="s">
        <v>33</v>
      </c>
      <c r="X437" t="str">
        <f t="shared" si="13"/>
        <v>Delhi</v>
      </c>
    </row>
    <row r="438" spans="1:24" x14ac:dyDescent="0.4">
      <c r="A438">
        <v>100437</v>
      </c>
      <c r="B438" s="5">
        <v>45715.246527777781</v>
      </c>
      <c r="C438" s="3" t="str">
        <f>TEXT(Sales_Data[[#This Row],[OrderDate]],"mmmm")</f>
        <v>February</v>
      </c>
      <c r="D438" s="3" t="str">
        <f t="shared" si="12"/>
        <v>2025</v>
      </c>
      <c r="E438" t="s">
        <v>48</v>
      </c>
      <c r="F438" t="s">
        <v>35</v>
      </c>
      <c r="G438" t="s">
        <v>29</v>
      </c>
      <c r="H438" t="s">
        <v>32</v>
      </c>
      <c r="I438" t="s">
        <v>100</v>
      </c>
      <c r="J438">
        <v>69</v>
      </c>
      <c r="K438">
        <v>12000</v>
      </c>
      <c r="L438" s="7">
        <f>Sales_Data[[#This Row],[OrderQuantity]] *Sales_Data[[#This Row],[UnitPrice]]</f>
        <v>828000</v>
      </c>
      <c r="M438" s="7">
        <f>Sales_Data[[#This Row],[UnitPrice]]-Sales_Data[[#This Row],[UnitCost]]</f>
        <v>4000</v>
      </c>
      <c r="N438" s="7">
        <f>Sales_Data[[#This Row],[Gross Revenue]]-Sales_Data[[#This Row],[Discount Amount ]]</f>
        <v>824000</v>
      </c>
      <c r="O438" s="7">
        <f>Sales_Data[[#This Row],[OrderQuantity]] *Sales_Data[[#This Row],[UnitCost]]</f>
        <v>552000</v>
      </c>
      <c r="P438" s="7">
        <f>Sales_Data[[#This Row],[ItemCost]] +Sales_Data[[#This Row],[ShippingCost]]</f>
        <v>552613.14</v>
      </c>
      <c r="Q438" s="7">
        <f>Sales_Data[[#This Row],[Gross Revenue]]-Sales_Data[[#This Row],[TotalFinancialCost]]</f>
        <v>275386.86</v>
      </c>
      <c r="R438" s="7">
        <f>Sales_Data[[#This Row],[Actul Bill Amount]]-Sales_Data[[#This Row],[ShippingCost]]</f>
        <v>823386.86</v>
      </c>
      <c r="S438">
        <v>633</v>
      </c>
      <c r="T438">
        <v>613.14</v>
      </c>
      <c r="U438" t="s">
        <v>36</v>
      </c>
      <c r="V438">
        <v>8000</v>
      </c>
      <c r="W438" t="s">
        <v>33</v>
      </c>
      <c r="X438" t="str">
        <f t="shared" si="13"/>
        <v>Delhi</v>
      </c>
    </row>
    <row r="439" spans="1:24" x14ac:dyDescent="0.4">
      <c r="A439">
        <v>100438</v>
      </c>
      <c r="B439" s="5">
        <v>46003.341666666667</v>
      </c>
      <c r="C439" s="3" t="str">
        <f>TEXT(Sales_Data[[#This Row],[OrderDate]],"mmmm")</f>
        <v>December</v>
      </c>
      <c r="D439" s="3" t="str">
        <f t="shared" si="12"/>
        <v>2025</v>
      </c>
      <c r="E439" t="s">
        <v>23</v>
      </c>
      <c r="F439" t="s">
        <v>43</v>
      </c>
      <c r="G439" t="s">
        <v>31</v>
      </c>
      <c r="H439" t="s">
        <v>16</v>
      </c>
      <c r="I439" t="s">
        <v>100</v>
      </c>
      <c r="J439">
        <v>15</v>
      </c>
      <c r="K439">
        <v>1800</v>
      </c>
      <c r="L439" s="7">
        <f>Sales_Data[[#This Row],[OrderQuantity]] *Sales_Data[[#This Row],[UnitPrice]]</f>
        <v>27000</v>
      </c>
      <c r="M439" s="7">
        <f>Sales_Data[[#This Row],[UnitPrice]]-Sales_Data[[#This Row],[UnitCost]]</f>
        <v>900</v>
      </c>
      <c r="N439" s="7">
        <f>Sales_Data[[#This Row],[Gross Revenue]]-Sales_Data[[#This Row],[Discount Amount ]]</f>
        <v>26100</v>
      </c>
      <c r="O439" s="7">
        <f>Sales_Data[[#This Row],[OrderQuantity]] *Sales_Data[[#This Row],[UnitCost]]</f>
        <v>13500</v>
      </c>
      <c r="P439" s="7">
        <f>Sales_Data[[#This Row],[ItemCost]] +Sales_Data[[#This Row],[ShippingCost]]</f>
        <v>14219.84</v>
      </c>
      <c r="Q439" s="7">
        <f>Sales_Data[[#This Row],[Gross Revenue]]-Sales_Data[[#This Row],[TotalFinancialCost]]</f>
        <v>12780.16</v>
      </c>
      <c r="R439" s="7">
        <f>Sales_Data[[#This Row],[Actul Bill Amount]]-Sales_Data[[#This Row],[ShippingCost]]</f>
        <v>25380.16</v>
      </c>
      <c r="S439">
        <v>1011</v>
      </c>
      <c r="T439">
        <v>719.84</v>
      </c>
      <c r="U439" t="s">
        <v>51</v>
      </c>
      <c r="V439">
        <v>900</v>
      </c>
      <c r="W439" t="s">
        <v>18</v>
      </c>
      <c r="X439" t="str">
        <f t="shared" si="13"/>
        <v>Bengaluru</v>
      </c>
    </row>
    <row r="440" spans="1:24" x14ac:dyDescent="0.4">
      <c r="A440">
        <v>100439</v>
      </c>
      <c r="B440" s="5">
        <v>45886.57916666667</v>
      </c>
      <c r="C440" s="3" t="str">
        <f>TEXT(Sales_Data[[#This Row],[OrderDate]],"mmmm")</f>
        <v>August</v>
      </c>
      <c r="D440" s="3" t="str">
        <f t="shared" si="12"/>
        <v>2025</v>
      </c>
      <c r="E440" t="s">
        <v>39</v>
      </c>
      <c r="F440" t="s">
        <v>24</v>
      </c>
      <c r="G440" t="s">
        <v>15</v>
      </c>
      <c r="H440" t="s">
        <v>16</v>
      </c>
      <c r="I440" t="s">
        <v>100</v>
      </c>
      <c r="J440">
        <v>27</v>
      </c>
      <c r="K440">
        <v>45000</v>
      </c>
      <c r="L440" s="7">
        <f>Sales_Data[[#This Row],[OrderQuantity]] *Sales_Data[[#This Row],[UnitPrice]]</f>
        <v>1215000</v>
      </c>
      <c r="M440" s="7">
        <f>Sales_Data[[#This Row],[UnitPrice]]-Sales_Data[[#This Row],[UnitCost]]</f>
        <v>13000</v>
      </c>
      <c r="N440" s="7">
        <f>Sales_Data[[#This Row],[Gross Revenue]]-Sales_Data[[#This Row],[Discount Amount ]]</f>
        <v>1202000</v>
      </c>
      <c r="O440" s="7">
        <f>Sales_Data[[#This Row],[OrderQuantity]] *Sales_Data[[#This Row],[UnitCost]]</f>
        <v>864000</v>
      </c>
      <c r="P440" s="7">
        <f>Sales_Data[[#This Row],[ItemCost]] +Sales_Data[[#This Row],[ShippingCost]]</f>
        <v>864314.68</v>
      </c>
      <c r="Q440" s="7">
        <f>Sales_Data[[#This Row],[Gross Revenue]]-Sales_Data[[#This Row],[TotalFinancialCost]]</f>
        <v>350685.31999999995</v>
      </c>
      <c r="R440" s="7">
        <f>Sales_Data[[#This Row],[Actul Bill Amount]]-Sales_Data[[#This Row],[ShippingCost]]</f>
        <v>1201685.32</v>
      </c>
      <c r="S440">
        <v>594</v>
      </c>
      <c r="T440">
        <v>314.68</v>
      </c>
      <c r="U440" t="s">
        <v>26</v>
      </c>
      <c r="V440">
        <v>32000</v>
      </c>
      <c r="W440" t="s">
        <v>18</v>
      </c>
      <c r="X440" t="str">
        <f t="shared" si="13"/>
        <v>Bengaluru</v>
      </c>
    </row>
    <row r="441" spans="1:24" x14ac:dyDescent="0.4">
      <c r="A441">
        <v>100440</v>
      </c>
      <c r="B441" s="5">
        <v>45774.65902777778</v>
      </c>
      <c r="C441" s="3" t="str">
        <f>TEXT(Sales_Data[[#This Row],[OrderDate]],"mmmm")</f>
        <v>April</v>
      </c>
      <c r="D441" s="3" t="str">
        <f t="shared" si="12"/>
        <v>2025</v>
      </c>
      <c r="E441" t="s">
        <v>19</v>
      </c>
      <c r="F441" t="s">
        <v>14</v>
      </c>
      <c r="G441" t="s">
        <v>15</v>
      </c>
      <c r="H441" t="s">
        <v>20</v>
      </c>
      <c r="I441" t="s">
        <v>100</v>
      </c>
      <c r="J441">
        <v>54</v>
      </c>
      <c r="K441">
        <v>3200</v>
      </c>
      <c r="L441" s="7">
        <f>Sales_Data[[#This Row],[OrderQuantity]] *Sales_Data[[#This Row],[UnitPrice]]</f>
        <v>172800</v>
      </c>
      <c r="M441" s="7">
        <f>Sales_Data[[#This Row],[UnitPrice]]-Sales_Data[[#This Row],[UnitCost]]</f>
        <v>1200</v>
      </c>
      <c r="N441" s="7">
        <f>Sales_Data[[#This Row],[Gross Revenue]]-Sales_Data[[#This Row],[Discount Amount ]]</f>
        <v>171600</v>
      </c>
      <c r="O441" s="7">
        <f>Sales_Data[[#This Row],[OrderQuantity]] *Sales_Data[[#This Row],[UnitCost]]</f>
        <v>108000</v>
      </c>
      <c r="P441" s="7">
        <f>Sales_Data[[#This Row],[ItemCost]] +Sales_Data[[#This Row],[ShippingCost]]</f>
        <v>108817.08</v>
      </c>
      <c r="Q441" s="7">
        <f>Sales_Data[[#This Row],[Gross Revenue]]-Sales_Data[[#This Row],[TotalFinancialCost]]</f>
        <v>63982.92</v>
      </c>
      <c r="R441" s="7">
        <f>Sales_Data[[#This Row],[Actul Bill Amount]]-Sales_Data[[#This Row],[ShippingCost]]</f>
        <v>170782.92</v>
      </c>
      <c r="S441">
        <v>843</v>
      </c>
      <c r="T441">
        <v>817.08</v>
      </c>
      <c r="U441" t="s">
        <v>17</v>
      </c>
      <c r="V441">
        <v>2000</v>
      </c>
      <c r="W441" t="s">
        <v>22</v>
      </c>
      <c r="X441" t="str">
        <f t="shared" si="13"/>
        <v>Nagpur</v>
      </c>
    </row>
    <row r="442" spans="1:24" x14ac:dyDescent="0.4">
      <c r="A442">
        <v>100441</v>
      </c>
      <c r="B442" s="5">
        <v>45975.143055555556</v>
      </c>
      <c r="C442" s="3" t="str">
        <f>TEXT(Sales_Data[[#This Row],[OrderDate]],"mmmm")</f>
        <v>November</v>
      </c>
      <c r="D442" s="3" t="str">
        <f t="shared" si="12"/>
        <v>2025</v>
      </c>
      <c r="E442" t="s">
        <v>13</v>
      </c>
      <c r="F442" t="s">
        <v>46</v>
      </c>
      <c r="G442" t="s">
        <v>15</v>
      </c>
      <c r="H442" t="s">
        <v>20</v>
      </c>
      <c r="I442" t="s">
        <v>100</v>
      </c>
      <c r="J442">
        <v>6</v>
      </c>
      <c r="K442">
        <v>15000</v>
      </c>
      <c r="L442" s="7">
        <f>Sales_Data[[#This Row],[OrderQuantity]] *Sales_Data[[#This Row],[UnitPrice]]</f>
        <v>90000</v>
      </c>
      <c r="M442" s="7">
        <f>Sales_Data[[#This Row],[UnitPrice]]-Sales_Data[[#This Row],[UnitCost]]</f>
        <v>5500</v>
      </c>
      <c r="N442" s="7">
        <f>Sales_Data[[#This Row],[Gross Revenue]]-Sales_Data[[#This Row],[Discount Amount ]]</f>
        <v>84500</v>
      </c>
      <c r="O442" s="7">
        <f>Sales_Data[[#This Row],[OrderQuantity]] *Sales_Data[[#This Row],[UnitCost]]</f>
        <v>57000</v>
      </c>
      <c r="P442" s="7">
        <f>Sales_Data[[#This Row],[ItemCost]] +Sales_Data[[#This Row],[ShippingCost]]</f>
        <v>57413.91</v>
      </c>
      <c r="Q442" s="7">
        <f>Sales_Data[[#This Row],[Gross Revenue]]-Sales_Data[[#This Row],[TotalFinancialCost]]</f>
        <v>32586.089999999997</v>
      </c>
      <c r="R442" s="7">
        <f>Sales_Data[[#This Row],[Actul Bill Amount]]-Sales_Data[[#This Row],[ShippingCost]]</f>
        <v>84086.09</v>
      </c>
      <c r="S442">
        <v>939</v>
      </c>
      <c r="T442">
        <v>413.91</v>
      </c>
      <c r="U442" t="s">
        <v>53</v>
      </c>
      <c r="V442">
        <v>9500</v>
      </c>
      <c r="W442" t="s">
        <v>22</v>
      </c>
      <c r="X442" t="str">
        <f t="shared" si="13"/>
        <v>Nagpur</v>
      </c>
    </row>
    <row r="443" spans="1:24" x14ac:dyDescent="0.4">
      <c r="A443">
        <v>100442</v>
      </c>
      <c r="B443" s="5">
        <v>45936.79791666667</v>
      </c>
      <c r="C443" s="3" t="str">
        <f>TEXT(Sales_Data[[#This Row],[OrderDate]],"mmmm")</f>
        <v>October</v>
      </c>
      <c r="D443" s="3" t="str">
        <f t="shared" si="12"/>
        <v>2025</v>
      </c>
      <c r="E443" t="s">
        <v>39</v>
      </c>
      <c r="F443" t="s">
        <v>46</v>
      </c>
      <c r="G443" t="s">
        <v>31</v>
      </c>
      <c r="H443" t="s">
        <v>20</v>
      </c>
      <c r="I443" t="s">
        <v>100</v>
      </c>
      <c r="J443">
        <v>3</v>
      </c>
      <c r="K443">
        <v>4500</v>
      </c>
      <c r="L443" s="7">
        <f>Sales_Data[[#This Row],[OrderQuantity]] *Sales_Data[[#This Row],[UnitPrice]]</f>
        <v>13500</v>
      </c>
      <c r="M443" s="7">
        <f>Sales_Data[[#This Row],[UnitPrice]]-Sales_Data[[#This Row],[UnitCost]]</f>
        <v>1700</v>
      </c>
      <c r="N443" s="7">
        <f>Sales_Data[[#This Row],[Gross Revenue]]-Sales_Data[[#This Row],[Discount Amount ]]</f>
        <v>11800</v>
      </c>
      <c r="O443" s="7">
        <f>Sales_Data[[#This Row],[OrderQuantity]] *Sales_Data[[#This Row],[UnitCost]]</f>
        <v>8400</v>
      </c>
      <c r="P443" s="7">
        <f>Sales_Data[[#This Row],[ItemCost]] +Sales_Data[[#This Row],[ShippingCost]]</f>
        <v>8981.2099999999991</v>
      </c>
      <c r="Q443" s="7">
        <f>Sales_Data[[#This Row],[Gross Revenue]]-Sales_Data[[#This Row],[TotalFinancialCost]]</f>
        <v>4518.7900000000009</v>
      </c>
      <c r="R443" s="7">
        <f>Sales_Data[[#This Row],[Actul Bill Amount]]-Sales_Data[[#This Row],[ShippingCost]]</f>
        <v>11218.79</v>
      </c>
      <c r="S443">
        <v>336</v>
      </c>
      <c r="T443">
        <v>581.21</v>
      </c>
      <c r="U443" t="s">
        <v>47</v>
      </c>
      <c r="V443">
        <v>2800</v>
      </c>
      <c r="W443" t="s">
        <v>22</v>
      </c>
      <c r="X443" t="str">
        <f t="shared" si="13"/>
        <v>Nagpur</v>
      </c>
    </row>
    <row r="444" spans="1:24" x14ac:dyDescent="0.4">
      <c r="A444">
        <v>100443</v>
      </c>
      <c r="B444" s="5">
        <v>45784.111111111109</v>
      </c>
      <c r="C444" s="3" t="str">
        <f>TEXT(Sales_Data[[#This Row],[OrderDate]],"mmmm")</f>
        <v>May</v>
      </c>
      <c r="D444" s="3" t="str">
        <f t="shared" si="12"/>
        <v>2025</v>
      </c>
      <c r="E444" t="s">
        <v>34</v>
      </c>
      <c r="F444" t="s">
        <v>14</v>
      </c>
      <c r="G444" t="s">
        <v>15</v>
      </c>
      <c r="H444" t="s">
        <v>32</v>
      </c>
      <c r="I444" t="s">
        <v>100</v>
      </c>
      <c r="J444">
        <v>65</v>
      </c>
      <c r="K444">
        <v>3200</v>
      </c>
      <c r="L444" s="7">
        <f>Sales_Data[[#This Row],[OrderQuantity]] *Sales_Data[[#This Row],[UnitPrice]]</f>
        <v>208000</v>
      </c>
      <c r="M444" s="7">
        <f>Sales_Data[[#This Row],[UnitPrice]]-Sales_Data[[#This Row],[UnitCost]]</f>
        <v>1200</v>
      </c>
      <c r="N444" s="7">
        <f>Sales_Data[[#This Row],[Gross Revenue]]-Sales_Data[[#This Row],[Discount Amount ]]</f>
        <v>206800</v>
      </c>
      <c r="O444" s="7">
        <f>Sales_Data[[#This Row],[OrderQuantity]] *Sales_Data[[#This Row],[UnitCost]]</f>
        <v>130000</v>
      </c>
      <c r="P444" s="7">
        <f>Sales_Data[[#This Row],[ItemCost]] +Sales_Data[[#This Row],[ShippingCost]]</f>
        <v>131748.89000000001</v>
      </c>
      <c r="Q444" s="7">
        <f>Sales_Data[[#This Row],[Gross Revenue]]-Sales_Data[[#This Row],[TotalFinancialCost]]</f>
        <v>76251.109999999986</v>
      </c>
      <c r="R444" s="7">
        <f>Sales_Data[[#This Row],[Actul Bill Amount]]-Sales_Data[[#This Row],[ShippingCost]]</f>
        <v>205051.11</v>
      </c>
      <c r="S444">
        <v>794</v>
      </c>
      <c r="T444">
        <v>1748.89</v>
      </c>
      <c r="U444" t="s">
        <v>17</v>
      </c>
      <c r="V444">
        <v>2000</v>
      </c>
      <c r="W444" t="s">
        <v>33</v>
      </c>
      <c r="X444" t="str">
        <f t="shared" si="13"/>
        <v>Delhi</v>
      </c>
    </row>
    <row r="445" spans="1:24" x14ac:dyDescent="0.4">
      <c r="A445">
        <v>100444</v>
      </c>
      <c r="B445" s="5">
        <v>45786.515277777777</v>
      </c>
      <c r="C445" s="3" t="str">
        <f>TEXT(Sales_Data[[#This Row],[OrderDate]],"mmmm")</f>
        <v>May</v>
      </c>
      <c r="D445" s="3" t="str">
        <f t="shared" si="12"/>
        <v>2025</v>
      </c>
      <c r="E445" t="s">
        <v>19</v>
      </c>
      <c r="F445" t="s">
        <v>40</v>
      </c>
      <c r="G445" t="s">
        <v>15</v>
      </c>
      <c r="H445" t="s">
        <v>25</v>
      </c>
      <c r="I445" t="s">
        <v>100</v>
      </c>
      <c r="J445">
        <v>58</v>
      </c>
      <c r="K445">
        <v>1500</v>
      </c>
      <c r="L445" s="7">
        <f>Sales_Data[[#This Row],[OrderQuantity]] *Sales_Data[[#This Row],[UnitPrice]]</f>
        <v>87000</v>
      </c>
      <c r="M445" s="7">
        <f>Sales_Data[[#This Row],[UnitPrice]]-Sales_Data[[#This Row],[UnitCost]]</f>
        <v>700</v>
      </c>
      <c r="N445" s="7">
        <f>Sales_Data[[#This Row],[Gross Revenue]]-Sales_Data[[#This Row],[Discount Amount ]]</f>
        <v>86300</v>
      </c>
      <c r="O445" s="7">
        <f>Sales_Data[[#This Row],[OrderQuantity]] *Sales_Data[[#This Row],[UnitCost]]</f>
        <v>46400</v>
      </c>
      <c r="P445" s="7">
        <f>Sales_Data[[#This Row],[ItemCost]] +Sales_Data[[#This Row],[ShippingCost]]</f>
        <v>46714.720000000001</v>
      </c>
      <c r="Q445" s="7">
        <f>Sales_Data[[#This Row],[Gross Revenue]]-Sales_Data[[#This Row],[TotalFinancialCost]]</f>
        <v>40285.279999999999</v>
      </c>
      <c r="R445" s="7">
        <f>Sales_Data[[#This Row],[Actul Bill Amount]]-Sales_Data[[#This Row],[ShippingCost]]</f>
        <v>85985.279999999999</v>
      </c>
      <c r="S445">
        <v>474</v>
      </c>
      <c r="T445">
        <v>314.72000000000003</v>
      </c>
      <c r="U445" t="s">
        <v>52</v>
      </c>
      <c r="V445">
        <v>800</v>
      </c>
      <c r="W445" t="s">
        <v>27</v>
      </c>
      <c r="X445" t="str">
        <f t="shared" si="13"/>
        <v>Mumbai</v>
      </c>
    </row>
    <row r="446" spans="1:24" x14ac:dyDescent="0.4">
      <c r="A446">
        <v>100445</v>
      </c>
      <c r="B446" s="5">
        <v>45715.994444444441</v>
      </c>
      <c r="C446" s="3" t="str">
        <f>TEXT(Sales_Data[[#This Row],[OrderDate]],"mmmm")</f>
        <v>February</v>
      </c>
      <c r="D446" s="3" t="str">
        <f t="shared" si="12"/>
        <v>2025</v>
      </c>
      <c r="E446" t="s">
        <v>34</v>
      </c>
      <c r="F446" t="s">
        <v>24</v>
      </c>
      <c r="G446" t="s">
        <v>29</v>
      </c>
      <c r="H446" t="s">
        <v>25</v>
      </c>
      <c r="I446" t="s">
        <v>100</v>
      </c>
      <c r="J446">
        <v>27</v>
      </c>
      <c r="K446">
        <v>3500</v>
      </c>
      <c r="L446" s="7">
        <f>Sales_Data[[#This Row],[OrderQuantity]] *Sales_Data[[#This Row],[UnitPrice]]</f>
        <v>94500</v>
      </c>
      <c r="M446" s="7">
        <f>Sales_Data[[#This Row],[UnitPrice]]-Sales_Data[[#This Row],[UnitCost]]</f>
        <v>1300</v>
      </c>
      <c r="N446" s="7">
        <f>Sales_Data[[#This Row],[Gross Revenue]]-Sales_Data[[#This Row],[Discount Amount ]]</f>
        <v>93200</v>
      </c>
      <c r="O446" s="7">
        <f>Sales_Data[[#This Row],[OrderQuantity]] *Sales_Data[[#This Row],[UnitCost]]</f>
        <v>59400</v>
      </c>
      <c r="P446" s="7">
        <f>Sales_Data[[#This Row],[ItemCost]] +Sales_Data[[#This Row],[ShippingCost]]</f>
        <v>59989.19</v>
      </c>
      <c r="Q446" s="7">
        <f>Sales_Data[[#This Row],[Gross Revenue]]-Sales_Data[[#This Row],[TotalFinancialCost]]</f>
        <v>34510.81</v>
      </c>
      <c r="R446" s="7">
        <f>Sales_Data[[#This Row],[Actul Bill Amount]]-Sales_Data[[#This Row],[ShippingCost]]</f>
        <v>92610.81</v>
      </c>
      <c r="S446">
        <v>1112</v>
      </c>
      <c r="T446">
        <v>589.19000000000005</v>
      </c>
      <c r="U446" t="s">
        <v>59</v>
      </c>
      <c r="V446">
        <v>2200</v>
      </c>
      <c r="W446" t="s">
        <v>27</v>
      </c>
      <c r="X446" t="str">
        <f t="shared" si="13"/>
        <v>Mumbai</v>
      </c>
    </row>
    <row r="447" spans="1:24" x14ac:dyDescent="0.4">
      <c r="A447">
        <v>100446</v>
      </c>
      <c r="B447" s="5">
        <v>45779.991666666669</v>
      </c>
      <c r="C447" s="3" t="str">
        <f>TEXT(Sales_Data[[#This Row],[OrderDate]],"mmmm")</f>
        <v>May</v>
      </c>
      <c r="D447" s="3" t="str">
        <f t="shared" si="12"/>
        <v>2025</v>
      </c>
      <c r="E447" t="s">
        <v>19</v>
      </c>
      <c r="F447" t="s">
        <v>35</v>
      </c>
      <c r="G447" t="s">
        <v>29</v>
      </c>
      <c r="H447" t="s">
        <v>16</v>
      </c>
      <c r="I447" t="s">
        <v>100</v>
      </c>
      <c r="J447">
        <v>62</v>
      </c>
      <c r="K447">
        <v>12000</v>
      </c>
      <c r="L447" s="7">
        <f>Sales_Data[[#This Row],[OrderQuantity]] *Sales_Data[[#This Row],[UnitPrice]]</f>
        <v>744000</v>
      </c>
      <c r="M447" s="7">
        <f>Sales_Data[[#This Row],[UnitPrice]]-Sales_Data[[#This Row],[UnitCost]]</f>
        <v>4000</v>
      </c>
      <c r="N447" s="7">
        <f>Sales_Data[[#This Row],[Gross Revenue]]-Sales_Data[[#This Row],[Discount Amount ]]</f>
        <v>740000</v>
      </c>
      <c r="O447" s="7">
        <f>Sales_Data[[#This Row],[OrderQuantity]] *Sales_Data[[#This Row],[UnitCost]]</f>
        <v>496000</v>
      </c>
      <c r="P447" s="7">
        <f>Sales_Data[[#This Row],[ItemCost]] +Sales_Data[[#This Row],[ShippingCost]]</f>
        <v>497166.52</v>
      </c>
      <c r="Q447" s="7">
        <f>Sales_Data[[#This Row],[Gross Revenue]]-Sales_Data[[#This Row],[TotalFinancialCost]]</f>
        <v>246833.47999999998</v>
      </c>
      <c r="R447" s="7">
        <f>Sales_Data[[#This Row],[Actul Bill Amount]]-Sales_Data[[#This Row],[ShippingCost]]</f>
        <v>738833.48</v>
      </c>
      <c r="S447">
        <v>792</v>
      </c>
      <c r="T447">
        <v>1166.52</v>
      </c>
      <c r="U447" t="s">
        <v>36</v>
      </c>
      <c r="V447">
        <v>8000</v>
      </c>
      <c r="W447" t="s">
        <v>18</v>
      </c>
      <c r="X447" t="str">
        <f t="shared" si="13"/>
        <v>Bengaluru</v>
      </c>
    </row>
    <row r="448" spans="1:24" x14ac:dyDescent="0.4">
      <c r="A448">
        <v>100447</v>
      </c>
      <c r="B448" s="5">
        <v>45658.651388888888</v>
      </c>
      <c r="C448" s="3" t="str">
        <f>TEXT(Sales_Data[[#This Row],[OrderDate]],"mmmm")</f>
        <v>January</v>
      </c>
      <c r="D448" s="3" t="str">
        <f t="shared" si="12"/>
        <v>2025</v>
      </c>
      <c r="E448" t="s">
        <v>45</v>
      </c>
      <c r="F448" t="s">
        <v>28</v>
      </c>
      <c r="G448" t="s">
        <v>15</v>
      </c>
      <c r="H448" t="s">
        <v>32</v>
      </c>
      <c r="I448" t="s">
        <v>100</v>
      </c>
      <c r="J448">
        <v>10</v>
      </c>
      <c r="K448">
        <v>2500</v>
      </c>
      <c r="L448" s="7">
        <f>Sales_Data[[#This Row],[OrderQuantity]] *Sales_Data[[#This Row],[UnitPrice]]</f>
        <v>25000</v>
      </c>
      <c r="M448" s="7">
        <f>Sales_Data[[#This Row],[UnitPrice]]-Sales_Data[[#This Row],[UnitCost]]</f>
        <v>1000</v>
      </c>
      <c r="N448" s="7">
        <f>Sales_Data[[#This Row],[Gross Revenue]]-Sales_Data[[#This Row],[Discount Amount ]]</f>
        <v>24000</v>
      </c>
      <c r="O448" s="7">
        <f>Sales_Data[[#This Row],[OrderQuantity]] *Sales_Data[[#This Row],[UnitCost]]</f>
        <v>15000</v>
      </c>
      <c r="P448" s="7">
        <f>Sales_Data[[#This Row],[ItemCost]] +Sales_Data[[#This Row],[ShippingCost]]</f>
        <v>15896.99</v>
      </c>
      <c r="Q448" s="7">
        <f>Sales_Data[[#This Row],[Gross Revenue]]-Sales_Data[[#This Row],[TotalFinancialCost]]</f>
        <v>9103.01</v>
      </c>
      <c r="R448" s="7">
        <f>Sales_Data[[#This Row],[Actul Bill Amount]]-Sales_Data[[#This Row],[ShippingCost]]</f>
        <v>23103.01</v>
      </c>
      <c r="S448">
        <v>340</v>
      </c>
      <c r="T448">
        <v>896.99</v>
      </c>
      <c r="U448" t="s">
        <v>54</v>
      </c>
      <c r="V448">
        <v>1500</v>
      </c>
      <c r="W448" t="s">
        <v>33</v>
      </c>
      <c r="X448" t="str">
        <f t="shared" si="13"/>
        <v>Delhi</v>
      </c>
    </row>
    <row r="449" spans="1:24" x14ac:dyDescent="0.4">
      <c r="A449">
        <v>100448</v>
      </c>
      <c r="B449" s="5">
        <v>45896.165972222225</v>
      </c>
      <c r="C449" s="3" t="str">
        <f>TEXT(Sales_Data[[#This Row],[OrderDate]],"mmmm")</f>
        <v>August</v>
      </c>
      <c r="D449" s="3" t="str">
        <f t="shared" si="12"/>
        <v>2025</v>
      </c>
      <c r="E449" t="s">
        <v>23</v>
      </c>
      <c r="F449" t="s">
        <v>40</v>
      </c>
      <c r="G449" t="s">
        <v>31</v>
      </c>
      <c r="H449" t="s">
        <v>25</v>
      </c>
      <c r="I449" t="s">
        <v>100</v>
      </c>
      <c r="J449">
        <v>44</v>
      </c>
      <c r="K449">
        <v>5500</v>
      </c>
      <c r="L449" s="7">
        <f>Sales_Data[[#This Row],[OrderQuantity]] *Sales_Data[[#This Row],[UnitPrice]]</f>
        <v>242000</v>
      </c>
      <c r="M449" s="7">
        <f>Sales_Data[[#This Row],[UnitPrice]]-Sales_Data[[#This Row],[UnitCost]]</f>
        <v>2000</v>
      </c>
      <c r="N449" s="7">
        <f>Sales_Data[[#This Row],[Gross Revenue]]-Sales_Data[[#This Row],[Discount Amount ]]</f>
        <v>240000</v>
      </c>
      <c r="O449" s="7">
        <f>Sales_Data[[#This Row],[OrderQuantity]] *Sales_Data[[#This Row],[UnitCost]]</f>
        <v>154000</v>
      </c>
      <c r="P449" s="7">
        <f>Sales_Data[[#This Row],[ItemCost]] +Sales_Data[[#This Row],[ShippingCost]]</f>
        <v>155514.21</v>
      </c>
      <c r="Q449" s="7">
        <f>Sales_Data[[#This Row],[Gross Revenue]]-Sales_Data[[#This Row],[TotalFinancialCost]]</f>
        <v>86485.790000000008</v>
      </c>
      <c r="R449" s="7">
        <f>Sales_Data[[#This Row],[Actul Bill Amount]]-Sales_Data[[#This Row],[ShippingCost]]</f>
        <v>238485.79</v>
      </c>
      <c r="S449">
        <v>989</v>
      </c>
      <c r="T449">
        <v>1514.21</v>
      </c>
      <c r="U449" t="s">
        <v>41</v>
      </c>
      <c r="V449">
        <v>3500</v>
      </c>
      <c r="W449" t="s">
        <v>27</v>
      </c>
      <c r="X449" t="str">
        <f t="shared" si="13"/>
        <v>Mumbai</v>
      </c>
    </row>
    <row r="450" spans="1:24" x14ac:dyDescent="0.4">
      <c r="A450">
        <v>100449</v>
      </c>
      <c r="B450" s="5">
        <v>45947.09097222222</v>
      </c>
      <c r="C450" s="3" t="str">
        <f>TEXT(Sales_Data[[#This Row],[OrderDate]],"mmmm")</f>
        <v>October</v>
      </c>
      <c r="D450" s="3" t="str">
        <f t="shared" ref="D450:D513" si="14">TEXT(B450, "yyyy")</f>
        <v>2025</v>
      </c>
      <c r="E450" t="s">
        <v>45</v>
      </c>
      <c r="F450" t="s">
        <v>28</v>
      </c>
      <c r="G450" t="s">
        <v>31</v>
      </c>
      <c r="H450" t="s">
        <v>37</v>
      </c>
      <c r="I450" t="s">
        <v>100</v>
      </c>
      <c r="J450">
        <v>13</v>
      </c>
      <c r="K450">
        <v>2500</v>
      </c>
      <c r="L450" s="7">
        <f>Sales_Data[[#This Row],[OrderQuantity]] *Sales_Data[[#This Row],[UnitPrice]]</f>
        <v>32500</v>
      </c>
      <c r="M450" s="7">
        <f>Sales_Data[[#This Row],[UnitPrice]]-Sales_Data[[#This Row],[UnitCost]]</f>
        <v>1000</v>
      </c>
      <c r="N450" s="7">
        <f>Sales_Data[[#This Row],[Gross Revenue]]-Sales_Data[[#This Row],[Discount Amount ]]</f>
        <v>31500</v>
      </c>
      <c r="O450" s="7">
        <f>Sales_Data[[#This Row],[OrderQuantity]] *Sales_Data[[#This Row],[UnitCost]]</f>
        <v>19500</v>
      </c>
      <c r="P450" s="7">
        <f>Sales_Data[[#This Row],[ItemCost]] +Sales_Data[[#This Row],[ShippingCost]]</f>
        <v>20400.45</v>
      </c>
      <c r="Q450" s="7">
        <f>Sales_Data[[#This Row],[Gross Revenue]]-Sales_Data[[#This Row],[TotalFinancialCost]]</f>
        <v>12099.55</v>
      </c>
      <c r="R450" s="7">
        <f>Sales_Data[[#This Row],[Actul Bill Amount]]-Sales_Data[[#This Row],[ShippingCost]]</f>
        <v>30599.55</v>
      </c>
      <c r="S450">
        <v>423</v>
      </c>
      <c r="T450">
        <v>900.45</v>
      </c>
      <c r="U450" t="s">
        <v>54</v>
      </c>
      <c r="V450">
        <v>1500</v>
      </c>
      <c r="W450" t="s">
        <v>38</v>
      </c>
      <c r="X450" t="str">
        <f t="shared" ref="X450:X513" si="15">_xlfn.TEXTBEFORE(W450, " ")</f>
        <v>Kolkata</v>
      </c>
    </row>
    <row r="451" spans="1:24" x14ac:dyDescent="0.4">
      <c r="A451">
        <v>100450</v>
      </c>
      <c r="B451" s="5">
        <v>45753.886805555558</v>
      </c>
      <c r="C451" s="3" t="str">
        <f>TEXT(Sales_Data[[#This Row],[OrderDate]],"mmmm")</f>
        <v>April</v>
      </c>
      <c r="D451" s="3" t="str">
        <f t="shared" si="14"/>
        <v>2025</v>
      </c>
      <c r="E451" t="s">
        <v>48</v>
      </c>
      <c r="F451" t="s">
        <v>55</v>
      </c>
      <c r="G451" t="s">
        <v>29</v>
      </c>
      <c r="H451" t="s">
        <v>37</v>
      </c>
      <c r="I451" t="s">
        <v>100</v>
      </c>
      <c r="J451">
        <v>98</v>
      </c>
      <c r="K451">
        <v>1200</v>
      </c>
      <c r="L451" s="7">
        <f>Sales_Data[[#This Row],[OrderQuantity]] *Sales_Data[[#This Row],[UnitPrice]]</f>
        <v>117600</v>
      </c>
      <c r="M451" s="7">
        <f>Sales_Data[[#This Row],[UnitPrice]]-Sales_Data[[#This Row],[UnitCost]]</f>
        <v>400</v>
      </c>
      <c r="N451" s="7">
        <f>Sales_Data[[#This Row],[Gross Revenue]]-Sales_Data[[#This Row],[Discount Amount ]]</f>
        <v>117200</v>
      </c>
      <c r="O451" s="7">
        <f>Sales_Data[[#This Row],[OrderQuantity]] *Sales_Data[[#This Row],[UnitCost]]</f>
        <v>78400</v>
      </c>
      <c r="P451" s="7">
        <f>Sales_Data[[#This Row],[ItemCost]] +Sales_Data[[#This Row],[ShippingCost]]</f>
        <v>79009.119999999995</v>
      </c>
      <c r="Q451" s="7">
        <f>Sales_Data[[#This Row],[Gross Revenue]]-Sales_Data[[#This Row],[TotalFinancialCost]]</f>
        <v>38590.880000000005</v>
      </c>
      <c r="R451" s="7">
        <f>Sales_Data[[#This Row],[Actul Bill Amount]]-Sales_Data[[#This Row],[ShippingCost]]</f>
        <v>116590.88</v>
      </c>
      <c r="S451">
        <v>873</v>
      </c>
      <c r="T451">
        <v>609.12</v>
      </c>
      <c r="U451" t="s">
        <v>58</v>
      </c>
      <c r="V451">
        <v>800</v>
      </c>
      <c r="W451" t="s">
        <v>38</v>
      </c>
      <c r="X451" t="str">
        <f t="shared" si="15"/>
        <v>Kolkata</v>
      </c>
    </row>
    <row r="452" spans="1:24" x14ac:dyDescent="0.4">
      <c r="A452">
        <v>100451</v>
      </c>
      <c r="B452" s="5">
        <v>45783.989583333336</v>
      </c>
      <c r="C452" s="3" t="str">
        <f>TEXT(Sales_Data[[#This Row],[OrderDate]],"mmmm")</f>
        <v>May</v>
      </c>
      <c r="D452" s="3" t="str">
        <f t="shared" si="14"/>
        <v>2025</v>
      </c>
      <c r="E452" t="s">
        <v>39</v>
      </c>
      <c r="F452" t="s">
        <v>35</v>
      </c>
      <c r="G452" t="s">
        <v>31</v>
      </c>
      <c r="H452" t="s">
        <v>25</v>
      </c>
      <c r="I452" t="s">
        <v>100</v>
      </c>
      <c r="J452">
        <v>24</v>
      </c>
      <c r="K452">
        <v>12000</v>
      </c>
      <c r="L452" s="7">
        <f>Sales_Data[[#This Row],[OrderQuantity]] *Sales_Data[[#This Row],[UnitPrice]]</f>
        <v>288000</v>
      </c>
      <c r="M452" s="7">
        <f>Sales_Data[[#This Row],[UnitPrice]]-Sales_Data[[#This Row],[UnitCost]]</f>
        <v>4000</v>
      </c>
      <c r="N452" s="7">
        <f>Sales_Data[[#This Row],[Gross Revenue]]-Sales_Data[[#This Row],[Discount Amount ]]</f>
        <v>284000</v>
      </c>
      <c r="O452" s="7">
        <f>Sales_Data[[#This Row],[OrderQuantity]] *Sales_Data[[#This Row],[UnitCost]]</f>
        <v>192000</v>
      </c>
      <c r="P452" s="7">
        <f>Sales_Data[[#This Row],[ItemCost]] +Sales_Data[[#This Row],[ShippingCost]]</f>
        <v>192800.92</v>
      </c>
      <c r="Q452" s="7">
        <f>Sales_Data[[#This Row],[Gross Revenue]]-Sales_Data[[#This Row],[TotalFinancialCost]]</f>
        <v>95199.079999999987</v>
      </c>
      <c r="R452" s="7">
        <f>Sales_Data[[#This Row],[Actul Bill Amount]]-Sales_Data[[#This Row],[ShippingCost]]</f>
        <v>283199.08</v>
      </c>
      <c r="S452">
        <v>602</v>
      </c>
      <c r="T452">
        <v>800.92</v>
      </c>
      <c r="U452" t="s">
        <v>36</v>
      </c>
      <c r="V452">
        <v>8000</v>
      </c>
      <c r="W452" t="s">
        <v>27</v>
      </c>
      <c r="X452" t="str">
        <f t="shared" si="15"/>
        <v>Mumbai</v>
      </c>
    </row>
    <row r="453" spans="1:24" x14ac:dyDescent="0.4">
      <c r="A453">
        <v>100452</v>
      </c>
      <c r="B453" s="5">
        <v>45775.262499999997</v>
      </c>
      <c r="C453" s="3" t="str">
        <f>TEXT(Sales_Data[[#This Row],[OrderDate]],"mmmm")</f>
        <v>April</v>
      </c>
      <c r="D453" s="3" t="str">
        <f t="shared" si="14"/>
        <v>2025</v>
      </c>
      <c r="E453" t="s">
        <v>45</v>
      </c>
      <c r="F453" t="s">
        <v>24</v>
      </c>
      <c r="G453" t="s">
        <v>29</v>
      </c>
      <c r="H453" t="s">
        <v>37</v>
      </c>
      <c r="I453" t="s">
        <v>100</v>
      </c>
      <c r="J453">
        <v>88</v>
      </c>
      <c r="K453">
        <v>25000</v>
      </c>
      <c r="L453" s="7">
        <f>Sales_Data[[#This Row],[OrderQuantity]] *Sales_Data[[#This Row],[UnitPrice]]</f>
        <v>2200000</v>
      </c>
      <c r="M453" s="7">
        <f>Sales_Data[[#This Row],[UnitPrice]]-Sales_Data[[#This Row],[UnitCost]]</f>
        <v>7000</v>
      </c>
      <c r="N453" s="7">
        <f>Sales_Data[[#This Row],[Gross Revenue]]-Sales_Data[[#This Row],[Discount Amount ]]</f>
        <v>2193000</v>
      </c>
      <c r="O453" s="7">
        <f>Sales_Data[[#This Row],[OrderQuantity]] *Sales_Data[[#This Row],[UnitCost]]</f>
        <v>1584000</v>
      </c>
      <c r="P453" s="7">
        <f>Sales_Data[[#This Row],[ItemCost]] +Sales_Data[[#This Row],[ShippingCost]]</f>
        <v>1584519.18</v>
      </c>
      <c r="Q453" s="7">
        <f>Sales_Data[[#This Row],[Gross Revenue]]-Sales_Data[[#This Row],[TotalFinancialCost]]</f>
        <v>615480.82000000007</v>
      </c>
      <c r="R453" s="7">
        <f>Sales_Data[[#This Row],[Actul Bill Amount]]-Sales_Data[[#This Row],[ShippingCost]]</f>
        <v>2192480.8199999998</v>
      </c>
      <c r="S453">
        <v>690</v>
      </c>
      <c r="T453">
        <v>519.17999999999995</v>
      </c>
      <c r="U453" t="s">
        <v>60</v>
      </c>
      <c r="V453">
        <v>18000</v>
      </c>
      <c r="W453" t="s">
        <v>38</v>
      </c>
      <c r="X453" t="str">
        <f t="shared" si="15"/>
        <v>Kolkata</v>
      </c>
    </row>
    <row r="454" spans="1:24" x14ac:dyDescent="0.4">
      <c r="A454">
        <v>100453</v>
      </c>
      <c r="B454" s="5">
        <v>45705.942361111112</v>
      </c>
      <c r="C454" s="3" t="str">
        <f>TEXT(Sales_Data[[#This Row],[OrderDate]],"mmmm")</f>
        <v>February</v>
      </c>
      <c r="D454" s="3" t="str">
        <f t="shared" si="14"/>
        <v>2025</v>
      </c>
      <c r="E454" t="s">
        <v>39</v>
      </c>
      <c r="F454" t="s">
        <v>28</v>
      </c>
      <c r="G454" t="s">
        <v>15</v>
      </c>
      <c r="H454" t="s">
        <v>16</v>
      </c>
      <c r="I454" t="s">
        <v>100</v>
      </c>
      <c r="J454">
        <v>93</v>
      </c>
      <c r="K454">
        <v>450</v>
      </c>
      <c r="L454" s="7">
        <f>Sales_Data[[#This Row],[OrderQuantity]] *Sales_Data[[#This Row],[UnitPrice]]</f>
        <v>41850</v>
      </c>
      <c r="M454" s="7">
        <f>Sales_Data[[#This Row],[UnitPrice]]-Sales_Data[[#This Row],[UnitCost]]</f>
        <v>250</v>
      </c>
      <c r="N454" s="7">
        <f>Sales_Data[[#This Row],[Gross Revenue]]-Sales_Data[[#This Row],[Discount Amount ]]</f>
        <v>41600</v>
      </c>
      <c r="O454" s="7">
        <f>Sales_Data[[#This Row],[OrderQuantity]] *Sales_Data[[#This Row],[UnitCost]]</f>
        <v>18600</v>
      </c>
      <c r="P454" s="7">
        <f>Sales_Data[[#This Row],[ItemCost]] +Sales_Data[[#This Row],[ShippingCost]]</f>
        <v>19304.36</v>
      </c>
      <c r="Q454" s="7">
        <f>Sales_Data[[#This Row],[Gross Revenue]]-Sales_Data[[#This Row],[TotalFinancialCost]]</f>
        <v>22545.64</v>
      </c>
      <c r="R454" s="7">
        <f>Sales_Data[[#This Row],[Actul Bill Amount]]-Sales_Data[[#This Row],[ShippingCost]]</f>
        <v>40895.64</v>
      </c>
      <c r="S454">
        <v>472</v>
      </c>
      <c r="T454">
        <v>704.36</v>
      </c>
      <c r="U454" t="s">
        <v>30</v>
      </c>
      <c r="V454">
        <v>200</v>
      </c>
      <c r="W454" t="s">
        <v>18</v>
      </c>
      <c r="X454" t="str">
        <f t="shared" si="15"/>
        <v>Bengaluru</v>
      </c>
    </row>
    <row r="455" spans="1:24" x14ac:dyDescent="0.4">
      <c r="A455">
        <v>100454</v>
      </c>
      <c r="B455" s="5">
        <v>45746.834027777775</v>
      </c>
      <c r="C455" s="3" t="str">
        <f>TEXT(Sales_Data[[#This Row],[OrderDate]],"mmmm")</f>
        <v>March</v>
      </c>
      <c r="D455" s="3" t="str">
        <f t="shared" si="14"/>
        <v>2025</v>
      </c>
      <c r="E455" t="s">
        <v>45</v>
      </c>
      <c r="F455" t="s">
        <v>14</v>
      </c>
      <c r="G455" t="s">
        <v>29</v>
      </c>
      <c r="H455" t="s">
        <v>20</v>
      </c>
      <c r="I455" t="s">
        <v>100</v>
      </c>
      <c r="J455">
        <v>22</v>
      </c>
      <c r="K455">
        <v>6500</v>
      </c>
      <c r="L455" s="7">
        <f>Sales_Data[[#This Row],[OrderQuantity]] *Sales_Data[[#This Row],[UnitPrice]]</f>
        <v>143000</v>
      </c>
      <c r="M455" s="7">
        <f>Sales_Data[[#This Row],[UnitPrice]]-Sales_Data[[#This Row],[UnitCost]]</f>
        <v>2300</v>
      </c>
      <c r="N455" s="7">
        <f>Sales_Data[[#This Row],[Gross Revenue]]-Sales_Data[[#This Row],[Discount Amount ]]</f>
        <v>140700</v>
      </c>
      <c r="O455" s="7">
        <f>Sales_Data[[#This Row],[OrderQuantity]] *Sales_Data[[#This Row],[UnitCost]]</f>
        <v>92400</v>
      </c>
      <c r="P455" s="7">
        <f>Sales_Data[[#This Row],[ItemCost]] +Sales_Data[[#This Row],[ShippingCost]]</f>
        <v>92766.62</v>
      </c>
      <c r="Q455" s="7">
        <f>Sales_Data[[#This Row],[Gross Revenue]]-Sales_Data[[#This Row],[TotalFinancialCost]]</f>
        <v>50233.380000000005</v>
      </c>
      <c r="R455" s="7">
        <f>Sales_Data[[#This Row],[Actul Bill Amount]]-Sales_Data[[#This Row],[ShippingCost]]</f>
        <v>140333.38</v>
      </c>
      <c r="S455">
        <v>1152</v>
      </c>
      <c r="T455">
        <v>366.62</v>
      </c>
      <c r="U455" t="s">
        <v>21</v>
      </c>
      <c r="V455">
        <v>4200</v>
      </c>
      <c r="W455" t="s">
        <v>22</v>
      </c>
      <c r="X455" t="str">
        <f t="shared" si="15"/>
        <v>Nagpur</v>
      </c>
    </row>
    <row r="456" spans="1:24" x14ac:dyDescent="0.4">
      <c r="A456">
        <v>100455</v>
      </c>
      <c r="B456" s="5">
        <v>45894.611111111109</v>
      </c>
      <c r="C456" s="3" t="str">
        <f>TEXT(Sales_Data[[#This Row],[OrderDate]],"mmmm")</f>
        <v>August</v>
      </c>
      <c r="D456" s="3" t="str">
        <f t="shared" si="14"/>
        <v>2025</v>
      </c>
      <c r="E456" t="s">
        <v>39</v>
      </c>
      <c r="F456" t="s">
        <v>14</v>
      </c>
      <c r="G456" t="s">
        <v>29</v>
      </c>
      <c r="H456" t="s">
        <v>16</v>
      </c>
      <c r="I456" t="s">
        <v>100</v>
      </c>
      <c r="J456">
        <v>4</v>
      </c>
      <c r="K456">
        <v>6500</v>
      </c>
      <c r="L456" s="7">
        <f>Sales_Data[[#This Row],[OrderQuantity]] *Sales_Data[[#This Row],[UnitPrice]]</f>
        <v>26000</v>
      </c>
      <c r="M456" s="7">
        <f>Sales_Data[[#This Row],[UnitPrice]]-Sales_Data[[#This Row],[UnitCost]]</f>
        <v>2300</v>
      </c>
      <c r="N456" s="7">
        <f>Sales_Data[[#This Row],[Gross Revenue]]-Sales_Data[[#This Row],[Discount Amount ]]</f>
        <v>23700</v>
      </c>
      <c r="O456" s="7">
        <f>Sales_Data[[#This Row],[OrderQuantity]] *Sales_Data[[#This Row],[UnitCost]]</f>
        <v>16800</v>
      </c>
      <c r="P456" s="7">
        <f>Sales_Data[[#This Row],[ItemCost]] +Sales_Data[[#This Row],[ShippingCost]]</f>
        <v>17913.88</v>
      </c>
      <c r="Q456" s="7">
        <f>Sales_Data[[#This Row],[Gross Revenue]]-Sales_Data[[#This Row],[TotalFinancialCost]]</f>
        <v>8086.119999999999</v>
      </c>
      <c r="R456" s="7">
        <f>Sales_Data[[#This Row],[Actul Bill Amount]]-Sales_Data[[#This Row],[ShippingCost]]</f>
        <v>22586.12</v>
      </c>
      <c r="S456">
        <v>581</v>
      </c>
      <c r="T456">
        <v>1113.8800000000001</v>
      </c>
      <c r="U456" t="s">
        <v>21</v>
      </c>
      <c r="V456">
        <v>4200</v>
      </c>
      <c r="W456" t="s">
        <v>18</v>
      </c>
      <c r="X456" t="str">
        <f t="shared" si="15"/>
        <v>Bengaluru</v>
      </c>
    </row>
    <row r="457" spans="1:24" x14ac:dyDescent="0.4">
      <c r="A457">
        <v>100456</v>
      </c>
      <c r="B457" s="5">
        <v>45929.043749999997</v>
      </c>
      <c r="C457" s="3" t="str">
        <f>TEXT(Sales_Data[[#This Row],[OrderDate]],"mmmm")</f>
        <v>September</v>
      </c>
      <c r="D457" s="3" t="str">
        <f t="shared" si="14"/>
        <v>2025</v>
      </c>
      <c r="E457" t="s">
        <v>19</v>
      </c>
      <c r="F457" t="s">
        <v>35</v>
      </c>
      <c r="G457" t="s">
        <v>29</v>
      </c>
      <c r="H457" t="s">
        <v>25</v>
      </c>
      <c r="I457" t="s">
        <v>100</v>
      </c>
      <c r="J457">
        <v>68</v>
      </c>
      <c r="K457">
        <v>12000</v>
      </c>
      <c r="L457" s="7">
        <f>Sales_Data[[#This Row],[OrderQuantity]] *Sales_Data[[#This Row],[UnitPrice]]</f>
        <v>816000</v>
      </c>
      <c r="M457" s="7">
        <f>Sales_Data[[#This Row],[UnitPrice]]-Sales_Data[[#This Row],[UnitCost]]</f>
        <v>4000</v>
      </c>
      <c r="N457" s="7">
        <f>Sales_Data[[#This Row],[Gross Revenue]]-Sales_Data[[#This Row],[Discount Amount ]]</f>
        <v>812000</v>
      </c>
      <c r="O457" s="7">
        <f>Sales_Data[[#This Row],[OrderQuantity]] *Sales_Data[[#This Row],[UnitCost]]</f>
        <v>544000</v>
      </c>
      <c r="P457" s="7">
        <f>Sales_Data[[#This Row],[ItemCost]] +Sales_Data[[#This Row],[ShippingCost]]</f>
        <v>544505.04</v>
      </c>
      <c r="Q457" s="7">
        <f>Sales_Data[[#This Row],[Gross Revenue]]-Sales_Data[[#This Row],[TotalFinancialCost]]</f>
        <v>271494.95999999996</v>
      </c>
      <c r="R457" s="7">
        <f>Sales_Data[[#This Row],[Actul Bill Amount]]-Sales_Data[[#This Row],[ShippingCost]]</f>
        <v>811494.96</v>
      </c>
      <c r="S457">
        <v>315</v>
      </c>
      <c r="T457">
        <v>505.04</v>
      </c>
      <c r="U457" t="s">
        <v>36</v>
      </c>
      <c r="V457">
        <v>8000</v>
      </c>
      <c r="W457" t="s">
        <v>27</v>
      </c>
      <c r="X457" t="str">
        <f t="shared" si="15"/>
        <v>Mumbai</v>
      </c>
    </row>
    <row r="458" spans="1:24" x14ac:dyDescent="0.4">
      <c r="A458">
        <v>100457</v>
      </c>
      <c r="B458" s="5">
        <v>45846.371527777781</v>
      </c>
      <c r="C458" s="3" t="str">
        <f>TEXT(Sales_Data[[#This Row],[OrderDate]],"mmmm")</f>
        <v>July</v>
      </c>
      <c r="D458" s="3" t="str">
        <f t="shared" si="14"/>
        <v>2025</v>
      </c>
      <c r="E458" t="s">
        <v>34</v>
      </c>
      <c r="F458" t="s">
        <v>14</v>
      </c>
      <c r="G458" t="s">
        <v>15</v>
      </c>
      <c r="H458" t="s">
        <v>32</v>
      </c>
      <c r="I458" t="s">
        <v>100</v>
      </c>
      <c r="J458">
        <v>52</v>
      </c>
      <c r="K458">
        <v>6500</v>
      </c>
      <c r="L458" s="7">
        <f>Sales_Data[[#This Row],[OrderQuantity]] *Sales_Data[[#This Row],[UnitPrice]]</f>
        <v>338000</v>
      </c>
      <c r="M458" s="7">
        <f>Sales_Data[[#This Row],[UnitPrice]]-Sales_Data[[#This Row],[UnitCost]]</f>
        <v>2300</v>
      </c>
      <c r="N458" s="7">
        <f>Sales_Data[[#This Row],[Gross Revenue]]-Sales_Data[[#This Row],[Discount Amount ]]</f>
        <v>335700</v>
      </c>
      <c r="O458" s="7">
        <f>Sales_Data[[#This Row],[OrderQuantity]] *Sales_Data[[#This Row],[UnitCost]]</f>
        <v>218400</v>
      </c>
      <c r="P458" s="7">
        <f>Sales_Data[[#This Row],[ItemCost]] +Sales_Data[[#This Row],[ShippingCost]]</f>
        <v>219396.35</v>
      </c>
      <c r="Q458" s="7">
        <f>Sales_Data[[#This Row],[Gross Revenue]]-Sales_Data[[#This Row],[TotalFinancialCost]]</f>
        <v>118603.65</v>
      </c>
      <c r="R458" s="7">
        <f>Sales_Data[[#This Row],[Actul Bill Amount]]-Sales_Data[[#This Row],[ShippingCost]]</f>
        <v>334703.65000000002</v>
      </c>
      <c r="S458">
        <v>554</v>
      </c>
      <c r="T458">
        <v>996.35</v>
      </c>
      <c r="U458" t="s">
        <v>21</v>
      </c>
      <c r="V458">
        <v>4200</v>
      </c>
      <c r="W458" t="s">
        <v>33</v>
      </c>
      <c r="X458" t="str">
        <f t="shared" si="15"/>
        <v>Delhi</v>
      </c>
    </row>
    <row r="459" spans="1:24" x14ac:dyDescent="0.4">
      <c r="A459">
        <v>100458</v>
      </c>
      <c r="B459" s="5">
        <v>45849.111111111109</v>
      </c>
      <c r="C459" s="3" t="str">
        <f>TEXT(Sales_Data[[#This Row],[OrderDate]],"mmmm")</f>
        <v>July</v>
      </c>
      <c r="D459" s="3" t="str">
        <f t="shared" si="14"/>
        <v>2025</v>
      </c>
      <c r="E459" t="s">
        <v>13</v>
      </c>
      <c r="F459" t="s">
        <v>14</v>
      </c>
      <c r="G459" t="s">
        <v>31</v>
      </c>
      <c r="H459" t="s">
        <v>20</v>
      </c>
      <c r="I459" t="s">
        <v>100</v>
      </c>
      <c r="J459">
        <v>4</v>
      </c>
      <c r="K459">
        <v>6500</v>
      </c>
      <c r="L459" s="7">
        <f>Sales_Data[[#This Row],[OrderQuantity]] *Sales_Data[[#This Row],[UnitPrice]]</f>
        <v>26000</v>
      </c>
      <c r="M459" s="7">
        <f>Sales_Data[[#This Row],[UnitPrice]]-Sales_Data[[#This Row],[UnitCost]]</f>
        <v>2300</v>
      </c>
      <c r="N459" s="7">
        <f>Sales_Data[[#This Row],[Gross Revenue]]-Sales_Data[[#This Row],[Discount Amount ]]</f>
        <v>23700</v>
      </c>
      <c r="O459" s="7">
        <f>Sales_Data[[#This Row],[OrderQuantity]] *Sales_Data[[#This Row],[UnitCost]]</f>
        <v>16800</v>
      </c>
      <c r="P459" s="7">
        <f>Sales_Data[[#This Row],[ItemCost]] +Sales_Data[[#This Row],[ShippingCost]]</f>
        <v>17207.759999999998</v>
      </c>
      <c r="Q459" s="7">
        <f>Sales_Data[[#This Row],[Gross Revenue]]-Sales_Data[[#This Row],[TotalFinancialCost]]</f>
        <v>8792.2400000000016</v>
      </c>
      <c r="R459" s="7">
        <f>Sales_Data[[#This Row],[Actul Bill Amount]]-Sales_Data[[#This Row],[ShippingCost]]</f>
        <v>23292.240000000002</v>
      </c>
      <c r="S459">
        <v>931</v>
      </c>
      <c r="T459">
        <v>407.76</v>
      </c>
      <c r="U459" t="s">
        <v>21</v>
      </c>
      <c r="V459">
        <v>4200</v>
      </c>
      <c r="W459" t="s">
        <v>22</v>
      </c>
      <c r="X459" t="str">
        <f t="shared" si="15"/>
        <v>Nagpur</v>
      </c>
    </row>
    <row r="460" spans="1:24" x14ac:dyDescent="0.4">
      <c r="A460">
        <v>100459</v>
      </c>
      <c r="B460" s="5">
        <v>45726.396527777775</v>
      </c>
      <c r="C460" s="3" t="str">
        <f>TEXT(Sales_Data[[#This Row],[OrderDate]],"mmmm")</f>
        <v>March</v>
      </c>
      <c r="D460" s="3" t="str">
        <f t="shared" si="14"/>
        <v>2025</v>
      </c>
      <c r="E460" t="s">
        <v>45</v>
      </c>
      <c r="F460" t="s">
        <v>40</v>
      </c>
      <c r="G460" t="s">
        <v>15</v>
      </c>
      <c r="H460" t="s">
        <v>16</v>
      </c>
      <c r="I460" t="s">
        <v>100</v>
      </c>
      <c r="J460">
        <v>92</v>
      </c>
      <c r="K460">
        <v>5500</v>
      </c>
      <c r="L460" s="7">
        <f>Sales_Data[[#This Row],[OrderQuantity]] *Sales_Data[[#This Row],[UnitPrice]]</f>
        <v>506000</v>
      </c>
      <c r="M460" s="7">
        <f>Sales_Data[[#This Row],[UnitPrice]]-Sales_Data[[#This Row],[UnitCost]]</f>
        <v>2000</v>
      </c>
      <c r="N460" s="7">
        <f>Sales_Data[[#This Row],[Gross Revenue]]-Sales_Data[[#This Row],[Discount Amount ]]</f>
        <v>504000</v>
      </c>
      <c r="O460" s="7">
        <f>Sales_Data[[#This Row],[OrderQuantity]] *Sales_Data[[#This Row],[UnitCost]]</f>
        <v>322000</v>
      </c>
      <c r="P460" s="7">
        <f>Sales_Data[[#This Row],[ItemCost]] +Sales_Data[[#This Row],[ShippingCost]]</f>
        <v>322487.95</v>
      </c>
      <c r="Q460" s="7">
        <f>Sales_Data[[#This Row],[Gross Revenue]]-Sales_Data[[#This Row],[TotalFinancialCost]]</f>
        <v>183512.05</v>
      </c>
      <c r="R460" s="7">
        <f>Sales_Data[[#This Row],[Actul Bill Amount]]-Sales_Data[[#This Row],[ShippingCost]]</f>
        <v>503512.05</v>
      </c>
      <c r="S460">
        <v>662</v>
      </c>
      <c r="T460">
        <v>487.95</v>
      </c>
      <c r="U460" t="s">
        <v>41</v>
      </c>
      <c r="V460">
        <v>3500</v>
      </c>
      <c r="W460" t="s">
        <v>18</v>
      </c>
      <c r="X460" t="str">
        <f t="shared" si="15"/>
        <v>Bengaluru</v>
      </c>
    </row>
    <row r="461" spans="1:24" x14ac:dyDescent="0.4">
      <c r="A461">
        <v>100460</v>
      </c>
      <c r="B461" s="5">
        <v>45935.720833333333</v>
      </c>
      <c r="C461" s="3" t="str">
        <f>TEXT(Sales_Data[[#This Row],[OrderDate]],"mmmm")</f>
        <v>October</v>
      </c>
      <c r="D461" s="3" t="str">
        <f t="shared" si="14"/>
        <v>2025</v>
      </c>
      <c r="E461" t="s">
        <v>34</v>
      </c>
      <c r="F461" t="s">
        <v>14</v>
      </c>
      <c r="G461" t="s">
        <v>29</v>
      </c>
      <c r="H461" t="s">
        <v>16</v>
      </c>
      <c r="I461" t="s">
        <v>100</v>
      </c>
      <c r="J461">
        <v>91</v>
      </c>
      <c r="K461">
        <v>6500</v>
      </c>
      <c r="L461" s="7">
        <f>Sales_Data[[#This Row],[OrderQuantity]] *Sales_Data[[#This Row],[UnitPrice]]</f>
        <v>591500</v>
      </c>
      <c r="M461" s="7">
        <f>Sales_Data[[#This Row],[UnitPrice]]-Sales_Data[[#This Row],[UnitCost]]</f>
        <v>2300</v>
      </c>
      <c r="N461" s="7">
        <f>Sales_Data[[#This Row],[Gross Revenue]]-Sales_Data[[#This Row],[Discount Amount ]]</f>
        <v>589200</v>
      </c>
      <c r="O461" s="7">
        <f>Sales_Data[[#This Row],[OrderQuantity]] *Sales_Data[[#This Row],[UnitCost]]</f>
        <v>382200</v>
      </c>
      <c r="P461" s="7">
        <f>Sales_Data[[#This Row],[ItemCost]] +Sales_Data[[#This Row],[ShippingCost]]</f>
        <v>382373.3</v>
      </c>
      <c r="Q461" s="7">
        <f>Sales_Data[[#This Row],[Gross Revenue]]-Sales_Data[[#This Row],[TotalFinancialCost]]</f>
        <v>209126.7</v>
      </c>
      <c r="R461" s="7">
        <f>Sales_Data[[#This Row],[Actul Bill Amount]]-Sales_Data[[#This Row],[ShippingCost]]</f>
        <v>589026.69999999995</v>
      </c>
      <c r="S461">
        <v>955</v>
      </c>
      <c r="T461">
        <v>173.3</v>
      </c>
      <c r="U461" t="s">
        <v>21</v>
      </c>
      <c r="V461">
        <v>4200</v>
      </c>
      <c r="W461" t="s">
        <v>18</v>
      </c>
      <c r="X461" t="str">
        <f t="shared" si="15"/>
        <v>Bengaluru</v>
      </c>
    </row>
    <row r="462" spans="1:24" x14ac:dyDescent="0.4">
      <c r="A462">
        <v>100461</v>
      </c>
      <c r="B462" s="5">
        <v>46006.617361111108</v>
      </c>
      <c r="C462" s="3" t="str">
        <f>TEXT(Sales_Data[[#This Row],[OrderDate]],"mmmm")</f>
        <v>December</v>
      </c>
      <c r="D462" s="3" t="str">
        <f t="shared" si="14"/>
        <v>2025</v>
      </c>
      <c r="E462" t="s">
        <v>42</v>
      </c>
      <c r="F462" t="s">
        <v>46</v>
      </c>
      <c r="G462" t="s">
        <v>15</v>
      </c>
      <c r="H462" t="s">
        <v>32</v>
      </c>
      <c r="I462" t="s">
        <v>100</v>
      </c>
      <c r="J462">
        <v>91</v>
      </c>
      <c r="K462">
        <v>4500</v>
      </c>
      <c r="L462" s="7">
        <f>Sales_Data[[#This Row],[OrderQuantity]] *Sales_Data[[#This Row],[UnitPrice]]</f>
        <v>409500</v>
      </c>
      <c r="M462" s="7">
        <f>Sales_Data[[#This Row],[UnitPrice]]-Sales_Data[[#This Row],[UnitCost]]</f>
        <v>1700</v>
      </c>
      <c r="N462" s="7">
        <f>Sales_Data[[#This Row],[Gross Revenue]]-Sales_Data[[#This Row],[Discount Amount ]]</f>
        <v>407800</v>
      </c>
      <c r="O462" s="7">
        <f>Sales_Data[[#This Row],[OrderQuantity]] *Sales_Data[[#This Row],[UnitCost]]</f>
        <v>254800</v>
      </c>
      <c r="P462" s="7">
        <f>Sales_Data[[#This Row],[ItemCost]] +Sales_Data[[#This Row],[ShippingCost]]</f>
        <v>255966.85</v>
      </c>
      <c r="Q462" s="7">
        <f>Sales_Data[[#This Row],[Gross Revenue]]-Sales_Data[[#This Row],[TotalFinancialCost]]</f>
        <v>153533.15</v>
      </c>
      <c r="R462" s="7">
        <f>Sales_Data[[#This Row],[Actul Bill Amount]]-Sales_Data[[#This Row],[ShippingCost]]</f>
        <v>406633.15</v>
      </c>
      <c r="S462">
        <v>500</v>
      </c>
      <c r="T462">
        <v>1166.8499999999999</v>
      </c>
      <c r="U462" t="s">
        <v>47</v>
      </c>
      <c r="V462">
        <v>2800</v>
      </c>
      <c r="W462" t="s">
        <v>33</v>
      </c>
      <c r="X462" t="str">
        <f t="shared" si="15"/>
        <v>Delhi</v>
      </c>
    </row>
    <row r="463" spans="1:24" x14ac:dyDescent="0.4">
      <c r="A463">
        <v>100462</v>
      </c>
      <c r="B463" s="5">
        <v>45904.647222222222</v>
      </c>
      <c r="C463" s="3" t="str">
        <f>TEXT(Sales_Data[[#This Row],[OrderDate]],"mmmm")</f>
        <v>September</v>
      </c>
      <c r="D463" s="3" t="str">
        <f t="shared" si="14"/>
        <v>2025</v>
      </c>
      <c r="E463" t="s">
        <v>42</v>
      </c>
      <c r="F463" t="s">
        <v>55</v>
      </c>
      <c r="G463" t="s">
        <v>31</v>
      </c>
      <c r="H463" t="s">
        <v>37</v>
      </c>
      <c r="I463" t="s">
        <v>100</v>
      </c>
      <c r="J463">
        <v>26</v>
      </c>
      <c r="K463">
        <v>850</v>
      </c>
      <c r="L463" s="7">
        <f>Sales_Data[[#This Row],[OrderQuantity]] *Sales_Data[[#This Row],[UnitPrice]]</f>
        <v>22100</v>
      </c>
      <c r="M463" s="7">
        <f>Sales_Data[[#This Row],[UnitPrice]]-Sales_Data[[#This Row],[UnitCost]]</f>
        <v>300</v>
      </c>
      <c r="N463" s="7">
        <f>Sales_Data[[#This Row],[Gross Revenue]]-Sales_Data[[#This Row],[Discount Amount ]]</f>
        <v>21800</v>
      </c>
      <c r="O463" s="7">
        <f>Sales_Data[[#This Row],[OrderQuantity]] *Sales_Data[[#This Row],[UnitCost]]</f>
        <v>14300</v>
      </c>
      <c r="P463" s="7">
        <f>Sales_Data[[#This Row],[ItemCost]] +Sales_Data[[#This Row],[ShippingCost]]</f>
        <v>14785.9</v>
      </c>
      <c r="Q463" s="7">
        <f>Sales_Data[[#This Row],[Gross Revenue]]-Sales_Data[[#This Row],[TotalFinancialCost]]</f>
        <v>7314.1</v>
      </c>
      <c r="R463" s="7">
        <f>Sales_Data[[#This Row],[Actul Bill Amount]]-Sales_Data[[#This Row],[ShippingCost]]</f>
        <v>21314.1</v>
      </c>
      <c r="S463">
        <v>565</v>
      </c>
      <c r="T463">
        <v>485.9</v>
      </c>
      <c r="U463" t="s">
        <v>56</v>
      </c>
      <c r="V463">
        <v>550</v>
      </c>
      <c r="W463" t="s">
        <v>38</v>
      </c>
      <c r="X463" t="str">
        <f t="shared" si="15"/>
        <v>Kolkata</v>
      </c>
    </row>
    <row r="464" spans="1:24" x14ac:dyDescent="0.4">
      <c r="A464">
        <v>100463</v>
      </c>
      <c r="B464" s="5">
        <v>45733.515972222223</v>
      </c>
      <c r="C464" s="3" t="str">
        <f>TEXT(Sales_Data[[#This Row],[OrderDate]],"mmmm")</f>
        <v>March</v>
      </c>
      <c r="D464" s="3" t="str">
        <f t="shared" si="14"/>
        <v>2025</v>
      </c>
      <c r="E464" t="s">
        <v>19</v>
      </c>
      <c r="F464" t="s">
        <v>46</v>
      </c>
      <c r="G464" t="s">
        <v>29</v>
      </c>
      <c r="H464" t="s">
        <v>20</v>
      </c>
      <c r="I464" t="s">
        <v>100</v>
      </c>
      <c r="J464">
        <v>48</v>
      </c>
      <c r="K464">
        <v>4500</v>
      </c>
      <c r="L464" s="7">
        <f>Sales_Data[[#This Row],[OrderQuantity]] *Sales_Data[[#This Row],[UnitPrice]]</f>
        <v>216000</v>
      </c>
      <c r="M464" s="7">
        <f>Sales_Data[[#This Row],[UnitPrice]]-Sales_Data[[#This Row],[UnitCost]]</f>
        <v>1700</v>
      </c>
      <c r="N464" s="7">
        <f>Sales_Data[[#This Row],[Gross Revenue]]-Sales_Data[[#This Row],[Discount Amount ]]</f>
        <v>214300</v>
      </c>
      <c r="O464" s="7">
        <f>Sales_Data[[#This Row],[OrderQuantity]] *Sales_Data[[#This Row],[UnitCost]]</f>
        <v>134400</v>
      </c>
      <c r="P464" s="7">
        <f>Sales_Data[[#This Row],[ItemCost]] +Sales_Data[[#This Row],[ShippingCost]]</f>
        <v>135646.09</v>
      </c>
      <c r="Q464" s="7">
        <f>Sales_Data[[#This Row],[Gross Revenue]]-Sales_Data[[#This Row],[TotalFinancialCost]]</f>
        <v>80353.91</v>
      </c>
      <c r="R464" s="7">
        <f>Sales_Data[[#This Row],[Actul Bill Amount]]-Sales_Data[[#This Row],[ShippingCost]]</f>
        <v>213053.91</v>
      </c>
      <c r="S464">
        <v>665</v>
      </c>
      <c r="T464">
        <v>1246.0899999999999</v>
      </c>
      <c r="U464" t="s">
        <v>47</v>
      </c>
      <c r="V464">
        <v>2800</v>
      </c>
      <c r="W464" t="s">
        <v>22</v>
      </c>
      <c r="X464" t="str">
        <f t="shared" si="15"/>
        <v>Nagpur</v>
      </c>
    </row>
    <row r="465" spans="1:24" x14ac:dyDescent="0.4">
      <c r="A465">
        <v>100464</v>
      </c>
      <c r="B465" s="5">
        <v>45811.486805555556</v>
      </c>
      <c r="C465" s="3" t="str">
        <f>TEXT(Sales_Data[[#This Row],[OrderDate]],"mmmm")</f>
        <v>June</v>
      </c>
      <c r="D465" s="3" t="str">
        <f t="shared" si="14"/>
        <v>2025</v>
      </c>
      <c r="E465" t="s">
        <v>13</v>
      </c>
      <c r="F465" t="s">
        <v>28</v>
      </c>
      <c r="G465" t="s">
        <v>29</v>
      </c>
      <c r="H465" t="s">
        <v>20</v>
      </c>
      <c r="I465" t="s">
        <v>100</v>
      </c>
      <c r="J465">
        <v>60</v>
      </c>
      <c r="K465">
        <v>450</v>
      </c>
      <c r="L465" s="7">
        <f>Sales_Data[[#This Row],[OrderQuantity]] *Sales_Data[[#This Row],[UnitPrice]]</f>
        <v>27000</v>
      </c>
      <c r="M465" s="7">
        <f>Sales_Data[[#This Row],[UnitPrice]]-Sales_Data[[#This Row],[UnitCost]]</f>
        <v>250</v>
      </c>
      <c r="N465" s="7">
        <f>Sales_Data[[#This Row],[Gross Revenue]]-Sales_Data[[#This Row],[Discount Amount ]]</f>
        <v>26750</v>
      </c>
      <c r="O465" s="7">
        <f>Sales_Data[[#This Row],[OrderQuantity]] *Sales_Data[[#This Row],[UnitCost]]</f>
        <v>12000</v>
      </c>
      <c r="P465" s="7">
        <f>Sales_Data[[#This Row],[ItemCost]] +Sales_Data[[#This Row],[ShippingCost]]</f>
        <v>12409.89</v>
      </c>
      <c r="Q465" s="7">
        <f>Sales_Data[[#This Row],[Gross Revenue]]-Sales_Data[[#This Row],[TotalFinancialCost]]</f>
        <v>14590.11</v>
      </c>
      <c r="R465" s="7">
        <f>Sales_Data[[#This Row],[Actul Bill Amount]]-Sales_Data[[#This Row],[ShippingCost]]</f>
        <v>26340.11</v>
      </c>
      <c r="S465">
        <v>402</v>
      </c>
      <c r="T465">
        <v>409.89</v>
      </c>
      <c r="U465" t="s">
        <v>30</v>
      </c>
      <c r="V465">
        <v>200</v>
      </c>
      <c r="W465" t="s">
        <v>22</v>
      </c>
      <c r="X465" t="str">
        <f t="shared" si="15"/>
        <v>Nagpur</v>
      </c>
    </row>
    <row r="466" spans="1:24" x14ac:dyDescent="0.4">
      <c r="A466">
        <v>100465</v>
      </c>
      <c r="B466" s="5">
        <v>45801.474999999999</v>
      </c>
      <c r="C466" s="3" t="str">
        <f>TEXT(Sales_Data[[#This Row],[OrderDate]],"mmmm")</f>
        <v>May</v>
      </c>
      <c r="D466" s="3" t="str">
        <f t="shared" si="14"/>
        <v>2025</v>
      </c>
      <c r="E466" t="s">
        <v>48</v>
      </c>
      <c r="F466" t="s">
        <v>55</v>
      </c>
      <c r="G466" t="s">
        <v>15</v>
      </c>
      <c r="H466" t="s">
        <v>16</v>
      </c>
      <c r="I466" t="s">
        <v>100</v>
      </c>
      <c r="J466">
        <v>10</v>
      </c>
      <c r="K466">
        <v>850</v>
      </c>
      <c r="L466" s="7">
        <f>Sales_Data[[#This Row],[OrderQuantity]] *Sales_Data[[#This Row],[UnitPrice]]</f>
        <v>8500</v>
      </c>
      <c r="M466" s="7">
        <f>Sales_Data[[#This Row],[UnitPrice]]-Sales_Data[[#This Row],[UnitCost]]</f>
        <v>300</v>
      </c>
      <c r="N466" s="7">
        <f>Sales_Data[[#This Row],[Gross Revenue]]-Sales_Data[[#This Row],[Discount Amount ]]</f>
        <v>8200</v>
      </c>
      <c r="O466" s="7">
        <f>Sales_Data[[#This Row],[OrderQuantity]] *Sales_Data[[#This Row],[UnitCost]]</f>
        <v>5500</v>
      </c>
      <c r="P466" s="7">
        <f>Sales_Data[[#This Row],[ItemCost]] +Sales_Data[[#This Row],[ShippingCost]]</f>
        <v>6406.84</v>
      </c>
      <c r="Q466" s="7">
        <f>Sales_Data[[#This Row],[Gross Revenue]]-Sales_Data[[#This Row],[TotalFinancialCost]]</f>
        <v>2093.16</v>
      </c>
      <c r="R466" s="7">
        <f>Sales_Data[[#This Row],[Actul Bill Amount]]-Sales_Data[[#This Row],[ShippingCost]]</f>
        <v>7293.16</v>
      </c>
      <c r="S466">
        <v>1108</v>
      </c>
      <c r="T466">
        <v>906.84</v>
      </c>
      <c r="U466" t="s">
        <v>56</v>
      </c>
      <c r="V466">
        <v>550</v>
      </c>
      <c r="W466" t="s">
        <v>18</v>
      </c>
      <c r="X466" t="str">
        <f t="shared" si="15"/>
        <v>Bengaluru</v>
      </c>
    </row>
    <row r="467" spans="1:24" x14ac:dyDescent="0.4">
      <c r="A467">
        <v>100466</v>
      </c>
      <c r="B467" s="5">
        <v>45743.030555555553</v>
      </c>
      <c r="C467" s="3" t="str">
        <f>TEXT(Sales_Data[[#This Row],[OrderDate]],"mmmm")</f>
        <v>March</v>
      </c>
      <c r="D467" s="3" t="str">
        <f t="shared" si="14"/>
        <v>2025</v>
      </c>
      <c r="E467" t="s">
        <v>48</v>
      </c>
      <c r="F467" t="s">
        <v>46</v>
      </c>
      <c r="G467" t="s">
        <v>31</v>
      </c>
      <c r="H467" t="s">
        <v>37</v>
      </c>
      <c r="I467" t="s">
        <v>100</v>
      </c>
      <c r="J467">
        <v>38</v>
      </c>
      <c r="K467">
        <v>15000</v>
      </c>
      <c r="L467" s="7">
        <f>Sales_Data[[#This Row],[OrderQuantity]] *Sales_Data[[#This Row],[UnitPrice]]</f>
        <v>570000</v>
      </c>
      <c r="M467" s="7">
        <f>Sales_Data[[#This Row],[UnitPrice]]-Sales_Data[[#This Row],[UnitCost]]</f>
        <v>5500</v>
      </c>
      <c r="N467" s="7">
        <f>Sales_Data[[#This Row],[Gross Revenue]]-Sales_Data[[#This Row],[Discount Amount ]]</f>
        <v>564500</v>
      </c>
      <c r="O467" s="7">
        <f>Sales_Data[[#This Row],[OrderQuantity]] *Sales_Data[[#This Row],[UnitCost]]</f>
        <v>361000</v>
      </c>
      <c r="P467" s="7">
        <f>Sales_Data[[#This Row],[ItemCost]] +Sales_Data[[#This Row],[ShippingCost]]</f>
        <v>361334.31</v>
      </c>
      <c r="Q467" s="7">
        <f>Sales_Data[[#This Row],[Gross Revenue]]-Sales_Data[[#This Row],[TotalFinancialCost]]</f>
        <v>208665.69</v>
      </c>
      <c r="R467" s="7">
        <f>Sales_Data[[#This Row],[Actul Bill Amount]]-Sales_Data[[#This Row],[ShippingCost]]</f>
        <v>564165.68999999994</v>
      </c>
      <c r="S467">
        <v>1169</v>
      </c>
      <c r="T467">
        <v>334.31</v>
      </c>
      <c r="U467" t="s">
        <v>53</v>
      </c>
      <c r="V467">
        <v>9500</v>
      </c>
      <c r="W467" t="s">
        <v>38</v>
      </c>
      <c r="X467" t="str">
        <f t="shared" si="15"/>
        <v>Kolkata</v>
      </c>
    </row>
    <row r="468" spans="1:24" x14ac:dyDescent="0.4">
      <c r="A468">
        <v>100467</v>
      </c>
      <c r="B468" s="5">
        <v>45842.619444444441</v>
      </c>
      <c r="C468" s="3" t="str">
        <f>TEXT(Sales_Data[[#This Row],[OrderDate]],"mmmm")</f>
        <v>July</v>
      </c>
      <c r="D468" s="3" t="str">
        <f t="shared" si="14"/>
        <v>2025</v>
      </c>
      <c r="E468" t="s">
        <v>19</v>
      </c>
      <c r="F468" t="s">
        <v>43</v>
      </c>
      <c r="G468" t="s">
        <v>15</v>
      </c>
      <c r="H468" t="s">
        <v>37</v>
      </c>
      <c r="I468" t="s">
        <v>100</v>
      </c>
      <c r="J468">
        <v>82</v>
      </c>
      <c r="K468">
        <v>4500</v>
      </c>
      <c r="L468" s="7">
        <f>Sales_Data[[#This Row],[OrderQuantity]] *Sales_Data[[#This Row],[UnitPrice]]</f>
        <v>369000</v>
      </c>
      <c r="M468" s="7">
        <f>Sales_Data[[#This Row],[UnitPrice]]-Sales_Data[[#This Row],[UnitCost]]</f>
        <v>2000</v>
      </c>
      <c r="N468" s="7">
        <f>Sales_Data[[#This Row],[Gross Revenue]]-Sales_Data[[#This Row],[Discount Amount ]]</f>
        <v>367000</v>
      </c>
      <c r="O468" s="7">
        <f>Sales_Data[[#This Row],[OrderQuantity]] *Sales_Data[[#This Row],[UnitCost]]</f>
        <v>205000</v>
      </c>
      <c r="P468" s="7">
        <f>Sales_Data[[#This Row],[ItemCost]] +Sales_Data[[#This Row],[ShippingCost]]</f>
        <v>205337.04</v>
      </c>
      <c r="Q468" s="7">
        <f>Sales_Data[[#This Row],[Gross Revenue]]-Sales_Data[[#This Row],[TotalFinancialCost]]</f>
        <v>163662.96</v>
      </c>
      <c r="R468" s="7">
        <f>Sales_Data[[#This Row],[Actul Bill Amount]]-Sales_Data[[#This Row],[ShippingCost]]</f>
        <v>366662.96</v>
      </c>
      <c r="S468">
        <v>942</v>
      </c>
      <c r="T468">
        <v>337.04</v>
      </c>
      <c r="U468" t="s">
        <v>44</v>
      </c>
      <c r="V468">
        <v>2500</v>
      </c>
      <c r="W468" t="s">
        <v>38</v>
      </c>
      <c r="X468" t="str">
        <f t="shared" si="15"/>
        <v>Kolkata</v>
      </c>
    </row>
    <row r="469" spans="1:24" x14ac:dyDescent="0.4">
      <c r="A469">
        <v>100468</v>
      </c>
      <c r="B469" s="5">
        <v>45942.943749999999</v>
      </c>
      <c r="C469" s="3" t="str">
        <f>TEXT(Sales_Data[[#This Row],[OrderDate]],"mmmm")</f>
        <v>October</v>
      </c>
      <c r="D469" s="3" t="str">
        <f t="shared" si="14"/>
        <v>2025</v>
      </c>
      <c r="E469" t="s">
        <v>45</v>
      </c>
      <c r="F469" t="s">
        <v>43</v>
      </c>
      <c r="G469" t="s">
        <v>15</v>
      </c>
      <c r="H469" t="s">
        <v>37</v>
      </c>
      <c r="I469" t="s">
        <v>100</v>
      </c>
      <c r="J469">
        <v>89</v>
      </c>
      <c r="K469">
        <v>2800</v>
      </c>
      <c r="L469" s="7">
        <f>Sales_Data[[#This Row],[OrderQuantity]] *Sales_Data[[#This Row],[UnitPrice]]</f>
        <v>249200</v>
      </c>
      <c r="M469" s="7">
        <f>Sales_Data[[#This Row],[UnitPrice]]-Sales_Data[[#This Row],[UnitCost]]</f>
        <v>1300</v>
      </c>
      <c r="N469" s="7">
        <f>Sales_Data[[#This Row],[Gross Revenue]]-Sales_Data[[#This Row],[Discount Amount ]]</f>
        <v>247900</v>
      </c>
      <c r="O469" s="7">
        <f>Sales_Data[[#This Row],[OrderQuantity]] *Sales_Data[[#This Row],[UnitCost]]</f>
        <v>133500</v>
      </c>
      <c r="P469" s="7">
        <f>Sales_Data[[#This Row],[ItemCost]] +Sales_Data[[#This Row],[ShippingCost]]</f>
        <v>134139.57999999999</v>
      </c>
      <c r="Q469" s="7">
        <f>Sales_Data[[#This Row],[Gross Revenue]]-Sales_Data[[#This Row],[TotalFinancialCost]]</f>
        <v>115060.42000000001</v>
      </c>
      <c r="R469" s="7">
        <f>Sales_Data[[#This Row],[Actul Bill Amount]]-Sales_Data[[#This Row],[ShippingCost]]</f>
        <v>247260.42</v>
      </c>
      <c r="S469">
        <v>786</v>
      </c>
      <c r="T469">
        <v>639.58000000000004</v>
      </c>
      <c r="U469" t="s">
        <v>61</v>
      </c>
      <c r="V469">
        <v>1500</v>
      </c>
      <c r="W469" t="s">
        <v>38</v>
      </c>
      <c r="X469" t="str">
        <f t="shared" si="15"/>
        <v>Kolkata</v>
      </c>
    </row>
    <row r="470" spans="1:24" x14ac:dyDescent="0.4">
      <c r="A470">
        <v>100469</v>
      </c>
      <c r="B470" s="5">
        <v>45877.02847222222</v>
      </c>
      <c r="C470" s="3" t="str">
        <f>TEXT(Sales_Data[[#This Row],[OrderDate]],"mmmm")</f>
        <v>August</v>
      </c>
      <c r="D470" s="3" t="str">
        <f t="shared" si="14"/>
        <v>2025</v>
      </c>
      <c r="E470" t="s">
        <v>23</v>
      </c>
      <c r="F470" t="s">
        <v>28</v>
      </c>
      <c r="G470" t="s">
        <v>29</v>
      </c>
      <c r="H470" t="s">
        <v>16</v>
      </c>
      <c r="I470" t="s">
        <v>100</v>
      </c>
      <c r="J470">
        <v>77</v>
      </c>
      <c r="K470">
        <v>2500</v>
      </c>
      <c r="L470" s="7">
        <f>Sales_Data[[#This Row],[OrderQuantity]] *Sales_Data[[#This Row],[UnitPrice]]</f>
        <v>192500</v>
      </c>
      <c r="M470" s="7">
        <f>Sales_Data[[#This Row],[UnitPrice]]-Sales_Data[[#This Row],[UnitCost]]</f>
        <v>1000</v>
      </c>
      <c r="N470" s="7">
        <f>Sales_Data[[#This Row],[Gross Revenue]]-Sales_Data[[#This Row],[Discount Amount ]]</f>
        <v>191500</v>
      </c>
      <c r="O470" s="7">
        <f>Sales_Data[[#This Row],[OrderQuantity]] *Sales_Data[[#This Row],[UnitCost]]</f>
        <v>115500</v>
      </c>
      <c r="P470" s="7">
        <f>Sales_Data[[#This Row],[ItemCost]] +Sales_Data[[#This Row],[ShippingCost]]</f>
        <v>118127.4</v>
      </c>
      <c r="Q470" s="7">
        <f>Sales_Data[[#This Row],[Gross Revenue]]-Sales_Data[[#This Row],[TotalFinancialCost]]</f>
        <v>74372.600000000006</v>
      </c>
      <c r="R470" s="7">
        <f>Sales_Data[[#This Row],[Actul Bill Amount]]-Sales_Data[[#This Row],[ShippingCost]]</f>
        <v>188872.6</v>
      </c>
      <c r="S470">
        <v>1111</v>
      </c>
      <c r="T470">
        <v>2627.4</v>
      </c>
      <c r="U470" t="s">
        <v>54</v>
      </c>
      <c r="V470">
        <v>1500</v>
      </c>
      <c r="W470" t="s">
        <v>18</v>
      </c>
      <c r="X470" t="str">
        <f t="shared" si="15"/>
        <v>Bengaluru</v>
      </c>
    </row>
    <row r="471" spans="1:24" x14ac:dyDescent="0.4">
      <c r="A471">
        <v>100470</v>
      </c>
      <c r="B471" s="5">
        <v>45726.291666666664</v>
      </c>
      <c r="C471" s="3" t="str">
        <f>TEXT(Sales_Data[[#This Row],[OrderDate]],"mmmm")</f>
        <v>March</v>
      </c>
      <c r="D471" s="3" t="str">
        <f t="shared" si="14"/>
        <v>2025</v>
      </c>
      <c r="E471" t="s">
        <v>48</v>
      </c>
      <c r="F471" t="s">
        <v>43</v>
      </c>
      <c r="G471" t="s">
        <v>15</v>
      </c>
      <c r="H471" t="s">
        <v>32</v>
      </c>
      <c r="I471" t="s">
        <v>100</v>
      </c>
      <c r="J471">
        <v>12</v>
      </c>
      <c r="K471">
        <v>2800</v>
      </c>
      <c r="L471" s="7">
        <f>Sales_Data[[#This Row],[OrderQuantity]] *Sales_Data[[#This Row],[UnitPrice]]</f>
        <v>33600</v>
      </c>
      <c r="M471" s="7">
        <f>Sales_Data[[#This Row],[UnitPrice]]-Sales_Data[[#This Row],[UnitCost]]</f>
        <v>1300</v>
      </c>
      <c r="N471" s="7">
        <f>Sales_Data[[#This Row],[Gross Revenue]]-Sales_Data[[#This Row],[Discount Amount ]]</f>
        <v>32300</v>
      </c>
      <c r="O471" s="7">
        <f>Sales_Data[[#This Row],[OrderQuantity]] *Sales_Data[[#This Row],[UnitCost]]</f>
        <v>18000</v>
      </c>
      <c r="P471" s="7">
        <f>Sales_Data[[#This Row],[ItemCost]] +Sales_Data[[#This Row],[ShippingCost]]</f>
        <v>18488.48</v>
      </c>
      <c r="Q471" s="7">
        <f>Sales_Data[[#This Row],[Gross Revenue]]-Sales_Data[[#This Row],[TotalFinancialCost]]</f>
        <v>15111.52</v>
      </c>
      <c r="R471" s="7">
        <f>Sales_Data[[#This Row],[Actul Bill Amount]]-Sales_Data[[#This Row],[ShippingCost]]</f>
        <v>31811.52</v>
      </c>
      <c r="S471">
        <v>451</v>
      </c>
      <c r="T471">
        <v>488.48</v>
      </c>
      <c r="U471" t="s">
        <v>61</v>
      </c>
      <c r="V471">
        <v>1500</v>
      </c>
      <c r="W471" t="s">
        <v>33</v>
      </c>
      <c r="X471" t="str">
        <f t="shared" si="15"/>
        <v>Delhi</v>
      </c>
    </row>
    <row r="472" spans="1:24" x14ac:dyDescent="0.4">
      <c r="A472">
        <v>100471</v>
      </c>
      <c r="B472" s="5">
        <v>45704.665277777778</v>
      </c>
      <c r="C472" s="3" t="str">
        <f>TEXT(Sales_Data[[#This Row],[OrderDate]],"mmmm")</f>
        <v>February</v>
      </c>
      <c r="D472" s="3" t="str">
        <f t="shared" si="14"/>
        <v>2025</v>
      </c>
      <c r="E472" t="s">
        <v>13</v>
      </c>
      <c r="F472" t="s">
        <v>14</v>
      </c>
      <c r="G472" t="s">
        <v>31</v>
      </c>
      <c r="H472" t="s">
        <v>37</v>
      </c>
      <c r="I472" t="s">
        <v>100</v>
      </c>
      <c r="J472">
        <v>9</v>
      </c>
      <c r="K472">
        <v>3200</v>
      </c>
      <c r="L472" s="7">
        <f>Sales_Data[[#This Row],[OrderQuantity]] *Sales_Data[[#This Row],[UnitPrice]]</f>
        <v>28800</v>
      </c>
      <c r="M472" s="7">
        <f>Sales_Data[[#This Row],[UnitPrice]]-Sales_Data[[#This Row],[UnitCost]]</f>
        <v>1200</v>
      </c>
      <c r="N472" s="7">
        <f>Sales_Data[[#This Row],[Gross Revenue]]-Sales_Data[[#This Row],[Discount Amount ]]</f>
        <v>27600</v>
      </c>
      <c r="O472" s="7">
        <f>Sales_Data[[#This Row],[OrderQuantity]] *Sales_Data[[#This Row],[UnitCost]]</f>
        <v>18000</v>
      </c>
      <c r="P472" s="7">
        <f>Sales_Data[[#This Row],[ItemCost]] +Sales_Data[[#This Row],[ShippingCost]]</f>
        <v>18567.07</v>
      </c>
      <c r="Q472" s="7">
        <f>Sales_Data[[#This Row],[Gross Revenue]]-Sales_Data[[#This Row],[TotalFinancialCost]]</f>
        <v>10232.93</v>
      </c>
      <c r="R472" s="7">
        <f>Sales_Data[[#This Row],[Actul Bill Amount]]-Sales_Data[[#This Row],[ShippingCost]]</f>
        <v>27032.93</v>
      </c>
      <c r="S472">
        <v>1009</v>
      </c>
      <c r="T472">
        <v>567.07000000000005</v>
      </c>
      <c r="U472" t="s">
        <v>17</v>
      </c>
      <c r="V472">
        <v>2000</v>
      </c>
      <c r="W472" t="s">
        <v>38</v>
      </c>
      <c r="X472" t="str">
        <f t="shared" si="15"/>
        <v>Kolkata</v>
      </c>
    </row>
    <row r="473" spans="1:24" x14ac:dyDescent="0.4">
      <c r="A473">
        <v>100472</v>
      </c>
      <c r="B473" s="5">
        <v>45751.662499999999</v>
      </c>
      <c r="C473" s="3" t="str">
        <f>TEXT(Sales_Data[[#This Row],[OrderDate]],"mmmm")</f>
        <v>April</v>
      </c>
      <c r="D473" s="3" t="str">
        <f t="shared" si="14"/>
        <v>2025</v>
      </c>
      <c r="E473" t="s">
        <v>42</v>
      </c>
      <c r="F473" t="s">
        <v>40</v>
      </c>
      <c r="G473" t="s">
        <v>31</v>
      </c>
      <c r="H473" t="s">
        <v>37</v>
      </c>
      <c r="I473" t="s">
        <v>100</v>
      </c>
      <c r="J473">
        <v>35</v>
      </c>
      <c r="K473">
        <v>5500</v>
      </c>
      <c r="L473" s="7">
        <f>Sales_Data[[#This Row],[OrderQuantity]] *Sales_Data[[#This Row],[UnitPrice]]</f>
        <v>192500</v>
      </c>
      <c r="M473" s="7">
        <f>Sales_Data[[#This Row],[UnitPrice]]-Sales_Data[[#This Row],[UnitCost]]</f>
        <v>2000</v>
      </c>
      <c r="N473" s="7">
        <f>Sales_Data[[#This Row],[Gross Revenue]]-Sales_Data[[#This Row],[Discount Amount ]]</f>
        <v>190500</v>
      </c>
      <c r="O473" s="7">
        <f>Sales_Data[[#This Row],[OrderQuantity]] *Sales_Data[[#This Row],[UnitCost]]</f>
        <v>122500</v>
      </c>
      <c r="P473" s="7">
        <f>Sales_Data[[#This Row],[ItemCost]] +Sales_Data[[#This Row],[ShippingCost]]</f>
        <v>123268.35</v>
      </c>
      <c r="Q473" s="7">
        <f>Sales_Data[[#This Row],[Gross Revenue]]-Sales_Data[[#This Row],[TotalFinancialCost]]</f>
        <v>69231.649999999994</v>
      </c>
      <c r="R473" s="7">
        <f>Sales_Data[[#This Row],[Actul Bill Amount]]-Sales_Data[[#This Row],[ShippingCost]]</f>
        <v>189731.65</v>
      </c>
      <c r="S473">
        <v>1064</v>
      </c>
      <c r="T473">
        <v>768.35</v>
      </c>
      <c r="U473" t="s">
        <v>41</v>
      </c>
      <c r="V473">
        <v>3500</v>
      </c>
      <c r="W473" t="s">
        <v>38</v>
      </c>
      <c r="X473" t="str">
        <f t="shared" si="15"/>
        <v>Kolkata</v>
      </c>
    </row>
    <row r="474" spans="1:24" x14ac:dyDescent="0.4">
      <c r="A474">
        <v>100473</v>
      </c>
      <c r="B474" s="5">
        <v>45895.104166666664</v>
      </c>
      <c r="C474" s="3" t="str">
        <f>TEXT(Sales_Data[[#This Row],[OrderDate]],"mmmm")</f>
        <v>August</v>
      </c>
      <c r="D474" s="3" t="str">
        <f t="shared" si="14"/>
        <v>2025</v>
      </c>
      <c r="E474" t="s">
        <v>48</v>
      </c>
      <c r="F474" t="s">
        <v>35</v>
      </c>
      <c r="G474" t="s">
        <v>15</v>
      </c>
      <c r="H474" t="s">
        <v>37</v>
      </c>
      <c r="I474" t="s">
        <v>100</v>
      </c>
      <c r="J474">
        <v>33</v>
      </c>
      <c r="K474">
        <v>12000</v>
      </c>
      <c r="L474" s="7">
        <f>Sales_Data[[#This Row],[OrderQuantity]] *Sales_Data[[#This Row],[UnitPrice]]</f>
        <v>396000</v>
      </c>
      <c r="M474" s="7">
        <f>Sales_Data[[#This Row],[UnitPrice]]-Sales_Data[[#This Row],[UnitCost]]</f>
        <v>4000</v>
      </c>
      <c r="N474" s="7">
        <f>Sales_Data[[#This Row],[Gross Revenue]]-Sales_Data[[#This Row],[Discount Amount ]]</f>
        <v>392000</v>
      </c>
      <c r="O474" s="7">
        <f>Sales_Data[[#This Row],[OrderQuantity]] *Sales_Data[[#This Row],[UnitCost]]</f>
        <v>264000</v>
      </c>
      <c r="P474" s="7">
        <f>Sales_Data[[#This Row],[ItemCost]] +Sales_Data[[#This Row],[ShippingCost]]</f>
        <v>264403.99</v>
      </c>
      <c r="Q474" s="7">
        <f>Sales_Data[[#This Row],[Gross Revenue]]-Sales_Data[[#This Row],[TotalFinancialCost]]</f>
        <v>131596.01</v>
      </c>
      <c r="R474" s="7">
        <f>Sales_Data[[#This Row],[Actul Bill Amount]]-Sales_Data[[#This Row],[ShippingCost]]</f>
        <v>391596.01</v>
      </c>
      <c r="S474">
        <v>1086</v>
      </c>
      <c r="T474">
        <v>403.99</v>
      </c>
      <c r="U474" t="s">
        <v>36</v>
      </c>
      <c r="V474">
        <v>8000</v>
      </c>
      <c r="W474" t="s">
        <v>38</v>
      </c>
      <c r="X474" t="str">
        <f t="shared" si="15"/>
        <v>Kolkata</v>
      </c>
    </row>
    <row r="475" spans="1:24" x14ac:dyDescent="0.4">
      <c r="A475">
        <v>100474</v>
      </c>
      <c r="B475" s="5">
        <v>45861.752083333333</v>
      </c>
      <c r="C475" s="3" t="str">
        <f>TEXT(Sales_Data[[#This Row],[OrderDate]],"mmmm")</f>
        <v>July</v>
      </c>
      <c r="D475" s="3" t="str">
        <f t="shared" si="14"/>
        <v>2025</v>
      </c>
      <c r="E475" t="s">
        <v>19</v>
      </c>
      <c r="F475" t="s">
        <v>43</v>
      </c>
      <c r="G475" t="s">
        <v>31</v>
      </c>
      <c r="H475" t="s">
        <v>25</v>
      </c>
      <c r="I475" t="s">
        <v>100</v>
      </c>
      <c r="J475">
        <v>63</v>
      </c>
      <c r="K475">
        <v>1800</v>
      </c>
      <c r="L475" s="7">
        <f>Sales_Data[[#This Row],[OrderQuantity]] *Sales_Data[[#This Row],[UnitPrice]]</f>
        <v>113400</v>
      </c>
      <c r="M475" s="7">
        <f>Sales_Data[[#This Row],[UnitPrice]]-Sales_Data[[#This Row],[UnitCost]]</f>
        <v>900</v>
      </c>
      <c r="N475" s="7">
        <f>Sales_Data[[#This Row],[Gross Revenue]]-Sales_Data[[#This Row],[Discount Amount ]]</f>
        <v>112500</v>
      </c>
      <c r="O475" s="7">
        <f>Sales_Data[[#This Row],[OrderQuantity]] *Sales_Data[[#This Row],[UnitCost]]</f>
        <v>56700</v>
      </c>
      <c r="P475" s="7">
        <f>Sales_Data[[#This Row],[ItemCost]] +Sales_Data[[#This Row],[ShippingCost]]</f>
        <v>58874.7</v>
      </c>
      <c r="Q475" s="7">
        <f>Sales_Data[[#This Row],[Gross Revenue]]-Sales_Data[[#This Row],[TotalFinancialCost]]</f>
        <v>54525.3</v>
      </c>
      <c r="R475" s="7">
        <f>Sales_Data[[#This Row],[Actul Bill Amount]]-Sales_Data[[#This Row],[ShippingCost]]</f>
        <v>110325.3</v>
      </c>
      <c r="S475">
        <v>892</v>
      </c>
      <c r="T475">
        <v>2174.6999999999998</v>
      </c>
      <c r="U475" t="s">
        <v>51</v>
      </c>
      <c r="V475">
        <v>900</v>
      </c>
      <c r="W475" t="s">
        <v>27</v>
      </c>
      <c r="X475" t="str">
        <f t="shared" si="15"/>
        <v>Mumbai</v>
      </c>
    </row>
    <row r="476" spans="1:24" x14ac:dyDescent="0.4">
      <c r="A476">
        <v>100475</v>
      </c>
      <c r="B476" s="5">
        <v>45875.561805555553</v>
      </c>
      <c r="C476" s="3" t="str">
        <f>TEXT(Sales_Data[[#This Row],[OrderDate]],"mmmm")</f>
        <v>August</v>
      </c>
      <c r="D476" s="3" t="str">
        <f t="shared" si="14"/>
        <v>2025</v>
      </c>
      <c r="E476" t="s">
        <v>13</v>
      </c>
      <c r="F476" t="s">
        <v>35</v>
      </c>
      <c r="G476" t="s">
        <v>29</v>
      </c>
      <c r="H476" t="s">
        <v>16</v>
      </c>
      <c r="I476" t="s">
        <v>100</v>
      </c>
      <c r="J476">
        <v>23</v>
      </c>
      <c r="K476">
        <v>8500</v>
      </c>
      <c r="L476" s="7">
        <f>Sales_Data[[#This Row],[OrderQuantity]] *Sales_Data[[#This Row],[UnitPrice]]</f>
        <v>195500</v>
      </c>
      <c r="M476" s="7">
        <f>Sales_Data[[#This Row],[UnitPrice]]-Sales_Data[[#This Row],[UnitCost]]</f>
        <v>3000</v>
      </c>
      <c r="N476" s="7">
        <f>Sales_Data[[#This Row],[Gross Revenue]]-Sales_Data[[#This Row],[Discount Amount ]]</f>
        <v>192500</v>
      </c>
      <c r="O476" s="7">
        <f>Sales_Data[[#This Row],[OrderQuantity]] *Sales_Data[[#This Row],[UnitCost]]</f>
        <v>126500</v>
      </c>
      <c r="P476" s="7">
        <f>Sales_Data[[#This Row],[ItemCost]] +Sales_Data[[#This Row],[ShippingCost]]</f>
        <v>127012.04</v>
      </c>
      <c r="Q476" s="7">
        <f>Sales_Data[[#This Row],[Gross Revenue]]-Sales_Data[[#This Row],[TotalFinancialCost]]</f>
        <v>68487.960000000006</v>
      </c>
      <c r="R476" s="7">
        <f>Sales_Data[[#This Row],[Actul Bill Amount]]-Sales_Data[[#This Row],[ShippingCost]]</f>
        <v>191987.96</v>
      </c>
      <c r="S476">
        <v>1055</v>
      </c>
      <c r="T476">
        <v>512.04</v>
      </c>
      <c r="U476" t="s">
        <v>49</v>
      </c>
      <c r="V476">
        <v>5500</v>
      </c>
      <c r="W476" t="s">
        <v>18</v>
      </c>
      <c r="X476" t="str">
        <f t="shared" si="15"/>
        <v>Bengaluru</v>
      </c>
    </row>
    <row r="477" spans="1:24" x14ac:dyDescent="0.4">
      <c r="A477">
        <v>100476</v>
      </c>
      <c r="B477" s="5">
        <v>45998.34097222222</v>
      </c>
      <c r="C477" s="3" t="str">
        <f>TEXT(Sales_Data[[#This Row],[OrderDate]],"mmmm")</f>
        <v>December</v>
      </c>
      <c r="D477" s="3" t="str">
        <f t="shared" si="14"/>
        <v>2025</v>
      </c>
      <c r="E477" t="s">
        <v>39</v>
      </c>
      <c r="F477" t="s">
        <v>14</v>
      </c>
      <c r="G477" t="s">
        <v>15</v>
      </c>
      <c r="H477" t="s">
        <v>20</v>
      </c>
      <c r="I477" t="s">
        <v>100</v>
      </c>
      <c r="J477">
        <v>5</v>
      </c>
      <c r="K477">
        <v>6500</v>
      </c>
      <c r="L477" s="7">
        <f>Sales_Data[[#This Row],[OrderQuantity]] *Sales_Data[[#This Row],[UnitPrice]]</f>
        <v>32500</v>
      </c>
      <c r="M477" s="7">
        <f>Sales_Data[[#This Row],[UnitPrice]]-Sales_Data[[#This Row],[UnitCost]]</f>
        <v>2300</v>
      </c>
      <c r="N477" s="7">
        <f>Sales_Data[[#This Row],[Gross Revenue]]-Sales_Data[[#This Row],[Discount Amount ]]</f>
        <v>30200</v>
      </c>
      <c r="O477" s="7">
        <f>Sales_Data[[#This Row],[OrderQuantity]] *Sales_Data[[#This Row],[UnitCost]]</f>
        <v>21000</v>
      </c>
      <c r="P477" s="7">
        <f>Sales_Data[[#This Row],[ItemCost]] +Sales_Data[[#This Row],[ShippingCost]]</f>
        <v>21494.02</v>
      </c>
      <c r="Q477" s="7">
        <f>Sales_Data[[#This Row],[Gross Revenue]]-Sales_Data[[#This Row],[TotalFinancialCost]]</f>
        <v>11005.98</v>
      </c>
      <c r="R477" s="7">
        <f>Sales_Data[[#This Row],[Actul Bill Amount]]-Sales_Data[[#This Row],[ShippingCost]]</f>
        <v>29705.98</v>
      </c>
      <c r="S477">
        <v>1018</v>
      </c>
      <c r="T477">
        <v>494.02</v>
      </c>
      <c r="U477" t="s">
        <v>21</v>
      </c>
      <c r="V477">
        <v>4200</v>
      </c>
      <c r="W477" t="s">
        <v>22</v>
      </c>
      <c r="X477" t="str">
        <f t="shared" si="15"/>
        <v>Nagpur</v>
      </c>
    </row>
    <row r="478" spans="1:24" x14ac:dyDescent="0.4">
      <c r="A478">
        <v>100477</v>
      </c>
      <c r="B478" s="5">
        <v>45696.465277777781</v>
      </c>
      <c r="C478" s="3" t="str">
        <f>TEXT(Sales_Data[[#This Row],[OrderDate]],"mmmm")</f>
        <v>February</v>
      </c>
      <c r="D478" s="3" t="str">
        <f t="shared" si="14"/>
        <v>2025</v>
      </c>
      <c r="E478" t="s">
        <v>23</v>
      </c>
      <c r="F478" t="s">
        <v>46</v>
      </c>
      <c r="G478" t="s">
        <v>29</v>
      </c>
      <c r="H478" t="s">
        <v>37</v>
      </c>
      <c r="I478" t="s">
        <v>100</v>
      </c>
      <c r="J478">
        <v>26</v>
      </c>
      <c r="K478">
        <v>4500</v>
      </c>
      <c r="L478" s="7">
        <f>Sales_Data[[#This Row],[OrderQuantity]] *Sales_Data[[#This Row],[UnitPrice]]</f>
        <v>117000</v>
      </c>
      <c r="M478" s="7">
        <f>Sales_Data[[#This Row],[UnitPrice]]-Sales_Data[[#This Row],[UnitCost]]</f>
        <v>1700</v>
      </c>
      <c r="N478" s="7">
        <f>Sales_Data[[#This Row],[Gross Revenue]]-Sales_Data[[#This Row],[Discount Amount ]]</f>
        <v>115300</v>
      </c>
      <c r="O478" s="7">
        <f>Sales_Data[[#This Row],[OrderQuantity]] *Sales_Data[[#This Row],[UnitCost]]</f>
        <v>72800</v>
      </c>
      <c r="P478" s="7">
        <f>Sales_Data[[#This Row],[ItemCost]] +Sales_Data[[#This Row],[ShippingCost]]</f>
        <v>73789.45</v>
      </c>
      <c r="Q478" s="7">
        <f>Sales_Data[[#This Row],[Gross Revenue]]-Sales_Data[[#This Row],[TotalFinancialCost]]</f>
        <v>43210.55</v>
      </c>
      <c r="R478" s="7">
        <f>Sales_Data[[#This Row],[Actul Bill Amount]]-Sales_Data[[#This Row],[ShippingCost]]</f>
        <v>114310.55</v>
      </c>
      <c r="S478">
        <v>460</v>
      </c>
      <c r="T478">
        <v>989.45</v>
      </c>
      <c r="U478" t="s">
        <v>47</v>
      </c>
      <c r="V478">
        <v>2800</v>
      </c>
      <c r="W478" t="s">
        <v>38</v>
      </c>
      <c r="X478" t="str">
        <f t="shared" si="15"/>
        <v>Kolkata</v>
      </c>
    </row>
    <row r="479" spans="1:24" x14ac:dyDescent="0.4">
      <c r="A479">
        <v>100478</v>
      </c>
      <c r="B479" s="5">
        <v>45757.638194444444</v>
      </c>
      <c r="C479" s="3" t="str">
        <f>TEXT(Sales_Data[[#This Row],[OrderDate]],"mmmm")</f>
        <v>April</v>
      </c>
      <c r="D479" s="3" t="str">
        <f t="shared" si="14"/>
        <v>2025</v>
      </c>
      <c r="E479" t="s">
        <v>45</v>
      </c>
      <c r="F479" t="s">
        <v>14</v>
      </c>
      <c r="G479" t="s">
        <v>15</v>
      </c>
      <c r="H479" t="s">
        <v>32</v>
      </c>
      <c r="I479" t="s">
        <v>100</v>
      </c>
      <c r="J479">
        <v>91</v>
      </c>
      <c r="K479">
        <v>6500</v>
      </c>
      <c r="L479" s="7">
        <f>Sales_Data[[#This Row],[OrderQuantity]] *Sales_Data[[#This Row],[UnitPrice]]</f>
        <v>591500</v>
      </c>
      <c r="M479" s="7">
        <f>Sales_Data[[#This Row],[UnitPrice]]-Sales_Data[[#This Row],[UnitCost]]</f>
        <v>2300</v>
      </c>
      <c r="N479" s="7">
        <f>Sales_Data[[#This Row],[Gross Revenue]]-Sales_Data[[#This Row],[Discount Amount ]]</f>
        <v>589200</v>
      </c>
      <c r="O479" s="7">
        <f>Sales_Data[[#This Row],[OrderQuantity]] *Sales_Data[[#This Row],[UnitCost]]</f>
        <v>382200</v>
      </c>
      <c r="P479" s="7">
        <f>Sales_Data[[#This Row],[ItemCost]] +Sales_Data[[#This Row],[ShippingCost]]</f>
        <v>382514.96</v>
      </c>
      <c r="Q479" s="7">
        <f>Sales_Data[[#This Row],[Gross Revenue]]-Sales_Data[[#This Row],[TotalFinancialCost]]</f>
        <v>208985.03999999998</v>
      </c>
      <c r="R479" s="7">
        <f>Sales_Data[[#This Row],[Actul Bill Amount]]-Sales_Data[[#This Row],[ShippingCost]]</f>
        <v>588885.04</v>
      </c>
      <c r="S479">
        <v>1067</v>
      </c>
      <c r="T479">
        <v>314.95999999999998</v>
      </c>
      <c r="U479" t="s">
        <v>21</v>
      </c>
      <c r="V479">
        <v>4200</v>
      </c>
      <c r="W479" t="s">
        <v>33</v>
      </c>
      <c r="X479" t="str">
        <f t="shared" si="15"/>
        <v>Delhi</v>
      </c>
    </row>
    <row r="480" spans="1:24" x14ac:dyDescent="0.4">
      <c r="A480">
        <v>100479</v>
      </c>
      <c r="B480" s="5">
        <v>45946.026388888888</v>
      </c>
      <c r="C480" s="3" t="str">
        <f>TEXT(Sales_Data[[#This Row],[OrderDate]],"mmmm")</f>
        <v>October</v>
      </c>
      <c r="D480" s="3" t="str">
        <f t="shared" si="14"/>
        <v>2025</v>
      </c>
      <c r="E480" t="s">
        <v>48</v>
      </c>
      <c r="F480" t="s">
        <v>35</v>
      </c>
      <c r="G480" t="s">
        <v>15</v>
      </c>
      <c r="H480" t="s">
        <v>32</v>
      </c>
      <c r="I480" t="s">
        <v>100</v>
      </c>
      <c r="J480">
        <v>42</v>
      </c>
      <c r="K480">
        <v>8500</v>
      </c>
      <c r="L480" s="7">
        <f>Sales_Data[[#This Row],[OrderQuantity]] *Sales_Data[[#This Row],[UnitPrice]]</f>
        <v>357000</v>
      </c>
      <c r="M480" s="7">
        <f>Sales_Data[[#This Row],[UnitPrice]]-Sales_Data[[#This Row],[UnitCost]]</f>
        <v>3000</v>
      </c>
      <c r="N480" s="7">
        <f>Sales_Data[[#This Row],[Gross Revenue]]-Sales_Data[[#This Row],[Discount Amount ]]</f>
        <v>354000</v>
      </c>
      <c r="O480" s="7">
        <f>Sales_Data[[#This Row],[OrderQuantity]] *Sales_Data[[#This Row],[UnitCost]]</f>
        <v>231000</v>
      </c>
      <c r="P480" s="7">
        <f>Sales_Data[[#This Row],[ItemCost]] +Sales_Data[[#This Row],[ShippingCost]]</f>
        <v>232117.03</v>
      </c>
      <c r="Q480" s="7">
        <f>Sales_Data[[#This Row],[Gross Revenue]]-Sales_Data[[#This Row],[TotalFinancialCost]]</f>
        <v>124882.97</v>
      </c>
      <c r="R480" s="7">
        <f>Sales_Data[[#This Row],[Actul Bill Amount]]-Sales_Data[[#This Row],[ShippingCost]]</f>
        <v>352882.97</v>
      </c>
      <c r="S480">
        <v>706</v>
      </c>
      <c r="T480">
        <v>1117.03</v>
      </c>
      <c r="U480" t="s">
        <v>49</v>
      </c>
      <c r="V480">
        <v>5500</v>
      </c>
      <c r="W480" t="s">
        <v>33</v>
      </c>
      <c r="X480" t="str">
        <f t="shared" si="15"/>
        <v>Delhi</v>
      </c>
    </row>
    <row r="481" spans="1:24" x14ac:dyDescent="0.4">
      <c r="A481">
        <v>100480</v>
      </c>
      <c r="B481" s="5">
        <v>45911.280555555553</v>
      </c>
      <c r="C481" s="3" t="str">
        <f>TEXT(Sales_Data[[#This Row],[OrderDate]],"mmmm")</f>
        <v>September</v>
      </c>
      <c r="D481" s="3" t="str">
        <f t="shared" si="14"/>
        <v>2025</v>
      </c>
      <c r="E481" t="s">
        <v>39</v>
      </c>
      <c r="F481" t="s">
        <v>46</v>
      </c>
      <c r="G481" t="s">
        <v>15</v>
      </c>
      <c r="H481" t="s">
        <v>37</v>
      </c>
      <c r="I481" t="s">
        <v>100</v>
      </c>
      <c r="J481">
        <v>44</v>
      </c>
      <c r="K481">
        <v>15000</v>
      </c>
      <c r="L481" s="7">
        <f>Sales_Data[[#This Row],[OrderQuantity]] *Sales_Data[[#This Row],[UnitPrice]]</f>
        <v>660000</v>
      </c>
      <c r="M481" s="7">
        <f>Sales_Data[[#This Row],[UnitPrice]]-Sales_Data[[#This Row],[UnitCost]]</f>
        <v>5500</v>
      </c>
      <c r="N481" s="7">
        <f>Sales_Data[[#This Row],[Gross Revenue]]-Sales_Data[[#This Row],[Discount Amount ]]</f>
        <v>654500</v>
      </c>
      <c r="O481" s="7">
        <f>Sales_Data[[#This Row],[OrderQuantity]] *Sales_Data[[#This Row],[UnitCost]]</f>
        <v>418000</v>
      </c>
      <c r="P481" s="7">
        <f>Sales_Data[[#This Row],[ItemCost]] +Sales_Data[[#This Row],[ShippingCost]]</f>
        <v>418388.71</v>
      </c>
      <c r="Q481" s="7">
        <f>Sales_Data[[#This Row],[Gross Revenue]]-Sales_Data[[#This Row],[TotalFinancialCost]]</f>
        <v>241611.28999999998</v>
      </c>
      <c r="R481" s="7">
        <f>Sales_Data[[#This Row],[Actul Bill Amount]]-Sales_Data[[#This Row],[ShippingCost]]</f>
        <v>654111.29</v>
      </c>
      <c r="S481">
        <v>334</v>
      </c>
      <c r="T481">
        <v>388.71</v>
      </c>
      <c r="U481" t="s">
        <v>53</v>
      </c>
      <c r="V481">
        <v>9500</v>
      </c>
      <c r="W481" t="s">
        <v>38</v>
      </c>
      <c r="X481" t="str">
        <f t="shared" si="15"/>
        <v>Kolkata</v>
      </c>
    </row>
    <row r="482" spans="1:24" x14ac:dyDescent="0.4">
      <c r="A482">
        <v>100481</v>
      </c>
      <c r="B482" s="5">
        <v>45879.741666666669</v>
      </c>
      <c r="C482" s="3" t="str">
        <f>TEXT(Sales_Data[[#This Row],[OrderDate]],"mmmm")</f>
        <v>August</v>
      </c>
      <c r="D482" s="3" t="str">
        <f t="shared" si="14"/>
        <v>2025</v>
      </c>
      <c r="E482" t="s">
        <v>23</v>
      </c>
      <c r="F482" t="s">
        <v>43</v>
      </c>
      <c r="G482" t="s">
        <v>29</v>
      </c>
      <c r="H482" t="s">
        <v>32</v>
      </c>
      <c r="I482" t="s">
        <v>100</v>
      </c>
      <c r="J482">
        <v>35</v>
      </c>
      <c r="K482">
        <v>2800</v>
      </c>
      <c r="L482" s="7">
        <f>Sales_Data[[#This Row],[OrderQuantity]] *Sales_Data[[#This Row],[UnitPrice]]</f>
        <v>98000</v>
      </c>
      <c r="M482" s="7">
        <f>Sales_Data[[#This Row],[UnitPrice]]-Sales_Data[[#This Row],[UnitCost]]</f>
        <v>1300</v>
      </c>
      <c r="N482" s="7">
        <f>Sales_Data[[#This Row],[Gross Revenue]]-Sales_Data[[#This Row],[Discount Amount ]]</f>
        <v>96700</v>
      </c>
      <c r="O482" s="7">
        <f>Sales_Data[[#This Row],[OrderQuantity]] *Sales_Data[[#This Row],[UnitCost]]</f>
        <v>52500</v>
      </c>
      <c r="P482" s="7">
        <f>Sales_Data[[#This Row],[ItemCost]] +Sales_Data[[#This Row],[ShippingCost]]</f>
        <v>52645.52</v>
      </c>
      <c r="Q482" s="7">
        <f>Sales_Data[[#This Row],[Gross Revenue]]-Sales_Data[[#This Row],[TotalFinancialCost]]</f>
        <v>45354.48</v>
      </c>
      <c r="R482" s="7">
        <f>Sales_Data[[#This Row],[Actul Bill Amount]]-Sales_Data[[#This Row],[ShippingCost]]</f>
        <v>96554.48</v>
      </c>
      <c r="S482">
        <v>925</v>
      </c>
      <c r="T482">
        <v>145.52000000000001</v>
      </c>
      <c r="U482" t="s">
        <v>61</v>
      </c>
      <c r="V482">
        <v>1500</v>
      </c>
      <c r="W482" t="s">
        <v>33</v>
      </c>
      <c r="X482" t="str">
        <f t="shared" si="15"/>
        <v>Delhi</v>
      </c>
    </row>
    <row r="483" spans="1:24" x14ac:dyDescent="0.4">
      <c r="A483">
        <v>100482</v>
      </c>
      <c r="B483" s="5">
        <v>46014.428472222222</v>
      </c>
      <c r="C483" s="3" t="str">
        <f>TEXT(Sales_Data[[#This Row],[OrderDate]],"mmmm")</f>
        <v>December</v>
      </c>
      <c r="D483" s="3" t="str">
        <f t="shared" si="14"/>
        <v>2025</v>
      </c>
      <c r="E483" t="s">
        <v>45</v>
      </c>
      <c r="F483" t="s">
        <v>35</v>
      </c>
      <c r="G483" t="s">
        <v>15</v>
      </c>
      <c r="H483" t="s">
        <v>16</v>
      </c>
      <c r="I483" t="s">
        <v>100</v>
      </c>
      <c r="J483">
        <v>68</v>
      </c>
      <c r="K483">
        <v>12000</v>
      </c>
      <c r="L483" s="7">
        <f>Sales_Data[[#This Row],[OrderQuantity]] *Sales_Data[[#This Row],[UnitPrice]]</f>
        <v>816000</v>
      </c>
      <c r="M483" s="7">
        <f>Sales_Data[[#This Row],[UnitPrice]]-Sales_Data[[#This Row],[UnitCost]]</f>
        <v>4000</v>
      </c>
      <c r="N483" s="7">
        <f>Sales_Data[[#This Row],[Gross Revenue]]-Sales_Data[[#This Row],[Discount Amount ]]</f>
        <v>812000</v>
      </c>
      <c r="O483" s="7">
        <f>Sales_Data[[#This Row],[OrderQuantity]] *Sales_Data[[#This Row],[UnitCost]]</f>
        <v>544000</v>
      </c>
      <c r="P483" s="7">
        <f>Sales_Data[[#This Row],[ItemCost]] +Sales_Data[[#This Row],[ShippingCost]]</f>
        <v>544776.67000000004</v>
      </c>
      <c r="Q483" s="7">
        <f>Sales_Data[[#This Row],[Gross Revenue]]-Sales_Data[[#This Row],[TotalFinancialCost]]</f>
        <v>271223.32999999996</v>
      </c>
      <c r="R483" s="7">
        <f>Sales_Data[[#This Row],[Actul Bill Amount]]-Sales_Data[[#This Row],[ShippingCost]]</f>
        <v>811223.33</v>
      </c>
      <c r="S483">
        <v>937</v>
      </c>
      <c r="T483">
        <v>776.67</v>
      </c>
      <c r="U483" t="s">
        <v>36</v>
      </c>
      <c r="V483">
        <v>8000</v>
      </c>
      <c r="W483" t="s">
        <v>18</v>
      </c>
      <c r="X483" t="str">
        <f t="shared" si="15"/>
        <v>Bengaluru</v>
      </c>
    </row>
    <row r="484" spans="1:24" x14ac:dyDescent="0.4">
      <c r="A484">
        <v>100483</v>
      </c>
      <c r="B484" s="5">
        <v>45680.107638888891</v>
      </c>
      <c r="C484" s="3" t="str">
        <f>TEXT(Sales_Data[[#This Row],[OrderDate]],"mmmm")</f>
        <v>January</v>
      </c>
      <c r="D484" s="3" t="str">
        <f t="shared" si="14"/>
        <v>2025</v>
      </c>
      <c r="E484" t="s">
        <v>23</v>
      </c>
      <c r="F484" t="s">
        <v>46</v>
      </c>
      <c r="G484" t="s">
        <v>15</v>
      </c>
      <c r="H484" t="s">
        <v>32</v>
      </c>
      <c r="I484" t="s">
        <v>100</v>
      </c>
      <c r="J484">
        <v>7</v>
      </c>
      <c r="K484">
        <v>4500</v>
      </c>
      <c r="L484" s="7">
        <f>Sales_Data[[#This Row],[OrderQuantity]] *Sales_Data[[#This Row],[UnitPrice]]</f>
        <v>31500</v>
      </c>
      <c r="M484" s="7">
        <f>Sales_Data[[#This Row],[UnitPrice]]-Sales_Data[[#This Row],[UnitCost]]</f>
        <v>1700</v>
      </c>
      <c r="N484" s="7">
        <f>Sales_Data[[#This Row],[Gross Revenue]]-Sales_Data[[#This Row],[Discount Amount ]]</f>
        <v>29800</v>
      </c>
      <c r="O484" s="7">
        <f>Sales_Data[[#This Row],[OrderQuantity]] *Sales_Data[[#This Row],[UnitCost]]</f>
        <v>19600</v>
      </c>
      <c r="P484" s="7">
        <f>Sales_Data[[#This Row],[ItemCost]] +Sales_Data[[#This Row],[ShippingCost]]</f>
        <v>20350.849999999999</v>
      </c>
      <c r="Q484" s="7">
        <f>Sales_Data[[#This Row],[Gross Revenue]]-Sales_Data[[#This Row],[TotalFinancialCost]]</f>
        <v>11149.150000000001</v>
      </c>
      <c r="R484" s="7">
        <f>Sales_Data[[#This Row],[Actul Bill Amount]]-Sales_Data[[#This Row],[ShippingCost]]</f>
        <v>29049.15</v>
      </c>
      <c r="S484">
        <v>574</v>
      </c>
      <c r="T484">
        <v>750.85</v>
      </c>
      <c r="U484" t="s">
        <v>47</v>
      </c>
      <c r="V484">
        <v>2800</v>
      </c>
      <c r="W484" t="s">
        <v>33</v>
      </c>
      <c r="X484" t="str">
        <f t="shared" si="15"/>
        <v>Delhi</v>
      </c>
    </row>
    <row r="485" spans="1:24" x14ac:dyDescent="0.4">
      <c r="A485">
        <v>100484</v>
      </c>
      <c r="B485" s="5">
        <v>45907.381944444445</v>
      </c>
      <c r="C485" s="3" t="str">
        <f>TEXT(Sales_Data[[#This Row],[OrderDate]],"mmmm")</f>
        <v>September</v>
      </c>
      <c r="D485" s="3" t="str">
        <f t="shared" si="14"/>
        <v>2025</v>
      </c>
      <c r="E485" t="s">
        <v>23</v>
      </c>
      <c r="F485" t="s">
        <v>14</v>
      </c>
      <c r="G485" t="s">
        <v>15</v>
      </c>
      <c r="H485" t="s">
        <v>16</v>
      </c>
      <c r="I485" t="s">
        <v>100</v>
      </c>
      <c r="J485">
        <v>79</v>
      </c>
      <c r="K485">
        <v>6500</v>
      </c>
      <c r="L485" s="7">
        <f>Sales_Data[[#This Row],[OrderQuantity]] *Sales_Data[[#This Row],[UnitPrice]]</f>
        <v>513500</v>
      </c>
      <c r="M485" s="7">
        <f>Sales_Data[[#This Row],[UnitPrice]]-Sales_Data[[#This Row],[UnitCost]]</f>
        <v>2300</v>
      </c>
      <c r="N485" s="7">
        <f>Sales_Data[[#This Row],[Gross Revenue]]-Sales_Data[[#This Row],[Discount Amount ]]</f>
        <v>511200</v>
      </c>
      <c r="O485" s="7">
        <f>Sales_Data[[#This Row],[OrderQuantity]] *Sales_Data[[#This Row],[UnitCost]]</f>
        <v>331800</v>
      </c>
      <c r="P485" s="7">
        <f>Sales_Data[[#This Row],[ItemCost]] +Sales_Data[[#This Row],[ShippingCost]]</f>
        <v>332094.76</v>
      </c>
      <c r="Q485" s="7">
        <f>Sales_Data[[#This Row],[Gross Revenue]]-Sales_Data[[#This Row],[TotalFinancialCost]]</f>
        <v>181405.24</v>
      </c>
      <c r="R485" s="7">
        <f>Sales_Data[[#This Row],[Actul Bill Amount]]-Sales_Data[[#This Row],[ShippingCost]]</f>
        <v>510905.24</v>
      </c>
      <c r="S485">
        <v>1045</v>
      </c>
      <c r="T485">
        <v>294.76</v>
      </c>
      <c r="U485" t="s">
        <v>21</v>
      </c>
      <c r="V485">
        <v>4200</v>
      </c>
      <c r="W485" t="s">
        <v>18</v>
      </c>
      <c r="X485" t="str">
        <f t="shared" si="15"/>
        <v>Bengaluru</v>
      </c>
    </row>
    <row r="486" spans="1:24" x14ac:dyDescent="0.4">
      <c r="A486">
        <v>100485</v>
      </c>
      <c r="B486" s="5">
        <v>45667.459027777775</v>
      </c>
      <c r="C486" s="3" t="str">
        <f>TEXT(Sales_Data[[#This Row],[OrderDate]],"mmmm")</f>
        <v>January</v>
      </c>
      <c r="D486" s="3" t="str">
        <f t="shared" si="14"/>
        <v>2025</v>
      </c>
      <c r="E486" t="s">
        <v>23</v>
      </c>
      <c r="F486" t="s">
        <v>35</v>
      </c>
      <c r="G486" t="s">
        <v>15</v>
      </c>
      <c r="H486" t="s">
        <v>32</v>
      </c>
      <c r="I486" t="s">
        <v>100</v>
      </c>
      <c r="J486">
        <v>1</v>
      </c>
      <c r="K486">
        <v>12000</v>
      </c>
      <c r="L486" s="7">
        <f>Sales_Data[[#This Row],[OrderQuantity]] *Sales_Data[[#This Row],[UnitPrice]]</f>
        <v>12000</v>
      </c>
      <c r="M486" s="7">
        <f>Sales_Data[[#This Row],[UnitPrice]]-Sales_Data[[#This Row],[UnitCost]]</f>
        <v>4000</v>
      </c>
      <c r="N486" s="7">
        <f>Sales_Data[[#This Row],[Gross Revenue]]-Sales_Data[[#This Row],[Discount Amount ]]</f>
        <v>8000</v>
      </c>
      <c r="O486" s="7">
        <f>Sales_Data[[#This Row],[OrderQuantity]] *Sales_Data[[#This Row],[UnitCost]]</f>
        <v>8000</v>
      </c>
      <c r="P486" s="7">
        <f>Sales_Data[[#This Row],[ItemCost]] +Sales_Data[[#This Row],[ShippingCost]]</f>
        <v>8414.86</v>
      </c>
      <c r="Q486" s="7">
        <f>Sales_Data[[#This Row],[Gross Revenue]]-Sales_Data[[#This Row],[TotalFinancialCost]]</f>
        <v>3585.1399999999994</v>
      </c>
      <c r="R486" s="7">
        <f>Sales_Data[[#This Row],[Actul Bill Amount]]-Sales_Data[[#This Row],[ShippingCost]]</f>
        <v>7585.14</v>
      </c>
      <c r="S486">
        <v>573</v>
      </c>
      <c r="T486">
        <v>414.86</v>
      </c>
      <c r="U486" t="s">
        <v>36</v>
      </c>
      <c r="V486">
        <v>8000</v>
      </c>
      <c r="W486" t="s">
        <v>33</v>
      </c>
      <c r="X486" t="str">
        <f t="shared" si="15"/>
        <v>Delhi</v>
      </c>
    </row>
    <row r="487" spans="1:24" x14ac:dyDescent="0.4">
      <c r="A487">
        <v>100486</v>
      </c>
      <c r="B487" s="5">
        <v>45903.296527777777</v>
      </c>
      <c r="C487" s="3" t="str">
        <f>TEXT(Sales_Data[[#This Row],[OrderDate]],"mmmm")</f>
        <v>September</v>
      </c>
      <c r="D487" s="3" t="str">
        <f t="shared" si="14"/>
        <v>2025</v>
      </c>
      <c r="E487" t="s">
        <v>45</v>
      </c>
      <c r="F487" t="s">
        <v>55</v>
      </c>
      <c r="G487" t="s">
        <v>29</v>
      </c>
      <c r="H487" t="s">
        <v>25</v>
      </c>
      <c r="I487" t="s">
        <v>100</v>
      </c>
      <c r="J487">
        <v>6</v>
      </c>
      <c r="K487">
        <v>1200</v>
      </c>
      <c r="L487" s="7">
        <f>Sales_Data[[#This Row],[OrderQuantity]] *Sales_Data[[#This Row],[UnitPrice]]</f>
        <v>7200</v>
      </c>
      <c r="M487" s="7">
        <f>Sales_Data[[#This Row],[UnitPrice]]-Sales_Data[[#This Row],[UnitCost]]</f>
        <v>400</v>
      </c>
      <c r="N487" s="7">
        <f>Sales_Data[[#This Row],[Gross Revenue]]-Sales_Data[[#This Row],[Discount Amount ]]</f>
        <v>6800</v>
      </c>
      <c r="O487" s="7">
        <f>Sales_Data[[#This Row],[OrderQuantity]] *Sales_Data[[#This Row],[UnitCost]]</f>
        <v>4800</v>
      </c>
      <c r="P487" s="7">
        <f>Sales_Data[[#This Row],[ItemCost]] +Sales_Data[[#This Row],[ShippingCost]]</f>
        <v>5780.34</v>
      </c>
      <c r="Q487" s="7">
        <f>Sales_Data[[#This Row],[Gross Revenue]]-Sales_Data[[#This Row],[TotalFinancialCost]]</f>
        <v>1419.6599999999999</v>
      </c>
      <c r="R487" s="7">
        <f>Sales_Data[[#This Row],[Actul Bill Amount]]-Sales_Data[[#This Row],[ShippingCost]]</f>
        <v>5819.66</v>
      </c>
      <c r="S487">
        <v>422</v>
      </c>
      <c r="T487">
        <v>980.34</v>
      </c>
      <c r="U487" t="s">
        <v>58</v>
      </c>
      <c r="V487">
        <v>800</v>
      </c>
      <c r="W487" t="s">
        <v>27</v>
      </c>
      <c r="X487" t="str">
        <f t="shared" si="15"/>
        <v>Mumbai</v>
      </c>
    </row>
    <row r="488" spans="1:24" x14ac:dyDescent="0.4">
      <c r="A488">
        <v>100487</v>
      </c>
      <c r="B488" s="5">
        <v>45982.088888888888</v>
      </c>
      <c r="C488" s="3" t="str">
        <f>TEXT(Sales_Data[[#This Row],[OrderDate]],"mmmm")</f>
        <v>November</v>
      </c>
      <c r="D488" s="3" t="str">
        <f t="shared" si="14"/>
        <v>2025</v>
      </c>
      <c r="E488" t="s">
        <v>23</v>
      </c>
      <c r="F488" t="s">
        <v>43</v>
      </c>
      <c r="G488" t="s">
        <v>29</v>
      </c>
      <c r="H488" t="s">
        <v>25</v>
      </c>
      <c r="I488" t="s">
        <v>100</v>
      </c>
      <c r="J488">
        <v>28</v>
      </c>
      <c r="K488">
        <v>2800</v>
      </c>
      <c r="L488" s="7">
        <f>Sales_Data[[#This Row],[OrderQuantity]] *Sales_Data[[#This Row],[UnitPrice]]</f>
        <v>78400</v>
      </c>
      <c r="M488" s="7">
        <f>Sales_Data[[#This Row],[UnitPrice]]-Sales_Data[[#This Row],[UnitCost]]</f>
        <v>1300</v>
      </c>
      <c r="N488" s="7">
        <f>Sales_Data[[#This Row],[Gross Revenue]]-Sales_Data[[#This Row],[Discount Amount ]]</f>
        <v>77100</v>
      </c>
      <c r="O488" s="7">
        <f>Sales_Data[[#This Row],[OrderQuantity]] *Sales_Data[[#This Row],[UnitCost]]</f>
        <v>42000</v>
      </c>
      <c r="P488" s="7">
        <f>Sales_Data[[#This Row],[ItemCost]] +Sales_Data[[#This Row],[ShippingCost]]</f>
        <v>42566.879999999997</v>
      </c>
      <c r="Q488" s="7">
        <f>Sales_Data[[#This Row],[Gross Revenue]]-Sales_Data[[#This Row],[TotalFinancialCost]]</f>
        <v>35833.120000000003</v>
      </c>
      <c r="R488" s="7">
        <f>Sales_Data[[#This Row],[Actul Bill Amount]]-Sales_Data[[#This Row],[ShippingCost]]</f>
        <v>76533.119999999995</v>
      </c>
      <c r="S488">
        <v>767</v>
      </c>
      <c r="T488">
        <v>566.88</v>
      </c>
      <c r="U488" t="s">
        <v>61</v>
      </c>
      <c r="V488">
        <v>1500</v>
      </c>
      <c r="W488" t="s">
        <v>27</v>
      </c>
      <c r="X488" t="str">
        <f t="shared" si="15"/>
        <v>Mumbai</v>
      </c>
    </row>
    <row r="489" spans="1:24" x14ac:dyDescent="0.4">
      <c r="A489">
        <v>100488</v>
      </c>
      <c r="B489" s="5">
        <v>45757.059027777781</v>
      </c>
      <c r="C489" s="3" t="str">
        <f>TEXT(Sales_Data[[#This Row],[OrderDate]],"mmmm")</f>
        <v>April</v>
      </c>
      <c r="D489" s="3" t="str">
        <f t="shared" si="14"/>
        <v>2025</v>
      </c>
      <c r="E489" t="s">
        <v>39</v>
      </c>
      <c r="F489" t="s">
        <v>46</v>
      </c>
      <c r="G489" t="s">
        <v>15</v>
      </c>
      <c r="H489" t="s">
        <v>32</v>
      </c>
      <c r="I489" t="s">
        <v>100</v>
      </c>
      <c r="J489">
        <v>68</v>
      </c>
      <c r="K489">
        <v>15000</v>
      </c>
      <c r="L489" s="7">
        <f>Sales_Data[[#This Row],[OrderQuantity]] *Sales_Data[[#This Row],[UnitPrice]]</f>
        <v>1020000</v>
      </c>
      <c r="M489" s="7">
        <f>Sales_Data[[#This Row],[UnitPrice]]-Sales_Data[[#This Row],[UnitCost]]</f>
        <v>5500</v>
      </c>
      <c r="N489" s="7">
        <f>Sales_Data[[#This Row],[Gross Revenue]]-Sales_Data[[#This Row],[Discount Amount ]]</f>
        <v>1014500</v>
      </c>
      <c r="O489" s="7">
        <f>Sales_Data[[#This Row],[OrderQuantity]] *Sales_Data[[#This Row],[UnitCost]]</f>
        <v>646000</v>
      </c>
      <c r="P489" s="7">
        <f>Sales_Data[[#This Row],[ItemCost]] +Sales_Data[[#This Row],[ShippingCost]]</f>
        <v>648112.49</v>
      </c>
      <c r="Q489" s="7">
        <f>Sales_Data[[#This Row],[Gross Revenue]]-Sales_Data[[#This Row],[TotalFinancialCost]]</f>
        <v>371887.51</v>
      </c>
      <c r="R489" s="7">
        <f>Sales_Data[[#This Row],[Actul Bill Amount]]-Sales_Data[[#This Row],[ShippingCost]]</f>
        <v>1012387.51</v>
      </c>
      <c r="S489">
        <v>649</v>
      </c>
      <c r="T489">
        <v>2112.4899999999998</v>
      </c>
      <c r="U489" t="s">
        <v>53</v>
      </c>
      <c r="V489">
        <v>9500</v>
      </c>
      <c r="W489" t="s">
        <v>33</v>
      </c>
      <c r="X489" t="str">
        <f t="shared" si="15"/>
        <v>Delhi</v>
      </c>
    </row>
    <row r="490" spans="1:24" x14ac:dyDescent="0.4">
      <c r="A490">
        <v>100489</v>
      </c>
      <c r="B490" s="5">
        <v>45947.289583333331</v>
      </c>
      <c r="C490" s="3" t="str">
        <f>TEXT(Sales_Data[[#This Row],[OrderDate]],"mmmm")</f>
        <v>October</v>
      </c>
      <c r="D490" s="3" t="str">
        <f t="shared" si="14"/>
        <v>2025</v>
      </c>
      <c r="E490" t="s">
        <v>23</v>
      </c>
      <c r="F490" t="s">
        <v>46</v>
      </c>
      <c r="G490" t="s">
        <v>29</v>
      </c>
      <c r="H490" t="s">
        <v>32</v>
      </c>
      <c r="I490" t="s">
        <v>100</v>
      </c>
      <c r="J490">
        <v>79</v>
      </c>
      <c r="K490">
        <v>4500</v>
      </c>
      <c r="L490" s="7">
        <f>Sales_Data[[#This Row],[OrderQuantity]] *Sales_Data[[#This Row],[UnitPrice]]</f>
        <v>355500</v>
      </c>
      <c r="M490" s="7">
        <f>Sales_Data[[#This Row],[UnitPrice]]-Sales_Data[[#This Row],[UnitCost]]</f>
        <v>1700</v>
      </c>
      <c r="N490" s="7">
        <f>Sales_Data[[#This Row],[Gross Revenue]]-Sales_Data[[#This Row],[Discount Amount ]]</f>
        <v>353800</v>
      </c>
      <c r="O490" s="7">
        <f>Sales_Data[[#This Row],[OrderQuantity]] *Sales_Data[[#This Row],[UnitCost]]</f>
        <v>221200</v>
      </c>
      <c r="P490" s="7">
        <f>Sales_Data[[#This Row],[ItemCost]] +Sales_Data[[#This Row],[ShippingCost]]</f>
        <v>221813.38</v>
      </c>
      <c r="Q490" s="7">
        <f>Sales_Data[[#This Row],[Gross Revenue]]-Sales_Data[[#This Row],[TotalFinancialCost]]</f>
        <v>133686.62</v>
      </c>
      <c r="R490" s="7">
        <f>Sales_Data[[#This Row],[Actul Bill Amount]]-Sales_Data[[#This Row],[ShippingCost]]</f>
        <v>353186.62</v>
      </c>
      <c r="S490">
        <v>1178</v>
      </c>
      <c r="T490">
        <v>613.38</v>
      </c>
      <c r="U490" t="s">
        <v>47</v>
      </c>
      <c r="V490">
        <v>2800</v>
      </c>
      <c r="W490" t="s">
        <v>33</v>
      </c>
      <c r="X490" t="str">
        <f t="shared" si="15"/>
        <v>Delhi</v>
      </c>
    </row>
    <row r="491" spans="1:24" x14ac:dyDescent="0.4">
      <c r="A491">
        <v>100490</v>
      </c>
      <c r="B491" s="5">
        <v>45837.480555555558</v>
      </c>
      <c r="C491" s="3" t="str">
        <f>TEXT(Sales_Data[[#This Row],[OrderDate]],"mmmm")</f>
        <v>June</v>
      </c>
      <c r="D491" s="3" t="str">
        <f t="shared" si="14"/>
        <v>2025</v>
      </c>
      <c r="E491" t="s">
        <v>45</v>
      </c>
      <c r="F491" t="s">
        <v>35</v>
      </c>
      <c r="G491" t="s">
        <v>15</v>
      </c>
      <c r="H491" t="s">
        <v>37</v>
      </c>
      <c r="I491" t="s">
        <v>100</v>
      </c>
      <c r="J491">
        <v>2</v>
      </c>
      <c r="K491">
        <v>12000</v>
      </c>
      <c r="L491" s="7">
        <f>Sales_Data[[#This Row],[OrderQuantity]] *Sales_Data[[#This Row],[UnitPrice]]</f>
        <v>24000</v>
      </c>
      <c r="M491" s="7">
        <f>Sales_Data[[#This Row],[UnitPrice]]-Sales_Data[[#This Row],[UnitCost]]</f>
        <v>4000</v>
      </c>
      <c r="N491" s="7">
        <f>Sales_Data[[#This Row],[Gross Revenue]]-Sales_Data[[#This Row],[Discount Amount ]]</f>
        <v>20000</v>
      </c>
      <c r="O491" s="7">
        <f>Sales_Data[[#This Row],[OrderQuantity]] *Sales_Data[[#This Row],[UnitCost]]</f>
        <v>16000</v>
      </c>
      <c r="P491" s="7">
        <f>Sales_Data[[#This Row],[ItemCost]] +Sales_Data[[#This Row],[ShippingCost]]</f>
        <v>19012.150000000001</v>
      </c>
      <c r="Q491" s="7">
        <f>Sales_Data[[#This Row],[Gross Revenue]]-Sales_Data[[#This Row],[TotalFinancialCost]]</f>
        <v>4987.8499999999985</v>
      </c>
      <c r="R491" s="7">
        <f>Sales_Data[[#This Row],[Actul Bill Amount]]-Sales_Data[[#This Row],[ShippingCost]]</f>
        <v>16987.849999999999</v>
      </c>
      <c r="S491">
        <v>753</v>
      </c>
      <c r="T491">
        <v>3012.15</v>
      </c>
      <c r="U491" t="s">
        <v>36</v>
      </c>
      <c r="V491">
        <v>8000</v>
      </c>
      <c r="W491" t="s">
        <v>38</v>
      </c>
      <c r="X491" t="str">
        <f t="shared" si="15"/>
        <v>Kolkata</v>
      </c>
    </row>
    <row r="492" spans="1:24" x14ac:dyDescent="0.4">
      <c r="A492">
        <v>100491</v>
      </c>
      <c r="B492" s="5">
        <v>45880.537499999999</v>
      </c>
      <c r="C492" s="3" t="str">
        <f>TEXT(Sales_Data[[#This Row],[OrderDate]],"mmmm")</f>
        <v>August</v>
      </c>
      <c r="D492" s="3" t="str">
        <f t="shared" si="14"/>
        <v>2025</v>
      </c>
      <c r="E492" t="s">
        <v>45</v>
      </c>
      <c r="F492" t="s">
        <v>24</v>
      </c>
      <c r="G492" t="s">
        <v>15</v>
      </c>
      <c r="H492" t="s">
        <v>25</v>
      </c>
      <c r="I492" t="s">
        <v>100</v>
      </c>
      <c r="J492">
        <v>9</v>
      </c>
      <c r="K492">
        <v>45000</v>
      </c>
      <c r="L492" s="7">
        <f>Sales_Data[[#This Row],[OrderQuantity]] *Sales_Data[[#This Row],[UnitPrice]]</f>
        <v>405000</v>
      </c>
      <c r="M492" s="7">
        <f>Sales_Data[[#This Row],[UnitPrice]]-Sales_Data[[#This Row],[UnitCost]]</f>
        <v>13000</v>
      </c>
      <c r="N492" s="7">
        <f>Sales_Data[[#This Row],[Gross Revenue]]-Sales_Data[[#This Row],[Discount Amount ]]</f>
        <v>392000</v>
      </c>
      <c r="O492" s="7">
        <f>Sales_Data[[#This Row],[OrderQuantity]] *Sales_Data[[#This Row],[UnitCost]]</f>
        <v>288000</v>
      </c>
      <c r="P492" s="7">
        <f>Sales_Data[[#This Row],[ItemCost]] +Sales_Data[[#This Row],[ShippingCost]]</f>
        <v>288302.65000000002</v>
      </c>
      <c r="Q492" s="7">
        <f>Sales_Data[[#This Row],[Gross Revenue]]-Sales_Data[[#This Row],[TotalFinancialCost]]</f>
        <v>116697.34999999998</v>
      </c>
      <c r="R492" s="7">
        <f>Sales_Data[[#This Row],[Actul Bill Amount]]-Sales_Data[[#This Row],[ShippingCost]]</f>
        <v>391697.35</v>
      </c>
      <c r="S492">
        <v>532</v>
      </c>
      <c r="T492">
        <v>302.64999999999998</v>
      </c>
      <c r="U492" t="s">
        <v>26</v>
      </c>
      <c r="V492">
        <v>32000</v>
      </c>
      <c r="W492" t="s">
        <v>27</v>
      </c>
      <c r="X492" t="str">
        <f t="shared" si="15"/>
        <v>Mumbai</v>
      </c>
    </row>
    <row r="493" spans="1:24" x14ac:dyDescent="0.4">
      <c r="A493">
        <v>100492</v>
      </c>
      <c r="B493" s="5">
        <v>45907.754166666666</v>
      </c>
      <c r="C493" s="3" t="str">
        <f>TEXT(Sales_Data[[#This Row],[OrderDate]],"mmmm")</f>
        <v>September</v>
      </c>
      <c r="D493" s="3" t="str">
        <f t="shared" si="14"/>
        <v>2025</v>
      </c>
      <c r="E493" t="s">
        <v>50</v>
      </c>
      <c r="F493" t="s">
        <v>28</v>
      </c>
      <c r="G493" t="s">
        <v>31</v>
      </c>
      <c r="H493" t="s">
        <v>16</v>
      </c>
      <c r="I493" t="s">
        <v>100</v>
      </c>
      <c r="J493">
        <v>72</v>
      </c>
      <c r="K493">
        <v>2500</v>
      </c>
      <c r="L493" s="7">
        <f>Sales_Data[[#This Row],[OrderQuantity]] *Sales_Data[[#This Row],[UnitPrice]]</f>
        <v>180000</v>
      </c>
      <c r="M493" s="7">
        <f>Sales_Data[[#This Row],[UnitPrice]]-Sales_Data[[#This Row],[UnitCost]]</f>
        <v>1000</v>
      </c>
      <c r="N493" s="7">
        <f>Sales_Data[[#This Row],[Gross Revenue]]-Sales_Data[[#This Row],[Discount Amount ]]</f>
        <v>179000</v>
      </c>
      <c r="O493" s="7">
        <f>Sales_Data[[#This Row],[OrderQuantity]] *Sales_Data[[#This Row],[UnitCost]]</f>
        <v>108000</v>
      </c>
      <c r="P493" s="7">
        <f>Sales_Data[[#This Row],[ItemCost]] +Sales_Data[[#This Row],[ShippingCost]]</f>
        <v>109569.82</v>
      </c>
      <c r="Q493" s="7">
        <f>Sales_Data[[#This Row],[Gross Revenue]]-Sales_Data[[#This Row],[TotalFinancialCost]]</f>
        <v>70430.179999999993</v>
      </c>
      <c r="R493" s="7">
        <f>Sales_Data[[#This Row],[Actul Bill Amount]]-Sales_Data[[#This Row],[ShippingCost]]</f>
        <v>177430.18</v>
      </c>
      <c r="S493">
        <v>417</v>
      </c>
      <c r="T493">
        <v>1569.82</v>
      </c>
      <c r="U493" t="s">
        <v>54</v>
      </c>
      <c r="V493">
        <v>1500</v>
      </c>
      <c r="W493" t="s">
        <v>18</v>
      </c>
      <c r="X493" t="str">
        <f t="shared" si="15"/>
        <v>Bengaluru</v>
      </c>
    </row>
    <row r="494" spans="1:24" x14ac:dyDescent="0.4">
      <c r="A494">
        <v>100493</v>
      </c>
      <c r="B494" s="5">
        <v>45804.978472222225</v>
      </c>
      <c r="C494" s="3" t="str">
        <f>TEXT(Sales_Data[[#This Row],[OrderDate]],"mmmm")</f>
        <v>May</v>
      </c>
      <c r="D494" s="3" t="str">
        <f t="shared" si="14"/>
        <v>2025</v>
      </c>
      <c r="E494" t="s">
        <v>50</v>
      </c>
      <c r="F494" t="s">
        <v>40</v>
      </c>
      <c r="G494" t="s">
        <v>29</v>
      </c>
      <c r="H494" t="s">
        <v>20</v>
      </c>
      <c r="I494" t="s">
        <v>100</v>
      </c>
      <c r="J494">
        <v>85</v>
      </c>
      <c r="K494">
        <v>1500</v>
      </c>
      <c r="L494" s="7">
        <f>Sales_Data[[#This Row],[OrderQuantity]] *Sales_Data[[#This Row],[UnitPrice]]</f>
        <v>127500</v>
      </c>
      <c r="M494" s="7">
        <f>Sales_Data[[#This Row],[UnitPrice]]-Sales_Data[[#This Row],[UnitCost]]</f>
        <v>700</v>
      </c>
      <c r="N494" s="7">
        <f>Sales_Data[[#This Row],[Gross Revenue]]-Sales_Data[[#This Row],[Discount Amount ]]</f>
        <v>126800</v>
      </c>
      <c r="O494" s="7">
        <f>Sales_Data[[#This Row],[OrderQuantity]] *Sales_Data[[#This Row],[UnitCost]]</f>
        <v>68000</v>
      </c>
      <c r="P494" s="7">
        <f>Sales_Data[[#This Row],[ItemCost]] +Sales_Data[[#This Row],[ShippingCost]]</f>
        <v>68934.94</v>
      </c>
      <c r="Q494" s="7">
        <f>Sales_Data[[#This Row],[Gross Revenue]]-Sales_Data[[#This Row],[TotalFinancialCost]]</f>
        <v>58565.06</v>
      </c>
      <c r="R494" s="7">
        <f>Sales_Data[[#This Row],[Actul Bill Amount]]-Sales_Data[[#This Row],[ShippingCost]]</f>
        <v>125865.06</v>
      </c>
      <c r="S494">
        <v>306</v>
      </c>
      <c r="T494">
        <v>934.94</v>
      </c>
      <c r="U494" t="s">
        <v>52</v>
      </c>
      <c r="V494">
        <v>800</v>
      </c>
      <c r="W494" t="s">
        <v>22</v>
      </c>
      <c r="X494" t="str">
        <f t="shared" si="15"/>
        <v>Nagpur</v>
      </c>
    </row>
    <row r="495" spans="1:24" x14ac:dyDescent="0.4">
      <c r="A495">
        <v>100494</v>
      </c>
      <c r="B495" s="5">
        <v>45753.822222222225</v>
      </c>
      <c r="C495" s="3" t="str">
        <f>TEXT(Sales_Data[[#This Row],[OrderDate]],"mmmm")</f>
        <v>April</v>
      </c>
      <c r="D495" s="3" t="str">
        <f t="shared" si="14"/>
        <v>2025</v>
      </c>
      <c r="E495" t="s">
        <v>42</v>
      </c>
      <c r="F495" t="s">
        <v>43</v>
      </c>
      <c r="G495" t="s">
        <v>31</v>
      </c>
      <c r="H495" t="s">
        <v>16</v>
      </c>
      <c r="I495" t="s">
        <v>100</v>
      </c>
      <c r="J495">
        <v>56</v>
      </c>
      <c r="K495">
        <v>4500</v>
      </c>
      <c r="L495" s="7">
        <f>Sales_Data[[#This Row],[OrderQuantity]] *Sales_Data[[#This Row],[UnitPrice]]</f>
        <v>252000</v>
      </c>
      <c r="M495" s="7">
        <f>Sales_Data[[#This Row],[UnitPrice]]-Sales_Data[[#This Row],[UnitCost]]</f>
        <v>2000</v>
      </c>
      <c r="N495" s="7">
        <f>Sales_Data[[#This Row],[Gross Revenue]]-Sales_Data[[#This Row],[Discount Amount ]]</f>
        <v>250000</v>
      </c>
      <c r="O495" s="7">
        <f>Sales_Data[[#This Row],[OrderQuantity]] *Sales_Data[[#This Row],[UnitCost]]</f>
        <v>140000</v>
      </c>
      <c r="P495" s="7">
        <f>Sales_Data[[#This Row],[ItemCost]] +Sales_Data[[#This Row],[ShippingCost]]</f>
        <v>140683.01999999999</v>
      </c>
      <c r="Q495" s="7">
        <f>Sales_Data[[#This Row],[Gross Revenue]]-Sales_Data[[#This Row],[TotalFinancialCost]]</f>
        <v>111316.98000000001</v>
      </c>
      <c r="R495" s="7">
        <f>Sales_Data[[#This Row],[Actul Bill Amount]]-Sales_Data[[#This Row],[ShippingCost]]</f>
        <v>249316.98</v>
      </c>
      <c r="S495">
        <v>1116</v>
      </c>
      <c r="T495">
        <v>683.02</v>
      </c>
      <c r="U495" t="s">
        <v>44</v>
      </c>
      <c r="V495">
        <v>2500</v>
      </c>
      <c r="W495" t="s">
        <v>18</v>
      </c>
      <c r="X495" t="str">
        <f t="shared" si="15"/>
        <v>Bengaluru</v>
      </c>
    </row>
    <row r="496" spans="1:24" x14ac:dyDescent="0.4">
      <c r="A496">
        <v>100495</v>
      </c>
      <c r="B496" s="5">
        <v>45914.902777777781</v>
      </c>
      <c r="C496" s="3" t="str">
        <f>TEXT(Sales_Data[[#This Row],[OrderDate]],"mmmm")</f>
        <v>September</v>
      </c>
      <c r="D496" s="3" t="str">
        <f t="shared" si="14"/>
        <v>2025</v>
      </c>
      <c r="E496" t="s">
        <v>45</v>
      </c>
      <c r="F496" t="s">
        <v>28</v>
      </c>
      <c r="G496" t="s">
        <v>29</v>
      </c>
      <c r="H496" t="s">
        <v>25</v>
      </c>
      <c r="I496" t="s">
        <v>100</v>
      </c>
      <c r="J496">
        <v>75</v>
      </c>
      <c r="K496">
        <v>2500</v>
      </c>
      <c r="L496" s="7">
        <f>Sales_Data[[#This Row],[OrderQuantity]] *Sales_Data[[#This Row],[UnitPrice]]</f>
        <v>187500</v>
      </c>
      <c r="M496" s="7">
        <f>Sales_Data[[#This Row],[UnitPrice]]-Sales_Data[[#This Row],[UnitCost]]</f>
        <v>1000</v>
      </c>
      <c r="N496" s="7">
        <f>Sales_Data[[#This Row],[Gross Revenue]]-Sales_Data[[#This Row],[Discount Amount ]]</f>
        <v>186500</v>
      </c>
      <c r="O496" s="7">
        <f>Sales_Data[[#This Row],[OrderQuantity]] *Sales_Data[[#This Row],[UnitCost]]</f>
        <v>112500</v>
      </c>
      <c r="P496" s="7">
        <f>Sales_Data[[#This Row],[ItemCost]] +Sales_Data[[#This Row],[ShippingCost]]</f>
        <v>113568.9</v>
      </c>
      <c r="Q496" s="7">
        <f>Sales_Data[[#This Row],[Gross Revenue]]-Sales_Data[[#This Row],[TotalFinancialCost]]</f>
        <v>73931.100000000006</v>
      </c>
      <c r="R496" s="7">
        <f>Sales_Data[[#This Row],[Actul Bill Amount]]-Sales_Data[[#This Row],[ShippingCost]]</f>
        <v>185431.1</v>
      </c>
      <c r="S496">
        <v>914</v>
      </c>
      <c r="T496">
        <v>1068.9000000000001</v>
      </c>
      <c r="U496" t="s">
        <v>54</v>
      </c>
      <c r="V496">
        <v>1500</v>
      </c>
      <c r="W496" t="s">
        <v>27</v>
      </c>
      <c r="X496" t="str">
        <f t="shared" si="15"/>
        <v>Mumbai</v>
      </c>
    </row>
    <row r="497" spans="1:24" x14ac:dyDescent="0.4">
      <c r="A497">
        <v>100496</v>
      </c>
      <c r="B497" s="5">
        <v>45982.42291666667</v>
      </c>
      <c r="C497" s="3" t="str">
        <f>TEXT(Sales_Data[[#This Row],[OrderDate]],"mmmm")</f>
        <v>November</v>
      </c>
      <c r="D497" s="3" t="str">
        <f t="shared" si="14"/>
        <v>2025</v>
      </c>
      <c r="E497" t="s">
        <v>45</v>
      </c>
      <c r="F497" t="s">
        <v>14</v>
      </c>
      <c r="G497" t="s">
        <v>29</v>
      </c>
      <c r="H497" t="s">
        <v>16</v>
      </c>
      <c r="I497" t="s">
        <v>100</v>
      </c>
      <c r="J497">
        <v>54</v>
      </c>
      <c r="K497">
        <v>6500</v>
      </c>
      <c r="L497" s="7">
        <f>Sales_Data[[#This Row],[OrderQuantity]] *Sales_Data[[#This Row],[UnitPrice]]</f>
        <v>351000</v>
      </c>
      <c r="M497" s="7">
        <f>Sales_Data[[#This Row],[UnitPrice]]-Sales_Data[[#This Row],[UnitCost]]</f>
        <v>2300</v>
      </c>
      <c r="N497" s="7">
        <f>Sales_Data[[#This Row],[Gross Revenue]]-Sales_Data[[#This Row],[Discount Amount ]]</f>
        <v>348700</v>
      </c>
      <c r="O497" s="7">
        <f>Sales_Data[[#This Row],[OrderQuantity]] *Sales_Data[[#This Row],[UnitCost]]</f>
        <v>226800</v>
      </c>
      <c r="P497" s="7">
        <f>Sales_Data[[#This Row],[ItemCost]] +Sales_Data[[#This Row],[ShippingCost]]</f>
        <v>227961.44</v>
      </c>
      <c r="Q497" s="7">
        <f>Sales_Data[[#This Row],[Gross Revenue]]-Sales_Data[[#This Row],[TotalFinancialCost]]</f>
        <v>123038.56</v>
      </c>
      <c r="R497" s="7">
        <f>Sales_Data[[#This Row],[Actul Bill Amount]]-Sales_Data[[#This Row],[ShippingCost]]</f>
        <v>347538.56</v>
      </c>
      <c r="S497">
        <v>307</v>
      </c>
      <c r="T497">
        <v>1161.44</v>
      </c>
      <c r="U497" t="s">
        <v>21</v>
      </c>
      <c r="V497">
        <v>4200</v>
      </c>
      <c r="W497" t="s">
        <v>18</v>
      </c>
      <c r="X497" t="str">
        <f t="shared" si="15"/>
        <v>Bengaluru</v>
      </c>
    </row>
    <row r="498" spans="1:24" x14ac:dyDescent="0.4">
      <c r="A498">
        <v>100497</v>
      </c>
      <c r="B498" s="5">
        <v>45661.534722222219</v>
      </c>
      <c r="C498" s="3" t="str">
        <f>TEXT(Sales_Data[[#This Row],[OrderDate]],"mmmm")</f>
        <v>January</v>
      </c>
      <c r="D498" s="3" t="str">
        <f t="shared" si="14"/>
        <v>2025</v>
      </c>
      <c r="E498" t="s">
        <v>39</v>
      </c>
      <c r="F498" t="s">
        <v>28</v>
      </c>
      <c r="G498" t="s">
        <v>15</v>
      </c>
      <c r="H498" t="s">
        <v>37</v>
      </c>
      <c r="I498" t="s">
        <v>100</v>
      </c>
      <c r="J498">
        <v>48</v>
      </c>
      <c r="K498">
        <v>2500</v>
      </c>
      <c r="L498" s="7">
        <f>Sales_Data[[#This Row],[OrderQuantity]] *Sales_Data[[#This Row],[UnitPrice]]</f>
        <v>120000</v>
      </c>
      <c r="M498" s="7">
        <f>Sales_Data[[#This Row],[UnitPrice]]-Sales_Data[[#This Row],[UnitCost]]</f>
        <v>1000</v>
      </c>
      <c r="N498" s="7">
        <f>Sales_Data[[#This Row],[Gross Revenue]]-Sales_Data[[#This Row],[Discount Amount ]]</f>
        <v>119000</v>
      </c>
      <c r="O498" s="7">
        <f>Sales_Data[[#This Row],[OrderQuantity]] *Sales_Data[[#This Row],[UnitCost]]</f>
        <v>72000</v>
      </c>
      <c r="P498" s="7">
        <f>Sales_Data[[#This Row],[ItemCost]] +Sales_Data[[#This Row],[ShippingCost]]</f>
        <v>72491.58</v>
      </c>
      <c r="Q498" s="7">
        <f>Sales_Data[[#This Row],[Gross Revenue]]-Sales_Data[[#This Row],[TotalFinancialCost]]</f>
        <v>47508.42</v>
      </c>
      <c r="R498" s="7">
        <f>Sales_Data[[#This Row],[Actul Bill Amount]]-Sales_Data[[#This Row],[ShippingCost]]</f>
        <v>118508.42</v>
      </c>
      <c r="S498">
        <v>682</v>
      </c>
      <c r="T498">
        <v>491.58</v>
      </c>
      <c r="U498" t="s">
        <v>54</v>
      </c>
      <c r="V498">
        <v>1500</v>
      </c>
      <c r="W498" t="s">
        <v>38</v>
      </c>
      <c r="X498" t="str">
        <f t="shared" si="15"/>
        <v>Kolkata</v>
      </c>
    </row>
    <row r="499" spans="1:24" x14ac:dyDescent="0.4">
      <c r="A499">
        <v>100498</v>
      </c>
      <c r="B499" s="5">
        <v>45673.291666666664</v>
      </c>
      <c r="C499" s="3" t="str">
        <f>TEXT(Sales_Data[[#This Row],[OrderDate]],"mmmm")</f>
        <v>January</v>
      </c>
      <c r="D499" s="3" t="str">
        <f t="shared" si="14"/>
        <v>2025</v>
      </c>
      <c r="E499" t="s">
        <v>19</v>
      </c>
      <c r="F499" t="s">
        <v>55</v>
      </c>
      <c r="G499" t="s">
        <v>15</v>
      </c>
      <c r="H499" t="s">
        <v>32</v>
      </c>
      <c r="I499" t="s">
        <v>100</v>
      </c>
      <c r="J499">
        <v>4</v>
      </c>
      <c r="K499">
        <v>1200</v>
      </c>
      <c r="L499" s="7">
        <f>Sales_Data[[#This Row],[OrderQuantity]] *Sales_Data[[#This Row],[UnitPrice]]</f>
        <v>4800</v>
      </c>
      <c r="M499" s="7">
        <f>Sales_Data[[#This Row],[UnitPrice]]-Sales_Data[[#This Row],[UnitCost]]</f>
        <v>400</v>
      </c>
      <c r="N499" s="7">
        <f>Sales_Data[[#This Row],[Gross Revenue]]-Sales_Data[[#This Row],[Discount Amount ]]</f>
        <v>4400</v>
      </c>
      <c r="O499" s="7">
        <f>Sales_Data[[#This Row],[OrderQuantity]] *Sales_Data[[#This Row],[UnitCost]]</f>
        <v>3200</v>
      </c>
      <c r="P499" s="7">
        <f>Sales_Data[[#This Row],[ItemCost]] +Sales_Data[[#This Row],[ShippingCost]]</f>
        <v>3500.08</v>
      </c>
      <c r="Q499" s="7">
        <f>Sales_Data[[#This Row],[Gross Revenue]]-Sales_Data[[#This Row],[TotalFinancialCost]]</f>
        <v>1299.92</v>
      </c>
      <c r="R499" s="7">
        <f>Sales_Data[[#This Row],[Actul Bill Amount]]-Sales_Data[[#This Row],[ShippingCost]]</f>
        <v>4099.92</v>
      </c>
      <c r="S499">
        <v>727</v>
      </c>
      <c r="T499">
        <v>300.08</v>
      </c>
      <c r="U499" t="s">
        <v>58</v>
      </c>
      <c r="V499">
        <v>800</v>
      </c>
      <c r="W499" t="s">
        <v>33</v>
      </c>
      <c r="X499" t="str">
        <f t="shared" si="15"/>
        <v>Delhi</v>
      </c>
    </row>
    <row r="500" spans="1:24" x14ac:dyDescent="0.4">
      <c r="A500">
        <v>100499</v>
      </c>
      <c r="B500" s="5">
        <v>45937.830555555556</v>
      </c>
      <c r="C500" s="3" t="str">
        <f>TEXT(Sales_Data[[#This Row],[OrderDate]],"mmmm")</f>
        <v>October</v>
      </c>
      <c r="D500" s="3" t="str">
        <f t="shared" si="14"/>
        <v>2025</v>
      </c>
      <c r="E500" t="s">
        <v>19</v>
      </c>
      <c r="F500" t="s">
        <v>55</v>
      </c>
      <c r="G500" t="s">
        <v>29</v>
      </c>
      <c r="H500" t="s">
        <v>32</v>
      </c>
      <c r="I500" t="s">
        <v>100</v>
      </c>
      <c r="J500">
        <v>47</v>
      </c>
      <c r="K500">
        <v>1200</v>
      </c>
      <c r="L500" s="7">
        <f>Sales_Data[[#This Row],[OrderQuantity]] *Sales_Data[[#This Row],[UnitPrice]]</f>
        <v>56400</v>
      </c>
      <c r="M500" s="7">
        <f>Sales_Data[[#This Row],[UnitPrice]]-Sales_Data[[#This Row],[UnitCost]]</f>
        <v>400</v>
      </c>
      <c r="N500" s="7">
        <f>Sales_Data[[#This Row],[Gross Revenue]]-Sales_Data[[#This Row],[Discount Amount ]]</f>
        <v>56000</v>
      </c>
      <c r="O500" s="7">
        <f>Sales_Data[[#This Row],[OrderQuantity]] *Sales_Data[[#This Row],[UnitCost]]</f>
        <v>37600</v>
      </c>
      <c r="P500" s="7">
        <f>Sales_Data[[#This Row],[ItemCost]] +Sales_Data[[#This Row],[ShippingCost]]</f>
        <v>39555.019999999997</v>
      </c>
      <c r="Q500" s="7">
        <f>Sales_Data[[#This Row],[Gross Revenue]]-Sales_Data[[#This Row],[TotalFinancialCost]]</f>
        <v>16844.980000000003</v>
      </c>
      <c r="R500" s="7">
        <f>Sales_Data[[#This Row],[Actul Bill Amount]]-Sales_Data[[#This Row],[ShippingCost]]</f>
        <v>54044.98</v>
      </c>
      <c r="S500">
        <v>476</v>
      </c>
      <c r="T500">
        <v>1955.02</v>
      </c>
      <c r="U500" t="s">
        <v>58</v>
      </c>
      <c r="V500">
        <v>800</v>
      </c>
      <c r="W500" t="s">
        <v>33</v>
      </c>
      <c r="X500" t="str">
        <f t="shared" si="15"/>
        <v>Delhi</v>
      </c>
    </row>
    <row r="501" spans="1:24" x14ac:dyDescent="0.4">
      <c r="A501">
        <v>100500</v>
      </c>
      <c r="B501" s="5">
        <v>45993.186111111114</v>
      </c>
      <c r="C501" s="3" t="str">
        <f>TEXT(Sales_Data[[#This Row],[OrderDate]],"mmmm")</f>
        <v>December</v>
      </c>
      <c r="D501" s="3" t="str">
        <f t="shared" si="14"/>
        <v>2025</v>
      </c>
      <c r="E501" t="s">
        <v>13</v>
      </c>
      <c r="F501" t="s">
        <v>40</v>
      </c>
      <c r="G501" t="s">
        <v>29</v>
      </c>
      <c r="H501" t="s">
        <v>20</v>
      </c>
      <c r="I501" t="s">
        <v>100</v>
      </c>
      <c r="J501">
        <v>44</v>
      </c>
      <c r="K501">
        <v>5500</v>
      </c>
      <c r="L501" s="7">
        <f>Sales_Data[[#This Row],[OrderQuantity]] *Sales_Data[[#This Row],[UnitPrice]]</f>
        <v>242000</v>
      </c>
      <c r="M501" s="7">
        <f>Sales_Data[[#This Row],[UnitPrice]]-Sales_Data[[#This Row],[UnitCost]]</f>
        <v>2000</v>
      </c>
      <c r="N501" s="7">
        <f>Sales_Data[[#This Row],[Gross Revenue]]-Sales_Data[[#This Row],[Discount Amount ]]</f>
        <v>240000</v>
      </c>
      <c r="O501" s="7">
        <f>Sales_Data[[#This Row],[OrderQuantity]] *Sales_Data[[#This Row],[UnitCost]]</f>
        <v>154000</v>
      </c>
      <c r="P501" s="7">
        <f>Sales_Data[[#This Row],[ItemCost]] +Sales_Data[[#This Row],[ShippingCost]]</f>
        <v>155928.4</v>
      </c>
      <c r="Q501" s="7">
        <f>Sales_Data[[#This Row],[Gross Revenue]]-Sales_Data[[#This Row],[TotalFinancialCost]]</f>
        <v>86071.6</v>
      </c>
      <c r="R501" s="7">
        <f>Sales_Data[[#This Row],[Actul Bill Amount]]-Sales_Data[[#This Row],[ShippingCost]]</f>
        <v>238071.6</v>
      </c>
      <c r="S501">
        <v>608</v>
      </c>
      <c r="T501">
        <v>1928.4</v>
      </c>
      <c r="U501" t="s">
        <v>41</v>
      </c>
      <c r="V501">
        <v>3500</v>
      </c>
      <c r="W501" t="s">
        <v>22</v>
      </c>
      <c r="X501" t="str">
        <f t="shared" si="15"/>
        <v>Nagpur</v>
      </c>
    </row>
    <row r="502" spans="1:24" x14ac:dyDescent="0.4">
      <c r="A502">
        <v>100501</v>
      </c>
      <c r="B502" s="5">
        <v>45904.790972222225</v>
      </c>
      <c r="C502" s="3" t="str">
        <f>TEXT(Sales_Data[[#This Row],[OrderDate]],"mmmm")</f>
        <v>September</v>
      </c>
      <c r="D502" s="3" t="str">
        <f t="shared" si="14"/>
        <v>2025</v>
      </c>
      <c r="E502" t="s">
        <v>19</v>
      </c>
      <c r="F502" t="s">
        <v>40</v>
      </c>
      <c r="G502" t="s">
        <v>15</v>
      </c>
      <c r="H502" t="s">
        <v>20</v>
      </c>
      <c r="I502" t="s">
        <v>100</v>
      </c>
      <c r="J502">
        <v>79</v>
      </c>
      <c r="K502">
        <v>1500</v>
      </c>
      <c r="L502" s="7">
        <f>Sales_Data[[#This Row],[OrderQuantity]] *Sales_Data[[#This Row],[UnitPrice]]</f>
        <v>118500</v>
      </c>
      <c r="M502" s="7">
        <f>Sales_Data[[#This Row],[UnitPrice]]-Sales_Data[[#This Row],[UnitCost]]</f>
        <v>700</v>
      </c>
      <c r="N502" s="7">
        <f>Sales_Data[[#This Row],[Gross Revenue]]-Sales_Data[[#This Row],[Discount Amount ]]</f>
        <v>117800</v>
      </c>
      <c r="O502" s="7">
        <f>Sales_Data[[#This Row],[OrderQuantity]] *Sales_Data[[#This Row],[UnitCost]]</f>
        <v>63200</v>
      </c>
      <c r="P502" s="7">
        <f>Sales_Data[[#This Row],[ItemCost]] +Sales_Data[[#This Row],[ShippingCost]]</f>
        <v>63886.14</v>
      </c>
      <c r="Q502" s="7">
        <f>Sales_Data[[#This Row],[Gross Revenue]]-Sales_Data[[#This Row],[TotalFinancialCost]]</f>
        <v>54613.86</v>
      </c>
      <c r="R502" s="7">
        <f>Sales_Data[[#This Row],[Actul Bill Amount]]-Sales_Data[[#This Row],[ShippingCost]]</f>
        <v>117113.86</v>
      </c>
      <c r="S502">
        <v>673</v>
      </c>
      <c r="T502">
        <v>686.14</v>
      </c>
      <c r="U502" t="s">
        <v>52</v>
      </c>
      <c r="V502">
        <v>800</v>
      </c>
      <c r="W502" t="s">
        <v>22</v>
      </c>
      <c r="X502" t="str">
        <f t="shared" si="15"/>
        <v>Nagpur</v>
      </c>
    </row>
    <row r="503" spans="1:24" x14ac:dyDescent="0.4">
      <c r="A503">
        <v>100502</v>
      </c>
      <c r="B503" s="5">
        <v>45915.820833333331</v>
      </c>
      <c r="C503" s="3" t="str">
        <f>TEXT(Sales_Data[[#This Row],[OrderDate]],"mmmm")</f>
        <v>September</v>
      </c>
      <c r="D503" s="3" t="str">
        <f t="shared" si="14"/>
        <v>2025</v>
      </c>
      <c r="E503" t="s">
        <v>50</v>
      </c>
      <c r="F503" t="s">
        <v>35</v>
      </c>
      <c r="G503" t="s">
        <v>15</v>
      </c>
      <c r="H503" t="s">
        <v>25</v>
      </c>
      <c r="I503" t="s">
        <v>100</v>
      </c>
      <c r="J503">
        <v>78</v>
      </c>
      <c r="K503">
        <v>12000</v>
      </c>
      <c r="L503" s="7">
        <f>Sales_Data[[#This Row],[OrderQuantity]] *Sales_Data[[#This Row],[UnitPrice]]</f>
        <v>936000</v>
      </c>
      <c r="M503" s="7">
        <f>Sales_Data[[#This Row],[UnitPrice]]-Sales_Data[[#This Row],[UnitCost]]</f>
        <v>4000</v>
      </c>
      <c r="N503" s="7">
        <f>Sales_Data[[#This Row],[Gross Revenue]]-Sales_Data[[#This Row],[Discount Amount ]]</f>
        <v>932000</v>
      </c>
      <c r="O503" s="7">
        <f>Sales_Data[[#This Row],[OrderQuantity]] *Sales_Data[[#This Row],[UnitCost]]</f>
        <v>624000</v>
      </c>
      <c r="P503" s="7">
        <f>Sales_Data[[#This Row],[ItemCost]] +Sales_Data[[#This Row],[ShippingCost]]</f>
        <v>624923.56999999995</v>
      </c>
      <c r="Q503" s="7">
        <f>Sales_Data[[#This Row],[Gross Revenue]]-Sales_Data[[#This Row],[TotalFinancialCost]]</f>
        <v>311076.43000000005</v>
      </c>
      <c r="R503" s="7">
        <f>Sales_Data[[#This Row],[Actul Bill Amount]]-Sales_Data[[#This Row],[ShippingCost]]</f>
        <v>931076.43</v>
      </c>
      <c r="S503">
        <v>1132</v>
      </c>
      <c r="T503">
        <v>923.57</v>
      </c>
      <c r="U503" t="s">
        <v>36</v>
      </c>
      <c r="V503">
        <v>8000</v>
      </c>
      <c r="W503" t="s">
        <v>27</v>
      </c>
      <c r="X503" t="str">
        <f t="shared" si="15"/>
        <v>Mumbai</v>
      </c>
    </row>
    <row r="504" spans="1:24" x14ac:dyDescent="0.4">
      <c r="A504">
        <v>100503</v>
      </c>
      <c r="B504" s="5">
        <v>45817.293055555558</v>
      </c>
      <c r="C504" s="3" t="str">
        <f>TEXT(Sales_Data[[#This Row],[OrderDate]],"mmmm")</f>
        <v>June</v>
      </c>
      <c r="D504" s="3" t="str">
        <f t="shared" si="14"/>
        <v>2025</v>
      </c>
      <c r="E504" t="s">
        <v>45</v>
      </c>
      <c r="F504" t="s">
        <v>24</v>
      </c>
      <c r="G504" t="s">
        <v>15</v>
      </c>
      <c r="H504" t="s">
        <v>25</v>
      </c>
      <c r="I504" t="s">
        <v>100</v>
      </c>
      <c r="J504">
        <v>83</v>
      </c>
      <c r="K504">
        <v>25000</v>
      </c>
      <c r="L504" s="7">
        <f>Sales_Data[[#This Row],[OrderQuantity]] *Sales_Data[[#This Row],[UnitPrice]]</f>
        <v>2075000</v>
      </c>
      <c r="M504" s="7">
        <f>Sales_Data[[#This Row],[UnitPrice]]-Sales_Data[[#This Row],[UnitCost]]</f>
        <v>7000</v>
      </c>
      <c r="N504" s="7">
        <f>Sales_Data[[#This Row],[Gross Revenue]]-Sales_Data[[#This Row],[Discount Amount ]]</f>
        <v>2068000</v>
      </c>
      <c r="O504" s="7">
        <f>Sales_Data[[#This Row],[OrderQuantity]] *Sales_Data[[#This Row],[UnitCost]]</f>
        <v>1494000</v>
      </c>
      <c r="P504" s="7">
        <f>Sales_Data[[#This Row],[ItemCost]] +Sales_Data[[#This Row],[ShippingCost]]</f>
        <v>1494449.21</v>
      </c>
      <c r="Q504" s="7">
        <f>Sales_Data[[#This Row],[Gross Revenue]]-Sales_Data[[#This Row],[TotalFinancialCost]]</f>
        <v>580550.79</v>
      </c>
      <c r="R504" s="7">
        <f>Sales_Data[[#This Row],[Actul Bill Amount]]-Sales_Data[[#This Row],[ShippingCost]]</f>
        <v>2067550.79</v>
      </c>
      <c r="S504">
        <v>647</v>
      </c>
      <c r="T504">
        <v>449.21</v>
      </c>
      <c r="U504" t="s">
        <v>60</v>
      </c>
      <c r="V504">
        <v>18000</v>
      </c>
      <c r="W504" t="s">
        <v>27</v>
      </c>
      <c r="X504" t="str">
        <f t="shared" si="15"/>
        <v>Mumbai</v>
      </c>
    </row>
    <row r="505" spans="1:24" x14ac:dyDescent="0.4">
      <c r="A505">
        <v>100504</v>
      </c>
      <c r="B505" s="5">
        <v>45997.28125</v>
      </c>
      <c r="C505" s="3" t="str">
        <f>TEXT(Sales_Data[[#This Row],[OrderDate]],"mmmm")</f>
        <v>December</v>
      </c>
      <c r="D505" s="3" t="str">
        <f t="shared" si="14"/>
        <v>2025</v>
      </c>
      <c r="E505" t="s">
        <v>19</v>
      </c>
      <c r="F505" t="s">
        <v>43</v>
      </c>
      <c r="G505" t="s">
        <v>29</v>
      </c>
      <c r="H505" t="s">
        <v>32</v>
      </c>
      <c r="I505" t="s">
        <v>100</v>
      </c>
      <c r="J505">
        <v>46</v>
      </c>
      <c r="K505">
        <v>1800</v>
      </c>
      <c r="L505" s="7">
        <f>Sales_Data[[#This Row],[OrderQuantity]] *Sales_Data[[#This Row],[UnitPrice]]</f>
        <v>82800</v>
      </c>
      <c r="M505" s="7">
        <f>Sales_Data[[#This Row],[UnitPrice]]-Sales_Data[[#This Row],[UnitCost]]</f>
        <v>900</v>
      </c>
      <c r="N505" s="7">
        <f>Sales_Data[[#This Row],[Gross Revenue]]-Sales_Data[[#This Row],[Discount Amount ]]</f>
        <v>81900</v>
      </c>
      <c r="O505" s="7">
        <f>Sales_Data[[#This Row],[OrderQuantity]] *Sales_Data[[#This Row],[UnitCost]]</f>
        <v>41400</v>
      </c>
      <c r="P505" s="7">
        <f>Sales_Data[[#This Row],[ItemCost]] +Sales_Data[[#This Row],[ShippingCost]]</f>
        <v>42204.44</v>
      </c>
      <c r="Q505" s="7">
        <f>Sales_Data[[#This Row],[Gross Revenue]]-Sales_Data[[#This Row],[TotalFinancialCost]]</f>
        <v>40595.56</v>
      </c>
      <c r="R505" s="7">
        <f>Sales_Data[[#This Row],[Actul Bill Amount]]-Sales_Data[[#This Row],[ShippingCost]]</f>
        <v>81095.56</v>
      </c>
      <c r="S505">
        <v>994</v>
      </c>
      <c r="T505">
        <v>804.44</v>
      </c>
      <c r="U505" t="s">
        <v>51</v>
      </c>
      <c r="V505">
        <v>900</v>
      </c>
      <c r="W505" t="s">
        <v>33</v>
      </c>
      <c r="X505" t="str">
        <f t="shared" si="15"/>
        <v>Delhi</v>
      </c>
    </row>
    <row r="506" spans="1:24" x14ac:dyDescent="0.4">
      <c r="A506">
        <v>100505</v>
      </c>
      <c r="B506" s="5">
        <v>45809.896527777775</v>
      </c>
      <c r="C506" s="3" t="str">
        <f>TEXT(Sales_Data[[#This Row],[OrderDate]],"mmmm")</f>
        <v>June</v>
      </c>
      <c r="D506" s="3" t="str">
        <f t="shared" si="14"/>
        <v>2025</v>
      </c>
      <c r="E506" t="s">
        <v>19</v>
      </c>
      <c r="F506" t="s">
        <v>24</v>
      </c>
      <c r="G506" t="s">
        <v>15</v>
      </c>
      <c r="H506" t="s">
        <v>37</v>
      </c>
      <c r="I506" t="s">
        <v>100</v>
      </c>
      <c r="J506">
        <v>46</v>
      </c>
      <c r="K506">
        <v>3500</v>
      </c>
      <c r="L506" s="7">
        <f>Sales_Data[[#This Row],[OrderQuantity]] *Sales_Data[[#This Row],[UnitPrice]]</f>
        <v>161000</v>
      </c>
      <c r="M506" s="7">
        <f>Sales_Data[[#This Row],[UnitPrice]]-Sales_Data[[#This Row],[UnitCost]]</f>
        <v>1300</v>
      </c>
      <c r="N506" s="7">
        <f>Sales_Data[[#This Row],[Gross Revenue]]-Sales_Data[[#This Row],[Discount Amount ]]</f>
        <v>159700</v>
      </c>
      <c r="O506" s="7">
        <f>Sales_Data[[#This Row],[OrderQuantity]] *Sales_Data[[#This Row],[UnitCost]]</f>
        <v>101200</v>
      </c>
      <c r="P506" s="7">
        <f>Sales_Data[[#This Row],[ItemCost]] +Sales_Data[[#This Row],[ShippingCost]]</f>
        <v>102189.61</v>
      </c>
      <c r="Q506" s="7">
        <f>Sales_Data[[#This Row],[Gross Revenue]]-Sales_Data[[#This Row],[TotalFinancialCost]]</f>
        <v>58810.39</v>
      </c>
      <c r="R506" s="7">
        <f>Sales_Data[[#This Row],[Actul Bill Amount]]-Sales_Data[[#This Row],[ShippingCost]]</f>
        <v>158710.39000000001</v>
      </c>
      <c r="S506">
        <v>629</v>
      </c>
      <c r="T506">
        <v>989.61</v>
      </c>
      <c r="U506" t="s">
        <v>59</v>
      </c>
      <c r="V506">
        <v>2200</v>
      </c>
      <c r="W506" t="s">
        <v>38</v>
      </c>
      <c r="X506" t="str">
        <f t="shared" si="15"/>
        <v>Kolkata</v>
      </c>
    </row>
    <row r="507" spans="1:24" x14ac:dyDescent="0.4">
      <c r="A507">
        <v>100506</v>
      </c>
      <c r="B507" s="5">
        <v>45835.20416666667</v>
      </c>
      <c r="C507" s="3" t="str">
        <f>TEXT(Sales_Data[[#This Row],[OrderDate]],"mmmm")</f>
        <v>June</v>
      </c>
      <c r="D507" s="3" t="str">
        <f t="shared" si="14"/>
        <v>2025</v>
      </c>
      <c r="E507" t="s">
        <v>39</v>
      </c>
      <c r="F507" t="s">
        <v>55</v>
      </c>
      <c r="G507" t="s">
        <v>15</v>
      </c>
      <c r="H507" t="s">
        <v>16</v>
      </c>
      <c r="I507" t="s">
        <v>100</v>
      </c>
      <c r="J507">
        <v>23</v>
      </c>
      <c r="K507">
        <v>850</v>
      </c>
      <c r="L507" s="7">
        <f>Sales_Data[[#This Row],[OrderQuantity]] *Sales_Data[[#This Row],[UnitPrice]]</f>
        <v>19550</v>
      </c>
      <c r="M507" s="7">
        <f>Sales_Data[[#This Row],[UnitPrice]]-Sales_Data[[#This Row],[UnitCost]]</f>
        <v>300</v>
      </c>
      <c r="N507" s="7">
        <f>Sales_Data[[#This Row],[Gross Revenue]]-Sales_Data[[#This Row],[Discount Amount ]]</f>
        <v>19250</v>
      </c>
      <c r="O507" s="7">
        <f>Sales_Data[[#This Row],[OrderQuantity]] *Sales_Data[[#This Row],[UnitCost]]</f>
        <v>12650</v>
      </c>
      <c r="P507" s="7">
        <f>Sales_Data[[#This Row],[ItemCost]] +Sales_Data[[#This Row],[ShippingCost]]</f>
        <v>13096.87</v>
      </c>
      <c r="Q507" s="7">
        <f>Sales_Data[[#This Row],[Gross Revenue]]-Sales_Data[[#This Row],[TotalFinancialCost]]</f>
        <v>6453.1299999999992</v>
      </c>
      <c r="R507" s="7">
        <f>Sales_Data[[#This Row],[Actul Bill Amount]]-Sales_Data[[#This Row],[ShippingCost]]</f>
        <v>18803.13</v>
      </c>
      <c r="S507">
        <v>369</v>
      </c>
      <c r="T507">
        <v>446.87</v>
      </c>
      <c r="U507" t="s">
        <v>56</v>
      </c>
      <c r="V507">
        <v>550</v>
      </c>
      <c r="W507" t="s">
        <v>18</v>
      </c>
      <c r="X507" t="str">
        <f t="shared" si="15"/>
        <v>Bengaluru</v>
      </c>
    </row>
    <row r="508" spans="1:24" x14ac:dyDescent="0.4">
      <c r="A508">
        <v>100507</v>
      </c>
      <c r="B508" s="5">
        <v>45820.354166666664</v>
      </c>
      <c r="C508" s="3" t="str">
        <f>TEXT(Sales_Data[[#This Row],[OrderDate]],"mmmm")</f>
        <v>June</v>
      </c>
      <c r="D508" s="3" t="str">
        <f t="shared" si="14"/>
        <v>2025</v>
      </c>
      <c r="E508" t="s">
        <v>42</v>
      </c>
      <c r="F508" t="s">
        <v>55</v>
      </c>
      <c r="G508" t="s">
        <v>15</v>
      </c>
      <c r="H508" t="s">
        <v>37</v>
      </c>
      <c r="I508" t="s">
        <v>100</v>
      </c>
      <c r="J508">
        <v>69</v>
      </c>
      <c r="K508">
        <v>1200</v>
      </c>
      <c r="L508" s="7">
        <f>Sales_Data[[#This Row],[OrderQuantity]] *Sales_Data[[#This Row],[UnitPrice]]</f>
        <v>82800</v>
      </c>
      <c r="M508" s="7">
        <f>Sales_Data[[#This Row],[UnitPrice]]-Sales_Data[[#This Row],[UnitCost]]</f>
        <v>400</v>
      </c>
      <c r="N508" s="7">
        <f>Sales_Data[[#This Row],[Gross Revenue]]-Sales_Data[[#This Row],[Discount Amount ]]</f>
        <v>82400</v>
      </c>
      <c r="O508" s="7">
        <f>Sales_Data[[#This Row],[OrderQuantity]] *Sales_Data[[#This Row],[UnitCost]]</f>
        <v>55200</v>
      </c>
      <c r="P508" s="7">
        <f>Sales_Data[[#This Row],[ItemCost]] +Sales_Data[[#This Row],[ShippingCost]]</f>
        <v>56103.87</v>
      </c>
      <c r="Q508" s="7">
        <f>Sales_Data[[#This Row],[Gross Revenue]]-Sales_Data[[#This Row],[TotalFinancialCost]]</f>
        <v>26696.129999999997</v>
      </c>
      <c r="R508" s="7">
        <f>Sales_Data[[#This Row],[Actul Bill Amount]]-Sales_Data[[#This Row],[ShippingCost]]</f>
        <v>81496.13</v>
      </c>
      <c r="S508">
        <v>658</v>
      </c>
      <c r="T508">
        <v>903.87</v>
      </c>
      <c r="U508" t="s">
        <v>58</v>
      </c>
      <c r="V508">
        <v>800</v>
      </c>
      <c r="W508" t="s">
        <v>38</v>
      </c>
      <c r="X508" t="str">
        <f t="shared" si="15"/>
        <v>Kolkata</v>
      </c>
    </row>
    <row r="509" spans="1:24" x14ac:dyDescent="0.4">
      <c r="A509">
        <v>100508</v>
      </c>
      <c r="B509" s="5">
        <v>45690.460416666669</v>
      </c>
      <c r="C509" s="3" t="str">
        <f>TEXT(Sales_Data[[#This Row],[OrderDate]],"mmmm")</f>
        <v>February</v>
      </c>
      <c r="D509" s="3" t="str">
        <f t="shared" si="14"/>
        <v>2025</v>
      </c>
      <c r="E509" t="s">
        <v>23</v>
      </c>
      <c r="F509" t="s">
        <v>14</v>
      </c>
      <c r="G509" t="s">
        <v>15</v>
      </c>
      <c r="H509" t="s">
        <v>16</v>
      </c>
      <c r="I509" t="s">
        <v>100</v>
      </c>
      <c r="J509">
        <v>87</v>
      </c>
      <c r="K509">
        <v>3200</v>
      </c>
      <c r="L509" s="7">
        <f>Sales_Data[[#This Row],[OrderQuantity]] *Sales_Data[[#This Row],[UnitPrice]]</f>
        <v>278400</v>
      </c>
      <c r="M509" s="7">
        <f>Sales_Data[[#This Row],[UnitPrice]]-Sales_Data[[#This Row],[UnitCost]]</f>
        <v>1200</v>
      </c>
      <c r="N509" s="7">
        <f>Sales_Data[[#This Row],[Gross Revenue]]-Sales_Data[[#This Row],[Discount Amount ]]</f>
        <v>277200</v>
      </c>
      <c r="O509" s="7">
        <f>Sales_Data[[#This Row],[OrderQuantity]] *Sales_Data[[#This Row],[UnitCost]]</f>
        <v>174000</v>
      </c>
      <c r="P509" s="7">
        <f>Sales_Data[[#This Row],[ItemCost]] +Sales_Data[[#This Row],[ShippingCost]]</f>
        <v>174798.9</v>
      </c>
      <c r="Q509" s="7">
        <f>Sales_Data[[#This Row],[Gross Revenue]]-Sales_Data[[#This Row],[TotalFinancialCost]]</f>
        <v>103601.1</v>
      </c>
      <c r="R509" s="7">
        <f>Sales_Data[[#This Row],[Actul Bill Amount]]-Sales_Data[[#This Row],[ShippingCost]]</f>
        <v>276401.09999999998</v>
      </c>
      <c r="S509">
        <v>397</v>
      </c>
      <c r="T509">
        <v>798.9</v>
      </c>
      <c r="U509" t="s">
        <v>17</v>
      </c>
      <c r="V509">
        <v>2000</v>
      </c>
      <c r="W509" t="s">
        <v>18</v>
      </c>
      <c r="X509" t="str">
        <f t="shared" si="15"/>
        <v>Bengaluru</v>
      </c>
    </row>
    <row r="510" spans="1:24" x14ac:dyDescent="0.4">
      <c r="A510">
        <v>100509</v>
      </c>
      <c r="B510" s="5">
        <v>45836.145138888889</v>
      </c>
      <c r="C510" s="3" t="str">
        <f>TEXT(Sales_Data[[#This Row],[OrderDate]],"mmmm")</f>
        <v>June</v>
      </c>
      <c r="D510" s="3" t="str">
        <f t="shared" si="14"/>
        <v>2025</v>
      </c>
      <c r="E510" t="s">
        <v>45</v>
      </c>
      <c r="F510" t="s">
        <v>14</v>
      </c>
      <c r="G510" t="s">
        <v>29</v>
      </c>
      <c r="H510" t="s">
        <v>16</v>
      </c>
      <c r="I510" t="s">
        <v>100</v>
      </c>
      <c r="J510">
        <v>66</v>
      </c>
      <c r="K510">
        <v>6500</v>
      </c>
      <c r="L510" s="7">
        <f>Sales_Data[[#This Row],[OrderQuantity]] *Sales_Data[[#This Row],[UnitPrice]]</f>
        <v>429000</v>
      </c>
      <c r="M510" s="7">
        <f>Sales_Data[[#This Row],[UnitPrice]]-Sales_Data[[#This Row],[UnitCost]]</f>
        <v>2300</v>
      </c>
      <c r="N510" s="7">
        <f>Sales_Data[[#This Row],[Gross Revenue]]-Sales_Data[[#This Row],[Discount Amount ]]</f>
        <v>426700</v>
      </c>
      <c r="O510" s="7">
        <f>Sales_Data[[#This Row],[OrderQuantity]] *Sales_Data[[#This Row],[UnitCost]]</f>
        <v>277200</v>
      </c>
      <c r="P510" s="7">
        <f>Sales_Data[[#This Row],[ItemCost]] +Sales_Data[[#This Row],[ShippingCost]]</f>
        <v>277691.71999999997</v>
      </c>
      <c r="Q510" s="7">
        <f>Sales_Data[[#This Row],[Gross Revenue]]-Sales_Data[[#This Row],[TotalFinancialCost]]</f>
        <v>151308.28000000003</v>
      </c>
      <c r="R510" s="7">
        <f>Sales_Data[[#This Row],[Actul Bill Amount]]-Sales_Data[[#This Row],[ShippingCost]]</f>
        <v>426208.28</v>
      </c>
      <c r="S510">
        <v>567</v>
      </c>
      <c r="T510">
        <v>491.72</v>
      </c>
      <c r="U510" t="s">
        <v>21</v>
      </c>
      <c r="V510">
        <v>4200</v>
      </c>
      <c r="W510" t="s">
        <v>18</v>
      </c>
      <c r="X510" t="str">
        <f t="shared" si="15"/>
        <v>Bengaluru</v>
      </c>
    </row>
    <row r="511" spans="1:24" x14ac:dyDescent="0.4">
      <c r="A511">
        <v>100510</v>
      </c>
      <c r="B511" s="5">
        <v>45758.09375</v>
      </c>
      <c r="C511" s="3" t="str">
        <f>TEXT(Sales_Data[[#This Row],[OrderDate]],"mmmm")</f>
        <v>April</v>
      </c>
      <c r="D511" s="3" t="str">
        <f t="shared" si="14"/>
        <v>2025</v>
      </c>
      <c r="E511" t="s">
        <v>42</v>
      </c>
      <c r="F511" t="s">
        <v>14</v>
      </c>
      <c r="G511" t="s">
        <v>29</v>
      </c>
      <c r="H511" t="s">
        <v>32</v>
      </c>
      <c r="I511" t="s">
        <v>100</v>
      </c>
      <c r="J511">
        <v>62</v>
      </c>
      <c r="K511">
        <v>3200</v>
      </c>
      <c r="L511" s="7">
        <f>Sales_Data[[#This Row],[OrderQuantity]] *Sales_Data[[#This Row],[UnitPrice]]</f>
        <v>198400</v>
      </c>
      <c r="M511" s="7">
        <f>Sales_Data[[#This Row],[UnitPrice]]-Sales_Data[[#This Row],[UnitCost]]</f>
        <v>1200</v>
      </c>
      <c r="N511" s="7">
        <f>Sales_Data[[#This Row],[Gross Revenue]]-Sales_Data[[#This Row],[Discount Amount ]]</f>
        <v>197200</v>
      </c>
      <c r="O511" s="7">
        <f>Sales_Data[[#This Row],[OrderQuantity]] *Sales_Data[[#This Row],[UnitCost]]</f>
        <v>124000</v>
      </c>
      <c r="P511" s="7">
        <f>Sales_Data[[#This Row],[ItemCost]] +Sales_Data[[#This Row],[ShippingCost]]</f>
        <v>124247.92</v>
      </c>
      <c r="Q511" s="7">
        <f>Sales_Data[[#This Row],[Gross Revenue]]-Sales_Data[[#This Row],[TotalFinancialCost]]</f>
        <v>74152.08</v>
      </c>
      <c r="R511" s="7">
        <f>Sales_Data[[#This Row],[Actul Bill Amount]]-Sales_Data[[#This Row],[ShippingCost]]</f>
        <v>196952.08</v>
      </c>
      <c r="S511">
        <v>384</v>
      </c>
      <c r="T511">
        <v>247.92</v>
      </c>
      <c r="U511" t="s">
        <v>17</v>
      </c>
      <c r="V511">
        <v>2000</v>
      </c>
      <c r="W511" t="s">
        <v>33</v>
      </c>
      <c r="X511" t="str">
        <f t="shared" si="15"/>
        <v>Delhi</v>
      </c>
    </row>
    <row r="512" spans="1:24" x14ac:dyDescent="0.4">
      <c r="A512">
        <v>100511</v>
      </c>
      <c r="B512" s="5">
        <v>45925.445138888892</v>
      </c>
      <c r="C512" s="3" t="str">
        <f>TEXT(Sales_Data[[#This Row],[OrderDate]],"mmmm")</f>
        <v>September</v>
      </c>
      <c r="D512" s="3" t="str">
        <f t="shared" si="14"/>
        <v>2025</v>
      </c>
      <c r="E512" t="s">
        <v>19</v>
      </c>
      <c r="F512" t="s">
        <v>35</v>
      </c>
      <c r="G512" t="s">
        <v>15</v>
      </c>
      <c r="H512" t="s">
        <v>32</v>
      </c>
      <c r="I512" t="s">
        <v>100</v>
      </c>
      <c r="J512">
        <v>1</v>
      </c>
      <c r="K512">
        <v>12000</v>
      </c>
      <c r="L512" s="7">
        <f>Sales_Data[[#This Row],[OrderQuantity]] *Sales_Data[[#This Row],[UnitPrice]]</f>
        <v>12000</v>
      </c>
      <c r="M512" s="7">
        <f>Sales_Data[[#This Row],[UnitPrice]]-Sales_Data[[#This Row],[UnitCost]]</f>
        <v>4000</v>
      </c>
      <c r="N512" s="7">
        <f>Sales_Data[[#This Row],[Gross Revenue]]-Sales_Data[[#This Row],[Discount Amount ]]</f>
        <v>8000</v>
      </c>
      <c r="O512" s="7">
        <f>Sales_Data[[#This Row],[OrderQuantity]] *Sales_Data[[#This Row],[UnitCost]]</f>
        <v>8000</v>
      </c>
      <c r="P512" s="7">
        <f>Sales_Data[[#This Row],[ItemCost]] +Sales_Data[[#This Row],[ShippingCost]]</f>
        <v>8489.85</v>
      </c>
      <c r="Q512" s="7">
        <f>Sales_Data[[#This Row],[Gross Revenue]]-Sales_Data[[#This Row],[TotalFinancialCost]]</f>
        <v>3510.1499999999996</v>
      </c>
      <c r="R512" s="7">
        <f>Sales_Data[[#This Row],[Actul Bill Amount]]-Sales_Data[[#This Row],[ShippingCost]]</f>
        <v>7510.15</v>
      </c>
      <c r="S512">
        <v>337</v>
      </c>
      <c r="T512">
        <v>489.85</v>
      </c>
      <c r="U512" t="s">
        <v>36</v>
      </c>
      <c r="V512">
        <v>8000</v>
      </c>
      <c r="W512" t="s">
        <v>33</v>
      </c>
      <c r="X512" t="str">
        <f t="shared" si="15"/>
        <v>Delhi</v>
      </c>
    </row>
    <row r="513" spans="1:24" x14ac:dyDescent="0.4">
      <c r="A513">
        <v>100512</v>
      </c>
      <c r="B513" s="5">
        <v>45980.907638888886</v>
      </c>
      <c r="C513" s="3" t="str">
        <f>TEXT(Sales_Data[[#This Row],[OrderDate]],"mmmm")</f>
        <v>November</v>
      </c>
      <c r="D513" s="3" t="str">
        <f t="shared" si="14"/>
        <v>2025</v>
      </c>
      <c r="E513" t="s">
        <v>34</v>
      </c>
      <c r="F513" t="s">
        <v>24</v>
      </c>
      <c r="G513" t="s">
        <v>31</v>
      </c>
      <c r="H513" t="s">
        <v>37</v>
      </c>
      <c r="I513" t="s">
        <v>100</v>
      </c>
      <c r="J513">
        <v>61</v>
      </c>
      <c r="K513">
        <v>45000</v>
      </c>
      <c r="L513" s="7">
        <f>Sales_Data[[#This Row],[OrderQuantity]] *Sales_Data[[#This Row],[UnitPrice]]</f>
        <v>2745000</v>
      </c>
      <c r="M513" s="7">
        <f>Sales_Data[[#This Row],[UnitPrice]]-Sales_Data[[#This Row],[UnitCost]]</f>
        <v>13000</v>
      </c>
      <c r="N513" s="7">
        <f>Sales_Data[[#This Row],[Gross Revenue]]-Sales_Data[[#This Row],[Discount Amount ]]</f>
        <v>2732000</v>
      </c>
      <c r="O513" s="7">
        <f>Sales_Data[[#This Row],[OrderQuantity]] *Sales_Data[[#This Row],[UnitCost]]</f>
        <v>1952000</v>
      </c>
      <c r="P513" s="7">
        <f>Sales_Data[[#This Row],[ItemCost]] +Sales_Data[[#This Row],[ShippingCost]]</f>
        <v>1952410.07</v>
      </c>
      <c r="Q513" s="7">
        <f>Sales_Data[[#This Row],[Gross Revenue]]-Sales_Data[[#This Row],[TotalFinancialCost]]</f>
        <v>792589.92999999993</v>
      </c>
      <c r="R513" s="7">
        <f>Sales_Data[[#This Row],[Actul Bill Amount]]-Sales_Data[[#This Row],[ShippingCost]]</f>
        <v>2731589.93</v>
      </c>
      <c r="S513">
        <v>1089</v>
      </c>
      <c r="T513">
        <v>410.07</v>
      </c>
      <c r="U513" t="s">
        <v>26</v>
      </c>
      <c r="V513">
        <v>32000</v>
      </c>
      <c r="W513" t="s">
        <v>38</v>
      </c>
      <c r="X513" t="str">
        <f t="shared" si="15"/>
        <v>Kolkata</v>
      </c>
    </row>
    <row r="514" spans="1:24" x14ac:dyDescent="0.4">
      <c r="A514">
        <v>100513</v>
      </c>
      <c r="B514" s="5">
        <v>45722.720833333333</v>
      </c>
      <c r="C514" s="3" t="str">
        <f>TEXT(Sales_Data[[#This Row],[OrderDate]],"mmmm")</f>
        <v>March</v>
      </c>
      <c r="D514" s="3" t="str">
        <f t="shared" ref="D514:D577" si="16">TEXT(B514, "yyyy")</f>
        <v>2025</v>
      </c>
      <c r="E514" t="s">
        <v>19</v>
      </c>
      <c r="F514" t="s">
        <v>46</v>
      </c>
      <c r="G514" t="s">
        <v>15</v>
      </c>
      <c r="H514" t="s">
        <v>20</v>
      </c>
      <c r="I514" t="s">
        <v>100</v>
      </c>
      <c r="J514">
        <v>59</v>
      </c>
      <c r="K514">
        <v>15000</v>
      </c>
      <c r="L514" s="7">
        <f>Sales_Data[[#This Row],[OrderQuantity]] *Sales_Data[[#This Row],[UnitPrice]]</f>
        <v>885000</v>
      </c>
      <c r="M514" s="7">
        <f>Sales_Data[[#This Row],[UnitPrice]]-Sales_Data[[#This Row],[UnitCost]]</f>
        <v>5500</v>
      </c>
      <c r="N514" s="7">
        <f>Sales_Data[[#This Row],[Gross Revenue]]-Sales_Data[[#This Row],[Discount Amount ]]</f>
        <v>879500</v>
      </c>
      <c r="O514" s="7">
        <f>Sales_Data[[#This Row],[OrderQuantity]] *Sales_Data[[#This Row],[UnitCost]]</f>
        <v>560500</v>
      </c>
      <c r="P514" s="7">
        <f>Sales_Data[[#This Row],[ItemCost]] +Sales_Data[[#This Row],[ShippingCost]]</f>
        <v>561188.46</v>
      </c>
      <c r="Q514" s="7">
        <f>Sales_Data[[#This Row],[Gross Revenue]]-Sales_Data[[#This Row],[TotalFinancialCost]]</f>
        <v>323811.54000000004</v>
      </c>
      <c r="R514" s="7">
        <f>Sales_Data[[#This Row],[Actul Bill Amount]]-Sales_Data[[#This Row],[ShippingCost]]</f>
        <v>878811.54</v>
      </c>
      <c r="S514">
        <v>598</v>
      </c>
      <c r="T514">
        <v>688.46</v>
      </c>
      <c r="U514" t="s">
        <v>53</v>
      </c>
      <c r="V514">
        <v>9500</v>
      </c>
      <c r="W514" t="s">
        <v>22</v>
      </c>
      <c r="X514" t="str">
        <f t="shared" ref="X514:X577" si="17">_xlfn.TEXTBEFORE(W514, " ")</f>
        <v>Nagpur</v>
      </c>
    </row>
    <row r="515" spans="1:24" x14ac:dyDescent="0.4">
      <c r="A515">
        <v>100514</v>
      </c>
      <c r="B515" s="5">
        <v>45825.902083333334</v>
      </c>
      <c r="C515" s="3" t="str">
        <f>TEXT(Sales_Data[[#This Row],[OrderDate]],"mmmm")</f>
        <v>June</v>
      </c>
      <c r="D515" s="3" t="str">
        <f t="shared" si="16"/>
        <v>2025</v>
      </c>
      <c r="E515" t="s">
        <v>39</v>
      </c>
      <c r="F515" t="s">
        <v>40</v>
      </c>
      <c r="G515" t="s">
        <v>29</v>
      </c>
      <c r="H515" t="s">
        <v>32</v>
      </c>
      <c r="I515" t="s">
        <v>100</v>
      </c>
      <c r="J515">
        <v>92</v>
      </c>
      <c r="K515">
        <v>1500</v>
      </c>
      <c r="L515" s="7">
        <f>Sales_Data[[#This Row],[OrderQuantity]] *Sales_Data[[#This Row],[UnitPrice]]</f>
        <v>138000</v>
      </c>
      <c r="M515" s="7">
        <f>Sales_Data[[#This Row],[UnitPrice]]-Sales_Data[[#This Row],[UnitCost]]</f>
        <v>700</v>
      </c>
      <c r="N515" s="7">
        <f>Sales_Data[[#This Row],[Gross Revenue]]-Sales_Data[[#This Row],[Discount Amount ]]</f>
        <v>137300</v>
      </c>
      <c r="O515" s="7">
        <f>Sales_Data[[#This Row],[OrderQuantity]] *Sales_Data[[#This Row],[UnitCost]]</f>
        <v>73600</v>
      </c>
      <c r="P515" s="7">
        <f>Sales_Data[[#This Row],[ItemCost]] +Sales_Data[[#This Row],[ShippingCost]]</f>
        <v>74102.05</v>
      </c>
      <c r="Q515" s="7">
        <f>Sales_Data[[#This Row],[Gross Revenue]]-Sales_Data[[#This Row],[TotalFinancialCost]]</f>
        <v>63897.95</v>
      </c>
      <c r="R515" s="7">
        <f>Sales_Data[[#This Row],[Actul Bill Amount]]-Sales_Data[[#This Row],[ShippingCost]]</f>
        <v>136797.95000000001</v>
      </c>
      <c r="S515">
        <v>522</v>
      </c>
      <c r="T515">
        <v>502.05</v>
      </c>
      <c r="U515" t="s">
        <v>52</v>
      </c>
      <c r="V515">
        <v>800</v>
      </c>
      <c r="W515" t="s">
        <v>33</v>
      </c>
      <c r="X515" t="str">
        <f t="shared" si="17"/>
        <v>Delhi</v>
      </c>
    </row>
    <row r="516" spans="1:24" x14ac:dyDescent="0.4">
      <c r="A516">
        <v>100515</v>
      </c>
      <c r="B516" s="5">
        <v>45987.785416666666</v>
      </c>
      <c r="C516" s="3" t="str">
        <f>TEXT(Sales_Data[[#This Row],[OrderDate]],"mmmm")</f>
        <v>November</v>
      </c>
      <c r="D516" s="3" t="str">
        <f t="shared" si="16"/>
        <v>2025</v>
      </c>
      <c r="E516" t="s">
        <v>23</v>
      </c>
      <c r="F516" t="s">
        <v>55</v>
      </c>
      <c r="G516" t="s">
        <v>15</v>
      </c>
      <c r="H516" t="s">
        <v>25</v>
      </c>
      <c r="I516" t="s">
        <v>100</v>
      </c>
      <c r="J516">
        <v>77</v>
      </c>
      <c r="K516">
        <v>850</v>
      </c>
      <c r="L516" s="7">
        <f>Sales_Data[[#This Row],[OrderQuantity]] *Sales_Data[[#This Row],[UnitPrice]]</f>
        <v>65450</v>
      </c>
      <c r="M516" s="7">
        <f>Sales_Data[[#This Row],[UnitPrice]]-Sales_Data[[#This Row],[UnitCost]]</f>
        <v>300</v>
      </c>
      <c r="N516" s="7">
        <f>Sales_Data[[#This Row],[Gross Revenue]]-Sales_Data[[#This Row],[Discount Amount ]]</f>
        <v>65150</v>
      </c>
      <c r="O516" s="7">
        <f>Sales_Data[[#This Row],[OrderQuantity]] *Sales_Data[[#This Row],[UnitCost]]</f>
        <v>42350</v>
      </c>
      <c r="P516" s="7">
        <f>Sales_Data[[#This Row],[ItemCost]] +Sales_Data[[#This Row],[ShippingCost]]</f>
        <v>42728.45</v>
      </c>
      <c r="Q516" s="7">
        <f>Sales_Data[[#This Row],[Gross Revenue]]-Sales_Data[[#This Row],[TotalFinancialCost]]</f>
        <v>22721.550000000003</v>
      </c>
      <c r="R516" s="7">
        <f>Sales_Data[[#This Row],[Actul Bill Amount]]-Sales_Data[[#This Row],[ShippingCost]]</f>
        <v>64771.55</v>
      </c>
      <c r="S516">
        <v>1147</v>
      </c>
      <c r="T516">
        <v>378.45</v>
      </c>
      <c r="U516" t="s">
        <v>56</v>
      </c>
      <c r="V516">
        <v>550</v>
      </c>
      <c r="W516" t="s">
        <v>27</v>
      </c>
      <c r="X516" t="str">
        <f t="shared" si="17"/>
        <v>Mumbai</v>
      </c>
    </row>
    <row r="517" spans="1:24" x14ac:dyDescent="0.4">
      <c r="A517">
        <v>100516</v>
      </c>
      <c r="B517" s="5">
        <v>45700.056250000001</v>
      </c>
      <c r="C517" s="3" t="str">
        <f>TEXT(Sales_Data[[#This Row],[OrderDate]],"mmmm")</f>
        <v>February</v>
      </c>
      <c r="D517" s="3" t="str">
        <f t="shared" si="16"/>
        <v>2025</v>
      </c>
      <c r="E517" t="s">
        <v>39</v>
      </c>
      <c r="F517" t="s">
        <v>46</v>
      </c>
      <c r="G517" t="s">
        <v>15</v>
      </c>
      <c r="H517" t="s">
        <v>16</v>
      </c>
      <c r="I517" t="s">
        <v>100</v>
      </c>
      <c r="J517">
        <v>8</v>
      </c>
      <c r="K517">
        <v>15000</v>
      </c>
      <c r="L517" s="7">
        <f>Sales_Data[[#This Row],[OrderQuantity]] *Sales_Data[[#This Row],[UnitPrice]]</f>
        <v>120000</v>
      </c>
      <c r="M517" s="7">
        <f>Sales_Data[[#This Row],[UnitPrice]]-Sales_Data[[#This Row],[UnitCost]]</f>
        <v>5500</v>
      </c>
      <c r="N517" s="7">
        <f>Sales_Data[[#This Row],[Gross Revenue]]-Sales_Data[[#This Row],[Discount Amount ]]</f>
        <v>114500</v>
      </c>
      <c r="O517" s="7">
        <f>Sales_Data[[#This Row],[OrderQuantity]] *Sales_Data[[#This Row],[UnitCost]]</f>
        <v>76000</v>
      </c>
      <c r="P517" s="7">
        <f>Sales_Data[[#This Row],[ItemCost]] +Sales_Data[[#This Row],[ShippingCost]]</f>
        <v>76656.820000000007</v>
      </c>
      <c r="Q517" s="7">
        <f>Sales_Data[[#This Row],[Gross Revenue]]-Sales_Data[[#This Row],[TotalFinancialCost]]</f>
        <v>43343.179999999993</v>
      </c>
      <c r="R517" s="7">
        <f>Sales_Data[[#This Row],[Actul Bill Amount]]-Sales_Data[[#This Row],[ShippingCost]]</f>
        <v>113843.18</v>
      </c>
      <c r="S517">
        <v>716</v>
      </c>
      <c r="T517">
        <v>656.82</v>
      </c>
      <c r="U517" t="s">
        <v>53</v>
      </c>
      <c r="V517">
        <v>9500</v>
      </c>
      <c r="W517" t="s">
        <v>18</v>
      </c>
      <c r="X517" t="str">
        <f t="shared" si="17"/>
        <v>Bengaluru</v>
      </c>
    </row>
    <row r="518" spans="1:24" x14ac:dyDescent="0.4">
      <c r="A518">
        <v>100517</v>
      </c>
      <c r="B518" s="5">
        <v>45701.372916666667</v>
      </c>
      <c r="C518" s="3" t="str">
        <f>TEXT(Sales_Data[[#This Row],[OrderDate]],"mmmm")</f>
        <v>February</v>
      </c>
      <c r="D518" s="3" t="str">
        <f t="shared" si="16"/>
        <v>2025</v>
      </c>
      <c r="E518" t="s">
        <v>23</v>
      </c>
      <c r="F518" t="s">
        <v>55</v>
      </c>
      <c r="G518" t="s">
        <v>29</v>
      </c>
      <c r="H518" t="s">
        <v>25</v>
      </c>
      <c r="I518" t="s">
        <v>100</v>
      </c>
      <c r="J518">
        <v>39</v>
      </c>
      <c r="K518">
        <v>600</v>
      </c>
      <c r="L518" s="7">
        <f>Sales_Data[[#This Row],[OrderQuantity]] *Sales_Data[[#This Row],[UnitPrice]]</f>
        <v>23400</v>
      </c>
      <c r="M518" s="7">
        <f>Sales_Data[[#This Row],[UnitPrice]]-Sales_Data[[#This Row],[UnitCost]]</f>
        <v>250</v>
      </c>
      <c r="N518" s="7">
        <f>Sales_Data[[#This Row],[Gross Revenue]]-Sales_Data[[#This Row],[Discount Amount ]]</f>
        <v>23150</v>
      </c>
      <c r="O518" s="7">
        <f>Sales_Data[[#This Row],[OrderQuantity]] *Sales_Data[[#This Row],[UnitCost]]</f>
        <v>13650</v>
      </c>
      <c r="P518" s="7">
        <f>Sales_Data[[#This Row],[ItemCost]] +Sales_Data[[#This Row],[ShippingCost]]</f>
        <v>14792.619999999999</v>
      </c>
      <c r="Q518" s="7">
        <f>Sales_Data[[#This Row],[Gross Revenue]]-Sales_Data[[#This Row],[TotalFinancialCost]]</f>
        <v>8607.380000000001</v>
      </c>
      <c r="R518" s="7">
        <f>Sales_Data[[#This Row],[Actul Bill Amount]]-Sales_Data[[#This Row],[ShippingCost]]</f>
        <v>22007.38</v>
      </c>
      <c r="S518">
        <v>431</v>
      </c>
      <c r="T518">
        <v>1142.6199999999999</v>
      </c>
      <c r="U518" t="s">
        <v>57</v>
      </c>
      <c r="V518">
        <v>350</v>
      </c>
      <c r="W518" t="s">
        <v>27</v>
      </c>
      <c r="X518" t="str">
        <f t="shared" si="17"/>
        <v>Mumbai</v>
      </c>
    </row>
    <row r="519" spans="1:24" x14ac:dyDescent="0.4">
      <c r="A519">
        <v>100518</v>
      </c>
      <c r="B519" s="5">
        <v>45942.395833333336</v>
      </c>
      <c r="C519" s="3" t="str">
        <f>TEXT(Sales_Data[[#This Row],[OrderDate]],"mmmm")</f>
        <v>October</v>
      </c>
      <c r="D519" s="3" t="str">
        <f t="shared" si="16"/>
        <v>2025</v>
      </c>
      <c r="E519" t="s">
        <v>23</v>
      </c>
      <c r="F519" t="s">
        <v>28</v>
      </c>
      <c r="G519" t="s">
        <v>15</v>
      </c>
      <c r="H519" t="s">
        <v>32</v>
      </c>
      <c r="I519" t="s">
        <v>100</v>
      </c>
      <c r="J519">
        <v>23</v>
      </c>
      <c r="K519">
        <v>2500</v>
      </c>
      <c r="L519" s="7">
        <f>Sales_Data[[#This Row],[OrderQuantity]] *Sales_Data[[#This Row],[UnitPrice]]</f>
        <v>57500</v>
      </c>
      <c r="M519" s="7">
        <f>Sales_Data[[#This Row],[UnitPrice]]-Sales_Data[[#This Row],[UnitCost]]</f>
        <v>1000</v>
      </c>
      <c r="N519" s="7">
        <f>Sales_Data[[#This Row],[Gross Revenue]]-Sales_Data[[#This Row],[Discount Amount ]]</f>
        <v>56500</v>
      </c>
      <c r="O519" s="7">
        <f>Sales_Data[[#This Row],[OrderQuantity]] *Sales_Data[[#This Row],[UnitCost]]</f>
        <v>34500</v>
      </c>
      <c r="P519" s="7">
        <f>Sales_Data[[#This Row],[ItemCost]] +Sales_Data[[#This Row],[ShippingCost]]</f>
        <v>37286.480000000003</v>
      </c>
      <c r="Q519" s="7">
        <f>Sales_Data[[#This Row],[Gross Revenue]]-Sales_Data[[#This Row],[TotalFinancialCost]]</f>
        <v>20213.519999999997</v>
      </c>
      <c r="R519" s="7">
        <f>Sales_Data[[#This Row],[Actul Bill Amount]]-Sales_Data[[#This Row],[ShippingCost]]</f>
        <v>53713.52</v>
      </c>
      <c r="S519">
        <v>681</v>
      </c>
      <c r="T519">
        <v>2786.48</v>
      </c>
      <c r="U519" t="s">
        <v>54</v>
      </c>
      <c r="V519">
        <v>1500</v>
      </c>
      <c r="W519" t="s">
        <v>33</v>
      </c>
      <c r="X519" t="str">
        <f t="shared" si="17"/>
        <v>Delhi</v>
      </c>
    </row>
    <row r="520" spans="1:24" x14ac:dyDescent="0.4">
      <c r="A520">
        <v>100519</v>
      </c>
      <c r="B520" s="5">
        <v>45669.75277777778</v>
      </c>
      <c r="C520" s="3" t="str">
        <f>TEXT(Sales_Data[[#This Row],[OrderDate]],"mmmm")</f>
        <v>January</v>
      </c>
      <c r="D520" s="3" t="str">
        <f t="shared" si="16"/>
        <v>2025</v>
      </c>
      <c r="E520" t="s">
        <v>50</v>
      </c>
      <c r="F520" t="s">
        <v>14</v>
      </c>
      <c r="G520" t="s">
        <v>31</v>
      </c>
      <c r="H520" t="s">
        <v>37</v>
      </c>
      <c r="I520" t="s">
        <v>100</v>
      </c>
      <c r="J520">
        <v>37</v>
      </c>
      <c r="K520">
        <v>6500</v>
      </c>
      <c r="L520" s="7">
        <f>Sales_Data[[#This Row],[OrderQuantity]] *Sales_Data[[#This Row],[UnitPrice]]</f>
        <v>240500</v>
      </c>
      <c r="M520" s="7">
        <f>Sales_Data[[#This Row],[UnitPrice]]-Sales_Data[[#This Row],[UnitCost]]</f>
        <v>2300</v>
      </c>
      <c r="N520" s="7">
        <f>Sales_Data[[#This Row],[Gross Revenue]]-Sales_Data[[#This Row],[Discount Amount ]]</f>
        <v>238200</v>
      </c>
      <c r="O520" s="7">
        <f>Sales_Data[[#This Row],[OrderQuantity]] *Sales_Data[[#This Row],[UnitCost]]</f>
        <v>155400</v>
      </c>
      <c r="P520" s="7">
        <f>Sales_Data[[#This Row],[ItemCost]] +Sales_Data[[#This Row],[ShippingCost]]</f>
        <v>156171.4</v>
      </c>
      <c r="Q520" s="7">
        <f>Sales_Data[[#This Row],[Gross Revenue]]-Sales_Data[[#This Row],[TotalFinancialCost]]</f>
        <v>84328.6</v>
      </c>
      <c r="R520" s="7">
        <f>Sales_Data[[#This Row],[Actul Bill Amount]]-Sales_Data[[#This Row],[ShippingCost]]</f>
        <v>237428.6</v>
      </c>
      <c r="S520">
        <v>825</v>
      </c>
      <c r="T520">
        <v>771.4</v>
      </c>
      <c r="U520" t="s">
        <v>21</v>
      </c>
      <c r="V520">
        <v>4200</v>
      </c>
      <c r="W520" t="s">
        <v>38</v>
      </c>
      <c r="X520" t="str">
        <f t="shared" si="17"/>
        <v>Kolkata</v>
      </c>
    </row>
    <row r="521" spans="1:24" x14ac:dyDescent="0.4">
      <c r="A521">
        <v>100520</v>
      </c>
      <c r="B521" s="5">
        <v>45752.241666666669</v>
      </c>
      <c r="C521" s="3" t="str">
        <f>TEXT(Sales_Data[[#This Row],[OrderDate]],"mmmm")</f>
        <v>April</v>
      </c>
      <c r="D521" s="3" t="str">
        <f t="shared" si="16"/>
        <v>2025</v>
      </c>
      <c r="E521" t="s">
        <v>45</v>
      </c>
      <c r="F521" t="s">
        <v>40</v>
      </c>
      <c r="G521" t="s">
        <v>15</v>
      </c>
      <c r="H521" t="s">
        <v>32</v>
      </c>
      <c r="I521" t="s">
        <v>100</v>
      </c>
      <c r="J521">
        <v>94</v>
      </c>
      <c r="K521">
        <v>1500</v>
      </c>
      <c r="L521" s="7">
        <f>Sales_Data[[#This Row],[OrderQuantity]] *Sales_Data[[#This Row],[UnitPrice]]</f>
        <v>141000</v>
      </c>
      <c r="M521" s="7">
        <f>Sales_Data[[#This Row],[UnitPrice]]-Sales_Data[[#This Row],[UnitCost]]</f>
        <v>700</v>
      </c>
      <c r="N521" s="7">
        <f>Sales_Data[[#This Row],[Gross Revenue]]-Sales_Data[[#This Row],[Discount Amount ]]</f>
        <v>140300</v>
      </c>
      <c r="O521" s="7">
        <f>Sales_Data[[#This Row],[OrderQuantity]] *Sales_Data[[#This Row],[UnitCost]]</f>
        <v>75200</v>
      </c>
      <c r="P521" s="7">
        <f>Sales_Data[[#This Row],[ItemCost]] +Sales_Data[[#This Row],[ShippingCost]]</f>
        <v>76298.66</v>
      </c>
      <c r="Q521" s="7">
        <f>Sales_Data[[#This Row],[Gross Revenue]]-Sales_Data[[#This Row],[TotalFinancialCost]]</f>
        <v>64701.34</v>
      </c>
      <c r="R521" s="7">
        <f>Sales_Data[[#This Row],[Actul Bill Amount]]-Sales_Data[[#This Row],[ShippingCost]]</f>
        <v>139201.34</v>
      </c>
      <c r="S521">
        <v>392</v>
      </c>
      <c r="T521">
        <v>1098.6600000000001</v>
      </c>
      <c r="U521" t="s">
        <v>52</v>
      </c>
      <c r="V521">
        <v>800</v>
      </c>
      <c r="W521" t="s">
        <v>33</v>
      </c>
      <c r="X521" t="str">
        <f t="shared" si="17"/>
        <v>Delhi</v>
      </c>
    </row>
    <row r="522" spans="1:24" x14ac:dyDescent="0.4">
      <c r="A522">
        <v>100521</v>
      </c>
      <c r="B522" s="5">
        <v>45959.362500000003</v>
      </c>
      <c r="C522" s="3" t="str">
        <f>TEXT(Sales_Data[[#This Row],[OrderDate]],"mmmm")</f>
        <v>October</v>
      </c>
      <c r="D522" s="3" t="str">
        <f t="shared" si="16"/>
        <v>2025</v>
      </c>
      <c r="E522" t="s">
        <v>19</v>
      </c>
      <c r="F522" t="s">
        <v>35</v>
      </c>
      <c r="G522" t="s">
        <v>15</v>
      </c>
      <c r="H522" t="s">
        <v>37</v>
      </c>
      <c r="I522" t="s">
        <v>100</v>
      </c>
      <c r="J522">
        <v>40</v>
      </c>
      <c r="K522">
        <v>8500</v>
      </c>
      <c r="L522" s="7">
        <f>Sales_Data[[#This Row],[OrderQuantity]] *Sales_Data[[#This Row],[UnitPrice]]</f>
        <v>340000</v>
      </c>
      <c r="M522" s="7">
        <f>Sales_Data[[#This Row],[UnitPrice]]-Sales_Data[[#This Row],[UnitCost]]</f>
        <v>3000</v>
      </c>
      <c r="N522" s="7">
        <f>Sales_Data[[#This Row],[Gross Revenue]]-Sales_Data[[#This Row],[Discount Amount ]]</f>
        <v>337000</v>
      </c>
      <c r="O522" s="7">
        <f>Sales_Data[[#This Row],[OrderQuantity]] *Sales_Data[[#This Row],[UnitCost]]</f>
        <v>220000</v>
      </c>
      <c r="P522" s="7">
        <f>Sales_Data[[#This Row],[ItemCost]] +Sales_Data[[#This Row],[ShippingCost]]</f>
        <v>220645.05</v>
      </c>
      <c r="Q522" s="7">
        <f>Sales_Data[[#This Row],[Gross Revenue]]-Sales_Data[[#This Row],[TotalFinancialCost]]</f>
        <v>119354.95000000001</v>
      </c>
      <c r="R522" s="7">
        <f>Sales_Data[[#This Row],[Actul Bill Amount]]-Sales_Data[[#This Row],[ShippingCost]]</f>
        <v>336354.95</v>
      </c>
      <c r="S522">
        <v>1097</v>
      </c>
      <c r="T522">
        <v>645.04999999999995</v>
      </c>
      <c r="U522" t="s">
        <v>49</v>
      </c>
      <c r="V522">
        <v>5500</v>
      </c>
      <c r="W522" t="s">
        <v>38</v>
      </c>
      <c r="X522" t="str">
        <f t="shared" si="17"/>
        <v>Kolkata</v>
      </c>
    </row>
    <row r="523" spans="1:24" x14ac:dyDescent="0.4">
      <c r="A523">
        <v>100522</v>
      </c>
      <c r="B523" s="5">
        <v>45910.752083333333</v>
      </c>
      <c r="C523" s="3" t="str">
        <f>TEXT(Sales_Data[[#This Row],[OrderDate]],"mmmm")</f>
        <v>September</v>
      </c>
      <c r="D523" s="3" t="str">
        <f t="shared" si="16"/>
        <v>2025</v>
      </c>
      <c r="E523" t="s">
        <v>45</v>
      </c>
      <c r="F523" t="s">
        <v>46</v>
      </c>
      <c r="G523" t="s">
        <v>15</v>
      </c>
      <c r="H523" t="s">
        <v>20</v>
      </c>
      <c r="I523" t="s">
        <v>100</v>
      </c>
      <c r="J523">
        <v>82</v>
      </c>
      <c r="K523">
        <v>15000</v>
      </c>
      <c r="L523" s="7">
        <f>Sales_Data[[#This Row],[OrderQuantity]] *Sales_Data[[#This Row],[UnitPrice]]</f>
        <v>1230000</v>
      </c>
      <c r="M523" s="7">
        <f>Sales_Data[[#This Row],[UnitPrice]]-Sales_Data[[#This Row],[UnitCost]]</f>
        <v>5500</v>
      </c>
      <c r="N523" s="7">
        <f>Sales_Data[[#This Row],[Gross Revenue]]-Sales_Data[[#This Row],[Discount Amount ]]</f>
        <v>1224500</v>
      </c>
      <c r="O523" s="7">
        <f>Sales_Data[[#This Row],[OrderQuantity]] *Sales_Data[[#This Row],[UnitCost]]</f>
        <v>779000</v>
      </c>
      <c r="P523" s="7">
        <f>Sales_Data[[#This Row],[ItemCost]] +Sales_Data[[#This Row],[ShippingCost]]</f>
        <v>780096.2</v>
      </c>
      <c r="Q523" s="7">
        <f>Sales_Data[[#This Row],[Gross Revenue]]-Sales_Data[[#This Row],[TotalFinancialCost]]</f>
        <v>449903.80000000005</v>
      </c>
      <c r="R523" s="7">
        <f>Sales_Data[[#This Row],[Actul Bill Amount]]-Sales_Data[[#This Row],[ShippingCost]]</f>
        <v>1223403.8</v>
      </c>
      <c r="S523">
        <v>823</v>
      </c>
      <c r="T523">
        <v>1096.2</v>
      </c>
      <c r="U523" t="s">
        <v>53</v>
      </c>
      <c r="V523">
        <v>9500</v>
      </c>
      <c r="W523" t="s">
        <v>22</v>
      </c>
      <c r="X523" t="str">
        <f t="shared" si="17"/>
        <v>Nagpur</v>
      </c>
    </row>
    <row r="524" spans="1:24" x14ac:dyDescent="0.4">
      <c r="A524">
        <v>100523</v>
      </c>
      <c r="B524" s="5">
        <v>45899.745833333334</v>
      </c>
      <c r="C524" s="3" t="str">
        <f>TEXT(Sales_Data[[#This Row],[OrderDate]],"mmmm")</f>
        <v>August</v>
      </c>
      <c r="D524" s="3" t="str">
        <f t="shared" si="16"/>
        <v>2025</v>
      </c>
      <c r="E524" t="s">
        <v>19</v>
      </c>
      <c r="F524" t="s">
        <v>35</v>
      </c>
      <c r="G524" t="s">
        <v>31</v>
      </c>
      <c r="H524" t="s">
        <v>25</v>
      </c>
      <c r="I524" t="s">
        <v>100</v>
      </c>
      <c r="J524">
        <v>33</v>
      </c>
      <c r="K524">
        <v>8500</v>
      </c>
      <c r="L524" s="7">
        <f>Sales_Data[[#This Row],[OrderQuantity]] *Sales_Data[[#This Row],[UnitPrice]]</f>
        <v>280500</v>
      </c>
      <c r="M524" s="7">
        <f>Sales_Data[[#This Row],[UnitPrice]]-Sales_Data[[#This Row],[UnitCost]]</f>
        <v>3000</v>
      </c>
      <c r="N524" s="7">
        <f>Sales_Data[[#This Row],[Gross Revenue]]-Sales_Data[[#This Row],[Discount Amount ]]</f>
        <v>277500</v>
      </c>
      <c r="O524" s="7">
        <f>Sales_Data[[#This Row],[OrderQuantity]] *Sales_Data[[#This Row],[UnitCost]]</f>
        <v>181500</v>
      </c>
      <c r="P524" s="7">
        <f>Sales_Data[[#This Row],[ItemCost]] +Sales_Data[[#This Row],[ShippingCost]]</f>
        <v>182151.7</v>
      </c>
      <c r="Q524" s="7">
        <f>Sales_Data[[#This Row],[Gross Revenue]]-Sales_Data[[#This Row],[TotalFinancialCost]]</f>
        <v>98348.299999999988</v>
      </c>
      <c r="R524" s="7">
        <f>Sales_Data[[#This Row],[Actul Bill Amount]]-Sales_Data[[#This Row],[ShippingCost]]</f>
        <v>276848.3</v>
      </c>
      <c r="S524">
        <v>797</v>
      </c>
      <c r="T524">
        <v>651.70000000000005</v>
      </c>
      <c r="U524" t="s">
        <v>49</v>
      </c>
      <c r="V524">
        <v>5500</v>
      </c>
      <c r="W524" t="s">
        <v>27</v>
      </c>
      <c r="X524" t="str">
        <f t="shared" si="17"/>
        <v>Mumbai</v>
      </c>
    </row>
    <row r="525" spans="1:24" x14ac:dyDescent="0.4">
      <c r="A525">
        <v>100524</v>
      </c>
      <c r="B525" s="5">
        <v>45692.792361111111</v>
      </c>
      <c r="C525" s="3" t="str">
        <f>TEXT(Sales_Data[[#This Row],[OrderDate]],"mmmm")</f>
        <v>February</v>
      </c>
      <c r="D525" s="3" t="str">
        <f t="shared" si="16"/>
        <v>2025</v>
      </c>
      <c r="E525" t="s">
        <v>45</v>
      </c>
      <c r="F525" t="s">
        <v>55</v>
      </c>
      <c r="G525" t="s">
        <v>15</v>
      </c>
      <c r="H525" t="s">
        <v>37</v>
      </c>
      <c r="I525" t="s">
        <v>100</v>
      </c>
      <c r="J525">
        <v>35</v>
      </c>
      <c r="K525">
        <v>600</v>
      </c>
      <c r="L525" s="7">
        <f>Sales_Data[[#This Row],[OrderQuantity]] *Sales_Data[[#This Row],[UnitPrice]]</f>
        <v>21000</v>
      </c>
      <c r="M525" s="7">
        <f>Sales_Data[[#This Row],[UnitPrice]]-Sales_Data[[#This Row],[UnitCost]]</f>
        <v>250</v>
      </c>
      <c r="N525" s="7">
        <f>Sales_Data[[#This Row],[Gross Revenue]]-Sales_Data[[#This Row],[Discount Amount ]]</f>
        <v>20750</v>
      </c>
      <c r="O525" s="7">
        <f>Sales_Data[[#This Row],[OrderQuantity]] *Sales_Data[[#This Row],[UnitCost]]</f>
        <v>12250</v>
      </c>
      <c r="P525" s="7">
        <f>Sales_Data[[#This Row],[ItemCost]] +Sales_Data[[#This Row],[ShippingCost]]</f>
        <v>12505.12</v>
      </c>
      <c r="Q525" s="7">
        <f>Sales_Data[[#This Row],[Gross Revenue]]-Sales_Data[[#This Row],[TotalFinancialCost]]</f>
        <v>8494.8799999999992</v>
      </c>
      <c r="R525" s="7">
        <f>Sales_Data[[#This Row],[Actul Bill Amount]]-Sales_Data[[#This Row],[ShippingCost]]</f>
        <v>20494.88</v>
      </c>
      <c r="S525">
        <v>1059</v>
      </c>
      <c r="T525">
        <v>255.12</v>
      </c>
      <c r="U525" t="s">
        <v>57</v>
      </c>
      <c r="V525">
        <v>350</v>
      </c>
      <c r="W525" t="s">
        <v>38</v>
      </c>
      <c r="X525" t="str">
        <f t="shared" si="17"/>
        <v>Kolkata</v>
      </c>
    </row>
    <row r="526" spans="1:24" x14ac:dyDescent="0.4">
      <c r="A526">
        <v>100525</v>
      </c>
      <c r="B526" s="5">
        <v>45872.763194444444</v>
      </c>
      <c r="C526" s="3" t="str">
        <f>TEXT(Sales_Data[[#This Row],[OrderDate]],"mmmm")</f>
        <v>August</v>
      </c>
      <c r="D526" s="3" t="str">
        <f t="shared" si="16"/>
        <v>2025</v>
      </c>
      <c r="E526" t="s">
        <v>23</v>
      </c>
      <c r="F526" t="s">
        <v>35</v>
      </c>
      <c r="G526" t="s">
        <v>29</v>
      </c>
      <c r="H526" t="s">
        <v>25</v>
      </c>
      <c r="I526" t="s">
        <v>100</v>
      </c>
      <c r="J526">
        <v>26</v>
      </c>
      <c r="K526">
        <v>8500</v>
      </c>
      <c r="L526" s="7">
        <f>Sales_Data[[#This Row],[OrderQuantity]] *Sales_Data[[#This Row],[UnitPrice]]</f>
        <v>221000</v>
      </c>
      <c r="M526" s="7">
        <f>Sales_Data[[#This Row],[UnitPrice]]-Sales_Data[[#This Row],[UnitCost]]</f>
        <v>3000</v>
      </c>
      <c r="N526" s="7">
        <f>Sales_Data[[#This Row],[Gross Revenue]]-Sales_Data[[#This Row],[Discount Amount ]]</f>
        <v>218000</v>
      </c>
      <c r="O526" s="7">
        <f>Sales_Data[[#This Row],[OrderQuantity]] *Sales_Data[[#This Row],[UnitCost]]</f>
        <v>143000</v>
      </c>
      <c r="P526" s="7">
        <f>Sales_Data[[#This Row],[ItemCost]] +Sales_Data[[#This Row],[ShippingCost]]</f>
        <v>144080.09</v>
      </c>
      <c r="Q526" s="7">
        <f>Sales_Data[[#This Row],[Gross Revenue]]-Sales_Data[[#This Row],[TotalFinancialCost]]</f>
        <v>76919.91</v>
      </c>
      <c r="R526" s="7">
        <f>Sales_Data[[#This Row],[Actul Bill Amount]]-Sales_Data[[#This Row],[ShippingCost]]</f>
        <v>216919.91</v>
      </c>
      <c r="S526">
        <v>549</v>
      </c>
      <c r="T526">
        <v>1080.0899999999999</v>
      </c>
      <c r="U526" t="s">
        <v>49</v>
      </c>
      <c r="V526">
        <v>5500</v>
      </c>
      <c r="W526" t="s">
        <v>27</v>
      </c>
      <c r="X526" t="str">
        <f t="shared" si="17"/>
        <v>Mumbai</v>
      </c>
    </row>
    <row r="527" spans="1:24" x14ac:dyDescent="0.4">
      <c r="A527">
        <v>100526</v>
      </c>
      <c r="B527" s="5">
        <v>45994.95</v>
      </c>
      <c r="C527" s="3" t="str">
        <f>TEXT(Sales_Data[[#This Row],[OrderDate]],"mmmm")</f>
        <v>December</v>
      </c>
      <c r="D527" s="3" t="str">
        <f t="shared" si="16"/>
        <v>2025</v>
      </c>
      <c r="E527" t="s">
        <v>19</v>
      </c>
      <c r="F527" t="s">
        <v>40</v>
      </c>
      <c r="G527" t="s">
        <v>29</v>
      </c>
      <c r="H527" t="s">
        <v>25</v>
      </c>
      <c r="I527" t="s">
        <v>100</v>
      </c>
      <c r="J527">
        <v>13</v>
      </c>
      <c r="K527">
        <v>1500</v>
      </c>
      <c r="L527" s="7">
        <f>Sales_Data[[#This Row],[OrderQuantity]] *Sales_Data[[#This Row],[UnitPrice]]</f>
        <v>19500</v>
      </c>
      <c r="M527" s="7">
        <f>Sales_Data[[#This Row],[UnitPrice]]-Sales_Data[[#This Row],[UnitCost]]</f>
        <v>700</v>
      </c>
      <c r="N527" s="7">
        <f>Sales_Data[[#This Row],[Gross Revenue]]-Sales_Data[[#This Row],[Discount Amount ]]</f>
        <v>18800</v>
      </c>
      <c r="O527" s="7">
        <f>Sales_Data[[#This Row],[OrderQuantity]] *Sales_Data[[#This Row],[UnitCost]]</f>
        <v>10400</v>
      </c>
      <c r="P527" s="7">
        <f>Sales_Data[[#This Row],[ItemCost]] +Sales_Data[[#This Row],[ShippingCost]]</f>
        <v>10899.64</v>
      </c>
      <c r="Q527" s="7">
        <f>Sales_Data[[#This Row],[Gross Revenue]]-Sales_Data[[#This Row],[TotalFinancialCost]]</f>
        <v>8600.36</v>
      </c>
      <c r="R527" s="7">
        <f>Sales_Data[[#This Row],[Actul Bill Amount]]-Sales_Data[[#This Row],[ShippingCost]]</f>
        <v>18300.36</v>
      </c>
      <c r="S527">
        <v>1156</v>
      </c>
      <c r="T527">
        <v>499.64</v>
      </c>
      <c r="U527" t="s">
        <v>52</v>
      </c>
      <c r="V527">
        <v>800</v>
      </c>
      <c r="W527" t="s">
        <v>27</v>
      </c>
      <c r="X527" t="str">
        <f t="shared" si="17"/>
        <v>Mumbai</v>
      </c>
    </row>
    <row r="528" spans="1:24" x14ac:dyDescent="0.4">
      <c r="A528">
        <v>100527</v>
      </c>
      <c r="B528" s="5">
        <v>45747.158333333333</v>
      </c>
      <c r="C528" s="3" t="str">
        <f>TEXT(Sales_Data[[#This Row],[OrderDate]],"mmmm")</f>
        <v>March</v>
      </c>
      <c r="D528" s="3" t="str">
        <f t="shared" si="16"/>
        <v>2025</v>
      </c>
      <c r="E528" t="s">
        <v>19</v>
      </c>
      <c r="F528" t="s">
        <v>24</v>
      </c>
      <c r="G528" t="s">
        <v>15</v>
      </c>
      <c r="H528" t="s">
        <v>16</v>
      </c>
      <c r="I528" t="s">
        <v>100</v>
      </c>
      <c r="J528">
        <v>34</v>
      </c>
      <c r="K528">
        <v>45000</v>
      </c>
      <c r="L528" s="7">
        <f>Sales_Data[[#This Row],[OrderQuantity]] *Sales_Data[[#This Row],[UnitPrice]]</f>
        <v>1530000</v>
      </c>
      <c r="M528" s="7">
        <f>Sales_Data[[#This Row],[UnitPrice]]-Sales_Data[[#This Row],[UnitCost]]</f>
        <v>13000</v>
      </c>
      <c r="N528" s="7">
        <f>Sales_Data[[#This Row],[Gross Revenue]]-Sales_Data[[#This Row],[Discount Amount ]]</f>
        <v>1517000</v>
      </c>
      <c r="O528" s="7">
        <f>Sales_Data[[#This Row],[OrderQuantity]] *Sales_Data[[#This Row],[UnitCost]]</f>
        <v>1088000</v>
      </c>
      <c r="P528" s="7">
        <f>Sales_Data[[#This Row],[ItemCost]] +Sales_Data[[#This Row],[ShippingCost]]</f>
        <v>1089053.25</v>
      </c>
      <c r="Q528" s="7">
        <f>Sales_Data[[#This Row],[Gross Revenue]]-Sales_Data[[#This Row],[TotalFinancialCost]]</f>
        <v>440946.75</v>
      </c>
      <c r="R528" s="7">
        <f>Sales_Data[[#This Row],[Actul Bill Amount]]-Sales_Data[[#This Row],[ShippingCost]]</f>
        <v>1515946.75</v>
      </c>
      <c r="S528">
        <v>626</v>
      </c>
      <c r="T528">
        <v>1053.25</v>
      </c>
      <c r="U528" t="s">
        <v>26</v>
      </c>
      <c r="V528">
        <v>32000</v>
      </c>
      <c r="W528" t="s">
        <v>18</v>
      </c>
      <c r="X528" t="str">
        <f t="shared" si="17"/>
        <v>Bengaluru</v>
      </c>
    </row>
    <row r="529" spans="1:24" x14ac:dyDescent="0.4">
      <c r="A529">
        <v>100528</v>
      </c>
      <c r="B529" s="5">
        <v>45921.125</v>
      </c>
      <c r="C529" s="3" t="str">
        <f>TEXT(Sales_Data[[#This Row],[OrderDate]],"mmmm")</f>
        <v>September</v>
      </c>
      <c r="D529" s="3" t="str">
        <f t="shared" si="16"/>
        <v>2025</v>
      </c>
      <c r="E529" t="s">
        <v>45</v>
      </c>
      <c r="F529" t="s">
        <v>24</v>
      </c>
      <c r="G529" t="s">
        <v>29</v>
      </c>
      <c r="H529" t="s">
        <v>20</v>
      </c>
      <c r="I529" t="s">
        <v>100</v>
      </c>
      <c r="J529">
        <v>79</v>
      </c>
      <c r="K529">
        <v>45000</v>
      </c>
      <c r="L529" s="7">
        <f>Sales_Data[[#This Row],[OrderQuantity]] *Sales_Data[[#This Row],[UnitPrice]]</f>
        <v>3555000</v>
      </c>
      <c r="M529" s="7">
        <f>Sales_Data[[#This Row],[UnitPrice]]-Sales_Data[[#This Row],[UnitCost]]</f>
        <v>13000</v>
      </c>
      <c r="N529" s="7">
        <f>Sales_Data[[#This Row],[Gross Revenue]]-Sales_Data[[#This Row],[Discount Amount ]]</f>
        <v>3542000</v>
      </c>
      <c r="O529" s="7">
        <f>Sales_Data[[#This Row],[OrderQuantity]] *Sales_Data[[#This Row],[UnitCost]]</f>
        <v>2528000</v>
      </c>
      <c r="P529" s="7">
        <f>Sales_Data[[#This Row],[ItemCost]] +Sales_Data[[#This Row],[ShippingCost]]</f>
        <v>2528420.54</v>
      </c>
      <c r="Q529" s="7">
        <f>Sales_Data[[#This Row],[Gross Revenue]]-Sales_Data[[#This Row],[TotalFinancialCost]]</f>
        <v>1026579.46</v>
      </c>
      <c r="R529" s="7">
        <f>Sales_Data[[#This Row],[Actul Bill Amount]]-Sales_Data[[#This Row],[ShippingCost]]</f>
        <v>3541579.46</v>
      </c>
      <c r="S529">
        <v>1002</v>
      </c>
      <c r="T529">
        <v>420.54</v>
      </c>
      <c r="U529" t="s">
        <v>26</v>
      </c>
      <c r="V529">
        <v>32000</v>
      </c>
      <c r="W529" t="s">
        <v>22</v>
      </c>
      <c r="X529" t="str">
        <f t="shared" si="17"/>
        <v>Nagpur</v>
      </c>
    </row>
    <row r="530" spans="1:24" x14ac:dyDescent="0.4">
      <c r="A530">
        <v>100529</v>
      </c>
      <c r="B530" s="5">
        <v>45750.678472222222</v>
      </c>
      <c r="C530" s="3" t="str">
        <f>TEXT(Sales_Data[[#This Row],[OrderDate]],"mmmm")</f>
        <v>April</v>
      </c>
      <c r="D530" s="3" t="str">
        <f t="shared" si="16"/>
        <v>2025</v>
      </c>
      <c r="E530" t="s">
        <v>50</v>
      </c>
      <c r="F530" t="s">
        <v>14</v>
      </c>
      <c r="G530" t="s">
        <v>31</v>
      </c>
      <c r="H530" t="s">
        <v>16</v>
      </c>
      <c r="I530" t="s">
        <v>100</v>
      </c>
      <c r="J530">
        <v>11</v>
      </c>
      <c r="K530">
        <v>3200</v>
      </c>
      <c r="L530" s="7">
        <f>Sales_Data[[#This Row],[OrderQuantity]] *Sales_Data[[#This Row],[UnitPrice]]</f>
        <v>35200</v>
      </c>
      <c r="M530" s="7">
        <f>Sales_Data[[#This Row],[UnitPrice]]-Sales_Data[[#This Row],[UnitCost]]</f>
        <v>1200</v>
      </c>
      <c r="N530" s="7">
        <f>Sales_Data[[#This Row],[Gross Revenue]]-Sales_Data[[#This Row],[Discount Amount ]]</f>
        <v>34000</v>
      </c>
      <c r="O530" s="7">
        <f>Sales_Data[[#This Row],[OrderQuantity]] *Sales_Data[[#This Row],[UnitCost]]</f>
        <v>22000</v>
      </c>
      <c r="P530" s="7">
        <f>Sales_Data[[#This Row],[ItemCost]] +Sales_Data[[#This Row],[ShippingCost]]</f>
        <v>22786.18</v>
      </c>
      <c r="Q530" s="7">
        <f>Sales_Data[[#This Row],[Gross Revenue]]-Sales_Data[[#This Row],[TotalFinancialCost]]</f>
        <v>12413.82</v>
      </c>
      <c r="R530" s="7">
        <f>Sales_Data[[#This Row],[Actul Bill Amount]]-Sales_Data[[#This Row],[ShippingCost]]</f>
        <v>33213.82</v>
      </c>
      <c r="S530">
        <v>301</v>
      </c>
      <c r="T530">
        <v>786.18</v>
      </c>
      <c r="U530" t="s">
        <v>17</v>
      </c>
      <c r="V530">
        <v>2000</v>
      </c>
      <c r="W530" t="s">
        <v>18</v>
      </c>
      <c r="X530" t="str">
        <f t="shared" si="17"/>
        <v>Bengaluru</v>
      </c>
    </row>
    <row r="531" spans="1:24" x14ac:dyDescent="0.4">
      <c r="A531">
        <v>100530</v>
      </c>
      <c r="B531" s="5">
        <v>45747.524305555555</v>
      </c>
      <c r="C531" s="3" t="str">
        <f>TEXT(Sales_Data[[#This Row],[OrderDate]],"mmmm")</f>
        <v>March</v>
      </c>
      <c r="D531" s="3" t="str">
        <f t="shared" si="16"/>
        <v>2025</v>
      </c>
      <c r="E531" t="s">
        <v>48</v>
      </c>
      <c r="F531" t="s">
        <v>28</v>
      </c>
      <c r="G531" t="s">
        <v>29</v>
      </c>
      <c r="H531" t="s">
        <v>37</v>
      </c>
      <c r="I531" t="s">
        <v>100</v>
      </c>
      <c r="J531">
        <v>75</v>
      </c>
      <c r="K531">
        <v>2500</v>
      </c>
      <c r="L531" s="7">
        <f>Sales_Data[[#This Row],[OrderQuantity]] *Sales_Data[[#This Row],[UnitPrice]]</f>
        <v>187500</v>
      </c>
      <c r="M531" s="7">
        <f>Sales_Data[[#This Row],[UnitPrice]]-Sales_Data[[#This Row],[UnitCost]]</f>
        <v>1000</v>
      </c>
      <c r="N531" s="7">
        <f>Sales_Data[[#This Row],[Gross Revenue]]-Sales_Data[[#This Row],[Discount Amount ]]</f>
        <v>186500</v>
      </c>
      <c r="O531" s="7">
        <f>Sales_Data[[#This Row],[OrderQuantity]] *Sales_Data[[#This Row],[UnitCost]]</f>
        <v>112500</v>
      </c>
      <c r="P531" s="7">
        <f>Sales_Data[[#This Row],[ItemCost]] +Sales_Data[[#This Row],[ShippingCost]]</f>
        <v>113609.67</v>
      </c>
      <c r="Q531" s="7">
        <f>Sales_Data[[#This Row],[Gross Revenue]]-Sales_Data[[#This Row],[TotalFinancialCost]]</f>
        <v>73890.33</v>
      </c>
      <c r="R531" s="7">
        <f>Sales_Data[[#This Row],[Actul Bill Amount]]-Sales_Data[[#This Row],[ShippingCost]]</f>
        <v>185390.33</v>
      </c>
      <c r="S531">
        <v>1090</v>
      </c>
      <c r="T531">
        <v>1109.67</v>
      </c>
      <c r="U531" t="s">
        <v>54</v>
      </c>
      <c r="V531">
        <v>1500</v>
      </c>
      <c r="W531" t="s">
        <v>38</v>
      </c>
      <c r="X531" t="str">
        <f t="shared" si="17"/>
        <v>Kolkata</v>
      </c>
    </row>
    <row r="532" spans="1:24" x14ac:dyDescent="0.4">
      <c r="A532">
        <v>100531</v>
      </c>
      <c r="B532" s="5">
        <v>45772.102083333331</v>
      </c>
      <c r="C532" s="3" t="str">
        <f>TEXT(Sales_Data[[#This Row],[OrderDate]],"mmmm")</f>
        <v>April</v>
      </c>
      <c r="D532" s="3" t="str">
        <f t="shared" si="16"/>
        <v>2025</v>
      </c>
      <c r="E532" t="s">
        <v>48</v>
      </c>
      <c r="F532" t="s">
        <v>46</v>
      </c>
      <c r="G532" t="s">
        <v>29</v>
      </c>
      <c r="H532" t="s">
        <v>20</v>
      </c>
      <c r="I532" t="s">
        <v>100</v>
      </c>
      <c r="J532">
        <v>60</v>
      </c>
      <c r="K532">
        <v>15000</v>
      </c>
      <c r="L532" s="7">
        <f>Sales_Data[[#This Row],[OrderQuantity]] *Sales_Data[[#This Row],[UnitPrice]]</f>
        <v>900000</v>
      </c>
      <c r="M532" s="7">
        <f>Sales_Data[[#This Row],[UnitPrice]]-Sales_Data[[#This Row],[UnitCost]]</f>
        <v>5500</v>
      </c>
      <c r="N532" s="7">
        <f>Sales_Data[[#This Row],[Gross Revenue]]-Sales_Data[[#This Row],[Discount Amount ]]</f>
        <v>894500</v>
      </c>
      <c r="O532" s="7">
        <f>Sales_Data[[#This Row],[OrderQuantity]] *Sales_Data[[#This Row],[UnitCost]]</f>
        <v>570000</v>
      </c>
      <c r="P532" s="7">
        <f>Sales_Data[[#This Row],[ItemCost]] +Sales_Data[[#This Row],[ShippingCost]]</f>
        <v>570649.61</v>
      </c>
      <c r="Q532" s="7">
        <f>Sales_Data[[#This Row],[Gross Revenue]]-Sales_Data[[#This Row],[TotalFinancialCost]]</f>
        <v>329350.39</v>
      </c>
      <c r="R532" s="7">
        <f>Sales_Data[[#This Row],[Actul Bill Amount]]-Sales_Data[[#This Row],[ShippingCost]]</f>
        <v>893850.39</v>
      </c>
      <c r="S532">
        <v>939</v>
      </c>
      <c r="T532">
        <v>649.61</v>
      </c>
      <c r="U532" t="s">
        <v>53</v>
      </c>
      <c r="V532">
        <v>9500</v>
      </c>
      <c r="W532" t="s">
        <v>22</v>
      </c>
      <c r="X532" t="str">
        <f t="shared" si="17"/>
        <v>Nagpur</v>
      </c>
    </row>
    <row r="533" spans="1:24" x14ac:dyDescent="0.4">
      <c r="A533">
        <v>100532</v>
      </c>
      <c r="B533" s="5">
        <v>45762.847222222219</v>
      </c>
      <c r="C533" s="3" t="str">
        <f>TEXT(Sales_Data[[#This Row],[OrderDate]],"mmmm")</f>
        <v>April</v>
      </c>
      <c r="D533" s="3" t="str">
        <f t="shared" si="16"/>
        <v>2025</v>
      </c>
      <c r="E533" t="s">
        <v>39</v>
      </c>
      <c r="F533" t="s">
        <v>35</v>
      </c>
      <c r="G533" t="s">
        <v>29</v>
      </c>
      <c r="H533" t="s">
        <v>37</v>
      </c>
      <c r="I533" t="s">
        <v>100</v>
      </c>
      <c r="J533">
        <v>54</v>
      </c>
      <c r="K533">
        <v>8500</v>
      </c>
      <c r="L533" s="7">
        <f>Sales_Data[[#This Row],[OrderQuantity]] *Sales_Data[[#This Row],[UnitPrice]]</f>
        <v>459000</v>
      </c>
      <c r="M533" s="7">
        <f>Sales_Data[[#This Row],[UnitPrice]]-Sales_Data[[#This Row],[UnitCost]]</f>
        <v>3000</v>
      </c>
      <c r="N533" s="7">
        <f>Sales_Data[[#This Row],[Gross Revenue]]-Sales_Data[[#This Row],[Discount Amount ]]</f>
        <v>456000</v>
      </c>
      <c r="O533" s="7">
        <f>Sales_Data[[#This Row],[OrderQuantity]] *Sales_Data[[#This Row],[UnitCost]]</f>
        <v>297000</v>
      </c>
      <c r="P533" s="7">
        <f>Sales_Data[[#This Row],[ItemCost]] +Sales_Data[[#This Row],[ShippingCost]]</f>
        <v>297246.71999999997</v>
      </c>
      <c r="Q533" s="7">
        <f>Sales_Data[[#This Row],[Gross Revenue]]-Sales_Data[[#This Row],[TotalFinancialCost]]</f>
        <v>161753.28000000003</v>
      </c>
      <c r="R533" s="7">
        <f>Sales_Data[[#This Row],[Actul Bill Amount]]-Sales_Data[[#This Row],[ShippingCost]]</f>
        <v>455753.28</v>
      </c>
      <c r="S533">
        <v>1086</v>
      </c>
      <c r="T533">
        <v>246.72</v>
      </c>
      <c r="U533" t="s">
        <v>49</v>
      </c>
      <c r="V533">
        <v>5500</v>
      </c>
      <c r="W533" t="s">
        <v>38</v>
      </c>
      <c r="X533" t="str">
        <f t="shared" si="17"/>
        <v>Kolkata</v>
      </c>
    </row>
    <row r="534" spans="1:24" x14ac:dyDescent="0.4">
      <c r="A534">
        <v>100533</v>
      </c>
      <c r="B534" s="5">
        <v>45853.838194444441</v>
      </c>
      <c r="C534" s="3" t="str">
        <f>TEXT(Sales_Data[[#This Row],[OrderDate]],"mmmm")</f>
        <v>July</v>
      </c>
      <c r="D534" s="3" t="str">
        <f t="shared" si="16"/>
        <v>2025</v>
      </c>
      <c r="E534" t="s">
        <v>19</v>
      </c>
      <c r="F534" t="s">
        <v>43</v>
      </c>
      <c r="G534" t="s">
        <v>15</v>
      </c>
      <c r="H534" t="s">
        <v>20</v>
      </c>
      <c r="I534" t="s">
        <v>100</v>
      </c>
      <c r="J534">
        <v>74</v>
      </c>
      <c r="K534">
        <v>4500</v>
      </c>
      <c r="L534" s="7">
        <f>Sales_Data[[#This Row],[OrderQuantity]] *Sales_Data[[#This Row],[UnitPrice]]</f>
        <v>333000</v>
      </c>
      <c r="M534" s="7">
        <f>Sales_Data[[#This Row],[UnitPrice]]-Sales_Data[[#This Row],[UnitCost]]</f>
        <v>2000</v>
      </c>
      <c r="N534" s="7">
        <f>Sales_Data[[#This Row],[Gross Revenue]]-Sales_Data[[#This Row],[Discount Amount ]]</f>
        <v>331000</v>
      </c>
      <c r="O534" s="7">
        <f>Sales_Data[[#This Row],[OrderQuantity]] *Sales_Data[[#This Row],[UnitCost]]</f>
        <v>185000</v>
      </c>
      <c r="P534" s="7">
        <f>Sales_Data[[#This Row],[ItemCost]] +Sales_Data[[#This Row],[ShippingCost]]</f>
        <v>186048.2</v>
      </c>
      <c r="Q534" s="7">
        <f>Sales_Data[[#This Row],[Gross Revenue]]-Sales_Data[[#This Row],[TotalFinancialCost]]</f>
        <v>146951.79999999999</v>
      </c>
      <c r="R534" s="7">
        <f>Sales_Data[[#This Row],[Actul Bill Amount]]-Sales_Data[[#This Row],[ShippingCost]]</f>
        <v>329951.8</v>
      </c>
      <c r="S534">
        <v>1007</v>
      </c>
      <c r="T534">
        <v>1048.2</v>
      </c>
      <c r="U534" t="s">
        <v>44</v>
      </c>
      <c r="V534">
        <v>2500</v>
      </c>
      <c r="W534" t="s">
        <v>22</v>
      </c>
      <c r="X534" t="str">
        <f t="shared" si="17"/>
        <v>Nagpur</v>
      </c>
    </row>
    <row r="535" spans="1:24" x14ac:dyDescent="0.4">
      <c r="A535">
        <v>100534</v>
      </c>
      <c r="B535" s="5">
        <v>45971.128472222219</v>
      </c>
      <c r="C535" s="3" t="str">
        <f>TEXT(Sales_Data[[#This Row],[OrderDate]],"mmmm")</f>
        <v>November</v>
      </c>
      <c r="D535" s="3" t="str">
        <f t="shared" si="16"/>
        <v>2025</v>
      </c>
      <c r="E535" t="s">
        <v>48</v>
      </c>
      <c r="F535" t="s">
        <v>55</v>
      </c>
      <c r="G535" t="s">
        <v>15</v>
      </c>
      <c r="H535" t="s">
        <v>20</v>
      </c>
      <c r="I535" t="s">
        <v>100</v>
      </c>
      <c r="J535">
        <v>35</v>
      </c>
      <c r="K535">
        <v>1200</v>
      </c>
      <c r="L535" s="7">
        <f>Sales_Data[[#This Row],[OrderQuantity]] *Sales_Data[[#This Row],[UnitPrice]]</f>
        <v>42000</v>
      </c>
      <c r="M535" s="7">
        <f>Sales_Data[[#This Row],[UnitPrice]]-Sales_Data[[#This Row],[UnitCost]]</f>
        <v>400</v>
      </c>
      <c r="N535" s="7">
        <f>Sales_Data[[#This Row],[Gross Revenue]]-Sales_Data[[#This Row],[Discount Amount ]]</f>
        <v>41600</v>
      </c>
      <c r="O535" s="7">
        <f>Sales_Data[[#This Row],[OrderQuantity]] *Sales_Data[[#This Row],[UnitCost]]</f>
        <v>28000</v>
      </c>
      <c r="P535" s="7">
        <f>Sales_Data[[#This Row],[ItemCost]] +Sales_Data[[#This Row],[ShippingCost]]</f>
        <v>28987</v>
      </c>
      <c r="Q535" s="7">
        <f>Sales_Data[[#This Row],[Gross Revenue]]-Sales_Data[[#This Row],[TotalFinancialCost]]</f>
        <v>13013</v>
      </c>
      <c r="R535" s="7">
        <f>Sales_Data[[#This Row],[Actul Bill Amount]]-Sales_Data[[#This Row],[ShippingCost]]</f>
        <v>40613</v>
      </c>
      <c r="S535">
        <v>438</v>
      </c>
      <c r="T535">
        <v>987</v>
      </c>
      <c r="U535" t="s">
        <v>58</v>
      </c>
      <c r="V535">
        <v>800</v>
      </c>
      <c r="W535" t="s">
        <v>22</v>
      </c>
      <c r="X535" t="str">
        <f t="shared" si="17"/>
        <v>Nagpur</v>
      </c>
    </row>
    <row r="536" spans="1:24" x14ac:dyDescent="0.4">
      <c r="A536">
        <v>100535</v>
      </c>
      <c r="B536" s="5">
        <v>45771.279166666667</v>
      </c>
      <c r="C536" s="3" t="str">
        <f>TEXT(Sales_Data[[#This Row],[OrderDate]],"mmmm")</f>
        <v>April</v>
      </c>
      <c r="D536" s="3" t="str">
        <f t="shared" si="16"/>
        <v>2025</v>
      </c>
      <c r="E536" t="s">
        <v>50</v>
      </c>
      <c r="F536" t="s">
        <v>46</v>
      </c>
      <c r="G536" t="s">
        <v>29</v>
      </c>
      <c r="H536" t="s">
        <v>32</v>
      </c>
      <c r="I536" t="s">
        <v>100</v>
      </c>
      <c r="J536">
        <v>31</v>
      </c>
      <c r="K536">
        <v>4500</v>
      </c>
      <c r="L536" s="7">
        <f>Sales_Data[[#This Row],[OrderQuantity]] *Sales_Data[[#This Row],[UnitPrice]]</f>
        <v>139500</v>
      </c>
      <c r="M536" s="7">
        <f>Sales_Data[[#This Row],[UnitPrice]]-Sales_Data[[#This Row],[UnitCost]]</f>
        <v>1700</v>
      </c>
      <c r="N536" s="7">
        <f>Sales_Data[[#This Row],[Gross Revenue]]-Sales_Data[[#This Row],[Discount Amount ]]</f>
        <v>137800</v>
      </c>
      <c r="O536" s="7">
        <f>Sales_Data[[#This Row],[OrderQuantity]] *Sales_Data[[#This Row],[UnitCost]]</f>
        <v>86800</v>
      </c>
      <c r="P536" s="7">
        <f>Sales_Data[[#This Row],[ItemCost]] +Sales_Data[[#This Row],[ShippingCost]]</f>
        <v>88026.1</v>
      </c>
      <c r="Q536" s="7">
        <f>Sales_Data[[#This Row],[Gross Revenue]]-Sales_Data[[#This Row],[TotalFinancialCost]]</f>
        <v>51473.899999999994</v>
      </c>
      <c r="R536" s="7">
        <f>Sales_Data[[#This Row],[Actul Bill Amount]]-Sales_Data[[#This Row],[ShippingCost]]</f>
        <v>136573.9</v>
      </c>
      <c r="S536">
        <v>1049</v>
      </c>
      <c r="T536">
        <v>1226.0999999999999</v>
      </c>
      <c r="U536" t="s">
        <v>47</v>
      </c>
      <c r="V536">
        <v>2800</v>
      </c>
      <c r="W536" t="s">
        <v>33</v>
      </c>
      <c r="X536" t="str">
        <f t="shared" si="17"/>
        <v>Delhi</v>
      </c>
    </row>
    <row r="537" spans="1:24" x14ac:dyDescent="0.4">
      <c r="A537">
        <v>100536</v>
      </c>
      <c r="B537" s="5">
        <v>45732.411805555559</v>
      </c>
      <c r="C537" s="3" t="str">
        <f>TEXT(Sales_Data[[#This Row],[OrderDate]],"mmmm")</f>
        <v>March</v>
      </c>
      <c r="D537" s="3" t="str">
        <f t="shared" si="16"/>
        <v>2025</v>
      </c>
      <c r="E537" t="s">
        <v>23</v>
      </c>
      <c r="F537" t="s">
        <v>28</v>
      </c>
      <c r="G537" t="s">
        <v>29</v>
      </c>
      <c r="H537" t="s">
        <v>32</v>
      </c>
      <c r="I537" t="s">
        <v>100</v>
      </c>
      <c r="J537">
        <v>99</v>
      </c>
      <c r="K537">
        <v>450</v>
      </c>
      <c r="L537" s="7">
        <f>Sales_Data[[#This Row],[OrderQuantity]] *Sales_Data[[#This Row],[UnitPrice]]</f>
        <v>44550</v>
      </c>
      <c r="M537" s="7">
        <f>Sales_Data[[#This Row],[UnitPrice]]-Sales_Data[[#This Row],[UnitCost]]</f>
        <v>250</v>
      </c>
      <c r="N537" s="7">
        <f>Sales_Data[[#This Row],[Gross Revenue]]-Sales_Data[[#This Row],[Discount Amount ]]</f>
        <v>44300</v>
      </c>
      <c r="O537" s="7">
        <f>Sales_Data[[#This Row],[OrderQuantity]] *Sales_Data[[#This Row],[UnitCost]]</f>
        <v>19800</v>
      </c>
      <c r="P537" s="7">
        <f>Sales_Data[[#This Row],[ItemCost]] +Sales_Data[[#This Row],[ShippingCost]]</f>
        <v>20362.919999999998</v>
      </c>
      <c r="Q537" s="7">
        <f>Sales_Data[[#This Row],[Gross Revenue]]-Sales_Data[[#This Row],[TotalFinancialCost]]</f>
        <v>24187.08</v>
      </c>
      <c r="R537" s="7">
        <f>Sales_Data[[#This Row],[Actul Bill Amount]]-Sales_Data[[#This Row],[ShippingCost]]</f>
        <v>43737.08</v>
      </c>
      <c r="S537">
        <v>1001</v>
      </c>
      <c r="T537">
        <v>562.91999999999996</v>
      </c>
      <c r="U537" t="s">
        <v>30</v>
      </c>
      <c r="V537">
        <v>200</v>
      </c>
      <c r="W537" t="s">
        <v>33</v>
      </c>
      <c r="X537" t="str">
        <f t="shared" si="17"/>
        <v>Delhi</v>
      </c>
    </row>
    <row r="538" spans="1:24" x14ac:dyDescent="0.4">
      <c r="A538">
        <v>100537</v>
      </c>
      <c r="B538" s="5">
        <v>45874.511805555558</v>
      </c>
      <c r="C538" s="3" t="str">
        <f>TEXT(Sales_Data[[#This Row],[OrderDate]],"mmmm")</f>
        <v>August</v>
      </c>
      <c r="D538" s="3" t="str">
        <f t="shared" si="16"/>
        <v>2025</v>
      </c>
      <c r="E538" t="s">
        <v>48</v>
      </c>
      <c r="F538" t="s">
        <v>35</v>
      </c>
      <c r="G538" t="s">
        <v>29</v>
      </c>
      <c r="H538" t="s">
        <v>37</v>
      </c>
      <c r="I538" t="s">
        <v>100</v>
      </c>
      <c r="J538">
        <v>30</v>
      </c>
      <c r="K538">
        <v>12000</v>
      </c>
      <c r="L538" s="7">
        <f>Sales_Data[[#This Row],[OrderQuantity]] *Sales_Data[[#This Row],[UnitPrice]]</f>
        <v>360000</v>
      </c>
      <c r="M538" s="7">
        <f>Sales_Data[[#This Row],[UnitPrice]]-Sales_Data[[#This Row],[UnitCost]]</f>
        <v>4000</v>
      </c>
      <c r="N538" s="7">
        <f>Sales_Data[[#This Row],[Gross Revenue]]-Sales_Data[[#This Row],[Discount Amount ]]</f>
        <v>356000</v>
      </c>
      <c r="O538" s="7">
        <f>Sales_Data[[#This Row],[OrderQuantity]] *Sales_Data[[#This Row],[UnitCost]]</f>
        <v>240000</v>
      </c>
      <c r="P538" s="7">
        <f>Sales_Data[[#This Row],[ItemCost]] +Sales_Data[[#This Row],[ShippingCost]]</f>
        <v>240586.74</v>
      </c>
      <c r="Q538" s="7">
        <f>Sales_Data[[#This Row],[Gross Revenue]]-Sales_Data[[#This Row],[TotalFinancialCost]]</f>
        <v>119413.26000000001</v>
      </c>
      <c r="R538" s="7">
        <f>Sales_Data[[#This Row],[Actul Bill Amount]]-Sales_Data[[#This Row],[ShippingCost]]</f>
        <v>355413.26</v>
      </c>
      <c r="S538">
        <v>1037</v>
      </c>
      <c r="T538">
        <v>586.74</v>
      </c>
      <c r="U538" t="s">
        <v>36</v>
      </c>
      <c r="V538">
        <v>8000</v>
      </c>
      <c r="W538" t="s">
        <v>38</v>
      </c>
      <c r="X538" t="str">
        <f t="shared" si="17"/>
        <v>Kolkata</v>
      </c>
    </row>
    <row r="539" spans="1:24" x14ac:dyDescent="0.4">
      <c r="A539">
        <v>100538</v>
      </c>
      <c r="B539" s="5">
        <v>45934.15</v>
      </c>
      <c r="C539" s="3" t="str">
        <f>TEXT(Sales_Data[[#This Row],[OrderDate]],"mmmm")</f>
        <v>October</v>
      </c>
      <c r="D539" s="3" t="str">
        <f t="shared" si="16"/>
        <v>2025</v>
      </c>
      <c r="E539" t="s">
        <v>39</v>
      </c>
      <c r="F539" t="s">
        <v>46</v>
      </c>
      <c r="G539" t="s">
        <v>15</v>
      </c>
      <c r="H539" t="s">
        <v>25</v>
      </c>
      <c r="I539" t="s">
        <v>100</v>
      </c>
      <c r="J539">
        <v>46</v>
      </c>
      <c r="K539">
        <v>15000</v>
      </c>
      <c r="L539" s="7">
        <f>Sales_Data[[#This Row],[OrderQuantity]] *Sales_Data[[#This Row],[UnitPrice]]</f>
        <v>690000</v>
      </c>
      <c r="M539" s="7">
        <f>Sales_Data[[#This Row],[UnitPrice]]-Sales_Data[[#This Row],[UnitCost]]</f>
        <v>5500</v>
      </c>
      <c r="N539" s="7">
        <f>Sales_Data[[#This Row],[Gross Revenue]]-Sales_Data[[#This Row],[Discount Amount ]]</f>
        <v>684500</v>
      </c>
      <c r="O539" s="7">
        <f>Sales_Data[[#This Row],[OrderQuantity]] *Sales_Data[[#This Row],[UnitCost]]</f>
        <v>437000</v>
      </c>
      <c r="P539" s="7">
        <f>Sales_Data[[#This Row],[ItemCost]] +Sales_Data[[#This Row],[ShippingCost]]</f>
        <v>437608.06</v>
      </c>
      <c r="Q539" s="7">
        <f>Sales_Data[[#This Row],[Gross Revenue]]-Sales_Data[[#This Row],[TotalFinancialCost]]</f>
        <v>252391.94</v>
      </c>
      <c r="R539" s="7">
        <f>Sales_Data[[#This Row],[Actul Bill Amount]]-Sales_Data[[#This Row],[ShippingCost]]</f>
        <v>683891.94</v>
      </c>
      <c r="S539">
        <v>1142</v>
      </c>
      <c r="T539">
        <v>608.05999999999995</v>
      </c>
      <c r="U539" t="s">
        <v>53</v>
      </c>
      <c r="V539">
        <v>9500</v>
      </c>
      <c r="W539" t="s">
        <v>27</v>
      </c>
      <c r="X539" t="str">
        <f t="shared" si="17"/>
        <v>Mumbai</v>
      </c>
    </row>
    <row r="540" spans="1:24" x14ac:dyDescent="0.4">
      <c r="A540">
        <v>100539</v>
      </c>
      <c r="B540" s="5">
        <v>45906.259722222225</v>
      </c>
      <c r="C540" s="3" t="str">
        <f>TEXT(Sales_Data[[#This Row],[OrderDate]],"mmmm")</f>
        <v>September</v>
      </c>
      <c r="D540" s="3" t="str">
        <f t="shared" si="16"/>
        <v>2025</v>
      </c>
      <c r="E540" t="s">
        <v>39</v>
      </c>
      <c r="F540" t="s">
        <v>46</v>
      </c>
      <c r="G540" t="s">
        <v>29</v>
      </c>
      <c r="H540" t="s">
        <v>32</v>
      </c>
      <c r="I540" t="s">
        <v>100</v>
      </c>
      <c r="J540">
        <v>47</v>
      </c>
      <c r="K540">
        <v>15000</v>
      </c>
      <c r="L540" s="7">
        <f>Sales_Data[[#This Row],[OrderQuantity]] *Sales_Data[[#This Row],[UnitPrice]]</f>
        <v>705000</v>
      </c>
      <c r="M540" s="7">
        <f>Sales_Data[[#This Row],[UnitPrice]]-Sales_Data[[#This Row],[UnitCost]]</f>
        <v>5500</v>
      </c>
      <c r="N540" s="7">
        <f>Sales_Data[[#This Row],[Gross Revenue]]-Sales_Data[[#This Row],[Discount Amount ]]</f>
        <v>699500</v>
      </c>
      <c r="O540" s="7">
        <f>Sales_Data[[#This Row],[OrderQuantity]] *Sales_Data[[#This Row],[UnitCost]]</f>
        <v>446500</v>
      </c>
      <c r="P540" s="7">
        <f>Sales_Data[[#This Row],[ItemCost]] +Sales_Data[[#This Row],[ShippingCost]]</f>
        <v>447548.59</v>
      </c>
      <c r="Q540" s="7">
        <f>Sales_Data[[#This Row],[Gross Revenue]]-Sales_Data[[#This Row],[TotalFinancialCost]]</f>
        <v>257451.40999999997</v>
      </c>
      <c r="R540" s="7">
        <f>Sales_Data[[#This Row],[Actul Bill Amount]]-Sales_Data[[#This Row],[ShippingCost]]</f>
        <v>698451.41</v>
      </c>
      <c r="S540">
        <v>479</v>
      </c>
      <c r="T540">
        <v>1048.5899999999999</v>
      </c>
      <c r="U540" t="s">
        <v>53</v>
      </c>
      <c r="V540">
        <v>9500</v>
      </c>
      <c r="W540" t="s">
        <v>33</v>
      </c>
      <c r="X540" t="str">
        <f t="shared" si="17"/>
        <v>Delhi</v>
      </c>
    </row>
    <row r="541" spans="1:24" x14ac:dyDescent="0.4">
      <c r="A541">
        <v>100540</v>
      </c>
      <c r="B541" s="5">
        <v>45821.907638888886</v>
      </c>
      <c r="C541" s="3" t="str">
        <f>TEXT(Sales_Data[[#This Row],[OrderDate]],"mmmm")</f>
        <v>June</v>
      </c>
      <c r="D541" s="3" t="str">
        <f t="shared" si="16"/>
        <v>2025</v>
      </c>
      <c r="E541" t="s">
        <v>42</v>
      </c>
      <c r="F541" t="s">
        <v>28</v>
      </c>
      <c r="G541" t="s">
        <v>15</v>
      </c>
      <c r="H541" t="s">
        <v>25</v>
      </c>
      <c r="I541" t="s">
        <v>100</v>
      </c>
      <c r="J541">
        <v>47</v>
      </c>
      <c r="K541">
        <v>450</v>
      </c>
      <c r="L541" s="7">
        <f>Sales_Data[[#This Row],[OrderQuantity]] *Sales_Data[[#This Row],[UnitPrice]]</f>
        <v>21150</v>
      </c>
      <c r="M541" s="7">
        <f>Sales_Data[[#This Row],[UnitPrice]]-Sales_Data[[#This Row],[UnitCost]]</f>
        <v>250</v>
      </c>
      <c r="N541" s="7">
        <f>Sales_Data[[#This Row],[Gross Revenue]]-Sales_Data[[#This Row],[Discount Amount ]]</f>
        <v>20900</v>
      </c>
      <c r="O541" s="7">
        <f>Sales_Data[[#This Row],[OrderQuantity]] *Sales_Data[[#This Row],[UnitCost]]</f>
        <v>9400</v>
      </c>
      <c r="P541" s="7">
        <f>Sales_Data[[#This Row],[ItemCost]] +Sales_Data[[#This Row],[ShippingCost]]</f>
        <v>10222.530000000001</v>
      </c>
      <c r="Q541" s="7">
        <f>Sales_Data[[#This Row],[Gross Revenue]]-Sales_Data[[#This Row],[TotalFinancialCost]]</f>
        <v>10927.47</v>
      </c>
      <c r="R541" s="7">
        <f>Sales_Data[[#This Row],[Actul Bill Amount]]-Sales_Data[[#This Row],[ShippingCost]]</f>
        <v>20077.47</v>
      </c>
      <c r="S541">
        <v>617</v>
      </c>
      <c r="T541">
        <v>822.53</v>
      </c>
      <c r="U541" t="s">
        <v>30</v>
      </c>
      <c r="V541">
        <v>200</v>
      </c>
      <c r="W541" t="s">
        <v>27</v>
      </c>
      <c r="X541" t="str">
        <f t="shared" si="17"/>
        <v>Mumbai</v>
      </c>
    </row>
    <row r="542" spans="1:24" x14ac:dyDescent="0.4">
      <c r="A542">
        <v>100541</v>
      </c>
      <c r="B542" s="5">
        <v>46014.879166666666</v>
      </c>
      <c r="C542" s="3" t="str">
        <f>TEXT(Sales_Data[[#This Row],[OrderDate]],"mmmm")</f>
        <v>December</v>
      </c>
      <c r="D542" s="3" t="str">
        <f t="shared" si="16"/>
        <v>2025</v>
      </c>
      <c r="E542" t="s">
        <v>34</v>
      </c>
      <c r="F542" t="s">
        <v>43</v>
      </c>
      <c r="G542" t="s">
        <v>15</v>
      </c>
      <c r="H542" t="s">
        <v>32</v>
      </c>
      <c r="I542" t="s">
        <v>100</v>
      </c>
      <c r="J542">
        <v>96</v>
      </c>
      <c r="K542">
        <v>4500</v>
      </c>
      <c r="L542" s="7">
        <f>Sales_Data[[#This Row],[OrderQuantity]] *Sales_Data[[#This Row],[UnitPrice]]</f>
        <v>432000</v>
      </c>
      <c r="M542" s="7">
        <f>Sales_Data[[#This Row],[UnitPrice]]-Sales_Data[[#This Row],[UnitCost]]</f>
        <v>2000</v>
      </c>
      <c r="N542" s="7">
        <f>Sales_Data[[#This Row],[Gross Revenue]]-Sales_Data[[#This Row],[Discount Amount ]]</f>
        <v>430000</v>
      </c>
      <c r="O542" s="7">
        <f>Sales_Data[[#This Row],[OrderQuantity]] *Sales_Data[[#This Row],[UnitCost]]</f>
        <v>240000</v>
      </c>
      <c r="P542" s="7">
        <f>Sales_Data[[#This Row],[ItemCost]] +Sales_Data[[#This Row],[ShippingCost]]</f>
        <v>240392.31</v>
      </c>
      <c r="Q542" s="7">
        <f>Sales_Data[[#This Row],[Gross Revenue]]-Sales_Data[[#This Row],[TotalFinancialCost]]</f>
        <v>191607.69</v>
      </c>
      <c r="R542" s="7">
        <f>Sales_Data[[#This Row],[Actul Bill Amount]]-Sales_Data[[#This Row],[ShippingCost]]</f>
        <v>429607.69</v>
      </c>
      <c r="S542">
        <v>553</v>
      </c>
      <c r="T542">
        <v>392.31</v>
      </c>
      <c r="U542" t="s">
        <v>44</v>
      </c>
      <c r="V542">
        <v>2500</v>
      </c>
      <c r="W542" t="s">
        <v>33</v>
      </c>
      <c r="X542" t="str">
        <f t="shared" si="17"/>
        <v>Delhi</v>
      </c>
    </row>
    <row r="543" spans="1:24" x14ac:dyDescent="0.4">
      <c r="A543">
        <v>100542</v>
      </c>
      <c r="B543" s="5">
        <v>45849.86041666667</v>
      </c>
      <c r="C543" s="3" t="str">
        <f>TEXT(Sales_Data[[#This Row],[OrderDate]],"mmmm")</f>
        <v>July</v>
      </c>
      <c r="D543" s="3" t="str">
        <f t="shared" si="16"/>
        <v>2025</v>
      </c>
      <c r="E543" t="s">
        <v>19</v>
      </c>
      <c r="F543" t="s">
        <v>40</v>
      </c>
      <c r="G543" t="s">
        <v>15</v>
      </c>
      <c r="H543" t="s">
        <v>37</v>
      </c>
      <c r="I543" t="s">
        <v>100</v>
      </c>
      <c r="J543">
        <v>22</v>
      </c>
      <c r="K543">
        <v>1500</v>
      </c>
      <c r="L543" s="7">
        <f>Sales_Data[[#This Row],[OrderQuantity]] *Sales_Data[[#This Row],[UnitPrice]]</f>
        <v>33000</v>
      </c>
      <c r="M543" s="7">
        <f>Sales_Data[[#This Row],[UnitPrice]]-Sales_Data[[#This Row],[UnitCost]]</f>
        <v>700</v>
      </c>
      <c r="N543" s="7">
        <f>Sales_Data[[#This Row],[Gross Revenue]]-Sales_Data[[#This Row],[Discount Amount ]]</f>
        <v>32300</v>
      </c>
      <c r="O543" s="7">
        <f>Sales_Data[[#This Row],[OrderQuantity]] *Sales_Data[[#This Row],[UnitCost]]</f>
        <v>17600</v>
      </c>
      <c r="P543" s="7">
        <f>Sales_Data[[#This Row],[ItemCost]] +Sales_Data[[#This Row],[ShippingCost]]</f>
        <v>18249.259999999998</v>
      </c>
      <c r="Q543" s="7">
        <f>Sales_Data[[#This Row],[Gross Revenue]]-Sales_Data[[#This Row],[TotalFinancialCost]]</f>
        <v>14750.740000000002</v>
      </c>
      <c r="R543" s="7">
        <f>Sales_Data[[#This Row],[Actul Bill Amount]]-Sales_Data[[#This Row],[ShippingCost]]</f>
        <v>31650.74</v>
      </c>
      <c r="S543">
        <v>419</v>
      </c>
      <c r="T543">
        <v>649.26</v>
      </c>
      <c r="U543" t="s">
        <v>52</v>
      </c>
      <c r="V543">
        <v>800</v>
      </c>
      <c r="W543" t="s">
        <v>38</v>
      </c>
      <c r="X543" t="str">
        <f t="shared" si="17"/>
        <v>Kolkata</v>
      </c>
    </row>
    <row r="544" spans="1:24" x14ac:dyDescent="0.4">
      <c r="A544">
        <v>100543</v>
      </c>
      <c r="B544" s="5">
        <v>45884.438888888886</v>
      </c>
      <c r="C544" s="3" t="str">
        <f>TEXT(Sales_Data[[#This Row],[OrderDate]],"mmmm")</f>
        <v>August</v>
      </c>
      <c r="D544" s="3" t="str">
        <f t="shared" si="16"/>
        <v>2025</v>
      </c>
      <c r="E544" t="s">
        <v>42</v>
      </c>
      <c r="F544" t="s">
        <v>24</v>
      </c>
      <c r="G544" t="s">
        <v>31</v>
      </c>
      <c r="H544" t="s">
        <v>32</v>
      </c>
      <c r="I544" t="s">
        <v>100</v>
      </c>
      <c r="J544">
        <v>99</v>
      </c>
      <c r="K544">
        <v>25000</v>
      </c>
      <c r="L544" s="7">
        <f>Sales_Data[[#This Row],[OrderQuantity]] *Sales_Data[[#This Row],[UnitPrice]]</f>
        <v>2475000</v>
      </c>
      <c r="M544" s="7">
        <f>Sales_Data[[#This Row],[UnitPrice]]-Sales_Data[[#This Row],[UnitCost]]</f>
        <v>7000</v>
      </c>
      <c r="N544" s="7">
        <f>Sales_Data[[#This Row],[Gross Revenue]]-Sales_Data[[#This Row],[Discount Amount ]]</f>
        <v>2468000</v>
      </c>
      <c r="O544" s="7">
        <f>Sales_Data[[#This Row],[OrderQuantity]] *Sales_Data[[#This Row],[UnitCost]]</f>
        <v>1782000</v>
      </c>
      <c r="P544" s="7">
        <f>Sales_Data[[#This Row],[ItemCost]] +Sales_Data[[#This Row],[ShippingCost]]</f>
        <v>1783852.35</v>
      </c>
      <c r="Q544" s="7">
        <f>Sales_Data[[#This Row],[Gross Revenue]]-Sales_Data[[#This Row],[TotalFinancialCost]]</f>
        <v>691147.64999999991</v>
      </c>
      <c r="R544" s="7">
        <f>Sales_Data[[#This Row],[Actul Bill Amount]]-Sales_Data[[#This Row],[ShippingCost]]</f>
        <v>2466147.65</v>
      </c>
      <c r="S544">
        <v>456</v>
      </c>
      <c r="T544">
        <v>1852.35</v>
      </c>
      <c r="U544" t="s">
        <v>60</v>
      </c>
      <c r="V544">
        <v>18000</v>
      </c>
      <c r="W544" t="s">
        <v>33</v>
      </c>
      <c r="X544" t="str">
        <f t="shared" si="17"/>
        <v>Delhi</v>
      </c>
    </row>
    <row r="545" spans="1:24" x14ac:dyDescent="0.4">
      <c r="A545">
        <v>100544</v>
      </c>
      <c r="B545" s="5">
        <v>45834.647916666669</v>
      </c>
      <c r="C545" s="3" t="str">
        <f>TEXT(Sales_Data[[#This Row],[OrderDate]],"mmmm")</f>
        <v>June</v>
      </c>
      <c r="D545" s="3" t="str">
        <f t="shared" si="16"/>
        <v>2025</v>
      </c>
      <c r="E545" t="s">
        <v>42</v>
      </c>
      <c r="F545" t="s">
        <v>55</v>
      </c>
      <c r="G545" t="s">
        <v>15</v>
      </c>
      <c r="H545" t="s">
        <v>25</v>
      </c>
      <c r="I545" t="s">
        <v>100</v>
      </c>
      <c r="J545">
        <v>60</v>
      </c>
      <c r="K545">
        <v>850</v>
      </c>
      <c r="L545" s="7">
        <f>Sales_Data[[#This Row],[OrderQuantity]] *Sales_Data[[#This Row],[UnitPrice]]</f>
        <v>51000</v>
      </c>
      <c r="M545" s="7">
        <f>Sales_Data[[#This Row],[UnitPrice]]-Sales_Data[[#This Row],[UnitCost]]</f>
        <v>300</v>
      </c>
      <c r="N545" s="7">
        <f>Sales_Data[[#This Row],[Gross Revenue]]-Sales_Data[[#This Row],[Discount Amount ]]</f>
        <v>50700</v>
      </c>
      <c r="O545" s="7">
        <f>Sales_Data[[#This Row],[OrderQuantity]] *Sales_Data[[#This Row],[UnitCost]]</f>
        <v>33000</v>
      </c>
      <c r="P545" s="7">
        <f>Sales_Data[[#This Row],[ItemCost]] +Sales_Data[[#This Row],[ShippingCost]]</f>
        <v>33508.71</v>
      </c>
      <c r="Q545" s="7">
        <f>Sales_Data[[#This Row],[Gross Revenue]]-Sales_Data[[#This Row],[TotalFinancialCost]]</f>
        <v>17491.29</v>
      </c>
      <c r="R545" s="7">
        <f>Sales_Data[[#This Row],[Actul Bill Amount]]-Sales_Data[[#This Row],[ShippingCost]]</f>
        <v>50191.29</v>
      </c>
      <c r="S545">
        <v>824</v>
      </c>
      <c r="T545">
        <v>508.71</v>
      </c>
      <c r="U545" t="s">
        <v>56</v>
      </c>
      <c r="V545">
        <v>550</v>
      </c>
      <c r="W545" t="s">
        <v>27</v>
      </c>
      <c r="X545" t="str">
        <f t="shared" si="17"/>
        <v>Mumbai</v>
      </c>
    </row>
    <row r="546" spans="1:24" x14ac:dyDescent="0.4">
      <c r="A546">
        <v>100545</v>
      </c>
      <c r="B546" s="5">
        <v>45756.984722222223</v>
      </c>
      <c r="C546" s="3" t="str">
        <f>TEXT(Sales_Data[[#This Row],[OrderDate]],"mmmm")</f>
        <v>April</v>
      </c>
      <c r="D546" s="3" t="str">
        <f t="shared" si="16"/>
        <v>2025</v>
      </c>
      <c r="E546" t="s">
        <v>23</v>
      </c>
      <c r="F546" t="s">
        <v>43</v>
      </c>
      <c r="G546" t="s">
        <v>15</v>
      </c>
      <c r="H546" t="s">
        <v>25</v>
      </c>
      <c r="I546" t="s">
        <v>100</v>
      </c>
      <c r="J546">
        <v>64</v>
      </c>
      <c r="K546">
        <v>1800</v>
      </c>
      <c r="L546" s="7">
        <f>Sales_Data[[#This Row],[OrderQuantity]] *Sales_Data[[#This Row],[UnitPrice]]</f>
        <v>115200</v>
      </c>
      <c r="M546" s="7">
        <f>Sales_Data[[#This Row],[UnitPrice]]-Sales_Data[[#This Row],[UnitCost]]</f>
        <v>900</v>
      </c>
      <c r="N546" s="7">
        <f>Sales_Data[[#This Row],[Gross Revenue]]-Sales_Data[[#This Row],[Discount Amount ]]</f>
        <v>114300</v>
      </c>
      <c r="O546" s="7">
        <f>Sales_Data[[#This Row],[OrderQuantity]] *Sales_Data[[#This Row],[UnitCost]]</f>
        <v>57600</v>
      </c>
      <c r="P546" s="7">
        <f>Sales_Data[[#This Row],[ItemCost]] +Sales_Data[[#This Row],[ShippingCost]]</f>
        <v>58521.760000000002</v>
      </c>
      <c r="Q546" s="7">
        <f>Sales_Data[[#This Row],[Gross Revenue]]-Sales_Data[[#This Row],[TotalFinancialCost]]</f>
        <v>56678.239999999998</v>
      </c>
      <c r="R546" s="7">
        <f>Sales_Data[[#This Row],[Actul Bill Amount]]-Sales_Data[[#This Row],[ShippingCost]]</f>
        <v>113378.24000000001</v>
      </c>
      <c r="S546">
        <v>337</v>
      </c>
      <c r="T546">
        <v>921.76</v>
      </c>
      <c r="U546" t="s">
        <v>51</v>
      </c>
      <c r="V546">
        <v>900</v>
      </c>
      <c r="W546" t="s">
        <v>27</v>
      </c>
      <c r="X546" t="str">
        <f t="shared" si="17"/>
        <v>Mumbai</v>
      </c>
    </row>
    <row r="547" spans="1:24" x14ac:dyDescent="0.4">
      <c r="A547">
        <v>100546</v>
      </c>
      <c r="B547" s="5">
        <v>45693.460416666669</v>
      </c>
      <c r="C547" s="3" t="str">
        <f>TEXT(Sales_Data[[#This Row],[OrderDate]],"mmmm")</f>
        <v>February</v>
      </c>
      <c r="D547" s="3" t="str">
        <f t="shared" si="16"/>
        <v>2025</v>
      </c>
      <c r="E547" t="s">
        <v>42</v>
      </c>
      <c r="F547" t="s">
        <v>14</v>
      </c>
      <c r="G547" t="s">
        <v>15</v>
      </c>
      <c r="H547" t="s">
        <v>37</v>
      </c>
      <c r="I547" t="s">
        <v>100</v>
      </c>
      <c r="J547">
        <v>86</v>
      </c>
      <c r="K547">
        <v>3200</v>
      </c>
      <c r="L547" s="7">
        <f>Sales_Data[[#This Row],[OrderQuantity]] *Sales_Data[[#This Row],[UnitPrice]]</f>
        <v>275200</v>
      </c>
      <c r="M547" s="7">
        <f>Sales_Data[[#This Row],[UnitPrice]]-Sales_Data[[#This Row],[UnitCost]]</f>
        <v>1200</v>
      </c>
      <c r="N547" s="7">
        <f>Sales_Data[[#This Row],[Gross Revenue]]-Sales_Data[[#This Row],[Discount Amount ]]</f>
        <v>274000</v>
      </c>
      <c r="O547" s="7">
        <f>Sales_Data[[#This Row],[OrderQuantity]] *Sales_Data[[#This Row],[UnitCost]]</f>
        <v>172000</v>
      </c>
      <c r="P547" s="7">
        <f>Sales_Data[[#This Row],[ItemCost]] +Sales_Data[[#This Row],[ShippingCost]]</f>
        <v>172315.75</v>
      </c>
      <c r="Q547" s="7">
        <f>Sales_Data[[#This Row],[Gross Revenue]]-Sales_Data[[#This Row],[TotalFinancialCost]]</f>
        <v>102884.25</v>
      </c>
      <c r="R547" s="7">
        <f>Sales_Data[[#This Row],[Actul Bill Amount]]-Sales_Data[[#This Row],[ShippingCost]]</f>
        <v>273684.25</v>
      </c>
      <c r="S547">
        <v>685</v>
      </c>
      <c r="T547">
        <v>315.75</v>
      </c>
      <c r="U547" t="s">
        <v>17</v>
      </c>
      <c r="V547">
        <v>2000</v>
      </c>
      <c r="W547" t="s">
        <v>38</v>
      </c>
      <c r="X547" t="str">
        <f t="shared" si="17"/>
        <v>Kolkata</v>
      </c>
    </row>
    <row r="548" spans="1:24" x14ac:dyDescent="0.4">
      <c r="A548">
        <v>100547</v>
      </c>
      <c r="B548" s="5">
        <v>45753.249305555553</v>
      </c>
      <c r="C548" s="3" t="str">
        <f>TEXT(Sales_Data[[#This Row],[OrderDate]],"mmmm")</f>
        <v>April</v>
      </c>
      <c r="D548" s="3" t="str">
        <f t="shared" si="16"/>
        <v>2025</v>
      </c>
      <c r="E548" t="s">
        <v>19</v>
      </c>
      <c r="F548" t="s">
        <v>40</v>
      </c>
      <c r="G548" t="s">
        <v>15</v>
      </c>
      <c r="H548" t="s">
        <v>37</v>
      </c>
      <c r="I548" t="s">
        <v>100</v>
      </c>
      <c r="J548">
        <v>3</v>
      </c>
      <c r="K548">
        <v>1500</v>
      </c>
      <c r="L548" s="7">
        <f>Sales_Data[[#This Row],[OrderQuantity]] *Sales_Data[[#This Row],[UnitPrice]]</f>
        <v>4500</v>
      </c>
      <c r="M548" s="7">
        <f>Sales_Data[[#This Row],[UnitPrice]]-Sales_Data[[#This Row],[UnitCost]]</f>
        <v>700</v>
      </c>
      <c r="N548" s="7">
        <f>Sales_Data[[#This Row],[Gross Revenue]]-Sales_Data[[#This Row],[Discount Amount ]]</f>
        <v>3800</v>
      </c>
      <c r="O548" s="7">
        <f>Sales_Data[[#This Row],[OrderQuantity]] *Sales_Data[[#This Row],[UnitCost]]</f>
        <v>2400</v>
      </c>
      <c r="P548" s="7">
        <f>Sales_Data[[#This Row],[ItemCost]] +Sales_Data[[#This Row],[ShippingCost]]</f>
        <v>3369.21</v>
      </c>
      <c r="Q548" s="7">
        <f>Sales_Data[[#This Row],[Gross Revenue]]-Sales_Data[[#This Row],[TotalFinancialCost]]</f>
        <v>1130.79</v>
      </c>
      <c r="R548" s="7">
        <f>Sales_Data[[#This Row],[Actul Bill Amount]]-Sales_Data[[#This Row],[ShippingCost]]</f>
        <v>2830.79</v>
      </c>
      <c r="S548">
        <v>684</v>
      </c>
      <c r="T548">
        <v>969.21</v>
      </c>
      <c r="U548" t="s">
        <v>52</v>
      </c>
      <c r="V548">
        <v>800</v>
      </c>
      <c r="W548" t="s">
        <v>38</v>
      </c>
      <c r="X548" t="str">
        <f t="shared" si="17"/>
        <v>Kolkata</v>
      </c>
    </row>
    <row r="549" spans="1:24" x14ac:dyDescent="0.4">
      <c r="A549">
        <v>100548</v>
      </c>
      <c r="B549" s="5">
        <v>45809.174305555556</v>
      </c>
      <c r="C549" s="3" t="str">
        <f>TEXT(Sales_Data[[#This Row],[OrderDate]],"mmmm")</f>
        <v>June</v>
      </c>
      <c r="D549" s="3" t="str">
        <f t="shared" si="16"/>
        <v>2025</v>
      </c>
      <c r="E549" t="s">
        <v>19</v>
      </c>
      <c r="F549" t="s">
        <v>40</v>
      </c>
      <c r="G549" t="s">
        <v>31</v>
      </c>
      <c r="H549" t="s">
        <v>25</v>
      </c>
      <c r="I549" t="s">
        <v>100</v>
      </c>
      <c r="J549">
        <v>19</v>
      </c>
      <c r="K549">
        <v>5500</v>
      </c>
      <c r="L549" s="7">
        <f>Sales_Data[[#This Row],[OrderQuantity]] *Sales_Data[[#This Row],[UnitPrice]]</f>
        <v>104500</v>
      </c>
      <c r="M549" s="7">
        <f>Sales_Data[[#This Row],[UnitPrice]]-Sales_Data[[#This Row],[UnitCost]]</f>
        <v>2000</v>
      </c>
      <c r="N549" s="7">
        <f>Sales_Data[[#This Row],[Gross Revenue]]-Sales_Data[[#This Row],[Discount Amount ]]</f>
        <v>102500</v>
      </c>
      <c r="O549" s="7">
        <f>Sales_Data[[#This Row],[OrderQuantity]] *Sales_Data[[#This Row],[UnitCost]]</f>
        <v>66500</v>
      </c>
      <c r="P549" s="7">
        <f>Sales_Data[[#This Row],[ItemCost]] +Sales_Data[[#This Row],[ShippingCost]]</f>
        <v>67147.42</v>
      </c>
      <c r="Q549" s="7">
        <f>Sales_Data[[#This Row],[Gross Revenue]]-Sales_Data[[#This Row],[TotalFinancialCost]]</f>
        <v>37352.58</v>
      </c>
      <c r="R549" s="7">
        <f>Sales_Data[[#This Row],[Actul Bill Amount]]-Sales_Data[[#This Row],[ShippingCost]]</f>
        <v>101852.58</v>
      </c>
      <c r="S549">
        <v>1190</v>
      </c>
      <c r="T549">
        <v>647.41999999999996</v>
      </c>
      <c r="U549" t="s">
        <v>41</v>
      </c>
      <c r="V549">
        <v>3500</v>
      </c>
      <c r="W549" t="s">
        <v>27</v>
      </c>
      <c r="X549" t="str">
        <f t="shared" si="17"/>
        <v>Mumbai</v>
      </c>
    </row>
    <row r="550" spans="1:24" x14ac:dyDescent="0.4">
      <c r="A550">
        <v>100549</v>
      </c>
      <c r="B550" s="5">
        <v>45808.512499999997</v>
      </c>
      <c r="C550" s="3" t="str">
        <f>TEXT(Sales_Data[[#This Row],[OrderDate]],"mmmm")</f>
        <v>May</v>
      </c>
      <c r="D550" s="3" t="str">
        <f t="shared" si="16"/>
        <v>2025</v>
      </c>
      <c r="E550" t="s">
        <v>13</v>
      </c>
      <c r="F550" t="s">
        <v>46</v>
      </c>
      <c r="G550" t="s">
        <v>15</v>
      </c>
      <c r="H550" t="s">
        <v>20</v>
      </c>
      <c r="I550" t="s">
        <v>100</v>
      </c>
      <c r="J550">
        <v>14</v>
      </c>
      <c r="K550">
        <v>4500</v>
      </c>
      <c r="L550" s="7">
        <f>Sales_Data[[#This Row],[OrderQuantity]] *Sales_Data[[#This Row],[UnitPrice]]</f>
        <v>63000</v>
      </c>
      <c r="M550" s="7">
        <f>Sales_Data[[#This Row],[UnitPrice]]-Sales_Data[[#This Row],[UnitCost]]</f>
        <v>1700</v>
      </c>
      <c r="N550" s="7">
        <f>Sales_Data[[#This Row],[Gross Revenue]]-Sales_Data[[#This Row],[Discount Amount ]]</f>
        <v>61300</v>
      </c>
      <c r="O550" s="7">
        <f>Sales_Data[[#This Row],[OrderQuantity]] *Sales_Data[[#This Row],[UnitCost]]</f>
        <v>39200</v>
      </c>
      <c r="P550" s="7">
        <f>Sales_Data[[#This Row],[ItemCost]] +Sales_Data[[#This Row],[ShippingCost]]</f>
        <v>40266.82</v>
      </c>
      <c r="Q550" s="7">
        <f>Sales_Data[[#This Row],[Gross Revenue]]-Sales_Data[[#This Row],[TotalFinancialCost]]</f>
        <v>22733.18</v>
      </c>
      <c r="R550" s="7">
        <f>Sales_Data[[#This Row],[Actul Bill Amount]]-Sales_Data[[#This Row],[ShippingCost]]</f>
        <v>60233.18</v>
      </c>
      <c r="S550">
        <v>477</v>
      </c>
      <c r="T550">
        <v>1066.82</v>
      </c>
      <c r="U550" t="s">
        <v>47</v>
      </c>
      <c r="V550">
        <v>2800</v>
      </c>
      <c r="W550" t="s">
        <v>22</v>
      </c>
      <c r="X550" t="str">
        <f t="shared" si="17"/>
        <v>Nagpur</v>
      </c>
    </row>
    <row r="551" spans="1:24" x14ac:dyDescent="0.4">
      <c r="A551">
        <v>100550</v>
      </c>
      <c r="B551" s="5">
        <v>45847.031944444447</v>
      </c>
      <c r="C551" s="3" t="str">
        <f>TEXT(Sales_Data[[#This Row],[OrderDate]],"mmmm")</f>
        <v>July</v>
      </c>
      <c r="D551" s="3" t="str">
        <f t="shared" si="16"/>
        <v>2025</v>
      </c>
      <c r="E551" t="s">
        <v>45</v>
      </c>
      <c r="F551" t="s">
        <v>14</v>
      </c>
      <c r="G551" t="s">
        <v>15</v>
      </c>
      <c r="H551" t="s">
        <v>20</v>
      </c>
      <c r="I551" t="s">
        <v>100</v>
      </c>
      <c r="J551">
        <v>53</v>
      </c>
      <c r="K551">
        <v>6500</v>
      </c>
      <c r="L551" s="7">
        <f>Sales_Data[[#This Row],[OrderQuantity]] *Sales_Data[[#This Row],[UnitPrice]]</f>
        <v>344500</v>
      </c>
      <c r="M551" s="7">
        <f>Sales_Data[[#This Row],[UnitPrice]]-Sales_Data[[#This Row],[UnitCost]]</f>
        <v>2300</v>
      </c>
      <c r="N551" s="7">
        <f>Sales_Data[[#This Row],[Gross Revenue]]-Sales_Data[[#This Row],[Discount Amount ]]</f>
        <v>342200</v>
      </c>
      <c r="O551" s="7">
        <f>Sales_Data[[#This Row],[OrderQuantity]] *Sales_Data[[#This Row],[UnitCost]]</f>
        <v>222600</v>
      </c>
      <c r="P551" s="7">
        <f>Sales_Data[[#This Row],[ItemCost]] +Sales_Data[[#This Row],[ShippingCost]]</f>
        <v>223019.36</v>
      </c>
      <c r="Q551" s="7">
        <f>Sales_Data[[#This Row],[Gross Revenue]]-Sales_Data[[#This Row],[TotalFinancialCost]]</f>
        <v>121480.64000000001</v>
      </c>
      <c r="R551" s="7">
        <f>Sales_Data[[#This Row],[Actul Bill Amount]]-Sales_Data[[#This Row],[ShippingCost]]</f>
        <v>341780.64</v>
      </c>
      <c r="S551">
        <v>1030</v>
      </c>
      <c r="T551">
        <v>419.36</v>
      </c>
      <c r="U551" t="s">
        <v>21</v>
      </c>
      <c r="V551">
        <v>4200</v>
      </c>
      <c r="W551" t="s">
        <v>22</v>
      </c>
      <c r="X551" t="str">
        <f t="shared" si="17"/>
        <v>Nagpur</v>
      </c>
    </row>
    <row r="552" spans="1:24" x14ac:dyDescent="0.4">
      <c r="A552">
        <v>100551</v>
      </c>
      <c r="B552" s="5">
        <v>45881.59375</v>
      </c>
      <c r="C552" s="3" t="str">
        <f>TEXT(Sales_Data[[#This Row],[OrderDate]],"mmmm")</f>
        <v>August</v>
      </c>
      <c r="D552" s="3" t="str">
        <f t="shared" si="16"/>
        <v>2025</v>
      </c>
      <c r="E552" t="s">
        <v>48</v>
      </c>
      <c r="F552" t="s">
        <v>55</v>
      </c>
      <c r="G552" t="s">
        <v>29</v>
      </c>
      <c r="H552" t="s">
        <v>25</v>
      </c>
      <c r="I552" t="s">
        <v>100</v>
      </c>
      <c r="J552">
        <v>40</v>
      </c>
      <c r="K552">
        <v>850</v>
      </c>
      <c r="L552" s="7">
        <f>Sales_Data[[#This Row],[OrderQuantity]] *Sales_Data[[#This Row],[UnitPrice]]</f>
        <v>34000</v>
      </c>
      <c r="M552" s="7">
        <f>Sales_Data[[#This Row],[UnitPrice]]-Sales_Data[[#This Row],[UnitCost]]</f>
        <v>300</v>
      </c>
      <c r="N552" s="7">
        <f>Sales_Data[[#This Row],[Gross Revenue]]-Sales_Data[[#This Row],[Discount Amount ]]</f>
        <v>33700</v>
      </c>
      <c r="O552" s="7">
        <f>Sales_Data[[#This Row],[OrderQuantity]] *Sales_Data[[#This Row],[UnitCost]]</f>
        <v>22000</v>
      </c>
      <c r="P552" s="7">
        <f>Sales_Data[[#This Row],[ItemCost]] +Sales_Data[[#This Row],[ShippingCost]]</f>
        <v>22748.560000000001</v>
      </c>
      <c r="Q552" s="7">
        <f>Sales_Data[[#This Row],[Gross Revenue]]-Sales_Data[[#This Row],[TotalFinancialCost]]</f>
        <v>11251.439999999999</v>
      </c>
      <c r="R552" s="7">
        <f>Sales_Data[[#This Row],[Actul Bill Amount]]-Sales_Data[[#This Row],[ShippingCost]]</f>
        <v>32951.440000000002</v>
      </c>
      <c r="S552">
        <v>991</v>
      </c>
      <c r="T552">
        <v>748.56</v>
      </c>
      <c r="U552" t="s">
        <v>56</v>
      </c>
      <c r="V552">
        <v>550</v>
      </c>
      <c r="W552" t="s">
        <v>27</v>
      </c>
      <c r="X552" t="str">
        <f t="shared" si="17"/>
        <v>Mumbai</v>
      </c>
    </row>
    <row r="553" spans="1:24" x14ac:dyDescent="0.4">
      <c r="A553">
        <v>100552</v>
      </c>
      <c r="B553" s="5">
        <v>45694.769444444442</v>
      </c>
      <c r="C553" s="3" t="str">
        <f>TEXT(Sales_Data[[#This Row],[OrderDate]],"mmmm")</f>
        <v>February</v>
      </c>
      <c r="D553" s="3" t="str">
        <f t="shared" si="16"/>
        <v>2025</v>
      </c>
      <c r="E553" t="s">
        <v>45</v>
      </c>
      <c r="F553" t="s">
        <v>46</v>
      </c>
      <c r="G553" t="s">
        <v>31</v>
      </c>
      <c r="H553" t="s">
        <v>37</v>
      </c>
      <c r="I553" t="s">
        <v>100</v>
      </c>
      <c r="J553">
        <v>71</v>
      </c>
      <c r="K553">
        <v>4500</v>
      </c>
      <c r="L553" s="7">
        <f>Sales_Data[[#This Row],[OrderQuantity]] *Sales_Data[[#This Row],[UnitPrice]]</f>
        <v>319500</v>
      </c>
      <c r="M553" s="7">
        <f>Sales_Data[[#This Row],[UnitPrice]]-Sales_Data[[#This Row],[UnitCost]]</f>
        <v>1700</v>
      </c>
      <c r="N553" s="7">
        <f>Sales_Data[[#This Row],[Gross Revenue]]-Sales_Data[[#This Row],[Discount Amount ]]</f>
        <v>317800</v>
      </c>
      <c r="O553" s="7">
        <f>Sales_Data[[#This Row],[OrderQuantity]] *Sales_Data[[#This Row],[UnitCost]]</f>
        <v>198800</v>
      </c>
      <c r="P553" s="7">
        <f>Sales_Data[[#This Row],[ItemCost]] +Sales_Data[[#This Row],[ShippingCost]]</f>
        <v>199068.27</v>
      </c>
      <c r="Q553" s="7">
        <f>Sales_Data[[#This Row],[Gross Revenue]]-Sales_Data[[#This Row],[TotalFinancialCost]]</f>
        <v>120431.73000000001</v>
      </c>
      <c r="R553" s="7">
        <f>Sales_Data[[#This Row],[Actul Bill Amount]]-Sales_Data[[#This Row],[ShippingCost]]</f>
        <v>317531.73</v>
      </c>
      <c r="S553">
        <v>922</v>
      </c>
      <c r="T553">
        <v>268.27</v>
      </c>
      <c r="U553" t="s">
        <v>47</v>
      </c>
      <c r="V553">
        <v>2800</v>
      </c>
      <c r="W553" t="s">
        <v>38</v>
      </c>
      <c r="X553" t="str">
        <f t="shared" si="17"/>
        <v>Kolkata</v>
      </c>
    </row>
    <row r="554" spans="1:24" x14ac:dyDescent="0.4">
      <c r="A554">
        <v>100553</v>
      </c>
      <c r="B554" s="5">
        <v>45925.326388888891</v>
      </c>
      <c r="C554" s="3" t="str">
        <f>TEXT(Sales_Data[[#This Row],[OrderDate]],"mmmm")</f>
        <v>September</v>
      </c>
      <c r="D554" s="3" t="str">
        <f t="shared" si="16"/>
        <v>2025</v>
      </c>
      <c r="E554" t="s">
        <v>34</v>
      </c>
      <c r="F554" t="s">
        <v>46</v>
      </c>
      <c r="G554" t="s">
        <v>31</v>
      </c>
      <c r="H554" t="s">
        <v>25</v>
      </c>
      <c r="I554" t="s">
        <v>100</v>
      </c>
      <c r="J554">
        <v>34</v>
      </c>
      <c r="K554">
        <v>15000</v>
      </c>
      <c r="L554" s="7">
        <f>Sales_Data[[#This Row],[OrderQuantity]] *Sales_Data[[#This Row],[UnitPrice]]</f>
        <v>510000</v>
      </c>
      <c r="M554" s="7">
        <f>Sales_Data[[#This Row],[UnitPrice]]-Sales_Data[[#This Row],[UnitCost]]</f>
        <v>5500</v>
      </c>
      <c r="N554" s="7">
        <f>Sales_Data[[#This Row],[Gross Revenue]]-Sales_Data[[#This Row],[Discount Amount ]]</f>
        <v>504500</v>
      </c>
      <c r="O554" s="7">
        <f>Sales_Data[[#This Row],[OrderQuantity]] *Sales_Data[[#This Row],[UnitCost]]</f>
        <v>323000</v>
      </c>
      <c r="P554" s="7">
        <f>Sales_Data[[#This Row],[ItemCost]] +Sales_Data[[#This Row],[ShippingCost]]</f>
        <v>323747.21999999997</v>
      </c>
      <c r="Q554" s="7">
        <f>Sales_Data[[#This Row],[Gross Revenue]]-Sales_Data[[#This Row],[TotalFinancialCost]]</f>
        <v>186252.78000000003</v>
      </c>
      <c r="R554" s="7">
        <f>Sales_Data[[#This Row],[Actul Bill Amount]]-Sales_Data[[#This Row],[ShippingCost]]</f>
        <v>503752.78</v>
      </c>
      <c r="S554">
        <v>683</v>
      </c>
      <c r="T554">
        <v>747.22</v>
      </c>
      <c r="U554" t="s">
        <v>53</v>
      </c>
      <c r="V554">
        <v>9500</v>
      </c>
      <c r="W554" t="s">
        <v>27</v>
      </c>
      <c r="X554" t="str">
        <f t="shared" si="17"/>
        <v>Mumbai</v>
      </c>
    </row>
    <row r="555" spans="1:24" x14ac:dyDescent="0.4">
      <c r="A555">
        <v>100554</v>
      </c>
      <c r="B555" s="5">
        <v>45840.422222222223</v>
      </c>
      <c r="C555" s="3" t="str">
        <f>TEXT(Sales_Data[[#This Row],[OrderDate]],"mmmm")</f>
        <v>July</v>
      </c>
      <c r="D555" s="3" t="str">
        <f t="shared" si="16"/>
        <v>2025</v>
      </c>
      <c r="E555" t="s">
        <v>45</v>
      </c>
      <c r="F555" t="s">
        <v>35</v>
      </c>
      <c r="G555" t="s">
        <v>31</v>
      </c>
      <c r="H555" t="s">
        <v>20</v>
      </c>
      <c r="I555" t="s">
        <v>100</v>
      </c>
      <c r="J555">
        <v>38</v>
      </c>
      <c r="K555">
        <v>8500</v>
      </c>
      <c r="L555" s="7">
        <f>Sales_Data[[#This Row],[OrderQuantity]] *Sales_Data[[#This Row],[UnitPrice]]</f>
        <v>323000</v>
      </c>
      <c r="M555" s="7">
        <f>Sales_Data[[#This Row],[UnitPrice]]-Sales_Data[[#This Row],[UnitCost]]</f>
        <v>3000</v>
      </c>
      <c r="N555" s="7">
        <f>Sales_Data[[#This Row],[Gross Revenue]]-Sales_Data[[#This Row],[Discount Amount ]]</f>
        <v>320000</v>
      </c>
      <c r="O555" s="7">
        <f>Sales_Data[[#This Row],[OrderQuantity]] *Sales_Data[[#This Row],[UnitCost]]</f>
        <v>209000</v>
      </c>
      <c r="P555" s="7">
        <f>Sales_Data[[#This Row],[ItemCost]] +Sales_Data[[#This Row],[ShippingCost]]</f>
        <v>209646.76</v>
      </c>
      <c r="Q555" s="7">
        <f>Sales_Data[[#This Row],[Gross Revenue]]-Sales_Data[[#This Row],[TotalFinancialCost]]</f>
        <v>113353.23999999999</v>
      </c>
      <c r="R555" s="7">
        <f>Sales_Data[[#This Row],[Actul Bill Amount]]-Sales_Data[[#This Row],[ShippingCost]]</f>
        <v>319353.24</v>
      </c>
      <c r="S555">
        <v>584</v>
      </c>
      <c r="T555">
        <v>646.76</v>
      </c>
      <c r="U555" t="s">
        <v>49</v>
      </c>
      <c r="V555">
        <v>5500</v>
      </c>
      <c r="W555" t="s">
        <v>22</v>
      </c>
      <c r="X555" t="str">
        <f t="shared" si="17"/>
        <v>Nagpur</v>
      </c>
    </row>
    <row r="556" spans="1:24" x14ac:dyDescent="0.4">
      <c r="A556">
        <v>100555</v>
      </c>
      <c r="B556" s="5">
        <v>45670.023611111108</v>
      </c>
      <c r="C556" s="3" t="str">
        <f>TEXT(Sales_Data[[#This Row],[OrderDate]],"mmmm")</f>
        <v>January</v>
      </c>
      <c r="D556" s="3" t="str">
        <f t="shared" si="16"/>
        <v>2025</v>
      </c>
      <c r="E556" t="s">
        <v>13</v>
      </c>
      <c r="F556" t="s">
        <v>14</v>
      </c>
      <c r="G556" t="s">
        <v>31</v>
      </c>
      <c r="H556" t="s">
        <v>32</v>
      </c>
      <c r="I556" t="s">
        <v>100</v>
      </c>
      <c r="J556">
        <v>8</v>
      </c>
      <c r="K556">
        <v>6500</v>
      </c>
      <c r="L556" s="7">
        <f>Sales_Data[[#This Row],[OrderQuantity]] *Sales_Data[[#This Row],[UnitPrice]]</f>
        <v>52000</v>
      </c>
      <c r="M556" s="7">
        <f>Sales_Data[[#This Row],[UnitPrice]]-Sales_Data[[#This Row],[UnitCost]]</f>
        <v>2300</v>
      </c>
      <c r="N556" s="7">
        <f>Sales_Data[[#This Row],[Gross Revenue]]-Sales_Data[[#This Row],[Discount Amount ]]</f>
        <v>49700</v>
      </c>
      <c r="O556" s="7">
        <f>Sales_Data[[#This Row],[OrderQuantity]] *Sales_Data[[#This Row],[UnitCost]]</f>
        <v>33600</v>
      </c>
      <c r="P556" s="7">
        <f>Sales_Data[[#This Row],[ItemCost]] +Sales_Data[[#This Row],[ShippingCost]]</f>
        <v>34624.65</v>
      </c>
      <c r="Q556" s="7">
        <f>Sales_Data[[#This Row],[Gross Revenue]]-Sales_Data[[#This Row],[TotalFinancialCost]]</f>
        <v>17375.349999999999</v>
      </c>
      <c r="R556" s="7">
        <f>Sales_Data[[#This Row],[Actul Bill Amount]]-Sales_Data[[#This Row],[ShippingCost]]</f>
        <v>48675.35</v>
      </c>
      <c r="S556">
        <v>1007</v>
      </c>
      <c r="T556">
        <v>1024.6500000000001</v>
      </c>
      <c r="U556" t="s">
        <v>21</v>
      </c>
      <c r="V556">
        <v>4200</v>
      </c>
      <c r="W556" t="s">
        <v>33</v>
      </c>
      <c r="X556" t="str">
        <f t="shared" si="17"/>
        <v>Delhi</v>
      </c>
    </row>
    <row r="557" spans="1:24" x14ac:dyDescent="0.4">
      <c r="A557">
        <v>100556</v>
      </c>
      <c r="B557" s="5">
        <v>45936.009722222225</v>
      </c>
      <c r="C557" s="3" t="str">
        <f>TEXT(Sales_Data[[#This Row],[OrderDate]],"mmmm")</f>
        <v>October</v>
      </c>
      <c r="D557" s="3" t="str">
        <f t="shared" si="16"/>
        <v>2025</v>
      </c>
      <c r="E557" t="s">
        <v>50</v>
      </c>
      <c r="F557" t="s">
        <v>35</v>
      </c>
      <c r="G557" t="s">
        <v>15</v>
      </c>
      <c r="H557" t="s">
        <v>37</v>
      </c>
      <c r="I557" t="s">
        <v>100</v>
      </c>
      <c r="J557">
        <v>39</v>
      </c>
      <c r="K557">
        <v>8500</v>
      </c>
      <c r="L557" s="7">
        <f>Sales_Data[[#This Row],[OrderQuantity]] *Sales_Data[[#This Row],[UnitPrice]]</f>
        <v>331500</v>
      </c>
      <c r="M557" s="7">
        <f>Sales_Data[[#This Row],[UnitPrice]]-Sales_Data[[#This Row],[UnitCost]]</f>
        <v>3000</v>
      </c>
      <c r="N557" s="7">
        <f>Sales_Data[[#This Row],[Gross Revenue]]-Sales_Data[[#This Row],[Discount Amount ]]</f>
        <v>328500</v>
      </c>
      <c r="O557" s="7">
        <f>Sales_Data[[#This Row],[OrderQuantity]] *Sales_Data[[#This Row],[UnitCost]]</f>
        <v>214500</v>
      </c>
      <c r="P557" s="7">
        <f>Sales_Data[[#This Row],[ItemCost]] +Sales_Data[[#This Row],[ShippingCost]]</f>
        <v>215263.2</v>
      </c>
      <c r="Q557" s="7">
        <f>Sales_Data[[#This Row],[Gross Revenue]]-Sales_Data[[#This Row],[TotalFinancialCost]]</f>
        <v>116236.79999999999</v>
      </c>
      <c r="R557" s="7">
        <f>Sales_Data[[#This Row],[Actul Bill Amount]]-Sales_Data[[#This Row],[ShippingCost]]</f>
        <v>327736.8</v>
      </c>
      <c r="S557">
        <v>1154</v>
      </c>
      <c r="T557">
        <v>763.2</v>
      </c>
      <c r="U557" t="s">
        <v>49</v>
      </c>
      <c r="V557">
        <v>5500</v>
      </c>
      <c r="W557" t="s">
        <v>38</v>
      </c>
      <c r="X557" t="str">
        <f t="shared" si="17"/>
        <v>Kolkata</v>
      </c>
    </row>
    <row r="558" spans="1:24" x14ac:dyDescent="0.4">
      <c r="A558">
        <v>100557</v>
      </c>
      <c r="B558" s="5">
        <v>45874.462500000001</v>
      </c>
      <c r="C558" s="3" t="str">
        <f>TEXT(Sales_Data[[#This Row],[OrderDate]],"mmmm")</f>
        <v>August</v>
      </c>
      <c r="D558" s="3" t="str">
        <f t="shared" si="16"/>
        <v>2025</v>
      </c>
      <c r="E558" t="s">
        <v>39</v>
      </c>
      <c r="F558" t="s">
        <v>40</v>
      </c>
      <c r="G558" t="s">
        <v>15</v>
      </c>
      <c r="H558" t="s">
        <v>37</v>
      </c>
      <c r="I558" t="s">
        <v>100</v>
      </c>
      <c r="J558">
        <v>1</v>
      </c>
      <c r="K558">
        <v>1500</v>
      </c>
      <c r="L558" s="7">
        <f>Sales_Data[[#This Row],[OrderQuantity]] *Sales_Data[[#This Row],[UnitPrice]]</f>
        <v>1500</v>
      </c>
      <c r="M558" s="7">
        <f>Sales_Data[[#This Row],[UnitPrice]]-Sales_Data[[#This Row],[UnitCost]]</f>
        <v>700</v>
      </c>
      <c r="N558" s="7">
        <f>Sales_Data[[#This Row],[Gross Revenue]]-Sales_Data[[#This Row],[Discount Amount ]]</f>
        <v>800</v>
      </c>
      <c r="O558" s="7">
        <f>Sales_Data[[#This Row],[OrderQuantity]] *Sales_Data[[#This Row],[UnitCost]]</f>
        <v>800</v>
      </c>
      <c r="P558" s="7">
        <f>Sales_Data[[#This Row],[ItemCost]] +Sales_Data[[#This Row],[ShippingCost]]</f>
        <v>1620.8</v>
      </c>
      <c r="Q558" s="7">
        <f>Sales_Data[[#This Row],[Gross Revenue]]-Sales_Data[[#This Row],[TotalFinancialCost]]</f>
        <v>-120.79999999999995</v>
      </c>
      <c r="R558" s="7">
        <f>Sales_Data[[#This Row],[Actul Bill Amount]]-Sales_Data[[#This Row],[ShippingCost]]</f>
        <v>-20.799999999999955</v>
      </c>
      <c r="S558">
        <v>552</v>
      </c>
      <c r="T558">
        <v>820.8</v>
      </c>
      <c r="U558" t="s">
        <v>52</v>
      </c>
      <c r="V558">
        <v>800</v>
      </c>
      <c r="W558" t="s">
        <v>38</v>
      </c>
      <c r="X558" t="str">
        <f t="shared" si="17"/>
        <v>Kolkata</v>
      </c>
    </row>
    <row r="559" spans="1:24" x14ac:dyDescent="0.4">
      <c r="A559">
        <v>100558</v>
      </c>
      <c r="B559" s="5">
        <v>46012.628472222219</v>
      </c>
      <c r="C559" s="3" t="str">
        <f>TEXT(Sales_Data[[#This Row],[OrderDate]],"mmmm")</f>
        <v>December</v>
      </c>
      <c r="D559" s="3" t="str">
        <f t="shared" si="16"/>
        <v>2025</v>
      </c>
      <c r="E559" t="s">
        <v>23</v>
      </c>
      <c r="F559" t="s">
        <v>43</v>
      </c>
      <c r="G559" t="s">
        <v>29</v>
      </c>
      <c r="H559" t="s">
        <v>32</v>
      </c>
      <c r="I559" t="s">
        <v>100</v>
      </c>
      <c r="J559">
        <v>56</v>
      </c>
      <c r="K559">
        <v>1800</v>
      </c>
      <c r="L559" s="7">
        <f>Sales_Data[[#This Row],[OrderQuantity]] *Sales_Data[[#This Row],[UnitPrice]]</f>
        <v>100800</v>
      </c>
      <c r="M559" s="7">
        <f>Sales_Data[[#This Row],[UnitPrice]]-Sales_Data[[#This Row],[UnitCost]]</f>
        <v>900</v>
      </c>
      <c r="N559" s="7">
        <f>Sales_Data[[#This Row],[Gross Revenue]]-Sales_Data[[#This Row],[Discount Amount ]]</f>
        <v>99900</v>
      </c>
      <c r="O559" s="7">
        <f>Sales_Data[[#This Row],[OrderQuantity]] *Sales_Data[[#This Row],[UnitCost]]</f>
        <v>50400</v>
      </c>
      <c r="P559" s="7">
        <f>Sales_Data[[#This Row],[ItemCost]] +Sales_Data[[#This Row],[ShippingCost]]</f>
        <v>50659.040000000001</v>
      </c>
      <c r="Q559" s="7">
        <f>Sales_Data[[#This Row],[Gross Revenue]]-Sales_Data[[#This Row],[TotalFinancialCost]]</f>
        <v>50140.959999999999</v>
      </c>
      <c r="R559" s="7">
        <f>Sales_Data[[#This Row],[Actul Bill Amount]]-Sales_Data[[#This Row],[ShippingCost]]</f>
        <v>99640.960000000006</v>
      </c>
      <c r="S559">
        <v>335</v>
      </c>
      <c r="T559">
        <v>259.04000000000002</v>
      </c>
      <c r="U559" t="s">
        <v>51</v>
      </c>
      <c r="V559">
        <v>900</v>
      </c>
      <c r="W559" t="s">
        <v>33</v>
      </c>
      <c r="X559" t="str">
        <f t="shared" si="17"/>
        <v>Delhi</v>
      </c>
    </row>
    <row r="560" spans="1:24" x14ac:dyDescent="0.4">
      <c r="A560">
        <v>100559</v>
      </c>
      <c r="B560" s="5">
        <v>46018.30972222222</v>
      </c>
      <c r="C560" s="3" t="str">
        <f>TEXT(Sales_Data[[#This Row],[OrderDate]],"mmmm")</f>
        <v>December</v>
      </c>
      <c r="D560" s="3" t="str">
        <f t="shared" si="16"/>
        <v>2025</v>
      </c>
      <c r="E560" t="s">
        <v>45</v>
      </c>
      <c r="F560" t="s">
        <v>14</v>
      </c>
      <c r="G560" t="s">
        <v>15</v>
      </c>
      <c r="H560" t="s">
        <v>37</v>
      </c>
      <c r="I560" t="s">
        <v>100</v>
      </c>
      <c r="J560">
        <v>94</v>
      </c>
      <c r="K560">
        <v>3200</v>
      </c>
      <c r="L560" s="7">
        <f>Sales_Data[[#This Row],[OrderQuantity]] *Sales_Data[[#This Row],[UnitPrice]]</f>
        <v>300800</v>
      </c>
      <c r="M560" s="7">
        <f>Sales_Data[[#This Row],[UnitPrice]]-Sales_Data[[#This Row],[UnitCost]]</f>
        <v>1200</v>
      </c>
      <c r="N560" s="7">
        <f>Sales_Data[[#This Row],[Gross Revenue]]-Sales_Data[[#This Row],[Discount Amount ]]</f>
        <v>299600</v>
      </c>
      <c r="O560" s="7">
        <f>Sales_Data[[#This Row],[OrderQuantity]] *Sales_Data[[#This Row],[UnitCost]]</f>
        <v>188000</v>
      </c>
      <c r="P560" s="7">
        <f>Sales_Data[[#This Row],[ItemCost]] +Sales_Data[[#This Row],[ShippingCost]]</f>
        <v>190241.34</v>
      </c>
      <c r="Q560" s="7">
        <f>Sales_Data[[#This Row],[Gross Revenue]]-Sales_Data[[#This Row],[TotalFinancialCost]]</f>
        <v>110558.66</v>
      </c>
      <c r="R560" s="7">
        <f>Sales_Data[[#This Row],[Actul Bill Amount]]-Sales_Data[[#This Row],[ShippingCost]]</f>
        <v>297358.65999999997</v>
      </c>
      <c r="S560">
        <v>834</v>
      </c>
      <c r="T560">
        <v>2241.34</v>
      </c>
      <c r="U560" t="s">
        <v>17</v>
      </c>
      <c r="V560">
        <v>2000</v>
      </c>
      <c r="W560" t="s">
        <v>38</v>
      </c>
      <c r="X560" t="str">
        <f t="shared" si="17"/>
        <v>Kolkata</v>
      </c>
    </row>
    <row r="561" spans="1:24" x14ac:dyDescent="0.4">
      <c r="A561">
        <v>100560</v>
      </c>
      <c r="B561" s="5">
        <v>45943.54791666667</v>
      </c>
      <c r="C561" s="3" t="str">
        <f>TEXT(Sales_Data[[#This Row],[OrderDate]],"mmmm")</f>
        <v>October</v>
      </c>
      <c r="D561" s="3" t="str">
        <f t="shared" si="16"/>
        <v>2025</v>
      </c>
      <c r="E561" t="s">
        <v>19</v>
      </c>
      <c r="F561" t="s">
        <v>55</v>
      </c>
      <c r="G561" t="s">
        <v>15</v>
      </c>
      <c r="H561" t="s">
        <v>20</v>
      </c>
      <c r="I561" t="s">
        <v>100</v>
      </c>
      <c r="J561">
        <v>70</v>
      </c>
      <c r="K561">
        <v>600</v>
      </c>
      <c r="L561" s="7">
        <f>Sales_Data[[#This Row],[OrderQuantity]] *Sales_Data[[#This Row],[UnitPrice]]</f>
        <v>42000</v>
      </c>
      <c r="M561" s="7">
        <f>Sales_Data[[#This Row],[UnitPrice]]-Sales_Data[[#This Row],[UnitCost]]</f>
        <v>250</v>
      </c>
      <c r="N561" s="7">
        <f>Sales_Data[[#This Row],[Gross Revenue]]-Sales_Data[[#This Row],[Discount Amount ]]</f>
        <v>41750</v>
      </c>
      <c r="O561" s="7">
        <f>Sales_Data[[#This Row],[OrderQuantity]] *Sales_Data[[#This Row],[UnitCost]]</f>
        <v>24500</v>
      </c>
      <c r="P561" s="7">
        <f>Sales_Data[[#This Row],[ItemCost]] +Sales_Data[[#This Row],[ShippingCost]]</f>
        <v>24807.41</v>
      </c>
      <c r="Q561" s="7">
        <f>Sales_Data[[#This Row],[Gross Revenue]]-Sales_Data[[#This Row],[TotalFinancialCost]]</f>
        <v>17192.59</v>
      </c>
      <c r="R561" s="7">
        <f>Sales_Data[[#This Row],[Actul Bill Amount]]-Sales_Data[[#This Row],[ShippingCost]]</f>
        <v>41442.589999999997</v>
      </c>
      <c r="S561">
        <v>1140</v>
      </c>
      <c r="T561">
        <v>307.41000000000003</v>
      </c>
      <c r="U561" t="s">
        <v>57</v>
      </c>
      <c r="V561">
        <v>350</v>
      </c>
      <c r="W561" t="s">
        <v>22</v>
      </c>
      <c r="X561" t="str">
        <f t="shared" si="17"/>
        <v>Nagpur</v>
      </c>
    </row>
    <row r="562" spans="1:24" x14ac:dyDescent="0.4">
      <c r="A562">
        <v>100561</v>
      </c>
      <c r="B562" s="5">
        <v>45930.263888888891</v>
      </c>
      <c r="C562" s="3" t="str">
        <f>TEXT(Sales_Data[[#This Row],[OrderDate]],"mmmm")</f>
        <v>September</v>
      </c>
      <c r="D562" s="3" t="str">
        <f t="shared" si="16"/>
        <v>2025</v>
      </c>
      <c r="E562" t="s">
        <v>50</v>
      </c>
      <c r="F562" t="s">
        <v>40</v>
      </c>
      <c r="G562" t="s">
        <v>31</v>
      </c>
      <c r="H562" t="s">
        <v>25</v>
      </c>
      <c r="I562" t="s">
        <v>100</v>
      </c>
      <c r="J562">
        <v>25</v>
      </c>
      <c r="K562">
        <v>1500</v>
      </c>
      <c r="L562" s="7">
        <f>Sales_Data[[#This Row],[OrderQuantity]] *Sales_Data[[#This Row],[UnitPrice]]</f>
        <v>37500</v>
      </c>
      <c r="M562" s="7">
        <f>Sales_Data[[#This Row],[UnitPrice]]-Sales_Data[[#This Row],[UnitCost]]</f>
        <v>700</v>
      </c>
      <c r="N562" s="7">
        <f>Sales_Data[[#This Row],[Gross Revenue]]-Sales_Data[[#This Row],[Discount Amount ]]</f>
        <v>36800</v>
      </c>
      <c r="O562" s="7">
        <f>Sales_Data[[#This Row],[OrderQuantity]] *Sales_Data[[#This Row],[UnitCost]]</f>
        <v>20000</v>
      </c>
      <c r="P562" s="7">
        <f>Sales_Data[[#This Row],[ItemCost]] +Sales_Data[[#This Row],[ShippingCost]]</f>
        <v>20821.29</v>
      </c>
      <c r="Q562" s="7">
        <f>Sales_Data[[#This Row],[Gross Revenue]]-Sales_Data[[#This Row],[TotalFinancialCost]]</f>
        <v>16678.71</v>
      </c>
      <c r="R562" s="7">
        <f>Sales_Data[[#This Row],[Actul Bill Amount]]-Sales_Data[[#This Row],[ShippingCost]]</f>
        <v>35978.71</v>
      </c>
      <c r="S562">
        <v>703</v>
      </c>
      <c r="T562">
        <v>821.29</v>
      </c>
      <c r="U562" t="s">
        <v>52</v>
      </c>
      <c r="V562">
        <v>800</v>
      </c>
      <c r="W562" t="s">
        <v>27</v>
      </c>
      <c r="X562" t="str">
        <f t="shared" si="17"/>
        <v>Mumbai</v>
      </c>
    </row>
    <row r="563" spans="1:24" x14ac:dyDescent="0.4">
      <c r="A563">
        <v>100562</v>
      </c>
      <c r="B563" s="5">
        <v>45719.713194444441</v>
      </c>
      <c r="C563" s="3" t="str">
        <f>TEXT(Sales_Data[[#This Row],[OrderDate]],"mmmm")</f>
        <v>March</v>
      </c>
      <c r="D563" s="3" t="str">
        <f t="shared" si="16"/>
        <v>2025</v>
      </c>
      <c r="E563" t="s">
        <v>19</v>
      </c>
      <c r="F563" t="s">
        <v>55</v>
      </c>
      <c r="G563" t="s">
        <v>15</v>
      </c>
      <c r="H563" t="s">
        <v>25</v>
      </c>
      <c r="I563" t="s">
        <v>100</v>
      </c>
      <c r="J563">
        <v>28</v>
      </c>
      <c r="K563">
        <v>600</v>
      </c>
      <c r="L563" s="7">
        <f>Sales_Data[[#This Row],[OrderQuantity]] *Sales_Data[[#This Row],[UnitPrice]]</f>
        <v>16800</v>
      </c>
      <c r="M563" s="7">
        <f>Sales_Data[[#This Row],[UnitPrice]]-Sales_Data[[#This Row],[UnitCost]]</f>
        <v>250</v>
      </c>
      <c r="N563" s="7">
        <f>Sales_Data[[#This Row],[Gross Revenue]]-Sales_Data[[#This Row],[Discount Amount ]]</f>
        <v>16550</v>
      </c>
      <c r="O563" s="7">
        <f>Sales_Data[[#This Row],[OrderQuantity]] *Sales_Data[[#This Row],[UnitCost]]</f>
        <v>9800</v>
      </c>
      <c r="P563" s="7">
        <f>Sales_Data[[#This Row],[ItemCost]] +Sales_Data[[#This Row],[ShippingCost]]</f>
        <v>10384.11</v>
      </c>
      <c r="Q563" s="7">
        <f>Sales_Data[[#This Row],[Gross Revenue]]-Sales_Data[[#This Row],[TotalFinancialCost]]</f>
        <v>6415.8899999999994</v>
      </c>
      <c r="R563" s="7">
        <f>Sales_Data[[#This Row],[Actul Bill Amount]]-Sales_Data[[#This Row],[ShippingCost]]</f>
        <v>15965.89</v>
      </c>
      <c r="S563">
        <v>1062</v>
      </c>
      <c r="T563">
        <v>584.11</v>
      </c>
      <c r="U563" t="s">
        <v>57</v>
      </c>
      <c r="V563">
        <v>350</v>
      </c>
      <c r="W563" t="s">
        <v>27</v>
      </c>
      <c r="X563" t="str">
        <f t="shared" si="17"/>
        <v>Mumbai</v>
      </c>
    </row>
    <row r="564" spans="1:24" x14ac:dyDescent="0.4">
      <c r="A564">
        <v>100563</v>
      </c>
      <c r="B564" s="5">
        <v>45741.887499999997</v>
      </c>
      <c r="C564" s="3" t="str">
        <f>TEXT(Sales_Data[[#This Row],[OrderDate]],"mmmm")</f>
        <v>March</v>
      </c>
      <c r="D564" s="3" t="str">
        <f t="shared" si="16"/>
        <v>2025</v>
      </c>
      <c r="E564" t="s">
        <v>42</v>
      </c>
      <c r="F564" t="s">
        <v>43</v>
      </c>
      <c r="G564" t="s">
        <v>15</v>
      </c>
      <c r="H564" t="s">
        <v>20</v>
      </c>
      <c r="I564" t="s">
        <v>100</v>
      </c>
      <c r="J564">
        <v>70</v>
      </c>
      <c r="K564">
        <v>2800</v>
      </c>
      <c r="L564" s="7">
        <f>Sales_Data[[#This Row],[OrderQuantity]] *Sales_Data[[#This Row],[UnitPrice]]</f>
        <v>196000</v>
      </c>
      <c r="M564" s="7">
        <f>Sales_Data[[#This Row],[UnitPrice]]-Sales_Data[[#This Row],[UnitCost]]</f>
        <v>1300</v>
      </c>
      <c r="N564" s="7">
        <f>Sales_Data[[#This Row],[Gross Revenue]]-Sales_Data[[#This Row],[Discount Amount ]]</f>
        <v>194700</v>
      </c>
      <c r="O564" s="7">
        <f>Sales_Data[[#This Row],[OrderQuantity]] *Sales_Data[[#This Row],[UnitCost]]</f>
        <v>105000</v>
      </c>
      <c r="P564" s="7">
        <f>Sales_Data[[#This Row],[ItemCost]] +Sales_Data[[#This Row],[ShippingCost]]</f>
        <v>105919.95</v>
      </c>
      <c r="Q564" s="7">
        <f>Sales_Data[[#This Row],[Gross Revenue]]-Sales_Data[[#This Row],[TotalFinancialCost]]</f>
        <v>90080.05</v>
      </c>
      <c r="R564" s="7">
        <f>Sales_Data[[#This Row],[Actul Bill Amount]]-Sales_Data[[#This Row],[ShippingCost]]</f>
        <v>193780.05</v>
      </c>
      <c r="S564">
        <v>552</v>
      </c>
      <c r="T564">
        <v>919.95</v>
      </c>
      <c r="U564" t="s">
        <v>61</v>
      </c>
      <c r="V564">
        <v>1500</v>
      </c>
      <c r="W564" t="s">
        <v>22</v>
      </c>
      <c r="X564" t="str">
        <f t="shared" si="17"/>
        <v>Nagpur</v>
      </c>
    </row>
    <row r="565" spans="1:24" x14ac:dyDescent="0.4">
      <c r="A565">
        <v>100564</v>
      </c>
      <c r="B565" s="5">
        <v>45874.520138888889</v>
      </c>
      <c r="C565" s="3" t="str">
        <f>TEXT(Sales_Data[[#This Row],[OrderDate]],"mmmm")</f>
        <v>August</v>
      </c>
      <c r="D565" s="3" t="str">
        <f t="shared" si="16"/>
        <v>2025</v>
      </c>
      <c r="E565" t="s">
        <v>42</v>
      </c>
      <c r="F565" t="s">
        <v>46</v>
      </c>
      <c r="G565" t="s">
        <v>15</v>
      </c>
      <c r="H565" t="s">
        <v>25</v>
      </c>
      <c r="I565" t="s">
        <v>100</v>
      </c>
      <c r="J565">
        <v>78</v>
      </c>
      <c r="K565">
        <v>15000</v>
      </c>
      <c r="L565" s="7">
        <f>Sales_Data[[#This Row],[OrderQuantity]] *Sales_Data[[#This Row],[UnitPrice]]</f>
        <v>1170000</v>
      </c>
      <c r="M565" s="7">
        <f>Sales_Data[[#This Row],[UnitPrice]]-Sales_Data[[#This Row],[UnitCost]]</f>
        <v>5500</v>
      </c>
      <c r="N565" s="7">
        <f>Sales_Data[[#This Row],[Gross Revenue]]-Sales_Data[[#This Row],[Discount Amount ]]</f>
        <v>1164500</v>
      </c>
      <c r="O565" s="7">
        <f>Sales_Data[[#This Row],[OrderQuantity]] *Sales_Data[[#This Row],[UnitCost]]</f>
        <v>741000</v>
      </c>
      <c r="P565" s="7">
        <f>Sales_Data[[#This Row],[ItemCost]] +Sales_Data[[#This Row],[ShippingCost]]</f>
        <v>741795.48</v>
      </c>
      <c r="Q565" s="7">
        <f>Sales_Data[[#This Row],[Gross Revenue]]-Sales_Data[[#This Row],[TotalFinancialCost]]</f>
        <v>428204.52</v>
      </c>
      <c r="R565" s="7">
        <f>Sales_Data[[#This Row],[Actul Bill Amount]]-Sales_Data[[#This Row],[ShippingCost]]</f>
        <v>1163704.52</v>
      </c>
      <c r="S565">
        <v>1111</v>
      </c>
      <c r="T565">
        <v>795.48</v>
      </c>
      <c r="U565" t="s">
        <v>53</v>
      </c>
      <c r="V565">
        <v>9500</v>
      </c>
      <c r="W565" t="s">
        <v>27</v>
      </c>
      <c r="X565" t="str">
        <f t="shared" si="17"/>
        <v>Mumbai</v>
      </c>
    </row>
    <row r="566" spans="1:24" x14ac:dyDescent="0.4">
      <c r="A566">
        <v>100565</v>
      </c>
      <c r="B566" s="5">
        <v>45999.535416666666</v>
      </c>
      <c r="C566" s="3" t="str">
        <f>TEXT(Sales_Data[[#This Row],[OrderDate]],"mmmm")</f>
        <v>December</v>
      </c>
      <c r="D566" s="3" t="str">
        <f t="shared" si="16"/>
        <v>2025</v>
      </c>
      <c r="E566" t="s">
        <v>34</v>
      </c>
      <c r="F566" t="s">
        <v>43</v>
      </c>
      <c r="G566" t="s">
        <v>15</v>
      </c>
      <c r="H566" t="s">
        <v>16</v>
      </c>
      <c r="I566" t="s">
        <v>100</v>
      </c>
      <c r="J566">
        <v>25</v>
      </c>
      <c r="K566">
        <v>4500</v>
      </c>
      <c r="L566" s="7">
        <f>Sales_Data[[#This Row],[OrderQuantity]] *Sales_Data[[#This Row],[UnitPrice]]</f>
        <v>112500</v>
      </c>
      <c r="M566" s="7">
        <f>Sales_Data[[#This Row],[UnitPrice]]-Sales_Data[[#This Row],[UnitCost]]</f>
        <v>2000</v>
      </c>
      <c r="N566" s="7">
        <f>Sales_Data[[#This Row],[Gross Revenue]]-Sales_Data[[#This Row],[Discount Amount ]]</f>
        <v>110500</v>
      </c>
      <c r="O566" s="7">
        <f>Sales_Data[[#This Row],[OrderQuantity]] *Sales_Data[[#This Row],[UnitCost]]</f>
        <v>62500</v>
      </c>
      <c r="P566" s="7">
        <f>Sales_Data[[#This Row],[ItemCost]] +Sales_Data[[#This Row],[ShippingCost]]</f>
        <v>63079.4</v>
      </c>
      <c r="Q566" s="7">
        <f>Sales_Data[[#This Row],[Gross Revenue]]-Sales_Data[[#This Row],[TotalFinancialCost]]</f>
        <v>49420.6</v>
      </c>
      <c r="R566" s="7">
        <f>Sales_Data[[#This Row],[Actul Bill Amount]]-Sales_Data[[#This Row],[ShippingCost]]</f>
        <v>109920.6</v>
      </c>
      <c r="S566">
        <v>960</v>
      </c>
      <c r="T566">
        <v>579.4</v>
      </c>
      <c r="U566" t="s">
        <v>44</v>
      </c>
      <c r="V566">
        <v>2500</v>
      </c>
      <c r="W566" t="s">
        <v>18</v>
      </c>
      <c r="X566" t="str">
        <f t="shared" si="17"/>
        <v>Bengaluru</v>
      </c>
    </row>
    <row r="567" spans="1:24" x14ac:dyDescent="0.4">
      <c r="A567">
        <v>100566</v>
      </c>
      <c r="B567" s="5">
        <v>45844.354861111111</v>
      </c>
      <c r="C567" s="3" t="str">
        <f>TEXT(Sales_Data[[#This Row],[OrderDate]],"mmmm")</f>
        <v>July</v>
      </c>
      <c r="D567" s="3" t="str">
        <f t="shared" si="16"/>
        <v>2025</v>
      </c>
      <c r="E567" t="s">
        <v>50</v>
      </c>
      <c r="F567" t="s">
        <v>46</v>
      </c>
      <c r="G567" t="s">
        <v>15</v>
      </c>
      <c r="H567" t="s">
        <v>20</v>
      </c>
      <c r="I567" t="s">
        <v>100</v>
      </c>
      <c r="J567">
        <v>20</v>
      </c>
      <c r="K567">
        <v>4500</v>
      </c>
      <c r="L567" s="7">
        <f>Sales_Data[[#This Row],[OrderQuantity]] *Sales_Data[[#This Row],[UnitPrice]]</f>
        <v>90000</v>
      </c>
      <c r="M567" s="7">
        <f>Sales_Data[[#This Row],[UnitPrice]]-Sales_Data[[#This Row],[UnitCost]]</f>
        <v>1700</v>
      </c>
      <c r="N567" s="7">
        <f>Sales_Data[[#This Row],[Gross Revenue]]-Sales_Data[[#This Row],[Discount Amount ]]</f>
        <v>88300</v>
      </c>
      <c r="O567" s="7">
        <f>Sales_Data[[#This Row],[OrderQuantity]] *Sales_Data[[#This Row],[UnitCost]]</f>
        <v>56000</v>
      </c>
      <c r="P567" s="7">
        <f>Sales_Data[[#This Row],[ItemCost]] +Sales_Data[[#This Row],[ShippingCost]]</f>
        <v>56595.59</v>
      </c>
      <c r="Q567" s="7">
        <f>Sales_Data[[#This Row],[Gross Revenue]]-Sales_Data[[#This Row],[TotalFinancialCost]]</f>
        <v>33404.410000000003</v>
      </c>
      <c r="R567" s="7">
        <f>Sales_Data[[#This Row],[Actul Bill Amount]]-Sales_Data[[#This Row],[ShippingCost]]</f>
        <v>87704.41</v>
      </c>
      <c r="S567">
        <v>566</v>
      </c>
      <c r="T567">
        <v>595.59</v>
      </c>
      <c r="U567" t="s">
        <v>47</v>
      </c>
      <c r="V567">
        <v>2800</v>
      </c>
      <c r="W567" t="s">
        <v>22</v>
      </c>
      <c r="X567" t="str">
        <f t="shared" si="17"/>
        <v>Nagpur</v>
      </c>
    </row>
    <row r="568" spans="1:24" x14ac:dyDescent="0.4">
      <c r="A568">
        <v>100567</v>
      </c>
      <c r="B568" s="5">
        <v>45676.961805555555</v>
      </c>
      <c r="C568" s="3" t="str">
        <f>TEXT(Sales_Data[[#This Row],[OrderDate]],"mmmm")</f>
        <v>January</v>
      </c>
      <c r="D568" s="3" t="str">
        <f t="shared" si="16"/>
        <v>2025</v>
      </c>
      <c r="E568" t="s">
        <v>42</v>
      </c>
      <c r="F568" t="s">
        <v>43</v>
      </c>
      <c r="G568" t="s">
        <v>29</v>
      </c>
      <c r="H568" t="s">
        <v>32</v>
      </c>
      <c r="I568" t="s">
        <v>100</v>
      </c>
      <c r="J568">
        <v>20</v>
      </c>
      <c r="K568">
        <v>1800</v>
      </c>
      <c r="L568" s="7">
        <f>Sales_Data[[#This Row],[OrderQuantity]] *Sales_Data[[#This Row],[UnitPrice]]</f>
        <v>36000</v>
      </c>
      <c r="M568" s="7">
        <f>Sales_Data[[#This Row],[UnitPrice]]-Sales_Data[[#This Row],[UnitCost]]</f>
        <v>900</v>
      </c>
      <c r="N568" s="7">
        <f>Sales_Data[[#This Row],[Gross Revenue]]-Sales_Data[[#This Row],[Discount Amount ]]</f>
        <v>35100</v>
      </c>
      <c r="O568" s="7">
        <f>Sales_Data[[#This Row],[OrderQuantity]] *Sales_Data[[#This Row],[UnitCost]]</f>
        <v>18000</v>
      </c>
      <c r="P568" s="7">
        <f>Sales_Data[[#This Row],[ItemCost]] +Sales_Data[[#This Row],[ShippingCost]]</f>
        <v>19017.900000000001</v>
      </c>
      <c r="Q568" s="7">
        <f>Sales_Data[[#This Row],[Gross Revenue]]-Sales_Data[[#This Row],[TotalFinancialCost]]</f>
        <v>16982.099999999999</v>
      </c>
      <c r="R568" s="7">
        <f>Sales_Data[[#This Row],[Actul Bill Amount]]-Sales_Data[[#This Row],[ShippingCost]]</f>
        <v>34082.1</v>
      </c>
      <c r="S568">
        <v>773</v>
      </c>
      <c r="T568">
        <v>1017.9</v>
      </c>
      <c r="U568" t="s">
        <v>51</v>
      </c>
      <c r="V568">
        <v>900</v>
      </c>
      <c r="W568" t="s">
        <v>33</v>
      </c>
      <c r="X568" t="str">
        <f t="shared" si="17"/>
        <v>Delhi</v>
      </c>
    </row>
    <row r="569" spans="1:24" x14ac:dyDescent="0.4">
      <c r="A569">
        <v>100568</v>
      </c>
      <c r="B569" s="5">
        <v>45834.901388888888</v>
      </c>
      <c r="C569" s="3" t="str">
        <f>TEXT(Sales_Data[[#This Row],[OrderDate]],"mmmm")</f>
        <v>June</v>
      </c>
      <c r="D569" s="3" t="str">
        <f t="shared" si="16"/>
        <v>2025</v>
      </c>
      <c r="E569" t="s">
        <v>34</v>
      </c>
      <c r="F569" t="s">
        <v>40</v>
      </c>
      <c r="G569" t="s">
        <v>15</v>
      </c>
      <c r="H569" t="s">
        <v>37</v>
      </c>
      <c r="I569" t="s">
        <v>100</v>
      </c>
      <c r="J569">
        <v>69</v>
      </c>
      <c r="K569">
        <v>1500</v>
      </c>
      <c r="L569" s="7">
        <f>Sales_Data[[#This Row],[OrderQuantity]] *Sales_Data[[#This Row],[UnitPrice]]</f>
        <v>103500</v>
      </c>
      <c r="M569" s="7">
        <f>Sales_Data[[#This Row],[UnitPrice]]-Sales_Data[[#This Row],[UnitCost]]</f>
        <v>700</v>
      </c>
      <c r="N569" s="7">
        <f>Sales_Data[[#This Row],[Gross Revenue]]-Sales_Data[[#This Row],[Discount Amount ]]</f>
        <v>102800</v>
      </c>
      <c r="O569" s="7">
        <f>Sales_Data[[#This Row],[OrderQuantity]] *Sales_Data[[#This Row],[UnitCost]]</f>
        <v>55200</v>
      </c>
      <c r="P569" s="7">
        <f>Sales_Data[[#This Row],[ItemCost]] +Sales_Data[[#This Row],[ShippingCost]]</f>
        <v>56193.82</v>
      </c>
      <c r="Q569" s="7">
        <f>Sales_Data[[#This Row],[Gross Revenue]]-Sales_Data[[#This Row],[TotalFinancialCost]]</f>
        <v>47306.18</v>
      </c>
      <c r="R569" s="7">
        <f>Sales_Data[[#This Row],[Actul Bill Amount]]-Sales_Data[[#This Row],[ShippingCost]]</f>
        <v>101806.18</v>
      </c>
      <c r="S569">
        <v>1159</v>
      </c>
      <c r="T569">
        <v>993.82</v>
      </c>
      <c r="U569" t="s">
        <v>52</v>
      </c>
      <c r="V569">
        <v>800</v>
      </c>
      <c r="W569" t="s">
        <v>38</v>
      </c>
      <c r="X569" t="str">
        <f t="shared" si="17"/>
        <v>Kolkata</v>
      </c>
    </row>
    <row r="570" spans="1:24" x14ac:dyDescent="0.4">
      <c r="A570">
        <v>100569</v>
      </c>
      <c r="B570" s="5">
        <v>45757.734027777777</v>
      </c>
      <c r="C570" s="3" t="str">
        <f>TEXT(Sales_Data[[#This Row],[OrderDate]],"mmmm")</f>
        <v>April</v>
      </c>
      <c r="D570" s="3" t="str">
        <f t="shared" si="16"/>
        <v>2025</v>
      </c>
      <c r="E570" t="s">
        <v>13</v>
      </c>
      <c r="F570" t="s">
        <v>55</v>
      </c>
      <c r="G570" t="s">
        <v>15</v>
      </c>
      <c r="H570" t="s">
        <v>37</v>
      </c>
      <c r="I570" t="s">
        <v>100</v>
      </c>
      <c r="J570">
        <v>47</v>
      </c>
      <c r="K570">
        <v>850</v>
      </c>
      <c r="L570" s="7">
        <f>Sales_Data[[#This Row],[OrderQuantity]] *Sales_Data[[#This Row],[UnitPrice]]</f>
        <v>39950</v>
      </c>
      <c r="M570" s="7">
        <f>Sales_Data[[#This Row],[UnitPrice]]-Sales_Data[[#This Row],[UnitCost]]</f>
        <v>300</v>
      </c>
      <c r="N570" s="7">
        <f>Sales_Data[[#This Row],[Gross Revenue]]-Sales_Data[[#This Row],[Discount Amount ]]</f>
        <v>39650</v>
      </c>
      <c r="O570" s="7">
        <f>Sales_Data[[#This Row],[OrderQuantity]] *Sales_Data[[#This Row],[UnitCost]]</f>
        <v>25850</v>
      </c>
      <c r="P570" s="7">
        <f>Sales_Data[[#This Row],[ItemCost]] +Sales_Data[[#This Row],[ShippingCost]]</f>
        <v>28189.360000000001</v>
      </c>
      <c r="Q570" s="7">
        <f>Sales_Data[[#This Row],[Gross Revenue]]-Sales_Data[[#This Row],[TotalFinancialCost]]</f>
        <v>11760.64</v>
      </c>
      <c r="R570" s="7">
        <f>Sales_Data[[#This Row],[Actul Bill Amount]]-Sales_Data[[#This Row],[ShippingCost]]</f>
        <v>37310.639999999999</v>
      </c>
      <c r="S570">
        <v>1009</v>
      </c>
      <c r="T570">
        <v>2339.36</v>
      </c>
      <c r="U570" t="s">
        <v>56</v>
      </c>
      <c r="V570">
        <v>550</v>
      </c>
      <c r="W570" t="s">
        <v>38</v>
      </c>
      <c r="X570" t="str">
        <f t="shared" si="17"/>
        <v>Kolkata</v>
      </c>
    </row>
    <row r="571" spans="1:24" x14ac:dyDescent="0.4">
      <c r="A571">
        <v>100570</v>
      </c>
      <c r="B571" s="5">
        <v>45890.12222222222</v>
      </c>
      <c r="C571" s="3" t="str">
        <f>TEXT(Sales_Data[[#This Row],[OrderDate]],"mmmm")</f>
        <v>August</v>
      </c>
      <c r="D571" s="3" t="str">
        <f t="shared" si="16"/>
        <v>2025</v>
      </c>
      <c r="E571" t="s">
        <v>19</v>
      </c>
      <c r="F571" t="s">
        <v>43</v>
      </c>
      <c r="G571" t="s">
        <v>15</v>
      </c>
      <c r="H571" t="s">
        <v>37</v>
      </c>
      <c r="I571" t="s">
        <v>100</v>
      </c>
      <c r="J571">
        <v>37</v>
      </c>
      <c r="K571">
        <v>4500</v>
      </c>
      <c r="L571" s="7">
        <f>Sales_Data[[#This Row],[OrderQuantity]] *Sales_Data[[#This Row],[UnitPrice]]</f>
        <v>166500</v>
      </c>
      <c r="M571" s="7">
        <f>Sales_Data[[#This Row],[UnitPrice]]-Sales_Data[[#This Row],[UnitCost]]</f>
        <v>2000</v>
      </c>
      <c r="N571" s="7">
        <f>Sales_Data[[#This Row],[Gross Revenue]]-Sales_Data[[#This Row],[Discount Amount ]]</f>
        <v>164500</v>
      </c>
      <c r="O571" s="7">
        <f>Sales_Data[[#This Row],[OrderQuantity]] *Sales_Data[[#This Row],[UnitCost]]</f>
        <v>92500</v>
      </c>
      <c r="P571" s="7">
        <f>Sales_Data[[#This Row],[ItemCost]] +Sales_Data[[#This Row],[ShippingCost]]</f>
        <v>93285.74</v>
      </c>
      <c r="Q571" s="7">
        <f>Sales_Data[[#This Row],[Gross Revenue]]-Sales_Data[[#This Row],[TotalFinancialCost]]</f>
        <v>73214.259999999995</v>
      </c>
      <c r="R571" s="7">
        <f>Sales_Data[[#This Row],[Actul Bill Amount]]-Sales_Data[[#This Row],[ShippingCost]]</f>
        <v>163714.26</v>
      </c>
      <c r="S571">
        <v>507</v>
      </c>
      <c r="T571">
        <v>785.74</v>
      </c>
      <c r="U571" t="s">
        <v>44</v>
      </c>
      <c r="V571">
        <v>2500</v>
      </c>
      <c r="W571" t="s">
        <v>38</v>
      </c>
      <c r="X571" t="str">
        <f t="shared" si="17"/>
        <v>Kolkata</v>
      </c>
    </row>
    <row r="572" spans="1:24" x14ac:dyDescent="0.4">
      <c r="A572">
        <v>100571</v>
      </c>
      <c r="B572" s="5">
        <v>45733.103472222225</v>
      </c>
      <c r="C572" s="3" t="str">
        <f>TEXT(Sales_Data[[#This Row],[OrderDate]],"mmmm")</f>
        <v>March</v>
      </c>
      <c r="D572" s="3" t="str">
        <f t="shared" si="16"/>
        <v>2025</v>
      </c>
      <c r="E572" t="s">
        <v>13</v>
      </c>
      <c r="F572" t="s">
        <v>40</v>
      </c>
      <c r="G572" t="s">
        <v>29</v>
      </c>
      <c r="H572" t="s">
        <v>37</v>
      </c>
      <c r="I572" t="s">
        <v>100</v>
      </c>
      <c r="J572">
        <v>99</v>
      </c>
      <c r="K572">
        <v>1500</v>
      </c>
      <c r="L572" s="7">
        <f>Sales_Data[[#This Row],[OrderQuantity]] *Sales_Data[[#This Row],[UnitPrice]]</f>
        <v>148500</v>
      </c>
      <c r="M572" s="7">
        <f>Sales_Data[[#This Row],[UnitPrice]]-Sales_Data[[#This Row],[UnitCost]]</f>
        <v>700</v>
      </c>
      <c r="N572" s="7">
        <f>Sales_Data[[#This Row],[Gross Revenue]]-Sales_Data[[#This Row],[Discount Amount ]]</f>
        <v>147800</v>
      </c>
      <c r="O572" s="7">
        <f>Sales_Data[[#This Row],[OrderQuantity]] *Sales_Data[[#This Row],[UnitCost]]</f>
        <v>79200</v>
      </c>
      <c r="P572" s="7">
        <f>Sales_Data[[#This Row],[ItemCost]] +Sales_Data[[#This Row],[ShippingCost]]</f>
        <v>79654.600000000006</v>
      </c>
      <c r="Q572" s="7">
        <f>Sales_Data[[#This Row],[Gross Revenue]]-Sales_Data[[#This Row],[TotalFinancialCost]]</f>
        <v>68845.399999999994</v>
      </c>
      <c r="R572" s="7">
        <f>Sales_Data[[#This Row],[Actul Bill Amount]]-Sales_Data[[#This Row],[ShippingCost]]</f>
        <v>147345.4</v>
      </c>
      <c r="S572">
        <v>1153</v>
      </c>
      <c r="T572">
        <v>454.6</v>
      </c>
      <c r="U572" t="s">
        <v>52</v>
      </c>
      <c r="V572">
        <v>800</v>
      </c>
      <c r="W572" t="s">
        <v>38</v>
      </c>
      <c r="X572" t="str">
        <f t="shared" si="17"/>
        <v>Kolkata</v>
      </c>
    </row>
    <row r="573" spans="1:24" x14ac:dyDescent="0.4">
      <c r="A573">
        <v>100572</v>
      </c>
      <c r="B573" s="5">
        <v>45922.571527777778</v>
      </c>
      <c r="C573" s="3" t="str">
        <f>TEXT(Sales_Data[[#This Row],[OrderDate]],"mmmm")</f>
        <v>September</v>
      </c>
      <c r="D573" s="3" t="str">
        <f t="shared" si="16"/>
        <v>2025</v>
      </c>
      <c r="E573" t="s">
        <v>19</v>
      </c>
      <c r="F573" t="s">
        <v>55</v>
      </c>
      <c r="G573" t="s">
        <v>29</v>
      </c>
      <c r="H573" t="s">
        <v>32</v>
      </c>
      <c r="I573" t="s">
        <v>100</v>
      </c>
      <c r="J573">
        <v>87</v>
      </c>
      <c r="K573">
        <v>600</v>
      </c>
      <c r="L573" s="7">
        <f>Sales_Data[[#This Row],[OrderQuantity]] *Sales_Data[[#This Row],[UnitPrice]]</f>
        <v>52200</v>
      </c>
      <c r="M573" s="7">
        <f>Sales_Data[[#This Row],[UnitPrice]]-Sales_Data[[#This Row],[UnitCost]]</f>
        <v>250</v>
      </c>
      <c r="N573" s="7">
        <f>Sales_Data[[#This Row],[Gross Revenue]]-Sales_Data[[#This Row],[Discount Amount ]]</f>
        <v>51950</v>
      </c>
      <c r="O573" s="7">
        <f>Sales_Data[[#This Row],[OrderQuantity]] *Sales_Data[[#This Row],[UnitCost]]</f>
        <v>30450</v>
      </c>
      <c r="P573" s="7">
        <f>Sales_Data[[#This Row],[ItemCost]] +Sales_Data[[#This Row],[ShippingCost]]</f>
        <v>31163.54</v>
      </c>
      <c r="Q573" s="7">
        <f>Sales_Data[[#This Row],[Gross Revenue]]-Sales_Data[[#This Row],[TotalFinancialCost]]</f>
        <v>21036.46</v>
      </c>
      <c r="R573" s="7">
        <f>Sales_Data[[#This Row],[Actul Bill Amount]]-Sales_Data[[#This Row],[ShippingCost]]</f>
        <v>51236.46</v>
      </c>
      <c r="S573">
        <v>837</v>
      </c>
      <c r="T573">
        <v>713.54</v>
      </c>
      <c r="U573" t="s">
        <v>57</v>
      </c>
      <c r="V573">
        <v>350</v>
      </c>
      <c r="W573" t="s">
        <v>33</v>
      </c>
      <c r="X573" t="str">
        <f t="shared" si="17"/>
        <v>Delhi</v>
      </c>
    </row>
    <row r="574" spans="1:24" x14ac:dyDescent="0.4">
      <c r="A574">
        <v>100573</v>
      </c>
      <c r="B574" s="5">
        <v>45941.34097222222</v>
      </c>
      <c r="C574" s="3" t="str">
        <f>TEXT(Sales_Data[[#This Row],[OrderDate]],"mmmm")</f>
        <v>October</v>
      </c>
      <c r="D574" s="3" t="str">
        <f t="shared" si="16"/>
        <v>2025</v>
      </c>
      <c r="E574" t="s">
        <v>19</v>
      </c>
      <c r="F574" t="s">
        <v>14</v>
      </c>
      <c r="G574" t="s">
        <v>31</v>
      </c>
      <c r="H574" t="s">
        <v>25</v>
      </c>
      <c r="I574" t="s">
        <v>100</v>
      </c>
      <c r="J574">
        <v>20</v>
      </c>
      <c r="K574">
        <v>6500</v>
      </c>
      <c r="L574" s="7">
        <f>Sales_Data[[#This Row],[OrderQuantity]] *Sales_Data[[#This Row],[UnitPrice]]</f>
        <v>130000</v>
      </c>
      <c r="M574" s="7">
        <f>Sales_Data[[#This Row],[UnitPrice]]-Sales_Data[[#This Row],[UnitCost]]</f>
        <v>2300</v>
      </c>
      <c r="N574" s="7">
        <f>Sales_Data[[#This Row],[Gross Revenue]]-Sales_Data[[#This Row],[Discount Amount ]]</f>
        <v>127700</v>
      </c>
      <c r="O574" s="7">
        <f>Sales_Data[[#This Row],[OrderQuantity]] *Sales_Data[[#This Row],[UnitCost]]</f>
        <v>84000</v>
      </c>
      <c r="P574" s="7">
        <f>Sales_Data[[#This Row],[ItemCost]] +Sales_Data[[#This Row],[ShippingCost]]</f>
        <v>86540.89</v>
      </c>
      <c r="Q574" s="7">
        <f>Sales_Data[[#This Row],[Gross Revenue]]-Sales_Data[[#This Row],[TotalFinancialCost]]</f>
        <v>43459.11</v>
      </c>
      <c r="R574" s="7">
        <f>Sales_Data[[#This Row],[Actul Bill Amount]]-Sales_Data[[#This Row],[ShippingCost]]</f>
        <v>125159.11</v>
      </c>
      <c r="S574">
        <v>734</v>
      </c>
      <c r="T574">
        <v>2540.89</v>
      </c>
      <c r="U574" t="s">
        <v>21</v>
      </c>
      <c r="V574">
        <v>4200</v>
      </c>
      <c r="W574" t="s">
        <v>27</v>
      </c>
      <c r="X574" t="str">
        <f t="shared" si="17"/>
        <v>Mumbai</v>
      </c>
    </row>
    <row r="575" spans="1:24" x14ac:dyDescent="0.4">
      <c r="A575">
        <v>100574</v>
      </c>
      <c r="B575" s="5">
        <v>45863.626388888886</v>
      </c>
      <c r="C575" s="3" t="str">
        <f>TEXT(Sales_Data[[#This Row],[OrderDate]],"mmmm")</f>
        <v>July</v>
      </c>
      <c r="D575" s="3" t="str">
        <f t="shared" si="16"/>
        <v>2025</v>
      </c>
      <c r="E575" t="s">
        <v>50</v>
      </c>
      <c r="F575" t="s">
        <v>55</v>
      </c>
      <c r="G575" t="s">
        <v>15</v>
      </c>
      <c r="H575" t="s">
        <v>16</v>
      </c>
      <c r="I575" t="s">
        <v>100</v>
      </c>
      <c r="J575">
        <v>94</v>
      </c>
      <c r="K575">
        <v>600</v>
      </c>
      <c r="L575" s="7">
        <f>Sales_Data[[#This Row],[OrderQuantity]] *Sales_Data[[#This Row],[UnitPrice]]</f>
        <v>56400</v>
      </c>
      <c r="M575" s="7">
        <f>Sales_Data[[#This Row],[UnitPrice]]-Sales_Data[[#This Row],[UnitCost]]</f>
        <v>250</v>
      </c>
      <c r="N575" s="7">
        <f>Sales_Data[[#This Row],[Gross Revenue]]-Sales_Data[[#This Row],[Discount Amount ]]</f>
        <v>56150</v>
      </c>
      <c r="O575" s="7">
        <f>Sales_Data[[#This Row],[OrderQuantity]] *Sales_Data[[#This Row],[UnitCost]]</f>
        <v>32900</v>
      </c>
      <c r="P575" s="7">
        <f>Sales_Data[[#This Row],[ItemCost]] +Sales_Data[[#This Row],[ShippingCost]]</f>
        <v>35890.89</v>
      </c>
      <c r="Q575" s="7">
        <f>Sales_Data[[#This Row],[Gross Revenue]]-Sales_Data[[#This Row],[TotalFinancialCost]]</f>
        <v>20509.11</v>
      </c>
      <c r="R575" s="7">
        <f>Sales_Data[[#This Row],[Actul Bill Amount]]-Sales_Data[[#This Row],[ShippingCost]]</f>
        <v>53159.11</v>
      </c>
      <c r="S575">
        <v>700</v>
      </c>
      <c r="T575">
        <v>2990.89</v>
      </c>
      <c r="U575" t="s">
        <v>57</v>
      </c>
      <c r="V575">
        <v>350</v>
      </c>
      <c r="W575" t="s">
        <v>18</v>
      </c>
      <c r="X575" t="str">
        <f t="shared" si="17"/>
        <v>Bengaluru</v>
      </c>
    </row>
    <row r="576" spans="1:24" x14ac:dyDescent="0.4">
      <c r="A576">
        <v>100575</v>
      </c>
      <c r="B576" s="5">
        <v>45880.175000000003</v>
      </c>
      <c r="C576" s="3" t="str">
        <f>TEXT(Sales_Data[[#This Row],[OrderDate]],"mmmm")</f>
        <v>August</v>
      </c>
      <c r="D576" s="3" t="str">
        <f t="shared" si="16"/>
        <v>2025</v>
      </c>
      <c r="E576" t="s">
        <v>23</v>
      </c>
      <c r="F576" t="s">
        <v>35</v>
      </c>
      <c r="G576" t="s">
        <v>15</v>
      </c>
      <c r="H576" t="s">
        <v>37</v>
      </c>
      <c r="I576" t="s">
        <v>100</v>
      </c>
      <c r="J576">
        <v>1</v>
      </c>
      <c r="K576">
        <v>8500</v>
      </c>
      <c r="L576" s="7">
        <f>Sales_Data[[#This Row],[OrderQuantity]] *Sales_Data[[#This Row],[UnitPrice]]</f>
        <v>8500</v>
      </c>
      <c r="M576" s="7">
        <f>Sales_Data[[#This Row],[UnitPrice]]-Sales_Data[[#This Row],[UnitCost]]</f>
        <v>3000</v>
      </c>
      <c r="N576" s="7">
        <f>Sales_Data[[#This Row],[Gross Revenue]]-Sales_Data[[#This Row],[Discount Amount ]]</f>
        <v>5500</v>
      </c>
      <c r="O576" s="7">
        <f>Sales_Data[[#This Row],[OrderQuantity]] *Sales_Data[[#This Row],[UnitCost]]</f>
        <v>5500</v>
      </c>
      <c r="P576" s="7">
        <f>Sales_Data[[#This Row],[ItemCost]] +Sales_Data[[#This Row],[ShippingCost]]</f>
        <v>6704.21</v>
      </c>
      <c r="Q576" s="7">
        <f>Sales_Data[[#This Row],[Gross Revenue]]-Sales_Data[[#This Row],[TotalFinancialCost]]</f>
        <v>1795.79</v>
      </c>
      <c r="R576" s="7">
        <f>Sales_Data[[#This Row],[Actul Bill Amount]]-Sales_Data[[#This Row],[ShippingCost]]</f>
        <v>4295.79</v>
      </c>
      <c r="S576">
        <v>496</v>
      </c>
      <c r="T576">
        <v>1204.21</v>
      </c>
      <c r="U576" t="s">
        <v>49</v>
      </c>
      <c r="V576">
        <v>5500</v>
      </c>
      <c r="W576" t="s">
        <v>38</v>
      </c>
      <c r="X576" t="str">
        <f t="shared" si="17"/>
        <v>Kolkata</v>
      </c>
    </row>
    <row r="577" spans="1:24" x14ac:dyDescent="0.4">
      <c r="A577">
        <v>100576</v>
      </c>
      <c r="B577" s="5">
        <v>45709.511805555558</v>
      </c>
      <c r="C577" s="3" t="str">
        <f>TEXT(Sales_Data[[#This Row],[OrderDate]],"mmmm")</f>
        <v>February</v>
      </c>
      <c r="D577" s="3" t="str">
        <f t="shared" si="16"/>
        <v>2025</v>
      </c>
      <c r="E577" t="s">
        <v>34</v>
      </c>
      <c r="F577" t="s">
        <v>46</v>
      </c>
      <c r="G577" t="s">
        <v>31</v>
      </c>
      <c r="H577" t="s">
        <v>25</v>
      </c>
      <c r="I577" t="s">
        <v>100</v>
      </c>
      <c r="J577">
        <v>65</v>
      </c>
      <c r="K577">
        <v>4500</v>
      </c>
      <c r="L577" s="7">
        <f>Sales_Data[[#This Row],[OrderQuantity]] *Sales_Data[[#This Row],[UnitPrice]]</f>
        <v>292500</v>
      </c>
      <c r="M577" s="7">
        <f>Sales_Data[[#This Row],[UnitPrice]]-Sales_Data[[#This Row],[UnitCost]]</f>
        <v>1700</v>
      </c>
      <c r="N577" s="7">
        <f>Sales_Data[[#This Row],[Gross Revenue]]-Sales_Data[[#This Row],[Discount Amount ]]</f>
        <v>290800</v>
      </c>
      <c r="O577" s="7">
        <f>Sales_Data[[#This Row],[OrderQuantity]] *Sales_Data[[#This Row],[UnitCost]]</f>
        <v>182000</v>
      </c>
      <c r="P577" s="7">
        <f>Sales_Data[[#This Row],[ItemCost]] +Sales_Data[[#This Row],[ShippingCost]]</f>
        <v>182771.5</v>
      </c>
      <c r="Q577" s="7">
        <f>Sales_Data[[#This Row],[Gross Revenue]]-Sales_Data[[#This Row],[TotalFinancialCost]]</f>
        <v>109728.5</v>
      </c>
      <c r="R577" s="7">
        <f>Sales_Data[[#This Row],[Actul Bill Amount]]-Sales_Data[[#This Row],[ShippingCost]]</f>
        <v>290028.5</v>
      </c>
      <c r="S577">
        <v>951</v>
      </c>
      <c r="T577">
        <v>771.5</v>
      </c>
      <c r="U577" t="s">
        <v>47</v>
      </c>
      <c r="V577">
        <v>2800</v>
      </c>
      <c r="W577" t="s">
        <v>27</v>
      </c>
      <c r="X577" t="str">
        <f t="shared" si="17"/>
        <v>Mumbai</v>
      </c>
    </row>
    <row r="578" spans="1:24" x14ac:dyDescent="0.4">
      <c r="A578">
        <v>100577</v>
      </c>
      <c r="B578" s="5">
        <v>45996.838194444441</v>
      </c>
      <c r="C578" s="3" t="str">
        <f>TEXT(Sales_Data[[#This Row],[OrderDate]],"mmmm")</f>
        <v>December</v>
      </c>
      <c r="D578" s="3" t="str">
        <f t="shared" ref="D578:D641" si="18">TEXT(B578, "yyyy")</f>
        <v>2025</v>
      </c>
      <c r="E578" t="s">
        <v>34</v>
      </c>
      <c r="F578" t="s">
        <v>46</v>
      </c>
      <c r="G578" t="s">
        <v>29</v>
      </c>
      <c r="H578" t="s">
        <v>37</v>
      </c>
      <c r="I578" t="s">
        <v>100</v>
      </c>
      <c r="J578">
        <v>21</v>
      </c>
      <c r="K578">
        <v>15000</v>
      </c>
      <c r="L578" s="7">
        <f>Sales_Data[[#This Row],[OrderQuantity]] *Sales_Data[[#This Row],[UnitPrice]]</f>
        <v>315000</v>
      </c>
      <c r="M578" s="7">
        <f>Sales_Data[[#This Row],[UnitPrice]]-Sales_Data[[#This Row],[UnitCost]]</f>
        <v>5500</v>
      </c>
      <c r="N578" s="7">
        <f>Sales_Data[[#This Row],[Gross Revenue]]-Sales_Data[[#This Row],[Discount Amount ]]</f>
        <v>309500</v>
      </c>
      <c r="O578" s="7">
        <f>Sales_Data[[#This Row],[OrderQuantity]] *Sales_Data[[#This Row],[UnitCost]]</f>
        <v>199500</v>
      </c>
      <c r="P578" s="7">
        <f>Sales_Data[[#This Row],[ItemCost]] +Sales_Data[[#This Row],[ShippingCost]]</f>
        <v>200185.66</v>
      </c>
      <c r="Q578" s="7">
        <f>Sales_Data[[#This Row],[Gross Revenue]]-Sales_Data[[#This Row],[TotalFinancialCost]]</f>
        <v>114814.34</v>
      </c>
      <c r="R578" s="7">
        <f>Sales_Data[[#This Row],[Actul Bill Amount]]-Sales_Data[[#This Row],[ShippingCost]]</f>
        <v>308814.34000000003</v>
      </c>
      <c r="S578">
        <v>634</v>
      </c>
      <c r="T578">
        <v>685.66</v>
      </c>
      <c r="U578" t="s">
        <v>53</v>
      </c>
      <c r="V578">
        <v>9500</v>
      </c>
      <c r="W578" t="s">
        <v>38</v>
      </c>
      <c r="X578" t="str">
        <f t="shared" ref="X578:X641" si="19">_xlfn.TEXTBEFORE(W578, " ")</f>
        <v>Kolkata</v>
      </c>
    </row>
    <row r="579" spans="1:24" x14ac:dyDescent="0.4">
      <c r="A579">
        <v>100578</v>
      </c>
      <c r="B579" s="5">
        <v>45801.313194444447</v>
      </c>
      <c r="C579" s="3" t="str">
        <f>TEXT(Sales_Data[[#This Row],[OrderDate]],"mmmm")</f>
        <v>May</v>
      </c>
      <c r="D579" s="3" t="str">
        <f t="shared" si="18"/>
        <v>2025</v>
      </c>
      <c r="E579" t="s">
        <v>42</v>
      </c>
      <c r="F579" t="s">
        <v>35</v>
      </c>
      <c r="G579" t="s">
        <v>15</v>
      </c>
      <c r="H579" t="s">
        <v>16</v>
      </c>
      <c r="I579" t="s">
        <v>100</v>
      </c>
      <c r="J579">
        <v>58</v>
      </c>
      <c r="K579">
        <v>8500</v>
      </c>
      <c r="L579" s="7">
        <f>Sales_Data[[#This Row],[OrderQuantity]] *Sales_Data[[#This Row],[UnitPrice]]</f>
        <v>493000</v>
      </c>
      <c r="M579" s="7">
        <f>Sales_Data[[#This Row],[UnitPrice]]-Sales_Data[[#This Row],[UnitCost]]</f>
        <v>3000</v>
      </c>
      <c r="N579" s="7">
        <f>Sales_Data[[#This Row],[Gross Revenue]]-Sales_Data[[#This Row],[Discount Amount ]]</f>
        <v>490000</v>
      </c>
      <c r="O579" s="7">
        <f>Sales_Data[[#This Row],[OrderQuantity]] *Sales_Data[[#This Row],[UnitCost]]</f>
        <v>319000</v>
      </c>
      <c r="P579" s="7">
        <f>Sales_Data[[#This Row],[ItemCost]] +Sales_Data[[#This Row],[ShippingCost]]</f>
        <v>320231.73</v>
      </c>
      <c r="Q579" s="7">
        <f>Sales_Data[[#This Row],[Gross Revenue]]-Sales_Data[[#This Row],[TotalFinancialCost]]</f>
        <v>172768.27000000002</v>
      </c>
      <c r="R579" s="7">
        <f>Sales_Data[[#This Row],[Actul Bill Amount]]-Sales_Data[[#This Row],[ShippingCost]]</f>
        <v>488768.27</v>
      </c>
      <c r="S579">
        <v>693</v>
      </c>
      <c r="T579">
        <v>1231.73</v>
      </c>
      <c r="U579" t="s">
        <v>49</v>
      </c>
      <c r="V579">
        <v>5500</v>
      </c>
      <c r="W579" t="s">
        <v>18</v>
      </c>
      <c r="X579" t="str">
        <f t="shared" si="19"/>
        <v>Bengaluru</v>
      </c>
    </row>
    <row r="580" spans="1:24" x14ac:dyDescent="0.4">
      <c r="A580">
        <v>100579</v>
      </c>
      <c r="B580" s="5">
        <v>45726.786805555559</v>
      </c>
      <c r="C580" s="3" t="str">
        <f>TEXT(Sales_Data[[#This Row],[OrderDate]],"mmmm")</f>
        <v>March</v>
      </c>
      <c r="D580" s="3" t="str">
        <f t="shared" si="18"/>
        <v>2025</v>
      </c>
      <c r="E580" t="s">
        <v>50</v>
      </c>
      <c r="F580" t="s">
        <v>35</v>
      </c>
      <c r="G580" t="s">
        <v>15</v>
      </c>
      <c r="H580" t="s">
        <v>37</v>
      </c>
      <c r="I580" t="s">
        <v>100</v>
      </c>
      <c r="J580">
        <v>62</v>
      </c>
      <c r="K580">
        <v>8500</v>
      </c>
      <c r="L580" s="7">
        <f>Sales_Data[[#This Row],[OrderQuantity]] *Sales_Data[[#This Row],[UnitPrice]]</f>
        <v>527000</v>
      </c>
      <c r="M580" s="7">
        <f>Sales_Data[[#This Row],[UnitPrice]]-Sales_Data[[#This Row],[UnitCost]]</f>
        <v>3000</v>
      </c>
      <c r="N580" s="7">
        <f>Sales_Data[[#This Row],[Gross Revenue]]-Sales_Data[[#This Row],[Discount Amount ]]</f>
        <v>524000</v>
      </c>
      <c r="O580" s="7">
        <f>Sales_Data[[#This Row],[OrderQuantity]] *Sales_Data[[#This Row],[UnitCost]]</f>
        <v>341000</v>
      </c>
      <c r="P580" s="7">
        <f>Sales_Data[[#This Row],[ItemCost]] +Sales_Data[[#This Row],[ShippingCost]]</f>
        <v>341291.66</v>
      </c>
      <c r="Q580" s="7">
        <f>Sales_Data[[#This Row],[Gross Revenue]]-Sales_Data[[#This Row],[TotalFinancialCost]]</f>
        <v>185708.34000000003</v>
      </c>
      <c r="R580" s="7">
        <f>Sales_Data[[#This Row],[Actul Bill Amount]]-Sales_Data[[#This Row],[ShippingCost]]</f>
        <v>523708.34</v>
      </c>
      <c r="S580">
        <v>813</v>
      </c>
      <c r="T580">
        <v>291.66000000000003</v>
      </c>
      <c r="U580" t="s">
        <v>49</v>
      </c>
      <c r="V580">
        <v>5500</v>
      </c>
      <c r="W580" t="s">
        <v>38</v>
      </c>
      <c r="X580" t="str">
        <f t="shared" si="19"/>
        <v>Kolkata</v>
      </c>
    </row>
    <row r="581" spans="1:24" x14ac:dyDescent="0.4">
      <c r="A581">
        <v>100580</v>
      </c>
      <c r="B581" s="5">
        <v>45756.335416666669</v>
      </c>
      <c r="C581" s="3" t="str">
        <f>TEXT(Sales_Data[[#This Row],[OrderDate]],"mmmm")</f>
        <v>April</v>
      </c>
      <c r="D581" s="3" t="str">
        <f t="shared" si="18"/>
        <v>2025</v>
      </c>
      <c r="E581" t="s">
        <v>13</v>
      </c>
      <c r="F581" t="s">
        <v>14</v>
      </c>
      <c r="G581" t="s">
        <v>29</v>
      </c>
      <c r="H581" t="s">
        <v>25</v>
      </c>
      <c r="I581" t="s">
        <v>100</v>
      </c>
      <c r="J581">
        <v>84</v>
      </c>
      <c r="K581">
        <v>6500</v>
      </c>
      <c r="L581" s="7">
        <f>Sales_Data[[#This Row],[OrderQuantity]] *Sales_Data[[#This Row],[UnitPrice]]</f>
        <v>546000</v>
      </c>
      <c r="M581" s="7">
        <f>Sales_Data[[#This Row],[UnitPrice]]-Sales_Data[[#This Row],[UnitCost]]</f>
        <v>2300</v>
      </c>
      <c r="N581" s="7">
        <f>Sales_Data[[#This Row],[Gross Revenue]]-Sales_Data[[#This Row],[Discount Amount ]]</f>
        <v>543700</v>
      </c>
      <c r="O581" s="7">
        <f>Sales_Data[[#This Row],[OrderQuantity]] *Sales_Data[[#This Row],[UnitCost]]</f>
        <v>352800</v>
      </c>
      <c r="P581" s="7">
        <f>Sales_Data[[#This Row],[ItemCost]] +Sales_Data[[#This Row],[ShippingCost]]</f>
        <v>353459.37</v>
      </c>
      <c r="Q581" s="7">
        <f>Sales_Data[[#This Row],[Gross Revenue]]-Sales_Data[[#This Row],[TotalFinancialCost]]</f>
        <v>192540.63</v>
      </c>
      <c r="R581" s="7">
        <f>Sales_Data[[#This Row],[Actul Bill Amount]]-Sales_Data[[#This Row],[ShippingCost]]</f>
        <v>543040.63</v>
      </c>
      <c r="S581">
        <v>727</v>
      </c>
      <c r="T581">
        <v>659.37</v>
      </c>
      <c r="U581" t="s">
        <v>21</v>
      </c>
      <c r="V581">
        <v>4200</v>
      </c>
      <c r="W581" t="s">
        <v>27</v>
      </c>
      <c r="X581" t="str">
        <f t="shared" si="19"/>
        <v>Mumbai</v>
      </c>
    </row>
    <row r="582" spans="1:24" x14ac:dyDescent="0.4">
      <c r="A582">
        <v>100581</v>
      </c>
      <c r="B582" s="5">
        <v>45682.862500000003</v>
      </c>
      <c r="C582" s="3" t="str">
        <f>TEXT(Sales_Data[[#This Row],[OrderDate]],"mmmm")</f>
        <v>January</v>
      </c>
      <c r="D582" s="3" t="str">
        <f t="shared" si="18"/>
        <v>2025</v>
      </c>
      <c r="E582" t="s">
        <v>45</v>
      </c>
      <c r="F582" t="s">
        <v>14</v>
      </c>
      <c r="G582" t="s">
        <v>15</v>
      </c>
      <c r="H582" t="s">
        <v>25</v>
      </c>
      <c r="I582" t="s">
        <v>100</v>
      </c>
      <c r="J582">
        <v>96</v>
      </c>
      <c r="K582">
        <v>3200</v>
      </c>
      <c r="L582" s="7">
        <f>Sales_Data[[#This Row],[OrderQuantity]] *Sales_Data[[#This Row],[UnitPrice]]</f>
        <v>307200</v>
      </c>
      <c r="M582" s="7">
        <f>Sales_Data[[#This Row],[UnitPrice]]-Sales_Data[[#This Row],[UnitCost]]</f>
        <v>1200</v>
      </c>
      <c r="N582" s="7">
        <f>Sales_Data[[#This Row],[Gross Revenue]]-Sales_Data[[#This Row],[Discount Amount ]]</f>
        <v>306000</v>
      </c>
      <c r="O582" s="7">
        <f>Sales_Data[[#This Row],[OrderQuantity]] *Sales_Data[[#This Row],[UnitCost]]</f>
        <v>192000</v>
      </c>
      <c r="P582" s="7">
        <f>Sales_Data[[#This Row],[ItemCost]] +Sales_Data[[#This Row],[ShippingCost]]</f>
        <v>193011.84</v>
      </c>
      <c r="Q582" s="7">
        <f>Sales_Data[[#This Row],[Gross Revenue]]-Sales_Data[[#This Row],[TotalFinancialCost]]</f>
        <v>114188.16</v>
      </c>
      <c r="R582" s="7">
        <f>Sales_Data[[#This Row],[Actul Bill Amount]]-Sales_Data[[#This Row],[ShippingCost]]</f>
        <v>304988.15999999997</v>
      </c>
      <c r="S582">
        <v>780</v>
      </c>
      <c r="T582">
        <v>1011.84</v>
      </c>
      <c r="U582" t="s">
        <v>17</v>
      </c>
      <c r="V582">
        <v>2000</v>
      </c>
      <c r="W582" t="s">
        <v>27</v>
      </c>
      <c r="X582" t="str">
        <f t="shared" si="19"/>
        <v>Mumbai</v>
      </c>
    </row>
    <row r="583" spans="1:24" x14ac:dyDescent="0.4">
      <c r="A583">
        <v>100582</v>
      </c>
      <c r="B583" s="5">
        <v>45710.345833333333</v>
      </c>
      <c r="C583" s="3" t="str">
        <f>TEXT(Sales_Data[[#This Row],[OrderDate]],"mmmm")</f>
        <v>February</v>
      </c>
      <c r="D583" s="3" t="str">
        <f t="shared" si="18"/>
        <v>2025</v>
      </c>
      <c r="E583" t="s">
        <v>48</v>
      </c>
      <c r="F583" t="s">
        <v>35</v>
      </c>
      <c r="G583" t="s">
        <v>31</v>
      </c>
      <c r="H583" t="s">
        <v>32</v>
      </c>
      <c r="I583" t="s">
        <v>100</v>
      </c>
      <c r="J583">
        <v>24</v>
      </c>
      <c r="K583">
        <v>8500</v>
      </c>
      <c r="L583" s="7">
        <f>Sales_Data[[#This Row],[OrderQuantity]] *Sales_Data[[#This Row],[UnitPrice]]</f>
        <v>204000</v>
      </c>
      <c r="M583" s="7">
        <f>Sales_Data[[#This Row],[UnitPrice]]-Sales_Data[[#This Row],[UnitCost]]</f>
        <v>3000</v>
      </c>
      <c r="N583" s="7">
        <f>Sales_Data[[#This Row],[Gross Revenue]]-Sales_Data[[#This Row],[Discount Amount ]]</f>
        <v>201000</v>
      </c>
      <c r="O583" s="7">
        <f>Sales_Data[[#This Row],[OrderQuantity]] *Sales_Data[[#This Row],[UnitCost]]</f>
        <v>132000</v>
      </c>
      <c r="P583" s="7">
        <f>Sales_Data[[#This Row],[ItemCost]] +Sales_Data[[#This Row],[ShippingCost]]</f>
        <v>132588.43</v>
      </c>
      <c r="Q583" s="7">
        <f>Sales_Data[[#This Row],[Gross Revenue]]-Sales_Data[[#This Row],[TotalFinancialCost]]</f>
        <v>71411.570000000007</v>
      </c>
      <c r="R583" s="7">
        <f>Sales_Data[[#This Row],[Actul Bill Amount]]-Sales_Data[[#This Row],[ShippingCost]]</f>
        <v>200411.57</v>
      </c>
      <c r="S583">
        <v>540</v>
      </c>
      <c r="T583">
        <v>588.42999999999995</v>
      </c>
      <c r="U583" t="s">
        <v>49</v>
      </c>
      <c r="V583">
        <v>5500</v>
      </c>
      <c r="W583" t="s">
        <v>33</v>
      </c>
      <c r="X583" t="str">
        <f t="shared" si="19"/>
        <v>Delhi</v>
      </c>
    </row>
    <row r="584" spans="1:24" x14ac:dyDescent="0.4">
      <c r="A584">
        <v>100583</v>
      </c>
      <c r="B584" s="5">
        <v>45808.386805555558</v>
      </c>
      <c r="C584" s="3" t="str">
        <f>TEXT(Sales_Data[[#This Row],[OrderDate]],"mmmm")</f>
        <v>May</v>
      </c>
      <c r="D584" s="3" t="str">
        <f t="shared" si="18"/>
        <v>2025</v>
      </c>
      <c r="E584" t="s">
        <v>50</v>
      </c>
      <c r="F584" t="s">
        <v>40</v>
      </c>
      <c r="G584" t="s">
        <v>31</v>
      </c>
      <c r="H584" t="s">
        <v>32</v>
      </c>
      <c r="I584" t="s">
        <v>100</v>
      </c>
      <c r="J584">
        <v>78</v>
      </c>
      <c r="K584">
        <v>1500</v>
      </c>
      <c r="L584" s="7">
        <f>Sales_Data[[#This Row],[OrderQuantity]] *Sales_Data[[#This Row],[UnitPrice]]</f>
        <v>117000</v>
      </c>
      <c r="M584" s="7">
        <f>Sales_Data[[#This Row],[UnitPrice]]-Sales_Data[[#This Row],[UnitCost]]</f>
        <v>700</v>
      </c>
      <c r="N584" s="7">
        <f>Sales_Data[[#This Row],[Gross Revenue]]-Sales_Data[[#This Row],[Discount Amount ]]</f>
        <v>116300</v>
      </c>
      <c r="O584" s="7">
        <f>Sales_Data[[#This Row],[OrderQuantity]] *Sales_Data[[#This Row],[UnitCost]]</f>
        <v>62400</v>
      </c>
      <c r="P584" s="7">
        <f>Sales_Data[[#This Row],[ItemCost]] +Sales_Data[[#This Row],[ShippingCost]]</f>
        <v>63311.8</v>
      </c>
      <c r="Q584" s="7">
        <f>Sales_Data[[#This Row],[Gross Revenue]]-Sales_Data[[#This Row],[TotalFinancialCost]]</f>
        <v>53688.2</v>
      </c>
      <c r="R584" s="7">
        <f>Sales_Data[[#This Row],[Actul Bill Amount]]-Sales_Data[[#This Row],[ShippingCost]]</f>
        <v>115388.2</v>
      </c>
      <c r="S584">
        <v>392</v>
      </c>
      <c r="T584">
        <v>911.8</v>
      </c>
      <c r="U584" t="s">
        <v>52</v>
      </c>
      <c r="V584">
        <v>800</v>
      </c>
      <c r="W584" t="s">
        <v>33</v>
      </c>
      <c r="X584" t="str">
        <f t="shared" si="19"/>
        <v>Delhi</v>
      </c>
    </row>
    <row r="585" spans="1:24" x14ac:dyDescent="0.4">
      <c r="A585">
        <v>100584</v>
      </c>
      <c r="B585" s="5">
        <v>45801.365972222222</v>
      </c>
      <c r="C585" s="3" t="str">
        <f>TEXT(Sales_Data[[#This Row],[OrderDate]],"mmmm")</f>
        <v>May</v>
      </c>
      <c r="D585" s="3" t="str">
        <f t="shared" si="18"/>
        <v>2025</v>
      </c>
      <c r="E585" t="s">
        <v>19</v>
      </c>
      <c r="F585" t="s">
        <v>14</v>
      </c>
      <c r="G585" t="s">
        <v>15</v>
      </c>
      <c r="H585" t="s">
        <v>32</v>
      </c>
      <c r="I585" t="s">
        <v>100</v>
      </c>
      <c r="J585">
        <v>92</v>
      </c>
      <c r="K585">
        <v>3200</v>
      </c>
      <c r="L585" s="7">
        <f>Sales_Data[[#This Row],[OrderQuantity]] *Sales_Data[[#This Row],[UnitPrice]]</f>
        <v>294400</v>
      </c>
      <c r="M585" s="7">
        <f>Sales_Data[[#This Row],[UnitPrice]]-Sales_Data[[#This Row],[UnitCost]]</f>
        <v>1200</v>
      </c>
      <c r="N585" s="7">
        <f>Sales_Data[[#This Row],[Gross Revenue]]-Sales_Data[[#This Row],[Discount Amount ]]</f>
        <v>293200</v>
      </c>
      <c r="O585" s="7">
        <f>Sales_Data[[#This Row],[OrderQuantity]] *Sales_Data[[#This Row],[UnitCost]]</f>
        <v>184000</v>
      </c>
      <c r="P585" s="7">
        <f>Sales_Data[[#This Row],[ItemCost]] +Sales_Data[[#This Row],[ShippingCost]]</f>
        <v>185013.44</v>
      </c>
      <c r="Q585" s="7">
        <f>Sales_Data[[#This Row],[Gross Revenue]]-Sales_Data[[#This Row],[TotalFinancialCost]]</f>
        <v>109386.56</v>
      </c>
      <c r="R585" s="7">
        <f>Sales_Data[[#This Row],[Actul Bill Amount]]-Sales_Data[[#This Row],[ShippingCost]]</f>
        <v>292186.56</v>
      </c>
      <c r="S585">
        <v>1036</v>
      </c>
      <c r="T585">
        <v>1013.44</v>
      </c>
      <c r="U585" t="s">
        <v>17</v>
      </c>
      <c r="V585">
        <v>2000</v>
      </c>
      <c r="W585" t="s">
        <v>33</v>
      </c>
      <c r="X585" t="str">
        <f t="shared" si="19"/>
        <v>Delhi</v>
      </c>
    </row>
    <row r="586" spans="1:24" x14ac:dyDescent="0.4">
      <c r="A586">
        <v>100585</v>
      </c>
      <c r="B586" s="5">
        <v>45714.484027777777</v>
      </c>
      <c r="C586" s="3" t="str">
        <f>TEXT(Sales_Data[[#This Row],[OrderDate]],"mmmm")</f>
        <v>February</v>
      </c>
      <c r="D586" s="3" t="str">
        <f t="shared" si="18"/>
        <v>2025</v>
      </c>
      <c r="E586" t="s">
        <v>19</v>
      </c>
      <c r="F586" t="s">
        <v>55</v>
      </c>
      <c r="G586" t="s">
        <v>31</v>
      </c>
      <c r="H586" t="s">
        <v>37</v>
      </c>
      <c r="I586" t="s">
        <v>100</v>
      </c>
      <c r="J586">
        <v>71</v>
      </c>
      <c r="K586">
        <v>1200</v>
      </c>
      <c r="L586" s="7">
        <f>Sales_Data[[#This Row],[OrderQuantity]] *Sales_Data[[#This Row],[UnitPrice]]</f>
        <v>85200</v>
      </c>
      <c r="M586" s="7">
        <f>Sales_Data[[#This Row],[UnitPrice]]-Sales_Data[[#This Row],[UnitCost]]</f>
        <v>400</v>
      </c>
      <c r="N586" s="7">
        <f>Sales_Data[[#This Row],[Gross Revenue]]-Sales_Data[[#This Row],[Discount Amount ]]</f>
        <v>84800</v>
      </c>
      <c r="O586" s="7">
        <f>Sales_Data[[#This Row],[OrderQuantity]] *Sales_Data[[#This Row],[UnitCost]]</f>
        <v>56800</v>
      </c>
      <c r="P586" s="7">
        <f>Sales_Data[[#This Row],[ItemCost]] +Sales_Data[[#This Row],[ShippingCost]]</f>
        <v>58783.519999999997</v>
      </c>
      <c r="Q586" s="7">
        <f>Sales_Data[[#This Row],[Gross Revenue]]-Sales_Data[[#This Row],[TotalFinancialCost]]</f>
        <v>26416.480000000003</v>
      </c>
      <c r="R586" s="7">
        <f>Sales_Data[[#This Row],[Actul Bill Amount]]-Sales_Data[[#This Row],[ShippingCost]]</f>
        <v>82816.479999999996</v>
      </c>
      <c r="S586">
        <v>769</v>
      </c>
      <c r="T586">
        <v>1983.52</v>
      </c>
      <c r="U586" t="s">
        <v>58</v>
      </c>
      <c r="V586">
        <v>800</v>
      </c>
      <c r="W586" t="s">
        <v>38</v>
      </c>
      <c r="X586" t="str">
        <f t="shared" si="19"/>
        <v>Kolkata</v>
      </c>
    </row>
    <row r="587" spans="1:24" x14ac:dyDescent="0.4">
      <c r="A587">
        <v>100586</v>
      </c>
      <c r="B587" s="5">
        <v>45696.492361111108</v>
      </c>
      <c r="C587" s="3" t="str">
        <f>TEXT(Sales_Data[[#This Row],[OrderDate]],"mmmm")</f>
        <v>February</v>
      </c>
      <c r="D587" s="3" t="str">
        <f t="shared" si="18"/>
        <v>2025</v>
      </c>
      <c r="E587" t="s">
        <v>42</v>
      </c>
      <c r="F587" t="s">
        <v>28</v>
      </c>
      <c r="G587" t="s">
        <v>15</v>
      </c>
      <c r="H587" t="s">
        <v>37</v>
      </c>
      <c r="I587" t="s">
        <v>100</v>
      </c>
      <c r="J587">
        <v>94</v>
      </c>
      <c r="K587">
        <v>450</v>
      </c>
      <c r="L587" s="7">
        <f>Sales_Data[[#This Row],[OrderQuantity]] *Sales_Data[[#This Row],[UnitPrice]]</f>
        <v>42300</v>
      </c>
      <c r="M587" s="7">
        <f>Sales_Data[[#This Row],[UnitPrice]]-Sales_Data[[#This Row],[UnitCost]]</f>
        <v>250</v>
      </c>
      <c r="N587" s="7">
        <f>Sales_Data[[#This Row],[Gross Revenue]]-Sales_Data[[#This Row],[Discount Amount ]]</f>
        <v>42050</v>
      </c>
      <c r="O587" s="7">
        <f>Sales_Data[[#This Row],[OrderQuantity]] *Sales_Data[[#This Row],[UnitCost]]</f>
        <v>18800</v>
      </c>
      <c r="P587" s="7">
        <f>Sales_Data[[#This Row],[ItemCost]] +Sales_Data[[#This Row],[ShippingCost]]</f>
        <v>19721.93</v>
      </c>
      <c r="Q587" s="7">
        <f>Sales_Data[[#This Row],[Gross Revenue]]-Sales_Data[[#This Row],[TotalFinancialCost]]</f>
        <v>22578.07</v>
      </c>
      <c r="R587" s="7">
        <f>Sales_Data[[#This Row],[Actul Bill Amount]]-Sales_Data[[#This Row],[ShippingCost]]</f>
        <v>41128.07</v>
      </c>
      <c r="S587">
        <v>1109</v>
      </c>
      <c r="T587">
        <v>921.93</v>
      </c>
      <c r="U587" t="s">
        <v>30</v>
      </c>
      <c r="V587">
        <v>200</v>
      </c>
      <c r="W587" t="s">
        <v>38</v>
      </c>
      <c r="X587" t="str">
        <f t="shared" si="19"/>
        <v>Kolkata</v>
      </c>
    </row>
    <row r="588" spans="1:24" x14ac:dyDescent="0.4">
      <c r="A588">
        <v>100587</v>
      </c>
      <c r="B588" s="5">
        <v>45766.452777777777</v>
      </c>
      <c r="C588" s="3" t="str">
        <f>TEXT(Sales_Data[[#This Row],[OrderDate]],"mmmm")</f>
        <v>April</v>
      </c>
      <c r="D588" s="3" t="str">
        <f t="shared" si="18"/>
        <v>2025</v>
      </c>
      <c r="E588" t="s">
        <v>42</v>
      </c>
      <c r="F588" t="s">
        <v>43</v>
      </c>
      <c r="G588" t="s">
        <v>29</v>
      </c>
      <c r="H588" t="s">
        <v>32</v>
      </c>
      <c r="I588" t="s">
        <v>100</v>
      </c>
      <c r="J588">
        <v>38</v>
      </c>
      <c r="K588">
        <v>4500</v>
      </c>
      <c r="L588" s="7">
        <f>Sales_Data[[#This Row],[OrderQuantity]] *Sales_Data[[#This Row],[UnitPrice]]</f>
        <v>171000</v>
      </c>
      <c r="M588" s="7">
        <f>Sales_Data[[#This Row],[UnitPrice]]-Sales_Data[[#This Row],[UnitCost]]</f>
        <v>2000</v>
      </c>
      <c r="N588" s="7">
        <f>Sales_Data[[#This Row],[Gross Revenue]]-Sales_Data[[#This Row],[Discount Amount ]]</f>
        <v>169000</v>
      </c>
      <c r="O588" s="7">
        <f>Sales_Data[[#This Row],[OrderQuantity]] *Sales_Data[[#This Row],[UnitCost]]</f>
        <v>95000</v>
      </c>
      <c r="P588" s="7">
        <f>Sales_Data[[#This Row],[ItemCost]] +Sales_Data[[#This Row],[ShippingCost]]</f>
        <v>95993.2</v>
      </c>
      <c r="Q588" s="7">
        <f>Sales_Data[[#This Row],[Gross Revenue]]-Sales_Data[[#This Row],[TotalFinancialCost]]</f>
        <v>75006.8</v>
      </c>
      <c r="R588" s="7">
        <f>Sales_Data[[#This Row],[Actul Bill Amount]]-Sales_Data[[#This Row],[ShippingCost]]</f>
        <v>168006.8</v>
      </c>
      <c r="S588">
        <v>782</v>
      </c>
      <c r="T588">
        <v>993.2</v>
      </c>
      <c r="U588" t="s">
        <v>44</v>
      </c>
      <c r="V588">
        <v>2500</v>
      </c>
      <c r="W588" t="s">
        <v>33</v>
      </c>
      <c r="X588" t="str">
        <f t="shared" si="19"/>
        <v>Delhi</v>
      </c>
    </row>
    <row r="589" spans="1:24" x14ac:dyDescent="0.4">
      <c r="A589">
        <v>100588</v>
      </c>
      <c r="B589" s="5">
        <v>45838.829861111109</v>
      </c>
      <c r="C589" s="3" t="str">
        <f>TEXT(Sales_Data[[#This Row],[OrderDate]],"mmmm")</f>
        <v>June</v>
      </c>
      <c r="D589" s="3" t="str">
        <f t="shared" si="18"/>
        <v>2025</v>
      </c>
      <c r="E589" t="s">
        <v>48</v>
      </c>
      <c r="F589" t="s">
        <v>28</v>
      </c>
      <c r="G589" t="s">
        <v>15</v>
      </c>
      <c r="H589" t="s">
        <v>16</v>
      </c>
      <c r="I589" t="s">
        <v>100</v>
      </c>
      <c r="J589">
        <v>11</v>
      </c>
      <c r="K589">
        <v>2500</v>
      </c>
      <c r="L589" s="7">
        <f>Sales_Data[[#This Row],[OrderQuantity]] *Sales_Data[[#This Row],[UnitPrice]]</f>
        <v>27500</v>
      </c>
      <c r="M589" s="7">
        <f>Sales_Data[[#This Row],[UnitPrice]]-Sales_Data[[#This Row],[UnitCost]]</f>
        <v>1000</v>
      </c>
      <c r="N589" s="7">
        <f>Sales_Data[[#This Row],[Gross Revenue]]-Sales_Data[[#This Row],[Discount Amount ]]</f>
        <v>26500</v>
      </c>
      <c r="O589" s="7">
        <f>Sales_Data[[#This Row],[OrderQuantity]] *Sales_Data[[#This Row],[UnitCost]]</f>
        <v>16500</v>
      </c>
      <c r="P589" s="7">
        <f>Sales_Data[[#This Row],[ItemCost]] +Sales_Data[[#This Row],[ShippingCost]]</f>
        <v>17190.04</v>
      </c>
      <c r="Q589" s="7">
        <f>Sales_Data[[#This Row],[Gross Revenue]]-Sales_Data[[#This Row],[TotalFinancialCost]]</f>
        <v>10309.959999999999</v>
      </c>
      <c r="R589" s="7">
        <f>Sales_Data[[#This Row],[Actul Bill Amount]]-Sales_Data[[#This Row],[ShippingCost]]</f>
        <v>25809.96</v>
      </c>
      <c r="S589">
        <v>682</v>
      </c>
      <c r="T589">
        <v>690.04</v>
      </c>
      <c r="U589" t="s">
        <v>54</v>
      </c>
      <c r="V589">
        <v>1500</v>
      </c>
      <c r="W589" t="s">
        <v>18</v>
      </c>
      <c r="X589" t="str">
        <f t="shared" si="19"/>
        <v>Bengaluru</v>
      </c>
    </row>
    <row r="590" spans="1:24" x14ac:dyDescent="0.4">
      <c r="A590">
        <v>100589</v>
      </c>
      <c r="B590" s="5">
        <v>45699.71597222222</v>
      </c>
      <c r="C590" s="3" t="str">
        <f>TEXT(Sales_Data[[#This Row],[OrderDate]],"mmmm")</f>
        <v>February</v>
      </c>
      <c r="D590" s="3" t="str">
        <f t="shared" si="18"/>
        <v>2025</v>
      </c>
      <c r="E590" t="s">
        <v>42</v>
      </c>
      <c r="F590" t="s">
        <v>14</v>
      </c>
      <c r="G590" t="s">
        <v>29</v>
      </c>
      <c r="H590" t="s">
        <v>20</v>
      </c>
      <c r="I590" t="s">
        <v>100</v>
      </c>
      <c r="J590">
        <v>81</v>
      </c>
      <c r="K590">
        <v>3200</v>
      </c>
      <c r="L590" s="7">
        <f>Sales_Data[[#This Row],[OrderQuantity]] *Sales_Data[[#This Row],[UnitPrice]]</f>
        <v>259200</v>
      </c>
      <c r="M590" s="7">
        <f>Sales_Data[[#This Row],[UnitPrice]]-Sales_Data[[#This Row],[UnitCost]]</f>
        <v>1200</v>
      </c>
      <c r="N590" s="7">
        <f>Sales_Data[[#This Row],[Gross Revenue]]-Sales_Data[[#This Row],[Discount Amount ]]</f>
        <v>258000</v>
      </c>
      <c r="O590" s="7">
        <f>Sales_Data[[#This Row],[OrderQuantity]] *Sales_Data[[#This Row],[UnitCost]]</f>
        <v>162000</v>
      </c>
      <c r="P590" s="7">
        <f>Sales_Data[[#This Row],[ItemCost]] +Sales_Data[[#This Row],[ShippingCost]]</f>
        <v>162722.51999999999</v>
      </c>
      <c r="Q590" s="7">
        <f>Sales_Data[[#This Row],[Gross Revenue]]-Sales_Data[[#This Row],[TotalFinancialCost]]</f>
        <v>96477.48000000001</v>
      </c>
      <c r="R590" s="7">
        <f>Sales_Data[[#This Row],[Actul Bill Amount]]-Sales_Data[[#This Row],[ShippingCost]]</f>
        <v>257277.48</v>
      </c>
      <c r="S590">
        <v>457</v>
      </c>
      <c r="T590">
        <v>722.52</v>
      </c>
      <c r="U590" t="s">
        <v>17</v>
      </c>
      <c r="V590">
        <v>2000</v>
      </c>
      <c r="W590" t="s">
        <v>22</v>
      </c>
      <c r="X590" t="str">
        <f t="shared" si="19"/>
        <v>Nagpur</v>
      </c>
    </row>
    <row r="591" spans="1:24" x14ac:dyDescent="0.4">
      <c r="A591">
        <v>100590</v>
      </c>
      <c r="B591" s="5">
        <v>45843.258333333331</v>
      </c>
      <c r="C591" s="3" t="str">
        <f>TEXT(Sales_Data[[#This Row],[OrderDate]],"mmmm")</f>
        <v>July</v>
      </c>
      <c r="D591" s="3" t="str">
        <f t="shared" si="18"/>
        <v>2025</v>
      </c>
      <c r="E591" t="s">
        <v>19</v>
      </c>
      <c r="F591" t="s">
        <v>43</v>
      </c>
      <c r="G591" t="s">
        <v>15</v>
      </c>
      <c r="H591" t="s">
        <v>25</v>
      </c>
      <c r="I591" t="s">
        <v>100</v>
      </c>
      <c r="J591">
        <v>73</v>
      </c>
      <c r="K591">
        <v>2800</v>
      </c>
      <c r="L591" s="7">
        <f>Sales_Data[[#This Row],[OrderQuantity]] *Sales_Data[[#This Row],[UnitPrice]]</f>
        <v>204400</v>
      </c>
      <c r="M591" s="7">
        <f>Sales_Data[[#This Row],[UnitPrice]]-Sales_Data[[#This Row],[UnitCost]]</f>
        <v>1300</v>
      </c>
      <c r="N591" s="7">
        <f>Sales_Data[[#This Row],[Gross Revenue]]-Sales_Data[[#This Row],[Discount Amount ]]</f>
        <v>203100</v>
      </c>
      <c r="O591" s="7">
        <f>Sales_Data[[#This Row],[OrderQuantity]] *Sales_Data[[#This Row],[UnitCost]]</f>
        <v>109500</v>
      </c>
      <c r="P591" s="7">
        <f>Sales_Data[[#This Row],[ItemCost]] +Sales_Data[[#This Row],[ShippingCost]]</f>
        <v>110428.36</v>
      </c>
      <c r="Q591" s="7">
        <f>Sales_Data[[#This Row],[Gross Revenue]]-Sales_Data[[#This Row],[TotalFinancialCost]]</f>
        <v>93971.64</v>
      </c>
      <c r="R591" s="7">
        <f>Sales_Data[[#This Row],[Actul Bill Amount]]-Sales_Data[[#This Row],[ShippingCost]]</f>
        <v>202171.64</v>
      </c>
      <c r="S591">
        <v>686</v>
      </c>
      <c r="T591">
        <v>928.36</v>
      </c>
      <c r="U591" t="s">
        <v>61</v>
      </c>
      <c r="V591">
        <v>1500</v>
      </c>
      <c r="W591" t="s">
        <v>27</v>
      </c>
      <c r="X591" t="str">
        <f t="shared" si="19"/>
        <v>Mumbai</v>
      </c>
    </row>
    <row r="592" spans="1:24" x14ac:dyDescent="0.4">
      <c r="A592">
        <v>100591</v>
      </c>
      <c r="B592" s="5">
        <v>45880.025000000001</v>
      </c>
      <c r="C592" s="3" t="str">
        <f>TEXT(Sales_Data[[#This Row],[OrderDate]],"mmmm")</f>
        <v>August</v>
      </c>
      <c r="D592" s="3" t="str">
        <f t="shared" si="18"/>
        <v>2025</v>
      </c>
      <c r="E592" t="s">
        <v>19</v>
      </c>
      <c r="F592" t="s">
        <v>43</v>
      </c>
      <c r="G592" t="s">
        <v>29</v>
      </c>
      <c r="H592" t="s">
        <v>37</v>
      </c>
      <c r="I592" t="s">
        <v>100</v>
      </c>
      <c r="J592">
        <v>57</v>
      </c>
      <c r="K592">
        <v>4500</v>
      </c>
      <c r="L592" s="7">
        <f>Sales_Data[[#This Row],[OrderQuantity]] *Sales_Data[[#This Row],[UnitPrice]]</f>
        <v>256500</v>
      </c>
      <c r="M592" s="7">
        <f>Sales_Data[[#This Row],[UnitPrice]]-Sales_Data[[#This Row],[UnitCost]]</f>
        <v>2000</v>
      </c>
      <c r="N592" s="7">
        <f>Sales_Data[[#This Row],[Gross Revenue]]-Sales_Data[[#This Row],[Discount Amount ]]</f>
        <v>254500</v>
      </c>
      <c r="O592" s="7">
        <f>Sales_Data[[#This Row],[OrderQuantity]] *Sales_Data[[#This Row],[UnitCost]]</f>
        <v>142500</v>
      </c>
      <c r="P592" s="7">
        <f>Sales_Data[[#This Row],[ItemCost]] +Sales_Data[[#This Row],[ShippingCost]]</f>
        <v>143054.88</v>
      </c>
      <c r="Q592" s="7">
        <f>Sales_Data[[#This Row],[Gross Revenue]]-Sales_Data[[#This Row],[TotalFinancialCost]]</f>
        <v>113445.12</v>
      </c>
      <c r="R592" s="7">
        <f>Sales_Data[[#This Row],[Actul Bill Amount]]-Sales_Data[[#This Row],[ShippingCost]]</f>
        <v>253945.12</v>
      </c>
      <c r="S592">
        <v>355</v>
      </c>
      <c r="T592">
        <v>554.88</v>
      </c>
      <c r="U592" t="s">
        <v>44</v>
      </c>
      <c r="V592">
        <v>2500</v>
      </c>
      <c r="W592" t="s">
        <v>38</v>
      </c>
      <c r="X592" t="str">
        <f t="shared" si="19"/>
        <v>Kolkata</v>
      </c>
    </row>
    <row r="593" spans="1:24" x14ac:dyDescent="0.4">
      <c r="A593">
        <v>100592</v>
      </c>
      <c r="B593" s="5">
        <v>45779.25</v>
      </c>
      <c r="C593" s="3" t="str">
        <f>TEXT(Sales_Data[[#This Row],[OrderDate]],"mmmm")</f>
        <v>May</v>
      </c>
      <c r="D593" s="3" t="str">
        <f t="shared" si="18"/>
        <v>2025</v>
      </c>
      <c r="E593" t="s">
        <v>50</v>
      </c>
      <c r="F593" t="s">
        <v>14</v>
      </c>
      <c r="G593" t="s">
        <v>31</v>
      </c>
      <c r="H593" t="s">
        <v>25</v>
      </c>
      <c r="I593" t="s">
        <v>100</v>
      </c>
      <c r="J593">
        <v>98</v>
      </c>
      <c r="K593">
        <v>3200</v>
      </c>
      <c r="L593" s="7">
        <f>Sales_Data[[#This Row],[OrderQuantity]] *Sales_Data[[#This Row],[UnitPrice]]</f>
        <v>313600</v>
      </c>
      <c r="M593" s="7">
        <f>Sales_Data[[#This Row],[UnitPrice]]-Sales_Data[[#This Row],[UnitCost]]</f>
        <v>1200</v>
      </c>
      <c r="N593" s="7">
        <f>Sales_Data[[#This Row],[Gross Revenue]]-Sales_Data[[#This Row],[Discount Amount ]]</f>
        <v>312400</v>
      </c>
      <c r="O593" s="7">
        <f>Sales_Data[[#This Row],[OrderQuantity]] *Sales_Data[[#This Row],[UnitCost]]</f>
        <v>196000</v>
      </c>
      <c r="P593" s="7">
        <f>Sales_Data[[#This Row],[ItemCost]] +Sales_Data[[#This Row],[ShippingCost]]</f>
        <v>196895.17</v>
      </c>
      <c r="Q593" s="7">
        <f>Sales_Data[[#This Row],[Gross Revenue]]-Sales_Data[[#This Row],[TotalFinancialCost]]</f>
        <v>116704.82999999999</v>
      </c>
      <c r="R593" s="7">
        <f>Sales_Data[[#This Row],[Actul Bill Amount]]-Sales_Data[[#This Row],[ShippingCost]]</f>
        <v>311504.83</v>
      </c>
      <c r="S593">
        <v>772</v>
      </c>
      <c r="T593">
        <v>895.17</v>
      </c>
      <c r="U593" t="s">
        <v>17</v>
      </c>
      <c r="V593">
        <v>2000</v>
      </c>
      <c r="W593" t="s">
        <v>27</v>
      </c>
      <c r="X593" t="str">
        <f t="shared" si="19"/>
        <v>Mumbai</v>
      </c>
    </row>
    <row r="594" spans="1:24" x14ac:dyDescent="0.4">
      <c r="A594">
        <v>100593</v>
      </c>
      <c r="B594" s="5">
        <v>45790.034722222219</v>
      </c>
      <c r="C594" s="3" t="str">
        <f>TEXT(Sales_Data[[#This Row],[OrderDate]],"mmmm")</f>
        <v>May</v>
      </c>
      <c r="D594" s="3" t="str">
        <f t="shared" si="18"/>
        <v>2025</v>
      </c>
      <c r="E594" t="s">
        <v>19</v>
      </c>
      <c r="F594" t="s">
        <v>40</v>
      </c>
      <c r="G594" t="s">
        <v>15</v>
      </c>
      <c r="H594" t="s">
        <v>20</v>
      </c>
      <c r="I594" t="s">
        <v>100</v>
      </c>
      <c r="J594">
        <v>54</v>
      </c>
      <c r="K594">
        <v>5500</v>
      </c>
      <c r="L594" s="7">
        <f>Sales_Data[[#This Row],[OrderQuantity]] *Sales_Data[[#This Row],[UnitPrice]]</f>
        <v>297000</v>
      </c>
      <c r="M594" s="7">
        <f>Sales_Data[[#This Row],[UnitPrice]]-Sales_Data[[#This Row],[UnitCost]]</f>
        <v>2000</v>
      </c>
      <c r="N594" s="7">
        <f>Sales_Data[[#This Row],[Gross Revenue]]-Sales_Data[[#This Row],[Discount Amount ]]</f>
        <v>295000</v>
      </c>
      <c r="O594" s="7">
        <f>Sales_Data[[#This Row],[OrderQuantity]] *Sales_Data[[#This Row],[UnitCost]]</f>
        <v>189000</v>
      </c>
      <c r="P594" s="7">
        <f>Sales_Data[[#This Row],[ItemCost]] +Sales_Data[[#This Row],[ShippingCost]]</f>
        <v>189496.63</v>
      </c>
      <c r="Q594" s="7">
        <f>Sales_Data[[#This Row],[Gross Revenue]]-Sales_Data[[#This Row],[TotalFinancialCost]]</f>
        <v>107503.37</v>
      </c>
      <c r="R594" s="7">
        <f>Sales_Data[[#This Row],[Actul Bill Amount]]-Sales_Data[[#This Row],[ShippingCost]]</f>
        <v>294503.37</v>
      </c>
      <c r="S594">
        <v>433</v>
      </c>
      <c r="T594">
        <v>496.63</v>
      </c>
      <c r="U594" t="s">
        <v>41</v>
      </c>
      <c r="V594">
        <v>3500</v>
      </c>
      <c r="W594" t="s">
        <v>22</v>
      </c>
      <c r="X594" t="str">
        <f t="shared" si="19"/>
        <v>Nagpur</v>
      </c>
    </row>
    <row r="595" spans="1:24" x14ac:dyDescent="0.4">
      <c r="A595">
        <v>100594</v>
      </c>
      <c r="B595" s="5">
        <v>45820.573611111111</v>
      </c>
      <c r="C595" s="3" t="str">
        <f>TEXT(Sales_Data[[#This Row],[OrderDate]],"mmmm")</f>
        <v>June</v>
      </c>
      <c r="D595" s="3" t="str">
        <f t="shared" si="18"/>
        <v>2025</v>
      </c>
      <c r="E595" t="s">
        <v>42</v>
      </c>
      <c r="F595" t="s">
        <v>35</v>
      </c>
      <c r="G595" t="s">
        <v>31</v>
      </c>
      <c r="H595" t="s">
        <v>32</v>
      </c>
      <c r="I595" t="s">
        <v>100</v>
      </c>
      <c r="J595">
        <v>76</v>
      </c>
      <c r="K595">
        <v>12000</v>
      </c>
      <c r="L595" s="7">
        <f>Sales_Data[[#This Row],[OrderQuantity]] *Sales_Data[[#This Row],[UnitPrice]]</f>
        <v>912000</v>
      </c>
      <c r="M595" s="7">
        <f>Sales_Data[[#This Row],[UnitPrice]]-Sales_Data[[#This Row],[UnitCost]]</f>
        <v>4000</v>
      </c>
      <c r="N595" s="7">
        <f>Sales_Data[[#This Row],[Gross Revenue]]-Sales_Data[[#This Row],[Discount Amount ]]</f>
        <v>908000</v>
      </c>
      <c r="O595" s="7">
        <f>Sales_Data[[#This Row],[OrderQuantity]] *Sales_Data[[#This Row],[UnitCost]]</f>
        <v>608000</v>
      </c>
      <c r="P595" s="7">
        <f>Sales_Data[[#This Row],[ItemCost]] +Sales_Data[[#This Row],[ShippingCost]]</f>
        <v>608747.12</v>
      </c>
      <c r="Q595" s="7">
        <f>Sales_Data[[#This Row],[Gross Revenue]]-Sales_Data[[#This Row],[TotalFinancialCost]]</f>
        <v>303252.88</v>
      </c>
      <c r="R595" s="7">
        <f>Sales_Data[[#This Row],[Actul Bill Amount]]-Sales_Data[[#This Row],[ShippingCost]]</f>
        <v>907252.88</v>
      </c>
      <c r="S595">
        <v>757</v>
      </c>
      <c r="T595">
        <v>747.12</v>
      </c>
      <c r="U595" t="s">
        <v>36</v>
      </c>
      <c r="V595">
        <v>8000</v>
      </c>
      <c r="W595" t="s">
        <v>33</v>
      </c>
      <c r="X595" t="str">
        <f t="shared" si="19"/>
        <v>Delhi</v>
      </c>
    </row>
    <row r="596" spans="1:24" x14ac:dyDescent="0.4">
      <c r="A596">
        <v>100595</v>
      </c>
      <c r="B596" s="5">
        <v>45872.511805555558</v>
      </c>
      <c r="C596" s="3" t="str">
        <f>TEXT(Sales_Data[[#This Row],[OrderDate]],"mmmm")</f>
        <v>August</v>
      </c>
      <c r="D596" s="3" t="str">
        <f t="shared" si="18"/>
        <v>2025</v>
      </c>
      <c r="E596" t="s">
        <v>39</v>
      </c>
      <c r="F596" t="s">
        <v>43</v>
      </c>
      <c r="G596" t="s">
        <v>29</v>
      </c>
      <c r="H596" t="s">
        <v>32</v>
      </c>
      <c r="I596" t="s">
        <v>100</v>
      </c>
      <c r="J596">
        <v>80</v>
      </c>
      <c r="K596">
        <v>2800</v>
      </c>
      <c r="L596" s="7">
        <f>Sales_Data[[#This Row],[OrderQuantity]] *Sales_Data[[#This Row],[UnitPrice]]</f>
        <v>224000</v>
      </c>
      <c r="M596" s="7">
        <f>Sales_Data[[#This Row],[UnitPrice]]-Sales_Data[[#This Row],[UnitCost]]</f>
        <v>1300</v>
      </c>
      <c r="N596" s="7">
        <f>Sales_Data[[#This Row],[Gross Revenue]]-Sales_Data[[#This Row],[Discount Amount ]]</f>
        <v>222700</v>
      </c>
      <c r="O596" s="7">
        <f>Sales_Data[[#This Row],[OrderQuantity]] *Sales_Data[[#This Row],[UnitCost]]</f>
        <v>120000</v>
      </c>
      <c r="P596" s="7">
        <f>Sales_Data[[#This Row],[ItemCost]] +Sales_Data[[#This Row],[ShippingCost]]</f>
        <v>120197.83</v>
      </c>
      <c r="Q596" s="7">
        <f>Sales_Data[[#This Row],[Gross Revenue]]-Sales_Data[[#This Row],[TotalFinancialCost]]</f>
        <v>103802.17</v>
      </c>
      <c r="R596" s="7">
        <f>Sales_Data[[#This Row],[Actul Bill Amount]]-Sales_Data[[#This Row],[ShippingCost]]</f>
        <v>222502.17</v>
      </c>
      <c r="S596">
        <v>903</v>
      </c>
      <c r="T596">
        <v>197.83</v>
      </c>
      <c r="U596" t="s">
        <v>61</v>
      </c>
      <c r="V596">
        <v>1500</v>
      </c>
      <c r="W596" t="s">
        <v>33</v>
      </c>
      <c r="X596" t="str">
        <f t="shared" si="19"/>
        <v>Delhi</v>
      </c>
    </row>
    <row r="597" spans="1:24" x14ac:dyDescent="0.4">
      <c r="A597">
        <v>100596</v>
      </c>
      <c r="B597" s="5">
        <v>45878.856944444444</v>
      </c>
      <c r="C597" s="3" t="str">
        <f>TEXT(Sales_Data[[#This Row],[OrderDate]],"mmmm")</f>
        <v>August</v>
      </c>
      <c r="D597" s="3" t="str">
        <f t="shared" si="18"/>
        <v>2025</v>
      </c>
      <c r="E597" t="s">
        <v>39</v>
      </c>
      <c r="F597" t="s">
        <v>55</v>
      </c>
      <c r="G597" t="s">
        <v>31</v>
      </c>
      <c r="H597" t="s">
        <v>20</v>
      </c>
      <c r="I597" t="s">
        <v>100</v>
      </c>
      <c r="J597">
        <v>32</v>
      </c>
      <c r="K597">
        <v>1200</v>
      </c>
      <c r="L597" s="7">
        <f>Sales_Data[[#This Row],[OrderQuantity]] *Sales_Data[[#This Row],[UnitPrice]]</f>
        <v>38400</v>
      </c>
      <c r="M597" s="7">
        <f>Sales_Data[[#This Row],[UnitPrice]]-Sales_Data[[#This Row],[UnitCost]]</f>
        <v>400</v>
      </c>
      <c r="N597" s="7">
        <f>Sales_Data[[#This Row],[Gross Revenue]]-Sales_Data[[#This Row],[Discount Amount ]]</f>
        <v>38000</v>
      </c>
      <c r="O597" s="7">
        <f>Sales_Data[[#This Row],[OrderQuantity]] *Sales_Data[[#This Row],[UnitCost]]</f>
        <v>25600</v>
      </c>
      <c r="P597" s="7">
        <f>Sales_Data[[#This Row],[ItemCost]] +Sales_Data[[#This Row],[ShippingCost]]</f>
        <v>26156.400000000001</v>
      </c>
      <c r="Q597" s="7">
        <f>Sales_Data[[#This Row],[Gross Revenue]]-Sales_Data[[#This Row],[TotalFinancialCost]]</f>
        <v>12243.599999999999</v>
      </c>
      <c r="R597" s="7">
        <f>Sales_Data[[#This Row],[Actul Bill Amount]]-Sales_Data[[#This Row],[ShippingCost]]</f>
        <v>37443.599999999999</v>
      </c>
      <c r="S597">
        <v>856</v>
      </c>
      <c r="T597">
        <v>556.4</v>
      </c>
      <c r="U597" t="s">
        <v>58</v>
      </c>
      <c r="V597">
        <v>800</v>
      </c>
      <c r="W597" t="s">
        <v>22</v>
      </c>
      <c r="X597" t="str">
        <f t="shared" si="19"/>
        <v>Nagpur</v>
      </c>
    </row>
    <row r="598" spans="1:24" x14ac:dyDescent="0.4">
      <c r="A598">
        <v>100597</v>
      </c>
      <c r="B598" s="5">
        <v>45892.518055555556</v>
      </c>
      <c r="C598" s="3" t="str">
        <f>TEXT(Sales_Data[[#This Row],[OrderDate]],"mmmm")</f>
        <v>August</v>
      </c>
      <c r="D598" s="3" t="str">
        <f t="shared" si="18"/>
        <v>2025</v>
      </c>
      <c r="E598" t="s">
        <v>39</v>
      </c>
      <c r="F598" t="s">
        <v>24</v>
      </c>
      <c r="G598" t="s">
        <v>31</v>
      </c>
      <c r="H598" t="s">
        <v>16</v>
      </c>
      <c r="I598" t="s">
        <v>100</v>
      </c>
      <c r="J598">
        <v>4</v>
      </c>
      <c r="K598">
        <v>45000</v>
      </c>
      <c r="L598" s="7">
        <f>Sales_Data[[#This Row],[OrderQuantity]] *Sales_Data[[#This Row],[UnitPrice]]</f>
        <v>180000</v>
      </c>
      <c r="M598" s="7">
        <f>Sales_Data[[#This Row],[UnitPrice]]-Sales_Data[[#This Row],[UnitCost]]</f>
        <v>13000</v>
      </c>
      <c r="N598" s="7">
        <f>Sales_Data[[#This Row],[Gross Revenue]]-Sales_Data[[#This Row],[Discount Amount ]]</f>
        <v>167000</v>
      </c>
      <c r="O598" s="7">
        <f>Sales_Data[[#This Row],[OrderQuantity]] *Sales_Data[[#This Row],[UnitCost]]</f>
        <v>128000</v>
      </c>
      <c r="P598" s="7">
        <f>Sales_Data[[#This Row],[ItemCost]] +Sales_Data[[#This Row],[ShippingCost]]</f>
        <v>128666.89</v>
      </c>
      <c r="Q598" s="7">
        <f>Sales_Data[[#This Row],[Gross Revenue]]-Sales_Data[[#This Row],[TotalFinancialCost]]</f>
        <v>51333.11</v>
      </c>
      <c r="R598" s="7">
        <f>Sales_Data[[#This Row],[Actul Bill Amount]]-Sales_Data[[#This Row],[ShippingCost]]</f>
        <v>166333.10999999999</v>
      </c>
      <c r="S598">
        <v>891</v>
      </c>
      <c r="T598">
        <v>666.89</v>
      </c>
      <c r="U598" t="s">
        <v>26</v>
      </c>
      <c r="V598">
        <v>32000</v>
      </c>
      <c r="W598" t="s">
        <v>18</v>
      </c>
      <c r="X598" t="str">
        <f t="shared" si="19"/>
        <v>Bengaluru</v>
      </c>
    </row>
    <row r="599" spans="1:24" x14ac:dyDescent="0.4">
      <c r="A599">
        <v>100598</v>
      </c>
      <c r="B599" s="5">
        <v>45988.702777777777</v>
      </c>
      <c r="C599" s="3" t="str">
        <f>TEXT(Sales_Data[[#This Row],[OrderDate]],"mmmm")</f>
        <v>November</v>
      </c>
      <c r="D599" s="3" t="str">
        <f t="shared" si="18"/>
        <v>2025</v>
      </c>
      <c r="E599" t="s">
        <v>34</v>
      </c>
      <c r="F599" t="s">
        <v>14</v>
      </c>
      <c r="G599" t="s">
        <v>15</v>
      </c>
      <c r="H599" t="s">
        <v>32</v>
      </c>
      <c r="I599" t="s">
        <v>100</v>
      </c>
      <c r="J599">
        <v>51</v>
      </c>
      <c r="K599">
        <v>6500</v>
      </c>
      <c r="L599" s="7">
        <f>Sales_Data[[#This Row],[OrderQuantity]] *Sales_Data[[#This Row],[UnitPrice]]</f>
        <v>331500</v>
      </c>
      <c r="M599" s="7">
        <f>Sales_Data[[#This Row],[UnitPrice]]-Sales_Data[[#This Row],[UnitCost]]</f>
        <v>2300</v>
      </c>
      <c r="N599" s="7">
        <f>Sales_Data[[#This Row],[Gross Revenue]]-Sales_Data[[#This Row],[Discount Amount ]]</f>
        <v>329200</v>
      </c>
      <c r="O599" s="7">
        <f>Sales_Data[[#This Row],[OrderQuantity]] *Sales_Data[[#This Row],[UnitCost]]</f>
        <v>214200</v>
      </c>
      <c r="P599" s="7">
        <f>Sales_Data[[#This Row],[ItemCost]] +Sales_Data[[#This Row],[ShippingCost]]</f>
        <v>214917.68</v>
      </c>
      <c r="Q599" s="7">
        <f>Sales_Data[[#This Row],[Gross Revenue]]-Sales_Data[[#This Row],[TotalFinancialCost]]</f>
        <v>116582.32</v>
      </c>
      <c r="R599" s="7">
        <f>Sales_Data[[#This Row],[Actul Bill Amount]]-Sales_Data[[#This Row],[ShippingCost]]</f>
        <v>328482.32</v>
      </c>
      <c r="S599">
        <v>1159</v>
      </c>
      <c r="T599">
        <v>717.68</v>
      </c>
      <c r="U599" t="s">
        <v>21</v>
      </c>
      <c r="V599">
        <v>4200</v>
      </c>
      <c r="W599" t="s">
        <v>33</v>
      </c>
      <c r="X599" t="str">
        <f t="shared" si="19"/>
        <v>Delhi</v>
      </c>
    </row>
    <row r="600" spans="1:24" x14ac:dyDescent="0.4">
      <c r="A600">
        <v>100599</v>
      </c>
      <c r="B600" s="5">
        <v>45803.326388888891</v>
      </c>
      <c r="C600" s="3" t="str">
        <f>TEXT(Sales_Data[[#This Row],[OrderDate]],"mmmm")</f>
        <v>May</v>
      </c>
      <c r="D600" s="3" t="str">
        <f t="shared" si="18"/>
        <v>2025</v>
      </c>
      <c r="E600" t="s">
        <v>45</v>
      </c>
      <c r="F600" t="s">
        <v>28</v>
      </c>
      <c r="G600" t="s">
        <v>29</v>
      </c>
      <c r="H600" t="s">
        <v>20</v>
      </c>
      <c r="I600" t="s">
        <v>100</v>
      </c>
      <c r="J600">
        <v>41</v>
      </c>
      <c r="K600">
        <v>2500</v>
      </c>
      <c r="L600" s="7">
        <f>Sales_Data[[#This Row],[OrderQuantity]] *Sales_Data[[#This Row],[UnitPrice]]</f>
        <v>102500</v>
      </c>
      <c r="M600" s="7">
        <f>Sales_Data[[#This Row],[UnitPrice]]-Sales_Data[[#This Row],[UnitCost]]</f>
        <v>1000</v>
      </c>
      <c r="N600" s="7">
        <f>Sales_Data[[#This Row],[Gross Revenue]]-Sales_Data[[#This Row],[Discount Amount ]]</f>
        <v>101500</v>
      </c>
      <c r="O600" s="7">
        <f>Sales_Data[[#This Row],[OrderQuantity]] *Sales_Data[[#This Row],[UnitCost]]</f>
        <v>61500</v>
      </c>
      <c r="P600" s="7">
        <f>Sales_Data[[#This Row],[ItemCost]] +Sales_Data[[#This Row],[ShippingCost]]</f>
        <v>64041.53</v>
      </c>
      <c r="Q600" s="7">
        <f>Sales_Data[[#This Row],[Gross Revenue]]-Sales_Data[[#This Row],[TotalFinancialCost]]</f>
        <v>38458.47</v>
      </c>
      <c r="R600" s="7">
        <f>Sales_Data[[#This Row],[Actul Bill Amount]]-Sales_Data[[#This Row],[ShippingCost]]</f>
        <v>98958.47</v>
      </c>
      <c r="S600">
        <v>600</v>
      </c>
      <c r="T600">
        <v>2541.5300000000002</v>
      </c>
      <c r="U600" t="s">
        <v>54</v>
      </c>
      <c r="V600">
        <v>1500</v>
      </c>
      <c r="W600" t="s">
        <v>22</v>
      </c>
      <c r="X600" t="str">
        <f t="shared" si="19"/>
        <v>Nagpur</v>
      </c>
    </row>
    <row r="601" spans="1:24" x14ac:dyDescent="0.4">
      <c r="A601">
        <v>100600</v>
      </c>
      <c r="B601" s="5">
        <v>45896.692361111112</v>
      </c>
      <c r="C601" s="3" t="str">
        <f>TEXT(Sales_Data[[#This Row],[OrderDate]],"mmmm")</f>
        <v>August</v>
      </c>
      <c r="D601" s="3" t="str">
        <f t="shared" si="18"/>
        <v>2025</v>
      </c>
      <c r="E601" t="s">
        <v>23</v>
      </c>
      <c r="F601" t="s">
        <v>14</v>
      </c>
      <c r="G601" t="s">
        <v>15</v>
      </c>
      <c r="H601" t="s">
        <v>37</v>
      </c>
      <c r="I601" t="s">
        <v>100</v>
      </c>
      <c r="J601">
        <v>70</v>
      </c>
      <c r="K601">
        <v>6500</v>
      </c>
      <c r="L601" s="7">
        <f>Sales_Data[[#This Row],[OrderQuantity]] *Sales_Data[[#This Row],[UnitPrice]]</f>
        <v>455000</v>
      </c>
      <c r="M601" s="7">
        <f>Sales_Data[[#This Row],[UnitPrice]]-Sales_Data[[#This Row],[UnitCost]]</f>
        <v>2300</v>
      </c>
      <c r="N601" s="7">
        <f>Sales_Data[[#This Row],[Gross Revenue]]-Sales_Data[[#This Row],[Discount Amount ]]</f>
        <v>452700</v>
      </c>
      <c r="O601" s="7">
        <f>Sales_Data[[#This Row],[OrderQuantity]] *Sales_Data[[#This Row],[UnitCost]]</f>
        <v>294000</v>
      </c>
      <c r="P601" s="7">
        <f>Sales_Data[[#This Row],[ItemCost]] +Sales_Data[[#This Row],[ShippingCost]]</f>
        <v>294503.42</v>
      </c>
      <c r="Q601" s="7">
        <f>Sales_Data[[#This Row],[Gross Revenue]]-Sales_Data[[#This Row],[TotalFinancialCost]]</f>
        <v>160496.58000000002</v>
      </c>
      <c r="R601" s="7">
        <f>Sales_Data[[#This Row],[Actul Bill Amount]]-Sales_Data[[#This Row],[ShippingCost]]</f>
        <v>452196.58</v>
      </c>
      <c r="S601">
        <v>798</v>
      </c>
      <c r="T601">
        <v>503.42</v>
      </c>
      <c r="U601" t="s">
        <v>21</v>
      </c>
      <c r="V601">
        <v>4200</v>
      </c>
      <c r="W601" t="s">
        <v>38</v>
      </c>
      <c r="X601" t="str">
        <f t="shared" si="19"/>
        <v>Kolkata</v>
      </c>
    </row>
    <row r="602" spans="1:24" x14ac:dyDescent="0.4">
      <c r="A602">
        <v>100601</v>
      </c>
      <c r="B602" s="5">
        <v>45733.515972222223</v>
      </c>
      <c r="C602" s="3" t="str">
        <f>TEXT(Sales_Data[[#This Row],[OrderDate]],"mmmm")</f>
        <v>March</v>
      </c>
      <c r="D602" s="3" t="str">
        <f t="shared" si="18"/>
        <v>2025</v>
      </c>
      <c r="E602" t="s">
        <v>50</v>
      </c>
      <c r="F602" t="s">
        <v>28</v>
      </c>
      <c r="G602" t="s">
        <v>15</v>
      </c>
      <c r="H602" t="s">
        <v>37</v>
      </c>
      <c r="I602" t="s">
        <v>100</v>
      </c>
      <c r="J602">
        <v>68</v>
      </c>
      <c r="K602">
        <v>2500</v>
      </c>
      <c r="L602" s="7">
        <f>Sales_Data[[#This Row],[OrderQuantity]] *Sales_Data[[#This Row],[UnitPrice]]</f>
        <v>170000</v>
      </c>
      <c r="M602" s="7">
        <f>Sales_Data[[#This Row],[UnitPrice]]-Sales_Data[[#This Row],[UnitCost]]</f>
        <v>1000</v>
      </c>
      <c r="N602" s="7">
        <f>Sales_Data[[#This Row],[Gross Revenue]]-Sales_Data[[#This Row],[Discount Amount ]]</f>
        <v>169000</v>
      </c>
      <c r="O602" s="7">
        <f>Sales_Data[[#This Row],[OrderQuantity]] *Sales_Data[[#This Row],[UnitCost]]</f>
        <v>102000</v>
      </c>
      <c r="P602" s="7">
        <f>Sales_Data[[#This Row],[ItemCost]] +Sales_Data[[#This Row],[ShippingCost]]</f>
        <v>102487.5</v>
      </c>
      <c r="Q602" s="7">
        <f>Sales_Data[[#This Row],[Gross Revenue]]-Sales_Data[[#This Row],[TotalFinancialCost]]</f>
        <v>67512.5</v>
      </c>
      <c r="R602" s="7">
        <f>Sales_Data[[#This Row],[Actul Bill Amount]]-Sales_Data[[#This Row],[ShippingCost]]</f>
        <v>168512.5</v>
      </c>
      <c r="S602">
        <v>385</v>
      </c>
      <c r="T602">
        <v>487.5</v>
      </c>
      <c r="U602" t="s">
        <v>54</v>
      </c>
      <c r="V602">
        <v>1500</v>
      </c>
      <c r="W602" t="s">
        <v>38</v>
      </c>
      <c r="X602" t="str">
        <f t="shared" si="19"/>
        <v>Kolkata</v>
      </c>
    </row>
    <row r="603" spans="1:24" x14ac:dyDescent="0.4">
      <c r="A603">
        <v>100602</v>
      </c>
      <c r="B603" s="5">
        <v>45666.909722222219</v>
      </c>
      <c r="C603" s="3" t="str">
        <f>TEXT(Sales_Data[[#This Row],[OrderDate]],"mmmm")</f>
        <v>January</v>
      </c>
      <c r="D603" s="3" t="str">
        <f t="shared" si="18"/>
        <v>2025</v>
      </c>
      <c r="E603" t="s">
        <v>45</v>
      </c>
      <c r="F603" t="s">
        <v>28</v>
      </c>
      <c r="G603" t="s">
        <v>29</v>
      </c>
      <c r="H603" t="s">
        <v>16</v>
      </c>
      <c r="I603" t="s">
        <v>100</v>
      </c>
      <c r="J603">
        <v>26</v>
      </c>
      <c r="K603">
        <v>450</v>
      </c>
      <c r="L603" s="7">
        <f>Sales_Data[[#This Row],[OrderQuantity]] *Sales_Data[[#This Row],[UnitPrice]]</f>
        <v>11700</v>
      </c>
      <c r="M603" s="7">
        <f>Sales_Data[[#This Row],[UnitPrice]]-Sales_Data[[#This Row],[UnitCost]]</f>
        <v>250</v>
      </c>
      <c r="N603" s="7">
        <f>Sales_Data[[#This Row],[Gross Revenue]]-Sales_Data[[#This Row],[Discount Amount ]]</f>
        <v>11450</v>
      </c>
      <c r="O603" s="7">
        <f>Sales_Data[[#This Row],[OrderQuantity]] *Sales_Data[[#This Row],[UnitCost]]</f>
        <v>5200</v>
      </c>
      <c r="P603" s="7">
        <f>Sales_Data[[#This Row],[ItemCost]] +Sales_Data[[#This Row],[ShippingCost]]</f>
        <v>5851.16</v>
      </c>
      <c r="Q603" s="7">
        <f>Sales_Data[[#This Row],[Gross Revenue]]-Sales_Data[[#This Row],[TotalFinancialCost]]</f>
        <v>5848.84</v>
      </c>
      <c r="R603" s="7">
        <f>Sales_Data[[#This Row],[Actul Bill Amount]]-Sales_Data[[#This Row],[ShippingCost]]</f>
        <v>10798.84</v>
      </c>
      <c r="S603">
        <v>711</v>
      </c>
      <c r="T603">
        <v>651.16</v>
      </c>
      <c r="U603" t="s">
        <v>30</v>
      </c>
      <c r="V603">
        <v>200</v>
      </c>
      <c r="W603" t="s">
        <v>18</v>
      </c>
      <c r="X603" t="str">
        <f t="shared" si="19"/>
        <v>Bengaluru</v>
      </c>
    </row>
    <row r="604" spans="1:24" x14ac:dyDescent="0.4">
      <c r="A604">
        <v>100603</v>
      </c>
      <c r="B604" s="5">
        <v>45731.678472222222</v>
      </c>
      <c r="C604" s="3" t="str">
        <f>TEXT(Sales_Data[[#This Row],[OrderDate]],"mmmm")</f>
        <v>March</v>
      </c>
      <c r="D604" s="3" t="str">
        <f t="shared" si="18"/>
        <v>2025</v>
      </c>
      <c r="E604" t="s">
        <v>19</v>
      </c>
      <c r="F604" t="s">
        <v>46</v>
      </c>
      <c r="G604" t="s">
        <v>31</v>
      </c>
      <c r="H604" t="s">
        <v>37</v>
      </c>
      <c r="I604" t="s">
        <v>100</v>
      </c>
      <c r="J604">
        <v>46</v>
      </c>
      <c r="K604">
        <v>15000</v>
      </c>
      <c r="L604" s="7">
        <f>Sales_Data[[#This Row],[OrderQuantity]] *Sales_Data[[#This Row],[UnitPrice]]</f>
        <v>690000</v>
      </c>
      <c r="M604" s="7">
        <f>Sales_Data[[#This Row],[UnitPrice]]-Sales_Data[[#This Row],[UnitCost]]</f>
        <v>5500</v>
      </c>
      <c r="N604" s="7">
        <f>Sales_Data[[#This Row],[Gross Revenue]]-Sales_Data[[#This Row],[Discount Amount ]]</f>
        <v>684500</v>
      </c>
      <c r="O604" s="7">
        <f>Sales_Data[[#This Row],[OrderQuantity]] *Sales_Data[[#This Row],[UnitCost]]</f>
        <v>437000</v>
      </c>
      <c r="P604" s="7">
        <f>Sales_Data[[#This Row],[ItemCost]] +Sales_Data[[#This Row],[ShippingCost]]</f>
        <v>437341.9</v>
      </c>
      <c r="Q604" s="7">
        <f>Sales_Data[[#This Row],[Gross Revenue]]-Sales_Data[[#This Row],[TotalFinancialCost]]</f>
        <v>252658.09999999998</v>
      </c>
      <c r="R604" s="7">
        <f>Sales_Data[[#This Row],[Actul Bill Amount]]-Sales_Data[[#This Row],[ShippingCost]]</f>
        <v>684158.1</v>
      </c>
      <c r="S604">
        <v>482</v>
      </c>
      <c r="T604">
        <v>341.9</v>
      </c>
      <c r="U604" t="s">
        <v>53</v>
      </c>
      <c r="V604">
        <v>9500</v>
      </c>
      <c r="W604" t="s">
        <v>38</v>
      </c>
      <c r="X604" t="str">
        <f t="shared" si="19"/>
        <v>Kolkata</v>
      </c>
    </row>
    <row r="605" spans="1:24" x14ac:dyDescent="0.4">
      <c r="A605">
        <v>100604</v>
      </c>
      <c r="B605" s="5">
        <v>45910.623611111114</v>
      </c>
      <c r="C605" s="3" t="str">
        <f>TEXT(Sales_Data[[#This Row],[OrderDate]],"mmmm")</f>
        <v>September</v>
      </c>
      <c r="D605" s="3" t="str">
        <f t="shared" si="18"/>
        <v>2025</v>
      </c>
      <c r="E605" t="s">
        <v>48</v>
      </c>
      <c r="F605" t="s">
        <v>24</v>
      </c>
      <c r="G605" t="s">
        <v>15</v>
      </c>
      <c r="H605" t="s">
        <v>16</v>
      </c>
      <c r="I605" t="s">
        <v>100</v>
      </c>
      <c r="J605">
        <v>96</v>
      </c>
      <c r="K605">
        <v>25000</v>
      </c>
      <c r="L605" s="7">
        <f>Sales_Data[[#This Row],[OrderQuantity]] *Sales_Data[[#This Row],[UnitPrice]]</f>
        <v>2400000</v>
      </c>
      <c r="M605" s="7">
        <f>Sales_Data[[#This Row],[UnitPrice]]-Sales_Data[[#This Row],[UnitCost]]</f>
        <v>7000</v>
      </c>
      <c r="N605" s="7">
        <f>Sales_Data[[#This Row],[Gross Revenue]]-Sales_Data[[#This Row],[Discount Amount ]]</f>
        <v>2393000</v>
      </c>
      <c r="O605" s="7">
        <f>Sales_Data[[#This Row],[OrderQuantity]] *Sales_Data[[#This Row],[UnitCost]]</f>
        <v>1728000</v>
      </c>
      <c r="P605" s="7">
        <f>Sales_Data[[#This Row],[ItemCost]] +Sales_Data[[#This Row],[ShippingCost]]</f>
        <v>1729082.38</v>
      </c>
      <c r="Q605" s="7">
        <f>Sales_Data[[#This Row],[Gross Revenue]]-Sales_Data[[#This Row],[TotalFinancialCost]]</f>
        <v>670917.62000000011</v>
      </c>
      <c r="R605" s="7">
        <f>Sales_Data[[#This Row],[Actul Bill Amount]]-Sales_Data[[#This Row],[ShippingCost]]</f>
        <v>2391917.62</v>
      </c>
      <c r="S605">
        <v>941</v>
      </c>
      <c r="T605">
        <v>1082.3800000000001</v>
      </c>
      <c r="U605" t="s">
        <v>60</v>
      </c>
      <c r="V605">
        <v>18000</v>
      </c>
      <c r="W605" t="s">
        <v>18</v>
      </c>
      <c r="X605" t="str">
        <f t="shared" si="19"/>
        <v>Bengaluru</v>
      </c>
    </row>
    <row r="606" spans="1:24" x14ac:dyDescent="0.4">
      <c r="A606">
        <v>100605</v>
      </c>
      <c r="B606" s="5">
        <v>45887.065972222219</v>
      </c>
      <c r="C606" s="3" t="str">
        <f>TEXT(Sales_Data[[#This Row],[OrderDate]],"mmmm")</f>
        <v>August</v>
      </c>
      <c r="D606" s="3" t="str">
        <f t="shared" si="18"/>
        <v>2025</v>
      </c>
      <c r="E606" t="s">
        <v>39</v>
      </c>
      <c r="F606" t="s">
        <v>40</v>
      </c>
      <c r="G606" t="s">
        <v>31</v>
      </c>
      <c r="H606" t="s">
        <v>16</v>
      </c>
      <c r="I606" t="s">
        <v>100</v>
      </c>
      <c r="J606">
        <v>31</v>
      </c>
      <c r="K606">
        <v>1500</v>
      </c>
      <c r="L606" s="7">
        <f>Sales_Data[[#This Row],[OrderQuantity]] *Sales_Data[[#This Row],[UnitPrice]]</f>
        <v>46500</v>
      </c>
      <c r="M606" s="7">
        <f>Sales_Data[[#This Row],[UnitPrice]]-Sales_Data[[#This Row],[UnitCost]]</f>
        <v>700</v>
      </c>
      <c r="N606" s="7">
        <f>Sales_Data[[#This Row],[Gross Revenue]]-Sales_Data[[#This Row],[Discount Amount ]]</f>
        <v>45800</v>
      </c>
      <c r="O606" s="7">
        <f>Sales_Data[[#This Row],[OrderQuantity]] *Sales_Data[[#This Row],[UnitCost]]</f>
        <v>24800</v>
      </c>
      <c r="P606" s="7">
        <f>Sales_Data[[#This Row],[ItemCost]] +Sales_Data[[#This Row],[ShippingCost]]</f>
        <v>25523.33</v>
      </c>
      <c r="Q606" s="7">
        <f>Sales_Data[[#This Row],[Gross Revenue]]-Sales_Data[[#This Row],[TotalFinancialCost]]</f>
        <v>20976.67</v>
      </c>
      <c r="R606" s="7">
        <f>Sales_Data[[#This Row],[Actul Bill Amount]]-Sales_Data[[#This Row],[ShippingCost]]</f>
        <v>45076.67</v>
      </c>
      <c r="S606">
        <v>875</v>
      </c>
      <c r="T606">
        <v>723.33</v>
      </c>
      <c r="U606" t="s">
        <v>52</v>
      </c>
      <c r="V606">
        <v>800</v>
      </c>
      <c r="W606" t="s">
        <v>18</v>
      </c>
      <c r="X606" t="str">
        <f t="shared" si="19"/>
        <v>Bengaluru</v>
      </c>
    </row>
    <row r="607" spans="1:24" x14ac:dyDescent="0.4">
      <c r="A607">
        <v>100606</v>
      </c>
      <c r="B607" s="5">
        <v>45664.505555555559</v>
      </c>
      <c r="C607" s="3" t="str">
        <f>TEXT(Sales_Data[[#This Row],[OrderDate]],"mmmm")</f>
        <v>January</v>
      </c>
      <c r="D607" s="3" t="str">
        <f t="shared" si="18"/>
        <v>2025</v>
      </c>
      <c r="E607" t="s">
        <v>48</v>
      </c>
      <c r="F607" t="s">
        <v>40</v>
      </c>
      <c r="G607" t="s">
        <v>29</v>
      </c>
      <c r="H607" t="s">
        <v>20</v>
      </c>
      <c r="I607" t="s">
        <v>100</v>
      </c>
      <c r="J607">
        <v>72</v>
      </c>
      <c r="K607">
        <v>1500</v>
      </c>
      <c r="L607" s="7">
        <f>Sales_Data[[#This Row],[OrderQuantity]] *Sales_Data[[#This Row],[UnitPrice]]</f>
        <v>108000</v>
      </c>
      <c r="M607" s="7">
        <f>Sales_Data[[#This Row],[UnitPrice]]-Sales_Data[[#This Row],[UnitCost]]</f>
        <v>700</v>
      </c>
      <c r="N607" s="7">
        <f>Sales_Data[[#This Row],[Gross Revenue]]-Sales_Data[[#This Row],[Discount Amount ]]</f>
        <v>107300</v>
      </c>
      <c r="O607" s="7">
        <f>Sales_Data[[#This Row],[OrderQuantity]] *Sales_Data[[#This Row],[UnitCost]]</f>
        <v>57600</v>
      </c>
      <c r="P607" s="7">
        <f>Sales_Data[[#This Row],[ItemCost]] +Sales_Data[[#This Row],[ShippingCost]]</f>
        <v>58070.91</v>
      </c>
      <c r="Q607" s="7">
        <f>Sales_Data[[#This Row],[Gross Revenue]]-Sales_Data[[#This Row],[TotalFinancialCost]]</f>
        <v>49929.09</v>
      </c>
      <c r="R607" s="7">
        <f>Sales_Data[[#This Row],[Actul Bill Amount]]-Sales_Data[[#This Row],[ShippingCost]]</f>
        <v>106829.09</v>
      </c>
      <c r="S607">
        <v>546</v>
      </c>
      <c r="T607">
        <v>470.91</v>
      </c>
      <c r="U607" t="s">
        <v>52</v>
      </c>
      <c r="V607">
        <v>800</v>
      </c>
      <c r="W607" t="s">
        <v>22</v>
      </c>
      <c r="X607" t="str">
        <f t="shared" si="19"/>
        <v>Nagpur</v>
      </c>
    </row>
    <row r="608" spans="1:24" x14ac:dyDescent="0.4">
      <c r="A608">
        <v>100607</v>
      </c>
      <c r="B608" s="5">
        <v>45831.818749999999</v>
      </c>
      <c r="C608" s="3" t="str">
        <f>TEXT(Sales_Data[[#This Row],[OrderDate]],"mmmm")</f>
        <v>June</v>
      </c>
      <c r="D608" s="3" t="str">
        <f t="shared" si="18"/>
        <v>2025</v>
      </c>
      <c r="E608" t="s">
        <v>23</v>
      </c>
      <c r="F608" t="s">
        <v>46</v>
      </c>
      <c r="G608" t="s">
        <v>31</v>
      </c>
      <c r="H608" t="s">
        <v>37</v>
      </c>
      <c r="I608" t="s">
        <v>100</v>
      </c>
      <c r="J608">
        <v>63</v>
      </c>
      <c r="K608">
        <v>4500</v>
      </c>
      <c r="L608" s="7">
        <f>Sales_Data[[#This Row],[OrderQuantity]] *Sales_Data[[#This Row],[UnitPrice]]</f>
        <v>283500</v>
      </c>
      <c r="M608" s="7">
        <f>Sales_Data[[#This Row],[UnitPrice]]-Sales_Data[[#This Row],[UnitCost]]</f>
        <v>1700</v>
      </c>
      <c r="N608" s="7">
        <f>Sales_Data[[#This Row],[Gross Revenue]]-Sales_Data[[#This Row],[Discount Amount ]]</f>
        <v>281800</v>
      </c>
      <c r="O608" s="7">
        <f>Sales_Data[[#This Row],[OrderQuantity]] *Sales_Data[[#This Row],[UnitCost]]</f>
        <v>176400</v>
      </c>
      <c r="P608" s="7">
        <f>Sales_Data[[#This Row],[ItemCost]] +Sales_Data[[#This Row],[ShippingCost]]</f>
        <v>178421.36</v>
      </c>
      <c r="Q608" s="7">
        <f>Sales_Data[[#This Row],[Gross Revenue]]-Sales_Data[[#This Row],[TotalFinancialCost]]</f>
        <v>105078.64000000001</v>
      </c>
      <c r="R608" s="7">
        <f>Sales_Data[[#This Row],[Actul Bill Amount]]-Sales_Data[[#This Row],[ShippingCost]]</f>
        <v>279778.64</v>
      </c>
      <c r="S608">
        <v>346</v>
      </c>
      <c r="T608">
        <v>2021.36</v>
      </c>
      <c r="U608" t="s">
        <v>47</v>
      </c>
      <c r="V608">
        <v>2800</v>
      </c>
      <c r="W608" t="s">
        <v>38</v>
      </c>
      <c r="X608" t="str">
        <f t="shared" si="19"/>
        <v>Kolkata</v>
      </c>
    </row>
    <row r="609" spans="1:24" x14ac:dyDescent="0.4">
      <c r="A609">
        <v>100608</v>
      </c>
      <c r="B609" s="5">
        <v>45798.291666666664</v>
      </c>
      <c r="C609" s="3" t="str">
        <f>TEXT(Sales_Data[[#This Row],[OrderDate]],"mmmm")</f>
        <v>May</v>
      </c>
      <c r="D609" s="3" t="str">
        <f t="shared" si="18"/>
        <v>2025</v>
      </c>
      <c r="E609" t="s">
        <v>42</v>
      </c>
      <c r="F609" t="s">
        <v>28</v>
      </c>
      <c r="G609" t="s">
        <v>15</v>
      </c>
      <c r="H609" t="s">
        <v>25</v>
      </c>
      <c r="I609" t="s">
        <v>100</v>
      </c>
      <c r="J609">
        <v>38</v>
      </c>
      <c r="K609">
        <v>450</v>
      </c>
      <c r="L609" s="7">
        <f>Sales_Data[[#This Row],[OrderQuantity]] *Sales_Data[[#This Row],[UnitPrice]]</f>
        <v>17100</v>
      </c>
      <c r="M609" s="7">
        <f>Sales_Data[[#This Row],[UnitPrice]]-Sales_Data[[#This Row],[UnitCost]]</f>
        <v>250</v>
      </c>
      <c r="N609" s="7">
        <f>Sales_Data[[#This Row],[Gross Revenue]]-Sales_Data[[#This Row],[Discount Amount ]]</f>
        <v>16850</v>
      </c>
      <c r="O609" s="7">
        <f>Sales_Data[[#This Row],[OrderQuantity]] *Sales_Data[[#This Row],[UnitCost]]</f>
        <v>7600</v>
      </c>
      <c r="P609" s="7">
        <f>Sales_Data[[#This Row],[ItemCost]] +Sales_Data[[#This Row],[ShippingCost]]</f>
        <v>8412.74</v>
      </c>
      <c r="Q609" s="7">
        <f>Sales_Data[[#This Row],[Gross Revenue]]-Sales_Data[[#This Row],[TotalFinancialCost]]</f>
        <v>8687.26</v>
      </c>
      <c r="R609" s="7">
        <f>Sales_Data[[#This Row],[Actul Bill Amount]]-Sales_Data[[#This Row],[ShippingCost]]</f>
        <v>16037.26</v>
      </c>
      <c r="S609">
        <v>664</v>
      </c>
      <c r="T609">
        <v>812.74</v>
      </c>
      <c r="U609" t="s">
        <v>30</v>
      </c>
      <c r="V609">
        <v>200</v>
      </c>
      <c r="W609" t="s">
        <v>27</v>
      </c>
      <c r="X609" t="str">
        <f t="shared" si="19"/>
        <v>Mumbai</v>
      </c>
    </row>
    <row r="610" spans="1:24" x14ac:dyDescent="0.4">
      <c r="A610">
        <v>100609</v>
      </c>
      <c r="B610" s="5">
        <v>45825.085416666669</v>
      </c>
      <c r="C610" s="3" t="str">
        <f>TEXT(Sales_Data[[#This Row],[OrderDate]],"mmmm")</f>
        <v>June</v>
      </c>
      <c r="D610" s="3" t="str">
        <f t="shared" si="18"/>
        <v>2025</v>
      </c>
      <c r="E610" t="s">
        <v>50</v>
      </c>
      <c r="F610" t="s">
        <v>43</v>
      </c>
      <c r="G610" t="s">
        <v>15</v>
      </c>
      <c r="H610" t="s">
        <v>32</v>
      </c>
      <c r="I610" t="s">
        <v>100</v>
      </c>
      <c r="J610">
        <v>15</v>
      </c>
      <c r="K610">
        <v>2800</v>
      </c>
      <c r="L610" s="7">
        <f>Sales_Data[[#This Row],[OrderQuantity]] *Sales_Data[[#This Row],[UnitPrice]]</f>
        <v>42000</v>
      </c>
      <c r="M610" s="7">
        <f>Sales_Data[[#This Row],[UnitPrice]]-Sales_Data[[#This Row],[UnitCost]]</f>
        <v>1300</v>
      </c>
      <c r="N610" s="7">
        <f>Sales_Data[[#This Row],[Gross Revenue]]-Sales_Data[[#This Row],[Discount Amount ]]</f>
        <v>40700</v>
      </c>
      <c r="O610" s="7">
        <f>Sales_Data[[#This Row],[OrderQuantity]] *Sales_Data[[#This Row],[UnitCost]]</f>
        <v>22500</v>
      </c>
      <c r="P610" s="7">
        <f>Sales_Data[[#This Row],[ItemCost]] +Sales_Data[[#This Row],[ShippingCost]]</f>
        <v>22793.09</v>
      </c>
      <c r="Q610" s="7">
        <f>Sales_Data[[#This Row],[Gross Revenue]]-Sales_Data[[#This Row],[TotalFinancialCost]]</f>
        <v>19206.91</v>
      </c>
      <c r="R610" s="7">
        <f>Sales_Data[[#This Row],[Actul Bill Amount]]-Sales_Data[[#This Row],[ShippingCost]]</f>
        <v>40406.910000000003</v>
      </c>
      <c r="S610">
        <v>825</v>
      </c>
      <c r="T610">
        <v>293.08999999999997</v>
      </c>
      <c r="U610" t="s">
        <v>61</v>
      </c>
      <c r="V610">
        <v>1500</v>
      </c>
      <c r="W610" t="s">
        <v>33</v>
      </c>
      <c r="X610" t="str">
        <f t="shared" si="19"/>
        <v>Delhi</v>
      </c>
    </row>
    <row r="611" spans="1:24" x14ac:dyDescent="0.4">
      <c r="A611">
        <v>100610</v>
      </c>
      <c r="B611" s="5">
        <v>45827.980555555558</v>
      </c>
      <c r="C611" s="3" t="str">
        <f>TEXT(Sales_Data[[#This Row],[OrderDate]],"mmmm")</f>
        <v>June</v>
      </c>
      <c r="D611" s="3" t="str">
        <f t="shared" si="18"/>
        <v>2025</v>
      </c>
      <c r="E611" t="s">
        <v>50</v>
      </c>
      <c r="F611" t="s">
        <v>40</v>
      </c>
      <c r="G611" t="s">
        <v>15</v>
      </c>
      <c r="H611" t="s">
        <v>16</v>
      </c>
      <c r="I611" t="s">
        <v>100</v>
      </c>
      <c r="J611">
        <v>58</v>
      </c>
      <c r="K611">
        <v>1500</v>
      </c>
      <c r="L611" s="7">
        <f>Sales_Data[[#This Row],[OrderQuantity]] *Sales_Data[[#This Row],[UnitPrice]]</f>
        <v>87000</v>
      </c>
      <c r="M611" s="7">
        <f>Sales_Data[[#This Row],[UnitPrice]]-Sales_Data[[#This Row],[UnitCost]]</f>
        <v>700</v>
      </c>
      <c r="N611" s="7">
        <f>Sales_Data[[#This Row],[Gross Revenue]]-Sales_Data[[#This Row],[Discount Amount ]]</f>
        <v>86300</v>
      </c>
      <c r="O611" s="7">
        <f>Sales_Data[[#This Row],[OrderQuantity]] *Sales_Data[[#This Row],[UnitCost]]</f>
        <v>46400</v>
      </c>
      <c r="P611" s="7">
        <f>Sales_Data[[#This Row],[ItemCost]] +Sales_Data[[#This Row],[ShippingCost]]</f>
        <v>46606.74</v>
      </c>
      <c r="Q611" s="7">
        <f>Sales_Data[[#This Row],[Gross Revenue]]-Sales_Data[[#This Row],[TotalFinancialCost]]</f>
        <v>40393.26</v>
      </c>
      <c r="R611" s="7">
        <f>Sales_Data[[#This Row],[Actul Bill Amount]]-Sales_Data[[#This Row],[ShippingCost]]</f>
        <v>86093.26</v>
      </c>
      <c r="S611">
        <v>711</v>
      </c>
      <c r="T611">
        <v>206.74</v>
      </c>
      <c r="U611" t="s">
        <v>52</v>
      </c>
      <c r="V611">
        <v>800</v>
      </c>
      <c r="W611" t="s">
        <v>18</v>
      </c>
      <c r="X611" t="str">
        <f t="shared" si="19"/>
        <v>Bengaluru</v>
      </c>
    </row>
    <row r="612" spans="1:24" x14ac:dyDescent="0.4">
      <c r="A612">
        <v>100611</v>
      </c>
      <c r="B612" s="5">
        <v>45940.268055555556</v>
      </c>
      <c r="C612" s="3" t="str">
        <f>TEXT(Sales_Data[[#This Row],[OrderDate]],"mmmm")</f>
        <v>October</v>
      </c>
      <c r="D612" s="3" t="str">
        <f t="shared" si="18"/>
        <v>2025</v>
      </c>
      <c r="E612" t="s">
        <v>19</v>
      </c>
      <c r="F612" t="s">
        <v>14</v>
      </c>
      <c r="G612" t="s">
        <v>31</v>
      </c>
      <c r="H612" t="s">
        <v>20</v>
      </c>
      <c r="I612" t="s">
        <v>100</v>
      </c>
      <c r="J612">
        <v>46</v>
      </c>
      <c r="K612">
        <v>6500</v>
      </c>
      <c r="L612" s="7">
        <f>Sales_Data[[#This Row],[OrderQuantity]] *Sales_Data[[#This Row],[UnitPrice]]</f>
        <v>299000</v>
      </c>
      <c r="M612" s="7">
        <f>Sales_Data[[#This Row],[UnitPrice]]-Sales_Data[[#This Row],[UnitCost]]</f>
        <v>2300</v>
      </c>
      <c r="N612" s="7">
        <f>Sales_Data[[#This Row],[Gross Revenue]]-Sales_Data[[#This Row],[Discount Amount ]]</f>
        <v>296700</v>
      </c>
      <c r="O612" s="7">
        <f>Sales_Data[[#This Row],[OrderQuantity]] *Sales_Data[[#This Row],[UnitCost]]</f>
        <v>193200</v>
      </c>
      <c r="P612" s="7">
        <f>Sales_Data[[#This Row],[ItemCost]] +Sales_Data[[#This Row],[ShippingCost]]</f>
        <v>194565.64</v>
      </c>
      <c r="Q612" s="7">
        <f>Sales_Data[[#This Row],[Gross Revenue]]-Sales_Data[[#This Row],[TotalFinancialCost]]</f>
        <v>104434.35999999999</v>
      </c>
      <c r="R612" s="7">
        <f>Sales_Data[[#This Row],[Actul Bill Amount]]-Sales_Data[[#This Row],[ShippingCost]]</f>
        <v>295334.36</v>
      </c>
      <c r="S612">
        <v>407</v>
      </c>
      <c r="T612">
        <v>1365.64</v>
      </c>
      <c r="U612" t="s">
        <v>21</v>
      </c>
      <c r="V612">
        <v>4200</v>
      </c>
      <c r="W612" t="s">
        <v>22</v>
      </c>
      <c r="X612" t="str">
        <f t="shared" si="19"/>
        <v>Nagpur</v>
      </c>
    </row>
    <row r="613" spans="1:24" x14ac:dyDescent="0.4">
      <c r="A613">
        <v>100612</v>
      </c>
      <c r="B613" s="5">
        <v>45779.875694444447</v>
      </c>
      <c r="C613" s="3" t="str">
        <f>TEXT(Sales_Data[[#This Row],[OrderDate]],"mmmm")</f>
        <v>May</v>
      </c>
      <c r="D613" s="3" t="str">
        <f t="shared" si="18"/>
        <v>2025</v>
      </c>
      <c r="E613" t="s">
        <v>23</v>
      </c>
      <c r="F613" t="s">
        <v>28</v>
      </c>
      <c r="G613" t="s">
        <v>15</v>
      </c>
      <c r="H613" t="s">
        <v>20</v>
      </c>
      <c r="I613" t="s">
        <v>100</v>
      </c>
      <c r="J613">
        <v>69</v>
      </c>
      <c r="K613">
        <v>450</v>
      </c>
      <c r="L613" s="7">
        <f>Sales_Data[[#This Row],[OrderQuantity]] *Sales_Data[[#This Row],[UnitPrice]]</f>
        <v>31050</v>
      </c>
      <c r="M613" s="7">
        <f>Sales_Data[[#This Row],[UnitPrice]]-Sales_Data[[#This Row],[UnitCost]]</f>
        <v>250</v>
      </c>
      <c r="N613" s="7">
        <f>Sales_Data[[#This Row],[Gross Revenue]]-Sales_Data[[#This Row],[Discount Amount ]]</f>
        <v>30800</v>
      </c>
      <c r="O613" s="7">
        <f>Sales_Data[[#This Row],[OrderQuantity]] *Sales_Data[[#This Row],[UnitCost]]</f>
        <v>13800</v>
      </c>
      <c r="P613" s="7">
        <f>Sales_Data[[#This Row],[ItemCost]] +Sales_Data[[#This Row],[ShippingCost]]</f>
        <v>14722.28</v>
      </c>
      <c r="Q613" s="7">
        <f>Sales_Data[[#This Row],[Gross Revenue]]-Sales_Data[[#This Row],[TotalFinancialCost]]</f>
        <v>16327.72</v>
      </c>
      <c r="R613" s="7">
        <f>Sales_Data[[#This Row],[Actul Bill Amount]]-Sales_Data[[#This Row],[ShippingCost]]</f>
        <v>29877.72</v>
      </c>
      <c r="S613">
        <v>586</v>
      </c>
      <c r="T613">
        <v>922.28</v>
      </c>
      <c r="U613" t="s">
        <v>30</v>
      </c>
      <c r="V613">
        <v>200</v>
      </c>
      <c r="W613" t="s">
        <v>22</v>
      </c>
      <c r="X613" t="str">
        <f t="shared" si="19"/>
        <v>Nagpur</v>
      </c>
    </row>
    <row r="614" spans="1:24" x14ac:dyDescent="0.4">
      <c r="A614">
        <v>100613</v>
      </c>
      <c r="B614" s="5">
        <v>45851.669444444444</v>
      </c>
      <c r="C614" s="3" t="str">
        <f>TEXT(Sales_Data[[#This Row],[OrderDate]],"mmmm")</f>
        <v>July</v>
      </c>
      <c r="D614" s="3" t="str">
        <f t="shared" si="18"/>
        <v>2025</v>
      </c>
      <c r="E614" t="s">
        <v>48</v>
      </c>
      <c r="F614" t="s">
        <v>14</v>
      </c>
      <c r="G614" t="s">
        <v>31</v>
      </c>
      <c r="H614" t="s">
        <v>37</v>
      </c>
      <c r="I614" t="s">
        <v>100</v>
      </c>
      <c r="J614">
        <v>70</v>
      </c>
      <c r="K614">
        <v>3200</v>
      </c>
      <c r="L614" s="7">
        <f>Sales_Data[[#This Row],[OrderQuantity]] *Sales_Data[[#This Row],[UnitPrice]]</f>
        <v>224000</v>
      </c>
      <c r="M614" s="7">
        <f>Sales_Data[[#This Row],[UnitPrice]]-Sales_Data[[#This Row],[UnitCost]]</f>
        <v>1200</v>
      </c>
      <c r="N614" s="7">
        <f>Sales_Data[[#This Row],[Gross Revenue]]-Sales_Data[[#This Row],[Discount Amount ]]</f>
        <v>222800</v>
      </c>
      <c r="O614" s="7">
        <f>Sales_Data[[#This Row],[OrderQuantity]] *Sales_Data[[#This Row],[UnitCost]]</f>
        <v>140000</v>
      </c>
      <c r="P614" s="7">
        <f>Sales_Data[[#This Row],[ItemCost]] +Sales_Data[[#This Row],[ShippingCost]]</f>
        <v>140424.01999999999</v>
      </c>
      <c r="Q614" s="7">
        <f>Sales_Data[[#This Row],[Gross Revenue]]-Sales_Data[[#This Row],[TotalFinancialCost]]</f>
        <v>83575.98000000001</v>
      </c>
      <c r="R614" s="7">
        <f>Sales_Data[[#This Row],[Actul Bill Amount]]-Sales_Data[[#This Row],[ShippingCost]]</f>
        <v>222375.98</v>
      </c>
      <c r="S614">
        <v>615</v>
      </c>
      <c r="T614">
        <v>424.02</v>
      </c>
      <c r="U614" t="s">
        <v>17</v>
      </c>
      <c r="V614">
        <v>2000</v>
      </c>
      <c r="W614" t="s">
        <v>38</v>
      </c>
      <c r="X614" t="str">
        <f t="shared" si="19"/>
        <v>Kolkata</v>
      </c>
    </row>
    <row r="615" spans="1:24" x14ac:dyDescent="0.4">
      <c r="A615">
        <v>100614</v>
      </c>
      <c r="B615" s="5">
        <v>45662.237500000003</v>
      </c>
      <c r="C615" s="3" t="str">
        <f>TEXT(Sales_Data[[#This Row],[OrderDate]],"mmmm")</f>
        <v>January</v>
      </c>
      <c r="D615" s="3" t="str">
        <f t="shared" si="18"/>
        <v>2025</v>
      </c>
      <c r="E615" t="s">
        <v>48</v>
      </c>
      <c r="F615" t="s">
        <v>24</v>
      </c>
      <c r="G615" t="s">
        <v>29</v>
      </c>
      <c r="H615" t="s">
        <v>32</v>
      </c>
      <c r="I615" t="s">
        <v>100</v>
      </c>
      <c r="J615">
        <v>98</v>
      </c>
      <c r="K615">
        <v>25000</v>
      </c>
      <c r="L615" s="7">
        <f>Sales_Data[[#This Row],[OrderQuantity]] *Sales_Data[[#This Row],[UnitPrice]]</f>
        <v>2450000</v>
      </c>
      <c r="M615" s="7">
        <f>Sales_Data[[#This Row],[UnitPrice]]-Sales_Data[[#This Row],[UnitCost]]</f>
        <v>7000</v>
      </c>
      <c r="N615" s="7">
        <f>Sales_Data[[#This Row],[Gross Revenue]]-Sales_Data[[#This Row],[Discount Amount ]]</f>
        <v>2443000</v>
      </c>
      <c r="O615" s="7">
        <f>Sales_Data[[#This Row],[OrderQuantity]] *Sales_Data[[#This Row],[UnitCost]]</f>
        <v>1764000</v>
      </c>
      <c r="P615" s="7">
        <f>Sales_Data[[#This Row],[ItemCost]] +Sales_Data[[#This Row],[ShippingCost]]</f>
        <v>1764221.55</v>
      </c>
      <c r="Q615" s="7">
        <f>Sales_Data[[#This Row],[Gross Revenue]]-Sales_Data[[#This Row],[TotalFinancialCost]]</f>
        <v>685778.45</v>
      </c>
      <c r="R615" s="7">
        <f>Sales_Data[[#This Row],[Actul Bill Amount]]-Sales_Data[[#This Row],[ShippingCost]]</f>
        <v>2442778.4500000002</v>
      </c>
      <c r="S615">
        <v>384</v>
      </c>
      <c r="T615">
        <v>221.55</v>
      </c>
      <c r="U615" t="s">
        <v>60</v>
      </c>
      <c r="V615">
        <v>18000</v>
      </c>
      <c r="W615" t="s">
        <v>33</v>
      </c>
      <c r="X615" t="str">
        <f t="shared" si="19"/>
        <v>Delhi</v>
      </c>
    </row>
    <row r="616" spans="1:24" x14ac:dyDescent="0.4">
      <c r="A616">
        <v>100615</v>
      </c>
      <c r="B616" s="5">
        <v>45686.244444444441</v>
      </c>
      <c r="C616" s="3" t="str">
        <f>TEXT(Sales_Data[[#This Row],[OrderDate]],"mmmm")</f>
        <v>January</v>
      </c>
      <c r="D616" s="3" t="str">
        <f t="shared" si="18"/>
        <v>2025</v>
      </c>
      <c r="E616" t="s">
        <v>34</v>
      </c>
      <c r="F616" t="s">
        <v>28</v>
      </c>
      <c r="G616" t="s">
        <v>15</v>
      </c>
      <c r="H616" t="s">
        <v>25</v>
      </c>
      <c r="I616" t="s">
        <v>100</v>
      </c>
      <c r="J616">
        <v>96</v>
      </c>
      <c r="K616">
        <v>2500</v>
      </c>
      <c r="L616" s="7">
        <f>Sales_Data[[#This Row],[OrderQuantity]] *Sales_Data[[#This Row],[UnitPrice]]</f>
        <v>240000</v>
      </c>
      <c r="M616" s="7">
        <f>Sales_Data[[#This Row],[UnitPrice]]-Sales_Data[[#This Row],[UnitCost]]</f>
        <v>1000</v>
      </c>
      <c r="N616" s="7">
        <f>Sales_Data[[#This Row],[Gross Revenue]]-Sales_Data[[#This Row],[Discount Amount ]]</f>
        <v>239000</v>
      </c>
      <c r="O616" s="7">
        <f>Sales_Data[[#This Row],[OrderQuantity]] *Sales_Data[[#This Row],[UnitCost]]</f>
        <v>144000</v>
      </c>
      <c r="P616" s="7">
        <f>Sales_Data[[#This Row],[ItemCost]] +Sales_Data[[#This Row],[ShippingCost]]</f>
        <v>144403.96</v>
      </c>
      <c r="Q616" s="7">
        <f>Sales_Data[[#This Row],[Gross Revenue]]-Sales_Data[[#This Row],[TotalFinancialCost]]</f>
        <v>95596.040000000008</v>
      </c>
      <c r="R616" s="7">
        <f>Sales_Data[[#This Row],[Actul Bill Amount]]-Sales_Data[[#This Row],[ShippingCost]]</f>
        <v>238596.04</v>
      </c>
      <c r="S616">
        <v>1144</v>
      </c>
      <c r="T616">
        <v>403.96</v>
      </c>
      <c r="U616" t="s">
        <v>54</v>
      </c>
      <c r="V616">
        <v>1500</v>
      </c>
      <c r="W616" t="s">
        <v>27</v>
      </c>
      <c r="X616" t="str">
        <f t="shared" si="19"/>
        <v>Mumbai</v>
      </c>
    </row>
    <row r="617" spans="1:24" x14ac:dyDescent="0.4">
      <c r="A617">
        <v>100616</v>
      </c>
      <c r="B617" s="5">
        <v>45822.993055555555</v>
      </c>
      <c r="C617" s="3" t="str">
        <f>TEXT(Sales_Data[[#This Row],[OrderDate]],"mmmm")</f>
        <v>June</v>
      </c>
      <c r="D617" s="3" t="str">
        <f t="shared" si="18"/>
        <v>2025</v>
      </c>
      <c r="E617" t="s">
        <v>23</v>
      </c>
      <c r="F617" t="s">
        <v>14</v>
      </c>
      <c r="G617" t="s">
        <v>29</v>
      </c>
      <c r="H617" t="s">
        <v>20</v>
      </c>
      <c r="I617" t="s">
        <v>100</v>
      </c>
      <c r="J617">
        <v>65</v>
      </c>
      <c r="K617">
        <v>6500</v>
      </c>
      <c r="L617" s="7">
        <f>Sales_Data[[#This Row],[OrderQuantity]] *Sales_Data[[#This Row],[UnitPrice]]</f>
        <v>422500</v>
      </c>
      <c r="M617" s="7">
        <f>Sales_Data[[#This Row],[UnitPrice]]-Sales_Data[[#This Row],[UnitCost]]</f>
        <v>2300</v>
      </c>
      <c r="N617" s="7">
        <f>Sales_Data[[#This Row],[Gross Revenue]]-Sales_Data[[#This Row],[Discount Amount ]]</f>
        <v>420200</v>
      </c>
      <c r="O617" s="7">
        <f>Sales_Data[[#This Row],[OrderQuantity]] *Sales_Data[[#This Row],[UnitCost]]</f>
        <v>273000</v>
      </c>
      <c r="P617" s="7">
        <f>Sales_Data[[#This Row],[ItemCost]] +Sales_Data[[#This Row],[ShippingCost]]</f>
        <v>273380.88</v>
      </c>
      <c r="Q617" s="7">
        <f>Sales_Data[[#This Row],[Gross Revenue]]-Sales_Data[[#This Row],[TotalFinancialCost]]</f>
        <v>149119.12</v>
      </c>
      <c r="R617" s="7">
        <f>Sales_Data[[#This Row],[Actul Bill Amount]]-Sales_Data[[#This Row],[ShippingCost]]</f>
        <v>419819.12</v>
      </c>
      <c r="S617">
        <v>1056</v>
      </c>
      <c r="T617">
        <v>380.88</v>
      </c>
      <c r="U617" t="s">
        <v>21</v>
      </c>
      <c r="V617">
        <v>4200</v>
      </c>
      <c r="W617" t="s">
        <v>22</v>
      </c>
      <c r="X617" t="str">
        <f t="shared" si="19"/>
        <v>Nagpur</v>
      </c>
    </row>
    <row r="618" spans="1:24" x14ac:dyDescent="0.4">
      <c r="A618">
        <v>100617</v>
      </c>
      <c r="B618" s="5">
        <v>45996.429166666669</v>
      </c>
      <c r="C618" s="3" t="str">
        <f>TEXT(Sales_Data[[#This Row],[OrderDate]],"mmmm")</f>
        <v>December</v>
      </c>
      <c r="D618" s="3" t="str">
        <f t="shared" si="18"/>
        <v>2025</v>
      </c>
      <c r="E618" t="s">
        <v>45</v>
      </c>
      <c r="F618" t="s">
        <v>35</v>
      </c>
      <c r="G618" t="s">
        <v>15</v>
      </c>
      <c r="H618" t="s">
        <v>16</v>
      </c>
      <c r="I618" t="s">
        <v>100</v>
      </c>
      <c r="J618">
        <v>23</v>
      </c>
      <c r="K618">
        <v>8500</v>
      </c>
      <c r="L618" s="7">
        <f>Sales_Data[[#This Row],[OrderQuantity]] *Sales_Data[[#This Row],[UnitPrice]]</f>
        <v>195500</v>
      </c>
      <c r="M618" s="7">
        <f>Sales_Data[[#This Row],[UnitPrice]]-Sales_Data[[#This Row],[UnitCost]]</f>
        <v>3000</v>
      </c>
      <c r="N618" s="7">
        <f>Sales_Data[[#This Row],[Gross Revenue]]-Sales_Data[[#This Row],[Discount Amount ]]</f>
        <v>192500</v>
      </c>
      <c r="O618" s="7">
        <f>Sales_Data[[#This Row],[OrderQuantity]] *Sales_Data[[#This Row],[UnitCost]]</f>
        <v>126500</v>
      </c>
      <c r="P618" s="7">
        <f>Sales_Data[[#This Row],[ItemCost]] +Sales_Data[[#This Row],[ShippingCost]]</f>
        <v>126995.88</v>
      </c>
      <c r="Q618" s="7">
        <f>Sales_Data[[#This Row],[Gross Revenue]]-Sales_Data[[#This Row],[TotalFinancialCost]]</f>
        <v>68504.12</v>
      </c>
      <c r="R618" s="7">
        <f>Sales_Data[[#This Row],[Actul Bill Amount]]-Sales_Data[[#This Row],[ShippingCost]]</f>
        <v>192004.12</v>
      </c>
      <c r="S618">
        <v>1020</v>
      </c>
      <c r="T618">
        <v>495.88</v>
      </c>
      <c r="U618" t="s">
        <v>49</v>
      </c>
      <c r="V618">
        <v>5500</v>
      </c>
      <c r="W618" t="s">
        <v>18</v>
      </c>
      <c r="X618" t="str">
        <f t="shared" si="19"/>
        <v>Bengaluru</v>
      </c>
    </row>
    <row r="619" spans="1:24" x14ac:dyDescent="0.4">
      <c r="A619">
        <v>100618</v>
      </c>
      <c r="B619" s="5">
        <v>45793.234027777777</v>
      </c>
      <c r="C619" s="3" t="str">
        <f>TEXT(Sales_Data[[#This Row],[OrderDate]],"mmmm")</f>
        <v>May</v>
      </c>
      <c r="D619" s="3" t="str">
        <f t="shared" si="18"/>
        <v>2025</v>
      </c>
      <c r="E619" t="s">
        <v>34</v>
      </c>
      <c r="F619" t="s">
        <v>28</v>
      </c>
      <c r="G619" t="s">
        <v>29</v>
      </c>
      <c r="H619" t="s">
        <v>25</v>
      </c>
      <c r="I619" t="s">
        <v>100</v>
      </c>
      <c r="J619">
        <v>96</v>
      </c>
      <c r="K619">
        <v>2500</v>
      </c>
      <c r="L619" s="7">
        <f>Sales_Data[[#This Row],[OrderQuantity]] *Sales_Data[[#This Row],[UnitPrice]]</f>
        <v>240000</v>
      </c>
      <c r="M619" s="7">
        <f>Sales_Data[[#This Row],[UnitPrice]]-Sales_Data[[#This Row],[UnitCost]]</f>
        <v>1000</v>
      </c>
      <c r="N619" s="7">
        <f>Sales_Data[[#This Row],[Gross Revenue]]-Sales_Data[[#This Row],[Discount Amount ]]</f>
        <v>239000</v>
      </c>
      <c r="O619" s="7">
        <f>Sales_Data[[#This Row],[OrderQuantity]] *Sales_Data[[#This Row],[UnitCost]]</f>
        <v>144000</v>
      </c>
      <c r="P619" s="7">
        <f>Sales_Data[[#This Row],[ItemCost]] +Sales_Data[[#This Row],[ShippingCost]]</f>
        <v>144724.14000000001</v>
      </c>
      <c r="Q619" s="7">
        <f>Sales_Data[[#This Row],[Gross Revenue]]-Sales_Data[[#This Row],[TotalFinancialCost]]</f>
        <v>95275.859999999986</v>
      </c>
      <c r="R619" s="7">
        <f>Sales_Data[[#This Row],[Actul Bill Amount]]-Sales_Data[[#This Row],[ShippingCost]]</f>
        <v>238275.86</v>
      </c>
      <c r="S619">
        <v>1042</v>
      </c>
      <c r="T619">
        <v>724.14</v>
      </c>
      <c r="U619" t="s">
        <v>54</v>
      </c>
      <c r="V619">
        <v>1500</v>
      </c>
      <c r="W619" t="s">
        <v>27</v>
      </c>
      <c r="X619" t="str">
        <f t="shared" si="19"/>
        <v>Mumbai</v>
      </c>
    </row>
    <row r="620" spans="1:24" x14ac:dyDescent="0.4">
      <c r="A620">
        <v>100619</v>
      </c>
      <c r="B620" s="5">
        <v>46022.070833333331</v>
      </c>
      <c r="C620" s="3" t="str">
        <f>TEXT(Sales_Data[[#This Row],[OrderDate]],"mmmm")</f>
        <v>December</v>
      </c>
      <c r="D620" s="3" t="str">
        <f t="shared" si="18"/>
        <v>2025</v>
      </c>
      <c r="E620" t="s">
        <v>34</v>
      </c>
      <c r="F620" t="s">
        <v>40</v>
      </c>
      <c r="G620" t="s">
        <v>15</v>
      </c>
      <c r="H620" t="s">
        <v>16</v>
      </c>
      <c r="I620" t="s">
        <v>100</v>
      </c>
      <c r="J620">
        <v>84</v>
      </c>
      <c r="K620">
        <v>1500</v>
      </c>
      <c r="L620" s="7">
        <f>Sales_Data[[#This Row],[OrderQuantity]] *Sales_Data[[#This Row],[UnitPrice]]</f>
        <v>126000</v>
      </c>
      <c r="M620" s="7">
        <f>Sales_Data[[#This Row],[UnitPrice]]-Sales_Data[[#This Row],[UnitCost]]</f>
        <v>700</v>
      </c>
      <c r="N620" s="7">
        <f>Sales_Data[[#This Row],[Gross Revenue]]-Sales_Data[[#This Row],[Discount Amount ]]</f>
        <v>125300</v>
      </c>
      <c r="O620" s="7">
        <f>Sales_Data[[#This Row],[OrderQuantity]] *Sales_Data[[#This Row],[UnitCost]]</f>
        <v>67200</v>
      </c>
      <c r="P620" s="7">
        <f>Sales_Data[[#This Row],[ItemCost]] +Sales_Data[[#This Row],[ShippingCost]]</f>
        <v>68059.91</v>
      </c>
      <c r="Q620" s="7">
        <f>Sales_Data[[#This Row],[Gross Revenue]]-Sales_Data[[#This Row],[TotalFinancialCost]]</f>
        <v>57940.09</v>
      </c>
      <c r="R620" s="7">
        <f>Sales_Data[[#This Row],[Actul Bill Amount]]-Sales_Data[[#This Row],[ShippingCost]]</f>
        <v>124440.09</v>
      </c>
      <c r="S620">
        <v>733</v>
      </c>
      <c r="T620">
        <v>859.91</v>
      </c>
      <c r="U620" t="s">
        <v>52</v>
      </c>
      <c r="V620">
        <v>800</v>
      </c>
      <c r="W620" t="s">
        <v>18</v>
      </c>
      <c r="X620" t="str">
        <f t="shared" si="19"/>
        <v>Bengaluru</v>
      </c>
    </row>
    <row r="621" spans="1:24" x14ac:dyDescent="0.4">
      <c r="A621">
        <v>100620</v>
      </c>
      <c r="B621" s="5">
        <v>45978.122916666667</v>
      </c>
      <c r="C621" s="3" t="str">
        <f>TEXT(Sales_Data[[#This Row],[OrderDate]],"mmmm")</f>
        <v>November</v>
      </c>
      <c r="D621" s="3" t="str">
        <f t="shared" si="18"/>
        <v>2025</v>
      </c>
      <c r="E621" t="s">
        <v>13</v>
      </c>
      <c r="F621" t="s">
        <v>24</v>
      </c>
      <c r="G621" t="s">
        <v>29</v>
      </c>
      <c r="H621" t="s">
        <v>32</v>
      </c>
      <c r="I621" t="s">
        <v>100</v>
      </c>
      <c r="J621">
        <v>71</v>
      </c>
      <c r="K621">
        <v>3500</v>
      </c>
      <c r="L621" s="7">
        <f>Sales_Data[[#This Row],[OrderQuantity]] *Sales_Data[[#This Row],[UnitPrice]]</f>
        <v>248500</v>
      </c>
      <c r="M621" s="7">
        <f>Sales_Data[[#This Row],[UnitPrice]]-Sales_Data[[#This Row],[UnitCost]]</f>
        <v>1300</v>
      </c>
      <c r="N621" s="7">
        <f>Sales_Data[[#This Row],[Gross Revenue]]-Sales_Data[[#This Row],[Discount Amount ]]</f>
        <v>247200</v>
      </c>
      <c r="O621" s="7">
        <f>Sales_Data[[#This Row],[OrderQuantity]] *Sales_Data[[#This Row],[UnitCost]]</f>
        <v>156200</v>
      </c>
      <c r="P621" s="7">
        <f>Sales_Data[[#This Row],[ItemCost]] +Sales_Data[[#This Row],[ShippingCost]]</f>
        <v>156449.32</v>
      </c>
      <c r="Q621" s="7">
        <f>Sales_Data[[#This Row],[Gross Revenue]]-Sales_Data[[#This Row],[TotalFinancialCost]]</f>
        <v>92050.68</v>
      </c>
      <c r="R621" s="7">
        <f>Sales_Data[[#This Row],[Actul Bill Amount]]-Sales_Data[[#This Row],[ShippingCost]]</f>
        <v>246950.68</v>
      </c>
      <c r="S621">
        <v>929</v>
      </c>
      <c r="T621">
        <v>249.32</v>
      </c>
      <c r="U621" t="s">
        <v>59</v>
      </c>
      <c r="V621">
        <v>2200</v>
      </c>
      <c r="W621" t="s">
        <v>33</v>
      </c>
      <c r="X621" t="str">
        <f t="shared" si="19"/>
        <v>Delhi</v>
      </c>
    </row>
    <row r="622" spans="1:24" x14ac:dyDescent="0.4">
      <c r="A622">
        <v>100621</v>
      </c>
      <c r="B622" s="5">
        <v>45999.051388888889</v>
      </c>
      <c r="C622" s="3" t="str">
        <f>TEXT(Sales_Data[[#This Row],[OrderDate]],"mmmm")</f>
        <v>December</v>
      </c>
      <c r="D622" s="3" t="str">
        <f t="shared" si="18"/>
        <v>2025</v>
      </c>
      <c r="E622" t="s">
        <v>13</v>
      </c>
      <c r="F622" t="s">
        <v>46</v>
      </c>
      <c r="G622" t="s">
        <v>29</v>
      </c>
      <c r="H622" t="s">
        <v>20</v>
      </c>
      <c r="I622" t="s">
        <v>100</v>
      </c>
      <c r="J622">
        <v>73</v>
      </c>
      <c r="K622">
        <v>15000</v>
      </c>
      <c r="L622" s="7">
        <f>Sales_Data[[#This Row],[OrderQuantity]] *Sales_Data[[#This Row],[UnitPrice]]</f>
        <v>1095000</v>
      </c>
      <c r="M622" s="7">
        <f>Sales_Data[[#This Row],[UnitPrice]]-Sales_Data[[#This Row],[UnitCost]]</f>
        <v>5500</v>
      </c>
      <c r="N622" s="7">
        <f>Sales_Data[[#This Row],[Gross Revenue]]-Sales_Data[[#This Row],[Discount Amount ]]</f>
        <v>1089500</v>
      </c>
      <c r="O622" s="7">
        <f>Sales_Data[[#This Row],[OrderQuantity]] *Sales_Data[[#This Row],[UnitCost]]</f>
        <v>693500</v>
      </c>
      <c r="P622" s="7">
        <f>Sales_Data[[#This Row],[ItemCost]] +Sales_Data[[#This Row],[ShippingCost]]</f>
        <v>694121.57</v>
      </c>
      <c r="Q622" s="7">
        <f>Sales_Data[[#This Row],[Gross Revenue]]-Sales_Data[[#This Row],[TotalFinancialCost]]</f>
        <v>400878.43000000005</v>
      </c>
      <c r="R622" s="7">
        <f>Sales_Data[[#This Row],[Actul Bill Amount]]-Sales_Data[[#This Row],[ShippingCost]]</f>
        <v>1088878.43</v>
      </c>
      <c r="S622">
        <v>872</v>
      </c>
      <c r="T622">
        <v>621.57000000000005</v>
      </c>
      <c r="U622" t="s">
        <v>53</v>
      </c>
      <c r="V622">
        <v>9500</v>
      </c>
      <c r="W622" t="s">
        <v>22</v>
      </c>
      <c r="X622" t="str">
        <f t="shared" si="19"/>
        <v>Nagpur</v>
      </c>
    </row>
    <row r="623" spans="1:24" x14ac:dyDescent="0.4">
      <c r="A623">
        <v>100622</v>
      </c>
      <c r="B623" s="5">
        <v>45802.100694444445</v>
      </c>
      <c r="C623" s="3" t="str">
        <f>TEXT(Sales_Data[[#This Row],[OrderDate]],"mmmm")</f>
        <v>May</v>
      </c>
      <c r="D623" s="3" t="str">
        <f t="shared" si="18"/>
        <v>2025</v>
      </c>
      <c r="E623" t="s">
        <v>19</v>
      </c>
      <c r="F623" t="s">
        <v>24</v>
      </c>
      <c r="G623" t="s">
        <v>29</v>
      </c>
      <c r="H623" t="s">
        <v>32</v>
      </c>
      <c r="I623" t="s">
        <v>100</v>
      </c>
      <c r="J623">
        <v>35</v>
      </c>
      <c r="K623">
        <v>25000</v>
      </c>
      <c r="L623" s="7">
        <f>Sales_Data[[#This Row],[OrderQuantity]] *Sales_Data[[#This Row],[UnitPrice]]</f>
        <v>875000</v>
      </c>
      <c r="M623" s="7">
        <f>Sales_Data[[#This Row],[UnitPrice]]-Sales_Data[[#This Row],[UnitCost]]</f>
        <v>7000</v>
      </c>
      <c r="N623" s="7">
        <f>Sales_Data[[#This Row],[Gross Revenue]]-Sales_Data[[#This Row],[Discount Amount ]]</f>
        <v>868000</v>
      </c>
      <c r="O623" s="7">
        <f>Sales_Data[[#This Row],[OrderQuantity]] *Sales_Data[[#This Row],[UnitCost]]</f>
        <v>630000</v>
      </c>
      <c r="P623" s="7">
        <f>Sales_Data[[#This Row],[ItemCost]] +Sales_Data[[#This Row],[ShippingCost]]</f>
        <v>630509.46</v>
      </c>
      <c r="Q623" s="7">
        <f>Sales_Data[[#This Row],[Gross Revenue]]-Sales_Data[[#This Row],[TotalFinancialCost]]</f>
        <v>244490.54000000004</v>
      </c>
      <c r="R623" s="7">
        <f>Sales_Data[[#This Row],[Actul Bill Amount]]-Sales_Data[[#This Row],[ShippingCost]]</f>
        <v>867490.54</v>
      </c>
      <c r="S623">
        <v>597</v>
      </c>
      <c r="T623">
        <v>509.46</v>
      </c>
      <c r="U623" t="s">
        <v>60</v>
      </c>
      <c r="V623">
        <v>18000</v>
      </c>
      <c r="W623" t="s">
        <v>33</v>
      </c>
      <c r="X623" t="str">
        <f t="shared" si="19"/>
        <v>Delhi</v>
      </c>
    </row>
    <row r="624" spans="1:24" x14ac:dyDescent="0.4">
      <c r="A624">
        <v>100623</v>
      </c>
      <c r="B624" s="5">
        <v>45984.03402777778</v>
      </c>
      <c r="C624" s="3" t="str">
        <f>TEXT(Sales_Data[[#This Row],[OrderDate]],"mmmm")</f>
        <v>November</v>
      </c>
      <c r="D624" s="3" t="str">
        <f t="shared" si="18"/>
        <v>2025</v>
      </c>
      <c r="E624" t="s">
        <v>34</v>
      </c>
      <c r="F624" t="s">
        <v>14</v>
      </c>
      <c r="G624" t="s">
        <v>29</v>
      </c>
      <c r="H624" t="s">
        <v>16</v>
      </c>
      <c r="I624" t="s">
        <v>100</v>
      </c>
      <c r="J624">
        <v>75</v>
      </c>
      <c r="K624">
        <v>3200</v>
      </c>
      <c r="L624" s="7">
        <f>Sales_Data[[#This Row],[OrderQuantity]] *Sales_Data[[#This Row],[UnitPrice]]</f>
        <v>240000</v>
      </c>
      <c r="M624" s="7">
        <f>Sales_Data[[#This Row],[UnitPrice]]-Sales_Data[[#This Row],[UnitCost]]</f>
        <v>1200</v>
      </c>
      <c r="N624" s="7">
        <f>Sales_Data[[#This Row],[Gross Revenue]]-Sales_Data[[#This Row],[Discount Amount ]]</f>
        <v>238800</v>
      </c>
      <c r="O624" s="7">
        <f>Sales_Data[[#This Row],[OrderQuantity]] *Sales_Data[[#This Row],[UnitCost]]</f>
        <v>150000</v>
      </c>
      <c r="P624" s="7">
        <f>Sales_Data[[#This Row],[ItemCost]] +Sales_Data[[#This Row],[ShippingCost]]</f>
        <v>151106.96</v>
      </c>
      <c r="Q624" s="7">
        <f>Sales_Data[[#This Row],[Gross Revenue]]-Sales_Data[[#This Row],[TotalFinancialCost]]</f>
        <v>88893.040000000008</v>
      </c>
      <c r="R624" s="7">
        <f>Sales_Data[[#This Row],[Actul Bill Amount]]-Sales_Data[[#This Row],[ShippingCost]]</f>
        <v>237693.04</v>
      </c>
      <c r="S624">
        <v>843</v>
      </c>
      <c r="T624">
        <v>1106.96</v>
      </c>
      <c r="U624" t="s">
        <v>17</v>
      </c>
      <c r="V624">
        <v>2000</v>
      </c>
      <c r="W624" t="s">
        <v>18</v>
      </c>
      <c r="X624" t="str">
        <f t="shared" si="19"/>
        <v>Bengaluru</v>
      </c>
    </row>
    <row r="625" spans="1:24" x14ac:dyDescent="0.4">
      <c r="A625">
        <v>100624</v>
      </c>
      <c r="B625" s="5">
        <v>45874.26458333333</v>
      </c>
      <c r="C625" s="3" t="str">
        <f>TEXT(Sales_Data[[#This Row],[OrderDate]],"mmmm")</f>
        <v>August</v>
      </c>
      <c r="D625" s="3" t="str">
        <f t="shared" si="18"/>
        <v>2025</v>
      </c>
      <c r="E625" t="s">
        <v>34</v>
      </c>
      <c r="F625" t="s">
        <v>40</v>
      </c>
      <c r="G625" t="s">
        <v>15</v>
      </c>
      <c r="H625" t="s">
        <v>37</v>
      </c>
      <c r="I625" t="s">
        <v>100</v>
      </c>
      <c r="J625">
        <v>77</v>
      </c>
      <c r="K625">
        <v>1500</v>
      </c>
      <c r="L625" s="7">
        <f>Sales_Data[[#This Row],[OrderQuantity]] *Sales_Data[[#This Row],[UnitPrice]]</f>
        <v>115500</v>
      </c>
      <c r="M625" s="7">
        <f>Sales_Data[[#This Row],[UnitPrice]]-Sales_Data[[#This Row],[UnitCost]]</f>
        <v>700</v>
      </c>
      <c r="N625" s="7">
        <f>Sales_Data[[#This Row],[Gross Revenue]]-Sales_Data[[#This Row],[Discount Amount ]]</f>
        <v>114800</v>
      </c>
      <c r="O625" s="7">
        <f>Sales_Data[[#This Row],[OrderQuantity]] *Sales_Data[[#This Row],[UnitCost]]</f>
        <v>61600</v>
      </c>
      <c r="P625" s="7">
        <f>Sales_Data[[#This Row],[ItemCost]] +Sales_Data[[#This Row],[ShippingCost]]</f>
        <v>62257.02</v>
      </c>
      <c r="Q625" s="7">
        <f>Sales_Data[[#This Row],[Gross Revenue]]-Sales_Data[[#This Row],[TotalFinancialCost]]</f>
        <v>53242.98</v>
      </c>
      <c r="R625" s="7">
        <f>Sales_Data[[#This Row],[Actul Bill Amount]]-Sales_Data[[#This Row],[ShippingCost]]</f>
        <v>114142.98</v>
      </c>
      <c r="S625">
        <v>886</v>
      </c>
      <c r="T625">
        <v>657.02</v>
      </c>
      <c r="U625" t="s">
        <v>52</v>
      </c>
      <c r="V625">
        <v>800</v>
      </c>
      <c r="W625" t="s">
        <v>38</v>
      </c>
      <c r="X625" t="str">
        <f t="shared" si="19"/>
        <v>Kolkata</v>
      </c>
    </row>
    <row r="626" spans="1:24" x14ac:dyDescent="0.4">
      <c r="A626">
        <v>100625</v>
      </c>
      <c r="B626" s="5">
        <v>45958.845833333333</v>
      </c>
      <c r="C626" s="3" t="str">
        <f>TEXT(Sales_Data[[#This Row],[OrderDate]],"mmmm")</f>
        <v>October</v>
      </c>
      <c r="D626" s="3" t="str">
        <f t="shared" si="18"/>
        <v>2025</v>
      </c>
      <c r="E626" t="s">
        <v>19</v>
      </c>
      <c r="F626" t="s">
        <v>35</v>
      </c>
      <c r="G626" t="s">
        <v>15</v>
      </c>
      <c r="H626" t="s">
        <v>20</v>
      </c>
      <c r="I626" t="s">
        <v>100</v>
      </c>
      <c r="J626">
        <v>75</v>
      </c>
      <c r="K626">
        <v>12000</v>
      </c>
      <c r="L626" s="7">
        <f>Sales_Data[[#This Row],[OrderQuantity]] *Sales_Data[[#This Row],[UnitPrice]]</f>
        <v>900000</v>
      </c>
      <c r="M626" s="7">
        <f>Sales_Data[[#This Row],[UnitPrice]]-Sales_Data[[#This Row],[UnitCost]]</f>
        <v>4000</v>
      </c>
      <c r="N626" s="7">
        <f>Sales_Data[[#This Row],[Gross Revenue]]-Sales_Data[[#This Row],[Discount Amount ]]</f>
        <v>896000</v>
      </c>
      <c r="O626" s="7">
        <f>Sales_Data[[#This Row],[OrderQuantity]] *Sales_Data[[#This Row],[UnitCost]]</f>
        <v>600000</v>
      </c>
      <c r="P626" s="7">
        <f>Sales_Data[[#This Row],[ItemCost]] +Sales_Data[[#This Row],[ShippingCost]]</f>
        <v>600620.81999999995</v>
      </c>
      <c r="Q626" s="7">
        <f>Sales_Data[[#This Row],[Gross Revenue]]-Sales_Data[[#This Row],[TotalFinancialCost]]</f>
        <v>299379.18000000005</v>
      </c>
      <c r="R626" s="7">
        <f>Sales_Data[[#This Row],[Actul Bill Amount]]-Sales_Data[[#This Row],[ShippingCost]]</f>
        <v>895379.18</v>
      </c>
      <c r="S626">
        <v>1098</v>
      </c>
      <c r="T626">
        <v>620.82000000000005</v>
      </c>
      <c r="U626" t="s">
        <v>36</v>
      </c>
      <c r="V626">
        <v>8000</v>
      </c>
      <c r="W626" t="s">
        <v>22</v>
      </c>
      <c r="X626" t="str">
        <f t="shared" si="19"/>
        <v>Nagpur</v>
      </c>
    </row>
    <row r="627" spans="1:24" x14ac:dyDescent="0.4">
      <c r="A627">
        <v>100626</v>
      </c>
      <c r="B627" s="5">
        <v>45789.665277777778</v>
      </c>
      <c r="C627" s="3" t="str">
        <f>TEXT(Sales_Data[[#This Row],[OrderDate]],"mmmm")</f>
        <v>May</v>
      </c>
      <c r="D627" s="3" t="str">
        <f t="shared" si="18"/>
        <v>2025</v>
      </c>
      <c r="E627" t="s">
        <v>19</v>
      </c>
      <c r="F627" t="s">
        <v>35</v>
      </c>
      <c r="G627" t="s">
        <v>15</v>
      </c>
      <c r="H627" t="s">
        <v>16</v>
      </c>
      <c r="I627" t="s">
        <v>100</v>
      </c>
      <c r="J627">
        <v>74</v>
      </c>
      <c r="K627">
        <v>8500</v>
      </c>
      <c r="L627" s="7">
        <f>Sales_Data[[#This Row],[OrderQuantity]] *Sales_Data[[#This Row],[UnitPrice]]</f>
        <v>629000</v>
      </c>
      <c r="M627" s="7">
        <f>Sales_Data[[#This Row],[UnitPrice]]-Sales_Data[[#This Row],[UnitCost]]</f>
        <v>3000</v>
      </c>
      <c r="N627" s="7">
        <f>Sales_Data[[#This Row],[Gross Revenue]]-Sales_Data[[#This Row],[Discount Amount ]]</f>
        <v>626000</v>
      </c>
      <c r="O627" s="7">
        <f>Sales_Data[[#This Row],[OrderQuantity]] *Sales_Data[[#This Row],[UnitCost]]</f>
        <v>407000</v>
      </c>
      <c r="P627" s="7">
        <f>Sales_Data[[#This Row],[ItemCost]] +Sales_Data[[#This Row],[ShippingCost]]</f>
        <v>407932.49</v>
      </c>
      <c r="Q627" s="7">
        <f>Sales_Data[[#This Row],[Gross Revenue]]-Sales_Data[[#This Row],[TotalFinancialCost]]</f>
        <v>221067.51</v>
      </c>
      <c r="R627" s="7">
        <f>Sales_Data[[#This Row],[Actul Bill Amount]]-Sales_Data[[#This Row],[ShippingCost]]</f>
        <v>625067.51</v>
      </c>
      <c r="S627">
        <v>1182</v>
      </c>
      <c r="T627">
        <v>932.49</v>
      </c>
      <c r="U627" t="s">
        <v>49</v>
      </c>
      <c r="V627">
        <v>5500</v>
      </c>
      <c r="W627" t="s">
        <v>18</v>
      </c>
      <c r="X627" t="str">
        <f t="shared" si="19"/>
        <v>Bengaluru</v>
      </c>
    </row>
    <row r="628" spans="1:24" x14ac:dyDescent="0.4">
      <c r="A628">
        <v>100627</v>
      </c>
      <c r="B628" s="5">
        <v>45949.627083333333</v>
      </c>
      <c r="C628" s="3" t="str">
        <f>TEXT(Sales_Data[[#This Row],[OrderDate]],"mmmm")</f>
        <v>October</v>
      </c>
      <c r="D628" s="3" t="str">
        <f t="shared" si="18"/>
        <v>2025</v>
      </c>
      <c r="E628" t="s">
        <v>50</v>
      </c>
      <c r="F628" t="s">
        <v>46</v>
      </c>
      <c r="G628" t="s">
        <v>15</v>
      </c>
      <c r="H628" t="s">
        <v>20</v>
      </c>
      <c r="I628" t="s">
        <v>100</v>
      </c>
      <c r="J628">
        <v>30</v>
      </c>
      <c r="K628">
        <v>15000</v>
      </c>
      <c r="L628" s="7">
        <f>Sales_Data[[#This Row],[OrderQuantity]] *Sales_Data[[#This Row],[UnitPrice]]</f>
        <v>450000</v>
      </c>
      <c r="M628" s="7">
        <f>Sales_Data[[#This Row],[UnitPrice]]-Sales_Data[[#This Row],[UnitCost]]</f>
        <v>5500</v>
      </c>
      <c r="N628" s="7">
        <f>Sales_Data[[#This Row],[Gross Revenue]]-Sales_Data[[#This Row],[Discount Amount ]]</f>
        <v>444500</v>
      </c>
      <c r="O628" s="7">
        <f>Sales_Data[[#This Row],[OrderQuantity]] *Sales_Data[[#This Row],[UnitCost]]</f>
        <v>285000</v>
      </c>
      <c r="P628" s="7">
        <f>Sales_Data[[#This Row],[ItemCost]] +Sales_Data[[#This Row],[ShippingCost]]</f>
        <v>285377.67</v>
      </c>
      <c r="Q628" s="7">
        <f>Sales_Data[[#This Row],[Gross Revenue]]-Sales_Data[[#This Row],[TotalFinancialCost]]</f>
        <v>164622.33000000002</v>
      </c>
      <c r="R628" s="7">
        <f>Sales_Data[[#This Row],[Actul Bill Amount]]-Sales_Data[[#This Row],[ShippingCost]]</f>
        <v>444122.33</v>
      </c>
      <c r="S628">
        <v>754</v>
      </c>
      <c r="T628">
        <v>377.67</v>
      </c>
      <c r="U628" t="s">
        <v>53</v>
      </c>
      <c r="V628">
        <v>9500</v>
      </c>
      <c r="W628" t="s">
        <v>22</v>
      </c>
      <c r="X628" t="str">
        <f t="shared" si="19"/>
        <v>Nagpur</v>
      </c>
    </row>
    <row r="629" spans="1:24" x14ac:dyDescent="0.4">
      <c r="A629">
        <v>100628</v>
      </c>
      <c r="B629" s="5">
        <v>45727.929861111108</v>
      </c>
      <c r="C629" s="3" t="str">
        <f>TEXT(Sales_Data[[#This Row],[OrderDate]],"mmmm")</f>
        <v>March</v>
      </c>
      <c r="D629" s="3" t="str">
        <f t="shared" si="18"/>
        <v>2025</v>
      </c>
      <c r="E629" t="s">
        <v>48</v>
      </c>
      <c r="F629" t="s">
        <v>55</v>
      </c>
      <c r="G629" t="s">
        <v>15</v>
      </c>
      <c r="H629" t="s">
        <v>37</v>
      </c>
      <c r="I629" t="s">
        <v>100</v>
      </c>
      <c r="J629">
        <v>70</v>
      </c>
      <c r="K629">
        <v>600</v>
      </c>
      <c r="L629" s="7">
        <f>Sales_Data[[#This Row],[OrderQuantity]] *Sales_Data[[#This Row],[UnitPrice]]</f>
        <v>42000</v>
      </c>
      <c r="M629" s="7">
        <f>Sales_Data[[#This Row],[UnitPrice]]-Sales_Data[[#This Row],[UnitCost]]</f>
        <v>250</v>
      </c>
      <c r="N629" s="7">
        <f>Sales_Data[[#This Row],[Gross Revenue]]-Sales_Data[[#This Row],[Discount Amount ]]</f>
        <v>41750</v>
      </c>
      <c r="O629" s="7">
        <f>Sales_Data[[#This Row],[OrderQuantity]] *Sales_Data[[#This Row],[UnitCost]]</f>
        <v>24500</v>
      </c>
      <c r="P629" s="7">
        <f>Sales_Data[[#This Row],[ItemCost]] +Sales_Data[[#This Row],[ShippingCost]]</f>
        <v>25360.34</v>
      </c>
      <c r="Q629" s="7">
        <f>Sales_Data[[#This Row],[Gross Revenue]]-Sales_Data[[#This Row],[TotalFinancialCost]]</f>
        <v>16639.66</v>
      </c>
      <c r="R629" s="7">
        <f>Sales_Data[[#This Row],[Actul Bill Amount]]-Sales_Data[[#This Row],[ShippingCost]]</f>
        <v>40889.660000000003</v>
      </c>
      <c r="S629">
        <v>1089</v>
      </c>
      <c r="T629">
        <v>860.34</v>
      </c>
      <c r="U629" t="s">
        <v>57</v>
      </c>
      <c r="V629">
        <v>350</v>
      </c>
      <c r="W629" t="s">
        <v>38</v>
      </c>
      <c r="X629" t="str">
        <f t="shared" si="19"/>
        <v>Kolkata</v>
      </c>
    </row>
    <row r="630" spans="1:24" x14ac:dyDescent="0.4">
      <c r="A630">
        <v>100629</v>
      </c>
      <c r="B630" s="5">
        <v>45909.704861111109</v>
      </c>
      <c r="C630" s="3" t="str">
        <f>TEXT(Sales_Data[[#This Row],[OrderDate]],"mmmm")</f>
        <v>September</v>
      </c>
      <c r="D630" s="3" t="str">
        <f t="shared" si="18"/>
        <v>2025</v>
      </c>
      <c r="E630" t="s">
        <v>50</v>
      </c>
      <c r="F630" t="s">
        <v>24</v>
      </c>
      <c r="G630" t="s">
        <v>15</v>
      </c>
      <c r="H630" t="s">
        <v>25</v>
      </c>
      <c r="I630" t="s">
        <v>100</v>
      </c>
      <c r="J630">
        <v>21</v>
      </c>
      <c r="K630">
        <v>45000</v>
      </c>
      <c r="L630" s="7">
        <f>Sales_Data[[#This Row],[OrderQuantity]] *Sales_Data[[#This Row],[UnitPrice]]</f>
        <v>945000</v>
      </c>
      <c r="M630" s="7">
        <f>Sales_Data[[#This Row],[UnitPrice]]-Sales_Data[[#This Row],[UnitCost]]</f>
        <v>13000</v>
      </c>
      <c r="N630" s="7">
        <f>Sales_Data[[#This Row],[Gross Revenue]]-Sales_Data[[#This Row],[Discount Amount ]]</f>
        <v>932000</v>
      </c>
      <c r="O630" s="7">
        <f>Sales_Data[[#This Row],[OrderQuantity]] *Sales_Data[[#This Row],[UnitCost]]</f>
        <v>672000</v>
      </c>
      <c r="P630" s="7">
        <f>Sales_Data[[#This Row],[ItemCost]] +Sales_Data[[#This Row],[ShippingCost]]</f>
        <v>672710.44</v>
      </c>
      <c r="Q630" s="7">
        <f>Sales_Data[[#This Row],[Gross Revenue]]-Sales_Data[[#This Row],[TotalFinancialCost]]</f>
        <v>272289.56000000006</v>
      </c>
      <c r="R630" s="7">
        <f>Sales_Data[[#This Row],[Actul Bill Amount]]-Sales_Data[[#This Row],[ShippingCost]]</f>
        <v>931289.56</v>
      </c>
      <c r="S630">
        <v>963</v>
      </c>
      <c r="T630">
        <v>710.44</v>
      </c>
      <c r="U630" t="s">
        <v>26</v>
      </c>
      <c r="V630">
        <v>32000</v>
      </c>
      <c r="W630" t="s">
        <v>27</v>
      </c>
      <c r="X630" t="str">
        <f t="shared" si="19"/>
        <v>Mumbai</v>
      </c>
    </row>
    <row r="631" spans="1:24" x14ac:dyDescent="0.4">
      <c r="A631">
        <v>100630</v>
      </c>
      <c r="B631" s="5">
        <v>45932.015277777777</v>
      </c>
      <c r="C631" s="3" t="str">
        <f>TEXT(Sales_Data[[#This Row],[OrderDate]],"mmmm")</f>
        <v>October</v>
      </c>
      <c r="D631" s="3" t="str">
        <f t="shared" si="18"/>
        <v>2025</v>
      </c>
      <c r="E631" t="s">
        <v>23</v>
      </c>
      <c r="F631" t="s">
        <v>40</v>
      </c>
      <c r="G631" t="s">
        <v>31</v>
      </c>
      <c r="H631" t="s">
        <v>32</v>
      </c>
      <c r="I631" t="s">
        <v>100</v>
      </c>
      <c r="J631">
        <v>3</v>
      </c>
      <c r="K631">
        <v>1500</v>
      </c>
      <c r="L631" s="7">
        <f>Sales_Data[[#This Row],[OrderQuantity]] *Sales_Data[[#This Row],[UnitPrice]]</f>
        <v>4500</v>
      </c>
      <c r="M631" s="7">
        <f>Sales_Data[[#This Row],[UnitPrice]]-Sales_Data[[#This Row],[UnitCost]]</f>
        <v>700</v>
      </c>
      <c r="N631" s="7">
        <f>Sales_Data[[#This Row],[Gross Revenue]]-Sales_Data[[#This Row],[Discount Amount ]]</f>
        <v>3800</v>
      </c>
      <c r="O631" s="7">
        <f>Sales_Data[[#This Row],[OrderQuantity]] *Sales_Data[[#This Row],[UnitCost]]</f>
        <v>2400</v>
      </c>
      <c r="P631" s="7">
        <f>Sales_Data[[#This Row],[ItemCost]] +Sales_Data[[#This Row],[ShippingCost]]</f>
        <v>3038.74</v>
      </c>
      <c r="Q631" s="7">
        <f>Sales_Data[[#This Row],[Gross Revenue]]-Sales_Data[[#This Row],[TotalFinancialCost]]</f>
        <v>1461.2600000000002</v>
      </c>
      <c r="R631" s="7">
        <f>Sales_Data[[#This Row],[Actul Bill Amount]]-Sales_Data[[#This Row],[ShippingCost]]</f>
        <v>3161.26</v>
      </c>
      <c r="S631">
        <v>987</v>
      </c>
      <c r="T631">
        <v>638.74</v>
      </c>
      <c r="U631" t="s">
        <v>52</v>
      </c>
      <c r="V631">
        <v>800</v>
      </c>
      <c r="W631" t="s">
        <v>33</v>
      </c>
      <c r="X631" t="str">
        <f t="shared" si="19"/>
        <v>Delhi</v>
      </c>
    </row>
    <row r="632" spans="1:24" x14ac:dyDescent="0.4">
      <c r="A632">
        <v>100631</v>
      </c>
      <c r="B632" s="5">
        <v>46021.738888888889</v>
      </c>
      <c r="C632" s="3" t="str">
        <f>TEXT(Sales_Data[[#This Row],[OrderDate]],"mmmm")</f>
        <v>December</v>
      </c>
      <c r="D632" s="3" t="str">
        <f t="shared" si="18"/>
        <v>2025</v>
      </c>
      <c r="E632" t="s">
        <v>48</v>
      </c>
      <c r="F632" t="s">
        <v>40</v>
      </c>
      <c r="G632" t="s">
        <v>29</v>
      </c>
      <c r="H632" t="s">
        <v>37</v>
      </c>
      <c r="I632" t="s">
        <v>100</v>
      </c>
      <c r="J632">
        <v>53</v>
      </c>
      <c r="K632">
        <v>1500</v>
      </c>
      <c r="L632" s="7">
        <f>Sales_Data[[#This Row],[OrderQuantity]] *Sales_Data[[#This Row],[UnitPrice]]</f>
        <v>79500</v>
      </c>
      <c r="M632" s="7">
        <f>Sales_Data[[#This Row],[UnitPrice]]-Sales_Data[[#This Row],[UnitCost]]</f>
        <v>700</v>
      </c>
      <c r="N632" s="7">
        <f>Sales_Data[[#This Row],[Gross Revenue]]-Sales_Data[[#This Row],[Discount Amount ]]</f>
        <v>78800</v>
      </c>
      <c r="O632" s="7">
        <f>Sales_Data[[#This Row],[OrderQuantity]] *Sales_Data[[#This Row],[UnitCost]]</f>
        <v>42400</v>
      </c>
      <c r="P632" s="7">
        <f>Sales_Data[[#This Row],[ItemCost]] +Sales_Data[[#This Row],[ShippingCost]]</f>
        <v>42746.04</v>
      </c>
      <c r="Q632" s="7">
        <f>Sales_Data[[#This Row],[Gross Revenue]]-Sales_Data[[#This Row],[TotalFinancialCost]]</f>
        <v>36753.96</v>
      </c>
      <c r="R632" s="7">
        <f>Sales_Data[[#This Row],[Actul Bill Amount]]-Sales_Data[[#This Row],[ShippingCost]]</f>
        <v>78453.960000000006</v>
      </c>
      <c r="S632">
        <v>332</v>
      </c>
      <c r="T632">
        <v>346.04</v>
      </c>
      <c r="U632" t="s">
        <v>52</v>
      </c>
      <c r="V632">
        <v>800</v>
      </c>
      <c r="W632" t="s">
        <v>38</v>
      </c>
      <c r="X632" t="str">
        <f t="shared" si="19"/>
        <v>Kolkata</v>
      </c>
    </row>
    <row r="633" spans="1:24" x14ac:dyDescent="0.4">
      <c r="A633">
        <v>100632</v>
      </c>
      <c r="B633" s="5">
        <v>45839.289583333331</v>
      </c>
      <c r="C633" s="3" t="str">
        <f>TEXT(Sales_Data[[#This Row],[OrderDate]],"mmmm")</f>
        <v>July</v>
      </c>
      <c r="D633" s="3" t="str">
        <f t="shared" si="18"/>
        <v>2025</v>
      </c>
      <c r="E633" t="s">
        <v>19</v>
      </c>
      <c r="F633" t="s">
        <v>55</v>
      </c>
      <c r="G633" t="s">
        <v>31</v>
      </c>
      <c r="H633" t="s">
        <v>32</v>
      </c>
      <c r="I633" t="s">
        <v>100</v>
      </c>
      <c r="J633">
        <v>52</v>
      </c>
      <c r="K633">
        <v>1200</v>
      </c>
      <c r="L633" s="7">
        <f>Sales_Data[[#This Row],[OrderQuantity]] *Sales_Data[[#This Row],[UnitPrice]]</f>
        <v>62400</v>
      </c>
      <c r="M633" s="7">
        <f>Sales_Data[[#This Row],[UnitPrice]]-Sales_Data[[#This Row],[UnitCost]]</f>
        <v>400</v>
      </c>
      <c r="N633" s="7">
        <f>Sales_Data[[#This Row],[Gross Revenue]]-Sales_Data[[#This Row],[Discount Amount ]]</f>
        <v>62000</v>
      </c>
      <c r="O633" s="7">
        <f>Sales_Data[[#This Row],[OrderQuantity]] *Sales_Data[[#This Row],[UnitCost]]</f>
        <v>41600</v>
      </c>
      <c r="P633" s="7">
        <f>Sales_Data[[#This Row],[ItemCost]] +Sales_Data[[#This Row],[ShippingCost]]</f>
        <v>42331.99</v>
      </c>
      <c r="Q633" s="7">
        <f>Sales_Data[[#This Row],[Gross Revenue]]-Sales_Data[[#This Row],[TotalFinancialCost]]</f>
        <v>20068.010000000002</v>
      </c>
      <c r="R633" s="7">
        <f>Sales_Data[[#This Row],[Actul Bill Amount]]-Sales_Data[[#This Row],[ShippingCost]]</f>
        <v>61268.01</v>
      </c>
      <c r="S633">
        <v>872</v>
      </c>
      <c r="T633">
        <v>731.99</v>
      </c>
      <c r="U633" t="s">
        <v>58</v>
      </c>
      <c r="V633">
        <v>800</v>
      </c>
      <c r="W633" t="s">
        <v>33</v>
      </c>
      <c r="X633" t="str">
        <f t="shared" si="19"/>
        <v>Delhi</v>
      </c>
    </row>
    <row r="634" spans="1:24" x14ac:dyDescent="0.4">
      <c r="A634">
        <v>100633</v>
      </c>
      <c r="B634" s="5">
        <v>45824.920138888891</v>
      </c>
      <c r="C634" s="3" t="str">
        <f>TEXT(Sales_Data[[#This Row],[OrderDate]],"mmmm")</f>
        <v>June</v>
      </c>
      <c r="D634" s="3" t="str">
        <f t="shared" si="18"/>
        <v>2025</v>
      </c>
      <c r="E634" t="s">
        <v>23</v>
      </c>
      <c r="F634" t="s">
        <v>43</v>
      </c>
      <c r="G634" t="s">
        <v>15</v>
      </c>
      <c r="H634" t="s">
        <v>25</v>
      </c>
      <c r="I634" t="s">
        <v>100</v>
      </c>
      <c r="J634">
        <v>81</v>
      </c>
      <c r="K634">
        <v>4500</v>
      </c>
      <c r="L634" s="7">
        <f>Sales_Data[[#This Row],[OrderQuantity]] *Sales_Data[[#This Row],[UnitPrice]]</f>
        <v>364500</v>
      </c>
      <c r="M634" s="7">
        <f>Sales_Data[[#This Row],[UnitPrice]]-Sales_Data[[#This Row],[UnitCost]]</f>
        <v>2000</v>
      </c>
      <c r="N634" s="7">
        <f>Sales_Data[[#This Row],[Gross Revenue]]-Sales_Data[[#This Row],[Discount Amount ]]</f>
        <v>362500</v>
      </c>
      <c r="O634" s="7">
        <f>Sales_Data[[#This Row],[OrderQuantity]] *Sales_Data[[#This Row],[UnitCost]]</f>
        <v>202500</v>
      </c>
      <c r="P634" s="7">
        <f>Sales_Data[[#This Row],[ItemCost]] +Sales_Data[[#This Row],[ShippingCost]]</f>
        <v>204403.72</v>
      </c>
      <c r="Q634" s="7">
        <f>Sales_Data[[#This Row],[Gross Revenue]]-Sales_Data[[#This Row],[TotalFinancialCost]]</f>
        <v>160096.28</v>
      </c>
      <c r="R634" s="7">
        <f>Sales_Data[[#This Row],[Actul Bill Amount]]-Sales_Data[[#This Row],[ShippingCost]]</f>
        <v>360596.28</v>
      </c>
      <c r="S634">
        <v>335</v>
      </c>
      <c r="T634">
        <v>1903.72</v>
      </c>
      <c r="U634" t="s">
        <v>44</v>
      </c>
      <c r="V634">
        <v>2500</v>
      </c>
      <c r="W634" t="s">
        <v>27</v>
      </c>
      <c r="X634" t="str">
        <f t="shared" si="19"/>
        <v>Mumbai</v>
      </c>
    </row>
    <row r="635" spans="1:24" x14ac:dyDescent="0.4">
      <c r="A635">
        <v>100634</v>
      </c>
      <c r="B635" s="5">
        <v>45748.365972222222</v>
      </c>
      <c r="C635" s="3" t="str">
        <f>TEXT(Sales_Data[[#This Row],[OrderDate]],"mmmm")</f>
        <v>April</v>
      </c>
      <c r="D635" s="3" t="str">
        <f t="shared" si="18"/>
        <v>2025</v>
      </c>
      <c r="E635" t="s">
        <v>34</v>
      </c>
      <c r="F635" t="s">
        <v>14</v>
      </c>
      <c r="G635" t="s">
        <v>29</v>
      </c>
      <c r="H635" t="s">
        <v>37</v>
      </c>
      <c r="I635" t="s">
        <v>100</v>
      </c>
      <c r="J635">
        <v>19</v>
      </c>
      <c r="K635">
        <v>3200</v>
      </c>
      <c r="L635" s="7">
        <f>Sales_Data[[#This Row],[OrderQuantity]] *Sales_Data[[#This Row],[UnitPrice]]</f>
        <v>60800</v>
      </c>
      <c r="M635" s="7">
        <f>Sales_Data[[#This Row],[UnitPrice]]-Sales_Data[[#This Row],[UnitCost]]</f>
        <v>1200</v>
      </c>
      <c r="N635" s="7">
        <f>Sales_Data[[#This Row],[Gross Revenue]]-Sales_Data[[#This Row],[Discount Amount ]]</f>
        <v>59600</v>
      </c>
      <c r="O635" s="7">
        <f>Sales_Data[[#This Row],[OrderQuantity]] *Sales_Data[[#This Row],[UnitCost]]</f>
        <v>38000</v>
      </c>
      <c r="P635" s="7">
        <f>Sales_Data[[#This Row],[ItemCost]] +Sales_Data[[#This Row],[ShippingCost]]</f>
        <v>40505.79</v>
      </c>
      <c r="Q635" s="7">
        <f>Sales_Data[[#This Row],[Gross Revenue]]-Sales_Data[[#This Row],[TotalFinancialCost]]</f>
        <v>20294.21</v>
      </c>
      <c r="R635" s="7">
        <f>Sales_Data[[#This Row],[Actul Bill Amount]]-Sales_Data[[#This Row],[ShippingCost]]</f>
        <v>57094.21</v>
      </c>
      <c r="S635">
        <v>773</v>
      </c>
      <c r="T635">
        <v>2505.79</v>
      </c>
      <c r="U635" t="s">
        <v>17</v>
      </c>
      <c r="V635">
        <v>2000</v>
      </c>
      <c r="W635" t="s">
        <v>38</v>
      </c>
      <c r="X635" t="str">
        <f t="shared" si="19"/>
        <v>Kolkata</v>
      </c>
    </row>
    <row r="636" spans="1:24" x14ac:dyDescent="0.4">
      <c r="A636">
        <v>100635</v>
      </c>
      <c r="B636" s="5">
        <v>45859.116666666669</v>
      </c>
      <c r="C636" s="3" t="str">
        <f>TEXT(Sales_Data[[#This Row],[OrderDate]],"mmmm")</f>
        <v>July</v>
      </c>
      <c r="D636" s="3" t="str">
        <f t="shared" si="18"/>
        <v>2025</v>
      </c>
      <c r="E636" t="s">
        <v>23</v>
      </c>
      <c r="F636" t="s">
        <v>55</v>
      </c>
      <c r="G636" t="s">
        <v>31</v>
      </c>
      <c r="H636" t="s">
        <v>32</v>
      </c>
      <c r="I636" t="s">
        <v>100</v>
      </c>
      <c r="J636">
        <v>68</v>
      </c>
      <c r="K636">
        <v>1200</v>
      </c>
      <c r="L636" s="7">
        <f>Sales_Data[[#This Row],[OrderQuantity]] *Sales_Data[[#This Row],[UnitPrice]]</f>
        <v>81600</v>
      </c>
      <c r="M636" s="7">
        <f>Sales_Data[[#This Row],[UnitPrice]]-Sales_Data[[#This Row],[UnitCost]]</f>
        <v>400</v>
      </c>
      <c r="N636" s="7">
        <f>Sales_Data[[#This Row],[Gross Revenue]]-Sales_Data[[#This Row],[Discount Amount ]]</f>
        <v>81200</v>
      </c>
      <c r="O636" s="7">
        <f>Sales_Data[[#This Row],[OrderQuantity]] *Sales_Data[[#This Row],[UnitCost]]</f>
        <v>54400</v>
      </c>
      <c r="P636" s="7">
        <f>Sales_Data[[#This Row],[ItemCost]] +Sales_Data[[#This Row],[ShippingCost]]</f>
        <v>55287.76</v>
      </c>
      <c r="Q636" s="7">
        <f>Sales_Data[[#This Row],[Gross Revenue]]-Sales_Data[[#This Row],[TotalFinancialCost]]</f>
        <v>26312.239999999998</v>
      </c>
      <c r="R636" s="7">
        <f>Sales_Data[[#This Row],[Actul Bill Amount]]-Sales_Data[[#This Row],[ShippingCost]]</f>
        <v>80312.240000000005</v>
      </c>
      <c r="S636">
        <v>1002</v>
      </c>
      <c r="T636">
        <v>887.76</v>
      </c>
      <c r="U636" t="s">
        <v>58</v>
      </c>
      <c r="V636">
        <v>800</v>
      </c>
      <c r="W636" t="s">
        <v>33</v>
      </c>
      <c r="X636" t="str">
        <f t="shared" si="19"/>
        <v>Delhi</v>
      </c>
    </row>
    <row r="637" spans="1:24" x14ac:dyDescent="0.4">
      <c r="A637">
        <v>100636</v>
      </c>
      <c r="B637" s="5">
        <v>46003.655555555553</v>
      </c>
      <c r="C637" s="3" t="str">
        <f>TEXT(Sales_Data[[#This Row],[OrderDate]],"mmmm")</f>
        <v>December</v>
      </c>
      <c r="D637" s="3" t="str">
        <f t="shared" si="18"/>
        <v>2025</v>
      </c>
      <c r="E637" t="s">
        <v>23</v>
      </c>
      <c r="F637" t="s">
        <v>14</v>
      </c>
      <c r="G637" t="s">
        <v>15</v>
      </c>
      <c r="H637" t="s">
        <v>20</v>
      </c>
      <c r="I637" t="s">
        <v>100</v>
      </c>
      <c r="J637">
        <v>68</v>
      </c>
      <c r="K637">
        <v>6500</v>
      </c>
      <c r="L637" s="7">
        <f>Sales_Data[[#This Row],[OrderQuantity]] *Sales_Data[[#This Row],[UnitPrice]]</f>
        <v>442000</v>
      </c>
      <c r="M637" s="7">
        <f>Sales_Data[[#This Row],[UnitPrice]]-Sales_Data[[#This Row],[UnitCost]]</f>
        <v>2300</v>
      </c>
      <c r="N637" s="7">
        <f>Sales_Data[[#This Row],[Gross Revenue]]-Sales_Data[[#This Row],[Discount Amount ]]</f>
        <v>439700</v>
      </c>
      <c r="O637" s="7">
        <f>Sales_Data[[#This Row],[OrderQuantity]] *Sales_Data[[#This Row],[UnitCost]]</f>
        <v>285600</v>
      </c>
      <c r="P637" s="7">
        <f>Sales_Data[[#This Row],[ItemCost]] +Sales_Data[[#This Row],[ShippingCost]]</f>
        <v>286172.82</v>
      </c>
      <c r="Q637" s="7">
        <f>Sales_Data[[#This Row],[Gross Revenue]]-Sales_Data[[#This Row],[TotalFinancialCost]]</f>
        <v>155827.18</v>
      </c>
      <c r="R637" s="7">
        <f>Sales_Data[[#This Row],[Actul Bill Amount]]-Sales_Data[[#This Row],[ShippingCost]]</f>
        <v>439127.18</v>
      </c>
      <c r="S637">
        <v>869</v>
      </c>
      <c r="T637">
        <v>572.82000000000005</v>
      </c>
      <c r="U637" t="s">
        <v>21</v>
      </c>
      <c r="V637">
        <v>4200</v>
      </c>
      <c r="W637" t="s">
        <v>22</v>
      </c>
      <c r="X637" t="str">
        <f t="shared" si="19"/>
        <v>Nagpur</v>
      </c>
    </row>
    <row r="638" spans="1:24" x14ac:dyDescent="0.4">
      <c r="A638">
        <v>100637</v>
      </c>
      <c r="B638" s="5">
        <v>45676.109027777777</v>
      </c>
      <c r="C638" s="3" t="str">
        <f>TEXT(Sales_Data[[#This Row],[OrderDate]],"mmmm")</f>
        <v>January</v>
      </c>
      <c r="D638" s="3" t="str">
        <f t="shared" si="18"/>
        <v>2025</v>
      </c>
      <c r="E638" t="s">
        <v>42</v>
      </c>
      <c r="F638" t="s">
        <v>24</v>
      </c>
      <c r="G638" t="s">
        <v>29</v>
      </c>
      <c r="H638" t="s">
        <v>16</v>
      </c>
      <c r="I638" t="s">
        <v>100</v>
      </c>
      <c r="J638">
        <v>86</v>
      </c>
      <c r="K638">
        <v>25000</v>
      </c>
      <c r="L638" s="7">
        <f>Sales_Data[[#This Row],[OrderQuantity]] *Sales_Data[[#This Row],[UnitPrice]]</f>
        <v>2150000</v>
      </c>
      <c r="M638" s="7">
        <f>Sales_Data[[#This Row],[UnitPrice]]-Sales_Data[[#This Row],[UnitCost]]</f>
        <v>7000</v>
      </c>
      <c r="N638" s="7">
        <f>Sales_Data[[#This Row],[Gross Revenue]]-Sales_Data[[#This Row],[Discount Amount ]]</f>
        <v>2143000</v>
      </c>
      <c r="O638" s="7">
        <f>Sales_Data[[#This Row],[OrderQuantity]] *Sales_Data[[#This Row],[UnitCost]]</f>
        <v>1548000</v>
      </c>
      <c r="P638" s="7">
        <f>Sales_Data[[#This Row],[ItemCost]] +Sales_Data[[#This Row],[ShippingCost]]</f>
        <v>1548416.28</v>
      </c>
      <c r="Q638" s="7">
        <f>Sales_Data[[#This Row],[Gross Revenue]]-Sales_Data[[#This Row],[TotalFinancialCost]]</f>
        <v>601583.72</v>
      </c>
      <c r="R638" s="7">
        <f>Sales_Data[[#This Row],[Actul Bill Amount]]-Sales_Data[[#This Row],[ShippingCost]]</f>
        <v>2142583.7200000002</v>
      </c>
      <c r="S638">
        <v>1109</v>
      </c>
      <c r="T638">
        <v>416.28</v>
      </c>
      <c r="U638" t="s">
        <v>60</v>
      </c>
      <c r="V638">
        <v>18000</v>
      </c>
      <c r="W638" t="s">
        <v>18</v>
      </c>
      <c r="X638" t="str">
        <f t="shared" si="19"/>
        <v>Bengaluru</v>
      </c>
    </row>
    <row r="639" spans="1:24" x14ac:dyDescent="0.4">
      <c r="A639">
        <v>100638</v>
      </c>
      <c r="B639" s="5">
        <v>45696.972222222219</v>
      </c>
      <c r="C639" s="3" t="str">
        <f>TEXT(Sales_Data[[#This Row],[OrderDate]],"mmmm")</f>
        <v>February</v>
      </c>
      <c r="D639" s="3" t="str">
        <f t="shared" si="18"/>
        <v>2025</v>
      </c>
      <c r="E639" t="s">
        <v>50</v>
      </c>
      <c r="F639" t="s">
        <v>28</v>
      </c>
      <c r="G639" t="s">
        <v>15</v>
      </c>
      <c r="H639" t="s">
        <v>25</v>
      </c>
      <c r="I639" t="s">
        <v>100</v>
      </c>
      <c r="J639">
        <v>37</v>
      </c>
      <c r="K639">
        <v>450</v>
      </c>
      <c r="L639" s="7">
        <f>Sales_Data[[#This Row],[OrderQuantity]] *Sales_Data[[#This Row],[UnitPrice]]</f>
        <v>16650</v>
      </c>
      <c r="M639" s="7">
        <f>Sales_Data[[#This Row],[UnitPrice]]-Sales_Data[[#This Row],[UnitCost]]</f>
        <v>250</v>
      </c>
      <c r="N639" s="7">
        <f>Sales_Data[[#This Row],[Gross Revenue]]-Sales_Data[[#This Row],[Discount Amount ]]</f>
        <v>16400</v>
      </c>
      <c r="O639" s="7">
        <f>Sales_Data[[#This Row],[OrderQuantity]] *Sales_Data[[#This Row],[UnitCost]]</f>
        <v>7400</v>
      </c>
      <c r="P639" s="7">
        <f>Sales_Data[[#This Row],[ItemCost]] +Sales_Data[[#This Row],[ShippingCost]]</f>
        <v>7571.56</v>
      </c>
      <c r="Q639" s="7">
        <f>Sales_Data[[#This Row],[Gross Revenue]]-Sales_Data[[#This Row],[TotalFinancialCost]]</f>
        <v>9078.4399999999987</v>
      </c>
      <c r="R639" s="7">
        <f>Sales_Data[[#This Row],[Actul Bill Amount]]-Sales_Data[[#This Row],[ShippingCost]]</f>
        <v>16228.44</v>
      </c>
      <c r="S639">
        <v>357</v>
      </c>
      <c r="T639">
        <v>171.56</v>
      </c>
      <c r="U639" t="s">
        <v>30</v>
      </c>
      <c r="V639">
        <v>200</v>
      </c>
      <c r="W639" t="s">
        <v>27</v>
      </c>
      <c r="X639" t="str">
        <f t="shared" si="19"/>
        <v>Mumbai</v>
      </c>
    </row>
    <row r="640" spans="1:24" x14ac:dyDescent="0.4">
      <c r="A640">
        <v>100639</v>
      </c>
      <c r="B640" s="5">
        <v>45783.224999999999</v>
      </c>
      <c r="C640" s="3" t="str">
        <f>TEXT(Sales_Data[[#This Row],[OrderDate]],"mmmm")</f>
        <v>May</v>
      </c>
      <c r="D640" s="3" t="str">
        <f t="shared" si="18"/>
        <v>2025</v>
      </c>
      <c r="E640" t="s">
        <v>13</v>
      </c>
      <c r="F640" t="s">
        <v>40</v>
      </c>
      <c r="G640" t="s">
        <v>31</v>
      </c>
      <c r="H640" t="s">
        <v>37</v>
      </c>
      <c r="I640" t="s">
        <v>100</v>
      </c>
      <c r="J640">
        <v>34</v>
      </c>
      <c r="K640">
        <v>1500</v>
      </c>
      <c r="L640" s="7">
        <f>Sales_Data[[#This Row],[OrderQuantity]] *Sales_Data[[#This Row],[UnitPrice]]</f>
        <v>51000</v>
      </c>
      <c r="M640" s="7">
        <f>Sales_Data[[#This Row],[UnitPrice]]-Sales_Data[[#This Row],[UnitCost]]</f>
        <v>700</v>
      </c>
      <c r="N640" s="7">
        <f>Sales_Data[[#This Row],[Gross Revenue]]-Sales_Data[[#This Row],[Discount Amount ]]</f>
        <v>50300</v>
      </c>
      <c r="O640" s="7">
        <f>Sales_Data[[#This Row],[OrderQuantity]] *Sales_Data[[#This Row],[UnitCost]]</f>
        <v>27200</v>
      </c>
      <c r="P640" s="7">
        <f>Sales_Data[[#This Row],[ItemCost]] +Sales_Data[[#This Row],[ShippingCost]]</f>
        <v>27601.82</v>
      </c>
      <c r="Q640" s="7">
        <f>Sales_Data[[#This Row],[Gross Revenue]]-Sales_Data[[#This Row],[TotalFinancialCost]]</f>
        <v>23398.18</v>
      </c>
      <c r="R640" s="7">
        <f>Sales_Data[[#This Row],[Actul Bill Amount]]-Sales_Data[[#This Row],[ShippingCost]]</f>
        <v>49898.18</v>
      </c>
      <c r="S640">
        <v>676</v>
      </c>
      <c r="T640">
        <v>401.82</v>
      </c>
      <c r="U640" t="s">
        <v>52</v>
      </c>
      <c r="V640">
        <v>800</v>
      </c>
      <c r="W640" t="s">
        <v>38</v>
      </c>
      <c r="X640" t="str">
        <f t="shared" si="19"/>
        <v>Kolkata</v>
      </c>
    </row>
    <row r="641" spans="1:24" x14ac:dyDescent="0.4">
      <c r="A641">
        <v>100640</v>
      </c>
      <c r="B641" s="5">
        <v>45830.76666666667</v>
      </c>
      <c r="C641" s="3" t="str">
        <f>TEXT(Sales_Data[[#This Row],[OrderDate]],"mmmm")</f>
        <v>June</v>
      </c>
      <c r="D641" s="3" t="str">
        <f t="shared" si="18"/>
        <v>2025</v>
      </c>
      <c r="E641" t="s">
        <v>48</v>
      </c>
      <c r="F641" t="s">
        <v>35</v>
      </c>
      <c r="G641" t="s">
        <v>31</v>
      </c>
      <c r="H641" t="s">
        <v>25</v>
      </c>
      <c r="I641" t="s">
        <v>100</v>
      </c>
      <c r="J641">
        <v>84</v>
      </c>
      <c r="K641">
        <v>8500</v>
      </c>
      <c r="L641" s="7">
        <f>Sales_Data[[#This Row],[OrderQuantity]] *Sales_Data[[#This Row],[UnitPrice]]</f>
        <v>714000</v>
      </c>
      <c r="M641" s="7">
        <f>Sales_Data[[#This Row],[UnitPrice]]-Sales_Data[[#This Row],[UnitCost]]</f>
        <v>3000</v>
      </c>
      <c r="N641" s="7">
        <f>Sales_Data[[#This Row],[Gross Revenue]]-Sales_Data[[#This Row],[Discount Amount ]]</f>
        <v>711000</v>
      </c>
      <c r="O641" s="7">
        <f>Sales_Data[[#This Row],[OrderQuantity]] *Sales_Data[[#This Row],[UnitCost]]</f>
        <v>462000</v>
      </c>
      <c r="P641" s="7">
        <f>Sales_Data[[#This Row],[ItemCost]] +Sales_Data[[#This Row],[ShippingCost]]</f>
        <v>462820.11</v>
      </c>
      <c r="Q641" s="7">
        <f>Sales_Data[[#This Row],[Gross Revenue]]-Sales_Data[[#This Row],[TotalFinancialCost]]</f>
        <v>251179.89</v>
      </c>
      <c r="R641" s="7">
        <f>Sales_Data[[#This Row],[Actul Bill Amount]]-Sales_Data[[#This Row],[ShippingCost]]</f>
        <v>710179.89</v>
      </c>
      <c r="S641">
        <v>443</v>
      </c>
      <c r="T641">
        <v>820.11</v>
      </c>
      <c r="U641" t="s">
        <v>49</v>
      </c>
      <c r="V641">
        <v>5500</v>
      </c>
      <c r="W641" t="s">
        <v>27</v>
      </c>
      <c r="X641" t="str">
        <f t="shared" si="19"/>
        <v>Mumbai</v>
      </c>
    </row>
    <row r="642" spans="1:24" x14ac:dyDescent="0.4">
      <c r="A642">
        <v>100641</v>
      </c>
      <c r="B642" s="5">
        <v>45798.975694444445</v>
      </c>
      <c r="C642" s="3" t="str">
        <f>TEXT(Sales_Data[[#This Row],[OrderDate]],"mmmm")</f>
        <v>May</v>
      </c>
      <c r="D642" s="3" t="str">
        <f t="shared" ref="D642:D705" si="20">TEXT(B642, "yyyy")</f>
        <v>2025</v>
      </c>
      <c r="E642" t="s">
        <v>45</v>
      </c>
      <c r="F642" t="s">
        <v>46</v>
      </c>
      <c r="G642" t="s">
        <v>15</v>
      </c>
      <c r="H642" t="s">
        <v>25</v>
      </c>
      <c r="I642" t="s">
        <v>100</v>
      </c>
      <c r="J642">
        <v>4</v>
      </c>
      <c r="K642">
        <v>4500</v>
      </c>
      <c r="L642" s="7">
        <f>Sales_Data[[#This Row],[OrderQuantity]] *Sales_Data[[#This Row],[UnitPrice]]</f>
        <v>18000</v>
      </c>
      <c r="M642" s="7">
        <f>Sales_Data[[#This Row],[UnitPrice]]-Sales_Data[[#This Row],[UnitCost]]</f>
        <v>1700</v>
      </c>
      <c r="N642" s="7">
        <f>Sales_Data[[#This Row],[Gross Revenue]]-Sales_Data[[#This Row],[Discount Amount ]]</f>
        <v>16300</v>
      </c>
      <c r="O642" s="7">
        <f>Sales_Data[[#This Row],[OrderQuantity]] *Sales_Data[[#This Row],[UnitCost]]</f>
        <v>11200</v>
      </c>
      <c r="P642" s="7">
        <f>Sales_Data[[#This Row],[ItemCost]] +Sales_Data[[#This Row],[ShippingCost]]</f>
        <v>11613.64</v>
      </c>
      <c r="Q642" s="7">
        <f>Sales_Data[[#This Row],[Gross Revenue]]-Sales_Data[[#This Row],[TotalFinancialCost]]</f>
        <v>6386.3600000000006</v>
      </c>
      <c r="R642" s="7">
        <f>Sales_Data[[#This Row],[Actul Bill Amount]]-Sales_Data[[#This Row],[ShippingCost]]</f>
        <v>15886.36</v>
      </c>
      <c r="S642">
        <v>447</v>
      </c>
      <c r="T642">
        <v>413.64</v>
      </c>
      <c r="U642" t="s">
        <v>47</v>
      </c>
      <c r="V642">
        <v>2800</v>
      </c>
      <c r="W642" t="s">
        <v>27</v>
      </c>
      <c r="X642" t="str">
        <f t="shared" ref="X642:X705" si="21">_xlfn.TEXTBEFORE(W642, " ")</f>
        <v>Mumbai</v>
      </c>
    </row>
    <row r="643" spans="1:24" x14ac:dyDescent="0.4">
      <c r="A643">
        <v>100642</v>
      </c>
      <c r="B643" s="5">
        <v>45899.55972222222</v>
      </c>
      <c r="C643" s="3" t="str">
        <f>TEXT(Sales_Data[[#This Row],[OrderDate]],"mmmm")</f>
        <v>August</v>
      </c>
      <c r="D643" s="3" t="str">
        <f t="shared" si="20"/>
        <v>2025</v>
      </c>
      <c r="E643" t="s">
        <v>42</v>
      </c>
      <c r="F643" t="s">
        <v>28</v>
      </c>
      <c r="G643" t="s">
        <v>15</v>
      </c>
      <c r="H643" t="s">
        <v>32</v>
      </c>
      <c r="I643" t="s">
        <v>100</v>
      </c>
      <c r="J643">
        <v>46</v>
      </c>
      <c r="K643">
        <v>450</v>
      </c>
      <c r="L643" s="7">
        <f>Sales_Data[[#This Row],[OrderQuantity]] *Sales_Data[[#This Row],[UnitPrice]]</f>
        <v>20700</v>
      </c>
      <c r="M643" s="7">
        <f>Sales_Data[[#This Row],[UnitPrice]]-Sales_Data[[#This Row],[UnitCost]]</f>
        <v>250</v>
      </c>
      <c r="N643" s="7">
        <f>Sales_Data[[#This Row],[Gross Revenue]]-Sales_Data[[#This Row],[Discount Amount ]]</f>
        <v>20450</v>
      </c>
      <c r="O643" s="7">
        <f>Sales_Data[[#This Row],[OrderQuantity]] *Sales_Data[[#This Row],[UnitCost]]</f>
        <v>9200</v>
      </c>
      <c r="P643" s="7">
        <f>Sales_Data[[#This Row],[ItemCost]] +Sales_Data[[#This Row],[ShippingCost]]</f>
        <v>9641.2000000000007</v>
      </c>
      <c r="Q643" s="7">
        <f>Sales_Data[[#This Row],[Gross Revenue]]-Sales_Data[[#This Row],[TotalFinancialCost]]</f>
        <v>11058.8</v>
      </c>
      <c r="R643" s="7">
        <f>Sales_Data[[#This Row],[Actul Bill Amount]]-Sales_Data[[#This Row],[ShippingCost]]</f>
        <v>20008.8</v>
      </c>
      <c r="S643">
        <v>1145</v>
      </c>
      <c r="T643">
        <v>441.2</v>
      </c>
      <c r="U643" t="s">
        <v>30</v>
      </c>
      <c r="V643">
        <v>200</v>
      </c>
      <c r="W643" t="s">
        <v>33</v>
      </c>
      <c r="X643" t="str">
        <f t="shared" si="21"/>
        <v>Delhi</v>
      </c>
    </row>
    <row r="644" spans="1:24" x14ac:dyDescent="0.4">
      <c r="A644">
        <v>100643</v>
      </c>
      <c r="B644" s="5">
        <v>45877.102777777778</v>
      </c>
      <c r="C644" s="3" t="str">
        <f>TEXT(Sales_Data[[#This Row],[OrderDate]],"mmmm")</f>
        <v>August</v>
      </c>
      <c r="D644" s="3" t="str">
        <f t="shared" si="20"/>
        <v>2025</v>
      </c>
      <c r="E644" t="s">
        <v>19</v>
      </c>
      <c r="F644" t="s">
        <v>35</v>
      </c>
      <c r="G644" t="s">
        <v>15</v>
      </c>
      <c r="H644" t="s">
        <v>25</v>
      </c>
      <c r="I644" t="s">
        <v>100</v>
      </c>
      <c r="J644">
        <v>27</v>
      </c>
      <c r="K644">
        <v>8500</v>
      </c>
      <c r="L644" s="7">
        <f>Sales_Data[[#This Row],[OrderQuantity]] *Sales_Data[[#This Row],[UnitPrice]]</f>
        <v>229500</v>
      </c>
      <c r="M644" s="7">
        <f>Sales_Data[[#This Row],[UnitPrice]]-Sales_Data[[#This Row],[UnitCost]]</f>
        <v>3000</v>
      </c>
      <c r="N644" s="7">
        <f>Sales_Data[[#This Row],[Gross Revenue]]-Sales_Data[[#This Row],[Discount Amount ]]</f>
        <v>226500</v>
      </c>
      <c r="O644" s="7">
        <f>Sales_Data[[#This Row],[OrderQuantity]] *Sales_Data[[#This Row],[UnitCost]]</f>
        <v>148500</v>
      </c>
      <c r="P644" s="7">
        <f>Sales_Data[[#This Row],[ItemCost]] +Sales_Data[[#This Row],[ShippingCost]]</f>
        <v>149206.46</v>
      </c>
      <c r="Q644" s="7">
        <f>Sales_Data[[#This Row],[Gross Revenue]]-Sales_Data[[#This Row],[TotalFinancialCost]]</f>
        <v>80293.540000000008</v>
      </c>
      <c r="R644" s="7">
        <f>Sales_Data[[#This Row],[Actul Bill Amount]]-Sales_Data[[#This Row],[ShippingCost]]</f>
        <v>225793.54</v>
      </c>
      <c r="S644">
        <v>433</v>
      </c>
      <c r="T644">
        <v>706.46</v>
      </c>
      <c r="U644" t="s">
        <v>49</v>
      </c>
      <c r="V644">
        <v>5500</v>
      </c>
      <c r="W644" t="s">
        <v>27</v>
      </c>
      <c r="X644" t="str">
        <f t="shared" si="21"/>
        <v>Mumbai</v>
      </c>
    </row>
    <row r="645" spans="1:24" x14ac:dyDescent="0.4">
      <c r="A645">
        <v>100644</v>
      </c>
      <c r="B645" s="5">
        <v>45783.222916666666</v>
      </c>
      <c r="C645" s="3" t="str">
        <f>TEXT(Sales_Data[[#This Row],[OrderDate]],"mmmm")</f>
        <v>May</v>
      </c>
      <c r="D645" s="3" t="str">
        <f t="shared" si="20"/>
        <v>2025</v>
      </c>
      <c r="E645" t="s">
        <v>39</v>
      </c>
      <c r="F645" t="s">
        <v>43</v>
      </c>
      <c r="G645" t="s">
        <v>15</v>
      </c>
      <c r="H645" t="s">
        <v>32</v>
      </c>
      <c r="I645" t="s">
        <v>100</v>
      </c>
      <c r="J645">
        <v>36</v>
      </c>
      <c r="K645">
        <v>1800</v>
      </c>
      <c r="L645" s="7">
        <f>Sales_Data[[#This Row],[OrderQuantity]] *Sales_Data[[#This Row],[UnitPrice]]</f>
        <v>64800</v>
      </c>
      <c r="M645" s="7">
        <f>Sales_Data[[#This Row],[UnitPrice]]-Sales_Data[[#This Row],[UnitCost]]</f>
        <v>900</v>
      </c>
      <c r="N645" s="7">
        <f>Sales_Data[[#This Row],[Gross Revenue]]-Sales_Data[[#This Row],[Discount Amount ]]</f>
        <v>63900</v>
      </c>
      <c r="O645" s="7">
        <f>Sales_Data[[#This Row],[OrderQuantity]] *Sales_Data[[#This Row],[UnitCost]]</f>
        <v>32400</v>
      </c>
      <c r="P645" s="7">
        <f>Sales_Data[[#This Row],[ItemCost]] +Sales_Data[[#This Row],[ShippingCost]]</f>
        <v>33015.660000000003</v>
      </c>
      <c r="Q645" s="7">
        <f>Sales_Data[[#This Row],[Gross Revenue]]-Sales_Data[[#This Row],[TotalFinancialCost]]</f>
        <v>31784.339999999997</v>
      </c>
      <c r="R645" s="7">
        <f>Sales_Data[[#This Row],[Actul Bill Amount]]-Sales_Data[[#This Row],[ShippingCost]]</f>
        <v>63284.34</v>
      </c>
      <c r="S645">
        <v>828</v>
      </c>
      <c r="T645">
        <v>615.66</v>
      </c>
      <c r="U645" t="s">
        <v>51</v>
      </c>
      <c r="V645">
        <v>900</v>
      </c>
      <c r="W645" t="s">
        <v>33</v>
      </c>
      <c r="X645" t="str">
        <f t="shared" si="21"/>
        <v>Delhi</v>
      </c>
    </row>
    <row r="646" spans="1:24" x14ac:dyDescent="0.4">
      <c r="A646">
        <v>100645</v>
      </c>
      <c r="B646" s="5">
        <v>45715.694444444445</v>
      </c>
      <c r="C646" s="3" t="str">
        <f>TEXT(Sales_Data[[#This Row],[OrderDate]],"mmmm")</f>
        <v>February</v>
      </c>
      <c r="D646" s="3" t="str">
        <f t="shared" si="20"/>
        <v>2025</v>
      </c>
      <c r="E646" t="s">
        <v>34</v>
      </c>
      <c r="F646" t="s">
        <v>14</v>
      </c>
      <c r="G646" t="s">
        <v>29</v>
      </c>
      <c r="H646" t="s">
        <v>16</v>
      </c>
      <c r="I646" t="s">
        <v>100</v>
      </c>
      <c r="J646">
        <v>64</v>
      </c>
      <c r="K646">
        <v>3200</v>
      </c>
      <c r="L646" s="7">
        <f>Sales_Data[[#This Row],[OrderQuantity]] *Sales_Data[[#This Row],[UnitPrice]]</f>
        <v>204800</v>
      </c>
      <c r="M646" s="7">
        <f>Sales_Data[[#This Row],[UnitPrice]]-Sales_Data[[#This Row],[UnitCost]]</f>
        <v>1200</v>
      </c>
      <c r="N646" s="7">
        <f>Sales_Data[[#This Row],[Gross Revenue]]-Sales_Data[[#This Row],[Discount Amount ]]</f>
        <v>203600</v>
      </c>
      <c r="O646" s="7">
        <f>Sales_Data[[#This Row],[OrderQuantity]] *Sales_Data[[#This Row],[UnitCost]]</f>
        <v>128000</v>
      </c>
      <c r="P646" s="7">
        <f>Sales_Data[[#This Row],[ItemCost]] +Sales_Data[[#This Row],[ShippingCost]]</f>
        <v>128622.82</v>
      </c>
      <c r="Q646" s="7">
        <f>Sales_Data[[#This Row],[Gross Revenue]]-Sales_Data[[#This Row],[TotalFinancialCost]]</f>
        <v>76177.179999999993</v>
      </c>
      <c r="R646" s="7">
        <f>Sales_Data[[#This Row],[Actul Bill Amount]]-Sales_Data[[#This Row],[ShippingCost]]</f>
        <v>202977.18</v>
      </c>
      <c r="S646">
        <v>717</v>
      </c>
      <c r="T646">
        <v>622.82000000000005</v>
      </c>
      <c r="U646" t="s">
        <v>17</v>
      </c>
      <c r="V646">
        <v>2000</v>
      </c>
      <c r="W646" t="s">
        <v>18</v>
      </c>
      <c r="X646" t="str">
        <f t="shared" si="21"/>
        <v>Bengaluru</v>
      </c>
    </row>
    <row r="647" spans="1:24" x14ac:dyDescent="0.4">
      <c r="A647">
        <v>100646</v>
      </c>
      <c r="B647" s="5">
        <v>45805.136805555558</v>
      </c>
      <c r="C647" s="3" t="str">
        <f>TEXT(Sales_Data[[#This Row],[OrderDate]],"mmmm")</f>
        <v>May</v>
      </c>
      <c r="D647" s="3" t="str">
        <f t="shared" si="20"/>
        <v>2025</v>
      </c>
      <c r="E647" t="s">
        <v>19</v>
      </c>
      <c r="F647" t="s">
        <v>14</v>
      </c>
      <c r="G647" t="s">
        <v>29</v>
      </c>
      <c r="H647" t="s">
        <v>25</v>
      </c>
      <c r="I647" t="s">
        <v>100</v>
      </c>
      <c r="J647">
        <v>89</v>
      </c>
      <c r="K647">
        <v>6500</v>
      </c>
      <c r="L647" s="7">
        <f>Sales_Data[[#This Row],[OrderQuantity]] *Sales_Data[[#This Row],[UnitPrice]]</f>
        <v>578500</v>
      </c>
      <c r="M647" s="7">
        <f>Sales_Data[[#This Row],[UnitPrice]]-Sales_Data[[#This Row],[UnitCost]]</f>
        <v>2300</v>
      </c>
      <c r="N647" s="7">
        <f>Sales_Data[[#This Row],[Gross Revenue]]-Sales_Data[[#This Row],[Discount Amount ]]</f>
        <v>576200</v>
      </c>
      <c r="O647" s="7">
        <f>Sales_Data[[#This Row],[OrderQuantity]] *Sales_Data[[#This Row],[UnitCost]]</f>
        <v>373800</v>
      </c>
      <c r="P647" s="7">
        <f>Sales_Data[[#This Row],[ItemCost]] +Sales_Data[[#This Row],[ShippingCost]]</f>
        <v>374736.63</v>
      </c>
      <c r="Q647" s="7">
        <f>Sales_Data[[#This Row],[Gross Revenue]]-Sales_Data[[#This Row],[TotalFinancialCost]]</f>
        <v>203763.37</v>
      </c>
      <c r="R647" s="7">
        <f>Sales_Data[[#This Row],[Actul Bill Amount]]-Sales_Data[[#This Row],[ShippingCost]]</f>
        <v>575263.37</v>
      </c>
      <c r="S647">
        <v>1158</v>
      </c>
      <c r="T647">
        <v>936.63</v>
      </c>
      <c r="U647" t="s">
        <v>21</v>
      </c>
      <c r="V647">
        <v>4200</v>
      </c>
      <c r="W647" t="s">
        <v>27</v>
      </c>
      <c r="X647" t="str">
        <f t="shared" si="21"/>
        <v>Mumbai</v>
      </c>
    </row>
    <row r="648" spans="1:24" x14ac:dyDescent="0.4">
      <c r="A648">
        <v>100647</v>
      </c>
      <c r="B648" s="5">
        <v>45974.890972222223</v>
      </c>
      <c r="C648" s="3" t="str">
        <f>TEXT(Sales_Data[[#This Row],[OrderDate]],"mmmm")</f>
        <v>November</v>
      </c>
      <c r="D648" s="3" t="str">
        <f t="shared" si="20"/>
        <v>2025</v>
      </c>
      <c r="E648" t="s">
        <v>13</v>
      </c>
      <c r="F648" t="s">
        <v>28</v>
      </c>
      <c r="G648" t="s">
        <v>29</v>
      </c>
      <c r="H648" t="s">
        <v>37</v>
      </c>
      <c r="I648" t="s">
        <v>100</v>
      </c>
      <c r="J648">
        <v>43</v>
      </c>
      <c r="K648">
        <v>450</v>
      </c>
      <c r="L648" s="7">
        <f>Sales_Data[[#This Row],[OrderQuantity]] *Sales_Data[[#This Row],[UnitPrice]]</f>
        <v>19350</v>
      </c>
      <c r="M648" s="7">
        <f>Sales_Data[[#This Row],[UnitPrice]]-Sales_Data[[#This Row],[UnitCost]]</f>
        <v>250</v>
      </c>
      <c r="N648" s="7">
        <f>Sales_Data[[#This Row],[Gross Revenue]]-Sales_Data[[#This Row],[Discount Amount ]]</f>
        <v>19100</v>
      </c>
      <c r="O648" s="7">
        <f>Sales_Data[[#This Row],[OrderQuantity]] *Sales_Data[[#This Row],[UnitCost]]</f>
        <v>8600</v>
      </c>
      <c r="P648" s="7">
        <f>Sales_Data[[#This Row],[ItemCost]] +Sales_Data[[#This Row],[ShippingCost]]</f>
        <v>8820.52</v>
      </c>
      <c r="Q648" s="7">
        <f>Sales_Data[[#This Row],[Gross Revenue]]-Sales_Data[[#This Row],[TotalFinancialCost]]</f>
        <v>10529.48</v>
      </c>
      <c r="R648" s="7">
        <f>Sales_Data[[#This Row],[Actul Bill Amount]]-Sales_Data[[#This Row],[ShippingCost]]</f>
        <v>18879.48</v>
      </c>
      <c r="S648">
        <v>769</v>
      </c>
      <c r="T648">
        <v>220.52</v>
      </c>
      <c r="U648" t="s">
        <v>30</v>
      </c>
      <c r="V648">
        <v>200</v>
      </c>
      <c r="W648" t="s">
        <v>38</v>
      </c>
      <c r="X648" t="str">
        <f t="shared" si="21"/>
        <v>Kolkata</v>
      </c>
    </row>
    <row r="649" spans="1:24" x14ac:dyDescent="0.4">
      <c r="A649">
        <v>100648</v>
      </c>
      <c r="B649" s="5">
        <v>46018.843055555553</v>
      </c>
      <c r="C649" s="3" t="str">
        <f>TEXT(Sales_Data[[#This Row],[OrderDate]],"mmmm")</f>
        <v>December</v>
      </c>
      <c r="D649" s="3" t="str">
        <f t="shared" si="20"/>
        <v>2025</v>
      </c>
      <c r="E649" t="s">
        <v>13</v>
      </c>
      <c r="F649" t="s">
        <v>46</v>
      </c>
      <c r="G649" t="s">
        <v>31</v>
      </c>
      <c r="H649" t="s">
        <v>16</v>
      </c>
      <c r="I649" t="s">
        <v>100</v>
      </c>
      <c r="J649">
        <v>30</v>
      </c>
      <c r="K649">
        <v>4500</v>
      </c>
      <c r="L649" s="7">
        <f>Sales_Data[[#This Row],[OrderQuantity]] *Sales_Data[[#This Row],[UnitPrice]]</f>
        <v>135000</v>
      </c>
      <c r="M649" s="7">
        <f>Sales_Data[[#This Row],[UnitPrice]]-Sales_Data[[#This Row],[UnitCost]]</f>
        <v>1700</v>
      </c>
      <c r="N649" s="7">
        <f>Sales_Data[[#This Row],[Gross Revenue]]-Sales_Data[[#This Row],[Discount Amount ]]</f>
        <v>133300</v>
      </c>
      <c r="O649" s="7">
        <f>Sales_Data[[#This Row],[OrderQuantity]] *Sales_Data[[#This Row],[UnitCost]]</f>
        <v>84000</v>
      </c>
      <c r="P649" s="7">
        <f>Sales_Data[[#This Row],[ItemCost]] +Sales_Data[[#This Row],[ShippingCost]]</f>
        <v>84288.639999999999</v>
      </c>
      <c r="Q649" s="7">
        <f>Sales_Data[[#This Row],[Gross Revenue]]-Sales_Data[[#This Row],[TotalFinancialCost]]</f>
        <v>50711.360000000001</v>
      </c>
      <c r="R649" s="7">
        <f>Sales_Data[[#This Row],[Actul Bill Amount]]-Sales_Data[[#This Row],[ShippingCost]]</f>
        <v>133011.35999999999</v>
      </c>
      <c r="S649">
        <v>920</v>
      </c>
      <c r="T649">
        <v>288.64</v>
      </c>
      <c r="U649" t="s">
        <v>47</v>
      </c>
      <c r="V649">
        <v>2800</v>
      </c>
      <c r="W649" t="s">
        <v>18</v>
      </c>
      <c r="X649" t="str">
        <f t="shared" si="21"/>
        <v>Bengaluru</v>
      </c>
    </row>
    <row r="650" spans="1:24" x14ac:dyDescent="0.4">
      <c r="A650">
        <v>100649</v>
      </c>
      <c r="B650" s="5">
        <v>45658.128472222219</v>
      </c>
      <c r="C650" s="3" t="str">
        <f>TEXT(Sales_Data[[#This Row],[OrderDate]],"mmmm")</f>
        <v>January</v>
      </c>
      <c r="D650" s="3" t="str">
        <f t="shared" si="20"/>
        <v>2025</v>
      </c>
      <c r="E650" t="s">
        <v>19</v>
      </c>
      <c r="F650" t="s">
        <v>24</v>
      </c>
      <c r="G650" t="s">
        <v>15</v>
      </c>
      <c r="H650" t="s">
        <v>32</v>
      </c>
      <c r="I650" t="s">
        <v>100</v>
      </c>
      <c r="J650">
        <v>27</v>
      </c>
      <c r="K650">
        <v>45000</v>
      </c>
      <c r="L650" s="7">
        <f>Sales_Data[[#This Row],[OrderQuantity]] *Sales_Data[[#This Row],[UnitPrice]]</f>
        <v>1215000</v>
      </c>
      <c r="M650" s="7">
        <f>Sales_Data[[#This Row],[UnitPrice]]-Sales_Data[[#This Row],[UnitCost]]</f>
        <v>13000</v>
      </c>
      <c r="N650" s="7">
        <f>Sales_Data[[#This Row],[Gross Revenue]]-Sales_Data[[#This Row],[Discount Amount ]]</f>
        <v>1202000</v>
      </c>
      <c r="O650" s="7">
        <f>Sales_Data[[#This Row],[OrderQuantity]] *Sales_Data[[#This Row],[UnitCost]]</f>
        <v>864000</v>
      </c>
      <c r="P650" s="7">
        <f>Sales_Data[[#This Row],[ItemCost]] +Sales_Data[[#This Row],[ShippingCost]]</f>
        <v>864529.74</v>
      </c>
      <c r="Q650" s="7">
        <f>Sales_Data[[#This Row],[Gross Revenue]]-Sales_Data[[#This Row],[TotalFinancialCost]]</f>
        <v>350470.26</v>
      </c>
      <c r="R650" s="7">
        <f>Sales_Data[[#This Row],[Actul Bill Amount]]-Sales_Data[[#This Row],[ShippingCost]]</f>
        <v>1201470.26</v>
      </c>
      <c r="S650">
        <v>834</v>
      </c>
      <c r="T650">
        <v>529.74</v>
      </c>
      <c r="U650" t="s">
        <v>26</v>
      </c>
      <c r="V650">
        <v>32000</v>
      </c>
      <c r="W650" t="s">
        <v>33</v>
      </c>
      <c r="X650" t="str">
        <f t="shared" si="21"/>
        <v>Delhi</v>
      </c>
    </row>
    <row r="651" spans="1:24" x14ac:dyDescent="0.4">
      <c r="A651">
        <v>100650</v>
      </c>
      <c r="B651" s="5">
        <v>46005.379166666666</v>
      </c>
      <c r="C651" s="3" t="str">
        <f>TEXT(Sales_Data[[#This Row],[OrderDate]],"mmmm")</f>
        <v>December</v>
      </c>
      <c r="D651" s="3" t="str">
        <f t="shared" si="20"/>
        <v>2025</v>
      </c>
      <c r="E651" t="s">
        <v>50</v>
      </c>
      <c r="F651" t="s">
        <v>14</v>
      </c>
      <c r="G651" t="s">
        <v>29</v>
      </c>
      <c r="H651" t="s">
        <v>32</v>
      </c>
      <c r="I651" t="s">
        <v>100</v>
      </c>
      <c r="J651">
        <v>87</v>
      </c>
      <c r="K651">
        <v>6500</v>
      </c>
      <c r="L651" s="7">
        <f>Sales_Data[[#This Row],[OrderQuantity]] *Sales_Data[[#This Row],[UnitPrice]]</f>
        <v>565500</v>
      </c>
      <c r="M651" s="7">
        <f>Sales_Data[[#This Row],[UnitPrice]]-Sales_Data[[#This Row],[UnitCost]]</f>
        <v>2300</v>
      </c>
      <c r="N651" s="7">
        <f>Sales_Data[[#This Row],[Gross Revenue]]-Sales_Data[[#This Row],[Discount Amount ]]</f>
        <v>563200</v>
      </c>
      <c r="O651" s="7">
        <f>Sales_Data[[#This Row],[OrderQuantity]] *Sales_Data[[#This Row],[UnitCost]]</f>
        <v>365400</v>
      </c>
      <c r="P651" s="7">
        <f>Sales_Data[[#This Row],[ItemCost]] +Sales_Data[[#This Row],[ShippingCost]]</f>
        <v>365780.34</v>
      </c>
      <c r="Q651" s="7">
        <f>Sales_Data[[#This Row],[Gross Revenue]]-Sales_Data[[#This Row],[TotalFinancialCost]]</f>
        <v>199719.65999999997</v>
      </c>
      <c r="R651" s="7">
        <f>Sales_Data[[#This Row],[Actul Bill Amount]]-Sales_Data[[#This Row],[ShippingCost]]</f>
        <v>562819.66</v>
      </c>
      <c r="S651">
        <v>554</v>
      </c>
      <c r="T651">
        <v>380.34</v>
      </c>
      <c r="U651" t="s">
        <v>21</v>
      </c>
      <c r="V651">
        <v>4200</v>
      </c>
      <c r="W651" t="s">
        <v>33</v>
      </c>
      <c r="X651" t="str">
        <f t="shared" si="21"/>
        <v>Delhi</v>
      </c>
    </row>
    <row r="652" spans="1:24" x14ac:dyDescent="0.4">
      <c r="A652">
        <v>100651</v>
      </c>
      <c r="B652" s="5">
        <v>45847.623611111114</v>
      </c>
      <c r="C652" s="3" t="str">
        <f>TEXT(Sales_Data[[#This Row],[OrderDate]],"mmmm")</f>
        <v>July</v>
      </c>
      <c r="D652" s="3" t="str">
        <f t="shared" si="20"/>
        <v>2025</v>
      </c>
      <c r="E652" t="s">
        <v>23</v>
      </c>
      <c r="F652" t="s">
        <v>14</v>
      </c>
      <c r="G652" t="s">
        <v>29</v>
      </c>
      <c r="H652" t="s">
        <v>16</v>
      </c>
      <c r="I652" t="s">
        <v>100</v>
      </c>
      <c r="J652">
        <v>59</v>
      </c>
      <c r="K652">
        <v>6500</v>
      </c>
      <c r="L652" s="7">
        <f>Sales_Data[[#This Row],[OrderQuantity]] *Sales_Data[[#This Row],[UnitPrice]]</f>
        <v>383500</v>
      </c>
      <c r="M652" s="7">
        <f>Sales_Data[[#This Row],[UnitPrice]]-Sales_Data[[#This Row],[UnitCost]]</f>
        <v>2300</v>
      </c>
      <c r="N652" s="7">
        <f>Sales_Data[[#This Row],[Gross Revenue]]-Sales_Data[[#This Row],[Discount Amount ]]</f>
        <v>381200</v>
      </c>
      <c r="O652" s="7">
        <f>Sales_Data[[#This Row],[OrderQuantity]] *Sales_Data[[#This Row],[UnitCost]]</f>
        <v>247800</v>
      </c>
      <c r="P652" s="7">
        <f>Sales_Data[[#This Row],[ItemCost]] +Sales_Data[[#This Row],[ShippingCost]]</f>
        <v>248222.83</v>
      </c>
      <c r="Q652" s="7">
        <f>Sales_Data[[#This Row],[Gross Revenue]]-Sales_Data[[#This Row],[TotalFinancialCost]]</f>
        <v>135277.17000000001</v>
      </c>
      <c r="R652" s="7">
        <f>Sales_Data[[#This Row],[Actul Bill Amount]]-Sales_Data[[#This Row],[ShippingCost]]</f>
        <v>380777.17</v>
      </c>
      <c r="S652">
        <v>1090</v>
      </c>
      <c r="T652">
        <v>422.83</v>
      </c>
      <c r="U652" t="s">
        <v>21</v>
      </c>
      <c r="V652">
        <v>4200</v>
      </c>
      <c r="W652" t="s">
        <v>18</v>
      </c>
      <c r="X652" t="str">
        <f t="shared" si="21"/>
        <v>Bengaluru</v>
      </c>
    </row>
    <row r="653" spans="1:24" x14ac:dyDescent="0.4">
      <c r="A653">
        <v>100652</v>
      </c>
      <c r="B653" s="5">
        <v>45848.703472222223</v>
      </c>
      <c r="C653" s="3" t="str">
        <f>TEXT(Sales_Data[[#This Row],[OrderDate]],"mmmm")</f>
        <v>July</v>
      </c>
      <c r="D653" s="3" t="str">
        <f t="shared" si="20"/>
        <v>2025</v>
      </c>
      <c r="E653" t="s">
        <v>48</v>
      </c>
      <c r="F653" t="s">
        <v>40</v>
      </c>
      <c r="G653" t="s">
        <v>15</v>
      </c>
      <c r="H653" t="s">
        <v>16</v>
      </c>
      <c r="I653" t="s">
        <v>100</v>
      </c>
      <c r="J653">
        <v>99</v>
      </c>
      <c r="K653">
        <v>5500</v>
      </c>
      <c r="L653" s="7">
        <f>Sales_Data[[#This Row],[OrderQuantity]] *Sales_Data[[#This Row],[UnitPrice]]</f>
        <v>544500</v>
      </c>
      <c r="M653" s="7">
        <f>Sales_Data[[#This Row],[UnitPrice]]-Sales_Data[[#This Row],[UnitCost]]</f>
        <v>2000</v>
      </c>
      <c r="N653" s="7">
        <f>Sales_Data[[#This Row],[Gross Revenue]]-Sales_Data[[#This Row],[Discount Amount ]]</f>
        <v>542500</v>
      </c>
      <c r="O653" s="7">
        <f>Sales_Data[[#This Row],[OrderQuantity]] *Sales_Data[[#This Row],[UnitCost]]</f>
        <v>346500</v>
      </c>
      <c r="P653" s="7">
        <f>Sales_Data[[#This Row],[ItemCost]] +Sales_Data[[#This Row],[ShippingCost]]</f>
        <v>347252.18</v>
      </c>
      <c r="Q653" s="7">
        <f>Sales_Data[[#This Row],[Gross Revenue]]-Sales_Data[[#This Row],[TotalFinancialCost]]</f>
        <v>197247.82</v>
      </c>
      <c r="R653" s="7">
        <f>Sales_Data[[#This Row],[Actul Bill Amount]]-Sales_Data[[#This Row],[ShippingCost]]</f>
        <v>541747.81999999995</v>
      </c>
      <c r="S653">
        <v>436</v>
      </c>
      <c r="T653">
        <v>752.18</v>
      </c>
      <c r="U653" t="s">
        <v>41</v>
      </c>
      <c r="V653">
        <v>3500</v>
      </c>
      <c r="W653" t="s">
        <v>18</v>
      </c>
      <c r="X653" t="str">
        <f t="shared" si="21"/>
        <v>Bengaluru</v>
      </c>
    </row>
    <row r="654" spans="1:24" x14ac:dyDescent="0.4">
      <c r="A654">
        <v>100653</v>
      </c>
      <c r="B654" s="5">
        <v>45969.828472222223</v>
      </c>
      <c r="C654" s="3" t="str">
        <f>TEXT(Sales_Data[[#This Row],[OrderDate]],"mmmm")</f>
        <v>November</v>
      </c>
      <c r="D654" s="3" t="str">
        <f t="shared" si="20"/>
        <v>2025</v>
      </c>
      <c r="E654" t="s">
        <v>13</v>
      </c>
      <c r="F654" t="s">
        <v>55</v>
      </c>
      <c r="G654" t="s">
        <v>31</v>
      </c>
      <c r="H654" t="s">
        <v>32</v>
      </c>
      <c r="I654" t="s">
        <v>100</v>
      </c>
      <c r="J654">
        <v>71</v>
      </c>
      <c r="K654">
        <v>600</v>
      </c>
      <c r="L654" s="7">
        <f>Sales_Data[[#This Row],[OrderQuantity]] *Sales_Data[[#This Row],[UnitPrice]]</f>
        <v>42600</v>
      </c>
      <c r="M654" s="7">
        <f>Sales_Data[[#This Row],[UnitPrice]]-Sales_Data[[#This Row],[UnitCost]]</f>
        <v>250</v>
      </c>
      <c r="N654" s="7">
        <f>Sales_Data[[#This Row],[Gross Revenue]]-Sales_Data[[#This Row],[Discount Amount ]]</f>
        <v>42350</v>
      </c>
      <c r="O654" s="7">
        <f>Sales_Data[[#This Row],[OrderQuantity]] *Sales_Data[[#This Row],[UnitCost]]</f>
        <v>24850</v>
      </c>
      <c r="P654" s="7">
        <f>Sales_Data[[#This Row],[ItemCost]] +Sales_Data[[#This Row],[ShippingCost]]</f>
        <v>25502.28</v>
      </c>
      <c r="Q654" s="7">
        <f>Sales_Data[[#This Row],[Gross Revenue]]-Sales_Data[[#This Row],[TotalFinancialCost]]</f>
        <v>17097.72</v>
      </c>
      <c r="R654" s="7">
        <f>Sales_Data[[#This Row],[Actul Bill Amount]]-Sales_Data[[#This Row],[ShippingCost]]</f>
        <v>41697.72</v>
      </c>
      <c r="S654">
        <v>1089</v>
      </c>
      <c r="T654">
        <v>652.28</v>
      </c>
      <c r="U654" t="s">
        <v>57</v>
      </c>
      <c r="V654">
        <v>350</v>
      </c>
      <c r="W654" t="s">
        <v>33</v>
      </c>
      <c r="X654" t="str">
        <f t="shared" si="21"/>
        <v>Delhi</v>
      </c>
    </row>
    <row r="655" spans="1:24" x14ac:dyDescent="0.4">
      <c r="A655">
        <v>100654</v>
      </c>
      <c r="B655" s="5">
        <v>45774.686111111114</v>
      </c>
      <c r="C655" s="3" t="str">
        <f>TEXT(Sales_Data[[#This Row],[OrderDate]],"mmmm")</f>
        <v>April</v>
      </c>
      <c r="D655" s="3" t="str">
        <f t="shared" si="20"/>
        <v>2025</v>
      </c>
      <c r="E655" t="s">
        <v>19</v>
      </c>
      <c r="F655" t="s">
        <v>14</v>
      </c>
      <c r="G655" t="s">
        <v>29</v>
      </c>
      <c r="H655" t="s">
        <v>16</v>
      </c>
      <c r="I655" t="s">
        <v>100</v>
      </c>
      <c r="J655">
        <v>58</v>
      </c>
      <c r="K655">
        <v>3200</v>
      </c>
      <c r="L655" s="7">
        <f>Sales_Data[[#This Row],[OrderQuantity]] *Sales_Data[[#This Row],[UnitPrice]]</f>
        <v>185600</v>
      </c>
      <c r="M655" s="7">
        <f>Sales_Data[[#This Row],[UnitPrice]]-Sales_Data[[#This Row],[UnitCost]]</f>
        <v>1200</v>
      </c>
      <c r="N655" s="7">
        <f>Sales_Data[[#This Row],[Gross Revenue]]-Sales_Data[[#This Row],[Discount Amount ]]</f>
        <v>184400</v>
      </c>
      <c r="O655" s="7">
        <f>Sales_Data[[#This Row],[OrderQuantity]] *Sales_Data[[#This Row],[UnitCost]]</f>
        <v>116000</v>
      </c>
      <c r="P655" s="7">
        <f>Sales_Data[[#This Row],[ItemCost]] +Sales_Data[[#This Row],[ShippingCost]]</f>
        <v>116452.52</v>
      </c>
      <c r="Q655" s="7">
        <f>Sales_Data[[#This Row],[Gross Revenue]]-Sales_Data[[#This Row],[TotalFinancialCost]]</f>
        <v>69147.48</v>
      </c>
      <c r="R655" s="7">
        <f>Sales_Data[[#This Row],[Actul Bill Amount]]-Sales_Data[[#This Row],[ShippingCost]]</f>
        <v>183947.48</v>
      </c>
      <c r="S655">
        <v>818</v>
      </c>
      <c r="T655">
        <v>452.52</v>
      </c>
      <c r="U655" t="s">
        <v>17</v>
      </c>
      <c r="V655">
        <v>2000</v>
      </c>
      <c r="W655" t="s">
        <v>18</v>
      </c>
      <c r="X655" t="str">
        <f t="shared" si="21"/>
        <v>Bengaluru</v>
      </c>
    </row>
    <row r="656" spans="1:24" x14ac:dyDescent="0.4">
      <c r="A656">
        <v>100655</v>
      </c>
      <c r="B656" s="5">
        <v>45791.444444444445</v>
      </c>
      <c r="C656" s="3" t="str">
        <f>TEXT(Sales_Data[[#This Row],[OrderDate]],"mmmm")</f>
        <v>May</v>
      </c>
      <c r="D656" s="3" t="str">
        <f t="shared" si="20"/>
        <v>2025</v>
      </c>
      <c r="E656" t="s">
        <v>34</v>
      </c>
      <c r="F656" t="s">
        <v>40</v>
      </c>
      <c r="G656" t="s">
        <v>31</v>
      </c>
      <c r="H656" t="s">
        <v>25</v>
      </c>
      <c r="I656" t="s">
        <v>100</v>
      </c>
      <c r="J656">
        <v>19</v>
      </c>
      <c r="K656">
        <v>1500</v>
      </c>
      <c r="L656" s="7">
        <f>Sales_Data[[#This Row],[OrderQuantity]] *Sales_Data[[#This Row],[UnitPrice]]</f>
        <v>28500</v>
      </c>
      <c r="M656" s="7">
        <f>Sales_Data[[#This Row],[UnitPrice]]-Sales_Data[[#This Row],[UnitCost]]</f>
        <v>700</v>
      </c>
      <c r="N656" s="7">
        <f>Sales_Data[[#This Row],[Gross Revenue]]-Sales_Data[[#This Row],[Discount Amount ]]</f>
        <v>27800</v>
      </c>
      <c r="O656" s="7">
        <f>Sales_Data[[#This Row],[OrderQuantity]] *Sales_Data[[#This Row],[UnitCost]]</f>
        <v>15200</v>
      </c>
      <c r="P656" s="7">
        <f>Sales_Data[[#This Row],[ItemCost]] +Sales_Data[[#This Row],[ShippingCost]]</f>
        <v>15817.45</v>
      </c>
      <c r="Q656" s="7">
        <f>Sales_Data[[#This Row],[Gross Revenue]]-Sales_Data[[#This Row],[TotalFinancialCost]]</f>
        <v>12682.55</v>
      </c>
      <c r="R656" s="7">
        <f>Sales_Data[[#This Row],[Actul Bill Amount]]-Sales_Data[[#This Row],[ShippingCost]]</f>
        <v>27182.55</v>
      </c>
      <c r="S656">
        <v>699</v>
      </c>
      <c r="T656">
        <v>617.45000000000005</v>
      </c>
      <c r="U656" t="s">
        <v>52</v>
      </c>
      <c r="V656">
        <v>800</v>
      </c>
      <c r="W656" t="s">
        <v>27</v>
      </c>
      <c r="X656" t="str">
        <f t="shared" si="21"/>
        <v>Mumbai</v>
      </c>
    </row>
    <row r="657" spans="1:24" x14ac:dyDescent="0.4">
      <c r="A657">
        <v>100656</v>
      </c>
      <c r="B657" s="5">
        <v>45715.163888888892</v>
      </c>
      <c r="C657" s="3" t="str">
        <f>TEXT(Sales_Data[[#This Row],[OrderDate]],"mmmm")</f>
        <v>February</v>
      </c>
      <c r="D657" s="3" t="str">
        <f t="shared" si="20"/>
        <v>2025</v>
      </c>
      <c r="E657" t="s">
        <v>48</v>
      </c>
      <c r="F657" t="s">
        <v>43</v>
      </c>
      <c r="G657" t="s">
        <v>29</v>
      </c>
      <c r="H657" t="s">
        <v>25</v>
      </c>
      <c r="I657" t="s">
        <v>100</v>
      </c>
      <c r="J657">
        <v>65</v>
      </c>
      <c r="K657">
        <v>1800</v>
      </c>
      <c r="L657" s="7">
        <f>Sales_Data[[#This Row],[OrderQuantity]] *Sales_Data[[#This Row],[UnitPrice]]</f>
        <v>117000</v>
      </c>
      <c r="M657" s="7">
        <f>Sales_Data[[#This Row],[UnitPrice]]-Sales_Data[[#This Row],[UnitCost]]</f>
        <v>900</v>
      </c>
      <c r="N657" s="7">
        <f>Sales_Data[[#This Row],[Gross Revenue]]-Sales_Data[[#This Row],[Discount Amount ]]</f>
        <v>116100</v>
      </c>
      <c r="O657" s="7">
        <f>Sales_Data[[#This Row],[OrderQuantity]] *Sales_Data[[#This Row],[UnitCost]]</f>
        <v>58500</v>
      </c>
      <c r="P657" s="7">
        <f>Sales_Data[[#This Row],[ItemCost]] +Sales_Data[[#This Row],[ShippingCost]]</f>
        <v>59083.02</v>
      </c>
      <c r="Q657" s="7">
        <f>Sales_Data[[#This Row],[Gross Revenue]]-Sales_Data[[#This Row],[TotalFinancialCost]]</f>
        <v>57916.98</v>
      </c>
      <c r="R657" s="7">
        <f>Sales_Data[[#This Row],[Actul Bill Amount]]-Sales_Data[[#This Row],[ShippingCost]]</f>
        <v>115516.98</v>
      </c>
      <c r="S657">
        <v>635</v>
      </c>
      <c r="T657">
        <v>583.02</v>
      </c>
      <c r="U657" t="s">
        <v>51</v>
      </c>
      <c r="V657">
        <v>900</v>
      </c>
      <c r="W657" t="s">
        <v>27</v>
      </c>
      <c r="X657" t="str">
        <f t="shared" si="21"/>
        <v>Mumbai</v>
      </c>
    </row>
    <row r="658" spans="1:24" x14ac:dyDescent="0.4">
      <c r="A658">
        <v>100657</v>
      </c>
      <c r="B658" s="5">
        <v>45701.529861111114</v>
      </c>
      <c r="C658" s="3" t="str">
        <f>TEXT(Sales_Data[[#This Row],[OrderDate]],"mmmm")</f>
        <v>February</v>
      </c>
      <c r="D658" s="3" t="str">
        <f t="shared" si="20"/>
        <v>2025</v>
      </c>
      <c r="E658" t="s">
        <v>42</v>
      </c>
      <c r="F658" t="s">
        <v>24</v>
      </c>
      <c r="G658" t="s">
        <v>29</v>
      </c>
      <c r="H658" t="s">
        <v>37</v>
      </c>
      <c r="I658" t="s">
        <v>100</v>
      </c>
      <c r="J658">
        <v>20</v>
      </c>
      <c r="K658">
        <v>25000</v>
      </c>
      <c r="L658" s="7">
        <f>Sales_Data[[#This Row],[OrderQuantity]] *Sales_Data[[#This Row],[UnitPrice]]</f>
        <v>500000</v>
      </c>
      <c r="M658" s="7">
        <f>Sales_Data[[#This Row],[UnitPrice]]-Sales_Data[[#This Row],[UnitCost]]</f>
        <v>7000</v>
      </c>
      <c r="N658" s="7">
        <f>Sales_Data[[#This Row],[Gross Revenue]]-Sales_Data[[#This Row],[Discount Amount ]]</f>
        <v>493000</v>
      </c>
      <c r="O658" s="7">
        <f>Sales_Data[[#This Row],[OrderQuantity]] *Sales_Data[[#This Row],[UnitCost]]</f>
        <v>360000</v>
      </c>
      <c r="P658" s="7">
        <f>Sales_Data[[#This Row],[ItemCost]] +Sales_Data[[#This Row],[ShippingCost]]</f>
        <v>360320.98</v>
      </c>
      <c r="Q658" s="7">
        <f>Sales_Data[[#This Row],[Gross Revenue]]-Sales_Data[[#This Row],[TotalFinancialCost]]</f>
        <v>139679.02000000002</v>
      </c>
      <c r="R658" s="7">
        <f>Sales_Data[[#This Row],[Actul Bill Amount]]-Sales_Data[[#This Row],[ShippingCost]]</f>
        <v>492679.02</v>
      </c>
      <c r="S658">
        <v>343</v>
      </c>
      <c r="T658">
        <v>320.98</v>
      </c>
      <c r="U658" t="s">
        <v>60</v>
      </c>
      <c r="V658">
        <v>18000</v>
      </c>
      <c r="W658" t="s">
        <v>38</v>
      </c>
      <c r="X658" t="str">
        <f t="shared" si="21"/>
        <v>Kolkata</v>
      </c>
    </row>
    <row r="659" spans="1:24" x14ac:dyDescent="0.4">
      <c r="A659">
        <v>100658</v>
      </c>
      <c r="B659" s="5">
        <v>45830.750694444447</v>
      </c>
      <c r="C659" s="3" t="str">
        <f>TEXT(Sales_Data[[#This Row],[OrderDate]],"mmmm")</f>
        <v>June</v>
      </c>
      <c r="D659" s="3" t="str">
        <f t="shared" si="20"/>
        <v>2025</v>
      </c>
      <c r="E659" t="s">
        <v>39</v>
      </c>
      <c r="F659" t="s">
        <v>43</v>
      </c>
      <c r="G659" t="s">
        <v>15</v>
      </c>
      <c r="H659" t="s">
        <v>25</v>
      </c>
      <c r="I659" t="s">
        <v>100</v>
      </c>
      <c r="J659">
        <v>75</v>
      </c>
      <c r="K659">
        <v>4500</v>
      </c>
      <c r="L659" s="7">
        <f>Sales_Data[[#This Row],[OrderQuantity]] *Sales_Data[[#This Row],[UnitPrice]]</f>
        <v>337500</v>
      </c>
      <c r="M659" s="7">
        <f>Sales_Data[[#This Row],[UnitPrice]]-Sales_Data[[#This Row],[UnitCost]]</f>
        <v>2000</v>
      </c>
      <c r="N659" s="7">
        <f>Sales_Data[[#This Row],[Gross Revenue]]-Sales_Data[[#This Row],[Discount Amount ]]</f>
        <v>335500</v>
      </c>
      <c r="O659" s="7">
        <f>Sales_Data[[#This Row],[OrderQuantity]] *Sales_Data[[#This Row],[UnitCost]]</f>
        <v>187500</v>
      </c>
      <c r="P659" s="7">
        <f>Sales_Data[[#This Row],[ItemCost]] +Sales_Data[[#This Row],[ShippingCost]]</f>
        <v>188543.32</v>
      </c>
      <c r="Q659" s="7">
        <f>Sales_Data[[#This Row],[Gross Revenue]]-Sales_Data[[#This Row],[TotalFinancialCost]]</f>
        <v>148956.68</v>
      </c>
      <c r="R659" s="7">
        <f>Sales_Data[[#This Row],[Actul Bill Amount]]-Sales_Data[[#This Row],[ShippingCost]]</f>
        <v>334456.68</v>
      </c>
      <c r="S659">
        <v>769</v>
      </c>
      <c r="T659">
        <v>1043.32</v>
      </c>
      <c r="U659" t="s">
        <v>44</v>
      </c>
      <c r="V659">
        <v>2500</v>
      </c>
      <c r="W659" t="s">
        <v>27</v>
      </c>
      <c r="X659" t="str">
        <f t="shared" si="21"/>
        <v>Mumbai</v>
      </c>
    </row>
    <row r="660" spans="1:24" x14ac:dyDescent="0.4">
      <c r="A660">
        <v>100659</v>
      </c>
      <c r="B660" s="5">
        <v>45817.550694444442</v>
      </c>
      <c r="C660" s="3" t="str">
        <f>TEXT(Sales_Data[[#This Row],[OrderDate]],"mmmm")</f>
        <v>June</v>
      </c>
      <c r="D660" s="3" t="str">
        <f t="shared" si="20"/>
        <v>2025</v>
      </c>
      <c r="E660" t="s">
        <v>42</v>
      </c>
      <c r="F660" t="s">
        <v>40</v>
      </c>
      <c r="G660" t="s">
        <v>31</v>
      </c>
      <c r="H660" t="s">
        <v>32</v>
      </c>
      <c r="I660" t="s">
        <v>100</v>
      </c>
      <c r="J660">
        <v>41</v>
      </c>
      <c r="K660">
        <v>5500</v>
      </c>
      <c r="L660" s="7">
        <f>Sales_Data[[#This Row],[OrderQuantity]] *Sales_Data[[#This Row],[UnitPrice]]</f>
        <v>225500</v>
      </c>
      <c r="M660" s="7">
        <f>Sales_Data[[#This Row],[UnitPrice]]-Sales_Data[[#This Row],[UnitCost]]</f>
        <v>2000</v>
      </c>
      <c r="N660" s="7">
        <f>Sales_Data[[#This Row],[Gross Revenue]]-Sales_Data[[#This Row],[Discount Amount ]]</f>
        <v>223500</v>
      </c>
      <c r="O660" s="7">
        <f>Sales_Data[[#This Row],[OrderQuantity]] *Sales_Data[[#This Row],[UnitCost]]</f>
        <v>143500</v>
      </c>
      <c r="P660" s="7">
        <f>Sales_Data[[#This Row],[ItemCost]] +Sales_Data[[#This Row],[ShippingCost]]</f>
        <v>143882.87</v>
      </c>
      <c r="Q660" s="7">
        <f>Sales_Data[[#This Row],[Gross Revenue]]-Sales_Data[[#This Row],[TotalFinancialCost]]</f>
        <v>81617.13</v>
      </c>
      <c r="R660" s="7">
        <f>Sales_Data[[#This Row],[Actul Bill Amount]]-Sales_Data[[#This Row],[ShippingCost]]</f>
        <v>223117.13</v>
      </c>
      <c r="S660">
        <v>769</v>
      </c>
      <c r="T660">
        <v>382.87</v>
      </c>
      <c r="U660" t="s">
        <v>41</v>
      </c>
      <c r="V660">
        <v>3500</v>
      </c>
      <c r="W660" t="s">
        <v>33</v>
      </c>
      <c r="X660" t="str">
        <f t="shared" si="21"/>
        <v>Delhi</v>
      </c>
    </row>
    <row r="661" spans="1:24" x14ac:dyDescent="0.4">
      <c r="A661">
        <v>100660</v>
      </c>
      <c r="B661" s="5">
        <v>45830.931250000001</v>
      </c>
      <c r="C661" s="3" t="str">
        <f>TEXT(Sales_Data[[#This Row],[OrderDate]],"mmmm")</f>
        <v>June</v>
      </c>
      <c r="D661" s="3" t="str">
        <f t="shared" si="20"/>
        <v>2025</v>
      </c>
      <c r="E661" t="s">
        <v>48</v>
      </c>
      <c r="F661" t="s">
        <v>55</v>
      </c>
      <c r="G661" t="s">
        <v>29</v>
      </c>
      <c r="H661" t="s">
        <v>32</v>
      </c>
      <c r="I661" t="s">
        <v>100</v>
      </c>
      <c r="J661">
        <v>16</v>
      </c>
      <c r="K661">
        <v>1200</v>
      </c>
      <c r="L661" s="7">
        <f>Sales_Data[[#This Row],[OrderQuantity]] *Sales_Data[[#This Row],[UnitPrice]]</f>
        <v>19200</v>
      </c>
      <c r="M661" s="7">
        <f>Sales_Data[[#This Row],[UnitPrice]]-Sales_Data[[#This Row],[UnitCost]]</f>
        <v>400</v>
      </c>
      <c r="N661" s="7">
        <f>Sales_Data[[#This Row],[Gross Revenue]]-Sales_Data[[#This Row],[Discount Amount ]]</f>
        <v>18800</v>
      </c>
      <c r="O661" s="7">
        <f>Sales_Data[[#This Row],[OrderQuantity]] *Sales_Data[[#This Row],[UnitCost]]</f>
        <v>12800</v>
      </c>
      <c r="P661" s="7">
        <f>Sales_Data[[#This Row],[ItemCost]] +Sales_Data[[#This Row],[ShippingCost]]</f>
        <v>13463.58</v>
      </c>
      <c r="Q661" s="7">
        <f>Sales_Data[[#This Row],[Gross Revenue]]-Sales_Data[[#This Row],[TotalFinancialCost]]</f>
        <v>5736.42</v>
      </c>
      <c r="R661" s="7">
        <f>Sales_Data[[#This Row],[Actul Bill Amount]]-Sales_Data[[#This Row],[ShippingCost]]</f>
        <v>18136.419999999998</v>
      </c>
      <c r="S661">
        <v>571</v>
      </c>
      <c r="T661">
        <v>663.58</v>
      </c>
      <c r="U661" t="s">
        <v>58</v>
      </c>
      <c r="V661">
        <v>800</v>
      </c>
      <c r="W661" t="s">
        <v>33</v>
      </c>
      <c r="X661" t="str">
        <f t="shared" si="21"/>
        <v>Delhi</v>
      </c>
    </row>
    <row r="662" spans="1:24" x14ac:dyDescent="0.4">
      <c r="A662">
        <v>100661</v>
      </c>
      <c r="B662" s="5">
        <v>45974.426388888889</v>
      </c>
      <c r="C662" s="3" t="str">
        <f>TEXT(Sales_Data[[#This Row],[OrderDate]],"mmmm")</f>
        <v>November</v>
      </c>
      <c r="D662" s="3" t="str">
        <f t="shared" si="20"/>
        <v>2025</v>
      </c>
      <c r="E662" t="s">
        <v>39</v>
      </c>
      <c r="F662" t="s">
        <v>40</v>
      </c>
      <c r="G662" t="s">
        <v>29</v>
      </c>
      <c r="H662" t="s">
        <v>16</v>
      </c>
      <c r="I662" t="s">
        <v>100</v>
      </c>
      <c r="J662">
        <v>94</v>
      </c>
      <c r="K662">
        <v>1500</v>
      </c>
      <c r="L662" s="7">
        <f>Sales_Data[[#This Row],[OrderQuantity]] *Sales_Data[[#This Row],[UnitPrice]]</f>
        <v>141000</v>
      </c>
      <c r="M662" s="7">
        <f>Sales_Data[[#This Row],[UnitPrice]]-Sales_Data[[#This Row],[UnitCost]]</f>
        <v>700</v>
      </c>
      <c r="N662" s="7">
        <f>Sales_Data[[#This Row],[Gross Revenue]]-Sales_Data[[#This Row],[Discount Amount ]]</f>
        <v>140300</v>
      </c>
      <c r="O662" s="7">
        <f>Sales_Data[[#This Row],[OrderQuantity]] *Sales_Data[[#This Row],[UnitCost]]</f>
        <v>75200</v>
      </c>
      <c r="P662" s="7">
        <f>Sales_Data[[#This Row],[ItemCost]] +Sales_Data[[#This Row],[ShippingCost]]</f>
        <v>75743.92</v>
      </c>
      <c r="Q662" s="7">
        <f>Sales_Data[[#This Row],[Gross Revenue]]-Sales_Data[[#This Row],[TotalFinancialCost]]</f>
        <v>65256.08</v>
      </c>
      <c r="R662" s="7">
        <f>Sales_Data[[#This Row],[Actul Bill Amount]]-Sales_Data[[#This Row],[ShippingCost]]</f>
        <v>139756.07999999999</v>
      </c>
      <c r="S662">
        <v>1184</v>
      </c>
      <c r="T662">
        <v>543.91999999999996</v>
      </c>
      <c r="U662" t="s">
        <v>52</v>
      </c>
      <c r="V662">
        <v>800</v>
      </c>
      <c r="W662" t="s">
        <v>18</v>
      </c>
      <c r="X662" t="str">
        <f t="shared" si="21"/>
        <v>Bengaluru</v>
      </c>
    </row>
    <row r="663" spans="1:24" x14ac:dyDescent="0.4">
      <c r="A663">
        <v>100662</v>
      </c>
      <c r="B663" s="5">
        <v>45960.90902777778</v>
      </c>
      <c r="C663" s="3" t="str">
        <f>TEXT(Sales_Data[[#This Row],[OrderDate]],"mmmm")</f>
        <v>October</v>
      </c>
      <c r="D663" s="3" t="str">
        <f t="shared" si="20"/>
        <v>2025</v>
      </c>
      <c r="E663" t="s">
        <v>39</v>
      </c>
      <c r="F663" t="s">
        <v>35</v>
      </c>
      <c r="G663" t="s">
        <v>15</v>
      </c>
      <c r="H663" t="s">
        <v>25</v>
      </c>
      <c r="I663" t="s">
        <v>100</v>
      </c>
      <c r="J663">
        <v>8</v>
      </c>
      <c r="K663">
        <v>8500</v>
      </c>
      <c r="L663" s="7">
        <f>Sales_Data[[#This Row],[OrderQuantity]] *Sales_Data[[#This Row],[UnitPrice]]</f>
        <v>68000</v>
      </c>
      <c r="M663" s="7">
        <f>Sales_Data[[#This Row],[UnitPrice]]-Sales_Data[[#This Row],[UnitCost]]</f>
        <v>3000</v>
      </c>
      <c r="N663" s="7">
        <f>Sales_Data[[#This Row],[Gross Revenue]]-Sales_Data[[#This Row],[Discount Amount ]]</f>
        <v>65000</v>
      </c>
      <c r="O663" s="7">
        <f>Sales_Data[[#This Row],[OrderQuantity]] *Sales_Data[[#This Row],[UnitCost]]</f>
        <v>44000</v>
      </c>
      <c r="P663" s="7">
        <f>Sales_Data[[#This Row],[ItemCost]] +Sales_Data[[#This Row],[ShippingCost]]</f>
        <v>44666.53</v>
      </c>
      <c r="Q663" s="7">
        <f>Sales_Data[[#This Row],[Gross Revenue]]-Sales_Data[[#This Row],[TotalFinancialCost]]</f>
        <v>23333.47</v>
      </c>
      <c r="R663" s="7">
        <f>Sales_Data[[#This Row],[Actul Bill Amount]]-Sales_Data[[#This Row],[ShippingCost]]</f>
        <v>64333.47</v>
      </c>
      <c r="S663">
        <v>1043</v>
      </c>
      <c r="T663">
        <v>666.53</v>
      </c>
      <c r="U663" t="s">
        <v>49</v>
      </c>
      <c r="V663">
        <v>5500</v>
      </c>
      <c r="W663" t="s">
        <v>27</v>
      </c>
      <c r="X663" t="str">
        <f t="shared" si="21"/>
        <v>Mumbai</v>
      </c>
    </row>
    <row r="664" spans="1:24" x14ac:dyDescent="0.4">
      <c r="A664">
        <v>100663</v>
      </c>
      <c r="B664" s="5">
        <v>45806.240972222222</v>
      </c>
      <c r="C664" s="3" t="str">
        <f>TEXT(Sales_Data[[#This Row],[OrderDate]],"mmmm")</f>
        <v>May</v>
      </c>
      <c r="D664" s="3" t="str">
        <f t="shared" si="20"/>
        <v>2025</v>
      </c>
      <c r="E664" t="s">
        <v>50</v>
      </c>
      <c r="F664" t="s">
        <v>55</v>
      </c>
      <c r="G664" t="s">
        <v>15</v>
      </c>
      <c r="H664" t="s">
        <v>32</v>
      </c>
      <c r="I664" t="s">
        <v>100</v>
      </c>
      <c r="J664">
        <v>62</v>
      </c>
      <c r="K664">
        <v>1200</v>
      </c>
      <c r="L664" s="7">
        <f>Sales_Data[[#This Row],[OrderQuantity]] *Sales_Data[[#This Row],[UnitPrice]]</f>
        <v>74400</v>
      </c>
      <c r="M664" s="7">
        <f>Sales_Data[[#This Row],[UnitPrice]]-Sales_Data[[#This Row],[UnitCost]]</f>
        <v>400</v>
      </c>
      <c r="N664" s="7">
        <f>Sales_Data[[#This Row],[Gross Revenue]]-Sales_Data[[#This Row],[Discount Amount ]]</f>
        <v>74000</v>
      </c>
      <c r="O664" s="7">
        <f>Sales_Data[[#This Row],[OrderQuantity]] *Sales_Data[[#This Row],[UnitCost]]</f>
        <v>49600</v>
      </c>
      <c r="P664" s="7">
        <f>Sales_Data[[#This Row],[ItemCost]] +Sales_Data[[#This Row],[ShippingCost]]</f>
        <v>50216.36</v>
      </c>
      <c r="Q664" s="7">
        <f>Sales_Data[[#This Row],[Gross Revenue]]-Sales_Data[[#This Row],[TotalFinancialCost]]</f>
        <v>24183.64</v>
      </c>
      <c r="R664" s="7">
        <f>Sales_Data[[#This Row],[Actul Bill Amount]]-Sales_Data[[#This Row],[ShippingCost]]</f>
        <v>73383.64</v>
      </c>
      <c r="S664">
        <v>1179</v>
      </c>
      <c r="T664">
        <v>616.36</v>
      </c>
      <c r="U664" t="s">
        <v>58</v>
      </c>
      <c r="V664">
        <v>800</v>
      </c>
      <c r="W664" t="s">
        <v>33</v>
      </c>
      <c r="X664" t="str">
        <f t="shared" si="21"/>
        <v>Delhi</v>
      </c>
    </row>
    <row r="665" spans="1:24" x14ac:dyDescent="0.4">
      <c r="A665">
        <v>100664</v>
      </c>
      <c r="B665" s="5">
        <v>45737.657638888886</v>
      </c>
      <c r="C665" s="3" t="str">
        <f>TEXT(Sales_Data[[#This Row],[OrderDate]],"mmmm")</f>
        <v>March</v>
      </c>
      <c r="D665" s="3" t="str">
        <f t="shared" si="20"/>
        <v>2025</v>
      </c>
      <c r="E665" t="s">
        <v>39</v>
      </c>
      <c r="F665" t="s">
        <v>40</v>
      </c>
      <c r="G665" t="s">
        <v>15</v>
      </c>
      <c r="H665" t="s">
        <v>32</v>
      </c>
      <c r="I665" t="s">
        <v>100</v>
      </c>
      <c r="J665">
        <v>19</v>
      </c>
      <c r="K665">
        <v>5500</v>
      </c>
      <c r="L665" s="7">
        <f>Sales_Data[[#This Row],[OrderQuantity]] *Sales_Data[[#This Row],[UnitPrice]]</f>
        <v>104500</v>
      </c>
      <c r="M665" s="7">
        <f>Sales_Data[[#This Row],[UnitPrice]]-Sales_Data[[#This Row],[UnitCost]]</f>
        <v>2000</v>
      </c>
      <c r="N665" s="7">
        <f>Sales_Data[[#This Row],[Gross Revenue]]-Sales_Data[[#This Row],[Discount Amount ]]</f>
        <v>102500</v>
      </c>
      <c r="O665" s="7">
        <f>Sales_Data[[#This Row],[OrderQuantity]] *Sales_Data[[#This Row],[UnitCost]]</f>
        <v>66500</v>
      </c>
      <c r="P665" s="7">
        <f>Sales_Data[[#This Row],[ItemCost]] +Sales_Data[[#This Row],[ShippingCost]]</f>
        <v>67291.38</v>
      </c>
      <c r="Q665" s="7">
        <f>Sales_Data[[#This Row],[Gross Revenue]]-Sales_Data[[#This Row],[TotalFinancialCost]]</f>
        <v>37208.619999999995</v>
      </c>
      <c r="R665" s="7">
        <f>Sales_Data[[#This Row],[Actul Bill Amount]]-Sales_Data[[#This Row],[ShippingCost]]</f>
        <v>101708.62</v>
      </c>
      <c r="S665">
        <v>802</v>
      </c>
      <c r="T665">
        <v>791.38</v>
      </c>
      <c r="U665" t="s">
        <v>41</v>
      </c>
      <c r="V665">
        <v>3500</v>
      </c>
      <c r="W665" t="s">
        <v>33</v>
      </c>
      <c r="X665" t="str">
        <f t="shared" si="21"/>
        <v>Delhi</v>
      </c>
    </row>
    <row r="666" spans="1:24" x14ac:dyDescent="0.4">
      <c r="A666">
        <v>100665</v>
      </c>
      <c r="B666" s="5">
        <v>45870.445833333331</v>
      </c>
      <c r="C666" s="3" t="str">
        <f>TEXT(Sales_Data[[#This Row],[OrderDate]],"mmmm")</f>
        <v>August</v>
      </c>
      <c r="D666" s="3" t="str">
        <f t="shared" si="20"/>
        <v>2025</v>
      </c>
      <c r="E666" t="s">
        <v>34</v>
      </c>
      <c r="F666" t="s">
        <v>35</v>
      </c>
      <c r="G666" t="s">
        <v>29</v>
      </c>
      <c r="H666" t="s">
        <v>32</v>
      </c>
      <c r="I666" t="s">
        <v>100</v>
      </c>
      <c r="J666">
        <v>11</v>
      </c>
      <c r="K666">
        <v>12000</v>
      </c>
      <c r="L666" s="7">
        <f>Sales_Data[[#This Row],[OrderQuantity]] *Sales_Data[[#This Row],[UnitPrice]]</f>
        <v>132000</v>
      </c>
      <c r="M666" s="7">
        <f>Sales_Data[[#This Row],[UnitPrice]]-Sales_Data[[#This Row],[UnitCost]]</f>
        <v>4000</v>
      </c>
      <c r="N666" s="7">
        <f>Sales_Data[[#This Row],[Gross Revenue]]-Sales_Data[[#This Row],[Discount Amount ]]</f>
        <v>128000</v>
      </c>
      <c r="O666" s="7">
        <f>Sales_Data[[#This Row],[OrderQuantity]] *Sales_Data[[#This Row],[UnitCost]]</f>
        <v>88000</v>
      </c>
      <c r="P666" s="7">
        <f>Sales_Data[[#This Row],[ItemCost]] +Sales_Data[[#This Row],[ShippingCost]]</f>
        <v>88577.7</v>
      </c>
      <c r="Q666" s="7">
        <f>Sales_Data[[#This Row],[Gross Revenue]]-Sales_Data[[#This Row],[TotalFinancialCost]]</f>
        <v>43422.3</v>
      </c>
      <c r="R666" s="7">
        <f>Sales_Data[[#This Row],[Actul Bill Amount]]-Sales_Data[[#This Row],[ShippingCost]]</f>
        <v>127422.3</v>
      </c>
      <c r="S666">
        <v>829</v>
      </c>
      <c r="T666">
        <v>577.70000000000005</v>
      </c>
      <c r="U666" t="s">
        <v>36</v>
      </c>
      <c r="V666">
        <v>8000</v>
      </c>
      <c r="W666" t="s">
        <v>33</v>
      </c>
      <c r="X666" t="str">
        <f t="shared" si="21"/>
        <v>Delhi</v>
      </c>
    </row>
    <row r="667" spans="1:24" x14ac:dyDescent="0.4">
      <c r="A667">
        <v>100666</v>
      </c>
      <c r="B667" s="5">
        <v>45860.758333333331</v>
      </c>
      <c r="C667" s="3" t="str">
        <f>TEXT(Sales_Data[[#This Row],[OrderDate]],"mmmm")</f>
        <v>July</v>
      </c>
      <c r="D667" s="3" t="str">
        <f t="shared" si="20"/>
        <v>2025</v>
      </c>
      <c r="E667" t="s">
        <v>19</v>
      </c>
      <c r="F667" t="s">
        <v>35</v>
      </c>
      <c r="G667" t="s">
        <v>15</v>
      </c>
      <c r="H667" t="s">
        <v>37</v>
      </c>
      <c r="I667" t="s">
        <v>100</v>
      </c>
      <c r="J667">
        <v>53</v>
      </c>
      <c r="K667">
        <v>12000</v>
      </c>
      <c r="L667" s="7">
        <f>Sales_Data[[#This Row],[OrderQuantity]] *Sales_Data[[#This Row],[UnitPrice]]</f>
        <v>636000</v>
      </c>
      <c r="M667" s="7">
        <f>Sales_Data[[#This Row],[UnitPrice]]-Sales_Data[[#This Row],[UnitCost]]</f>
        <v>4000</v>
      </c>
      <c r="N667" s="7">
        <f>Sales_Data[[#This Row],[Gross Revenue]]-Sales_Data[[#This Row],[Discount Amount ]]</f>
        <v>632000</v>
      </c>
      <c r="O667" s="7">
        <f>Sales_Data[[#This Row],[OrderQuantity]] *Sales_Data[[#This Row],[UnitCost]]</f>
        <v>424000</v>
      </c>
      <c r="P667" s="7">
        <f>Sales_Data[[#This Row],[ItemCost]] +Sales_Data[[#This Row],[ShippingCost]]</f>
        <v>424800.96</v>
      </c>
      <c r="Q667" s="7">
        <f>Sales_Data[[#This Row],[Gross Revenue]]-Sales_Data[[#This Row],[TotalFinancialCost]]</f>
        <v>211199.03999999998</v>
      </c>
      <c r="R667" s="7">
        <f>Sales_Data[[#This Row],[Actul Bill Amount]]-Sales_Data[[#This Row],[ShippingCost]]</f>
        <v>631199.04</v>
      </c>
      <c r="S667">
        <v>960</v>
      </c>
      <c r="T667">
        <v>800.96</v>
      </c>
      <c r="U667" t="s">
        <v>36</v>
      </c>
      <c r="V667">
        <v>8000</v>
      </c>
      <c r="W667" t="s">
        <v>38</v>
      </c>
      <c r="X667" t="str">
        <f t="shared" si="21"/>
        <v>Kolkata</v>
      </c>
    </row>
    <row r="668" spans="1:24" x14ac:dyDescent="0.4">
      <c r="A668">
        <v>100667</v>
      </c>
      <c r="B668" s="5">
        <v>45909.237500000003</v>
      </c>
      <c r="C668" s="3" t="str">
        <f>TEXT(Sales_Data[[#This Row],[OrderDate]],"mmmm")</f>
        <v>September</v>
      </c>
      <c r="D668" s="3" t="str">
        <f t="shared" si="20"/>
        <v>2025</v>
      </c>
      <c r="E668" t="s">
        <v>19</v>
      </c>
      <c r="F668" t="s">
        <v>55</v>
      </c>
      <c r="G668" t="s">
        <v>15</v>
      </c>
      <c r="H668" t="s">
        <v>16</v>
      </c>
      <c r="I668" t="s">
        <v>100</v>
      </c>
      <c r="J668">
        <v>53</v>
      </c>
      <c r="K668">
        <v>600</v>
      </c>
      <c r="L668" s="7">
        <f>Sales_Data[[#This Row],[OrderQuantity]] *Sales_Data[[#This Row],[UnitPrice]]</f>
        <v>31800</v>
      </c>
      <c r="M668" s="7">
        <f>Sales_Data[[#This Row],[UnitPrice]]-Sales_Data[[#This Row],[UnitCost]]</f>
        <v>250</v>
      </c>
      <c r="N668" s="7">
        <f>Sales_Data[[#This Row],[Gross Revenue]]-Sales_Data[[#This Row],[Discount Amount ]]</f>
        <v>31550</v>
      </c>
      <c r="O668" s="7">
        <f>Sales_Data[[#This Row],[OrderQuantity]] *Sales_Data[[#This Row],[UnitCost]]</f>
        <v>18550</v>
      </c>
      <c r="P668" s="7">
        <f>Sales_Data[[#This Row],[ItemCost]] +Sales_Data[[#This Row],[ShippingCost]]</f>
        <v>19596.740000000002</v>
      </c>
      <c r="Q668" s="7">
        <f>Sales_Data[[#This Row],[Gross Revenue]]-Sales_Data[[#This Row],[TotalFinancialCost]]</f>
        <v>12203.259999999998</v>
      </c>
      <c r="R668" s="7">
        <f>Sales_Data[[#This Row],[Actul Bill Amount]]-Sales_Data[[#This Row],[ShippingCost]]</f>
        <v>30503.26</v>
      </c>
      <c r="S668">
        <v>592</v>
      </c>
      <c r="T668">
        <v>1046.74</v>
      </c>
      <c r="U668" t="s">
        <v>57</v>
      </c>
      <c r="V668">
        <v>350</v>
      </c>
      <c r="W668" t="s">
        <v>18</v>
      </c>
      <c r="X668" t="str">
        <f t="shared" si="21"/>
        <v>Bengaluru</v>
      </c>
    </row>
    <row r="669" spans="1:24" x14ac:dyDescent="0.4">
      <c r="A669">
        <v>100668</v>
      </c>
      <c r="B669" s="5">
        <v>45886.458333333336</v>
      </c>
      <c r="C669" s="3" t="str">
        <f>TEXT(Sales_Data[[#This Row],[OrderDate]],"mmmm")</f>
        <v>August</v>
      </c>
      <c r="D669" s="3" t="str">
        <f t="shared" si="20"/>
        <v>2025</v>
      </c>
      <c r="E669" t="s">
        <v>34</v>
      </c>
      <c r="F669" t="s">
        <v>35</v>
      </c>
      <c r="G669" t="s">
        <v>29</v>
      </c>
      <c r="H669" t="s">
        <v>20</v>
      </c>
      <c r="I669" t="s">
        <v>100</v>
      </c>
      <c r="J669">
        <v>9</v>
      </c>
      <c r="K669">
        <v>12000</v>
      </c>
      <c r="L669" s="7">
        <f>Sales_Data[[#This Row],[OrderQuantity]] *Sales_Data[[#This Row],[UnitPrice]]</f>
        <v>108000</v>
      </c>
      <c r="M669" s="7">
        <f>Sales_Data[[#This Row],[UnitPrice]]-Sales_Data[[#This Row],[UnitCost]]</f>
        <v>4000</v>
      </c>
      <c r="N669" s="7">
        <f>Sales_Data[[#This Row],[Gross Revenue]]-Sales_Data[[#This Row],[Discount Amount ]]</f>
        <v>104000</v>
      </c>
      <c r="O669" s="7">
        <f>Sales_Data[[#This Row],[OrderQuantity]] *Sales_Data[[#This Row],[UnitCost]]</f>
        <v>72000</v>
      </c>
      <c r="P669" s="7">
        <f>Sales_Data[[#This Row],[ItemCost]] +Sales_Data[[#This Row],[ShippingCost]]</f>
        <v>72320.3</v>
      </c>
      <c r="Q669" s="7">
        <f>Sales_Data[[#This Row],[Gross Revenue]]-Sales_Data[[#This Row],[TotalFinancialCost]]</f>
        <v>35679.699999999997</v>
      </c>
      <c r="R669" s="7">
        <f>Sales_Data[[#This Row],[Actul Bill Amount]]-Sales_Data[[#This Row],[ShippingCost]]</f>
        <v>103679.7</v>
      </c>
      <c r="S669">
        <v>962</v>
      </c>
      <c r="T669">
        <v>320.3</v>
      </c>
      <c r="U669" t="s">
        <v>36</v>
      </c>
      <c r="V669">
        <v>8000</v>
      </c>
      <c r="W669" t="s">
        <v>22</v>
      </c>
      <c r="X669" t="str">
        <f t="shared" si="21"/>
        <v>Nagpur</v>
      </c>
    </row>
    <row r="670" spans="1:24" x14ac:dyDescent="0.4">
      <c r="A670">
        <v>100669</v>
      </c>
      <c r="B670" s="5">
        <v>45821.760416666664</v>
      </c>
      <c r="C670" s="3" t="str">
        <f>TEXT(Sales_Data[[#This Row],[OrderDate]],"mmmm")</f>
        <v>June</v>
      </c>
      <c r="D670" s="3" t="str">
        <f t="shared" si="20"/>
        <v>2025</v>
      </c>
      <c r="E670" t="s">
        <v>39</v>
      </c>
      <c r="F670" t="s">
        <v>55</v>
      </c>
      <c r="G670" t="s">
        <v>29</v>
      </c>
      <c r="H670" t="s">
        <v>32</v>
      </c>
      <c r="I670" t="s">
        <v>100</v>
      </c>
      <c r="J670">
        <v>80</v>
      </c>
      <c r="K670">
        <v>850</v>
      </c>
      <c r="L670" s="7">
        <f>Sales_Data[[#This Row],[OrderQuantity]] *Sales_Data[[#This Row],[UnitPrice]]</f>
        <v>68000</v>
      </c>
      <c r="M670" s="7">
        <f>Sales_Data[[#This Row],[UnitPrice]]-Sales_Data[[#This Row],[UnitCost]]</f>
        <v>300</v>
      </c>
      <c r="N670" s="7">
        <f>Sales_Data[[#This Row],[Gross Revenue]]-Sales_Data[[#This Row],[Discount Amount ]]</f>
        <v>67700</v>
      </c>
      <c r="O670" s="7">
        <f>Sales_Data[[#This Row],[OrderQuantity]] *Sales_Data[[#This Row],[UnitCost]]</f>
        <v>44000</v>
      </c>
      <c r="P670" s="7">
        <f>Sales_Data[[#This Row],[ItemCost]] +Sales_Data[[#This Row],[ShippingCost]]</f>
        <v>44556.3</v>
      </c>
      <c r="Q670" s="7">
        <f>Sales_Data[[#This Row],[Gross Revenue]]-Sales_Data[[#This Row],[TotalFinancialCost]]</f>
        <v>23443.699999999997</v>
      </c>
      <c r="R670" s="7">
        <f>Sales_Data[[#This Row],[Actul Bill Amount]]-Sales_Data[[#This Row],[ShippingCost]]</f>
        <v>67143.7</v>
      </c>
      <c r="S670">
        <v>1044</v>
      </c>
      <c r="T670">
        <v>556.29999999999995</v>
      </c>
      <c r="U670" t="s">
        <v>56</v>
      </c>
      <c r="V670">
        <v>550</v>
      </c>
      <c r="W670" t="s">
        <v>33</v>
      </c>
      <c r="X670" t="str">
        <f t="shared" si="21"/>
        <v>Delhi</v>
      </c>
    </row>
    <row r="671" spans="1:24" x14ac:dyDescent="0.4">
      <c r="A671">
        <v>100670</v>
      </c>
      <c r="B671" s="5">
        <v>45884.925000000003</v>
      </c>
      <c r="C671" s="3" t="str">
        <f>TEXT(Sales_Data[[#This Row],[OrderDate]],"mmmm")</f>
        <v>August</v>
      </c>
      <c r="D671" s="3" t="str">
        <f t="shared" si="20"/>
        <v>2025</v>
      </c>
      <c r="E671" t="s">
        <v>48</v>
      </c>
      <c r="F671" t="s">
        <v>24</v>
      </c>
      <c r="G671" t="s">
        <v>29</v>
      </c>
      <c r="H671" t="s">
        <v>25</v>
      </c>
      <c r="I671" t="s">
        <v>100</v>
      </c>
      <c r="J671">
        <v>72</v>
      </c>
      <c r="K671">
        <v>25000</v>
      </c>
      <c r="L671" s="7">
        <f>Sales_Data[[#This Row],[OrderQuantity]] *Sales_Data[[#This Row],[UnitPrice]]</f>
        <v>1800000</v>
      </c>
      <c r="M671" s="7">
        <f>Sales_Data[[#This Row],[UnitPrice]]-Sales_Data[[#This Row],[UnitCost]]</f>
        <v>7000</v>
      </c>
      <c r="N671" s="7">
        <f>Sales_Data[[#This Row],[Gross Revenue]]-Sales_Data[[#This Row],[Discount Amount ]]</f>
        <v>1793000</v>
      </c>
      <c r="O671" s="7">
        <f>Sales_Data[[#This Row],[OrderQuantity]] *Sales_Data[[#This Row],[UnitCost]]</f>
        <v>1296000</v>
      </c>
      <c r="P671" s="7">
        <f>Sales_Data[[#This Row],[ItemCost]] +Sales_Data[[#This Row],[ShippingCost]]</f>
        <v>1296360.96</v>
      </c>
      <c r="Q671" s="7">
        <f>Sales_Data[[#This Row],[Gross Revenue]]-Sales_Data[[#This Row],[TotalFinancialCost]]</f>
        <v>503639.04000000004</v>
      </c>
      <c r="R671" s="7">
        <f>Sales_Data[[#This Row],[Actul Bill Amount]]-Sales_Data[[#This Row],[ShippingCost]]</f>
        <v>1792639.04</v>
      </c>
      <c r="S671">
        <v>478</v>
      </c>
      <c r="T671">
        <v>360.96</v>
      </c>
      <c r="U671" t="s">
        <v>60</v>
      </c>
      <c r="V671">
        <v>18000</v>
      </c>
      <c r="W671" t="s">
        <v>27</v>
      </c>
      <c r="X671" t="str">
        <f t="shared" si="21"/>
        <v>Mumbai</v>
      </c>
    </row>
    <row r="672" spans="1:24" x14ac:dyDescent="0.4">
      <c r="A672">
        <v>100671</v>
      </c>
      <c r="B672" s="5">
        <v>45804.71597222222</v>
      </c>
      <c r="C672" s="3" t="str">
        <f>TEXT(Sales_Data[[#This Row],[OrderDate]],"mmmm")</f>
        <v>May</v>
      </c>
      <c r="D672" s="3" t="str">
        <f t="shared" si="20"/>
        <v>2025</v>
      </c>
      <c r="E672" t="s">
        <v>39</v>
      </c>
      <c r="F672" t="s">
        <v>43</v>
      </c>
      <c r="G672" t="s">
        <v>29</v>
      </c>
      <c r="H672" t="s">
        <v>25</v>
      </c>
      <c r="I672" t="s">
        <v>100</v>
      </c>
      <c r="J672">
        <v>34</v>
      </c>
      <c r="K672">
        <v>4500</v>
      </c>
      <c r="L672" s="7">
        <f>Sales_Data[[#This Row],[OrderQuantity]] *Sales_Data[[#This Row],[UnitPrice]]</f>
        <v>153000</v>
      </c>
      <c r="M672" s="7">
        <f>Sales_Data[[#This Row],[UnitPrice]]-Sales_Data[[#This Row],[UnitCost]]</f>
        <v>2000</v>
      </c>
      <c r="N672" s="7">
        <f>Sales_Data[[#This Row],[Gross Revenue]]-Sales_Data[[#This Row],[Discount Amount ]]</f>
        <v>151000</v>
      </c>
      <c r="O672" s="7">
        <f>Sales_Data[[#This Row],[OrderQuantity]] *Sales_Data[[#This Row],[UnitCost]]</f>
        <v>85000</v>
      </c>
      <c r="P672" s="7">
        <f>Sales_Data[[#This Row],[ItemCost]] +Sales_Data[[#This Row],[ShippingCost]]</f>
        <v>85732.77</v>
      </c>
      <c r="Q672" s="7">
        <f>Sales_Data[[#This Row],[Gross Revenue]]-Sales_Data[[#This Row],[TotalFinancialCost]]</f>
        <v>67267.23</v>
      </c>
      <c r="R672" s="7">
        <f>Sales_Data[[#This Row],[Actul Bill Amount]]-Sales_Data[[#This Row],[ShippingCost]]</f>
        <v>150267.23000000001</v>
      </c>
      <c r="S672">
        <v>759</v>
      </c>
      <c r="T672">
        <v>732.77</v>
      </c>
      <c r="U672" t="s">
        <v>44</v>
      </c>
      <c r="V672">
        <v>2500</v>
      </c>
      <c r="W672" t="s">
        <v>27</v>
      </c>
      <c r="X672" t="str">
        <f t="shared" si="21"/>
        <v>Mumbai</v>
      </c>
    </row>
    <row r="673" spans="1:24" x14ac:dyDescent="0.4">
      <c r="A673">
        <v>100672</v>
      </c>
      <c r="B673" s="5">
        <v>45677.582638888889</v>
      </c>
      <c r="C673" s="3" t="str">
        <f>TEXT(Sales_Data[[#This Row],[OrderDate]],"mmmm")</f>
        <v>January</v>
      </c>
      <c r="D673" s="3" t="str">
        <f t="shared" si="20"/>
        <v>2025</v>
      </c>
      <c r="E673" t="s">
        <v>23</v>
      </c>
      <c r="F673" t="s">
        <v>14</v>
      </c>
      <c r="G673" t="s">
        <v>31</v>
      </c>
      <c r="H673" t="s">
        <v>32</v>
      </c>
      <c r="I673" t="s">
        <v>100</v>
      </c>
      <c r="J673">
        <v>78</v>
      </c>
      <c r="K673">
        <v>6500</v>
      </c>
      <c r="L673" s="7">
        <f>Sales_Data[[#This Row],[OrderQuantity]] *Sales_Data[[#This Row],[UnitPrice]]</f>
        <v>507000</v>
      </c>
      <c r="M673" s="7">
        <f>Sales_Data[[#This Row],[UnitPrice]]-Sales_Data[[#This Row],[UnitCost]]</f>
        <v>2300</v>
      </c>
      <c r="N673" s="7">
        <f>Sales_Data[[#This Row],[Gross Revenue]]-Sales_Data[[#This Row],[Discount Amount ]]</f>
        <v>504700</v>
      </c>
      <c r="O673" s="7">
        <f>Sales_Data[[#This Row],[OrderQuantity]] *Sales_Data[[#This Row],[UnitCost]]</f>
        <v>327600</v>
      </c>
      <c r="P673" s="7">
        <f>Sales_Data[[#This Row],[ItemCost]] +Sales_Data[[#This Row],[ShippingCost]]</f>
        <v>328050.58</v>
      </c>
      <c r="Q673" s="7">
        <f>Sales_Data[[#This Row],[Gross Revenue]]-Sales_Data[[#This Row],[TotalFinancialCost]]</f>
        <v>178949.41999999998</v>
      </c>
      <c r="R673" s="7">
        <f>Sales_Data[[#This Row],[Actul Bill Amount]]-Sales_Data[[#This Row],[ShippingCost]]</f>
        <v>504249.42</v>
      </c>
      <c r="S673">
        <v>1098</v>
      </c>
      <c r="T673">
        <v>450.58</v>
      </c>
      <c r="U673" t="s">
        <v>21</v>
      </c>
      <c r="V673">
        <v>4200</v>
      </c>
      <c r="W673" t="s">
        <v>33</v>
      </c>
      <c r="X673" t="str">
        <f t="shared" si="21"/>
        <v>Delhi</v>
      </c>
    </row>
    <row r="674" spans="1:24" x14ac:dyDescent="0.4">
      <c r="A674">
        <v>100673</v>
      </c>
      <c r="B674" s="5">
        <v>45704.359027777777</v>
      </c>
      <c r="C674" s="3" t="str">
        <f>TEXT(Sales_Data[[#This Row],[OrderDate]],"mmmm")</f>
        <v>February</v>
      </c>
      <c r="D674" s="3" t="str">
        <f t="shared" si="20"/>
        <v>2025</v>
      </c>
      <c r="E674" t="s">
        <v>45</v>
      </c>
      <c r="F674" t="s">
        <v>35</v>
      </c>
      <c r="G674" t="s">
        <v>15</v>
      </c>
      <c r="H674" t="s">
        <v>37</v>
      </c>
      <c r="I674" t="s">
        <v>100</v>
      </c>
      <c r="J674">
        <v>58</v>
      </c>
      <c r="K674">
        <v>8500</v>
      </c>
      <c r="L674" s="7">
        <f>Sales_Data[[#This Row],[OrderQuantity]] *Sales_Data[[#This Row],[UnitPrice]]</f>
        <v>493000</v>
      </c>
      <c r="M674" s="7">
        <f>Sales_Data[[#This Row],[UnitPrice]]-Sales_Data[[#This Row],[UnitCost]]</f>
        <v>3000</v>
      </c>
      <c r="N674" s="7">
        <f>Sales_Data[[#This Row],[Gross Revenue]]-Sales_Data[[#This Row],[Discount Amount ]]</f>
        <v>490000</v>
      </c>
      <c r="O674" s="7">
        <f>Sales_Data[[#This Row],[OrderQuantity]] *Sales_Data[[#This Row],[UnitCost]]</f>
        <v>319000</v>
      </c>
      <c r="P674" s="7">
        <f>Sales_Data[[#This Row],[ItemCost]] +Sales_Data[[#This Row],[ShippingCost]]</f>
        <v>319657.40000000002</v>
      </c>
      <c r="Q674" s="7">
        <f>Sales_Data[[#This Row],[Gross Revenue]]-Sales_Data[[#This Row],[TotalFinancialCost]]</f>
        <v>173342.59999999998</v>
      </c>
      <c r="R674" s="7">
        <f>Sales_Data[[#This Row],[Actul Bill Amount]]-Sales_Data[[#This Row],[ShippingCost]]</f>
        <v>489342.6</v>
      </c>
      <c r="S674">
        <v>611</v>
      </c>
      <c r="T674">
        <v>657.4</v>
      </c>
      <c r="U674" t="s">
        <v>49</v>
      </c>
      <c r="V674">
        <v>5500</v>
      </c>
      <c r="W674" t="s">
        <v>38</v>
      </c>
      <c r="X674" t="str">
        <f t="shared" si="21"/>
        <v>Kolkata</v>
      </c>
    </row>
    <row r="675" spans="1:24" x14ac:dyDescent="0.4">
      <c r="A675">
        <v>100674</v>
      </c>
      <c r="B675" s="5">
        <v>45890.401388888888</v>
      </c>
      <c r="C675" s="3" t="str">
        <f>TEXT(Sales_Data[[#This Row],[OrderDate]],"mmmm")</f>
        <v>August</v>
      </c>
      <c r="D675" s="3" t="str">
        <f t="shared" si="20"/>
        <v>2025</v>
      </c>
      <c r="E675" t="s">
        <v>39</v>
      </c>
      <c r="F675" t="s">
        <v>24</v>
      </c>
      <c r="G675" t="s">
        <v>29</v>
      </c>
      <c r="H675" t="s">
        <v>20</v>
      </c>
      <c r="I675" t="s">
        <v>100</v>
      </c>
      <c r="J675">
        <v>68</v>
      </c>
      <c r="K675">
        <v>45000</v>
      </c>
      <c r="L675" s="7">
        <f>Sales_Data[[#This Row],[OrderQuantity]] *Sales_Data[[#This Row],[UnitPrice]]</f>
        <v>3060000</v>
      </c>
      <c r="M675" s="7">
        <f>Sales_Data[[#This Row],[UnitPrice]]-Sales_Data[[#This Row],[UnitCost]]</f>
        <v>13000</v>
      </c>
      <c r="N675" s="7">
        <f>Sales_Data[[#This Row],[Gross Revenue]]-Sales_Data[[#This Row],[Discount Amount ]]</f>
        <v>3047000</v>
      </c>
      <c r="O675" s="7">
        <f>Sales_Data[[#This Row],[OrderQuantity]] *Sales_Data[[#This Row],[UnitCost]]</f>
        <v>2176000</v>
      </c>
      <c r="P675" s="7">
        <f>Sales_Data[[#This Row],[ItemCost]] +Sales_Data[[#This Row],[ShippingCost]]</f>
        <v>2176303.63</v>
      </c>
      <c r="Q675" s="7">
        <f>Sales_Data[[#This Row],[Gross Revenue]]-Sales_Data[[#This Row],[TotalFinancialCost]]</f>
        <v>883696.37000000011</v>
      </c>
      <c r="R675" s="7">
        <f>Sales_Data[[#This Row],[Actul Bill Amount]]-Sales_Data[[#This Row],[ShippingCost]]</f>
        <v>3046696.37</v>
      </c>
      <c r="S675">
        <v>482</v>
      </c>
      <c r="T675">
        <v>303.63</v>
      </c>
      <c r="U675" t="s">
        <v>26</v>
      </c>
      <c r="V675">
        <v>32000</v>
      </c>
      <c r="W675" t="s">
        <v>22</v>
      </c>
      <c r="X675" t="str">
        <f t="shared" si="21"/>
        <v>Nagpur</v>
      </c>
    </row>
    <row r="676" spans="1:24" x14ac:dyDescent="0.4">
      <c r="A676">
        <v>100675</v>
      </c>
      <c r="B676" s="5">
        <v>45962.591666666667</v>
      </c>
      <c r="C676" s="3" t="str">
        <f>TEXT(Sales_Data[[#This Row],[OrderDate]],"mmmm")</f>
        <v>November</v>
      </c>
      <c r="D676" s="3" t="str">
        <f t="shared" si="20"/>
        <v>2025</v>
      </c>
      <c r="E676" t="s">
        <v>42</v>
      </c>
      <c r="F676" t="s">
        <v>55</v>
      </c>
      <c r="G676" t="s">
        <v>15</v>
      </c>
      <c r="H676" t="s">
        <v>25</v>
      </c>
      <c r="I676" t="s">
        <v>100</v>
      </c>
      <c r="J676">
        <v>88</v>
      </c>
      <c r="K676">
        <v>1200</v>
      </c>
      <c r="L676" s="7">
        <f>Sales_Data[[#This Row],[OrderQuantity]] *Sales_Data[[#This Row],[UnitPrice]]</f>
        <v>105600</v>
      </c>
      <c r="M676" s="7">
        <f>Sales_Data[[#This Row],[UnitPrice]]-Sales_Data[[#This Row],[UnitCost]]</f>
        <v>400</v>
      </c>
      <c r="N676" s="7">
        <f>Sales_Data[[#This Row],[Gross Revenue]]-Sales_Data[[#This Row],[Discount Amount ]]</f>
        <v>105200</v>
      </c>
      <c r="O676" s="7">
        <f>Sales_Data[[#This Row],[OrderQuantity]] *Sales_Data[[#This Row],[UnitCost]]</f>
        <v>70400</v>
      </c>
      <c r="P676" s="7">
        <f>Sales_Data[[#This Row],[ItemCost]] +Sales_Data[[#This Row],[ShippingCost]]</f>
        <v>71847.539999999994</v>
      </c>
      <c r="Q676" s="7">
        <f>Sales_Data[[#This Row],[Gross Revenue]]-Sales_Data[[#This Row],[TotalFinancialCost]]</f>
        <v>33752.460000000006</v>
      </c>
      <c r="R676" s="7">
        <f>Sales_Data[[#This Row],[Actul Bill Amount]]-Sales_Data[[#This Row],[ShippingCost]]</f>
        <v>103752.46</v>
      </c>
      <c r="S676">
        <v>774</v>
      </c>
      <c r="T676">
        <v>1447.54</v>
      </c>
      <c r="U676" t="s">
        <v>58</v>
      </c>
      <c r="V676">
        <v>800</v>
      </c>
      <c r="W676" t="s">
        <v>27</v>
      </c>
      <c r="X676" t="str">
        <f t="shared" si="21"/>
        <v>Mumbai</v>
      </c>
    </row>
    <row r="677" spans="1:24" x14ac:dyDescent="0.4">
      <c r="A677">
        <v>100676</v>
      </c>
      <c r="B677" s="5">
        <v>45671.720138888886</v>
      </c>
      <c r="C677" s="3" t="str">
        <f>TEXT(Sales_Data[[#This Row],[OrderDate]],"mmmm")</f>
        <v>January</v>
      </c>
      <c r="D677" s="3" t="str">
        <f t="shared" si="20"/>
        <v>2025</v>
      </c>
      <c r="E677" t="s">
        <v>34</v>
      </c>
      <c r="F677" t="s">
        <v>40</v>
      </c>
      <c r="G677" t="s">
        <v>15</v>
      </c>
      <c r="H677" t="s">
        <v>20</v>
      </c>
      <c r="I677" t="s">
        <v>100</v>
      </c>
      <c r="J677">
        <v>31</v>
      </c>
      <c r="K677">
        <v>1500</v>
      </c>
      <c r="L677" s="7">
        <f>Sales_Data[[#This Row],[OrderQuantity]] *Sales_Data[[#This Row],[UnitPrice]]</f>
        <v>46500</v>
      </c>
      <c r="M677" s="7">
        <f>Sales_Data[[#This Row],[UnitPrice]]-Sales_Data[[#This Row],[UnitCost]]</f>
        <v>700</v>
      </c>
      <c r="N677" s="7">
        <f>Sales_Data[[#This Row],[Gross Revenue]]-Sales_Data[[#This Row],[Discount Amount ]]</f>
        <v>45800</v>
      </c>
      <c r="O677" s="7">
        <f>Sales_Data[[#This Row],[OrderQuantity]] *Sales_Data[[#This Row],[UnitCost]]</f>
        <v>24800</v>
      </c>
      <c r="P677" s="7">
        <f>Sales_Data[[#This Row],[ItemCost]] +Sales_Data[[#This Row],[ShippingCost]]</f>
        <v>25604.65</v>
      </c>
      <c r="Q677" s="7">
        <f>Sales_Data[[#This Row],[Gross Revenue]]-Sales_Data[[#This Row],[TotalFinancialCost]]</f>
        <v>20895.349999999999</v>
      </c>
      <c r="R677" s="7">
        <f>Sales_Data[[#This Row],[Actul Bill Amount]]-Sales_Data[[#This Row],[ShippingCost]]</f>
        <v>44995.35</v>
      </c>
      <c r="S677">
        <v>1140</v>
      </c>
      <c r="T677">
        <v>804.65</v>
      </c>
      <c r="U677" t="s">
        <v>52</v>
      </c>
      <c r="V677">
        <v>800</v>
      </c>
      <c r="W677" t="s">
        <v>22</v>
      </c>
      <c r="X677" t="str">
        <f t="shared" si="21"/>
        <v>Nagpur</v>
      </c>
    </row>
    <row r="678" spans="1:24" x14ac:dyDescent="0.4">
      <c r="A678">
        <v>100677</v>
      </c>
      <c r="B678" s="5">
        <v>45800.671527777777</v>
      </c>
      <c r="C678" s="3" t="str">
        <f>TEXT(Sales_Data[[#This Row],[OrderDate]],"mmmm")</f>
        <v>May</v>
      </c>
      <c r="D678" s="3" t="str">
        <f t="shared" si="20"/>
        <v>2025</v>
      </c>
      <c r="E678" t="s">
        <v>34</v>
      </c>
      <c r="F678" t="s">
        <v>46</v>
      </c>
      <c r="G678" t="s">
        <v>15</v>
      </c>
      <c r="H678" t="s">
        <v>32</v>
      </c>
      <c r="I678" t="s">
        <v>100</v>
      </c>
      <c r="J678">
        <v>97</v>
      </c>
      <c r="K678">
        <v>15000</v>
      </c>
      <c r="L678" s="7">
        <f>Sales_Data[[#This Row],[OrderQuantity]] *Sales_Data[[#This Row],[UnitPrice]]</f>
        <v>1455000</v>
      </c>
      <c r="M678" s="7">
        <f>Sales_Data[[#This Row],[UnitPrice]]-Sales_Data[[#This Row],[UnitCost]]</f>
        <v>5500</v>
      </c>
      <c r="N678" s="7">
        <f>Sales_Data[[#This Row],[Gross Revenue]]-Sales_Data[[#This Row],[Discount Amount ]]</f>
        <v>1449500</v>
      </c>
      <c r="O678" s="7">
        <f>Sales_Data[[#This Row],[OrderQuantity]] *Sales_Data[[#This Row],[UnitCost]]</f>
        <v>921500</v>
      </c>
      <c r="P678" s="7">
        <f>Sales_Data[[#This Row],[ItemCost]] +Sales_Data[[#This Row],[ShippingCost]]</f>
        <v>922017.52</v>
      </c>
      <c r="Q678" s="7">
        <f>Sales_Data[[#This Row],[Gross Revenue]]-Sales_Data[[#This Row],[TotalFinancialCost]]</f>
        <v>532982.48</v>
      </c>
      <c r="R678" s="7">
        <f>Sales_Data[[#This Row],[Actul Bill Amount]]-Sales_Data[[#This Row],[ShippingCost]]</f>
        <v>1448982.48</v>
      </c>
      <c r="S678">
        <v>654</v>
      </c>
      <c r="T678">
        <v>517.52</v>
      </c>
      <c r="U678" t="s">
        <v>53</v>
      </c>
      <c r="V678">
        <v>9500</v>
      </c>
      <c r="W678" t="s">
        <v>33</v>
      </c>
      <c r="X678" t="str">
        <f t="shared" si="21"/>
        <v>Delhi</v>
      </c>
    </row>
    <row r="679" spans="1:24" x14ac:dyDescent="0.4">
      <c r="A679">
        <v>100678</v>
      </c>
      <c r="B679" s="5">
        <v>45658.798611111109</v>
      </c>
      <c r="C679" s="3" t="str">
        <f>TEXT(Sales_Data[[#This Row],[OrderDate]],"mmmm")</f>
        <v>January</v>
      </c>
      <c r="D679" s="3" t="str">
        <f t="shared" si="20"/>
        <v>2025</v>
      </c>
      <c r="E679" t="s">
        <v>13</v>
      </c>
      <c r="F679" t="s">
        <v>28</v>
      </c>
      <c r="G679" t="s">
        <v>29</v>
      </c>
      <c r="H679" t="s">
        <v>32</v>
      </c>
      <c r="I679" t="s">
        <v>100</v>
      </c>
      <c r="J679">
        <v>87</v>
      </c>
      <c r="K679">
        <v>450</v>
      </c>
      <c r="L679" s="7">
        <f>Sales_Data[[#This Row],[OrderQuantity]] *Sales_Data[[#This Row],[UnitPrice]]</f>
        <v>39150</v>
      </c>
      <c r="M679" s="7">
        <f>Sales_Data[[#This Row],[UnitPrice]]-Sales_Data[[#This Row],[UnitCost]]</f>
        <v>250</v>
      </c>
      <c r="N679" s="7">
        <f>Sales_Data[[#This Row],[Gross Revenue]]-Sales_Data[[#This Row],[Discount Amount ]]</f>
        <v>38900</v>
      </c>
      <c r="O679" s="7">
        <f>Sales_Data[[#This Row],[OrderQuantity]] *Sales_Data[[#This Row],[UnitCost]]</f>
        <v>17400</v>
      </c>
      <c r="P679" s="7">
        <f>Sales_Data[[#This Row],[ItemCost]] +Sales_Data[[#This Row],[ShippingCost]]</f>
        <v>17846.14</v>
      </c>
      <c r="Q679" s="7">
        <f>Sales_Data[[#This Row],[Gross Revenue]]-Sales_Data[[#This Row],[TotalFinancialCost]]</f>
        <v>21303.86</v>
      </c>
      <c r="R679" s="7">
        <f>Sales_Data[[#This Row],[Actul Bill Amount]]-Sales_Data[[#This Row],[ShippingCost]]</f>
        <v>38453.86</v>
      </c>
      <c r="S679">
        <v>775</v>
      </c>
      <c r="T679">
        <v>446.14</v>
      </c>
      <c r="U679" t="s">
        <v>30</v>
      </c>
      <c r="V679">
        <v>200</v>
      </c>
      <c r="W679" t="s">
        <v>33</v>
      </c>
      <c r="X679" t="str">
        <f t="shared" si="21"/>
        <v>Delhi</v>
      </c>
    </row>
    <row r="680" spans="1:24" x14ac:dyDescent="0.4">
      <c r="A680">
        <v>100679</v>
      </c>
      <c r="B680" s="5">
        <v>45711.503472222219</v>
      </c>
      <c r="C680" s="3" t="str">
        <f>TEXT(Sales_Data[[#This Row],[OrderDate]],"mmmm")</f>
        <v>February</v>
      </c>
      <c r="D680" s="3" t="str">
        <f t="shared" si="20"/>
        <v>2025</v>
      </c>
      <c r="E680" t="s">
        <v>13</v>
      </c>
      <c r="F680" t="s">
        <v>40</v>
      </c>
      <c r="G680" t="s">
        <v>31</v>
      </c>
      <c r="H680" t="s">
        <v>20</v>
      </c>
      <c r="I680" t="s">
        <v>100</v>
      </c>
      <c r="J680">
        <v>55</v>
      </c>
      <c r="K680">
        <v>1500</v>
      </c>
      <c r="L680" s="7">
        <f>Sales_Data[[#This Row],[OrderQuantity]] *Sales_Data[[#This Row],[UnitPrice]]</f>
        <v>82500</v>
      </c>
      <c r="M680" s="7">
        <f>Sales_Data[[#This Row],[UnitPrice]]-Sales_Data[[#This Row],[UnitCost]]</f>
        <v>700</v>
      </c>
      <c r="N680" s="7">
        <f>Sales_Data[[#This Row],[Gross Revenue]]-Sales_Data[[#This Row],[Discount Amount ]]</f>
        <v>81800</v>
      </c>
      <c r="O680" s="7">
        <f>Sales_Data[[#This Row],[OrderQuantity]] *Sales_Data[[#This Row],[UnitCost]]</f>
        <v>44000</v>
      </c>
      <c r="P680" s="7">
        <f>Sales_Data[[#This Row],[ItemCost]] +Sales_Data[[#This Row],[ShippingCost]]</f>
        <v>44696.800000000003</v>
      </c>
      <c r="Q680" s="7">
        <f>Sales_Data[[#This Row],[Gross Revenue]]-Sales_Data[[#This Row],[TotalFinancialCost]]</f>
        <v>37803.199999999997</v>
      </c>
      <c r="R680" s="7">
        <f>Sales_Data[[#This Row],[Actul Bill Amount]]-Sales_Data[[#This Row],[ShippingCost]]</f>
        <v>81103.199999999997</v>
      </c>
      <c r="S680">
        <v>1070</v>
      </c>
      <c r="T680">
        <v>696.8</v>
      </c>
      <c r="U680" t="s">
        <v>52</v>
      </c>
      <c r="V680">
        <v>800</v>
      </c>
      <c r="W680" t="s">
        <v>22</v>
      </c>
      <c r="X680" t="str">
        <f t="shared" si="21"/>
        <v>Nagpur</v>
      </c>
    </row>
    <row r="681" spans="1:24" x14ac:dyDescent="0.4">
      <c r="A681">
        <v>100680</v>
      </c>
      <c r="B681" s="5">
        <v>45916.960416666669</v>
      </c>
      <c r="C681" s="3" t="str">
        <f>TEXT(Sales_Data[[#This Row],[OrderDate]],"mmmm")</f>
        <v>September</v>
      </c>
      <c r="D681" s="3" t="str">
        <f t="shared" si="20"/>
        <v>2025</v>
      </c>
      <c r="E681" t="s">
        <v>50</v>
      </c>
      <c r="F681" t="s">
        <v>24</v>
      </c>
      <c r="G681" t="s">
        <v>31</v>
      </c>
      <c r="H681" t="s">
        <v>25</v>
      </c>
      <c r="I681" t="s">
        <v>100</v>
      </c>
      <c r="J681">
        <v>28</v>
      </c>
      <c r="K681">
        <v>45000</v>
      </c>
      <c r="L681" s="7">
        <f>Sales_Data[[#This Row],[OrderQuantity]] *Sales_Data[[#This Row],[UnitPrice]]</f>
        <v>1260000</v>
      </c>
      <c r="M681" s="7">
        <f>Sales_Data[[#This Row],[UnitPrice]]-Sales_Data[[#This Row],[UnitCost]]</f>
        <v>13000</v>
      </c>
      <c r="N681" s="7">
        <f>Sales_Data[[#This Row],[Gross Revenue]]-Sales_Data[[#This Row],[Discount Amount ]]</f>
        <v>1247000</v>
      </c>
      <c r="O681" s="7">
        <f>Sales_Data[[#This Row],[OrderQuantity]] *Sales_Data[[#This Row],[UnitCost]]</f>
        <v>896000</v>
      </c>
      <c r="P681" s="7">
        <f>Sales_Data[[#This Row],[ItemCost]] +Sales_Data[[#This Row],[ShippingCost]]</f>
        <v>896986.25</v>
      </c>
      <c r="Q681" s="7">
        <f>Sales_Data[[#This Row],[Gross Revenue]]-Sales_Data[[#This Row],[TotalFinancialCost]]</f>
        <v>363013.75</v>
      </c>
      <c r="R681" s="7">
        <f>Sales_Data[[#This Row],[Actul Bill Amount]]-Sales_Data[[#This Row],[ShippingCost]]</f>
        <v>1246013.75</v>
      </c>
      <c r="S681">
        <v>741</v>
      </c>
      <c r="T681">
        <v>986.25</v>
      </c>
      <c r="U681" t="s">
        <v>26</v>
      </c>
      <c r="V681">
        <v>32000</v>
      </c>
      <c r="W681" t="s">
        <v>27</v>
      </c>
      <c r="X681" t="str">
        <f t="shared" si="21"/>
        <v>Mumbai</v>
      </c>
    </row>
    <row r="682" spans="1:24" x14ac:dyDescent="0.4">
      <c r="A682">
        <v>100681</v>
      </c>
      <c r="B682" s="5">
        <v>45801.643750000003</v>
      </c>
      <c r="C682" s="3" t="str">
        <f>TEXT(Sales_Data[[#This Row],[OrderDate]],"mmmm")</f>
        <v>May</v>
      </c>
      <c r="D682" s="3" t="str">
        <f t="shared" si="20"/>
        <v>2025</v>
      </c>
      <c r="E682" t="s">
        <v>23</v>
      </c>
      <c r="F682" t="s">
        <v>35</v>
      </c>
      <c r="G682" t="s">
        <v>29</v>
      </c>
      <c r="H682" t="s">
        <v>20</v>
      </c>
      <c r="I682" t="s">
        <v>100</v>
      </c>
      <c r="J682">
        <v>20</v>
      </c>
      <c r="K682">
        <v>8500</v>
      </c>
      <c r="L682" s="7">
        <f>Sales_Data[[#This Row],[OrderQuantity]] *Sales_Data[[#This Row],[UnitPrice]]</f>
        <v>170000</v>
      </c>
      <c r="M682" s="7">
        <f>Sales_Data[[#This Row],[UnitPrice]]-Sales_Data[[#This Row],[UnitCost]]</f>
        <v>3000</v>
      </c>
      <c r="N682" s="7">
        <f>Sales_Data[[#This Row],[Gross Revenue]]-Sales_Data[[#This Row],[Discount Amount ]]</f>
        <v>167000</v>
      </c>
      <c r="O682" s="7">
        <f>Sales_Data[[#This Row],[OrderQuantity]] *Sales_Data[[#This Row],[UnitCost]]</f>
        <v>110000</v>
      </c>
      <c r="P682" s="7">
        <f>Sales_Data[[#This Row],[ItemCost]] +Sales_Data[[#This Row],[ShippingCost]]</f>
        <v>110351.72</v>
      </c>
      <c r="Q682" s="7">
        <f>Sales_Data[[#This Row],[Gross Revenue]]-Sales_Data[[#This Row],[TotalFinancialCost]]</f>
        <v>59648.28</v>
      </c>
      <c r="R682" s="7">
        <f>Sales_Data[[#This Row],[Actul Bill Amount]]-Sales_Data[[#This Row],[ShippingCost]]</f>
        <v>166648.28</v>
      </c>
      <c r="S682">
        <v>429</v>
      </c>
      <c r="T682">
        <v>351.72</v>
      </c>
      <c r="U682" t="s">
        <v>49</v>
      </c>
      <c r="V682">
        <v>5500</v>
      </c>
      <c r="W682" t="s">
        <v>22</v>
      </c>
      <c r="X682" t="str">
        <f t="shared" si="21"/>
        <v>Nagpur</v>
      </c>
    </row>
    <row r="683" spans="1:24" x14ac:dyDescent="0.4">
      <c r="A683">
        <v>100682</v>
      </c>
      <c r="B683" s="5">
        <v>45669.282638888886</v>
      </c>
      <c r="C683" s="3" t="str">
        <f>TEXT(Sales_Data[[#This Row],[OrderDate]],"mmmm")</f>
        <v>January</v>
      </c>
      <c r="D683" s="3" t="str">
        <f t="shared" si="20"/>
        <v>2025</v>
      </c>
      <c r="E683" t="s">
        <v>19</v>
      </c>
      <c r="F683" t="s">
        <v>28</v>
      </c>
      <c r="G683" t="s">
        <v>29</v>
      </c>
      <c r="H683" t="s">
        <v>16</v>
      </c>
      <c r="I683" t="s">
        <v>100</v>
      </c>
      <c r="J683">
        <v>63</v>
      </c>
      <c r="K683">
        <v>450</v>
      </c>
      <c r="L683" s="7">
        <f>Sales_Data[[#This Row],[OrderQuantity]] *Sales_Data[[#This Row],[UnitPrice]]</f>
        <v>28350</v>
      </c>
      <c r="M683" s="7">
        <f>Sales_Data[[#This Row],[UnitPrice]]-Sales_Data[[#This Row],[UnitCost]]</f>
        <v>250</v>
      </c>
      <c r="N683" s="7">
        <f>Sales_Data[[#This Row],[Gross Revenue]]-Sales_Data[[#This Row],[Discount Amount ]]</f>
        <v>28100</v>
      </c>
      <c r="O683" s="7">
        <f>Sales_Data[[#This Row],[OrderQuantity]] *Sales_Data[[#This Row],[UnitCost]]</f>
        <v>12600</v>
      </c>
      <c r="P683" s="7">
        <f>Sales_Data[[#This Row],[ItemCost]] +Sales_Data[[#This Row],[ShippingCost]]</f>
        <v>13800.619999999999</v>
      </c>
      <c r="Q683" s="7">
        <f>Sales_Data[[#This Row],[Gross Revenue]]-Sales_Data[[#This Row],[TotalFinancialCost]]</f>
        <v>14549.380000000001</v>
      </c>
      <c r="R683" s="7">
        <f>Sales_Data[[#This Row],[Actul Bill Amount]]-Sales_Data[[#This Row],[ShippingCost]]</f>
        <v>26899.38</v>
      </c>
      <c r="S683">
        <v>355</v>
      </c>
      <c r="T683">
        <v>1200.6199999999999</v>
      </c>
      <c r="U683" t="s">
        <v>30</v>
      </c>
      <c r="V683">
        <v>200</v>
      </c>
      <c r="W683" t="s">
        <v>18</v>
      </c>
      <c r="X683" t="str">
        <f t="shared" si="21"/>
        <v>Bengaluru</v>
      </c>
    </row>
    <row r="684" spans="1:24" x14ac:dyDescent="0.4">
      <c r="A684">
        <v>100683</v>
      </c>
      <c r="B684" s="5">
        <v>45987.223611111112</v>
      </c>
      <c r="C684" s="3" t="str">
        <f>TEXT(Sales_Data[[#This Row],[OrderDate]],"mmmm")</f>
        <v>November</v>
      </c>
      <c r="D684" s="3" t="str">
        <f t="shared" si="20"/>
        <v>2025</v>
      </c>
      <c r="E684" t="s">
        <v>13</v>
      </c>
      <c r="F684" t="s">
        <v>46</v>
      </c>
      <c r="G684" t="s">
        <v>29</v>
      </c>
      <c r="H684" t="s">
        <v>25</v>
      </c>
      <c r="I684" t="s">
        <v>100</v>
      </c>
      <c r="J684">
        <v>4</v>
      </c>
      <c r="K684">
        <v>15000</v>
      </c>
      <c r="L684" s="7">
        <f>Sales_Data[[#This Row],[OrderQuantity]] *Sales_Data[[#This Row],[UnitPrice]]</f>
        <v>60000</v>
      </c>
      <c r="M684" s="7">
        <f>Sales_Data[[#This Row],[UnitPrice]]-Sales_Data[[#This Row],[UnitCost]]</f>
        <v>5500</v>
      </c>
      <c r="N684" s="7">
        <f>Sales_Data[[#This Row],[Gross Revenue]]-Sales_Data[[#This Row],[Discount Amount ]]</f>
        <v>54500</v>
      </c>
      <c r="O684" s="7">
        <f>Sales_Data[[#This Row],[OrderQuantity]] *Sales_Data[[#This Row],[UnitCost]]</f>
        <v>38000</v>
      </c>
      <c r="P684" s="7">
        <f>Sales_Data[[#This Row],[ItemCost]] +Sales_Data[[#This Row],[ShippingCost]]</f>
        <v>38521.81</v>
      </c>
      <c r="Q684" s="7">
        <f>Sales_Data[[#This Row],[Gross Revenue]]-Sales_Data[[#This Row],[TotalFinancialCost]]</f>
        <v>21478.190000000002</v>
      </c>
      <c r="R684" s="7">
        <f>Sales_Data[[#This Row],[Actul Bill Amount]]-Sales_Data[[#This Row],[ShippingCost]]</f>
        <v>53978.19</v>
      </c>
      <c r="S684">
        <v>397</v>
      </c>
      <c r="T684">
        <v>521.80999999999995</v>
      </c>
      <c r="U684" t="s">
        <v>53</v>
      </c>
      <c r="V684">
        <v>9500</v>
      </c>
      <c r="W684" t="s">
        <v>27</v>
      </c>
      <c r="X684" t="str">
        <f t="shared" si="21"/>
        <v>Mumbai</v>
      </c>
    </row>
    <row r="685" spans="1:24" x14ac:dyDescent="0.4">
      <c r="A685">
        <v>100684</v>
      </c>
      <c r="B685" s="5">
        <v>45881.515972222223</v>
      </c>
      <c r="C685" s="3" t="str">
        <f>TEXT(Sales_Data[[#This Row],[OrderDate]],"mmmm")</f>
        <v>August</v>
      </c>
      <c r="D685" s="3" t="str">
        <f t="shared" si="20"/>
        <v>2025</v>
      </c>
      <c r="E685" t="s">
        <v>42</v>
      </c>
      <c r="F685" t="s">
        <v>28</v>
      </c>
      <c r="G685" t="s">
        <v>31</v>
      </c>
      <c r="H685" t="s">
        <v>32</v>
      </c>
      <c r="I685" t="s">
        <v>100</v>
      </c>
      <c r="J685">
        <v>46</v>
      </c>
      <c r="K685">
        <v>2500</v>
      </c>
      <c r="L685" s="7">
        <f>Sales_Data[[#This Row],[OrderQuantity]] *Sales_Data[[#This Row],[UnitPrice]]</f>
        <v>115000</v>
      </c>
      <c r="M685" s="7">
        <f>Sales_Data[[#This Row],[UnitPrice]]-Sales_Data[[#This Row],[UnitCost]]</f>
        <v>1000</v>
      </c>
      <c r="N685" s="7">
        <f>Sales_Data[[#This Row],[Gross Revenue]]-Sales_Data[[#This Row],[Discount Amount ]]</f>
        <v>114000</v>
      </c>
      <c r="O685" s="7">
        <f>Sales_Data[[#This Row],[OrderQuantity]] *Sales_Data[[#This Row],[UnitCost]]</f>
        <v>69000</v>
      </c>
      <c r="P685" s="7">
        <f>Sales_Data[[#This Row],[ItemCost]] +Sales_Data[[#This Row],[ShippingCost]]</f>
        <v>69755.92</v>
      </c>
      <c r="Q685" s="7">
        <f>Sales_Data[[#This Row],[Gross Revenue]]-Sales_Data[[#This Row],[TotalFinancialCost]]</f>
        <v>45244.08</v>
      </c>
      <c r="R685" s="7">
        <f>Sales_Data[[#This Row],[Actul Bill Amount]]-Sales_Data[[#This Row],[ShippingCost]]</f>
        <v>113244.08</v>
      </c>
      <c r="S685">
        <v>409</v>
      </c>
      <c r="T685">
        <v>755.92</v>
      </c>
      <c r="U685" t="s">
        <v>54</v>
      </c>
      <c r="V685">
        <v>1500</v>
      </c>
      <c r="W685" t="s">
        <v>33</v>
      </c>
      <c r="X685" t="str">
        <f t="shared" si="21"/>
        <v>Delhi</v>
      </c>
    </row>
    <row r="686" spans="1:24" x14ac:dyDescent="0.4">
      <c r="A686">
        <v>100685</v>
      </c>
      <c r="B686" s="5">
        <v>45929.472222222219</v>
      </c>
      <c r="C686" s="3" t="str">
        <f>TEXT(Sales_Data[[#This Row],[OrderDate]],"mmmm")</f>
        <v>September</v>
      </c>
      <c r="D686" s="3" t="str">
        <f t="shared" si="20"/>
        <v>2025</v>
      </c>
      <c r="E686" t="s">
        <v>13</v>
      </c>
      <c r="F686" t="s">
        <v>24</v>
      </c>
      <c r="G686" t="s">
        <v>29</v>
      </c>
      <c r="H686" t="s">
        <v>16</v>
      </c>
      <c r="I686" t="s">
        <v>100</v>
      </c>
      <c r="J686">
        <v>9</v>
      </c>
      <c r="K686">
        <v>45000</v>
      </c>
      <c r="L686" s="7">
        <f>Sales_Data[[#This Row],[OrderQuantity]] *Sales_Data[[#This Row],[UnitPrice]]</f>
        <v>405000</v>
      </c>
      <c r="M686" s="7">
        <f>Sales_Data[[#This Row],[UnitPrice]]-Sales_Data[[#This Row],[UnitCost]]</f>
        <v>13000</v>
      </c>
      <c r="N686" s="7">
        <f>Sales_Data[[#This Row],[Gross Revenue]]-Sales_Data[[#This Row],[Discount Amount ]]</f>
        <v>392000</v>
      </c>
      <c r="O686" s="7">
        <f>Sales_Data[[#This Row],[OrderQuantity]] *Sales_Data[[#This Row],[UnitCost]]</f>
        <v>288000</v>
      </c>
      <c r="P686" s="7">
        <f>Sales_Data[[#This Row],[ItemCost]] +Sales_Data[[#This Row],[ShippingCost]]</f>
        <v>288511.38</v>
      </c>
      <c r="Q686" s="7">
        <f>Sales_Data[[#This Row],[Gross Revenue]]-Sales_Data[[#This Row],[TotalFinancialCost]]</f>
        <v>116488.62</v>
      </c>
      <c r="R686" s="7">
        <f>Sales_Data[[#This Row],[Actul Bill Amount]]-Sales_Data[[#This Row],[ShippingCost]]</f>
        <v>391488.62</v>
      </c>
      <c r="S686">
        <v>878</v>
      </c>
      <c r="T686">
        <v>511.38</v>
      </c>
      <c r="U686" t="s">
        <v>26</v>
      </c>
      <c r="V686">
        <v>32000</v>
      </c>
      <c r="W686" t="s">
        <v>18</v>
      </c>
      <c r="X686" t="str">
        <f t="shared" si="21"/>
        <v>Bengaluru</v>
      </c>
    </row>
    <row r="687" spans="1:24" x14ac:dyDescent="0.4">
      <c r="A687">
        <v>100686</v>
      </c>
      <c r="B687" s="5">
        <v>46015.95208333333</v>
      </c>
      <c r="C687" s="3" t="str">
        <f>TEXT(Sales_Data[[#This Row],[OrderDate]],"mmmm")</f>
        <v>December</v>
      </c>
      <c r="D687" s="3" t="str">
        <f t="shared" si="20"/>
        <v>2025</v>
      </c>
      <c r="E687" t="s">
        <v>13</v>
      </c>
      <c r="F687" t="s">
        <v>43</v>
      </c>
      <c r="G687" t="s">
        <v>15</v>
      </c>
      <c r="H687" t="s">
        <v>25</v>
      </c>
      <c r="I687" t="s">
        <v>100</v>
      </c>
      <c r="J687">
        <v>45</v>
      </c>
      <c r="K687">
        <v>2800</v>
      </c>
      <c r="L687" s="7">
        <f>Sales_Data[[#This Row],[OrderQuantity]] *Sales_Data[[#This Row],[UnitPrice]]</f>
        <v>126000</v>
      </c>
      <c r="M687" s="7">
        <f>Sales_Data[[#This Row],[UnitPrice]]-Sales_Data[[#This Row],[UnitCost]]</f>
        <v>1300</v>
      </c>
      <c r="N687" s="7">
        <f>Sales_Data[[#This Row],[Gross Revenue]]-Sales_Data[[#This Row],[Discount Amount ]]</f>
        <v>124700</v>
      </c>
      <c r="O687" s="7">
        <f>Sales_Data[[#This Row],[OrderQuantity]] *Sales_Data[[#This Row],[UnitCost]]</f>
        <v>67500</v>
      </c>
      <c r="P687" s="7">
        <f>Sales_Data[[#This Row],[ItemCost]] +Sales_Data[[#This Row],[ShippingCost]]</f>
        <v>67961.179999999993</v>
      </c>
      <c r="Q687" s="7">
        <f>Sales_Data[[#This Row],[Gross Revenue]]-Sales_Data[[#This Row],[TotalFinancialCost]]</f>
        <v>58038.820000000007</v>
      </c>
      <c r="R687" s="7">
        <f>Sales_Data[[#This Row],[Actul Bill Amount]]-Sales_Data[[#This Row],[ShippingCost]]</f>
        <v>124238.82</v>
      </c>
      <c r="S687">
        <v>858</v>
      </c>
      <c r="T687">
        <v>461.18</v>
      </c>
      <c r="U687" t="s">
        <v>61</v>
      </c>
      <c r="V687">
        <v>1500</v>
      </c>
      <c r="W687" t="s">
        <v>27</v>
      </c>
      <c r="X687" t="str">
        <f t="shared" si="21"/>
        <v>Mumbai</v>
      </c>
    </row>
    <row r="688" spans="1:24" x14ac:dyDescent="0.4">
      <c r="A688">
        <v>100687</v>
      </c>
      <c r="B688" s="5">
        <v>45813.586805555555</v>
      </c>
      <c r="C688" s="3" t="str">
        <f>TEXT(Sales_Data[[#This Row],[OrderDate]],"mmmm")</f>
        <v>June</v>
      </c>
      <c r="D688" s="3" t="str">
        <f t="shared" si="20"/>
        <v>2025</v>
      </c>
      <c r="E688" t="s">
        <v>42</v>
      </c>
      <c r="F688" t="s">
        <v>35</v>
      </c>
      <c r="G688" t="s">
        <v>15</v>
      </c>
      <c r="H688" t="s">
        <v>16</v>
      </c>
      <c r="I688" t="s">
        <v>100</v>
      </c>
      <c r="J688">
        <v>3</v>
      </c>
      <c r="K688">
        <v>8500</v>
      </c>
      <c r="L688" s="7">
        <f>Sales_Data[[#This Row],[OrderQuantity]] *Sales_Data[[#This Row],[UnitPrice]]</f>
        <v>25500</v>
      </c>
      <c r="M688" s="7">
        <f>Sales_Data[[#This Row],[UnitPrice]]-Sales_Data[[#This Row],[UnitCost]]</f>
        <v>3000</v>
      </c>
      <c r="N688" s="7">
        <f>Sales_Data[[#This Row],[Gross Revenue]]-Sales_Data[[#This Row],[Discount Amount ]]</f>
        <v>22500</v>
      </c>
      <c r="O688" s="7">
        <f>Sales_Data[[#This Row],[OrderQuantity]] *Sales_Data[[#This Row],[UnitCost]]</f>
        <v>16500</v>
      </c>
      <c r="P688" s="7">
        <f>Sales_Data[[#This Row],[ItemCost]] +Sales_Data[[#This Row],[ShippingCost]]</f>
        <v>17368.060000000001</v>
      </c>
      <c r="Q688" s="7">
        <f>Sales_Data[[#This Row],[Gross Revenue]]-Sales_Data[[#This Row],[TotalFinancialCost]]</f>
        <v>8131.9399999999987</v>
      </c>
      <c r="R688" s="7">
        <f>Sales_Data[[#This Row],[Actul Bill Amount]]-Sales_Data[[#This Row],[ShippingCost]]</f>
        <v>21631.94</v>
      </c>
      <c r="S688">
        <v>744</v>
      </c>
      <c r="T688">
        <v>868.06</v>
      </c>
      <c r="U688" t="s">
        <v>49</v>
      </c>
      <c r="V688">
        <v>5500</v>
      </c>
      <c r="W688" t="s">
        <v>18</v>
      </c>
      <c r="X688" t="str">
        <f t="shared" si="21"/>
        <v>Bengaluru</v>
      </c>
    </row>
    <row r="689" spans="1:24" x14ac:dyDescent="0.4">
      <c r="A689">
        <v>100688</v>
      </c>
      <c r="B689" s="5">
        <v>45665.14166666667</v>
      </c>
      <c r="C689" s="3" t="str">
        <f>TEXT(Sales_Data[[#This Row],[OrderDate]],"mmmm")</f>
        <v>January</v>
      </c>
      <c r="D689" s="3" t="str">
        <f t="shared" si="20"/>
        <v>2025</v>
      </c>
      <c r="E689" t="s">
        <v>42</v>
      </c>
      <c r="F689" t="s">
        <v>28</v>
      </c>
      <c r="G689" t="s">
        <v>29</v>
      </c>
      <c r="H689" t="s">
        <v>37</v>
      </c>
      <c r="I689" t="s">
        <v>100</v>
      </c>
      <c r="J689">
        <v>23</v>
      </c>
      <c r="K689">
        <v>450</v>
      </c>
      <c r="L689" s="7">
        <f>Sales_Data[[#This Row],[OrderQuantity]] *Sales_Data[[#This Row],[UnitPrice]]</f>
        <v>10350</v>
      </c>
      <c r="M689" s="7">
        <f>Sales_Data[[#This Row],[UnitPrice]]-Sales_Data[[#This Row],[UnitCost]]</f>
        <v>250</v>
      </c>
      <c r="N689" s="7">
        <f>Sales_Data[[#This Row],[Gross Revenue]]-Sales_Data[[#This Row],[Discount Amount ]]</f>
        <v>10100</v>
      </c>
      <c r="O689" s="7">
        <f>Sales_Data[[#This Row],[OrderQuantity]] *Sales_Data[[#This Row],[UnitCost]]</f>
        <v>4600</v>
      </c>
      <c r="P689" s="7">
        <f>Sales_Data[[#This Row],[ItemCost]] +Sales_Data[[#This Row],[ShippingCost]]</f>
        <v>4849.1400000000003</v>
      </c>
      <c r="Q689" s="7">
        <f>Sales_Data[[#This Row],[Gross Revenue]]-Sales_Data[[#This Row],[TotalFinancialCost]]</f>
        <v>5500.86</v>
      </c>
      <c r="R689" s="7">
        <f>Sales_Data[[#This Row],[Actul Bill Amount]]-Sales_Data[[#This Row],[ShippingCost]]</f>
        <v>9850.86</v>
      </c>
      <c r="S689">
        <v>543</v>
      </c>
      <c r="T689">
        <v>249.14</v>
      </c>
      <c r="U689" t="s">
        <v>30</v>
      </c>
      <c r="V689">
        <v>200</v>
      </c>
      <c r="W689" t="s">
        <v>38</v>
      </c>
      <c r="X689" t="str">
        <f t="shared" si="21"/>
        <v>Kolkata</v>
      </c>
    </row>
    <row r="690" spans="1:24" x14ac:dyDescent="0.4">
      <c r="A690">
        <v>100689</v>
      </c>
      <c r="B690" s="5">
        <v>45779.966666666667</v>
      </c>
      <c r="C690" s="3" t="str">
        <f>TEXT(Sales_Data[[#This Row],[OrderDate]],"mmmm")</f>
        <v>May</v>
      </c>
      <c r="D690" s="3" t="str">
        <f t="shared" si="20"/>
        <v>2025</v>
      </c>
      <c r="E690" t="s">
        <v>23</v>
      </c>
      <c r="F690" t="s">
        <v>43</v>
      </c>
      <c r="G690" t="s">
        <v>15</v>
      </c>
      <c r="H690" t="s">
        <v>20</v>
      </c>
      <c r="I690" t="s">
        <v>100</v>
      </c>
      <c r="J690">
        <v>40</v>
      </c>
      <c r="K690">
        <v>4500</v>
      </c>
      <c r="L690" s="7">
        <f>Sales_Data[[#This Row],[OrderQuantity]] *Sales_Data[[#This Row],[UnitPrice]]</f>
        <v>180000</v>
      </c>
      <c r="M690" s="7">
        <f>Sales_Data[[#This Row],[UnitPrice]]-Sales_Data[[#This Row],[UnitCost]]</f>
        <v>2000</v>
      </c>
      <c r="N690" s="7">
        <f>Sales_Data[[#This Row],[Gross Revenue]]-Sales_Data[[#This Row],[Discount Amount ]]</f>
        <v>178000</v>
      </c>
      <c r="O690" s="7">
        <f>Sales_Data[[#This Row],[OrderQuantity]] *Sales_Data[[#This Row],[UnitCost]]</f>
        <v>100000</v>
      </c>
      <c r="P690" s="7">
        <f>Sales_Data[[#This Row],[ItemCost]] +Sales_Data[[#This Row],[ShippingCost]]</f>
        <v>100380.37</v>
      </c>
      <c r="Q690" s="7">
        <f>Sales_Data[[#This Row],[Gross Revenue]]-Sales_Data[[#This Row],[TotalFinancialCost]]</f>
        <v>79619.63</v>
      </c>
      <c r="R690" s="7">
        <f>Sales_Data[[#This Row],[Actul Bill Amount]]-Sales_Data[[#This Row],[ShippingCost]]</f>
        <v>177619.63</v>
      </c>
      <c r="S690">
        <v>896</v>
      </c>
      <c r="T690">
        <v>380.37</v>
      </c>
      <c r="U690" t="s">
        <v>44</v>
      </c>
      <c r="V690">
        <v>2500</v>
      </c>
      <c r="W690" t="s">
        <v>22</v>
      </c>
      <c r="X690" t="str">
        <f t="shared" si="21"/>
        <v>Nagpur</v>
      </c>
    </row>
    <row r="691" spans="1:24" x14ac:dyDescent="0.4">
      <c r="A691">
        <v>100690</v>
      </c>
      <c r="B691" s="5">
        <v>46005.484722222223</v>
      </c>
      <c r="C691" s="3" t="str">
        <f>TEXT(Sales_Data[[#This Row],[OrderDate]],"mmmm")</f>
        <v>December</v>
      </c>
      <c r="D691" s="3" t="str">
        <f t="shared" si="20"/>
        <v>2025</v>
      </c>
      <c r="E691" t="s">
        <v>45</v>
      </c>
      <c r="F691" t="s">
        <v>43</v>
      </c>
      <c r="G691" t="s">
        <v>29</v>
      </c>
      <c r="H691" t="s">
        <v>32</v>
      </c>
      <c r="I691" t="s">
        <v>100</v>
      </c>
      <c r="J691">
        <v>68</v>
      </c>
      <c r="K691">
        <v>2800</v>
      </c>
      <c r="L691" s="7">
        <f>Sales_Data[[#This Row],[OrderQuantity]] *Sales_Data[[#This Row],[UnitPrice]]</f>
        <v>190400</v>
      </c>
      <c r="M691" s="7">
        <f>Sales_Data[[#This Row],[UnitPrice]]-Sales_Data[[#This Row],[UnitCost]]</f>
        <v>1300</v>
      </c>
      <c r="N691" s="7">
        <f>Sales_Data[[#This Row],[Gross Revenue]]-Sales_Data[[#This Row],[Discount Amount ]]</f>
        <v>189100</v>
      </c>
      <c r="O691" s="7">
        <f>Sales_Data[[#This Row],[OrderQuantity]] *Sales_Data[[#This Row],[UnitCost]]</f>
        <v>102000</v>
      </c>
      <c r="P691" s="7">
        <f>Sales_Data[[#This Row],[ItemCost]] +Sales_Data[[#This Row],[ShippingCost]]</f>
        <v>102698.26</v>
      </c>
      <c r="Q691" s="7">
        <f>Sales_Data[[#This Row],[Gross Revenue]]-Sales_Data[[#This Row],[TotalFinancialCost]]</f>
        <v>87701.74</v>
      </c>
      <c r="R691" s="7">
        <f>Sales_Data[[#This Row],[Actul Bill Amount]]-Sales_Data[[#This Row],[ShippingCost]]</f>
        <v>188401.74</v>
      </c>
      <c r="S691">
        <v>528</v>
      </c>
      <c r="T691">
        <v>698.26</v>
      </c>
      <c r="U691" t="s">
        <v>61</v>
      </c>
      <c r="V691">
        <v>1500</v>
      </c>
      <c r="W691" t="s">
        <v>33</v>
      </c>
      <c r="X691" t="str">
        <f t="shared" si="21"/>
        <v>Delhi</v>
      </c>
    </row>
    <row r="692" spans="1:24" x14ac:dyDescent="0.4">
      <c r="A692">
        <v>100691</v>
      </c>
      <c r="B692" s="5">
        <v>45821.802777777775</v>
      </c>
      <c r="C692" s="3" t="str">
        <f>TEXT(Sales_Data[[#This Row],[OrderDate]],"mmmm")</f>
        <v>June</v>
      </c>
      <c r="D692" s="3" t="str">
        <f t="shared" si="20"/>
        <v>2025</v>
      </c>
      <c r="E692" t="s">
        <v>13</v>
      </c>
      <c r="F692" t="s">
        <v>14</v>
      </c>
      <c r="G692" t="s">
        <v>15</v>
      </c>
      <c r="H692" t="s">
        <v>25</v>
      </c>
      <c r="I692" t="s">
        <v>100</v>
      </c>
      <c r="J692">
        <v>28</v>
      </c>
      <c r="K692">
        <v>3200</v>
      </c>
      <c r="L692" s="7">
        <f>Sales_Data[[#This Row],[OrderQuantity]] *Sales_Data[[#This Row],[UnitPrice]]</f>
        <v>89600</v>
      </c>
      <c r="M692" s="7">
        <f>Sales_Data[[#This Row],[UnitPrice]]-Sales_Data[[#This Row],[UnitCost]]</f>
        <v>1200</v>
      </c>
      <c r="N692" s="7">
        <f>Sales_Data[[#This Row],[Gross Revenue]]-Sales_Data[[#This Row],[Discount Amount ]]</f>
        <v>88400</v>
      </c>
      <c r="O692" s="7">
        <f>Sales_Data[[#This Row],[OrderQuantity]] *Sales_Data[[#This Row],[UnitCost]]</f>
        <v>56000</v>
      </c>
      <c r="P692" s="7">
        <f>Sales_Data[[#This Row],[ItemCost]] +Sales_Data[[#This Row],[ShippingCost]]</f>
        <v>56588.46</v>
      </c>
      <c r="Q692" s="7">
        <f>Sales_Data[[#This Row],[Gross Revenue]]-Sales_Data[[#This Row],[TotalFinancialCost]]</f>
        <v>33011.54</v>
      </c>
      <c r="R692" s="7">
        <f>Sales_Data[[#This Row],[Actul Bill Amount]]-Sales_Data[[#This Row],[ShippingCost]]</f>
        <v>87811.54</v>
      </c>
      <c r="S692">
        <v>1046</v>
      </c>
      <c r="T692">
        <v>588.46</v>
      </c>
      <c r="U692" t="s">
        <v>17</v>
      </c>
      <c r="V692">
        <v>2000</v>
      </c>
      <c r="W692" t="s">
        <v>27</v>
      </c>
      <c r="X692" t="str">
        <f t="shared" si="21"/>
        <v>Mumbai</v>
      </c>
    </row>
    <row r="693" spans="1:24" x14ac:dyDescent="0.4">
      <c r="A693">
        <v>100692</v>
      </c>
      <c r="B693" s="5">
        <v>45747.384722222225</v>
      </c>
      <c r="C693" s="3" t="str">
        <f>TEXT(Sales_Data[[#This Row],[OrderDate]],"mmmm")</f>
        <v>March</v>
      </c>
      <c r="D693" s="3" t="str">
        <f t="shared" si="20"/>
        <v>2025</v>
      </c>
      <c r="E693" t="s">
        <v>39</v>
      </c>
      <c r="F693" t="s">
        <v>35</v>
      </c>
      <c r="G693" t="s">
        <v>29</v>
      </c>
      <c r="H693" t="s">
        <v>25</v>
      </c>
      <c r="I693" t="s">
        <v>100</v>
      </c>
      <c r="J693">
        <v>12</v>
      </c>
      <c r="K693">
        <v>12000</v>
      </c>
      <c r="L693" s="7">
        <f>Sales_Data[[#This Row],[OrderQuantity]] *Sales_Data[[#This Row],[UnitPrice]]</f>
        <v>144000</v>
      </c>
      <c r="M693" s="7">
        <f>Sales_Data[[#This Row],[UnitPrice]]-Sales_Data[[#This Row],[UnitCost]]</f>
        <v>4000</v>
      </c>
      <c r="N693" s="7">
        <f>Sales_Data[[#This Row],[Gross Revenue]]-Sales_Data[[#This Row],[Discount Amount ]]</f>
        <v>140000</v>
      </c>
      <c r="O693" s="7">
        <f>Sales_Data[[#This Row],[OrderQuantity]] *Sales_Data[[#This Row],[UnitCost]]</f>
        <v>96000</v>
      </c>
      <c r="P693" s="7">
        <f>Sales_Data[[#This Row],[ItemCost]] +Sales_Data[[#This Row],[ShippingCost]]</f>
        <v>97179.6</v>
      </c>
      <c r="Q693" s="7">
        <f>Sales_Data[[#This Row],[Gross Revenue]]-Sales_Data[[#This Row],[TotalFinancialCost]]</f>
        <v>46820.399999999994</v>
      </c>
      <c r="R693" s="7">
        <f>Sales_Data[[#This Row],[Actul Bill Amount]]-Sales_Data[[#This Row],[ShippingCost]]</f>
        <v>138820.4</v>
      </c>
      <c r="S693">
        <v>924</v>
      </c>
      <c r="T693">
        <v>1179.5999999999999</v>
      </c>
      <c r="U693" t="s">
        <v>36</v>
      </c>
      <c r="V693">
        <v>8000</v>
      </c>
      <c r="W693" t="s">
        <v>27</v>
      </c>
      <c r="X693" t="str">
        <f t="shared" si="21"/>
        <v>Mumbai</v>
      </c>
    </row>
    <row r="694" spans="1:24" x14ac:dyDescent="0.4">
      <c r="A694">
        <v>100693</v>
      </c>
      <c r="B694" s="5">
        <v>45793.3</v>
      </c>
      <c r="C694" s="3" t="str">
        <f>TEXT(Sales_Data[[#This Row],[OrderDate]],"mmmm")</f>
        <v>May</v>
      </c>
      <c r="D694" s="3" t="str">
        <f t="shared" si="20"/>
        <v>2025</v>
      </c>
      <c r="E694" t="s">
        <v>48</v>
      </c>
      <c r="F694" t="s">
        <v>40</v>
      </c>
      <c r="G694" t="s">
        <v>31</v>
      </c>
      <c r="H694" t="s">
        <v>32</v>
      </c>
      <c r="I694" t="s">
        <v>100</v>
      </c>
      <c r="J694">
        <v>31</v>
      </c>
      <c r="K694">
        <v>1500</v>
      </c>
      <c r="L694" s="7">
        <f>Sales_Data[[#This Row],[OrderQuantity]] *Sales_Data[[#This Row],[UnitPrice]]</f>
        <v>46500</v>
      </c>
      <c r="M694" s="7">
        <f>Sales_Data[[#This Row],[UnitPrice]]-Sales_Data[[#This Row],[UnitCost]]</f>
        <v>700</v>
      </c>
      <c r="N694" s="7">
        <f>Sales_Data[[#This Row],[Gross Revenue]]-Sales_Data[[#This Row],[Discount Amount ]]</f>
        <v>45800</v>
      </c>
      <c r="O694" s="7">
        <f>Sales_Data[[#This Row],[OrderQuantity]] *Sales_Data[[#This Row],[UnitCost]]</f>
        <v>24800</v>
      </c>
      <c r="P694" s="7">
        <f>Sales_Data[[#This Row],[ItemCost]] +Sales_Data[[#This Row],[ShippingCost]]</f>
        <v>25227.88</v>
      </c>
      <c r="Q694" s="7">
        <f>Sales_Data[[#This Row],[Gross Revenue]]-Sales_Data[[#This Row],[TotalFinancialCost]]</f>
        <v>21272.12</v>
      </c>
      <c r="R694" s="7">
        <f>Sales_Data[[#This Row],[Actul Bill Amount]]-Sales_Data[[#This Row],[ShippingCost]]</f>
        <v>45372.12</v>
      </c>
      <c r="S694">
        <v>479</v>
      </c>
      <c r="T694">
        <v>427.88</v>
      </c>
      <c r="U694" t="s">
        <v>52</v>
      </c>
      <c r="V694">
        <v>800</v>
      </c>
      <c r="W694" t="s">
        <v>33</v>
      </c>
      <c r="X694" t="str">
        <f t="shared" si="21"/>
        <v>Delhi</v>
      </c>
    </row>
    <row r="695" spans="1:24" x14ac:dyDescent="0.4">
      <c r="A695">
        <v>100694</v>
      </c>
      <c r="B695" s="5">
        <v>45843.578472222223</v>
      </c>
      <c r="C695" s="3" t="str">
        <f>TEXT(Sales_Data[[#This Row],[OrderDate]],"mmmm")</f>
        <v>July</v>
      </c>
      <c r="D695" s="3" t="str">
        <f t="shared" si="20"/>
        <v>2025</v>
      </c>
      <c r="E695" t="s">
        <v>39</v>
      </c>
      <c r="F695" t="s">
        <v>43</v>
      </c>
      <c r="G695" t="s">
        <v>15</v>
      </c>
      <c r="H695" t="s">
        <v>16</v>
      </c>
      <c r="I695" t="s">
        <v>100</v>
      </c>
      <c r="J695">
        <v>73</v>
      </c>
      <c r="K695">
        <v>1800</v>
      </c>
      <c r="L695" s="7">
        <f>Sales_Data[[#This Row],[OrderQuantity]] *Sales_Data[[#This Row],[UnitPrice]]</f>
        <v>131400</v>
      </c>
      <c r="M695" s="7">
        <f>Sales_Data[[#This Row],[UnitPrice]]-Sales_Data[[#This Row],[UnitCost]]</f>
        <v>900</v>
      </c>
      <c r="N695" s="7">
        <f>Sales_Data[[#This Row],[Gross Revenue]]-Sales_Data[[#This Row],[Discount Amount ]]</f>
        <v>130500</v>
      </c>
      <c r="O695" s="7">
        <f>Sales_Data[[#This Row],[OrderQuantity]] *Sales_Data[[#This Row],[UnitCost]]</f>
        <v>65700</v>
      </c>
      <c r="P695" s="7">
        <f>Sales_Data[[#This Row],[ItemCost]] +Sales_Data[[#This Row],[ShippingCost]]</f>
        <v>66380.78</v>
      </c>
      <c r="Q695" s="7">
        <f>Sales_Data[[#This Row],[Gross Revenue]]-Sales_Data[[#This Row],[TotalFinancialCost]]</f>
        <v>65019.22</v>
      </c>
      <c r="R695" s="7">
        <f>Sales_Data[[#This Row],[Actul Bill Amount]]-Sales_Data[[#This Row],[ShippingCost]]</f>
        <v>129819.22</v>
      </c>
      <c r="S695">
        <v>1187</v>
      </c>
      <c r="T695">
        <v>680.78</v>
      </c>
      <c r="U695" t="s">
        <v>51</v>
      </c>
      <c r="V695">
        <v>900</v>
      </c>
      <c r="W695" t="s">
        <v>18</v>
      </c>
      <c r="X695" t="str">
        <f t="shared" si="21"/>
        <v>Bengaluru</v>
      </c>
    </row>
    <row r="696" spans="1:24" x14ac:dyDescent="0.4">
      <c r="A696">
        <v>100695</v>
      </c>
      <c r="B696" s="5">
        <v>45973.552083333336</v>
      </c>
      <c r="C696" s="3" t="str">
        <f>TEXT(Sales_Data[[#This Row],[OrderDate]],"mmmm")</f>
        <v>November</v>
      </c>
      <c r="D696" s="3" t="str">
        <f t="shared" si="20"/>
        <v>2025</v>
      </c>
      <c r="E696" t="s">
        <v>13</v>
      </c>
      <c r="F696" t="s">
        <v>28</v>
      </c>
      <c r="G696" t="s">
        <v>15</v>
      </c>
      <c r="H696" t="s">
        <v>25</v>
      </c>
      <c r="I696" t="s">
        <v>100</v>
      </c>
      <c r="J696">
        <v>18</v>
      </c>
      <c r="K696">
        <v>450</v>
      </c>
      <c r="L696" s="7">
        <f>Sales_Data[[#This Row],[OrderQuantity]] *Sales_Data[[#This Row],[UnitPrice]]</f>
        <v>8100</v>
      </c>
      <c r="M696" s="7">
        <f>Sales_Data[[#This Row],[UnitPrice]]-Sales_Data[[#This Row],[UnitCost]]</f>
        <v>250</v>
      </c>
      <c r="N696" s="7">
        <f>Sales_Data[[#This Row],[Gross Revenue]]-Sales_Data[[#This Row],[Discount Amount ]]</f>
        <v>7850</v>
      </c>
      <c r="O696" s="7">
        <f>Sales_Data[[#This Row],[OrderQuantity]] *Sales_Data[[#This Row],[UnitCost]]</f>
        <v>3600</v>
      </c>
      <c r="P696" s="7">
        <f>Sales_Data[[#This Row],[ItemCost]] +Sales_Data[[#This Row],[ShippingCost]]</f>
        <v>4524.88</v>
      </c>
      <c r="Q696" s="7">
        <f>Sales_Data[[#This Row],[Gross Revenue]]-Sales_Data[[#This Row],[TotalFinancialCost]]</f>
        <v>3575.12</v>
      </c>
      <c r="R696" s="7">
        <f>Sales_Data[[#This Row],[Actul Bill Amount]]-Sales_Data[[#This Row],[ShippingCost]]</f>
        <v>6925.12</v>
      </c>
      <c r="S696">
        <v>701</v>
      </c>
      <c r="T696">
        <v>924.88</v>
      </c>
      <c r="U696" t="s">
        <v>30</v>
      </c>
      <c r="V696">
        <v>200</v>
      </c>
      <c r="W696" t="s">
        <v>27</v>
      </c>
      <c r="X696" t="str">
        <f t="shared" si="21"/>
        <v>Mumbai</v>
      </c>
    </row>
    <row r="697" spans="1:24" x14ac:dyDescent="0.4">
      <c r="A697">
        <v>100696</v>
      </c>
      <c r="B697" s="5">
        <v>45835.838194444441</v>
      </c>
      <c r="C697" s="3" t="str">
        <f>TEXT(Sales_Data[[#This Row],[OrderDate]],"mmmm")</f>
        <v>June</v>
      </c>
      <c r="D697" s="3" t="str">
        <f t="shared" si="20"/>
        <v>2025</v>
      </c>
      <c r="E697" t="s">
        <v>42</v>
      </c>
      <c r="F697" t="s">
        <v>24</v>
      </c>
      <c r="G697" t="s">
        <v>29</v>
      </c>
      <c r="H697" t="s">
        <v>16</v>
      </c>
      <c r="I697" t="s">
        <v>100</v>
      </c>
      <c r="J697">
        <v>3</v>
      </c>
      <c r="K697">
        <v>3500</v>
      </c>
      <c r="L697" s="7">
        <f>Sales_Data[[#This Row],[OrderQuantity]] *Sales_Data[[#This Row],[UnitPrice]]</f>
        <v>10500</v>
      </c>
      <c r="M697" s="7">
        <f>Sales_Data[[#This Row],[UnitPrice]]-Sales_Data[[#This Row],[UnitCost]]</f>
        <v>1300</v>
      </c>
      <c r="N697" s="7">
        <f>Sales_Data[[#This Row],[Gross Revenue]]-Sales_Data[[#This Row],[Discount Amount ]]</f>
        <v>9200</v>
      </c>
      <c r="O697" s="7">
        <f>Sales_Data[[#This Row],[OrderQuantity]] *Sales_Data[[#This Row],[UnitCost]]</f>
        <v>6600</v>
      </c>
      <c r="P697" s="7">
        <f>Sales_Data[[#This Row],[ItemCost]] +Sales_Data[[#This Row],[ShippingCost]]</f>
        <v>7496.4400000000005</v>
      </c>
      <c r="Q697" s="7">
        <f>Sales_Data[[#This Row],[Gross Revenue]]-Sales_Data[[#This Row],[TotalFinancialCost]]</f>
        <v>3003.5599999999995</v>
      </c>
      <c r="R697" s="7">
        <f>Sales_Data[[#This Row],[Actul Bill Amount]]-Sales_Data[[#This Row],[ShippingCost]]</f>
        <v>8303.56</v>
      </c>
      <c r="S697">
        <v>333</v>
      </c>
      <c r="T697">
        <v>896.44</v>
      </c>
      <c r="U697" t="s">
        <v>59</v>
      </c>
      <c r="V697">
        <v>2200</v>
      </c>
      <c r="W697" t="s">
        <v>18</v>
      </c>
      <c r="X697" t="str">
        <f t="shared" si="21"/>
        <v>Bengaluru</v>
      </c>
    </row>
    <row r="698" spans="1:24" x14ac:dyDescent="0.4">
      <c r="A698">
        <v>100697</v>
      </c>
      <c r="B698" s="5">
        <v>45685.275694444441</v>
      </c>
      <c r="C698" s="3" t="str">
        <f>TEXT(Sales_Data[[#This Row],[OrderDate]],"mmmm")</f>
        <v>January</v>
      </c>
      <c r="D698" s="3" t="str">
        <f t="shared" si="20"/>
        <v>2025</v>
      </c>
      <c r="E698" t="s">
        <v>39</v>
      </c>
      <c r="F698" t="s">
        <v>40</v>
      </c>
      <c r="G698" t="s">
        <v>31</v>
      </c>
      <c r="H698" t="s">
        <v>37</v>
      </c>
      <c r="I698" t="s">
        <v>100</v>
      </c>
      <c r="J698">
        <v>93</v>
      </c>
      <c r="K698">
        <v>1500</v>
      </c>
      <c r="L698" s="7">
        <f>Sales_Data[[#This Row],[OrderQuantity]] *Sales_Data[[#This Row],[UnitPrice]]</f>
        <v>139500</v>
      </c>
      <c r="M698" s="7">
        <f>Sales_Data[[#This Row],[UnitPrice]]-Sales_Data[[#This Row],[UnitCost]]</f>
        <v>700</v>
      </c>
      <c r="N698" s="7">
        <f>Sales_Data[[#This Row],[Gross Revenue]]-Sales_Data[[#This Row],[Discount Amount ]]</f>
        <v>138800</v>
      </c>
      <c r="O698" s="7">
        <f>Sales_Data[[#This Row],[OrderQuantity]] *Sales_Data[[#This Row],[UnitCost]]</f>
        <v>74400</v>
      </c>
      <c r="P698" s="7">
        <f>Sales_Data[[#This Row],[ItemCost]] +Sales_Data[[#This Row],[ShippingCost]]</f>
        <v>74638.83</v>
      </c>
      <c r="Q698" s="7">
        <f>Sales_Data[[#This Row],[Gross Revenue]]-Sales_Data[[#This Row],[TotalFinancialCost]]</f>
        <v>64861.17</v>
      </c>
      <c r="R698" s="7">
        <f>Sales_Data[[#This Row],[Actul Bill Amount]]-Sales_Data[[#This Row],[ShippingCost]]</f>
        <v>138561.17000000001</v>
      </c>
      <c r="S698">
        <v>1020</v>
      </c>
      <c r="T698">
        <v>238.83</v>
      </c>
      <c r="U698" t="s">
        <v>52</v>
      </c>
      <c r="V698">
        <v>800</v>
      </c>
      <c r="W698" t="s">
        <v>38</v>
      </c>
      <c r="X698" t="str">
        <f t="shared" si="21"/>
        <v>Kolkata</v>
      </c>
    </row>
    <row r="699" spans="1:24" x14ac:dyDescent="0.4">
      <c r="A699">
        <v>100698</v>
      </c>
      <c r="B699" s="5">
        <v>45877.380555555559</v>
      </c>
      <c r="C699" s="3" t="str">
        <f>TEXT(Sales_Data[[#This Row],[OrderDate]],"mmmm")</f>
        <v>August</v>
      </c>
      <c r="D699" s="3" t="str">
        <f t="shared" si="20"/>
        <v>2025</v>
      </c>
      <c r="E699" t="s">
        <v>48</v>
      </c>
      <c r="F699" t="s">
        <v>28</v>
      </c>
      <c r="G699" t="s">
        <v>31</v>
      </c>
      <c r="H699" t="s">
        <v>32</v>
      </c>
      <c r="I699" t="s">
        <v>100</v>
      </c>
      <c r="J699">
        <v>68</v>
      </c>
      <c r="K699">
        <v>2500</v>
      </c>
      <c r="L699" s="7">
        <f>Sales_Data[[#This Row],[OrderQuantity]] *Sales_Data[[#This Row],[UnitPrice]]</f>
        <v>170000</v>
      </c>
      <c r="M699" s="7">
        <f>Sales_Data[[#This Row],[UnitPrice]]-Sales_Data[[#This Row],[UnitCost]]</f>
        <v>1000</v>
      </c>
      <c r="N699" s="7">
        <f>Sales_Data[[#This Row],[Gross Revenue]]-Sales_Data[[#This Row],[Discount Amount ]]</f>
        <v>169000</v>
      </c>
      <c r="O699" s="7">
        <f>Sales_Data[[#This Row],[OrderQuantity]] *Sales_Data[[#This Row],[UnitCost]]</f>
        <v>102000</v>
      </c>
      <c r="P699" s="7">
        <f>Sales_Data[[#This Row],[ItemCost]] +Sales_Data[[#This Row],[ShippingCost]]</f>
        <v>104472.6</v>
      </c>
      <c r="Q699" s="7">
        <f>Sales_Data[[#This Row],[Gross Revenue]]-Sales_Data[[#This Row],[TotalFinancialCost]]</f>
        <v>65527.399999999994</v>
      </c>
      <c r="R699" s="7">
        <f>Sales_Data[[#This Row],[Actul Bill Amount]]-Sales_Data[[#This Row],[ShippingCost]]</f>
        <v>166527.4</v>
      </c>
      <c r="S699">
        <v>870</v>
      </c>
      <c r="T699">
        <v>2472.6</v>
      </c>
      <c r="U699" t="s">
        <v>54</v>
      </c>
      <c r="V699">
        <v>1500</v>
      </c>
      <c r="W699" t="s">
        <v>33</v>
      </c>
      <c r="X699" t="str">
        <f t="shared" si="21"/>
        <v>Delhi</v>
      </c>
    </row>
    <row r="700" spans="1:24" x14ac:dyDescent="0.4">
      <c r="A700">
        <v>100699</v>
      </c>
      <c r="B700" s="5">
        <v>46014.411805555559</v>
      </c>
      <c r="C700" s="3" t="str">
        <f>TEXT(Sales_Data[[#This Row],[OrderDate]],"mmmm")</f>
        <v>December</v>
      </c>
      <c r="D700" s="3" t="str">
        <f t="shared" si="20"/>
        <v>2025</v>
      </c>
      <c r="E700" t="s">
        <v>23</v>
      </c>
      <c r="F700" t="s">
        <v>43</v>
      </c>
      <c r="G700" t="s">
        <v>15</v>
      </c>
      <c r="H700" t="s">
        <v>32</v>
      </c>
      <c r="I700" t="s">
        <v>100</v>
      </c>
      <c r="J700">
        <v>29</v>
      </c>
      <c r="K700">
        <v>4500</v>
      </c>
      <c r="L700" s="7">
        <f>Sales_Data[[#This Row],[OrderQuantity]] *Sales_Data[[#This Row],[UnitPrice]]</f>
        <v>130500</v>
      </c>
      <c r="M700" s="7">
        <f>Sales_Data[[#This Row],[UnitPrice]]-Sales_Data[[#This Row],[UnitCost]]</f>
        <v>2000</v>
      </c>
      <c r="N700" s="7">
        <f>Sales_Data[[#This Row],[Gross Revenue]]-Sales_Data[[#This Row],[Discount Amount ]]</f>
        <v>128500</v>
      </c>
      <c r="O700" s="7">
        <f>Sales_Data[[#This Row],[OrderQuantity]] *Sales_Data[[#This Row],[UnitCost]]</f>
        <v>72500</v>
      </c>
      <c r="P700" s="7">
        <f>Sales_Data[[#This Row],[ItemCost]] +Sales_Data[[#This Row],[ShippingCost]]</f>
        <v>73263.06</v>
      </c>
      <c r="Q700" s="7">
        <f>Sales_Data[[#This Row],[Gross Revenue]]-Sales_Data[[#This Row],[TotalFinancialCost]]</f>
        <v>57236.94</v>
      </c>
      <c r="R700" s="7">
        <f>Sales_Data[[#This Row],[Actul Bill Amount]]-Sales_Data[[#This Row],[ShippingCost]]</f>
        <v>127736.94</v>
      </c>
      <c r="S700">
        <v>527</v>
      </c>
      <c r="T700">
        <v>763.06</v>
      </c>
      <c r="U700" t="s">
        <v>44</v>
      </c>
      <c r="V700">
        <v>2500</v>
      </c>
      <c r="W700" t="s">
        <v>33</v>
      </c>
      <c r="X700" t="str">
        <f t="shared" si="21"/>
        <v>Delhi</v>
      </c>
    </row>
    <row r="701" spans="1:24" x14ac:dyDescent="0.4">
      <c r="A701">
        <v>100700</v>
      </c>
      <c r="B701" s="5">
        <v>45698.876388888886</v>
      </c>
      <c r="C701" s="3" t="str">
        <f>TEXT(Sales_Data[[#This Row],[OrderDate]],"mmmm")</f>
        <v>February</v>
      </c>
      <c r="D701" s="3" t="str">
        <f t="shared" si="20"/>
        <v>2025</v>
      </c>
      <c r="E701" t="s">
        <v>50</v>
      </c>
      <c r="F701" t="s">
        <v>35</v>
      </c>
      <c r="G701" t="s">
        <v>29</v>
      </c>
      <c r="H701" t="s">
        <v>37</v>
      </c>
      <c r="I701" t="s">
        <v>100</v>
      </c>
      <c r="J701">
        <v>82</v>
      </c>
      <c r="K701">
        <v>8500</v>
      </c>
      <c r="L701" s="7">
        <f>Sales_Data[[#This Row],[OrderQuantity]] *Sales_Data[[#This Row],[UnitPrice]]</f>
        <v>697000</v>
      </c>
      <c r="M701" s="7">
        <f>Sales_Data[[#This Row],[UnitPrice]]-Sales_Data[[#This Row],[UnitCost]]</f>
        <v>3000</v>
      </c>
      <c r="N701" s="7">
        <f>Sales_Data[[#This Row],[Gross Revenue]]-Sales_Data[[#This Row],[Discount Amount ]]</f>
        <v>694000</v>
      </c>
      <c r="O701" s="7">
        <f>Sales_Data[[#This Row],[OrderQuantity]] *Sales_Data[[#This Row],[UnitCost]]</f>
        <v>451000</v>
      </c>
      <c r="P701" s="7">
        <f>Sales_Data[[#This Row],[ItemCost]] +Sales_Data[[#This Row],[ShippingCost]]</f>
        <v>451390.77</v>
      </c>
      <c r="Q701" s="7">
        <f>Sales_Data[[#This Row],[Gross Revenue]]-Sales_Data[[#This Row],[TotalFinancialCost]]</f>
        <v>245609.22999999998</v>
      </c>
      <c r="R701" s="7">
        <f>Sales_Data[[#This Row],[Actul Bill Amount]]-Sales_Data[[#This Row],[ShippingCost]]</f>
        <v>693609.23</v>
      </c>
      <c r="S701">
        <v>519</v>
      </c>
      <c r="T701">
        <v>390.77</v>
      </c>
      <c r="U701" t="s">
        <v>49</v>
      </c>
      <c r="V701">
        <v>5500</v>
      </c>
      <c r="W701" t="s">
        <v>38</v>
      </c>
      <c r="X701" t="str">
        <f t="shared" si="21"/>
        <v>Kolkata</v>
      </c>
    </row>
    <row r="702" spans="1:24" x14ac:dyDescent="0.4">
      <c r="A702">
        <v>100701</v>
      </c>
      <c r="B702" s="5">
        <v>45885.73541666667</v>
      </c>
      <c r="C702" s="3" t="str">
        <f>TEXT(Sales_Data[[#This Row],[OrderDate]],"mmmm")</f>
        <v>August</v>
      </c>
      <c r="D702" s="3" t="str">
        <f t="shared" si="20"/>
        <v>2025</v>
      </c>
      <c r="E702" t="s">
        <v>42</v>
      </c>
      <c r="F702" t="s">
        <v>40</v>
      </c>
      <c r="G702" t="s">
        <v>15</v>
      </c>
      <c r="H702" t="s">
        <v>37</v>
      </c>
      <c r="I702" t="s">
        <v>100</v>
      </c>
      <c r="J702">
        <v>3</v>
      </c>
      <c r="K702">
        <v>5500</v>
      </c>
      <c r="L702" s="7">
        <f>Sales_Data[[#This Row],[OrderQuantity]] *Sales_Data[[#This Row],[UnitPrice]]</f>
        <v>16500</v>
      </c>
      <c r="M702" s="7">
        <f>Sales_Data[[#This Row],[UnitPrice]]-Sales_Data[[#This Row],[UnitCost]]</f>
        <v>2000</v>
      </c>
      <c r="N702" s="7">
        <f>Sales_Data[[#This Row],[Gross Revenue]]-Sales_Data[[#This Row],[Discount Amount ]]</f>
        <v>14500</v>
      </c>
      <c r="O702" s="7">
        <f>Sales_Data[[#This Row],[OrderQuantity]] *Sales_Data[[#This Row],[UnitCost]]</f>
        <v>10500</v>
      </c>
      <c r="P702" s="7">
        <f>Sales_Data[[#This Row],[ItemCost]] +Sales_Data[[#This Row],[ShippingCost]]</f>
        <v>11677.19</v>
      </c>
      <c r="Q702" s="7">
        <f>Sales_Data[[#This Row],[Gross Revenue]]-Sales_Data[[#This Row],[TotalFinancialCost]]</f>
        <v>4822.8099999999995</v>
      </c>
      <c r="R702" s="7">
        <f>Sales_Data[[#This Row],[Actul Bill Amount]]-Sales_Data[[#This Row],[ShippingCost]]</f>
        <v>13322.81</v>
      </c>
      <c r="S702">
        <v>1181</v>
      </c>
      <c r="T702">
        <v>1177.19</v>
      </c>
      <c r="U702" t="s">
        <v>41</v>
      </c>
      <c r="V702">
        <v>3500</v>
      </c>
      <c r="W702" t="s">
        <v>38</v>
      </c>
      <c r="X702" t="str">
        <f t="shared" si="21"/>
        <v>Kolkata</v>
      </c>
    </row>
    <row r="703" spans="1:24" x14ac:dyDescent="0.4">
      <c r="A703">
        <v>100702</v>
      </c>
      <c r="B703" s="5">
        <v>45849.915277777778</v>
      </c>
      <c r="C703" s="3" t="str">
        <f>TEXT(Sales_Data[[#This Row],[OrderDate]],"mmmm")</f>
        <v>July</v>
      </c>
      <c r="D703" s="3" t="str">
        <f t="shared" si="20"/>
        <v>2025</v>
      </c>
      <c r="E703" t="s">
        <v>19</v>
      </c>
      <c r="F703" t="s">
        <v>40</v>
      </c>
      <c r="G703" t="s">
        <v>15</v>
      </c>
      <c r="H703" t="s">
        <v>25</v>
      </c>
      <c r="I703" t="s">
        <v>100</v>
      </c>
      <c r="J703">
        <v>13</v>
      </c>
      <c r="K703">
        <v>1500</v>
      </c>
      <c r="L703" s="7">
        <f>Sales_Data[[#This Row],[OrderQuantity]] *Sales_Data[[#This Row],[UnitPrice]]</f>
        <v>19500</v>
      </c>
      <c r="M703" s="7">
        <f>Sales_Data[[#This Row],[UnitPrice]]-Sales_Data[[#This Row],[UnitCost]]</f>
        <v>700</v>
      </c>
      <c r="N703" s="7">
        <f>Sales_Data[[#This Row],[Gross Revenue]]-Sales_Data[[#This Row],[Discount Amount ]]</f>
        <v>18800</v>
      </c>
      <c r="O703" s="7">
        <f>Sales_Data[[#This Row],[OrderQuantity]] *Sales_Data[[#This Row],[UnitCost]]</f>
        <v>10400</v>
      </c>
      <c r="P703" s="7">
        <f>Sales_Data[[#This Row],[ItemCost]] +Sales_Data[[#This Row],[ShippingCost]]</f>
        <v>11074.28</v>
      </c>
      <c r="Q703" s="7">
        <f>Sales_Data[[#This Row],[Gross Revenue]]-Sales_Data[[#This Row],[TotalFinancialCost]]</f>
        <v>8425.7199999999993</v>
      </c>
      <c r="R703" s="7">
        <f>Sales_Data[[#This Row],[Actul Bill Amount]]-Sales_Data[[#This Row],[ShippingCost]]</f>
        <v>18125.72</v>
      </c>
      <c r="S703">
        <v>499</v>
      </c>
      <c r="T703">
        <v>674.28</v>
      </c>
      <c r="U703" t="s">
        <v>52</v>
      </c>
      <c r="V703">
        <v>800</v>
      </c>
      <c r="W703" t="s">
        <v>27</v>
      </c>
      <c r="X703" t="str">
        <f t="shared" si="21"/>
        <v>Mumbai</v>
      </c>
    </row>
    <row r="704" spans="1:24" x14ac:dyDescent="0.4">
      <c r="A704">
        <v>100703</v>
      </c>
      <c r="B704" s="5">
        <v>45802.675000000003</v>
      </c>
      <c r="C704" s="3" t="str">
        <f>TEXT(Sales_Data[[#This Row],[OrderDate]],"mmmm")</f>
        <v>May</v>
      </c>
      <c r="D704" s="3" t="str">
        <f t="shared" si="20"/>
        <v>2025</v>
      </c>
      <c r="E704" t="s">
        <v>42</v>
      </c>
      <c r="F704" t="s">
        <v>55</v>
      </c>
      <c r="G704" t="s">
        <v>15</v>
      </c>
      <c r="H704" t="s">
        <v>16</v>
      </c>
      <c r="I704" t="s">
        <v>100</v>
      </c>
      <c r="J704">
        <v>85</v>
      </c>
      <c r="K704">
        <v>1200</v>
      </c>
      <c r="L704" s="7">
        <f>Sales_Data[[#This Row],[OrderQuantity]] *Sales_Data[[#This Row],[UnitPrice]]</f>
        <v>102000</v>
      </c>
      <c r="M704" s="7">
        <f>Sales_Data[[#This Row],[UnitPrice]]-Sales_Data[[#This Row],[UnitCost]]</f>
        <v>400</v>
      </c>
      <c r="N704" s="7">
        <f>Sales_Data[[#This Row],[Gross Revenue]]-Sales_Data[[#This Row],[Discount Amount ]]</f>
        <v>101600</v>
      </c>
      <c r="O704" s="7">
        <f>Sales_Data[[#This Row],[OrderQuantity]] *Sales_Data[[#This Row],[UnitCost]]</f>
        <v>68000</v>
      </c>
      <c r="P704" s="7">
        <f>Sales_Data[[#This Row],[ItemCost]] +Sales_Data[[#This Row],[ShippingCost]]</f>
        <v>69897.990000000005</v>
      </c>
      <c r="Q704" s="7">
        <f>Sales_Data[[#This Row],[Gross Revenue]]-Sales_Data[[#This Row],[TotalFinancialCost]]</f>
        <v>32102.009999999995</v>
      </c>
      <c r="R704" s="7">
        <f>Sales_Data[[#This Row],[Actul Bill Amount]]-Sales_Data[[#This Row],[ShippingCost]]</f>
        <v>99702.01</v>
      </c>
      <c r="S704">
        <v>434</v>
      </c>
      <c r="T704">
        <v>1897.99</v>
      </c>
      <c r="U704" t="s">
        <v>58</v>
      </c>
      <c r="V704">
        <v>800</v>
      </c>
      <c r="W704" t="s">
        <v>18</v>
      </c>
      <c r="X704" t="str">
        <f t="shared" si="21"/>
        <v>Bengaluru</v>
      </c>
    </row>
    <row r="705" spans="1:24" x14ac:dyDescent="0.4">
      <c r="A705">
        <v>100704</v>
      </c>
      <c r="B705" s="5">
        <v>45858.737500000003</v>
      </c>
      <c r="C705" s="3" t="str">
        <f>TEXT(Sales_Data[[#This Row],[OrderDate]],"mmmm")</f>
        <v>July</v>
      </c>
      <c r="D705" s="3" t="str">
        <f t="shared" si="20"/>
        <v>2025</v>
      </c>
      <c r="E705" t="s">
        <v>19</v>
      </c>
      <c r="F705" t="s">
        <v>40</v>
      </c>
      <c r="G705" t="s">
        <v>15</v>
      </c>
      <c r="H705" t="s">
        <v>32</v>
      </c>
      <c r="I705" t="s">
        <v>100</v>
      </c>
      <c r="J705">
        <v>60</v>
      </c>
      <c r="K705">
        <v>1500</v>
      </c>
      <c r="L705" s="7">
        <f>Sales_Data[[#This Row],[OrderQuantity]] *Sales_Data[[#This Row],[UnitPrice]]</f>
        <v>90000</v>
      </c>
      <c r="M705" s="7">
        <f>Sales_Data[[#This Row],[UnitPrice]]-Sales_Data[[#This Row],[UnitCost]]</f>
        <v>700</v>
      </c>
      <c r="N705" s="7">
        <f>Sales_Data[[#This Row],[Gross Revenue]]-Sales_Data[[#This Row],[Discount Amount ]]</f>
        <v>89300</v>
      </c>
      <c r="O705" s="7">
        <f>Sales_Data[[#This Row],[OrderQuantity]] *Sales_Data[[#This Row],[UnitCost]]</f>
        <v>48000</v>
      </c>
      <c r="P705" s="7">
        <f>Sales_Data[[#This Row],[ItemCost]] +Sales_Data[[#This Row],[ShippingCost]]</f>
        <v>48883.8</v>
      </c>
      <c r="Q705" s="7">
        <f>Sales_Data[[#This Row],[Gross Revenue]]-Sales_Data[[#This Row],[TotalFinancialCost]]</f>
        <v>41116.199999999997</v>
      </c>
      <c r="R705" s="7">
        <f>Sales_Data[[#This Row],[Actul Bill Amount]]-Sales_Data[[#This Row],[ShippingCost]]</f>
        <v>88416.2</v>
      </c>
      <c r="S705">
        <v>701</v>
      </c>
      <c r="T705">
        <v>883.8</v>
      </c>
      <c r="U705" t="s">
        <v>52</v>
      </c>
      <c r="V705">
        <v>800</v>
      </c>
      <c r="W705" t="s">
        <v>33</v>
      </c>
      <c r="X705" t="str">
        <f t="shared" si="21"/>
        <v>Delhi</v>
      </c>
    </row>
    <row r="706" spans="1:24" x14ac:dyDescent="0.4">
      <c r="A706">
        <v>100705</v>
      </c>
      <c r="B706" s="5">
        <v>45869.550694444442</v>
      </c>
      <c r="C706" s="3" t="str">
        <f>TEXT(Sales_Data[[#This Row],[OrderDate]],"mmmm")</f>
        <v>July</v>
      </c>
      <c r="D706" s="3" t="str">
        <f t="shared" ref="D706:D769" si="22">TEXT(B706, "yyyy")</f>
        <v>2025</v>
      </c>
      <c r="E706" t="s">
        <v>45</v>
      </c>
      <c r="F706" t="s">
        <v>55</v>
      </c>
      <c r="G706" t="s">
        <v>29</v>
      </c>
      <c r="H706" t="s">
        <v>16</v>
      </c>
      <c r="I706" t="s">
        <v>100</v>
      </c>
      <c r="J706">
        <v>75</v>
      </c>
      <c r="K706">
        <v>600</v>
      </c>
      <c r="L706" s="7">
        <f>Sales_Data[[#This Row],[OrderQuantity]] *Sales_Data[[#This Row],[UnitPrice]]</f>
        <v>45000</v>
      </c>
      <c r="M706" s="7">
        <f>Sales_Data[[#This Row],[UnitPrice]]-Sales_Data[[#This Row],[UnitCost]]</f>
        <v>250</v>
      </c>
      <c r="N706" s="7">
        <f>Sales_Data[[#This Row],[Gross Revenue]]-Sales_Data[[#This Row],[Discount Amount ]]</f>
        <v>44750</v>
      </c>
      <c r="O706" s="7">
        <f>Sales_Data[[#This Row],[OrderQuantity]] *Sales_Data[[#This Row],[UnitCost]]</f>
        <v>26250</v>
      </c>
      <c r="P706" s="7">
        <f>Sales_Data[[#This Row],[ItemCost]] +Sales_Data[[#This Row],[ShippingCost]]</f>
        <v>26722.83</v>
      </c>
      <c r="Q706" s="7">
        <f>Sales_Data[[#This Row],[Gross Revenue]]-Sales_Data[[#This Row],[TotalFinancialCost]]</f>
        <v>18277.169999999998</v>
      </c>
      <c r="R706" s="7">
        <f>Sales_Data[[#This Row],[Actul Bill Amount]]-Sales_Data[[#This Row],[ShippingCost]]</f>
        <v>44277.17</v>
      </c>
      <c r="S706">
        <v>794</v>
      </c>
      <c r="T706">
        <v>472.83</v>
      </c>
      <c r="U706" t="s">
        <v>57</v>
      </c>
      <c r="V706">
        <v>350</v>
      </c>
      <c r="W706" t="s">
        <v>18</v>
      </c>
      <c r="X706" t="str">
        <f t="shared" ref="X706:X769" si="23">_xlfn.TEXTBEFORE(W706, " ")</f>
        <v>Bengaluru</v>
      </c>
    </row>
    <row r="707" spans="1:24" x14ac:dyDescent="0.4">
      <c r="A707">
        <v>100706</v>
      </c>
      <c r="B707" s="5">
        <v>45877.19027777778</v>
      </c>
      <c r="C707" s="3" t="str">
        <f>TEXT(Sales_Data[[#This Row],[OrderDate]],"mmmm")</f>
        <v>August</v>
      </c>
      <c r="D707" s="3" t="str">
        <f t="shared" si="22"/>
        <v>2025</v>
      </c>
      <c r="E707" t="s">
        <v>50</v>
      </c>
      <c r="F707" t="s">
        <v>46</v>
      </c>
      <c r="G707" t="s">
        <v>29</v>
      </c>
      <c r="H707" t="s">
        <v>32</v>
      </c>
      <c r="I707" t="s">
        <v>100</v>
      </c>
      <c r="J707">
        <v>12</v>
      </c>
      <c r="K707">
        <v>15000</v>
      </c>
      <c r="L707" s="7">
        <f>Sales_Data[[#This Row],[OrderQuantity]] *Sales_Data[[#This Row],[UnitPrice]]</f>
        <v>180000</v>
      </c>
      <c r="M707" s="7">
        <f>Sales_Data[[#This Row],[UnitPrice]]-Sales_Data[[#This Row],[UnitCost]]</f>
        <v>5500</v>
      </c>
      <c r="N707" s="7">
        <f>Sales_Data[[#This Row],[Gross Revenue]]-Sales_Data[[#This Row],[Discount Amount ]]</f>
        <v>174500</v>
      </c>
      <c r="O707" s="7">
        <f>Sales_Data[[#This Row],[OrderQuantity]] *Sales_Data[[#This Row],[UnitCost]]</f>
        <v>114000</v>
      </c>
      <c r="P707" s="7">
        <f>Sales_Data[[#This Row],[ItemCost]] +Sales_Data[[#This Row],[ShippingCost]]</f>
        <v>114452.78</v>
      </c>
      <c r="Q707" s="7">
        <f>Sales_Data[[#This Row],[Gross Revenue]]-Sales_Data[[#This Row],[TotalFinancialCost]]</f>
        <v>65547.22</v>
      </c>
      <c r="R707" s="7">
        <f>Sales_Data[[#This Row],[Actul Bill Amount]]-Sales_Data[[#This Row],[ShippingCost]]</f>
        <v>174047.22</v>
      </c>
      <c r="S707">
        <v>827</v>
      </c>
      <c r="T707">
        <v>452.78</v>
      </c>
      <c r="U707" t="s">
        <v>53</v>
      </c>
      <c r="V707">
        <v>9500</v>
      </c>
      <c r="W707" t="s">
        <v>33</v>
      </c>
      <c r="X707" t="str">
        <f t="shared" si="23"/>
        <v>Delhi</v>
      </c>
    </row>
    <row r="708" spans="1:24" x14ac:dyDescent="0.4">
      <c r="A708">
        <v>100707</v>
      </c>
      <c r="B708" s="5">
        <v>45897.270138888889</v>
      </c>
      <c r="C708" s="3" t="str">
        <f>TEXT(Sales_Data[[#This Row],[OrderDate]],"mmmm")</f>
        <v>August</v>
      </c>
      <c r="D708" s="3" t="str">
        <f t="shared" si="22"/>
        <v>2025</v>
      </c>
      <c r="E708" t="s">
        <v>13</v>
      </c>
      <c r="F708" t="s">
        <v>35</v>
      </c>
      <c r="G708" t="s">
        <v>15</v>
      </c>
      <c r="H708" t="s">
        <v>32</v>
      </c>
      <c r="I708" t="s">
        <v>100</v>
      </c>
      <c r="J708">
        <v>24</v>
      </c>
      <c r="K708">
        <v>8500</v>
      </c>
      <c r="L708" s="7">
        <f>Sales_Data[[#This Row],[OrderQuantity]] *Sales_Data[[#This Row],[UnitPrice]]</f>
        <v>204000</v>
      </c>
      <c r="M708" s="7">
        <f>Sales_Data[[#This Row],[UnitPrice]]-Sales_Data[[#This Row],[UnitCost]]</f>
        <v>3000</v>
      </c>
      <c r="N708" s="7">
        <f>Sales_Data[[#This Row],[Gross Revenue]]-Sales_Data[[#This Row],[Discount Amount ]]</f>
        <v>201000</v>
      </c>
      <c r="O708" s="7">
        <f>Sales_Data[[#This Row],[OrderQuantity]] *Sales_Data[[#This Row],[UnitCost]]</f>
        <v>132000</v>
      </c>
      <c r="P708" s="7">
        <f>Sales_Data[[#This Row],[ItemCost]] +Sales_Data[[#This Row],[ShippingCost]]</f>
        <v>132621.63</v>
      </c>
      <c r="Q708" s="7">
        <f>Sales_Data[[#This Row],[Gross Revenue]]-Sales_Data[[#This Row],[TotalFinancialCost]]</f>
        <v>71378.37</v>
      </c>
      <c r="R708" s="7">
        <f>Sales_Data[[#This Row],[Actul Bill Amount]]-Sales_Data[[#This Row],[ShippingCost]]</f>
        <v>200378.37</v>
      </c>
      <c r="S708">
        <v>929</v>
      </c>
      <c r="T708">
        <v>621.63</v>
      </c>
      <c r="U708" t="s">
        <v>49</v>
      </c>
      <c r="V708">
        <v>5500</v>
      </c>
      <c r="W708" t="s">
        <v>33</v>
      </c>
      <c r="X708" t="str">
        <f t="shared" si="23"/>
        <v>Delhi</v>
      </c>
    </row>
    <row r="709" spans="1:24" x14ac:dyDescent="0.4">
      <c r="A709">
        <v>100708</v>
      </c>
      <c r="B709" s="5">
        <v>45703.70208333333</v>
      </c>
      <c r="C709" s="3" t="str">
        <f>TEXT(Sales_Data[[#This Row],[OrderDate]],"mmmm")</f>
        <v>February</v>
      </c>
      <c r="D709" s="3" t="str">
        <f t="shared" si="22"/>
        <v>2025</v>
      </c>
      <c r="E709" t="s">
        <v>45</v>
      </c>
      <c r="F709" t="s">
        <v>40</v>
      </c>
      <c r="G709" t="s">
        <v>31</v>
      </c>
      <c r="H709" t="s">
        <v>25</v>
      </c>
      <c r="I709" t="s">
        <v>100</v>
      </c>
      <c r="J709">
        <v>67</v>
      </c>
      <c r="K709">
        <v>5500</v>
      </c>
      <c r="L709" s="7">
        <f>Sales_Data[[#This Row],[OrderQuantity]] *Sales_Data[[#This Row],[UnitPrice]]</f>
        <v>368500</v>
      </c>
      <c r="M709" s="7">
        <f>Sales_Data[[#This Row],[UnitPrice]]-Sales_Data[[#This Row],[UnitCost]]</f>
        <v>2000</v>
      </c>
      <c r="N709" s="7">
        <f>Sales_Data[[#This Row],[Gross Revenue]]-Sales_Data[[#This Row],[Discount Amount ]]</f>
        <v>366500</v>
      </c>
      <c r="O709" s="7">
        <f>Sales_Data[[#This Row],[OrderQuantity]] *Sales_Data[[#This Row],[UnitCost]]</f>
        <v>234500</v>
      </c>
      <c r="P709" s="7">
        <f>Sales_Data[[#This Row],[ItemCost]] +Sales_Data[[#This Row],[ShippingCost]]</f>
        <v>234793.06</v>
      </c>
      <c r="Q709" s="7">
        <f>Sales_Data[[#This Row],[Gross Revenue]]-Sales_Data[[#This Row],[TotalFinancialCost]]</f>
        <v>133706.94</v>
      </c>
      <c r="R709" s="7">
        <f>Sales_Data[[#This Row],[Actul Bill Amount]]-Sales_Data[[#This Row],[ShippingCost]]</f>
        <v>366206.94</v>
      </c>
      <c r="S709">
        <v>1158</v>
      </c>
      <c r="T709">
        <v>293.06</v>
      </c>
      <c r="U709" t="s">
        <v>41</v>
      </c>
      <c r="V709">
        <v>3500</v>
      </c>
      <c r="W709" t="s">
        <v>27</v>
      </c>
      <c r="X709" t="str">
        <f t="shared" si="23"/>
        <v>Mumbai</v>
      </c>
    </row>
    <row r="710" spans="1:24" x14ac:dyDescent="0.4">
      <c r="A710">
        <v>100709</v>
      </c>
      <c r="B710" s="5">
        <v>45692.055555555555</v>
      </c>
      <c r="C710" s="3" t="str">
        <f>TEXT(Sales_Data[[#This Row],[OrderDate]],"mmmm")</f>
        <v>February</v>
      </c>
      <c r="D710" s="3" t="str">
        <f t="shared" si="22"/>
        <v>2025</v>
      </c>
      <c r="E710" t="s">
        <v>48</v>
      </c>
      <c r="F710" t="s">
        <v>46</v>
      </c>
      <c r="G710" t="s">
        <v>31</v>
      </c>
      <c r="H710" t="s">
        <v>32</v>
      </c>
      <c r="I710" t="s">
        <v>100</v>
      </c>
      <c r="J710">
        <v>55</v>
      </c>
      <c r="K710">
        <v>4500</v>
      </c>
      <c r="L710" s="7">
        <f>Sales_Data[[#This Row],[OrderQuantity]] *Sales_Data[[#This Row],[UnitPrice]]</f>
        <v>247500</v>
      </c>
      <c r="M710" s="7">
        <f>Sales_Data[[#This Row],[UnitPrice]]-Sales_Data[[#This Row],[UnitCost]]</f>
        <v>1700</v>
      </c>
      <c r="N710" s="7">
        <f>Sales_Data[[#This Row],[Gross Revenue]]-Sales_Data[[#This Row],[Discount Amount ]]</f>
        <v>245800</v>
      </c>
      <c r="O710" s="7">
        <f>Sales_Data[[#This Row],[OrderQuantity]] *Sales_Data[[#This Row],[UnitCost]]</f>
        <v>154000</v>
      </c>
      <c r="P710" s="7">
        <f>Sales_Data[[#This Row],[ItemCost]] +Sales_Data[[#This Row],[ShippingCost]]</f>
        <v>154882.94</v>
      </c>
      <c r="Q710" s="7">
        <f>Sales_Data[[#This Row],[Gross Revenue]]-Sales_Data[[#This Row],[TotalFinancialCost]]</f>
        <v>92617.06</v>
      </c>
      <c r="R710" s="7">
        <f>Sales_Data[[#This Row],[Actul Bill Amount]]-Sales_Data[[#This Row],[ShippingCost]]</f>
        <v>244917.06</v>
      </c>
      <c r="S710">
        <v>1027</v>
      </c>
      <c r="T710">
        <v>882.94</v>
      </c>
      <c r="U710" t="s">
        <v>47</v>
      </c>
      <c r="V710">
        <v>2800</v>
      </c>
      <c r="W710" t="s">
        <v>33</v>
      </c>
      <c r="X710" t="str">
        <f t="shared" si="23"/>
        <v>Delhi</v>
      </c>
    </row>
    <row r="711" spans="1:24" x14ac:dyDescent="0.4">
      <c r="A711">
        <v>100710</v>
      </c>
      <c r="B711" s="5">
        <v>45910.132638888892</v>
      </c>
      <c r="C711" s="3" t="str">
        <f>TEXT(Sales_Data[[#This Row],[OrderDate]],"mmmm")</f>
        <v>September</v>
      </c>
      <c r="D711" s="3" t="str">
        <f t="shared" si="22"/>
        <v>2025</v>
      </c>
      <c r="E711" t="s">
        <v>45</v>
      </c>
      <c r="F711" t="s">
        <v>40</v>
      </c>
      <c r="G711" t="s">
        <v>29</v>
      </c>
      <c r="H711" t="s">
        <v>25</v>
      </c>
      <c r="I711" t="s">
        <v>100</v>
      </c>
      <c r="J711">
        <v>95</v>
      </c>
      <c r="K711">
        <v>5500</v>
      </c>
      <c r="L711" s="7">
        <f>Sales_Data[[#This Row],[OrderQuantity]] *Sales_Data[[#This Row],[UnitPrice]]</f>
        <v>522500</v>
      </c>
      <c r="M711" s="7">
        <f>Sales_Data[[#This Row],[UnitPrice]]-Sales_Data[[#This Row],[UnitCost]]</f>
        <v>2000</v>
      </c>
      <c r="N711" s="7">
        <f>Sales_Data[[#This Row],[Gross Revenue]]-Sales_Data[[#This Row],[Discount Amount ]]</f>
        <v>520500</v>
      </c>
      <c r="O711" s="7">
        <f>Sales_Data[[#This Row],[OrderQuantity]] *Sales_Data[[#This Row],[UnitCost]]</f>
        <v>332500</v>
      </c>
      <c r="P711" s="7">
        <f>Sales_Data[[#This Row],[ItemCost]] +Sales_Data[[#This Row],[ShippingCost]]</f>
        <v>332795.48</v>
      </c>
      <c r="Q711" s="7">
        <f>Sales_Data[[#This Row],[Gross Revenue]]-Sales_Data[[#This Row],[TotalFinancialCost]]</f>
        <v>189704.52000000002</v>
      </c>
      <c r="R711" s="7">
        <f>Sales_Data[[#This Row],[Actul Bill Amount]]-Sales_Data[[#This Row],[ShippingCost]]</f>
        <v>520204.52</v>
      </c>
      <c r="S711">
        <v>671</v>
      </c>
      <c r="T711">
        <v>295.48</v>
      </c>
      <c r="U711" t="s">
        <v>41</v>
      </c>
      <c r="V711">
        <v>3500</v>
      </c>
      <c r="W711" t="s">
        <v>27</v>
      </c>
      <c r="X711" t="str">
        <f t="shared" si="23"/>
        <v>Mumbai</v>
      </c>
    </row>
    <row r="712" spans="1:24" x14ac:dyDescent="0.4">
      <c r="A712">
        <v>100711</v>
      </c>
      <c r="B712" s="5">
        <v>45739.35</v>
      </c>
      <c r="C712" s="3" t="str">
        <f>TEXT(Sales_Data[[#This Row],[OrderDate]],"mmmm")</f>
        <v>March</v>
      </c>
      <c r="D712" s="3" t="str">
        <f t="shared" si="22"/>
        <v>2025</v>
      </c>
      <c r="E712" t="s">
        <v>48</v>
      </c>
      <c r="F712" t="s">
        <v>55</v>
      </c>
      <c r="G712" t="s">
        <v>15</v>
      </c>
      <c r="H712" t="s">
        <v>32</v>
      </c>
      <c r="I712" t="s">
        <v>100</v>
      </c>
      <c r="J712">
        <v>63</v>
      </c>
      <c r="K712">
        <v>600</v>
      </c>
      <c r="L712" s="7">
        <f>Sales_Data[[#This Row],[OrderQuantity]] *Sales_Data[[#This Row],[UnitPrice]]</f>
        <v>37800</v>
      </c>
      <c r="M712" s="7">
        <f>Sales_Data[[#This Row],[UnitPrice]]-Sales_Data[[#This Row],[UnitCost]]</f>
        <v>250</v>
      </c>
      <c r="N712" s="7">
        <f>Sales_Data[[#This Row],[Gross Revenue]]-Sales_Data[[#This Row],[Discount Amount ]]</f>
        <v>37550</v>
      </c>
      <c r="O712" s="7">
        <f>Sales_Data[[#This Row],[OrderQuantity]] *Sales_Data[[#This Row],[UnitCost]]</f>
        <v>22050</v>
      </c>
      <c r="P712" s="7">
        <f>Sales_Data[[#This Row],[ItemCost]] +Sales_Data[[#This Row],[ShippingCost]]</f>
        <v>22878.32</v>
      </c>
      <c r="Q712" s="7">
        <f>Sales_Data[[#This Row],[Gross Revenue]]-Sales_Data[[#This Row],[TotalFinancialCost]]</f>
        <v>14921.68</v>
      </c>
      <c r="R712" s="7">
        <f>Sales_Data[[#This Row],[Actul Bill Amount]]-Sales_Data[[#This Row],[ShippingCost]]</f>
        <v>36721.68</v>
      </c>
      <c r="S712">
        <v>566</v>
      </c>
      <c r="T712">
        <v>828.32</v>
      </c>
      <c r="U712" t="s">
        <v>57</v>
      </c>
      <c r="V712">
        <v>350</v>
      </c>
      <c r="W712" t="s">
        <v>33</v>
      </c>
      <c r="X712" t="str">
        <f t="shared" si="23"/>
        <v>Delhi</v>
      </c>
    </row>
    <row r="713" spans="1:24" x14ac:dyDescent="0.4">
      <c r="A713">
        <v>100712</v>
      </c>
      <c r="B713" s="5">
        <v>45913.322916666664</v>
      </c>
      <c r="C713" s="3" t="str">
        <f>TEXT(Sales_Data[[#This Row],[OrderDate]],"mmmm")</f>
        <v>September</v>
      </c>
      <c r="D713" s="3" t="str">
        <f t="shared" si="22"/>
        <v>2025</v>
      </c>
      <c r="E713" t="s">
        <v>48</v>
      </c>
      <c r="F713" t="s">
        <v>43</v>
      </c>
      <c r="G713" t="s">
        <v>29</v>
      </c>
      <c r="H713" t="s">
        <v>25</v>
      </c>
      <c r="I713" t="s">
        <v>100</v>
      </c>
      <c r="J713">
        <v>91</v>
      </c>
      <c r="K713">
        <v>1800</v>
      </c>
      <c r="L713" s="7">
        <f>Sales_Data[[#This Row],[OrderQuantity]] *Sales_Data[[#This Row],[UnitPrice]]</f>
        <v>163800</v>
      </c>
      <c r="M713" s="7">
        <f>Sales_Data[[#This Row],[UnitPrice]]-Sales_Data[[#This Row],[UnitCost]]</f>
        <v>900</v>
      </c>
      <c r="N713" s="7">
        <f>Sales_Data[[#This Row],[Gross Revenue]]-Sales_Data[[#This Row],[Discount Amount ]]</f>
        <v>162900</v>
      </c>
      <c r="O713" s="7">
        <f>Sales_Data[[#This Row],[OrderQuantity]] *Sales_Data[[#This Row],[UnitCost]]</f>
        <v>81900</v>
      </c>
      <c r="P713" s="7">
        <f>Sales_Data[[#This Row],[ItemCost]] +Sales_Data[[#This Row],[ShippingCost]]</f>
        <v>84107.7</v>
      </c>
      <c r="Q713" s="7">
        <f>Sales_Data[[#This Row],[Gross Revenue]]-Sales_Data[[#This Row],[TotalFinancialCost]]</f>
        <v>79692.3</v>
      </c>
      <c r="R713" s="7">
        <f>Sales_Data[[#This Row],[Actul Bill Amount]]-Sales_Data[[#This Row],[ShippingCost]]</f>
        <v>160692.29999999999</v>
      </c>
      <c r="S713">
        <v>962</v>
      </c>
      <c r="T713">
        <v>2207.6999999999998</v>
      </c>
      <c r="U713" t="s">
        <v>51</v>
      </c>
      <c r="V713">
        <v>900</v>
      </c>
      <c r="W713" t="s">
        <v>27</v>
      </c>
      <c r="X713" t="str">
        <f t="shared" si="23"/>
        <v>Mumbai</v>
      </c>
    </row>
    <row r="714" spans="1:24" x14ac:dyDescent="0.4">
      <c r="A714">
        <v>100713</v>
      </c>
      <c r="B714" s="5">
        <v>45854.138194444444</v>
      </c>
      <c r="C714" s="3" t="str">
        <f>TEXT(Sales_Data[[#This Row],[OrderDate]],"mmmm")</f>
        <v>July</v>
      </c>
      <c r="D714" s="3" t="str">
        <f t="shared" si="22"/>
        <v>2025</v>
      </c>
      <c r="E714" t="s">
        <v>39</v>
      </c>
      <c r="F714" t="s">
        <v>43</v>
      </c>
      <c r="G714" t="s">
        <v>15</v>
      </c>
      <c r="H714" t="s">
        <v>20</v>
      </c>
      <c r="I714" t="s">
        <v>100</v>
      </c>
      <c r="J714">
        <v>33</v>
      </c>
      <c r="K714">
        <v>2800</v>
      </c>
      <c r="L714" s="7">
        <f>Sales_Data[[#This Row],[OrderQuantity]] *Sales_Data[[#This Row],[UnitPrice]]</f>
        <v>92400</v>
      </c>
      <c r="M714" s="7">
        <f>Sales_Data[[#This Row],[UnitPrice]]-Sales_Data[[#This Row],[UnitCost]]</f>
        <v>1300</v>
      </c>
      <c r="N714" s="7">
        <f>Sales_Data[[#This Row],[Gross Revenue]]-Sales_Data[[#This Row],[Discount Amount ]]</f>
        <v>91100</v>
      </c>
      <c r="O714" s="7">
        <f>Sales_Data[[#This Row],[OrderQuantity]] *Sales_Data[[#This Row],[UnitCost]]</f>
        <v>49500</v>
      </c>
      <c r="P714" s="7">
        <f>Sales_Data[[#This Row],[ItemCost]] +Sales_Data[[#This Row],[ShippingCost]]</f>
        <v>49850.22</v>
      </c>
      <c r="Q714" s="7">
        <f>Sales_Data[[#This Row],[Gross Revenue]]-Sales_Data[[#This Row],[TotalFinancialCost]]</f>
        <v>42549.78</v>
      </c>
      <c r="R714" s="7">
        <f>Sales_Data[[#This Row],[Actul Bill Amount]]-Sales_Data[[#This Row],[ShippingCost]]</f>
        <v>90749.78</v>
      </c>
      <c r="S714">
        <v>1009</v>
      </c>
      <c r="T714">
        <v>350.22</v>
      </c>
      <c r="U714" t="s">
        <v>61</v>
      </c>
      <c r="V714">
        <v>1500</v>
      </c>
      <c r="W714" t="s">
        <v>22</v>
      </c>
      <c r="X714" t="str">
        <f t="shared" si="23"/>
        <v>Nagpur</v>
      </c>
    </row>
    <row r="715" spans="1:24" x14ac:dyDescent="0.4">
      <c r="A715">
        <v>100714</v>
      </c>
      <c r="B715" s="5">
        <v>45960.454861111109</v>
      </c>
      <c r="C715" s="3" t="str">
        <f>TEXT(Sales_Data[[#This Row],[OrderDate]],"mmmm")</f>
        <v>October</v>
      </c>
      <c r="D715" s="3" t="str">
        <f t="shared" si="22"/>
        <v>2025</v>
      </c>
      <c r="E715" t="s">
        <v>23</v>
      </c>
      <c r="F715" t="s">
        <v>43</v>
      </c>
      <c r="G715" t="s">
        <v>15</v>
      </c>
      <c r="H715" t="s">
        <v>25</v>
      </c>
      <c r="I715" t="s">
        <v>100</v>
      </c>
      <c r="J715">
        <v>15</v>
      </c>
      <c r="K715">
        <v>4500</v>
      </c>
      <c r="L715" s="7">
        <f>Sales_Data[[#This Row],[OrderQuantity]] *Sales_Data[[#This Row],[UnitPrice]]</f>
        <v>67500</v>
      </c>
      <c r="M715" s="7">
        <f>Sales_Data[[#This Row],[UnitPrice]]-Sales_Data[[#This Row],[UnitCost]]</f>
        <v>2000</v>
      </c>
      <c r="N715" s="7">
        <f>Sales_Data[[#This Row],[Gross Revenue]]-Sales_Data[[#This Row],[Discount Amount ]]</f>
        <v>65500</v>
      </c>
      <c r="O715" s="7">
        <f>Sales_Data[[#This Row],[OrderQuantity]] *Sales_Data[[#This Row],[UnitCost]]</f>
        <v>37500</v>
      </c>
      <c r="P715" s="7">
        <f>Sales_Data[[#This Row],[ItemCost]] +Sales_Data[[#This Row],[ShippingCost]]</f>
        <v>37973.24</v>
      </c>
      <c r="Q715" s="7">
        <f>Sales_Data[[#This Row],[Gross Revenue]]-Sales_Data[[#This Row],[TotalFinancialCost]]</f>
        <v>29526.760000000002</v>
      </c>
      <c r="R715" s="7">
        <f>Sales_Data[[#This Row],[Actul Bill Amount]]-Sales_Data[[#This Row],[ShippingCost]]</f>
        <v>65026.76</v>
      </c>
      <c r="S715">
        <v>318</v>
      </c>
      <c r="T715">
        <v>473.24</v>
      </c>
      <c r="U715" t="s">
        <v>44</v>
      </c>
      <c r="V715">
        <v>2500</v>
      </c>
      <c r="W715" t="s">
        <v>27</v>
      </c>
      <c r="X715" t="str">
        <f t="shared" si="23"/>
        <v>Mumbai</v>
      </c>
    </row>
    <row r="716" spans="1:24" x14ac:dyDescent="0.4">
      <c r="A716">
        <v>100715</v>
      </c>
      <c r="B716" s="5">
        <v>45667.286805555559</v>
      </c>
      <c r="C716" s="3" t="str">
        <f>TEXT(Sales_Data[[#This Row],[OrderDate]],"mmmm")</f>
        <v>January</v>
      </c>
      <c r="D716" s="3" t="str">
        <f t="shared" si="22"/>
        <v>2025</v>
      </c>
      <c r="E716" t="s">
        <v>42</v>
      </c>
      <c r="F716" t="s">
        <v>35</v>
      </c>
      <c r="G716" t="s">
        <v>15</v>
      </c>
      <c r="H716" t="s">
        <v>32</v>
      </c>
      <c r="I716" t="s">
        <v>100</v>
      </c>
      <c r="J716">
        <v>43</v>
      </c>
      <c r="K716">
        <v>8500</v>
      </c>
      <c r="L716" s="7">
        <f>Sales_Data[[#This Row],[OrderQuantity]] *Sales_Data[[#This Row],[UnitPrice]]</f>
        <v>365500</v>
      </c>
      <c r="M716" s="7">
        <f>Sales_Data[[#This Row],[UnitPrice]]-Sales_Data[[#This Row],[UnitCost]]</f>
        <v>3000</v>
      </c>
      <c r="N716" s="7">
        <f>Sales_Data[[#This Row],[Gross Revenue]]-Sales_Data[[#This Row],[Discount Amount ]]</f>
        <v>362500</v>
      </c>
      <c r="O716" s="7">
        <f>Sales_Data[[#This Row],[OrderQuantity]] *Sales_Data[[#This Row],[UnitCost]]</f>
        <v>236500</v>
      </c>
      <c r="P716" s="7">
        <f>Sales_Data[[#This Row],[ItemCost]] +Sales_Data[[#This Row],[ShippingCost]]</f>
        <v>237017.07</v>
      </c>
      <c r="Q716" s="7">
        <f>Sales_Data[[#This Row],[Gross Revenue]]-Sales_Data[[#This Row],[TotalFinancialCost]]</f>
        <v>128482.93</v>
      </c>
      <c r="R716" s="7">
        <f>Sales_Data[[#This Row],[Actul Bill Amount]]-Sales_Data[[#This Row],[ShippingCost]]</f>
        <v>361982.93</v>
      </c>
      <c r="S716">
        <v>800</v>
      </c>
      <c r="T716">
        <v>517.07000000000005</v>
      </c>
      <c r="U716" t="s">
        <v>49</v>
      </c>
      <c r="V716">
        <v>5500</v>
      </c>
      <c r="W716" t="s">
        <v>33</v>
      </c>
      <c r="X716" t="str">
        <f t="shared" si="23"/>
        <v>Delhi</v>
      </c>
    </row>
    <row r="717" spans="1:24" x14ac:dyDescent="0.4">
      <c r="A717">
        <v>100716</v>
      </c>
      <c r="B717" s="5">
        <v>45969.420138888891</v>
      </c>
      <c r="C717" s="3" t="str">
        <f>TEXT(Sales_Data[[#This Row],[OrderDate]],"mmmm")</f>
        <v>November</v>
      </c>
      <c r="D717" s="3" t="str">
        <f t="shared" si="22"/>
        <v>2025</v>
      </c>
      <c r="E717" t="s">
        <v>34</v>
      </c>
      <c r="F717" t="s">
        <v>55</v>
      </c>
      <c r="G717" t="s">
        <v>31</v>
      </c>
      <c r="H717" t="s">
        <v>25</v>
      </c>
      <c r="I717" t="s">
        <v>100</v>
      </c>
      <c r="J717">
        <v>48</v>
      </c>
      <c r="K717">
        <v>600</v>
      </c>
      <c r="L717" s="7">
        <f>Sales_Data[[#This Row],[OrderQuantity]] *Sales_Data[[#This Row],[UnitPrice]]</f>
        <v>28800</v>
      </c>
      <c r="M717" s="7">
        <f>Sales_Data[[#This Row],[UnitPrice]]-Sales_Data[[#This Row],[UnitCost]]</f>
        <v>250</v>
      </c>
      <c r="N717" s="7">
        <f>Sales_Data[[#This Row],[Gross Revenue]]-Sales_Data[[#This Row],[Discount Amount ]]</f>
        <v>28550</v>
      </c>
      <c r="O717" s="7">
        <f>Sales_Data[[#This Row],[OrderQuantity]] *Sales_Data[[#This Row],[UnitCost]]</f>
        <v>16800</v>
      </c>
      <c r="P717" s="7">
        <f>Sales_Data[[#This Row],[ItemCost]] +Sales_Data[[#This Row],[ShippingCost]]</f>
        <v>17527.060000000001</v>
      </c>
      <c r="Q717" s="7">
        <f>Sales_Data[[#This Row],[Gross Revenue]]-Sales_Data[[#This Row],[TotalFinancialCost]]</f>
        <v>11272.939999999999</v>
      </c>
      <c r="R717" s="7">
        <f>Sales_Data[[#This Row],[Actul Bill Amount]]-Sales_Data[[#This Row],[ShippingCost]]</f>
        <v>27822.94</v>
      </c>
      <c r="S717">
        <v>549</v>
      </c>
      <c r="T717">
        <v>727.06</v>
      </c>
      <c r="U717" t="s">
        <v>57</v>
      </c>
      <c r="V717">
        <v>350</v>
      </c>
      <c r="W717" t="s">
        <v>27</v>
      </c>
      <c r="X717" t="str">
        <f t="shared" si="23"/>
        <v>Mumbai</v>
      </c>
    </row>
    <row r="718" spans="1:24" x14ac:dyDescent="0.4">
      <c r="A718">
        <v>100717</v>
      </c>
      <c r="B718" s="5">
        <v>45943.124305555553</v>
      </c>
      <c r="C718" s="3" t="str">
        <f>TEXT(Sales_Data[[#This Row],[OrderDate]],"mmmm")</f>
        <v>October</v>
      </c>
      <c r="D718" s="3" t="str">
        <f t="shared" si="22"/>
        <v>2025</v>
      </c>
      <c r="E718" t="s">
        <v>13</v>
      </c>
      <c r="F718" t="s">
        <v>40</v>
      </c>
      <c r="G718" t="s">
        <v>29</v>
      </c>
      <c r="H718" t="s">
        <v>32</v>
      </c>
      <c r="I718" t="s">
        <v>100</v>
      </c>
      <c r="J718">
        <v>12</v>
      </c>
      <c r="K718">
        <v>1500</v>
      </c>
      <c r="L718" s="7">
        <f>Sales_Data[[#This Row],[OrderQuantity]] *Sales_Data[[#This Row],[UnitPrice]]</f>
        <v>18000</v>
      </c>
      <c r="M718" s="7">
        <f>Sales_Data[[#This Row],[UnitPrice]]-Sales_Data[[#This Row],[UnitCost]]</f>
        <v>700</v>
      </c>
      <c r="N718" s="7">
        <f>Sales_Data[[#This Row],[Gross Revenue]]-Sales_Data[[#This Row],[Discount Amount ]]</f>
        <v>17300</v>
      </c>
      <c r="O718" s="7">
        <f>Sales_Data[[#This Row],[OrderQuantity]] *Sales_Data[[#This Row],[UnitCost]]</f>
        <v>9600</v>
      </c>
      <c r="P718" s="7">
        <f>Sales_Data[[#This Row],[ItemCost]] +Sales_Data[[#This Row],[ShippingCost]]</f>
        <v>11833.8</v>
      </c>
      <c r="Q718" s="7">
        <f>Sales_Data[[#This Row],[Gross Revenue]]-Sales_Data[[#This Row],[TotalFinancialCost]]</f>
        <v>6166.2000000000007</v>
      </c>
      <c r="R718" s="7">
        <f>Sales_Data[[#This Row],[Actul Bill Amount]]-Sales_Data[[#This Row],[ShippingCost]]</f>
        <v>15066.2</v>
      </c>
      <c r="S718">
        <v>787</v>
      </c>
      <c r="T718">
        <v>2233.8000000000002</v>
      </c>
      <c r="U718" t="s">
        <v>52</v>
      </c>
      <c r="V718">
        <v>800</v>
      </c>
      <c r="W718" t="s">
        <v>33</v>
      </c>
      <c r="X718" t="str">
        <f t="shared" si="23"/>
        <v>Delhi</v>
      </c>
    </row>
    <row r="719" spans="1:24" x14ac:dyDescent="0.4">
      <c r="A719">
        <v>100718</v>
      </c>
      <c r="B719" s="5">
        <v>45899.499305555553</v>
      </c>
      <c r="C719" s="3" t="str">
        <f>TEXT(Sales_Data[[#This Row],[OrderDate]],"mmmm")</f>
        <v>August</v>
      </c>
      <c r="D719" s="3" t="str">
        <f t="shared" si="22"/>
        <v>2025</v>
      </c>
      <c r="E719" t="s">
        <v>23</v>
      </c>
      <c r="F719" t="s">
        <v>24</v>
      </c>
      <c r="G719" t="s">
        <v>29</v>
      </c>
      <c r="H719" t="s">
        <v>16</v>
      </c>
      <c r="I719" t="s">
        <v>100</v>
      </c>
      <c r="J719">
        <v>94</v>
      </c>
      <c r="K719">
        <v>45000</v>
      </c>
      <c r="L719" s="7">
        <f>Sales_Data[[#This Row],[OrderQuantity]] *Sales_Data[[#This Row],[UnitPrice]]</f>
        <v>4230000</v>
      </c>
      <c r="M719" s="7">
        <f>Sales_Data[[#This Row],[UnitPrice]]-Sales_Data[[#This Row],[UnitCost]]</f>
        <v>13000</v>
      </c>
      <c r="N719" s="7">
        <f>Sales_Data[[#This Row],[Gross Revenue]]-Sales_Data[[#This Row],[Discount Amount ]]</f>
        <v>4217000</v>
      </c>
      <c r="O719" s="7">
        <f>Sales_Data[[#This Row],[OrderQuantity]] *Sales_Data[[#This Row],[UnitCost]]</f>
        <v>3008000</v>
      </c>
      <c r="P719" s="7">
        <f>Sales_Data[[#This Row],[ItemCost]] +Sales_Data[[#This Row],[ShippingCost]]</f>
        <v>3008382.77</v>
      </c>
      <c r="Q719" s="7">
        <f>Sales_Data[[#This Row],[Gross Revenue]]-Sales_Data[[#This Row],[TotalFinancialCost]]</f>
        <v>1221617.23</v>
      </c>
      <c r="R719" s="7">
        <f>Sales_Data[[#This Row],[Actul Bill Amount]]-Sales_Data[[#This Row],[ShippingCost]]</f>
        <v>4216617.2300000004</v>
      </c>
      <c r="S719">
        <v>764</v>
      </c>
      <c r="T719">
        <v>382.77</v>
      </c>
      <c r="U719" t="s">
        <v>26</v>
      </c>
      <c r="V719">
        <v>32000</v>
      </c>
      <c r="W719" t="s">
        <v>18</v>
      </c>
      <c r="X719" t="str">
        <f t="shared" si="23"/>
        <v>Bengaluru</v>
      </c>
    </row>
    <row r="720" spans="1:24" x14ac:dyDescent="0.4">
      <c r="A720">
        <v>100719</v>
      </c>
      <c r="B720" s="5">
        <v>45908.306944444441</v>
      </c>
      <c r="C720" s="3" t="str">
        <f>TEXT(Sales_Data[[#This Row],[OrderDate]],"mmmm")</f>
        <v>September</v>
      </c>
      <c r="D720" s="3" t="str">
        <f t="shared" si="22"/>
        <v>2025</v>
      </c>
      <c r="E720" t="s">
        <v>13</v>
      </c>
      <c r="F720" t="s">
        <v>40</v>
      </c>
      <c r="G720" t="s">
        <v>15</v>
      </c>
      <c r="H720" t="s">
        <v>20</v>
      </c>
      <c r="I720" t="s">
        <v>100</v>
      </c>
      <c r="J720">
        <v>98</v>
      </c>
      <c r="K720">
        <v>1500</v>
      </c>
      <c r="L720" s="7">
        <f>Sales_Data[[#This Row],[OrderQuantity]] *Sales_Data[[#This Row],[UnitPrice]]</f>
        <v>147000</v>
      </c>
      <c r="M720" s="7">
        <f>Sales_Data[[#This Row],[UnitPrice]]-Sales_Data[[#This Row],[UnitCost]]</f>
        <v>700</v>
      </c>
      <c r="N720" s="7">
        <f>Sales_Data[[#This Row],[Gross Revenue]]-Sales_Data[[#This Row],[Discount Amount ]]</f>
        <v>146300</v>
      </c>
      <c r="O720" s="7">
        <f>Sales_Data[[#This Row],[OrderQuantity]] *Sales_Data[[#This Row],[UnitCost]]</f>
        <v>78400</v>
      </c>
      <c r="P720" s="7">
        <f>Sales_Data[[#This Row],[ItemCost]] +Sales_Data[[#This Row],[ShippingCost]]</f>
        <v>79094.28</v>
      </c>
      <c r="Q720" s="7">
        <f>Sales_Data[[#This Row],[Gross Revenue]]-Sales_Data[[#This Row],[TotalFinancialCost]]</f>
        <v>67905.72</v>
      </c>
      <c r="R720" s="7">
        <f>Sales_Data[[#This Row],[Actul Bill Amount]]-Sales_Data[[#This Row],[ShippingCost]]</f>
        <v>145605.72</v>
      </c>
      <c r="S720">
        <v>1085</v>
      </c>
      <c r="T720">
        <v>694.28</v>
      </c>
      <c r="U720" t="s">
        <v>52</v>
      </c>
      <c r="V720">
        <v>800</v>
      </c>
      <c r="W720" t="s">
        <v>22</v>
      </c>
      <c r="X720" t="str">
        <f t="shared" si="23"/>
        <v>Nagpur</v>
      </c>
    </row>
    <row r="721" spans="1:24" x14ac:dyDescent="0.4">
      <c r="A721">
        <v>100720</v>
      </c>
      <c r="B721" s="5">
        <v>46022.263888888891</v>
      </c>
      <c r="C721" s="3" t="str">
        <f>TEXT(Sales_Data[[#This Row],[OrderDate]],"mmmm")</f>
        <v>December</v>
      </c>
      <c r="D721" s="3" t="str">
        <f t="shared" si="22"/>
        <v>2025</v>
      </c>
      <c r="E721" t="s">
        <v>23</v>
      </c>
      <c r="F721" t="s">
        <v>14</v>
      </c>
      <c r="G721" t="s">
        <v>29</v>
      </c>
      <c r="H721" t="s">
        <v>25</v>
      </c>
      <c r="I721" t="s">
        <v>100</v>
      </c>
      <c r="J721">
        <v>34</v>
      </c>
      <c r="K721">
        <v>3200</v>
      </c>
      <c r="L721" s="7">
        <f>Sales_Data[[#This Row],[OrderQuantity]] *Sales_Data[[#This Row],[UnitPrice]]</f>
        <v>108800</v>
      </c>
      <c r="M721" s="7">
        <f>Sales_Data[[#This Row],[UnitPrice]]-Sales_Data[[#This Row],[UnitCost]]</f>
        <v>1200</v>
      </c>
      <c r="N721" s="7">
        <f>Sales_Data[[#This Row],[Gross Revenue]]-Sales_Data[[#This Row],[Discount Amount ]]</f>
        <v>107600</v>
      </c>
      <c r="O721" s="7">
        <f>Sales_Data[[#This Row],[OrderQuantity]] *Sales_Data[[#This Row],[UnitCost]]</f>
        <v>68000</v>
      </c>
      <c r="P721" s="7">
        <f>Sales_Data[[#This Row],[ItemCost]] +Sales_Data[[#This Row],[ShippingCost]]</f>
        <v>68858.58</v>
      </c>
      <c r="Q721" s="7">
        <f>Sales_Data[[#This Row],[Gross Revenue]]-Sales_Data[[#This Row],[TotalFinancialCost]]</f>
        <v>39941.42</v>
      </c>
      <c r="R721" s="7">
        <f>Sales_Data[[#This Row],[Actul Bill Amount]]-Sales_Data[[#This Row],[ShippingCost]]</f>
        <v>106741.42</v>
      </c>
      <c r="S721">
        <v>977</v>
      </c>
      <c r="T721">
        <v>858.58</v>
      </c>
      <c r="U721" t="s">
        <v>17</v>
      </c>
      <c r="V721">
        <v>2000</v>
      </c>
      <c r="W721" t="s">
        <v>27</v>
      </c>
      <c r="X721" t="str">
        <f t="shared" si="23"/>
        <v>Mumbai</v>
      </c>
    </row>
    <row r="722" spans="1:24" x14ac:dyDescent="0.4">
      <c r="A722">
        <v>100721</v>
      </c>
      <c r="B722" s="5">
        <v>45662.979861111111</v>
      </c>
      <c r="C722" s="3" t="str">
        <f>TEXT(Sales_Data[[#This Row],[OrderDate]],"mmmm")</f>
        <v>January</v>
      </c>
      <c r="D722" s="3" t="str">
        <f t="shared" si="22"/>
        <v>2025</v>
      </c>
      <c r="E722" t="s">
        <v>50</v>
      </c>
      <c r="F722" t="s">
        <v>14</v>
      </c>
      <c r="G722" t="s">
        <v>31</v>
      </c>
      <c r="H722" t="s">
        <v>32</v>
      </c>
      <c r="I722" t="s">
        <v>100</v>
      </c>
      <c r="J722">
        <v>77</v>
      </c>
      <c r="K722">
        <v>3200</v>
      </c>
      <c r="L722" s="7">
        <f>Sales_Data[[#This Row],[OrderQuantity]] *Sales_Data[[#This Row],[UnitPrice]]</f>
        <v>246400</v>
      </c>
      <c r="M722" s="7">
        <f>Sales_Data[[#This Row],[UnitPrice]]-Sales_Data[[#This Row],[UnitCost]]</f>
        <v>1200</v>
      </c>
      <c r="N722" s="7">
        <f>Sales_Data[[#This Row],[Gross Revenue]]-Sales_Data[[#This Row],[Discount Amount ]]</f>
        <v>245200</v>
      </c>
      <c r="O722" s="7">
        <f>Sales_Data[[#This Row],[OrderQuantity]] *Sales_Data[[#This Row],[UnitCost]]</f>
        <v>154000</v>
      </c>
      <c r="P722" s="7">
        <f>Sales_Data[[#This Row],[ItemCost]] +Sales_Data[[#This Row],[ShippingCost]]</f>
        <v>154960.07999999999</v>
      </c>
      <c r="Q722" s="7">
        <f>Sales_Data[[#This Row],[Gross Revenue]]-Sales_Data[[#This Row],[TotalFinancialCost]]</f>
        <v>91439.920000000013</v>
      </c>
      <c r="R722" s="7">
        <f>Sales_Data[[#This Row],[Actul Bill Amount]]-Sales_Data[[#This Row],[ShippingCost]]</f>
        <v>244239.92</v>
      </c>
      <c r="S722">
        <v>912</v>
      </c>
      <c r="T722">
        <v>960.08</v>
      </c>
      <c r="U722" t="s">
        <v>17</v>
      </c>
      <c r="V722">
        <v>2000</v>
      </c>
      <c r="W722" t="s">
        <v>33</v>
      </c>
      <c r="X722" t="str">
        <f t="shared" si="23"/>
        <v>Delhi</v>
      </c>
    </row>
    <row r="723" spans="1:24" x14ac:dyDescent="0.4">
      <c r="A723">
        <v>100722</v>
      </c>
      <c r="B723" s="5">
        <v>45776.914583333331</v>
      </c>
      <c r="C723" s="3" t="str">
        <f>TEXT(Sales_Data[[#This Row],[OrderDate]],"mmmm")</f>
        <v>April</v>
      </c>
      <c r="D723" s="3" t="str">
        <f t="shared" si="22"/>
        <v>2025</v>
      </c>
      <c r="E723" t="s">
        <v>42</v>
      </c>
      <c r="F723" t="s">
        <v>46</v>
      </c>
      <c r="G723" t="s">
        <v>15</v>
      </c>
      <c r="H723" t="s">
        <v>37</v>
      </c>
      <c r="I723" t="s">
        <v>100</v>
      </c>
      <c r="J723">
        <v>75</v>
      </c>
      <c r="K723">
        <v>4500</v>
      </c>
      <c r="L723" s="7">
        <f>Sales_Data[[#This Row],[OrderQuantity]] *Sales_Data[[#This Row],[UnitPrice]]</f>
        <v>337500</v>
      </c>
      <c r="M723" s="7">
        <f>Sales_Data[[#This Row],[UnitPrice]]-Sales_Data[[#This Row],[UnitCost]]</f>
        <v>1700</v>
      </c>
      <c r="N723" s="7">
        <f>Sales_Data[[#This Row],[Gross Revenue]]-Sales_Data[[#This Row],[Discount Amount ]]</f>
        <v>335800</v>
      </c>
      <c r="O723" s="7">
        <f>Sales_Data[[#This Row],[OrderQuantity]] *Sales_Data[[#This Row],[UnitCost]]</f>
        <v>210000</v>
      </c>
      <c r="P723" s="7">
        <f>Sales_Data[[#This Row],[ItemCost]] +Sales_Data[[#This Row],[ShippingCost]]</f>
        <v>210620.06</v>
      </c>
      <c r="Q723" s="7">
        <f>Sales_Data[[#This Row],[Gross Revenue]]-Sales_Data[[#This Row],[TotalFinancialCost]]</f>
        <v>126879.94</v>
      </c>
      <c r="R723" s="7">
        <f>Sales_Data[[#This Row],[Actul Bill Amount]]-Sales_Data[[#This Row],[ShippingCost]]</f>
        <v>335179.94</v>
      </c>
      <c r="S723">
        <v>734</v>
      </c>
      <c r="T723">
        <v>620.05999999999995</v>
      </c>
      <c r="U723" t="s">
        <v>47</v>
      </c>
      <c r="V723">
        <v>2800</v>
      </c>
      <c r="W723" t="s">
        <v>38</v>
      </c>
      <c r="X723" t="str">
        <f t="shared" si="23"/>
        <v>Kolkata</v>
      </c>
    </row>
    <row r="724" spans="1:24" x14ac:dyDescent="0.4">
      <c r="A724">
        <v>100723</v>
      </c>
      <c r="B724" s="5">
        <v>45946.502083333333</v>
      </c>
      <c r="C724" s="3" t="str">
        <f>TEXT(Sales_Data[[#This Row],[OrderDate]],"mmmm")</f>
        <v>October</v>
      </c>
      <c r="D724" s="3" t="str">
        <f t="shared" si="22"/>
        <v>2025</v>
      </c>
      <c r="E724" t="s">
        <v>23</v>
      </c>
      <c r="F724" t="s">
        <v>24</v>
      </c>
      <c r="G724" t="s">
        <v>29</v>
      </c>
      <c r="H724" t="s">
        <v>37</v>
      </c>
      <c r="I724" t="s">
        <v>100</v>
      </c>
      <c r="J724">
        <v>22</v>
      </c>
      <c r="K724">
        <v>45000</v>
      </c>
      <c r="L724" s="7">
        <f>Sales_Data[[#This Row],[OrderQuantity]] *Sales_Data[[#This Row],[UnitPrice]]</f>
        <v>990000</v>
      </c>
      <c r="M724" s="7">
        <f>Sales_Data[[#This Row],[UnitPrice]]-Sales_Data[[#This Row],[UnitCost]]</f>
        <v>13000</v>
      </c>
      <c r="N724" s="7">
        <f>Sales_Data[[#This Row],[Gross Revenue]]-Sales_Data[[#This Row],[Discount Amount ]]</f>
        <v>977000</v>
      </c>
      <c r="O724" s="7">
        <f>Sales_Data[[#This Row],[OrderQuantity]] *Sales_Data[[#This Row],[UnitCost]]</f>
        <v>704000</v>
      </c>
      <c r="P724" s="7">
        <f>Sales_Data[[#This Row],[ItemCost]] +Sales_Data[[#This Row],[ShippingCost]]</f>
        <v>704811.94</v>
      </c>
      <c r="Q724" s="7">
        <f>Sales_Data[[#This Row],[Gross Revenue]]-Sales_Data[[#This Row],[TotalFinancialCost]]</f>
        <v>285188.06000000006</v>
      </c>
      <c r="R724" s="7">
        <f>Sales_Data[[#This Row],[Actul Bill Amount]]-Sales_Data[[#This Row],[ShippingCost]]</f>
        <v>976188.06</v>
      </c>
      <c r="S724">
        <v>996</v>
      </c>
      <c r="T724">
        <v>811.94</v>
      </c>
      <c r="U724" t="s">
        <v>26</v>
      </c>
      <c r="V724">
        <v>32000</v>
      </c>
      <c r="W724" t="s">
        <v>38</v>
      </c>
      <c r="X724" t="str">
        <f t="shared" si="23"/>
        <v>Kolkata</v>
      </c>
    </row>
    <row r="725" spans="1:24" x14ac:dyDescent="0.4">
      <c r="A725">
        <v>100724</v>
      </c>
      <c r="B725" s="5">
        <v>45722.152083333334</v>
      </c>
      <c r="C725" s="3" t="str">
        <f>TEXT(Sales_Data[[#This Row],[OrderDate]],"mmmm")</f>
        <v>March</v>
      </c>
      <c r="D725" s="3" t="str">
        <f t="shared" si="22"/>
        <v>2025</v>
      </c>
      <c r="E725" t="s">
        <v>34</v>
      </c>
      <c r="F725" t="s">
        <v>14</v>
      </c>
      <c r="G725" t="s">
        <v>29</v>
      </c>
      <c r="H725" t="s">
        <v>16</v>
      </c>
      <c r="I725" t="s">
        <v>100</v>
      </c>
      <c r="J725">
        <v>44</v>
      </c>
      <c r="K725">
        <v>6500</v>
      </c>
      <c r="L725" s="7">
        <f>Sales_Data[[#This Row],[OrderQuantity]] *Sales_Data[[#This Row],[UnitPrice]]</f>
        <v>286000</v>
      </c>
      <c r="M725" s="7">
        <f>Sales_Data[[#This Row],[UnitPrice]]-Sales_Data[[#This Row],[UnitCost]]</f>
        <v>2300</v>
      </c>
      <c r="N725" s="7">
        <f>Sales_Data[[#This Row],[Gross Revenue]]-Sales_Data[[#This Row],[Discount Amount ]]</f>
        <v>283700</v>
      </c>
      <c r="O725" s="7">
        <f>Sales_Data[[#This Row],[OrderQuantity]] *Sales_Data[[#This Row],[UnitCost]]</f>
        <v>184800</v>
      </c>
      <c r="P725" s="7">
        <f>Sales_Data[[#This Row],[ItemCost]] +Sales_Data[[#This Row],[ShippingCost]]</f>
        <v>185452.25</v>
      </c>
      <c r="Q725" s="7">
        <f>Sales_Data[[#This Row],[Gross Revenue]]-Sales_Data[[#This Row],[TotalFinancialCost]]</f>
        <v>100547.75</v>
      </c>
      <c r="R725" s="7">
        <f>Sales_Data[[#This Row],[Actul Bill Amount]]-Sales_Data[[#This Row],[ShippingCost]]</f>
        <v>283047.75</v>
      </c>
      <c r="S725">
        <v>1042</v>
      </c>
      <c r="T725">
        <v>652.25</v>
      </c>
      <c r="U725" t="s">
        <v>21</v>
      </c>
      <c r="V725">
        <v>4200</v>
      </c>
      <c r="W725" t="s">
        <v>18</v>
      </c>
      <c r="X725" t="str">
        <f t="shared" si="23"/>
        <v>Bengaluru</v>
      </c>
    </row>
    <row r="726" spans="1:24" x14ac:dyDescent="0.4">
      <c r="A726">
        <v>100725</v>
      </c>
      <c r="B726" s="5">
        <v>45803.789583333331</v>
      </c>
      <c r="C726" s="3" t="str">
        <f>TEXT(Sales_Data[[#This Row],[OrderDate]],"mmmm")</f>
        <v>May</v>
      </c>
      <c r="D726" s="3" t="str">
        <f t="shared" si="22"/>
        <v>2025</v>
      </c>
      <c r="E726" t="s">
        <v>42</v>
      </c>
      <c r="F726" t="s">
        <v>40</v>
      </c>
      <c r="G726" t="s">
        <v>31</v>
      </c>
      <c r="H726" t="s">
        <v>25</v>
      </c>
      <c r="I726" t="s">
        <v>100</v>
      </c>
      <c r="J726">
        <v>34</v>
      </c>
      <c r="K726">
        <v>1500</v>
      </c>
      <c r="L726" s="7">
        <f>Sales_Data[[#This Row],[OrderQuantity]] *Sales_Data[[#This Row],[UnitPrice]]</f>
        <v>51000</v>
      </c>
      <c r="M726" s="7">
        <f>Sales_Data[[#This Row],[UnitPrice]]-Sales_Data[[#This Row],[UnitCost]]</f>
        <v>700</v>
      </c>
      <c r="N726" s="7">
        <f>Sales_Data[[#This Row],[Gross Revenue]]-Sales_Data[[#This Row],[Discount Amount ]]</f>
        <v>50300</v>
      </c>
      <c r="O726" s="7">
        <f>Sales_Data[[#This Row],[OrderQuantity]] *Sales_Data[[#This Row],[UnitCost]]</f>
        <v>27200</v>
      </c>
      <c r="P726" s="7">
        <f>Sales_Data[[#This Row],[ItemCost]] +Sales_Data[[#This Row],[ShippingCost]]</f>
        <v>27569.55</v>
      </c>
      <c r="Q726" s="7">
        <f>Sales_Data[[#This Row],[Gross Revenue]]-Sales_Data[[#This Row],[TotalFinancialCost]]</f>
        <v>23430.45</v>
      </c>
      <c r="R726" s="7">
        <f>Sales_Data[[#This Row],[Actul Bill Amount]]-Sales_Data[[#This Row],[ShippingCost]]</f>
        <v>49930.45</v>
      </c>
      <c r="S726">
        <v>304</v>
      </c>
      <c r="T726">
        <v>369.55</v>
      </c>
      <c r="U726" t="s">
        <v>52</v>
      </c>
      <c r="V726">
        <v>800</v>
      </c>
      <c r="W726" t="s">
        <v>27</v>
      </c>
      <c r="X726" t="str">
        <f t="shared" si="23"/>
        <v>Mumbai</v>
      </c>
    </row>
    <row r="727" spans="1:24" x14ac:dyDescent="0.4">
      <c r="A727">
        <v>100726</v>
      </c>
      <c r="B727" s="5">
        <v>45881.095138888886</v>
      </c>
      <c r="C727" s="3" t="str">
        <f>TEXT(Sales_Data[[#This Row],[OrderDate]],"mmmm")</f>
        <v>August</v>
      </c>
      <c r="D727" s="3" t="str">
        <f t="shared" si="22"/>
        <v>2025</v>
      </c>
      <c r="E727" t="s">
        <v>19</v>
      </c>
      <c r="F727" t="s">
        <v>28</v>
      </c>
      <c r="G727" t="s">
        <v>15</v>
      </c>
      <c r="H727" t="s">
        <v>37</v>
      </c>
      <c r="I727" t="s">
        <v>100</v>
      </c>
      <c r="J727">
        <v>72</v>
      </c>
      <c r="K727">
        <v>450</v>
      </c>
      <c r="L727" s="7">
        <f>Sales_Data[[#This Row],[OrderQuantity]] *Sales_Data[[#This Row],[UnitPrice]]</f>
        <v>32400</v>
      </c>
      <c r="M727" s="7">
        <f>Sales_Data[[#This Row],[UnitPrice]]-Sales_Data[[#This Row],[UnitCost]]</f>
        <v>250</v>
      </c>
      <c r="N727" s="7">
        <f>Sales_Data[[#This Row],[Gross Revenue]]-Sales_Data[[#This Row],[Discount Amount ]]</f>
        <v>32150</v>
      </c>
      <c r="O727" s="7">
        <f>Sales_Data[[#This Row],[OrderQuantity]] *Sales_Data[[#This Row],[UnitCost]]</f>
        <v>14400</v>
      </c>
      <c r="P727" s="7">
        <f>Sales_Data[[#This Row],[ItemCost]] +Sales_Data[[#This Row],[ShippingCost]]</f>
        <v>14530.53</v>
      </c>
      <c r="Q727" s="7">
        <f>Sales_Data[[#This Row],[Gross Revenue]]-Sales_Data[[#This Row],[TotalFinancialCost]]</f>
        <v>17869.47</v>
      </c>
      <c r="R727" s="7">
        <f>Sales_Data[[#This Row],[Actul Bill Amount]]-Sales_Data[[#This Row],[ShippingCost]]</f>
        <v>32019.47</v>
      </c>
      <c r="S727">
        <v>474</v>
      </c>
      <c r="T727">
        <v>130.53</v>
      </c>
      <c r="U727" t="s">
        <v>30</v>
      </c>
      <c r="V727">
        <v>200</v>
      </c>
      <c r="W727" t="s">
        <v>38</v>
      </c>
      <c r="X727" t="str">
        <f t="shared" si="23"/>
        <v>Kolkata</v>
      </c>
    </row>
    <row r="728" spans="1:24" x14ac:dyDescent="0.4">
      <c r="A728">
        <v>100727</v>
      </c>
      <c r="B728" s="5">
        <v>45896.438194444447</v>
      </c>
      <c r="C728" s="3" t="str">
        <f>TEXT(Sales_Data[[#This Row],[OrderDate]],"mmmm")</f>
        <v>August</v>
      </c>
      <c r="D728" s="3" t="str">
        <f t="shared" si="22"/>
        <v>2025</v>
      </c>
      <c r="E728" t="s">
        <v>13</v>
      </c>
      <c r="F728" t="s">
        <v>35</v>
      </c>
      <c r="G728" t="s">
        <v>15</v>
      </c>
      <c r="H728" t="s">
        <v>16</v>
      </c>
      <c r="I728" t="s">
        <v>100</v>
      </c>
      <c r="J728">
        <v>51</v>
      </c>
      <c r="K728">
        <v>8500</v>
      </c>
      <c r="L728" s="7">
        <f>Sales_Data[[#This Row],[OrderQuantity]] *Sales_Data[[#This Row],[UnitPrice]]</f>
        <v>433500</v>
      </c>
      <c r="M728" s="7">
        <f>Sales_Data[[#This Row],[UnitPrice]]-Sales_Data[[#This Row],[UnitCost]]</f>
        <v>3000</v>
      </c>
      <c r="N728" s="7">
        <f>Sales_Data[[#This Row],[Gross Revenue]]-Sales_Data[[#This Row],[Discount Amount ]]</f>
        <v>430500</v>
      </c>
      <c r="O728" s="7">
        <f>Sales_Data[[#This Row],[OrderQuantity]] *Sales_Data[[#This Row],[UnitCost]]</f>
        <v>280500</v>
      </c>
      <c r="P728" s="7">
        <f>Sales_Data[[#This Row],[ItemCost]] +Sales_Data[[#This Row],[ShippingCost]]</f>
        <v>281722.39</v>
      </c>
      <c r="Q728" s="7">
        <f>Sales_Data[[#This Row],[Gross Revenue]]-Sales_Data[[#This Row],[TotalFinancialCost]]</f>
        <v>151777.60999999999</v>
      </c>
      <c r="R728" s="7">
        <f>Sales_Data[[#This Row],[Actul Bill Amount]]-Sales_Data[[#This Row],[ShippingCost]]</f>
        <v>429277.61</v>
      </c>
      <c r="S728">
        <v>546</v>
      </c>
      <c r="T728">
        <v>1222.3900000000001</v>
      </c>
      <c r="U728" t="s">
        <v>49</v>
      </c>
      <c r="V728">
        <v>5500</v>
      </c>
      <c r="W728" t="s">
        <v>18</v>
      </c>
      <c r="X728" t="str">
        <f t="shared" si="23"/>
        <v>Bengaluru</v>
      </c>
    </row>
    <row r="729" spans="1:24" x14ac:dyDescent="0.4">
      <c r="A729">
        <v>100728</v>
      </c>
      <c r="B729" s="5">
        <v>45834.240277777775</v>
      </c>
      <c r="C729" s="3" t="str">
        <f>TEXT(Sales_Data[[#This Row],[OrderDate]],"mmmm")</f>
        <v>June</v>
      </c>
      <c r="D729" s="3" t="str">
        <f t="shared" si="22"/>
        <v>2025</v>
      </c>
      <c r="E729" t="s">
        <v>48</v>
      </c>
      <c r="F729" t="s">
        <v>55</v>
      </c>
      <c r="G729" t="s">
        <v>29</v>
      </c>
      <c r="H729" t="s">
        <v>16</v>
      </c>
      <c r="I729" t="s">
        <v>100</v>
      </c>
      <c r="J729">
        <v>33</v>
      </c>
      <c r="K729">
        <v>1200</v>
      </c>
      <c r="L729" s="7">
        <f>Sales_Data[[#This Row],[OrderQuantity]] *Sales_Data[[#This Row],[UnitPrice]]</f>
        <v>39600</v>
      </c>
      <c r="M729" s="7">
        <f>Sales_Data[[#This Row],[UnitPrice]]-Sales_Data[[#This Row],[UnitCost]]</f>
        <v>400</v>
      </c>
      <c r="N729" s="7">
        <f>Sales_Data[[#This Row],[Gross Revenue]]-Sales_Data[[#This Row],[Discount Amount ]]</f>
        <v>39200</v>
      </c>
      <c r="O729" s="7">
        <f>Sales_Data[[#This Row],[OrderQuantity]] *Sales_Data[[#This Row],[UnitCost]]</f>
        <v>26400</v>
      </c>
      <c r="P729" s="7">
        <f>Sales_Data[[#This Row],[ItemCost]] +Sales_Data[[#This Row],[ShippingCost]]</f>
        <v>27238.01</v>
      </c>
      <c r="Q729" s="7">
        <f>Sales_Data[[#This Row],[Gross Revenue]]-Sales_Data[[#This Row],[TotalFinancialCost]]</f>
        <v>12361.990000000002</v>
      </c>
      <c r="R729" s="7">
        <f>Sales_Data[[#This Row],[Actul Bill Amount]]-Sales_Data[[#This Row],[ShippingCost]]</f>
        <v>38361.99</v>
      </c>
      <c r="S729">
        <v>394</v>
      </c>
      <c r="T729">
        <v>838.01</v>
      </c>
      <c r="U729" t="s">
        <v>58</v>
      </c>
      <c r="V729">
        <v>800</v>
      </c>
      <c r="W729" t="s">
        <v>18</v>
      </c>
      <c r="X729" t="str">
        <f t="shared" si="23"/>
        <v>Bengaluru</v>
      </c>
    </row>
    <row r="730" spans="1:24" x14ac:dyDescent="0.4">
      <c r="A730">
        <v>100729</v>
      </c>
      <c r="B730" s="5">
        <v>45924.65347222222</v>
      </c>
      <c r="C730" s="3" t="str">
        <f>TEXT(Sales_Data[[#This Row],[OrderDate]],"mmmm")</f>
        <v>September</v>
      </c>
      <c r="D730" s="3" t="str">
        <f t="shared" si="22"/>
        <v>2025</v>
      </c>
      <c r="E730" t="s">
        <v>19</v>
      </c>
      <c r="F730" t="s">
        <v>28</v>
      </c>
      <c r="G730" t="s">
        <v>15</v>
      </c>
      <c r="H730" t="s">
        <v>25</v>
      </c>
      <c r="I730" t="s">
        <v>100</v>
      </c>
      <c r="J730">
        <v>24</v>
      </c>
      <c r="K730">
        <v>2500</v>
      </c>
      <c r="L730" s="7">
        <f>Sales_Data[[#This Row],[OrderQuantity]] *Sales_Data[[#This Row],[UnitPrice]]</f>
        <v>60000</v>
      </c>
      <c r="M730" s="7">
        <f>Sales_Data[[#This Row],[UnitPrice]]-Sales_Data[[#This Row],[UnitCost]]</f>
        <v>1000</v>
      </c>
      <c r="N730" s="7">
        <f>Sales_Data[[#This Row],[Gross Revenue]]-Sales_Data[[#This Row],[Discount Amount ]]</f>
        <v>59000</v>
      </c>
      <c r="O730" s="7">
        <f>Sales_Data[[#This Row],[OrderQuantity]] *Sales_Data[[#This Row],[UnitCost]]</f>
        <v>36000</v>
      </c>
      <c r="P730" s="7">
        <f>Sales_Data[[#This Row],[ItemCost]] +Sales_Data[[#This Row],[ShippingCost]]</f>
        <v>36748.28</v>
      </c>
      <c r="Q730" s="7">
        <f>Sales_Data[[#This Row],[Gross Revenue]]-Sales_Data[[#This Row],[TotalFinancialCost]]</f>
        <v>23251.72</v>
      </c>
      <c r="R730" s="7">
        <f>Sales_Data[[#This Row],[Actul Bill Amount]]-Sales_Data[[#This Row],[ShippingCost]]</f>
        <v>58251.72</v>
      </c>
      <c r="S730">
        <v>800</v>
      </c>
      <c r="T730">
        <v>748.28</v>
      </c>
      <c r="U730" t="s">
        <v>54</v>
      </c>
      <c r="V730">
        <v>1500</v>
      </c>
      <c r="W730" t="s">
        <v>27</v>
      </c>
      <c r="X730" t="str">
        <f t="shared" si="23"/>
        <v>Mumbai</v>
      </c>
    </row>
    <row r="731" spans="1:24" x14ac:dyDescent="0.4">
      <c r="A731">
        <v>100730</v>
      </c>
      <c r="B731" s="5">
        <v>45998.993750000001</v>
      </c>
      <c r="C731" s="3" t="str">
        <f>TEXT(Sales_Data[[#This Row],[OrderDate]],"mmmm")</f>
        <v>December</v>
      </c>
      <c r="D731" s="3" t="str">
        <f t="shared" si="22"/>
        <v>2025</v>
      </c>
      <c r="E731" t="s">
        <v>19</v>
      </c>
      <c r="F731" t="s">
        <v>35</v>
      </c>
      <c r="G731" t="s">
        <v>31</v>
      </c>
      <c r="H731" t="s">
        <v>32</v>
      </c>
      <c r="I731" t="s">
        <v>100</v>
      </c>
      <c r="J731">
        <v>12</v>
      </c>
      <c r="K731">
        <v>8500</v>
      </c>
      <c r="L731" s="7">
        <f>Sales_Data[[#This Row],[OrderQuantity]] *Sales_Data[[#This Row],[UnitPrice]]</f>
        <v>102000</v>
      </c>
      <c r="M731" s="7">
        <f>Sales_Data[[#This Row],[UnitPrice]]-Sales_Data[[#This Row],[UnitCost]]</f>
        <v>3000</v>
      </c>
      <c r="N731" s="7">
        <f>Sales_Data[[#This Row],[Gross Revenue]]-Sales_Data[[#This Row],[Discount Amount ]]</f>
        <v>99000</v>
      </c>
      <c r="O731" s="7">
        <f>Sales_Data[[#This Row],[OrderQuantity]] *Sales_Data[[#This Row],[UnitCost]]</f>
        <v>66000</v>
      </c>
      <c r="P731" s="7">
        <f>Sales_Data[[#This Row],[ItemCost]] +Sales_Data[[#This Row],[ShippingCost]]</f>
        <v>66693.05</v>
      </c>
      <c r="Q731" s="7">
        <f>Sales_Data[[#This Row],[Gross Revenue]]-Sales_Data[[#This Row],[TotalFinancialCost]]</f>
        <v>35306.949999999997</v>
      </c>
      <c r="R731" s="7">
        <f>Sales_Data[[#This Row],[Actul Bill Amount]]-Sales_Data[[#This Row],[ShippingCost]]</f>
        <v>98306.95</v>
      </c>
      <c r="S731">
        <v>1045</v>
      </c>
      <c r="T731">
        <v>693.05</v>
      </c>
      <c r="U731" t="s">
        <v>49</v>
      </c>
      <c r="V731">
        <v>5500</v>
      </c>
      <c r="W731" t="s">
        <v>33</v>
      </c>
      <c r="X731" t="str">
        <f t="shared" si="23"/>
        <v>Delhi</v>
      </c>
    </row>
    <row r="732" spans="1:24" x14ac:dyDescent="0.4">
      <c r="A732">
        <v>100731</v>
      </c>
      <c r="B732" s="5">
        <v>45939.302777777775</v>
      </c>
      <c r="C732" s="3" t="str">
        <f>TEXT(Sales_Data[[#This Row],[OrderDate]],"mmmm")</f>
        <v>October</v>
      </c>
      <c r="D732" s="3" t="str">
        <f t="shared" si="22"/>
        <v>2025</v>
      </c>
      <c r="E732" t="s">
        <v>39</v>
      </c>
      <c r="F732" t="s">
        <v>46</v>
      </c>
      <c r="G732" t="s">
        <v>29</v>
      </c>
      <c r="H732" t="s">
        <v>32</v>
      </c>
      <c r="I732" t="s">
        <v>100</v>
      </c>
      <c r="J732">
        <v>1</v>
      </c>
      <c r="K732">
        <v>4500</v>
      </c>
      <c r="L732" s="7">
        <f>Sales_Data[[#This Row],[OrderQuantity]] *Sales_Data[[#This Row],[UnitPrice]]</f>
        <v>4500</v>
      </c>
      <c r="M732" s="7">
        <f>Sales_Data[[#This Row],[UnitPrice]]-Sales_Data[[#This Row],[UnitCost]]</f>
        <v>1700</v>
      </c>
      <c r="N732" s="7">
        <f>Sales_Data[[#This Row],[Gross Revenue]]-Sales_Data[[#This Row],[Discount Amount ]]</f>
        <v>2800</v>
      </c>
      <c r="O732" s="7">
        <f>Sales_Data[[#This Row],[OrderQuantity]] *Sales_Data[[#This Row],[UnitCost]]</f>
        <v>2800</v>
      </c>
      <c r="P732" s="7">
        <f>Sales_Data[[#This Row],[ItemCost]] +Sales_Data[[#This Row],[ShippingCost]]</f>
        <v>2979.65</v>
      </c>
      <c r="Q732" s="7">
        <f>Sales_Data[[#This Row],[Gross Revenue]]-Sales_Data[[#This Row],[TotalFinancialCost]]</f>
        <v>1520.35</v>
      </c>
      <c r="R732" s="7">
        <f>Sales_Data[[#This Row],[Actul Bill Amount]]-Sales_Data[[#This Row],[ShippingCost]]</f>
        <v>2620.35</v>
      </c>
      <c r="S732">
        <v>408</v>
      </c>
      <c r="T732">
        <v>179.65</v>
      </c>
      <c r="U732" t="s">
        <v>47</v>
      </c>
      <c r="V732">
        <v>2800</v>
      </c>
      <c r="W732" t="s">
        <v>33</v>
      </c>
      <c r="X732" t="str">
        <f t="shared" si="23"/>
        <v>Delhi</v>
      </c>
    </row>
    <row r="733" spans="1:24" x14ac:dyDescent="0.4">
      <c r="A733">
        <v>100732</v>
      </c>
      <c r="B733" s="5">
        <v>45720.444444444445</v>
      </c>
      <c r="C733" s="3" t="str">
        <f>TEXT(Sales_Data[[#This Row],[OrderDate]],"mmmm")</f>
        <v>March</v>
      </c>
      <c r="D733" s="3" t="str">
        <f t="shared" si="22"/>
        <v>2025</v>
      </c>
      <c r="E733" t="s">
        <v>45</v>
      </c>
      <c r="F733" t="s">
        <v>40</v>
      </c>
      <c r="G733" t="s">
        <v>31</v>
      </c>
      <c r="H733" t="s">
        <v>37</v>
      </c>
      <c r="I733" t="s">
        <v>100</v>
      </c>
      <c r="J733">
        <v>88</v>
      </c>
      <c r="K733">
        <v>1500</v>
      </c>
      <c r="L733" s="7">
        <f>Sales_Data[[#This Row],[OrderQuantity]] *Sales_Data[[#This Row],[UnitPrice]]</f>
        <v>132000</v>
      </c>
      <c r="M733" s="7">
        <f>Sales_Data[[#This Row],[UnitPrice]]-Sales_Data[[#This Row],[UnitCost]]</f>
        <v>700</v>
      </c>
      <c r="N733" s="7">
        <f>Sales_Data[[#This Row],[Gross Revenue]]-Sales_Data[[#This Row],[Discount Amount ]]</f>
        <v>131300</v>
      </c>
      <c r="O733" s="7">
        <f>Sales_Data[[#This Row],[OrderQuantity]] *Sales_Data[[#This Row],[UnitCost]]</f>
        <v>70400</v>
      </c>
      <c r="P733" s="7">
        <f>Sales_Data[[#This Row],[ItemCost]] +Sales_Data[[#This Row],[ShippingCost]]</f>
        <v>71785.36</v>
      </c>
      <c r="Q733" s="7">
        <f>Sales_Data[[#This Row],[Gross Revenue]]-Sales_Data[[#This Row],[TotalFinancialCost]]</f>
        <v>60214.64</v>
      </c>
      <c r="R733" s="7">
        <f>Sales_Data[[#This Row],[Actul Bill Amount]]-Sales_Data[[#This Row],[ShippingCost]]</f>
        <v>129914.64</v>
      </c>
      <c r="S733">
        <v>924</v>
      </c>
      <c r="T733">
        <v>1385.36</v>
      </c>
      <c r="U733" t="s">
        <v>52</v>
      </c>
      <c r="V733">
        <v>800</v>
      </c>
      <c r="W733" t="s">
        <v>38</v>
      </c>
      <c r="X733" t="str">
        <f t="shared" si="23"/>
        <v>Kolkata</v>
      </c>
    </row>
    <row r="734" spans="1:24" x14ac:dyDescent="0.4">
      <c r="A734">
        <v>100733</v>
      </c>
      <c r="B734" s="5">
        <v>45874.977083333331</v>
      </c>
      <c r="C734" s="3" t="str">
        <f>TEXT(Sales_Data[[#This Row],[OrderDate]],"mmmm")</f>
        <v>August</v>
      </c>
      <c r="D734" s="3" t="str">
        <f t="shared" si="22"/>
        <v>2025</v>
      </c>
      <c r="E734" t="s">
        <v>39</v>
      </c>
      <c r="F734" t="s">
        <v>46</v>
      </c>
      <c r="G734" t="s">
        <v>15</v>
      </c>
      <c r="H734" t="s">
        <v>16</v>
      </c>
      <c r="I734" t="s">
        <v>100</v>
      </c>
      <c r="J734">
        <v>17</v>
      </c>
      <c r="K734">
        <v>15000</v>
      </c>
      <c r="L734" s="7">
        <f>Sales_Data[[#This Row],[OrderQuantity]] *Sales_Data[[#This Row],[UnitPrice]]</f>
        <v>255000</v>
      </c>
      <c r="M734" s="7">
        <f>Sales_Data[[#This Row],[UnitPrice]]-Sales_Data[[#This Row],[UnitCost]]</f>
        <v>5500</v>
      </c>
      <c r="N734" s="7">
        <f>Sales_Data[[#This Row],[Gross Revenue]]-Sales_Data[[#This Row],[Discount Amount ]]</f>
        <v>249500</v>
      </c>
      <c r="O734" s="7">
        <f>Sales_Data[[#This Row],[OrderQuantity]] *Sales_Data[[#This Row],[UnitCost]]</f>
        <v>161500</v>
      </c>
      <c r="P734" s="7">
        <f>Sales_Data[[#This Row],[ItemCost]] +Sales_Data[[#This Row],[ShippingCost]]</f>
        <v>162550.73000000001</v>
      </c>
      <c r="Q734" s="7">
        <f>Sales_Data[[#This Row],[Gross Revenue]]-Sales_Data[[#This Row],[TotalFinancialCost]]</f>
        <v>92449.26999999999</v>
      </c>
      <c r="R734" s="7">
        <f>Sales_Data[[#This Row],[Actul Bill Amount]]-Sales_Data[[#This Row],[ShippingCost]]</f>
        <v>248449.27</v>
      </c>
      <c r="S734">
        <v>698</v>
      </c>
      <c r="T734">
        <v>1050.73</v>
      </c>
      <c r="U734" t="s">
        <v>53</v>
      </c>
      <c r="V734">
        <v>9500</v>
      </c>
      <c r="W734" t="s">
        <v>18</v>
      </c>
      <c r="X734" t="str">
        <f t="shared" si="23"/>
        <v>Bengaluru</v>
      </c>
    </row>
    <row r="735" spans="1:24" x14ac:dyDescent="0.4">
      <c r="A735">
        <v>100734</v>
      </c>
      <c r="B735" s="5">
        <v>45999.352777777778</v>
      </c>
      <c r="C735" s="3" t="str">
        <f>TEXT(Sales_Data[[#This Row],[OrderDate]],"mmmm")</f>
        <v>December</v>
      </c>
      <c r="D735" s="3" t="str">
        <f t="shared" si="22"/>
        <v>2025</v>
      </c>
      <c r="E735" t="s">
        <v>34</v>
      </c>
      <c r="F735" t="s">
        <v>46</v>
      </c>
      <c r="G735" t="s">
        <v>15</v>
      </c>
      <c r="H735" t="s">
        <v>25</v>
      </c>
      <c r="I735" t="s">
        <v>100</v>
      </c>
      <c r="J735">
        <v>10</v>
      </c>
      <c r="K735">
        <v>4500</v>
      </c>
      <c r="L735" s="7">
        <f>Sales_Data[[#This Row],[OrderQuantity]] *Sales_Data[[#This Row],[UnitPrice]]</f>
        <v>45000</v>
      </c>
      <c r="M735" s="7">
        <f>Sales_Data[[#This Row],[UnitPrice]]-Sales_Data[[#This Row],[UnitCost]]</f>
        <v>1700</v>
      </c>
      <c r="N735" s="7">
        <f>Sales_Data[[#This Row],[Gross Revenue]]-Sales_Data[[#This Row],[Discount Amount ]]</f>
        <v>43300</v>
      </c>
      <c r="O735" s="7">
        <f>Sales_Data[[#This Row],[OrderQuantity]] *Sales_Data[[#This Row],[UnitCost]]</f>
        <v>28000</v>
      </c>
      <c r="P735" s="7">
        <f>Sales_Data[[#This Row],[ItemCost]] +Sales_Data[[#This Row],[ShippingCost]]</f>
        <v>28900.75</v>
      </c>
      <c r="Q735" s="7">
        <f>Sales_Data[[#This Row],[Gross Revenue]]-Sales_Data[[#This Row],[TotalFinancialCost]]</f>
        <v>16099.25</v>
      </c>
      <c r="R735" s="7">
        <f>Sales_Data[[#This Row],[Actul Bill Amount]]-Sales_Data[[#This Row],[ShippingCost]]</f>
        <v>42399.25</v>
      </c>
      <c r="S735">
        <v>451</v>
      </c>
      <c r="T735">
        <v>900.75</v>
      </c>
      <c r="U735" t="s">
        <v>47</v>
      </c>
      <c r="V735">
        <v>2800</v>
      </c>
      <c r="W735" t="s">
        <v>27</v>
      </c>
      <c r="X735" t="str">
        <f t="shared" si="23"/>
        <v>Mumbai</v>
      </c>
    </row>
    <row r="736" spans="1:24" x14ac:dyDescent="0.4">
      <c r="A736">
        <v>100735</v>
      </c>
      <c r="B736" s="5">
        <v>45972.006944444445</v>
      </c>
      <c r="C736" s="3" t="str">
        <f>TEXT(Sales_Data[[#This Row],[OrderDate]],"mmmm")</f>
        <v>November</v>
      </c>
      <c r="D736" s="3" t="str">
        <f t="shared" si="22"/>
        <v>2025</v>
      </c>
      <c r="E736" t="s">
        <v>48</v>
      </c>
      <c r="F736" t="s">
        <v>43</v>
      </c>
      <c r="G736" t="s">
        <v>15</v>
      </c>
      <c r="H736" t="s">
        <v>32</v>
      </c>
      <c r="I736" t="s">
        <v>100</v>
      </c>
      <c r="J736">
        <v>70</v>
      </c>
      <c r="K736">
        <v>1800</v>
      </c>
      <c r="L736" s="7">
        <f>Sales_Data[[#This Row],[OrderQuantity]] *Sales_Data[[#This Row],[UnitPrice]]</f>
        <v>126000</v>
      </c>
      <c r="M736" s="7">
        <f>Sales_Data[[#This Row],[UnitPrice]]-Sales_Data[[#This Row],[UnitCost]]</f>
        <v>900</v>
      </c>
      <c r="N736" s="7">
        <f>Sales_Data[[#This Row],[Gross Revenue]]-Sales_Data[[#This Row],[Discount Amount ]]</f>
        <v>125100</v>
      </c>
      <c r="O736" s="7">
        <f>Sales_Data[[#This Row],[OrderQuantity]] *Sales_Data[[#This Row],[UnitCost]]</f>
        <v>63000</v>
      </c>
      <c r="P736" s="7">
        <f>Sales_Data[[#This Row],[ItemCost]] +Sales_Data[[#This Row],[ShippingCost]]</f>
        <v>63288.1</v>
      </c>
      <c r="Q736" s="7">
        <f>Sales_Data[[#This Row],[Gross Revenue]]-Sales_Data[[#This Row],[TotalFinancialCost]]</f>
        <v>62711.9</v>
      </c>
      <c r="R736" s="7">
        <f>Sales_Data[[#This Row],[Actul Bill Amount]]-Sales_Data[[#This Row],[ShippingCost]]</f>
        <v>124811.9</v>
      </c>
      <c r="S736">
        <v>812</v>
      </c>
      <c r="T736">
        <v>288.10000000000002</v>
      </c>
      <c r="U736" t="s">
        <v>51</v>
      </c>
      <c r="V736">
        <v>900</v>
      </c>
      <c r="W736" t="s">
        <v>33</v>
      </c>
      <c r="X736" t="str">
        <f t="shared" si="23"/>
        <v>Delhi</v>
      </c>
    </row>
    <row r="737" spans="1:24" x14ac:dyDescent="0.4">
      <c r="A737">
        <v>100736</v>
      </c>
      <c r="B737" s="5">
        <v>45940.258333333331</v>
      </c>
      <c r="C737" s="3" t="str">
        <f>TEXT(Sales_Data[[#This Row],[OrderDate]],"mmmm")</f>
        <v>October</v>
      </c>
      <c r="D737" s="3" t="str">
        <f t="shared" si="22"/>
        <v>2025</v>
      </c>
      <c r="E737" t="s">
        <v>13</v>
      </c>
      <c r="F737" t="s">
        <v>40</v>
      </c>
      <c r="G737" t="s">
        <v>15</v>
      </c>
      <c r="H737" t="s">
        <v>25</v>
      </c>
      <c r="I737" t="s">
        <v>100</v>
      </c>
      <c r="J737">
        <v>49</v>
      </c>
      <c r="K737">
        <v>1500</v>
      </c>
      <c r="L737" s="7">
        <f>Sales_Data[[#This Row],[OrderQuantity]] *Sales_Data[[#This Row],[UnitPrice]]</f>
        <v>73500</v>
      </c>
      <c r="M737" s="7">
        <f>Sales_Data[[#This Row],[UnitPrice]]-Sales_Data[[#This Row],[UnitCost]]</f>
        <v>700</v>
      </c>
      <c r="N737" s="7">
        <f>Sales_Data[[#This Row],[Gross Revenue]]-Sales_Data[[#This Row],[Discount Amount ]]</f>
        <v>72800</v>
      </c>
      <c r="O737" s="7">
        <f>Sales_Data[[#This Row],[OrderQuantity]] *Sales_Data[[#This Row],[UnitCost]]</f>
        <v>39200</v>
      </c>
      <c r="P737" s="7">
        <f>Sales_Data[[#This Row],[ItemCost]] +Sales_Data[[#This Row],[ShippingCost]]</f>
        <v>40103.839999999997</v>
      </c>
      <c r="Q737" s="7">
        <f>Sales_Data[[#This Row],[Gross Revenue]]-Sales_Data[[#This Row],[TotalFinancialCost]]</f>
        <v>33396.160000000003</v>
      </c>
      <c r="R737" s="7">
        <f>Sales_Data[[#This Row],[Actul Bill Amount]]-Sales_Data[[#This Row],[ShippingCost]]</f>
        <v>71896.160000000003</v>
      </c>
      <c r="S737">
        <v>1112</v>
      </c>
      <c r="T737">
        <v>903.84</v>
      </c>
      <c r="U737" t="s">
        <v>52</v>
      </c>
      <c r="V737">
        <v>800</v>
      </c>
      <c r="W737" t="s">
        <v>27</v>
      </c>
      <c r="X737" t="str">
        <f t="shared" si="23"/>
        <v>Mumbai</v>
      </c>
    </row>
    <row r="738" spans="1:24" x14ac:dyDescent="0.4">
      <c r="A738">
        <v>100737</v>
      </c>
      <c r="B738" s="5">
        <v>45834.400694444441</v>
      </c>
      <c r="C738" s="3" t="str">
        <f>TEXT(Sales_Data[[#This Row],[OrderDate]],"mmmm")</f>
        <v>June</v>
      </c>
      <c r="D738" s="3" t="str">
        <f t="shared" si="22"/>
        <v>2025</v>
      </c>
      <c r="E738" t="s">
        <v>34</v>
      </c>
      <c r="F738" t="s">
        <v>14</v>
      </c>
      <c r="G738" t="s">
        <v>29</v>
      </c>
      <c r="H738" t="s">
        <v>25</v>
      </c>
      <c r="I738" t="s">
        <v>100</v>
      </c>
      <c r="J738">
        <v>40</v>
      </c>
      <c r="K738">
        <v>3200</v>
      </c>
      <c r="L738" s="7">
        <f>Sales_Data[[#This Row],[OrderQuantity]] *Sales_Data[[#This Row],[UnitPrice]]</f>
        <v>128000</v>
      </c>
      <c r="M738" s="7">
        <f>Sales_Data[[#This Row],[UnitPrice]]-Sales_Data[[#This Row],[UnitCost]]</f>
        <v>1200</v>
      </c>
      <c r="N738" s="7">
        <f>Sales_Data[[#This Row],[Gross Revenue]]-Sales_Data[[#This Row],[Discount Amount ]]</f>
        <v>126800</v>
      </c>
      <c r="O738" s="7">
        <f>Sales_Data[[#This Row],[OrderQuantity]] *Sales_Data[[#This Row],[UnitCost]]</f>
        <v>80000</v>
      </c>
      <c r="P738" s="7">
        <f>Sales_Data[[#This Row],[ItemCost]] +Sales_Data[[#This Row],[ShippingCost]]</f>
        <v>80545.25</v>
      </c>
      <c r="Q738" s="7">
        <f>Sales_Data[[#This Row],[Gross Revenue]]-Sales_Data[[#This Row],[TotalFinancialCost]]</f>
        <v>47454.75</v>
      </c>
      <c r="R738" s="7">
        <f>Sales_Data[[#This Row],[Actul Bill Amount]]-Sales_Data[[#This Row],[ShippingCost]]</f>
        <v>126254.75</v>
      </c>
      <c r="S738">
        <v>463</v>
      </c>
      <c r="T738">
        <v>545.25</v>
      </c>
      <c r="U738" t="s">
        <v>17</v>
      </c>
      <c r="V738">
        <v>2000</v>
      </c>
      <c r="W738" t="s">
        <v>27</v>
      </c>
      <c r="X738" t="str">
        <f t="shared" si="23"/>
        <v>Mumbai</v>
      </c>
    </row>
    <row r="739" spans="1:24" x14ac:dyDescent="0.4">
      <c r="A739">
        <v>100738</v>
      </c>
      <c r="B739" s="5">
        <v>45755.347916666666</v>
      </c>
      <c r="C739" s="3" t="str">
        <f>TEXT(Sales_Data[[#This Row],[OrderDate]],"mmmm")</f>
        <v>April</v>
      </c>
      <c r="D739" s="3" t="str">
        <f t="shared" si="22"/>
        <v>2025</v>
      </c>
      <c r="E739" t="s">
        <v>42</v>
      </c>
      <c r="F739" t="s">
        <v>28</v>
      </c>
      <c r="G739" t="s">
        <v>31</v>
      </c>
      <c r="H739" t="s">
        <v>20</v>
      </c>
      <c r="I739" t="s">
        <v>100</v>
      </c>
      <c r="J739">
        <v>48</v>
      </c>
      <c r="K739">
        <v>2500</v>
      </c>
      <c r="L739" s="7">
        <f>Sales_Data[[#This Row],[OrderQuantity]] *Sales_Data[[#This Row],[UnitPrice]]</f>
        <v>120000</v>
      </c>
      <c r="M739" s="7">
        <f>Sales_Data[[#This Row],[UnitPrice]]-Sales_Data[[#This Row],[UnitCost]]</f>
        <v>1000</v>
      </c>
      <c r="N739" s="7">
        <f>Sales_Data[[#This Row],[Gross Revenue]]-Sales_Data[[#This Row],[Discount Amount ]]</f>
        <v>119000</v>
      </c>
      <c r="O739" s="7">
        <f>Sales_Data[[#This Row],[OrderQuantity]] *Sales_Data[[#This Row],[UnitCost]]</f>
        <v>72000</v>
      </c>
      <c r="P739" s="7">
        <f>Sales_Data[[#This Row],[ItemCost]] +Sales_Data[[#This Row],[ShippingCost]]</f>
        <v>72514.36</v>
      </c>
      <c r="Q739" s="7">
        <f>Sales_Data[[#This Row],[Gross Revenue]]-Sales_Data[[#This Row],[TotalFinancialCost]]</f>
        <v>47485.64</v>
      </c>
      <c r="R739" s="7">
        <f>Sales_Data[[#This Row],[Actul Bill Amount]]-Sales_Data[[#This Row],[ShippingCost]]</f>
        <v>118485.64</v>
      </c>
      <c r="S739">
        <v>382</v>
      </c>
      <c r="T739">
        <v>514.36</v>
      </c>
      <c r="U739" t="s">
        <v>54</v>
      </c>
      <c r="V739">
        <v>1500</v>
      </c>
      <c r="W739" t="s">
        <v>22</v>
      </c>
      <c r="X739" t="str">
        <f t="shared" si="23"/>
        <v>Nagpur</v>
      </c>
    </row>
    <row r="740" spans="1:24" x14ac:dyDescent="0.4">
      <c r="A740">
        <v>100739</v>
      </c>
      <c r="B740" s="5">
        <v>45762.511111111111</v>
      </c>
      <c r="C740" s="3" t="str">
        <f>TEXT(Sales_Data[[#This Row],[OrderDate]],"mmmm")</f>
        <v>April</v>
      </c>
      <c r="D740" s="3" t="str">
        <f t="shared" si="22"/>
        <v>2025</v>
      </c>
      <c r="E740" t="s">
        <v>50</v>
      </c>
      <c r="F740" t="s">
        <v>55</v>
      </c>
      <c r="G740" t="s">
        <v>15</v>
      </c>
      <c r="H740" t="s">
        <v>16</v>
      </c>
      <c r="I740" t="s">
        <v>100</v>
      </c>
      <c r="J740">
        <v>14</v>
      </c>
      <c r="K740">
        <v>600</v>
      </c>
      <c r="L740" s="7">
        <f>Sales_Data[[#This Row],[OrderQuantity]] *Sales_Data[[#This Row],[UnitPrice]]</f>
        <v>8400</v>
      </c>
      <c r="M740" s="7">
        <f>Sales_Data[[#This Row],[UnitPrice]]-Sales_Data[[#This Row],[UnitCost]]</f>
        <v>250</v>
      </c>
      <c r="N740" s="7">
        <f>Sales_Data[[#This Row],[Gross Revenue]]-Sales_Data[[#This Row],[Discount Amount ]]</f>
        <v>8150</v>
      </c>
      <c r="O740" s="7">
        <f>Sales_Data[[#This Row],[OrderQuantity]] *Sales_Data[[#This Row],[UnitCost]]</f>
        <v>4900</v>
      </c>
      <c r="P740" s="7">
        <f>Sales_Data[[#This Row],[ItemCost]] +Sales_Data[[#This Row],[ShippingCost]]</f>
        <v>5650.33</v>
      </c>
      <c r="Q740" s="7">
        <f>Sales_Data[[#This Row],[Gross Revenue]]-Sales_Data[[#This Row],[TotalFinancialCost]]</f>
        <v>2749.67</v>
      </c>
      <c r="R740" s="7">
        <f>Sales_Data[[#This Row],[Actul Bill Amount]]-Sales_Data[[#This Row],[ShippingCost]]</f>
        <v>7399.67</v>
      </c>
      <c r="S740">
        <v>1107</v>
      </c>
      <c r="T740">
        <v>750.33</v>
      </c>
      <c r="U740" t="s">
        <v>57</v>
      </c>
      <c r="V740">
        <v>350</v>
      </c>
      <c r="W740" t="s">
        <v>18</v>
      </c>
      <c r="X740" t="str">
        <f t="shared" si="23"/>
        <v>Bengaluru</v>
      </c>
    </row>
    <row r="741" spans="1:24" x14ac:dyDescent="0.4">
      <c r="A741">
        <v>100740</v>
      </c>
      <c r="B741" s="5">
        <v>45756.740277777775</v>
      </c>
      <c r="C741" s="3" t="str">
        <f>TEXT(Sales_Data[[#This Row],[OrderDate]],"mmmm")</f>
        <v>April</v>
      </c>
      <c r="D741" s="3" t="str">
        <f t="shared" si="22"/>
        <v>2025</v>
      </c>
      <c r="E741" t="s">
        <v>45</v>
      </c>
      <c r="F741" t="s">
        <v>24</v>
      </c>
      <c r="G741" t="s">
        <v>31</v>
      </c>
      <c r="H741" t="s">
        <v>16</v>
      </c>
      <c r="I741" t="s">
        <v>100</v>
      </c>
      <c r="J741">
        <v>8</v>
      </c>
      <c r="K741">
        <v>45000</v>
      </c>
      <c r="L741" s="7">
        <f>Sales_Data[[#This Row],[OrderQuantity]] *Sales_Data[[#This Row],[UnitPrice]]</f>
        <v>360000</v>
      </c>
      <c r="M741" s="7">
        <f>Sales_Data[[#This Row],[UnitPrice]]-Sales_Data[[#This Row],[UnitCost]]</f>
        <v>13000</v>
      </c>
      <c r="N741" s="7">
        <f>Sales_Data[[#This Row],[Gross Revenue]]-Sales_Data[[#This Row],[Discount Amount ]]</f>
        <v>347000</v>
      </c>
      <c r="O741" s="7">
        <f>Sales_Data[[#This Row],[OrderQuantity]] *Sales_Data[[#This Row],[UnitCost]]</f>
        <v>256000</v>
      </c>
      <c r="P741" s="7">
        <f>Sales_Data[[#This Row],[ItemCost]] +Sales_Data[[#This Row],[ShippingCost]]</f>
        <v>256751.9</v>
      </c>
      <c r="Q741" s="7">
        <f>Sales_Data[[#This Row],[Gross Revenue]]-Sales_Data[[#This Row],[TotalFinancialCost]]</f>
        <v>103248.1</v>
      </c>
      <c r="R741" s="7">
        <f>Sales_Data[[#This Row],[Actul Bill Amount]]-Sales_Data[[#This Row],[ShippingCost]]</f>
        <v>346248.1</v>
      </c>
      <c r="S741">
        <v>699</v>
      </c>
      <c r="T741">
        <v>751.9</v>
      </c>
      <c r="U741" t="s">
        <v>26</v>
      </c>
      <c r="V741">
        <v>32000</v>
      </c>
      <c r="W741" t="s">
        <v>18</v>
      </c>
      <c r="X741" t="str">
        <f t="shared" si="23"/>
        <v>Bengaluru</v>
      </c>
    </row>
    <row r="742" spans="1:24" x14ac:dyDescent="0.4">
      <c r="A742">
        <v>100741</v>
      </c>
      <c r="B742" s="5">
        <v>45968.658333333333</v>
      </c>
      <c r="C742" s="3" t="str">
        <f>TEXT(Sales_Data[[#This Row],[OrderDate]],"mmmm")</f>
        <v>November</v>
      </c>
      <c r="D742" s="3" t="str">
        <f t="shared" si="22"/>
        <v>2025</v>
      </c>
      <c r="E742" t="s">
        <v>50</v>
      </c>
      <c r="F742" t="s">
        <v>46</v>
      </c>
      <c r="G742" t="s">
        <v>15</v>
      </c>
      <c r="H742" t="s">
        <v>20</v>
      </c>
      <c r="I742" t="s">
        <v>100</v>
      </c>
      <c r="J742">
        <v>33</v>
      </c>
      <c r="K742">
        <v>4500</v>
      </c>
      <c r="L742" s="7">
        <f>Sales_Data[[#This Row],[OrderQuantity]] *Sales_Data[[#This Row],[UnitPrice]]</f>
        <v>148500</v>
      </c>
      <c r="M742" s="7">
        <f>Sales_Data[[#This Row],[UnitPrice]]-Sales_Data[[#This Row],[UnitCost]]</f>
        <v>1700</v>
      </c>
      <c r="N742" s="7">
        <f>Sales_Data[[#This Row],[Gross Revenue]]-Sales_Data[[#This Row],[Discount Amount ]]</f>
        <v>146800</v>
      </c>
      <c r="O742" s="7">
        <f>Sales_Data[[#This Row],[OrderQuantity]] *Sales_Data[[#This Row],[UnitCost]]</f>
        <v>92400</v>
      </c>
      <c r="P742" s="7">
        <f>Sales_Data[[#This Row],[ItemCost]] +Sales_Data[[#This Row],[ShippingCost]]</f>
        <v>93578.82</v>
      </c>
      <c r="Q742" s="7">
        <f>Sales_Data[[#This Row],[Gross Revenue]]-Sales_Data[[#This Row],[TotalFinancialCost]]</f>
        <v>54921.179999999993</v>
      </c>
      <c r="R742" s="7">
        <f>Sales_Data[[#This Row],[Actul Bill Amount]]-Sales_Data[[#This Row],[ShippingCost]]</f>
        <v>145621.18</v>
      </c>
      <c r="S742">
        <v>543</v>
      </c>
      <c r="T742">
        <v>1178.82</v>
      </c>
      <c r="U742" t="s">
        <v>47</v>
      </c>
      <c r="V742">
        <v>2800</v>
      </c>
      <c r="W742" t="s">
        <v>22</v>
      </c>
      <c r="X742" t="str">
        <f t="shared" si="23"/>
        <v>Nagpur</v>
      </c>
    </row>
    <row r="743" spans="1:24" x14ac:dyDescent="0.4">
      <c r="A743">
        <v>100742</v>
      </c>
      <c r="B743" s="5">
        <v>45663.131249999999</v>
      </c>
      <c r="C743" s="3" t="str">
        <f>TEXT(Sales_Data[[#This Row],[OrderDate]],"mmmm")</f>
        <v>January</v>
      </c>
      <c r="D743" s="3" t="str">
        <f t="shared" si="22"/>
        <v>2025</v>
      </c>
      <c r="E743" t="s">
        <v>13</v>
      </c>
      <c r="F743" t="s">
        <v>46</v>
      </c>
      <c r="G743" t="s">
        <v>15</v>
      </c>
      <c r="H743" t="s">
        <v>20</v>
      </c>
      <c r="I743" t="s">
        <v>100</v>
      </c>
      <c r="J743">
        <v>95</v>
      </c>
      <c r="K743">
        <v>15000</v>
      </c>
      <c r="L743" s="7">
        <f>Sales_Data[[#This Row],[OrderQuantity]] *Sales_Data[[#This Row],[UnitPrice]]</f>
        <v>1425000</v>
      </c>
      <c r="M743" s="7">
        <f>Sales_Data[[#This Row],[UnitPrice]]-Sales_Data[[#This Row],[UnitCost]]</f>
        <v>5500</v>
      </c>
      <c r="N743" s="7">
        <f>Sales_Data[[#This Row],[Gross Revenue]]-Sales_Data[[#This Row],[Discount Amount ]]</f>
        <v>1419500</v>
      </c>
      <c r="O743" s="7">
        <f>Sales_Data[[#This Row],[OrderQuantity]] *Sales_Data[[#This Row],[UnitCost]]</f>
        <v>902500</v>
      </c>
      <c r="P743" s="7">
        <f>Sales_Data[[#This Row],[ItemCost]] +Sales_Data[[#This Row],[ShippingCost]]</f>
        <v>903266.56</v>
      </c>
      <c r="Q743" s="7">
        <f>Sales_Data[[#This Row],[Gross Revenue]]-Sales_Data[[#This Row],[TotalFinancialCost]]</f>
        <v>521733.43999999994</v>
      </c>
      <c r="R743" s="7">
        <f>Sales_Data[[#This Row],[Actul Bill Amount]]-Sales_Data[[#This Row],[ShippingCost]]</f>
        <v>1418733.44</v>
      </c>
      <c r="S743">
        <v>920</v>
      </c>
      <c r="T743">
        <v>766.56</v>
      </c>
      <c r="U743" t="s">
        <v>53</v>
      </c>
      <c r="V743">
        <v>9500</v>
      </c>
      <c r="W743" t="s">
        <v>22</v>
      </c>
      <c r="X743" t="str">
        <f t="shared" si="23"/>
        <v>Nagpur</v>
      </c>
    </row>
    <row r="744" spans="1:24" x14ac:dyDescent="0.4">
      <c r="A744">
        <v>100743</v>
      </c>
      <c r="B744" s="5">
        <v>45854.210416666669</v>
      </c>
      <c r="C744" s="3" t="str">
        <f>TEXT(Sales_Data[[#This Row],[OrderDate]],"mmmm")</f>
        <v>July</v>
      </c>
      <c r="D744" s="3" t="str">
        <f t="shared" si="22"/>
        <v>2025</v>
      </c>
      <c r="E744" t="s">
        <v>42</v>
      </c>
      <c r="F744" t="s">
        <v>43</v>
      </c>
      <c r="G744" t="s">
        <v>15</v>
      </c>
      <c r="H744" t="s">
        <v>32</v>
      </c>
      <c r="I744" t="s">
        <v>100</v>
      </c>
      <c r="J744">
        <v>7</v>
      </c>
      <c r="K744">
        <v>2800</v>
      </c>
      <c r="L744" s="7">
        <f>Sales_Data[[#This Row],[OrderQuantity]] *Sales_Data[[#This Row],[UnitPrice]]</f>
        <v>19600</v>
      </c>
      <c r="M744" s="7">
        <f>Sales_Data[[#This Row],[UnitPrice]]-Sales_Data[[#This Row],[UnitCost]]</f>
        <v>1300</v>
      </c>
      <c r="N744" s="7">
        <f>Sales_Data[[#This Row],[Gross Revenue]]-Sales_Data[[#This Row],[Discount Amount ]]</f>
        <v>18300</v>
      </c>
      <c r="O744" s="7">
        <f>Sales_Data[[#This Row],[OrderQuantity]] *Sales_Data[[#This Row],[UnitCost]]</f>
        <v>10500</v>
      </c>
      <c r="P744" s="7">
        <f>Sales_Data[[#This Row],[ItemCost]] +Sales_Data[[#This Row],[ShippingCost]]</f>
        <v>11834.44</v>
      </c>
      <c r="Q744" s="7">
        <f>Sales_Data[[#This Row],[Gross Revenue]]-Sales_Data[[#This Row],[TotalFinancialCost]]</f>
        <v>7765.5599999999995</v>
      </c>
      <c r="R744" s="7">
        <f>Sales_Data[[#This Row],[Actul Bill Amount]]-Sales_Data[[#This Row],[ShippingCost]]</f>
        <v>16965.560000000001</v>
      </c>
      <c r="S744">
        <v>994</v>
      </c>
      <c r="T744">
        <v>1334.44</v>
      </c>
      <c r="U744" t="s">
        <v>61</v>
      </c>
      <c r="V744">
        <v>1500</v>
      </c>
      <c r="W744" t="s">
        <v>33</v>
      </c>
      <c r="X744" t="str">
        <f t="shared" si="23"/>
        <v>Delhi</v>
      </c>
    </row>
    <row r="745" spans="1:24" x14ac:dyDescent="0.4">
      <c r="A745">
        <v>100744</v>
      </c>
      <c r="B745" s="5">
        <v>46008.821527777778</v>
      </c>
      <c r="C745" s="3" t="str">
        <f>TEXT(Sales_Data[[#This Row],[OrderDate]],"mmmm")</f>
        <v>December</v>
      </c>
      <c r="D745" s="3" t="str">
        <f t="shared" si="22"/>
        <v>2025</v>
      </c>
      <c r="E745" t="s">
        <v>48</v>
      </c>
      <c r="F745" t="s">
        <v>24</v>
      </c>
      <c r="G745" t="s">
        <v>15</v>
      </c>
      <c r="H745" t="s">
        <v>16</v>
      </c>
      <c r="I745" t="s">
        <v>100</v>
      </c>
      <c r="J745">
        <v>71</v>
      </c>
      <c r="K745">
        <v>3500</v>
      </c>
      <c r="L745" s="7">
        <f>Sales_Data[[#This Row],[OrderQuantity]] *Sales_Data[[#This Row],[UnitPrice]]</f>
        <v>248500</v>
      </c>
      <c r="M745" s="7">
        <f>Sales_Data[[#This Row],[UnitPrice]]-Sales_Data[[#This Row],[UnitCost]]</f>
        <v>1300</v>
      </c>
      <c r="N745" s="7">
        <f>Sales_Data[[#This Row],[Gross Revenue]]-Sales_Data[[#This Row],[Discount Amount ]]</f>
        <v>247200</v>
      </c>
      <c r="O745" s="7">
        <f>Sales_Data[[#This Row],[OrderQuantity]] *Sales_Data[[#This Row],[UnitCost]]</f>
        <v>156200</v>
      </c>
      <c r="P745" s="7">
        <f>Sales_Data[[#This Row],[ItemCost]] +Sales_Data[[#This Row],[ShippingCost]]</f>
        <v>156635.29999999999</v>
      </c>
      <c r="Q745" s="7">
        <f>Sales_Data[[#This Row],[Gross Revenue]]-Sales_Data[[#This Row],[TotalFinancialCost]]</f>
        <v>91864.700000000012</v>
      </c>
      <c r="R745" s="7">
        <f>Sales_Data[[#This Row],[Actul Bill Amount]]-Sales_Data[[#This Row],[ShippingCost]]</f>
        <v>246764.7</v>
      </c>
      <c r="S745">
        <v>1135</v>
      </c>
      <c r="T745">
        <v>435.3</v>
      </c>
      <c r="U745" t="s">
        <v>59</v>
      </c>
      <c r="V745">
        <v>2200</v>
      </c>
      <c r="W745" t="s">
        <v>18</v>
      </c>
      <c r="X745" t="str">
        <f t="shared" si="23"/>
        <v>Bengaluru</v>
      </c>
    </row>
    <row r="746" spans="1:24" x14ac:dyDescent="0.4">
      <c r="A746">
        <v>100745</v>
      </c>
      <c r="B746" s="5">
        <v>45790.356249999997</v>
      </c>
      <c r="C746" s="3" t="str">
        <f>TEXT(Sales_Data[[#This Row],[OrderDate]],"mmmm")</f>
        <v>May</v>
      </c>
      <c r="D746" s="3" t="str">
        <f t="shared" si="22"/>
        <v>2025</v>
      </c>
      <c r="E746" t="s">
        <v>45</v>
      </c>
      <c r="F746" t="s">
        <v>35</v>
      </c>
      <c r="G746" t="s">
        <v>15</v>
      </c>
      <c r="H746" t="s">
        <v>20</v>
      </c>
      <c r="I746" t="s">
        <v>100</v>
      </c>
      <c r="J746">
        <v>86</v>
      </c>
      <c r="K746">
        <v>8500</v>
      </c>
      <c r="L746" s="7">
        <f>Sales_Data[[#This Row],[OrderQuantity]] *Sales_Data[[#This Row],[UnitPrice]]</f>
        <v>731000</v>
      </c>
      <c r="M746" s="7">
        <f>Sales_Data[[#This Row],[UnitPrice]]-Sales_Data[[#This Row],[UnitCost]]</f>
        <v>3000</v>
      </c>
      <c r="N746" s="7">
        <f>Sales_Data[[#This Row],[Gross Revenue]]-Sales_Data[[#This Row],[Discount Amount ]]</f>
        <v>728000</v>
      </c>
      <c r="O746" s="7">
        <f>Sales_Data[[#This Row],[OrderQuantity]] *Sales_Data[[#This Row],[UnitCost]]</f>
        <v>473000</v>
      </c>
      <c r="P746" s="7">
        <f>Sales_Data[[#This Row],[ItemCost]] +Sales_Data[[#This Row],[ShippingCost]]</f>
        <v>473970.16</v>
      </c>
      <c r="Q746" s="7">
        <f>Sales_Data[[#This Row],[Gross Revenue]]-Sales_Data[[#This Row],[TotalFinancialCost]]</f>
        <v>257029.84000000003</v>
      </c>
      <c r="R746" s="7">
        <f>Sales_Data[[#This Row],[Actul Bill Amount]]-Sales_Data[[#This Row],[ShippingCost]]</f>
        <v>727029.84</v>
      </c>
      <c r="S746">
        <v>397</v>
      </c>
      <c r="T746">
        <v>970.16</v>
      </c>
      <c r="U746" t="s">
        <v>49</v>
      </c>
      <c r="V746">
        <v>5500</v>
      </c>
      <c r="W746" t="s">
        <v>22</v>
      </c>
      <c r="X746" t="str">
        <f t="shared" si="23"/>
        <v>Nagpur</v>
      </c>
    </row>
    <row r="747" spans="1:24" x14ac:dyDescent="0.4">
      <c r="A747">
        <v>100746</v>
      </c>
      <c r="B747" s="5">
        <v>46015.458333333336</v>
      </c>
      <c r="C747" s="3" t="str">
        <f>TEXT(Sales_Data[[#This Row],[OrderDate]],"mmmm")</f>
        <v>December</v>
      </c>
      <c r="D747" s="3" t="str">
        <f t="shared" si="22"/>
        <v>2025</v>
      </c>
      <c r="E747" t="s">
        <v>42</v>
      </c>
      <c r="F747" t="s">
        <v>55</v>
      </c>
      <c r="G747" t="s">
        <v>15</v>
      </c>
      <c r="H747" t="s">
        <v>37</v>
      </c>
      <c r="I747" t="s">
        <v>100</v>
      </c>
      <c r="J747">
        <v>9</v>
      </c>
      <c r="K747">
        <v>600</v>
      </c>
      <c r="L747" s="7">
        <f>Sales_Data[[#This Row],[OrderQuantity]] *Sales_Data[[#This Row],[UnitPrice]]</f>
        <v>5400</v>
      </c>
      <c r="M747" s="7">
        <f>Sales_Data[[#This Row],[UnitPrice]]-Sales_Data[[#This Row],[UnitCost]]</f>
        <v>250</v>
      </c>
      <c r="N747" s="7">
        <f>Sales_Data[[#This Row],[Gross Revenue]]-Sales_Data[[#This Row],[Discount Amount ]]</f>
        <v>5150</v>
      </c>
      <c r="O747" s="7">
        <f>Sales_Data[[#This Row],[OrderQuantity]] *Sales_Data[[#This Row],[UnitCost]]</f>
        <v>3150</v>
      </c>
      <c r="P747" s="7">
        <f>Sales_Data[[#This Row],[ItemCost]] +Sales_Data[[#This Row],[ShippingCost]]</f>
        <v>3548.68</v>
      </c>
      <c r="Q747" s="7">
        <f>Sales_Data[[#This Row],[Gross Revenue]]-Sales_Data[[#This Row],[TotalFinancialCost]]</f>
        <v>1851.3200000000002</v>
      </c>
      <c r="R747" s="7">
        <f>Sales_Data[[#This Row],[Actul Bill Amount]]-Sales_Data[[#This Row],[ShippingCost]]</f>
        <v>4751.32</v>
      </c>
      <c r="S747">
        <v>466</v>
      </c>
      <c r="T747">
        <v>398.68</v>
      </c>
      <c r="U747" t="s">
        <v>57</v>
      </c>
      <c r="V747">
        <v>350</v>
      </c>
      <c r="W747" t="s">
        <v>38</v>
      </c>
      <c r="X747" t="str">
        <f t="shared" si="23"/>
        <v>Kolkata</v>
      </c>
    </row>
    <row r="748" spans="1:24" x14ac:dyDescent="0.4">
      <c r="A748">
        <v>100747</v>
      </c>
      <c r="B748" s="5">
        <v>45916.479861111111</v>
      </c>
      <c r="C748" s="3" t="str">
        <f>TEXT(Sales_Data[[#This Row],[OrderDate]],"mmmm")</f>
        <v>September</v>
      </c>
      <c r="D748" s="3" t="str">
        <f t="shared" si="22"/>
        <v>2025</v>
      </c>
      <c r="E748" t="s">
        <v>50</v>
      </c>
      <c r="F748" t="s">
        <v>55</v>
      </c>
      <c r="G748" t="s">
        <v>15</v>
      </c>
      <c r="H748" t="s">
        <v>25</v>
      </c>
      <c r="I748" t="s">
        <v>100</v>
      </c>
      <c r="J748">
        <v>56</v>
      </c>
      <c r="K748">
        <v>1200</v>
      </c>
      <c r="L748" s="7">
        <f>Sales_Data[[#This Row],[OrderQuantity]] *Sales_Data[[#This Row],[UnitPrice]]</f>
        <v>67200</v>
      </c>
      <c r="M748" s="7">
        <f>Sales_Data[[#This Row],[UnitPrice]]-Sales_Data[[#This Row],[UnitCost]]</f>
        <v>400</v>
      </c>
      <c r="N748" s="7">
        <f>Sales_Data[[#This Row],[Gross Revenue]]-Sales_Data[[#This Row],[Discount Amount ]]</f>
        <v>66800</v>
      </c>
      <c r="O748" s="7">
        <f>Sales_Data[[#This Row],[OrderQuantity]] *Sales_Data[[#This Row],[UnitCost]]</f>
        <v>44800</v>
      </c>
      <c r="P748" s="7">
        <f>Sales_Data[[#This Row],[ItemCost]] +Sales_Data[[#This Row],[ShippingCost]]</f>
        <v>45628.15</v>
      </c>
      <c r="Q748" s="7">
        <f>Sales_Data[[#This Row],[Gross Revenue]]-Sales_Data[[#This Row],[TotalFinancialCost]]</f>
        <v>21571.85</v>
      </c>
      <c r="R748" s="7">
        <f>Sales_Data[[#This Row],[Actul Bill Amount]]-Sales_Data[[#This Row],[ShippingCost]]</f>
        <v>65971.850000000006</v>
      </c>
      <c r="S748">
        <v>1195</v>
      </c>
      <c r="T748">
        <v>828.15</v>
      </c>
      <c r="U748" t="s">
        <v>58</v>
      </c>
      <c r="V748">
        <v>800</v>
      </c>
      <c r="W748" t="s">
        <v>27</v>
      </c>
      <c r="X748" t="str">
        <f t="shared" si="23"/>
        <v>Mumbai</v>
      </c>
    </row>
    <row r="749" spans="1:24" x14ac:dyDescent="0.4">
      <c r="A749">
        <v>100748</v>
      </c>
      <c r="B749" s="5">
        <v>45680.025694444441</v>
      </c>
      <c r="C749" s="3" t="str">
        <f>TEXT(Sales_Data[[#This Row],[OrderDate]],"mmmm")</f>
        <v>January</v>
      </c>
      <c r="D749" s="3" t="str">
        <f t="shared" si="22"/>
        <v>2025</v>
      </c>
      <c r="E749" t="s">
        <v>45</v>
      </c>
      <c r="F749" t="s">
        <v>28</v>
      </c>
      <c r="G749" t="s">
        <v>29</v>
      </c>
      <c r="H749" t="s">
        <v>20</v>
      </c>
      <c r="I749" t="s">
        <v>100</v>
      </c>
      <c r="J749">
        <v>39</v>
      </c>
      <c r="K749">
        <v>2500</v>
      </c>
      <c r="L749" s="7">
        <f>Sales_Data[[#This Row],[OrderQuantity]] *Sales_Data[[#This Row],[UnitPrice]]</f>
        <v>97500</v>
      </c>
      <c r="M749" s="7">
        <f>Sales_Data[[#This Row],[UnitPrice]]-Sales_Data[[#This Row],[UnitCost]]</f>
        <v>1000</v>
      </c>
      <c r="N749" s="7">
        <f>Sales_Data[[#This Row],[Gross Revenue]]-Sales_Data[[#This Row],[Discount Amount ]]</f>
        <v>96500</v>
      </c>
      <c r="O749" s="7">
        <f>Sales_Data[[#This Row],[OrderQuantity]] *Sales_Data[[#This Row],[UnitCost]]</f>
        <v>58500</v>
      </c>
      <c r="P749" s="7">
        <f>Sales_Data[[#This Row],[ItemCost]] +Sales_Data[[#This Row],[ShippingCost]]</f>
        <v>59534.86</v>
      </c>
      <c r="Q749" s="7">
        <f>Sales_Data[[#This Row],[Gross Revenue]]-Sales_Data[[#This Row],[TotalFinancialCost]]</f>
        <v>37965.14</v>
      </c>
      <c r="R749" s="7">
        <f>Sales_Data[[#This Row],[Actul Bill Amount]]-Sales_Data[[#This Row],[ShippingCost]]</f>
        <v>95465.14</v>
      </c>
      <c r="S749">
        <v>909</v>
      </c>
      <c r="T749">
        <v>1034.8599999999999</v>
      </c>
      <c r="U749" t="s">
        <v>54</v>
      </c>
      <c r="V749">
        <v>1500</v>
      </c>
      <c r="W749" t="s">
        <v>22</v>
      </c>
      <c r="X749" t="str">
        <f t="shared" si="23"/>
        <v>Nagpur</v>
      </c>
    </row>
    <row r="750" spans="1:24" x14ac:dyDescent="0.4">
      <c r="A750">
        <v>100749</v>
      </c>
      <c r="B750" s="5">
        <v>45710.355555555558</v>
      </c>
      <c r="C750" s="3" t="str">
        <f>TEXT(Sales_Data[[#This Row],[OrderDate]],"mmmm")</f>
        <v>February</v>
      </c>
      <c r="D750" s="3" t="str">
        <f t="shared" si="22"/>
        <v>2025</v>
      </c>
      <c r="E750" t="s">
        <v>48</v>
      </c>
      <c r="F750" t="s">
        <v>24</v>
      </c>
      <c r="G750" t="s">
        <v>31</v>
      </c>
      <c r="H750" t="s">
        <v>37</v>
      </c>
      <c r="I750" t="s">
        <v>100</v>
      </c>
      <c r="J750">
        <v>57</v>
      </c>
      <c r="K750">
        <v>45000</v>
      </c>
      <c r="L750" s="7">
        <f>Sales_Data[[#This Row],[OrderQuantity]] *Sales_Data[[#This Row],[UnitPrice]]</f>
        <v>2565000</v>
      </c>
      <c r="M750" s="7">
        <f>Sales_Data[[#This Row],[UnitPrice]]-Sales_Data[[#This Row],[UnitCost]]</f>
        <v>13000</v>
      </c>
      <c r="N750" s="7">
        <f>Sales_Data[[#This Row],[Gross Revenue]]-Sales_Data[[#This Row],[Discount Amount ]]</f>
        <v>2552000</v>
      </c>
      <c r="O750" s="7">
        <f>Sales_Data[[#This Row],[OrderQuantity]] *Sales_Data[[#This Row],[UnitCost]]</f>
        <v>1824000</v>
      </c>
      <c r="P750" s="7">
        <f>Sales_Data[[#This Row],[ItemCost]] +Sales_Data[[#This Row],[ShippingCost]]</f>
        <v>1824415.3</v>
      </c>
      <c r="Q750" s="7">
        <f>Sales_Data[[#This Row],[Gross Revenue]]-Sales_Data[[#This Row],[TotalFinancialCost]]</f>
        <v>740584.7</v>
      </c>
      <c r="R750" s="7">
        <f>Sales_Data[[#This Row],[Actul Bill Amount]]-Sales_Data[[#This Row],[ShippingCost]]</f>
        <v>2551584.7000000002</v>
      </c>
      <c r="S750">
        <v>435</v>
      </c>
      <c r="T750">
        <v>415.3</v>
      </c>
      <c r="U750" t="s">
        <v>26</v>
      </c>
      <c r="V750">
        <v>32000</v>
      </c>
      <c r="W750" t="s">
        <v>38</v>
      </c>
      <c r="X750" t="str">
        <f t="shared" si="23"/>
        <v>Kolkata</v>
      </c>
    </row>
    <row r="751" spans="1:24" x14ac:dyDescent="0.4">
      <c r="A751">
        <v>100750</v>
      </c>
      <c r="B751" s="5">
        <v>45822.395833333336</v>
      </c>
      <c r="C751" s="3" t="str">
        <f>TEXT(Sales_Data[[#This Row],[OrderDate]],"mmmm")</f>
        <v>June</v>
      </c>
      <c r="D751" s="3" t="str">
        <f t="shared" si="22"/>
        <v>2025</v>
      </c>
      <c r="E751" t="s">
        <v>39</v>
      </c>
      <c r="F751" t="s">
        <v>55</v>
      </c>
      <c r="G751" t="s">
        <v>29</v>
      </c>
      <c r="H751" t="s">
        <v>37</v>
      </c>
      <c r="I751" t="s">
        <v>100</v>
      </c>
      <c r="J751">
        <v>82</v>
      </c>
      <c r="K751">
        <v>1200</v>
      </c>
      <c r="L751" s="7">
        <f>Sales_Data[[#This Row],[OrderQuantity]] *Sales_Data[[#This Row],[UnitPrice]]</f>
        <v>98400</v>
      </c>
      <c r="M751" s="7">
        <f>Sales_Data[[#This Row],[UnitPrice]]-Sales_Data[[#This Row],[UnitCost]]</f>
        <v>400</v>
      </c>
      <c r="N751" s="7">
        <f>Sales_Data[[#This Row],[Gross Revenue]]-Sales_Data[[#This Row],[Discount Amount ]]</f>
        <v>98000</v>
      </c>
      <c r="O751" s="7">
        <f>Sales_Data[[#This Row],[OrderQuantity]] *Sales_Data[[#This Row],[UnitCost]]</f>
        <v>65600</v>
      </c>
      <c r="P751" s="7">
        <f>Sales_Data[[#This Row],[ItemCost]] +Sales_Data[[#This Row],[ShippingCost]]</f>
        <v>66342.38</v>
      </c>
      <c r="Q751" s="7">
        <f>Sales_Data[[#This Row],[Gross Revenue]]-Sales_Data[[#This Row],[TotalFinancialCost]]</f>
        <v>32057.619999999995</v>
      </c>
      <c r="R751" s="7">
        <f>Sales_Data[[#This Row],[Actul Bill Amount]]-Sales_Data[[#This Row],[ShippingCost]]</f>
        <v>97257.62</v>
      </c>
      <c r="S751">
        <v>578</v>
      </c>
      <c r="T751">
        <v>742.38</v>
      </c>
      <c r="U751" t="s">
        <v>58</v>
      </c>
      <c r="V751">
        <v>800</v>
      </c>
      <c r="W751" t="s">
        <v>38</v>
      </c>
      <c r="X751" t="str">
        <f t="shared" si="23"/>
        <v>Kolkata</v>
      </c>
    </row>
    <row r="752" spans="1:24" x14ac:dyDescent="0.4">
      <c r="A752">
        <v>100751</v>
      </c>
      <c r="B752" s="5">
        <v>45859.695833333331</v>
      </c>
      <c r="C752" s="3" t="str">
        <f>TEXT(Sales_Data[[#This Row],[OrderDate]],"mmmm")</f>
        <v>July</v>
      </c>
      <c r="D752" s="3" t="str">
        <f t="shared" si="22"/>
        <v>2025</v>
      </c>
      <c r="E752" t="s">
        <v>45</v>
      </c>
      <c r="F752" t="s">
        <v>55</v>
      </c>
      <c r="G752" t="s">
        <v>29</v>
      </c>
      <c r="H752" t="s">
        <v>20</v>
      </c>
      <c r="I752" t="s">
        <v>100</v>
      </c>
      <c r="J752">
        <v>36</v>
      </c>
      <c r="K752">
        <v>600</v>
      </c>
      <c r="L752" s="7">
        <f>Sales_Data[[#This Row],[OrderQuantity]] *Sales_Data[[#This Row],[UnitPrice]]</f>
        <v>21600</v>
      </c>
      <c r="M752" s="7">
        <f>Sales_Data[[#This Row],[UnitPrice]]-Sales_Data[[#This Row],[UnitCost]]</f>
        <v>250</v>
      </c>
      <c r="N752" s="7">
        <f>Sales_Data[[#This Row],[Gross Revenue]]-Sales_Data[[#This Row],[Discount Amount ]]</f>
        <v>21350</v>
      </c>
      <c r="O752" s="7">
        <f>Sales_Data[[#This Row],[OrderQuantity]] *Sales_Data[[#This Row],[UnitCost]]</f>
        <v>12600</v>
      </c>
      <c r="P752" s="7">
        <f>Sales_Data[[#This Row],[ItemCost]] +Sales_Data[[#This Row],[ShippingCost]]</f>
        <v>13040.88</v>
      </c>
      <c r="Q752" s="7">
        <f>Sales_Data[[#This Row],[Gross Revenue]]-Sales_Data[[#This Row],[TotalFinancialCost]]</f>
        <v>8559.1200000000008</v>
      </c>
      <c r="R752" s="7">
        <f>Sales_Data[[#This Row],[Actul Bill Amount]]-Sales_Data[[#This Row],[ShippingCost]]</f>
        <v>20909.12</v>
      </c>
      <c r="S752">
        <v>803</v>
      </c>
      <c r="T752">
        <v>440.88</v>
      </c>
      <c r="U752" t="s">
        <v>57</v>
      </c>
      <c r="V752">
        <v>350</v>
      </c>
      <c r="W752" t="s">
        <v>22</v>
      </c>
      <c r="X752" t="str">
        <f t="shared" si="23"/>
        <v>Nagpur</v>
      </c>
    </row>
    <row r="753" spans="1:24" x14ac:dyDescent="0.4">
      <c r="A753">
        <v>100752</v>
      </c>
      <c r="B753" s="5">
        <v>45740.00277777778</v>
      </c>
      <c r="C753" s="3" t="str">
        <f>TEXT(Sales_Data[[#This Row],[OrderDate]],"mmmm")</f>
        <v>March</v>
      </c>
      <c r="D753" s="3" t="str">
        <f t="shared" si="22"/>
        <v>2025</v>
      </c>
      <c r="E753" t="s">
        <v>23</v>
      </c>
      <c r="F753" t="s">
        <v>24</v>
      </c>
      <c r="G753" t="s">
        <v>31</v>
      </c>
      <c r="H753" t="s">
        <v>25</v>
      </c>
      <c r="I753" t="s">
        <v>100</v>
      </c>
      <c r="J753">
        <v>19</v>
      </c>
      <c r="K753">
        <v>45000</v>
      </c>
      <c r="L753" s="7">
        <f>Sales_Data[[#This Row],[OrderQuantity]] *Sales_Data[[#This Row],[UnitPrice]]</f>
        <v>855000</v>
      </c>
      <c r="M753" s="7">
        <f>Sales_Data[[#This Row],[UnitPrice]]-Sales_Data[[#This Row],[UnitCost]]</f>
        <v>13000</v>
      </c>
      <c r="N753" s="7">
        <f>Sales_Data[[#This Row],[Gross Revenue]]-Sales_Data[[#This Row],[Discount Amount ]]</f>
        <v>842000</v>
      </c>
      <c r="O753" s="7">
        <f>Sales_Data[[#This Row],[OrderQuantity]] *Sales_Data[[#This Row],[UnitCost]]</f>
        <v>608000</v>
      </c>
      <c r="P753" s="7">
        <f>Sales_Data[[#This Row],[ItemCost]] +Sales_Data[[#This Row],[ShippingCost]]</f>
        <v>609728</v>
      </c>
      <c r="Q753" s="7">
        <f>Sales_Data[[#This Row],[Gross Revenue]]-Sales_Data[[#This Row],[TotalFinancialCost]]</f>
        <v>245272</v>
      </c>
      <c r="R753" s="7">
        <f>Sales_Data[[#This Row],[Actul Bill Amount]]-Sales_Data[[#This Row],[ShippingCost]]</f>
        <v>840272</v>
      </c>
      <c r="S753">
        <v>918</v>
      </c>
      <c r="T753">
        <v>1728</v>
      </c>
      <c r="U753" t="s">
        <v>26</v>
      </c>
      <c r="V753">
        <v>32000</v>
      </c>
      <c r="W753" t="s">
        <v>27</v>
      </c>
      <c r="X753" t="str">
        <f t="shared" si="23"/>
        <v>Mumbai</v>
      </c>
    </row>
    <row r="754" spans="1:24" x14ac:dyDescent="0.4">
      <c r="A754">
        <v>100753</v>
      </c>
      <c r="B754" s="5">
        <v>45802.859027777777</v>
      </c>
      <c r="C754" s="3" t="str">
        <f>TEXT(Sales_Data[[#This Row],[OrderDate]],"mmmm")</f>
        <v>May</v>
      </c>
      <c r="D754" s="3" t="str">
        <f t="shared" si="22"/>
        <v>2025</v>
      </c>
      <c r="E754" t="s">
        <v>50</v>
      </c>
      <c r="F754" t="s">
        <v>28</v>
      </c>
      <c r="G754" t="s">
        <v>15</v>
      </c>
      <c r="H754" t="s">
        <v>32</v>
      </c>
      <c r="I754" t="s">
        <v>100</v>
      </c>
      <c r="J754">
        <v>98</v>
      </c>
      <c r="K754">
        <v>2500</v>
      </c>
      <c r="L754" s="7">
        <f>Sales_Data[[#This Row],[OrderQuantity]] *Sales_Data[[#This Row],[UnitPrice]]</f>
        <v>245000</v>
      </c>
      <c r="M754" s="7">
        <f>Sales_Data[[#This Row],[UnitPrice]]-Sales_Data[[#This Row],[UnitCost]]</f>
        <v>1000</v>
      </c>
      <c r="N754" s="7">
        <f>Sales_Data[[#This Row],[Gross Revenue]]-Sales_Data[[#This Row],[Discount Amount ]]</f>
        <v>244000</v>
      </c>
      <c r="O754" s="7">
        <f>Sales_Data[[#This Row],[OrderQuantity]] *Sales_Data[[#This Row],[UnitCost]]</f>
        <v>147000</v>
      </c>
      <c r="P754" s="7">
        <f>Sales_Data[[#This Row],[ItemCost]] +Sales_Data[[#This Row],[ShippingCost]]</f>
        <v>148078.89000000001</v>
      </c>
      <c r="Q754" s="7">
        <f>Sales_Data[[#This Row],[Gross Revenue]]-Sales_Data[[#This Row],[TotalFinancialCost]]</f>
        <v>96921.109999999986</v>
      </c>
      <c r="R754" s="7">
        <f>Sales_Data[[#This Row],[Actul Bill Amount]]-Sales_Data[[#This Row],[ShippingCost]]</f>
        <v>242921.11</v>
      </c>
      <c r="S754">
        <v>844</v>
      </c>
      <c r="T754">
        <v>1078.8900000000001</v>
      </c>
      <c r="U754" t="s">
        <v>54</v>
      </c>
      <c r="V754">
        <v>1500</v>
      </c>
      <c r="W754" t="s">
        <v>33</v>
      </c>
      <c r="X754" t="str">
        <f t="shared" si="23"/>
        <v>Delhi</v>
      </c>
    </row>
    <row r="755" spans="1:24" x14ac:dyDescent="0.4">
      <c r="A755">
        <v>100754</v>
      </c>
      <c r="B755" s="5">
        <v>45742.00277777778</v>
      </c>
      <c r="C755" s="3" t="str">
        <f>TEXT(Sales_Data[[#This Row],[OrderDate]],"mmmm")</f>
        <v>March</v>
      </c>
      <c r="D755" s="3" t="str">
        <f t="shared" si="22"/>
        <v>2025</v>
      </c>
      <c r="E755" t="s">
        <v>19</v>
      </c>
      <c r="F755" t="s">
        <v>35</v>
      </c>
      <c r="G755" t="s">
        <v>15</v>
      </c>
      <c r="H755" t="s">
        <v>20</v>
      </c>
      <c r="I755" t="s">
        <v>100</v>
      </c>
      <c r="J755">
        <v>67</v>
      </c>
      <c r="K755">
        <v>12000</v>
      </c>
      <c r="L755" s="7">
        <f>Sales_Data[[#This Row],[OrderQuantity]] *Sales_Data[[#This Row],[UnitPrice]]</f>
        <v>804000</v>
      </c>
      <c r="M755" s="7">
        <f>Sales_Data[[#This Row],[UnitPrice]]-Sales_Data[[#This Row],[UnitCost]]</f>
        <v>4000</v>
      </c>
      <c r="N755" s="7">
        <f>Sales_Data[[#This Row],[Gross Revenue]]-Sales_Data[[#This Row],[Discount Amount ]]</f>
        <v>800000</v>
      </c>
      <c r="O755" s="7">
        <f>Sales_Data[[#This Row],[OrderQuantity]] *Sales_Data[[#This Row],[UnitCost]]</f>
        <v>536000</v>
      </c>
      <c r="P755" s="7">
        <f>Sales_Data[[#This Row],[ItemCost]] +Sales_Data[[#This Row],[ShippingCost]]</f>
        <v>536764.81999999995</v>
      </c>
      <c r="Q755" s="7">
        <f>Sales_Data[[#This Row],[Gross Revenue]]-Sales_Data[[#This Row],[TotalFinancialCost]]</f>
        <v>267235.18000000005</v>
      </c>
      <c r="R755" s="7">
        <f>Sales_Data[[#This Row],[Actul Bill Amount]]-Sales_Data[[#This Row],[ShippingCost]]</f>
        <v>799235.18</v>
      </c>
      <c r="S755">
        <v>307</v>
      </c>
      <c r="T755">
        <v>764.82</v>
      </c>
      <c r="U755" t="s">
        <v>36</v>
      </c>
      <c r="V755">
        <v>8000</v>
      </c>
      <c r="W755" t="s">
        <v>22</v>
      </c>
      <c r="X755" t="str">
        <f t="shared" si="23"/>
        <v>Nagpur</v>
      </c>
    </row>
    <row r="756" spans="1:24" x14ac:dyDescent="0.4">
      <c r="A756">
        <v>100755</v>
      </c>
      <c r="B756" s="5">
        <v>45735.399305555555</v>
      </c>
      <c r="C756" s="3" t="str">
        <f>TEXT(Sales_Data[[#This Row],[OrderDate]],"mmmm")</f>
        <v>March</v>
      </c>
      <c r="D756" s="3" t="str">
        <f t="shared" si="22"/>
        <v>2025</v>
      </c>
      <c r="E756" t="s">
        <v>19</v>
      </c>
      <c r="F756" t="s">
        <v>24</v>
      </c>
      <c r="G756" t="s">
        <v>15</v>
      </c>
      <c r="H756" t="s">
        <v>20</v>
      </c>
      <c r="I756" t="s">
        <v>100</v>
      </c>
      <c r="J756">
        <v>70</v>
      </c>
      <c r="K756">
        <v>3500</v>
      </c>
      <c r="L756" s="7">
        <f>Sales_Data[[#This Row],[OrderQuantity]] *Sales_Data[[#This Row],[UnitPrice]]</f>
        <v>245000</v>
      </c>
      <c r="M756" s="7">
        <f>Sales_Data[[#This Row],[UnitPrice]]-Sales_Data[[#This Row],[UnitCost]]</f>
        <v>1300</v>
      </c>
      <c r="N756" s="7">
        <f>Sales_Data[[#This Row],[Gross Revenue]]-Sales_Data[[#This Row],[Discount Amount ]]</f>
        <v>243700</v>
      </c>
      <c r="O756" s="7">
        <f>Sales_Data[[#This Row],[OrderQuantity]] *Sales_Data[[#This Row],[UnitCost]]</f>
        <v>154000</v>
      </c>
      <c r="P756" s="7">
        <f>Sales_Data[[#This Row],[ItemCost]] +Sales_Data[[#This Row],[ShippingCost]]</f>
        <v>154279.85</v>
      </c>
      <c r="Q756" s="7">
        <f>Sales_Data[[#This Row],[Gross Revenue]]-Sales_Data[[#This Row],[TotalFinancialCost]]</f>
        <v>90720.15</v>
      </c>
      <c r="R756" s="7">
        <f>Sales_Data[[#This Row],[Actul Bill Amount]]-Sales_Data[[#This Row],[ShippingCost]]</f>
        <v>243420.15</v>
      </c>
      <c r="S756">
        <v>781</v>
      </c>
      <c r="T756">
        <v>279.85000000000002</v>
      </c>
      <c r="U756" t="s">
        <v>59</v>
      </c>
      <c r="V756">
        <v>2200</v>
      </c>
      <c r="W756" t="s">
        <v>22</v>
      </c>
      <c r="X756" t="str">
        <f t="shared" si="23"/>
        <v>Nagpur</v>
      </c>
    </row>
    <row r="757" spans="1:24" x14ac:dyDescent="0.4">
      <c r="A757">
        <v>100756</v>
      </c>
      <c r="B757" s="5">
        <v>45658.338888888888</v>
      </c>
      <c r="C757" s="3" t="str">
        <f>TEXT(Sales_Data[[#This Row],[OrderDate]],"mmmm")</f>
        <v>January</v>
      </c>
      <c r="D757" s="3" t="str">
        <f t="shared" si="22"/>
        <v>2025</v>
      </c>
      <c r="E757" t="s">
        <v>13</v>
      </c>
      <c r="F757" t="s">
        <v>55</v>
      </c>
      <c r="G757" t="s">
        <v>15</v>
      </c>
      <c r="H757" t="s">
        <v>37</v>
      </c>
      <c r="I757" t="s">
        <v>100</v>
      </c>
      <c r="J757">
        <v>15</v>
      </c>
      <c r="K757">
        <v>850</v>
      </c>
      <c r="L757" s="7">
        <f>Sales_Data[[#This Row],[OrderQuantity]] *Sales_Data[[#This Row],[UnitPrice]]</f>
        <v>12750</v>
      </c>
      <c r="M757" s="7">
        <f>Sales_Data[[#This Row],[UnitPrice]]-Sales_Data[[#This Row],[UnitCost]]</f>
        <v>300</v>
      </c>
      <c r="N757" s="7">
        <f>Sales_Data[[#This Row],[Gross Revenue]]-Sales_Data[[#This Row],[Discount Amount ]]</f>
        <v>12450</v>
      </c>
      <c r="O757" s="7">
        <f>Sales_Data[[#This Row],[OrderQuantity]] *Sales_Data[[#This Row],[UnitCost]]</f>
        <v>8250</v>
      </c>
      <c r="P757" s="7">
        <f>Sales_Data[[#This Row],[ItemCost]] +Sales_Data[[#This Row],[ShippingCost]]</f>
        <v>9038.2000000000007</v>
      </c>
      <c r="Q757" s="7">
        <f>Sales_Data[[#This Row],[Gross Revenue]]-Sales_Data[[#This Row],[TotalFinancialCost]]</f>
        <v>3711.7999999999993</v>
      </c>
      <c r="R757" s="7">
        <f>Sales_Data[[#This Row],[Actul Bill Amount]]-Sales_Data[[#This Row],[ShippingCost]]</f>
        <v>11661.8</v>
      </c>
      <c r="S757">
        <v>664</v>
      </c>
      <c r="T757">
        <v>788.2</v>
      </c>
      <c r="U757" t="s">
        <v>56</v>
      </c>
      <c r="V757">
        <v>550</v>
      </c>
      <c r="W757" t="s">
        <v>38</v>
      </c>
      <c r="X757" t="str">
        <f t="shared" si="23"/>
        <v>Kolkata</v>
      </c>
    </row>
    <row r="758" spans="1:24" x14ac:dyDescent="0.4">
      <c r="A758">
        <v>100757</v>
      </c>
      <c r="B758" s="5">
        <v>45708.907638888886</v>
      </c>
      <c r="C758" s="3" t="str">
        <f>TEXT(Sales_Data[[#This Row],[OrderDate]],"mmmm")</f>
        <v>February</v>
      </c>
      <c r="D758" s="3" t="str">
        <f t="shared" si="22"/>
        <v>2025</v>
      </c>
      <c r="E758" t="s">
        <v>42</v>
      </c>
      <c r="F758" t="s">
        <v>35</v>
      </c>
      <c r="G758" t="s">
        <v>29</v>
      </c>
      <c r="H758" t="s">
        <v>20</v>
      </c>
      <c r="I758" t="s">
        <v>100</v>
      </c>
      <c r="J758">
        <v>28</v>
      </c>
      <c r="K758">
        <v>8500</v>
      </c>
      <c r="L758" s="7">
        <f>Sales_Data[[#This Row],[OrderQuantity]] *Sales_Data[[#This Row],[UnitPrice]]</f>
        <v>238000</v>
      </c>
      <c r="M758" s="7">
        <f>Sales_Data[[#This Row],[UnitPrice]]-Sales_Data[[#This Row],[UnitCost]]</f>
        <v>3000</v>
      </c>
      <c r="N758" s="7">
        <f>Sales_Data[[#This Row],[Gross Revenue]]-Sales_Data[[#This Row],[Discount Amount ]]</f>
        <v>235000</v>
      </c>
      <c r="O758" s="7">
        <f>Sales_Data[[#This Row],[OrderQuantity]] *Sales_Data[[#This Row],[UnitCost]]</f>
        <v>154000</v>
      </c>
      <c r="P758" s="7">
        <f>Sales_Data[[#This Row],[ItemCost]] +Sales_Data[[#This Row],[ShippingCost]]</f>
        <v>154809.62</v>
      </c>
      <c r="Q758" s="7">
        <f>Sales_Data[[#This Row],[Gross Revenue]]-Sales_Data[[#This Row],[TotalFinancialCost]]</f>
        <v>83190.38</v>
      </c>
      <c r="R758" s="7">
        <f>Sales_Data[[#This Row],[Actul Bill Amount]]-Sales_Data[[#This Row],[ShippingCost]]</f>
        <v>234190.38</v>
      </c>
      <c r="S758">
        <v>625</v>
      </c>
      <c r="T758">
        <v>809.62</v>
      </c>
      <c r="U758" t="s">
        <v>49</v>
      </c>
      <c r="V758">
        <v>5500</v>
      </c>
      <c r="W758" t="s">
        <v>22</v>
      </c>
      <c r="X758" t="str">
        <f t="shared" si="23"/>
        <v>Nagpur</v>
      </c>
    </row>
    <row r="759" spans="1:24" x14ac:dyDescent="0.4">
      <c r="A759">
        <v>100758</v>
      </c>
      <c r="B759" s="5">
        <v>45830.333333333336</v>
      </c>
      <c r="C759" s="3" t="str">
        <f>TEXT(Sales_Data[[#This Row],[OrderDate]],"mmmm")</f>
        <v>June</v>
      </c>
      <c r="D759" s="3" t="str">
        <f t="shared" si="22"/>
        <v>2025</v>
      </c>
      <c r="E759" t="s">
        <v>23</v>
      </c>
      <c r="F759" t="s">
        <v>14</v>
      </c>
      <c r="G759" t="s">
        <v>15</v>
      </c>
      <c r="H759" t="s">
        <v>20</v>
      </c>
      <c r="I759" t="s">
        <v>100</v>
      </c>
      <c r="J759">
        <v>6</v>
      </c>
      <c r="K759">
        <v>6500</v>
      </c>
      <c r="L759" s="7">
        <f>Sales_Data[[#This Row],[OrderQuantity]] *Sales_Data[[#This Row],[UnitPrice]]</f>
        <v>39000</v>
      </c>
      <c r="M759" s="7">
        <f>Sales_Data[[#This Row],[UnitPrice]]-Sales_Data[[#This Row],[UnitCost]]</f>
        <v>2300</v>
      </c>
      <c r="N759" s="7">
        <f>Sales_Data[[#This Row],[Gross Revenue]]-Sales_Data[[#This Row],[Discount Amount ]]</f>
        <v>36700</v>
      </c>
      <c r="O759" s="7">
        <f>Sales_Data[[#This Row],[OrderQuantity]] *Sales_Data[[#This Row],[UnitCost]]</f>
        <v>25200</v>
      </c>
      <c r="P759" s="7">
        <f>Sales_Data[[#This Row],[ItemCost]] +Sales_Data[[#This Row],[ShippingCost]]</f>
        <v>25655.57</v>
      </c>
      <c r="Q759" s="7">
        <f>Sales_Data[[#This Row],[Gross Revenue]]-Sales_Data[[#This Row],[TotalFinancialCost]]</f>
        <v>13344.43</v>
      </c>
      <c r="R759" s="7">
        <f>Sales_Data[[#This Row],[Actul Bill Amount]]-Sales_Data[[#This Row],[ShippingCost]]</f>
        <v>36244.43</v>
      </c>
      <c r="S759">
        <v>570</v>
      </c>
      <c r="T759">
        <v>455.57</v>
      </c>
      <c r="U759" t="s">
        <v>21</v>
      </c>
      <c r="V759">
        <v>4200</v>
      </c>
      <c r="W759" t="s">
        <v>22</v>
      </c>
      <c r="X759" t="str">
        <f t="shared" si="23"/>
        <v>Nagpur</v>
      </c>
    </row>
    <row r="760" spans="1:24" x14ac:dyDescent="0.4">
      <c r="A760">
        <v>100759</v>
      </c>
      <c r="B760" s="5">
        <v>45862.178472222222</v>
      </c>
      <c r="C760" s="3" t="str">
        <f>TEXT(Sales_Data[[#This Row],[OrderDate]],"mmmm")</f>
        <v>July</v>
      </c>
      <c r="D760" s="3" t="str">
        <f t="shared" si="22"/>
        <v>2025</v>
      </c>
      <c r="E760" t="s">
        <v>39</v>
      </c>
      <c r="F760" t="s">
        <v>35</v>
      </c>
      <c r="G760" t="s">
        <v>15</v>
      </c>
      <c r="H760" t="s">
        <v>20</v>
      </c>
      <c r="I760" t="s">
        <v>100</v>
      </c>
      <c r="J760">
        <v>74</v>
      </c>
      <c r="K760">
        <v>8500</v>
      </c>
      <c r="L760" s="7">
        <f>Sales_Data[[#This Row],[OrderQuantity]] *Sales_Data[[#This Row],[UnitPrice]]</f>
        <v>629000</v>
      </c>
      <c r="M760" s="7">
        <f>Sales_Data[[#This Row],[UnitPrice]]-Sales_Data[[#This Row],[UnitCost]]</f>
        <v>3000</v>
      </c>
      <c r="N760" s="7">
        <f>Sales_Data[[#This Row],[Gross Revenue]]-Sales_Data[[#This Row],[Discount Amount ]]</f>
        <v>626000</v>
      </c>
      <c r="O760" s="7">
        <f>Sales_Data[[#This Row],[OrderQuantity]] *Sales_Data[[#This Row],[UnitCost]]</f>
        <v>407000</v>
      </c>
      <c r="P760" s="7">
        <f>Sales_Data[[#This Row],[ItemCost]] +Sales_Data[[#This Row],[ShippingCost]]</f>
        <v>409559.75</v>
      </c>
      <c r="Q760" s="7">
        <f>Sales_Data[[#This Row],[Gross Revenue]]-Sales_Data[[#This Row],[TotalFinancialCost]]</f>
        <v>219440.25</v>
      </c>
      <c r="R760" s="7">
        <f>Sales_Data[[#This Row],[Actul Bill Amount]]-Sales_Data[[#This Row],[ShippingCost]]</f>
        <v>623440.25</v>
      </c>
      <c r="S760">
        <v>565</v>
      </c>
      <c r="T760">
        <v>2559.75</v>
      </c>
      <c r="U760" t="s">
        <v>49</v>
      </c>
      <c r="V760">
        <v>5500</v>
      </c>
      <c r="W760" t="s">
        <v>22</v>
      </c>
      <c r="X760" t="str">
        <f t="shared" si="23"/>
        <v>Nagpur</v>
      </c>
    </row>
    <row r="761" spans="1:24" x14ac:dyDescent="0.4">
      <c r="A761">
        <v>100760</v>
      </c>
      <c r="B761" s="5">
        <v>45917.9</v>
      </c>
      <c r="C761" s="3" t="str">
        <f>TEXT(Sales_Data[[#This Row],[OrderDate]],"mmmm")</f>
        <v>September</v>
      </c>
      <c r="D761" s="3" t="str">
        <f t="shared" si="22"/>
        <v>2025</v>
      </c>
      <c r="E761" t="s">
        <v>39</v>
      </c>
      <c r="F761" t="s">
        <v>55</v>
      </c>
      <c r="G761" t="s">
        <v>29</v>
      </c>
      <c r="H761" t="s">
        <v>25</v>
      </c>
      <c r="I761" t="s">
        <v>100</v>
      </c>
      <c r="J761">
        <v>33</v>
      </c>
      <c r="K761">
        <v>1200</v>
      </c>
      <c r="L761" s="7">
        <f>Sales_Data[[#This Row],[OrderQuantity]] *Sales_Data[[#This Row],[UnitPrice]]</f>
        <v>39600</v>
      </c>
      <c r="M761" s="7">
        <f>Sales_Data[[#This Row],[UnitPrice]]-Sales_Data[[#This Row],[UnitCost]]</f>
        <v>400</v>
      </c>
      <c r="N761" s="7">
        <f>Sales_Data[[#This Row],[Gross Revenue]]-Sales_Data[[#This Row],[Discount Amount ]]</f>
        <v>39200</v>
      </c>
      <c r="O761" s="7">
        <f>Sales_Data[[#This Row],[OrderQuantity]] *Sales_Data[[#This Row],[UnitCost]]</f>
        <v>26400</v>
      </c>
      <c r="P761" s="7">
        <f>Sales_Data[[#This Row],[ItemCost]] +Sales_Data[[#This Row],[ShippingCost]]</f>
        <v>26661.1</v>
      </c>
      <c r="Q761" s="7">
        <f>Sales_Data[[#This Row],[Gross Revenue]]-Sales_Data[[#This Row],[TotalFinancialCost]]</f>
        <v>12938.900000000001</v>
      </c>
      <c r="R761" s="7">
        <f>Sales_Data[[#This Row],[Actul Bill Amount]]-Sales_Data[[#This Row],[ShippingCost]]</f>
        <v>38938.9</v>
      </c>
      <c r="S761">
        <v>512</v>
      </c>
      <c r="T761">
        <v>261.10000000000002</v>
      </c>
      <c r="U761" t="s">
        <v>58</v>
      </c>
      <c r="V761">
        <v>800</v>
      </c>
      <c r="W761" t="s">
        <v>27</v>
      </c>
      <c r="X761" t="str">
        <f t="shared" si="23"/>
        <v>Mumbai</v>
      </c>
    </row>
    <row r="762" spans="1:24" x14ac:dyDescent="0.4">
      <c r="A762">
        <v>100761</v>
      </c>
      <c r="B762" s="5">
        <v>45945.050694444442</v>
      </c>
      <c r="C762" s="3" t="str">
        <f>TEXT(Sales_Data[[#This Row],[OrderDate]],"mmmm")</f>
        <v>October</v>
      </c>
      <c r="D762" s="3" t="str">
        <f t="shared" si="22"/>
        <v>2025</v>
      </c>
      <c r="E762" t="s">
        <v>13</v>
      </c>
      <c r="F762" t="s">
        <v>55</v>
      </c>
      <c r="G762" t="s">
        <v>15</v>
      </c>
      <c r="H762" t="s">
        <v>37</v>
      </c>
      <c r="I762" t="s">
        <v>100</v>
      </c>
      <c r="J762">
        <v>96</v>
      </c>
      <c r="K762">
        <v>1200</v>
      </c>
      <c r="L762" s="7">
        <f>Sales_Data[[#This Row],[OrderQuantity]] *Sales_Data[[#This Row],[UnitPrice]]</f>
        <v>115200</v>
      </c>
      <c r="M762" s="7">
        <f>Sales_Data[[#This Row],[UnitPrice]]-Sales_Data[[#This Row],[UnitCost]]</f>
        <v>400</v>
      </c>
      <c r="N762" s="7">
        <f>Sales_Data[[#This Row],[Gross Revenue]]-Sales_Data[[#This Row],[Discount Amount ]]</f>
        <v>114800</v>
      </c>
      <c r="O762" s="7">
        <f>Sales_Data[[#This Row],[OrderQuantity]] *Sales_Data[[#This Row],[UnitCost]]</f>
        <v>76800</v>
      </c>
      <c r="P762" s="7">
        <f>Sales_Data[[#This Row],[ItemCost]] +Sales_Data[[#This Row],[ShippingCost]]</f>
        <v>77454.05</v>
      </c>
      <c r="Q762" s="7">
        <f>Sales_Data[[#This Row],[Gross Revenue]]-Sales_Data[[#This Row],[TotalFinancialCost]]</f>
        <v>37745.949999999997</v>
      </c>
      <c r="R762" s="7">
        <f>Sales_Data[[#This Row],[Actul Bill Amount]]-Sales_Data[[#This Row],[ShippingCost]]</f>
        <v>114145.95</v>
      </c>
      <c r="S762">
        <v>1196</v>
      </c>
      <c r="T762">
        <v>654.04999999999995</v>
      </c>
      <c r="U762" t="s">
        <v>58</v>
      </c>
      <c r="V762">
        <v>800</v>
      </c>
      <c r="W762" t="s">
        <v>38</v>
      </c>
      <c r="X762" t="str">
        <f t="shared" si="23"/>
        <v>Kolkata</v>
      </c>
    </row>
    <row r="763" spans="1:24" x14ac:dyDescent="0.4">
      <c r="A763">
        <v>100762</v>
      </c>
      <c r="B763" s="5">
        <v>45691.553472222222</v>
      </c>
      <c r="C763" s="3" t="str">
        <f>TEXT(Sales_Data[[#This Row],[OrderDate]],"mmmm")</f>
        <v>February</v>
      </c>
      <c r="D763" s="3" t="str">
        <f t="shared" si="22"/>
        <v>2025</v>
      </c>
      <c r="E763" t="s">
        <v>23</v>
      </c>
      <c r="F763" t="s">
        <v>35</v>
      </c>
      <c r="G763" t="s">
        <v>29</v>
      </c>
      <c r="H763" t="s">
        <v>20</v>
      </c>
      <c r="I763" t="s">
        <v>100</v>
      </c>
      <c r="J763">
        <v>57</v>
      </c>
      <c r="K763">
        <v>8500</v>
      </c>
      <c r="L763" s="7">
        <f>Sales_Data[[#This Row],[OrderQuantity]] *Sales_Data[[#This Row],[UnitPrice]]</f>
        <v>484500</v>
      </c>
      <c r="M763" s="7">
        <f>Sales_Data[[#This Row],[UnitPrice]]-Sales_Data[[#This Row],[UnitCost]]</f>
        <v>3000</v>
      </c>
      <c r="N763" s="7">
        <f>Sales_Data[[#This Row],[Gross Revenue]]-Sales_Data[[#This Row],[Discount Amount ]]</f>
        <v>481500</v>
      </c>
      <c r="O763" s="7">
        <f>Sales_Data[[#This Row],[OrderQuantity]] *Sales_Data[[#This Row],[UnitCost]]</f>
        <v>313500</v>
      </c>
      <c r="P763" s="7">
        <f>Sales_Data[[#This Row],[ItemCost]] +Sales_Data[[#This Row],[ShippingCost]]</f>
        <v>315856.31</v>
      </c>
      <c r="Q763" s="7">
        <f>Sales_Data[[#This Row],[Gross Revenue]]-Sales_Data[[#This Row],[TotalFinancialCost]]</f>
        <v>168643.69</v>
      </c>
      <c r="R763" s="7">
        <f>Sales_Data[[#This Row],[Actul Bill Amount]]-Sales_Data[[#This Row],[ShippingCost]]</f>
        <v>479143.69</v>
      </c>
      <c r="S763">
        <v>496</v>
      </c>
      <c r="T763">
        <v>2356.31</v>
      </c>
      <c r="U763" t="s">
        <v>49</v>
      </c>
      <c r="V763">
        <v>5500</v>
      </c>
      <c r="W763" t="s">
        <v>22</v>
      </c>
      <c r="X763" t="str">
        <f t="shared" si="23"/>
        <v>Nagpur</v>
      </c>
    </row>
    <row r="764" spans="1:24" x14ac:dyDescent="0.4">
      <c r="A764">
        <v>100763</v>
      </c>
      <c r="B764" s="5">
        <v>46005.470138888886</v>
      </c>
      <c r="C764" s="3" t="str">
        <f>TEXT(Sales_Data[[#This Row],[OrderDate]],"mmmm")</f>
        <v>December</v>
      </c>
      <c r="D764" s="3" t="str">
        <f t="shared" si="22"/>
        <v>2025</v>
      </c>
      <c r="E764" t="s">
        <v>45</v>
      </c>
      <c r="F764" t="s">
        <v>24</v>
      </c>
      <c r="G764" t="s">
        <v>15</v>
      </c>
      <c r="H764" t="s">
        <v>16</v>
      </c>
      <c r="I764" t="s">
        <v>100</v>
      </c>
      <c r="J764">
        <v>18</v>
      </c>
      <c r="K764">
        <v>3500</v>
      </c>
      <c r="L764" s="7">
        <f>Sales_Data[[#This Row],[OrderQuantity]] *Sales_Data[[#This Row],[UnitPrice]]</f>
        <v>63000</v>
      </c>
      <c r="M764" s="7">
        <f>Sales_Data[[#This Row],[UnitPrice]]-Sales_Data[[#This Row],[UnitCost]]</f>
        <v>1300</v>
      </c>
      <c r="N764" s="7">
        <f>Sales_Data[[#This Row],[Gross Revenue]]-Sales_Data[[#This Row],[Discount Amount ]]</f>
        <v>61700</v>
      </c>
      <c r="O764" s="7">
        <f>Sales_Data[[#This Row],[OrderQuantity]] *Sales_Data[[#This Row],[UnitCost]]</f>
        <v>39600</v>
      </c>
      <c r="P764" s="7">
        <f>Sales_Data[[#This Row],[ItemCost]] +Sales_Data[[#This Row],[ShippingCost]]</f>
        <v>40151.379999999997</v>
      </c>
      <c r="Q764" s="7">
        <f>Sales_Data[[#This Row],[Gross Revenue]]-Sales_Data[[#This Row],[TotalFinancialCost]]</f>
        <v>22848.620000000003</v>
      </c>
      <c r="R764" s="7">
        <f>Sales_Data[[#This Row],[Actul Bill Amount]]-Sales_Data[[#This Row],[ShippingCost]]</f>
        <v>61148.62</v>
      </c>
      <c r="S764">
        <v>488</v>
      </c>
      <c r="T764">
        <v>551.38</v>
      </c>
      <c r="U764" t="s">
        <v>59</v>
      </c>
      <c r="V764">
        <v>2200</v>
      </c>
      <c r="W764" t="s">
        <v>18</v>
      </c>
      <c r="X764" t="str">
        <f t="shared" si="23"/>
        <v>Bengaluru</v>
      </c>
    </row>
    <row r="765" spans="1:24" x14ac:dyDescent="0.4">
      <c r="A765">
        <v>100764</v>
      </c>
      <c r="B765" s="5">
        <v>45752.640972222223</v>
      </c>
      <c r="C765" s="3" t="str">
        <f>TEXT(Sales_Data[[#This Row],[OrderDate]],"mmmm")</f>
        <v>April</v>
      </c>
      <c r="D765" s="3" t="str">
        <f t="shared" si="22"/>
        <v>2025</v>
      </c>
      <c r="E765" t="s">
        <v>13</v>
      </c>
      <c r="F765" t="s">
        <v>14</v>
      </c>
      <c r="G765" t="s">
        <v>29</v>
      </c>
      <c r="H765" t="s">
        <v>16</v>
      </c>
      <c r="I765" t="s">
        <v>100</v>
      </c>
      <c r="J765">
        <v>61</v>
      </c>
      <c r="K765">
        <v>3200</v>
      </c>
      <c r="L765" s="7">
        <f>Sales_Data[[#This Row],[OrderQuantity]] *Sales_Data[[#This Row],[UnitPrice]]</f>
        <v>195200</v>
      </c>
      <c r="M765" s="7">
        <f>Sales_Data[[#This Row],[UnitPrice]]-Sales_Data[[#This Row],[UnitCost]]</f>
        <v>1200</v>
      </c>
      <c r="N765" s="7">
        <f>Sales_Data[[#This Row],[Gross Revenue]]-Sales_Data[[#This Row],[Discount Amount ]]</f>
        <v>194000</v>
      </c>
      <c r="O765" s="7">
        <f>Sales_Data[[#This Row],[OrderQuantity]] *Sales_Data[[#This Row],[UnitCost]]</f>
        <v>122000</v>
      </c>
      <c r="P765" s="7">
        <f>Sales_Data[[#This Row],[ItemCost]] +Sales_Data[[#This Row],[ShippingCost]]</f>
        <v>122524.38</v>
      </c>
      <c r="Q765" s="7">
        <f>Sales_Data[[#This Row],[Gross Revenue]]-Sales_Data[[#This Row],[TotalFinancialCost]]</f>
        <v>72675.62</v>
      </c>
      <c r="R765" s="7">
        <f>Sales_Data[[#This Row],[Actul Bill Amount]]-Sales_Data[[#This Row],[ShippingCost]]</f>
        <v>193475.62</v>
      </c>
      <c r="S765">
        <v>1169</v>
      </c>
      <c r="T765">
        <v>524.38</v>
      </c>
      <c r="U765" t="s">
        <v>17</v>
      </c>
      <c r="V765">
        <v>2000</v>
      </c>
      <c r="W765" t="s">
        <v>18</v>
      </c>
      <c r="X765" t="str">
        <f t="shared" si="23"/>
        <v>Bengaluru</v>
      </c>
    </row>
    <row r="766" spans="1:24" x14ac:dyDescent="0.4">
      <c r="A766">
        <v>100765</v>
      </c>
      <c r="B766" s="5">
        <v>45729.651388888888</v>
      </c>
      <c r="C766" s="3" t="str">
        <f>TEXT(Sales_Data[[#This Row],[OrderDate]],"mmmm")</f>
        <v>March</v>
      </c>
      <c r="D766" s="3" t="str">
        <f t="shared" si="22"/>
        <v>2025</v>
      </c>
      <c r="E766" t="s">
        <v>13</v>
      </c>
      <c r="F766" t="s">
        <v>14</v>
      </c>
      <c r="G766" t="s">
        <v>15</v>
      </c>
      <c r="H766" t="s">
        <v>16</v>
      </c>
      <c r="I766" t="s">
        <v>100</v>
      </c>
      <c r="J766">
        <v>60</v>
      </c>
      <c r="K766">
        <v>6500</v>
      </c>
      <c r="L766" s="7">
        <f>Sales_Data[[#This Row],[OrderQuantity]] *Sales_Data[[#This Row],[UnitPrice]]</f>
        <v>390000</v>
      </c>
      <c r="M766" s="7">
        <f>Sales_Data[[#This Row],[UnitPrice]]-Sales_Data[[#This Row],[UnitCost]]</f>
        <v>2300</v>
      </c>
      <c r="N766" s="7">
        <f>Sales_Data[[#This Row],[Gross Revenue]]-Sales_Data[[#This Row],[Discount Amount ]]</f>
        <v>387700</v>
      </c>
      <c r="O766" s="7">
        <f>Sales_Data[[#This Row],[OrderQuantity]] *Sales_Data[[#This Row],[UnitCost]]</f>
        <v>252000</v>
      </c>
      <c r="P766" s="7">
        <f>Sales_Data[[#This Row],[ItemCost]] +Sales_Data[[#This Row],[ShippingCost]]</f>
        <v>252780.9</v>
      </c>
      <c r="Q766" s="7">
        <f>Sales_Data[[#This Row],[Gross Revenue]]-Sales_Data[[#This Row],[TotalFinancialCost]]</f>
        <v>137219.1</v>
      </c>
      <c r="R766" s="7">
        <f>Sales_Data[[#This Row],[Actul Bill Amount]]-Sales_Data[[#This Row],[ShippingCost]]</f>
        <v>386919.1</v>
      </c>
      <c r="S766">
        <v>394</v>
      </c>
      <c r="T766">
        <v>780.9</v>
      </c>
      <c r="U766" t="s">
        <v>21</v>
      </c>
      <c r="V766">
        <v>4200</v>
      </c>
      <c r="W766" t="s">
        <v>18</v>
      </c>
      <c r="X766" t="str">
        <f t="shared" si="23"/>
        <v>Bengaluru</v>
      </c>
    </row>
    <row r="767" spans="1:24" x14ac:dyDescent="0.4">
      <c r="A767">
        <v>100766</v>
      </c>
      <c r="B767" s="5">
        <v>45696.373611111114</v>
      </c>
      <c r="C767" s="3" t="str">
        <f>TEXT(Sales_Data[[#This Row],[OrderDate]],"mmmm")</f>
        <v>February</v>
      </c>
      <c r="D767" s="3" t="str">
        <f t="shared" si="22"/>
        <v>2025</v>
      </c>
      <c r="E767" t="s">
        <v>45</v>
      </c>
      <c r="F767" t="s">
        <v>40</v>
      </c>
      <c r="G767" t="s">
        <v>29</v>
      </c>
      <c r="H767" t="s">
        <v>16</v>
      </c>
      <c r="I767" t="s">
        <v>100</v>
      </c>
      <c r="J767">
        <v>31</v>
      </c>
      <c r="K767">
        <v>5500</v>
      </c>
      <c r="L767" s="7">
        <f>Sales_Data[[#This Row],[OrderQuantity]] *Sales_Data[[#This Row],[UnitPrice]]</f>
        <v>170500</v>
      </c>
      <c r="M767" s="7">
        <f>Sales_Data[[#This Row],[UnitPrice]]-Sales_Data[[#This Row],[UnitCost]]</f>
        <v>2000</v>
      </c>
      <c r="N767" s="7">
        <f>Sales_Data[[#This Row],[Gross Revenue]]-Sales_Data[[#This Row],[Discount Amount ]]</f>
        <v>168500</v>
      </c>
      <c r="O767" s="7">
        <f>Sales_Data[[#This Row],[OrderQuantity]] *Sales_Data[[#This Row],[UnitCost]]</f>
        <v>108500</v>
      </c>
      <c r="P767" s="7">
        <f>Sales_Data[[#This Row],[ItemCost]] +Sales_Data[[#This Row],[ShippingCost]]</f>
        <v>109652.88</v>
      </c>
      <c r="Q767" s="7">
        <f>Sales_Data[[#This Row],[Gross Revenue]]-Sales_Data[[#This Row],[TotalFinancialCost]]</f>
        <v>60847.119999999995</v>
      </c>
      <c r="R767" s="7">
        <f>Sales_Data[[#This Row],[Actul Bill Amount]]-Sales_Data[[#This Row],[ShippingCost]]</f>
        <v>167347.12</v>
      </c>
      <c r="S767">
        <v>706</v>
      </c>
      <c r="T767">
        <v>1152.8800000000001</v>
      </c>
      <c r="U767" t="s">
        <v>41</v>
      </c>
      <c r="V767">
        <v>3500</v>
      </c>
      <c r="W767" t="s">
        <v>18</v>
      </c>
      <c r="X767" t="str">
        <f t="shared" si="23"/>
        <v>Bengaluru</v>
      </c>
    </row>
    <row r="768" spans="1:24" x14ac:dyDescent="0.4">
      <c r="A768">
        <v>100767</v>
      </c>
      <c r="B768" s="5">
        <v>45811.765972222223</v>
      </c>
      <c r="C768" s="3" t="str">
        <f>TEXT(Sales_Data[[#This Row],[OrderDate]],"mmmm")</f>
        <v>June</v>
      </c>
      <c r="D768" s="3" t="str">
        <f t="shared" si="22"/>
        <v>2025</v>
      </c>
      <c r="E768" t="s">
        <v>34</v>
      </c>
      <c r="F768" t="s">
        <v>14</v>
      </c>
      <c r="G768" t="s">
        <v>29</v>
      </c>
      <c r="H768" t="s">
        <v>32</v>
      </c>
      <c r="I768" t="s">
        <v>100</v>
      </c>
      <c r="J768">
        <v>84</v>
      </c>
      <c r="K768">
        <v>6500</v>
      </c>
      <c r="L768" s="7">
        <f>Sales_Data[[#This Row],[OrderQuantity]] *Sales_Data[[#This Row],[UnitPrice]]</f>
        <v>546000</v>
      </c>
      <c r="M768" s="7">
        <f>Sales_Data[[#This Row],[UnitPrice]]-Sales_Data[[#This Row],[UnitCost]]</f>
        <v>2300</v>
      </c>
      <c r="N768" s="7">
        <f>Sales_Data[[#This Row],[Gross Revenue]]-Sales_Data[[#This Row],[Discount Amount ]]</f>
        <v>543700</v>
      </c>
      <c r="O768" s="7">
        <f>Sales_Data[[#This Row],[OrderQuantity]] *Sales_Data[[#This Row],[UnitCost]]</f>
        <v>352800</v>
      </c>
      <c r="P768" s="7">
        <f>Sales_Data[[#This Row],[ItemCost]] +Sales_Data[[#This Row],[ShippingCost]]</f>
        <v>353052.34</v>
      </c>
      <c r="Q768" s="7">
        <f>Sales_Data[[#This Row],[Gross Revenue]]-Sales_Data[[#This Row],[TotalFinancialCost]]</f>
        <v>192947.65999999997</v>
      </c>
      <c r="R768" s="7">
        <f>Sales_Data[[#This Row],[Actul Bill Amount]]-Sales_Data[[#This Row],[ShippingCost]]</f>
        <v>543447.66</v>
      </c>
      <c r="S768">
        <v>800</v>
      </c>
      <c r="T768">
        <v>252.34</v>
      </c>
      <c r="U768" t="s">
        <v>21</v>
      </c>
      <c r="V768">
        <v>4200</v>
      </c>
      <c r="W768" t="s">
        <v>33</v>
      </c>
      <c r="X768" t="str">
        <f t="shared" si="23"/>
        <v>Delhi</v>
      </c>
    </row>
    <row r="769" spans="1:24" x14ac:dyDescent="0.4">
      <c r="A769">
        <v>100768</v>
      </c>
      <c r="B769" s="5">
        <v>45907.866666666669</v>
      </c>
      <c r="C769" s="3" t="str">
        <f>TEXT(Sales_Data[[#This Row],[OrderDate]],"mmmm")</f>
        <v>September</v>
      </c>
      <c r="D769" s="3" t="str">
        <f t="shared" si="22"/>
        <v>2025</v>
      </c>
      <c r="E769" t="s">
        <v>48</v>
      </c>
      <c r="F769" t="s">
        <v>43</v>
      </c>
      <c r="G769" t="s">
        <v>29</v>
      </c>
      <c r="H769" t="s">
        <v>32</v>
      </c>
      <c r="I769" t="s">
        <v>100</v>
      </c>
      <c r="J769">
        <v>94</v>
      </c>
      <c r="K769">
        <v>2800</v>
      </c>
      <c r="L769" s="7">
        <f>Sales_Data[[#This Row],[OrderQuantity]] *Sales_Data[[#This Row],[UnitPrice]]</f>
        <v>263200</v>
      </c>
      <c r="M769" s="7">
        <f>Sales_Data[[#This Row],[UnitPrice]]-Sales_Data[[#This Row],[UnitCost]]</f>
        <v>1300</v>
      </c>
      <c r="N769" s="7">
        <f>Sales_Data[[#This Row],[Gross Revenue]]-Sales_Data[[#This Row],[Discount Amount ]]</f>
        <v>261900</v>
      </c>
      <c r="O769" s="7">
        <f>Sales_Data[[#This Row],[OrderQuantity]] *Sales_Data[[#This Row],[UnitCost]]</f>
        <v>141000</v>
      </c>
      <c r="P769" s="7">
        <f>Sales_Data[[#This Row],[ItemCost]] +Sales_Data[[#This Row],[ShippingCost]]</f>
        <v>141635.22</v>
      </c>
      <c r="Q769" s="7">
        <f>Sales_Data[[#This Row],[Gross Revenue]]-Sales_Data[[#This Row],[TotalFinancialCost]]</f>
        <v>121564.78</v>
      </c>
      <c r="R769" s="7">
        <f>Sales_Data[[#This Row],[Actul Bill Amount]]-Sales_Data[[#This Row],[ShippingCost]]</f>
        <v>261264.78</v>
      </c>
      <c r="S769">
        <v>736</v>
      </c>
      <c r="T769">
        <v>635.22</v>
      </c>
      <c r="U769" t="s">
        <v>61</v>
      </c>
      <c r="V769">
        <v>1500</v>
      </c>
      <c r="W769" t="s">
        <v>33</v>
      </c>
      <c r="X769" t="str">
        <f t="shared" si="23"/>
        <v>Delhi</v>
      </c>
    </row>
    <row r="770" spans="1:24" x14ac:dyDescent="0.4">
      <c r="A770">
        <v>100769</v>
      </c>
      <c r="B770" s="5">
        <v>45819.967361111114</v>
      </c>
      <c r="C770" s="3" t="str">
        <f>TEXT(Sales_Data[[#This Row],[OrderDate]],"mmmm")</f>
        <v>June</v>
      </c>
      <c r="D770" s="3" t="str">
        <f t="shared" ref="D770:D833" si="24">TEXT(B770, "yyyy")</f>
        <v>2025</v>
      </c>
      <c r="E770" t="s">
        <v>13</v>
      </c>
      <c r="F770" t="s">
        <v>46</v>
      </c>
      <c r="G770" t="s">
        <v>29</v>
      </c>
      <c r="H770" t="s">
        <v>32</v>
      </c>
      <c r="I770" t="s">
        <v>100</v>
      </c>
      <c r="J770">
        <v>30</v>
      </c>
      <c r="K770">
        <v>15000</v>
      </c>
      <c r="L770" s="7">
        <f>Sales_Data[[#This Row],[OrderQuantity]] *Sales_Data[[#This Row],[UnitPrice]]</f>
        <v>450000</v>
      </c>
      <c r="M770" s="7">
        <f>Sales_Data[[#This Row],[UnitPrice]]-Sales_Data[[#This Row],[UnitCost]]</f>
        <v>5500</v>
      </c>
      <c r="N770" s="7">
        <f>Sales_Data[[#This Row],[Gross Revenue]]-Sales_Data[[#This Row],[Discount Amount ]]</f>
        <v>444500</v>
      </c>
      <c r="O770" s="7">
        <f>Sales_Data[[#This Row],[OrderQuantity]] *Sales_Data[[#This Row],[UnitCost]]</f>
        <v>285000</v>
      </c>
      <c r="P770" s="7">
        <f>Sales_Data[[#This Row],[ItemCost]] +Sales_Data[[#This Row],[ShippingCost]]</f>
        <v>286142.7</v>
      </c>
      <c r="Q770" s="7">
        <f>Sales_Data[[#This Row],[Gross Revenue]]-Sales_Data[[#This Row],[TotalFinancialCost]]</f>
        <v>163857.29999999999</v>
      </c>
      <c r="R770" s="7">
        <f>Sales_Data[[#This Row],[Actul Bill Amount]]-Sales_Data[[#This Row],[ShippingCost]]</f>
        <v>443357.3</v>
      </c>
      <c r="S770">
        <v>775</v>
      </c>
      <c r="T770">
        <v>1142.7</v>
      </c>
      <c r="U770" t="s">
        <v>53</v>
      </c>
      <c r="V770">
        <v>9500</v>
      </c>
      <c r="W770" t="s">
        <v>33</v>
      </c>
      <c r="X770" t="str">
        <f t="shared" ref="X770:X833" si="25">_xlfn.TEXTBEFORE(W770, " ")</f>
        <v>Delhi</v>
      </c>
    </row>
    <row r="771" spans="1:24" x14ac:dyDescent="0.4">
      <c r="A771">
        <v>100770</v>
      </c>
      <c r="B771" s="5">
        <v>45775.845138888886</v>
      </c>
      <c r="C771" s="3" t="str">
        <f>TEXT(Sales_Data[[#This Row],[OrderDate]],"mmmm")</f>
        <v>April</v>
      </c>
      <c r="D771" s="3" t="str">
        <f t="shared" si="24"/>
        <v>2025</v>
      </c>
      <c r="E771" t="s">
        <v>42</v>
      </c>
      <c r="F771" t="s">
        <v>55</v>
      </c>
      <c r="G771" t="s">
        <v>15</v>
      </c>
      <c r="H771" t="s">
        <v>32</v>
      </c>
      <c r="I771" t="s">
        <v>100</v>
      </c>
      <c r="J771">
        <v>6</v>
      </c>
      <c r="K771">
        <v>850</v>
      </c>
      <c r="L771" s="7">
        <f>Sales_Data[[#This Row],[OrderQuantity]] *Sales_Data[[#This Row],[UnitPrice]]</f>
        <v>5100</v>
      </c>
      <c r="M771" s="7">
        <f>Sales_Data[[#This Row],[UnitPrice]]-Sales_Data[[#This Row],[UnitCost]]</f>
        <v>300</v>
      </c>
      <c r="N771" s="7">
        <f>Sales_Data[[#This Row],[Gross Revenue]]-Sales_Data[[#This Row],[Discount Amount ]]</f>
        <v>4800</v>
      </c>
      <c r="O771" s="7">
        <f>Sales_Data[[#This Row],[OrderQuantity]] *Sales_Data[[#This Row],[UnitCost]]</f>
        <v>3300</v>
      </c>
      <c r="P771" s="7">
        <f>Sales_Data[[#This Row],[ItemCost]] +Sales_Data[[#This Row],[ShippingCost]]</f>
        <v>3734.52</v>
      </c>
      <c r="Q771" s="7">
        <f>Sales_Data[[#This Row],[Gross Revenue]]-Sales_Data[[#This Row],[TotalFinancialCost]]</f>
        <v>1365.48</v>
      </c>
      <c r="R771" s="7">
        <f>Sales_Data[[#This Row],[Actul Bill Amount]]-Sales_Data[[#This Row],[ShippingCost]]</f>
        <v>4365.4799999999996</v>
      </c>
      <c r="S771">
        <v>704</v>
      </c>
      <c r="T771">
        <v>434.52</v>
      </c>
      <c r="U771" t="s">
        <v>56</v>
      </c>
      <c r="V771">
        <v>550</v>
      </c>
      <c r="W771" t="s">
        <v>33</v>
      </c>
      <c r="X771" t="str">
        <f t="shared" si="25"/>
        <v>Delhi</v>
      </c>
    </row>
    <row r="772" spans="1:24" x14ac:dyDescent="0.4">
      <c r="A772">
        <v>100771</v>
      </c>
      <c r="B772" s="5">
        <v>45916.822222222225</v>
      </c>
      <c r="C772" s="3" t="str">
        <f>TEXT(Sales_Data[[#This Row],[OrderDate]],"mmmm")</f>
        <v>September</v>
      </c>
      <c r="D772" s="3" t="str">
        <f t="shared" si="24"/>
        <v>2025</v>
      </c>
      <c r="E772" t="s">
        <v>42</v>
      </c>
      <c r="F772" t="s">
        <v>55</v>
      </c>
      <c r="G772" t="s">
        <v>29</v>
      </c>
      <c r="H772" t="s">
        <v>16</v>
      </c>
      <c r="I772" t="s">
        <v>100</v>
      </c>
      <c r="J772">
        <v>80</v>
      </c>
      <c r="K772">
        <v>600</v>
      </c>
      <c r="L772" s="7">
        <f>Sales_Data[[#This Row],[OrderQuantity]] *Sales_Data[[#This Row],[UnitPrice]]</f>
        <v>48000</v>
      </c>
      <c r="M772" s="7">
        <f>Sales_Data[[#This Row],[UnitPrice]]-Sales_Data[[#This Row],[UnitCost]]</f>
        <v>250</v>
      </c>
      <c r="N772" s="7">
        <f>Sales_Data[[#This Row],[Gross Revenue]]-Sales_Data[[#This Row],[Discount Amount ]]</f>
        <v>47750</v>
      </c>
      <c r="O772" s="7">
        <f>Sales_Data[[#This Row],[OrderQuantity]] *Sales_Data[[#This Row],[UnitCost]]</f>
        <v>28000</v>
      </c>
      <c r="P772" s="7">
        <f>Sales_Data[[#This Row],[ItemCost]] +Sales_Data[[#This Row],[ShippingCost]]</f>
        <v>28697.53</v>
      </c>
      <c r="Q772" s="7">
        <f>Sales_Data[[#This Row],[Gross Revenue]]-Sales_Data[[#This Row],[TotalFinancialCost]]</f>
        <v>19302.47</v>
      </c>
      <c r="R772" s="7">
        <f>Sales_Data[[#This Row],[Actul Bill Amount]]-Sales_Data[[#This Row],[ShippingCost]]</f>
        <v>47052.47</v>
      </c>
      <c r="S772">
        <v>783</v>
      </c>
      <c r="T772">
        <v>697.53</v>
      </c>
      <c r="U772" t="s">
        <v>57</v>
      </c>
      <c r="V772">
        <v>350</v>
      </c>
      <c r="W772" t="s">
        <v>18</v>
      </c>
      <c r="X772" t="str">
        <f t="shared" si="25"/>
        <v>Bengaluru</v>
      </c>
    </row>
    <row r="773" spans="1:24" x14ac:dyDescent="0.4">
      <c r="A773">
        <v>100772</v>
      </c>
      <c r="B773" s="5">
        <v>45963.806250000001</v>
      </c>
      <c r="C773" s="3" t="str">
        <f>TEXT(Sales_Data[[#This Row],[OrderDate]],"mmmm")</f>
        <v>November</v>
      </c>
      <c r="D773" s="3" t="str">
        <f t="shared" si="24"/>
        <v>2025</v>
      </c>
      <c r="E773" t="s">
        <v>48</v>
      </c>
      <c r="F773" t="s">
        <v>24</v>
      </c>
      <c r="G773" t="s">
        <v>15</v>
      </c>
      <c r="H773" t="s">
        <v>37</v>
      </c>
      <c r="I773" t="s">
        <v>100</v>
      </c>
      <c r="J773">
        <v>28</v>
      </c>
      <c r="K773">
        <v>45000</v>
      </c>
      <c r="L773" s="7">
        <f>Sales_Data[[#This Row],[OrderQuantity]] *Sales_Data[[#This Row],[UnitPrice]]</f>
        <v>1260000</v>
      </c>
      <c r="M773" s="7">
        <f>Sales_Data[[#This Row],[UnitPrice]]-Sales_Data[[#This Row],[UnitCost]]</f>
        <v>13000</v>
      </c>
      <c r="N773" s="7">
        <f>Sales_Data[[#This Row],[Gross Revenue]]-Sales_Data[[#This Row],[Discount Amount ]]</f>
        <v>1247000</v>
      </c>
      <c r="O773" s="7">
        <f>Sales_Data[[#This Row],[OrderQuantity]] *Sales_Data[[#This Row],[UnitCost]]</f>
        <v>896000</v>
      </c>
      <c r="P773" s="7">
        <f>Sales_Data[[#This Row],[ItemCost]] +Sales_Data[[#This Row],[ShippingCost]]</f>
        <v>898872.54</v>
      </c>
      <c r="Q773" s="7">
        <f>Sales_Data[[#This Row],[Gross Revenue]]-Sales_Data[[#This Row],[TotalFinancialCost]]</f>
        <v>361127.45999999996</v>
      </c>
      <c r="R773" s="7">
        <f>Sales_Data[[#This Row],[Actul Bill Amount]]-Sales_Data[[#This Row],[ShippingCost]]</f>
        <v>1244127.46</v>
      </c>
      <c r="S773">
        <v>1069</v>
      </c>
      <c r="T773">
        <v>2872.54</v>
      </c>
      <c r="U773" t="s">
        <v>26</v>
      </c>
      <c r="V773">
        <v>32000</v>
      </c>
      <c r="W773" t="s">
        <v>38</v>
      </c>
      <c r="X773" t="str">
        <f t="shared" si="25"/>
        <v>Kolkata</v>
      </c>
    </row>
    <row r="774" spans="1:24" x14ac:dyDescent="0.4">
      <c r="A774">
        <v>100773</v>
      </c>
      <c r="B774" s="5">
        <v>45925.833333333336</v>
      </c>
      <c r="C774" s="3" t="str">
        <f>TEXT(Sales_Data[[#This Row],[OrderDate]],"mmmm")</f>
        <v>September</v>
      </c>
      <c r="D774" s="3" t="str">
        <f t="shared" si="24"/>
        <v>2025</v>
      </c>
      <c r="E774" t="s">
        <v>23</v>
      </c>
      <c r="F774" t="s">
        <v>55</v>
      </c>
      <c r="G774" t="s">
        <v>29</v>
      </c>
      <c r="H774" t="s">
        <v>37</v>
      </c>
      <c r="I774" t="s">
        <v>100</v>
      </c>
      <c r="J774">
        <v>73</v>
      </c>
      <c r="K774">
        <v>850</v>
      </c>
      <c r="L774" s="7">
        <f>Sales_Data[[#This Row],[OrderQuantity]] *Sales_Data[[#This Row],[UnitPrice]]</f>
        <v>62050</v>
      </c>
      <c r="M774" s="7">
        <f>Sales_Data[[#This Row],[UnitPrice]]-Sales_Data[[#This Row],[UnitCost]]</f>
        <v>300</v>
      </c>
      <c r="N774" s="7">
        <f>Sales_Data[[#This Row],[Gross Revenue]]-Sales_Data[[#This Row],[Discount Amount ]]</f>
        <v>61750</v>
      </c>
      <c r="O774" s="7">
        <f>Sales_Data[[#This Row],[OrderQuantity]] *Sales_Data[[#This Row],[UnitCost]]</f>
        <v>40150</v>
      </c>
      <c r="P774" s="7">
        <f>Sales_Data[[#This Row],[ItemCost]] +Sales_Data[[#This Row],[ShippingCost]]</f>
        <v>40720.75</v>
      </c>
      <c r="Q774" s="7">
        <f>Sales_Data[[#This Row],[Gross Revenue]]-Sales_Data[[#This Row],[TotalFinancialCost]]</f>
        <v>21329.25</v>
      </c>
      <c r="R774" s="7">
        <f>Sales_Data[[#This Row],[Actul Bill Amount]]-Sales_Data[[#This Row],[ShippingCost]]</f>
        <v>61179.25</v>
      </c>
      <c r="S774">
        <v>599</v>
      </c>
      <c r="T774">
        <v>570.75</v>
      </c>
      <c r="U774" t="s">
        <v>56</v>
      </c>
      <c r="V774">
        <v>550</v>
      </c>
      <c r="W774" t="s">
        <v>38</v>
      </c>
      <c r="X774" t="str">
        <f t="shared" si="25"/>
        <v>Kolkata</v>
      </c>
    </row>
    <row r="775" spans="1:24" x14ac:dyDescent="0.4">
      <c r="A775">
        <v>100774</v>
      </c>
      <c r="B775" s="5">
        <v>45711.763888888891</v>
      </c>
      <c r="C775" s="3" t="str">
        <f>TEXT(Sales_Data[[#This Row],[OrderDate]],"mmmm")</f>
        <v>February</v>
      </c>
      <c r="D775" s="3" t="str">
        <f t="shared" si="24"/>
        <v>2025</v>
      </c>
      <c r="E775" t="s">
        <v>45</v>
      </c>
      <c r="F775" t="s">
        <v>46</v>
      </c>
      <c r="G775" t="s">
        <v>29</v>
      </c>
      <c r="H775" t="s">
        <v>16</v>
      </c>
      <c r="I775" t="s">
        <v>100</v>
      </c>
      <c r="J775">
        <v>60</v>
      </c>
      <c r="K775">
        <v>4500</v>
      </c>
      <c r="L775" s="7">
        <f>Sales_Data[[#This Row],[OrderQuantity]] *Sales_Data[[#This Row],[UnitPrice]]</f>
        <v>270000</v>
      </c>
      <c r="M775" s="7">
        <f>Sales_Data[[#This Row],[UnitPrice]]-Sales_Data[[#This Row],[UnitCost]]</f>
        <v>1700</v>
      </c>
      <c r="N775" s="7">
        <f>Sales_Data[[#This Row],[Gross Revenue]]-Sales_Data[[#This Row],[Discount Amount ]]</f>
        <v>268300</v>
      </c>
      <c r="O775" s="7">
        <f>Sales_Data[[#This Row],[OrderQuantity]] *Sales_Data[[#This Row],[UnitCost]]</f>
        <v>168000</v>
      </c>
      <c r="P775" s="7">
        <f>Sales_Data[[#This Row],[ItemCost]] +Sales_Data[[#This Row],[ShippingCost]]</f>
        <v>170425.24</v>
      </c>
      <c r="Q775" s="7">
        <f>Sales_Data[[#This Row],[Gross Revenue]]-Sales_Data[[#This Row],[TotalFinancialCost]]</f>
        <v>99574.760000000009</v>
      </c>
      <c r="R775" s="7">
        <f>Sales_Data[[#This Row],[Actul Bill Amount]]-Sales_Data[[#This Row],[ShippingCost]]</f>
        <v>265874.76</v>
      </c>
      <c r="S775">
        <v>484</v>
      </c>
      <c r="T775">
        <v>2425.2399999999998</v>
      </c>
      <c r="U775" t="s">
        <v>47</v>
      </c>
      <c r="V775">
        <v>2800</v>
      </c>
      <c r="W775" t="s">
        <v>18</v>
      </c>
      <c r="X775" t="str">
        <f t="shared" si="25"/>
        <v>Bengaluru</v>
      </c>
    </row>
    <row r="776" spans="1:24" x14ac:dyDescent="0.4">
      <c r="A776">
        <v>100775</v>
      </c>
      <c r="B776" s="5">
        <v>45893.393055555556</v>
      </c>
      <c r="C776" s="3" t="str">
        <f>TEXT(Sales_Data[[#This Row],[OrderDate]],"mmmm")</f>
        <v>August</v>
      </c>
      <c r="D776" s="3" t="str">
        <f t="shared" si="24"/>
        <v>2025</v>
      </c>
      <c r="E776" t="s">
        <v>50</v>
      </c>
      <c r="F776" t="s">
        <v>43</v>
      </c>
      <c r="G776" t="s">
        <v>15</v>
      </c>
      <c r="H776" t="s">
        <v>37</v>
      </c>
      <c r="I776" t="s">
        <v>100</v>
      </c>
      <c r="J776">
        <v>46</v>
      </c>
      <c r="K776">
        <v>4500</v>
      </c>
      <c r="L776" s="7">
        <f>Sales_Data[[#This Row],[OrderQuantity]] *Sales_Data[[#This Row],[UnitPrice]]</f>
        <v>207000</v>
      </c>
      <c r="M776" s="7">
        <f>Sales_Data[[#This Row],[UnitPrice]]-Sales_Data[[#This Row],[UnitCost]]</f>
        <v>2000</v>
      </c>
      <c r="N776" s="7">
        <f>Sales_Data[[#This Row],[Gross Revenue]]-Sales_Data[[#This Row],[Discount Amount ]]</f>
        <v>205000</v>
      </c>
      <c r="O776" s="7">
        <f>Sales_Data[[#This Row],[OrderQuantity]] *Sales_Data[[#This Row],[UnitCost]]</f>
        <v>115000</v>
      </c>
      <c r="P776" s="7">
        <f>Sales_Data[[#This Row],[ItemCost]] +Sales_Data[[#This Row],[ShippingCost]]</f>
        <v>115385.72</v>
      </c>
      <c r="Q776" s="7">
        <f>Sales_Data[[#This Row],[Gross Revenue]]-Sales_Data[[#This Row],[TotalFinancialCost]]</f>
        <v>91614.28</v>
      </c>
      <c r="R776" s="7">
        <f>Sales_Data[[#This Row],[Actul Bill Amount]]-Sales_Data[[#This Row],[ShippingCost]]</f>
        <v>204614.28</v>
      </c>
      <c r="S776">
        <v>353</v>
      </c>
      <c r="T776">
        <v>385.72</v>
      </c>
      <c r="U776" t="s">
        <v>44</v>
      </c>
      <c r="V776">
        <v>2500</v>
      </c>
      <c r="W776" t="s">
        <v>38</v>
      </c>
      <c r="X776" t="str">
        <f t="shared" si="25"/>
        <v>Kolkata</v>
      </c>
    </row>
    <row r="777" spans="1:24" x14ac:dyDescent="0.4">
      <c r="A777">
        <v>100776</v>
      </c>
      <c r="B777" s="5">
        <v>45879.425000000003</v>
      </c>
      <c r="C777" s="3" t="str">
        <f>TEXT(Sales_Data[[#This Row],[OrderDate]],"mmmm")</f>
        <v>August</v>
      </c>
      <c r="D777" s="3" t="str">
        <f t="shared" si="24"/>
        <v>2025</v>
      </c>
      <c r="E777" t="s">
        <v>39</v>
      </c>
      <c r="F777" t="s">
        <v>14</v>
      </c>
      <c r="G777" t="s">
        <v>29</v>
      </c>
      <c r="H777" t="s">
        <v>16</v>
      </c>
      <c r="I777" t="s">
        <v>100</v>
      </c>
      <c r="J777">
        <v>86</v>
      </c>
      <c r="K777">
        <v>3200</v>
      </c>
      <c r="L777" s="7">
        <f>Sales_Data[[#This Row],[OrderQuantity]] *Sales_Data[[#This Row],[UnitPrice]]</f>
        <v>275200</v>
      </c>
      <c r="M777" s="7">
        <f>Sales_Data[[#This Row],[UnitPrice]]-Sales_Data[[#This Row],[UnitCost]]</f>
        <v>1200</v>
      </c>
      <c r="N777" s="7">
        <f>Sales_Data[[#This Row],[Gross Revenue]]-Sales_Data[[#This Row],[Discount Amount ]]</f>
        <v>274000</v>
      </c>
      <c r="O777" s="7">
        <f>Sales_Data[[#This Row],[OrderQuantity]] *Sales_Data[[#This Row],[UnitCost]]</f>
        <v>172000</v>
      </c>
      <c r="P777" s="7">
        <f>Sales_Data[[#This Row],[ItemCost]] +Sales_Data[[#This Row],[ShippingCost]]</f>
        <v>172608.92</v>
      </c>
      <c r="Q777" s="7">
        <f>Sales_Data[[#This Row],[Gross Revenue]]-Sales_Data[[#This Row],[TotalFinancialCost]]</f>
        <v>102591.07999999999</v>
      </c>
      <c r="R777" s="7">
        <f>Sales_Data[[#This Row],[Actul Bill Amount]]-Sales_Data[[#This Row],[ShippingCost]]</f>
        <v>273391.08</v>
      </c>
      <c r="S777">
        <v>894</v>
      </c>
      <c r="T777">
        <v>608.91999999999996</v>
      </c>
      <c r="U777" t="s">
        <v>17</v>
      </c>
      <c r="V777">
        <v>2000</v>
      </c>
      <c r="W777" t="s">
        <v>18</v>
      </c>
      <c r="X777" t="str">
        <f t="shared" si="25"/>
        <v>Bengaluru</v>
      </c>
    </row>
    <row r="778" spans="1:24" x14ac:dyDescent="0.4">
      <c r="A778">
        <v>100777</v>
      </c>
      <c r="B778" s="5">
        <v>45908.828472222223</v>
      </c>
      <c r="C778" s="3" t="str">
        <f>TEXT(Sales_Data[[#This Row],[OrderDate]],"mmmm")</f>
        <v>September</v>
      </c>
      <c r="D778" s="3" t="str">
        <f t="shared" si="24"/>
        <v>2025</v>
      </c>
      <c r="E778" t="s">
        <v>48</v>
      </c>
      <c r="F778" t="s">
        <v>35</v>
      </c>
      <c r="G778" t="s">
        <v>15</v>
      </c>
      <c r="H778" t="s">
        <v>16</v>
      </c>
      <c r="I778" t="s">
        <v>100</v>
      </c>
      <c r="J778">
        <v>26</v>
      </c>
      <c r="K778">
        <v>12000</v>
      </c>
      <c r="L778" s="7">
        <f>Sales_Data[[#This Row],[OrderQuantity]] *Sales_Data[[#This Row],[UnitPrice]]</f>
        <v>312000</v>
      </c>
      <c r="M778" s="7">
        <f>Sales_Data[[#This Row],[UnitPrice]]-Sales_Data[[#This Row],[UnitCost]]</f>
        <v>4000</v>
      </c>
      <c r="N778" s="7">
        <f>Sales_Data[[#This Row],[Gross Revenue]]-Sales_Data[[#This Row],[Discount Amount ]]</f>
        <v>308000</v>
      </c>
      <c r="O778" s="7">
        <f>Sales_Data[[#This Row],[OrderQuantity]] *Sales_Data[[#This Row],[UnitCost]]</f>
        <v>208000</v>
      </c>
      <c r="P778" s="7">
        <f>Sales_Data[[#This Row],[ItemCost]] +Sales_Data[[#This Row],[ShippingCost]]</f>
        <v>208819.26</v>
      </c>
      <c r="Q778" s="7">
        <f>Sales_Data[[#This Row],[Gross Revenue]]-Sales_Data[[#This Row],[TotalFinancialCost]]</f>
        <v>103180.73999999999</v>
      </c>
      <c r="R778" s="7">
        <f>Sales_Data[[#This Row],[Actul Bill Amount]]-Sales_Data[[#This Row],[ShippingCost]]</f>
        <v>307180.74</v>
      </c>
      <c r="S778">
        <v>1101</v>
      </c>
      <c r="T778">
        <v>819.26</v>
      </c>
      <c r="U778" t="s">
        <v>36</v>
      </c>
      <c r="V778">
        <v>8000</v>
      </c>
      <c r="W778" t="s">
        <v>18</v>
      </c>
      <c r="X778" t="str">
        <f t="shared" si="25"/>
        <v>Bengaluru</v>
      </c>
    </row>
    <row r="779" spans="1:24" x14ac:dyDescent="0.4">
      <c r="A779">
        <v>100778</v>
      </c>
      <c r="B779" s="5">
        <v>45970.202777777777</v>
      </c>
      <c r="C779" s="3" t="str">
        <f>TEXT(Sales_Data[[#This Row],[OrderDate]],"mmmm")</f>
        <v>November</v>
      </c>
      <c r="D779" s="3" t="str">
        <f t="shared" si="24"/>
        <v>2025</v>
      </c>
      <c r="E779" t="s">
        <v>34</v>
      </c>
      <c r="F779" t="s">
        <v>55</v>
      </c>
      <c r="G779" t="s">
        <v>31</v>
      </c>
      <c r="H779" t="s">
        <v>25</v>
      </c>
      <c r="I779" t="s">
        <v>100</v>
      </c>
      <c r="J779">
        <v>79</v>
      </c>
      <c r="K779">
        <v>850</v>
      </c>
      <c r="L779" s="7">
        <f>Sales_Data[[#This Row],[OrderQuantity]] *Sales_Data[[#This Row],[UnitPrice]]</f>
        <v>67150</v>
      </c>
      <c r="M779" s="7">
        <f>Sales_Data[[#This Row],[UnitPrice]]-Sales_Data[[#This Row],[UnitCost]]</f>
        <v>300</v>
      </c>
      <c r="N779" s="7">
        <f>Sales_Data[[#This Row],[Gross Revenue]]-Sales_Data[[#This Row],[Discount Amount ]]</f>
        <v>66850</v>
      </c>
      <c r="O779" s="7">
        <f>Sales_Data[[#This Row],[OrderQuantity]] *Sales_Data[[#This Row],[UnitCost]]</f>
        <v>43450</v>
      </c>
      <c r="P779" s="7">
        <f>Sales_Data[[#This Row],[ItemCost]] +Sales_Data[[#This Row],[ShippingCost]]</f>
        <v>43880.22</v>
      </c>
      <c r="Q779" s="7">
        <f>Sales_Data[[#This Row],[Gross Revenue]]-Sales_Data[[#This Row],[TotalFinancialCost]]</f>
        <v>23269.78</v>
      </c>
      <c r="R779" s="7">
        <f>Sales_Data[[#This Row],[Actul Bill Amount]]-Sales_Data[[#This Row],[ShippingCost]]</f>
        <v>66419.78</v>
      </c>
      <c r="S779">
        <v>675</v>
      </c>
      <c r="T779">
        <v>430.22</v>
      </c>
      <c r="U779" t="s">
        <v>56</v>
      </c>
      <c r="V779">
        <v>550</v>
      </c>
      <c r="W779" t="s">
        <v>27</v>
      </c>
      <c r="X779" t="str">
        <f t="shared" si="25"/>
        <v>Mumbai</v>
      </c>
    </row>
    <row r="780" spans="1:24" x14ac:dyDescent="0.4">
      <c r="A780">
        <v>100779</v>
      </c>
      <c r="B780" s="5">
        <v>45769.823611111111</v>
      </c>
      <c r="C780" s="3" t="str">
        <f>TEXT(Sales_Data[[#This Row],[OrderDate]],"mmmm")</f>
        <v>April</v>
      </c>
      <c r="D780" s="3" t="str">
        <f t="shared" si="24"/>
        <v>2025</v>
      </c>
      <c r="E780" t="s">
        <v>42</v>
      </c>
      <c r="F780" t="s">
        <v>40</v>
      </c>
      <c r="G780" t="s">
        <v>31</v>
      </c>
      <c r="H780" t="s">
        <v>32</v>
      </c>
      <c r="I780" t="s">
        <v>100</v>
      </c>
      <c r="J780">
        <v>44</v>
      </c>
      <c r="K780">
        <v>5500</v>
      </c>
      <c r="L780" s="7">
        <f>Sales_Data[[#This Row],[OrderQuantity]] *Sales_Data[[#This Row],[UnitPrice]]</f>
        <v>242000</v>
      </c>
      <c r="M780" s="7">
        <f>Sales_Data[[#This Row],[UnitPrice]]-Sales_Data[[#This Row],[UnitCost]]</f>
        <v>2000</v>
      </c>
      <c r="N780" s="7">
        <f>Sales_Data[[#This Row],[Gross Revenue]]-Sales_Data[[#This Row],[Discount Amount ]]</f>
        <v>240000</v>
      </c>
      <c r="O780" s="7">
        <f>Sales_Data[[#This Row],[OrderQuantity]] *Sales_Data[[#This Row],[UnitCost]]</f>
        <v>154000</v>
      </c>
      <c r="P780" s="7">
        <f>Sales_Data[[#This Row],[ItemCost]] +Sales_Data[[#This Row],[ShippingCost]]</f>
        <v>154314.34</v>
      </c>
      <c r="Q780" s="7">
        <f>Sales_Data[[#This Row],[Gross Revenue]]-Sales_Data[[#This Row],[TotalFinancialCost]]</f>
        <v>87685.66</v>
      </c>
      <c r="R780" s="7">
        <f>Sales_Data[[#This Row],[Actul Bill Amount]]-Sales_Data[[#This Row],[ShippingCost]]</f>
        <v>239685.66</v>
      </c>
      <c r="S780">
        <v>743</v>
      </c>
      <c r="T780">
        <v>314.33999999999997</v>
      </c>
      <c r="U780" t="s">
        <v>41</v>
      </c>
      <c r="V780">
        <v>3500</v>
      </c>
      <c r="W780" t="s">
        <v>33</v>
      </c>
      <c r="X780" t="str">
        <f t="shared" si="25"/>
        <v>Delhi</v>
      </c>
    </row>
    <row r="781" spans="1:24" x14ac:dyDescent="0.4">
      <c r="A781">
        <v>100780</v>
      </c>
      <c r="B781" s="5">
        <v>45912.631944444445</v>
      </c>
      <c r="C781" s="3" t="str">
        <f>TEXT(Sales_Data[[#This Row],[OrderDate]],"mmmm")</f>
        <v>September</v>
      </c>
      <c r="D781" s="3" t="str">
        <f t="shared" si="24"/>
        <v>2025</v>
      </c>
      <c r="E781" t="s">
        <v>48</v>
      </c>
      <c r="F781" t="s">
        <v>55</v>
      </c>
      <c r="G781" t="s">
        <v>15</v>
      </c>
      <c r="H781" t="s">
        <v>20</v>
      </c>
      <c r="I781" t="s">
        <v>100</v>
      </c>
      <c r="J781">
        <v>92</v>
      </c>
      <c r="K781">
        <v>850</v>
      </c>
      <c r="L781" s="7">
        <f>Sales_Data[[#This Row],[OrderQuantity]] *Sales_Data[[#This Row],[UnitPrice]]</f>
        <v>78200</v>
      </c>
      <c r="M781" s="7">
        <f>Sales_Data[[#This Row],[UnitPrice]]-Sales_Data[[#This Row],[UnitCost]]</f>
        <v>300</v>
      </c>
      <c r="N781" s="7">
        <f>Sales_Data[[#This Row],[Gross Revenue]]-Sales_Data[[#This Row],[Discount Amount ]]</f>
        <v>77900</v>
      </c>
      <c r="O781" s="7">
        <f>Sales_Data[[#This Row],[OrderQuantity]] *Sales_Data[[#This Row],[UnitCost]]</f>
        <v>50600</v>
      </c>
      <c r="P781" s="7">
        <f>Sales_Data[[#This Row],[ItemCost]] +Sales_Data[[#This Row],[ShippingCost]]</f>
        <v>50993.72</v>
      </c>
      <c r="Q781" s="7">
        <f>Sales_Data[[#This Row],[Gross Revenue]]-Sales_Data[[#This Row],[TotalFinancialCost]]</f>
        <v>27206.28</v>
      </c>
      <c r="R781" s="7">
        <f>Sales_Data[[#This Row],[Actul Bill Amount]]-Sales_Data[[#This Row],[ShippingCost]]</f>
        <v>77506.28</v>
      </c>
      <c r="S781">
        <v>672</v>
      </c>
      <c r="T781">
        <v>393.72</v>
      </c>
      <c r="U781" t="s">
        <v>56</v>
      </c>
      <c r="V781">
        <v>550</v>
      </c>
      <c r="W781" t="s">
        <v>22</v>
      </c>
      <c r="X781" t="str">
        <f t="shared" si="25"/>
        <v>Nagpur</v>
      </c>
    </row>
    <row r="782" spans="1:24" x14ac:dyDescent="0.4">
      <c r="A782">
        <v>100781</v>
      </c>
      <c r="B782" s="5">
        <v>45960.77847222222</v>
      </c>
      <c r="C782" s="3" t="str">
        <f>TEXT(Sales_Data[[#This Row],[OrderDate]],"mmmm")</f>
        <v>October</v>
      </c>
      <c r="D782" s="3" t="str">
        <f t="shared" si="24"/>
        <v>2025</v>
      </c>
      <c r="E782" t="s">
        <v>34</v>
      </c>
      <c r="F782" t="s">
        <v>28</v>
      </c>
      <c r="G782" t="s">
        <v>29</v>
      </c>
      <c r="H782" t="s">
        <v>25</v>
      </c>
      <c r="I782" t="s">
        <v>100</v>
      </c>
      <c r="J782">
        <v>43</v>
      </c>
      <c r="K782">
        <v>450</v>
      </c>
      <c r="L782" s="7">
        <f>Sales_Data[[#This Row],[OrderQuantity]] *Sales_Data[[#This Row],[UnitPrice]]</f>
        <v>19350</v>
      </c>
      <c r="M782" s="7">
        <f>Sales_Data[[#This Row],[UnitPrice]]-Sales_Data[[#This Row],[UnitCost]]</f>
        <v>250</v>
      </c>
      <c r="N782" s="7">
        <f>Sales_Data[[#This Row],[Gross Revenue]]-Sales_Data[[#This Row],[Discount Amount ]]</f>
        <v>19100</v>
      </c>
      <c r="O782" s="7">
        <f>Sales_Data[[#This Row],[OrderQuantity]] *Sales_Data[[#This Row],[UnitCost]]</f>
        <v>8600</v>
      </c>
      <c r="P782" s="7">
        <f>Sales_Data[[#This Row],[ItemCost]] +Sales_Data[[#This Row],[ShippingCost]]</f>
        <v>9132.19</v>
      </c>
      <c r="Q782" s="7">
        <f>Sales_Data[[#This Row],[Gross Revenue]]-Sales_Data[[#This Row],[TotalFinancialCost]]</f>
        <v>10217.81</v>
      </c>
      <c r="R782" s="7">
        <f>Sales_Data[[#This Row],[Actul Bill Amount]]-Sales_Data[[#This Row],[ShippingCost]]</f>
        <v>18567.810000000001</v>
      </c>
      <c r="S782">
        <v>670</v>
      </c>
      <c r="T782">
        <v>532.19000000000005</v>
      </c>
      <c r="U782" t="s">
        <v>30</v>
      </c>
      <c r="V782">
        <v>200</v>
      </c>
      <c r="W782" t="s">
        <v>27</v>
      </c>
      <c r="X782" t="str">
        <f t="shared" si="25"/>
        <v>Mumbai</v>
      </c>
    </row>
    <row r="783" spans="1:24" x14ac:dyDescent="0.4">
      <c r="A783">
        <v>100782</v>
      </c>
      <c r="B783" s="5">
        <v>45864.459027777775</v>
      </c>
      <c r="C783" s="3" t="str">
        <f>TEXT(Sales_Data[[#This Row],[OrderDate]],"mmmm")</f>
        <v>July</v>
      </c>
      <c r="D783" s="3" t="str">
        <f t="shared" si="24"/>
        <v>2025</v>
      </c>
      <c r="E783" t="s">
        <v>39</v>
      </c>
      <c r="F783" t="s">
        <v>40</v>
      </c>
      <c r="G783" t="s">
        <v>15</v>
      </c>
      <c r="H783" t="s">
        <v>32</v>
      </c>
      <c r="I783" t="s">
        <v>100</v>
      </c>
      <c r="J783">
        <v>38</v>
      </c>
      <c r="K783">
        <v>1500</v>
      </c>
      <c r="L783" s="7">
        <f>Sales_Data[[#This Row],[OrderQuantity]] *Sales_Data[[#This Row],[UnitPrice]]</f>
        <v>57000</v>
      </c>
      <c r="M783" s="7">
        <f>Sales_Data[[#This Row],[UnitPrice]]-Sales_Data[[#This Row],[UnitCost]]</f>
        <v>700</v>
      </c>
      <c r="N783" s="7">
        <f>Sales_Data[[#This Row],[Gross Revenue]]-Sales_Data[[#This Row],[Discount Amount ]]</f>
        <v>56300</v>
      </c>
      <c r="O783" s="7">
        <f>Sales_Data[[#This Row],[OrderQuantity]] *Sales_Data[[#This Row],[UnitCost]]</f>
        <v>30400</v>
      </c>
      <c r="P783" s="7">
        <f>Sales_Data[[#This Row],[ItemCost]] +Sales_Data[[#This Row],[ShippingCost]]</f>
        <v>30846.94</v>
      </c>
      <c r="Q783" s="7">
        <f>Sales_Data[[#This Row],[Gross Revenue]]-Sales_Data[[#This Row],[TotalFinancialCost]]</f>
        <v>26153.06</v>
      </c>
      <c r="R783" s="7">
        <f>Sales_Data[[#This Row],[Actul Bill Amount]]-Sales_Data[[#This Row],[ShippingCost]]</f>
        <v>55853.06</v>
      </c>
      <c r="S783">
        <v>863</v>
      </c>
      <c r="T783">
        <v>446.94</v>
      </c>
      <c r="U783" t="s">
        <v>52</v>
      </c>
      <c r="V783">
        <v>800</v>
      </c>
      <c r="W783" t="s">
        <v>33</v>
      </c>
      <c r="X783" t="str">
        <f t="shared" si="25"/>
        <v>Delhi</v>
      </c>
    </row>
    <row r="784" spans="1:24" x14ac:dyDescent="0.4">
      <c r="A784">
        <v>100783</v>
      </c>
      <c r="B784" s="5">
        <v>45886.668749999997</v>
      </c>
      <c r="C784" s="3" t="str">
        <f>TEXT(Sales_Data[[#This Row],[OrderDate]],"mmmm")</f>
        <v>August</v>
      </c>
      <c r="D784" s="3" t="str">
        <f t="shared" si="24"/>
        <v>2025</v>
      </c>
      <c r="E784" t="s">
        <v>42</v>
      </c>
      <c r="F784" t="s">
        <v>28</v>
      </c>
      <c r="G784" t="s">
        <v>31</v>
      </c>
      <c r="H784" t="s">
        <v>32</v>
      </c>
      <c r="I784" t="s">
        <v>100</v>
      </c>
      <c r="J784">
        <v>48</v>
      </c>
      <c r="K784">
        <v>2500</v>
      </c>
      <c r="L784" s="7">
        <f>Sales_Data[[#This Row],[OrderQuantity]] *Sales_Data[[#This Row],[UnitPrice]]</f>
        <v>120000</v>
      </c>
      <c r="M784" s="7">
        <f>Sales_Data[[#This Row],[UnitPrice]]-Sales_Data[[#This Row],[UnitCost]]</f>
        <v>1000</v>
      </c>
      <c r="N784" s="7">
        <f>Sales_Data[[#This Row],[Gross Revenue]]-Sales_Data[[#This Row],[Discount Amount ]]</f>
        <v>119000</v>
      </c>
      <c r="O784" s="7">
        <f>Sales_Data[[#This Row],[OrderQuantity]] *Sales_Data[[#This Row],[UnitCost]]</f>
        <v>72000</v>
      </c>
      <c r="P784" s="7">
        <f>Sales_Data[[#This Row],[ItemCost]] +Sales_Data[[#This Row],[ShippingCost]]</f>
        <v>72251.520000000004</v>
      </c>
      <c r="Q784" s="7">
        <f>Sales_Data[[#This Row],[Gross Revenue]]-Sales_Data[[#This Row],[TotalFinancialCost]]</f>
        <v>47748.479999999996</v>
      </c>
      <c r="R784" s="7">
        <f>Sales_Data[[#This Row],[Actul Bill Amount]]-Sales_Data[[#This Row],[ShippingCost]]</f>
        <v>118748.48</v>
      </c>
      <c r="S784">
        <v>581</v>
      </c>
      <c r="T784">
        <v>251.52</v>
      </c>
      <c r="U784" t="s">
        <v>54</v>
      </c>
      <c r="V784">
        <v>1500</v>
      </c>
      <c r="W784" t="s">
        <v>33</v>
      </c>
      <c r="X784" t="str">
        <f t="shared" si="25"/>
        <v>Delhi</v>
      </c>
    </row>
    <row r="785" spans="1:24" x14ac:dyDescent="0.4">
      <c r="A785">
        <v>100784</v>
      </c>
      <c r="B785" s="5">
        <v>45998.060416666667</v>
      </c>
      <c r="C785" s="3" t="str">
        <f>TEXT(Sales_Data[[#This Row],[OrderDate]],"mmmm")</f>
        <v>December</v>
      </c>
      <c r="D785" s="3" t="str">
        <f t="shared" si="24"/>
        <v>2025</v>
      </c>
      <c r="E785" t="s">
        <v>48</v>
      </c>
      <c r="F785" t="s">
        <v>40</v>
      </c>
      <c r="G785" t="s">
        <v>15</v>
      </c>
      <c r="H785" t="s">
        <v>20</v>
      </c>
      <c r="I785" t="s">
        <v>100</v>
      </c>
      <c r="J785">
        <v>90</v>
      </c>
      <c r="K785">
        <v>5500</v>
      </c>
      <c r="L785" s="7">
        <f>Sales_Data[[#This Row],[OrderQuantity]] *Sales_Data[[#This Row],[UnitPrice]]</f>
        <v>495000</v>
      </c>
      <c r="M785" s="7">
        <f>Sales_Data[[#This Row],[UnitPrice]]-Sales_Data[[#This Row],[UnitCost]]</f>
        <v>2000</v>
      </c>
      <c r="N785" s="7">
        <f>Sales_Data[[#This Row],[Gross Revenue]]-Sales_Data[[#This Row],[Discount Amount ]]</f>
        <v>493000</v>
      </c>
      <c r="O785" s="7">
        <f>Sales_Data[[#This Row],[OrderQuantity]] *Sales_Data[[#This Row],[UnitCost]]</f>
        <v>315000</v>
      </c>
      <c r="P785" s="7">
        <f>Sales_Data[[#This Row],[ItemCost]] +Sales_Data[[#This Row],[ShippingCost]]</f>
        <v>316058.59000000003</v>
      </c>
      <c r="Q785" s="7">
        <f>Sales_Data[[#This Row],[Gross Revenue]]-Sales_Data[[#This Row],[TotalFinancialCost]]</f>
        <v>178941.40999999997</v>
      </c>
      <c r="R785" s="7">
        <f>Sales_Data[[#This Row],[Actul Bill Amount]]-Sales_Data[[#This Row],[ShippingCost]]</f>
        <v>491941.41</v>
      </c>
      <c r="S785">
        <v>700</v>
      </c>
      <c r="T785">
        <v>1058.5899999999999</v>
      </c>
      <c r="U785" t="s">
        <v>41</v>
      </c>
      <c r="V785">
        <v>3500</v>
      </c>
      <c r="W785" t="s">
        <v>22</v>
      </c>
      <c r="X785" t="str">
        <f t="shared" si="25"/>
        <v>Nagpur</v>
      </c>
    </row>
    <row r="786" spans="1:24" x14ac:dyDescent="0.4">
      <c r="A786">
        <v>100785</v>
      </c>
      <c r="B786" s="5">
        <v>45723.353472222225</v>
      </c>
      <c r="C786" s="3" t="str">
        <f>TEXT(Sales_Data[[#This Row],[OrderDate]],"mmmm")</f>
        <v>March</v>
      </c>
      <c r="D786" s="3" t="str">
        <f t="shared" si="24"/>
        <v>2025</v>
      </c>
      <c r="E786" t="s">
        <v>50</v>
      </c>
      <c r="F786" t="s">
        <v>46</v>
      </c>
      <c r="G786" t="s">
        <v>15</v>
      </c>
      <c r="H786" t="s">
        <v>20</v>
      </c>
      <c r="I786" t="s">
        <v>100</v>
      </c>
      <c r="J786">
        <v>69</v>
      </c>
      <c r="K786">
        <v>4500</v>
      </c>
      <c r="L786" s="7">
        <f>Sales_Data[[#This Row],[OrderQuantity]] *Sales_Data[[#This Row],[UnitPrice]]</f>
        <v>310500</v>
      </c>
      <c r="M786" s="7">
        <f>Sales_Data[[#This Row],[UnitPrice]]-Sales_Data[[#This Row],[UnitCost]]</f>
        <v>1700</v>
      </c>
      <c r="N786" s="7">
        <f>Sales_Data[[#This Row],[Gross Revenue]]-Sales_Data[[#This Row],[Discount Amount ]]</f>
        <v>308800</v>
      </c>
      <c r="O786" s="7">
        <f>Sales_Data[[#This Row],[OrderQuantity]] *Sales_Data[[#This Row],[UnitCost]]</f>
        <v>193200</v>
      </c>
      <c r="P786" s="7">
        <f>Sales_Data[[#This Row],[ItemCost]] +Sales_Data[[#This Row],[ShippingCost]]</f>
        <v>194247.9</v>
      </c>
      <c r="Q786" s="7">
        <f>Sales_Data[[#This Row],[Gross Revenue]]-Sales_Data[[#This Row],[TotalFinancialCost]]</f>
        <v>116252.1</v>
      </c>
      <c r="R786" s="7">
        <f>Sales_Data[[#This Row],[Actul Bill Amount]]-Sales_Data[[#This Row],[ShippingCost]]</f>
        <v>307752.09999999998</v>
      </c>
      <c r="S786">
        <v>1126</v>
      </c>
      <c r="T786">
        <v>1047.9000000000001</v>
      </c>
      <c r="U786" t="s">
        <v>47</v>
      </c>
      <c r="V786">
        <v>2800</v>
      </c>
      <c r="W786" t="s">
        <v>22</v>
      </c>
      <c r="X786" t="str">
        <f t="shared" si="25"/>
        <v>Nagpur</v>
      </c>
    </row>
    <row r="787" spans="1:24" x14ac:dyDescent="0.4">
      <c r="A787">
        <v>100786</v>
      </c>
      <c r="B787" s="5">
        <v>45732.743750000001</v>
      </c>
      <c r="C787" s="3" t="str">
        <f>TEXT(Sales_Data[[#This Row],[OrderDate]],"mmmm")</f>
        <v>March</v>
      </c>
      <c r="D787" s="3" t="str">
        <f t="shared" si="24"/>
        <v>2025</v>
      </c>
      <c r="E787" t="s">
        <v>19</v>
      </c>
      <c r="F787" t="s">
        <v>46</v>
      </c>
      <c r="G787" t="s">
        <v>29</v>
      </c>
      <c r="H787" t="s">
        <v>32</v>
      </c>
      <c r="I787" t="s">
        <v>100</v>
      </c>
      <c r="J787">
        <v>28</v>
      </c>
      <c r="K787">
        <v>4500</v>
      </c>
      <c r="L787" s="7">
        <f>Sales_Data[[#This Row],[OrderQuantity]] *Sales_Data[[#This Row],[UnitPrice]]</f>
        <v>126000</v>
      </c>
      <c r="M787" s="7">
        <f>Sales_Data[[#This Row],[UnitPrice]]-Sales_Data[[#This Row],[UnitCost]]</f>
        <v>1700</v>
      </c>
      <c r="N787" s="7">
        <f>Sales_Data[[#This Row],[Gross Revenue]]-Sales_Data[[#This Row],[Discount Amount ]]</f>
        <v>124300</v>
      </c>
      <c r="O787" s="7">
        <f>Sales_Data[[#This Row],[OrderQuantity]] *Sales_Data[[#This Row],[UnitCost]]</f>
        <v>78400</v>
      </c>
      <c r="P787" s="7">
        <f>Sales_Data[[#This Row],[ItemCost]] +Sales_Data[[#This Row],[ShippingCost]]</f>
        <v>79128.28</v>
      </c>
      <c r="Q787" s="7">
        <f>Sales_Data[[#This Row],[Gross Revenue]]-Sales_Data[[#This Row],[TotalFinancialCost]]</f>
        <v>46871.72</v>
      </c>
      <c r="R787" s="7">
        <f>Sales_Data[[#This Row],[Actul Bill Amount]]-Sales_Data[[#This Row],[ShippingCost]]</f>
        <v>123571.72</v>
      </c>
      <c r="S787">
        <v>1053</v>
      </c>
      <c r="T787">
        <v>728.28</v>
      </c>
      <c r="U787" t="s">
        <v>47</v>
      </c>
      <c r="V787">
        <v>2800</v>
      </c>
      <c r="W787" t="s">
        <v>33</v>
      </c>
      <c r="X787" t="str">
        <f t="shared" si="25"/>
        <v>Delhi</v>
      </c>
    </row>
    <row r="788" spans="1:24" x14ac:dyDescent="0.4">
      <c r="A788">
        <v>100787</v>
      </c>
      <c r="B788" s="5">
        <v>45760.078472222223</v>
      </c>
      <c r="C788" s="3" t="str">
        <f>TEXT(Sales_Data[[#This Row],[OrderDate]],"mmmm")</f>
        <v>April</v>
      </c>
      <c r="D788" s="3" t="str">
        <f t="shared" si="24"/>
        <v>2025</v>
      </c>
      <c r="E788" t="s">
        <v>50</v>
      </c>
      <c r="F788" t="s">
        <v>35</v>
      </c>
      <c r="G788" t="s">
        <v>15</v>
      </c>
      <c r="H788" t="s">
        <v>16</v>
      </c>
      <c r="I788" t="s">
        <v>100</v>
      </c>
      <c r="J788">
        <v>33</v>
      </c>
      <c r="K788">
        <v>12000</v>
      </c>
      <c r="L788" s="7">
        <f>Sales_Data[[#This Row],[OrderQuantity]] *Sales_Data[[#This Row],[UnitPrice]]</f>
        <v>396000</v>
      </c>
      <c r="M788" s="7">
        <f>Sales_Data[[#This Row],[UnitPrice]]-Sales_Data[[#This Row],[UnitCost]]</f>
        <v>4000</v>
      </c>
      <c r="N788" s="7">
        <f>Sales_Data[[#This Row],[Gross Revenue]]-Sales_Data[[#This Row],[Discount Amount ]]</f>
        <v>392000</v>
      </c>
      <c r="O788" s="7">
        <f>Sales_Data[[#This Row],[OrderQuantity]] *Sales_Data[[#This Row],[UnitCost]]</f>
        <v>264000</v>
      </c>
      <c r="P788" s="7">
        <f>Sales_Data[[#This Row],[ItemCost]] +Sales_Data[[#This Row],[ShippingCost]]</f>
        <v>266246.78000000003</v>
      </c>
      <c r="Q788" s="7">
        <f>Sales_Data[[#This Row],[Gross Revenue]]-Sales_Data[[#This Row],[TotalFinancialCost]]</f>
        <v>129753.21999999997</v>
      </c>
      <c r="R788" s="7">
        <f>Sales_Data[[#This Row],[Actul Bill Amount]]-Sales_Data[[#This Row],[ShippingCost]]</f>
        <v>389753.22</v>
      </c>
      <c r="S788">
        <v>720</v>
      </c>
      <c r="T788">
        <v>2246.7800000000002</v>
      </c>
      <c r="U788" t="s">
        <v>36</v>
      </c>
      <c r="V788">
        <v>8000</v>
      </c>
      <c r="W788" t="s">
        <v>18</v>
      </c>
      <c r="X788" t="str">
        <f t="shared" si="25"/>
        <v>Bengaluru</v>
      </c>
    </row>
    <row r="789" spans="1:24" x14ac:dyDescent="0.4">
      <c r="A789">
        <v>100788</v>
      </c>
      <c r="B789" s="5">
        <v>45849.861805555556</v>
      </c>
      <c r="C789" s="3" t="str">
        <f>TEXT(Sales_Data[[#This Row],[OrderDate]],"mmmm")</f>
        <v>July</v>
      </c>
      <c r="D789" s="3" t="str">
        <f t="shared" si="24"/>
        <v>2025</v>
      </c>
      <c r="E789" t="s">
        <v>50</v>
      </c>
      <c r="F789" t="s">
        <v>14</v>
      </c>
      <c r="G789" t="s">
        <v>15</v>
      </c>
      <c r="H789" t="s">
        <v>32</v>
      </c>
      <c r="I789" t="s">
        <v>100</v>
      </c>
      <c r="J789">
        <v>79</v>
      </c>
      <c r="K789">
        <v>3200</v>
      </c>
      <c r="L789" s="7">
        <f>Sales_Data[[#This Row],[OrderQuantity]] *Sales_Data[[#This Row],[UnitPrice]]</f>
        <v>252800</v>
      </c>
      <c r="M789" s="7">
        <f>Sales_Data[[#This Row],[UnitPrice]]-Sales_Data[[#This Row],[UnitCost]]</f>
        <v>1200</v>
      </c>
      <c r="N789" s="7">
        <f>Sales_Data[[#This Row],[Gross Revenue]]-Sales_Data[[#This Row],[Discount Amount ]]</f>
        <v>251600</v>
      </c>
      <c r="O789" s="7">
        <f>Sales_Data[[#This Row],[OrderQuantity]] *Sales_Data[[#This Row],[UnitCost]]</f>
        <v>158000</v>
      </c>
      <c r="P789" s="7">
        <f>Sales_Data[[#This Row],[ItemCost]] +Sales_Data[[#This Row],[ShippingCost]]</f>
        <v>158904.29</v>
      </c>
      <c r="Q789" s="7">
        <f>Sales_Data[[#This Row],[Gross Revenue]]-Sales_Data[[#This Row],[TotalFinancialCost]]</f>
        <v>93895.709999999992</v>
      </c>
      <c r="R789" s="7">
        <f>Sales_Data[[#This Row],[Actul Bill Amount]]-Sales_Data[[#This Row],[ShippingCost]]</f>
        <v>250695.71</v>
      </c>
      <c r="S789">
        <v>519</v>
      </c>
      <c r="T789">
        <v>904.29</v>
      </c>
      <c r="U789" t="s">
        <v>17</v>
      </c>
      <c r="V789">
        <v>2000</v>
      </c>
      <c r="W789" t="s">
        <v>33</v>
      </c>
      <c r="X789" t="str">
        <f t="shared" si="25"/>
        <v>Delhi</v>
      </c>
    </row>
    <row r="790" spans="1:24" x14ac:dyDescent="0.4">
      <c r="A790">
        <v>100789</v>
      </c>
      <c r="B790" s="5">
        <v>45909.402777777781</v>
      </c>
      <c r="C790" s="3" t="str">
        <f>TEXT(Sales_Data[[#This Row],[OrderDate]],"mmmm")</f>
        <v>September</v>
      </c>
      <c r="D790" s="3" t="str">
        <f t="shared" si="24"/>
        <v>2025</v>
      </c>
      <c r="E790" t="s">
        <v>34</v>
      </c>
      <c r="F790" t="s">
        <v>40</v>
      </c>
      <c r="G790" t="s">
        <v>31</v>
      </c>
      <c r="H790" t="s">
        <v>32</v>
      </c>
      <c r="I790" t="s">
        <v>100</v>
      </c>
      <c r="J790">
        <v>83</v>
      </c>
      <c r="K790">
        <v>1500</v>
      </c>
      <c r="L790" s="7">
        <f>Sales_Data[[#This Row],[OrderQuantity]] *Sales_Data[[#This Row],[UnitPrice]]</f>
        <v>124500</v>
      </c>
      <c r="M790" s="7">
        <f>Sales_Data[[#This Row],[UnitPrice]]-Sales_Data[[#This Row],[UnitCost]]</f>
        <v>700</v>
      </c>
      <c r="N790" s="7">
        <f>Sales_Data[[#This Row],[Gross Revenue]]-Sales_Data[[#This Row],[Discount Amount ]]</f>
        <v>123800</v>
      </c>
      <c r="O790" s="7">
        <f>Sales_Data[[#This Row],[OrderQuantity]] *Sales_Data[[#This Row],[UnitCost]]</f>
        <v>66400</v>
      </c>
      <c r="P790" s="7">
        <f>Sales_Data[[#This Row],[ItemCost]] +Sales_Data[[#This Row],[ShippingCost]]</f>
        <v>66609.070000000007</v>
      </c>
      <c r="Q790" s="7">
        <f>Sales_Data[[#This Row],[Gross Revenue]]-Sales_Data[[#This Row],[TotalFinancialCost]]</f>
        <v>57890.929999999993</v>
      </c>
      <c r="R790" s="7">
        <f>Sales_Data[[#This Row],[Actul Bill Amount]]-Sales_Data[[#This Row],[ShippingCost]]</f>
        <v>123590.93</v>
      </c>
      <c r="S790">
        <v>1137</v>
      </c>
      <c r="T790">
        <v>209.07</v>
      </c>
      <c r="U790" t="s">
        <v>52</v>
      </c>
      <c r="V790">
        <v>800</v>
      </c>
      <c r="W790" t="s">
        <v>33</v>
      </c>
      <c r="X790" t="str">
        <f t="shared" si="25"/>
        <v>Delhi</v>
      </c>
    </row>
    <row r="791" spans="1:24" x14ac:dyDescent="0.4">
      <c r="A791">
        <v>100790</v>
      </c>
      <c r="B791" s="5">
        <v>45883.367361111108</v>
      </c>
      <c r="C791" s="3" t="str">
        <f>TEXT(Sales_Data[[#This Row],[OrderDate]],"mmmm")</f>
        <v>August</v>
      </c>
      <c r="D791" s="3" t="str">
        <f t="shared" si="24"/>
        <v>2025</v>
      </c>
      <c r="E791" t="s">
        <v>42</v>
      </c>
      <c r="F791" t="s">
        <v>40</v>
      </c>
      <c r="G791" t="s">
        <v>29</v>
      </c>
      <c r="H791" t="s">
        <v>20</v>
      </c>
      <c r="I791" t="s">
        <v>100</v>
      </c>
      <c r="J791">
        <v>95</v>
      </c>
      <c r="K791">
        <v>1500</v>
      </c>
      <c r="L791" s="7">
        <f>Sales_Data[[#This Row],[OrderQuantity]] *Sales_Data[[#This Row],[UnitPrice]]</f>
        <v>142500</v>
      </c>
      <c r="M791" s="7">
        <f>Sales_Data[[#This Row],[UnitPrice]]-Sales_Data[[#This Row],[UnitCost]]</f>
        <v>700</v>
      </c>
      <c r="N791" s="7">
        <f>Sales_Data[[#This Row],[Gross Revenue]]-Sales_Data[[#This Row],[Discount Amount ]]</f>
        <v>141800</v>
      </c>
      <c r="O791" s="7">
        <f>Sales_Data[[#This Row],[OrderQuantity]] *Sales_Data[[#This Row],[UnitCost]]</f>
        <v>76000</v>
      </c>
      <c r="P791" s="7">
        <f>Sales_Data[[#This Row],[ItemCost]] +Sales_Data[[#This Row],[ShippingCost]]</f>
        <v>77541.289999999994</v>
      </c>
      <c r="Q791" s="7">
        <f>Sales_Data[[#This Row],[Gross Revenue]]-Sales_Data[[#This Row],[TotalFinancialCost]]</f>
        <v>64958.710000000006</v>
      </c>
      <c r="R791" s="7">
        <f>Sales_Data[[#This Row],[Actul Bill Amount]]-Sales_Data[[#This Row],[ShippingCost]]</f>
        <v>140258.71</v>
      </c>
      <c r="S791">
        <v>946</v>
      </c>
      <c r="T791">
        <v>1541.29</v>
      </c>
      <c r="U791" t="s">
        <v>52</v>
      </c>
      <c r="V791">
        <v>800</v>
      </c>
      <c r="W791" t="s">
        <v>22</v>
      </c>
      <c r="X791" t="str">
        <f t="shared" si="25"/>
        <v>Nagpur</v>
      </c>
    </row>
    <row r="792" spans="1:24" x14ac:dyDescent="0.4">
      <c r="A792">
        <v>100791</v>
      </c>
      <c r="B792" s="5">
        <v>45951.113194444442</v>
      </c>
      <c r="C792" s="3" t="str">
        <f>TEXT(Sales_Data[[#This Row],[OrderDate]],"mmmm")</f>
        <v>October</v>
      </c>
      <c r="D792" s="3" t="str">
        <f t="shared" si="24"/>
        <v>2025</v>
      </c>
      <c r="E792" t="s">
        <v>19</v>
      </c>
      <c r="F792" t="s">
        <v>55</v>
      </c>
      <c r="G792" t="s">
        <v>29</v>
      </c>
      <c r="H792" t="s">
        <v>20</v>
      </c>
      <c r="I792" t="s">
        <v>100</v>
      </c>
      <c r="J792">
        <v>78</v>
      </c>
      <c r="K792">
        <v>600</v>
      </c>
      <c r="L792" s="7">
        <f>Sales_Data[[#This Row],[OrderQuantity]] *Sales_Data[[#This Row],[UnitPrice]]</f>
        <v>46800</v>
      </c>
      <c r="M792" s="7">
        <f>Sales_Data[[#This Row],[UnitPrice]]-Sales_Data[[#This Row],[UnitCost]]</f>
        <v>250</v>
      </c>
      <c r="N792" s="7">
        <f>Sales_Data[[#This Row],[Gross Revenue]]-Sales_Data[[#This Row],[Discount Amount ]]</f>
        <v>46550</v>
      </c>
      <c r="O792" s="7">
        <f>Sales_Data[[#This Row],[OrderQuantity]] *Sales_Data[[#This Row],[UnitCost]]</f>
        <v>27300</v>
      </c>
      <c r="P792" s="7">
        <f>Sales_Data[[#This Row],[ItemCost]] +Sales_Data[[#This Row],[ShippingCost]]</f>
        <v>27932.81</v>
      </c>
      <c r="Q792" s="7">
        <f>Sales_Data[[#This Row],[Gross Revenue]]-Sales_Data[[#This Row],[TotalFinancialCost]]</f>
        <v>18867.189999999999</v>
      </c>
      <c r="R792" s="7">
        <f>Sales_Data[[#This Row],[Actul Bill Amount]]-Sales_Data[[#This Row],[ShippingCost]]</f>
        <v>45917.19</v>
      </c>
      <c r="S792">
        <v>994</v>
      </c>
      <c r="T792">
        <v>632.80999999999995</v>
      </c>
      <c r="U792" t="s">
        <v>57</v>
      </c>
      <c r="V792">
        <v>350</v>
      </c>
      <c r="W792" t="s">
        <v>22</v>
      </c>
      <c r="X792" t="str">
        <f t="shared" si="25"/>
        <v>Nagpur</v>
      </c>
    </row>
    <row r="793" spans="1:24" x14ac:dyDescent="0.4">
      <c r="A793">
        <v>100792</v>
      </c>
      <c r="B793" s="5">
        <v>45963.365972222222</v>
      </c>
      <c r="C793" s="3" t="str">
        <f>TEXT(Sales_Data[[#This Row],[OrderDate]],"mmmm")</f>
        <v>November</v>
      </c>
      <c r="D793" s="3" t="str">
        <f t="shared" si="24"/>
        <v>2025</v>
      </c>
      <c r="E793" t="s">
        <v>42</v>
      </c>
      <c r="F793" t="s">
        <v>35</v>
      </c>
      <c r="G793" t="s">
        <v>31</v>
      </c>
      <c r="H793" t="s">
        <v>37</v>
      </c>
      <c r="I793" t="s">
        <v>100</v>
      </c>
      <c r="J793">
        <v>59</v>
      </c>
      <c r="K793">
        <v>8500</v>
      </c>
      <c r="L793" s="7">
        <f>Sales_Data[[#This Row],[OrderQuantity]] *Sales_Data[[#This Row],[UnitPrice]]</f>
        <v>501500</v>
      </c>
      <c r="M793" s="7">
        <f>Sales_Data[[#This Row],[UnitPrice]]-Sales_Data[[#This Row],[UnitCost]]</f>
        <v>3000</v>
      </c>
      <c r="N793" s="7">
        <f>Sales_Data[[#This Row],[Gross Revenue]]-Sales_Data[[#This Row],[Discount Amount ]]</f>
        <v>498500</v>
      </c>
      <c r="O793" s="7">
        <f>Sales_Data[[#This Row],[OrderQuantity]] *Sales_Data[[#This Row],[UnitCost]]</f>
        <v>324500</v>
      </c>
      <c r="P793" s="7">
        <f>Sales_Data[[#This Row],[ItemCost]] +Sales_Data[[#This Row],[ShippingCost]]</f>
        <v>324670.08000000002</v>
      </c>
      <c r="Q793" s="7">
        <f>Sales_Data[[#This Row],[Gross Revenue]]-Sales_Data[[#This Row],[TotalFinancialCost]]</f>
        <v>176829.91999999998</v>
      </c>
      <c r="R793" s="7">
        <f>Sales_Data[[#This Row],[Actul Bill Amount]]-Sales_Data[[#This Row],[ShippingCost]]</f>
        <v>498329.92</v>
      </c>
      <c r="S793">
        <v>857</v>
      </c>
      <c r="T793">
        <v>170.08</v>
      </c>
      <c r="U793" t="s">
        <v>49</v>
      </c>
      <c r="V793">
        <v>5500</v>
      </c>
      <c r="W793" t="s">
        <v>38</v>
      </c>
      <c r="X793" t="str">
        <f t="shared" si="25"/>
        <v>Kolkata</v>
      </c>
    </row>
    <row r="794" spans="1:24" x14ac:dyDescent="0.4">
      <c r="A794">
        <v>100793</v>
      </c>
      <c r="B794" s="5">
        <v>45755.160416666666</v>
      </c>
      <c r="C794" s="3" t="str">
        <f>TEXT(Sales_Data[[#This Row],[OrderDate]],"mmmm")</f>
        <v>April</v>
      </c>
      <c r="D794" s="3" t="str">
        <f t="shared" si="24"/>
        <v>2025</v>
      </c>
      <c r="E794" t="s">
        <v>42</v>
      </c>
      <c r="F794" t="s">
        <v>46</v>
      </c>
      <c r="G794" t="s">
        <v>15</v>
      </c>
      <c r="H794" t="s">
        <v>37</v>
      </c>
      <c r="I794" t="s">
        <v>100</v>
      </c>
      <c r="J794">
        <v>72</v>
      </c>
      <c r="K794">
        <v>15000</v>
      </c>
      <c r="L794" s="7">
        <f>Sales_Data[[#This Row],[OrderQuantity]] *Sales_Data[[#This Row],[UnitPrice]]</f>
        <v>1080000</v>
      </c>
      <c r="M794" s="7">
        <f>Sales_Data[[#This Row],[UnitPrice]]-Sales_Data[[#This Row],[UnitCost]]</f>
        <v>5500</v>
      </c>
      <c r="N794" s="7">
        <f>Sales_Data[[#This Row],[Gross Revenue]]-Sales_Data[[#This Row],[Discount Amount ]]</f>
        <v>1074500</v>
      </c>
      <c r="O794" s="7">
        <f>Sales_Data[[#This Row],[OrderQuantity]] *Sales_Data[[#This Row],[UnitCost]]</f>
        <v>684000</v>
      </c>
      <c r="P794" s="7">
        <f>Sales_Data[[#This Row],[ItemCost]] +Sales_Data[[#This Row],[ShippingCost]]</f>
        <v>686151.3</v>
      </c>
      <c r="Q794" s="7">
        <f>Sales_Data[[#This Row],[Gross Revenue]]-Sales_Data[[#This Row],[TotalFinancialCost]]</f>
        <v>393848.69999999995</v>
      </c>
      <c r="R794" s="7">
        <f>Sales_Data[[#This Row],[Actul Bill Amount]]-Sales_Data[[#This Row],[ShippingCost]]</f>
        <v>1072348.7</v>
      </c>
      <c r="S794">
        <v>522</v>
      </c>
      <c r="T794">
        <v>2151.3000000000002</v>
      </c>
      <c r="U794" t="s">
        <v>53</v>
      </c>
      <c r="V794">
        <v>9500</v>
      </c>
      <c r="W794" t="s">
        <v>38</v>
      </c>
      <c r="X794" t="str">
        <f t="shared" si="25"/>
        <v>Kolkata</v>
      </c>
    </row>
    <row r="795" spans="1:24" x14ac:dyDescent="0.4">
      <c r="A795">
        <v>100794</v>
      </c>
      <c r="B795" s="5">
        <v>45995.511111111111</v>
      </c>
      <c r="C795" s="3" t="str">
        <f>TEXT(Sales_Data[[#This Row],[OrderDate]],"mmmm")</f>
        <v>December</v>
      </c>
      <c r="D795" s="3" t="str">
        <f t="shared" si="24"/>
        <v>2025</v>
      </c>
      <c r="E795" t="s">
        <v>39</v>
      </c>
      <c r="F795" t="s">
        <v>40</v>
      </c>
      <c r="G795" t="s">
        <v>29</v>
      </c>
      <c r="H795" t="s">
        <v>20</v>
      </c>
      <c r="I795" t="s">
        <v>100</v>
      </c>
      <c r="J795">
        <v>97</v>
      </c>
      <c r="K795">
        <v>1500</v>
      </c>
      <c r="L795" s="7">
        <f>Sales_Data[[#This Row],[OrderQuantity]] *Sales_Data[[#This Row],[UnitPrice]]</f>
        <v>145500</v>
      </c>
      <c r="M795" s="7">
        <f>Sales_Data[[#This Row],[UnitPrice]]-Sales_Data[[#This Row],[UnitCost]]</f>
        <v>700</v>
      </c>
      <c r="N795" s="7">
        <f>Sales_Data[[#This Row],[Gross Revenue]]-Sales_Data[[#This Row],[Discount Amount ]]</f>
        <v>144800</v>
      </c>
      <c r="O795" s="7">
        <f>Sales_Data[[#This Row],[OrderQuantity]] *Sales_Data[[#This Row],[UnitCost]]</f>
        <v>77600</v>
      </c>
      <c r="P795" s="7">
        <f>Sales_Data[[#This Row],[ItemCost]] +Sales_Data[[#This Row],[ShippingCost]]</f>
        <v>77912.77</v>
      </c>
      <c r="Q795" s="7">
        <f>Sales_Data[[#This Row],[Gross Revenue]]-Sales_Data[[#This Row],[TotalFinancialCost]]</f>
        <v>67587.23</v>
      </c>
      <c r="R795" s="7">
        <f>Sales_Data[[#This Row],[Actul Bill Amount]]-Sales_Data[[#This Row],[ShippingCost]]</f>
        <v>144487.23000000001</v>
      </c>
      <c r="S795">
        <v>641</v>
      </c>
      <c r="T795">
        <v>312.77</v>
      </c>
      <c r="U795" t="s">
        <v>52</v>
      </c>
      <c r="V795">
        <v>800</v>
      </c>
      <c r="W795" t="s">
        <v>22</v>
      </c>
      <c r="X795" t="str">
        <f t="shared" si="25"/>
        <v>Nagpur</v>
      </c>
    </row>
    <row r="796" spans="1:24" x14ac:dyDescent="0.4">
      <c r="A796">
        <v>100795</v>
      </c>
      <c r="B796" s="5">
        <v>45943.772222222222</v>
      </c>
      <c r="C796" s="3" t="str">
        <f>TEXT(Sales_Data[[#This Row],[OrderDate]],"mmmm")</f>
        <v>October</v>
      </c>
      <c r="D796" s="3" t="str">
        <f t="shared" si="24"/>
        <v>2025</v>
      </c>
      <c r="E796" t="s">
        <v>42</v>
      </c>
      <c r="F796" t="s">
        <v>14</v>
      </c>
      <c r="G796" t="s">
        <v>15</v>
      </c>
      <c r="H796" t="s">
        <v>32</v>
      </c>
      <c r="I796" t="s">
        <v>100</v>
      </c>
      <c r="J796">
        <v>66</v>
      </c>
      <c r="K796">
        <v>3200</v>
      </c>
      <c r="L796" s="7">
        <f>Sales_Data[[#This Row],[OrderQuantity]] *Sales_Data[[#This Row],[UnitPrice]]</f>
        <v>211200</v>
      </c>
      <c r="M796" s="7">
        <f>Sales_Data[[#This Row],[UnitPrice]]-Sales_Data[[#This Row],[UnitCost]]</f>
        <v>1200</v>
      </c>
      <c r="N796" s="7">
        <f>Sales_Data[[#This Row],[Gross Revenue]]-Sales_Data[[#This Row],[Discount Amount ]]</f>
        <v>210000</v>
      </c>
      <c r="O796" s="7">
        <f>Sales_Data[[#This Row],[OrderQuantity]] *Sales_Data[[#This Row],[UnitCost]]</f>
        <v>132000</v>
      </c>
      <c r="P796" s="7">
        <f>Sales_Data[[#This Row],[ItemCost]] +Sales_Data[[#This Row],[ShippingCost]]</f>
        <v>132479.75</v>
      </c>
      <c r="Q796" s="7">
        <f>Sales_Data[[#This Row],[Gross Revenue]]-Sales_Data[[#This Row],[TotalFinancialCost]]</f>
        <v>78720.25</v>
      </c>
      <c r="R796" s="7">
        <f>Sales_Data[[#This Row],[Actul Bill Amount]]-Sales_Data[[#This Row],[ShippingCost]]</f>
        <v>209520.25</v>
      </c>
      <c r="S796">
        <v>719</v>
      </c>
      <c r="T796">
        <v>479.75</v>
      </c>
      <c r="U796" t="s">
        <v>17</v>
      </c>
      <c r="V796">
        <v>2000</v>
      </c>
      <c r="W796" t="s">
        <v>33</v>
      </c>
      <c r="X796" t="str">
        <f t="shared" si="25"/>
        <v>Delhi</v>
      </c>
    </row>
    <row r="797" spans="1:24" x14ac:dyDescent="0.4">
      <c r="A797">
        <v>100796</v>
      </c>
      <c r="B797" s="5">
        <v>45992.848611111112</v>
      </c>
      <c r="C797" s="3" t="str">
        <f>TEXT(Sales_Data[[#This Row],[OrderDate]],"mmmm")</f>
        <v>December</v>
      </c>
      <c r="D797" s="3" t="str">
        <f t="shared" si="24"/>
        <v>2025</v>
      </c>
      <c r="E797" t="s">
        <v>45</v>
      </c>
      <c r="F797" t="s">
        <v>24</v>
      </c>
      <c r="G797" t="s">
        <v>29</v>
      </c>
      <c r="H797" t="s">
        <v>20</v>
      </c>
      <c r="I797" t="s">
        <v>100</v>
      </c>
      <c r="J797">
        <v>33</v>
      </c>
      <c r="K797">
        <v>3500</v>
      </c>
      <c r="L797" s="7">
        <f>Sales_Data[[#This Row],[OrderQuantity]] *Sales_Data[[#This Row],[UnitPrice]]</f>
        <v>115500</v>
      </c>
      <c r="M797" s="7">
        <f>Sales_Data[[#This Row],[UnitPrice]]-Sales_Data[[#This Row],[UnitCost]]</f>
        <v>1300</v>
      </c>
      <c r="N797" s="7">
        <f>Sales_Data[[#This Row],[Gross Revenue]]-Sales_Data[[#This Row],[Discount Amount ]]</f>
        <v>114200</v>
      </c>
      <c r="O797" s="7">
        <f>Sales_Data[[#This Row],[OrderQuantity]] *Sales_Data[[#This Row],[UnitCost]]</f>
        <v>72600</v>
      </c>
      <c r="P797" s="7">
        <f>Sales_Data[[#This Row],[ItemCost]] +Sales_Data[[#This Row],[ShippingCost]]</f>
        <v>73163.839999999997</v>
      </c>
      <c r="Q797" s="7">
        <f>Sales_Data[[#This Row],[Gross Revenue]]-Sales_Data[[#This Row],[TotalFinancialCost]]</f>
        <v>42336.160000000003</v>
      </c>
      <c r="R797" s="7">
        <f>Sales_Data[[#This Row],[Actul Bill Amount]]-Sales_Data[[#This Row],[ShippingCost]]</f>
        <v>113636.16</v>
      </c>
      <c r="S797">
        <v>388</v>
      </c>
      <c r="T797">
        <v>563.84</v>
      </c>
      <c r="U797" t="s">
        <v>59</v>
      </c>
      <c r="V797">
        <v>2200</v>
      </c>
      <c r="W797" t="s">
        <v>22</v>
      </c>
      <c r="X797" t="str">
        <f t="shared" si="25"/>
        <v>Nagpur</v>
      </c>
    </row>
    <row r="798" spans="1:24" x14ac:dyDescent="0.4">
      <c r="A798">
        <v>100797</v>
      </c>
      <c r="B798" s="5">
        <v>46004.493055555555</v>
      </c>
      <c r="C798" s="3" t="str">
        <f>TEXT(Sales_Data[[#This Row],[OrderDate]],"mmmm")</f>
        <v>December</v>
      </c>
      <c r="D798" s="3" t="str">
        <f t="shared" si="24"/>
        <v>2025</v>
      </c>
      <c r="E798" t="s">
        <v>23</v>
      </c>
      <c r="F798" t="s">
        <v>40</v>
      </c>
      <c r="G798" t="s">
        <v>29</v>
      </c>
      <c r="H798" t="s">
        <v>37</v>
      </c>
      <c r="I798" t="s">
        <v>100</v>
      </c>
      <c r="J798">
        <v>34</v>
      </c>
      <c r="K798">
        <v>5500</v>
      </c>
      <c r="L798" s="7">
        <f>Sales_Data[[#This Row],[OrderQuantity]] *Sales_Data[[#This Row],[UnitPrice]]</f>
        <v>187000</v>
      </c>
      <c r="M798" s="7">
        <f>Sales_Data[[#This Row],[UnitPrice]]-Sales_Data[[#This Row],[UnitCost]]</f>
        <v>2000</v>
      </c>
      <c r="N798" s="7">
        <f>Sales_Data[[#This Row],[Gross Revenue]]-Sales_Data[[#This Row],[Discount Amount ]]</f>
        <v>185000</v>
      </c>
      <c r="O798" s="7">
        <f>Sales_Data[[#This Row],[OrderQuantity]] *Sales_Data[[#This Row],[UnitCost]]</f>
        <v>119000</v>
      </c>
      <c r="P798" s="7">
        <f>Sales_Data[[#This Row],[ItemCost]] +Sales_Data[[#This Row],[ShippingCost]]</f>
        <v>119602.6</v>
      </c>
      <c r="Q798" s="7">
        <f>Sales_Data[[#This Row],[Gross Revenue]]-Sales_Data[[#This Row],[TotalFinancialCost]]</f>
        <v>67397.399999999994</v>
      </c>
      <c r="R798" s="7">
        <f>Sales_Data[[#This Row],[Actul Bill Amount]]-Sales_Data[[#This Row],[ShippingCost]]</f>
        <v>184397.4</v>
      </c>
      <c r="S798">
        <v>837</v>
      </c>
      <c r="T798">
        <v>602.6</v>
      </c>
      <c r="U798" t="s">
        <v>41</v>
      </c>
      <c r="V798">
        <v>3500</v>
      </c>
      <c r="W798" t="s">
        <v>38</v>
      </c>
      <c r="X798" t="str">
        <f t="shared" si="25"/>
        <v>Kolkata</v>
      </c>
    </row>
    <row r="799" spans="1:24" x14ac:dyDescent="0.4">
      <c r="A799">
        <v>100798</v>
      </c>
      <c r="B799" s="5">
        <v>45965.477777777778</v>
      </c>
      <c r="C799" s="3" t="str">
        <f>TEXT(Sales_Data[[#This Row],[OrderDate]],"mmmm")</f>
        <v>November</v>
      </c>
      <c r="D799" s="3" t="str">
        <f t="shared" si="24"/>
        <v>2025</v>
      </c>
      <c r="E799" t="s">
        <v>50</v>
      </c>
      <c r="F799" t="s">
        <v>55</v>
      </c>
      <c r="G799" t="s">
        <v>29</v>
      </c>
      <c r="H799" t="s">
        <v>16</v>
      </c>
      <c r="I799" t="s">
        <v>100</v>
      </c>
      <c r="J799">
        <v>92</v>
      </c>
      <c r="K799">
        <v>600</v>
      </c>
      <c r="L799" s="7">
        <f>Sales_Data[[#This Row],[OrderQuantity]] *Sales_Data[[#This Row],[UnitPrice]]</f>
        <v>55200</v>
      </c>
      <c r="M799" s="7">
        <f>Sales_Data[[#This Row],[UnitPrice]]-Sales_Data[[#This Row],[UnitCost]]</f>
        <v>250</v>
      </c>
      <c r="N799" s="7">
        <f>Sales_Data[[#This Row],[Gross Revenue]]-Sales_Data[[#This Row],[Discount Amount ]]</f>
        <v>54950</v>
      </c>
      <c r="O799" s="7">
        <f>Sales_Data[[#This Row],[OrderQuantity]] *Sales_Data[[#This Row],[UnitCost]]</f>
        <v>32200</v>
      </c>
      <c r="P799" s="7">
        <f>Sales_Data[[#This Row],[ItemCost]] +Sales_Data[[#This Row],[ShippingCost]]</f>
        <v>32548.45</v>
      </c>
      <c r="Q799" s="7">
        <f>Sales_Data[[#This Row],[Gross Revenue]]-Sales_Data[[#This Row],[TotalFinancialCost]]</f>
        <v>22651.55</v>
      </c>
      <c r="R799" s="7">
        <f>Sales_Data[[#This Row],[Actul Bill Amount]]-Sales_Data[[#This Row],[ShippingCost]]</f>
        <v>54601.55</v>
      </c>
      <c r="S799">
        <v>566</v>
      </c>
      <c r="T799">
        <v>348.45</v>
      </c>
      <c r="U799" t="s">
        <v>57</v>
      </c>
      <c r="V799">
        <v>350</v>
      </c>
      <c r="W799" t="s">
        <v>18</v>
      </c>
      <c r="X799" t="str">
        <f t="shared" si="25"/>
        <v>Bengaluru</v>
      </c>
    </row>
    <row r="800" spans="1:24" x14ac:dyDescent="0.4">
      <c r="A800">
        <v>100799</v>
      </c>
      <c r="B800" s="5">
        <v>45906.930555555555</v>
      </c>
      <c r="C800" s="3" t="str">
        <f>TEXT(Sales_Data[[#This Row],[OrderDate]],"mmmm")</f>
        <v>September</v>
      </c>
      <c r="D800" s="3" t="str">
        <f t="shared" si="24"/>
        <v>2025</v>
      </c>
      <c r="E800" t="s">
        <v>23</v>
      </c>
      <c r="F800" t="s">
        <v>40</v>
      </c>
      <c r="G800" t="s">
        <v>15</v>
      </c>
      <c r="H800" t="s">
        <v>25</v>
      </c>
      <c r="I800" t="s">
        <v>100</v>
      </c>
      <c r="J800">
        <v>92</v>
      </c>
      <c r="K800">
        <v>5500</v>
      </c>
      <c r="L800" s="7">
        <f>Sales_Data[[#This Row],[OrderQuantity]] *Sales_Data[[#This Row],[UnitPrice]]</f>
        <v>506000</v>
      </c>
      <c r="M800" s="7">
        <f>Sales_Data[[#This Row],[UnitPrice]]-Sales_Data[[#This Row],[UnitCost]]</f>
        <v>2000</v>
      </c>
      <c r="N800" s="7">
        <f>Sales_Data[[#This Row],[Gross Revenue]]-Sales_Data[[#This Row],[Discount Amount ]]</f>
        <v>504000</v>
      </c>
      <c r="O800" s="7">
        <f>Sales_Data[[#This Row],[OrderQuantity]] *Sales_Data[[#This Row],[UnitCost]]</f>
        <v>322000</v>
      </c>
      <c r="P800" s="7">
        <f>Sales_Data[[#This Row],[ItemCost]] +Sales_Data[[#This Row],[ShippingCost]]</f>
        <v>322831.96000000002</v>
      </c>
      <c r="Q800" s="7">
        <f>Sales_Data[[#This Row],[Gross Revenue]]-Sales_Data[[#This Row],[TotalFinancialCost]]</f>
        <v>183168.03999999998</v>
      </c>
      <c r="R800" s="7">
        <f>Sales_Data[[#This Row],[Actul Bill Amount]]-Sales_Data[[#This Row],[ShippingCost]]</f>
        <v>503168.04</v>
      </c>
      <c r="S800">
        <v>458</v>
      </c>
      <c r="T800">
        <v>831.96</v>
      </c>
      <c r="U800" t="s">
        <v>41</v>
      </c>
      <c r="V800">
        <v>3500</v>
      </c>
      <c r="W800" t="s">
        <v>27</v>
      </c>
      <c r="X800" t="str">
        <f t="shared" si="25"/>
        <v>Mumbai</v>
      </c>
    </row>
    <row r="801" spans="1:24" x14ac:dyDescent="0.4">
      <c r="A801">
        <v>100800</v>
      </c>
      <c r="B801" s="5">
        <v>45823.622916666667</v>
      </c>
      <c r="C801" s="3" t="str">
        <f>TEXT(Sales_Data[[#This Row],[OrderDate]],"mmmm")</f>
        <v>June</v>
      </c>
      <c r="D801" s="3" t="str">
        <f t="shared" si="24"/>
        <v>2025</v>
      </c>
      <c r="E801" t="s">
        <v>48</v>
      </c>
      <c r="F801" t="s">
        <v>55</v>
      </c>
      <c r="G801" t="s">
        <v>31</v>
      </c>
      <c r="H801" t="s">
        <v>32</v>
      </c>
      <c r="I801" t="s">
        <v>100</v>
      </c>
      <c r="J801">
        <v>10</v>
      </c>
      <c r="K801">
        <v>850</v>
      </c>
      <c r="L801" s="7">
        <f>Sales_Data[[#This Row],[OrderQuantity]] *Sales_Data[[#This Row],[UnitPrice]]</f>
        <v>8500</v>
      </c>
      <c r="M801" s="7">
        <f>Sales_Data[[#This Row],[UnitPrice]]-Sales_Data[[#This Row],[UnitCost]]</f>
        <v>300</v>
      </c>
      <c r="N801" s="7">
        <f>Sales_Data[[#This Row],[Gross Revenue]]-Sales_Data[[#This Row],[Discount Amount ]]</f>
        <v>8200</v>
      </c>
      <c r="O801" s="7">
        <f>Sales_Data[[#This Row],[OrderQuantity]] *Sales_Data[[#This Row],[UnitCost]]</f>
        <v>5500</v>
      </c>
      <c r="P801" s="7">
        <f>Sales_Data[[#This Row],[ItemCost]] +Sales_Data[[#This Row],[ShippingCost]]</f>
        <v>5969.6</v>
      </c>
      <c r="Q801" s="7">
        <f>Sales_Data[[#This Row],[Gross Revenue]]-Sales_Data[[#This Row],[TotalFinancialCost]]</f>
        <v>2530.3999999999996</v>
      </c>
      <c r="R801" s="7">
        <f>Sales_Data[[#This Row],[Actul Bill Amount]]-Sales_Data[[#This Row],[ShippingCost]]</f>
        <v>7730.4</v>
      </c>
      <c r="S801">
        <v>337</v>
      </c>
      <c r="T801">
        <v>469.6</v>
      </c>
      <c r="U801" t="s">
        <v>56</v>
      </c>
      <c r="V801">
        <v>550</v>
      </c>
      <c r="W801" t="s">
        <v>33</v>
      </c>
      <c r="X801" t="str">
        <f t="shared" si="25"/>
        <v>Delhi</v>
      </c>
    </row>
    <row r="802" spans="1:24" x14ac:dyDescent="0.4">
      <c r="A802">
        <v>100801</v>
      </c>
      <c r="B802" s="5">
        <v>45992.925694444442</v>
      </c>
      <c r="C802" s="3" t="str">
        <f>TEXT(Sales_Data[[#This Row],[OrderDate]],"mmmm")</f>
        <v>December</v>
      </c>
      <c r="D802" s="3" t="str">
        <f t="shared" si="24"/>
        <v>2025</v>
      </c>
      <c r="E802" t="s">
        <v>23</v>
      </c>
      <c r="F802" t="s">
        <v>28</v>
      </c>
      <c r="G802" t="s">
        <v>15</v>
      </c>
      <c r="H802" t="s">
        <v>32</v>
      </c>
      <c r="I802" t="s">
        <v>100</v>
      </c>
      <c r="J802">
        <v>42</v>
      </c>
      <c r="K802">
        <v>2500</v>
      </c>
      <c r="L802" s="7">
        <f>Sales_Data[[#This Row],[OrderQuantity]] *Sales_Data[[#This Row],[UnitPrice]]</f>
        <v>105000</v>
      </c>
      <c r="M802" s="7">
        <f>Sales_Data[[#This Row],[UnitPrice]]-Sales_Data[[#This Row],[UnitCost]]</f>
        <v>1000</v>
      </c>
      <c r="N802" s="7">
        <f>Sales_Data[[#This Row],[Gross Revenue]]-Sales_Data[[#This Row],[Discount Amount ]]</f>
        <v>104000</v>
      </c>
      <c r="O802" s="7">
        <f>Sales_Data[[#This Row],[OrderQuantity]] *Sales_Data[[#This Row],[UnitCost]]</f>
        <v>63000</v>
      </c>
      <c r="P802" s="7">
        <f>Sales_Data[[#This Row],[ItemCost]] +Sales_Data[[#This Row],[ShippingCost]]</f>
        <v>63213.69</v>
      </c>
      <c r="Q802" s="7">
        <f>Sales_Data[[#This Row],[Gross Revenue]]-Sales_Data[[#This Row],[TotalFinancialCost]]</f>
        <v>41786.31</v>
      </c>
      <c r="R802" s="7">
        <f>Sales_Data[[#This Row],[Actul Bill Amount]]-Sales_Data[[#This Row],[ShippingCost]]</f>
        <v>103786.31</v>
      </c>
      <c r="S802">
        <v>462</v>
      </c>
      <c r="T802">
        <v>213.69</v>
      </c>
      <c r="U802" t="s">
        <v>54</v>
      </c>
      <c r="V802">
        <v>1500</v>
      </c>
      <c r="W802" t="s">
        <v>33</v>
      </c>
      <c r="X802" t="str">
        <f t="shared" si="25"/>
        <v>Delhi</v>
      </c>
    </row>
    <row r="803" spans="1:24" x14ac:dyDescent="0.4">
      <c r="A803">
        <v>100802</v>
      </c>
      <c r="B803" s="5">
        <v>45687.495138888888</v>
      </c>
      <c r="C803" s="3" t="str">
        <f>TEXT(Sales_Data[[#This Row],[OrderDate]],"mmmm")</f>
        <v>January</v>
      </c>
      <c r="D803" s="3" t="str">
        <f t="shared" si="24"/>
        <v>2025</v>
      </c>
      <c r="E803" t="s">
        <v>19</v>
      </c>
      <c r="F803" t="s">
        <v>28</v>
      </c>
      <c r="G803" t="s">
        <v>31</v>
      </c>
      <c r="H803" t="s">
        <v>25</v>
      </c>
      <c r="I803" t="s">
        <v>100</v>
      </c>
      <c r="J803">
        <v>77</v>
      </c>
      <c r="K803">
        <v>450</v>
      </c>
      <c r="L803" s="7">
        <f>Sales_Data[[#This Row],[OrderQuantity]] *Sales_Data[[#This Row],[UnitPrice]]</f>
        <v>34650</v>
      </c>
      <c r="M803" s="7">
        <f>Sales_Data[[#This Row],[UnitPrice]]-Sales_Data[[#This Row],[UnitCost]]</f>
        <v>250</v>
      </c>
      <c r="N803" s="7">
        <f>Sales_Data[[#This Row],[Gross Revenue]]-Sales_Data[[#This Row],[Discount Amount ]]</f>
        <v>34400</v>
      </c>
      <c r="O803" s="7">
        <f>Sales_Data[[#This Row],[OrderQuantity]] *Sales_Data[[#This Row],[UnitCost]]</f>
        <v>15400</v>
      </c>
      <c r="P803" s="7">
        <f>Sales_Data[[#This Row],[ItemCost]] +Sales_Data[[#This Row],[ShippingCost]]</f>
        <v>15652.65</v>
      </c>
      <c r="Q803" s="7">
        <f>Sales_Data[[#This Row],[Gross Revenue]]-Sales_Data[[#This Row],[TotalFinancialCost]]</f>
        <v>18997.349999999999</v>
      </c>
      <c r="R803" s="7">
        <f>Sales_Data[[#This Row],[Actul Bill Amount]]-Sales_Data[[#This Row],[ShippingCost]]</f>
        <v>34147.35</v>
      </c>
      <c r="S803">
        <v>358</v>
      </c>
      <c r="T803">
        <v>252.65</v>
      </c>
      <c r="U803" t="s">
        <v>30</v>
      </c>
      <c r="V803">
        <v>200</v>
      </c>
      <c r="W803" t="s">
        <v>27</v>
      </c>
      <c r="X803" t="str">
        <f t="shared" si="25"/>
        <v>Mumbai</v>
      </c>
    </row>
    <row r="804" spans="1:24" x14ac:dyDescent="0.4">
      <c r="A804">
        <v>100803</v>
      </c>
      <c r="B804" s="5">
        <v>45904.070138888892</v>
      </c>
      <c r="C804" s="3" t="str">
        <f>TEXT(Sales_Data[[#This Row],[OrderDate]],"mmmm")</f>
        <v>September</v>
      </c>
      <c r="D804" s="3" t="str">
        <f t="shared" si="24"/>
        <v>2025</v>
      </c>
      <c r="E804" t="s">
        <v>23</v>
      </c>
      <c r="F804" t="s">
        <v>43</v>
      </c>
      <c r="G804" t="s">
        <v>31</v>
      </c>
      <c r="H804" t="s">
        <v>32</v>
      </c>
      <c r="I804" t="s">
        <v>100</v>
      </c>
      <c r="J804">
        <v>16</v>
      </c>
      <c r="K804">
        <v>1800</v>
      </c>
      <c r="L804" s="7">
        <f>Sales_Data[[#This Row],[OrderQuantity]] *Sales_Data[[#This Row],[UnitPrice]]</f>
        <v>28800</v>
      </c>
      <c r="M804" s="7">
        <f>Sales_Data[[#This Row],[UnitPrice]]-Sales_Data[[#This Row],[UnitCost]]</f>
        <v>900</v>
      </c>
      <c r="N804" s="7">
        <f>Sales_Data[[#This Row],[Gross Revenue]]-Sales_Data[[#This Row],[Discount Amount ]]</f>
        <v>27900</v>
      </c>
      <c r="O804" s="7">
        <f>Sales_Data[[#This Row],[OrderQuantity]] *Sales_Data[[#This Row],[UnitCost]]</f>
        <v>14400</v>
      </c>
      <c r="P804" s="7">
        <f>Sales_Data[[#This Row],[ItemCost]] +Sales_Data[[#This Row],[ShippingCost]]</f>
        <v>15545.03</v>
      </c>
      <c r="Q804" s="7">
        <f>Sales_Data[[#This Row],[Gross Revenue]]-Sales_Data[[#This Row],[TotalFinancialCost]]</f>
        <v>13254.97</v>
      </c>
      <c r="R804" s="7">
        <f>Sales_Data[[#This Row],[Actul Bill Amount]]-Sales_Data[[#This Row],[ShippingCost]]</f>
        <v>26754.97</v>
      </c>
      <c r="S804">
        <v>833</v>
      </c>
      <c r="T804">
        <v>1145.03</v>
      </c>
      <c r="U804" t="s">
        <v>51</v>
      </c>
      <c r="V804">
        <v>900</v>
      </c>
      <c r="W804" t="s">
        <v>33</v>
      </c>
      <c r="X804" t="str">
        <f t="shared" si="25"/>
        <v>Delhi</v>
      </c>
    </row>
    <row r="805" spans="1:24" x14ac:dyDescent="0.4">
      <c r="A805">
        <v>100804</v>
      </c>
      <c r="B805" s="5">
        <v>45763.459722222222</v>
      </c>
      <c r="C805" s="3" t="str">
        <f>TEXT(Sales_Data[[#This Row],[OrderDate]],"mmmm")</f>
        <v>April</v>
      </c>
      <c r="D805" s="3" t="str">
        <f t="shared" si="24"/>
        <v>2025</v>
      </c>
      <c r="E805" t="s">
        <v>39</v>
      </c>
      <c r="F805" t="s">
        <v>14</v>
      </c>
      <c r="G805" t="s">
        <v>29</v>
      </c>
      <c r="H805" t="s">
        <v>16</v>
      </c>
      <c r="I805" t="s">
        <v>100</v>
      </c>
      <c r="J805">
        <v>58</v>
      </c>
      <c r="K805">
        <v>3200</v>
      </c>
      <c r="L805" s="7">
        <f>Sales_Data[[#This Row],[OrderQuantity]] *Sales_Data[[#This Row],[UnitPrice]]</f>
        <v>185600</v>
      </c>
      <c r="M805" s="7">
        <f>Sales_Data[[#This Row],[UnitPrice]]-Sales_Data[[#This Row],[UnitCost]]</f>
        <v>1200</v>
      </c>
      <c r="N805" s="7">
        <f>Sales_Data[[#This Row],[Gross Revenue]]-Sales_Data[[#This Row],[Discount Amount ]]</f>
        <v>184400</v>
      </c>
      <c r="O805" s="7">
        <f>Sales_Data[[#This Row],[OrderQuantity]] *Sales_Data[[#This Row],[UnitCost]]</f>
        <v>116000</v>
      </c>
      <c r="P805" s="7">
        <f>Sales_Data[[#This Row],[ItemCost]] +Sales_Data[[#This Row],[ShippingCost]]</f>
        <v>116431.34</v>
      </c>
      <c r="Q805" s="7">
        <f>Sales_Data[[#This Row],[Gross Revenue]]-Sales_Data[[#This Row],[TotalFinancialCost]]</f>
        <v>69168.66</v>
      </c>
      <c r="R805" s="7">
        <f>Sales_Data[[#This Row],[Actul Bill Amount]]-Sales_Data[[#This Row],[ShippingCost]]</f>
        <v>183968.66</v>
      </c>
      <c r="S805">
        <v>709</v>
      </c>
      <c r="T805">
        <v>431.34</v>
      </c>
      <c r="U805" t="s">
        <v>17</v>
      </c>
      <c r="V805">
        <v>2000</v>
      </c>
      <c r="W805" t="s">
        <v>18</v>
      </c>
      <c r="X805" t="str">
        <f t="shared" si="25"/>
        <v>Bengaluru</v>
      </c>
    </row>
    <row r="806" spans="1:24" x14ac:dyDescent="0.4">
      <c r="A806">
        <v>100805</v>
      </c>
      <c r="B806" s="5">
        <v>45708.275694444441</v>
      </c>
      <c r="C806" s="3" t="str">
        <f>TEXT(Sales_Data[[#This Row],[OrderDate]],"mmmm")</f>
        <v>February</v>
      </c>
      <c r="D806" s="3" t="str">
        <f t="shared" si="24"/>
        <v>2025</v>
      </c>
      <c r="E806" t="s">
        <v>34</v>
      </c>
      <c r="F806" t="s">
        <v>35</v>
      </c>
      <c r="G806" t="s">
        <v>15</v>
      </c>
      <c r="H806" t="s">
        <v>20</v>
      </c>
      <c r="I806" t="s">
        <v>100</v>
      </c>
      <c r="J806">
        <v>92</v>
      </c>
      <c r="K806">
        <v>12000</v>
      </c>
      <c r="L806" s="7">
        <f>Sales_Data[[#This Row],[OrderQuantity]] *Sales_Data[[#This Row],[UnitPrice]]</f>
        <v>1104000</v>
      </c>
      <c r="M806" s="7">
        <f>Sales_Data[[#This Row],[UnitPrice]]-Sales_Data[[#This Row],[UnitCost]]</f>
        <v>4000</v>
      </c>
      <c r="N806" s="7">
        <f>Sales_Data[[#This Row],[Gross Revenue]]-Sales_Data[[#This Row],[Discount Amount ]]</f>
        <v>1100000</v>
      </c>
      <c r="O806" s="7">
        <f>Sales_Data[[#This Row],[OrderQuantity]] *Sales_Data[[#This Row],[UnitCost]]</f>
        <v>736000</v>
      </c>
      <c r="P806" s="7">
        <f>Sales_Data[[#This Row],[ItemCost]] +Sales_Data[[#This Row],[ShippingCost]]</f>
        <v>736775.14</v>
      </c>
      <c r="Q806" s="7">
        <f>Sales_Data[[#This Row],[Gross Revenue]]-Sales_Data[[#This Row],[TotalFinancialCost]]</f>
        <v>367224.86</v>
      </c>
      <c r="R806" s="7">
        <f>Sales_Data[[#This Row],[Actul Bill Amount]]-Sales_Data[[#This Row],[ShippingCost]]</f>
        <v>1099224.8600000001</v>
      </c>
      <c r="S806">
        <v>818</v>
      </c>
      <c r="T806">
        <v>775.14</v>
      </c>
      <c r="U806" t="s">
        <v>36</v>
      </c>
      <c r="V806">
        <v>8000</v>
      </c>
      <c r="W806" t="s">
        <v>22</v>
      </c>
      <c r="X806" t="str">
        <f t="shared" si="25"/>
        <v>Nagpur</v>
      </c>
    </row>
    <row r="807" spans="1:24" x14ac:dyDescent="0.4">
      <c r="A807">
        <v>100806</v>
      </c>
      <c r="B807" s="5">
        <v>45738.259027777778</v>
      </c>
      <c r="C807" s="3" t="str">
        <f>TEXT(Sales_Data[[#This Row],[OrderDate]],"mmmm")</f>
        <v>March</v>
      </c>
      <c r="D807" s="3" t="str">
        <f t="shared" si="24"/>
        <v>2025</v>
      </c>
      <c r="E807" t="s">
        <v>50</v>
      </c>
      <c r="F807" t="s">
        <v>40</v>
      </c>
      <c r="G807" t="s">
        <v>31</v>
      </c>
      <c r="H807" t="s">
        <v>20</v>
      </c>
      <c r="I807" t="s">
        <v>100</v>
      </c>
      <c r="J807">
        <v>2</v>
      </c>
      <c r="K807">
        <v>1500</v>
      </c>
      <c r="L807" s="7">
        <f>Sales_Data[[#This Row],[OrderQuantity]] *Sales_Data[[#This Row],[UnitPrice]]</f>
        <v>3000</v>
      </c>
      <c r="M807" s="7">
        <f>Sales_Data[[#This Row],[UnitPrice]]-Sales_Data[[#This Row],[UnitCost]]</f>
        <v>700</v>
      </c>
      <c r="N807" s="7">
        <f>Sales_Data[[#This Row],[Gross Revenue]]-Sales_Data[[#This Row],[Discount Amount ]]</f>
        <v>2300</v>
      </c>
      <c r="O807" s="7">
        <f>Sales_Data[[#This Row],[OrderQuantity]] *Sales_Data[[#This Row],[UnitCost]]</f>
        <v>1600</v>
      </c>
      <c r="P807" s="7">
        <f>Sales_Data[[#This Row],[ItemCost]] +Sales_Data[[#This Row],[ShippingCost]]</f>
        <v>2348</v>
      </c>
      <c r="Q807" s="7">
        <f>Sales_Data[[#This Row],[Gross Revenue]]-Sales_Data[[#This Row],[TotalFinancialCost]]</f>
        <v>652</v>
      </c>
      <c r="R807" s="7">
        <f>Sales_Data[[#This Row],[Actul Bill Amount]]-Sales_Data[[#This Row],[ShippingCost]]</f>
        <v>1552</v>
      </c>
      <c r="S807">
        <v>452</v>
      </c>
      <c r="T807">
        <v>748</v>
      </c>
      <c r="U807" t="s">
        <v>52</v>
      </c>
      <c r="V807">
        <v>800</v>
      </c>
      <c r="W807" t="s">
        <v>22</v>
      </c>
      <c r="X807" t="str">
        <f t="shared" si="25"/>
        <v>Nagpur</v>
      </c>
    </row>
    <row r="808" spans="1:24" x14ac:dyDescent="0.4">
      <c r="A808">
        <v>100807</v>
      </c>
      <c r="B808" s="5">
        <v>45790.746527777781</v>
      </c>
      <c r="C808" s="3" t="str">
        <f>TEXT(Sales_Data[[#This Row],[OrderDate]],"mmmm")</f>
        <v>May</v>
      </c>
      <c r="D808" s="3" t="str">
        <f t="shared" si="24"/>
        <v>2025</v>
      </c>
      <c r="E808" t="s">
        <v>23</v>
      </c>
      <c r="F808" t="s">
        <v>46</v>
      </c>
      <c r="G808" t="s">
        <v>29</v>
      </c>
      <c r="H808" t="s">
        <v>16</v>
      </c>
      <c r="I808" t="s">
        <v>100</v>
      </c>
      <c r="J808">
        <v>43</v>
      </c>
      <c r="K808">
        <v>4500</v>
      </c>
      <c r="L808" s="7">
        <f>Sales_Data[[#This Row],[OrderQuantity]] *Sales_Data[[#This Row],[UnitPrice]]</f>
        <v>193500</v>
      </c>
      <c r="M808" s="7">
        <f>Sales_Data[[#This Row],[UnitPrice]]-Sales_Data[[#This Row],[UnitCost]]</f>
        <v>1700</v>
      </c>
      <c r="N808" s="7">
        <f>Sales_Data[[#This Row],[Gross Revenue]]-Sales_Data[[#This Row],[Discount Amount ]]</f>
        <v>191800</v>
      </c>
      <c r="O808" s="7">
        <f>Sales_Data[[#This Row],[OrderQuantity]] *Sales_Data[[#This Row],[UnitCost]]</f>
        <v>120400</v>
      </c>
      <c r="P808" s="7">
        <f>Sales_Data[[#This Row],[ItemCost]] +Sales_Data[[#This Row],[ShippingCost]]</f>
        <v>120969.5</v>
      </c>
      <c r="Q808" s="7">
        <f>Sales_Data[[#This Row],[Gross Revenue]]-Sales_Data[[#This Row],[TotalFinancialCost]]</f>
        <v>72530.5</v>
      </c>
      <c r="R808" s="7">
        <f>Sales_Data[[#This Row],[Actul Bill Amount]]-Sales_Data[[#This Row],[ShippingCost]]</f>
        <v>191230.5</v>
      </c>
      <c r="S808">
        <v>1071</v>
      </c>
      <c r="T808">
        <v>569.5</v>
      </c>
      <c r="U808" t="s">
        <v>47</v>
      </c>
      <c r="V808">
        <v>2800</v>
      </c>
      <c r="W808" t="s">
        <v>18</v>
      </c>
      <c r="X808" t="str">
        <f t="shared" si="25"/>
        <v>Bengaluru</v>
      </c>
    </row>
    <row r="809" spans="1:24" x14ac:dyDescent="0.4">
      <c r="A809">
        <v>100808</v>
      </c>
      <c r="B809" s="5">
        <v>45942.984722222223</v>
      </c>
      <c r="C809" s="3" t="str">
        <f>TEXT(Sales_Data[[#This Row],[OrderDate]],"mmmm")</f>
        <v>October</v>
      </c>
      <c r="D809" s="3" t="str">
        <f t="shared" si="24"/>
        <v>2025</v>
      </c>
      <c r="E809" t="s">
        <v>50</v>
      </c>
      <c r="F809" t="s">
        <v>24</v>
      </c>
      <c r="G809" t="s">
        <v>31</v>
      </c>
      <c r="H809" t="s">
        <v>16</v>
      </c>
      <c r="I809" t="s">
        <v>100</v>
      </c>
      <c r="J809">
        <v>14</v>
      </c>
      <c r="K809">
        <v>3500</v>
      </c>
      <c r="L809" s="7">
        <f>Sales_Data[[#This Row],[OrderQuantity]] *Sales_Data[[#This Row],[UnitPrice]]</f>
        <v>49000</v>
      </c>
      <c r="M809" s="7">
        <f>Sales_Data[[#This Row],[UnitPrice]]-Sales_Data[[#This Row],[UnitCost]]</f>
        <v>1300</v>
      </c>
      <c r="N809" s="7">
        <f>Sales_Data[[#This Row],[Gross Revenue]]-Sales_Data[[#This Row],[Discount Amount ]]</f>
        <v>47700</v>
      </c>
      <c r="O809" s="7">
        <f>Sales_Data[[#This Row],[OrderQuantity]] *Sales_Data[[#This Row],[UnitCost]]</f>
        <v>30800</v>
      </c>
      <c r="P809" s="7">
        <f>Sales_Data[[#This Row],[ItemCost]] +Sales_Data[[#This Row],[ShippingCost]]</f>
        <v>31577.95</v>
      </c>
      <c r="Q809" s="7">
        <f>Sales_Data[[#This Row],[Gross Revenue]]-Sales_Data[[#This Row],[TotalFinancialCost]]</f>
        <v>17422.05</v>
      </c>
      <c r="R809" s="7">
        <f>Sales_Data[[#This Row],[Actul Bill Amount]]-Sales_Data[[#This Row],[ShippingCost]]</f>
        <v>46922.05</v>
      </c>
      <c r="S809">
        <v>627</v>
      </c>
      <c r="T809">
        <v>777.95</v>
      </c>
      <c r="U809" t="s">
        <v>59</v>
      </c>
      <c r="V809">
        <v>2200</v>
      </c>
      <c r="W809" t="s">
        <v>18</v>
      </c>
      <c r="X809" t="str">
        <f t="shared" si="25"/>
        <v>Bengaluru</v>
      </c>
    </row>
    <row r="810" spans="1:24" x14ac:dyDescent="0.4">
      <c r="A810">
        <v>100809</v>
      </c>
      <c r="B810" s="5">
        <v>45795.488194444442</v>
      </c>
      <c r="C810" s="3" t="str">
        <f>TEXT(Sales_Data[[#This Row],[OrderDate]],"mmmm")</f>
        <v>May</v>
      </c>
      <c r="D810" s="3" t="str">
        <f t="shared" si="24"/>
        <v>2025</v>
      </c>
      <c r="E810" t="s">
        <v>48</v>
      </c>
      <c r="F810" t="s">
        <v>46</v>
      </c>
      <c r="G810" t="s">
        <v>29</v>
      </c>
      <c r="H810" t="s">
        <v>16</v>
      </c>
      <c r="I810" t="s">
        <v>100</v>
      </c>
      <c r="J810">
        <v>79</v>
      </c>
      <c r="K810">
        <v>15000</v>
      </c>
      <c r="L810" s="7">
        <f>Sales_Data[[#This Row],[OrderQuantity]] *Sales_Data[[#This Row],[UnitPrice]]</f>
        <v>1185000</v>
      </c>
      <c r="M810" s="7">
        <f>Sales_Data[[#This Row],[UnitPrice]]-Sales_Data[[#This Row],[UnitCost]]</f>
        <v>5500</v>
      </c>
      <c r="N810" s="7">
        <f>Sales_Data[[#This Row],[Gross Revenue]]-Sales_Data[[#This Row],[Discount Amount ]]</f>
        <v>1179500</v>
      </c>
      <c r="O810" s="7">
        <f>Sales_Data[[#This Row],[OrderQuantity]] *Sales_Data[[#This Row],[UnitCost]]</f>
        <v>750500</v>
      </c>
      <c r="P810" s="7">
        <f>Sales_Data[[#This Row],[ItemCost]] +Sales_Data[[#This Row],[ShippingCost]]</f>
        <v>751273.1</v>
      </c>
      <c r="Q810" s="7">
        <f>Sales_Data[[#This Row],[Gross Revenue]]-Sales_Data[[#This Row],[TotalFinancialCost]]</f>
        <v>433726.9</v>
      </c>
      <c r="R810" s="7">
        <f>Sales_Data[[#This Row],[Actul Bill Amount]]-Sales_Data[[#This Row],[ShippingCost]]</f>
        <v>1178726.8999999999</v>
      </c>
      <c r="S810">
        <v>801</v>
      </c>
      <c r="T810">
        <v>773.1</v>
      </c>
      <c r="U810" t="s">
        <v>53</v>
      </c>
      <c r="V810">
        <v>9500</v>
      </c>
      <c r="W810" t="s">
        <v>18</v>
      </c>
      <c r="X810" t="str">
        <f t="shared" si="25"/>
        <v>Bengaluru</v>
      </c>
    </row>
    <row r="811" spans="1:24" x14ac:dyDescent="0.4">
      <c r="A811">
        <v>100810</v>
      </c>
      <c r="B811" s="5">
        <v>45841.730555555558</v>
      </c>
      <c r="C811" s="3" t="str">
        <f>TEXT(Sales_Data[[#This Row],[OrderDate]],"mmmm")</f>
        <v>July</v>
      </c>
      <c r="D811" s="3" t="str">
        <f t="shared" si="24"/>
        <v>2025</v>
      </c>
      <c r="E811" t="s">
        <v>34</v>
      </c>
      <c r="F811" t="s">
        <v>14</v>
      </c>
      <c r="G811" t="s">
        <v>15</v>
      </c>
      <c r="H811" t="s">
        <v>37</v>
      </c>
      <c r="I811" t="s">
        <v>100</v>
      </c>
      <c r="J811">
        <v>25</v>
      </c>
      <c r="K811">
        <v>6500</v>
      </c>
      <c r="L811" s="7">
        <f>Sales_Data[[#This Row],[OrderQuantity]] *Sales_Data[[#This Row],[UnitPrice]]</f>
        <v>162500</v>
      </c>
      <c r="M811" s="7">
        <f>Sales_Data[[#This Row],[UnitPrice]]-Sales_Data[[#This Row],[UnitCost]]</f>
        <v>2300</v>
      </c>
      <c r="N811" s="7">
        <f>Sales_Data[[#This Row],[Gross Revenue]]-Sales_Data[[#This Row],[Discount Amount ]]</f>
        <v>160200</v>
      </c>
      <c r="O811" s="7">
        <f>Sales_Data[[#This Row],[OrderQuantity]] *Sales_Data[[#This Row],[UnitCost]]</f>
        <v>105000</v>
      </c>
      <c r="P811" s="7">
        <f>Sales_Data[[#This Row],[ItemCost]] +Sales_Data[[#This Row],[ShippingCost]]</f>
        <v>105222.36</v>
      </c>
      <c r="Q811" s="7">
        <f>Sales_Data[[#This Row],[Gross Revenue]]-Sales_Data[[#This Row],[TotalFinancialCost]]</f>
        <v>57277.64</v>
      </c>
      <c r="R811" s="7">
        <f>Sales_Data[[#This Row],[Actul Bill Amount]]-Sales_Data[[#This Row],[ShippingCost]]</f>
        <v>159977.64000000001</v>
      </c>
      <c r="S811">
        <v>646</v>
      </c>
      <c r="T811">
        <v>222.36</v>
      </c>
      <c r="U811" t="s">
        <v>21</v>
      </c>
      <c r="V811">
        <v>4200</v>
      </c>
      <c r="W811" t="s">
        <v>38</v>
      </c>
      <c r="X811" t="str">
        <f t="shared" si="25"/>
        <v>Kolkata</v>
      </c>
    </row>
    <row r="812" spans="1:24" x14ac:dyDescent="0.4">
      <c r="A812">
        <v>100811</v>
      </c>
      <c r="B812" s="5">
        <v>45987.231249999997</v>
      </c>
      <c r="C812" s="3" t="str">
        <f>TEXT(Sales_Data[[#This Row],[OrderDate]],"mmmm")</f>
        <v>November</v>
      </c>
      <c r="D812" s="3" t="str">
        <f t="shared" si="24"/>
        <v>2025</v>
      </c>
      <c r="E812" t="s">
        <v>42</v>
      </c>
      <c r="F812" t="s">
        <v>55</v>
      </c>
      <c r="G812" t="s">
        <v>31</v>
      </c>
      <c r="H812" t="s">
        <v>32</v>
      </c>
      <c r="I812" t="s">
        <v>100</v>
      </c>
      <c r="J812">
        <v>48</v>
      </c>
      <c r="K812">
        <v>1200</v>
      </c>
      <c r="L812" s="7">
        <f>Sales_Data[[#This Row],[OrderQuantity]] *Sales_Data[[#This Row],[UnitPrice]]</f>
        <v>57600</v>
      </c>
      <c r="M812" s="7">
        <f>Sales_Data[[#This Row],[UnitPrice]]-Sales_Data[[#This Row],[UnitCost]]</f>
        <v>400</v>
      </c>
      <c r="N812" s="7">
        <f>Sales_Data[[#This Row],[Gross Revenue]]-Sales_Data[[#This Row],[Discount Amount ]]</f>
        <v>57200</v>
      </c>
      <c r="O812" s="7">
        <f>Sales_Data[[#This Row],[OrderQuantity]] *Sales_Data[[#This Row],[UnitCost]]</f>
        <v>38400</v>
      </c>
      <c r="P812" s="7">
        <f>Sales_Data[[#This Row],[ItemCost]] +Sales_Data[[#This Row],[ShippingCost]]</f>
        <v>39453.22</v>
      </c>
      <c r="Q812" s="7">
        <f>Sales_Data[[#This Row],[Gross Revenue]]-Sales_Data[[#This Row],[TotalFinancialCost]]</f>
        <v>18146.78</v>
      </c>
      <c r="R812" s="7">
        <f>Sales_Data[[#This Row],[Actul Bill Amount]]-Sales_Data[[#This Row],[ShippingCost]]</f>
        <v>56146.78</v>
      </c>
      <c r="S812">
        <v>677</v>
      </c>
      <c r="T812">
        <v>1053.22</v>
      </c>
      <c r="U812" t="s">
        <v>58</v>
      </c>
      <c r="V812">
        <v>800</v>
      </c>
      <c r="W812" t="s">
        <v>33</v>
      </c>
      <c r="X812" t="str">
        <f t="shared" si="25"/>
        <v>Delhi</v>
      </c>
    </row>
    <row r="813" spans="1:24" x14ac:dyDescent="0.4">
      <c r="A813">
        <v>100812</v>
      </c>
      <c r="B813" s="5">
        <v>45930.293055555558</v>
      </c>
      <c r="C813" s="3" t="str">
        <f>TEXT(Sales_Data[[#This Row],[OrderDate]],"mmmm")</f>
        <v>September</v>
      </c>
      <c r="D813" s="3" t="str">
        <f t="shared" si="24"/>
        <v>2025</v>
      </c>
      <c r="E813" t="s">
        <v>48</v>
      </c>
      <c r="F813" t="s">
        <v>28</v>
      </c>
      <c r="G813" t="s">
        <v>31</v>
      </c>
      <c r="H813" t="s">
        <v>32</v>
      </c>
      <c r="I813" t="s">
        <v>100</v>
      </c>
      <c r="J813">
        <v>15</v>
      </c>
      <c r="K813">
        <v>450</v>
      </c>
      <c r="L813" s="7">
        <f>Sales_Data[[#This Row],[OrderQuantity]] *Sales_Data[[#This Row],[UnitPrice]]</f>
        <v>6750</v>
      </c>
      <c r="M813" s="7">
        <f>Sales_Data[[#This Row],[UnitPrice]]-Sales_Data[[#This Row],[UnitCost]]</f>
        <v>250</v>
      </c>
      <c r="N813" s="7">
        <f>Sales_Data[[#This Row],[Gross Revenue]]-Sales_Data[[#This Row],[Discount Amount ]]</f>
        <v>6500</v>
      </c>
      <c r="O813" s="7">
        <f>Sales_Data[[#This Row],[OrderQuantity]] *Sales_Data[[#This Row],[UnitCost]]</f>
        <v>3000</v>
      </c>
      <c r="P813" s="7">
        <f>Sales_Data[[#This Row],[ItemCost]] +Sales_Data[[#This Row],[ShippingCost]]</f>
        <v>4667.21</v>
      </c>
      <c r="Q813" s="7">
        <f>Sales_Data[[#This Row],[Gross Revenue]]-Sales_Data[[#This Row],[TotalFinancialCost]]</f>
        <v>2082.79</v>
      </c>
      <c r="R813" s="7">
        <f>Sales_Data[[#This Row],[Actul Bill Amount]]-Sales_Data[[#This Row],[ShippingCost]]</f>
        <v>4832.79</v>
      </c>
      <c r="S813">
        <v>764</v>
      </c>
      <c r="T813">
        <v>1667.21</v>
      </c>
      <c r="U813" t="s">
        <v>30</v>
      </c>
      <c r="V813">
        <v>200</v>
      </c>
      <c r="W813" t="s">
        <v>33</v>
      </c>
      <c r="X813" t="str">
        <f t="shared" si="25"/>
        <v>Delhi</v>
      </c>
    </row>
    <row r="814" spans="1:24" x14ac:dyDescent="0.4">
      <c r="A814">
        <v>100813</v>
      </c>
      <c r="B814" s="5">
        <v>45997.677083333336</v>
      </c>
      <c r="C814" s="3" t="str">
        <f>TEXT(Sales_Data[[#This Row],[OrderDate]],"mmmm")</f>
        <v>December</v>
      </c>
      <c r="D814" s="3" t="str">
        <f t="shared" si="24"/>
        <v>2025</v>
      </c>
      <c r="E814" t="s">
        <v>19</v>
      </c>
      <c r="F814" t="s">
        <v>46</v>
      </c>
      <c r="G814" t="s">
        <v>29</v>
      </c>
      <c r="H814" t="s">
        <v>37</v>
      </c>
      <c r="I814" t="s">
        <v>100</v>
      </c>
      <c r="J814">
        <v>28</v>
      </c>
      <c r="K814">
        <v>15000</v>
      </c>
      <c r="L814" s="7">
        <f>Sales_Data[[#This Row],[OrderQuantity]] *Sales_Data[[#This Row],[UnitPrice]]</f>
        <v>420000</v>
      </c>
      <c r="M814" s="7">
        <f>Sales_Data[[#This Row],[UnitPrice]]-Sales_Data[[#This Row],[UnitCost]]</f>
        <v>5500</v>
      </c>
      <c r="N814" s="7">
        <f>Sales_Data[[#This Row],[Gross Revenue]]-Sales_Data[[#This Row],[Discount Amount ]]</f>
        <v>414500</v>
      </c>
      <c r="O814" s="7">
        <f>Sales_Data[[#This Row],[OrderQuantity]] *Sales_Data[[#This Row],[UnitCost]]</f>
        <v>266000</v>
      </c>
      <c r="P814" s="7">
        <f>Sales_Data[[#This Row],[ItemCost]] +Sales_Data[[#This Row],[ShippingCost]]</f>
        <v>266549.99</v>
      </c>
      <c r="Q814" s="7">
        <f>Sales_Data[[#This Row],[Gross Revenue]]-Sales_Data[[#This Row],[TotalFinancialCost]]</f>
        <v>153450.01</v>
      </c>
      <c r="R814" s="7">
        <f>Sales_Data[[#This Row],[Actul Bill Amount]]-Sales_Data[[#This Row],[ShippingCost]]</f>
        <v>413950.01</v>
      </c>
      <c r="S814">
        <v>400</v>
      </c>
      <c r="T814">
        <v>549.99</v>
      </c>
      <c r="U814" t="s">
        <v>53</v>
      </c>
      <c r="V814">
        <v>9500</v>
      </c>
      <c r="W814" t="s">
        <v>38</v>
      </c>
      <c r="X814" t="str">
        <f t="shared" si="25"/>
        <v>Kolkata</v>
      </c>
    </row>
    <row r="815" spans="1:24" x14ac:dyDescent="0.4">
      <c r="A815">
        <v>100814</v>
      </c>
      <c r="B815" s="5">
        <v>45726.61041666667</v>
      </c>
      <c r="C815" s="3" t="str">
        <f>TEXT(Sales_Data[[#This Row],[OrderDate]],"mmmm")</f>
        <v>March</v>
      </c>
      <c r="D815" s="3" t="str">
        <f t="shared" si="24"/>
        <v>2025</v>
      </c>
      <c r="E815" t="s">
        <v>42</v>
      </c>
      <c r="F815" t="s">
        <v>14</v>
      </c>
      <c r="G815" t="s">
        <v>15</v>
      </c>
      <c r="H815" t="s">
        <v>37</v>
      </c>
      <c r="I815" t="s">
        <v>100</v>
      </c>
      <c r="J815">
        <v>92</v>
      </c>
      <c r="K815">
        <v>3200</v>
      </c>
      <c r="L815" s="7">
        <f>Sales_Data[[#This Row],[OrderQuantity]] *Sales_Data[[#This Row],[UnitPrice]]</f>
        <v>294400</v>
      </c>
      <c r="M815" s="7">
        <f>Sales_Data[[#This Row],[UnitPrice]]-Sales_Data[[#This Row],[UnitCost]]</f>
        <v>1200</v>
      </c>
      <c r="N815" s="7">
        <f>Sales_Data[[#This Row],[Gross Revenue]]-Sales_Data[[#This Row],[Discount Amount ]]</f>
        <v>293200</v>
      </c>
      <c r="O815" s="7">
        <f>Sales_Data[[#This Row],[OrderQuantity]] *Sales_Data[[#This Row],[UnitCost]]</f>
        <v>184000</v>
      </c>
      <c r="P815" s="7">
        <f>Sales_Data[[#This Row],[ItemCost]] +Sales_Data[[#This Row],[ShippingCost]]</f>
        <v>185015.39</v>
      </c>
      <c r="Q815" s="7">
        <f>Sales_Data[[#This Row],[Gross Revenue]]-Sales_Data[[#This Row],[TotalFinancialCost]]</f>
        <v>109384.60999999999</v>
      </c>
      <c r="R815" s="7">
        <f>Sales_Data[[#This Row],[Actul Bill Amount]]-Sales_Data[[#This Row],[ShippingCost]]</f>
        <v>292184.61</v>
      </c>
      <c r="S815">
        <v>446</v>
      </c>
      <c r="T815">
        <v>1015.39</v>
      </c>
      <c r="U815" t="s">
        <v>17</v>
      </c>
      <c r="V815">
        <v>2000</v>
      </c>
      <c r="W815" t="s">
        <v>38</v>
      </c>
      <c r="X815" t="str">
        <f t="shared" si="25"/>
        <v>Kolkata</v>
      </c>
    </row>
    <row r="816" spans="1:24" x14ac:dyDescent="0.4">
      <c r="A816">
        <v>100815</v>
      </c>
      <c r="B816" s="5">
        <v>45691.484722222223</v>
      </c>
      <c r="C816" s="3" t="str">
        <f>TEXT(Sales_Data[[#This Row],[OrderDate]],"mmmm")</f>
        <v>February</v>
      </c>
      <c r="D816" s="3" t="str">
        <f t="shared" si="24"/>
        <v>2025</v>
      </c>
      <c r="E816" t="s">
        <v>19</v>
      </c>
      <c r="F816" t="s">
        <v>46</v>
      </c>
      <c r="G816" t="s">
        <v>15</v>
      </c>
      <c r="H816" t="s">
        <v>20</v>
      </c>
      <c r="I816" t="s">
        <v>100</v>
      </c>
      <c r="J816">
        <v>41</v>
      </c>
      <c r="K816">
        <v>4500</v>
      </c>
      <c r="L816" s="7">
        <f>Sales_Data[[#This Row],[OrderQuantity]] *Sales_Data[[#This Row],[UnitPrice]]</f>
        <v>184500</v>
      </c>
      <c r="M816" s="7">
        <f>Sales_Data[[#This Row],[UnitPrice]]-Sales_Data[[#This Row],[UnitCost]]</f>
        <v>1700</v>
      </c>
      <c r="N816" s="7">
        <f>Sales_Data[[#This Row],[Gross Revenue]]-Sales_Data[[#This Row],[Discount Amount ]]</f>
        <v>182800</v>
      </c>
      <c r="O816" s="7">
        <f>Sales_Data[[#This Row],[OrderQuantity]] *Sales_Data[[#This Row],[UnitCost]]</f>
        <v>114800</v>
      </c>
      <c r="P816" s="7">
        <f>Sales_Data[[#This Row],[ItemCost]] +Sales_Data[[#This Row],[ShippingCost]]</f>
        <v>115645.11</v>
      </c>
      <c r="Q816" s="7">
        <f>Sales_Data[[#This Row],[Gross Revenue]]-Sales_Data[[#This Row],[TotalFinancialCost]]</f>
        <v>68854.89</v>
      </c>
      <c r="R816" s="7">
        <f>Sales_Data[[#This Row],[Actul Bill Amount]]-Sales_Data[[#This Row],[ShippingCost]]</f>
        <v>181954.89</v>
      </c>
      <c r="S816">
        <v>368</v>
      </c>
      <c r="T816">
        <v>845.11</v>
      </c>
      <c r="U816" t="s">
        <v>47</v>
      </c>
      <c r="V816">
        <v>2800</v>
      </c>
      <c r="W816" t="s">
        <v>22</v>
      </c>
      <c r="X816" t="str">
        <f t="shared" si="25"/>
        <v>Nagpur</v>
      </c>
    </row>
    <row r="817" spans="1:24" x14ac:dyDescent="0.4">
      <c r="A817">
        <v>100816</v>
      </c>
      <c r="B817" s="5">
        <v>45919.252083333333</v>
      </c>
      <c r="C817" s="3" t="str">
        <f>TEXT(Sales_Data[[#This Row],[OrderDate]],"mmmm")</f>
        <v>September</v>
      </c>
      <c r="D817" s="3" t="str">
        <f t="shared" si="24"/>
        <v>2025</v>
      </c>
      <c r="E817" t="s">
        <v>48</v>
      </c>
      <c r="F817" t="s">
        <v>46</v>
      </c>
      <c r="G817" t="s">
        <v>29</v>
      </c>
      <c r="H817" t="s">
        <v>37</v>
      </c>
      <c r="I817" t="s">
        <v>100</v>
      </c>
      <c r="J817">
        <v>32</v>
      </c>
      <c r="K817">
        <v>4500</v>
      </c>
      <c r="L817" s="7">
        <f>Sales_Data[[#This Row],[OrderQuantity]] *Sales_Data[[#This Row],[UnitPrice]]</f>
        <v>144000</v>
      </c>
      <c r="M817" s="7">
        <f>Sales_Data[[#This Row],[UnitPrice]]-Sales_Data[[#This Row],[UnitCost]]</f>
        <v>1700</v>
      </c>
      <c r="N817" s="7">
        <f>Sales_Data[[#This Row],[Gross Revenue]]-Sales_Data[[#This Row],[Discount Amount ]]</f>
        <v>142300</v>
      </c>
      <c r="O817" s="7">
        <f>Sales_Data[[#This Row],[OrderQuantity]] *Sales_Data[[#This Row],[UnitCost]]</f>
        <v>89600</v>
      </c>
      <c r="P817" s="7">
        <f>Sales_Data[[#This Row],[ItemCost]] +Sales_Data[[#This Row],[ShippingCost]]</f>
        <v>90514.34</v>
      </c>
      <c r="Q817" s="7">
        <f>Sales_Data[[#This Row],[Gross Revenue]]-Sales_Data[[#This Row],[TotalFinancialCost]]</f>
        <v>53485.66</v>
      </c>
      <c r="R817" s="7">
        <f>Sales_Data[[#This Row],[Actul Bill Amount]]-Sales_Data[[#This Row],[ShippingCost]]</f>
        <v>141385.66</v>
      </c>
      <c r="S817">
        <v>359</v>
      </c>
      <c r="T817">
        <v>914.34</v>
      </c>
      <c r="U817" t="s">
        <v>47</v>
      </c>
      <c r="V817">
        <v>2800</v>
      </c>
      <c r="W817" t="s">
        <v>38</v>
      </c>
      <c r="X817" t="str">
        <f t="shared" si="25"/>
        <v>Kolkata</v>
      </c>
    </row>
    <row r="818" spans="1:24" x14ac:dyDescent="0.4">
      <c r="A818">
        <v>100817</v>
      </c>
      <c r="B818" s="5">
        <v>45710.867361111108</v>
      </c>
      <c r="C818" s="3" t="str">
        <f>TEXT(Sales_Data[[#This Row],[OrderDate]],"mmmm")</f>
        <v>February</v>
      </c>
      <c r="D818" s="3" t="str">
        <f t="shared" si="24"/>
        <v>2025</v>
      </c>
      <c r="E818" t="s">
        <v>45</v>
      </c>
      <c r="F818" t="s">
        <v>28</v>
      </c>
      <c r="G818" t="s">
        <v>31</v>
      </c>
      <c r="H818" t="s">
        <v>32</v>
      </c>
      <c r="I818" t="s">
        <v>100</v>
      </c>
      <c r="J818">
        <v>42</v>
      </c>
      <c r="K818">
        <v>2500</v>
      </c>
      <c r="L818" s="7">
        <f>Sales_Data[[#This Row],[OrderQuantity]] *Sales_Data[[#This Row],[UnitPrice]]</f>
        <v>105000</v>
      </c>
      <c r="M818" s="7">
        <f>Sales_Data[[#This Row],[UnitPrice]]-Sales_Data[[#This Row],[UnitCost]]</f>
        <v>1000</v>
      </c>
      <c r="N818" s="7">
        <f>Sales_Data[[#This Row],[Gross Revenue]]-Sales_Data[[#This Row],[Discount Amount ]]</f>
        <v>104000</v>
      </c>
      <c r="O818" s="7">
        <f>Sales_Data[[#This Row],[OrderQuantity]] *Sales_Data[[#This Row],[UnitCost]]</f>
        <v>63000</v>
      </c>
      <c r="P818" s="7">
        <f>Sales_Data[[#This Row],[ItemCost]] +Sales_Data[[#This Row],[ShippingCost]]</f>
        <v>63449.84</v>
      </c>
      <c r="Q818" s="7">
        <f>Sales_Data[[#This Row],[Gross Revenue]]-Sales_Data[[#This Row],[TotalFinancialCost]]</f>
        <v>41550.160000000003</v>
      </c>
      <c r="R818" s="7">
        <f>Sales_Data[[#This Row],[Actul Bill Amount]]-Sales_Data[[#This Row],[ShippingCost]]</f>
        <v>103550.16</v>
      </c>
      <c r="S818">
        <v>391</v>
      </c>
      <c r="T818">
        <v>449.84</v>
      </c>
      <c r="U818" t="s">
        <v>54</v>
      </c>
      <c r="V818">
        <v>1500</v>
      </c>
      <c r="W818" t="s">
        <v>33</v>
      </c>
      <c r="X818" t="str">
        <f t="shared" si="25"/>
        <v>Delhi</v>
      </c>
    </row>
    <row r="819" spans="1:24" x14ac:dyDescent="0.4">
      <c r="A819">
        <v>100818</v>
      </c>
      <c r="B819" s="5">
        <v>45862.505555555559</v>
      </c>
      <c r="C819" s="3" t="str">
        <f>TEXT(Sales_Data[[#This Row],[OrderDate]],"mmmm")</f>
        <v>July</v>
      </c>
      <c r="D819" s="3" t="str">
        <f t="shared" si="24"/>
        <v>2025</v>
      </c>
      <c r="E819" t="s">
        <v>34</v>
      </c>
      <c r="F819" t="s">
        <v>28</v>
      </c>
      <c r="G819" t="s">
        <v>15</v>
      </c>
      <c r="H819" t="s">
        <v>25</v>
      </c>
      <c r="I819" t="s">
        <v>100</v>
      </c>
      <c r="J819">
        <v>61</v>
      </c>
      <c r="K819">
        <v>2500</v>
      </c>
      <c r="L819" s="7">
        <f>Sales_Data[[#This Row],[OrderQuantity]] *Sales_Data[[#This Row],[UnitPrice]]</f>
        <v>152500</v>
      </c>
      <c r="M819" s="7">
        <f>Sales_Data[[#This Row],[UnitPrice]]-Sales_Data[[#This Row],[UnitCost]]</f>
        <v>1000</v>
      </c>
      <c r="N819" s="7">
        <f>Sales_Data[[#This Row],[Gross Revenue]]-Sales_Data[[#This Row],[Discount Amount ]]</f>
        <v>151500</v>
      </c>
      <c r="O819" s="7">
        <f>Sales_Data[[#This Row],[OrderQuantity]] *Sales_Data[[#This Row],[UnitCost]]</f>
        <v>91500</v>
      </c>
      <c r="P819" s="7">
        <f>Sales_Data[[#This Row],[ItemCost]] +Sales_Data[[#This Row],[ShippingCost]]</f>
        <v>91676.2</v>
      </c>
      <c r="Q819" s="7">
        <f>Sales_Data[[#This Row],[Gross Revenue]]-Sales_Data[[#This Row],[TotalFinancialCost]]</f>
        <v>60823.8</v>
      </c>
      <c r="R819" s="7">
        <f>Sales_Data[[#This Row],[Actul Bill Amount]]-Sales_Data[[#This Row],[ShippingCost]]</f>
        <v>151323.79999999999</v>
      </c>
      <c r="S819">
        <v>574</v>
      </c>
      <c r="T819">
        <v>176.2</v>
      </c>
      <c r="U819" t="s">
        <v>54</v>
      </c>
      <c r="V819">
        <v>1500</v>
      </c>
      <c r="W819" t="s">
        <v>27</v>
      </c>
      <c r="X819" t="str">
        <f t="shared" si="25"/>
        <v>Mumbai</v>
      </c>
    </row>
    <row r="820" spans="1:24" x14ac:dyDescent="0.4">
      <c r="A820">
        <v>100819</v>
      </c>
      <c r="B820" s="5">
        <v>45783.493055555555</v>
      </c>
      <c r="C820" s="3" t="str">
        <f>TEXT(Sales_Data[[#This Row],[OrderDate]],"mmmm")</f>
        <v>May</v>
      </c>
      <c r="D820" s="3" t="str">
        <f t="shared" si="24"/>
        <v>2025</v>
      </c>
      <c r="E820" t="s">
        <v>23</v>
      </c>
      <c r="F820" t="s">
        <v>35</v>
      </c>
      <c r="G820" t="s">
        <v>29</v>
      </c>
      <c r="H820" t="s">
        <v>37</v>
      </c>
      <c r="I820" t="s">
        <v>100</v>
      </c>
      <c r="J820">
        <v>86</v>
      </c>
      <c r="K820">
        <v>12000</v>
      </c>
      <c r="L820" s="7">
        <f>Sales_Data[[#This Row],[OrderQuantity]] *Sales_Data[[#This Row],[UnitPrice]]</f>
        <v>1032000</v>
      </c>
      <c r="M820" s="7">
        <f>Sales_Data[[#This Row],[UnitPrice]]-Sales_Data[[#This Row],[UnitCost]]</f>
        <v>4000</v>
      </c>
      <c r="N820" s="7">
        <f>Sales_Data[[#This Row],[Gross Revenue]]-Sales_Data[[#This Row],[Discount Amount ]]</f>
        <v>1028000</v>
      </c>
      <c r="O820" s="7">
        <f>Sales_Data[[#This Row],[OrderQuantity]] *Sales_Data[[#This Row],[UnitCost]]</f>
        <v>688000</v>
      </c>
      <c r="P820" s="7">
        <f>Sales_Data[[#This Row],[ItemCost]] +Sales_Data[[#This Row],[ShippingCost]]</f>
        <v>688178.48</v>
      </c>
      <c r="Q820" s="7">
        <f>Sales_Data[[#This Row],[Gross Revenue]]-Sales_Data[[#This Row],[TotalFinancialCost]]</f>
        <v>343821.52</v>
      </c>
      <c r="R820" s="7">
        <f>Sales_Data[[#This Row],[Actul Bill Amount]]-Sales_Data[[#This Row],[ShippingCost]]</f>
        <v>1027821.52</v>
      </c>
      <c r="S820">
        <v>403</v>
      </c>
      <c r="T820">
        <v>178.48</v>
      </c>
      <c r="U820" t="s">
        <v>36</v>
      </c>
      <c r="V820">
        <v>8000</v>
      </c>
      <c r="W820" t="s">
        <v>38</v>
      </c>
      <c r="X820" t="str">
        <f t="shared" si="25"/>
        <v>Kolkata</v>
      </c>
    </row>
    <row r="821" spans="1:24" x14ac:dyDescent="0.4">
      <c r="A821">
        <v>100820</v>
      </c>
      <c r="B821" s="5">
        <v>45892.629861111112</v>
      </c>
      <c r="C821" s="3" t="str">
        <f>TEXT(Sales_Data[[#This Row],[OrderDate]],"mmmm")</f>
        <v>August</v>
      </c>
      <c r="D821" s="3" t="str">
        <f t="shared" si="24"/>
        <v>2025</v>
      </c>
      <c r="E821" t="s">
        <v>19</v>
      </c>
      <c r="F821" t="s">
        <v>24</v>
      </c>
      <c r="G821" t="s">
        <v>15</v>
      </c>
      <c r="H821" t="s">
        <v>37</v>
      </c>
      <c r="I821" t="s">
        <v>100</v>
      </c>
      <c r="J821">
        <v>73</v>
      </c>
      <c r="K821">
        <v>25000</v>
      </c>
      <c r="L821" s="7">
        <f>Sales_Data[[#This Row],[OrderQuantity]] *Sales_Data[[#This Row],[UnitPrice]]</f>
        <v>1825000</v>
      </c>
      <c r="M821" s="7">
        <f>Sales_Data[[#This Row],[UnitPrice]]-Sales_Data[[#This Row],[UnitCost]]</f>
        <v>7000</v>
      </c>
      <c r="N821" s="7">
        <f>Sales_Data[[#This Row],[Gross Revenue]]-Sales_Data[[#This Row],[Discount Amount ]]</f>
        <v>1818000</v>
      </c>
      <c r="O821" s="7">
        <f>Sales_Data[[#This Row],[OrderQuantity]] *Sales_Data[[#This Row],[UnitCost]]</f>
        <v>1314000</v>
      </c>
      <c r="P821" s="7">
        <f>Sales_Data[[#This Row],[ItemCost]] +Sales_Data[[#This Row],[ShippingCost]]</f>
        <v>1314457.23</v>
      </c>
      <c r="Q821" s="7">
        <f>Sales_Data[[#This Row],[Gross Revenue]]-Sales_Data[[#This Row],[TotalFinancialCost]]</f>
        <v>510542.77</v>
      </c>
      <c r="R821" s="7">
        <f>Sales_Data[[#This Row],[Actul Bill Amount]]-Sales_Data[[#This Row],[ShippingCost]]</f>
        <v>1817542.77</v>
      </c>
      <c r="S821">
        <v>308</v>
      </c>
      <c r="T821">
        <v>457.23</v>
      </c>
      <c r="U821" t="s">
        <v>60</v>
      </c>
      <c r="V821">
        <v>18000</v>
      </c>
      <c r="W821" t="s">
        <v>38</v>
      </c>
      <c r="X821" t="str">
        <f t="shared" si="25"/>
        <v>Kolkata</v>
      </c>
    </row>
    <row r="822" spans="1:24" x14ac:dyDescent="0.4">
      <c r="A822">
        <v>100821</v>
      </c>
      <c r="B822" s="5">
        <v>45700.779166666667</v>
      </c>
      <c r="C822" s="3" t="str">
        <f>TEXT(Sales_Data[[#This Row],[OrderDate]],"mmmm")</f>
        <v>February</v>
      </c>
      <c r="D822" s="3" t="str">
        <f t="shared" si="24"/>
        <v>2025</v>
      </c>
      <c r="E822" t="s">
        <v>13</v>
      </c>
      <c r="F822" t="s">
        <v>40</v>
      </c>
      <c r="G822" t="s">
        <v>15</v>
      </c>
      <c r="H822" t="s">
        <v>16</v>
      </c>
      <c r="I822" t="s">
        <v>100</v>
      </c>
      <c r="J822">
        <v>2</v>
      </c>
      <c r="K822">
        <v>1500</v>
      </c>
      <c r="L822" s="7">
        <f>Sales_Data[[#This Row],[OrderQuantity]] *Sales_Data[[#This Row],[UnitPrice]]</f>
        <v>3000</v>
      </c>
      <c r="M822" s="7">
        <f>Sales_Data[[#This Row],[UnitPrice]]-Sales_Data[[#This Row],[UnitCost]]</f>
        <v>700</v>
      </c>
      <c r="N822" s="7">
        <f>Sales_Data[[#This Row],[Gross Revenue]]-Sales_Data[[#This Row],[Discount Amount ]]</f>
        <v>2300</v>
      </c>
      <c r="O822" s="7">
        <f>Sales_Data[[#This Row],[OrderQuantity]] *Sales_Data[[#This Row],[UnitCost]]</f>
        <v>1600</v>
      </c>
      <c r="P822" s="7">
        <f>Sales_Data[[#This Row],[ItemCost]] +Sales_Data[[#This Row],[ShippingCost]]</f>
        <v>2068.15</v>
      </c>
      <c r="Q822" s="7">
        <f>Sales_Data[[#This Row],[Gross Revenue]]-Sales_Data[[#This Row],[TotalFinancialCost]]</f>
        <v>931.84999999999991</v>
      </c>
      <c r="R822" s="7">
        <f>Sales_Data[[#This Row],[Actul Bill Amount]]-Sales_Data[[#This Row],[ShippingCost]]</f>
        <v>1831.85</v>
      </c>
      <c r="S822">
        <v>448</v>
      </c>
      <c r="T822">
        <v>468.15</v>
      </c>
      <c r="U822" t="s">
        <v>52</v>
      </c>
      <c r="V822">
        <v>800</v>
      </c>
      <c r="W822" t="s">
        <v>18</v>
      </c>
      <c r="X822" t="str">
        <f t="shared" si="25"/>
        <v>Bengaluru</v>
      </c>
    </row>
    <row r="823" spans="1:24" x14ac:dyDescent="0.4">
      <c r="A823">
        <v>100822</v>
      </c>
      <c r="B823" s="5">
        <v>45897.376388888886</v>
      </c>
      <c r="C823" s="3" t="str">
        <f>TEXT(Sales_Data[[#This Row],[OrderDate]],"mmmm")</f>
        <v>August</v>
      </c>
      <c r="D823" s="3" t="str">
        <f t="shared" si="24"/>
        <v>2025</v>
      </c>
      <c r="E823" t="s">
        <v>13</v>
      </c>
      <c r="F823" t="s">
        <v>40</v>
      </c>
      <c r="G823" t="s">
        <v>29</v>
      </c>
      <c r="H823" t="s">
        <v>25</v>
      </c>
      <c r="I823" t="s">
        <v>100</v>
      </c>
      <c r="J823">
        <v>66</v>
      </c>
      <c r="K823">
        <v>1500</v>
      </c>
      <c r="L823" s="7">
        <f>Sales_Data[[#This Row],[OrderQuantity]] *Sales_Data[[#This Row],[UnitPrice]]</f>
        <v>99000</v>
      </c>
      <c r="M823" s="7">
        <f>Sales_Data[[#This Row],[UnitPrice]]-Sales_Data[[#This Row],[UnitCost]]</f>
        <v>700</v>
      </c>
      <c r="N823" s="7">
        <f>Sales_Data[[#This Row],[Gross Revenue]]-Sales_Data[[#This Row],[Discount Amount ]]</f>
        <v>98300</v>
      </c>
      <c r="O823" s="7">
        <f>Sales_Data[[#This Row],[OrderQuantity]] *Sales_Data[[#This Row],[UnitCost]]</f>
        <v>52800</v>
      </c>
      <c r="P823" s="7">
        <f>Sales_Data[[#This Row],[ItemCost]] +Sales_Data[[#This Row],[ShippingCost]]</f>
        <v>53328.76</v>
      </c>
      <c r="Q823" s="7">
        <f>Sales_Data[[#This Row],[Gross Revenue]]-Sales_Data[[#This Row],[TotalFinancialCost]]</f>
        <v>45671.24</v>
      </c>
      <c r="R823" s="7">
        <f>Sales_Data[[#This Row],[Actul Bill Amount]]-Sales_Data[[#This Row],[ShippingCost]]</f>
        <v>97771.24</v>
      </c>
      <c r="S823">
        <v>974</v>
      </c>
      <c r="T823">
        <v>528.76</v>
      </c>
      <c r="U823" t="s">
        <v>52</v>
      </c>
      <c r="V823">
        <v>800</v>
      </c>
      <c r="W823" t="s">
        <v>27</v>
      </c>
      <c r="X823" t="str">
        <f t="shared" si="25"/>
        <v>Mumbai</v>
      </c>
    </row>
    <row r="824" spans="1:24" x14ac:dyDescent="0.4">
      <c r="A824">
        <v>100823</v>
      </c>
      <c r="B824" s="5">
        <v>45768.938888888886</v>
      </c>
      <c r="C824" s="3" t="str">
        <f>TEXT(Sales_Data[[#This Row],[OrderDate]],"mmmm")</f>
        <v>April</v>
      </c>
      <c r="D824" s="3" t="str">
        <f t="shared" si="24"/>
        <v>2025</v>
      </c>
      <c r="E824" t="s">
        <v>13</v>
      </c>
      <c r="F824" t="s">
        <v>55</v>
      </c>
      <c r="G824" t="s">
        <v>15</v>
      </c>
      <c r="H824" t="s">
        <v>16</v>
      </c>
      <c r="I824" t="s">
        <v>100</v>
      </c>
      <c r="J824">
        <v>31</v>
      </c>
      <c r="K824">
        <v>600</v>
      </c>
      <c r="L824" s="7">
        <f>Sales_Data[[#This Row],[OrderQuantity]] *Sales_Data[[#This Row],[UnitPrice]]</f>
        <v>18600</v>
      </c>
      <c r="M824" s="7">
        <f>Sales_Data[[#This Row],[UnitPrice]]-Sales_Data[[#This Row],[UnitCost]]</f>
        <v>250</v>
      </c>
      <c r="N824" s="7">
        <f>Sales_Data[[#This Row],[Gross Revenue]]-Sales_Data[[#This Row],[Discount Amount ]]</f>
        <v>18350</v>
      </c>
      <c r="O824" s="7">
        <f>Sales_Data[[#This Row],[OrderQuantity]] *Sales_Data[[#This Row],[UnitCost]]</f>
        <v>10850</v>
      </c>
      <c r="P824" s="7">
        <f>Sales_Data[[#This Row],[ItemCost]] +Sales_Data[[#This Row],[ShippingCost]]</f>
        <v>11849.9</v>
      </c>
      <c r="Q824" s="7">
        <f>Sales_Data[[#This Row],[Gross Revenue]]-Sales_Data[[#This Row],[TotalFinancialCost]]</f>
        <v>6750.1</v>
      </c>
      <c r="R824" s="7">
        <f>Sales_Data[[#This Row],[Actul Bill Amount]]-Sales_Data[[#This Row],[ShippingCost]]</f>
        <v>17350.099999999999</v>
      </c>
      <c r="S824">
        <v>678</v>
      </c>
      <c r="T824">
        <v>999.9</v>
      </c>
      <c r="U824" t="s">
        <v>57</v>
      </c>
      <c r="V824">
        <v>350</v>
      </c>
      <c r="W824" t="s">
        <v>18</v>
      </c>
      <c r="X824" t="str">
        <f t="shared" si="25"/>
        <v>Bengaluru</v>
      </c>
    </row>
    <row r="825" spans="1:24" x14ac:dyDescent="0.4">
      <c r="A825">
        <v>100824</v>
      </c>
      <c r="B825" s="5">
        <v>45906.659722222219</v>
      </c>
      <c r="C825" s="3" t="str">
        <f>TEXT(Sales_Data[[#This Row],[OrderDate]],"mmmm")</f>
        <v>September</v>
      </c>
      <c r="D825" s="3" t="str">
        <f t="shared" si="24"/>
        <v>2025</v>
      </c>
      <c r="E825" t="s">
        <v>50</v>
      </c>
      <c r="F825" t="s">
        <v>46</v>
      </c>
      <c r="G825" t="s">
        <v>15</v>
      </c>
      <c r="H825" t="s">
        <v>16</v>
      </c>
      <c r="I825" t="s">
        <v>100</v>
      </c>
      <c r="J825">
        <v>69</v>
      </c>
      <c r="K825">
        <v>4500</v>
      </c>
      <c r="L825" s="7">
        <f>Sales_Data[[#This Row],[OrderQuantity]] *Sales_Data[[#This Row],[UnitPrice]]</f>
        <v>310500</v>
      </c>
      <c r="M825" s="7">
        <f>Sales_Data[[#This Row],[UnitPrice]]-Sales_Data[[#This Row],[UnitCost]]</f>
        <v>1700</v>
      </c>
      <c r="N825" s="7">
        <f>Sales_Data[[#This Row],[Gross Revenue]]-Sales_Data[[#This Row],[Discount Amount ]]</f>
        <v>308800</v>
      </c>
      <c r="O825" s="7">
        <f>Sales_Data[[#This Row],[OrderQuantity]] *Sales_Data[[#This Row],[UnitCost]]</f>
        <v>193200</v>
      </c>
      <c r="P825" s="7">
        <f>Sales_Data[[#This Row],[ItemCost]] +Sales_Data[[#This Row],[ShippingCost]]</f>
        <v>193867.55</v>
      </c>
      <c r="Q825" s="7">
        <f>Sales_Data[[#This Row],[Gross Revenue]]-Sales_Data[[#This Row],[TotalFinancialCost]]</f>
        <v>116632.45000000001</v>
      </c>
      <c r="R825" s="7">
        <f>Sales_Data[[#This Row],[Actul Bill Amount]]-Sales_Data[[#This Row],[ShippingCost]]</f>
        <v>308132.45</v>
      </c>
      <c r="S825">
        <v>318</v>
      </c>
      <c r="T825">
        <v>667.55</v>
      </c>
      <c r="U825" t="s">
        <v>47</v>
      </c>
      <c r="V825">
        <v>2800</v>
      </c>
      <c r="W825" t="s">
        <v>18</v>
      </c>
      <c r="X825" t="str">
        <f t="shared" si="25"/>
        <v>Bengaluru</v>
      </c>
    </row>
    <row r="826" spans="1:24" x14ac:dyDescent="0.4">
      <c r="A826">
        <v>100825</v>
      </c>
      <c r="B826" s="5">
        <v>45808.486111111109</v>
      </c>
      <c r="C826" s="3" t="str">
        <f>TEXT(Sales_Data[[#This Row],[OrderDate]],"mmmm")</f>
        <v>May</v>
      </c>
      <c r="D826" s="3" t="str">
        <f t="shared" si="24"/>
        <v>2025</v>
      </c>
      <c r="E826" t="s">
        <v>48</v>
      </c>
      <c r="F826" t="s">
        <v>35</v>
      </c>
      <c r="G826" t="s">
        <v>29</v>
      </c>
      <c r="H826" t="s">
        <v>32</v>
      </c>
      <c r="I826" t="s">
        <v>100</v>
      </c>
      <c r="J826">
        <v>9</v>
      </c>
      <c r="K826">
        <v>8500</v>
      </c>
      <c r="L826" s="7">
        <f>Sales_Data[[#This Row],[OrderQuantity]] *Sales_Data[[#This Row],[UnitPrice]]</f>
        <v>76500</v>
      </c>
      <c r="M826" s="7">
        <f>Sales_Data[[#This Row],[UnitPrice]]-Sales_Data[[#This Row],[UnitCost]]</f>
        <v>3000</v>
      </c>
      <c r="N826" s="7">
        <f>Sales_Data[[#This Row],[Gross Revenue]]-Sales_Data[[#This Row],[Discount Amount ]]</f>
        <v>73500</v>
      </c>
      <c r="O826" s="7">
        <f>Sales_Data[[#This Row],[OrderQuantity]] *Sales_Data[[#This Row],[UnitCost]]</f>
        <v>49500</v>
      </c>
      <c r="P826" s="7">
        <f>Sales_Data[[#This Row],[ItemCost]] +Sales_Data[[#This Row],[ShippingCost]]</f>
        <v>49792.4</v>
      </c>
      <c r="Q826" s="7">
        <f>Sales_Data[[#This Row],[Gross Revenue]]-Sales_Data[[#This Row],[TotalFinancialCost]]</f>
        <v>26707.599999999999</v>
      </c>
      <c r="R826" s="7">
        <f>Sales_Data[[#This Row],[Actul Bill Amount]]-Sales_Data[[#This Row],[ShippingCost]]</f>
        <v>73207.600000000006</v>
      </c>
      <c r="S826">
        <v>915</v>
      </c>
      <c r="T826">
        <v>292.39999999999998</v>
      </c>
      <c r="U826" t="s">
        <v>49</v>
      </c>
      <c r="V826">
        <v>5500</v>
      </c>
      <c r="W826" t="s">
        <v>33</v>
      </c>
      <c r="X826" t="str">
        <f t="shared" si="25"/>
        <v>Delhi</v>
      </c>
    </row>
    <row r="827" spans="1:24" x14ac:dyDescent="0.4">
      <c r="A827">
        <v>100826</v>
      </c>
      <c r="B827" s="5">
        <v>45840.109027777777</v>
      </c>
      <c r="C827" s="3" t="str">
        <f>TEXT(Sales_Data[[#This Row],[OrderDate]],"mmmm")</f>
        <v>July</v>
      </c>
      <c r="D827" s="3" t="str">
        <f t="shared" si="24"/>
        <v>2025</v>
      </c>
      <c r="E827" t="s">
        <v>39</v>
      </c>
      <c r="F827" t="s">
        <v>14</v>
      </c>
      <c r="G827" t="s">
        <v>31</v>
      </c>
      <c r="H827" t="s">
        <v>20</v>
      </c>
      <c r="I827" t="s">
        <v>100</v>
      </c>
      <c r="J827">
        <v>19</v>
      </c>
      <c r="K827">
        <v>3200</v>
      </c>
      <c r="L827" s="7">
        <f>Sales_Data[[#This Row],[OrderQuantity]] *Sales_Data[[#This Row],[UnitPrice]]</f>
        <v>60800</v>
      </c>
      <c r="M827" s="7">
        <f>Sales_Data[[#This Row],[UnitPrice]]-Sales_Data[[#This Row],[UnitCost]]</f>
        <v>1200</v>
      </c>
      <c r="N827" s="7">
        <f>Sales_Data[[#This Row],[Gross Revenue]]-Sales_Data[[#This Row],[Discount Amount ]]</f>
        <v>59600</v>
      </c>
      <c r="O827" s="7">
        <f>Sales_Data[[#This Row],[OrderQuantity]] *Sales_Data[[#This Row],[UnitCost]]</f>
        <v>38000</v>
      </c>
      <c r="P827" s="7">
        <f>Sales_Data[[#This Row],[ItemCost]] +Sales_Data[[#This Row],[ShippingCost]]</f>
        <v>38390.519999999997</v>
      </c>
      <c r="Q827" s="7">
        <f>Sales_Data[[#This Row],[Gross Revenue]]-Sales_Data[[#This Row],[TotalFinancialCost]]</f>
        <v>22409.480000000003</v>
      </c>
      <c r="R827" s="7">
        <f>Sales_Data[[#This Row],[Actul Bill Amount]]-Sales_Data[[#This Row],[ShippingCost]]</f>
        <v>59209.48</v>
      </c>
      <c r="S827">
        <v>784</v>
      </c>
      <c r="T827">
        <v>390.52</v>
      </c>
      <c r="U827" t="s">
        <v>17</v>
      </c>
      <c r="V827">
        <v>2000</v>
      </c>
      <c r="W827" t="s">
        <v>22</v>
      </c>
      <c r="X827" t="str">
        <f t="shared" si="25"/>
        <v>Nagpur</v>
      </c>
    </row>
    <row r="828" spans="1:24" x14ac:dyDescent="0.4">
      <c r="A828">
        <v>100827</v>
      </c>
      <c r="B828" s="5">
        <v>45993.127083333333</v>
      </c>
      <c r="C828" s="3" t="str">
        <f>TEXT(Sales_Data[[#This Row],[OrderDate]],"mmmm")</f>
        <v>December</v>
      </c>
      <c r="D828" s="3" t="str">
        <f t="shared" si="24"/>
        <v>2025</v>
      </c>
      <c r="E828" t="s">
        <v>45</v>
      </c>
      <c r="F828" t="s">
        <v>24</v>
      </c>
      <c r="G828" t="s">
        <v>31</v>
      </c>
      <c r="H828" t="s">
        <v>32</v>
      </c>
      <c r="I828" t="s">
        <v>100</v>
      </c>
      <c r="J828">
        <v>3</v>
      </c>
      <c r="K828">
        <v>45000</v>
      </c>
      <c r="L828" s="7">
        <f>Sales_Data[[#This Row],[OrderQuantity]] *Sales_Data[[#This Row],[UnitPrice]]</f>
        <v>135000</v>
      </c>
      <c r="M828" s="7">
        <f>Sales_Data[[#This Row],[UnitPrice]]-Sales_Data[[#This Row],[UnitCost]]</f>
        <v>13000</v>
      </c>
      <c r="N828" s="7">
        <f>Sales_Data[[#This Row],[Gross Revenue]]-Sales_Data[[#This Row],[Discount Amount ]]</f>
        <v>122000</v>
      </c>
      <c r="O828" s="7">
        <f>Sales_Data[[#This Row],[OrderQuantity]] *Sales_Data[[#This Row],[UnitCost]]</f>
        <v>96000</v>
      </c>
      <c r="P828" s="7">
        <f>Sales_Data[[#This Row],[ItemCost]] +Sales_Data[[#This Row],[ShippingCost]]</f>
        <v>96296.48</v>
      </c>
      <c r="Q828" s="7">
        <f>Sales_Data[[#This Row],[Gross Revenue]]-Sales_Data[[#This Row],[TotalFinancialCost]]</f>
        <v>38703.520000000004</v>
      </c>
      <c r="R828" s="7">
        <f>Sales_Data[[#This Row],[Actul Bill Amount]]-Sales_Data[[#This Row],[ShippingCost]]</f>
        <v>121703.52</v>
      </c>
      <c r="S828">
        <v>796</v>
      </c>
      <c r="T828">
        <v>296.48</v>
      </c>
      <c r="U828" t="s">
        <v>26</v>
      </c>
      <c r="V828">
        <v>32000</v>
      </c>
      <c r="W828" t="s">
        <v>33</v>
      </c>
      <c r="X828" t="str">
        <f t="shared" si="25"/>
        <v>Delhi</v>
      </c>
    </row>
    <row r="829" spans="1:24" x14ac:dyDescent="0.4">
      <c r="A829">
        <v>100828</v>
      </c>
      <c r="B829" s="5">
        <v>45752.974305555559</v>
      </c>
      <c r="C829" s="3" t="str">
        <f>TEXT(Sales_Data[[#This Row],[OrderDate]],"mmmm")</f>
        <v>April</v>
      </c>
      <c r="D829" s="3" t="str">
        <f t="shared" si="24"/>
        <v>2025</v>
      </c>
      <c r="E829" t="s">
        <v>23</v>
      </c>
      <c r="F829" t="s">
        <v>43</v>
      </c>
      <c r="G829" t="s">
        <v>15</v>
      </c>
      <c r="H829" t="s">
        <v>32</v>
      </c>
      <c r="I829" t="s">
        <v>100</v>
      </c>
      <c r="J829">
        <v>48</v>
      </c>
      <c r="K829">
        <v>1800</v>
      </c>
      <c r="L829" s="7">
        <f>Sales_Data[[#This Row],[OrderQuantity]] *Sales_Data[[#This Row],[UnitPrice]]</f>
        <v>86400</v>
      </c>
      <c r="M829" s="7">
        <f>Sales_Data[[#This Row],[UnitPrice]]-Sales_Data[[#This Row],[UnitCost]]</f>
        <v>900</v>
      </c>
      <c r="N829" s="7">
        <f>Sales_Data[[#This Row],[Gross Revenue]]-Sales_Data[[#This Row],[Discount Amount ]]</f>
        <v>85500</v>
      </c>
      <c r="O829" s="7">
        <f>Sales_Data[[#This Row],[OrderQuantity]] *Sales_Data[[#This Row],[UnitCost]]</f>
        <v>43200</v>
      </c>
      <c r="P829" s="7">
        <f>Sales_Data[[#This Row],[ItemCost]] +Sales_Data[[#This Row],[ShippingCost]]</f>
        <v>43712.92</v>
      </c>
      <c r="Q829" s="7">
        <f>Sales_Data[[#This Row],[Gross Revenue]]-Sales_Data[[#This Row],[TotalFinancialCost]]</f>
        <v>42687.08</v>
      </c>
      <c r="R829" s="7">
        <f>Sales_Data[[#This Row],[Actul Bill Amount]]-Sales_Data[[#This Row],[ShippingCost]]</f>
        <v>84987.08</v>
      </c>
      <c r="S829">
        <v>950</v>
      </c>
      <c r="T829">
        <v>512.91999999999996</v>
      </c>
      <c r="U829" t="s">
        <v>51</v>
      </c>
      <c r="V829">
        <v>900</v>
      </c>
      <c r="W829" t="s">
        <v>33</v>
      </c>
      <c r="X829" t="str">
        <f t="shared" si="25"/>
        <v>Delhi</v>
      </c>
    </row>
    <row r="830" spans="1:24" x14ac:dyDescent="0.4">
      <c r="A830">
        <v>100829</v>
      </c>
      <c r="B830" s="5">
        <v>45665.036805555559</v>
      </c>
      <c r="C830" s="3" t="str">
        <f>TEXT(Sales_Data[[#This Row],[OrderDate]],"mmmm")</f>
        <v>January</v>
      </c>
      <c r="D830" s="3" t="str">
        <f t="shared" si="24"/>
        <v>2025</v>
      </c>
      <c r="E830" t="s">
        <v>42</v>
      </c>
      <c r="F830" t="s">
        <v>14</v>
      </c>
      <c r="G830" t="s">
        <v>29</v>
      </c>
      <c r="H830" t="s">
        <v>37</v>
      </c>
      <c r="I830" t="s">
        <v>100</v>
      </c>
      <c r="J830">
        <v>88</v>
      </c>
      <c r="K830">
        <v>3200</v>
      </c>
      <c r="L830" s="7">
        <f>Sales_Data[[#This Row],[OrderQuantity]] *Sales_Data[[#This Row],[UnitPrice]]</f>
        <v>281600</v>
      </c>
      <c r="M830" s="7">
        <f>Sales_Data[[#This Row],[UnitPrice]]-Sales_Data[[#This Row],[UnitCost]]</f>
        <v>1200</v>
      </c>
      <c r="N830" s="7">
        <f>Sales_Data[[#This Row],[Gross Revenue]]-Sales_Data[[#This Row],[Discount Amount ]]</f>
        <v>280400</v>
      </c>
      <c r="O830" s="7">
        <f>Sales_Data[[#This Row],[OrderQuantity]] *Sales_Data[[#This Row],[UnitCost]]</f>
        <v>176000</v>
      </c>
      <c r="P830" s="7">
        <f>Sales_Data[[#This Row],[ItemCost]] +Sales_Data[[#This Row],[ShippingCost]]</f>
        <v>177026.66</v>
      </c>
      <c r="Q830" s="7">
        <f>Sales_Data[[#This Row],[Gross Revenue]]-Sales_Data[[#This Row],[TotalFinancialCost]]</f>
        <v>104573.34</v>
      </c>
      <c r="R830" s="7">
        <f>Sales_Data[[#This Row],[Actul Bill Amount]]-Sales_Data[[#This Row],[ShippingCost]]</f>
        <v>279373.34000000003</v>
      </c>
      <c r="S830">
        <v>649</v>
      </c>
      <c r="T830">
        <v>1026.6600000000001</v>
      </c>
      <c r="U830" t="s">
        <v>17</v>
      </c>
      <c r="V830">
        <v>2000</v>
      </c>
      <c r="W830" t="s">
        <v>38</v>
      </c>
      <c r="X830" t="str">
        <f t="shared" si="25"/>
        <v>Kolkata</v>
      </c>
    </row>
    <row r="831" spans="1:24" x14ac:dyDescent="0.4">
      <c r="A831">
        <v>100830</v>
      </c>
      <c r="B831" s="5">
        <v>46017.163888888892</v>
      </c>
      <c r="C831" s="3" t="str">
        <f>TEXT(Sales_Data[[#This Row],[OrderDate]],"mmmm")</f>
        <v>December</v>
      </c>
      <c r="D831" s="3" t="str">
        <f t="shared" si="24"/>
        <v>2025</v>
      </c>
      <c r="E831" t="s">
        <v>45</v>
      </c>
      <c r="F831" t="s">
        <v>24</v>
      </c>
      <c r="G831" t="s">
        <v>15</v>
      </c>
      <c r="H831" t="s">
        <v>37</v>
      </c>
      <c r="I831" t="s">
        <v>100</v>
      </c>
      <c r="J831">
        <v>15</v>
      </c>
      <c r="K831">
        <v>25000</v>
      </c>
      <c r="L831" s="7">
        <f>Sales_Data[[#This Row],[OrderQuantity]] *Sales_Data[[#This Row],[UnitPrice]]</f>
        <v>375000</v>
      </c>
      <c r="M831" s="7">
        <f>Sales_Data[[#This Row],[UnitPrice]]-Sales_Data[[#This Row],[UnitCost]]</f>
        <v>7000</v>
      </c>
      <c r="N831" s="7">
        <f>Sales_Data[[#This Row],[Gross Revenue]]-Sales_Data[[#This Row],[Discount Amount ]]</f>
        <v>368000</v>
      </c>
      <c r="O831" s="7">
        <f>Sales_Data[[#This Row],[OrderQuantity]] *Sales_Data[[#This Row],[UnitCost]]</f>
        <v>270000</v>
      </c>
      <c r="P831" s="7">
        <f>Sales_Data[[#This Row],[ItemCost]] +Sales_Data[[#This Row],[ShippingCost]]</f>
        <v>270511.28999999998</v>
      </c>
      <c r="Q831" s="7">
        <f>Sales_Data[[#This Row],[Gross Revenue]]-Sales_Data[[#This Row],[TotalFinancialCost]]</f>
        <v>104488.71000000002</v>
      </c>
      <c r="R831" s="7">
        <f>Sales_Data[[#This Row],[Actul Bill Amount]]-Sales_Data[[#This Row],[ShippingCost]]</f>
        <v>367488.71</v>
      </c>
      <c r="S831">
        <v>879</v>
      </c>
      <c r="T831">
        <v>511.29</v>
      </c>
      <c r="U831" t="s">
        <v>60</v>
      </c>
      <c r="V831">
        <v>18000</v>
      </c>
      <c r="W831" t="s">
        <v>38</v>
      </c>
      <c r="X831" t="str">
        <f t="shared" si="25"/>
        <v>Kolkata</v>
      </c>
    </row>
    <row r="832" spans="1:24" x14ac:dyDescent="0.4">
      <c r="A832">
        <v>100831</v>
      </c>
      <c r="B832" s="5">
        <v>45841.125694444447</v>
      </c>
      <c r="C832" s="3" t="str">
        <f>TEXT(Sales_Data[[#This Row],[OrderDate]],"mmmm")</f>
        <v>July</v>
      </c>
      <c r="D832" s="3" t="str">
        <f t="shared" si="24"/>
        <v>2025</v>
      </c>
      <c r="E832" t="s">
        <v>39</v>
      </c>
      <c r="F832" t="s">
        <v>40</v>
      </c>
      <c r="G832" t="s">
        <v>31</v>
      </c>
      <c r="H832" t="s">
        <v>37</v>
      </c>
      <c r="I832" t="s">
        <v>100</v>
      </c>
      <c r="J832">
        <v>41</v>
      </c>
      <c r="K832">
        <v>5500</v>
      </c>
      <c r="L832" s="7">
        <f>Sales_Data[[#This Row],[OrderQuantity]] *Sales_Data[[#This Row],[UnitPrice]]</f>
        <v>225500</v>
      </c>
      <c r="M832" s="7">
        <f>Sales_Data[[#This Row],[UnitPrice]]-Sales_Data[[#This Row],[UnitCost]]</f>
        <v>2000</v>
      </c>
      <c r="N832" s="7">
        <f>Sales_Data[[#This Row],[Gross Revenue]]-Sales_Data[[#This Row],[Discount Amount ]]</f>
        <v>223500</v>
      </c>
      <c r="O832" s="7">
        <f>Sales_Data[[#This Row],[OrderQuantity]] *Sales_Data[[#This Row],[UnitCost]]</f>
        <v>143500</v>
      </c>
      <c r="P832" s="7">
        <f>Sales_Data[[#This Row],[ItemCost]] +Sales_Data[[#This Row],[ShippingCost]]</f>
        <v>144636.84</v>
      </c>
      <c r="Q832" s="7">
        <f>Sales_Data[[#This Row],[Gross Revenue]]-Sales_Data[[#This Row],[TotalFinancialCost]]</f>
        <v>80863.16</v>
      </c>
      <c r="R832" s="7">
        <f>Sales_Data[[#This Row],[Actul Bill Amount]]-Sales_Data[[#This Row],[ShippingCost]]</f>
        <v>222363.16</v>
      </c>
      <c r="S832">
        <v>983</v>
      </c>
      <c r="T832">
        <v>1136.8399999999999</v>
      </c>
      <c r="U832" t="s">
        <v>41</v>
      </c>
      <c r="V832">
        <v>3500</v>
      </c>
      <c r="W832" t="s">
        <v>38</v>
      </c>
      <c r="X832" t="str">
        <f t="shared" si="25"/>
        <v>Kolkata</v>
      </c>
    </row>
    <row r="833" spans="1:24" x14ac:dyDescent="0.4">
      <c r="A833">
        <v>100832</v>
      </c>
      <c r="B833" s="5">
        <v>45938.120138888888</v>
      </c>
      <c r="C833" s="3" t="str">
        <f>TEXT(Sales_Data[[#This Row],[OrderDate]],"mmmm")</f>
        <v>October</v>
      </c>
      <c r="D833" s="3" t="str">
        <f t="shared" si="24"/>
        <v>2025</v>
      </c>
      <c r="E833" t="s">
        <v>50</v>
      </c>
      <c r="F833" t="s">
        <v>40</v>
      </c>
      <c r="G833" t="s">
        <v>29</v>
      </c>
      <c r="H833" t="s">
        <v>25</v>
      </c>
      <c r="I833" t="s">
        <v>100</v>
      </c>
      <c r="J833">
        <v>26</v>
      </c>
      <c r="K833">
        <v>5500</v>
      </c>
      <c r="L833" s="7">
        <f>Sales_Data[[#This Row],[OrderQuantity]] *Sales_Data[[#This Row],[UnitPrice]]</f>
        <v>143000</v>
      </c>
      <c r="M833" s="7">
        <f>Sales_Data[[#This Row],[UnitPrice]]-Sales_Data[[#This Row],[UnitCost]]</f>
        <v>2000</v>
      </c>
      <c r="N833" s="7">
        <f>Sales_Data[[#This Row],[Gross Revenue]]-Sales_Data[[#This Row],[Discount Amount ]]</f>
        <v>141000</v>
      </c>
      <c r="O833" s="7">
        <f>Sales_Data[[#This Row],[OrderQuantity]] *Sales_Data[[#This Row],[UnitCost]]</f>
        <v>91000</v>
      </c>
      <c r="P833" s="7">
        <f>Sales_Data[[#This Row],[ItemCost]] +Sales_Data[[#This Row],[ShippingCost]]</f>
        <v>93015.32</v>
      </c>
      <c r="Q833" s="7">
        <f>Sales_Data[[#This Row],[Gross Revenue]]-Sales_Data[[#This Row],[TotalFinancialCost]]</f>
        <v>49984.679999999993</v>
      </c>
      <c r="R833" s="7">
        <f>Sales_Data[[#This Row],[Actul Bill Amount]]-Sales_Data[[#This Row],[ShippingCost]]</f>
        <v>138984.68</v>
      </c>
      <c r="S833">
        <v>530</v>
      </c>
      <c r="T833">
        <v>2015.32</v>
      </c>
      <c r="U833" t="s">
        <v>41</v>
      </c>
      <c r="V833">
        <v>3500</v>
      </c>
      <c r="W833" t="s">
        <v>27</v>
      </c>
      <c r="X833" t="str">
        <f t="shared" si="25"/>
        <v>Mumbai</v>
      </c>
    </row>
    <row r="834" spans="1:24" x14ac:dyDescent="0.4">
      <c r="A834">
        <v>100833</v>
      </c>
      <c r="B834" s="5">
        <v>45852.734722222223</v>
      </c>
      <c r="C834" s="3" t="str">
        <f>TEXT(Sales_Data[[#This Row],[OrderDate]],"mmmm")</f>
        <v>July</v>
      </c>
      <c r="D834" s="3" t="str">
        <f t="shared" ref="D834:D897" si="26">TEXT(B834, "yyyy")</f>
        <v>2025</v>
      </c>
      <c r="E834" t="s">
        <v>42</v>
      </c>
      <c r="F834" t="s">
        <v>43</v>
      </c>
      <c r="G834" t="s">
        <v>31</v>
      </c>
      <c r="H834" t="s">
        <v>16</v>
      </c>
      <c r="I834" t="s">
        <v>100</v>
      </c>
      <c r="J834">
        <v>96</v>
      </c>
      <c r="K834">
        <v>2800</v>
      </c>
      <c r="L834" s="7">
        <f>Sales_Data[[#This Row],[OrderQuantity]] *Sales_Data[[#This Row],[UnitPrice]]</f>
        <v>268800</v>
      </c>
      <c r="M834" s="7">
        <f>Sales_Data[[#This Row],[UnitPrice]]-Sales_Data[[#This Row],[UnitCost]]</f>
        <v>1300</v>
      </c>
      <c r="N834" s="7">
        <f>Sales_Data[[#This Row],[Gross Revenue]]-Sales_Data[[#This Row],[Discount Amount ]]</f>
        <v>267500</v>
      </c>
      <c r="O834" s="7">
        <f>Sales_Data[[#This Row],[OrderQuantity]] *Sales_Data[[#This Row],[UnitCost]]</f>
        <v>144000</v>
      </c>
      <c r="P834" s="7">
        <f>Sales_Data[[#This Row],[ItemCost]] +Sales_Data[[#This Row],[ShippingCost]]</f>
        <v>145125.85999999999</v>
      </c>
      <c r="Q834" s="7">
        <f>Sales_Data[[#This Row],[Gross Revenue]]-Sales_Data[[#This Row],[TotalFinancialCost]]</f>
        <v>123674.14000000001</v>
      </c>
      <c r="R834" s="7">
        <f>Sales_Data[[#This Row],[Actul Bill Amount]]-Sales_Data[[#This Row],[ShippingCost]]</f>
        <v>266374.14</v>
      </c>
      <c r="S834">
        <v>646</v>
      </c>
      <c r="T834">
        <v>1125.8599999999999</v>
      </c>
      <c r="U834" t="s">
        <v>61</v>
      </c>
      <c r="V834">
        <v>1500</v>
      </c>
      <c r="W834" t="s">
        <v>18</v>
      </c>
      <c r="X834" t="str">
        <f t="shared" ref="X834:X897" si="27">_xlfn.TEXTBEFORE(W834, " ")</f>
        <v>Bengaluru</v>
      </c>
    </row>
    <row r="835" spans="1:24" x14ac:dyDescent="0.4">
      <c r="A835">
        <v>100834</v>
      </c>
      <c r="B835" s="5">
        <v>46009.958333333336</v>
      </c>
      <c r="C835" s="3" t="str">
        <f>TEXT(Sales_Data[[#This Row],[OrderDate]],"mmmm")</f>
        <v>December</v>
      </c>
      <c r="D835" s="3" t="str">
        <f t="shared" si="26"/>
        <v>2025</v>
      </c>
      <c r="E835" t="s">
        <v>13</v>
      </c>
      <c r="F835" t="s">
        <v>55</v>
      </c>
      <c r="G835" t="s">
        <v>15</v>
      </c>
      <c r="H835" t="s">
        <v>37</v>
      </c>
      <c r="I835" t="s">
        <v>100</v>
      </c>
      <c r="J835">
        <v>35</v>
      </c>
      <c r="K835">
        <v>600</v>
      </c>
      <c r="L835" s="7">
        <f>Sales_Data[[#This Row],[OrderQuantity]] *Sales_Data[[#This Row],[UnitPrice]]</f>
        <v>21000</v>
      </c>
      <c r="M835" s="7">
        <f>Sales_Data[[#This Row],[UnitPrice]]-Sales_Data[[#This Row],[UnitCost]]</f>
        <v>250</v>
      </c>
      <c r="N835" s="7">
        <f>Sales_Data[[#This Row],[Gross Revenue]]-Sales_Data[[#This Row],[Discount Amount ]]</f>
        <v>20750</v>
      </c>
      <c r="O835" s="7">
        <f>Sales_Data[[#This Row],[OrderQuantity]] *Sales_Data[[#This Row],[UnitCost]]</f>
        <v>12250</v>
      </c>
      <c r="P835" s="7">
        <f>Sales_Data[[#This Row],[ItemCost]] +Sales_Data[[#This Row],[ShippingCost]]</f>
        <v>12975.51</v>
      </c>
      <c r="Q835" s="7">
        <f>Sales_Data[[#This Row],[Gross Revenue]]-Sales_Data[[#This Row],[TotalFinancialCost]]</f>
        <v>8024.49</v>
      </c>
      <c r="R835" s="7">
        <f>Sales_Data[[#This Row],[Actul Bill Amount]]-Sales_Data[[#This Row],[ShippingCost]]</f>
        <v>20024.490000000002</v>
      </c>
      <c r="S835">
        <v>1175</v>
      </c>
      <c r="T835">
        <v>725.51</v>
      </c>
      <c r="U835" t="s">
        <v>57</v>
      </c>
      <c r="V835">
        <v>350</v>
      </c>
      <c r="W835" t="s">
        <v>38</v>
      </c>
      <c r="X835" t="str">
        <f t="shared" si="27"/>
        <v>Kolkata</v>
      </c>
    </row>
    <row r="836" spans="1:24" x14ac:dyDescent="0.4">
      <c r="A836">
        <v>100835</v>
      </c>
      <c r="B836" s="5">
        <v>45852.915277777778</v>
      </c>
      <c r="C836" s="3" t="str">
        <f>TEXT(Sales_Data[[#This Row],[OrderDate]],"mmmm")</f>
        <v>July</v>
      </c>
      <c r="D836" s="3" t="str">
        <f t="shared" si="26"/>
        <v>2025</v>
      </c>
      <c r="E836" t="s">
        <v>50</v>
      </c>
      <c r="F836" t="s">
        <v>28</v>
      </c>
      <c r="G836" t="s">
        <v>15</v>
      </c>
      <c r="H836" t="s">
        <v>25</v>
      </c>
      <c r="I836" t="s">
        <v>100</v>
      </c>
      <c r="J836">
        <v>70</v>
      </c>
      <c r="K836">
        <v>2500</v>
      </c>
      <c r="L836" s="7">
        <f>Sales_Data[[#This Row],[OrderQuantity]] *Sales_Data[[#This Row],[UnitPrice]]</f>
        <v>175000</v>
      </c>
      <c r="M836" s="7">
        <f>Sales_Data[[#This Row],[UnitPrice]]-Sales_Data[[#This Row],[UnitCost]]</f>
        <v>1000</v>
      </c>
      <c r="N836" s="7">
        <f>Sales_Data[[#This Row],[Gross Revenue]]-Sales_Data[[#This Row],[Discount Amount ]]</f>
        <v>174000</v>
      </c>
      <c r="O836" s="7">
        <f>Sales_Data[[#This Row],[OrderQuantity]] *Sales_Data[[#This Row],[UnitCost]]</f>
        <v>105000</v>
      </c>
      <c r="P836" s="7">
        <f>Sales_Data[[#This Row],[ItemCost]] +Sales_Data[[#This Row],[ShippingCost]]</f>
        <v>106866.52</v>
      </c>
      <c r="Q836" s="7">
        <f>Sales_Data[[#This Row],[Gross Revenue]]-Sales_Data[[#This Row],[TotalFinancialCost]]</f>
        <v>68133.48</v>
      </c>
      <c r="R836" s="7">
        <f>Sales_Data[[#This Row],[Actul Bill Amount]]-Sales_Data[[#This Row],[ShippingCost]]</f>
        <v>172133.48</v>
      </c>
      <c r="S836">
        <v>549</v>
      </c>
      <c r="T836">
        <v>1866.52</v>
      </c>
      <c r="U836" t="s">
        <v>54</v>
      </c>
      <c r="V836">
        <v>1500</v>
      </c>
      <c r="W836" t="s">
        <v>27</v>
      </c>
      <c r="X836" t="str">
        <f t="shared" si="27"/>
        <v>Mumbai</v>
      </c>
    </row>
    <row r="837" spans="1:24" x14ac:dyDescent="0.4">
      <c r="A837">
        <v>100836</v>
      </c>
      <c r="B837" s="5">
        <v>45812.749305555553</v>
      </c>
      <c r="C837" s="3" t="str">
        <f>TEXT(Sales_Data[[#This Row],[OrderDate]],"mmmm")</f>
        <v>June</v>
      </c>
      <c r="D837" s="3" t="str">
        <f t="shared" si="26"/>
        <v>2025</v>
      </c>
      <c r="E837" t="s">
        <v>19</v>
      </c>
      <c r="F837" t="s">
        <v>55</v>
      </c>
      <c r="G837" t="s">
        <v>15</v>
      </c>
      <c r="H837" t="s">
        <v>37</v>
      </c>
      <c r="I837" t="s">
        <v>100</v>
      </c>
      <c r="J837">
        <v>84</v>
      </c>
      <c r="K837">
        <v>600</v>
      </c>
      <c r="L837" s="7">
        <f>Sales_Data[[#This Row],[OrderQuantity]] *Sales_Data[[#This Row],[UnitPrice]]</f>
        <v>50400</v>
      </c>
      <c r="M837" s="7">
        <f>Sales_Data[[#This Row],[UnitPrice]]-Sales_Data[[#This Row],[UnitCost]]</f>
        <v>250</v>
      </c>
      <c r="N837" s="7">
        <f>Sales_Data[[#This Row],[Gross Revenue]]-Sales_Data[[#This Row],[Discount Amount ]]</f>
        <v>50150</v>
      </c>
      <c r="O837" s="7">
        <f>Sales_Data[[#This Row],[OrderQuantity]] *Sales_Data[[#This Row],[UnitCost]]</f>
        <v>29400</v>
      </c>
      <c r="P837" s="7">
        <f>Sales_Data[[#This Row],[ItemCost]] +Sales_Data[[#This Row],[ShippingCost]]</f>
        <v>29711.57</v>
      </c>
      <c r="Q837" s="7">
        <f>Sales_Data[[#This Row],[Gross Revenue]]-Sales_Data[[#This Row],[TotalFinancialCost]]</f>
        <v>20688.43</v>
      </c>
      <c r="R837" s="7">
        <f>Sales_Data[[#This Row],[Actul Bill Amount]]-Sales_Data[[#This Row],[ShippingCost]]</f>
        <v>49838.43</v>
      </c>
      <c r="S837">
        <v>418</v>
      </c>
      <c r="T837">
        <v>311.57</v>
      </c>
      <c r="U837" t="s">
        <v>57</v>
      </c>
      <c r="V837">
        <v>350</v>
      </c>
      <c r="W837" t="s">
        <v>38</v>
      </c>
      <c r="X837" t="str">
        <f t="shared" si="27"/>
        <v>Kolkata</v>
      </c>
    </row>
    <row r="838" spans="1:24" x14ac:dyDescent="0.4">
      <c r="A838">
        <v>100837</v>
      </c>
      <c r="B838" s="5">
        <v>45750.320833333331</v>
      </c>
      <c r="C838" s="3" t="str">
        <f>TEXT(Sales_Data[[#This Row],[OrderDate]],"mmmm")</f>
        <v>April</v>
      </c>
      <c r="D838" s="3" t="str">
        <f t="shared" si="26"/>
        <v>2025</v>
      </c>
      <c r="E838" t="s">
        <v>34</v>
      </c>
      <c r="F838" t="s">
        <v>46</v>
      </c>
      <c r="G838" t="s">
        <v>29</v>
      </c>
      <c r="H838" t="s">
        <v>16</v>
      </c>
      <c r="I838" t="s">
        <v>100</v>
      </c>
      <c r="J838">
        <v>36</v>
      </c>
      <c r="K838">
        <v>15000</v>
      </c>
      <c r="L838" s="7">
        <f>Sales_Data[[#This Row],[OrderQuantity]] *Sales_Data[[#This Row],[UnitPrice]]</f>
        <v>540000</v>
      </c>
      <c r="M838" s="7">
        <f>Sales_Data[[#This Row],[UnitPrice]]-Sales_Data[[#This Row],[UnitCost]]</f>
        <v>5500</v>
      </c>
      <c r="N838" s="7">
        <f>Sales_Data[[#This Row],[Gross Revenue]]-Sales_Data[[#This Row],[Discount Amount ]]</f>
        <v>534500</v>
      </c>
      <c r="O838" s="7">
        <f>Sales_Data[[#This Row],[OrderQuantity]] *Sales_Data[[#This Row],[UnitCost]]</f>
        <v>342000</v>
      </c>
      <c r="P838" s="7">
        <f>Sales_Data[[#This Row],[ItemCost]] +Sales_Data[[#This Row],[ShippingCost]]</f>
        <v>343184.62</v>
      </c>
      <c r="Q838" s="7">
        <f>Sales_Data[[#This Row],[Gross Revenue]]-Sales_Data[[#This Row],[TotalFinancialCost]]</f>
        <v>196815.38</v>
      </c>
      <c r="R838" s="7">
        <f>Sales_Data[[#This Row],[Actul Bill Amount]]-Sales_Data[[#This Row],[ShippingCost]]</f>
        <v>533315.38</v>
      </c>
      <c r="S838">
        <v>938</v>
      </c>
      <c r="T838">
        <v>1184.6199999999999</v>
      </c>
      <c r="U838" t="s">
        <v>53</v>
      </c>
      <c r="V838">
        <v>9500</v>
      </c>
      <c r="W838" t="s">
        <v>18</v>
      </c>
      <c r="X838" t="str">
        <f t="shared" si="27"/>
        <v>Bengaluru</v>
      </c>
    </row>
    <row r="839" spans="1:24" x14ac:dyDescent="0.4">
      <c r="A839">
        <v>100838</v>
      </c>
      <c r="B839" s="5">
        <v>45817.304861111108</v>
      </c>
      <c r="C839" s="3" t="str">
        <f>TEXT(Sales_Data[[#This Row],[OrderDate]],"mmmm")</f>
        <v>June</v>
      </c>
      <c r="D839" s="3" t="str">
        <f t="shared" si="26"/>
        <v>2025</v>
      </c>
      <c r="E839" t="s">
        <v>45</v>
      </c>
      <c r="F839" t="s">
        <v>46</v>
      </c>
      <c r="G839" t="s">
        <v>29</v>
      </c>
      <c r="H839" t="s">
        <v>25</v>
      </c>
      <c r="I839" t="s">
        <v>100</v>
      </c>
      <c r="J839">
        <v>87</v>
      </c>
      <c r="K839">
        <v>4500</v>
      </c>
      <c r="L839" s="7">
        <f>Sales_Data[[#This Row],[OrderQuantity]] *Sales_Data[[#This Row],[UnitPrice]]</f>
        <v>391500</v>
      </c>
      <c r="M839" s="7">
        <f>Sales_Data[[#This Row],[UnitPrice]]-Sales_Data[[#This Row],[UnitCost]]</f>
        <v>1700</v>
      </c>
      <c r="N839" s="7">
        <f>Sales_Data[[#This Row],[Gross Revenue]]-Sales_Data[[#This Row],[Discount Amount ]]</f>
        <v>389800</v>
      </c>
      <c r="O839" s="7">
        <f>Sales_Data[[#This Row],[OrderQuantity]] *Sales_Data[[#This Row],[UnitCost]]</f>
        <v>243600</v>
      </c>
      <c r="P839" s="7">
        <f>Sales_Data[[#This Row],[ItemCost]] +Sales_Data[[#This Row],[ShippingCost]]</f>
        <v>244282.74</v>
      </c>
      <c r="Q839" s="7">
        <f>Sales_Data[[#This Row],[Gross Revenue]]-Sales_Data[[#This Row],[TotalFinancialCost]]</f>
        <v>147217.26</v>
      </c>
      <c r="R839" s="7">
        <f>Sales_Data[[#This Row],[Actul Bill Amount]]-Sales_Data[[#This Row],[ShippingCost]]</f>
        <v>389117.26</v>
      </c>
      <c r="S839">
        <v>835</v>
      </c>
      <c r="T839">
        <v>682.74</v>
      </c>
      <c r="U839" t="s">
        <v>47</v>
      </c>
      <c r="V839">
        <v>2800</v>
      </c>
      <c r="W839" t="s">
        <v>27</v>
      </c>
      <c r="X839" t="str">
        <f t="shared" si="27"/>
        <v>Mumbai</v>
      </c>
    </row>
    <row r="840" spans="1:24" x14ac:dyDescent="0.4">
      <c r="A840">
        <v>100839</v>
      </c>
      <c r="B840" s="5">
        <v>45718.26666666667</v>
      </c>
      <c r="C840" s="3" t="str">
        <f>TEXT(Sales_Data[[#This Row],[OrderDate]],"mmmm")</f>
        <v>March</v>
      </c>
      <c r="D840" s="3" t="str">
        <f t="shared" si="26"/>
        <v>2025</v>
      </c>
      <c r="E840" t="s">
        <v>42</v>
      </c>
      <c r="F840" t="s">
        <v>43</v>
      </c>
      <c r="G840" t="s">
        <v>15</v>
      </c>
      <c r="H840" t="s">
        <v>32</v>
      </c>
      <c r="I840" t="s">
        <v>100</v>
      </c>
      <c r="J840">
        <v>69</v>
      </c>
      <c r="K840">
        <v>4500</v>
      </c>
      <c r="L840" s="7">
        <f>Sales_Data[[#This Row],[OrderQuantity]] *Sales_Data[[#This Row],[UnitPrice]]</f>
        <v>310500</v>
      </c>
      <c r="M840" s="7">
        <f>Sales_Data[[#This Row],[UnitPrice]]-Sales_Data[[#This Row],[UnitCost]]</f>
        <v>2000</v>
      </c>
      <c r="N840" s="7">
        <f>Sales_Data[[#This Row],[Gross Revenue]]-Sales_Data[[#This Row],[Discount Amount ]]</f>
        <v>308500</v>
      </c>
      <c r="O840" s="7">
        <f>Sales_Data[[#This Row],[OrderQuantity]] *Sales_Data[[#This Row],[UnitCost]]</f>
        <v>172500</v>
      </c>
      <c r="P840" s="7">
        <f>Sales_Data[[#This Row],[ItemCost]] +Sales_Data[[#This Row],[ShippingCost]]</f>
        <v>173320.19</v>
      </c>
      <c r="Q840" s="7">
        <f>Sales_Data[[#This Row],[Gross Revenue]]-Sales_Data[[#This Row],[TotalFinancialCost]]</f>
        <v>137179.81</v>
      </c>
      <c r="R840" s="7">
        <f>Sales_Data[[#This Row],[Actul Bill Amount]]-Sales_Data[[#This Row],[ShippingCost]]</f>
        <v>307679.81</v>
      </c>
      <c r="S840">
        <v>1196</v>
      </c>
      <c r="T840">
        <v>820.19</v>
      </c>
      <c r="U840" t="s">
        <v>44</v>
      </c>
      <c r="V840">
        <v>2500</v>
      </c>
      <c r="W840" t="s">
        <v>33</v>
      </c>
      <c r="X840" t="str">
        <f t="shared" si="27"/>
        <v>Delhi</v>
      </c>
    </row>
    <row r="841" spans="1:24" x14ac:dyDescent="0.4">
      <c r="A841">
        <v>100840</v>
      </c>
      <c r="B841" s="5">
        <v>45779.311805555553</v>
      </c>
      <c r="C841" s="3" t="str">
        <f>TEXT(Sales_Data[[#This Row],[OrderDate]],"mmmm")</f>
        <v>May</v>
      </c>
      <c r="D841" s="3" t="str">
        <f t="shared" si="26"/>
        <v>2025</v>
      </c>
      <c r="E841" t="s">
        <v>13</v>
      </c>
      <c r="F841" t="s">
        <v>28</v>
      </c>
      <c r="G841" t="s">
        <v>15</v>
      </c>
      <c r="H841" t="s">
        <v>16</v>
      </c>
      <c r="I841" t="s">
        <v>100</v>
      </c>
      <c r="J841">
        <v>55</v>
      </c>
      <c r="K841">
        <v>2500</v>
      </c>
      <c r="L841" s="7">
        <f>Sales_Data[[#This Row],[OrderQuantity]] *Sales_Data[[#This Row],[UnitPrice]]</f>
        <v>137500</v>
      </c>
      <c r="M841" s="7">
        <f>Sales_Data[[#This Row],[UnitPrice]]-Sales_Data[[#This Row],[UnitCost]]</f>
        <v>1000</v>
      </c>
      <c r="N841" s="7">
        <f>Sales_Data[[#This Row],[Gross Revenue]]-Sales_Data[[#This Row],[Discount Amount ]]</f>
        <v>136500</v>
      </c>
      <c r="O841" s="7">
        <f>Sales_Data[[#This Row],[OrderQuantity]] *Sales_Data[[#This Row],[UnitCost]]</f>
        <v>82500</v>
      </c>
      <c r="P841" s="7">
        <f>Sales_Data[[#This Row],[ItemCost]] +Sales_Data[[#This Row],[ShippingCost]]</f>
        <v>83551.56</v>
      </c>
      <c r="Q841" s="7">
        <f>Sales_Data[[#This Row],[Gross Revenue]]-Sales_Data[[#This Row],[TotalFinancialCost]]</f>
        <v>53948.44</v>
      </c>
      <c r="R841" s="7">
        <f>Sales_Data[[#This Row],[Actul Bill Amount]]-Sales_Data[[#This Row],[ShippingCost]]</f>
        <v>135448.44</v>
      </c>
      <c r="S841">
        <v>797</v>
      </c>
      <c r="T841">
        <v>1051.56</v>
      </c>
      <c r="U841" t="s">
        <v>54</v>
      </c>
      <c r="V841">
        <v>1500</v>
      </c>
      <c r="W841" t="s">
        <v>18</v>
      </c>
      <c r="X841" t="str">
        <f t="shared" si="27"/>
        <v>Bengaluru</v>
      </c>
    </row>
    <row r="842" spans="1:24" x14ac:dyDescent="0.4">
      <c r="A842">
        <v>100841</v>
      </c>
      <c r="B842" s="5">
        <v>45708.654166666667</v>
      </c>
      <c r="C842" s="3" t="str">
        <f>TEXT(Sales_Data[[#This Row],[OrderDate]],"mmmm")</f>
        <v>February</v>
      </c>
      <c r="D842" s="3" t="str">
        <f t="shared" si="26"/>
        <v>2025</v>
      </c>
      <c r="E842" t="s">
        <v>19</v>
      </c>
      <c r="F842" t="s">
        <v>35</v>
      </c>
      <c r="G842" t="s">
        <v>15</v>
      </c>
      <c r="H842" t="s">
        <v>32</v>
      </c>
      <c r="I842" t="s">
        <v>100</v>
      </c>
      <c r="J842">
        <v>38</v>
      </c>
      <c r="K842">
        <v>12000</v>
      </c>
      <c r="L842" s="7">
        <f>Sales_Data[[#This Row],[OrderQuantity]] *Sales_Data[[#This Row],[UnitPrice]]</f>
        <v>456000</v>
      </c>
      <c r="M842" s="7">
        <f>Sales_Data[[#This Row],[UnitPrice]]-Sales_Data[[#This Row],[UnitCost]]</f>
        <v>4000</v>
      </c>
      <c r="N842" s="7">
        <f>Sales_Data[[#This Row],[Gross Revenue]]-Sales_Data[[#This Row],[Discount Amount ]]</f>
        <v>452000</v>
      </c>
      <c r="O842" s="7">
        <f>Sales_Data[[#This Row],[OrderQuantity]] *Sales_Data[[#This Row],[UnitCost]]</f>
        <v>304000</v>
      </c>
      <c r="P842" s="7">
        <f>Sales_Data[[#This Row],[ItemCost]] +Sales_Data[[#This Row],[ShippingCost]]</f>
        <v>304736.44</v>
      </c>
      <c r="Q842" s="7">
        <f>Sales_Data[[#This Row],[Gross Revenue]]-Sales_Data[[#This Row],[TotalFinancialCost]]</f>
        <v>151263.56</v>
      </c>
      <c r="R842" s="7">
        <f>Sales_Data[[#This Row],[Actul Bill Amount]]-Sales_Data[[#This Row],[ShippingCost]]</f>
        <v>451263.56</v>
      </c>
      <c r="S842">
        <v>772</v>
      </c>
      <c r="T842">
        <v>736.44</v>
      </c>
      <c r="U842" t="s">
        <v>36</v>
      </c>
      <c r="V842">
        <v>8000</v>
      </c>
      <c r="W842" t="s">
        <v>33</v>
      </c>
      <c r="X842" t="str">
        <f t="shared" si="27"/>
        <v>Delhi</v>
      </c>
    </row>
    <row r="843" spans="1:24" x14ac:dyDescent="0.4">
      <c r="A843">
        <v>100842</v>
      </c>
      <c r="B843" s="5">
        <v>45934.111111111109</v>
      </c>
      <c r="C843" s="3" t="str">
        <f>TEXT(Sales_Data[[#This Row],[OrderDate]],"mmmm")</f>
        <v>October</v>
      </c>
      <c r="D843" s="3" t="str">
        <f t="shared" si="26"/>
        <v>2025</v>
      </c>
      <c r="E843" t="s">
        <v>45</v>
      </c>
      <c r="F843" t="s">
        <v>14</v>
      </c>
      <c r="G843" t="s">
        <v>31</v>
      </c>
      <c r="H843" t="s">
        <v>37</v>
      </c>
      <c r="I843" t="s">
        <v>100</v>
      </c>
      <c r="J843">
        <v>94</v>
      </c>
      <c r="K843">
        <v>3200</v>
      </c>
      <c r="L843" s="7">
        <f>Sales_Data[[#This Row],[OrderQuantity]] *Sales_Data[[#This Row],[UnitPrice]]</f>
        <v>300800</v>
      </c>
      <c r="M843" s="7">
        <f>Sales_Data[[#This Row],[UnitPrice]]-Sales_Data[[#This Row],[UnitCost]]</f>
        <v>1200</v>
      </c>
      <c r="N843" s="7">
        <f>Sales_Data[[#This Row],[Gross Revenue]]-Sales_Data[[#This Row],[Discount Amount ]]</f>
        <v>299600</v>
      </c>
      <c r="O843" s="7">
        <f>Sales_Data[[#This Row],[OrderQuantity]] *Sales_Data[[#This Row],[UnitCost]]</f>
        <v>188000</v>
      </c>
      <c r="P843" s="7">
        <f>Sales_Data[[#This Row],[ItemCost]] +Sales_Data[[#This Row],[ShippingCost]]</f>
        <v>189119.79</v>
      </c>
      <c r="Q843" s="7">
        <f>Sales_Data[[#This Row],[Gross Revenue]]-Sales_Data[[#This Row],[TotalFinancialCost]]</f>
        <v>111680.20999999999</v>
      </c>
      <c r="R843" s="7">
        <f>Sales_Data[[#This Row],[Actul Bill Amount]]-Sales_Data[[#This Row],[ShippingCost]]</f>
        <v>298480.21000000002</v>
      </c>
      <c r="S843">
        <v>529</v>
      </c>
      <c r="T843">
        <v>1119.79</v>
      </c>
      <c r="U843" t="s">
        <v>17</v>
      </c>
      <c r="V843">
        <v>2000</v>
      </c>
      <c r="W843" t="s">
        <v>38</v>
      </c>
      <c r="X843" t="str">
        <f t="shared" si="27"/>
        <v>Kolkata</v>
      </c>
    </row>
    <row r="844" spans="1:24" x14ac:dyDescent="0.4">
      <c r="A844">
        <v>100843</v>
      </c>
      <c r="B844" s="5">
        <v>45662.60833333333</v>
      </c>
      <c r="C844" s="3" t="str">
        <f>TEXT(Sales_Data[[#This Row],[OrderDate]],"mmmm")</f>
        <v>January</v>
      </c>
      <c r="D844" s="3" t="str">
        <f t="shared" si="26"/>
        <v>2025</v>
      </c>
      <c r="E844" t="s">
        <v>23</v>
      </c>
      <c r="F844" t="s">
        <v>46</v>
      </c>
      <c r="G844" t="s">
        <v>29</v>
      </c>
      <c r="H844" t="s">
        <v>20</v>
      </c>
      <c r="I844" t="s">
        <v>100</v>
      </c>
      <c r="J844">
        <v>42</v>
      </c>
      <c r="K844">
        <v>15000</v>
      </c>
      <c r="L844" s="7">
        <f>Sales_Data[[#This Row],[OrderQuantity]] *Sales_Data[[#This Row],[UnitPrice]]</f>
        <v>630000</v>
      </c>
      <c r="M844" s="7">
        <f>Sales_Data[[#This Row],[UnitPrice]]-Sales_Data[[#This Row],[UnitCost]]</f>
        <v>5500</v>
      </c>
      <c r="N844" s="7">
        <f>Sales_Data[[#This Row],[Gross Revenue]]-Sales_Data[[#This Row],[Discount Amount ]]</f>
        <v>624500</v>
      </c>
      <c r="O844" s="7">
        <f>Sales_Data[[#This Row],[OrderQuantity]] *Sales_Data[[#This Row],[UnitCost]]</f>
        <v>399000</v>
      </c>
      <c r="P844" s="7">
        <f>Sales_Data[[#This Row],[ItemCost]] +Sales_Data[[#This Row],[ShippingCost]]</f>
        <v>399283.5</v>
      </c>
      <c r="Q844" s="7">
        <f>Sales_Data[[#This Row],[Gross Revenue]]-Sales_Data[[#This Row],[TotalFinancialCost]]</f>
        <v>230716.5</v>
      </c>
      <c r="R844" s="7">
        <f>Sales_Data[[#This Row],[Actul Bill Amount]]-Sales_Data[[#This Row],[ShippingCost]]</f>
        <v>624216.5</v>
      </c>
      <c r="S844">
        <v>326</v>
      </c>
      <c r="T844">
        <v>283.5</v>
      </c>
      <c r="U844" t="s">
        <v>53</v>
      </c>
      <c r="V844">
        <v>9500</v>
      </c>
      <c r="W844" t="s">
        <v>22</v>
      </c>
      <c r="X844" t="str">
        <f t="shared" si="27"/>
        <v>Nagpur</v>
      </c>
    </row>
    <row r="845" spans="1:24" x14ac:dyDescent="0.4">
      <c r="A845">
        <v>100844</v>
      </c>
      <c r="B845" s="5">
        <v>45749.746527777781</v>
      </c>
      <c r="C845" s="3" t="str">
        <f>TEXT(Sales_Data[[#This Row],[OrderDate]],"mmmm")</f>
        <v>April</v>
      </c>
      <c r="D845" s="3" t="str">
        <f t="shared" si="26"/>
        <v>2025</v>
      </c>
      <c r="E845" t="s">
        <v>19</v>
      </c>
      <c r="F845" t="s">
        <v>14</v>
      </c>
      <c r="G845" t="s">
        <v>29</v>
      </c>
      <c r="H845" t="s">
        <v>25</v>
      </c>
      <c r="I845" t="s">
        <v>100</v>
      </c>
      <c r="J845">
        <v>43</v>
      </c>
      <c r="K845">
        <v>3200</v>
      </c>
      <c r="L845" s="7">
        <f>Sales_Data[[#This Row],[OrderQuantity]] *Sales_Data[[#This Row],[UnitPrice]]</f>
        <v>137600</v>
      </c>
      <c r="M845" s="7">
        <f>Sales_Data[[#This Row],[UnitPrice]]-Sales_Data[[#This Row],[UnitCost]]</f>
        <v>1200</v>
      </c>
      <c r="N845" s="7">
        <f>Sales_Data[[#This Row],[Gross Revenue]]-Sales_Data[[#This Row],[Discount Amount ]]</f>
        <v>136400</v>
      </c>
      <c r="O845" s="7">
        <f>Sales_Data[[#This Row],[OrderQuantity]] *Sales_Data[[#This Row],[UnitCost]]</f>
        <v>86000</v>
      </c>
      <c r="P845" s="7">
        <f>Sales_Data[[#This Row],[ItemCost]] +Sales_Data[[#This Row],[ShippingCost]]</f>
        <v>86609.38</v>
      </c>
      <c r="Q845" s="7">
        <f>Sales_Data[[#This Row],[Gross Revenue]]-Sales_Data[[#This Row],[TotalFinancialCost]]</f>
        <v>50990.619999999995</v>
      </c>
      <c r="R845" s="7">
        <f>Sales_Data[[#This Row],[Actul Bill Amount]]-Sales_Data[[#This Row],[ShippingCost]]</f>
        <v>135790.62</v>
      </c>
      <c r="S845">
        <v>958</v>
      </c>
      <c r="T845">
        <v>609.38</v>
      </c>
      <c r="U845" t="s">
        <v>17</v>
      </c>
      <c r="V845">
        <v>2000</v>
      </c>
      <c r="W845" t="s">
        <v>27</v>
      </c>
      <c r="X845" t="str">
        <f t="shared" si="27"/>
        <v>Mumbai</v>
      </c>
    </row>
    <row r="846" spans="1:24" x14ac:dyDescent="0.4">
      <c r="A846">
        <v>100845</v>
      </c>
      <c r="B846" s="5">
        <v>45827.456944444442</v>
      </c>
      <c r="C846" s="3" t="str">
        <f>TEXT(Sales_Data[[#This Row],[OrderDate]],"mmmm")</f>
        <v>June</v>
      </c>
      <c r="D846" s="3" t="str">
        <f t="shared" si="26"/>
        <v>2025</v>
      </c>
      <c r="E846" t="s">
        <v>48</v>
      </c>
      <c r="F846" t="s">
        <v>28</v>
      </c>
      <c r="G846" t="s">
        <v>29</v>
      </c>
      <c r="H846" t="s">
        <v>37</v>
      </c>
      <c r="I846" t="s">
        <v>100</v>
      </c>
      <c r="J846">
        <v>55</v>
      </c>
      <c r="K846">
        <v>450</v>
      </c>
      <c r="L846" s="7">
        <f>Sales_Data[[#This Row],[OrderQuantity]] *Sales_Data[[#This Row],[UnitPrice]]</f>
        <v>24750</v>
      </c>
      <c r="M846" s="7">
        <f>Sales_Data[[#This Row],[UnitPrice]]-Sales_Data[[#This Row],[UnitCost]]</f>
        <v>250</v>
      </c>
      <c r="N846" s="7">
        <f>Sales_Data[[#This Row],[Gross Revenue]]-Sales_Data[[#This Row],[Discount Amount ]]</f>
        <v>24500</v>
      </c>
      <c r="O846" s="7">
        <f>Sales_Data[[#This Row],[OrderQuantity]] *Sales_Data[[#This Row],[UnitCost]]</f>
        <v>11000</v>
      </c>
      <c r="P846" s="7">
        <f>Sales_Data[[#This Row],[ItemCost]] +Sales_Data[[#This Row],[ShippingCost]]</f>
        <v>11282.64</v>
      </c>
      <c r="Q846" s="7">
        <f>Sales_Data[[#This Row],[Gross Revenue]]-Sales_Data[[#This Row],[TotalFinancialCost]]</f>
        <v>13467.36</v>
      </c>
      <c r="R846" s="7">
        <f>Sales_Data[[#This Row],[Actul Bill Amount]]-Sales_Data[[#This Row],[ShippingCost]]</f>
        <v>24217.360000000001</v>
      </c>
      <c r="S846">
        <v>460</v>
      </c>
      <c r="T846">
        <v>282.64</v>
      </c>
      <c r="U846" t="s">
        <v>30</v>
      </c>
      <c r="V846">
        <v>200</v>
      </c>
      <c r="W846" t="s">
        <v>38</v>
      </c>
      <c r="X846" t="str">
        <f t="shared" si="27"/>
        <v>Kolkata</v>
      </c>
    </row>
    <row r="847" spans="1:24" x14ac:dyDescent="0.4">
      <c r="A847">
        <v>100846</v>
      </c>
      <c r="B847" s="5">
        <v>45974.956250000003</v>
      </c>
      <c r="C847" s="3" t="str">
        <f>TEXT(Sales_Data[[#This Row],[OrderDate]],"mmmm")</f>
        <v>November</v>
      </c>
      <c r="D847" s="3" t="str">
        <f t="shared" si="26"/>
        <v>2025</v>
      </c>
      <c r="E847" t="s">
        <v>39</v>
      </c>
      <c r="F847" t="s">
        <v>40</v>
      </c>
      <c r="G847" t="s">
        <v>15</v>
      </c>
      <c r="H847" t="s">
        <v>20</v>
      </c>
      <c r="I847" t="s">
        <v>100</v>
      </c>
      <c r="J847">
        <v>81</v>
      </c>
      <c r="K847">
        <v>5500</v>
      </c>
      <c r="L847" s="7">
        <f>Sales_Data[[#This Row],[OrderQuantity]] *Sales_Data[[#This Row],[UnitPrice]]</f>
        <v>445500</v>
      </c>
      <c r="M847" s="7">
        <f>Sales_Data[[#This Row],[UnitPrice]]-Sales_Data[[#This Row],[UnitCost]]</f>
        <v>2000</v>
      </c>
      <c r="N847" s="7">
        <f>Sales_Data[[#This Row],[Gross Revenue]]-Sales_Data[[#This Row],[Discount Amount ]]</f>
        <v>443500</v>
      </c>
      <c r="O847" s="7">
        <f>Sales_Data[[#This Row],[OrderQuantity]] *Sales_Data[[#This Row],[UnitCost]]</f>
        <v>283500</v>
      </c>
      <c r="P847" s="7">
        <f>Sales_Data[[#This Row],[ItemCost]] +Sales_Data[[#This Row],[ShippingCost]]</f>
        <v>283851.24</v>
      </c>
      <c r="Q847" s="7">
        <f>Sales_Data[[#This Row],[Gross Revenue]]-Sales_Data[[#This Row],[TotalFinancialCost]]</f>
        <v>161648.76</v>
      </c>
      <c r="R847" s="7">
        <f>Sales_Data[[#This Row],[Actul Bill Amount]]-Sales_Data[[#This Row],[ShippingCost]]</f>
        <v>443148.76</v>
      </c>
      <c r="S847">
        <v>914</v>
      </c>
      <c r="T847">
        <v>351.24</v>
      </c>
      <c r="U847" t="s">
        <v>41</v>
      </c>
      <c r="V847">
        <v>3500</v>
      </c>
      <c r="W847" t="s">
        <v>22</v>
      </c>
      <c r="X847" t="str">
        <f t="shared" si="27"/>
        <v>Nagpur</v>
      </c>
    </row>
    <row r="848" spans="1:24" x14ac:dyDescent="0.4">
      <c r="A848">
        <v>100847</v>
      </c>
      <c r="B848" s="5">
        <v>45679.04791666667</v>
      </c>
      <c r="C848" s="3" t="str">
        <f>TEXT(Sales_Data[[#This Row],[OrderDate]],"mmmm")</f>
        <v>January</v>
      </c>
      <c r="D848" s="3" t="str">
        <f t="shared" si="26"/>
        <v>2025</v>
      </c>
      <c r="E848" t="s">
        <v>23</v>
      </c>
      <c r="F848" t="s">
        <v>24</v>
      </c>
      <c r="G848" t="s">
        <v>15</v>
      </c>
      <c r="H848" t="s">
        <v>32</v>
      </c>
      <c r="I848" t="s">
        <v>100</v>
      </c>
      <c r="J848">
        <v>87</v>
      </c>
      <c r="K848">
        <v>45000</v>
      </c>
      <c r="L848" s="7">
        <f>Sales_Data[[#This Row],[OrderQuantity]] *Sales_Data[[#This Row],[UnitPrice]]</f>
        <v>3915000</v>
      </c>
      <c r="M848" s="7">
        <f>Sales_Data[[#This Row],[UnitPrice]]-Sales_Data[[#This Row],[UnitCost]]</f>
        <v>13000</v>
      </c>
      <c r="N848" s="7">
        <f>Sales_Data[[#This Row],[Gross Revenue]]-Sales_Data[[#This Row],[Discount Amount ]]</f>
        <v>3902000</v>
      </c>
      <c r="O848" s="7">
        <f>Sales_Data[[#This Row],[OrderQuantity]] *Sales_Data[[#This Row],[UnitCost]]</f>
        <v>2784000</v>
      </c>
      <c r="P848" s="7">
        <f>Sales_Data[[#This Row],[ItemCost]] +Sales_Data[[#This Row],[ShippingCost]]</f>
        <v>2784485.02</v>
      </c>
      <c r="Q848" s="7">
        <f>Sales_Data[[#This Row],[Gross Revenue]]-Sales_Data[[#This Row],[TotalFinancialCost]]</f>
        <v>1130514.98</v>
      </c>
      <c r="R848" s="7">
        <f>Sales_Data[[#This Row],[Actul Bill Amount]]-Sales_Data[[#This Row],[ShippingCost]]</f>
        <v>3901514.98</v>
      </c>
      <c r="S848">
        <v>1085</v>
      </c>
      <c r="T848">
        <v>485.02</v>
      </c>
      <c r="U848" t="s">
        <v>26</v>
      </c>
      <c r="V848">
        <v>32000</v>
      </c>
      <c r="W848" t="s">
        <v>33</v>
      </c>
      <c r="X848" t="str">
        <f t="shared" si="27"/>
        <v>Delhi</v>
      </c>
    </row>
    <row r="849" spans="1:24" x14ac:dyDescent="0.4">
      <c r="A849">
        <v>100848</v>
      </c>
      <c r="B849" s="5">
        <v>45983.756944444445</v>
      </c>
      <c r="C849" s="3" t="str">
        <f>TEXT(Sales_Data[[#This Row],[OrderDate]],"mmmm")</f>
        <v>November</v>
      </c>
      <c r="D849" s="3" t="str">
        <f t="shared" si="26"/>
        <v>2025</v>
      </c>
      <c r="E849" t="s">
        <v>50</v>
      </c>
      <c r="F849" t="s">
        <v>24</v>
      </c>
      <c r="G849" t="s">
        <v>31</v>
      </c>
      <c r="H849" t="s">
        <v>37</v>
      </c>
      <c r="I849" t="s">
        <v>100</v>
      </c>
      <c r="J849">
        <v>69</v>
      </c>
      <c r="K849">
        <v>25000</v>
      </c>
      <c r="L849" s="7">
        <f>Sales_Data[[#This Row],[OrderQuantity]] *Sales_Data[[#This Row],[UnitPrice]]</f>
        <v>1725000</v>
      </c>
      <c r="M849" s="7">
        <f>Sales_Data[[#This Row],[UnitPrice]]-Sales_Data[[#This Row],[UnitCost]]</f>
        <v>7000</v>
      </c>
      <c r="N849" s="7">
        <f>Sales_Data[[#This Row],[Gross Revenue]]-Sales_Data[[#This Row],[Discount Amount ]]</f>
        <v>1718000</v>
      </c>
      <c r="O849" s="7">
        <f>Sales_Data[[#This Row],[OrderQuantity]] *Sales_Data[[#This Row],[UnitCost]]</f>
        <v>1242000</v>
      </c>
      <c r="P849" s="7">
        <f>Sales_Data[[#This Row],[ItemCost]] +Sales_Data[[#This Row],[ShippingCost]]</f>
        <v>1243138.99</v>
      </c>
      <c r="Q849" s="7">
        <f>Sales_Data[[#This Row],[Gross Revenue]]-Sales_Data[[#This Row],[TotalFinancialCost]]</f>
        <v>481861.01</v>
      </c>
      <c r="R849" s="7">
        <f>Sales_Data[[#This Row],[Actul Bill Amount]]-Sales_Data[[#This Row],[ShippingCost]]</f>
        <v>1716861.01</v>
      </c>
      <c r="S849">
        <v>579</v>
      </c>
      <c r="T849">
        <v>1138.99</v>
      </c>
      <c r="U849" t="s">
        <v>60</v>
      </c>
      <c r="V849">
        <v>18000</v>
      </c>
      <c r="W849" t="s">
        <v>38</v>
      </c>
      <c r="X849" t="str">
        <f t="shared" si="27"/>
        <v>Kolkata</v>
      </c>
    </row>
    <row r="850" spans="1:24" x14ac:dyDescent="0.4">
      <c r="A850">
        <v>100849</v>
      </c>
      <c r="B850" s="5">
        <v>45658.633333333331</v>
      </c>
      <c r="C850" s="3" t="str">
        <f>TEXT(Sales_Data[[#This Row],[OrderDate]],"mmmm")</f>
        <v>January</v>
      </c>
      <c r="D850" s="3" t="str">
        <f t="shared" si="26"/>
        <v>2025</v>
      </c>
      <c r="E850" t="s">
        <v>34</v>
      </c>
      <c r="F850" t="s">
        <v>55</v>
      </c>
      <c r="G850" t="s">
        <v>15</v>
      </c>
      <c r="H850" t="s">
        <v>32</v>
      </c>
      <c r="I850" t="s">
        <v>100</v>
      </c>
      <c r="J850">
        <v>14</v>
      </c>
      <c r="K850">
        <v>600</v>
      </c>
      <c r="L850" s="7">
        <f>Sales_Data[[#This Row],[OrderQuantity]] *Sales_Data[[#This Row],[UnitPrice]]</f>
        <v>8400</v>
      </c>
      <c r="M850" s="7">
        <f>Sales_Data[[#This Row],[UnitPrice]]-Sales_Data[[#This Row],[UnitCost]]</f>
        <v>250</v>
      </c>
      <c r="N850" s="7">
        <f>Sales_Data[[#This Row],[Gross Revenue]]-Sales_Data[[#This Row],[Discount Amount ]]</f>
        <v>8150</v>
      </c>
      <c r="O850" s="7">
        <f>Sales_Data[[#This Row],[OrderQuantity]] *Sales_Data[[#This Row],[UnitCost]]</f>
        <v>4900</v>
      </c>
      <c r="P850" s="7">
        <f>Sales_Data[[#This Row],[ItemCost]] +Sales_Data[[#This Row],[ShippingCost]]</f>
        <v>5680.27</v>
      </c>
      <c r="Q850" s="7">
        <f>Sales_Data[[#This Row],[Gross Revenue]]-Sales_Data[[#This Row],[TotalFinancialCost]]</f>
        <v>2719.7299999999996</v>
      </c>
      <c r="R850" s="7">
        <f>Sales_Data[[#This Row],[Actul Bill Amount]]-Sales_Data[[#This Row],[ShippingCost]]</f>
        <v>7369.73</v>
      </c>
      <c r="S850">
        <v>616</v>
      </c>
      <c r="T850">
        <v>780.27</v>
      </c>
      <c r="U850" t="s">
        <v>57</v>
      </c>
      <c r="V850">
        <v>350</v>
      </c>
      <c r="W850" t="s">
        <v>33</v>
      </c>
      <c r="X850" t="str">
        <f t="shared" si="27"/>
        <v>Delhi</v>
      </c>
    </row>
    <row r="851" spans="1:24" x14ac:dyDescent="0.4">
      <c r="A851">
        <v>100850</v>
      </c>
      <c r="B851" s="5">
        <v>45790.248611111114</v>
      </c>
      <c r="C851" s="3" t="str">
        <f>TEXT(Sales_Data[[#This Row],[OrderDate]],"mmmm")</f>
        <v>May</v>
      </c>
      <c r="D851" s="3" t="str">
        <f t="shared" si="26"/>
        <v>2025</v>
      </c>
      <c r="E851" t="s">
        <v>34</v>
      </c>
      <c r="F851" t="s">
        <v>14</v>
      </c>
      <c r="G851" t="s">
        <v>15</v>
      </c>
      <c r="H851" t="s">
        <v>20</v>
      </c>
      <c r="I851" t="s">
        <v>100</v>
      </c>
      <c r="J851">
        <v>15</v>
      </c>
      <c r="K851">
        <v>3200</v>
      </c>
      <c r="L851" s="7">
        <f>Sales_Data[[#This Row],[OrderQuantity]] *Sales_Data[[#This Row],[UnitPrice]]</f>
        <v>48000</v>
      </c>
      <c r="M851" s="7">
        <f>Sales_Data[[#This Row],[UnitPrice]]-Sales_Data[[#This Row],[UnitCost]]</f>
        <v>1200</v>
      </c>
      <c r="N851" s="7">
        <f>Sales_Data[[#This Row],[Gross Revenue]]-Sales_Data[[#This Row],[Discount Amount ]]</f>
        <v>46800</v>
      </c>
      <c r="O851" s="7">
        <f>Sales_Data[[#This Row],[OrderQuantity]] *Sales_Data[[#This Row],[UnitCost]]</f>
        <v>30000</v>
      </c>
      <c r="P851" s="7">
        <f>Sales_Data[[#This Row],[ItemCost]] +Sales_Data[[#This Row],[ShippingCost]]</f>
        <v>30738.69</v>
      </c>
      <c r="Q851" s="7">
        <f>Sales_Data[[#This Row],[Gross Revenue]]-Sales_Data[[#This Row],[TotalFinancialCost]]</f>
        <v>17261.310000000001</v>
      </c>
      <c r="R851" s="7">
        <f>Sales_Data[[#This Row],[Actul Bill Amount]]-Sales_Data[[#This Row],[ShippingCost]]</f>
        <v>46061.31</v>
      </c>
      <c r="S851">
        <v>1031</v>
      </c>
      <c r="T851">
        <v>738.69</v>
      </c>
      <c r="U851" t="s">
        <v>17</v>
      </c>
      <c r="V851">
        <v>2000</v>
      </c>
      <c r="W851" t="s">
        <v>22</v>
      </c>
      <c r="X851" t="str">
        <f t="shared" si="27"/>
        <v>Nagpur</v>
      </c>
    </row>
    <row r="852" spans="1:24" x14ac:dyDescent="0.4">
      <c r="A852">
        <v>100851</v>
      </c>
      <c r="B852" s="5">
        <v>45890.341666666667</v>
      </c>
      <c r="C852" s="3" t="str">
        <f>TEXT(Sales_Data[[#This Row],[OrderDate]],"mmmm")</f>
        <v>August</v>
      </c>
      <c r="D852" s="3" t="str">
        <f t="shared" si="26"/>
        <v>2025</v>
      </c>
      <c r="E852" t="s">
        <v>39</v>
      </c>
      <c r="F852" t="s">
        <v>55</v>
      </c>
      <c r="G852" t="s">
        <v>15</v>
      </c>
      <c r="H852" t="s">
        <v>25</v>
      </c>
      <c r="I852" t="s">
        <v>100</v>
      </c>
      <c r="J852">
        <v>72</v>
      </c>
      <c r="K852">
        <v>600</v>
      </c>
      <c r="L852" s="7">
        <f>Sales_Data[[#This Row],[OrderQuantity]] *Sales_Data[[#This Row],[UnitPrice]]</f>
        <v>43200</v>
      </c>
      <c r="M852" s="7">
        <f>Sales_Data[[#This Row],[UnitPrice]]-Sales_Data[[#This Row],[UnitCost]]</f>
        <v>250</v>
      </c>
      <c r="N852" s="7">
        <f>Sales_Data[[#This Row],[Gross Revenue]]-Sales_Data[[#This Row],[Discount Amount ]]</f>
        <v>42950</v>
      </c>
      <c r="O852" s="7">
        <f>Sales_Data[[#This Row],[OrderQuantity]] *Sales_Data[[#This Row],[UnitCost]]</f>
        <v>25200</v>
      </c>
      <c r="P852" s="7">
        <f>Sales_Data[[#This Row],[ItemCost]] +Sales_Data[[#This Row],[ShippingCost]]</f>
        <v>26128.66</v>
      </c>
      <c r="Q852" s="7">
        <f>Sales_Data[[#This Row],[Gross Revenue]]-Sales_Data[[#This Row],[TotalFinancialCost]]</f>
        <v>17071.34</v>
      </c>
      <c r="R852" s="7">
        <f>Sales_Data[[#This Row],[Actul Bill Amount]]-Sales_Data[[#This Row],[ShippingCost]]</f>
        <v>42021.34</v>
      </c>
      <c r="S852">
        <v>855</v>
      </c>
      <c r="T852">
        <v>928.66</v>
      </c>
      <c r="U852" t="s">
        <v>57</v>
      </c>
      <c r="V852">
        <v>350</v>
      </c>
      <c r="W852" t="s">
        <v>27</v>
      </c>
      <c r="X852" t="str">
        <f t="shared" si="27"/>
        <v>Mumbai</v>
      </c>
    </row>
    <row r="853" spans="1:24" x14ac:dyDescent="0.4">
      <c r="A853">
        <v>100852</v>
      </c>
      <c r="B853" s="5">
        <v>45669.60833333333</v>
      </c>
      <c r="C853" s="3" t="str">
        <f>TEXT(Sales_Data[[#This Row],[OrderDate]],"mmmm")</f>
        <v>January</v>
      </c>
      <c r="D853" s="3" t="str">
        <f t="shared" si="26"/>
        <v>2025</v>
      </c>
      <c r="E853" t="s">
        <v>45</v>
      </c>
      <c r="F853" t="s">
        <v>40</v>
      </c>
      <c r="G853" t="s">
        <v>29</v>
      </c>
      <c r="H853" t="s">
        <v>16</v>
      </c>
      <c r="I853" t="s">
        <v>100</v>
      </c>
      <c r="J853">
        <v>7</v>
      </c>
      <c r="K853">
        <v>1500</v>
      </c>
      <c r="L853" s="7">
        <f>Sales_Data[[#This Row],[OrderQuantity]] *Sales_Data[[#This Row],[UnitPrice]]</f>
        <v>10500</v>
      </c>
      <c r="M853" s="7">
        <f>Sales_Data[[#This Row],[UnitPrice]]-Sales_Data[[#This Row],[UnitCost]]</f>
        <v>700</v>
      </c>
      <c r="N853" s="7">
        <f>Sales_Data[[#This Row],[Gross Revenue]]-Sales_Data[[#This Row],[Discount Amount ]]</f>
        <v>9800</v>
      </c>
      <c r="O853" s="7">
        <f>Sales_Data[[#This Row],[OrderQuantity]] *Sales_Data[[#This Row],[UnitCost]]</f>
        <v>5600</v>
      </c>
      <c r="P853" s="7">
        <f>Sales_Data[[#This Row],[ItemCost]] +Sales_Data[[#This Row],[ShippingCost]]</f>
        <v>5944.71</v>
      </c>
      <c r="Q853" s="7">
        <f>Sales_Data[[#This Row],[Gross Revenue]]-Sales_Data[[#This Row],[TotalFinancialCost]]</f>
        <v>4555.29</v>
      </c>
      <c r="R853" s="7">
        <f>Sales_Data[[#This Row],[Actul Bill Amount]]-Sales_Data[[#This Row],[ShippingCost]]</f>
        <v>9455.2900000000009</v>
      </c>
      <c r="S853">
        <v>310</v>
      </c>
      <c r="T853">
        <v>344.71</v>
      </c>
      <c r="U853" t="s">
        <v>52</v>
      </c>
      <c r="V853">
        <v>800</v>
      </c>
      <c r="W853" t="s">
        <v>18</v>
      </c>
      <c r="X853" t="str">
        <f t="shared" si="27"/>
        <v>Bengaluru</v>
      </c>
    </row>
    <row r="854" spans="1:24" x14ac:dyDescent="0.4">
      <c r="A854">
        <v>100853</v>
      </c>
      <c r="B854" s="5">
        <v>46003.356944444444</v>
      </c>
      <c r="C854" s="3" t="str">
        <f>TEXT(Sales_Data[[#This Row],[OrderDate]],"mmmm")</f>
        <v>December</v>
      </c>
      <c r="D854" s="3" t="str">
        <f t="shared" si="26"/>
        <v>2025</v>
      </c>
      <c r="E854" t="s">
        <v>13</v>
      </c>
      <c r="F854" t="s">
        <v>35</v>
      </c>
      <c r="G854" t="s">
        <v>31</v>
      </c>
      <c r="H854" t="s">
        <v>16</v>
      </c>
      <c r="I854" t="s">
        <v>100</v>
      </c>
      <c r="J854">
        <v>71</v>
      </c>
      <c r="K854">
        <v>8500</v>
      </c>
      <c r="L854" s="7">
        <f>Sales_Data[[#This Row],[OrderQuantity]] *Sales_Data[[#This Row],[UnitPrice]]</f>
        <v>603500</v>
      </c>
      <c r="M854" s="7">
        <f>Sales_Data[[#This Row],[UnitPrice]]-Sales_Data[[#This Row],[UnitCost]]</f>
        <v>3000</v>
      </c>
      <c r="N854" s="7">
        <f>Sales_Data[[#This Row],[Gross Revenue]]-Sales_Data[[#This Row],[Discount Amount ]]</f>
        <v>600500</v>
      </c>
      <c r="O854" s="7">
        <f>Sales_Data[[#This Row],[OrderQuantity]] *Sales_Data[[#This Row],[UnitCost]]</f>
        <v>390500</v>
      </c>
      <c r="P854" s="7">
        <f>Sales_Data[[#This Row],[ItemCost]] +Sales_Data[[#This Row],[ShippingCost]]</f>
        <v>392858.71</v>
      </c>
      <c r="Q854" s="7">
        <f>Sales_Data[[#This Row],[Gross Revenue]]-Sales_Data[[#This Row],[TotalFinancialCost]]</f>
        <v>210641.28999999998</v>
      </c>
      <c r="R854" s="7">
        <f>Sales_Data[[#This Row],[Actul Bill Amount]]-Sales_Data[[#This Row],[ShippingCost]]</f>
        <v>598141.29</v>
      </c>
      <c r="S854">
        <v>414</v>
      </c>
      <c r="T854">
        <v>2358.71</v>
      </c>
      <c r="U854" t="s">
        <v>49</v>
      </c>
      <c r="V854">
        <v>5500</v>
      </c>
      <c r="W854" t="s">
        <v>18</v>
      </c>
      <c r="X854" t="str">
        <f t="shared" si="27"/>
        <v>Bengaluru</v>
      </c>
    </row>
    <row r="855" spans="1:24" x14ac:dyDescent="0.4">
      <c r="A855">
        <v>100854</v>
      </c>
      <c r="B855" s="5">
        <v>45703.385416666664</v>
      </c>
      <c r="C855" s="3" t="str">
        <f>TEXT(Sales_Data[[#This Row],[OrderDate]],"mmmm")</f>
        <v>February</v>
      </c>
      <c r="D855" s="3" t="str">
        <f t="shared" si="26"/>
        <v>2025</v>
      </c>
      <c r="E855" t="s">
        <v>48</v>
      </c>
      <c r="F855" t="s">
        <v>55</v>
      </c>
      <c r="G855" t="s">
        <v>29</v>
      </c>
      <c r="H855" t="s">
        <v>25</v>
      </c>
      <c r="I855" t="s">
        <v>100</v>
      </c>
      <c r="J855">
        <v>6</v>
      </c>
      <c r="K855">
        <v>1200</v>
      </c>
      <c r="L855" s="7">
        <f>Sales_Data[[#This Row],[OrderQuantity]] *Sales_Data[[#This Row],[UnitPrice]]</f>
        <v>7200</v>
      </c>
      <c r="M855" s="7">
        <f>Sales_Data[[#This Row],[UnitPrice]]-Sales_Data[[#This Row],[UnitCost]]</f>
        <v>400</v>
      </c>
      <c r="N855" s="7">
        <f>Sales_Data[[#This Row],[Gross Revenue]]-Sales_Data[[#This Row],[Discount Amount ]]</f>
        <v>6800</v>
      </c>
      <c r="O855" s="7">
        <f>Sales_Data[[#This Row],[OrderQuantity]] *Sales_Data[[#This Row],[UnitCost]]</f>
        <v>4800</v>
      </c>
      <c r="P855" s="7">
        <f>Sales_Data[[#This Row],[ItemCost]] +Sales_Data[[#This Row],[ShippingCost]]</f>
        <v>5013.66</v>
      </c>
      <c r="Q855" s="7">
        <f>Sales_Data[[#This Row],[Gross Revenue]]-Sales_Data[[#This Row],[TotalFinancialCost]]</f>
        <v>2186.34</v>
      </c>
      <c r="R855" s="7">
        <f>Sales_Data[[#This Row],[Actul Bill Amount]]-Sales_Data[[#This Row],[ShippingCost]]</f>
        <v>6586.34</v>
      </c>
      <c r="S855">
        <v>1070</v>
      </c>
      <c r="T855">
        <v>213.66</v>
      </c>
      <c r="U855" t="s">
        <v>58</v>
      </c>
      <c r="V855">
        <v>800</v>
      </c>
      <c r="W855" t="s">
        <v>27</v>
      </c>
      <c r="X855" t="str">
        <f t="shared" si="27"/>
        <v>Mumbai</v>
      </c>
    </row>
    <row r="856" spans="1:24" x14ac:dyDescent="0.4">
      <c r="A856">
        <v>100855</v>
      </c>
      <c r="B856" s="5">
        <v>45691.06527777778</v>
      </c>
      <c r="C856" s="3" t="str">
        <f>TEXT(Sales_Data[[#This Row],[OrderDate]],"mmmm")</f>
        <v>February</v>
      </c>
      <c r="D856" s="3" t="str">
        <f t="shared" si="26"/>
        <v>2025</v>
      </c>
      <c r="E856" t="s">
        <v>39</v>
      </c>
      <c r="F856" t="s">
        <v>40</v>
      </c>
      <c r="G856" t="s">
        <v>29</v>
      </c>
      <c r="H856" t="s">
        <v>20</v>
      </c>
      <c r="I856" t="s">
        <v>100</v>
      </c>
      <c r="J856">
        <v>18</v>
      </c>
      <c r="K856">
        <v>1500</v>
      </c>
      <c r="L856" s="7">
        <f>Sales_Data[[#This Row],[OrderQuantity]] *Sales_Data[[#This Row],[UnitPrice]]</f>
        <v>27000</v>
      </c>
      <c r="M856" s="7">
        <f>Sales_Data[[#This Row],[UnitPrice]]-Sales_Data[[#This Row],[UnitCost]]</f>
        <v>700</v>
      </c>
      <c r="N856" s="7">
        <f>Sales_Data[[#This Row],[Gross Revenue]]-Sales_Data[[#This Row],[Discount Amount ]]</f>
        <v>26300</v>
      </c>
      <c r="O856" s="7">
        <f>Sales_Data[[#This Row],[OrderQuantity]] *Sales_Data[[#This Row],[UnitCost]]</f>
        <v>14400</v>
      </c>
      <c r="P856" s="7">
        <f>Sales_Data[[#This Row],[ItemCost]] +Sales_Data[[#This Row],[ShippingCost]]</f>
        <v>15380.4</v>
      </c>
      <c r="Q856" s="7">
        <f>Sales_Data[[#This Row],[Gross Revenue]]-Sales_Data[[#This Row],[TotalFinancialCost]]</f>
        <v>11619.6</v>
      </c>
      <c r="R856" s="7">
        <f>Sales_Data[[#This Row],[Actul Bill Amount]]-Sales_Data[[#This Row],[ShippingCost]]</f>
        <v>25319.599999999999</v>
      </c>
      <c r="S856">
        <v>881</v>
      </c>
      <c r="T856">
        <v>980.4</v>
      </c>
      <c r="U856" t="s">
        <v>52</v>
      </c>
      <c r="V856">
        <v>800</v>
      </c>
      <c r="W856" t="s">
        <v>22</v>
      </c>
      <c r="X856" t="str">
        <f t="shared" si="27"/>
        <v>Nagpur</v>
      </c>
    </row>
    <row r="857" spans="1:24" x14ac:dyDescent="0.4">
      <c r="A857">
        <v>100856</v>
      </c>
      <c r="B857" s="5">
        <v>45735.616666666669</v>
      </c>
      <c r="C857" s="3" t="str">
        <f>TEXT(Sales_Data[[#This Row],[OrderDate]],"mmmm")</f>
        <v>March</v>
      </c>
      <c r="D857" s="3" t="str">
        <f t="shared" si="26"/>
        <v>2025</v>
      </c>
      <c r="E857" t="s">
        <v>50</v>
      </c>
      <c r="F857" t="s">
        <v>24</v>
      </c>
      <c r="G857" t="s">
        <v>31</v>
      </c>
      <c r="H857" t="s">
        <v>37</v>
      </c>
      <c r="I857" t="s">
        <v>100</v>
      </c>
      <c r="J857">
        <v>11</v>
      </c>
      <c r="K857">
        <v>45000</v>
      </c>
      <c r="L857" s="7">
        <f>Sales_Data[[#This Row],[OrderQuantity]] *Sales_Data[[#This Row],[UnitPrice]]</f>
        <v>495000</v>
      </c>
      <c r="M857" s="7">
        <f>Sales_Data[[#This Row],[UnitPrice]]-Sales_Data[[#This Row],[UnitCost]]</f>
        <v>13000</v>
      </c>
      <c r="N857" s="7">
        <f>Sales_Data[[#This Row],[Gross Revenue]]-Sales_Data[[#This Row],[Discount Amount ]]</f>
        <v>482000</v>
      </c>
      <c r="O857" s="7">
        <f>Sales_Data[[#This Row],[OrderQuantity]] *Sales_Data[[#This Row],[UnitCost]]</f>
        <v>352000</v>
      </c>
      <c r="P857" s="7">
        <f>Sales_Data[[#This Row],[ItemCost]] +Sales_Data[[#This Row],[ShippingCost]]</f>
        <v>352608.19</v>
      </c>
      <c r="Q857" s="7">
        <f>Sales_Data[[#This Row],[Gross Revenue]]-Sales_Data[[#This Row],[TotalFinancialCost]]</f>
        <v>142391.81</v>
      </c>
      <c r="R857" s="7">
        <f>Sales_Data[[#This Row],[Actul Bill Amount]]-Sales_Data[[#This Row],[ShippingCost]]</f>
        <v>481391.81</v>
      </c>
      <c r="S857">
        <v>938</v>
      </c>
      <c r="T857">
        <v>608.19000000000005</v>
      </c>
      <c r="U857" t="s">
        <v>26</v>
      </c>
      <c r="V857">
        <v>32000</v>
      </c>
      <c r="W857" t="s">
        <v>38</v>
      </c>
      <c r="X857" t="str">
        <f t="shared" si="27"/>
        <v>Kolkata</v>
      </c>
    </row>
    <row r="858" spans="1:24" x14ac:dyDescent="0.4">
      <c r="A858">
        <v>100857</v>
      </c>
      <c r="B858" s="5">
        <v>45875.039583333331</v>
      </c>
      <c r="C858" s="3" t="str">
        <f>TEXT(Sales_Data[[#This Row],[OrderDate]],"mmmm")</f>
        <v>August</v>
      </c>
      <c r="D858" s="3" t="str">
        <f t="shared" si="26"/>
        <v>2025</v>
      </c>
      <c r="E858" t="s">
        <v>50</v>
      </c>
      <c r="F858" t="s">
        <v>55</v>
      </c>
      <c r="G858" t="s">
        <v>29</v>
      </c>
      <c r="H858" t="s">
        <v>20</v>
      </c>
      <c r="I858" t="s">
        <v>100</v>
      </c>
      <c r="J858">
        <v>59</v>
      </c>
      <c r="K858">
        <v>850</v>
      </c>
      <c r="L858" s="7">
        <f>Sales_Data[[#This Row],[OrderQuantity]] *Sales_Data[[#This Row],[UnitPrice]]</f>
        <v>50150</v>
      </c>
      <c r="M858" s="7">
        <f>Sales_Data[[#This Row],[UnitPrice]]-Sales_Data[[#This Row],[UnitCost]]</f>
        <v>300</v>
      </c>
      <c r="N858" s="7">
        <f>Sales_Data[[#This Row],[Gross Revenue]]-Sales_Data[[#This Row],[Discount Amount ]]</f>
        <v>49850</v>
      </c>
      <c r="O858" s="7">
        <f>Sales_Data[[#This Row],[OrderQuantity]] *Sales_Data[[#This Row],[UnitCost]]</f>
        <v>32450</v>
      </c>
      <c r="P858" s="7">
        <f>Sales_Data[[#This Row],[ItemCost]] +Sales_Data[[#This Row],[ShippingCost]]</f>
        <v>32827.5</v>
      </c>
      <c r="Q858" s="7">
        <f>Sales_Data[[#This Row],[Gross Revenue]]-Sales_Data[[#This Row],[TotalFinancialCost]]</f>
        <v>17322.5</v>
      </c>
      <c r="R858" s="7">
        <f>Sales_Data[[#This Row],[Actul Bill Amount]]-Sales_Data[[#This Row],[ShippingCost]]</f>
        <v>49472.5</v>
      </c>
      <c r="S858">
        <v>731</v>
      </c>
      <c r="T858">
        <v>377.5</v>
      </c>
      <c r="U858" t="s">
        <v>56</v>
      </c>
      <c r="V858">
        <v>550</v>
      </c>
      <c r="W858" t="s">
        <v>22</v>
      </c>
      <c r="X858" t="str">
        <f t="shared" si="27"/>
        <v>Nagpur</v>
      </c>
    </row>
    <row r="859" spans="1:24" x14ac:dyDescent="0.4">
      <c r="A859">
        <v>100858</v>
      </c>
      <c r="B859" s="5">
        <v>45958.245138888888</v>
      </c>
      <c r="C859" s="3" t="str">
        <f>TEXT(Sales_Data[[#This Row],[OrderDate]],"mmmm")</f>
        <v>October</v>
      </c>
      <c r="D859" s="3" t="str">
        <f t="shared" si="26"/>
        <v>2025</v>
      </c>
      <c r="E859" t="s">
        <v>13</v>
      </c>
      <c r="F859" t="s">
        <v>43</v>
      </c>
      <c r="G859" t="s">
        <v>29</v>
      </c>
      <c r="H859" t="s">
        <v>32</v>
      </c>
      <c r="I859" t="s">
        <v>100</v>
      </c>
      <c r="J859">
        <v>62</v>
      </c>
      <c r="K859">
        <v>1800</v>
      </c>
      <c r="L859" s="7">
        <f>Sales_Data[[#This Row],[OrderQuantity]] *Sales_Data[[#This Row],[UnitPrice]]</f>
        <v>111600</v>
      </c>
      <c r="M859" s="7">
        <f>Sales_Data[[#This Row],[UnitPrice]]-Sales_Data[[#This Row],[UnitCost]]</f>
        <v>900</v>
      </c>
      <c r="N859" s="7">
        <f>Sales_Data[[#This Row],[Gross Revenue]]-Sales_Data[[#This Row],[Discount Amount ]]</f>
        <v>110700</v>
      </c>
      <c r="O859" s="7">
        <f>Sales_Data[[#This Row],[OrderQuantity]] *Sales_Data[[#This Row],[UnitCost]]</f>
        <v>55800</v>
      </c>
      <c r="P859" s="7">
        <f>Sales_Data[[#This Row],[ItemCost]] +Sales_Data[[#This Row],[ShippingCost]]</f>
        <v>56526.080000000002</v>
      </c>
      <c r="Q859" s="7">
        <f>Sales_Data[[#This Row],[Gross Revenue]]-Sales_Data[[#This Row],[TotalFinancialCost]]</f>
        <v>55073.919999999998</v>
      </c>
      <c r="R859" s="7">
        <f>Sales_Data[[#This Row],[Actul Bill Amount]]-Sales_Data[[#This Row],[ShippingCost]]</f>
        <v>109973.92</v>
      </c>
      <c r="S859">
        <v>569</v>
      </c>
      <c r="T859">
        <v>726.08</v>
      </c>
      <c r="U859" t="s">
        <v>51</v>
      </c>
      <c r="V859">
        <v>900</v>
      </c>
      <c r="W859" t="s">
        <v>33</v>
      </c>
      <c r="X859" t="str">
        <f t="shared" si="27"/>
        <v>Delhi</v>
      </c>
    </row>
    <row r="860" spans="1:24" x14ac:dyDescent="0.4">
      <c r="A860">
        <v>100859</v>
      </c>
      <c r="B860" s="5">
        <v>45730.956250000003</v>
      </c>
      <c r="C860" s="3" t="str">
        <f>TEXT(Sales_Data[[#This Row],[OrderDate]],"mmmm")</f>
        <v>March</v>
      </c>
      <c r="D860" s="3" t="str">
        <f t="shared" si="26"/>
        <v>2025</v>
      </c>
      <c r="E860" t="s">
        <v>42</v>
      </c>
      <c r="F860" t="s">
        <v>24</v>
      </c>
      <c r="G860" t="s">
        <v>31</v>
      </c>
      <c r="H860" t="s">
        <v>20</v>
      </c>
      <c r="I860" t="s">
        <v>100</v>
      </c>
      <c r="J860">
        <v>31</v>
      </c>
      <c r="K860">
        <v>45000</v>
      </c>
      <c r="L860" s="7">
        <f>Sales_Data[[#This Row],[OrderQuantity]] *Sales_Data[[#This Row],[UnitPrice]]</f>
        <v>1395000</v>
      </c>
      <c r="M860" s="7">
        <f>Sales_Data[[#This Row],[UnitPrice]]-Sales_Data[[#This Row],[UnitCost]]</f>
        <v>13000</v>
      </c>
      <c r="N860" s="7">
        <f>Sales_Data[[#This Row],[Gross Revenue]]-Sales_Data[[#This Row],[Discount Amount ]]</f>
        <v>1382000</v>
      </c>
      <c r="O860" s="7">
        <f>Sales_Data[[#This Row],[OrderQuantity]] *Sales_Data[[#This Row],[UnitCost]]</f>
        <v>992000</v>
      </c>
      <c r="P860" s="7">
        <f>Sales_Data[[#This Row],[ItemCost]] +Sales_Data[[#This Row],[ShippingCost]]</f>
        <v>992219.68</v>
      </c>
      <c r="Q860" s="7">
        <f>Sales_Data[[#This Row],[Gross Revenue]]-Sales_Data[[#This Row],[TotalFinancialCost]]</f>
        <v>402780.31999999995</v>
      </c>
      <c r="R860" s="7">
        <f>Sales_Data[[#This Row],[Actul Bill Amount]]-Sales_Data[[#This Row],[ShippingCost]]</f>
        <v>1381780.32</v>
      </c>
      <c r="S860">
        <v>657</v>
      </c>
      <c r="T860">
        <v>219.68</v>
      </c>
      <c r="U860" t="s">
        <v>26</v>
      </c>
      <c r="V860">
        <v>32000</v>
      </c>
      <c r="W860" t="s">
        <v>22</v>
      </c>
      <c r="X860" t="str">
        <f t="shared" si="27"/>
        <v>Nagpur</v>
      </c>
    </row>
    <row r="861" spans="1:24" x14ac:dyDescent="0.4">
      <c r="A861">
        <v>100860</v>
      </c>
      <c r="B861" s="5">
        <v>45939.993055555555</v>
      </c>
      <c r="C861" s="3" t="str">
        <f>TEXT(Sales_Data[[#This Row],[OrderDate]],"mmmm")</f>
        <v>October</v>
      </c>
      <c r="D861" s="3" t="str">
        <f t="shared" si="26"/>
        <v>2025</v>
      </c>
      <c r="E861" t="s">
        <v>50</v>
      </c>
      <c r="F861" t="s">
        <v>46</v>
      </c>
      <c r="G861" t="s">
        <v>31</v>
      </c>
      <c r="H861" t="s">
        <v>16</v>
      </c>
      <c r="I861" t="s">
        <v>100</v>
      </c>
      <c r="J861">
        <v>86</v>
      </c>
      <c r="K861">
        <v>4500</v>
      </c>
      <c r="L861" s="7">
        <f>Sales_Data[[#This Row],[OrderQuantity]] *Sales_Data[[#This Row],[UnitPrice]]</f>
        <v>387000</v>
      </c>
      <c r="M861" s="7">
        <f>Sales_Data[[#This Row],[UnitPrice]]-Sales_Data[[#This Row],[UnitCost]]</f>
        <v>1700</v>
      </c>
      <c r="N861" s="7">
        <f>Sales_Data[[#This Row],[Gross Revenue]]-Sales_Data[[#This Row],[Discount Amount ]]</f>
        <v>385300</v>
      </c>
      <c r="O861" s="7">
        <f>Sales_Data[[#This Row],[OrderQuantity]] *Sales_Data[[#This Row],[UnitCost]]</f>
        <v>240800</v>
      </c>
      <c r="P861" s="7">
        <f>Sales_Data[[#This Row],[ItemCost]] +Sales_Data[[#This Row],[ShippingCost]]</f>
        <v>242454.2</v>
      </c>
      <c r="Q861" s="7">
        <f>Sales_Data[[#This Row],[Gross Revenue]]-Sales_Data[[#This Row],[TotalFinancialCost]]</f>
        <v>144545.79999999999</v>
      </c>
      <c r="R861" s="7">
        <f>Sales_Data[[#This Row],[Actul Bill Amount]]-Sales_Data[[#This Row],[ShippingCost]]</f>
        <v>383645.8</v>
      </c>
      <c r="S861">
        <v>1084</v>
      </c>
      <c r="T861">
        <v>1654.2</v>
      </c>
      <c r="U861" t="s">
        <v>47</v>
      </c>
      <c r="V861">
        <v>2800</v>
      </c>
      <c r="W861" t="s">
        <v>18</v>
      </c>
      <c r="X861" t="str">
        <f t="shared" si="27"/>
        <v>Bengaluru</v>
      </c>
    </row>
    <row r="862" spans="1:24" x14ac:dyDescent="0.4">
      <c r="A862">
        <v>100861</v>
      </c>
      <c r="B862" s="5">
        <v>45906.531944444447</v>
      </c>
      <c r="C862" s="3" t="str">
        <f>TEXT(Sales_Data[[#This Row],[OrderDate]],"mmmm")</f>
        <v>September</v>
      </c>
      <c r="D862" s="3" t="str">
        <f t="shared" si="26"/>
        <v>2025</v>
      </c>
      <c r="E862" t="s">
        <v>34</v>
      </c>
      <c r="F862" t="s">
        <v>46</v>
      </c>
      <c r="G862" t="s">
        <v>15</v>
      </c>
      <c r="H862" t="s">
        <v>25</v>
      </c>
      <c r="I862" t="s">
        <v>100</v>
      </c>
      <c r="J862">
        <v>89</v>
      </c>
      <c r="K862">
        <v>15000</v>
      </c>
      <c r="L862" s="7">
        <f>Sales_Data[[#This Row],[OrderQuantity]] *Sales_Data[[#This Row],[UnitPrice]]</f>
        <v>1335000</v>
      </c>
      <c r="M862" s="7">
        <f>Sales_Data[[#This Row],[UnitPrice]]-Sales_Data[[#This Row],[UnitCost]]</f>
        <v>5500</v>
      </c>
      <c r="N862" s="7">
        <f>Sales_Data[[#This Row],[Gross Revenue]]-Sales_Data[[#This Row],[Discount Amount ]]</f>
        <v>1329500</v>
      </c>
      <c r="O862" s="7">
        <f>Sales_Data[[#This Row],[OrderQuantity]] *Sales_Data[[#This Row],[UnitCost]]</f>
        <v>845500</v>
      </c>
      <c r="P862" s="7">
        <f>Sales_Data[[#This Row],[ItemCost]] +Sales_Data[[#This Row],[ShippingCost]]</f>
        <v>846331.07</v>
      </c>
      <c r="Q862" s="7">
        <f>Sales_Data[[#This Row],[Gross Revenue]]-Sales_Data[[#This Row],[TotalFinancialCost]]</f>
        <v>488668.93000000005</v>
      </c>
      <c r="R862" s="7">
        <f>Sales_Data[[#This Row],[Actul Bill Amount]]-Sales_Data[[#This Row],[ShippingCost]]</f>
        <v>1328668.93</v>
      </c>
      <c r="S862">
        <v>679</v>
      </c>
      <c r="T862">
        <v>831.07</v>
      </c>
      <c r="U862" t="s">
        <v>53</v>
      </c>
      <c r="V862">
        <v>9500</v>
      </c>
      <c r="W862" t="s">
        <v>27</v>
      </c>
      <c r="X862" t="str">
        <f t="shared" si="27"/>
        <v>Mumbai</v>
      </c>
    </row>
    <row r="863" spans="1:24" x14ac:dyDescent="0.4">
      <c r="A863">
        <v>100862</v>
      </c>
      <c r="B863" s="5">
        <v>45704.800694444442</v>
      </c>
      <c r="C863" s="3" t="str">
        <f>TEXT(Sales_Data[[#This Row],[OrderDate]],"mmmm")</f>
        <v>February</v>
      </c>
      <c r="D863" s="3" t="str">
        <f t="shared" si="26"/>
        <v>2025</v>
      </c>
      <c r="E863" t="s">
        <v>45</v>
      </c>
      <c r="F863" t="s">
        <v>43</v>
      </c>
      <c r="G863" t="s">
        <v>29</v>
      </c>
      <c r="H863" t="s">
        <v>25</v>
      </c>
      <c r="I863" t="s">
        <v>100</v>
      </c>
      <c r="J863">
        <v>76</v>
      </c>
      <c r="K863">
        <v>1800</v>
      </c>
      <c r="L863" s="7">
        <f>Sales_Data[[#This Row],[OrderQuantity]] *Sales_Data[[#This Row],[UnitPrice]]</f>
        <v>136800</v>
      </c>
      <c r="M863" s="7">
        <f>Sales_Data[[#This Row],[UnitPrice]]-Sales_Data[[#This Row],[UnitCost]]</f>
        <v>900</v>
      </c>
      <c r="N863" s="7">
        <f>Sales_Data[[#This Row],[Gross Revenue]]-Sales_Data[[#This Row],[Discount Amount ]]</f>
        <v>135900</v>
      </c>
      <c r="O863" s="7">
        <f>Sales_Data[[#This Row],[OrderQuantity]] *Sales_Data[[#This Row],[UnitCost]]</f>
        <v>68400</v>
      </c>
      <c r="P863" s="7">
        <f>Sales_Data[[#This Row],[ItemCost]] +Sales_Data[[#This Row],[ShippingCost]]</f>
        <v>69273.94</v>
      </c>
      <c r="Q863" s="7">
        <f>Sales_Data[[#This Row],[Gross Revenue]]-Sales_Data[[#This Row],[TotalFinancialCost]]</f>
        <v>67526.06</v>
      </c>
      <c r="R863" s="7">
        <f>Sales_Data[[#This Row],[Actul Bill Amount]]-Sales_Data[[#This Row],[ShippingCost]]</f>
        <v>135026.06</v>
      </c>
      <c r="S863">
        <v>764</v>
      </c>
      <c r="T863">
        <v>873.94</v>
      </c>
      <c r="U863" t="s">
        <v>51</v>
      </c>
      <c r="V863">
        <v>900</v>
      </c>
      <c r="W863" t="s">
        <v>27</v>
      </c>
      <c r="X863" t="str">
        <f t="shared" si="27"/>
        <v>Mumbai</v>
      </c>
    </row>
    <row r="864" spans="1:24" x14ac:dyDescent="0.4">
      <c r="A864">
        <v>100863</v>
      </c>
      <c r="B864" s="5">
        <v>45778.25</v>
      </c>
      <c r="C864" s="3" t="str">
        <f>TEXT(Sales_Data[[#This Row],[OrderDate]],"mmmm")</f>
        <v>May</v>
      </c>
      <c r="D864" s="3" t="str">
        <f t="shared" si="26"/>
        <v>2025</v>
      </c>
      <c r="E864" t="s">
        <v>34</v>
      </c>
      <c r="F864" t="s">
        <v>14</v>
      </c>
      <c r="G864" t="s">
        <v>31</v>
      </c>
      <c r="H864" t="s">
        <v>20</v>
      </c>
      <c r="I864" t="s">
        <v>100</v>
      </c>
      <c r="J864">
        <v>64</v>
      </c>
      <c r="K864">
        <v>3200</v>
      </c>
      <c r="L864" s="7">
        <f>Sales_Data[[#This Row],[OrderQuantity]] *Sales_Data[[#This Row],[UnitPrice]]</f>
        <v>204800</v>
      </c>
      <c r="M864" s="7">
        <f>Sales_Data[[#This Row],[UnitPrice]]-Sales_Data[[#This Row],[UnitCost]]</f>
        <v>1200</v>
      </c>
      <c r="N864" s="7">
        <f>Sales_Data[[#This Row],[Gross Revenue]]-Sales_Data[[#This Row],[Discount Amount ]]</f>
        <v>203600</v>
      </c>
      <c r="O864" s="7">
        <f>Sales_Data[[#This Row],[OrderQuantity]] *Sales_Data[[#This Row],[UnitCost]]</f>
        <v>128000</v>
      </c>
      <c r="P864" s="7">
        <f>Sales_Data[[#This Row],[ItemCost]] +Sales_Data[[#This Row],[ShippingCost]]</f>
        <v>128883.1</v>
      </c>
      <c r="Q864" s="7">
        <f>Sales_Data[[#This Row],[Gross Revenue]]-Sales_Data[[#This Row],[TotalFinancialCost]]</f>
        <v>75916.899999999994</v>
      </c>
      <c r="R864" s="7">
        <f>Sales_Data[[#This Row],[Actul Bill Amount]]-Sales_Data[[#This Row],[ShippingCost]]</f>
        <v>202716.9</v>
      </c>
      <c r="S864">
        <v>997</v>
      </c>
      <c r="T864">
        <v>883.1</v>
      </c>
      <c r="U864" t="s">
        <v>17</v>
      </c>
      <c r="V864">
        <v>2000</v>
      </c>
      <c r="W864" t="s">
        <v>22</v>
      </c>
      <c r="X864" t="str">
        <f t="shared" si="27"/>
        <v>Nagpur</v>
      </c>
    </row>
    <row r="865" spans="1:24" x14ac:dyDescent="0.4">
      <c r="A865">
        <v>100864</v>
      </c>
      <c r="B865" s="5">
        <v>45871.668749999997</v>
      </c>
      <c r="C865" s="3" t="str">
        <f>TEXT(Sales_Data[[#This Row],[OrderDate]],"mmmm")</f>
        <v>August</v>
      </c>
      <c r="D865" s="3" t="str">
        <f t="shared" si="26"/>
        <v>2025</v>
      </c>
      <c r="E865" t="s">
        <v>19</v>
      </c>
      <c r="F865" t="s">
        <v>43</v>
      </c>
      <c r="G865" t="s">
        <v>31</v>
      </c>
      <c r="H865" t="s">
        <v>25</v>
      </c>
      <c r="I865" t="s">
        <v>100</v>
      </c>
      <c r="J865">
        <v>41</v>
      </c>
      <c r="K865">
        <v>2800</v>
      </c>
      <c r="L865" s="7">
        <f>Sales_Data[[#This Row],[OrderQuantity]] *Sales_Data[[#This Row],[UnitPrice]]</f>
        <v>114800</v>
      </c>
      <c r="M865" s="7">
        <f>Sales_Data[[#This Row],[UnitPrice]]-Sales_Data[[#This Row],[UnitCost]]</f>
        <v>1300</v>
      </c>
      <c r="N865" s="7">
        <f>Sales_Data[[#This Row],[Gross Revenue]]-Sales_Data[[#This Row],[Discount Amount ]]</f>
        <v>113500</v>
      </c>
      <c r="O865" s="7">
        <f>Sales_Data[[#This Row],[OrderQuantity]] *Sales_Data[[#This Row],[UnitCost]]</f>
        <v>61500</v>
      </c>
      <c r="P865" s="7">
        <f>Sales_Data[[#This Row],[ItemCost]] +Sales_Data[[#This Row],[ShippingCost]]</f>
        <v>62417.3</v>
      </c>
      <c r="Q865" s="7">
        <f>Sales_Data[[#This Row],[Gross Revenue]]-Sales_Data[[#This Row],[TotalFinancialCost]]</f>
        <v>52382.7</v>
      </c>
      <c r="R865" s="7">
        <f>Sales_Data[[#This Row],[Actul Bill Amount]]-Sales_Data[[#This Row],[ShippingCost]]</f>
        <v>112582.7</v>
      </c>
      <c r="S865">
        <v>493</v>
      </c>
      <c r="T865">
        <v>917.3</v>
      </c>
      <c r="U865" t="s">
        <v>61</v>
      </c>
      <c r="V865">
        <v>1500</v>
      </c>
      <c r="W865" t="s">
        <v>27</v>
      </c>
      <c r="X865" t="str">
        <f t="shared" si="27"/>
        <v>Mumbai</v>
      </c>
    </row>
    <row r="866" spans="1:24" x14ac:dyDescent="0.4">
      <c r="A866">
        <v>100865</v>
      </c>
      <c r="B866" s="5">
        <v>45896.788194444445</v>
      </c>
      <c r="C866" s="3" t="str">
        <f>TEXT(Sales_Data[[#This Row],[OrderDate]],"mmmm")</f>
        <v>August</v>
      </c>
      <c r="D866" s="3" t="str">
        <f t="shared" si="26"/>
        <v>2025</v>
      </c>
      <c r="E866" t="s">
        <v>42</v>
      </c>
      <c r="F866" t="s">
        <v>14</v>
      </c>
      <c r="G866" t="s">
        <v>15</v>
      </c>
      <c r="H866" t="s">
        <v>37</v>
      </c>
      <c r="I866" t="s">
        <v>100</v>
      </c>
      <c r="J866">
        <v>38</v>
      </c>
      <c r="K866">
        <v>3200</v>
      </c>
      <c r="L866" s="7">
        <f>Sales_Data[[#This Row],[OrderQuantity]] *Sales_Data[[#This Row],[UnitPrice]]</f>
        <v>121600</v>
      </c>
      <c r="M866" s="7">
        <f>Sales_Data[[#This Row],[UnitPrice]]-Sales_Data[[#This Row],[UnitCost]]</f>
        <v>1200</v>
      </c>
      <c r="N866" s="7">
        <f>Sales_Data[[#This Row],[Gross Revenue]]-Sales_Data[[#This Row],[Discount Amount ]]</f>
        <v>120400</v>
      </c>
      <c r="O866" s="7">
        <f>Sales_Data[[#This Row],[OrderQuantity]] *Sales_Data[[#This Row],[UnitCost]]</f>
        <v>76000</v>
      </c>
      <c r="P866" s="7">
        <f>Sales_Data[[#This Row],[ItemCost]] +Sales_Data[[#This Row],[ShippingCost]]</f>
        <v>77077.679999999993</v>
      </c>
      <c r="Q866" s="7">
        <f>Sales_Data[[#This Row],[Gross Revenue]]-Sales_Data[[#This Row],[TotalFinancialCost]]</f>
        <v>44522.320000000007</v>
      </c>
      <c r="R866" s="7">
        <f>Sales_Data[[#This Row],[Actul Bill Amount]]-Sales_Data[[#This Row],[ShippingCost]]</f>
        <v>119322.32</v>
      </c>
      <c r="S866">
        <v>397</v>
      </c>
      <c r="T866">
        <v>1077.68</v>
      </c>
      <c r="U866" t="s">
        <v>17</v>
      </c>
      <c r="V866">
        <v>2000</v>
      </c>
      <c r="W866" t="s">
        <v>38</v>
      </c>
      <c r="X866" t="str">
        <f t="shared" si="27"/>
        <v>Kolkata</v>
      </c>
    </row>
    <row r="867" spans="1:24" x14ac:dyDescent="0.4">
      <c r="A867">
        <v>100866</v>
      </c>
      <c r="B867" s="5">
        <v>45713.870833333334</v>
      </c>
      <c r="C867" s="3" t="str">
        <f>TEXT(Sales_Data[[#This Row],[OrderDate]],"mmmm")</f>
        <v>February</v>
      </c>
      <c r="D867" s="3" t="str">
        <f t="shared" si="26"/>
        <v>2025</v>
      </c>
      <c r="E867" t="s">
        <v>13</v>
      </c>
      <c r="F867" t="s">
        <v>14</v>
      </c>
      <c r="G867" t="s">
        <v>15</v>
      </c>
      <c r="H867" t="s">
        <v>32</v>
      </c>
      <c r="I867" t="s">
        <v>100</v>
      </c>
      <c r="J867">
        <v>1</v>
      </c>
      <c r="K867">
        <v>6500</v>
      </c>
      <c r="L867" s="7">
        <f>Sales_Data[[#This Row],[OrderQuantity]] *Sales_Data[[#This Row],[UnitPrice]]</f>
        <v>6500</v>
      </c>
      <c r="M867" s="7">
        <f>Sales_Data[[#This Row],[UnitPrice]]-Sales_Data[[#This Row],[UnitCost]]</f>
        <v>2300</v>
      </c>
      <c r="N867" s="7">
        <f>Sales_Data[[#This Row],[Gross Revenue]]-Sales_Data[[#This Row],[Discount Amount ]]</f>
        <v>4200</v>
      </c>
      <c r="O867" s="7">
        <f>Sales_Data[[#This Row],[OrderQuantity]] *Sales_Data[[#This Row],[UnitCost]]</f>
        <v>4200</v>
      </c>
      <c r="P867" s="7">
        <f>Sales_Data[[#This Row],[ItemCost]] +Sales_Data[[#This Row],[ShippingCost]]</f>
        <v>5359.65</v>
      </c>
      <c r="Q867" s="7">
        <f>Sales_Data[[#This Row],[Gross Revenue]]-Sales_Data[[#This Row],[TotalFinancialCost]]</f>
        <v>1140.3500000000004</v>
      </c>
      <c r="R867" s="7">
        <f>Sales_Data[[#This Row],[Actul Bill Amount]]-Sales_Data[[#This Row],[ShippingCost]]</f>
        <v>3040.35</v>
      </c>
      <c r="S867">
        <v>671</v>
      </c>
      <c r="T867">
        <v>1159.6500000000001</v>
      </c>
      <c r="U867" t="s">
        <v>21</v>
      </c>
      <c r="V867">
        <v>4200</v>
      </c>
      <c r="W867" t="s">
        <v>33</v>
      </c>
      <c r="X867" t="str">
        <f t="shared" si="27"/>
        <v>Delhi</v>
      </c>
    </row>
    <row r="868" spans="1:24" x14ac:dyDescent="0.4">
      <c r="A868">
        <v>100867</v>
      </c>
      <c r="B868" s="5">
        <v>46007.942361111112</v>
      </c>
      <c r="C868" s="3" t="str">
        <f>TEXT(Sales_Data[[#This Row],[OrderDate]],"mmmm")</f>
        <v>December</v>
      </c>
      <c r="D868" s="3" t="str">
        <f t="shared" si="26"/>
        <v>2025</v>
      </c>
      <c r="E868" t="s">
        <v>50</v>
      </c>
      <c r="F868" t="s">
        <v>24</v>
      </c>
      <c r="G868" t="s">
        <v>15</v>
      </c>
      <c r="H868" t="s">
        <v>32</v>
      </c>
      <c r="I868" t="s">
        <v>100</v>
      </c>
      <c r="J868">
        <v>23</v>
      </c>
      <c r="K868">
        <v>25000</v>
      </c>
      <c r="L868" s="7">
        <f>Sales_Data[[#This Row],[OrderQuantity]] *Sales_Data[[#This Row],[UnitPrice]]</f>
        <v>575000</v>
      </c>
      <c r="M868" s="7">
        <f>Sales_Data[[#This Row],[UnitPrice]]-Sales_Data[[#This Row],[UnitCost]]</f>
        <v>7000</v>
      </c>
      <c r="N868" s="7">
        <f>Sales_Data[[#This Row],[Gross Revenue]]-Sales_Data[[#This Row],[Discount Amount ]]</f>
        <v>568000</v>
      </c>
      <c r="O868" s="7">
        <f>Sales_Data[[#This Row],[OrderQuantity]] *Sales_Data[[#This Row],[UnitCost]]</f>
        <v>414000</v>
      </c>
      <c r="P868" s="7">
        <f>Sales_Data[[#This Row],[ItemCost]] +Sales_Data[[#This Row],[ShippingCost]]</f>
        <v>414864.3</v>
      </c>
      <c r="Q868" s="7">
        <f>Sales_Data[[#This Row],[Gross Revenue]]-Sales_Data[[#This Row],[TotalFinancialCost]]</f>
        <v>160135.70000000001</v>
      </c>
      <c r="R868" s="7">
        <f>Sales_Data[[#This Row],[Actul Bill Amount]]-Sales_Data[[#This Row],[ShippingCost]]</f>
        <v>567135.69999999995</v>
      </c>
      <c r="S868">
        <v>1106</v>
      </c>
      <c r="T868">
        <v>864.3</v>
      </c>
      <c r="U868" t="s">
        <v>60</v>
      </c>
      <c r="V868">
        <v>18000</v>
      </c>
      <c r="W868" t="s">
        <v>33</v>
      </c>
      <c r="X868" t="str">
        <f t="shared" si="27"/>
        <v>Delhi</v>
      </c>
    </row>
    <row r="869" spans="1:24" x14ac:dyDescent="0.4">
      <c r="A869">
        <v>100868</v>
      </c>
      <c r="B869" s="5">
        <v>45764.833333333336</v>
      </c>
      <c r="C869" s="3" t="str">
        <f>TEXT(Sales_Data[[#This Row],[OrderDate]],"mmmm")</f>
        <v>April</v>
      </c>
      <c r="D869" s="3" t="str">
        <f t="shared" si="26"/>
        <v>2025</v>
      </c>
      <c r="E869" t="s">
        <v>50</v>
      </c>
      <c r="F869" t="s">
        <v>14</v>
      </c>
      <c r="G869" t="s">
        <v>31</v>
      </c>
      <c r="H869" t="s">
        <v>16</v>
      </c>
      <c r="I869" t="s">
        <v>100</v>
      </c>
      <c r="J869">
        <v>67</v>
      </c>
      <c r="K869">
        <v>3200</v>
      </c>
      <c r="L869" s="7">
        <f>Sales_Data[[#This Row],[OrderQuantity]] *Sales_Data[[#This Row],[UnitPrice]]</f>
        <v>214400</v>
      </c>
      <c r="M869" s="7">
        <f>Sales_Data[[#This Row],[UnitPrice]]-Sales_Data[[#This Row],[UnitCost]]</f>
        <v>1200</v>
      </c>
      <c r="N869" s="7">
        <f>Sales_Data[[#This Row],[Gross Revenue]]-Sales_Data[[#This Row],[Discount Amount ]]</f>
        <v>213200</v>
      </c>
      <c r="O869" s="7">
        <f>Sales_Data[[#This Row],[OrderQuantity]] *Sales_Data[[#This Row],[UnitCost]]</f>
        <v>134000</v>
      </c>
      <c r="P869" s="7">
        <f>Sales_Data[[#This Row],[ItemCost]] +Sales_Data[[#This Row],[ShippingCost]]</f>
        <v>134934.57999999999</v>
      </c>
      <c r="Q869" s="7">
        <f>Sales_Data[[#This Row],[Gross Revenue]]-Sales_Data[[#This Row],[TotalFinancialCost]]</f>
        <v>79465.420000000013</v>
      </c>
      <c r="R869" s="7">
        <f>Sales_Data[[#This Row],[Actul Bill Amount]]-Sales_Data[[#This Row],[ShippingCost]]</f>
        <v>212265.42</v>
      </c>
      <c r="S869">
        <v>569</v>
      </c>
      <c r="T869">
        <v>934.58</v>
      </c>
      <c r="U869" t="s">
        <v>17</v>
      </c>
      <c r="V869">
        <v>2000</v>
      </c>
      <c r="W869" t="s">
        <v>18</v>
      </c>
      <c r="X869" t="str">
        <f t="shared" si="27"/>
        <v>Bengaluru</v>
      </c>
    </row>
    <row r="870" spans="1:24" x14ac:dyDescent="0.4">
      <c r="A870">
        <v>100869</v>
      </c>
      <c r="B870" s="5">
        <v>45976.6875</v>
      </c>
      <c r="C870" s="3" t="str">
        <f>TEXT(Sales_Data[[#This Row],[OrderDate]],"mmmm")</f>
        <v>November</v>
      </c>
      <c r="D870" s="3" t="str">
        <f t="shared" si="26"/>
        <v>2025</v>
      </c>
      <c r="E870" t="s">
        <v>42</v>
      </c>
      <c r="F870" t="s">
        <v>35</v>
      </c>
      <c r="G870" t="s">
        <v>29</v>
      </c>
      <c r="H870" t="s">
        <v>37</v>
      </c>
      <c r="I870" t="s">
        <v>100</v>
      </c>
      <c r="J870">
        <v>86</v>
      </c>
      <c r="K870">
        <v>12000</v>
      </c>
      <c r="L870" s="7">
        <f>Sales_Data[[#This Row],[OrderQuantity]] *Sales_Data[[#This Row],[UnitPrice]]</f>
        <v>1032000</v>
      </c>
      <c r="M870" s="7">
        <f>Sales_Data[[#This Row],[UnitPrice]]-Sales_Data[[#This Row],[UnitCost]]</f>
        <v>4000</v>
      </c>
      <c r="N870" s="7">
        <f>Sales_Data[[#This Row],[Gross Revenue]]-Sales_Data[[#This Row],[Discount Amount ]]</f>
        <v>1028000</v>
      </c>
      <c r="O870" s="7">
        <f>Sales_Data[[#This Row],[OrderQuantity]] *Sales_Data[[#This Row],[UnitCost]]</f>
        <v>688000</v>
      </c>
      <c r="P870" s="7">
        <f>Sales_Data[[#This Row],[ItemCost]] +Sales_Data[[#This Row],[ShippingCost]]</f>
        <v>688262.58</v>
      </c>
      <c r="Q870" s="7">
        <f>Sales_Data[[#This Row],[Gross Revenue]]-Sales_Data[[#This Row],[TotalFinancialCost]]</f>
        <v>343737.42000000004</v>
      </c>
      <c r="R870" s="7">
        <f>Sales_Data[[#This Row],[Actul Bill Amount]]-Sales_Data[[#This Row],[ShippingCost]]</f>
        <v>1027737.42</v>
      </c>
      <c r="S870">
        <v>514</v>
      </c>
      <c r="T870">
        <v>262.58</v>
      </c>
      <c r="U870" t="s">
        <v>36</v>
      </c>
      <c r="V870">
        <v>8000</v>
      </c>
      <c r="W870" t="s">
        <v>38</v>
      </c>
      <c r="X870" t="str">
        <f t="shared" si="27"/>
        <v>Kolkata</v>
      </c>
    </row>
    <row r="871" spans="1:24" x14ac:dyDescent="0.4">
      <c r="A871">
        <v>100870</v>
      </c>
      <c r="B871" s="5">
        <v>45705</v>
      </c>
      <c r="C871" s="3" t="str">
        <f>TEXT(Sales_Data[[#This Row],[OrderDate]],"mmmm")</f>
        <v>February</v>
      </c>
      <c r="D871" s="3" t="str">
        <f t="shared" si="26"/>
        <v>2025</v>
      </c>
      <c r="E871" t="s">
        <v>45</v>
      </c>
      <c r="F871" t="s">
        <v>40</v>
      </c>
      <c r="G871" t="s">
        <v>15</v>
      </c>
      <c r="H871" t="s">
        <v>25</v>
      </c>
      <c r="I871" t="s">
        <v>100</v>
      </c>
      <c r="J871">
        <v>46</v>
      </c>
      <c r="K871">
        <v>5500</v>
      </c>
      <c r="L871" s="7">
        <f>Sales_Data[[#This Row],[OrderQuantity]] *Sales_Data[[#This Row],[UnitPrice]]</f>
        <v>253000</v>
      </c>
      <c r="M871" s="7">
        <f>Sales_Data[[#This Row],[UnitPrice]]-Sales_Data[[#This Row],[UnitCost]]</f>
        <v>2000</v>
      </c>
      <c r="N871" s="7">
        <f>Sales_Data[[#This Row],[Gross Revenue]]-Sales_Data[[#This Row],[Discount Amount ]]</f>
        <v>251000</v>
      </c>
      <c r="O871" s="7">
        <f>Sales_Data[[#This Row],[OrderQuantity]] *Sales_Data[[#This Row],[UnitCost]]</f>
        <v>161000</v>
      </c>
      <c r="P871" s="7">
        <f>Sales_Data[[#This Row],[ItemCost]] +Sales_Data[[#This Row],[ShippingCost]]</f>
        <v>162201.21</v>
      </c>
      <c r="Q871" s="7">
        <f>Sales_Data[[#This Row],[Gross Revenue]]-Sales_Data[[#This Row],[TotalFinancialCost]]</f>
        <v>90798.790000000008</v>
      </c>
      <c r="R871" s="7">
        <f>Sales_Data[[#This Row],[Actul Bill Amount]]-Sales_Data[[#This Row],[ShippingCost]]</f>
        <v>249798.79</v>
      </c>
      <c r="S871">
        <v>798</v>
      </c>
      <c r="T871">
        <v>1201.21</v>
      </c>
      <c r="U871" t="s">
        <v>41</v>
      </c>
      <c r="V871">
        <v>3500</v>
      </c>
      <c r="W871" t="s">
        <v>27</v>
      </c>
      <c r="X871" t="str">
        <f t="shared" si="27"/>
        <v>Mumbai</v>
      </c>
    </row>
    <row r="872" spans="1:24" x14ac:dyDescent="0.4">
      <c r="A872">
        <v>100871</v>
      </c>
      <c r="B872" s="5">
        <v>45718.686805555553</v>
      </c>
      <c r="C872" s="3" t="str">
        <f>TEXT(Sales_Data[[#This Row],[OrderDate]],"mmmm")</f>
        <v>March</v>
      </c>
      <c r="D872" s="3" t="str">
        <f t="shared" si="26"/>
        <v>2025</v>
      </c>
      <c r="E872" t="s">
        <v>13</v>
      </c>
      <c r="F872" t="s">
        <v>46</v>
      </c>
      <c r="G872" t="s">
        <v>15</v>
      </c>
      <c r="H872" t="s">
        <v>16</v>
      </c>
      <c r="I872" t="s">
        <v>100</v>
      </c>
      <c r="J872">
        <v>8</v>
      </c>
      <c r="K872">
        <v>4500</v>
      </c>
      <c r="L872" s="7">
        <f>Sales_Data[[#This Row],[OrderQuantity]] *Sales_Data[[#This Row],[UnitPrice]]</f>
        <v>36000</v>
      </c>
      <c r="M872" s="7">
        <f>Sales_Data[[#This Row],[UnitPrice]]-Sales_Data[[#This Row],[UnitCost]]</f>
        <v>1700</v>
      </c>
      <c r="N872" s="7">
        <f>Sales_Data[[#This Row],[Gross Revenue]]-Sales_Data[[#This Row],[Discount Amount ]]</f>
        <v>34300</v>
      </c>
      <c r="O872" s="7">
        <f>Sales_Data[[#This Row],[OrderQuantity]] *Sales_Data[[#This Row],[UnitCost]]</f>
        <v>22400</v>
      </c>
      <c r="P872" s="7">
        <f>Sales_Data[[#This Row],[ItemCost]] +Sales_Data[[#This Row],[ShippingCost]]</f>
        <v>23318.57</v>
      </c>
      <c r="Q872" s="7">
        <f>Sales_Data[[#This Row],[Gross Revenue]]-Sales_Data[[#This Row],[TotalFinancialCost]]</f>
        <v>12681.43</v>
      </c>
      <c r="R872" s="7">
        <f>Sales_Data[[#This Row],[Actul Bill Amount]]-Sales_Data[[#This Row],[ShippingCost]]</f>
        <v>33381.43</v>
      </c>
      <c r="S872">
        <v>857</v>
      </c>
      <c r="T872">
        <v>918.57</v>
      </c>
      <c r="U872" t="s">
        <v>47</v>
      </c>
      <c r="V872">
        <v>2800</v>
      </c>
      <c r="W872" t="s">
        <v>18</v>
      </c>
      <c r="X872" t="str">
        <f t="shared" si="27"/>
        <v>Bengaluru</v>
      </c>
    </row>
    <row r="873" spans="1:24" x14ac:dyDescent="0.4">
      <c r="A873">
        <v>100872</v>
      </c>
      <c r="B873" s="5">
        <v>45994.981249999997</v>
      </c>
      <c r="C873" s="3" t="str">
        <f>TEXT(Sales_Data[[#This Row],[OrderDate]],"mmmm")</f>
        <v>December</v>
      </c>
      <c r="D873" s="3" t="str">
        <f t="shared" si="26"/>
        <v>2025</v>
      </c>
      <c r="E873" t="s">
        <v>39</v>
      </c>
      <c r="F873" t="s">
        <v>43</v>
      </c>
      <c r="G873" t="s">
        <v>29</v>
      </c>
      <c r="H873" t="s">
        <v>16</v>
      </c>
      <c r="I873" t="s">
        <v>100</v>
      </c>
      <c r="J873">
        <v>23</v>
      </c>
      <c r="K873">
        <v>1800</v>
      </c>
      <c r="L873" s="7">
        <f>Sales_Data[[#This Row],[OrderQuantity]] *Sales_Data[[#This Row],[UnitPrice]]</f>
        <v>41400</v>
      </c>
      <c r="M873" s="7">
        <f>Sales_Data[[#This Row],[UnitPrice]]-Sales_Data[[#This Row],[UnitCost]]</f>
        <v>900</v>
      </c>
      <c r="N873" s="7">
        <f>Sales_Data[[#This Row],[Gross Revenue]]-Sales_Data[[#This Row],[Discount Amount ]]</f>
        <v>40500</v>
      </c>
      <c r="O873" s="7">
        <f>Sales_Data[[#This Row],[OrderQuantity]] *Sales_Data[[#This Row],[UnitCost]]</f>
        <v>20700</v>
      </c>
      <c r="P873" s="7">
        <f>Sales_Data[[#This Row],[ItemCost]] +Sales_Data[[#This Row],[ShippingCost]]</f>
        <v>21293.13</v>
      </c>
      <c r="Q873" s="7">
        <f>Sales_Data[[#This Row],[Gross Revenue]]-Sales_Data[[#This Row],[TotalFinancialCost]]</f>
        <v>20106.87</v>
      </c>
      <c r="R873" s="7">
        <f>Sales_Data[[#This Row],[Actul Bill Amount]]-Sales_Data[[#This Row],[ShippingCost]]</f>
        <v>39906.870000000003</v>
      </c>
      <c r="S873">
        <v>324</v>
      </c>
      <c r="T873">
        <v>593.13</v>
      </c>
      <c r="U873" t="s">
        <v>51</v>
      </c>
      <c r="V873">
        <v>900</v>
      </c>
      <c r="W873" t="s">
        <v>18</v>
      </c>
      <c r="X873" t="str">
        <f t="shared" si="27"/>
        <v>Bengaluru</v>
      </c>
    </row>
    <row r="874" spans="1:24" x14ac:dyDescent="0.4">
      <c r="A874">
        <v>100873</v>
      </c>
      <c r="B874" s="5">
        <v>45683.288888888892</v>
      </c>
      <c r="C874" s="3" t="str">
        <f>TEXT(Sales_Data[[#This Row],[OrderDate]],"mmmm")</f>
        <v>January</v>
      </c>
      <c r="D874" s="3" t="str">
        <f t="shared" si="26"/>
        <v>2025</v>
      </c>
      <c r="E874" t="s">
        <v>42</v>
      </c>
      <c r="F874" t="s">
        <v>28</v>
      </c>
      <c r="G874" t="s">
        <v>29</v>
      </c>
      <c r="H874" t="s">
        <v>37</v>
      </c>
      <c r="I874" t="s">
        <v>100</v>
      </c>
      <c r="J874">
        <v>29</v>
      </c>
      <c r="K874">
        <v>2500</v>
      </c>
      <c r="L874" s="7">
        <f>Sales_Data[[#This Row],[OrderQuantity]] *Sales_Data[[#This Row],[UnitPrice]]</f>
        <v>72500</v>
      </c>
      <c r="M874" s="7">
        <f>Sales_Data[[#This Row],[UnitPrice]]-Sales_Data[[#This Row],[UnitCost]]</f>
        <v>1000</v>
      </c>
      <c r="N874" s="7">
        <f>Sales_Data[[#This Row],[Gross Revenue]]-Sales_Data[[#This Row],[Discount Amount ]]</f>
        <v>71500</v>
      </c>
      <c r="O874" s="7">
        <f>Sales_Data[[#This Row],[OrderQuantity]] *Sales_Data[[#This Row],[UnitCost]]</f>
        <v>43500</v>
      </c>
      <c r="P874" s="7">
        <f>Sales_Data[[#This Row],[ItemCost]] +Sales_Data[[#This Row],[ShippingCost]]</f>
        <v>44429.86</v>
      </c>
      <c r="Q874" s="7">
        <f>Sales_Data[[#This Row],[Gross Revenue]]-Sales_Data[[#This Row],[TotalFinancialCost]]</f>
        <v>28070.14</v>
      </c>
      <c r="R874" s="7">
        <f>Sales_Data[[#This Row],[Actul Bill Amount]]-Sales_Data[[#This Row],[ShippingCost]]</f>
        <v>70570.14</v>
      </c>
      <c r="S874">
        <v>718</v>
      </c>
      <c r="T874">
        <v>929.86</v>
      </c>
      <c r="U874" t="s">
        <v>54</v>
      </c>
      <c r="V874">
        <v>1500</v>
      </c>
      <c r="W874" t="s">
        <v>38</v>
      </c>
      <c r="X874" t="str">
        <f t="shared" si="27"/>
        <v>Kolkata</v>
      </c>
    </row>
    <row r="875" spans="1:24" x14ac:dyDescent="0.4">
      <c r="A875">
        <v>100874</v>
      </c>
      <c r="B875" s="5">
        <v>45949.088888888888</v>
      </c>
      <c r="C875" s="3" t="str">
        <f>TEXT(Sales_Data[[#This Row],[OrderDate]],"mmmm")</f>
        <v>October</v>
      </c>
      <c r="D875" s="3" t="str">
        <f t="shared" si="26"/>
        <v>2025</v>
      </c>
      <c r="E875" t="s">
        <v>42</v>
      </c>
      <c r="F875" t="s">
        <v>46</v>
      </c>
      <c r="G875" t="s">
        <v>29</v>
      </c>
      <c r="H875" t="s">
        <v>20</v>
      </c>
      <c r="I875" t="s">
        <v>100</v>
      </c>
      <c r="J875">
        <v>16</v>
      </c>
      <c r="K875">
        <v>15000</v>
      </c>
      <c r="L875" s="7">
        <f>Sales_Data[[#This Row],[OrderQuantity]] *Sales_Data[[#This Row],[UnitPrice]]</f>
        <v>240000</v>
      </c>
      <c r="M875" s="7">
        <f>Sales_Data[[#This Row],[UnitPrice]]-Sales_Data[[#This Row],[UnitCost]]</f>
        <v>5500</v>
      </c>
      <c r="N875" s="7">
        <f>Sales_Data[[#This Row],[Gross Revenue]]-Sales_Data[[#This Row],[Discount Amount ]]</f>
        <v>234500</v>
      </c>
      <c r="O875" s="7">
        <f>Sales_Data[[#This Row],[OrderQuantity]] *Sales_Data[[#This Row],[UnitCost]]</f>
        <v>152000</v>
      </c>
      <c r="P875" s="7">
        <f>Sales_Data[[#This Row],[ItemCost]] +Sales_Data[[#This Row],[ShippingCost]]</f>
        <v>152665.64000000001</v>
      </c>
      <c r="Q875" s="7">
        <f>Sales_Data[[#This Row],[Gross Revenue]]-Sales_Data[[#This Row],[TotalFinancialCost]]</f>
        <v>87334.359999999986</v>
      </c>
      <c r="R875" s="7">
        <f>Sales_Data[[#This Row],[Actul Bill Amount]]-Sales_Data[[#This Row],[ShippingCost]]</f>
        <v>233834.36</v>
      </c>
      <c r="S875">
        <v>380</v>
      </c>
      <c r="T875">
        <v>665.64</v>
      </c>
      <c r="U875" t="s">
        <v>53</v>
      </c>
      <c r="V875">
        <v>9500</v>
      </c>
      <c r="W875" t="s">
        <v>22</v>
      </c>
      <c r="X875" t="str">
        <f t="shared" si="27"/>
        <v>Nagpur</v>
      </c>
    </row>
    <row r="876" spans="1:24" x14ac:dyDescent="0.4">
      <c r="A876">
        <v>100875</v>
      </c>
      <c r="B876" s="5">
        <v>45914.133333333331</v>
      </c>
      <c r="C876" s="3" t="str">
        <f>TEXT(Sales_Data[[#This Row],[OrderDate]],"mmmm")</f>
        <v>September</v>
      </c>
      <c r="D876" s="3" t="str">
        <f t="shared" si="26"/>
        <v>2025</v>
      </c>
      <c r="E876" t="s">
        <v>48</v>
      </c>
      <c r="F876" t="s">
        <v>24</v>
      </c>
      <c r="G876" t="s">
        <v>15</v>
      </c>
      <c r="H876" t="s">
        <v>16</v>
      </c>
      <c r="I876" t="s">
        <v>100</v>
      </c>
      <c r="J876">
        <v>28</v>
      </c>
      <c r="K876">
        <v>25000</v>
      </c>
      <c r="L876" s="7">
        <f>Sales_Data[[#This Row],[OrderQuantity]] *Sales_Data[[#This Row],[UnitPrice]]</f>
        <v>700000</v>
      </c>
      <c r="M876" s="7">
        <f>Sales_Data[[#This Row],[UnitPrice]]-Sales_Data[[#This Row],[UnitCost]]</f>
        <v>7000</v>
      </c>
      <c r="N876" s="7">
        <f>Sales_Data[[#This Row],[Gross Revenue]]-Sales_Data[[#This Row],[Discount Amount ]]</f>
        <v>693000</v>
      </c>
      <c r="O876" s="7">
        <f>Sales_Data[[#This Row],[OrderQuantity]] *Sales_Data[[#This Row],[UnitCost]]</f>
        <v>504000</v>
      </c>
      <c r="P876" s="7">
        <f>Sales_Data[[#This Row],[ItemCost]] +Sales_Data[[#This Row],[ShippingCost]]</f>
        <v>505197.9</v>
      </c>
      <c r="Q876" s="7">
        <f>Sales_Data[[#This Row],[Gross Revenue]]-Sales_Data[[#This Row],[TotalFinancialCost]]</f>
        <v>194802.09999999998</v>
      </c>
      <c r="R876" s="7">
        <f>Sales_Data[[#This Row],[Actul Bill Amount]]-Sales_Data[[#This Row],[ShippingCost]]</f>
        <v>691802.1</v>
      </c>
      <c r="S876">
        <v>704</v>
      </c>
      <c r="T876">
        <v>1197.9000000000001</v>
      </c>
      <c r="U876" t="s">
        <v>60</v>
      </c>
      <c r="V876">
        <v>18000</v>
      </c>
      <c r="W876" t="s">
        <v>18</v>
      </c>
      <c r="X876" t="str">
        <f t="shared" si="27"/>
        <v>Bengaluru</v>
      </c>
    </row>
    <row r="877" spans="1:24" x14ac:dyDescent="0.4">
      <c r="A877">
        <v>100876</v>
      </c>
      <c r="B877" s="5">
        <v>45665.572222222225</v>
      </c>
      <c r="C877" s="3" t="str">
        <f>TEXT(Sales_Data[[#This Row],[OrderDate]],"mmmm")</f>
        <v>January</v>
      </c>
      <c r="D877" s="3" t="str">
        <f t="shared" si="26"/>
        <v>2025</v>
      </c>
      <c r="E877" t="s">
        <v>50</v>
      </c>
      <c r="F877" t="s">
        <v>43</v>
      </c>
      <c r="G877" t="s">
        <v>15</v>
      </c>
      <c r="H877" t="s">
        <v>25</v>
      </c>
      <c r="I877" t="s">
        <v>100</v>
      </c>
      <c r="J877">
        <v>32</v>
      </c>
      <c r="K877">
        <v>2800</v>
      </c>
      <c r="L877" s="7">
        <f>Sales_Data[[#This Row],[OrderQuantity]] *Sales_Data[[#This Row],[UnitPrice]]</f>
        <v>89600</v>
      </c>
      <c r="M877" s="7">
        <f>Sales_Data[[#This Row],[UnitPrice]]-Sales_Data[[#This Row],[UnitCost]]</f>
        <v>1300</v>
      </c>
      <c r="N877" s="7">
        <f>Sales_Data[[#This Row],[Gross Revenue]]-Sales_Data[[#This Row],[Discount Amount ]]</f>
        <v>88300</v>
      </c>
      <c r="O877" s="7">
        <f>Sales_Data[[#This Row],[OrderQuantity]] *Sales_Data[[#This Row],[UnitCost]]</f>
        <v>48000</v>
      </c>
      <c r="P877" s="7">
        <f>Sales_Data[[#This Row],[ItemCost]] +Sales_Data[[#This Row],[ShippingCost]]</f>
        <v>49041.7</v>
      </c>
      <c r="Q877" s="7">
        <f>Sales_Data[[#This Row],[Gross Revenue]]-Sales_Data[[#This Row],[TotalFinancialCost]]</f>
        <v>40558.300000000003</v>
      </c>
      <c r="R877" s="7">
        <f>Sales_Data[[#This Row],[Actul Bill Amount]]-Sales_Data[[#This Row],[ShippingCost]]</f>
        <v>87258.3</v>
      </c>
      <c r="S877">
        <v>1041</v>
      </c>
      <c r="T877">
        <v>1041.7</v>
      </c>
      <c r="U877" t="s">
        <v>61</v>
      </c>
      <c r="V877">
        <v>1500</v>
      </c>
      <c r="W877" t="s">
        <v>27</v>
      </c>
      <c r="X877" t="str">
        <f t="shared" si="27"/>
        <v>Mumbai</v>
      </c>
    </row>
    <row r="878" spans="1:24" x14ac:dyDescent="0.4">
      <c r="A878">
        <v>100877</v>
      </c>
      <c r="B878" s="5">
        <v>45770.96597222222</v>
      </c>
      <c r="C878" s="3" t="str">
        <f>TEXT(Sales_Data[[#This Row],[OrderDate]],"mmmm")</f>
        <v>April</v>
      </c>
      <c r="D878" s="3" t="str">
        <f t="shared" si="26"/>
        <v>2025</v>
      </c>
      <c r="E878" t="s">
        <v>42</v>
      </c>
      <c r="F878" t="s">
        <v>14</v>
      </c>
      <c r="G878" t="s">
        <v>29</v>
      </c>
      <c r="H878" t="s">
        <v>16</v>
      </c>
      <c r="I878" t="s">
        <v>100</v>
      </c>
      <c r="J878">
        <v>25</v>
      </c>
      <c r="K878">
        <v>6500</v>
      </c>
      <c r="L878" s="7">
        <f>Sales_Data[[#This Row],[OrderQuantity]] *Sales_Data[[#This Row],[UnitPrice]]</f>
        <v>162500</v>
      </c>
      <c r="M878" s="7">
        <f>Sales_Data[[#This Row],[UnitPrice]]-Sales_Data[[#This Row],[UnitCost]]</f>
        <v>2300</v>
      </c>
      <c r="N878" s="7">
        <f>Sales_Data[[#This Row],[Gross Revenue]]-Sales_Data[[#This Row],[Discount Amount ]]</f>
        <v>160200</v>
      </c>
      <c r="O878" s="7">
        <f>Sales_Data[[#This Row],[OrderQuantity]] *Sales_Data[[#This Row],[UnitCost]]</f>
        <v>105000</v>
      </c>
      <c r="P878" s="7">
        <f>Sales_Data[[#This Row],[ItemCost]] +Sales_Data[[#This Row],[ShippingCost]]</f>
        <v>107278.5</v>
      </c>
      <c r="Q878" s="7">
        <f>Sales_Data[[#This Row],[Gross Revenue]]-Sales_Data[[#This Row],[TotalFinancialCost]]</f>
        <v>55221.5</v>
      </c>
      <c r="R878" s="7">
        <f>Sales_Data[[#This Row],[Actul Bill Amount]]-Sales_Data[[#This Row],[ShippingCost]]</f>
        <v>157921.5</v>
      </c>
      <c r="S878">
        <v>771</v>
      </c>
      <c r="T878">
        <v>2278.5</v>
      </c>
      <c r="U878" t="s">
        <v>21</v>
      </c>
      <c r="V878">
        <v>4200</v>
      </c>
      <c r="W878" t="s">
        <v>18</v>
      </c>
      <c r="X878" t="str">
        <f t="shared" si="27"/>
        <v>Bengaluru</v>
      </c>
    </row>
    <row r="879" spans="1:24" x14ac:dyDescent="0.4">
      <c r="A879">
        <v>100878</v>
      </c>
      <c r="B879" s="5">
        <v>46012.490972222222</v>
      </c>
      <c r="C879" s="3" t="str">
        <f>TEXT(Sales_Data[[#This Row],[OrderDate]],"mmmm")</f>
        <v>December</v>
      </c>
      <c r="D879" s="3" t="str">
        <f t="shared" si="26"/>
        <v>2025</v>
      </c>
      <c r="E879" t="s">
        <v>19</v>
      </c>
      <c r="F879" t="s">
        <v>43</v>
      </c>
      <c r="G879" t="s">
        <v>15</v>
      </c>
      <c r="H879" t="s">
        <v>25</v>
      </c>
      <c r="I879" t="s">
        <v>100</v>
      </c>
      <c r="J879">
        <v>16</v>
      </c>
      <c r="K879">
        <v>4500</v>
      </c>
      <c r="L879" s="7">
        <f>Sales_Data[[#This Row],[OrderQuantity]] *Sales_Data[[#This Row],[UnitPrice]]</f>
        <v>72000</v>
      </c>
      <c r="M879" s="7">
        <f>Sales_Data[[#This Row],[UnitPrice]]-Sales_Data[[#This Row],[UnitCost]]</f>
        <v>2000</v>
      </c>
      <c r="N879" s="7">
        <f>Sales_Data[[#This Row],[Gross Revenue]]-Sales_Data[[#This Row],[Discount Amount ]]</f>
        <v>70000</v>
      </c>
      <c r="O879" s="7">
        <f>Sales_Data[[#This Row],[OrderQuantity]] *Sales_Data[[#This Row],[UnitCost]]</f>
        <v>40000</v>
      </c>
      <c r="P879" s="7">
        <f>Sales_Data[[#This Row],[ItemCost]] +Sales_Data[[#This Row],[ShippingCost]]</f>
        <v>42244.08</v>
      </c>
      <c r="Q879" s="7">
        <f>Sales_Data[[#This Row],[Gross Revenue]]-Sales_Data[[#This Row],[TotalFinancialCost]]</f>
        <v>29755.919999999998</v>
      </c>
      <c r="R879" s="7">
        <f>Sales_Data[[#This Row],[Actul Bill Amount]]-Sales_Data[[#This Row],[ShippingCost]]</f>
        <v>67755.92</v>
      </c>
      <c r="S879">
        <v>1045</v>
      </c>
      <c r="T879">
        <v>2244.08</v>
      </c>
      <c r="U879" t="s">
        <v>44</v>
      </c>
      <c r="V879">
        <v>2500</v>
      </c>
      <c r="W879" t="s">
        <v>27</v>
      </c>
      <c r="X879" t="str">
        <f t="shared" si="27"/>
        <v>Mumbai</v>
      </c>
    </row>
    <row r="880" spans="1:24" x14ac:dyDescent="0.4">
      <c r="A880">
        <v>100879</v>
      </c>
      <c r="B880" s="5">
        <v>45910.255555555559</v>
      </c>
      <c r="C880" s="3" t="str">
        <f>TEXT(Sales_Data[[#This Row],[OrderDate]],"mmmm")</f>
        <v>September</v>
      </c>
      <c r="D880" s="3" t="str">
        <f t="shared" si="26"/>
        <v>2025</v>
      </c>
      <c r="E880" t="s">
        <v>39</v>
      </c>
      <c r="F880" t="s">
        <v>28</v>
      </c>
      <c r="G880" t="s">
        <v>29</v>
      </c>
      <c r="H880" t="s">
        <v>20</v>
      </c>
      <c r="I880" t="s">
        <v>100</v>
      </c>
      <c r="J880">
        <v>95</v>
      </c>
      <c r="K880">
        <v>2500</v>
      </c>
      <c r="L880" s="7">
        <f>Sales_Data[[#This Row],[OrderQuantity]] *Sales_Data[[#This Row],[UnitPrice]]</f>
        <v>237500</v>
      </c>
      <c r="M880" s="7">
        <f>Sales_Data[[#This Row],[UnitPrice]]-Sales_Data[[#This Row],[UnitCost]]</f>
        <v>1000</v>
      </c>
      <c r="N880" s="7">
        <f>Sales_Data[[#This Row],[Gross Revenue]]-Sales_Data[[#This Row],[Discount Amount ]]</f>
        <v>236500</v>
      </c>
      <c r="O880" s="7">
        <f>Sales_Data[[#This Row],[OrderQuantity]] *Sales_Data[[#This Row],[UnitCost]]</f>
        <v>142500</v>
      </c>
      <c r="P880" s="7">
        <f>Sales_Data[[#This Row],[ItemCost]] +Sales_Data[[#This Row],[ShippingCost]]</f>
        <v>143144.82999999999</v>
      </c>
      <c r="Q880" s="7">
        <f>Sales_Data[[#This Row],[Gross Revenue]]-Sales_Data[[#This Row],[TotalFinancialCost]]</f>
        <v>94355.170000000013</v>
      </c>
      <c r="R880" s="7">
        <f>Sales_Data[[#This Row],[Actul Bill Amount]]-Sales_Data[[#This Row],[ShippingCost]]</f>
        <v>235855.17</v>
      </c>
      <c r="S880">
        <v>997</v>
      </c>
      <c r="T880">
        <v>644.83000000000004</v>
      </c>
      <c r="U880" t="s">
        <v>54</v>
      </c>
      <c r="V880">
        <v>1500</v>
      </c>
      <c r="W880" t="s">
        <v>22</v>
      </c>
      <c r="X880" t="str">
        <f t="shared" si="27"/>
        <v>Nagpur</v>
      </c>
    </row>
    <row r="881" spans="1:24" x14ac:dyDescent="0.4">
      <c r="A881">
        <v>100880</v>
      </c>
      <c r="B881" s="5">
        <v>45837.936805555553</v>
      </c>
      <c r="C881" s="3" t="str">
        <f>TEXT(Sales_Data[[#This Row],[OrderDate]],"mmmm")</f>
        <v>June</v>
      </c>
      <c r="D881" s="3" t="str">
        <f t="shared" si="26"/>
        <v>2025</v>
      </c>
      <c r="E881" t="s">
        <v>13</v>
      </c>
      <c r="F881" t="s">
        <v>28</v>
      </c>
      <c r="G881" t="s">
        <v>15</v>
      </c>
      <c r="H881" t="s">
        <v>37</v>
      </c>
      <c r="I881" t="s">
        <v>100</v>
      </c>
      <c r="J881">
        <v>56</v>
      </c>
      <c r="K881">
        <v>2500</v>
      </c>
      <c r="L881" s="7">
        <f>Sales_Data[[#This Row],[OrderQuantity]] *Sales_Data[[#This Row],[UnitPrice]]</f>
        <v>140000</v>
      </c>
      <c r="M881" s="7">
        <f>Sales_Data[[#This Row],[UnitPrice]]-Sales_Data[[#This Row],[UnitCost]]</f>
        <v>1000</v>
      </c>
      <c r="N881" s="7">
        <f>Sales_Data[[#This Row],[Gross Revenue]]-Sales_Data[[#This Row],[Discount Amount ]]</f>
        <v>139000</v>
      </c>
      <c r="O881" s="7">
        <f>Sales_Data[[#This Row],[OrderQuantity]] *Sales_Data[[#This Row],[UnitCost]]</f>
        <v>84000</v>
      </c>
      <c r="P881" s="7">
        <f>Sales_Data[[#This Row],[ItemCost]] +Sales_Data[[#This Row],[ShippingCost]]</f>
        <v>84481.1</v>
      </c>
      <c r="Q881" s="7">
        <f>Sales_Data[[#This Row],[Gross Revenue]]-Sales_Data[[#This Row],[TotalFinancialCost]]</f>
        <v>55518.899999999994</v>
      </c>
      <c r="R881" s="7">
        <f>Sales_Data[[#This Row],[Actul Bill Amount]]-Sales_Data[[#This Row],[ShippingCost]]</f>
        <v>138518.9</v>
      </c>
      <c r="S881">
        <v>1008</v>
      </c>
      <c r="T881">
        <v>481.1</v>
      </c>
      <c r="U881" t="s">
        <v>54</v>
      </c>
      <c r="V881">
        <v>1500</v>
      </c>
      <c r="W881" t="s">
        <v>38</v>
      </c>
      <c r="X881" t="str">
        <f t="shared" si="27"/>
        <v>Kolkata</v>
      </c>
    </row>
    <row r="882" spans="1:24" x14ac:dyDescent="0.4">
      <c r="A882">
        <v>100881</v>
      </c>
      <c r="B882" s="5">
        <v>45864.576388888891</v>
      </c>
      <c r="C882" s="3" t="str">
        <f>TEXT(Sales_Data[[#This Row],[OrderDate]],"mmmm")</f>
        <v>July</v>
      </c>
      <c r="D882" s="3" t="str">
        <f t="shared" si="26"/>
        <v>2025</v>
      </c>
      <c r="E882" t="s">
        <v>42</v>
      </c>
      <c r="F882" t="s">
        <v>24</v>
      </c>
      <c r="G882" t="s">
        <v>15</v>
      </c>
      <c r="H882" t="s">
        <v>25</v>
      </c>
      <c r="I882" t="s">
        <v>100</v>
      </c>
      <c r="J882">
        <v>24</v>
      </c>
      <c r="K882">
        <v>25000</v>
      </c>
      <c r="L882" s="7">
        <f>Sales_Data[[#This Row],[OrderQuantity]] *Sales_Data[[#This Row],[UnitPrice]]</f>
        <v>600000</v>
      </c>
      <c r="M882" s="7">
        <f>Sales_Data[[#This Row],[UnitPrice]]-Sales_Data[[#This Row],[UnitCost]]</f>
        <v>7000</v>
      </c>
      <c r="N882" s="7">
        <f>Sales_Data[[#This Row],[Gross Revenue]]-Sales_Data[[#This Row],[Discount Amount ]]</f>
        <v>593000</v>
      </c>
      <c r="O882" s="7">
        <f>Sales_Data[[#This Row],[OrderQuantity]] *Sales_Data[[#This Row],[UnitCost]]</f>
        <v>432000</v>
      </c>
      <c r="P882" s="7">
        <f>Sales_Data[[#This Row],[ItemCost]] +Sales_Data[[#This Row],[ShippingCost]]</f>
        <v>432281.74</v>
      </c>
      <c r="Q882" s="7">
        <f>Sales_Data[[#This Row],[Gross Revenue]]-Sales_Data[[#This Row],[TotalFinancialCost]]</f>
        <v>167718.26</v>
      </c>
      <c r="R882" s="7">
        <f>Sales_Data[[#This Row],[Actul Bill Amount]]-Sales_Data[[#This Row],[ShippingCost]]</f>
        <v>592718.26</v>
      </c>
      <c r="S882">
        <v>675</v>
      </c>
      <c r="T882">
        <v>281.74</v>
      </c>
      <c r="U882" t="s">
        <v>60</v>
      </c>
      <c r="V882">
        <v>18000</v>
      </c>
      <c r="W882" t="s">
        <v>27</v>
      </c>
      <c r="X882" t="str">
        <f t="shared" si="27"/>
        <v>Mumbai</v>
      </c>
    </row>
    <row r="883" spans="1:24" x14ac:dyDescent="0.4">
      <c r="A883">
        <v>100882</v>
      </c>
      <c r="B883" s="5">
        <v>45960.890972222223</v>
      </c>
      <c r="C883" s="3" t="str">
        <f>TEXT(Sales_Data[[#This Row],[OrderDate]],"mmmm")</f>
        <v>October</v>
      </c>
      <c r="D883" s="3" t="str">
        <f t="shared" si="26"/>
        <v>2025</v>
      </c>
      <c r="E883" t="s">
        <v>23</v>
      </c>
      <c r="F883" t="s">
        <v>35</v>
      </c>
      <c r="G883" t="s">
        <v>31</v>
      </c>
      <c r="H883" t="s">
        <v>16</v>
      </c>
      <c r="I883" t="s">
        <v>100</v>
      </c>
      <c r="J883">
        <v>44</v>
      </c>
      <c r="K883">
        <v>12000</v>
      </c>
      <c r="L883" s="7">
        <f>Sales_Data[[#This Row],[OrderQuantity]] *Sales_Data[[#This Row],[UnitPrice]]</f>
        <v>528000</v>
      </c>
      <c r="M883" s="7">
        <f>Sales_Data[[#This Row],[UnitPrice]]-Sales_Data[[#This Row],[UnitCost]]</f>
        <v>4000</v>
      </c>
      <c r="N883" s="7">
        <f>Sales_Data[[#This Row],[Gross Revenue]]-Sales_Data[[#This Row],[Discount Amount ]]</f>
        <v>524000</v>
      </c>
      <c r="O883" s="7">
        <f>Sales_Data[[#This Row],[OrderQuantity]] *Sales_Data[[#This Row],[UnitCost]]</f>
        <v>352000</v>
      </c>
      <c r="P883" s="7">
        <f>Sales_Data[[#This Row],[ItemCost]] +Sales_Data[[#This Row],[ShippingCost]]</f>
        <v>352403.35</v>
      </c>
      <c r="Q883" s="7">
        <f>Sales_Data[[#This Row],[Gross Revenue]]-Sales_Data[[#This Row],[TotalFinancialCost]]</f>
        <v>175596.65000000002</v>
      </c>
      <c r="R883" s="7">
        <f>Sales_Data[[#This Row],[Actul Bill Amount]]-Sales_Data[[#This Row],[ShippingCost]]</f>
        <v>523596.65</v>
      </c>
      <c r="S883">
        <v>951</v>
      </c>
      <c r="T883">
        <v>403.35</v>
      </c>
      <c r="U883" t="s">
        <v>36</v>
      </c>
      <c r="V883">
        <v>8000</v>
      </c>
      <c r="W883" t="s">
        <v>18</v>
      </c>
      <c r="X883" t="str">
        <f t="shared" si="27"/>
        <v>Bengaluru</v>
      </c>
    </row>
    <row r="884" spans="1:24" x14ac:dyDescent="0.4">
      <c r="A884">
        <v>100883</v>
      </c>
      <c r="B884" s="5">
        <v>45784.913888888892</v>
      </c>
      <c r="C884" s="3" t="str">
        <f>TEXT(Sales_Data[[#This Row],[OrderDate]],"mmmm")</f>
        <v>May</v>
      </c>
      <c r="D884" s="3" t="str">
        <f t="shared" si="26"/>
        <v>2025</v>
      </c>
      <c r="E884" t="s">
        <v>50</v>
      </c>
      <c r="F884" t="s">
        <v>40</v>
      </c>
      <c r="G884" t="s">
        <v>29</v>
      </c>
      <c r="H884" t="s">
        <v>25</v>
      </c>
      <c r="I884" t="s">
        <v>100</v>
      </c>
      <c r="J884">
        <v>28</v>
      </c>
      <c r="K884">
        <v>1500</v>
      </c>
      <c r="L884" s="7">
        <f>Sales_Data[[#This Row],[OrderQuantity]] *Sales_Data[[#This Row],[UnitPrice]]</f>
        <v>42000</v>
      </c>
      <c r="M884" s="7">
        <f>Sales_Data[[#This Row],[UnitPrice]]-Sales_Data[[#This Row],[UnitCost]]</f>
        <v>700</v>
      </c>
      <c r="N884" s="7">
        <f>Sales_Data[[#This Row],[Gross Revenue]]-Sales_Data[[#This Row],[Discount Amount ]]</f>
        <v>41300</v>
      </c>
      <c r="O884" s="7">
        <f>Sales_Data[[#This Row],[OrderQuantity]] *Sales_Data[[#This Row],[UnitCost]]</f>
        <v>22400</v>
      </c>
      <c r="P884" s="7">
        <f>Sales_Data[[#This Row],[ItemCost]] +Sales_Data[[#This Row],[ShippingCost]]</f>
        <v>22744.17</v>
      </c>
      <c r="Q884" s="7">
        <f>Sales_Data[[#This Row],[Gross Revenue]]-Sales_Data[[#This Row],[TotalFinancialCost]]</f>
        <v>19255.830000000002</v>
      </c>
      <c r="R884" s="7">
        <f>Sales_Data[[#This Row],[Actul Bill Amount]]-Sales_Data[[#This Row],[ShippingCost]]</f>
        <v>40955.83</v>
      </c>
      <c r="S884">
        <v>914</v>
      </c>
      <c r="T884">
        <v>344.17</v>
      </c>
      <c r="U884" t="s">
        <v>52</v>
      </c>
      <c r="V884">
        <v>800</v>
      </c>
      <c r="W884" t="s">
        <v>27</v>
      </c>
      <c r="X884" t="str">
        <f t="shared" si="27"/>
        <v>Mumbai</v>
      </c>
    </row>
    <row r="885" spans="1:24" x14ac:dyDescent="0.4">
      <c r="A885">
        <v>100884</v>
      </c>
      <c r="B885" s="5">
        <v>45713.539583333331</v>
      </c>
      <c r="C885" s="3" t="str">
        <f>TEXT(Sales_Data[[#This Row],[OrderDate]],"mmmm")</f>
        <v>February</v>
      </c>
      <c r="D885" s="3" t="str">
        <f t="shared" si="26"/>
        <v>2025</v>
      </c>
      <c r="E885" t="s">
        <v>19</v>
      </c>
      <c r="F885" t="s">
        <v>28</v>
      </c>
      <c r="G885" t="s">
        <v>15</v>
      </c>
      <c r="H885" t="s">
        <v>32</v>
      </c>
      <c r="I885" t="s">
        <v>100</v>
      </c>
      <c r="J885">
        <v>39</v>
      </c>
      <c r="K885">
        <v>2500</v>
      </c>
      <c r="L885" s="7">
        <f>Sales_Data[[#This Row],[OrderQuantity]] *Sales_Data[[#This Row],[UnitPrice]]</f>
        <v>97500</v>
      </c>
      <c r="M885" s="7">
        <f>Sales_Data[[#This Row],[UnitPrice]]-Sales_Data[[#This Row],[UnitCost]]</f>
        <v>1000</v>
      </c>
      <c r="N885" s="7">
        <f>Sales_Data[[#This Row],[Gross Revenue]]-Sales_Data[[#This Row],[Discount Amount ]]</f>
        <v>96500</v>
      </c>
      <c r="O885" s="7">
        <f>Sales_Data[[#This Row],[OrderQuantity]] *Sales_Data[[#This Row],[UnitCost]]</f>
        <v>58500</v>
      </c>
      <c r="P885" s="7">
        <f>Sales_Data[[#This Row],[ItemCost]] +Sales_Data[[#This Row],[ShippingCost]]</f>
        <v>58690.38</v>
      </c>
      <c r="Q885" s="7">
        <f>Sales_Data[[#This Row],[Gross Revenue]]-Sales_Data[[#This Row],[TotalFinancialCost]]</f>
        <v>38809.620000000003</v>
      </c>
      <c r="R885" s="7">
        <f>Sales_Data[[#This Row],[Actul Bill Amount]]-Sales_Data[[#This Row],[ShippingCost]]</f>
        <v>96309.62</v>
      </c>
      <c r="S885">
        <v>968</v>
      </c>
      <c r="T885">
        <v>190.38</v>
      </c>
      <c r="U885" t="s">
        <v>54</v>
      </c>
      <c r="V885">
        <v>1500</v>
      </c>
      <c r="W885" t="s">
        <v>33</v>
      </c>
      <c r="X885" t="str">
        <f t="shared" si="27"/>
        <v>Delhi</v>
      </c>
    </row>
    <row r="886" spans="1:24" x14ac:dyDescent="0.4">
      <c r="A886">
        <v>100885</v>
      </c>
      <c r="B886" s="5">
        <v>45871.677083333336</v>
      </c>
      <c r="C886" s="3" t="str">
        <f>TEXT(Sales_Data[[#This Row],[OrderDate]],"mmmm")</f>
        <v>August</v>
      </c>
      <c r="D886" s="3" t="str">
        <f t="shared" si="26"/>
        <v>2025</v>
      </c>
      <c r="E886" t="s">
        <v>23</v>
      </c>
      <c r="F886" t="s">
        <v>40</v>
      </c>
      <c r="G886" t="s">
        <v>15</v>
      </c>
      <c r="H886" t="s">
        <v>20</v>
      </c>
      <c r="I886" t="s">
        <v>100</v>
      </c>
      <c r="J886">
        <v>10</v>
      </c>
      <c r="K886">
        <v>1500</v>
      </c>
      <c r="L886" s="7">
        <f>Sales_Data[[#This Row],[OrderQuantity]] *Sales_Data[[#This Row],[UnitPrice]]</f>
        <v>15000</v>
      </c>
      <c r="M886" s="7">
        <f>Sales_Data[[#This Row],[UnitPrice]]-Sales_Data[[#This Row],[UnitCost]]</f>
        <v>700</v>
      </c>
      <c r="N886" s="7">
        <f>Sales_Data[[#This Row],[Gross Revenue]]-Sales_Data[[#This Row],[Discount Amount ]]</f>
        <v>14300</v>
      </c>
      <c r="O886" s="7">
        <f>Sales_Data[[#This Row],[OrderQuantity]] *Sales_Data[[#This Row],[UnitCost]]</f>
        <v>8000</v>
      </c>
      <c r="P886" s="7">
        <f>Sales_Data[[#This Row],[ItemCost]] +Sales_Data[[#This Row],[ShippingCost]]</f>
        <v>8846.09</v>
      </c>
      <c r="Q886" s="7">
        <f>Sales_Data[[#This Row],[Gross Revenue]]-Sales_Data[[#This Row],[TotalFinancialCost]]</f>
        <v>6153.91</v>
      </c>
      <c r="R886" s="7">
        <f>Sales_Data[[#This Row],[Actul Bill Amount]]-Sales_Data[[#This Row],[ShippingCost]]</f>
        <v>13453.91</v>
      </c>
      <c r="S886">
        <v>1074</v>
      </c>
      <c r="T886">
        <v>846.09</v>
      </c>
      <c r="U886" t="s">
        <v>52</v>
      </c>
      <c r="V886">
        <v>800</v>
      </c>
      <c r="W886" t="s">
        <v>22</v>
      </c>
      <c r="X886" t="str">
        <f t="shared" si="27"/>
        <v>Nagpur</v>
      </c>
    </row>
    <row r="887" spans="1:24" x14ac:dyDescent="0.4">
      <c r="A887">
        <v>100886</v>
      </c>
      <c r="B887" s="5">
        <v>45671.168749999997</v>
      </c>
      <c r="C887" s="3" t="str">
        <f>TEXT(Sales_Data[[#This Row],[OrderDate]],"mmmm")</f>
        <v>January</v>
      </c>
      <c r="D887" s="3" t="str">
        <f t="shared" si="26"/>
        <v>2025</v>
      </c>
      <c r="E887" t="s">
        <v>34</v>
      </c>
      <c r="F887" t="s">
        <v>46</v>
      </c>
      <c r="G887" t="s">
        <v>15</v>
      </c>
      <c r="H887" t="s">
        <v>37</v>
      </c>
      <c r="I887" t="s">
        <v>100</v>
      </c>
      <c r="J887">
        <v>84</v>
      </c>
      <c r="K887">
        <v>15000</v>
      </c>
      <c r="L887" s="7">
        <f>Sales_Data[[#This Row],[OrderQuantity]] *Sales_Data[[#This Row],[UnitPrice]]</f>
        <v>1260000</v>
      </c>
      <c r="M887" s="7">
        <f>Sales_Data[[#This Row],[UnitPrice]]-Sales_Data[[#This Row],[UnitCost]]</f>
        <v>5500</v>
      </c>
      <c r="N887" s="7">
        <f>Sales_Data[[#This Row],[Gross Revenue]]-Sales_Data[[#This Row],[Discount Amount ]]</f>
        <v>1254500</v>
      </c>
      <c r="O887" s="7">
        <f>Sales_Data[[#This Row],[OrderQuantity]] *Sales_Data[[#This Row],[UnitCost]]</f>
        <v>798000</v>
      </c>
      <c r="P887" s="7">
        <f>Sales_Data[[#This Row],[ItemCost]] +Sales_Data[[#This Row],[ShippingCost]]</f>
        <v>798687.39</v>
      </c>
      <c r="Q887" s="7">
        <f>Sales_Data[[#This Row],[Gross Revenue]]-Sales_Data[[#This Row],[TotalFinancialCost]]</f>
        <v>461312.61</v>
      </c>
      <c r="R887" s="7">
        <f>Sales_Data[[#This Row],[Actul Bill Amount]]-Sales_Data[[#This Row],[ShippingCost]]</f>
        <v>1253812.6100000001</v>
      </c>
      <c r="S887">
        <v>533</v>
      </c>
      <c r="T887">
        <v>687.39</v>
      </c>
      <c r="U887" t="s">
        <v>53</v>
      </c>
      <c r="V887">
        <v>9500</v>
      </c>
      <c r="W887" t="s">
        <v>38</v>
      </c>
      <c r="X887" t="str">
        <f t="shared" si="27"/>
        <v>Kolkata</v>
      </c>
    </row>
    <row r="888" spans="1:24" x14ac:dyDescent="0.4">
      <c r="A888">
        <v>100887</v>
      </c>
      <c r="B888" s="5">
        <v>45685.311805555553</v>
      </c>
      <c r="C888" s="3" t="str">
        <f>TEXT(Sales_Data[[#This Row],[OrderDate]],"mmmm")</f>
        <v>January</v>
      </c>
      <c r="D888" s="3" t="str">
        <f t="shared" si="26"/>
        <v>2025</v>
      </c>
      <c r="E888" t="s">
        <v>13</v>
      </c>
      <c r="F888" t="s">
        <v>43</v>
      </c>
      <c r="G888" t="s">
        <v>29</v>
      </c>
      <c r="H888" t="s">
        <v>20</v>
      </c>
      <c r="I888" t="s">
        <v>100</v>
      </c>
      <c r="J888">
        <v>55</v>
      </c>
      <c r="K888">
        <v>2800</v>
      </c>
      <c r="L888" s="7">
        <f>Sales_Data[[#This Row],[OrderQuantity]] *Sales_Data[[#This Row],[UnitPrice]]</f>
        <v>154000</v>
      </c>
      <c r="M888" s="7">
        <f>Sales_Data[[#This Row],[UnitPrice]]-Sales_Data[[#This Row],[UnitCost]]</f>
        <v>1300</v>
      </c>
      <c r="N888" s="7">
        <f>Sales_Data[[#This Row],[Gross Revenue]]-Sales_Data[[#This Row],[Discount Amount ]]</f>
        <v>152700</v>
      </c>
      <c r="O888" s="7">
        <f>Sales_Data[[#This Row],[OrderQuantity]] *Sales_Data[[#This Row],[UnitCost]]</f>
        <v>82500</v>
      </c>
      <c r="P888" s="7">
        <f>Sales_Data[[#This Row],[ItemCost]] +Sales_Data[[#This Row],[ShippingCost]]</f>
        <v>82849.69</v>
      </c>
      <c r="Q888" s="7">
        <f>Sales_Data[[#This Row],[Gross Revenue]]-Sales_Data[[#This Row],[TotalFinancialCost]]</f>
        <v>71150.31</v>
      </c>
      <c r="R888" s="7">
        <f>Sales_Data[[#This Row],[Actul Bill Amount]]-Sales_Data[[#This Row],[ShippingCost]]</f>
        <v>152350.31</v>
      </c>
      <c r="S888">
        <v>418</v>
      </c>
      <c r="T888">
        <v>349.69</v>
      </c>
      <c r="U888" t="s">
        <v>61</v>
      </c>
      <c r="V888">
        <v>1500</v>
      </c>
      <c r="W888" t="s">
        <v>22</v>
      </c>
      <c r="X888" t="str">
        <f t="shared" si="27"/>
        <v>Nagpur</v>
      </c>
    </row>
    <row r="889" spans="1:24" x14ac:dyDescent="0.4">
      <c r="A889">
        <v>100888</v>
      </c>
      <c r="B889" s="5">
        <v>45735.429861111108</v>
      </c>
      <c r="C889" s="3" t="str">
        <f>TEXT(Sales_Data[[#This Row],[OrderDate]],"mmmm")</f>
        <v>March</v>
      </c>
      <c r="D889" s="3" t="str">
        <f t="shared" si="26"/>
        <v>2025</v>
      </c>
      <c r="E889" t="s">
        <v>42</v>
      </c>
      <c r="F889" t="s">
        <v>24</v>
      </c>
      <c r="G889" t="s">
        <v>31</v>
      </c>
      <c r="H889" t="s">
        <v>25</v>
      </c>
      <c r="I889" t="s">
        <v>100</v>
      </c>
      <c r="J889">
        <v>62</v>
      </c>
      <c r="K889">
        <v>45000</v>
      </c>
      <c r="L889" s="7">
        <f>Sales_Data[[#This Row],[OrderQuantity]] *Sales_Data[[#This Row],[UnitPrice]]</f>
        <v>2790000</v>
      </c>
      <c r="M889" s="7">
        <f>Sales_Data[[#This Row],[UnitPrice]]-Sales_Data[[#This Row],[UnitCost]]</f>
        <v>13000</v>
      </c>
      <c r="N889" s="7">
        <f>Sales_Data[[#This Row],[Gross Revenue]]-Sales_Data[[#This Row],[Discount Amount ]]</f>
        <v>2777000</v>
      </c>
      <c r="O889" s="7">
        <f>Sales_Data[[#This Row],[OrderQuantity]] *Sales_Data[[#This Row],[UnitCost]]</f>
        <v>1984000</v>
      </c>
      <c r="P889" s="7">
        <f>Sales_Data[[#This Row],[ItemCost]] +Sales_Data[[#This Row],[ShippingCost]]</f>
        <v>1984770.52</v>
      </c>
      <c r="Q889" s="7">
        <f>Sales_Data[[#This Row],[Gross Revenue]]-Sales_Data[[#This Row],[TotalFinancialCost]]</f>
        <v>805229.48</v>
      </c>
      <c r="R889" s="7">
        <f>Sales_Data[[#This Row],[Actul Bill Amount]]-Sales_Data[[#This Row],[ShippingCost]]</f>
        <v>2776229.48</v>
      </c>
      <c r="S889">
        <v>440</v>
      </c>
      <c r="T889">
        <v>770.52</v>
      </c>
      <c r="U889" t="s">
        <v>26</v>
      </c>
      <c r="V889">
        <v>32000</v>
      </c>
      <c r="W889" t="s">
        <v>27</v>
      </c>
      <c r="X889" t="str">
        <f t="shared" si="27"/>
        <v>Mumbai</v>
      </c>
    </row>
    <row r="890" spans="1:24" x14ac:dyDescent="0.4">
      <c r="A890">
        <v>100889</v>
      </c>
      <c r="B890" s="5">
        <v>45873.906944444447</v>
      </c>
      <c r="C890" s="3" t="str">
        <f>TEXT(Sales_Data[[#This Row],[OrderDate]],"mmmm")</f>
        <v>August</v>
      </c>
      <c r="D890" s="3" t="str">
        <f t="shared" si="26"/>
        <v>2025</v>
      </c>
      <c r="E890" t="s">
        <v>39</v>
      </c>
      <c r="F890" t="s">
        <v>14</v>
      </c>
      <c r="G890" t="s">
        <v>15</v>
      </c>
      <c r="H890" t="s">
        <v>37</v>
      </c>
      <c r="I890" t="s">
        <v>100</v>
      </c>
      <c r="J890">
        <v>96</v>
      </c>
      <c r="K890">
        <v>6500</v>
      </c>
      <c r="L890" s="7">
        <f>Sales_Data[[#This Row],[OrderQuantity]] *Sales_Data[[#This Row],[UnitPrice]]</f>
        <v>624000</v>
      </c>
      <c r="M890" s="7">
        <f>Sales_Data[[#This Row],[UnitPrice]]-Sales_Data[[#This Row],[UnitCost]]</f>
        <v>2300</v>
      </c>
      <c r="N890" s="7">
        <f>Sales_Data[[#This Row],[Gross Revenue]]-Sales_Data[[#This Row],[Discount Amount ]]</f>
        <v>621700</v>
      </c>
      <c r="O890" s="7">
        <f>Sales_Data[[#This Row],[OrderQuantity]] *Sales_Data[[#This Row],[UnitCost]]</f>
        <v>403200</v>
      </c>
      <c r="P890" s="7">
        <f>Sales_Data[[#This Row],[ItemCost]] +Sales_Data[[#This Row],[ShippingCost]]</f>
        <v>404265.81</v>
      </c>
      <c r="Q890" s="7">
        <f>Sales_Data[[#This Row],[Gross Revenue]]-Sales_Data[[#This Row],[TotalFinancialCost]]</f>
        <v>219734.19</v>
      </c>
      <c r="R890" s="7">
        <f>Sales_Data[[#This Row],[Actul Bill Amount]]-Sales_Data[[#This Row],[ShippingCost]]</f>
        <v>620634.18999999994</v>
      </c>
      <c r="S890">
        <v>1139</v>
      </c>
      <c r="T890">
        <v>1065.81</v>
      </c>
      <c r="U890" t="s">
        <v>21</v>
      </c>
      <c r="V890">
        <v>4200</v>
      </c>
      <c r="W890" t="s">
        <v>38</v>
      </c>
      <c r="X890" t="str">
        <f t="shared" si="27"/>
        <v>Kolkata</v>
      </c>
    </row>
    <row r="891" spans="1:24" x14ac:dyDescent="0.4">
      <c r="A891">
        <v>100890</v>
      </c>
      <c r="B891" s="5">
        <v>46022.600694444445</v>
      </c>
      <c r="C891" s="3" t="str">
        <f>TEXT(Sales_Data[[#This Row],[OrderDate]],"mmmm")</f>
        <v>December</v>
      </c>
      <c r="D891" s="3" t="str">
        <f t="shared" si="26"/>
        <v>2025</v>
      </c>
      <c r="E891" t="s">
        <v>13</v>
      </c>
      <c r="F891" t="s">
        <v>35</v>
      </c>
      <c r="G891" t="s">
        <v>15</v>
      </c>
      <c r="H891" t="s">
        <v>16</v>
      </c>
      <c r="I891" t="s">
        <v>100</v>
      </c>
      <c r="J891">
        <v>74</v>
      </c>
      <c r="K891">
        <v>12000</v>
      </c>
      <c r="L891" s="7">
        <f>Sales_Data[[#This Row],[OrderQuantity]] *Sales_Data[[#This Row],[UnitPrice]]</f>
        <v>888000</v>
      </c>
      <c r="M891" s="7">
        <f>Sales_Data[[#This Row],[UnitPrice]]-Sales_Data[[#This Row],[UnitCost]]</f>
        <v>4000</v>
      </c>
      <c r="N891" s="7">
        <f>Sales_Data[[#This Row],[Gross Revenue]]-Sales_Data[[#This Row],[Discount Amount ]]</f>
        <v>884000</v>
      </c>
      <c r="O891" s="7">
        <f>Sales_Data[[#This Row],[OrderQuantity]] *Sales_Data[[#This Row],[UnitCost]]</f>
        <v>592000</v>
      </c>
      <c r="P891" s="7">
        <f>Sales_Data[[#This Row],[ItemCost]] +Sales_Data[[#This Row],[ShippingCost]]</f>
        <v>592415.43000000005</v>
      </c>
      <c r="Q891" s="7">
        <f>Sales_Data[[#This Row],[Gross Revenue]]-Sales_Data[[#This Row],[TotalFinancialCost]]</f>
        <v>295584.56999999995</v>
      </c>
      <c r="R891" s="7">
        <f>Sales_Data[[#This Row],[Actul Bill Amount]]-Sales_Data[[#This Row],[ShippingCost]]</f>
        <v>883584.57</v>
      </c>
      <c r="S891">
        <v>663</v>
      </c>
      <c r="T891">
        <v>415.43</v>
      </c>
      <c r="U891" t="s">
        <v>36</v>
      </c>
      <c r="V891">
        <v>8000</v>
      </c>
      <c r="W891" t="s">
        <v>18</v>
      </c>
      <c r="X891" t="str">
        <f t="shared" si="27"/>
        <v>Bengaluru</v>
      </c>
    </row>
    <row r="892" spans="1:24" x14ac:dyDescent="0.4">
      <c r="A892">
        <v>100891</v>
      </c>
      <c r="B892" s="5">
        <v>45811.855555555558</v>
      </c>
      <c r="C892" s="3" t="str">
        <f>TEXT(Sales_Data[[#This Row],[OrderDate]],"mmmm")</f>
        <v>June</v>
      </c>
      <c r="D892" s="3" t="str">
        <f t="shared" si="26"/>
        <v>2025</v>
      </c>
      <c r="E892" t="s">
        <v>48</v>
      </c>
      <c r="F892" t="s">
        <v>55</v>
      </c>
      <c r="G892" t="s">
        <v>29</v>
      </c>
      <c r="H892" t="s">
        <v>37</v>
      </c>
      <c r="I892" t="s">
        <v>100</v>
      </c>
      <c r="J892">
        <v>11</v>
      </c>
      <c r="K892">
        <v>1200</v>
      </c>
      <c r="L892" s="7">
        <f>Sales_Data[[#This Row],[OrderQuantity]] *Sales_Data[[#This Row],[UnitPrice]]</f>
        <v>13200</v>
      </c>
      <c r="M892" s="7">
        <f>Sales_Data[[#This Row],[UnitPrice]]-Sales_Data[[#This Row],[UnitCost]]</f>
        <v>400</v>
      </c>
      <c r="N892" s="7">
        <f>Sales_Data[[#This Row],[Gross Revenue]]-Sales_Data[[#This Row],[Discount Amount ]]</f>
        <v>12800</v>
      </c>
      <c r="O892" s="7">
        <f>Sales_Data[[#This Row],[OrderQuantity]] *Sales_Data[[#This Row],[UnitCost]]</f>
        <v>8800</v>
      </c>
      <c r="P892" s="7">
        <f>Sales_Data[[#This Row],[ItemCost]] +Sales_Data[[#This Row],[ShippingCost]]</f>
        <v>9964.2099999999991</v>
      </c>
      <c r="Q892" s="7">
        <f>Sales_Data[[#This Row],[Gross Revenue]]-Sales_Data[[#This Row],[TotalFinancialCost]]</f>
        <v>3235.7900000000009</v>
      </c>
      <c r="R892" s="7">
        <f>Sales_Data[[#This Row],[Actul Bill Amount]]-Sales_Data[[#This Row],[ShippingCost]]</f>
        <v>11635.79</v>
      </c>
      <c r="S892">
        <v>855</v>
      </c>
      <c r="T892">
        <v>1164.21</v>
      </c>
      <c r="U892" t="s">
        <v>58</v>
      </c>
      <c r="V892">
        <v>800</v>
      </c>
      <c r="W892" t="s">
        <v>38</v>
      </c>
      <c r="X892" t="str">
        <f t="shared" si="27"/>
        <v>Kolkata</v>
      </c>
    </row>
    <row r="893" spans="1:24" x14ac:dyDescent="0.4">
      <c r="A893">
        <v>100892</v>
      </c>
      <c r="B893" s="5">
        <v>45671.593055555553</v>
      </c>
      <c r="C893" s="3" t="str">
        <f>TEXT(Sales_Data[[#This Row],[OrderDate]],"mmmm")</f>
        <v>January</v>
      </c>
      <c r="D893" s="3" t="str">
        <f t="shared" si="26"/>
        <v>2025</v>
      </c>
      <c r="E893" t="s">
        <v>50</v>
      </c>
      <c r="F893" t="s">
        <v>14</v>
      </c>
      <c r="G893" t="s">
        <v>29</v>
      </c>
      <c r="H893" t="s">
        <v>25</v>
      </c>
      <c r="I893" t="s">
        <v>100</v>
      </c>
      <c r="J893">
        <v>43</v>
      </c>
      <c r="K893">
        <v>6500</v>
      </c>
      <c r="L893" s="7">
        <f>Sales_Data[[#This Row],[OrderQuantity]] *Sales_Data[[#This Row],[UnitPrice]]</f>
        <v>279500</v>
      </c>
      <c r="M893" s="7">
        <f>Sales_Data[[#This Row],[UnitPrice]]-Sales_Data[[#This Row],[UnitCost]]</f>
        <v>2300</v>
      </c>
      <c r="N893" s="7">
        <f>Sales_Data[[#This Row],[Gross Revenue]]-Sales_Data[[#This Row],[Discount Amount ]]</f>
        <v>277200</v>
      </c>
      <c r="O893" s="7">
        <f>Sales_Data[[#This Row],[OrderQuantity]] *Sales_Data[[#This Row],[UnitCost]]</f>
        <v>180600</v>
      </c>
      <c r="P893" s="7">
        <f>Sales_Data[[#This Row],[ItemCost]] +Sales_Data[[#This Row],[ShippingCost]]</f>
        <v>181789.65</v>
      </c>
      <c r="Q893" s="7">
        <f>Sales_Data[[#This Row],[Gross Revenue]]-Sales_Data[[#This Row],[TotalFinancialCost]]</f>
        <v>97710.35</v>
      </c>
      <c r="R893" s="7">
        <f>Sales_Data[[#This Row],[Actul Bill Amount]]-Sales_Data[[#This Row],[ShippingCost]]</f>
        <v>276010.34999999998</v>
      </c>
      <c r="S893">
        <v>805</v>
      </c>
      <c r="T893">
        <v>1189.6500000000001</v>
      </c>
      <c r="U893" t="s">
        <v>21</v>
      </c>
      <c r="V893">
        <v>4200</v>
      </c>
      <c r="W893" t="s">
        <v>27</v>
      </c>
      <c r="X893" t="str">
        <f t="shared" si="27"/>
        <v>Mumbai</v>
      </c>
    </row>
    <row r="894" spans="1:24" x14ac:dyDescent="0.4">
      <c r="A894">
        <v>100893</v>
      </c>
      <c r="B894" s="5">
        <v>45844.943749999999</v>
      </c>
      <c r="C894" s="3" t="str">
        <f>TEXT(Sales_Data[[#This Row],[OrderDate]],"mmmm")</f>
        <v>July</v>
      </c>
      <c r="D894" s="3" t="str">
        <f t="shared" si="26"/>
        <v>2025</v>
      </c>
      <c r="E894" t="s">
        <v>19</v>
      </c>
      <c r="F894" t="s">
        <v>46</v>
      </c>
      <c r="G894" t="s">
        <v>29</v>
      </c>
      <c r="H894" t="s">
        <v>20</v>
      </c>
      <c r="I894" t="s">
        <v>100</v>
      </c>
      <c r="J894">
        <v>50</v>
      </c>
      <c r="K894">
        <v>4500</v>
      </c>
      <c r="L894" s="7">
        <f>Sales_Data[[#This Row],[OrderQuantity]] *Sales_Data[[#This Row],[UnitPrice]]</f>
        <v>225000</v>
      </c>
      <c r="M894" s="7">
        <f>Sales_Data[[#This Row],[UnitPrice]]-Sales_Data[[#This Row],[UnitCost]]</f>
        <v>1700</v>
      </c>
      <c r="N894" s="7">
        <f>Sales_Data[[#This Row],[Gross Revenue]]-Sales_Data[[#This Row],[Discount Amount ]]</f>
        <v>223300</v>
      </c>
      <c r="O894" s="7">
        <f>Sales_Data[[#This Row],[OrderQuantity]] *Sales_Data[[#This Row],[UnitCost]]</f>
        <v>140000</v>
      </c>
      <c r="P894" s="7">
        <f>Sales_Data[[#This Row],[ItemCost]] +Sales_Data[[#This Row],[ShippingCost]]</f>
        <v>140567.76</v>
      </c>
      <c r="Q894" s="7">
        <f>Sales_Data[[#This Row],[Gross Revenue]]-Sales_Data[[#This Row],[TotalFinancialCost]]</f>
        <v>84432.239999999991</v>
      </c>
      <c r="R894" s="7">
        <f>Sales_Data[[#This Row],[Actul Bill Amount]]-Sales_Data[[#This Row],[ShippingCost]]</f>
        <v>222732.24</v>
      </c>
      <c r="S894">
        <v>360</v>
      </c>
      <c r="T894">
        <v>567.76</v>
      </c>
      <c r="U894" t="s">
        <v>47</v>
      </c>
      <c r="V894">
        <v>2800</v>
      </c>
      <c r="W894" t="s">
        <v>22</v>
      </c>
      <c r="X894" t="str">
        <f t="shared" si="27"/>
        <v>Nagpur</v>
      </c>
    </row>
    <row r="895" spans="1:24" x14ac:dyDescent="0.4">
      <c r="A895">
        <v>100894</v>
      </c>
      <c r="B895" s="5">
        <v>45969.509722222225</v>
      </c>
      <c r="C895" s="3" t="str">
        <f>TEXT(Sales_Data[[#This Row],[OrderDate]],"mmmm")</f>
        <v>November</v>
      </c>
      <c r="D895" s="3" t="str">
        <f t="shared" si="26"/>
        <v>2025</v>
      </c>
      <c r="E895" t="s">
        <v>34</v>
      </c>
      <c r="F895" t="s">
        <v>43</v>
      </c>
      <c r="G895" t="s">
        <v>15</v>
      </c>
      <c r="H895" t="s">
        <v>16</v>
      </c>
      <c r="I895" t="s">
        <v>100</v>
      </c>
      <c r="J895">
        <v>18</v>
      </c>
      <c r="K895">
        <v>2800</v>
      </c>
      <c r="L895" s="7">
        <f>Sales_Data[[#This Row],[OrderQuantity]] *Sales_Data[[#This Row],[UnitPrice]]</f>
        <v>50400</v>
      </c>
      <c r="M895" s="7">
        <f>Sales_Data[[#This Row],[UnitPrice]]-Sales_Data[[#This Row],[UnitCost]]</f>
        <v>1300</v>
      </c>
      <c r="N895" s="7">
        <f>Sales_Data[[#This Row],[Gross Revenue]]-Sales_Data[[#This Row],[Discount Amount ]]</f>
        <v>49100</v>
      </c>
      <c r="O895" s="7">
        <f>Sales_Data[[#This Row],[OrderQuantity]] *Sales_Data[[#This Row],[UnitCost]]</f>
        <v>27000</v>
      </c>
      <c r="P895" s="7">
        <f>Sales_Data[[#This Row],[ItemCost]] +Sales_Data[[#This Row],[ShippingCost]]</f>
        <v>27331.77</v>
      </c>
      <c r="Q895" s="7">
        <f>Sales_Data[[#This Row],[Gross Revenue]]-Sales_Data[[#This Row],[TotalFinancialCost]]</f>
        <v>23068.23</v>
      </c>
      <c r="R895" s="7">
        <f>Sales_Data[[#This Row],[Actul Bill Amount]]-Sales_Data[[#This Row],[ShippingCost]]</f>
        <v>48768.23</v>
      </c>
      <c r="S895">
        <v>837</v>
      </c>
      <c r="T895">
        <v>331.77</v>
      </c>
      <c r="U895" t="s">
        <v>61</v>
      </c>
      <c r="V895">
        <v>1500</v>
      </c>
      <c r="W895" t="s">
        <v>18</v>
      </c>
      <c r="X895" t="str">
        <f t="shared" si="27"/>
        <v>Bengaluru</v>
      </c>
    </row>
    <row r="896" spans="1:24" x14ac:dyDescent="0.4">
      <c r="A896">
        <v>100895</v>
      </c>
      <c r="B896" s="5">
        <v>45664.275694444441</v>
      </c>
      <c r="C896" s="3" t="str">
        <f>TEXT(Sales_Data[[#This Row],[OrderDate]],"mmmm")</f>
        <v>January</v>
      </c>
      <c r="D896" s="3" t="str">
        <f t="shared" si="26"/>
        <v>2025</v>
      </c>
      <c r="E896" t="s">
        <v>39</v>
      </c>
      <c r="F896" t="s">
        <v>40</v>
      </c>
      <c r="G896" t="s">
        <v>29</v>
      </c>
      <c r="H896" t="s">
        <v>37</v>
      </c>
      <c r="I896" t="s">
        <v>100</v>
      </c>
      <c r="J896">
        <v>71</v>
      </c>
      <c r="K896">
        <v>5500</v>
      </c>
      <c r="L896" s="7">
        <f>Sales_Data[[#This Row],[OrderQuantity]] *Sales_Data[[#This Row],[UnitPrice]]</f>
        <v>390500</v>
      </c>
      <c r="M896" s="7">
        <f>Sales_Data[[#This Row],[UnitPrice]]-Sales_Data[[#This Row],[UnitCost]]</f>
        <v>2000</v>
      </c>
      <c r="N896" s="7">
        <f>Sales_Data[[#This Row],[Gross Revenue]]-Sales_Data[[#This Row],[Discount Amount ]]</f>
        <v>388500</v>
      </c>
      <c r="O896" s="7">
        <f>Sales_Data[[#This Row],[OrderQuantity]] *Sales_Data[[#This Row],[UnitCost]]</f>
        <v>248500</v>
      </c>
      <c r="P896" s="7">
        <f>Sales_Data[[#This Row],[ItemCost]] +Sales_Data[[#This Row],[ShippingCost]]</f>
        <v>249164.86</v>
      </c>
      <c r="Q896" s="7">
        <f>Sales_Data[[#This Row],[Gross Revenue]]-Sales_Data[[#This Row],[TotalFinancialCost]]</f>
        <v>141335.14000000001</v>
      </c>
      <c r="R896" s="7">
        <f>Sales_Data[[#This Row],[Actul Bill Amount]]-Sales_Data[[#This Row],[ShippingCost]]</f>
        <v>387835.14</v>
      </c>
      <c r="S896">
        <v>877</v>
      </c>
      <c r="T896">
        <v>664.86</v>
      </c>
      <c r="U896" t="s">
        <v>41</v>
      </c>
      <c r="V896">
        <v>3500</v>
      </c>
      <c r="W896" t="s">
        <v>38</v>
      </c>
      <c r="X896" t="str">
        <f t="shared" si="27"/>
        <v>Kolkata</v>
      </c>
    </row>
    <row r="897" spans="1:24" x14ac:dyDescent="0.4">
      <c r="A897">
        <v>100896</v>
      </c>
      <c r="B897" s="5">
        <v>45660.690972222219</v>
      </c>
      <c r="C897" s="3" t="str">
        <f>TEXT(Sales_Data[[#This Row],[OrderDate]],"mmmm")</f>
        <v>January</v>
      </c>
      <c r="D897" s="3" t="str">
        <f t="shared" si="26"/>
        <v>2025</v>
      </c>
      <c r="E897" t="s">
        <v>50</v>
      </c>
      <c r="F897" t="s">
        <v>46</v>
      </c>
      <c r="G897" t="s">
        <v>29</v>
      </c>
      <c r="H897" t="s">
        <v>20</v>
      </c>
      <c r="I897" t="s">
        <v>100</v>
      </c>
      <c r="J897">
        <v>74</v>
      </c>
      <c r="K897">
        <v>4500</v>
      </c>
      <c r="L897" s="7">
        <f>Sales_Data[[#This Row],[OrderQuantity]] *Sales_Data[[#This Row],[UnitPrice]]</f>
        <v>333000</v>
      </c>
      <c r="M897" s="7">
        <f>Sales_Data[[#This Row],[UnitPrice]]-Sales_Data[[#This Row],[UnitCost]]</f>
        <v>1700</v>
      </c>
      <c r="N897" s="7">
        <f>Sales_Data[[#This Row],[Gross Revenue]]-Sales_Data[[#This Row],[Discount Amount ]]</f>
        <v>331300</v>
      </c>
      <c r="O897" s="7">
        <f>Sales_Data[[#This Row],[OrderQuantity]] *Sales_Data[[#This Row],[UnitCost]]</f>
        <v>207200</v>
      </c>
      <c r="P897" s="7">
        <f>Sales_Data[[#This Row],[ItemCost]] +Sales_Data[[#This Row],[ShippingCost]]</f>
        <v>207835.38</v>
      </c>
      <c r="Q897" s="7">
        <f>Sales_Data[[#This Row],[Gross Revenue]]-Sales_Data[[#This Row],[TotalFinancialCost]]</f>
        <v>125164.62</v>
      </c>
      <c r="R897" s="7">
        <f>Sales_Data[[#This Row],[Actul Bill Amount]]-Sales_Data[[#This Row],[ShippingCost]]</f>
        <v>330664.62</v>
      </c>
      <c r="S897">
        <v>938</v>
      </c>
      <c r="T897">
        <v>635.38</v>
      </c>
      <c r="U897" t="s">
        <v>47</v>
      </c>
      <c r="V897">
        <v>2800</v>
      </c>
      <c r="W897" t="s">
        <v>22</v>
      </c>
      <c r="X897" t="str">
        <f t="shared" si="27"/>
        <v>Nagpur</v>
      </c>
    </row>
    <row r="898" spans="1:24" x14ac:dyDescent="0.4">
      <c r="A898">
        <v>100897</v>
      </c>
      <c r="B898" s="5">
        <v>45768.719444444447</v>
      </c>
      <c r="C898" s="3" t="str">
        <f>TEXT(Sales_Data[[#This Row],[OrderDate]],"mmmm")</f>
        <v>April</v>
      </c>
      <c r="D898" s="3" t="str">
        <f t="shared" ref="D898:D961" si="28">TEXT(B898, "yyyy")</f>
        <v>2025</v>
      </c>
      <c r="E898" t="s">
        <v>23</v>
      </c>
      <c r="F898" t="s">
        <v>28</v>
      </c>
      <c r="G898" t="s">
        <v>29</v>
      </c>
      <c r="H898" t="s">
        <v>20</v>
      </c>
      <c r="I898" t="s">
        <v>100</v>
      </c>
      <c r="J898">
        <v>70</v>
      </c>
      <c r="K898">
        <v>450</v>
      </c>
      <c r="L898" s="7">
        <f>Sales_Data[[#This Row],[OrderQuantity]] *Sales_Data[[#This Row],[UnitPrice]]</f>
        <v>31500</v>
      </c>
      <c r="M898" s="7">
        <f>Sales_Data[[#This Row],[UnitPrice]]-Sales_Data[[#This Row],[UnitCost]]</f>
        <v>250</v>
      </c>
      <c r="N898" s="7">
        <f>Sales_Data[[#This Row],[Gross Revenue]]-Sales_Data[[#This Row],[Discount Amount ]]</f>
        <v>31250</v>
      </c>
      <c r="O898" s="7">
        <f>Sales_Data[[#This Row],[OrderQuantity]] *Sales_Data[[#This Row],[UnitCost]]</f>
        <v>14000</v>
      </c>
      <c r="P898" s="7">
        <f>Sales_Data[[#This Row],[ItemCost]] +Sales_Data[[#This Row],[ShippingCost]]</f>
        <v>15225.24</v>
      </c>
      <c r="Q898" s="7">
        <f>Sales_Data[[#This Row],[Gross Revenue]]-Sales_Data[[#This Row],[TotalFinancialCost]]</f>
        <v>16274.76</v>
      </c>
      <c r="R898" s="7">
        <f>Sales_Data[[#This Row],[Actul Bill Amount]]-Sales_Data[[#This Row],[ShippingCost]]</f>
        <v>30024.76</v>
      </c>
      <c r="S898">
        <v>1004</v>
      </c>
      <c r="T898">
        <v>1225.24</v>
      </c>
      <c r="U898" t="s">
        <v>30</v>
      </c>
      <c r="V898">
        <v>200</v>
      </c>
      <c r="W898" t="s">
        <v>22</v>
      </c>
      <c r="X898" t="str">
        <f t="shared" ref="X898:X961" si="29">_xlfn.TEXTBEFORE(W898, " ")</f>
        <v>Nagpur</v>
      </c>
    </row>
    <row r="899" spans="1:24" x14ac:dyDescent="0.4">
      <c r="A899">
        <v>100898</v>
      </c>
      <c r="B899" s="5">
        <v>45895.493055555555</v>
      </c>
      <c r="C899" s="3" t="str">
        <f>TEXT(Sales_Data[[#This Row],[OrderDate]],"mmmm")</f>
        <v>August</v>
      </c>
      <c r="D899" s="3" t="str">
        <f t="shared" si="28"/>
        <v>2025</v>
      </c>
      <c r="E899" t="s">
        <v>45</v>
      </c>
      <c r="F899" t="s">
        <v>24</v>
      </c>
      <c r="G899" t="s">
        <v>29</v>
      </c>
      <c r="H899" t="s">
        <v>32</v>
      </c>
      <c r="I899" t="s">
        <v>100</v>
      </c>
      <c r="J899">
        <v>28</v>
      </c>
      <c r="K899">
        <v>45000</v>
      </c>
      <c r="L899" s="7">
        <f>Sales_Data[[#This Row],[OrderQuantity]] *Sales_Data[[#This Row],[UnitPrice]]</f>
        <v>1260000</v>
      </c>
      <c r="M899" s="7">
        <f>Sales_Data[[#This Row],[UnitPrice]]-Sales_Data[[#This Row],[UnitCost]]</f>
        <v>13000</v>
      </c>
      <c r="N899" s="7">
        <f>Sales_Data[[#This Row],[Gross Revenue]]-Sales_Data[[#This Row],[Discount Amount ]]</f>
        <v>1247000</v>
      </c>
      <c r="O899" s="7">
        <f>Sales_Data[[#This Row],[OrderQuantity]] *Sales_Data[[#This Row],[UnitCost]]</f>
        <v>896000</v>
      </c>
      <c r="P899" s="7">
        <f>Sales_Data[[#This Row],[ItemCost]] +Sales_Data[[#This Row],[ShippingCost]]</f>
        <v>896142.77</v>
      </c>
      <c r="Q899" s="7">
        <f>Sales_Data[[#This Row],[Gross Revenue]]-Sales_Data[[#This Row],[TotalFinancialCost]]</f>
        <v>363857.23</v>
      </c>
      <c r="R899" s="7">
        <f>Sales_Data[[#This Row],[Actul Bill Amount]]-Sales_Data[[#This Row],[ShippingCost]]</f>
        <v>1246857.23</v>
      </c>
      <c r="S899">
        <v>435</v>
      </c>
      <c r="T899">
        <v>142.77000000000001</v>
      </c>
      <c r="U899" t="s">
        <v>26</v>
      </c>
      <c r="V899">
        <v>32000</v>
      </c>
      <c r="W899" t="s">
        <v>33</v>
      </c>
      <c r="X899" t="str">
        <f t="shared" si="29"/>
        <v>Delhi</v>
      </c>
    </row>
    <row r="900" spans="1:24" x14ac:dyDescent="0.4">
      <c r="A900">
        <v>100899</v>
      </c>
      <c r="B900" s="5">
        <v>46020.598611111112</v>
      </c>
      <c r="C900" s="3" t="str">
        <f>TEXT(Sales_Data[[#This Row],[OrderDate]],"mmmm")</f>
        <v>December</v>
      </c>
      <c r="D900" s="3" t="str">
        <f t="shared" si="28"/>
        <v>2025</v>
      </c>
      <c r="E900" t="s">
        <v>34</v>
      </c>
      <c r="F900" t="s">
        <v>28</v>
      </c>
      <c r="G900" t="s">
        <v>29</v>
      </c>
      <c r="H900" t="s">
        <v>32</v>
      </c>
      <c r="I900" t="s">
        <v>100</v>
      </c>
      <c r="J900">
        <v>67</v>
      </c>
      <c r="K900">
        <v>2500</v>
      </c>
      <c r="L900" s="7">
        <f>Sales_Data[[#This Row],[OrderQuantity]] *Sales_Data[[#This Row],[UnitPrice]]</f>
        <v>167500</v>
      </c>
      <c r="M900" s="7">
        <f>Sales_Data[[#This Row],[UnitPrice]]-Sales_Data[[#This Row],[UnitCost]]</f>
        <v>1000</v>
      </c>
      <c r="N900" s="7">
        <f>Sales_Data[[#This Row],[Gross Revenue]]-Sales_Data[[#This Row],[Discount Amount ]]</f>
        <v>166500</v>
      </c>
      <c r="O900" s="7">
        <f>Sales_Data[[#This Row],[OrderQuantity]] *Sales_Data[[#This Row],[UnitCost]]</f>
        <v>100500</v>
      </c>
      <c r="P900" s="7">
        <f>Sales_Data[[#This Row],[ItemCost]] +Sales_Data[[#This Row],[ShippingCost]]</f>
        <v>100921.33</v>
      </c>
      <c r="Q900" s="7">
        <f>Sales_Data[[#This Row],[Gross Revenue]]-Sales_Data[[#This Row],[TotalFinancialCost]]</f>
        <v>66578.67</v>
      </c>
      <c r="R900" s="7">
        <f>Sales_Data[[#This Row],[Actul Bill Amount]]-Sales_Data[[#This Row],[ShippingCost]]</f>
        <v>166078.67000000001</v>
      </c>
      <c r="S900">
        <v>570</v>
      </c>
      <c r="T900">
        <v>421.33</v>
      </c>
      <c r="U900" t="s">
        <v>54</v>
      </c>
      <c r="V900">
        <v>1500</v>
      </c>
      <c r="W900" t="s">
        <v>33</v>
      </c>
      <c r="X900" t="str">
        <f t="shared" si="29"/>
        <v>Delhi</v>
      </c>
    </row>
    <row r="901" spans="1:24" x14ac:dyDescent="0.4">
      <c r="A901">
        <v>100900</v>
      </c>
      <c r="B901" s="5">
        <v>45896.189583333333</v>
      </c>
      <c r="C901" s="3" t="str">
        <f>TEXT(Sales_Data[[#This Row],[OrderDate]],"mmmm")</f>
        <v>August</v>
      </c>
      <c r="D901" s="3" t="str">
        <f t="shared" si="28"/>
        <v>2025</v>
      </c>
      <c r="E901" t="s">
        <v>50</v>
      </c>
      <c r="F901" t="s">
        <v>14</v>
      </c>
      <c r="G901" t="s">
        <v>29</v>
      </c>
      <c r="H901" t="s">
        <v>25</v>
      </c>
      <c r="I901" t="s">
        <v>100</v>
      </c>
      <c r="J901">
        <v>33</v>
      </c>
      <c r="K901">
        <v>6500</v>
      </c>
      <c r="L901" s="7">
        <f>Sales_Data[[#This Row],[OrderQuantity]] *Sales_Data[[#This Row],[UnitPrice]]</f>
        <v>214500</v>
      </c>
      <c r="M901" s="7">
        <f>Sales_Data[[#This Row],[UnitPrice]]-Sales_Data[[#This Row],[UnitCost]]</f>
        <v>2300</v>
      </c>
      <c r="N901" s="7">
        <f>Sales_Data[[#This Row],[Gross Revenue]]-Sales_Data[[#This Row],[Discount Amount ]]</f>
        <v>212200</v>
      </c>
      <c r="O901" s="7">
        <f>Sales_Data[[#This Row],[OrderQuantity]] *Sales_Data[[#This Row],[UnitCost]]</f>
        <v>138600</v>
      </c>
      <c r="P901" s="7">
        <f>Sales_Data[[#This Row],[ItemCost]] +Sales_Data[[#This Row],[ShippingCost]]</f>
        <v>139080.16</v>
      </c>
      <c r="Q901" s="7">
        <f>Sales_Data[[#This Row],[Gross Revenue]]-Sales_Data[[#This Row],[TotalFinancialCost]]</f>
        <v>75419.839999999997</v>
      </c>
      <c r="R901" s="7">
        <f>Sales_Data[[#This Row],[Actul Bill Amount]]-Sales_Data[[#This Row],[ShippingCost]]</f>
        <v>211719.84</v>
      </c>
      <c r="S901">
        <v>382</v>
      </c>
      <c r="T901">
        <v>480.16</v>
      </c>
      <c r="U901" t="s">
        <v>21</v>
      </c>
      <c r="V901">
        <v>4200</v>
      </c>
      <c r="W901" t="s">
        <v>27</v>
      </c>
      <c r="X901" t="str">
        <f t="shared" si="29"/>
        <v>Mumbai</v>
      </c>
    </row>
    <row r="902" spans="1:24" x14ac:dyDescent="0.4">
      <c r="A902">
        <v>100901</v>
      </c>
      <c r="B902" s="5">
        <v>45931.76666666667</v>
      </c>
      <c r="C902" s="3" t="str">
        <f>TEXT(Sales_Data[[#This Row],[OrderDate]],"mmmm")</f>
        <v>October</v>
      </c>
      <c r="D902" s="3" t="str">
        <f t="shared" si="28"/>
        <v>2025</v>
      </c>
      <c r="E902" t="s">
        <v>19</v>
      </c>
      <c r="F902" t="s">
        <v>35</v>
      </c>
      <c r="G902" t="s">
        <v>15</v>
      </c>
      <c r="H902" t="s">
        <v>32</v>
      </c>
      <c r="I902" t="s">
        <v>100</v>
      </c>
      <c r="J902">
        <v>34</v>
      </c>
      <c r="K902">
        <v>8500</v>
      </c>
      <c r="L902" s="7">
        <f>Sales_Data[[#This Row],[OrderQuantity]] *Sales_Data[[#This Row],[UnitPrice]]</f>
        <v>289000</v>
      </c>
      <c r="M902" s="7">
        <f>Sales_Data[[#This Row],[UnitPrice]]-Sales_Data[[#This Row],[UnitCost]]</f>
        <v>3000</v>
      </c>
      <c r="N902" s="7">
        <f>Sales_Data[[#This Row],[Gross Revenue]]-Sales_Data[[#This Row],[Discount Amount ]]</f>
        <v>286000</v>
      </c>
      <c r="O902" s="7">
        <f>Sales_Data[[#This Row],[OrderQuantity]] *Sales_Data[[#This Row],[UnitCost]]</f>
        <v>187000</v>
      </c>
      <c r="P902" s="7">
        <f>Sales_Data[[#This Row],[ItemCost]] +Sales_Data[[#This Row],[ShippingCost]]</f>
        <v>187568.96</v>
      </c>
      <c r="Q902" s="7">
        <f>Sales_Data[[#This Row],[Gross Revenue]]-Sales_Data[[#This Row],[TotalFinancialCost]]</f>
        <v>101431.04000000001</v>
      </c>
      <c r="R902" s="7">
        <f>Sales_Data[[#This Row],[Actul Bill Amount]]-Sales_Data[[#This Row],[ShippingCost]]</f>
        <v>285431.03999999998</v>
      </c>
      <c r="S902">
        <v>890</v>
      </c>
      <c r="T902">
        <v>568.96</v>
      </c>
      <c r="U902" t="s">
        <v>49</v>
      </c>
      <c r="V902">
        <v>5500</v>
      </c>
      <c r="W902" t="s">
        <v>33</v>
      </c>
      <c r="X902" t="str">
        <f t="shared" si="29"/>
        <v>Delhi</v>
      </c>
    </row>
    <row r="903" spans="1:24" x14ac:dyDescent="0.4">
      <c r="A903">
        <v>100902</v>
      </c>
      <c r="B903" s="5">
        <v>45951.31527777778</v>
      </c>
      <c r="C903" s="3" t="str">
        <f>TEXT(Sales_Data[[#This Row],[OrderDate]],"mmmm")</f>
        <v>October</v>
      </c>
      <c r="D903" s="3" t="str">
        <f t="shared" si="28"/>
        <v>2025</v>
      </c>
      <c r="E903" t="s">
        <v>34</v>
      </c>
      <c r="F903" t="s">
        <v>46</v>
      </c>
      <c r="G903" t="s">
        <v>15</v>
      </c>
      <c r="H903" t="s">
        <v>20</v>
      </c>
      <c r="I903" t="s">
        <v>100</v>
      </c>
      <c r="J903">
        <v>35</v>
      </c>
      <c r="K903">
        <v>4500</v>
      </c>
      <c r="L903" s="7">
        <f>Sales_Data[[#This Row],[OrderQuantity]] *Sales_Data[[#This Row],[UnitPrice]]</f>
        <v>157500</v>
      </c>
      <c r="M903" s="7">
        <f>Sales_Data[[#This Row],[UnitPrice]]-Sales_Data[[#This Row],[UnitCost]]</f>
        <v>1700</v>
      </c>
      <c r="N903" s="7">
        <f>Sales_Data[[#This Row],[Gross Revenue]]-Sales_Data[[#This Row],[Discount Amount ]]</f>
        <v>155800</v>
      </c>
      <c r="O903" s="7">
        <f>Sales_Data[[#This Row],[OrderQuantity]] *Sales_Data[[#This Row],[UnitCost]]</f>
        <v>98000</v>
      </c>
      <c r="P903" s="7">
        <f>Sales_Data[[#This Row],[ItemCost]] +Sales_Data[[#This Row],[ShippingCost]]</f>
        <v>98473.74</v>
      </c>
      <c r="Q903" s="7">
        <f>Sales_Data[[#This Row],[Gross Revenue]]-Sales_Data[[#This Row],[TotalFinancialCost]]</f>
        <v>59026.259999999995</v>
      </c>
      <c r="R903" s="7">
        <f>Sales_Data[[#This Row],[Actul Bill Amount]]-Sales_Data[[#This Row],[ShippingCost]]</f>
        <v>155326.26</v>
      </c>
      <c r="S903">
        <v>323</v>
      </c>
      <c r="T903">
        <v>473.74</v>
      </c>
      <c r="U903" t="s">
        <v>47</v>
      </c>
      <c r="V903">
        <v>2800</v>
      </c>
      <c r="W903" t="s">
        <v>22</v>
      </c>
      <c r="X903" t="str">
        <f t="shared" si="29"/>
        <v>Nagpur</v>
      </c>
    </row>
    <row r="904" spans="1:24" x14ac:dyDescent="0.4">
      <c r="A904">
        <v>100903</v>
      </c>
      <c r="B904" s="5">
        <v>45884.150694444441</v>
      </c>
      <c r="C904" s="3" t="str">
        <f>TEXT(Sales_Data[[#This Row],[OrderDate]],"mmmm")</f>
        <v>August</v>
      </c>
      <c r="D904" s="3" t="str">
        <f t="shared" si="28"/>
        <v>2025</v>
      </c>
      <c r="E904" t="s">
        <v>45</v>
      </c>
      <c r="F904" t="s">
        <v>46</v>
      </c>
      <c r="G904" t="s">
        <v>15</v>
      </c>
      <c r="H904" t="s">
        <v>20</v>
      </c>
      <c r="I904" t="s">
        <v>100</v>
      </c>
      <c r="J904">
        <v>6</v>
      </c>
      <c r="K904">
        <v>15000</v>
      </c>
      <c r="L904" s="7">
        <f>Sales_Data[[#This Row],[OrderQuantity]] *Sales_Data[[#This Row],[UnitPrice]]</f>
        <v>90000</v>
      </c>
      <c r="M904" s="7">
        <f>Sales_Data[[#This Row],[UnitPrice]]-Sales_Data[[#This Row],[UnitCost]]</f>
        <v>5500</v>
      </c>
      <c r="N904" s="7">
        <f>Sales_Data[[#This Row],[Gross Revenue]]-Sales_Data[[#This Row],[Discount Amount ]]</f>
        <v>84500</v>
      </c>
      <c r="O904" s="7">
        <f>Sales_Data[[#This Row],[OrderQuantity]] *Sales_Data[[#This Row],[UnitCost]]</f>
        <v>57000</v>
      </c>
      <c r="P904" s="7">
        <f>Sales_Data[[#This Row],[ItemCost]] +Sales_Data[[#This Row],[ShippingCost]]</f>
        <v>57742.22</v>
      </c>
      <c r="Q904" s="7">
        <f>Sales_Data[[#This Row],[Gross Revenue]]-Sales_Data[[#This Row],[TotalFinancialCost]]</f>
        <v>32257.78</v>
      </c>
      <c r="R904" s="7">
        <f>Sales_Data[[#This Row],[Actul Bill Amount]]-Sales_Data[[#This Row],[ShippingCost]]</f>
        <v>83757.78</v>
      </c>
      <c r="S904">
        <v>1032</v>
      </c>
      <c r="T904">
        <v>742.22</v>
      </c>
      <c r="U904" t="s">
        <v>53</v>
      </c>
      <c r="V904">
        <v>9500</v>
      </c>
      <c r="W904" t="s">
        <v>22</v>
      </c>
      <c r="X904" t="str">
        <f t="shared" si="29"/>
        <v>Nagpur</v>
      </c>
    </row>
    <row r="905" spans="1:24" x14ac:dyDescent="0.4">
      <c r="A905">
        <v>100904</v>
      </c>
      <c r="B905" s="5">
        <v>45672.919444444444</v>
      </c>
      <c r="C905" s="3" t="str">
        <f>TEXT(Sales_Data[[#This Row],[OrderDate]],"mmmm")</f>
        <v>January</v>
      </c>
      <c r="D905" s="3" t="str">
        <f t="shared" si="28"/>
        <v>2025</v>
      </c>
      <c r="E905" t="s">
        <v>19</v>
      </c>
      <c r="F905" t="s">
        <v>40</v>
      </c>
      <c r="G905" t="s">
        <v>15</v>
      </c>
      <c r="H905" t="s">
        <v>37</v>
      </c>
      <c r="I905" t="s">
        <v>100</v>
      </c>
      <c r="J905">
        <v>85</v>
      </c>
      <c r="K905">
        <v>5500</v>
      </c>
      <c r="L905" s="7">
        <f>Sales_Data[[#This Row],[OrderQuantity]] *Sales_Data[[#This Row],[UnitPrice]]</f>
        <v>467500</v>
      </c>
      <c r="M905" s="7">
        <f>Sales_Data[[#This Row],[UnitPrice]]-Sales_Data[[#This Row],[UnitCost]]</f>
        <v>2000</v>
      </c>
      <c r="N905" s="7">
        <f>Sales_Data[[#This Row],[Gross Revenue]]-Sales_Data[[#This Row],[Discount Amount ]]</f>
        <v>465500</v>
      </c>
      <c r="O905" s="7">
        <f>Sales_Data[[#This Row],[OrderQuantity]] *Sales_Data[[#This Row],[UnitCost]]</f>
        <v>297500</v>
      </c>
      <c r="P905" s="7">
        <f>Sales_Data[[#This Row],[ItemCost]] +Sales_Data[[#This Row],[ShippingCost]]</f>
        <v>297989.45</v>
      </c>
      <c r="Q905" s="7">
        <f>Sales_Data[[#This Row],[Gross Revenue]]-Sales_Data[[#This Row],[TotalFinancialCost]]</f>
        <v>169510.55</v>
      </c>
      <c r="R905" s="7">
        <f>Sales_Data[[#This Row],[Actul Bill Amount]]-Sales_Data[[#This Row],[ShippingCost]]</f>
        <v>465010.55</v>
      </c>
      <c r="S905">
        <v>550</v>
      </c>
      <c r="T905">
        <v>489.45</v>
      </c>
      <c r="U905" t="s">
        <v>41</v>
      </c>
      <c r="V905">
        <v>3500</v>
      </c>
      <c r="W905" t="s">
        <v>38</v>
      </c>
      <c r="X905" t="str">
        <f t="shared" si="29"/>
        <v>Kolkata</v>
      </c>
    </row>
    <row r="906" spans="1:24" x14ac:dyDescent="0.4">
      <c r="A906">
        <v>100905</v>
      </c>
      <c r="B906" s="5">
        <v>45849.173611111109</v>
      </c>
      <c r="C906" s="3" t="str">
        <f>TEXT(Sales_Data[[#This Row],[OrderDate]],"mmmm")</f>
        <v>July</v>
      </c>
      <c r="D906" s="3" t="str">
        <f t="shared" si="28"/>
        <v>2025</v>
      </c>
      <c r="E906" t="s">
        <v>42</v>
      </c>
      <c r="F906" t="s">
        <v>55</v>
      </c>
      <c r="G906" t="s">
        <v>29</v>
      </c>
      <c r="H906" t="s">
        <v>37</v>
      </c>
      <c r="I906" t="s">
        <v>100</v>
      </c>
      <c r="J906">
        <v>3</v>
      </c>
      <c r="K906">
        <v>600</v>
      </c>
      <c r="L906" s="7">
        <f>Sales_Data[[#This Row],[OrderQuantity]] *Sales_Data[[#This Row],[UnitPrice]]</f>
        <v>1800</v>
      </c>
      <c r="M906" s="7">
        <f>Sales_Data[[#This Row],[UnitPrice]]-Sales_Data[[#This Row],[UnitCost]]</f>
        <v>250</v>
      </c>
      <c r="N906" s="7">
        <f>Sales_Data[[#This Row],[Gross Revenue]]-Sales_Data[[#This Row],[Discount Amount ]]</f>
        <v>1550</v>
      </c>
      <c r="O906" s="7">
        <f>Sales_Data[[#This Row],[OrderQuantity]] *Sales_Data[[#This Row],[UnitCost]]</f>
        <v>1050</v>
      </c>
      <c r="P906" s="7">
        <f>Sales_Data[[#This Row],[ItemCost]] +Sales_Data[[#This Row],[ShippingCost]]</f>
        <v>2054.39</v>
      </c>
      <c r="Q906" s="7">
        <f>Sales_Data[[#This Row],[Gross Revenue]]-Sales_Data[[#This Row],[TotalFinancialCost]]</f>
        <v>-254.38999999999987</v>
      </c>
      <c r="R906" s="7">
        <f>Sales_Data[[#This Row],[Actul Bill Amount]]-Sales_Data[[#This Row],[ShippingCost]]</f>
        <v>545.61</v>
      </c>
      <c r="S906">
        <v>323</v>
      </c>
      <c r="T906">
        <v>1004.39</v>
      </c>
      <c r="U906" t="s">
        <v>57</v>
      </c>
      <c r="V906">
        <v>350</v>
      </c>
      <c r="W906" t="s">
        <v>38</v>
      </c>
      <c r="X906" t="str">
        <f t="shared" si="29"/>
        <v>Kolkata</v>
      </c>
    </row>
    <row r="907" spans="1:24" x14ac:dyDescent="0.4">
      <c r="A907">
        <v>100906</v>
      </c>
      <c r="B907" s="5">
        <v>45776.884027777778</v>
      </c>
      <c r="C907" s="3" t="str">
        <f>TEXT(Sales_Data[[#This Row],[OrderDate]],"mmmm")</f>
        <v>April</v>
      </c>
      <c r="D907" s="3" t="str">
        <f t="shared" si="28"/>
        <v>2025</v>
      </c>
      <c r="E907" t="s">
        <v>39</v>
      </c>
      <c r="F907" t="s">
        <v>43</v>
      </c>
      <c r="G907" t="s">
        <v>15</v>
      </c>
      <c r="H907" t="s">
        <v>32</v>
      </c>
      <c r="I907" t="s">
        <v>100</v>
      </c>
      <c r="J907">
        <v>62</v>
      </c>
      <c r="K907">
        <v>4500</v>
      </c>
      <c r="L907" s="7">
        <f>Sales_Data[[#This Row],[OrderQuantity]] *Sales_Data[[#This Row],[UnitPrice]]</f>
        <v>279000</v>
      </c>
      <c r="M907" s="7">
        <f>Sales_Data[[#This Row],[UnitPrice]]-Sales_Data[[#This Row],[UnitCost]]</f>
        <v>2000</v>
      </c>
      <c r="N907" s="7">
        <f>Sales_Data[[#This Row],[Gross Revenue]]-Sales_Data[[#This Row],[Discount Amount ]]</f>
        <v>277000</v>
      </c>
      <c r="O907" s="7">
        <f>Sales_Data[[#This Row],[OrderQuantity]] *Sales_Data[[#This Row],[UnitCost]]</f>
        <v>155000</v>
      </c>
      <c r="P907" s="7">
        <f>Sales_Data[[#This Row],[ItemCost]] +Sales_Data[[#This Row],[ShippingCost]]</f>
        <v>155548.72</v>
      </c>
      <c r="Q907" s="7">
        <f>Sales_Data[[#This Row],[Gross Revenue]]-Sales_Data[[#This Row],[TotalFinancialCost]]</f>
        <v>123451.28</v>
      </c>
      <c r="R907" s="7">
        <f>Sales_Data[[#This Row],[Actul Bill Amount]]-Sales_Data[[#This Row],[ShippingCost]]</f>
        <v>276451.28000000003</v>
      </c>
      <c r="S907">
        <v>1079</v>
      </c>
      <c r="T907">
        <v>548.72</v>
      </c>
      <c r="U907" t="s">
        <v>44</v>
      </c>
      <c r="V907">
        <v>2500</v>
      </c>
      <c r="W907" t="s">
        <v>33</v>
      </c>
      <c r="X907" t="str">
        <f t="shared" si="29"/>
        <v>Delhi</v>
      </c>
    </row>
    <row r="908" spans="1:24" x14ac:dyDescent="0.4">
      <c r="A908">
        <v>100907</v>
      </c>
      <c r="B908" s="5">
        <v>45685.918055555558</v>
      </c>
      <c r="C908" s="3" t="str">
        <f>TEXT(Sales_Data[[#This Row],[OrderDate]],"mmmm")</f>
        <v>January</v>
      </c>
      <c r="D908" s="3" t="str">
        <f t="shared" si="28"/>
        <v>2025</v>
      </c>
      <c r="E908" t="s">
        <v>48</v>
      </c>
      <c r="F908" t="s">
        <v>35</v>
      </c>
      <c r="G908" t="s">
        <v>31</v>
      </c>
      <c r="H908" t="s">
        <v>16</v>
      </c>
      <c r="I908" t="s">
        <v>100</v>
      </c>
      <c r="J908">
        <v>45</v>
      </c>
      <c r="K908">
        <v>12000</v>
      </c>
      <c r="L908" s="7">
        <f>Sales_Data[[#This Row],[OrderQuantity]] *Sales_Data[[#This Row],[UnitPrice]]</f>
        <v>540000</v>
      </c>
      <c r="M908" s="7">
        <f>Sales_Data[[#This Row],[UnitPrice]]-Sales_Data[[#This Row],[UnitCost]]</f>
        <v>4000</v>
      </c>
      <c r="N908" s="7">
        <f>Sales_Data[[#This Row],[Gross Revenue]]-Sales_Data[[#This Row],[Discount Amount ]]</f>
        <v>536000</v>
      </c>
      <c r="O908" s="7">
        <f>Sales_Data[[#This Row],[OrderQuantity]] *Sales_Data[[#This Row],[UnitCost]]</f>
        <v>360000</v>
      </c>
      <c r="P908" s="7">
        <f>Sales_Data[[#This Row],[ItemCost]] +Sales_Data[[#This Row],[ShippingCost]]</f>
        <v>360519.23</v>
      </c>
      <c r="Q908" s="7">
        <f>Sales_Data[[#This Row],[Gross Revenue]]-Sales_Data[[#This Row],[TotalFinancialCost]]</f>
        <v>179480.77000000002</v>
      </c>
      <c r="R908" s="7">
        <f>Sales_Data[[#This Row],[Actul Bill Amount]]-Sales_Data[[#This Row],[ShippingCost]]</f>
        <v>535480.77</v>
      </c>
      <c r="S908">
        <v>1190</v>
      </c>
      <c r="T908">
        <v>519.23</v>
      </c>
      <c r="U908" t="s">
        <v>36</v>
      </c>
      <c r="V908">
        <v>8000</v>
      </c>
      <c r="W908" t="s">
        <v>18</v>
      </c>
      <c r="X908" t="str">
        <f t="shared" si="29"/>
        <v>Bengaluru</v>
      </c>
    </row>
    <row r="909" spans="1:24" x14ac:dyDescent="0.4">
      <c r="A909">
        <v>100908</v>
      </c>
      <c r="B909" s="5">
        <v>45859.32708333333</v>
      </c>
      <c r="C909" s="3" t="str">
        <f>TEXT(Sales_Data[[#This Row],[OrderDate]],"mmmm")</f>
        <v>July</v>
      </c>
      <c r="D909" s="3" t="str">
        <f t="shared" si="28"/>
        <v>2025</v>
      </c>
      <c r="E909" t="s">
        <v>34</v>
      </c>
      <c r="F909" t="s">
        <v>46</v>
      </c>
      <c r="G909" t="s">
        <v>15</v>
      </c>
      <c r="H909" t="s">
        <v>25</v>
      </c>
      <c r="I909" t="s">
        <v>100</v>
      </c>
      <c r="J909">
        <v>18</v>
      </c>
      <c r="K909">
        <v>4500</v>
      </c>
      <c r="L909" s="7">
        <f>Sales_Data[[#This Row],[OrderQuantity]] *Sales_Data[[#This Row],[UnitPrice]]</f>
        <v>81000</v>
      </c>
      <c r="M909" s="7">
        <f>Sales_Data[[#This Row],[UnitPrice]]-Sales_Data[[#This Row],[UnitCost]]</f>
        <v>1700</v>
      </c>
      <c r="N909" s="7">
        <f>Sales_Data[[#This Row],[Gross Revenue]]-Sales_Data[[#This Row],[Discount Amount ]]</f>
        <v>79300</v>
      </c>
      <c r="O909" s="7">
        <f>Sales_Data[[#This Row],[OrderQuantity]] *Sales_Data[[#This Row],[UnitCost]]</f>
        <v>50400</v>
      </c>
      <c r="P909" s="7">
        <f>Sales_Data[[#This Row],[ItemCost]] +Sales_Data[[#This Row],[ShippingCost]]</f>
        <v>51290.7</v>
      </c>
      <c r="Q909" s="7">
        <f>Sales_Data[[#This Row],[Gross Revenue]]-Sales_Data[[#This Row],[TotalFinancialCost]]</f>
        <v>29709.300000000003</v>
      </c>
      <c r="R909" s="7">
        <f>Sales_Data[[#This Row],[Actul Bill Amount]]-Sales_Data[[#This Row],[ShippingCost]]</f>
        <v>78409.3</v>
      </c>
      <c r="S909">
        <v>795</v>
      </c>
      <c r="T909">
        <v>890.7</v>
      </c>
      <c r="U909" t="s">
        <v>47</v>
      </c>
      <c r="V909">
        <v>2800</v>
      </c>
      <c r="W909" t="s">
        <v>27</v>
      </c>
      <c r="X909" t="str">
        <f t="shared" si="29"/>
        <v>Mumbai</v>
      </c>
    </row>
    <row r="910" spans="1:24" x14ac:dyDescent="0.4">
      <c r="A910">
        <v>100909</v>
      </c>
      <c r="B910" s="5">
        <v>45696.765972222223</v>
      </c>
      <c r="C910" s="3" t="str">
        <f>TEXT(Sales_Data[[#This Row],[OrderDate]],"mmmm")</f>
        <v>February</v>
      </c>
      <c r="D910" s="3" t="str">
        <f t="shared" si="28"/>
        <v>2025</v>
      </c>
      <c r="E910" t="s">
        <v>23</v>
      </c>
      <c r="F910" t="s">
        <v>35</v>
      </c>
      <c r="G910" t="s">
        <v>15</v>
      </c>
      <c r="H910" t="s">
        <v>37</v>
      </c>
      <c r="I910" t="s">
        <v>100</v>
      </c>
      <c r="J910">
        <v>62</v>
      </c>
      <c r="K910">
        <v>12000</v>
      </c>
      <c r="L910" s="7">
        <f>Sales_Data[[#This Row],[OrderQuantity]] *Sales_Data[[#This Row],[UnitPrice]]</f>
        <v>744000</v>
      </c>
      <c r="M910" s="7">
        <f>Sales_Data[[#This Row],[UnitPrice]]-Sales_Data[[#This Row],[UnitCost]]</f>
        <v>4000</v>
      </c>
      <c r="N910" s="7">
        <f>Sales_Data[[#This Row],[Gross Revenue]]-Sales_Data[[#This Row],[Discount Amount ]]</f>
        <v>740000</v>
      </c>
      <c r="O910" s="7">
        <f>Sales_Data[[#This Row],[OrderQuantity]] *Sales_Data[[#This Row],[UnitCost]]</f>
        <v>496000</v>
      </c>
      <c r="P910" s="7">
        <f>Sales_Data[[#This Row],[ItemCost]] +Sales_Data[[#This Row],[ShippingCost]]</f>
        <v>496929.94</v>
      </c>
      <c r="Q910" s="7">
        <f>Sales_Data[[#This Row],[Gross Revenue]]-Sales_Data[[#This Row],[TotalFinancialCost]]</f>
        <v>247070.06</v>
      </c>
      <c r="R910" s="7">
        <f>Sales_Data[[#This Row],[Actul Bill Amount]]-Sales_Data[[#This Row],[ShippingCost]]</f>
        <v>739070.06</v>
      </c>
      <c r="S910">
        <v>898</v>
      </c>
      <c r="T910">
        <v>929.94</v>
      </c>
      <c r="U910" t="s">
        <v>36</v>
      </c>
      <c r="V910">
        <v>8000</v>
      </c>
      <c r="W910" t="s">
        <v>38</v>
      </c>
      <c r="X910" t="str">
        <f t="shared" si="29"/>
        <v>Kolkata</v>
      </c>
    </row>
    <row r="911" spans="1:24" x14ac:dyDescent="0.4">
      <c r="A911">
        <v>100910</v>
      </c>
      <c r="B911" s="5">
        <v>45930.772222222222</v>
      </c>
      <c r="C911" s="3" t="str">
        <f>TEXT(Sales_Data[[#This Row],[OrderDate]],"mmmm")</f>
        <v>September</v>
      </c>
      <c r="D911" s="3" t="str">
        <f t="shared" si="28"/>
        <v>2025</v>
      </c>
      <c r="E911" t="s">
        <v>45</v>
      </c>
      <c r="F911" t="s">
        <v>55</v>
      </c>
      <c r="G911" t="s">
        <v>29</v>
      </c>
      <c r="H911" t="s">
        <v>32</v>
      </c>
      <c r="I911" t="s">
        <v>100</v>
      </c>
      <c r="J911">
        <v>88</v>
      </c>
      <c r="K911">
        <v>600</v>
      </c>
      <c r="L911" s="7">
        <f>Sales_Data[[#This Row],[OrderQuantity]] *Sales_Data[[#This Row],[UnitPrice]]</f>
        <v>52800</v>
      </c>
      <c r="M911" s="7">
        <f>Sales_Data[[#This Row],[UnitPrice]]-Sales_Data[[#This Row],[UnitCost]]</f>
        <v>250</v>
      </c>
      <c r="N911" s="7">
        <f>Sales_Data[[#This Row],[Gross Revenue]]-Sales_Data[[#This Row],[Discount Amount ]]</f>
        <v>52550</v>
      </c>
      <c r="O911" s="7">
        <f>Sales_Data[[#This Row],[OrderQuantity]] *Sales_Data[[#This Row],[UnitCost]]</f>
        <v>30800</v>
      </c>
      <c r="P911" s="7">
        <f>Sales_Data[[#This Row],[ItemCost]] +Sales_Data[[#This Row],[ShippingCost]]</f>
        <v>31264.86</v>
      </c>
      <c r="Q911" s="7">
        <f>Sales_Data[[#This Row],[Gross Revenue]]-Sales_Data[[#This Row],[TotalFinancialCost]]</f>
        <v>21535.14</v>
      </c>
      <c r="R911" s="7">
        <f>Sales_Data[[#This Row],[Actul Bill Amount]]-Sales_Data[[#This Row],[ShippingCost]]</f>
        <v>52085.14</v>
      </c>
      <c r="S911">
        <v>349</v>
      </c>
      <c r="T911">
        <v>464.86</v>
      </c>
      <c r="U911" t="s">
        <v>57</v>
      </c>
      <c r="V911">
        <v>350</v>
      </c>
      <c r="W911" t="s">
        <v>33</v>
      </c>
      <c r="X911" t="str">
        <f t="shared" si="29"/>
        <v>Delhi</v>
      </c>
    </row>
    <row r="912" spans="1:24" x14ac:dyDescent="0.4">
      <c r="A912">
        <v>100911</v>
      </c>
      <c r="B912" s="5">
        <v>45888.05972222222</v>
      </c>
      <c r="C912" s="3" t="str">
        <f>TEXT(Sales_Data[[#This Row],[OrderDate]],"mmmm")</f>
        <v>August</v>
      </c>
      <c r="D912" s="3" t="str">
        <f t="shared" si="28"/>
        <v>2025</v>
      </c>
      <c r="E912" t="s">
        <v>34</v>
      </c>
      <c r="F912" t="s">
        <v>35</v>
      </c>
      <c r="G912" t="s">
        <v>29</v>
      </c>
      <c r="H912" t="s">
        <v>32</v>
      </c>
      <c r="I912" t="s">
        <v>100</v>
      </c>
      <c r="J912">
        <v>81</v>
      </c>
      <c r="K912">
        <v>8500</v>
      </c>
      <c r="L912" s="7">
        <f>Sales_Data[[#This Row],[OrderQuantity]] *Sales_Data[[#This Row],[UnitPrice]]</f>
        <v>688500</v>
      </c>
      <c r="M912" s="7">
        <f>Sales_Data[[#This Row],[UnitPrice]]-Sales_Data[[#This Row],[UnitCost]]</f>
        <v>3000</v>
      </c>
      <c r="N912" s="7">
        <f>Sales_Data[[#This Row],[Gross Revenue]]-Sales_Data[[#This Row],[Discount Amount ]]</f>
        <v>685500</v>
      </c>
      <c r="O912" s="7">
        <f>Sales_Data[[#This Row],[OrderQuantity]] *Sales_Data[[#This Row],[UnitCost]]</f>
        <v>445500</v>
      </c>
      <c r="P912" s="7">
        <f>Sales_Data[[#This Row],[ItemCost]] +Sales_Data[[#This Row],[ShippingCost]]</f>
        <v>446203.14</v>
      </c>
      <c r="Q912" s="7">
        <f>Sales_Data[[#This Row],[Gross Revenue]]-Sales_Data[[#This Row],[TotalFinancialCost]]</f>
        <v>242296.86</v>
      </c>
      <c r="R912" s="7">
        <f>Sales_Data[[#This Row],[Actul Bill Amount]]-Sales_Data[[#This Row],[ShippingCost]]</f>
        <v>684796.86</v>
      </c>
      <c r="S912">
        <v>751</v>
      </c>
      <c r="T912">
        <v>703.14</v>
      </c>
      <c r="U912" t="s">
        <v>49</v>
      </c>
      <c r="V912">
        <v>5500</v>
      </c>
      <c r="W912" t="s">
        <v>33</v>
      </c>
      <c r="X912" t="str">
        <f t="shared" si="29"/>
        <v>Delhi</v>
      </c>
    </row>
    <row r="913" spans="1:24" x14ac:dyDescent="0.4">
      <c r="A913">
        <v>100912</v>
      </c>
      <c r="B913" s="5">
        <v>45743.224999999999</v>
      </c>
      <c r="C913" s="3" t="str">
        <f>TEXT(Sales_Data[[#This Row],[OrderDate]],"mmmm")</f>
        <v>March</v>
      </c>
      <c r="D913" s="3" t="str">
        <f t="shared" si="28"/>
        <v>2025</v>
      </c>
      <c r="E913" t="s">
        <v>45</v>
      </c>
      <c r="F913" t="s">
        <v>43</v>
      </c>
      <c r="G913" t="s">
        <v>31</v>
      </c>
      <c r="H913" t="s">
        <v>25</v>
      </c>
      <c r="I913" t="s">
        <v>100</v>
      </c>
      <c r="J913">
        <v>88</v>
      </c>
      <c r="K913">
        <v>2800</v>
      </c>
      <c r="L913" s="7">
        <f>Sales_Data[[#This Row],[OrderQuantity]] *Sales_Data[[#This Row],[UnitPrice]]</f>
        <v>246400</v>
      </c>
      <c r="M913" s="7">
        <f>Sales_Data[[#This Row],[UnitPrice]]-Sales_Data[[#This Row],[UnitCost]]</f>
        <v>1300</v>
      </c>
      <c r="N913" s="7">
        <f>Sales_Data[[#This Row],[Gross Revenue]]-Sales_Data[[#This Row],[Discount Amount ]]</f>
        <v>245100</v>
      </c>
      <c r="O913" s="7">
        <f>Sales_Data[[#This Row],[OrderQuantity]] *Sales_Data[[#This Row],[UnitCost]]</f>
        <v>132000</v>
      </c>
      <c r="P913" s="7">
        <f>Sales_Data[[#This Row],[ItemCost]] +Sales_Data[[#This Row],[ShippingCost]]</f>
        <v>132143.59</v>
      </c>
      <c r="Q913" s="7">
        <f>Sales_Data[[#This Row],[Gross Revenue]]-Sales_Data[[#This Row],[TotalFinancialCost]]</f>
        <v>114256.41</v>
      </c>
      <c r="R913" s="7">
        <f>Sales_Data[[#This Row],[Actul Bill Amount]]-Sales_Data[[#This Row],[ShippingCost]]</f>
        <v>244956.41</v>
      </c>
      <c r="S913">
        <v>377</v>
      </c>
      <c r="T913">
        <v>143.59</v>
      </c>
      <c r="U913" t="s">
        <v>61</v>
      </c>
      <c r="V913">
        <v>1500</v>
      </c>
      <c r="W913" t="s">
        <v>27</v>
      </c>
      <c r="X913" t="str">
        <f t="shared" si="29"/>
        <v>Mumbai</v>
      </c>
    </row>
    <row r="914" spans="1:24" x14ac:dyDescent="0.4">
      <c r="A914">
        <v>100913</v>
      </c>
      <c r="B914" s="5">
        <v>45783.72152777778</v>
      </c>
      <c r="C914" s="3" t="str">
        <f>TEXT(Sales_Data[[#This Row],[OrderDate]],"mmmm")</f>
        <v>May</v>
      </c>
      <c r="D914" s="3" t="str">
        <f t="shared" si="28"/>
        <v>2025</v>
      </c>
      <c r="E914" t="s">
        <v>42</v>
      </c>
      <c r="F914" t="s">
        <v>35</v>
      </c>
      <c r="G914" t="s">
        <v>15</v>
      </c>
      <c r="H914" t="s">
        <v>25</v>
      </c>
      <c r="I914" t="s">
        <v>100</v>
      </c>
      <c r="J914">
        <v>80</v>
      </c>
      <c r="K914">
        <v>12000</v>
      </c>
      <c r="L914" s="7">
        <f>Sales_Data[[#This Row],[OrderQuantity]] *Sales_Data[[#This Row],[UnitPrice]]</f>
        <v>960000</v>
      </c>
      <c r="M914" s="7">
        <f>Sales_Data[[#This Row],[UnitPrice]]-Sales_Data[[#This Row],[UnitCost]]</f>
        <v>4000</v>
      </c>
      <c r="N914" s="7">
        <f>Sales_Data[[#This Row],[Gross Revenue]]-Sales_Data[[#This Row],[Discount Amount ]]</f>
        <v>956000</v>
      </c>
      <c r="O914" s="7">
        <f>Sales_Data[[#This Row],[OrderQuantity]] *Sales_Data[[#This Row],[UnitCost]]</f>
        <v>640000</v>
      </c>
      <c r="P914" s="7">
        <f>Sales_Data[[#This Row],[ItemCost]] +Sales_Data[[#This Row],[ShippingCost]]</f>
        <v>640543.89</v>
      </c>
      <c r="Q914" s="7">
        <f>Sales_Data[[#This Row],[Gross Revenue]]-Sales_Data[[#This Row],[TotalFinancialCost]]</f>
        <v>319456.11</v>
      </c>
      <c r="R914" s="7">
        <f>Sales_Data[[#This Row],[Actul Bill Amount]]-Sales_Data[[#This Row],[ShippingCost]]</f>
        <v>955456.11</v>
      </c>
      <c r="S914">
        <v>509</v>
      </c>
      <c r="T914">
        <v>543.89</v>
      </c>
      <c r="U914" t="s">
        <v>36</v>
      </c>
      <c r="V914">
        <v>8000</v>
      </c>
      <c r="W914" t="s">
        <v>27</v>
      </c>
      <c r="X914" t="str">
        <f t="shared" si="29"/>
        <v>Mumbai</v>
      </c>
    </row>
    <row r="915" spans="1:24" x14ac:dyDescent="0.4">
      <c r="A915">
        <v>100914</v>
      </c>
      <c r="B915" s="5">
        <v>45957.690972222219</v>
      </c>
      <c r="C915" s="3" t="str">
        <f>TEXT(Sales_Data[[#This Row],[OrderDate]],"mmmm")</f>
        <v>October</v>
      </c>
      <c r="D915" s="3" t="str">
        <f t="shared" si="28"/>
        <v>2025</v>
      </c>
      <c r="E915" t="s">
        <v>23</v>
      </c>
      <c r="F915" t="s">
        <v>46</v>
      </c>
      <c r="G915" t="s">
        <v>29</v>
      </c>
      <c r="H915" t="s">
        <v>32</v>
      </c>
      <c r="I915" t="s">
        <v>100</v>
      </c>
      <c r="J915">
        <v>48</v>
      </c>
      <c r="K915">
        <v>15000</v>
      </c>
      <c r="L915" s="7">
        <f>Sales_Data[[#This Row],[OrderQuantity]] *Sales_Data[[#This Row],[UnitPrice]]</f>
        <v>720000</v>
      </c>
      <c r="M915" s="7">
        <f>Sales_Data[[#This Row],[UnitPrice]]-Sales_Data[[#This Row],[UnitCost]]</f>
        <v>5500</v>
      </c>
      <c r="N915" s="7">
        <f>Sales_Data[[#This Row],[Gross Revenue]]-Sales_Data[[#This Row],[Discount Amount ]]</f>
        <v>714500</v>
      </c>
      <c r="O915" s="7">
        <f>Sales_Data[[#This Row],[OrderQuantity]] *Sales_Data[[#This Row],[UnitCost]]</f>
        <v>456000</v>
      </c>
      <c r="P915" s="7">
        <f>Sales_Data[[#This Row],[ItemCost]] +Sales_Data[[#This Row],[ShippingCost]]</f>
        <v>456594.12</v>
      </c>
      <c r="Q915" s="7">
        <f>Sales_Data[[#This Row],[Gross Revenue]]-Sales_Data[[#This Row],[TotalFinancialCost]]</f>
        <v>263405.88</v>
      </c>
      <c r="R915" s="7">
        <f>Sales_Data[[#This Row],[Actul Bill Amount]]-Sales_Data[[#This Row],[ShippingCost]]</f>
        <v>713905.88</v>
      </c>
      <c r="S915">
        <v>705</v>
      </c>
      <c r="T915">
        <v>594.12</v>
      </c>
      <c r="U915" t="s">
        <v>53</v>
      </c>
      <c r="V915">
        <v>9500</v>
      </c>
      <c r="W915" t="s">
        <v>33</v>
      </c>
      <c r="X915" t="str">
        <f t="shared" si="29"/>
        <v>Delhi</v>
      </c>
    </row>
    <row r="916" spans="1:24" x14ac:dyDescent="0.4">
      <c r="A916">
        <v>100915</v>
      </c>
      <c r="B916" s="5">
        <v>45682.673611111109</v>
      </c>
      <c r="C916" s="3" t="str">
        <f>TEXT(Sales_Data[[#This Row],[OrderDate]],"mmmm")</f>
        <v>January</v>
      </c>
      <c r="D916" s="3" t="str">
        <f t="shared" si="28"/>
        <v>2025</v>
      </c>
      <c r="E916" t="s">
        <v>39</v>
      </c>
      <c r="F916" t="s">
        <v>35</v>
      </c>
      <c r="G916" t="s">
        <v>31</v>
      </c>
      <c r="H916" t="s">
        <v>32</v>
      </c>
      <c r="I916" t="s">
        <v>100</v>
      </c>
      <c r="J916">
        <v>30</v>
      </c>
      <c r="K916">
        <v>12000</v>
      </c>
      <c r="L916" s="7">
        <f>Sales_Data[[#This Row],[OrderQuantity]] *Sales_Data[[#This Row],[UnitPrice]]</f>
        <v>360000</v>
      </c>
      <c r="M916" s="7">
        <f>Sales_Data[[#This Row],[UnitPrice]]-Sales_Data[[#This Row],[UnitCost]]</f>
        <v>4000</v>
      </c>
      <c r="N916" s="7">
        <f>Sales_Data[[#This Row],[Gross Revenue]]-Sales_Data[[#This Row],[Discount Amount ]]</f>
        <v>356000</v>
      </c>
      <c r="O916" s="7">
        <f>Sales_Data[[#This Row],[OrderQuantity]] *Sales_Data[[#This Row],[UnitCost]]</f>
        <v>240000</v>
      </c>
      <c r="P916" s="7">
        <f>Sales_Data[[#This Row],[ItemCost]] +Sales_Data[[#This Row],[ShippingCost]]</f>
        <v>240250.96</v>
      </c>
      <c r="Q916" s="7">
        <f>Sales_Data[[#This Row],[Gross Revenue]]-Sales_Data[[#This Row],[TotalFinancialCost]]</f>
        <v>119749.04000000001</v>
      </c>
      <c r="R916" s="7">
        <f>Sales_Data[[#This Row],[Actul Bill Amount]]-Sales_Data[[#This Row],[ShippingCost]]</f>
        <v>355749.04</v>
      </c>
      <c r="S916">
        <v>1109</v>
      </c>
      <c r="T916">
        <v>250.96</v>
      </c>
      <c r="U916" t="s">
        <v>36</v>
      </c>
      <c r="V916">
        <v>8000</v>
      </c>
      <c r="W916" t="s">
        <v>33</v>
      </c>
      <c r="X916" t="str">
        <f t="shared" si="29"/>
        <v>Delhi</v>
      </c>
    </row>
    <row r="917" spans="1:24" x14ac:dyDescent="0.4">
      <c r="A917">
        <v>100916</v>
      </c>
      <c r="B917" s="5">
        <v>45802.700694444444</v>
      </c>
      <c r="C917" s="3" t="str">
        <f>TEXT(Sales_Data[[#This Row],[OrderDate]],"mmmm")</f>
        <v>May</v>
      </c>
      <c r="D917" s="3" t="str">
        <f t="shared" si="28"/>
        <v>2025</v>
      </c>
      <c r="E917" t="s">
        <v>23</v>
      </c>
      <c r="F917" t="s">
        <v>43</v>
      </c>
      <c r="G917" t="s">
        <v>15</v>
      </c>
      <c r="H917" t="s">
        <v>37</v>
      </c>
      <c r="I917" t="s">
        <v>100</v>
      </c>
      <c r="J917">
        <v>88</v>
      </c>
      <c r="K917">
        <v>4500</v>
      </c>
      <c r="L917" s="7">
        <f>Sales_Data[[#This Row],[OrderQuantity]] *Sales_Data[[#This Row],[UnitPrice]]</f>
        <v>396000</v>
      </c>
      <c r="M917" s="7">
        <f>Sales_Data[[#This Row],[UnitPrice]]-Sales_Data[[#This Row],[UnitCost]]</f>
        <v>2000</v>
      </c>
      <c r="N917" s="7">
        <f>Sales_Data[[#This Row],[Gross Revenue]]-Sales_Data[[#This Row],[Discount Amount ]]</f>
        <v>394000</v>
      </c>
      <c r="O917" s="7">
        <f>Sales_Data[[#This Row],[OrderQuantity]] *Sales_Data[[#This Row],[UnitCost]]</f>
        <v>220000</v>
      </c>
      <c r="P917" s="7">
        <f>Sales_Data[[#This Row],[ItemCost]] +Sales_Data[[#This Row],[ShippingCost]]</f>
        <v>220618.51</v>
      </c>
      <c r="Q917" s="7">
        <f>Sales_Data[[#This Row],[Gross Revenue]]-Sales_Data[[#This Row],[TotalFinancialCost]]</f>
        <v>175381.49</v>
      </c>
      <c r="R917" s="7">
        <f>Sales_Data[[#This Row],[Actul Bill Amount]]-Sales_Data[[#This Row],[ShippingCost]]</f>
        <v>393381.49</v>
      </c>
      <c r="S917">
        <v>569</v>
      </c>
      <c r="T917">
        <v>618.51</v>
      </c>
      <c r="U917" t="s">
        <v>44</v>
      </c>
      <c r="V917">
        <v>2500</v>
      </c>
      <c r="W917" t="s">
        <v>38</v>
      </c>
      <c r="X917" t="str">
        <f t="shared" si="29"/>
        <v>Kolkata</v>
      </c>
    </row>
    <row r="918" spans="1:24" x14ac:dyDescent="0.4">
      <c r="A918">
        <v>100917</v>
      </c>
      <c r="B918" s="5">
        <v>45670.619444444441</v>
      </c>
      <c r="C918" s="3" t="str">
        <f>TEXT(Sales_Data[[#This Row],[OrderDate]],"mmmm")</f>
        <v>January</v>
      </c>
      <c r="D918" s="3" t="str">
        <f t="shared" si="28"/>
        <v>2025</v>
      </c>
      <c r="E918" t="s">
        <v>13</v>
      </c>
      <c r="F918" t="s">
        <v>40</v>
      </c>
      <c r="G918" t="s">
        <v>29</v>
      </c>
      <c r="H918" t="s">
        <v>20</v>
      </c>
      <c r="I918" t="s">
        <v>100</v>
      </c>
      <c r="J918">
        <v>52</v>
      </c>
      <c r="K918">
        <v>1500</v>
      </c>
      <c r="L918" s="7">
        <f>Sales_Data[[#This Row],[OrderQuantity]] *Sales_Data[[#This Row],[UnitPrice]]</f>
        <v>78000</v>
      </c>
      <c r="M918" s="7">
        <f>Sales_Data[[#This Row],[UnitPrice]]-Sales_Data[[#This Row],[UnitCost]]</f>
        <v>700</v>
      </c>
      <c r="N918" s="7">
        <f>Sales_Data[[#This Row],[Gross Revenue]]-Sales_Data[[#This Row],[Discount Amount ]]</f>
        <v>77300</v>
      </c>
      <c r="O918" s="7">
        <f>Sales_Data[[#This Row],[OrderQuantity]] *Sales_Data[[#This Row],[UnitCost]]</f>
        <v>41600</v>
      </c>
      <c r="P918" s="7">
        <f>Sales_Data[[#This Row],[ItemCost]] +Sales_Data[[#This Row],[ShippingCost]]</f>
        <v>41947.31</v>
      </c>
      <c r="Q918" s="7">
        <f>Sales_Data[[#This Row],[Gross Revenue]]-Sales_Data[[#This Row],[TotalFinancialCost]]</f>
        <v>36052.69</v>
      </c>
      <c r="R918" s="7">
        <f>Sales_Data[[#This Row],[Actul Bill Amount]]-Sales_Data[[#This Row],[ShippingCost]]</f>
        <v>76952.69</v>
      </c>
      <c r="S918">
        <v>326</v>
      </c>
      <c r="T918">
        <v>347.31</v>
      </c>
      <c r="U918" t="s">
        <v>52</v>
      </c>
      <c r="V918">
        <v>800</v>
      </c>
      <c r="W918" t="s">
        <v>22</v>
      </c>
      <c r="X918" t="str">
        <f t="shared" si="29"/>
        <v>Nagpur</v>
      </c>
    </row>
    <row r="919" spans="1:24" x14ac:dyDescent="0.4">
      <c r="A919">
        <v>100918</v>
      </c>
      <c r="B919" s="5">
        <v>45869.277083333334</v>
      </c>
      <c r="C919" s="3" t="str">
        <f>TEXT(Sales_Data[[#This Row],[OrderDate]],"mmmm")</f>
        <v>July</v>
      </c>
      <c r="D919" s="3" t="str">
        <f t="shared" si="28"/>
        <v>2025</v>
      </c>
      <c r="E919" t="s">
        <v>48</v>
      </c>
      <c r="F919" t="s">
        <v>40</v>
      </c>
      <c r="G919" t="s">
        <v>29</v>
      </c>
      <c r="H919" t="s">
        <v>25</v>
      </c>
      <c r="I919" t="s">
        <v>100</v>
      </c>
      <c r="J919">
        <v>53</v>
      </c>
      <c r="K919">
        <v>5500</v>
      </c>
      <c r="L919" s="7">
        <f>Sales_Data[[#This Row],[OrderQuantity]] *Sales_Data[[#This Row],[UnitPrice]]</f>
        <v>291500</v>
      </c>
      <c r="M919" s="7">
        <f>Sales_Data[[#This Row],[UnitPrice]]-Sales_Data[[#This Row],[UnitCost]]</f>
        <v>2000</v>
      </c>
      <c r="N919" s="7">
        <f>Sales_Data[[#This Row],[Gross Revenue]]-Sales_Data[[#This Row],[Discount Amount ]]</f>
        <v>289500</v>
      </c>
      <c r="O919" s="7">
        <f>Sales_Data[[#This Row],[OrderQuantity]] *Sales_Data[[#This Row],[UnitCost]]</f>
        <v>185500</v>
      </c>
      <c r="P919" s="7">
        <f>Sales_Data[[#This Row],[ItemCost]] +Sales_Data[[#This Row],[ShippingCost]]</f>
        <v>186410.35</v>
      </c>
      <c r="Q919" s="7">
        <f>Sales_Data[[#This Row],[Gross Revenue]]-Sales_Data[[#This Row],[TotalFinancialCost]]</f>
        <v>105089.65</v>
      </c>
      <c r="R919" s="7">
        <f>Sales_Data[[#This Row],[Actul Bill Amount]]-Sales_Data[[#This Row],[ShippingCost]]</f>
        <v>288589.65000000002</v>
      </c>
      <c r="S919">
        <v>749</v>
      </c>
      <c r="T919">
        <v>910.35</v>
      </c>
      <c r="U919" t="s">
        <v>41</v>
      </c>
      <c r="V919">
        <v>3500</v>
      </c>
      <c r="W919" t="s">
        <v>27</v>
      </c>
      <c r="X919" t="str">
        <f t="shared" si="29"/>
        <v>Mumbai</v>
      </c>
    </row>
    <row r="920" spans="1:24" x14ac:dyDescent="0.4">
      <c r="A920">
        <v>100919</v>
      </c>
      <c r="B920" s="5">
        <v>45682.175000000003</v>
      </c>
      <c r="C920" s="3" t="str">
        <f>TEXT(Sales_Data[[#This Row],[OrderDate]],"mmmm")</f>
        <v>January</v>
      </c>
      <c r="D920" s="3" t="str">
        <f t="shared" si="28"/>
        <v>2025</v>
      </c>
      <c r="E920" t="s">
        <v>50</v>
      </c>
      <c r="F920" t="s">
        <v>28</v>
      </c>
      <c r="G920" t="s">
        <v>15</v>
      </c>
      <c r="H920" t="s">
        <v>37</v>
      </c>
      <c r="I920" t="s">
        <v>100</v>
      </c>
      <c r="J920">
        <v>69</v>
      </c>
      <c r="K920">
        <v>450</v>
      </c>
      <c r="L920" s="7">
        <f>Sales_Data[[#This Row],[OrderQuantity]] *Sales_Data[[#This Row],[UnitPrice]]</f>
        <v>31050</v>
      </c>
      <c r="M920" s="7">
        <f>Sales_Data[[#This Row],[UnitPrice]]-Sales_Data[[#This Row],[UnitCost]]</f>
        <v>250</v>
      </c>
      <c r="N920" s="7">
        <f>Sales_Data[[#This Row],[Gross Revenue]]-Sales_Data[[#This Row],[Discount Amount ]]</f>
        <v>30800</v>
      </c>
      <c r="O920" s="7">
        <f>Sales_Data[[#This Row],[OrderQuantity]] *Sales_Data[[#This Row],[UnitCost]]</f>
        <v>13800</v>
      </c>
      <c r="P920" s="7">
        <f>Sales_Data[[#This Row],[ItemCost]] +Sales_Data[[#This Row],[ShippingCost]]</f>
        <v>14124.44</v>
      </c>
      <c r="Q920" s="7">
        <f>Sales_Data[[#This Row],[Gross Revenue]]-Sales_Data[[#This Row],[TotalFinancialCost]]</f>
        <v>16925.559999999998</v>
      </c>
      <c r="R920" s="7">
        <f>Sales_Data[[#This Row],[Actul Bill Amount]]-Sales_Data[[#This Row],[ShippingCost]]</f>
        <v>30475.56</v>
      </c>
      <c r="S920">
        <v>695</v>
      </c>
      <c r="T920">
        <v>324.44</v>
      </c>
      <c r="U920" t="s">
        <v>30</v>
      </c>
      <c r="V920">
        <v>200</v>
      </c>
      <c r="W920" t="s">
        <v>38</v>
      </c>
      <c r="X920" t="str">
        <f t="shared" si="29"/>
        <v>Kolkata</v>
      </c>
    </row>
    <row r="921" spans="1:24" x14ac:dyDescent="0.4">
      <c r="A921">
        <v>100920</v>
      </c>
      <c r="B921" s="5">
        <v>45725.886111111111</v>
      </c>
      <c r="C921" s="3" t="str">
        <f>TEXT(Sales_Data[[#This Row],[OrderDate]],"mmmm")</f>
        <v>March</v>
      </c>
      <c r="D921" s="3" t="str">
        <f t="shared" si="28"/>
        <v>2025</v>
      </c>
      <c r="E921" t="s">
        <v>34</v>
      </c>
      <c r="F921" t="s">
        <v>24</v>
      </c>
      <c r="G921" t="s">
        <v>15</v>
      </c>
      <c r="H921" t="s">
        <v>37</v>
      </c>
      <c r="I921" t="s">
        <v>100</v>
      </c>
      <c r="J921">
        <v>51</v>
      </c>
      <c r="K921">
        <v>45000</v>
      </c>
      <c r="L921" s="7">
        <f>Sales_Data[[#This Row],[OrderQuantity]] *Sales_Data[[#This Row],[UnitPrice]]</f>
        <v>2295000</v>
      </c>
      <c r="M921" s="7">
        <f>Sales_Data[[#This Row],[UnitPrice]]-Sales_Data[[#This Row],[UnitCost]]</f>
        <v>13000</v>
      </c>
      <c r="N921" s="7">
        <f>Sales_Data[[#This Row],[Gross Revenue]]-Sales_Data[[#This Row],[Discount Amount ]]</f>
        <v>2282000</v>
      </c>
      <c r="O921" s="7">
        <f>Sales_Data[[#This Row],[OrderQuantity]] *Sales_Data[[#This Row],[UnitCost]]</f>
        <v>1632000</v>
      </c>
      <c r="P921" s="7">
        <f>Sales_Data[[#This Row],[ItemCost]] +Sales_Data[[#This Row],[ShippingCost]]</f>
        <v>1634022.71</v>
      </c>
      <c r="Q921" s="7">
        <f>Sales_Data[[#This Row],[Gross Revenue]]-Sales_Data[[#This Row],[TotalFinancialCost]]</f>
        <v>660977.29</v>
      </c>
      <c r="R921" s="7">
        <f>Sales_Data[[#This Row],[Actul Bill Amount]]-Sales_Data[[#This Row],[ShippingCost]]</f>
        <v>2279977.29</v>
      </c>
      <c r="S921">
        <v>1096</v>
      </c>
      <c r="T921">
        <v>2022.71</v>
      </c>
      <c r="U921" t="s">
        <v>26</v>
      </c>
      <c r="V921">
        <v>32000</v>
      </c>
      <c r="W921" t="s">
        <v>38</v>
      </c>
      <c r="X921" t="str">
        <f t="shared" si="29"/>
        <v>Kolkata</v>
      </c>
    </row>
    <row r="922" spans="1:24" x14ac:dyDescent="0.4">
      <c r="A922">
        <v>100921</v>
      </c>
      <c r="B922" s="5">
        <v>45724.784722222219</v>
      </c>
      <c r="C922" s="3" t="str">
        <f>TEXT(Sales_Data[[#This Row],[OrderDate]],"mmmm")</f>
        <v>March</v>
      </c>
      <c r="D922" s="3" t="str">
        <f t="shared" si="28"/>
        <v>2025</v>
      </c>
      <c r="E922" t="s">
        <v>45</v>
      </c>
      <c r="F922" t="s">
        <v>14</v>
      </c>
      <c r="G922" t="s">
        <v>15</v>
      </c>
      <c r="H922" t="s">
        <v>37</v>
      </c>
      <c r="I922" t="s">
        <v>100</v>
      </c>
      <c r="J922">
        <v>16</v>
      </c>
      <c r="K922">
        <v>3200</v>
      </c>
      <c r="L922" s="7">
        <f>Sales_Data[[#This Row],[OrderQuantity]] *Sales_Data[[#This Row],[UnitPrice]]</f>
        <v>51200</v>
      </c>
      <c r="M922" s="7">
        <f>Sales_Data[[#This Row],[UnitPrice]]-Sales_Data[[#This Row],[UnitCost]]</f>
        <v>1200</v>
      </c>
      <c r="N922" s="7">
        <f>Sales_Data[[#This Row],[Gross Revenue]]-Sales_Data[[#This Row],[Discount Amount ]]</f>
        <v>50000</v>
      </c>
      <c r="O922" s="7">
        <f>Sales_Data[[#This Row],[OrderQuantity]] *Sales_Data[[#This Row],[UnitCost]]</f>
        <v>32000</v>
      </c>
      <c r="P922" s="7">
        <f>Sales_Data[[#This Row],[ItemCost]] +Sales_Data[[#This Row],[ShippingCost]]</f>
        <v>32889.4</v>
      </c>
      <c r="Q922" s="7">
        <f>Sales_Data[[#This Row],[Gross Revenue]]-Sales_Data[[#This Row],[TotalFinancialCost]]</f>
        <v>18310.599999999999</v>
      </c>
      <c r="R922" s="7">
        <f>Sales_Data[[#This Row],[Actul Bill Amount]]-Sales_Data[[#This Row],[ShippingCost]]</f>
        <v>49110.6</v>
      </c>
      <c r="S922">
        <v>986</v>
      </c>
      <c r="T922">
        <v>889.4</v>
      </c>
      <c r="U922" t="s">
        <v>17</v>
      </c>
      <c r="V922">
        <v>2000</v>
      </c>
      <c r="W922" t="s">
        <v>38</v>
      </c>
      <c r="X922" t="str">
        <f t="shared" si="29"/>
        <v>Kolkata</v>
      </c>
    </row>
    <row r="923" spans="1:24" x14ac:dyDescent="0.4">
      <c r="A923">
        <v>100922</v>
      </c>
      <c r="B923" s="5">
        <v>45890.907638888886</v>
      </c>
      <c r="C923" s="3" t="str">
        <f>TEXT(Sales_Data[[#This Row],[OrderDate]],"mmmm")</f>
        <v>August</v>
      </c>
      <c r="D923" s="3" t="str">
        <f t="shared" si="28"/>
        <v>2025</v>
      </c>
      <c r="E923" t="s">
        <v>48</v>
      </c>
      <c r="F923" t="s">
        <v>24</v>
      </c>
      <c r="G923" t="s">
        <v>29</v>
      </c>
      <c r="H923" t="s">
        <v>37</v>
      </c>
      <c r="I923" t="s">
        <v>100</v>
      </c>
      <c r="J923">
        <v>86</v>
      </c>
      <c r="K923">
        <v>45000</v>
      </c>
      <c r="L923" s="7">
        <f>Sales_Data[[#This Row],[OrderQuantity]] *Sales_Data[[#This Row],[UnitPrice]]</f>
        <v>3870000</v>
      </c>
      <c r="M923" s="7">
        <f>Sales_Data[[#This Row],[UnitPrice]]-Sales_Data[[#This Row],[UnitCost]]</f>
        <v>13000</v>
      </c>
      <c r="N923" s="7">
        <f>Sales_Data[[#This Row],[Gross Revenue]]-Sales_Data[[#This Row],[Discount Amount ]]</f>
        <v>3857000</v>
      </c>
      <c r="O923" s="7">
        <f>Sales_Data[[#This Row],[OrderQuantity]] *Sales_Data[[#This Row],[UnitCost]]</f>
        <v>2752000</v>
      </c>
      <c r="P923" s="7">
        <f>Sales_Data[[#This Row],[ItemCost]] +Sales_Data[[#This Row],[ShippingCost]]</f>
        <v>2752661.53</v>
      </c>
      <c r="Q923" s="7">
        <f>Sales_Data[[#This Row],[Gross Revenue]]-Sales_Data[[#This Row],[TotalFinancialCost]]</f>
        <v>1117338.4700000002</v>
      </c>
      <c r="R923" s="7">
        <f>Sales_Data[[#This Row],[Actul Bill Amount]]-Sales_Data[[#This Row],[ShippingCost]]</f>
        <v>3856338.47</v>
      </c>
      <c r="S923">
        <v>408</v>
      </c>
      <c r="T923">
        <v>661.53</v>
      </c>
      <c r="U923" t="s">
        <v>26</v>
      </c>
      <c r="V923">
        <v>32000</v>
      </c>
      <c r="W923" t="s">
        <v>38</v>
      </c>
      <c r="X923" t="str">
        <f t="shared" si="29"/>
        <v>Kolkata</v>
      </c>
    </row>
    <row r="924" spans="1:24" x14ac:dyDescent="0.4">
      <c r="A924">
        <v>100923</v>
      </c>
      <c r="B924" s="5">
        <v>45766.276388888888</v>
      </c>
      <c r="C924" s="3" t="str">
        <f>TEXT(Sales_Data[[#This Row],[OrderDate]],"mmmm")</f>
        <v>April</v>
      </c>
      <c r="D924" s="3" t="str">
        <f t="shared" si="28"/>
        <v>2025</v>
      </c>
      <c r="E924" t="s">
        <v>34</v>
      </c>
      <c r="F924" t="s">
        <v>40</v>
      </c>
      <c r="G924" t="s">
        <v>15</v>
      </c>
      <c r="H924" t="s">
        <v>16</v>
      </c>
      <c r="I924" t="s">
        <v>100</v>
      </c>
      <c r="J924">
        <v>35</v>
      </c>
      <c r="K924">
        <v>1500</v>
      </c>
      <c r="L924" s="7">
        <f>Sales_Data[[#This Row],[OrderQuantity]] *Sales_Data[[#This Row],[UnitPrice]]</f>
        <v>52500</v>
      </c>
      <c r="M924" s="7">
        <f>Sales_Data[[#This Row],[UnitPrice]]-Sales_Data[[#This Row],[UnitCost]]</f>
        <v>700</v>
      </c>
      <c r="N924" s="7">
        <f>Sales_Data[[#This Row],[Gross Revenue]]-Sales_Data[[#This Row],[Discount Amount ]]</f>
        <v>51800</v>
      </c>
      <c r="O924" s="7">
        <f>Sales_Data[[#This Row],[OrderQuantity]] *Sales_Data[[#This Row],[UnitCost]]</f>
        <v>28000</v>
      </c>
      <c r="P924" s="7">
        <f>Sales_Data[[#This Row],[ItemCost]] +Sales_Data[[#This Row],[ShippingCost]]</f>
        <v>28794.82</v>
      </c>
      <c r="Q924" s="7">
        <f>Sales_Data[[#This Row],[Gross Revenue]]-Sales_Data[[#This Row],[TotalFinancialCost]]</f>
        <v>23705.18</v>
      </c>
      <c r="R924" s="7">
        <f>Sales_Data[[#This Row],[Actul Bill Amount]]-Sales_Data[[#This Row],[ShippingCost]]</f>
        <v>51005.18</v>
      </c>
      <c r="S924">
        <v>1034</v>
      </c>
      <c r="T924">
        <v>794.82</v>
      </c>
      <c r="U924" t="s">
        <v>52</v>
      </c>
      <c r="V924">
        <v>800</v>
      </c>
      <c r="W924" t="s">
        <v>18</v>
      </c>
      <c r="X924" t="str">
        <f t="shared" si="29"/>
        <v>Bengaluru</v>
      </c>
    </row>
    <row r="925" spans="1:24" x14ac:dyDescent="0.4">
      <c r="A925">
        <v>100924</v>
      </c>
      <c r="B925" s="5">
        <v>45803.045138888891</v>
      </c>
      <c r="C925" s="3" t="str">
        <f>TEXT(Sales_Data[[#This Row],[OrderDate]],"mmmm")</f>
        <v>May</v>
      </c>
      <c r="D925" s="3" t="str">
        <f t="shared" si="28"/>
        <v>2025</v>
      </c>
      <c r="E925" t="s">
        <v>48</v>
      </c>
      <c r="F925" t="s">
        <v>14</v>
      </c>
      <c r="G925" t="s">
        <v>31</v>
      </c>
      <c r="H925" t="s">
        <v>16</v>
      </c>
      <c r="I925" t="s">
        <v>100</v>
      </c>
      <c r="J925">
        <v>68</v>
      </c>
      <c r="K925">
        <v>3200</v>
      </c>
      <c r="L925" s="7">
        <f>Sales_Data[[#This Row],[OrderQuantity]] *Sales_Data[[#This Row],[UnitPrice]]</f>
        <v>217600</v>
      </c>
      <c r="M925" s="7">
        <f>Sales_Data[[#This Row],[UnitPrice]]-Sales_Data[[#This Row],[UnitCost]]</f>
        <v>1200</v>
      </c>
      <c r="N925" s="7">
        <f>Sales_Data[[#This Row],[Gross Revenue]]-Sales_Data[[#This Row],[Discount Amount ]]</f>
        <v>216400</v>
      </c>
      <c r="O925" s="7">
        <f>Sales_Data[[#This Row],[OrderQuantity]] *Sales_Data[[#This Row],[UnitCost]]</f>
        <v>136000</v>
      </c>
      <c r="P925" s="7">
        <f>Sales_Data[[#This Row],[ItemCost]] +Sales_Data[[#This Row],[ShippingCost]]</f>
        <v>136505.04</v>
      </c>
      <c r="Q925" s="7">
        <f>Sales_Data[[#This Row],[Gross Revenue]]-Sales_Data[[#This Row],[TotalFinancialCost]]</f>
        <v>81094.959999999992</v>
      </c>
      <c r="R925" s="7">
        <f>Sales_Data[[#This Row],[Actul Bill Amount]]-Sales_Data[[#This Row],[ShippingCost]]</f>
        <v>215894.96</v>
      </c>
      <c r="S925">
        <v>715</v>
      </c>
      <c r="T925">
        <v>505.04</v>
      </c>
      <c r="U925" t="s">
        <v>17</v>
      </c>
      <c r="V925">
        <v>2000</v>
      </c>
      <c r="W925" t="s">
        <v>18</v>
      </c>
      <c r="X925" t="str">
        <f t="shared" si="29"/>
        <v>Bengaluru</v>
      </c>
    </row>
    <row r="926" spans="1:24" x14ac:dyDescent="0.4">
      <c r="A926">
        <v>100925</v>
      </c>
      <c r="B926" s="5">
        <v>45768.62222222222</v>
      </c>
      <c r="C926" s="3" t="str">
        <f>TEXT(Sales_Data[[#This Row],[OrderDate]],"mmmm")</f>
        <v>April</v>
      </c>
      <c r="D926" s="3" t="str">
        <f t="shared" si="28"/>
        <v>2025</v>
      </c>
      <c r="E926" t="s">
        <v>45</v>
      </c>
      <c r="F926" t="s">
        <v>24</v>
      </c>
      <c r="G926" t="s">
        <v>29</v>
      </c>
      <c r="H926" t="s">
        <v>25</v>
      </c>
      <c r="I926" t="s">
        <v>100</v>
      </c>
      <c r="J926">
        <v>3</v>
      </c>
      <c r="K926">
        <v>25000</v>
      </c>
      <c r="L926" s="7">
        <f>Sales_Data[[#This Row],[OrderQuantity]] *Sales_Data[[#This Row],[UnitPrice]]</f>
        <v>75000</v>
      </c>
      <c r="M926" s="7">
        <f>Sales_Data[[#This Row],[UnitPrice]]-Sales_Data[[#This Row],[UnitCost]]</f>
        <v>7000</v>
      </c>
      <c r="N926" s="7">
        <f>Sales_Data[[#This Row],[Gross Revenue]]-Sales_Data[[#This Row],[Discount Amount ]]</f>
        <v>68000</v>
      </c>
      <c r="O926" s="7">
        <f>Sales_Data[[#This Row],[OrderQuantity]] *Sales_Data[[#This Row],[UnitCost]]</f>
        <v>54000</v>
      </c>
      <c r="P926" s="7">
        <f>Sales_Data[[#This Row],[ItemCost]] +Sales_Data[[#This Row],[ShippingCost]]</f>
        <v>54275.72</v>
      </c>
      <c r="Q926" s="7">
        <f>Sales_Data[[#This Row],[Gross Revenue]]-Sales_Data[[#This Row],[TotalFinancialCost]]</f>
        <v>20724.28</v>
      </c>
      <c r="R926" s="7">
        <f>Sales_Data[[#This Row],[Actul Bill Amount]]-Sales_Data[[#This Row],[ShippingCost]]</f>
        <v>67724.28</v>
      </c>
      <c r="S926">
        <v>940</v>
      </c>
      <c r="T926">
        <v>275.72000000000003</v>
      </c>
      <c r="U926" t="s">
        <v>60</v>
      </c>
      <c r="V926">
        <v>18000</v>
      </c>
      <c r="W926" t="s">
        <v>27</v>
      </c>
      <c r="X926" t="str">
        <f t="shared" si="29"/>
        <v>Mumbai</v>
      </c>
    </row>
    <row r="927" spans="1:24" x14ac:dyDescent="0.4">
      <c r="A927">
        <v>100926</v>
      </c>
      <c r="B927" s="5">
        <v>45885.881249999999</v>
      </c>
      <c r="C927" s="3" t="str">
        <f>TEXT(Sales_Data[[#This Row],[OrderDate]],"mmmm")</f>
        <v>August</v>
      </c>
      <c r="D927" s="3" t="str">
        <f t="shared" si="28"/>
        <v>2025</v>
      </c>
      <c r="E927" t="s">
        <v>19</v>
      </c>
      <c r="F927" t="s">
        <v>40</v>
      </c>
      <c r="G927" t="s">
        <v>15</v>
      </c>
      <c r="H927" t="s">
        <v>20</v>
      </c>
      <c r="I927" t="s">
        <v>100</v>
      </c>
      <c r="J927">
        <v>72</v>
      </c>
      <c r="K927">
        <v>1500</v>
      </c>
      <c r="L927" s="7">
        <f>Sales_Data[[#This Row],[OrderQuantity]] *Sales_Data[[#This Row],[UnitPrice]]</f>
        <v>108000</v>
      </c>
      <c r="M927" s="7">
        <f>Sales_Data[[#This Row],[UnitPrice]]-Sales_Data[[#This Row],[UnitCost]]</f>
        <v>700</v>
      </c>
      <c r="N927" s="7">
        <f>Sales_Data[[#This Row],[Gross Revenue]]-Sales_Data[[#This Row],[Discount Amount ]]</f>
        <v>107300</v>
      </c>
      <c r="O927" s="7">
        <f>Sales_Data[[#This Row],[OrderQuantity]] *Sales_Data[[#This Row],[UnitCost]]</f>
        <v>57600</v>
      </c>
      <c r="P927" s="7">
        <f>Sales_Data[[#This Row],[ItemCost]] +Sales_Data[[#This Row],[ShippingCost]]</f>
        <v>58595.38</v>
      </c>
      <c r="Q927" s="7">
        <f>Sales_Data[[#This Row],[Gross Revenue]]-Sales_Data[[#This Row],[TotalFinancialCost]]</f>
        <v>49404.62</v>
      </c>
      <c r="R927" s="7">
        <f>Sales_Data[[#This Row],[Actul Bill Amount]]-Sales_Data[[#This Row],[ShippingCost]]</f>
        <v>106304.62</v>
      </c>
      <c r="S927">
        <v>1047</v>
      </c>
      <c r="T927">
        <v>995.38</v>
      </c>
      <c r="U927" t="s">
        <v>52</v>
      </c>
      <c r="V927">
        <v>800</v>
      </c>
      <c r="W927" t="s">
        <v>22</v>
      </c>
      <c r="X927" t="str">
        <f t="shared" si="29"/>
        <v>Nagpur</v>
      </c>
    </row>
    <row r="928" spans="1:24" x14ac:dyDescent="0.4">
      <c r="A928">
        <v>100927</v>
      </c>
      <c r="B928" s="5">
        <v>45768.572916666664</v>
      </c>
      <c r="C928" s="3" t="str">
        <f>TEXT(Sales_Data[[#This Row],[OrderDate]],"mmmm")</f>
        <v>April</v>
      </c>
      <c r="D928" s="3" t="str">
        <f t="shared" si="28"/>
        <v>2025</v>
      </c>
      <c r="E928" t="s">
        <v>34</v>
      </c>
      <c r="F928" t="s">
        <v>43</v>
      </c>
      <c r="G928" t="s">
        <v>15</v>
      </c>
      <c r="H928" t="s">
        <v>25</v>
      </c>
      <c r="I928" t="s">
        <v>100</v>
      </c>
      <c r="J928">
        <v>30</v>
      </c>
      <c r="K928">
        <v>1800</v>
      </c>
      <c r="L928" s="7">
        <f>Sales_Data[[#This Row],[OrderQuantity]] *Sales_Data[[#This Row],[UnitPrice]]</f>
        <v>54000</v>
      </c>
      <c r="M928" s="7">
        <f>Sales_Data[[#This Row],[UnitPrice]]-Sales_Data[[#This Row],[UnitCost]]</f>
        <v>900</v>
      </c>
      <c r="N928" s="7">
        <f>Sales_Data[[#This Row],[Gross Revenue]]-Sales_Data[[#This Row],[Discount Amount ]]</f>
        <v>53100</v>
      </c>
      <c r="O928" s="7">
        <f>Sales_Data[[#This Row],[OrderQuantity]] *Sales_Data[[#This Row],[UnitCost]]</f>
        <v>27000</v>
      </c>
      <c r="P928" s="7">
        <f>Sales_Data[[#This Row],[ItemCost]] +Sales_Data[[#This Row],[ShippingCost]]</f>
        <v>27612.09</v>
      </c>
      <c r="Q928" s="7">
        <f>Sales_Data[[#This Row],[Gross Revenue]]-Sales_Data[[#This Row],[TotalFinancialCost]]</f>
        <v>26387.91</v>
      </c>
      <c r="R928" s="7">
        <f>Sales_Data[[#This Row],[Actul Bill Amount]]-Sales_Data[[#This Row],[ShippingCost]]</f>
        <v>52487.91</v>
      </c>
      <c r="S928">
        <v>518</v>
      </c>
      <c r="T928">
        <v>612.09</v>
      </c>
      <c r="U928" t="s">
        <v>51</v>
      </c>
      <c r="V928">
        <v>900</v>
      </c>
      <c r="W928" t="s">
        <v>27</v>
      </c>
      <c r="X928" t="str">
        <f t="shared" si="29"/>
        <v>Mumbai</v>
      </c>
    </row>
    <row r="929" spans="1:24" x14ac:dyDescent="0.4">
      <c r="A929">
        <v>100928</v>
      </c>
      <c r="B929" s="5">
        <v>45691.224999999999</v>
      </c>
      <c r="C929" s="3" t="str">
        <f>TEXT(Sales_Data[[#This Row],[OrderDate]],"mmmm")</f>
        <v>February</v>
      </c>
      <c r="D929" s="3" t="str">
        <f t="shared" si="28"/>
        <v>2025</v>
      </c>
      <c r="E929" t="s">
        <v>45</v>
      </c>
      <c r="F929" t="s">
        <v>55</v>
      </c>
      <c r="G929" t="s">
        <v>15</v>
      </c>
      <c r="H929" t="s">
        <v>37</v>
      </c>
      <c r="I929" t="s">
        <v>100</v>
      </c>
      <c r="J929">
        <v>85</v>
      </c>
      <c r="K929">
        <v>600</v>
      </c>
      <c r="L929" s="7">
        <f>Sales_Data[[#This Row],[OrderQuantity]] *Sales_Data[[#This Row],[UnitPrice]]</f>
        <v>51000</v>
      </c>
      <c r="M929" s="7">
        <f>Sales_Data[[#This Row],[UnitPrice]]-Sales_Data[[#This Row],[UnitCost]]</f>
        <v>250</v>
      </c>
      <c r="N929" s="7">
        <f>Sales_Data[[#This Row],[Gross Revenue]]-Sales_Data[[#This Row],[Discount Amount ]]</f>
        <v>50750</v>
      </c>
      <c r="O929" s="7">
        <f>Sales_Data[[#This Row],[OrderQuantity]] *Sales_Data[[#This Row],[UnitCost]]</f>
        <v>29750</v>
      </c>
      <c r="P929" s="7">
        <f>Sales_Data[[#This Row],[ItemCost]] +Sales_Data[[#This Row],[ShippingCost]]</f>
        <v>30540.78</v>
      </c>
      <c r="Q929" s="7">
        <f>Sales_Data[[#This Row],[Gross Revenue]]-Sales_Data[[#This Row],[TotalFinancialCost]]</f>
        <v>20459.22</v>
      </c>
      <c r="R929" s="7">
        <f>Sales_Data[[#This Row],[Actul Bill Amount]]-Sales_Data[[#This Row],[ShippingCost]]</f>
        <v>49959.22</v>
      </c>
      <c r="S929">
        <v>338</v>
      </c>
      <c r="T929">
        <v>790.78</v>
      </c>
      <c r="U929" t="s">
        <v>57</v>
      </c>
      <c r="V929">
        <v>350</v>
      </c>
      <c r="W929" t="s">
        <v>38</v>
      </c>
      <c r="X929" t="str">
        <f t="shared" si="29"/>
        <v>Kolkata</v>
      </c>
    </row>
    <row r="930" spans="1:24" x14ac:dyDescent="0.4">
      <c r="A930">
        <v>100929</v>
      </c>
      <c r="B930" s="5">
        <v>45768.836111111108</v>
      </c>
      <c r="C930" s="3" t="str">
        <f>TEXT(Sales_Data[[#This Row],[OrderDate]],"mmmm")</f>
        <v>April</v>
      </c>
      <c r="D930" s="3" t="str">
        <f t="shared" si="28"/>
        <v>2025</v>
      </c>
      <c r="E930" t="s">
        <v>34</v>
      </c>
      <c r="F930" t="s">
        <v>14</v>
      </c>
      <c r="G930" t="s">
        <v>31</v>
      </c>
      <c r="H930" t="s">
        <v>32</v>
      </c>
      <c r="I930" t="s">
        <v>100</v>
      </c>
      <c r="J930">
        <v>27</v>
      </c>
      <c r="K930">
        <v>3200</v>
      </c>
      <c r="L930" s="7">
        <f>Sales_Data[[#This Row],[OrderQuantity]] *Sales_Data[[#This Row],[UnitPrice]]</f>
        <v>86400</v>
      </c>
      <c r="M930" s="7">
        <f>Sales_Data[[#This Row],[UnitPrice]]-Sales_Data[[#This Row],[UnitCost]]</f>
        <v>1200</v>
      </c>
      <c r="N930" s="7">
        <f>Sales_Data[[#This Row],[Gross Revenue]]-Sales_Data[[#This Row],[Discount Amount ]]</f>
        <v>85200</v>
      </c>
      <c r="O930" s="7">
        <f>Sales_Data[[#This Row],[OrderQuantity]] *Sales_Data[[#This Row],[UnitCost]]</f>
        <v>54000</v>
      </c>
      <c r="P930" s="7">
        <f>Sales_Data[[#This Row],[ItemCost]] +Sales_Data[[#This Row],[ShippingCost]]</f>
        <v>54422.26</v>
      </c>
      <c r="Q930" s="7">
        <f>Sales_Data[[#This Row],[Gross Revenue]]-Sales_Data[[#This Row],[TotalFinancialCost]]</f>
        <v>31977.739999999998</v>
      </c>
      <c r="R930" s="7">
        <f>Sales_Data[[#This Row],[Actul Bill Amount]]-Sales_Data[[#This Row],[ShippingCost]]</f>
        <v>84777.74</v>
      </c>
      <c r="S930">
        <v>736</v>
      </c>
      <c r="T930">
        <v>422.26</v>
      </c>
      <c r="U930" t="s">
        <v>17</v>
      </c>
      <c r="V930">
        <v>2000</v>
      </c>
      <c r="W930" t="s">
        <v>33</v>
      </c>
      <c r="X930" t="str">
        <f t="shared" si="29"/>
        <v>Delhi</v>
      </c>
    </row>
    <row r="931" spans="1:24" x14ac:dyDescent="0.4">
      <c r="A931">
        <v>100930</v>
      </c>
      <c r="B931" s="5">
        <v>45921.290972222225</v>
      </c>
      <c r="C931" s="3" t="str">
        <f>TEXT(Sales_Data[[#This Row],[OrderDate]],"mmmm")</f>
        <v>September</v>
      </c>
      <c r="D931" s="3" t="str">
        <f t="shared" si="28"/>
        <v>2025</v>
      </c>
      <c r="E931" t="s">
        <v>45</v>
      </c>
      <c r="F931" t="s">
        <v>43</v>
      </c>
      <c r="G931" t="s">
        <v>15</v>
      </c>
      <c r="H931" t="s">
        <v>16</v>
      </c>
      <c r="I931" t="s">
        <v>100</v>
      </c>
      <c r="J931">
        <v>15</v>
      </c>
      <c r="K931">
        <v>2800</v>
      </c>
      <c r="L931" s="7">
        <f>Sales_Data[[#This Row],[OrderQuantity]] *Sales_Data[[#This Row],[UnitPrice]]</f>
        <v>42000</v>
      </c>
      <c r="M931" s="7">
        <f>Sales_Data[[#This Row],[UnitPrice]]-Sales_Data[[#This Row],[UnitCost]]</f>
        <v>1300</v>
      </c>
      <c r="N931" s="7">
        <f>Sales_Data[[#This Row],[Gross Revenue]]-Sales_Data[[#This Row],[Discount Amount ]]</f>
        <v>40700</v>
      </c>
      <c r="O931" s="7">
        <f>Sales_Data[[#This Row],[OrderQuantity]] *Sales_Data[[#This Row],[UnitCost]]</f>
        <v>22500</v>
      </c>
      <c r="P931" s="7">
        <f>Sales_Data[[#This Row],[ItemCost]] +Sales_Data[[#This Row],[ShippingCost]]</f>
        <v>24201.64</v>
      </c>
      <c r="Q931" s="7">
        <f>Sales_Data[[#This Row],[Gross Revenue]]-Sales_Data[[#This Row],[TotalFinancialCost]]</f>
        <v>17798.36</v>
      </c>
      <c r="R931" s="7">
        <f>Sales_Data[[#This Row],[Actul Bill Amount]]-Sales_Data[[#This Row],[ShippingCost]]</f>
        <v>38998.36</v>
      </c>
      <c r="S931">
        <v>1097</v>
      </c>
      <c r="T931">
        <v>1701.64</v>
      </c>
      <c r="U931" t="s">
        <v>61</v>
      </c>
      <c r="V931">
        <v>1500</v>
      </c>
      <c r="W931" t="s">
        <v>18</v>
      </c>
      <c r="X931" t="str">
        <f t="shared" si="29"/>
        <v>Bengaluru</v>
      </c>
    </row>
    <row r="932" spans="1:24" x14ac:dyDescent="0.4">
      <c r="A932">
        <v>100931</v>
      </c>
      <c r="B932" s="5">
        <v>45893.337500000001</v>
      </c>
      <c r="C932" s="3" t="str">
        <f>TEXT(Sales_Data[[#This Row],[OrderDate]],"mmmm")</f>
        <v>August</v>
      </c>
      <c r="D932" s="3" t="str">
        <f t="shared" si="28"/>
        <v>2025</v>
      </c>
      <c r="E932" t="s">
        <v>39</v>
      </c>
      <c r="F932" t="s">
        <v>46</v>
      </c>
      <c r="G932" t="s">
        <v>15</v>
      </c>
      <c r="H932" t="s">
        <v>20</v>
      </c>
      <c r="I932" t="s">
        <v>100</v>
      </c>
      <c r="J932">
        <v>90</v>
      </c>
      <c r="K932">
        <v>15000</v>
      </c>
      <c r="L932" s="7">
        <f>Sales_Data[[#This Row],[OrderQuantity]] *Sales_Data[[#This Row],[UnitPrice]]</f>
        <v>1350000</v>
      </c>
      <c r="M932" s="7">
        <f>Sales_Data[[#This Row],[UnitPrice]]-Sales_Data[[#This Row],[UnitCost]]</f>
        <v>5500</v>
      </c>
      <c r="N932" s="7">
        <f>Sales_Data[[#This Row],[Gross Revenue]]-Sales_Data[[#This Row],[Discount Amount ]]</f>
        <v>1344500</v>
      </c>
      <c r="O932" s="7">
        <f>Sales_Data[[#This Row],[OrderQuantity]] *Sales_Data[[#This Row],[UnitCost]]</f>
        <v>855000</v>
      </c>
      <c r="P932" s="7">
        <f>Sales_Data[[#This Row],[ItemCost]] +Sales_Data[[#This Row],[ShippingCost]]</f>
        <v>855671.18</v>
      </c>
      <c r="Q932" s="7">
        <f>Sales_Data[[#This Row],[Gross Revenue]]-Sales_Data[[#This Row],[TotalFinancialCost]]</f>
        <v>494328.81999999995</v>
      </c>
      <c r="R932" s="7">
        <f>Sales_Data[[#This Row],[Actul Bill Amount]]-Sales_Data[[#This Row],[ShippingCost]]</f>
        <v>1343828.82</v>
      </c>
      <c r="S932">
        <v>330</v>
      </c>
      <c r="T932">
        <v>671.18</v>
      </c>
      <c r="U932" t="s">
        <v>53</v>
      </c>
      <c r="V932">
        <v>9500</v>
      </c>
      <c r="W932" t="s">
        <v>22</v>
      </c>
      <c r="X932" t="str">
        <f t="shared" si="29"/>
        <v>Nagpur</v>
      </c>
    </row>
    <row r="933" spans="1:24" x14ac:dyDescent="0.4">
      <c r="A933">
        <v>100932</v>
      </c>
      <c r="B933" s="5">
        <v>45740.948611111111</v>
      </c>
      <c r="C933" s="3" t="str">
        <f>TEXT(Sales_Data[[#This Row],[OrderDate]],"mmmm")</f>
        <v>March</v>
      </c>
      <c r="D933" s="3" t="str">
        <f t="shared" si="28"/>
        <v>2025</v>
      </c>
      <c r="E933" t="s">
        <v>45</v>
      </c>
      <c r="F933" t="s">
        <v>35</v>
      </c>
      <c r="G933" t="s">
        <v>29</v>
      </c>
      <c r="H933" t="s">
        <v>32</v>
      </c>
      <c r="I933" t="s">
        <v>100</v>
      </c>
      <c r="J933">
        <v>19</v>
      </c>
      <c r="K933">
        <v>8500</v>
      </c>
      <c r="L933" s="7">
        <f>Sales_Data[[#This Row],[OrderQuantity]] *Sales_Data[[#This Row],[UnitPrice]]</f>
        <v>161500</v>
      </c>
      <c r="M933" s="7">
        <f>Sales_Data[[#This Row],[UnitPrice]]-Sales_Data[[#This Row],[UnitCost]]</f>
        <v>3000</v>
      </c>
      <c r="N933" s="7">
        <f>Sales_Data[[#This Row],[Gross Revenue]]-Sales_Data[[#This Row],[Discount Amount ]]</f>
        <v>158500</v>
      </c>
      <c r="O933" s="7">
        <f>Sales_Data[[#This Row],[OrderQuantity]] *Sales_Data[[#This Row],[UnitCost]]</f>
        <v>104500</v>
      </c>
      <c r="P933" s="7">
        <f>Sales_Data[[#This Row],[ItemCost]] +Sales_Data[[#This Row],[ShippingCost]]</f>
        <v>105355.41</v>
      </c>
      <c r="Q933" s="7">
        <f>Sales_Data[[#This Row],[Gross Revenue]]-Sales_Data[[#This Row],[TotalFinancialCost]]</f>
        <v>56144.59</v>
      </c>
      <c r="R933" s="7">
        <f>Sales_Data[[#This Row],[Actul Bill Amount]]-Sales_Data[[#This Row],[ShippingCost]]</f>
        <v>157644.59</v>
      </c>
      <c r="S933">
        <v>427</v>
      </c>
      <c r="T933">
        <v>855.41</v>
      </c>
      <c r="U933" t="s">
        <v>49</v>
      </c>
      <c r="V933">
        <v>5500</v>
      </c>
      <c r="W933" t="s">
        <v>33</v>
      </c>
      <c r="X933" t="str">
        <f t="shared" si="29"/>
        <v>Delhi</v>
      </c>
    </row>
    <row r="934" spans="1:24" x14ac:dyDescent="0.4">
      <c r="A934">
        <v>100933</v>
      </c>
      <c r="B934" s="5">
        <v>45699.054166666669</v>
      </c>
      <c r="C934" s="3" t="str">
        <f>TEXT(Sales_Data[[#This Row],[OrderDate]],"mmmm")</f>
        <v>February</v>
      </c>
      <c r="D934" s="3" t="str">
        <f t="shared" si="28"/>
        <v>2025</v>
      </c>
      <c r="E934" t="s">
        <v>39</v>
      </c>
      <c r="F934" t="s">
        <v>55</v>
      </c>
      <c r="G934" t="s">
        <v>15</v>
      </c>
      <c r="H934" t="s">
        <v>25</v>
      </c>
      <c r="I934" t="s">
        <v>100</v>
      </c>
      <c r="J934">
        <v>36</v>
      </c>
      <c r="K934">
        <v>600</v>
      </c>
      <c r="L934" s="7">
        <f>Sales_Data[[#This Row],[OrderQuantity]] *Sales_Data[[#This Row],[UnitPrice]]</f>
        <v>21600</v>
      </c>
      <c r="M934" s="7">
        <f>Sales_Data[[#This Row],[UnitPrice]]-Sales_Data[[#This Row],[UnitCost]]</f>
        <v>250</v>
      </c>
      <c r="N934" s="7">
        <f>Sales_Data[[#This Row],[Gross Revenue]]-Sales_Data[[#This Row],[Discount Amount ]]</f>
        <v>21350</v>
      </c>
      <c r="O934" s="7">
        <f>Sales_Data[[#This Row],[OrderQuantity]] *Sales_Data[[#This Row],[UnitCost]]</f>
        <v>12600</v>
      </c>
      <c r="P934" s="7">
        <f>Sales_Data[[#This Row],[ItemCost]] +Sales_Data[[#This Row],[ShippingCost]]</f>
        <v>12884.98</v>
      </c>
      <c r="Q934" s="7">
        <f>Sales_Data[[#This Row],[Gross Revenue]]-Sales_Data[[#This Row],[TotalFinancialCost]]</f>
        <v>8715.02</v>
      </c>
      <c r="R934" s="7">
        <f>Sales_Data[[#This Row],[Actul Bill Amount]]-Sales_Data[[#This Row],[ShippingCost]]</f>
        <v>21065.02</v>
      </c>
      <c r="S934">
        <v>875</v>
      </c>
      <c r="T934">
        <v>284.98</v>
      </c>
      <c r="U934" t="s">
        <v>57</v>
      </c>
      <c r="V934">
        <v>350</v>
      </c>
      <c r="W934" t="s">
        <v>27</v>
      </c>
      <c r="X934" t="str">
        <f t="shared" si="29"/>
        <v>Mumbai</v>
      </c>
    </row>
    <row r="935" spans="1:24" x14ac:dyDescent="0.4">
      <c r="A935">
        <v>100934</v>
      </c>
      <c r="B935" s="5">
        <v>45758.793749999997</v>
      </c>
      <c r="C935" s="3" t="str">
        <f>TEXT(Sales_Data[[#This Row],[OrderDate]],"mmmm")</f>
        <v>April</v>
      </c>
      <c r="D935" s="3" t="str">
        <f t="shared" si="28"/>
        <v>2025</v>
      </c>
      <c r="E935" t="s">
        <v>45</v>
      </c>
      <c r="F935" t="s">
        <v>35</v>
      </c>
      <c r="G935" t="s">
        <v>15</v>
      </c>
      <c r="H935" t="s">
        <v>37</v>
      </c>
      <c r="I935" t="s">
        <v>100</v>
      </c>
      <c r="J935">
        <v>64</v>
      </c>
      <c r="K935">
        <v>12000</v>
      </c>
      <c r="L935" s="7">
        <f>Sales_Data[[#This Row],[OrderQuantity]] *Sales_Data[[#This Row],[UnitPrice]]</f>
        <v>768000</v>
      </c>
      <c r="M935" s="7">
        <f>Sales_Data[[#This Row],[UnitPrice]]-Sales_Data[[#This Row],[UnitCost]]</f>
        <v>4000</v>
      </c>
      <c r="N935" s="7">
        <f>Sales_Data[[#This Row],[Gross Revenue]]-Sales_Data[[#This Row],[Discount Amount ]]</f>
        <v>764000</v>
      </c>
      <c r="O935" s="7">
        <f>Sales_Data[[#This Row],[OrderQuantity]] *Sales_Data[[#This Row],[UnitCost]]</f>
        <v>512000</v>
      </c>
      <c r="P935" s="7">
        <f>Sales_Data[[#This Row],[ItemCost]] +Sales_Data[[#This Row],[ShippingCost]]</f>
        <v>512640.87</v>
      </c>
      <c r="Q935" s="7">
        <f>Sales_Data[[#This Row],[Gross Revenue]]-Sales_Data[[#This Row],[TotalFinancialCost]]</f>
        <v>255359.13</v>
      </c>
      <c r="R935" s="7">
        <f>Sales_Data[[#This Row],[Actul Bill Amount]]-Sales_Data[[#This Row],[ShippingCost]]</f>
        <v>763359.13</v>
      </c>
      <c r="S935">
        <v>526</v>
      </c>
      <c r="T935">
        <v>640.87</v>
      </c>
      <c r="U935" t="s">
        <v>36</v>
      </c>
      <c r="V935">
        <v>8000</v>
      </c>
      <c r="W935" t="s">
        <v>38</v>
      </c>
      <c r="X935" t="str">
        <f t="shared" si="29"/>
        <v>Kolkata</v>
      </c>
    </row>
    <row r="936" spans="1:24" x14ac:dyDescent="0.4">
      <c r="A936">
        <v>100935</v>
      </c>
      <c r="B936" s="5">
        <v>45663.006249999999</v>
      </c>
      <c r="C936" s="3" t="str">
        <f>TEXT(Sales_Data[[#This Row],[OrderDate]],"mmmm")</f>
        <v>January</v>
      </c>
      <c r="D936" s="3" t="str">
        <f t="shared" si="28"/>
        <v>2025</v>
      </c>
      <c r="E936" t="s">
        <v>45</v>
      </c>
      <c r="F936" t="s">
        <v>28</v>
      </c>
      <c r="G936" t="s">
        <v>15</v>
      </c>
      <c r="H936" t="s">
        <v>32</v>
      </c>
      <c r="I936" t="s">
        <v>100</v>
      </c>
      <c r="J936">
        <v>14</v>
      </c>
      <c r="K936">
        <v>450</v>
      </c>
      <c r="L936" s="7">
        <f>Sales_Data[[#This Row],[OrderQuantity]] *Sales_Data[[#This Row],[UnitPrice]]</f>
        <v>6300</v>
      </c>
      <c r="M936" s="7">
        <f>Sales_Data[[#This Row],[UnitPrice]]-Sales_Data[[#This Row],[UnitCost]]</f>
        <v>250</v>
      </c>
      <c r="N936" s="7">
        <f>Sales_Data[[#This Row],[Gross Revenue]]-Sales_Data[[#This Row],[Discount Amount ]]</f>
        <v>6050</v>
      </c>
      <c r="O936" s="7">
        <f>Sales_Data[[#This Row],[OrderQuantity]] *Sales_Data[[#This Row],[UnitCost]]</f>
        <v>2800</v>
      </c>
      <c r="P936" s="7">
        <f>Sales_Data[[#This Row],[ItemCost]] +Sales_Data[[#This Row],[ShippingCost]]</f>
        <v>5190.8099999999995</v>
      </c>
      <c r="Q936" s="7">
        <f>Sales_Data[[#This Row],[Gross Revenue]]-Sales_Data[[#This Row],[TotalFinancialCost]]</f>
        <v>1109.1900000000005</v>
      </c>
      <c r="R936" s="7">
        <f>Sales_Data[[#This Row],[Actul Bill Amount]]-Sales_Data[[#This Row],[ShippingCost]]</f>
        <v>3659.19</v>
      </c>
      <c r="S936">
        <v>743</v>
      </c>
      <c r="T936">
        <v>2390.81</v>
      </c>
      <c r="U936" t="s">
        <v>30</v>
      </c>
      <c r="V936">
        <v>200</v>
      </c>
      <c r="W936" t="s">
        <v>33</v>
      </c>
      <c r="X936" t="str">
        <f t="shared" si="29"/>
        <v>Delhi</v>
      </c>
    </row>
    <row r="937" spans="1:24" x14ac:dyDescent="0.4">
      <c r="A937">
        <v>100936</v>
      </c>
      <c r="B937" s="5">
        <v>45837.738194444442</v>
      </c>
      <c r="C937" s="3" t="str">
        <f>TEXT(Sales_Data[[#This Row],[OrderDate]],"mmmm")</f>
        <v>June</v>
      </c>
      <c r="D937" s="3" t="str">
        <f t="shared" si="28"/>
        <v>2025</v>
      </c>
      <c r="E937" t="s">
        <v>34</v>
      </c>
      <c r="F937" t="s">
        <v>28</v>
      </c>
      <c r="G937" t="s">
        <v>29</v>
      </c>
      <c r="H937" t="s">
        <v>16</v>
      </c>
      <c r="I937" t="s">
        <v>100</v>
      </c>
      <c r="J937">
        <v>97</v>
      </c>
      <c r="K937">
        <v>450</v>
      </c>
      <c r="L937" s="7">
        <f>Sales_Data[[#This Row],[OrderQuantity]] *Sales_Data[[#This Row],[UnitPrice]]</f>
        <v>43650</v>
      </c>
      <c r="M937" s="7">
        <f>Sales_Data[[#This Row],[UnitPrice]]-Sales_Data[[#This Row],[UnitCost]]</f>
        <v>250</v>
      </c>
      <c r="N937" s="7">
        <f>Sales_Data[[#This Row],[Gross Revenue]]-Sales_Data[[#This Row],[Discount Amount ]]</f>
        <v>43400</v>
      </c>
      <c r="O937" s="7">
        <f>Sales_Data[[#This Row],[OrderQuantity]] *Sales_Data[[#This Row],[UnitCost]]</f>
        <v>19400</v>
      </c>
      <c r="P937" s="7">
        <f>Sales_Data[[#This Row],[ItemCost]] +Sales_Data[[#This Row],[ShippingCost]]</f>
        <v>20117.330000000002</v>
      </c>
      <c r="Q937" s="7">
        <f>Sales_Data[[#This Row],[Gross Revenue]]-Sales_Data[[#This Row],[TotalFinancialCost]]</f>
        <v>23532.67</v>
      </c>
      <c r="R937" s="7">
        <f>Sales_Data[[#This Row],[Actul Bill Amount]]-Sales_Data[[#This Row],[ShippingCost]]</f>
        <v>42682.67</v>
      </c>
      <c r="S937">
        <v>679</v>
      </c>
      <c r="T937">
        <v>717.33</v>
      </c>
      <c r="U937" t="s">
        <v>30</v>
      </c>
      <c r="V937">
        <v>200</v>
      </c>
      <c r="W937" t="s">
        <v>18</v>
      </c>
      <c r="X937" t="str">
        <f t="shared" si="29"/>
        <v>Bengaluru</v>
      </c>
    </row>
    <row r="938" spans="1:24" x14ac:dyDescent="0.4">
      <c r="A938">
        <v>100937</v>
      </c>
      <c r="B938" s="5">
        <v>45939.490972222222</v>
      </c>
      <c r="C938" s="3" t="str">
        <f>TEXT(Sales_Data[[#This Row],[OrderDate]],"mmmm")</f>
        <v>October</v>
      </c>
      <c r="D938" s="3" t="str">
        <f t="shared" si="28"/>
        <v>2025</v>
      </c>
      <c r="E938" t="s">
        <v>23</v>
      </c>
      <c r="F938" t="s">
        <v>46</v>
      </c>
      <c r="G938" t="s">
        <v>29</v>
      </c>
      <c r="H938" t="s">
        <v>16</v>
      </c>
      <c r="I938" t="s">
        <v>100</v>
      </c>
      <c r="J938">
        <v>98</v>
      </c>
      <c r="K938">
        <v>4500</v>
      </c>
      <c r="L938" s="7">
        <f>Sales_Data[[#This Row],[OrderQuantity]] *Sales_Data[[#This Row],[UnitPrice]]</f>
        <v>441000</v>
      </c>
      <c r="M938" s="7">
        <f>Sales_Data[[#This Row],[UnitPrice]]-Sales_Data[[#This Row],[UnitCost]]</f>
        <v>1700</v>
      </c>
      <c r="N938" s="7">
        <f>Sales_Data[[#This Row],[Gross Revenue]]-Sales_Data[[#This Row],[Discount Amount ]]</f>
        <v>439300</v>
      </c>
      <c r="O938" s="7">
        <f>Sales_Data[[#This Row],[OrderQuantity]] *Sales_Data[[#This Row],[UnitCost]]</f>
        <v>274400</v>
      </c>
      <c r="P938" s="7">
        <f>Sales_Data[[#This Row],[ItemCost]] +Sales_Data[[#This Row],[ShippingCost]]</f>
        <v>275221.26</v>
      </c>
      <c r="Q938" s="7">
        <f>Sales_Data[[#This Row],[Gross Revenue]]-Sales_Data[[#This Row],[TotalFinancialCost]]</f>
        <v>165778.74</v>
      </c>
      <c r="R938" s="7">
        <f>Sales_Data[[#This Row],[Actul Bill Amount]]-Sales_Data[[#This Row],[ShippingCost]]</f>
        <v>438478.74</v>
      </c>
      <c r="S938">
        <v>572</v>
      </c>
      <c r="T938">
        <v>821.26</v>
      </c>
      <c r="U938" t="s">
        <v>47</v>
      </c>
      <c r="V938">
        <v>2800</v>
      </c>
      <c r="W938" t="s">
        <v>18</v>
      </c>
      <c r="X938" t="str">
        <f t="shared" si="29"/>
        <v>Bengaluru</v>
      </c>
    </row>
    <row r="939" spans="1:24" x14ac:dyDescent="0.4">
      <c r="A939">
        <v>100938</v>
      </c>
      <c r="B939" s="5">
        <v>45977.261805555558</v>
      </c>
      <c r="C939" s="3" t="str">
        <f>TEXT(Sales_Data[[#This Row],[OrderDate]],"mmmm")</f>
        <v>November</v>
      </c>
      <c r="D939" s="3" t="str">
        <f t="shared" si="28"/>
        <v>2025</v>
      </c>
      <c r="E939" t="s">
        <v>23</v>
      </c>
      <c r="F939" t="s">
        <v>46</v>
      </c>
      <c r="G939" t="s">
        <v>31</v>
      </c>
      <c r="H939" t="s">
        <v>37</v>
      </c>
      <c r="I939" t="s">
        <v>100</v>
      </c>
      <c r="J939">
        <v>16</v>
      </c>
      <c r="K939">
        <v>4500</v>
      </c>
      <c r="L939" s="7">
        <f>Sales_Data[[#This Row],[OrderQuantity]] *Sales_Data[[#This Row],[UnitPrice]]</f>
        <v>72000</v>
      </c>
      <c r="M939" s="7">
        <f>Sales_Data[[#This Row],[UnitPrice]]-Sales_Data[[#This Row],[UnitCost]]</f>
        <v>1700</v>
      </c>
      <c r="N939" s="7">
        <f>Sales_Data[[#This Row],[Gross Revenue]]-Sales_Data[[#This Row],[Discount Amount ]]</f>
        <v>70300</v>
      </c>
      <c r="O939" s="7">
        <f>Sales_Data[[#This Row],[OrderQuantity]] *Sales_Data[[#This Row],[UnitCost]]</f>
        <v>44800</v>
      </c>
      <c r="P939" s="7">
        <f>Sales_Data[[#This Row],[ItemCost]] +Sales_Data[[#This Row],[ShippingCost]]</f>
        <v>45728.74</v>
      </c>
      <c r="Q939" s="7">
        <f>Sales_Data[[#This Row],[Gross Revenue]]-Sales_Data[[#This Row],[TotalFinancialCost]]</f>
        <v>26271.260000000002</v>
      </c>
      <c r="R939" s="7">
        <f>Sales_Data[[#This Row],[Actul Bill Amount]]-Sales_Data[[#This Row],[ShippingCost]]</f>
        <v>69371.259999999995</v>
      </c>
      <c r="S939">
        <v>847</v>
      </c>
      <c r="T939">
        <v>928.74</v>
      </c>
      <c r="U939" t="s">
        <v>47</v>
      </c>
      <c r="V939">
        <v>2800</v>
      </c>
      <c r="W939" t="s">
        <v>38</v>
      </c>
      <c r="X939" t="str">
        <f t="shared" si="29"/>
        <v>Kolkata</v>
      </c>
    </row>
    <row r="940" spans="1:24" x14ac:dyDescent="0.4">
      <c r="A940">
        <v>100939</v>
      </c>
      <c r="B940" s="5">
        <v>45883.990277777775</v>
      </c>
      <c r="C940" s="3" t="str">
        <f>TEXT(Sales_Data[[#This Row],[OrderDate]],"mmmm")</f>
        <v>August</v>
      </c>
      <c r="D940" s="3" t="str">
        <f t="shared" si="28"/>
        <v>2025</v>
      </c>
      <c r="E940" t="s">
        <v>48</v>
      </c>
      <c r="F940" t="s">
        <v>24</v>
      </c>
      <c r="G940" t="s">
        <v>31</v>
      </c>
      <c r="H940" t="s">
        <v>32</v>
      </c>
      <c r="I940" t="s">
        <v>100</v>
      </c>
      <c r="J940">
        <v>12</v>
      </c>
      <c r="K940">
        <v>45000</v>
      </c>
      <c r="L940" s="7">
        <f>Sales_Data[[#This Row],[OrderQuantity]] *Sales_Data[[#This Row],[UnitPrice]]</f>
        <v>540000</v>
      </c>
      <c r="M940" s="7">
        <f>Sales_Data[[#This Row],[UnitPrice]]-Sales_Data[[#This Row],[UnitCost]]</f>
        <v>13000</v>
      </c>
      <c r="N940" s="7">
        <f>Sales_Data[[#This Row],[Gross Revenue]]-Sales_Data[[#This Row],[Discount Amount ]]</f>
        <v>527000</v>
      </c>
      <c r="O940" s="7">
        <f>Sales_Data[[#This Row],[OrderQuantity]] *Sales_Data[[#This Row],[UnitCost]]</f>
        <v>384000</v>
      </c>
      <c r="P940" s="7">
        <f>Sales_Data[[#This Row],[ItemCost]] +Sales_Data[[#This Row],[ShippingCost]]</f>
        <v>385182.16</v>
      </c>
      <c r="Q940" s="7">
        <f>Sales_Data[[#This Row],[Gross Revenue]]-Sales_Data[[#This Row],[TotalFinancialCost]]</f>
        <v>154817.84000000003</v>
      </c>
      <c r="R940" s="7">
        <f>Sales_Data[[#This Row],[Actul Bill Amount]]-Sales_Data[[#This Row],[ShippingCost]]</f>
        <v>525817.84</v>
      </c>
      <c r="S940">
        <v>620</v>
      </c>
      <c r="T940">
        <v>1182.1600000000001</v>
      </c>
      <c r="U940" t="s">
        <v>26</v>
      </c>
      <c r="V940">
        <v>32000</v>
      </c>
      <c r="W940" t="s">
        <v>33</v>
      </c>
      <c r="X940" t="str">
        <f t="shared" si="29"/>
        <v>Delhi</v>
      </c>
    </row>
    <row r="941" spans="1:24" x14ac:dyDescent="0.4">
      <c r="A941">
        <v>100940</v>
      </c>
      <c r="B941" s="5">
        <v>45972.974999999999</v>
      </c>
      <c r="C941" s="3" t="str">
        <f>TEXT(Sales_Data[[#This Row],[OrderDate]],"mmmm")</f>
        <v>November</v>
      </c>
      <c r="D941" s="3" t="str">
        <f t="shared" si="28"/>
        <v>2025</v>
      </c>
      <c r="E941" t="s">
        <v>34</v>
      </c>
      <c r="F941" t="s">
        <v>55</v>
      </c>
      <c r="G941" t="s">
        <v>29</v>
      </c>
      <c r="H941" t="s">
        <v>32</v>
      </c>
      <c r="I941" t="s">
        <v>100</v>
      </c>
      <c r="J941">
        <v>93</v>
      </c>
      <c r="K941">
        <v>850</v>
      </c>
      <c r="L941" s="7">
        <f>Sales_Data[[#This Row],[OrderQuantity]] *Sales_Data[[#This Row],[UnitPrice]]</f>
        <v>79050</v>
      </c>
      <c r="M941" s="7">
        <f>Sales_Data[[#This Row],[UnitPrice]]-Sales_Data[[#This Row],[UnitCost]]</f>
        <v>300</v>
      </c>
      <c r="N941" s="7">
        <f>Sales_Data[[#This Row],[Gross Revenue]]-Sales_Data[[#This Row],[Discount Amount ]]</f>
        <v>78750</v>
      </c>
      <c r="O941" s="7">
        <f>Sales_Data[[#This Row],[OrderQuantity]] *Sales_Data[[#This Row],[UnitCost]]</f>
        <v>51150</v>
      </c>
      <c r="P941" s="7">
        <f>Sales_Data[[#This Row],[ItemCost]] +Sales_Data[[#This Row],[ShippingCost]]</f>
        <v>51463.86</v>
      </c>
      <c r="Q941" s="7">
        <f>Sales_Data[[#This Row],[Gross Revenue]]-Sales_Data[[#This Row],[TotalFinancialCost]]</f>
        <v>27586.14</v>
      </c>
      <c r="R941" s="7">
        <f>Sales_Data[[#This Row],[Actul Bill Amount]]-Sales_Data[[#This Row],[ShippingCost]]</f>
        <v>78436.14</v>
      </c>
      <c r="S941">
        <v>569</v>
      </c>
      <c r="T941">
        <v>313.86</v>
      </c>
      <c r="U941" t="s">
        <v>56</v>
      </c>
      <c r="V941">
        <v>550</v>
      </c>
      <c r="W941" t="s">
        <v>33</v>
      </c>
      <c r="X941" t="str">
        <f t="shared" si="29"/>
        <v>Delhi</v>
      </c>
    </row>
    <row r="942" spans="1:24" x14ac:dyDescent="0.4">
      <c r="A942">
        <v>100941</v>
      </c>
      <c r="B942" s="5">
        <v>46022.436805555553</v>
      </c>
      <c r="C942" s="3" t="str">
        <f>TEXT(Sales_Data[[#This Row],[OrderDate]],"mmmm")</f>
        <v>December</v>
      </c>
      <c r="D942" s="3" t="str">
        <f t="shared" si="28"/>
        <v>2025</v>
      </c>
      <c r="E942" t="s">
        <v>13</v>
      </c>
      <c r="F942" t="s">
        <v>24</v>
      </c>
      <c r="G942" t="s">
        <v>29</v>
      </c>
      <c r="H942" t="s">
        <v>16</v>
      </c>
      <c r="I942" t="s">
        <v>100</v>
      </c>
      <c r="J942">
        <v>86</v>
      </c>
      <c r="K942">
        <v>45000</v>
      </c>
      <c r="L942" s="7">
        <f>Sales_Data[[#This Row],[OrderQuantity]] *Sales_Data[[#This Row],[UnitPrice]]</f>
        <v>3870000</v>
      </c>
      <c r="M942" s="7">
        <f>Sales_Data[[#This Row],[UnitPrice]]-Sales_Data[[#This Row],[UnitCost]]</f>
        <v>13000</v>
      </c>
      <c r="N942" s="7">
        <f>Sales_Data[[#This Row],[Gross Revenue]]-Sales_Data[[#This Row],[Discount Amount ]]</f>
        <v>3857000</v>
      </c>
      <c r="O942" s="7">
        <f>Sales_Data[[#This Row],[OrderQuantity]] *Sales_Data[[#This Row],[UnitCost]]</f>
        <v>2752000</v>
      </c>
      <c r="P942" s="7">
        <f>Sales_Data[[#This Row],[ItemCost]] +Sales_Data[[#This Row],[ShippingCost]]</f>
        <v>2752565.54</v>
      </c>
      <c r="Q942" s="7">
        <f>Sales_Data[[#This Row],[Gross Revenue]]-Sales_Data[[#This Row],[TotalFinancialCost]]</f>
        <v>1117434.46</v>
      </c>
      <c r="R942" s="7">
        <f>Sales_Data[[#This Row],[Actul Bill Amount]]-Sales_Data[[#This Row],[ShippingCost]]</f>
        <v>3856434.46</v>
      </c>
      <c r="S942">
        <v>340</v>
      </c>
      <c r="T942">
        <v>565.54</v>
      </c>
      <c r="U942" t="s">
        <v>26</v>
      </c>
      <c r="V942">
        <v>32000</v>
      </c>
      <c r="W942" t="s">
        <v>18</v>
      </c>
      <c r="X942" t="str">
        <f t="shared" si="29"/>
        <v>Bengaluru</v>
      </c>
    </row>
    <row r="943" spans="1:24" x14ac:dyDescent="0.4">
      <c r="A943">
        <v>100942</v>
      </c>
      <c r="B943" s="5">
        <v>45886.477083333331</v>
      </c>
      <c r="C943" s="3" t="str">
        <f>TEXT(Sales_Data[[#This Row],[OrderDate]],"mmmm")</f>
        <v>August</v>
      </c>
      <c r="D943" s="3" t="str">
        <f t="shared" si="28"/>
        <v>2025</v>
      </c>
      <c r="E943" t="s">
        <v>45</v>
      </c>
      <c r="F943" t="s">
        <v>55</v>
      </c>
      <c r="G943" t="s">
        <v>29</v>
      </c>
      <c r="H943" t="s">
        <v>20</v>
      </c>
      <c r="I943" t="s">
        <v>100</v>
      </c>
      <c r="J943">
        <v>16</v>
      </c>
      <c r="K943">
        <v>1200</v>
      </c>
      <c r="L943" s="7">
        <f>Sales_Data[[#This Row],[OrderQuantity]] *Sales_Data[[#This Row],[UnitPrice]]</f>
        <v>19200</v>
      </c>
      <c r="M943" s="7">
        <f>Sales_Data[[#This Row],[UnitPrice]]-Sales_Data[[#This Row],[UnitCost]]</f>
        <v>400</v>
      </c>
      <c r="N943" s="7">
        <f>Sales_Data[[#This Row],[Gross Revenue]]-Sales_Data[[#This Row],[Discount Amount ]]</f>
        <v>18800</v>
      </c>
      <c r="O943" s="7">
        <f>Sales_Data[[#This Row],[OrderQuantity]] *Sales_Data[[#This Row],[UnitCost]]</f>
        <v>12800</v>
      </c>
      <c r="P943" s="7">
        <f>Sales_Data[[#This Row],[ItemCost]] +Sales_Data[[#This Row],[ShippingCost]]</f>
        <v>13392.09</v>
      </c>
      <c r="Q943" s="7">
        <f>Sales_Data[[#This Row],[Gross Revenue]]-Sales_Data[[#This Row],[TotalFinancialCost]]</f>
        <v>5807.91</v>
      </c>
      <c r="R943" s="7">
        <f>Sales_Data[[#This Row],[Actul Bill Amount]]-Sales_Data[[#This Row],[ShippingCost]]</f>
        <v>18207.91</v>
      </c>
      <c r="S943">
        <v>1039</v>
      </c>
      <c r="T943">
        <v>592.09</v>
      </c>
      <c r="U943" t="s">
        <v>58</v>
      </c>
      <c r="V943">
        <v>800</v>
      </c>
      <c r="W943" t="s">
        <v>22</v>
      </c>
      <c r="X943" t="str">
        <f t="shared" si="29"/>
        <v>Nagpur</v>
      </c>
    </row>
    <row r="944" spans="1:24" x14ac:dyDescent="0.4">
      <c r="A944">
        <v>100943</v>
      </c>
      <c r="B944" s="5">
        <v>45946.745138888888</v>
      </c>
      <c r="C944" s="3" t="str">
        <f>TEXT(Sales_Data[[#This Row],[OrderDate]],"mmmm")</f>
        <v>October</v>
      </c>
      <c r="D944" s="3" t="str">
        <f t="shared" si="28"/>
        <v>2025</v>
      </c>
      <c r="E944" t="s">
        <v>50</v>
      </c>
      <c r="F944" t="s">
        <v>43</v>
      </c>
      <c r="G944" t="s">
        <v>15</v>
      </c>
      <c r="H944" t="s">
        <v>32</v>
      </c>
      <c r="I944" t="s">
        <v>100</v>
      </c>
      <c r="J944">
        <v>47</v>
      </c>
      <c r="K944">
        <v>1800</v>
      </c>
      <c r="L944" s="7">
        <f>Sales_Data[[#This Row],[OrderQuantity]] *Sales_Data[[#This Row],[UnitPrice]]</f>
        <v>84600</v>
      </c>
      <c r="M944" s="7">
        <f>Sales_Data[[#This Row],[UnitPrice]]-Sales_Data[[#This Row],[UnitCost]]</f>
        <v>900</v>
      </c>
      <c r="N944" s="7">
        <f>Sales_Data[[#This Row],[Gross Revenue]]-Sales_Data[[#This Row],[Discount Amount ]]</f>
        <v>83700</v>
      </c>
      <c r="O944" s="7">
        <f>Sales_Data[[#This Row],[OrderQuantity]] *Sales_Data[[#This Row],[UnitCost]]</f>
        <v>42300</v>
      </c>
      <c r="P944" s="7">
        <f>Sales_Data[[#This Row],[ItemCost]] +Sales_Data[[#This Row],[ShippingCost]]</f>
        <v>42534.64</v>
      </c>
      <c r="Q944" s="7">
        <f>Sales_Data[[#This Row],[Gross Revenue]]-Sales_Data[[#This Row],[TotalFinancialCost]]</f>
        <v>42065.36</v>
      </c>
      <c r="R944" s="7">
        <f>Sales_Data[[#This Row],[Actul Bill Amount]]-Sales_Data[[#This Row],[ShippingCost]]</f>
        <v>83465.36</v>
      </c>
      <c r="S944">
        <v>818</v>
      </c>
      <c r="T944">
        <v>234.64</v>
      </c>
      <c r="U944" t="s">
        <v>51</v>
      </c>
      <c r="V944">
        <v>900</v>
      </c>
      <c r="W944" t="s">
        <v>33</v>
      </c>
      <c r="X944" t="str">
        <f t="shared" si="29"/>
        <v>Delhi</v>
      </c>
    </row>
    <row r="945" spans="1:24" x14ac:dyDescent="0.4">
      <c r="A945">
        <v>100944</v>
      </c>
      <c r="B945" s="5">
        <v>45807.183333333334</v>
      </c>
      <c r="C945" s="3" t="str">
        <f>TEXT(Sales_Data[[#This Row],[OrderDate]],"mmmm")</f>
        <v>May</v>
      </c>
      <c r="D945" s="3" t="str">
        <f t="shared" si="28"/>
        <v>2025</v>
      </c>
      <c r="E945" t="s">
        <v>23</v>
      </c>
      <c r="F945" t="s">
        <v>46</v>
      </c>
      <c r="G945" t="s">
        <v>29</v>
      </c>
      <c r="H945" t="s">
        <v>16</v>
      </c>
      <c r="I945" t="s">
        <v>100</v>
      </c>
      <c r="J945">
        <v>87</v>
      </c>
      <c r="K945">
        <v>4500</v>
      </c>
      <c r="L945" s="7">
        <f>Sales_Data[[#This Row],[OrderQuantity]] *Sales_Data[[#This Row],[UnitPrice]]</f>
        <v>391500</v>
      </c>
      <c r="M945" s="7">
        <f>Sales_Data[[#This Row],[UnitPrice]]-Sales_Data[[#This Row],[UnitCost]]</f>
        <v>1700</v>
      </c>
      <c r="N945" s="7">
        <f>Sales_Data[[#This Row],[Gross Revenue]]-Sales_Data[[#This Row],[Discount Amount ]]</f>
        <v>389800</v>
      </c>
      <c r="O945" s="7">
        <f>Sales_Data[[#This Row],[OrderQuantity]] *Sales_Data[[#This Row],[UnitCost]]</f>
        <v>243600</v>
      </c>
      <c r="P945" s="7">
        <f>Sales_Data[[#This Row],[ItemCost]] +Sales_Data[[#This Row],[ShippingCost]]</f>
        <v>246379.28</v>
      </c>
      <c r="Q945" s="7">
        <f>Sales_Data[[#This Row],[Gross Revenue]]-Sales_Data[[#This Row],[TotalFinancialCost]]</f>
        <v>145120.72</v>
      </c>
      <c r="R945" s="7">
        <f>Sales_Data[[#This Row],[Actul Bill Amount]]-Sales_Data[[#This Row],[ShippingCost]]</f>
        <v>387020.72</v>
      </c>
      <c r="S945">
        <v>570</v>
      </c>
      <c r="T945">
        <v>2779.28</v>
      </c>
      <c r="U945" t="s">
        <v>47</v>
      </c>
      <c r="V945">
        <v>2800</v>
      </c>
      <c r="W945" t="s">
        <v>18</v>
      </c>
      <c r="X945" t="str">
        <f t="shared" si="29"/>
        <v>Bengaluru</v>
      </c>
    </row>
    <row r="946" spans="1:24" x14ac:dyDescent="0.4">
      <c r="A946">
        <v>100945</v>
      </c>
      <c r="B946" s="5">
        <v>45934.020138888889</v>
      </c>
      <c r="C946" s="3" t="str">
        <f>TEXT(Sales_Data[[#This Row],[OrderDate]],"mmmm")</f>
        <v>October</v>
      </c>
      <c r="D946" s="3" t="str">
        <f t="shared" si="28"/>
        <v>2025</v>
      </c>
      <c r="E946" t="s">
        <v>50</v>
      </c>
      <c r="F946" t="s">
        <v>28</v>
      </c>
      <c r="G946" t="s">
        <v>29</v>
      </c>
      <c r="H946" t="s">
        <v>25</v>
      </c>
      <c r="I946" t="s">
        <v>100</v>
      </c>
      <c r="J946">
        <v>96</v>
      </c>
      <c r="K946">
        <v>450</v>
      </c>
      <c r="L946" s="7">
        <f>Sales_Data[[#This Row],[OrderQuantity]] *Sales_Data[[#This Row],[UnitPrice]]</f>
        <v>43200</v>
      </c>
      <c r="M946" s="7">
        <f>Sales_Data[[#This Row],[UnitPrice]]-Sales_Data[[#This Row],[UnitCost]]</f>
        <v>250</v>
      </c>
      <c r="N946" s="7">
        <f>Sales_Data[[#This Row],[Gross Revenue]]-Sales_Data[[#This Row],[Discount Amount ]]</f>
        <v>42950</v>
      </c>
      <c r="O946" s="7">
        <f>Sales_Data[[#This Row],[OrderQuantity]] *Sales_Data[[#This Row],[UnitCost]]</f>
        <v>19200</v>
      </c>
      <c r="P946" s="7">
        <f>Sales_Data[[#This Row],[ItemCost]] +Sales_Data[[#This Row],[ShippingCost]]</f>
        <v>19586.3</v>
      </c>
      <c r="Q946" s="7">
        <f>Sales_Data[[#This Row],[Gross Revenue]]-Sales_Data[[#This Row],[TotalFinancialCost]]</f>
        <v>23613.7</v>
      </c>
      <c r="R946" s="7">
        <f>Sales_Data[[#This Row],[Actul Bill Amount]]-Sales_Data[[#This Row],[ShippingCost]]</f>
        <v>42563.7</v>
      </c>
      <c r="S946">
        <v>1126</v>
      </c>
      <c r="T946">
        <v>386.3</v>
      </c>
      <c r="U946" t="s">
        <v>30</v>
      </c>
      <c r="V946">
        <v>200</v>
      </c>
      <c r="W946" t="s">
        <v>27</v>
      </c>
      <c r="X946" t="str">
        <f t="shared" si="29"/>
        <v>Mumbai</v>
      </c>
    </row>
    <row r="947" spans="1:24" x14ac:dyDescent="0.4">
      <c r="A947">
        <v>100946</v>
      </c>
      <c r="B947" s="5">
        <v>45855.834722222222</v>
      </c>
      <c r="C947" s="3" t="str">
        <f>TEXT(Sales_Data[[#This Row],[OrderDate]],"mmmm")</f>
        <v>July</v>
      </c>
      <c r="D947" s="3" t="str">
        <f t="shared" si="28"/>
        <v>2025</v>
      </c>
      <c r="E947" t="s">
        <v>39</v>
      </c>
      <c r="F947" t="s">
        <v>24</v>
      </c>
      <c r="G947" t="s">
        <v>31</v>
      </c>
      <c r="H947" t="s">
        <v>20</v>
      </c>
      <c r="I947" t="s">
        <v>100</v>
      </c>
      <c r="J947">
        <v>38</v>
      </c>
      <c r="K947">
        <v>3500</v>
      </c>
      <c r="L947" s="7">
        <f>Sales_Data[[#This Row],[OrderQuantity]] *Sales_Data[[#This Row],[UnitPrice]]</f>
        <v>133000</v>
      </c>
      <c r="M947" s="7">
        <f>Sales_Data[[#This Row],[UnitPrice]]-Sales_Data[[#This Row],[UnitCost]]</f>
        <v>1300</v>
      </c>
      <c r="N947" s="7">
        <f>Sales_Data[[#This Row],[Gross Revenue]]-Sales_Data[[#This Row],[Discount Amount ]]</f>
        <v>131700</v>
      </c>
      <c r="O947" s="7">
        <f>Sales_Data[[#This Row],[OrderQuantity]] *Sales_Data[[#This Row],[UnitCost]]</f>
        <v>83600</v>
      </c>
      <c r="P947" s="7">
        <f>Sales_Data[[#This Row],[ItemCost]] +Sales_Data[[#This Row],[ShippingCost]]</f>
        <v>83928.22</v>
      </c>
      <c r="Q947" s="7">
        <f>Sales_Data[[#This Row],[Gross Revenue]]-Sales_Data[[#This Row],[TotalFinancialCost]]</f>
        <v>49071.78</v>
      </c>
      <c r="R947" s="7">
        <f>Sales_Data[[#This Row],[Actul Bill Amount]]-Sales_Data[[#This Row],[ShippingCost]]</f>
        <v>131371.78</v>
      </c>
      <c r="S947">
        <v>1124</v>
      </c>
      <c r="T947">
        <v>328.22</v>
      </c>
      <c r="U947" t="s">
        <v>59</v>
      </c>
      <c r="V947">
        <v>2200</v>
      </c>
      <c r="W947" t="s">
        <v>22</v>
      </c>
      <c r="X947" t="str">
        <f t="shared" si="29"/>
        <v>Nagpur</v>
      </c>
    </row>
    <row r="948" spans="1:24" x14ac:dyDescent="0.4">
      <c r="A948">
        <v>100947</v>
      </c>
      <c r="B948" s="5">
        <v>45727.005555555559</v>
      </c>
      <c r="C948" s="3" t="str">
        <f>TEXT(Sales_Data[[#This Row],[OrderDate]],"mmmm")</f>
        <v>March</v>
      </c>
      <c r="D948" s="3" t="str">
        <f t="shared" si="28"/>
        <v>2025</v>
      </c>
      <c r="E948" t="s">
        <v>39</v>
      </c>
      <c r="F948" t="s">
        <v>43</v>
      </c>
      <c r="G948" t="s">
        <v>29</v>
      </c>
      <c r="H948" t="s">
        <v>37</v>
      </c>
      <c r="I948" t="s">
        <v>100</v>
      </c>
      <c r="J948">
        <v>5</v>
      </c>
      <c r="K948">
        <v>4500</v>
      </c>
      <c r="L948" s="7">
        <f>Sales_Data[[#This Row],[OrderQuantity]] *Sales_Data[[#This Row],[UnitPrice]]</f>
        <v>22500</v>
      </c>
      <c r="M948" s="7">
        <f>Sales_Data[[#This Row],[UnitPrice]]-Sales_Data[[#This Row],[UnitCost]]</f>
        <v>2000</v>
      </c>
      <c r="N948" s="7">
        <f>Sales_Data[[#This Row],[Gross Revenue]]-Sales_Data[[#This Row],[Discount Amount ]]</f>
        <v>20500</v>
      </c>
      <c r="O948" s="7">
        <f>Sales_Data[[#This Row],[OrderQuantity]] *Sales_Data[[#This Row],[UnitCost]]</f>
        <v>12500</v>
      </c>
      <c r="P948" s="7">
        <f>Sales_Data[[#This Row],[ItemCost]] +Sales_Data[[#This Row],[ShippingCost]]</f>
        <v>13153.81</v>
      </c>
      <c r="Q948" s="7">
        <f>Sales_Data[[#This Row],[Gross Revenue]]-Sales_Data[[#This Row],[TotalFinancialCost]]</f>
        <v>9346.19</v>
      </c>
      <c r="R948" s="7">
        <f>Sales_Data[[#This Row],[Actul Bill Amount]]-Sales_Data[[#This Row],[ShippingCost]]</f>
        <v>19846.189999999999</v>
      </c>
      <c r="S948">
        <v>945</v>
      </c>
      <c r="T948">
        <v>653.80999999999995</v>
      </c>
      <c r="U948" t="s">
        <v>44</v>
      </c>
      <c r="V948">
        <v>2500</v>
      </c>
      <c r="W948" t="s">
        <v>38</v>
      </c>
      <c r="X948" t="str">
        <f t="shared" si="29"/>
        <v>Kolkata</v>
      </c>
    </row>
    <row r="949" spans="1:24" x14ac:dyDescent="0.4">
      <c r="A949">
        <v>100948</v>
      </c>
      <c r="B949" s="5">
        <v>45769.951388888891</v>
      </c>
      <c r="C949" s="3" t="str">
        <f>TEXT(Sales_Data[[#This Row],[OrderDate]],"mmmm")</f>
        <v>April</v>
      </c>
      <c r="D949" s="3" t="str">
        <f t="shared" si="28"/>
        <v>2025</v>
      </c>
      <c r="E949" t="s">
        <v>23</v>
      </c>
      <c r="F949" t="s">
        <v>28</v>
      </c>
      <c r="G949" t="s">
        <v>15</v>
      </c>
      <c r="H949" t="s">
        <v>37</v>
      </c>
      <c r="I949" t="s">
        <v>100</v>
      </c>
      <c r="J949">
        <v>52</v>
      </c>
      <c r="K949">
        <v>2500</v>
      </c>
      <c r="L949" s="7">
        <f>Sales_Data[[#This Row],[OrderQuantity]] *Sales_Data[[#This Row],[UnitPrice]]</f>
        <v>130000</v>
      </c>
      <c r="M949" s="7">
        <f>Sales_Data[[#This Row],[UnitPrice]]-Sales_Data[[#This Row],[UnitCost]]</f>
        <v>1000</v>
      </c>
      <c r="N949" s="7">
        <f>Sales_Data[[#This Row],[Gross Revenue]]-Sales_Data[[#This Row],[Discount Amount ]]</f>
        <v>129000</v>
      </c>
      <c r="O949" s="7">
        <f>Sales_Data[[#This Row],[OrderQuantity]] *Sales_Data[[#This Row],[UnitCost]]</f>
        <v>78000</v>
      </c>
      <c r="P949" s="7">
        <f>Sales_Data[[#This Row],[ItemCost]] +Sales_Data[[#This Row],[ShippingCost]]</f>
        <v>79182.58</v>
      </c>
      <c r="Q949" s="7">
        <f>Sales_Data[[#This Row],[Gross Revenue]]-Sales_Data[[#This Row],[TotalFinancialCost]]</f>
        <v>50817.42</v>
      </c>
      <c r="R949" s="7">
        <f>Sales_Data[[#This Row],[Actul Bill Amount]]-Sales_Data[[#This Row],[ShippingCost]]</f>
        <v>127817.42</v>
      </c>
      <c r="S949">
        <v>332</v>
      </c>
      <c r="T949">
        <v>1182.58</v>
      </c>
      <c r="U949" t="s">
        <v>54</v>
      </c>
      <c r="V949">
        <v>1500</v>
      </c>
      <c r="W949" t="s">
        <v>38</v>
      </c>
      <c r="X949" t="str">
        <f t="shared" si="29"/>
        <v>Kolkata</v>
      </c>
    </row>
    <row r="950" spans="1:24" x14ac:dyDescent="0.4">
      <c r="A950">
        <v>100949</v>
      </c>
      <c r="B950" s="5">
        <v>45661.361111111109</v>
      </c>
      <c r="C950" s="3" t="str">
        <f>TEXT(Sales_Data[[#This Row],[OrderDate]],"mmmm")</f>
        <v>January</v>
      </c>
      <c r="D950" s="3" t="str">
        <f t="shared" si="28"/>
        <v>2025</v>
      </c>
      <c r="E950" t="s">
        <v>45</v>
      </c>
      <c r="F950" t="s">
        <v>55</v>
      </c>
      <c r="G950" t="s">
        <v>15</v>
      </c>
      <c r="H950" t="s">
        <v>16</v>
      </c>
      <c r="I950" t="s">
        <v>100</v>
      </c>
      <c r="J950">
        <v>81</v>
      </c>
      <c r="K950">
        <v>600</v>
      </c>
      <c r="L950" s="7">
        <f>Sales_Data[[#This Row],[OrderQuantity]] *Sales_Data[[#This Row],[UnitPrice]]</f>
        <v>48600</v>
      </c>
      <c r="M950" s="7">
        <f>Sales_Data[[#This Row],[UnitPrice]]-Sales_Data[[#This Row],[UnitCost]]</f>
        <v>250</v>
      </c>
      <c r="N950" s="7">
        <f>Sales_Data[[#This Row],[Gross Revenue]]-Sales_Data[[#This Row],[Discount Amount ]]</f>
        <v>48350</v>
      </c>
      <c r="O950" s="7">
        <f>Sales_Data[[#This Row],[OrderQuantity]] *Sales_Data[[#This Row],[UnitCost]]</f>
        <v>28350</v>
      </c>
      <c r="P950" s="7">
        <f>Sales_Data[[#This Row],[ItemCost]] +Sales_Data[[#This Row],[ShippingCost]]</f>
        <v>28842.71</v>
      </c>
      <c r="Q950" s="7">
        <f>Sales_Data[[#This Row],[Gross Revenue]]-Sales_Data[[#This Row],[TotalFinancialCost]]</f>
        <v>19757.29</v>
      </c>
      <c r="R950" s="7">
        <f>Sales_Data[[#This Row],[Actul Bill Amount]]-Sales_Data[[#This Row],[ShippingCost]]</f>
        <v>47857.29</v>
      </c>
      <c r="S950">
        <v>790</v>
      </c>
      <c r="T950">
        <v>492.71</v>
      </c>
      <c r="U950" t="s">
        <v>57</v>
      </c>
      <c r="V950">
        <v>350</v>
      </c>
      <c r="W950" t="s">
        <v>18</v>
      </c>
      <c r="X950" t="str">
        <f t="shared" si="29"/>
        <v>Bengaluru</v>
      </c>
    </row>
    <row r="951" spans="1:24" x14ac:dyDescent="0.4">
      <c r="A951">
        <v>100950</v>
      </c>
      <c r="B951" s="5">
        <v>46007.007638888892</v>
      </c>
      <c r="C951" s="3" t="str">
        <f>TEXT(Sales_Data[[#This Row],[OrderDate]],"mmmm")</f>
        <v>December</v>
      </c>
      <c r="D951" s="3" t="str">
        <f t="shared" si="28"/>
        <v>2025</v>
      </c>
      <c r="E951" t="s">
        <v>19</v>
      </c>
      <c r="F951" t="s">
        <v>46</v>
      </c>
      <c r="G951" t="s">
        <v>15</v>
      </c>
      <c r="H951" t="s">
        <v>25</v>
      </c>
      <c r="I951" t="s">
        <v>100</v>
      </c>
      <c r="J951">
        <v>84</v>
      </c>
      <c r="K951">
        <v>4500</v>
      </c>
      <c r="L951" s="7">
        <f>Sales_Data[[#This Row],[OrderQuantity]] *Sales_Data[[#This Row],[UnitPrice]]</f>
        <v>378000</v>
      </c>
      <c r="M951" s="7">
        <f>Sales_Data[[#This Row],[UnitPrice]]-Sales_Data[[#This Row],[UnitCost]]</f>
        <v>1700</v>
      </c>
      <c r="N951" s="7">
        <f>Sales_Data[[#This Row],[Gross Revenue]]-Sales_Data[[#This Row],[Discount Amount ]]</f>
        <v>376300</v>
      </c>
      <c r="O951" s="7">
        <f>Sales_Data[[#This Row],[OrderQuantity]] *Sales_Data[[#This Row],[UnitCost]]</f>
        <v>235200</v>
      </c>
      <c r="P951" s="7">
        <f>Sales_Data[[#This Row],[ItemCost]] +Sales_Data[[#This Row],[ShippingCost]]</f>
        <v>236319.04</v>
      </c>
      <c r="Q951" s="7">
        <f>Sales_Data[[#This Row],[Gross Revenue]]-Sales_Data[[#This Row],[TotalFinancialCost]]</f>
        <v>141680.95999999999</v>
      </c>
      <c r="R951" s="7">
        <f>Sales_Data[[#This Row],[Actul Bill Amount]]-Sales_Data[[#This Row],[ShippingCost]]</f>
        <v>375180.96</v>
      </c>
      <c r="S951">
        <v>888</v>
      </c>
      <c r="T951">
        <v>1119.04</v>
      </c>
      <c r="U951" t="s">
        <v>47</v>
      </c>
      <c r="V951">
        <v>2800</v>
      </c>
      <c r="W951" t="s">
        <v>27</v>
      </c>
      <c r="X951" t="str">
        <f t="shared" si="29"/>
        <v>Mumbai</v>
      </c>
    </row>
    <row r="952" spans="1:24" x14ac:dyDescent="0.4">
      <c r="A952">
        <v>100951</v>
      </c>
      <c r="B952" s="5">
        <v>45988.463194444441</v>
      </c>
      <c r="C952" s="3" t="str">
        <f>TEXT(Sales_Data[[#This Row],[OrderDate]],"mmmm")</f>
        <v>November</v>
      </c>
      <c r="D952" s="3" t="str">
        <f t="shared" si="28"/>
        <v>2025</v>
      </c>
      <c r="E952" t="s">
        <v>45</v>
      </c>
      <c r="F952" t="s">
        <v>43</v>
      </c>
      <c r="G952" t="s">
        <v>15</v>
      </c>
      <c r="H952" t="s">
        <v>20</v>
      </c>
      <c r="I952" t="s">
        <v>100</v>
      </c>
      <c r="J952">
        <v>57</v>
      </c>
      <c r="K952">
        <v>1800</v>
      </c>
      <c r="L952" s="7">
        <f>Sales_Data[[#This Row],[OrderQuantity]] *Sales_Data[[#This Row],[UnitPrice]]</f>
        <v>102600</v>
      </c>
      <c r="M952" s="7">
        <f>Sales_Data[[#This Row],[UnitPrice]]-Sales_Data[[#This Row],[UnitCost]]</f>
        <v>900</v>
      </c>
      <c r="N952" s="7">
        <f>Sales_Data[[#This Row],[Gross Revenue]]-Sales_Data[[#This Row],[Discount Amount ]]</f>
        <v>101700</v>
      </c>
      <c r="O952" s="7">
        <f>Sales_Data[[#This Row],[OrderQuantity]] *Sales_Data[[#This Row],[UnitCost]]</f>
        <v>51300</v>
      </c>
      <c r="P952" s="7">
        <f>Sales_Data[[#This Row],[ItemCost]] +Sales_Data[[#This Row],[ShippingCost]]</f>
        <v>51762.74</v>
      </c>
      <c r="Q952" s="7">
        <f>Sales_Data[[#This Row],[Gross Revenue]]-Sales_Data[[#This Row],[TotalFinancialCost]]</f>
        <v>50837.26</v>
      </c>
      <c r="R952" s="7">
        <f>Sales_Data[[#This Row],[Actul Bill Amount]]-Sales_Data[[#This Row],[ShippingCost]]</f>
        <v>101237.26</v>
      </c>
      <c r="S952">
        <v>765</v>
      </c>
      <c r="T952">
        <v>462.74</v>
      </c>
      <c r="U952" t="s">
        <v>51</v>
      </c>
      <c r="V952">
        <v>900</v>
      </c>
      <c r="W952" t="s">
        <v>22</v>
      </c>
      <c r="X952" t="str">
        <f t="shared" si="29"/>
        <v>Nagpur</v>
      </c>
    </row>
    <row r="953" spans="1:24" x14ac:dyDescent="0.4">
      <c r="A953">
        <v>100952</v>
      </c>
      <c r="B953" s="5">
        <v>45975.670138888891</v>
      </c>
      <c r="C953" s="3" t="str">
        <f>TEXT(Sales_Data[[#This Row],[OrderDate]],"mmmm")</f>
        <v>November</v>
      </c>
      <c r="D953" s="3" t="str">
        <f t="shared" si="28"/>
        <v>2025</v>
      </c>
      <c r="E953" t="s">
        <v>19</v>
      </c>
      <c r="F953" t="s">
        <v>14</v>
      </c>
      <c r="G953" t="s">
        <v>29</v>
      </c>
      <c r="H953" t="s">
        <v>20</v>
      </c>
      <c r="I953" t="s">
        <v>100</v>
      </c>
      <c r="J953">
        <v>82</v>
      </c>
      <c r="K953">
        <v>3200</v>
      </c>
      <c r="L953" s="7">
        <f>Sales_Data[[#This Row],[OrderQuantity]] *Sales_Data[[#This Row],[UnitPrice]]</f>
        <v>262400</v>
      </c>
      <c r="M953" s="7">
        <f>Sales_Data[[#This Row],[UnitPrice]]-Sales_Data[[#This Row],[UnitCost]]</f>
        <v>1200</v>
      </c>
      <c r="N953" s="7">
        <f>Sales_Data[[#This Row],[Gross Revenue]]-Sales_Data[[#This Row],[Discount Amount ]]</f>
        <v>261200</v>
      </c>
      <c r="O953" s="7">
        <f>Sales_Data[[#This Row],[OrderQuantity]] *Sales_Data[[#This Row],[UnitCost]]</f>
        <v>164000</v>
      </c>
      <c r="P953" s="7">
        <f>Sales_Data[[#This Row],[ItemCost]] +Sales_Data[[#This Row],[ShippingCost]]</f>
        <v>164293.29</v>
      </c>
      <c r="Q953" s="7">
        <f>Sales_Data[[#This Row],[Gross Revenue]]-Sales_Data[[#This Row],[TotalFinancialCost]]</f>
        <v>98106.709999999992</v>
      </c>
      <c r="R953" s="7">
        <f>Sales_Data[[#This Row],[Actul Bill Amount]]-Sales_Data[[#This Row],[ShippingCost]]</f>
        <v>260906.71</v>
      </c>
      <c r="S953">
        <v>996</v>
      </c>
      <c r="T953">
        <v>293.29000000000002</v>
      </c>
      <c r="U953" t="s">
        <v>17</v>
      </c>
      <c r="V953">
        <v>2000</v>
      </c>
      <c r="W953" t="s">
        <v>22</v>
      </c>
      <c r="X953" t="str">
        <f t="shared" si="29"/>
        <v>Nagpur</v>
      </c>
    </row>
    <row r="954" spans="1:24" x14ac:dyDescent="0.4">
      <c r="A954">
        <v>100953</v>
      </c>
      <c r="B954" s="5">
        <v>46007.629166666666</v>
      </c>
      <c r="C954" s="3" t="str">
        <f>TEXT(Sales_Data[[#This Row],[OrderDate]],"mmmm")</f>
        <v>December</v>
      </c>
      <c r="D954" s="3" t="str">
        <f t="shared" si="28"/>
        <v>2025</v>
      </c>
      <c r="E954" t="s">
        <v>48</v>
      </c>
      <c r="F954" t="s">
        <v>40</v>
      </c>
      <c r="G954" t="s">
        <v>31</v>
      </c>
      <c r="H954" t="s">
        <v>16</v>
      </c>
      <c r="I954" t="s">
        <v>100</v>
      </c>
      <c r="J954">
        <v>14</v>
      </c>
      <c r="K954">
        <v>1500</v>
      </c>
      <c r="L954" s="7">
        <f>Sales_Data[[#This Row],[OrderQuantity]] *Sales_Data[[#This Row],[UnitPrice]]</f>
        <v>21000</v>
      </c>
      <c r="M954" s="7">
        <f>Sales_Data[[#This Row],[UnitPrice]]-Sales_Data[[#This Row],[UnitCost]]</f>
        <v>700</v>
      </c>
      <c r="N954" s="7">
        <f>Sales_Data[[#This Row],[Gross Revenue]]-Sales_Data[[#This Row],[Discount Amount ]]</f>
        <v>20300</v>
      </c>
      <c r="O954" s="7">
        <f>Sales_Data[[#This Row],[OrderQuantity]] *Sales_Data[[#This Row],[UnitCost]]</f>
        <v>11200</v>
      </c>
      <c r="P954" s="7">
        <f>Sales_Data[[#This Row],[ItemCost]] +Sales_Data[[#This Row],[ShippingCost]]</f>
        <v>11459.91</v>
      </c>
      <c r="Q954" s="7">
        <f>Sales_Data[[#This Row],[Gross Revenue]]-Sales_Data[[#This Row],[TotalFinancialCost]]</f>
        <v>9540.09</v>
      </c>
      <c r="R954" s="7">
        <f>Sales_Data[[#This Row],[Actul Bill Amount]]-Sales_Data[[#This Row],[ShippingCost]]</f>
        <v>20040.09</v>
      </c>
      <c r="S954">
        <v>654</v>
      </c>
      <c r="T954">
        <v>259.91000000000003</v>
      </c>
      <c r="U954" t="s">
        <v>52</v>
      </c>
      <c r="V954">
        <v>800</v>
      </c>
      <c r="W954" t="s">
        <v>18</v>
      </c>
      <c r="X954" t="str">
        <f t="shared" si="29"/>
        <v>Bengaluru</v>
      </c>
    </row>
    <row r="955" spans="1:24" x14ac:dyDescent="0.4">
      <c r="A955">
        <v>100954</v>
      </c>
      <c r="B955" s="5">
        <v>45752.67083333333</v>
      </c>
      <c r="C955" s="3" t="str">
        <f>TEXT(Sales_Data[[#This Row],[OrderDate]],"mmmm")</f>
        <v>April</v>
      </c>
      <c r="D955" s="3" t="str">
        <f t="shared" si="28"/>
        <v>2025</v>
      </c>
      <c r="E955" t="s">
        <v>39</v>
      </c>
      <c r="F955" t="s">
        <v>55</v>
      </c>
      <c r="G955" t="s">
        <v>29</v>
      </c>
      <c r="H955" t="s">
        <v>16</v>
      </c>
      <c r="I955" t="s">
        <v>100</v>
      </c>
      <c r="J955">
        <v>62</v>
      </c>
      <c r="K955">
        <v>1200</v>
      </c>
      <c r="L955" s="7">
        <f>Sales_Data[[#This Row],[OrderQuantity]] *Sales_Data[[#This Row],[UnitPrice]]</f>
        <v>74400</v>
      </c>
      <c r="M955" s="7">
        <f>Sales_Data[[#This Row],[UnitPrice]]-Sales_Data[[#This Row],[UnitCost]]</f>
        <v>400</v>
      </c>
      <c r="N955" s="7">
        <f>Sales_Data[[#This Row],[Gross Revenue]]-Sales_Data[[#This Row],[Discount Amount ]]</f>
        <v>74000</v>
      </c>
      <c r="O955" s="7">
        <f>Sales_Data[[#This Row],[OrderQuantity]] *Sales_Data[[#This Row],[UnitCost]]</f>
        <v>49600</v>
      </c>
      <c r="P955" s="7">
        <f>Sales_Data[[#This Row],[ItemCost]] +Sales_Data[[#This Row],[ShippingCost]]</f>
        <v>50453.91</v>
      </c>
      <c r="Q955" s="7">
        <f>Sales_Data[[#This Row],[Gross Revenue]]-Sales_Data[[#This Row],[TotalFinancialCost]]</f>
        <v>23946.089999999997</v>
      </c>
      <c r="R955" s="7">
        <f>Sales_Data[[#This Row],[Actul Bill Amount]]-Sales_Data[[#This Row],[ShippingCost]]</f>
        <v>73146.09</v>
      </c>
      <c r="S955">
        <v>669</v>
      </c>
      <c r="T955">
        <v>853.91</v>
      </c>
      <c r="U955" t="s">
        <v>58</v>
      </c>
      <c r="V955">
        <v>800</v>
      </c>
      <c r="W955" t="s">
        <v>18</v>
      </c>
      <c r="X955" t="str">
        <f t="shared" si="29"/>
        <v>Bengaluru</v>
      </c>
    </row>
    <row r="956" spans="1:24" x14ac:dyDescent="0.4">
      <c r="A956">
        <v>100955</v>
      </c>
      <c r="B956" s="5">
        <v>45809.275694444441</v>
      </c>
      <c r="C956" s="3" t="str">
        <f>TEXT(Sales_Data[[#This Row],[OrderDate]],"mmmm")</f>
        <v>June</v>
      </c>
      <c r="D956" s="3" t="str">
        <f t="shared" si="28"/>
        <v>2025</v>
      </c>
      <c r="E956" t="s">
        <v>39</v>
      </c>
      <c r="F956" t="s">
        <v>46</v>
      </c>
      <c r="G956" t="s">
        <v>31</v>
      </c>
      <c r="H956" t="s">
        <v>37</v>
      </c>
      <c r="I956" t="s">
        <v>100</v>
      </c>
      <c r="J956">
        <v>6</v>
      </c>
      <c r="K956">
        <v>4500</v>
      </c>
      <c r="L956" s="7">
        <f>Sales_Data[[#This Row],[OrderQuantity]] *Sales_Data[[#This Row],[UnitPrice]]</f>
        <v>27000</v>
      </c>
      <c r="M956" s="7">
        <f>Sales_Data[[#This Row],[UnitPrice]]-Sales_Data[[#This Row],[UnitCost]]</f>
        <v>1700</v>
      </c>
      <c r="N956" s="7">
        <f>Sales_Data[[#This Row],[Gross Revenue]]-Sales_Data[[#This Row],[Discount Amount ]]</f>
        <v>25300</v>
      </c>
      <c r="O956" s="7">
        <f>Sales_Data[[#This Row],[OrderQuantity]] *Sales_Data[[#This Row],[UnitCost]]</f>
        <v>16800</v>
      </c>
      <c r="P956" s="7">
        <f>Sales_Data[[#This Row],[ItemCost]] +Sales_Data[[#This Row],[ShippingCost]]</f>
        <v>17556.82</v>
      </c>
      <c r="Q956" s="7">
        <f>Sales_Data[[#This Row],[Gross Revenue]]-Sales_Data[[#This Row],[TotalFinancialCost]]</f>
        <v>9443.18</v>
      </c>
      <c r="R956" s="7">
        <f>Sales_Data[[#This Row],[Actul Bill Amount]]-Sales_Data[[#This Row],[ShippingCost]]</f>
        <v>24543.18</v>
      </c>
      <c r="S956">
        <v>655</v>
      </c>
      <c r="T956">
        <v>756.82</v>
      </c>
      <c r="U956" t="s">
        <v>47</v>
      </c>
      <c r="V956">
        <v>2800</v>
      </c>
      <c r="W956" t="s">
        <v>38</v>
      </c>
      <c r="X956" t="str">
        <f t="shared" si="29"/>
        <v>Kolkata</v>
      </c>
    </row>
    <row r="957" spans="1:24" x14ac:dyDescent="0.4">
      <c r="A957">
        <v>100956</v>
      </c>
      <c r="B957" s="5">
        <v>45968.122916666667</v>
      </c>
      <c r="C957" s="3" t="str">
        <f>TEXT(Sales_Data[[#This Row],[OrderDate]],"mmmm")</f>
        <v>November</v>
      </c>
      <c r="D957" s="3" t="str">
        <f t="shared" si="28"/>
        <v>2025</v>
      </c>
      <c r="E957" t="s">
        <v>39</v>
      </c>
      <c r="F957" t="s">
        <v>40</v>
      </c>
      <c r="G957" t="s">
        <v>29</v>
      </c>
      <c r="H957" t="s">
        <v>25</v>
      </c>
      <c r="I957" t="s">
        <v>100</v>
      </c>
      <c r="J957">
        <v>32</v>
      </c>
      <c r="K957">
        <v>5500</v>
      </c>
      <c r="L957" s="7">
        <f>Sales_Data[[#This Row],[OrderQuantity]] *Sales_Data[[#This Row],[UnitPrice]]</f>
        <v>176000</v>
      </c>
      <c r="M957" s="7">
        <f>Sales_Data[[#This Row],[UnitPrice]]-Sales_Data[[#This Row],[UnitCost]]</f>
        <v>2000</v>
      </c>
      <c r="N957" s="7">
        <f>Sales_Data[[#This Row],[Gross Revenue]]-Sales_Data[[#This Row],[Discount Amount ]]</f>
        <v>174000</v>
      </c>
      <c r="O957" s="7">
        <f>Sales_Data[[#This Row],[OrderQuantity]] *Sales_Data[[#This Row],[UnitCost]]</f>
        <v>112000</v>
      </c>
      <c r="P957" s="7">
        <f>Sales_Data[[#This Row],[ItemCost]] +Sales_Data[[#This Row],[ShippingCost]]</f>
        <v>112292.15</v>
      </c>
      <c r="Q957" s="7">
        <f>Sales_Data[[#This Row],[Gross Revenue]]-Sales_Data[[#This Row],[TotalFinancialCost]]</f>
        <v>63707.850000000006</v>
      </c>
      <c r="R957" s="7">
        <f>Sales_Data[[#This Row],[Actul Bill Amount]]-Sales_Data[[#This Row],[ShippingCost]]</f>
        <v>173707.85</v>
      </c>
      <c r="S957">
        <v>1186</v>
      </c>
      <c r="T957">
        <v>292.14999999999998</v>
      </c>
      <c r="U957" t="s">
        <v>41</v>
      </c>
      <c r="V957">
        <v>3500</v>
      </c>
      <c r="W957" t="s">
        <v>27</v>
      </c>
      <c r="X957" t="str">
        <f t="shared" si="29"/>
        <v>Mumbai</v>
      </c>
    </row>
    <row r="958" spans="1:24" x14ac:dyDescent="0.4">
      <c r="A958">
        <v>100957</v>
      </c>
      <c r="B958" s="5">
        <v>45794.338888888888</v>
      </c>
      <c r="C958" s="3" t="str">
        <f>TEXT(Sales_Data[[#This Row],[OrderDate]],"mmmm")</f>
        <v>May</v>
      </c>
      <c r="D958" s="3" t="str">
        <f t="shared" si="28"/>
        <v>2025</v>
      </c>
      <c r="E958" t="s">
        <v>23</v>
      </c>
      <c r="F958" t="s">
        <v>28</v>
      </c>
      <c r="G958" t="s">
        <v>31</v>
      </c>
      <c r="H958" t="s">
        <v>37</v>
      </c>
      <c r="I958" t="s">
        <v>100</v>
      </c>
      <c r="J958">
        <v>58</v>
      </c>
      <c r="K958">
        <v>450</v>
      </c>
      <c r="L958" s="7">
        <f>Sales_Data[[#This Row],[OrderQuantity]] *Sales_Data[[#This Row],[UnitPrice]]</f>
        <v>26100</v>
      </c>
      <c r="M958" s="7">
        <f>Sales_Data[[#This Row],[UnitPrice]]-Sales_Data[[#This Row],[UnitCost]]</f>
        <v>250</v>
      </c>
      <c r="N958" s="7">
        <f>Sales_Data[[#This Row],[Gross Revenue]]-Sales_Data[[#This Row],[Discount Amount ]]</f>
        <v>25850</v>
      </c>
      <c r="O958" s="7">
        <f>Sales_Data[[#This Row],[OrderQuantity]] *Sales_Data[[#This Row],[UnitCost]]</f>
        <v>11600</v>
      </c>
      <c r="P958" s="7">
        <f>Sales_Data[[#This Row],[ItemCost]] +Sales_Data[[#This Row],[ShippingCost]]</f>
        <v>13726.4</v>
      </c>
      <c r="Q958" s="7">
        <f>Sales_Data[[#This Row],[Gross Revenue]]-Sales_Data[[#This Row],[TotalFinancialCost]]</f>
        <v>12373.6</v>
      </c>
      <c r="R958" s="7">
        <f>Sales_Data[[#This Row],[Actul Bill Amount]]-Sales_Data[[#This Row],[ShippingCost]]</f>
        <v>23723.599999999999</v>
      </c>
      <c r="S958">
        <v>1187</v>
      </c>
      <c r="T958">
        <v>2126.4</v>
      </c>
      <c r="U958" t="s">
        <v>30</v>
      </c>
      <c r="V958">
        <v>200</v>
      </c>
      <c r="W958" t="s">
        <v>38</v>
      </c>
      <c r="X958" t="str">
        <f t="shared" si="29"/>
        <v>Kolkata</v>
      </c>
    </row>
    <row r="959" spans="1:24" x14ac:dyDescent="0.4">
      <c r="A959">
        <v>100958</v>
      </c>
      <c r="B959" s="5">
        <v>45904.955555555556</v>
      </c>
      <c r="C959" s="3" t="str">
        <f>TEXT(Sales_Data[[#This Row],[OrderDate]],"mmmm")</f>
        <v>September</v>
      </c>
      <c r="D959" s="3" t="str">
        <f t="shared" si="28"/>
        <v>2025</v>
      </c>
      <c r="E959" t="s">
        <v>13</v>
      </c>
      <c r="F959" t="s">
        <v>28</v>
      </c>
      <c r="G959" t="s">
        <v>15</v>
      </c>
      <c r="H959" t="s">
        <v>25</v>
      </c>
      <c r="I959" t="s">
        <v>100</v>
      </c>
      <c r="J959">
        <v>39</v>
      </c>
      <c r="K959">
        <v>450</v>
      </c>
      <c r="L959" s="7">
        <f>Sales_Data[[#This Row],[OrderQuantity]] *Sales_Data[[#This Row],[UnitPrice]]</f>
        <v>17550</v>
      </c>
      <c r="M959" s="7">
        <f>Sales_Data[[#This Row],[UnitPrice]]-Sales_Data[[#This Row],[UnitCost]]</f>
        <v>250</v>
      </c>
      <c r="N959" s="7">
        <f>Sales_Data[[#This Row],[Gross Revenue]]-Sales_Data[[#This Row],[Discount Amount ]]</f>
        <v>17300</v>
      </c>
      <c r="O959" s="7">
        <f>Sales_Data[[#This Row],[OrderQuantity]] *Sales_Data[[#This Row],[UnitCost]]</f>
        <v>7800</v>
      </c>
      <c r="P959" s="7">
        <f>Sales_Data[[#This Row],[ItemCost]] +Sales_Data[[#This Row],[ShippingCost]]</f>
        <v>8348.2800000000007</v>
      </c>
      <c r="Q959" s="7">
        <f>Sales_Data[[#This Row],[Gross Revenue]]-Sales_Data[[#This Row],[TotalFinancialCost]]</f>
        <v>9201.7199999999993</v>
      </c>
      <c r="R959" s="7">
        <f>Sales_Data[[#This Row],[Actul Bill Amount]]-Sales_Data[[#This Row],[ShippingCost]]</f>
        <v>16751.72</v>
      </c>
      <c r="S959">
        <v>1104</v>
      </c>
      <c r="T959">
        <v>548.28</v>
      </c>
      <c r="U959" t="s">
        <v>30</v>
      </c>
      <c r="V959">
        <v>200</v>
      </c>
      <c r="W959" t="s">
        <v>27</v>
      </c>
      <c r="X959" t="str">
        <f t="shared" si="29"/>
        <v>Mumbai</v>
      </c>
    </row>
    <row r="960" spans="1:24" x14ac:dyDescent="0.4">
      <c r="A960">
        <v>100959</v>
      </c>
      <c r="B960" s="5">
        <v>45900.083333333336</v>
      </c>
      <c r="C960" s="3" t="str">
        <f>TEXT(Sales_Data[[#This Row],[OrderDate]],"mmmm")</f>
        <v>August</v>
      </c>
      <c r="D960" s="3" t="str">
        <f t="shared" si="28"/>
        <v>2025</v>
      </c>
      <c r="E960" t="s">
        <v>39</v>
      </c>
      <c r="F960" t="s">
        <v>55</v>
      </c>
      <c r="G960" t="s">
        <v>31</v>
      </c>
      <c r="H960" t="s">
        <v>37</v>
      </c>
      <c r="I960" t="s">
        <v>100</v>
      </c>
      <c r="J960">
        <v>30</v>
      </c>
      <c r="K960">
        <v>600</v>
      </c>
      <c r="L960" s="7">
        <f>Sales_Data[[#This Row],[OrderQuantity]] *Sales_Data[[#This Row],[UnitPrice]]</f>
        <v>18000</v>
      </c>
      <c r="M960" s="7">
        <f>Sales_Data[[#This Row],[UnitPrice]]-Sales_Data[[#This Row],[UnitCost]]</f>
        <v>250</v>
      </c>
      <c r="N960" s="7">
        <f>Sales_Data[[#This Row],[Gross Revenue]]-Sales_Data[[#This Row],[Discount Amount ]]</f>
        <v>17750</v>
      </c>
      <c r="O960" s="7">
        <f>Sales_Data[[#This Row],[OrderQuantity]] *Sales_Data[[#This Row],[UnitCost]]</f>
        <v>10500</v>
      </c>
      <c r="P960" s="7">
        <f>Sales_Data[[#This Row],[ItemCost]] +Sales_Data[[#This Row],[ShippingCost]]</f>
        <v>10770.94</v>
      </c>
      <c r="Q960" s="7">
        <f>Sales_Data[[#This Row],[Gross Revenue]]-Sales_Data[[#This Row],[TotalFinancialCost]]</f>
        <v>7229.0599999999995</v>
      </c>
      <c r="R960" s="7">
        <f>Sales_Data[[#This Row],[Actul Bill Amount]]-Sales_Data[[#This Row],[ShippingCost]]</f>
        <v>17479.060000000001</v>
      </c>
      <c r="S960">
        <v>335</v>
      </c>
      <c r="T960">
        <v>270.94</v>
      </c>
      <c r="U960" t="s">
        <v>57</v>
      </c>
      <c r="V960">
        <v>350</v>
      </c>
      <c r="W960" t="s">
        <v>38</v>
      </c>
      <c r="X960" t="str">
        <f t="shared" si="29"/>
        <v>Kolkata</v>
      </c>
    </row>
    <row r="961" spans="1:24" x14ac:dyDescent="0.4">
      <c r="A961">
        <v>100960</v>
      </c>
      <c r="B961" s="5">
        <v>45688.638194444444</v>
      </c>
      <c r="C961" s="3" t="str">
        <f>TEXT(Sales_Data[[#This Row],[OrderDate]],"mmmm")</f>
        <v>January</v>
      </c>
      <c r="D961" s="3" t="str">
        <f t="shared" si="28"/>
        <v>2025</v>
      </c>
      <c r="E961" t="s">
        <v>50</v>
      </c>
      <c r="F961" t="s">
        <v>14</v>
      </c>
      <c r="G961" t="s">
        <v>31</v>
      </c>
      <c r="H961" t="s">
        <v>32</v>
      </c>
      <c r="I961" t="s">
        <v>100</v>
      </c>
      <c r="J961">
        <v>80</v>
      </c>
      <c r="K961">
        <v>6500</v>
      </c>
      <c r="L961" s="7">
        <f>Sales_Data[[#This Row],[OrderQuantity]] *Sales_Data[[#This Row],[UnitPrice]]</f>
        <v>520000</v>
      </c>
      <c r="M961" s="7">
        <f>Sales_Data[[#This Row],[UnitPrice]]-Sales_Data[[#This Row],[UnitCost]]</f>
        <v>2300</v>
      </c>
      <c r="N961" s="7">
        <f>Sales_Data[[#This Row],[Gross Revenue]]-Sales_Data[[#This Row],[Discount Amount ]]</f>
        <v>517700</v>
      </c>
      <c r="O961" s="7">
        <f>Sales_Data[[#This Row],[OrderQuantity]] *Sales_Data[[#This Row],[UnitCost]]</f>
        <v>336000</v>
      </c>
      <c r="P961" s="7">
        <f>Sales_Data[[#This Row],[ItemCost]] +Sales_Data[[#This Row],[ShippingCost]]</f>
        <v>338400.41</v>
      </c>
      <c r="Q961" s="7">
        <f>Sales_Data[[#This Row],[Gross Revenue]]-Sales_Data[[#This Row],[TotalFinancialCost]]</f>
        <v>181599.59000000003</v>
      </c>
      <c r="R961" s="7">
        <f>Sales_Data[[#This Row],[Actul Bill Amount]]-Sales_Data[[#This Row],[ShippingCost]]</f>
        <v>515299.59</v>
      </c>
      <c r="S961">
        <v>788</v>
      </c>
      <c r="T961">
        <v>2400.41</v>
      </c>
      <c r="U961" t="s">
        <v>21</v>
      </c>
      <c r="V961">
        <v>4200</v>
      </c>
      <c r="W961" t="s">
        <v>33</v>
      </c>
      <c r="X961" t="str">
        <f t="shared" si="29"/>
        <v>Delhi</v>
      </c>
    </row>
    <row r="962" spans="1:24" x14ac:dyDescent="0.4">
      <c r="A962">
        <v>100961</v>
      </c>
      <c r="B962" s="5">
        <v>45697.635416666664</v>
      </c>
      <c r="C962" s="3" t="str">
        <f>TEXT(Sales_Data[[#This Row],[OrderDate]],"mmmm")</f>
        <v>February</v>
      </c>
      <c r="D962" s="3" t="str">
        <f t="shared" ref="D962:D1025" si="30">TEXT(B962, "yyyy")</f>
        <v>2025</v>
      </c>
      <c r="E962" t="s">
        <v>45</v>
      </c>
      <c r="F962" t="s">
        <v>40</v>
      </c>
      <c r="G962" t="s">
        <v>29</v>
      </c>
      <c r="H962" t="s">
        <v>25</v>
      </c>
      <c r="I962" t="s">
        <v>100</v>
      </c>
      <c r="J962">
        <v>66</v>
      </c>
      <c r="K962">
        <v>1500</v>
      </c>
      <c r="L962" s="7">
        <f>Sales_Data[[#This Row],[OrderQuantity]] *Sales_Data[[#This Row],[UnitPrice]]</f>
        <v>99000</v>
      </c>
      <c r="M962" s="7">
        <f>Sales_Data[[#This Row],[UnitPrice]]-Sales_Data[[#This Row],[UnitCost]]</f>
        <v>700</v>
      </c>
      <c r="N962" s="7">
        <f>Sales_Data[[#This Row],[Gross Revenue]]-Sales_Data[[#This Row],[Discount Amount ]]</f>
        <v>98300</v>
      </c>
      <c r="O962" s="7">
        <f>Sales_Data[[#This Row],[OrderQuantity]] *Sales_Data[[#This Row],[UnitCost]]</f>
        <v>52800</v>
      </c>
      <c r="P962" s="7">
        <f>Sales_Data[[#This Row],[ItemCost]] +Sales_Data[[#This Row],[ShippingCost]]</f>
        <v>53221.32</v>
      </c>
      <c r="Q962" s="7">
        <f>Sales_Data[[#This Row],[Gross Revenue]]-Sales_Data[[#This Row],[TotalFinancialCost]]</f>
        <v>45778.68</v>
      </c>
      <c r="R962" s="7">
        <f>Sales_Data[[#This Row],[Actul Bill Amount]]-Sales_Data[[#This Row],[ShippingCost]]</f>
        <v>97878.68</v>
      </c>
      <c r="S962">
        <v>468</v>
      </c>
      <c r="T962">
        <v>421.32</v>
      </c>
      <c r="U962" t="s">
        <v>52</v>
      </c>
      <c r="V962">
        <v>800</v>
      </c>
      <c r="W962" t="s">
        <v>27</v>
      </c>
      <c r="X962" t="str">
        <f t="shared" ref="X962:X1025" si="31">_xlfn.TEXTBEFORE(W962, " ")</f>
        <v>Mumbai</v>
      </c>
    </row>
    <row r="963" spans="1:24" x14ac:dyDescent="0.4">
      <c r="A963">
        <v>100962</v>
      </c>
      <c r="B963" s="5">
        <v>45886.40902777778</v>
      </c>
      <c r="C963" s="3" t="str">
        <f>TEXT(Sales_Data[[#This Row],[OrderDate]],"mmmm")</f>
        <v>August</v>
      </c>
      <c r="D963" s="3" t="str">
        <f t="shared" si="30"/>
        <v>2025</v>
      </c>
      <c r="E963" t="s">
        <v>45</v>
      </c>
      <c r="F963" t="s">
        <v>24</v>
      </c>
      <c r="G963" t="s">
        <v>31</v>
      </c>
      <c r="H963" t="s">
        <v>25</v>
      </c>
      <c r="I963" t="s">
        <v>100</v>
      </c>
      <c r="J963">
        <v>28</v>
      </c>
      <c r="K963">
        <v>3500</v>
      </c>
      <c r="L963" s="7">
        <f>Sales_Data[[#This Row],[OrderQuantity]] *Sales_Data[[#This Row],[UnitPrice]]</f>
        <v>98000</v>
      </c>
      <c r="M963" s="7">
        <f>Sales_Data[[#This Row],[UnitPrice]]-Sales_Data[[#This Row],[UnitCost]]</f>
        <v>1300</v>
      </c>
      <c r="N963" s="7">
        <f>Sales_Data[[#This Row],[Gross Revenue]]-Sales_Data[[#This Row],[Discount Amount ]]</f>
        <v>96700</v>
      </c>
      <c r="O963" s="7">
        <f>Sales_Data[[#This Row],[OrderQuantity]] *Sales_Data[[#This Row],[UnitCost]]</f>
        <v>61600</v>
      </c>
      <c r="P963" s="7">
        <f>Sales_Data[[#This Row],[ItemCost]] +Sales_Data[[#This Row],[ShippingCost]]</f>
        <v>61909.03</v>
      </c>
      <c r="Q963" s="7">
        <f>Sales_Data[[#This Row],[Gross Revenue]]-Sales_Data[[#This Row],[TotalFinancialCost]]</f>
        <v>36090.97</v>
      </c>
      <c r="R963" s="7">
        <f>Sales_Data[[#This Row],[Actul Bill Amount]]-Sales_Data[[#This Row],[ShippingCost]]</f>
        <v>96390.97</v>
      </c>
      <c r="S963">
        <v>1000</v>
      </c>
      <c r="T963">
        <v>309.02999999999997</v>
      </c>
      <c r="U963" t="s">
        <v>59</v>
      </c>
      <c r="V963">
        <v>2200</v>
      </c>
      <c r="W963" t="s">
        <v>27</v>
      </c>
      <c r="X963" t="str">
        <f t="shared" si="31"/>
        <v>Mumbai</v>
      </c>
    </row>
    <row r="964" spans="1:24" x14ac:dyDescent="0.4">
      <c r="A964">
        <v>100963</v>
      </c>
      <c r="B964" s="5">
        <v>45693.309027777781</v>
      </c>
      <c r="C964" s="3" t="str">
        <f>TEXT(Sales_Data[[#This Row],[OrderDate]],"mmmm")</f>
        <v>February</v>
      </c>
      <c r="D964" s="3" t="str">
        <f t="shared" si="30"/>
        <v>2025</v>
      </c>
      <c r="E964" t="s">
        <v>23</v>
      </c>
      <c r="F964" t="s">
        <v>55</v>
      </c>
      <c r="G964" t="s">
        <v>15</v>
      </c>
      <c r="H964" t="s">
        <v>20</v>
      </c>
      <c r="I964" t="s">
        <v>100</v>
      </c>
      <c r="J964">
        <v>58</v>
      </c>
      <c r="K964">
        <v>600</v>
      </c>
      <c r="L964" s="7">
        <f>Sales_Data[[#This Row],[OrderQuantity]] *Sales_Data[[#This Row],[UnitPrice]]</f>
        <v>34800</v>
      </c>
      <c r="M964" s="7">
        <f>Sales_Data[[#This Row],[UnitPrice]]-Sales_Data[[#This Row],[UnitCost]]</f>
        <v>250</v>
      </c>
      <c r="N964" s="7">
        <f>Sales_Data[[#This Row],[Gross Revenue]]-Sales_Data[[#This Row],[Discount Amount ]]</f>
        <v>34550</v>
      </c>
      <c r="O964" s="7">
        <f>Sales_Data[[#This Row],[OrderQuantity]] *Sales_Data[[#This Row],[UnitCost]]</f>
        <v>20300</v>
      </c>
      <c r="P964" s="7">
        <f>Sales_Data[[#This Row],[ItemCost]] +Sales_Data[[#This Row],[ShippingCost]]</f>
        <v>21748.18</v>
      </c>
      <c r="Q964" s="7">
        <f>Sales_Data[[#This Row],[Gross Revenue]]-Sales_Data[[#This Row],[TotalFinancialCost]]</f>
        <v>13051.82</v>
      </c>
      <c r="R964" s="7">
        <f>Sales_Data[[#This Row],[Actul Bill Amount]]-Sales_Data[[#This Row],[ShippingCost]]</f>
        <v>33101.82</v>
      </c>
      <c r="S964">
        <v>989</v>
      </c>
      <c r="T964">
        <v>1448.18</v>
      </c>
      <c r="U964" t="s">
        <v>57</v>
      </c>
      <c r="V964">
        <v>350</v>
      </c>
      <c r="W964" t="s">
        <v>22</v>
      </c>
      <c r="X964" t="str">
        <f t="shared" si="31"/>
        <v>Nagpur</v>
      </c>
    </row>
    <row r="965" spans="1:24" x14ac:dyDescent="0.4">
      <c r="A965">
        <v>100964</v>
      </c>
      <c r="B965" s="5">
        <v>45880.655555555553</v>
      </c>
      <c r="C965" s="3" t="str">
        <f>TEXT(Sales_Data[[#This Row],[OrderDate]],"mmmm")</f>
        <v>August</v>
      </c>
      <c r="D965" s="3" t="str">
        <f t="shared" si="30"/>
        <v>2025</v>
      </c>
      <c r="E965" t="s">
        <v>19</v>
      </c>
      <c r="F965" t="s">
        <v>28</v>
      </c>
      <c r="G965" t="s">
        <v>29</v>
      </c>
      <c r="H965" t="s">
        <v>25</v>
      </c>
      <c r="I965" t="s">
        <v>100</v>
      </c>
      <c r="J965">
        <v>1</v>
      </c>
      <c r="K965">
        <v>450</v>
      </c>
      <c r="L965" s="7">
        <f>Sales_Data[[#This Row],[OrderQuantity]] *Sales_Data[[#This Row],[UnitPrice]]</f>
        <v>450</v>
      </c>
      <c r="M965" s="7">
        <f>Sales_Data[[#This Row],[UnitPrice]]-Sales_Data[[#This Row],[UnitCost]]</f>
        <v>250</v>
      </c>
      <c r="N965" s="7">
        <f>Sales_Data[[#This Row],[Gross Revenue]]-Sales_Data[[#This Row],[Discount Amount ]]</f>
        <v>200</v>
      </c>
      <c r="O965" s="7">
        <f>Sales_Data[[#This Row],[OrderQuantity]] *Sales_Data[[#This Row],[UnitCost]]</f>
        <v>200</v>
      </c>
      <c r="P965" s="7">
        <f>Sales_Data[[#This Row],[ItemCost]] +Sales_Data[[#This Row],[ShippingCost]]</f>
        <v>1123.3200000000002</v>
      </c>
      <c r="Q965" s="7">
        <f>Sales_Data[[#This Row],[Gross Revenue]]-Sales_Data[[#This Row],[TotalFinancialCost]]</f>
        <v>-673.32000000000016</v>
      </c>
      <c r="R965" s="7">
        <f>Sales_Data[[#This Row],[Actul Bill Amount]]-Sales_Data[[#This Row],[ShippingCost]]</f>
        <v>-723.32</v>
      </c>
      <c r="S965">
        <v>1157</v>
      </c>
      <c r="T965">
        <v>923.32</v>
      </c>
      <c r="U965" t="s">
        <v>30</v>
      </c>
      <c r="V965">
        <v>200</v>
      </c>
      <c r="W965" t="s">
        <v>27</v>
      </c>
      <c r="X965" t="str">
        <f t="shared" si="31"/>
        <v>Mumbai</v>
      </c>
    </row>
    <row r="966" spans="1:24" x14ac:dyDescent="0.4">
      <c r="A966">
        <v>100965</v>
      </c>
      <c r="B966" s="5">
        <v>45663.632638888892</v>
      </c>
      <c r="C966" s="3" t="str">
        <f>TEXT(Sales_Data[[#This Row],[OrderDate]],"mmmm")</f>
        <v>January</v>
      </c>
      <c r="D966" s="3" t="str">
        <f t="shared" si="30"/>
        <v>2025</v>
      </c>
      <c r="E966" t="s">
        <v>23</v>
      </c>
      <c r="F966" t="s">
        <v>14</v>
      </c>
      <c r="G966" t="s">
        <v>29</v>
      </c>
      <c r="H966" t="s">
        <v>37</v>
      </c>
      <c r="I966" t="s">
        <v>100</v>
      </c>
      <c r="J966">
        <v>76</v>
      </c>
      <c r="K966">
        <v>6500</v>
      </c>
      <c r="L966" s="7">
        <f>Sales_Data[[#This Row],[OrderQuantity]] *Sales_Data[[#This Row],[UnitPrice]]</f>
        <v>494000</v>
      </c>
      <c r="M966" s="7">
        <f>Sales_Data[[#This Row],[UnitPrice]]-Sales_Data[[#This Row],[UnitCost]]</f>
        <v>2300</v>
      </c>
      <c r="N966" s="7">
        <f>Sales_Data[[#This Row],[Gross Revenue]]-Sales_Data[[#This Row],[Discount Amount ]]</f>
        <v>491700</v>
      </c>
      <c r="O966" s="7">
        <f>Sales_Data[[#This Row],[OrderQuantity]] *Sales_Data[[#This Row],[UnitCost]]</f>
        <v>319200</v>
      </c>
      <c r="P966" s="7">
        <f>Sales_Data[[#This Row],[ItemCost]] +Sales_Data[[#This Row],[ShippingCost]]</f>
        <v>319811.87</v>
      </c>
      <c r="Q966" s="7">
        <f>Sales_Data[[#This Row],[Gross Revenue]]-Sales_Data[[#This Row],[TotalFinancialCost]]</f>
        <v>174188.13</v>
      </c>
      <c r="R966" s="7">
        <f>Sales_Data[[#This Row],[Actul Bill Amount]]-Sales_Data[[#This Row],[ShippingCost]]</f>
        <v>491088.13</v>
      </c>
      <c r="S966">
        <v>868</v>
      </c>
      <c r="T966">
        <v>611.87</v>
      </c>
      <c r="U966" t="s">
        <v>21</v>
      </c>
      <c r="V966">
        <v>4200</v>
      </c>
      <c r="W966" t="s">
        <v>38</v>
      </c>
      <c r="X966" t="str">
        <f t="shared" si="31"/>
        <v>Kolkata</v>
      </c>
    </row>
    <row r="967" spans="1:24" x14ac:dyDescent="0.4">
      <c r="A967">
        <v>100966</v>
      </c>
      <c r="B967" s="5">
        <v>45979.22152777778</v>
      </c>
      <c r="C967" s="3" t="str">
        <f>TEXT(Sales_Data[[#This Row],[OrderDate]],"mmmm")</f>
        <v>November</v>
      </c>
      <c r="D967" s="3" t="str">
        <f t="shared" si="30"/>
        <v>2025</v>
      </c>
      <c r="E967" t="s">
        <v>42</v>
      </c>
      <c r="F967" t="s">
        <v>40</v>
      </c>
      <c r="G967" t="s">
        <v>29</v>
      </c>
      <c r="H967" t="s">
        <v>20</v>
      </c>
      <c r="I967" t="s">
        <v>100</v>
      </c>
      <c r="J967">
        <v>5</v>
      </c>
      <c r="K967">
        <v>5500</v>
      </c>
      <c r="L967" s="7">
        <f>Sales_Data[[#This Row],[OrderQuantity]] *Sales_Data[[#This Row],[UnitPrice]]</f>
        <v>27500</v>
      </c>
      <c r="M967" s="7">
        <f>Sales_Data[[#This Row],[UnitPrice]]-Sales_Data[[#This Row],[UnitCost]]</f>
        <v>2000</v>
      </c>
      <c r="N967" s="7">
        <f>Sales_Data[[#This Row],[Gross Revenue]]-Sales_Data[[#This Row],[Discount Amount ]]</f>
        <v>25500</v>
      </c>
      <c r="O967" s="7">
        <f>Sales_Data[[#This Row],[OrderQuantity]] *Sales_Data[[#This Row],[UnitCost]]</f>
        <v>17500</v>
      </c>
      <c r="P967" s="7">
        <f>Sales_Data[[#This Row],[ItemCost]] +Sales_Data[[#This Row],[ShippingCost]]</f>
        <v>17936.96</v>
      </c>
      <c r="Q967" s="7">
        <f>Sales_Data[[#This Row],[Gross Revenue]]-Sales_Data[[#This Row],[TotalFinancialCost]]</f>
        <v>9563.0400000000009</v>
      </c>
      <c r="R967" s="7">
        <f>Sales_Data[[#This Row],[Actul Bill Amount]]-Sales_Data[[#This Row],[ShippingCost]]</f>
        <v>25063.040000000001</v>
      </c>
      <c r="S967">
        <v>715</v>
      </c>
      <c r="T967">
        <v>436.96</v>
      </c>
      <c r="U967" t="s">
        <v>41</v>
      </c>
      <c r="V967">
        <v>3500</v>
      </c>
      <c r="W967" t="s">
        <v>22</v>
      </c>
      <c r="X967" t="str">
        <f t="shared" si="31"/>
        <v>Nagpur</v>
      </c>
    </row>
    <row r="968" spans="1:24" x14ac:dyDescent="0.4">
      <c r="A968">
        <v>100967</v>
      </c>
      <c r="B968" s="5">
        <v>45877.157638888886</v>
      </c>
      <c r="C968" s="3" t="str">
        <f>TEXT(Sales_Data[[#This Row],[OrderDate]],"mmmm")</f>
        <v>August</v>
      </c>
      <c r="D968" s="3" t="str">
        <f t="shared" si="30"/>
        <v>2025</v>
      </c>
      <c r="E968" t="s">
        <v>45</v>
      </c>
      <c r="F968" t="s">
        <v>35</v>
      </c>
      <c r="G968" t="s">
        <v>31</v>
      </c>
      <c r="H968" t="s">
        <v>32</v>
      </c>
      <c r="I968" t="s">
        <v>100</v>
      </c>
      <c r="J968">
        <v>29</v>
      </c>
      <c r="K968">
        <v>12000</v>
      </c>
      <c r="L968" s="7">
        <f>Sales_Data[[#This Row],[OrderQuantity]] *Sales_Data[[#This Row],[UnitPrice]]</f>
        <v>348000</v>
      </c>
      <c r="M968" s="7">
        <f>Sales_Data[[#This Row],[UnitPrice]]-Sales_Data[[#This Row],[UnitCost]]</f>
        <v>4000</v>
      </c>
      <c r="N968" s="7">
        <f>Sales_Data[[#This Row],[Gross Revenue]]-Sales_Data[[#This Row],[Discount Amount ]]</f>
        <v>344000</v>
      </c>
      <c r="O968" s="7">
        <f>Sales_Data[[#This Row],[OrderQuantity]] *Sales_Data[[#This Row],[UnitCost]]</f>
        <v>232000</v>
      </c>
      <c r="P968" s="7">
        <f>Sales_Data[[#This Row],[ItemCost]] +Sales_Data[[#This Row],[ShippingCost]]</f>
        <v>232556.18</v>
      </c>
      <c r="Q968" s="7">
        <f>Sales_Data[[#This Row],[Gross Revenue]]-Sales_Data[[#This Row],[TotalFinancialCost]]</f>
        <v>115443.82</v>
      </c>
      <c r="R968" s="7">
        <f>Sales_Data[[#This Row],[Actul Bill Amount]]-Sales_Data[[#This Row],[ShippingCost]]</f>
        <v>343443.82</v>
      </c>
      <c r="S968">
        <v>458</v>
      </c>
      <c r="T968">
        <v>556.17999999999995</v>
      </c>
      <c r="U968" t="s">
        <v>36</v>
      </c>
      <c r="V968">
        <v>8000</v>
      </c>
      <c r="W968" t="s">
        <v>33</v>
      </c>
      <c r="X968" t="str">
        <f t="shared" si="31"/>
        <v>Delhi</v>
      </c>
    </row>
    <row r="969" spans="1:24" x14ac:dyDescent="0.4">
      <c r="A969">
        <v>100968</v>
      </c>
      <c r="B969" s="5">
        <v>45732.995138888888</v>
      </c>
      <c r="C969" s="3" t="str">
        <f>TEXT(Sales_Data[[#This Row],[OrderDate]],"mmmm")</f>
        <v>March</v>
      </c>
      <c r="D969" s="3" t="str">
        <f t="shared" si="30"/>
        <v>2025</v>
      </c>
      <c r="E969" t="s">
        <v>13</v>
      </c>
      <c r="F969" t="s">
        <v>46</v>
      </c>
      <c r="G969" t="s">
        <v>29</v>
      </c>
      <c r="H969" t="s">
        <v>25</v>
      </c>
      <c r="I969" t="s">
        <v>100</v>
      </c>
      <c r="J969">
        <v>91</v>
      </c>
      <c r="K969">
        <v>4500</v>
      </c>
      <c r="L969" s="7">
        <f>Sales_Data[[#This Row],[OrderQuantity]] *Sales_Data[[#This Row],[UnitPrice]]</f>
        <v>409500</v>
      </c>
      <c r="M969" s="7">
        <f>Sales_Data[[#This Row],[UnitPrice]]-Sales_Data[[#This Row],[UnitCost]]</f>
        <v>1700</v>
      </c>
      <c r="N969" s="7">
        <f>Sales_Data[[#This Row],[Gross Revenue]]-Sales_Data[[#This Row],[Discount Amount ]]</f>
        <v>407800</v>
      </c>
      <c r="O969" s="7">
        <f>Sales_Data[[#This Row],[OrderQuantity]] *Sales_Data[[#This Row],[UnitCost]]</f>
        <v>254800</v>
      </c>
      <c r="P969" s="7">
        <f>Sales_Data[[#This Row],[ItemCost]] +Sales_Data[[#This Row],[ShippingCost]]</f>
        <v>255121.86</v>
      </c>
      <c r="Q969" s="7">
        <f>Sales_Data[[#This Row],[Gross Revenue]]-Sales_Data[[#This Row],[TotalFinancialCost]]</f>
        <v>154378.14000000001</v>
      </c>
      <c r="R969" s="7">
        <f>Sales_Data[[#This Row],[Actul Bill Amount]]-Sales_Data[[#This Row],[ShippingCost]]</f>
        <v>407478.14</v>
      </c>
      <c r="S969">
        <v>958</v>
      </c>
      <c r="T969">
        <v>321.86</v>
      </c>
      <c r="U969" t="s">
        <v>47</v>
      </c>
      <c r="V969">
        <v>2800</v>
      </c>
      <c r="W969" t="s">
        <v>27</v>
      </c>
      <c r="X969" t="str">
        <f t="shared" si="31"/>
        <v>Mumbai</v>
      </c>
    </row>
    <row r="970" spans="1:24" x14ac:dyDescent="0.4">
      <c r="A970">
        <v>100969</v>
      </c>
      <c r="B970" s="5">
        <v>45661.603472222225</v>
      </c>
      <c r="C970" s="3" t="str">
        <f>TEXT(Sales_Data[[#This Row],[OrderDate]],"mmmm")</f>
        <v>January</v>
      </c>
      <c r="D970" s="3" t="str">
        <f t="shared" si="30"/>
        <v>2025</v>
      </c>
      <c r="E970" t="s">
        <v>19</v>
      </c>
      <c r="F970" t="s">
        <v>14</v>
      </c>
      <c r="G970" t="s">
        <v>15</v>
      </c>
      <c r="H970" t="s">
        <v>32</v>
      </c>
      <c r="I970" t="s">
        <v>100</v>
      </c>
      <c r="J970">
        <v>28</v>
      </c>
      <c r="K970">
        <v>3200</v>
      </c>
      <c r="L970" s="7">
        <f>Sales_Data[[#This Row],[OrderQuantity]] *Sales_Data[[#This Row],[UnitPrice]]</f>
        <v>89600</v>
      </c>
      <c r="M970" s="7">
        <f>Sales_Data[[#This Row],[UnitPrice]]-Sales_Data[[#This Row],[UnitCost]]</f>
        <v>1200</v>
      </c>
      <c r="N970" s="7">
        <f>Sales_Data[[#This Row],[Gross Revenue]]-Sales_Data[[#This Row],[Discount Amount ]]</f>
        <v>88400</v>
      </c>
      <c r="O970" s="7">
        <f>Sales_Data[[#This Row],[OrderQuantity]] *Sales_Data[[#This Row],[UnitCost]]</f>
        <v>56000</v>
      </c>
      <c r="P970" s="7">
        <f>Sales_Data[[#This Row],[ItemCost]] +Sales_Data[[#This Row],[ShippingCost]]</f>
        <v>56587.67</v>
      </c>
      <c r="Q970" s="7">
        <f>Sales_Data[[#This Row],[Gross Revenue]]-Sales_Data[[#This Row],[TotalFinancialCost]]</f>
        <v>33012.33</v>
      </c>
      <c r="R970" s="7">
        <f>Sales_Data[[#This Row],[Actul Bill Amount]]-Sales_Data[[#This Row],[ShippingCost]]</f>
        <v>87812.33</v>
      </c>
      <c r="S970">
        <v>1037</v>
      </c>
      <c r="T970">
        <v>587.66999999999996</v>
      </c>
      <c r="U970" t="s">
        <v>17</v>
      </c>
      <c r="V970">
        <v>2000</v>
      </c>
      <c r="W970" t="s">
        <v>33</v>
      </c>
      <c r="X970" t="str">
        <f t="shared" si="31"/>
        <v>Delhi</v>
      </c>
    </row>
    <row r="971" spans="1:24" x14ac:dyDescent="0.4">
      <c r="A971">
        <v>100970</v>
      </c>
      <c r="B971" s="5">
        <v>45992.098611111112</v>
      </c>
      <c r="C971" s="3" t="str">
        <f>TEXT(Sales_Data[[#This Row],[OrderDate]],"mmmm")</f>
        <v>December</v>
      </c>
      <c r="D971" s="3" t="str">
        <f t="shared" si="30"/>
        <v>2025</v>
      </c>
      <c r="E971" t="s">
        <v>39</v>
      </c>
      <c r="F971" t="s">
        <v>28</v>
      </c>
      <c r="G971" t="s">
        <v>29</v>
      </c>
      <c r="H971" t="s">
        <v>37</v>
      </c>
      <c r="I971" t="s">
        <v>100</v>
      </c>
      <c r="J971">
        <v>85</v>
      </c>
      <c r="K971">
        <v>450</v>
      </c>
      <c r="L971" s="7">
        <f>Sales_Data[[#This Row],[OrderQuantity]] *Sales_Data[[#This Row],[UnitPrice]]</f>
        <v>38250</v>
      </c>
      <c r="M971" s="7">
        <f>Sales_Data[[#This Row],[UnitPrice]]-Sales_Data[[#This Row],[UnitCost]]</f>
        <v>250</v>
      </c>
      <c r="N971" s="7">
        <f>Sales_Data[[#This Row],[Gross Revenue]]-Sales_Data[[#This Row],[Discount Amount ]]</f>
        <v>38000</v>
      </c>
      <c r="O971" s="7">
        <f>Sales_Data[[#This Row],[OrderQuantity]] *Sales_Data[[#This Row],[UnitCost]]</f>
        <v>17000</v>
      </c>
      <c r="P971" s="7">
        <f>Sales_Data[[#This Row],[ItemCost]] +Sales_Data[[#This Row],[ShippingCost]]</f>
        <v>17707.560000000001</v>
      </c>
      <c r="Q971" s="7">
        <f>Sales_Data[[#This Row],[Gross Revenue]]-Sales_Data[[#This Row],[TotalFinancialCost]]</f>
        <v>20542.439999999999</v>
      </c>
      <c r="R971" s="7">
        <f>Sales_Data[[#This Row],[Actul Bill Amount]]-Sales_Data[[#This Row],[ShippingCost]]</f>
        <v>37292.44</v>
      </c>
      <c r="S971">
        <v>1091</v>
      </c>
      <c r="T971">
        <v>707.56</v>
      </c>
      <c r="U971" t="s">
        <v>30</v>
      </c>
      <c r="V971">
        <v>200</v>
      </c>
      <c r="W971" t="s">
        <v>38</v>
      </c>
      <c r="X971" t="str">
        <f t="shared" si="31"/>
        <v>Kolkata</v>
      </c>
    </row>
    <row r="972" spans="1:24" x14ac:dyDescent="0.4">
      <c r="A972">
        <v>100971</v>
      </c>
      <c r="B972" s="5">
        <v>45791.691666666666</v>
      </c>
      <c r="C972" s="3" t="str">
        <f>TEXT(Sales_Data[[#This Row],[OrderDate]],"mmmm")</f>
        <v>May</v>
      </c>
      <c r="D972" s="3" t="str">
        <f t="shared" si="30"/>
        <v>2025</v>
      </c>
      <c r="E972" t="s">
        <v>50</v>
      </c>
      <c r="F972" t="s">
        <v>35</v>
      </c>
      <c r="G972" t="s">
        <v>31</v>
      </c>
      <c r="H972" t="s">
        <v>20</v>
      </c>
      <c r="I972" t="s">
        <v>100</v>
      </c>
      <c r="J972">
        <v>35</v>
      </c>
      <c r="K972">
        <v>8500</v>
      </c>
      <c r="L972" s="7">
        <f>Sales_Data[[#This Row],[OrderQuantity]] *Sales_Data[[#This Row],[UnitPrice]]</f>
        <v>297500</v>
      </c>
      <c r="M972" s="7">
        <f>Sales_Data[[#This Row],[UnitPrice]]-Sales_Data[[#This Row],[UnitCost]]</f>
        <v>3000</v>
      </c>
      <c r="N972" s="7">
        <f>Sales_Data[[#This Row],[Gross Revenue]]-Sales_Data[[#This Row],[Discount Amount ]]</f>
        <v>294500</v>
      </c>
      <c r="O972" s="7">
        <f>Sales_Data[[#This Row],[OrderQuantity]] *Sales_Data[[#This Row],[UnitCost]]</f>
        <v>192500</v>
      </c>
      <c r="P972" s="7">
        <f>Sales_Data[[#This Row],[ItemCost]] +Sales_Data[[#This Row],[ShippingCost]]</f>
        <v>193341.93</v>
      </c>
      <c r="Q972" s="7">
        <f>Sales_Data[[#This Row],[Gross Revenue]]-Sales_Data[[#This Row],[TotalFinancialCost]]</f>
        <v>104158.07</v>
      </c>
      <c r="R972" s="7">
        <f>Sales_Data[[#This Row],[Actul Bill Amount]]-Sales_Data[[#This Row],[ShippingCost]]</f>
        <v>293658.07</v>
      </c>
      <c r="S972">
        <v>796</v>
      </c>
      <c r="T972">
        <v>841.93</v>
      </c>
      <c r="U972" t="s">
        <v>49</v>
      </c>
      <c r="V972">
        <v>5500</v>
      </c>
      <c r="W972" t="s">
        <v>22</v>
      </c>
      <c r="X972" t="str">
        <f t="shared" si="31"/>
        <v>Nagpur</v>
      </c>
    </row>
    <row r="973" spans="1:24" x14ac:dyDescent="0.4">
      <c r="A973">
        <v>100972</v>
      </c>
      <c r="B973" s="5">
        <v>45775.603472222225</v>
      </c>
      <c r="C973" s="3" t="str">
        <f>TEXT(Sales_Data[[#This Row],[OrderDate]],"mmmm")</f>
        <v>April</v>
      </c>
      <c r="D973" s="3" t="str">
        <f t="shared" si="30"/>
        <v>2025</v>
      </c>
      <c r="E973" t="s">
        <v>45</v>
      </c>
      <c r="F973" t="s">
        <v>46</v>
      </c>
      <c r="G973" t="s">
        <v>15</v>
      </c>
      <c r="H973" t="s">
        <v>37</v>
      </c>
      <c r="I973" t="s">
        <v>100</v>
      </c>
      <c r="J973">
        <v>4</v>
      </c>
      <c r="K973">
        <v>15000</v>
      </c>
      <c r="L973" s="7">
        <f>Sales_Data[[#This Row],[OrderQuantity]] *Sales_Data[[#This Row],[UnitPrice]]</f>
        <v>60000</v>
      </c>
      <c r="M973" s="7">
        <f>Sales_Data[[#This Row],[UnitPrice]]-Sales_Data[[#This Row],[UnitCost]]</f>
        <v>5500</v>
      </c>
      <c r="N973" s="7">
        <f>Sales_Data[[#This Row],[Gross Revenue]]-Sales_Data[[#This Row],[Discount Amount ]]</f>
        <v>54500</v>
      </c>
      <c r="O973" s="7">
        <f>Sales_Data[[#This Row],[OrderQuantity]] *Sales_Data[[#This Row],[UnitCost]]</f>
        <v>38000</v>
      </c>
      <c r="P973" s="7">
        <f>Sales_Data[[#This Row],[ItemCost]] +Sales_Data[[#This Row],[ShippingCost]]</f>
        <v>38911.910000000003</v>
      </c>
      <c r="Q973" s="7">
        <f>Sales_Data[[#This Row],[Gross Revenue]]-Sales_Data[[#This Row],[TotalFinancialCost]]</f>
        <v>21088.089999999997</v>
      </c>
      <c r="R973" s="7">
        <f>Sales_Data[[#This Row],[Actul Bill Amount]]-Sales_Data[[#This Row],[ShippingCost]]</f>
        <v>53588.09</v>
      </c>
      <c r="S973">
        <v>880</v>
      </c>
      <c r="T973">
        <v>911.91</v>
      </c>
      <c r="U973" t="s">
        <v>53</v>
      </c>
      <c r="V973">
        <v>9500</v>
      </c>
      <c r="W973" t="s">
        <v>38</v>
      </c>
      <c r="X973" t="str">
        <f t="shared" si="31"/>
        <v>Kolkata</v>
      </c>
    </row>
    <row r="974" spans="1:24" x14ac:dyDescent="0.4">
      <c r="A974">
        <v>100973</v>
      </c>
      <c r="B974" s="5">
        <v>45751.801388888889</v>
      </c>
      <c r="C974" s="3" t="str">
        <f>TEXT(Sales_Data[[#This Row],[OrderDate]],"mmmm")</f>
        <v>April</v>
      </c>
      <c r="D974" s="3" t="str">
        <f t="shared" si="30"/>
        <v>2025</v>
      </c>
      <c r="E974" t="s">
        <v>42</v>
      </c>
      <c r="F974" t="s">
        <v>24</v>
      </c>
      <c r="G974" t="s">
        <v>15</v>
      </c>
      <c r="H974" t="s">
        <v>37</v>
      </c>
      <c r="I974" t="s">
        <v>100</v>
      </c>
      <c r="J974">
        <v>83</v>
      </c>
      <c r="K974">
        <v>25000</v>
      </c>
      <c r="L974" s="7">
        <f>Sales_Data[[#This Row],[OrderQuantity]] *Sales_Data[[#This Row],[UnitPrice]]</f>
        <v>2075000</v>
      </c>
      <c r="M974" s="7">
        <f>Sales_Data[[#This Row],[UnitPrice]]-Sales_Data[[#This Row],[UnitCost]]</f>
        <v>7000</v>
      </c>
      <c r="N974" s="7">
        <f>Sales_Data[[#This Row],[Gross Revenue]]-Sales_Data[[#This Row],[Discount Amount ]]</f>
        <v>2068000</v>
      </c>
      <c r="O974" s="7">
        <f>Sales_Data[[#This Row],[OrderQuantity]] *Sales_Data[[#This Row],[UnitCost]]</f>
        <v>1494000</v>
      </c>
      <c r="P974" s="7">
        <f>Sales_Data[[#This Row],[ItemCost]] +Sales_Data[[#This Row],[ShippingCost]]</f>
        <v>1494889.17</v>
      </c>
      <c r="Q974" s="7">
        <f>Sales_Data[[#This Row],[Gross Revenue]]-Sales_Data[[#This Row],[TotalFinancialCost]]</f>
        <v>580110.83000000007</v>
      </c>
      <c r="R974" s="7">
        <f>Sales_Data[[#This Row],[Actul Bill Amount]]-Sales_Data[[#This Row],[ShippingCost]]</f>
        <v>2067110.83</v>
      </c>
      <c r="S974">
        <v>401</v>
      </c>
      <c r="T974">
        <v>889.17</v>
      </c>
      <c r="U974" t="s">
        <v>60</v>
      </c>
      <c r="V974">
        <v>18000</v>
      </c>
      <c r="W974" t="s">
        <v>38</v>
      </c>
      <c r="X974" t="str">
        <f t="shared" si="31"/>
        <v>Kolkata</v>
      </c>
    </row>
    <row r="975" spans="1:24" x14ac:dyDescent="0.4">
      <c r="A975">
        <v>100974</v>
      </c>
      <c r="B975" s="5">
        <v>45719.372916666667</v>
      </c>
      <c r="C975" s="3" t="str">
        <f>TEXT(Sales_Data[[#This Row],[OrderDate]],"mmmm")</f>
        <v>March</v>
      </c>
      <c r="D975" s="3" t="str">
        <f t="shared" si="30"/>
        <v>2025</v>
      </c>
      <c r="E975" t="s">
        <v>45</v>
      </c>
      <c r="F975" t="s">
        <v>55</v>
      </c>
      <c r="G975" t="s">
        <v>31</v>
      </c>
      <c r="H975" t="s">
        <v>25</v>
      </c>
      <c r="I975" t="s">
        <v>100</v>
      </c>
      <c r="J975">
        <v>75</v>
      </c>
      <c r="K975">
        <v>600</v>
      </c>
      <c r="L975" s="7">
        <f>Sales_Data[[#This Row],[OrderQuantity]] *Sales_Data[[#This Row],[UnitPrice]]</f>
        <v>45000</v>
      </c>
      <c r="M975" s="7">
        <f>Sales_Data[[#This Row],[UnitPrice]]-Sales_Data[[#This Row],[UnitCost]]</f>
        <v>250</v>
      </c>
      <c r="N975" s="7">
        <f>Sales_Data[[#This Row],[Gross Revenue]]-Sales_Data[[#This Row],[Discount Amount ]]</f>
        <v>44750</v>
      </c>
      <c r="O975" s="7">
        <f>Sales_Data[[#This Row],[OrderQuantity]] *Sales_Data[[#This Row],[UnitCost]]</f>
        <v>26250</v>
      </c>
      <c r="P975" s="7">
        <f>Sales_Data[[#This Row],[ItemCost]] +Sales_Data[[#This Row],[ShippingCost]]</f>
        <v>26662.31</v>
      </c>
      <c r="Q975" s="7">
        <f>Sales_Data[[#This Row],[Gross Revenue]]-Sales_Data[[#This Row],[TotalFinancialCost]]</f>
        <v>18337.689999999999</v>
      </c>
      <c r="R975" s="7">
        <f>Sales_Data[[#This Row],[Actul Bill Amount]]-Sales_Data[[#This Row],[ShippingCost]]</f>
        <v>44337.69</v>
      </c>
      <c r="S975">
        <v>944</v>
      </c>
      <c r="T975">
        <v>412.31</v>
      </c>
      <c r="U975" t="s">
        <v>57</v>
      </c>
      <c r="V975">
        <v>350</v>
      </c>
      <c r="W975" t="s">
        <v>27</v>
      </c>
      <c r="X975" t="str">
        <f t="shared" si="31"/>
        <v>Mumbai</v>
      </c>
    </row>
    <row r="976" spans="1:24" x14ac:dyDescent="0.4">
      <c r="A976">
        <v>100975</v>
      </c>
      <c r="B976" s="5">
        <v>45851.933333333334</v>
      </c>
      <c r="C976" s="3" t="str">
        <f>TEXT(Sales_Data[[#This Row],[OrderDate]],"mmmm")</f>
        <v>July</v>
      </c>
      <c r="D976" s="3" t="str">
        <f t="shared" si="30"/>
        <v>2025</v>
      </c>
      <c r="E976" t="s">
        <v>48</v>
      </c>
      <c r="F976" t="s">
        <v>55</v>
      </c>
      <c r="G976" t="s">
        <v>31</v>
      </c>
      <c r="H976" t="s">
        <v>32</v>
      </c>
      <c r="I976" t="s">
        <v>100</v>
      </c>
      <c r="J976">
        <v>2</v>
      </c>
      <c r="K976">
        <v>600</v>
      </c>
      <c r="L976" s="7">
        <f>Sales_Data[[#This Row],[OrderQuantity]] *Sales_Data[[#This Row],[UnitPrice]]</f>
        <v>1200</v>
      </c>
      <c r="M976" s="7">
        <f>Sales_Data[[#This Row],[UnitPrice]]-Sales_Data[[#This Row],[UnitCost]]</f>
        <v>250</v>
      </c>
      <c r="N976" s="7">
        <f>Sales_Data[[#This Row],[Gross Revenue]]-Sales_Data[[#This Row],[Discount Amount ]]</f>
        <v>950</v>
      </c>
      <c r="O976" s="7">
        <f>Sales_Data[[#This Row],[OrderQuantity]] *Sales_Data[[#This Row],[UnitCost]]</f>
        <v>700</v>
      </c>
      <c r="P976" s="7">
        <f>Sales_Data[[#This Row],[ItemCost]] +Sales_Data[[#This Row],[ShippingCost]]</f>
        <v>1435.73</v>
      </c>
      <c r="Q976" s="7">
        <f>Sales_Data[[#This Row],[Gross Revenue]]-Sales_Data[[#This Row],[TotalFinancialCost]]</f>
        <v>-235.73000000000002</v>
      </c>
      <c r="R976" s="7">
        <f>Sales_Data[[#This Row],[Actul Bill Amount]]-Sales_Data[[#This Row],[ShippingCost]]</f>
        <v>214.26999999999998</v>
      </c>
      <c r="S976">
        <v>729</v>
      </c>
      <c r="T976">
        <v>735.73</v>
      </c>
      <c r="U976" t="s">
        <v>57</v>
      </c>
      <c r="V976">
        <v>350</v>
      </c>
      <c r="W976" t="s">
        <v>33</v>
      </c>
      <c r="X976" t="str">
        <f t="shared" si="31"/>
        <v>Delhi</v>
      </c>
    </row>
    <row r="977" spans="1:24" x14ac:dyDescent="0.4">
      <c r="A977">
        <v>100976</v>
      </c>
      <c r="B977" s="5">
        <v>45992.531944444447</v>
      </c>
      <c r="C977" s="3" t="str">
        <f>TEXT(Sales_Data[[#This Row],[OrderDate]],"mmmm")</f>
        <v>December</v>
      </c>
      <c r="D977" s="3" t="str">
        <f t="shared" si="30"/>
        <v>2025</v>
      </c>
      <c r="E977" t="s">
        <v>45</v>
      </c>
      <c r="F977" t="s">
        <v>14</v>
      </c>
      <c r="G977" t="s">
        <v>15</v>
      </c>
      <c r="H977" t="s">
        <v>20</v>
      </c>
      <c r="I977" t="s">
        <v>100</v>
      </c>
      <c r="J977">
        <v>5</v>
      </c>
      <c r="K977">
        <v>6500</v>
      </c>
      <c r="L977" s="7">
        <f>Sales_Data[[#This Row],[OrderQuantity]] *Sales_Data[[#This Row],[UnitPrice]]</f>
        <v>32500</v>
      </c>
      <c r="M977" s="7">
        <f>Sales_Data[[#This Row],[UnitPrice]]-Sales_Data[[#This Row],[UnitCost]]</f>
        <v>2300</v>
      </c>
      <c r="N977" s="7">
        <f>Sales_Data[[#This Row],[Gross Revenue]]-Sales_Data[[#This Row],[Discount Amount ]]</f>
        <v>30200</v>
      </c>
      <c r="O977" s="7">
        <f>Sales_Data[[#This Row],[OrderQuantity]] *Sales_Data[[#This Row],[UnitCost]]</f>
        <v>21000</v>
      </c>
      <c r="P977" s="7">
        <f>Sales_Data[[#This Row],[ItemCost]] +Sales_Data[[#This Row],[ShippingCost]]</f>
        <v>21799.95</v>
      </c>
      <c r="Q977" s="7">
        <f>Sales_Data[[#This Row],[Gross Revenue]]-Sales_Data[[#This Row],[TotalFinancialCost]]</f>
        <v>10700.05</v>
      </c>
      <c r="R977" s="7">
        <f>Sales_Data[[#This Row],[Actul Bill Amount]]-Sales_Data[[#This Row],[ShippingCost]]</f>
        <v>29400.05</v>
      </c>
      <c r="S977">
        <v>477</v>
      </c>
      <c r="T977">
        <v>799.95</v>
      </c>
      <c r="U977" t="s">
        <v>21</v>
      </c>
      <c r="V977">
        <v>4200</v>
      </c>
      <c r="W977" t="s">
        <v>22</v>
      </c>
      <c r="X977" t="str">
        <f t="shared" si="31"/>
        <v>Nagpur</v>
      </c>
    </row>
    <row r="978" spans="1:24" x14ac:dyDescent="0.4">
      <c r="A978">
        <v>100977</v>
      </c>
      <c r="B978" s="5">
        <v>45860.038888888892</v>
      </c>
      <c r="C978" s="3" t="str">
        <f>TEXT(Sales_Data[[#This Row],[OrderDate]],"mmmm")</f>
        <v>July</v>
      </c>
      <c r="D978" s="3" t="str">
        <f t="shared" si="30"/>
        <v>2025</v>
      </c>
      <c r="E978" t="s">
        <v>48</v>
      </c>
      <c r="F978" t="s">
        <v>28</v>
      </c>
      <c r="G978" t="s">
        <v>15</v>
      </c>
      <c r="H978" t="s">
        <v>20</v>
      </c>
      <c r="I978" t="s">
        <v>100</v>
      </c>
      <c r="J978">
        <v>41</v>
      </c>
      <c r="K978">
        <v>2500</v>
      </c>
      <c r="L978" s="7">
        <f>Sales_Data[[#This Row],[OrderQuantity]] *Sales_Data[[#This Row],[UnitPrice]]</f>
        <v>102500</v>
      </c>
      <c r="M978" s="7">
        <f>Sales_Data[[#This Row],[UnitPrice]]-Sales_Data[[#This Row],[UnitCost]]</f>
        <v>1000</v>
      </c>
      <c r="N978" s="7">
        <f>Sales_Data[[#This Row],[Gross Revenue]]-Sales_Data[[#This Row],[Discount Amount ]]</f>
        <v>101500</v>
      </c>
      <c r="O978" s="7">
        <f>Sales_Data[[#This Row],[OrderQuantity]] *Sales_Data[[#This Row],[UnitCost]]</f>
        <v>61500</v>
      </c>
      <c r="P978" s="7">
        <f>Sales_Data[[#This Row],[ItemCost]] +Sales_Data[[#This Row],[ShippingCost]]</f>
        <v>62545.919999999998</v>
      </c>
      <c r="Q978" s="7">
        <f>Sales_Data[[#This Row],[Gross Revenue]]-Sales_Data[[#This Row],[TotalFinancialCost]]</f>
        <v>39954.080000000002</v>
      </c>
      <c r="R978" s="7">
        <f>Sales_Data[[#This Row],[Actul Bill Amount]]-Sales_Data[[#This Row],[ShippingCost]]</f>
        <v>100454.08</v>
      </c>
      <c r="S978">
        <v>1019</v>
      </c>
      <c r="T978">
        <v>1045.92</v>
      </c>
      <c r="U978" t="s">
        <v>54</v>
      </c>
      <c r="V978">
        <v>1500</v>
      </c>
      <c r="W978" t="s">
        <v>22</v>
      </c>
      <c r="X978" t="str">
        <f t="shared" si="31"/>
        <v>Nagpur</v>
      </c>
    </row>
    <row r="979" spans="1:24" x14ac:dyDescent="0.4">
      <c r="A979">
        <v>100978</v>
      </c>
      <c r="B979" s="5">
        <v>45683.482638888891</v>
      </c>
      <c r="C979" s="3" t="str">
        <f>TEXT(Sales_Data[[#This Row],[OrderDate]],"mmmm")</f>
        <v>January</v>
      </c>
      <c r="D979" s="3" t="str">
        <f t="shared" si="30"/>
        <v>2025</v>
      </c>
      <c r="E979" t="s">
        <v>34</v>
      </c>
      <c r="F979" t="s">
        <v>28</v>
      </c>
      <c r="G979" t="s">
        <v>31</v>
      </c>
      <c r="H979" t="s">
        <v>16</v>
      </c>
      <c r="I979" t="s">
        <v>100</v>
      </c>
      <c r="J979">
        <v>71</v>
      </c>
      <c r="K979">
        <v>2500</v>
      </c>
      <c r="L979" s="7">
        <f>Sales_Data[[#This Row],[OrderQuantity]] *Sales_Data[[#This Row],[UnitPrice]]</f>
        <v>177500</v>
      </c>
      <c r="M979" s="7">
        <f>Sales_Data[[#This Row],[UnitPrice]]-Sales_Data[[#This Row],[UnitCost]]</f>
        <v>1000</v>
      </c>
      <c r="N979" s="7">
        <f>Sales_Data[[#This Row],[Gross Revenue]]-Sales_Data[[#This Row],[Discount Amount ]]</f>
        <v>176500</v>
      </c>
      <c r="O979" s="7">
        <f>Sales_Data[[#This Row],[OrderQuantity]] *Sales_Data[[#This Row],[UnitCost]]</f>
        <v>106500</v>
      </c>
      <c r="P979" s="7">
        <f>Sales_Data[[#This Row],[ItemCost]] +Sales_Data[[#This Row],[ShippingCost]]</f>
        <v>107007.28</v>
      </c>
      <c r="Q979" s="7">
        <f>Sales_Data[[#This Row],[Gross Revenue]]-Sales_Data[[#This Row],[TotalFinancialCost]]</f>
        <v>70492.72</v>
      </c>
      <c r="R979" s="7">
        <f>Sales_Data[[#This Row],[Actul Bill Amount]]-Sales_Data[[#This Row],[ShippingCost]]</f>
        <v>175992.72</v>
      </c>
      <c r="S979">
        <v>693</v>
      </c>
      <c r="T979">
        <v>507.28</v>
      </c>
      <c r="U979" t="s">
        <v>54</v>
      </c>
      <c r="V979">
        <v>1500</v>
      </c>
      <c r="W979" t="s">
        <v>18</v>
      </c>
      <c r="X979" t="str">
        <f t="shared" si="31"/>
        <v>Bengaluru</v>
      </c>
    </row>
    <row r="980" spans="1:24" x14ac:dyDescent="0.4">
      <c r="A980">
        <v>100979</v>
      </c>
      <c r="B980" s="5">
        <v>45830.685416666667</v>
      </c>
      <c r="C980" s="3" t="str">
        <f>TEXT(Sales_Data[[#This Row],[OrderDate]],"mmmm")</f>
        <v>June</v>
      </c>
      <c r="D980" s="3" t="str">
        <f t="shared" si="30"/>
        <v>2025</v>
      </c>
      <c r="E980" t="s">
        <v>13</v>
      </c>
      <c r="F980" t="s">
        <v>35</v>
      </c>
      <c r="G980" t="s">
        <v>15</v>
      </c>
      <c r="H980" t="s">
        <v>20</v>
      </c>
      <c r="I980" t="s">
        <v>100</v>
      </c>
      <c r="J980">
        <v>54</v>
      </c>
      <c r="K980">
        <v>12000</v>
      </c>
      <c r="L980" s="7">
        <f>Sales_Data[[#This Row],[OrderQuantity]] *Sales_Data[[#This Row],[UnitPrice]]</f>
        <v>648000</v>
      </c>
      <c r="M980" s="7">
        <f>Sales_Data[[#This Row],[UnitPrice]]-Sales_Data[[#This Row],[UnitCost]]</f>
        <v>4000</v>
      </c>
      <c r="N980" s="7">
        <f>Sales_Data[[#This Row],[Gross Revenue]]-Sales_Data[[#This Row],[Discount Amount ]]</f>
        <v>644000</v>
      </c>
      <c r="O980" s="7">
        <f>Sales_Data[[#This Row],[OrderQuantity]] *Sales_Data[[#This Row],[UnitCost]]</f>
        <v>432000</v>
      </c>
      <c r="P980" s="7">
        <f>Sales_Data[[#This Row],[ItemCost]] +Sales_Data[[#This Row],[ShippingCost]]</f>
        <v>432884.58</v>
      </c>
      <c r="Q980" s="7">
        <f>Sales_Data[[#This Row],[Gross Revenue]]-Sales_Data[[#This Row],[TotalFinancialCost]]</f>
        <v>215115.41999999998</v>
      </c>
      <c r="R980" s="7">
        <f>Sales_Data[[#This Row],[Actul Bill Amount]]-Sales_Data[[#This Row],[ShippingCost]]</f>
        <v>643115.42000000004</v>
      </c>
      <c r="S980">
        <v>574</v>
      </c>
      <c r="T980">
        <v>884.58</v>
      </c>
      <c r="U980" t="s">
        <v>36</v>
      </c>
      <c r="V980">
        <v>8000</v>
      </c>
      <c r="W980" t="s">
        <v>22</v>
      </c>
      <c r="X980" t="str">
        <f t="shared" si="31"/>
        <v>Nagpur</v>
      </c>
    </row>
    <row r="981" spans="1:24" x14ac:dyDescent="0.4">
      <c r="A981">
        <v>100980</v>
      </c>
      <c r="B981" s="5">
        <v>45957.552777777775</v>
      </c>
      <c r="C981" s="3" t="str">
        <f>TEXT(Sales_Data[[#This Row],[OrderDate]],"mmmm")</f>
        <v>October</v>
      </c>
      <c r="D981" s="3" t="str">
        <f t="shared" si="30"/>
        <v>2025</v>
      </c>
      <c r="E981" t="s">
        <v>34</v>
      </c>
      <c r="F981" t="s">
        <v>46</v>
      </c>
      <c r="G981" t="s">
        <v>15</v>
      </c>
      <c r="H981" t="s">
        <v>25</v>
      </c>
      <c r="I981" t="s">
        <v>100</v>
      </c>
      <c r="J981">
        <v>91</v>
      </c>
      <c r="K981">
        <v>4500</v>
      </c>
      <c r="L981" s="7">
        <f>Sales_Data[[#This Row],[OrderQuantity]] *Sales_Data[[#This Row],[UnitPrice]]</f>
        <v>409500</v>
      </c>
      <c r="M981" s="7">
        <f>Sales_Data[[#This Row],[UnitPrice]]-Sales_Data[[#This Row],[UnitCost]]</f>
        <v>1700</v>
      </c>
      <c r="N981" s="7">
        <f>Sales_Data[[#This Row],[Gross Revenue]]-Sales_Data[[#This Row],[Discount Amount ]]</f>
        <v>407800</v>
      </c>
      <c r="O981" s="7">
        <f>Sales_Data[[#This Row],[OrderQuantity]] *Sales_Data[[#This Row],[UnitCost]]</f>
        <v>254800</v>
      </c>
      <c r="P981" s="7">
        <f>Sales_Data[[#This Row],[ItemCost]] +Sales_Data[[#This Row],[ShippingCost]]</f>
        <v>255576.38</v>
      </c>
      <c r="Q981" s="7">
        <f>Sales_Data[[#This Row],[Gross Revenue]]-Sales_Data[[#This Row],[TotalFinancialCost]]</f>
        <v>153923.62</v>
      </c>
      <c r="R981" s="7">
        <f>Sales_Data[[#This Row],[Actul Bill Amount]]-Sales_Data[[#This Row],[ShippingCost]]</f>
        <v>407023.62</v>
      </c>
      <c r="S981">
        <v>530</v>
      </c>
      <c r="T981">
        <v>776.38</v>
      </c>
      <c r="U981" t="s">
        <v>47</v>
      </c>
      <c r="V981">
        <v>2800</v>
      </c>
      <c r="W981" t="s">
        <v>27</v>
      </c>
      <c r="X981" t="str">
        <f t="shared" si="31"/>
        <v>Mumbai</v>
      </c>
    </row>
    <row r="982" spans="1:24" x14ac:dyDescent="0.4">
      <c r="A982">
        <v>100981</v>
      </c>
      <c r="B982" s="5">
        <v>45790.033333333333</v>
      </c>
      <c r="C982" s="3" t="str">
        <f>TEXT(Sales_Data[[#This Row],[OrderDate]],"mmmm")</f>
        <v>May</v>
      </c>
      <c r="D982" s="3" t="str">
        <f t="shared" si="30"/>
        <v>2025</v>
      </c>
      <c r="E982" t="s">
        <v>39</v>
      </c>
      <c r="F982" t="s">
        <v>35</v>
      </c>
      <c r="G982" t="s">
        <v>15</v>
      </c>
      <c r="H982" t="s">
        <v>37</v>
      </c>
      <c r="I982" t="s">
        <v>100</v>
      </c>
      <c r="J982">
        <v>43</v>
      </c>
      <c r="K982">
        <v>12000</v>
      </c>
      <c r="L982" s="7">
        <f>Sales_Data[[#This Row],[OrderQuantity]] *Sales_Data[[#This Row],[UnitPrice]]</f>
        <v>516000</v>
      </c>
      <c r="M982" s="7">
        <f>Sales_Data[[#This Row],[UnitPrice]]-Sales_Data[[#This Row],[UnitCost]]</f>
        <v>4000</v>
      </c>
      <c r="N982" s="7">
        <f>Sales_Data[[#This Row],[Gross Revenue]]-Sales_Data[[#This Row],[Discount Amount ]]</f>
        <v>512000</v>
      </c>
      <c r="O982" s="7">
        <f>Sales_Data[[#This Row],[OrderQuantity]] *Sales_Data[[#This Row],[UnitCost]]</f>
        <v>344000</v>
      </c>
      <c r="P982" s="7">
        <f>Sales_Data[[#This Row],[ItemCost]] +Sales_Data[[#This Row],[ShippingCost]]</f>
        <v>344323.53</v>
      </c>
      <c r="Q982" s="7">
        <f>Sales_Data[[#This Row],[Gross Revenue]]-Sales_Data[[#This Row],[TotalFinancialCost]]</f>
        <v>171676.46999999997</v>
      </c>
      <c r="R982" s="7">
        <f>Sales_Data[[#This Row],[Actul Bill Amount]]-Sales_Data[[#This Row],[ShippingCost]]</f>
        <v>511676.47</v>
      </c>
      <c r="S982">
        <v>745</v>
      </c>
      <c r="T982">
        <v>323.52999999999997</v>
      </c>
      <c r="U982" t="s">
        <v>36</v>
      </c>
      <c r="V982">
        <v>8000</v>
      </c>
      <c r="W982" t="s">
        <v>38</v>
      </c>
      <c r="X982" t="str">
        <f t="shared" si="31"/>
        <v>Kolkata</v>
      </c>
    </row>
    <row r="983" spans="1:24" x14ac:dyDescent="0.4">
      <c r="A983">
        <v>100982</v>
      </c>
      <c r="B983" s="5">
        <v>45983.884027777778</v>
      </c>
      <c r="C983" s="3" t="str">
        <f>TEXT(Sales_Data[[#This Row],[OrderDate]],"mmmm")</f>
        <v>November</v>
      </c>
      <c r="D983" s="3" t="str">
        <f t="shared" si="30"/>
        <v>2025</v>
      </c>
      <c r="E983" t="s">
        <v>39</v>
      </c>
      <c r="F983" t="s">
        <v>40</v>
      </c>
      <c r="G983" t="s">
        <v>15</v>
      </c>
      <c r="H983" t="s">
        <v>32</v>
      </c>
      <c r="I983" t="s">
        <v>100</v>
      </c>
      <c r="J983">
        <v>7</v>
      </c>
      <c r="K983">
        <v>5500</v>
      </c>
      <c r="L983" s="7">
        <f>Sales_Data[[#This Row],[OrderQuantity]] *Sales_Data[[#This Row],[UnitPrice]]</f>
        <v>38500</v>
      </c>
      <c r="M983" s="7">
        <f>Sales_Data[[#This Row],[UnitPrice]]-Sales_Data[[#This Row],[UnitCost]]</f>
        <v>2000</v>
      </c>
      <c r="N983" s="7">
        <f>Sales_Data[[#This Row],[Gross Revenue]]-Sales_Data[[#This Row],[Discount Amount ]]</f>
        <v>36500</v>
      </c>
      <c r="O983" s="7">
        <f>Sales_Data[[#This Row],[OrderQuantity]] *Sales_Data[[#This Row],[UnitCost]]</f>
        <v>24500</v>
      </c>
      <c r="P983" s="7">
        <f>Sales_Data[[#This Row],[ItemCost]] +Sales_Data[[#This Row],[ShippingCost]]</f>
        <v>24794.03</v>
      </c>
      <c r="Q983" s="7">
        <f>Sales_Data[[#This Row],[Gross Revenue]]-Sales_Data[[#This Row],[TotalFinancialCost]]</f>
        <v>13705.970000000001</v>
      </c>
      <c r="R983" s="7">
        <f>Sales_Data[[#This Row],[Actul Bill Amount]]-Sales_Data[[#This Row],[ShippingCost]]</f>
        <v>36205.97</v>
      </c>
      <c r="S983">
        <v>512</v>
      </c>
      <c r="T983">
        <v>294.02999999999997</v>
      </c>
      <c r="U983" t="s">
        <v>41</v>
      </c>
      <c r="V983">
        <v>3500</v>
      </c>
      <c r="W983" t="s">
        <v>33</v>
      </c>
      <c r="X983" t="str">
        <f t="shared" si="31"/>
        <v>Delhi</v>
      </c>
    </row>
    <row r="984" spans="1:24" x14ac:dyDescent="0.4">
      <c r="A984">
        <v>100983</v>
      </c>
      <c r="B984" s="5">
        <v>45775.415972222225</v>
      </c>
      <c r="C984" s="3" t="str">
        <f>TEXT(Sales_Data[[#This Row],[OrderDate]],"mmmm")</f>
        <v>April</v>
      </c>
      <c r="D984" s="3" t="str">
        <f t="shared" si="30"/>
        <v>2025</v>
      </c>
      <c r="E984" t="s">
        <v>48</v>
      </c>
      <c r="F984" t="s">
        <v>40</v>
      </c>
      <c r="G984" t="s">
        <v>29</v>
      </c>
      <c r="H984" t="s">
        <v>32</v>
      </c>
      <c r="I984" t="s">
        <v>100</v>
      </c>
      <c r="J984">
        <v>8</v>
      </c>
      <c r="K984">
        <v>1500</v>
      </c>
      <c r="L984" s="7">
        <f>Sales_Data[[#This Row],[OrderQuantity]] *Sales_Data[[#This Row],[UnitPrice]]</f>
        <v>12000</v>
      </c>
      <c r="M984" s="7">
        <f>Sales_Data[[#This Row],[UnitPrice]]-Sales_Data[[#This Row],[UnitCost]]</f>
        <v>700</v>
      </c>
      <c r="N984" s="7">
        <f>Sales_Data[[#This Row],[Gross Revenue]]-Sales_Data[[#This Row],[Discount Amount ]]</f>
        <v>11300</v>
      </c>
      <c r="O984" s="7">
        <f>Sales_Data[[#This Row],[OrderQuantity]] *Sales_Data[[#This Row],[UnitCost]]</f>
        <v>6400</v>
      </c>
      <c r="P984" s="7">
        <f>Sales_Data[[#This Row],[ItemCost]] +Sales_Data[[#This Row],[ShippingCost]]</f>
        <v>7377.46</v>
      </c>
      <c r="Q984" s="7">
        <f>Sales_Data[[#This Row],[Gross Revenue]]-Sales_Data[[#This Row],[TotalFinancialCost]]</f>
        <v>4622.54</v>
      </c>
      <c r="R984" s="7">
        <f>Sales_Data[[#This Row],[Actul Bill Amount]]-Sales_Data[[#This Row],[ShippingCost]]</f>
        <v>10322.540000000001</v>
      </c>
      <c r="S984">
        <v>984</v>
      </c>
      <c r="T984">
        <v>977.46</v>
      </c>
      <c r="U984" t="s">
        <v>52</v>
      </c>
      <c r="V984">
        <v>800</v>
      </c>
      <c r="W984" t="s">
        <v>33</v>
      </c>
      <c r="X984" t="str">
        <f t="shared" si="31"/>
        <v>Delhi</v>
      </c>
    </row>
    <row r="985" spans="1:24" x14ac:dyDescent="0.4">
      <c r="A985">
        <v>100984</v>
      </c>
      <c r="B985" s="5">
        <v>45981.574999999997</v>
      </c>
      <c r="C985" s="3" t="str">
        <f>TEXT(Sales_Data[[#This Row],[OrderDate]],"mmmm")</f>
        <v>November</v>
      </c>
      <c r="D985" s="3" t="str">
        <f t="shared" si="30"/>
        <v>2025</v>
      </c>
      <c r="E985" t="s">
        <v>34</v>
      </c>
      <c r="F985" t="s">
        <v>14</v>
      </c>
      <c r="G985" t="s">
        <v>15</v>
      </c>
      <c r="H985" t="s">
        <v>25</v>
      </c>
      <c r="I985" t="s">
        <v>100</v>
      </c>
      <c r="J985">
        <v>29</v>
      </c>
      <c r="K985">
        <v>6500</v>
      </c>
      <c r="L985" s="7">
        <f>Sales_Data[[#This Row],[OrderQuantity]] *Sales_Data[[#This Row],[UnitPrice]]</f>
        <v>188500</v>
      </c>
      <c r="M985" s="7">
        <f>Sales_Data[[#This Row],[UnitPrice]]-Sales_Data[[#This Row],[UnitCost]]</f>
        <v>2300</v>
      </c>
      <c r="N985" s="7">
        <f>Sales_Data[[#This Row],[Gross Revenue]]-Sales_Data[[#This Row],[Discount Amount ]]</f>
        <v>186200</v>
      </c>
      <c r="O985" s="7">
        <f>Sales_Data[[#This Row],[OrderQuantity]] *Sales_Data[[#This Row],[UnitCost]]</f>
        <v>121800</v>
      </c>
      <c r="P985" s="7">
        <f>Sales_Data[[#This Row],[ItemCost]] +Sales_Data[[#This Row],[ShippingCost]]</f>
        <v>122248.45</v>
      </c>
      <c r="Q985" s="7">
        <f>Sales_Data[[#This Row],[Gross Revenue]]-Sales_Data[[#This Row],[TotalFinancialCost]]</f>
        <v>66251.55</v>
      </c>
      <c r="R985" s="7">
        <f>Sales_Data[[#This Row],[Actul Bill Amount]]-Sales_Data[[#This Row],[ShippingCost]]</f>
        <v>185751.55</v>
      </c>
      <c r="S985">
        <v>405</v>
      </c>
      <c r="T985">
        <v>448.45</v>
      </c>
      <c r="U985" t="s">
        <v>21</v>
      </c>
      <c r="V985">
        <v>4200</v>
      </c>
      <c r="W985" t="s">
        <v>27</v>
      </c>
      <c r="X985" t="str">
        <f t="shared" si="31"/>
        <v>Mumbai</v>
      </c>
    </row>
    <row r="986" spans="1:24" x14ac:dyDescent="0.4">
      <c r="A986">
        <v>100985</v>
      </c>
      <c r="B986" s="5">
        <v>45932.606944444444</v>
      </c>
      <c r="C986" s="3" t="str">
        <f>TEXT(Sales_Data[[#This Row],[OrderDate]],"mmmm")</f>
        <v>October</v>
      </c>
      <c r="D986" s="3" t="str">
        <f t="shared" si="30"/>
        <v>2025</v>
      </c>
      <c r="E986" t="s">
        <v>23</v>
      </c>
      <c r="F986" t="s">
        <v>55</v>
      </c>
      <c r="G986" t="s">
        <v>29</v>
      </c>
      <c r="H986" t="s">
        <v>25</v>
      </c>
      <c r="I986" t="s">
        <v>100</v>
      </c>
      <c r="J986">
        <v>91</v>
      </c>
      <c r="K986">
        <v>850</v>
      </c>
      <c r="L986" s="7">
        <f>Sales_Data[[#This Row],[OrderQuantity]] *Sales_Data[[#This Row],[UnitPrice]]</f>
        <v>77350</v>
      </c>
      <c r="M986" s="7">
        <f>Sales_Data[[#This Row],[UnitPrice]]-Sales_Data[[#This Row],[UnitCost]]</f>
        <v>300</v>
      </c>
      <c r="N986" s="7">
        <f>Sales_Data[[#This Row],[Gross Revenue]]-Sales_Data[[#This Row],[Discount Amount ]]</f>
        <v>77050</v>
      </c>
      <c r="O986" s="7">
        <f>Sales_Data[[#This Row],[OrderQuantity]] *Sales_Data[[#This Row],[UnitCost]]</f>
        <v>50050</v>
      </c>
      <c r="P986" s="7">
        <f>Sales_Data[[#This Row],[ItemCost]] +Sales_Data[[#This Row],[ShippingCost]]</f>
        <v>51061.22</v>
      </c>
      <c r="Q986" s="7">
        <f>Sales_Data[[#This Row],[Gross Revenue]]-Sales_Data[[#This Row],[TotalFinancialCost]]</f>
        <v>26288.78</v>
      </c>
      <c r="R986" s="7">
        <f>Sales_Data[[#This Row],[Actul Bill Amount]]-Sales_Data[[#This Row],[ShippingCost]]</f>
        <v>76038.78</v>
      </c>
      <c r="S986">
        <v>690</v>
      </c>
      <c r="T986">
        <v>1011.22</v>
      </c>
      <c r="U986" t="s">
        <v>56</v>
      </c>
      <c r="V986">
        <v>550</v>
      </c>
      <c r="W986" t="s">
        <v>27</v>
      </c>
      <c r="X986" t="str">
        <f t="shared" si="31"/>
        <v>Mumbai</v>
      </c>
    </row>
    <row r="987" spans="1:24" x14ac:dyDescent="0.4">
      <c r="A987">
        <v>100986</v>
      </c>
      <c r="B987" s="5">
        <v>45869.456944444442</v>
      </c>
      <c r="C987" s="3" t="str">
        <f>TEXT(Sales_Data[[#This Row],[OrderDate]],"mmmm")</f>
        <v>July</v>
      </c>
      <c r="D987" s="3" t="str">
        <f t="shared" si="30"/>
        <v>2025</v>
      </c>
      <c r="E987" t="s">
        <v>45</v>
      </c>
      <c r="F987" t="s">
        <v>40</v>
      </c>
      <c r="G987" t="s">
        <v>29</v>
      </c>
      <c r="H987" t="s">
        <v>32</v>
      </c>
      <c r="I987" t="s">
        <v>100</v>
      </c>
      <c r="J987">
        <v>61</v>
      </c>
      <c r="K987">
        <v>1500</v>
      </c>
      <c r="L987" s="7">
        <f>Sales_Data[[#This Row],[OrderQuantity]] *Sales_Data[[#This Row],[UnitPrice]]</f>
        <v>91500</v>
      </c>
      <c r="M987" s="7">
        <f>Sales_Data[[#This Row],[UnitPrice]]-Sales_Data[[#This Row],[UnitCost]]</f>
        <v>700</v>
      </c>
      <c r="N987" s="7">
        <f>Sales_Data[[#This Row],[Gross Revenue]]-Sales_Data[[#This Row],[Discount Amount ]]</f>
        <v>90800</v>
      </c>
      <c r="O987" s="7">
        <f>Sales_Data[[#This Row],[OrderQuantity]] *Sales_Data[[#This Row],[UnitCost]]</f>
        <v>48800</v>
      </c>
      <c r="P987" s="7">
        <f>Sales_Data[[#This Row],[ItemCost]] +Sales_Data[[#This Row],[ShippingCost]]</f>
        <v>50524.66</v>
      </c>
      <c r="Q987" s="7">
        <f>Sales_Data[[#This Row],[Gross Revenue]]-Sales_Data[[#This Row],[TotalFinancialCost]]</f>
        <v>40975.339999999997</v>
      </c>
      <c r="R987" s="7">
        <f>Sales_Data[[#This Row],[Actul Bill Amount]]-Sales_Data[[#This Row],[ShippingCost]]</f>
        <v>89075.34</v>
      </c>
      <c r="S987">
        <v>911</v>
      </c>
      <c r="T987">
        <v>1724.66</v>
      </c>
      <c r="U987" t="s">
        <v>52</v>
      </c>
      <c r="V987">
        <v>800</v>
      </c>
      <c r="W987" t="s">
        <v>33</v>
      </c>
      <c r="X987" t="str">
        <f t="shared" si="31"/>
        <v>Delhi</v>
      </c>
    </row>
    <row r="988" spans="1:24" x14ac:dyDescent="0.4">
      <c r="A988">
        <v>100987</v>
      </c>
      <c r="B988" s="5">
        <v>45882.761805555558</v>
      </c>
      <c r="C988" s="3" t="str">
        <f>TEXT(Sales_Data[[#This Row],[OrderDate]],"mmmm")</f>
        <v>August</v>
      </c>
      <c r="D988" s="3" t="str">
        <f t="shared" si="30"/>
        <v>2025</v>
      </c>
      <c r="E988" t="s">
        <v>50</v>
      </c>
      <c r="F988" t="s">
        <v>35</v>
      </c>
      <c r="G988" t="s">
        <v>15</v>
      </c>
      <c r="H988" t="s">
        <v>25</v>
      </c>
      <c r="I988" t="s">
        <v>100</v>
      </c>
      <c r="J988">
        <v>40</v>
      </c>
      <c r="K988">
        <v>12000</v>
      </c>
      <c r="L988" s="7">
        <f>Sales_Data[[#This Row],[OrderQuantity]] *Sales_Data[[#This Row],[UnitPrice]]</f>
        <v>480000</v>
      </c>
      <c r="M988" s="7">
        <f>Sales_Data[[#This Row],[UnitPrice]]-Sales_Data[[#This Row],[UnitCost]]</f>
        <v>4000</v>
      </c>
      <c r="N988" s="7">
        <f>Sales_Data[[#This Row],[Gross Revenue]]-Sales_Data[[#This Row],[Discount Amount ]]</f>
        <v>476000</v>
      </c>
      <c r="O988" s="7">
        <f>Sales_Data[[#This Row],[OrderQuantity]] *Sales_Data[[#This Row],[UnitCost]]</f>
        <v>320000</v>
      </c>
      <c r="P988" s="7">
        <f>Sales_Data[[#This Row],[ItemCost]] +Sales_Data[[#This Row],[ShippingCost]]</f>
        <v>320906.98</v>
      </c>
      <c r="Q988" s="7">
        <f>Sales_Data[[#This Row],[Gross Revenue]]-Sales_Data[[#This Row],[TotalFinancialCost]]</f>
        <v>159093.02000000002</v>
      </c>
      <c r="R988" s="7">
        <f>Sales_Data[[#This Row],[Actul Bill Amount]]-Sales_Data[[#This Row],[ShippingCost]]</f>
        <v>475093.02</v>
      </c>
      <c r="S988">
        <v>862</v>
      </c>
      <c r="T988">
        <v>906.98</v>
      </c>
      <c r="U988" t="s">
        <v>36</v>
      </c>
      <c r="V988">
        <v>8000</v>
      </c>
      <c r="W988" t="s">
        <v>27</v>
      </c>
      <c r="X988" t="str">
        <f t="shared" si="31"/>
        <v>Mumbai</v>
      </c>
    </row>
    <row r="989" spans="1:24" x14ac:dyDescent="0.4">
      <c r="A989">
        <v>100988</v>
      </c>
      <c r="B989" s="5">
        <v>45677.422222222223</v>
      </c>
      <c r="C989" s="3" t="str">
        <f>TEXT(Sales_Data[[#This Row],[OrderDate]],"mmmm")</f>
        <v>January</v>
      </c>
      <c r="D989" s="3" t="str">
        <f t="shared" si="30"/>
        <v>2025</v>
      </c>
      <c r="E989" t="s">
        <v>23</v>
      </c>
      <c r="F989" t="s">
        <v>55</v>
      </c>
      <c r="G989" t="s">
        <v>29</v>
      </c>
      <c r="H989" t="s">
        <v>25</v>
      </c>
      <c r="I989" t="s">
        <v>100</v>
      </c>
      <c r="J989">
        <v>67</v>
      </c>
      <c r="K989">
        <v>1200</v>
      </c>
      <c r="L989" s="7">
        <f>Sales_Data[[#This Row],[OrderQuantity]] *Sales_Data[[#This Row],[UnitPrice]]</f>
        <v>80400</v>
      </c>
      <c r="M989" s="7">
        <f>Sales_Data[[#This Row],[UnitPrice]]-Sales_Data[[#This Row],[UnitCost]]</f>
        <v>400</v>
      </c>
      <c r="N989" s="7">
        <f>Sales_Data[[#This Row],[Gross Revenue]]-Sales_Data[[#This Row],[Discount Amount ]]</f>
        <v>80000</v>
      </c>
      <c r="O989" s="7">
        <f>Sales_Data[[#This Row],[OrderQuantity]] *Sales_Data[[#This Row],[UnitCost]]</f>
        <v>53600</v>
      </c>
      <c r="P989" s="7">
        <f>Sales_Data[[#This Row],[ItemCost]] +Sales_Data[[#This Row],[ShippingCost]]</f>
        <v>54328.13</v>
      </c>
      <c r="Q989" s="7">
        <f>Sales_Data[[#This Row],[Gross Revenue]]-Sales_Data[[#This Row],[TotalFinancialCost]]</f>
        <v>26071.870000000003</v>
      </c>
      <c r="R989" s="7">
        <f>Sales_Data[[#This Row],[Actul Bill Amount]]-Sales_Data[[#This Row],[ShippingCost]]</f>
        <v>79271.87</v>
      </c>
      <c r="S989">
        <v>716</v>
      </c>
      <c r="T989">
        <v>728.13</v>
      </c>
      <c r="U989" t="s">
        <v>58</v>
      </c>
      <c r="V989">
        <v>800</v>
      </c>
      <c r="W989" t="s">
        <v>27</v>
      </c>
      <c r="X989" t="str">
        <f t="shared" si="31"/>
        <v>Mumbai</v>
      </c>
    </row>
    <row r="990" spans="1:24" x14ac:dyDescent="0.4">
      <c r="A990">
        <v>100989</v>
      </c>
      <c r="B990" s="5">
        <v>45770.786111111112</v>
      </c>
      <c r="C990" s="3" t="str">
        <f>TEXT(Sales_Data[[#This Row],[OrderDate]],"mmmm")</f>
        <v>April</v>
      </c>
      <c r="D990" s="3" t="str">
        <f t="shared" si="30"/>
        <v>2025</v>
      </c>
      <c r="E990" t="s">
        <v>34</v>
      </c>
      <c r="F990" t="s">
        <v>14</v>
      </c>
      <c r="G990" t="s">
        <v>15</v>
      </c>
      <c r="H990" t="s">
        <v>16</v>
      </c>
      <c r="I990" t="s">
        <v>100</v>
      </c>
      <c r="J990">
        <v>10</v>
      </c>
      <c r="K990">
        <v>3200</v>
      </c>
      <c r="L990" s="7">
        <f>Sales_Data[[#This Row],[OrderQuantity]] *Sales_Data[[#This Row],[UnitPrice]]</f>
        <v>32000</v>
      </c>
      <c r="M990" s="7">
        <f>Sales_Data[[#This Row],[UnitPrice]]-Sales_Data[[#This Row],[UnitCost]]</f>
        <v>1200</v>
      </c>
      <c r="N990" s="7">
        <f>Sales_Data[[#This Row],[Gross Revenue]]-Sales_Data[[#This Row],[Discount Amount ]]</f>
        <v>30800</v>
      </c>
      <c r="O990" s="7">
        <f>Sales_Data[[#This Row],[OrderQuantity]] *Sales_Data[[#This Row],[UnitCost]]</f>
        <v>20000</v>
      </c>
      <c r="P990" s="7">
        <f>Sales_Data[[#This Row],[ItemCost]] +Sales_Data[[#This Row],[ShippingCost]]</f>
        <v>20449.64</v>
      </c>
      <c r="Q990" s="7">
        <f>Sales_Data[[#This Row],[Gross Revenue]]-Sales_Data[[#This Row],[TotalFinancialCost]]</f>
        <v>11550.36</v>
      </c>
      <c r="R990" s="7">
        <f>Sales_Data[[#This Row],[Actul Bill Amount]]-Sales_Data[[#This Row],[ShippingCost]]</f>
        <v>30350.36</v>
      </c>
      <c r="S990">
        <v>963</v>
      </c>
      <c r="T990">
        <v>449.64</v>
      </c>
      <c r="U990" t="s">
        <v>17</v>
      </c>
      <c r="V990">
        <v>2000</v>
      </c>
      <c r="W990" t="s">
        <v>18</v>
      </c>
      <c r="X990" t="str">
        <f t="shared" si="31"/>
        <v>Bengaluru</v>
      </c>
    </row>
    <row r="991" spans="1:24" x14ac:dyDescent="0.4">
      <c r="A991">
        <v>100990</v>
      </c>
      <c r="B991" s="5">
        <v>45797.944444444445</v>
      </c>
      <c r="C991" s="3" t="str">
        <f>TEXT(Sales_Data[[#This Row],[OrderDate]],"mmmm")</f>
        <v>May</v>
      </c>
      <c r="D991" s="3" t="str">
        <f t="shared" si="30"/>
        <v>2025</v>
      </c>
      <c r="E991" t="s">
        <v>23</v>
      </c>
      <c r="F991" t="s">
        <v>35</v>
      </c>
      <c r="G991" t="s">
        <v>29</v>
      </c>
      <c r="H991" t="s">
        <v>32</v>
      </c>
      <c r="I991" t="s">
        <v>100</v>
      </c>
      <c r="J991">
        <v>28</v>
      </c>
      <c r="K991">
        <v>12000</v>
      </c>
      <c r="L991" s="7">
        <f>Sales_Data[[#This Row],[OrderQuantity]] *Sales_Data[[#This Row],[UnitPrice]]</f>
        <v>336000</v>
      </c>
      <c r="M991" s="7">
        <f>Sales_Data[[#This Row],[UnitPrice]]-Sales_Data[[#This Row],[UnitCost]]</f>
        <v>4000</v>
      </c>
      <c r="N991" s="7">
        <f>Sales_Data[[#This Row],[Gross Revenue]]-Sales_Data[[#This Row],[Discount Amount ]]</f>
        <v>332000</v>
      </c>
      <c r="O991" s="7">
        <f>Sales_Data[[#This Row],[OrderQuantity]] *Sales_Data[[#This Row],[UnitCost]]</f>
        <v>224000</v>
      </c>
      <c r="P991" s="7">
        <f>Sales_Data[[#This Row],[ItemCost]] +Sales_Data[[#This Row],[ShippingCost]]</f>
        <v>224385.23</v>
      </c>
      <c r="Q991" s="7">
        <f>Sales_Data[[#This Row],[Gross Revenue]]-Sales_Data[[#This Row],[TotalFinancialCost]]</f>
        <v>111614.76999999999</v>
      </c>
      <c r="R991" s="7">
        <f>Sales_Data[[#This Row],[Actul Bill Amount]]-Sales_Data[[#This Row],[ShippingCost]]</f>
        <v>331614.77</v>
      </c>
      <c r="S991">
        <v>910</v>
      </c>
      <c r="T991">
        <v>385.23</v>
      </c>
      <c r="U991" t="s">
        <v>36</v>
      </c>
      <c r="V991">
        <v>8000</v>
      </c>
      <c r="W991" t="s">
        <v>33</v>
      </c>
      <c r="X991" t="str">
        <f t="shared" si="31"/>
        <v>Delhi</v>
      </c>
    </row>
    <row r="992" spans="1:24" x14ac:dyDescent="0.4">
      <c r="A992">
        <v>100991</v>
      </c>
      <c r="B992" s="5">
        <v>45704.434027777781</v>
      </c>
      <c r="C992" s="3" t="str">
        <f>TEXT(Sales_Data[[#This Row],[OrderDate]],"mmmm")</f>
        <v>February</v>
      </c>
      <c r="D992" s="3" t="str">
        <f t="shared" si="30"/>
        <v>2025</v>
      </c>
      <c r="E992" t="s">
        <v>42</v>
      </c>
      <c r="F992" t="s">
        <v>24</v>
      </c>
      <c r="G992" t="s">
        <v>31</v>
      </c>
      <c r="H992" t="s">
        <v>16</v>
      </c>
      <c r="I992" t="s">
        <v>100</v>
      </c>
      <c r="J992">
        <v>36</v>
      </c>
      <c r="K992">
        <v>45000</v>
      </c>
      <c r="L992" s="7">
        <f>Sales_Data[[#This Row],[OrderQuantity]] *Sales_Data[[#This Row],[UnitPrice]]</f>
        <v>1620000</v>
      </c>
      <c r="M992" s="7">
        <f>Sales_Data[[#This Row],[UnitPrice]]-Sales_Data[[#This Row],[UnitCost]]</f>
        <v>13000</v>
      </c>
      <c r="N992" s="7">
        <f>Sales_Data[[#This Row],[Gross Revenue]]-Sales_Data[[#This Row],[Discount Amount ]]</f>
        <v>1607000</v>
      </c>
      <c r="O992" s="7">
        <f>Sales_Data[[#This Row],[OrderQuantity]] *Sales_Data[[#This Row],[UnitCost]]</f>
        <v>1152000</v>
      </c>
      <c r="P992" s="7">
        <f>Sales_Data[[#This Row],[ItemCost]] +Sales_Data[[#This Row],[ShippingCost]]</f>
        <v>1152430.06</v>
      </c>
      <c r="Q992" s="7">
        <f>Sales_Data[[#This Row],[Gross Revenue]]-Sales_Data[[#This Row],[TotalFinancialCost]]</f>
        <v>467569.93999999994</v>
      </c>
      <c r="R992" s="7">
        <f>Sales_Data[[#This Row],[Actul Bill Amount]]-Sales_Data[[#This Row],[ShippingCost]]</f>
        <v>1606569.94</v>
      </c>
      <c r="S992">
        <v>705</v>
      </c>
      <c r="T992">
        <v>430.06</v>
      </c>
      <c r="U992" t="s">
        <v>26</v>
      </c>
      <c r="V992">
        <v>32000</v>
      </c>
      <c r="W992" t="s">
        <v>18</v>
      </c>
      <c r="X992" t="str">
        <f t="shared" si="31"/>
        <v>Bengaluru</v>
      </c>
    </row>
    <row r="993" spans="1:24" x14ac:dyDescent="0.4">
      <c r="A993">
        <v>100992</v>
      </c>
      <c r="B993" s="5">
        <v>45658.9</v>
      </c>
      <c r="C993" s="3" t="str">
        <f>TEXT(Sales_Data[[#This Row],[OrderDate]],"mmmm")</f>
        <v>January</v>
      </c>
      <c r="D993" s="3" t="str">
        <f t="shared" si="30"/>
        <v>2025</v>
      </c>
      <c r="E993" t="s">
        <v>45</v>
      </c>
      <c r="F993" t="s">
        <v>46</v>
      </c>
      <c r="G993" t="s">
        <v>29</v>
      </c>
      <c r="H993" t="s">
        <v>16</v>
      </c>
      <c r="I993" t="s">
        <v>100</v>
      </c>
      <c r="J993">
        <v>79</v>
      </c>
      <c r="K993">
        <v>15000</v>
      </c>
      <c r="L993" s="7">
        <f>Sales_Data[[#This Row],[OrderQuantity]] *Sales_Data[[#This Row],[UnitPrice]]</f>
        <v>1185000</v>
      </c>
      <c r="M993" s="7">
        <f>Sales_Data[[#This Row],[UnitPrice]]-Sales_Data[[#This Row],[UnitCost]]</f>
        <v>5500</v>
      </c>
      <c r="N993" s="7">
        <f>Sales_Data[[#This Row],[Gross Revenue]]-Sales_Data[[#This Row],[Discount Amount ]]</f>
        <v>1179500</v>
      </c>
      <c r="O993" s="7">
        <f>Sales_Data[[#This Row],[OrderQuantity]] *Sales_Data[[#This Row],[UnitCost]]</f>
        <v>750500</v>
      </c>
      <c r="P993" s="7">
        <f>Sales_Data[[#This Row],[ItemCost]] +Sales_Data[[#This Row],[ShippingCost]]</f>
        <v>753013.96</v>
      </c>
      <c r="Q993" s="7">
        <f>Sales_Data[[#This Row],[Gross Revenue]]-Sales_Data[[#This Row],[TotalFinancialCost]]</f>
        <v>431986.04000000004</v>
      </c>
      <c r="R993" s="7">
        <f>Sales_Data[[#This Row],[Actul Bill Amount]]-Sales_Data[[#This Row],[ShippingCost]]</f>
        <v>1176986.04</v>
      </c>
      <c r="S993">
        <v>1199</v>
      </c>
      <c r="T993">
        <v>2513.96</v>
      </c>
      <c r="U993" t="s">
        <v>53</v>
      </c>
      <c r="V993">
        <v>9500</v>
      </c>
      <c r="W993" t="s">
        <v>18</v>
      </c>
      <c r="X993" t="str">
        <f t="shared" si="31"/>
        <v>Bengaluru</v>
      </c>
    </row>
    <row r="994" spans="1:24" x14ac:dyDescent="0.4">
      <c r="A994">
        <v>100993</v>
      </c>
      <c r="B994" s="5">
        <v>45747.770833333336</v>
      </c>
      <c r="C994" s="3" t="str">
        <f>TEXT(Sales_Data[[#This Row],[OrderDate]],"mmmm")</f>
        <v>March</v>
      </c>
      <c r="D994" s="3" t="str">
        <f t="shared" si="30"/>
        <v>2025</v>
      </c>
      <c r="E994" t="s">
        <v>34</v>
      </c>
      <c r="F994" t="s">
        <v>14</v>
      </c>
      <c r="G994" t="s">
        <v>31</v>
      </c>
      <c r="H994" t="s">
        <v>32</v>
      </c>
      <c r="I994" t="s">
        <v>100</v>
      </c>
      <c r="J994">
        <v>35</v>
      </c>
      <c r="K994">
        <v>6500</v>
      </c>
      <c r="L994" s="7">
        <f>Sales_Data[[#This Row],[OrderQuantity]] *Sales_Data[[#This Row],[UnitPrice]]</f>
        <v>227500</v>
      </c>
      <c r="M994" s="7">
        <f>Sales_Data[[#This Row],[UnitPrice]]-Sales_Data[[#This Row],[UnitCost]]</f>
        <v>2300</v>
      </c>
      <c r="N994" s="7">
        <f>Sales_Data[[#This Row],[Gross Revenue]]-Sales_Data[[#This Row],[Discount Amount ]]</f>
        <v>225200</v>
      </c>
      <c r="O994" s="7">
        <f>Sales_Data[[#This Row],[OrderQuantity]] *Sales_Data[[#This Row],[UnitCost]]</f>
        <v>147000</v>
      </c>
      <c r="P994" s="7">
        <f>Sales_Data[[#This Row],[ItemCost]] +Sales_Data[[#This Row],[ShippingCost]]</f>
        <v>147149.07999999999</v>
      </c>
      <c r="Q994" s="7">
        <f>Sales_Data[[#This Row],[Gross Revenue]]-Sales_Data[[#This Row],[TotalFinancialCost]]</f>
        <v>80350.920000000013</v>
      </c>
      <c r="R994" s="7">
        <f>Sales_Data[[#This Row],[Actul Bill Amount]]-Sales_Data[[#This Row],[ShippingCost]]</f>
        <v>225050.92</v>
      </c>
      <c r="S994">
        <v>968</v>
      </c>
      <c r="T994">
        <v>149.08000000000001</v>
      </c>
      <c r="U994" t="s">
        <v>21</v>
      </c>
      <c r="V994">
        <v>4200</v>
      </c>
      <c r="W994" t="s">
        <v>33</v>
      </c>
      <c r="X994" t="str">
        <f t="shared" si="31"/>
        <v>Delhi</v>
      </c>
    </row>
    <row r="995" spans="1:24" x14ac:dyDescent="0.4">
      <c r="A995">
        <v>100994</v>
      </c>
      <c r="B995" s="5">
        <v>45799.268750000003</v>
      </c>
      <c r="C995" s="3" t="str">
        <f>TEXT(Sales_Data[[#This Row],[OrderDate]],"mmmm")</f>
        <v>May</v>
      </c>
      <c r="D995" s="3" t="str">
        <f t="shared" si="30"/>
        <v>2025</v>
      </c>
      <c r="E995" t="s">
        <v>48</v>
      </c>
      <c r="F995" t="s">
        <v>24</v>
      </c>
      <c r="G995" t="s">
        <v>29</v>
      </c>
      <c r="H995" t="s">
        <v>16</v>
      </c>
      <c r="I995" t="s">
        <v>100</v>
      </c>
      <c r="J995">
        <v>24</v>
      </c>
      <c r="K995">
        <v>45000</v>
      </c>
      <c r="L995" s="7">
        <f>Sales_Data[[#This Row],[OrderQuantity]] *Sales_Data[[#This Row],[UnitPrice]]</f>
        <v>1080000</v>
      </c>
      <c r="M995" s="7">
        <f>Sales_Data[[#This Row],[UnitPrice]]-Sales_Data[[#This Row],[UnitCost]]</f>
        <v>13000</v>
      </c>
      <c r="N995" s="7">
        <f>Sales_Data[[#This Row],[Gross Revenue]]-Sales_Data[[#This Row],[Discount Amount ]]</f>
        <v>1067000</v>
      </c>
      <c r="O995" s="7">
        <f>Sales_Data[[#This Row],[OrderQuantity]] *Sales_Data[[#This Row],[UnitCost]]</f>
        <v>768000</v>
      </c>
      <c r="P995" s="7">
        <f>Sales_Data[[#This Row],[ItemCost]] +Sales_Data[[#This Row],[ShippingCost]]</f>
        <v>768712.14</v>
      </c>
      <c r="Q995" s="7">
        <f>Sales_Data[[#This Row],[Gross Revenue]]-Sales_Data[[#This Row],[TotalFinancialCost]]</f>
        <v>311287.86</v>
      </c>
      <c r="R995" s="7">
        <f>Sales_Data[[#This Row],[Actul Bill Amount]]-Sales_Data[[#This Row],[ShippingCost]]</f>
        <v>1066287.8600000001</v>
      </c>
      <c r="S995">
        <v>997</v>
      </c>
      <c r="T995">
        <v>712.14</v>
      </c>
      <c r="U995" t="s">
        <v>26</v>
      </c>
      <c r="V995">
        <v>32000</v>
      </c>
      <c r="W995" t="s">
        <v>18</v>
      </c>
      <c r="X995" t="str">
        <f t="shared" si="31"/>
        <v>Bengaluru</v>
      </c>
    </row>
    <row r="996" spans="1:24" x14ac:dyDescent="0.4">
      <c r="A996">
        <v>100995</v>
      </c>
      <c r="B996" s="5">
        <v>45977.260416666664</v>
      </c>
      <c r="C996" s="3" t="str">
        <f>TEXT(Sales_Data[[#This Row],[OrderDate]],"mmmm")</f>
        <v>November</v>
      </c>
      <c r="D996" s="3" t="str">
        <f t="shared" si="30"/>
        <v>2025</v>
      </c>
      <c r="E996" t="s">
        <v>39</v>
      </c>
      <c r="F996" t="s">
        <v>28</v>
      </c>
      <c r="G996" t="s">
        <v>15</v>
      </c>
      <c r="H996" t="s">
        <v>16</v>
      </c>
      <c r="I996" t="s">
        <v>100</v>
      </c>
      <c r="J996">
        <v>31</v>
      </c>
      <c r="K996">
        <v>2500</v>
      </c>
      <c r="L996" s="7">
        <f>Sales_Data[[#This Row],[OrderQuantity]] *Sales_Data[[#This Row],[UnitPrice]]</f>
        <v>77500</v>
      </c>
      <c r="M996" s="7">
        <f>Sales_Data[[#This Row],[UnitPrice]]-Sales_Data[[#This Row],[UnitCost]]</f>
        <v>1000</v>
      </c>
      <c r="N996" s="7">
        <f>Sales_Data[[#This Row],[Gross Revenue]]-Sales_Data[[#This Row],[Discount Amount ]]</f>
        <v>76500</v>
      </c>
      <c r="O996" s="7">
        <f>Sales_Data[[#This Row],[OrderQuantity]] *Sales_Data[[#This Row],[UnitCost]]</f>
        <v>46500</v>
      </c>
      <c r="P996" s="7">
        <f>Sales_Data[[#This Row],[ItemCost]] +Sales_Data[[#This Row],[ShippingCost]]</f>
        <v>47593.35</v>
      </c>
      <c r="Q996" s="7">
        <f>Sales_Data[[#This Row],[Gross Revenue]]-Sales_Data[[#This Row],[TotalFinancialCost]]</f>
        <v>29906.65</v>
      </c>
      <c r="R996" s="7">
        <f>Sales_Data[[#This Row],[Actul Bill Amount]]-Sales_Data[[#This Row],[ShippingCost]]</f>
        <v>75406.649999999994</v>
      </c>
      <c r="S996">
        <v>722</v>
      </c>
      <c r="T996">
        <v>1093.3499999999999</v>
      </c>
      <c r="U996" t="s">
        <v>54</v>
      </c>
      <c r="V996">
        <v>1500</v>
      </c>
      <c r="W996" t="s">
        <v>18</v>
      </c>
      <c r="X996" t="str">
        <f t="shared" si="31"/>
        <v>Bengaluru</v>
      </c>
    </row>
    <row r="997" spans="1:24" x14ac:dyDescent="0.4">
      <c r="A997">
        <v>100996</v>
      </c>
      <c r="B997" s="5">
        <v>45695.238194444442</v>
      </c>
      <c r="C997" s="3" t="str">
        <f>TEXT(Sales_Data[[#This Row],[OrderDate]],"mmmm")</f>
        <v>February</v>
      </c>
      <c r="D997" s="3" t="str">
        <f t="shared" si="30"/>
        <v>2025</v>
      </c>
      <c r="E997" t="s">
        <v>39</v>
      </c>
      <c r="F997" t="s">
        <v>35</v>
      </c>
      <c r="G997" t="s">
        <v>31</v>
      </c>
      <c r="H997" t="s">
        <v>32</v>
      </c>
      <c r="I997" t="s">
        <v>100</v>
      </c>
      <c r="J997">
        <v>19</v>
      </c>
      <c r="K997">
        <v>12000</v>
      </c>
      <c r="L997" s="7">
        <f>Sales_Data[[#This Row],[OrderQuantity]] *Sales_Data[[#This Row],[UnitPrice]]</f>
        <v>228000</v>
      </c>
      <c r="M997" s="7">
        <f>Sales_Data[[#This Row],[UnitPrice]]-Sales_Data[[#This Row],[UnitCost]]</f>
        <v>4000</v>
      </c>
      <c r="N997" s="7">
        <f>Sales_Data[[#This Row],[Gross Revenue]]-Sales_Data[[#This Row],[Discount Amount ]]</f>
        <v>224000</v>
      </c>
      <c r="O997" s="7">
        <f>Sales_Data[[#This Row],[OrderQuantity]] *Sales_Data[[#This Row],[UnitCost]]</f>
        <v>152000</v>
      </c>
      <c r="P997" s="7">
        <f>Sales_Data[[#This Row],[ItemCost]] +Sales_Data[[#This Row],[ShippingCost]]</f>
        <v>152608.93</v>
      </c>
      <c r="Q997" s="7">
        <f>Sales_Data[[#This Row],[Gross Revenue]]-Sales_Data[[#This Row],[TotalFinancialCost]]</f>
        <v>75391.070000000007</v>
      </c>
      <c r="R997" s="7">
        <f>Sales_Data[[#This Row],[Actul Bill Amount]]-Sales_Data[[#This Row],[ShippingCost]]</f>
        <v>223391.07</v>
      </c>
      <c r="S997">
        <v>817</v>
      </c>
      <c r="T997">
        <v>608.92999999999995</v>
      </c>
      <c r="U997" t="s">
        <v>36</v>
      </c>
      <c r="V997">
        <v>8000</v>
      </c>
      <c r="W997" t="s">
        <v>33</v>
      </c>
      <c r="X997" t="str">
        <f t="shared" si="31"/>
        <v>Delhi</v>
      </c>
    </row>
    <row r="998" spans="1:24" x14ac:dyDescent="0.4">
      <c r="A998">
        <v>100997</v>
      </c>
      <c r="B998" s="5">
        <v>45950.365972222222</v>
      </c>
      <c r="C998" s="3" t="str">
        <f>TEXT(Sales_Data[[#This Row],[OrderDate]],"mmmm")</f>
        <v>October</v>
      </c>
      <c r="D998" s="3" t="str">
        <f t="shared" si="30"/>
        <v>2025</v>
      </c>
      <c r="E998" t="s">
        <v>42</v>
      </c>
      <c r="F998" t="s">
        <v>24</v>
      </c>
      <c r="G998" t="s">
        <v>31</v>
      </c>
      <c r="H998" t="s">
        <v>25</v>
      </c>
      <c r="I998" t="s">
        <v>100</v>
      </c>
      <c r="J998">
        <v>74</v>
      </c>
      <c r="K998">
        <v>3500</v>
      </c>
      <c r="L998" s="7">
        <f>Sales_Data[[#This Row],[OrderQuantity]] *Sales_Data[[#This Row],[UnitPrice]]</f>
        <v>259000</v>
      </c>
      <c r="M998" s="7">
        <f>Sales_Data[[#This Row],[UnitPrice]]-Sales_Data[[#This Row],[UnitCost]]</f>
        <v>1300</v>
      </c>
      <c r="N998" s="7">
        <f>Sales_Data[[#This Row],[Gross Revenue]]-Sales_Data[[#This Row],[Discount Amount ]]</f>
        <v>257700</v>
      </c>
      <c r="O998" s="7">
        <f>Sales_Data[[#This Row],[OrderQuantity]] *Sales_Data[[#This Row],[UnitCost]]</f>
        <v>162800</v>
      </c>
      <c r="P998" s="7">
        <f>Sales_Data[[#This Row],[ItemCost]] +Sales_Data[[#This Row],[ShippingCost]]</f>
        <v>163101.73000000001</v>
      </c>
      <c r="Q998" s="7">
        <f>Sales_Data[[#This Row],[Gross Revenue]]-Sales_Data[[#This Row],[TotalFinancialCost]]</f>
        <v>95898.26999999999</v>
      </c>
      <c r="R998" s="7">
        <f>Sales_Data[[#This Row],[Actul Bill Amount]]-Sales_Data[[#This Row],[ShippingCost]]</f>
        <v>257398.27</v>
      </c>
      <c r="S998">
        <v>389</v>
      </c>
      <c r="T998">
        <v>301.73</v>
      </c>
      <c r="U998" t="s">
        <v>59</v>
      </c>
      <c r="V998">
        <v>2200</v>
      </c>
      <c r="W998" t="s">
        <v>27</v>
      </c>
      <c r="X998" t="str">
        <f t="shared" si="31"/>
        <v>Mumbai</v>
      </c>
    </row>
    <row r="999" spans="1:24" x14ac:dyDescent="0.4">
      <c r="A999">
        <v>100998</v>
      </c>
      <c r="B999" s="5">
        <v>45796.90625</v>
      </c>
      <c r="C999" s="3" t="str">
        <f>TEXT(Sales_Data[[#This Row],[OrderDate]],"mmmm")</f>
        <v>May</v>
      </c>
      <c r="D999" s="3" t="str">
        <f t="shared" si="30"/>
        <v>2025</v>
      </c>
      <c r="E999" t="s">
        <v>48</v>
      </c>
      <c r="F999" t="s">
        <v>28</v>
      </c>
      <c r="G999" t="s">
        <v>31</v>
      </c>
      <c r="H999" t="s">
        <v>37</v>
      </c>
      <c r="I999" t="s">
        <v>100</v>
      </c>
      <c r="J999">
        <v>53</v>
      </c>
      <c r="K999">
        <v>450</v>
      </c>
      <c r="L999" s="7">
        <f>Sales_Data[[#This Row],[OrderQuantity]] *Sales_Data[[#This Row],[UnitPrice]]</f>
        <v>23850</v>
      </c>
      <c r="M999" s="7">
        <f>Sales_Data[[#This Row],[UnitPrice]]-Sales_Data[[#This Row],[UnitCost]]</f>
        <v>250</v>
      </c>
      <c r="N999" s="7">
        <f>Sales_Data[[#This Row],[Gross Revenue]]-Sales_Data[[#This Row],[Discount Amount ]]</f>
        <v>23600</v>
      </c>
      <c r="O999" s="7">
        <f>Sales_Data[[#This Row],[OrderQuantity]] *Sales_Data[[#This Row],[UnitCost]]</f>
        <v>10600</v>
      </c>
      <c r="P999" s="7">
        <f>Sales_Data[[#This Row],[ItemCost]] +Sales_Data[[#This Row],[ShippingCost]]</f>
        <v>11209.38</v>
      </c>
      <c r="Q999" s="7">
        <f>Sales_Data[[#This Row],[Gross Revenue]]-Sales_Data[[#This Row],[TotalFinancialCost]]</f>
        <v>12640.62</v>
      </c>
      <c r="R999" s="7">
        <f>Sales_Data[[#This Row],[Actul Bill Amount]]-Sales_Data[[#This Row],[ShippingCost]]</f>
        <v>22990.62</v>
      </c>
      <c r="S999">
        <v>477</v>
      </c>
      <c r="T999">
        <v>609.38</v>
      </c>
      <c r="U999" t="s">
        <v>30</v>
      </c>
      <c r="V999">
        <v>200</v>
      </c>
      <c r="W999" t="s">
        <v>38</v>
      </c>
      <c r="X999" t="str">
        <f t="shared" si="31"/>
        <v>Kolkata</v>
      </c>
    </row>
    <row r="1000" spans="1:24" x14ac:dyDescent="0.4">
      <c r="A1000">
        <v>100999</v>
      </c>
      <c r="B1000" s="5">
        <v>46013.723611111112</v>
      </c>
      <c r="C1000" s="3" t="str">
        <f>TEXT(Sales_Data[[#This Row],[OrderDate]],"mmmm")</f>
        <v>December</v>
      </c>
      <c r="D1000" s="3" t="str">
        <f t="shared" si="30"/>
        <v>2025</v>
      </c>
      <c r="E1000" t="s">
        <v>39</v>
      </c>
      <c r="F1000" t="s">
        <v>35</v>
      </c>
      <c r="G1000" t="s">
        <v>31</v>
      </c>
      <c r="H1000" t="s">
        <v>37</v>
      </c>
      <c r="I1000" t="s">
        <v>100</v>
      </c>
      <c r="J1000">
        <v>54</v>
      </c>
      <c r="K1000">
        <v>8500</v>
      </c>
      <c r="L1000" s="7">
        <f>Sales_Data[[#This Row],[OrderQuantity]] *Sales_Data[[#This Row],[UnitPrice]]</f>
        <v>459000</v>
      </c>
      <c r="M1000" s="7">
        <f>Sales_Data[[#This Row],[UnitPrice]]-Sales_Data[[#This Row],[UnitCost]]</f>
        <v>3000</v>
      </c>
      <c r="N1000" s="7">
        <f>Sales_Data[[#This Row],[Gross Revenue]]-Sales_Data[[#This Row],[Discount Amount ]]</f>
        <v>456000</v>
      </c>
      <c r="O1000" s="7">
        <f>Sales_Data[[#This Row],[OrderQuantity]] *Sales_Data[[#This Row],[UnitCost]]</f>
        <v>297000</v>
      </c>
      <c r="P1000" s="7">
        <f>Sales_Data[[#This Row],[ItemCost]] +Sales_Data[[#This Row],[ShippingCost]]</f>
        <v>299455.5</v>
      </c>
      <c r="Q1000" s="7">
        <f>Sales_Data[[#This Row],[Gross Revenue]]-Sales_Data[[#This Row],[TotalFinancialCost]]</f>
        <v>159544.5</v>
      </c>
      <c r="R1000" s="7">
        <f>Sales_Data[[#This Row],[Actul Bill Amount]]-Sales_Data[[#This Row],[ShippingCost]]</f>
        <v>453544.5</v>
      </c>
      <c r="S1000">
        <v>874</v>
      </c>
      <c r="T1000">
        <v>2455.5</v>
      </c>
      <c r="U1000" t="s">
        <v>49</v>
      </c>
      <c r="V1000">
        <v>5500</v>
      </c>
      <c r="W1000" t="s">
        <v>38</v>
      </c>
      <c r="X1000" t="str">
        <f t="shared" si="31"/>
        <v>Kolkata</v>
      </c>
    </row>
    <row r="1001" spans="1:24" x14ac:dyDescent="0.4">
      <c r="A1001">
        <v>101000</v>
      </c>
      <c r="B1001" s="5">
        <v>45990.209722222222</v>
      </c>
      <c r="C1001" s="3" t="str">
        <f>TEXT(Sales_Data[[#This Row],[OrderDate]],"mmmm")</f>
        <v>November</v>
      </c>
      <c r="D1001" s="3" t="str">
        <f t="shared" si="30"/>
        <v>2025</v>
      </c>
      <c r="E1001" t="s">
        <v>42</v>
      </c>
      <c r="F1001" t="s">
        <v>35</v>
      </c>
      <c r="G1001" t="s">
        <v>31</v>
      </c>
      <c r="H1001" t="s">
        <v>37</v>
      </c>
      <c r="I1001" t="s">
        <v>100</v>
      </c>
      <c r="J1001">
        <v>12</v>
      </c>
      <c r="K1001">
        <v>12000</v>
      </c>
      <c r="L1001" s="7">
        <f>Sales_Data[[#This Row],[OrderQuantity]] *Sales_Data[[#This Row],[UnitPrice]]</f>
        <v>144000</v>
      </c>
      <c r="M1001" s="7">
        <f>Sales_Data[[#This Row],[UnitPrice]]-Sales_Data[[#This Row],[UnitCost]]</f>
        <v>4000</v>
      </c>
      <c r="N1001" s="7">
        <f>Sales_Data[[#This Row],[Gross Revenue]]-Sales_Data[[#This Row],[Discount Amount ]]</f>
        <v>140000</v>
      </c>
      <c r="O1001" s="7">
        <f>Sales_Data[[#This Row],[OrderQuantity]] *Sales_Data[[#This Row],[UnitCost]]</f>
        <v>96000</v>
      </c>
      <c r="P1001" s="7">
        <f>Sales_Data[[#This Row],[ItemCost]] +Sales_Data[[#This Row],[ShippingCost]]</f>
        <v>96169.1</v>
      </c>
      <c r="Q1001" s="7">
        <f>Sales_Data[[#This Row],[Gross Revenue]]-Sales_Data[[#This Row],[TotalFinancialCost]]</f>
        <v>47830.899999999994</v>
      </c>
      <c r="R1001" s="7">
        <f>Sales_Data[[#This Row],[Actul Bill Amount]]-Sales_Data[[#This Row],[ShippingCost]]</f>
        <v>139830.9</v>
      </c>
      <c r="S1001">
        <v>324</v>
      </c>
      <c r="T1001">
        <v>169.1</v>
      </c>
      <c r="U1001" t="s">
        <v>36</v>
      </c>
      <c r="V1001">
        <v>8000</v>
      </c>
      <c r="W1001" t="s">
        <v>38</v>
      </c>
      <c r="X1001" t="str">
        <f t="shared" si="31"/>
        <v>Kolkata</v>
      </c>
    </row>
    <row r="1002" spans="1:24" x14ac:dyDescent="0.4">
      <c r="A1002">
        <v>101001</v>
      </c>
      <c r="B1002" s="5">
        <v>45916.566666666666</v>
      </c>
      <c r="C1002" s="3" t="str">
        <f>TEXT(Sales_Data[[#This Row],[OrderDate]],"mmmm")</f>
        <v>September</v>
      </c>
      <c r="D1002" s="3" t="str">
        <f t="shared" si="30"/>
        <v>2025</v>
      </c>
      <c r="E1002" t="s">
        <v>19</v>
      </c>
      <c r="F1002" t="s">
        <v>14</v>
      </c>
      <c r="G1002" t="s">
        <v>31</v>
      </c>
      <c r="H1002" t="s">
        <v>37</v>
      </c>
      <c r="I1002" t="s">
        <v>100</v>
      </c>
      <c r="J1002">
        <v>31</v>
      </c>
      <c r="K1002">
        <v>3200</v>
      </c>
      <c r="L1002" s="7">
        <f>Sales_Data[[#This Row],[OrderQuantity]] *Sales_Data[[#This Row],[UnitPrice]]</f>
        <v>99200</v>
      </c>
      <c r="M1002" s="7">
        <f>Sales_Data[[#This Row],[UnitPrice]]-Sales_Data[[#This Row],[UnitCost]]</f>
        <v>1200</v>
      </c>
      <c r="N1002" s="7">
        <f>Sales_Data[[#This Row],[Gross Revenue]]-Sales_Data[[#This Row],[Discount Amount ]]</f>
        <v>98000</v>
      </c>
      <c r="O1002" s="7">
        <f>Sales_Data[[#This Row],[OrderQuantity]] *Sales_Data[[#This Row],[UnitCost]]</f>
        <v>62000</v>
      </c>
      <c r="P1002" s="7">
        <f>Sales_Data[[#This Row],[ItemCost]] +Sales_Data[[#This Row],[ShippingCost]]</f>
        <v>62744.88</v>
      </c>
      <c r="Q1002" s="7">
        <f>Sales_Data[[#This Row],[Gross Revenue]]-Sales_Data[[#This Row],[TotalFinancialCost]]</f>
        <v>36455.120000000003</v>
      </c>
      <c r="R1002" s="7">
        <f>Sales_Data[[#This Row],[Actul Bill Amount]]-Sales_Data[[#This Row],[ShippingCost]]</f>
        <v>97255.12</v>
      </c>
      <c r="S1002">
        <v>797</v>
      </c>
      <c r="T1002">
        <v>744.88</v>
      </c>
      <c r="U1002" t="s">
        <v>17</v>
      </c>
      <c r="V1002">
        <v>2000</v>
      </c>
      <c r="W1002" t="s">
        <v>38</v>
      </c>
      <c r="X1002" t="str">
        <f t="shared" si="31"/>
        <v>Kolkata</v>
      </c>
    </row>
    <row r="1003" spans="1:24" x14ac:dyDescent="0.4">
      <c r="A1003">
        <v>101002</v>
      </c>
      <c r="B1003" s="5">
        <v>45818.863194444442</v>
      </c>
      <c r="C1003" s="3" t="str">
        <f>TEXT(Sales_Data[[#This Row],[OrderDate]],"mmmm")</f>
        <v>June</v>
      </c>
      <c r="D1003" s="3" t="str">
        <f t="shared" si="30"/>
        <v>2025</v>
      </c>
      <c r="E1003" t="s">
        <v>19</v>
      </c>
      <c r="F1003" t="s">
        <v>28</v>
      </c>
      <c r="G1003" t="s">
        <v>31</v>
      </c>
      <c r="H1003" t="s">
        <v>25</v>
      </c>
      <c r="I1003" t="s">
        <v>100</v>
      </c>
      <c r="J1003">
        <v>96</v>
      </c>
      <c r="K1003">
        <v>450</v>
      </c>
      <c r="L1003" s="7">
        <f>Sales_Data[[#This Row],[OrderQuantity]] *Sales_Data[[#This Row],[UnitPrice]]</f>
        <v>43200</v>
      </c>
      <c r="M1003" s="7">
        <f>Sales_Data[[#This Row],[UnitPrice]]-Sales_Data[[#This Row],[UnitCost]]</f>
        <v>250</v>
      </c>
      <c r="N1003" s="7">
        <f>Sales_Data[[#This Row],[Gross Revenue]]-Sales_Data[[#This Row],[Discount Amount ]]</f>
        <v>42950</v>
      </c>
      <c r="O1003" s="7">
        <f>Sales_Data[[#This Row],[OrderQuantity]] *Sales_Data[[#This Row],[UnitCost]]</f>
        <v>19200</v>
      </c>
      <c r="P1003" s="7">
        <f>Sales_Data[[#This Row],[ItemCost]] +Sales_Data[[#This Row],[ShippingCost]]</f>
        <v>20160.98</v>
      </c>
      <c r="Q1003" s="7">
        <f>Sales_Data[[#This Row],[Gross Revenue]]-Sales_Data[[#This Row],[TotalFinancialCost]]</f>
        <v>23039.02</v>
      </c>
      <c r="R1003" s="7">
        <f>Sales_Data[[#This Row],[Actul Bill Amount]]-Sales_Data[[#This Row],[ShippingCost]]</f>
        <v>41989.02</v>
      </c>
      <c r="S1003">
        <v>1000</v>
      </c>
      <c r="T1003">
        <v>960.98</v>
      </c>
      <c r="U1003" t="s">
        <v>30</v>
      </c>
      <c r="V1003">
        <v>200</v>
      </c>
      <c r="W1003" t="s">
        <v>27</v>
      </c>
      <c r="X1003" t="str">
        <f t="shared" si="31"/>
        <v>Mumbai</v>
      </c>
    </row>
    <row r="1004" spans="1:24" x14ac:dyDescent="0.4">
      <c r="A1004">
        <v>101003</v>
      </c>
      <c r="B1004" s="5">
        <v>45835.913888888892</v>
      </c>
      <c r="C1004" s="3" t="str">
        <f>TEXT(Sales_Data[[#This Row],[OrderDate]],"mmmm")</f>
        <v>June</v>
      </c>
      <c r="D1004" s="3" t="str">
        <f t="shared" si="30"/>
        <v>2025</v>
      </c>
      <c r="E1004" t="s">
        <v>13</v>
      </c>
      <c r="F1004" t="s">
        <v>40</v>
      </c>
      <c r="G1004" t="s">
        <v>31</v>
      </c>
      <c r="H1004" t="s">
        <v>16</v>
      </c>
      <c r="I1004" t="s">
        <v>100</v>
      </c>
      <c r="J1004">
        <v>14</v>
      </c>
      <c r="K1004">
        <v>5500</v>
      </c>
      <c r="L1004" s="7">
        <f>Sales_Data[[#This Row],[OrderQuantity]] *Sales_Data[[#This Row],[UnitPrice]]</f>
        <v>77000</v>
      </c>
      <c r="M1004" s="7">
        <f>Sales_Data[[#This Row],[UnitPrice]]-Sales_Data[[#This Row],[UnitCost]]</f>
        <v>2000</v>
      </c>
      <c r="N1004" s="7">
        <f>Sales_Data[[#This Row],[Gross Revenue]]-Sales_Data[[#This Row],[Discount Amount ]]</f>
        <v>75000</v>
      </c>
      <c r="O1004" s="7">
        <f>Sales_Data[[#This Row],[OrderQuantity]] *Sales_Data[[#This Row],[UnitCost]]</f>
        <v>49000</v>
      </c>
      <c r="P1004" s="7">
        <f>Sales_Data[[#This Row],[ItemCost]] +Sales_Data[[#This Row],[ShippingCost]]</f>
        <v>49606.66</v>
      </c>
      <c r="Q1004" s="7">
        <f>Sales_Data[[#This Row],[Gross Revenue]]-Sales_Data[[#This Row],[TotalFinancialCost]]</f>
        <v>27393.339999999997</v>
      </c>
      <c r="R1004" s="7">
        <f>Sales_Data[[#This Row],[Actul Bill Amount]]-Sales_Data[[#This Row],[ShippingCost]]</f>
        <v>74393.34</v>
      </c>
      <c r="S1004">
        <v>944</v>
      </c>
      <c r="T1004">
        <v>606.66</v>
      </c>
      <c r="U1004" t="s">
        <v>41</v>
      </c>
      <c r="V1004">
        <v>3500</v>
      </c>
      <c r="W1004" t="s">
        <v>18</v>
      </c>
      <c r="X1004" t="str">
        <f t="shared" si="31"/>
        <v>Bengaluru</v>
      </c>
    </row>
    <row r="1005" spans="1:24" x14ac:dyDescent="0.4">
      <c r="A1005">
        <v>101004</v>
      </c>
      <c r="B1005" s="5">
        <v>45667.349305555559</v>
      </c>
      <c r="C1005" s="3" t="str">
        <f>TEXT(Sales_Data[[#This Row],[OrderDate]],"mmmm")</f>
        <v>January</v>
      </c>
      <c r="D1005" s="3" t="str">
        <f t="shared" si="30"/>
        <v>2025</v>
      </c>
      <c r="E1005" t="s">
        <v>50</v>
      </c>
      <c r="F1005" t="s">
        <v>35</v>
      </c>
      <c r="G1005" t="s">
        <v>15</v>
      </c>
      <c r="H1005" t="s">
        <v>37</v>
      </c>
      <c r="I1005" t="s">
        <v>100</v>
      </c>
      <c r="J1005">
        <v>32</v>
      </c>
      <c r="K1005">
        <v>8500</v>
      </c>
      <c r="L1005" s="7">
        <f>Sales_Data[[#This Row],[OrderQuantity]] *Sales_Data[[#This Row],[UnitPrice]]</f>
        <v>272000</v>
      </c>
      <c r="M1005" s="7">
        <f>Sales_Data[[#This Row],[UnitPrice]]-Sales_Data[[#This Row],[UnitCost]]</f>
        <v>3000</v>
      </c>
      <c r="N1005" s="7">
        <f>Sales_Data[[#This Row],[Gross Revenue]]-Sales_Data[[#This Row],[Discount Amount ]]</f>
        <v>269000</v>
      </c>
      <c r="O1005" s="7">
        <f>Sales_Data[[#This Row],[OrderQuantity]] *Sales_Data[[#This Row],[UnitCost]]</f>
        <v>176000</v>
      </c>
      <c r="P1005" s="7">
        <f>Sales_Data[[#This Row],[ItemCost]] +Sales_Data[[#This Row],[ShippingCost]]</f>
        <v>176631.87</v>
      </c>
      <c r="Q1005" s="7">
        <f>Sales_Data[[#This Row],[Gross Revenue]]-Sales_Data[[#This Row],[TotalFinancialCost]]</f>
        <v>95368.13</v>
      </c>
      <c r="R1005" s="7">
        <f>Sales_Data[[#This Row],[Actul Bill Amount]]-Sales_Data[[#This Row],[ShippingCost]]</f>
        <v>268368.13</v>
      </c>
      <c r="S1005">
        <v>422</v>
      </c>
      <c r="T1005">
        <v>631.87</v>
      </c>
      <c r="U1005" t="s">
        <v>49</v>
      </c>
      <c r="V1005">
        <v>5500</v>
      </c>
      <c r="W1005" t="s">
        <v>38</v>
      </c>
      <c r="X1005" t="str">
        <f t="shared" si="31"/>
        <v>Kolkata</v>
      </c>
    </row>
    <row r="1006" spans="1:24" x14ac:dyDescent="0.4">
      <c r="A1006">
        <v>101005</v>
      </c>
      <c r="B1006" s="5">
        <v>45918.87777777778</v>
      </c>
      <c r="C1006" s="3" t="str">
        <f>TEXT(Sales_Data[[#This Row],[OrderDate]],"mmmm")</f>
        <v>September</v>
      </c>
      <c r="D1006" s="3" t="str">
        <f t="shared" si="30"/>
        <v>2025</v>
      </c>
      <c r="E1006" t="s">
        <v>48</v>
      </c>
      <c r="F1006" t="s">
        <v>43</v>
      </c>
      <c r="G1006" t="s">
        <v>15</v>
      </c>
      <c r="H1006" t="s">
        <v>16</v>
      </c>
      <c r="I1006" t="s">
        <v>100</v>
      </c>
      <c r="J1006">
        <v>24</v>
      </c>
      <c r="K1006">
        <v>2800</v>
      </c>
      <c r="L1006" s="7">
        <f>Sales_Data[[#This Row],[OrderQuantity]] *Sales_Data[[#This Row],[UnitPrice]]</f>
        <v>67200</v>
      </c>
      <c r="M1006" s="7">
        <f>Sales_Data[[#This Row],[UnitPrice]]-Sales_Data[[#This Row],[UnitCost]]</f>
        <v>1300</v>
      </c>
      <c r="N1006" s="7">
        <f>Sales_Data[[#This Row],[Gross Revenue]]-Sales_Data[[#This Row],[Discount Amount ]]</f>
        <v>65900</v>
      </c>
      <c r="O1006" s="7">
        <f>Sales_Data[[#This Row],[OrderQuantity]] *Sales_Data[[#This Row],[UnitCost]]</f>
        <v>36000</v>
      </c>
      <c r="P1006" s="7">
        <f>Sales_Data[[#This Row],[ItemCost]] +Sales_Data[[#This Row],[ShippingCost]]</f>
        <v>36501.800000000003</v>
      </c>
      <c r="Q1006" s="7">
        <f>Sales_Data[[#This Row],[Gross Revenue]]-Sales_Data[[#This Row],[TotalFinancialCost]]</f>
        <v>30698.199999999997</v>
      </c>
      <c r="R1006" s="7">
        <f>Sales_Data[[#This Row],[Actul Bill Amount]]-Sales_Data[[#This Row],[ShippingCost]]</f>
        <v>65398.2</v>
      </c>
      <c r="S1006">
        <v>1135</v>
      </c>
      <c r="T1006">
        <v>501.8</v>
      </c>
      <c r="U1006" t="s">
        <v>61</v>
      </c>
      <c r="V1006">
        <v>1500</v>
      </c>
      <c r="W1006" t="s">
        <v>18</v>
      </c>
      <c r="X1006" t="str">
        <f t="shared" si="31"/>
        <v>Bengaluru</v>
      </c>
    </row>
    <row r="1007" spans="1:24" x14ac:dyDescent="0.4">
      <c r="A1007">
        <v>101006</v>
      </c>
      <c r="B1007" s="5">
        <v>45795.863194444442</v>
      </c>
      <c r="C1007" s="3" t="str">
        <f>TEXT(Sales_Data[[#This Row],[OrderDate]],"mmmm")</f>
        <v>May</v>
      </c>
      <c r="D1007" s="3" t="str">
        <f t="shared" si="30"/>
        <v>2025</v>
      </c>
      <c r="E1007" t="s">
        <v>39</v>
      </c>
      <c r="F1007" t="s">
        <v>46</v>
      </c>
      <c r="G1007" t="s">
        <v>31</v>
      </c>
      <c r="H1007" t="s">
        <v>25</v>
      </c>
      <c r="I1007" t="s">
        <v>100</v>
      </c>
      <c r="J1007">
        <v>80</v>
      </c>
      <c r="K1007">
        <v>4500</v>
      </c>
      <c r="L1007" s="7">
        <f>Sales_Data[[#This Row],[OrderQuantity]] *Sales_Data[[#This Row],[UnitPrice]]</f>
        <v>360000</v>
      </c>
      <c r="M1007" s="7">
        <f>Sales_Data[[#This Row],[UnitPrice]]-Sales_Data[[#This Row],[UnitCost]]</f>
        <v>1700</v>
      </c>
      <c r="N1007" s="7">
        <f>Sales_Data[[#This Row],[Gross Revenue]]-Sales_Data[[#This Row],[Discount Amount ]]</f>
        <v>358300</v>
      </c>
      <c r="O1007" s="7">
        <f>Sales_Data[[#This Row],[OrderQuantity]] *Sales_Data[[#This Row],[UnitCost]]</f>
        <v>224000</v>
      </c>
      <c r="P1007" s="7">
        <f>Sales_Data[[#This Row],[ItemCost]] +Sales_Data[[#This Row],[ShippingCost]]</f>
        <v>224797.72</v>
      </c>
      <c r="Q1007" s="7">
        <f>Sales_Data[[#This Row],[Gross Revenue]]-Sales_Data[[#This Row],[TotalFinancialCost]]</f>
        <v>135202.28</v>
      </c>
      <c r="R1007" s="7">
        <f>Sales_Data[[#This Row],[Actul Bill Amount]]-Sales_Data[[#This Row],[ShippingCost]]</f>
        <v>357502.28</v>
      </c>
      <c r="S1007">
        <v>1053</v>
      </c>
      <c r="T1007">
        <v>797.72</v>
      </c>
      <c r="U1007" t="s">
        <v>47</v>
      </c>
      <c r="V1007">
        <v>2800</v>
      </c>
      <c r="W1007" t="s">
        <v>27</v>
      </c>
      <c r="X1007" t="str">
        <f t="shared" si="31"/>
        <v>Mumbai</v>
      </c>
    </row>
    <row r="1008" spans="1:24" x14ac:dyDescent="0.4">
      <c r="A1008">
        <v>101007</v>
      </c>
      <c r="B1008" s="5">
        <v>45829.834027777775</v>
      </c>
      <c r="C1008" s="3" t="str">
        <f>TEXT(Sales_Data[[#This Row],[OrderDate]],"mmmm")</f>
        <v>June</v>
      </c>
      <c r="D1008" s="3" t="str">
        <f t="shared" si="30"/>
        <v>2025</v>
      </c>
      <c r="E1008" t="s">
        <v>42</v>
      </c>
      <c r="F1008" t="s">
        <v>55</v>
      </c>
      <c r="G1008" t="s">
        <v>31</v>
      </c>
      <c r="H1008" t="s">
        <v>20</v>
      </c>
      <c r="I1008" t="s">
        <v>100</v>
      </c>
      <c r="J1008">
        <v>53</v>
      </c>
      <c r="K1008">
        <v>850</v>
      </c>
      <c r="L1008" s="7">
        <f>Sales_Data[[#This Row],[OrderQuantity]] *Sales_Data[[#This Row],[UnitPrice]]</f>
        <v>45050</v>
      </c>
      <c r="M1008" s="7">
        <f>Sales_Data[[#This Row],[UnitPrice]]-Sales_Data[[#This Row],[UnitCost]]</f>
        <v>300</v>
      </c>
      <c r="N1008" s="7">
        <f>Sales_Data[[#This Row],[Gross Revenue]]-Sales_Data[[#This Row],[Discount Amount ]]</f>
        <v>44750</v>
      </c>
      <c r="O1008" s="7">
        <f>Sales_Data[[#This Row],[OrderQuantity]] *Sales_Data[[#This Row],[UnitCost]]</f>
        <v>29150</v>
      </c>
      <c r="P1008" s="7">
        <f>Sales_Data[[#This Row],[ItemCost]] +Sales_Data[[#This Row],[ShippingCost]]</f>
        <v>29549.15</v>
      </c>
      <c r="Q1008" s="7">
        <f>Sales_Data[[#This Row],[Gross Revenue]]-Sales_Data[[#This Row],[TotalFinancialCost]]</f>
        <v>15500.849999999999</v>
      </c>
      <c r="R1008" s="7">
        <f>Sales_Data[[#This Row],[Actul Bill Amount]]-Sales_Data[[#This Row],[ShippingCost]]</f>
        <v>44350.85</v>
      </c>
      <c r="S1008">
        <v>485</v>
      </c>
      <c r="T1008">
        <v>399.15</v>
      </c>
      <c r="U1008" t="s">
        <v>56</v>
      </c>
      <c r="V1008">
        <v>550</v>
      </c>
      <c r="W1008" t="s">
        <v>22</v>
      </c>
      <c r="X1008" t="str">
        <f t="shared" si="31"/>
        <v>Nagpur</v>
      </c>
    </row>
    <row r="1009" spans="1:24" x14ac:dyDescent="0.4">
      <c r="A1009">
        <v>101008</v>
      </c>
      <c r="B1009" s="5">
        <v>45670.104166666664</v>
      </c>
      <c r="C1009" s="3" t="str">
        <f>TEXT(Sales_Data[[#This Row],[OrderDate]],"mmmm")</f>
        <v>January</v>
      </c>
      <c r="D1009" s="3" t="str">
        <f t="shared" si="30"/>
        <v>2025</v>
      </c>
      <c r="E1009" t="s">
        <v>45</v>
      </c>
      <c r="F1009" t="s">
        <v>46</v>
      </c>
      <c r="G1009" t="s">
        <v>29</v>
      </c>
      <c r="H1009" t="s">
        <v>16</v>
      </c>
      <c r="I1009" t="s">
        <v>100</v>
      </c>
      <c r="J1009">
        <v>80</v>
      </c>
      <c r="K1009">
        <v>15000</v>
      </c>
      <c r="L1009" s="7">
        <f>Sales_Data[[#This Row],[OrderQuantity]] *Sales_Data[[#This Row],[UnitPrice]]</f>
        <v>1200000</v>
      </c>
      <c r="M1009" s="7">
        <f>Sales_Data[[#This Row],[UnitPrice]]-Sales_Data[[#This Row],[UnitCost]]</f>
        <v>5500</v>
      </c>
      <c r="N1009" s="7">
        <f>Sales_Data[[#This Row],[Gross Revenue]]-Sales_Data[[#This Row],[Discount Amount ]]</f>
        <v>1194500</v>
      </c>
      <c r="O1009" s="7">
        <f>Sales_Data[[#This Row],[OrderQuantity]] *Sales_Data[[#This Row],[UnitCost]]</f>
        <v>760000</v>
      </c>
      <c r="P1009" s="7">
        <f>Sales_Data[[#This Row],[ItemCost]] +Sales_Data[[#This Row],[ShippingCost]]</f>
        <v>760958.48</v>
      </c>
      <c r="Q1009" s="7">
        <f>Sales_Data[[#This Row],[Gross Revenue]]-Sales_Data[[#This Row],[TotalFinancialCost]]</f>
        <v>439041.52</v>
      </c>
      <c r="R1009" s="7">
        <f>Sales_Data[[#This Row],[Actul Bill Amount]]-Sales_Data[[#This Row],[ShippingCost]]</f>
        <v>1193541.52</v>
      </c>
      <c r="S1009">
        <v>823</v>
      </c>
      <c r="T1009">
        <v>958.48</v>
      </c>
      <c r="U1009" t="s">
        <v>53</v>
      </c>
      <c r="V1009">
        <v>9500</v>
      </c>
      <c r="W1009" t="s">
        <v>18</v>
      </c>
      <c r="X1009" t="str">
        <f t="shared" si="31"/>
        <v>Bengaluru</v>
      </c>
    </row>
    <row r="1010" spans="1:24" x14ac:dyDescent="0.4">
      <c r="A1010">
        <v>101009</v>
      </c>
      <c r="B1010" s="5">
        <v>45825.86041666667</v>
      </c>
      <c r="C1010" s="3" t="str">
        <f>TEXT(Sales_Data[[#This Row],[OrderDate]],"mmmm")</f>
        <v>June</v>
      </c>
      <c r="D1010" s="3" t="str">
        <f t="shared" si="30"/>
        <v>2025</v>
      </c>
      <c r="E1010" t="s">
        <v>50</v>
      </c>
      <c r="F1010" t="s">
        <v>24</v>
      </c>
      <c r="G1010" t="s">
        <v>15</v>
      </c>
      <c r="H1010" t="s">
        <v>37</v>
      </c>
      <c r="I1010" t="s">
        <v>100</v>
      </c>
      <c r="J1010">
        <v>64</v>
      </c>
      <c r="K1010">
        <v>3500</v>
      </c>
      <c r="L1010" s="7">
        <f>Sales_Data[[#This Row],[OrderQuantity]] *Sales_Data[[#This Row],[UnitPrice]]</f>
        <v>224000</v>
      </c>
      <c r="M1010" s="7">
        <f>Sales_Data[[#This Row],[UnitPrice]]-Sales_Data[[#This Row],[UnitCost]]</f>
        <v>1300</v>
      </c>
      <c r="N1010" s="7">
        <f>Sales_Data[[#This Row],[Gross Revenue]]-Sales_Data[[#This Row],[Discount Amount ]]</f>
        <v>222700</v>
      </c>
      <c r="O1010" s="7">
        <f>Sales_Data[[#This Row],[OrderQuantity]] *Sales_Data[[#This Row],[UnitCost]]</f>
        <v>140800</v>
      </c>
      <c r="P1010" s="7">
        <f>Sales_Data[[#This Row],[ItemCost]] +Sales_Data[[#This Row],[ShippingCost]]</f>
        <v>141446.22</v>
      </c>
      <c r="Q1010" s="7">
        <f>Sales_Data[[#This Row],[Gross Revenue]]-Sales_Data[[#This Row],[TotalFinancialCost]]</f>
        <v>82553.78</v>
      </c>
      <c r="R1010" s="7">
        <f>Sales_Data[[#This Row],[Actul Bill Amount]]-Sales_Data[[#This Row],[ShippingCost]]</f>
        <v>222053.78</v>
      </c>
      <c r="S1010">
        <v>920</v>
      </c>
      <c r="T1010">
        <v>646.22</v>
      </c>
      <c r="U1010" t="s">
        <v>59</v>
      </c>
      <c r="V1010">
        <v>2200</v>
      </c>
      <c r="W1010" t="s">
        <v>38</v>
      </c>
      <c r="X1010" t="str">
        <f t="shared" si="31"/>
        <v>Kolkata</v>
      </c>
    </row>
    <row r="1011" spans="1:24" x14ac:dyDescent="0.4">
      <c r="A1011">
        <v>101010</v>
      </c>
      <c r="B1011" s="5">
        <v>45787.853472222225</v>
      </c>
      <c r="C1011" s="3" t="str">
        <f>TEXT(Sales_Data[[#This Row],[OrderDate]],"mmmm")</f>
        <v>May</v>
      </c>
      <c r="D1011" s="3" t="str">
        <f t="shared" si="30"/>
        <v>2025</v>
      </c>
      <c r="E1011" t="s">
        <v>45</v>
      </c>
      <c r="F1011" t="s">
        <v>55</v>
      </c>
      <c r="G1011" t="s">
        <v>29</v>
      </c>
      <c r="H1011" t="s">
        <v>16</v>
      </c>
      <c r="I1011" t="s">
        <v>100</v>
      </c>
      <c r="J1011">
        <v>20</v>
      </c>
      <c r="K1011">
        <v>1200</v>
      </c>
      <c r="L1011" s="7">
        <f>Sales_Data[[#This Row],[OrderQuantity]] *Sales_Data[[#This Row],[UnitPrice]]</f>
        <v>24000</v>
      </c>
      <c r="M1011" s="7">
        <f>Sales_Data[[#This Row],[UnitPrice]]-Sales_Data[[#This Row],[UnitCost]]</f>
        <v>400</v>
      </c>
      <c r="N1011" s="7">
        <f>Sales_Data[[#This Row],[Gross Revenue]]-Sales_Data[[#This Row],[Discount Amount ]]</f>
        <v>23600</v>
      </c>
      <c r="O1011" s="7">
        <f>Sales_Data[[#This Row],[OrderQuantity]] *Sales_Data[[#This Row],[UnitCost]]</f>
        <v>16000</v>
      </c>
      <c r="P1011" s="7">
        <f>Sales_Data[[#This Row],[ItemCost]] +Sales_Data[[#This Row],[ShippingCost]]</f>
        <v>16635.52</v>
      </c>
      <c r="Q1011" s="7">
        <f>Sales_Data[[#This Row],[Gross Revenue]]-Sales_Data[[#This Row],[TotalFinancialCost]]</f>
        <v>7364.48</v>
      </c>
      <c r="R1011" s="7">
        <f>Sales_Data[[#This Row],[Actul Bill Amount]]-Sales_Data[[#This Row],[ShippingCost]]</f>
        <v>22964.48</v>
      </c>
      <c r="S1011">
        <v>969</v>
      </c>
      <c r="T1011">
        <v>635.52</v>
      </c>
      <c r="U1011" t="s">
        <v>58</v>
      </c>
      <c r="V1011">
        <v>800</v>
      </c>
      <c r="W1011" t="s">
        <v>18</v>
      </c>
      <c r="X1011" t="str">
        <f t="shared" si="31"/>
        <v>Bengaluru</v>
      </c>
    </row>
    <row r="1012" spans="1:24" x14ac:dyDescent="0.4">
      <c r="A1012">
        <v>101011</v>
      </c>
      <c r="B1012" s="5">
        <v>45741.101388888892</v>
      </c>
      <c r="C1012" s="3" t="str">
        <f>TEXT(Sales_Data[[#This Row],[OrderDate]],"mmmm")</f>
        <v>March</v>
      </c>
      <c r="D1012" s="3" t="str">
        <f t="shared" si="30"/>
        <v>2025</v>
      </c>
      <c r="E1012" t="s">
        <v>13</v>
      </c>
      <c r="F1012" t="s">
        <v>24</v>
      </c>
      <c r="G1012" t="s">
        <v>29</v>
      </c>
      <c r="H1012" t="s">
        <v>20</v>
      </c>
      <c r="I1012" t="s">
        <v>100</v>
      </c>
      <c r="J1012">
        <v>42</v>
      </c>
      <c r="K1012">
        <v>3500</v>
      </c>
      <c r="L1012" s="7">
        <f>Sales_Data[[#This Row],[OrderQuantity]] *Sales_Data[[#This Row],[UnitPrice]]</f>
        <v>147000</v>
      </c>
      <c r="M1012" s="7">
        <f>Sales_Data[[#This Row],[UnitPrice]]-Sales_Data[[#This Row],[UnitCost]]</f>
        <v>1300</v>
      </c>
      <c r="N1012" s="7">
        <f>Sales_Data[[#This Row],[Gross Revenue]]-Sales_Data[[#This Row],[Discount Amount ]]</f>
        <v>145700</v>
      </c>
      <c r="O1012" s="7">
        <f>Sales_Data[[#This Row],[OrderQuantity]] *Sales_Data[[#This Row],[UnitCost]]</f>
        <v>92400</v>
      </c>
      <c r="P1012" s="7">
        <f>Sales_Data[[#This Row],[ItemCost]] +Sales_Data[[#This Row],[ShippingCost]]</f>
        <v>93326.52</v>
      </c>
      <c r="Q1012" s="7">
        <f>Sales_Data[[#This Row],[Gross Revenue]]-Sales_Data[[#This Row],[TotalFinancialCost]]</f>
        <v>53673.479999999996</v>
      </c>
      <c r="R1012" s="7">
        <f>Sales_Data[[#This Row],[Actul Bill Amount]]-Sales_Data[[#This Row],[ShippingCost]]</f>
        <v>144773.48000000001</v>
      </c>
      <c r="S1012">
        <v>991</v>
      </c>
      <c r="T1012">
        <v>926.52</v>
      </c>
      <c r="U1012" t="s">
        <v>59</v>
      </c>
      <c r="V1012">
        <v>2200</v>
      </c>
      <c r="W1012" t="s">
        <v>22</v>
      </c>
      <c r="X1012" t="str">
        <f t="shared" si="31"/>
        <v>Nagpur</v>
      </c>
    </row>
    <row r="1013" spans="1:24" x14ac:dyDescent="0.4">
      <c r="A1013">
        <v>101012</v>
      </c>
      <c r="B1013" s="5">
        <v>45978.943055555559</v>
      </c>
      <c r="C1013" s="3" t="str">
        <f>TEXT(Sales_Data[[#This Row],[OrderDate]],"mmmm")</f>
        <v>November</v>
      </c>
      <c r="D1013" s="3" t="str">
        <f t="shared" si="30"/>
        <v>2025</v>
      </c>
      <c r="E1013" t="s">
        <v>23</v>
      </c>
      <c r="F1013" t="s">
        <v>43</v>
      </c>
      <c r="G1013" t="s">
        <v>29</v>
      </c>
      <c r="H1013" t="s">
        <v>25</v>
      </c>
      <c r="I1013" t="s">
        <v>100</v>
      </c>
      <c r="J1013">
        <v>53</v>
      </c>
      <c r="K1013">
        <v>4500</v>
      </c>
      <c r="L1013" s="7">
        <f>Sales_Data[[#This Row],[OrderQuantity]] *Sales_Data[[#This Row],[UnitPrice]]</f>
        <v>238500</v>
      </c>
      <c r="M1013" s="7">
        <f>Sales_Data[[#This Row],[UnitPrice]]-Sales_Data[[#This Row],[UnitCost]]</f>
        <v>2000</v>
      </c>
      <c r="N1013" s="7">
        <f>Sales_Data[[#This Row],[Gross Revenue]]-Sales_Data[[#This Row],[Discount Amount ]]</f>
        <v>236500</v>
      </c>
      <c r="O1013" s="7">
        <f>Sales_Data[[#This Row],[OrderQuantity]] *Sales_Data[[#This Row],[UnitCost]]</f>
        <v>132500</v>
      </c>
      <c r="P1013" s="7">
        <f>Sales_Data[[#This Row],[ItemCost]] +Sales_Data[[#This Row],[ShippingCost]]</f>
        <v>135394.25</v>
      </c>
      <c r="Q1013" s="7">
        <f>Sales_Data[[#This Row],[Gross Revenue]]-Sales_Data[[#This Row],[TotalFinancialCost]]</f>
        <v>103105.75</v>
      </c>
      <c r="R1013" s="7">
        <f>Sales_Data[[#This Row],[Actul Bill Amount]]-Sales_Data[[#This Row],[ShippingCost]]</f>
        <v>233605.75</v>
      </c>
      <c r="S1013">
        <v>534</v>
      </c>
      <c r="T1013">
        <v>2894.25</v>
      </c>
      <c r="U1013" t="s">
        <v>44</v>
      </c>
      <c r="V1013">
        <v>2500</v>
      </c>
      <c r="W1013" t="s">
        <v>27</v>
      </c>
      <c r="X1013" t="str">
        <f t="shared" si="31"/>
        <v>Mumbai</v>
      </c>
    </row>
    <row r="1014" spans="1:24" x14ac:dyDescent="0.4">
      <c r="A1014">
        <v>101013</v>
      </c>
      <c r="B1014" s="5">
        <v>45976.297222222223</v>
      </c>
      <c r="C1014" s="3" t="str">
        <f>TEXT(Sales_Data[[#This Row],[OrderDate]],"mmmm")</f>
        <v>November</v>
      </c>
      <c r="D1014" s="3" t="str">
        <f t="shared" si="30"/>
        <v>2025</v>
      </c>
      <c r="E1014" t="s">
        <v>39</v>
      </c>
      <c r="F1014" t="s">
        <v>55</v>
      </c>
      <c r="G1014" t="s">
        <v>15</v>
      </c>
      <c r="H1014" t="s">
        <v>16</v>
      </c>
      <c r="I1014" t="s">
        <v>100</v>
      </c>
      <c r="J1014">
        <v>58</v>
      </c>
      <c r="K1014">
        <v>850</v>
      </c>
      <c r="L1014" s="7">
        <f>Sales_Data[[#This Row],[OrderQuantity]] *Sales_Data[[#This Row],[UnitPrice]]</f>
        <v>49300</v>
      </c>
      <c r="M1014" s="7">
        <f>Sales_Data[[#This Row],[UnitPrice]]-Sales_Data[[#This Row],[UnitCost]]</f>
        <v>300</v>
      </c>
      <c r="N1014" s="7">
        <f>Sales_Data[[#This Row],[Gross Revenue]]-Sales_Data[[#This Row],[Discount Amount ]]</f>
        <v>49000</v>
      </c>
      <c r="O1014" s="7">
        <f>Sales_Data[[#This Row],[OrderQuantity]] *Sales_Data[[#This Row],[UnitCost]]</f>
        <v>31900</v>
      </c>
      <c r="P1014" s="7">
        <f>Sales_Data[[#This Row],[ItemCost]] +Sales_Data[[#This Row],[ShippingCost]]</f>
        <v>32734.81</v>
      </c>
      <c r="Q1014" s="7">
        <f>Sales_Data[[#This Row],[Gross Revenue]]-Sales_Data[[#This Row],[TotalFinancialCost]]</f>
        <v>16565.189999999999</v>
      </c>
      <c r="R1014" s="7">
        <f>Sales_Data[[#This Row],[Actul Bill Amount]]-Sales_Data[[#This Row],[ShippingCost]]</f>
        <v>48165.19</v>
      </c>
      <c r="S1014">
        <v>402</v>
      </c>
      <c r="T1014">
        <v>834.81</v>
      </c>
      <c r="U1014" t="s">
        <v>56</v>
      </c>
      <c r="V1014">
        <v>550</v>
      </c>
      <c r="W1014" t="s">
        <v>18</v>
      </c>
      <c r="X1014" t="str">
        <f t="shared" si="31"/>
        <v>Bengaluru</v>
      </c>
    </row>
    <row r="1015" spans="1:24" x14ac:dyDescent="0.4">
      <c r="A1015">
        <v>101014</v>
      </c>
      <c r="B1015" s="5">
        <v>45758.486111111109</v>
      </c>
      <c r="C1015" s="3" t="str">
        <f>TEXT(Sales_Data[[#This Row],[OrderDate]],"mmmm")</f>
        <v>April</v>
      </c>
      <c r="D1015" s="3" t="str">
        <f t="shared" si="30"/>
        <v>2025</v>
      </c>
      <c r="E1015" t="s">
        <v>34</v>
      </c>
      <c r="F1015" t="s">
        <v>55</v>
      </c>
      <c r="G1015" t="s">
        <v>29</v>
      </c>
      <c r="H1015" t="s">
        <v>16</v>
      </c>
      <c r="I1015" t="s">
        <v>100</v>
      </c>
      <c r="J1015">
        <v>4</v>
      </c>
      <c r="K1015">
        <v>850</v>
      </c>
      <c r="L1015" s="7">
        <f>Sales_Data[[#This Row],[OrderQuantity]] *Sales_Data[[#This Row],[UnitPrice]]</f>
        <v>3400</v>
      </c>
      <c r="M1015" s="7">
        <f>Sales_Data[[#This Row],[UnitPrice]]-Sales_Data[[#This Row],[UnitCost]]</f>
        <v>300</v>
      </c>
      <c r="N1015" s="7">
        <f>Sales_Data[[#This Row],[Gross Revenue]]-Sales_Data[[#This Row],[Discount Amount ]]</f>
        <v>3100</v>
      </c>
      <c r="O1015" s="7">
        <f>Sales_Data[[#This Row],[OrderQuantity]] *Sales_Data[[#This Row],[UnitCost]]</f>
        <v>2200</v>
      </c>
      <c r="P1015" s="7">
        <f>Sales_Data[[#This Row],[ItemCost]] +Sales_Data[[#This Row],[ShippingCost]]</f>
        <v>3284.76</v>
      </c>
      <c r="Q1015" s="7">
        <f>Sales_Data[[#This Row],[Gross Revenue]]-Sales_Data[[#This Row],[TotalFinancialCost]]</f>
        <v>115.23999999999978</v>
      </c>
      <c r="R1015" s="7">
        <f>Sales_Data[[#This Row],[Actul Bill Amount]]-Sales_Data[[#This Row],[ShippingCost]]</f>
        <v>2015.24</v>
      </c>
      <c r="S1015">
        <v>1015</v>
      </c>
      <c r="T1015">
        <v>1084.76</v>
      </c>
      <c r="U1015" t="s">
        <v>56</v>
      </c>
      <c r="V1015">
        <v>550</v>
      </c>
      <c r="W1015" t="s">
        <v>18</v>
      </c>
      <c r="X1015" t="str">
        <f t="shared" si="31"/>
        <v>Bengaluru</v>
      </c>
    </row>
    <row r="1016" spans="1:24" x14ac:dyDescent="0.4">
      <c r="A1016">
        <v>101015</v>
      </c>
      <c r="B1016" s="5">
        <v>45986.936111111114</v>
      </c>
      <c r="C1016" s="3" t="str">
        <f>TEXT(Sales_Data[[#This Row],[OrderDate]],"mmmm")</f>
        <v>November</v>
      </c>
      <c r="D1016" s="3" t="str">
        <f t="shared" si="30"/>
        <v>2025</v>
      </c>
      <c r="E1016" t="s">
        <v>39</v>
      </c>
      <c r="F1016" t="s">
        <v>24</v>
      </c>
      <c r="G1016" t="s">
        <v>31</v>
      </c>
      <c r="H1016" t="s">
        <v>25</v>
      </c>
      <c r="I1016" t="s">
        <v>100</v>
      </c>
      <c r="J1016">
        <v>84</v>
      </c>
      <c r="K1016">
        <v>25000</v>
      </c>
      <c r="L1016" s="7">
        <f>Sales_Data[[#This Row],[OrderQuantity]] *Sales_Data[[#This Row],[UnitPrice]]</f>
        <v>2100000</v>
      </c>
      <c r="M1016" s="7">
        <f>Sales_Data[[#This Row],[UnitPrice]]-Sales_Data[[#This Row],[UnitCost]]</f>
        <v>7000</v>
      </c>
      <c r="N1016" s="7">
        <f>Sales_Data[[#This Row],[Gross Revenue]]-Sales_Data[[#This Row],[Discount Amount ]]</f>
        <v>2093000</v>
      </c>
      <c r="O1016" s="7">
        <f>Sales_Data[[#This Row],[OrderQuantity]] *Sales_Data[[#This Row],[UnitCost]]</f>
        <v>1512000</v>
      </c>
      <c r="P1016" s="7">
        <f>Sales_Data[[#This Row],[ItemCost]] +Sales_Data[[#This Row],[ShippingCost]]</f>
        <v>1512745.7</v>
      </c>
      <c r="Q1016" s="7">
        <f>Sales_Data[[#This Row],[Gross Revenue]]-Sales_Data[[#This Row],[TotalFinancialCost]]</f>
        <v>587254.30000000005</v>
      </c>
      <c r="R1016" s="7">
        <f>Sales_Data[[#This Row],[Actul Bill Amount]]-Sales_Data[[#This Row],[ShippingCost]]</f>
        <v>2092254.3</v>
      </c>
      <c r="S1016">
        <v>699</v>
      </c>
      <c r="T1016">
        <v>745.7</v>
      </c>
      <c r="U1016" t="s">
        <v>60</v>
      </c>
      <c r="V1016">
        <v>18000</v>
      </c>
      <c r="W1016" t="s">
        <v>27</v>
      </c>
      <c r="X1016" t="str">
        <f t="shared" si="31"/>
        <v>Mumbai</v>
      </c>
    </row>
    <row r="1017" spans="1:24" x14ac:dyDescent="0.4">
      <c r="A1017">
        <v>101016</v>
      </c>
      <c r="B1017" s="5">
        <v>45930.73333333333</v>
      </c>
      <c r="C1017" s="3" t="str">
        <f>TEXT(Sales_Data[[#This Row],[OrderDate]],"mmmm")</f>
        <v>September</v>
      </c>
      <c r="D1017" s="3" t="str">
        <f t="shared" si="30"/>
        <v>2025</v>
      </c>
      <c r="E1017" t="s">
        <v>34</v>
      </c>
      <c r="F1017" t="s">
        <v>24</v>
      </c>
      <c r="G1017" t="s">
        <v>15</v>
      </c>
      <c r="H1017" t="s">
        <v>20</v>
      </c>
      <c r="I1017" t="s">
        <v>100</v>
      </c>
      <c r="J1017">
        <v>58</v>
      </c>
      <c r="K1017">
        <v>25000</v>
      </c>
      <c r="L1017" s="7">
        <f>Sales_Data[[#This Row],[OrderQuantity]] *Sales_Data[[#This Row],[UnitPrice]]</f>
        <v>1450000</v>
      </c>
      <c r="M1017" s="7">
        <f>Sales_Data[[#This Row],[UnitPrice]]-Sales_Data[[#This Row],[UnitCost]]</f>
        <v>7000</v>
      </c>
      <c r="N1017" s="7">
        <f>Sales_Data[[#This Row],[Gross Revenue]]-Sales_Data[[#This Row],[Discount Amount ]]</f>
        <v>1443000</v>
      </c>
      <c r="O1017" s="7">
        <f>Sales_Data[[#This Row],[OrderQuantity]] *Sales_Data[[#This Row],[UnitCost]]</f>
        <v>1044000</v>
      </c>
      <c r="P1017" s="7">
        <f>Sales_Data[[#This Row],[ItemCost]] +Sales_Data[[#This Row],[ShippingCost]]</f>
        <v>1044217.56</v>
      </c>
      <c r="Q1017" s="7">
        <f>Sales_Data[[#This Row],[Gross Revenue]]-Sales_Data[[#This Row],[TotalFinancialCost]]</f>
        <v>405782.43999999994</v>
      </c>
      <c r="R1017" s="7">
        <f>Sales_Data[[#This Row],[Actul Bill Amount]]-Sales_Data[[#This Row],[ShippingCost]]</f>
        <v>1442782.44</v>
      </c>
      <c r="S1017">
        <v>1076</v>
      </c>
      <c r="T1017">
        <v>217.56</v>
      </c>
      <c r="U1017" t="s">
        <v>60</v>
      </c>
      <c r="V1017">
        <v>18000</v>
      </c>
      <c r="W1017" t="s">
        <v>22</v>
      </c>
      <c r="X1017" t="str">
        <f t="shared" si="31"/>
        <v>Nagpur</v>
      </c>
    </row>
    <row r="1018" spans="1:24" x14ac:dyDescent="0.4">
      <c r="A1018">
        <v>101017</v>
      </c>
      <c r="B1018" s="5">
        <v>45922.955555555556</v>
      </c>
      <c r="C1018" s="3" t="str">
        <f>TEXT(Sales_Data[[#This Row],[OrderDate]],"mmmm")</f>
        <v>September</v>
      </c>
      <c r="D1018" s="3" t="str">
        <f t="shared" si="30"/>
        <v>2025</v>
      </c>
      <c r="E1018" t="s">
        <v>45</v>
      </c>
      <c r="F1018" t="s">
        <v>35</v>
      </c>
      <c r="G1018" t="s">
        <v>15</v>
      </c>
      <c r="H1018" t="s">
        <v>20</v>
      </c>
      <c r="I1018" t="s">
        <v>100</v>
      </c>
      <c r="J1018">
        <v>72</v>
      </c>
      <c r="K1018">
        <v>12000</v>
      </c>
      <c r="L1018" s="7">
        <f>Sales_Data[[#This Row],[OrderQuantity]] *Sales_Data[[#This Row],[UnitPrice]]</f>
        <v>864000</v>
      </c>
      <c r="M1018" s="7">
        <f>Sales_Data[[#This Row],[UnitPrice]]-Sales_Data[[#This Row],[UnitCost]]</f>
        <v>4000</v>
      </c>
      <c r="N1018" s="7">
        <f>Sales_Data[[#This Row],[Gross Revenue]]-Sales_Data[[#This Row],[Discount Amount ]]</f>
        <v>860000</v>
      </c>
      <c r="O1018" s="7">
        <f>Sales_Data[[#This Row],[OrderQuantity]] *Sales_Data[[#This Row],[UnitCost]]</f>
        <v>576000</v>
      </c>
      <c r="P1018" s="7">
        <f>Sales_Data[[#This Row],[ItemCost]] +Sales_Data[[#This Row],[ShippingCost]]</f>
        <v>576863.28</v>
      </c>
      <c r="Q1018" s="7">
        <f>Sales_Data[[#This Row],[Gross Revenue]]-Sales_Data[[#This Row],[TotalFinancialCost]]</f>
        <v>287136.71999999997</v>
      </c>
      <c r="R1018" s="7">
        <f>Sales_Data[[#This Row],[Actul Bill Amount]]-Sales_Data[[#This Row],[ShippingCost]]</f>
        <v>859136.72</v>
      </c>
      <c r="S1018">
        <v>1021</v>
      </c>
      <c r="T1018">
        <v>863.28</v>
      </c>
      <c r="U1018" t="s">
        <v>36</v>
      </c>
      <c r="V1018">
        <v>8000</v>
      </c>
      <c r="W1018" t="s">
        <v>22</v>
      </c>
      <c r="X1018" t="str">
        <f t="shared" si="31"/>
        <v>Nagpur</v>
      </c>
    </row>
    <row r="1019" spans="1:24" x14ac:dyDescent="0.4">
      <c r="A1019">
        <v>101018</v>
      </c>
      <c r="B1019" s="5">
        <v>45695.009722222225</v>
      </c>
      <c r="C1019" s="3" t="str">
        <f>TEXT(Sales_Data[[#This Row],[OrderDate]],"mmmm")</f>
        <v>February</v>
      </c>
      <c r="D1019" s="3" t="str">
        <f t="shared" si="30"/>
        <v>2025</v>
      </c>
      <c r="E1019" t="s">
        <v>34</v>
      </c>
      <c r="F1019" t="s">
        <v>14</v>
      </c>
      <c r="G1019" t="s">
        <v>15</v>
      </c>
      <c r="H1019" t="s">
        <v>16</v>
      </c>
      <c r="I1019" t="s">
        <v>100</v>
      </c>
      <c r="J1019">
        <v>47</v>
      </c>
      <c r="K1019">
        <v>6500</v>
      </c>
      <c r="L1019" s="7">
        <f>Sales_Data[[#This Row],[OrderQuantity]] *Sales_Data[[#This Row],[UnitPrice]]</f>
        <v>305500</v>
      </c>
      <c r="M1019" s="7">
        <f>Sales_Data[[#This Row],[UnitPrice]]-Sales_Data[[#This Row],[UnitCost]]</f>
        <v>2300</v>
      </c>
      <c r="N1019" s="7">
        <f>Sales_Data[[#This Row],[Gross Revenue]]-Sales_Data[[#This Row],[Discount Amount ]]</f>
        <v>303200</v>
      </c>
      <c r="O1019" s="7">
        <f>Sales_Data[[#This Row],[OrderQuantity]] *Sales_Data[[#This Row],[UnitCost]]</f>
        <v>197400</v>
      </c>
      <c r="P1019" s="7">
        <f>Sales_Data[[#This Row],[ItemCost]] +Sales_Data[[#This Row],[ShippingCost]]</f>
        <v>198285.87</v>
      </c>
      <c r="Q1019" s="7">
        <f>Sales_Data[[#This Row],[Gross Revenue]]-Sales_Data[[#This Row],[TotalFinancialCost]]</f>
        <v>107214.13</v>
      </c>
      <c r="R1019" s="7">
        <f>Sales_Data[[#This Row],[Actul Bill Amount]]-Sales_Data[[#This Row],[ShippingCost]]</f>
        <v>302314.13</v>
      </c>
      <c r="S1019">
        <v>328</v>
      </c>
      <c r="T1019">
        <v>885.87</v>
      </c>
      <c r="U1019" t="s">
        <v>21</v>
      </c>
      <c r="V1019">
        <v>4200</v>
      </c>
      <c r="W1019" t="s">
        <v>18</v>
      </c>
      <c r="X1019" t="str">
        <f t="shared" si="31"/>
        <v>Bengaluru</v>
      </c>
    </row>
    <row r="1020" spans="1:24" x14ac:dyDescent="0.4">
      <c r="A1020">
        <v>101019</v>
      </c>
      <c r="B1020" s="5">
        <v>45751.786805555559</v>
      </c>
      <c r="C1020" s="3" t="str">
        <f>TEXT(Sales_Data[[#This Row],[OrderDate]],"mmmm")</f>
        <v>April</v>
      </c>
      <c r="D1020" s="3" t="str">
        <f t="shared" si="30"/>
        <v>2025</v>
      </c>
      <c r="E1020" t="s">
        <v>23</v>
      </c>
      <c r="F1020" t="s">
        <v>35</v>
      </c>
      <c r="G1020" t="s">
        <v>29</v>
      </c>
      <c r="H1020" t="s">
        <v>16</v>
      </c>
      <c r="I1020" t="s">
        <v>100</v>
      </c>
      <c r="J1020">
        <v>19</v>
      </c>
      <c r="K1020">
        <v>8500</v>
      </c>
      <c r="L1020" s="7">
        <f>Sales_Data[[#This Row],[OrderQuantity]] *Sales_Data[[#This Row],[UnitPrice]]</f>
        <v>161500</v>
      </c>
      <c r="M1020" s="7">
        <f>Sales_Data[[#This Row],[UnitPrice]]-Sales_Data[[#This Row],[UnitCost]]</f>
        <v>3000</v>
      </c>
      <c r="N1020" s="7">
        <f>Sales_Data[[#This Row],[Gross Revenue]]-Sales_Data[[#This Row],[Discount Amount ]]</f>
        <v>158500</v>
      </c>
      <c r="O1020" s="7">
        <f>Sales_Data[[#This Row],[OrderQuantity]] *Sales_Data[[#This Row],[UnitCost]]</f>
        <v>104500</v>
      </c>
      <c r="P1020" s="7">
        <f>Sales_Data[[#This Row],[ItemCost]] +Sales_Data[[#This Row],[ShippingCost]]</f>
        <v>106465.07</v>
      </c>
      <c r="Q1020" s="7">
        <f>Sales_Data[[#This Row],[Gross Revenue]]-Sales_Data[[#This Row],[TotalFinancialCost]]</f>
        <v>55034.929999999993</v>
      </c>
      <c r="R1020" s="7">
        <f>Sales_Data[[#This Row],[Actul Bill Amount]]-Sales_Data[[#This Row],[ShippingCost]]</f>
        <v>156534.93</v>
      </c>
      <c r="S1020">
        <v>1069</v>
      </c>
      <c r="T1020">
        <v>1965.07</v>
      </c>
      <c r="U1020" t="s">
        <v>49</v>
      </c>
      <c r="V1020">
        <v>5500</v>
      </c>
      <c r="W1020" t="s">
        <v>18</v>
      </c>
      <c r="X1020" t="str">
        <f t="shared" si="31"/>
        <v>Bengaluru</v>
      </c>
    </row>
    <row r="1021" spans="1:24" x14ac:dyDescent="0.4">
      <c r="A1021">
        <v>101020</v>
      </c>
      <c r="B1021" s="5">
        <v>45752.478472222225</v>
      </c>
      <c r="C1021" s="3" t="str">
        <f>TEXT(Sales_Data[[#This Row],[OrderDate]],"mmmm")</f>
        <v>April</v>
      </c>
      <c r="D1021" s="3" t="str">
        <f t="shared" si="30"/>
        <v>2025</v>
      </c>
      <c r="E1021" t="s">
        <v>45</v>
      </c>
      <c r="F1021" t="s">
        <v>55</v>
      </c>
      <c r="G1021" t="s">
        <v>29</v>
      </c>
      <c r="H1021" t="s">
        <v>16</v>
      </c>
      <c r="I1021" t="s">
        <v>100</v>
      </c>
      <c r="J1021">
        <v>49</v>
      </c>
      <c r="K1021">
        <v>1200</v>
      </c>
      <c r="L1021" s="7">
        <f>Sales_Data[[#This Row],[OrderQuantity]] *Sales_Data[[#This Row],[UnitPrice]]</f>
        <v>58800</v>
      </c>
      <c r="M1021" s="7">
        <f>Sales_Data[[#This Row],[UnitPrice]]-Sales_Data[[#This Row],[UnitCost]]</f>
        <v>400</v>
      </c>
      <c r="N1021" s="7">
        <f>Sales_Data[[#This Row],[Gross Revenue]]-Sales_Data[[#This Row],[Discount Amount ]]</f>
        <v>58400</v>
      </c>
      <c r="O1021" s="7">
        <f>Sales_Data[[#This Row],[OrderQuantity]] *Sales_Data[[#This Row],[UnitCost]]</f>
        <v>39200</v>
      </c>
      <c r="P1021" s="7">
        <f>Sales_Data[[#This Row],[ItemCost]] +Sales_Data[[#This Row],[ShippingCost]]</f>
        <v>39711.15</v>
      </c>
      <c r="Q1021" s="7">
        <f>Sales_Data[[#This Row],[Gross Revenue]]-Sales_Data[[#This Row],[TotalFinancialCost]]</f>
        <v>19088.849999999999</v>
      </c>
      <c r="R1021" s="7">
        <f>Sales_Data[[#This Row],[Actul Bill Amount]]-Sales_Data[[#This Row],[ShippingCost]]</f>
        <v>57888.85</v>
      </c>
      <c r="S1021">
        <v>521</v>
      </c>
      <c r="T1021">
        <v>511.15</v>
      </c>
      <c r="U1021" t="s">
        <v>58</v>
      </c>
      <c r="V1021">
        <v>800</v>
      </c>
      <c r="W1021" t="s">
        <v>18</v>
      </c>
      <c r="X1021" t="str">
        <f t="shared" si="31"/>
        <v>Bengaluru</v>
      </c>
    </row>
    <row r="1022" spans="1:24" x14ac:dyDescent="0.4">
      <c r="A1022">
        <v>101021</v>
      </c>
      <c r="B1022" s="5">
        <v>45962.824305555558</v>
      </c>
      <c r="C1022" s="3" t="str">
        <f>TEXT(Sales_Data[[#This Row],[OrderDate]],"mmmm")</f>
        <v>November</v>
      </c>
      <c r="D1022" s="3" t="str">
        <f t="shared" si="30"/>
        <v>2025</v>
      </c>
      <c r="E1022" t="s">
        <v>13</v>
      </c>
      <c r="F1022" t="s">
        <v>35</v>
      </c>
      <c r="G1022" t="s">
        <v>15</v>
      </c>
      <c r="H1022" t="s">
        <v>25</v>
      </c>
      <c r="I1022" t="s">
        <v>100</v>
      </c>
      <c r="J1022">
        <v>17</v>
      </c>
      <c r="K1022">
        <v>8500</v>
      </c>
      <c r="L1022" s="7">
        <f>Sales_Data[[#This Row],[OrderQuantity]] *Sales_Data[[#This Row],[UnitPrice]]</f>
        <v>144500</v>
      </c>
      <c r="M1022" s="7">
        <f>Sales_Data[[#This Row],[UnitPrice]]-Sales_Data[[#This Row],[UnitCost]]</f>
        <v>3000</v>
      </c>
      <c r="N1022" s="7">
        <f>Sales_Data[[#This Row],[Gross Revenue]]-Sales_Data[[#This Row],[Discount Amount ]]</f>
        <v>141500</v>
      </c>
      <c r="O1022" s="7">
        <f>Sales_Data[[#This Row],[OrderQuantity]] *Sales_Data[[#This Row],[UnitCost]]</f>
        <v>93500</v>
      </c>
      <c r="P1022" s="7">
        <f>Sales_Data[[#This Row],[ItemCost]] +Sales_Data[[#This Row],[ShippingCost]]</f>
        <v>94403.68</v>
      </c>
      <c r="Q1022" s="7">
        <f>Sales_Data[[#This Row],[Gross Revenue]]-Sales_Data[[#This Row],[TotalFinancialCost]]</f>
        <v>50096.320000000007</v>
      </c>
      <c r="R1022" s="7">
        <f>Sales_Data[[#This Row],[Actul Bill Amount]]-Sales_Data[[#This Row],[ShippingCost]]</f>
        <v>140596.32</v>
      </c>
      <c r="S1022">
        <v>937</v>
      </c>
      <c r="T1022">
        <v>903.68</v>
      </c>
      <c r="U1022" t="s">
        <v>49</v>
      </c>
      <c r="V1022">
        <v>5500</v>
      </c>
      <c r="W1022" t="s">
        <v>27</v>
      </c>
      <c r="X1022" t="str">
        <f t="shared" si="31"/>
        <v>Mumbai</v>
      </c>
    </row>
    <row r="1023" spans="1:24" x14ac:dyDescent="0.4">
      <c r="A1023">
        <v>101022</v>
      </c>
      <c r="B1023" s="5">
        <v>45726.890277777777</v>
      </c>
      <c r="C1023" s="3" t="str">
        <f>TEXT(Sales_Data[[#This Row],[OrderDate]],"mmmm")</f>
        <v>March</v>
      </c>
      <c r="D1023" s="3" t="str">
        <f t="shared" si="30"/>
        <v>2025</v>
      </c>
      <c r="E1023" t="s">
        <v>13</v>
      </c>
      <c r="F1023" t="s">
        <v>55</v>
      </c>
      <c r="G1023" t="s">
        <v>15</v>
      </c>
      <c r="H1023" t="s">
        <v>25</v>
      </c>
      <c r="I1023" t="s">
        <v>100</v>
      </c>
      <c r="J1023">
        <v>29</v>
      </c>
      <c r="K1023">
        <v>1200</v>
      </c>
      <c r="L1023" s="7">
        <f>Sales_Data[[#This Row],[OrderQuantity]] *Sales_Data[[#This Row],[UnitPrice]]</f>
        <v>34800</v>
      </c>
      <c r="M1023" s="7">
        <f>Sales_Data[[#This Row],[UnitPrice]]-Sales_Data[[#This Row],[UnitCost]]</f>
        <v>400</v>
      </c>
      <c r="N1023" s="7">
        <f>Sales_Data[[#This Row],[Gross Revenue]]-Sales_Data[[#This Row],[Discount Amount ]]</f>
        <v>34400</v>
      </c>
      <c r="O1023" s="7">
        <f>Sales_Data[[#This Row],[OrderQuantity]] *Sales_Data[[#This Row],[UnitCost]]</f>
        <v>23200</v>
      </c>
      <c r="P1023" s="7">
        <f>Sales_Data[[#This Row],[ItemCost]] +Sales_Data[[#This Row],[ShippingCost]]</f>
        <v>24018.34</v>
      </c>
      <c r="Q1023" s="7">
        <f>Sales_Data[[#This Row],[Gross Revenue]]-Sales_Data[[#This Row],[TotalFinancialCost]]</f>
        <v>10781.66</v>
      </c>
      <c r="R1023" s="7">
        <f>Sales_Data[[#This Row],[Actul Bill Amount]]-Sales_Data[[#This Row],[ShippingCost]]</f>
        <v>33581.660000000003</v>
      </c>
      <c r="S1023">
        <v>442</v>
      </c>
      <c r="T1023">
        <v>818.34</v>
      </c>
      <c r="U1023" t="s">
        <v>58</v>
      </c>
      <c r="V1023">
        <v>800</v>
      </c>
      <c r="W1023" t="s">
        <v>27</v>
      </c>
      <c r="X1023" t="str">
        <f t="shared" si="31"/>
        <v>Mumbai</v>
      </c>
    </row>
    <row r="1024" spans="1:24" x14ac:dyDescent="0.4">
      <c r="A1024">
        <v>101023</v>
      </c>
      <c r="B1024" s="5">
        <v>45975.654861111114</v>
      </c>
      <c r="C1024" s="3" t="str">
        <f>TEXT(Sales_Data[[#This Row],[OrderDate]],"mmmm")</f>
        <v>November</v>
      </c>
      <c r="D1024" s="3" t="str">
        <f t="shared" si="30"/>
        <v>2025</v>
      </c>
      <c r="E1024" t="s">
        <v>45</v>
      </c>
      <c r="F1024" t="s">
        <v>14</v>
      </c>
      <c r="G1024" t="s">
        <v>29</v>
      </c>
      <c r="H1024" t="s">
        <v>20</v>
      </c>
      <c r="I1024" t="s">
        <v>100</v>
      </c>
      <c r="J1024">
        <v>86</v>
      </c>
      <c r="K1024">
        <v>6500</v>
      </c>
      <c r="L1024" s="7">
        <f>Sales_Data[[#This Row],[OrderQuantity]] *Sales_Data[[#This Row],[UnitPrice]]</f>
        <v>559000</v>
      </c>
      <c r="M1024" s="7">
        <f>Sales_Data[[#This Row],[UnitPrice]]-Sales_Data[[#This Row],[UnitCost]]</f>
        <v>2300</v>
      </c>
      <c r="N1024" s="7">
        <f>Sales_Data[[#This Row],[Gross Revenue]]-Sales_Data[[#This Row],[Discount Amount ]]</f>
        <v>556700</v>
      </c>
      <c r="O1024" s="7">
        <f>Sales_Data[[#This Row],[OrderQuantity]] *Sales_Data[[#This Row],[UnitCost]]</f>
        <v>361200</v>
      </c>
      <c r="P1024" s="7">
        <f>Sales_Data[[#This Row],[ItemCost]] +Sales_Data[[#This Row],[ShippingCost]]</f>
        <v>362415.06</v>
      </c>
      <c r="Q1024" s="7">
        <f>Sales_Data[[#This Row],[Gross Revenue]]-Sales_Data[[#This Row],[TotalFinancialCost]]</f>
        <v>196584.94</v>
      </c>
      <c r="R1024" s="7">
        <f>Sales_Data[[#This Row],[Actul Bill Amount]]-Sales_Data[[#This Row],[ShippingCost]]</f>
        <v>555484.93999999994</v>
      </c>
      <c r="S1024">
        <v>1168</v>
      </c>
      <c r="T1024">
        <v>1215.06</v>
      </c>
      <c r="U1024" t="s">
        <v>21</v>
      </c>
      <c r="V1024">
        <v>4200</v>
      </c>
      <c r="W1024" t="s">
        <v>22</v>
      </c>
      <c r="X1024" t="str">
        <f t="shared" si="31"/>
        <v>Nagpur</v>
      </c>
    </row>
    <row r="1025" spans="1:24" x14ac:dyDescent="0.4">
      <c r="A1025">
        <v>101024</v>
      </c>
      <c r="B1025" s="5">
        <v>45893.367361111108</v>
      </c>
      <c r="C1025" s="3" t="str">
        <f>TEXT(Sales_Data[[#This Row],[OrderDate]],"mmmm")</f>
        <v>August</v>
      </c>
      <c r="D1025" s="3" t="str">
        <f t="shared" si="30"/>
        <v>2025</v>
      </c>
      <c r="E1025" t="s">
        <v>48</v>
      </c>
      <c r="F1025" t="s">
        <v>43</v>
      </c>
      <c r="G1025" t="s">
        <v>29</v>
      </c>
      <c r="H1025" t="s">
        <v>32</v>
      </c>
      <c r="I1025" t="s">
        <v>100</v>
      </c>
      <c r="J1025">
        <v>33</v>
      </c>
      <c r="K1025">
        <v>2800</v>
      </c>
      <c r="L1025" s="7">
        <f>Sales_Data[[#This Row],[OrderQuantity]] *Sales_Data[[#This Row],[UnitPrice]]</f>
        <v>92400</v>
      </c>
      <c r="M1025" s="7">
        <f>Sales_Data[[#This Row],[UnitPrice]]-Sales_Data[[#This Row],[UnitCost]]</f>
        <v>1300</v>
      </c>
      <c r="N1025" s="7">
        <f>Sales_Data[[#This Row],[Gross Revenue]]-Sales_Data[[#This Row],[Discount Amount ]]</f>
        <v>91100</v>
      </c>
      <c r="O1025" s="7">
        <f>Sales_Data[[#This Row],[OrderQuantity]] *Sales_Data[[#This Row],[UnitCost]]</f>
        <v>49500</v>
      </c>
      <c r="P1025" s="7">
        <f>Sales_Data[[#This Row],[ItemCost]] +Sales_Data[[#This Row],[ShippingCost]]</f>
        <v>50244.42</v>
      </c>
      <c r="Q1025" s="7">
        <f>Sales_Data[[#This Row],[Gross Revenue]]-Sales_Data[[#This Row],[TotalFinancialCost]]</f>
        <v>42155.58</v>
      </c>
      <c r="R1025" s="7">
        <f>Sales_Data[[#This Row],[Actul Bill Amount]]-Sales_Data[[#This Row],[ShippingCost]]</f>
        <v>90355.58</v>
      </c>
      <c r="S1025">
        <v>908</v>
      </c>
      <c r="T1025">
        <v>744.42</v>
      </c>
      <c r="U1025" t="s">
        <v>61</v>
      </c>
      <c r="V1025">
        <v>1500</v>
      </c>
      <c r="W1025" t="s">
        <v>33</v>
      </c>
      <c r="X1025" t="str">
        <f t="shared" si="31"/>
        <v>Delhi</v>
      </c>
    </row>
    <row r="1026" spans="1:24" x14ac:dyDescent="0.4">
      <c r="A1026">
        <v>101025</v>
      </c>
      <c r="B1026" s="5">
        <v>45991.222222222219</v>
      </c>
      <c r="C1026" s="3" t="str">
        <f>TEXT(Sales_Data[[#This Row],[OrderDate]],"mmmm")</f>
        <v>November</v>
      </c>
      <c r="D1026" s="3" t="str">
        <f t="shared" ref="D1026:D1089" si="32">TEXT(B1026, "yyyy")</f>
        <v>2025</v>
      </c>
      <c r="E1026" t="s">
        <v>45</v>
      </c>
      <c r="F1026" t="s">
        <v>28</v>
      </c>
      <c r="G1026" t="s">
        <v>15</v>
      </c>
      <c r="H1026" t="s">
        <v>37</v>
      </c>
      <c r="I1026" t="s">
        <v>100</v>
      </c>
      <c r="J1026">
        <v>11</v>
      </c>
      <c r="K1026">
        <v>2500</v>
      </c>
      <c r="L1026" s="7">
        <f>Sales_Data[[#This Row],[OrderQuantity]] *Sales_Data[[#This Row],[UnitPrice]]</f>
        <v>27500</v>
      </c>
      <c r="M1026" s="7">
        <f>Sales_Data[[#This Row],[UnitPrice]]-Sales_Data[[#This Row],[UnitCost]]</f>
        <v>1000</v>
      </c>
      <c r="N1026" s="7">
        <f>Sales_Data[[#This Row],[Gross Revenue]]-Sales_Data[[#This Row],[Discount Amount ]]</f>
        <v>26500</v>
      </c>
      <c r="O1026" s="7">
        <f>Sales_Data[[#This Row],[OrderQuantity]] *Sales_Data[[#This Row],[UnitCost]]</f>
        <v>16500</v>
      </c>
      <c r="P1026" s="7">
        <f>Sales_Data[[#This Row],[ItemCost]] +Sales_Data[[#This Row],[ShippingCost]]</f>
        <v>17031.03</v>
      </c>
      <c r="Q1026" s="7">
        <f>Sales_Data[[#This Row],[Gross Revenue]]-Sales_Data[[#This Row],[TotalFinancialCost]]</f>
        <v>10468.970000000001</v>
      </c>
      <c r="R1026" s="7">
        <f>Sales_Data[[#This Row],[Actul Bill Amount]]-Sales_Data[[#This Row],[ShippingCost]]</f>
        <v>25968.97</v>
      </c>
      <c r="S1026">
        <v>494</v>
      </c>
      <c r="T1026">
        <v>531.03</v>
      </c>
      <c r="U1026" t="s">
        <v>54</v>
      </c>
      <c r="V1026">
        <v>1500</v>
      </c>
      <c r="W1026" t="s">
        <v>38</v>
      </c>
      <c r="X1026" t="str">
        <f t="shared" ref="X1026:X1089" si="33">_xlfn.TEXTBEFORE(W1026, " ")</f>
        <v>Kolkata</v>
      </c>
    </row>
    <row r="1027" spans="1:24" x14ac:dyDescent="0.4">
      <c r="A1027">
        <v>101026</v>
      </c>
      <c r="B1027" s="5">
        <v>45794.245138888888</v>
      </c>
      <c r="C1027" s="3" t="str">
        <f>TEXT(Sales_Data[[#This Row],[OrderDate]],"mmmm")</f>
        <v>May</v>
      </c>
      <c r="D1027" s="3" t="str">
        <f t="shared" si="32"/>
        <v>2025</v>
      </c>
      <c r="E1027" t="s">
        <v>42</v>
      </c>
      <c r="F1027" t="s">
        <v>28</v>
      </c>
      <c r="G1027" t="s">
        <v>29</v>
      </c>
      <c r="H1027" t="s">
        <v>25</v>
      </c>
      <c r="I1027" t="s">
        <v>100</v>
      </c>
      <c r="J1027">
        <v>97</v>
      </c>
      <c r="K1027">
        <v>450</v>
      </c>
      <c r="L1027" s="7">
        <f>Sales_Data[[#This Row],[OrderQuantity]] *Sales_Data[[#This Row],[UnitPrice]]</f>
        <v>43650</v>
      </c>
      <c r="M1027" s="7">
        <f>Sales_Data[[#This Row],[UnitPrice]]-Sales_Data[[#This Row],[UnitCost]]</f>
        <v>250</v>
      </c>
      <c r="N1027" s="7">
        <f>Sales_Data[[#This Row],[Gross Revenue]]-Sales_Data[[#This Row],[Discount Amount ]]</f>
        <v>43400</v>
      </c>
      <c r="O1027" s="7">
        <f>Sales_Data[[#This Row],[OrderQuantity]] *Sales_Data[[#This Row],[UnitCost]]</f>
        <v>19400</v>
      </c>
      <c r="P1027" s="7">
        <f>Sales_Data[[#This Row],[ItemCost]] +Sales_Data[[#This Row],[ShippingCost]]</f>
        <v>20473.939999999999</v>
      </c>
      <c r="Q1027" s="7">
        <f>Sales_Data[[#This Row],[Gross Revenue]]-Sales_Data[[#This Row],[TotalFinancialCost]]</f>
        <v>23176.06</v>
      </c>
      <c r="R1027" s="7">
        <f>Sales_Data[[#This Row],[Actul Bill Amount]]-Sales_Data[[#This Row],[ShippingCost]]</f>
        <v>42326.06</v>
      </c>
      <c r="S1027">
        <v>1131</v>
      </c>
      <c r="T1027">
        <v>1073.94</v>
      </c>
      <c r="U1027" t="s">
        <v>30</v>
      </c>
      <c r="V1027">
        <v>200</v>
      </c>
      <c r="W1027" t="s">
        <v>27</v>
      </c>
      <c r="X1027" t="str">
        <f t="shared" si="33"/>
        <v>Mumbai</v>
      </c>
    </row>
    <row r="1028" spans="1:24" x14ac:dyDescent="0.4">
      <c r="A1028">
        <v>101027</v>
      </c>
      <c r="B1028" s="5">
        <v>45733.281944444447</v>
      </c>
      <c r="C1028" s="3" t="str">
        <f>TEXT(Sales_Data[[#This Row],[OrderDate]],"mmmm")</f>
        <v>March</v>
      </c>
      <c r="D1028" s="3" t="str">
        <f t="shared" si="32"/>
        <v>2025</v>
      </c>
      <c r="E1028" t="s">
        <v>39</v>
      </c>
      <c r="F1028" t="s">
        <v>28</v>
      </c>
      <c r="G1028" t="s">
        <v>31</v>
      </c>
      <c r="H1028" t="s">
        <v>16</v>
      </c>
      <c r="I1028" t="s">
        <v>100</v>
      </c>
      <c r="J1028">
        <v>6</v>
      </c>
      <c r="K1028">
        <v>2500</v>
      </c>
      <c r="L1028" s="7">
        <f>Sales_Data[[#This Row],[OrderQuantity]] *Sales_Data[[#This Row],[UnitPrice]]</f>
        <v>15000</v>
      </c>
      <c r="M1028" s="7">
        <f>Sales_Data[[#This Row],[UnitPrice]]-Sales_Data[[#This Row],[UnitCost]]</f>
        <v>1000</v>
      </c>
      <c r="N1028" s="7">
        <f>Sales_Data[[#This Row],[Gross Revenue]]-Sales_Data[[#This Row],[Discount Amount ]]</f>
        <v>14000</v>
      </c>
      <c r="O1028" s="7">
        <f>Sales_Data[[#This Row],[OrderQuantity]] *Sales_Data[[#This Row],[UnitCost]]</f>
        <v>9000</v>
      </c>
      <c r="P1028" s="7">
        <f>Sales_Data[[#This Row],[ItemCost]] +Sales_Data[[#This Row],[ShippingCost]]</f>
        <v>10193.25</v>
      </c>
      <c r="Q1028" s="7">
        <f>Sales_Data[[#This Row],[Gross Revenue]]-Sales_Data[[#This Row],[TotalFinancialCost]]</f>
        <v>4806.75</v>
      </c>
      <c r="R1028" s="7">
        <f>Sales_Data[[#This Row],[Actul Bill Amount]]-Sales_Data[[#This Row],[ShippingCost]]</f>
        <v>12806.75</v>
      </c>
      <c r="S1028">
        <v>359</v>
      </c>
      <c r="T1028">
        <v>1193.25</v>
      </c>
      <c r="U1028" t="s">
        <v>54</v>
      </c>
      <c r="V1028">
        <v>1500</v>
      </c>
      <c r="W1028" t="s">
        <v>18</v>
      </c>
      <c r="X1028" t="str">
        <f t="shared" si="33"/>
        <v>Bengaluru</v>
      </c>
    </row>
    <row r="1029" spans="1:24" x14ac:dyDescent="0.4">
      <c r="A1029">
        <v>101028</v>
      </c>
      <c r="B1029" s="5">
        <v>45692.554166666669</v>
      </c>
      <c r="C1029" s="3" t="str">
        <f>TEXT(Sales_Data[[#This Row],[OrderDate]],"mmmm")</f>
        <v>February</v>
      </c>
      <c r="D1029" s="3" t="str">
        <f t="shared" si="32"/>
        <v>2025</v>
      </c>
      <c r="E1029" t="s">
        <v>45</v>
      </c>
      <c r="F1029" t="s">
        <v>55</v>
      </c>
      <c r="G1029" t="s">
        <v>31</v>
      </c>
      <c r="H1029" t="s">
        <v>20</v>
      </c>
      <c r="I1029" t="s">
        <v>100</v>
      </c>
      <c r="J1029">
        <v>6</v>
      </c>
      <c r="K1029">
        <v>1200</v>
      </c>
      <c r="L1029" s="7">
        <f>Sales_Data[[#This Row],[OrderQuantity]] *Sales_Data[[#This Row],[UnitPrice]]</f>
        <v>7200</v>
      </c>
      <c r="M1029" s="7">
        <f>Sales_Data[[#This Row],[UnitPrice]]-Sales_Data[[#This Row],[UnitCost]]</f>
        <v>400</v>
      </c>
      <c r="N1029" s="7">
        <f>Sales_Data[[#This Row],[Gross Revenue]]-Sales_Data[[#This Row],[Discount Amount ]]</f>
        <v>6800</v>
      </c>
      <c r="O1029" s="7">
        <f>Sales_Data[[#This Row],[OrderQuantity]] *Sales_Data[[#This Row],[UnitCost]]</f>
        <v>4800</v>
      </c>
      <c r="P1029" s="7">
        <f>Sales_Data[[#This Row],[ItemCost]] +Sales_Data[[#This Row],[ShippingCost]]</f>
        <v>5404.66</v>
      </c>
      <c r="Q1029" s="7">
        <f>Sales_Data[[#This Row],[Gross Revenue]]-Sales_Data[[#This Row],[TotalFinancialCost]]</f>
        <v>1795.3400000000001</v>
      </c>
      <c r="R1029" s="7">
        <f>Sales_Data[[#This Row],[Actul Bill Amount]]-Sales_Data[[#This Row],[ShippingCost]]</f>
        <v>6195.34</v>
      </c>
      <c r="S1029">
        <v>662</v>
      </c>
      <c r="T1029">
        <v>604.66</v>
      </c>
      <c r="U1029" t="s">
        <v>58</v>
      </c>
      <c r="V1029">
        <v>800</v>
      </c>
      <c r="W1029" t="s">
        <v>22</v>
      </c>
      <c r="X1029" t="str">
        <f t="shared" si="33"/>
        <v>Nagpur</v>
      </c>
    </row>
    <row r="1030" spans="1:24" x14ac:dyDescent="0.4">
      <c r="A1030">
        <v>101029</v>
      </c>
      <c r="B1030" s="5">
        <v>45658.634027777778</v>
      </c>
      <c r="C1030" s="3" t="str">
        <f>TEXT(Sales_Data[[#This Row],[OrderDate]],"mmmm")</f>
        <v>January</v>
      </c>
      <c r="D1030" s="3" t="str">
        <f t="shared" si="32"/>
        <v>2025</v>
      </c>
      <c r="E1030" t="s">
        <v>13</v>
      </c>
      <c r="F1030" t="s">
        <v>55</v>
      </c>
      <c r="G1030" t="s">
        <v>31</v>
      </c>
      <c r="H1030" t="s">
        <v>16</v>
      </c>
      <c r="I1030" t="s">
        <v>100</v>
      </c>
      <c r="J1030">
        <v>88</v>
      </c>
      <c r="K1030">
        <v>850</v>
      </c>
      <c r="L1030" s="7">
        <f>Sales_Data[[#This Row],[OrderQuantity]] *Sales_Data[[#This Row],[UnitPrice]]</f>
        <v>74800</v>
      </c>
      <c r="M1030" s="7">
        <f>Sales_Data[[#This Row],[UnitPrice]]-Sales_Data[[#This Row],[UnitCost]]</f>
        <v>300</v>
      </c>
      <c r="N1030" s="7">
        <f>Sales_Data[[#This Row],[Gross Revenue]]-Sales_Data[[#This Row],[Discount Amount ]]</f>
        <v>74500</v>
      </c>
      <c r="O1030" s="7">
        <f>Sales_Data[[#This Row],[OrderQuantity]] *Sales_Data[[#This Row],[UnitCost]]</f>
        <v>48400</v>
      </c>
      <c r="P1030" s="7">
        <f>Sales_Data[[#This Row],[ItemCost]] +Sales_Data[[#This Row],[ShippingCost]]</f>
        <v>49120.12</v>
      </c>
      <c r="Q1030" s="7">
        <f>Sales_Data[[#This Row],[Gross Revenue]]-Sales_Data[[#This Row],[TotalFinancialCost]]</f>
        <v>25679.879999999997</v>
      </c>
      <c r="R1030" s="7">
        <f>Sales_Data[[#This Row],[Actul Bill Amount]]-Sales_Data[[#This Row],[ShippingCost]]</f>
        <v>73779.88</v>
      </c>
      <c r="S1030">
        <v>388</v>
      </c>
      <c r="T1030">
        <v>720.12</v>
      </c>
      <c r="U1030" t="s">
        <v>56</v>
      </c>
      <c r="V1030">
        <v>550</v>
      </c>
      <c r="W1030" t="s">
        <v>18</v>
      </c>
      <c r="X1030" t="str">
        <f t="shared" si="33"/>
        <v>Bengaluru</v>
      </c>
    </row>
    <row r="1031" spans="1:24" x14ac:dyDescent="0.4">
      <c r="A1031">
        <v>101030</v>
      </c>
      <c r="B1031" s="5">
        <v>45953.875694444447</v>
      </c>
      <c r="C1031" s="3" t="str">
        <f>TEXT(Sales_Data[[#This Row],[OrderDate]],"mmmm")</f>
        <v>October</v>
      </c>
      <c r="D1031" s="3" t="str">
        <f t="shared" si="32"/>
        <v>2025</v>
      </c>
      <c r="E1031" t="s">
        <v>23</v>
      </c>
      <c r="F1031" t="s">
        <v>14</v>
      </c>
      <c r="G1031" t="s">
        <v>15</v>
      </c>
      <c r="H1031" t="s">
        <v>37</v>
      </c>
      <c r="I1031" t="s">
        <v>100</v>
      </c>
      <c r="J1031">
        <v>19</v>
      </c>
      <c r="K1031">
        <v>3200</v>
      </c>
      <c r="L1031" s="7">
        <f>Sales_Data[[#This Row],[OrderQuantity]] *Sales_Data[[#This Row],[UnitPrice]]</f>
        <v>60800</v>
      </c>
      <c r="M1031" s="7">
        <f>Sales_Data[[#This Row],[UnitPrice]]-Sales_Data[[#This Row],[UnitCost]]</f>
        <v>1200</v>
      </c>
      <c r="N1031" s="7">
        <f>Sales_Data[[#This Row],[Gross Revenue]]-Sales_Data[[#This Row],[Discount Amount ]]</f>
        <v>59600</v>
      </c>
      <c r="O1031" s="7">
        <f>Sales_Data[[#This Row],[OrderQuantity]] *Sales_Data[[#This Row],[UnitCost]]</f>
        <v>38000</v>
      </c>
      <c r="P1031" s="7">
        <f>Sales_Data[[#This Row],[ItemCost]] +Sales_Data[[#This Row],[ShippingCost]]</f>
        <v>38317.4</v>
      </c>
      <c r="Q1031" s="7">
        <f>Sales_Data[[#This Row],[Gross Revenue]]-Sales_Data[[#This Row],[TotalFinancialCost]]</f>
        <v>22482.6</v>
      </c>
      <c r="R1031" s="7">
        <f>Sales_Data[[#This Row],[Actul Bill Amount]]-Sales_Data[[#This Row],[ShippingCost]]</f>
        <v>59282.6</v>
      </c>
      <c r="S1031">
        <v>1042</v>
      </c>
      <c r="T1031">
        <v>317.39999999999998</v>
      </c>
      <c r="U1031" t="s">
        <v>17</v>
      </c>
      <c r="V1031">
        <v>2000</v>
      </c>
      <c r="W1031" t="s">
        <v>38</v>
      </c>
      <c r="X1031" t="str">
        <f t="shared" si="33"/>
        <v>Kolkata</v>
      </c>
    </row>
    <row r="1032" spans="1:24" x14ac:dyDescent="0.4">
      <c r="A1032">
        <v>101031</v>
      </c>
      <c r="B1032" s="5">
        <v>45977.122916666667</v>
      </c>
      <c r="C1032" s="3" t="str">
        <f>TEXT(Sales_Data[[#This Row],[OrderDate]],"mmmm")</f>
        <v>November</v>
      </c>
      <c r="D1032" s="3" t="str">
        <f t="shared" si="32"/>
        <v>2025</v>
      </c>
      <c r="E1032" t="s">
        <v>13</v>
      </c>
      <c r="F1032" t="s">
        <v>28</v>
      </c>
      <c r="G1032" t="s">
        <v>29</v>
      </c>
      <c r="H1032" t="s">
        <v>25</v>
      </c>
      <c r="I1032" t="s">
        <v>100</v>
      </c>
      <c r="J1032">
        <v>17</v>
      </c>
      <c r="K1032">
        <v>2500</v>
      </c>
      <c r="L1032" s="7">
        <f>Sales_Data[[#This Row],[OrderQuantity]] *Sales_Data[[#This Row],[UnitPrice]]</f>
        <v>42500</v>
      </c>
      <c r="M1032" s="7">
        <f>Sales_Data[[#This Row],[UnitPrice]]-Sales_Data[[#This Row],[UnitCost]]</f>
        <v>1000</v>
      </c>
      <c r="N1032" s="7">
        <f>Sales_Data[[#This Row],[Gross Revenue]]-Sales_Data[[#This Row],[Discount Amount ]]</f>
        <v>41500</v>
      </c>
      <c r="O1032" s="7">
        <f>Sales_Data[[#This Row],[OrderQuantity]] *Sales_Data[[#This Row],[UnitCost]]</f>
        <v>25500</v>
      </c>
      <c r="P1032" s="7">
        <f>Sales_Data[[#This Row],[ItemCost]] +Sales_Data[[#This Row],[ShippingCost]]</f>
        <v>26591.16</v>
      </c>
      <c r="Q1032" s="7">
        <f>Sales_Data[[#This Row],[Gross Revenue]]-Sales_Data[[#This Row],[TotalFinancialCost]]</f>
        <v>15908.84</v>
      </c>
      <c r="R1032" s="7">
        <f>Sales_Data[[#This Row],[Actul Bill Amount]]-Sales_Data[[#This Row],[ShippingCost]]</f>
        <v>40408.839999999997</v>
      </c>
      <c r="S1032">
        <v>921</v>
      </c>
      <c r="T1032">
        <v>1091.1600000000001</v>
      </c>
      <c r="U1032" t="s">
        <v>54</v>
      </c>
      <c r="V1032">
        <v>1500</v>
      </c>
      <c r="W1032" t="s">
        <v>27</v>
      </c>
      <c r="X1032" t="str">
        <f t="shared" si="33"/>
        <v>Mumbai</v>
      </c>
    </row>
    <row r="1033" spans="1:24" x14ac:dyDescent="0.4">
      <c r="A1033">
        <v>101032</v>
      </c>
      <c r="B1033" s="5">
        <v>45717.006944444445</v>
      </c>
      <c r="C1033" s="3" t="str">
        <f>TEXT(Sales_Data[[#This Row],[OrderDate]],"mmmm")</f>
        <v>March</v>
      </c>
      <c r="D1033" s="3" t="str">
        <f t="shared" si="32"/>
        <v>2025</v>
      </c>
      <c r="E1033" t="s">
        <v>42</v>
      </c>
      <c r="F1033" t="s">
        <v>14</v>
      </c>
      <c r="G1033" t="s">
        <v>31</v>
      </c>
      <c r="H1033" t="s">
        <v>37</v>
      </c>
      <c r="I1033" t="s">
        <v>100</v>
      </c>
      <c r="J1033">
        <v>42</v>
      </c>
      <c r="K1033">
        <v>3200</v>
      </c>
      <c r="L1033" s="7">
        <f>Sales_Data[[#This Row],[OrderQuantity]] *Sales_Data[[#This Row],[UnitPrice]]</f>
        <v>134400</v>
      </c>
      <c r="M1033" s="7">
        <f>Sales_Data[[#This Row],[UnitPrice]]-Sales_Data[[#This Row],[UnitCost]]</f>
        <v>1200</v>
      </c>
      <c r="N1033" s="7">
        <f>Sales_Data[[#This Row],[Gross Revenue]]-Sales_Data[[#This Row],[Discount Amount ]]</f>
        <v>133200</v>
      </c>
      <c r="O1033" s="7">
        <f>Sales_Data[[#This Row],[OrderQuantity]] *Sales_Data[[#This Row],[UnitCost]]</f>
        <v>84000</v>
      </c>
      <c r="P1033" s="7">
        <f>Sales_Data[[#This Row],[ItemCost]] +Sales_Data[[#This Row],[ShippingCost]]</f>
        <v>84973.2</v>
      </c>
      <c r="Q1033" s="7">
        <f>Sales_Data[[#This Row],[Gross Revenue]]-Sales_Data[[#This Row],[TotalFinancialCost]]</f>
        <v>49426.8</v>
      </c>
      <c r="R1033" s="7">
        <f>Sales_Data[[#This Row],[Actul Bill Amount]]-Sales_Data[[#This Row],[ShippingCost]]</f>
        <v>132226.79999999999</v>
      </c>
      <c r="S1033">
        <v>302</v>
      </c>
      <c r="T1033">
        <v>973.2</v>
      </c>
      <c r="U1033" t="s">
        <v>17</v>
      </c>
      <c r="V1033">
        <v>2000</v>
      </c>
      <c r="W1033" t="s">
        <v>38</v>
      </c>
      <c r="X1033" t="str">
        <f t="shared" si="33"/>
        <v>Kolkata</v>
      </c>
    </row>
    <row r="1034" spans="1:24" x14ac:dyDescent="0.4">
      <c r="A1034">
        <v>101033</v>
      </c>
      <c r="B1034" s="5">
        <v>45977.813194444447</v>
      </c>
      <c r="C1034" s="3" t="str">
        <f>TEXT(Sales_Data[[#This Row],[OrderDate]],"mmmm")</f>
        <v>November</v>
      </c>
      <c r="D1034" s="3" t="str">
        <f t="shared" si="32"/>
        <v>2025</v>
      </c>
      <c r="E1034" t="s">
        <v>34</v>
      </c>
      <c r="F1034" t="s">
        <v>40</v>
      </c>
      <c r="G1034" t="s">
        <v>29</v>
      </c>
      <c r="H1034" t="s">
        <v>32</v>
      </c>
      <c r="I1034" t="s">
        <v>100</v>
      </c>
      <c r="J1034">
        <v>56</v>
      </c>
      <c r="K1034">
        <v>5500</v>
      </c>
      <c r="L1034" s="7">
        <f>Sales_Data[[#This Row],[OrderQuantity]] *Sales_Data[[#This Row],[UnitPrice]]</f>
        <v>308000</v>
      </c>
      <c r="M1034" s="7">
        <f>Sales_Data[[#This Row],[UnitPrice]]-Sales_Data[[#This Row],[UnitCost]]</f>
        <v>2000</v>
      </c>
      <c r="N1034" s="7">
        <f>Sales_Data[[#This Row],[Gross Revenue]]-Sales_Data[[#This Row],[Discount Amount ]]</f>
        <v>306000</v>
      </c>
      <c r="O1034" s="7">
        <f>Sales_Data[[#This Row],[OrderQuantity]] *Sales_Data[[#This Row],[UnitCost]]</f>
        <v>196000</v>
      </c>
      <c r="P1034" s="7">
        <f>Sales_Data[[#This Row],[ItemCost]] +Sales_Data[[#This Row],[ShippingCost]]</f>
        <v>196618.02</v>
      </c>
      <c r="Q1034" s="7">
        <f>Sales_Data[[#This Row],[Gross Revenue]]-Sales_Data[[#This Row],[TotalFinancialCost]]</f>
        <v>111381.98000000001</v>
      </c>
      <c r="R1034" s="7">
        <f>Sales_Data[[#This Row],[Actul Bill Amount]]-Sales_Data[[#This Row],[ShippingCost]]</f>
        <v>305381.98</v>
      </c>
      <c r="S1034">
        <v>482</v>
      </c>
      <c r="T1034">
        <v>618.02</v>
      </c>
      <c r="U1034" t="s">
        <v>41</v>
      </c>
      <c r="V1034">
        <v>3500</v>
      </c>
      <c r="W1034" t="s">
        <v>33</v>
      </c>
      <c r="X1034" t="str">
        <f t="shared" si="33"/>
        <v>Delhi</v>
      </c>
    </row>
    <row r="1035" spans="1:24" x14ac:dyDescent="0.4">
      <c r="A1035">
        <v>101034</v>
      </c>
      <c r="B1035" s="5">
        <v>46006.705555555556</v>
      </c>
      <c r="C1035" s="3" t="str">
        <f>TEXT(Sales_Data[[#This Row],[OrderDate]],"mmmm")</f>
        <v>December</v>
      </c>
      <c r="D1035" s="3" t="str">
        <f t="shared" si="32"/>
        <v>2025</v>
      </c>
      <c r="E1035" t="s">
        <v>50</v>
      </c>
      <c r="F1035" t="s">
        <v>55</v>
      </c>
      <c r="G1035" t="s">
        <v>15</v>
      </c>
      <c r="H1035" t="s">
        <v>20</v>
      </c>
      <c r="I1035" t="s">
        <v>100</v>
      </c>
      <c r="J1035">
        <v>87</v>
      </c>
      <c r="K1035">
        <v>600</v>
      </c>
      <c r="L1035" s="7">
        <f>Sales_Data[[#This Row],[OrderQuantity]] *Sales_Data[[#This Row],[UnitPrice]]</f>
        <v>52200</v>
      </c>
      <c r="M1035" s="7">
        <f>Sales_Data[[#This Row],[UnitPrice]]-Sales_Data[[#This Row],[UnitCost]]</f>
        <v>250</v>
      </c>
      <c r="N1035" s="7">
        <f>Sales_Data[[#This Row],[Gross Revenue]]-Sales_Data[[#This Row],[Discount Amount ]]</f>
        <v>51950</v>
      </c>
      <c r="O1035" s="7">
        <f>Sales_Data[[#This Row],[OrderQuantity]] *Sales_Data[[#This Row],[UnitCost]]</f>
        <v>30450</v>
      </c>
      <c r="P1035" s="7">
        <f>Sales_Data[[#This Row],[ItemCost]] +Sales_Data[[#This Row],[ShippingCost]]</f>
        <v>31379.13</v>
      </c>
      <c r="Q1035" s="7">
        <f>Sales_Data[[#This Row],[Gross Revenue]]-Sales_Data[[#This Row],[TotalFinancialCost]]</f>
        <v>20820.87</v>
      </c>
      <c r="R1035" s="7">
        <f>Sales_Data[[#This Row],[Actul Bill Amount]]-Sales_Data[[#This Row],[ShippingCost]]</f>
        <v>51020.87</v>
      </c>
      <c r="S1035">
        <v>733</v>
      </c>
      <c r="T1035">
        <v>929.13</v>
      </c>
      <c r="U1035" t="s">
        <v>57</v>
      </c>
      <c r="V1035">
        <v>350</v>
      </c>
      <c r="W1035" t="s">
        <v>22</v>
      </c>
      <c r="X1035" t="str">
        <f t="shared" si="33"/>
        <v>Nagpur</v>
      </c>
    </row>
    <row r="1036" spans="1:24" x14ac:dyDescent="0.4">
      <c r="A1036">
        <v>101035</v>
      </c>
      <c r="B1036" s="5">
        <v>45985.032638888886</v>
      </c>
      <c r="C1036" s="3" t="str">
        <f>TEXT(Sales_Data[[#This Row],[OrderDate]],"mmmm")</f>
        <v>November</v>
      </c>
      <c r="D1036" s="3" t="str">
        <f t="shared" si="32"/>
        <v>2025</v>
      </c>
      <c r="E1036" t="s">
        <v>13</v>
      </c>
      <c r="F1036" t="s">
        <v>24</v>
      </c>
      <c r="G1036" t="s">
        <v>15</v>
      </c>
      <c r="H1036" t="s">
        <v>32</v>
      </c>
      <c r="I1036" t="s">
        <v>100</v>
      </c>
      <c r="J1036">
        <v>69</v>
      </c>
      <c r="K1036">
        <v>45000</v>
      </c>
      <c r="L1036" s="7">
        <f>Sales_Data[[#This Row],[OrderQuantity]] *Sales_Data[[#This Row],[UnitPrice]]</f>
        <v>3105000</v>
      </c>
      <c r="M1036" s="7">
        <f>Sales_Data[[#This Row],[UnitPrice]]-Sales_Data[[#This Row],[UnitCost]]</f>
        <v>13000</v>
      </c>
      <c r="N1036" s="7">
        <f>Sales_Data[[#This Row],[Gross Revenue]]-Sales_Data[[#This Row],[Discount Amount ]]</f>
        <v>3092000</v>
      </c>
      <c r="O1036" s="7">
        <f>Sales_Data[[#This Row],[OrderQuantity]] *Sales_Data[[#This Row],[UnitCost]]</f>
        <v>2208000</v>
      </c>
      <c r="P1036" s="7">
        <f>Sales_Data[[#This Row],[ItemCost]] +Sales_Data[[#This Row],[ShippingCost]]</f>
        <v>2208515.5099999998</v>
      </c>
      <c r="Q1036" s="7">
        <f>Sales_Data[[#This Row],[Gross Revenue]]-Sales_Data[[#This Row],[TotalFinancialCost]]</f>
        <v>896484.49000000022</v>
      </c>
      <c r="R1036" s="7">
        <f>Sales_Data[[#This Row],[Actul Bill Amount]]-Sales_Data[[#This Row],[ShippingCost]]</f>
        <v>3091484.49</v>
      </c>
      <c r="S1036">
        <v>1181</v>
      </c>
      <c r="T1036">
        <v>515.51</v>
      </c>
      <c r="U1036" t="s">
        <v>26</v>
      </c>
      <c r="V1036">
        <v>32000</v>
      </c>
      <c r="W1036" t="s">
        <v>33</v>
      </c>
      <c r="X1036" t="str">
        <f t="shared" si="33"/>
        <v>Delhi</v>
      </c>
    </row>
    <row r="1037" spans="1:24" x14ac:dyDescent="0.4">
      <c r="A1037">
        <v>101036</v>
      </c>
      <c r="B1037" s="5">
        <v>45924.172222222223</v>
      </c>
      <c r="C1037" s="3" t="str">
        <f>TEXT(Sales_Data[[#This Row],[OrderDate]],"mmmm")</f>
        <v>September</v>
      </c>
      <c r="D1037" s="3" t="str">
        <f t="shared" si="32"/>
        <v>2025</v>
      </c>
      <c r="E1037" t="s">
        <v>42</v>
      </c>
      <c r="F1037" t="s">
        <v>40</v>
      </c>
      <c r="G1037" t="s">
        <v>15</v>
      </c>
      <c r="H1037" t="s">
        <v>37</v>
      </c>
      <c r="I1037" t="s">
        <v>100</v>
      </c>
      <c r="J1037">
        <v>73</v>
      </c>
      <c r="K1037">
        <v>1500</v>
      </c>
      <c r="L1037" s="7">
        <f>Sales_Data[[#This Row],[OrderQuantity]] *Sales_Data[[#This Row],[UnitPrice]]</f>
        <v>109500</v>
      </c>
      <c r="M1037" s="7">
        <f>Sales_Data[[#This Row],[UnitPrice]]-Sales_Data[[#This Row],[UnitCost]]</f>
        <v>700</v>
      </c>
      <c r="N1037" s="7">
        <f>Sales_Data[[#This Row],[Gross Revenue]]-Sales_Data[[#This Row],[Discount Amount ]]</f>
        <v>108800</v>
      </c>
      <c r="O1037" s="7">
        <f>Sales_Data[[#This Row],[OrderQuantity]] *Sales_Data[[#This Row],[UnitCost]]</f>
        <v>58400</v>
      </c>
      <c r="P1037" s="7">
        <f>Sales_Data[[#This Row],[ItemCost]] +Sales_Data[[#This Row],[ShippingCost]]</f>
        <v>58803.64</v>
      </c>
      <c r="Q1037" s="7">
        <f>Sales_Data[[#This Row],[Gross Revenue]]-Sales_Data[[#This Row],[TotalFinancialCost]]</f>
        <v>50696.36</v>
      </c>
      <c r="R1037" s="7">
        <f>Sales_Data[[#This Row],[Actul Bill Amount]]-Sales_Data[[#This Row],[ShippingCost]]</f>
        <v>108396.36</v>
      </c>
      <c r="S1037">
        <v>786</v>
      </c>
      <c r="T1037">
        <v>403.64</v>
      </c>
      <c r="U1037" t="s">
        <v>52</v>
      </c>
      <c r="V1037">
        <v>800</v>
      </c>
      <c r="W1037" t="s">
        <v>38</v>
      </c>
      <c r="X1037" t="str">
        <f t="shared" si="33"/>
        <v>Kolkata</v>
      </c>
    </row>
    <row r="1038" spans="1:24" x14ac:dyDescent="0.4">
      <c r="A1038">
        <v>101037</v>
      </c>
      <c r="B1038" s="5">
        <v>46018.978472222225</v>
      </c>
      <c r="C1038" s="3" t="str">
        <f>TEXT(Sales_Data[[#This Row],[OrderDate]],"mmmm")</f>
        <v>December</v>
      </c>
      <c r="D1038" s="3" t="str">
        <f t="shared" si="32"/>
        <v>2025</v>
      </c>
      <c r="E1038" t="s">
        <v>39</v>
      </c>
      <c r="F1038" t="s">
        <v>28</v>
      </c>
      <c r="G1038" t="s">
        <v>31</v>
      </c>
      <c r="H1038" t="s">
        <v>25</v>
      </c>
      <c r="I1038" t="s">
        <v>100</v>
      </c>
      <c r="J1038">
        <v>68</v>
      </c>
      <c r="K1038">
        <v>2500</v>
      </c>
      <c r="L1038" s="7">
        <f>Sales_Data[[#This Row],[OrderQuantity]] *Sales_Data[[#This Row],[UnitPrice]]</f>
        <v>170000</v>
      </c>
      <c r="M1038" s="7">
        <f>Sales_Data[[#This Row],[UnitPrice]]-Sales_Data[[#This Row],[UnitCost]]</f>
        <v>1000</v>
      </c>
      <c r="N1038" s="7">
        <f>Sales_Data[[#This Row],[Gross Revenue]]-Sales_Data[[#This Row],[Discount Amount ]]</f>
        <v>169000</v>
      </c>
      <c r="O1038" s="7">
        <f>Sales_Data[[#This Row],[OrderQuantity]] *Sales_Data[[#This Row],[UnitCost]]</f>
        <v>102000</v>
      </c>
      <c r="P1038" s="7">
        <f>Sales_Data[[#This Row],[ItemCost]] +Sales_Data[[#This Row],[ShippingCost]]</f>
        <v>102435.62</v>
      </c>
      <c r="Q1038" s="7">
        <f>Sales_Data[[#This Row],[Gross Revenue]]-Sales_Data[[#This Row],[TotalFinancialCost]]</f>
        <v>67564.38</v>
      </c>
      <c r="R1038" s="7">
        <f>Sales_Data[[#This Row],[Actul Bill Amount]]-Sales_Data[[#This Row],[ShippingCost]]</f>
        <v>168564.38</v>
      </c>
      <c r="S1038">
        <v>1096</v>
      </c>
      <c r="T1038">
        <v>435.62</v>
      </c>
      <c r="U1038" t="s">
        <v>54</v>
      </c>
      <c r="V1038">
        <v>1500</v>
      </c>
      <c r="W1038" t="s">
        <v>27</v>
      </c>
      <c r="X1038" t="str">
        <f t="shared" si="33"/>
        <v>Mumbai</v>
      </c>
    </row>
    <row r="1039" spans="1:24" x14ac:dyDescent="0.4">
      <c r="A1039">
        <v>101038</v>
      </c>
      <c r="B1039" s="5">
        <v>45886.689583333333</v>
      </c>
      <c r="C1039" s="3" t="str">
        <f>TEXT(Sales_Data[[#This Row],[OrderDate]],"mmmm")</f>
        <v>August</v>
      </c>
      <c r="D1039" s="3" t="str">
        <f t="shared" si="32"/>
        <v>2025</v>
      </c>
      <c r="E1039" t="s">
        <v>19</v>
      </c>
      <c r="F1039" t="s">
        <v>35</v>
      </c>
      <c r="G1039" t="s">
        <v>29</v>
      </c>
      <c r="H1039" t="s">
        <v>32</v>
      </c>
      <c r="I1039" t="s">
        <v>100</v>
      </c>
      <c r="J1039">
        <v>48</v>
      </c>
      <c r="K1039">
        <v>12000</v>
      </c>
      <c r="L1039" s="7">
        <f>Sales_Data[[#This Row],[OrderQuantity]] *Sales_Data[[#This Row],[UnitPrice]]</f>
        <v>576000</v>
      </c>
      <c r="M1039" s="7">
        <f>Sales_Data[[#This Row],[UnitPrice]]-Sales_Data[[#This Row],[UnitCost]]</f>
        <v>4000</v>
      </c>
      <c r="N1039" s="7">
        <f>Sales_Data[[#This Row],[Gross Revenue]]-Sales_Data[[#This Row],[Discount Amount ]]</f>
        <v>572000</v>
      </c>
      <c r="O1039" s="7">
        <f>Sales_Data[[#This Row],[OrderQuantity]] *Sales_Data[[#This Row],[UnitCost]]</f>
        <v>384000</v>
      </c>
      <c r="P1039" s="7">
        <f>Sales_Data[[#This Row],[ItemCost]] +Sales_Data[[#This Row],[ShippingCost]]</f>
        <v>385062.28</v>
      </c>
      <c r="Q1039" s="7">
        <f>Sales_Data[[#This Row],[Gross Revenue]]-Sales_Data[[#This Row],[TotalFinancialCost]]</f>
        <v>190937.71999999997</v>
      </c>
      <c r="R1039" s="7">
        <f>Sales_Data[[#This Row],[Actul Bill Amount]]-Sales_Data[[#This Row],[ShippingCost]]</f>
        <v>570937.72</v>
      </c>
      <c r="S1039">
        <v>575</v>
      </c>
      <c r="T1039">
        <v>1062.28</v>
      </c>
      <c r="U1039" t="s">
        <v>36</v>
      </c>
      <c r="V1039">
        <v>8000</v>
      </c>
      <c r="W1039" t="s">
        <v>33</v>
      </c>
      <c r="X1039" t="str">
        <f t="shared" si="33"/>
        <v>Delhi</v>
      </c>
    </row>
    <row r="1040" spans="1:24" x14ac:dyDescent="0.4">
      <c r="A1040">
        <v>101039</v>
      </c>
      <c r="B1040" s="5">
        <v>45927.189583333333</v>
      </c>
      <c r="C1040" s="3" t="str">
        <f>TEXT(Sales_Data[[#This Row],[OrderDate]],"mmmm")</f>
        <v>September</v>
      </c>
      <c r="D1040" s="3" t="str">
        <f t="shared" si="32"/>
        <v>2025</v>
      </c>
      <c r="E1040" t="s">
        <v>34</v>
      </c>
      <c r="F1040" t="s">
        <v>55</v>
      </c>
      <c r="G1040" t="s">
        <v>29</v>
      </c>
      <c r="H1040" t="s">
        <v>37</v>
      </c>
      <c r="I1040" t="s">
        <v>100</v>
      </c>
      <c r="J1040">
        <v>98</v>
      </c>
      <c r="K1040">
        <v>600</v>
      </c>
      <c r="L1040" s="7">
        <f>Sales_Data[[#This Row],[OrderQuantity]] *Sales_Data[[#This Row],[UnitPrice]]</f>
        <v>58800</v>
      </c>
      <c r="M1040" s="7">
        <f>Sales_Data[[#This Row],[UnitPrice]]-Sales_Data[[#This Row],[UnitCost]]</f>
        <v>250</v>
      </c>
      <c r="N1040" s="7">
        <f>Sales_Data[[#This Row],[Gross Revenue]]-Sales_Data[[#This Row],[Discount Amount ]]</f>
        <v>58550</v>
      </c>
      <c r="O1040" s="7">
        <f>Sales_Data[[#This Row],[OrderQuantity]] *Sales_Data[[#This Row],[UnitCost]]</f>
        <v>34300</v>
      </c>
      <c r="P1040" s="7">
        <f>Sales_Data[[#This Row],[ItemCost]] +Sales_Data[[#This Row],[ShippingCost]]</f>
        <v>35163.82</v>
      </c>
      <c r="Q1040" s="7">
        <f>Sales_Data[[#This Row],[Gross Revenue]]-Sales_Data[[#This Row],[TotalFinancialCost]]</f>
        <v>23636.18</v>
      </c>
      <c r="R1040" s="7">
        <f>Sales_Data[[#This Row],[Actul Bill Amount]]-Sales_Data[[#This Row],[ShippingCost]]</f>
        <v>57686.18</v>
      </c>
      <c r="S1040">
        <v>458</v>
      </c>
      <c r="T1040">
        <v>863.82</v>
      </c>
      <c r="U1040" t="s">
        <v>57</v>
      </c>
      <c r="V1040">
        <v>350</v>
      </c>
      <c r="W1040" t="s">
        <v>38</v>
      </c>
      <c r="X1040" t="str">
        <f t="shared" si="33"/>
        <v>Kolkata</v>
      </c>
    </row>
    <row r="1041" spans="1:24" x14ac:dyDescent="0.4">
      <c r="A1041">
        <v>101040</v>
      </c>
      <c r="B1041" s="5">
        <v>45973.439583333333</v>
      </c>
      <c r="C1041" s="3" t="str">
        <f>TEXT(Sales_Data[[#This Row],[OrderDate]],"mmmm")</f>
        <v>November</v>
      </c>
      <c r="D1041" s="3" t="str">
        <f t="shared" si="32"/>
        <v>2025</v>
      </c>
      <c r="E1041" t="s">
        <v>50</v>
      </c>
      <c r="F1041" t="s">
        <v>28</v>
      </c>
      <c r="G1041" t="s">
        <v>31</v>
      </c>
      <c r="H1041" t="s">
        <v>32</v>
      </c>
      <c r="I1041" t="s">
        <v>100</v>
      </c>
      <c r="J1041">
        <v>79</v>
      </c>
      <c r="K1041">
        <v>2500</v>
      </c>
      <c r="L1041" s="7">
        <f>Sales_Data[[#This Row],[OrderQuantity]] *Sales_Data[[#This Row],[UnitPrice]]</f>
        <v>197500</v>
      </c>
      <c r="M1041" s="7">
        <f>Sales_Data[[#This Row],[UnitPrice]]-Sales_Data[[#This Row],[UnitCost]]</f>
        <v>1000</v>
      </c>
      <c r="N1041" s="7">
        <f>Sales_Data[[#This Row],[Gross Revenue]]-Sales_Data[[#This Row],[Discount Amount ]]</f>
        <v>196500</v>
      </c>
      <c r="O1041" s="7">
        <f>Sales_Data[[#This Row],[OrderQuantity]] *Sales_Data[[#This Row],[UnitCost]]</f>
        <v>118500</v>
      </c>
      <c r="P1041" s="7">
        <f>Sales_Data[[#This Row],[ItemCost]] +Sales_Data[[#This Row],[ShippingCost]]</f>
        <v>121470.04</v>
      </c>
      <c r="Q1041" s="7">
        <f>Sales_Data[[#This Row],[Gross Revenue]]-Sales_Data[[#This Row],[TotalFinancialCost]]</f>
        <v>76029.960000000006</v>
      </c>
      <c r="R1041" s="7">
        <f>Sales_Data[[#This Row],[Actul Bill Amount]]-Sales_Data[[#This Row],[ShippingCost]]</f>
        <v>193529.96</v>
      </c>
      <c r="S1041">
        <v>469</v>
      </c>
      <c r="T1041">
        <v>2970.04</v>
      </c>
      <c r="U1041" t="s">
        <v>54</v>
      </c>
      <c r="V1041">
        <v>1500</v>
      </c>
      <c r="W1041" t="s">
        <v>33</v>
      </c>
      <c r="X1041" t="str">
        <f t="shared" si="33"/>
        <v>Delhi</v>
      </c>
    </row>
    <row r="1042" spans="1:24" x14ac:dyDescent="0.4">
      <c r="A1042">
        <v>101041</v>
      </c>
      <c r="B1042" s="5">
        <v>45943.984722222223</v>
      </c>
      <c r="C1042" s="3" t="str">
        <f>TEXT(Sales_Data[[#This Row],[OrderDate]],"mmmm")</f>
        <v>October</v>
      </c>
      <c r="D1042" s="3" t="str">
        <f t="shared" si="32"/>
        <v>2025</v>
      </c>
      <c r="E1042" t="s">
        <v>50</v>
      </c>
      <c r="F1042" t="s">
        <v>40</v>
      </c>
      <c r="G1042" t="s">
        <v>31</v>
      </c>
      <c r="H1042" t="s">
        <v>20</v>
      </c>
      <c r="I1042" t="s">
        <v>100</v>
      </c>
      <c r="J1042">
        <v>47</v>
      </c>
      <c r="K1042">
        <v>5500</v>
      </c>
      <c r="L1042" s="7">
        <f>Sales_Data[[#This Row],[OrderQuantity]] *Sales_Data[[#This Row],[UnitPrice]]</f>
        <v>258500</v>
      </c>
      <c r="M1042" s="7">
        <f>Sales_Data[[#This Row],[UnitPrice]]-Sales_Data[[#This Row],[UnitCost]]</f>
        <v>2000</v>
      </c>
      <c r="N1042" s="7">
        <f>Sales_Data[[#This Row],[Gross Revenue]]-Sales_Data[[#This Row],[Discount Amount ]]</f>
        <v>256500</v>
      </c>
      <c r="O1042" s="7">
        <f>Sales_Data[[#This Row],[OrderQuantity]] *Sales_Data[[#This Row],[UnitCost]]</f>
        <v>164500</v>
      </c>
      <c r="P1042" s="7">
        <f>Sales_Data[[#This Row],[ItemCost]] +Sales_Data[[#This Row],[ShippingCost]]</f>
        <v>165396.03</v>
      </c>
      <c r="Q1042" s="7">
        <f>Sales_Data[[#This Row],[Gross Revenue]]-Sales_Data[[#This Row],[TotalFinancialCost]]</f>
        <v>93103.97</v>
      </c>
      <c r="R1042" s="7">
        <f>Sales_Data[[#This Row],[Actul Bill Amount]]-Sales_Data[[#This Row],[ShippingCost]]</f>
        <v>255603.97</v>
      </c>
      <c r="S1042">
        <v>755</v>
      </c>
      <c r="T1042">
        <v>896.03</v>
      </c>
      <c r="U1042" t="s">
        <v>41</v>
      </c>
      <c r="V1042">
        <v>3500</v>
      </c>
      <c r="W1042" t="s">
        <v>22</v>
      </c>
      <c r="X1042" t="str">
        <f t="shared" si="33"/>
        <v>Nagpur</v>
      </c>
    </row>
    <row r="1043" spans="1:24" x14ac:dyDescent="0.4">
      <c r="A1043">
        <v>101042</v>
      </c>
      <c r="B1043" s="5">
        <v>45948.084027777775</v>
      </c>
      <c r="C1043" s="3" t="str">
        <f>TEXT(Sales_Data[[#This Row],[OrderDate]],"mmmm")</f>
        <v>October</v>
      </c>
      <c r="D1043" s="3" t="str">
        <f t="shared" si="32"/>
        <v>2025</v>
      </c>
      <c r="E1043" t="s">
        <v>13</v>
      </c>
      <c r="F1043" t="s">
        <v>43</v>
      </c>
      <c r="G1043" t="s">
        <v>29</v>
      </c>
      <c r="H1043" t="s">
        <v>20</v>
      </c>
      <c r="I1043" t="s">
        <v>100</v>
      </c>
      <c r="J1043">
        <v>55</v>
      </c>
      <c r="K1043">
        <v>2800</v>
      </c>
      <c r="L1043" s="7">
        <f>Sales_Data[[#This Row],[OrderQuantity]] *Sales_Data[[#This Row],[UnitPrice]]</f>
        <v>154000</v>
      </c>
      <c r="M1043" s="7">
        <f>Sales_Data[[#This Row],[UnitPrice]]-Sales_Data[[#This Row],[UnitCost]]</f>
        <v>1300</v>
      </c>
      <c r="N1043" s="7">
        <f>Sales_Data[[#This Row],[Gross Revenue]]-Sales_Data[[#This Row],[Discount Amount ]]</f>
        <v>152700</v>
      </c>
      <c r="O1043" s="7">
        <f>Sales_Data[[#This Row],[OrderQuantity]] *Sales_Data[[#This Row],[UnitCost]]</f>
        <v>82500</v>
      </c>
      <c r="P1043" s="7">
        <f>Sales_Data[[#This Row],[ItemCost]] +Sales_Data[[#This Row],[ShippingCost]]</f>
        <v>83229.5</v>
      </c>
      <c r="Q1043" s="7">
        <f>Sales_Data[[#This Row],[Gross Revenue]]-Sales_Data[[#This Row],[TotalFinancialCost]]</f>
        <v>70770.5</v>
      </c>
      <c r="R1043" s="7">
        <f>Sales_Data[[#This Row],[Actul Bill Amount]]-Sales_Data[[#This Row],[ShippingCost]]</f>
        <v>151970.5</v>
      </c>
      <c r="S1043">
        <v>841</v>
      </c>
      <c r="T1043">
        <v>729.5</v>
      </c>
      <c r="U1043" t="s">
        <v>61</v>
      </c>
      <c r="V1043">
        <v>1500</v>
      </c>
      <c r="W1043" t="s">
        <v>22</v>
      </c>
      <c r="X1043" t="str">
        <f t="shared" si="33"/>
        <v>Nagpur</v>
      </c>
    </row>
    <row r="1044" spans="1:24" x14ac:dyDescent="0.4">
      <c r="A1044">
        <v>101043</v>
      </c>
      <c r="B1044" s="5">
        <v>45870.881944444445</v>
      </c>
      <c r="C1044" s="3" t="str">
        <f>TEXT(Sales_Data[[#This Row],[OrderDate]],"mmmm")</f>
        <v>August</v>
      </c>
      <c r="D1044" s="3" t="str">
        <f t="shared" si="32"/>
        <v>2025</v>
      </c>
      <c r="E1044" t="s">
        <v>23</v>
      </c>
      <c r="F1044" t="s">
        <v>35</v>
      </c>
      <c r="G1044" t="s">
        <v>15</v>
      </c>
      <c r="H1044" t="s">
        <v>37</v>
      </c>
      <c r="I1044" t="s">
        <v>100</v>
      </c>
      <c r="J1044">
        <v>21</v>
      </c>
      <c r="K1044">
        <v>12000</v>
      </c>
      <c r="L1044" s="7">
        <f>Sales_Data[[#This Row],[OrderQuantity]] *Sales_Data[[#This Row],[UnitPrice]]</f>
        <v>252000</v>
      </c>
      <c r="M1044" s="7">
        <f>Sales_Data[[#This Row],[UnitPrice]]-Sales_Data[[#This Row],[UnitCost]]</f>
        <v>4000</v>
      </c>
      <c r="N1044" s="7">
        <f>Sales_Data[[#This Row],[Gross Revenue]]-Sales_Data[[#This Row],[Discount Amount ]]</f>
        <v>248000</v>
      </c>
      <c r="O1044" s="7">
        <f>Sales_Data[[#This Row],[OrderQuantity]] *Sales_Data[[#This Row],[UnitCost]]</f>
        <v>168000</v>
      </c>
      <c r="P1044" s="7">
        <f>Sales_Data[[#This Row],[ItemCost]] +Sales_Data[[#This Row],[ShippingCost]]</f>
        <v>169125.18</v>
      </c>
      <c r="Q1044" s="7">
        <f>Sales_Data[[#This Row],[Gross Revenue]]-Sales_Data[[#This Row],[TotalFinancialCost]]</f>
        <v>82874.820000000007</v>
      </c>
      <c r="R1044" s="7">
        <f>Sales_Data[[#This Row],[Actul Bill Amount]]-Sales_Data[[#This Row],[ShippingCost]]</f>
        <v>246874.82</v>
      </c>
      <c r="S1044">
        <v>826</v>
      </c>
      <c r="T1044">
        <v>1125.18</v>
      </c>
      <c r="U1044" t="s">
        <v>36</v>
      </c>
      <c r="V1044">
        <v>8000</v>
      </c>
      <c r="W1044" t="s">
        <v>38</v>
      </c>
      <c r="X1044" t="str">
        <f t="shared" si="33"/>
        <v>Kolkata</v>
      </c>
    </row>
    <row r="1045" spans="1:24" x14ac:dyDescent="0.4">
      <c r="A1045">
        <v>101044</v>
      </c>
      <c r="B1045" s="5">
        <v>45822.926388888889</v>
      </c>
      <c r="C1045" s="3" t="str">
        <f>TEXT(Sales_Data[[#This Row],[OrderDate]],"mmmm")</f>
        <v>June</v>
      </c>
      <c r="D1045" s="3" t="str">
        <f t="shared" si="32"/>
        <v>2025</v>
      </c>
      <c r="E1045" t="s">
        <v>39</v>
      </c>
      <c r="F1045" t="s">
        <v>35</v>
      </c>
      <c r="G1045" t="s">
        <v>29</v>
      </c>
      <c r="H1045" t="s">
        <v>32</v>
      </c>
      <c r="I1045" t="s">
        <v>100</v>
      </c>
      <c r="J1045">
        <v>4</v>
      </c>
      <c r="K1045">
        <v>12000</v>
      </c>
      <c r="L1045" s="7">
        <f>Sales_Data[[#This Row],[OrderQuantity]] *Sales_Data[[#This Row],[UnitPrice]]</f>
        <v>48000</v>
      </c>
      <c r="M1045" s="7">
        <f>Sales_Data[[#This Row],[UnitPrice]]-Sales_Data[[#This Row],[UnitCost]]</f>
        <v>4000</v>
      </c>
      <c r="N1045" s="7">
        <f>Sales_Data[[#This Row],[Gross Revenue]]-Sales_Data[[#This Row],[Discount Amount ]]</f>
        <v>44000</v>
      </c>
      <c r="O1045" s="7">
        <f>Sales_Data[[#This Row],[OrderQuantity]] *Sales_Data[[#This Row],[UnitCost]]</f>
        <v>32000</v>
      </c>
      <c r="P1045" s="7">
        <f>Sales_Data[[#This Row],[ItemCost]] +Sales_Data[[#This Row],[ShippingCost]]</f>
        <v>32962.92</v>
      </c>
      <c r="Q1045" s="7">
        <f>Sales_Data[[#This Row],[Gross Revenue]]-Sales_Data[[#This Row],[TotalFinancialCost]]</f>
        <v>15037.080000000002</v>
      </c>
      <c r="R1045" s="7">
        <f>Sales_Data[[#This Row],[Actul Bill Amount]]-Sales_Data[[#This Row],[ShippingCost]]</f>
        <v>43037.08</v>
      </c>
      <c r="S1045">
        <v>324</v>
      </c>
      <c r="T1045">
        <v>962.92</v>
      </c>
      <c r="U1045" t="s">
        <v>36</v>
      </c>
      <c r="V1045">
        <v>8000</v>
      </c>
      <c r="W1045" t="s">
        <v>33</v>
      </c>
      <c r="X1045" t="str">
        <f t="shared" si="33"/>
        <v>Delhi</v>
      </c>
    </row>
    <row r="1046" spans="1:24" x14ac:dyDescent="0.4">
      <c r="A1046">
        <v>101045</v>
      </c>
      <c r="B1046" s="5">
        <v>45662.413194444445</v>
      </c>
      <c r="C1046" s="3" t="str">
        <f>TEXT(Sales_Data[[#This Row],[OrderDate]],"mmmm")</f>
        <v>January</v>
      </c>
      <c r="D1046" s="3" t="str">
        <f t="shared" si="32"/>
        <v>2025</v>
      </c>
      <c r="E1046" t="s">
        <v>50</v>
      </c>
      <c r="F1046" t="s">
        <v>40</v>
      </c>
      <c r="G1046" t="s">
        <v>31</v>
      </c>
      <c r="H1046" t="s">
        <v>32</v>
      </c>
      <c r="I1046" t="s">
        <v>100</v>
      </c>
      <c r="J1046">
        <v>51</v>
      </c>
      <c r="K1046">
        <v>5500</v>
      </c>
      <c r="L1046" s="7">
        <f>Sales_Data[[#This Row],[OrderQuantity]] *Sales_Data[[#This Row],[UnitPrice]]</f>
        <v>280500</v>
      </c>
      <c r="M1046" s="7">
        <f>Sales_Data[[#This Row],[UnitPrice]]-Sales_Data[[#This Row],[UnitCost]]</f>
        <v>2000</v>
      </c>
      <c r="N1046" s="7">
        <f>Sales_Data[[#This Row],[Gross Revenue]]-Sales_Data[[#This Row],[Discount Amount ]]</f>
        <v>278500</v>
      </c>
      <c r="O1046" s="7">
        <f>Sales_Data[[#This Row],[OrderQuantity]] *Sales_Data[[#This Row],[UnitCost]]</f>
        <v>178500</v>
      </c>
      <c r="P1046" s="7">
        <f>Sales_Data[[#This Row],[ItemCost]] +Sales_Data[[#This Row],[ShippingCost]]</f>
        <v>179080.32000000001</v>
      </c>
      <c r="Q1046" s="7">
        <f>Sales_Data[[#This Row],[Gross Revenue]]-Sales_Data[[#This Row],[TotalFinancialCost]]</f>
        <v>101419.68</v>
      </c>
      <c r="R1046" s="7">
        <f>Sales_Data[[#This Row],[Actul Bill Amount]]-Sales_Data[[#This Row],[ShippingCost]]</f>
        <v>277919.68</v>
      </c>
      <c r="S1046">
        <v>795</v>
      </c>
      <c r="T1046">
        <v>580.32000000000005</v>
      </c>
      <c r="U1046" t="s">
        <v>41</v>
      </c>
      <c r="V1046">
        <v>3500</v>
      </c>
      <c r="W1046" t="s">
        <v>33</v>
      </c>
      <c r="X1046" t="str">
        <f t="shared" si="33"/>
        <v>Delhi</v>
      </c>
    </row>
    <row r="1047" spans="1:24" x14ac:dyDescent="0.4">
      <c r="A1047">
        <v>101046</v>
      </c>
      <c r="B1047" s="5">
        <v>45996.984027777777</v>
      </c>
      <c r="C1047" s="3" t="str">
        <f>TEXT(Sales_Data[[#This Row],[OrderDate]],"mmmm")</f>
        <v>December</v>
      </c>
      <c r="D1047" s="3" t="str">
        <f t="shared" si="32"/>
        <v>2025</v>
      </c>
      <c r="E1047" t="s">
        <v>13</v>
      </c>
      <c r="F1047" t="s">
        <v>46</v>
      </c>
      <c r="G1047" t="s">
        <v>31</v>
      </c>
      <c r="H1047" t="s">
        <v>20</v>
      </c>
      <c r="I1047" t="s">
        <v>100</v>
      </c>
      <c r="J1047">
        <v>39</v>
      </c>
      <c r="K1047">
        <v>15000</v>
      </c>
      <c r="L1047" s="7">
        <f>Sales_Data[[#This Row],[OrderQuantity]] *Sales_Data[[#This Row],[UnitPrice]]</f>
        <v>585000</v>
      </c>
      <c r="M1047" s="7">
        <f>Sales_Data[[#This Row],[UnitPrice]]-Sales_Data[[#This Row],[UnitCost]]</f>
        <v>5500</v>
      </c>
      <c r="N1047" s="7">
        <f>Sales_Data[[#This Row],[Gross Revenue]]-Sales_Data[[#This Row],[Discount Amount ]]</f>
        <v>579500</v>
      </c>
      <c r="O1047" s="7">
        <f>Sales_Data[[#This Row],[OrderQuantity]] *Sales_Data[[#This Row],[UnitCost]]</f>
        <v>370500</v>
      </c>
      <c r="P1047" s="7">
        <f>Sales_Data[[#This Row],[ItemCost]] +Sales_Data[[#This Row],[ShippingCost]]</f>
        <v>372700.65</v>
      </c>
      <c r="Q1047" s="7">
        <f>Sales_Data[[#This Row],[Gross Revenue]]-Sales_Data[[#This Row],[TotalFinancialCost]]</f>
        <v>212299.34999999998</v>
      </c>
      <c r="R1047" s="7">
        <f>Sales_Data[[#This Row],[Actul Bill Amount]]-Sales_Data[[#This Row],[ShippingCost]]</f>
        <v>577299.35</v>
      </c>
      <c r="S1047">
        <v>411</v>
      </c>
      <c r="T1047">
        <v>2200.65</v>
      </c>
      <c r="U1047" t="s">
        <v>53</v>
      </c>
      <c r="V1047">
        <v>9500</v>
      </c>
      <c r="W1047" t="s">
        <v>22</v>
      </c>
      <c r="X1047" t="str">
        <f t="shared" si="33"/>
        <v>Nagpur</v>
      </c>
    </row>
    <row r="1048" spans="1:24" x14ac:dyDescent="0.4">
      <c r="A1048">
        <v>101047</v>
      </c>
      <c r="B1048" s="5">
        <v>45735.577777777777</v>
      </c>
      <c r="C1048" s="3" t="str">
        <f>TEXT(Sales_Data[[#This Row],[OrderDate]],"mmmm")</f>
        <v>March</v>
      </c>
      <c r="D1048" s="3" t="str">
        <f t="shared" si="32"/>
        <v>2025</v>
      </c>
      <c r="E1048" t="s">
        <v>23</v>
      </c>
      <c r="F1048" t="s">
        <v>46</v>
      </c>
      <c r="G1048" t="s">
        <v>15</v>
      </c>
      <c r="H1048" t="s">
        <v>25</v>
      </c>
      <c r="I1048" t="s">
        <v>100</v>
      </c>
      <c r="J1048">
        <v>30</v>
      </c>
      <c r="K1048">
        <v>4500</v>
      </c>
      <c r="L1048" s="7">
        <f>Sales_Data[[#This Row],[OrderQuantity]] *Sales_Data[[#This Row],[UnitPrice]]</f>
        <v>135000</v>
      </c>
      <c r="M1048" s="7">
        <f>Sales_Data[[#This Row],[UnitPrice]]-Sales_Data[[#This Row],[UnitCost]]</f>
        <v>1700</v>
      </c>
      <c r="N1048" s="7">
        <f>Sales_Data[[#This Row],[Gross Revenue]]-Sales_Data[[#This Row],[Discount Amount ]]</f>
        <v>133300</v>
      </c>
      <c r="O1048" s="7">
        <f>Sales_Data[[#This Row],[OrderQuantity]] *Sales_Data[[#This Row],[UnitCost]]</f>
        <v>84000</v>
      </c>
      <c r="P1048" s="7">
        <f>Sales_Data[[#This Row],[ItemCost]] +Sales_Data[[#This Row],[ShippingCost]]</f>
        <v>84694.65</v>
      </c>
      <c r="Q1048" s="7">
        <f>Sales_Data[[#This Row],[Gross Revenue]]-Sales_Data[[#This Row],[TotalFinancialCost]]</f>
        <v>50305.350000000006</v>
      </c>
      <c r="R1048" s="7">
        <f>Sales_Data[[#This Row],[Actul Bill Amount]]-Sales_Data[[#This Row],[ShippingCost]]</f>
        <v>132605.35</v>
      </c>
      <c r="S1048">
        <v>1027</v>
      </c>
      <c r="T1048">
        <v>694.65</v>
      </c>
      <c r="U1048" t="s">
        <v>47</v>
      </c>
      <c r="V1048">
        <v>2800</v>
      </c>
      <c r="W1048" t="s">
        <v>27</v>
      </c>
      <c r="X1048" t="str">
        <f t="shared" si="33"/>
        <v>Mumbai</v>
      </c>
    </row>
    <row r="1049" spans="1:24" x14ac:dyDescent="0.4">
      <c r="A1049">
        <v>101048</v>
      </c>
      <c r="B1049" s="5">
        <v>45719.787499999999</v>
      </c>
      <c r="C1049" s="3" t="str">
        <f>TEXT(Sales_Data[[#This Row],[OrderDate]],"mmmm")</f>
        <v>March</v>
      </c>
      <c r="D1049" s="3" t="str">
        <f t="shared" si="32"/>
        <v>2025</v>
      </c>
      <c r="E1049" t="s">
        <v>39</v>
      </c>
      <c r="F1049" t="s">
        <v>46</v>
      </c>
      <c r="G1049" t="s">
        <v>29</v>
      </c>
      <c r="H1049" t="s">
        <v>20</v>
      </c>
      <c r="I1049" t="s">
        <v>100</v>
      </c>
      <c r="J1049">
        <v>42</v>
      </c>
      <c r="K1049">
        <v>15000</v>
      </c>
      <c r="L1049" s="7">
        <f>Sales_Data[[#This Row],[OrderQuantity]] *Sales_Data[[#This Row],[UnitPrice]]</f>
        <v>630000</v>
      </c>
      <c r="M1049" s="7">
        <f>Sales_Data[[#This Row],[UnitPrice]]-Sales_Data[[#This Row],[UnitCost]]</f>
        <v>5500</v>
      </c>
      <c r="N1049" s="7">
        <f>Sales_Data[[#This Row],[Gross Revenue]]-Sales_Data[[#This Row],[Discount Amount ]]</f>
        <v>624500</v>
      </c>
      <c r="O1049" s="7">
        <f>Sales_Data[[#This Row],[OrderQuantity]] *Sales_Data[[#This Row],[UnitCost]]</f>
        <v>399000</v>
      </c>
      <c r="P1049" s="7">
        <f>Sales_Data[[#This Row],[ItemCost]] +Sales_Data[[#This Row],[ShippingCost]]</f>
        <v>399743.06</v>
      </c>
      <c r="Q1049" s="7">
        <f>Sales_Data[[#This Row],[Gross Revenue]]-Sales_Data[[#This Row],[TotalFinancialCost]]</f>
        <v>230256.94</v>
      </c>
      <c r="R1049" s="7">
        <f>Sales_Data[[#This Row],[Actul Bill Amount]]-Sales_Data[[#This Row],[ShippingCost]]</f>
        <v>623756.93999999994</v>
      </c>
      <c r="S1049">
        <v>589</v>
      </c>
      <c r="T1049">
        <v>743.06</v>
      </c>
      <c r="U1049" t="s">
        <v>53</v>
      </c>
      <c r="V1049">
        <v>9500</v>
      </c>
      <c r="W1049" t="s">
        <v>22</v>
      </c>
      <c r="X1049" t="str">
        <f t="shared" si="33"/>
        <v>Nagpur</v>
      </c>
    </row>
    <row r="1050" spans="1:24" x14ac:dyDescent="0.4">
      <c r="A1050">
        <v>101049</v>
      </c>
      <c r="B1050" s="5">
        <v>45789.455555555556</v>
      </c>
      <c r="C1050" s="3" t="str">
        <f>TEXT(Sales_Data[[#This Row],[OrderDate]],"mmmm")</f>
        <v>May</v>
      </c>
      <c r="D1050" s="3" t="str">
        <f t="shared" si="32"/>
        <v>2025</v>
      </c>
      <c r="E1050" t="s">
        <v>19</v>
      </c>
      <c r="F1050" t="s">
        <v>55</v>
      </c>
      <c r="G1050" t="s">
        <v>29</v>
      </c>
      <c r="H1050" t="s">
        <v>37</v>
      </c>
      <c r="I1050" t="s">
        <v>100</v>
      </c>
      <c r="J1050">
        <v>59</v>
      </c>
      <c r="K1050">
        <v>1200</v>
      </c>
      <c r="L1050" s="7">
        <f>Sales_Data[[#This Row],[OrderQuantity]] *Sales_Data[[#This Row],[UnitPrice]]</f>
        <v>70800</v>
      </c>
      <c r="M1050" s="7">
        <f>Sales_Data[[#This Row],[UnitPrice]]-Sales_Data[[#This Row],[UnitCost]]</f>
        <v>400</v>
      </c>
      <c r="N1050" s="7">
        <f>Sales_Data[[#This Row],[Gross Revenue]]-Sales_Data[[#This Row],[Discount Amount ]]</f>
        <v>70400</v>
      </c>
      <c r="O1050" s="7">
        <f>Sales_Data[[#This Row],[OrderQuantity]] *Sales_Data[[#This Row],[UnitCost]]</f>
        <v>47200</v>
      </c>
      <c r="P1050" s="7">
        <f>Sales_Data[[#This Row],[ItemCost]] +Sales_Data[[#This Row],[ShippingCost]]</f>
        <v>47651.31</v>
      </c>
      <c r="Q1050" s="7">
        <f>Sales_Data[[#This Row],[Gross Revenue]]-Sales_Data[[#This Row],[TotalFinancialCost]]</f>
        <v>23148.690000000002</v>
      </c>
      <c r="R1050" s="7">
        <f>Sales_Data[[#This Row],[Actul Bill Amount]]-Sales_Data[[#This Row],[ShippingCost]]</f>
        <v>69948.69</v>
      </c>
      <c r="S1050">
        <v>1079</v>
      </c>
      <c r="T1050">
        <v>451.31</v>
      </c>
      <c r="U1050" t="s">
        <v>58</v>
      </c>
      <c r="V1050">
        <v>800</v>
      </c>
      <c r="W1050" t="s">
        <v>38</v>
      </c>
      <c r="X1050" t="str">
        <f t="shared" si="33"/>
        <v>Kolkata</v>
      </c>
    </row>
    <row r="1051" spans="1:24" x14ac:dyDescent="0.4">
      <c r="A1051">
        <v>101050</v>
      </c>
      <c r="B1051" s="5">
        <v>45746.01666666667</v>
      </c>
      <c r="C1051" s="3" t="str">
        <f>TEXT(Sales_Data[[#This Row],[OrderDate]],"mmmm")</f>
        <v>March</v>
      </c>
      <c r="D1051" s="3" t="str">
        <f t="shared" si="32"/>
        <v>2025</v>
      </c>
      <c r="E1051" t="s">
        <v>19</v>
      </c>
      <c r="F1051" t="s">
        <v>28</v>
      </c>
      <c r="G1051" t="s">
        <v>15</v>
      </c>
      <c r="H1051" t="s">
        <v>25</v>
      </c>
      <c r="I1051" t="s">
        <v>100</v>
      </c>
      <c r="J1051">
        <v>26</v>
      </c>
      <c r="K1051">
        <v>450</v>
      </c>
      <c r="L1051" s="7">
        <f>Sales_Data[[#This Row],[OrderQuantity]] *Sales_Data[[#This Row],[UnitPrice]]</f>
        <v>11700</v>
      </c>
      <c r="M1051" s="7">
        <f>Sales_Data[[#This Row],[UnitPrice]]-Sales_Data[[#This Row],[UnitCost]]</f>
        <v>250</v>
      </c>
      <c r="N1051" s="7">
        <f>Sales_Data[[#This Row],[Gross Revenue]]-Sales_Data[[#This Row],[Discount Amount ]]</f>
        <v>11450</v>
      </c>
      <c r="O1051" s="7">
        <f>Sales_Data[[#This Row],[OrderQuantity]] *Sales_Data[[#This Row],[UnitCost]]</f>
        <v>5200</v>
      </c>
      <c r="P1051" s="7">
        <f>Sales_Data[[#This Row],[ItemCost]] +Sales_Data[[#This Row],[ShippingCost]]</f>
        <v>6570.21</v>
      </c>
      <c r="Q1051" s="7">
        <f>Sales_Data[[#This Row],[Gross Revenue]]-Sales_Data[[#This Row],[TotalFinancialCost]]</f>
        <v>5129.79</v>
      </c>
      <c r="R1051" s="7">
        <f>Sales_Data[[#This Row],[Actul Bill Amount]]-Sales_Data[[#This Row],[ShippingCost]]</f>
        <v>10079.790000000001</v>
      </c>
      <c r="S1051">
        <v>412</v>
      </c>
      <c r="T1051">
        <v>1370.21</v>
      </c>
      <c r="U1051" t="s">
        <v>30</v>
      </c>
      <c r="V1051">
        <v>200</v>
      </c>
      <c r="W1051" t="s">
        <v>27</v>
      </c>
      <c r="X1051" t="str">
        <f t="shared" si="33"/>
        <v>Mumbai</v>
      </c>
    </row>
    <row r="1052" spans="1:24" x14ac:dyDescent="0.4">
      <c r="A1052">
        <v>101051</v>
      </c>
      <c r="B1052" s="5">
        <v>45894.498611111114</v>
      </c>
      <c r="C1052" s="3" t="str">
        <f>TEXT(Sales_Data[[#This Row],[OrderDate]],"mmmm")</f>
        <v>August</v>
      </c>
      <c r="D1052" s="3" t="str">
        <f t="shared" si="32"/>
        <v>2025</v>
      </c>
      <c r="E1052" t="s">
        <v>13</v>
      </c>
      <c r="F1052" t="s">
        <v>28</v>
      </c>
      <c r="G1052" t="s">
        <v>29</v>
      </c>
      <c r="H1052" t="s">
        <v>32</v>
      </c>
      <c r="I1052" t="s">
        <v>100</v>
      </c>
      <c r="J1052">
        <v>31</v>
      </c>
      <c r="K1052">
        <v>2500</v>
      </c>
      <c r="L1052" s="7">
        <f>Sales_Data[[#This Row],[OrderQuantity]] *Sales_Data[[#This Row],[UnitPrice]]</f>
        <v>77500</v>
      </c>
      <c r="M1052" s="7">
        <f>Sales_Data[[#This Row],[UnitPrice]]-Sales_Data[[#This Row],[UnitCost]]</f>
        <v>1000</v>
      </c>
      <c r="N1052" s="7">
        <f>Sales_Data[[#This Row],[Gross Revenue]]-Sales_Data[[#This Row],[Discount Amount ]]</f>
        <v>76500</v>
      </c>
      <c r="O1052" s="7">
        <f>Sales_Data[[#This Row],[OrderQuantity]] *Sales_Data[[#This Row],[UnitCost]]</f>
        <v>46500</v>
      </c>
      <c r="P1052" s="7">
        <f>Sales_Data[[#This Row],[ItemCost]] +Sales_Data[[#This Row],[ShippingCost]]</f>
        <v>47027.61</v>
      </c>
      <c r="Q1052" s="7">
        <f>Sales_Data[[#This Row],[Gross Revenue]]-Sales_Data[[#This Row],[TotalFinancialCost]]</f>
        <v>30472.39</v>
      </c>
      <c r="R1052" s="7">
        <f>Sales_Data[[#This Row],[Actul Bill Amount]]-Sales_Data[[#This Row],[ShippingCost]]</f>
        <v>75972.39</v>
      </c>
      <c r="S1052">
        <v>715</v>
      </c>
      <c r="T1052">
        <v>527.61</v>
      </c>
      <c r="U1052" t="s">
        <v>54</v>
      </c>
      <c r="V1052">
        <v>1500</v>
      </c>
      <c r="W1052" t="s">
        <v>33</v>
      </c>
      <c r="X1052" t="str">
        <f t="shared" si="33"/>
        <v>Delhi</v>
      </c>
    </row>
    <row r="1053" spans="1:24" x14ac:dyDescent="0.4">
      <c r="A1053">
        <v>101052</v>
      </c>
      <c r="B1053" s="5">
        <v>45699.982638888891</v>
      </c>
      <c r="C1053" s="3" t="str">
        <f>TEXT(Sales_Data[[#This Row],[OrderDate]],"mmmm")</f>
        <v>February</v>
      </c>
      <c r="D1053" s="3" t="str">
        <f t="shared" si="32"/>
        <v>2025</v>
      </c>
      <c r="E1053" t="s">
        <v>50</v>
      </c>
      <c r="F1053" t="s">
        <v>14</v>
      </c>
      <c r="G1053" t="s">
        <v>29</v>
      </c>
      <c r="H1053" t="s">
        <v>37</v>
      </c>
      <c r="I1053" t="s">
        <v>100</v>
      </c>
      <c r="J1053">
        <v>32</v>
      </c>
      <c r="K1053">
        <v>3200</v>
      </c>
      <c r="L1053" s="7">
        <f>Sales_Data[[#This Row],[OrderQuantity]] *Sales_Data[[#This Row],[UnitPrice]]</f>
        <v>102400</v>
      </c>
      <c r="M1053" s="7">
        <f>Sales_Data[[#This Row],[UnitPrice]]-Sales_Data[[#This Row],[UnitCost]]</f>
        <v>1200</v>
      </c>
      <c r="N1053" s="7">
        <f>Sales_Data[[#This Row],[Gross Revenue]]-Sales_Data[[#This Row],[Discount Amount ]]</f>
        <v>101200</v>
      </c>
      <c r="O1053" s="7">
        <f>Sales_Data[[#This Row],[OrderQuantity]] *Sales_Data[[#This Row],[UnitCost]]</f>
        <v>64000</v>
      </c>
      <c r="P1053" s="7">
        <f>Sales_Data[[#This Row],[ItemCost]] +Sales_Data[[#This Row],[ShippingCost]]</f>
        <v>64452.3</v>
      </c>
      <c r="Q1053" s="7">
        <f>Sales_Data[[#This Row],[Gross Revenue]]-Sales_Data[[#This Row],[TotalFinancialCost]]</f>
        <v>37947.699999999997</v>
      </c>
      <c r="R1053" s="7">
        <f>Sales_Data[[#This Row],[Actul Bill Amount]]-Sales_Data[[#This Row],[ShippingCost]]</f>
        <v>100747.7</v>
      </c>
      <c r="S1053">
        <v>511</v>
      </c>
      <c r="T1053">
        <v>452.3</v>
      </c>
      <c r="U1053" t="s">
        <v>17</v>
      </c>
      <c r="V1053">
        <v>2000</v>
      </c>
      <c r="W1053" t="s">
        <v>38</v>
      </c>
      <c r="X1053" t="str">
        <f t="shared" si="33"/>
        <v>Kolkata</v>
      </c>
    </row>
    <row r="1054" spans="1:24" x14ac:dyDescent="0.4">
      <c r="A1054">
        <v>101053</v>
      </c>
      <c r="B1054" s="5">
        <v>45746.807638888888</v>
      </c>
      <c r="C1054" s="3" t="str">
        <f>TEXT(Sales_Data[[#This Row],[OrderDate]],"mmmm")</f>
        <v>March</v>
      </c>
      <c r="D1054" s="3" t="str">
        <f t="shared" si="32"/>
        <v>2025</v>
      </c>
      <c r="E1054" t="s">
        <v>42</v>
      </c>
      <c r="F1054" t="s">
        <v>43</v>
      </c>
      <c r="G1054" t="s">
        <v>31</v>
      </c>
      <c r="H1054" t="s">
        <v>16</v>
      </c>
      <c r="I1054" t="s">
        <v>100</v>
      </c>
      <c r="J1054">
        <v>12</v>
      </c>
      <c r="K1054">
        <v>1800</v>
      </c>
      <c r="L1054" s="7">
        <f>Sales_Data[[#This Row],[OrderQuantity]] *Sales_Data[[#This Row],[UnitPrice]]</f>
        <v>21600</v>
      </c>
      <c r="M1054" s="7">
        <f>Sales_Data[[#This Row],[UnitPrice]]-Sales_Data[[#This Row],[UnitCost]]</f>
        <v>900</v>
      </c>
      <c r="N1054" s="7">
        <f>Sales_Data[[#This Row],[Gross Revenue]]-Sales_Data[[#This Row],[Discount Amount ]]</f>
        <v>20700</v>
      </c>
      <c r="O1054" s="7">
        <f>Sales_Data[[#This Row],[OrderQuantity]] *Sales_Data[[#This Row],[UnitCost]]</f>
        <v>10800</v>
      </c>
      <c r="P1054" s="7">
        <f>Sales_Data[[#This Row],[ItemCost]] +Sales_Data[[#This Row],[ShippingCost]]</f>
        <v>12142.95</v>
      </c>
      <c r="Q1054" s="7">
        <f>Sales_Data[[#This Row],[Gross Revenue]]-Sales_Data[[#This Row],[TotalFinancialCost]]</f>
        <v>9457.0499999999993</v>
      </c>
      <c r="R1054" s="7">
        <f>Sales_Data[[#This Row],[Actul Bill Amount]]-Sales_Data[[#This Row],[ShippingCost]]</f>
        <v>19357.05</v>
      </c>
      <c r="S1054">
        <v>1155</v>
      </c>
      <c r="T1054">
        <v>1342.95</v>
      </c>
      <c r="U1054" t="s">
        <v>51</v>
      </c>
      <c r="V1054">
        <v>900</v>
      </c>
      <c r="W1054" t="s">
        <v>18</v>
      </c>
      <c r="X1054" t="str">
        <f t="shared" si="33"/>
        <v>Bengaluru</v>
      </c>
    </row>
    <row r="1055" spans="1:24" x14ac:dyDescent="0.4">
      <c r="A1055">
        <v>101054</v>
      </c>
      <c r="B1055" s="5">
        <v>45953.051388888889</v>
      </c>
      <c r="C1055" s="3" t="str">
        <f>TEXT(Sales_Data[[#This Row],[OrderDate]],"mmmm")</f>
        <v>October</v>
      </c>
      <c r="D1055" s="3" t="str">
        <f t="shared" si="32"/>
        <v>2025</v>
      </c>
      <c r="E1055" t="s">
        <v>45</v>
      </c>
      <c r="F1055" t="s">
        <v>14</v>
      </c>
      <c r="G1055" t="s">
        <v>15</v>
      </c>
      <c r="H1055" t="s">
        <v>32</v>
      </c>
      <c r="I1055" t="s">
        <v>100</v>
      </c>
      <c r="J1055">
        <v>49</v>
      </c>
      <c r="K1055">
        <v>3200</v>
      </c>
      <c r="L1055" s="7">
        <f>Sales_Data[[#This Row],[OrderQuantity]] *Sales_Data[[#This Row],[UnitPrice]]</f>
        <v>156800</v>
      </c>
      <c r="M1055" s="7">
        <f>Sales_Data[[#This Row],[UnitPrice]]-Sales_Data[[#This Row],[UnitCost]]</f>
        <v>1200</v>
      </c>
      <c r="N1055" s="7">
        <f>Sales_Data[[#This Row],[Gross Revenue]]-Sales_Data[[#This Row],[Discount Amount ]]</f>
        <v>155600</v>
      </c>
      <c r="O1055" s="7">
        <f>Sales_Data[[#This Row],[OrderQuantity]] *Sales_Data[[#This Row],[UnitCost]]</f>
        <v>98000</v>
      </c>
      <c r="P1055" s="7">
        <f>Sales_Data[[#This Row],[ItemCost]] +Sales_Data[[#This Row],[ShippingCost]]</f>
        <v>98239.84</v>
      </c>
      <c r="Q1055" s="7">
        <f>Sales_Data[[#This Row],[Gross Revenue]]-Sales_Data[[#This Row],[TotalFinancialCost]]</f>
        <v>58560.160000000003</v>
      </c>
      <c r="R1055" s="7">
        <f>Sales_Data[[#This Row],[Actul Bill Amount]]-Sales_Data[[#This Row],[ShippingCost]]</f>
        <v>155360.16</v>
      </c>
      <c r="S1055">
        <v>539</v>
      </c>
      <c r="T1055">
        <v>239.84</v>
      </c>
      <c r="U1055" t="s">
        <v>17</v>
      </c>
      <c r="V1055">
        <v>2000</v>
      </c>
      <c r="W1055" t="s">
        <v>33</v>
      </c>
      <c r="X1055" t="str">
        <f t="shared" si="33"/>
        <v>Delhi</v>
      </c>
    </row>
    <row r="1056" spans="1:24" x14ac:dyDescent="0.4">
      <c r="A1056">
        <v>101055</v>
      </c>
      <c r="B1056" s="5">
        <v>45985.009722222225</v>
      </c>
      <c r="C1056" s="3" t="str">
        <f>TEXT(Sales_Data[[#This Row],[OrderDate]],"mmmm")</f>
        <v>November</v>
      </c>
      <c r="D1056" s="3" t="str">
        <f t="shared" si="32"/>
        <v>2025</v>
      </c>
      <c r="E1056" t="s">
        <v>48</v>
      </c>
      <c r="F1056" t="s">
        <v>43</v>
      </c>
      <c r="G1056" t="s">
        <v>15</v>
      </c>
      <c r="H1056" t="s">
        <v>20</v>
      </c>
      <c r="I1056" t="s">
        <v>100</v>
      </c>
      <c r="J1056">
        <v>86</v>
      </c>
      <c r="K1056">
        <v>2800</v>
      </c>
      <c r="L1056" s="7">
        <f>Sales_Data[[#This Row],[OrderQuantity]] *Sales_Data[[#This Row],[UnitPrice]]</f>
        <v>240800</v>
      </c>
      <c r="M1056" s="7">
        <f>Sales_Data[[#This Row],[UnitPrice]]-Sales_Data[[#This Row],[UnitCost]]</f>
        <v>1300</v>
      </c>
      <c r="N1056" s="7">
        <f>Sales_Data[[#This Row],[Gross Revenue]]-Sales_Data[[#This Row],[Discount Amount ]]</f>
        <v>239500</v>
      </c>
      <c r="O1056" s="7">
        <f>Sales_Data[[#This Row],[OrderQuantity]] *Sales_Data[[#This Row],[UnitCost]]</f>
        <v>129000</v>
      </c>
      <c r="P1056" s="7">
        <f>Sales_Data[[#This Row],[ItemCost]] +Sales_Data[[#This Row],[ShippingCost]]</f>
        <v>130036.68</v>
      </c>
      <c r="Q1056" s="7">
        <f>Sales_Data[[#This Row],[Gross Revenue]]-Sales_Data[[#This Row],[TotalFinancialCost]]</f>
        <v>110763.32</v>
      </c>
      <c r="R1056" s="7">
        <f>Sales_Data[[#This Row],[Actul Bill Amount]]-Sales_Data[[#This Row],[ShippingCost]]</f>
        <v>238463.32</v>
      </c>
      <c r="S1056">
        <v>311</v>
      </c>
      <c r="T1056">
        <v>1036.68</v>
      </c>
      <c r="U1056" t="s">
        <v>61</v>
      </c>
      <c r="V1056">
        <v>1500</v>
      </c>
      <c r="W1056" t="s">
        <v>22</v>
      </c>
      <c r="X1056" t="str">
        <f t="shared" si="33"/>
        <v>Nagpur</v>
      </c>
    </row>
    <row r="1057" spans="1:24" x14ac:dyDescent="0.4">
      <c r="A1057">
        <v>101056</v>
      </c>
      <c r="B1057" s="5">
        <v>45952.603472222225</v>
      </c>
      <c r="C1057" s="3" t="str">
        <f>TEXT(Sales_Data[[#This Row],[OrderDate]],"mmmm")</f>
        <v>October</v>
      </c>
      <c r="D1057" s="3" t="str">
        <f t="shared" si="32"/>
        <v>2025</v>
      </c>
      <c r="E1057" t="s">
        <v>34</v>
      </c>
      <c r="F1057" t="s">
        <v>35</v>
      </c>
      <c r="G1057" t="s">
        <v>15</v>
      </c>
      <c r="H1057" t="s">
        <v>20</v>
      </c>
      <c r="I1057" t="s">
        <v>100</v>
      </c>
      <c r="J1057">
        <v>67</v>
      </c>
      <c r="K1057">
        <v>8500</v>
      </c>
      <c r="L1057" s="7">
        <f>Sales_Data[[#This Row],[OrderQuantity]] *Sales_Data[[#This Row],[UnitPrice]]</f>
        <v>569500</v>
      </c>
      <c r="M1057" s="7">
        <f>Sales_Data[[#This Row],[UnitPrice]]-Sales_Data[[#This Row],[UnitCost]]</f>
        <v>3000</v>
      </c>
      <c r="N1057" s="7">
        <f>Sales_Data[[#This Row],[Gross Revenue]]-Sales_Data[[#This Row],[Discount Amount ]]</f>
        <v>566500</v>
      </c>
      <c r="O1057" s="7">
        <f>Sales_Data[[#This Row],[OrderQuantity]] *Sales_Data[[#This Row],[UnitCost]]</f>
        <v>368500</v>
      </c>
      <c r="P1057" s="7">
        <f>Sales_Data[[#This Row],[ItemCost]] +Sales_Data[[#This Row],[ShippingCost]]</f>
        <v>369119.23</v>
      </c>
      <c r="Q1057" s="7">
        <f>Sales_Data[[#This Row],[Gross Revenue]]-Sales_Data[[#This Row],[TotalFinancialCost]]</f>
        <v>200380.77000000002</v>
      </c>
      <c r="R1057" s="7">
        <f>Sales_Data[[#This Row],[Actul Bill Amount]]-Sales_Data[[#This Row],[ShippingCost]]</f>
        <v>565880.77</v>
      </c>
      <c r="S1057">
        <v>417</v>
      </c>
      <c r="T1057">
        <v>619.23</v>
      </c>
      <c r="U1057" t="s">
        <v>49</v>
      </c>
      <c r="V1057">
        <v>5500</v>
      </c>
      <c r="W1057" t="s">
        <v>22</v>
      </c>
      <c r="X1057" t="str">
        <f t="shared" si="33"/>
        <v>Nagpur</v>
      </c>
    </row>
    <row r="1058" spans="1:24" x14ac:dyDescent="0.4">
      <c r="A1058">
        <v>101057</v>
      </c>
      <c r="B1058" s="5">
        <v>45761.520138888889</v>
      </c>
      <c r="C1058" s="3" t="str">
        <f>TEXT(Sales_Data[[#This Row],[OrderDate]],"mmmm")</f>
        <v>April</v>
      </c>
      <c r="D1058" s="3" t="str">
        <f t="shared" si="32"/>
        <v>2025</v>
      </c>
      <c r="E1058" t="s">
        <v>13</v>
      </c>
      <c r="F1058" t="s">
        <v>40</v>
      </c>
      <c r="G1058" t="s">
        <v>15</v>
      </c>
      <c r="H1058" t="s">
        <v>20</v>
      </c>
      <c r="I1058" t="s">
        <v>100</v>
      </c>
      <c r="J1058">
        <v>11</v>
      </c>
      <c r="K1058">
        <v>5500</v>
      </c>
      <c r="L1058" s="7">
        <f>Sales_Data[[#This Row],[OrderQuantity]] *Sales_Data[[#This Row],[UnitPrice]]</f>
        <v>60500</v>
      </c>
      <c r="M1058" s="7">
        <f>Sales_Data[[#This Row],[UnitPrice]]-Sales_Data[[#This Row],[UnitCost]]</f>
        <v>2000</v>
      </c>
      <c r="N1058" s="7">
        <f>Sales_Data[[#This Row],[Gross Revenue]]-Sales_Data[[#This Row],[Discount Amount ]]</f>
        <v>58500</v>
      </c>
      <c r="O1058" s="7">
        <f>Sales_Data[[#This Row],[OrderQuantity]] *Sales_Data[[#This Row],[UnitCost]]</f>
        <v>38500</v>
      </c>
      <c r="P1058" s="7">
        <f>Sales_Data[[#This Row],[ItemCost]] +Sales_Data[[#This Row],[ShippingCost]]</f>
        <v>38937.72</v>
      </c>
      <c r="Q1058" s="7">
        <f>Sales_Data[[#This Row],[Gross Revenue]]-Sales_Data[[#This Row],[TotalFinancialCost]]</f>
        <v>21562.28</v>
      </c>
      <c r="R1058" s="7">
        <f>Sales_Data[[#This Row],[Actul Bill Amount]]-Sales_Data[[#This Row],[ShippingCost]]</f>
        <v>58062.28</v>
      </c>
      <c r="S1058">
        <v>875</v>
      </c>
      <c r="T1058">
        <v>437.72</v>
      </c>
      <c r="U1058" t="s">
        <v>41</v>
      </c>
      <c r="V1058">
        <v>3500</v>
      </c>
      <c r="W1058" t="s">
        <v>22</v>
      </c>
      <c r="X1058" t="str">
        <f t="shared" si="33"/>
        <v>Nagpur</v>
      </c>
    </row>
    <row r="1059" spans="1:24" x14ac:dyDescent="0.4">
      <c r="A1059">
        <v>101058</v>
      </c>
      <c r="B1059" s="5">
        <v>45671.908333333333</v>
      </c>
      <c r="C1059" s="3" t="str">
        <f>TEXT(Sales_Data[[#This Row],[OrderDate]],"mmmm")</f>
        <v>January</v>
      </c>
      <c r="D1059" s="3" t="str">
        <f t="shared" si="32"/>
        <v>2025</v>
      </c>
      <c r="E1059" t="s">
        <v>50</v>
      </c>
      <c r="F1059" t="s">
        <v>24</v>
      </c>
      <c r="G1059" t="s">
        <v>15</v>
      </c>
      <c r="H1059" t="s">
        <v>16</v>
      </c>
      <c r="I1059" t="s">
        <v>100</v>
      </c>
      <c r="J1059">
        <v>67</v>
      </c>
      <c r="K1059">
        <v>3500</v>
      </c>
      <c r="L1059" s="7">
        <f>Sales_Data[[#This Row],[OrderQuantity]] *Sales_Data[[#This Row],[UnitPrice]]</f>
        <v>234500</v>
      </c>
      <c r="M1059" s="7">
        <f>Sales_Data[[#This Row],[UnitPrice]]-Sales_Data[[#This Row],[UnitCost]]</f>
        <v>1300</v>
      </c>
      <c r="N1059" s="7">
        <f>Sales_Data[[#This Row],[Gross Revenue]]-Sales_Data[[#This Row],[Discount Amount ]]</f>
        <v>233200</v>
      </c>
      <c r="O1059" s="7">
        <f>Sales_Data[[#This Row],[OrderQuantity]] *Sales_Data[[#This Row],[UnitCost]]</f>
        <v>147400</v>
      </c>
      <c r="P1059" s="7">
        <f>Sales_Data[[#This Row],[ItemCost]] +Sales_Data[[#This Row],[ShippingCost]]</f>
        <v>148444.62</v>
      </c>
      <c r="Q1059" s="7">
        <f>Sales_Data[[#This Row],[Gross Revenue]]-Sales_Data[[#This Row],[TotalFinancialCost]]</f>
        <v>86055.38</v>
      </c>
      <c r="R1059" s="7">
        <f>Sales_Data[[#This Row],[Actul Bill Amount]]-Sales_Data[[#This Row],[ShippingCost]]</f>
        <v>232155.38</v>
      </c>
      <c r="S1059">
        <v>440</v>
      </c>
      <c r="T1059">
        <v>1044.6199999999999</v>
      </c>
      <c r="U1059" t="s">
        <v>59</v>
      </c>
      <c r="V1059">
        <v>2200</v>
      </c>
      <c r="W1059" t="s">
        <v>18</v>
      </c>
      <c r="X1059" t="str">
        <f t="shared" si="33"/>
        <v>Bengaluru</v>
      </c>
    </row>
    <row r="1060" spans="1:24" x14ac:dyDescent="0.4">
      <c r="A1060">
        <v>101059</v>
      </c>
      <c r="B1060" s="5">
        <v>45945.532638888886</v>
      </c>
      <c r="C1060" s="3" t="str">
        <f>TEXT(Sales_Data[[#This Row],[OrderDate]],"mmmm")</f>
        <v>October</v>
      </c>
      <c r="D1060" s="3" t="str">
        <f t="shared" si="32"/>
        <v>2025</v>
      </c>
      <c r="E1060" t="s">
        <v>39</v>
      </c>
      <c r="F1060" t="s">
        <v>35</v>
      </c>
      <c r="G1060" t="s">
        <v>31</v>
      </c>
      <c r="H1060" t="s">
        <v>37</v>
      </c>
      <c r="I1060" t="s">
        <v>100</v>
      </c>
      <c r="J1060">
        <v>76</v>
      </c>
      <c r="K1060">
        <v>8500</v>
      </c>
      <c r="L1060" s="7">
        <f>Sales_Data[[#This Row],[OrderQuantity]] *Sales_Data[[#This Row],[UnitPrice]]</f>
        <v>646000</v>
      </c>
      <c r="M1060" s="7">
        <f>Sales_Data[[#This Row],[UnitPrice]]-Sales_Data[[#This Row],[UnitCost]]</f>
        <v>3000</v>
      </c>
      <c r="N1060" s="7">
        <f>Sales_Data[[#This Row],[Gross Revenue]]-Sales_Data[[#This Row],[Discount Amount ]]</f>
        <v>643000</v>
      </c>
      <c r="O1060" s="7">
        <f>Sales_Data[[#This Row],[OrderQuantity]] *Sales_Data[[#This Row],[UnitCost]]</f>
        <v>418000</v>
      </c>
      <c r="P1060" s="7">
        <f>Sales_Data[[#This Row],[ItemCost]] +Sales_Data[[#This Row],[ShippingCost]]</f>
        <v>419100.06</v>
      </c>
      <c r="Q1060" s="7">
        <f>Sales_Data[[#This Row],[Gross Revenue]]-Sales_Data[[#This Row],[TotalFinancialCost]]</f>
        <v>226899.94</v>
      </c>
      <c r="R1060" s="7">
        <f>Sales_Data[[#This Row],[Actul Bill Amount]]-Sales_Data[[#This Row],[ShippingCost]]</f>
        <v>641899.93999999994</v>
      </c>
      <c r="S1060">
        <v>499</v>
      </c>
      <c r="T1060">
        <v>1100.06</v>
      </c>
      <c r="U1060" t="s">
        <v>49</v>
      </c>
      <c r="V1060">
        <v>5500</v>
      </c>
      <c r="W1060" t="s">
        <v>38</v>
      </c>
      <c r="X1060" t="str">
        <f t="shared" si="33"/>
        <v>Kolkata</v>
      </c>
    </row>
    <row r="1061" spans="1:24" x14ac:dyDescent="0.4">
      <c r="A1061">
        <v>101060</v>
      </c>
      <c r="B1061" s="5">
        <v>45836.501388888886</v>
      </c>
      <c r="C1061" s="3" t="str">
        <f>TEXT(Sales_Data[[#This Row],[OrderDate]],"mmmm")</f>
        <v>June</v>
      </c>
      <c r="D1061" s="3" t="str">
        <f t="shared" si="32"/>
        <v>2025</v>
      </c>
      <c r="E1061" t="s">
        <v>34</v>
      </c>
      <c r="F1061" t="s">
        <v>24</v>
      </c>
      <c r="G1061" t="s">
        <v>15</v>
      </c>
      <c r="H1061" t="s">
        <v>37</v>
      </c>
      <c r="I1061" t="s">
        <v>100</v>
      </c>
      <c r="J1061">
        <v>48</v>
      </c>
      <c r="K1061">
        <v>25000</v>
      </c>
      <c r="L1061" s="7">
        <f>Sales_Data[[#This Row],[OrderQuantity]] *Sales_Data[[#This Row],[UnitPrice]]</f>
        <v>1200000</v>
      </c>
      <c r="M1061" s="7">
        <f>Sales_Data[[#This Row],[UnitPrice]]-Sales_Data[[#This Row],[UnitCost]]</f>
        <v>7000</v>
      </c>
      <c r="N1061" s="7">
        <f>Sales_Data[[#This Row],[Gross Revenue]]-Sales_Data[[#This Row],[Discount Amount ]]</f>
        <v>1193000</v>
      </c>
      <c r="O1061" s="7">
        <f>Sales_Data[[#This Row],[OrderQuantity]] *Sales_Data[[#This Row],[UnitCost]]</f>
        <v>864000</v>
      </c>
      <c r="P1061" s="7">
        <f>Sales_Data[[#This Row],[ItemCost]] +Sales_Data[[#This Row],[ShippingCost]]</f>
        <v>864759.87</v>
      </c>
      <c r="Q1061" s="7">
        <f>Sales_Data[[#This Row],[Gross Revenue]]-Sales_Data[[#This Row],[TotalFinancialCost]]</f>
        <v>335240.13</v>
      </c>
      <c r="R1061" s="7">
        <f>Sales_Data[[#This Row],[Actul Bill Amount]]-Sales_Data[[#This Row],[ShippingCost]]</f>
        <v>1192240.1299999999</v>
      </c>
      <c r="S1061">
        <v>643</v>
      </c>
      <c r="T1061">
        <v>759.87</v>
      </c>
      <c r="U1061" t="s">
        <v>60</v>
      </c>
      <c r="V1061">
        <v>18000</v>
      </c>
      <c r="W1061" t="s">
        <v>38</v>
      </c>
      <c r="X1061" t="str">
        <f t="shared" si="33"/>
        <v>Kolkata</v>
      </c>
    </row>
    <row r="1062" spans="1:24" x14ac:dyDescent="0.4">
      <c r="A1062">
        <v>101061</v>
      </c>
      <c r="B1062" s="5">
        <v>45782.667361111111</v>
      </c>
      <c r="C1062" s="3" t="str">
        <f>TEXT(Sales_Data[[#This Row],[OrderDate]],"mmmm")</f>
        <v>May</v>
      </c>
      <c r="D1062" s="3" t="str">
        <f t="shared" si="32"/>
        <v>2025</v>
      </c>
      <c r="E1062" t="s">
        <v>45</v>
      </c>
      <c r="F1062" t="s">
        <v>28</v>
      </c>
      <c r="G1062" t="s">
        <v>29</v>
      </c>
      <c r="H1062" t="s">
        <v>25</v>
      </c>
      <c r="I1062" t="s">
        <v>100</v>
      </c>
      <c r="J1062">
        <v>73</v>
      </c>
      <c r="K1062">
        <v>2500</v>
      </c>
      <c r="L1062" s="7">
        <f>Sales_Data[[#This Row],[OrderQuantity]] *Sales_Data[[#This Row],[UnitPrice]]</f>
        <v>182500</v>
      </c>
      <c r="M1062" s="7">
        <f>Sales_Data[[#This Row],[UnitPrice]]-Sales_Data[[#This Row],[UnitCost]]</f>
        <v>1000</v>
      </c>
      <c r="N1062" s="7">
        <f>Sales_Data[[#This Row],[Gross Revenue]]-Sales_Data[[#This Row],[Discount Amount ]]</f>
        <v>181500</v>
      </c>
      <c r="O1062" s="7">
        <f>Sales_Data[[#This Row],[OrderQuantity]] *Sales_Data[[#This Row],[UnitCost]]</f>
        <v>109500</v>
      </c>
      <c r="P1062" s="7">
        <f>Sales_Data[[#This Row],[ItemCost]] +Sales_Data[[#This Row],[ShippingCost]]</f>
        <v>110034.58</v>
      </c>
      <c r="Q1062" s="7">
        <f>Sales_Data[[#This Row],[Gross Revenue]]-Sales_Data[[#This Row],[TotalFinancialCost]]</f>
        <v>72465.42</v>
      </c>
      <c r="R1062" s="7">
        <f>Sales_Data[[#This Row],[Actul Bill Amount]]-Sales_Data[[#This Row],[ShippingCost]]</f>
        <v>180965.42</v>
      </c>
      <c r="S1062">
        <v>992</v>
      </c>
      <c r="T1062">
        <v>534.58000000000004</v>
      </c>
      <c r="U1062" t="s">
        <v>54</v>
      </c>
      <c r="V1062">
        <v>1500</v>
      </c>
      <c r="W1062" t="s">
        <v>27</v>
      </c>
      <c r="X1062" t="str">
        <f t="shared" si="33"/>
        <v>Mumbai</v>
      </c>
    </row>
    <row r="1063" spans="1:24" x14ac:dyDescent="0.4">
      <c r="A1063">
        <v>101062</v>
      </c>
      <c r="B1063" s="5">
        <v>46010.224999999999</v>
      </c>
      <c r="C1063" s="3" t="str">
        <f>TEXT(Sales_Data[[#This Row],[OrderDate]],"mmmm")</f>
        <v>December</v>
      </c>
      <c r="D1063" s="3" t="str">
        <f t="shared" si="32"/>
        <v>2025</v>
      </c>
      <c r="E1063" t="s">
        <v>50</v>
      </c>
      <c r="F1063" t="s">
        <v>55</v>
      </c>
      <c r="G1063" t="s">
        <v>31</v>
      </c>
      <c r="H1063" t="s">
        <v>20</v>
      </c>
      <c r="I1063" t="s">
        <v>100</v>
      </c>
      <c r="J1063">
        <v>49</v>
      </c>
      <c r="K1063">
        <v>600</v>
      </c>
      <c r="L1063" s="7">
        <f>Sales_Data[[#This Row],[OrderQuantity]] *Sales_Data[[#This Row],[UnitPrice]]</f>
        <v>29400</v>
      </c>
      <c r="M1063" s="7">
        <f>Sales_Data[[#This Row],[UnitPrice]]-Sales_Data[[#This Row],[UnitCost]]</f>
        <v>250</v>
      </c>
      <c r="N1063" s="7">
        <f>Sales_Data[[#This Row],[Gross Revenue]]-Sales_Data[[#This Row],[Discount Amount ]]</f>
        <v>29150</v>
      </c>
      <c r="O1063" s="7">
        <f>Sales_Data[[#This Row],[OrderQuantity]] *Sales_Data[[#This Row],[UnitCost]]</f>
        <v>17150</v>
      </c>
      <c r="P1063" s="7">
        <f>Sales_Data[[#This Row],[ItemCost]] +Sales_Data[[#This Row],[ShippingCost]]</f>
        <v>19568.45</v>
      </c>
      <c r="Q1063" s="7">
        <f>Sales_Data[[#This Row],[Gross Revenue]]-Sales_Data[[#This Row],[TotalFinancialCost]]</f>
        <v>9831.5499999999993</v>
      </c>
      <c r="R1063" s="7">
        <f>Sales_Data[[#This Row],[Actul Bill Amount]]-Sales_Data[[#This Row],[ShippingCost]]</f>
        <v>26731.55</v>
      </c>
      <c r="S1063">
        <v>679</v>
      </c>
      <c r="T1063">
        <v>2418.4499999999998</v>
      </c>
      <c r="U1063" t="s">
        <v>57</v>
      </c>
      <c r="V1063">
        <v>350</v>
      </c>
      <c r="W1063" t="s">
        <v>22</v>
      </c>
      <c r="X1063" t="str">
        <f t="shared" si="33"/>
        <v>Nagpur</v>
      </c>
    </row>
    <row r="1064" spans="1:24" x14ac:dyDescent="0.4">
      <c r="A1064">
        <v>101063</v>
      </c>
      <c r="B1064" s="5">
        <v>45680.462500000001</v>
      </c>
      <c r="C1064" s="3" t="str">
        <f>TEXT(Sales_Data[[#This Row],[OrderDate]],"mmmm")</f>
        <v>January</v>
      </c>
      <c r="D1064" s="3" t="str">
        <f t="shared" si="32"/>
        <v>2025</v>
      </c>
      <c r="E1064" t="s">
        <v>23</v>
      </c>
      <c r="F1064" t="s">
        <v>35</v>
      </c>
      <c r="G1064" t="s">
        <v>31</v>
      </c>
      <c r="H1064" t="s">
        <v>20</v>
      </c>
      <c r="I1064" t="s">
        <v>100</v>
      </c>
      <c r="J1064">
        <v>49</v>
      </c>
      <c r="K1064">
        <v>8500</v>
      </c>
      <c r="L1064" s="7">
        <f>Sales_Data[[#This Row],[OrderQuantity]] *Sales_Data[[#This Row],[UnitPrice]]</f>
        <v>416500</v>
      </c>
      <c r="M1064" s="7">
        <f>Sales_Data[[#This Row],[UnitPrice]]-Sales_Data[[#This Row],[UnitCost]]</f>
        <v>3000</v>
      </c>
      <c r="N1064" s="7">
        <f>Sales_Data[[#This Row],[Gross Revenue]]-Sales_Data[[#This Row],[Discount Amount ]]</f>
        <v>413500</v>
      </c>
      <c r="O1064" s="7">
        <f>Sales_Data[[#This Row],[OrderQuantity]] *Sales_Data[[#This Row],[UnitCost]]</f>
        <v>269500</v>
      </c>
      <c r="P1064" s="7">
        <f>Sales_Data[[#This Row],[ItemCost]] +Sales_Data[[#This Row],[ShippingCost]]</f>
        <v>270238.40000000002</v>
      </c>
      <c r="Q1064" s="7">
        <f>Sales_Data[[#This Row],[Gross Revenue]]-Sales_Data[[#This Row],[TotalFinancialCost]]</f>
        <v>146261.59999999998</v>
      </c>
      <c r="R1064" s="7">
        <f>Sales_Data[[#This Row],[Actul Bill Amount]]-Sales_Data[[#This Row],[ShippingCost]]</f>
        <v>412761.59999999998</v>
      </c>
      <c r="S1064">
        <v>312</v>
      </c>
      <c r="T1064">
        <v>738.4</v>
      </c>
      <c r="U1064" t="s">
        <v>49</v>
      </c>
      <c r="V1064">
        <v>5500</v>
      </c>
      <c r="W1064" t="s">
        <v>22</v>
      </c>
      <c r="X1064" t="str">
        <f t="shared" si="33"/>
        <v>Nagpur</v>
      </c>
    </row>
    <row r="1065" spans="1:24" x14ac:dyDescent="0.4">
      <c r="A1065">
        <v>101064</v>
      </c>
      <c r="B1065" s="5">
        <v>45720.607638888891</v>
      </c>
      <c r="C1065" s="3" t="str">
        <f>TEXT(Sales_Data[[#This Row],[OrderDate]],"mmmm")</f>
        <v>March</v>
      </c>
      <c r="D1065" s="3" t="str">
        <f t="shared" si="32"/>
        <v>2025</v>
      </c>
      <c r="E1065" t="s">
        <v>50</v>
      </c>
      <c r="F1065" t="s">
        <v>14</v>
      </c>
      <c r="G1065" t="s">
        <v>29</v>
      </c>
      <c r="H1065" t="s">
        <v>25</v>
      </c>
      <c r="I1065" t="s">
        <v>100</v>
      </c>
      <c r="J1065">
        <v>25</v>
      </c>
      <c r="K1065">
        <v>6500</v>
      </c>
      <c r="L1065" s="7">
        <f>Sales_Data[[#This Row],[OrderQuantity]] *Sales_Data[[#This Row],[UnitPrice]]</f>
        <v>162500</v>
      </c>
      <c r="M1065" s="7">
        <f>Sales_Data[[#This Row],[UnitPrice]]-Sales_Data[[#This Row],[UnitCost]]</f>
        <v>2300</v>
      </c>
      <c r="N1065" s="7">
        <f>Sales_Data[[#This Row],[Gross Revenue]]-Sales_Data[[#This Row],[Discount Amount ]]</f>
        <v>160200</v>
      </c>
      <c r="O1065" s="7">
        <f>Sales_Data[[#This Row],[OrderQuantity]] *Sales_Data[[#This Row],[UnitCost]]</f>
        <v>105000</v>
      </c>
      <c r="P1065" s="7">
        <f>Sales_Data[[#This Row],[ItemCost]] +Sales_Data[[#This Row],[ShippingCost]]</f>
        <v>107614.95</v>
      </c>
      <c r="Q1065" s="7">
        <f>Sales_Data[[#This Row],[Gross Revenue]]-Sales_Data[[#This Row],[TotalFinancialCost]]</f>
        <v>54885.05</v>
      </c>
      <c r="R1065" s="7">
        <f>Sales_Data[[#This Row],[Actul Bill Amount]]-Sales_Data[[#This Row],[ShippingCost]]</f>
        <v>157585.04999999999</v>
      </c>
      <c r="S1065">
        <v>1193</v>
      </c>
      <c r="T1065">
        <v>2614.9499999999998</v>
      </c>
      <c r="U1065" t="s">
        <v>21</v>
      </c>
      <c r="V1065">
        <v>4200</v>
      </c>
      <c r="W1065" t="s">
        <v>27</v>
      </c>
      <c r="X1065" t="str">
        <f t="shared" si="33"/>
        <v>Mumbai</v>
      </c>
    </row>
    <row r="1066" spans="1:24" x14ac:dyDescent="0.4">
      <c r="A1066">
        <v>101065</v>
      </c>
      <c r="B1066" s="5">
        <v>45800.993055555555</v>
      </c>
      <c r="C1066" s="3" t="str">
        <f>TEXT(Sales_Data[[#This Row],[OrderDate]],"mmmm")</f>
        <v>May</v>
      </c>
      <c r="D1066" s="3" t="str">
        <f t="shared" si="32"/>
        <v>2025</v>
      </c>
      <c r="E1066" t="s">
        <v>50</v>
      </c>
      <c r="F1066" t="s">
        <v>55</v>
      </c>
      <c r="G1066" t="s">
        <v>15</v>
      </c>
      <c r="H1066" t="s">
        <v>25</v>
      </c>
      <c r="I1066" t="s">
        <v>100</v>
      </c>
      <c r="J1066">
        <v>65</v>
      </c>
      <c r="K1066">
        <v>1200</v>
      </c>
      <c r="L1066" s="7">
        <f>Sales_Data[[#This Row],[OrderQuantity]] *Sales_Data[[#This Row],[UnitPrice]]</f>
        <v>78000</v>
      </c>
      <c r="M1066" s="7">
        <f>Sales_Data[[#This Row],[UnitPrice]]-Sales_Data[[#This Row],[UnitCost]]</f>
        <v>400</v>
      </c>
      <c r="N1066" s="7">
        <f>Sales_Data[[#This Row],[Gross Revenue]]-Sales_Data[[#This Row],[Discount Amount ]]</f>
        <v>77600</v>
      </c>
      <c r="O1066" s="7">
        <f>Sales_Data[[#This Row],[OrderQuantity]] *Sales_Data[[#This Row],[UnitCost]]</f>
        <v>52000</v>
      </c>
      <c r="P1066" s="7">
        <f>Sales_Data[[#This Row],[ItemCost]] +Sales_Data[[#This Row],[ShippingCost]]</f>
        <v>53273.72</v>
      </c>
      <c r="Q1066" s="7">
        <f>Sales_Data[[#This Row],[Gross Revenue]]-Sales_Data[[#This Row],[TotalFinancialCost]]</f>
        <v>24726.28</v>
      </c>
      <c r="R1066" s="7">
        <f>Sales_Data[[#This Row],[Actul Bill Amount]]-Sales_Data[[#This Row],[ShippingCost]]</f>
        <v>76326.28</v>
      </c>
      <c r="S1066">
        <v>546</v>
      </c>
      <c r="T1066">
        <v>1273.72</v>
      </c>
      <c r="U1066" t="s">
        <v>58</v>
      </c>
      <c r="V1066">
        <v>800</v>
      </c>
      <c r="W1066" t="s">
        <v>27</v>
      </c>
      <c r="X1066" t="str">
        <f t="shared" si="33"/>
        <v>Mumbai</v>
      </c>
    </row>
    <row r="1067" spans="1:24" x14ac:dyDescent="0.4">
      <c r="A1067">
        <v>101066</v>
      </c>
      <c r="B1067" s="5">
        <v>45810.101388888892</v>
      </c>
      <c r="C1067" s="3" t="str">
        <f>TEXT(Sales_Data[[#This Row],[OrderDate]],"mmmm")</f>
        <v>June</v>
      </c>
      <c r="D1067" s="3" t="str">
        <f t="shared" si="32"/>
        <v>2025</v>
      </c>
      <c r="E1067" t="s">
        <v>48</v>
      </c>
      <c r="F1067" t="s">
        <v>46</v>
      </c>
      <c r="G1067" t="s">
        <v>29</v>
      </c>
      <c r="H1067" t="s">
        <v>25</v>
      </c>
      <c r="I1067" t="s">
        <v>100</v>
      </c>
      <c r="J1067">
        <v>62</v>
      </c>
      <c r="K1067">
        <v>4500</v>
      </c>
      <c r="L1067" s="7">
        <f>Sales_Data[[#This Row],[OrderQuantity]] *Sales_Data[[#This Row],[UnitPrice]]</f>
        <v>279000</v>
      </c>
      <c r="M1067" s="7">
        <f>Sales_Data[[#This Row],[UnitPrice]]-Sales_Data[[#This Row],[UnitCost]]</f>
        <v>1700</v>
      </c>
      <c r="N1067" s="7">
        <f>Sales_Data[[#This Row],[Gross Revenue]]-Sales_Data[[#This Row],[Discount Amount ]]</f>
        <v>277300</v>
      </c>
      <c r="O1067" s="7">
        <f>Sales_Data[[#This Row],[OrderQuantity]] *Sales_Data[[#This Row],[UnitCost]]</f>
        <v>173600</v>
      </c>
      <c r="P1067" s="7">
        <f>Sales_Data[[#This Row],[ItemCost]] +Sales_Data[[#This Row],[ShippingCost]]</f>
        <v>174103.13</v>
      </c>
      <c r="Q1067" s="7">
        <f>Sales_Data[[#This Row],[Gross Revenue]]-Sales_Data[[#This Row],[TotalFinancialCost]]</f>
        <v>104896.87</v>
      </c>
      <c r="R1067" s="7">
        <f>Sales_Data[[#This Row],[Actul Bill Amount]]-Sales_Data[[#This Row],[ShippingCost]]</f>
        <v>276796.87</v>
      </c>
      <c r="S1067">
        <v>354</v>
      </c>
      <c r="T1067">
        <v>503.13</v>
      </c>
      <c r="U1067" t="s">
        <v>47</v>
      </c>
      <c r="V1067">
        <v>2800</v>
      </c>
      <c r="W1067" t="s">
        <v>27</v>
      </c>
      <c r="X1067" t="str">
        <f t="shared" si="33"/>
        <v>Mumbai</v>
      </c>
    </row>
    <row r="1068" spans="1:24" x14ac:dyDescent="0.4">
      <c r="A1068">
        <v>101067</v>
      </c>
      <c r="B1068" s="5">
        <v>45802.879166666666</v>
      </c>
      <c r="C1068" s="3" t="str">
        <f>TEXT(Sales_Data[[#This Row],[OrderDate]],"mmmm")</f>
        <v>May</v>
      </c>
      <c r="D1068" s="3" t="str">
        <f t="shared" si="32"/>
        <v>2025</v>
      </c>
      <c r="E1068" t="s">
        <v>23</v>
      </c>
      <c r="F1068" t="s">
        <v>24</v>
      </c>
      <c r="G1068" t="s">
        <v>29</v>
      </c>
      <c r="H1068" t="s">
        <v>25</v>
      </c>
      <c r="I1068" t="s">
        <v>100</v>
      </c>
      <c r="J1068">
        <v>30</v>
      </c>
      <c r="K1068">
        <v>45000</v>
      </c>
      <c r="L1068" s="7">
        <f>Sales_Data[[#This Row],[OrderQuantity]] *Sales_Data[[#This Row],[UnitPrice]]</f>
        <v>1350000</v>
      </c>
      <c r="M1068" s="7">
        <f>Sales_Data[[#This Row],[UnitPrice]]-Sales_Data[[#This Row],[UnitCost]]</f>
        <v>13000</v>
      </c>
      <c r="N1068" s="7">
        <f>Sales_Data[[#This Row],[Gross Revenue]]-Sales_Data[[#This Row],[Discount Amount ]]</f>
        <v>1337000</v>
      </c>
      <c r="O1068" s="7">
        <f>Sales_Data[[#This Row],[OrderQuantity]] *Sales_Data[[#This Row],[UnitCost]]</f>
        <v>960000</v>
      </c>
      <c r="P1068" s="7">
        <f>Sales_Data[[#This Row],[ItemCost]] +Sales_Data[[#This Row],[ShippingCost]]</f>
        <v>960523.41</v>
      </c>
      <c r="Q1068" s="7">
        <f>Sales_Data[[#This Row],[Gross Revenue]]-Sales_Data[[#This Row],[TotalFinancialCost]]</f>
        <v>389476.58999999997</v>
      </c>
      <c r="R1068" s="7">
        <f>Sales_Data[[#This Row],[Actul Bill Amount]]-Sales_Data[[#This Row],[ShippingCost]]</f>
        <v>1336476.5900000001</v>
      </c>
      <c r="S1068">
        <v>633</v>
      </c>
      <c r="T1068">
        <v>523.41</v>
      </c>
      <c r="U1068" t="s">
        <v>26</v>
      </c>
      <c r="V1068">
        <v>32000</v>
      </c>
      <c r="W1068" t="s">
        <v>27</v>
      </c>
      <c r="X1068" t="str">
        <f t="shared" si="33"/>
        <v>Mumbai</v>
      </c>
    </row>
    <row r="1069" spans="1:24" x14ac:dyDescent="0.4">
      <c r="A1069">
        <v>101068</v>
      </c>
      <c r="B1069" s="5">
        <v>45882.213888888888</v>
      </c>
      <c r="C1069" s="3" t="str">
        <f>TEXT(Sales_Data[[#This Row],[OrderDate]],"mmmm")</f>
        <v>August</v>
      </c>
      <c r="D1069" s="3" t="str">
        <f t="shared" si="32"/>
        <v>2025</v>
      </c>
      <c r="E1069" t="s">
        <v>39</v>
      </c>
      <c r="F1069" t="s">
        <v>46</v>
      </c>
      <c r="G1069" t="s">
        <v>31</v>
      </c>
      <c r="H1069" t="s">
        <v>37</v>
      </c>
      <c r="I1069" t="s">
        <v>100</v>
      </c>
      <c r="J1069">
        <v>98</v>
      </c>
      <c r="K1069">
        <v>15000</v>
      </c>
      <c r="L1069" s="7">
        <f>Sales_Data[[#This Row],[OrderQuantity]] *Sales_Data[[#This Row],[UnitPrice]]</f>
        <v>1470000</v>
      </c>
      <c r="M1069" s="7">
        <f>Sales_Data[[#This Row],[UnitPrice]]-Sales_Data[[#This Row],[UnitCost]]</f>
        <v>5500</v>
      </c>
      <c r="N1069" s="7">
        <f>Sales_Data[[#This Row],[Gross Revenue]]-Sales_Data[[#This Row],[Discount Amount ]]</f>
        <v>1464500</v>
      </c>
      <c r="O1069" s="7">
        <f>Sales_Data[[#This Row],[OrderQuantity]] *Sales_Data[[#This Row],[UnitCost]]</f>
        <v>931000</v>
      </c>
      <c r="P1069" s="7">
        <f>Sales_Data[[#This Row],[ItemCost]] +Sales_Data[[#This Row],[ShippingCost]]</f>
        <v>932119.86</v>
      </c>
      <c r="Q1069" s="7">
        <f>Sales_Data[[#This Row],[Gross Revenue]]-Sales_Data[[#This Row],[TotalFinancialCost]]</f>
        <v>537880.14</v>
      </c>
      <c r="R1069" s="7">
        <f>Sales_Data[[#This Row],[Actul Bill Amount]]-Sales_Data[[#This Row],[ShippingCost]]</f>
        <v>1463380.14</v>
      </c>
      <c r="S1069">
        <v>820</v>
      </c>
      <c r="T1069">
        <v>1119.8599999999999</v>
      </c>
      <c r="U1069" t="s">
        <v>53</v>
      </c>
      <c r="V1069">
        <v>9500</v>
      </c>
      <c r="W1069" t="s">
        <v>38</v>
      </c>
      <c r="X1069" t="str">
        <f t="shared" si="33"/>
        <v>Kolkata</v>
      </c>
    </row>
    <row r="1070" spans="1:24" x14ac:dyDescent="0.4">
      <c r="A1070">
        <v>101069</v>
      </c>
      <c r="B1070" s="5">
        <v>45966.872916666667</v>
      </c>
      <c r="C1070" s="3" t="str">
        <f>TEXT(Sales_Data[[#This Row],[OrderDate]],"mmmm")</f>
        <v>November</v>
      </c>
      <c r="D1070" s="3" t="str">
        <f t="shared" si="32"/>
        <v>2025</v>
      </c>
      <c r="E1070" t="s">
        <v>45</v>
      </c>
      <c r="F1070" t="s">
        <v>35</v>
      </c>
      <c r="G1070" t="s">
        <v>15</v>
      </c>
      <c r="H1070" t="s">
        <v>25</v>
      </c>
      <c r="I1070" t="s">
        <v>100</v>
      </c>
      <c r="J1070">
        <v>68</v>
      </c>
      <c r="K1070">
        <v>12000</v>
      </c>
      <c r="L1070" s="7">
        <f>Sales_Data[[#This Row],[OrderQuantity]] *Sales_Data[[#This Row],[UnitPrice]]</f>
        <v>816000</v>
      </c>
      <c r="M1070" s="7">
        <f>Sales_Data[[#This Row],[UnitPrice]]-Sales_Data[[#This Row],[UnitCost]]</f>
        <v>4000</v>
      </c>
      <c r="N1070" s="7">
        <f>Sales_Data[[#This Row],[Gross Revenue]]-Sales_Data[[#This Row],[Discount Amount ]]</f>
        <v>812000</v>
      </c>
      <c r="O1070" s="7">
        <f>Sales_Data[[#This Row],[OrderQuantity]] *Sales_Data[[#This Row],[UnitCost]]</f>
        <v>544000</v>
      </c>
      <c r="P1070" s="7">
        <f>Sales_Data[[#This Row],[ItemCost]] +Sales_Data[[#This Row],[ShippingCost]]</f>
        <v>544712.66</v>
      </c>
      <c r="Q1070" s="7">
        <f>Sales_Data[[#This Row],[Gross Revenue]]-Sales_Data[[#This Row],[TotalFinancialCost]]</f>
        <v>271287.33999999997</v>
      </c>
      <c r="R1070" s="7">
        <f>Sales_Data[[#This Row],[Actul Bill Amount]]-Sales_Data[[#This Row],[ShippingCost]]</f>
        <v>811287.34</v>
      </c>
      <c r="S1070">
        <v>466</v>
      </c>
      <c r="T1070">
        <v>712.66</v>
      </c>
      <c r="U1070" t="s">
        <v>36</v>
      </c>
      <c r="V1070">
        <v>8000</v>
      </c>
      <c r="W1070" t="s">
        <v>27</v>
      </c>
      <c r="X1070" t="str">
        <f t="shared" si="33"/>
        <v>Mumbai</v>
      </c>
    </row>
    <row r="1071" spans="1:24" x14ac:dyDescent="0.4">
      <c r="A1071">
        <v>101070</v>
      </c>
      <c r="B1071" s="5">
        <v>45761.086111111108</v>
      </c>
      <c r="C1071" s="3" t="str">
        <f>TEXT(Sales_Data[[#This Row],[OrderDate]],"mmmm")</f>
        <v>April</v>
      </c>
      <c r="D1071" s="3" t="str">
        <f t="shared" si="32"/>
        <v>2025</v>
      </c>
      <c r="E1071" t="s">
        <v>39</v>
      </c>
      <c r="F1071" t="s">
        <v>43</v>
      </c>
      <c r="G1071" t="s">
        <v>15</v>
      </c>
      <c r="H1071" t="s">
        <v>20</v>
      </c>
      <c r="I1071" t="s">
        <v>100</v>
      </c>
      <c r="J1071">
        <v>87</v>
      </c>
      <c r="K1071">
        <v>2800</v>
      </c>
      <c r="L1071" s="7">
        <f>Sales_Data[[#This Row],[OrderQuantity]] *Sales_Data[[#This Row],[UnitPrice]]</f>
        <v>243600</v>
      </c>
      <c r="M1071" s="7">
        <f>Sales_Data[[#This Row],[UnitPrice]]-Sales_Data[[#This Row],[UnitCost]]</f>
        <v>1300</v>
      </c>
      <c r="N1071" s="7">
        <f>Sales_Data[[#This Row],[Gross Revenue]]-Sales_Data[[#This Row],[Discount Amount ]]</f>
        <v>242300</v>
      </c>
      <c r="O1071" s="7">
        <f>Sales_Data[[#This Row],[OrderQuantity]] *Sales_Data[[#This Row],[UnitCost]]</f>
        <v>130500</v>
      </c>
      <c r="P1071" s="7">
        <f>Sales_Data[[#This Row],[ItemCost]] +Sales_Data[[#This Row],[ShippingCost]]</f>
        <v>132295.24</v>
      </c>
      <c r="Q1071" s="7">
        <f>Sales_Data[[#This Row],[Gross Revenue]]-Sales_Data[[#This Row],[TotalFinancialCost]]</f>
        <v>111304.76000000001</v>
      </c>
      <c r="R1071" s="7">
        <f>Sales_Data[[#This Row],[Actul Bill Amount]]-Sales_Data[[#This Row],[ShippingCost]]</f>
        <v>240504.76</v>
      </c>
      <c r="S1071">
        <v>327</v>
      </c>
      <c r="T1071">
        <v>1795.24</v>
      </c>
      <c r="U1071" t="s">
        <v>61</v>
      </c>
      <c r="V1071">
        <v>1500</v>
      </c>
      <c r="W1071" t="s">
        <v>22</v>
      </c>
      <c r="X1071" t="str">
        <f t="shared" si="33"/>
        <v>Nagpur</v>
      </c>
    </row>
    <row r="1072" spans="1:24" x14ac:dyDescent="0.4">
      <c r="A1072">
        <v>101071</v>
      </c>
      <c r="B1072" s="5">
        <v>45761.490972222222</v>
      </c>
      <c r="C1072" s="3" t="str">
        <f>TEXT(Sales_Data[[#This Row],[OrderDate]],"mmmm")</f>
        <v>April</v>
      </c>
      <c r="D1072" s="3" t="str">
        <f t="shared" si="32"/>
        <v>2025</v>
      </c>
      <c r="E1072" t="s">
        <v>45</v>
      </c>
      <c r="F1072" t="s">
        <v>14</v>
      </c>
      <c r="G1072" t="s">
        <v>29</v>
      </c>
      <c r="H1072" t="s">
        <v>25</v>
      </c>
      <c r="I1072" t="s">
        <v>100</v>
      </c>
      <c r="J1072">
        <v>82</v>
      </c>
      <c r="K1072">
        <v>6500</v>
      </c>
      <c r="L1072" s="7">
        <f>Sales_Data[[#This Row],[OrderQuantity]] *Sales_Data[[#This Row],[UnitPrice]]</f>
        <v>533000</v>
      </c>
      <c r="M1072" s="7">
        <f>Sales_Data[[#This Row],[UnitPrice]]-Sales_Data[[#This Row],[UnitCost]]</f>
        <v>2300</v>
      </c>
      <c r="N1072" s="7">
        <f>Sales_Data[[#This Row],[Gross Revenue]]-Sales_Data[[#This Row],[Discount Amount ]]</f>
        <v>530700</v>
      </c>
      <c r="O1072" s="7">
        <f>Sales_Data[[#This Row],[OrderQuantity]] *Sales_Data[[#This Row],[UnitCost]]</f>
        <v>344400</v>
      </c>
      <c r="P1072" s="7">
        <f>Sales_Data[[#This Row],[ItemCost]] +Sales_Data[[#This Row],[ShippingCost]]</f>
        <v>344996.62</v>
      </c>
      <c r="Q1072" s="7">
        <f>Sales_Data[[#This Row],[Gross Revenue]]-Sales_Data[[#This Row],[TotalFinancialCost]]</f>
        <v>188003.38</v>
      </c>
      <c r="R1072" s="7">
        <f>Sales_Data[[#This Row],[Actul Bill Amount]]-Sales_Data[[#This Row],[ShippingCost]]</f>
        <v>530103.38</v>
      </c>
      <c r="S1072">
        <v>818</v>
      </c>
      <c r="T1072">
        <v>596.62</v>
      </c>
      <c r="U1072" t="s">
        <v>21</v>
      </c>
      <c r="V1072">
        <v>4200</v>
      </c>
      <c r="W1072" t="s">
        <v>27</v>
      </c>
      <c r="X1072" t="str">
        <f t="shared" si="33"/>
        <v>Mumbai</v>
      </c>
    </row>
    <row r="1073" spans="1:24" x14ac:dyDescent="0.4">
      <c r="A1073">
        <v>101072</v>
      </c>
      <c r="B1073" s="5">
        <v>45696.436805555553</v>
      </c>
      <c r="C1073" s="3" t="str">
        <f>TEXT(Sales_Data[[#This Row],[OrderDate]],"mmmm")</f>
        <v>February</v>
      </c>
      <c r="D1073" s="3" t="str">
        <f t="shared" si="32"/>
        <v>2025</v>
      </c>
      <c r="E1073" t="s">
        <v>13</v>
      </c>
      <c r="F1073" t="s">
        <v>46</v>
      </c>
      <c r="G1073" t="s">
        <v>15</v>
      </c>
      <c r="H1073" t="s">
        <v>32</v>
      </c>
      <c r="I1073" t="s">
        <v>100</v>
      </c>
      <c r="J1073">
        <v>20</v>
      </c>
      <c r="K1073">
        <v>4500</v>
      </c>
      <c r="L1073" s="7">
        <f>Sales_Data[[#This Row],[OrderQuantity]] *Sales_Data[[#This Row],[UnitPrice]]</f>
        <v>90000</v>
      </c>
      <c r="M1073" s="7">
        <f>Sales_Data[[#This Row],[UnitPrice]]-Sales_Data[[#This Row],[UnitCost]]</f>
        <v>1700</v>
      </c>
      <c r="N1073" s="7">
        <f>Sales_Data[[#This Row],[Gross Revenue]]-Sales_Data[[#This Row],[Discount Amount ]]</f>
        <v>88300</v>
      </c>
      <c r="O1073" s="7">
        <f>Sales_Data[[#This Row],[OrderQuantity]] *Sales_Data[[#This Row],[UnitCost]]</f>
        <v>56000</v>
      </c>
      <c r="P1073" s="7">
        <f>Sales_Data[[#This Row],[ItemCost]] +Sales_Data[[#This Row],[ShippingCost]]</f>
        <v>58204.17</v>
      </c>
      <c r="Q1073" s="7">
        <f>Sales_Data[[#This Row],[Gross Revenue]]-Sales_Data[[#This Row],[TotalFinancialCost]]</f>
        <v>31795.83</v>
      </c>
      <c r="R1073" s="7">
        <f>Sales_Data[[#This Row],[Actul Bill Amount]]-Sales_Data[[#This Row],[ShippingCost]]</f>
        <v>86095.83</v>
      </c>
      <c r="S1073">
        <v>502</v>
      </c>
      <c r="T1073">
        <v>2204.17</v>
      </c>
      <c r="U1073" t="s">
        <v>47</v>
      </c>
      <c r="V1073">
        <v>2800</v>
      </c>
      <c r="W1073" t="s">
        <v>33</v>
      </c>
      <c r="X1073" t="str">
        <f t="shared" si="33"/>
        <v>Delhi</v>
      </c>
    </row>
    <row r="1074" spans="1:24" x14ac:dyDescent="0.4">
      <c r="A1074">
        <v>101073</v>
      </c>
      <c r="B1074" s="5">
        <v>45855.245833333334</v>
      </c>
      <c r="C1074" s="3" t="str">
        <f>TEXT(Sales_Data[[#This Row],[OrderDate]],"mmmm")</f>
        <v>July</v>
      </c>
      <c r="D1074" s="3" t="str">
        <f t="shared" si="32"/>
        <v>2025</v>
      </c>
      <c r="E1074" t="s">
        <v>19</v>
      </c>
      <c r="F1074" t="s">
        <v>28</v>
      </c>
      <c r="G1074" t="s">
        <v>29</v>
      </c>
      <c r="H1074" t="s">
        <v>37</v>
      </c>
      <c r="I1074" t="s">
        <v>100</v>
      </c>
      <c r="J1074">
        <v>2</v>
      </c>
      <c r="K1074">
        <v>450</v>
      </c>
      <c r="L1074" s="7">
        <f>Sales_Data[[#This Row],[OrderQuantity]] *Sales_Data[[#This Row],[UnitPrice]]</f>
        <v>900</v>
      </c>
      <c r="M1074" s="7">
        <f>Sales_Data[[#This Row],[UnitPrice]]-Sales_Data[[#This Row],[UnitCost]]</f>
        <v>250</v>
      </c>
      <c r="N1074" s="7">
        <f>Sales_Data[[#This Row],[Gross Revenue]]-Sales_Data[[#This Row],[Discount Amount ]]</f>
        <v>650</v>
      </c>
      <c r="O1074" s="7">
        <f>Sales_Data[[#This Row],[OrderQuantity]] *Sales_Data[[#This Row],[UnitCost]]</f>
        <v>400</v>
      </c>
      <c r="P1074" s="7">
        <f>Sales_Data[[#This Row],[ItemCost]] +Sales_Data[[#This Row],[ShippingCost]]</f>
        <v>1580.62</v>
      </c>
      <c r="Q1074" s="7">
        <f>Sales_Data[[#This Row],[Gross Revenue]]-Sales_Data[[#This Row],[TotalFinancialCost]]</f>
        <v>-680.61999999999989</v>
      </c>
      <c r="R1074" s="7">
        <f>Sales_Data[[#This Row],[Actul Bill Amount]]-Sales_Data[[#This Row],[ShippingCost]]</f>
        <v>-530.61999999999989</v>
      </c>
      <c r="S1074">
        <v>890</v>
      </c>
      <c r="T1074">
        <v>1180.6199999999999</v>
      </c>
      <c r="U1074" t="s">
        <v>30</v>
      </c>
      <c r="V1074">
        <v>200</v>
      </c>
      <c r="W1074" t="s">
        <v>38</v>
      </c>
      <c r="X1074" t="str">
        <f t="shared" si="33"/>
        <v>Kolkata</v>
      </c>
    </row>
    <row r="1075" spans="1:24" x14ac:dyDescent="0.4">
      <c r="A1075">
        <v>101074</v>
      </c>
      <c r="B1075" s="5">
        <v>45791.427777777775</v>
      </c>
      <c r="C1075" s="3" t="str">
        <f>TEXT(Sales_Data[[#This Row],[OrderDate]],"mmmm")</f>
        <v>May</v>
      </c>
      <c r="D1075" s="3" t="str">
        <f t="shared" si="32"/>
        <v>2025</v>
      </c>
      <c r="E1075" t="s">
        <v>50</v>
      </c>
      <c r="F1075" t="s">
        <v>35</v>
      </c>
      <c r="G1075" t="s">
        <v>15</v>
      </c>
      <c r="H1075" t="s">
        <v>32</v>
      </c>
      <c r="I1075" t="s">
        <v>100</v>
      </c>
      <c r="J1075">
        <v>29</v>
      </c>
      <c r="K1075">
        <v>8500</v>
      </c>
      <c r="L1075" s="7">
        <f>Sales_Data[[#This Row],[OrderQuantity]] *Sales_Data[[#This Row],[UnitPrice]]</f>
        <v>246500</v>
      </c>
      <c r="M1075" s="7">
        <f>Sales_Data[[#This Row],[UnitPrice]]-Sales_Data[[#This Row],[UnitCost]]</f>
        <v>3000</v>
      </c>
      <c r="N1075" s="7">
        <f>Sales_Data[[#This Row],[Gross Revenue]]-Sales_Data[[#This Row],[Discount Amount ]]</f>
        <v>243500</v>
      </c>
      <c r="O1075" s="7">
        <f>Sales_Data[[#This Row],[OrderQuantity]] *Sales_Data[[#This Row],[UnitCost]]</f>
        <v>159500</v>
      </c>
      <c r="P1075" s="7">
        <f>Sales_Data[[#This Row],[ItemCost]] +Sales_Data[[#This Row],[ShippingCost]]</f>
        <v>160259.19</v>
      </c>
      <c r="Q1075" s="7">
        <f>Sales_Data[[#This Row],[Gross Revenue]]-Sales_Data[[#This Row],[TotalFinancialCost]]</f>
        <v>86240.81</v>
      </c>
      <c r="R1075" s="7">
        <f>Sales_Data[[#This Row],[Actul Bill Amount]]-Sales_Data[[#This Row],[ShippingCost]]</f>
        <v>242740.81</v>
      </c>
      <c r="S1075">
        <v>492</v>
      </c>
      <c r="T1075">
        <v>759.19</v>
      </c>
      <c r="U1075" t="s">
        <v>49</v>
      </c>
      <c r="V1075">
        <v>5500</v>
      </c>
      <c r="W1075" t="s">
        <v>33</v>
      </c>
      <c r="X1075" t="str">
        <f t="shared" si="33"/>
        <v>Delhi</v>
      </c>
    </row>
    <row r="1076" spans="1:24" x14ac:dyDescent="0.4">
      <c r="A1076">
        <v>101075</v>
      </c>
      <c r="B1076" s="5">
        <v>45724.694444444445</v>
      </c>
      <c r="C1076" s="3" t="str">
        <f>TEXT(Sales_Data[[#This Row],[OrderDate]],"mmmm")</f>
        <v>March</v>
      </c>
      <c r="D1076" s="3" t="str">
        <f t="shared" si="32"/>
        <v>2025</v>
      </c>
      <c r="E1076" t="s">
        <v>45</v>
      </c>
      <c r="F1076" t="s">
        <v>35</v>
      </c>
      <c r="G1076" t="s">
        <v>15</v>
      </c>
      <c r="H1076" t="s">
        <v>25</v>
      </c>
      <c r="I1076" t="s">
        <v>100</v>
      </c>
      <c r="J1076">
        <v>61</v>
      </c>
      <c r="K1076">
        <v>8500</v>
      </c>
      <c r="L1076" s="7">
        <f>Sales_Data[[#This Row],[OrderQuantity]] *Sales_Data[[#This Row],[UnitPrice]]</f>
        <v>518500</v>
      </c>
      <c r="M1076" s="7">
        <f>Sales_Data[[#This Row],[UnitPrice]]-Sales_Data[[#This Row],[UnitCost]]</f>
        <v>3000</v>
      </c>
      <c r="N1076" s="7">
        <f>Sales_Data[[#This Row],[Gross Revenue]]-Sales_Data[[#This Row],[Discount Amount ]]</f>
        <v>515500</v>
      </c>
      <c r="O1076" s="7">
        <f>Sales_Data[[#This Row],[OrderQuantity]] *Sales_Data[[#This Row],[UnitCost]]</f>
        <v>335500</v>
      </c>
      <c r="P1076" s="7">
        <f>Sales_Data[[#This Row],[ItemCost]] +Sales_Data[[#This Row],[ShippingCost]]</f>
        <v>336580.72</v>
      </c>
      <c r="Q1076" s="7">
        <f>Sales_Data[[#This Row],[Gross Revenue]]-Sales_Data[[#This Row],[TotalFinancialCost]]</f>
        <v>181919.28000000003</v>
      </c>
      <c r="R1076" s="7">
        <f>Sales_Data[[#This Row],[Actul Bill Amount]]-Sales_Data[[#This Row],[ShippingCost]]</f>
        <v>514419.28</v>
      </c>
      <c r="S1076">
        <v>376</v>
      </c>
      <c r="T1076">
        <v>1080.72</v>
      </c>
      <c r="U1076" t="s">
        <v>49</v>
      </c>
      <c r="V1076">
        <v>5500</v>
      </c>
      <c r="W1076" t="s">
        <v>27</v>
      </c>
      <c r="X1076" t="str">
        <f t="shared" si="33"/>
        <v>Mumbai</v>
      </c>
    </row>
    <row r="1077" spans="1:24" x14ac:dyDescent="0.4">
      <c r="A1077">
        <v>101076</v>
      </c>
      <c r="B1077" s="5">
        <v>45836.143750000003</v>
      </c>
      <c r="C1077" s="3" t="str">
        <f>TEXT(Sales_Data[[#This Row],[OrderDate]],"mmmm")</f>
        <v>June</v>
      </c>
      <c r="D1077" s="3" t="str">
        <f t="shared" si="32"/>
        <v>2025</v>
      </c>
      <c r="E1077" t="s">
        <v>45</v>
      </c>
      <c r="F1077" t="s">
        <v>14</v>
      </c>
      <c r="G1077" t="s">
        <v>29</v>
      </c>
      <c r="H1077" t="s">
        <v>37</v>
      </c>
      <c r="I1077" t="s">
        <v>100</v>
      </c>
      <c r="J1077">
        <v>92</v>
      </c>
      <c r="K1077">
        <v>6500</v>
      </c>
      <c r="L1077" s="7">
        <f>Sales_Data[[#This Row],[OrderQuantity]] *Sales_Data[[#This Row],[UnitPrice]]</f>
        <v>598000</v>
      </c>
      <c r="M1077" s="7">
        <f>Sales_Data[[#This Row],[UnitPrice]]-Sales_Data[[#This Row],[UnitCost]]</f>
        <v>2300</v>
      </c>
      <c r="N1077" s="7">
        <f>Sales_Data[[#This Row],[Gross Revenue]]-Sales_Data[[#This Row],[Discount Amount ]]</f>
        <v>595700</v>
      </c>
      <c r="O1077" s="7">
        <f>Sales_Data[[#This Row],[OrderQuantity]] *Sales_Data[[#This Row],[UnitCost]]</f>
        <v>386400</v>
      </c>
      <c r="P1077" s="7">
        <f>Sales_Data[[#This Row],[ItemCost]] +Sales_Data[[#This Row],[ShippingCost]]</f>
        <v>387223.72</v>
      </c>
      <c r="Q1077" s="7">
        <f>Sales_Data[[#This Row],[Gross Revenue]]-Sales_Data[[#This Row],[TotalFinancialCost]]</f>
        <v>210776.28000000003</v>
      </c>
      <c r="R1077" s="7">
        <f>Sales_Data[[#This Row],[Actul Bill Amount]]-Sales_Data[[#This Row],[ShippingCost]]</f>
        <v>594876.28</v>
      </c>
      <c r="S1077">
        <v>434</v>
      </c>
      <c r="T1077">
        <v>823.72</v>
      </c>
      <c r="U1077" t="s">
        <v>21</v>
      </c>
      <c r="V1077">
        <v>4200</v>
      </c>
      <c r="W1077" t="s">
        <v>38</v>
      </c>
      <c r="X1077" t="str">
        <f t="shared" si="33"/>
        <v>Kolkata</v>
      </c>
    </row>
    <row r="1078" spans="1:24" x14ac:dyDescent="0.4">
      <c r="A1078">
        <v>101077</v>
      </c>
      <c r="B1078" s="5">
        <v>45699.452777777777</v>
      </c>
      <c r="C1078" s="3" t="str">
        <f>TEXT(Sales_Data[[#This Row],[OrderDate]],"mmmm")</f>
        <v>February</v>
      </c>
      <c r="D1078" s="3" t="str">
        <f t="shared" si="32"/>
        <v>2025</v>
      </c>
      <c r="E1078" t="s">
        <v>48</v>
      </c>
      <c r="F1078" t="s">
        <v>43</v>
      </c>
      <c r="G1078" t="s">
        <v>31</v>
      </c>
      <c r="H1078" t="s">
        <v>25</v>
      </c>
      <c r="I1078" t="s">
        <v>100</v>
      </c>
      <c r="J1078">
        <v>63</v>
      </c>
      <c r="K1078">
        <v>4500</v>
      </c>
      <c r="L1078" s="7">
        <f>Sales_Data[[#This Row],[OrderQuantity]] *Sales_Data[[#This Row],[UnitPrice]]</f>
        <v>283500</v>
      </c>
      <c r="M1078" s="7">
        <f>Sales_Data[[#This Row],[UnitPrice]]-Sales_Data[[#This Row],[UnitCost]]</f>
        <v>2000</v>
      </c>
      <c r="N1078" s="7">
        <f>Sales_Data[[#This Row],[Gross Revenue]]-Sales_Data[[#This Row],[Discount Amount ]]</f>
        <v>281500</v>
      </c>
      <c r="O1078" s="7">
        <f>Sales_Data[[#This Row],[OrderQuantity]] *Sales_Data[[#This Row],[UnitCost]]</f>
        <v>157500</v>
      </c>
      <c r="P1078" s="7">
        <f>Sales_Data[[#This Row],[ItemCost]] +Sales_Data[[#This Row],[ShippingCost]]</f>
        <v>158425.71</v>
      </c>
      <c r="Q1078" s="7">
        <f>Sales_Data[[#This Row],[Gross Revenue]]-Sales_Data[[#This Row],[TotalFinancialCost]]</f>
        <v>125074.29000000001</v>
      </c>
      <c r="R1078" s="7">
        <f>Sales_Data[[#This Row],[Actul Bill Amount]]-Sales_Data[[#This Row],[ShippingCost]]</f>
        <v>280574.28999999998</v>
      </c>
      <c r="S1078">
        <v>509</v>
      </c>
      <c r="T1078">
        <v>925.71</v>
      </c>
      <c r="U1078" t="s">
        <v>44</v>
      </c>
      <c r="V1078">
        <v>2500</v>
      </c>
      <c r="W1078" t="s">
        <v>27</v>
      </c>
      <c r="X1078" t="str">
        <f t="shared" si="33"/>
        <v>Mumbai</v>
      </c>
    </row>
    <row r="1079" spans="1:24" x14ac:dyDescent="0.4">
      <c r="A1079">
        <v>101078</v>
      </c>
      <c r="B1079" s="5">
        <v>45672.506249999999</v>
      </c>
      <c r="C1079" s="3" t="str">
        <f>TEXT(Sales_Data[[#This Row],[OrderDate]],"mmmm")</f>
        <v>January</v>
      </c>
      <c r="D1079" s="3" t="str">
        <f t="shared" si="32"/>
        <v>2025</v>
      </c>
      <c r="E1079" t="s">
        <v>45</v>
      </c>
      <c r="F1079" t="s">
        <v>43</v>
      </c>
      <c r="G1079" t="s">
        <v>29</v>
      </c>
      <c r="H1079" t="s">
        <v>16</v>
      </c>
      <c r="I1079" t="s">
        <v>100</v>
      </c>
      <c r="J1079">
        <v>5</v>
      </c>
      <c r="K1079">
        <v>2800</v>
      </c>
      <c r="L1079" s="7">
        <f>Sales_Data[[#This Row],[OrderQuantity]] *Sales_Data[[#This Row],[UnitPrice]]</f>
        <v>14000</v>
      </c>
      <c r="M1079" s="7">
        <f>Sales_Data[[#This Row],[UnitPrice]]-Sales_Data[[#This Row],[UnitCost]]</f>
        <v>1300</v>
      </c>
      <c r="N1079" s="7">
        <f>Sales_Data[[#This Row],[Gross Revenue]]-Sales_Data[[#This Row],[Discount Amount ]]</f>
        <v>12700</v>
      </c>
      <c r="O1079" s="7">
        <f>Sales_Data[[#This Row],[OrderQuantity]] *Sales_Data[[#This Row],[UnitCost]]</f>
        <v>7500</v>
      </c>
      <c r="P1079" s="7">
        <f>Sales_Data[[#This Row],[ItemCost]] +Sales_Data[[#This Row],[ShippingCost]]</f>
        <v>8513.24</v>
      </c>
      <c r="Q1079" s="7">
        <f>Sales_Data[[#This Row],[Gross Revenue]]-Sales_Data[[#This Row],[TotalFinancialCost]]</f>
        <v>5486.76</v>
      </c>
      <c r="R1079" s="7">
        <f>Sales_Data[[#This Row],[Actul Bill Amount]]-Sales_Data[[#This Row],[ShippingCost]]</f>
        <v>11686.76</v>
      </c>
      <c r="S1079">
        <v>1057</v>
      </c>
      <c r="T1079">
        <v>1013.24</v>
      </c>
      <c r="U1079" t="s">
        <v>61</v>
      </c>
      <c r="V1079">
        <v>1500</v>
      </c>
      <c r="W1079" t="s">
        <v>18</v>
      </c>
      <c r="X1079" t="str">
        <f t="shared" si="33"/>
        <v>Bengaluru</v>
      </c>
    </row>
    <row r="1080" spans="1:24" x14ac:dyDescent="0.4">
      <c r="A1080">
        <v>101079</v>
      </c>
      <c r="B1080" s="5">
        <v>45768.959722222222</v>
      </c>
      <c r="C1080" s="3" t="str">
        <f>TEXT(Sales_Data[[#This Row],[OrderDate]],"mmmm")</f>
        <v>April</v>
      </c>
      <c r="D1080" s="3" t="str">
        <f t="shared" si="32"/>
        <v>2025</v>
      </c>
      <c r="E1080" t="s">
        <v>34</v>
      </c>
      <c r="F1080" t="s">
        <v>40</v>
      </c>
      <c r="G1080" t="s">
        <v>15</v>
      </c>
      <c r="H1080" t="s">
        <v>20</v>
      </c>
      <c r="I1080" t="s">
        <v>100</v>
      </c>
      <c r="J1080">
        <v>96</v>
      </c>
      <c r="K1080">
        <v>1500</v>
      </c>
      <c r="L1080" s="7">
        <f>Sales_Data[[#This Row],[OrderQuantity]] *Sales_Data[[#This Row],[UnitPrice]]</f>
        <v>144000</v>
      </c>
      <c r="M1080" s="7">
        <f>Sales_Data[[#This Row],[UnitPrice]]-Sales_Data[[#This Row],[UnitCost]]</f>
        <v>700</v>
      </c>
      <c r="N1080" s="7">
        <f>Sales_Data[[#This Row],[Gross Revenue]]-Sales_Data[[#This Row],[Discount Amount ]]</f>
        <v>143300</v>
      </c>
      <c r="O1080" s="7">
        <f>Sales_Data[[#This Row],[OrderQuantity]] *Sales_Data[[#This Row],[UnitCost]]</f>
        <v>76800</v>
      </c>
      <c r="P1080" s="7">
        <f>Sales_Data[[#This Row],[ItemCost]] +Sales_Data[[#This Row],[ShippingCost]]</f>
        <v>77568.789999999994</v>
      </c>
      <c r="Q1080" s="7">
        <f>Sales_Data[[#This Row],[Gross Revenue]]-Sales_Data[[#This Row],[TotalFinancialCost]]</f>
        <v>66431.210000000006</v>
      </c>
      <c r="R1080" s="7">
        <f>Sales_Data[[#This Row],[Actul Bill Amount]]-Sales_Data[[#This Row],[ShippingCost]]</f>
        <v>142531.21</v>
      </c>
      <c r="S1080">
        <v>314</v>
      </c>
      <c r="T1080">
        <v>768.79</v>
      </c>
      <c r="U1080" t="s">
        <v>52</v>
      </c>
      <c r="V1080">
        <v>800</v>
      </c>
      <c r="W1080" t="s">
        <v>22</v>
      </c>
      <c r="X1080" t="str">
        <f t="shared" si="33"/>
        <v>Nagpur</v>
      </c>
    </row>
    <row r="1081" spans="1:24" x14ac:dyDescent="0.4">
      <c r="A1081">
        <v>101080</v>
      </c>
      <c r="B1081" s="5">
        <v>45814.654166666667</v>
      </c>
      <c r="C1081" s="3" t="str">
        <f>TEXT(Sales_Data[[#This Row],[OrderDate]],"mmmm")</f>
        <v>June</v>
      </c>
      <c r="D1081" s="3" t="str">
        <f t="shared" si="32"/>
        <v>2025</v>
      </c>
      <c r="E1081" t="s">
        <v>42</v>
      </c>
      <c r="F1081" t="s">
        <v>43</v>
      </c>
      <c r="G1081" t="s">
        <v>15</v>
      </c>
      <c r="H1081" t="s">
        <v>25</v>
      </c>
      <c r="I1081" t="s">
        <v>100</v>
      </c>
      <c r="J1081">
        <v>65</v>
      </c>
      <c r="K1081">
        <v>2800</v>
      </c>
      <c r="L1081" s="7">
        <f>Sales_Data[[#This Row],[OrderQuantity]] *Sales_Data[[#This Row],[UnitPrice]]</f>
        <v>182000</v>
      </c>
      <c r="M1081" s="7">
        <f>Sales_Data[[#This Row],[UnitPrice]]-Sales_Data[[#This Row],[UnitCost]]</f>
        <v>1300</v>
      </c>
      <c r="N1081" s="7">
        <f>Sales_Data[[#This Row],[Gross Revenue]]-Sales_Data[[#This Row],[Discount Amount ]]</f>
        <v>180700</v>
      </c>
      <c r="O1081" s="7">
        <f>Sales_Data[[#This Row],[OrderQuantity]] *Sales_Data[[#This Row],[UnitCost]]</f>
        <v>97500</v>
      </c>
      <c r="P1081" s="7">
        <f>Sales_Data[[#This Row],[ItemCost]] +Sales_Data[[#This Row],[ShippingCost]]</f>
        <v>97991.25</v>
      </c>
      <c r="Q1081" s="7">
        <f>Sales_Data[[#This Row],[Gross Revenue]]-Sales_Data[[#This Row],[TotalFinancialCost]]</f>
        <v>84008.75</v>
      </c>
      <c r="R1081" s="7">
        <f>Sales_Data[[#This Row],[Actul Bill Amount]]-Sales_Data[[#This Row],[ShippingCost]]</f>
        <v>180208.75</v>
      </c>
      <c r="S1081">
        <v>848</v>
      </c>
      <c r="T1081">
        <v>491.25</v>
      </c>
      <c r="U1081" t="s">
        <v>61</v>
      </c>
      <c r="V1081">
        <v>1500</v>
      </c>
      <c r="W1081" t="s">
        <v>27</v>
      </c>
      <c r="X1081" t="str">
        <f t="shared" si="33"/>
        <v>Mumbai</v>
      </c>
    </row>
    <row r="1082" spans="1:24" x14ac:dyDescent="0.4">
      <c r="A1082">
        <v>101081</v>
      </c>
      <c r="B1082" s="5">
        <v>45946.245833333334</v>
      </c>
      <c r="C1082" s="3" t="str">
        <f>TEXT(Sales_Data[[#This Row],[OrderDate]],"mmmm")</f>
        <v>October</v>
      </c>
      <c r="D1082" s="3" t="str">
        <f t="shared" si="32"/>
        <v>2025</v>
      </c>
      <c r="E1082" t="s">
        <v>13</v>
      </c>
      <c r="F1082" t="s">
        <v>43</v>
      </c>
      <c r="G1082" t="s">
        <v>29</v>
      </c>
      <c r="H1082" t="s">
        <v>25</v>
      </c>
      <c r="I1082" t="s">
        <v>100</v>
      </c>
      <c r="J1082">
        <v>74</v>
      </c>
      <c r="K1082">
        <v>4500</v>
      </c>
      <c r="L1082" s="7">
        <f>Sales_Data[[#This Row],[OrderQuantity]] *Sales_Data[[#This Row],[UnitPrice]]</f>
        <v>333000</v>
      </c>
      <c r="M1082" s="7">
        <f>Sales_Data[[#This Row],[UnitPrice]]-Sales_Data[[#This Row],[UnitCost]]</f>
        <v>2000</v>
      </c>
      <c r="N1082" s="7">
        <f>Sales_Data[[#This Row],[Gross Revenue]]-Sales_Data[[#This Row],[Discount Amount ]]</f>
        <v>331000</v>
      </c>
      <c r="O1082" s="7">
        <f>Sales_Data[[#This Row],[OrderQuantity]] *Sales_Data[[#This Row],[UnitCost]]</f>
        <v>185000</v>
      </c>
      <c r="P1082" s="7">
        <f>Sales_Data[[#This Row],[ItemCost]] +Sales_Data[[#This Row],[ShippingCost]]</f>
        <v>186339.24</v>
      </c>
      <c r="Q1082" s="7">
        <f>Sales_Data[[#This Row],[Gross Revenue]]-Sales_Data[[#This Row],[TotalFinancialCost]]</f>
        <v>146660.76</v>
      </c>
      <c r="R1082" s="7">
        <f>Sales_Data[[#This Row],[Actul Bill Amount]]-Sales_Data[[#This Row],[ShippingCost]]</f>
        <v>329660.76</v>
      </c>
      <c r="S1082">
        <v>813</v>
      </c>
      <c r="T1082">
        <v>1339.24</v>
      </c>
      <c r="U1082" t="s">
        <v>44</v>
      </c>
      <c r="V1082">
        <v>2500</v>
      </c>
      <c r="W1082" t="s">
        <v>27</v>
      </c>
      <c r="X1082" t="str">
        <f t="shared" si="33"/>
        <v>Mumbai</v>
      </c>
    </row>
    <row r="1083" spans="1:24" x14ac:dyDescent="0.4">
      <c r="A1083">
        <v>101082</v>
      </c>
      <c r="B1083" s="5">
        <v>45888.828472222223</v>
      </c>
      <c r="C1083" s="3" t="str">
        <f>TEXT(Sales_Data[[#This Row],[OrderDate]],"mmmm")</f>
        <v>August</v>
      </c>
      <c r="D1083" s="3" t="str">
        <f t="shared" si="32"/>
        <v>2025</v>
      </c>
      <c r="E1083" t="s">
        <v>45</v>
      </c>
      <c r="F1083" t="s">
        <v>35</v>
      </c>
      <c r="G1083" t="s">
        <v>31</v>
      </c>
      <c r="H1083" t="s">
        <v>20</v>
      </c>
      <c r="I1083" t="s">
        <v>100</v>
      </c>
      <c r="J1083">
        <v>98</v>
      </c>
      <c r="K1083">
        <v>8500</v>
      </c>
      <c r="L1083" s="7">
        <f>Sales_Data[[#This Row],[OrderQuantity]] *Sales_Data[[#This Row],[UnitPrice]]</f>
        <v>833000</v>
      </c>
      <c r="M1083" s="7">
        <f>Sales_Data[[#This Row],[UnitPrice]]-Sales_Data[[#This Row],[UnitCost]]</f>
        <v>3000</v>
      </c>
      <c r="N1083" s="7">
        <f>Sales_Data[[#This Row],[Gross Revenue]]-Sales_Data[[#This Row],[Discount Amount ]]</f>
        <v>830000</v>
      </c>
      <c r="O1083" s="7">
        <f>Sales_Data[[#This Row],[OrderQuantity]] *Sales_Data[[#This Row],[UnitCost]]</f>
        <v>539000</v>
      </c>
      <c r="P1083" s="7">
        <f>Sales_Data[[#This Row],[ItemCost]] +Sales_Data[[#This Row],[ShippingCost]]</f>
        <v>539583.34</v>
      </c>
      <c r="Q1083" s="7">
        <f>Sales_Data[[#This Row],[Gross Revenue]]-Sales_Data[[#This Row],[TotalFinancialCost]]</f>
        <v>293416.66000000003</v>
      </c>
      <c r="R1083" s="7">
        <f>Sales_Data[[#This Row],[Actul Bill Amount]]-Sales_Data[[#This Row],[ShippingCost]]</f>
        <v>829416.66</v>
      </c>
      <c r="S1083">
        <v>354</v>
      </c>
      <c r="T1083">
        <v>583.34</v>
      </c>
      <c r="U1083" t="s">
        <v>49</v>
      </c>
      <c r="V1083">
        <v>5500</v>
      </c>
      <c r="W1083" t="s">
        <v>22</v>
      </c>
      <c r="X1083" t="str">
        <f t="shared" si="33"/>
        <v>Nagpur</v>
      </c>
    </row>
    <row r="1084" spans="1:24" x14ac:dyDescent="0.4">
      <c r="A1084">
        <v>101083</v>
      </c>
      <c r="B1084" s="5">
        <v>45814.215277777781</v>
      </c>
      <c r="C1084" s="3" t="str">
        <f>TEXT(Sales_Data[[#This Row],[OrderDate]],"mmmm")</f>
        <v>June</v>
      </c>
      <c r="D1084" s="3" t="str">
        <f t="shared" si="32"/>
        <v>2025</v>
      </c>
      <c r="E1084" t="s">
        <v>23</v>
      </c>
      <c r="F1084" t="s">
        <v>14</v>
      </c>
      <c r="G1084" t="s">
        <v>29</v>
      </c>
      <c r="H1084" t="s">
        <v>37</v>
      </c>
      <c r="I1084" t="s">
        <v>100</v>
      </c>
      <c r="J1084">
        <v>2</v>
      </c>
      <c r="K1084">
        <v>3200</v>
      </c>
      <c r="L1084" s="7">
        <f>Sales_Data[[#This Row],[OrderQuantity]] *Sales_Data[[#This Row],[UnitPrice]]</f>
        <v>6400</v>
      </c>
      <c r="M1084" s="7">
        <f>Sales_Data[[#This Row],[UnitPrice]]-Sales_Data[[#This Row],[UnitCost]]</f>
        <v>1200</v>
      </c>
      <c r="N1084" s="7">
        <f>Sales_Data[[#This Row],[Gross Revenue]]-Sales_Data[[#This Row],[Discount Amount ]]</f>
        <v>5200</v>
      </c>
      <c r="O1084" s="7">
        <f>Sales_Data[[#This Row],[OrderQuantity]] *Sales_Data[[#This Row],[UnitCost]]</f>
        <v>4000</v>
      </c>
      <c r="P1084" s="7">
        <f>Sales_Data[[#This Row],[ItemCost]] +Sales_Data[[#This Row],[ShippingCost]]</f>
        <v>4659.41</v>
      </c>
      <c r="Q1084" s="7">
        <f>Sales_Data[[#This Row],[Gross Revenue]]-Sales_Data[[#This Row],[TotalFinancialCost]]</f>
        <v>1740.5900000000001</v>
      </c>
      <c r="R1084" s="7">
        <f>Sales_Data[[#This Row],[Actul Bill Amount]]-Sales_Data[[#This Row],[ShippingCost]]</f>
        <v>4540.59</v>
      </c>
      <c r="S1084">
        <v>1075</v>
      </c>
      <c r="T1084">
        <v>659.41</v>
      </c>
      <c r="U1084" t="s">
        <v>17</v>
      </c>
      <c r="V1084">
        <v>2000</v>
      </c>
      <c r="W1084" t="s">
        <v>38</v>
      </c>
      <c r="X1084" t="str">
        <f t="shared" si="33"/>
        <v>Kolkata</v>
      </c>
    </row>
    <row r="1085" spans="1:24" x14ac:dyDescent="0.4">
      <c r="A1085">
        <v>101084</v>
      </c>
      <c r="B1085" s="5">
        <v>45695.683333333334</v>
      </c>
      <c r="C1085" s="3" t="str">
        <f>TEXT(Sales_Data[[#This Row],[OrderDate]],"mmmm")</f>
        <v>February</v>
      </c>
      <c r="D1085" s="3" t="str">
        <f t="shared" si="32"/>
        <v>2025</v>
      </c>
      <c r="E1085" t="s">
        <v>50</v>
      </c>
      <c r="F1085" t="s">
        <v>43</v>
      </c>
      <c r="G1085" t="s">
        <v>15</v>
      </c>
      <c r="H1085" t="s">
        <v>37</v>
      </c>
      <c r="I1085" t="s">
        <v>100</v>
      </c>
      <c r="J1085">
        <v>73</v>
      </c>
      <c r="K1085">
        <v>2800</v>
      </c>
      <c r="L1085" s="7">
        <f>Sales_Data[[#This Row],[OrderQuantity]] *Sales_Data[[#This Row],[UnitPrice]]</f>
        <v>204400</v>
      </c>
      <c r="M1085" s="7">
        <f>Sales_Data[[#This Row],[UnitPrice]]-Sales_Data[[#This Row],[UnitCost]]</f>
        <v>1300</v>
      </c>
      <c r="N1085" s="7">
        <f>Sales_Data[[#This Row],[Gross Revenue]]-Sales_Data[[#This Row],[Discount Amount ]]</f>
        <v>203100</v>
      </c>
      <c r="O1085" s="7">
        <f>Sales_Data[[#This Row],[OrderQuantity]] *Sales_Data[[#This Row],[UnitCost]]</f>
        <v>109500</v>
      </c>
      <c r="P1085" s="7">
        <f>Sales_Data[[#This Row],[ItemCost]] +Sales_Data[[#This Row],[ShippingCost]]</f>
        <v>110069.96</v>
      </c>
      <c r="Q1085" s="7">
        <f>Sales_Data[[#This Row],[Gross Revenue]]-Sales_Data[[#This Row],[TotalFinancialCost]]</f>
        <v>94330.04</v>
      </c>
      <c r="R1085" s="7">
        <f>Sales_Data[[#This Row],[Actul Bill Amount]]-Sales_Data[[#This Row],[ShippingCost]]</f>
        <v>202530.04</v>
      </c>
      <c r="S1085">
        <v>523</v>
      </c>
      <c r="T1085">
        <v>569.96</v>
      </c>
      <c r="U1085" t="s">
        <v>61</v>
      </c>
      <c r="V1085">
        <v>1500</v>
      </c>
      <c r="W1085" t="s">
        <v>38</v>
      </c>
      <c r="X1085" t="str">
        <f t="shared" si="33"/>
        <v>Kolkata</v>
      </c>
    </row>
    <row r="1086" spans="1:24" x14ac:dyDescent="0.4">
      <c r="A1086">
        <v>101085</v>
      </c>
      <c r="B1086" s="5">
        <v>45754.088194444441</v>
      </c>
      <c r="C1086" s="3" t="str">
        <f>TEXT(Sales_Data[[#This Row],[OrderDate]],"mmmm")</f>
        <v>April</v>
      </c>
      <c r="D1086" s="3" t="str">
        <f t="shared" si="32"/>
        <v>2025</v>
      </c>
      <c r="E1086" t="s">
        <v>23</v>
      </c>
      <c r="F1086" t="s">
        <v>28</v>
      </c>
      <c r="G1086" t="s">
        <v>29</v>
      </c>
      <c r="H1086" t="s">
        <v>25</v>
      </c>
      <c r="I1086" t="s">
        <v>100</v>
      </c>
      <c r="J1086">
        <v>69</v>
      </c>
      <c r="K1086">
        <v>2500</v>
      </c>
      <c r="L1086" s="7">
        <f>Sales_Data[[#This Row],[OrderQuantity]] *Sales_Data[[#This Row],[UnitPrice]]</f>
        <v>172500</v>
      </c>
      <c r="M1086" s="7">
        <f>Sales_Data[[#This Row],[UnitPrice]]-Sales_Data[[#This Row],[UnitCost]]</f>
        <v>1000</v>
      </c>
      <c r="N1086" s="7">
        <f>Sales_Data[[#This Row],[Gross Revenue]]-Sales_Data[[#This Row],[Discount Amount ]]</f>
        <v>171500</v>
      </c>
      <c r="O1086" s="7">
        <f>Sales_Data[[#This Row],[OrderQuantity]] *Sales_Data[[#This Row],[UnitCost]]</f>
        <v>103500</v>
      </c>
      <c r="P1086" s="7">
        <f>Sales_Data[[#This Row],[ItemCost]] +Sales_Data[[#This Row],[ShippingCost]]</f>
        <v>104224.59</v>
      </c>
      <c r="Q1086" s="7">
        <f>Sales_Data[[#This Row],[Gross Revenue]]-Sales_Data[[#This Row],[TotalFinancialCost]]</f>
        <v>68275.41</v>
      </c>
      <c r="R1086" s="7">
        <f>Sales_Data[[#This Row],[Actul Bill Amount]]-Sales_Data[[#This Row],[ShippingCost]]</f>
        <v>170775.41</v>
      </c>
      <c r="S1086">
        <v>998</v>
      </c>
      <c r="T1086">
        <v>724.59</v>
      </c>
      <c r="U1086" t="s">
        <v>54</v>
      </c>
      <c r="V1086">
        <v>1500</v>
      </c>
      <c r="W1086" t="s">
        <v>27</v>
      </c>
      <c r="X1086" t="str">
        <f t="shared" si="33"/>
        <v>Mumbai</v>
      </c>
    </row>
    <row r="1087" spans="1:24" x14ac:dyDescent="0.4">
      <c r="A1087">
        <v>101086</v>
      </c>
      <c r="B1087" s="5">
        <v>45946.268750000003</v>
      </c>
      <c r="C1087" s="3" t="str">
        <f>TEXT(Sales_Data[[#This Row],[OrderDate]],"mmmm")</f>
        <v>October</v>
      </c>
      <c r="D1087" s="3" t="str">
        <f t="shared" si="32"/>
        <v>2025</v>
      </c>
      <c r="E1087" t="s">
        <v>48</v>
      </c>
      <c r="F1087" t="s">
        <v>43</v>
      </c>
      <c r="G1087" t="s">
        <v>31</v>
      </c>
      <c r="H1087" t="s">
        <v>37</v>
      </c>
      <c r="I1087" t="s">
        <v>100</v>
      </c>
      <c r="J1087">
        <v>65</v>
      </c>
      <c r="K1087">
        <v>4500</v>
      </c>
      <c r="L1087" s="7">
        <f>Sales_Data[[#This Row],[OrderQuantity]] *Sales_Data[[#This Row],[UnitPrice]]</f>
        <v>292500</v>
      </c>
      <c r="M1087" s="7">
        <f>Sales_Data[[#This Row],[UnitPrice]]-Sales_Data[[#This Row],[UnitCost]]</f>
        <v>2000</v>
      </c>
      <c r="N1087" s="7">
        <f>Sales_Data[[#This Row],[Gross Revenue]]-Sales_Data[[#This Row],[Discount Amount ]]</f>
        <v>290500</v>
      </c>
      <c r="O1087" s="7">
        <f>Sales_Data[[#This Row],[OrderQuantity]] *Sales_Data[[#This Row],[UnitCost]]</f>
        <v>162500</v>
      </c>
      <c r="P1087" s="7">
        <f>Sales_Data[[#This Row],[ItemCost]] +Sales_Data[[#This Row],[ShippingCost]]</f>
        <v>163091.15</v>
      </c>
      <c r="Q1087" s="7">
        <f>Sales_Data[[#This Row],[Gross Revenue]]-Sales_Data[[#This Row],[TotalFinancialCost]]</f>
        <v>129408.85</v>
      </c>
      <c r="R1087" s="7">
        <f>Sales_Data[[#This Row],[Actul Bill Amount]]-Sales_Data[[#This Row],[ShippingCost]]</f>
        <v>289908.84999999998</v>
      </c>
      <c r="S1087">
        <v>1088</v>
      </c>
      <c r="T1087">
        <v>591.15</v>
      </c>
      <c r="U1087" t="s">
        <v>44</v>
      </c>
      <c r="V1087">
        <v>2500</v>
      </c>
      <c r="W1087" t="s">
        <v>38</v>
      </c>
      <c r="X1087" t="str">
        <f t="shared" si="33"/>
        <v>Kolkata</v>
      </c>
    </row>
    <row r="1088" spans="1:24" x14ac:dyDescent="0.4">
      <c r="A1088">
        <v>101087</v>
      </c>
      <c r="B1088" s="5">
        <v>45911.031944444447</v>
      </c>
      <c r="C1088" s="3" t="str">
        <f>TEXT(Sales_Data[[#This Row],[OrderDate]],"mmmm")</f>
        <v>September</v>
      </c>
      <c r="D1088" s="3" t="str">
        <f t="shared" si="32"/>
        <v>2025</v>
      </c>
      <c r="E1088" t="s">
        <v>19</v>
      </c>
      <c r="F1088" t="s">
        <v>40</v>
      </c>
      <c r="G1088" t="s">
        <v>15</v>
      </c>
      <c r="H1088" t="s">
        <v>16</v>
      </c>
      <c r="I1088" t="s">
        <v>100</v>
      </c>
      <c r="J1088">
        <v>97</v>
      </c>
      <c r="K1088">
        <v>1500</v>
      </c>
      <c r="L1088" s="7">
        <f>Sales_Data[[#This Row],[OrderQuantity]] *Sales_Data[[#This Row],[UnitPrice]]</f>
        <v>145500</v>
      </c>
      <c r="M1088" s="7">
        <f>Sales_Data[[#This Row],[UnitPrice]]-Sales_Data[[#This Row],[UnitCost]]</f>
        <v>700</v>
      </c>
      <c r="N1088" s="7">
        <f>Sales_Data[[#This Row],[Gross Revenue]]-Sales_Data[[#This Row],[Discount Amount ]]</f>
        <v>144800</v>
      </c>
      <c r="O1088" s="7">
        <f>Sales_Data[[#This Row],[OrderQuantity]] *Sales_Data[[#This Row],[UnitCost]]</f>
        <v>77600</v>
      </c>
      <c r="P1088" s="7">
        <f>Sales_Data[[#This Row],[ItemCost]] +Sales_Data[[#This Row],[ShippingCost]]</f>
        <v>79191.009999999995</v>
      </c>
      <c r="Q1088" s="7">
        <f>Sales_Data[[#This Row],[Gross Revenue]]-Sales_Data[[#This Row],[TotalFinancialCost]]</f>
        <v>66308.990000000005</v>
      </c>
      <c r="R1088" s="7">
        <f>Sales_Data[[#This Row],[Actul Bill Amount]]-Sales_Data[[#This Row],[ShippingCost]]</f>
        <v>143208.99</v>
      </c>
      <c r="S1088">
        <v>467</v>
      </c>
      <c r="T1088">
        <v>1591.01</v>
      </c>
      <c r="U1088" t="s">
        <v>52</v>
      </c>
      <c r="V1088">
        <v>800</v>
      </c>
      <c r="W1088" t="s">
        <v>18</v>
      </c>
      <c r="X1088" t="str">
        <f t="shared" si="33"/>
        <v>Bengaluru</v>
      </c>
    </row>
    <row r="1089" spans="1:24" x14ac:dyDescent="0.4">
      <c r="A1089">
        <v>101088</v>
      </c>
      <c r="B1089" s="5">
        <v>45853.496527777781</v>
      </c>
      <c r="C1089" s="3" t="str">
        <f>TEXT(Sales_Data[[#This Row],[OrderDate]],"mmmm")</f>
        <v>July</v>
      </c>
      <c r="D1089" s="3" t="str">
        <f t="shared" si="32"/>
        <v>2025</v>
      </c>
      <c r="E1089" t="s">
        <v>34</v>
      </c>
      <c r="F1089" t="s">
        <v>43</v>
      </c>
      <c r="G1089" t="s">
        <v>15</v>
      </c>
      <c r="H1089" t="s">
        <v>16</v>
      </c>
      <c r="I1089" t="s">
        <v>100</v>
      </c>
      <c r="J1089">
        <v>36</v>
      </c>
      <c r="K1089">
        <v>4500</v>
      </c>
      <c r="L1089" s="7">
        <f>Sales_Data[[#This Row],[OrderQuantity]] *Sales_Data[[#This Row],[UnitPrice]]</f>
        <v>162000</v>
      </c>
      <c r="M1089" s="7">
        <f>Sales_Data[[#This Row],[UnitPrice]]-Sales_Data[[#This Row],[UnitCost]]</f>
        <v>2000</v>
      </c>
      <c r="N1089" s="7">
        <f>Sales_Data[[#This Row],[Gross Revenue]]-Sales_Data[[#This Row],[Discount Amount ]]</f>
        <v>160000</v>
      </c>
      <c r="O1089" s="7">
        <f>Sales_Data[[#This Row],[OrderQuantity]] *Sales_Data[[#This Row],[UnitCost]]</f>
        <v>90000</v>
      </c>
      <c r="P1089" s="7">
        <f>Sales_Data[[#This Row],[ItemCost]] +Sales_Data[[#This Row],[ShippingCost]]</f>
        <v>90973.119999999995</v>
      </c>
      <c r="Q1089" s="7">
        <f>Sales_Data[[#This Row],[Gross Revenue]]-Sales_Data[[#This Row],[TotalFinancialCost]]</f>
        <v>71026.880000000005</v>
      </c>
      <c r="R1089" s="7">
        <f>Sales_Data[[#This Row],[Actul Bill Amount]]-Sales_Data[[#This Row],[ShippingCost]]</f>
        <v>159026.88</v>
      </c>
      <c r="S1089">
        <v>1110</v>
      </c>
      <c r="T1089">
        <v>973.12</v>
      </c>
      <c r="U1089" t="s">
        <v>44</v>
      </c>
      <c r="V1089">
        <v>2500</v>
      </c>
      <c r="W1089" t="s">
        <v>18</v>
      </c>
      <c r="X1089" t="str">
        <f t="shared" si="33"/>
        <v>Bengaluru</v>
      </c>
    </row>
    <row r="1090" spans="1:24" x14ac:dyDescent="0.4">
      <c r="A1090">
        <v>101089</v>
      </c>
      <c r="B1090" s="5">
        <v>45743.716666666667</v>
      </c>
      <c r="C1090" s="3" t="str">
        <f>TEXT(Sales_Data[[#This Row],[OrderDate]],"mmmm")</f>
        <v>March</v>
      </c>
      <c r="D1090" s="3" t="str">
        <f t="shared" ref="D1090:D1153" si="34">TEXT(B1090, "yyyy")</f>
        <v>2025</v>
      </c>
      <c r="E1090" t="s">
        <v>50</v>
      </c>
      <c r="F1090" t="s">
        <v>46</v>
      </c>
      <c r="G1090" t="s">
        <v>29</v>
      </c>
      <c r="H1090" t="s">
        <v>32</v>
      </c>
      <c r="I1090" t="s">
        <v>100</v>
      </c>
      <c r="J1090">
        <v>97</v>
      </c>
      <c r="K1090">
        <v>4500</v>
      </c>
      <c r="L1090" s="7">
        <f>Sales_Data[[#This Row],[OrderQuantity]] *Sales_Data[[#This Row],[UnitPrice]]</f>
        <v>436500</v>
      </c>
      <c r="M1090" s="7">
        <f>Sales_Data[[#This Row],[UnitPrice]]-Sales_Data[[#This Row],[UnitCost]]</f>
        <v>1700</v>
      </c>
      <c r="N1090" s="7">
        <f>Sales_Data[[#This Row],[Gross Revenue]]-Sales_Data[[#This Row],[Discount Amount ]]</f>
        <v>434800</v>
      </c>
      <c r="O1090" s="7">
        <f>Sales_Data[[#This Row],[OrderQuantity]] *Sales_Data[[#This Row],[UnitCost]]</f>
        <v>271600</v>
      </c>
      <c r="P1090" s="7">
        <f>Sales_Data[[#This Row],[ItemCost]] +Sales_Data[[#This Row],[ShippingCost]]</f>
        <v>273127</v>
      </c>
      <c r="Q1090" s="7">
        <f>Sales_Data[[#This Row],[Gross Revenue]]-Sales_Data[[#This Row],[TotalFinancialCost]]</f>
        <v>163373</v>
      </c>
      <c r="R1090" s="7">
        <f>Sales_Data[[#This Row],[Actul Bill Amount]]-Sales_Data[[#This Row],[ShippingCost]]</f>
        <v>433273</v>
      </c>
      <c r="S1090">
        <v>716</v>
      </c>
      <c r="T1090">
        <v>1527</v>
      </c>
      <c r="U1090" t="s">
        <v>47</v>
      </c>
      <c r="V1090">
        <v>2800</v>
      </c>
      <c r="W1090" t="s">
        <v>33</v>
      </c>
      <c r="X1090" t="str">
        <f t="shared" ref="X1090:X1153" si="35">_xlfn.TEXTBEFORE(W1090, " ")</f>
        <v>Delhi</v>
      </c>
    </row>
    <row r="1091" spans="1:24" x14ac:dyDescent="0.4">
      <c r="A1091">
        <v>101090</v>
      </c>
      <c r="B1091" s="5">
        <v>45979.532638888886</v>
      </c>
      <c r="C1091" s="3" t="str">
        <f>TEXT(Sales_Data[[#This Row],[OrderDate]],"mmmm")</f>
        <v>November</v>
      </c>
      <c r="D1091" s="3" t="str">
        <f t="shared" si="34"/>
        <v>2025</v>
      </c>
      <c r="E1091" t="s">
        <v>19</v>
      </c>
      <c r="F1091" t="s">
        <v>24</v>
      </c>
      <c r="G1091" t="s">
        <v>15</v>
      </c>
      <c r="H1091" t="s">
        <v>20</v>
      </c>
      <c r="I1091" t="s">
        <v>100</v>
      </c>
      <c r="J1091">
        <v>3</v>
      </c>
      <c r="K1091">
        <v>25000</v>
      </c>
      <c r="L1091" s="7">
        <f>Sales_Data[[#This Row],[OrderQuantity]] *Sales_Data[[#This Row],[UnitPrice]]</f>
        <v>75000</v>
      </c>
      <c r="M1091" s="7">
        <f>Sales_Data[[#This Row],[UnitPrice]]-Sales_Data[[#This Row],[UnitCost]]</f>
        <v>7000</v>
      </c>
      <c r="N1091" s="7">
        <f>Sales_Data[[#This Row],[Gross Revenue]]-Sales_Data[[#This Row],[Discount Amount ]]</f>
        <v>68000</v>
      </c>
      <c r="O1091" s="7">
        <f>Sales_Data[[#This Row],[OrderQuantity]] *Sales_Data[[#This Row],[UnitCost]]</f>
        <v>54000</v>
      </c>
      <c r="P1091" s="7">
        <f>Sales_Data[[#This Row],[ItemCost]] +Sales_Data[[#This Row],[ShippingCost]]</f>
        <v>55620.79</v>
      </c>
      <c r="Q1091" s="7">
        <f>Sales_Data[[#This Row],[Gross Revenue]]-Sales_Data[[#This Row],[TotalFinancialCost]]</f>
        <v>19379.21</v>
      </c>
      <c r="R1091" s="7">
        <f>Sales_Data[[#This Row],[Actul Bill Amount]]-Sales_Data[[#This Row],[ShippingCost]]</f>
        <v>66379.210000000006</v>
      </c>
      <c r="S1091">
        <v>1065</v>
      </c>
      <c r="T1091">
        <v>1620.79</v>
      </c>
      <c r="U1091" t="s">
        <v>60</v>
      </c>
      <c r="V1091">
        <v>18000</v>
      </c>
      <c r="W1091" t="s">
        <v>22</v>
      </c>
      <c r="X1091" t="str">
        <f t="shared" si="35"/>
        <v>Nagpur</v>
      </c>
    </row>
    <row r="1092" spans="1:24" x14ac:dyDescent="0.4">
      <c r="A1092">
        <v>101091</v>
      </c>
      <c r="B1092" s="5">
        <v>45667.097916666666</v>
      </c>
      <c r="C1092" s="3" t="str">
        <f>TEXT(Sales_Data[[#This Row],[OrderDate]],"mmmm")</f>
        <v>January</v>
      </c>
      <c r="D1092" s="3" t="str">
        <f t="shared" si="34"/>
        <v>2025</v>
      </c>
      <c r="E1092" t="s">
        <v>19</v>
      </c>
      <c r="F1092" t="s">
        <v>46</v>
      </c>
      <c r="G1092" t="s">
        <v>29</v>
      </c>
      <c r="H1092" t="s">
        <v>20</v>
      </c>
      <c r="I1092" t="s">
        <v>100</v>
      </c>
      <c r="J1092">
        <v>82</v>
      </c>
      <c r="K1092">
        <v>15000</v>
      </c>
      <c r="L1092" s="7">
        <f>Sales_Data[[#This Row],[OrderQuantity]] *Sales_Data[[#This Row],[UnitPrice]]</f>
        <v>1230000</v>
      </c>
      <c r="M1092" s="7">
        <f>Sales_Data[[#This Row],[UnitPrice]]-Sales_Data[[#This Row],[UnitCost]]</f>
        <v>5500</v>
      </c>
      <c r="N1092" s="7">
        <f>Sales_Data[[#This Row],[Gross Revenue]]-Sales_Data[[#This Row],[Discount Amount ]]</f>
        <v>1224500</v>
      </c>
      <c r="O1092" s="7">
        <f>Sales_Data[[#This Row],[OrderQuantity]] *Sales_Data[[#This Row],[UnitCost]]</f>
        <v>779000</v>
      </c>
      <c r="P1092" s="7">
        <f>Sales_Data[[#This Row],[ItemCost]] +Sales_Data[[#This Row],[ShippingCost]]</f>
        <v>779338.4</v>
      </c>
      <c r="Q1092" s="7">
        <f>Sales_Data[[#This Row],[Gross Revenue]]-Sales_Data[[#This Row],[TotalFinancialCost]]</f>
        <v>450661.6</v>
      </c>
      <c r="R1092" s="7">
        <f>Sales_Data[[#This Row],[Actul Bill Amount]]-Sales_Data[[#This Row],[ShippingCost]]</f>
        <v>1224161.6000000001</v>
      </c>
      <c r="S1092">
        <v>783</v>
      </c>
      <c r="T1092">
        <v>338.4</v>
      </c>
      <c r="U1092" t="s">
        <v>53</v>
      </c>
      <c r="V1092">
        <v>9500</v>
      </c>
      <c r="W1092" t="s">
        <v>22</v>
      </c>
      <c r="X1092" t="str">
        <f t="shared" si="35"/>
        <v>Nagpur</v>
      </c>
    </row>
    <row r="1093" spans="1:24" x14ac:dyDescent="0.4">
      <c r="A1093">
        <v>101092</v>
      </c>
      <c r="B1093" s="5">
        <v>45662.794444444444</v>
      </c>
      <c r="C1093" s="3" t="str">
        <f>TEXT(Sales_Data[[#This Row],[OrderDate]],"mmmm")</f>
        <v>January</v>
      </c>
      <c r="D1093" s="3" t="str">
        <f t="shared" si="34"/>
        <v>2025</v>
      </c>
      <c r="E1093" t="s">
        <v>13</v>
      </c>
      <c r="F1093" t="s">
        <v>55</v>
      </c>
      <c r="G1093" t="s">
        <v>15</v>
      </c>
      <c r="H1093" t="s">
        <v>20</v>
      </c>
      <c r="I1093" t="s">
        <v>100</v>
      </c>
      <c r="J1093">
        <v>91</v>
      </c>
      <c r="K1093">
        <v>600</v>
      </c>
      <c r="L1093" s="7">
        <f>Sales_Data[[#This Row],[OrderQuantity]] *Sales_Data[[#This Row],[UnitPrice]]</f>
        <v>54600</v>
      </c>
      <c r="M1093" s="7">
        <f>Sales_Data[[#This Row],[UnitPrice]]-Sales_Data[[#This Row],[UnitCost]]</f>
        <v>250</v>
      </c>
      <c r="N1093" s="7">
        <f>Sales_Data[[#This Row],[Gross Revenue]]-Sales_Data[[#This Row],[Discount Amount ]]</f>
        <v>54350</v>
      </c>
      <c r="O1093" s="7">
        <f>Sales_Data[[#This Row],[OrderQuantity]] *Sales_Data[[#This Row],[UnitCost]]</f>
        <v>31850</v>
      </c>
      <c r="P1093" s="7">
        <f>Sales_Data[[#This Row],[ItemCost]] +Sales_Data[[#This Row],[ShippingCost]]</f>
        <v>32807.15</v>
      </c>
      <c r="Q1093" s="7">
        <f>Sales_Data[[#This Row],[Gross Revenue]]-Sales_Data[[#This Row],[TotalFinancialCost]]</f>
        <v>21792.85</v>
      </c>
      <c r="R1093" s="7">
        <f>Sales_Data[[#This Row],[Actul Bill Amount]]-Sales_Data[[#This Row],[ShippingCost]]</f>
        <v>53392.85</v>
      </c>
      <c r="S1093">
        <v>808</v>
      </c>
      <c r="T1093">
        <v>957.15</v>
      </c>
      <c r="U1093" t="s">
        <v>57</v>
      </c>
      <c r="V1093">
        <v>350</v>
      </c>
      <c r="W1093" t="s">
        <v>22</v>
      </c>
      <c r="X1093" t="str">
        <f t="shared" si="35"/>
        <v>Nagpur</v>
      </c>
    </row>
    <row r="1094" spans="1:24" x14ac:dyDescent="0.4">
      <c r="A1094">
        <v>101093</v>
      </c>
      <c r="B1094" s="5">
        <v>45780.245138888888</v>
      </c>
      <c r="C1094" s="3" t="str">
        <f>TEXT(Sales_Data[[#This Row],[OrderDate]],"mmmm")</f>
        <v>May</v>
      </c>
      <c r="D1094" s="3" t="str">
        <f t="shared" si="34"/>
        <v>2025</v>
      </c>
      <c r="E1094" t="s">
        <v>48</v>
      </c>
      <c r="F1094" t="s">
        <v>35</v>
      </c>
      <c r="G1094" t="s">
        <v>31</v>
      </c>
      <c r="H1094" t="s">
        <v>16</v>
      </c>
      <c r="I1094" t="s">
        <v>100</v>
      </c>
      <c r="J1094">
        <v>29</v>
      </c>
      <c r="K1094">
        <v>8500</v>
      </c>
      <c r="L1094" s="7">
        <f>Sales_Data[[#This Row],[OrderQuantity]] *Sales_Data[[#This Row],[UnitPrice]]</f>
        <v>246500</v>
      </c>
      <c r="M1094" s="7">
        <f>Sales_Data[[#This Row],[UnitPrice]]-Sales_Data[[#This Row],[UnitCost]]</f>
        <v>3000</v>
      </c>
      <c r="N1094" s="7">
        <f>Sales_Data[[#This Row],[Gross Revenue]]-Sales_Data[[#This Row],[Discount Amount ]]</f>
        <v>243500</v>
      </c>
      <c r="O1094" s="7">
        <f>Sales_Data[[#This Row],[OrderQuantity]] *Sales_Data[[#This Row],[UnitCost]]</f>
        <v>159500</v>
      </c>
      <c r="P1094" s="7">
        <f>Sales_Data[[#This Row],[ItemCost]] +Sales_Data[[#This Row],[ShippingCost]]</f>
        <v>161665.29</v>
      </c>
      <c r="Q1094" s="7">
        <f>Sales_Data[[#This Row],[Gross Revenue]]-Sales_Data[[#This Row],[TotalFinancialCost]]</f>
        <v>84834.709999999992</v>
      </c>
      <c r="R1094" s="7">
        <f>Sales_Data[[#This Row],[Actul Bill Amount]]-Sales_Data[[#This Row],[ShippingCost]]</f>
        <v>241334.71</v>
      </c>
      <c r="S1094">
        <v>1104</v>
      </c>
      <c r="T1094">
        <v>2165.29</v>
      </c>
      <c r="U1094" t="s">
        <v>49</v>
      </c>
      <c r="V1094">
        <v>5500</v>
      </c>
      <c r="W1094" t="s">
        <v>18</v>
      </c>
      <c r="X1094" t="str">
        <f t="shared" si="35"/>
        <v>Bengaluru</v>
      </c>
    </row>
    <row r="1095" spans="1:24" x14ac:dyDescent="0.4">
      <c r="A1095">
        <v>101094</v>
      </c>
      <c r="B1095" s="5">
        <v>45987.563888888886</v>
      </c>
      <c r="C1095" s="3" t="str">
        <f>TEXT(Sales_Data[[#This Row],[OrderDate]],"mmmm")</f>
        <v>November</v>
      </c>
      <c r="D1095" s="3" t="str">
        <f t="shared" si="34"/>
        <v>2025</v>
      </c>
      <c r="E1095" t="s">
        <v>13</v>
      </c>
      <c r="F1095" t="s">
        <v>40</v>
      </c>
      <c r="G1095" t="s">
        <v>29</v>
      </c>
      <c r="H1095" t="s">
        <v>37</v>
      </c>
      <c r="I1095" t="s">
        <v>100</v>
      </c>
      <c r="J1095">
        <v>58</v>
      </c>
      <c r="K1095">
        <v>5500</v>
      </c>
      <c r="L1095" s="7">
        <f>Sales_Data[[#This Row],[OrderQuantity]] *Sales_Data[[#This Row],[UnitPrice]]</f>
        <v>319000</v>
      </c>
      <c r="M1095" s="7">
        <f>Sales_Data[[#This Row],[UnitPrice]]-Sales_Data[[#This Row],[UnitCost]]</f>
        <v>2000</v>
      </c>
      <c r="N1095" s="7">
        <f>Sales_Data[[#This Row],[Gross Revenue]]-Sales_Data[[#This Row],[Discount Amount ]]</f>
        <v>317000</v>
      </c>
      <c r="O1095" s="7">
        <f>Sales_Data[[#This Row],[OrderQuantity]] *Sales_Data[[#This Row],[UnitCost]]</f>
        <v>203000</v>
      </c>
      <c r="P1095" s="7">
        <f>Sales_Data[[#This Row],[ItemCost]] +Sales_Data[[#This Row],[ShippingCost]]</f>
        <v>203945.47</v>
      </c>
      <c r="Q1095" s="7">
        <f>Sales_Data[[#This Row],[Gross Revenue]]-Sales_Data[[#This Row],[TotalFinancialCost]]</f>
        <v>115054.53</v>
      </c>
      <c r="R1095" s="7">
        <f>Sales_Data[[#This Row],[Actul Bill Amount]]-Sales_Data[[#This Row],[ShippingCost]]</f>
        <v>316054.53000000003</v>
      </c>
      <c r="S1095">
        <v>864</v>
      </c>
      <c r="T1095">
        <v>945.47</v>
      </c>
      <c r="U1095" t="s">
        <v>41</v>
      </c>
      <c r="V1095">
        <v>3500</v>
      </c>
      <c r="W1095" t="s">
        <v>38</v>
      </c>
      <c r="X1095" t="str">
        <f t="shared" si="35"/>
        <v>Kolkata</v>
      </c>
    </row>
    <row r="1096" spans="1:24" x14ac:dyDescent="0.4">
      <c r="A1096">
        <v>101095</v>
      </c>
      <c r="B1096" s="5">
        <v>46010.570138888892</v>
      </c>
      <c r="C1096" s="3" t="str">
        <f>TEXT(Sales_Data[[#This Row],[OrderDate]],"mmmm")</f>
        <v>December</v>
      </c>
      <c r="D1096" s="3" t="str">
        <f t="shared" si="34"/>
        <v>2025</v>
      </c>
      <c r="E1096" t="s">
        <v>42</v>
      </c>
      <c r="F1096" t="s">
        <v>46</v>
      </c>
      <c r="G1096" t="s">
        <v>15</v>
      </c>
      <c r="H1096" t="s">
        <v>20</v>
      </c>
      <c r="I1096" t="s">
        <v>100</v>
      </c>
      <c r="J1096">
        <v>33</v>
      </c>
      <c r="K1096">
        <v>15000</v>
      </c>
      <c r="L1096" s="7">
        <f>Sales_Data[[#This Row],[OrderQuantity]] *Sales_Data[[#This Row],[UnitPrice]]</f>
        <v>495000</v>
      </c>
      <c r="M1096" s="7">
        <f>Sales_Data[[#This Row],[UnitPrice]]-Sales_Data[[#This Row],[UnitCost]]</f>
        <v>5500</v>
      </c>
      <c r="N1096" s="7">
        <f>Sales_Data[[#This Row],[Gross Revenue]]-Sales_Data[[#This Row],[Discount Amount ]]</f>
        <v>489500</v>
      </c>
      <c r="O1096" s="7">
        <f>Sales_Data[[#This Row],[OrderQuantity]] *Sales_Data[[#This Row],[UnitCost]]</f>
        <v>313500</v>
      </c>
      <c r="P1096" s="7">
        <f>Sales_Data[[#This Row],[ItemCost]] +Sales_Data[[#This Row],[ShippingCost]]</f>
        <v>313865.67</v>
      </c>
      <c r="Q1096" s="7">
        <f>Sales_Data[[#This Row],[Gross Revenue]]-Sales_Data[[#This Row],[TotalFinancialCost]]</f>
        <v>181134.33000000002</v>
      </c>
      <c r="R1096" s="7">
        <f>Sales_Data[[#This Row],[Actul Bill Amount]]-Sales_Data[[#This Row],[ShippingCost]]</f>
        <v>489134.33</v>
      </c>
      <c r="S1096">
        <v>656</v>
      </c>
      <c r="T1096">
        <v>365.67</v>
      </c>
      <c r="U1096" t="s">
        <v>53</v>
      </c>
      <c r="V1096">
        <v>9500</v>
      </c>
      <c r="W1096" t="s">
        <v>22</v>
      </c>
      <c r="X1096" t="str">
        <f t="shared" si="35"/>
        <v>Nagpur</v>
      </c>
    </row>
    <row r="1097" spans="1:24" x14ac:dyDescent="0.4">
      <c r="A1097">
        <v>101096</v>
      </c>
      <c r="B1097" s="5">
        <v>45775.356249999997</v>
      </c>
      <c r="C1097" s="3" t="str">
        <f>TEXT(Sales_Data[[#This Row],[OrderDate]],"mmmm")</f>
        <v>April</v>
      </c>
      <c r="D1097" s="3" t="str">
        <f t="shared" si="34"/>
        <v>2025</v>
      </c>
      <c r="E1097" t="s">
        <v>34</v>
      </c>
      <c r="F1097" t="s">
        <v>28</v>
      </c>
      <c r="G1097" t="s">
        <v>15</v>
      </c>
      <c r="H1097" t="s">
        <v>32</v>
      </c>
      <c r="I1097" t="s">
        <v>100</v>
      </c>
      <c r="J1097">
        <v>7</v>
      </c>
      <c r="K1097">
        <v>450</v>
      </c>
      <c r="L1097" s="7">
        <f>Sales_Data[[#This Row],[OrderQuantity]] *Sales_Data[[#This Row],[UnitPrice]]</f>
        <v>3150</v>
      </c>
      <c r="M1097" s="7">
        <f>Sales_Data[[#This Row],[UnitPrice]]-Sales_Data[[#This Row],[UnitCost]]</f>
        <v>250</v>
      </c>
      <c r="N1097" s="7">
        <f>Sales_Data[[#This Row],[Gross Revenue]]-Sales_Data[[#This Row],[Discount Amount ]]</f>
        <v>2900</v>
      </c>
      <c r="O1097" s="7">
        <f>Sales_Data[[#This Row],[OrderQuantity]] *Sales_Data[[#This Row],[UnitCost]]</f>
        <v>1400</v>
      </c>
      <c r="P1097" s="7">
        <f>Sales_Data[[#This Row],[ItemCost]] +Sales_Data[[#This Row],[ShippingCost]]</f>
        <v>2272.4299999999998</v>
      </c>
      <c r="Q1097" s="7">
        <f>Sales_Data[[#This Row],[Gross Revenue]]-Sales_Data[[#This Row],[TotalFinancialCost]]</f>
        <v>877.57000000000016</v>
      </c>
      <c r="R1097" s="7">
        <f>Sales_Data[[#This Row],[Actul Bill Amount]]-Sales_Data[[#This Row],[ShippingCost]]</f>
        <v>2027.5700000000002</v>
      </c>
      <c r="S1097">
        <v>1182</v>
      </c>
      <c r="T1097">
        <v>872.43</v>
      </c>
      <c r="U1097" t="s">
        <v>30</v>
      </c>
      <c r="V1097">
        <v>200</v>
      </c>
      <c r="W1097" t="s">
        <v>33</v>
      </c>
      <c r="X1097" t="str">
        <f t="shared" si="35"/>
        <v>Delhi</v>
      </c>
    </row>
    <row r="1098" spans="1:24" x14ac:dyDescent="0.4">
      <c r="A1098">
        <v>101097</v>
      </c>
      <c r="B1098" s="5">
        <v>45951.536805555559</v>
      </c>
      <c r="C1098" s="3" t="str">
        <f>TEXT(Sales_Data[[#This Row],[OrderDate]],"mmmm")</f>
        <v>October</v>
      </c>
      <c r="D1098" s="3" t="str">
        <f t="shared" si="34"/>
        <v>2025</v>
      </c>
      <c r="E1098" t="s">
        <v>23</v>
      </c>
      <c r="F1098" t="s">
        <v>35</v>
      </c>
      <c r="G1098" t="s">
        <v>31</v>
      </c>
      <c r="H1098" t="s">
        <v>25</v>
      </c>
      <c r="I1098" t="s">
        <v>100</v>
      </c>
      <c r="J1098">
        <v>17</v>
      </c>
      <c r="K1098">
        <v>8500</v>
      </c>
      <c r="L1098" s="7">
        <f>Sales_Data[[#This Row],[OrderQuantity]] *Sales_Data[[#This Row],[UnitPrice]]</f>
        <v>144500</v>
      </c>
      <c r="M1098" s="7">
        <f>Sales_Data[[#This Row],[UnitPrice]]-Sales_Data[[#This Row],[UnitCost]]</f>
        <v>3000</v>
      </c>
      <c r="N1098" s="7">
        <f>Sales_Data[[#This Row],[Gross Revenue]]-Sales_Data[[#This Row],[Discount Amount ]]</f>
        <v>141500</v>
      </c>
      <c r="O1098" s="7">
        <f>Sales_Data[[#This Row],[OrderQuantity]] *Sales_Data[[#This Row],[UnitCost]]</f>
        <v>93500</v>
      </c>
      <c r="P1098" s="7">
        <f>Sales_Data[[#This Row],[ItemCost]] +Sales_Data[[#This Row],[ShippingCost]]</f>
        <v>93880.6</v>
      </c>
      <c r="Q1098" s="7">
        <f>Sales_Data[[#This Row],[Gross Revenue]]-Sales_Data[[#This Row],[TotalFinancialCost]]</f>
        <v>50619.399999999994</v>
      </c>
      <c r="R1098" s="7">
        <f>Sales_Data[[#This Row],[Actul Bill Amount]]-Sales_Data[[#This Row],[ShippingCost]]</f>
        <v>141119.4</v>
      </c>
      <c r="S1098">
        <v>355</v>
      </c>
      <c r="T1098">
        <v>380.6</v>
      </c>
      <c r="U1098" t="s">
        <v>49</v>
      </c>
      <c r="V1098">
        <v>5500</v>
      </c>
      <c r="W1098" t="s">
        <v>27</v>
      </c>
      <c r="X1098" t="str">
        <f t="shared" si="35"/>
        <v>Mumbai</v>
      </c>
    </row>
    <row r="1099" spans="1:24" x14ac:dyDescent="0.4">
      <c r="A1099">
        <v>101098</v>
      </c>
      <c r="B1099" s="5">
        <v>45816.00277777778</v>
      </c>
      <c r="C1099" s="3" t="str">
        <f>TEXT(Sales_Data[[#This Row],[OrderDate]],"mmmm")</f>
        <v>June</v>
      </c>
      <c r="D1099" s="3" t="str">
        <f t="shared" si="34"/>
        <v>2025</v>
      </c>
      <c r="E1099" t="s">
        <v>13</v>
      </c>
      <c r="F1099" t="s">
        <v>46</v>
      </c>
      <c r="G1099" t="s">
        <v>29</v>
      </c>
      <c r="H1099" t="s">
        <v>25</v>
      </c>
      <c r="I1099" t="s">
        <v>100</v>
      </c>
      <c r="J1099">
        <v>16</v>
      </c>
      <c r="K1099">
        <v>4500</v>
      </c>
      <c r="L1099" s="7">
        <f>Sales_Data[[#This Row],[OrderQuantity]] *Sales_Data[[#This Row],[UnitPrice]]</f>
        <v>72000</v>
      </c>
      <c r="M1099" s="7">
        <f>Sales_Data[[#This Row],[UnitPrice]]-Sales_Data[[#This Row],[UnitCost]]</f>
        <v>1700</v>
      </c>
      <c r="N1099" s="7">
        <f>Sales_Data[[#This Row],[Gross Revenue]]-Sales_Data[[#This Row],[Discount Amount ]]</f>
        <v>70300</v>
      </c>
      <c r="O1099" s="7">
        <f>Sales_Data[[#This Row],[OrderQuantity]] *Sales_Data[[#This Row],[UnitCost]]</f>
        <v>44800</v>
      </c>
      <c r="P1099" s="7">
        <f>Sales_Data[[#This Row],[ItemCost]] +Sales_Data[[#This Row],[ShippingCost]]</f>
        <v>44990.879999999997</v>
      </c>
      <c r="Q1099" s="7">
        <f>Sales_Data[[#This Row],[Gross Revenue]]-Sales_Data[[#This Row],[TotalFinancialCost]]</f>
        <v>27009.120000000003</v>
      </c>
      <c r="R1099" s="7">
        <f>Sales_Data[[#This Row],[Actul Bill Amount]]-Sales_Data[[#This Row],[ShippingCost]]</f>
        <v>70109.119999999995</v>
      </c>
      <c r="S1099">
        <v>413</v>
      </c>
      <c r="T1099">
        <v>190.88</v>
      </c>
      <c r="U1099" t="s">
        <v>47</v>
      </c>
      <c r="V1099">
        <v>2800</v>
      </c>
      <c r="W1099" t="s">
        <v>27</v>
      </c>
      <c r="X1099" t="str">
        <f t="shared" si="35"/>
        <v>Mumbai</v>
      </c>
    </row>
    <row r="1100" spans="1:24" x14ac:dyDescent="0.4">
      <c r="A1100">
        <v>101099</v>
      </c>
      <c r="B1100" s="5">
        <v>45960.146527777775</v>
      </c>
      <c r="C1100" s="3" t="str">
        <f>TEXT(Sales_Data[[#This Row],[OrderDate]],"mmmm")</f>
        <v>October</v>
      </c>
      <c r="D1100" s="3" t="str">
        <f t="shared" si="34"/>
        <v>2025</v>
      </c>
      <c r="E1100" t="s">
        <v>50</v>
      </c>
      <c r="F1100" t="s">
        <v>28</v>
      </c>
      <c r="G1100" t="s">
        <v>31</v>
      </c>
      <c r="H1100" t="s">
        <v>16</v>
      </c>
      <c r="I1100" t="s">
        <v>100</v>
      </c>
      <c r="J1100">
        <v>47</v>
      </c>
      <c r="K1100">
        <v>2500</v>
      </c>
      <c r="L1100" s="7">
        <f>Sales_Data[[#This Row],[OrderQuantity]] *Sales_Data[[#This Row],[UnitPrice]]</f>
        <v>117500</v>
      </c>
      <c r="M1100" s="7">
        <f>Sales_Data[[#This Row],[UnitPrice]]-Sales_Data[[#This Row],[UnitCost]]</f>
        <v>1000</v>
      </c>
      <c r="N1100" s="7">
        <f>Sales_Data[[#This Row],[Gross Revenue]]-Sales_Data[[#This Row],[Discount Amount ]]</f>
        <v>116500</v>
      </c>
      <c r="O1100" s="7">
        <f>Sales_Data[[#This Row],[OrderQuantity]] *Sales_Data[[#This Row],[UnitCost]]</f>
        <v>70500</v>
      </c>
      <c r="P1100" s="7">
        <f>Sales_Data[[#This Row],[ItemCost]] +Sales_Data[[#This Row],[ShippingCost]]</f>
        <v>71134.69</v>
      </c>
      <c r="Q1100" s="7">
        <f>Sales_Data[[#This Row],[Gross Revenue]]-Sales_Data[[#This Row],[TotalFinancialCost]]</f>
        <v>46365.31</v>
      </c>
      <c r="R1100" s="7">
        <f>Sales_Data[[#This Row],[Actul Bill Amount]]-Sales_Data[[#This Row],[ShippingCost]]</f>
        <v>115865.31</v>
      </c>
      <c r="S1100">
        <v>1088</v>
      </c>
      <c r="T1100">
        <v>634.69000000000005</v>
      </c>
      <c r="U1100" t="s">
        <v>54</v>
      </c>
      <c r="V1100">
        <v>1500</v>
      </c>
      <c r="W1100" t="s">
        <v>18</v>
      </c>
      <c r="X1100" t="str">
        <f t="shared" si="35"/>
        <v>Bengaluru</v>
      </c>
    </row>
    <row r="1101" spans="1:24" x14ac:dyDescent="0.4">
      <c r="A1101">
        <v>101100</v>
      </c>
      <c r="B1101" s="5">
        <v>45885.508333333331</v>
      </c>
      <c r="C1101" s="3" t="str">
        <f>TEXT(Sales_Data[[#This Row],[OrderDate]],"mmmm")</f>
        <v>August</v>
      </c>
      <c r="D1101" s="3" t="str">
        <f t="shared" si="34"/>
        <v>2025</v>
      </c>
      <c r="E1101" t="s">
        <v>42</v>
      </c>
      <c r="F1101" t="s">
        <v>46</v>
      </c>
      <c r="G1101" t="s">
        <v>31</v>
      </c>
      <c r="H1101" t="s">
        <v>20</v>
      </c>
      <c r="I1101" t="s">
        <v>100</v>
      </c>
      <c r="J1101">
        <v>45</v>
      </c>
      <c r="K1101">
        <v>4500</v>
      </c>
      <c r="L1101" s="7">
        <f>Sales_Data[[#This Row],[OrderQuantity]] *Sales_Data[[#This Row],[UnitPrice]]</f>
        <v>202500</v>
      </c>
      <c r="M1101" s="7">
        <f>Sales_Data[[#This Row],[UnitPrice]]-Sales_Data[[#This Row],[UnitCost]]</f>
        <v>1700</v>
      </c>
      <c r="N1101" s="7">
        <f>Sales_Data[[#This Row],[Gross Revenue]]-Sales_Data[[#This Row],[Discount Amount ]]</f>
        <v>200800</v>
      </c>
      <c r="O1101" s="7">
        <f>Sales_Data[[#This Row],[OrderQuantity]] *Sales_Data[[#This Row],[UnitCost]]</f>
        <v>126000</v>
      </c>
      <c r="P1101" s="7">
        <f>Sales_Data[[#This Row],[ItemCost]] +Sales_Data[[#This Row],[ShippingCost]]</f>
        <v>126750.68</v>
      </c>
      <c r="Q1101" s="7">
        <f>Sales_Data[[#This Row],[Gross Revenue]]-Sales_Data[[#This Row],[TotalFinancialCost]]</f>
        <v>75749.320000000007</v>
      </c>
      <c r="R1101" s="7">
        <f>Sales_Data[[#This Row],[Actul Bill Amount]]-Sales_Data[[#This Row],[ShippingCost]]</f>
        <v>200049.32</v>
      </c>
      <c r="S1101">
        <v>1136</v>
      </c>
      <c r="T1101">
        <v>750.68</v>
      </c>
      <c r="U1101" t="s">
        <v>47</v>
      </c>
      <c r="V1101">
        <v>2800</v>
      </c>
      <c r="W1101" t="s">
        <v>22</v>
      </c>
      <c r="X1101" t="str">
        <f t="shared" si="35"/>
        <v>Nagpur</v>
      </c>
    </row>
    <row r="1102" spans="1:24" x14ac:dyDescent="0.4">
      <c r="A1102">
        <v>101101</v>
      </c>
      <c r="B1102" s="5">
        <v>46022.813888888886</v>
      </c>
      <c r="C1102" s="3" t="str">
        <f>TEXT(Sales_Data[[#This Row],[OrderDate]],"mmmm")</f>
        <v>December</v>
      </c>
      <c r="D1102" s="3" t="str">
        <f t="shared" si="34"/>
        <v>2025</v>
      </c>
      <c r="E1102" t="s">
        <v>42</v>
      </c>
      <c r="F1102" t="s">
        <v>35</v>
      </c>
      <c r="G1102" t="s">
        <v>15</v>
      </c>
      <c r="H1102" t="s">
        <v>32</v>
      </c>
      <c r="I1102" t="s">
        <v>100</v>
      </c>
      <c r="J1102">
        <v>67</v>
      </c>
      <c r="K1102">
        <v>12000</v>
      </c>
      <c r="L1102" s="7">
        <f>Sales_Data[[#This Row],[OrderQuantity]] *Sales_Data[[#This Row],[UnitPrice]]</f>
        <v>804000</v>
      </c>
      <c r="M1102" s="7">
        <f>Sales_Data[[#This Row],[UnitPrice]]-Sales_Data[[#This Row],[UnitCost]]</f>
        <v>4000</v>
      </c>
      <c r="N1102" s="7">
        <f>Sales_Data[[#This Row],[Gross Revenue]]-Sales_Data[[#This Row],[Discount Amount ]]</f>
        <v>800000</v>
      </c>
      <c r="O1102" s="7">
        <f>Sales_Data[[#This Row],[OrderQuantity]] *Sales_Data[[#This Row],[UnitCost]]</f>
        <v>536000</v>
      </c>
      <c r="P1102" s="7">
        <f>Sales_Data[[#This Row],[ItemCost]] +Sales_Data[[#This Row],[ShippingCost]]</f>
        <v>536470.07999999996</v>
      </c>
      <c r="Q1102" s="7">
        <f>Sales_Data[[#This Row],[Gross Revenue]]-Sales_Data[[#This Row],[TotalFinancialCost]]</f>
        <v>267529.92000000004</v>
      </c>
      <c r="R1102" s="7">
        <f>Sales_Data[[#This Row],[Actul Bill Amount]]-Sales_Data[[#This Row],[ShippingCost]]</f>
        <v>799529.92</v>
      </c>
      <c r="S1102">
        <v>1047</v>
      </c>
      <c r="T1102">
        <v>470.08</v>
      </c>
      <c r="U1102" t="s">
        <v>36</v>
      </c>
      <c r="V1102">
        <v>8000</v>
      </c>
      <c r="W1102" t="s">
        <v>33</v>
      </c>
      <c r="X1102" t="str">
        <f t="shared" si="35"/>
        <v>Delhi</v>
      </c>
    </row>
    <row r="1103" spans="1:24" x14ac:dyDescent="0.4">
      <c r="A1103">
        <v>101102</v>
      </c>
      <c r="B1103" s="5">
        <v>45873.211805555555</v>
      </c>
      <c r="C1103" s="3" t="str">
        <f>TEXT(Sales_Data[[#This Row],[OrderDate]],"mmmm")</f>
        <v>August</v>
      </c>
      <c r="D1103" s="3" t="str">
        <f t="shared" si="34"/>
        <v>2025</v>
      </c>
      <c r="E1103" t="s">
        <v>50</v>
      </c>
      <c r="F1103" t="s">
        <v>24</v>
      </c>
      <c r="G1103" t="s">
        <v>29</v>
      </c>
      <c r="H1103" t="s">
        <v>37</v>
      </c>
      <c r="I1103" t="s">
        <v>100</v>
      </c>
      <c r="J1103">
        <v>82</v>
      </c>
      <c r="K1103">
        <v>25000</v>
      </c>
      <c r="L1103" s="7">
        <f>Sales_Data[[#This Row],[OrderQuantity]] *Sales_Data[[#This Row],[UnitPrice]]</f>
        <v>2050000</v>
      </c>
      <c r="M1103" s="7">
        <f>Sales_Data[[#This Row],[UnitPrice]]-Sales_Data[[#This Row],[UnitCost]]</f>
        <v>7000</v>
      </c>
      <c r="N1103" s="7">
        <f>Sales_Data[[#This Row],[Gross Revenue]]-Sales_Data[[#This Row],[Discount Amount ]]</f>
        <v>2043000</v>
      </c>
      <c r="O1103" s="7">
        <f>Sales_Data[[#This Row],[OrderQuantity]] *Sales_Data[[#This Row],[UnitCost]]</f>
        <v>1476000</v>
      </c>
      <c r="P1103" s="7">
        <f>Sales_Data[[#This Row],[ItemCost]] +Sales_Data[[#This Row],[ShippingCost]]</f>
        <v>1476790.6</v>
      </c>
      <c r="Q1103" s="7">
        <f>Sales_Data[[#This Row],[Gross Revenue]]-Sales_Data[[#This Row],[TotalFinancialCost]]</f>
        <v>573209.39999999991</v>
      </c>
      <c r="R1103" s="7">
        <f>Sales_Data[[#This Row],[Actul Bill Amount]]-Sales_Data[[#This Row],[ShippingCost]]</f>
        <v>2042209.4</v>
      </c>
      <c r="S1103">
        <v>569</v>
      </c>
      <c r="T1103">
        <v>790.6</v>
      </c>
      <c r="U1103" t="s">
        <v>60</v>
      </c>
      <c r="V1103">
        <v>18000</v>
      </c>
      <c r="W1103" t="s">
        <v>38</v>
      </c>
      <c r="X1103" t="str">
        <f t="shared" si="35"/>
        <v>Kolkata</v>
      </c>
    </row>
    <row r="1104" spans="1:24" x14ac:dyDescent="0.4">
      <c r="A1104">
        <v>101103</v>
      </c>
      <c r="B1104" s="5">
        <v>45841.029861111114</v>
      </c>
      <c r="C1104" s="3" t="str">
        <f>TEXT(Sales_Data[[#This Row],[OrderDate]],"mmmm")</f>
        <v>July</v>
      </c>
      <c r="D1104" s="3" t="str">
        <f t="shared" si="34"/>
        <v>2025</v>
      </c>
      <c r="E1104" t="s">
        <v>48</v>
      </c>
      <c r="F1104" t="s">
        <v>14</v>
      </c>
      <c r="G1104" t="s">
        <v>29</v>
      </c>
      <c r="H1104" t="s">
        <v>32</v>
      </c>
      <c r="I1104" t="s">
        <v>100</v>
      </c>
      <c r="J1104">
        <v>68</v>
      </c>
      <c r="K1104">
        <v>3200</v>
      </c>
      <c r="L1104" s="7">
        <f>Sales_Data[[#This Row],[OrderQuantity]] *Sales_Data[[#This Row],[UnitPrice]]</f>
        <v>217600</v>
      </c>
      <c r="M1104" s="7">
        <f>Sales_Data[[#This Row],[UnitPrice]]-Sales_Data[[#This Row],[UnitCost]]</f>
        <v>1200</v>
      </c>
      <c r="N1104" s="7">
        <f>Sales_Data[[#This Row],[Gross Revenue]]-Sales_Data[[#This Row],[Discount Amount ]]</f>
        <v>216400</v>
      </c>
      <c r="O1104" s="7">
        <f>Sales_Data[[#This Row],[OrderQuantity]] *Sales_Data[[#This Row],[UnitCost]]</f>
        <v>136000</v>
      </c>
      <c r="P1104" s="7">
        <f>Sales_Data[[#This Row],[ItemCost]] +Sales_Data[[#This Row],[ShippingCost]]</f>
        <v>136701.94</v>
      </c>
      <c r="Q1104" s="7">
        <f>Sales_Data[[#This Row],[Gross Revenue]]-Sales_Data[[#This Row],[TotalFinancialCost]]</f>
        <v>80898.06</v>
      </c>
      <c r="R1104" s="7">
        <f>Sales_Data[[#This Row],[Actul Bill Amount]]-Sales_Data[[#This Row],[ShippingCost]]</f>
        <v>215698.06</v>
      </c>
      <c r="S1104">
        <v>633</v>
      </c>
      <c r="T1104">
        <v>701.94</v>
      </c>
      <c r="U1104" t="s">
        <v>17</v>
      </c>
      <c r="V1104">
        <v>2000</v>
      </c>
      <c r="W1104" t="s">
        <v>33</v>
      </c>
      <c r="X1104" t="str">
        <f t="shared" si="35"/>
        <v>Delhi</v>
      </c>
    </row>
    <row r="1105" spans="1:24" x14ac:dyDescent="0.4">
      <c r="A1105">
        <v>101104</v>
      </c>
      <c r="B1105" s="5">
        <v>45672.542361111111</v>
      </c>
      <c r="C1105" s="3" t="str">
        <f>TEXT(Sales_Data[[#This Row],[OrderDate]],"mmmm")</f>
        <v>January</v>
      </c>
      <c r="D1105" s="3" t="str">
        <f t="shared" si="34"/>
        <v>2025</v>
      </c>
      <c r="E1105" t="s">
        <v>34</v>
      </c>
      <c r="F1105" t="s">
        <v>14</v>
      </c>
      <c r="G1105" t="s">
        <v>29</v>
      </c>
      <c r="H1105" t="s">
        <v>32</v>
      </c>
      <c r="I1105" t="s">
        <v>100</v>
      </c>
      <c r="J1105">
        <v>40</v>
      </c>
      <c r="K1105">
        <v>3200</v>
      </c>
      <c r="L1105" s="7">
        <f>Sales_Data[[#This Row],[OrderQuantity]] *Sales_Data[[#This Row],[UnitPrice]]</f>
        <v>128000</v>
      </c>
      <c r="M1105" s="7">
        <f>Sales_Data[[#This Row],[UnitPrice]]-Sales_Data[[#This Row],[UnitCost]]</f>
        <v>1200</v>
      </c>
      <c r="N1105" s="7">
        <f>Sales_Data[[#This Row],[Gross Revenue]]-Sales_Data[[#This Row],[Discount Amount ]]</f>
        <v>126800</v>
      </c>
      <c r="O1105" s="7">
        <f>Sales_Data[[#This Row],[OrderQuantity]] *Sales_Data[[#This Row],[UnitCost]]</f>
        <v>80000</v>
      </c>
      <c r="P1105" s="7">
        <f>Sales_Data[[#This Row],[ItemCost]] +Sales_Data[[#This Row],[ShippingCost]]</f>
        <v>80857.259999999995</v>
      </c>
      <c r="Q1105" s="7">
        <f>Sales_Data[[#This Row],[Gross Revenue]]-Sales_Data[[#This Row],[TotalFinancialCost]]</f>
        <v>47142.740000000005</v>
      </c>
      <c r="R1105" s="7">
        <f>Sales_Data[[#This Row],[Actul Bill Amount]]-Sales_Data[[#This Row],[ShippingCost]]</f>
        <v>125942.74</v>
      </c>
      <c r="S1105">
        <v>564</v>
      </c>
      <c r="T1105">
        <v>857.26</v>
      </c>
      <c r="U1105" t="s">
        <v>17</v>
      </c>
      <c r="V1105">
        <v>2000</v>
      </c>
      <c r="W1105" t="s">
        <v>33</v>
      </c>
      <c r="X1105" t="str">
        <f t="shared" si="35"/>
        <v>Delhi</v>
      </c>
    </row>
    <row r="1106" spans="1:24" x14ac:dyDescent="0.4">
      <c r="A1106">
        <v>101105</v>
      </c>
      <c r="B1106" s="5">
        <v>45814.035416666666</v>
      </c>
      <c r="C1106" s="3" t="str">
        <f>TEXT(Sales_Data[[#This Row],[OrderDate]],"mmmm")</f>
        <v>June</v>
      </c>
      <c r="D1106" s="3" t="str">
        <f t="shared" si="34"/>
        <v>2025</v>
      </c>
      <c r="E1106" t="s">
        <v>45</v>
      </c>
      <c r="F1106" t="s">
        <v>55</v>
      </c>
      <c r="G1106" t="s">
        <v>31</v>
      </c>
      <c r="H1106" t="s">
        <v>37</v>
      </c>
      <c r="I1106" t="s">
        <v>100</v>
      </c>
      <c r="J1106">
        <v>80</v>
      </c>
      <c r="K1106">
        <v>600</v>
      </c>
      <c r="L1106" s="7">
        <f>Sales_Data[[#This Row],[OrderQuantity]] *Sales_Data[[#This Row],[UnitPrice]]</f>
        <v>48000</v>
      </c>
      <c r="M1106" s="7">
        <f>Sales_Data[[#This Row],[UnitPrice]]-Sales_Data[[#This Row],[UnitCost]]</f>
        <v>250</v>
      </c>
      <c r="N1106" s="7">
        <f>Sales_Data[[#This Row],[Gross Revenue]]-Sales_Data[[#This Row],[Discount Amount ]]</f>
        <v>47750</v>
      </c>
      <c r="O1106" s="7">
        <f>Sales_Data[[#This Row],[OrderQuantity]] *Sales_Data[[#This Row],[UnitCost]]</f>
        <v>28000</v>
      </c>
      <c r="P1106" s="7">
        <f>Sales_Data[[#This Row],[ItemCost]] +Sales_Data[[#This Row],[ShippingCost]]</f>
        <v>29139.919999999998</v>
      </c>
      <c r="Q1106" s="7">
        <f>Sales_Data[[#This Row],[Gross Revenue]]-Sales_Data[[#This Row],[TotalFinancialCost]]</f>
        <v>18860.080000000002</v>
      </c>
      <c r="R1106" s="7">
        <f>Sales_Data[[#This Row],[Actul Bill Amount]]-Sales_Data[[#This Row],[ShippingCost]]</f>
        <v>46610.080000000002</v>
      </c>
      <c r="S1106">
        <v>879</v>
      </c>
      <c r="T1106">
        <v>1139.92</v>
      </c>
      <c r="U1106" t="s">
        <v>57</v>
      </c>
      <c r="V1106">
        <v>350</v>
      </c>
      <c r="W1106" t="s">
        <v>38</v>
      </c>
      <c r="X1106" t="str">
        <f t="shared" si="35"/>
        <v>Kolkata</v>
      </c>
    </row>
    <row r="1107" spans="1:24" x14ac:dyDescent="0.4">
      <c r="A1107">
        <v>101106</v>
      </c>
      <c r="B1107" s="5">
        <v>45793.384722222225</v>
      </c>
      <c r="C1107" s="3" t="str">
        <f>TEXT(Sales_Data[[#This Row],[OrderDate]],"mmmm")</f>
        <v>May</v>
      </c>
      <c r="D1107" s="3" t="str">
        <f t="shared" si="34"/>
        <v>2025</v>
      </c>
      <c r="E1107" t="s">
        <v>45</v>
      </c>
      <c r="F1107" t="s">
        <v>28</v>
      </c>
      <c r="G1107" t="s">
        <v>15</v>
      </c>
      <c r="H1107" t="s">
        <v>32</v>
      </c>
      <c r="I1107" t="s">
        <v>100</v>
      </c>
      <c r="J1107">
        <v>32</v>
      </c>
      <c r="K1107">
        <v>450</v>
      </c>
      <c r="L1107" s="7">
        <f>Sales_Data[[#This Row],[OrderQuantity]] *Sales_Data[[#This Row],[UnitPrice]]</f>
        <v>14400</v>
      </c>
      <c r="M1107" s="7">
        <f>Sales_Data[[#This Row],[UnitPrice]]-Sales_Data[[#This Row],[UnitCost]]</f>
        <v>250</v>
      </c>
      <c r="N1107" s="7">
        <f>Sales_Data[[#This Row],[Gross Revenue]]-Sales_Data[[#This Row],[Discount Amount ]]</f>
        <v>14150</v>
      </c>
      <c r="O1107" s="7">
        <f>Sales_Data[[#This Row],[OrderQuantity]] *Sales_Data[[#This Row],[UnitCost]]</f>
        <v>6400</v>
      </c>
      <c r="P1107" s="7">
        <f>Sales_Data[[#This Row],[ItemCost]] +Sales_Data[[#This Row],[ShippingCost]]</f>
        <v>7103.35</v>
      </c>
      <c r="Q1107" s="7">
        <f>Sales_Data[[#This Row],[Gross Revenue]]-Sales_Data[[#This Row],[TotalFinancialCost]]</f>
        <v>7296.65</v>
      </c>
      <c r="R1107" s="7">
        <f>Sales_Data[[#This Row],[Actul Bill Amount]]-Sales_Data[[#This Row],[ShippingCost]]</f>
        <v>13446.65</v>
      </c>
      <c r="S1107">
        <v>767</v>
      </c>
      <c r="T1107">
        <v>703.35</v>
      </c>
      <c r="U1107" t="s">
        <v>30</v>
      </c>
      <c r="V1107">
        <v>200</v>
      </c>
      <c r="W1107" t="s">
        <v>33</v>
      </c>
      <c r="X1107" t="str">
        <f t="shared" si="35"/>
        <v>Delhi</v>
      </c>
    </row>
    <row r="1108" spans="1:24" x14ac:dyDescent="0.4">
      <c r="A1108">
        <v>101107</v>
      </c>
      <c r="B1108" s="5">
        <v>45918.694444444445</v>
      </c>
      <c r="C1108" s="3" t="str">
        <f>TEXT(Sales_Data[[#This Row],[OrderDate]],"mmmm")</f>
        <v>September</v>
      </c>
      <c r="D1108" s="3" t="str">
        <f t="shared" si="34"/>
        <v>2025</v>
      </c>
      <c r="E1108" t="s">
        <v>50</v>
      </c>
      <c r="F1108" t="s">
        <v>24</v>
      </c>
      <c r="G1108" t="s">
        <v>29</v>
      </c>
      <c r="H1108" t="s">
        <v>32</v>
      </c>
      <c r="I1108" t="s">
        <v>100</v>
      </c>
      <c r="J1108">
        <v>89</v>
      </c>
      <c r="K1108">
        <v>25000</v>
      </c>
      <c r="L1108" s="7">
        <f>Sales_Data[[#This Row],[OrderQuantity]] *Sales_Data[[#This Row],[UnitPrice]]</f>
        <v>2225000</v>
      </c>
      <c r="M1108" s="7">
        <f>Sales_Data[[#This Row],[UnitPrice]]-Sales_Data[[#This Row],[UnitCost]]</f>
        <v>7000</v>
      </c>
      <c r="N1108" s="7">
        <f>Sales_Data[[#This Row],[Gross Revenue]]-Sales_Data[[#This Row],[Discount Amount ]]</f>
        <v>2218000</v>
      </c>
      <c r="O1108" s="7">
        <f>Sales_Data[[#This Row],[OrderQuantity]] *Sales_Data[[#This Row],[UnitCost]]</f>
        <v>1602000</v>
      </c>
      <c r="P1108" s="7">
        <f>Sales_Data[[#This Row],[ItemCost]] +Sales_Data[[#This Row],[ShippingCost]]</f>
        <v>1602257.52</v>
      </c>
      <c r="Q1108" s="7">
        <f>Sales_Data[[#This Row],[Gross Revenue]]-Sales_Data[[#This Row],[TotalFinancialCost]]</f>
        <v>622742.48</v>
      </c>
      <c r="R1108" s="7">
        <f>Sales_Data[[#This Row],[Actul Bill Amount]]-Sales_Data[[#This Row],[ShippingCost]]</f>
        <v>2217742.48</v>
      </c>
      <c r="S1108">
        <v>770</v>
      </c>
      <c r="T1108">
        <v>257.52</v>
      </c>
      <c r="U1108" t="s">
        <v>60</v>
      </c>
      <c r="V1108">
        <v>18000</v>
      </c>
      <c r="W1108" t="s">
        <v>33</v>
      </c>
      <c r="X1108" t="str">
        <f t="shared" si="35"/>
        <v>Delhi</v>
      </c>
    </row>
    <row r="1109" spans="1:24" x14ac:dyDescent="0.4">
      <c r="A1109">
        <v>101108</v>
      </c>
      <c r="B1109" s="5">
        <v>45814.775694444441</v>
      </c>
      <c r="C1109" s="3" t="str">
        <f>TEXT(Sales_Data[[#This Row],[OrderDate]],"mmmm")</f>
        <v>June</v>
      </c>
      <c r="D1109" s="3" t="str">
        <f t="shared" si="34"/>
        <v>2025</v>
      </c>
      <c r="E1109" t="s">
        <v>42</v>
      </c>
      <c r="F1109" t="s">
        <v>55</v>
      </c>
      <c r="G1109" t="s">
        <v>29</v>
      </c>
      <c r="H1109" t="s">
        <v>25</v>
      </c>
      <c r="I1109" t="s">
        <v>100</v>
      </c>
      <c r="J1109">
        <v>81</v>
      </c>
      <c r="K1109">
        <v>600</v>
      </c>
      <c r="L1109" s="7">
        <f>Sales_Data[[#This Row],[OrderQuantity]] *Sales_Data[[#This Row],[UnitPrice]]</f>
        <v>48600</v>
      </c>
      <c r="M1109" s="7">
        <f>Sales_Data[[#This Row],[UnitPrice]]-Sales_Data[[#This Row],[UnitCost]]</f>
        <v>250</v>
      </c>
      <c r="N1109" s="7">
        <f>Sales_Data[[#This Row],[Gross Revenue]]-Sales_Data[[#This Row],[Discount Amount ]]</f>
        <v>48350</v>
      </c>
      <c r="O1109" s="7">
        <f>Sales_Data[[#This Row],[OrderQuantity]] *Sales_Data[[#This Row],[UnitCost]]</f>
        <v>28350</v>
      </c>
      <c r="P1109" s="7">
        <f>Sales_Data[[#This Row],[ItemCost]] +Sales_Data[[#This Row],[ShippingCost]]</f>
        <v>29122.02</v>
      </c>
      <c r="Q1109" s="7">
        <f>Sales_Data[[#This Row],[Gross Revenue]]-Sales_Data[[#This Row],[TotalFinancialCost]]</f>
        <v>19477.98</v>
      </c>
      <c r="R1109" s="7">
        <f>Sales_Data[[#This Row],[Actul Bill Amount]]-Sales_Data[[#This Row],[ShippingCost]]</f>
        <v>47577.98</v>
      </c>
      <c r="S1109">
        <v>706</v>
      </c>
      <c r="T1109">
        <v>772.02</v>
      </c>
      <c r="U1109" t="s">
        <v>57</v>
      </c>
      <c r="V1109">
        <v>350</v>
      </c>
      <c r="W1109" t="s">
        <v>27</v>
      </c>
      <c r="X1109" t="str">
        <f t="shared" si="35"/>
        <v>Mumbai</v>
      </c>
    </row>
    <row r="1110" spans="1:24" x14ac:dyDescent="0.4">
      <c r="A1110">
        <v>101109</v>
      </c>
      <c r="B1110" s="5">
        <v>45704.69027777778</v>
      </c>
      <c r="C1110" s="3" t="str">
        <f>TEXT(Sales_Data[[#This Row],[OrderDate]],"mmmm")</f>
        <v>February</v>
      </c>
      <c r="D1110" s="3" t="str">
        <f t="shared" si="34"/>
        <v>2025</v>
      </c>
      <c r="E1110" t="s">
        <v>39</v>
      </c>
      <c r="F1110" t="s">
        <v>46</v>
      </c>
      <c r="G1110" t="s">
        <v>29</v>
      </c>
      <c r="H1110" t="s">
        <v>20</v>
      </c>
      <c r="I1110" t="s">
        <v>100</v>
      </c>
      <c r="J1110">
        <v>78</v>
      </c>
      <c r="K1110">
        <v>15000</v>
      </c>
      <c r="L1110" s="7">
        <f>Sales_Data[[#This Row],[OrderQuantity]] *Sales_Data[[#This Row],[UnitPrice]]</f>
        <v>1170000</v>
      </c>
      <c r="M1110" s="7">
        <f>Sales_Data[[#This Row],[UnitPrice]]-Sales_Data[[#This Row],[UnitCost]]</f>
        <v>5500</v>
      </c>
      <c r="N1110" s="7">
        <f>Sales_Data[[#This Row],[Gross Revenue]]-Sales_Data[[#This Row],[Discount Amount ]]</f>
        <v>1164500</v>
      </c>
      <c r="O1110" s="7">
        <f>Sales_Data[[#This Row],[OrderQuantity]] *Sales_Data[[#This Row],[UnitCost]]</f>
        <v>741000</v>
      </c>
      <c r="P1110" s="7">
        <f>Sales_Data[[#This Row],[ItemCost]] +Sales_Data[[#This Row],[ShippingCost]]</f>
        <v>741395.48</v>
      </c>
      <c r="Q1110" s="7">
        <f>Sales_Data[[#This Row],[Gross Revenue]]-Sales_Data[[#This Row],[TotalFinancialCost]]</f>
        <v>428604.52</v>
      </c>
      <c r="R1110" s="7">
        <f>Sales_Data[[#This Row],[Actul Bill Amount]]-Sales_Data[[#This Row],[ShippingCost]]</f>
        <v>1164104.52</v>
      </c>
      <c r="S1110">
        <v>713</v>
      </c>
      <c r="T1110">
        <v>395.48</v>
      </c>
      <c r="U1110" t="s">
        <v>53</v>
      </c>
      <c r="V1110">
        <v>9500</v>
      </c>
      <c r="W1110" t="s">
        <v>22</v>
      </c>
      <c r="X1110" t="str">
        <f t="shared" si="35"/>
        <v>Nagpur</v>
      </c>
    </row>
    <row r="1111" spans="1:24" x14ac:dyDescent="0.4">
      <c r="A1111">
        <v>101110</v>
      </c>
      <c r="B1111" s="5">
        <v>45981.819444444445</v>
      </c>
      <c r="C1111" s="3" t="str">
        <f>TEXT(Sales_Data[[#This Row],[OrderDate]],"mmmm")</f>
        <v>November</v>
      </c>
      <c r="D1111" s="3" t="str">
        <f t="shared" si="34"/>
        <v>2025</v>
      </c>
      <c r="E1111" t="s">
        <v>19</v>
      </c>
      <c r="F1111" t="s">
        <v>28</v>
      </c>
      <c r="G1111" t="s">
        <v>31</v>
      </c>
      <c r="H1111" t="s">
        <v>20</v>
      </c>
      <c r="I1111" t="s">
        <v>100</v>
      </c>
      <c r="J1111">
        <v>30</v>
      </c>
      <c r="K1111">
        <v>450</v>
      </c>
      <c r="L1111" s="7">
        <f>Sales_Data[[#This Row],[OrderQuantity]] *Sales_Data[[#This Row],[UnitPrice]]</f>
        <v>13500</v>
      </c>
      <c r="M1111" s="7">
        <f>Sales_Data[[#This Row],[UnitPrice]]-Sales_Data[[#This Row],[UnitCost]]</f>
        <v>250</v>
      </c>
      <c r="N1111" s="7">
        <f>Sales_Data[[#This Row],[Gross Revenue]]-Sales_Data[[#This Row],[Discount Amount ]]</f>
        <v>13250</v>
      </c>
      <c r="O1111" s="7">
        <f>Sales_Data[[#This Row],[OrderQuantity]] *Sales_Data[[#This Row],[UnitCost]]</f>
        <v>6000</v>
      </c>
      <c r="P1111" s="7">
        <f>Sales_Data[[#This Row],[ItemCost]] +Sales_Data[[#This Row],[ShippingCost]]</f>
        <v>8052.49</v>
      </c>
      <c r="Q1111" s="7">
        <f>Sales_Data[[#This Row],[Gross Revenue]]-Sales_Data[[#This Row],[TotalFinancialCost]]</f>
        <v>5447.51</v>
      </c>
      <c r="R1111" s="7">
        <f>Sales_Data[[#This Row],[Actul Bill Amount]]-Sales_Data[[#This Row],[ShippingCost]]</f>
        <v>11197.51</v>
      </c>
      <c r="S1111">
        <v>986</v>
      </c>
      <c r="T1111">
        <v>2052.4899999999998</v>
      </c>
      <c r="U1111" t="s">
        <v>30</v>
      </c>
      <c r="V1111">
        <v>200</v>
      </c>
      <c r="W1111" t="s">
        <v>22</v>
      </c>
      <c r="X1111" t="str">
        <f t="shared" si="35"/>
        <v>Nagpur</v>
      </c>
    </row>
    <row r="1112" spans="1:24" x14ac:dyDescent="0.4">
      <c r="A1112">
        <v>101111</v>
      </c>
      <c r="B1112" s="5">
        <v>45989.25</v>
      </c>
      <c r="C1112" s="3" t="str">
        <f>TEXT(Sales_Data[[#This Row],[OrderDate]],"mmmm")</f>
        <v>November</v>
      </c>
      <c r="D1112" s="3" t="str">
        <f t="shared" si="34"/>
        <v>2025</v>
      </c>
      <c r="E1112" t="s">
        <v>19</v>
      </c>
      <c r="F1112" t="s">
        <v>46</v>
      </c>
      <c r="G1112" t="s">
        <v>31</v>
      </c>
      <c r="H1112" t="s">
        <v>37</v>
      </c>
      <c r="I1112" t="s">
        <v>100</v>
      </c>
      <c r="J1112">
        <v>31</v>
      </c>
      <c r="K1112">
        <v>4500</v>
      </c>
      <c r="L1112" s="7">
        <f>Sales_Data[[#This Row],[OrderQuantity]] *Sales_Data[[#This Row],[UnitPrice]]</f>
        <v>139500</v>
      </c>
      <c r="M1112" s="7">
        <f>Sales_Data[[#This Row],[UnitPrice]]-Sales_Data[[#This Row],[UnitCost]]</f>
        <v>1700</v>
      </c>
      <c r="N1112" s="7">
        <f>Sales_Data[[#This Row],[Gross Revenue]]-Sales_Data[[#This Row],[Discount Amount ]]</f>
        <v>137800</v>
      </c>
      <c r="O1112" s="7">
        <f>Sales_Data[[#This Row],[OrderQuantity]] *Sales_Data[[#This Row],[UnitCost]]</f>
        <v>86800</v>
      </c>
      <c r="P1112" s="7">
        <f>Sales_Data[[#This Row],[ItemCost]] +Sales_Data[[#This Row],[ShippingCost]]</f>
        <v>87662.88</v>
      </c>
      <c r="Q1112" s="7">
        <f>Sales_Data[[#This Row],[Gross Revenue]]-Sales_Data[[#This Row],[TotalFinancialCost]]</f>
        <v>51837.119999999995</v>
      </c>
      <c r="R1112" s="7">
        <f>Sales_Data[[#This Row],[Actul Bill Amount]]-Sales_Data[[#This Row],[ShippingCost]]</f>
        <v>136937.12</v>
      </c>
      <c r="S1112">
        <v>698</v>
      </c>
      <c r="T1112">
        <v>862.88</v>
      </c>
      <c r="U1112" t="s">
        <v>47</v>
      </c>
      <c r="V1112">
        <v>2800</v>
      </c>
      <c r="W1112" t="s">
        <v>38</v>
      </c>
      <c r="X1112" t="str">
        <f t="shared" si="35"/>
        <v>Kolkata</v>
      </c>
    </row>
    <row r="1113" spans="1:24" x14ac:dyDescent="0.4">
      <c r="A1113">
        <v>101112</v>
      </c>
      <c r="B1113" s="5">
        <v>45830.368055555555</v>
      </c>
      <c r="C1113" s="3" t="str">
        <f>TEXT(Sales_Data[[#This Row],[OrderDate]],"mmmm")</f>
        <v>June</v>
      </c>
      <c r="D1113" s="3" t="str">
        <f t="shared" si="34"/>
        <v>2025</v>
      </c>
      <c r="E1113" t="s">
        <v>13</v>
      </c>
      <c r="F1113" t="s">
        <v>28</v>
      </c>
      <c r="G1113" t="s">
        <v>15</v>
      </c>
      <c r="H1113" t="s">
        <v>25</v>
      </c>
      <c r="I1113" t="s">
        <v>100</v>
      </c>
      <c r="J1113">
        <v>8</v>
      </c>
      <c r="K1113">
        <v>450</v>
      </c>
      <c r="L1113" s="7">
        <f>Sales_Data[[#This Row],[OrderQuantity]] *Sales_Data[[#This Row],[UnitPrice]]</f>
        <v>3600</v>
      </c>
      <c r="M1113" s="7">
        <f>Sales_Data[[#This Row],[UnitPrice]]-Sales_Data[[#This Row],[UnitCost]]</f>
        <v>250</v>
      </c>
      <c r="N1113" s="7">
        <f>Sales_Data[[#This Row],[Gross Revenue]]-Sales_Data[[#This Row],[Discount Amount ]]</f>
        <v>3350</v>
      </c>
      <c r="O1113" s="7">
        <f>Sales_Data[[#This Row],[OrderQuantity]] *Sales_Data[[#This Row],[UnitCost]]</f>
        <v>1600</v>
      </c>
      <c r="P1113" s="7">
        <f>Sales_Data[[#This Row],[ItemCost]] +Sales_Data[[#This Row],[ShippingCost]]</f>
        <v>2356.79</v>
      </c>
      <c r="Q1113" s="7">
        <f>Sales_Data[[#This Row],[Gross Revenue]]-Sales_Data[[#This Row],[TotalFinancialCost]]</f>
        <v>1243.21</v>
      </c>
      <c r="R1113" s="7">
        <f>Sales_Data[[#This Row],[Actul Bill Amount]]-Sales_Data[[#This Row],[ShippingCost]]</f>
        <v>2593.21</v>
      </c>
      <c r="S1113">
        <v>714</v>
      </c>
      <c r="T1113">
        <v>756.79</v>
      </c>
      <c r="U1113" t="s">
        <v>30</v>
      </c>
      <c r="V1113">
        <v>200</v>
      </c>
      <c r="W1113" t="s">
        <v>27</v>
      </c>
      <c r="X1113" t="str">
        <f t="shared" si="35"/>
        <v>Mumbai</v>
      </c>
    </row>
    <row r="1114" spans="1:24" x14ac:dyDescent="0.4">
      <c r="A1114">
        <v>101113</v>
      </c>
      <c r="B1114" s="5">
        <v>45787.48333333333</v>
      </c>
      <c r="C1114" s="3" t="str">
        <f>TEXT(Sales_Data[[#This Row],[OrderDate]],"mmmm")</f>
        <v>May</v>
      </c>
      <c r="D1114" s="3" t="str">
        <f t="shared" si="34"/>
        <v>2025</v>
      </c>
      <c r="E1114" t="s">
        <v>42</v>
      </c>
      <c r="F1114" t="s">
        <v>55</v>
      </c>
      <c r="G1114" t="s">
        <v>29</v>
      </c>
      <c r="H1114" t="s">
        <v>32</v>
      </c>
      <c r="I1114" t="s">
        <v>100</v>
      </c>
      <c r="J1114">
        <v>56</v>
      </c>
      <c r="K1114">
        <v>1200</v>
      </c>
      <c r="L1114" s="7">
        <f>Sales_Data[[#This Row],[OrderQuantity]] *Sales_Data[[#This Row],[UnitPrice]]</f>
        <v>67200</v>
      </c>
      <c r="M1114" s="7">
        <f>Sales_Data[[#This Row],[UnitPrice]]-Sales_Data[[#This Row],[UnitCost]]</f>
        <v>400</v>
      </c>
      <c r="N1114" s="7">
        <f>Sales_Data[[#This Row],[Gross Revenue]]-Sales_Data[[#This Row],[Discount Amount ]]</f>
        <v>66800</v>
      </c>
      <c r="O1114" s="7">
        <f>Sales_Data[[#This Row],[OrderQuantity]] *Sales_Data[[#This Row],[UnitCost]]</f>
        <v>44800</v>
      </c>
      <c r="P1114" s="7">
        <f>Sales_Data[[#This Row],[ItemCost]] +Sales_Data[[#This Row],[ShippingCost]]</f>
        <v>45662.46</v>
      </c>
      <c r="Q1114" s="7">
        <f>Sales_Data[[#This Row],[Gross Revenue]]-Sales_Data[[#This Row],[TotalFinancialCost]]</f>
        <v>21537.54</v>
      </c>
      <c r="R1114" s="7">
        <f>Sales_Data[[#This Row],[Actul Bill Amount]]-Sales_Data[[#This Row],[ShippingCost]]</f>
        <v>65937.539999999994</v>
      </c>
      <c r="S1114">
        <v>743</v>
      </c>
      <c r="T1114">
        <v>862.46</v>
      </c>
      <c r="U1114" t="s">
        <v>58</v>
      </c>
      <c r="V1114">
        <v>800</v>
      </c>
      <c r="W1114" t="s">
        <v>33</v>
      </c>
      <c r="X1114" t="str">
        <f t="shared" si="35"/>
        <v>Delhi</v>
      </c>
    </row>
    <row r="1115" spans="1:24" x14ac:dyDescent="0.4">
      <c r="A1115">
        <v>101114</v>
      </c>
      <c r="B1115" s="5">
        <v>45752.793055555558</v>
      </c>
      <c r="C1115" s="3" t="str">
        <f>TEXT(Sales_Data[[#This Row],[OrderDate]],"mmmm")</f>
        <v>April</v>
      </c>
      <c r="D1115" s="3" t="str">
        <f t="shared" si="34"/>
        <v>2025</v>
      </c>
      <c r="E1115" t="s">
        <v>39</v>
      </c>
      <c r="F1115" t="s">
        <v>28</v>
      </c>
      <c r="G1115" t="s">
        <v>31</v>
      </c>
      <c r="H1115" t="s">
        <v>20</v>
      </c>
      <c r="I1115" t="s">
        <v>100</v>
      </c>
      <c r="J1115">
        <v>38</v>
      </c>
      <c r="K1115">
        <v>450</v>
      </c>
      <c r="L1115" s="7">
        <f>Sales_Data[[#This Row],[OrderQuantity]] *Sales_Data[[#This Row],[UnitPrice]]</f>
        <v>17100</v>
      </c>
      <c r="M1115" s="7">
        <f>Sales_Data[[#This Row],[UnitPrice]]-Sales_Data[[#This Row],[UnitCost]]</f>
        <v>250</v>
      </c>
      <c r="N1115" s="7">
        <f>Sales_Data[[#This Row],[Gross Revenue]]-Sales_Data[[#This Row],[Discount Amount ]]</f>
        <v>16850</v>
      </c>
      <c r="O1115" s="7">
        <f>Sales_Data[[#This Row],[OrderQuantity]] *Sales_Data[[#This Row],[UnitCost]]</f>
        <v>7600</v>
      </c>
      <c r="P1115" s="7">
        <f>Sales_Data[[#This Row],[ItemCost]] +Sales_Data[[#This Row],[ShippingCost]]</f>
        <v>8642.76</v>
      </c>
      <c r="Q1115" s="7">
        <f>Sales_Data[[#This Row],[Gross Revenue]]-Sales_Data[[#This Row],[TotalFinancialCost]]</f>
        <v>8457.24</v>
      </c>
      <c r="R1115" s="7">
        <f>Sales_Data[[#This Row],[Actul Bill Amount]]-Sales_Data[[#This Row],[ShippingCost]]</f>
        <v>15807.24</v>
      </c>
      <c r="S1115">
        <v>767</v>
      </c>
      <c r="T1115">
        <v>1042.76</v>
      </c>
      <c r="U1115" t="s">
        <v>30</v>
      </c>
      <c r="V1115">
        <v>200</v>
      </c>
      <c r="W1115" t="s">
        <v>22</v>
      </c>
      <c r="X1115" t="str">
        <f t="shared" si="35"/>
        <v>Nagpur</v>
      </c>
    </row>
    <row r="1116" spans="1:24" x14ac:dyDescent="0.4">
      <c r="A1116">
        <v>101115</v>
      </c>
      <c r="B1116" s="5">
        <v>45772.900694444441</v>
      </c>
      <c r="C1116" s="3" t="str">
        <f>TEXT(Sales_Data[[#This Row],[OrderDate]],"mmmm")</f>
        <v>April</v>
      </c>
      <c r="D1116" s="3" t="str">
        <f t="shared" si="34"/>
        <v>2025</v>
      </c>
      <c r="E1116" t="s">
        <v>42</v>
      </c>
      <c r="F1116" t="s">
        <v>40</v>
      </c>
      <c r="G1116" t="s">
        <v>29</v>
      </c>
      <c r="H1116" t="s">
        <v>16</v>
      </c>
      <c r="I1116" t="s">
        <v>100</v>
      </c>
      <c r="J1116">
        <v>18</v>
      </c>
      <c r="K1116">
        <v>5500</v>
      </c>
      <c r="L1116" s="7">
        <f>Sales_Data[[#This Row],[OrderQuantity]] *Sales_Data[[#This Row],[UnitPrice]]</f>
        <v>99000</v>
      </c>
      <c r="M1116" s="7">
        <f>Sales_Data[[#This Row],[UnitPrice]]-Sales_Data[[#This Row],[UnitCost]]</f>
        <v>2000</v>
      </c>
      <c r="N1116" s="7">
        <f>Sales_Data[[#This Row],[Gross Revenue]]-Sales_Data[[#This Row],[Discount Amount ]]</f>
        <v>97000</v>
      </c>
      <c r="O1116" s="7">
        <f>Sales_Data[[#This Row],[OrderQuantity]] *Sales_Data[[#This Row],[UnitCost]]</f>
        <v>63000</v>
      </c>
      <c r="P1116" s="7">
        <f>Sales_Data[[#This Row],[ItemCost]] +Sales_Data[[#This Row],[ShippingCost]]</f>
        <v>63536.45</v>
      </c>
      <c r="Q1116" s="7">
        <f>Sales_Data[[#This Row],[Gross Revenue]]-Sales_Data[[#This Row],[TotalFinancialCost]]</f>
        <v>35463.550000000003</v>
      </c>
      <c r="R1116" s="7">
        <f>Sales_Data[[#This Row],[Actul Bill Amount]]-Sales_Data[[#This Row],[ShippingCost]]</f>
        <v>96463.55</v>
      </c>
      <c r="S1116">
        <v>1027</v>
      </c>
      <c r="T1116">
        <v>536.45000000000005</v>
      </c>
      <c r="U1116" t="s">
        <v>41</v>
      </c>
      <c r="V1116">
        <v>3500</v>
      </c>
      <c r="W1116" t="s">
        <v>18</v>
      </c>
      <c r="X1116" t="str">
        <f t="shared" si="35"/>
        <v>Bengaluru</v>
      </c>
    </row>
    <row r="1117" spans="1:24" x14ac:dyDescent="0.4">
      <c r="A1117">
        <v>101116</v>
      </c>
      <c r="B1117" s="5">
        <v>45900.525000000001</v>
      </c>
      <c r="C1117" s="3" t="str">
        <f>TEXT(Sales_Data[[#This Row],[OrderDate]],"mmmm")</f>
        <v>August</v>
      </c>
      <c r="D1117" s="3" t="str">
        <f t="shared" si="34"/>
        <v>2025</v>
      </c>
      <c r="E1117" t="s">
        <v>39</v>
      </c>
      <c r="F1117" t="s">
        <v>43</v>
      </c>
      <c r="G1117" t="s">
        <v>29</v>
      </c>
      <c r="H1117" t="s">
        <v>20</v>
      </c>
      <c r="I1117" t="s">
        <v>100</v>
      </c>
      <c r="J1117">
        <v>68</v>
      </c>
      <c r="K1117">
        <v>4500</v>
      </c>
      <c r="L1117" s="7">
        <f>Sales_Data[[#This Row],[OrderQuantity]] *Sales_Data[[#This Row],[UnitPrice]]</f>
        <v>306000</v>
      </c>
      <c r="M1117" s="7">
        <f>Sales_Data[[#This Row],[UnitPrice]]-Sales_Data[[#This Row],[UnitCost]]</f>
        <v>2000</v>
      </c>
      <c r="N1117" s="7">
        <f>Sales_Data[[#This Row],[Gross Revenue]]-Sales_Data[[#This Row],[Discount Amount ]]</f>
        <v>304000</v>
      </c>
      <c r="O1117" s="7">
        <f>Sales_Data[[#This Row],[OrderQuantity]] *Sales_Data[[#This Row],[UnitCost]]</f>
        <v>170000</v>
      </c>
      <c r="P1117" s="7">
        <f>Sales_Data[[#This Row],[ItemCost]] +Sales_Data[[#This Row],[ShippingCost]]</f>
        <v>170817.66</v>
      </c>
      <c r="Q1117" s="7">
        <f>Sales_Data[[#This Row],[Gross Revenue]]-Sales_Data[[#This Row],[TotalFinancialCost]]</f>
        <v>135182.34</v>
      </c>
      <c r="R1117" s="7">
        <f>Sales_Data[[#This Row],[Actul Bill Amount]]-Sales_Data[[#This Row],[ShippingCost]]</f>
        <v>303182.34000000003</v>
      </c>
      <c r="S1117">
        <v>379</v>
      </c>
      <c r="T1117">
        <v>817.66</v>
      </c>
      <c r="U1117" t="s">
        <v>44</v>
      </c>
      <c r="V1117">
        <v>2500</v>
      </c>
      <c r="W1117" t="s">
        <v>22</v>
      </c>
      <c r="X1117" t="str">
        <f t="shared" si="35"/>
        <v>Nagpur</v>
      </c>
    </row>
    <row r="1118" spans="1:24" x14ac:dyDescent="0.4">
      <c r="A1118">
        <v>101117</v>
      </c>
      <c r="B1118" s="5">
        <v>45949.04791666667</v>
      </c>
      <c r="C1118" s="3" t="str">
        <f>TEXT(Sales_Data[[#This Row],[OrderDate]],"mmmm")</f>
        <v>October</v>
      </c>
      <c r="D1118" s="3" t="str">
        <f t="shared" si="34"/>
        <v>2025</v>
      </c>
      <c r="E1118" t="s">
        <v>13</v>
      </c>
      <c r="F1118" t="s">
        <v>14</v>
      </c>
      <c r="G1118" t="s">
        <v>15</v>
      </c>
      <c r="H1118" t="s">
        <v>25</v>
      </c>
      <c r="I1118" t="s">
        <v>100</v>
      </c>
      <c r="J1118">
        <v>38</v>
      </c>
      <c r="K1118">
        <v>6500</v>
      </c>
      <c r="L1118" s="7">
        <f>Sales_Data[[#This Row],[OrderQuantity]] *Sales_Data[[#This Row],[UnitPrice]]</f>
        <v>247000</v>
      </c>
      <c r="M1118" s="7">
        <f>Sales_Data[[#This Row],[UnitPrice]]-Sales_Data[[#This Row],[UnitCost]]</f>
        <v>2300</v>
      </c>
      <c r="N1118" s="7">
        <f>Sales_Data[[#This Row],[Gross Revenue]]-Sales_Data[[#This Row],[Discount Amount ]]</f>
        <v>244700</v>
      </c>
      <c r="O1118" s="7">
        <f>Sales_Data[[#This Row],[OrderQuantity]] *Sales_Data[[#This Row],[UnitCost]]</f>
        <v>159600</v>
      </c>
      <c r="P1118" s="7">
        <f>Sales_Data[[#This Row],[ItemCost]] +Sales_Data[[#This Row],[ShippingCost]]</f>
        <v>160076.06</v>
      </c>
      <c r="Q1118" s="7">
        <f>Sales_Data[[#This Row],[Gross Revenue]]-Sales_Data[[#This Row],[TotalFinancialCost]]</f>
        <v>86923.94</v>
      </c>
      <c r="R1118" s="7">
        <f>Sales_Data[[#This Row],[Actul Bill Amount]]-Sales_Data[[#This Row],[ShippingCost]]</f>
        <v>244223.94</v>
      </c>
      <c r="S1118">
        <v>952</v>
      </c>
      <c r="T1118">
        <v>476.06</v>
      </c>
      <c r="U1118" t="s">
        <v>21</v>
      </c>
      <c r="V1118">
        <v>4200</v>
      </c>
      <c r="W1118" t="s">
        <v>27</v>
      </c>
      <c r="X1118" t="str">
        <f t="shared" si="35"/>
        <v>Mumbai</v>
      </c>
    </row>
    <row r="1119" spans="1:24" x14ac:dyDescent="0.4">
      <c r="A1119">
        <v>101118</v>
      </c>
      <c r="B1119" s="5">
        <v>45939.946527777778</v>
      </c>
      <c r="C1119" s="3" t="str">
        <f>TEXT(Sales_Data[[#This Row],[OrderDate]],"mmmm")</f>
        <v>October</v>
      </c>
      <c r="D1119" s="3" t="str">
        <f t="shared" si="34"/>
        <v>2025</v>
      </c>
      <c r="E1119" t="s">
        <v>19</v>
      </c>
      <c r="F1119" t="s">
        <v>28</v>
      </c>
      <c r="G1119" t="s">
        <v>29</v>
      </c>
      <c r="H1119" t="s">
        <v>16</v>
      </c>
      <c r="I1119" t="s">
        <v>100</v>
      </c>
      <c r="J1119">
        <v>59</v>
      </c>
      <c r="K1119">
        <v>2500</v>
      </c>
      <c r="L1119" s="7">
        <f>Sales_Data[[#This Row],[OrderQuantity]] *Sales_Data[[#This Row],[UnitPrice]]</f>
        <v>147500</v>
      </c>
      <c r="M1119" s="7">
        <f>Sales_Data[[#This Row],[UnitPrice]]-Sales_Data[[#This Row],[UnitCost]]</f>
        <v>1000</v>
      </c>
      <c r="N1119" s="7">
        <f>Sales_Data[[#This Row],[Gross Revenue]]-Sales_Data[[#This Row],[Discount Amount ]]</f>
        <v>146500</v>
      </c>
      <c r="O1119" s="7">
        <f>Sales_Data[[#This Row],[OrderQuantity]] *Sales_Data[[#This Row],[UnitCost]]</f>
        <v>88500</v>
      </c>
      <c r="P1119" s="7">
        <f>Sales_Data[[#This Row],[ItemCost]] +Sales_Data[[#This Row],[ShippingCost]]</f>
        <v>88923.32</v>
      </c>
      <c r="Q1119" s="7">
        <f>Sales_Data[[#This Row],[Gross Revenue]]-Sales_Data[[#This Row],[TotalFinancialCost]]</f>
        <v>58576.679999999993</v>
      </c>
      <c r="R1119" s="7">
        <f>Sales_Data[[#This Row],[Actul Bill Amount]]-Sales_Data[[#This Row],[ShippingCost]]</f>
        <v>146076.68</v>
      </c>
      <c r="S1119">
        <v>697</v>
      </c>
      <c r="T1119">
        <v>423.32</v>
      </c>
      <c r="U1119" t="s">
        <v>54</v>
      </c>
      <c r="V1119">
        <v>1500</v>
      </c>
      <c r="W1119" t="s">
        <v>18</v>
      </c>
      <c r="X1119" t="str">
        <f t="shared" si="35"/>
        <v>Bengaluru</v>
      </c>
    </row>
    <row r="1120" spans="1:24" x14ac:dyDescent="0.4">
      <c r="A1120">
        <v>101119</v>
      </c>
      <c r="B1120" s="5">
        <v>45956.481249999997</v>
      </c>
      <c r="C1120" s="3" t="str">
        <f>TEXT(Sales_Data[[#This Row],[OrderDate]],"mmmm")</f>
        <v>October</v>
      </c>
      <c r="D1120" s="3" t="str">
        <f t="shared" si="34"/>
        <v>2025</v>
      </c>
      <c r="E1120" t="s">
        <v>39</v>
      </c>
      <c r="F1120" t="s">
        <v>43</v>
      </c>
      <c r="G1120" t="s">
        <v>15</v>
      </c>
      <c r="H1120" t="s">
        <v>25</v>
      </c>
      <c r="I1120" t="s">
        <v>100</v>
      </c>
      <c r="J1120">
        <v>94</v>
      </c>
      <c r="K1120">
        <v>1800</v>
      </c>
      <c r="L1120" s="7">
        <f>Sales_Data[[#This Row],[OrderQuantity]] *Sales_Data[[#This Row],[UnitPrice]]</f>
        <v>169200</v>
      </c>
      <c r="M1120" s="7">
        <f>Sales_Data[[#This Row],[UnitPrice]]-Sales_Data[[#This Row],[UnitCost]]</f>
        <v>900</v>
      </c>
      <c r="N1120" s="7">
        <f>Sales_Data[[#This Row],[Gross Revenue]]-Sales_Data[[#This Row],[Discount Amount ]]</f>
        <v>168300</v>
      </c>
      <c r="O1120" s="7">
        <f>Sales_Data[[#This Row],[OrderQuantity]] *Sales_Data[[#This Row],[UnitCost]]</f>
        <v>84600</v>
      </c>
      <c r="P1120" s="7">
        <f>Sales_Data[[#This Row],[ItemCost]] +Sales_Data[[#This Row],[ShippingCost]]</f>
        <v>85414.7</v>
      </c>
      <c r="Q1120" s="7">
        <f>Sales_Data[[#This Row],[Gross Revenue]]-Sales_Data[[#This Row],[TotalFinancialCost]]</f>
        <v>83785.3</v>
      </c>
      <c r="R1120" s="7">
        <f>Sales_Data[[#This Row],[Actul Bill Amount]]-Sales_Data[[#This Row],[ShippingCost]]</f>
        <v>167485.29999999999</v>
      </c>
      <c r="S1120">
        <v>469</v>
      </c>
      <c r="T1120">
        <v>814.7</v>
      </c>
      <c r="U1120" t="s">
        <v>51</v>
      </c>
      <c r="V1120">
        <v>900</v>
      </c>
      <c r="W1120" t="s">
        <v>27</v>
      </c>
      <c r="X1120" t="str">
        <f t="shared" si="35"/>
        <v>Mumbai</v>
      </c>
    </row>
    <row r="1121" spans="1:24" x14ac:dyDescent="0.4">
      <c r="A1121">
        <v>101120</v>
      </c>
      <c r="B1121" s="5">
        <v>45940.996527777781</v>
      </c>
      <c r="C1121" s="3" t="str">
        <f>TEXT(Sales_Data[[#This Row],[OrderDate]],"mmmm")</f>
        <v>October</v>
      </c>
      <c r="D1121" s="3" t="str">
        <f t="shared" si="34"/>
        <v>2025</v>
      </c>
      <c r="E1121" t="s">
        <v>45</v>
      </c>
      <c r="F1121" t="s">
        <v>28</v>
      </c>
      <c r="G1121" t="s">
        <v>31</v>
      </c>
      <c r="H1121" t="s">
        <v>20</v>
      </c>
      <c r="I1121" t="s">
        <v>100</v>
      </c>
      <c r="J1121">
        <v>29</v>
      </c>
      <c r="K1121">
        <v>2500</v>
      </c>
      <c r="L1121" s="7">
        <f>Sales_Data[[#This Row],[OrderQuantity]] *Sales_Data[[#This Row],[UnitPrice]]</f>
        <v>72500</v>
      </c>
      <c r="M1121" s="7">
        <f>Sales_Data[[#This Row],[UnitPrice]]-Sales_Data[[#This Row],[UnitCost]]</f>
        <v>1000</v>
      </c>
      <c r="N1121" s="7">
        <f>Sales_Data[[#This Row],[Gross Revenue]]-Sales_Data[[#This Row],[Discount Amount ]]</f>
        <v>71500</v>
      </c>
      <c r="O1121" s="7">
        <f>Sales_Data[[#This Row],[OrderQuantity]] *Sales_Data[[#This Row],[UnitCost]]</f>
        <v>43500</v>
      </c>
      <c r="P1121" s="7">
        <f>Sales_Data[[#This Row],[ItemCost]] +Sales_Data[[#This Row],[ShippingCost]]</f>
        <v>43880.68</v>
      </c>
      <c r="Q1121" s="7">
        <f>Sales_Data[[#This Row],[Gross Revenue]]-Sales_Data[[#This Row],[TotalFinancialCost]]</f>
        <v>28619.32</v>
      </c>
      <c r="R1121" s="7">
        <f>Sales_Data[[#This Row],[Actul Bill Amount]]-Sales_Data[[#This Row],[ShippingCost]]</f>
        <v>71119.320000000007</v>
      </c>
      <c r="S1121">
        <v>1028</v>
      </c>
      <c r="T1121">
        <v>380.68</v>
      </c>
      <c r="U1121" t="s">
        <v>54</v>
      </c>
      <c r="V1121">
        <v>1500</v>
      </c>
      <c r="W1121" t="s">
        <v>22</v>
      </c>
      <c r="X1121" t="str">
        <f t="shared" si="35"/>
        <v>Nagpur</v>
      </c>
    </row>
    <row r="1122" spans="1:24" x14ac:dyDescent="0.4">
      <c r="A1122">
        <v>101121</v>
      </c>
      <c r="B1122" s="5">
        <v>45726.772916666669</v>
      </c>
      <c r="C1122" s="3" t="str">
        <f>TEXT(Sales_Data[[#This Row],[OrderDate]],"mmmm")</f>
        <v>March</v>
      </c>
      <c r="D1122" s="3" t="str">
        <f t="shared" si="34"/>
        <v>2025</v>
      </c>
      <c r="E1122" t="s">
        <v>48</v>
      </c>
      <c r="F1122" t="s">
        <v>35</v>
      </c>
      <c r="G1122" t="s">
        <v>15</v>
      </c>
      <c r="H1122" t="s">
        <v>25</v>
      </c>
      <c r="I1122" t="s">
        <v>100</v>
      </c>
      <c r="J1122">
        <v>43</v>
      </c>
      <c r="K1122">
        <v>12000</v>
      </c>
      <c r="L1122" s="7">
        <f>Sales_Data[[#This Row],[OrderQuantity]] *Sales_Data[[#This Row],[UnitPrice]]</f>
        <v>516000</v>
      </c>
      <c r="M1122" s="7">
        <f>Sales_Data[[#This Row],[UnitPrice]]-Sales_Data[[#This Row],[UnitCost]]</f>
        <v>4000</v>
      </c>
      <c r="N1122" s="7">
        <f>Sales_Data[[#This Row],[Gross Revenue]]-Sales_Data[[#This Row],[Discount Amount ]]</f>
        <v>512000</v>
      </c>
      <c r="O1122" s="7">
        <f>Sales_Data[[#This Row],[OrderQuantity]] *Sales_Data[[#This Row],[UnitCost]]</f>
        <v>344000</v>
      </c>
      <c r="P1122" s="7">
        <f>Sales_Data[[#This Row],[ItemCost]] +Sales_Data[[#This Row],[ShippingCost]]</f>
        <v>344481.95</v>
      </c>
      <c r="Q1122" s="7">
        <f>Sales_Data[[#This Row],[Gross Revenue]]-Sales_Data[[#This Row],[TotalFinancialCost]]</f>
        <v>171518.05</v>
      </c>
      <c r="R1122" s="7">
        <f>Sales_Data[[#This Row],[Actul Bill Amount]]-Sales_Data[[#This Row],[ShippingCost]]</f>
        <v>511518.05</v>
      </c>
      <c r="S1122">
        <v>737</v>
      </c>
      <c r="T1122">
        <v>481.95</v>
      </c>
      <c r="U1122" t="s">
        <v>36</v>
      </c>
      <c r="V1122">
        <v>8000</v>
      </c>
      <c r="W1122" t="s">
        <v>27</v>
      </c>
      <c r="X1122" t="str">
        <f t="shared" si="35"/>
        <v>Mumbai</v>
      </c>
    </row>
    <row r="1123" spans="1:24" x14ac:dyDescent="0.4">
      <c r="A1123">
        <v>101122</v>
      </c>
      <c r="B1123" s="5">
        <v>45805.706250000003</v>
      </c>
      <c r="C1123" s="3" t="str">
        <f>TEXT(Sales_Data[[#This Row],[OrderDate]],"mmmm")</f>
        <v>May</v>
      </c>
      <c r="D1123" s="3" t="str">
        <f t="shared" si="34"/>
        <v>2025</v>
      </c>
      <c r="E1123" t="s">
        <v>34</v>
      </c>
      <c r="F1123" t="s">
        <v>43</v>
      </c>
      <c r="G1123" t="s">
        <v>31</v>
      </c>
      <c r="H1123" t="s">
        <v>16</v>
      </c>
      <c r="I1123" t="s">
        <v>100</v>
      </c>
      <c r="J1123">
        <v>92</v>
      </c>
      <c r="K1123">
        <v>4500</v>
      </c>
      <c r="L1123" s="7">
        <f>Sales_Data[[#This Row],[OrderQuantity]] *Sales_Data[[#This Row],[UnitPrice]]</f>
        <v>414000</v>
      </c>
      <c r="M1123" s="7">
        <f>Sales_Data[[#This Row],[UnitPrice]]-Sales_Data[[#This Row],[UnitCost]]</f>
        <v>2000</v>
      </c>
      <c r="N1123" s="7">
        <f>Sales_Data[[#This Row],[Gross Revenue]]-Sales_Data[[#This Row],[Discount Amount ]]</f>
        <v>412000</v>
      </c>
      <c r="O1123" s="7">
        <f>Sales_Data[[#This Row],[OrderQuantity]] *Sales_Data[[#This Row],[UnitCost]]</f>
        <v>230000</v>
      </c>
      <c r="P1123" s="7">
        <f>Sales_Data[[#This Row],[ItemCost]] +Sales_Data[[#This Row],[ShippingCost]]</f>
        <v>230625.12</v>
      </c>
      <c r="Q1123" s="7">
        <f>Sales_Data[[#This Row],[Gross Revenue]]-Sales_Data[[#This Row],[TotalFinancialCost]]</f>
        <v>183374.88</v>
      </c>
      <c r="R1123" s="7">
        <f>Sales_Data[[#This Row],[Actul Bill Amount]]-Sales_Data[[#This Row],[ShippingCost]]</f>
        <v>411374.88</v>
      </c>
      <c r="S1123">
        <v>965</v>
      </c>
      <c r="T1123">
        <v>625.12</v>
      </c>
      <c r="U1123" t="s">
        <v>44</v>
      </c>
      <c r="V1123">
        <v>2500</v>
      </c>
      <c r="W1123" t="s">
        <v>18</v>
      </c>
      <c r="X1123" t="str">
        <f t="shared" si="35"/>
        <v>Bengaluru</v>
      </c>
    </row>
    <row r="1124" spans="1:24" x14ac:dyDescent="0.4">
      <c r="A1124">
        <v>101123</v>
      </c>
      <c r="B1124" s="5">
        <v>45668.04791666667</v>
      </c>
      <c r="C1124" s="3" t="str">
        <f>TEXT(Sales_Data[[#This Row],[OrderDate]],"mmmm")</f>
        <v>January</v>
      </c>
      <c r="D1124" s="3" t="str">
        <f t="shared" si="34"/>
        <v>2025</v>
      </c>
      <c r="E1124" t="s">
        <v>42</v>
      </c>
      <c r="F1124" t="s">
        <v>43</v>
      </c>
      <c r="G1124" t="s">
        <v>15</v>
      </c>
      <c r="H1124" t="s">
        <v>25</v>
      </c>
      <c r="I1124" t="s">
        <v>100</v>
      </c>
      <c r="J1124">
        <v>47</v>
      </c>
      <c r="K1124">
        <v>2800</v>
      </c>
      <c r="L1124" s="7">
        <f>Sales_Data[[#This Row],[OrderQuantity]] *Sales_Data[[#This Row],[UnitPrice]]</f>
        <v>131600</v>
      </c>
      <c r="M1124" s="7">
        <f>Sales_Data[[#This Row],[UnitPrice]]-Sales_Data[[#This Row],[UnitCost]]</f>
        <v>1300</v>
      </c>
      <c r="N1124" s="7">
        <f>Sales_Data[[#This Row],[Gross Revenue]]-Sales_Data[[#This Row],[Discount Amount ]]</f>
        <v>130300</v>
      </c>
      <c r="O1124" s="7">
        <f>Sales_Data[[#This Row],[OrderQuantity]] *Sales_Data[[#This Row],[UnitCost]]</f>
        <v>70500</v>
      </c>
      <c r="P1124" s="7">
        <f>Sales_Data[[#This Row],[ItemCost]] +Sales_Data[[#This Row],[ShippingCost]]</f>
        <v>70973.19</v>
      </c>
      <c r="Q1124" s="7">
        <f>Sales_Data[[#This Row],[Gross Revenue]]-Sales_Data[[#This Row],[TotalFinancialCost]]</f>
        <v>60626.81</v>
      </c>
      <c r="R1124" s="7">
        <f>Sales_Data[[#This Row],[Actul Bill Amount]]-Sales_Data[[#This Row],[ShippingCost]]</f>
        <v>129826.81</v>
      </c>
      <c r="S1124">
        <v>474</v>
      </c>
      <c r="T1124">
        <v>473.19</v>
      </c>
      <c r="U1124" t="s">
        <v>61</v>
      </c>
      <c r="V1124">
        <v>1500</v>
      </c>
      <c r="W1124" t="s">
        <v>27</v>
      </c>
      <c r="X1124" t="str">
        <f t="shared" si="35"/>
        <v>Mumbai</v>
      </c>
    </row>
    <row r="1125" spans="1:24" x14ac:dyDescent="0.4">
      <c r="A1125">
        <v>101124</v>
      </c>
      <c r="B1125" s="5">
        <v>45911.075694444444</v>
      </c>
      <c r="C1125" s="3" t="str">
        <f>TEXT(Sales_Data[[#This Row],[OrderDate]],"mmmm")</f>
        <v>September</v>
      </c>
      <c r="D1125" s="3" t="str">
        <f t="shared" si="34"/>
        <v>2025</v>
      </c>
      <c r="E1125" t="s">
        <v>19</v>
      </c>
      <c r="F1125" t="s">
        <v>14</v>
      </c>
      <c r="G1125" t="s">
        <v>15</v>
      </c>
      <c r="H1125" t="s">
        <v>25</v>
      </c>
      <c r="I1125" t="s">
        <v>100</v>
      </c>
      <c r="J1125">
        <v>74</v>
      </c>
      <c r="K1125">
        <v>6500</v>
      </c>
      <c r="L1125" s="7">
        <f>Sales_Data[[#This Row],[OrderQuantity]] *Sales_Data[[#This Row],[UnitPrice]]</f>
        <v>481000</v>
      </c>
      <c r="M1125" s="7">
        <f>Sales_Data[[#This Row],[UnitPrice]]-Sales_Data[[#This Row],[UnitCost]]</f>
        <v>2300</v>
      </c>
      <c r="N1125" s="7">
        <f>Sales_Data[[#This Row],[Gross Revenue]]-Sales_Data[[#This Row],[Discount Amount ]]</f>
        <v>478700</v>
      </c>
      <c r="O1125" s="7">
        <f>Sales_Data[[#This Row],[OrderQuantity]] *Sales_Data[[#This Row],[UnitCost]]</f>
        <v>310800</v>
      </c>
      <c r="P1125" s="7">
        <f>Sales_Data[[#This Row],[ItemCost]] +Sales_Data[[#This Row],[ShippingCost]]</f>
        <v>312861.90000000002</v>
      </c>
      <c r="Q1125" s="7">
        <f>Sales_Data[[#This Row],[Gross Revenue]]-Sales_Data[[#This Row],[TotalFinancialCost]]</f>
        <v>168138.09999999998</v>
      </c>
      <c r="R1125" s="7">
        <f>Sales_Data[[#This Row],[Actul Bill Amount]]-Sales_Data[[#This Row],[ShippingCost]]</f>
        <v>476638.1</v>
      </c>
      <c r="S1125">
        <v>735</v>
      </c>
      <c r="T1125">
        <v>2061.9</v>
      </c>
      <c r="U1125" t="s">
        <v>21</v>
      </c>
      <c r="V1125">
        <v>4200</v>
      </c>
      <c r="W1125" t="s">
        <v>27</v>
      </c>
      <c r="X1125" t="str">
        <f t="shared" si="35"/>
        <v>Mumbai</v>
      </c>
    </row>
    <row r="1126" spans="1:24" x14ac:dyDescent="0.4">
      <c r="A1126">
        <v>101125</v>
      </c>
      <c r="B1126" s="5">
        <v>45987.222916666666</v>
      </c>
      <c r="C1126" s="3" t="str">
        <f>TEXT(Sales_Data[[#This Row],[OrderDate]],"mmmm")</f>
        <v>November</v>
      </c>
      <c r="D1126" s="3" t="str">
        <f t="shared" si="34"/>
        <v>2025</v>
      </c>
      <c r="E1126" t="s">
        <v>23</v>
      </c>
      <c r="F1126" t="s">
        <v>28</v>
      </c>
      <c r="G1126" t="s">
        <v>31</v>
      </c>
      <c r="H1126" t="s">
        <v>20</v>
      </c>
      <c r="I1126" t="s">
        <v>100</v>
      </c>
      <c r="J1126">
        <v>47</v>
      </c>
      <c r="K1126">
        <v>2500</v>
      </c>
      <c r="L1126" s="7">
        <f>Sales_Data[[#This Row],[OrderQuantity]] *Sales_Data[[#This Row],[UnitPrice]]</f>
        <v>117500</v>
      </c>
      <c r="M1126" s="7">
        <f>Sales_Data[[#This Row],[UnitPrice]]-Sales_Data[[#This Row],[UnitCost]]</f>
        <v>1000</v>
      </c>
      <c r="N1126" s="7">
        <f>Sales_Data[[#This Row],[Gross Revenue]]-Sales_Data[[#This Row],[Discount Amount ]]</f>
        <v>116500</v>
      </c>
      <c r="O1126" s="7">
        <f>Sales_Data[[#This Row],[OrderQuantity]] *Sales_Data[[#This Row],[UnitCost]]</f>
        <v>70500</v>
      </c>
      <c r="P1126" s="7">
        <f>Sales_Data[[#This Row],[ItemCost]] +Sales_Data[[#This Row],[ShippingCost]]</f>
        <v>70962.5</v>
      </c>
      <c r="Q1126" s="7">
        <f>Sales_Data[[#This Row],[Gross Revenue]]-Sales_Data[[#This Row],[TotalFinancialCost]]</f>
        <v>46537.5</v>
      </c>
      <c r="R1126" s="7">
        <f>Sales_Data[[#This Row],[Actul Bill Amount]]-Sales_Data[[#This Row],[ShippingCost]]</f>
        <v>116037.5</v>
      </c>
      <c r="S1126">
        <v>864</v>
      </c>
      <c r="T1126">
        <v>462.5</v>
      </c>
      <c r="U1126" t="s">
        <v>54</v>
      </c>
      <c r="V1126">
        <v>1500</v>
      </c>
      <c r="W1126" t="s">
        <v>22</v>
      </c>
      <c r="X1126" t="str">
        <f t="shared" si="35"/>
        <v>Nagpur</v>
      </c>
    </row>
    <row r="1127" spans="1:24" x14ac:dyDescent="0.4">
      <c r="A1127">
        <v>101126</v>
      </c>
      <c r="B1127" s="5">
        <v>46017.284722222219</v>
      </c>
      <c r="C1127" s="3" t="str">
        <f>TEXT(Sales_Data[[#This Row],[OrderDate]],"mmmm")</f>
        <v>December</v>
      </c>
      <c r="D1127" s="3" t="str">
        <f t="shared" si="34"/>
        <v>2025</v>
      </c>
      <c r="E1127" t="s">
        <v>42</v>
      </c>
      <c r="F1127" t="s">
        <v>43</v>
      </c>
      <c r="G1127" t="s">
        <v>29</v>
      </c>
      <c r="H1127" t="s">
        <v>25</v>
      </c>
      <c r="I1127" t="s">
        <v>100</v>
      </c>
      <c r="J1127">
        <v>69</v>
      </c>
      <c r="K1127">
        <v>1800</v>
      </c>
      <c r="L1127" s="7">
        <f>Sales_Data[[#This Row],[OrderQuantity]] *Sales_Data[[#This Row],[UnitPrice]]</f>
        <v>124200</v>
      </c>
      <c r="M1127" s="7">
        <f>Sales_Data[[#This Row],[UnitPrice]]-Sales_Data[[#This Row],[UnitCost]]</f>
        <v>900</v>
      </c>
      <c r="N1127" s="7">
        <f>Sales_Data[[#This Row],[Gross Revenue]]-Sales_Data[[#This Row],[Discount Amount ]]</f>
        <v>123300</v>
      </c>
      <c r="O1127" s="7">
        <f>Sales_Data[[#This Row],[OrderQuantity]] *Sales_Data[[#This Row],[UnitCost]]</f>
        <v>62100</v>
      </c>
      <c r="P1127" s="7">
        <f>Sales_Data[[#This Row],[ItemCost]] +Sales_Data[[#This Row],[ShippingCost]]</f>
        <v>62587.06</v>
      </c>
      <c r="Q1127" s="7">
        <f>Sales_Data[[#This Row],[Gross Revenue]]-Sales_Data[[#This Row],[TotalFinancialCost]]</f>
        <v>61612.94</v>
      </c>
      <c r="R1127" s="7">
        <f>Sales_Data[[#This Row],[Actul Bill Amount]]-Sales_Data[[#This Row],[ShippingCost]]</f>
        <v>122812.94</v>
      </c>
      <c r="S1127">
        <v>314</v>
      </c>
      <c r="T1127">
        <v>487.06</v>
      </c>
      <c r="U1127" t="s">
        <v>51</v>
      </c>
      <c r="V1127">
        <v>900</v>
      </c>
      <c r="W1127" t="s">
        <v>27</v>
      </c>
      <c r="X1127" t="str">
        <f t="shared" si="35"/>
        <v>Mumbai</v>
      </c>
    </row>
    <row r="1128" spans="1:24" x14ac:dyDescent="0.4">
      <c r="A1128">
        <v>101127</v>
      </c>
      <c r="B1128" s="5">
        <v>45695.189583333333</v>
      </c>
      <c r="C1128" s="3" t="str">
        <f>TEXT(Sales_Data[[#This Row],[OrderDate]],"mmmm")</f>
        <v>February</v>
      </c>
      <c r="D1128" s="3" t="str">
        <f t="shared" si="34"/>
        <v>2025</v>
      </c>
      <c r="E1128" t="s">
        <v>42</v>
      </c>
      <c r="F1128" t="s">
        <v>55</v>
      </c>
      <c r="G1128" t="s">
        <v>15</v>
      </c>
      <c r="H1128" t="s">
        <v>20</v>
      </c>
      <c r="I1128" t="s">
        <v>100</v>
      </c>
      <c r="J1128">
        <v>46</v>
      </c>
      <c r="K1128">
        <v>1200</v>
      </c>
      <c r="L1128" s="7">
        <f>Sales_Data[[#This Row],[OrderQuantity]] *Sales_Data[[#This Row],[UnitPrice]]</f>
        <v>55200</v>
      </c>
      <c r="M1128" s="7">
        <f>Sales_Data[[#This Row],[UnitPrice]]-Sales_Data[[#This Row],[UnitCost]]</f>
        <v>400</v>
      </c>
      <c r="N1128" s="7">
        <f>Sales_Data[[#This Row],[Gross Revenue]]-Sales_Data[[#This Row],[Discount Amount ]]</f>
        <v>54800</v>
      </c>
      <c r="O1128" s="7">
        <f>Sales_Data[[#This Row],[OrderQuantity]] *Sales_Data[[#This Row],[UnitCost]]</f>
        <v>36800</v>
      </c>
      <c r="P1128" s="7">
        <f>Sales_Data[[#This Row],[ItemCost]] +Sales_Data[[#This Row],[ShippingCost]]</f>
        <v>38724.58</v>
      </c>
      <c r="Q1128" s="7">
        <f>Sales_Data[[#This Row],[Gross Revenue]]-Sales_Data[[#This Row],[TotalFinancialCost]]</f>
        <v>16475.419999999998</v>
      </c>
      <c r="R1128" s="7">
        <f>Sales_Data[[#This Row],[Actul Bill Amount]]-Sales_Data[[#This Row],[ShippingCost]]</f>
        <v>52875.42</v>
      </c>
      <c r="S1128">
        <v>708</v>
      </c>
      <c r="T1128">
        <v>1924.58</v>
      </c>
      <c r="U1128" t="s">
        <v>58</v>
      </c>
      <c r="V1128">
        <v>800</v>
      </c>
      <c r="W1128" t="s">
        <v>22</v>
      </c>
      <c r="X1128" t="str">
        <f t="shared" si="35"/>
        <v>Nagpur</v>
      </c>
    </row>
    <row r="1129" spans="1:24" x14ac:dyDescent="0.4">
      <c r="A1129">
        <v>101128</v>
      </c>
      <c r="B1129" s="5">
        <v>45791.481249999997</v>
      </c>
      <c r="C1129" s="3" t="str">
        <f>TEXT(Sales_Data[[#This Row],[OrderDate]],"mmmm")</f>
        <v>May</v>
      </c>
      <c r="D1129" s="3" t="str">
        <f t="shared" si="34"/>
        <v>2025</v>
      </c>
      <c r="E1129" t="s">
        <v>13</v>
      </c>
      <c r="F1129" t="s">
        <v>28</v>
      </c>
      <c r="G1129" t="s">
        <v>15</v>
      </c>
      <c r="H1129" t="s">
        <v>37</v>
      </c>
      <c r="I1129" t="s">
        <v>100</v>
      </c>
      <c r="J1129">
        <v>37</v>
      </c>
      <c r="K1129">
        <v>450</v>
      </c>
      <c r="L1129" s="7">
        <f>Sales_Data[[#This Row],[OrderQuantity]] *Sales_Data[[#This Row],[UnitPrice]]</f>
        <v>16650</v>
      </c>
      <c r="M1129" s="7">
        <f>Sales_Data[[#This Row],[UnitPrice]]-Sales_Data[[#This Row],[UnitCost]]</f>
        <v>250</v>
      </c>
      <c r="N1129" s="7">
        <f>Sales_Data[[#This Row],[Gross Revenue]]-Sales_Data[[#This Row],[Discount Amount ]]</f>
        <v>16400</v>
      </c>
      <c r="O1129" s="7">
        <f>Sales_Data[[#This Row],[OrderQuantity]] *Sales_Data[[#This Row],[UnitCost]]</f>
        <v>7400</v>
      </c>
      <c r="P1129" s="7">
        <f>Sales_Data[[#This Row],[ItemCost]] +Sales_Data[[#This Row],[ShippingCost]]</f>
        <v>7781.76</v>
      </c>
      <c r="Q1129" s="7">
        <f>Sales_Data[[#This Row],[Gross Revenue]]-Sales_Data[[#This Row],[TotalFinancialCost]]</f>
        <v>8868.24</v>
      </c>
      <c r="R1129" s="7">
        <f>Sales_Data[[#This Row],[Actul Bill Amount]]-Sales_Data[[#This Row],[ShippingCost]]</f>
        <v>16018.24</v>
      </c>
      <c r="S1129">
        <v>1104</v>
      </c>
      <c r="T1129">
        <v>381.76</v>
      </c>
      <c r="U1129" t="s">
        <v>30</v>
      </c>
      <c r="V1129">
        <v>200</v>
      </c>
      <c r="W1129" t="s">
        <v>38</v>
      </c>
      <c r="X1129" t="str">
        <f t="shared" si="35"/>
        <v>Kolkata</v>
      </c>
    </row>
    <row r="1130" spans="1:24" x14ac:dyDescent="0.4">
      <c r="A1130">
        <v>101129</v>
      </c>
      <c r="B1130" s="5">
        <v>45857.444444444445</v>
      </c>
      <c r="C1130" s="3" t="str">
        <f>TEXT(Sales_Data[[#This Row],[OrderDate]],"mmmm")</f>
        <v>July</v>
      </c>
      <c r="D1130" s="3" t="str">
        <f t="shared" si="34"/>
        <v>2025</v>
      </c>
      <c r="E1130" t="s">
        <v>13</v>
      </c>
      <c r="F1130" t="s">
        <v>35</v>
      </c>
      <c r="G1130" t="s">
        <v>31</v>
      </c>
      <c r="H1130" t="s">
        <v>32</v>
      </c>
      <c r="I1130" t="s">
        <v>100</v>
      </c>
      <c r="J1130">
        <v>82</v>
      </c>
      <c r="K1130">
        <v>8500</v>
      </c>
      <c r="L1130" s="7">
        <f>Sales_Data[[#This Row],[OrderQuantity]] *Sales_Data[[#This Row],[UnitPrice]]</f>
        <v>697000</v>
      </c>
      <c r="M1130" s="7">
        <f>Sales_Data[[#This Row],[UnitPrice]]-Sales_Data[[#This Row],[UnitCost]]</f>
        <v>3000</v>
      </c>
      <c r="N1130" s="7">
        <f>Sales_Data[[#This Row],[Gross Revenue]]-Sales_Data[[#This Row],[Discount Amount ]]</f>
        <v>694000</v>
      </c>
      <c r="O1130" s="7">
        <f>Sales_Data[[#This Row],[OrderQuantity]] *Sales_Data[[#This Row],[UnitCost]]</f>
        <v>451000</v>
      </c>
      <c r="P1130" s="7">
        <f>Sales_Data[[#This Row],[ItemCost]] +Sales_Data[[#This Row],[ShippingCost]]</f>
        <v>451592.23</v>
      </c>
      <c r="Q1130" s="7">
        <f>Sales_Data[[#This Row],[Gross Revenue]]-Sales_Data[[#This Row],[TotalFinancialCost]]</f>
        <v>245407.77000000002</v>
      </c>
      <c r="R1130" s="7">
        <f>Sales_Data[[#This Row],[Actul Bill Amount]]-Sales_Data[[#This Row],[ShippingCost]]</f>
        <v>693407.77</v>
      </c>
      <c r="S1130">
        <v>604</v>
      </c>
      <c r="T1130">
        <v>592.23</v>
      </c>
      <c r="U1130" t="s">
        <v>49</v>
      </c>
      <c r="V1130">
        <v>5500</v>
      </c>
      <c r="W1130" t="s">
        <v>33</v>
      </c>
      <c r="X1130" t="str">
        <f t="shared" si="35"/>
        <v>Delhi</v>
      </c>
    </row>
    <row r="1131" spans="1:24" x14ac:dyDescent="0.4">
      <c r="A1131">
        <v>101130</v>
      </c>
      <c r="B1131" s="5">
        <v>45680.384027777778</v>
      </c>
      <c r="C1131" s="3" t="str">
        <f>TEXT(Sales_Data[[#This Row],[OrderDate]],"mmmm")</f>
        <v>January</v>
      </c>
      <c r="D1131" s="3" t="str">
        <f t="shared" si="34"/>
        <v>2025</v>
      </c>
      <c r="E1131" t="s">
        <v>42</v>
      </c>
      <c r="F1131" t="s">
        <v>43</v>
      </c>
      <c r="G1131" t="s">
        <v>15</v>
      </c>
      <c r="H1131" t="s">
        <v>37</v>
      </c>
      <c r="I1131" t="s">
        <v>100</v>
      </c>
      <c r="J1131">
        <v>65</v>
      </c>
      <c r="K1131">
        <v>1800</v>
      </c>
      <c r="L1131" s="7">
        <f>Sales_Data[[#This Row],[OrderQuantity]] *Sales_Data[[#This Row],[UnitPrice]]</f>
        <v>117000</v>
      </c>
      <c r="M1131" s="7">
        <f>Sales_Data[[#This Row],[UnitPrice]]-Sales_Data[[#This Row],[UnitCost]]</f>
        <v>900</v>
      </c>
      <c r="N1131" s="7">
        <f>Sales_Data[[#This Row],[Gross Revenue]]-Sales_Data[[#This Row],[Discount Amount ]]</f>
        <v>116100</v>
      </c>
      <c r="O1131" s="7">
        <f>Sales_Data[[#This Row],[OrderQuantity]] *Sales_Data[[#This Row],[UnitCost]]</f>
        <v>58500</v>
      </c>
      <c r="P1131" s="7">
        <f>Sales_Data[[#This Row],[ItemCost]] +Sales_Data[[#This Row],[ShippingCost]]</f>
        <v>58808.76</v>
      </c>
      <c r="Q1131" s="7">
        <f>Sales_Data[[#This Row],[Gross Revenue]]-Sales_Data[[#This Row],[TotalFinancialCost]]</f>
        <v>58191.24</v>
      </c>
      <c r="R1131" s="7">
        <f>Sales_Data[[#This Row],[Actul Bill Amount]]-Sales_Data[[#This Row],[ShippingCost]]</f>
        <v>115791.24</v>
      </c>
      <c r="S1131">
        <v>356</v>
      </c>
      <c r="T1131">
        <v>308.76</v>
      </c>
      <c r="U1131" t="s">
        <v>51</v>
      </c>
      <c r="V1131">
        <v>900</v>
      </c>
      <c r="W1131" t="s">
        <v>38</v>
      </c>
      <c r="X1131" t="str">
        <f t="shared" si="35"/>
        <v>Kolkata</v>
      </c>
    </row>
    <row r="1132" spans="1:24" x14ac:dyDescent="0.4">
      <c r="A1132">
        <v>101131</v>
      </c>
      <c r="B1132" s="5">
        <v>45960.683333333334</v>
      </c>
      <c r="C1132" s="3" t="str">
        <f>TEXT(Sales_Data[[#This Row],[OrderDate]],"mmmm")</f>
        <v>October</v>
      </c>
      <c r="D1132" s="3" t="str">
        <f t="shared" si="34"/>
        <v>2025</v>
      </c>
      <c r="E1132" t="s">
        <v>19</v>
      </c>
      <c r="F1132" t="s">
        <v>14</v>
      </c>
      <c r="G1132" t="s">
        <v>29</v>
      </c>
      <c r="H1132" t="s">
        <v>20</v>
      </c>
      <c r="I1132" t="s">
        <v>100</v>
      </c>
      <c r="J1132">
        <v>33</v>
      </c>
      <c r="K1132">
        <v>3200</v>
      </c>
      <c r="L1132" s="7">
        <f>Sales_Data[[#This Row],[OrderQuantity]] *Sales_Data[[#This Row],[UnitPrice]]</f>
        <v>105600</v>
      </c>
      <c r="M1132" s="7">
        <f>Sales_Data[[#This Row],[UnitPrice]]-Sales_Data[[#This Row],[UnitCost]]</f>
        <v>1200</v>
      </c>
      <c r="N1132" s="7">
        <f>Sales_Data[[#This Row],[Gross Revenue]]-Sales_Data[[#This Row],[Discount Amount ]]</f>
        <v>104400</v>
      </c>
      <c r="O1132" s="7">
        <f>Sales_Data[[#This Row],[OrderQuantity]] *Sales_Data[[#This Row],[UnitCost]]</f>
        <v>66000</v>
      </c>
      <c r="P1132" s="7">
        <f>Sales_Data[[#This Row],[ItemCost]] +Sales_Data[[#This Row],[ShippingCost]]</f>
        <v>67155.02</v>
      </c>
      <c r="Q1132" s="7">
        <f>Sales_Data[[#This Row],[Gross Revenue]]-Sales_Data[[#This Row],[TotalFinancialCost]]</f>
        <v>38444.979999999996</v>
      </c>
      <c r="R1132" s="7">
        <f>Sales_Data[[#This Row],[Actul Bill Amount]]-Sales_Data[[#This Row],[ShippingCost]]</f>
        <v>103244.98</v>
      </c>
      <c r="S1132">
        <v>310</v>
      </c>
      <c r="T1132">
        <v>1155.02</v>
      </c>
      <c r="U1132" t="s">
        <v>17</v>
      </c>
      <c r="V1132">
        <v>2000</v>
      </c>
      <c r="W1132" t="s">
        <v>22</v>
      </c>
      <c r="X1132" t="str">
        <f t="shared" si="35"/>
        <v>Nagpur</v>
      </c>
    </row>
    <row r="1133" spans="1:24" x14ac:dyDescent="0.4">
      <c r="A1133">
        <v>101132</v>
      </c>
      <c r="B1133" s="5">
        <v>46003.848611111112</v>
      </c>
      <c r="C1133" s="3" t="str">
        <f>TEXT(Sales_Data[[#This Row],[OrderDate]],"mmmm")</f>
        <v>December</v>
      </c>
      <c r="D1133" s="3" t="str">
        <f t="shared" si="34"/>
        <v>2025</v>
      </c>
      <c r="E1133" t="s">
        <v>48</v>
      </c>
      <c r="F1133" t="s">
        <v>55</v>
      </c>
      <c r="G1133" t="s">
        <v>15</v>
      </c>
      <c r="H1133" t="s">
        <v>16</v>
      </c>
      <c r="I1133" t="s">
        <v>100</v>
      </c>
      <c r="J1133">
        <v>58</v>
      </c>
      <c r="K1133">
        <v>850</v>
      </c>
      <c r="L1133" s="7">
        <f>Sales_Data[[#This Row],[OrderQuantity]] *Sales_Data[[#This Row],[UnitPrice]]</f>
        <v>49300</v>
      </c>
      <c r="M1133" s="7">
        <f>Sales_Data[[#This Row],[UnitPrice]]-Sales_Data[[#This Row],[UnitCost]]</f>
        <v>300</v>
      </c>
      <c r="N1133" s="7">
        <f>Sales_Data[[#This Row],[Gross Revenue]]-Sales_Data[[#This Row],[Discount Amount ]]</f>
        <v>49000</v>
      </c>
      <c r="O1133" s="7">
        <f>Sales_Data[[#This Row],[OrderQuantity]] *Sales_Data[[#This Row],[UnitCost]]</f>
        <v>31900</v>
      </c>
      <c r="P1133" s="7">
        <f>Sales_Data[[#This Row],[ItemCost]] +Sales_Data[[#This Row],[ShippingCost]]</f>
        <v>33958.94</v>
      </c>
      <c r="Q1133" s="7">
        <f>Sales_Data[[#This Row],[Gross Revenue]]-Sales_Data[[#This Row],[TotalFinancialCost]]</f>
        <v>15341.059999999998</v>
      </c>
      <c r="R1133" s="7">
        <f>Sales_Data[[#This Row],[Actul Bill Amount]]-Sales_Data[[#This Row],[ShippingCost]]</f>
        <v>46941.06</v>
      </c>
      <c r="S1133">
        <v>473</v>
      </c>
      <c r="T1133">
        <v>2058.94</v>
      </c>
      <c r="U1133" t="s">
        <v>56</v>
      </c>
      <c r="V1133">
        <v>550</v>
      </c>
      <c r="W1133" t="s">
        <v>18</v>
      </c>
      <c r="X1133" t="str">
        <f t="shared" si="35"/>
        <v>Bengaluru</v>
      </c>
    </row>
    <row r="1134" spans="1:24" x14ac:dyDescent="0.4">
      <c r="A1134">
        <v>101133</v>
      </c>
      <c r="B1134" s="5">
        <v>45959.319444444445</v>
      </c>
      <c r="C1134" s="3" t="str">
        <f>TEXT(Sales_Data[[#This Row],[OrderDate]],"mmmm")</f>
        <v>October</v>
      </c>
      <c r="D1134" s="3" t="str">
        <f t="shared" si="34"/>
        <v>2025</v>
      </c>
      <c r="E1134" t="s">
        <v>13</v>
      </c>
      <c r="F1134" t="s">
        <v>46</v>
      </c>
      <c r="G1134" t="s">
        <v>31</v>
      </c>
      <c r="H1134" t="s">
        <v>25</v>
      </c>
      <c r="I1134" t="s">
        <v>100</v>
      </c>
      <c r="J1134">
        <v>99</v>
      </c>
      <c r="K1134">
        <v>4500</v>
      </c>
      <c r="L1134" s="7">
        <f>Sales_Data[[#This Row],[OrderQuantity]] *Sales_Data[[#This Row],[UnitPrice]]</f>
        <v>445500</v>
      </c>
      <c r="M1134" s="7">
        <f>Sales_Data[[#This Row],[UnitPrice]]-Sales_Data[[#This Row],[UnitCost]]</f>
        <v>1700</v>
      </c>
      <c r="N1134" s="7">
        <f>Sales_Data[[#This Row],[Gross Revenue]]-Sales_Data[[#This Row],[Discount Amount ]]</f>
        <v>443800</v>
      </c>
      <c r="O1134" s="7">
        <f>Sales_Data[[#This Row],[OrderQuantity]] *Sales_Data[[#This Row],[UnitCost]]</f>
        <v>277200</v>
      </c>
      <c r="P1134" s="7">
        <f>Sales_Data[[#This Row],[ItemCost]] +Sales_Data[[#This Row],[ShippingCost]]</f>
        <v>277643.61</v>
      </c>
      <c r="Q1134" s="7">
        <f>Sales_Data[[#This Row],[Gross Revenue]]-Sales_Data[[#This Row],[TotalFinancialCost]]</f>
        <v>167856.39</v>
      </c>
      <c r="R1134" s="7">
        <f>Sales_Data[[#This Row],[Actul Bill Amount]]-Sales_Data[[#This Row],[ShippingCost]]</f>
        <v>443356.39</v>
      </c>
      <c r="S1134">
        <v>694</v>
      </c>
      <c r="T1134">
        <v>443.61</v>
      </c>
      <c r="U1134" t="s">
        <v>47</v>
      </c>
      <c r="V1134">
        <v>2800</v>
      </c>
      <c r="W1134" t="s">
        <v>27</v>
      </c>
      <c r="X1134" t="str">
        <f t="shared" si="35"/>
        <v>Mumbai</v>
      </c>
    </row>
    <row r="1135" spans="1:24" x14ac:dyDescent="0.4">
      <c r="A1135">
        <v>101134</v>
      </c>
      <c r="B1135" s="5">
        <v>46020.375694444447</v>
      </c>
      <c r="C1135" s="3" t="str">
        <f>TEXT(Sales_Data[[#This Row],[OrderDate]],"mmmm")</f>
        <v>December</v>
      </c>
      <c r="D1135" s="3" t="str">
        <f t="shared" si="34"/>
        <v>2025</v>
      </c>
      <c r="E1135" t="s">
        <v>45</v>
      </c>
      <c r="F1135" t="s">
        <v>46</v>
      </c>
      <c r="G1135" t="s">
        <v>29</v>
      </c>
      <c r="H1135" t="s">
        <v>37</v>
      </c>
      <c r="I1135" t="s">
        <v>100</v>
      </c>
      <c r="J1135">
        <v>89</v>
      </c>
      <c r="K1135">
        <v>4500</v>
      </c>
      <c r="L1135" s="7">
        <f>Sales_Data[[#This Row],[OrderQuantity]] *Sales_Data[[#This Row],[UnitPrice]]</f>
        <v>400500</v>
      </c>
      <c r="M1135" s="7">
        <f>Sales_Data[[#This Row],[UnitPrice]]-Sales_Data[[#This Row],[UnitCost]]</f>
        <v>1700</v>
      </c>
      <c r="N1135" s="7">
        <f>Sales_Data[[#This Row],[Gross Revenue]]-Sales_Data[[#This Row],[Discount Amount ]]</f>
        <v>398800</v>
      </c>
      <c r="O1135" s="7">
        <f>Sales_Data[[#This Row],[OrderQuantity]] *Sales_Data[[#This Row],[UnitCost]]</f>
        <v>249200</v>
      </c>
      <c r="P1135" s="7">
        <f>Sales_Data[[#This Row],[ItemCost]] +Sales_Data[[#This Row],[ShippingCost]]</f>
        <v>249850.44</v>
      </c>
      <c r="Q1135" s="7">
        <f>Sales_Data[[#This Row],[Gross Revenue]]-Sales_Data[[#This Row],[TotalFinancialCost]]</f>
        <v>150649.56</v>
      </c>
      <c r="R1135" s="7">
        <f>Sales_Data[[#This Row],[Actul Bill Amount]]-Sales_Data[[#This Row],[ShippingCost]]</f>
        <v>398149.56</v>
      </c>
      <c r="S1135">
        <v>999</v>
      </c>
      <c r="T1135">
        <v>650.44000000000005</v>
      </c>
      <c r="U1135" t="s">
        <v>47</v>
      </c>
      <c r="V1135">
        <v>2800</v>
      </c>
      <c r="W1135" t="s">
        <v>38</v>
      </c>
      <c r="X1135" t="str">
        <f t="shared" si="35"/>
        <v>Kolkata</v>
      </c>
    </row>
    <row r="1136" spans="1:24" x14ac:dyDescent="0.4">
      <c r="A1136">
        <v>101135</v>
      </c>
      <c r="B1136" s="5">
        <v>45875.481249999997</v>
      </c>
      <c r="C1136" s="3" t="str">
        <f>TEXT(Sales_Data[[#This Row],[OrderDate]],"mmmm")</f>
        <v>August</v>
      </c>
      <c r="D1136" s="3" t="str">
        <f t="shared" si="34"/>
        <v>2025</v>
      </c>
      <c r="E1136" t="s">
        <v>34</v>
      </c>
      <c r="F1136" t="s">
        <v>55</v>
      </c>
      <c r="G1136" t="s">
        <v>29</v>
      </c>
      <c r="H1136" t="s">
        <v>32</v>
      </c>
      <c r="I1136" t="s">
        <v>100</v>
      </c>
      <c r="J1136">
        <v>4</v>
      </c>
      <c r="K1136">
        <v>600</v>
      </c>
      <c r="L1136" s="7">
        <f>Sales_Data[[#This Row],[OrderQuantity]] *Sales_Data[[#This Row],[UnitPrice]]</f>
        <v>2400</v>
      </c>
      <c r="M1136" s="7">
        <f>Sales_Data[[#This Row],[UnitPrice]]-Sales_Data[[#This Row],[UnitCost]]</f>
        <v>250</v>
      </c>
      <c r="N1136" s="7">
        <f>Sales_Data[[#This Row],[Gross Revenue]]-Sales_Data[[#This Row],[Discount Amount ]]</f>
        <v>2150</v>
      </c>
      <c r="O1136" s="7">
        <f>Sales_Data[[#This Row],[OrderQuantity]] *Sales_Data[[#This Row],[UnitCost]]</f>
        <v>1400</v>
      </c>
      <c r="P1136" s="7">
        <f>Sales_Data[[#This Row],[ItemCost]] +Sales_Data[[#This Row],[ShippingCost]]</f>
        <v>1823.6</v>
      </c>
      <c r="Q1136" s="7">
        <f>Sales_Data[[#This Row],[Gross Revenue]]-Sales_Data[[#This Row],[TotalFinancialCost]]</f>
        <v>576.40000000000009</v>
      </c>
      <c r="R1136" s="7">
        <f>Sales_Data[[#This Row],[Actul Bill Amount]]-Sales_Data[[#This Row],[ShippingCost]]</f>
        <v>1726.4</v>
      </c>
      <c r="S1136">
        <v>888</v>
      </c>
      <c r="T1136">
        <v>423.6</v>
      </c>
      <c r="U1136" t="s">
        <v>57</v>
      </c>
      <c r="V1136">
        <v>350</v>
      </c>
      <c r="W1136" t="s">
        <v>33</v>
      </c>
      <c r="X1136" t="str">
        <f t="shared" si="35"/>
        <v>Delhi</v>
      </c>
    </row>
    <row r="1137" spans="1:24" x14ac:dyDescent="0.4">
      <c r="A1137">
        <v>101136</v>
      </c>
      <c r="B1137" s="5">
        <v>45798.06527777778</v>
      </c>
      <c r="C1137" s="3" t="str">
        <f>TEXT(Sales_Data[[#This Row],[OrderDate]],"mmmm")</f>
        <v>May</v>
      </c>
      <c r="D1137" s="3" t="str">
        <f t="shared" si="34"/>
        <v>2025</v>
      </c>
      <c r="E1137" t="s">
        <v>19</v>
      </c>
      <c r="F1137" t="s">
        <v>24</v>
      </c>
      <c r="G1137" t="s">
        <v>29</v>
      </c>
      <c r="H1137" t="s">
        <v>37</v>
      </c>
      <c r="I1137" t="s">
        <v>100</v>
      </c>
      <c r="J1137">
        <v>53</v>
      </c>
      <c r="K1137">
        <v>25000</v>
      </c>
      <c r="L1137" s="7">
        <f>Sales_Data[[#This Row],[OrderQuantity]] *Sales_Data[[#This Row],[UnitPrice]]</f>
        <v>1325000</v>
      </c>
      <c r="M1137" s="7">
        <f>Sales_Data[[#This Row],[UnitPrice]]-Sales_Data[[#This Row],[UnitCost]]</f>
        <v>7000</v>
      </c>
      <c r="N1137" s="7">
        <f>Sales_Data[[#This Row],[Gross Revenue]]-Sales_Data[[#This Row],[Discount Amount ]]</f>
        <v>1318000</v>
      </c>
      <c r="O1137" s="7">
        <f>Sales_Data[[#This Row],[OrderQuantity]] *Sales_Data[[#This Row],[UnitCost]]</f>
        <v>954000</v>
      </c>
      <c r="P1137" s="7">
        <f>Sales_Data[[#This Row],[ItemCost]] +Sales_Data[[#This Row],[ShippingCost]]</f>
        <v>955131.94</v>
      </c>
      <c r="Q1137" s="7">
        <f>Sales_Data[[#This Row],[Gross Revenue]]-Sales_Data[[#This Row],[TotalFinancialCost]]</f>
        <v>369868.06000000006</v>
      </c>
      <c r="R1137" s="7">
        <f>Sales_Data[[#This Row],[Actul Bill Amount]]-Sales_Data[[#This Row],[ShippingCost]]</f>
        <v>1316868.06</v>
      </c>
      <c r="S1137">
        <v>470</v>
      </c>
      <c r="T1137">
        <v>1131.94</v>
      </c>
      <c r="U1137" t="s">
        <v>60</v>
      </c>
      <c r="V1137">
        <v>18000</v>
      </c>
      <c r="W1137" t="s">
        <v>38</v>
      </c>
      <c r="X1137" t="str">
        <f t="shared" si="35"/>
        <v>Kolkata</v>
      </c>
    </row>
    <row r="1138" spans="1:24" x14ac:dyDescent="0.4">
      <c r="A1138">
        <v>101137</v>
      </c>
      <c r="B1138" s="5">
        <v>45761.331250000003</v>
      </c>
      <c r="C1138" s="3" t="str">
        <f>TEXT(Sales_Data[[#This Row],[OrderDate]],"mmmm")</f>
        <v>April</v>
      </c>
      <c r="D1138" s="3" t="str">
        <f t="shared" si="34"/>
        <v>2025</v>
      </c>
      <c r="E1138" t="s">
        <v>45</v>
      </c>
      <c r="F1138" t="s">
        <v>14</v>
      </c>
      <c r="G1138" t="s">
        <v>29</v>
      </c>
      <c r="H1138" t="s">
        <v>32</v>
      </c>
      <c r="I1138" t="s">
        <v>100</v>
      </c>
      <c r="J1138">
        <v>73</v>
      </c>
      <c r="K1138">
        <v>6500</v>
      </c>
      <c r="L1138" s="7">
        <f>Sales_Data[[#This Row],[OrderQuantity]] *Sales_Data[[#This Row],[UnitPrice]]</f>
        <v>474500</v>
      </c>
      <c r="M1138" s="7">
        <f>Sales_Data[[#This Row],[UnitPrice]]-Sales_Data[[#This Row],[UnitCost]]</f>
        <v>2300</v>
      </c>
      <c r="N1138" s="7">
        <f>Sales_Data[[#This Row],[Gross Revenue]]-Sales_Data[[#This Row],[Discount Amount ]]</f>
        <v>472200</v>
      </c>
      <c r="O1138" s="7">
        <f>Sales_Data[[#This Row],[OrderQuantity]] *Sales_Data[[#This Row],[UnitCost]]</f>
        <v>306600</v>
      </c>
      <c r="P1138" s="7">
        <f>Sales_Data[[#This Row],[ItemCost]] +Sales_Data[[#This Row],[ShippingCost]]</f>
        <v>309248.96000000002</v>
      </c>
      <c r="Q1138" s="7">
        <f>Sales_Data[[#This Row],[Gross Revenue]]-Sales_Data[[#This Row],[TotalFinancialCost]]</f>
        <v>165251.03999999998</v>
      </c>
      <c r="R1138" s="7">
        <f>Sales_Data[[#This Row],[Actul Bill Amount]]-Sales_Data[[#This Row],[ShippingCost]]</f>
        <v>469551.04</v>
      </c>
      <c r="S1138">
        <v>536</v>
      </c>
      <c r="T1138">
        <v>2648.96</v>
      </c>
      <c r="U1138" t="s">
        <v>21</v>
      </c>
      <c r="V1138">
        <v>4200</v>
      </c>
      <c r="W1138" t="s">
        <v>33</v>
      </c>
      <c r="X1138" t="str">
        <f t="shared" si="35"/>
        <v>Delhi</v>
      </c>
    </row>
    <row r="1139" spans="1:24" x14ac:dyDescent="0.4">
      <c r="A1139">
        <v>101138</v>
      </c>
      <c r="B1139" s="5">
        <v>45867.224305555559</v>
      </c>
      <c r="C1139" s="3" t="str">
        <f>TEXT(Sales_Data[[#This Row],[OrderDate]],"mmmm")</f>
        <v>July</v>
      </c>
      <c r="D1139" s="3" t="str">
        <f t="shared" si="34"/>
        <v>2025</v>
      </c>
      <c r="E1139" t="s">
        <v>42</v>
      </c>
      <c r="F1139" t="s">
        <v>43</v>
      </c>
      <c r="G1139" t="s">
        <v>15</v>
      </c>
      <c r="H1139" t="s">
        <v>20</v>
      </c>
      <c r="I1139" t="s">
        <v>100</v>
      </c>
      <c r="J1139">
        <v>76</v>
      </c>
      <c r="K1139">
        <v>4500</v>
      </c>
      <c r="L1139" s="7">
        <f>Sales_Data[[#This Row],[OrderQuantity]] *Sales_Data[[#This Row],[UnitPrice]]</f>
        <v>342000</v>
      </c>
      <c r="M1139" s="7">
        <f>Sales_Data[[#This Row],[UnitPrice]]-Sales_Data[[#This Row],[UnitCost]]</f>
        <v>2000</v>
      </c>
      <c r="N1139" s="7">
        <f>Sales_Data[[#This Row],[Gross Revenue]]-Sales_Data[[#This Row],[Discount Amount ]]</f>
        <v>340000</v>
      </c>
      <c r="O1139" s="7">
        <f>Sales_Data[[#This Row],[OrderQuantity]] *Sales_Data[[#This Row],[UnitCost]]</f>
        <v>190000</v>
      </c>
      <c r="P1139" s="7">
        <f>Sales_Data[[#This Row],[ItemCost]] +Sales_Data[[#This Row],[ShippingCost]]</f>
        <v>190506.18</v>
      </c>
      <c r="Q1139" s="7">
        <f>Sales_Data[[#This Row],[Gross Revenue]]-Sales_Data[[#This Row],[TotalFinancialCost]]</f>
        <v>151493.82</v>
      </c>
      <c r="R1139" s="7">
        <f>Sales_Data[[#This Row],[Actul Bill Amount]]-Sales_Data[[#This Row],[ShippingCost]]</f>
        <v>339493.82</v>
      </c>
      <c r="S1139">
        <v>987</v>
      </c>
      <c r="T1139">
        <v>506.18</v>
      </c>
      <c r="U1139" t="s">
        <v>44</v>
      </c>
      <c r="V1139">
        <v>2500</v>
      </c>
      <c r="W1139" t="s">
        <v>22</v>
      </c>
      <c r="X1139" t="str">
        <f t="shared" si="35"/>
        <v>Nagpur</v>
      </c>
    </row>
    <row r="1140" spans="1:24" x14ac:dyDescent="0.4">
      <c r="A1140">
        <v>101139</v>
      </c>
      <c r="B1140" s="5">
        <v>45768.010416666664</v>
      </c>
      <c r="C1140" s="3" t="str">
        <f>TEXT(Sales_Data[[#This Row],[OrderDate]],"mmmm")</f>
        <v>April</v>
      </c>
      <c r="D1140" s="3" t="str">
        <f t="shared" si="34"/>
        <v>2025</v>
      </c>
      <c r="E1140" t="s">
        <v>34</v>
      </c>
      <c r="F1140" t="s">
        <v>35</v>
      </c>
      <c r="G1140" t="s">
        <v>31</v>
      </c>
      <c r="H1140" t="s">
        <v>20</v>
      </c>
      <c r="I1140" t="s">
        <v>100</v>
      </c>
      <c r="J1140">
        <v>58</v>
      </c>
      <c r="K1140">
        <v>8500</v>
      </c>
      <c r="L1140" s="7">
        <f>Sales_Data[[#This Row],[OrderQuantity]] *Sales_Data[[#This Row],[UnitPrice]]</f>
        <v>493000</v>
      </c>
      <c r="M1140" s="7">
        <f>Sales_Data[[#This Row],[UnitPrice]]-Sales_Data[[#This Row],[UnitCost]]</f>
        <v>3000</v>
      </c>
      <c r="N1140" s="7">
        <f>Sales_Data[[#This Row],[Gross Revenue]]-Sales_Data[[#This Row],[Discount Amount ]]</f>
        <v>490000</v>
      </c>
      <c r="O1140" s="7">
        <f>Sales_Data[[#This Row],[OrderQuantity]] *Sales_Data[[#This Row],[UnitCost]]</f>
        <v>319000</v>
      </c>
      <c r="P1140" s="7">
        <f>Sales_Data[[#This Row],[ItemCost]] +Sales_Data[[#This Row],[ShippingCost]]</f>
        <v>319237.58</v>
      </c>
      <c r="Q1140" s="7">
        <f>Sales_Data[[#This Row],[Gross Revenue]]-Sales_Data[[#This Row],[TotalFinancialCost]]</f>
        <v>173762.41999999998</v>
      </c>
      <c r="R1140" s="7">
        <f>Sales_Data[[#This Row],[Actul Bill Amount]]-Sales_Data[[#This Row],[ShippingCost]]</f>
        <v>489762.42</v>
      </c>
      <c r="S1140">
        <v>344</v>
      </c>
      <c r="T1140">
        <v>237.58</v>
      </c>
      <c r="U1140" t="s">
        <v>49</v>
      </c>
      <c r="V1140">
        <v>5500</v>
      </c>
      <c r="W1140" t="s">
        <v>22</v>
      </c>
      <c r="X1140" t="str">
        <f t="shared" si="35"/>
        <v>Nagpur</v>
      </c>
    </row>
    <row r="1141" spans="1:24" x14ac:dyDescent="0.4">
      <c r="A1141">
        <v>101140</v>
      </c>
      <c r="B1141" s="5">
        <v>45761.513888888891</v>
      </c>
      <c r="C1141" s="3" t="str">
        <f>TEXT(Sales_Data[[#This Row],[OrderDate]],"mmmm")</f>
        <v>April</v>
      </c>
      <c r="D1141" s="3" t="str">
        <f t="shared" si="34"/>
        <v>2025</v>
      </c>
      <c r="E1141" t="s">
        <v>39</v>
      </c>
      <c r="F1141" t="s">
        <v>14</v>
      </c>
      <c r="G1141" t="s">
        <v>15</v>
      </c>
      <c r="H1141" t="s">
        <v>32</v>
      </c>
      <c r="I1141" t="s">
        <v>100</v>
      </c>
      <c r="J1141">
        <v>11</v>
      </c>
      <c r="K1141">
        <v>3200</v>
      </c>
      <c r="L1141" s="7">
        <f>Sales_Data[[#This Row],[OrderQuantity]] *Sales_Data[[#This Row],[UnitPrice]]</f>
        <v>35200</v>
      </c>
      <c r="M1141" s="7">
        <f>Sales_Data[[#This Row],[UnitPrice]]-Sales_Data[[#This Row],[UnitCost]]</f>
        <v>1200</v>
      </c>
      <c r="N1141" s="7">
        <f>Sales_Data[[#This Row],[Gross Revenue]]-Sales_Data[[#This Row],[Discount Amount ]]</f>
        <v>34000</v>
      </c>
      <c r="O1141" s="7">
        <f>Sales_Data[[#This Row],[OrderQuantity]] *Sales_Data[[#This Row],[UnitCost]]</f>
        <v>22000</v>
      </c>
      <c r="P1141" s="7">
        <f>Sales_Data[[#This Row],[ItemCost]] +Sales_Data[[#This Row],[ShippingCost]]</f>
        <v>22999.45</v>
      </c>
      <c r="Q1141" s="7">
        <f>Sales_Data[[#This Row],[Gross Revenue]]-Sales_Data[[#This Row],[TotalFinancialCost]]</f>
        <v>12200.55</v>
      </c>
      <c r="R1141" s="7">
        <f>Sales_Data[[#This Row],[Actul Bill Amount]]-Sales_Data[[#This Row],[ShippingCost]]</f>
        <v>33000.550000000003</v>
      </c>
      <c r="S1141">
        <v>905</v>
      </c>
      <c r="T1141">
        <v>999.45</v>
      </c>
      <c r="U1141" t="s">
        <v>17</v>
      </c>
      <c r="V1141">
        <v>2000</v>
      </c>
      <c r="W1141" t="s">
        <v>33</v>
      </c>
      <c r="X1141" t="str">
        <f t="shared" si="35"/>
        <v>Delhi</v>
      </c>
    </row>
    <row r="1142" spans="1:24" x14ac:dyDescent="0.4">
      <c r="A1142">
        <v>101141</v>
      </c>
      <c r="B1142" s="5">
        <v>45973.552777777775</v>
      </c>
      <c r="C1142" s="3" t="str">
        <f>TEXT(Sales_Data[[#This Row],[OrderDate]],"mmmm")</f>
        <v>November</v>
      </c>
      <c r="D1142" s="3" t="str">
        <f t="shared" si="34"/>
        <v>2025</v>
      </c>
      <c r="E1142" t="s">
        <v>23</v>
      </c>
      <c r="F1142" t="s">
        <v>43</v>
      </c>
      <c r="G1142" t="s">
        <v>31</v>
      </c>
      <c r="H1142" t="s">
        <v>25</v>
      </c>
      <c r="I1142" t="s">
        <v>100</v>
      </c>
      <c r="J1142">
        <v>61</v>
      </c>
      <c r="K1142">
        <v>1800</v>
      </c>
      <c r="L1142" s="7">
        <f>Sales_Data[[#This Row],[OrderQuantity]] *Sales_Data[[#This Row],[UnitPrice]]</f>
        <v>109800</v>
      </c>
      <c r="M1142" s="7">
        <f>Sales_Data[[#This Row],[UnitPrice]]-Sales_Data[[#This Row],[UnitCost]]</f>
        <v>900</v>
      </c>
      <c r="N1142" s="7">
        <f>Sales_Data[[#This Row],[Gross Revenue]]-Sales_Data[[#This Row],[Discount Amount ]]</f>
        <v>108900</v>
      </c>
      <c r="O1142" s="7">
        <f>Sales_Data[[#This Row],[OrderQuantity]] *Sales_Data[[#This Row],[UnitCost]]</f>
        <v>54900</v>
      </c>
      <c r="P1142" s="7">
        <f>Sales_Data[[#This Row],[ItemCost]] +Sales_Data[[#This Row],[ShippingCost]]</f>
        <v>55393.47</v>
      </c>
      <c r="Q1142" s="7">
        <f>Sales_Data[[#This Row],[Gross Revenue]]-Sales_Data[[#This Row],[TotalFinancialCost]]</f>
        <v>54406.53</v>
      </c>
      <c r="R1142" s="7">
        <f>Sales_Data[[#This Row],[Actul Bill Amount]]-Sales_Data[[#This Row],[ShippingCost]]</f>
        <v>108406.53</v>
      </c>
      <c r="S1142">
        <v>1185</v>
      </c>
      <c r="T1142">
        <v>493.47</v>
      </c>
      <c r="U1142" t="s">
        <v>51</v>
      </c>
      <c r="V1142">
        <v>900</v>
      </c>
      <c r="W1142" t="s">
        <v>27</v>
      </c>
      <c r="X1142" t="str">
        <f t="shared" si="35"/>
        <v>Mumbai</v>
      </c>
    </row>
    <row r="1143" spans="1:24" x14ac:dyDescent="0.4">
      <c r="A1143">
        <v>101142</v>
      </c>
      <c r="B1143" s="5">
        <v>45828.396527777775</v>
      </c>
      <c r="C1143" s="3" t="str">
        <f>TEXT(Sales_Data[[#This Row],[OrderDate]],"mmmm")</f>
        <v>June</v>
      </c>
      <c r="D1143" s="3" t="str">
        <f t="shared" si="34"/>
        <v>2025</v>
      </c>
      <c r="E1143" t="s">
        <v>13</v>
      </c>
      <c r="F1143" t="s">
        <v>43</v>
      </c>
      <c r="G1143" t="s">
        <v>31</v>
      </c>
      <c r="H1143" t="s">
        <v>37</v>
      </c>
      <c r="I1143" t="s">
        <v>100</v>
      </c>
      <c r="J1143">
        <v>8</v>
      </c>
      <c r="K1143">
        <v>2800</v>
      </c>
      <c r="L1143" s="7">
        <f>Sales_Data[[#This Row],[OrderQuantity]] *Sales_Data[[#This Row],[UnitPrice]]</f>
        <v>22400</v>
      </c>
      <c r="M1143" s="7">
        <f>Sales_Data[[#This Row],[UnitPrice]]-Sales_Data[[#This Row],[UnitCost]]</f>
        <v>1300</v>
      </c>
      <c r="N1143" s="7">
        <f>Sales_Data[[#This Row],[Gross Revenue]]-Sales_Data[[#This Row],[Discount Amount ]]</f>
        <v>21100</v>
      </c>
      <c r="O1143" s="7">
        <f>Sales_Data[[#This Row],[OrderQuantity]] *Sales_Data[[#This Row],[UnitCost]]</f>
        <v>12000</v>
      </c>
      <c r="P1143" s="7">
        <f>Sales_Data[[#This Row],[ItemCost]] +Sales_Data[[#This Row],[ShippingCost]]</f>
        <v>12557.08</v>
      </c>
      <c r="Q1143" s="7">
        <f>Sales_Data[[#This Row],[Gross Revenue]]-Sales_Data[[#This Row],[TotalFinancialCost]]</f>
        <v>9842.92</v>
      </c>
      <c r="R1143" s="7">
        <f>Sales_Data[[#This Row],[Actul Bill Amount]]-Sales_Data[[#This Row],[ShippingCost]]</f>
        <v>20542.919999999998</v>
      </c>
      <c r="S1143">
        <v>703</v>
      </c>
      <c r="T1143">
        <v>557.08000000000004</v>
      </c>
      <c r="U1143" t="s">
        <v>61</v>
      </c>
      <c r="V1143">
        <v>1500</v>
      </c>
      <c r="W1143" t="s">
        <v>38</v>
      </c>
      <c r="X1143" t="str">
        <f t="shared" si="35"/>
        <v>Kolkata</v>
      </c>
    </row>
    <row r="1144" spans="1:24" x14ac:dyDescent="0.4">
      <c r="A1144">
        <v>101143</v>
      </c>
      <c r="B1144" s="5">
        <v>46013.342361111114</v>
      </c>
      <c r="C1144" s="3" t="str">
        <f>TEXT(Sales_Data[[#This Row],[OrderDate]],"mmmm")</f>
        <v>December</v>
      </c>
      <c r="D1144" s="3" t="str">
        <f t="shared" si="34"/>
        <v>2025</v>
      </c>
      <c r="E1144" t="s">
        <v>50</v>
      </c>
      <c r="F1144" t="s">
        <v>55</v>
      </c>
      <c r="G1144" t="s">
        <v>29</v>
      </c>
      <c r="H1144" t="s">
        <v>25</v>
      </c>
      <c r="I1144" t="s">
        <v>100</v>
      </c>
      <c r="J1144">
        <v>95</v>
      </c>
      <c r="K1144">
        <v>1200</v>
      </c>
      <c r="L1144" s="7">
        <f>Sales_Data[[#This Row],[OrderQuantity]] *Sales_Data[[#This Row],[UnitPrice]]</f>
        <v>114000</v>
      </c>
      <c r="M1144" s="7">
        <f>Sales_Data[[#This Row],[UnitPrice]]-Sales_Data[[#This Row],[UnitCost]]</f>
        <v>400</v>
      </c>
      <c r="N1144" s="7">
        <f>Sales_Data[[#This Row],[Gross Revenue]]-Sales_Data[[#This Row],[Discount Amount ]]</f>
        <v>113600</v>
      </c>
      <c r="O1144" s="7">
        <f>Sales_Data[[#This Row],[OrderQuantity]] *Sales_Data[[#This Row],[UnitCost]]</f>
        <v>76000</v>
      </c>
      <c r="P1144" s="7">
        <f>Sales_Data[[#This Row],[ItemCost]] +Sales_Data[[#This Row],[ShippingCost]]</f>
        <v>76793.3</v>
      </c>
      <c r="Q1144" s="7">
        <f>Sales_Data[[#This Row],[Gross Revenue]]-Sales_Data[[#This Row],[TotalFinancialCost]]</f>
        <v>37206.699999999997</v>
      </c>
      <c r="R1144" s="7">
        <f>Sales_Data[[#This Row],[Actul Bill Amount]]-Sales_Data[[#This Row],[ShippingCost]]</f>
        <v>112806.7</v>
      </c>
      <c r="S1144">
        <v>447</v>
      </c>
      <c r="T1144">
        <v>793.3</v>
      </c>
      <c r="U1144" t="s">
        <v>58</v>
      </c>
      <c r="V1144">
        <v>800</v>
      </c>
      <c r="W1144" t="s">
        <v>27</v>
      </c>
      <c r="X1144" t="str">
        <f t="shared" si="35"/>
        <v>Mumbai</v>
      </c>
    </row>
    <row r="1145" spans="1:24" x14ac:dyDescent="0.4">
      <c r="A1145">
        <v>101144</v>
      </c>
      <c r="B1145" s="5">
        <v>45981.435416666667</v>
      </c>
      <c r="C1145" s="3" t="str">
        <f>TEXT(Sales_Data[[#This Row],[OrderDate]],"mmmm")</f>
        <v>November</v>
      </c>
      <c r="D1145" s="3" t="str">
        <f t="shared" si="34"/>
        <v>2025</v>
      </c>
      <c r="E1145" t="s">
        <v>45</v>
      </c>
      <c r="F1145" t="s">
        <v>40</v>
      </c>
      <c r="G1145" t="s">
        <v>29</v>
      </c>
      <c r="H1145" t="s">
        <v>32</v>
      </c>
      <c r="I1145" t="s">
        <v>100</v>
      </c>
      <c r="J1145">
        <v>89</v>
      </c>
      <c r="K1145">
        <v>5500</v>
      </c>
      <c r="L1145" s="7">
        <f>Sales_Data[[#This Row],[OrderQuantity]] *Sales_Data[[#This Row],[UnitPrice]]</f>
        <v>489500</v>
      </c>
      <c r="M1145" s="7">
        <f>Sales_Data[[#This Row],[UnitPrice]]-Sales_Data[[#This Row],[UnitCost]]</f>
        <v>2000</v>
      </c>
      <c r="N1145" s="7">
        <f>Sales_Data[[#This Row],[Gross Revenue]]-Sales_Data[[#This Row],[Discount Amount ]]</f>
        <v>487500</v>
      </c>
      <c r="O1145" s="7">
        <f>Sales_Data[[#This Row],[OrderQuantity]] *Sales_Data[[#This Row],[UnitCost]]</f>
        <v>311500</v>
      </c>
      <c r="P1145" s="7">
        <f>Sales_Data[[#This Row],[ItemCost]] +Sales_Data[[#This Row],[ShippingCost]]</f>
        <v>312012.76</v>
      </c>
      <c r="Q1145" s="7">
        <f>Sales_Data[[#This Row],[Gross Revenue]]-Sales_Data[[#This Row],[TotalFinancialCost]]</f>
        <v>177487.24</v>
      </c>
      <c r="R1145" s="7">
        <f>Sales_Data[[#This Row],[Actul Bill Amount]]-Sales_Data[[#This Row],[ShippingCost]]</f>
        <v>486987.24</v>
      </c>
      <c r="S1145">
        <v>691</v>
      </c>
      <c r="T1145">
        <v>512.76</v>
      </c>
      <c r="U1145" t="s">
        <v>41</v>
      </c>
      <c r="V1145">
        <v>3500</v>
      </c>
      <c r="W1145" t="s">
        <v>33</v>
      </c>
      <c r="X1145" t="str">
        <f t="shared" si="35"/>
        <v>Delhi</v>
      </c>
    </row>
    <row r="1146" spans="1:24" x14ac:dyDescent="0.4">
      <c r="A1146">
        <v>101145</v>
      </c>
      <c r="B1146" s="5">
        <v>45790.647222222222</v>
      </c>
      <c r="C1146" s="3" t="str">
        <f>TEXT(Sales_Data[[#This Row],[OrderDate]],"mmmm")</f>
        <v>May</v>
      </c>
      <c r="D1146" s="3" t="str">
        <f t="shared" si="34"/>
        <v>2025</v>
      </c>
      <c r="E1146" t="s">
        <v>45</v>
      </c>
      <c r="F1146" t="s">
        <v>28</v>
      </c>
      <c r="G1146" t="s">
        <v>15</v>
      </c>
      <c r="H1146" t="s">
        <v>37</v>
      </c>
      <c r="I1146" t="s">
        <v>100</v>
      </c>
      <c r="J1146">
        <v>90</v>
      </c>
      <c r="K1146">
        <v>2500</v>
      </c>
      <c r="L1146" s="7">
        <f>Sales_Data[[#This Row],[OrderQuantity]] *Sales_Data[[#This Row],[UnitPrice]]</f>
        <v>225000</v>
      </c>
      <c r="M1146" s="7">
        <f>Sales_Data[[#This Row],[UnitPrice]]-Sales_Data[[#This Row],[UnitCost]]</f>
        <v>1000</v>
      </c>
      <c r="N1146" s="7">
        <f>Sales_Data[[#This Row],[Gross Revenue]]-Sales_Data[[#This Row],[Discount Amount ]]</f>
        <v>224000</v>
      </c>
      <c r="O1146" s="7">
        <f>Sales_Data[[#This Row],[OrderQuantity]] *Sales_Data[[#This Row],[UnitCost]]</f>
        <v>135000</v>
      </c>
      <c r="P1146" s="7">
        <f>Sales_Data[[#This Row],[ItemCost]] +Sales_Data[[#This Row],[ShippingCost]]</f>
        <v>135531.54</v>
      </c>
      <c r="Q1146" s="7">
        <f>Sales_Data[[#This Row],[Gross Revenue]]-Sales_Data[[#This Row],[TotalFinancialCost]]</f>
        <v>89468.459999999992</v>
      </c>
      <c r="R1146" s="7">
        <f>Sales_Data[[#This Row],[Actul Bill Amount]]-Sales_Data[[#This Row],[ShippingCost]]</f>
        <v>223468.46</v>
      </c>
      <c r="S1146">
        <v>877</v>
      </c>
      <c r="T1146">
        <v>531.54</v>
      </c>
      <c r="U1146" t="s">
        <v>54</v>
      </c>
      <c r="V1146">
        <v>1500</v>
      </c>
      <c r="W1146" t="s">
        <v>38</v>
      </c>
      <c r="X1146" t="str">
        <f t="shared" si="35"/>
        <v>Kolkata</v>
      </c>
    </row>
    <row r="1147" spans="1:24" x14ac:dyDescent="0.4">
      <c r="A1147">
        <v>101146</v>
      </c>
      <c r="B1147" s="5">
        <v>45950.29583333333</v>
      </c>
      <c r="C1147" s="3" t="str">
        <f>TEXT(Sales_Data[[#This Row],[OrderDate]],"mmmm")</f>
        <v>October</v>
      </c>
      <c r="D1147" s="3" t="str">
        <f t="shared" si="34"/>
        <v>2025</v>
      </c>
      <c r="E1147" t="s">
        <v>39</v>
      </c>
      <c r="F1147" t="s">
        <v>43</v>
      </c>
      <c r="G1147" t="s">
        <v>15</v>
      </c>
      <c r="H1147" t="s">
        <v>32</v>
      </c>
      <c r="I1147" t="s">
        <v>100</v>
      </c>
      <c r="J1147">
        <v>79</v>
      </c>
      <c r="K1147">
        <v>4500</v>
      </c>
      <c r="L1147" s="7">
        <f>Sales_Data[[#This Row],[OrderQuantity]] *Sales_Data[[#This Row],[UnitPrice]]</f>
        <v>355500</v>
      </c>
      <c r="M1147" s="7">
        <f>Sales_Data[[#This Row],[UnitPrice]]-Sales_Data[[#This Row],[UnitCost]]</f>
        <v>2000</v>
      </c>
      <c r="N1147" s="7">
        <f>Sales_Data[[#This Row],[Gross Revenue]]-Sales_Data[[#This Row],[Discount Amount ]]</f>
        <v>353500</v>
      </c>
      <c r="O1147" s="7">
        <f>Sales_Data[[#This Row],[OrderQuantity]] *Sales_Data[[#This Row],[UnitCost]]</f>
        <v>197500</v>
      </c>
      <c r="P1147" s="7">
        <f>Sales_Data[[#This Row],[ItemCost]] +Sales_Data[[#This Row],[ShippingCost]]</f>
        <v>198197.75</v>
      </c>
      <c r="Q1147" s="7">
        <f>Sales_Data[[#This Row],[Gross Revenue]]-Sales_Data[[#This Row],[TotalFinancialCost]]</f>
        <v>157302.25</v>
      </c>
      <c r="R1147" s="7">
        <f>Sales_Data[[#This Row],[Actul Bill Amount]]-Sales_Data[[#This Row],[ShippingCost]]</f>
        <v>352802.25</v>
      </c>
      <c r="S1147">
        <v>931</v>
      </c>
      <c r="T1147">
        <v>697.75</v>
      </c>
      <c r="U1147" t="s">
        <v>44</v>
      </c>
      <c r="V1147">
        <v>2500</v>
      </c>
      <c r="W1147" t="s">
        <v>33</v>
      </c>
      <c r="X1147" t="str">
        <f t="shared" si="35"/>
        <v>Delhi</v>
      </c>
    </row>
    <row r="1148" spans="1:24" x14ac:dyDescent="0.4">
      <c r="A1148">
        <v>101147</v>
      </c>
      <c r="B1148" s="5">
        <v>45985.592361111114</v>
      </c>
      <c r="C1148" s="3" t="str">
        <f>TEXT(Sales_Data[[#This Row],[OrderDate]],"mmmm")</f>
        <v>November</v>
      </c>
      <c r="D1148" s="3" t="str">
        <f t="shared" si="34"/>
        <v>2025</v>
      </c>
      <c r="E1148" t="s">
        <v>50</v>
      </c>
      <c r="F1148" t="s">
        <v>40</v>
      </c>
      <c r="G1148" t="s">
        <v>15</v>
      </c>
      <c r="H1148" t="s">
        <v>20</v>
      </c>
      <c r="I1148" t="s">
        <v>100</v>
      </c>
      <c r="J1148">
        <v>12</v>
      </c>
      <c r="K1148">
        <v>5500</v>
      </c>
      <c r="L1148" s="7">
        <f>Sales_Data[[#This Row],[OrderQuantity]] *Sales_Data[[#This Row],[UnitPrice]]</f>
        <v>66000</v>
      </c>
      <c r="M1148" s="7">
        <f>Sales_Data[[#This Row],[UnitPrice]]-Sales_Data[[#This Row],[UnitCost]]</f>
        <v>2000</v>
      </c>
      <c r="N1148" s="7">
        <f>Sales_Data[[#This Row],[Gross Revenue]]-Sales_Data[[#This Row],[Discount Amount ]]</f>
        <v>64000</v>
      </c>
      <c r="O1148" s="7">
        <f>Sales_Data[[#This Row],[OrderQuantity]] *Sales_Data[[#This Row],[UnitCost]]</f>
        <v>42000</v>
      </c>
      <c r="P1148" s="7">
        <f>Sales_Data[[#This Row],[ItemCost]] +Sales_Data[[#This Row],[ShippingCost]]</f>
        <v>42656.84</v>
      </c>
      <c r="Q1148" s="7">
        <f>Sales_Data[[#This Row],[Gross Revenue]]-Sales_Data[[#This Row],[TotalFinancialCost]]</f>
        <v>23343.160000000003</v>
      </c>
      <c r="R1148" s="7">
        <f>Sales_Data[[#This Row],[Actul Bill Amount]]-Sales_Data[[#This Row],[ShippingCost]]</f>
        <v>63343.16</v>
      </c>
      <c r="S1148">
        <v>1198</v>
      </c>
      <c r="T1148">
        <v>656.84</v>
      </c>
      <c r="U1148" t="s">
        <v>41</v>
      </c>
      <c r="V1148">
        <v>3500</v>
      </c>
      <c r="W1148" t="s">
        <v>22</v>
      </c>
      <c r="X1148" t="str">
        <f t="shared" si="35"/>
        <v>Nagpur</v>
      </c>
    </row>
    <row r="1149" spans="1:24" x14ac:dyDescent="0.4">
      <c r="A1149">
        <v>101148</v>
      </c>
      <c r="B1149" s="5">
        <v>45784.836805555555</v>
      </c>
      <c r="C1149" s="3" t="str">
        <f>TEXT(Sales_Data[[#This Row],[OrderDate]],"mmmm")</f>
        <v>May</v>
      </c>
      <c r="D1149" s="3" t="str">
        <f t="shared" si="34"/>
        <v>2025</v>
      </c>
      <c r="E1149" t="s">
        <v>19</v>
      </c>
      <c r="F1149" t="s">
        <v>28</v>
      </c>
      <c r="G1149" t="s">
        <v>31</v>
      </c>
      <c r="H1149" t="s">
        <v>20</v>
      </c>
      <c r="I1149" t="s">
        <v>100</v>
      </c>
      <c r="J1149">
        <v>38</v>
      </c>
      <c r="K1149">
        <v>450</v>
      </c>
      <c r="L1149" s="7">
        <f>Sales_Data[[#This Row],[OrderQuantity]] *Sales_Data[[#This Row],[UnitPrice]]</f>
        <v>17100</v>
      </c>
      <c r="M1149" s="7">
        <f>Sales_Data[[#This Row],[UnitPrice]]-Sales_Data[[#This Row],[UnitCost]]</f>
        <v>250</v>
      </c>
      <c r="N1149" s="7">
        <f>Sales_Data[[#This Row],[Gross Revenue]]-Sales_Data[[#This Row],[Discount Amount ]]</f>
        <v>16850</v>
      </c>
      <c r="O1149" s="7">
        <f>Sales_Data[[#This Row],[OrderQuantity]] *Sales_Data[[#This Row],[UnitCost]]</f>
        <v>7600</v>
      </c>
      <c r="P1149" s="7">
        <f>Sales_Data[[#This Row],[ItemCost]] +Sales_Data[[#This Row],[ShippingCost]]</f>
        <v>8334.76</v>
      </c>
      <c r="Q1149" s="7">
        <f>Sales_Data[[#This Row],[Gross Revenue]]-Sales_Data[[#This Row],[TotalFinancialCost]]</f>
        <v>8765.24</v>
      </c>
      <c r="R1149" s="7">
        <f>Sales_Data[[#This Row],[Actul Bill Amount]]-Sales_Data[[#This Row],[ShippingCost]]</f>
        <v>16115.24</v>
      </c>
      <c r="S1149">
        <v>1093</v>
      </c>
      <c r="T1149">
        <v>734.76</v>
      </c>
      <c r="U1149" t="s">
        <v>30</v>
      </c>
      <c r="V1149">
        <v>200</v>
      </c>
      <c r="W1149" t="s">
        <v>22</v>
      </c>
      <c r="X1149" t="str">
        <f t="shared" si="35"/>
        <v>Nagpur</v>
      </c>
    </row>
    <row r="1150" spans="1:24" x14ac:dyDescent="0.4">
      <c r="A1150">
        <v>101149</v>
      </c>
      <c r="B1150" s="5">
        <v>45763.548611111109</v>
      </c>
      <c r="C1150" s="3" t="str">
        <f>TEXT(Sales_Data[[#This Row],[OrderDate]],"mmmm")</f>
        <v>April</v>
      </c>
      <c r="D1150" s="3" t="str">
        <f t="shared" si="34"/>
        <v>2025</v>
      </c>
      <c r="E1150" t="s">
        <v>50</v>
      </c>
      <c r="F1150" t="s">
        <v>55</v>
      </c>
      <c r="G1150" t="s">
        <v>31</v>
      </c>
      <c r="H1150" t="s">
        <v>32</v>
      </c>
      <c r="I1150" t="s">
        <v>100</v>
      </c>
      <c r="J1150">
        <v>79</v>
      </c>
      <c r="K1150">
        <v>600</v>
      </c>
      <c r="L1150" s="7">
        <f>Sales_Data[[#This Row],[OrderQuantity]] *Sales_Data[[#This Row],[UnitPrice]]</f>
        <v>47400</v>
      </c>
      <c r="M1150" s="7">
        <f>Sales_Data[[#This Row],[UnitPrice]]-Sales_Data[[#This Row],[UnitCost]]</f>
        <v>250</v>
      </c>
      <c r="N1150" s="7">
        <f>Sales_Data[[#This Row],[Gross Revenue]]-Sales_Data[[#This Row],[Discount Amount ]]</f>
        <v>47150</v>
      </c>
      <c r="O1150" s="7">
        <f>Sales_Data[[#This Row],[OrderQuantity]] *Sales_Data[[#This Row],[UnitCost]]</f>
        <v>27650</v>
      </c>
      <c r="P1150" s="7">
        <f>Sales_Data[[#This Row],[ItemCost]] +Sales_Data[[#This Row],[ShippingCost]]</f>
        <v>28464.5</v>
      </c>
      <c r="Q1150" s="7">
        <f>Sales_Data[[#This Row],[Gross Revenue]]-Sales_Data[[#This Row],[TotalFinancialCost]]</f>
        <v>18935.5</v>
      </c>
      <c r="R1150" s="7">
        <f>Sales_Data[[#This Row],[Actul Bill Amount]]-Sales_Data[[#This Row],[ShippingCost]]</f>
        <v>46335.5</v>
      </c>
      <c r="S1150">
        <v>476</v>
      </c>
      <c r="T1150">
        <v>814.5</v>
      </c>
      <c r="U1150" t="s">
        <v>57</v>
      </c>
      <c r="V1150">
        <v>350</v>
      </c>
      <c r="W1150" t="s">
        <v>33</v>
      </c>
      <c r="X1150" t="str">
        <f t="shared" si="35"/>
        <v>Delhi</v>
      </c>
    </row>
    <row r="1151" spans="1:24" x14ac:dyDescent="0.4">
      <c r="A1151">
        <v>101150</v>
      </c>
      <c r="B1151" s="5">
        <v>45749.143055555556</v>
      </c>
      <c r="C1151" s="3" t="str">
        <f>TEXT(Sales_Data[[#This Row],[OrderDate]],"mmmm")</f>
        <v>April</v>
      </c>
      <c r="D1151" s="3" t="str">
        <f t="shared" si="34"/>
        <v>2025</v>
      </c>
      <c r="E1151" t="s">
        <v>42</v>
      </c>
      <c r="F1151" t="s">
        <v>43</v>
      </c>
      <c r="G1151" t="s">
        <v>15</v>
      </c>
      <c r="H1151" t="s">
        <v>20</v>
      </c>
      <c r="I1151" t="s">
        <v>100</v>
      </c>
      <c r="J1151">
        <v>27</v>
      </c>
      <c r="K1151">
        <v>1800</v>
      </c>
      <c r="L1151" s="7">
        <f>Sales_Data[[#This Row],[OrderQuantity]] *Sales_Data[[#This Row],[UnitPrice]]</f>
        <v>48600</v>
      </c>
      <c r="M1151" s="7">
        <f>Sales_Data[[#This Row],[UnitPrice]]-Sales_Data[[#This Row],[UnitCost]]</f>
        <v>900</v>
      </c>
      <c r="N1151" s="7">
        <f>Sales_Data[[#This Row],[Gross Revenue]]-Sales_Data[[#This Row],[Discount Amount ]]</f>
        <v>47700</v>
      </c>
      <c r="O1151" s="7">
        <f>Sales_Data[[#This Row],[OrderQuantity]] *Sales_Data[[#This Row],[UnitCost]]</f>
        <v>24300</v>
      </c>
      <c r="P1151" s="7">
        <f>Sales_Data[[#This Row],[ItemCost]] +Sales_Data[[#This Row],[ShippingCost]]</f>
        <v>25027.33</v>
      </c>
      <c r="Q1151" s="7">
        <f>Sales_Data[[#This Row],[Gross Revenue]]-Sales_Data[[#This Row],[TotalFinancialCost]]</f>
        <v>23572.67</v>
      </c>
      <c r="R1151" s="7">
        <f>Sales_Data[[#This Row],[Actul Bill Amount]]-Sales_Data[[#This Row],[ShippingCost]]</f>
        <v>46972.67</v>
      </c>
      <c r="S1151">
        <v>624</v>
      </c>
      <c r="T1151">
        <v>727.33</v>
      </c>
      <c r="U1151" t="s">
        <v>51</v>
      </c>
      <c r="V1151">
        <v>900</v>
      </c>
      <c r="W1151" t="s">
        <v>22</v>
      </c>
      <c r="X1151" t="str">
        <f t="shared" si="35"/>
        <v>Nagpur</v>
      </c>
    </row>
    <row r="1152" spans="1:24" x14ac:dyDescent="0.4">
      <c r="A1152">
        <v>101151</v>
      </c>
      <c r="B1152" s="5">
        <v>45944.495138888888</v>
      </c>
      <c r="C1152" s="3" t="str">
        <f>TEXT(Sales_Data[[#This Row],[OrderDate]],"mmmm")</f>
        <v>October</v>
      </c>
      <c r="D1152" s="3" t="str">
        <f t="shared" si="34"/>
        <v>2025</v>
      </c>
      <c r="E1152" t="s">
        <v>42</v>
      </c>
      <c r="F1152" t="s">
        <v>43</v>
      </c>
      <c r="G1152" t="s">
        <v>31</v>
      </c>
      <c r="H1152" t="s">
        <v>16</v>
      </c>
      <c r="I1152" t="s">
        <v>100</v>
      </c>
      <c r="J1152">
        <v>84</v>
      </c>
      <c r="K1152">
        <v>4500</v>
      </c>
      <c r="L1152" s="7">
        <f>Sales_Data[[#This Row],[OrderQuantity]] *Sales_Data[[#This Row],[UnitPrice]]</f>
        <v>378000</v>
      </c>
      <c r="M1152" s="7">
        <f>Sales_Data[[#This Row],[UnitPrice]]-Sales_Data[[#This Row],[UnitCost]]</f>
        <v>2000</v>
      </c>
      <c r="N1152" s="7">
        <f>Sales_Data[[#This Row],[Gross Revenue]]-Sales_Data[[#This Row],[Discount Amount ]]</f>
        <v>376000</v>
      </c>
      <c r="O1152" s="7">
        <f>Sales_Data[[#This Row],[OrderQuantity]] *Sales_Data[[#This Row],[UnitCost]]</f>
        <v>210000</v>
      </c>
      <c r="P1152" s="7">
        <f>Sales_Data[[#This Row],[ItemCost]] +Sales_Data[[#This Row],[ShippingCost]]</f>
        <v>210770.88</v>
      </c>
      <c r="Q1152" s="7">
        <f>Sales_Data[[#This Row],[Gross Revenue]]-Sales_Data[[#This Row],[TotalFinancialCost]]</f>
        <v>167229.12</v>
      </c>
      <c r="R1152" s="7">
        <f>Sales_Data[[#This Row],[Actul Bill Amount]]-Sales_Data[[#This Row],[ShippingCost]]</f>
        <v>375229.12</v>
      </c>
      <c r="S1152">
        <v>798</v>
      </c>
      <c r="T1152">
        <v>770.88</v>
      </c>
      <c r="U1152" t="s">
        <v>44</v>
      </c>
      <c r="V1152">
        <v>2500</v>
      </c>
      <c r="W1152" t="s">
        <v>18</v>
      </c>
      <c r="X1152" t="str">
        <f t="shared" si="35"/>
        <v>Bengaluru</v>
      </c>
    </row>
    <row r="1153" spans="1:24" x14ac:dyDescent="0.4">
      <c r="A1153">
        <v>101152</v>
      </c>
      <c r="B1153" s="5">
        <v>45708.684027777781</v>
      </c>
      <c r="C1153" s="3" t="str">
        <f>TEXT(Sales_Data[[#This Row],[OrderDate]],"mmmm")</f>
        <v>February</v>
      </c>
      <c r="D1153" s="3" t="str">
        <f t="shared" si="34"/>
        <v>2025</v>
      </c>
      <c r="E1153" t="s">
        <v>50</v>
      </c>
      <c r="F1153" t="s">
        <v>40</v>
      </c>
      <c r="G1153" t="s">
        <v>29</v>
      </c>
      <c r="H1153" t="s">
        <v>25</v>
      </c>
      <c r="I1153" t="s">
        <v>100</v>
      </c>
      <c r="J1153">
        <v>36</v>
      </c>
      <c r="K1153">
        <v>1500</v>
      </c>
      <c r="L1153" s="7">
        <f>Sales_Data[[#This Row],[OrderQuantity]] *Sales_Data[[#This Row],[UnitPrice]]</f>
        <v>54000</v>
      </c>
      <c r="M1153" s="7">
        <f>Sales_Data[[#This Row],[UnitPrice]]-Sales_Data[[#This Row],[UnitCost]]</f>
        <v>700</v>
      </c>
      <c r="N1153" s="7">
        <f>Sales_Data[[#This Row],[Gross Revenue]]-Sales_Data[[#This Row],[Discount Amount ]]</f>
        <v>53300</v>
      </c>
      <c r="O1153" s="7">
        <f>Sales_Data[[#This Row],[OrderQuantity]] *Sales_Data[[#This Row],[UnitCost]]</f>
        <v>28800</v>
      </c>
      <c r="P1153" s="7">
        <f>Sales_Data[[#This Row],[ItemCost]] +Sales_Data[[#This Row],[ShippingCost]]</f>
        <v>29567.74</v>
      </c>
      <c r="Q1153" s="7">
        <f>Sales_Data[[#This Row],[Gross Revenue]]-Sales_Data[[#This Row],[TotalFinancialCost]]</f>
        <v>24432.26</v>
      </c>
      <c r="R1153" s="7">
        <f>Sales_Data[[#This Row],[Actul Bill Amount]]-Sales_Data[[#This Row],[ShippingCost]]</f>
        <v>52532.26</v>
      </c>
      <c r="S1153">
        <v>1051</v>
      </c>
      <c r="T1153">
        <v>767.74</v>
      </c>
      <c r="U1153" t="s">
        <v>52</v>
      </c>
      <c r="V1153">
        <v>800</v>
      </c>
      <c r="W1153" t="s">
        <v>27</v>
      </c>
      <c r="X1153" t="str">
        <f t="shared" si="35"/>
        <v>Mumbai</v>
      </c>
    </row>
    <row r="1154" spans="1:24" x14ac:dyDescent="0.4">
      <c r="A1154">
        <v>101153</v>
      </c>
      <c r="B1154" s="5">
        <v>45686.744444444441</v>
      </c>
      <c r="C1154" s="3" t="str">
        <f>TEXT(Sales_Data[[#This Row],[OrderDate]],"mmmm")</f>
        <v>January</v>
      </c>
      <c r="D1154" s="3" t="str">
        <f t="shared" ref="D1154:D1217" si="36">TEXT(B1154, "yyyy")</f>
        <v>2025</v>
      </c>
      <c r="E1154" t="s">
        <v>45</v>
      </c>
      <c r="F1154" t="s">
        <v>40</v>
      </c>
      <c r="G1154" t="s">
        <v>15</v>
      </c>
      <c r="H1154" t="s">
        <v>37</v>
      </c>
      <c r="I1154" t="s">
        <v>100</v>
      </c>
      <c r="J1154">
        <v>64</v>
      </c>
      <c r="K1154">
        <v>1500</v>
      </c>
      <c r="L1154" s="7">
        <f>Sales_Data[[#This Row],[OrderQuantity]] *Sales_Data[[#This Row],[UnitPrice]]</f>
        <v>96000</v>
      </c>
      <c r="M1154" s="7">
        <f>Sales_Data[[#This Row],[UnitPrice]]-Sales_Data[[#This Row],[UnitCost]]</f>
        <v>700</v>
      </c>
      <c r="N1154" s="7">
        <f>Sales_Data[[#This Row],[Gross Revenue]]-Sales_Data[[#This Row],[Discount Amount ]]</f>
        <v>95300</v>
      </c>
      <c r="O1154" s="7">
        <f>Sales_Data[[#This Row],[OrderQuantity]] *Sales_Data[[#This Row],[UnitCost]]</f>
        <v>51200</v>
      </c>
      <c r="P1154" s="7">
        <f>Sales_Data[[#This Row],[ItemCost]] +Sales_Data[[#This Row],[ShippingCost]]</f>
        <v>53430.43</v>
      </c>
      <c r="Q1154" s="7">
        <f>Sales_Data[[#This Row],[Gross Revenue]]-Sales_Data[[#This Row],[TotalFinancialCost]]</f>
        <v>42569.57</v>
      </c>
      <c r="R1154" s="7">
        <f>Sales_Data[[#This Row],[Actul Bill Amount]]-Sales_Data[[#This Row],[ShippingCost]]</f>
        <v>93069.57</v>
      </c>
      <c r="S1154">
        <v>1140</v>
      </c>
      <c r="T1154">
        <v>2230.4299999999998</v>
      </c>
      <c r="U1154" t="s">
        <v>52</v>
      </c>
      <c r="V1154">
        <v>800</v>
      </c>
      <c r="W1154" t="s">
        <v>38</v>
      </c>
      <c r="X1154" t="str">
        <f t="shared" ref="X1154:X1217" si="37">_xlfn.TEXTBEFORE(W1154, " ")</f>
        <v>Kolkata</v>
      </c>
    </row>
    <row r="1155" spans="1:24" x14ac:dyDescent="0.4">
      <c r="A1155">
        <v>101154</v>
      </c>
      <c r="B1155" s="5">
        <v>45953.856249999997</v>
      </c>
      <c r="C1155" s="3" t="str">
        <f>TEXT(Sales_Data[[#This Row],[OrderDate]],"mmmm")</f>
        <v>October</v>
      </c>
      <c r="D1155" s="3" t="str">
        <f t="shared" si="36"/>
        <v>2025</v>
      </c>
      <c r="E1155" t="s">
        <v>23</v>
      </c>
      <c r="F1155" t="s">
        <v>28</v>
      </c>
      <c r="G1155" t="s">
        <v>15</v>
      </c>
      <c r="H1155" t="s">
        <v>32</v>
      </c>
      <c r="I1155" t="s">
        <v>100</v>
      </c>
      <c r="J1155">
        <v>24</v>
      </c>
      <c r="K1155">
        <v>2500</v>
      </c>
      <c r="L1155" s="7">
        <f>Sales_Data[[#This Row],[OrderQuantity]] *Sales_Data[[#This Row],[UnitPrice]]</f>
        <v>60000</v>
      </c>
      <c r="M1155" s="7">
        <f>Sales_Data[[#This Row],[UnitPrice]]-Sales_Data[[#This Row],[UnitCost]]</f>
        <v>1000</v>
      </c>
      <c r="N1155" s="7">
        <f>Sales_Data[[#This Row],[Gross Revenue]]-Sales_Data[[#This Row],[Discount Amount ]]</f>
        <v>59000</v>
      </c>
      <c r="O1155" s="7">
        <f>Sales_Data[[#This Row],[OrderQuantity]] *Sales_Data[[#This Row],[UnitCost]]</f>
        <v>36000</v>
      </c>
      <c r="P1155" s="7">
        <f>Sales_Data[[#This Row],[ItemCost]] +Sales_Data[[#This Row],[ShippingCost]]</f>
        <v>36683.64</v>
      </c>
      <c r="Q1155" s="7">
        <f>Sales_Data[[#This Row],[Gross Revenue]]-Sales_Data[[#This Row],[TotalFinancialCost]]</f>
        <v>23316.36</v>
      </c>
      <c r="R1155" s="7">
        <f>Sales_Data[[#This Row],[Actul Bill Amount]]-Sales_Data[[#This Row],[ShippingCost]]</f>
        <v>58316.36</v>
      </c>
      <c r="S1155">
        <v>1015</v>
      </c>
      <c r="T1155">
        <v>683.64</v>
      </c>
      <c r="U1155" t="s">
        <v>54</v>
      </c>
      <c r="V1155">
        <v>1500</v>
      </c>
      <c r="W1155" t="s">
        <v>33</v>
      </c>
      <c r="X1155" t="str">
        <f t="shared" si="37"/>
        <v>Delhi</v>
      </c>
    </row>
    <row r="1156" spans="1:24" x14ac:dyDescent="0.4">
      <c r="A1156">
        <v>101155</v>
      </c>
      <c r="B1156" s="5">
        <v>45954.183333333334</v>
      </c>
      <c r="C1156" s="3" t="str">
        <f>TEXT(Sales_Data[[#This Row],[OrderDate]],"mmmm")</f>
        <v>October</v>
      </c>
      <c r="D1156" s="3" t="str">
        <f t="shared" si="36"/>
        <v>2025</v>
      </c>
      <c r="E1156" t="s">
        <v>39</v>
      </c>
      <c r="F1156" t="s">
        <v>55</v>
      </c>
      <c r="G1156" t="s">
        <v>15</v>
      </c>
      <c r="H1156" t="s">
        <v>16</v>
      </c>
      <c r="I1156" t="s">
        <v>100</v>
      </c>
      <c r="J1156">
        <v>46</v>
      </c>
      <c r="K1156">
        <v>600</v>
      </c>
      <c r="L1156" s="7">
        <f>Sales_Data[[#This Row],[OrderQuantity]] *Sales_Data[[#This Row],[UnitPrice]]</f>
        <v>27600</v>
      </c>
      <c r="M1156" s="7">
        <f>Sales_Data[[#This Row],[UnitPrice]]-Sales_Data[[#This Row],[UnitCost]]</f>
        <v>250</v>
      </c>
      <c r="N1156" s="7">
        <f>Sales_Data[[#This Row],[Gross Revenue]]-Sales_Data[[#This Row],[Discount Amount ]]</f>
        <v>27350</v>
      </c>
      <c r="O1156" s="7">
        <f>Sales_Data[[#This Row],[OrderQuantity]] *Sales_Data[[#This Row],[UnitCost]]</f>
        <v>16100</v>
      </c>
      <c r="P1156" s="7">
        <f>Sales_Data[[#This Row],[ItemCost]] +Sales_Data[[#This Row],[ShippingCost]]</f>
        <v>16407.3</v>
      </c>
      <c r="Q1156" s="7">
        <f>Sales_Data[[#This Row],[Gross Revenue]]-Sales_Data[[#This Row],[TotalFinancialCost]]</f>
        <v>11192.7</v>
      </c>
      <c r="R1156" s="7">
        <f>Sales_Data[[#This Row],[Actul Bill Amount]]-Sales_Data[[#This Row],[ShippingCost]]</f>
        <v>27042.7</v>
      </c>
      <c r="S1156">
        <v>379</v>
      </c>
      <c r="T1156">
        <v>307.3</v>
      </c>
      <c r="U1156" t="s">
        <v>57</v>
      </c>
      <c r="V1156">
        <v>350</v>
      </c>
      <c r="W1156" t="s">
        <v>18</v>
      </c>
      <c r="X1156" t="str">
        <f t="shared" si="37"/>
        <v>Bengaluru</v>
      </c>
    </row>
    <row r="1157" spans="1:24" x14ac:dyDescent="0.4">
      <c r="A1157">
        <v>101156</v>
      </c>
      <c r="B1157" s="5">
        <v>45871.315972222219</v>
      </c>
      <c r="C1157" s="3" t="str">
        <f>TEXT(Sales_Data[[#This Row],[OrderDate]],"mmmm")</f>
        <v>August</v>
      </c>
      <c r="D1157" s="3" t="str">
        <f t="shared" si="36"/>
        <v>2025</v>
      </c>
      <c r="E1157" t="s">
        <v>34</v>
      </c>
      <c r="F1157" t="s">
        <v>46</v>
      </c>
      <c r="G1157" t="s">
        <v>31</v>
      </c>
      <c r="H1157" t="s">
        <v>37</v>
      </c>
      <c r="I1157" t="s">
        <v>100</v>
      </c>
      <c r="J1157">
        <v>15</v>
      </c>
      <c r="K1157">
        <v>4500</v>
      </c>
      <c r="L1157" s="7">
        <f>Sales_Data[[#This Row],[OrderQuantity]] *Sales_Data[[#This Row],[UnitPrice]]</f>
        <v>67500</v>
      </c>
      <c r="M1157" s="7">
        <f>Sales_Data[[#This Row],[UnitPrice]]-Sales_Data[[#This Row],[UnitCost]]</f>
        <v>1700</v>
      </c>
      <c r="N1157" s="7">
        <f>Sales_Data[[#This Row],[Gross Revenue]]-Sales_Data[[#This Row],[Discount Amount ]]</f>
        <v>65800</v>
      </c>
      <c r="O1157" s="7">
        <f>Sales_Data[[#This Row],[OrderQuantity]] *Sales_Data[[#This Row],[UnitCost]]</f>
        <v>42000</v>
      </c>
      <c r="P1157" s="7">
        <f>Sales_Data[[#This Row],[ItemCost]] +Sales_Data[[#This Row],[ShippingCost]]</f>
        <v>42732.800000000003</v>
      </c>
      <c r="Q1157" s="7">
        <f>Sales_Data[[#This Row],[Gross Revenue]]-Sales_Data[[#This Row],[TotalFinancialCost]]</f>
        <v>24767.199999999997</v>
      </c>
      <c r="R1157" s="7">
        <f>Sales_Data[[#This Row],[Actul Bill Amount]]-Sales_Data[[#This Row],[ShippingCost]]</f>
        <v>65067.199999999997</v>
      </c>
      <c r="S1157">
        <v>633</v>
      </c>
      <c r="T1157">
        <v>732.8</v>
      </c>
      <c r="U1157" t="s">
        <v>47</v>
      </c>
      <c r="V1157">
        <v>2800</v>
      </c>
      <c r="W1157" t="s">
        <v>38</v>
      </c>
      <c r="X1157" t="str">
        <f t="shared" si="37"/>
        <v>Kolkata</v>
      </c>
    </row>
    <row r="1158" spans="1:24" x14ac:dyDescent="0.4">
      <c r="A1158">
        <v>101157</v>
      </c>
      <c r="B1158" s="5">
        <v>45924.845138888886</v>
      </c>
      <c r="C1158" s="3" t="str">
        <f>TEXT(Sales_Data[[#This Row],[OrderDate]],"mmmm")</f>
        <v>September</v>
      </c>
      <c r="D1158" s="3" t="str">
        <f t="shared" si="36"/>
        <v>2025</v>
      </c>
      <c r="E1158" t="s">
        <v>50</v>
      </c>
      <c r="F1158" t="s">
        <v>43</v>
      </c>
      <c r="G1158" t="s">
        <v>29</v>
      </c>
      <c r="H1158" t="s">
        <v>20</v>
      </c>
      <c r="I1158" t="s">
        <v>100</v>
      </c>
      <c r="J1158">
        <v>85</v>
      </c>
      <c r="K1158">
        <v>2800</v>
      </c>
      <c r="L1158" s="7">
        <f>Sales_Data[[#This Row],[OrderQuantity]] *Sales_Data[[#This Row],[UnitPrice]]</f>
        <v>238000</v>
      </c>
      <c r="M1158" s="7">
        <f>Sales_Data[[#This Row],[UnitPrice]]-Sales_Data[[#This Row],[UnitCost]]</f>
        <v>1300</v>
      </c>
      <c r="N1158" s="7">
        <f>Sales_Data[[#This Row],[Gross Revenue]]-Sales_Data[[#This Row],[Discount Amount ]]</f>
        <v>236700</v>
      </c>
      <c r="O1158" s="7">
        <f>Sales_Data[[#This Row],[OrderQuantity]] *Sales_Data[[#This Row],[UnitCost]]</f>
        <v>127500</v>
      </c>
      <c r="P1158" s="7">
        <f>Sales_Data[[#This Row],[ItemCost]] +Sales_Data[[#This Row],[ShippingCost]]</f>
        <v>127972.59</v>
      </c>
      <c r="Q1158" s="7">
        <f>Sales_Data[[#This Row],[Gross Revenue]]-Sales_Data[[#This Row],[TotalFinancialCost]]</f>
        <v>110027.41</v>
      </c>
      <c r="R1158" s="7">
        <f>Sales_Data[[#This Row],[Actul Bill Amount]]-Sales_Data[[#This Row],[ShippingCost]]</f>
        <v>236227.41</v>
      </c>
      <c r="S1158">
        <v>626</v>
      </c>
      <c r="T1158">
        <v>472.59</v>
      </c>
      <c r="U1158" t="s">
        <v>61</v>
      </c>
      <c r="V1158">
        <v>1500</v>
      </c>
      <c r="W1158" t="s">
        <v>22</v>
      </c>
      <c r="X1158" t="str">
        <f t="shared" si="37"/>
        <v>Nagpur</v>
      </c>
    </row>
    <row r="1159" spans="1:24" x14ac:dyDescent="0.4">
      <c r="A1159">
        <v>101158</v>
      </c>
      <c r="B1159" s="5">
        <v>45914.201388888891</v>
      </c>
      <c r="C1159" s="3" t="str">
        <f>TEXT(Sales_Data[[#This Row],[OrderDate]],"mmmm")</f>
        <v>September</v>
      </c>
      <c r="D1159" s="3" t="str">
        <f t="shared" si="36"/>
        <v>2025</v>
      </c>
      <c r="E1159" t="s">
        <v>50</v>
      </c>
      <c r="F1159" t="s">
        <v>35</v>
      </c>
      <c r="G1159" t="s">
        <v>15</v>
      </c>
      <c r="H1159" t="s">
        <v>16</v>
      </c>
      <c r="I1159" t="s">
        <v>100</v>
      </c>
      <c r="J1159">
        <v>49</v>
      </c>
      <c r="K1159">
        <v>12000</v>
      </c>
      <c r="L1159" s="7">
        <f>Sales_Data[[#This Row],[OrderQuantity]] *Sales_Data[[#This Row],[UnitPrice]]</f>
        <v>588000</v>
      </c>
      <c r="M1159" s="7">
        <f>Sales_Data[[#This Row],[UnitPrice]]-Sales_Data[[#This Row],[UnitCost]]</f>
        <v>4000</v>
      </c>
      <c r="N1159" s="7">
        <f>Sales_Data[[#This Row],[Gross Revenue]]-Sales_Data[[#This Row],[Discount Amount ]]</f>
        <v>584000</v>
      </c>
      <c r="O1159" s="7">
        <f>Sales_Data[[#This Row],[OrderQuantity]] *Sales_Data[[#This Row],[UnitCost]]</f>
        <v>392000</v>
      </c>
      <c r="P1159" s="7">
        <f>Sales_Data[[#This Row],[ItemCost]] +Sales_Data[[#This Row],[ShippingCost]]</f>
        <v>392387.63</v>
      </c>
      <c r="Q1159" s="7">
        <f>Sales_Data[[#This Row],[Gross Revenue]]-Sales_Data[[#This Row],[TotalFinancialCost]]</f>
        <v>195612.37</v>
      </c>
      <c r="R1159" s="7">
        <f>Sales_Data[[#This Row],[Actul Bill Amount]]-Sales_Data[[#This Row],[ShippingCost]]</f>
        <v>583612.37</v>
      </c>
      <c r="S1159">
        <v>704</v>
      </c>
      <c r="T1159">
        <v>387.63</v>
      </c>
      <c r="U1159" t="s">
        <v>36</v>
      </c>
      <c r="V1159">
        <v>8000</v>
      </c>
      <c r="W1159" t="s">
        <v>18</v>
      </c>
      <c r="X1159" t="str">
        <f t="shared" si="37"/>
        <v>Bengaluru</v>
      </c>
    </row>
    <row r="1160" spans="1:24" x14ac:dyDescent="0.4">
      <c r="A1160">
        <v>101159</v>
      </c>
      <c r="B1160" s="5">
        <v>45959.102083333331</v>
      </c>
      <c r="C1160" s="3" t="str">
        <f>TEXT(Sales_Data[[#This Row],[OrderDate]],"mmmm")</f>
        <v>October</v>
      </c>
      <c r="D1160" s="3" t="str">
        <f t="shared" si="36"/>
        <v>2025</v>
      </c>
      <c r="E1160" t="s">
        <v>23</v>
      </c>
      <c r="F1160" t="s">
        <v>55</v>
      </c>
      <c r="G1160" t="s">
        <v>29</v>
      </c>
      <c r="H1160" t="s">
        <v>32</v>
      </c>
      <c r="I1160" t="s">
        <v>100</v>
      </c>
      <c r="J1160">
        <v>99</v>
      </c>
      <c r="K1160">
        <v>600</v>
      </c>
      <c r="L1160" s="7">
        <f>Sales_Data[[#This Row],[OrderQuantity]] *Sales_Data[[#This Row],[UnitPrice]]</f>
        <v>59400</v>
      </c>
      <c r="M1160" s="7">
        <f>Sales_Data[[#This Row],[UnitPrice]]-Sales_Data[[#This Row],[UnitCost]]</f>
        <v>250</v>
      </c>
      <c r="N1160" s="7">
        <f>Sales_Data[[#This Row],[Gross Revenue]]-Sales_Data[[#This Row],[Discount Amount ]]</f>
        <v>59150</v>
      </c>
      <c r="O1160" s="7">
        <f>Sales_Data[[#This Row],[OrderQuantity]] *Sales_Data[[#This Row],[UnitCost]]</f>
        <v>34650</v>
      </c>
      <c r="P1160" s="7">
        <f>Sales_Data[[#This Row],[ItemCost]] +Sales_Data[[#This Row],[ShippingCost]]</f>
        <v>37282.58</v>
      </c>
      <c r="Q1160" s="7">
        <f>Sales_Data[[#This Row],[Gross Revenue]]-Sales_Data[[#This Row],[TotalFinancialCost]]</f>
        <v>22117.42</v>
      </c>
      <c r="R1160" s="7">
        <f>Sales_Data[[#This Row],[Actul Bill Amount]]-Sales_Data[[#This Row],[ShippingCost]]</f>
        <v>56517.42</v>
      </c>
      <c r="S1160">
        <v>424</v>
      </c>
      <c r="T1160">
        <v>2632.58</v>
      </c>
      <c r="U1160" t="s">
        <v>57</v>
      </c>
      <c r="V1160">
        <v>350</v>
      </c>
      <c r="W1160" t="s">
        <v>33</v>
      </c>
      <c r="X1160" t="str">
        <f t="shared" si="37"/>
        <v>Delhi</v>
      </c>
    </row>
    <row r="1161" spans="1:24" x14ac:dyDescent="0.4">
      <c r="A1161">
        <v>101160</v>
      </c>
      <c r="B1161" s="5">
        <v>45758.954861111109</v>
      </c>
      <c r="C1161" s="3" t="str">
        <f>TEXT(Sales_Data[[#This Row],[OrderDate]],"mmmm")</f>
        <v>April</v>
      </c>
      <c r="D1161" s="3" t="str">
        <f t="shared" si="36"/>
        <v>2025</v>
      </c>
      <c r="E1161" t="s">
        <v>42</v>
      </c>
      <c r="F1161" t="s">
        <v>40</v>
      </c>
      <c r="G1161" t="s">
        <v>15</v>
      </c>
      <c r="H1161" t="s">
        <v>25</v>
      </c>
      <c r="I1161" t="s">
        <v>100</v>
      </c>
      <c r="J1161">
        <v>42</v>
      </c>
      <c r="K1161">
        <v>1500</v>
      </c>
      <c r="L1161" s="7">
        <f>Sales_Data[[#This Row],[OrderQuantity]] *Sales_Data[[#This Row],[UnitPrice]]</f>
        <v>63000</v>
      </c>
      <c r="M1161" s="7">
        <f>Sales_Data[[#This Row],[UnitPrice]]-Sales_Data[[#This Row],[UnitCost]]</f>
        <v>700</v>
      </c>
      <c r="N1161" s="7">
        <f>Sales_Data[[#This Row],[Gross Revenue]]-Sales_Data[[#This Row],[Discount Amount ]]</f>
        <v>62300</v>
      </c>
      <c r="O1161" s="7">
        <f>Sales_Data[[#This Row],[OrderQuantity]] *Sales_Data[[#This Row],[UnitCost]]</f>
        <v>33600</v>
      </c>
      <c r="P1161" s="7">
        <f>Sales_Data[[#This Row],[ItemCost]] +Sales_Data[[#This Row],[ShippingCost]]</f>
        <v>34686.629999999997</v>
      </c>
      <c r="Q1161" s="7">
        <f>Sales_Data[[#This Row],[Gross Revenue]]-Sales_Data[[#This Row],[TotalFinancialCost]]</f>
        <v>28313.370000000003</v>
      </c>
      <c r="R1161" s="7">
        <f>Sales_Data[[#This Row],[Actul Bill Amount]]-Sales_Data[[#This Row],[ShippingCost]]</f>
        <v>61213.37</v>
      </c>
      <c r="S1161">
        <v>1033</v>
      </c>
      <c r="T1161">
        <v>1086.6300000000001</v>
      </c>
      <c r="U1161" t="s">
        <v>52</v>
      </c>
      <c r="V1161">
        <v>800</v>
      </c>
      <c r="W1161" t="s">
        <v>27</v>
      </c>
      <c r="X1161" t="str">
        <f t="shared" si="37"/>
        <v>Mumbai</v>
      </c>
    </row>
    <row r="1162" spans="1:24" x14ac:dyDescent="0.4">
      <c r="A1162">
        <v>101161</v>
      </c>
      <c r="B1162" s="5">
        <v>46003.881249999999</v>
      </c>
      <c r="C1162" s="3" t="str">
        <f>TEXT(Sales_Data[[#This Row],[OrderDate]],"mmmm")</f>
        <v>December</v>
      </c>
      <c r="D1162" s="3" t="str">
        <f t="shared" si="36"/>
        <v>2025</v>
      </c>
      <c r="E1162" t="s">
        <v>45</v>
      </c>
      <c r="F1162" t="s">
        <v>46</v>
      </c>
      <c r="G1162" t="s">
        <v>31</v>
      </c>
      <c r="H1162" t="s">
        <v>20</v>
      </c>
      <c r="I1162" t="s">
        <v>100</v>
      </c>
      <c r="J1162">
        <v>68</v>
      </c>
      <c r="K1162">
        <v>15000</v>
      </c>
      <c r="L1162" s="7">
        <f>Sales_Data[[#This Row],[OrderQuantity]] *Sales_Data[[#This Row],[UnitPrice]]</f>
        <v>1020000</v>
      </c>
      <c r="M1162" s="7">
        <f>Sales_Data[[#This Row],[UnitPrice]]-Sales_Data[[#This Row],[UnitCost]]</f>
        <v>5500</v>
      </c>
      <c r="N1162" s="7">
        <f>Sales_Data[[#This Row],[Gross Revenue]]-Sales_Data[[#This Row],[Discount Amount ]]</f>
        <v>1014500</v>
      </c>
      <c r="O1162" s="7">
        <f>Sales_Data[[#This Row],[OrderQuantity]] *Sales_Data[[#This Row],[UnitCost]]</f>
        <v>646000</v>
      </c>
      <c r="P1162" s="7">
        <f>Sales_Data[[#This Row],[ItemCost]] +Sales_Data[[#This Row],[ShippingCost]]</f>
        <v>646314.27</v>
      </c>
      <c r="Q1162" s="7">
        <f>Sales_Data[[#This Row],[Gross Revenue]]-Sales_Data[[#This Row],[TotalFinancialCost]]</f>
        <v>373685.73</v>
      </c>
      <c r="R1162" s="7">
        <f>Sales_Data[[#This Row],[Actul Bill Amount]]-Sales_Data[[#This Row],[ShippingCost]]</f>
        <v>1014185.73</v>
      </c>
      <c r="S1162">
        <v>603</v>
      </c>
      <c r="T1162">
        <v>314.27</v>
      </c>
      <c r="U1162" t="s">
        <v>53</v>
      </c>
      <c r="V1162">
        <v>9500</v>
      </c>
      <c r="W1162" t="s">
        <v>22</v>
      </c>
      <c r="X1162" t="str">
        <f t="shared" si="37"/>
        <v>Nagpur</v>
      </c>
    </row>
    <row r="1163" spans="1:24" x14ac:dyDescent="0.4">
      <c r="A1163">
        <v>101162</v>
      </c>
      <c r="B1163" s="5">
        <v>45767.649305555555</v>
      </c>
      <c r="C1163" s="3" t="str">
        <f>TEXT(Sales_Data[[#This Row],[OrderDate]],"mmmm")</f>
        <v>April</v>
      </c>
      <c r="D1163" s="3" t="str">
        <f t="shared" si="36"/>
        <v>2025</v>
      </c>
      <c r="E1163" t="s">
        <v>13</v>
      </c>
      <c r="F1163" t="s">
        <v>24</v>
      </c>
      <c r="G1163" t="s">
        <v>15</v>
      </c>
      <c r="H1163" t="s">
        <v>32</v>
      </c>
      <c r="I1163" t="s">
        <v>100</v>
      </c>
      <c r="J1163">
        <v>50</v>
      </c>
      <c r="K1163">
        <v>3500</v>
      </c>
      <c r="L1163" s="7">
        <f>Sales_Data[[#This Row],[OrderQuantity]] *Sales_Data[[#This Row],[UnitPrice]]</f>
        <v>175000</v>
      </c>
      <c r="M1163" s="7">
        <f>Sales_Data[[#This Row],[UnitPrice]]-Sales_Data[[#This Row],[UnitCost]]</f>
        <v>1300</v>
      </c>
      <c r="N1163" s="7">
        <f>Sales_Data[[#This Row],[Gross Revenue]]-Sales_Data[[#This Row],[Discount Amount ]]</f>
        <v>173700</v>
      </c>
      <c r="O1163" s="7">
        <f>Sales_Data[[#This Row],[OrderQuantity]] *Sales_Data[[#This Row],[UnitCost]]</f>
        <v>110000</v>
      </c>
      <c r="P1163" s="7">
        <f>Sales_Data[[#This Row],[ItemCost]] +Sales_Data[[#This Row],[ShippingCost]]</f>
        <v>110714.77</v>
      </c>
      <c r="Q1163" s="7">
        <f>Sales_Data[[#This Row],[Gross Revenue]]-Sales_Data[[#This Row],[TotalFinancialCost]]</f>
        <v>64285.229999999996</v>
      </c>
      <c r="R1163" s="7">
        <f>Sales_Data[[#This Row],[Actul Bill Amount]]-Sales_Data[[#This Row],[ShippingCost]]</f>
        <v>172985.23</v>
      </c>
      <c r="S1163">
        <v>901</v>
      </c>
      <c r="T1163">
        <v>714.77</v>
      </c>
      <c r="U1163" t="s">
        <v>59</v>
      </c>
      <c r="V1163">
        <v>2200</v>
      </c>
      <c r="W1163" t="s">
        <v>33</v>
      </c>
      <c r="X1163" t="str">
        <f t="shared" si="37"/>
        <v>Delhi</v>
      </c>
    </row>
    <row r="1164" spans="1:24" x14ac:dyDescent="0.4">
      <c r="A1164">
        <v>101163</v>
      </c>
      <c r="B1164" s="5">
        <v>45839.868055555555</v>
      </c>
      <c r="C1164" s="3" t="str">
        <f>TEXT(Sales_Data[[#This Row],[OrderDate]],"mmmm")</f>
        <v>July</v>
      </c>
      <c r="D1164" s="3" t="str">
        <f t="shared" si="36"/>
        <v>2025</v>
      </c>
      <c r="E1164" t="s">
        <v>13</v>
      </c>
      <c r="F1164" t="s">
        <v>14</v>
      </c>
      <c r="G1164" t="s">
        <v>15</v>
      </c>
      <c r="H1164" t="s">
        <v>16</v>
      </c>
      <c r="I1164" t="s">
        <v>100</v>
      </c>
      <c r="J1164">
        <v>97</v>
      </c>
      <c r="K1164">
        <v>3200</v>
      </c>
      <c r="L1164" s="7">
        <f>Sales_Data[[#This Row],[OrderQuantity]] *Sales_Data[[#This Row],[UnitPrice]]</f>
        <v>310400</v>
      </c>
      <c r="M1164" s="7">
        <f>Sales_Data[[#This Row],[UnitPrice]]-Sales_Data[[#This Row],[UnitCost]]</f>
        <v>1200</v>
      </c>
      <c r="N1164" s="7">
        <f>Sales_Data[[#This Row],[Gross Revenue]]-Sales_Data[[#This Row],[Discount Amount ]]</f>
        <v>309200</v>
      </c>
      <c r="O1164" s="7">
        <f>Sales_Data[[#This Row],[OrderQuantity]] *Sales_Data[[#This Row],[UnitCost]]</f>
        <v>194000</v>
      </c>
      <c r="P1164" s="7">
        <f>Sales_Data[[#This Row],[ItemCost]] +Sales_Data[[#This Row],[ShippingCost]]</f>
        <v>194603.71</v>
      </c>
      <c r="Q1164" s="7">
        <f>Sales_Data[[#This Row],[Gross Revenue]]-Sales_Data[[#This Row],[TotalFinancialCost]]</f>
        <v>115796.29000000001</v>
      </c>
      <c r="R1164" s="7">
        <f>Sales_Data[[#This Row],[Actul Bill Amount]]-Sales_Data[[#This Row],[ShippingCost]]</f>
        <v>308596.28999999998</v>
      </c>
      <c r="S1164">
        <v>695</v>
      </c>
      <c r="T1164">
        <v>603.71</v>
      </c>
      <c r="U1164" t="s">
        <v>17</v>
      </c>
      <c r="V1164">
        <v>2000</v>
      </c>
      <c r="W1164" t="s">
        <v>18</v>
      </c>
      <c r="X1164" t="str">
        <f t="shared" si="37"/>
        <v>Bengaluru</v>
      </c>
    </row>
    <row r="1165" spans="1:24" x14ac:dyDescent="0.4">
      <c r="A1165">
        <v>101164</v>
      </c>
      <c r="B1165" s="5">
        <v>45970.076388888891</v>
      </c>
      <c r="C1165" s="3" t="str">
        <f>TEXT(Sales_Data[[#This Row],[OrderDate]],"mmmm")</f>
        <v>November</v>
      </c>
      <c r="D1165" s="3" t="str">
        <f t="shared" si="36"/>
        <v>2025</v>
      </c>
      <c r="E1165" t="s">
        <v>34</v>
      </c>
      <c r="F1165" t="s">
        <v>35</v>
      </c>
      <c r="G1165" t="s">
        <v>15</v>
      </c>
      <c r="H1165" t="s">
        <v>20</v>
      </c>
      <c r="I1165" t="s">
        <v>100</v>
      </c>
      <c r="J1165">
        <v>95</v>
      </c>
      <c r="K1165">
        <v>8500</v>
      </c>
      <c r="L1165" s="7">
        <f>Sales_Data[[#This Row],[OrderQuantity]] *Sales_Data[[#This Row],[UnitPrice]]</f>
        <v>807500</v>
      </c>
      <c r="M1165" s="7">
        <f>Sales_Data[[#This Row],[UnitPrice]]-Sales_Data[[#This Row],[UnitCost]]</f>
        <v>3000</v>
      </c>
      <c r="N1165" s="7">
        <f>Sales_Data[[#This Row],[Gross Revenue]]-Sales_Data[[#This Row],[Discount Amount ]]</f>
        <v>804500</v>
      </c>
      <c r="O1165" s="7">
        <f>Sales_Data[[#This Row],[OrderQuantity]] *Sales_Data[[#This Row],[UnitCost]]</f>
        <v>522500</v>
      </c>
      <c r="P1165" s="7">
        <f>Sales_Data[[#This Row],[ItemCost]] +Sales_Data[[#This Row],[ShippingCost]]</f>
        <v>523442.88</v>
      </c>
      <c r="Q1165" s="7">
        <f>Sales_Data[[#This Row],[Gross Revenue]]-Sales_Data[[#This Row],[TotalFinancialCost]]</f>
        <v>284057.12</v>
      </c>
      <c r="R1165" s="7">
        <f>Sales_Data[[#This Row],[Actul Bill Amount]]-Sales_Data[[#This Row],[ShippingCost]]</f>
        <v>803557.12</v>
      </c>
      <c r="S1165">
        <v>906</v>
      </c>
      <c r="T1165">
        <v>942.88</v>
      </c>
      <c r="U1165" t="s">
        <v>49</v>
      </c>
      <c r="V1165">
        <v>5500</v>
      </c>
      <c r="W1165" t="s">
        <v>22</v>
      </c>
      <c r="X1165" t="str">
        <f t="shared" si="37"/>
        <v>Nagpur</v>
      </c>
    </row>
    <row r="1166" spans="1:24" x14ac:dyDescent="0.4">
      <c r="A1166">
        <v>101165</v>
      </c>
      <c r="B1166" s="5">
        <v>45658.15347222222</v>
      </c>
      <c r="C1166" s="3" t="str">
        <f>TEXT(Sales_Data[[#This Row],[OrderDate]],"mmmm")</f>
        <v>January</v>
      </c>
      <c r="D1166" s="3" t="str">
        <f t="shared" si="36"/>
        <v>2025</v>
      </c>
      <c r="E1166" t="s">
        <v>13</v>
      </c>
      <c r="F1166" t="s">
        <v>40</v>
      </c>
      <c r="G1166" t="s">
        <v>31</v>
      </c>
      <c r="H1166" t="s">
        <v>37</v>
      </c>
      <c r="I1166" t="s">
        <v>100</v>
      </c>
      <c r="J1166">
        <v>32</v>
      </c>
      <c r="K1166">
        <v>1500</v>
      </c>
      <c r="L1166" s="7">
        <f>Sales_Data[[#This Row],[OrderQuantity]] *Sales_Data[[#This Row],[UnitPrice]]</f>
        <v>48000</v>
      </c>
      <c r="M1166" s="7">
        <f>Sales_Data[[#This Row],[UnitPrice]]-Sales_Data[[#This Row],[UnitCost]]</f>
        <v>700</v>
      </c>
      <c r="N1166" s="7">
        <f>Sales_Data[[#This Row],[Gross Revenue]]-Sales_Data[[#This Row],[Discount Amount ]]</f>
        <v>47300</v>
      </c>
      <c r="O1166" s="7">
        <f>Sales_Data[[#This Row],[OrderQuantity]] *Sales_Data[[#This Row],[UnitCost]]</f>
        <v>25600</v>
      </c>
      <c r="P1166" s="7">
        <f>Sales_Data[[#This Row],[ItemCost]] +Sales_Data[[#This Row],[ShippingCost]]</f>
        <v>27702.44</v>
      </c>
      <c r="Q1166" s="7">
        <f>Sales_Data[[#This Row],[Gross Revenue]]-Sales_Data[[#This Row],[TotalFinancialCost]]</f>
        <v>20297.560000000001</v>
      </c>
      <c r="R1166" s="7">
        <f>Sales_Data[[#This Row],[Actul Bill Amount]]-Sales_Data[[#This Row],[ShippingCost]]</f>
        <v>45197.56</v>
      </c>
      <c r="S1166">
        <v>996</v>
      </c>
      <c r="T1166">
        <v>2102.44</v>
      </c>
      <c r="U1166" t="s">
        <v>52</v>
      </c>
      <c r="V1166">
        <v>800</v>
      </c>
      <c r="W1166" t="s">
        <v>38</v>
      </c>
      <c r="X1166" t="str">
        <f t="shared" si="37"/>
        <v>Kolkata</v>
      </c>
    </row>
    <row r="1167" spans="1:24" x14ac:dyDescent="0.4">
      <c r="A1167">
        <v>101166</v>
      </c>
      <c r="B1167" s="5">
        <v>45976.122916666667</v>
      </c>
      <c r="C1167" s="3" t="str">
        <f>TEXT(Sales_Data[[#This Row],[OrderDate]],"mmmm")</f>
        <v>November</v>
      </c>
      <c r="D1167" s="3" t="str">
        <f t="shared" si="36"/>
        <v>2025</v>
      </c>
      <c r="E1167" t="s">
        <v>34</v>
      </c>
      <c r="F1167" t="s">
        <v>46</v>
      </c>
      <c r="G1167" t="s">
        <v>15</v>
      </c>
      <c r="H1167" t="s">
        <v>20</v>
      </c>
      <c r="I1167" t="s">
        <v>100</v>
      </c>
      <c r="J1167">
        <v>83</v>
      </c>
      <c r="K1167">
        <v>4500</v>
      </c>
      <c r="L1167" s="7">
        <f>Sales_Data[[#This Row],[OrderQuantity]] *Sales_Data[[#This Row],[UnitPrice]]</f>
        <v>373500</v>
      </c>
      <c r="M1167" s="7">
        <f>Sales_Data[[#This Row],[UnitPrice]]-Sales_Data[[#This Row],[UnitCost]]</f>
        <v>1700</v>
      </c>
      <c r="N1167" s="7">
        <f>Sales_Data[[#This Row],[Gross Revenue]]-Sales_Data[[#This Row],[Discount Amount ]]</f>
        <v>371800</v>
      </c>
      <c r="O1167" s="7">
        <f>Sales_Data[[#This Row],[OrderQuantity]] *Sales_Data[[#This Row],[UnitCost]]</f>
        <v>232400</v>
      </c>
      <c r="P1167" s="7">
        <f>Sales_Data[[#This Row],[ItemCost]] +Sales_Data[[#This Row],[ShippingCost]]</f>
        <v>232847.38</v>
      </c>
      <c r="Q1167" s="7">
        <f>Sales_Data[[#This Row],[Gross Revenue]]-Sales_Data[[#This Row],[TotalFinancialCost]]</f>
        <v>140652.62</v>
      </c>
      <c r="R1167" s="7">
        <f>Sales_Data[[#This Row],[Actul Bill Amount]]-Sales_Data[[#This Row],[ShippingCost]]</f>
        <v>371352.62</v>
      </c>
      <c r="S1167">
        <v>817</v>
      </c>
      <c r="T1167">
        <v>447.38</v>
      </c>
      <c r="U1167" t="s">
        <v>47</v>
      </c>
      <c r="V1167">
        <v>2800</v>
      </c>
      <c r="W1167" t="s">
        <v>22</v>
      </c>
      <c r="X1167" t="str">
        <f t="shared" si="37"/>
        <v>Nagpur</v>
      </c>
    </row>
    <row r="1168" spans="1:24" x14ac:dyDescent="0.4">
      <c r="A1168">
        <v>101167</v>
      </c>
      <c r="B1168" s="5">
        <v>45712.484027777777</v>
      </c>
      <c r="C1168" s="3" t="str">
        <f>TEXT(Sales_Data[[#This Row],[OrderDate]],"mmmm")</f>
        <v>February</v>
      </c>
      <c r="D1168" s="3" t="str">
        <f t="shared" si="36"/>
        <v>2025</v>
      </c>
      <c r="E1168" t="s">
        <v>19</v>
      </c>
      <c r="F1168" t="s">
        <v>55</v>
      </c>
      <c r="G1168" t="s">
        <v>31</v>
      </c>
      <c r="H1168" t="s">
        <v>20</v>
      </c>
      <c r="I1168" t="s">
        <v>100</v>
      </c>
      <c r="J1168">
        <v>29</v>
      </c>
      <c r="K1168">
        <v>1200</v>
      </c>
      <c r="L1168" s="7">
        <f>Sales_Data[[#This Row],[OrderQuantity]] *Sales_Data[[#This Row],[UnitPrice]]</f>
        <v>34800</v>
      </c>
      <c r="M1168" s="7">
        <f>Sales_Data[[#This Row],[UnitPrice]]-Sales_Data[[#This Row],[UnitCost]]</f>
        <v>400</v>
      </c>
      <c r="N1168" s="7">
        <f>Sales_Data[[#This Row],[Gross Revenue]]-Sales_Data[[#This Row],[Discount Amount ]]</f>
        <v>34400</v>
      </c>
      <c r="O1168" s="7">
        <f>Sales_Data[[#This Row],[OrderQuantity]] *Sales_Data[[#This Row],[UnitCost]]</f>
        <v>23200</v>
      </c>
      <c r="P1168" s="7">
        <f>Sales_Data[[#This Row],[ItemCost]] +Sales_Data[[#This Row],[ShippingCost]]</f>
        <v>24404.77</v>
      </c>
      <c r="Q1168" s="7">
        <f>Sales_Data[[#This Row],[Gross Revenue]]-Sales_Data[[#This Row],[TotalFinancialCost]]</f>
        <v>10395.23</v>
      </c>
      <c r="R1168" s="7">
        <f>Sales_Data[[#This Row],[Actul Bill Amount]]-Sales_Data[[#This Row],[ShippingCost]]</f>
        <v>33195.230000000003</v>
      </c>
      <c r="S1168">
        <v>1154</v>
      </c>
      <c r="T1168">
        <v>1204.77</v>
      </c>
      <c r="U1168" t="s">
        <v>58</v>
      </c>
      <c r="V1168">
        <v>800</v>
      </c>
      <c r="W1168" t="s">
        <v>22</v>
      </c>
      <c r="X1168" t="str">
        <f t="shared" si="37"/>
        <v>Nagpur</v>
      </c>
    </row>
    <row r="1169" spans="1:24" x14ac:dyDescent="0.4">
      <c r="A1169">
        <v>101168</v>
      </c>
      <c r="B1169" s="5">
        <v>45806.945138888892</v>
      </c>
      <c r="C1169" s="3" t="str">
        <f>TEXT(Sales_Data[[#This Row],[OrderDate]],"mmmm")</f>
        <v>May</v>
      </c>
      <c r="D1169" s="3" t="str">
        <f t="shared" si="36"/>
        <v>2025</v>
      </c>
      <c r="E1169" t="s">
        <v>19</v>
      </c>
      <c r="F1169" t="s">
        <v>35</v>
      </c>
      <c r="G1169" t="s">
        <v>15</v>
      </c>
      <c r="H1169" t="s">
        <v>37</v>
      </c>
      <c r="I1169" t="s">
        <v>100</v>
      </c>
      <c r="J1169">
        <v>14</v>
      </c>
      <c r="K1169">
        <v>12000</v>
      </c>
      <c r="L1169" s="7">
        <f>Sales_Data[[#This Row],[OrderQuantity]] *Sales_Data[[#This Row],[UnitPrice]]</f>
        <v>168000</v>
      </c>
      <c r="M1169" s="7">
        <f>Sales_Data[[#This Row],[UnitPrice]]-Sales_Data[[#This Row],[UnitCost]]</f>
        <v>4000</v>
      </c>
      <c r="N1169" s="7">
        <f>Sales_Data[[#This Row],[Gross Revenue]]-Sales_Data[[#This Row],[Discount Amount ]]</f>
        <v>164000</v>
      </c>
      <c r="O1169" s="7">
        <f>Sales_Data[[#This Row],[OrderQuantity]] *Sales_Data[[#This Row],[UnitCost]]</f>
        <v>112000</v>
      </c>
      <c r="P1169" s="7">
        <f>Sales_Data[[#This Row],[ItemCost]] +Sales_Data[[#This Row],[ShippingCost]]</f>
        <v>112530.28</v>
      </c>
      <c r="Q1169" s="7">
        <f>Sales_Data[[#This Row],[Gross Revenue]]-Sales_Data[[#This Row],[TotalFinancialCost]]</f>
        <v>55469.72</v>
      </c>
      <c r="R1169" s="7">
        <f>Sales_Data[[#This Row],[Actul Bill Amount]]-Sales_Data[[#This Row],[ShippingCost]]</f>
        <v>163469.72</v>
      </c>
      <c r="S1169">
        <v>988</v>
      </c>
      <c r="T1169">
        <v>530.28</v>
      </c>
      <c r="U1169" t="s">
        <v>36</v>
      </c>
      <c r="V1169">
        <v>8000</v>
      </c>
      <c r="W1169" t="s">
        <v>38</v>
      </c>
      <c r="X1169" t="str">
        <f t="shared" si="37"/>
        <v>Kolkata</v>
      </c>
    </row>
    <row r="1170" spans="1:24" x14ac:dyDescent="0.4">
      <c r="A1170">
        <v>101169</v>
      </c>
      <c r="B1170" s="5">
        <v>45966.365277777775</v>
      </c>
      <c r="C1170" s="3" t="str">
        <f>TEXT(Sales_Data[[#This Row],[OrderDate]],"mmmm")</f>
        <v>November</v>
      </c>
      <c r="D1170" s="3" t="str">
        <f t="shared" si="36"/>
        <v>2025</v>
      </c>
      <c r="E1170" t="s">
        <v>13</v>
      </c>
      <c r="F1170" t="s">
        <v>14</v>
      </c>
      <c r="G1170" t="s">
        <v>15</v>
      </c>
      <c r="H1170" t="s">
        <v>20</v>
      </c>
      <c r="I1170" t="s">
        <v>100</v>
      </c>
      <c r="J1170">
        <v>95</v>
      </c>
      <c r="K1170">
        <v>6500</v>
      </c>
      <c r="L1170" s="7">
        <f>Sales_Data[[#This Row],[OrderQuantity]] *Sales_Data[[#This Row],[UnitPrice]]</f>
        <v>617500</v>
      </c>
      <c r="M1170" s="7">
        <f>Sales_Data[[#This Row],[UnitPrice]]-Sales_Data[[#This Row],[UnitCost]]</f>
        <v>2300</v>
      </c>
      <c r="N1170" s="7">
        <f>Sales_Data[[#This Row],[Gross Revenue]]-Sales_Data[[#This Row],[Discount Amount ]]</f>
        <v>615200</v>
      </c>
      <c r="O1170" s="7">
        <f>Sales_Data[[#This Row],[OrderQuantity]] *Sales_Data[[#This Row],[UnitCost]]</f>
        <v>399000</v>
      </c>
      <c r="P1170" s="7">
        <f>Sales_Data[[#This Row],[ItemCost]] +Sales_Data[[#This Row],[ShippingCost]]</f>
        <v>399574.96</v>
      </c>
      <c r="Q1170" s="7">
        <f>Sales_Data[[#This Row],[Gross Revenue]]-Sales_Data[[#This Row],[TotalFinancialCost]]</f>
        <v>217925.03999999998</v>
      </c>
      <c r="R1170" s="7">
        <f>Sales_Data[[#This Row],[Actul Bill Amount]]-Sales_Data[[#This Row],[ShippingCost]]</f>
        <v>614625.04</v>
      </c>
      <c r="S1170">
        <v>529</v>
      </c>
      <c r="T1170">
        <v>574.96</v>
      </c>
      <c r="U1170" t="s">
        <v>21</v>
      </c>
      <c r="V1170">
        <v>4200</v>
      </c>
      <c r="W1170" t="s">
        <v>22</v>
      </c>
      <c r="X1170" t="str">
        <f t="shared" si="37"/>
        <v>Nagpur</v>
      </c>
    </row>
    <row r="1171" spans="1:24" x14ac:dyDescent="0.4">
      <c r="A1171">
        <v>101170</v>
      </c>
      <c r="B1171" s="5">
        <v>45794.789583333331</v>
      </c>
      <c r="C1171" s="3" t="str">
        <f>TEXT(Sales_Data[[#This Row],[OrderDate]],"mmmm")</f>
        <v>May</v>
      </c>
      <c r="D1171" s="3" t="str">
        <f t="shared" si="36"/>
        <v>2025</v>
      </c>
      <c r="E1171" t="s">
        <v>34</v>
      </c>
      <c r="F1171" t="s">
        <v>40</v>
      </c>
      <c r="G1171" t="s">
        <v>31</v>
      </c>
      <c r="H1171" t="s">
        <v>16</v>
      </c>
      <c r="I1171" t="s">
        <v>100</v>
      </c>
      <c r="J1171">
        <v>64</v>
      </c>
      <c r="K1171">
        <v>5500</v>
      </c>
      <c r="L1171" s="7">
        <f>Sales_Data[[#This Row],[OrderQuantity]] *Sales_Data[[#This Row],[UnitPrice]]</f>
        <v>352000</v>
      </c>
      <c r="M1171" s="7">
        <f>Sales_Data[[#This Row],[UnitPrice]]-Sales_Data[[#This Row],[UnitCost]]</f>
        <v>2000</v>
      </c>
      <c r="N1171" s="7">
        <f>Sales_Data[[#This Row],[Gross Revenue]]-Sales_Data[[#This Row],[Discount Amount ]]</f>
        <v>350000</v>
      </c>
      <c r="O1171" s="7">
        <f>Sales_Data[[#This Row],[OrderQuantity]] *Sales_Data[[#This Row],[UnitCost]]</f>
        <v>224000</v>
      </c>
      <c r="P1171" s="7">
        <f>Sales_Data[[#This Row],[ItemCost]] +Sales_Data[[#This Row],[ShippingCost]]</f>
        <v>224865.35</v>
      </c>
      <c r="Q1171" s="7">
        <f>Sales_Data[[#This Row],[Gross Revenue]]-Sales_Data[[#This Row],[TotalFinancialCost]]</f>
        <v>127134.65</v>
      </c>
      <c r="R1171" s="7">
        <f>Sales_Data[[#This Row],[Actul Bill Amount]]-Sales_Data[[#This Row],[ShippingCost]]</f>
        <v>349134.65</v>
      </c>
      <c r="S1171">
        <v>468</v>
      </c>
      <c r="T1171">
        <v>865.35</v>
      </c>
      <c r="U1171" t="s">
        <v>41</v>
      </c>
      <c r="V1171">
        <v>3500</v>
      </c>
      <c r="W1171" t="s">
        <v>18</v>
      </c>
      <c r="X1171" t="str">
        <f t="shared" si="37"/>
        <v>Bengaluru</v>
      </c>
    </row>
    <row r="1172" spans="1:24" x14ac:dyDescent="0.4">
      <c r="A1172">
        <v>101171</v>
      </c>
      <c r="B1172" s="5">
        <v>45859.922222222223</v>
      </c>
      <c r="C1172" s="3" t="str">
        <f>TEXT(Sales_Data[[#This Row],[OrderDate]],"mmmm")</f>
        <v>July</v>
      </c>
      <c r="D1172" s="3" t="str">
        <f t="shared" si="36"/>
        <v>2025</v>
      </c>
      <c r="E1172" t="s">
        <v>48</v>
      </c>
      <c r="F1172" t="s">
        <v>24</v>
      </c>
      <c r="G1172" t="s">
        <v>29</v>
      </c>
      <c r="H1172" t="s">
        <v>25</v>
      </c>
      <c r="I1172" t="s">
        <v>100</v>
      </c>
      <c r="J1172">
        <v>68</v>
      </c>
      <c r="K1172">
        <v>45000</v>
      </c>
      <c r="L1172" s="7">
        <f>Sales_Data[[#This Row],[OrderQuantity]] *Sales_Data[[#This Row],[UnitPrice]]</f>
        <v>3060000</v>
      </c>
      <c r="M1172" s="7">
        <f>Sales_Data[[#This Row],[UnitPrice]]-Sales_Data[[#This Row],[UnitCost]]</f>
        <v>13000</v>
      </c>
      <c r="N1172" s="7">
        <f>Sales_Data[[#This Row],[Gross Revenue]]-Sales_Data[[#This Row],[Discount Amount ]]</f>
        <v>3047000</v>
      </c>
      <c r="O1172" s="7">
        <f>Sales_Data[[#This Row],[OrderQuantity]] *Sales_Data[[#This Row],[UnitCost]]</f>
        <v>2176000</v>
      </c>
      <c r="P1172" s="7">
        <f>Sales_Data[[#This Row],[ItemCost]] +Sales_Data[[#This Row],[ShippingCost]]</f>
        <v>2177171.67</v>
      </c>
      <c r="Q1172" s="7">
        <f>Sales_Data[[#This Row],[Gross Revenue]]-Sales_Data[[#This Row],[TotalFinancialCost]]</f>
        <v>882828.33000000007</v>
      </c>
      <c r="R1172" s="7">
        <f>Sales_Data[[#This Row],[Actul Bill Amount]]-Sales_Data[[#This Row],[ShippingCost]]</f>
        <v>3045828.33</v>
      </c>
      <c r="S1172">
        <v>1000</v>
      </c>
      <c r="T1172">
        <v>1171.67</v>
      </c>
      <c r="U1172" t="s">
        <v>26</v>
      </c>
      <c r="V1172">
        <v>32000</v>
      </c>
      <c r="W1172" t="s">
        <v>27</v>
      </c>
      <c r="X1172" t="str">
        <f t="shared" si="37"/>
        <v>Mumbai</v>
      </c>
    </row>
    <row r="1173" spans="1:24" x14ac:dyDescent="0.4">
      <c r="A1173">
        <v>101172</v>
      </c>
      <c r="B1173" s="5">
        <v>45970.526388888888</v>
      </c>
      <c r="C1173" s="3" t="str">
        <f>TEXT(Sales_Data[[#This Row],[OrderDate]],"mmmm")</f>
        <v>November</v>
      </c>
      <c r="D1173" s="3" t="str">
        <f t="shared" si="36"/>
        <v>2025</v>
      </c>
      <c r="E1173" t="s">
        <v>48</v>
      </c>
      <c r="F1173" t="s">
        <v>40</v>
      </c>
      <c r="G1173" t="s">
        <v>29</v>
      </c>
      <c r="H1173" t="s">
        <v>16</v>
      </c>
      <c r="I1173" t="s">
        <v>100</v>
      </c>
      <c r="J1173">
        <v>62</v>
      </c>
      <c r="K1173">
        <v>1500</v>
      </c>
      <c r="L1173" s="7">
        <f>Sales_Data[[#This Row],[OrderQuantity]] *Sales_Data[[#This Row],[UnitPrice]]</f>
        <v>93000</v>
      </c>
      <c r="M1173" s="7">
        <f>Sales_Data[[#This Row],[UnitPrice]]-Sales_Data[[#This Row],[UnitCost]]</f>
        <v>700</v>
      </c>
      <c r="N1173" s="7">
        <f>Sales_Data[[#This Row],[Gross Revenue]]-Sales_Data[[#This Row],[Discount Amount ]]</f>
        <v>92300</v>
      </c>
      <c r="O1173" s="7">
        <f>Sales_Data[[#This Row],[OrderQuantity]] *Sales_Data[[#This Row],[UnitCost]]</f>
        <v>49600</v>
      </c>
      <c r="P1173" s="7">
        <f>Sales_Data[[#This Row],[ItemCost]] +Sales_Data[[#This Row],[ShippingCost]]</f>
        <v>50254.87</v>
      </c>
      <c r="Q1173" s="7">
        <f>Sales_Data[[#This Row],[Gross Revenue]]-Sales_Data[[#This Row],[TotalFinancialCost]]</f>
        <v>42745.13</v>
      </c>
      <c r="R1173" s="7">
        <f>Sales_Data[[#This Row],[Actul Bill Amount]]-Sales_Data[[#This Row],[ShippingCost]]</f>
        <v>91645.13</v>
      </c>
      <c r="S1173">
        <v>711</v>
      </c>
      <c r="T1173">
        <v>654.87</v>
      </c>
      <c r="U1173" t="s">
        <v>52</v>
      </c>
      <c r="V1173">
        <v>800</v>
      </c>
      <c r="W1173" t="s">
        <v>18</v>
      </c>
      <c r="X1173" t="str">
        <f t="shared" si="37"/>
        <v>Bengaluru</v>
      </c>
    </row>
    <row r="1174" spans="1:24" x14ac:dyDescent="0.4">
      <c r="A1174">
        <v>101173</v>
      </c>
      <c r="B1174" s="5">
        <v>45774.555555555555</v>
      </c>
      <c r="C1174" s="3" t="str">
        <f>TEXT(Sales_Data[[#This Row],[OrderDate]],"mmmm")</f>
        <v>April</v>
      </c>
      <c r="D1174" s="3" t="str">
        <f t="shared" si="36"/>
        <v>2025</v>
      </c>
      <c r="E1174" t="s">
        <v>48</v>
      </c>
      <c r="F1174" t="s">
        <v>43</v>
      </c>
      <c r="G1174" t="s">
        <v>31</v>
      </c>
      <c r="H1174" t="s">
        <v>37</v>
      </c>
      <c r="I1174" t="s">
        <v>100</v>
      </c>
      <c r="J1174">
        <v>90</v>
      </c>
      <c r="K1174">
        <v>1800</v>
      </c>
      <c r="L1174" s="7">
        <f>Sales_Data[[#This Row],[OrderQuantity]] *Sales_Data[[#This Row],[UnitPrice]]</f>
        <v>162000</v>
      </c>
      <c r="M1174" s="7">
        <f>Sales_Data[[#This Row],[UnitPrice]]-Sales_Data[[#This Row],[UnitCost]]</f>
        <v>900</v>
      </c>
      <c r="N1174" s="7">
        <f>Sales_Data[[#This Row],[Gross Revenue]]-Sales_Data[[#This Row],[Discount Amount ]]</f>
        <v>161100</v>
      </c>
      <c r="O1174" s="7">
        <f>Sales_Data[[#This Row],[OrderQuantity]] *Sales_Data[[#This Row],[UnitCost]]</f>
        <v>81000</v>
      </c>
      <c r="P1174" s="7">
        <f>Sales_Data[[#This Row],[ItemCost]] +Sales_Data[[#This Row],[ShippingCost]]</f>
        <v>81791.509999999995</v>
      </c>
      <c r="Q1174" s="7">
        <f>Sales_Data[[#This Row],[Gross Revenue]]-Sales_Data[[#This Row],[TotalFinancialCost]]</f>
        <v>80208.490000000005</v>
      </c>
      <c r="R1174" s="7">
        <f>Sales_Data[[#This Row],[Actul Bill Amount]]-Sales_Data[[#This Row],[ShippingCost]]</f>
        <v>160308.49</v>
      </c>
      <c r="S1174">
        <v>808</v>
      </c>
      <c r="T1174">
        <v>791.51</v>
      </c>
      <c r="U1174" t="s">
        <v>51</v>
      </c>
      <c r="V1174">
        <v>900</v>
      </c>
      <c r="W1174" t="s">
        <v>38</v>
      </c>
      <c r="X1174" t="str">
        <f t="shared" si="37"/>
        <v>Kolkata</v>
      </c>
    </row>
    <row r="1175" spans="1:24" x14ac:dyDescent="0.4">
      <c r="A1175">
        <v>101174</v>
      </c>
      <c r="B1175" s="5">
        <v>45811.350694444445</v>
      </c>
      <c r="C1175" s="3" t="str">
        <f>TEXT(Sales_Data[[#This Row],[OrderDate]],"mmmm")</f>
        <v>June</v>
      </c>
      <c r="D1175" s="3" t="str">
        <f t="shared" si="36"/>
        <v>2025</v>
      </c>
      <c r="E1175" t="s">
        <v>23</v>
      </c>
      <c r="F1175" t="s">
        <v>43</v>
      </c>
      <c r="G1175" t="s">
        <v>29</v>
      </c>
      <c r="H1175" t="s">
        <v>32</v>
      </c>
      <c r="I1175" t="s">
        <v>100</v>
      </c>
      <c r="J1175">
        <v>71</v>
      </c>
      <c r="K1175">
        <v>4500</v>
      </c>
      <c r="L1175" s="7">
        <f>Sales_Data[[#This Row],[OrderQuantity]] *Sales_Data[[#This Row],[UnitPrice]]</f>
        <v>319500</v>
      </c>
      <c r="M1175" s="7">
        <f>Sales_Data[[#This Row],[UnitPrice]]-Sales_Data[[#This Row],[UnitCost]]</f>
        <v>2000</v>
      </c>
      <c r="N1175" s="7">
        <f>Sales_Data[[#This Row],[Gross Revenue]]-Sales_Data[[#This Row],[Discount Amount ]]</f>
        <v>317500</v>
      </c>
      <c r="O1175" s="7">
        <f>Sales_Data[[#This Row],[OrderQuantity]] *Sales_Data[[#This Row],[UnitCost]]</f>
        <v>177500</v>
      </c>
      <c r="P1175" s="7">
        <f>Sales_Data[[#This Row],[ItemCost]] +Sales_Data[[#This Row],[ShippingCost]]</f>
        <v>179299.14</v>
      </c>
      <c r="Q1175" s="7">
        <f>Sales_Data[[#This Row],[Gross Revenue]]-Sales_Data[[#This Row],[TotalFinancialCost]]</f>
        <v>140200.85999999999</v>
      </c>
      <c r="R1175" s="7">
        <f>Sales_Data[[#This Row],[Actul Bill Amount]]-Sales_Data[[#This Row],[ShippingCost]]</f>
        <v>315700.86</v>
      </c>
      <c r="S1175">
        <v>873</v>
      </c>
      <c r="T1175">
        <v>1799.14</v>
      </c>
      <c r="U1175" t="s">
        <v>44</v>
      </c>
      <c r="V1175">
        <v>2500</v>
      </c>
      <c r="W1175" t="s">
        <v>33</v>
      </c>
      <c r="X1175" t="str">
        <f t="shared" si="37"/>
        <v>Delhi</v>
      </c>
    </row>
    <row r="1176" spans="1:24" x14ac:dyDescent="0.4">
      <c r="A1176">
        <v>101175</v>
      </c>
      <c r="B1176" s="5">
        <v>45948.19027777778</v>
      </c>
      <c r="C1176" s="3" t="str">
        <f>TEXT(Sales_Data[[#This Row],[OrderDate]],"mmmm")</f>
        <v>October</v>
      </c>
      <c r="D1176" s="3" t="str">
        <f t="shared" si="36"/>
        <v>2025</v>
      </c>
      <c r="E1176" t="s">
        <v>39</v>
      </c>
      <c r="F1176" t="s">
        <v>35</v>
      </c>
      <c r="G1176" t="s">
        <v>31</v>
      </c>
      <c r="H1176" t="s">
        <v>20</v>
      </c>
      <c r="I1176" t="s">
        <v>100</v>
      </c>
      <c r="J1176">
        <v>35</v>
      </c>
      <c r="K1176">
        <v>8500</v>
      </c>
      <c r="L1176" s="7">
        <f>Sales_Data[[#This Row],[OrderQuantity]] *Sales_Data[[#This Row],[UnitPrice]]</f>
        <v>297500</v>
      </c>
      <c r="M1176" s="7">
        <f>Sales_Data[[#This Row],[UnitPrice]]-Sales_Data[[#This Row],[UnitCost]]</f>
        <v>3000</v>
      </c>
      <c r="N1176" s="7">
        <f>Sales_Data[[#This Row],[Gross Revenue]]-Sales_Data[[#This Row],[Discount Amount ]]</f>
        <v>294500</v>
      </c>
      <c r="O1176" s="7">
        <f>Sales_Data[[#This Row],[OrderQuantity]] *Sales_Data[[#This Row],[UnitCost]]</f>
        <v>192500</v>
      </c>
      <c r="P1176" s="7">
        <f>Sales_Data[[#This Row],[ItemCost]] +Sales_Data[[#This Row],[ShippingCost]]</f>
        <v>192902.45</v>
      </c>
      <c r="Q1176" s="7">
        <f>Sales_Data[[#This Row],[Gross Revenue]]-Sales_Data[[#This Row],[TotalFinancialCost]]</f>
        <v>104597.54999999999</v>
      </c>
      <c r="R1176" s="7">
        <f>Sales_Data[[#This Row],[Actul Bill Amount]]-Sales_Data[[#This Row],[ShippingCost]]</f>
        <v>294097.55</v>
      </c>
      <c r="S1176">
        <v>1156</v>
      </c>
      <c r="T1176">
        <v>402.45</v>
      </c>
      <c r="U1176" t="s">
        <v>49</v>
      </c>
      <c r="V1176">
        <v>5500</v>
      </c>
      <c r="W1176" t="s">
        <v>22</v>
      </c>
      <c r="X1176" t="str">
        <f t="shared" si="37"/>
        <v>Nagpur</v>
      </c>
    </row>
    <row r="1177" spans="1:24" x14ac:dyDescent="0.4">
      <c r="A1177">
        <v>101176</v>
      </c>
      <c r="B1177" s="5">
        <v>45720.331250000003</v>
      </c>
      <c r="C1177" s="3" t="str">
        <f>TEXT(Sales_Data[[#This Row],[OrderDate]],"mmmm")</f>
        <v>March</v>
      </c>
      <c r="D1177" s="3" t="str">
        <f t="shared" si="36"/>
        <v>2025</v>
      </c>
      <c r="E1177" t="s">
        <v>19</v>
      </c>
      <c r="F1177" t="s">
        <v>28</v>
      </c>
      <c r="G1177" t="s">
        <v>15</v>
      </c>
      <c r="H1177" t="s">
        <v>32</v>
      </c>
      <c r="I1177" t="s">
        <v>100</v>
      </c>
      <c r="J1177">
        <v>13</v>
      </c>
      <c r="K1177">
        <v>450</v>
      </c>
      <c r="L1177" s="7">
        <f>Sales_Data[[#This Row],[OrderQuantity]] *Sales_Data[[#This Row],[UnitPrice]]</f>
        <v>5850</v>
      </c>
      <c r="M1177" s="7">
        <f>Sales_Data[[#This Row],[UnitPrice]]-Sales_Data[[#This Row],[UnitCost]]</f>
        <v>250</v>
      </c>
      <c r="N1177" s="7">
        <f>Sales_Data[[#This Row],[Gross Revenue]]-Sales_Data[[#This Row],[Discount Amount ]]</f>
        <v>5600</v>
      </c>
      <c r="O1177" s="7">
        <f>Sales_Data[[#This Row],[OrderQuantity]] *Sales_Data[[#This Row],[UnitCost]]</f>
        <v>2600</v>
      </c>
      <c r="P1177" s="7">
        <f>Sales_Data[[#This Row],[ItemCost]] +Sales_Data[[#This Row],[ShippingCost]]</f>
        <v>4349.6000000000004</v>
      </c>
      <c r="Q1177" s="7">
        <f>Sales_Data[[#This Row],[Gross Revenue]]-Sales_Data[[#This Row],[TotalFinancialCost]]</f>
        <v>1500.3999999999996</v>
      </c>
      <c r="R1177" s="7">
        <f>Sales_Data[[#This Row],[Actul Bill Amount]]-Sales_Data[[#This Row],[ShippingCost]]</f>
        <v>3850.4</v>
      </c>
      <c r="S1177">
        <v>691</v>
      </c>
      <c r="T1177">
        <v>1749.6</v>
      </c>
      <c r="U1177" t="s">
        <v>30</v>
      </c>
      <c r="V1177">
        <v>200</v>
      </c>
      <c r="W1177" t="s">
        <v>33</v>
      </c>
      <c r="X1177" t="str">
        <f t="shared" si="37"/>
        <v>Delhi</v>
      </c>
    </row>
    <row r="1178" spans="1:24" x14ac:dyDescent="0.4">
      <c r="A1178">
        <v>101177</v>
      </c>
      <c r="B1178" s="5">
        <v>45901.980555555558</v>
      </c>
      <c r="C1178" s="3" t="str">
        <f>TEXT(Sales_Data[[#This Row],[OrderDate]],"mmmm")</f>
        <v>September</v>
      </c>
      <c r="D1178" s="3" t="str">
        <f t="shared" si="36"/>
        <v>2025</v>
      </c>
      <c r="E1178" t="s">
        <v>48</v>
      </c>
      <c r="F1178" t="s">
        <v>46</v>
      </c>
      <c r="G1178" t="s">
        <v>31</v>
      </c>
      <c r="H1178" t="s">
        <v>32</v>
      </c>
      <c r="I1178" t="s">
        <v>100</v>
      </c>
      <c r="J1178">
        <v>46</v>
      </c>
      <c r="K1178">
        <v>15000</v>
      </c>
      <c r="L1178" s="7">
        <f>Sales_Data[[#This Row],[OrderQuantity]] *Sales_Data[[#This Row],[UnitPrice]]</f>
        <v>690000</v>
      </c>
      <c r="M1178" s="7">
        <f>Sales_Data[[#This Row],[UnitPrice]]-Sales_Data[[#This Row],[UnitCost]]</f>
        <v>5500</v>
      </c>
      <c r="N1178" s="7">
        <f>Sales_Data[[#This Row],[Gross Revenue]]-Sales_Data[[#This Row],[Discount Amount ]]</f>
        <v>684500</v>
      </c>
      <c r="O1178" s="7">
        <f>Sales_Data[[#This Row],[OrderQuantity]] *Sales_Data[[#This Row],[UnitCost]]</f>
        <v>437000</v>
      </c>
      <c r="P1178" s="7">
        <f>Sales_Data[[#This Row],[ItemCost]] +Sales_Data[[#This Row],[ShippingCost]]</f>
        <v>437473.29</v>
      </c>
      <c r="Q1178" s="7">
        <f>Sales_Data[[#This Row],[Gross Revenue]]-Sales_Data[[#This Row],[TotalFinancialCost]]</f>
        <v>252526.71000000002</v>
      </c>
      <c r="R1178" s="7">
        <f>Sales_Data[[#This Row],[Actul Bill Amount]]-Sales_Data[[#This Row],[ShippingCost]]</f>
        <v>684026.71</v>
      </c>
      <c r="S1178">
        <v>782</v>
      </c>
      <c r="T1178">
        <v>473.29</v>
      </c>
      <c r="U1178" t="s">
        <v>53</v>
      </c>
      <c r="V1178">
        <v>9500</v>
      </c>
      <c r="W1178" t="s">
        <v>33</v>
      </c>
      <c r="X1178" t="str">
        <f t="shared" si="37"/>
        <v>Delhi</v>
      </c>
    </row>
    <row r="1179" spans="1:24" x14ac:dyDescent="0.4">
      <c r="A1179">
        <v>101178</v>
      </c>
      <c r="B1179" s="5">
        <v>45682.933333333334</v>
      </c>
      <c r="C1179" s="3" t="str">
        <f>TEXT(Sales_Data[[#This Row],[OrderDate]],"mmmm")</f>
        <v>January</v>
      </c>
      <c r="D1179" s="3" t="str">
        <f t="shared" si="36"/>
        <v>2025</v>
      </c>
      <c r="E1179" t="s">
        <v>42</v>
      </c>
      <c r="F1179" t="s">
        <v>28</v>
      </c>
      <c r="G1179" t="s">
        <v>15</v>
      </c>
      <c r="H1179" t="s">
        <v>20</v>
      </c>
      <c r="I1179" t="s">
        <v>100</v>
      </c>
      <c r="J1179">
        <v>31</v>
      </c>
      <c r="K1179">
        <v>2500</v>
      </c>
      <c r="L1179" s="7">
        <f>Sales_Data[[#This Row],[OrderQuantity]] *Sales_Data[[#This Row],[UnitPrice]]</f>
        <v>77500</v>
      </c>
      <c r="M1179" s="7">
        <f>Sales_Data[[#This Row],[UnitPrice]]-Sales_Data[[#This Row],[UnitCost]]</f>
        <v>1000</v>
      </c>
      <c r="N1179" s="7">
        <f>Sales_Data[[#This Row],[Gross Revenue]]-Sales_Data[[#This Row],[Discount Amount ]]</f>
        <v>76500</v>
      </c>
      <c r="O1179" s="7">
        <f>Sales_Data[[#This Row],[OrderQuantity]] *Sales_Data[[#This Row],[UnitCost]]</f>
        <v>46500</v>
      </c>
      <c r="P1179" s="7">
        <f>Sales_Data[[#This Row],[ItemCost]] +Sales_Data[[#This Row],[ShippingCost]]</f>
        <v>46778.38</v>
      </c>
      <c r="Q1179" s="7">
        <f>Sales_Data[[#This Row],[Gross Revenue]]-Sales_Data[[#This Row],[TotalFinancialCost]]</f>
        <v>30721.620000000003</v>
      </c>
      <c r="R1179" s="7">
        <f>Sales_Data[[#This Row],[Actul Bill Amount]]-Sales_Data[[#This Row],[ShippingCost]]</f>
        <v>76221.62</v>
      </c>
      <c r="S1179">
        <v>572</v>
      </c>
      <c r="T1179">
        <v>278.38</v>
      </c>
      <c r="U1179" t="s">
        <v>54</v>
      </c>
      <c r="V1179">
        <v>1500</v>
      </c>
      <c r="W1179" t="s">
        <v>22</v>
      </c>
      <c r="X1179" t="str">
        <f t="shared" si="37"/>
        <v>Nagpur</v>
      </c>
    </row>
    <row r="1180" spans="1:24" x14ac:dyDescent="0.4">
      <c r="A1180">
        <v>101179</v>
      </c>
      <c r="B1180" s="5">
        <v>45747.001388888886</v>
      </c>
      <c r="C1180" s="3" t="str">
        <f>TEXT(Sales_Data[[#This Row],[OrderDate]],"mmmm")</f>
        <v>March</v>
      </c>
      <c r="D1180" s="3" t="str">
        <f t="shared" si="36"/>
        <v>2025</v>
      </c>
      <c r="E1180" t="s">
        <v>42</v>
      </c>
      <c r="F1180" t="s">
        <v>43</v>
      </c>
      <c r="G1180" t="s">
        <v>15</v>
      </c>
      <c r="H1180" t="s">
        <v>25</v>
      </c>
      <c r="I1180" t="s">
        <v>100</v>
      </c>
      <c r="J1180">
        <v>95</v>
      </c>
      <c r="K1180">
        <v>4500</v>
      </c>
      <c r="L1180" s="7">
        <f>Sales_Data[[#This Row],[OrderQuantity]] *Sales_Data[[#This Row],[UnitPrice]]</f>
        <v>427500</v>
      </c>
      <c r="M1180" s="7">
        <f>Sales_Data[[#This Row],[UnitPrice]]-Sales_Data[[#This Row],[UnitCost]]</f>
        <v>2000</v>
      </c>
      <c r="N1180" s="7">
        <f>Sales_Data[[#This Row],[Gross Revenue]]-Sales_Data[[#This Row],[Discount Amount ]]</f>
        <v>425500</v>
      </c>
      <c r="O1180" s="7">
        <f>Sales_Data[[#This Row],[OrderQuantity]] *Sales_Data[[#This Row],[UnitCost]]</f>
        <v>237500</v>
      </c>
      <c r="P1180" s="7">
        <f>Sales_Data[[#This Row],[ItemCost]] +Sales_Data[[#This Row],[ShippingCost]]</f>
        <v>238218.74</v>
      </c>
      <c r="Q1180" s="7">
        <f>Sales_Data[[#This Row],[Gross Revenue]]-Sales_Data[[#This Row],[TotalFinancialCost]]</f>
        <v>189281.26</v>
      </c>
      <c r="R1180" s="7">
        <f>Sales_Data[[#This Row],[Actul Bill Amount]]-Sales_Data[[#This Row],[ShippingCost]]</f>
        <v>424781.26</v>
      </c>
      <c r="S1180">
        <v>587</v>
      </c>
      <c r="T1180">
        <v>718.74</v>
      </c>
      <c r="U1180" t="s">
        <v>44</v>
      </c>
      <c r="V1180">
        <v>2500</v>
      </c>
      <c r="W1180" t="s">
        <v>27</v>
      </c>
      <c r="X1180" t="str">
        <f t="shared" si="37"/>
        <v>Mumbai</v>
      </c>
    </row>
    <row r="1181" spans="1:24" x14ac:dyDescent="0.4">
      <c r="A1181">
        <v>101180</v>
      </c>
      <c r="B1181" s="5">
        <v>45732.845833333333</v>
      </c>
      <c r="C1181" s="3" t="str">
        <f>TEXT(Sales_Data[[#This Row],[OrderDate]],"mmmm")</f>
        <v>March</v>
      </c>
      <c r="D1181" s="3" t="str">
        <f t="shared" si="36"/>
        <v>2025</v>
      </c>
      <c r="E1181" t="s">
        <v>19</v>
      </c>
      <c r="F1181" t="s">
        <v>43</v>
      </c>
      <c r="G1181" t="s">
        <v>31</v>
      </c>
      <c r="H1181" t="s">
        <v>16</v>
      </c>
      <c r="I1181" t="s">
        <v>100</v>
      </c>
      <c r="J1181">
        <v>94</v>
      </c>
      <c r="K1181">
        <v>4500</v>
      </c>
      <c r="L1181" s="7">
        <f>Sales_Data[[#This Row],[OrderQuantity]] *Sales_Data[[#This Row],[UnitPrice]]</f>
        <v>423000</v>
      </c>
      <c r="M1181" s="7">
        <f>Sales_Data[[#This Row],[UnitPrice]]-Sales_Data[[#This Row],[UnitCost]]</f>
        <v>2000</v>
      </c>
      <c r="N1181" s="7">
        <f>Sales_Data[[#This Row],[Gross Revenue]]-Sales_Data[[#This Row],[Discount Amount ]]</f>
        <v>421000</v>
      </c>
      <c r="O1181" s="7">
        <f>Sales_Data[[#This Row],[OrderQuantity]] *Sales_Data[[#This Row],[UnitCost]]</f>
        <v>235000</v>
      </c>
      <c r="P1181" s="7">
        <f>Sales_Data[[#This Row],[ItemCost]] +Sales_Data[[#This Row],[ShippingCost]]</f>
        <v>235246.06</v>
      </c>
      <c r="Q1181" s="7">
        <f>Sales_Data[[#This Row],[Gross Revenue]]-Sales_Data[[#This Row],[TotalFinancialCost]]</f>
        <v>187753.94</v>
      </c>
      <c r="R1181" s="7">
        <f>Sales_Data[[#This Row],[Actul Bill Amount]]-Sales_Data[[#This Row],[ShippingCost]]</f>
        <v>420753.94</v>
      </c>
      <c r="S1181">
        <v>338</v>
      </c>
      <c r="T1181">
        <v>246.06</v>
      </c>
      <c r="U1181" t="s">
        <v>44</v>
      </c>
      <c r="V1181">
        <v>2500</v>
      </c>
      <c r="W1181" t="s">
        <v>18</v>
      </c>
      <c r="X1181" t="str">
        <f t="shared" si="37"/>
        <v>Bengaluru</v>
      </c>
    </row>
    <row r="1182" spans="1:24" x14ac:dyDescent="0.4">
      <c r="A1182">
        <v>101181</v>
      </c>
      <c r="B1182" s="5">
        <v>45951.632638888892</v>
      </c>
      <c r="C1182" s="3" t="str">
        <f>TEXT(Sales_Data[[#This Row],[OrderDate]],"mmmm")</f>
        <v>October</v>
      </c>
      <c r="D1182" s="3" t="str">
        <f t="shared" si="36"/>
        <v>2025</v>
      </c>
      <c r="E1182" t="s">
        <v>50</v>
      </c>
      <c r="F1182" t="s">
        <v>24</v>
      </c>
      <c r="G1182" t="s">
        <v>15</v>
      </c>
      <c r="H1182" t="s">
        <v>25</v>
      </c>
      <c r="I1182" t="s">
        <v>100</v>
      </c>
      <c r="J1182">
        <v>18</v>
      </c>
      <c r="K1182">
        <v>3500</v>
      </c>
      <c r="L1182" s="7">
        <f>Sales_Data[[#This Row],[OrderQuantity]] *Sales_Data[[#This Row],[UnitPrice]]</f>
        <v>63000</v>
      </c>
      <c r="M1182" s="7">
        <f>Sales_Data[[#This Row],[UnitPrice]]-Sales_Data[[#This Row],[UnitCost]]</f>
        <v>1300</v>
      </c>
      <c r="N1182" s="7">
        <f>Sales_Data[[#This Row],[Gross Revenue]]-Sales_Data[[#This Row],[Discount Amount ]]</f>
        <v>61700</v>
      </c>
      <c r="O1182" s="7">
        <f>Sales_Data[[#This Row],[OrderQuantity]] *Sales_Data[[#This Row],[UnitCost]]</f>
        <v>39600</v>
      </c>
      <c r="P1182" s="7">
        <f>Sales_Data[[#This Row],[ItemCost]] +Sales_Data[[#This Row],[ShippingCost]]</f>
        <v>39919.620000000003</v>
      </c>
      <c r="Q1182" s="7">
        <f>Sales_Data[[#This Row],[Gross Revenue]]-Sales_Data[[#This Row],[TotalFinancialCost]]</f>
        <v>23080.379999999997</v>
      </c>
      <c r="R1182" s="7">
        <f>Sales_Data[[#This Row],[Actul Bill Amount]]-Sales_Data[[#This Row],[ShippingCost]]</f>
        <v>61380.38</v>
      </c>
      <c r="S1182">
        <v>723</v>
      </c>
      <c r="T1182">
        <v>319.62</v>
      </c>
      <c r="U1182" t="s">
        <v>59</v>
      </c>
      <c r="V1182">
        <v>2200</v>
      </c>
      <c r="W1182" t="s">
        <v>27</v>
      </c>
      <c r="X1182" t="str">
        <f t="shared" si="37"/>
        <v>Mumbai</v>
      </c>
    </row>
    <row r="1183" spans="1:24" x14ac:dyDescent="0.4">
      <c r="A1183">
        <v>101182</v>
      </c>
      <c r="B1183" s="5">
        <v>45867.538194444445</v>
      </c>
      <c r="C1183" s="3" t="str">
        <f>TEXT(Sales_Data[[#This Row],[OrderDate]],"mmmm")</f>
        <v>July</v>
      </c>
      <c r="D1183" s="3" t="str">
        <f t="shared" si="36"/>
        <v>2025</v>
      </c>
      <c r="E1183" t="s">
        <v>45</v>
      </c>
      <c r="F1183" t="s">
        <v>46</v>
      </c>
      <c r="G1183" t="s">
        <v>29</v>
      </c>
      <c r="H1183" t="s">
        <v>25</v>
      </c>
      <c r="I1183" t="s">
        <v>100</v>
      </c>
      <c r="J1183">
        <v>69</v>
      </c>
      <c r="K1183">
        <v>15000</v>
      </c>
      <c r="L1183" s="7">
        <f>Sales_Data[[#This Row],[OrderQuantity]] *Sales_Data[[#This Row],[UnitPrice]]</f>
        <v>1035000</v>
      </c>
      <c r="M1183" s="7">
        <f>Sales_Data[[#This Row],[UnitPrice]]-Sales_Data[[#This Row],[UnitCost]]</f>
        <v>5500</v>
      </c>
      <c r="N1183" s="7">
        <f>Sales_Data[[#This Row],[Gross Revenue]]-Sales_Data[[#This Row],[Discount Amount ]]</f>
        <v>1029500</v>
      </c>
      <c r="O1183" s="7">
        <f>Sales_Data[[#This Row],[OrderQuantity]] *Sales_Data[[#This Row],[UnitCost]]</f>
        <v>655500</v>
      </c>
      <c r="P1183" s="7">
        <f>Sales_Data[[#This Row],[ItemCost]] +Sales_Data[[#This Row],[ShippingCost]]</f>
        <v>656543.67000000004</v>
      </c>
      <c r="Q1183" s="7">
        <f>Sales_Data[[#This Row],[Gross Revenue]]-Sales_Data[[#This Row],[TotalFinancialCost]]</f>
        <v>378456.32999999996</v>
      </c>
      <c r="R1183" s="7">
        <f>Sales_Data[[#This Row],[Actul Bill Amount]]-Sales_Data[[#This Row],[ShippingCost]]</f>
        <v>1028456.33</v>
      </c>
      <c r="S1183">
        <v>1121</v>
      </c>
      <c r="T1183">
        <v>1043.67</v>
      </c>
      <c r="U1183" t="s">
        <v>53</v>
      </c>
      <c r="V1183">
        <v>9500</v>
      </c>
      <c r="W1183" t="s">
        <v>27</v>
      </c>
      <c r="X1183" t="str">
        <f t="shared" si="37"/>
        <v>Mumbai</v>
      </c>
    </row>
    <row r="1184" spans="1:24" x14ac:dyDescent="0.4">
      <c r="A1184">
        <v>101183</v>
      </c>
      <c r="B1184" s="5">
        <v>46004.395138888889</v>
      </c>
      <c r="C1184" s="3" t="str">
        <f>TEXT(Sales_Data[[#This Row],[OrderDate]],"mmmm")</f>
        <v>December</v>
      </c>
      <c r="D1184" s="3" t="str">
        <f t="shared" si="36"/>
        <v>2025</v>
      </c>
      <c r="E1184" t="s">
        <v>45</v>
      </c>
      <c r="F1184" t="s">
        <v>14</v>
      </c>
      <c r="G1184" t="s">
        <v>15</v>
      </c>
      <c r="H1184" t="s">
        <v>37</v>
      </c>
      <c r="I1184" t="s">
        <v>100</v>
      </c>
      <c r="J1184">
        <v>89</v>
      </c>
      <c r="K1184">
        <v>3200</v>
      </c>
      <c r="L1184" s="7">
        <f>Sales_Data[[#This Row],[OrderQuantity]] *Sales_Data[[#This Row],[UnitPrice]]</f>
        <v>284800</v>
      </c>
      <c r="M1184" s="7">
        <f>Sales_Data[[#This Row],[UnitPrice]]-Sales_Data[[#This Row],[UnitCost]]</f>
        <v>1200</v>
      </c>
      <c r="N1184" s="7">
        <f>Sales_Data[[#This Row],[Gross Revenue]]-Sales_Data[[#This Row],[Discount Amount ]]</f>
        <v>283600</v>
      </c>
      <c r="O1184" s="7">
        <f>Sales_Data[[#This Row],[OrderQuantity]] *Sales_Data[[#This Row],[UnitCost]]</f>
        <v>178000</v>
      </c>
      <c r="P1184" s="7">
        <f>Sales_Data[[#This Row],[ItemCost]] +Sales_Data[[#This Row],[ShippingCost]]</f>
        <v>178235.14</v>
      </c>
      <c r="Q1184" s="7">
        <f>Sales_Data[[#This Row],[Gross Revenue]]-Sales_Data[[#This Row],[TotalFinancialCost]]</f>
        <v>106564.85999999999</v>
      </c>
      <c r="R1184" s="7">
        <f>Sales_Data[[#This Row],[Actul Bill Amount]]-Sales_Data[[#This Row],[ShippingCost]]</f>
        <v>283364.86</v>
      </c>
      <c r="S1184">
        <v>1146</v>
      </c>
      <c r="T1184">
        <v>235.14</v>
      </c>
      <c r="U1184" t="s">
        <v>17</v>
      </c>
      <c r="V1184">
        <v>2000</v>
      </c>
      <c r="W1184" t="s">
        <v>38</v>
      </c>
      <c r="X1184" t="str">
        <f t="shared" si="37"/>
        <v>Kolkata</v>
      </c>
    </row>
    <row r="1185" spans="1:24" x14ac:dyDescent="0.4">
      <c r="A1185">
        <v>101184</v>
      </c>
      <c r="B1185" s="5">
        <v>45674.356249999997</v>
      </c>
      <c r="C1185" s="3" t="str">
        <f>TEXT(Sales_Data[[#This Row],[OrderDate]],"mmmm")</f>
        <v>January</v>
      </c>
      <c r="D1185" s="3" t="str">
        <f t="shared" si="36"/>
        <v>2025</v>
      </c>
      <c r="E1185" t="s">
        <v>50</v>
      </c>
      <c r="F1185" t="s">
        <v>55</v>
      </c>
      <c r="G1185" t="s">
        <v>29</v>
      </c>
      <c r="H1185" t="s">
        <v>16</v>
      </c>
      <c r="I1185" t="s">
        <v>100</v>
      </c>
      <c r="J1185">
        <v>3</v>
      </c>
      <c r="K1185">
        <v>600</v>
      </c>
      <c r="L1185" s="7">
        <f>Sales_Data[[#This Row],[OrderQuantity]] *Sales_Data[[#This Row],[UnitPrice]]</f>
        <v>1800</v>
      </c>
      <c r="M1185" s="7">
        <f>Sales_Data[[#This Row],[UnitPrice]]-Sales_Data[[#This Row],[UnitCost]]</f>
        <v>250</v>
      </c>
      <c r="N1185" s="7">
        <f>Sales_Data[[#This Row],[Gross Revenue]]-Sales_Data[[#This Row],[Discount Amount ]]</f>
        <v>1550</v>
      </c>
      <c r="O1185" s="7">
        <f>Sales_Data[[#This Row],[OrderQuantity]] *Sales_Data[[#This Row],[UnitCost]]</f>
        <v>1050</v>
      </c>
      <c r="P1185" s="7">
        <f>Sales_Data[[#This Row],[ItemCost]] +Sales_Data[[#This Row],[ShippingCost]]</f>
        <v>1692.8</v>
      </c>
      <c r="Q1185" s="7">
        <f>Sales_Data[[#This Row],[Gross Revenue]]-Sales_Data[[#This Row],[TotalFinancialCost]]</f>
        <v>107.20000000000005</v>
      </c>
      <c r="R1185" s="7">
        <f>Sales_Data[[#This Row],[Actul Bill Amount]]-Sales_Data[[#This Row],[ShippingCost]]</f>
        <v>907.2</v>
      </c>
      <c r="S1185">
        <v>753</v>
      </c>
      <c r="T1185">
        <v>642.79999999999995</v>
      </c>
      <c r="U1185" t="s">
        <v>57</v>
      </c>
      <c r="V1185">
        <v>350</v>
      </c>
      <c r="W1185" t="s">
        <v>18</v>
      </c>
      <c r="X1185" t="str">
        <f t="shared" si="37"/>
        <v>Bengaluru</v>
      </c>
    </row>
    <row r="1186" spans="1:24" x14ac:dyDescent="0.4">
      <c r="A1186">
        <v>101185</v>
      </c>
      <c r="B1186" s="5">
        <v>45785.657638888886</v>
      </c>
      <c r="C1186" s="3" t="str">
        <f>TEXT(Sales_Data[[#This Row],[OrderDate]],"mmmm")</f>
        <v>May</v>
      </c>
      <c r="D1186" s="3" t="str">
        <f t="shared" si="36"/>
        <v>2025</v>
      </c>
      <c r="E1186" t="s">
        <v>50</v>
      </c>
      <c r="F1186" t="s">
        <v>40</v>
      </c>
      <c r="G1186" t="s">
        <v>29</v>
      </c>
      <c r="H1186" t="s">
        <v>25</v>
      </c>
      <c r="I1186" t="s">
        <v>100</v>
      </c>
      <c r="J1186">
        <v>63</v>
      </c>
      <c r="K1186">
        <v>1500</v>
      </c>
      <c r="L1186" s="7">
        <f>Sales_Data[[#This Row],[OrderQuantity]] *Sales_Data[[#This Row],[UnitPrice]]</f>
        <v>94500</v>
      </c>
      <c r="M1186" s="7">
        <f>Sales_Data[[#This Row],[UnitPrice]]-Sales_Data[[#This Row],[UnitCost]]</f>
        <v>700</v>
      </c>
      <c r="N1186" s="7">
        <f>Sales_Data[[#This Row],[Gross Revenue]]-Sales_Data[[#This Row],[Discount Amount ]]</f>
        <v>93800</v>
      </c>
      <c r="O1186" s="7">
        <f>Sales_Data[[#This Row],[OrderQuantity]] *Sales_Data[[#This Row],[UnitCost]]</f>
        <v>50400</v>
      </c>
      <c r="P1186" s="7">
        <f>Sales_Data[[#This Row],[ItemCost]] +Sales_Data[[#This Row],[ShippingCost]]</f>
        <v>51849.83</v>
      </c>
      <c r="Q1186" s="7">
        <f>Sales_Data[[#This Row],[Gross Revenue]]-Sales_Data[[#This Row],[TotalFinancialCost]]</f>
        <v>42650.17</v>
      </c>
      <c r="R1186" s="7">
        <f>Sales_Data[[#This Row],[Actul Bill Amount]]-Sales_Data[[#This Row],[ShippingCost]]</f>
        <v>92350.17</v>
      </c>
      <c r="S1186">
        <v>378</v>
      </c>
      <c r="T1186">
        <v>1449.83</v>
      </c>
      <c r="U1186" t="s">
        <v>52</v>
      </c>
      <c r="V1186">
        <v>800</v>
      </c>
      <c r="W1186" t="s">
        <v>27</v>
      </c>
      <c r="X1186" t="str">
        <f t="shared" si="37"/>
        <v>Mumbai</v>
      </c>
    </row>
    <row r="1187" spans="1:24" x14ac:dyDescent="0.4">
      <c r="A1187">
        <v>101186</v>
      </c>
      <c r="B1187" s="5">
        <v>46021.361111111109</v>
      </c>
      <c r="C1187" s="3" t="str">
        <f>TEXT(Sales_Data[[#This Row],[OrderDate]],"mmmm")</f>
        <v>December</v>
      </c>
      <c r="D1187" s="3" t="str">
        <f t="shared" si="36"/>
        <v>2025</v>
      </c>
      <c r="E1187" t="s">
        <v>39</v>
      </c>
      <c r="F1187" t="s">
        <v>40</v>
      </c>
      <c r="G1187" t="s">
        <v>29</v>
      </c>
      <c r="H1187" t="s">
        <v>32</v>
      </c>
      <c r="I1187" t="s">
        <v>100</v>
      </c>
      <c r="J1187">
        <v>5</v>
      </c>
      <c r="K1187">
        <v>5500</v>
      </c>
      <c r="L1187" s="7">
        <f>Sales_Data[[#This Row],[OrderQuantity]] *Sales_Data[[#This Row],[UnitPrice]]</f>
        <v>27500</v>
      </c>
      <c r="M1187" s="7">
        <f>Sales_Data[[#This Row],[UnitPrice]]-Sales_Data[[#This Row],[UnitCost]]</f>
        <v>2000</v>
      </c>
      <c r="N1187" s="7">
        <f>Sales_Data[[#This Row],[Gross Revenue]]-Sales_Data[[#This Row],[Discount Amount ]]</f>
        <v>25500</v>
      </c>
      <c r="O1187" s="7">
        <f>Sales_Data[[#This Row],[OrderQuantity]] *Sales_Data[[#This Row],[UnitCost]]</f>
        <v>17500</v>
      </c>
      <c r="P1187" s="7">
        <f>Sales_Data[[#This Row],[ItemCost]] +Sales_Data[[#This Row],[ShippingCost]]</f>
        <v>18602.2</v>
      </c>
      <c r="Q1187" s="7">
        <f>Sales_Data[[#This Row],[Gross Revenue]]-Sales_Data[[#This Row],[TotalFinancialCost]]</f>
        <v>8897.7999999999993</v>
      </c>
      <c r="R1187" s="7">
        <f>Sales_Data[[#This Row],[Actul Bill Amount]]-Sales_Data[[#This Row],[ShippingCost]]</f>
        <v>24397.8</v>
      </c>
      <c r="S1187">
        <v>771</v>
      </c>
      <c r="T1187">
        <v>1102.2</v>
      </c>
      <c r="U1187" t="s">
        <v>41</v>
      </c>
      <c r="V1187">
        <v>3500</v>
      </c>
      <c r="W1187" t="s">
        <v>33</v>
      </c>
      <c r="X1187" t="str">
        <f t="shared" si="37"/>
        <v>Delhi</v>
      </c>
    </row>
    <row r="1188" spans="1:24" x14ac:dyDescent="0.4">
      <c r="A1188">
        <v>101187</v>
      </c>
      <c r="B1188" s="5">
        <v>45908.493750000001</v>
      </c>
      <c r="C1188" s="3" t="str">
        <f>TEXT(Sales_Data[[#This Row],[OrderDate]],"mmmm")</f>
        <v>September</v>
      </c>
      <c r="D1188" s="3" t="str">
        <f t="shared" si="36"/>
        <v>2025</v>
      </c>
      <c r="E1188" t="s">
        <v>50</v>
      </c>
      <c r="F1188" t="s">
        <v>35</v>
      </c>
      <c r="G1188" t="s">
        <v>15</v>
      </c>
      <c r="H1188" t="s">
        <v>37</v>
      </c>
      <c r="I1188" t="s">
        <v>100</v>
      </c>
      <c r="J1188">
        <v>72</v>
      </c>
      <c r="K1188">
        <v>8500</v>
      </c>
      <c r="L1188" s="7">
        <f>Sales_Data[[#This Row],[OrderQuantity]] *Sales_Data[[#This Row],[UnitPrice]]</f>
        <v>612000</v>
      </c>
      <c r="M1188" s="7">
        <f>Sales_Data[[#This Row],[UnitPrice]]-Sales_Data[[#This Row],[UnitCost]]</f>
        <v>3000</v>
      </c>
      <c r="N1188" s="7">
        <f>Sales_Data[[#This Row],[Gross Revenue]]-Sales_Data[[#This Row],[Discount Amount ]]</f>
        <v>609000</v>
      </c>
      <c r="O1188" s="7">
        <f>Sales_Data[[#This Row],[OrderQuantity]] *Sales_Data[[#This Row],[UnitCost]]</f>
        <v>396000</v>
      </c>
      <c r="P1188" s="7">
        <f>Sales_Data[[#This Row],[ItemCost]] +Sales_Data[[#This Row],[ShippingCost]]</f>
        <v>396486.02</v>
      </c>
      <c r="Q1188" s="7">
        <f>Sales_Data[[#This Row],[Gross Revenue]]-Sales_Data[[#This Row],[TotalFinancialCost]]</f>
        <v>215513.97999999998</v>
      </c>
      <c r="R1188" s="7">
        <f>Sales_Data[[#This Row],[Actul Bill Amount]]-Sales_Data[[#This Row],[ShippingCost]]</f>
        <v>608513.98</v>
      </c>
      <c r="S1188">
        <v>707</v>
      </c>
      <c r="T1188">
        <v>486.02</v>
      </c>
      <c r="U1188" t="s">
        <v>49</v>
      </c>
      <c r="V1188">
        <v>5500</v>
      </c>
      <c r="W1188" t="s">
        <v>38</v>
      </c>
      <c r="X1188" t="str">
        <f t="shared" si="37"/>
        <v>Kolkata</v>
      </c>
    </row>
    <row r="1189" spans="1:24" x14ac:dyDescent="0.4">
      <c r="A1189">
        <v>101188</v>
      </c>
      <c r="B1189" s="5">
        <v>45836.879861111112</v>
      </c>
      <c r="C1189" s="3" t="str">
        <f>TEXT(Sales_Data[[#This Row],[OrderDate]],"mmmm")</f>
        <v>June</v>
      </c>
      <c r="D1189" s="3" t="str">
        <f t="shared" si="36"/>
        <v>2025</v>
      </c>
      <c r="E1189" t="s">
        <v>39</v>
      </c>
      <c r="F1189" t="s">
        <v>24</v>
      </c>
      <c r="G1189" t="s">
        <v>31</v>
      </c>
      <c r="H1189" t="s">
        <v>32</v>
      </c>
      <c r="I1189" t="s">
        <v>100</v>
      </c>
      <c r="J1189">
        <v>58</v>
      </c>
      <c r="K1189">
        <v>45000</v>
      </c>
      <c r="L1189" s="7">
        <f>Sales_Data[[#This Row],[OrderQuantity]] *Sales_Data[[#This Row],[UnitPrice]]</f>
        <v>2610000</v>
      </c>
      <c r="M1189" s="7">
        <f>Sales_Data[[#This Row],[UnitPrice]]-Sales_Data[[#This Row],[UnitCost]]</f>
        <v>13000</v>
      </c>
      <c r="N1189" s="7">
        <f>Sales_Data[[#This Row],[Gross Revenue]]-Sales_Data[[#This Row],[Discount Amount ]]</f>
        <v>2597000</v>
      </c>
      <c r="O1189" s="7">
        <f>Sales_Data[[#This Row],[OrderQuantity]] *Sales_Data[[#This Row],[UnitCost]]</f>
        <v>1856000</v>
      </c>
      <c r="P1189" s="7">
        <f>Sales_Data[[#This Row],[ItemCost]] +Sales_Data[[#This Row],[ShippingCost]]</f>
        <v>1856937.6</v>
      </c>
      <c r="Q1189" s="7">
        <f>Sales_Data[[#This Row],[Gross Revenue]]-Sales_Data[[#This Row],[TotalFinancialCost]]</f>
        <v>753062.39999999991</v>
      </c>
      <c r="R1189" s="7">
        <f>Sales_Data[[#This Row],[Actul Bill Amount]]-Sales_Data[[#This Row],[ShippingCost]]</f>
        <v>2596062.4</v>
      </c>
      <c r="S1189">
        <v>837</v>
      </c>
      <c r="T1189">
        <v>937.6</v>
      </c>
      <c r="U1189" t="s">
        <v>26</v>
      </c>
      <c r="V1189">
        <v>32000</v>
      </c>
      <c r="W1189" t="s">
        <v>33</v>
      </c>
      <c r="X1189" t="str">
        <f t="shared" si="37"/>
        <v>Delhi</v>
      </c>
    </row>
    <row r="1190" spans="1:24" x14ac:dyDescent="0.4">
      <c r="A1190">
        <v>101189</v>
      </c>
      <c r="B1190" s="5">
        <v>45839.986805555556</v>
      </c>
      <c r="C1190" s="3" t="str">
        <f>TEXT(Sales_Data[[#This Row],[OrderDate]],"mmmm")</f>
        <v>July</v>
      </c>
      <c r="D1190" s="3" t="str">
        <f t="shared" si="36"/>
        <v>2025</v>
      </c>
      <c r="E1190" t="s">
        <v>13</v>
      </c>
      <c r="F1190" t="s">
        <v>24</v>
      </c>
      <c r="G1190" t="s">
        <v>15</v>
      </c>
      <c r="H1190" t="s">
        <v>16</v>
      </c>
      <c r="I1190" t="s">
        <v>100</v>
      </c>
      <c r="J1190">
        <v>52</v>
      </c>
      <c r="K1190">
        <v>45000</v>
      </c>
      <c r="L1190" s="7">
        <f>Sales_Data[[#This Row],[OrderQuantity]] *Sales_Data[[#This Row],[UnitPrice]]</f>
        <v>2340000</v>
      </c>
      <c r="M1190" s="7">
        <f>Sales_Data[[#This Row],[UnitPrice]]-Sales_Data[[#This Row],[UnitCost]]</f>
        <v>13000</v>
      </c>
      <c r="N1190" s="7">
        <f>Sales_Data[[#This Row],[Gross Revenue]]-Sales_Data[[#This Row],[Discount Amount ]]</f>
        <v>2327000</v>
      </c>
      <c r="O1190" s="7">
        <f>Sales_Data[[#This Row],[OrderQuantity]] *Sales_Data[[#This Row],[UnitCost]]</f>
        <v>1664000</v>
      </c>
      <c r="P1190" s="7">
        <f>Sales_Data[[#This Row],[ItemCost]] +Sales_Data[[#This Row],[ShippingCost]]</f>
        <v>1664384.54</v>
      </c>
      <c r="Q1190" s="7">
        <f>Sales_Data[[#This Row],[Gross Revenue]]-Sales_Data[[#This Row],[TotalFinancialCost]]</f>
        <v>675615.46</v>
      </c>
      <c r="R1190" s="7">
        <f>Sales_Data[[#This Row],[Actul Bill Amount]]-Sales_Data[[#This Row],[ShippingCost]]</f>
        <v>2326615.46</v>
      </c>
      <c r="S1190">
        <v>822</v>
      </c>
      <c r="T1190">
        <v>384.54</v>
      </c>
      <c r="U1190" t="s">
        <v>26</v>
      </c>
      <c r="V1190">
        <v>32000</v>
      </c>
      <c r="W1190" t="s">
        <v>18</v>
      </c>
      <c r="X1190" t="str">
        <f t="shared" si="37"/>
        <v>Bengaluru</v>
      </c>
    </row>
    <row r="1191" spans="1:24" x14ac:dyDescent="0.4">
      <c r="A1191">
        <v>101190</v>
      </c>
      <c r="B1191" s="5">
        <v>45809.156944444447</v>
      </c>
      <c r="C1191" s="3" t="str">
        <f>TEXT(Sales_Data[[#This Row],[OrderDate]],"mmmm")</f>
        <v>June</v>
      </c>
      <c r="D1191" s="3" t="str">
        <f t="shared" si="36"/>
        <v>2025</v>
      </c>
      <c r="E1191" t="s">
        <v>50</v>
      </c>
      <c r="F1191" t="s">
        <v>14</v>
      </c>
      <c r="G1191" t="s">
        <v>15</v>
      </c>
      <c r="H1191" t="s">
        <v>25</v>
      </c>
      <c r="I1191" t="s">
        <v>100</v>
      </c>
      <c r="J1191">
        <v>57</v>
      </c>
      <c r="K1191">
        <v>6500</v>
      </c>
      <c r="L1191" s="7">
        <f>Sales_Data[[#This Row],[OrderQuantity]] *Sales_Data[[#This Row],[UnitPrice]]</f>
        <v>370500</v>
      </c>
      <c r="M1191" s="7">
        <f>Sales_Data[[#This Row],[UnitPrice]]-Sales_Data[[#This Row],[UnitCost]]</f>
        <v>2300</v>
      </c>
      <c r="N1191" s="7">
        <f>Sales_Data[[#This Row],[Gross Revenue]]-Sales_Data[[#This Row],[Discount Amount ]]</f>
        <v>368200</v>
      </c>
      <c r="O1191" s="7">
        <f>Sales_Data[[#This Row],[OrderQuantity]] *Sales_Data[[#This Row],[UnitCost]]</f>
        <v>239400</v>
      </c>
      <c r="P1191" s="7">
        <f>Sales_Data[[#This Row],[ItemCost]] +Sales_Data[[#This Row],[ShippingCost]]</f>
        <v>239765.89</v>
      </c>
      <c r="Q1191" s="7">
        <f>Sales_Data[[#This Row],[Gross Revenue]]-Sales_Data[[#This Row],[TotalFinancialCost]]</f>
        <v>130734.10999999999</v>
      </c>
      <c r="R1191" s="7">
        <f>Sales_Data[[#This Row],[Actul Bill Amount]]-Sales_Data[[#This Row],[ShippingCost]]</f>
        <v>367834.11</v>
      </c>
      <c r="S1191">
        <v>1112</v>
      </c>
      <c r="T1191">
        <v>365.89</v>
      </c>
      <c r="U1191" t="s">
        <v>21</v>
      </c>
      <c r="V1191">
        <v>4200</v>
      </c>
      <c r="W1191" t="s">
        <v>27</v>
      </c>
      <c r="X1191" t="str">
        <f t="shared" si="37"/>
        <v>Mumbai</v>
      </c>
    </row>
    <row r="1192" spans="1:24" x14ac:dyDescent="0.4">
      <c r="A1192">
        <v>101191</v>
      </c>
      <c r="B1192" s="5">
        <v>45682.342361111114</v>
      </c>
      <c r="C1192" s="3" t="str">
        <f>TEXT(Sales_Data[[#This Row],[OrderDate]],"mmmm")</f>
        <v>January</v>
      </c>
      <c r="D1192" s="3" t="str">
        <f t="shared" si="36"/>
        <v>2025</v>
      </c>
      <c r="E1192" t="s">
        <v>34</v>
      </c>
      <c r="F1192" t="s">
        <v>55</v>
      </c>
      <c r="G1192" t="s">
        <v>15</v>
      </c>
      <c r="H1192" t="s">
        <v>25</v>
      </c>
      <c r="I1192" t="s">
        <v>100</v>
      </c>
      <c r="J1192">
        <v>16</v>
      </c>
      <c r="K1192">
        <v>600</v>
      </c>
      <c r="L1192" s="7">
        <f>Sales_Data[[#This Row],[OrderQuantity]] *Sales_Data[[#This Row],[UnitPrice]]</f>
        <v>9600</v>
      </c>
      <c r="M1192" s="7">
        <f>Sales_Data[[#This Row],[UnitPrice]]-Sales_Data[[#This Row],[UnitCost]]</f>
        <v>250</v>
      </c>
      <c r="N1192" s="7">
        <f>Sales_Data[[#This Row],[Gross Revenue]]-Sales_Data[[#This Row],[Discount Amount ]]</f>
        <v>9350</v>
      </c>
      <c r="O1192" s="7">
        <f>Sales_Data[[#This Row],[OrderQuantity]] *Sales_Data[[#This Row],[UnitCost]]</f>
        <v>5600</v>
      </c>
      <c r="P1192" s="7">
        <f>Sales_Data[[#This Row],[ItemCost]] +Sales_Data[[#This Row],[ShippingCost]]</f>
        <v>6109.71</v>
      </c>
      <c r="Q1192" s="7">
        <f>Sales_Data[[#This Row],[Gross Revenue]]-Sales_Data[[#This Row],[TotalFinancialCost]]</f>
        <v>3490.29</v>
      </c>
      <c r="R1192" s="7">
        <f>Sales_Data[[#This Row],[Actul Bill Amount]]-Sales_Data[[#This Row],[ShippingCost]]</f>
        <v>8840.2900000000009</v>
      </c>
      <c r="S1192">
        <v>582</v>
      </c>
      <c r="T1192">
        <v>509.71</v>
      </c>
      <c r="U1192" t="s">
        <v>57</v>
      </c>
      <c r="V1192">
        <v>350</v>
      </c>
      <c r="W1192" t="s">
        <v>27</v>
      </c>
      <c r="X1192" t="str">
        <f t="shared" si="37"/>
        <v>Mumbai</v>
      </c>
    </row>
    <row r="1193" spans="1:24" x14ac:dyDescent="0.4">
      <c r="A1193">
        <v>101192</v>
      </c>
      <c r="B1193" s="5">
        <v>45837.715277777781</v>
      </c>
      <c r="C1193" s="3" t="str">
        <f>TEXT(Sales_Data[[#This Row],[OrderDate]],"mmmm")</f>
        <v>June</v>
      </c>
      <c r="D1193" s="3" t="str">
        <f t="shared" si="36"/>
        <v>2025</v>
      </c>
      <c r="E1193" t="s">
        <v>50</v>
      </c>
      <c r="F1193" t="s">
        <v>28</v>
      </c>
      <c r="G1193" t="s">
        <v>15</v>
      </c>
      <c r="H1193" t="s">
        <v>20</v>
      </c>
      <c r="I1193" t="s">
        <v>100</v>
      </c>
      <c r="J1193">
        <v>98</v>
      </c>
      <c r="K1193">
        <v>2500</v>
      </c>
      <c r="L1193" s="7">
        <f>Sales_Data[[#This Row],[OrderQuantity]] *Sales_Data[[#This Row],[UnitPrice]]</f>
        <v>245000</v>
      </c>
      <c r="M1193" s="7">
        <f>Sales_Data[[#This Row],[UnitPrice]]-Sales_Data[[#This Row],[UnitCost]]</f>
        <v>1000</v>
      </c>
      <c r="N1193" s="7">
        <f>Sales_Data[[#This Row],[Gross Revenue]]-Sales_Data[[#This Row],[Discount Amount ]]</f>
        <v>244000</v>
      </c>
      <c r="O1193" s="7">
        <f>Sales_Data[[#This Row],[OrderQuantity]] *Sales_Data[[#This Row],[UnitCost]]</f>
        <v>147000</v>
      </c>
      <c r="P1193" s="7">
        <f>Sales_Data[[#This Row],[ItemCost]] +Sales_Data[[#This Row],[ShippingCost]]</f>
        <v>148020.81</v>
      </c>
      <c r="Q1193" s="7">
        <f>Sales_Data[[#This Row],[Gross Revenue]]-Sales_Data[[#This Row],[TotalFinancialCost]]</f>
        <v>96979.19</v>
      </c>
      <c r="R1193" s="7">
        <f>Sales_Data[[#This Row],[Actul Bill Amount]]-Sales_Data[[#This Row],[ShippingCost]]</f>
        <v>242979.19</v>
      </c>
      <c r="S1193">
        <v>1010</v>
      </c>
      <c r="T1193">
        <v>1020.81</v>
      </c>
      <c r="U1193" t="s">
        <v>54</v>
      </c>
      <c r="V1193">
        <v>1500</v>
      </c>
      <c r="W1193" t="s">
        <v>22</v>
      </c>
      <c r="X1193" t="str">
        <f t="shared" si="37"/>
        <v>Nagpur</v>
      </c>
    </row>
    <row r="1194" spans="1:24" x14ac:dyDescent="0.4">
      <c r="A1194">
        <v>101193</v>
      </c>
      <c r="B1194" s="5">
        <v>45855.655555555553</v>
      </c>
      <c r="C1194" s="3" t="str">
        <f>TEXT(Sales_Data[[#This Row],[OrderDate]],"mmmm")</f>
        <v>July</v>
      </c>
      <c r="D1194" s="3" t="str">
        <f t="shared" si="36"/>
        <v>2025</v>
      </c>
      <c r="E1194" t="s">
        <v>34</v>
      </c>
      <c r="F1194" t="s">
        <v>24</v>
      </c>
      <c r="G1194" t="s">
        <v>31</v>
      </c>
      <c r="H1194" t="s">
        <v>16</v>
      </c>
      <c r="I1194" t="s">
        <v>100</v>
      </c>
      <c r="J1194">
        <v>31</v>
      </c>
      <c r="K1194">
        <v>25000</v>
      </c>
      <c r="L1194" s="7">
        <f>Sales_Data[[#This Row],[OrderQuantity]] *Sales_Data[[#This Row],[UnitPrice]]</f>
        <v>775000</v>
      </c>
      <c r="M1194" s="7">
        <f>Sales_Data[[#This Row],[UnitPrice]]-Sales_Data[[#This Row],[UnitCost]]</f>
        <v>7000</v>
      </c>
      <c r="N1194" s="7">
        <f>Sales_Data[[#This Row],[Gross Revenue]]-Sales_Data[[#This Row],[Discount Amount ]]</f>
        <v>768000</v>
      </c>
      <c r="O1194" s="7">
        <f>Sales_Data[[#This Row],[OrderQuantity]] *Sales_Data[[#This Row],[UnitCost]]</f>
        <v>558000</v>
      </c>
      <c r="P1194" s="7">
        <f>Sales_Data[[#This Row],[ItemCost]] +Sales_Data[[#This Row],[ShippingCost]]</f>
        <v>558321.97</v>
      </c>
      <c r="Q1194" s="7">
        <f>Sales_Data[[#This Row],[Gross Revenue]]-Sales_Data[[#This Row],[TotalFinancialCost]]</f>
        <v>216678.03000000003</v>
      </c>
      <c r="R1194" s="7">
        <f>Sales_Data[[#This Row],[Actul Bill Amount]]-Sales_Data[[#This Row],[ShippingCost]]</f>
        <v>767678.03</v>
      </c>
      <c r="S1194">
        <v>383</v>
      </c>
      <c r="T1194">
        <v>321.97000000000003</v>
      </c>
      <c r="U1194" t="s">
        <v>60</v>
      </c>
      <c r="V1194">
        <v>18000</v>
      </c>
      <c r="W1194" t="s">
        <v>18</v>
      </c>
      <c r="X1194" t="str">
        <f t="shared" si="37"/>
        <v>Bengaluru</v>
      </c>
    </row>
    <row r="1195" spans="1:24" x14ac:dyDescent="0.4">
      <c r="A1195">
        <v>101194</v>
      </c>
      <c r="B1195" s="5">
        <v>46001.068749999999</v>
      </c>
      <c r="C1195" s="3" t="str">
        <f>TEXT(Sales_Data[[#This Row],[OrderDate]],"mmmm")</f>
        <v>December</v>
      </c>
      <c r="D1195" s="3" t="str">
        <f t="shared" si="36"/>
        <v>2025</v>
      </c>
      <c r="E1195" t="s">
        <v>45</v>
      </c>
      <c r="F1195" t="s">
        <v>14</v>
      </c>
      <c r="G1195" t="s">
        <v>29</v>
      </c>
      <c r="H1195" t="s">
        <v>37</v>
      </c>
      <c r="I1195" t="s">
        <v>100</v>
      </c>
      <c r="J1195">
        <v>7</v>
      </c>
      <c r="K1195">
        <v>3200</v>
      </c>
      <c r="L1195" s="7">
        <f>Sales_Data[[#This Row],[OrderQuantity]] *Sales_Data[[#This Row],[UnitPrice]]</f>
        <v>22400</v>
      </c>
      <c r="M1195" s="7">
        <f>Sales_Data[[#This Row],[UnitPrice]]-Sales_Data[[#This Row],[UnitCost]]</f>
        <v>1200</v>
      </c>
      <c r="N1195" s="7">
        <f>Sales_Data[[#This Row],[Gross Revenue]]-Sales_Data[[#This Row],[Discount Amount ]]</f>
        <v>21200</v>
      </c>
      <c r="O1195" s="7">
        <f>Sales_Data[[#This Row],[OrderQuantity]] *Sales_Data[[#This Row],[UnitCost]]</f>
        <v>14000</v>
      </c>
      <c r="P1195" s="7">
        <f>Sales_Data[[#This Row],[ItemCost]] +Sales_Data[[#This Row],[ShippingCost]]</f>
        <v>14404.5</v>
      </c>
      <c r="Q1195" s="7">
        <f>Sales_Data[[#This Row],[Gross Revenue]]-Sales_Data[[#This Row],[TotalFinancialCost]]</f>
        <v>7995.5</v>
      </c>
      <c r="R1195" s="7">
        <f>Sales_Data[[#This Row],[Actul Bill Amount]]-Sales_Data[[#This Row],[ShippingCost]]</f>
        <v>20795.5</v>
      </c>
      <c r="S1195">
        <v>551</v>
      </c>
      <c r="T1195">
        <v>404.5</v>
      </c>
      <c r="U1195" t="s">
        <v>17</v>
      </c>
      <c r="V1195">
        <v>2000</v>
      </c>
      <c r="W1195" t="s">
        <v>38</v>
      </c>
      <c r="X1195" t="str">
        <f t="shared" si="37"/>
        <v>Kolkata</v>
      </c>
    </row>
    <row r="1196" spans="1:24" x14ac:dyDescent="0.4">
      <c r="A1196">
        <v>101195</v>
      </c>
      <c r="B1196" s="5">
        <v>45818.572222222225</v>
      </c>
      <c r="C1196" s="3" t="str">
        <f>TEXT(Sales_Data[[#This Row],[OrderDate]],"mmmm")</f>
        <v>June</v>
      </c>
      <c r="D1196" s="3" t="str">
        <f t="shared" si="36"/>
        <v>2025</v>
      </c>
      <c r="E1196" t="s">
        <v>13</v>
      </c>
      <c r="F1196" t="s">
        <v>14</v>
      </c>
      <c r="G1196" t="s">
        <v>31</v>
      </c>
      <c r="H1196" t="s">
        <v>16</v>
      </c>
      <c r="I1196" t="s">
        <v>100</v>
      </c>
      <c r="J1196">
        <v>6</v>
      </c>
      <c r="K1196">
        <v>6500</v>
      </c>
      <c r="L1196" s="7">
        <f>Sales_Data[[#This Row],[OrderQuantity]] *Sales_Data[[#This Row],[UnitPrice]]</f>
        <v>39000</v>
      </c>
      <c r="M1196" s="7">
        <f>Sales_Data[[#This Row],[UnitPrice]]-Sales_Data[[#This Row],[UnitCost]]</f>
        <v>2300</v>
      </c>
      <c r="N1196" s="7">
        <f>Sales_Data[[#This Row],[Gross Revenue]]-Sales_Data[[#This Row],[Discount Amount ]]</f>
        <v>36700</v>
      </c>
      <c r="O1196" s="7">
        <f>Sales_Data[[#This Row],[OrderQuantity]] *Sales_Data[[#This Row],[UnitCost]]</f>
        <v>25200</v>
      </c>
      <c r="P1196" s="7">
        <f>Sales_Data[[#This Row],[ItemCost]] +Sales_Data[[#This Row],[ShippingCost]]</f>
        <v>25419.85</v>
      </c>
      <c r="Q1196" s="7">
        <f>Sales_Data[[#This Row],[Gross Revenue]]-Sales_Data[[#This Row],[TotalFinancialCost]]</f>
        <v>13580.150000000001</v>
      </c>
      <c r="R1196" s="7">
        <f>Sales_Data[[#This Row],[Actul Bill Amount]]-Sales_Data[[#This Row],[ShippingCost]]</f>
        <v>36480.15</v>
      </c>
      <c r="S1196">
        <v>1183</v>
      </c>
      <c r="T1196">
        <v>219.85</v>
      </c>
      <c r="U1196" t="s">
        <v>21</v>
      </c>
      <c r="V1196">
        <v>4200</v>
      </c>
      <c r="W1196" t="s">
        <v>18</v>
      </c>
      <c r="X1196" t="str">
        <f t="shared" si="37"/>
        <v>Bengaluru</v>
      </c>
    </row>
    <row r="1197" spans="1:24" x14ac:dyDescent="0.4">
      <c r="A1197">
        <v>101196</v>
      </c>
      <c r="B1197" s="5">
        <v>45834.946527777778</v>
      </c>
      <c r="C1197" s="3" t="str">
        <f>TEXT(Sales_Data[[#This Row],[OrderDate]],"mmmm")</f>
        <v>June</v>
      </c>
      <c r="D1197" s="3" t="str">
        <f t="shared" si="36"/>
        <v>2025</v>
      </c>
      <c r="E1197" t="s">
        <v>39</v>
      </c>
      <c r="F1197" t="s">
        <v>14</v>
      </c>
      <c r="G1197" t="s">
        <v>15</v>
      </c>
      <c r="H1197" t="s">
        <v>16</v>
      </c>
      <c r="I1197" t="s">
        <v>100</v>
      </c>
      <c r="J1197">
        <v>72</v>
      </c>
      <c r="K1197">
        <v>6500</v>
      </c>
      <c r="L1197" s="7">
        <f>Sales_Data[[#This Row],[OrderQuantity]] *Sales_Data[[#This Row],[UnitPrice]]</f>
        <v>468000</v>
      </c>
      <c r="M1197" s="7">
        <f>Sales_Data[[#This Row],[UnitPrice]]-Sales_Data[[#This Row],[UnitCost]]</f>
        <v>2300</v>
      </c>
      <c r="N1197" s="7">
        <f>Sales_Data[[#This Row],[Gross Revenue]]-Sales_Data[[#This Row],[Discount Amount ]]</f>
        <v>465700</v>
      </c>
      <c r="O1197" s="7">
        <f>Sales_Data[[#This Row],[OrderQuantity]] *Sales_Data[[#This Row],[UnitCost]]</f>
        <v>302400</v>
      </c>
      <c r="P1197" s="7">
        <f>Sales_Data[[#This Row],[ItemCost]] +Sales_Data[[#This Row],[ShippingCost]]</f>
        <v>303400.77</v>
      </c>
      <c r="Q1197" s="7">
        <f>Sales_Data[[#This Row],[Gross Revenue]]-Sales_Data[[#This Row],[TotalFinancialCost]]</f>
        <v>164599.22999999998</v>
      </c>
      <c r="R1197" s="7">
        <f>Sales_Data[[#This Row],[Actul Bill Amount]]-Sales_Data[[#This Row],[ShippingCost]]</f>
        <v>464699.23</v>
      </c>
      <c r="S1197">
        <v>502</v>
      </c>
      <c r="T1197">
        <v>1000.77</v>
      </c>
      <c r="U1197" t="s">
        <v>21</v>
      </c>
      <c r="V1197">
        <v>4200</v>
      </c>
      <c r="W1197" t="s">
        <v>18</v>
      </c>
      <c r="X1197" t="str">
        <f t="shared" si="37"/>
        <v>Bengaluru</v>
      </c>
    </row>
    <row r="1198" spans="1:24" x14ac:dyDescent="0.4">
      <c r="A1198">
        <v>101197</v>
      </c>
      <c r="B1198" s="5">
        <v>45942.162499999999</v>
      </c>
      <c r="C1198" s="3" t="str">
        <f>TEXT(Sales_Data[[#This Row],[OrderDate]],"mmmm")</f>
        <v>October</v>
      </c>
      <c r="D1198" s="3" t="str">
        <f t="shared" si="36"/>
        <v>2025</v>
      </c>
      <c r="E1198" t="s">
        <v>39</v>
      </c>
      <c r="F1198" t="s">
        <v>24</v>
      </c>
      <c r="G1198" t="s">
        <v>15</v>
      </c>
      <c r="H1198" t="s">
        <v>32</v>
      </c>
      <c r="I1198" t="s">
        <v>100</v>
      </c>
      <c r="J1198">
        <v>88</v>
      </c>
      <c r="K1198">
        <v>25000</v>
      </c>
      <c r="L1198" s="7">
        <f>Sales_Data[[#This Row],[OrderQuantity]] *Sales_Data[[#This Row],[UnitPrice]]</f>
        <v>2200000</v>
      </c>
      <c r="M1198" s="7">
        <f>Sales_Data[[#This Row],[UnitPrice]]-Sales_Data[[#This Row],[UnitCost]]</f>
        <v>7000</v>
      </c>
      <c r="N1198" s="7">
        <f>Sales_Data[[#This Row],[Gross Revenue]]-Sales_Data[[#This Row],[Discount Amount ]]</f>
        <v>2193000</v>
      </c>
      <c r="O1198" s="7">
        <f>Sales_Data[[#This Row],[OrderQuantity]] *Sales_Data[[#This Row],[UnitCost]]</f>
        <v>1584000</v>
      </c>
      <c r="P1198" s="7">
        <f>Sales_Data[[#This Row],[ItemCost]] +Sales_Data[[#This Row],[ShippingCost]]</f>
        <v>1585154.56</v>
      </c>
      <c r="Q1198" s="7">
        <f>Sales_Data[[#This Row],[Gross Revenue]]-Sales_Data[[#This Row],[TotalFinancialCost]]</f>
        <v>614845.43999999994</v>
      </c>
      <c r="R1198" s="7">
        <f>Sales_Data[[#This Row],[Actul Bill Amount]]-Sales_Data[[#This Row],[ShippingCost]]</f>
        <v>2191845.44</v>
      </c>
      <c r="S1198">
        <v>376</v>
      </c>
      <c r="T1198">
        <v>1154.56</v>
      </c>
      <c r="U1198" t="s">
        <v>60</v>
      </c>
      <c r="V1198">
        <v>18000</v>
      </c>
      <c r="W1198" t="s">
        <v>33</v>
      </c>
      <c r="X1198" t="str">
        <f t="shared" si="37"/>
        <v>Delhi</v>
      </c>
    </row>
    <row r="1199" spans="1:24" x14ac:dyDescent="0.4">
      <c r="A1199">
        <v>101198</v>
      </c>
      <c r="B1199" s="5">
        <v>45720.421527777777</v>
      </c>
      <c r="C1199" s="3" t="str">
        <f>TEXT(Sales_Data[[#This Row],[OrderDate]],"mmmm")</f>
        <v>March</v>
      </c>
      <c r="D1199" s="3" t="str">
        <f t="shared" si="36"/>
        <v>2025</v>
      </c>
      <c r="E1199" t="s">
        <v>19</v>
      </c>
      <c r="F1199" t="s">
        <v>35</v>
      </c>
      <c r="G1199" t="s">
        <v>31</v>
      </c>
      <c r="H1199" t="s">
        <v>37</v>
      </c>
      <c r="I1199" t="s">
        <v>100</v>
      </c>
      <c r="J1199">
        <v>80</v>
      </c>
      <c r="K1199">
        <v>8500</v>
      </c>
      <c r="L1199" s="7">
        <f>Sales_Data[[#This Row],[OrderQuantity]] *Sales_Data[[#This Row],[UnitPrice]]</f>
        <v>680000</v>
      </c>
      <c r="M1199" s="7">
        <f>Sales_Data[[#This Row],[UnitPrice]]-Sales_Data[[#This Row],[UnitCost]]</f>
        <v>3000</v>
      </c>
      <c r="N1199" s="7">
        <f>Sales_Data[[#This Row],[Gross Revenue]]-Sales_Data[[#This Row],[Discount Amount ]]</f>
        <v>677000</v>
      </c>
      <c r="O1199" s="7">
        <f>Sales_Data[[#This Row],[OrderQuantity]] *Sales_Data[[#This Row],[UnitCost]]</f>
        <v>440000</v>
      </c>
      <c r="P1199" s="7">
        <f>Sales_Data[[#This Row],[ItemCost]] +Sales_Data[[#This Row],[ShippingCost]]</f>
        <v>440991</v>
      </c>
      <c r="Q1199" s="7">
        <f>Sales_Data[[#This Row],[Gross Revenue]]-Sales_Data[[#This Row],[TotalFinancialCost]]</f>
        <v>239009</v>
      </c>
      <c r="R1199" s="7">
        <f>Sales_Data[[#This Row],[Actul Bill Amount]]-Sales_Data[[#This Row],[ShippingCost]]</f>
        <v>676009</v>
      </c>
      <c r="S1199">
        <v>520</v>
      </c>
      <c r="T1199">
        <v>991</v>
      </c>
      <c r="U1199" t="s">
        <v>49</v>
      </c>
      <c r="V1199">
        <v>5500</v>
      </c>
      <c r="W1199" t="s">
        <v>38</v>
      </c>
      <c r="X1199" t="str">
        <f t="shared" si="37"/>
        <v>Kolkata</v>
      </c>
    </row>
    <row r="1200" spans="1:24" x14ac:dyDescent="0.4">
      <c r="A1200">
        <v>101199</v>
      </c>
      <c r="B1200" s="5">
        <v>45807.154861111114</v>
      </c>
      <c r="C1200" s="3" t="str">
        <f>TEXT(Sales_Data[[#This Row],[OrderDate]],"mmmm")</f>
        <v>May</v>
      </c>
      <c r="D1200" s="3" t="str">
        <f t="shared" si="36"/>
        <v>2025</v>
      </c>
      <c r="E1200" t="s">
        <v>13</v>
      </c>
      <c r="F1200" t="s">
        <v>14</v>
      </c>
      <c r="G1200" t="s">
        <v>29</v>
      </c>
      <c r="H1200" t="s">
        <v>25</v>
      </c>
      <c r="I1200" t="s">
        <v>100</v>
      </c>
      <c r="J1200">
        <v>76</v>
      </c>
      <c r="K1200">
        <v>6500</v>
      </c>
      <c r="L1200" s="7">
        <f>Sales_Data[[#This Row],[OrderQuantity]] *Sales_Data[[#This Row],[UnitPrice]]</f>
        <v>494000</v>
      </c>
      <c r="M1200" s="7">
        <f>Sales_Data[[#This Row],[UnitPrice]]-Sales_Data[[#This Row],[UnitCost]]</f>
        <v>2300</v>
      </c>
      <c r="N1200" s="7">
        <f>Sales_Data[[#This Row],[Gross Revenue]]-Sales_Data[[#This Row],[Discount Amount ]]</f>
        <v>491700</v>
      </c>
      <c r="O1200" s="7">
        <f>Sales_Data[[#This Row],[OrderQuantity]] *Sales_Data[[#This Row],[UnitCost]]</f>
        <v>319200</v>
      </c>
      <c r="P1200" s="7">
        <f>Sales_Data[[#This Row],[ItemCost]] +Sales_Data[[#This Row],[ShippingCost]]</f>
        <v>319763.82</v>
      </c>
      <c r="Q1200" s="7">
        <f>Sales_Data[[#This Row],[Gross Revenue]]-Sales_Data[[#This Row],[TotalFinancialCost]]</f>
        <v>174236.18</v>
      </c>
      <c r="R1200" s="7">
        <f>Sales_Data[[#This Row],[Actul Bill Amount]]-Sales_Data[[#This Row],[ShippingCost]]</f>
        <v>491136.18</v>
      </c>
      <c r="S1200">
        <v>834</v>
      </c>
      <c r="T1200">
        <v>563.82000000000005</v>
      </c>
      <c r="U1200" t="s">
        <v>21</v>
      </c>
      <c r="V1200">
        <v>4200</v>
      </c>
      <c r="W1200" t="s">
        <v>27</v>
      </c>
      <c r="X1200" t="str">
        <f t="shared" si="37"/>
        <v>Mumbai</v>
      </c>
    </row>
    <row r="1201" spans="1:24" x14ac:dyDescent="0.4">
      <c r="A1201">
        <v>101200</v>
      </c>
      <c r="B1201" s="5">
        <v>45811.080555555556</v>
      </c>
      <c r="C1201" s="3" t="str">
        <f>TEXT(Sales_Data[[#This Row],[OrderDate]],"mmmm")</f>
        <v>June</v>
      </c>
      <c r="D1201" s="3" t="str">
        <f t="shared" si="36"/>
        <v>2025</v>
      </c>
      <c r="E1201" t="s">
        <v>50</v>
      </c>
      <c r="F1201" t="s">
        <v>55</v>
      </c>
      <c r="G1201" t="s">
        <v>29</v>
      </c>
      <c r="H1201" t="s">
        <v>16</v>
      </c>
      <c r="I1201" t="s">
        <v>100</v>
      </c>
      <c r="J1201">
        <v>25</v>
      </c>
      <c r="K1201">
        <v>850</v>
      </c>
      <c r="L1201" s="7">
        <f>Sales_Data[[#This Row],[OrderQuantity]] *Sales_Data[[#This Row],[UnitPrice]]</f>
        <v>21250</v>
      </c>
      <c r="M1201" s="7">
        <f>Sales_Data[[#This Row],[UnitPrice]]-Sales_Data[[#This Row],[UnitCost]]</f>
        <v>300</v>
      </c>
      <c r="N1201" s="7">
        <f>Sales_Data[[#This Row],[Gross Revenue]]-Sales_Data[[#This Row],[Discount Amount ]]</f>
        <v>20950</v>
      </c>
      <c r="O1201" s="7">
        <f>Sales_Data[[#This Row],[OrderQuantity]] *Sales_Data[[#This Row],[UnitCost]]</f>
        <v>13750</v>
      </c>
      <c r="P1201" s="7">
        <f>Sales_Data[[#This Row],[ItemCost]] +Sales_Data[[#This Row],[ShippingCost]]</f>
        <v>14475.49</v>
      </c>
      <c r="Q1201" s="7">
        <f>Sales_Data[[#This Row],[Gross Revenue]]-Sales_Data[[#This Row],[TotalFinancialCost]]</f>
        <v>6774.51</v>
      </c>
      <c r="R1201" s="7">
        <f>Sales_Data[[#This Row],[Actul Bill Amount]]-Sales_Data[[#This Row],[ShippingCost]]</f>
        <v>20224.509999999998</v>
      </c>
      <c r="S1201">
        <v>312</v>
      </c>
      <c r="T1201">
        <v>725.49</v>
      </c>
      <c r="U1201" t="s">
        <v>56</v>
      </c>
      <c r="V1201">
        <v>550</v>
      </c>
      <c r="W1201" t="s">
        <v>18</v>
      </c>
      <c r="X1201" t="str">
        <f t="shared" si="37"/>
        <v>Bengaluru</v>
      </c>
    </row>
    <row r="1202" spans="1:24" x14ac:dyDescent="0.4">
      <c r="A1202">
        <v>101201</v>
      </c>
      <c r="B1202" s="5">
        <v>45813.595833333333</v>
      </c>
      <c r="C1202" s="3" t="str">
        <f>TEXT(Sales_Data[[#This Row],[OrderDate]],"mmmm")</f>
        <v>June</v>
      </c>
      <c r="D1202" s="3" t="str">
        <f t="shared" si="36"/>
        <v>2025</v>
      </c>
      <c r="E1202" t="s">
        <v>13</v>
      </c>
      <c r="F1202" t="s">
        <v>24</v>
      </c>
      <c r="G1202" t="s">
        <v>15</v>
      </c>
      <c r="H1202" t="s">
        <v>16</v>
      </c>
      <c r="I1202" t="s">
        <v>100</v>
      </c>
      <c r="J1202">
        <v>23</v>
      </c>
      <c r="K1202">
        <v>25000</v>
      </c>
      <c r="L1202" s="7">
        <f>Sales_Data[[#This Row],[OrderQuantity]] *Sales_Data[[#This Row],[UnitPrice]]</f>
        <v>575000</v>
      </c>
      <c r="M1202" s="7">
        <f>Sales_Data[[#This Row],[UnitPrice]]-Sales_Data[[#This Row],[UnitCost]]</f>
        <v>7000</v>
      </c>
      <c r="N1202" s="7">
        <f>Sales_Data[[#This Row],[Gross Revenue]]-Sales_Data[[#This Row],[Discount Amount ]]</f>
        <v>568000</v>
      </c>
      <c r="O1202" s="7">
        <f>Sales_Data[[#This Row],[OrderQuantity]] *Sales_Data[[#This Row],[UnitCost]]</f>
        <v>414000</v>
      </c>
      <c r="P1202" s="7">
        <f>Sales_Data[[#This Row],[ItemCost]] +Sales_Data[[#This Row],[ShippingCost]]</f>
        <v>414666.76</v>
      </c>
      <c r="Q1202" s="7">
        <f>Sales_Data[[#This Row],[Gross Revenue]]-Sales_Data[[#This Row],[TotalFinancialCost]]</f>
        <v>160333.24</v>
      </c>
      <c r="R1202" s="7">
        <f>Sales_Data[[#This Row],[Actul Bill Amount]]-Sales_Data[[#This Row],[ShippingCost]]</f>
        <v>567333.24</v>
      </c>
      <c r="S1202">
        <v>854</v>
      </c>
      <c r="T1202">
        <v>666.76</v>
      </c>
      <c r="U1202" t="s">
        <v>60</v>
      </c>
      <c r="V1202">
        <v>18000</v>
      </c>
      <c r="W1202" t="s">
        <v>18</v>
      </c>
      <c r="X1202" t="str">
        <f t="shared" si="37"/>
        <v>Bengaluru</v>
      </c>
    </row>
    <row r="1203" spans="1:24" x14ac:dyDescent="0.4">
      <c r="A1203">
        <v>101202</v>
      </c>
      <c r="B1203" s="5">
        <v>45706.722222222219</v>
      </c>
      <c r="C1203" s="3" t="str">
        <f>TEXT(Sales_Data[[#This Row],[OrderDate]],"mmmm")</f>
        <v>February</v>
      </c>
      <c r="D1203" s="3" t="str">
        <f t="shared" si="36"/>
        <v>2025</v>
      </c>
      <c r="E1203" t="s">
        <v>39</v>
      </c>
      <c r="F1203" t="s">
        <v>14</v>
      </c>
      <c r="G1203" t="s">
        <v>31</v>
      </c>
      <c r="H1203" t="s">
        <v>37</v>
      </c>
      <c r="I1203" t="s">
        <v>100</v>
      </c>
      <c r="J1203">
        <v>63</v>
      </c>
      <c r="K1203">
        <v>3200</v>
      </c>
      <c r="L1203" s="7">
        <f>Sales_Data[[#This Row],[OrderQuantity]] *Sales_Data[[#This Row],[UnitPrice]]</f>
        <v>201600</v>
      </c>
      <c r="M1203" s="7">
        <f>Sales_Data[[#This Row],[UnitPrice]]-Sales_Data[[#This Row],[UnitCost]]</f>
        <v>1200</v>
      </c>
      <c r="N1203" s="7">
        <f>Sales_Data[[#This Row],[Gross Revenue]]-Sales_Data[[#This Row],[Discount Amount ]]</f>
        <v>200400</v>
      </c>
      <c r="O1203" s="7">
        <f>Sales_Data[[#This Row],[OrderQuantity]] *Sales_Data[[#This Row],[UnitCost]]</f>
        <v>126000</v>
      </c>
      <c r="P1203" s="7">
        <f>Sales_Data[[#This Row],[ItemCost]] +Sales_Data[[#This Row],[ShippingCost]]</f>
        <v>126612.09</v>
      </c>
      <c r="Q1203" s="7">
        <f>Sales_Data[[#This Row],[Gross Revenue]]-Sales_Data[[#This Row],[TotalFinancialCost]]</f>
        <v>74987.91</v>
      </c>
      <c r="R1203" s="7">
        <f>Sales_Data[[#This Row],[Actul Bill Amount]]-Sales_Data[[#This Row],[ShippingCost]]</f>
        <v>199787.91</v>
      </c>
      <c r="S1203">
        <v>551</v>
      </c>
      <c r="T1203">
        <v>612.09</v>
      </c>
      <c r="U1203" t="s">
        <v>17</v>
      </c>
      <c r="V1203">
        <v>2000</v>
      </c>
      <c r="W1203" t="s">
        <v>38</v>
      </c>
      <c r="X1203" t="str">
        <f t="shared" si="37"/>
        <v>Kolkata</v>
      </c>
    </row>
    <row r="1204" spans="1:24" x14ac:dyDescent="0.4">
      <c r="A1204">
        <v>101203</v>
      </c>
      <c r="B1204" s="5">
        <v>45994.345833333333</v>
      </c>
      <c r="C1204" s="3" t="str">
        <f>TEXT(Sales_Data[[#This Row],[OrderDate]],"mmmm")</f>
        <v>December</v>
      </c>
      <c r="D1204" s="3" t="str">
        <f t="shared" si="36"/>
        <v>2025</v>
      </c>
      <c r="E1204" t="s">
        <v>42</v>
      </c>
      <c r="F1204" t="s">
        <v>28</v>
      </c>
      <c r="G1204" t="s">
        <v>29</v>
      </c>
      <c r="H1204" t="s">
        <v>25</v>
      </c>
      <c r="I1204" t="s">
        <v>100</v>
      </c>
      <c r="J1204">
        <v>14</v>
      </c>
      <c r="K1204">
        <v>2500</v>
      </c>
      <c r="L1204" s="7">
        <f>Sales_Data[[#This Row],[OrderQuantity]] *Sales_Data[[#This Row],[UnitPrice]]</f>
        <v>35000</v>
      </c>
      <c r="M1204" s="7">
        <f>Sales_Data[[#This Row],[UnitPrice]]-Sales_Data[[#This Row],[UnitCost]]</f>
        <v>1000</v>
      </c>
      <c r="N1204" s="7">
        <f>Sales_Data[[#This Row],[Gross Revenue]]-Sales_Data[[#This Row],[Discount Amount ]]</f>
        <v>34000</v>
      </c>
      <c r="O1204" s="7">
        <f>Sales_Data[[#This Row],[OrderQuantity]] *Sales_Data[[#This Row],[UnitCost]]</f>
        <v>21000</v>
      </c>
      <c r="P1204" s="7">
        <f>Sales_Data[[#This Row],[ItemCost]] +Sales_Data[[#This Row],[ShippingCost]]</f>
        <v>21686.62</v>
      </c>
      <c r="Q1204" s="7">
        <f>Sales_Data[[#This Row],[Gross Revenue]]-Sales_Data[[#This Row],[TotalFinancialCost]]</f>
        <v>13313.380000000001</v>
      </c>
      <c r="R1204" s="7">
        <f>Sales_Data[[#This Row],[Actul Bill Amount]]-Sales_Data[[#This Row],[ShippingCost]]</f>
        <v>33313.379999999997</v>
      </c>
      <c r="S1204">
        <v>491</v>
      </c>
      <c r="T1204">
        <v>686.62</v>
      </c>
      <c r="U1204" t="s">
        <v>54</v>
      </c>
      <c r="V1204">
        <v>1500</v>
      </c>
      <c r="W1204" t="s">
        <v>27</v>
      </c>
      <c r="X1204" t="str">
        <f t="shared" si="37"/>
        <v>Mumbai</v>
      </c>
    </row>
    <row r="1205" spans="1:24" x14ac:dyDescent="0.4">
      <c r="A1205">
        <v>101204</v>
      </c>
      <c r="B1205" s="5">
        <v>45741.480555555558</v>
      </c>
      <c r="C1205" s="3" t="str">
        <f>TEXT(Sales_Data[[#This Row],[OrderDate]],"mmmm")</f>
        <v>March</v>
      </c>
      <c r="D1205" s="3" t="str">
        <f t="shared" si="36"/>
        <v>2025</v>
      </c>
      <c r="E1205" t="s">
        <v>45</v>
      </c>
      <c r="F1205" t="s">
        <v>35</v>
      </c>
      <c r="G1205" t="s">
        <v>15</v>
      </c>
      <c r="H1205" t="s">
        <v>37</v>
      </c>
      <c r="I1205" t="s">
        <v>100</v>
      </c>
      <c r="J1205">
        <v>78</v>
      </c>
      <c r="K1205">
        <v>8500</v>
      </c>
      <c r="L1205" s="7">
        <f>Sales_Data[[#This Row],[OrderQuantity]] *Sales_Data[[#This Row],[UnitPrice]]</f>
        <v>663000</v>
      </c>
      <c r="M1205" s="7">
        <f>Sales_Data[[#This Row],[UnitPrice]]-Sales_Data[[#This Row],[UnitCost]]</f>
        <v>3000</v>
      </c>
      <c r="N1205" s="7">
        <f>Sales_Data[[#This Row],[Gross Revenue]]-Sales_Data[[#This Row],[Discount Amount ]]</f>
        <v>660000</v>
      </c>
      <c r="O1205" s="7">
        <f>Sales_Data[[#This Row],[OrderQuantity]] *Sales_Data[[#This Row],[UnitCost]]</f>
        <v>429000</v>
      </c>
      <c r="P1205" s="7">
        <f>Sales_Data[[#This Row],[ItemCost]] +Sales_Data[[#This Row],[ShippingCost]]</f>
        <v>429369.51</v>
      </c>
      <c r="Q1205" s="7">
        <f>Sales_Data[[#This Row],[Gross Revenue]]-Sales_Data[[#This Row],[TotalFinancialCost]]</f>
        <v>233630.49</v>
      </c>
      <c r="R1205" s="7">
        <f>Sales_Data[[#This Row],[Actul Bill Amount]]-Sales_Data[[#This Row],[ShippingCost]]</f>
        <v>659630.49</v>
      </c>
      <c r="S1205">
        <v>831</v>
      </c>
      <c r="T1205">
        <v>369.51</v>
      </c>
      <c r="U1205" t="s">
        <v>49</v>
      </c>
      <c r="V1205">
        <v>5500</v>
      </c>
      <c r="W1205" t="s">
        <v>38</v>
      </c>
      <c r="X1205" t="str">
        <f t="shared" si="37"/>
        <v>Kolkata</v>
      </c>
    </row>
    <row r="1206" spans="1:24" x14ac:dyDescent="0.4">
      <c r="A1206">
        <v>101205</v>
      </c>
      <c r="B1206" s="5">
        <v>46018.847916666666</v>
      </c>
      <c r="C1206" s="3" t="str">
        <f>TEXT(Sales_Data[[#This Row],[OrderDate]],"mmmm")</f>
        <v>December</v>
      </c>
      <c r="D1206" s="3" t="str">
        <f t="shared" si="36"/>
        <v>2025</v>
      </c>
      <c r="E1206" t="s">
        <v>23</v>
      </c>
      <c r="F1206" t="s">
        <v>28</v>
      </c>
      <c r="G1206" t="s">
        <v>15</v>
      </c>
      <c r="H1206" t="s">
        <v>32</v>
      </c>
      <c r="I1206" t="s">
        <v>100</v>
      </c>
      <c r="J1206">
        <v>38</v>
      </c>
      <c r="K1206">
        <v>450</v>
      </c>
      <c r="L1206" s="7">
        <f>Sales_Data[[#This Row],[OrderQuantity]] *Sales_Data[[#This Row],[UnitPrice]]</f>
        <v>17100</v>
      </c>
      <c r="M1206" s="7">
        <f>Sales_Data[[#This Row],[UnitPrice]]-Sales_Data[[#This Row],[UnitCost]]</f>
        <v>250</v>
      </c>
      <c r="N1206" s="7">
        <f>Sales_Data[[#This Row],[Gross Revenue]]-Sales_Data[[#This Row],[Discount Amount ]]</f>
        <v>16850</v>
      </c>
      <c r="O1206" s="7">
        <f>Sales_Data[[#This Row],[OrderQuantity]] *Sales_Data[[#This Row],[UnitCost]]</f>
        <v>7600</v>
      </c>
      <c r="P1206" s="7">
        <f>Sales_Data[[#This Row],[ItemCost]] +Sales_Data[[#This Row],[ShippingCost]]</f>
        <v>7869.72</v>
      </c>
      <c r="Q1206" s="7">
        <f>Sales_Data[[#This Row],[Gross Revenue]]-Sales_Data[[#This Row],[TotalFinancialCost]]</f>
        <v>9230.2799999999988</v>
      </c>
      <c r="R1206" s="7">
        <f>Sales_Data[[#This Row],[Actul Bill Amount]]-Sales_Data[[#This Row],[ShippingCost]]</f>
        <v>16580.28</v>
      </c>
      <c r="S1206">
        <v>530</v>
      </c>
      <c r="T1206">
        <v>269.72000000000003</v>
      </c>
      <c r="U1206" t="s">
        <v>30</v>
      </c>
      <c r="V1206">
        <v>200</v>
      </c>
      <c r="W1206" t="s">
        <v>33</v>
      </c>
      <c r="X1206" t="str">
        <f t="shared" si="37"/>
        <v>Delhi</v>
      </c>
    </row>
    <row r="1207" spans="1:24" x14ac:dyDescent="0.4">
      <c r="A1207">
        <v>101206</v>
      </c>
      <c r="B1207" s="5">
        <v>45834.194444444445</v>
      </c>
      <c r="C1207" s="3" t="str">
        <f>TEXT(Sales_Data[[#This Row],[OrderDate]],"mmmm")</f>
        <v>June</v>
      </c>
      <c r="D1207" s="3" t="str">
        <f t="shared" si="36"/>
        <v>2025</v>
      </c>
      <c r="E1207" t="s">
        <v>42</v>
      </c>
      <c r="F1207" t="s">
        <v>40</v>
      </c>
      <c r="G1207" t="s">
        <v>29</v>
      </c>
      <c r="H1207" t="s">
        <v>16</v>
      </c>
      <c r="I1207" t="s">
        <v>100</v>
      </c>
      <c r="J1207">
        <v>92</v>
      </c>
      <c r="K1207">
        <v>5500</v>
      </c>
      <c r="L1207" s="7">
        <f>Sales_Data[[#This Row],[OrderQuantity]] *Sales_Data[[#This Row],[UnitPrice]]</f>
        <v>506000</v>
      </c>
      <c r="M1207" s="7">
        <f>Sales_Data[[#This Row],[UnitPrice]]-Sales_Data[[#This Row],[UnitCost]]</f>
        <v>2000</v>
      </c>
      <c r="N1207" s="7">
        <f>Sales_Data[[#This Row],[Gross Revenue]]-Sales_Data[[#This Row],[Discount Amount ]]</f>
        <v>504000</v>
      </c>
      <c r="O1207" s="7">
        <f>Sales_Data[[#This Row],[OrderQuantity]] *Sales_Data[[#This Row],[UnitCost]]</f>
        <v>322000</v>
      </c>
      <c r="P1207" s="7">
        <f>Sales_Data[[#This Row],[ItemCost]] +Sales_Data[[#This Row],[ShippingCost]]</f>
        <v>323068.44</v>
      </c>
      <c r="Q1207" s="7">
        <f>Sales_Data[[#This Row],[Gross Revenue]]-Sales_Data[[#This Row],[TotalFinancialCost]]</f>
        <v>182931.56</v>
      </c>
      <c r="R1207" s="7">
        <f>Sales_Data[[#This Row],[Actul Bill Amount]]-Sales_Data[[#This Row],[ShippingCost]]</f>
        <v>502931.56</v>
      </c>
      <c r="S1207">
        <v>909</v>
      </c>
      <c r="T1207">
        <v>1068.44</v>
      </c>
      <c r="U1207" t="s">
        <v>41</v>
      </c>
      <c r="V1207">
        <v>3500</v>
      </c>
      <c r="W1207" t="s">
        <v>18</v>
      </c>
      <c r="X1207" t="str">
        <f t="shared" si="37"/>
        <v>Bengaluru</v>
      </c>
    </row>
    <row r="1208" spans="1:24" x14ac:dyDescent="0.4">
      <c r="A1208">
        <v>101207</v>
      </c>
      <c r="B1208" s="5">
        <v>45805.283333333333</v>
      </c>
      <c r="C1208" s="3" t="str">
        <f>TEXT(Sales_Data[[#This Row],[OrderDate]],"mmmm")</f>
        <v>May</v>
      </c>
      <c r="D1208" s="3" t="str">
        <f t="shared" si="36"/>
        <v>2025</v>
      </c>
      <c r="E1208" t="s">
        <v>42</v>
      </c>
      <c r="F1208" t="s">
        <v>46</v>
      </c>
      <c r="G1208" t="s">
        <v>15</v>
      </c>
      <c r="H1208" t="s">
        <v>20</v>
      </c>
      <c r="I1208" t="s">
        <v>100</v>
      </c>
      <c r="J1208">
        <v>76</v>
      </c>
      <c r="K1208">
        <v>4500</v>
      </c>
      <c r="L1208" s="7">
        <f>Sales_Data[[#This Row],[OrderQuantity]] *Sales_Data[[#This Row],[UnitPrice]]</f>
        <v>342000</v>
      </c>
      <c r="M1208" s="7">
        <f>Sales_Data[[#This Row],[UnitPrice]]-Sales_Data[[#This Row],[UnitCost]]</f>
        <v>1700</v>
      </c>
      <c r="N1208" s="7">
        <f>Sales_Data[[#This Row],[Gross Revenue]]-Sales_Data[[#This Row],[Discount Amount ]]</f>
        <v>340300</v>
      </c>
      <c r="O1208" s="7">
        <f>Sales_Data[[#This Row],[OrderQuantity]] *Sales_Data[[#This Row],[UnitCost]]</f>
        <v>212800</v>
      </c>
      <c r="P1208" s="7">
        <f>Sales_Data[[#This Row],[ItemCost]] +Sales_Data[[#This Row],[ShippingCost]]</f>
        <v>213676.68</v>
      </c>
      <c r="Q1208" s="7">
        <f>Sales_Data[[#This Row],[Gross Revenue]]-Sales_Data[[#This Row],[TotalFinancialCost]]</f>
        <v>128323.32</v>
      </c>
      <c r="R1208" s="7">
        <f>Sales_Data[[#This Row],[Actul Bill Amount]]-Sales_Data[[#This Row],[ShippingCost]]</f>
        <v>339423.32</v>
      </c>
      <c r="S1208">
        <v>585</v>
      </c>
      <c r="T1208">
        <v>876.68</v>
      </c>
      <c r="U1208" t="s">
        <v>47</v>
      </c>
      <c r="V1208">
        <v>2800</v>
      </c>
      <c r="W1208" t="s">
        <v>22</v>
      </c>
      <c r="X1208" t="str">
        <f t="shared" si="37"/>
        <v>Nagpur</v>
      </c>
    </row>
    <row r="1209" spans="1:24" x14ac:dyDescent="0.4">
      <c r="A1209">
        <v>101208</v>
      </c>
      <c r="B1209" s="5">
        <v>45775.496527777781</v>
      </c>
      <c r="C1209" s="3" t="str">
        <f>TEXT(Sales_Data[[#This Row],[OrderDate]],"mmmm")</f>
        <v>April</v>
      </c>
      <c r="D1209" s="3" t="str">
        <f t="shared" si="36"/>
        <v>2025</v>
      </c>
      <c r="E1209" t="s">
        <v>50</v>
      </c>
      <c r="F1209" t="s">
        <v>24</v>
      </c>
      <c r="G1209" t="s">
        <v>15</v>
      </c>
      <c r="H1209" t="s">
        <v>37</v>
      </c>
      <c r="I1209" t="s">
        <v>100</v>
      </c>
      <c r="J1209">
        <v>83</v>
      </c>
      <c r="K1209">
        <v>3500</v>
      </c>
      <c r="L1209" s="7">
        <f>Sales_Data[[#This Row],[OrderQuantity]] *Sales_Data[[#This Row],[UnitPrice]]</f>
        <v>290500</v>
      </c>
      <c r="M1209" s="7">
        <f>Sales_Data[[#This Row],[UnitPrice]]-Sales_Data[[#This Row],[UnitCost]]</f>
        <v>1300</v>
      </c>
      <c r="N1209" s="7">
        <f>Sales_Data[[#This Row],[Gross Revenue]]-Sales_Data[[#This Row],[Discount Amount ]]</f>
        <v>289200</v>
      </c>
      <c r="O1209" s="7">
        <f>Sales_Data[[#This Row],[OrderQuantity]] *Sales_Data[[#This Row],[UnitCost]]</f>
        <v>182600</v>
      </c>
      <c r="P1209" s="7">
        <f>Sales_Data[[#This Row],[ItemCost]] +Sales_Data[[#This Row],[ShippingCost]]</f>
        <v>183118.14</v>
      </c>
      <c r="Q1209" s="7">
        <f>Sales_Data[[#This Row],[Gross Revenue]]-Sales_Data[[#This Row],[TotalFinancialCost]]</f>
        <v>107381.85999999999</v>
      </c>
      <c r="R1209" s="7">
        <f>Sales_Data[[#This Row],[Actul Bill Amount]]-Sales_Data[[#This Row],[ShippingCost]]</f>
        <v>288681.86</v>
      </c>
      <c r="S1209">
        <v>336</v>
      </c>
      <c r="T1209">
        <v>518.14</v>
      </c>
      <c r="U1209" t="s">
        <v>59</v>
      </c>
      <c r="V1209">
        <v>2200</v>
      </c>
      <c r="W1209" t="s">
        <v>38</v>
      </c>
      <c r="X1209" t="str">
        <f t="shared" si="37"/>
        <v>Kolkata</v>
      </c>
    </row>
    <row r="1210" spans="1:24" x14ac:dyDescent="0.4">
      <c r="A1210">
        <v>101209</v>
      </c>
      <c r="B1210" s="5">
        <v>45999.206250000003</v>
      </c>
      <c r="C1210" s="3" t="str">
        <f>TEXT(Sales_Data[[#This Row],[OrderDate]],"mmmm")</f>
        <v>December</v>
      </c>
      <c r="D1210" s="3" t="str">
        <f t="shared" si="36"/>
        <v>2025</v>
      </c>
      <c r="E1210" t="s">
        <v>50</v>
      </c>
      <c r="F1210" t="s">
        <v>55</v>
      </c>
      <c r="G1210" t="s">
        <v>29</v>
      </c>
      <c r="H1210" t="s">
        <v>37</v>
      </c>
      <c r="I1210" t="s">
        <v>100</v>
      </c>
      <c r="J1210">
        <v>41</v>
      </c>
      <c r="K1210">
        <v>1200</v>
      </c>
      <c r="L1210" s="7">
        <f>Sales_Data[[#This Row],[OrderQuantity]] *Sales_Data[[#This Row],[UnitPrice]]</f>
        <v>49200</v>
      </c>
      <c r="M1210" s="7">
        <f>Sales_Data[[#This Row],[UnitPrice]]-Sales_Data[[#This Row],[UnitCost]]</f>
        <v>400</v>
      </c>
      <c r="N1210" s="7">
        <f>Sales_Data[[#This Row],[Gross Revenue]]-Sales_Data[[#This Row],[Discount Amount ]]</f>
        <v>48800</v>
      </c>
      <c r="O1210" s="7">
        <f>Sales_Data[[#This Row],[OrderQuantity]] *Sales_Data[[#This Row],[UnitCost]]</f>
        <v>32800</v>
      </c>
      <c r="P1210" s="7">
        <f>Sales_Data[[#This Row],[ItemCost]] +Sales_Data[[#This Row],[ShippingCost]]</f>
        <v>33503.5</v>
      </c>
      <c r="Q1210" s="7">
        <f>Sales_Data[[#This Row],[Gross Revenue]]-Sales_Data[[#This Row],[TotalFinancialCost]]</f>
        <v>15696.5</v>
      </c>
      <c r="R1210" s="7">
        <f>Sales_Data[[#This Row],[Actul Bill Amount]]-Sales_Data[[#This Row],[ShippingCost]]</f>
        <v>48096.5</v>
      </c>
      <c r="S1210">
        <v>737</v>
      </c>
      <c r="T1210">
        <v>703.5</v>
      </c>
      <c r="U1210" t="s">
        <v>58</v>
      </c>
      <c r="V1210">
        <v>800</v>
      </c>
      <c r="W1210" t="s">
        <v>38</v>
      </c>
      <c r="X1210" t="str">
        <f t="shared" si="37"/>
        <v>Kolkata</v>
      </c>
    </row>
    <row r="1211" spans="1:24" x14ac:dyDescent="0.4">
      <c r="A1211">
        <v>101210</v>
      </c>
      <c r="B1211" s="5">
        <v>45720.876388888886</v>
      </c>
      <c r="C1211" s="3" t="str">
        <f>TEXT(Sales_Data[[#This Row],[OrderDate]],"mmmm")</f>
        <v>March</v>
      </c>
      <c r="D1211" s="3" t="str">
        <f t="shared" si="36"/>
        <v>2025</v>
      </c>
      <c r="E1211" t="s">
        <v>42</v>
      </c>
      <c r="F1211" t="s">
        <v>35</v>
      </c>
      <c r="G1211" t="s">
        <v>29</v>
      </c>
      <c r="H1211" t="s">
        <v>20</v>
      </c>
      <c r="I1211" t="s">
        <v>100</v>
      </c>
      <c r="J1211">
        <v>3</v>
      </c>
      <c r="K1211">
        <v>12000</v>
      </c>
      <c r="L1211" s="7">
        <f>Sales_Data[[#This Row],[OrderQuantity]] *Sales_Data[[#This Row],[UnitPrice]]</f>
        <v>36000</v>
      </c>
      <c r="M1211" s="7">
        <f>Sales_Data[[#This Row],[UnitPrice]]-Sales_Data[[#This Row],[UnitCost]]</f>
        <v>4000</v>
      </c>
      <c r="N1211" s="7">
        <f>Sales_Data[[#This Row],[Gross Revenue]]-Sales_Data[[#This Row],[Discount Amount ]]</f>
        <v>32000</v>
      </c>
      <c r="O1211" s="7">
        <f>Sales_Data[[#This Row],[OrderQuantity]] *Sales_Data[[#This Row],[UnitCost]]</f>
        <v>24000</v>
      </c>
      <c r="P1211" s="7">
        <f>Sales_Data[[#This Row],[ItemCost]] +Sales_Data[[#This Row],[ShippingCost]]</f>
        <v>24704.92</v>
      </c>
      <c r="Q1211" s="7">
        <f>Sales_Data[[#This Row],[Gross Revenue]]-Sales_Data[[#This Row],[TotalFinancialCost]]</f>
        <v>11295.080000000002</v>
      </c>
      <c r="R1211" s="7">
        <f>Sales_Data[[#This Row],[Actul Bill Amount]]-Sales_Data[[#This Row],[ShippingCost]]</f>
        <v>31295.08</v>
      </c>
      <c r="S1211">
        <v>467</v>
      </c>
      <c r="T1211">
        <v>704.92</v>
      </c>
      <c r="U1211" t="s">
        <v>36</v>
      </c>
      <c r="V1211">
        <v>8000</v>
      </c>
      <c r="W1211" t="s">
        <v>22</v>
      </c>
      <c r="X1211" t="str">
        <f t="shared" si="37"/>
        <v>Nagpur</v>
      </c>
    </row>
    <row r="1212" spans="1:24" x14ac:dyDescent="0.4">
      <c r="A1212">
        <v>101211</v>
      </c>
      <c r="B1212" s="5">
        <v>45846.775694444441</v>
      </c>
      <c r="C1212" s="3" t="str">
        <f>TEXT(Sales_Data[[#This Row],[OrderDate]],"mmmm")</f>
        <v>July</v>
      </c>
      <c r="D1212" s="3" t="str">
        <f t="shared" si="36"/>
        <v>2025</v>
      </c>
      <c r="E1212" t="s">
        <v>19</v>
      </c>
      <c r="F1212" t="s">
        <v>14</v>
      </c>
      <c r="G1212" t="s">
        <v>29</v>
      </c>
      <c r="H1212" t="s">
        <v>25</v>
      </c>
      <c r="I1212" t="s">
        <v>100</v>
      </c>
      <c r="J1212">
        <v>10</v>
      </c>
      <c r="K1212">
        <v>3200</v>
      </c>
      <c r="L1212" s="7">
        <f>Sales_Data[[#This Row],[OrderQuantity]] *Sales_Data[[#This Row],[UnitPrice]]</f>
        <v>32000</v>
      </c>
      <c r="M1212" s="7">
        <f>Sales_Data[[#This Row],[UnitPrice]]-Sales_Data[[#This Row],[UnitCost]]</f>
        <v>1200</v>
      </c>
      <c r="N1212" s="7">
        <f>Sales_Data[[#This Row],[Gross Revenue]]-Sales_Data[[#This Row],[Discount Amount ]]</f>
        <v>30800</v>
      </c>
      <c r="O1212" s="7">
        <f>Sales_Data[[#This Row],[OrderQuantity]] *Sales_Data[[#This Row],[UnitCost]]</f>
        <v>20000</v>
      </c>
      <c r="P1212" s="7">
        <f>Sales_Data[[#This Row],[ItemCost]] +Sales_Data[[#This Row],[ShippingCost]]</f>
        <v>20689.8</v>
      </c>
      <c r="Q1212" s="7">
        <f>Sales_Data[[#This Row],[Gross Revenue]]-Sales_Data[[#This Row],[TotalFinancialCost]]</f>
        <v>11310.2</v>
      </c>
      <c r="R1212" s="7">
        <f>Sales_Data[[#This Row],[Actul Bill Amount]]-Sales_Data[[#This Row],[ShippingCost]]</f>
        <v>30110.2</v>
      </c>
      <c r="S1212">
        <v>1050</v>
      </c>
      <c r="T1212">
        <v>689.8</v>
      </c>
      <c r="U1212" t="s">
        <v>17</v>
      </c>
      <c r="V1212">
        <v>2000</v>
      </c>
      <c r="W1212" t="s">
        <v>27</v>
      </c>
      <c r="X1212" t="str">
        <f t="shared" si="37"/>
        <v>Mumbai</v>
      </c>
    </row>
    <row r="1213" spans="1:24" x14ac:dyDescent="0.4">
      <c r="A1213">
        <v>101212</v>
      </c>
      <c r="B1213" s="5">
        <v>46017.088888888888</v>
      </c>
      <c r="C1213" s="3" t="str">
        <f>TEXT(Sales_Data[[#This Row],[OrderDate]],"mmmm")</f>
        <v>December</v>
      </c>
      <c r="D1213" s="3" t="str">
        <f t="shared" si="36"/>
        <v>2025</v>
      </c>
      <c r="E1213" t="s">
        <v>13</v>
      </c>
      <c r="F1213" t="s">
        <v>24</v>
      </c>
      <c r="G1213" t="s">
        <v>29</v>
      </c>
      <c r="H1213" t="s">
        <v>20</v>
      </c>
      <c r="I1213" t="s">
        <v>100</v>
      </c>
      <c r="J1213">
        <v>27</v>
      </c>
      <c r="K1213">
        <v>3500</v>
      </c>
      <c r="L1213" s="7">
        <f>Sales_Data[[#This Row],[OrderQuantity]] *Sales_Data[[#This Row],[UnitPrice]]</f>
        <v>94500</v>
      </c>
      <c r="M1213" s="7">
        <f>Sales_Data[[#This Row],[UnitPrice]]-Sales_Data[[#This Row],[UnitCost]]</f>
        <v>1300</v>
      </c>
      <c r="N1213" s="7">
        <f>Sales_Data[[#This Row],[Gross Revenue]]-Sales_Data[[#This Row],[Discount Amount ]]</f>
        <v>93200</v>
      </c>
      <c r="O1213" s="7">
        <f>Sales_Data[[#This Row],[OrderQuantity]] *Sales_Data[[#This Row],[UnitCost]]</f>
        <v>59400</v>
      </c>
      <c r="P1213" s="7">
        <f>Sales_Data[[#This Row],[ItemCost]] +Sales_Data[[#This Row],[ShippingCost]]</f>
        <v>61780.42</v>
      </c>
      <c r="Q1213" s="7">
        <f>Sales_Data[[#This Row],[Gross Revenue]]-Sales_Data[[#This Row],[TotalFinancialCost]]</f>
        <v>32719.58</v>
      </c>
      <c r="R1213" s="7">
        <f>Sales_Data[[#This Row],[Actul Bill Amount]]-Sales_Data[[#This Row],[ShippingCost]]</f>
        <v>90819.58</v>
      </c>
      <c r="S1213">
        <v>928</v>
      </c>
      <c r="T1213">
        <v>2380.42</v>
      </c>
      <c r="U1213" t="s">
        <v>59</v>
      </c>
      <c r="V1213">
        <v>2200</v>
      </c>
      <c r="W1213" t="s">
        <v>22</v>
      </c>
      <c r="X1213" t="str">
        <f t="shared" si="37"/>
        <v>Nagpur</v>
      </c>
    </row>
    <row r="1214" spans="1:24" x14ac:dyDescent="0.4">
      <c r="A1214">
        <v>101213</v>
      </c>
      <c r="B1214" s="5">
        <v>45706.611111111109</v>
      </c>
      <c r="C1214" s="3" t="str">
        <f>TEXT(Sales_Data[[#This Row],[OrderDate]],"mmmm")</f>
        <v>February</v>
      </c>
      <c r="D1214" s="3" t="str">
        <f t="shared" si="36"/>
        <v>2025</v>
      </c>
      <c r="E1214" t="s">
        <v>13</v>
      </c>
      <c r="F1214" t="s">
        <v>40</v>
      </c>
      <c r="G1214" t="s">
        <v>15</v>
      </c>
      <c r="H1214" t="s">
        <v>37</v>
      </c>
      <c r="I1214" t="s">
        <v>100</v>
      </c>
      <c r="J1214">
        <v>26</v>
      </c>
      <c r="K1214">
        <v>1500</v>
      </c>
      <c r="L1214" s="7">
        <f>Sales_Data[[#This Row],[OrderQuantity]] *Sales_Data[[#This Row],[UnitPrice]]</f>
        <v>39000</v>
      </c>
      <c r="M1214" s="7">
        <f>Sales_Data[[#This Row],[UnitPrice]]-Sales_Data[[#This Row],[UnitCost]]</f>
        <v>700</v>
      </c>
      <c r="N1214" s="7">
        <f>Sales_Data[[#This Row],[Gross Revenue]]-Sales_Data[[#This Row],[Discount Amount ]]</f>
        <v>38300</v>
      </c>
      <c r="O1214" s="7">
        <f>Sales_Data[[#This Row],[OrderQuantity]] *Sales_Data[[#This Row],[UnitCost]]</f>
        <v>20800</v>
      </c>
      <c r="P1214" s="7">
        <f>Sales_Data[[#This Row],[ItemCost]] +Sales_Data[[#This Row],[ShippingCost]]</f>
        <v>21664.560000000001</v>
      </c>
      <c r="Q1214" s="7">
        <f>Sales_Data[[#This Row],[Gross Revenue]]-Sales_Data[[#This Row],[TotalFinancialCost]]</f>
        <v>17335.439999999999</v>
      </c>
      <c r="R1214" s="7">
        <f>Sales_Data[[#This Row],[Actul Bill Amount]]-Sales_Data[[#This Row],[ShippingCost]]</f>
        <v>37435.440000000002</v>
      </c>
      <c r="S1214">
        <v>710</v>
      </c>
      <c r="T1214">
        <v>864.56</v>
      </c>
      <c r="U1214" t="s">
        <v>52</v>
      </c>
      <c r="V1214">
        <v>800</v>
      </c>
      <c r="W1214" t="s">
        <v>38</v>
      </c>
      <c r="X1214" t="str">
        <f t="shared" si="37"/>
        <v>Kolkata</v>
      </c>
    </row>
    <row r="1215" spans="1:24" x14ac:dyDescent="0.4">
      <c r="A1215">
        <v>101214</v>
      </c>
      <c r="B1215" s="5">
        <v>45984.770833333336</v>
      </c>
      <c r="C1215" s="3" t="str">
        <f>TEXT(Sales_Data[[#This Row],[OrderDate]],"mmmm")</f>
        <v>November</v>
      </c>
      <c r="D1215" s="3" t="str">
        <f t="shared" si="36"/>
        <v>2025</v>
      </c>
      <c r="E1215" t="s">
        <v>45</v>
      </c>
      <c r="F1215" t="s">
        <v>24</v>
      </c>
      <c r="G1215" t="s">
        <v>15</v>
      </c>
      <c r="H1215" t="s">
        <v>37</v>
      </c>
      <c r="I1215" t="s">
        <v>100</v>
      </c>
      <c r="J1215">
        <v>64</v>
      </c>
      <c r="K1215">
        <v>25000</v>
      </c>
      <c r="L1215" s="7">
        <f>Sales_Data[[#This Row],[OrderQuantity]] *Sales_Data[[#This Row],[UnitPrice]]</f>
        <v>1600000</v>
      </c>
      <c r="M1215" s="7">
        <f>Sales_Data[[#This Row],[UnitPrice]]-Sales_Data[[#This Row],[UnitCost]]</f>
        <v>7000</v>
      </c>
      <c r="N1215" s="7">
        <f>Sales_Data[[#This Row],[Gross Revenue]]-Sales_Data[[#This Row],[Discount Amount ]]</f>
        <v>1593000</v>
      </c>
      <c r="O1215" s="7">
        <f>Sales_Data[[#This Row],[OrderQuantity]] *Sales_Data[[#This Row],[UnitCost]]</f>
        <v>1152000</v>
      </c>
      <c r="P1215" s="7">
        <f>Sales_Data[[#This Row],[ItemCost]] +Sales_Data[[#This Row],[ShippingCost]]</f>
        <v>1152551.1399999999</v>
      </c>
      <c r="Q1215" s="7">
        <f>Sales_Data[[#This Row],[Gross Revenue]]-Sales_Data[[#This Row],[TotalFinancialCost]]</f>
        <v>447448.8600000001</v>
      </c>
      <c r="R1215" s="7">
        <f>Sales_Data[[#This Row],[Actul Bill Amount]]-Sales_Data[[#This Row],[ShippingCost]]</f>
        <v>1592448.86</v>
      </c>
      <c r="S1215">
        <v>697</v>
      </c>
      <c r="T1215">
        <v>551.14</v>
      </c>
      <c r="U1215" t="s">
        <v>60</v>
      </c>
      <c r="V1215">
        <v>18000</v>
      </c>
      <c r="W1215" t="s">
        <v>38</v>
      </c>
      <c r="X1215" t="str">
        <f t="shared" si="37"/>
        <v>Kolkata</v>
      </c>
    </row>
    <row r="1216" spans="1:24" x14ac:dyDescent="0.4">
      <c r="A1216">
        <v>101215</v>
      </c>
      <c r="B1216" s="5">
        <v>45914.700694444444</v>
      </c>
      <c r="C1216" s="3" t="str">
        <f>TEXT(Sales_Data[[#This Row],[OrderDate]],"mmmm")</f>
        <v>September</v>
      </c>
      <c r="D1216" s="3" t="str">
        <f t="shared" si="36"/>
        <v>2025</v>
      </c>
      <c r="E1216" t="s">
        <v>34</v>
      </c>
      <c r="F1216" t="s">
        <v>43</v>
      </c>
      <c r="G1216" t="s">
        <v>15</v>
      </c>
      <c r="H1216" t="s">
        <v>25</v>
      </c>
      <c r="I1216" t="s">
        <v>100</v>
      </c>
      <c r="J1216">
        <v>44</v>
      </c>
      <c r="K1216">
        <v>1800</v>
      </c>
      <c r="L1216" s="7">
        <f>Sales_Data[[#This Row],[OrderQuantity]] *Sales_Data[[#This Row],[UnitPrice]]</f>
        <v>79200</v>
      </c>
      <c r="M1216" s="7">
        <f>Sales_Data[[#This Row],[UnitPrice]]-Sales_Data[[#This Row],[UnitCost]]</f>
        <v>900</v>
      </c>
      <c r="N1216" s="7">
        <f>Sales_Data[[#This Row],[Gross Revenue]]-Sales_Data[[#This Row],[Discount Amount ]]</f>
        <v>78300</v>
      </c>
      <c r="O1216" s="7">
        <f>Sales_Data[[#This Row],[OrderQuantity]] *Sales_Data[[#This Row],[UnitCost]]</f>
        <v>39600</v>
      </c>
      <c r="P1216" s="7">
        <f>Sales_Data[[#This Row],[ItemCost]] +Sales_Data[[#This Row],[ShippingCost]]</f>
        <v>40413.15</v>
      </c>
      <c r="Q1216" s="7">
        <f>Sales_Data[[#This Row],[Gross Revenue]]-Sales_Data[[#This Row],[TotalFinancialCost]]</f>
        <v>38786.85</v>
      </c>
      <c r="R1216" s="7">
        <f>Sales_Data[[#This Row],[Actul Bill Amount]]-Sales_Data[[#This Row],[ShippingCost]]</f>
        <v>77486.850000000006</v>
      </c>
      <c r="S1216">
        <v>1125</v>
      </c>
      <c r="T1216">
        <v>813.15</v>
      </c>
      <c r="U1216" t="s">
        <v>51</v>
      </c>
      <c r="V1216">
        <v>900</v>
      </c>
      <c r="W1216" t="s">
        <v>27</v>
      </c>
      <c r="X1216" t="str">
        <f t="shared" si="37"/>
        <v>Mumbai</v>
      </c>
    </row>
    <row r="1217" spans="1:24" x14ac:dyDescent="0.4">
      <c r="A1217">
        <v>101216</v>
      </c>
      <c r="B1217" s="5">
        <v>45881.115972222222</v>
      </c>
      <c r="C1217" s="3" t="str">
        <f>TEXT(Sales_Data[[#This Row],[OrderDate]],"mmmm")</f>
        <v>August</v>
      </c>
      <c r="D1217" s="3" t="str">
        <f t="shared" si="36"/>
        <v>2025</v>
      </c>
      <c r="E1217" t="s">
        <v>48</v>
      </c>
      <c r="F1217" t="s">
        <v>40</v>
      </c>
      <c r="G1217" t="s">
        <v>29</v>
      </c>
      <c r="H1217" t="s">
        <v>16</v>
      </c>
      <c r="I1217" t="s">
        <v>100</v>
      </c>
      <c r="J1217">
        <v>83</v>
      </c>
      <c r="K1217">
        <v>1500</v>
      </c>
      <c r="L1217" s="7">
        <f>Sales_Data[[#This Row],[OrderQuantity]] *Sales_Data[[#This Row],[UnitPrice]]</f>
        <v>124500</v>
      </c>
      <c r="M1217" s="7">
        <f>Sales_Data[[#This Row],[UnitPrice]]-Sales_Data[[#This Row],[UnitCost]]</f>
        <v>700</v>
      </c>
      <c r="N1217" s="7">
        <f>Sales_Data[[#This Row],[Gross Revenue]]-Sales_Data[[#This Row],[Discount Amount ]]</f>
        <v>123800</v>
      </c>
      <c r="O1217" s="7">
        <f>Sales_Data[[#This Row],[OrderQuantity]] *Sales_Data[[#This Row],[UnitCost]]</f>
        <v>66400</v>
      </c>
      <c r="P1217" s="7">
        <f>Sales_Data[[#This Row],[ItemCost]] +Sales_Data[[#This Row],[ShippingCost]]</f>
        <v>67190.929999999993</v>
      </c>
      <c r="Q1217" s="7">
        <f>Sales_Data[[#This Row],[Gross Revenue]]-Sales_Data[[#This Row],[TotalFinancialCost]]</f>
        <v>57309.070000000007</v>
      </c>
      <c r="R1217" s="7">
        <f>Sales_Data[[#This Row],[Actul Bill Amount]]-Sales_Data[[#This Row],[ShippingCost]]</f>
        <v>123009.07</v>
      </c>
      <c r="S1217">
        <v>973</v>
      </c>
      <c r="T1217">
        <v>790.93</v>
      </c>
      <c r="U1217" t="s">
        <v>52</v>
      </c>
      <c r="V1217">
        <v>800</v>
      </c>
      <c r="W1217" t="s">
        <v>18</v>
      </c>
      <c r="X1217" t="str">
        <f t="shared" si="37"/>
        <v>Bengaluru</v>
      </c>
    </row>
    <row r="1218" spans="1:24" x14ac:dyDescent="0.4">
      <c r="A1218">
        <v>101217</v>
      </c>
      <c r="B1218" s="5">
        <v>45798.80972222222</v>
      </c>
      <c r="C1218" s="3" t="str">
        <f>TEXT(Sales_Data[[#This Row],[OrderDate]],"mmmm")</f>
        <v>May</v>
      </c>
      <c r="D1218" s="3" t="str">
        <f t="shared" ref="D1218:D1281" si="38">TEXT(B1218, "yyyy")</f>
        <v>2025</v>
      </c>
      <c r="E1218" t="s">
        <v>39</v>
      </c>
      <c r="F1218" t="s">
        <v>55</v>
      </c>
      <c r="G1218" t="s">
        <v>15</v>
      </c>
      <c r="H1218" t="s">
        <v>32</v>
      </c>
      <c r="I1218" t="s">
        <v>100</v>
      </c>
      <c r="J1218">
        <v>3</v>
      </c>
      <c r="K1218">
        <v>1200</v>
      </c>
      <c r="L1218" s="7">
        <f>Sales_Data[[#This Row],[OrderQuantity]] *Sales_Data[[#This Row],[UnitPrice]]</f>
        <v>3600</v>
      </c>
      <c r="M1218" s="7">
        <f>Sales_Data[[#This Row],[UnitPrice]]-Sales_Data[[#This Row],[UnitCost]]</f>
        <v>400</v>
      </c>
      <c r="N1218" s="7">
        <f>Sales_Data[[#This Row],[Gross Revenue]]-Sales_Data[[#This Row],[Discount Amount ]]</f>
        <v>3200</v>
      </c>
      <c r="O1218" s="7">
        <f>Sales_Data[[#This Row],[OrderQuantity]] *Sales_Data[[#This Row],[UnitCost]]</f>
        <v>2400</v>
      </c>
      <c r="P1218" s="7">
        <f>Sales_Data[[#This Row],[ItemCost]] +Sales_Data[[#This Row],[ShippingCost]]</f>
        <v>3108.98</v>
      </c>
      <c r="Q1218" s="7">
        <f>Sales_Data[[#This Row],[Gross Revenue]]-Sales_Data[[#This Row],[TotalFinancialCost]]</f>
        <v>491.02</v>
      </c>
      <c r="R1218" s="7">
        <f>Sales_Data[[#This Row],[Actul Bill Amount]]-Sales_Data[[#This Row],[ShippingCost]]</f>
        <v>2491.02</v>
      </c>
      <c r="S1218">
        <v>444</v>
      </c>
      <c r="T1218">
        <v>708.98</v>
      </c>
      <c r="U1218" t="s">
        <v>58</v>
      </c>
      <c r="V1218">
        <v>800</v>
      </c>
      <c r="W1218" t="s">
        <v>33</v>
      </c>
      <c r="X1218" t="str">
        <f t="shared" ref="X1218:X1281" si="39">_xlfn.TEXTBEFORE(W1218, " ")</f>
        <v>Delhi</v>
      </c>
    </row>
    <row r="1219" spans="1:24" x14ac:dyDescent="0.4">
      <c r="A1219">
        <v>101218</v>
      </c>
      <c r="B1219" s="5">
        <v>45872.59652777778</v>
      </c>
      <c r="C1219" s="3" t="str">
        <f>TEXT(Sales_Data[[#This Row],[OrderDate]],"mmmm")</f>
        <v>August</v>
      </c>
      <c r="D1219" s="3" t="str">
        <f t="shared" si="38"/>
        <v>2025</v>
      </c>
      <c r="E1219" t="s">
        <v>19</v>
      </c>
      <c r="F1219" t="s">
        <v>35</v>
      </c>
      <c r="G1219" t="s">
        <v>15</v>
      </c>
      <c r="H1219" t="s">
        <v>37</v>
      </c>
      <c r="I1219" t="s">
        <v>100</v>
      </c>
      <c r="J1219">
        <v>63</v>
      </c>
      <c r="K1219">
        <v>12000</v>
      </c>
      <c r="L1219" s="7">
        <f>Sales_Data[[#This Row],[OrderQuantity]] *Sales_Data[[#This Row],[UnitPrice]]</f>
        <v>756000</v>
      </c>
      <c r="M1219" s="7">
        <f>Sales_Data[[#This Row],[UnitPrice]]-Sales_Data[[#This Row],[UnitCost]]</f>
        <v>4000</v>
      </c>
      <c r="N1219" s="7">
        <f>Sales_Data[[#This Row],[Gross Revenue]]-Sales_Data[[#This Row],[Discount Amount ]]</f>
        <v>752000</v>
      </c>
      <c r="O1219" s="7">
        <f>Sales_Data[[#This Row],[OrderQuantity]] *Sales_Data[[#This Row],[UnitCost]]</f>
        <v>504000</v>
      </c>
      <c r="P1219" s="7">
        <f>Sales_Data[[#This Row],[ItemCost]] +Sales_Data[[#This Row],[ShippingCost]]</f>
        <v>504865.82</v>
      </c>
      <c r="Q1219" s="7">
        <f>Sales_Data[[#This Row],[Gross Revenue]]-Sales_Data[[#This Row],[TotalFinancialCost]]</f>
        <v>251134.18</v>
      </c>
      <c r="R1219" s="7">
        <f>Sales_Data[[#This Row],[Actul Bill Amount]]-Sales_Data[[#This Row],[ShippingCost]]</f>
        <v>751134.18</v>
      </c>
      <c r="S1219">
        <v>444</v>
      </c>
      <c r="T1219">
        <v>865.82</v>
      </c>
      <c r="U1219" t="s">
        <v>36</v>
      </c>
      <c r="V1219">
        <v>8000</v>
      </c>
      <c r="W1219" t="s">
        <v>38</v>
      </c>
      <c r="X1219" t="str">
        <f t="shared" si="39"/>
        <v>Kolkata</v>
      </c>
    </row>
    <row r="1220" spans="1:24" x14ac:dyDescent="0.4">
      <c r="A1220">
        <v>101219</v>
      </c>
      <c r="B1220" s="5">
        <v>45868.242361111108</v>
      </c>
      <c r="C1220" s="3" t="str">
        <f>TEXT(Sales_Data[[#This Row],[OrderDate]],"mmmm")</f>
        <v>July</v>
      </c>
      <c r="D1220" s="3" t="str">
        <f t="shared" si="38"/>
        <v>2025</v>
      </c>
      <c r="E1220" t="s">
        <v>39</v>
      </c>
      <c r="F1220" t="s">
        <v>55</v>
      </c>
      <c r="G1220" t="s">
        <v>15</v>
      </c>
      <c r="H1220" t="s">
        <v>25</v>
      </c>
      <c r="I1220" t="s">
        <v>100</v>
      </c>
      <c r="J1220">
        <v>49</v>
      </c>
      <c r="K1220">
        <v>850</v>
      </c>
      <c r="L1220" s="7">
        <f>Sales_Data[[#This Row],[OrderQuantity]] *Sales_Data[[#This Row],[UnitPrice]]</f>
        <v>41650</v>
      </c>
      <c r="M1220" s="7">
        <f>Sales_Data[[#This Row],[UnitPrice]]-Sales_Data[[#This Row],[UnitCost]]</f>
        <v>300</v>
      </c>
      <c r="N1220" s="7">
        <f>Sales_Data[[#This Row],[Gross Revenue]]-Sales_Data[[#This Row],[Discount Amount ]]</f>
        <v>41350</v>
      </c>
      <c r="O1220" s="7">
        <f>Sales_Data[[#This Row],[OrderQuantity]] *Sales_Data[[#This Row],[UnitCost]]</f>
        <v>26950</v>
      </c>
      <c r="P1220" s="7">
        <f>Sales_Data[[#This Row],[ItemCost]] +Sales_Data[[#This Row],[ShippingCost]]</f>
        <v>27734.35</v>
      </c>
      <c r="Q1220" s="7">
        <f>Sales_Data[[#This Row],[Gross Revenue]]-Sales_Data[[#This Row],[TotalFinancialCost]]</f>
        <v>13915.650000000001</v>
      </c>
      <c r="R1220" s="7">
        <f>Sales_Data[[#This Row],[Actul Bill Amount]]-Sales_Data[[#This Row],[ShippingCost]]</f>
        <v>40565.65</v>
      </c>
      <c r="S1220">
        <v>1123</v>
      </c>
      <c r="T1220">
        <v>784.35</v>
      </c>
      <c r="U1220" t="s">
        <v>56</v>
      </c>
      <c r="V1220">
        <v>550</v>
      </c>
      <c r="W1220" t="s">
        <v>27</v>
      </c>
      <c r="X1220" t="str">
        <f t="shared" si="39"/>
        <v>Mumbai</v>
      </c>
    </row>
    <row r="1221" spans="1:24" x14ac:dyDescent="0.4">
      <c r="A1221">
        <v>101220</v>
      </c>
      <c r="B1221" s="5">
        <v>45975.423611111109</v>
      </c>
      <c r="C1221" s="3" t="str">
        <f>TEXT(Sales_Data[[#This Row],[OrderDate]],"mmmm")</f>
        <v>November</v>
      </c>
      <c r="D1221" s="3" t="str">
        <f t="shared" si="38"/>
        <v>2025</v>
      </c>
      <c r="E1221" t="s">
        <v>48</v>
      </c>
      <c r="F1221" t="s">
        <v>43</v>
      </c>
      <c r="G1221" t="s">
        <v>15</v>
      </c>
      <c r="H1221" t="s">
        <v>16</v>
      </c>
      <c r="I1221" t="s">
        <v>100</v>
      </c>
      <c r="J1221">
        <v>60</v>
      </c>
      <c r="K1221">
        <v>2800</v>
      </c>
      <c r="L1221" s="7">
        <f>Sales_Data[[#This Row],[OrderQuantity]] *Sales_Data[[#This Row],[UnitPrice]]</f>
        <v>168000</v>
      </c>
      <c r="M1221" s="7">
        <f>Sales_Data[[#This Row],[UnitPrice]]-Sales_Data[[#This Row],[UnitCost]]</f>
        <v>1300</v>
      </c>
      <c r="N1221" s="7">
        <f>Sales_Data[[#This Row],[Gross Revenue]]-Sales_Data[[#This Row],[Discount Amount ]]</f>
        <v>166700</v>
      </c>
      <c r="O1221" s="7">
        <f>Sales_Data[[#This Row],[OrderQuantity]] *Sales_Data[[#This Row],[UnitCost]]</f>
        <v>90000</v>
      </c>
      <c r="P1221" s="7">
        <f>Sales_Data[[#This Row],[ItemCost]] +Sales_Data[[#This Row],[ShippingCost]]</f>
        <v>90541.04</v>
      </c>
      <c r="Q1221" s="7">
        <f>Sales_Data[[#This Row],[Gross Revenue]]-Sales_Data[[#This Row],[TotalFinancialCost]]</f>
        <v>77458.960000000006</v>
      </c>
      <c r="R1221" s="7">
        <f>Sales_Data[[#This Row],[Actul Bill Amount]]-Sales_Data[[#This Row],[ShippingCost]]</f>
        <v>166158.96</v>
      </c>
      <c r="S1221">
        <v>515</v>
      </c>
      <c r="T1221">
        <v>541.04</v>
      </c>
      <c r="U1221" t="s">
        <v>61</v>
      </c>
      <c r="V1221">
        <v>1500</v>
      </c>
      <c r="W1221" t="s">
        <v>18</v>
      </c>
      <c r="X1221" t="str">
        <f t="shared" si="39"/>
        <v>Bengaluru</v>
      </c>
    </row>
    <row r="1222" spans="1:24" x14ac:dyDescent="0.4">
      <c r="A1222">
        <v>101221</v>
      </c>
      <c r="B1222" s="5">
        <v>45689.566666666666</v>
      </c>
      <c r="C1222" s="3" t="str">
        <f>TEXT(Sales_Data[[#This Row],[OrderDate]],"mmmm")</f>
        <v>February</v>
      </c>
      <c r="D1222" s="3" t="str">
        <f t="shared" si="38"/>
        <v>2025</v>
      </c>
      <c r="E1222" t="s">
        <v>48</v>
      </c>
      <c r="F1222" t="s">
        <v>46</v>
      </c>
      <c r="G1222" t="s">
        <v>15</v>
      </c>
      <c r="H1222" t="s">
        <v>37</v>
      </c>
      <c r="I1222" t="s">
        <v>100</v>
      </c>
      <c r="J1222">
        <v>61</v>
      </c>
      <c r="K1222">
        <v>15000</v>
      </c>
      <c r="L1222" s="7">
        <f>Sales_Data[[#This Row],[OrderQuantity]] *Sales_Data[[#This Row],[UnitPrice]]</f>
        <v>915000</v>
      </c>
      <c r="M1222" s="7">
        <f>Sales_Data[[#This Row],[UnitPrice]]-Sales_Data[[#This Row],[UnitCost]]</f>
        <v>5500</v>
      </c>
      <c r="N1222" s="7">
        <f>Sales_Data[[#This Row],[Gross Revenue]]-Sales_Data[[#This Row],[Discount Amount ]]</f>
        <v>909500</v>
      </c>
      <c r="O1222" s="7">
        <f>Sales_Data[[#This Row],[OrderQuantity]] *Sales_Data[[#This Row],[UnitCost]]</f>
        <v>579500</v>
      </c>
      <c r="P1222" s="7">
        <f>Sales_Data[[#This Row],[ItemCost]] +Sales_Data[[#This Row],[ShippingCost]]</f>
        <v>579885.88</v>
      </c>
      <c r="Q1222" s="7">
        <f>Sales_Data[[#This Row],[Gross Revenue]]-Sales_Data[[#This Row],[TotalFinancialCost]]</f>
        <v>335114.12</v>
      </c>
      <c r="R1222" s="7">
        <f>Sales_Data[[#This Row],[Actul Bill Amount]]-Sales_Data[[#This Row],[ShippingCost]]</f>
        <v>909114.12</v>
      </c>
      <c r="S1222">
        <v>538</v>
      </c>
      <c r="T1222">
        <v>385.88</v>
      </c>
      <c r="U1222" t="s">
        <v>53</v>
      </c>
      <c r="V1222">
        <v>9500</v>
      </c>
      <c r="W1222" t="s">
        <v>38</v>
      </c>
      <c r="X1222" t="str">
        <f t="shared" si="39"/>
        <v>Kolkata</v>
      </c>
    </row>
    <row r="1223" spans="1:24" x14ac:dyDescent="0.4">
      <c r="A1223">
        <v>101222</v>
      </c>
      <c r="B1223" s="5">
        <v>45815.136111111111</v>
      </c>
      <c r="C1223" s="3" t="str">
        <f>TEXT(Sales_Data[[#This Row],[OrderDate]],"mmmm")</f>
        <v>June</v>
      </c>
      <c r="D1223" s="3" t="str">
        <f t="shared" si="38"/>
        <v>2025</v>
      </c>
      <c r="E1223" t="s">
        <v>23</v>
      </c>
      <c r="F1223" t="s">
        <v>43</v>
      </c>
      <c r="G1223" t="s">
        <v>31</v>
      </c>
      <c r="H1223" t="s">
        <v>20</v>
      </c>
      <c r="I1223" t="s">
        <v>100</v>
      </c>
      <c r="J1223">
        <v>11</v>
      </c>
      <c r="K1223">
        <v>4500</v>
      </c>
      <c r="L1223" s="7">
        <f>Sales_Data[[#This Row],[OrderQuantity]] *Sales_Data[[#This Row],[UnitPrice]]</f>
        <v>49500</v>
      </c>
      <c r="M1223" s="7">
        <f>Sales_Data[[#This Row],[UnitPrice]]-Sales_Data[[#This Row],[UnitCost]]</f>
        <v>2000</v>
      </c>
      <c r="N1223" s="7">
        <f>Sales_Data[[#This Row],[Gross Revenue]]-Sales_Data[[#This Row],[Discount Amount ]]</f>
        <v>47500</v>
      </c>
      <c r="O1223" s="7">
        <f>Sales_Data[[#This Row],[OrderQuantity]] *Sales_Data[[#This Row],[UnitCost]]</f>
        <v>27500</v>
      </c>
      <c r="P1223" s="7">
        <f>Sales_Data[[#This Row],[ItemCost]] +Sales_Data[[#This Row],[ShippingCost]]</f>
        <v>28291.200000000001</v>
      </c>
      <c r="Q1223" s="7">
        <f>Sales_Data[[#This Row],[Gross Revenue]]-Sales_Data[[#This Row],[TotalFinancialCost]]</f>
        <v>21208.799999999999</v>
      </c>
      <c r="R1223" s="7">
        <f>Sales_Data[[#This Row],[Actul Bill Amount]]-Sales_Data[[#This Row],[ShippingCost]]</f>
        <v>46708.800000000003</v>
      </c>
      <c r="S1223">
        <v>388</v>
      </c>
      <c r="T1223">
        <v>791.2</v>
      </c>
      <c r="U1223" t="s">
        <v>44</v>
      </c>
      <c r="V1223">
        <v>2500</v>
      </c>
      <c r="W1223" t="s">
        <v>22</v>
      </c>
      <c r="X1223" t="str">
        <f t="shared" si="39"/>
        <v>Nagpur</v>
      </c>
    </row>
    <row r="1224" spans="1:24" x14ac:dyDescent="0.4">
      <c r="A1224">
        <v>101223</v>
      </c>
      <c r="B1224" s="5">
        <v>45942.117361111108</v>
      </c>
      <c r="C1224" s="3" t="str">
        <f>TEXT(Sales_Data[[#This Row],[OrderDate]],"mmmm")</f>
        <v>October</v>
      </c>
      <c r="D1224" s="3" t="str">
        <f t="shared" si="38"/>
        <v>2025</v>
      </c>
      <c r="E1224" t="s">
        <v>39</v>
      </c>
      <c r="F1224" t="s">
        <v>43</v>
      </c>
      <c r="G1224" t="s">
        <v>15</v>
      </c>
      <c r="H1224" t="s">
        <v>37</v>
      </c>
      <c r="I1224" t="s">
        <v>100</v>
      </c>
      <c r="J1224">
        <v>59</v>
      </c>
      <c r="K1224">
        <v>1800</v>
      </c>
      <c r="L1224" s="7">
        <f>Sales_Data[[#This Row],[OrderQuantity]] *Sales_Data[[#This Row],[UnitPrice]]</f>
        <v>106200</v>
      </c>
      <c r="M1224" s="7">
        <f>Sales_Data[[#This Row],[UnitPrice]]-Sales_Data[[#This Row],[UnitCost]]</f>
        <v>900</v>
      </c>
      <c r="N1224" s="7">
        <f>Sales_Data[[#This Row],[Gross Revenue]]-Sales_Data[[#This Row],[Discount Amount ]]</f>
        <v>105300</v>
      </c>
      <c r="O1224" s="7">
        <f>Sales_Data[[#This Row],[OrderQuantity]] *Sales_Data[[#This Row],[UnitCost]]</f>
        <v>53100</v>
      </c>
      <c r="P1224" s="7">
        <f>Sales_Data[[#This Row],[ItemCost]] +Sales_Data[[#This Row],[ShippingCost]]</f>
        <v>53604.65</v>
      </c>
      <c r="Q1224" s="7">
        <f>Sales_Data[[#This Row],[Gross Revenue]]-Sales_Data[[#This Row],[TotalFinancialCost]]</f>
        <v>52595.35</v>
      </c>
      <c r="R1224" s="7">
        <f>Sales_Data[[#This Row],[Actul Bill Amount]]-Sales_Data[[#This Row],[ShippingCost]]</f>
        <v>104795.35</v>
      </c>
      <c r="S1224">
        <v>640</v>
      </c>
      <c r="T1224">
        <v>504.65</v>
      </c>
      <c r="U1224" t="s">
        <v>51</v>
      </c>
      <c r="V1224">
        <v>900</v>
      </c>
      <c r="W1224" t="s">
        <v>38</v>
      </c>
      <c r="X1224" t="str">
        <f t="shared" si="39"/>
        <v>Kolkata</v>
      </c>
    </row>
    <row r="1225" spans="1:24" x14ac:dyDescent="0.4">
      <c r="A1225">
        <v>101224</v>
      </c>
      <c r="B1225" s="5">
        <v>45962.310416666667</v>
      </c>
      <c r="C1225" s="3" t="str">
        <f>TEXT(Sales_Data[[#This Row],[OrderDate]],"mmmm")</f>
        <v>November</v>
      </c>
      <c r="D1225" s="3" t="str">
        <f t="shared" si="38"/>
        <v>2025</v>
      </c>
      <c r="E1225" t="s">
        <v>23</v>
      </c>
      <c r="F1225" t="s">
        <v>35</v>
      </c>
      <c r="G1225" t="s">
        <v>29</v>
      </c>
      <c r="H1225" t="s">
        <v>32</v>
      </c>
      <c r="I1225" t="s">
        <v>100</v>
      </c>
      <c r="J1225">
        <v>29</v>
      </c>
      <c r="K1225">
        <v>12000</v>
      </c>
      <c r="L1225" s="7">
        <f>Sales_Data[[#This Row],[OrderQuantity]] *Sales_Data[[#This Row],[UnitPrice]]</f>
        <v>348000</v>
      </c>
      <c r="M1225" s="7">
        <f>Sales_Data[[#This Row],[UnitPrice]]-Sales_Data[[#This Row],[UnitCost]]</f>
        <v>4000</v>
      </c>
      <c r="N1225" s="7">
        <f>Sales_Data[[#This Row],[Gross Revenue]]-Sales_Data[[#This Row],[Discount Amount ]]</f>
        <v>344000</v>
      </c>
      <c r="O1225" s="7">
        <f>Sales_Data[[#This Row],[OrderQuantity]] *Sales_Data[[#This Row],[UnitCost]]</f>
        <v>232000</v>
      </c>
      <c r="P1225" s="7">
        <f>Sales_Data[[#This Row],[ItemCost]] +Sales_Data[[#This Row],[ShippingCost]]</f>
        <v>232799.98</v>
      </c>
      <c r="Q1225" s="7">
        <f>Sales_Data[[#This Row],[Gross Revenue]]-Sales_Data[[#This Row],[TotalFinancialCost]]</f>
        <v>115200.01999999999</v>
      </c>
      <c r="R1225" s="7">
        <f>Sales_Data[[#This Row],[Actul Bill Amount]]-Sales_Data[[#This Row],[ShippingCost]]</f>
        <v>343200.02</v>
      </c>
      <c r="S1225">
        <v>598</v>
      </c>
      <c r="T1225">
        <v>799.98</v>
      </c>
      <c r="U1225" t="s">
        <v>36</v>
      </c>
      <c r="V1225">
        <v>8000</v>
      </c>
      <c r="W1225" t="s">
        <v>33</v>
      </c>
      <c r="X1225" t="str">
        <f t="shared" si="39"/>
        <v>Delhi</v>
      </c>
    </row>
    <row r="1226" spans="1:24" x14ac:dyDescent="0.4">
      <c r="A1226">
        <v>101225</v>
      </c>
      <c r="B1226" s="5">
        <v>45943.864583333336</v>
      </c>
      <c r="C1226" s="3" t="str">
        <f>TEXT(Sales_Data[[#This Row],[OrderDate]],"mmmm")</f>
        <v>October</v>
      </c>
      <c r="D1226" s="3" t="str">
        <f t="shared" si="38"/>
        <v>2025</v>
      </c>
      <c r="E1226" t="s">
        <v>19</v>
      </c>
      <c r="F1226" t="s">
        <v>35</v>
      </c>
      <c r="G1226" t="s">
        <v>15</v>
      </c>
      <c r="H1226" t="s">
        <v>16</v>
      </c>
      <c r="I1226" t="s">
        <v>100</v>
      </c>
      <c r="J1226">
        <v>30</v>
      </c>
      <c r="K1226">
        <v>8500</v>
      </c>
      <c r="L1226" s="7">
        <f>Sales_Data[[#This Row],[OrderQuantity]] *Sales_Data[[#This Row],[UnitPrice]]</f>
        <v>255000</v>
      </c>
      <c r="M1226" s="7">
        <f>Sales_Data[[#This Row],[UnitPrice]]-Sales_Data[[#This Row],[UnitCost]]</f>
        <v>3000</v>
      </c>
      <c r="N1226" s="7">
        <f>Sales_Data[[#This Row],[Gross Revenue]]-Sales_Data[[#This Row],[Discount Amount ]]</f>
        <v>252000</v>
      </c>
      <c r="O1226" s="7">
        <f>Sales_Data[[#This Row],[OrderQuantity]] *Sales_Data[[#This Row],[UnitCost]]</f>
        <v>165000</v>
      </c>
      <c r="P1226" s="7">
        <f>Sales_Data[[#This Row],[ItemCost]] +Sales_Data[[#This Row],[ShippingCost]]</f>
        <v>165649.21</v>
      </c>
      <c r="Q1226" s="7">
        <f>Sales_Data[[#This Row],[Gross Revenue]]-Sales_Data[[#This Row],[TotalFinancialCost]]</f>
        <v>89350.790000000008</v>
      </c>
      <c r="R1226" s="7">
        <f>Sales_Data[[#This Row],[Actul Bill Amount]]-Sales_Data[[#This Row],[ShippingCost]]</f>
        <v>251350.79</v>
      </c>
      <c r="S1226">
        <v>495</v>
      </c>
      <c r="T1226">
        <v>649.21</v>
      </c>
      <c r="U1226" t="s">
        <v>49</v>
      </c>
      <c r="V1226">
        <v>5500</v>
      </c>
      <c r="W1226" t="s">
        <v>18</v>
      </c>
      <c r="X1226" t="str">
        <f t="shared" si="39"/>
        <v>Bengaluru</v>
      </c>
    </row>
    <row r="1227" spans="1:24" x14ac:dyDescent="0.4">
      <c r="A1227">
        <v>101226</v>
      </c>
      <c r="B1227" s="5">
        <v>45801.117361111108</v>
      </c>
      <c r="C1227" s="3" t="str">
        <f>TEXT(Sales_Data[[#This Row],[OrderDate]],"mmmm")</f>
        <v>May</v>
      </c>
      <c r="D1227" s="3" t="str">
        <f t="shared" si="38"/>
        <v>2025</v>
      </c>
      <c r="E1227" t="s">
        <v>39</v>
      </c>
      <c r="F1227" t="s">
        <v>28</v>
      </c>
      <c r="G1227" t="s">
        <v>29</v>
      </c>
      <c r="H1227" t="s">
        <v>25</v>
      </c>
      <c r="I1227" t="s">
        <v>100</v>
      </c>
      <c r="J1227">
        <v>66</v>
      </c>
      <c r="K1227">
        <v>2500</v>
      </c>
      <c r="L1227" s="7">
        <f>Sales_Data[[#This Row],[OrderQuantity]] *Sales_Data[[#This Row],[UnitPrice]]</f>
        <v>165000</v>
      </c>
      <c r="M1227" s="7">
        <f>Sales_Data[[#This Row],[UnitPrice]]-Sales_Data[[#This Row],[UnitCost]]</f>
        <v>1000</v>
      </c>
      <c r="N1227" s="7">
        <f>Sales_Data[[#This Row],[Gross Revenue]]-Sales_Data[[#This Row],[Discount Amount ]]</f>
        <v>164000</v>
      </c>
      <c r="O1227" s="7">
        <f>Sales_Data[[#This Row],[OrderQuantity]] *Sales_Data[[#This Row],[UnitCost]]</f>
        <v>99000</v>
      </c>
      <c r="P1227" s="7">
        <f>Sales_Data[[#This Row],[ItemCost]] +Sales_Data[[#This Row],[ShippingCost]]</f>
        <v>100132.54</v>
      </c>
      <c r="Q1227" s="7">
        <f>Sales_Data[[#This Row],[Gross Revenue]]-Sales_Data[[#This Row],[TotalFinancialCost]]</f>
        <v>64867.460000000006</v>
      </c>
      <c r="R1227" s="7">
        <f>Sales_Data[[#This Row],[Actul Bill Amount]]-Sales_Data[[#This Row],[ShippingCost]]</f>
        <v>162867.46</v>
      </c>
      <c r="S1227">
        <v>596</v>
      </c>
      <c r="T1227">
        <v>1132.54</v>
      </c>
      <c r="U1227" t="s">
        <v>54</v>
      </c>
      <c r="V1227">
        <v>1500</v>
      </c>
      <c r="W1227" t="s">
        <v>27</v>
      </c>
      <c r="X1227" t="str">
        <f t="shared" si="39"/>
        <v>Mumbai</v>
      </c>
    </row>
    <row r="1228" spans="1:24" x14ac:dyDescent="0.4">
      <c r="A1228">
        <v>101227</v>
      </c>
      <c r="B1228" s="5">
        <v>45676.126388888886</v>
      </c>
      <c r="C1228" s="3" t="str">
        <f>TEXT(Sales_Data[[#This Row],[OrderDate]],"mmmm")</f>
        <v>January</v>
      </c>
      <c r="D1228" s="3" t="str">
        <f t="shared" si="38"/>
        <v>2025</v>
      </c>
      <c r="E1228" t="s">
        <v>19</v>
      </c>
      <c r="F1228" t="s">
        <v>28</v>
      </c>
      <c r="G1228" t="s">
        <v>29</v>
      </c>
      <c r="H1228" t="s">
        <v>32</v>
      </c>
      <c r="I1228" t="s">
        <v>100</v>
      </c>
      <c r="J1228">
        <v>3</v>
      </c>
      <c r="K1228">
        <v>450</v>
      </c>
      <c r="L1228" s="7">
        <f>Sales_Data[[#This Row],[OrderQuantity]] *Sales_Data[[#This Row],[UnitPrice]]</f>
        <v>1350</v>
      </c>
      <c r="M1228" s="7">
        <f>Sales_Data[[#This Row],[UnitPrice]]-Sales_Data[[#This Row],[UnitCost]]</f>
        <v>250</v>
      </c>
      <c r="N1228" s="7">
        <f>Sales_Data[[#This Row],[Gross Revenue]]-Sales_Data[[#This Row],[Discount Amount ]]</f>
        <v>1100</v>
      </c>
      <c r="O1228" s="7">
        <f>Sales_Data[[#This Row],[OrderQuantity]] *Sales_Data[[#This Row],[UnitCost]]</f>
        <v>600</v>
      </c>
      <c r="P1228" s="7">
        <f>Sales_Data[[#This Row],[ItemCost]] +Sales_Data[[#This Row],[ShippingCost]]</f>
        <v>1387.88</v>
      </c>
      <c r="Q1228" s="7">
        <f>Sales_Data[[#This Row],[Gross Revenue]]-Sales_Data[[#This Row],[TotalFinancialCost]]</f>
        <v>-37.880000000000109</v>
      </c>
      <c r="R1228" s="7">
        <f>Sales_Data[[#This Row],[Actul Bill Amount]]-Sales_Data[[#This Row],[ShippingCost]]</f>
        <v>312.12</v>
      </c>
      <c r="S1228">
        <v>346</v>
      </c>
      <c r="T1228">
        <v>787.88</v>
      </c>
      <c r="U1228" t="s">
        <v>30</v>
      </c>
      <c r="V1228">
        <v>200</v>
      </c>
      <c r="W1228" t="s">
        <v>33</v>
      </c>
      <c r="X1228" t="str">
        <f t="shared" si="39"/>
        <v>Delhi</v>
      </c>
    </row>
    <row r="1229" spans="1:24" x14ac:dyDescent="0.4">
      <c r="A1229">
        <v>101228</v>
      </c>
      <c r="B1229" s="5">
        <v>45675.126388888886</v>
      </c>
      <c r="C1229" s="3" t="str">
        <f>TEXT(Sales_Data[[#This Row],[OrderDate]],"mmmm")</f>
        <v>January</v>
      </c>
      <c r="D1229" s="3" t="str">
        <f t="shared" si="38"/>
        <v>2025</v>
      </c>
      <c r="E1229" t="s">
        <v>45</v>
      </c>
      <c r="F1229" t="s">
        <v>28</v>
      </c>
      <c r="G1229" t="s">
        <v>31</v>
      </c>
      <c r="H1229" t="s">
        <v>20</v>
      </c>
      <c r="I1229" t="s">
        <v>100</v>
      </c>
      <c r="J1229">
        <v>91</v>
      </c>
      <c r="K1229">
        <v>450</v>
      </c>
      <c r="L1229" s="7">
        <f>Sales_Data[[#This Row],[OrderQuantity]] *Sales_Data[[#This Row],[UnitPrice]]</f>
        <v>40950</v>
      </c>
      <c r="M1229" s="7">
        <f>Sales_Data[[#This Row],[UnitPrice]]-Sales_Data[[#This Row],[UnitCost]]</f>
        <v>250</v>
      </c>
      <c r="N1229" s="7">
        <f>Sales_Data[[#This Row],[Gross Revenue]]-Sales_Data[[#This Row],[Discount Amount ]]</f>
        <v>40700</v>
      </c>
      <c r="O1229" s="7">
        <f>Sales_Data[[#This Row],[OrderQuantity]] *Sales_Data[[#This Row],[UnitCost]]</f>
        <v>18200</v>
      </c>
      <c r="P1229" s="7">
        <f>Sales_Data[[#This Row],[ItemCost]] +Sales_Data[[#This Row],[ShippingCost]]</f>
        <v>19139.78</v>
      </c>
      <c r="Q1229" s="7">
        <f>Sales_Data[[#This Row],[Gross Revenue]]-Sales_Data[[#This Row],[TotalFinancialCost]]</f>
        <v>21810.22</v>
      </c>
      <c r="R1229" s="7">
        <f>Sales_Data[[#This Row],[Actul Bill Amount]]-Sales_Data[[#This Row],[ShippingCost]]</f>
        <v>39760.22</v>
      </c>
      <c r="S1229">
        <v>880</v>
      </c>
      <c r="T1229">
        <v>939.78</v>
      </c>
      <c r="U1229" t="s">
        <v>30</v>
      </c>
      <c r="V1229">
        <v>200</v>
      </c>
      <c r="W1229" t="s">
        <v>22</v>
      </c>
      <c r="X1229" t="str">
        <f t="shared" si="39"/>
        <v>Nagpur</v>
      </c>
    </row>
    <row r="1230" spans="1:24" x14ac:dyDescent="0.4">
      <c r="A1230">
        <v>101229</v>
      </c>
      <c r="B1230" s="5">
        <v>45914.556250000001</v>
      </c>
      <c r="C1230" s="3" t="str">
        <f>TEXT(Sales_Data[[#This Row],[OrderDate]],"mmmm")</f>
        <v>September</v>
      </c>
      <c r="D1230" s="3" t="str">
        <f t="shared" si="38"/>
        <v>2025</v>
      </c>
      <c r="E1230" t="s">
        <v>13</v>
      </c>
      <c r="F1230" t="s">
        <v>43</v>
      </c>
      <c r="G1230" t="s">
        <v>15</v>
      </c>
      <c r="H1230" t="s">
        <v>32</v>
      </c>
      <c r="I1230" t="s">
        <v>100</v>
      </c>
      <c r="J1230">
        <v>74</v>
      </c>
      <c r="K1230">
        <v>4500</v>
      </c>
      <c r="L1230" s="7">
        <f>Sales_Data[[#This Row],[OrderQuantity]] *Sales_Data[[#This Row],[UnitPrice]]</f>
        <v>333000</v>
      </c>
      <c r="M1230" s="7">
        <f>Sales_Data[[#This Row],[UnitPrice]]-Sales_Data[[#This Row],[UnitCost]]</f>
        <v>2000</v>
      </c>
      <c r="N1230" s="7">
        <f>Sales_Data[[#This Row],[Gross Revenue]]-Sales_Data[[#This Row],[Discount Amount ]]</f>
        <v>331000</v>
      </c>
      <c r="O1230" s="7">
        <f>Sales_Data[[#This Row],[OrderQuantity]] *Sales_Data[[#This Row],[UnitCost]]</f>
        <v>185000</v>
      </c>
      <c r="P1230" s="7">
        <f>Sales_Data[[#This Row],[ItemCost]] +Sales_Data[[#This Row],[ShippingCost]]</f>
        <v>185729.55</v>
      </c>
      <c r="Q1230" s="7">
        <f>Sales_Data[[#This Row],[Gross Revenue]]-Sales_Data[[#This Row],[TotalFinancialCost]]</f>
        <v>147270.45000000001</v>
      </c>
      <c r="R1230" s="7">
        <f>Sales_Data[[#This Row],[Actul Bill Amount]]-Sales_Data[[#This Row],[ShippingCost]]</f>
        <v>330270.45</v>
      </c>
      <c r="S1230">
        <v>618</v>
      </c>
      <c r="T1230">
        <v>729.55</v>
      </c>
      <c r="U1230" t="s">
        <v>44</v>
      </c>
      <c r="V1230">
        <v>2500</v>
      </c>
      <c r="W1230" t="s">
        <v>33</v>
      </c>
      <c r="X1230" t="str">
        <f t="shared" si="39"/>
        <v>Delhi</v>
      </c>
    </row>
    <row r="1231" spans="1:24" x14ac:dyDescent="0.4">
      <c r="A1231">
        <v>101230</v>
      </c>
      <c r="B1231" s="5">
        <v>45735.46875</v>
      </c>
      <c r="C1231" s="3" t="str">
        <f>TEXT(Sales_Data[[#This Row],[OrderDate]],"mmmm")</f>
        <v>March</v>
      </c>
      <c r="D1231" s="3" t="str">
        <f t="shared" si="38"/>
        <v>2025</v>
      </c>
      <c r="E1231" t="s">
        <v>45</v>
      </c>
      <c r="F1231" t="s">
        <v>28</v>
      </c>
      <c r="G1231" t="s">
        <v>15</v>
      </c>
      <c r="H1231" t="s">
        <v>25</v>
      </c>
      <c r="I1231" t="s">
        <v>100</v>
      </c>
      <c r="J1231">
        <v>98</v>
      </c>
      <c r="K1231">
        <v>450</v>
      </c>
      <c r="L1231" s="7">
        <f>Sales_Data[[#This Row],[OrderQuantity]] *Sales_Data[[#This Row],[UnitPrice]]</f>
        <v>44100</v>
      </c>
      <c r="M1231" s="7">
        <f>Sales_Data[[#This Row],[UnitPrice]]-Sales_Data[[#This Row],[UnitCost]]</f>
        <v>250</v>
      </c>
      <c r="N1231" s="7">
        <f>Sales_Data[[#This Row],[Gross Revenue]]-Sales_Data[[#This Row],[Discount Amount ]]</f>
        <v>43850</v>
      </c>
      <c r="O1231" s="7">
        <f>Sales_Data[[#This Row],[OrderQuantity]] *Sales_Data[[#This Row],[UnitCost]]</f>
        <v>19600</v>
      </c>
      <c r="P1231" s="7">
        <f>Sales_Data[[#This Row],[ItemCost]] +Sales_Data[[#This Row],[ShippingCost]]</f>
        <v>21213.360000000001</v>
      </c>
      <c r="Q1231" s="7">
        <f>Sales_Data[[#This Row],[Gross Revenue]]-Sales_Data[[#This Row],[TotalFinancialCost]]</f>
        <v>22886.639999999999</v>
      </c>
      <c r="R1231" s="7">
        <f>Sales_Data[[#This Row],[Actul Bill Amount]]-Sales_Data[[#This Row],[ShippingCost]]</f>
        <v>42236.639999999999</v>
      </c>
      <c r="S1231">
        <v>1064</v>
      </c>
      <c r="T1231">
        <v>1613.36</v>
      </c>
      <c r="U1231" t="s">
        <v>30</v>
      </c>
      <c r="V1231">
        <v>200</v>
      </c>
      <c r="W1231" t="s">
        <v>27</v>
      </c>
      <c r="X1231" t="str">
        <f t="shared" si="39"/>
        <v>Mumbai</v>
      </c>
    </row>
    <row r="1232" spans="1:24" x14ac:dyDescent="0.4">
      <c r="A1232">
        <v>101231</v>
      </c>
      <c r="B1232" s="5">
        <v>45832.089583333334</v>
      </c>
      <c r="C1232" s="3" t="str">
        <f>TEXT(Sales_Data[[#This Row],[OrderDate]],"mmmm")</f>
        <v>June</v>
      </c>
      <c r="D1232" s="3" t="str">
        <f t="shared" si="38"/>
        <v>2025</v>
      </c>
      <c r="E1232" t="s">
        <v>48</v>
      </c>
      <c r="F1232" t="s">
        <v>14</v>
      </c>
      <c r="G1232" t="s">
        <v>31</v>
      </c>
      <c r="H1232" t="s">
        <v>37</v>
      </c>
      <c r="I1232" t="s">
        <v>100</v>
      </c>
      <c r="J1232">
        <v>95</v>
      </c>
      <c r="K1232">
        <v>3200</v>
      </c>
      <c r="L1232" s="7">
        <f>Sales_Data[[#This Row],[OrderQuantity]] *Sales_Data[[#This Row],[UnitPrice]]</f>
        <v>304000</v>
      </c>
      <c r="M1232" s="7">
        <f>Sales_Data[[#This Row],[UnitPrice]]-Sales_Data[[#This Row],[UnitCost]]</f>
        <v>1200</v>
      </c>
      <c r="N1232" s="7">
        <f>Sales_Data[[#This Row],[Gross Revenue]]-Sales_Data[[#This Row],[Discount Amount ]]</f>
        <v>302800</v>
      </c>
      <c r="O1232" s="7">
        <f>Sales_Data[[#This Row],[OrderQuantity]] *Sales_Data[[#This Row],[UnitCost]]</f>
        <v>190000</v>
      </c>
      <c r="P1232" s="7">
        <f>Sales_Data[[#This Row],[ItemCost]] +Sales_Data[[#This Row],[ShippingCost]]</f>
        <v>191957.95</v>
      </c>
      <c r="Q1232" s="7">
        <f>Sales_Data[[#This Row],[Gross Revenue]]-Sales_Data[[#This Row],[TotalFinancialCost]]</f>
        <v>112042.04999999999</v>
      </c>
      <c r="R1232" s="7">
        <f>Sales_Data[[#This Row],[Actul Bill Amount]]-Sales_Data[[#This Row],[ShippingCost]]</f>
        <v>300842.05</v>
      </c>
      <c r="S1232">
        <v>766</v>
      </c>
      <c r="T1232">
        <v>1957.95</v>
      </c>
      <c r="U1232" t="s">
        <v>17</v>
      </c>
      <c r="V1232">
        <v>2000</v>
      </c>
      <c r="W1232" t="s">
        <v>38</v>
      </c>
      <c r="X1232" t="str">
        <f t="shared" si="39"/>
        <v>Kolkata</v>
      </c>
    </row>
    <row r="1233" spans="1:24" x14ac:dyDescent="0.4">
      <c r="A1233">
        <v>101232</v>
      </c>
      <c r="B1233" s="5">
        <v>45851.828472222223</v>
      </c>
      <c r="C1233" s="3" t="str">
        <f>TEXT(Sales_Data[[#This Row],[OrderDate]],"mmmm")</f>
        <v>July</v>
      </c>
      <c r="D1233" s="3" t="str">
        <f t="shared" si="38"/>
        <v>2025</v>
      </c>
      <c r="E1233" t="s">
        <v>48</v>
      </c>
      <c r="F1233" t="s">
        <v>14</v>
      </c>
      <c r="G1233" t="s">
        <v>29</v>
      </c>
      <c r="H1233" t="s">
        <v>20</v>
      </c>
      <c r="I1233" t="s">
        <v>100</v>
      </c>
      <c r="J1233">
        <v>52</v>
      </c>
      <c r="K1233">
        <v>6500</v>
      </c>
      <c r="L1233" s="7">
        <f>Sales_Data[[#This Row],[OrderQuantity]] *Sales_Data[[#This Row],[UnitPrice]]</f>
        <v>338000</v>
      </c>
      <c r="M1233" s="7">
        <f>Sales_Data[[#This Row],[UnitPrice]]-Sales_Data[[#This Row],[UnitCost]]</f>
        <v>2300</v>
      </c>
      <c r="N1233" s="7">
        <f>Sales_Data[[#This Row],[Gross Revenue]]-Sales_Data[[#This Row],[Discount Amount ]]</f>
        <v>335700</v>
      </c>
      <c r="O1233" s="7">
        <f>Sales_Data[[#This Row],[OrderQuantity]] *Sales_Data[[#This Row],[UnitCost]]</f>
        <v>218400</v>
      </c>
      <c r="P1233" s="7">
        <f>Sales_Data[[#This Row],[ItemCost]] +Sales_Data[[#This Row],[ShippingCost]]</f>
        <v>219287.23</v>
      </c>
      <c r="Q1233" s="7">
        <f>Sales_Data[[#This Row],[Gross Revenue]]-Sales_Data[[#This Row],[TotalFinancialCost]]</f>
        <v>118712.76999999999</v>
      </c>
      <c r="R1233" s="7">
        <f>Sales_Data[[#This Row],[Actul Bill Amount]]-Sales_Data[[#This Row],[ShippingCost]]</f>
        <v>334812.77</v>
      </c>
      <c r="S1233">
        <v>403</v>
      </c>
      <c r="T1233">
        <v>887.23</v>
      </c>
      <c r="U1233" t="s">
        <v>21</v>
      </c>
      <c r="V1233">
        <v>4200</v>
      </c>
      <c r="W1233" t="s">
        <v>22</v>
      </c>
      <c r="X1233" t="str">
        <f t="shared" si="39"/>
        <v>Nagpur</v>
      </c>
    </row>
    <row r="1234" spans="1:24" x14ac:dyDescent="0.4">
      <c r="A1234">
        <v>101233</v>
      </c>
      <c r="B1234" s="5">
        <v>45770.292361111111</v>
      </c>
      <c r="C1234" s="3" t="str">
        <f>TEXT(Sales_Data[[#This Row],[OrderDate]],"mmmm")</f>
        <v>April</v>
      </c>
      <c r="D1234" s="3" t="str">
        <f t="shared" si="38"/>
        <v>2025</v>
      </c>
      <c r="E1234" t="s">
        <v>39</v>
      </c>
      <c r="F1234" t="s">
        <v>35</v>
      </c>
      <c r="G1234" t="s">
        <v>31</v>
      </c>
      <c r="H1234" t="s">
        <v>25</v>
      </c>
      <c r="I1234" t="s">
        <v>100</v>
      </c>
      <c r="J1234">
        <v>52</v>
      </c>
      <c r="K1234">
        <v>8500</v>
      </c>
      <c r="L1234" s="7">
        <f>Sales_Data[[#This Row],[OrderQuantity]] *Sales_Data[[#This Row],[UnitPrice]]</f>
        <v>442000</v>
      </c>
      <c r="M1234" s="7">
        <f>Sales_Data[[#This Row],[UnitPrice]]-Sales_Data[[#This Row],[UnitCost]]</f>
        <v>3000</v>
      </c>
      <c r="N1234" s="7">
        <f>Sales_Data[[#This Row],[Gross Revenue]]-Sales_Data[[#This Row],[Discount Amount ]]</f>
        <v>439000</v>
      </c>
      <c r="O1234" s="7">
        <f>Sales_Data[[#This Row],[OrderQuantity]] *Sales_Data[[#This Row],[UnitCost]]</f>
        <v>286000</v>
      </c>
      <c r="P1234" s="7">
        <f>Sales_Data[[#This Row],[ItemCost]] +Sales_Data[[#This Row],[ShippingCost]]</f>
        <v>286861.52</v>
      </c>
      <c r="Q1234" s="7">
        <f>Sales_Data[[#This Row],[Gross Revenue]]-Sales_Data[[#This Row],[TotalFinancialCost]]</f>
        <v>155138.47999999998</v>
      </c>
      <c r="R1234" s="7">
        <f>Sales_Data[[#This Row],[Actul Bill Amount]]-Sales_Data[[#This Row],[ShippingCost]]</f>
        <v>438138.48</v>
      </c>
      <c r="S1234">
        <v>585</v>
      </c>
      <c r="T1234">
        <v>861.52</v>
      </c>
      <c r="U1234" t="s">
        <v>49</v>
      </c>
      <c r="V1234">
        <v>5500</v>
      </c>
      <c r="W1234" t="s">
        <v>27</v>
      </c>
      <c r="X1234" t="str">
        <f t="shared" si="39"/>
        <v>Mumbai</v>
      </c>
    </row>
    <row r="1235" spans="1:24" x14ac:dyDescent="0.4">
      <c r="A1235">
        <v>101234</v>
      </c>
      <c r="B1235" s="5">
        <v>45771.95</v>
      </c>
      <c r="C1235" s="3" t="str">
        <f>TEXT(Sales_Data[[#This Row],[OrderDate]],"mmmm")</f>
        <v>April</v>
      </c>
      <c r="D1235" s="3" t="str">
        <f t="shared" si="38"/>
        <v>2025</v>
      </c>
      <c r="E1235" t="s">
        <v>23</v>
      </c>
      <c r="F1235" t="s">
        <v>55</v>
      </c>
      <c r="G1235" t="s">
        <v>15</v>
      </c>
      <c r="H1235" t="s">
        <v>20</v>
      </c>
      <c r="I1235" t="s">
        <v>100</v>
      </c>
      <c r="J1235">
        <v>62</v>
      </c>
      <c r="K1235">
        <v>850</v>
      </c>
      <c r="L1235" s="7">
        <f>Sales_Data[[#This Row],[OrderQuantity]] *Sales_Data[[#This Row],[UnitPrice]]</f>
        <v>52700</v>
      </c>
      <c r="M1235" s="7">
        <f>Sales_Data[[#This Row],[UnitPrice]]-Sales_Data[[#This Row],[UnitCost]]</f>
        <v>300</v>
      </c>
      <c r="N1235" s="7">
        <f>Sales_Data[[#This Row],[Gross Revenue]]-Sales_Data[[#This Row],[Discount Amount ]]</f>
        <v>52400</v>
      </c>
      <c r="O1235" s="7">
        <f>Sales_Data[[#This Row],[OrderQuantity]] *Sales_Data[[#This Row],[UnitCost]]</f>
        <v>34100</v>
      </c>
      <c r="P1235" s="7">
        <f>Sales_Data[[#This Row],[ItemCost]] +Sales_Data[[#This Row],[ShippingCost]]</f>
        <v>34494.04</v>
      </c>
      <c r="Q1235" s="7">
        <f>Sales_Data[[#This Row],[Gross Revenue]]-Sales_Data[[#This Row],[TotalFinancialCost]]</f>
        <v>18205.96</v>
      </c>
      <c r="R1235" s="7">
        <f>Sales_Data[[#This Row],[Actul Bill Amount]]-Sales_Data[[#This Row],[ShippingCost]]</f>
        <v>52005.96</v>
      </c>
      <c r="S1235">
        <v>1001</v>
      </c>
      <c r="T1235">
        <v>394.04</v>
      </c>
      <c r="U1235" t="s">
        <v>56</v>
      </c>
      <c r="V1235">
        <v>550</v>
      </c>
      <c r="W1235" t="s">
        <v>22</v>
      </c>
      <c r="X1235" t="str">
        <f t="shared" si="39"/>
        <v>Nagpur</v>
      </c>
    </row>
    <row r="1236" spans="1:24" x14ac:dyDescent="0.4">
      <c r="A1236">
        <v>101235</v>
      </c>
      <c r="B1236" s="5">
        <v>45879.78125</v>
      </c>
      <c r="C1236" s="3" t="str">
        <f>TEXT(Sales_Data[[#This Row],[OrderDate]],"mmmm")</f>
        <v>August</v>
      </c>
      <c r="D1236" s="3" t="str">
        <f t="shared" si="38"/>
        <v>2025</v>
      </c>
      <c r="E1236" t="s">
        <v>48</v>
      </c>
      <c r="F1236" t="s">
        <v>24</v>
      </c>
      <c r="G1236" t="s">
        <v>29</v>
      </c>
      <c r="H1236" t="s">
        <v>37</v>
      </c>
      <c r="I1236" t="s">
        <v>100</v>
      </c>
      <c r="J1236">
        <v>67</v>
      </c>
      <c r="K1236">
        <v>25000</v>
      </c>
      <c r="L1236" s="7">
        <f>Sales_Data[[#This Row],[OrderQuantity]] *Sales_Data[[#This Row],[UnitPrice]]</f>
        <v>1675000</v>
      </c>
      <c r="M1236" s="7">
        <f>Sales_Data[[#This Row],[UnitPrice]]-Sales_Data[[#This Row],[UnitCost]]</f>
        <v>7000</v>
      </c>
      <c r="N1236" s="7">
        <f>Sales_Data[[#This Row],[Gross Revenue]]-Sales_Data[[#This Row],[Discount Amount ]]</f>
        <v>1668000</v>
      </c>
      <c r="O1236" s="7">
        <f>Sales_Data[[#This Row],[OrderQuantity]] *Sales_Data[[#This Row],[UnitCost]]</f>
        <v>1206000</v>
      </c>
      <c r="P1236" s="7">
        <f>Sales_Data[[#This Row],[ItemCost]] +Sales_Data[[#This Row],[ShippingCost]]</f>
        <v>1206400.1399999999</v>
      </c>
      <c r="Q1236" s="7">
        <f>Sales_Data[[#This Row],[Gross Revenue]]-Sales_Data[[#This Row],[TotalFinancialCost]]</f>
        <v>468599.8600000001</v>
      </c>
      <c r="R1236" s="7">
        <f>Sales_Data[[#This Row],[Actul Bill Amount]]-Sales_Data[[#This Row],[ShippingCost]]</f>
        <v>1667599.86</v>
      </c>
      <c r="S1236">
        <v>821</v>
      </c>
      <c r="T1236">
        <v>400.14</v>
      </c>
      <c r="U1236" t="s">
        <v>60</v>
      </c>
      <c r="V1236">
        <v>18000</v>
      </c>
      <c r="W1236" t="s">
        <v>38</v>
      </c>
      <c r="X1236" t="str">
        <f t="shared" si="39"/>
        <v>Kolkata</v>
      </c>
    </row>
    <row r="1237" spans="1:24" x14ac:dyDescent="0.4">
      <c r="A1237">
        <v>101236</v>
      </c>
      <c r="B1237" s="5">
        <v>45823.572222222225</v>
      </c>
      <c r="C1237" s="3" t="str">
        <f>TEXT(Sales_Data[[#This Row],[OrderDate]],"mmmm")</f>
        <v>June</v>
      </c>
      <c r="D1237" s="3" t="str">
        <f t="shared" si="38"/>
        <v>2025</v>
      </c>
      <c r="E1237" t="s">
        <v>39</v>
      </c>
      <c r="F1237" t="s">
        <v>43</v>
      </c>
      <c r="G1237" t="s">
        <v>15</v>
      </c>
      <c r="H1237" t="s">
        <v>37</v>
      </c>
      <c r="I1237" t="s">
        <v>100</v>
      </c>
      <c r="J1237">
        <v>91</v>
      </c>
      <c r="K1237">
        <v>4500</v>
      </c>
      <c r="L1237" s="7">
        <f>Sales_Data[[#This Row],[OrderQuantity]] *Sales_Data[[#This Row],[UnitPrice]]</f>
        <v>409500</v>
      </c>
      <c r="M1237" s="7">
        <f>Sales_Data[[#This Row],[UnitPrice]]-Sales_Data[[#This Row],[UnitCost]]</f>
        <v>2000</v>
      </c>
      <c r="N1237" s="7">
        <f>Sales_Data[[#This Row],[Gross Revenue]]-Sales_Data[[#This Row],[Discount Amount ]]</f>
        <v>407500</v>
      </c>
      <c r="O1237" s="7">
        <f>Sales_Data[[#This Row],[OrderQuantity]] *Sales_Data[[#This Row],[UnitCost]]</f>
        <v>227500</v>
      </c>
      <c r="P1237" s="7">
        <f>Sales_Data[[#This Row],[ItemCost]] +Sales_Data[[#This Row],[ShippingCost]]</f>
        <v>228228.56</v>
      </c>
      <c r="Q1237" s="7">
        <f>Sales_Data[[#This Row],[Gross Revenue]]-Sales_Data[[#This Row],[TotalFinancialCost]]</f>
        <v>181271.44</v>
      </c>
      <c r="R1237" s="7">
        <f>Sales_Data[[#This Row],[Actul Bill Amount]]-Sales_Data[[#This Row],[ShippingCost]]</f>
        <v>406771.44</v>
      </c>
      <c r="S1237">
        <v>628</v>
      </c>
      <c r="T1237">
        <v>728.56</v>
      </c>
      <c r="U1237" t="s">
        <v>44</v>
      </c>
      <c r="V1237">
        <v>2500</v>
      </c>
      <c r="W1237" t="s">
        <v>38</v>
      </c>
      <c r="X1237" t="str">
        <f t="shared" si="39"/>
        <v>Kolkata</v>
      </c>
    </row>
    <row r="1238" spans="1:24" x14ac:dyDescent="0.4">
      <c r="A1238">
        <v>101237</v>
      </c>
      <c r="B1238" s="5">
        <v>45976.007638888892</v>
      </c>
      <c r="C1238" s="3" t="str">
        <f>TEXT(Sales_Data[[#This Row],[OrderDate]],"mmmm")</f>
        <v>November</v>
      </c>
      <c r="D1238" s="3" t="str">
        <f t="shared" si="38"/>
        <v>2025</v>
      </c>
      <c r="E1238" t="s">
        <v>39</v>
      </c>
      <c r="F1238" t="s">
        <v>55</v>
      </c>
      <c r="G1238" t="s">
        <v>29</v>
      </c>
      <c r="H1238" t="s">
        <v>20</v>
      </c>
      <c r="I1238" t="s">
        <v>100</v>
      </c>
      <c r="J1238">
        <v>53</v>
      </c>
      <c r="K1238">
        <v>1200</v>
      </c>
      <c r="L1238" s="7">
        <f>Sales_Data[[#This Row],[OrderQuantity]] *Sales_Data[[#This Row],[UnitPrice]]</f>
        <v>63600</v>
      </c>
      <c r="M1238" s="7">
        <f>Sales_Data[[#This Row],[UnitPrice]]-Sales_Data[[#This Row],[UnitCost]]</f>
        <v>400</v>
      </c>
      <c r="N1238" s="7">
        <f>Sales_Data[[#This Row],[Gross Revenue]]-Sales_Data[[#This Row],[Discount Amount ]]</f>
        <v>63200</v>
      </c>
      <c r="O1238" s="7">
        <f>Sales_Data[[#This Row],[OrderQuantity]] *Sales_Data[[#This Row],[UnitCost]]</f>
        <v>42400</v>
      </c>
      <c r="P1238" s="7">
        <f>Sales_Data[[#This Row],[ItemCost]] +Sales_Data[[#This Row],[ShippingCost]]</f>
        <v>43112.41</v>
      </c>
      <c r="Q1238" s="7">
        <f>Sales_Data[[#This Row],[Gross Revenue]]-Sales_Data[[#This Row],[TotalFinancialCost]]</f>
        <v>20487.589999999997</v>
      </c>
      <c r="R1238" s="7">
        <f>Sales_Data[[#This Row],[Actul Bill Amount]]-Sales_Data[[#This Row],[ShippingCost]]</f>
        <v>62487.59</v>
      </c>
      <c r="S1238">
        <v>969</v>
      </c>
      <c r="T1238">
        <v>712.41</v>
      </c>
      <c r="U1238" t="s">
        <v>58</v>
      </c>
      <c r="V1238">
        <v>800</v>
      </c>
      <c r="W1238" t="s">
        <v>22</v>
      </c>
      <c r="X1238" t="str">
        <f t="shared" si="39"/>
        <v>Nagpur</v>
      </c>
    </row>
    <row r="1239" spans="1:24" x14ac:dyDescent="0.4">
      <c r="A1239">
        <v>101238</v>
      </c>
      <c r="B1239" s="5">
        <v>45789.815972222219</v>
      </c>
      <c r="C1239" s="3" t="str">
        <f>TEXT(Sales_Data[[#This Row],[OrderDate]],"mmmm")</f>
        <v>May</v>
      </c>
      <c r="D1239" s="3" t="str">
        <f t="shared" si="38"/>
        <v>2025</v>
      </c>
      <c r="E1239" t="s">
        <v>34</v>
      </c>
      <c r="F1239" t="s">
        <v>43</v>
      </c>
      <c r="G1239" t="s">
        <v>29</v>
      </c>
      <c r="H1239" t="s">
        <v>20</v>
      </c>
      <c r="I1239" t="s">
        <v>100</v>
      </c>
      <c r="J1239">
        <v>53</v>
      </c>
      <c r="K1239">
        <v>2800</v>
      </c>
      <c r="L1239" s="7">
        <f>Sales_Data[[#This Row],[OrderQuantity]] *Sales_Data[[#This Row],[UnitPrice]]</f>
        <v>148400</v>
      </c>
      <c r="M1239" s="7">
        <f>Sales_Data[[#This Row],[UnitPrice]]-Sales_Data[[#This Row],[UnitCost]]</f>
        <v>1300</v>
      </c>
      <c r="N1239" s="7">
        <f>Sales_Data[[#This Row],[Gross Revenue]]-Sales_Data[[#This Row],[Discount Amount ]]</f>
        <v>147100</v>
      </c>
      <c r="O1239" s="7">
        <f>Sales_Data[[#This Row],[OrderQuantity]] *Sales_Data[[#This Row],[UnitCost]]</f>
        <v>79500</v>
      </c>
      <c r="P1239" s="7">
        <f>Sales_Data[[#This Row],[ItemCost]] +Sales_Data[[#This Row],[ShippingCost]]</f>
        <v>80031.94</v>
      </c>
      <c r="Q1239" s="7">
        <f>Sales_Data[[#This Row],[Gross Revenue]]-Sales_Data[[#This Row],[TotalFinancialCost]]</f>
        <v>68368.06</v>
      </c>
      <c r="R1239" s="7">
        <f>Sales_Data[[#This Row],[Actul Bill Amount]]-Sales_Data[[#This Row],[ShippingCost]]</f>
        <v>146568.06</v>
      </c>
      <c r="S1239">
        <v>446</v>
      </c>
      <c r="T1239">
        <v>531.94000000000005</v>
      </c>
      <c r="U1239" t="s">
        <v>61</v>
      </c>
      <c r="V1239">
        <v>1500</v>
      </c>
      <c r="W1239" t="s">
        <v>22</v>
      </c>
      <c r="X1239" t="str">
        <f t="shared" si="39"/>
        <v>Nagpur</v>
      </c>
    </row>
    <row r="1240" spans="1:24" x14ac:dyDescent="0.4">
      <c r="A1240">
        <v>101239</v>
      </c>
      <c r="B1240" s="5">
        <v>45921.579861111109</v>
      </c>
      <c r="C1240" s="3" t="str">
        <f>TEXT(Sales_Data[[#This Row],[OrderDate]],"mmmm")</f>
        <v>September</v>
      </c>
      <c r="D1240" s="3" t="str">
        <f t="shared" si="38"/>
        <v>2025</v>
      </c>
      <c r="E1240" t="s">
        <v>13</v>
      </c>
      <c r="F1240" t="s">
        <v>28</v>
      </c>
      <c r="G1240" t="s">
        <v>15</v>
      </c>
      <c r="H1240" t="s">
        <v>16</v>
      </c>
      <c r="I1240" t="s">
        <v>100</v>
      </c>
      <c r="J1240">
        <v>77</v>
      </c>
      <c r="K1240">
        <v>2500</v>
      </c>
      <c r="L1240" s="7">
        <f>Sales_Data[[#This Row],[OrderQuantity]] *Sales_Data[[#This Row],[UnitPrice]]</f>
        <v>192500</v>
      </c>
      <c r="M1240" s="7">
        <f>Sales_Data[[#This Row],[UnitPrice]]-Sales_Data[[#This Row],[UnitCost]]</f>
        <v>1000</v>
      </c>
      <c r="N1240" s="7">
        <f>Sales_Data[[#This Row],[Gross Revenue]]-Sales_Data[[#This Row],[Discount Amount ]]</f>
        <v>191500</v>
      </c>
      <c r="O1240" s="7">
        <f>Sales_Data[[#This Row],[OrderQuantity]] *Sales_Data[[#This Row],[UnitCost]]</f>
        <v>115500</v>
      </c>
      <c r="P1240" s="7">
        <f>Sales_Data[[#This Row],[ItemCost]] +Sales_Data[[#This Row],[ShippingCost]]</f>
        <v>115814.69</v>
      </c>
      <c r="Q1240" s="7">
        <f>Sales_Data[[#This Row],[Gross Revenue]]-Sales_Data[[#This Row],[TotalFinancialCost]]</f>
        <v>76685.31</v>
      </c>
      <c r="R1240" s="7">
        <f>Sales_Data[[#This Row],[Actul Bill Amount]]-Sales_Data[[#This Row],[ShippingCost]]</f>
        <v>191185.31</v>
      </c>
      <c r="S1240">
        <v>1037</v>
      </c>
      <c r="T1240">
        <v>314.69</v>
      </c>
      <c r="U1240" t="s">
        <v>54</v>
      </c>
      <c r="V1240">
        <v>1500</v>
      </c>
      <c r="W1240" t="s">
        <v>18</v>
      </c>
      <c r="X1240" t="str">
        <f t="shared" si="39"/>
        <v>Bengaluru</v>
      </c>
    </row>
    <row r="1241" spans="1:24" x14ac:dyDescent="0.4">
      <c r="A1241">
        <v>101240</v>
      </c>
      <c r="B1241" s="5">
        <v>45712.759027777778</v>
      </c>
      <c r="C1241" s="3" t="str">
        <f>TEXT(Sales_Data[[#This Row],[OrderDate]],"mmmm")</f>
        <v>February</v>
      </c>
      <c r="D1241" s="3" t="str">
        <f t="shared" si="38"/>
        <v>2025</v>
      </c>
      <c r="E1241" t="s">
        <v>34</v>
      </c>
      <c r="F1241" t="s">
        <v>28</v>
      </c>
      <c r="G1241" t="s">
        <v>15</v>
      </c>
      <c r="H1241" t="s">
        <v>16</v>
      </c>
      <c r="I1241" t="s">
        <v>100</v>
      </c>
      <c r="J1241">
        <v>42</v>
      </c>
      <c r="K1241">
        <v>450</v>
      </c>
      <c r="L1241" s="7">
        <f>Sales_Data[[#This Row],[OrderQuantity]] *Sales_Data[[#This Row],[UnitPrice]]</f>
        <v>18900</v>
      </c>
      <c r="M1241" s="7">
        <f>Sales_Data[[#This Row],[UnitPrice]]-Sales_Data[[#This Row],[UnitCost]]</f>
        <v>250</v>
      </c>
      <c r="N1241" s="7">
        <f>Sales_Data[[#This Row],[Gross Revenue]]-Sales_Data[[#This Row],[Discount Amount ]]</f>
        <v>18650</v>
      </c>
      <c r="O1241" s="7">
        <f>Sales_Data[[#This Row],[OrderQuantity]] *Sales_Data[[#This Row],[UnitCost]]</f>
        <v>8400</v>
      </c>
      <c r="P1241" s="7">
        <f>Sales_Data[[#This Row],[ItemCost]] +Sales_Data[[#This Row],[ShippingCost]]</f>
        <v>9372.7000000000007</v>
      </c>
      <c r="Q1241" s="7">
        <f>Sales_Data[[#This Row],[Gross Revenue]]-Sales_Data[[#This Row],[TotalFinancialCost]]</f>
        <v>9527.2999999999993</v>
      </c>
      <c r="R1241" s="7">
        <f>Sales_Data[[#This Row],[Actul Bill Amount]]-Sales_Data[[#This Row],[ShippingCost]]</f>
        <v>17677.3</v>
      </c>
      <c r="S1241">
        <v>384</v>
      </c>
      <c r="T1241">
        <v>972.7</v>
      </c>
      <c r="U1241" t="s">
        <v>30</v>
      </c>
      <c r="V1241">
        <v>200</v>
      </c>
      <c r="W1241" t="s">
        <v>18</v>
      </c>
      <c r="X1241" t="str">
        <f t="shared" si="39"/>
        <v>Bengaluru</v>
      </c>
    </row>
    <row r="1242" spans="1:24" x14ac:dyDescent="0.4">
      <c r="A1242">
        <v>101241</v>
      </c>
      <c r="B1242" s="5">
        <v>46016.277777777781</v>
      </c>
      <c r="C1242" s="3" t="str">
        <f>TEXT(Sales_Data[[#This Row],[OrderDate]],"mmmm")</f>
        <v>December</v>
      </c>
      <c r="D1242" s="3" t="str">
        <f t="shared" si="38"/>
        <v>2025</v>
      </c>
      <c r="E1242" t="s">
        <v>34</v>
      </c>
      <c r="F1242" t="s">
        <v>46</v>
      </c>
      <c r="G1242" t="s">
        <v>29</v>
      </c>
      <c r="H1242" t="s">
        <v>25</v>
      </c>
      <c r="I1242" t="s">
        <v>100</v>
      </c>
      <c r="J1242">
        <v>99</v>
      </c>
      <c r="K1242">
        <v>15000</v>
      </c>
      <c r="L1242" s="7">
        <f>Sales_Data[[#This Row],[OrderQuantity]] *Sales_Data[[#This Row],[UnitPrice]]</f>
        <v>1485000</v>
      </c>
      <c r="M1242" s="7">
        <f>Sales_Data[[#This Row],[UnitPrice]]-Sales_Data[[#This Row],[UnitCost]]</f>
        <v>5500</v>
      </c>
      <c r="N1242" s="7">
        <f>Sales_Data[[#This Row],[Gross Revenue]]-Sales_Data[[#This Row],[Discount Amount ]]</f>
        <v>1479500</v>
      </c>
      <c r="O1242" s="7">
        <f>Sales_Data[[#This Row],[OrderQuantity]] *Sales_Data[[#This Row],[UnitCost]]</f>
        <v>940500</v>
      </c>
      <c r="P1242" s="7">
        <f>Sales_Data[[#This Row],[ItemCost]] +Sales_Data[[#This Row],[ShippingCost]]</f>
        <v>943447.05</v>
      </c>
      <c r="Q1242" s="7">
        <f>Sales_Data[[#This Row],[Gross Revenue]]-Sales_Data[[#This Row],[TotalFinancialCost]]</f>
        <v>541552.94999999995</v>
      </c>
      <c r="R1242" s="7">
        <f>Sales_Data[[#This Row],[Actul Bill Amount]]-Sales_Data[[#This Row],[ShippingCost]]</f>
        <v>1476552.95</v>
      </c>
      <c r="S1242">
        <v>817</v>
      </c>
      <c r="T1242">
        <v>2947.05</v>
      </c>
      <c r="U1242" t="s">
        <v>53</v>
      </c>
      <c r="V1242">
        <v>9500</v>
      </c>
      <c r="W1242" t="s">
        <v>27</v>
      </c>
      <c r="X1242" t="str">
        <f t="shared" si="39"/>
        <v>Mumbai</v>
      </c>
    </row>
    <row r="1243" spans="1:24" x14ac:dyDescent="0.4">
      <c r="A1243">
        <v>101242</v>
      </c>
      <c r="B1243" s="5">
        <v>45788.536805555559</v>
      </c>
      <c r="C1243" s="3" t="str">
        <f>TEXT(Sales_Data[[#This Row],[OrderDate]],"mmmm")</f>
        <v>May</v>
      </c>
      <c r="D1243" s="3" t="str">
        <f t="shared" si="38"/>
        <v>2025</v>
      </c>
      <c r="E1243" t="s">
        <v>13</v>
      </c>
      <c r="F1243" t="s">
        <v>14</v>
      </c>
      <c r="G1243" t="s">
        <v>31</v>
      </c>
      <c r="H1243" t="s">
        <v>25</v>
      </c>
      <c r="I1243" t="s">
        <v>100</v>
      </c>
      <c r="J1243">
        <v>66</v>
      </c>
      <c r="K1243">
        <v>3200</v>
      </c>
      <c r="L1243" s="7">
        <f>Sales_Data[[#This Row],[OrderQuantity]] *Sales_Data[[#This Row],[UnitPrice]]</f>
        <v>211200</v>
      </c>
      <c r="M1243" s="7">
        <f>Sales_Data[[#This Row],[UnitPrice]]-Sales_Data[[#This Row],[UnitCost]]</f>
        <v>1200</v>
      </c>
      <c r="N1243" s="7">
        <f>Sales_Data[[#This Row],[Gross Revenue]]-Sales_Data[[#This Row],[Discount Amount ]]</f>
        <v>210000</v>
      </c>
      <c r="O1243" s="7">
        <f>Sales_Data[[#This Row],[OrderQuantity]] *Sales_Data[[#This Row],[UnitCost]]</f>
        <v>132000</v>
      </c>
      <c r="P1243" s="7">
        <f>Sales_Data[[#This Row],[ItemCost]] +Sales_Data[[#This Row],[ShippingCost]]</f>
        <v>133028.4</v>
      </c>
      <c r="Q1243" s="7">
        <f>Sales_Data[[#This Row],[Gross Revenue]]-Sales_Data[[#This Row],[TotalFinancialCost]]</f>
        <v>78171.600000000006</v>
      </c>
      <c r="R1243" s="7">
        <f>Sales_Data[[#This Row],[Actul Bill Amount]]-Sales_Data[[#This Row],[ShippingCost]]</f>
        <v>208971.6</v>
      </c>
      <c r="S1243">
        <v>425</v>
      </c>
      <c r="T1243">
        <v>1028.4000000000001</v>
      </c>
      <c r="U1243" t="s">
        <v>17</v>
      </c>
      <c r="V1243">
        <v>2000</v>
      </c>
      <c r="W1243" t="s">
        <v>27</v>
      </c>
      <c r="X1243" t="str">
        <f t="shared" si="39"/>
        <v>Mumbai</v>
      </c>
    </row>
    <row r="1244" spans="1:24" x14ac:dyDescent="0.4">
      <c r="A1244">
        <v>101243</v>
      </c>
      <c r="B1244" s="5">
        <v>45945.927083333336</v>
      </c>
      <c r="C1244" s="3" t="str">
        <f>TEXT(Sales_Data[[#This Row],[OrderDate]],"mmmm")</f>
        <v>October</v>
      </c>
      <c r="D1244" s="3" t="str">
        <f t="shared" si="38"/>
        <v>2025</v>
      </c>
      <c r="E1244" t="s">
        <v>23</v>
      </c>
      <c r="F1244" t="s">
        <v>28</v>
      </c>
      <c r="G1244" t="s">
        <v>15</v>
      </c>
      <c r="H1244" t="s">
        <v>37</v>
      </c>
      <c r="I1244" t="s">
        <v>100</v>
      </c>
      <c r="J1244">
        <v>39</v>
      </c>
      <c r="K1244">
        <v>450</v>
      </c>
      <c r="L1244" s="7">
        <f>Sales_Data[[#This Row],[OrderQuantity]] *Sales_Data[[#This Row],[UnitPrice]]</f>
        <v>17550</v>
      </c>
      <c r="M1244" s="7">
        <f>Sales_Data[[#This Row],[UnitPrice]]-Sales_Data[[#This Row],[UnitCost]]</f>
        <v>250</v>
      </c>
      <c r="N1244" s="7">
        <f>Sales_Data[[#This Row],[Gross Revenue]]-Sales_Data[[#This Row],[Discount Amount ]]</f>
        <v>17300</v>
      </c>
      <c r="O1244" s="7">
        <f>Sales_Data[[#This Row],[OrderQuantity]] *Sales_Data[[#This Row],[UnitCost]]</f>
        <v>7800</v>
      </c>
      <c r="P1244" s="7">
        <f>Sales_Data[[#This Row],[ItemCost]] +Sales_Data[[#This Row],[ShippingCost]]</f>
        <v>8219.2000000000007</v>
      </c>
      <c r="Q1244" s="7">
        <f>Sales_Data[[#This Row],[Gross Revenue]]-Sales_Data[[#This Row],[TotalFinancialCost]]</f>
        <v>9330.7999999999993</v>
      </c>
      <c r="R1244" s="7">
        <f>Sales_Data[[#This Row],[Actul Bill Amount]]-Sales_Data[[#This Row],[ShippingCost]]</f>
        <v>16880.8</v>
      </c>
      <c r="S1244">
        <v>564</v>
      </c>
      <c r="T1244">
        <v>419.2</v>
      </c>
      <c r="U1244" t="s">
        <v>30</v>
      </c>
      <c r="V1244">
        <v>200</v>
      </c>
      <c r="W1244" t="s">
        <v>38</v>
      </c>
      <c r="X1244" t="str">
        <f t="shared" si="39"/>
        <v>Kolkata</v>
      </c>
    </row>
    <row r="1245" spans="1:24" x14ac:dyDescent="0.4">
      <c r="A1245">
        <v>101244</v>
      </c>
      <c r="B1245" s="5">
        <v>45923.340277777781</v>
      </c>
      <c r="C1245" s="3" t="str">
        <f>TEXT(Sales_Data[[#This Row],[OrderDate]],"mmmm")</f>
        <v>September</v>
      </c>
      <c r="D1245" s="3" t="str">
        <f t="shared" si="38"/>
        <v>2025</v>
      </c>
      <c r="E1245" t="s">
        <v>23</v>
      </c>
      <c r="F1245" t="s">
        <v>35</v>
      </c>
      <c r="G1245" t="s">
        <v>31</v>
      </c>
      <c r="H1245" t="s">
        <v>32</v>
      </c>
      <c r="I1245" t="s">
        <v>100</v>
      </c>
      <c r="J1245">
        <v>73</v>
      </c>
      <c r="K1245">
        <v>12000</v>
      </c>
      <c r="L1245" s="7">
        <f>Sales_Data[[#This Row],[OrderQuantity]] *Sales_Data[[#This Row],[UnitPrice]]</f>
        <v>876000</v>
      </c>
      <c r="M1245" s="7">
        <f>Sales_Data[[#This Row],[UnitPrice]]-Sales_Data[[#This Row],[UnitCost]]</f>
        <v>4000</v>
      </c>
      <c r="N1245" s="7">
        <f>Sales_Data[[#This Row],[Gross Revenue]]-Sales_Data[[#This Row],[Discount Amount ]]</f>
        <v>872000</v>
      </c>
      <c r="O1245" s="7">
        <f>Sales_Data[[#This Row],[OrderQuantity]] *Sales_Data[[#This Row],[UnitCost]]</f>
        <v>584000</v>
      </c>
      <c r="P1245" s="7">
        <f>Sales_Data[[#This Row],[ItemCost]] +Sales_Data[[#This Row],[ShippingCost]]</f>
        <v>584511.42000000004</v>
      </c>
      <c r="Q1245" s="7">
        <f>Sales_Data[[#This Row],[Gross Revenue]]-Sales_Data[[#This Row],[TotalFinancialCost]]</f>
        <v>291488.57999999996</v>
      </c>
      <c r="R1245" s="7">
        <f>Sales_Data[[#This Row],[Actul Bill Amount]]-Sales_Data[[#This Row],[ShippingCost]]</f>
        <v>871488.58</v>
      </c>
      <c r="S1245">
        <v>1157</v>
      </c>
      <c r="T1245">
        <v>511.42</v>
      </c>
      <c r="U1245" t="s">
        <v>36</v>
      </c>
      <c r="V1245">
        <v>8000</v>
      </c>
      <c r="W1245" t="s">
        <v>33</v>
      </c>
      <c r="X1245" t="str">
        <f t="shared" si="39"/>
        <v>Delhi</v>
      </c>
    </row>
    <row r="1246" spans="1:24" x14ac:dyDescent="0.4">
      <c r="A1246">
        <v>101245</v>
      </c>
      <c r="B1246" s="5">
        <v>45819.943055555559</v>
      </c>
      <c r="C1246" s="3" t="str">
        <f>TEXT(Sales_Data[[#This Row],[OrderDate]],"mmmm")</f>
        <v>June</v>
      </c>
      <c r="D1246" s="3" t="str">
        <f t="shared" si="38"/>
        <v>2025</v>
      </c>
      <c r="E1246" t="s">
        <v>50</v>
      </c>
      <c r="F1246" t="s">
        <v>14</v>
      </c>
      <c r="G1246" t="s">
        <v>15</v>
      </c>
      <c r="H1246" t="s">
        <v>25</v>
      </c>
      <c r="I1246" t="s">
        <v>100</v>
      </c>
      <c r="J1246">
        <v>32</v>
      </c>
      <c r="K1246">
        <v>6500</v>
      </c>
      <c r="L1246" s="7">
        <f>Sales_Data[[#This Row],[OrderQuantity]] *Sales_Data[[#This Row],[UnitPrice]]</f>
        <v>208000</v>
      </c>
      <c r="M1246" s="7">
        <f>Sales_Data[[#This Row],[UnitPrice]]-Sales_Data[[#This Row],[UnitCost]]</f>
        <v>2300</v>
      </c>
      <c r="N1246" s="7">
        <f>Sales_Data[[#This Row],[Gross Revenue]]-Sales_Data[[#This Row],[Discount Amount ]]</f>
        <v>205700</v>
      </c>
      <c r="O1246" s="7">
        <f>Sales_Data[[#This Row],[OrderQuantity]] *Sales_Data[[#This Row],[UnitCost]]</f>
        <v>134400</v>
      </c>
      <c r="P1246" s="7">
        <f>Sales_Data[[#This Row],[ItemCost]] +Sales_Data[[#This Row],[ShippingCost]]</f>
        <v>134933.66</v>
      </c>
      <c r="Q1246" s="7">
        <f>Sales_Data[[#This Row],[Gross Revenue]]-Sales_Data[[#This Row],[TotalFinancialCost]]</f>
        <v>73066.34</v>
      </c>
      <c r="R1246" s="7">
        <f>Sales_Data[[#This Row],[Actul Bill Amount]]-Sales_Data[[#This Row],[ShippingCost]]</f>
        <v>205166.34</v>
      </c>
      <c r="S1246">
        <v>668</v>
      </c>
      <c r="T1246">
        <v>533.66</v>
      </c>
      <c r="U1246" t="s">
        <v>21</v>
      </c>
      <c r="V1246">
        <v>4200</v>
      </c>
      <c r="W1246" t="s">
        <v>27</v>
      </c>
      <c r="X1246" t="str">
        <f t="shared" si="39"/>
        <v>Mumbai</v>
      </c>
    </row>
    <row r="1247" spans="1:24" x14ac:dyDescent="0.4">
      <c r="A1247">
        <v>101246</v>
      </c>
      <c r="B1247" s="5">
        <v>45744.665972222225</v>
      </c>
      <c r="C1247" s="3" t="str">
        <f>TEXT(Sales_Data[[#This Row],[OrderDate]],"mmmm")</f>
        <v>March</v>
      </c>
      <c r="D1247" s="3" t="str">
        <f t="shared" si="38"/>
        <v>2025</v>
      </c>
      <c r="E1247" t="s">
        <v>50</v>
      </c>
      <c r="F1247" t="s">
        <v>40</v>
      </c>
      <c r="G1247" t="s">
        <v>15</v>
      </c>
      <c r="H1247" t="s">
        <v>16</v>
      </c>
      <c r="I1247" t="s">
        <v>100</v>
      </c>
      <c r="J1247">
        <v>26</v>
      </c>
      <c r="K1247">
        <v>1500</v>
      </c>
      <c r="L1247" s="7">
        <f>Sales_Data[[#This Row],[OrderQuantity]] *Sales_Data[[#This Row],[UnitPrice]]</f>
        <v>39000</v>
      </c>
      <c r="M1247" s="7">
        <f>Sales_Data[[#This Row],[UnitPrice]]-Sales_Data[[#This Row],[UnitCost]]</f>
        <v>700</v>
      </c>
      <c r="N1247" s="7">
        <f>Sales_Data[[#This Row],[Gross Revenue]]-Sales_Data[[#This Row],[Discount Amount ]]</f>
        <v>38300</v>
      </c>
      <c r="O1247" s="7">
        <f>Sales_Data[[#This Row],[OrderQuantity]] *Sales_Data[[#This Row],[UnitCost]]</f>
        <v>20800</v>
      </c>
      <c r="P1247" s="7">
        <f>Sales_Data[[#This Row],[ItemCost]] +Sales_Data[[#This Row],[ShippingCost]]</f>
        <v>21519.79</v>
      </c>
      <c r="Q1247" s="7">
        <f>Sales_Data[[#This Row],[Gross Revenue]]-Sales_Data[[#This Row],[TotalFinancialCost]]</f>
        <v>17480.21</v>
      </c>
      <c r="R1247" s="7">
        <f>Sales_Data[[#This Row],[Actul Bill Amount]]-Sales_Data[[#This Row],[ShippingCost]]</f>
        <v>37580.21</v>
      </c>
      <c r="S1247">
        <v>343</v>
      </c>
      <c r="T1247">
        <v>719.79</v>
      </c>
      <c r="U1247" t="s">
        <v>52</v>
      </c>
      <c r="V1247">
        <v>800</v>
      </c>
      <c r="W1247" t="s">
        <v>18</v>
      </c>
      <c r="X1247" t="str">
        <f t="shared" si="39"/>
        <v>Bengaluru</v>
      </c>
    </row>
    <row r="1248" spans="1:24" x14ac:dyDescent="0.4">
      <c r="A1248">
        <v>101247</v>
      </c>
      <c r="B1248" s="5">
        <v>45712.652777777781</v>
      </c>
      <c r="C1248" s="3" t="str">
        <f>TEXT(Sales_Data[[#This Row],[OrderDate]],"mmmm")</f>
        <v>February</v>
      </c>
      <c r="D1248" s="3" t="str">
        <f t="shared" si="38"/>
        <v>2025</v>
      </c>
      <c r="E1248" t="s">
        <v>39</v>
      </c>
      <c r="F1248" t="s">
        <v>35</v>
      </c>
      <c r="G1248" t="s">
        <v>29</v>
      </c>
      <c r="H1248" t="s">
        <v>25</v>
      </c>
      <c r="I1248" t="s">
        <v>100</v>
      </c>
      <c r="J1248">
        <v>32</v>
      </c>
      <c r="K1248">
        <v>12000</v>
      </c>
      <c r="L1248" s="7">
        <f>Sales_Data[[#This Row],[OrderQuantity]] *Sales_Data[[#This Row],[UnitPrice]]</f>
        <v>384000</v>
      </c>
      <c r="M1248" s="7">
        <f>Sales_Data[[#This Row],[UnitPrice]]-Sales_Data[[#This Row],[UnitCost]]</f>
        <v>4000</v>
      </c>
      <c r="N1248" s="7">
        <f>Sales_Data[[#This Row],[Gross Revenue]]-Sales_Data[[#This Row],[Discount Amount ]]</f>
        <v>380000</v>
      </c>
      <c r="O1248" s="7">
        <f>Sales_Data[[#This Row],[OrderQuantity]] *Sales_Data[[#This Row],[UnitCost]]</f>
        <v>256000</v>
      </c>
      <c r="P1248" s="7">
        <f>Sales_Data[[#This Row],[ItemCost]] +Sales_Data[[#This Row],[ShippingCost]]</f>
        <v>256710.43</v>
      </c>
      <c r="Q1248" s="7">
        <f>Sales_Data[[#This Row],[Gross Revenue]]-Sales_Data[[#This Row],[TotalFinancialCost]]</f>
        <v>127289.57</v>
      </c>
      <c r="R1248" s="7">
        <f>Sales_Data[[#This Row],[Actul Bill Amount]]-Sales_Data[[#This Row],[ShippingCost]]</f>
        <v>379289.57</v>
      </c>
      <c r="S1248">
        <v>870</v>
      </c>
      <c r="T1248">
        <v>710.43</v>
      </c>
      <c r="U1248" t="s">
        <v>36</v>
      </c>
      <c r="V1248">
        <v>8000</v>
      </c>
      <c r="W1248" t="s">
        <v>27</v>
      </c>
      <c r="X1248" t="str">
        <f t="shared" si="39"/>
        <v>Mumbai</v>
      </c>
    </row>
    <row r="1249" spans="1:24" x14ac:dyDescent="0.4">
      <c r="A1249">
        <v>101248</v>
      </c>
      <c r="B1249" s="5">
        <v>45945.306944444441</v>
      </c>
      <c r="C1249" s="3" t="str">
        <f>TEXT(Sales_Data[[#This Row],[OrderDate]],"mmmm")</f>
        <v>October</v>
      </c>
      <c r="D1249" s="3" t="str">
        <f t="shared" si="38"/>
        <v>2025</v>
      </c>
      <c r="E1249" t="s">
        <v>48</v>
      </c>
      <c r="F1249" t="s">
        <v>28</v>
      </c>
      <c r="G1249" t="s">
        <v>15</v>
      </c>
      <c r="H1249" t="s">
        <v>16</v>
      </c>
      <c r="I1249" t="s">
        <v>100</v>
      </c>
      <c r="J1249">
        <v>8</v>
      </c>
      <c r="K1249">
        <v>450</v>
      </c>
      <c r="L1249" s="7">
        <f>Sales_Data[[#This Row],[OrderQuantity]] *Sales_Data[[#This Row],[UnitPrice]]</f>
        <v>3600</v>
      </c>
      <c r="M1249" s="7">
        <f>Sales_Data[[#This Row],[UnitPrice]]-Sales_Data[[#This Row],[UnitCost]]</f>
        <v>250</v>
      </c>
      <c r="N1249" s="7">
        <f>Sales_Data[[#This Row],[Gross Revenue]]-Sales_Data[[#This Row],[Discount Amount ]]</f>
        <v>3350</v>
      </c>
      <c r="O1249" s="7">
        <f>Sales_Data[[#This Row],[OrderQuantity]] *Sales_Data[[#This Row],[UnitCost]]</f>
        <v>1600</v>
      </c>
      <c r="P1249" s="7">
        <f>Sales_Data[[#This Row],[ItemCost]] +Sales_Data[[#This Row],[ShippingCost]]</f>
        <v>2216.0700000000002</v>
      </c>
      <c r="Q1249" s="7">
        <f>Sales_Data[[#This Row],[Gross Revenue]]-Sales_Data[[#This Row],[TotalFinancialCost]]</f>
        <v>1383.9299999999998</v>
      </c>
      <c r="R1249" s="7">
        <f>Sales_Data[[#This Row],[Actul Bill Amount]]-Sales_Data[[#This Row],[ShippingCost]]</f>
        <v>2733.93</v>
      </c>
      <c r="S1249">
        <v>595</v>
      </c>
      <c r="T1249">
        <v>616.07000000000005</v>
      </c>
      <c r="U1249" t="s">
        <v>30</v>
      </c>
      <c r="V1249">
        <v>200</v>
      </c>
      <c r="W1249" t="s">
        <v>18</v>
      </c>
      <c r="X1249" t="str">
        <f t="shared" si="39"/>
        <v>Bengaluru</v>
      </c>
    </row>
    <row r="1250" spans="1:24" x14ac:dyDescent="0.4">
      <c r="A1250">
        <v>101249</v>
      </c>
      <c r="B1250" s="5">
        <v>45835.311111111114</v>
      </c>
      <c r="C1250" s="3" t="str">
        <f>TEXT(Sales_Data[[#This Row],[OrderDate]],"mmmm")</f>
        <v>June</v>
      </c>
      <c r="D1250" s="3" t="str">
        <f t="shared" si="38"/>
        <v>2025</v>
      </c>
      <c r="E1250" t="s">
        <v>13</v>
      </c>
      <c r="F1250" t="s">
        <v>35</v>
      </c>
      <c r="G1250" t="s">
        <v>31</v>
      </c>
      <c r="H1250" t="s">
        <v>25</v>
      </c>
      <c r="I1250" t="s">
        <v>100</v>
      </c>
      <c r="J1250">
        <v>67</v>
      </c>
      <c r="K1250">
        <v>12000</v>
      </c>
      <c r="L1250" s="7">
        <f>Sales_Data[[#This Row],[OrderQuantity]] *Sales_Data[[#This Row],[UnitPrice]]</f>
        <v>804000</v>
      </c>
      <c r="M1250" s="7">
        <f>Sales_Data[[#This Row],[UnitPrice]]-Sales_Data[[#This Row],[UnitCost]]</f>
        <v>4000</v>
      </c>
      <c r="N1250" s="7">
        <f>Sales_Data[[#This Row],[Gross Revenue]]-Sales_Data[[#This Row],[Discount Amount ]]</f>
        <v>800000</v>
      </c>
      <c r="O1250" s="7">
        <f>Sales_Data[[#This Row],[OrderQuantity]] *Sales_Data[[#This Row],[UnitCost]]</f>
        <v>536000</v>
      </c>
      <c r="P1250" s="7">
        <f>Sales_Data[[#This Row],[ItemCost]] +Sales_Data[[#This Row],[ShippingCost]]</f>
        <v>536614.13</v>
      </c>
      <c r="Q1250" s="7">
        <f>Sales_Data[[#This Row],[Gross Revenue]]-Sales_Data[[#This Row],[TotalFinancialCost]]</f>
        <v>267385.87</v>
      </c>
      <c r="R1250" s="7">
        <f>Sales_Data[[#This Row],[Actul Bill Amount]]-Sales_Data[[#This Row],[ShippingCost]]</f>
        <v>799385.87</v>
      </c>
      <c r="S1250">
        <v>769</v>
      </c>
      <c r="T1250">
        <v>614.13</v>
      </c>
      <c r="U1250" t="s">
        <v>36</v>
      </c>
      <c r="V1250">
        <v>8000</v>
      </c>
      <c r="W1250" t="s">
        <v>27</v>
      </c>
      <c r="X1250" t="str">
        <f t="shared" si="39"/>
        <v>Mumbai</v>
      </c>
    </row>
    <row r="1251" spans="1:24" x14ac:dyDescent="0.4">
      <c r="A1251">
        <v>101250</v>
      </c>
      <c r="B1251" s="5">
        <v>46006.965277777781</v>
      </c>
      <c r="C1251" s="3" t="str">
        <f>TEXT(Sales_Data[[#This Row],[OrderDate]],"mmmm")</f>
        <v>December</v>
      </c>
      <c r="D1251" s="3" t="str">
        <f t="shared" si="38"/>
        <v>2025</v>
      </c>
      <c r="E1251" t="s">
        <v>19</v>
      </c>
      <c r="F1251" t="s">
        <v>40</v>
      </c>
      <c r="G1251" t="s">
        <v>29</v>
      </c>
      <c r="H1251" t="s">
        <v>25</v>
      </c>
      <c r="I1251" t="s">
        <v>100</v>
      </c>
      <c r="J1251">
        <v>65</v>
      </c>
      <c r="K1251">
        <v>5500</v>
      </c>
      <c r="L1251" s="7">
        <f>Sales_Data[[#This Row],[OrderQuantity]] *Sales_Data[[#This Row],[UnitPrice]]</f>
        <v>357500</v>
      </c>
      <c r="M1251" s="7">
        <f>Sales_Data[[#This Row],[UnitPrice]]-Sales_Data[[#This Row],[UnitCost]]</f>
        <v>2000</v>
      </c>
      <c r="N1251" s="7">
        <f>Sales_Data[[#This Row],[Gross Revenue]]-Sales_Data[[#This Row],[Discount Amount ]]</f>
        <v>355500</v>
      </c>
      <c r="O1251" s="7">
        <f>Sales_Data[[#This Row],[OrderQuantity]] *Sales_Data[[#This Row],[UnitCost]]</f>
        <v>227500</v>
      </c>
      <c r="P1251" s="7">
        <f>Sales_Data[[#This Row],[ItemCost]] +Sales_Data[[#This Row],[ShippingCost]]</f>
        <v>228469.96</v>
      </c>
      <c r="Q1251" s="7">
        <f>Sales_Data[[#This Row],[Gross Revenue]]-Sales_Data[[#This Row],[TotalFinancialCost]]</f>
        <v>129030.04000000001</v>
      </c>
      <c r="R1251" s="7">
        <f>Sales_Data[[#This Row],[Actul Bill Amount]]-Sales_Data[[#This Row],[ShippingCost]]</f>
        <v>354530.04</v>
      </c>
      <c r="S1251">
        <v>491</v>
      </c>
      <c r="T1251">
        <v>969.96</v>
      </c>
      <c r="U1251" t="s">
        <v>41</v>
      </c>
      <c r="V1251">
        <v>3500</v>
      </c>
      <c r="W1251" t="s">
        <v>27</v>
      </c>
      <c r="X1251" t="str">
        <f t="shared" si="39"/>
        <v>Mumbai</v>
      </c>
    </row>
    <row r="1252" spans="1:24" x14ac:dyDescent="0.4">
      <c r="A1252">
        <v>101251</v>
      </c>
      <c r="B1252" s="5">
        <v>45665.714583333334</v>
      </c>
      <c r="C1252" s="3" t="str">
        <f>TEXT(Sales_Data[[#This Row],[OrderDate]],"mmmm")</f>
        <v>January</v>
      </c>
      <c r="D1252" s="3" t="str">
        <f t="shared" si="38"/>
        <v>2025</v>
      </c>
      <c r="E1252" t="s">
        <v>19</v>
      </c>
      <c r="F1252" t="s">
        <v>28</v>
      </c>
      <c r="G1252" t="s">
        <v>15</v>
      </c>
      <c r="H1252" t="s">
        <v>16</v>
      </c>
      <c r="I1252" t="s">
        <v>100</v>
      </c>
      <c r="J1252">
        <v>54</v>
      </c>
      <c r="K1252">
        <v>450</v>
      </c>
      <c r="L1252" s="7">
        <f>Sales_Data[[#This Row],[OrderQuantity]] *Sales_Data[[#This Row],[UnitPrice]]</f>
        <v>24300</v>
      </c>
      <c r="M1252" s="7">
        <f>Sales_Data[[#This Row],[UnitPrice]]-Sales_Data[[#This Row],[UnitCost]]</f>
        <v>250</v>
      </c>
      <c r="N1252" s="7">
        <f>Sales_Data[[#This Row],[Gross Revenue]]-Sales_Data[[#This Row],[Discount Amount ]]</f>
        <v>24050</v>
      </c>
      <c r="O1252" s="7">
        <f>Sales_Data[[#This Row],[OrderQuantity]] *Sales_Data[[#This Row],[UnitCost]]</f>
        <v>10800</v>
      </c>
      <c r="P1252" s="7">
        <f>Sales_Data[[#This Row],[ItemCost]] +Sales_Data[[#This Row],[ShippingCost]]</f>
        <v>11595.51</v>
      </c>
      <c r="Q1252" s="7">
        <f>Sales_Data[[#This Row],[Gross Revenue]]-Sales_Data[[#This Row],[TotalFinancialCost]]</f>
        <v>12704.49</v>
      </c>
      <c r="R1252" s="7">
        <f>Sales_Data[[#This Row],[Actul Bill Amount]]-Sales_Data[[#This Row],[ShippingCost]]</f>
        <v>23254.49</v>
      </c>
      <c r="S1252">
        <v>367</v>
      </c>
      <c r="T1252">
        <v>795.51</v>
      </c>
      <c r="U1252" t="s">
        <v>30</v>
      </c>
      <c r="V1252">
        <v>200</v>
      </c>
      <c r="W1252" t="s">
        <v>18</v>
      </c>
      <c r="X1252" t="str">
        <f t="shared" si="39"/>
        <v>Bengaluru</v>
      </c>
    </row>
    <row r="1253" spans="1:24" x14ac:dyDescent="0.4">
      <c r="A1253">
        <v>101252</v>
      </c>
      <c r="B1253" s="5">
        <v>45978.066666666666</v>
      </c>
      <c r="C1253" s="3" t="str">
        <f>TEXT(Sales_Data[[#This Row],[OrderDate]],"mmmm")</f>
        <v>November</v>
      </c>
      <c r="D1253" s="3" t="str">
        <f t="shared" si="38"/>
        <v>2025</v>
      </c>
      <c r="E1253" t="s">
        <v>39</v>
      </c>
      <c r="F1253" t="s">
        <v>14</v>
      </c>
      <c r="G1253" t="s">
        <v>15</v>
      </c>
      <c r="H1253" t="s">
        <v>32</v>
      </c>
      <c r="I1253" t="s">
        <v>100</v>
      </c>
      <c r="J1253">
        <v>52</v>
      </c>
      <c r="K1253">
        <v>6500</v>
      </c>
      <c r="L1253" s="7">
        <f>Sales_Data[[#This Row],[OrderQuantity]] *Sales_Data[[#This Row],[UnitPrice]]</f>
        <v>338000</v>
      </c>
      <c r="M1253" s="7">
        <f>Sales_Data[[#This Row],[UnitPrice]]-Sales_Data[[#This Row],[UnitCost]]</f>
        <v>2300</v>
      </c>
      <c r="N1253" s="7">
        <f>Sales_Data[[#This Row],[Gross Revenue]]-Sales_Data[[#This Row],[Discount Amount ]]</f>
        <v>335700</v>
      </c>
      <c r="O1253" s="7">
        <f>Sales_Data[[#This Row],[OrderQuantity]] *Sales_Data[[#This Row],[UnitCost]]</f>
        <v>218400</v>
      </c>
      <c r="P1253" s="7">
        <f>Sales_Data[[#This Row],[ItemCost]] +Sales_Data[[#This Row],[ShippingCost]]</f>
        <v>219101.85</v>
      </c>
      <c r="Q1253" s="7">
        <f>Sales_Data[[#This Row],[Gross Revenue]]-Sales_Data[[#This Row],[TotalFinancialCost]]</f>
        <v>118898.15</v>
      </c>
      <c r="R1253" s="7">
        <f>Sales_Data[[#This Row],[Actul Bill Amount]]-Sales_Data[[#This Row],[ShippingCost]]</f>
        <v>334998.15000000002</v>
      </c>
      <c r="S1253">
        <v>1166</v>
      </c>
      <c r="T1253">
        <v>701.85</v>
      </c>
      <c r="U1253" t="s">
        <v>21</v>
      </c>
      <c r="V1253">
        <v>4200</v>
      </c>
      <c r="W1253" t="s">
        <v>33</v>
      </c>
      <c r="X1253" t="str">
        <f t="shared" si="39"/>
        <v>Delhi</v>
      </c>
    </row>
    <row r="1254" spans="1:24" x14ac:dyDescent="0.4">
      <c r="A1254">
        <v>101253</v>
      </c>
      <c r="B1254" s="5">
        <v>45970.071527777778</v>
      </c>
      <c r="C1254" s="3" t="str">
        <f>TEXT(Sales_Data[[#This Row],[OrderDate]],"mmmm")</f>
        <v>November</v>
      </c>
      <c r="D1254" s="3" t="str">
        <f t="shared" si="38"/>
        <v>2025</v>
      </c>
      <c r="E1254" t="s">
        <v>48</v>
      </c>
      <c r="F1254" t="s">
        <v>14</v>
      </c>
      <c r="G1254" t="s">
        <v>15</v>
      </c>
      <c r="H1254" t="s">
        <v>20</v>
      </c>
      <c r="I1254" t="s">
        <v>100</v>
      </c>
      <c r="J1254">
        <v>47</v>
      </c>
      <c r="K1254">
        <v>3200</v>
      </c>
      <c r="L1254" s="7">
        <f>Sales_Data[[#This Row],[OrderQuantity]] *Sales_Data[[#This Row],[UnitPrice]]</f>
        <v>150400</v>
      </c>
      <c r="M1254" s="7">
        <f>Sales_Data[[#This Row],[UnitPrice]]-Sales_Data[[#This Row],[UnitCost]]</f>
        <v>1200</v>
      </c>
      <c r="N1254" s="7">
        <f>Sales_Data[[#This Row],[Gross Revenue]]-Sales_Data[[#This Row],[Discount Amount ]]</f>
        <v>149200</v>
      </c>
      <c r="O1254" s="7">
        <f>Sales_Data[[#This Row],[OrderQuantity]] *Sales_Data[[#This Row],[UnitCost]]</f>
        <v>94000</v>
      </c>
      <c r="P1254" s="7">
        <f>Sales_Data[[#This Row],[ItemCost]] +Sales_Data[[#This Row],[ShippingCost]]</f>
        <v>94622.76</v>
      </c>
      <c r="Q1254" s="7">
        <f>Sales_Data[[#This Row],[Gross Revenue]]-Sales_Data[[#This Row],[TotalFinancialCost]]</f>
        <v>55777.240000000005</v>
      </c>
      <c r="R1254" s="7">
        <f>Sales_Data[[#This Row],[Actul Bill Amount]]-Sales_Data[[#This Row],[ShippingCost]]</f>
        <v>148577.24</v>
      </c>
      <c r="S1254">
        <v>740</v>
      </c>
      <c r="T1254">
        <v>622.76</v>
      </c>
      <c r="U1254" t="s">
        <v>17</v>
      </c>
      <c r="V1254">
        <v>2000</v>
      </c>
      <c r="W1254" t="s">
        <v>22</v>
      </c>
      <c r="X1254" t="str">
        <f t="shared" si="39"/>
        <v>Nagpur</v>
      </c>
    </row>
    <row r="1255" spans="1:24" x14ac:dyDescent="0.4">
      <c r="A1255">
        <v>101254</v>
      </c>
      <c r="B1255" s="5">
        <v>45904.927083333336</v>
      </c>
      <c r="C1255" s="3" t="str">
        <f>TEXT(Sales_Data[[#This Row],[OrderDate]],"mmmm")</f>
        <v>September</v>
      </c>
      <c r="D1255" s="3" t="str">
        <f t="shared" si="38"/>
        <v>2025</v>
      </c>
      <c r="E1255" t="s">
        <v>48</v>
      </c>
      <c r="F1255" t="s">
        <v>24</v>
      </c>
      <c r="G1255" t="s">
        <v>15</v>
      </c>
      <c r="H1255" t="s">
        <v>32</v>
      </c>
      <c r="I1255" t="s">
        <v>100</v>
      </c>
      <c r="J1255">
        <v>90</v>
      </c>
      <c r="K1255">
        <v>3500</v>
      </c>
      <c r="L1255" s="7">
        <f>Sales_Data[[#This Row],[OrderQuantity]] *Sales_Data[[#This Row],[UnitPrice]]</f>
        <v>315000</v>
      </c>
      <c r="M1255" s="7">
        <f>Sales_Data[[#This Row],[UnitPrice]]-Sales_Data[[#This Row],[UnitCost]]</f>
        <v>1300</v>
      </c>
      <c r="N1255" s="7">
        <f>Sales_Data[[#This Row],[Gross Revenue]]-Sales_Data[[#This Row],[Discount Amount ]]</f>
        <v>313700</v>
      </c>
      <c r="O1255" s="7">
        <f>Sales_Data[[#This Row],[OrderQuantity]] *Sales_Data[[#This Row],[UnitCost]]</f>
        <v>198000</v>
      </c>
      <c r="P1255" s="7">
        <f>Sales_Data[[#This Row],[ItemCost]] +Sales_Data[[#This Row],[ShippingCost]]</f>
        <v>199137.72</v>
      </c>
      <c r="Q1255" s="7">
        <f>Sales_Data[[#This Row],[Gross Revenue]]-Sales_Data[[#This Row],[TotalFinancialCost]]</f>
        <v>115862.28</v>
      </c>
      <c r="R1255" s="7">
        <f>Sales_Data[[#This Row],[Actul Bill Amount]]-Sales_Data[[#This Row],[ShippingCost]]</f>
        <v>312562.28000000003</v>
      </c>
      <c r="S1255">
        <v>1113</v>
      </c>
      <c r="T1255">
        <v>1137.72</v>
      </c>
      <c r="U1255" t="s">
        <v>59</v>
      </c>
      <c r="V1255">
        <v>2200</v>
      </c>
      <c r="W1255" t="s">
        <v>33</v>
      </c>
      <c r="X1255" t="str">
        <f t="shared" si="39"/>
        <v>Delhi</v>
      </c>
    </row>
    <row r="1256" spans="1:24" x14ac:dyDescent="0.4">
      <c r="A1256">
        <v>101255</v>
      </c>
      <c r="B1256" s="5">
        <v>45980.968055555553</v>
      </c>
      <c r="C1256" s="3" t="str">
        <f>TEXT(Sales_Data[[#This Row],[OrderDate]],"mmmm")</f>
        <v>November</v>
      </c>
      <c r="D1256" s="3" t="str">
        <f t="shared" si="38"/>
        <v>2025</v>
      </c>
      <c r="E1256" t="s">
        <v>48</v>
      </c>
      <c r="F1256" t="s">
        <v>28</v>
      </c>
      <c r="G1256" t="s">
        <v>15</v>
      </c>
      <c r="H1256" t="s">
        <v>16</v>
      </c>
      <c r="I1256" t="s">
        <v>100</v>
      </c>
      <c r="J1256">
        <v>64</v>
      </c>
      <c r="K1256">
        <v>450</v>
      </c>
      <c r="L1256" s="7">
        <f>Sales_Data[[#This Row],[OrderQuantity]] *Sales_Data[[#This Row],[UnitPrice]]</f>
        <v>28800</v>
      </c>
      <c r="M1256" s="7">
        <f>Sales_Data[[#This Row],[UnitPrice]]-Sales_Data[[#This Row],[UnitCost]]</f>
        <v>250</v>
      </c>
      <c r="N1256" s="7">
        <f>Sales_Data[[#This Row],[Gross Revenue]]-Sales_Data[[#This Row],[Discount Amount ]]</f>
        <v>28550</v>
      </c>
      <c r="O1256" s="7">
        <f>Sales_Data[[#This Row],[OrderQuantity]] *Sales_Data[[#This Row],[UnitCost]]</f>
        <v>12800</v>
      </c>
      <c r="P1256" s="7">
        <f>Sales_Data[[#This Row],[ItemCost]] +Sales_Data[[#This Row],[ShippingCost]]</f>
        <v>13999.36</v>
      </c>
      <c r="Q1256" s="7">
        <f>Sales_Data[[#This Row],[Gross Revenue]]-Sales_Data[[#This Row],[TotalFinancialCost]]</f>
        <v>14800.64</v>
      </c>
      <c r="R1256" s="7">
        <f>Sales_Data[[#This Row],[Actul Bill Amount]]-Sales_Data[[#This Row],[ShippingCost]]</f>
        <v>27350.639999999999</v>
      </c>
      <c r="S1256">
        <v>1045</v>
      </c>
      <c r="T1256">
        <v>1199.3599999999999</v>
      </c>
      <c r="U1256" t="s">
        <v>30</v>
      </c>
      <c r="V1256">
        <v>200</v>
      </c>
      <c r="W1256" t="s">
        <v>18</v>
      </c>
      <c r="X1256" t="str">
        <f t="shared" si="39"/>
        <v>Bengaluru</v>
      </c>
    </row>
    <row r="1257" spans="1:24" x14ac:dyDescent="0.4">
      <c r="A1257">
        <v>101256</v>
      </c>
      <c r="B1257" s="5">
        <v>45912.413194444445</v>
      </c>
      <c r="C1257" s="3" t="str">
        <f>TEXT(Sales_Data[[#This Row],[OrderDate]],"mmmm")</f>
        <v>September</v>
      </c>
      <c r="D1257" s="3" t="str">
        <f t="shared" si="38"/>
        <v>2025</v>
      </c>
      <c r="E1257" t="s">
        <v>19</v>
      </c>
      <c r="F1257" t="s">
        <v>43</v>
      </c>
      <c r="G1257" t="s">
        <v>15</v>
      </c>
      <c r="H1257" t="s">
        <v>37</v>
      </c>
      <c r="I1257" t="s">
        <v>100</v>
      </c>
      <c r="J1257">
        <v>37</v>
      </c>
      <c r="K1257">
        <v>2800</v>
      </c>
      <c r="L1257" s="7">
        <f>Sales_Data[[#This Row],[OrderQuantity]] *Sales_Data[[#This Row],[UnitPrice]]</f>
        <v>103600</v>
      </c>
      <c r="M1257" s="7">
        <f>Sales_Data[[#This Row],[UnitPrice]]-Sales_Data[[#This Row],[UnitCost]]</f>
        <v>1300</v>
      </c>
      <c r="N1257" s="7">
        <f>Sales_Data[[#This Row],[Gross Revenue]]-Sales_Data[[#This Row],[Discount Amount ]]</f>
        <v>102300</v>
      </c>
      <c r="O1257" s="7">
        <f>Sales_Data[[#This Row],[OrderQuantity]] *Sales_Data[[#This Row],[UnitCost]]</f>
        <v>55500</v>
      </c>
      <c r="P1257" s="7">
        <f>Sales_Data[[#This Row],[ItemCost]] +Sales_Data[[#This Row],[ShippingCost]]</f>
        <v>55860.46</v>
      </c>
      <c r="Q1257" s="7">
        <f>Sales_Data[[#This Row],[Gross Revenue]]-Sales_Data[[#This Row],[TotalFinancialCost]]</f>
        <v>47739.54</v>
      </c>
      <c r="R1257" s="7">
        <f>Sales_Data[[#This Row],[Actul Bill Amount]]-Sales_Data[[#This Row],[ShippingCost]]</f>
        <v>101939.54</v>
      </c>
      <c r="S1257">
        <v>542</v>
      </c>
      <c r="T1257">
        <v>360.46</v>
      </c>
      <c r="U1257" t="s">
        <v>61</v>
      </c>
      <c r="V1257">
        <v>1500</v>
      </c>
      <c r="W1257" t="s">
        <v>38</v>
      </c>
      <c r="X1257" t="str">
        <f t="shared" si="39"/>
        <v>Kolkata</v>
      </c>
    </row>
    <row r="1258" spans="1:24" x14ac:dyDescent="0.4">
      <c r="A1258">
        <v>101257</v>
      </c>
      <c r="B1258" s="5">
        <v>45985.704861111109</v>
      </c>
      <c r="C1258" s="3" t="str">
        <f>TEXT(Sales_Data[[#This Row],[OrderDate]],"mmmm")</f>
        <v>November</v>
      </c>
      <c r="D1258" s="3" t="str">
        <f t="shared" si="38"/>
        <v>2025</v>
      </c>
      <c r="E1258" t="s">
        <v>34</v>
      </c>
      <c r="F1258" t="s">
        <v>46</v>
      </c>
      <c r="G1258" t="s">
        <v>15</v>
      </c>
      <c r="H1258" t="s">
        <v>25</v>
      </c>
      <c r="I1258" t="s">
        <v>100</v>
      </c>
      <c r="J1258">
        <v>15</v>
      </c>
      <c r="K1258">
        <v>15000</v>
      </c>
      <c r="L1258" s="7">
        <f>Sales_Data[[#This Row],[OrderQuantity]] *Sales_Data[[#This Row],[UnitPrice]]</f>
        <v>225000</v>
      </c>
      <c r="M1258" s="7">
        <f>Sales_Data[[#This Row],[UnitPrice]]-Sales_Data[[#This Row],[UnitCost]]</f>
        <v>5500</v>
      </c>
      <c r="N1258" s="7">
        <f>Sales_Data[[#This Row],[Gross Revenue]]-Sales_Data[[#This Row],[Discount Amount ]]</f>
        <v>219500</v>
      </c>
      <c r="O1258" s="7">
        <f>Sales_Data[[#This Row],[OrderQuantity]] *Sales_Data[[#This Row],[UnitCost]]</f>
        <v>142500</v>
      </c>
      <c r="P1258" s="7">
        <f>Sales_Data[[#This Row],[ItemCost]] +Sales_Data[[#This Row],[ShippingCost]]</f>
        <v>143203.85999999999</v>
      </c>
      <c r="Q1258" s="7">
        <f>Sales_Data[[#This Row],[Gross Revenue]]-Sales_Data[[#This Row],[TotalFinancialCost]]</f>
        <v>81796.140000000014</v>
      </c>
      <c r="R1258" s="7">
        <f>Sales_Data[[#This Row],[Actul Bill Amount]]-Sales_Data[[#This Row],[ShippingCost]]</f>
        <v>218796.14</v>
      </c>
      <c r="S1258">
        <v>1093</v>
      </c>
      <c r="T1258">
        <v>703.86</v>
      </c>
      <c r="U1258" t="s">
        <v>53</v>
      </c>
      <c r="V1258">
        <v>9500</v>
      </c>
      <c r="W1258" t="s">
        <v>27</v>
      </c>
      <c r="X1258" t="str">
        <f t="shared" si="39"/>
        <v>Mumbai</v>
      </c>
    </row>
    <row r="1259" spans="1:24" x14ac:dyDescent="0.4">
      <c r="A1259">
        <v>101258</v>
      </c>
      <c r="B1259" s="5">
        <v>45711.308333333334</v>
      </c>
      <c r="C1259" s="3" t="str">
        <f>TEXT(Sales_Data[[#This Row],[OrderDate]],"mmmm")</f>
        <v>February</v>
      </c>
      <c r="D1259" s="3" t="str">
        <f t="shared" si="38"/>
        <v>2025</v>
      </c>
      <c r="E1259" t="s">
        <v>50</v>
      </c>
      <c r="F1259" t="s">
        <v>24</v>
      </c>
      <c r="G1259" t="s">
        <v>29</v>
      </c>
      <c r="H1259" t="s">
        <v>25</v>
      </c>
      <c r="I1259" t="s">
        <v>100</v>
      </c>
      <c r="J1259">
        <v>90</v>
      </c>
      <c r="K1259">
        <v>25000</v>
      </c>
      <c r="L1259" s="7">
        <f>Sales_Data[[#This Row],[OrderQuantity]] *Sales_Data[[#This Row],[UnitPrice]]</f>
        <v>2250000</v>
      </c>
      <c r="M1259" s="7">
        <f>Sales_Data[[#This Row],[UnitPrice]]-Sales_Data[[#This Row],[UnitCost]]</f>
        <v>7000</v>
      </c>
      <c r="N1259" s="7">
        <f>Sales_Data[[#This Row],[Gross Revenue]]-Sales_Data[[#This Row],[Discount Amount ]]</f>
        <v>2243000</v>
      </c>
      <c r="O1259" s="7">
        <f>Sales_Data[[#This Row],[OrderQuantity]] *Sales_Data[[#This Row],[UnitCost]]</f>
        <v>1620000</v>
      </c>
      <c r="P1259" s="7">
        <f>Sales_Data[[#This Row],[ItemCost]] +Sales_Data[[#This Row],[ShippingCost]]</f>
        <v>1620840.18</v>
      </c>
      <c r="Q1259" s="7">
        <f>Sales_Data[[#This Row],[Gross Revenue]]-Sales_Data[[#This Row],[TotalFinancialCost]]</f>
        <v>629159.82000000007</v>
      </c>
      <c r="R1259" s="7">
        <f>Sales_Data[[#This Row],[Actul Bill Amount]]-Sales_Data[[#This Row],[ShippingCost]]</f>
        <v>2242159.8199999998</v>
      </c>
      <c r="S1259">
        <v>591</v>
      </c>
      <c r="T1259">
        <v>840.18</v>
      </c>
      <c r="U1259" t="s">
        <v>60</v>
      </c>
      <c r="V1259">
        <v>18000</v>
      </c>
      <c r="W1259" t="s">
        <v>27</v>
      </c>
      <c r="X1259" t="str">
        <f t="shared" si="39"/>
        <v>Mumbai</v>
      </c>
    </row>
    <row r="1260" spans="1:24" x14ac:dyDescent="0.4">
      <c r="A1260">
        <v>101259</v>
      </c>
      <c r="B1260" s="5">
        <v>45906.314583333333</v>
      </c>
      <c r="C1260" s="3" t="str">
        <f>TEXT(Sales_Data[[#This Row],[OrderDate]],"mmmm")</f>
        <v>September</v>
      </c>
      <c r="D1260" s="3" t="str">
        <f t="shared" si="38"/>
        <v>2025</v>
      </c>
      <c r="E1260" t="s">
        <v>13</v>
      </c>
      <c r="F1260" t="s">
        <v>46</v>
      </c>
      <c r="G1260" t="s">
        <v>31</v>
      </c>
      <c r="H1260" t="s">
        <v>32</v>
      </c>
      <c r="I1260" t="s">
        <v>100</v>
      </c>
      <c r="J1260">
        <v>99</v>
      </c>
      <c r="K1260">
        <v>15000</v>
      </c>
      <c r="L1260" s="7">
        <f>Sales_Data[[#This Row],[OrderQuantity]] *Sales_Data[[#This Row],[UnitPrice]]</f>
        <v>1485000</v>
      </c>
      <c r="M1260" s="7">
        <f>Sales_Data[[#This Row],[UnitPrice]]-Sales_Data[[#This Row],[UnitCost]]</f>
        <v>5500</v>
      </c>
      <c r="N1260" s="7">
        <f>Sales_Data[[#This Row],[Gross Revenue]]-Sales_Data[[#This Row],[Discount Amount ]]</f>
        <v>1479500</v>
      </c>
      <c r="O1260" s="7">
        <f>Sales_Data[[#This Row],[OrderQuantity]] *Sales_Data[[#This Row],[UnitCost]]</f>
        <v>940500</v>
      </c>
      <c r="P1260" s="7">
        <f>Sales_Data[[#This Row],[ItemCost]] +Sales_Data[[#This Row],[ShippingCost]]</f>
        <v>940689.13</v>
      </c>
      <c r="Q1260" s="7">
        <f>Sales_Data[[#This Row],[Gross Revenue]]-Sales_Data[[#This Row],[TotalFinancialCost]]</f>
        <v>544310.87</v>
      </c>
      <c r="R1260" s="7">
        <f>Sales_Data[[#This Row],[Actul Bill Amount]]-Sales_Data[[#This Row],[ShippingCost]]</f>
        <v>1479310.87</v>
      </c>
      <c r="S1260">
        <v>617</v>
      </c>
      <c r="T1260">
        <v>189.13</v>
      </c>
      <c r="U1260" t="s">
        <v>53</v>
      </c>
      <c r="V1260">
        <v>9500</v>
      </c>
      <c r="W1260" t="s">
        <v>33</v>
      </c>
      <c r="X1260" t="str">
        <f t="shared" si="39"/>
        <v>Delhi</v>
      </c>
    </row>
    <row r="1261" spans="1:24" x14ac:dyDescent="0.4">
      <c r="A1261">
        <v>101260</v>
      </c>
      <c r="B1261" s="5">
        <v>45896.168749999997</v>
      </c>
      <c r="C1261" s="3" t="str">
        <f>TEXT(Sales_Data[[#This Row],[OrderDate]],"mmmm")</f>
        <v>August</v>
      </c>
      <c r="D1261" s="3" t="str">
        <f t="shared" si="38"/>
        <v>2025</v>
      </c>
      <c r="E1261" t="s">
        <v>45</v>
      </c>
      <c r="F1261" t="s">
        <v>35</v>
      </c>
      <c r="G1261" t="s">
        <v>15</v>
      </c>
      <c r="H1261" t="s">
        <v>37</v>
      </c>
      <c r="I1261" t="s">
        <v>100</v>
      </c>
      <c r="J1261">
        <v>68</v>
      </c>
      <c r="K1261">
        <v>12000</v>
      </c>
      <c r="L1261" s="7">
        <f>Sales_Data[[#This Row],[OrderQuantity]] *Sales_Data[[#This Row],[UnitPrice]]</f>
        <v>816000</v>
      </c>
      <c r="M1261" s="7">
        <f>Sales_Data[[#This Row],[UnitPrice]]-Sales_Data[[#This Row],[UnitCost]]</f>
        <v>4000</v>
      </c>
      <c r="N1261" s="7">
        <f>Sales_Data[[#This Row],[Gross Revenue]]-Sales_Data[[#This Row],[Discount Amount ]]</f>
        <v>812000</v>
      </c>
      <c r="O1261" s="7">
        <f>Sales_Data[[#This Row],[OrderQuantity]] *Sales_Data[[#This Row],[UnitCost]]</f>
        <v>544000</v>
      </c>
      <c r="P1261" s="7">
        <f>Sales_Data[[#This Row],[ItemCost]] +Sales_Data[[#This Row],[ShippingCost]]</f>
        <v>544588.49</v>
      </c>
      <c r="Q1261" s="7">
        <f>Sales_Data[[#This Row],[Gross Revenue]]-Sales_Data[[#This Row],[TotalFinancialCost]]</f>
        <v>271411.51</v>
      </c>
      <c r="R1261" s="7">
        <f>Sales_Data[[#This Row],[Actul Bill Amount]]-Sales_Data[[#This Row],[ShippingCost]]</f>
        <v>811411.51</v>
      </c>
      <c r="S1261">
        <v>434</v>
      </c>
      <c r="T1261">
        <v>588.49</v>
      </c>
      <c r="U1261" t="s">
        <v>36</v>
      </c>
      <c r="V1261">
        <v>8000</v>
      </c>
      <c r="W1261" t="s">
        <v>38</v>
      </c>
      <c r="X1261" t="str">
        <f t="shared" si="39"/>
        <v>Kolkata</v>
      </c>
    </row>
    <row r="1262" spans="1:24" x14ac:dyDescent="0.4">
      <c r="A1262">
        <v>101261</v>
      </c>
      <c r="B1262" s="5">
        <v>45886.09097222222</v>
      </c>
      <c r="C1262" s="3" t="str">
        <f>TEXT(Sales_Data[[#This Row],[OrderDate]],"mmmm")</f>
        <v>August</v>
      </c>
      <c r="D1262" s="3" t="str">
        <f t="shared" si="38"/>
        <v>2025</v>
      </c>
      <c r="E1262" t="s">
        <v>50</v>
      </c>
      <c r="F1262" t="s">
        <v>55</v>
      </c>
      <c r="G1262" t="s">
        <v>29</v>
      </c>
      <c r="H1262" t="s">
        <v>37</v>
      </c>
      <c r="I1262" t="s">
        <v>100</v>
      </c>
      <c r="J1262">
        <v>15</v>
      </c>
      <c r="K1262">
        <v>600</v>
      </c>
      <c r="L1262" s="7">
        <f>Sales_Data[[#This Row],[OrderQuantity]] *Sales_Data[[#This Row],[UnitPrice]]</f>
        <v>9000</v>
      </c>
      <c r="M1262" s="7">
        <f>Sales_Data[[#This Row],[UnitPrice]]-Sales_Data[[#This Row],[UnitCost]]</f>
        <v>250</v>
      </c>
      <c r="N1262" s="7">
        <f>Sales_Data[[#This Row],[Gross Revenue]]-Sales_Data[[#This Row],[Discount Amount ]]</f>
        <v>8750</v>
      </c>
      <c r="O1262" s="7">
        <f>Sales_Data[[#This Row],[OrderQuantity]] *Sales_Data[[#This Row],[UnitCost]]</f>
        <v>5250</v>
      </c>
      <c r="P1262" s="7">
        <f>Sales_Data[[#This Row],[ItemCost]] +Sales_Data[[#This Row],[ShippingCost]]</f>
        <v>5754.31</v>
      </c>
      <c r="Q1262" s="7">
        <f>Sales_Data[[#This Row],[Gross Revenue]]-Sales_Data[[#This Row],[TotalFinancialCost]]</f>
        <v>3245.6899999999996</v>
      </c>
      <c r="R1262" s="7">
        <f>Sales_Data[[#This Row],[Actul Bill Amount]]-Sales_Data[[#This Row],[ShippingCost]]</f>
        <v>8245.69</v>
      </c>
      <c r="S1262">
        <v>322</v>
      </c>
      <c r="T1262">
        <v>504.31</v>
      </c>
      <c r="U1262" t="s">
        <v>57</v>
      </c>
      <c r="V1262">
        <v>350</v>
      </c>
      <c r="W1262" t="s">
        <v>38</v>
      </c>
      <c r="X1262" t="str">
        <f t="shared" si="39"/>
        <v>Kolkata</v>
      </c>
    </row>
    <row r="1263" spans="1:24" x14ac:dyDescent="0.4">
      <c r="A1263">
        <v>101262</v>
      </c>
      <c r="B1263" s="5">
        <v>45724.010416666664</v>
      </c>
      <c r="C1263" s="3" t="str">
        <f>TEXT(Sales_Data[[#This Row],[OrderDate]],"mmmm")</f>
        <v>March</v>
      </c>
      <c r="D1263" s="3" t="str">
        <f t="shared" si="38"/>
        <v>2025</v>
      </c>
      <c r="E1263" t="s">
        <v>34</v>
      </c>
      <c r="F1263" t="s">
        <v>28</v>
      </c>
      <c r="G1263" t="s">
        <v>29</v>
      </c>
      <c r="H1263" t="s">
        <v>20</v>
      </c>
      <c r="I1263" t="s">
        <v>100</v>
      </c>
      <c r="J1263">
        <v>61</v>
      </c>
      <c r="K1263">
        <v>450</v>
      </c>
      <c r="L1263" s="7">
        <f>Sales_Data[[#This Row],[OrderQuantity]] *Sales_Data[[#This Row],[UnitPrice]]</f>
        <v>27450</v>
      </c>
      <c r="M1263" s="7">
        <f>Sales_Data[[#This Row],[UnitPrice]]-Sales_Data[[#This Row],[UnitCost]]</f>
        <v>250</v>
      </c>
      <c r="N1263" s="7">
        <f>Sales_Data[[#This Row],[Gross Revenue]]-Sales_Data[[#This Row],[Discount Amount ]]</f>
        <v>27200</v>
      </c>
      <c r="O1263" s="7">
        <f>Sales_Data[[#This Row],[OrderQuantity]] *Sales_Data[[#This Row],[UnitCost]]</f>
        <v>12200</v>
      </c>
      <c r="P1263" s="7">
        <f>Sales_Data[[#This Row],[ItemCost]] +Sales_Data[[#This Row],[ShippingCost]]</f>
        <v>13167.16</v>
      </c>
      <c r="Q1263" s="7">
        <f>Sales_Data[[#This Row],[Gross Revenue]]-Sales_Data[[#This Row],[TotalFinancialCost]]</f>
        <v>14282.84</v>
      </c>
      <c r="R1263" s="7">
        <f>Sales_Data[[#This Row],[Actul Bill Amount]]-Sales_Data[[#This Row],[ShippingCost]]</f>
        <v>26232.84</v>
      </c>
      <c r="S1263">
        <v>405</v>
      </c>
      <c r="T1263">
        <v>967.16</v>
      </c>
      <c r="U1263" t="s">
        <v>30</v>
      </c>
      <c r="V1263">
        <v>200</v>
      </c>
      <c r="W1263" t="s">
        <v>22</v>
      </c>
      <c r="X1263" t="str">
        <f t="shared" si="39"/>
        <v>Nagpur</v>
      </c>
    </row>
    <row r="1264" spans="1:24" x14ac:dyDescent="0.4">
      <c r="A1264">
        <v>101263</v>
      </c>
      <c r="B1264" s="5">
        <v>45708.806250000001</v>
      </c>
      <c r="C1264" s="3" t="str">
        <f>TEXT(Sales_Data[[#This Row],[OrderDate]],"mmmm")</f>
        <v>February</v>
      </c>
      <c r="D1264" s="3" t="str">
        <f t="shared" si="38"/>
        <v>2025</v>
      </c>
      <c r="E1264" t="s">
        <v>48</v>
      </c>
      <c r="F1264" t="s">
        <v>24</v>
      </c>
      <c r="G1264" t="s">
        <v>15</v>
      </c>
      <c r="H1264" t="s">
        <v>37</v>
      </c>
      <c r="I1264" t="s">
        <v>100</v>
      </c>
      <c r="J1264">
        <v>79</v>
      </c>
      <c r="K1264">
        <v>25000</v>
      </c>
      <c r="L1264" s="7">
        <f>Sales_Data[[#This Row],[OrderQuantity]] *Sales_Data[[#This Row],[UnitPrice]]</f>
        <v>1975000</v>
      </c>
      <c r="M1264" s="7">
        <f>Sales_Data[[#This Row],[UnitPrice]]-Sales_Data[[#This Row],[UnitCost]]</f>
        <v>7000</v>
      </c>
      <c r="N1264" s="7">
        <f>Sales_Data[[#This Row],[Gross Revenue]]-Sales_Data[[#This Row],[Discount Amount ]]</f>
        <v>1968000</v>
      </c>
      <c r="O1264" s="7">
        <f>Sales_Data[[#This Row],[OrderQuantity]] *Sales_Data[[#This Row],[UnitCost]]</f>
        <v>1422000</v>
      </c>
      <c r="P1264" s="7">
        <f>Sales_Data[[#This Row],[ItemCost]] +Sales_Data[[#This Row],[ShippingCost]]</f>
        <v>1422911.44</v>
      </c>
      <c r="Q1264" s="7">
        <f>Sales_Data[[#This Row],[Gross Revenue]]-Sales_Data[[#This Row],[TotalFinancialCost]]</f>
        <v>552088.56000000006</v>
      </c>
      <c r="R1264" s="7">
        <f>Sales_Data[[#This Row],[Actul Bill Amount]]-Sales_Data[[#This Row],[ShippingCost]]</f>
        <v>1967088.56</v>
      </c>
      <c r="S1264">
        <v>976</v>
      </c>
      <c r="T1264">
        <v>911.44</v>
      </c>
      <c r="U1264" t="s">
        <v>60</v>
      </c>
      <c r="V1264">
        <v>18000</v>
      </c>
      <c r="W1264" t="s">
        <v>38</v>
      </c>
      <c r="X1264" t="str">
        <f t="shared" si="39"/>
        <v>Kolkata</v>
      </c>
    </row>
    <row r="1265" spans="1:24" x14ac:dyDescent="0.4">
      <c r="A1265">
        <v>101264</v>
      </c>
      <c r="B1265" s="5">
        <v>45754.289583333331</v>
      </c>
      <c r="C1265" s="3" t="str">
        <f>TEXT(Sales_Data[[#This Row],[OrderDate]],"mmmm")</f>
        <v>April</v>
      </c>
      <c r="D1265" s="3" t="str">
        <f t="shared" si="38"/>
        <v>2025</v>
      </c>
      <c r="E1265" t="s">
        <v>34</v>
      </c>
      <c r="F1265" t="s">
        <v>55</v>
      </c>
      <c r="G1265" t="s">
        <v>29</v>
      </c>
      <c r="H1265" t="s">
        <v>16</v>
      </c>
      <c r="I1265" t="s">
        <v>100</v>
      </c>
      <c r="J1265">
        <v>69</v>
      </c>
      <c r="K1265">
        <v>850</v>
      </c>
      <c r="L1265" s="7">
        <f>Sales_Data[[#This Row],[OrderQuantity]] *Sales_Data[[#This Row],[UnitPrice]]</f>
        <v>58650</v>
      </c>
      <c r="M1265" s="7">
        <f>Sales_Data[[#This Row],[UnitPrice]]-Sales_Data[[#This Row],[UnitCost]]</f>
        <v>300</v>
      </c>
      <c r="N1265" s="7">
        <f>Sales_Data[[#This Row],[Gross Revenue]]-Sales_Data[[#This Row],[Discount Amount ]]</f>
        <v>58350</v>
      </c>
      <c r="O1265" s="7">
        <f>Sales_Data[[#This Row],[OrderQuantity]] *Sales_Data[[#This Row],[UnitCost]]</f>
        <v>37950</v>
      </c>
      <c r="P1265" s="7">
        <f>Sales_Data[[#This Row],[ItemCost]] +Sales_Data[[#This Row],[ShippingCost]]</f>
        <v>38273.14</v>
      </c>
      <c r="Q1265" s="7">
        <f>Sales_Data[[#This Row],[Gross Revenue]]-Sales_Data[[#This Row],[TotalFinancialCost]]</f>
        <v>20376.86</v>
      </c>
      <c r="R1265" s="7">
        <f>Sales_Data[[#This Row],[Actul Bill Amount]]-Sales_Data[[#This Row],[ShippingCost]]</f>
        <v>58026.86</v>
      </c>
      <c r="S1265">
        <v>717</v>
      </c>
      <c r="T1265">
        <v>323.14</v>
      </c>
      <c r="U1265" t="s">
        <v>56</v>
      </c>
      <c r="V1265">
        <v>550</v>
      </c>
      <c r="W1265" t="s">
        <v>18</v>
      </c>
      <c r="X1265" t="str">
        <f t="shared" si="39"/>
        <v>Bengaluru</v>
      </c>
    </row>
    <row r="1266" spans="1:24" x14ac:dyDescent="0.4">
      <c r="A1266">
        <v>101265</v>
      </c>
      <c r="B1266" s="5">
        <v>45749.253472222219</v>
      </c>
      <c r="C1266" s="3" t="str">
        <f>TEXT(Sales_Data[[#This Row],[OrderDate]],"mmmm")</f>
        <v>April</v>
      </c>
      <c r="D1266" s="3" t="str">
        <f t="shared" si="38"/>
        <v>2025</v>
      </c>
      <c r="E1266" t="s">
        <v>48</v>
      </c>
      <c r="F1266" t="s">
        <v>43</v>
      </c>
      <c r="G1266" t="s">
        <v>29</v>
      </c>
      <c r="H1266" t="s">
        <v>32</v>
      </c>
      <c r="I1266" t="s">
        <v>100</v>
      </c>
      <c r="J1266">
        <v>54</v>
      </c>
      <c r="K1266">
        <v>2800</v>
      </c>
      <c r="L1266" s="7">
        <f>Sales_Data[[#This Row],[OrderQuantity]] *Sales_Data[[#This Row],[UnitPrice]]</f>
        <v>151200</v>
      </c>
      <c r="M1266" s="7">
        <f>Sales_Data[[#This Row],[UnitPrice]]-Sales_Data[[#This Row],[UnitCost]]</f>
        <v>1300</v>
      </c>
      <c r="N1266" s="7">
        <f>Sales_Data[[#This Row],[Gross Revenue]]-Sales_Data[[#This Row],[Discount Amount ]]</f>
        <v>149900</v>
      </c>
      <c r="O1266" s="7">
        <f>Sales_Data[[#This Row],[OrderQuantity]] *Sales_Data[[#This Row],[UnitCost]]</f>
        <v>81000</v>
      </c>
      <c r="P1266" s="7">
        <f>Sales_Data[[#This Row],[ItemCost]] +Sales_Data[[#This Row],[ShippingCost]]</f>
        <v>82031.360000000001</v>
      </c>
      <c r="Q1266" s="7">
        <f>Sales_Data[[#This Row],[Gross Revenue]]-Sales_Data[[#This Row],[TotalFinancialCost]]</f>
        <v>69168.639999999999</v>
      </c>
      <c r="R1266" s="7">
        <f>Sales_Data[[#This Row],[Actul Bill Amount]]-Sales_Data[[#This Row],[ShippingCost]]</f>
        <v>148868.64000000001</v>
      </c>
      <c r="S1266">
        <v>905</v>
      </c>
      <c r="T1266">
        <v>1031.3599999999999</v>
      </c>
      <c r="U1266" t="s">
        <v>61</v>
      </c>
      <c r="V1266">
        <v>1500</v>
      </c>
      <c r="W1266" t="s">
        <v>33</v>
      </c>
      <c r="X1266" t="str">
        <f t="shared" si="39"/>
        <v>Delhi</v>
      </c>
    </row>
    <row r="1267" spans="1:24" x14ac:dyDescent="0.4">
      <c r="A1267">
        <v>101266</v>
      </c>
      <c r="B1267" s="5">
        <v>45921.522222222222</v>
      </c>
      <c r="C1267" s="3" t="str">
        <f>TEXT(Sales_Data[[#This Row],[OrderDate]],"mmmm")</f>
        <v>September</v>
      </c>
      <c r="D1267" s="3" t="str">
        <f t="shared" si="38"/>
        <v>2025</v>
      </c>
      <c r="E1267" t="s">
        <v>34</v>
      </c>
      <c r="F1267" t="s">
        <v>35</v>
      </c>
      <c r="G1267" t="s">
        <v>29</v>
      </c>
      <c r="H1267" t="s">
        <v>16</v>
      </c>
      <c r="I1267" t="s">
        <v>100</v>
      </c>
      <c r="J1267">
        <v>27</v>
      </c>
      <c r="K1267">
        <v>12000</v>
      </c>
      <c r="L1267" s="7">
        <f>Sales_Data[[#This Row],[OrderQuantity]] *Sales_Data[[#This Row],[UnitPrice]]</f>
        <v>324000</v>
      </c>
      <c r="M1267" s="7">
        <f>Sales_Data[[#This Row],[UnitPrice]]-Sales_Data[[#This Row],[UnitCost]]</f>
        <v>4000</v>
      </c>
      <c r="N1267" s="7">
        <f>Sales_Data[[#This Row],[Gross Revenue]]-Sales_Data[[#This Row],[Discount Amount ]]</f>
        <v>320000</v>
      </c>
      <c r="O1267" s="7">
        <f>Sales_Data[[#This Row],[OrderQuantity]] *Sales_Data[[#This Row],[UnitCost]]</f>
        <v>216000</v>
      </c>
      <c r="P1267" s="7">
        <f>Sales_Data[[#This Row],[ItemCost]] +Sales_Data[[#This Row],[ShippingCost]]</f>
        <v>217302</v>
      </c>
      <c r="Q1267" s="7">
        <f>Sales_Data[[#This Row],[Gross Revenue]]-Sales_Data[[#This Row],[TotalFinancialCost]]</f>
        <v>106698</v>
      </c>
      <c r="R1267" s="7">
        <f>Sales_Data[[#This Row],[Actul Bill Amount]]-Sales_Data[[#This Row],[ShippingCost]]</f>
        <v>318698</v>
      </c>
      <c r="S1267">
        <v>442</v>
      </c>
      <c r="T1267">
        <v>1302</v>
      </c>
      <c r="U1267" t="s">
        <v>36</v>
      </c>
      <c r="V1267">
        <v>8000</v>
      </c>
      <c r="W1267" t="s">
        <v>18</v>
      </c>
      <c r="X1267" t="str">
        <f t="shared" si="39"/>
        <v>Bengaluru</v>
      </c>
    </row>
    <row r="1268" spans="1:24" x14ac:dyDescent="0.4">
      <c r="A1268">
        <v>101267</v>
      </c>
      <c r="B1268" s="5">
        <v>45948.845833333333</v>
      </c>
      <c r="C1268" s="3" t="str">
        <f>TEXT(Sales_Data[[#This Row],[OrderDate]],"mmmm")</f>
        <v>October</v>
      </c>
      <c r="D1268" s="3" t="str">
        <f t="shared" si="38"/>
        <v>2025</v>
      </c>
      <c r="E1268" t="s">
        <v>34</v>
      </c>
      <c r="F1268" t="s">
        <v>24</v>
      </c>
      <c r="G1268" t="s">
        <v>31</v>
      </c>
      <c r="H1268" t="s">
        <v>20</v>
      </c>
      <c r="I1268" t="s">
        <v>100</v>
      </c>
      <c r="J1268">
        <v>15</v>
      </c>
      <c r="K1268">
        <v>25000</v>
      </c>
      <c r="L1268" s="7">
        <f>Sales_Data[[#This Row],[OrderQuantity]] *Sales_Data[[#This Row],[UnitPrice]]</f>
        <v>375000</v>
      </c>
      <c r="M1268" s="7">
        <f>Sales_Data[[#This Row],[UnitPrice]]-Sales_Data[[#This Row],[UnitCost]]</f>
        <v>7000</v>
      </c>
      <c r="N1268" s="7">
        <f>Sales_Data[[#This Row],[Gross Revenue]]-Sales_Data[[#This Row],[Discount Amount ]]</f>
        <v>368000</v>
      </c>
      <c r="O1268" s="7">
        <f>Sales_Data[[#This Row],[OrderQuantity]] *Sales_Data[[#This Row],[UnitCost]]</f>
        <v>270000</v>
      </c>
      <c r="P1268" s="7">
        <f>Sales_Data[[#This Row],[ItemCost]] +Sales_Data[[#This Row],[ShippingCost]]</f>
        <v>270426.40000000002</v>
      </c>
      <c r="Q1268" s="7">
        <f>Sales_Data[[#This Row],[Gross Revenue]]-Sales_Data[[#This Row],[TotalFinancialCost]]</f>
        <v>104573.59999999998</v>
      </c>
      <c r="R1268" s="7">
        <f>Sales_Data[[#This Row],[Actul Bill Amount]]-Sales_Data[[#This Row],[ShippingCost]]</f>
        <v>367573.6</v>
      </c>
      <c r="S1268">
        <v>670</v>
      </c>
      <c r="T1268">
        <v>426.4</v>
      </c>
      <c r="U1268" t="s">
        <v>60</v>
      </c>
      <c r="V1268">
        <v>18000</v>
      </c>
      <c r="W1268" t="s">
        <v>22</v>
      </c>
      <c r="X1268" t="str">
        <f t="shared" si="39"/>
        <v>Nagpur</v>
      </c>
    </row>
    <row r="1269" spans="1:24" x14ac:dyDescent="0.4">
      <c r="A1269">
        <v>101268</v>
      </c>
      <c r="B1269" s="5">
        <v>45753.240972222222</v>
      </c>
      <c r="C1269" s="3" t="str">
        <f>TEXT(Sales_Data[[#This Row],[OrderDate]],"mmmm")</f>
        <v>April</v>
      </c>
      <c r="D1269" s="3" t="str">
        <f t="shared" si="38"/>
        <v>2025</v>
      </c>
      <c r="E1269" t="s">
        <v>39</v>
      </c>
      <c r="F1269" t="s">
        <v>24</v>
      </c>
      <c r="G1269" t="s">
        <v>15</v>
      </c>
      <c r="H1269" t="s">
        <v>32</v>
      </c>
      <c r="I1269" t="s">
        <v>100</v>
      </c>
      <c r="J1269">
        <v>95</v>
      </c>
      <c r="K1269">
        <v>45000</v>
      </c>
      <c r="L1269" s="7">
        <f>Sales_Data[[#This Row],[OrderQuantity]] *Sales_Data[[#This Row],[UnitPrice]]</f>
        <v>4275000</v>
      </c>
      <c r="M1269" s="7">
        <f>Sales_Data[[#This Row],[UnitPrice]]-Sales_Data[[#This Row],[UnitCost]]</f>
        <v>13000</v>
      </c>
      <c r="N1269" s="7">
        <f>Sales_Data[[#This Row],[Gross Revenue]]-Sales_Data[[#This Row],[Discount Amount ]]</f>
        <v>4262000</v>
      </c>
      <c r="O1269" s="7">
        <f>Sales_Data[[#This Row],[OrderQuantity]] *Sales_Data[[#This Row],[UnitCost]]</f>
        <v>3040000</v>
      </c>
      <c r="P1269" s="7">
        <f>Sales_Data[[#This Row],[ItemCost]] +Sales_Data[[#This Row],[ShippingCost]]</f>
        <v>3040579.69</v>
      </c>
      <c r="Q1269" s="7">
        <f>Sales_Data[[#This Row],[Gross Revenue]]-Sales_Data[[#This Row],[TotalFinancialCost]]</f>
        <v>1234420.31</v>
      </c>
      <c r="R1269" s="7">
        <f>Sales_Data[[#This Row],[Actul Bill Amount]]-Sales_Data[[#This Row],[ShippingCost]]</f>
        <v>4261420.3099999996</v>
      </c>
      <c r="S1269">
        <v>887</v>
      </c>
      <c r="T1269">
        <v>579.69000000000005</v>
      </c>
      <c r="U1269" t="s">
        <v>26</v>
      </c>
      <c r="V1269">
        <v>32000</v>
      </c>
      <c r="W1269" t="s">
        <v>33</v>
      </c>
      <c r="X1269" t="str">
        <f t="shared" si="39"/>
        <v>Delhi</v>
      </c>
    </row>
    <row r="1270" spans="1:24" x14ac:dyDescent="0.4">
      <c r="A1270">
        <v>101269</v>
      </c>
      <c r="B1270" s="5">
        <v>45745.509722222225</v>
      </c>
      <c r="C1270" s="3" t="str">
        <f>TEXT(Sales_Data[[#This Row],[OrderDate]],"mmmm")</f>
        <v>March</v>
      </c>
      <c r="D1270" s="3" t="str">
        <f t="shared" si="38"/>
        <v>2025</v>
      </c>
      <c r="E1270" t="s">
        <v>45</v>
      </c>
      <c r="F1270" t="s">
        <v>55</v>
      </c>
      <c r="G1270" t="s">
        <v>29</v>
      </c>
      <c r="H1270" t="s">
        <v>25</v>
      </c>
      <c r="I1270" t="s">
        <v>100</v>
      </c>
      <c r="J1270">
        <v>36</v>
      </c>
      <c r="K1270">
        <v>1200</v>
      </c>
      <c r="L1270" s="7">
        <f>Sales_Data[[#This Row],[OrderQuantity]] *Sales_Data[[#This Row],[UnitPrice]]</f>
        <v>43200</v>
      </c>
      <c r="M1270" s="7">
        <f>Sales_Data[[#This Row],[UnitPrice]]-Sales_Data[[#This Row],[UnitCost]]</f>
        <v>400</v>
      </c>
      <c r="N1270" s="7">
        <f>Sales_Data[[#This Row],[Gross Revenue]]-Sales_Data[[#This Row],[Discount Amount ]]</f>
        <v>42800</v>
      </c>
      <c r="O1270" s="7">
        <f>Sales_Data[[#This Row],[OrderQuantity]] *Sales_Data[[#This Row],[UnitCost]]</f>
        <v>28800</v>
      </c>
      <c r="P1270" s="7">
        <f>Sales_Data[[#This Row],[ItemCost]] +Sales_Data[[#This Row],[ShippingCost]]</f>
        <v>29317.94</v>
      </c>
      <c r="Q1270" s="7">
        <f>Sales_Data[[#This Row],[Gross Revenue]]-Sales_Data[[#This Row],[TotalFinancialCost]]</f>
        <v>13882.060000000001</v>
      </c>
      <c r="R1270" s="7">
        <f>Sales_Data[[#This Row],[Actul Bill Amount]]-Sales_Data[[#This Row],[ShippingCost]]</f>
        <v>42282.06</v>
      </c>
      <c r="S1270">
        <v>968</v>
      </c>
      <c r="T1270">
        <v>517.94000000000005</v>
      </c>
      <c r="U1270" t="s">
        <v>58</v>
      </c>
      <c r="V1270">
        <v>800</v>
      </c>
      <c r="W1270" t="s">
        <v>27</v>
      </c>
      <c r="X1270" t="str">
        <f t="shared" si="39"/>
        <v>Mumbai</v>
      </c>
    </row>
    <row r="1271" spans="1:24" x14ac:dyDescent="0.4">
      <c r="A1271">
        <v>101270</v>
      </c>
      <c r="B1271" s="5">
        <v>45735.948611111111</v>
      </c>
      <c r="C1271" s="3" t="str">
        <f>TEXT(Sales_Data[[#This Row],[OrderDate]],"mmmm")</f>
        <v>March</v>
      </c>
      <c r="D1271" s="3" t="str">
        <f t="shared" si="38"/>
        <v>2025</v>
      </c>
      <c r="E1271" t="s">
        <v>42</v>
      </c>
      <c r="F1271" t="s">
        <v>24</v>
      </c>
      <c r="G1271" t="s">
        <v>29</v>
      </c>
      <c r="H1271" t="s">
        <v>32</v>
      </c>
      <c r="I1271" t="s">
        <v>100</v>
      </c>
      <c r="J1271">
        <v>73</v>
      </c>
      <c r="K1271">
        <v>45000</v>
      </c>
      <c r="L1271" s="7">
        <f>Sales_Data[[#This Row],[OrderQuantity]] *Sales_Data[[#This Row],[UnitPrice]]</f>
        <v>3285000</v>
      </c>
      <c r="M1271" s="7">
        <f>Sales_Data[[#This Row],[UnitPrice]]-Sales_Data[[#This Row],[UnitCost]]</f>
        <v>13000</v>
      </c>
      <c r="N1271" s="7">
        <f>Sales_Data[[#This Row],[Gross Revenue]]-Sales_Data[[#This Row],[Discount Amount ]]</f>
        <v>3272000</v>
      </c>
      <c r="O1271" s="7">
        <f>Sales_Data[[#This Row],[OrderQuantity]] *Sales_Data[[#This Row],[UnitCost]]</f>
        <v>2336000</v>
      </c>
      <c r="P1271" s="7">
        <f>Sales_Data[[#This Row],[ItemCost]] +Sales_Data[[#This Row],[ShippingCost]]</f>
        <v>2336406.04</v>
      </c>
      <c r="Q1271" s="7">
        <f>Sales_Data[[#This Row],[Gross Revenue]]-Sales_Data[[#This Row],[TotalFinancialCost]]</f>
        <v>948593.96</v>
      </c>
      <c r="R1271" s="7">
        <f>Sales_Data[[#This Row],[Actul Bill Amount]]-Sales_Data[[#This Row],[ShippingCost]]</f>
        <v>3271593.96</v>
      </c>
      <c r="S1271">
        <v>883</v>
      </c>
      <c r="T1271">
        <v>406.04</v>
      </c>
      <c r="U1271" t="s">
        <v>26</v>
      </c>
      <c r="V1271">
        <v>32000</v>
      </c>
      <c r="W1271" t="s">
        <v>33</v>
      </c>
      <c r="X1271" t="str">
        <f t="shared" si="39"/>
        <v>Delhi</v>
      </c>
    </row>
    <row r="1272" spans="1:24" x14ac:dyDescent="0.4">
      <c r="A1272">
        <v>101271</v>
      </c>
      <c r="B1272" s="5">
        <v>45945.060416666667</v>
      </c>
      <c r="C1272" s="3" t="str">
        <f>TEXT(Sales_Data[[#This Row],[OrderDate]],"mmmm")</f>
        <v>October</v>
      </c>
      <c r="D1272" s="3" t="str">
        <f t="shared" si="38"/>
        <v>2025</v>
      </c>
      <c r="E1272" t="s">
        <v>23</v>
      </c>
      <c r="F1272" t="s">
        <v>28</v>
      </c>
      <c r="G1272" t="s">
        <v>15</v>
      </c>
      <c r="H1272" t="s">
        <v>20</v>
      </c>
      <c r="I1272" t="s">
        <v>100</v>
      </c>
      <c r="J1272">
        <v>82</v>
      </c>
      <c r="K1272">
        <v>450</v>
      </c>
      <c r="L1272" s="7">
        <f>Sales_Data[[#This Row],[OrderQuantity]] *Sales_Data[[#This Row],[UnitPrice]]</f>
        <v>36900</v>
      </c>
      <c r="M1272" s="7">
        <f>Sales_Data[[#This Row],[UnitPrice]]-Sales_Data[[#This Row],[UnitCost]]</f>
        <v>250</v>
      </c>
      <c r="N1272" s="7">
        <f>Sales_Data[[#This Row],[Gross Revenue]]-Sales_Data[[#This Row],[Discount Amount ]]</f>
        <v>36650</v>
      </c>
      <c r="O1272" s="7">
        <f>Sales_Data[[#This Row],[OrderQuantity]] *Sales_Data[[#This Row],[UnitCost]]</f>
        <v>16400</v>
      </c>
      <c r="P1272" s="7">
        <f>Sales_Data[[#This Row],[ItemCost]] +Sales_Data[[#This Row],[ShippingCost]]</f>
        <v>16977.259999999998</v>
      </c>
      <c r="Q1272" s="7">
        <f>Sales_Data[[#This Row],[Gross Revenue]]-Sales_Data[[#This Row],[TotalFinancialCost]]</f>
        <v>19922.740000000002</v>
      </c>
      <c r="R1272" s="7">
        <f>Sales_Data[[#This Row],[Actul Bill Amount]]-Sales_Data[[#This Row],[ShippingCost]]</f>
        <v>36072.74</v>
      </c>
      <c r="S1272">
        <v>1071</v>
      </c>
      <c r="T1272">
        <v>577.26</v>
      </c>
      <c r="U1272" t="s">
        <v>30</v>
      </c>
      <c r="V1272">
        <v>200</v>
      </c>
      <c r="W1272" t="s">
        <v>22</v>
      </c>
      <c r="X1272" t="str">
        <f t="shared" si="39"/>
        <v>Nagpur</v>
      </c>
    </row>
    <row r="1273" spans="1:24" x14ac:dyDescent="0.4">
      <c r="A1273">
        <v>101272</v>
      </c>
      <c r="B1273" s="5">
        <v>45777.052083333336</v>
      </c>
      <c r="C1273" s="3" t="str">
        <f>TEXT(Sales_Data[[#This Row],[OrderDate]],"mmmm")</f>
        <v>April</v>
      </c>
      <c r="D1273" s="3" t="str">
        <f t="shared" si="38"/>
        <v>2025</v>
      </c>
      <c r="E1273" t="s">
        <v>13</v>
      </c>
      <c r="F1273" t="s">
        <v>46</v>
      </c>
      <c r="G1273" t="s">
        <v>29</v>
      </c>
      <c r="H1273" t="s">
        <v>37</v>
      </c>
      <c r="I1273" t="s">
        <v>100</v>
      </c>
      <c r="J1273">
        <v>59</v>
      </c>
      <c r="K1273">
        <v>4500</v>
      </c>
      <c r="L1273" s="7">
        <f>Sales_Data[[#This Row],[OrderQuantity]] *Sales_Data[[#This Row],[UnitPrice]]</f>
        <v>265500</v>
      </c>
      <c r="M1273" s="7">
        <f>Sales_Data[[#This Row],[UnitPrice]]-Sales_Data[[#This Row],[UnitCost]]</f>
        <v>1700</v>
      </c>
      <c r="N1273" s="7">
        <f>Sales_Data[[#This Row],[Gross Revenue]]-Sales_Data[[#This Row],[Discount Amount ]]</f>
        <v>263800</v>
      </c>
      <c r="O1273" s="7">
        <f>Sales_Data[[#This Row],[OrderQuantity]] *Sales_Data[[#This Row],[UnitCost]]</f>
        <v>165200</v>
      </c>
      <c r="P1273" s="7">
        <f>Sales_Data[[#This Row],[ItemCost]] +Sales_Data[[#This Row],[ShippingCost]]</f>
        <v>165990.9</v>
      </c>
      <c r="Q1273" s="7">
        <f>Sales_Data[[#This Row],[Gross Revenue]]-Sales_Data[[#This Row],[TotalFinancialCost]]</f>
        <v>99509.1</v>
      </c>
      <c r="R1273" s="7">
        <f>Sales_Data[[#This Row],[Actul Bill Amount]]-Sales_Data[[#This Row],[ShippingCost]]</f>
        <v>263009.09999999998</v>
      </c>
      <c r="S1273">
        <v>912</v>
      </c>
      <c r="T1273">
        <v>790.9</v>
      </c>
      <c r="U1273" t="s">
        <v>47</v>
      </c>
      <c r="V1273">
        <v>2800</v>
      </c>
      <c r="W1273" t="s">
        <v>38</v>
      </c>
      <c r="X1273" t="str">
        <f t="shared" si="39"/>
        <v>Kolkata</v>
      </c>
    </row>
    <row r="1274" spans="1:24" x14ac:dyDescent="0.4">
      <c r="A1274">
        <v>101273</v>
      </c>
      <c r="B1274" s="5">
        <v>45959.068055555559</v>
      </c>
      <c r="C1274" s="3" t="str">
        <f>TEXT(Sales_Data[[#This Row],[OrderDate]],"mmmm")</f>
        <v>October</v>
      </c>
      <c r="D1274" s="3" t="str">
        <f t="shared" si="38"/>
        <v>2025</v>
      </c>
      <c r="E1274" t="s">
        <v>34</v>
      </c>
      <c r="F1274" t="s">
        <v>35</v>
      </c>
      <c r="G1274" t="s">
        <v>15</v>
      </c>
      <c r="H1274" t="s">
        <v>16</v>
      </c>
      <c r="I1274" t="s">
        <v>100</v>
      </c>
      <c r="J1274">
        <v>72</v>
      </c>
      <c r="K1274">
        <v>8500</v>
      </c>
      <c r="L1274" s="7">
        <f>Sales_Data[[#This Row],[OrderQuantity]] *Sales_Data[[#This Row],[UnitPrice]]</f>
        <v>612000</v>
      </c>
      <c r="M1274" s="7">
        <f>Sales_Data[[#This Row],[UnitPrice]]-Sales_Data[[#This Row],[UnitCost]]</f>
        <v>3000</v>
      </c>
      <c r="N1274" s="7">
        <f>Sales_Data[[#This Row],[Gross Revenue]]-Sales_Data[[#This Row],[Discount Amount ]]</f>
        <v>609000</v>
      </c>
      <c r="O1274" s="7">
        <f>Sales_Data[[#This Row],[OrderQuantity]] *Sales_Data[[#This Row],[UnitCost]]</f>
        <v>396000</v>
      </c>
      <c r="P1274" s="7">
        <f>Sales_Data[[#This Row],[ItemCost]] +Sales_Data[[#This Row],[ShippingCost]]</f>
        <v>396812.55</v>
      </c>
      <c r="Q1274" s="7">
        <f>Sales_Data[[#This Row],[Gross Revenue]]-Sales_Data[[#This Row],[TotalFinancialCost]]</f>
        <v>215187.45</v>
      </c>
      <c r="R1274" s="7">
        <f>Sales_Data[[#This Row],[Actul Bill Amount]]-Sales_Data[[#This Row],[ShippingCost]]</f>
        <v>608187.44999999995</v>
      </c>
      <c r="S1274">
        <v>1068</v>
      </c>
      <c r="T1274">
        <v>812.55</v>
      </c>
      <c r="U1274" t="s">
        <v>49</v>
      </c>
      <c r="V1274">
        <v>5500</v>
      </c>
      <c r="W1274" t="s">
        <v>18</v>
      </c>
      <c r="X1274" t="str">
        <f t="shared" si="39"/>
        <v>Bengaluru</v>
      </c>
    </row>
    <row r="1275" spans="1:24" x14ac:dyDescent="0.4">
      <c r="A1275">
        <v>101274</v>
      </c>
      <c r="B1275" s="5">
        <v>45822.619444444441</v>
      </c>
      <c r="C1275" s="3" t="str">
        <f>TEXT(Sales_Data[[#This Row],[OrderDate]],"mmmm")</f>
        <v>June</v>
      </c>
      <c r="D1275" s="3" t="str">
        <f t="shared" si="38"/>
        <v>2025</v>
      </c>
      <c r="E1275" t="s">
        <v>13</v>
      </c>
      <c r="F1275" t="s">
        <v>28</v>
      </c>
      <c r="G1275" t="s">
        <v>29</v>
      </c>
      <c r="H1275" t="s">
        <v>25</v>
      </c>
      <c r="I1275" t="s">
        <v>100</v>
      </c>
      <c r="J1275">
        <v>90</v>
      </c>
      <c r="K1275">
        <v>450</v>
      </c>
      <c r="L1275" s="7">
        <f>Sales_Data[[#This Row],[OrderQuantity]] *Sales_Data[[#This Row],[UnitPrice]]</f>
        <v>40500</v>
      </c>
      <c r="M1275" s="7">
        <f>Sales_Data[[#This Row],[UnitPrice]]-Sales_Data[[#This Row],[UnitCost]]</f>
        <v>250</v>
      </c>
      <c r="N1275" s="7">
        <f>Sales_Data[[#This Row],[Gross Revenue]]-Sales_Data[[#This Row],[Discount Amount ]]</f>
        <v>40250</v>
      </c>
      <c r="O1275" s="7">
        <f>Sales_Data[[#This Row],[OrderQuantity]] *Sales_Data[[#This Row],[UnitCost]]</f>
        <v>18000</v>
      </c>
      <c r="P1275" s="7">
        <f>Sales_Data[[#This Row],[ItemCost]] +Sales_Data[[#This Row],[ShippingCost]]</f>
        <v>18511.22</v>
      </c>
      <c r="Q1275" s="7">
        <f>Sales_Data[[#This Row],[Gross Revenue]]-Sales_Data[[#This Row],[TotalFinancialCost]]</f>
        <v>21988.78</v>
      </c>
      <c r="R1275" s="7">
        <f>Sales_Data[[#This Row],[Actul Bill Amount]]-Sales_Data[[#This Row],[ShippingCost]]</f>
        <v>39738.78</v>
      </c>
      <c r="S1275">
        <v>535</v>
      </c>
      <c r="T1275">
        <v>511.22</v>
      </c>
      <c r="U1275" t="s">
        <v>30</v>
      </c>
      <c r="V1275">
        <v>200</v>
      </c>
      <c r="W1275" t="s">
        <v>27</v>
      </c>
      <c r="X1275" t="str">
        <f t="shared" si="39"/>
        <v>Mumbai</v>
      </c>
    </row>
    <row r="1276" spans="1:24" x14ac:dyDescent="0.4">
      <c r="A1276">
        <v>101275</v>
      </c>
      <c r="B1276" s="5">
        <v>45839.613194444442</v>
      </c>
      <c r="C1276" s="3" t="str">
        <f>TEXT(Sales_Data[[#This Row],[OrderDate]],"mmmm")</f>
        <v>July</v>
      </c>
      <c r="D1276" s="3" t="str">
        <f t="shared" si="38"/>
        <v>2025</v>
      </c>
      <c r="E1276" t="s">
        <v>34</v>
      </c>
      <c r="F1276" t="s">
        <v>28</v>
      </c>
      <c r="G1276" t="s">
        <v>29</v>
      </c>
      <c r="H1276" t="s">
        <v>16</v>
      </c>
      <c r="I1276" t="s">
        <v>100</v>
      </c>
      <c r="J1276">
        <v>26</v>
      </c>
      <c r="K1276">
        <v>450</v>
      </c>
      <c r="L1276" s="7">
        <f>Sales_Data[[#This Row],[OrderQuantity]] *Sales_Data[[#This Row],[UnitPrice]]</f>
        <v>11700</v>
      </c>
      <c r="M1276" s="7">
        <f>Sales_Data[[#This Row],[UnitPrice]]-Sales_Data[[#This Row],[UnitCost]]</f>
        <v>250</v>
      </c>
      <c r="N1276" s="7">
        <f>Sales_Data[[#This Row],[Gross Revenue]]-Sales_Data[[#This Row],[Discount Amount ]]</f>
        <v>11450</v>
      </c>
      <c r="O1276" s="7">
        <f>Sales_Data[[#This Row],[OrderQuantity]] *Sales_Data[[#This Row],[UnitCost]]</f>
        <v>5200</v>
      </c>
      <c r="P1276" s="7">
        <f>Sales_Data[[#This Row],[ItemCost]] +Sales_Data[[#This Row],[ShippingCost]]</f>
        <v>5534.32</v>
      </c>
      <c r="Q1276" s="7">
        <f>Sales_Data[[#This Row],[Gross Revenue]]-Sales_Data[[#This Row],[TotalFinancialCost]]</f>
        <v>6165.68</v>
      </c>
      <c r="R1276" s="7">
        <f>Sales_Data[[#This Row],[Actul Bill Amount]]-Sales_Data[[#This Row],[ShippingCost]]</f>
        <v>11115.68</v>
      </c>
      <c r="S1276">
        <v>573</v>
      </c>
      <c r="T1276">
        <v>334.32</v>
      </c>
      <c r="U1276" t="s">
        <v>30</v>
      </c>
      <c r="V1276">
        <v>200</v>
      </c>
      <c r="W1276" t="s">
        <v>18</v>
      </c>
      <c r="X1276" t="str">
        <f t="shared" si="39"/>
        <v>Bengaluru</v>
      </c>
    </row>
    <row r="1277" spans="1:24" x14ac:dyDescent="0.4">
      <c r="A1277">
        <v>101276</v>
      </c>
      <c r="B1277" s="5">
        <v>45880.743750000001</v>
      </c>
      <c r="C1277" s="3" t="str">
        <f>TEXT(Sales_Data[[#This Row],[OrderDate]],"mmmm")</f>
        <v>August</v>
      </c>
      <c r="D1277" s="3" t="str">
        <f t="shared" si="38"/>
        <v>2025</v>
      </c>
      <c r="E1277" t="s">
        <v>45</v>
      </c>
      <c r="F1277" t="s">
        <v>14</v>
      </c>
      <c r="G1277" t="s">
        <v>15</v>
      </c>
      <c r="H1277" t="s">
        <v>25</v>
      </c>
      <c r="I1277" t="s">
        <v>100</v>
      </c>
      <c r="J1277">
        <v>10</v>
      </c>
      <c r="K1277">
        <v>6500</v>
      </c>
      <c r="L1277" s="7">
        <f>Sales_Data[[#This Row],[OrderQuantity]] *Sales_Data[[#This Row],[UnitPrice]]</f>
        <v>65000</v>
      </c>
      <c r="M1277" s="7">
        <f>Sales_Data[[#This Row],[UnitPrice]]-Sales_Data[[#This Row],[UnitCost]]</f>
        <v>2300</v>
      </c>
      <c r="N1277" s="7">
        <f>Sales_Data[[#This Row],[Gross Revenue]]-Sales_Data[[#This Row],[Discount Amount ]]</f>
        <v>62700</v>
      </c>
      <c r="O1277" s="7">
        <f>Sales_Data[[#This Row],[OrderQuantity]] *Sales_Data[[#This Row],[UnitCost]]</f>
        <v>42000</v>
      </c>
      <c r="P1277" s="7">
        <f>Sales_Data[[#This Row],[ItemCost]] +Sales_Data[[#This Row],[ShippingCost]]</f>
        <v>42714.75</v>
      </c>
      <c r="Q1277" s="7">
        <f>Sales_Data[[#This Row],[Gross Revenue]]-Sales_Data[[#This Row],[TotalFinancialCost]]</f>
        <v>22285.25</v>
      </c>
      <c r="R1277" s="7">
        <f>Sales_Data[[#This Row],[Actul Bill Amount]]-Sales_Data[[#This Row],[ShippingCost]]</f>
        <v>61985.25</v>
      </c>
      <c r="S1277">
        <v>644</v>
      </c>
      <c r="T1277">
        <v>714.75</v>
      </c>
      <c r="U1277" t="s">
        <v>21</v>
      </c>
      <c r="V1277">
        <v>4200</v>
      </c>
      <c r="W1277" t="s">
        <v>27</v>
      </c>
      <c r="X1277" t="str">
        <f t="shared" si="39"/>
        <v>Mumbai</v>
      </c>
    </row>
    <row r="1278" spans="1:24" x14ac:dyDescent="0.4">
      <c r="A1278">
        <v>101277</v>
      </c>
      <c r="B1278" s="5">
        <v>45968.207638888889</v>
      </c>
      <c r="C1278" s="3" t="str">
        <f>TEXT(Sales_Data[[#This Row],[OrderDate]],"mmmm")</f>
        <v>November</v>
      </c>
      <c r="D1278" s="3" t="str">
        <f t="shared" si="38"/>
        <v>2025</v>
      </c>
      <c r="E1278" t="s">
        <v>39</v>
      </c>
      <c r="F1278" t="s">
        <v>14</v>
      </c>
      <c r="G1278" t="s">
        <v>29</v>
      </c>
      <c r="H1278" t="s">
        <v>37</v>
      </c>
      <c r="I1278" t="s">
        <v>100</v>
      </c>
      <c r="J1278">
        <v>25</v>
      </c>
      <c r="K1278">
        <v>6500</v>
      </c>
      <c r="L1278" s="7">
        <f>Sales_Data[[#This Row],[OrderQuantity]] *Sales_Data[[#This Row],[UnitPrice]]</f>
        <v>162500</v>
      </c>
      <c r="M1278" s="7">
        <f>Sales_Data[[#This Row],[UnitPrice]]-Sales_Data[[#This Row],[UnitCost]]</f>
        <v>2300</v>
      </c>
      <c r="N1278" s="7">
        <f>Sales_Data[[#This Row],[Gross Revenue]]-Sales_Data[[#This Row],[Discount Amount ]]</f>
        <v>160200</v>
      </c>
      <c r="O1278" s="7">
        <f>Sales_Data[[#This Row],[OrderQuantity]] *Sales_Data[[#This Row],[UnitCost]]</f>
        <v>105000</v>
      </c>
      <c r="P1278" s="7">
        <f>Sales_Data[[#This Row],[ItemCost]] +Sales_Data[[#This Row],[ShippingCost]]</f>
        <v>105826.56</v>
      </c>
      <c r="Q1278" s="7">
        <f>Sales_Data[[#This Row],[Gross Revenue]]-Sales_Data[[#This Row],[TotalFinancialCost]]</f>
        <v>56673.440000000002</v>
      </c>
      <c r="R1278" s="7">
        <f>Sales_Data[[#This Row],[Actul Bill Amount]]-Sales_Data[[#This Row],[ShippingCost]]</f>
        <v>159373.44</v>
      </c>
      <c r="S1278">
        <v>351</v>
      </c>
      <c r="T1278">
        <v>826.56</v>
      </c>
      <c r="U1278" t="s">
        <v>21</v>
      </c>
      <c r="V1278">
        <v>4200</v>
      </c>
      <c r="W1278" t="s">
        <v>38</v>
      </c>
      <c r="X1278" t="str">
        <f t="shared" si="39"/>
        <v>Kolkata</v>
      </c>
    </row>
    <row r="1279" spans="1:24" x14ac:dyDescent="0.4">
      <c r="A1279">
        <v>101278</v>
      </c>
      <c r="B1279" s="5">
        <v>45664.572916666664</v>
      </c>
      <c r="C1279" s="3" t="str">
        <f>TEXT(Sales_Data[[#This Row],[OrderDate]],"mmmm")</f>
        <v>January</v>
      </c>
      <c r="D1279" s="3" t="str">
        <f t="shared" si="38"/>
        <v>2025</v>
      </c>
      <c r="E1279" t="s">
        <v>39</v>
      </c>
      <c r="F1279" t="s">
        <v>14</v>
      </c>
      <c r="G1279" t="s">
        <v>29</v>
      </c>
      <c r="H1279" t="s">
        <v>16</v>
      </c>
      <c r="I1279" t="s">
        <v>100</v>
      </c>
      <c r="J1279">
        <v>2</v>
      </c>
      <c r="K1279">
        <v>3200</v>
      </c>
      <c r="L1279" s="7">
        <f>Sales_Data[[#This Row],[OrderQuantity]] *Sales_Data[[#This Row],[UnitPrice]]</f>
        <v>6400</v>
      </c>
      <c r="M1279" s="7">
        <f>Sales_Data[[#This Row],[UnitPrice]]-Sales_Data[[#This Row],[UnitCost]]</f>
        <v>1200</v>
      </c>
      <c r="N1279" s="7">
        <f>Sales_Data[[#This Row],[Gross Revenue]]-Sales_Data[[#This Row],[Discount Amount ]]</f>
        <v>5200</v>
      </c>
      <c r="O1279" s="7">
        <f>Sales_Data[[#This Row],[OrderQuantity]] *Sales_Data[[#This Row],[UnitCost]]</f>
        <v>4000</v>
      </c>
      <c r="P1279" s="7">
        <f>Sales_Data[[#This Row],[ItemCost]] +Sales_Data[[#This Row],[ShippingCost]]</f>
        <v>4472.66</v>
      </c>
      <c r="Q1279" s="7">
        <f>Sales_Data[[#This Row],[Gross Revenue]]-Sales_Data[[#This Row],[TotalFinancialCost]]</f>
        <v>1927.3400000000001</v>
      </c>
      <c r="R1279" s="7">
        <f>Sales_Data[[#This Row],[Actul Bill Amount]]-Sales_Data[[#This Row],[ShippingCost]]</f>
        <v>4727.34</v>
      </c>
      <c r="S1279">
        <v>973</v>
      </c>
      <c r="T1279">
        <v>472.66</v>
      </c>
      <c r="U1279" t="s">
        <v>17</v>
      </c>
      <c r="V1279">
        <v>2000</v>
      </c>
      <c r="W1279" t="s">
        <v>18</v>
      </c>
      <c r="X1279" t="str">
        <f t="shared" si="39"/>
        <v>Bengaluru</v>
      </c>
    </row>
    <row r="1280" spans="1:24" x14ac:dyDescent="0.4">
      <c r="A1280">
        <v>101279</v>
      </c>
      <c r="B1280" s="5">
        <v>45987.17083333333</v>
      </c>
      <c r="C1280" s="3" t="str">
        <f>TEXT(Sales_Data[[#This Row],[OrderDate]],"mmmm")</f>
        <v>November</v>
      </c>
      <c r="D1280" s="3" t="str">
        <f t="shared" si="38"/>
        <v>2025</v>
      </c>
      <c r="E1280" t="s">
        <v>45</v>
      </c>
      <c r="F1280" t="s">
        <v>24</v>
      </c>
      <c r="G1280" t="s">
        <v>29</v>
      </c>
      <c r="H1280" t="s">
        <v>37</v>
      </c>
      <c r="I1280" t="s">
        <v>100</v>
      </c>
      <c r="J1280">
        <v>96</v>
      </c>
      <c r="K1280">
        <v>3500</v>
      </c>
      <c r="L1280" s="7">
        <f>Sales_Data[[#This Row],[OrderQuantity]] *Sales_Data[[#This Row],[UnitPrice]]</f>
        <v>336000</v>
      </c>
      <c r="M1280" s="7">
        <f>Sales_Data[[#This Row],[UnitPrice]]-Sales_Data[[#This Row],[UnitCost]]</f>
        <v>1300</v>
      </c>
      <c r="N1280" s="7">
        <f>Sales_Data[[#This Row],[Gross Revenue]]-Sales_Data[[#This Row],[Discount Amount ]]</f>
        <v>334700</v>
      </c>
      <c r="O1280" s="7">
        <f>Sales_Data[[#This Row],[OrderQuantity]] *Sales_Data[[#This Row],[UnitCost]]</f>
        <v>211200</v>
      </c>
      <c r="P1280" s="7">
        <f>Sales_Data[[#This Row],[ItemCost]] +Sales_Data[[#This Row],[ShippingCost]]</f>
        <v>211779.63</v>
      </c>
      <c r="Q1280" s="7">
        <f>Sales_Data[[#This Row],[Gross Revenue]]-Sales_Data[[#This Row],[TotalFinancialCost]]</f>
        <v>124220.37</v>
      </c>
      <c r="R1280" s="7">
        <f>Sales_Data[[#This Row],[Actul Bill Amount]]-Sales_Data[[#This Row],[ShippingCost]]</f>
        <v>334120.37</v>
      </c>
      <c r="S1280">
        <v>312</v>
      </c>
      <c r="T1280">
        <v>579.63</v>
      </c>
      <c r="U1280" t="s">
        <v>59</v>
      </c>
      <c r="V1280">
        <v>2200</v>
      </c>
      <c r="W1280" t="s">
        <v>38</v>
      </c>
      <c r="X1280" t="str">
        <f t="shared" si="39"/>
        <v>Kolkata</v>
      </c>
    </row>
    <row r="1281" spans="1:24" x14ac:dyDescent="0.4">
      <c r="A1281">
        <v>101280</v>
      </c>
      <c r="B1281" s="5">
        <v>45920.322222222225</v>
      </c>
      <c r="C1281" s="3" t="str">
        <f>TEXT(Sales_Data[[#This Row],[OrderDate]],"mmmm")</f>
        <v>September</v>
      </c>
      <c r="D1281" s="3" t="str">
        <f t="shared" si="38"/>
        <v>2025</v>
      </c>
      <c r="E1281" t="s">
        <v>13</v>
      </c>
      <c r="F1281" t="s">
        <v>28</v>
      </c>
      <c r="G1281" t="s">
        <v>31</v>
      </c>
      <c r="H1281" t="s">
        <v>37</v>
      </c>
      <c r="I1281" t="s">
        <v>100</v>
      </c>
      <c r="J1281">
        <v>22</v>
      </c>
      <c r="K1281">
        <v>2500</v>
      </c>
      <c r="L1281" s="7">
        <f>Sales_Data[[#This Row],[OrderQuantity]] *Sales_Data[[#This Row],[UnitPrice]]</f>
        <v>55000</v>
      </c>
      <c r="M1281" s="7">
        <f>Sales_Data[[#This Row],[UnitPrice]]-Sales_Data[[#This Row],[UnitCost]]</f>
        <v>1000</v>
      </c>
      <c r="N1281" s="7">
        <f>Sales_Data[[#This Row],[Gross Revenue]]-Sales_Data[[#This Row],[Discount Amount ]]</f>
        <v>54000</v>
      </c>
      <c r="O1281" s="7">
        <f>Sales_Data[[#This Row],[OrderQuantity]] *Sales_Data[[#This Row],[UnitCost]]</f>
        <v>33000</v>
      </c>
      <c r="P1281" s="7">
        <f>Sales_Data[[#This Row],[ItemCost]] +Sales_Data[[#This Row],[ShippingCost]]</f>
        <v>33518.449999999997</v>
      </c>
      <c r="Q1281" s="7">
        <f>Sales_Data[[#This Row],[Gross Revenue]]-Sales_Data[[#This Row],[TotalFinancialCost]]</f>
        <v>21481.550000000003</v>
      </c>
      <c r="R1281" s="7">
        <f>Sales_Data[[#This Row],[Actul Bill Amount]]-Sales_Data[[#This Row],[ShippingCost]]</f>
        <v>53481.55</v>
      </c>
      <c r="S1281">
        <v>623</v>
      </c>
      <c r="T1281">
        <v>518.45000000000005</v>
      </c>
      <c r="U1281" t="s">
        <v>54</v>
      </c>
      <c r="V1281">
        <v>1500</v>
      </c>
      <c r="W1281" t="s">
        <v>38</v>
      </c>
      <c r="X1281" t="str">
        <f t="shared" si="39"/>
        <v>Kolkata</v>
      </c>
    </row>
    <row r="1282" spans="1:24" x14ac:dyDescent="0.4">
      <c r="A1282">
        <v>101281</v>
      </c>
      <c r="B1282" s="5">
        <v>45818.85</v>
      </c>
      <c r="C1282" s="3" t="str">
        <f>TEXT(Sales_Data[[#This Row],[OrderDate]],"mmmm")</f>
        <v>June</v>
      </c>
      <c r="D1282" s="3" t="str">
        <f t="shared" ref="D1282:D1345" si="40">TEXT(B1282, "yyyy")</f>
        <v>2025</v>
      </c>
      <c r="E1282" t="s">
        <v>42</v>
      </c>
      <c r="F1282" t="s">
        <v>43</v>
      </c>
      <c r="G1282" t="s">
        <v>29</v>
      </c>
      <c r="H1282" t="s">
        <v>16</v>
      </c>
      <c r="I1282" t="s">
        <v>100</v>
      </c>
      <c r="J1282">
        <v>99</v>
      </c>
      <c r="K1282">
        <v>1800</v>
      </c>
      <c r="L1282" s="7">
        <f>Sales_Data[[#This Row],[OrderQuantity]] *Sales_Data[[#This Row],[UnitPrice]]</f>
        <v>178200</v>
      </c>
      <c r="M1282" s="7">
        <f>Sales_Data[[#This Row],[UnitPrice]]-Sales_Data[[#This Row],[UnitCost]]</f>
        <v>900</v>
      </c>
      <c r="N1282" s="7">
        <f>Sales_Data[[#This Row],[Gross Revenue]]-Sales_Data[[#This Row],[Discount Amount ]]</f>
        <v>177300</v>
      </c>
      <c r="O1282" s="7">
        <f>Sales_Data[[#This Row],[OrderQuantity]] *Sales_Data[[#This Row],[UnitCost]]</f>
        <v>89100</v>
      </c>
      <c r="P1282" s="7">
        <f>Sales_Data[[#This Row],[ItemCost]] +Sales_Data[[#This Row],[ShippingCost]]</f>
        <v>89606.43</v>
      </c>
      <c r="Q1282" s="7">
        <f>Sales_Data[[#This Row],[Gross Revenue]]-Sales_Data[[#This Row],[TotalFinancialCost]]</f>
        <v>88593.57</v>
      </c>
      <c r="R1282" s="7">
        <f>Sales_Data[[#This Row],[Actul Bill Amount]]-Sales_Data[[#This Row],[ShippingCost]]</f>
        <v>176793.57</v>
      </c>
      <c r="S1282">
        <v>1065</v>
      </c>
      <c r="T1282">
        <v>506.43</v>
      </c>
      <c r="U1282" t="s">
        <v>51</v>
      </c>
      <c r="V1282">
        <v>900</v>
      </c>
      <c r="W1282" t="s">
        <v>18</v>
      </c>
      <c r="X1282" t="str">
        <f t="shared" ref="X1282:X1345" si="41">_xlfn.TEXTBEFORE(W1282, " ")</f>
        <v>Bengaluru</v>
      </c>
    </row>
    <row r="1283" spans="1:24" x14ac:dyDescent="0.4">
      <c r="A1283">
        <v>101282</v>
      </c>
      <c r="B1283" s="5">
        <v>45808.440972222219</v>
      </c>
      <c r="C1283" s="3" t="str">
        <f>TEXT(Sales_Data[[#This Row],[OrderDate]],"mmmm")</f>
        <v>May</v>
      </c>
      <c r="D1283" s="3" t="str">
        <f t="shared" si="40"/>
        <v>2025</v>
      </c>
      <c r="E1283" t="s">
        <v>50</v>
      </c>
      <c r="F1283" t="s">
        <v>35</v>
      </c>
      <c r="G1283" t="s">
        <v>15</v>
      </c>
      <c r="H1283" t="s">
        <v>37</v>
      </c>
      <c r="I1283" t="s">
        <v>100</v>
      </c>
      <c r="J1283">
        <v>16</v>
      </c>
      <c r="K1283">
        <v>8500</v>
      </c>
      <c r="L1283" s="7">
        <f>Sales_Data[[#This Row],[OrderQuantity]] *Sales_Data[[#This Row],[UnitPrice]]</f>
        <v>136000</v>
      </c>
      <c r="M1283" s="7">
        <f>Sales_Data[[#This Row],[UnitPrice]]-Sales_Data[[#This Row],[UnitCost]]</f>
        <v>3000</v>
      </c>
      <c r="N1283" s="7">
        <f>Sales_Data[[#This Row],[Gross Revenue]]-Sales_Data[[#This Row],[Discount Amount ]]</f>
        <v>133000</v>
      </c>
      <c r="O1283" s="7">
        <f>Sales_Data[[#This Row],[OrderQuantity]] *Sales_Data[[#This Row],[UnitCost]]</f>
        <v>88000</v>
      </c>
      <c r="P1283" s="7">
        <f>Sales_Data[[#This Row],[ItemCost]] +Sales_Data[[#This Row],[ShippingCost]]</f>
        <v>89114.77</v>
      </c>
      <c r="Q1283" s="7">
        <f>Sales_Data[[#This Row],[Gross Revenue]]-Sales_Data[[#This Row],[TotalFinancialCost]]</f>
        <v>46885.229999999996</v>
      </c>
      <c r="R1283" s="7">
        <f>Sales_Data[[#This Row],[Actul Bill Amount]]-Sales_Data[[#This Row],[ShippingCost]]</f>
        <v>131885.23000000001</v>
      </c>
      <c r="S1283">
        <v>765</v>
      </c>
      <c r="T1283">
        <v>1114.77</v>
      </c>
      <c r="U1283" t="s">
        <v>49</v>
      </c>
      <c r="V1283">
        <v>5500</v>
      </c>
      <c r="W1283" t="s">
        <v>38</v>
      </c>
      <c r="X1283" t="str">
        <f t="shared" si="41"/>
        <v>Kolkata</v>
      </c>
    </row>
    <row r="1284" spans="1:24" x14ac:dyDescent="0.4">
      <c r="A1284">
        <v>101283</v>
      </c>
      <c r="B1284" s="5">
        <v>45742.299305555556</v>
      </c>
      <c r="C1284" s="3" t="str">
        <f>TEXT(Sales_Data[[#This Row],[OrderDate]],"mmmm")</f>
        <v>March</v>
      </c>
      <c r="D1284" s="3" t="str">
        <f t="shared" si="40"/>
        <v>2025</v>
      </c>
      <c r="E1284" t="s">
        <v>19</v>
      </c>
      <c r="F1284" t="s">
        <v>55</v>
      </c>
      <c r="G1284" t="s">
        <v>29</v>
      </c>
      <c r="H1284" t="s">
        <v>32</v>
      </c>
      <c r="I1284" t="s">
        <v>100</v>
      </c>
      <c r="J1284">
        <v>82</v>
      </c>
      <c r="K1284">
        <v>600</v>
      </c>
      <c r="L1284" s="7">
        <f>Sales_Data[[#This Row],[OrderQuantity]] *Sales_Data[[#This Row],[UnitPrice]]</f>
        <v>49200</v>
      </c>
      <c r="M1284" s="7">
        <f>Sales_Data[[#This Row],[UnitPrice]]-Sales_Data[[#This Row],[UnitCost]]</f>
        <v>250</v>
      </c>
      <c r="N1284" s="7">
        <f>Sales_Data[[#This Row],[Gross Revenue]]-Sales_Data[[#This Row],[Discount Amount ]]</f>
        <v>48950</v>
      </c>
      <c r="O1284" s="7">
        <f>Sales_Data[[#This Row],[OrderQuantity]] *Sales_Data[[#This Row],[UnitCost]]</f>
        <v>28700</v>
      </c>
      <c r="P1284" s="7">
        <f>Sales_Data[[#This Row],[ItemCost]] +Sales_Data[[#This Row],[ShippingCost]]</f>
        <v>29278.91</v>
      </c>
      <c r="Q1284" s="7">
        <f>Sales_Data[[#This Row],[Gross Revenue]]-Sales_Data[[#This Row],[TotalFinancialCost]]</f>
        <v>19921.09</v>
      </c>
      <c r="R1284" s="7">
        <f>Sales_Data[[#This Row],[Actul Bill Amount]]-Sales_Data[[#This Row],[ShippingCost]]</f>
        <v>48371.09</v>
      </c>
      <c r="S1284">
        <v>683</v>
      </c>
      <c r="T1284">
        <v>578.91</v>
      </c>
      <c r="U1284" t="s">
        <v>57</v>
      </c>
      <c r="V1284">
        <v>350</v>
      </c>
      <c r="W1284" t="s">
        <v>33</v>
      </c>
      <c r="X1284" t="str">
        <f t="shared" si="41"/>
        <v>Delhi</v>
      </c>
    </row>
    <row r="1285" spans="1:24" x14ac:dyDescent="0.4">
      <c r="A1285">
        <v>101284</v>
      </c>
      <c r="B1285" s="5">
        <v>45804.231249999997</v>
      </c>
      <c r="C1285" s="3" t="str">
        <f>TEXT(Sales_Data[[#This Row],[OrderDate]],"mmmm")</f>
        <v>May</v>
      </c>
      <c r="D1285" s="3" t="str">
        <f t="shared" si="40"/>
        <v>2025</v>
      </c>
      <c r="E1285" t="s">
        <v>42</v>
      </c>
      <c r="F1285" t="s">
        <v>14</v>
      </c>
      <c r="G1285" t="s">
        <v>15</v>
      </c>
      <c r="H1285" t="s">
        <v>32</v>
      </c>
      <c r="I1285" t="s">
        <v>100</v>
      </c>
      <c r="J1285">
        <v>15</v>
      </c>
      <c r="K1285">
        <v>6500</v>
      </c>
      <c r="L1285" s="7">
        <f>Sales_Data[[#This Row],[OrderQuantity]] *Sales_Data[[#This Row],[UnitPrice]]</f>
        <v>97500</v>
      </c>
      <c r="M1285" s="7">
        <f>Sales_Data[[#This Row],[UnitPrice]]-Sales_Data[[#This Row],[UnitCost]]</f>
        <v>2300</v>
      </c>
      <c r="N1285" s="7">
        <f>Sales_Data[[#This Row],[Gross Revenue]]-Sales_Data[[#This Row],[Discount Amount ]]</f>
        <v>95200</v>
      </c>
      <c r="O1285" s="7">
        <f>Sales_Data[[#This Row],[OrderQuantity]] *Sales_Data[[#This Row],[UnitCost]]</f>
        <v>63000</v>
      </c>
      <c r="P1285" s="7">
        <f>Sales_Data[[#This Row],[ItemCost]] +Sales_Data[[#This Row],[ShippingCost]]</f>
        <v>63575.07</v>
      </c>
      <c r="Q1285" s="7">
        <f>Sales_Data[[#This Row],[Gross Revenue]]-Sales_Data[[#This Row],[TotalFinancialCost]]</f>
        <v>33924.93</v>
      </c>
      <c r="R1285" s="7">
        <f>Sales_Data[[#This Row],[Actul Bill Amount]]-Sales_Data[[#This Row],[ShippingCost]]</f>
        <v>94624.93</v>
      </c>
      <c r="S1285">
        <v>1075</v>
      </c>
      <c r="T1285">
        <v>575.07000000000005</v>
      </c>
      <c r="U1285" t="s">
        <v>21</v>
      </c>
      <c r="V1285">
        <v>4200</v>
      </c>
      <c r="W1285" t="s">
        <v>33</v>
      </c>
      <c r="X1285" t="str">
        <f t="shared" si="41"/>
        <v>Delhi</v>
      </c>
    </row>
    <row r="1286" spans="1:24" x14ac:dyDescent="0.4">
      <c r="A1286">
        <v>101285</v>
      </c>
      <c r="B1286" s="5">
        <v>45769.149305555555</v>
      </c>
      <c r="C1286" s="3" t="str">
        <f>TEXT(Sales_Data[[#This Row],[OrderDate]],"mmmm")</f>
        <v>April</v>
      </c>
      <c r="D1286" s="3" t="str">
        <f t="shared" si="40"/>
        <v>2025</v>
      </c>
      <c r="E1286" t="s">
        <v>48</v>
      </c>
      <c r="F1286" t="s">
        <v>14</v>
      </c>
      <c r="G1286" t="s">
        <v>29</v>
      </c>
      <c r="H1286" t="s">
        <v>16</v>
      </c>
      <c r="I1286" t="s">
        <v>100</v>
      </c>
      <c r="J1286">
        <v>11</v>
      </c>
      <c r="K1286">
        <v>6500</v>
      </c>
      <c r="L1286" s="7">
        <f>Sales_Data[[#This Row],[OrderQuantity]] *Sales_Data[[#This Row],[UnitPrice]]</f>
        <v>71500</v>
      </c>
      <c r="M1286" s="7">
        <f>Sales_Data[[#This Row],[UnitPrice]]-Sales_Data[[#This Row],[UnitCost]]</f>
        <v>2300</v>
      </c>
      <c r="N1286" s="7">
        <f>Sales_Data[[#This Row],[Gross Revenue]]-Sales_Data[[#This Row],[Discount Amount ]]</f>
        <v>69200</v>
      </c>
      <c r="O1286" s="7">
        <f>Sales_Data[[#This Row],[OrderQuantity]] *Sales_Data[[#This Row],[UnitCost]]</f>
        <v>46200</v>
      </c>
      <c r="P1286" s="7">
        <f>Sales_Data[[#This Row],[ItemCost]] +Sales_Data[[#This Row],[ShippingCost]]</f>
        <v>48327.040000000001</v>
      </c>
      <c r="Q1286" s="7">
        <f>Sales_Data[[#This Row],[Gross Revenue]]-Sales_Data[[#This Row],[TotalFinancialCost]]</f>
        <v>23172.959999999999</v>
      </c>
      <c r="R1286" s="7">
        <f>Sales_Data[[#This Row],[Actul Bill Amount]]-Sales_Data[[#This Row],[ShippingCost]]</f>
        <v>67072.960000000006</v>
      </c>
      <c r="S1286">
        <v>1140</v>
      </c>
      <c r="T1286">
        <v>2127.04</v>
      </c>
      <c r="U1286" t="s">
        <v>21</v>
      </c>
      <c r="V1286">
        <v>4200</v>
      </c>
      <c r="W1286" t="s">
        <v>18</v>
      </c>
      <c r="X1286" t="str">
        <f t="shared" si="41"/>
        <v>Bengaluru</v>
      </c>
    </row>
    <row r="1287" spans="1:24" x14ac:dyDescent="0.4">
      <c r="A1287">
        <v>101286</v>
      </c>
      <c r="B1287" s="5">
        <v>45693.832638888889</v>
      </c>
      <c r="C1287" s="3" t="str">
        <f>TEXT(Sales_Data[[#This Row],[OrderDate]],"mmmm")</f>
        <v>February</v>
      </c>
      <c r="D1287" s="3" t="str">
        <f t="shared" si="40"/>
        <v>2025</v>
      </c>
      <c r="E1287" t="s">
        <v>39</v>
      </c>
      <c r="F1287" t="s">
        <v>24</v>
      </c>
      <c r="G1287" t="s">
        <v>31</v>
      </c>
      <c r="H1287" t="s">
        <v>16</v>
      </c>
      <c r="I1287" t="s">
        <v>100</v>
      </c>
      <c r="J1287">
        <v>9</v>
      </c>
      <c r="K1287">
        <v>25000</v>
      </c>
      <c r="L1287" s="7">
        <f>Sales_Data[[#This Row],[OrderQuantity]] *Sales_Data[[#This Row],[UnitPrice]]</f>
        <v>225000</v>
      </c>
      <c r="M1287" s="7">
        <f>Sales_Data[[#This Row],[UnitPrice]]-Sales_Data[[#This Row],[UnitCost]]</f>
        <v>7000</v>
      </c>
      <c r="N1287" s="7">
        <f>Sales_Data[[#This Row],[Gross Revenue]]-Sales_Data[[#This Row],[Discount Amount ]]</f>
        <v>218000</v>
      </c>
      <c r="O1287" s="7">
        <f>Sales_Data[[#This Row],[OrderQuantity]] *Sales_Data[[#This Row],[UnitCost]]</f>
        <v>162000</v>
      </c>
      <c r="P1287" s="7">
        <f>Sales_Data[[#This Row],[ItemCost]] +Sales_Data[[#This Row],[ShippingCost]]</f>
        <v>162897.5</v>
      </c>
      <c r="Q1287" s="7">
        <f>Sales_Data[[#This Row],[Gross Revenue]]-Sales_Data[[#This Row],[TotalFinancialCost]]</f>
        <v>62102.5</v>
      </c>
      <c r="R1287" s="7">
        <f>Sales_Data[[#This Row],[Actul Bill Amount]]-Sales_Data[[#This Row],[ShippingCost]]</f>
        <v>217102.5</v>
      </c>
      <c r="S1287">
        <v>569</v>
      </c>
      <c r="T1287">
        <v>897.5</v>
      </c>
      <c r="U1287" t="s">
        <v>60</v>
      </c>
      <c r="V1287">
        <v>18000</v>
      </c>
      <c r="W1287" t="s">
        <v>18</v>
      </c>
      <c r="X1287" t="str">
        <f t="shared" si="41"/>
        <v>Bengaluru</v>
      </c>
    </row>
    <row r="1288" spans="1:24" x14ac:dyDescent="0.4">
      <c r="A1288">
        <v>101287</v>
      </c>
      <c r="B1288" s="5">
        <v>45942.084722222222</v>
      </c>
      <c r="C1288" s="3" t="str">
        <f>TEXT(Sales_Data[[#This Row],[OrderDate]],"mmmm")</f>
        <v>October</v>
      </c>
      <c r="D1288" s="3" t="str">
        <f t="shared" si="40"/>
        <v>2025</v>
      </c>
      <c r="E1288" t="s">
        <v>42</v>
      </c>
      <c r="F1288" t="s">
        <v>14</v>
      </c>
      <c r="G1288" t="s">
        <v>15</v>
      </c>
      <c r="H1288" t="s">
        <v>25</v>
      </c>
      <c r="I1288" t="s">
        <v>100</v>
      </c>
      <c r="J1288">
        <v>6</v>
      </c>
      <c r="K1288">
        <v>6500</v>
      </c>
      <c r="L1288" s="7">
        <f>Sales_Data[[#This Row],[OrderQuantity]] *Sales_Data[[#This Row],[UnitPrice]]</f>
        <v>39000</v>
      </c>
      <c r="M1288" s="7">
        <f>Sales_Data[[#This Row],[UnitPrice]]-Sales_Data[[#This Row],[UnitCost]]</f>
        <v>2300</v>
      </c>
      <c r="N1288" s="7">
        <f>Sales_Data[[#This Row],[Gross Revenue]]-Sales_Data[[#This Row],[Discount Amount ]]</f>
        <v>36700</v>
      </c>
      <c r="O1288" s="7">
        <f>Sales_Data[[#This Row],[OrderQuantity]] *Sales_Data[[#This Row],[UnitCost]]</f>
        <v>25200</v>
      </c>
      <c r="P1288" s="7">
        <f>Sales_Data[[#This Row],[ItemCost]] +Sales_Data[[#This Row],[ShippingCost]]</f>
        <v>25710.7</v>
      </c>
      <c r="Q1288" s="7">
        <f>Sales_Data[[#This Row],[Gross Revenue]]-Sales_Data[[#This Row],[TotalFinancialCost]]</f>
        <v>13289.3</v>
      </c>
      <c r="R1288" s="7">
        <f>Sales_Data[[#This Row],[Actul Bill Amount]]-Sales_Data[[#This Row],[ShippingCost]]</f>
        <v>36189.300000000003</v>
      </c>
      <c r="S1288">
        <v>757</v>
      </c>
      <c r="T1288">
        <v>510.7</v>
      </c>
      <c r="U1288" t="s">
        <v>21</v>
      </c>
      <c r="V1288">
        <v>4200</v>
      </c>
      <c r="W1288" t="s">
        <v>27</v>
      </c>
      <c r="X1288" t="str">
        <f t="shared" si="41"/>
        <v>Mumbai</v>
      </c>
    </row>
    <row r="1289" spans="1:24" x14ac:dyDescent="0.4">
      <c r="A1289">
        <v>101288</v>
      </c>
      <c r="B1289" s="5">
        <v>45845.493055555555</v>
      </c>
      <c r="C1289" s="3" t="str">
        <f>TEXT(Sales_Data[[#This Row],[OrderDate]],"mmmm")</f>
        <v>July</v>
      </c>
      <c r="D1289" s="3" t="str">
        <f t="shared" si="40"/>
        <v>2025</v>
      </c>
      <c r="E1289" t="s">
        <v>50</v>
      </c>
      <c r="F1289" t="s">
        <v>46</v>
      </c>
      <c r="G1289" t="s">
        <v>29</v>
      </c>
      <c r="H1289" t="s">
        <v>32</v>
      </c>
      <c r="I1289" t="s">
        <v>100</v>
      </c>
      <c r="J1289">
        <v>45</v>
      </c>
      <c r="K1289">
        <v>4500</v>
      </c>
      <c r="L1289" s="7">
        <f>Sales_Data[[#This Row],[OrderQuantity]] *Sales_Data[[#This Row],[UnitPrice]]</f>
        <v>202500</v>
      </c>
      <c r="M1289" s="7">
        <f>Sales_Data[[#This Row],[UnitPrice]]-Sales_Data[[#This Row],[UnitCost]]</f>
        <v>1700</v>
      </c>
      <c r="N1289" s="7">
        <f>Sales_Data[[#This Row],[Gross Revenue]]-Sales_Data[[#This Row],[Discount Amount ]]</f>
        <v>200800</v>
      </c>
      <c r="O1289" s="7">
        <f>Sales_Data[[#This Row],[OrderQuantity]] *Sales_Data[[#This Row],[UnitCost]]</f>
        <v>126000</v>
      </c>
      <c r="P1289" s="7">
        <f>Sales_Data[[#This Row],[ItemCost]] +Sales_Data[[#This Row],[ShippingCost]]</f>
        <v>127529.02</v>
      </c>
      <c r="Q1289" s="7">
        <f>Sales_Data[[#This Row],[Gross Revenue]]-Sales_Data[[#This Row],[TotalFinancialCost]]</f>
        <v>74970.98</v>
      </c>
      <c r="R1289" s="7">
        <f>Sales_Data[[#This Row],[Actul Bill Amount]]-Sales_Data[[#This Row],[ShippingCost]]</f>
        <v>199270.98</v>
      </c>
      <c r="S1289">
        <v>1076</v>
      </c>
      <c r="T1289">
        <v>1529.02</v>
      </c>
      <c r="U1289" t="s">
        <v>47</v>
      </c>
      <c r="V1289">
        <v>2800</v>
      </c>
      <c r="W1289" t="s">
        <v>33</v>
      </c>
      <c r="X1289" t="str">
        <f t="shared" si="41"/>
        <v>Delhi</v>
      </c>
    </row>
    <row r="1290" spans="1:24" x14ac:dyDescent="0.4">
      <c r="A1290">
        <v>101289</v>
      </c>
      <c r="B1290" s="5">
        <v>45739.456250000003</v>
      </c>
      <c r="C1290" s="3" t="str">
        <f>TEXT(Sales_Data[[#This Row],[OrderDate]],"mmmm")</f>
        <v>March</v>
      </c>
      <c r="D1290" s="3" t="str">
        <f t="shared" si="40"/>
        <v>2025</v>
      </c>
      <c r="E1290" t="s">
        <v>50</v>
      </c>
      <c r="F1290" t="s">
        <v>14</v>
      </c>
      <c r="G1290" t="s">
        <v>15</v>
      </c>
      <c r="H1290" t="s">
        <v>25</v>
      </c>
      <c r="I1290" t="s">
        <v>100</v>
      </c>
      <c r="J1290">
        <v>59</v>
      </c>
      <c r="K1290">
        <v>6500</v>
      </c>
      <c r="L1290" s="7">
        <f>Sales_Data[[#This Row],[OrderQuantity]] *Sales_Data[[#This Row],[UnitPrice]]</f>
        <v>383500</v>
      </c>
      <c r="M1290" s="7">
        <f>Sales_Data[[#This Row],[UnitPrice]]-Sales_Data[[#This Row],[UnitCost]]</f>
        <v>2300</v>
      </c>
      <c r="N1290" s="7">
        <f>Sales_Data[[#This Row],[Gross Revenue]]-Sales_Data[[#This Row],[Discount Amount ]]</f>
        <v>381200</v>
      </c>
      <c r="O1290" s="7">
        <f>Sales_Data[[#This Row],[OrderQuantity]] *Sales_Data[[#This Row],[UnitCost]]</f>
        <v>247800</v>
      </c>
      <c r="P1290" s="7">
        <f>Sales_Data[[#This Row],[ItemCost]] +Sales_Data[[#This Row],[ShippingCost]]</f>
        <v>248684.12</v>
      </c>
      <c r="Q1290" s="7">
        <f>Sales_Data[[#This Row],[Gross Revenue]]-Sales_Data[[#This Row],[TotalFinancialCost]]</f>
        <v>134815.88</v>
      </c>
      <c r="R1290" s="7">
        <f>Sales_Data[[#This Row],[Actul Bill Amount]]-Sales_Data[[#This Row],[ShippingCost]]</f>
        <v>380315.88</v>
      </c>
      <c r="S1290">
        <v>831</v>
      </c>
      <c r="T1290">
        <v>884.12</v>
      </c>
      <c r="U1290" t="s">
        <v>21</v>
      </c>
      <c r="V1290">
        <v>4200</v>
      </c>
      <c r="W1290" t="s">
        <v>27</v>
      </c>
      <c r="X1290" t="str">
        <f t="shared" si="41"/>
        <v>Mumbai</v>
      </c>
    </row>
    <row r="1291" spans="1:24" x14ac:dyDescent="0.4">
      <c r="A1291">
        <v>101290</v>
      </c>
      <c r="B1291" s="5">
        <v>45659.194444444445</v>
      </c>
      <c r="C1291" s="3" t="str">
        <f>TEXT(Sales_Data[[#This Row],[OrderDate]],"mmmm")</f>
        <v>January</v>
      </c>
      <c r="D1291" s="3" t="str">
        <f t="shared" si="40"/>
        <v>2025</v>
      </c>
      <c r="E1291" t="s">
        <v>42</v>
      </c>
      <c r="F1291" t="s">
        <v>14</v>
      </c>
      <c r="G1291" t="s">
        <v>29</v>
      </c>
      <c r="H1291" t="s">
        <v>37</v>
      </c>
      <c r="I1291" t="s">
        <v>100</v>
      </c>
      <c r="J1291">
        <v>53</v>
      </c>
      <c r="K1291">
        <v>3200</v>
      </c>
      <c r="L1291" s="7">
        <f>Sales_Data[[#This Row],[OrderQuantity]] *Sales_Data[[#This Row],[UnitPrice]]</f>
        <v>169600</v>
      </c>
      <c r="M1291" s="7">
        <f>Sales_Data[[#This Row],[UnitPrice]]-Sales_Data[[#This Row],[UnitCost]]</f>
        <v>1200</v>
      </c>
      <c r="N1291" s="7">
        <f>Sales_Data[[#This Row],[Gross Revenue]]-Sales_Data[[#This Row],[Discount Amount ]]</f>
        <v>168400</v>
      </c>
      <c r="O1291" s="7">
        <f>Sales_Data[[#This Row],[OrderQuantity]] *Sales_Data[[#This Row],[UnitCost]]</f>
        <v>106000</v>
      </c>
      <c r="P1291" s="7">
        <f>Sales_Data[[#This Row],[ItemCost]] +Sales_Data[[#This Row],[ShippingCost]]</f>
        <v>106644.54</v>
      </c>
      <c r="Q1291" s="7">
        <f>Sales_Data[[#This Row],[Gross Revenue]]-Sales_Data[[#This Row],[TotalFinancialCost]]</f>
        <v>62955.460000000006</v>
      </c>
      <c r="R1291" s="7">
        <f>Sales_Data[[#This Row],[Actul Bill Amount]]-Sales_Data[[#This Row],[ShippingCost]]</f>
        <v>167755.46</v>
      </c>
      <c r="S1291">
        <v>670</v>
      </c>
      <c r="T1291">
        <v>644.54</v>
      </c>
      <c r="U1291" t="s">
        <v>17</v>
      </c>
      <c r="V1291">
        <v>2000</v>
      </c>
      <c r="W1291" t="s">
        <v>38</v>
      </c>
      <c r="X1291" t="str">
        <f t="shared" si="41"/>
        <v>Kolkata</v>
      </c>
    </row>
    <row r="1292" spans="1:24" x14ac:dyDescent="0.4">
      <c r="A1292">
        <v>101291</v>
      </c>
      <c r="B1292" s="5">
        <v>45960.324305555558</v>
      </c>
      <c r="C1292" s="3" t="str">
        <f>TEXT(Sales_Data[[#This Row],[OrderDate]],"mmmm")</f>
        <v>October</v>
      </c>
      <c r="D1292" s="3" t="str">
        <f t="shared" si="40"/>
        <v>2025</v>
      </c>
      <c r="E1292" t="s">
        <v>48</v>
      </c>
      <c r="F1292" t="s">
        <v>40</v>
      </c>
      <c r="G1292" t="s">
        <v>31</v>
      </c>
      <c r="H1292" t="s">
        <v>37</v>
      </c>
      <c r="I1292" t="s">
        <v>100</v>
      </c>
      <c r="J1292">
        <v>27</v>
      </c>
      <c r="K1292">
        <v>5500</v>
      </c>
      <c r="L1292" s="7">
        <f>Sales_Data[[#This Row],[OrderQuantity]] *Sales_Data[[#This Row],[UnitPrice]]</f>
        <v>148500</v>
      </c>
      <c r="M1292" s="7">
        <f>Sales_Data[[#This Row],[UnitPrice]]-Sales_Data[[#This Row],[UnitCost]]</f>
        <v>2000</v>
      </c>
      <c r="N1292" s="7">
        <f>Sales_Data[[#This Row],[Gross Revenue]]-Sales_Data[[#This Row],[Discount Amount ]]</f>
        <v>146500</v>
      </c>
      <c r="O1292" s="7">
        <f>Sales_Data[[#This Row],[OrderQuantity]] *Sales_Data[[#This Row],[UnitCost]]</f>
        <v>94500</v>
      </c>
      <c r="P1292" s="7">
        <f>Sales_Data[[#This Row],[ItemCost]] +Sales_Data[[#This Row],[ShippingCost]]</f>
        <v>95650.28</v>
      </c>
      <c r="Q1292" s="7">
        <f>Sales_Data[[#This Row],[Gross Revenue]]-Sales_Data[[#This Row],[TotalFinancialCost]]</f>
        <v>52849.72</v>
      </c>
      <c r="R1292" s="7">
        <f>Sales_Data[[#This Row],[Actul Bill Amount]]-Sales_Data[[#This Row],[ShippingCost]]</f>
        <v>145349.72</v>
      </c>
      <c r="S1292">
        <v>758</v>
      </c>
      <c r="T1292">
        <v>1150.28</v>
      </c>
      <c r="U1292" t="s">
        <v>41</v>
      </c>
      <c r="V1292">
        <v>3500</v>
      </c>
      <c r="W1292" t="s">
        <v>38</v>
      </c>
      <c r="X1292" t="str">
        <f t="shared" si="41"/>
        <v>Kolkata</v>
      </c>
    </row>
    <row r="1293" spans="1:24" x14ac:dyDescent="0.4">
      <c r="A1293">
        <v>101292</v>
      </c>
      <c r="B1293" s="5">
        <v>45854.424305555556</v>
      </c>
      <c r="C1293" s="3" t="str">
        <f>TEXT(Sales_Data[[#This Row],[OrderDate]],"mmmm")</f>
        <v>July</v>
      </c>
      <c r="D1293" s="3" t="str">
        <f t="shared" si="40"/>
        <v>2025</v>
      </c>
      <c r="E1293" t="s">
        <v>23</v>
      </c>
      <c r="F1293" t="s">
        <v>46</v>
      </c>
      <c r="G1293" t="s">
        <v>29</v>
      </c>
      <c r="H1293" t="s">
        <v>25</v>
      </c>
      <c r="I1293" t="s">
        <v>100</v>
      </c>
      <c r="J1293">
        <v>55</v>
      </c>
      <c r="K1293">
        <v>15000</v>
      </c>
      <c r="L1293" s="7">
        <f>Sales_Data[[#This Row],[OrderQuantity]] *Sales_Data[[#This Row],[UnitPrice]]</f>
        <v>825000</v>
      </c>
      <c r="M1293" s="7">
        <f>Sales_Data[[#This Row],[UnitPrice]]-Sales_Data[[#This Row],[UnitCost]]</f>
        <v>5500</v>
      </c>
      <c r="N1293" s="7">
        <f>Sales_Data[[#This Row],[Gross Revenue]]-Sales_Data[[#This Row],[Discount Amount ]]</f>
        <v>819500</v>
      </c>
      <c r="O1293" s="7">
        <f>Sales_Data[[#This Row],[OrderQuantity]] *Sales_Data[[#This Row],[UnitCost]]</f>
        <v>522500</v>
      </c>
      <c r="P1293" s="7">
        <f>Sales_Data[[#This Row],[ItemCost]] +Sales_Data[[#This Row],[ShippingCost]]</f>
        <v>522828.43</v>
      </c>
      <c r="Q1293" s="7">
        <f>Sales_Data[[#This Row],[Gross Revenue]]-Sales_Data[[#This Row],[TotalFinancialCost]]</f>
        <v>302171.57</v>
      </c>
      <c r="R1293" s="7">
        <f>Sales_Data[[#This Row],[Actul Bill Amount]]-Sales_Data[[#This Row],[ShippingCost]]</f>
        <v>819171.57</v>
      </c>
      <c r="S1293">
        <v>600</v>
      </c>
      <c r="T1293">
        <v>328.43</v>
      </c>
      <c r="U1293" t="s">
        <v>53</v>
      </c>
      <c r="V1293">
        <v>9500</v>
      </c>
      <c r="W1293" t="s">
        <v>27</v>
      </c>
      <c r="X1293" t="str">
        <f t="shared" si="41"/>
        <v>Mumbai</v>
      </c>
    </row>
    <row r="1294" spans="1:24" x14ac:dyDescent="0.4">
      <c r="A1294">
        <v>101293</v>
      </c>
      <c r="B1294" s="5">
        <v>45668.444444444445</v>
      </c>
      <c r="C1294" s="3" t="str">
        <f>TEXT(Sales_Data[[#This Row],[OrderDate]],"mmmm")</f>
        <v>January</v>
      </c>
      <c r="D1294" s="3" t="str">
        <f t="shared" si="40"/>
        <v>2025</v>
      </c>
      <c r="E1294" t="s">
        <v>42</v>
      </c>
      <c r="F1294" t="s">
        <v>55</v>
      </c>
      <c r="G1294" t="s">
        <v>29</v>
      </c>
      <c r="H1294" t="s">
        <v>20</v>
      </c>
      <c r="I1294" t="s">
        <v>100</v>
      </c>
      <c r="J1294">
        <v>4</v>
      </c>
      <c r="K1294">
        <v>1200</v>
      </c>
      <c r="L1294" s="7">
        <f>Sales_Data[[#This Row],[OrderQuantity]] *Sales_Data[[#This Row],[UnitPrice]]</f>
        <v>4800</v>
      </c>
      <c r="M1294" s="7">
        <f>Sales_Data[[#This Row],[UnitPrice]]-Sales_Data[[#This Row],[UnitCost]]</f>
        <v>400</v>
      </c>
      <c r="N1294" s="7">
        <f>Sales_Data[[#This Row],[Gross Revenue]]-Sales_Data[[#This Row],[Discount Amount ]]</f>
        <v>4400</v>
      </c>
      <c r="O1294" s="7">
        <f>Sales_Data[[#This Row],[OrderQuantity]] *Sales_Data[[#This Row],[UnitCost]]</f>
        <v>3200</v>
      </c>
      <c r="P1294" s="7">
        <f>Sales_Data[[#This Row],[ItemCost]] +Sales_Data[[#This Row],[ShippingCost]]</f>
        <v>4148.34</v>
      </c>
      <c r="Q1294" s="7">
        <f>Sales_Data[[#This Row],[Gross Revenue]]-Sales_Data[[#This Row],[TotalFinancialCost]]</f>
        <v>651.65999999999985</v>
      </c>
      <c r="R1294" s="7">
        <f>Sales_Data[[#This Row],[Actul Bill Amount]]-Sales_Data[[#This Row],[ShippingCost]]</f>
        <v>3451.66</v>
      </c>
      <c r="S1294">
        <v>894</v>
      </c>
      <c r="T1294">
        <v>948.34</v>
      </c>
      <c r="U1294" t="s">
        <v>58</v>
      </c>
      <c r="V1294">
        <v>800</v>
      </c>
      <c r="W1294" t="s">
        <v>22</v>
      </c>
      <c r="X1294" t="str">
        <f t="shared" si="41"/>
        <v>Nagpur</v>
      </c>
    </row>
    <row r="1295" spans="1:24" x14ac:dyDescent="0.4">
      <c r="A1295">
        <v>101294</v>
      </c>
      <c r="B1295" s="5">
        <v>45891.823611111111</v>
      </c>
      <c r="C1295" s="3" t="str">
        <f>TEXT(Sales_Data[[#This Row],[OrderDate]],"mmmm")</f>
        <v>August</v>
      </c>
      <c r="D1295" s="3" t="str">
        <f t="shared" si="40"/>
        <v>2025</v>
      </c>
      <c r="E1295" t="s">
        <v>50</v>
      </c>
      <c r="F1295" t="s">
        <v>55</v>
      </c>
      <c r="G1295" t="s">
        <v>15</v>
      </c>
      <c r="H1295" t="s">
        <v>20</v>
      </c>
      <c r="I1295" t="s">
        <v>100</v>
      </c>
      <c r="J1295">
        <v>99</v>
      </c>
      <c r="K1295">
        <v>1200</v>
      </c>
      <c r="L1295" s="7">
        <f>Sales_Data[[#This Row],[OrderQuantity]] *Sales_Data[[#This Row],[UnitPrice]]</f>
        <v>118800</v>
      </c>
      <c r="M1295" s="7">
        <f>Sales_Data[[#This Row],[UnitPrice]]-Sales_Data[[#This Row],[UnitCost]]</f>
        <v>400</v>
      </c>
      <c r="N1295" s="7">
        <f>Sales_Data[[#This Row],[Gross Revenue]]-Sales_Data[[#This Row],[Discount Amount ]]</f>
        <v>118400</v>
      </c>
      <c r="O1295" s="7">
        <f>Sales_Data[[#This Row],[OrderQuantity]] *Sales_Data[[#This Row],[UnitCost]]</f>
        <v>79200</v>
      </c>
      <c r="P1295" s="7">
        <f>Sales_Data[[#This Row],[ItemCost]] +Sales_Data[[#This Row],[ShippingCost]]</f>
        <v>79667.539999999994</v>
      </c>
      <c r="Q1295" s="7">
        <f>Sales_Data[[#This Row],[Gross Revenue]]-Sales_Data[[#This Row],[TotalFinancialCost]]</f>
        <v>39132.460000000006</v>
      </c>
      <c r="R1295" s="7">
        <f>Sales_Data[[#This Row],[Actul Bill Amount]]-Sales_Data[[#This Row],[ShippingCost]]</f>
        <v>117932.46</v>
      </c>
      <c r="S1295">
        <v>698</v>
      </c>
      <c r="T1295">
        <v>467.54</v>
      </c>
      <c r="U1295" t="s">
        <v>58</v>
      </c>
      <c r="V1295">
        <v>800</v>
      </c>
      <c r="W1295" t="s">
        <v>22</v>
      </c>
      <c r="X1295" t="str">
        <f t="shared" si="41"/>
        <v>Nagpur</v>
      </c>
    </row>
    <row r="1296" spans="1:24" x14ac:dyDescent="0.4">
      <c r="A1296">
        <v>101295</v>
      </c>
      <c r="B1296" s="5">
        <v>45852.09652777778</v>
      </c>
      <c r="C1296" s="3" t="str">
        <f>TEXT(Sales_Data[[#This Row],[OrderDate]],"mmmm")</f>
        <v>July</v>
      </c>
      <c r="D1296" s="3" t="str">
        <f t="shared" si="40"/>
        <v>2025</v>
      </c>
      <c r="E1296" t="s">
        <v>19</v>
      </c>
      <c r="F1296" t="s">
        <v>14</v>
      </c>
      <c r="G1296" t="s">
        <v>29</v>
      </c>
      <c r="H1296" t="s">
        <v>37</v>
      </c>
      <c r="I1296" t="s">
        <v>100</v>
      </c>
      <c r="J1296">
        <v>51</v>
      </c>
      <c r="K1296">
        <v>3200</v>
      </c>
      <c r="L1296" s="7">
        <f>Sales_Data[[#This Row],[OrderQuantity]] *Sales_Data[[#This Row],[UnitPrice]]</f>
        <v>163200</v>
      </c>
      <c r="M1296" s="7">
        <f>Sales_Data[[#This Row],[UnitPrice]]-Sales_Data[[#This Row],[UnitCost]]</f>
        <v>1200</v>
      </c>
      <c r="N1296" s="7">
        <f>Sales_Data[[#This Row],[Gross Revenue]]-Sales_Data[[#This Row],[Discount Amount ]]</f>
        <v>162000</v>
      </c>
      <c r="O1296" s="7">
        <f>Sales_Data[[#This Row],[OrderQuantity]] *Sales_Data[[#This Row],[UnitCost]]</f>
        <v>102000</v>
      </c>
      <c r="P1296" s="7">
        <f>Sales_Data[[#This Row],[ItemCost]] +Sales_Data[[#This Row],[ShippingCost]]</f>
        <v>103109.8</v>
      </c>
      <c r="Q1296" s="7">
        <f>Sales_Data[[#This Row],[Gross Revenue]]-Sales_Data[[#This Row],[TotalFinancialCost]]</f>
        <v>60090.2</v>
      </c>
      <c r="R1296" s="7">
        <f>Sales_Data[[#This Row],[Actul Bill Amount]]-Sales_Data[[#This Row],[ShippingCost]]</f>
        <v>160890.20000000001</v>
      </c>
      <c r="S1296">
        <v>655</v>
      </c>
      <c r="T1296">
        <v>1109.8</v>
      </c>
      <c r="U1296" t="s">
        <v>17</v>
      </c>
      <c r="V1296">
        <v>2000</v>
      </c>
      <c r="W1296" t="s">
        <v>38</v>
      </c>
      <c r="X1296" t="str">
        <f t="shared" si="41"/>
        <v>Kolkata</v>
      </c>
    </row>
    <row r="1297" spans="1:24" x14ac:dyDescent="0.4">
      <c r="A1297">
        <v>101296</v>
      </c>
      <c r="B1297" s="5">
        <v>45776.433333333334</v>
      </c>
      <c r="C1297" s="3" t="str">
        <f>TEXT(Sales_Data[[#This Row],[OrderDate]],"mmmm")</f>
        <v>April</v>
      </c>
      <c r="D1297" s="3" t="str">
        <f t="shared" si="40"/>
        <v>2025</v>
      </c>
      <c r="E1297" t="s">
        <v>45</v>
      </c>
      <c r="F1297" t="s">
        <v>46</v>
      </c>
      <c r="G1297" t="s">
        <v>15</v>
      </c>
      <c r="H1297" t="s">
        <v>16</v>
      </c>
      <c r="I1297" t="s">
        <v>100</v>
      </c>
      <c r="J1297">
        <v>65</v>
      </c>
      <c r="K1297">
        <v>15000</v>
      </c>
      <c r="L1297" s="7">
        <f>Sales_Data[[#This Row],[OrderQuantity]] *Sales_Data[[#This Row],[UnitPrice]]</f>
        <v>975000</v>
      </c>
      <c r="M1297" s="7">
        <f>Sales_Data[[#This Row],[UnitPrice]]-Sales_Data[[#This Row],[UnitCost]]</f>
        <v>5500</v>
      </c>
      <c r="N1297" s="7">
        <f>Sales_Data[[#This Row],[Gross Revenue]]-Sales_Data[[#This Row],[Discount Amount ]]</f>
        <v>969500</v>
      </c>
      <c r="O1297" s="7">
        <f>Sales_Data[[#This Row],[OrderQuantity]] *Sales_Data[[#This Row],[UnitCost]]</f>
        <v>617500</v>
      </c>
      <c r="P1297" s="7">
        <f>Sales_Data[[#This Row],[ItemCost]] +Sales_Data[[#This Row],[ShippingCost]]</f>
        <v>618192.96</v>
      </c>
      <c r="Q1297" s="7">
        <f>Sales_Data[[#This Row],[Gross Revenue]]-Sales_Data[[#This Row],[TotalFinancialCost]]</f>
        <v>356807.04000000004</v>
      </c>
      <c r="R1297" s="7">
        <f>Sales_Data[[#This Row],[Actul Bill Amount]]-Sales_Data[[#This Row],[ShippingCost]]</f>
        <v>968807.04</v>
      </c>
      <c r="S1297">
        <v>471</v>
      </c>
      <c r="T1297">
        <v>692.96</v>
      </c>
      <c r="U1297" t="s">
        <v>53</v>
      </c>
      <c r="V1297">
        <v>9500</v>
      </c>
      <c r="W1297" t="s">
        <v>18</v>
      </c>
      <c r="X1297" t="str">
        <f t="shared" si="41"/>
        <v>Bengaluru</v>
      </c>
    </row>
    <row r="1298" spans="1:24" x14ac:dyDescent="0.4">
      <c r="A1298">
        <v>101297</v>
      </c>
      <c r="B1298" s="5">
        <v>45677.227777777778</v>
      </c>
      <c r="C1298" s="3" t="str">
        <f>TEXT(Sales_Data[[#This Row],[OrderDate]],"mmmm")</f>
        <v>January</v>
      </c>
      <c r="D1298" s="3" t="str">
        <f t="shared" si="40"/>
        <v>2025</v>
      </c>
      <c r="E1298" t="s">
        <v>45</v>
      </c>
      <c r="F1298" t="s">
        <v>43</v>
      </c>
      <c r="G1298" t="s">
        <v>15</v>
      </c>
      <c r="H1298" t="s">
        <v>16</v>
      </c>
      <c r="I1298" t="s">
        <v>100</v>
      </c>
      <c r="J1298">
        <v>90</v>
      </c>
      <c r="K1298">
        <v>4500</v>
      </c>
      <c r="L1298" s="7">
        <f>Sales_Data[[#This Row],[OrderQuantity]] *Sales_Data[[#This Row],[UnitPrice]]</f>
        <v>405000</v>
      </c>
      <c r="M1298" s="7">
        <f>Sales_Data[[#This Row],[UnitPrice]]-Sales_Data[[#This Row],[UnitCost]]</f>
        <v>2000</v>
      </c>
      <c r="N1298" s="7">
        <f>Sales_Data[[#This Row],[Gross Revenue]]-Sales_Data[[#This Row],[Discount Amount ]]</f>
        <v>403000</v>
      </c>
      <c r="O1298" s="7">
        <f>Sales_Data[[#This Row],[OrderQuantity]] *Sales_Data[[#This Row],[UnitCost]]</f>
        <v>225000</v>
      </c>
      <c r="P1298" s="7">
        <f>Sales_Data[[#This Row],[ItemCost]] +Sales_Data[[#This Row],[ShippingCost]]</f>
        <v>225819</v>
      </c>
      <c r="Q1298" s="7">
        <f>Sales_Data[[#This Row],[Gross Revenue]]-Sales_Data[[#This Row],[TotalFinancialCost]]</f>
        <v>179181</v>
      </c>
      <c r="R1298" s="7">
        <f>Sales_Data[[#This Row],[Actul Bill Amount]]-Sales_Data[[#This Row],[ShippingCost]]</f>
        <v>402181</v>
      </c>
      <c r="S1298">
        <v>806</v>
      </c>
      <c r="T1298">
        <v>819</v>
      </c>
      <c r="U1298" t="s">
        <v>44</v>
      </c>
      <c r="V1298">
        <v>2500</v>
      </c>
      <c r="W1298" t="s">
        <v>18</v>
      </c>
      <c r="X1298" t="str">
        <f t="shared" si="41"/>
        <v>Bengaluru</v>
      </c>
    </row>
    <row r="1299" spans="1:24" x14ac:dyDescent="0.4">
      <c r="A1299">
        <v>101298</v>
      </c>
      <c r="B1299" s="5">
        <v>45918.228472222225</v>
      </c>
      <c r="C1299" s="3" t="str">
        <f>TEXT(Sales_Data[[#This Row],[OrderDate]],"mmmm")</f>
        <v>September</v>
      </c>
      <c r="D1299" s="3" t="str">
        <f t="shared" si="40"/>
        <v>2025</v>
      </c>
      <c r="E1299" t="s">
        <v>42</v>
      </c>
      <c r="F1299" t="s">
        <v>46</v>
      </c>
      <c r="G1299" t="s">
        <v>15</v>
      </c>
      <c r="H1299" t="s">
        <v>32</v>
      </c>
      <c r="I1299" t="s">
        <v>100</v>
      </c>
      <c r="J1299">
        <v>62</v>
      </c>
      <c r="K1299">
        <v>15000</v>
      </c>
      <c r="L1299" s="7">
        <f>Sales_Data[[#This Row],[OrderQuantity]] *Sales_Data[[#This Row],[UnitPrice]]</f>
        <v>930000</v>
      </c>
      <c r="M1299" s="7">
        <f>Sales_Data[[#This Row],[UnitPrice]]-Sales_Data[[#This Row],[UnitCost]]</f>
        <v>5500</v>
      </c>
      <c r="N1299" s="7">
        <f>Sales_Data[[#This Row],[Gross Revenue]]-Sales_Data[[#This Row],[Discount Amount ]]</f>
        <v>924500</v>
      </c>
      <c r="O1299" s="7">
        <f>Sales_Data[[#This Row],[OrderQuantity]] *Sales_Data[[#This Row],[UnitCost]]</f>
        <v>589000</v>
      </c>
      <c r="P1299" s="7">
        <f>Sales_Data[[#This Row],[ItemCost]] +Sales_Data[[#This Row],[ShippingCost]]</f>
        <v>589496.84</v>
      </c>
      <c r="Q1299" s="7">
        <f>Sales_Data[[#This Row],[Gross Revenue]]-Sales_Data[[#This Row],[TotalFinancialCost]]</f>
        <v>340503.16000000003</v>
      </c>
      <c r="R1299" s="7">
        <f>Sales_Data[[#This Row],[Actul Bill Amount]]-Sales_Data[[#This Row],[ShippingCost]]</f>
        <v>924003.16</v>
      </c>
      <c r="S1299">
        <v>820</v>
      </c>
      <c r="T1299">
        <v>496.84</v>
      </c>
      <c r="U1299" t="s">
        <v>53</v>
      </c>
      <c r="V1299">
        <v>9500</v>
      </c>
      <c r="W1299" t="s">
        <v>33</v>
      </c>
      <c r="X1299" t="str">
        <f t="shared" si="41"/>
        <v>Delhi</v>
      </c>
    </row>
    <row r="1300" spans="1:24" x14ac:dyDescent="0.4">
      <c r="A1300">
        <v>101299</v>
      </c>
      <c r="B1300" s="5">
        <v>45950.893750000003</v>
      </c>
      <c r="C1300" s="3" t="str">
        <f>TEXT(Sales_Data[[#This Row],[OrderDate]],"mmmm")</f>
        <v>October</v>
      </c>
      <c r="D1300" s="3" t="str">
        <f t="shared" si="40"/>
        <v>2025</v>
      </c>
      <c r="E1300" t="s">
        <v>19</v>
      </c>
      <c r="F1300" t="s">
        <v>55</v>
      </c>
      <c r="G1300" t="s">
        <v>15</v>
      </c>
      <c r="H1300" t="s">
        <v>25</v>
      </c>
      <c r="I1300" t="s">
        <v>100</v>
      </c>
      <c r="J1300">
        <v>47</v>
      </c>
      <c r="K1300">
        <v>600</v>
      </c>
      <c r="L1300" s="7">
        <f>Sales_Data[[#This Row],[OrderQuantity]] *Sales_Data[[#This Row],[UnitPrice]]</f>
        <v>28200</v>
      </c>
      <c r="M1300" s="7">
        <f>Sales_Data[[#This Row],[UnitPrice]]-Sales_Data[[#This Row],[UnitCost]]</f>
        <v>250</v>
      </c>
      <c r="N1300" s="7">
        <f>Sales_Data[[#This Row],[Gross Revenue]]-Sales_Data[[#This Row],[Discount Amount ]]</f>
        <v>27950</v>
      </c>
      <c r="O1300" s="7">
        <f>Sales_Data[[#This Row],[OrderQuantity]] *Sales_Data[[#This Row],[UnitCost]]</f>
        <v>16450</v>
      </c>
      <c r="P1300" s="7">
        <f>Sales_Data[[#This Row],[ItemCost]] +Sales_Data[[#This Row],[ShippingCost]]</f>
        <v>19095.810000000001</v>
      </c>
      <c r="Q1300" s="7">
        <f>Sales_Data[[#This Row],[Gross Revenue]]-Sales_Data[[#This Row],[TotalFinancialCost]]</f>
        <v>9104.1899999999987</v>
      </c>
      <c r="R1300" s="7">
        <f>Sales_Data[[#This Row],[Actul Bill Amount]]-Sales_Data[[#This Row],[ShippingCost]]</f>
        <v>25304.19</v>
      </c>
      <c r="S1300">
        <v>1040</v>
      </c>
      <c r="T1300">
        <v>2645.81</v>
      </c>
      <c r="U1300" t="s">
        <v>57</v>
      </c>
      <c r="V1300">
        <v>350</v>
      </c>
      <c r="W1300" t="s">
        <v>27</v>
      </c>
      <c r="X1300" t="str">
        <f t="shared" si="41"/>
        <v>Mumbai</v>
      </c>
    </row>
    <row r="1301" spans="1:24" x14ac:dyDescent="0.4">
      <c r="A1301">
        <v>101300</v>
      </c>
      <c r="B1301" s="5">
        <v>45913.720833333333</v>
      </c>
      <c r="C1301" s="3" t="str">
        <f>TEXT(Sales_Data[[#This Row],[OrderDate]],"mmmm")</f>
        <v>September</v>
      </c>
      <c r="D1301" s="3" t="str">
        <f t="shared" si="40"/>
        <v>2025</v>
      </c>
      <c r="E1301" t="s">
        <v>45</v>
      </c>
      <c r="F1301" t="s">
        <v>35</v>
      </c>
      <c r="G1301" t="s">
        <v>15</v>
      </c>
      <c r="H1301" t="s">
        <v>20</v>
      </c>
      <c r="I1301" t="s">
        <v>100</v>
      </c>
      <c r="J1301">
        <v>23</v>
      </c>
      <c r="K1301">
        <v>12000</v>
      </c>
      <c r="L1301" s="7">
        <f>Sales_Data[[#This Row],[OrderQuantity]] *Sales_Data[[#This Row],[UnitPrice]]</f>
        <v>276000</v>
      </c>
      <c r="M1301" s="7">
        <f>Sales_Data[[#This Row],[UnitPrice]]-Sales_Data[[#This Row],[UnitCost]]</f>
        <v>4000</v>
      </c>
      <c r="N1301" s="7">
        <f>Sales_Data[[#This Row],[Gross Revenue]]-Sales_Data[[#This Row],[Discount Amount ]]</f>
        <v>272000</v>
      </c>
      <c r="O1301" s="7">
        <f>Sales_Data[[#This Row],[OrderQuantity]] *Sales_Data[[#This Row],[UnitCost]]</f>
        <v>184000</v>
      </c>
      <c r="P1301" s="7">
        <f>Sales_Data[[#This Row],[ItemCost]] +Sales_Data[[#This Row],[ShippingCost]]</f>
        <v>185141.2</v>
      </c>
      <c r="Q1301" s="7">
        <f>Sales_Data[[#This Row],[Gross Revenue]]-Sales_Data[[#This Row],[TotalFinancialCost]]</f>
        <v>90858.799999999988</v>
      </c>
      <c r="R1301" s="7">
        <f>Sales_Data[[#This Row],[Actul Bill Amount]]-Sales_Data[[#This Row],[ShippingCost]]</f>
        <v>270858.8</v>
      </c>
      <c r="S1301">
        <v>851</v>
      </c>
      <c r="T1301">
        <v>1141.2</v>
      </c>
      <c r="U1301" t="s">
        <v>36</v>
      </c>
      <c r="V1301">
        <v>8000</v>
      </c>
      <c r="W1301" t="s">
        <v>22</v>
      </c>
      <c r="X1301" t="str">
        <f t="shared" si="41"/>
        <v>Nagpur</v>
      </c>
    </row>
    <row r="1302" spans="1:24" x14ac:dyDescent="0.4">
      <c r="A1302">
        <v>101301</v>
      </c>
      <c r="B1302" s="5">
        <v>45879.908333333333</v>
      </c>
      <c r="C1302" s="3" t="str">
        <f>TEXT(Sales_Data[[#This Row],[OrderDate]],"mmmm")</f>
        <v>August</v>
      </c>
      <c r="D1302" s="3" t="str">
        <f t="shared" si="40"/>
        <v>2025</v>
      </c>
      <c r="E1302" t="s">
        <v>13</v>
      </c>
      <c r="F1302" t="s">
        <v>24</v>
      </c>
      <c r="G1302" t="s">
        <v>31</v>
      </c>
      <c r="H1302" t="s">
        <v>20</v>
      </c>
      <c r="I1302" t="s">
        <v>100</v>
      </c>
      <c r="J1302">
        <v>42</v>
      </c>
      <c r="K1302">
        <v>3500</v>
      </c>
      <c r="L1302" s="7">
        <f>Sales_Data[[#This Row],[OrderQuantity]] *Sales_Data[[#This Row],[UnitPrice]]</f>
        <v>147000</v>
      </c>
      <c r="M1302" s="7">
        <f>Sales_Data[[#This Row],[UnitPrice]]-Sales_Data[[#This Row],[UnitCost]]</f>
        <v>1300</v>
      </c>
      <c r="N1302" s="7">
        <f>Sales_Data[[#This Row],[Gross Revenue]]-Sales_Data[[#This Row],[Discount Amount ]]</f>
        <v>145700</v>
      </c>
      <c r="O1302" s="7">
        <f>Sales_Data[[#This Row],[OrderQuantity]] *Sales_Data[[#This Row],[UnitCost]]</f>
        <v>92400</v>
      </c>
      <c r="P1302" s="7">
        <f>Sales_Data[[#This Row],[ItemCost]] +Sales_Data[[#This Row],[ShippingCost]]</f>
        <v>92911.14</v>
      </c>
      <c r="Q1302" s="7">
        <f>Sales_Data[[#This Row],[Gross Revenue]]-Sales_Data[[#This Row],[TotalFinancialCost]]</f>
        <v>54088.86</v>
      </c>
      <c r="R1302" s="7">
        <f>Sales_Data[[#This Row],[Actul Bill Amount]]-Sales_Data[[#This Row],[ShippingCost]]</f>
        <v>145188.85999999999</v>
      </c>
      <c r="S1302">
        <v>1025</v>
      </c>
      <c r="T1302">
        <v>511.14</v>
      </c>
      <c r="U1302" t="s">
        <v>59</v>
      </c>
      <c r="V1302">
        <v>2200</v>
      </c>
      <c r="W1302" t="s">
        <v>22</v>
      </c>
      <c r="X1302" t="str">
        <f t="shared" si="41"/>
        <v>Nagpur</v>
      </c>
    </row>
    <row r="1303" spans="1:24" x14ac:dyDescent="0.4">
      <c r="A1303">
        <v>101302</v>
      </c>
      <c r="B1303" s="5">
        <v>45883.167361111111</v>
      </c>
      <c r="C1303" s="3" t="str">
        <f>TEXT(Sales_Data[[#This Row],[OrderDate]],"mmmm")</f>
        <v>August</v>
      </c>
      <c r="D1303" s="3" t="str">
        <f t="shared" si="40"/>
        <v>2025</v>
      </c>
      <c r="E1303" t="s">
        <v>50</v>
      </c>
      <c r="F1303" t="s">
        <v>46</v>
      </c>
      <c r="G1303" t="s">
        <v>29</v>
      </c>
      <c r="H1303" t="s">
        <v>25</v>
      </c>
      <c r="I1303" t="s">
        <v>100</v>
      </c>
      <c r="J1303">
        <v>88</v>
      </c>
      <c r="K1303">
        <v>4500</v>
      </c>
      <c r="L1303" s="7">
        <f>Sales_Data[[#This Row],[OrderQuantity]] *Sales_Data[[#This Row],[UnitPrice]]</f>
        <v>396000</v>
      </c>
      <c r="M1303" s="7">
        <f>Sales_Data[[#This Row],[UnitPrice]]-Sales_Data[[#This Row],[UnitCost]]</f>
        <v>1700</v>
      </c>
      <c r="N1303" s="7">
        <f>Sales_Data[[#This Row],[Gross Revenue]]-Sales_Data[[#This Row],[Discount Amount ]]</f>
        <v>394300</v>
      </c>
      <c r="O1303" s="7">
        <f>Sales_Data[[#This Row],[OrderQuantity]] *Sales_Data[[#This Row],[UnitCost]]</f>
        <v>246400</v>
      </c>
      <c r="P1303" s="7">
        <f>Sales_Data[[#This Row],[ItemCost]] +Sales_Data[[#This Row],[ShippingCost]]</f>
        <v>246963.23</v>
      </c>
      <c r="Q1303" s="7">
        <f>Sales_Data[[#This Row],[Gross Revenue]]-Sales_Data[[#This Row],[TotalFinancialCost]]</f>
        <v>149036.76999999999</v>
      </c>
      <c r="R1303" s="7">
        <f>Sales_Data[[#This Row],[Actul Bill Amount]]-Sales_Data[[#This Row],[ShippingCost]]</f>
        <v>393736.77</v>
      </c>
      <c r="S1303">
        <v>456</v>
      </c>
      <c r="T1303">
        <v>563.23</v>
      </c>
      <c r="U1303" t="s">
        <v>47</v>
      </c>
      <c r="V1303">
        <v>2800</v>
      </c>
      <c r="W1303" t="s">
        <v>27</v>
      </c>
      <c r="X1303" t="str">
        <f t="shared" si="41"/>
        <v>Mumbai</v>
      </c>
    </row>
    <row r="1304" spans="1:24" x14ac:dyDescent="0.4">
      <c r="A1304">
        <v>101303</v>
      </c>
      <c r="B1304" s="5">
        <v>45710.180555555555</v>
      </c>
      <c r="C1304" s="3" t="str">
        <f>TEXT(Sales_Data[[#This Row],[OrderDate]],"mmmm")</f>
        <v>February</v>
      </c>
      <c r="D1304" s="3" t="str">
        <f t="shared" si="40"/>
        <v>2025</v>
      </c>
      <c r="E1304" t="s">
        <v>48</v>
      </c>
      <c r="F1304" t="s">
        <v>46</v>
      </c>
      <c r="G1304" t="s">
        <v>15</v>
      </c>
      <c r="H1304" t="s">
        <v>25</v>
      </c>
      <c r="I1304" t="s">
        <v>100</v>
      </c>
      <c r="J1304">
        <v>47</v>
      </c>
      <c r="K1304">
        <v>4500</v>
      </c>
      <c r="L1304" s="7">
        <f>Sales_Data[[#This Row],[OrderQuantity]] *Sales_Data[[#This Row],[UnitPrice]]</f>
        <v>211500</v>
      </c>
      <c r="M1304" s="7">
        <f>Sales_Data[[#This Row],[UnitPrice]]-Sales_Data[[#This Row],[UnitCost]]</f>
        <v>1700</v>
      </c>
      <c r="N1304" s="7">
        <f>Sales_Data[[#This Row],[Gross Revenue]]-Sales_Data[[#This Row],[Discount Amount ]]</f>
        <v>209800</v>
      </c>
      <c r="O1304" s="7">
        <f>Sales_Data[[#This Row],[OrderQuantity]] *Sales_Data[[#This Row],[UnitCost]]</f>
        <v>131600</v>
      </c>
      <c r="P1304" s="7">
        <f>Sales_Data[[#This Row],[ItemCost]] +Sales_Data[[#This Row],[ShippingCost]]</f>
        <v>132785.75</v>
      </c>
      <c r="Q1304" s="7">
        <f>Sales_Data[[#This Row],[Gross Revenue]]-Sales_Data[[#This Row],[TotalFinancialCost]]</f>
        <v>78714.25</v>
      </c>
      <c r="R1304" s="7">
        <f>Sales_Data[[#This Row],[Actul Bill Amount]]-Sales_Data[[#This Row],[ShippingCost]]</f>
        <v>208614.25</v>
      </c>
      <c r="S1304">
        <v>727</v>
      </c>
      <c r="T1304">
        <v>1185.75</v>
      </c>
      <c r="U1304" t="s">
        <v>47</v>
      </c>
      <c r="V1304">
        <v>2800</v>
      </c>
      <c r="W1304" t="s">
        <v>27</v>
      </c>
      <c r="X1304" t="str">
        <f t="shared" si="41"/>
        <v>Mumbai</v>
      </c>
    </row>
    <row r="1305" spans="1:24" x14ac:dyDescent="0.4">
      <c r="A1305">
        <v>101304</v>
      </c>
      <c r="B1305" s="5">
        <v>46012.790277777778</v>
      </c>
      <c r="C1305" s="3" t="str">
        <f>TEXT(Sales_Data[[#This Row],[OrderDate]],"mmmm")</f>
        <v>December</v>
      </c>
      <c r="D1305" s="3" t="str">
        <f t="shared" si="40"/>
        <v>2025</v>
      </c>
      <c r="E1305" t="s">
        <v>23</v>
      </c>
      <c r="F1305" t="s">
        <v>35</v>
      </c>
      <c r="G1305" t="s">
        <v>15</v>
      </c>
      <c r="H1305" t="s">
        <v>32</v>
      </c>
      <c r="I1305" t="s">
        <v>100</v>
      </c>
      <c r="J1305">
        <v>38</v>
      </c>
      <c r="K1305">
        <v>12000</v>
      </c>
      <c r="L1305" s="7">
        <f>Sales_Data[[#This Row],[OrderQuantity]] *Sales_Data[[#This Row],[UnitPrice]]</f>
        <v>456000</v>
      </c>
      <c r="M1305" s="7">
        <f>Sales_Data[[#This Row],[UnitPrice]]-Sales_Data[[#This Row],[UnitCost]]</f>
        <v>4000</v>
      </c>
      <c r="N1305" s="7">
        <f>Sales_Data[[#This Row],[Gross Revenue]]-Sales_Data[[#This Row],[Discount Amount ]]</f>
        <v>452000</v>
      </c>
      <c r="O1305" s="7">
        <f>Sales_Data[[#This Row],[OrderQuantity]] *Sales_Data[[#This Row],[UnitCost]]</f>
        <v>304000</v>
      </c>
      <c r="P1305" s="7">
        <f>Sales_Data[[#This Row],[ItemCost]] +Sales_Data[[#This Row],[ShippingCost]]</f>
        <v>304715.82</v>
      </c>
      <c r="Q1305" s="7">
        <f>Sales_Data[[#This Row],[Gross Revenue]]-Sales_Data[[#This Row],[TotalFinancialCost]]</f>
        <v>151284.18</v>
      </c>
      <c r="R1305" s="7">
        <f>Sales_Data[[#This Row],[Actul Bill Amount]]-Sales_Data[[#This Row],[ShippingCost]]</f>
        <v>451284.18</v>
      </c>
      <c r="S1305">
        <v>659</v>
      </c>
      <c r="T1305">
        <v>715.82</v>
      </c>
      <c r="U1305" t="s">
        <v>36</v>
      </c>
      <c r="V1305">
        <v>8000</v>
      </c>
      <c r="W1305" t="s">
        <v>33</v>
      </c>
      <c r="X1305" t="str">
        <f t="shared" si="41"/>
        <v>Delhi</v>
      </c>
    </row>
    <row r="1306" spans="1:24" x14ac:dyDescent="0.4">
      <c r="A1306">
        <v>101305</v>
      </c>
      <c r="B1306" s="5">
        <v>45999.175000000003</v>
      </c>
      <c r="C1306" s="3" t="str">
        <f>TEXT(Sales_Data[[#This Row],[OrderDate]],"mmmm")</f>
        <v>December</v>
      </c>
      <c r="D1306" s="3" t="str">
        <f t="shared" si="40"/>
        <v>2025</v>
      </c>
      <c r="E1306" t="s">
        <v>48</v>
      </c>
      <c r="F1306" t="s">
        <v>46</v>
      </c>
      <c r="G1306" t="s">
        <v>29</v>
      </c>
      <c r="H1306" t="s">
        <v>25</v>
      </c>
      <c r="I1306" t="s">
        <v>100</v>
      </c>
      <c r="J1306">
        <v>8</v>
      </c>
      <c r="K1306">
        <v>15000</v>
      </c>
      <c r="L1306" s="7">
        <f>Sales_Data[[#This Row],[OrderQuantity]] *Sales_Data[[#This Row],[UnitPrice]]</f>
        <v>120000</v>
      </c>
      <c r="M1306" s="7">
        <f>Sales_Data[[#This Row],[UnitPrice]]-Sales_Data[[#This Row],[UnitCost]]</f>
        <v>5500</v>
      </c>
      <c r="N1306" s="7">
        <f>Sales_Data[[#This Row],[Gross Revenue]]-Sales_Data[[#This Row],[Discount Amount ]]</f>
        <v>114500</v>
      </c>
      <c r="O1306" s="7">
        <f>Sales_Data[[#This Row],[OrderQuantity]] *Sales_Data[[#This Row],[UnitCost]]</f>
        <v>76000</v>
      </c>
      <c r="P1306" s="7">
        <f>Sales_Data[[#This Row],[ItemCost]] +Sales_Data[[#This Row],[ShippingCost]]</f>
        <v>76682.11</v>
      </c>
      <c r="Q1306" s="7">
        <f>Sales_Data[[#This Row],[Gross Revenue]]-Sales_Data[[#This Row],[TotalFinancialCost]]</f>
        <v>43317.89</v>
      </c>
      <c r="R1306" s="7">
        <f>Sales_Data[[#This Row],[Actul Bill Amount]]-Sales_Data[[#This Row],[ShippingCost]]</f>
        <v>113817.89</v>
      </c>
      <c r="S1306">
        <v>424</v>
      </c>
      <c r="T1306">
        <v>682.11</v>
      </c>
      <c r="U1306" t="s">
        <v>53</v>
      </c>
      <c r="V1306">
        <v>9500</v>
      </c>
      <c r="W1306" t="s">
        <v>27</v>
      </c>
      <c r="X1306" t="str">
        <f t="shared" si="41"/>
        <v>Mumbai</v>
      </c>
    </row>
    <row r="1307" spans="1:24" x14ac:dyDescent="0.4">
      <c r="A1307">
        <v>101306</v>
      </c>
      <c r="B1307" s="5">
        <v>46021.032638888886</v>
      </c>
      <c r="C1307" s="3" t="str">
        <f>TEXT(Sales_Data[[#This Row],[OrderDate]],"mmmm")</f>
        <v>December</v>
      </c>
      <c r="D1307" s="3" t="str">
        <f t="shared" si="40"/>
        <v>2025</v>
      </c>
      <c r="E1307" t="s">
        <v>50</v>
      </c>
      <c r="F1307" t="s">
        <v>43</v>
      </c>
      <c r="G1307" t="s">
        <v>31</v>
      </c>
      <c r="H1307" t="s">
        <v>32</v>
      </c>
      <c r="I1307" t="s">
        <v>100</v>
      </c>
      <c r="J1307">
        <v>27</v>
      </c>
      <c r="K1307">
        <v>4500</v>
      </c>
      <c r="L1307" s="7">
        <f>Sales_Data[[#This Row],[OrderQuantity]] *Sales_Data[[#This Row],[UnitPrice]]</f>
        <v>121500</v>
      </c>
      <c r="M1307" s="7">
        <f>Sales_Data[[#This Row],[UnitPrice]]-Sales_Data[[#This Row],[UnitCost]]</f>
        <v>2000</v>
      </c>
      <c r="N1307" s="7">
        <f>Sales_Data[[#This Row],[Gross Revenue]]-Sales_Data[[#This Row],[Discount Amount ]]</f>
        <v>119500</v>
      </c>
      <c r="O1307" s="7">
        <f>Sales_Data[[#This Row],[OrderQuantity]] *Sales_Data[[#This Row],[UnitCost]]</f>
        <v>67500</v>
      </c>
      <c r="P1307" s="7">
        <f>Sales_Data[[#This Row],[ItemCost]] +Sales_Data[[#This Row],[ShippingCost]]</f>
        <v>69425.66</v>
      </c>
      <c r="Q1307" s="7">
        <f>Sales_Data[[#This Row],[Gross Revenue]]-Sales_Data[[#This Row],[TotalFinancialCost]]</f>
        <v>52074.34</v>
      </c>
      <c r="R1307" s="7">
        <f>Sales_Data[[#This Row],[Actul Bill Amount]]-Sales_Data[[#This Row],[ShippingCost]]</f>
        <v>117574.34</v>
      </c>
      <c r="S1307">
        <v>338</v>
      </c>
      <c r="T1307">
        <v>1925.66</v>
      </c>
      <c r="U1307" t="s">
        <v>44</v>
      </c>
      <c r="V1307">
        <v>2500</v>
      </c>
      <c r="W1307" t="s">
        <v>33</v>
      </c>
      <c r="X1307" t="str">
        <f t="shared" si="41"/>
        <v>Delhi</v>
      </c>
    </row>
    <row r="1308" spans="1:24" x14ac:dyDescent="0.4">
      <c r="A1308">
        <v>101307</v>
      </c>
      <c r="B1308" s="5">
        <v>45937.027777777781</v>
      </c>
      <c r="C1308" s="3" t="str">
        <f>TEXT(Sales_Data[[#This Row],[OrderDate]],"mmmm")</f>
        <v>October</v>
      </c>
      <c r="D1308" s="3" t="str">
        <f t="shared" si="40"/>
        <v>2025</v>
      </c>
      <c r="E1308" t="s">
        <v>39</v>
      </c>
      <c r="F1308" t="s">
        <v>46</v>
      </c>
      <c r="G1308" t="s">
        <v>29</v>
      </c>
      <c r="H1308" t="s">
        <v>32</v>
      </c>
      <c r="I1308" t="s">
        <v>100</v>
      </c>
      <c r="J1308">
        <v>57</v>
      </c>
      <c r="K1308">
        <v>4500</v>
      </c>
      <c r="L1308" s="7">
        <f>Sales_Data[[#This Row],[OrderQuantity]] *Sales_Data[[#This Row],[UnitPrice]]</f>
        <v>256500</v>
      </c>
      <c r="M1308" s="7">
        <f>Sales_Data[[#This Row],[UnitPrice]]-Sales_Data[[#This Row],[UnitCost]]</f>
        <v>1700</v>
      </c>
      <c r="N1308" s="7">
        <f>Sales_Data[[#This Row],[Gross Revenue]]-Sales_Data[[#This Row],[Discount Amount ]]</f>
        <v>254800</v>
      </c>
      <c r="O1308" s="7">
        <f>Sales_Data[[#This Row],[OrderQuantity]] *Sales_Data[[#This Row],[UnitCost]]</f>
        <v>159600</v>
      </c>
      <c r="P1308" s="7">
        <f>Sales_Data[[#This Row],[ItemCost]] +Sales_Data[[#This Row],[ShippingCost]]</f>
        <v>160684.79999999999</v>
      </c>
      <c r="Q1308" s="7">
        <f>Sales_Data[[#This Row],[Gross Revenue]]-Sales_Data[[#This Row],[TotalFinancialCost]]</f>
        <v>95815.200000000012</v>
      </c>
      <c r="R1308" s="7">
        <f>Sales_Data[[#This Row],[Actul Bill Amount]]-Sales_Data[[#This Row],[ShippingCost]]</f>
        <v>253715.20000000001</v>
      </c>
      <c r="S1308">
        <v>726</v>
      </c>
      <c r="T1308">
        <v>1084.8</v>
      </c>
      <c r="U1308" t="s">
        <v>47</v>
      </c>
      <c r="V1308">
        <v>2800</v>
      </c>
      <c r="W1308" t="s">
        <v>33</v>
      </c>
      <c r="X1308" t="str">
        <f t="shared" si="41"/>
        <v>Delhi</v>
      </c>
    </row>
    <row r="1309" spans="1:24" x14ac:dyDescent="0.4">
      <c r="A1309">
        <v>101308</v>
      </c>
      <c r="B1309" s="5">
        <v>45738.925694444442</v>
      </c>
      <c r="C1309" s="3" t="str">
        <f>TEXT(Sales_Data[[#This Row],[OrderDate]],"mmmm")</f>
        <v>March</v>
      </c>
      <c r="D1309" s="3" t="str">
        <f t="shared" si="40"/>
        <v>2025</v>
      </c>
      <c r="E1309" t="s">
        <v>13</v>
      </c>
      <c r="F1309" t="s">
        <v>43</v>
      </c>
      <c r="G1309" t="s">
        <v>15</v>
      </c>
      <c r="H1309" t="s">
        <v>20</v>
      </c>
      <c r="I1309" t="s">
        <v>100</v>
      </c>
      <c r="J1309">
        <v>91</v>
      </c>
      <c r="K1309">
        <v>2800</v>
      </c>
      <c r="L1309" s="7">
        <f>Sales_Data[[#This Row],[OrderQuantity]] *Sales_Data[[#This Row],[UnitPrice]]</f>
        <v>254800</v>
      </c>
      <c r="M1309" s="7">
        <f>Sales_Data[[#This Row],[UnitPrice]]-Sales_Data[[#This Row],[UnitCost]]</f>
        <v>1300</v>
      </c>
      <c r="N1309" s="7">
        <f>Sales_Data[[#This Row],[Gross Revenue]]-Sales_Data[[#This Row],[Discount Amount ]]</f>
        <v>253500</v>
      </c>
      <c r="O1309" s="7">
        <f>Sales_Data[[#This Row],[OrderQuantity]] *Sales_Data[[#This Row],[UnitCost]]</f>
        <v>136500</v>
      </c>
      <c r="P1309" s="7">
        <f>Sales_Data[[#This Row],[ItemCost]] +Sales_Data[[#This Row],[ShippingCost]]</f>
        <v>137593.35</v>
      </c>
      <c r="Q1309" s="7">
        <f>Sales_Data[[#This Row],[Gross Revenue]]-Sales_Data[[#This Row],[TotalFinancialCost]]</f>
        <v>117206.65</v>
      </c>
      <c r="R1309" s="7">
        <f>Sales_Data[[#This Row],[Actul Bill Amount]]-Sales_Data[[#This Row],[ShippingCost]]</f>
        <v>252406.65</v>
      </c>
      <c r="S1309">
        <v>443</v>
      </c>
      <c r="T1309">
        <v>1093.3499999999999</v>
      </c>
      <c r="U1309" t="s">
        <v>61</v>
      </c>
      <c r="V1309">
        <v>1500</v>
      </c>
      <c r="W1309" t="s">
        <v>22</v>
      </c>
      <c r="X1309" t="str">
        <f t="shared" si="41"/>
        <v>Nagpur</v>
      </c>
    </row>
    <row r="1310" spans="1:24" x14ac:dyDescent="0.4">
      <c r="A1310">
        <v>101309</v>
      </c>
      <c r="B1310" s="5">
        <v>45859.270833333336</v>
      </c>
      <c r="C1310" s="3" t="str">
        <f>TEXT(Sales_Data[[#This Row],[OrderDate]],"mmmm")</f>
        <v>July</v>
      </c>
      <c r="D1310" s="3" t="str">
        <f t="shared" si="40"/>
        <v>2025</v>
      </c>
      <c r="E1310" t="s">
        <v>19</v>
      </c>
      <c r="F1310" t="s">
        <v>35</v>
      </c>
      <c r="G1310" t="s">
        <v>15</v>
      </c>
      <c r="H1310" t="s">
        <v>32</v>
      </c>
      <c r="I1310" t="s">
        <v>100</v>
      </c>
      <c r="J1310">
        <v>66</v>
      </c>
      <c r="K1310">
        <v>8500</v>
      </c>
      <c r="L1310" s="7">
        <f>Sales_Data[[#This Row],[OrderQuantity]] *Sales_Data[[#This Row],[UnitPrice]]</f>
        <v>561000</v>
      </c>
      <c r="M1310" s="7">
        <f>Sales_Data[[#This Row],[UnitPrice]]-Sales_Data[[#This Row],[UnitCost]]</f>
        <v>3000</v>
      </c>
      <c r="N1310" s="7">
        <f>Sales_Data[[#This Row],[Gross Revenue]]-Sales_Data[[#This Row],[Discount Amount ]]</f>
        <v>558000</v>
      </c>
      <c r="O1310" s="7">
        <f>Sales_Data[[#This Row],[OrderQuantity]] *Sales_Data[[#This Row],[UnitCost]]</f>
        <v>363000</v>
      </c>
      <c r="P1310" s="7">
        <f>Sales_Data[[#This Row],[ItemCost]] +Sales_Data[[#This Row],[ShippingCost]]</f>
        <v>364004.96</v>
      </c>
      <c r="Q1310" s="7">
        <f>Sales_Data[[#This Row],[Gross Revenue]]-Sales_Data[[#This Row],[TotalFinancialCost]]</f>
        <v>196995.03999999998</v>
      </c>
      <c r="R1310" s="7">
        <f>Sales_Data[[#This Row],[Actul Bill Amount]]-Sales_Data[[#This Row],[ShippingCost]]</f>
        <v>556995.04</v>
      </c>
      <c r="S1310">
        <v>653</v>
      </c>
      <c r="T1310">
        <v>1004.96</v>
      </c>
      <c r="U1310" t="s">
        <v>49</v>
      </c>
      <c r="V1310">
        <v>5500</v>
      </c>
      <c r="W1310" t="s">
        <v>33</v>
      </c>
      <c r="X1310" t="str">
        <f t="shared" si="41"/>
        <v>Delhi</v>
      </c>
    </row>
    <row r="1311" spans="1:24" x14ac:dyDescent="0.4">
      <c r="A1311">
        <v>101310</v>
      </c>
      <c r="B1311" s="5">
        <v>45815.344444444447</v>
      </c>
      <c r="C1311" s="3" t="str">
        <f>TEXT(Sales_Data[[#This Row],[OrderDate]],"mmmm")</f>
        <v>June</v>
      </c>
      <c r="D1311" s="3" t="str">
        <f t="shared" si="40"/>
        <v>2025</v>
      </c>
      <c r="E1311" t="s">
        <v>39</v>
      </c>
      <c r="F1311" t="s">
        <v>35</v>
      </c>
      <c r="G1311" t="s">
        <v>31</v>
      </c>
      <c r="H1311" t="s">
        <v>20</v>
      </c>
      <c r="I1311" t="s">
        <v>100</v>
      </c>
      <c r="J1311">
        <v>76</v>
      </c>
      <c r="K1311">
        <v>8500</v>
      </c>
      <c r="L1311" s="7">
        <f>Sales_Data[[#This Row],[OrderQuantity]] *Sales_Data[[#This Row],[UnitPrice]]</f>
        <v>646000</v>
      </c>
      <c r="M1311" s="7">
        <f>Sales_Data[[#This Row],[UnitPrice]]-Sales_Data[[#This Row],[UnitCost]]</f>
        <v>3000</v>
      </c>
      <c r="N1311" s="7">
        <f>Sales_Data[[#This Row],[Gross Revenue]]-Sales_Data[[#This Row],[Discount Amount ]]</f>
        <v>643000</v>
      </c>
      <c r="O1311" s="7">
        <f>Sales_Data[[#This Row],[OrderQuantity]] *Sales_Data[[#This Row],[UnitCost]]</f>
        <v>418000</v>
      </c>
      <c r="P1311" s="7">
        <f>Sales_Data[[#This Row],[ItemCost]] +Sales_Data[[#This Row],[ShippingCost]]</f>
        <v>418560.77</v>
      </c>
      <c r="Q1311" s="7">
        <f>Sales_Data[[#This Row],[Gross Revenue]]-Sales_Data[[#This Row],[TotalFinancialCost]]</f>
        <v>227439.22999999998</v>
      </c>
      <c r="R1311" s="7">
        <f>Sales_Data[[#This Row],[Actul Bill Amount]]-Sales_Data[[#This Row],[ShippingCost]]</f>
        <v>642439.23</v>
      </c>
      <c r="S1311">
        <v>1048</v>
      </c>
      <c r="T1311">
        <v>560.77</v>
      </c>
      <c r="U1311" t="s">
        <v>49</v>
      </c>
      <c r="V1311">
        <v>5500</v>
      </c>
      <c r="W1311" t="s">
        <v>22</v>
      </c>
      <c r="X1311" t="str">
        <f t="shared" si="41"/>
        <v>Nagpur</v>
      </c>
    </row>
    <row r="1312" spans="1:24" x14ac:dyDescent="0.4">
      <c r="A1312">
        <v>101311</v>
      </c>
      <c r="B1312" s="5">
        <v>45777.632638888892</v>
      </c>
      <c r="C1312" s="3" t="str">
        <f>TEXT(Sales_Data[[#This Row],[OrderDate]],"mmmm")</f>
        <v>April</v>
      </c>
      <c r="D1312" s="3" t="str">
        <f t="shared" si="40"/>
        <v>2025</v>
      </c>
      <c r="E1312" t="s">
        <v>45</v>
      </c>
      <c r="F1312" t="s">
        <v>28</v>
      </c>
      <c r="G1312" t="s">
        <v>15</v>
      </c>
      <c r="H1312" t="s">
        <v>16</v>
      </c>
      <c r="I1312" t="s">
        <v>100</v>
      </c>
      <c r="J1312">
        <v>53</v>
      </c>
      <c r="K1312">
        <v>450</v>
      </c>
      <c r="L1312" s="7">
        <f>Sales_Data[[#This Row],[OrderQuantity]] *Sales_Data[[#This Row],[UnitPrice]]</f>
        <v>23850</v>
      </c>
      <c r="M1312" s="7">
        <f>Sales_Data[[#This Row],[UnitPrice]]-Sales_Data[[#This Row],[UnitCost]]</f>
        <v>250</v>
      </c>
      <c r="N1312" s="7">
        <f>Sales_Data[[#This Row],[Gross Revenue]]-Sales_Data[[#This Row],[Discount Amount ]]</f>
        <v>23600</v>
      </c>
      <c r="O1312" s="7">
        <f>Sales_Data[[#This Row],[OrderQuantity]] *Sales_Data[[#This Row],[UnitCost]]</f>
        <v>10600</v>
      </c>
      <c r="P1312" s="7">
        <f>Sales_Data[[#This Row],[ItemCost]] +Sales_Data[[#This Row],[ShippingCost]]</f>
        <v>11416.58</v>
      </c>
      <c r="Q1312" s="7">
        <f>Sales_Data[[#This Row],[Gross Revenue]]-Sales_Data[[#This Row],[TotalFinancialCost]]</f>
        <v>12433.42</v>
      </c>
      <c r="R1312" s="7">
        <f>Sales_Data[[#This Row],[Actul Bill Amount]]-Sales_Data[[#This Row],[ShippingCost]]</f>
        <v>22783.42</v>
      </c>
      <c r="S1312">
        <v>773</v>
      </c>
      <c r="T1312">
        <v>816.58</v>
      </c>
      <c r="U1312" t="s">
        <v>30</v>
      </c>
      <c r="V1312">
        <v>200</v>
      </c>
      <c r="W1312" t="s">
        <v>18</v>
      </c>
      <c r="X1312" t="str">
        <f t="shared" si="41"/>
        <v>Bengaluru</v>
      </c>
    </row>
    <row r="1313" spans="1:24" x14ac:dyDescent="0.4">
      <c r="A1313">
        <v>101312</v>
      </c>
      <c r="B1313" s="5">
        <v>45716.363888888889</v>
      </c>
      <c r="C1313" s="3" t="str">
        <f>TEXT(Sales_Data[[#This Row],[OrderDate]],"mmmm")</f>
        <v>February</v>
      </c>
      <c r="D1313" s="3" t="str">
        <f t="shared" si="40"/>
        <v>2025</v>
      </c>
      <c r="E1313" t="s">
        <v>50</v>
      </c>
      <c r="F1313" t="s">
        <v>46</v>
      </c>
      <c r="G1313" t="s">
        <v>15</v>
      </c>
      <c r="H1313" t="s">
        <v>25</v>
      </c>
      <c r="I1313" t="s">
        <v>100</v>
      </c>
      <c r="J1313">
        <v>83</v>
      </c>
      <c r="K1313">
        <v>4500</v>
      </c>
      <c r="L1313" s="7">
        <f>Sales_Data[[#This Row],[OrderQuantity]] *Sales_Data[[#This Row],[UnitPrice]]</f>
        <v>373500</v>
      </c>
      <c r="M1313" s="7">
        <f>Sales_Data[[#This Row],[UnitPrice]]-Sales_Data[[#This Row],[UnitCost]]</f>
        <v>1700</v>
      </c>
      <c r="N1313" s="7">
        <f>Sales_Data[[#This Row],[Gross Revenue]]-Sales_Data[[#This Row],[Discount Amount ]]</f>
        <v>371800</v>
      </c>
      <c r="O1313" s="7">
        <f>Sales_Data[[#This Row],[OrderQuantity]] *Sales_Data[[#This Row],[UnitCost]]</f>
        <v>232400</v>
      </c>
      <c r="P1313" s="7">
        <f>Sales_Data[[#This Row],[ItemCost]] +Sales_Data[[#This Row],[ShippingCost]]</f>
        <v>232859.63</v>
      </c>
      <c r="Q1313" s="7">
        <f>Sales_Data[[#This Row],[Gross Revenue]]-Sales_Data[[#This Row],[TotalFinancialCost]]</f>
        <v>140640.37</v>
      </c>
      <c r="R1313" s="7">
        <f>Sales_Data[[#This Row],[Actul Bill Amount]]-Sales_Data[[#This Row],[ShippingCost]]</f>
        <v>371340.37</v>
      </c>
      <c r="S1313">
        <v>935</v>
      </c>
      <c r="T1313">
        <v>459.63</v>
      </c>
      <c r="U1313" t="s">
        <v>47</v>
      </c>
      <c r="V1313">
        <v>2800</v>
      </c>
      <c r="W1313" t="s">
        <v>27</v>
      </c>
      <c r="X1313" t="str">
        <f t="shared" si="41"/>
        <v>Mumbai</v>
      </c>
    </row>
    <row r="1314" spans="1:24" x14ac:dyDescent="0.4">
      <c r="A1314">
        <v>101313</v>
      </c>
      <c r="B1314" s="5">
        <v>45872.493750000001</v>
      </c>
      <c r="C1314" s="3" t="str">
        <f>TEXT(Sales_Data[[#This Row],[OrderDate]],"mmmm")</f>
        <v>August</v>
      </c>
      <c r="D1314" s="3" t="str">
        <f t="shared" si="40"/>
        <v>2025</v>
      </c>
      <c r="E1314" t="s">
        <v>50</v>
      </c>
      <c r="F1314" t="s">
        <v>46</v>
      </c>
      <c r="G1314" t="s">
        <v>31</v>
      </c>
      <c r="H1314" t="s">
        <v>25</v>
      </c>
      <c r="I1314" t="s">
        <v>100</v>
      </c>
      <c r="J1314">
        <v>21</v>
      </c>
      <c r="K1314">
        <v>15000</v>
      </c>
      <c r="L1314" s="7">
        <f>Sales_Data[[#This Row],[OrderQuantity]] *Sales_Data[[#This Row],[UnitPrice]]</f>
        <v>315000</v>
      </c>
      <c r="M1314" s="7">
        <f>Sales_Data[[#This Row],[UnitPrice]]-Sales_Data[[#This Row],[UnitCost]]</f>
        <v>5500</v>
      </c>
      <c r="N1314" s="7">
        <f>Sales_Data[[#This Row],[Gross Revenue]]-Sales_Data[[#This Row],[Discount Amount ]]</f>
        <v>309500</v>
      </c>
      <c r="O1314" s="7">
        <f>Sales_Data[[#This Row],[OrderQuantity]] *Sales_Data[[#This Row],[UnitCost]]</f>
        <v>199500</v>
      </c>
      <c r="P1314" s="7">
        <f>Sales_Data[[#This Row],[ItemCost]] +Sales_Data[[#This Row],[ShippingCost]]</f>
        <v>200304.41</v>
      </c>
      <c r="Q1314" s="7">
        <f>Sales_Data[[#This Row],[Gross Revenue]]-Sales_Data[[#This Row],[TotalFinancialCost]]</f>
        <v>114695.59</v>
      </c>
      <c r="R1314" s="7">
        <f>Sales_Data[[#This Row],[Actul Bill Amount]]-Sales_Data[[#This Row],[ShippingCost]]</f>
        <v>308695.59000000003</v>
      </c>
      <c r="S1314">
        <v>507</v>
      </c>
      <c r="T1314">
        <v>804.41</v>
      </c>
      <c r="U1314" t="s">
        <v>53</v>
      </c>
      <c r="V1314">
        <v>9500</v>
      </c>
      <c r="W1314" t="s">
        <v>27</v>
      </c>
      <c r="X1314" t="str">
        <f t="shared" si="41"/>
        <v>Mumbai</v>
      </c>
    </row>
    <row r="1315" spans="1:24" x14ac:dyDescent="0.4">
      <c r="A1315">
        <v>101314</v>
      </c>
      <c r="B1315" s="5">
        <v>45785.427083333336</v>
      </c>
      <c r="C1315" s="3" t="str">
        <f>TEXT(Sales_Data[[#This Row],[OrderDate]],"mmmm")</f>
        <v>May</v>
      </c>
      <c r="D1315" s="3" t="str">
        <f t="shared" si="40"/>
        <v>2025</v>
      </c>
      <c r="E1315" t="s">
        <v>19</v>
      </c>
      <c r="F1315" t="s">
        <v>40</v>
      </c>
      <c r="G1315" t="s">
        <v>15</v>
      </c>
      <c r="H1315" t="s">
        <v>20</v>
      </c>
      <c r="I1315" t="s">
        <v>100</v>
      </c>
      <c r="J1315">
        <v>20</v>
      </c>
      <c r="K1315">
        <v>1500</v>
      </c>
      <c r="L1315" s="7">
        <f>Sales_Data[[#This Row],[OrderQuantity]] *Sales_Data[[#This Row],[UnitPrice]]</f>
        <v>30000</v>
      </c>
      <c r="M1315" s="7">
        <f>Sales_Data[[#This Row],[UnitPrice]]-Sales_Data[[#This Row],[UnitCost]]</f>
        <v>700</v>
      </c>
      <c r="N1315" s="7">
        <f>Sales_Data[[#This Row],[Gross Revenue]]-Sales_Data[[#This Row],[Discount Amount ]]</f>
        <v>29300</v>
      </c>
      <c r="O1315" s="7">
        <f>Sales_Data[[#This Row],[OrderQuantity]] *Sales_Data[[#This Row],[UnitCost]]</f>
        <v>16000</v>
      </c>
      <c r="P1315" s="7">
        <f>Sales_Data[[#This Row],[ItemCost]] +Sales_Data[[#This Row],[ShippingCost]]</f>
        <v>16903.919999999998</v>
      </c>
      <c r="Q1315" s="7">
        <f>Sales_Data[[#This Row],[Gross Revenue]]-Sales_Data[[#This Row],[TotalFinancialCost]]</f>
        <v>13096.080000000002</v>
      </c>
      <c r="R1315" s="7">
        <f>Sales_Data[[#This Row],[Actul Bill Amount]]-Sales_Data[[#This Row],[ShippingCost]]</f>
        <v>28396.080000000002</v>
      </c>
      <c r="S1315">
        <v>1039</v>
      </c>
      <c r="T1315">
        <v>903.92</v>
      </c>
      <c r="U1315" t="s">
        <v>52</v>
      </c>
      <c r="V1315">
        <v>800</v>
      </c>
      <c r="W1315" t="s">
        <v>22</v>
      </c>
      <c r="X1315" t="str">
        <f t="shared" si="41"/>
        <v>Nagpur</v>
      </c>
    </row>
    <row r="1316" spans="1:24" x14ac:dyDescent="0.4">
      <c r="A1316">
        <v>101315</v>
      </c>
      <c r="B1316" s="5">
        <v>45881.931944444441</v>
      </c>
      <c r="C1316" s="3" t="str">
        <f>TEXT(Sales_Data[[#This Row],[OrderDate]],"mmmm")</f>
        <v>August</v>
      </c>
      <c r="D1316" s="3" t="str">
        <f t="shared" si="40"/>
        <v>2025</v>
      </c>
      <c r="E1316" t="s">
        <v>45</v>
      </c>
      <c r="F1316" t="s">
        <v>28</v>
      </c>
      <c r="G1316" t="s">
        <v>15</v>
      </c>
      <c r="H1316" t="s">
        <v>20</v>
      </c>
      <c r="I1316" t="s">
        <v>100</v>
      </c>
      <c r="J1316">
        <v>93</v>
      </c>
      <c r="K1316">
        <v>2500</v>
      </c>
      <c r="L1316" s="7">
        <f>Sales_Data[[#This Row],[OrderQuantity]] *Sales_Data[[#This Row],[UnitPrice]]</f>
        <v>232500</v>
      </c>
      <c r="M1316" s="7">
        <f>Sales_Data[[#This Row],[UnitPrice]]-Sales_Data[[#This Row],[UnitCost]]</f>
        <v>1000</v>
      </c>
      <c r="N1316" s="7">
        <f>Sales_Data[[#This Row],[Gross Revenue]]-Sales_Data[[#This Row],[Discount Amount ]]</f>
        <v>231500</v>
      </c>
      <c r="O1316" s="7">
        <f>Sales_Data[[#This Row],[OrderQuantity]] *Sales_Data[[#This Row],[UnitCost]]</f>
        <v>139500</v>
      </c>
      <c r="P1316" s="7">
        <f>Sales_Data[[#This Row],[ItemCost]] +Sales_Data[[#This Row],[ShippingCost]]</f>
        <v>139708.07</v>
      </c>
      <c r="Q1316" s="7">
        <f>Sales_Data[[#This Row],[Gross Revenue]]-Sales_Data[[#This Row],[TotalFinancialCost]]</f>
        <v>92791.93</v>
      </c>
      <c r="R1316" s="7">
        <f>Sales_Data[[#This Row],[Actul Bill Amount]]-Sales_Data[[#This Row],[ShippingCost]]</f>
        <v>231291.93</v>
      </c>
      <c r="S1316">
        <v>938</v>
      </c>
      <c r="T1316">
        <v>208.07</v>
      </c>
      <c r="U1316" t="s">
        <v>54</v>
      </c>
      <c r="V1316">
        <v>1500</v>
      </c>
      <c r="W1316" t="s">
        <v>22</v>
      </c>
      <c r="X1316" t="str">
        <f t="shared" si="41"/>
        <v>Nagpur</v>
      </c>
    </row>
    <row r="1317" spans="1:24" x14ac:dyDescent="0.4">
      <c r="A1317">
        <v>101316</v>
      </c>
      <c r="B1317" s="5">
        <v>45866.46875</v>
      </c>
      <c r="C1317" s="3" t="str">
        <f>TEXT(Sales_Data[[#This Row],[OrderDate]],"mmmm")</f>
        <v>July</v>
      </c>
      <c r="D1317" s="3" t="str">
        <f t="shared" si="40"/>
        <v>2025</v>
      </c>
      <c r="E1317" t="s">
        <v>42</v>
      </c>
      <c r="F1317" t="s">
        <v>46</v>
      </c>
      <c r="G1317" t="s">
        <v>31</v>
      </c>
      <c r="H1317" t="s">
        <v>25</v>
      </c>
      <c r="I1317" t="s">
        <v>100</v>
      </c>
      <c r="J1317">
        <v>46</v>
      </c>
      <c r="K1317">
        <v>15000</v>
      </c>
      <c r="L1317" s="7">
        <f>Sales_Data[[#This Row],[OrderQuantity]] *Sales_Data[[#This Row],[UnitPrice]]</f>
        <v>690000</v>
      </c>
      <c r="M1317" s="7">
        <f>Sales_Data[[#This Row],[UnitPrice]]-Sales_Data[[#This Row],[UnitCost]]</f>
        <v>5500</v>
      </c>
      <c r="N1317" s="7">
        <f>Sales_Data[[#This Row],[Gross Revenue]]-Sales_Data[[#This Row],[Discount Amount ]]</f>
        <v>684500</v>
      </c>
      <c r="O1317" s="7">
        <f>Sales_Data[[#This Row],[OrderQuantity]] *Sales_Data[[#This Row],[UnitCost]]</f>
        <v>437000</v>
      </c>
      <c r="P1317" s="7">
        <f>Sales_Data[[#This Row],[ItemCost]] +Sales_Data[[#This Row],[ShippingCost]]</f>
        <v>437209.4</v>
      </c>
      <c r="Q1317" s="7">
        <f>Sales_Data[[#This Row],[Gross Revenue]]-Sales_Data[[#This Row],[TotalFinancialCost]]</f>
        <v>252790.59999999998</v>
      </c>
      <c r="R1317" s="7">
        <f>Sales_Data[[#This Row],[Actul Bill Amount]]-Sales_Data[[#This Row],[ShippingCost]]</f>
        <v>684290.6</v>
      </c>
      <c r="S1317">
        <v>529</v>
      </c>
      <c r="T1317">
        <v>209.4</v>
      </c>
      <c r="U1317" t="s">
        <v>53</v>
      </c>
      <c r="V1317">
        <v>9500</v>
      </c>
      <c r="W1317" t="s">
        <v>27</v>
      </c>
      <c r="X1317" t="str">
        <f t="shared" si="41"/>
        <v>Mumbai</v>
      </c>
    </row>
    <row r="1318" spans="1:24" x14ac:dyDescent="0.4">
      <c r="A1318">
        <v>101317</v>
      </c>
      <c r="B1318" s="5">
        <v>45772.388888888891</v>
      </c>
      <c r="C1318" s="3" t="str">
        <f>TEXT(Sales_Data[[#This Row],[OrderDate]],"mmmm")</f>
        <v>April</v>
      </c>
      <c r="D1318" s="3" t="str">
        <f t="shared" si="40"/>
        <v>2025</v>
      </c>
      <c r="E1318" t="s">
        <v>19</v>
      </c>
      <c r="F1318" t="s">
        <v>14</v>
      </c>
      <c r="G1318" t="s">
        <v>29</v>
      </c>
      <c r="H1318" t="s">
        <v>16</v>
      </c>
      <c r="I1318" t="s">
        <v>100</v>
      </c>
      <c r="J1318">
        <v>6</v>
      </c>
      <c r="K1318">
        <v>3200</v>
      </c>
      <c r="L1318" s="7">
        <f>Sales_Data[[#This Row],[OrderQuantity]] *Sales_Data[[#This Row],[UnitPrice]]</f>
        <v>19200</v>
      </c>
      <c r="M1318" s="7">
        <f>Sales_Data[[#This Row],[UnitPrice]]-Sales_Data[[#This Row],[UnitCost]]</f>
        <v>1200</v>
      </c>
      <c r="N1318" s="7">
        <f>Sales_Data[[#This Row],[Gross Revenue]]-Sales_Data[[#This Row],[Discount Amount ]]</f>
        <v>18000</v>
      </c>
      <c r="O1318" s="7">
        <f>Sales_Data[[#This Row],[OrderQuantity]] *Sales_Data[[#This Row],[UnitCost]]</f>
        <v>12000</v>
      </c>
      <c r="P1318" s="7">
        <f>Sales_Data[[#This Row],[ItemCost]] +Sales_Data[[#This Row],[ShippingCost]]</f>
        <v>12975.56</v>
      </c>
      <c r="Q1318" s="7">
        <f>Sales_Data[[#This Row],[Gross Revenue]]-Sales_Data[[#This Row],[TotalFinancialCost]]</f>
        <v>6224.4400000000005</v>
      </c>
      <c r="R1318" s="7">
        <f>Sales_Data[[#This Row],[Actul Bill Amount]]-Sales_Data[[#This Row],[ShippingCost]]</f>
        <v>17024.439999999999</v>
      </c>
      <c r="S1318">
        <v>1043</v>
      </c>
      <c r="T1318">
        <v>975.56</v>
      </c>
      <c r="U1318" t="s">
        <v>17</v>
      </c>
      <c r="V1318">
        <v>2000</v>
      </c>
      <c r="W1318" t="s">
        <v>18</v>
      </c>
      <c r="X1318" t="str">
        <f t="shared" si="41"/>
        <v>Bengaluru</v>
      </c>
    </row>
    <row r="1319" spans="1:24" x14ac:dyDescent="0.4">
      <c r="A1319">
        <v>101318</v>
      </c>
      <c r="B1319" s="5">
        <v>45866.363888888889</v>
      </c>
      <c r="C1319" s="3" t="str">
        <f>TEXT(Sales_Data[[#This Row],[OrderDate]],"mmmm")</f>
        <v>July</v>
      </c>
      <c r="D1319" s="3" t="str">
        <f t="shared" si="40"/>
        <v>2025</v>
      </c>
      <c r="E1319" t="s">
        <v>13</v>
      </c>
      <c r="F1319" t="s">
        <v>28</v>
      </c>
      <c r="G1319" t="s">
        <v>15</v>
      </c>
      <c r="H1319" t="s">
        <v>20</v>
      </c>
      <c r="I1319" t="s">
        <v>100</v>
      </c>
      <c r="J1319">
        <v>23</v>
      </c>
      <c r="K1319">
        <v>450</v>
      </c>
      <c r="L1319" s="7">
        <f>Sales_Data[[#This Row],[OrderQuantity]] *Sales_Data[[#This Row],[UnitPrice]]</f>
        <v>10350</v>
      </c>
      <c r="M1319" s="7">
        <f>Sales_Data[[#This Row],[UnitPrice]]-Sales_Data[[#This Row],[UnitCost]]</f>
        <v>250</v>
      </c>
      <c r="N1319" s="7">
        <f>Sales_Data[[#This Row],[Gross Revenue]]-Sales_Data[[#This Row],[Discount Amount ]]</f>
        <v>10100</v>
      </c>
      <c r="O1319" s="7">
        <f>Sales_Data[[#This Row],[OrderQuantity]] *Sales_Data[[#This Row],[UnitCost]]</f>
        <v>4600</v>
      </c>
      <c r="P1319" s="7">
        <f>Sales_Data[[#This Row],[ItemCost]] +Sales_Data[[#This Row],[ShippingCost]]</f>
        <v>5492.95</v>
      </c>
      <c r="Q1319" s="7">
        <f>Sales_Data[[#This Row],[Gross Revenue]]-Sales_Data[[#This Row],[TotalFinancialCost]]</f>
        <v>4857.05</v>
      </c>
      <c r="R1319" s="7">
        <f>Sales_Data[[#This Row],[Actul Bill Amount]]-Sales_Data[[#This Row],[ShippingCost]]</f>
        <v>9207.0499999999993</v>
      </c>
      <c r="S1319">
        <v>996</v>
      </c>
      <c r="T1319">
        <v>892.95</v>
      </c>
      <c r="U1319" t="s">
        <v>30</v>
      </c>
      <c r="V1319">
        <v>200</v>
      </c>
      <c r="W1319" t="s">
        <v>22</v>
      </c>
      <c r="X1319" t="str">
        <f t="shared" si="41"/>
        <v>Nagpur</v>
      </c>
    </row>
    <row r="1320" spans="1:24" x14ac:dyDescent="0.4">
      <c r="A1320">
        <v>101319</v>
      </c>
      <c r="B1320" s="5">
        <v>45671.525694444441</v>
      </c>
      <c r="C1320" s="3" t="str">
        <f>TEXT(Sales_Data[[#This Row],[OrderDate]],"mmmm")</f>
        <v>January</v>
      </c>
      <c r="D1320" s="3" t="str">
        <f t="shared" si="40"/>
        <v>2025</v>
      </c>
      <c r="E1320" t="s">
        <v>42</v>
      </c>
      <c r="F1320" t="s">
        <v>35</v>
      </c>
      <c r="G1320" t="s">
        <v>15</v>
      </c>
      <c r="H1320" t="s">
        <v>20</v>
      </c>
      <c r="I1320" t="s">
        <v>100</v>
      </c>
      <c r="J1320">
        <v>40</v>
      </c>
      <c r="K1320">
        <v>12000</v>
      </c>
      <c r="L1320" s="7">
        <f>Sales_Data[[#This Row],[OrderQuantity]] *Sales_Data[[#This Row],[UnitPrice]]</f>
        <v>480000</v>
      </c>
      <c r="M1320" s="7">
        <f>Sales_Data[[#This Row],[UnitPrice]]-Sales_Data[[#This Row],[UnitCost]]</f>
        <v>4000</v>
      </c>
      <c r="N1320" s="7">
        <f>Sales_Data[[#This Row],[Gross Revenue]]-Sales_Data[[#This Row],[Discount Amount ]]</f>
        <v>476000</v>
      </c>
      <c r="O1320" s="7">
        <f>Sales_Data[[#This Row],[OrderQuantity]] *Sales_Data[[#This Row],[UnitCost]]</f>
        <v>320000</v>
      </c>
      <c r="P1320" s="7">
        <f>Sales_Data[[#This Row],[ItemCost]] +Sales_Data[[#This Row],[ShippingCost]]</f>
        <v>320747.90000000002</v>
      </c>
      <c r="Q1320" s="7">
        <f>Sales_Data[[#This Row],[Gross Revenue]]-Sales_Data[[#This Row],[TotalFinancialCost]]</f>
        <v>159252.09999999998</v>
      </c>
      <c r="R1320" s="7">
        <f>Sales_Data[[#This Row],[Actul Bill Amount]]-Sales_Data[[#This Row],[ShippingCost]]</f>
        <v>475252.1</v>
      </c>
      <c r="S1320">
        <v>375</v>
      </c>
      <c r="T1320">
        <v>747.9</v>
      </c>
      <c r="U1320" t="s">
        <v>36</v>
      </c>
      <c r="V1320">
        <v>8000</v>
      </c>
      <c r="W1320" t="s">
        <v>22</v>
      </c>
      <c r="X1320" t="str">
        <f t="shared" si="41"/>
        <v>Nagpur</v>
      </c>
    </row>
    <row r="1321" spans="1:24" x14ac:dyDescent="0.4">
      <c r="A1321">
        <v>101320</v>
      </c>
      <c r="B1321" s="5">
        <v>45666.488194444442</v>
      </c>
      <c r="C1321" s="3" t="str">
        <f>TEXT(Sales_Data[[#This Row],[OrderDate]],"mmmm")</f>
        <v>January</v>
      </c>
      <c r="D1321" s="3" t="str">
        <f t="shared" si="40"/>
        <v>2025</v>
      </c>
      <c r="E1321" t="s">
        <v>34</v>
      </c>
      <c r="F1321" t="s">
        <v>28</v>
      </c>
      <c r="G1321" t="s">
        <v>31</v>
      </c>
      <c r="H1321" t="s">
        <v>20</v>
      </c>
      <c r="I1321" t="s">
        <v>100</v>
      </c>
      <c r="J1321">
        <v>24</v>
      </c>
      <c r="K1321">
        <v>450</v>
      </c>
      <c r="L1321" s="7">
        <f>Sales_Data[[#This Row],[OrderQuantity]] *Sales_Data[[#This Row],[UnitPrice]]</f>
        <v>10800</v>
      </c>
      <c r="M1321" s="7">
        <f>Sales_Data[[#This Row],[UnitPrice]]-Sales_Data[[#This Row],[UnitCost]]</f>
        <v>250</v>
      </c>
      <c r="N1321" s="7">
        <f>Sales_Data[[#This Row],[Gross Revenue]]-Sales_Data[[#This Row],[Discount Amount ]]</f>
        <v>10550</v>
      </c>
      <c r="O1321" s="7">
        <f>Sales_Data[[#This Row],[OrderQuantity]] *Sales_Data[[#This Row],[UnitCost]]</f>
        <v>4800</v>
      </c>
      <c r="P1321" s="7">
        <f>Sales_Data[[#This Row],[ItemCost]] +Sales_Data[[#This Row],[ShippingCost]]</f>
        <v>5469.28</v>
      </c>
      <c r="Q1321" s="7">
        <f>Sales_Data[[#This Row],[Gross Revenue]]-Sales_Data[[#This Row],[TotalFinancialCost]]</f>
        <v>5330.72</v>
      </c>
      <c r="R1321" s="7">
        <f>Sales_Data[[#This Row],[Actul Bill Amount]]-Sales_Data[[#This Row],[ShippingCost]]</f>
        <v>9880.7199999999993</v>
      </c>
      <c r="S1321">
        <v>821</v>
      </c>
      <c r="T1321">
        <v>669.28</v>
      </c>
      <c r="U1321" t="s">
        <v>30</v>
      </c>
      <c r="V1321">
        <v>200</v>
      </c>
      <c r="W1321" t="s">
        <v>22</v>
      </c>
      <c r="X1321" t="str">
        <f t="shared" si="41"/>
        <v>Nagpur</v>
      </c>
    </row>
    <row r="1322" spans="1:24" x14ac:dyDescent="0.4">
      <c r="A1322">
        <v>101321</v>
      </c>
      <c r="B1322" s="5">
        <v>45697.340277777781</v>
      </c>
      <c r="C1322" s="3" t="str">
        <f>TEXT(Sales_Data[[#This Row],[OrderDate]],"mmmm")</f>
        <v>February</v>
      </c>
      <c r="D1322" s="3" t="str">
        <f t="shared" si="40"/>
        <v>2025</v>
      </c>
      <c r="E1322" t="s">
        <v>42</v>
      </c>
      <c r="F1322" t="s">
        <v>46</v>
      </c>
      <c r="G1322" t="s">
        <v>15</v>
      </c>
      <c r="H1322" t="s">
        <v>20</v>
      </c>
      <c r="I1322" t="s">
        <v>100</v>
      </c>
      <c r="J1322">
        <v>31</v>
      </c>
      <c r="K1322">
        <v>15000</v>
      </c>
      <c r="L1322" s="7">
        <f>Sales_Data[[#This Row],[OrderQuantity]] *Sales_Data[[#This Row],[UnitPrice]]</f>
        <v>465000</v>
      </c>
      <c r="M1322" s="7">
        <f>Sales_Data[[#This Row],[UnitPrice]]-Sales_Data[[#This Row],[UnitCost]]</f>
        <v>5500</v>
      </c>
      <c r="N1322" s="7">
        <f>Sales_Data[[#This Row],[Gross Revenue]]-Sales_Data[[#This Row],[Discount Amount ]]</f>
        <v>459500</v>
      </c>
      <c r="O1322" s="7">
        <f>Sales_Data[[#This Row],[OrderQuantity]] *Sales_Data[[#This Row],[UnitCost]]</f>
        <v>294500</v>
      </c>
      <c r="P1322" s="7">
        <f>Sales_Data[[#This Row],[ItemCost]] +Sales_Data[[#This Row],[ShippingCost]]</f>
        <v>295150.87</v>
      </c>
      <c r="Q1322" s="7">
        <f>Sales_Data[[#This Row],[Gross Revenue]]-Sales_Data[[#This Row],[TotalFinancialCost]]</f>
        <v>169849.13</v>
      </c>
      <c r="R1322" s="7">
        <f>Sales_Data[[#This Row],[Actul Bill Amount]]-Sales_Data[[#This Row],[ShippingCost]]</f>
        <v>458849.13</v>
      </c>
      <c r="S1322">
        <v>936</v>
      </c>
      <c r="T1322">
        <v>650.87</v>
      </c>
      <c r="U1322" t="s">
        <v>53</v>
      </c>
      <c r="V1322">
        <v>9500</v>
      </c>
      <c r="W1322" t="s">
        <v>22</v>
      </c>
      <c r="X1322" t="str">
        <f t="shared" si="41"/>
        <v>Nagpur</v>
      </c>
    </row>
    <row r="1323" spans="1:24" x14ac:dyDescent="0.4">
      <c r="A1323">
        <v>101322</v>
      </c>
      <c r="B1323" s="5">
        <v>45894.757638888892</v>
      </c>
      <c r="C1323" s="3" t="str">
        <f>TEXT(Sales_Data[[#This Row],[OrderDate]],"mmmm")</f>
        <v>August</v>
      </c>
      <c r="D1323" s="3" t="str">
        <f t="shared" si="40"/>
        <v>2025</v>
      </c>
      <c r="E1323" t="s">
        <v>39</v>
      </c>
      <c r="F1323" t="s">
        <v>46</v>
      </c>
      <c r="G1323" t="s">
        <v>15</v>
      </c>
      <c r="H1323" t="s">
        <v>20</v>
      </c>
      <c r="I1323" t="s">
        <v>100</v>
      </c>
      <c r="J1323">
        <v>36</v>
      </c>
      <c r="K1323">
        <v>15000</v>
      </c>
      <c r="L1323" s="7">
        <f>Sales_Data[[#This Row],[OrderQuantity]] *Sales_Data[[#This Row],[UnitPrice]]</f>
        <v>540000</v>
      </c>
      <c r="M1323" s="7">
        <f>Sales_Data[[#This Row],[UnitPrice]]-Sales_Data[[#This Row],[UnitCost]]</f>
        <v>5500</v>
      </c>
      <c r="N1323" s="7">
        <f>Sales_Data[[#This Row],[Gross Revenue]]-Sales_Data[[#This Row],[Discount Amount ]]</f>
        <v>534500</v>
      </c>
      <c r="O1323" s="7">
        <f>Sales_Data[[#This Row],[OrderQuantity]] *Sales_Data[[#This Row],[UnitCost]]</f>
        <v>342000</v>
      </c>
      <c r="P1323" s="7">
        <f>Sales_Data[[#This Row],[ItemCost]] +Sales_Data[[#This Row],[ShippingCost]]</f>
        <v>342716.04</v>
      </c>
      <c r="Q1323" s="7">
        <f>Sales_Data[[#This Row],[Gross Revenue]]-Sales_Data[[#This Row],[TotalFinancialCost]]</f>
        <v>197283.96000000002</v>
      </c>
      <c r="R1323" s="7">
        <f>Sales_Data[[#This Row],[Actul Bill Amount]]-Sales_Data[[#This Row],[ShippingCost]]</f>
        <v>533783.96</v>
      </c>
      <c r="S1323">
        <v>1025</v>
      </c>
      <c r="T1323">
        <v>716.04</v>
      </c>
      <c r="U1323" t="s">
        <v>53</v>
      </c>
      <c r="V1323">
        <v>9500</v>
      </c>
      <c r="W1323" t="s">
        <v>22</v>
      </c>
      <c r="X1323" t="str">
        <f t="shared" si="41"/>
        <v>Nagpur</v>
      </c>
    </row>
    <row r="1324" spans="1:24" x14ac:dyDescent="0.4">
      <c r="A1324">
        <v>101323</v>
      </c>
      <c r="B1324" s="5">
        <v>45938.142361111109</v>
      </c>
      <c r="C1324" s="3" t="str">
        <f>TEXT(Sales_Data[[#This Row],[OrderDate]],"mmmm")</f>
        <v>October</v>
      </c>
      <c r="D1324" s="3" t="str">
        <f t="shared" si="40"/>
        <v>2025</v>
      </c>
      <c r="E1324" t="s">
        <v>34</v>
      </c>
      <c r="F1324" t="s">
        <v>40</v>
      </c>
      <c r="G1324" t="s">
        <v>31</v>
      </c>
      <c r="H1324" t="s">
        <v>32</v>
      </c>
      <c r="I1324" t="s">
        <v>100</v>
      </c>
      <c r="J1324">
        <v>24</v>
      </c>
      <c r="K1324">
        <v>1500</v>
      </c>
      <c r="L1324" s="7">
        <f>Sales_Data[[#This Row],[OrderQuantity]] *Sales_Data[[#This Row],[UnitPrice]]</f>
        <v>36000</v>
      </c>
      <c r="M1324" s="7">
        <f>Sales_Data[[#This Row],[UnitPrice]]-Sales_Data[[#This Row],[UnitCost]]</f>
        <v>700</v>
      </c>
      <c r="N1324" s="7">
        <f>Sales_Data[[#This Row],[Gross Revenue]]-Sales_Data[[#This Row],[Discount Amount ]]</f>
        <v>35300</v>
      </c>
      <c r="O1324" s="7">
        <f>Sales_Data[[#This Row],[OrderQuantity]] *Sales_Data[[#This Row],[UnitCost]]</f>
        <v>19200</v>
      </c>
      <c r="P1324" s="7">
        <f>Sales_Data[[#This Row],[ItemCost]] +Sales_Data[[#This Row],[ShippingCost]]</f>
        <v>20108.87</v>
      </c>
      <c r="Q1324" s="7">
        <f>Sales_Data[[#This Row],[Gross Revenue]]-Sales_Data[[#This Row],[TotalFinancialCost]]</f>
        <v>15891.130000000001</v>
      </c>
      <c r="R1324" s="7">
        <f>Sales_Data[[#This Row],[Actul Bill Amount]]-Sales_Data[[#This Row],[ShippingCost]]</f>
        <v>34391.129999999997</v>
      </c>
      <c r="S1324">
        <v>587</v>
      </c>
      <c r="T1324">
        <v>908.87</v>
      </c>
      <c r="U1324" t="s">
        <v>52</v>
      </c>
      <c r="V1324">
        <v>800</v>
      </c>
      <c r="W1324" t="s">
        <v>33</v>
      </c>
      <c r="X1324" t="str">
        <f t="shared" si="41"/>
        <v>Delhi</v>
      </c>
    </row>
    <row r="1325" spans="1:24" x14ac:dyDescent="0.4">
      <c r="A1325">
        <v>101324</v>
      </c>
      <c r="B1325" s="5">
        <v>46016.017361111109</v>
      </c>
      <c r="C1325" s="3" t="str">
        <f>TEXT(Sales_Data[[#This Row],[OrderDate]],"mmmm")</f>
        <v>December</v>
      </c>
      <c r="D1325" s="3" t="str">
        <f t="shared" si="40"/>
        <v>2025</v>
      </c>
      <c r="E1325" t="s">
        <v>45</v>
      </c>
      <c r="F1325" t="s">
        <v>14</v>
      </c>
      <c r="G1325" t="s">
        <v>31</v>
      </c>
      <c r="H1325" t="s">
        <v>32</v>
      </c>
      <c r="I1325" t="s">
        <v>100</v>
      </c>
      <c r="J1325">
        <v>38</v>
      </c>
      <c r="K1325">
        <v>3200</v>
      </c>
      <c r="L1325" s="7">
        <f>Sales_Data[[#This Row],[OrderQuantity]] *Sales_Data[[#This Row],[UnitPrice]]</f>
        <v>121600</v>
      </c>
      <c r="M1325" s="7">
        <f>Sales_Data[[#This Row],[UnitPrice]]-Sales_Data[[#This Row],[UnitCost]]</f>
        <v>1200</v>
      </c>
      <c r="N1325" s="7">
        <f>Sales_Data[[#This Row],[Gross Revenue]]-Sales_Data[[#This Row],[Discount Amount ]]</f>
        <v>120400</v>
      </c>
      <c r="O1325" s="7">
        <f>Sales_Data[[#This Row],[OrderQuantity]] *Sales_Data[[#This Row],[UnitCost]]</f>
        <v>76000</v>
      </c>
      <c r="P1325" s="7">
        <f>Sales_Data[[#This Row],[ItemCost]] +Sales_Data[[#This Row],[ShippingCost]]</f>
        <v>77700.78</v>
      </c>
      <c r="Q1325" s="7">
        <f>Sales_Data[[#This Row],[Gross Revenue]]-Sales_Data[[#This Row],[TotalFinancialCost]]</f>
        <v>43899.22</v>
      </c>
      <c r="R1325" s="7">
        <f>Sales_Data[[#This Row],[Actul Bill Amount]]-Sales_Data[[#This Row],[ShippingCost]]</f>
        <v>118699.22</v>
      </c>
      <c r="S1325">
        <v>996</v>
      </c>
      <c r="T1325">
        <v>1700.78</v>
      </c>
      <c r="U1325" t="s">
        <v>17</v>
      </c>
      <c r="V1325">
        <v>2000</v>
      </c>
      <c r="W1325" t="s">
        <v>33</v>
      </c>
      <c r="X1325" t="str">
        <f t="shared" si="41"/>
        <v>Delhi</v>
      </c>
    </row>
    <row r="1326" spans="1:24" x14ac:dyDescent="0.4">
      <c r="A1326">
        <v>101325</v>
      </c>
      <c r="B1326" s="5">
        <v>45858.522916666669</v>
      </c>
      <c r="C1326" s="3" t="str">
        <f>TEXT(Sales_Data[[#This Row],[OrderDate]],"mmmm")</f>
        <v>July</v>
      </c>
      <c r="D1326" s="3" t="str">
        <f t="shared" si="40"/>
        <v>2025</v>
      </c>
      <c r="E1326" t="s">
        <v>13</v>
      </c>
      <c r="F1326" t="s">
        <v>46</v>
      </c>
      <c r="G1326" t="s">
        <v>15</v>
      </c>
      <c r="H1326" t="s">
        <v>16</v>
      </c>
      <c r="I1326" t="s">
        <v>100</v>
      </c>
      <c r="J1326">
        <v>19</v>
      </c>
      <c r="K1326">
        <v>15000</v>
      </c>
      <c r="L1326" s="7">
        <f>Sales_Data[[#This Row],[OrderQuantity]] *Sales_Data[[#This Row],[UnitPrice]]</f>
        <v>285000</v>
      </c>
      <c r="M1326" s="7">
        <f>Sales_Data[[#This Row],[UnitPrice]]-Sales_Data[[#This Row],[UnitCost]]</f>
        <v>5500</v>
      </c>
      <c r="N1326" s="7">
        <f>Sales_Data[[#This Row],[Gross Revenue]]-Sales_Data[[#This Row],[Discount Amount ]]</f>
        <v>279500</v>
      </c>
      <c r="O1326" s="7">
        <f>Sales_Data[[#This Row],[OrderQuantity]] *Sales_Data[[#This Row],[UnitCost]]</f>
        <v>180500</v>
      </c>
      <c r="P1326" s="7">
        <f>Sales_Data[[#This Row],[ItemCost]] +Sales_Data[[#This Row],[ShippingCost]]</f>
        <v>181115.72</v>
      </c>
      <c r="Q1326" s="7">
        <f>Sales_Data[[#This Row],[Gross Revenue]]-Sales_Data[[#This Row],[TotalFinancialCost]]</f>
        <v>103884.28</v>
      </c>
      <c r="R1326" s="7">
        <f>Sales_Data[[#This Row],[Actul Bill Amount]]-Sales_Data[[#This Row],[ShippingCost]]</f>
        <v>278884.28000000003</v>
      </c>
      <c r="S1326">
        <v>1098</v>
      </c>
      <c r="T1326">
        <v>615.72</v>
      </c>
      <c r="U1326" t="s">
        <v>53</v>
      </c>
      <c r="V1326">
        <v>9500</v>
      </c>
      <c r="W1326" t="s">
        <v>18</v>
      </c>
      <c r="X1326" t="str">
        <f t="shared" si="41"/>
        <v>Bengaluru</v>
      </c>
    </row>
    <row r="1327" spans="1:24" x14ac:dyDescent="0.4">
      <c r="A1327">
        <v>101326</v>
      </c>
      <c r="B1327" s="5">
        <v>45903.052083333336</v>
      </c>
      <c r="C1327" s="3" t="str">
        <f>TEXT(Sales_Data[[#This Row],[OrderDate]],"mmmm")</f>
        <v>September</v>
      </c>
      <c r="D1327" s="3" t="str">
        <f t="shared" si="40"/>
        <v>2025</v>
      </c>
      <c r="E1327" t="s">
        <v>45</v>
      </c>
      <c r="F1327" t="s">
        <v>28</v>
      </c>
      <c r="G1327" t="s">
        <v>15</v>
      </c>
      <c r="H1327" t="s">
        <v>20</v>
      </c>
      <c r="I1327" t="s">
        <v>100</v>
      </c>
      <c r="J1327">
        <v>70</v>
      </c>
      <c r="K1327">
        <v>2500</v>
      </c>
      <c r="L1327" s="7">
        <f>Sales_Data[[#This Row],[OrderQuantity]] *Sales_Data[[#This Row],[UnitPrice]]</f>
        <v>175000</v>
      </c>
      <c r="M1327" s="7">
        <f>Sales_Data[[#This Row],[UnitPrice]]-Sales_Data[[#This Row],[UnitCost]]</f>
        <v>1000</v>
      </c>
      <c r="N1327" s="7">
        <f>Sales_Data[[#This Row],[Gross Revenue]]-Sales_Data[[#This Row],[Discount Amount ]]</f>
        <v>174000</v>
      </c>
      <c r="O1327" s="7">
        <f>Sales_Data[[#This Row],[OrderQuantity]] *Sales_Data[[#This Row],[UnitCost]]</f>
        <v>105000</v>
      </c>
      <c r="P1327" s="7">
        <f>Sales_Data[[#This Row],[ItemCost]] +Sales_Data[[#This Row],[ShippingCost]]</f>
        <v>105584.09</v>
      </c>
      <c r="Q1327" s="7">
        <f>Sales_Data[[#This Row],[Gross Revenue]]-Sales_Data[[#This Row],[TotalFinancialCost]]</f>
        <v>69415.91</v>
      </c>
      <c r="R1327" s="7">
        <f>Sales_Data[[#This Row],[Actul Bill Amount]]-Sales_Data[[#This Row],[ShippingCost]]</f>
        <v>173415.91</v>
      </c>
      <c r="S1327">
        <v>1011</v>
      </c>
      <c r="T1327">
        <v>584.09</v>
      </c>
      <c r="U1327" t="s">
        <v>54</v>
      </c>
      <c r="V1327">
        <v>1500</v>
      </c>
      <c r="W1327" t="s">
        <v>22</v>
      </c>
      <c r="X1327" t="str">
        <f t="shared" si="41"/>
        <v>Nagpur</v>
      </c>
    </row>
    <row r="1328" spans="1:24" x14ac:dyDescent="0.4">
      <c r="A1328">
        <v>101327</v>
      </c>
      <c r="B1328" s="5">
        <v>45935.301388888889</v>
      </c>
      <c r="C1328" s="3" t="str">
        <f>TEXT(Sales_Data[[#This Row],[OrderDate]],"mmmm")</f>
        <v>October</v>
      </c>
      <c r="D1328" s="3" t="str">
        <f t="shared" si="40"/>
        <v>2025</v>
      </c>
      <c r="E1328" t="s">
        <v>23</v>
      </c>
      <c r="F1328" t="s">
        <v>35</v>
      </c>
      <c r="G1328" t="s">
        <v>31</v>
      </c>
      <c r="H1328" t="s">
        <v>37</v>
      </c>
      <c r="I1328" t="s">
        <v>100</v>
      </c>
      <c r="J1328">
        <v>62</v>
      </c>
      <c r="K1328">
        <v>12000</v>
      </c>
      <c r="L1328" s="7">
        <f>Sales_Data[[#This Row],[OrderQuantity]] *Sales_Data[[#This Row],[UnitPrice]]</f>
        <v>744000</v>
      </c>
      <c r="M1328" s="7">
        <f>Sales_Data[[#This Row],[UnitPrice]]-Sales_Data[[#This Row],[UnitCost]]</f>
        <v>4000</v>
      </c>
      <c r="N1328" s="7">
        <f>Sales_Data[[#This Row],[Gross Revenue]]-Sales_Data[[#This Row],[Discount Amount ]]</f>
        <v>740000</v>
      </c>
      <c r="O1328" s="7">
        <f>Sales_Data[[#This Row],[OrderQuantity]] *Sales_Data[[#This Row],[UnitCost]]</f>
        <v>496000</v>
      </c>
      <c r="P1328" s="7">
        <f>Sales_Data[[#This Row],[ItemCost]] +Sales_Data[[#This Row],[ShippingCost]]</f>
        <v>496578.78</v>
      </c>
      <c r="Q1328" s="7">
        <f>Sales_Data[[#This Row],[Gross Revenue]]-Sales_Data[[#This Row],[TotalFinancialCost]]</f>
        <v>247421.21999999997</v>
      </c>
      <c r="R1328" s="7">
        <f>Sales_Data[[#This Row],[Actul Bill Amount]]-Sales_Data[[#This Row],[ShippingCost]]</f>
        <v>739421.22</v>
      </c>
      <c r="S1328">
        <v>1057</v>
      </c>
      <c r="T1328">
        <v>578.78</v>
      </c>
      <c r="U1328" t="s">
        <v>36</v>
      </c>
      <c r="V1328">
        <v>8000</v>
      </c>
      <c r="W1328" t="s">
        <v>38</v>
      </c>
      <c r="X1328" t="str">
        <f t="shared" si="41"/>
        <v>Kolkata</v>
      </c>
    </row>
    <row r="1329" spans="1:24" x14ac:dyDescent="0.4">
      <c r="A1329">
        <v>101328</v>
      </c>
      <c r="B1329" s="5">
        <v>45892.461805555555</v>
      </c>
      <c r="C1329" s="3" t="str">
        <f>TEXT(Sales_Data[[#This Row],[OrderDate]],"mmmm")</f>
        <v>August</v>
      </c>
      <c r="D1329" s="3" t="str">
        <f t="shared" si="40"/>
        <v>2025</v>
      </c>
      <c r="E1329" t="s">
        <v>19</v>
      </c>
      <c r="F1329" t="s">
        <v>28</v>
      </c>
      <c r="G1329" t="s">
        <v>15</v>
      </c>
      <c r="H1329" t="s">
        <v>25</v>
      </c>
      <c r="I1329" t="s">
        <v>100</v>
      </c>
      <c r="J1329">
        <v>78</v>
      </c>
      <c r="K1329">
        <v>450</v>
      </c>
      <c r="L1329" s="7">
        <f>Sales_Data[[#This Row],[OrderQuantity]] *Sales_Data[[#This Row],[UnitPrice]]</f>
        <v>35100</v>
      </c>
      <c r="M1329" s="7">
        <f>Sales_Data[[#This Row],[UnitPrice]]-Sales_Data[[#This Row],[UnitCost]]</f>
        <v>250</v>
      </c>
      <c r="N1329" s="7">
        <f>Sales_Data[[#This Row],[Gross Revenue]]-Sales_Data[[#This Row],[Discount Amount ]]</f>
        <v>34850</v>
      </c>
      <c r="O1329" s="7">
        <f>Sales_Data[[#This Row],[OrderQuantity]] *Sales_Data[[#This Row],[UnitCost]]</f>
        <v>15600</v>
      </c>
      <c r="P1329" s="7">
        <f>Sales_Data[[#This Row],[ItemCost]] +Sales_Data[[#This Row],[ShippingCost]]</f>
        <v>15987.63</v>
      </c>
      <c r="Q1329" s="7">
        <f>Sales_Data[[#This Row],[Gross Revenue]]-Sales_Data[[#This Row],[TotalFinancialCost]]</f>
        <v>19112.370000000003</v>
      </c>
      <c r="R1329" s="7">
        <f>Sales_Data[[#This Row],[Actul Bill Amount]]-Sales_Data[[#This Row],[ShippingCost]]</f>
        <v>34462.370000000003</v>
      </c>
      <c r="S1329">
        <v>555</v>
      </c>
      <c r="T1329">
        <v>387.63</v>
      </c>
      <c r="U1329" t="s">
        <v>30</v>
      </c>
      <c r="V1329">
        <v>200</v>
      </c>
      <c r="W1329" t="s">
        <v>27</v>
      </c>
      <c r="X1329" t="str">
        <f t="shared" si="41"/>
        <v>Mumbai</v>
      </c>
    </row>
    <row r="1330" spans="1:24" x14ac:dyDescent="0.4">
      <c r="A1330">
        <v>101329</v>
      </c>
      <c r="B1330" s="5">
        <v>45661.506249999999</v>
      </c>
      <c r="C1330" s="3" t="str">
        <f>TEXT(Sales_Data[[#This Row],[OrderDate]],"mmmm")</f>
        <v>January</v>
      </c>
      <c r="D1330" s="3" t="str">
        <f t="shared" si="40"/>
        <v>2025</v>
      </c>
      <c r="E1330" t="s">
        <v>34</v>
      </c>
      <c r="F1330" t="s">
        <v>28</v>
      </c>
      <c r="G1330" t="s">
        <v>15</v>
      </c>
      <c r="H1330" t="s">
        <v>37</v>
      </c>
      <c r="I1330" t="s">
        <v>100</v>
      </c>
      <c r="J1330">
        <v>53</v>
      </c>
      <c r="K1330">
        <v>450</v>
      </c>
      <c r="L1330" s="7">
        <f>Sales_Data[[#This Row],[OrderQuantity]] *Sales_Data[[#This Row],[UnitPrice]]</f>
        <v>23850</v>
      </c>
      <c r="M1330" s="7">
        <f>Sales_Data[[#This Row],[UnitPrice]]-Sales_Data[[#This Row],[UnitCost]]</f>
        <v>250</v>
      </c>
      <c r="N1330" s="7">
        <f>Sales_Data[[#This Row],[Gross Revenue]]-Sales_Data[[#This Row],[Discount Amount ]]</f>
        <v>23600</v>
      </c>
      <c r="O1330" s="7">
        <f>Sales_Data[[#This Row],[OrderQuantity]] *Sales_Data[[#This Row],[UnitCost]]</f>
        <v>10600</v>
      </c>
      <c r="P1330" s="7">
        <f>Sales_Data[[#This Row],[ItemCost]] +Sales_Data[[#This Row],[ShippingCost]]</f>
        <v>11171.47</v>
      </c>
      <c r="Q1330" s="7">
        <f>Sales_Data[[#This Row],[Gross Revenue]]-Sales_Data[[#This Row],[TotalFinancialCost]]</f>
        <v>12678.53</v>
      </c>
      <c r="R1330" s="7">
        <f>Sales_Data[[#This Row],[Actul Bill Amount]]-Sales_Data[[#This Row],[ShippingCost]]</f>
        <v>23028.53</v>
      </c>
      <c r="S1330">
        <v>1161</v>
      </c>
      <c r="T1330">
        <v>571.47</v>
      </c>
      <c r="U1330" t="s">
        <v>30</v>
      </c>
      <c r="V1330">
        <v>200</v>
      </c>
      <c r="W1330" t="s">
        <v>38</v>
      </c>
      <c r="X1330" t="str">
        <f t="shared" si="41"/>
        <v>Kolkata</v>
      </c>
    </row>
    <row r="1331" spans="1:24" x14ac:dyDescent="0.4">
      <c r="A1331">
        <v>101330</v>
      </c>
      <c r="B1331" s="5">
        <v>45811.532638888886</v>
      </c>
      <c r="C1331" s="3" t="str">
        <f>TEXT(Sales_Data[[#This Row],[OrderDate]],"mmmm")</f>
        <v>June</v>
      </c>
      <c r="D1331" s="3" t="str">
        <f t="shared" si="40"/>
        <v>2025</v>
      </c>
      <c r="E1331" t="s">
        <v>42</v>
      </c>
      <c r="F1331" t="s">
        <v>28</v>
      </c>
      <c r="G1331" t="s">
        <v>15</v>
      </c>
      <c r="H1331" t="s">
        <v>20</v>
      </c>
      <c r="I1331" t="s">
        <v>100</v>
      </c>
      <c r="J1331">
        <v>68</v>
      </c>
      <c r="K1331">
        <v>2500</v>
      </c>
      <c r="L1331" s="7">
        <f>Sales_Data[[#This Row],[OrderQuantity]] *Sales_Data[[#This Row],[UnitPrice]]</f>
        <v>170000</v>
      </c>
      <c r="M1331" s="7">
        <f>Sales_Data[[#This Row],[UnitPrice]]-Sales_Data[[#This Row],[UnitCost]]</f>
        <v>1000</v>
      </c>
      <c r="N1331" s="7">
        <f>Sales_Data[[#This Row],[Gross Revenue]]-Sales_Data[[#This Row],[Discount Amount ]]</f>
        <v>169000</v>
      </c>
      <c r="O1331" s="7">
        <f>Sales_Data[[#This Row],[OrderQuantity]] *Sales_Data[[#This Row],[UnitCost]]</f>
        <v>102000</v>
      </c>
      <c r="P1331" s="7">
        <f>Sales_Data[[#This Row],[ItemCost]] +Sales_Data[[#This Row],[ShippingCost]]</f>
        <v>102820.33</v>
      </c>
      <c r="Q1331" s="7">
        <f>Sales_Data[[#This Row],[Gross Revenue]]-Sales_Data[[#This Row],[TotalFinancialCost]]</f>
        <v>67179.67</v>
      </c>
      <c r="R1331" s="7">
        <f>Sales_Data[[#This Row],[Actul Bill Amount]]-Sales_Data[[#This Row],[ShippingCost]]</f>
        <v>168179.67</v>
      </c>
      <c r="S1331">
        <v>589</v>
      </c>
      <c r="T1331">
        <v>820.33</v>
      </c>
      <c r="U1331" t="s">
        <v>54</v>
      </c>
      <c r="V1331">
        <v>1500</v>
      </c>
      <c r="W1331" t="s">
        <v>22</v>
      </c>
      <c r="X1331" t="str">
        <f t="shared" si="41"/>
        <v>Nagpur</v>
      </c>
    </row>
    <row r="1332" spans="1:24" x14ac:dyDescent="0.4">
      <c r="A1332">
        <v>101331</v>
      </c>
      <c r="B1332" s="5">
        <v>45686.03125</v>
      </c>
      <c r="C1332" s="3" t="str">
        <f>TEXT(Sales_Data[[#This Row],[OrderDate]],"mmmm")</f>
        <v>January</v>
      </c>
      <c r="D1332" s="3" t="str">
        <f t="shared" si="40"/>
        <v>2025</v>
      </c>
      <c r="E1332" t="s">
        <v>39</v>
      </c>
      <c r="F1332" t="s">
        <v>35</v>
      </c>
      <c r="G1332" t="s">
        <v>31</v>
      </c>
      <c r="H1332" t="s">
        <v>20</v>
      </c>
      <c r="I1332" t="s">
        <v>100</v>
      </c>
      <c r="J1332">
        <v>51</v>
      </c>
      <c r="K1332">
        <v>8500</v>
      </c>
      <c r="L1332" s="7">
        <f>Sales_Data[[#This Row],[OrderQuantity]] *Sales_Data[[#This Row],[UnitPrice]]</f>
        <v>433500</v>
      </c>
      <c r="M1332" s="7">
        <f>Sales_Data[[#This Row],[UnitPrice]]-Sales_Data[[#This Row],[UnitCost]]</f>
        <v>3000</v>
      </c>
      <c r="N1332" s="7">
        <f>Sales_Data[[#This Row],[Gross Revenue]]-Sales_Data[[#This Row],[Discount Amount ]]</f>
        <v>430500</v>
      </c>
      <c r="O1332" s="7">
        <f>Sales_Data[[#This Row],[OrderQuantity]] *Sales_Data[[#This Row],[UnitCost]]</f>
        <v>280500</v>
      </c>
      <c r="P1332" s="7">
        <f>Sales_Data[[#This Row],[ItemCost]] +Sales_Data[[#This Row],[ShippingCost]]</f>
        <v>281163.34999999998</v>
      </c>
      <c r="Q1332" s="7">
        <f>Sales_Data[[#This Row],[Gross Revenue]]-Sales_Data[[#This Row],[TotalFinancialCost]]</f>
        <v>152336.65000000002</v>
      </c>
      <c r="R1332" s="7">
        <f>Sales_Data[[#This Row],[Actul Bill Amount]]-Sales_Data[[#This Row],[ShippingCost]]</f>
        <v>429836.65</v>
      </c>
      <c r="S1332">
        <v>993</v>
      </c>
      <c r="T1332">
        <v>663.35</v>
      </c>
      <c r="U1332" t="s">
        <v>49</v>
      </c>
      <c r="V1332">
        <v>5500</v>
      </c>
      <c r="W1332" t="s">
        <v>22</v>
      </c>
      <c r="X1332" t="str">
        <f t="shared" si="41"/>
        <v>Nagpur</v>
      </c>
    </row>
    <row r="1333" spans="1:24" x14ac:dyDescent="0.4">
      <c r="A1333">
        <v>101332</v>
      </c>
      <c r="B1333" s="5">
        <v>45766.304166666669</v>
      </c>
      <c r="C1333" s="3" t="str">
        <f>TEXT(Sales_Data[[#This Row],[OrderDate]],"mmmm")</f>
        <v>April</v>
      </c>
      <c r="D1333" s="3" t="str">
        <f t="shared" si="40"/>
        <v>2025</v>
      </c>
      <c r="E1333" t="s">
        <v>34</v>
      </c>
      <c r="F1333" t="s">
        <v>14</v>
      </c>
      <c r="G1333" t="s">
        <v>15</v>
      </c>
      <c r="H1333" t="s">
        <v>25</v>
      </c>
      <c r="I1333" t="s">
        <v>100</v>
      </c>
      <c r="J1333">
        <v>73</v>
      </c>
      <c r="K1333">
        <v>3200</v>
      </c>
      <c r="L1333" s="7">
        <f>Sales_Data[[#This Row],[OrderQuantity]] *Sales_Data[[#This Row],[UnitPrice]]</f>
        <v>233600</v>
      </c>
      <c r="M1333" s="7">
        <f>Sales_Data[[#This Row],[UnitPrice]]-Sales_Data[[#This Row],[UnitCost]]</f>
        <v>1200</v>
      </c>
      <c r="N1333" s="7">
        <f>Sales_Data[[#This Row],[Gross Revenue]]-Sales_Data[[#This Row],[Discount Amount ]]</f>
        <v>232400</v>
      </c>
      <c r="O1333" s="7">
        <f>Sales_Data[[#This Row],[OrderQuantity]] *Sales_Data[[#This Row],[UnitCost]]</f>
        <v>146000</v>
      </c>
      <c r="P1333" s="7">
        <f>Sales_Data[[#This Row],[ItemCost]] +Sales_Data[[#This Row],[ShippingCost]]</f>
        <v>146566.49</v>
      </c>
      <c r="Q1333" s="7">
        <f>Sales_Data[[#This Row],[Gross Revenue]]-Sales_Data[[#This Row],[TotalFinancialCost]]</f>
        <v>87033.510000000009</v>
      </c>
      <c r="R1333" s="7">
        <f>Sales_Data[[#This Row],[Actul Bill Amount]]-Sales_Data[[#This Row],[ShippingCost]]</f>
        <v>231833.51</v>
      </c>
      <c r="S1333">
        <v>732</v>
      </c>
      <c r="T1333">
        <v>566.49</v>
      </c>
      <c r="U1333" t="s">
        <v>17</v>
      </c>
      <c r="V1333">
        <v>2000</v>
      </c>
      <c r="W1333" t="s">
        <v>27</v>
      </c>
      <c r="X1333" t="str">
        <f t="shared" si="41"/>
        <v>Mumbai</v>
      </c>
    </row>
    <row r="1334" spans="1:24" x14ac:dyDescent="0.4">
      <c r="A1334">
        <v>101333</v>
      </c>
      <c r="B1334" s="5">
        <v>45755.170138888891</v>
      </c>
      <c r="C1334" s="3" t="str">
        <f>TEXT(Sales_Data[[#This Row],[OrderDate]],"mmmm")</f>
        <v>April</v>
      </c>
      <c r="D1334" s="3" t="str">
        <f t="shared" si="40"/>
        <v>2025</v>
      </c>
      <c r="E1334" t="s">
        <v>39</v>
      </c>
      <c r="F1334" t="s">
        <v>35</v>
      </c>
      <c r="G1334" t="s">
        <v>15</v>
      </c>
      <c r="H1334" t="s">
        <v>20</v>
      </c>
      <c r="I1334" t="s">
        <v>100</v>
      </c>
      <c r="J1334">
        <v>64</v>
      </c>
      <c r="K1334">
        <v>8500</v>
      </c>
      <c r="L1334" s="7">
        <f>Sales_Data[[#This Row],[OrderQuantity]] *Sales_Data[[#This Row],[UnitPrice]]</f>
        <v>544000</v>
      </c>
      <c r="M1334" s="7">
        <f>Sales_Data[[#This Row],[UnitPrice]]-Sales_Data[[#This Row],[UnitCost]]</f>
        <v>3000</v>
      </c>
      <c r="N1334" s="7">
        <f>Sales_Data[[#This Row],[Gross Revenue]]-Sales_Data[[#This Row],[Discount Amount ]]</f>
        <v>541000</v>
      </c>
      <c r="O1334" s="7">
        <f>Sales_Data[[#This Row],[OrderQuantity]] *Sales_Data[[#This Row],[UnitCost]]</f>
        <v>352000</v>
      </c>
      <c r="P1334" s="7">
        <f>Sales_Data[[#This Row],[ItemCost]] +Sales_Data[[#This Row],[ShippingCost]]</f>
        <v>352464.36</v>
      </c>
      <c r="Q1334" s="7">
        <f>Sales_Data[[#This Row],[Gross Revenue]]-Sales_Data[[#This Row],[TotalFinancialCost]]</f>
        <v>191535.64</v>
      </c>
      <c r="R1334" s="7">
        <f>Sales_Data[[#This Row],[Actul Bill Amount]]-Sales_Data[[#This Row],[ShippingCost]]</f>
        <v>540535.64</v>
      </c>
      <c r="S1334">
        <v>600</v>
      </c>
      <c r="T1334">
        <v>464.36</v>
      </c>
      <c r="U1334" t="s">
        <v>49</v>
      </c>
      <c r="V1334">
        <v>5500</v>
      </c>
      <c r="W1334" t="s">
        <v>22</v>
      </c>
      <c r="X1334" t="str">
        <f t="shared" si="41"/>
        <v>Nagpur</v>
      </c>
    </row>
    <row r="1335" spans="1:24" x14ac:dyDescent="0.4">
      <c r="A1335">
        <v>101334</v>
      </c>
      <c r="B1335" s="5">
        <v>45872.772916666669</v>
      </c>
      <c r="C1335" s="3" t="str">
        <f>TEXT(Sales_Data[[#This Row],[OrderDate]],"mmmm")</f>
        <v>August</v>
      </c>
      <c r="D1335" s="3" t="str">
        <f t="shared" si="40"/>
        <v>2025</v>
      </c>
      <c r="E1335" t="s">
        <v>13</v>
      </c>
      <c r="F1335" t="s">
        <v>43</v>
      </c>
      <c r="G1335" t="s">
        <v>29</v>
      </c>
      <c r="H1335" t="s">
        <v>37</v>
      </c>
      <c r="I1335" t="s">
        <v>100</v>
      </c>
      <c r="J1335">
        <v>91</v>
      </c>
      <c r="K1335">
        <v>1800</v>
      </c>
      <c r="L1335" s="7">
        <f>Sales_Data[[#This Row],[OrderQuantity]] *Sales_Data[[#This Row],[UnitPrice]]</f>
        <v>163800</v>
      </c>
      <c r="M1335" s="7">
        <f>Sales_Data[[#This Row],[UnitPrice]]-Sales_Data[[#This Row],[UnitCost]]</f>
        <v>900</v>
      </c>
      <c r="N1335" s="7">
        <f>Sales_Data[[#This Row],[Gross Revenue]]-Sales_Data[[#This Row],[Discount Amount ]]</f>
        <v>162900</v>
      </c>
      <c r="O1335" s="7">
        <f>Sales_Data[[#This Row],[OrderQuantity]] *Sales_Data[[#This Row],[UnitCost]]</f>
        <v>81900</v>
      </c>
      <c r="P1335" s="7">
        <f>Sales_Data[[#This Row],[ItemCost]] +Sales_Data[[#This Row],[ShippingCost]]</f>
        <v>82369.2</v>
      </c>
      <c r="Q1335" s="7">
        <f>Sales_Data[[#This Row],[Gross Revenue]]-Sales_Data[[#This Row],[TotalFinancialCost]]</f>
        <v>81430.8</v>
      </c>
      <c r="R1335" s="7">
        <f>Sales_Data[[#This Row],[Actul Bill Amount]]-Sales_Data[[#This Row],[ShippingCost]]</f>
        <v>162430.79999999999</v>
      </c>
      <c r="S1335">
        <v>1111</v>
      </c>
      <c r="T1335">
        <v>469.2</v>
      </c>
      <c r="U1335" t="s">
        <v>51</v>
      </c>
      <c r="V1335">
        <v>900</v>
      </c>
      <c r="W1335" t="s">
        <v>38</v>
      </c>
      <c r="X1335" t="str">
        <f t="shared" si="41"/>
        <v>Kolkata</v>
      </c>
    </row>
    <row r="1336" spans="1:24" x14ac:dyDescent="0.4">
      <c r="A1336">
        <v>101335</v>
      </c>
      <c r="B1336" s="5">
        <v>45950.881944444445</v>
      </c>
      <c r="C1336" s="3" t="str">
        <f>TEXT(Sales_Data[[#This Row],[OrderDate]],"mmmm")</f>
        <v>October</v>
      </c>
      <c r="D1336" s="3" t="str">
        <f t="shared" si="40"/>
        <v>2025</v>
      </c>
      <c r="E1336" t="s">
        <v>34</v>
      </c>
      <c r="F1336" t="s">
        <v>24</v>
      </c>
      <c r="G1336" t="s">
        <v>29</v>
      </c>
      <c r="H1336" t="s">
        <v>25</v>
      </c>
      <c r="I1336" t="s">
        <v>100</v>
      </c>
      <c r="J1336">
        <v>93</v>
      </c>
      <c r="K1336">
        <v>45000</v>
      </c>
      <c r="L1336" s="7">
        <f>Sales_Data[[#This Row],[OrderQuantity]] *Sales_Data[[#This Row],[UnitPrice]]</f>
        <v>4185000</v>
      </c>
      <c r="M1336" s="7">
        <f>Sales_Data[[#This Row],[UnitPrice]]-Sales_Data[[#This Row],[UnitCost]]</f>
        <v>13000</v>
      </c>
      <c r="N1336" s="7">
        <f>Sales_Data[[#This Row],[Gross Revenue]]-Sales_Data[[#This Row],[Discount Amount ]]</f>
        <v>4172000</v>
      </c>
      <c r="O1336" s="7">
        <f>Sales_Data[[#This Row],[OrderQuantity]] *Sales_Data[[#This Row],[UnitCost]]</f>
        <v>2976000</v>
      </c>
      <c r="P1336" s="7">
        <f>Sales_Data[[#This Row],[ItemCost]] +Sales_Data[[#This Row],[ShippingCost]]</f>
        <v>2976891.51</v>
      </c>
      <c r="Q1336" s="7">
        <f>Sales_Data[[#This Row],[Gross Revenue]]-Sales_Data[[#This Row],[TotalFinancialCost]]</f>
        <v>1208108.4900000002</v>
      </c>
      <c r="R1336" s="7">
        <f>Sales_Data[[#This Row],[Actul Bill Amount]]-Sales_Data[[#This Row],[ShippingCost]]</f>
        <v>4171108.49</v>
      </c>
      <c r="S1336">
        <v>793</v>
      </c>
      <c r="T1336">
        <v>891.51</v>
      </c>
      <c r="U1336" t="s">
        <v>26</v>
      </c>
      <c r="V1336">
        <v>32000</v>
      </c>
      <c r="W1336" t="s">
        <v>27</v>
      </c>
      <c r="X1336" t="str">
        <f t="shared" si="41"/>
        <v>Mumbai</v>
      </c>
    </row>
    <row r="1337" spans="1:24" x14ac:dyDescent="0.4">
      <c r="A1337">
        <v>101336</v>
      </c>
      <c r="B1337" s="5">
        <v>45732.793055555558</v>
      </c>
      <c r="C1337" s="3" t="str">
        <f>TEXT(Sales_Data[[#This Row],[OrderDate]],"mmmm")</f>
        <v>March</v>
      </c>
      <c r="D1337" s="3" t="str">
        <f t="shared" si="40"/>
        <v>2025</v>
      </c>
      <c r="E1337" t="s">
        <v>19</v>
      </c>
      <c r="F1337" t="s">
        <v>24</v>
      </c>
      <c r="G1337" t="s">
        <v>29</v>
      </c>
      <c r="H1337" t="s">
        <v>37</v>
      </c>
      <c r="I1337" t="s">
        <v>100</v>
      </c>
      <c r="J1337">
        <v>46</v>
      </c>
      <c r="K1337">
        <v>45000</v>
      </c>
      <c r="L1337" s="7">
        <f>Sales_Data[[#This Row],[OrderQuantity]] *Sales_Data[[#This Row],[UnitPrice]]</f>
        <v>2070000</v>
      </c>
      <c r="M1337" s="7">
        <f>Sales_Data[[#This Row],[UnitPrice]]-Sales_Data[[#This Row],[UnitCost]]</f>
        <v>13000</v>
      </c>
      <c r="N1337" s="7">
        <f>Sales_Data[[#This Row],[Gross Revenue]]-Sales_Data[[#This Row],[Discount Amount ]]</f>
        <v>2057000</v>
      </c>
      <c r="O1337" s="7">
        <f>Sales_Data[[#This Row],[OrderQuantity]] *Sales_Data[[#This Row],[UnitCost]]</f>
        <v>1472000</v>
      </c>
      <c r="P1337" s="7">
        <f>Sales_Data[[#This Row],[ItemCost]] +Sales_Data[[#This Row],[ShippingCost]]</f>
        <v>1472548.58</v>
      </c>
      <c r="Q1337" s="7">
        <f>Sales_Data[[#This Row],[Gross Revenue]]-Sales_Data[[#This Row],[TotalFinancialCost]]</f>
        <v>597451.41999999993</v>
      </c>
      <c r="R1337" s="7">
        <f>Sales_Data[[#This Row],[Actul Bill Amount]]-Sales_Data[[#This Row],[ShippingCost]]</f>
        <v>2056451.42</v>
      </c>
      <c r="S1337">
        <v>498</v>
      </c>
      <c r="T1337">
        <v>548.58000000000004</v>
      </c>
      <c r="U1337" t="s">
        <v>26</v>
      </c>
      <c r="V1337">
        <v>32000</v>
      </c>
      <c r="W1337" t="s">
        <v>38</v>
      </c>
      <c r="X1337" t="str">
        <f t="shared" si="41"/>
        <v>Kolkata</v>
      </c>
    </row>
    <row r="1338" spans="1:24" x14ac:dyDescent="0.4">
      <c r="A1338">
        <v>101337</v>
      </c>
      <c r="B1338" s="5">
        <v>45983.674305555556</v>
      </c>
      <c r="C1338" s="3" t="str">
        <f>TEXT(Sales_Data[[#This Row],[OrderDate]],"mmmm")</f>
        <v>November</v>
      </c>
      <c r="D1338" s="3" t="str">
        <f t="shared" si="40"/>
        <v>2025</v>
      </c>
      <c r="E1338" t="s">
        <v>42</v>
      </c>
      <c r="F1338" t="s">
        <v>43</v>
      </c>
      <c r="G1338" t="s">
        <v>29</v>
      </c>
      <c r="H1338" t="s">
        <v>32</v>
      </c>
      <c r="I1338" t="s">
        <v>100</v>
      </c>
      <c r="J1338">
        <v>40</v>
      </c>
      <c r="K1338">
        <v>2800</v>
      </c>
      <c r="L1338" s="7">
        <f>Sales_Data[[#This Row],[OrderQuantity]] *Sales_Data[[#This Row],[UnitPrice]]</f>
        <v>112000</v>
      </c>
      <c r="M1338" s="7">
        <f>Sales_Data[[#This Row],[UnitPrice]]-Sales_Data[[#This Row],[UnitCost]]</f>
        <v>1300</v>
      </c>
      <c r="N1338" s="7">
        <f>Sales_Data[[#This Row],[Gross Revenue]]-Sales_Data[[#This Row],[Discount Amount ]]</f>
        <v>110700</v>
      </c>
      <c r="O1338" s="7">
        <f>Sales_Data[[#This Row],[OrderQuantity]] *Sales_Data[[#This Row],[UnitCost]]</f>
        <v>60000</v>
      </c>
      <c r="P1338" s="7">
        <f>Sales_Data[[#This Row],[ItemCost]] +Sales_Data[[#This Row],[ShippingCost]]</f>
        <v>60447.4</v>
      </c>
      <c r="Q1338" s="7">
        <f>Sales_Data[[#This Row],[Gross Revenue]]-Sales_Data[[#This Row],[TotalFinancialCost]]</f>
        <v>51552.6</v>
      </c>
      <c r="R1338" s="7">
        <f>Sales_Data[[#This Row],[Actul Bill Amount]]-Sales_Data[[#This Row],[ShippingCost]]</f>
        <v>110252.6</v>
      </c>
      <c r="S1338">
        <v>589</v>
      </c>
      <c r="T1338">
        <v>447.4</v>
      </c>
      <c r="U1338" t="s">
        <v>61</v>
      </c>
      <c r="V1338">
        <v>1500</v>
      </c>
      <c r="W1338" t="s">
        <v>33</v>
      </c>
      <c r="X1338" t="str">
        <f t="shared" si="41"/>
        <v>Delhi</v>
      </c>
    </row>
    <row r="1339" spans="1:24" x14ac:dyDescent="0.4">
      <c r="A1339">
        <v>101338</v>
      </c>
      <c r="B1339" s="5">
        <v>45803.772222222222</v>
      </c>
      <c r="C1339" s="3" t="str">
        <f>TEXT(Sales_Data[[#This Row],[OrderDate]],"mmmm")</f>
        <v>May</v>
      </c>
      <c r="D1339" s="3" t="str">
        <f t="shared" si="40"/>
        <v>2025</v>
      </c>
      <c r="E1339" t="s">
        <v>23</v>
      </c>
      <c r="F1339" t="s">
        <v>14</v>
      </c>
      <c r="G1339" t="s">
        <v>15</v>
      </c>
      <c r="H1339" t="s">
        <v>37</v>
      </c>
      <c r="I1339" t="s">
        <v>100</v>
      </c>
      <c r="J1339">
        <v>17</v>
      </c>
      <c r="K1339">
        <v>3200</v>
      </c>
      <c r="L1339" s="7">
        <f>Sales_Data[[#This Row],[OrderQuantity]] *Sales_Data[[#This Row],[UnitPrice]]</f>
        <v>54400</v>
      </c>
      <c r="M1339" s="7">
        <f>Sales_Data[[#This Row],[UnitPrice]]-Sales_Data[[#This Row],[UnitCost]]</f>
        <v>1200</v>
      </c>
      <c r="N1339" s="7">
        <f>Sales_Data[[#This Row],[Gross Revenue]]-Sales_Data[[#This Row],[Discount Amount ]]</f>
        <v>53200</v>
      </c>
      <c r="O1339" s="7">
        <f>Sales_Data[[#This Row],[OrderQuantity]] *Sales_Data[[#This Row],[UnitCost]]</f>
        <v>34000</v>
      </c>
      <c r="P1339" s="7">
        <f>Sales_Data[[#This Row],[ItemCost]] +Sales_Data[[#This Row],[ShippingCost]]</f>
        <v>34703.839999999997</v>
      </c>
      <c r="Q1339" s="7">
        <f>Sales_Data[[#This Row],[Gross Revenue]]-Sales_Data[[#This Row],[TotalFinancialCost]]</f>
        <v>19696.160000000003</v>
      </c>
      <c r="R1339" s="7">
        <f>Sales_Data[[#This Row],[Actul Bill Amount]]-Sales_Data[[#This Row],[ShippingCost]]</f>
        <v>52496.160000000003</v>
      </c>
      <c r="S1339">
        <v>936</v>
      </c>
      <c r="T1339">
        <v>703.84</v>
      </c>
      <c r="U1339" t="s">
        <v>17</v>
      </c>
      <c r="V1339">
        <v>2000</v>
      </c>
      <c r="W1339" t="s">
        <v>38</v>
      </c>
      <c r="X1339" t="str">
        <f t="shared" si="41"/>
        <v>Kolkata</v>
      </c>
    </row>
    <row r="1340" spans="1:24" x14ac:dyDescent="0.4">
      <c r="A1340">
        <v>101339</v>
      </c>
      <c r="B1340" s="5">
        <v>45785.0625</v>
      </c>
      <c r="C1340" s="3" t="str">
        <f>TEXT(Sales_Data[[#This Row],[OrderDate]],"mmmm")</f>
        <v>May</v>
      </c>
      <c r="D1340" s="3" t="str">
        <f t="shared" si="40"/>
        <v>2025</v>
      </c>
      <c r="E1340" t="s">
        <v>34</v>
      </c>
      <c r="F1340" t="s">
        <v>35</v>
      </c>
      <c r="G1340" t="s">
        <v>29</v>
      </c>
      <c r="H1340" t="s">
        <v>37</v>
      </c>
      <c r="I1340" t="s">
        <v>100</v>
      </c>
      <c r="J1340">
        <v>26</v>
      </c>
      <c r="K1340">
        <v>8500</v>
      </c>
      <c r="L1340" s="7">
        <f>Sales_Data[[#This Row],[OrderQuantity]] *Sales_Data[[#This Row],[UnitPrice]]</f>
        <v>221000</v>
      </c>
      <c r="M1340" s="7">
        <f>Sales_Data[[#This Row],[UnitPrice]]-Sales_Data[[#This Row],[UnitCost]]</f>
        <v>3000</v>
      </c>
      <c r="N1340" s="7">
        <f>Sales_Data[[#This Row],[Gross Revenue]]-Sales_Data[[#This Row],[Discount Amount ]]</f>
        <v>218000</v>
      </c>
      <c r="O1340" s="7">
        <f>Sales_Data[[#This Row],[OrderQuantity]] *Sales_Data[[#This Row],[UnitCost]]</f>
        <v>143000</v>
      </c>
      <c r="P1340" s="7">
        <f>Sales_Data[[#This Row],[ItemCost]] +Sales_Data[[#This Row],[ShippingCost]]</f>
        <v>143690.51</v>
      </c>
      <c r="Q1340" s="7">
        <f>Sales_Data[[#This Row],[Gross Revenue]]-Sales_Data[[#This Row],[TotalFinancialCost]]</f>
        <v>77309.489999999991</v>
      </c>
      <c r="R1340" s="7">
        <f>Sales_Data[[#This Row],[Actul Bill Amount]]-Sales_Data[[#This Row],[ShippingCost]]</f>
        <v>217309.49</v>
      </c>
      <c r="S1340">
        <v>372</v>
      </c>
      <c r="T1340">
        <v>690.51</v>
      </c>
      <c r="U1340" t="s">
        <v>49</v>
      </c>
      <c r="V1340">
        <v>5500</v>
      </c>
      <c r="W1340" t="s">
        <v>38</v>
      </c>
      <c r="X1340" t="str">
        <f t="shared" si="41"/>
        <v>Kolkata</v>
      </c>
    </row>
    <row r="1341" spans="1:24" x14ac:dyDescent="0.4">
      <c r="A1341">
        <v>101340</v>
      </c>
      <c r="B1341" s="5">
        <v>45998.48541666667</v>
      </c>
      <c r="C1341" s="3" t="str">
        <f>TEXT(Sales_Data[[#This Row],[OrderDate]],"mmmm")</f>
        <v>December</v>
      </c>
      <c r="D1341" s="3" t="str">
        <f t="shared" si="40"/>
        <v>2025</v>
      </c>
      <c r="E1341" t="s">
        <v>39</v>
      </c>
      <c r="F1341" t="s">
        <v>43</v>
      </c>
      <c r="G1341" t="s">
        <v>15</v>
      </c>
      <c r="H1341" t="s">
        <v>16</v>
      </c>
      <c r="I1341" t="s">
        <v>100</v>
      </c>
      <c r="J1341">
        <v>7</v>
      </c>
      <c r="K1341">
        <v>1800</v>
      </c>
      <c r="L1341" s="7">
        <f>Sales_Data[[#This Row],[OrderQuantity]] *Sales_Data[[#This Row],[UnitPrice]]</f>
        <v>12600</v>
      </c>
      <c r="M1341" s="7">
        <f>Sales_Data[[#This Row],[UnitPrice]]-Sales_Data[[#This Row],[UnitCost]]</f>
        <v>900</v>
      </c>
      <c r="N1341" s="7">
        <f>Sales_Data[[#This Row],[Gross Revenue]]-Sales_Data[[#This Row],[Discount Amount ]]</f>
        <v>11700</v>
      </c>
      <c r="O1341" s="7">
        <f>Sales_Data[[#This Row],[OrderQuantity]] *Sales_Data[[#This Row],[UnitCost]]</f>
        <v>6300</v>
      </c>
      <c r="P1341" s="7">
        <f>Sales_Data[[#This Row],[ItemCost]] +Sales_Data[[#This Row],[ShippingCost]]</f>
        <v>7156.6</v>
      </c>
      <c r="Q1341" s="7">
        <f>Sales_Data[[#This Row],[Gross Revenue]]-Sales_Data[[#This Row],[TotalFinancialCost]]</f>
        <v>5443.4</v>
      </c>
      <c r="R1341" s="7">
        <f>Sales_Data[[#This Row],[Actul Bill Amount]]-Sales_Data[[#This Row],[ShippingCost]]</f>
        <v>10843.4</v>
      </c>
      <c r="S1341">
        <v>1163</v>
      </c>
      <c r="T1341">
        <v>856.6</v>
      </c>
      <c r="U1341" t="s">
        <v>51</v>
      </c>
      <c r="V1341">
        <v>900</v>
      </c>
      <c r="W1341" t="s">
        <v>18</v>
      </c>
      <c r="X1341" t="str">
        <f t="shared" si="41"/>
        <v>Bengaluru</v>
      </c>
    </row>
    <row r="1342" spans="1:24" x14ac:dyDescent="0.4">
      <c r="A1342">
        <v>101341</v>
      </c>
      <c r="B1342" s="5">
        <v>45699.037499999999</v>
      </c>
      <c r="C1342" s="3" t="str">
        <f>TEXT(Sales_Data[[#This Row],[OrderDate]],"mmmm")</f>
        <v>February</v>
      </c>
      <c r="D1342" s="3" t="str">
        <f t="shared" si="40"/>
        <v>2025</v>
      </c>
      <c r="E1342" t="s">
        <v>34</v>
      </c>
      <c r="F1342" t="s">
        <v>43</v>
      </c>
      <c r="G1342" t="s">
        <v>29</v>
      </c>
      <c r="H1342" t="s">
        <v>37</v>
      </c>
      <c r="I1342" t="s">
        <v>100</v>
      </c>
      <c r="J1342">
        <v>3</v>
      </c>
      <c r="K1342">
        <v>4500</v>
      </c>
      <c r="L1342" s="7">
        <f>Sales_Data[[#This Row],[OrderQuantity]] *Sales_Data[[#This Row],[UnitPrice]]</f>
        <v>13500</v>
      </c>
      <c r="M1342" s="7">
        <f>Sales_Data[[#This Row],[UnitPrice]]-Sales_Data[[#This Row],[UnitCost]]</f>
        <v>2000</v>
      </c>
      <c r="N1342" s="7">
        <f>Sales_Data[[#This Row],[Gross Revenue]]-Sales_Data[[#This Row],[Discount Amount ]]</f>
        <v>11500</v>
      </c>
      <c r="O1342" s="7">
        <f>Sales_Data[[#This Row],[OrderQuantity]] *Sales_Data[[#This Row],[UnitCost]]</f>
        <v>7500</v>
      </c>
      <c r="P1342" s="7">
        <f>Sales_Data[[#This Row],[ItemCost]] +Sales_Data[[#This Row],[ShippingCost]]</f>
        <v>7914.36</v>
      </c>
      <c r="Q1342" s="7">
        <f>Sales_Data[[#This Row],[Gross Revenue]]-Sales_Data[[#This Row],[TotalFinancialCost]]</f>
        <v>5585.64</v>
      </c>
      <c r="R1342" s="7">
        <f>Sales_Data[[#This Row],[Actul Bill Amount]]-Sales_Data[[#This Row],[ShippingCost]]</f>
        <v>11085.64</v>
      </c>
      <c r="S1342">
        <v>429</v>
      </c>
      <c r="T1342">
        <v>414.36</v>
      </c>
      <c r="U1342" t="s">
        <v>44</v>
      </c>
      <c r="V1342">
        <v>2500</v>
      </c>
      <c r="W1342" t="s">
        <v>38</v>
      </c>
      <c r="X1342" t="str">
        <f t="shared" si="41"/>
        <v>Kolkata</v>
      </c>
    </row>
    <row r="1343" spans="1:24" x14ac:dyDescent="0.4">
      <c r="A1343">
        <v>101342</v>
      </c>
      <c r="B1343" s="5">
        <v>46013.475694444445</v>
      </c>
      <c r="C1343" s="3" t="str">
        <f>TEXT(Sales_Data[[#This Row],[OrderDate]],"mmmm")</f>
        <v>December</v>
      </c>
      <c r="D1343" s="3" t="str">
        <f t="shared" si="40"/>
        <v>2025</v>
      </c>
      <c r="E1343" t="s">
        <v>19</v>
      </c>
      <c r="F1343" t="s">
        <v>43</v>
      </c>
      <c r="G1343" t="s">
        <v>15</v>
      </c>
      <c r="H1343" t="s">
        <v>25</v>
      </c>
      <c r="I1343" t="s">
        <v>100</v>
      </c>
      <c r="J1343">
        <v>90</v>
      </c>
      <c r="K1343">
        <v>4500</v>
      </c>
      <c r="L1343" s="7">
        <f>Sales_Data[[#This Row],[OrderQuantity]] *Sales_Data[[#This Row],[UnitPrice]]</f>
        <v>405000</v>
      </c>
      <c r="M1343" s="7">
        <f>Sales_Data[[#This Row],[UnitPrice]]-Sales_Data[[#This Row],[UnitCost]]</f>
        <v>2000</v>
      </c>
      <c r="N1343" s="7">
        <f>Sales_Data[[#This Row],[Gross Revenue]]-Sales_Data[[#This Row],[Discount Amount ]]</f>
        <v>403000</v>
      </c>
      <c r="O1343" s="7">
        <f>Sales_Data[[#This Row],[OrderQuantity]] *Sales_Data[[#This Row],[UnitCost]]</f>
        <v>225000</v>
      </c>
      <c r="P1343" s="7">
        <f>Sales_Data[[#This Row],[ItemCost]] +Sales_Data[[#This Row],[ShippingCost]]</f>
        <v>225299.31</v>
      </c>
      <c r="Q1343" s="7">
        <f>Sales_Data[[#This Row],[Gross Revenue]]-Sales_Data[[#This Row],[TotalFinancialCost]]</f>
        <v>179700.69</v>
      </c>
      <c r="R1343" s="7">
        <f>Sales_Data[[#This Row],[Actul Bill Amount]]-Sales_Data[[#This Row],[ShippingCost]]</f>
        <v>402700.69</v>
      </c>
      <c r="S1343">
        <v>1061</v>
      </c>
      <c r="T1343">
        <v>299.31</v>
      </c>
      <c r="U1343" t="s">
        <v>44</v>
      </c>
      <c r="V1343">
        <v>2500</v>
      </c>
      <c r="W1343" t="s">
        <v>27</v>
      </c>
      <c r="X1343" t="str">
        <f t="shared" si="41"/>
        <v>Mumbai</v>
      </c>
    </row>
    <row r="1344" spans="1:24" x14ac:dyDescent="0.4">
      <c r="A1344">
        <v>101343</v>
      </c>
      <c r="B1344" s="5">
        <v>45698.772222222222</v>
      </c>
      <c r="C1344" s="3" t="str">
        <f>TEXT(Sales_Data[[#This Row],[OrderDate]],"mmmm")</f>
        <v>February</v>
      </c>
      <c r="D1344" s="3" t="str">
        <f t="shared" si="40"/>
        <v>2025</v>
      </c>
      <c r="E1344" t="s">
        <v>34</v>
      </c>
      <c r="F1344" t="s">
        <v>55</v>
      </c>
      <c r="G1344" t="s">
        <v>31</v>
      </c>
      <c r="H1344" t="s">
        <v>32</v>
      </c>
      <c r="I1344" t="s">
        <v>100</v>
      </c>
      <c r="J1344">
        <v>62</v>
      </c>
      <c r="K1344">
        <v>600</v>
      </c>
      <c r="L1344" s="7">
        <f>Sales_Data[[#This Row],[OrderQuantity]] *Sales_Data[[#This Row],[UnitPrice]]</f>
        <v>37200</v>
      </c>
      <c r="M1344" s="7">
        <f>Sales_Data[[#This Row],[UnitPrice]]-Sales_Data[[#This Row],[UnitCost]]</f>
        <v>250</v>
      </c>
      <c r="N1344" s="7">
        <f>Sales_Data[[#This Row],[Gross Revenue]]-Sales_Data[[#This Row],[Discount Amount ]]</f>
        <v>36950</v>
      </c>
      <c r="O1344" s="7">
        <f>Sales_Data[[#This Row],[OrderQuantity]] *Sales_Data[[#This Row],[UnitCost]]</f>
        <v>21700</v>
      </c>
      <c r="P1344" s="7">
        <f>Sales_Data[[#This Row],[ItemCost]] +Sales_Data[[#This Row],[ShippingCost]]</f>
        <v>22102.16</v>
      </c>
      <c r="Q1344" s="7">
        <f>Sales_Data[[#This Row],[Gross Revenue]]-Sales_Data[[#This Row],[TotalFinancialCost]]</f>
        <v>15097.84</v>
      </c>
      <c r="R1344" s="7">
        <f>Sales_Data[[#This Row],[Actul Bill Amount]]-Sales_Data[[#This Row],[ShippingCost]]</f>
        <v>36547.839999999997</v>
      </c>
      <c r="S1344">
        <v>660</v>
      </c>
      <c r="T1344">
        <v>402.16</v>
      </c>
      <c r="U1344" t="s">
        <v>57</v>
      </c>
      <c r="V1344">
        <v>350</v>
      </c>
      <c r="W1344" t="s">
        <v>33</v>
      </c>
      <c r="X1344" t="str">
        <f t="shared" si="41"/>
        <v>Delhi</v>
      </c>
    </row>
    <row r="1345" spans="1:24" x14ac:dyDescent="0.4">
      <c r="A1345">
        <v>101344</v>
      </c>
      <c r="B1345" s="5">
        <v>45691.486805555556</v>
      </c>
      <c r="C1345" s="3" t="str">
        <f>TEXT(Sales_Data[[#This Row],[OrderDate]],"mmmm")</f>
        <v>February</v>
      </c>
      <c r="D1345" s="3" t="str">
        <f t="shared" si="40"/>
        <v>2025</v>
      </c>
      <c r="E1345" t="s">
        <v>48</v>
      </c>
      <c r="F1345" t="s">
        <v>40</v>
      </c>
      <c r="G1345" t="s">
        <v>15</v>
      </c>
      <c r="H1345" t="s">
        <v>16</v>
      </c>
      <c r="I1345" t="s">
        <v>100</v>
      </c>
      <c r="J1345">
        <v>39</v>
      </c>
      <c r="K1345">
        <v>1500</v>
      </c>
      <c r="L1345" s="7">
        <f>Sales_Data[[#This Row],[OrderQuantity]] *Sales_Data[[#This Row],[UnitPrice]]</f>
        <v>58500</v>
      </c>
      <c r="M1345" s="7">
        <f>Sales_Data[[#This Row],[UnitPrice]]-Sales_Data[[#This Row],[UnitCost]]</f>
        <v>700</v>
      </c>
      <c r="N1345" s="7">
        <f>Sales_Data[[#This Row],[Gross Revenue]]-Sales_Data[[#This Row],[Discount Amount ]]</f>
        <v>57800</v>
      </c>
      <c r="O1345" s="7">
        <f>Sales_Data[[#This Row],[OrderQuantity]] *Sales_Data[[#This Row],[UnitCost]]</f>
        <v>31200</v>
      </c>
      <c r="P1345" s="7">
        <f>Sales_Data[[#This Row],[ItemCost]] +Sales_Data[[#This Row],[ShippingCost]]</f>
        <v>32010.3</v>
      </c>
      <c r="Q1345" s="7">
        <f>Sales_Data[[#This Row],[Gross Revenue]]-Sales_Data[[#This Row],[TotalFinancialCost]]</f>
        <v>26489.7</v>
      </c>
      <c r="R1345" s="7">
        <f>Sales_Data[[#This Row],[Actul Bill Amount]]-Sales_Data[[#This Row],[ShippingCost]]</f>
        <v>56989.7</v>
      </c>
      <c r="S1345">
        <v>1054</v>
      </c>
      <c r="T1345">
        <v>810.3</v>
      </c>
      <c r="U1345" t="s">
        <v>52</v>
      </c>
      <c r="V1345">
        <v>800</v>
      </c>
      <c r="W1345" t="s">
        <v>18</v>
      </c>
      <c r="X1345" t="str">
        <f t="shared" si="41"/>
        <v>Bengaluru</v>
      </c>
    </row>
    <row r="1346" spans="1:24" x14ac:dyDescent="0.4">
      <c r="A1346">
        <v>101345</v>
      </c>
      <c r="B1346" s="5">
        <v>45674.005555555559</v>
      </c>
      <c r="C1346" s="3" t="str">
        <f>TEXT(Sales_Data[[#This Row],[OrderDate]],"mmmm")</f>
        <v>January</v>
      </c>
      <c r="D1346" s="3" t="str">
        <f t="shared" ref="D1346:D1409" si="42">TEXT(B1346, "yyyy")</f>
        <v>2025</v>
      </c>
      <c r="E1346" t="s">
        <v>19</v>
      </c>
      <c r="F1346" t="s">
        <v>35</v>
      </c>
      <c r="G1346" t="s">
        <v>29</v>
      </c>
      <c r="H1346" t="s">
        <v>37</v>
      </c>
      <c r="I1346" t="s">
        <v>100</v>
      </c>
      <c r="J1346">
        <v>69</v>
      </c>
      <c r="K1346">
        <v>12000</v>
      </c>
      <c r="L1346" s="7">
        <f>Sales_Data[[#This Row],[OrderQuantity]] *Sales_Data[[#This Row],[UnitPrice]]</f>
        <v>828000</v>
      </c>
      <c r="M1346" s="7">
        <f>Sales_Data[[#This Row],[UnitPrice]]-Sales_Data[[#This Row],[UnitCost]]</f>
        <v>4000</v>
      </c>
      <c r="N1346" s="7">
        <f>Sales_Data[[#This Row],[Gross Revenue]]-Sales_Data[[#This Row],[Discount Amount ]]</f>
        <v>824000</v>
      </c>
      <c r="O1346" s="7">
        <f>Sales_Data[[#This Row],[OrderQuantity]] *Sales_Data[[#This Row],[UnitCost]]</f>
        <v>552000</v>
      </c>
      <c r="P1346" s="7">
        <f>Sales_Data[[#This Row],[ItemCost]] +Sales_Data[[#This Row],[ShippingCost]]</f>
        <v>552708.09</v>
      </c>
      <c r="Q1346" s="7">
        <f>Sales_Data[[#This Row],[Gross Revenue]]-Sales_Data[[#This Row],[TotalFinancialCost]]</f>
        <v>275291.91000000003</v>
      </c>
      <c r="R1346" s="7">
        <f>Sales_Data[[#This Row],[Actul Bill Amount]]-Sales_Data[[#This Row],[ShippingCost]]</f>
        <v>823291.91</v>
      </c>
      <c r="S1346">
        <v>815</v>
      </c>
      <c r="T1346">
        <v>708.09</v>
      </c>
      <c r="U1346" t="s">
        <v>36</v>
      </c>
      <c r="V1346">
        <v>8000</v>
      </c>
      <c r="W1346" t="s">
        <v>38</v>
      </c>
      <c r="X1346" t="str">
        <f t="shared" ref="X1346:X1409" si="43">_xlfn.TEXTBEFORE(W1346, " ")</f>
        <v>Kolkata</v>
      </c>
    </row>
    <row r="1347" spans="1:24" x14ac:dyDescent="0.4">
      <c r="A1347">
        <v>101346</v>
      </c>
      <c r="B1347" s="5">
        <v>45822.111111111109</v>
      </c>
      <c r="C1347" s="3" t="str">
        <f>TEXT(Sales_Data[[#This Row],[OrderDate]],"mmmm")</f>
        <v>June</v>
      </c>
      <c r="D1347" s="3" t="str">
        <f t="shared" si="42"/>
        <v>2025</v>
      </c>
      <c r="E1347" t="s">
        <v>13</v>
      </c>
      <c r="F1347" t="s">
        <v>40</v>
      </c>
      <c r="G1347" t="s">
        <v>15</v>
      </c>
      <c r="H1347" t="s">
        <v>25</v>
      </c>
      <c r="I1347" t="s">
        <v>100</v>
      </c>
      <c r="J1347">
        <v>6</v>
      </c>
      <c r="K1347">
        <v>5500</v>
      </c>
      <c r="L1347" s="7">
        <f>Sales_Data[[#This Row],[OrderQuantity]] *Sales_Data[[#This Row],[UnitPrice]]</f>
        <v>33000</v>
      </c>
      <c r="M1347" s="7">
        <f>Sales_Data[[#This Row],[UnitPrice]]-Sales_Data[[#This Row],[UnitCost]]</f>
        <v>2000</v>
      </c>
      <c r="N1347" s="7">
        <f>Sales_Data[[#This Row],[Gross Revenue]]-Sales_Data[[#This Row],[Discount Amount ]]</f>
        <v>31000</v>
      </c>
      <c r="O1347" s="7">
        <f>Sales_Data[[#This Row],[OrderQuantity]] *Sales_Data[[#This Row],[UnitCost]]</f>
        <v>21000</v>
      </c>
      <c r="P1347" s="7">
        <f>Sales_Data[[#This Row],[ItemCost]] +Sales_Data[[#This Row],[ShippingCost]]</f>
        <v>21254.73</v>
      </c>
      <c r="Q1347" s="7">
        <f>Sales_Data[[#This Row],[Gross Revenue]]-Sales_Data[[#This Row],[TotalFinancialCost]]</f>
        <v>11745.27</v>
      </c>
      <c r="R1347" s="7">
        <f>Sales_Data[[#This Row],[Actul Bill Amount]]-Sales_Data[[#This Row],[ShippingCost]]</f>
        <v>30745.27</v>
      </c>
      <c r="S1347">
        <v>714</v>
      </c>
      <c r="T1347">
        <v>254.73</v>
      </c>
      <c r="U1347" t="s">
        <v>41</v>
      </c>
      <c r="V1347">
        <v>3500</v>
      </c>
      <c r="W1347" t="s">
        <v>27</v>
      </c>
      <c r="X1347" t="str">
        <f t="shared" si="43"/>
        <v>Mumbai</v>
      </c>
    </row>
    <row r="1348" spans="1:24" x14ac:dyDescent="0.4">
      <c r="A1348">
        <v>101347</v>
      </c>
      <c r="B1348" s="5">
        <v>45810.034722222219</v>
      </c>
      <c r="C1348" s="3" t="str">
        <f>TEXT(Sales_Data[[#This Row],[OrderDate]],"mmmm")</f>
        <v>June</v>
      </c>
      <c r="D1348" s="3" t="str">
        <f t="shared" si="42"/>
        <v>2025</v>
      </c>
      <c r="E1348" t="s">
        <v>23</v>
      </c>
      <c r="F1348" t="s">
        <v>40</v>
      </c>
      <c r="G1348" t="s">
        <v>15</v>
      </c>
      <c r="H1348" t="s">
        <v>25</v>
      </c>
      <c r="I1348" t="s">
        <v>100</v>
      </c>
      <c r="J1348">
        <v>51</v>
      </c>
      <c r="K1348">
        <v>5500</v>
      </c>
      <c r="L1348" s="7">
        <f>Sales_Data[[#This Row],[OrderQuantity]] *Sales_Data[[#This Row],[UnitPrice]]</f>
        <v>280500</v>
      </c>
      <c r="M1348" s="7">
        <f>Sales_Data[[#This Row],[UnitPrice]]-Sales_Data[[#This Row],[UnitCost]]</f>
        <v>2000</v>
      </c>
      <c r="N1348" s="7">
        <f>Sales_Data[[#This Row],[Gross Revenue]]-Sales_Data[[#This Row],[Discount Amount ]]</f>
        <v>278500</v>
      </c>
      <c r="O1348" s="7">
        <f>Sales_Data[[#This Row],[OrderQuantity]] *Sales_Data[[#This Row],[UnitCost]]</f>
        <v>178500</v>
      </c>
      <c r="P1348" s="7">
        <f>Sales_Data[[#This Row],[ItemCost]] +Sales_Data[[#This Row],[ShippingCost]]</f>
        <v>179656.5</v>
      </c>
      <c r="Q1348" s="7">
        <f>Sales_Data[[#This Row],[Gross Revenue]]-Sales_Data[[#This Row],[TotalFinancialCost]]</f>
        <v>100843.5</v>
      </c>
      <c r="R1348" s="7">
        <f>Sales_Data[[#This Row],[Actul Bill Amount]]-Sales_Data[[#This Row],[ShippingCost]]</f>
        <v>277343.5</v>
      </c>
      <c r="S1348">
        <v>312</v>
      </c>
      <c r="T1348">
        <v>1156.5</v>
      </c>
      <c r="U1348" t="s">
        <v>41</v>
      </c>
      <c r="V1348">
        <v>3500</v>
      </c>
      <c r="W1348" t="s">
        <v>27</v>
      </c>
      <c r="X1348" t="str">
        <f t="shared" si="43"/>
        <v>Mumbai</v>
      </c>
    </row>
    <row r="1349" spans="1:24" x14ac:dyDescent="0.4">
      <c r="A1349">
        <v>101348</v>
      </c>
      <c r="B1349" s="5">
        <v>45733.038194444445</v>
      </c>
      <c r="C1349" s="3" t="str">
        <f>TEXT(Sales_Data[[#This Row],[OrderDate]],"mmmm")</f>
        <v>March</v>
      </c>
      <c r="D1349" s="3" t="str">
        <f t="shared" si="42"/>
        <v>2025</v>
      </c>
      <c r="E1349" t="s">
        <v>45</v>
      </c>
      <c r="F1349" t="s">
        <v>35</v>
      </c>
      <c r="G1349" t="s">
        <v>29</v>
      </c>
      <c r="H1349" t="s">
        <v>32</v>
      </c>
      <c r="I1349" t="s">
        <v>100</v>
      </c>
      <c r="J1349">
        <v>1</v>
      </c>
      <c r="K1349">
        <v>8500</v>
      </c>
      <c r="L1349" s="7">
        <f>Sales_Data[[#This Row],[OrderQuantity]] *Sales_Data[[#This Row],[UnitPrice]]</f>
        <v>8500</v>
      </c>
      <c r="M1349" s="7">
        <f>Sales_Data[[#This Row],[UnitPrice]]-Sales_Data[[#This Row],[UnitCost]]</f>
        <v>3000</v>
      </c>
      <c r="N1349" s="7">
        <f>Sales_Data[[#This Row],[Gross Revenue]]-Sales_Data[[#This Row],[Discount Amount ]]</f>
        <v>5500</v>
      </c>
      <c r="O1349" s="7">
        <f>Sales_Data[[#This Row],[OrderQuantity]] *Sales_Data[[#This Row],[UnitCost]]</f>
        <v>5500</v>
      </c>
      <c r="P1349" s="7">
        <f>Sales_Data[[#This Row],[ItemCost]] +Sales_Data[[#This Row],[ShippingCost]]</f>
        <v>6547.4</v>
      </c>
      <c r="Q1349" s="7">
        <f>Sales_Data[[#This Row],[Gross Revenue]]-Sales_Data[[#This Row],[TotalFinancialCost]]</f>
        <v>1952.6000000000004</v>
      </c>
      <c r="R1349" s="7">
        <f>Sales_Data[[#This Row],[Actul Bill Amount]]-Sales_Data[[#This Row],[ShippingCost]]</f>
        <v>4452.6000000000004</v>
      </c>
      <c r="S1349">
        <v>680</v>
      </c>
      <c r="T1349">
        <v>1047.4000000000001</v>
      </c>
      <c r="U1349" t="s">
        <v>49</v>
      </c>
      <c r="V1349">
        <v>5500</v>
      </c>
      <c r="W1349" t="s">
        <v>33</v>
      </c>
      <c r="X1349" t="str">
        <f t="shared" si="43"/>
        <v>Delhi</v>
      </c>
    </row>
    <row r="1350" spans="1:24" x14ac:dyDescent="0.4">
      <c r="A1350">
        <v>101349</v>
      </c>
      <c r="B1350" s="5">
        <v>45744.353472222225</v>
      </c>
      <c r="C1350" s="3" t="str">
        <f>TEXT(Sales_Data[[#This Row],[OrderDate]],"mmmm")</f>
        <v>March</v>
      </c>
      <c r="D1350" s="3" t="str">
        <f t="shared" si="42"/>
        <v>2025</v>
      </c>
      <c r="E1350" t="s">
        <v>34</v>
      </c>
      <c r="F1350" t="s">
        <v>43</v>
      </c>
      <c r="G1350" t="s">
        <v>15</v>
      </c>
      <c r="H1350" t="s">
        <v>32</v>
      </c>
      <c r="I1350" t="s">
        <v>100</v>
      </c>
      <c r="J1350">
        <v>11</v>
      </c>
      <c r="K1350">
        <v>4500</v>
      </c>
      <c r="L1350" s="7">
        <f>Sales_Data[[#This Row],[OrderQuantity]] *Sales_Data[[#This Row],[UnitPrice]]</f>
        <v>49500</v>
      </c>
      <c r="M1350" s="7">
        <f>Sales_Data[[#This Row],[UnitPrice]]-Sales_Data[[#This Row],[UnitCost]]</f>
        <v>2000</v>
      </c>
      <c r="N1350" s="7">
        <f>Sales_Data[[#This Row],[Gross Revenue]]-Sales_Data[[#This Row],[Discount Amount ]]</f>
        <v>47500</v>
      </c>
      <c r="O1350" s="7">
        <f>Sales_Data[[#This Row],[OrderQuantity]] *Sales_Data[[#This Row],[UnitCost]]</f>
        <v>27500</v>
      </c>
      <c r="P1350" s="7">
        <f>Sales_Data[[#This Row],[ItemCost]] +Sales_Data[[#This Row],[ShippingCost]]</f>
        <v>29587.14</v>
      </c>
      <c r="Q1350" s="7">
        <f>Sales_Data[[#This Row],[Gross Revenue]]-Sales_Data[[#This Row],[TotalFinancialCost]]</f>
        <v>19912.86</v>
      </c>
      <c r="R1350" s="7">
        <f>Sales_Data[[#This Row],[Actul Bill Amount]]-Sales_Data[[#This Row],[ShippingCost]]</f>
        <v>45412.86</v>
      </c>
      <c r="S1350">
        <v>402</v>
      </c>
      <c r="T1350">
        <v>2087.14</v>
      </c>
      <c r="U1350" t="s">
        <v>44</v>
      </c>
      <c r="V1350">
        <v>2500</v>
      </c>
      <c r="W1350" t="s">
        <v>33</v>
      </c>
      <c r="X1350" t="str">
        <f t="shared" si="43"/>
        <v>Delhi</v>
      </c>
    </row>
    <row r="1351" spans="1:24" x14ac:dyDescent="0.4">
      <c r="A1351">
        <v>101350</v>
      </c>
      <c r="B1351" s="5">
        <v>45774.004166666666</v>
      </c>
      <c r="C1351" s="3" t="str">
        <f>TEXT(Sales_Data[[#This Row],[OrderDate]],"mmmm")</f>
        <v>April</v>
      </c>
      <c r="D1351" s="3" t="str">
        <f t="shared" si="42"/>
        <v>2025</v>
      </c>
      <c r="E1351" t="s">
        <v>13</v>
      </c>
      <c r="F1351" t="s">
        <v>55</v>
      </c>
      <c r="G1351" t="s">
        <v>31</v>
      </c>
      <c r="H1351" t="s">
        <v>37</v>
      </c>
      <c r="I1351" t="s">
        <v>100</v>
      </c>
      <c r="J1351">
        <v>16</v>
      </c>
      <c r="K1351">
        <v>850</v>
      </c>
      <c r="L1351" s="7">
        <f>Sales_Data[[#This Row],[OrderQuantity]] *Sales_Data[[#This Row],[UnitPrice]]</f>
        <v>13600</v>
      </c>
      <c r="M1351" s="7">
        <f>Sales_Data[[#This Row],[UnitPrice]]-Sales_Data[[#This Row],[UnitCost]]</f>
        <v>300</v>
      </c>
      <c r="N1351" s="7">
        <f>Sales_Data[[#This Row],[Gross Revenue]]-Sales_Data[[#This Row],[Discount Amount ]]</f>
        <v>13300</v>
      </c>
      <c r="O1351" s="7">
        <f>Sales_Data[[#This Row],[OrderQuantity]] *Sales_Data[[#This Row],[UnitCost]]</f>
        <v>8800</v>
      </c>
      <c r="P1351" s="7">
        <f>Sales_Data[[#This Row],[ItemCost]] +Sales_Data[[#This Row],[ShippingCost]]</f>
        <v>11341.64</v>
      </c>
      <c r="Q1351" s="7">
        <f>Sales_Data[[#This Row],[Gross Revenue]]-Sales_Data[[#This Row],[TotalFinancialCost]]</f>
        <v>2258.3600000000006</v>
      </c>
      <c r="R1351" s="7">
        <f>Sales_Data[[#This Row],[Actul Bill Amount]]-Sales_Data[[#This Row],[ShippingCost]]</f>
        <v>10758.36</v>
      </c>
      <c r="S1351">
        <v>823</v>
      </c>
      <c r="T1351">
        <v>2541.64</v>
      </c>
      <c r="U1351" t="s">
        <v>56</v>
      </c>
      <c r="V1351">
        <v>550</v>
      </c>
      <c r="W1351" t="s">
        <v>38</v>
      </c>
      <c r="X1351" t="str">
        <f t="shared" si="43"/>
        <v>Kolkata</v>
      </c>
    </row>
    <row r="1352" spans="1:24" x14ac:dyDescent="0.4">
      <c r="A1352">
        <v>101351</v>
      </c>
      <c r="B1352" s="5">
        <v>46019.464583333334</v>
      </c>
      <c r="C1352" s="3" t="str">
        <f>TEXT(Sales_Data[[#This Row],[OrderDate]],"mmmm")</f>
        <v>December</v>
      </c>
      <c r="D1352" s="3" t="str">
        <f t="shared" si="42"/>
        <v>2025</v>
      </c>
      <c r="E1352" t="s">
        <v>23</v>
      </c>
      <c r="F1352" t="s">
        <v>14</v>
      </c>
      <c r="G1352" t="s">
        <v>29</v>
      </c>
      <c r="H1352" t="s">
        <v>25</v>
      </c>
      <c r="I1352" t="s">
        <v>100</v>
      </c>
      <c r="J1352">
        <v>33</v>
      </c>
      <c r="K1352">
        <v>3200</v>
      </c>
      <c r="L1352" s="7">
        <f>Sales_Data[[#This Row],[OrderQuantity]] *Sales_Data[[#This Row],[UnitPrice]]</f>
        <v>105600</v>
      </c>
      <c r="M1352" s="7">
        <f>Sales_Data[[#This Row],[UnitPrice]]-Sales_Data[[#This Row],[UnitCost]]</f>
        <v>1200</v>
      </c>
      <c r="N1352" s="7">
        <f>Sales_Data[[#This Row],[Gross Revenue]]-Sales_Data[[#This Row],[Discount Amount ]]</f>
        <v>104400</v>
      </c>
      <c r="O1352" s="7">
        <f>Sales_Data[[#This Row],[OrderQuantity]] *Sales_Data[[#This Row],[UnitCost]]</f>
        <v>66000</v>
      </c>
      <c r="P1352" s="7">
        <f>Sales_Data[[#This Row],[ItemCost]] +Sales_Data[[#This Row],[ShippingCost]]</f>
        <v>66525.5</v>
      </c>
      <c r="Q1352" s="7">
        <f>Sales_Data[[#This Row],[Gross Revenue]]-Sales_Data[[#This Row],[TotalFinancialCost]]</f>
        <v>39074.5</v>
      </c>
      <c r="R1352" s="7">
        <f>Sales_Data[[#This Row],[Actul Bill Amount]]-Sales_Data[[#This Row],[ShippingCost]]</f>
        <v>103874.5</v>
      </c>
      <c r="S1352">
        <v>355</v>
      </c>
      <c r="T1352">
        <v>525.5</v>
      </c>
      <c r="U1352" t="s">
        <v>17</v>
      </c>
      <c r="V1352">
        <v>2000</v>
      </c>
      <c r="W1352" t="s">
        <v>27</v>
      </c>
      <c r="X1352" t="str">
        <f t="shared" si="43"/>
        <v>Mumbai</v>
      </c>
    </row>
    <row r="1353" spans="1:24" x14ac:dyDescent="0.4">
      <c r="A1353">
        <v>101352</v>
      </c>
      <c r="B1353" s="5">
        <v>45999.86041666667</v>
      </c>
      <c r="C1353" s="3" t="str">
        <f>TEXT(Sales_Data[[#This Row],[OrderDate]],"mmmm")</f>
        <v>December</v>
      </c>
      <c r="D1353" s="3" t="str">
        <f t="shared" si="42"/>
        <v>2025</v>
      </c>
      <c r="E1353" t="s">
        <v>45</v>
      </c>
      <c r="F1353" t="s">
        <v>35</v>
      </c>
      <c r="G1353" t="s">
        <v>15</v>
      </c>
      <c r="H1353" t="s">
        <v>37</v>
      </c>
      <c r="I1353" t="s">
        <v>100</v>
      </c>
      <c r="J1353">
        <v>78</v>
      </c>
      <c r="K1353">
        <v>8500</v>
      </c>
      <c r="L1353" s="7">
        <f>Sales_Data[[#This Row],[OrderQuantity]] *Sales_Data[[#This Row],[UnitPrice]]</f>
        <v>663000</v>
      </c>
      <c r="M1353" s="7">
        <f>Sales_Data[[#This Row],[UnitPrice]]-Sales_Data[[#This Row],[UnitCost]]</f>
        <v>3000</v>
      </c>
      <c r="N1353" s="7">
        <f>Sales_Data[[#This Row],[Gross Revenue]]-Sales_Data[[#This Row],[Discount Amount ]]</f>
        <v>660000</v>
      </c>
      <c r="O1353" s="7">
        <f>Sales_Data[[#This Row],[OrderQuantity]] *Sales_Data[[#This Row],[UnitCost]]</f>
        <v>429000</v>
      </c>
      <c r="P1353" s="7">
        <f>Sales_Data[[#This Row],[ItemCost]] +Sales_Data[[#This Row],[ShippingCost]]</f>
        <v>429509.2</v>
      </c>
      <c r="Q1353" s="7">
        <f>Sales_Data[[#This Row],[Gross Revenue]]-Sales_Data[[#This Row],[TotalFinancialCost]]</f>
        <v>233490.8</v>
      </c>
      <c r="R1353" s="7">
        <f>Sales_Data[[#This Row],[Actul Bill Amount]]-Sales_Data[[#This Row],[ShippingCost]]</f>
        <v>659490.80000000005</v>
      </c>
      <c r="S1353">
        <v>1135</v>
      </c>
      <c r="T1353">
        <v>509.2</v>
      </c>
      <c r="U1353" t="s">
        <v>49</v>
      </c>
      <c r="V1353">
        <v>5500</v>
      </c>
      <c r="W1353" t="s">
        <v>38</v>
      </c>
      <c r="X1353" t="str">
        <f t="shared" si="43"/>
        <v>Kolkata</v>
      </c>
    </row>
    <row r="1354" spans="1:24" x14ac:dyDescent="0.4">
      <c r="A1354">
        <v>101353</v>
      </c>
      <c r="B1354" s="5">
        <v>45684.178472222222</v>
      </c>
      <c r="C1354" s="3" t="str">
        <f>TEXT(Sales_Data[[#This Row],[OrderDate]],"mmmm")</f>
        <v>January</v>
      </c>
      <c r="D1354" s="3" t="str">
        <f t="shared" si="42"/>
        <v>2025</v>
      </c>
      <c r="E1354" t="s">
        <v>19</v>
      </c>
      <c r="F1354" t="s">
        <v>43</v>
      </c>
      <c r="G1354" t="s">
        <v>29</v>
      </c>
      <c r="H1354" t="s">
        <v>25</v>
      </c>
      <c r="I1354" t="s">
        <v>100</v>
      </c>
      <c r="J1354">
        <v>37</v>
      </c>
      <c r="K1354">
        <v>1800</v>
      </c>
      <c r="L1354" s="7">
        <f>Sales_Data[[#This Row],[OrderQuantity]] *Sales_Data[[#This Row],[UnitPrice]]</f>
        <v>66600</v>
      </c>
      <c r="M1354" s="7">
        <f>Sales_Data[[#This Row],[UnitPrice]]-Sales_Data[[#This Row],[UnitCost]]</f>
        <v>900</v>
      </c>
      <c r="N1354" s="7">
        <f>Sales_Data[[#This Row],[Gross Revenue]]-Sales_Data[[#This Row],[Discount Amount ]]</f>
        <v>65700</v>
      </c>
      <c r="O1354" s="7">
        <f>Sales_Data[[#This Row],[OrderQuantity]] *Sales_Data[[#This Row],[UnitCost]]</f>
        <v>33300</v>
      </c>
      <c r="P1354" s="7">
        <f>Sales_Data[[#This Row],[ItemCost]] +Sales_Data[[#This Row],[ShippingCost]]</f>
        <v>33710.76</v>
      </c>
      <c r="Q1354" s="7">
        <f>Sales_Data[[#This Row],[Gross Revenue]]-Sales_Data[[#This Row],[TotalFinancialCost]]</f>
        <v>32889.24</v>
      </c>
      <c r="R1354" s="7">
        <f>Sales_Data[[#This Row],[Actul Bill Amount]]-Sales_Data[[#This Row],[ShippingCost]]</f>
        <v>65289.24</v>
      </c>
      <c r="S1354">
        <v>665</v>
      </c>
      <c r="T1354">
        <v>410.76</v>
      </c>
      <c r="U1354" t="s">
        <v>51</v>
      </c>
      <c r="V1354">
        <v>900</v>
      </c>
      <c r="W1354" t="s">
        <v>27</v>
      </c>
      <c r="X1354" t="str">
        <f t="shared" si="43"/>
        <v>Mumbai</v>
      </c>
    </row>
    <row r="1355" spans="1:24" x14ac:dyDescent="0.4">
      <c r="A1355">
        <v>101354</v>
      </c>
      <c r="B1355" s="5">
        <v>45970.611805555556</v>
      </c>
      <c r="C1355" s="3" t="str">
        <f>TEXT(Sales_Data[[#This Row],[OrderDate]],"mmmm")</f>
        <v>November</v>
      </c>
      <c r="D1355" s="3" t="str">
        <f t="shared" si="42"/>
        <v>2025</v>
      </c>
      <c r="E1355" t="s">
        <v>13</v>
      </c>
      <c r="F1355" t="s">
        <v>35</v>
      </c>
      <c r="G1355" t="s">
        <v>29</v>
      </c>
      <c r="H1355" t="s">
        <v>32</v>
      </c>
      <c r="I1355" t="s">
        <v>100</v>
      </c>
      <c r="J1355">
        <v>87</v>
      </c>
      <c r="K1355">
        <v>12000</v>
      </c>
      <c r="L1355" s="7">
        <f>Sales_Data[[#This Row],[OrderQuantity]] *Sales_Data[[#This Row],[UnitPrice]]</f>
        <v>1044000</v>
      </c>
      <c r="M1355" s="7">
        <f>Sales_Data[[#This Row],[UnitPrice]]-Sales_Data[[#This Row],[UnitCost]]</f>
        <v>4000</v>
      </c>
      <c r="N1355" s="7">
        <f>Sales_Data[[#This Row],[Gross Revenue]]-Sales_Data[[#This Row],[Discount Amount ]]</f>
        <v>1040000</v>
      </c>
      <c r="O1355" s="7">
        <f>Sales_Data[[#This Row],[OrderQuantity]] *Sales_Data[[#This Row],[UnitCost]]</f>
        <v>696000</v>
      </c>
      <c r="P1355" s="7">
        <f>Sales_Data[[#This Row],[ItemCost]] +Sales_Data[[#This Row],[ShippingCost]]</f>
        <v>696224.53</v>
      </c>
      <c r="Q1355" s="7">
        <f>Sales_Data[[#This Row],[Gross Revenue]]-Sales_Data[[#This Row],[TotalFinancialCost]]</f>
        <v>347775.47</v>
      </c>
      <c r="R1355" s="7">
        <f>Sales_Data[[#This Row],[Actul Bill Amount]]-Sales_Data[[#This Row],[ShippingCost]]</f>
        <v>1039775.47</v>
      </c>
      <c r="S1355">
        <v>724</v>
      </c>
      <c r="T1355">
        <v>224.53</v>
      </c>
      <c r="U1355" t="s">
        <v>36</v>
      </c>
      <c r="V1355">
        <v>8000</v>
      </c>
      <c r="W1355" t="s">
        <v>33</v>
      </c>
      <c r="X1355" t="str">
        <f t="shared" si="43"/>
        <v>Delhi</v>
      </c>
    </row>
    <row r="1356" spans="1:24" x14ac:dyDescent="0.4">
      <c r="A1356">
        <v>101355</v>
      </c>
      <c r="B1356" s="5">
        <v>45944.594444444447</v>
      </c>
      <c r="C1356" s="3" t="str">
        <f>TEXT(Sales_Data[[#This Row],[OrderDate]],"mmmm")</f>
        <v>October</v>
      </c>
      <c r="D1356" s="3" t="str">
        <f t="shared" si="42"/>
        <v>2025</v>
      </c>
      <c r="E1356" t="s">
        <v>42</v>
      </c>
      <c r="F1356" t="s">
        <v>40</v>
      </c>
      <c r="G1356" t="s">
        <v>29</v>
      </c>
      <c r="H1356" t="s">
        <v>20</v>
      </c>
      <c r="I1356" t="s">
        <v>100</v>
      </c>
      <c r="J1356">
        <v>98</v>
      </c>
      <c r="K1356">
        <v>1500</v>
      </c>
      <c r="L1356" s="7">
        <f>Sales_Data[[#This Row],[OrderQuantity]] *Sales_Data[[#This Row],[UnitPrice]]</f>
        <v>147000</v>
      </c>
      <c r="M1356" s="7">
        <f>Sales_Data[[#This Row],[UnitPrice]]-Sales_Data[[#This Row],[UnitCost]]</f>
        <v>700</v>
      </c>
      <c r="N1356" s="7">
        <f>Sales_Data[[#This Row],[Gross Revenue]]-Sales_Data[[#This Row],[Discount Amount ]]</f>
        <v>146300</v>
      </c>
      <c r="O1356" s="7">
        <f>Sales_Data[[#This Row],[OrderQuantity]] *Sales_Data[[#This Row],[UnitCost]]</f>
        <v>78400</v>
      </c>
      <c r="P1356" s="7">
        <f>Sales_Data[[#This Row],[ItemCost]] +Sales_Data[[#This Row],[ShippingCost]]</f>
        <v>79172.11</v>
      </c>
      <c r="Q1356" s="7">
        <f>Sales_Data[[#This Row],[Gross Revenue]]-Sales_Data[[#This Row],[TotalFinancialCost]]</f>
        <v>67827.89</v>
      </c>
      <c r="R1356" s="7">
        <f>Sales_Data[[#This Row],[Actul Bill Amount]]-Sales_Data[[#This Row],[ShippingCost]]</f>
        <v>145527.89000000001</v>
      </c>
      <c r="S1356">
        <v>909</v>
      </c>
      <c r="T1356">
        <v>772.11</v>
      </c>
      <c r="U1356" t="s">
        <v>52</v>
      </c>
      <c r="V1356">
        <v>800</v>
      </c>
      <c r="W1356" t="s">
        <v>22</v>
      </c>
      <c r="X1356" t="str">
        <f t="shared" si="43"/>
        <v>Nagpur</v>
      </c>
    </row>
    <row r="1357" spans="1:24" x14ac:dyDescent="0.4">
      <c r="A1357">
        <v>101356</v>
      </c>
      <c r="B1357" s="5">
        <v>45791.602083333331</v>
      </c>
      <c r="C1357" s="3" t="str">
        <f>TEXT(Sales_Data[[#This Row],[OrderDate]],"mmmm")</f>
        <v>May</v>
      </c>
      <c r="D1357" s="3" t="str">
        <f t="shared" si="42"/>
        <v>2025</v>
      </c>
      <c r="E1357" t="s">
        <v>23</v>
      </c>
      <c r="F1357" t="s">
        <v>35</v>
      </c>
      <c r="G1357" t="s">
        <v>31</v>
      </c>
      <c r="H1357" t="s">
        <v>16</v>
      </c>
      <c r="I1357" t="s">
        <v>100</v>
      </c>
      <c r="J1357">
        <v>63</v>
      </c>
      <c r="K1357">
        <v>12000</v>
      </c>
      <c r="L1357" s="7">
        <f>Sales_Data[[#This Row],[OrderQuantity]] *Sales_Data[[#This Row],[UnitPrice]]</f>
        <v>756000</v>
      </c>
      <c r="M1357" s="7">
        <f>Sales_Data[[#This Row],[UnitPrice]]-Sales_Data[[#This Row],[UnitCost]]</f>
        <v>4000</v>
      </c>
      <c r="N1357" s="7">
        <f>Sales_Data[[#This Row],[Gross Revenue]]-Sales_Data[[#This Row],[Discount Amount ]]</f>
        <v>752000</v>
      </c>
      <c r="O1357" s="7">
        <f>Sales_Data[[#This Row],[OrderQuantity]] *Sales_Data[[#This Row],[UnitCost]]</f>
        <v>504000</v>
      </c>
      <c r="P1357" s="7">
        <f>Sales_Data[[#This Row],[ItemCost]] +Sales_Data[[#This Row],[ShippingCost]]</f>
        <v>504443.2</v>
      </c>
      <c r="Q1357" s="7">
        <f>Sales_Data[[#This Row],[Gross Revenue]]-Sales_Data[[#This Row],[TotalFinancialCost]]</f>
        <v>251556.8</v>
      </c>
      <c r="R1357" s="7">
        <f>Sales_Data[[#This Row],[Actul Bill Amount]]-Sales_Data[[#This Row],[ShippingCost]]</f>
        <v>751556.8</v>
      </c>
      <c r="S1357">
        <v>1003</v>
      </c>
      <c r="T1357">
        <v>443.2</v>
      </c>
      <c r="U1357" t="s">
        <v>36</v>
      </c>
      <c r="V1357">
        <v>8000</v>
      </c>
      <c r="W1357" t="s">
        <v>18</v>
      </c>
      <c r="X1357" t="str">
        <f t="shared" si="43"/>
        <v>Bengaluru</v>
      </c>
    </row>
    <row r="1358" spans="1:24" x14ac:dyDescent="0.4">
      <c r="A1358">
        <v>101357</v>
      </c>
      <c r="B1358" s="5">
        <v>45876.67083333333</v>
      </c>
      <c r="C1358" s="3" t="str">
        <f>TEXT(Sales_Data[[#This Row],[OrderDate]],"mmmm")</f>
        <v>August</v>
      </c>
      <c r="D1358" s="3" t="str">
        <f t="shared" si="42"/>
        <v>2025</v>
      </c>
      <c r="E1358" t="s">
        <v>34</v>
      </c>
      <c r="F1358" t="s">
        <v>24</v>
      </c>
      <c r="G1358" t="s">
        <v>15</v>
      </c>
      <c r="H1358" t="s">
        <v>20</v>
      </c>
      <c r="I1358" t="s">
        <v>100</v>
      </c>
      <c r="J1358">
        <v>28</v>
      </c>
      <c r="K1358">
        <v>3500</v>
      </c>
      <c r="L1358" s="7">
        <f>Sales_Data[[#This Row],[OrderQuantity]] *Sales_Data[[#This Row],[UnitPrice]]</f>
        <v>98000</v>
      </c>
      <c r="M1358" s="7">
        <f>Sales_Data[[#This Row],[UnitPrice]]-Sales_Data[[#This Row],[UnitCost]]</f>
        <v>1300</v>
      </c>
      <c r="N1358" s="7">
        <f>Sales_Data[[#This Row],[Gross Revenue]]-Sales_Data[[#This Row],[Discount Amount ]]</f>
        <v>96700</v>
      </c>
      <c r="O1358" s="7">
        <f>Sales_Data[[#This Row],[OrderQuantity]] *Sales_Data[[#This Row],[UnitCost]]</f>
        <v>61600</v>
      </c>
      <c r="P1358" s="7">
        <f>Sales_Data[[#This Row],[ItemCost]] +Sales_Data[[#This Row],[ShippingCost]]</f>
        <v>61778.73</v>
      </c>
      <c r="Q1358" s="7">
        <f>Sales_Data[[#This Row],[Gross Revenue]]-Sales_Data[[#This Row],[TotalFinancialCost]]</f>
        <v>36221.269999999997</v>
      </c>
      <c r="R1358" s="7">
        <f>Sales_Data[[#This Row],[Actul Bill Amount]]-Sales_Data[[#This Row],[ShippingCost]]</f>
        <v>96521.27</v>
      </c>
      <c r="S1358">
        <v>944</v>
      </c>
      <c r="T1358">
        <v>178.73</v>
      </c>
      <c r="U1358" t="s">
        <v>59</v>
      </c>
      <c r="V1358">
        <v>2200</v>
      </c>
      <c r="W1358" t="s">
        <v>22</v>
      </c>
      <c r="X1358" t="str">
        <f t="shared" si="43"/>
        <v>Nagpur</v>
      </c>
    </row>
    <row r="1359" spans="1:24" x14ac:dyDescent="0.4">
      <c r="A1359">
        <v>101358</v>
      </c>
      <c r="B1359" s="5">
        <v>45825.350694444445</v>
      </c>
      <c r="C1359" s="3" t="str">
        <f>TEXT(Sales_Data[[#This Row],[OrderDate]],"mmmm")</f>
        <v>June</v>
      </c>
      <c r="D1359" s="3" t="str">
        <f t="shared" si="42"/>
        <v>2025</v>
      </c>
      <c r="E1359" t="s">
        <v>50</v>
      </c>
      <c r="F1359" t="s">
        <v>14</v>
      </c>
      <c r="G1359" t="s">
        <v>29</v>
      </c>
      <c r="H1359" t="s">
        <v>16</v>
      </c>
      <c r="I1359" t="s">
        <v>100</v>
      </c>
      <c r="J1359">
        <v>2</v>
      </c>
      <c r="K1359">
        <v>3200</v>
      </c>
      <c r="L1359" s="7">
        <f>Sales_Data[[#This Row],[OrderQuantity]] *Sales_Data[[#This Row],[UnitPrice]]</f>
        <v>6400</v>
      </c>
      <c r="M1359" s="7">
        <f>Sales_Data[[#This Row],[UnitPrice]]-Sales_Data[[#This Row],[UnitCost]]</f>
        <v>1200</v>
      </c>
      <c r="N1359" s="7">
        <f>Sales_Data[[#This Row],[Gross Revenue]]-Sales_Data[[#This Row],[Discount Amount ]]</f>
        <v>5200</v>
      </c>
      <c r="O1359" s="7">
        <f>Sales_Data[[#This Row],[OrderQuantity]] *Sales_Data[[#This Row],[UnitCost]]</f>
        <v>4000</v>
      </c>
      <c r="P1359" s="7">
        <f>Sales_Data[[#This Row],[ItemCost]] +Sales_Data[[#This Row],[ShippingCost]]</f>
        <v>6166.34</v>
      </c>
      <c r="Q1359" s="7">
        <f>Sales_Data[[#This Row],[Gross Revenue]]-Sales_Data[[#This Row],[TotalFinancialCost]]</f>
        <v>233.65999999999985</v>
      </c>
      <c r="R1359" s="7">
        <f>Sales_Data[[#This Row],[Actul Bill Amount]]-Sales_Data[[#This Row],[ShippingCost]]</f>
        <v>3033.66</v>
      </c>
      <c r="S1359">
        <v>1169</v>
      </c>
      <c r="T1359">
        <v>2166.34</v>
      </c>
      <c r="U1359" t="s">
        <v>17</v>
      </c>
      <c r="V1359">
        <v>2000</v>
      </c>
      <c r="W1359" t="s">
        <v>18</v>
      </c>
      <c r="X1359" t="str">
        <f t="shared" si="43"/>
        <v>Bengaluru</v>
      </c>
    </row>
    <row r="1360" spans="1:24" x14ac:dyDescent="0.4">
      <c r="A1360">
        <v>101359</v>
      </c>
      <c r="B1360" s="5">
        <v>45755.842361111114</v>
      </c>
      <c r="C1360" s="3" t="str">
        <f>TEXT(Sales_Data[[#This Row],[OrderDate]],"mmmm")</f>
        <v>April</v>
      </c>
      <c r="D1360" s="3" t="str">
        <f t="shared" si="42"/>
        <v>2025</v>
      </c>
      <c r="E1360" t="s">
        <v>19</v>
      </c>
      <c r="F1360" t="s">
        <v>28</v>
      </c>
      <c r="G1360" t="s">
        <v>15</v>
      </c>
      <c r="H1360" t="s">
        <v>16</v>
      </c>
      <c r="I1360" t="s">
        <v>100</v>
      </c>
      <c r="J1360">
        <v>20</v>
      </c>
      <c r="K1360">
        <v>450</v>
      </c>
      <c r="L1360" s="7">
        <f>Sales_Data[[#This Row],[OrderQuantity]] *Sales_Data[[#This Row],[UnitPrice]]</f>
        <v>9000</v>
      </c>
      <c r="M1360" s="7">
        <f>Sales_Data[[#This Row],[UnitPrice]]-Sales_Data[[#This Row],[UnitCost]]</f>
        <v>250</v>
      </c>
      <c r="N1360" s="7">
        <f>Sales_Data[[#This Row],[Gross Revenue]]-Sales_Data[[#This Row],[Discount Amount ]]</f>
        <v>8750</v>
      </c>
      <c r="O1360" s="7">
        <f>Sales_Data[[#This Row],[OrderQuantity]] *Sales_Data[[#This Row],[UnitCost]]</f>
        <v>4000</v>
      </c>
      <c r="P1360" s="7">
        <f>Sales_Data[[#This Row],[ItemCost]] +Sales_Data[[#This Row],[ShippingCost]]</f>
        <v>4474.3999999999996</v>
      </c>
      <c r="Q1360" s="7">
        <f>Sales_Data[[#This Row],[Gross Revenue]]-Sales_Data[[#This Row],[TotalFinancialCost]]</f>
        <v>4525.6000000000004</v>
      </c>
      <c r="R1360" s="7">
        <f>Sales_Data[[#This Row],[Actul Bill Amount]]-Sales_Data[[#This Row],[ShippingCost]]</f>
        <v>8275.6</v>
      </c>
      <c r="S1360">
        <v>1014</v>
      </c>
      <c r="T1360">
        <v>474.4</v>
      </c>
      <c r="U1360" t="s">
        <v>30</v>
      </c>
      <c r="V1360">
        <v>200</v>
      </c>
      <c r="W1360" t="s">
        <v>18</v>
      </c>
      <c r="X1360" t="str">
        <f t="shared" si="43"/>
        <v>Bengaluru</v>
      </c>
    </row>
    <row r="1361" spans="1:24" x14ac:dyDescent="0.4">
      <c r="A1361">
        <v>101360</v>
      </c>
      <c r="B1361" s="5">
        <v>45925.543055555558</v>
      </c>
      <c r="C1361" s="3" t="str">
        <f>TEXT(Sales_Data[[#This Row],[OrderDate]],"mmmm")</f>
        <v>September</v>
      </c>
      <c r="D1361" s="3" t="str">
        <f t="shared" si="42"/>
        <v>2025</v>
      </c>
      <c r="E1361" t="s">
        <v>23</v>
      </c>
      <c r="F1361" t="s">
        <v>43</v>
      </c>
      <c r="G1361" t="s">
        <v>15</v>
      </c>
      <c r="H1361" t="s">
        <v>20</v>
      </c>
      <c r="I1361" t="s">
        <v>100</v>
      </c>
      <c r="J1361">
        <v>85</v>
      </c>
      <c r="K1361">
        <v>2800</v>
      </c>
      <c r="L1361" s="7">
        <f>Sales_Data[[#This Row],[OrderQuantity]] *Sales_Data[[#This Row],[UnitPrice]]</f>
        <v>238000</v>
      </c>
      <c r="M1361" s="7">
        <f>Sales_Data[[#This Row],[UnitPrice]]-Sales_Data[[#This Row],[UnitCost]]</f>
        <v>1300</v>
      </c>
      <c r="N1361" s="7">
        <f>Sales_Data[[#This Row],[Gross Revenue]]-Sales_Data[[#This Row],[Discount Amount ]]</f>
        <v>236700</v>
      </c>
      <c r="O1361" s="7">
        <f>Sales_Data[[#This Row],[OrderQuantity]] *Sales_Data[[#This Row],[UnitCost]]</f>
        <v>127500</v>
      </c>
      <c r="P1361" s="7">
        <f>Sales_Data[[#This Row],[ItemCost]] +Sales_Data[[#This Row],[ShippingCost]]</f>
        <v>128215.35</v>
      </c>
      <c r="Q1361" s="7">
        <f>Sales_Data[[#This Row],[Gross Revenue]]-Sales_Data[[#This Row],[TotalFinancialCost]]</f>
        <v>109784.65</v>
      </c>
      <c r="R1361" s="7">
        <f>Sales_Data[[#This Row],[Actul Bill Amount]]-Sales_Data[[#This Row],[ShippingCost]]</f>
        <v>235984.65</v>
      </c>
      <c r="S1361">
        <v>1044</v>
      </c>
      <c r="T1361">
        <v>715.35</v>
      </c>
      <c r="U1361" t="s">
        <v>61</v>
      </c>
      <c r="V1361">
        <v>1500</v>
      </c>
      <c r="W1361" t="s">
        <v>22</v>
      </c>
      <c r="X1361" t="str">
        <f t="shared" si="43"/>
        <v>Nagpur</v>
      </c>
    </row>
    <row r="1362" spans="1:24" x14ac:dyDescent="0.4">
      <c r="A1362">
        <v>101361</v>
      </c>
      <c r="B1362" s="5">
        <v>45894.740972222222</v>
      </c>
      <c r="C1362" s="3" t="str">
        <f>TEXT(Sales_Data[[#This Row],[OrderDate]],"mmmm")</f>
        <v>August</v>
      </c>
      <c r="D1362" s="3" t="str">
        <f t="shared" si="42"/>
        <v>2025</v>
      </c>
      <c r="E1362" t="s">
        <v>23</v>
      </c>
      <c r="F1362" t="s">
        <v>24</v>
      </c>
      <c r="G1362" t="s">
        <v>31</v>
      </c>
      <c r="H1362" t="s">
        <v>37</v>
      </c>
      <c r="I1362" t="s">
        <v>100</v>
      </c>
      <c r="J1362">
        <v>95</v>
      </c>
      <c r="K1362">
        <v>25000</v>
      </c>
      <c r="L1362" s="7">
        <f>Sales_Data[[#This Row],[OrderQuantity]] *Sales_Data[[#This Row],[UnitPrice]]</f>
        <v>2375000</v>
      </c>
      <c r="M1362" s="7">
        <f>Sales_Data[[#This Row],[UnitPrice]]-Sales_Data[[#This Row],[UnitCost]]</f>
        <v>7000</v>
      </c>
      <c r="N1362" s="7">
        <f>Sales_Data[[#This Row],[Gross Revenue]]-Sales_Data[[#This Row],[Discount Amount ]]</f>
        <v>2368000</v>
      </c>
      <c r="O1362" s="7">
        <f>Sales_Data[[#This Row],[OrderQuantity]] *Sales_Data[[#This Row],[UnitCost]]</f>
        <v>1710000</v>
      </c>
      <c r="P1362" s="7">
        <f>Sales_Data[[#This Row],[ItemCost]] +Sales_Data[[#This Row],[ShippingCost]]</f>
        <v>1710471.77</v>
      </c>
      <c r="Q1362" s="7">
        <f>Sales_Data[[#This Row],[Gross Revenue]]-Sales_Data[[#This Row],[TotalFinancialCost]]</f>
        <v>664528.23</v>
      </c>
      <c r="R1362" s="7">
        <f>Sales_Data[[#This Row],[Actul Bill Amount]]-Sales_Data[[#This Row],[ShippingCost]]</f>
        <v>2367528.23</v>
      </c>
      <c r="S1362">
        <v>788</v>
      </c>
      <c r="T1362">
        <v>471.77</v>
      </c>
      <c r="U1362" t="s">
        <v>60</v>
      </c>
      <c r="V1362">
        <v>18000</v>
      </c>
      <c r="W1362" t="s">
        <v>38</v>
      </c>
      <c r="X1362" t="str">
        <f t="shared" si="43"/>
        <v>Kolkata</v>
      </c>
    </row>
    <row r="1363" spans="1:24" x14ac:dyDescent="0.4">
      <c r="A1363">
        <v>101362</v>
      </c>
      <c r="B1363" s="5">
        <v>45966.647222222222</v>
      </c>
      <c r="C1363" s="3" t="str">
        <f>TEXT(Sales_Data[[#This Row],[OrderDate]],"mmmm")</f>
        <v>November</v>
      </c>
      <c r="D1363" s="3" t="str">
        <f t="shared" si="42"/>
        <v>2025</v>
      </c>
      <c r="E1363" t="s">
        <v>39</v>
      </c>
      <c r="F1363" t="s">
        <v>35</v>
      </c>
      <c r="G1363" t="s">
        <v>29</v>
      </c>
      <c r="H1363" t="s">
        <v>37</v>
      </c>
      <c r="I1363" t="s">
        <v>100</v>
      </c>
      <c r="J1363">
        <v>44</v>
      </c>
      <c r="K1363">
        <v>8500</v>
      </c>
      <c r="L1363" s="7">
        <f>Sales_Data[[#This Row],[OrderQuantity]] *Sales_Data[[#This Row],[UnitPrice]]</f>
        <v>374000</v>
      </c>
      <c r="M1363" s="7">
        <f>Sales_Data[[#This Row],[UnitPrice]]-Sales_Data[[#This Row],[UnitCost]]</f>
        <v>3000</v>
      </c>
      <c r="N1363" s="7">
        <f>Sales_Data[[#This Row],[Gross Revenue]]-Sales_Data[[#This Row],[Discount Amount ]]</f>
        <v>371000</v>
      </c>
      <c r="O1363" s="7">
        <f>Sales_Data[[#This Row],[OrderQuantity]] *Sales_Data[[#This Row],[UnitCost]]</f>
        <v>242000</v>
      </c>
      <c r="P1363" s="7">
        <f>Sales_Data[[#This Row],[ItemCost]] +Sales_Data[[#This Row],[ShippingCost]]</f>
        <v>242708.02</v>
      </c>
      <c r="Q1363" s="7">
        <f>Sales_Data[[#This Row],[Gross Revenue]]-Sales_Data[[#This Row],[TotalFinancialCost]]</f>
        <v>131291.98000000001</v>
      </c>
      <c r="R1363" s="7">
        <f>Sales_Data[[#This Row],[Actul Bill Amount]]-Sales_Data[[#This Row],[ShippingCost]]</f>
        <v>370291.98</v>
      </c>
      <c r="S1363">
        <v>1008</v>
      </c>
      <c r="T1363">
        <v>708.02</v>
      </c>
      <c r="U1363" t="s">
        <v>49</v>
      </c>
      <c r="V1363">
        <v>5500</v>
      </c>
      <c r="W1363" t="s">
        <v>38</v>
      </c>
      <c r="X1363" t="str">
        <f t="shared" si="43"/>
        <v>Kolkata</v>
      </c>
    </row>
    <row r="1364" spans="1:24" x14ac:dyDescent="0.4">
      <c r="A1364">
        <v>101363</v>
      </c>
      <c r="B1364" s="5">
        <v>45830.921527777777</v>
      </c>
      <c r="C1364" s="3" t="str">
        <f>TEXT(Sales_Data[[#This Row],[OrderDate]],"mmmm")</f>
        <v>June</v>
      </c>
      <c r="D1364" s="3" t="str">
        <f t="shared" si="42"/>
        <v>2025</v>
      </c>
      <c r="E1364" t="s">
        <v>23</v>
      </c>
      <c r="F1364" t="s">
        <v>14</v>
      </c>
      <c r="G1364" t="s">
        <v>31</v>
      </c>
      <c r="H1364" t="s">
        <v>20</v>
      </c>
      <c r="I1364" t="s">
        <v>100</v>
      </c>
      <c r="J1364">
        <v>37</v>
      </c>
      <c r="K1364">
        <v>3200</v>
      </c>
      <c r="L1364" s="7">
        <f>Sales_Data[[#This Row],[OrderQuantity]] *Sales_Data[[#This Row],[UnitPrice]]</f>
        <v>118400</v>
      </c>
      <c r="M1364" s="7">
        <f>Sales_Data[[#This Row],[UnitPrice]]-Sales_Data[[#This Row],[UnitCost]]</f>
        <v>1200</v>
      </c>
      <c r="N1364" s="7">
        <f>Sales_Data[[#This Row],[Gross Revenue]]-Sales_Data[[#This Row],[Discount Amount ]]</f>
        <v>117200</v>
      </c>
      <c r="O1364" s="7">
        <f>Sales_Data[[#This Row],[OrderQuantity]] *Sales_Data[[#This Row],[UnitCost]]</f>
        <v>74000</v>
      </c>
      <c r="P1364" s="7">
        <f>Sales_Data[[#This Row],[ItemCost]] +Sales_Data[[#This Row],[ShippingCost]]</f>
        <v>75627.69</v>
      </c>
      <c r="Q1364" s="7">
        <f>Sales_Data[[#This Row],[Gross Revenue]]-Sales_Data[[#This Row],[TotalFinancialCost]]</f>
        <v>42772.31</v>
      </c>
      <c r="R1364" s="7">
        <f>Sales_Data[[#This Row],[Actul Bill Amount]]-Sales_Data[[#This Row],[ShippingCost]]</f>
        <v>115572.31</v>
      </c>
      <c r="S1364">
        <v>765</v>
      </c>
      <c r="T1364">
        <v>1627.69</v>
      </c>
      <c r="U1364" t="s">
        <v>17</v>
      </c>
      <c r="V1364">
        <v>2000</v>
      </c>
      <c r="W1364" t="s">
        <v>22</v>
      </c>
      <c r="X1364" t="str">
        <f t="shared" si="43"/>
        <v>Nagpur</v>
      </c>
    </row>
    <row r="1365" spans="1:24" x14ac:dyDescent="0.4">
      <c r="A1365">
        <v>101364</v>
      </c>
      <c r="B1365" s="5">
        <v>45847.355555555558</v>
      </c>
      <c r="C1365" s="3" t="str">
        <f>TEXT(Sales_Data[[#This Row],[OrderDate]],"mmmm")</f>
        <v>July</v>
      </c>
      <c r="D1365" s="3" t="str">
        <f t="shared" si="42"/>
        <v>2025</v>
      </c>
      <c r="E1365" t="s">
        <v>13</v>
      </c>
      <c r="F1365" t="s">
        <v>43</v>
      </c>
      <c r="G1365" t="s">
        <v>15</v>
      </c>
      <c r="H1365" t="s">
        <v>37</v>
      </c>
      <c r="I1365" t="s">
        <v>100</v>
      </c>
      <c r="J1365">
        <v>77</v>
      </c>
      <c r="K1365">
        <v>2800</v>
      </c>
      <c r="L1365" s="7">
        <f>Sales_Data[[#This Row],[OrderQuantity]] *Sales_Data[[#This Row],[UnitPrice]]</f>
        <v>215600</v>
      </c>
      <c r="M1365" s="7">
        <f>Sales_Data[[#This Row],[UnitPrice]]-Sales_Data[[#This Row],[UnitCost]]</f>
        <v>1300</v>
      </c>
      <c r="N1365" s="7">
        <f>Sales_Data[[#This Row],[Gross Revenue]]-Sales_Data[[#This Row],[Discount Amount ]]</f>
        <v>214300</v>
      </c>
      <c r="O1365" s="7">
        <f>Sales_Data[[#This Row],[OrderQuantity]] *Sales_Data[[#This Row],[UnitCost]]</f>
        <v>115500</v>
      </c>
      <c r="P1365" s="7">
        <f>Sales_Data[[#This Row],[ItemCost]] +Sales_Data[[#This Row],[ShippingCost]]</f>
        <v>115934.3</v>
      </c>
      <c r="Q1365" s="7">
        <f>Sales_Data[[#This Row],[Gross Revenue]]-Sales_Data[[#This Row],[TotalFinancialCost]]</f>
        <v>99665.7</v>
      </c>
      <c r="R1365" s="7">
        <f>Sales_Data[[#This Row],[Actul Bill Amount]]-Sales_Data[[#This Row],[ShippingCost]]</f>
        <v>213865.7</v>
      </c>
      <c r="S1365">
        <v>802</v>
      </c>
      <c r="T1365">
        <v>434.3</v>
      </c>
      <c r="U1365" t="s">
        <v>61</v>
      </c>
      <c r="V1365">
        <v>1500</v>
      </c>
      <c r="W1365" t="s">
        <v>38</v>
      </c>
      <c r="X1365" t="str">
        <f t="shared" si="43"/>
        <v>Kolkata</v>
      </c>
    </row>
    <row r="1366" spans="1:24" x14ac:dyDescent="0.4">
      <c r="A1366">
        <v>101365</v>
      </c>
      <c r="B1366" s="5">
        <v>45779.609722222223</v>
      </c>
      <c r="C1366" s="3" t="str">
        <f>TEXT(Sales_Data[[#This Row],[OrderDate]],"mmmm")</f>
        <v>May</v>
      </c>
      <c r="D1366" s="3" t="str">
        <f t="shared" si="42"/>
        <v>2025</v>
      </c>
      <c r="E1366" t="s">
        <v>19</v>
      </c>
      <c r="F1366" t="s">
        <v>46</v>
      </c>
      <c r="G1366" t="s">
        <v>15</v>
      </c>
      <c r="H1366" t="s">
        <v>16</v>
      </c>
      <c r="I1366" t="s">
        <v>100</v>
      </c>
      <c r="J1366">
        <v>74</v>
      </c>
      <c r="K1366">
        <v>15000</v>
      </c>
      <c r="L1366" s="7">
        <f>Sales_Data[[#This Row],[OrderQuantity]] *Sales_Data[[#This Row],[UnitPrice]]</f>
        <v>1110000</v>
      </c>
      <c r="M1366" s="7">
        <f>Sales_Data[[#This Row],[UnitPrice]]-Sales_Data[[#This Row],[UnitCost]]</f>
        <v>5500</v>
      </c>
      <c r="N1366" s="7">
        <f>Sales_Data[[#This Row],[Gross Revenue]]-Sales_Data[[#This Row],[Discount Amount ]]</f>
        <v>1104500</v>
      </c>
      <c r="O1366" s="7">
        <f>Sales_Data[[#This Row],[OrderQuantity]] *Sales_Data[[#This Row],[UnitCost]]</f>
        <v>703000</v>
      </c>
      <c r="P1366" s="7">
        <f>Sales_Data[[#This Row],[ItemCost]] +Sales_Data[[#This Row],[ShippingCost]]</f>
        <v>703138</v>
      </c>
      <c r="Q1366" s="7">
        <f>Sales_Data[[#This Row],[Gross Revenue]]-Sales_Data[[#This Row],[TotalFinancialCost]]</f>
        <v>406862</v>
      </c>
      <c r="R1366" s="7">
        <f>Sales_Data[[#This Row],[Actul Bill Amount]]-Sales_Data[[#This Row],[ShippingCost]]</f>
        <v>1104362</v>
      </c>
      <c r="S1366">
        <v>325</v>
      </c>
      <c r="T1366">
        <v>138</v>
      </c>
      <c r="U1366" t="s">
        <v>53</v>
      </c>
      <c r="V1366">
        <v>9500</v>
      </c>
      <c r="W1366" t="s">
        <v>18</v>
      </c>
      <c r="X1366" t="str">
        <f t="shared" si="43"/>
        <v>Bengaluru</v>
      </c>
    </row>
    <row r="1367" spans="1:24" x14ac:dyDescent="0.4">
      <c r="A1367">
        <v>101366</v>
      </c>
      <c r="B1367" s="5">
        <v>45703.820833333331</v>
      </c>
      <c r="C1367" s="3" t="str">
        <f>TEXT(Sales_Data[[#This Row],[OrderDate]],"mmmm")</f>
        <v>February</v>
      </c>
      <c r="D1367" s="3" t="str">
        <f t="shared" si="42"/>
        <v>2025</v>
      </c>
      <c r="E1367" t="s">
        <v>19</v>
      </c>
      <c r="F1367" t="s">
        <v>46</v>
      </c>
      <c r="G1367" t="s">
        <v>29</v>
      </c>
      <c r="H1367" t="s">
        <v>32</v>
      </c>
      <c r="I1367" t="s">
        <v>100</v>
      </c>
      <c r="J1367">
        <v>18</v>
      </c>
      <c r="K1367">
        <v>4500</v>
      </c>
      <c r="L1367" s="7">
        <f>Sales_Data[[#This Row],[OrderQuantity]] *Sales_Data[[#This Row],[UnitPrice]]</f>
        <v>81000</v>
      </c>
      <c r="M1367" s="7">
        <f>Sales_Data[[#This Row],[UnitPrice]]-Sales_Data[[#This Row],[UnitCost]]</f>
        <v>1700</v>
      </c>
      <c r="N1367" s="7">
        <f>Sales_Data[[#This Row],[Gross Revenue]]-Sales_Data[[#This Row],[Discount Amount ]]</f>
        <v>79300</v>
      </c>
      <c r="O1367" s="7">
        <f>Sales_Data[[#This Row],[OrderQuantity]] *Sales_Data[[#This Row],[UnitCost]]</f>
        <v>50400</v>
      </c>
      <c r="P1367" s="7">
        <f>Sales_Data[[#This Row],[ItemCost]] +Sales_Data[[#This Row],[ShippingCost]]</f>
        <v>50929.919999999998</v>
      </c>
      <c r="Q1367" s="7">
        <f>Sales_Data[[#This Row],[Gross Revenue]]-Sales_Data[[#This Row],[TotalFinancialCost]]</f>
        <v>30070.080000000002</v>
      </c>
      <c r="R1367" s="7">
        <f>Sales_Data[[#This Row],[Actul Bill Amount]]-Sales_Data[[#This Row],[ShippingCost]]</f>
        <v>78770.080000000002</v>
      </c>
      <c r="S1367">
        <v>454</v>
      </c>
      <c r="T1367">
        <v>529.91999999999996</v>
      </c>
      <c r="U1367" t="s">
        <v>47</v>
      </c>
      <c r="V1367">
        <v>2800</v>
      </c>
      <c r="W1367" t="s">
        <v>33</v>
      </c>
      <c r="X1367" t="str">
        <f t="shared" si="43"/>
        <v>Delhi</v>
      </c>
    </row>
    <row r="1368" spans="1:24" x14ac:dyDescent="0.4">
      <c r="A1368">
        <v>101367</v>
      </c>
      <c r="B1368" s="5">
        <v>45721.852777777778</v>
      </c>
      <c r="C1368" s="3" t="str">
        <f>TEXT(Sales_Data[[#This Row],[OrderDate]],"mmmm")</f>
        <v>March</v>
      </c>
      <c r="D1368" s="3" t="str">
        <f t="shared" si="42"/>
        <v>2025</v>
      </c>
      <c r="E1368" t="s">
        <v>13</v>
      </c>
      <c r="F1368" t="s">
        <v>43</v>
      </c>
      <c r="G1368" t="s">
        <v>15</v>
      </c>
      <c r="H1368" t="s">
        <v>16</v>
      </c>
      <c r="I1368" t="s">
        <v>100</v>
      </c>
      <c r="J1368">
        <v>45</v>
      </c>
      <c r="K1368">
        <v>2800</v>
      </c>
      <c r="L1368" s="7">
        <f>Sales_Data[[#This Row],[OrderQuantity]] *Sales_Data[[#This Row],[UnitPrice]]</f>
        <v>126000</v>
      </c>
      <c r="M1368" s="7">
        <f>Sales_Data[[#This Row],[UnitPrice]]-Sales_Data[[#This Row],[UnitCost]]</f>
        <v>1300</v>
      </c>
      <c r="N1368" s="7">
        <f>Sales_Data[[#This Row],[Gross Revenue]]-Sales_Data[[#This Row],[Discount Amount ]]</f>
        <v>124700</v>
      </c>
      <c r="O1368" s="7">
        <f>Sales_Data[[#This Row],[OrderQuantity]] *Sales_Data[[#This Row],[UnitCost]]</f>
        <v>67500</v>
      </c>
      <c r="P1368" s="7">
        <f>Sales_Data[[#This Row],[ItemCost]] +Sales_Data[[#This Row],[ShippingCost]]</f>
        <v>67946.12</v>
      </c>
      <c r="Q1368" s="7">
        <f>Sales_Data[[#This Row],[Gross Revenue]]-Sales_Data[[#This Row],[TotalFinancialCost]]</f>
        <v>58053.880000000005</v>
      </c>
      <c r="R1368" s="7">
        <f>Sales_Data[[#This Row],[Actul Bill Amount]]-Sales_Data[[#This Row],[ShippingCost]]</f>
        <v>124253.88</v>
      </c>
      <c r="S1368">
        <v>697</v>
      </c>
      <c r="T1368">
        <v>446.12</v>
      </c>
      <c r="U1368" t="s">
        <v>61</v>
      </c>
      <c r="V1368">
        <v>1500</v>
      </c>
      <c r="W1368" t="s">
        <v>18</v>
      </c>
      <c r="X1368" t="str">
        <f t="shared" si="43"/>
        <v>Bengaluru</v>
      </c>
    </row>
    <row r="1369" spans="1:24" x14ac:dyDescent="0.4">
      <c r="A1369">
        <v>101368</v>
      </c>
      <c r="B1369" s="5">
        <v>45787.588194444441</v>
      </c>
      <c r="C1369" s="3" t="str">
        <f>TEXT(Sales_Data[[#This Row],[OrderDate]],"mmmm")</f>
        <v>May</v>
      </c>
      <c r="D1369" s="3" t="str">
        <f t="shared" si="42"/>
        <v>2025</v>
      </c>
      <c r="E1369" t="s">
        <v>39</v>
      </c>
      <c r="F1369" t="s">
        <v>55</v>
      </c>
      <c r="G1369" t="s">
        <v>29</v>
      </c>
      <c r="H1369" t="s">
        <v>20</v>
      </c>
      <c r="I1369" t="s">
        <v>100</v>
      </c>
      <c r="J1369">
        <v>43</v>
      </c>
      <c r="K1369">
        <v>600</v>
      </c>
      <c r="L1369" s="7">
        <f>Sales_Data[[#This Row],[OrderQuantity]] *Sales_Data[[#This Row],[UnitPrice]]</f>
        <v>25800</v>
      </c>
      <c r="M1369" s="7">
        <f>Sales_Data[[#This Row],[UnitPrice]]-Sales_Data[[#This Row],[UnitCost]]</f>
        <v>250</v>
      </c>
      <c r="N1369" s="7">
        <f>Sales_Data[[#This Row],[Gross Revenue]]-Sales_Data[[#This Row],[Discount Amount ]]</f>
        <v>25550</v>
      </c>
      <c r="O1369" s="7">
        <f>Sales_Data[[#This Row],[OrderQuantity]] *Sales_Data[[#This Row],[UnitCost]]</f>
        <v>15050</v>
      </c>
      <c r="P1369" s="7">
        <f>Sales_Data[[#This Row],[ItemCost]] +Sales_Data[[#This Row],[ShippingCost]]</f>
        <v>15332.54</v>
      </c>
      <c r="Q1369" s="7">
        <f>Sales_Data[[#This Row],[Gross Revenue]]-Sales_Data[[#This Row],[TotalFinancialCost]]</f>
        <v>10467.459999999999</v>
      </c>
      <c r="R1369" s="7">
        <f>Sales_Data[[#This Row],[Actul Bill Amount]]-Sales_Data[[#This Row],[ShippingCost]]</f>
        <v>25267.46</v>
      </c>
      <c r="S1369">
        <v>328</v>
      </c>
      <c r="T1369">
        <v>282.54000000000002</v>
      </c>
      <c r="U1369" t="s">
        <v>57</v>
      </c>
      <c r="V1369">
        <v>350</v>
      </c>
      <c r="W1369" t="s">
        <v>22</v>
      </c>
      <c r="X1369" t="str">
        <f t="shared" si="43"/>
        <v>Nagpur</v>
      </c>
    </row>
    <row r="1370" spans="1:24" x14ac:dyDescent="0.4">
      <c r="A1370">
        <v>101369</v>
      </c>
      <c r="B1370" s="5">
        <v>45967.35833333333</v>
      </c>
      <c r="C1370" s="3" t="str">
        <f>TEXT(Sales_Data[[#This Row],[OrderDate]],"mmmm")</f>
        <v>November</v>
      </c>
      <c r="D1370" s="3" t="str">
        <f t="shared" si="42"/>
        <v>2025</v>
      </c>
      <c r="E1370" t="s">
        <v>50</v>
      </c>
      <c r="F1370" t="s">
        <v>46</v>
      </c>
      <c r="G1370" t="s">
        <v>15</v>
      </c>
      <c r="H1370" t="s">
        <v>32</v>
      </c>
      <c r="I1370" t="s">
        <v>100</v>
      </c>
      <c r="J1370">
        <v>18</v>
      </c>
      <c r="K1370">
        <v>4500</v>
      </c>
      <c r="L1370" s="7">
        <f>Sales_Data[[#This Row],[OrderQuantity]] *Sales_Data[[#This Row],[UnitPrice]]</f>
        <v>81000</v>
      </c>
      <c r="M1370" s="7">
        <f>Sales_Data[[#This Row],[UnitPrice]]-Sales_Data[[#This Row],[UnitCost]]</f>
        <v>1700</v>
      </c>
      <c r="N1370" s="7">
        <f>Sales_Data[[#This Row],[Gross Revenue]]-Sales_Data[[#This Row],[Discount Amount ]]</f>
        <v>79300</v>
      </c>
      <c r="O1370" s="7">
        <f>Sales_Data[[#This Row],[OrderQuantity]] *Sales_Data[[#This Row],[UnitCost]]</f>
        <v>50400</v>
      </c>
      <c r="P1370" s="7">
        <f>Sales_Data[[#This Row],[ItemCost]] +Sales_Data[[#This Row],[ShippingCost]]</f>
        <v>51501.26</v>
      </c>
      <c r="Q1370" s="7">
        <f>Sales_Data[[#This Row],[Gross Revenue]]-Sales_Data[[#This Row],[TotalFinancialCost]]</f>
        <v>29498.739999999998</v>
      </c>
      <c r="R1370" s="7">
        <f>Sales_Data[[#This Row],[Actul Bill Amount]]-Sales_Data[[#This Row],[ShippingCost]]</f>
        <v>78198.740000000005</v>
      </c>
      <c r="S1370">
        <v>402</v>
      </c>
      <c r="T1370">
        <v>1101.26</v>
      </c>
      <c r="U1370" t="s">
        <v>47</v>
      </c>
      <c r="V1370">
        <v>2800</v>
      </c>
      <c r="W1370" t="s">
        <v>33</v>
      </c>
      <c r="X1370" t="str">
        <f t="shared" si="43"/>
        <v>Delhi</v>
      </c>
    </row>
    <row r="1371" spans="1:24" x14ac:dyDescent="0.4">
      <c r="A1371">
        <v>101370</v>
      </c>
      <c r="B1371" s="5">
        <v>46020.057638888888</v>
      </c>
      <c r="C1371" s="3" t="str">
        <f>TEXT(Sales_Data[[#This Row],[OrderDate]],"mmmm")</f>
        <v>December</v>
      </c>
      <c r="D1371" s="3" t="str">
        <f t="shared" si="42"/>
        <v>2025</v>
      </c>
      <c r="E1371" t="s">
        <v>39</v>
      </c>
      <c r="F1371" t="s">
        <v>24</v>
      </c>
      <c r="G1371" t="s">
        <v>15</v>
      </c>
      <c r="H1371" t="s">
        <v>37</v>
      </c>
      <c r="I1371" t="s">
        <v>100</v>
      </c>
      <c r="J1371">
        <v>14</v>
      </c>
      <c r="K1371">
        <v>3500</v>
      </c>
      <c r="L1371" s="7">
        <f>Sales_Data[[#This Row],[OrderQuantity]] *Sales_Data[[#This Row],[UnitPrice]]</f>
        <v>49000</v>
      </c>
      <c r="M1371" s="7">
        <f>Sales_Data[[#This Row],[UnitPrice]]-Sales_Data[[#This Row],[UnitCost]]</f>
        <v>1300</v>
      </c>
      <c r="N1371" s="7">
        <f>Sales_Data[[#This Row],[Gross Revenue]]-Sales_Data[[#This Row],[Discount Amount ]]</f>
        <v>47700</v>
      </c>
      <c r="O1371" s="7">
        <f>Sales_Data[[#This Row],[OrderQuantity]] *Sales_Data[[#This Row],[UnitCost]]</f>
        <v>30800</v>
      </c>
      <c r="P1371" s="7">
        <f>Sales_Data[[#This Row],[ItemCost]] +Sales_Data[[#This Row],[ShippingCost]]</f>
        <v>31926.06</v>
      </c>
      <c r="Q1371" s="7">
        <f>Sales_Data[[#This Row],[Gross Revenue]]-Sales_Data[[#This Row],[TotalFinancialCost]]</f>
        <v>17073.939999999999</v>
      </c>
      <c r="R1371" s="7">
        <f>Sales_Data[[#This Row],[Actul Bill Amount]]-Sales_Data[[#This Row],[ShippingCost]]</f>
        <v>46573.94</v>
      </c>
      <c r="S1371">
        <v>663</v>
      </c>
      <c r="T1371">
        <v>1126.06</v>
      </c>
      <c r="U1371" t="s">
        <v>59</v>
      </c>
      <c r="V1371">
        <v>2200</v>
      </c>
      <c r="W1371" t="s">
        <v>38</v>
      </c>
      <c r="X1371" t="str">
        <f t="shared" si="43"/>
        <v>Kolkata</v>
      </c>
    </row>
    <row r="1372" spans="1:24" x14ac:dyDescent="0.4">
      <c r="A1372">
        <v>101371</v>
      </c>
      <c r="B1372" s="5">
        <v>45850.868750000001</v>
      </c>
      <c r="C1372" s="3" t="str">
        <f>TEXT(Sales_Data[[#This Row],[OrderDate]],"mmmm")</f>
        <v>July</v>
      </c>
      <c r="D1372" s="3" t="str">
        <f t="shared" si="42"/>
        <v>2025</v>
      </c>
      <c r="E1372" t="s">
        <v>19</v>
      </c>
      <c r="F1372" t="s">
        <v>28</v>
      </c>
      <c r="G1372" t="s">
        <v>31</v>
      </c>
      <c r="H1372" t="s">
        <v>20</v>
      </c>
      <c r="I1372" t="s">
        <v>100</v>
      </c>
      <c r="J1372">
        <v>86</v>
      </c>
      <c r="K1372">
        <v>450</v>
      </c>
      <c r="L1372" s="7">
        <f>Sales_Data[[#This Row],[OrderQuantity]] *Sales_Data[[#This Row],[UnitPrice]]</f>
        <v>38700</v>
      </c>
      <c r="M1372" s="7">
        <f>Sales_Data[[#This Row],[UnitPrice]]-Sales_Data[[#This Row],[UnitCost]]</f>
        <v>250</v>
      </c>
      <c r="N1372" s="7">
        <f>Sales_Data[[#This Row],[Gross Revenue]]-Sales_Data[[#This Row],[Discount Amount ]]</f>
        <v>38450</v>
      </c>
      <c r="O1372" s="7">
        <f>Sales_Data[[#This Row],[OrderQuantity]] *Sales_Data[[#This Row],[UnitCost]]</f>
        <v>17200</v>
      </c>
      <c r="P1372" s="7">
        <f>Sales_Data[[#This Row],[ItemCost]] +Sales_Data[[#This Row],[ShippingCost]]</f>
        <v>17708.96</v>
      </c>
      <c r="Q1372" s="7">
        <f>Sales_Data[[#This Row],[Gross Revenue]]-Sales_Data[[#This Row],[TotalFinancialCost]]</f>
        <v>20991.040000000001</v>
      </c>
      <c r="R1372" s="7">
        <f>Sales_Data[[#This Row],[Actul Bill Amount]]-Sales_Data[[#This Row],[ShippingCost]]</f>
        <v>37941.040000000001</v>
      </c>
      <c r="S1372">
        <v>739</v>
      </c>
      <c r="T1372">
        <v>508.96</v>
      </c>
      <c r="U1372" t="s">
        <v>30</v>
      </c>
      <c r="V1372">
        <v>200</v>
      </c>
      <c r="W1372" t="s">
        <v>22</v>
      </c>
      <c r="X1372" t="str">
        <f t="shared" si="43"/>
        <v>Nagpur</v>
      </c>
    </row>
    <row r="1373" spans="1:24" x14ac:dyDescent="0.4">
      <c r="A1373">
        <v>101372</v>
      </c>
      <c r="B1373" s="5">
        <v>45964.45208333333</v>
      </c>
      <c r="C1373" s="3" t="str">
        <f>TEXT(Sales_Data[[#This Row],[OrderDate]],"mmmm")</f>
        <v>November</v>
      </c>
      <c r="D1373" s="3" t="str">
        <f t="shared" si="42"/>
        <v>2025</v>
      </c>
      <c r="E1373" t="s">
        <v>19</v>
      </c>
      <c r="F1373" t="s">
        <v>46</v>
      </c>
      <c r="G1373" t="s">
        <v>31</v>
      </c>
      <c r="H1373" t="s">
        <v>32</v>
      </c>
      <c r="I1373" t="s">
        <v>100</v>
      </c>
      <c r="J1373">
        <v>22</v>
      </c>
      <c r="K1373">
        <v>4500</v>
      </c>
      <c r="L1373" s="7">
        <f>Sales_Data[[#This Row],[OrderQuantity]] *Sales_Data[[#This Row],[UnitPrice]]</f>
        <v>99000</v>
      </c>
      <c r="M1373" s="7">
        <f>Sales_Data[[#This Row],[UnitPrice]]-Sales_Data[[#This Row],[UnitCost]]</f>
        <v>1700</v>
      </c>
      <c r="N1373" s="7">
        <f>Sales_Data[[#This Row],[Gross Revenue]]-Sales_Data[[#This Row],[Discount Amount ]]</f>
        <v>97300</v>
      </c>
      <c r="O1373" s="7">
        <f>Sales_Data[[#This Row],[OrderQuantity]] *Sales_Data[[#This Row],[UnitCost]]</f>
        <v>61600</v>
      </c>
      <c r="P1373" s="7">
        <f>Sales_Data[[#This Row],[ItemCost]] +Sales_Data[[#This Row],[ShippingCost]]</f>
        <v>61972.21</v>
      </c>
      <c r="Q1373" s="7">
        <f>Sales_Data[[#This Row],[Gross Revenue]]-Sales_Data[[#This Row],[TotalFinancialCost]]</f>
        <v>37027.79</v>
      </c>
      <c r="R1373" s="7">
        <f>Sales_Data[[#This Row],[Actul Bill Amount]]-Sales_Data[[#This Row],[ShippingCost]]</f>
        <v>96927.79</v>
      </c>
      <c r="S1373">
        <v>704</v>
      </c>
      <c r="T1373">
        <v>372.21</v>
      </c>
      <c r="U1373" t="s">
        <v>47</v>
      </c>
      <c r="V1373">
        <v>2800</v>
      </c>
      <c r="W1373" t="s">
        <v>33</v>
      </c>
      <c r="X1373" t="str">
        <f t="shared" si="43"/>
        <v>Delhi</v>
      </c>
    </row>
    <row r="1374" spans="1:24" x14ac:dyDescent="0.4">
      <c r="A1374">
        <v>101373</v>
      </c>
      <c r="B1374" s="5">
        <v>45838.884027777778</v>
      </c>
      <c r="C1374" s="3" t="str">
        <f>TEXT(Sales_Data[[#This Row],[OrderDate]],"mmmm")</f>
        <v>June</v>
      </c>
      <c r="D1374" s="3" t="str">
        <f t="shared" si="42"/>
        <v>2025</v>
      </c>
      <c r="E1374" t="s">
        <v>34</v>
      </c>
      <c r="F1374" t="s">
        <v>35</v>
      </c>
      <c r="G1374" t="s">
        <v>15</v>
      </c>
      <c r="H1374" t="s">
        <v>37</v>
      </c>
      <c r="I1374" t="s">
        <v>100</v>
      </c>
      <c r="J1374">
        <v>95</v>
      </c>
      <c r="K1374">
        <v>12000</v>
      </c>
      <c r="L1374" s="7">
        <f>Sales_Data[[#This Row],[OrderQuantity]] *Sales_Data[[#This Row],[UnitPrice]]</f>
        <v>1140000</v>
      </c>
      <c r="M1374" s="7">
        <f>Sales_Data[[#This Row],[UnitPrice]]-Sales_Data[[#This Row],[UnitCost]]</f>
        <v>4000</v>
      </c>
      <c r="N1374" s="7">
        <f>Sales_Data[[#This Row],[Gross Revenue]]-Sales_Data[[#This Row],[Discount Amount ]]</f>
        <v>1136000</v>
      </c>
      <c r="O1374" s="7">
        <f>Sales_Data[[#This Row],[OrderQuantity]] *Sales_Data[[#This Row],[UnitCost]]</f>
        <v>760000</v>
      </c>
      <c r="P1374" s="7">
        <f>Sales_Data[[#This Row],[ItemCost]] +Sales_Data[[#This Row],[ShippingCost]]</f>
        <v>761167.81</v>
      </c>
      <c r="Q1374" s="7">
        <f>Sales_Data[[#This Row],[Gross Revenue]]-Sales_Data[[#This Row],[TotalFinancialCost]]</f>
        <v>378832.18999999994</v>
      </c>
      <c r="R1374" s="7">
        <f>Sales_Data[[#This Row],[Actul Bill Amount]]-Sales_Data[[#This Row],[ShippingCost]]</f>
        <v>1134832.19</v>
      </c>
      <c r="S1374">
        <v>563</v>
      </c>
      <c r="T1374">
        <v>1167.81</v>
      </c>
      <c r="U1374" t="s">
        <v>36</v>
      </c>
      <c r="V1374">
        <v>8000</v>
      </c>
      <c r="W1374" t="s">
        <v>38</v>
      </c>
      <c r="X1374" t="str">
        <f t="shared" si="43"/>
        <v>Kolkata</v>
      </c>
    </row>
    <row r="1375" spans="1:24" x14ac:dyDescent="0.4">
      <c r="A1375">
        <v>101374</v>
      </c>
      <c r="B1375" s="5">
        <v>45949.091666666667</v>
      </c>
      <c r="C1375" s="3" t="str">
        <f>TEXT(Sales_Data[[#This Row],[OrderDate]],"mmmm")</f>
        <v>October</v>
      </c>
      <c r="D1375" s="3" t="str">
        <f t="shared" si="42"/>
        <v>2025</v>
      </c>
      <c r="E1375" t="s">
        <v>45</v>
      </c>
      <c r="F1375" t="s">
        <v>24</v>
      </c>
      <c r="G1375" t="s">
        <v>15</v>
      </c>
      <c r="H1375" t="s">
        <v>25</v>
      </c>
      <c r="I1375" t="s">
        <v>100</v>
      </c>
      <c r="J1375">
        <v>75</v>
      </c>
      <c r="K1375">
        <v>25000</v>
      </c>
      <c r="L1375" s="7">
        <f>Sales_Data[[#This Row],[OrderQuantity]] *Sales_Data[[#This Row],[UnitPrice]]</f>
        <v>1875000</v>
      </c>
      <c r="M1375" s="7">
        <f>Sales_Data[[#This Row],[UnitPrice]]-Sales_Data[[#This Row],[UnitCost]]</f>
        <v>7000</v>
      </c>
      <c r="N1375" s="7">
        <f>Sales_Data[[#This Row],[Gross Revenue]]-Sales_Data[[#This Row],[Discount Amount ]]</f>
        <v>1868000</v>
      </c>
      <c r="O1375" s="7">
        <f>Sales_Data[[#This Row],[OrderQuantity]] *Sales_Data[[#This Row],[UnitCost]]</f>
        <v>1350000</v>
      </c>
      <c r="P1375" s="7">
        <f>Sales_Data[[#This Row],[ItemCost]] +Sales_Data[[#This Row],[ShippingCost]]</f>
        <v>1351791.38</v>
      </c>
      <c r="Q1375" s="7">
        <f>Sales_Data[[#This Row],[Gross Revenue]]-Sales_Data[[#This Row],[TotalFinancialCost]]</f>
        <v>523208.62000000011</v>
      </c>
      <c r="R1375" s="7">
        <f>Sales_Data[[#This Row],[Actul Bill Amount]]-Sales_Data[[#This Row],[ShippingCost]]</f>
        <v>1866208.62</v>
      </c>
      <c r="S1375">
        <v>396</v>
      </c>
      <c r="T1375">
        <v>1791.38</v>
      </c>
      <c r="U1375" t="s">
        <v>60</v>
      </c>
      <c r="V1375">
        <v>18000</v>
      </c>
      <c r="W1375" t="s">
        <v>27</v>
      </c>
      <c r="X1375" t="str">
        <f t="shared" si="43"/>
        <v>Mumbai</v>
      </c>
    </row>
    <row r="1376" spans="1:24" x14ac:dyDescent="0.4">
      <c r="A1376">
        <v>101375</v>
      </c>
      <c r="B1376" s="5">
        <v>45939.408333333333</v>
      </c>
      <c r="C1376" s="3" t="str">
        <f>TEXT(Sales_Data[[#This Row],[OrderDate]],"mmmm")</f>
        <v>October</v>
      </c>
      <c r="D1376" s="3" t="str">
        <f t="shared" si="42"/>
        <v>2025</v>
      </c>
      <c r="E1376" t="s">
        <v>39</v>
      </c>
      <c r="F1376" t="s">
        <v>14</v>
      </c>
      <c r="G1376" t="s">
        <v>15</v>
      </c>
      <c r="H1376" t="s">
        <v>20</v>
      </c>
      <c r="I1376" t="s">
        <v>100</v>
      </c>
      <c r="J1376">
        <v>11</v>
      </c>
      <c r="K1376">
        <v>6500</v>
      </c>
      <c r="L1376" s="7">
        <f>Sales_Data[[#This Row],[OrderQuantity]] *Sales_Data[[#This Row],[UnitPrice]]</f>
        <v>71500</v>
      </c>
      <c r="M1376" s="7">
        <f>Sales_Data[[#This Row],[UnitPrice]]-Sales_Data[[#This Row],[UnitCost]]</f>
        <v>2300</v>
      </c>
      <c r="N1376" s="7">
        <f>Sales_Data[[#This Row],[Gross Revenue]]-Sales_Data[[#This Row],[Discount Amount ]]</f>
        <v>69200</v>
      </c>
      <c r="O1376" s="7">
        <f>Sales_Data[[#This Row],[OrderQuantity]] *Sales_Data[[#This Row],[UnitCost]]</f>
        <v>46200</v>
      </c>
      <c r="P1376" s="7">
        <f>Sales_Data[[#This Row],[ItemCost]] +Sales_Data[[#This Row],[ShippingCost]]</f>
        <v>47139.77</v>
      </c>
      <c r="Q1376" s="7">
        <f>Sales_Data[[#This Row],[Gross Revenue]]-Sales_Data[[#This Row],[TotalFinancialCost]]</f>
        <v>24360.230000000003</v>
      </c>
      <c r="R1376" s="7">
        <f>Sales_Data[[#This Row],[Actul Bill Amount]]-Sales_Data[[#This Row],[ShippingCost]]</f>
        <v>68260.23</v>
      </c>
      <c r="S1376">
        <v>788</v>
      </c>
      <c r="T1376">
        <v>939.77</v>
      </c>
      <c r="U1376" t="s">
        <v>21</v>
      </c>
      <c r="V1376">
        <v>4200</v>
      </c>
      <c r="W1376" t="s">
        <v>22</v>
      </c>
      <c r="X1376" t="str">
        <f t="shared" si="43"/>
        <v>Nagpur</v>
      </c>
    </row>
    <row r="1377" spans="1:24" x14ac:dyDescent="0.4">
      <c r="A1377">
        <v>101376</v>
      </c>
      <c r="B1377" s="5">
        <v>45686.336805555555</v>
      </c>
      <c r="C1377" s="3" t="str">
        <f>TEXT(Sales_Data[[#This Row],[OrderDate]],"mmmm")</f>
        <v>January</v>
      </c>
      <c r="D1377" s="3" t="str">
        <f t="shared" si="42"/>
        <v>2025</v>
      </c>
      <c r="E1377" t="s">
        <v>42</v>
      </c>
      <c r="F1377" t="s">
        <v>43</v>
      </c>
      <c r="G1377" t="s">
        <v>15</v>
      </c>
      <c r="H1377" t="s">
        <v>16</v>
      </c>
      <c r="I1377" t="s">
        <v>100</v>
      </c>
      <c r="J1377">
        <v>86</v>
      </c>
      <c r="K1377">
        <v>4500</v>
      </c>
      <c r="L1377" s="7">
        <f>Sales_Data[[#This Row],[OrderQuantity]] *Sales_Data[[#This Row],[UnitPrice]]</f>
        <v>387000</v>
      </c>
      <c r="M1377" s="7">
        <f>Sales_Data[[#This Row],[UnitPrice]]-Sales_Data[[#This Row],[UnitCost]]</f>
        <v>2000</v>
      </c>
      <c r="N1377" s="7">
        <f>Sales_Data[[#This Row],[Gross Revenue]]-Sales_Data[[#This Row],[Discount Amount ]]</f>
        <v>385000</v>
      </c>
      <c r="O1377" s="7">
        <f>Sales_Data[[#This Row],[OrderQuantity]] *Sales_Data[[#This Row],[UnitCost]]</f>
        <v>215000</v>
      </c>
      <c r="P1377" s="7">
        <f>Sales_Data[[#This Row],[ItemCost]] +Sales_Data[[#This Row],[ShippingCost]]</f>
        <v>215926.25</v>
      </c>
      <c r="Q1377" s="7">
        <f>Sales_Data[[#This Row],[Gross Revenue]]-Sales_Data[[#This Row],[TotalFinancialCost]]</f>
        <v>171073.75</v>
      </c>
      <c r="R1377" s="7">
        <f>Sales_Data[[#This Row],[Actul Bill Amount]]-Sales_Data[[#This Row],[ShippingCost]]</f>
        <v>384073.75</v>
      </c>
      <c r="S1377">
        <v>778</v>
      </c>
      <c r="T1377">
        <v>926.25</v>
      </c>
      <c r="U1377" t="s">
        <v>44</v>
      </c>
      <c r="V1377">
        <v>2500</v>
      </c>
      <c r="W1377" t="s">
        <v>18</v>
      </c>
      <c r="X1377" t="str">
        <f t="shared" si="43"/>
        <v>Bengaluru</v>
      </c>
    </row>
    <row r="1378" spans="1:24" x14ac:dyDescent="0.4">
      <c r="A1378">
        <v>101377</v>
      </c>
      <c r="B1378" s="5">
        <v>45806.655555555553</v>
      </c>
      <c r="C1378" s="3" t="str">
        <f>TEXT(Sales_Data[[#This Row],[OrderDate]],"mmmm")</f>
        <v>May</v>
      </c>
      <c r="D1378" s="3" t="str">
        <f t="shared" si="42"/>
        <v>2025</v>
      </c>
      <c r="E1378" t="s">
        <v>23</v>
      </c>
      <c r="F1378" t="s">
        <v>14</v>
      </c>
      <c r="G1378" t="s">
        <v>29</v>
      </c>
      <c r="H1378" t="s">
        <v>16</v>
      </c>
      <c r="I1378" t="s">
        <v>100</v>
      </c>
      <c r="J1378">
        <v>34</v>
      </c>
      <c r="K1378">
        <v>3200</v>
      </c>
      <c r="L1378" s="7">
        <f>Sales_Data[[#This Row],[OrderQuantity]] *Sales_Data[[#This Row],[UnitPrice]]</f>
        <v>108800</v>
      </c>
      <c r="M1378" s="7">
        <f>Sales_Data[[#This Row],[UnitPrice]]-Sales_Data[[#This Row],[UnitCost]]</f>
        <v>1200</v>
      </c>
      <c r="N1378" s="7">
        <f>Sales_Data[[#This Row],[Gross Revenue]]-Sales_Data[[#This Row],[Discount Amount ]]</f>
        <v>107600</v>
      </c>
      <c r="O1378" s="7">
        <f>Sales_Data[[#This Row],[OrderQuantity]] *Sales_Data[[#This Row],[UnitCost]]</f>
        <v>68000</v>
      </c>
      <c r="P1378" s="7">
        <f>Sales_Data[[#This Row],[ItemCost]] +Sales_Data[[#This Row],[ShippingCost]]</f>
        <v>68385.899999999994</v>
      </c>
      <c r="Q1378" s="7">
        <f>Sales_Data[[#This Row],[Gross Revenue]]-Sales_Data[[#This Row],[TotalFinancialCost]]</f>
        <v>40414.100000000006</v>
      </c>
      <c r="R1378" s="7">
        <f>Sales_Data[[#This Row],[Actul Bill Amount]]-Sales_Data[[#This Row],[ShippingCost]]</f>
        <v>107214.1</v>
      </c>
      <c r="S1378">
        <v>329</v>
      </c>
      <c r="T1378">
        <v>385.9</v>
      </c>
      <c r="U1378" t="s">
        <v>17</v>
      </c>
      <c r="V1378">
        <v>2000</v>
      </c>
      <c r="W1378" t="s">
        <v>18</v>
      </c>
      <c r="X1378" t="str">
        <f t="shared" si="43"/>
        <v>Bengaluru</v>
      </c>
    </row>
    <row r="1379" spans="1:24" x14ac:dyDescent="0.4">
      <c r="A1379">
        <v>101378</v>
      </c>
      <c r="B1379" s="5">
        <v>45924.379166666666</v>
      </c>
      <c r="C1379" s="3" t="str">
        <f>TEXT(Sales_Data[[#This Row],[OrderDate]],"mmmm")</f>
        <v>September</v>
      </c>
      <c r="D1379" s="3" t="str">
        <f t="shared" si="42"/>
        <v>2025</v>
      </c>
      <c r="E1379" t="s">
        <v>50</v>
      </c>
      <c r="F1379" t="s">
        <v>35</v>
      </c>
      <c r="G1379" t="s">
        <v>29</v>
      </c>
      <c r="H1379" t="s">
        <v>25</v>
      </c>
      <c r="I1379" t="s">
        <v>100</v>
      </c>
      <c r="J1379">
        <v>69</v>
      </c>
      <c r="K1379">
        <v>8500</v>
      </c>
      <c r="L1379" s="7">
        <f>Sales_Data[[#This Row],[OrderQuantity]] *Sales_Data[[#This Row],[UnitPrice]]</f>
        <v>586500</v>
      </c>
      <c r="M1379" s="7">
        <f>Sales_Data[[#This Row],[UnitPrice]]-Sales_Data[[#This Row],[UnitCost]]</f>
        <v>3000</v>
      </c>
      <c r="N1379" s="7">
        <f>Sales_Data[[#This Row],[Gross Revenue]]-Sales_Data[[#This Row],[Discount Amount ]]</f>
        <v>583500</v>
      </c>
      <c r="O1379" s="7">
        <f>Sales_Data[[#This Row],[OrderQuantity]] *Sales_Data[[#This Row],[UnitCost]]</f>
        <v>379500</v>
      </c>
      <c r="P1379" s="7">
        <f>Sales_Data[[#This Row],[ItemCost]] +Sales_Data[[#This Row],[ShippingCost]]</f>
        <v>380413.91</v>
      </c>
      <c r="Q1379" s="7">
        <f>Sales_Data[[#This Row],[Gross Revenue]]-Sales_Data[[#This Row],[TotalFinancialCost]]</f>
        <v>206086.09000000003</v>
      </c>
      <c r="R1379" s="7">
        <f>Sales_Data[[#This Row],[Actul Bill Amount]]-Sales_Data[[#This Row],[ShippingCost]]</f>
        <v>582586.09</v>
      </c>
      <c r="S1379">
        <v>516</v>
      </c>
      <c r="T1379">
        <v>913.91</v>
      </c>
      <c r="U1379" t="s">
        <v>49</v>
      </c>
      <c r="V1379">
        <v>5500</v>
      </c>
      <c r="W1379" t="s">
        <v>27</v>
      </c>
      <c r="X1379" t="str">
        <f t="shared" si="43"/>
        <v>Mumbai</v>
      </c>
    </row>
    <row r="1380" spans="1:24" x14ac:dyDescent="0.4">
      <c r="A1380">
        <v>101379</v>
      </c>
      <c r="B1380" s="5">
        <v>45953.321527777778</v>
      </c>
      <c r="C1380" s="3" t="str">
        <f>TEXT(Sales_Data[[#This Row],[OrderDate]],"mmmm")</f>
        <v>October</v>
      </c>
      <c r="D1380" s="3" t="str">
        <f t="shared" si="42"/>
        <v>2025</v>
      </c>
      <c r="E1380" t="s">
        <v>48</v>
      </c>
      <c r="F1380" t="s">
        <v>40</v>
      </c>
      <c r="G1380" t="s">
        <v>15</v>
      </c>
      <c r="H1380" t="s">
        <v>32</v>
      </c>
      <c r="I1380" t="s">
        <v>100</v>
      </c>
      <c r="J1380">
        <v>87</v>
      </c>
      <c r="K1380">
        <v>1500</v>
      </c>
      <c r="L1380" s="7">
        <f>Sales_Data[[#This Row],[OrderQuantity]] *Sales_Data[[#This Row],[UnitPrice]]</f>
        <v>130500</v>
      </c>
      <c r="M1380" s="7">
        <f>Sales_Data[[#This Row],[UnitPrice]]-Sales_Data[[#This Row],[UnitCost]]</f>
        <v>700</v>
      </c>
      <c r="N1380" s="7">
        <f>Sales_Data[[#This Row],[Gross Revenue]]-Sales_Data[[#This Row],[Discount Amount ]]</f>
        <v>129800</v>
      </c>
      <c r="O1380" s="7">
        <f>Sales_Data[[#This Row],[OrderQuantity]] *Sales_Data[[#This Row],[UnitCost]]</f>
        <v>69600</v>
      </c>
      <c r="P1380" s="7">
        <f>Sales_Data[[#This Row],[ItemCost]] +Sales_Data[[#This Row],[ShippingCost]]</f>
        <v>70011.210000000006</v>
      </c>
      <c r="Q1380" s="7">
        <f>Sales_Data[[#This Row],[Gross Revenue]]-Sales_Data[[#This Row],[TotalFinancialCost]]</f>
        <v>60488.789999999994</v>
      </c>
      <c r="R1380" s="7">
        <f>Sales_Data[[#This Row],[Actul Bill Amount]]-Sales_Data[[#This Row],[ShippingCost]]</f>
        <v>129388.79</v>
      </c>
      <c r="S1380">
        <v>1057</v>
      </c>
      <c r="T1380">
        <v>411.21</v>
      </c>
      <c r="U1380" t="s">
        <v>52</v>
      </c>
      <c r="V1380">
        <v>800</v>
      </c>
      <c r="W1380" t="s">
        <v>33</v>
      </c>
      <c r="X1380" t="str">
        <f t="shared" si="43"/>
        <v>Delhi</v>
      </c>
    </row>
    <row r="1381" spans="1:24" x14ac:dyDescent="0.4">
      <c r="A1381">
        <v>101380</v>
      </c>
      <c r="B1381" s="5">
        <v>45668.15625</v>
      </c>
      <c r="C1381" s="3" t="str">
        <f>TEXT(Sales_Data[[#This Row],[OrderDate]],"mmmm")</f>
        <v>January</v>
      </c>
      <c r="D1381" s="3" t="str">
        <f t="shared" si="42"/>
        <v>2025</v>
      </c>
      <c r="E1381" t="s">
        <v>50</v>
      </c>
      <c r="F1381" t="s">
        <v>24</v>
      </c>
      <c r="G1381" t="s">
        <v>15</v>
      </c>
      <c r="H1381" t="s">
        <v>16</v>
      </c>
      <c r="I1381" t="s">
        <v>100</v>
      </c>
      <c r="J1381">
        <v>52</v>
      </c>
      <c r="K1381">
        <v>45000</v>
      </c>
      <c r="L1381" s="7">
        <f>Sales_Data[[#This Row],[OrderQuantity]] *Sales_Data[[#This Row],[UnitPrice]]</f>
        <v>2340000</v>
      </c>
      <c r="M1381" s="7">
        <f>Sales_Data[[#This Row],[UnitPrice]]-Sales_Data[[#This Row],[UnitCost]]</f>
        <v>13000</v>
      </c>
      <c r="N1381" s="7">
        <f>Sales_Data[[#This Row],[Gross Revenue]]-Sales_Data[[#This Row],[Discount Amount ]]</f>
        <v>2327000</v>
      </c>
      <c r="O1381" s="7">
        <f>Sales_Data[[#This Row],[OrderQuantity]] *Sales_Data[[#This Row],[UnitCost]]</f>
        <v>1664000</v>
      </c>
      <c r="P1381" s="7">
        <f>Sales_Data[[#This Row],[ItemCost]] +Sales_Data[[#This Row],[ShippingCost]]</f>
        <v>1664379.24</v>
      </c>
      <c r="Q1381" s="7">
        <f>Sales_Data[[#This Row],[Gross Revenue]]-Sales_Data[[#This Row],[TotalFinancialCost]]</f>
        <v>675620.76</v>
      </c>
      <c r="R1381" s="7">
        <f>Sales_Data[[#This Row],[Actul Bill Amount]]-Sales_Data[[#This Row],[ShippingCost]]</f>
        <v>2326620.7599999998</v>
      </c>
      <c r="S1381">
        <v>921</v>
      </c>
      <c r="T1381">
        <v>379.24</v>
      </c>
      <c r="U1381" t="s">
        <v>26</v>
      </c>
      <c r="V1381">
        <v>32000</v>
      </c>
      <c r="W1381" t="s">
        <v>18</v>
      </c>
      <c r="X1381" t="str">
        <f t="shared" si="43"/>
        <v>Bengaluru</v>
      </c>
    </row>
    <row r="1382" spans="1:24" x14ac:dyDescent="0.4">
      <c r="A1382">
        <v>101381</v>
      </c>
      <c r="B1382" s="5">
        <v>45821.847222222219</v>
      </c>
      <c r="C1382" s="3" t="str">
        <f>TEXT(Sales_Data[[#This Row],[OrderDate]],"mmmm")</f>
        <v>June</v>
      </c>
      <c r="D1382" s="3" t="str">
        <f t="shared" si="42"/>
        <v>2025</v>
      </c>
      <c r="E1382" t="s">
        <v>45</v>
      </c>
      <c r="F1382" t="s">
        <v>40</v>
      </c>
      <c r="G1382" t="s">
        <v>29</v>
      </c>
      <c r="H1382" t="s">
        <v>37</v>
      </c>
      <c r="I1382" t="s">
        <v>100</v>
      </c>
      <c r="J1382">
        <v>65</v>
      </c>
      <c r="K1382">
        <v>1500</v>
      </c>
      <c r="L1382" s="7">
        <f>Sales_Data[[#This Row],[OrderQuantity]] *Sales_Data[[#This Row],[UnitPrice]]</f>
        <v>97500</v>
      </c>
      <c r="M1382" s="7">
        <f>Sales_Data[[#This Row],[UnitPrice]]-Sales_Data[[#This Row],[UnitCost]]</f>
        <v>700</v>
      </c>
      <c r="N1382" s="7">
        <f>Sales_Data[[#This Row],[Gross Revenue]]-Sales_Data[[#This Row],[Discount Amount ]]</f>
        <v>96800</v>
      </c>
      <c r="O1382" s="7">
        <f>Sales_Data[[#This Row],[OrderQuantity]] *Sales_Data[[#This Row],[UnitCost]]</f>
        <v>52000</v>
      </c>
      <c r="P1382" s="7">
        <f>Sales_Data[[#This Row],[ItemCost]] +Sales_Data[[#This Row],[ShippingCost]]</f>
        <v>52553.96</v>
      </c>
      <c r="Q1382" s="7">
        <f>Sales_Data[[#This Row],[Gross Revenue]]-Sales_Data[[#This Row],[TotalFinancialCost]]</f>
        <v>44946.04</v>
      </c>
      <c r="R1382" s="7">
        <f>Sales_Data[[#This Row],[Actul Bill Amount]]-Sales_Data[[#This Row],[ShippingCost]]</f>
        <v>96246.04</v>
      </c>
      <c r="S1382">
        <v>873</v>
      </c>
      <c r="T1382">
        <v>553.96</v>
      </c>
      <c r="U1382" t="s">
        <v>52</v>
      </c>
      <c r="V1382">
        <v>800</v>
      </c>
      <c r="W1382" t="s">
        <v>38</v>
      </c>
      <c r="X1382" t="str">
        <f t="shared" si="43"/>
        <v>Kolkata</v>
      </c>
    </row>
    <row r="1383" spans="1:24" x14ac:dyDescent="0.4">
      <c r="A1383">
        <v>101382</v>
      </c>
      <c r="B1383" s="5">
        <v>45770.293055555558</v>
      </c>
      <c r="C1383" s="3" t="str">
        <f>TEXT(Sales_Data[[#This Row],[OrderDate]],"mmmm")</f>
        <v>April</v>
      </c>
      <c r="D1383" s="3" t="str">
        <f t="shared" si="42"/>
        <v>2025</v>
      </c>
      <c r="E1383" t="s">
        <v>45</v>
      </c>
      <c r="F1383" t="s">
        <v>28</v>
      </c>
      <c r="G1383" t="s">
        <v>15</v>
      </c>
      <c r="H1383" t="s">
        <v>37</v>
      </c>
      <c r="I1383" t="s">
        <v>100</v>
      </c>
      <c r="J1383">
        <v>70</v>
      </c>
      <c r="K1383">
        <v>2500</v>
      </c>
      <c r="L1383" s="7">
        <f>Sales_Data[[#This Row],[OrderQuantity]] *Sales_Data[[#This Row],[UnitPrice]]</f>
        <v>175000</v>
      </c>
      <c r="M1383" s="7">
        <f>Sales_Data[[#This Row],[UnitPrice]]-Sales_Data[[#This Row],[UnitCost]]</f>
        <v>1000</v>
      </c>
      <c r="N1383" s="7">
        <f>Sales_Data[[#This Row],[Gross Revenue]]-Sales_Data[[#This Row],[Discount Amount ]]</f>
        <v>174000</v>
      </c>
      <c r="O1383" s="7">
        <f>Sales_Data[[#This Row],[OrderQuantity]] *Sales_Data[[#This Row],[UnitCost]]</f>
        <v>105000</v>
      </c>
      <c r="P1383" s="7">
        <f>Sales_Data[[#This Row],[ItemCost]] +Sales_Data[[#This Row],[ShippingCost]]</f>
        <v>105144.69</v>
      </c>
      <c r="Q1383" s="7">
        <f>Sales_Data[[#This Row],[Gross Revenue]]-Sales_Data[[#This Row],[TotalFinancialCost]]</f>
        <v>69855.31</v>
      </c>
      <c r="R1383" s="7">
        <f>Sales_Data[[#This Row],[Actul Bill Amount]]-Sales_Data[[#This Row],[ShippingCost]]</f>
        <v>173855.31</v>
      </c>
      <c r="S1383">
        <v>665</v>
      </c>
      <c r="T1383">
        <v>144.69</v>
      </c>
      <c r="U1383" t="s">
        <v>54</v>
      </c>
      <c r="V1383">
        <v>1500</v>
      </c>
      <c r="W1383" t="s">
        <v>38</v>
      </c>
      <c r="X1383" t="str">
        <f t="shared" si="43"/>
        <v>Kolkata</v>
      </c>
    </row>
    <row r="1384" spans="1:24" x14ac:dyDescent="0.4">
      <c r="A1384">
        <v>101383</v>
      </c>
      <c r="B1384" s="5">
        <v>45844.609027777777</v>
      </c>
      <c r="C1384" s="3" t="str">
        <f>TEXT(Sales_Data[[#This Row],[OrderDate]],"mmmm")</f>
        <v>July</v>
      </c>
      <c r="D1384" s="3" t="str">
        <f t="shared" si="42"/>
        <v>2025</v>
      </c>
      <c r="E1384" t="s">
        <v>48</v>
      </c>
      <c r="F1384" t="s">
        <v>35</v>
      </c>
      <c r="G1384" t="s">
        <v>15</v>
      </c>
      <c r="H1384" t="s">
        <v>20</v>
      </c>
      <c r="I1384" t="s">
        <v>100</v>
      </c>
      <c r="J1384">
        <v>71</v>
      </c>
      <c r="K1384">
        <v>8500</v>
      </c>
      <c r="L1384" s="7">
        <f>Sales_Data[[#This Row],[OrderQuantity]] *Sales_Data[[#This Row],[UnitPrice]]</f>
        <v>603500</v>
      </c>
      <c r="M1384" s="7">
        <f>Sales_Data[[#This Row],[UnitPrice]]-Sales_Data[[#This Row],[UnitCost]]</f>
        <v>3000</v>
      </c>
      <c r="N1384" s="7">
        <f>Sales_Data[[#This Row],[Gross Revenue]]-Sales_Data[[#This Row],[Discount Amount ]]</f>
        <v>600500</v>
      </c>
      <c r="O1384" s="7">
        <f>Sales_Data[[#This Row],[OrderQuantity]] *Sales_Data[[#This Row],[UnitCost]]</f>
        <v>390500</v>
      </c>
      <c r="P1384" s="7">
        <f>Sales_Data[[#This Row],[ItemCost]] +Sales_Data[[#This Row],[ShippingCost]]</f>
        <v>390881.04</v>
      </c>
      <c r="Q1384" s="7">
        <f>Sales_Data[[#This Row],[Gross Revenue]]-Sales_Data[[#This Row],[TotalFinancialCost]]</f>
        <v>212618.96000000002</v>
      </c>
      <c r="R1384" s="7">
        <f>Sales_Data[[#This Row],[Actul Bill Amount]]-Sales_Data[[#This Row],[ShippingCost]]</f>
        <v>600118.96</v>
      </c>
      <c r="S1384">
        <v>304</v>
      </c>
      <c r="T1384">
        <v>381.04</v>
      </c>
      <c r="U1384" t="s">
        <v>49</v>
      </c>
      <c r="V1384">
        <v>5500</v>
      </c>
      <c r="W1384" t="s">
        <v>22</v>
      </c>
      <c r="X1384" t="str">
        <f t="shared" si="43"/>
        <v>Nagpur</v>
      </c>
    </row>
    <row r="1385" spans="1:24" x14ac:dyDescent="0.4">
      <c r="A1385">
        <v>101384</v>
      </c>
      <c r="B1385" s="5">
        <v>45952.413194444445</v>
      </c>
      <c r="C1385" s="3" t="str">
        <f>TEXT(Sales_Data[[#This Row],[OrderDate]],"mmmm")</f>
        <v>October</v>
      </c>
      <c r="D1385" s="3" t="str">
        <f t="shared" si="42"/>
        <v>2025</v>
      </c>
      <c r="E1385" t="s">
        <v>39</v>
      </c>
      <c r="F1385" t="s">
        <v>55</v>
      </c>
      <c r="G1385" t="s">
        <v>29</v>
      </c>
      <c r="H1385" t="s">
        <v>25</v>
      </c>
      <c r="I1385" t="s">
        <v>100</v>
      </c>
      <c r="J1385">
        <v>17</v>
      </c>
      <c r="K1385">
        <v>1200</v>
      </c>
      <c r="L1385" s="7">
        <f>Sales_Data[[#This Row],[OrderQuantity]] *Sales_Data[[#This Row],[UnitPrice]]</f>
        <v>20400</v>
      </c>
      <c r="M1385" s="7">
        <f>Sales_Data[[#This Row],[UnitPrice]]-Sales_Data[[#This Row],[UnitCost]]</f>
        <v>400</v>
      </c>
      <c r="N1385" s="7">
        <f>Sales_Data[[#This Row],[Gross Revenue]]-Sales_Data[[#This Row],[Discount Amount ]]</f>
        <v>20000</v>
      </c>
      <c r="O1385" s="7">
        <f>Sales_Data[[#This Row],[OrderQuantity]] *Sales_Data[[#This Row],[UnitCost]]</f>
        <v>13600</v>
      </c>
      <c r="P1385" s="7">
        <f>Sales_Data[[#This Row],[ItemCost]] +Sales_Data[[#This Row],[ShippingCost]]</f>
        <v>14647.39</v>
      </c>
      <c r="Q1385" s="7">
        <f>Sales_Data[[#This Row],[Gross Revenue]]-Sales_Data[[#This Row],[TotalFinancialCost]]</f>
        <v>5752.6100000000006</v>
      </c>
      <c r="R1385" s="7">
        <f>Sales_Data[[#This Row],[Actul Bill Amount]]-Sales_Data[[#This Row],[ShippingCost]]</f>
        <v>18952.61</v>
      </c>
      <c r="S1385">
        <v>354</v>
      </c>
      <c r="T1385">
        <v>1047.3900000000001</v>
      </c>
      <c r="U1385" t="s">
        <v>58</v>
      </c>
      <c r="V1385">
        <v>800</v>
      </c>
      <c r="W1385" t="s">
        <v>27</v>
      </c>
      <c r="X1385" t="str">
        <f t="shared" si="43"/>
        <v>Mumbai</v>
      </c>
    </row>
    <row r="1386" spans="1:24" x14ac:dyDescent="0.4">
      <c r="A1386">
        <v>101385</v>
      </c>
      <c r="B1386" s="5">
        <v>45889.472916666666</v>
      </c>
      <c r="C1386" s="3" t="str">
        <f>TEXT(Sales_Data[[#This Row],[OrderDate]],"mmmm")</f>
        <v>August</v>
      </c>
      <c r="D1386" s="3" t="str">
        <f t="shared" si="42"/>
        <v>2025</v>
      </c>
      <c r="E1386" t="s">
        <v>48</v>
      </c>
      <c r="F1386" t="s">
        <v>28</v>
      </c>
      <c r="G1386" t="s">
        <v>31</v>
      </c>
      <c r="H1386" t="s">
        <v>16</v>
      </c>
      <c r="I1386" t="s">
        <v>100</v>
      </c>
      <c r="J1386">
        <v>70</v>
      </c>
      <c r="K1386">
        <v>450</v>
      </c>
      <c r="L1386" s="7">
        <f>Sales_Data[[#This Row],[OrderQuantity]] *Sales_Data[[#This Row],[UnitPrice]]</f>
        <v>31500</v>
      </c>
      <c r="M1386" s="7">
        <f>Sales_Data[[#This Row],[UnitPrice]]-Sales_Data[[#This Row],[UnitCost]]</f>
        <v>250</v>
      </c>
      <c r="N1386" s="7">
        <f>Sales_Data[[#This Row],[Gross Revenue]]-Sales_Data[[#This Row],[Discount Amount ]]</f>
        <v>31250</v>
      </c>
      <c r="O1386" s="7">
        <f>Sales_Data[[#This Row],[OrderQuantity]] *Sales_Data[[#This Row],[UnitCost]]</f>
        <v>14000</v>
      </c>
      <c r="P1386" s="7">
        <f>Sales_Data[[#This Row],[ItemCost]] +Sales_Data[[#This Row],[ShippingCost]]</f>
        <v>14489.74</v>
      </c>
      <c r="Q1386" s="7">
        <f>Sales_Data[[#This Row],[Gross Revenue]]-Sales_Data[[#This Row],[TotalFinancialCost]]</f>
        <v>17010.260000000002</v>
      </c>
      <c r="R1386" s="7">
        <f>Sales_Data[[#This Row],[Actul Bill Amount]]-Sales_Data[[#This Row],[ShippingCost]]</f>
        <v>30760.26</v>
      </c>
      <c r="S1386">
        <v>429</v>
      </c>
      <c r="T1386">
        <v>489.74</v>
      </c>
      <c r="U1386" t="s">
        <v>30</v>
      </c>
      <c r="V1386">
        <v>200</v>
      </c>
      <c r="W1386" t="s">
        <v>18</v>
      </c>
      <c r="X1386" t="str">
        <f t="shared" si="43"/>
        <v>Bengaluru</v>
      </c>
    </row>
    <row r="1387" spans="1:24" x14ac:dyDescent="0.4">
      <c r="A1387">
        <v>101386</v>
      </c>
      <c r="B1387" s="5">
        <v>45884.591666666667</v>
      </c>
      <c r="C1387" s="3" t="str">
        <f>TEXT(Sales_Data[[#This Row],[OrderDate]],"mmmm")</f>
        <v>August</v>
      </c>
      <c r="D1387" s="3" t="str">
        <f t="shared" si="42"/>
        <v>2025</v>
      </c>
      <c r="E1387" t="s">
        <v>13</v>
      </c>
      <c r="F1387" t="s">
        <v>35</v>
      </c>
      <c r="G1387" t="s">
        <v>31</v>
      </c>
      <c r="H1387" t="s">
        <v>25</v>
      </c>
      <c r="I1387" t="s">
        <v>100</v>
      </c>
      <c r="J1387">
        <v>9</v>
      </c>
      <c r="K1387">
        <v>12000</v>
      </c>
      <c r="L1387" s="7">
        <f>Sales_Data[[#This Row],[OrderQuantity]] *Sales_Data[[#This Row],[UnitPrice]]</f>
        <v>108000</v>
      </c>
      <c r="M1387" s="7">
        <f>Sales_Data[[#This Row],[UnitPrice]]-Sales_Data[[#This Row],[UnitCost]]</f>
        <v>4000</v>
      </c>
      <c r="N1387" s="7">
        <f>Sales_Data[[#This Row],[Gross Revenue]]-Sales_Data[[#This Row],[Discount Amount ]]</f>
        <v>104000</v>
      </c>
      <c r="O1387" s="7">
        <f>Sales_Data[[#This Row],[OrderQuantity]] *Sales_Data[[#This Row],[UnitCost]]</f>
        <v>72000</v>
      </c>
      <c r="P1387" s="7">
        <f>Sales_Data[[#This Row],[ItemCost]] +Sales_Data[[#This Row],[ShippingCost]]</f>
        <v>72307.16</v>
      </c>
      <c r="Q1387" s="7">
        <f>Sales_Data[[#This Row],[Gross Revenue]]-Sales_Data[[#This Row],[TotalFinancialCost]]</f>
        <v>35692.839999999997</v>
      </c>
      <c r="R1387" s="7">
        <f>Sales_Data[[#This Row],[Actul Bill Amount]]-Sales_Data[[#This Row],[ShippingCost]]</f>
        <v>103692.84</v>
      </c>
      <c r="S1387">
        <v>1095</v>
      </c>
      <c r="T1387">
        <v>307.16000000000003</v>
      </c>
      <c r="U1387" t="s">
        <v>36</v>
      </c>
      <c r="V1387">
        <v>8000</v>
      </c>
      <c r="W1387" t="s">
        <v>27</v>
      </c>
      <c r="X1387" t="str">
        <f t="shared" si="43"/>
        <v>Mumbai</v>
      </c>
    </row>
    <row r="1388" spans="1:24" x14ac:dyDescent="0.4">
      <c r="A1388">
        <v>101387</v>
      </c>
      <c r="B1388" s="5">
        <v>45967.035416666666</v>
      </c>
      <c r="C1388" s="3" t="str">
        <f>TEXT(Sales_Data[[#This Row],[OrderDate]],"mmmm")</f>
        <v>November</v>
      </c>
      <c r="D1388" s="3" t="str">
        <f t="shared" si="42"/>
        <v>2025</v>
      </c>
      <c r="E1388" t="s">
        <v>50</v>
      </c>
      <c r="F1388" t="s">
        <v>14</v>
      </c>
      <c r="G1388" t="s">
        <v>31</v>
      </c>
      <c r="H1388" t="s">
        <v>32</v>
      </c>
      <c r="I1388" t="s">
        <v>100</v>
      </c>
      <c r="J1388">
        <v>30</v>
      </c>
      <c r="K1388">
        <v>3200</v>
      </c>
      <c r="L1388" s="7">
        <f>Sales_Data[[#This Row],[OrderQuantity]] *Sales_Data[[#This Row],[UnitPrice]]</f>
        <v>96000</v>
      </c>
      <c r="M1388" s="7">
        <f>Sales_Data[[#This Row],[UnitPrice]]-Sales_Data[[#This Row],[UnitCost]]</f>
        <v>1200</v>
      </c>
      <c r="N1388" s="7">
        <f>Sales_Data[[#This Row],[Gross Revenue]]-Sales_Data[[#This Row],[Discount Amount ]]</f>
        <v>94800</v>
      </c>
      <c r="O1388" s="7">
        <f>Sales_Data[[#This Row],[OrderQuantity]] *Sales_Data[[#This Row],[UnitCost]]</f>
        <v>60000</v>
      </c>
      <c r="P1388" s="7">
        <f>Sales_Data[[#This Row],[ItemCost]] +Sales_Data[[#This Row],[ShippingCost]]</f>
        <v>60506.98</v>
      </c>
      <c r="Q1388" s="7">
        <f>Sales_Data[[#This Row],[Gross Revenue]]-Sales_Data[[#This Row],[TotalFinancialCost]]</f>
        <v>35493.019999999997</v>
      </c>
      <c r="R1388" s="7">
        <f>Sales_Data[[#This Row],[Actul Bill Amount]]-Sales_Data[[#This Row],[ShippingCost]]</f>
        <v>94293.02</v>
      </c>
      <c r="S1388">
        <v>329</v>
      </c>
      <c r="T1388">
        <v>506.98</v>
      </c>
      <c r="U1388" t="s">
        <v>17</v>
      </c>
      <c r="V1388">
        <v>2000</v>
      </c>
      <c r="W1388" t="s">
        <v>33</v>
      </c>
      <c r="X1388" t="str">
        <f t="shared" si="43"/>
        <v>Delhi</v>
      </c>
    </row>
    <row r="1389" spans="1:24" x14ac:dyDescent="0.4">
      <c r="A1389">
        <v>101388</v>
      </c>
      <c r="B1389" s="5">
        <v>45755.331250000003</v>
      </c>
      <c r="C1389" s="3" t="str">
        <f>TEXT(Sales_Data[[#This Row],[OrderDate]],"mmmm")</f>
        <v>April</v>
      </c>
      <c r="D1389" s="3" t="str">
        <f t="shared" si="42"/>
        <v>2025</v>
      </c>
      <c r="E1389" t="s">
        <v>13</v>
      </c>
      <c r="F1389" t="s">
        <v>28</v>
      </c>
      <c r="G1389" t="s">
        <v>29</v>
      </c>
      <c r="H1389" t="s">
        <v>32</v>
      </c>
      <c r="I1389" t="s">
        <v>100</v>
      </c>
      <c r="J1389">
        <v>3</v>
      </c>
      <c r="K1389">
        <v>2500</v>
      </c>
      <c r="L1389" s="7">
        <f>Sales_Data[[#This Row],[OrderQuantity]] *Sales_Data[[#This Row],[UnitPrice]]</f>
        <v>7500</v>
      </c>
      <c r="M1389" s="7">
        <f>Sales_Data[[#This Row],[UnitPrice]]-Sales_Data[[#This Row],[UnitCost]]</f>
        <v>1000</v>
      </c>
      <c r="N1389" s="7">
        <f>Sales_Data[[#This Row],[Gross Revenue]]-Sales_Data[[#This Row],[Discount Amount ]]</f>
        <v>6500</v>
      </c>
      <c r="O1389" s="7">
        <f>Sales_Data[[#This Row],[OrderQuantity]] *Sales_Data[[#This Row],[UnitCost]]</f>
        <v>4500</v>
      </c>
      <c r="P1389" s="7">
        <f>Sales_Data[[#This Row],[ItemCost]] +Sales_Data[[#This Row],[ShippingCost]]</f>
        <v>6581.93</v>
      </c>
      <c r="Q1389" s="7">
        <f>Sales_Data[[#This Row],[Gross Revenue]]-Sales_Data[[#This Row],[TotalFinancialCost]]</f>
        <v>918.06999999999971</v>
      </c>
      <c r="R1389" s="7">
        <f>Sales_Data[[#This Row],[Actul Bill Amount]]-Sales_Data[[#This Row],[ShippingCost]]</f>
        <v>4418.07</v>
      </c>
      <c r="S1389">
        <v>1136</v>
      </c>
      <c r="T1389">
        <v>2081.9299999999998</v>
      </c>
      <c r="U1389" t="s">
        <v>54</v>
      </c>
      <c r="V1389">
        <v>1500</v>
      </c>
      <c r="W1389" t="s">
        <v>33</v>
      </c>
      <c r="X1389" t="str">
        <f t="shared" si="43"/>
        <v>Delhi</v>
      </c>
    </row>
    <row r="1390" spans="1:24" x14ac:dyDescent="0.4">
      <c r="A1390">
        <v>101389</v>
      </c>
      <c r="B1390" s="5">
        <v>45712.899305555555</v>
      </c>
      <c r="C1390" s="3" t="str">
        <f>TEXT(Sales_Data[[#This Row],[OrderDate]],"mmmm")</f>
        <v>February</v>
      </c>
      <c r="D1390" s="3" t="str">
        <f t="shared" si="42"/>
        <v>2025</v>
      </c>
      <c r="E1390" t="s">
        <v>50</v>
      </c>
      <c r="F1390" t="s">
        <v>28</v>
      </c>
      <c r="G1390" t="s">
        <v>15</v>
      </c>
      <c r="H1390" t="s">
        <v>32</v>
      </c>
      <c r="I1390" t="s">
        <v>100</v>
      </c>
      <c r="J1390">
        <v>63</v>
      </c>
      <c r="K1390">
        <v>2500</v>
      </c>
      <c r="L1390" s="7">
        <f>Sales_Data[[#This Row],[OrderQuantity]] *Sales_Data[[#This Row],[UnitPrice]]</f>
        <v>157500</v>
      </c>
      <c r="M1390" s="7">
        <f>Sales_Data[[#This Row],[UnitPrice]]-Sales_Data[[#This Row],[UnitCost]]</f>
        <v>1000</v>
      </c>
      <c r="N1390" s="7">
        <f>Sales_Data[[#This Row],[Gross Revenue]]-Sales_Data[[#This Row],[Discount Amount ]]</f>
        <v>156500</v>
      </c>
      <c r="O1390" s="7">
        <f>Sales_Data[[#This Row],[OrderQuantity]] *Sales_Data[[#This Row],[UnitCost]]</f>
        <v>94500</v>
      </c>
      <c r="P1390" s="7">
        <f>Sales_Data[[#This Row],[ItemCost]] +Sales_Data[[#This Row],[ShippingCost]]</f>
        <v>97016.25</v>
      </c>
      <c r="Q1390" s="7">
        <f>Sales_Data[[#This Row],[Gross Revenue]]-Sales_Data[[#This Row],[TotalFinancialCost]]</f>
        <v>60483.75</v>
      </c>
      <c r="R1390" s="7">
        <f>Sales_Data[[#This Row],[Actul Bill Amount]]-Sales_Data[[#This Row],[ShippingCost]]</f>
        <v>153983.75</v>
      </c>
      <c r="S1390">
        <v>883</v>
      </c>
      <c r="T1390">
        <v>2516.25</v>
      </c>
      <c r="U1390" t="s">
        <v>54</v>
      </c>
      <c r="V1390">
        <v>1500</v>
      </c>
      <c r="W1390" t="s">
        <v>33</v>
      </c>
      <c r="X1390" t="str">
        <f t="shared" si="43"/>
        <v>Delhi</v>
      </c>
    </row>
    <row r="1391" spans="1:24" x14ac:dyDescent="0.4">
      <c r="A1391">
        <v>101390</v>
      </c>
      <c r="B1391" s="5">
        <v>45768.9375</v>
      </c>
      <c r="C1391" s="3" t="str">
        <f>TEXT(Sales_Data[[#This Row],[OrderDate]],"mmmm")</f>
        <v>April</v>
      </c>
      <c r="D1391" s="3" t="str">
        <f t="shared" si="42"/>
        <v>2025</v>
      </c>
      <c r="E1391" t="s">
        <v>45</v>
      </c>
      <c r="F1391" t="s">
        <v>35</v>
      </c>
      <c r="G1391" t="s">
        <v>29</v>
      </c>
      <c r="H1391" t="s">
        <v>25</v>
      </c>
      <c r="I1391" t="s">
        <v>100</v>
      </c>
      <c r="J1391">
        <v>99</v>
      </c>
      <c r="K1391">
        <v>12000</v>
      </c>
      <c r="L1391" s="7">
        <f>Sales_Data[[#This Row],[OrderQuantity]] *Sales_Data[[#This Row],[UnitPrice]]</f>
        <v>1188000</v>
      </c>
      <c r="M1391" s="7">
        <f>Sales_Data[[#This Row],[UnitPrice]]-Sales_Data[[#This Row],[UnitCost]]</f>
        <v>4000</v>
      </c>
      <c r="N1391" s="7">
        <f>Sales_Data[[#This Row],[Gross Revenue]]-Sales_Data[[#This Row],[Discount Amount ]]</f>
        <v>1184000</v>
      </c>
      <c r="O1391" s="7">
        <f>Sales_Data[[#This Row],[OrderQuantity]] *Sales_Data[[#This Row],[UnitCost]]</f>
        <v>792000</v>
      </c>
      <c r="P1391" s="7">
        <f>Sales_Data[[#This Row],[ItemCost]] +Sales_Data[[#This Row],[ShippingCost]]</f>
        <v>792349.35</v>
      </c>
      <c r="Q1391" s="7">
        <f>Sales_Data[[#This Row],[Gross Revenue]]-Sales_Data[[#This Row],[TotalFinancialCost]]</f>
        <v>395650.65</v>
      </c>
      <c r="R1391" s="7">
        <f>Sales_Data[[#This Row],[Actul Bill Amount]]-Sales_Data[[#This Row],[ShippingCost]]</f>
        <v>1183650.6499999999</v>
      </c>
      <c r="S1391">
        <v>1035</v>
      </c>
      <c r="T1391">
        <v>349.35</v>
      </c>
      <c r="U1391" t="s">
        <v>36</v>
      </c>
      <c r="V1391">
        <v>8000</v>
      </c>
      <c r="W1391" t="s">
        <v>27</v>
      </c>
      <c r="X1391" t="str">
        <f t="shared" si="43"/>
        <v>Mumbai</v>
      </c>
    </row>
    <row r="1392" spans="1:24" x14ac:dyDescent="0.4">
      <c r="A1392">
        <v>101391</v>
      </c>
      <c r="B1392" s="5">
        <v>45809.811111111114</v>
      </c>
      <c r="C1392" s="3" t="str">
        <f>TEXT(Sales_Data[[#This Row],[OrderDate]],"mmmm")</f>
        <v>June</v>
      </c>
      <c r="D1392" s="3" t="str">
        <f t="shared" si="42"/>
        <v>2025</v>
      </c>
      <c r="E1392" t="s">
        <v>19</v>
      </c>
      <c r="F1392" t="s">
        <v>28</v>
      </c>
      <c r="G1392" t="s">
        <v>29</v>
      </c>
      <c r="H1392" t="s">
        <v>37</v>
      </c>
      <c r="I1392" t="s">
        <v>100</v>
      </c>
      <c r="J1392">
        <v>93</v>
      </c>
      <c r="K1392">
        <v>450</v>
      </c>
      <c r="L1392" s="7">
        <f>Sales_Data[[#This Row],[OrderQuantity]] *Sales_Data[[#This Row],[UnitPrice]]</f>
        <v>41850</v>
      </c>
      <c r="M1392" s="7">
        <f>Sales_Data[[#This Row],[UnitPrice]]-Sales_Data[[#This Row],[UnitCost]]</f>
        <v>250</v>
      </c>
      <c r="N1392" s="7">
        <f>Sales_Data[[#This Row],[Gross Revenue]]-Sales_Data[[#This Row],[Discount Amount ]]</f>
        <v>41600</v>
      </c>
      <c r="O1392" s="7">
        <f>Sales_Data[[#This Row],[OrderQuantity]] *Sales_Data[[#This Row],[UnitCost]]</f>
        <v>18600</v>
      </c>
      <c r="P1392" s="7">
        <f>Sales_Data[[#This Row],[ItemCost]] +Sales_Data[[#This Row],[ShippingCost]]</f>
        <v>18942.68</v>
      </c>
      <c r="Q1392" s="7">
        <f>Sales_Data[[#This Row],[Gross Revenue]]-Sales_Data[[#This Row],[TotalFinancialCost]]</f>
        <v>22907.32</v>
      </c>
      <c r="R1392" s="7">
        <f>Sales_Data[[#This Row],[Actul Bill Amount]]-Sales_Data[[#This Row],[ShippingCost]]</f>
        <v>41257.32</v>
      </c>
      <c r="S1392">
        <v>576</v>
      </c>
      <c r="T1392">
        <v>342.68</v>
      </c>
      <c r="U1392" t="s">
        <v>30</v>
      </c>
      <c r="V1392">
        <v>200</v>
      </c>
      <c r="W1392" t="s">
        <v>38</v>
      </c>
      <c r="X1392" t="str">
        <f t="shared" si="43"/>
        <v>Kolkata</v>
      </c>
    </row>
    <row r="1393" spans="1:24" x14ac:dyDescent="0.4">
      <c r="A1393">
        <v>101392</v>
      </c>
      <c r="B1393" s="5">
        <v>45903.592361111114</v>
      </c>
      <c r="C1393" s="3" t="str">
        <f>TEXT(Sales_Data[[#This Row],[OrderDate]],"mmmm")</f>
        <v>September</v>
      </c>
      <c r="D1393" s="3" t="str">
        <f t="shared" si="42"/>
        <v>2025</v>
      </c>
      <c r="E1393" t="s">
        <v>48</v>
      </c>
      <c r="F1393" t="s">
        <v>28</v>
      </c>
      <c r="G1393" t="s">
        <v>15</v>
      </c>
      <c r="H1393" t="s">
        <v>32</v>
      </c>
      <c r="I1393" t="s">
        <v>100</v>
      </c>
      <c r="J1393">
        <v>9</v>
      </c>
      <c r="K1393">
        <v>450</v>
      </c>
      <c r="L1393" s="7">
        <f>Sales_Data[[#This Row],[OrderQuantity]] *Sales_Data[[#This Row],[UnitPrice]]</f>
        <v>4050</v>
      </c>
      <c r="M1393" s="7">
        <f>Sales_Data[[#This Row],[UnitPrice]]-Sales_Data[[#This Row],[UnitCost]]</f>
        <v>250</v>
      </c>
      <c r="N1393" s="7">
        <f>Sales_Data[[#This Row],[Gross Revenue]]-Sales_Data[[#This Row],[Discount Amount ]]</f>
        <v>3800</v>
      </c>
      <c r="O1393" s="7">
        <f>Sales_Data[[#This Row],[OrderQuantity]] *Sales_Data[[#This Row],[UnitCost]]</f>
        <v>1800</v>
      </c>
      <c r="P1393" s="7">
        <f>Sales_Data[[#This Row],[ItemCost]] +Sales_Data[[#This Row],[ShippingCost]]</f>
        <v>3586.76</v>
      </c>
      <c r="Q1393" s="7">
        <f>Sales_Data[[#This Row],[Gross Revenue]]-Sales_Data[[#This Row],[TotalFinancialCost]]</f>
        <v>463.23999999999978</v>
      </c>
      <c r="R1393" s="7">
        <f>Sales_Data[[#This Row],[Actul Bill Amount]]-Sales_Data[[#This Row],[ShippingCost]]</f>
        <v>2013.24</v>
      </c>
      <c r="S1393">
        <v>485</v>
      </c>
      <c r="T1393">
        <v>1786.76</v>
      </c>
      <c r="U1393" t="s">
        <v>30</v>
      </c>
      <c r="V1393">
        <v>200</v>
      </c>
      <c r="W1393" t="s">
        <v>33</v>
      </c>
      <c r="X1393" t="str">
        <f t="shared" si="43"/>
        <v>Delhi</v>
      </c>
    </row>
    <row r="1394" spans="1:24" x14ac:dyDescent="0.4">
      <c r="A1394">
        <v>101393</v>
      </c>
      <c r="B1394" s="5">
        <v>45726.62222222222</v>
      </c>
      <c r="C1394" s="3" t="str">
        <f>TEXT(Sales_Data[[#This Row],[OrderDate]],"mmmm")</f>
        <v>March</v>
      </c>
      <c r="D1394" s="3" t="str">
        <f t="shared" si="42"/>
        <v>2025</v>
      </c>
      <c r="E1394" t="s">
        <v>42</v>
      </c>
      <c r="F1394" t="s">
        <v>43</v>
      </c>
      <c r="G1394" t="s">
        <v>15</v>
      </c>
      <c r="H1394" t="s">
        <v>20</v>
      </c>
      <c r="I1394" t="s">
        <v>100</v>
      </c>
      <c r="J1394">
        <v>57</v>
      </c>
      <c r="K1394">
        <v>2800</v>
      </c>
      <c r="L1394" s="7">
        <f>Sales_Data[[#This Row],[OrderQuantity]] *Sales_Data[[#This Row],[UnitPrice]]</f>
        <v>159600</v>
      </c>
      <c r="M1394" s="7">
        <f>Sales_Data[[#This Row],[UnitPrice]]-Sales_Data[[#This Row],[UnitCost]]</f>
        <v>1300</v>
      </c>
      <c r="N1394" s="7">
        <f>Sales_Data[[#This Row],[Gross Revenue]]-Sales_Data[[#This Row],[Discount Amount ]]</f>
        <v>158300</v>
      </c>
      <c r="O1394" s="7">
        <f>Sales_Data[[#This Row],[OrderQuantity]] *Sales_Data[[#This Row],[UnitCost]]</f>
        <v>85500</v>
      </c>
      <c r="P1394" s="7">
        <f>Sales_Data[[#This Row],[ItemCost]] +Sales_Data[[#This Row],[ShippingCost]]</f>
        <v>86016.29</v>
      </c>
      <c r="Q1394" s="7">
        <f>Sales_Data[[#This Row],[Gross Revenue]]-Sales_Data[[#This Row],[TotalFinancialCost]]</f>
        <v>73583.710000000006</v>
      </c>
      <c r="R1394" s="7">
        <f>Sales_Data[[#This Row],[Actul Bill Amount]]-Sales_Data[[#This Row],[ShippingCost]]</f>
        <v>157783.71</v>
      </c>
      <c r="S1394">
        <v>859</v>
      </c>
      <c r="T1394">
        <v>516.29</v>
      </c>
      <c r="U1394" t="s">
        <v>61</v>
      </c>
      <c r="V1394">
        <v>1500</v>
      </c>
      <c r="W1394" t="s">
        <v>22</v>
      </c>
      <c r="X1394" t="str">
        <f t="shared" si="43"/>
        <v>Nagpur</v>
      </c>
    </row>
    <row r="1395" spans="1:24" x14ac:dyDescent="0.4">
      <c r="A1395">
        <v>101394</v>
      </c>
      <c r="B1395" s="5">
        <v>45969.444444444445</v>
      </c>
      <c r="C1395" s="3" t="str">
        <f>TEXT(Sales_Data[[#This Row],[OrderDate]],"mmmm")</f>
        <v>November</v>
      </c>
      <c r="D1395" s="3" t="str">
        <f t="shared" si="42"/>
        <v>2025</v>
      </c>
      <c r="E1395" t="s">
        <v>23</v>
      </c>
      <c r="F1395" t="s">
        <v>28</v>
      </c>
      <c r="G1395" t="s">
        <v>15</v>
      </c>
      <c r="H1395" t="s">
        <v>16</v>
      </c>
      <c r="I1395" t="s">
        <v>100</v>
      </c>
      <c r="J1395">
        <v>94</v>
      </c>
      <c r="K1395">
        <v>450</v>
      </c>
      <c r="L1395" s="7">
        <f>Sales_Data[[#This Row],[OrderQuantity]] *Sales_Data[[#This Row],[UnitPrice]]</f>
        <v>42300</v>
      </c>
      <c r="M1395" s="7">
        <f>Sales_Data[[#This Row],[UnitPrice]]-Sales_Data[[#This Row],[UnitCost]]</f>
        <v>250</v>
      </c>
      <c r="N1395" s="7">
        <f>Sales_Data[[#This Row],[Gross Revenue]]-Sales_Data[[#This Row],[Discount Amount ]]</f>
        <v>42050</v>
      </c>
      <c r="O1395" s="7">
        <f>Sales_Data[[#This Row],[OrderQuantity]] *Sales_Data[[#This Row],[UnitCost]]</f>
        <v>18800</v>
      </c>
      <c r="P1395" s="7">
        <f>Sales_Data[[#This Row],[ItemCost]] +Sales_Data[[#This Row],[ShippingCost]]</f>
        <v>19725.16</v>
      </c>
      <c r="Q1395" s="7">
        <f>Sales_Data[[#This Row],[Gross Revenue]]-Sales_Data[[#This Row],[TotalFinancialCost]]</f>
        <v>22574.84</v>
      </c>
      <c r="R1395" s="7">
        <f>Sales_Data[[#This Row],[Actul Bill Amount]]-Sales_Data[[#This Row],[ShippingCost]]</f>
        <v>41124.839999999997</v>
      </c>
      <c r="S1395">
        <v>521</v>
      </c>
      <c r="T1395">
        <v>925.16</v>
      </c>
      <c r="U1395" t="s">
        <v>30</v>
      </c>
      <c r="V1395">
        <v>200</v>
      </c>
      <c r="W1395" t="s">
        <v>18</v>
      </c>
      <c r="X1395" t="str">
        <f t="shared" si="43"/>
        <v>Bengaluru</v>
      </c>
    </row>
    <row r="1396" spans="1:24" x14ac:dyDescent="0.4">
      <c r="A1396">
        <v>101395</v>
      </c>
      <c r="B1396" s="5">
        <v>45946.884027777778</v>
      </c>
      <c r="C1396" s="3" t="str">
        <f>TEXT(Sales_Data[[#This Row],[OrderDate]],"mmmm")</f>
        <v>October</v>
      </c>
      <c r="D1396" s="3" t="str">
        <f t="shared" si="42"/>
        <v>2025</v>
      </c>
      <c r="E1396" t="s">
        <v>34</v>
      </c>
      <c r="F1396" t="s">
        <v>35</v>
      </c>
      <c r="G1396" t="s">
        <v>29</v>
      </c>
      <c r="H1396" t="s">
        <v>32</v>
      </c>
      <c r="I1396" t="s">
        <v>100</v>
      </c>
      <c r="J1396">
        <v>41</v>
      </c>
      <c r="K1396">
        <v>8500</v>
      </c>
      <c r="L1396" s="7">
        <f>Sales_Data[[#This Row],[OrderQuantity]] *Sales_Data[[#This Row],[UnitPrice]]</f>
        <v>348500</v>
      </c>
      <c r="M1396" s="7">
        <f>Sales_Data[[#This Row],[UnitPrice]]-Sales_Data[[#This Row],[UnitCost]]</f>
        <v>3000</v>
      </c>
      <c r="N1396" s="7">
        <f>Sales_Data[[#This Row],[Gross Revenue]]-Sales_Data[[#This Row],[Discount Amount ]]</f>
        <v>345500</v>
      </c>
      <c r="O1396" s="7">
        <f>Sales_Data[[#This Row],[OrderQuantity]] *Sales_Data[[#This Row],[UnitCost]]</f>
        <v>225500</v>
      </c>
      <c r="P1396" s="7">
        <f>Sales_Data[[#This Row],[ItemCost]] +Sales_Data[[#This Row],[ShippingCost]]</f>
        <v>226801.66</v>
      </c>
      <c r="Q1396" s="7">
        <f>Sales_Data[[#This Row],[Gross Revenue]]-Sales_Data[[#This Row],[TotalFinancialCost]]</f>
        <v>121698.34</v>
      </c>
      <c r="R1396" s="7">
        <f>Sales_Data[[#This Row],[Actul Bill Amount]]-Sales_Data[[#This Row],[ShippingCost]]</f>
        <v>344198.34</v>
      </c>
      <c r="S1396">
        <v>469</v>
      </c>
      <c r="T1396">
        <v>1301.6600000000001</v>
      </c>
      <c r="U1396" t="s">
        <v>49</v>
      </c>
      <c r="V1396">
        <v>5500</v>
      </c>
      <c r="W1396" t="s">
        <v>33</v>
      </c>
      <c r="X1396" t="str">
        <f t="shared" si="43"/>
        <v>Delhi</v>
      </c>
    </row>
    <row r="1397" spans="1:24" x14ac:dyDescent="0.4">
      <c r="A1397">
        <v>101396</v>
      </c>
      <c r="B1397" s="5">
        <v>45907.659722222219</v>
      </c>
      <c r="C1397" s="3" t="str">
        <f>TEXT(Sales_Data[[#This Row],[OrderDate]],"mmmm")</f>
        <v>September</v>
      </c>
      <c r="D1397" s="3" t="str">
        <f t="shared" si="42"/>
        <v>2025</v>
      </c>
      <c r="E1397" t="s">
        <v>50</v>
      </c>
      <c r="F1397" t="s">
        <v>24</v>
      </c>
      <c r="G1397" t="s">
        <v>15</v>
      </c>
      <c r="H1397" t="s">
        <v>32</v>
      </c>
      <c r="I1397" t="s">
        <v>100</v>
      </c>
      <c r="J1397">
        <v>55</v>
      </c>
      <c r="K1397">
        <v>45000</v>
      </c>
      <c r="L1397" s="7">
        <f>Sales_Data[[#This Row],[OrderQuantity]] *Sales_Data[[#This Row],[UnitPrice]]</f>
        <v>2475000</v>
      </c>
      <c r="M1397" s="7">
        <f>Sales_Data[[#This Row],[UnitPrice]]-Sales_Data[[#This Row],[UnitCost]]</f>
        <v>13000</v>
      </c>
      <c r="N1397" s="7">
        <f>Sales_Data[[#This Row],[Gross Revenue]]-Sales_Data[[#This Row],[Discount Amount ]]</f>
        <v>2462000</v>
      </c>
      <c r="O1397" s="7">
        <f>Sales_Data[[#This Row],[OrderQuantity]] *Sales_Data[[#This Row],[UnitCost]]</f>
        <v>1760000</v>
      </c>
      <c r="P1397" s="7">
        <f>Sales_Data[[#This Row],[ItemCost]] +Sales_Data[[#This Row],[ShippingCost]]</f>
        <v>1760622.55</v>
      </c>
      <c r="Q1397" s="7">
        <f>Sales_Data[[#This Row],[Gross Revenue]]-Sales_Data[[#This Row],[TotalFinancialCost]]</f>
        <v>714377.45</v>
      </c>
      <c r="R1397" s="7">
        <f>Sales_Data[[#This Row],[Actul Bill Amount]]-Sales_Data[[#This Row],[ShippingCost]]</f>
        <v>2461377.4500000002</v>
      </c>
      <c r="S1397">
        <v>455</v>
      </c>
      <c r="T1397">
        <v>622.54999999999995</v>
      </c>
      <c r="U1397" t="s">
        <v>26</v>
      </c>
      <c r="V1397">
        <v>32000</v>
      </c>
      <c r="W1397" t="s">
        <v>33</v>
      </c>
      <c r="X1397" t="str">
        <f t="shared" si="43"/>
        <v>Delhi</v>
      </c>
    </row>
    <row r="1398" spans="1:24" x14ac:dyDescent="0.4">
      <c r="A1398">
        <v>101397</v>
      </c>
      <c r="B1398" s="5">
        <v>45693.413888888892</v>
      </c>
      <c r="C1398" s="3" t="str">
        <f>TEXT(Sales_Data[[#This Row],[OrderDate]],"mmmm")</f>
        <v>February</v>
      </c>
      <c r="D1398" s="3" t="str">
        <f t="shared" si="42"/>
        <v>2025</v>
      </c>
      <c r="E1398" t="s">
        <v>19</v>
      </c>
      <c r="F1398" t="s">
        <v>35</v>
      </c>
      <c r="G1398" t="s">
        <v>29</v>
      </c>
      <c r="H1398" t="s">
        <v>37</v>
      </c>
      <c r="I1398" t="s">
        <v>100</v>
      </c>
      <c r="J1398">
        <v>75</v>
      </c>
      <c r="K1398">
        <v>12000</v>
      </c>
      <c r="L1398" s="7">
        <f>Sales_Data[[#This Row],[OrderQuantity]] *Sales_Data[[#This Row],[UnitPrice]]</f>
        <v>900000</v>
      </c>
      <c r="M1398" s="7">
        <f>Sales_Data[[#This Row],[UnitPrice]]-Sales_Data[[#This Row],[UnitCost]]</f>
        <v>4000</v>
      </c>
      <c r="N1398" s="7">
        <f>Sales_Data[[#This Row],[Gross Revenue]]-Sales_Data[[#This Row],[Discount Amount ]]</f>
        <v>896000</v>
      </c>
      <c r="O1398" s="7">
        <f>Sales_Data[[#This Row],[OrderQuantity]] *Sales_Data[[#This Row],[UnitCost]]</f>
        <v>600000</v>
      </c>
      <c r="P1398" s="7">
        <f>Sales_Data[[#This Row],[ItemCost]] +Sales_Data[[#This Row],[ShippingCost]]</f>
        <v>600483.74</v>
      </c>
      <c r="Q1398" s="7">
        <f>Sales_Data[[#This Row],[Gross Revenue]]-Sales_Data[[#This Row],[TotalFinancialCost]]</f>
        <v>299516.26</v>
      </c>
      <c r="R1398" s="7">
        <f>Sales_Data[[#This Row],[Actul Bill Amount]]-Sales_Data[[#This Row],[ShippingCost]]</f>
        <v>895516.26</v>
      </c>
      <c r="S1398">
        <v>759</v>
      </c>
      <c r="T1398">
        <v>483.74</v>
      </c>
      <c r="U1398" t="s">
        <v>36</v>
      </c>
      <c r="V1398">
        <v>8000</v>
      </c>
      <c r="W1398" t="s">
        <v>38</v>
      </c>
      <c r="X1398" t="str">
        <f t="shared" si="43"/>
        <v>Kolkata</v>
      </c>
    </row>
    <row r="1399" spans="1:24" x14ac:dyDescent="0.4">
      <c r="A1399">
        <v>101398</v>
      </c>
      <c r="B1399" s="5">
        <v>45896.12777777778</v>
      </c>
      <c r="C1399" s="3" t="str">
        <f>TEXT(Sales_Data[[#This Row],[OrderDate]],"mmmm")</f>
        <v>August</v>
      </c>
      <c r="D1399" s="3" t="str">
        <f t="shared" si="42"/>
        <v>2025</v>
      </c>
      <c r="E1399" t="s">
        <v>19</v>
      </c>
      <c r="F1399" t="s">
        <v>46</v>
      </c>
      <c r="G1399" t="s">
        <v>31</v>
      </c>
      <c r="H1399" t="s">
        <v>16</v>
      </c>
      <c r="I1399" t="s">
        <v>100</v>
      </c>
      <c r="J1399">
        <v>54</v>
      </c>
      <c r="K1399">
        <v>4500</v>
      </c>
      <c r="L1399" s="7">
        <f>Sales_Data[[#This Row],[OrderQuantity]] *Sales_Data[[#This Row],[UnitPrice]]</f>
        <v>243000</v>
      </c>
      <c r="M1399" s="7">
        <f>Sales_Data[[#This Row],[UnitPrice]]-Sales_Data[[#This Row],[UnitCost]]</f>
        <v>1700</v>
      </c>
      <c r="N1399" s="7">
        <f>Sales_Data[[#This Row],[Gross Revenue]]-Sales_Data[[#This Row],[Discount Amount ]]</f>
        <v>241300</v>
      </c>
      <c r="O1399" s="7">
        <f>Sales_Data[[#This Row],[OrderQuantity]] *Sales_Data[[#This Row],[UnitCost]]</f>
        <v>151200</v>
      </c>
      <c r="P1399" s="7">
        <f>Sales_Data[[#This Row],[ItemCost]] +Sales_Data[[#This Row],[ShippingCost]]</f>
        <v>152052.94</v>
      </c>
      <c r="Q1399" s="7">
        <f>Sales_Data[[#This Row],[Gross Revenue]]-Sales_Data[[#This Row],[TotalFinancialCost]]</f>
        <v>90947.06</v>
      </c>
      <c r="R1399" s="7">
        <f>Sales_Data[[#This Row],[Actul Bill Amount]]-Sales_Data[[#This Row],[ShippingCost]]</f>
        <v>240447.06</v>
      </c>
      <c r="S1399">
        <v>474</v>
      </c>
      <c r="T1399">
        <v>852.94</v>
      </c>
      <c r="U1399" t="s">
        <v>47</v>
      </c>
      <c r="V1399">
        <v>2800</v>
      </c>
      <c r="W1399" t="s">
        <v>18</v>
      </c>
      <c r="X1399" t="str">
        <f t="shared" si="43"/>
        <v>Bengaluru</v>
      </c>
    </row>
    <row r="1400" spans="1:24" x14ac:dyDescent="0.4">
      <c r="A1400">
        <v>101399</v>
      </c>
      <c r="B1400" s="5">
        <v>45805.375694444447</v>
      </c>
      <c r="C1400" s="3" t="str">
        <f>TEXT(Sales_Data[[#This Row],[OrderDate]],"mmmm")</f>
        <v>May</v>
      </c>
      <c r="D1400" s="3" t="str">
        <f t="shared" si="42"/>
        <v>2025</v>
      </c>
      <c r="E1400" t="s">
        <v>42</v>
      </c>
      <c r="F1400" t="s">
        <v>46</v>
      </c>
      <c r="G1400" t="s">
        <v>15</v>
      </c>
      <c r="H1400" t="s">
        <v>37</v>
      </c>
      <c r="I1400" t="s">
        <v>100</v>
      </c>
      <c r="J1400">
        <v>55</v>
      </c>
      <c r="K1400">
        <v>4500</v>
      </c>
      <c r="L1400" s="7">
        <f>Sales_Data[[#This Row],[OrderQuantity]] *Sales_Data[[#This Row],[UnitPrice]]</f>
        <v>247500</v>
      </c>
      <c r="M1400" s="7">
        <f>Sales_Data[[#This Row],[UnitPrice]]-Sales_Data[[#This Row],[UnitCost]]</f>
        <v>1700</v>
      </c>
      <c r="N1400" s="7">
        <f>Sales_Data[[#This Row],[Gross Revenue]]-Sales_Data[[#This Row],[Discount Amount ]]</f>
        <v>245800</v>
      </c>
      <c r="O1400" s="7">
        <f>Sales_Data[[#This Row],[OrderQuantity]] *Sales_Data[[#This Row],[UnitCost]]</f>
        <v>154000</v>
      </c>
      <c r="P1400" s="7">
        <f>Sales_Data[[#This Row],[ItemCost]] +Sales_Data[[#This Row],[ShippingCost]]</f>
        <v>154881.18</v>
      </c>
      <c r="Q1400" s="7">
        <f>Sales_Data[[#This Row],[Gross Revenue]]-Sales_Data[[#This Row],[TotalFinancialCost]]</f>
        <v>92618.82</v>
      </c>
      <c r="R1400" s="7">
        <f>Sales_Data[[#This Row],[Actul Bill Amount]]-Sales_Data[[#This Row],[ShippingCost]]</f>
        <v>244918.82</v>
      </c>
      <c r="S1400">
        <v>810</v>
      </c>
      <c r="T1400">
        <v>881.18</v>
      </c>
      <c r="U1400" t="s">
        <v>47</v>
      </c>
      <c r="V1400">
        <v>2800</v>
      </c>
      <c r="W1400" t="s">
        <v>38</v>
      </c>
      <c r="X1400" t="str">
        <f t="shared" si="43"/>
        <v>Kolkata</v>
      </c>
    </row>
    <row r="1401" spans="1:24" x14ac:dyDescent="0.4">
      <c r="A1401">
        <v>101400</v>
      </c>
      <c r="B1401" s="5">
        <v>45884.720138888886</v>
      </c>
      <c r="C1401" s="3" t="str">
        <f>TEXT(Sales_Data[[#This Row],[OrderDate]],"mmmm")</f>
        <v>August</v>
      </c>
      <c r="D1401" s="3" t="str">
        <f t="shared" si="42"/>
        <v>2025</v>
      </c>
      <c r="E1401" t="s">
        <v>39</v>
      </c>
      <c r="F1401" t="s">
        <v>28</v>
      </c>
      <c r="G1401" t="s">
        <v>15</v>
      </c>
      <c r="H1401" t="s">
        <v>20</v>
      </c>
      <c r="I1401" t="s">
        <v>100</v>
      </c>
      <c r="J1401">
        <v>45</v>
      </c>
      <c r="K1401">
        <v>450</v>
      </c>
      <c r="L1401" s="7">
        <f>Sales_Data[[#This Row],[OrderQuantity]] *Sales_Data[[#This Row],[UnitPrice]]</f>
        <v>20250</v>
      </c>
      <c r="M1401" s="7">
        <f>Sales_Data[[#This Row],[UnitPrice]]-Sales_Data[[#This Row],[UnitCost]]</f>
        <v>250</v>
      </c>
      <c r="N1401" s="7">
        <f>Sales_Data[[#This Row],[Gross Revenue]]-Sales_Data[[#This Row],[Discount Amount ]]</f>
        <v>20000</v>
      </c>
      <c r="O1401" s="7">
        <f>Sales_Data[[#This Row],[OrderQuantity]] *Sales_Data[[#This Row],[UnitCost]]</f>
        <v>9000</v>
      </c>
      <c r="P1401" s="7">
        <f>Sales_Data[[#This Row],[ItemCost]] +Sales_Data[[#This Row],[ShippingCost]]</f>
        <v>9277.6</v>
      </c>
      <c r="Q1401" s="7">
        <f>Sales_Data[[#This Row],[Gross Revenue]]-Sales_Data[[#This Row],[TotalFinancialCost]]</f>
        <v>10972.4</v>
      </c>
      <c r="R1401" s="7">
        <f>Sales_Data[[#This Row],[Actul Bill Amount]]-Sales_Data[[#This Row],[ShippingCost]]</f>
        <v>19722.400000000001</v>
      </c>
      <c r="S1401">
        <v>411</v>
      </c>
      <c r="T1401">
        <v>277.60000000000002</v>
      </c>
      <c r="U1401" t="s">
        <v>30</v>
      </c>
      <c r="V1401">
        <v>200</v>
      </c>
      <c r="W1401" t="s">
        <v>22</v>
      </c>
      <c r="X1401" t="str">
        <f t="shared" si="43"/>
        <v>Nagpur</v>
      </c>
    </row>
    <row r="1402" spans="1:24" x14ac:dyDescent="0.4">
      <c r="A1402">
        <v>101401</v>
      </c>
      <c r="B1402" s="5">
        <v>45901.677777777775</v>
      </c>
      <c r="C1402" s="3" t="str">
        <f>TEXT(Sales_Data[[#This Row],[OrderDate]],"mmmm")</f>
        <v>September</v>
      </c>
      <c r="D1402" s="3" t="str">
        <f t="shared" si="42"/>
        <v>2025</v>
      </c>
      <c r="E1402" t="s">
        <v>39</v>
      </c>
      <c r="F1402" t="s">
        <v>28</v>
      </c>
      <c r="G1402" t="s">
        <v>15</v>
      </c>
      <c r="H1402" t="s">
        <v>16</v>
      </c>
      <c r="I1402" t="s">
        <v>100</v>
      </c>
      <c r="J1402">
        <v>37</v>
      </c>
      <c r="K1402">
        <v>450</v>
      </c>
      <c r="L1402" s="7">
        <f>Sales_Data[[#This Row],[OrderQuantity]] *Sales_Data[[#This Row],[UnitPrice]]</f>
        <v>16650</v>
      </c>
      <c r="M1402" s="7">
        <f>Sales_Data[[#This Row],[UnitPrice]]-Sales_Data[[#This Row],[UnitCost]]</f>
        <v>250</v>
      </c>
      <c r="N1402" s="7">
        <f>Sales_Data[[#This Row],[Gross Revenue]]-Sales_Data[[#This Row],[Discount Amount ]]</f>
        <v>16400</v>
      </c>
      <c r="O1402" s="7">
        <f>Sales_Data[[#This Row],[OrderQuantity]] *Sales_Data[[#This Row],[UnitCost]]</f>
        <v>7400</v>
      </c>
      <c r="P1402" s="7">
        <f>Sales_Data[[#This Row],[ItemCost]] +Sales_Data[[#This Row],[ShippingCost]]</f>
        <v>8369.82</v>
      </c>
      <c r="Q1402" s="7">
        <f>Sales_Data[[#This Row],[Gross Revenue]]-Sales_Data[[#This Row],[TotalFinancialCost]]</f>
        <v>8280.18</v>
      </c>
      <c r="R1402" s="7">
        <f>Sales_Data[[#This Row],[Actul Bill Amount]]-Sales_Data[[#This Row],[ShippingCost]]</f>
        <v>15430.18</v>
      </c>
      <c r="S1402">
        <v>1016</v>
      </c>
      <c r="T1402">
        <v>969.82</v>
      </c>
      <c r="U1402" t="s">
        <v>30</v>
      </c>
      <c r="V1402">
        <v>200</v>
      </c>
      <c r="W1402" t="s">
        <v>18</v>
      </c>
      <c r="X1402" t="str">
        <f t="shared" si="43"/>
        <v>Bengaluru</v>
      </c>
    </row>
    <row r="1403" spans="1:24" x14ac:dyDescent="0.4">
      <c r="A1403">
        <v>101402</v>
      </c>
      <c r="B1403" s="5">
        <v>45994.661111111112</v>
      </c>
      <c r="C1403" s="3" t="str">
        <f>TEXT(Sales_Data[[#This Row],[OrderDate]],"mmmm")</f>
        <v>December</v>
      </c>
      <c r="D1403" s="3" t="str">
        <f t="shared" si="42"/>
        <v>2025</v>
      </c>
      <c r="E1403" t="s">
        <v>48</v>
      </c>
      <c r="F1403" t="s">
        <v>46</v>
      </c>
      <c r="G1403" t="s">
        <v>15</v>
      </c>
      <c r="H1403" t="s">
        <v>32</v>
      </c>
      <c r="I1403" t="s">
        <v>100</v>
      </c>
      <c r="J1403">
        <v>25</v>
      </c>
      <c r="K1403">
        <v>15000</v>
      </c>
      <c r="L1403" s="7">
        <f>Sales_Data[[#This Row],[OrderQuantity]] *Sales_Data[[#This Row],[UnitPrice]]</f>
        <v>375000</v>
      </c>
      <c r="M1403" s="7">
        <f>Sales_Data[[#This Row],[UnitPrice]]-Sales_Data[[#This Row],[UnitCost]]</f>
        <v>5500</v>
      </c>
      <c r="N1403" s="7">
        <f>Sales_Data[[#This Row],[Gross Revenue]]-Sales_Data[[#This Row],[Discount Amount ]]</f>
        <v>369500</v>
      </c>
      <c r="O1403" s="7">
        <f>Sales_Data[[#This Row],[OrderQuantity]] *Sales_Data[[#This Row],[UnitCost]]</f>
        <v>237500</v>
      </c>
      <c r="P1403" s="7">
        <f>Sales_Data[[#This Row],[ItemCost]] +Sales_Data[[#This Row],[ShippingCost]]</f>
        <v>238269.11</v>
      </c>
      <c r="Q1403" s="7">
        <f>Sales_Data[[#This Row],[Gross Revenue]]-Sales_Data[[#This Row],[TotalFinancialCost]]</f>
        <v>136730.89000000001</v>
      </c>
      <c r="R1403" s="7">
        <f>Sales_Data[[#This Row],[Actul Bill Amount]]-Sales_Data[[#This Row],[ShippingCost]]</f>
        <v>368730.89</v>
      </c>
      <c r="S1403">
        <v>860</v>
      </c>
      <c r="T1403">
        <v>769.11</v>
      </c>
      <c r="U1403" t="s">
        <v>53</v>
      </c>
      <c r="V1403">
        <v>9500</v>
      </c>
      <c r="W1403" t="s">
        <v>33</v>
      </c>
      <c r="X1403" t="str">
        <f t="shared" si="43"/>
        <v>Delhi</v>
      </c>
    </row>
    <row r="1404" spans="1:24" x14ac:dyDescent="0.4">
      <c r="A1404">
        <v>101403</v>
      </c>
      <c r="B1404" s="5">
        <v>46022.829861111109</v>
      </c>
      <c r="C1404" s="3" t="str">
        <f>TEXT(Sales_Data[[#This Row],[OrderDate]],"mmmm")</f>
        <v>December</v>
      </c>
      <c r="D1404" s="3" t="str">
        <f t="shared" si="42"/>
        <v>2025</v>
      </c>
      <c r="E1404" t="s">
        <v>34</v>
      </c>
      <c r="F1404" t="s">
        <v>40</v>
      </c>
      <c r="G1404" t="s">
        <v>15</v>
      </c>
      <c r="H1404" t="s">
        <v>25</v>
      </c>
      <c r="I1404" t="s">
        <v>100</v>
      </c>
      <c r="J1404">
        <v>95</v>
      </c>
      <c r="K1404">
        <v>1500</v>
      </c>
      <c r="L1404" s="7">
        <f>Sales_Data[[#This Row],[OrderQuantity]] *Sales_Data[[#This Row],[UnitPrice]]</f>
        <v>142500</v>
      </c>
      <c r="M1404" s="7">
        <f>Sales_Data[[#This Row],[UnitPrice]]-Sales_Data[[#This Row],[UnitCost]]</f>
        <v>700</v>
      </c>
      <c r="N1404" s="7">
        <f>Sales_Data[[#This Row],[Gross Revenue]]-Sales_Data[[#This Row],[Discount Amount ]]</f>
        <v>141800</v>
      </c>
      <c r="O1404" s="7">
        <f>Sales_Data[[#This Row],[OrderQuantity]] *Sales_Data[[#This Row],[UnitCost]]</f>
        <v>76000</v>
      </c>
      <c r="P1404" s="7">
        <f>Sales_Data[[#This Row],[ItemCost]] +Sales_Data[[#This Row],[ShippingCost]]</f>
        <v>77192.639999999999</v>
      </c>
      <c r="Q1404" s="7">
        <f>Sales_Data[[#This Row],[Gross Revenue]]-Sales_Data[[#This Row],[TotalFinancialCost]]</f>
        <v>65307.360000000001</v>
      </c>
      <c r="R1404" s="7">
        <f>Sales_Data[[#This Row],[Actul Bill Amount]]-Sales_Data[[#This Row],[ShippingCost]]</f>
        <v>140607.35999999999</v>
      </c>
      <c r="S1404">
        <v>995</v>
      </c>
      <c r="T1404">
        <v>1192.6400000000001</v>
      </c>
      <c r="U1404" t="s">
        <v>52</v>
      </c>
      <c r="V1404">
        <v>800</v>
      </c>
      <c r="W1404" t="s">
        <v>27</v>
      </c>
      <c r="X1404" t="str">
        <f t="shared" si="43"/>
        <v>Mumbai</v>
      </c>
    </row>
    <row r="1405" spans="1:24" x14ac:dyDescent="0.4">
      <c r="A1405">
        <v>101404</v>
      </c>
      <c r="B1405" s="5">
        <v>45858.288888888892</v>
      </c>
      <c r="C1405" s="3" t="str">
        <f>TEXT(Sales_Data[[#This Row],[OrderDate]],"mmmm")</f>
        <v>July</v>
      </c>
      <c r="D1405" s="3" t="str">
        <f t="shared" si="42"/>
        <v>2025</v>
      </c>
      <c r="E1405" t="s">
        <v>50</v>
      </c>
      <c r="F1405" t="s">
        <v>35</v>
      </c>
      <c r="G1405" t="s">
        <v>15</v>
      </c>
      <c r="H1405" t="s">
        <v>20</v>
      </c>
      <c r="I1405" t="s">
        <v>100</v>
      </c>
      <c r="J1405">
        <v>35</v>
      </c>
      <c r="K1405">
        <v>12000</v>
      </c>
      <c r="L1405" s="7">
        <f>Sales_Data[[#This Row],[OrderQuantity]] *Sales_Data[[#This Row],[UnitPrice]]</f>
        <v>420000</v>
      </c>
      <c r="M1405" s="7">
        <f>Sales_Data[[#This Row],[UnitPrice]]-Sales_Data[[#This Row],[UnitCost]]</f>
        <v>4000</v>
      </c>
      <c r="N1405" s="7">
        <f>Sales_Data[[#This Row],[Gross Revenue]]-Sales_Data[[#This Row],[Discount Amount ]]</f>
        <v>416000</v>
      </c>
      <c r="O1405" s="7">
        <f>Sales_Data[[#This Row],[OrderQuantity]] *Sales_Data[[#This Row],[UnitCost]]</f>
        <v>280000</v>
      </c>
      <c r="P1405" s="7">
        <f>Sales_Data[[#This Row],[ItemCost]] +Sales_Data[[#This Row],[ShippingCost]]</f>
        <v>280753.21999999997</v>
      </c>
      <c r="Q1405" s="7">
        <f>Sales_Data[[#This Row],[Gross Revenue]]-Sales_Data[[#This Row],[TotalFinancialCost]]</f>
        <v>139246.78000000003</v>
      </c>
      <c r="R1405" s="7">
        <f>Sales_Data[[#This Row],[Actul Bill Amount]]-Sales_Data[[#This Row],[ShippingCost]]</f>
        <v>415246.78</v>
      </c>
      <c r="S1405">
        <v>828</v>
      </c>
      <c r="T1405">
        <v>753.22</v>
      </c>
      <c r="U1405" t="s">
        <v>36</v>
      </c>
      <c r="V1405">
        <v>8000</v>
      </c>
      <c r="W1405" t="s">
        <v>22</v>
      </c>
      <c r="X1405" t="str">
        <f t="shared" si="43"/>
        <v>Nagpur</v>
      </c>
    </row>
    <row r="1406" spans="1:24" x14ac:dyDescent="0.4">
      <c r="A1406">
        <v>101405</v>
      </c>
      <c r="B1406" s="5">
        <v>45811.98541666667</v>
      </c>
      <c r="C1406" s="3" t="str">
        <f>TEXT(Sales_Data[[#This Row],[OrderDate]],"mmmm")</f>
        <v>June</v>
      </c>
      <c r="D1406" s="3" t="str">
        <f t="shared" si="42"/>
        <v>2025</v>
      </c>
      <c r="E1406" t="s">
        <v>23</v>
      </c>
      <c r="F1406" t="s">
        <v>24</v>
      </c>
      <c r="G1406" t="s">
        <v>31</v>
      </c>
      <c r="H1406" t="s">
        <v>25</v>
      </c>
      <c r="I1406" t="s">
        <v>100</v>
      </c>
      <c r="J1406">
        <v>16</v>
      </c>
      <c r="K1406">
        <v>3500</v>
      </c>
      <c r="L1406" s="7">
        <f>Sales_Data[[#This Row],[OrderQuantity]] *Sales_Data[[#This Row],[UnitPrice]]</f>
        <v>56000</v>
      </c>
      <c r="M1406" s="7">
        <f>Sales_Data[[#This Row],[UnitPrice]]-Sales_Data[[#This Row],[UnitCost]]</f>
        <v>1300</v>
      </c>
      <c r="N1406" s="7">
        <f>Sales_Data[[#This Row],[Gross Revenue]]-Sales_Data[[#This Row],[Discount Amount ]]</f>
        <v>54700</v>
      </c>
      <c r="O1406" s="7">
        <f>Sales_Data[[#This Row],[OrderQuantity]] *Sales_Data[[#This Row],[UnitCost]]</f>
        <v>35200</v>
      </c>
      <c r="P1406" s="7">
        <f>Sales_Data[[#This Row],[ItemCost]] +Sales_Data[[#This Row],[ShippingCost]]</f>
        <v>35837.33</v>
      </c>
      <c r="Q1406" s="7">
        <f>Sales_Data[[#This Row],[Gross Revenue]]-Sales_Data[[#This Row],[TotalFinancialCost]]</f>
        <v>20162.669999999998</v>
      </c>
      <c r="R1406" s="7">
        <f>Sales_Data[[#This Row],[Actul Bill Amount]]-Sales_Data[[#This Row],[ShippingCost]]</f>
        <v>54062.67</v>
      </c>
      <c r="S1406">
        <v>1035</v>
      </c>
      <c r="T1406">
        <v>637.33000000000004</v>
      </c>
      <c r="U1406" t="s">
        <v>59</v>
      </c>
      <c r="V1406">
        <v>2200</v>
      </c>
      <c r="W1406" t="s">
        <v>27</v>
      </c>
      <c r="X1406" t="str">
        <f t="shared" si="43"/>
        <v>Mumbai</v>
      </c>
    </row>
    <row r="1407" spans="1:24" x14ac:dyDescent="0.4">
      <c r="A1407">
        <v>101406</v>
      </c>
      <c r="B1407" s="5">
        <v>45730.753472222219</v>
      </c>
      <c r="C1407" s="3" t="str">
        <f>TEXT(Sales_Data[[#This Row],[OrderDate]],"mmmm")</f>
        <v>March</v>
      </c>
      <c r="D1407" s="3" t="str">
        <f t="shared" si="42"/>
        <v>2025</v>
      </c>
      <c r="E1407" t="s">
        <v>48</v>
      </c>
      <c r="F1407" t="s">
        <v>43</v>
      </c>
      <c r="G1407" t="s">
        <v>29</v>
      </c>
      <c r="H1407" t="s">
        <v>25</v>
      </c>
      <c r="I1407" t="s">
        <v>100</v>
      </c>
      <c r="J1407">
        <v>22</v>
      </c>
      <c r="K1407">
        <v>1800</v>
      </c>
      <c r="L1407" s="7">
        <f>Sales_Data[[#This Row],[OrderQuantity]] *Sales_Data[[#This Row],[UnitPrice]]</f>
        <v>39600</v>
      </c>
      <c r="M1407" s="7">
        <f>Sales_Data[[#This Row],[UnitPrice]]-Sales_Data[[#This Row],[UnitCost]]</f>
        <v>900</v>
      </c>
      <c r="N1407" s="7">
        <f>Sales_Data[[#This Row],[Gross Revenue]]-Sales_Data[[#This Row],[Discount Amount ]]</f>
        <v>38700</v>
      </c>
      <c r="O1407" s="7">
        <f>Sales_Data[[#This Row],[OrderQuantity]] *Sales_Data[[#This Row],[UnitCost]]</f>
        <v>19800</v>
      </c>
      <c r="P1407" s="7">
        <f>Sales_Data[[#This Row],[ItemCost]] +Sales_Data[[#This Row],[ShippingCost]]</f>
        <v>20388.8</v>
      </c>
      <c r="Q1407" s="7">
        <f>Sales_Data[[#This Row],[Gross Revenue]]-Sales_Data[[#This Row],[TotalFinancialCost]]</f>
        <v>19211.2</v>
      </c>
      <c r="R1407" s="7">
        <f>Sales_Data[[#This Row],[Actul Bill Amount]]-Sales_Data[[#This Row],[ShippingCost]]</f>
        <v>38111.199999999997</v>
      </c>
      <c r="S1407">
        <v>518</v>
      </c>
      <c r="T1407">
        <v>588.79999999999995</v>
      </c>
      <c r="U1407" t="s">
        <v>51</v>
      </c>
      <c r="V1407">
        <v>900</v>
      </c>
      <c r="W1407" t="s">
        <v>27</v>
      </c>
      <c r="X1407" t="str">
        <f t="shared" si="43"/>
        <v>Mumbai</v>
      </c>
    </row>
    <row r="1408" spans="1:24" x14ac:dyDescent="0.4">
      <c r="A1408">
        <v>101407</v>
      </c>
      <c r="B1408" s="5">
        <v>45858.768750000003</v>
      </c>
      <c r="C1408" s="3" t="str">
        <f>TEXT(Sales_Data[[#This Row],[OrderDate]],"mmmm")</f>
        <v>July</v>
      </c>
      <c r="D1408" s="3" t="str">
        <f t="shared" si="42"/>
        <v>2025</v>
      </c>
      <c r="E1408" t="s">
        <v>13</v>
      </c>
      <c r="F1408" t="s">
        <v>35</v>
      </c>
      <c r="G1408" t="s">
        <v>31</v>
      </c>
      <c r="H1408" t="s">
        <v>25</v>
      </c>
      <c r="I1408" t="s">
        <v>100</v>
      </c>
      <c r="J1408">
        <v>64</v>
      </c>
      <c r="K1408">
        <v>8500</v>
      </c>
      <c r="L1408" s="7">
        <f>Sales_Data[[#This Row],[OrderQuantity]] *Sales_Data[[#This Row],[UnitPrice]]</f>
        <v>544000</v>
      </c>
      <c r="M1408" s="7">
        <f>Sales_Data[[#This Row],[UnitPrice]]-Sales_Data[[#This Row],[UnitCost]]</f>
        <v>3000</v>
      </c>
      <c r="N1408" s="7">
        <f>Sales_Data[[#This Row],[Gross Revenue]]-Sales_Data[[#This Row],[Discount Amount ]]</f>
        <v>541000</v>
      </c>
      <c r="O1408" s="7">
        <f>Sales_Data[[#This Row],[OrderQuantity]] *Sales_Data[[#This Row],[UnitCost]]</f>
        <v>352000</v>
      </c>
      <c r="P1408" s="7">
        <f>Sales_Data[[#This Row],[ItemCost]] +Sales_Data[[#This Row],[ShippingCost]]</f>
        <v>353008.84</v>
      </c>
      <c r="Q1408" s="7">
        <f>Sales_Data[[#This Row],[Gross Revenue]]-Sales_Data[[#This Row],[TotalFinancialCost]]</f>
        <v>190991.15999999997</v>
      </c>
      <c r="R1408" s="7">
        <f>Sales_Data[[#This Row],[Actul Bill Amount]]-Sales_Data[[#This Row],[ShippingCost]]</f>
        <v>539991.16</v>
      </c>
      <c r="S1408">
        <v>707</v>
      </c>
      <c r="T1408">
        <v>1008.84</v>
      </c>
      <c r="U1408" t="s">
        <v>49</v>
      </c>
      <c r="V1408">
        <v>5500</v>
      </c>
      <c r="W1408" t="s">
        <v>27</v>
      </c>
      <c r="X1408" t="str">
        <f t="shared" si="43"/>
        <v>Mumbai</v>
      </c>
    </row>
    <row r="1409" spans="1:24" x14ac:dyDescent="0.4">
      <c r="A1409">
        <v>101408</v>
      </c>
      <c r="B1409" s="5">
        <v>45953.179166666669</v>
      </c>
      <c r="C1409" s="3" t="str">
        <f>TEXT(Sales_Data[[#This Row],[OrderDate]],"mmmm")</f>
        <v>October</v>
      </c>
      <c r="D1409" s="3" t="str">
        <f t="shared" si="42"/>
        <v>2025</v>
      </c>
      <c r="E1409" t="s">
        <v>50</v>
      </c>
      <c r="F1409" t="s">
        <v>28</v>
      </c>
      <c r="G1409" t="s">
        <v>15</v>
      </c>
      <c r="H1409" t="s">
        <v>25</v>
      </c>
      <c r="I1409" t="s">
        <v>100</v>
      </c>
      <c r="J1409">
        <v>42</v>
      </c>
      <c r="K1409">
        <v>2500</v>
      </c>
      <c r="L1409" s="7">
        <f>Sales_Data[[#This Row],[OrderQuantity]] *Sales_Data[[#This Row],[UnitPrice]]</f>
        <v>105000</v>
      </c>
      <c r="M1409" s="7">
        <f>Sales_Data[[#This Row],[UnitPrice]]-Sales_Data[[#This Row],[UnitCost]]</f>
        <v>1000</v>
      </c>
      <c r="N1409" s="7">
        <f>Sales_Data[[#This Row],[Gross Revenue]]-Sales_Data[[#This Row],[Discount Amount ]]</f>
        <v>104000</v>
      </c>
      <c r="O1409" s="7">
        <f>Sales_Data[[#This Row],[OrderQuantity]] *Sales_Data[[#This Row],[UnitCost]]</f>
        <v>63000</v>
      </c>
      <c r="P1409" s="7">
        <f>Sales_Data[[#This Row],[ItemCost]] +Sales_Data[[#This Row],[ShippingCost]]</f>
        <v>63807.45</v>
      </c>
      <c r="Q1409" s="7">
        <f>Sales_Data[[#This Row],[Gross Revenue]]-Sales_Data[[#This Row],[TotalFinancialCost]]</f>
        <v>41192.550000000003</v>
      </c>
      <c r="R1409" s="7">
        <f>Sales_Data[[#This Row],[Actul Bill Amount]]-Sales_Data[[#This Row],[ShippingCost]]</f>
        <v>103192.55</v>
      </c>
      <c r="S1409">
        <v>374</v>
      </c>
      <c r="T1409">
        <v>807.45</v>
      </c>
      <c r="U1409" t="s">
        <v>54</v>
      </c>
      <c r="V1409">
        <v>1500</v>
      </c>
      <c r="W1409" t="s">
        <v>27</v>
      </c>
      <c r="X1409" t="str">
        <f t="shared" si="43"/>
        <v>Mumbai</v>
      </c>
    </row>
    <row r="1410" spans="1:24" x14ac:dyDescent="0.4">
      <c r="A1410">
        <v>101409</v>
      </c>
      <c r="B1410" s="5">
        <v>45674.393750000003</v>
      </c>
      <c r="C1410" s="3" t="str">
        <f>TEXT(Sales_Data[[#This Row],[OrderDate]],"mmmm")</f>
        <v>January</v>
      </c>
      <c r="D1410" s="3" t="str">
        <f t="shared" ref="D1410:D1473" si="44">TEXT(B1410, "yyyy")</f>
        <v>2025</v>
      </c>
      <c r="E1410" t="s">
        <v>34</v>
      </c>
      <c r="F1410" t="s">
        <v>28</v>
      </c>
      <c r="G1410" t="s">
        <v>29</v>
      </c>
      <c r="H1410" t="s">
        <v>16</v>
      </c>
      <c r="I1410" t="s">
        <v>100</v>
      </c>
      <c r="J1410">
        <v>68</v>
      </c>
      <c r="K1410">
        <v>450</v>
      </c>
      <c r="L1410" s="7">
        <f>Sales_Data[[#This Row],[OrderQuantity]] *Sales_Data[[#This Row],[UnitPrice]]</f>
        <v>30600</v>
      </c>
      <c r="M1410" s="7">
        <f>Sales_Data[[#This Row],[UnitPrice]]-Sales_Data[[#This Row],[UnitCost]]</f>
        <v>250</v>
      </c>
      <c r="N1410" s="7">
        <f>Sales_Data[[#This Row],[Gross Revenue]]-Sales_Data[[#This Row],[Discount Amount ]]</f>
        <v>30350</v>
      </c>
      <c r="O1410" s="7">
        <f>Sales_Data[[#This Row],[OrderQuantity]] *Sales_Data[[#This Row],[UnitCost]]</f>
        <v>13600</v>
      </c>
      <c r="P1410" s="7">
        <f>Sales_Data[[#This Row],[ItemCost]] +Sales_Data[[#This Row],[ShippingCost]]</f>
        <v>14281.54</v>
      </c>
      <c r="Q1410" s="7">
        <f>Sales_Data[[#This Row],[Gross Revenue]]-Sales_Data[[#This Row],[TotalFinancialCost]]</f>
        <v>16318.46</v>
      </c>
      <c r="R1410" s="7">
        <f>Sales_Data[[#This Row],[Actul Bill Amount]]-Sales_Data[[#This Row],[ShippingCost]]</f>
        <v>29668.46</v>
      </c>
      <c r="S1410">
        <v>407</v>
      </c>
      <c r="T1410">
        <v>681.54</v>
      </c>
      <c r="U1410" t="s">
        <v>30</v>
      </c>
      <c r="V1410">
        <v>200</v>
      </c>
      <c r="W1410" t="s">
        <v>18</v>
      </c>
      <c r="X1410" t="str">
        <f t="shared" ref="X1410:X1473" si="45">_xlfn.TEXTBEFORE(W1410, " ")</f>
        <v>Bengaluru</v>
      </c>
    </row>
    <row r="1411" spans="1:24" x14ac:dyDescent="0.4">
      <c r="A1411">
        <v>101410</v>
      </c>
      <c r="B1411" s="5">
        <v>45786.949305555558</v>
      </c>
      <c r="C1411" s="3" t="str">
        <f>TEXT(Sales_Data[[#This Row],[OrderDate]],"mmmm")</f>
        <v>May</v>
      </c>
      <c r="D1411" s="3" t="str">
        <f t="shared" si="44"/>
        <v>2025</v>
      </c>
      <c r="E1411" t="s">
        <v>39</v>
      </c>
      <c r="F1411" t="s">
        <v>35</v>
      </c>
      <c r="G1411" t="s">
        <v>29</v>
      </c>
      <c r="H1411" t="s">
        <v>37</v>
      </c>
      <c r="I1411" t="s">
        <v>100</v>
      </c>
      <c r="J1411">
        <v>29</v>
      </c>
      <c r="K1411">
        <v>12000</v>
      </c>
      <c r="L1411" s="7">
        <f>Sales_Data[[#This Row],[OrderQuantity]] *Sales_Data[[#This Row],[UnitPrice]]</f>
        <v>348000</v>
      </c>
      <c r="M1411" s="7">
        <f>Sales_Data[[#This Row],[UnitPrice]]-Sales_Data[[#This Row],[UnitCost]]</f>
        <v>4000</v>
      </c>
      <c r="N1411" s="7">
        <f>Sales_Data[[#This Row],[Gross Revenue]]-Sales_Data[[#This Row],[Discount Amount ]]</f>
        <v>344000</v>
      </c>
      <c r="O1411" s="7">
        <f>Sales_Data[[#This Row],[OrderQuantity]] *Sales_Data[[#This Row],[UnitCost]]</f>
        <v>232000</v>
      </c>
      <c r="P1411" s="7">
        <f>Sales_Data[[#This Row],[ItemCost]] +Sales_Data[[#This Row],[ShippingCost]]</f>
        <v>232160.52</v>
      </c>
      <c r="Q1411" s="7">
        <f>Sales_Data[[#This Row],[Gross Revenue]]-Sales_Data[[#This Row],[TotalFinancialCost]]</f>
        <v>115839.48000000001</v>
      </c>
      <c r="R1411" s="7">
        <f>Sales_Data[[#This Row],[Actul Bill Amount]]-Sales_Data[[#This Row],[ShippingCost]]</f>
        <v>343839.48</v>
      </c>
      <c r="S1411">
        <v>988</v>
      </c>
      <c r="T1411">
        <v>160.52000000000001</v>
      </c>
      <c r="U1411" t="s">
        <v>36</v>
      </c>
      <c r="V1411">
        <v>8000</v>
      </c>
      <c r="W1411" t="s">
        <v>38</v>
      </c>
      <c r="X1411" t="str">
        <f t="shared" si="45"/>
        <v>Kolkata</v>
      </c>
    </row>
    <row r="1412" spans="1:24" x14ac:dyDescent="0.4">
      <c r="A1412">
        <v>101411</v>
      </c>
      <c r="B1412" s="5">
        <v>45874.142361111109</v>
      </c>
      <c r="C1412" s="3" t="str">
        <f>TEXT(Sales_Data[[#This Row],[OrderDate]],"mmmm")</f>
        <v>August</v>
      </c>
      <c r="D1412" s="3" t="str">
        <f t="shared" si="44"/>
        <v>2025</v>
      </c>
      <c r="E1412" t="s">
        <v>50</v>
      </c>
      <c r="F1412" t="s">
        <v>24</v>
      </c>
      <c r="G1412" t="s">
        <v>31</v>
      </c>
      <c r="H1412" t="s">
        <v>37</v>
      </c>
      <c r="I1412" t="s">
        <v>100</v>
      </c>
      <c r="J1412">
        <v>57</v>
      </c>
      <c r="K1412">
        <v>25000</v>
      </c>
      <c r="L1412" s="7">
        <f>Sales_Data[[#This Row],[OrderQuantity]] *Sales_Data[[#This Row],[UnitPrice]]</f>
        <v>1425000</v>
      </c>
      <c r="M1412" s="7">
        <f>Sales_Data[[#This Row],[UnitPrice]]-Sales_Data[[#This Row],[UnitCost]]</f>
        <v>7000</v>
      </c>
      <c r="N1412" s="7">
        <f>Sales_Data[[#This Row],[Gross Revenue]]-Sales_Data[[#This Row],[Discount Amount ]]</f>
        <v>1418000</v>
      </c>
      <c r="O1412" s="7">
        <f>Sales_Data[[#This Row],[OrderQuantity]] *Sales_Data[[#This Row],[UnitCost]]</f>
        <v>1026000</v>
      </c>
      <c r="P1412" s="7">
        <f>Sales_Data[[#This Row],[ItemCost]] +Sales_Data[[#This Row],[ShippingCost]]</f>
        <v>1026701.17</v>
      </c>
      <c r="Q1412" s="7">
        <f>Sales_Data[[#This Row],[Gross Revenue]]-Sales_Data[[#This Row],[TotalFinancialCost]]</f>
        <v>398298.82999999996</v>
      </c>
      <c r="R1412" s="7">
        <f>Sales_Data[[#This Row],[Actul Bill Amount]]-Sales_Data[[#This Row],[ShippingCost]]</f>
        <v>1417298.83</v>
      </c>
      <c r="S1412">
        <v>899</v>
      </c>
      <c r="T1412">
        <v>701.17</v>
      </c>
      <c r="U1412" t="s">
        <v>60</v>
      </c>
      <c r="V1412">
        <v>18000</v>
      </c>
      <c r="W1412" t="s">
        <v>38</v>
      </c>
      <c r="X1412" t="str">
        <f t="shared" si="45"/>
        <v>Kolkata</v>
      </c>
    </row>
    <row r="1413" spans="1:24" x14ac:dyDescent="0.4">
      <c r="A1413">
        <v>101412</v>
      </c>
      <c r="B1413" s="5">
        <v>45718.252083333333</v>
      </c>
      <c r="C1413" s="3" t="str">
        <f>TEXT(Sales_Data[[#This Row],[OrderDate]],"mmmm")</f>
        <v>March</v>
      </c>
      <c r="D1413" s="3" t="str">
        <f t="shared" si="44"/>
        <v>2025</v>
      </c>
      <c r="E1413" t="s">
        <v>48</v>
      </c>
      <c r="F1413" t="s">
        <v>40</v>
      </c>
      <c r="G1413" t="s">
        <v>15</v>
      </c>
      <c r="H1413" t="s">
        <v>25</v>
      </c>
      <c r="I1413" t="s">
        <v>100</v>
      </c>
      <c r="J1413">
        <v>62</v>
      </c>
      <c r="K1413">
        <v>1500</v>
      </c>
      <c r="L1413" s="7">
        <f>Sales_Data[[#This Row],[OrderQuantity]] *Sales_Data[[#This Row],[UnitPrice]]</f>
        <v>93000</v>
      </c>
      <c r="M1413" s="7">
        <f>Sales_Data[[#This Row],[UnitPrice]]-Sales_Data[[#This Row],[UnitCost]]</f>
        <v>700</v>
      </c>
      <c r="N1413" s="7">
        <f>Sales_Data[[#This Row],[Gross Revenue]]-Sales_Data[[#This Row],[Discount Amount ]]</f>
        <v>92300</v>
      </c>
      <c r="O1413" s="7">
        <f>Sales_Data[[#This Row],[OrderQuantity]] *Sales_Data[[#This Row],[UnitCost]]</f>
        <v>49600</v>
      </c>
      <c r="P1413" s="7">
        <f>Sales_Data[[#This Row],[ItemCost]] +Sales_Data[[#This Row],[ShippingCost]]</f>
        <v>50604.5</v>
      </c>
      <c r="Q1413" s="7">
        <f>Sales_Data[[#This Row],[Gross Revenue]]-Sales_Data[[#This Row],[TotalFinancialCost]]</f>
        <v>42395.5</v>
      </c>
      <c r="R1413" s="7">
        <f>Sales_Data[[#This Row],[Actul Bill Amount]]-Sales_Data[[#This Row],[ShippingCost]]</f>
        <v>91295.5</v>
      </c>
      <c r="S1413">
        <v>1116</v>
      </c>
      <c r="T1413">
        <v>1004.5</v>
      </c>
      <c r="U1413" t="s">
        <v>52</v>
      </c>
      <c r="V1413">
        <v>800</v>
      </c>
      <c r="W1413" t="s">
        <v>27</v>
      </c>
      <c r="X1413" t="str">
        <f t="shared" si="45"/>
        <v>Mumbai</v>
      </c>
    </row>
    <row r="1414" spans="1:24" x14ac:dyDescent="0.4">
      <c r="A1414">
        <v>101413</v>
      </c>
      <c r="B1414" s="5">
        <v>45761.740277777775</v>
      </c>
      <c r="C1414" s="3" t="str">
        <f>TEXT(Sales_Data[[#This Row],[OrderDate]],"mmmm")</f>
        <v>April</v>
      </c>
      <c r="D1414" s="3" t="str">
        <f t="shared" si="44"/>
        <v>2025</v>
      </c>
      <c r="E1414" t="s">
        <v>13</v>
      </c>
      <c r="F1414" t="s">
        <v>46</v>
      </c>
      <c r="G1414" t="s">
        <v>29</v>
      </c>
      <c r="H1414" t="s">
        <v>16</v>
      </c>
      <c r="I1414" t="s">
        <v>100</v>
      </c>
      <c r="J1414">
        <v>44</v>
      </c>
      <c r="K1414">
        <v>15000</v>
      </c>
      <c r="L1414" s="7">
        <f>Sales_Data[[#This Row],[OrderQuantity]] *Sales_Data[[#This Row],[UnitPrice]]</f>
        <v>660000</v>
      </c>
      <c r="M1414" s="7">
        <f>Sales_Data[[#This Row],[UnitPrice]]-Sales_Data[[#This Row],[UnitCost]]</f>
        <v>5500</v>
      </c>
      <c r="N1414" s="7">
        <f>Sales_Data[[#This Row],[Gross Revenue]]-Sales_Data[[#This Row],[Discount Amount ]]</f>
        <v>654500</v>
      </c>
      <c r="O1414" s="7">
        <f>Sales_Data[[#This Row],[OrderQuantity]] *Sales_Data[[#This Row],[UnitCost]]</f>
        <v>418000</v>
      </c>
      <c r="P1414" s="7">
        <f>Sales_Data[[#This Row],[ItemCost]] +Sales_Data[[#This Row],[ShippingCost]]</f>
        <v>418582.45</v>
      </c>
      <c r="Q1414" s="7">
        <f>Sales_Data[[#This Row],[Gross Revenue]]-Sales_Data[[#This Row],[TotalFinancialCost]]</f>
        <v>241417.55</v>
      </c>
      <c r="R1414" s="7">
        <f>Sales_Data[[#This Row],[Actul Bill Amount]]-Sales_Data[[#This Row],[ShippingCost]]</f>
        <v>653917.55000000005</v>
      </c>
      <c r="S1414">
        <v>696</v>
      </c>
      <c r="T1414">
        <v>582.45000000000005</v>
      </c>
      <c r="U1414" t="s">
        <v>53</v>
      </c>
      <c r="V1414">
        <v>9500</v>
      </c>
      <c r="W1414" t="s">
        <v>18</v>
      </c>
      <c r="X1414" t="str">
        <f t="shared" si="45"/>
        <v>Bengaluru</v>
      </c>
    </row>
    <row r="1415" spans="1:24" x14ac:dyDescent="0.4">
      <c r="A1415">
        <v>101414</v>
      </c>
      <c r="B1415" s="5">
        <v>45699.448611111111</v>
      </c>
      <c r="C1415" s="3" t="str">
        <f>TEXT(Sales_Data[[#This Row],[OrderDate]],"mmmm")</f>
        <v>February</v>
      </c>
      <c r="D1415" s="3" t="str">
        <f t="shared" si="44"/>
        <v>2025</v>
      </c>
      <c r="E1415" t="s">
        <v>19</v>
      </c>
      <c r="F1415" t="s">
        <v>43</v>
      </c>
      <c r="G1415" t="s">
        <v>29</v>
      </c>
      <c r="H1415" t="s">
        <v>37</v>
      </c>
      <c r="I1415" t="s">
        <v>100</v>
      </c>
      <c r="J1415">
        <v>93</v>
      </c>
      <c r="K1415">
        <v>4500</v>
      </c>
      <c r="L1415" s="7">
        <f>Sales_Data[[#This Row],[OrderQuantity]] *Sales_Data[[#This Row],[UnitPrice]]</f>
        <v>418500</v>
      </c>
      <c r="M1415" s="7">
        <f>Sales_Data[[#This Row],[UnitPrice]]-Sales_Data[[#This Row],[UnitCost]]</f>
        <v>2000</v>
      </c>
      <c r="N1415" s="7">
        <f>Sales_Data[[#This Row],[Gross Revenue]]-Sales_Data[[#This Row],[Discount Amount ]]</f>
        <v>416500</v>
      </c>
      <c r="O1415" s="7">
        <f>Sales_Data[[#This Row],[OrderQuantity]] *Sales_Data[[#This Row],[UnitCost]]</f>
        <v>232500</v>
      </c>
      <c r="P1415" s="7">
        <f>Sales_Data[[#This Row],[ItemCost]] +Sales_Data[[#This Row],[ShippingCost]]</f>
        <v>233129.64</v>
      </c>
      <c r="Q1415" s="7">
        <f>Sales_Data[[#This Row],[Gross Revenue]]-Sales_Data[[#This Row],[TotalFinancialCost]]</f>
        <v>185370.36</v>
      </c>
      <c r="R1415" s="7">
        <f>Sales_Data[[#This Row],[Actul Bill Amount]]-Sales_Data[[#This Row],[ShippingCost]]</f>
        <v>415870.36</v>
      </c>
      <c r="S1415">
        <v>1058</v>
      </c>
      <c r="T1415">
        <v>629.64</v>
      </c>
      <c r="U1415" t="s">
        <v>44</v>
      </c>
      <c r="V1415">
        <v>2500</v>
      </c>
      <c r="W1415" t="s">
        <v>38</v>
      </c>
      <c r="X1415" t="str">
        <f t="shared" si="45"/>
        <v>Kolkata</v>
      </c>
    </row>
    <row r="1416" spans="1:24" x14ac:dyDescent="0.4">
      <c r="A1416">
        <v>101415</v>
      </c>
      <c r="B1416" s="5">
        <v>45682.021527777775</v>
      </c>
      <c r="C1416" s="3" t="str">
        <f>TEXT(Sales_Data[[#This Row],[OrderDate]],"mmmm")</f>
        <v>January</v>
      </c>
      <c r="D1416" s="3" t="str">
        <f t="shared" si="44"/>
        <v>2025</v>
      </c>
      <c r="E1416" t="s">
        <v>50</v>
      </c>
      <c r="F1416" t="s">
        <v>46</v>
      </c>
      <c r="G1416" t="s">
        <v>29</v>
      </c>
      <c r="H1416" t="s">
        <v>37</v>
      </c>
      <c r="I1416" t="s">
        <v>100</v>
      </c>
      <c r="J1416">
        <v>64</v>
      </c>
      <c r="K1416">
        <v>15000</v>
      </c>
      <c r="L1416" s="7">
        <f>Sales_Data[[#This Row],[OrderQuantity]] *Sales_Data[[#This Row],[UnitPrice]]</f>
        <v>960000</v>
      </c>
      <c r="M1416" s="7">
        <f>Sales_Data[[#This Row],[UnitPrice]]-Sales_Data[[#This Row],[UnitCost]]</f>
        <v>5500</v>
      </c>
      <c r="N1416" s="7">
        <f>Sales_Data[[#This Row],[Gross Revenue]]-Sales_Data[[#This Row],[Discount Amount ]]</f>
        <v>954500</v>
      </c>
      <c r="O1416" s="7">
        <f>Sales_Data[[#This Row],[OrderQuantity]] *Sales_Data[[#This Row],[UnitCost]]</f>
        <v>608000</v>
      </c>
      <c r="P1416" s="7">
        <f>Sales_Data[[#This Row],[ItemCost]] +Sales_Data[[#This Row],[ShippingCost]]</f>
        <v>609016.67000000004</v>
      </c>
      <c r="Q1416" s="7">
        <f>Sales_Data[[#This Row],[Gross Revenue]]-Sales_Data[[#This Row],[TotalFinancialCost]]</f>
        <v>350983.32999999996</v>
      </c>
      <c r="R1416" s="7">
        <f>Sales_Data[[#This Row],[Actul Bill Amount]]-Sales_Data[[#This Row],[ShippingCost]]</f>
        <v>953483.33</v>
      </c>
      <c r="S1416">
        <v>409</v>
      </c>
      <c r="T1416">
        <v>1016.67</v>
      </c>
      <c r="U1416" t="s">
        <v>53</v>
      </c>
      <c r="V1416">
        <v>9500</v>
      </c>
      <c r="W1416" t="s">
        <v>38</v>
      </c>
      <c r="X1416" t="str">
        <f t="shared" si="45"/>
        <v>Kolkata</v>
      </c>
    </row>
    <row r="1417" spans="1:24" x14ac:dyDescent="0.4">
      <c r="A1417">
        <v>101416</v>
      </c>
      <c r="B1417" s="5">
        <v>45696.885416666664</v>
      </c>
      <c r="C1417" s="3" t="str">
        <f>TEXT(Sales_Data[[#This Row],[OrderDate]],"mmmm")</f>
        <v>February</v>
      </c>
      <c r="D1417" s="3" t="str">
        <f t="shared" si="44"/>
        <v>2025</v>
      </c>
      <c r="E1417" t="s">
        <v>50</v>
      </c>
      <c r="F1417" t="s">
        <v>40</v>
      </c>
      <c r="G1417" t="s">
        <v>29</v>
      </c>
      <c r="H1417" t="s">
        <v>16</v>
      </c>
      <c r="I1417" t="s">
        <v>100</v>
      </c>
      <c r="J1417">
        <v>72</v>
      </c>
      <c r="K1417">
        <v>5500</v>
      </c>
      <c r="L1417" s="7">
        <f>Sales_Data[[#This Row],[OrderQuantity]] *Sales_Data[[#This Row],[UnitPrice]]</f>
        <v>396000</v>
      </c>
      <c r="M1417" s="7">
        <f>Sales_Data[[#This Row],[UnitPrice]]-Sales_Data[[#This Row],[UnitCost]]</f>
        <v>2000</v>
      </c>
      <c r="N1417" s="7">
        <f>Sales_Data[[#This Row],[Gross Revenue]]-Sales_Data[[#This Row],[Discount Amount ]]</f>
        <v>394000</v>
      </c>
      <c r="O1417" s="7">
        <f>Sales_Data[[#This Row],[OrderQuantity]] *Sales_Data[[#This Row],[UnitCost]]</f>
        <v>252000</v>
      </c>
      <c r="P1417" s="7">
        <f>Sales_Data[[#This Row],[ItemCost]] +Sales_Data[[#This Row],[ShippingCost]]</f>
        <v>252946.14</v>
      </c>
      <c r="Q1417" s="7">
        <f>Sales_Data[[#This Row],[Gross Revenue]]-Sales_Data[[#This Row],[TotalFinancialCost]]</f>
        <v>143053.85999999999</v>
      </c>
      <c r="R1417" s="7">
        <f>Sales_Data[[#This Row],[Actul Bill Amount]]-Sales_Data[[#This Row],[ShippingCost]]</f>
        <v>393053.86</v>
      </c>
      <c r="S1417">
        <v>494</v>
      </c>
      <c r="T1417">
        <v>946.14</v>
      </c>
      <c r="U1417" t="s">
        <v>41</v>
      </c>
      <c r="V1417">
        <v>3500</v>
      </c>
      <c r="W1417" t="s">
        <v>18</v>
      </c>
      <c r="X1417" t="str">
        <f t="shared" si="45"/>
        <v>Bengaluru</v>
      </c>
    </row>
    <row r="1418" spans="1:24" x14ac:dyDescent="0.4">
      <c r="A1418">
        <v>101417</v>
      </c>
      <c r="B1418" s="5">
        <v>45948.128472222219</v>
      </c>
      <c r="C1418" s="3" t="str">
        <f>TEXT(Sales_Data[[#This Row],[OrderDate]],"mmmm")</f>
        <v>October</v>
      </c>
      <c r="D1418" s="3" t="str">
        <f t="shared" si="44"/>
        <v>2025</v>
      </c>
      <c r="E1418" t="s">
        <v>50</v>
      </c>
      <c r="F1418" t="s">
        <v>46</v>
      </c>
      <c r="G1418" t="s">
        <v>31</v>
      </c>
      <c r="H1418" t="s">
        <v>25</v>
      </c>
      <c r="I1418" t="s">
        <v>100</v>
      </c>
      <c r="J1418">
        <v>25</v>
      </c>
      <c r="K1418">
        <v>4500</v>
      </c>
      <c r="L1418" s="7">
        <f>Sales_Data[[#This Row],[OrderQuantity]] *Sales_Data[[#This Row],[UnitPrice]]</f>
        <v>112500</v>
      </c>
      <c r="M1418" s="7">
        <f>Sales_Data[[#This Row],[UnitPrice]]-Sales_Data[[#This Row],[UnitCost]]</f>
        <v>1700</v>
      </c>
      <c r="N1418" s="7">
        <f>Sales_Data[[#This Row],[Gross Revenue]]-Sales_Data[[#This Row],[Discount Amount ]]</f>
        <v>110800</v>
      </c>
      <c r="O1418" s="7">
        <f>Sales_Data[[#This Row],[OrderQuantity]] *Sales_Data[[#This Row],[UnitCost]]</f>
        <v>70000</v>
      </c>
      <c r="P1418" s="7">
        <f>Sales_Data[[#This Row],[ItemCost]] +Sales_Data[[#This Row],[ShippingCost]]</f>
        <v>72299.91</v>
      </c>
      <c r="Q1418" s="7">
        <f>Sales_Data[[#This Row],[Gross Revenue]]-Sales_Data[[#This Row],[TotalFinancialCost]]</f>
        <v>40200.089999999997</v>
      </c>
      <c r="R1418" s="7">
        <f>Sales_Data[[#This Row],[Actul Bill Amount]]-Sales_Data[[#This Row],[ShippingCost]]</f>
        <v>108500.09</v>
      </c>
      <c r="S1418">
        <v>401</v>
      </c>
      <c r="T1418">
        <v>2299.91</v>
      </c>
      <c r="U1418" t="s">
        <v>47</v>
      </c>
      <c r="V1418">
        <v>2800</v>
      </c>
      <c r="W1418" t="s">
        <v>27</v>
      </c>
      <c r="X1418" t="str">
        <f t="shared" si="45"/>
        <v>Mumbai</v>
      </c>
    </row>
    <row r="1419" spans="1:24" x14ac:dyDescent="0.4">
      <c r="A1419">
        <v>101418</v>
      </c>
      <c r="B1419" s="5">
        <v>45788.65902777778</v>
      </c>
      <c r="C1419" s="3" t="str">
        <f>TEXT(Sales_Data[[#This Row],[OrderDate]],"mmmm")</f>
        <v>May</v>
      </c>
      <c r="D1419" s="3" t="str">
        <f t="shared" si="44"/>
        <v>2025</v>
      </c>
      <c r="E1419" t="s">
        <v>48</v>
      </c>
      <c r="F1419" t="s">
        <v>40</v>
      </c>
      <c r="G1419" t="s">
        <v>29</v>
      </c>
      <c r="H1419" t="s">
        <v>25</v>
      </c>
      <c r="I1419" t="s">
        <v>100</v>
      </c>
      <c r="J1419">
        <v>3</v>
      </c>
      <c r="K1419">
        <v>1500</v>
      </c>
      <c r="L1419" s="7">
        <f>Sales_Data[[#This Row],[OrderQuantity]] *Sales_Data[[#This Row],[UnitPrice]]</f>
        <v>4500</v>
      </c>
      <c r="M1419" s="7">
        <f>Sales_Data[[#This Row],[UnitPrice]]-Sales_Data[[#This Row],[UnitCost]]</f>
        <v>700</v>
      </c>
      <c r="N1419" s="7">
        <f>Sales_Data[[#This Row],[Gross Revenue]]-Sales_Data[[#This Row],[Discount Amount ]]</f>
        <v>3800</v>
      </c>
      <c r="O1419" s="7">
        <f>Sales_Data[[#This Row],[OrderQuantity]] *Sales_Data[[#This Row],[UnitCost]]</f>
        <v>2400</v>
      </c>
      <c r="P1419" s="7">
        <f>Sales_Data[[#This Row],[ItemCost]] +Sales_Data[[#This Row],[ShippingCost]]</f>
        <v>3492.21</v>
      </c>
      <c r="Q1419" s="7">
        <f>Sales_Data[[#This Row],[Gross Revenue]]-Sales_Data[[#This Row],[TotalFinancialCost]]</f>
        <v>1007.79</v>
      </c>
      <c r="R1419" s="7">
        <f>Sales_Data[[#This Row],[Actul Bill Amount]]-Sales_Data[[#This Row],[ShippingCost]]</f>
        <v>2707.79</v>
      </c>
      <c r="S1419">
        <v>679</v>
      </c>
      <c r="T1419">
        <v>1092.21</v>
      </c>
      <c r="U1419" t="s">
        <v>52</v>
      </c>
      <c r="V1419">
        <v>800</v>
      </c>
      <c r="W1419" t="s">
        <v>27</v>
      </c>
      <c r="X1419" t="str">
        <f t="shared" si="45"/>
        <v>Mumbai</v>
      </c>
    </row>
    <row r="1420" spans="1:24" x14ac:dyDescent="0.4">
      <c r="A1420">
        <v>101419</v>
      </c>
      <c r="B1420" s="5">
        <v>45886.929166666669</v>
      </c>
      <c r="C1420" s="3" t="str">
        <f>TEXT(Sales_Data[[#This Row],[OrderDate]],"mmmm")</f>
        <v>August</v>
      </c>
      <c r="D1420" s="3" t="str">
        <f t="shared" si="44"/>
        <v>2025</v>
      </c>
      <c r="E1420" t="s">
        <v>19</v>
      </c>
      <c r="F1420" t="s">
        <v>24</v>
      </c>
      <c r="G1420" t="s">
        <v>15</v>
      </c>
      <c r="H1420" t="s">
        <v>32</v>
      </c>
      <c r="I1420" t="s">
        <v>100</v>
      </c>
      <c r="J1420">
        <v>59</v>
      </c>
      <c r="K1420">
        <v>25000</v>
      </c>
      <c r="L1420" s="7">
        <f>Sales_Data[[#This Row],[OrderQuantity]] *Sales_Data[[#This Row],[UnitPrice]]</f>
        <v>1475000</v>
      </c>
      <c r="M1420" s="7">
        <f>Sales_Data[[#This Row],[UnitPrice]]-Sales_Data[[#This Row],[UnitCost]]</f>
        <v>7000</v>
      </c>
      <c r="N1420" s="7">
        <f>Sales_Data[[#This Row],[Gross Revenue]]-Sales_Data[[#This Row],[Discount Amount ]]</f>
        <v>1468000</v>
      </c>
      <c r="O1420" s="7">
        <f>Sales_Data[[#This Row],[OrderQuantity]] *Sales_Data[[#This Row],[UnitCost]]</f>
        <v>1062000</v>
      </c>
      <c r="P1420" s="7">
        <f>Sales_Data[[#This Row],[ItemCost]] +Sales_Data[[#This Row],[ShippingCost]]</f>
        <v>1062254.6399999999</v>
      </c>
      <c r="Q1420" s="7">
        <f>Sales_Data[[#This Row],[Gross Revenue]]-Sales_Data[[#This Row],[TotalFinancialCost]]</f>
        <v>412745.3600000001</v>
      </c>
      <c r="R1420" s="7">
        <f>Sales_Data[[#This Row],[Actul Bill Amount]]-Sales_Data[[#This Row],[ShippingCost]]</f>
        <v>1467745.36</v>
      </c>
      <c r="S1420">
        <v>503</v>
      </c>
      <c r="T1420">
        <v>254.64</v>
      </c>
      <c r="U1420" t="s">
        <v>60</v>
      </c>
      <c r="V1420">
        <v>18000</v>
      </c>
      <c r="W1420" t="s">
        <v>33</v>
      </c>
      <c r="X1420" t="str">
        <f t="shared" si="45"/>
        <v>Delhi</v>
      </c>
    </row>
    <row r="1421" spans="1:24" x14ac:dyDescent="0.4">
      <c r="A1421">
        <v>101420</v>
      </c>
      <c r="B1421" s="5">
        <v>45765.010416666664</v>
      </c>
      <c r="C1421" s="3" t="str">
        <f>TEXT(Sales_Data[[#This Row],[OrderDate]],"mmmm")</f>
        <v>April</v>
      </c>
      <c r="D1421" s="3" t="str">
        <f t="shared" si="44"/>
        <v>2025</v>
      </c>
      <c r="E1421" t="s">
        <v>50</v>
      </c>
      <c r="F1421" t="s">
        <v>35</v>
      </c>
      <c r="G1421" t="s">
        <v>31</v>
      </c>
      <c r="H1421" t="s">
        <v>20</v>
      </c>
      <c r="I1421" t="s">
        <v>100</v>
      </c>
      <c r="J1421">
        <v>34</v>
      </c>
      <c r="K1421">
        <v>8500</v>
      </c>
      <c r="L1421" s="7">
        <f>Sales_Data[[#This Row],[OrderQuantity]] *Sales_Data[[#This Row],[UnitPrice]]</f>
        <v>289000</v>
      </c>
      <c r="M1421" s="7">
        <f>Sales_Data[[#This Row],[UnitPrice]]-Sales_Data[[#This Row],[UnitCost]]</f>
        <v>3000</v>
      </c>
      <c r="N1421" s="7">
        <f>Sales_Data[[#This Row],[Gross Revenue]]-Sales_Data[[#This Row],[Discount Amount ]]</f>
        <v>286000</v>
      </c>
      <c r="O1421" s="7">
        <f>Sales_Data[[#This Row],[OrderQuantity]] *Sales_Data[[#This Row],[UnitCost]]</f>
        <v>187000</v>
      </c>
      <c r="P1421" s="7">
        <f>Sales_Data[[#This Row],[ItemCost]] +Sales_Data[[#This Row],[ShippingCost]]</f>
        <v>187937.41</v>
      </c>
      <c r="Q1421" s="7">
        <f>Sales_Data[[#This Row],[Gross Revenue]]-Sales_Data[[#This Row],[TotalFinancialCost]]</f>
        <v>101062.59</v>
      </c>
      <c r="R1421" s="7">
        <f>Sales_Data[[#This Row],[Actul Bill Amount]]-Sales_Data[[#This Row],[ShippingCost]]</f>
        <v>285062.59000000003</v>
      </c>
      <c r="S1421">
        <v>1038</v>
      </c>
      <c r="T1421">
        <v>937.41</v>
      </c>
      <c r="U1421" t="s">
        <v>49</v>
      </c>
      <c r="V1421">
        <v>5500</v>
      </c>
      <c r="W1421" t="s">
        <v>22</v>
      </c>
      <c r="X1421" t="str">
        <f t="shared" si="45"/>
        <v>Nagpur</v>
      </c>
    </row>
    <row r="1422" spans="1:24" x14ac:dyDescent="0.4">
      <c r="A1422">
        <v>101421</v>
      </c>
      <c r="B1422" s="5">
        <v>45829.032638888886</v>
      </c>
      <c r="C1422" s="3" t="str">
        <f>TEXT(Sales_Data[[#This Row],[OrderDate]],"mmmm")</f>
        <v>June</v>
      </c>
      <c r="D1422" s="3" t="str">
        <f t="shared" si="44"/>
        <v>2025</v>
      </c>
      <c r="E1422" t="s">
        <v>23</v>
      </c>
      <c r="F1422" t="s">
        <v>28</v>
      </c>
      <c r="G1422" t="s">
        <v>29</v>
      </c>
      <c r="H1422" t="s">
        <v>32</v>
      </c>
      <c r="I1422" t="s">
        <v>100</v>
      </c>
      <c r="J1422">
        <v>26</v>
      </c>
      <c r="K1422">
        <v>2500</v>
      </c>
      <c r="L1422" s="7">
        <f>Sales_Data[[#This Row],[OrderQuantity]] *Sales_Data[[#This Row],[UnitPrice]]</f>
        <v>65000</v>
      </c>
      <c r="M1422" s="7">
        <f>Sales_Data[[#This Row],[UnitPrice]]-Sales_Data[[#This Row],[UnitCost]]</f>
        <v>1000</v>
      </c>
      <c r="N1422" s="7">
        <f>Sales_Data[[#This Row],[Gross Revenue]]-Sales_Data[[#This Row],[Discount Amount ]]</f>
        <v>64000</v>
      </c>
      <c r="O1422" s="7">
        <f>Sales_Data[[#This Row],[OrderQuantity]] *Sales_Data[[#This Row],[UnitCost]]</f>
        <v>39000</v>
      </c>
      <c r="P1422" s="7">
        <f>Sales_Data[[#This Row],[ItemCost]] +Sales_Data[[#This Row],[ShippingCost]]</f>
        <v>39481.81</v>
      </c>
      <c r="Q1422" s="7">
        <f>Sales_Data[[#This Row],[Gross Revenue]]-Sales_Data[[#This Row],[TotalFinancialCost]]</f>
        <v>25518.190000000002</v>
      </c>
      <c r="R1422" s="7">
        <f>Sales_Data[[#This Row],[Actul Bill Amount]]-Sales_Data[[#This Row],[ShippingCost]]</f>
        <v>63518.19</v>
      </c>
      <c r="S1422">
        <v>462</v>
      </c>
      <c r="T1422">
        <v>481.81</v>
      </c>
      <c r="U1422" t="s">
        <v>54</v>
      </c>
      <c r="V1422">
        <v>1500</v>
      </c>
      <c r="W1422" t="s">
        <v>33</v>
      </c>
      <c r="X1422" t="str">
        <f t="shared" si="45"/>
        <v>Delhi</v>
      </c>
    </row>
    <row r="1423" spans="1:24" x14ac:dyDescent="0.4">
      <c r="A1423">
        <v>101422</v>
      </c>
      <c r="B1423" s="5">
        <v>45759.848611111112</v>
      </c>
      <c r="C1423" s="3" t="str">
        <f>TEXT(Sales_Data[[#This Row],[OrderDate]],"mmmm")</f>
        <v>April</v>
      </c>
      <c r="D1423" s="3" t="str">
        <f t="shared" si="44"/>
        <v>2025</v>
      </c>
      <c r="E1423" t="s">
        <v>42</v>
      </c>
      <c r="F1423" t="s">
        <v>40</v>
      </c>
      <c r="G1423" t="s">
        <v>15</v>
      </c>
      <c r="H1423" t="s">
        <v>32</v>
      </c>
      <c r="I1423" t="s">
        <v>100</v>
      </c>
      <c r="J1423">
        <v>15</v>
      </c>
      <c r="K1423">
        <v>1500</v>
      </c>
      <c r="L1423" s="7">
        <f>Sales_Data[[#This Row],[OrderQuantity]] *Sales_Data[[#This Row],[UnitPrice]]</f>
        <v>22500</v>
      </c>
      <c r="M1423" s="7">
        <f>Sales_Data[[#This Row],[UnitPrice]]-Sales_Data[[#This Row],[UnitCost]]</f>
        <v>700</v>
      </c>
      <c r="N1423" s="7">
        <f>Sales_Data[[#This Row],[Gross Revenue]]-Sales_Data[[#This Row],[Discount Amount ]]</f>
        <v>21800</v>
      </c>
      <c r="O1423" s="7">
        <f>Sales_Data[[#This Row],[OrderQuantity]] *Sales_Data[[#This Row],[UnitCost]]</f>
        <v>12000</v>
      </c>
      <c r="P1423" s="7">
        <f>Sales_Data[[#This Row],[ItemCost]] +Sales_Data[[#This Row],[ShippingCost]]</f>
        <v>12537.66</v>
      </c>
      <c r="Q1423" s="7">
        <f>Sales_Data[[#This Row],[Gross Revenue]]-Sales_Data[[#This Row],[TotalFinancialCost]]</f>
        <v>9962.34</v>
      </c>
      <c r="R1423" s="7">
        <f>Sales_Data[[#This Row],[Actul Bill Amount]]-Sales_Data[[#This Row],[ShippingCost]]</f>
        <v>21262.34</v>
      </c>
      <c r="S1423">
        <v>1199</v>
      </c>
      <c r="T1423">
        <v>537.66</v>
      </c>
      <c r="U1423" t="s">
        <v>52</v>
      </c>
      <c r="V1423">
        <v>800</v>
      </c>
      <c r="W1423" t="s">
        <v>33</v>
      </c>
      <c r="X1423" t="str">
        <f t="shared" si="45"/>
        <v>Delhi</v>
      </c>
    </row>
    <row r="1424" spans="1:24" x14ac:dyDescent="0.4">
      <c r="A1424">
        <v>101423</v>
      </c>
      <c r="B1424" s="5">
        <v>46011.701388888891</v>
      </c>
      <c r="C1424" s="3" t="str">
        <f>TEXT(Sales_Data[[#This Row],[OrderDate]],"mmmm")</f>
        <v>December</v>
      </c>
      <c r="D1424" s="3" t="str">
        <f t="shared" si="44"/>
        <v>2025</v>
      </c>
      <c r="E1424" t="s">
        <v>39</v>
      </c>
      <c r="F1424" t="s">
        <v>28</v>
      </c>
      <c r="G1424" t="s">
        <v>15</v>
      </c>
      <c r="H1424" t="s">
        <v>32</v>
      </c>
      <c r="I1424" t="s">
        <v>100</v>
      </c>
      <c r="J1424">
        <v>40</v>
      </c>
      <c r="K1424">
        <v>450</v>
      </c>
      <c r="L1424" s="7">
        <f>Sales_Data[[#This Row],[OrderQuantity]] *Sales_Data[[#This Row],[UnitPrice]]</f>
        <v>18000</v>
      </c>
      <c r="M1424" s="7">
        <f>Sales_Data[[#This Row],[UnitPrice]]-Sales_Data[[#This Row],[UnitCost]]</f>
        <v>250</v>
      </c>
      <c r="N1424" s="7">
        <f>Sales_Data[[#This Row],[Gross Revenue]]-Sales_Data[[#This Row],[Discount Amount ]]</f>
        <v>17750</v>
      </c>
      <c r="O1424" s="7">
        <f>Sales_Data[[#This Row],[OrderQuantity]] *Sales_Data[[#This Row],[UnitCost]]</f>
        <v>8000</v>
      </c>
      <c r="P1424" s="7">
        <f>Sales_Data[[#This Row],[ItemCost]] +Sales_Data[[#This Row],[ShippingCost]]</f>
        <v>9111.27</v>
      </c>
      <c r="Q1424" s="7">
        <f>Sales_Data[[#This Row],[Gross Revenue]]-Sales_Data[[#This Row],[TotalFinancialCost]]</f>
        <v>8888.73</v>
      </c>
      <c r="R1424" s="7">
        <f>Sales_Data[[#This Row],[Actul Bill Amount]]-Sales_Data[[#This Row],[ShippingCost]]</f>
        <v>16638.73</v>
      </c>
      <c r="S1424">
        <v>624</v>
      </c>
      <c r="T1424">
        <v>1111.27</v>
      </c>
      <c r="U1424" t="s">
        <v>30</v>
      </c>
      <c r="V1424">
        <v>200</v>
      </c>
      <c r="W1424" t="s">
        <v>33</v>
      </c>
      <c r="X1424" t="str">
        <f t="shared" si="45"/>
        <v>Delhi</v>
      </c>
    </row>
    <row r="1425" spans="1:24" x14ac:dyDescent="0.4">
      <c r="A1425">
        <v>101424</v>
      </c>
      <c r="B1425" s="5">
        <v>45669.068749999999</v>
      </c>
      <c r="C1425" s="3" t="str">
        <f>TEXT(Sales_Data[[#This Row],[OrderDate]],"mmmm")</f>
        <v>January</v>
      </c>
      <c r="D1425" s="3" t="str">
        <f t="shared" si="44"/>
        <v>2025</v>
      </c>
      <c r="E1425" t="s">
        <v>45</v>
      </c>
      <c r="F1425" t="s">
        <v>14</v>
      </c>
      <c r="G1425" t="s">
        <v>15</v>
      </c>
      <c r="H1425" t="s">
        <v>32</v>
      </c>
      <c r="I1425" t="s">
        <v>100</v>
      </c>
      <c r="J1425">
        <v>41</v>
      </c>
      <c r="K1425">
        <v>6500</v>
      </c>
      <c r="L1425" s="7">
        <f>Sales_Data[[#This Row],[OrderQuantity]] *Sales_Data[[#This Row],[UnitPrice]]</f>
        <v>266500</v>
      </c>
      <c r="M1425" s="7">
        <f>Sales_Data[[#This Row],[UnitPrice]]-Sales_Data[[#This Row],[UnitCost]]</f>
        <v>2300</v>
      </c>
      <c r="N1425" s="7">
        <f>Sales_Data[[#This Row],[Gross Revenue]]-Sales_Data[[#This Row],[Discount Amount ]]</f>
        <v>264200</v>
      </c>
      <c r="O1425" s="7">
        <f>Sales_Data[[#This Row],[OrderQuantity]] *Sales_Data[[#This Row],[UnitCost]]</f>
        <v>172200</v>
      </c>
      <c r="P1425" s="7">
        <f>Sales_Data[[#This Row],[ItemCost]] +Sales_Data[[#This Row],[ShippingCost]]</f>
        <v>172788.27</v>
      </c>
      <c r="Q1425" s="7">
        <f>Sales_Data[[#This Row],[Gross Revenue]]-Sales_Data[[#This Row],[TotalFinancialCost]]</f>
        <v>93711.73000000001</v>
      </c>
      <c r="R1425" s="7">
        <f>Sales_Data[[#This Row],[Actul Bill Amount]]-Sales_Data[[#This Row],[ShippingCost]]</f>
        <v>263611.73</v>
      </c>
      <c r="S1425">
        <v>572</v>
      </c>
      <c r="T1425">
        <v>588.27</v>
      </c>
      <c r="U1425" t="s">
        <v>21</v>
      </c>
      <c r="V1425">
        <v>4200</v>
      </c>
      <c r="W1425" t="s">
        <v>33</v>
      </c>
      <c r="X1425" t="str">
        <f t="shared" si="45"/>
        <v>Delhi</v>
      </c>
    </row>
    <row r="1426" spans="1:24" x14ac:dyDescent="0.4">
      <c r="A1426">
        <v>101425</v>
      </c>
      <c r="B1426" s="5">
        <v>45932.109722222223</v>
      </c>
      <c r="C1426" s="3" t="str">
        <f>TEXT(Sales_Data[[#This Row],[OrderDate]],"mmmm")</f>
        <v>October</v>
      </c>
      <c r="D1426" s="3" t="str">
        <f t="shared" si="44"/>
        <v>2025</v>
      </c>
      <c r="E1426" t="s">
        <v>23</v>
      </c>
      <c r="F1426" t="s">
        <v>28</v>
      </c>
      <c r="G1426" t="s">
        <v>31</v>
      </c>
      <c r="H1426" t="s">
        <v>16</v>
      </c>
      <c r="I1426" t="s">
        <v>100</v>
      </c>
      <c r="J1426">
        <v>14</v>
      </c>
      <c r="K1426">
        <v>2500</v>
      </c>
      <c r="L1426" s="7">
        <f>Sales_Data[[#This Row],[OrderQuantity]] *Sales_Data[[#This Row],[UnitPrice]]</f>
        <v>35000</v>
      </c>
      <c r="M1426" s="7">
        <f>Sales_Data[[#This Row],[UnitPrice]]-Sales_Data[[#This Row],[UnitCost]]</f>
        <v>1000</v>
      </c>
      <c r="N1426" s="7">
        <f>Sales_Data[[#This Row],[Gross Revenue]]-Sales_Data[[#This Row],[Discount Amount ]]</f>
        <v>34000</v>
      </c>
      <c r="O1426" s="7">
        <f>Sales_Data[[#This Row],[OrderQuantity]] *Sales_Data[[#This Row],[UnitCost]]</f>
        <v>21000</v>
      </c>
      <c r="P1426" s="7">
        <f>Sales_Data[[#This Row],[ItemCost]] +Sales_Data[[#This Row],[ShippingCost]]</f>
        <v>21518.240000000002</v>
      </c>
      <c r="Q1426" s="7">
        <f>Sales_Data[[#This Row],[Gross Revenue]]-Sales_Data[[#This Row],[TotalFinancialCost]]</f>
        <v>13481.759999999998</v>
      </c>
      <c r="R1426" s="7">
        <f>Sales_Data[[#This Row],[Actul Bill Amount]]-Sales_Data[[#This Row],[ShippingCost]]</f>
        <v>33481.760000000002</v>
      </c>
      <c r="S1426">
        <v>560</v>
      </c>
      <c r="T1426">
        <v>518.24</v>
      </c>
      <c r="U1426" t="s">
        <v>54</v>
      </c>
      <c r="V1426">
        <v>1500</v>
      </c>
      <c r="W1426" t="s">
        <v>18</v>
      </c>
      <c r="X1426" t="str">
        <f t="shared" si="45"/>
        <v>Bengaluru</v>
      </c>
    </row>
    <row r="1427" spans="1:24" x14ac:dyDescent="0.4">
      <c r="A1427">
        <v>101426</v>
      </c>
      <c r="B1427" s="5">
        <v>45758.67291666667</v>
      </c>
      <c r="C1427" s="3" t="str">
        <f>TEXT(Sales_Data[[#This Row],[OrderDate]],"mmmm")</f>
        <v>April</v>
      </c>
      <c r="D1427" s="3" t="str">
        <f t="shared" si="44"/>
        <v>2025</v>
      </c>
      <c r="E1427" t="s">
        <v>19</v>
      </c>
      <c r="F1427" t="s">
        <v>43</v>
      </c>
      <c r="G1427" t="s">
        <v>29</v>
      </c>
      <c r="H1427" t="s">
        <v>37</v>
      </c>
      <c r="I1427" t="s">
        <v>100</v>
      </c>
      <c r="J1427">
        <v>44</v>
      </c>
      <c r="K1427">
        <v>4500</v>
      </c>
      <c r="L1427" s="7">
        <f>Sales_Data[[#This Row],[OrderQuantity]] *Sales_Data[[#This Row],[UnitPrice]]</f>
        <v>198000</v>
      </c>
      <c r="M1427" s="7">
        <f>Sales_Data[[#This Row],[UnitPrice]]-Sales_Data[[#This Row],[UnitCost]]</f>
        <v>2000</v>
      </c>
      <c r="N1427" s="7">
        <f>Sales_Data[[#This Row],[Gross Revenue]]-Sales_Data[[#This Row],[Discount Amount ]]</f>
        <v>196000</v>
      </c>
      <c r="O1427" s="7">
        <f>Sales_Data[[#This Row],[OrderQuantity]] *Sales_Data[[#This Row],[UnitCost]]</f>
        <v>110000</v>
      </c>
      <c r="P1427" s="7">
        <f>Sales_Data[[#This Row],[ItemCost]] +Sales_Data[[#This Row],[ShippingCost]]</f>
        <v>110483.23</v>
      </c>
      <c r="Q1427" s="7">
        <f>Sales_Data[[#This Row],[Gross Revenue]]-Sales_Data[[#This Row],[TotalFinancialCost]]</f>
        <v>87516.77</v>
      </c>
      <c r="R1427" s="7">
        <f>Sales_Data[[#This Row],[Actul Bill Amount]]-Sales_Data[[#This Row],[ShippingCost]]</f>
        <v>195516.77</v>
      </c>
      <c r="S1427">
        <v>613</v>
      </c>
      <c r="T1427">
        <v>483.23</v>
      </c>
      <c r="U1427" t="s">
        <v>44</v>
      </c>
      <c r="V1427">
        <v>2500</v>
      </c>
      <c r="W1427" t="s">
        <v>38</v>
      </c>
      <c r="X1427" t="str">
        <f t="shared" si="45"/>
        <v>Kolkata</v>
      </c>
    </row>
    <row r="1428" spans="1:24" x14ac:dyDescent="0.4">
      <c r="A1428">
        <v>101427</v>
      </c>
      <c r="B1428" s="5">
        <v>45701.972222222219</v>
      </c>
      <c r="C1428" s="3" t="str">
        <f>TEXT(Sales_Data[[#This Row],[OrderDate]],"mmmm")</f>
        <v>February</v>
      </c>
      <c r="D1428" s="3" t="str">
        <f t="shared" si="44"/>
        <v>2025</v>
      </c>
      <c r="E1428" t="s">
        <v>19</v>
      </c>
      <c r="F1428" t="s">
        <v>43</v>
      </c>
      <c r="G1428" t="s">
        <v>31</v>
      </c>
      <c r="H1428" t="s">
        <v>20</v>
      </c>
      <c r="I1428" t="s">
        <v>100</v>
      </c>
      <c r="J1428">
        <v>88</v>
      </c>
      <c r="K1428">
        <v>2800</v>
      </c>
      <c r="L1428" s="7">
        <f>Sales_Data[[#This Row],[OrderQuantity]] *Sales_Data[[#This Row],[UnitPrice]]</f>
        <v>246400</v>
      </c>
      <c r="M1428" s="7">
        <f>Sales_Data[[#This Row],[UnitPrice]]-Sales_Data[[#This Row],[UnitCost]]</f>
        <v>1300</v>
      </c>
      <c r="N1428" s="7">
        <f>Sales_Data[[#This Row],[Gross Revenue]]-Sales_Data[[#This Row],[Discount Amount ]]</f>
        <v>245100</v>
      </c>
      <c r="O1428" s="7">
        <f>Sales_Data[[#This Row],[OrderQuantity]] *Sales_Data[[#This Row],[UnitCost]]</f>
        <v>132000</v>
      </c>
      <c r="P1428" s="7">
        <f>Sales_Data[[#This Row],[ItemCost]] +Sales_Data[[#This Row],[ShippingCost]]</f>
        <v>132928.94</v>
      </c>
      <c r="Q1428" s="7">
        <f>Sales_Data[[#This Row],[Gross Revenue]]-Sales_Data[[#This Row],[TotalFinancialCost]]</f>
        <v>113471.06</v>
      </c>
      <c r="R1428" s="7">
        <f>Sales_Data[[#This Row],[Actul Bill Amount]]-Sales_Data[[#This Row],[ShippingCost]]</f>
        <v>244171.06</v>
      </c>
      <c r="S1428">
        <v>1173</v>
      </c>
      <c r="T1428">
        <v>928.94</v>
      </c>
      <c r="U1428" t="s">
        <v>61</v>
      </c>
      <c r="V1428">
        <v>1500</v>
      </c>
      <c r="W1428" t="s">
        <v>22</v>
      </c>
      <c r="X1428" t="str">
        <f t="shared" si="45"/>
        <v>Nagpur</v>
      </c>
    </row>
    <row r="1429" spans="1:24" x14ac:dyDescent="0.4">
      <c r="A1429">
        <v>101428</v>
      </c>
      <c r="B1429" s="5">
        <v>45962.052777777775</v>
      </c>
      <c r="C1429" s="3" t="str">
        <f>TEXT(Sales_Data[[#This Row],[OrderDate]],"mmmm")</f>
        <v>November</v>
      </c>
      <c r="D1429" s="3" t="str">
        <f t="shared" si="44"/>
        <v>2025</v>
      </c>
      <c r="E1429" t="s">
        <v>50</v>
      </c>
      <c r="F1429" t="s">
        <v>24</v>
      </c>
      <c r="G1429" t="s">
        <v>29</v>
      </c>
      <c r="H1429" t="s">
        <v>37</v>
      </c>
      <c r="I1429" t="s">
        <v>100</v>
      </c>
      <c r="J1429">
        <v>57</v>
      </c>
      <c r="K1429">
        <v>45000</v>
      </c>
      <c r="L1429" s="7">
        <f>Sales_Data[[#This Row],[OrderQuantity]] *Sales_Data[[#This Row],[UnitPrice]]</f>
        <v>2565000</v>
      </c>
      <c r="M1429" s="7">
        <f>Sales_Data[[#This Row],[UnitPrice]]-Sales_Data[[#This Row],[UnitCost]]</f>
        <v>13000</v>
      </c>
      <c r="N1429" s="7">
        <f>Sales_Data[[#This Row],[Gross Revenue]]-Sales_Data[[#This Row],[Discount Amount ]]</f>
        <v>2552000</v>
      </c>
      <c r="O1429" s="7">
        <f>Sales_Data[[#This Row],[OrderQuantity]] *Sales_Data[[#This Row],[UnitCost]]</f>
        <v>1824000</v>
      </c>
      <c r="P1429" s="7">
        <f>Sales_Data[[#This Row],[ItemCost]] +Sales_Data[[#This Row],[ShippingCost]]</f>
        <v>1825170.75</v>
      </c>
      <c r="Q1429" s="7">
        <f>Sales_Data[[#This Row],[Gross Revenue]]-Sales_Data[[#This Row],[TotalFinancialCost]]</f>
        <v>739829.25</v>
      </c>
      <c r="R1429" s="7">
        <f>Sales_Data[[#This Row],[Actul Bill Amount]]-Sales_Data[[#This Row],[ShippingCost]]</f>
        <v>2550829.25</v>
      </c>
      <c r="S1429">
        <v>896</v>
      </c>
      <c r="T1429">
        <v>1170.75</v>
      </c>
      <c r="U1429" t="s">
        <v>26</v>
      </c>
      <c r="V1429">
        <v>32000</v>
      </c>
      <c r="W1429" t="s">
        <v>38</v>
      </c>
      <c r="X1429" t="str">
        <f t="shared" si="45"/>
        <v>Kolkata</v>
      </c>
    </row>
    <row r="1430" spans="1:24" x14ac:dyDescent="0.4">
      <c r="A1430">
        <v>101429</v>
      </c>
      <c r="B1430" s="5">
        <v>45674.081944444442</v>
      </c>
      <c r="C1430" s="3" t="str">
        <f>TEXT(Sales_Data[[#This Row],[OrderDate]],"mmmm")</f>
        <v>January</v>
      </c>
      <c r="D1430" s="3" t="str">
        <f t="shared" si="44"/>
        <v>2025</v>
      </c>
      <c r="E1430" t="s">
        <v>45</v>
      </c>
      <c r="F1430" t="s">
        <v>14</v>
      </c>
      <c r="G1430" t="s">
        <v>15</v>
      </c>
      <c r="H1430" t="s">
        <v>16</v>
      </c>
      <c r="I1430" t="s">
        <v>100</v>
      </c>
      <c r="J1430">
        <v>22</v>
      </c>
      <c r="K1430">
        <v>3200</v>
      </c>
      <c r="L1430" s="7">
        <f>Sales_Data[[#This Row],[OrderQuantity]] *Sales_Data[[#This Row],[UnitPrice]]</f>
        <v>70400</v>
      </c>
      <c r="M1430" s="7">
        <f>Sales_Data[[#This Row],[UnitPrice]]-Sales_Data[[#This Row],[UnitCost]]</f>
        <v>1200</v>
      </c>
      <c r="N1430" s="7">
        <f>Sales_Data[[#This Row],[Gross Revenue]]-Sales_Data[[#This Row],[Discount Amount ]]</f>
        <v>69200</v>
      </c>
      <c r="O1430" s="7">
        <f>Sales_Data[[#This Row],[OrderQuantity]] *Sales_Data[[#This Row],[UnitCost]]</f>
        <v>44000</v>
      </c>
      <c r="P1430" s="7">
        <f>Sales_Data[[#This Row],[ItemCost]] +Sales_Data[[#This Row],[ShippingCost]]</f>
        <v>44172.34</v>
      </c>
      <c r="Q1430" s="7">
        <f>Sales_Data[[#This Row],[Gross Revenue]]-Sales_Data[[#This Row],[TotalFinancialCost]]</f>
        <v>26227.660000000003</v>
      </c>
      <c r="R1430" s="7">
        <f>Sales_Data[[#This Row],[Actul Bill Amount]]-Sales_Data[[#This Row],[ShippingCost]]</f>
        <v>69027.66</v>
      </c>
      <c r="S1430">
        <v>317</v>
      </c>
      <c r="T1430">
        <v>172.34</v>
      </c>
      <c r="U1430" t="s">
        <v>17</v>
      </c>
      <c r="V1430">
        <v>2000</v>
      </c>
      <c r="W1430" t="s">
        <v>18</v>
      </c>
      <c r="X1430" t="str">
        <f t="shared" si="45"/>
        <v>Bengaluru</v>
      </c>
    </row>
    <row r="1431" spans="1:24" x14ac:dyDescent="0.4">
      <c r="A1431">
        <v>101430</v>
      </c>
      <c r="B1431" s="5">
        <v>45987.304166666669</v>
      </c>
      <c r="C1431" s="3" t="str">
        <f>TEXT(Sales_Data[[#This Row],[OrderDate]],"mmmm")</f>
        <v>November</v>
      </c>
      <c r="D1431" s="3" t="str">
        <f t="shared" si="44"/>
        <v>2025</v>
      </c>
      <c r="E1431" t="s">
        <v>42</v>
      </c>
      <c r="F1431" t="s">
        <v>24</v>
      </c>
      <c r="G1431" t="s">
        <v>15</v>
      </c>
      <c r="H1431" t="s">
        <v>32</v>
      </c>
      <c r="I1431" t="s">
        <v>100</v>
      </c>
      <c r="J1431">
        <v>92</v>
      </c>
      <c r="K1431">
        <v>3500</v>
      </c>
      <c r="L1431" s="7">
        <f>Sales_Data[[#This Row],[OrderQuantity]] *Sales_Data[[#This Row],[UnitPrice]]</f>
        <v>322000</v>
      </c>
      <c r="M1431" s="7">
        <f>Sales_Data[[#This Row],[UnitPrice]]-Sales_Data[[#This Row],[UnitCost]]</f>
        <v>1300</v>
      </c>
      <c r="N1431" s="7">
        <f>Sales_Data[[#This Row],[Gross Revenue]]-Sales_Data[[#This Row],[Discount Amount ]]</f>
        <v>320700</v>
      </c>
      <c r="O1431" s="7">
        <f>Sales_Data[[#This Row],[OrderQuantity]] *Sales_Data[[#This Row],[UnitCost]]</f>
        <v>202400</v>
      </c>
      <c r="P1431" s="7">
        <f>Sales_Data[[#This Row],[ItemCost]] +Sales_Data[[#This Row],[ShippingCost]]</f>
        <v>202754.95</v>
      </c>
      <c r="Q1431" s="7">
        <f>Sales_Data[[#This Row],[Gross Revenue]]-Sales_Data[[#This Row],[TotalFinancialCost]]</f>
        <v>119245.04999999999</v>
      </c>
      <c r="R1431" s="7">
        <f>Sales_Data[[#This Row],[Actul Bill Amount]]-Sales_Data[[#This Row],[ShippingCost]]</f>
        <v>320345.05</v>
      </c>
      <c r="S1431">
        <v>337</v>
      </c>
      <c r="T1431">
        <v>354.95</v>
      </c>
      <c r="U1431" t="s">
        <v>59</v>
      </c>
      <c r="V1431">
        <v>2200</v>
      </c>
      <c r="W1431" t="s">
        <v>33</v>
      </c>
      <c r="X1431" t="str">
        <f t="shared" si="45"/>
        <v>Delhi</v>
      </c>
    </row>
    <row r="1432" spans="1:24" x14ac:dyDescent="0.4">
      <c r="A1432">
        <v>101431</v>
      </c>
      <c r="B1432" s="5">
        <v>45714.277777777781</v>
      </c>
      <c r="C1432" s="3" t="str">
        <f>TEXT(Sales_Data[[#This Row],[OrderDate]],"mmmm")</f>
        <v>February</v>
      </c>
      <c r="D1432" s="3" t="str">
        <f t="shared" si="44"/>
        <v>2025</v>
      </c>
      <c r="E1432" t="s">
        <v>13</v>
      </c>
      <c r="F1432" t="s">
        <v>40</v>
      </c>
      <c r="G1432" t="s">
        <v>31</v>
      </c>
      <c r="H1432" t="s">
        <v>16</v>
      </c>
      <c r="I1432" t="s">
        <v>100</v>
      </c>
      <c r="J1432">
        <v>46</v>
      </c>
      <c r="K1432">
        <v>1500</v>
      </c>
      <c r="L1432" s="7">
        <f>Sales_Data[[#This Row],[OrderQuantity]] *Sales_Data[[#This Row],[UnitPrice]]</f>
        <v>69000</v>
      </c>
      <c r="M1432" s="7">
        <f>Sales_Data[[#This Row],[UnitPrice]]-Sales_Data[[#This Row],[UnitCost]]</f>
        <v>700</v>
      </c>
      <c r="N1432" s="7">
        <f>Sales_Data[[#This Row],[Gross Revenue]]-Sales_Data[[#This Row],[Discount Amount ]]</f>
        <v>68300</v>
      </c>
      <c r="O1432" s="7">
        <f>Sales_Data[[#This Row],[OrderQuantity]] *Sales_Data[[#This Row],[UnitCost]]</f>
        <v>36800</v>
      </c>
      <c r="P1432" s="7">
        <f>Sales_Data[[#This Row],[ItemCost]] +Sales_Data[[#This Row],[ShippingCost]]</f>
        <v>37446.83</v>
      </c>
      <c r="Q1432" s="7">
        <f>Sales_Data[[#This Row],[Gross Revenue]]-Sales_Data[[#This Row],[TotalFinancialCost]]</f>
        <v>31553.17</v>
      </c>
      <c r="R1432" s="7">
        <f>Sales_Data[[#This Row],[Actul Bill Amount]]-Sales_Data[[#This Row],[ShippingCost]]</f>
        <v>67653.17</v>
      </c>
      <c r="S1432">
        <v>532</v>
      </c>
      <c r="T1432">
        <v>646.83000000000004</v>
      </c>
      <c r="U1432" t="s">
        <v>52</v>
      </c>
      <c r="V1432">
        <v>800</v>
      </c>
      <c r="W1432" t="s">
        <v>18</v>
      </c>
      <c r="X1432" t="str">
        <f t="shared" si="45"/>
        <v>Bengaluru</v>
      </c>
    </row>
    <row r="1433" spans="1:24" x14ac:dyDescent="0.4">
      <c r="A1433">
        <v>101432</v>
      </c>
      <c r="B1433" s="5">
        <v>45968.768055555556</v>
      </c>
      <c r="C1433" s="3" t="str">
        <f>TEXT(Sales_Data[[#This Row],[OrderDate]],"mmmm")</f>
        <v>November</v>
      </c>
      <c r="D1433" s="3" t="str">
        <f t="shared" si="44"/>
        <v>2025</v>
      </c>
      <c r="E1433" t="s">
        <v>50</v>
      </c>
      <c r="F1433" t="s">
        <v>35</v>
      </c>
      <c r="G1433" t="s">
        <v>15</v>
      </c>
      <c r="H1433" t="s">
        <v>37</v>
      </c>
      <c r="I1433" t="s">
        <v>100</v>
      </c>
      <c r="J1433">
        <v>98</v>
      </c>
      <c r="K1433">
        <v>12000</v>
      </c>
      <c r="L1433" s="7">
        <f>Sales_Data[[#This Row],[OrderQuantity]] *Sales_Data[[#This Row],[UnitPrice]]</f>
        <v>1176000</v>
      </c>
      <c r="M1433" s="7">
        <f>Sales_Data[[#This Row],[UnitPrice]]-Sales_Data[[#This Row],[UnitCost]]</f>
        <v>4000</v>
      </c>
      <c r="N1433" s="7">
        <f>Sales_Data[[#This Row],[Gross Revenue]]-Sales_Data[[#This Row],[Discount Amount ]]</f>
        <v>1172000</v>
      </c>
      <c r="O1433" s="7">
        <f>Sales_Data[[#This Row],[OrderQuantity]] *Sales_Data[[#This Row],[UnitCost]]</f>
        <v>784000</v>
      </c>
      <c r="P1433" s="7">
        <f>Sales_Data[[#This Row],[ItemCost]] +Sales_Data[[#This Row],[ShippingCost]]</f>
        <v>786053.76</v>
      </c>
      <c r="Q1433" s="7">
        <f>Sales_Data[[#This Row],[Gross Revenue]]-Sales_Data[[#This Row],[TotalFinancialCost]]</f>
        <v>389946.24</v>
      </c>
      <c r="R1433" s="7">
        <f>Sales_Data[[#This Row],[Actul Bill Amount]]-Sales_Data[[#This Row],[ShippingCost]]</f>
        <v>1169946.24</v>
      </c>
      <c r="S1433">
        <v>558</v>
      </c>
      <c r="T1433">
        <v>2053.7600000000002</v>
      </c>
      <c r="U1433" t="s">
        <v>36</v>
      </c>
      <c r="V1433">
        <v>8000</v>
      </c>
      <c r="W1433" t="s">
        <v>38</v>
      </c>
      <c r="X1433" t="str">
        <f t="shared" si="45"/>
        <v>Kolkata</v>
      </c>
    </row>
    <row r="1434" spans="1:24" x14ac:dyDescent="0.4">
      <c r="A1434">
        <v>101433</v>
      </c>
      <c r="B1434" s="5">
        <v>45960.845833333333</v>
      </c>
      <c r="C1434" s="3" t="str">
        <f>TEXT(Sales_Data[[#This Row],[OrderDate]],"mmmm")</f>
        <v>October</v>
      </c>
      <c r="D1434" s="3" t="str">
        <f t="shared" si="44"/>
        <v>2025</v>
      </c>
      <c r="E1434" t="s">
        <v>48</v>
      </c>
      <c r="F1434" t="s">
        <v>24</v>
      </c>
      <c r="G1434" t="s">
        <v>15</v>
      </c>
      <c r="H1434" t="s">
        <v>16</v>
      </c>
      <c r="I1434" t="s">
        <v>100</v>
      </c>
      <c r="J1434">
        <v>23</v>
      </c>
      <c r="K1434">
        <v>45000</v>
      </c>
      <c r="L1434" s="7">
        <f>Sales_Data[[#This Row],[OrderQuantity]] *Sales_Data[[#This Row],[UnitPrice]]</f>
        <v>1035000</v>
      </c>
      <c r="M1434" s="7">
        <f>Sales_Data[[#This Row],[UnitPrice]]-Sales_Data[[#This Row],[UnitCost]]</f>
        <v>13000</v>
      </c>
      <c r="N1434" s="7">
        <f>Sales_Data[[#This Row],[Gross Revenue]]-Sales_Data[[#This Row],[Discount Amount ]]</f>
        <v>1022000</v>
      </c>
      <c r="O1434" s="7">
        <f>Sales_Data[[#This Row],[OrderQuantity]] *Sales_Data[[#This Row],[UnitCost]]</f>
        <v>736000</v>
      </c>
      <c r="P1434" s="7">
        <f>Sales_Data[[#This Row],[ItemCost]] +Sales_Data[[#This Row],[ShippingCost]]</f>
        <v>736800.04</v>
      </c>
      <c r="Q1434" s="7">
        <f>Sales_Data[[#This Row],[Gross Revenue]]-Sales_Data[[#This Row],[TotalFinancialCost]]</f>
        <v>298199.95999999996</v>
      </c>
      <c r="R1434" s="7">
        <f>Sales_Data[[#This Row],[Actul Bill Amount]]-Sales_Data[[#This Row],[ShippingCost]]</f>
        <v>1021199.96</v>
      </c>
      <c r="S1434">
        <v>395</v>
      </c>
      <c r="T1434">
        <v>800.04</v>
      </c>
      <c r="U1434" t="s">
        <v>26</v>
      </c>
      <c r="V1434">
        <v>32000</v>
      </c>
      <c r="W1434" t="s">
        <v>18</v>
      </c>
      <c r="X1434" t="str">
        <f t="shared" si="45"/>
        <v>Bengaluru</v>
      </c>
    </row>
    <row r="1435" spans="1:24" x14ac:dyDescent="0.4">
      <c r="A1435">
        <v>101434</v>
      </c>
      <c r="B1435" s="5">
        <v>45669.759027777778</v>
      </c>
      <c r="C1435" s="3" t="str">
        <f>TEXT(Sales_Data[[#This Row],[OrderDate]],"mmmm")</f>
        <v>January</v>
      </c>
      <c r="D1435" s="3" t="str">
        <f t="shared" si="44"/>
        <v>2025</v>
      </c>
      <c r="E1435" t="s">
        <v>23</v>
      </c>
      <c r="F1435" t="s">
        <v>14</v>
      </c>
      <c r="G1435" t="s">
        <v>29</v>
      </c>
      <c r="H1435" t="s">
        <v>20</v>
      </c>
      <c r="I1435" t="s">
        <v>100</v>
      </c>
      <c r="J1435">
        <v>24</v>
      </c>
      <c r="K1435">
        <v>6500</v>
      </c>
      <c r="L1435" s="7">
        <f>Sales_Data[[#This Row],[OrderQuantity]] *Sales_Data[[#This Row],[UnitPrice]]</f>
        <v>156000</v>
      </c>
      <c r="M1435" s="7">
        <f>Sales_Data[[#This Row],[UnitPrice]]-Sales_Data[[#This Row],[UnitCost]]</f>
        <v>2300</v>
      </c>
      <c r="N1435" s="7">
        <f>Sales_Data[[#This Row],[Gross Revenue]]-Sales_Data[[#This Row],[Discount Amount ]]</f>
        <v>153700</v>
      </c>
      <c r="O1435" s="7">
        <f>Sales_Data[[#This Row],[OrderQuantity]] *Sales_Data[[#This Row],[UnitCost]]</f>
        <v>100800</v>
      </c>
      <c r="P1435" s="7">
        <f>Sales_Data[[#This Row],[ItemCost]] +Sales_Data[[#This Row],[ShippingCost]]</f>
        <v>101196.92</v>
      </c>
      <c r="Q1435" s="7">
        <f>Sales_Data[[#This Row],[Gross Revenue]]-Sales_Data[[#This Row],[TotalFinancialCost]]</f>
        <v>54803.08</v>
      </c>
      <c r="R1435" s="7">
        <f>Sales_Data[[#This Row],[Actul Bill Amount]]-Sales_Data[[#This Row],[ShippingCost]]</f>
        <v>153303.07999999999</v>
      </c>
      <c r="S1435">
        <v>842</v>
      </c>
      <c r="T1435">
        <v>396.92</v>
      </c>
      <c r="U1435" t="s">
        <v>21</v>
      </c>
      <c r="V1435">
        <v>4200</v>
      </c>
      <c r="W1435" t="s">
        <v>22</v>
      </c>
      <c r="X1435" t="str">
        <f t="shared" si="45"/>
        <v>Nagpur</v>
      </c>
    </row>
    <row r="1436" spans="1:24" x14ac:dyDescent="0.4">
      <c r="A1436">
        <v>101435</v>
      </c>
      <c r="B1436" s="5">
        <v>45975.45416666667</v>
      </c>
      <c r="C1436" s="3" t="str">
        <f>TEXT(Sales_Data[[#This Row],[OrderDate]],"mmmm")</f>
        <v>November</v>
      </c>
      <c r="D1436" s="3" t="str">
        <f t="shared" si="44"/>
        <v>2025</v>
      </c>
      <c r="E1436" t="s">
        <v>34</v>
      </c>
      <c r="F1436" t="s">
        <v>14</v>
      </c>
      <c r="G1436" t="s">
        <v>31</v>
      </c>
      <c r="H1436" t="s">
        <v>32</v>
      </c>
      <c r="I1436" t="s">
        <v>100</v>
      </c>
      <c r="J1436">
        <v>92</v>
      </c>
      <c r="K1436">
        <v>3200</v>
      </c>
      <c r="L1436" s="7">
        <f>Sales_Data[[#This Row],[OrderQuantity]] *Sales_Data[[#This Row],[UnitPrice]]</f>
        <v>294400</v>
      </c>
      <c r="M1436" s="7">
        <f>Sales_Data[[#This Row],[UnitPrice]]-Sales_Data[[#This Row],[UnitCost]]</f>
        <v>1200</v>
      </c>
      <c r="N1436" s="7">
        <f>Sales_Data[[#This Row],[Gross Revenue]]-Sales_Data[[#This Row],[Discount Amount ]]</f>
        <v>293200</v>
      </c>
      <c r="O1436" s="7">
        <f>Sales_Data[[#This Row],[OrderQuantity]] *Sales_Data[[#This Row],[UnitCost]]</f>
        <v>184000</v>
      </c>
      <c r="P1436" s="7">
        <f>Sales_Data[[#This Row],[ItemCost]] +Sales_Data[[#This Row],[ShippingCost]]</f>
        <v>185847.21</v>
      </c>
      <c r="Q1436" s="7">
        <f>Sales_Data[[#This Row],[Gross Revenue]]-Sales_Data[[#This Row],[TotalFinancialCost]]</f>
        <v>108552.79000000001</v>
      </c>
      <c r="R1436" s="7">
        <f>Sales_Data[[#This Row],[Actul Bill Amount]]-Sales_Data[[#This Row],[ShippingCost]]</f>
        <v>291352.78999999998</v>
      </c>
      <c r="S1436">
        <v>401</v>
      </c>
      <c r="T1436">
        <v>1847.21</v>
      </c>
      <c r="U1436" t="s">
        <v>17</v>
      </c>
      <c r="V1436">
        <v>2000</v>
      </c>
      <c r="W1436" t="s">
        <v>33</v>
      </c>
      <c r="X1436" t="str">
        <f t="shared" si="45"/>
        <v>Delhi</v>
      </c>
    </row>
    <row r="1437" spans="1:24" x14ac:dyDescent="0.4">
      <c r="A1437">
        <v>101436</v>
      </c>
      <c r="B1437" s="5">
        <v>45737.418749999997</v>
      </c>
      <c r="C1437" s="3" t="str">
        <f>TEXT(Sales_Data[[#This Row],[OrderDate]],"mmmm")</f>
        <v>March</v>
      </c>
      <c r="D1437" s="3" t="str">
        <f t="shared" si="44"/>
        <v>2025</v>
      </c>
      <c r="E1437" t="s">
        <v>45</v>
      </c>
      <c r="F1437" t="s">
        <v>46</v>
      </c>
      <c r="G1437" t="s">
        <v>29</v>
      </c>
      <c r="H1437" t="s">
        <v>20</v>
      </c>
      <c r="I1437" t="s">
        <v>100</v>
      </c>
      <c r="J1437">
        <v>90</v>
      </c>
      <c r="K1437">
        <v>15000</v>
      </c>
      <c r="L1437" s="7">
        <f>Sales_Data[[#This Row],[OrderQuantity]] *Sales_Data[[#This Row],[UnitPrice]]</f>
        <v>1350000</v>
      </c>
      <c r="M1437" s="7">
        <f>Sales_Data[[#This Row],[UnitPrice]]-Sales_Data[[#This Row],[UnitCost]]</f>
        <v>5500</v>
      </c>
      <c r="N1437" s="7">
        <f>Sales_Data[[#This Row],[Gross Revenue]]-Sales_Data[[#This Row],[Discount Amount ]]</f>
        <v>1344500</v>
      </c>
      <c r="O1437" s="7">
        <f>Sales_Data[[#This Row],[OrderQuantity]] *Sales_Data[[#This Row],[UnitCost]]</f>
        <v>855000</v>
      </c>
      <c r="P1437" s="7">
        <f>Sales_Data[[#This Row],[ItemCost]] +Sales_Data[[#This Row],[ShippingCost]]</f>
        <v>855614.44</v>
      </c>
      <c r="Q1437" s="7">
        <f>Sales_Data[[#This Row],[Gross Revenue]]-Sales_Data[[#This Row],[TotalFinancialCost]]</f>
        <v>494385.56000000006</v>
      </c>
      <c r="R1437" s="7">
        <f>Sales_Data[[#This Row],[Actul Bill Amount]]-Sales_Data[[#This Row],[ShippingCost]]</f>
        <v>1343885.56</v>
      </c>
      <c r="S1437">
        <v>665</v>
      </c>
      <c r="T1437">
        <v>614.44000000000005</v>
      </c>
      <c r="U1437" t="s">
        <v>53</v>
      </c>
      <c r="V1437">
        <v>9500</v>
      </c>
      <c r="W1437" t="s">
        <v>22</v>
      </c>
      <c r="X1437" t="str">
        <f t="shared" si="45"/>
        <v>Nagpur</v>
      </c>
    </row>
    <row r="1438" spans="1:24" x14ac:dyDescent="0.4">
      <c r="A1438">
        <v>101437</v>
      </c>
      <c r="B1438" s="5">
        <v>45873.852083333331</v>
      </c>
      <c r="C1438" s="3" t="str">
        <f>TEXT(Sales_Data[[#This Row],[OrderDate]],"mmmm")</f>
        <v>August</v>
      </c>
      <c r="D1438" s="3" t="str">
        <f t="shared" si="44"/>
        <v>2025</v>
      </c>
      <c r="E1438" t="s">
        <v>48</v>
      </c>
      <c r="F1438" t="s">
        <v>28</v>
      </c>
      <c r="G1438" t="s">
        <v>15</v>
      </c>
      <c r="H1438" t="s">
        <v>16</v>
      </c>
      <c r="I1438" t="s">
        <v>100</v>
      </c>
      <c r="J1438">
        <v>18</v>
      </c>
      <c r="K1438">
        <v>450</v>
      </c>
      <c r="L1438" s="7">
        <f>Sales_Data[[#This Row],[OrderQuantity]] *Sales_Data[[#This Row],[UnitPrice]]</f>
        <v>8100</v>
      </c>
      <c r="M1438" s="7">
        <f>Sales_Data[[#This Row],[UnitPrice]]-Sales_Data[[#This Row],[UnitCost]]</f>
        <v>250</v>
      </c>
      <c r="N1438" s="7">
        <f>Sales_Data[[#This Row],[Gross Revenue]]-Sales_Data[[#This Row],[Discount Amount ]]</f>
        <v>7850</v>
      </c>
      <c r="O1438" s="7">
        <f>Sales_Data[[#This Row],[OrderQuantity]] *Sales_Data[[#This Row],[UnitCost]]</f>
        <v>3600</v>
      </c>
      <c r="P1438" s="7">
        <f>Sales_Data[[#This Row],[ItemCost]] +Sales_Data[[#This Row],[ShippingCost]]</f>
        <v>4711.17</v>
      </c>
      <c r="Q1438" s="7">
        <f>Sales_Data[[#This Row],[Gross Revenue]]-Sales_Data[[#This Row],[TotalFinancialCost]]</f>
        <v>3388.83</v>
      </c>
      <c r="R1438" s="7">
        <f>Sales_Data[[#This Row],[Actul Bill Amount]]-Sales_Data[[#This Row],[ShippingCost]]</f>
        <v>6738.83</v>
      </c>
      <c r="S1438">
        <v>631</v>
      </c>
      <c r="T1438">
        <v>1111.17</v>
      </c>
      <c r="U1438" t="s">
        <v>30</v>
      </c>
      <c r="V1438">
        <v>200</v>
      </c>
      <c r="W1438" t="s">
        <v>18</v>
      </c>
      <c r="X1438" t="str">
        <f t="shared" si="45"/>
        <v>Bengaluru</v>
      </c>
    </row>
    <row r="1439" spans="1:24" x14ac:dyDescent="0.4">
      <c r="A1439">
        <v>101438</v>
      </c>
      <c r="B1439" s="5">
        <v>45996.755555555559</v>
      </c>
      <c r="C1439" s="3" t="str">
        <f>TEXT(Sales_Data[[#This Row],[OrderDate]],"mmmm")</f>
        <v>December</v>
      </c>
      <c r="D1439" s="3" t="str">
        <f t="shared" si="44"/>
        <v>2025</v>
      </c>
      <c r="E1439" t="s">
        <v>13</v>
      </c>
      <c r="F1439" t="s">
        <v>35</v>
      </c>
      <c r="G1439" t="s">
        <v>15</v>
      </c>
      <c r="H1439" t="s">
        <v>37</v>
      </c>
      <c r="I1439" t="s">
        <v>100</v>
      </c>
      <c r="J1439">
        <v>13</v>
      </c>
      <c r="K1439">
        <v>12000</v>
      </c>
      <c r="L1439" s="7">
        <f>Sales_Data[[#This Row],[OrderQuantity]] *Sales_Data[[#This Row],[UnitPrice]]</f>
        <v>156000</v>
      </c>
      <c r="M1439" s="7">
        <f>Sales_Data[[#This Row],[UnitPrice]]-Sales_Data[[#This Row],[UnitCost]]</f>
        <v>4000</v>
      </c>
      <c r="N1439" s="7">
        <f>Sales_Data[[#This Row],[Gross Revenue]]-Sales_Data[[#This Row],[Discount Amount ]]</f>
        <v>152000</v>
      </c>
      <c r="O1439" s="7">
        <f>Sales_Data[[#This Row],[OrderQuantity]] *Sales_Data[[#This Row],[UnitCost]]</f>
        <v>104000</v>
      </c>
      <c r="P1439" s="7">
        <f>Sales_Data[[#This Row],[ItemCost]] +Sales_Data[[#This Row],[ShippingCost]]</f>
        <v>104591.47</v>
      </c>
      <c r="Q1439" s="7">
        <f>Sales_Data[[#This Row],[Gross Revenue]]-Sales_Data[[#This Row],[TotalFinancialCost]]</f>
        <v>51408.53</v>
      </c>
      <c r="R1439" s="7">
        <f>Sales_Data[[#This Row],[Actul Bill Amount]]-Sales_Data[[#This Row],[ShippingCost]]</f>
        <v>151408.53</v>
      </c>
      <c r="S1439">
        <v>938</v>
      </c>
      <c r="T1439">
        <v>591.47</v>
      </c>
      <c r="U1439" t="s">
        <v>36</v>
      </c>
      <c r="V1439">
        <v>8000</v>
      </c>
      <c r="W1439" t="s">
        <v>38</v>
      </c>
      <c r="X1439" t="str">
        <f t="shared" si="45"/>
        <v>Kolkata</v>
      </c>
    </row>
    <row r="1440" spans="1:24" x14ac:dyDescent="0.4">
      <c r="A1440">
        <v>101439</v>
      </c>
      <c r="B1440" s="5">
        <v>45921.439583333333</v>
      </c>
      <c r="C1440" s="3" t="str">
        <f>TEXT(Sales_Data[[#This Row],[OrderDate]],"mmmm")</f>
        <v>September</v>
      </c>
      <c r="D1440" s="3" t="str">
        <f t="shared" si="44"/>
        <v>2025</v>
      </c>
      <c r="E1440" t="s">
        <v>50</v>
      </c>
      <c r="F1440" t="s">
        <v>46</v>
      </c>
      <c r="G1440" t="s">
        <v>29</v>
      </c>
      <c r="H1440" t="s">
        <v>37</v>
      </c>
      <c r="I1440" t="s">
        <v>100</v>
      </c>
      <c r="J1440">
        <v>61</v>
      </c>
      <c r="K1440">
        <v>4500</v>
      </c>
      <c r="L1440" s="7">
        <f>Sales_Data[[#This Row],[OrderQuantity]] *Sales_Data[[#This Row],[UnitPrice]]</f>
        <v>274500</v>
      </c>
      <c r="M1440" s="7">
        <f>Sales_Data[[#This Row],[UnitPrice]]-Sales_Data[[#This Row],[UnitCost]]</f>
        <v>1700</v>
      </c>
      <c r="N1440" s="7">
        <f>Sales_Data[[#This Row],[Gross Revenue]]-Sales_Data[[#This Row],[Discount Amount ]]</f>
        <v>272800</v>
      </c>
      <c r="O1440" s="7">
        <f>Sales_Data[[#This Row],[OrderQuantity]] *Sales_Data[[#This Row],[UnitCost]]</f>
        <v>170800</v>
      </c>
      <c r="P1440" s="7">
        <f>Sales_Data[[#This Row],[ItemCost]] +Sales_Data[[#This Row],[ShippingCost]]</f>
        <v>171678.44</v>
      </c>
      <c r="Q1440" s="7">
        <f>Sales_Data[[#This Row],[Gross Revenue]]-Sales_Data[[#This Row],[TotalFinancialCost]]</f>
        <v>102821.56</v>
      </c>
      <c r="R1440" s="7">
        <f>Sales_Data[[#This Row],[Actul Bill Amount]]-Sales_Data[[#This Row],[ShippingCost]]</f>
        <v>271921.56</v>
      </c>
      <c r="S1440">
        <v>772</v>
      </c>
      <c r="T1440">
        <v>878.44</v>
      </c>
      <c r="U1440" t="s">
        <v>47</v>
      </c>
      <c r="V1440">
        <v>2800</v>
      </c>
      <c r="W1440" t="s">
        <v>38</v>
      </c>
      <c r="X1440" t="str">
        <f t="shared" si="45"/>
        <v>Kolkata</v>
      </c>
    </row>
    <row r="1441" spans="1:24" x14ac:dyDescent="0.4">
      <c r="A1441">
        <v>101440</v>
      </c>
      <c r="B1441" s="5">
        <v>45806.515972222223</v>
      </c>
      <c r="C1441" s="3" t="str">
        <f>TEXT(Sales_Data[[#This Row],[OrderDate]],"mmmm")</f>
        <v>May</v>
      </c>
      <c r="D1441" s="3" t="str">
        <f t="shared" si="44"/>
        <v>2025</v>
      </c>
      <c r="E1441" t="s">
        <v>42</v>
      </c>
      <c r="F1441" t="s">
        <v>35</v>
      </c>
      <c r="G1441" t="s">
        <v>29</v>
      </c>
      <c r="H1441" t="s">
        <v>20</v>
      </c>
      <c r="I1441" t="s">
        <v>100</v>
      </c>
      <c r="J1441">
        <v>41</v>
      </c>
      <c r="K1441">
        <v>12000</v>
      </c>
      <c r="L1441" s="7">
        <f>Sales_Data[[#This Row],[OrderQuantity]] *Sales_Data[[#This Row],[UnitPrice]]</f>
        <v>492000</v>
      </c>
      <c r="M1441" s="7">
        <f>Sales_Data[[#This Row],[UnitPrice]]-Sales_Data[[#This Row],[UnitCost]]</f>
        <v>4000</v>
      </c>
      <c r="N1441" s="7">
        <f>Sales_Data[[#This Row],[Gross Revenue]]-Sales_Data[[#This Row],[Discount Amount ]]</f>
        <v>488000</v>
      </c>
      <c r="O1441" s="7">
        <f>Sales_Data[[#This Row],[OrderQuantity]] *Sales_Data[[#This Row],[UnitCost]]</f>
        <v>328000</v>
      </c>
      <c r="P1441" s="7">
        <f>Sales_Data[[#This Row],[ItemCost]] +Sales_Data[[#This Row],[ShippingCost]]</f>
        <v>328749.59000000003</v>
      </c>
      <c r="Q1441" s="7">
        <f>Sales_Data[[#This Row],[Gross Revenue]]-Sales_Data[[#This Row],[TotalFinancialCost]]</f>
        <v>163250.40999999997</v>
      </c>
      <c r="R1441" s="7">
        <f>Sales_Data[[#This Row],[Actul Bill Amount]]-Sales_Data[[#This Row],[ShippingCost]]</f>
        <v>487250.41</v>
      </c>
      <c r="S1441">
        <v>846</v>
      </c>
      <c r="T1441">
        <v>749.59</v>
      </c>
      <c r="U1441" t="s">
        <v>36</v>
      </c>
      <c r="V1441">
        <v>8000</v>
      </c>
      <c r="W1441" t="s">
        <v>22</v>
      </c>
      <c r="X1441" t="str">
        <f t="shared" si="45"/>
        <v>Nagpur</v>
      </c>
    </row>
    <row r="1442" spans="1:24" x14ac:dyDescent="0.4">
      <c r="A1442">
        <v>101441</v>
      </c>
      <c r="B1442" s="5">
        <v>45738.115972222222</v>
      </c>
      <c r="C1442" s="3" t="str">
        <f>TEXT(Sales_Data[[#This Row],[OrderDate]],"mmmm")</f>
        <v>March</v>
      </c>
      <c r="D1442" s="3" t="str">
        <f t="shared" si="44"/>
        <v>2025</v>
      </c>
      <c r="E1442" t="s">
        <v>13</v>
      </c>
      <c r="F1442" t="s">
        <v>46</v>
      </c>
      <c r="G1442" t="s">
        <v>29</v>
      </c>
      <c r="H1442" t="s">
        <v>32</v>
      </c>
      <c r="I1442" t="s">
        <v>100</v>
      </c>
      <c r="J1442">
        <v>78</v>
      </c>
      <c r="K1442">
        <v>4500</v>
      </c>
      <c r="L1442" s="7">
        <f>Sales_Data[[#This Row],[OrderQuantity]] *Sales_Data[[#This Row],[UnitPrice]]</f>
        <v>351000</v>
      </c>
      <c r="M1442" s="7">
        <f>Sales_Data[[#This Row],[UnitPrice]]-Sales_Data[[#This Row],[UnitCost]]</f>
        <v>1700</v>
      </c>
      <c r="N1442" s="7">
        <f>Sales_Data[[#This Row],[Gross Revenue]]-Sales_Data[[#This Row],[Discount Amount ]]</f>
        <v>349300</v>
      </c>
      <c r="O1442" s="7">
        <f>Sales_Data[[#This Row],[OrderQuantity]] *Sales_Data[[#This Row],[UnitCost]]</f>
        <v>218400</v>
      </c>
      <c r="P1442" s="7">
        <f>Sales_Data[[#This Row],[ItemCost]] +Sales_Data[[#This Row],[ShippingCost]]</f>
        <v>218942.64</v>
      </c>
      <c r="Q1442" s="7">
        <f>Sales_Data[[#This Row],[Gross Revenue]]-Sales_Data[[#This Row],[TotalFinancialCost]]</f>
        <v>132057.35999999999</v>
      </c>
      <c r="R1442" s="7">
        <f>Sales_Data[[#This Row],[Actul Bill Amount]]-Sales_Data[[#This Row],[ShippingCost]]</f>
        <v>348757.36</v>
      </c>
      <c r="S1442">
        <v>513</v>
      </c>
      <c r="T1442">
        <v>542.64</v>
      </c>
      <c r="U1442" t="s">
        <v>47</v>
      </c>
      <c r="V1442">
        <v>2800</v>
      </c>
      <c r="W1442" t="s">
        <v>33</v>
      </c>
      <c r="X1442" t="str">
        <f t="shared" si="45"/>
        <v>Delhi</v>
      </c>
    </row>
    <row r="1443" spans="1:24" x14ac:dyDescent="0.4">
      <c r="A1443">
        <v>101442</v>
      </c>
      <c r="B1443" s="5">
        <v>45872.015972222223</v>
      </c>
      <c r="C1443" s="3" t="str">
        <f>TEXT(Sales_Data[[#This Row],[OrderDate]],"mmmm")</f>
        <v>August</v>
      </c>
      <c r="D1443" s="3" t="str">
        <f t="shared" si="44"/>
        <v>2025</v>
      </c>
      <c r="E1443" t="s">
        <v>23</v>
      </c>
      <c r="F1443" t="s">
        <v>14</v>
      </c>
      <c r="G1443" t="s">
        <v>15</v>
      </c>
      <c r="H1443" t="s">
        <v>20</v>
      </c>
      <c r="I1443" t="s">
        <v>100</v>
      </c>
      <c r="J1443">
        <v>10</v>
      </c>
      <c r="K1443">
        <v>6500</v>
      </c>
      <c r="L1443" s="7">
        <f>Sales_Data[[#This Row],[OrderQuantity]] *Sales_Data[[#This Row],[UnitPrice]]</f>
        <v>65000</v>
      </c>
      <c r="M1443" s="7">
        <f>Sales_Data[[#This Row],[UnitPrice]]-Sales_Data[[#This Row],[UnitCost]]</f>
        <v>2300</v>
      </c>
      <c r="N1443" s="7">
        <f>Sales_Data[[#This Row],[Gross Revenue]]-Sales_Data[[#This Row],[Discount Amount ]]</f>
        <v>62700</v>
      </c>
      <c r="O1443" s="7">
        <f>Sales_Data[[#This Row],[OrderQuantity]] *Sales_Data[[#This Row],[UnitCost]]</f>
        <v>42000</v>
      </c>
      <c r="P1443" s="7">
        <f>Sales_Data[[#This Row],[ItemCost]] +Sales_Data[[#This Row],[ShippingCost]]</f>
        <v>42789.63</v>
      </c>
      <c r="Q1443" s="7">
        <f>Sales_Data[[#This Row],[Gross Revenue]]-Sales_Data[[#This Row],[TotalFinancialCost]]</f>
        <v>22210.370000000003</v>
      </c>
      <c r="R1443" s="7">
        <f>Sales_Data[[#This Row],[Actul Bill Amount]]-Sales_Data[[#This Row],[ShippingCost]]</f>
        <v>61910.37</v>
      </c>
      <c r="S1443">
        <v>939</v>
      </c>
      <c r="T1443">
        <v>789.63</v>
      </c>
      <c r="U1443" t="s">
        <v>21</v>
      </c>
      <c r="V1443">
        <v>4200</v>
      </c>
      <c r="W1443" t="s">
        <v>22</v>
      </c>
      <c r="X1443" t="str">
        <f t="shared" si="45"/>
        <v>Nagpur</v>
      </c>
    </row>
    <row r="1444" spans="1:24" x14ac:dyDescent="0.4">
      <c r="A1444">
        <v>101443</v>
      </c>
      <c r="B1444" s="5">
        <v>45855.17083333333</v>
      </c>
      <c r="C1444" s="3" t="str">
        <f>TEXT(Sales_Data[[#This Row],[OrderDate]],"mmmm")</f>
        <v>July</v>
      </c>
      <c r="D1444" s="3" t="str">
        <f t="shared" si="44"/>
        <v>2025</v>
      </c>
      <c r="E1444" t="s">
        <v>39</v>
      </c>
      <c r="F1444" t="s">
        <v>24</v>
      </c>
      <c r="G1444" t="s">
        <v>15</v>
      </c>
      <c r="H1444" t="s">
        <v>37</v>
      </c>
      <c r="I1444" t="s">
        <v>100</v>
      </c>
      <c r="J1444">
        <v>32</v>
      </c>
      <c r="K1444">
        <v>45000</v>
      </c>
      <c r="L1444" s="7">
        <f>Sales_Data[[#This Row],[OrderQuantity]] *Sales_Data[[#This Row],[UnitPrice]]</f>
        <v>1440000</v>
      </c>
      <c r="M1444" s="7">
        <f>Sales_Data[[#This Row],[UnitPrice]]-Sales_Data[[#This Row],[UnitCost]]</f>
        <v>13000</v>
      </c>
      <c r="N1444" s="7">
        <f>Sales_Data[[#This Row],[Gross Revenue]]-Sales_Data[[#This Row],[Discount Amount ]]</f>
        <v>1427000</v>
      </c>
      <c r="O1444" s="7">
        <f>Sales_Data[[#This Row],[OrderQuantity]] *Sales_Data[[#This Row],[UnitCost]]</f>
        <v>1024000</v>
      </c>
      <c r="P1444" s="7">
        <f>Sales_Data[[#This Row],[ItemCost]] +Sales_Data[[#This Row],[ShippingCost]]</f>
        <v>1024686.81</v>
      </c>
      <c r="Q1444" s="7">
        <f>Sales_Data[[#This Row],[Gross Revenue]]-Sales_Data[[#This Row],[TotalFinancialCost]]</f>
        <v>415313.18999999994</v>
      </c>
      <c r="R1444" s="7">
        <f>Sales_Data[[#This Row],[Actul Bill Amount]]-Sales_Data[[#This Row],[ShippingCost]]</f>
        <v>1426313.19</v>
      </c>
      <c r="S1444">
        <v>907</v>
      </c>
      <c r="T1444">
        <v>686.81</v>
      </c>
      <c r="U1444" t="s">
        <v>26</v>
      </c>
      <c r="V1444">
        <v>32000</v>
      </c>
      <c r="W1444" t="s">
        <v>38</v>
      </c>
      <c r="X1444" t="str">
        <f t="shared" si="45"/>
        <v>Kolkata</v>
      </c>
    </row>
    <row r="1445" spans="1:24" x14ac:dyDescent="0.4">
      <c r="A1445">
        <v>101444</v>
      </c>
      <c r="B1445" s="5">
        <v>45857.120833333334</v>
      </c>
      <c r="C1445" s="3" t="str">
        <f>TEXT(Sales_Data[[#This Row],[OrderDate]],"mmmm")</f>
        <v>July</v>
      </c>
      <c r="D1445" s="3" t="str">
        <f t="shared" si="44"/>
        <v>2025</v>
      </c>
      <c r="E1445" t="s">
        <v>34</v>
      </c>
      <c r="F1445" t="s">
        <v>35</v>
      </c>
      <c r="G1445" t="s">
        <v>29</v>
      </c>
      <c r="H1445" t="s">
        <v>16</v>
      </c>
      <c r="I1445" t="s">
        <v>100</v>
      </c>
      <c r="J1445">
        <v>19</v>
      </c>
      <c r="K1445">
        <v>12000</v>
      </c>
      <c r="L1445" s="7">
        <f>Sales_Data[[#This Row],[OrderQuantity]] *Sales_Data[[#This Row],[UnitPrice]]</f>
        <v>228000</v>
      </c>
      <c r="M1445" s="7">
        <f>Sales_Data[[#This Row],[UnitPrice]]-Sales_Data[[#This Row],[UnitCost]]</f>
        <v>4000</v>
      </c>
      <c r="N1445" s="7">
        <f>Sales_Data[[#This Row],[Gross Revenue]]-Sales_Data[[#This Row],[Discount Amount ]]</f>
        <v>224000</v>
      </c>
      <c r="O1445" s="7">
        <f>Sales_Data[[#This Row],[OrderQuantity]] *Sales_Data[[#This Row],[UnitCost]]</f>
        <v>152000</v>
      </c>
      <c r="P1445" s="7">
        <f>Sales_Data[[#This Row],[ItemCost]] +Sales_Data[[#This Row],[ShippingCost]]</f>
        <v>152231.51999999999</v>
      </c>
      <c r="Q1445" s="7">
        <f>Sales_Data[[#This Row],[Gross Revenue]]-Sales_Data[[#This Row],[TotalFinancialCost]]</f>
        <v>75768.48000000001</v>
      </c>
      <c r="R1445" s="7">
        <f>Sales_Data[[#This Row],[Actul Bill Amount]]-Sales_Data[[#This Row],[ShippingCost]]</f>
        <v>223768.48</v>
      </c>
      <c r="S1445">
        <v>306</v>
      </c>
      <c r="T1445">
        <v>231.52</v>
      </c>
      <c r="U1445" t="s">
        <v>36</v>
      </c>
      <c r="V1445">
        <v>8000</v>
      </c>
      <c r="W1445" t="s">
        <v>18</v>
      </c>
      <c r="X1445" t="str">
        <f t="shared" si="45"/>
        <v>Bengaluru</v>
      </c>
    </row>
    <row r="1446" spans="1:24" x14ac:dyDescent="0.4">
      <c r="A1446">
        <v>101445</v>
      </c>
      <c r="B1446" s="5">
        <v>45682.1</v>
      </c>
      <c r="C1446" s="3" t="str">
        <f>TEXT(Sales_Data[[#This Row],[OrderDate]],"mmmm")</f>
        <v>January</v>
      </c>
      <c r="D1446" s="3" t="str">
        <f t="shared" si="44"/>
        <v>2025</v>
      </c>
      <c r="E1446" t="s">
        <v>45</v>
      </c>
      <c r="F1446" t="s">
        <v>14</v>
      </c>
      <c r="G1446" t="s">
        <v>15</v>
      </c>
      <c r="H1446" t="s">
        <v>16</v>
      </c>
      <c r="I1446" t="s">
        <v>100</v>
      </c>
      <c r="J1446">
        <v>53</v>
      </c>
      <c r="K1446">
        <v>3200</v>
      </c>
      <c r="L1446" s="7">
        <f>Sales_Data[[#This Row],[OrderQuantity]] *Sales_Data[[#This Row],[UnitPrice]]</f>
        <v>169600</v>
      </c>
      <c r="M1446" s="7">
        <f>Sales_Data[[#This Row],[UnitPrice]]-Sales_Data[[#This Row],[UnitCost]]</f>
        <v>1200</v>
      </c>
      <c r="N1446" s="7">
        <f>Sales_Data[[#This Row],[Gross Revenue]]-Sales_Data[[#This Row],[Discount Amount ]]</f>
        <v>168400</v>
      </c>
      <c r="O1446" s="7">
        <f>Sales_Data[[#This Row],[OrderQuantity]] *Sales_Data[[#This Row],[UnitCost]]</f>
        <v>106000</v>
      </c>
      <c r="P1446" s="7">
        <f>Sales_Data[[#This Row],[ItemCost]] +Sales_Data[[#This Row],[ShippingCost]]</f>
        <v>107620.75</v>
      </c>
      <c r="Q1446" s="7">
        <f>Sales_Data[[#This Row],[Gross Revenue]]-Sales_Data[[#This Row],[TotalFinancialCost]]</f>
        <v>61979.25</v>
      </c>
      <c r="R1446" s="7">
        <f>Sales_Data[[#This Row],[Actul Bill Amount]]-Sales_Data[[#This Row],[ShippingCost]]</f>
        <v>166779.25</v>
      </c>
      <c r="S1446">
        <v>817</v>
      </c>
      <c r="T1446">
        <v>1620.75</v>
      </c>
      <c r="U1446" t="s">
        <v>17</v>
      </c>
      <c r="V1446">
        <v>2000</v>
      </c>
      <c r="W1446" t="s">
        <v>18</v>
      </c>
      <c r="X1446" t="str">
        <f t="shared" si="45"/>
        <v>Bengaluru</v>
      </c>
    </row>
    <row r="1447" spans="1:24" x14ac:dyDescent="0.4">
      <c r="A1447">
        <v>101446</v>
      </c>
      <c r="B1447" s="5">
        <v>45746.493055555555</v>
      </c>
      <c r="C1447" s="3" t="str">
        <f>TEXT(Sales_Data[[#This Row],[OrderDate]],"mmmm")</f>
        <v>March</v>
      </c>
      <c r="D1447" s="3" t="str">
        <f t="shared" si="44"/>
        <v>2025</v>
      </c>
      <c r="E1447" t="s">
        <v>13</v>
      </c>
      <c r="F1447" t="s">
        <v>35</v>
      </c>
      <c r="G1447" t="s">
        <v>15</v>
      </c>
      <c r="H1447" t="s">
        <v>32</v>
      </c>
      <c r="I1447" t="s">
        <v>100</v>
      </c>
      <c r="J1447">
        <v>60</v>
      </c>
      <c r="K1447">
        <v>8500</v>
      </c>
      <c r="L1447" s="7">
        <f>Sales_Data[[#This Row],[OrderQuantity]] *Sales_Data[[#This Row],[UnitPrice]]</f>
        <v>510000</v>
      </c>
      <c r="M1447" s="7">
        <f>Sales_Data[[#This Row],[UnitPrice]]-Sales_Data[[#This Row],[UnitCost]]</f>
        <v>3000</v>
      </c>
      <c r="N1447" s="7">
        <f>Sales_Data[[#This Row],[Gross Revenue]]-Sales_Data[[#This Row],[Discount Amount ]]</f>
        <v>507000</v>
      </c>
      <c r="O1447" s="7">
        <f>Sales_Data[[#This Row],[OrderQuantity]] *Sales_Data[[#This Row],[UnitCost]]</f>
        <v>330000</v>
      </c>
      <c r="P1447" s="7">
        <f>Sales_Data[[#This Row],[ItemCost]] +Sales_Data[[#This Row],[ShippingCost]]</f>
        <v>330795.19</v>
      </c>
      <c r="Q1447" s="7">
        <f>Sales_Data[[#This Row],[Gross Revenue]]-Sales_Data[[#This Row],[TotalFinancialCost]]</f>
        <v>179204.81</v>
      </c>
      <c r="R1447" s="7">
        <f>Sales_Data[[#This Row],[Actul Bill Amount]]-Sales_Data[[#This Row],[ShippingCost]]</f>
        <v>506204.81</v>
      </c>
      <c r="S1447">
        <v>652</v>
      </c>
      <c r="T1447">
        <v>795.19</v>
      </c>
      <c r="U1447" t="s">
        <v>49</v>
      </c>
      <c r="V1447">
        <v>5500</v>
      </c>
      <c r="W1447" t="s">
        <v>33</v>
      </c>
      <c r="X1447" t="str">
        <f t="shared" si="45"/>
        <v>Delhi</v>
      </c>
    </row>
    <row r="1448" spans="1:24" x14ac:dyDescent="0.4">
      <c r="A1448">
        <v>101447</v>
      </c>
      <c r="B1448" s="5">
        <v>45925.151388888888</v>
      </c>
      <c r="C1448" s="3" t="str">
        <f>TEXT(Sales_Data[[#This Row],[OrderDate]],"mmmm")</f>
        <v>September</v>
      </c>
      <c r="D1448" s="3" t="str">
        <f t="shared" si="44"/>
        <v>2025</v>
      </c>
      <c r="E1448" t="s">
        <v>39</v>
      </c>
      <c r="F1448" t="s">
        <v>55</v>
      </c>
      <c r="G1448" t="s">
        <v>29</v>
      </c>
      <c r="H1448" t="s">
        <v>32</v>
      </c>
      <c r="I1448" t="s">
        <v>100</v>
      </c>
      <c r="J1448">
        <v>94</v>
      </c>
      <c r="K1448">
        <v>850</v>
      </c>
      <c r="L1448" s="7">
        <f>Sales_Data[[#This Row],[OrderQuantity]] *Sales_Data[[#This Row],[UnitPrice]]</f>
        <v>79900</v>
      </c>
      <c r="M1448" s="7">
        <f>Sales_Data[[#This Row],[UnitPrice]]-Sales_Data[[#This Row],[UnitCost]]</f>
        <v>300</v>
      </c>
      <c r="N1448" s="7">
        <f>Sales_Data[[#This Row],[Gross Revenue]]-Sales_Data[[#This Row],[Discount Amount ]]</f>
        <v>79600</v>
      </c>
      <c r="O1448" s="7">
        <f>Sales_Data[[#This Row],[OrderQuantity]] *Sales_Data[[#This Row],[UnitCost]]</f>
        <v>51700</v>
      </c>
      <c r="P1448" s="7">
        <f>Sales_Data[[#This Row],[ItemCost]] +Sales_Data[[#This Row],[ShippingCost]]</f>
        <v>52741.24</v>
      </c>
      <c r="Q1448" s="7">
        <f>Sales_Data[[#This Row],[Gross Revenue]]-Sales_Data[[#This Row],[TotalFinancialCost]]</f>
        <v>27158.760000000002</v>
      </c>
      <c r="R1448" s="7">
        <f>Sales_Data[[#This Row],[Actul Bill Amount]]-Sales_Data[[#This Row],[ShippingCost]]</f>
        <v>78558.759999999995</v>
      </c>
      <c r="S1448">
        <v>400</v>
      </c>
      <c r="T1448">
        <v>1041.24</v>
      </c>
      <c r="U1448" t="s">
        <v>56</v>
      </c>
      <c r="V1448">
        <v>550</v>
      </c>
      <c r="W1448" t="s">
        <v>33</v>
      </c>
      <c r="X1448" t="str">
        <f t="shared" si="45"/>
        <v>Delhi</v>
      </c>
    </row>
    <row r="1449" spans="1:24" x14ac:dyDescent="0.4">
      <c r="A1449">
        <v>101448</v>
      </c>
      <c r="B1449" s="5">
        <v>45800.732638888891</v>
      </c>
      <c r="C1449" s="3" t="str">
        <f>TEXT(Sales_Data[[#This Row],[OrderDate]],"mmmm")</f>
        <v>May</v>
      </c>
      <c r="D1449" s="3" t="str">
        <f t="shared" si="44"/>
        <v>2025</v>
      </c>
      <c r="E1449" t="s">
        <v>45</v>
      </c>
      <c r="F1449" t="s">
        <v>14</v>
      </c>
      <c r="G1449" t="s">
        <v>29</v>
      </c>
      <c r="H1449" t="s">
        <v>32</v>
      </c>
      <c r="I1449" t="s">
        <v>100</v>
      </c>
      <c r="J1449">
        <v>77</v>
      </c>
      <c r="K1449">
        <v>6500</v>
      </c>
      <c r="L1449" s="7">
        <f>Sales_Data[[#This Row],[OrderQuantity]] *Sales_Data[[#This Row],[UnitPrice]]</f>
        <v>500500</v>
      </c>
      <c r="M1449" s="7">
        <f>Sales_Data[[#This Row],[UnitPrice]]-Sales_Data[[#This Row],[UnitCost]]</f>
        <v>2300</v>
      </c>
      <c r="N1449" s="7">
        <f>Sales_Data[[#This Row],[Gross Revenue]]-Sales_Data[[#This Row],[Discount Amount ]]</f>
        <v>498200</v>
      </c>
      <c r="O1449" s="7">
        <f>Sales_Data[[#This Row],[OrderQuantity]] *Sales_Data[[#This Row],[UnitCost]]</f>
        <v>323400</v>
      </c>
      <c r="P1449" s="7">
        <f>Sales_Data[[#This Row],[ItemCost]] +Sales_Data[[#This Row],[ShippingCost]]</f>
        <v>324282.31</v>
      </c>
      <c r="Q1449" s="7">
        <f>Sales_Data[[#This Row],[Gross Revenue]]-Sales_Data[[#This Row],[TotalFinancialCost]]</f>
        <v>176217.69</v>
      </c>
      <c r="R1449" s="7">
        <f>Sales_Data[[#This Row],[Actul Bill Amount]]-Sales_Data[[#This Row],[ShippingCost]]</f>
        <v>497317.69</v>
      </c>
      <c r="S1449">
        <v>407</v>
      </c>
      <c r="T1449">
        <v>882.31</v>
      </c>
      <c r="U1449" t="s">
        <v>21</v>
      </c>
      <c r="V1449">
        <v>4200</v>
      </c>
      <c r="W1449" t="s">
        <v>33</v>
      </c>
      <c r="X1449" t="str">
        <f t="shared" si="45"/>
        <v>Delhi</v>
      </c>
    </row>
    <row r="1450" spans="1:24" x14ac:dyDescent="0.4">
      <c r="A1450">
        <v>101449</v>
      </c>
      <c r="B1450" s="5">
        <v>45716.743750000001</v>
      </c>
      <c r="C1450" s="3" t="str">
        <f>TEXT(Sales_Data[[#This Row],[OrderDate]],"mmmm")</f>
        <v>February</v>
      </c>
      <c r="D1450" s="3" t="str">
        <f t="shared" si="44"/>
        <v>2025</v>
      </c>
      <c r="E1450" t="s">
        <v>19</v>
      </c>
      <c r="F1450" t="s">
        <v>24</v>
      </c>
      <c r="G1450" t="s">
        <v>31</v>
      </c>
      <c r="H1450" t="s">
        <v>25</v>
      </c>
      <c r="I1450" t="s">
        <v>100</v>
      </c>
      <c r="J1450">
        <v>41</v>
      </c>
      <c r="K1450">
        <v>45000</v>
      </c>
      <c r="L1450" s="7">
        <f>Sales_Data[[#This Row],[OrderQuantity]] *Sales_Data[[#This Row],[UnitPrice]]</f>
        <v>1845000</v>
      </c>
      <c r="M1450" s="7">
        <f>Sales_Data[[#This Row],[UnitPrice]]-Sales_Data[[#This Row],[UnitCost]]</f>
        <v>13000</v>
      </c>
      <c r="N1450" s="7">
        <f>Sales_Data[[#This Row],[Gross Revenue]]-Sales_Data[[#This Row],[Discount Amount ]]</f>
        <v>1832000</v>
      </c>
      <c r="O1450" s="7">
        <f>Sales_Data[[#This Row],[OrderQuantity]] *Sales_Data[[#This Row],[UnitCost]]</f>
        <v>1312000</v>
      </c>
      <c r="P1450" s="7">
        <f>Sales_Data[[#This Row],[ItemCost]] +Sales_Data[[#This Row],[ShippingCost]]</f>
        <v>1312441.98</v>
      </c>
      <c r="Q1450" s="7">
        <f>Sales_Data[[#This Row],[Gross Revenue]]-Sales_Data[[#This Row],[TotalFinancialCost]]</f>
        <v>532558.02</v>
      </c>
      <c r="R1450" s="7">
        <f>Sales_Data[[#This Row],[Actul Bill Amount]]-Sales_Data[[#This Row],[ShippingCost]]</f>
        <v>1831558.02</v>
      </c>
      <c r="S1450">
        <v>405</v>
      </c>
      <c r="T1450">
        <v>441.98</v>
      </c>
      <c r="U1450" t="s">
        <v>26</v>
      </c>
      <c r="V1450">
        <v>32000</v>
      </c>
      <c r="W1450" t="s">
        <v>27</v>
      </c>
      <c r="X1450" t="str">
        <f t="shared" si="45"/>
        <v>Mumbai</v>
      </c>
    </row>
    <row r="1451" spans="1:24" x14ac:dyDescent="0.4">
      <c r="A1451">
        <v>101450</v>
      </c>
      <c r="B1451" s="5">
        <v>46022.970138888886</v>
      </c>
      <c r="C1451" s="3" t="str">
        <f>TEXT(Sales_Data[[#This Row],[OrderDate]],"mmmm")</f>
        <v>December</v>
      </c>
      <c r="D1451" s="3" t="str">
        <f t="shared" si="44"/>
        <v>2025</v>
      </c>
      <c r="E1451" t="s">
        <v>50</v>
      </c>
      <c r="F1451" t="s">
        <v>46</v>
      </c>
      <c r="G1451" t="s">
        <v>29</v>
      </c>
      <c r="H1451" t="s">
        <v>20</v>
      </c>
      <c r="I1451" t="s">
        <v>100</v>
      </c>
      <c r="J1451">
        <v>86</v>
      </c>
      <c r="K1451">
        <v>15000</v>
      </c>
      <c r="L1451" s="7">
        <f>Sales_Data[[#This Row],[OrderQuantity]] *Sales_Data[[#This Row],[UnitPrice]]</f>
        <v>1290000</v>
      </c>
      <c r="M1451" s="7">
        <f>Sales_Data[[#This Row],[UnitPrice]]-Sales_Data[[#This Row],[UnitCost]]</f>
        <v>5500</v>
      </c>
      <c r="N1451" s="7">
        <f>Sales_Data[[#This Row],[Gross Revenue]]-Sales_Data[[#This Row],[Discount Amount ]]</f>
        <v>1284500</v>
      </c>
      <c r="O1451" s="7">
        <f>Sales_Data[[#This Row],[OrderQuantity]] *Sales_Data[[#This Row],[UnitCost]]</f>
        <v>817000</v>
      </c>
      <c r="P1451" s="7">
        <f>Sales_Data[[#This Row],[ItemCost]] +Sales_Data[[#This Row],[ShippingCost]]</f>
        <v>817917.18</v>
      </c>
      <c r="Q1451" s="7">
        <f>Sales_Data[[#This Row],[Gross Revenue]]-Sales_Data[[#This Row],[TotalFinancialCost]]</f>
        <v>472082.81999999995</v>
      </c>
      <c r="R1451" s="7">
        <f>Sales_Data[[#This Row],[Actul Bill Amount]]-Sales_Data[[#This Row],[ShippingCost]]</f>
        <v>1283582.82</v>
      </c>
      <c r="S1451">
        <v>622</v>
      </c>
      <c r="T1451">
        <v>917.18</v>
      </c>
      <c r="U1451" t="s">
        <v>53</v>
      </c>
      <c r="V1451">
        <v>9500</v>
      </c>
      <c r="W1451" t="s">
        <v>22</v>
      </c>
      <c r="X1451" t="str">
        <f t="shared" si="45"/>
        <v>Nagpur</v>
      </c>
    </row>
    <row r="1452" spans="1:24" x14ac:dyDescent="0.4">
      <c r="A1452">
        <v>101451</v>
      </c>
      <c r="B1452" s="5">
        <v>45683.790972222225</v>
      </c>
      <c r="C1452" s="3" t="str">
        <f>TEXT(Sales_Data[[#This Row],[OrderDate]],"mmmm")</f>
        <v>January</v>
      </c>
      <c r="D1452" s="3" t="str">
        <f t="shared" si="44"/>
        <v>2025</v>
      </c>
      <c r="E1452" t="s">
        <v>45</v>
      </c>
      <c r="F1452" t="s">
        <v>14</v>
      </c>
      <c r="G1452" t="s">
        <v>31</v>
      </c>
      <c r="H1452" t="s">
        <v>16</v>
      </c>
      <c r="I1452" t="s">
        <v>100</v>
      </c>
      <c r="J1452">
        <v>95</v>
      </c>
      <c r="K1452">
        <v>3200</v>
      </c>
      <c r="L1452" s="7">
        <f>Sales_Data[[#This Row],[OrderQuantity]] *Sales_Data[[#This Row],[UnitPrice]]</f>
        <v>304000</v>
      </c>
      <c r="M1452" s="7">
        <f>Sales_Data[[#This Row],[UnitPrice]]-Sales_Data[[#This Row],[UnitCost]]</f>
        <v>1200</v>
      </c>
      <c r="N1452" s="7">
        <f>Sales_Data[[#This Row],[Gross Revenue]]-Sales_Data[[#This Row],[Discount Amount ]]</f>
        <v>302800</v>
      </c>
      <c r="O1452" s="7">
        <f>Sales_Data[[#This Row],[OrderQuantity]] *Sales_Data[[#This Row],[UnitCost]]</f>
        <v>190000</v>
      </c>
      <c r="P1452" s="7">
        <f>Sales_Data[[#This Row],[ItemCost]] +Sales_Data[[#This Row],[ShippingCost]]</f>
        <v>190408.1</v>
      </c>
      <c r="Q1452" s="7">
        <f>Sales_Data[[#This Row],[Gross Revenue]]-Sales_Data[[#This Row],[TotalFinancialCost]]</f>
        <v>113591.9</v>
      </c>
      <c r="R1452" s="7">
        <f>Sales_Data[[#This Row],[Actul Bill Amount]]-Sales_Data[[#This Row],[ShippingCost]]</f>
        <v>302391.90000000002</v>
      </c>
      <c r="S1452">
        <v>1045</v>
      </c>
      <c r="T1452">
        <v>408.1</v>
      </c>
      <c r="U1452" t="s">
        <v>17</v>
      </c>
      <c r="V1452">
        <v>2000</v>
      </c>
      <c r="W1452" t="s">
        <v>18</v>
      </c>
      <c r="X1452" t="str">
        <f t="shared" si="45"/>
        <v>Bengaluru</v>
      </c>
    </row>
    <row r="1453" spans="1:24" x14ac:dyDescent="0.4">
      <c r="A1453">
        <v>101452</v>
      </c>
      <c r="B1453" s="5">
        <v>45704.130555555559</v>
      </c>
      <c r="C1453" s="3" t="str">
        <f>TEXT(Sales_Data[[#This Row],[OrderDate]],"mmmm")</f>
        <v>February</v>
      </c>
      <c r="D1453" s="3" t="str">
        <f t="shared" si="44"/>
        <v>2025</v>
      </c>
      <c r="E1453" t="s">
        <v>42</v>
      </c>
      <c r="F1453" t="s">
        <v>35</v>
      </c>
      <c r="G1453" t="s">
        <v>31</v>
      </c>
      <c r="H1453" t="s">
        <v>25</v>
      </c>
      <c r="I1453" t="s">
        <v>100</v>
      </c>
      <c r="J1453">
        <v>93</v>
      </c>
      <c r="K1453">
        <v>8500</v>
      </c>
      <c r="L1453" s="7">
        <f>Sales_Data[[#This Row],[OrderQuantity]] *Sales_Data[[#This Row],[UnitPrice]]</f>
        <v>790500</v>
      </c>
      <c r="M1453" s="7">
        <f>Sales_Data[[#This Row],[UnitPrice]]-Sales_Data[[#This Row],[UnitCost]]</f>
        <v>3000</v>
      </c>
      <c r="N1453" s="7">
        <f>Sales_Data[[#This Row],[Gross Revenue]]-Sales_Data[[#This Row],[Discount Amount ]]</f>
        <v>787500</v>
      </c>
      <c r="O1453" s="7">
        <f>Sales_Data[[#This Row],[OrderQuantity]] *Sales_Data[[#This Row],[UnitCost]]</f>
        <v>511500</v>
      </c>
      <c r="P1453" s="7">
        <f>Sales_Data[[#This Row],[ItemCost]] +Sales_Data[[#This Row],[ShippingCost]]</f>
        <v>511838.58</v>
      </c>
      <c r="Q1453" s="7">
        <f>Sales_Data[[#This Row],[Gross Revenue]]-Sales_Data[[#This Row],[TotalFinancialCost]]</f>
        <v>278661.42</v>
      </c>
      <c r="R1453" s="7">
        <f>Sales_Data[[#This Row],[Actul Bill Amount]]-Sales_Data[[#This Row],[ShippingCost]]</f>
        <v>787161.42</v>
      </c>
      <c r="S1453">
        <v>629</v>
      </c>
      <c r="T1453">
        <v>338.58</v>
      </c>
      <c r="U1453" t="s">
        <v>49</v>
      </c>
      <c r="V1453">
        <v>5500</v>
      </c>
      <c r="W1453" t="s">
        <v>27</v>
      </c>
      <c r="X1453" t="str">
        <f t="shared" si="45"/>
        <v>Mumbai</v>
      </c>
    </row>
    <row r="1454" spans="1:24" x14ac:dyDescent="0.4">
      <c r="A1454">
        <v>101453</v>
      </c>
      <c r="B1454" s="5">
        <v>45945.053472222222</v>
      </c>
      <c r="C1454" s="3" t="str">
        <f>TEXT(Sales_Data[[#This Row],[OrderDate]],"mmmm")</f>
        <v>October</v>
      </c>
      <c r="D1454" s="3" t="str">
        <f t="shared" si="44"/>
        <v>2025</v>
      </c>
      <c r="E1454" t="s">
        <v>50</v>
      </c>
      <c r="F1454" t="s">
        <v>35</v>
      </c>
      <c r="G1454" t="s">
        <v>31</v>
      </c>
      <c r="H1454" t="s">
        <v>20</v>
      </c>
      <c r="I1454" t="s">
        <v>100</v>
      </c>
      <c r="J1454">
        <v>20</v>
      </c>
      <c r="K1454">
        <v>8500</v>
      </c>
      <c r="L1454" s="7">
        <f>Sales_Data[[#This Row],[OrderQuantity]] *Sales_Data[[#This Row],[UnitPrice]]</f>
        <v>170000</v>
      </c>
      <c r="M1454" s="7">
        <f>Sales_Data[[#This Row],[UnitPrice]]-Sales_Data[[#This Row],[UnitCost]]</f>
        <v>3000</v>
      </c>
      <c r="N1454" s="7">
        <f>Sales_Data[[#This Row],[Gross Revenue]]-Sales_Data[[#This Row],[Discount Amount ]]</f>
        <v>167000</v>
      </c>
      <c r="O1454" s="7">
        <f>Sales_Data[[#This Row],[OrderQuantity]] *Sales_Data[[#This Row],[UnitCost]]</f>
        <v>110000</v>
      </c>
      <c r="P1454" s="7">
        <f>Sales_Data[[#This Row],[ItemCost]] +Sales_Data[[#This Row],[ShippingCost]]</f>
        <v>110425.82</v>
      </c>
      <c r="Q1454" s="7">
        <f>Sales_Data[[#This Row],[Gross Revenue]]-Sales_Data[[#This Row],[TotalFinancialCost]]</f>
        <v>59574.179999999993</v>
      </c>
      <c r="R1454" s="7">
        <f>Sales_Data[[#This Row],[Actul Bill Amount]]-Sales_Data[[#This Row],[ShippingCost]]</f>
        <v>166574.18</v>
      </c>
      <c r="S1454">
        <v>1134</v>
      </c>
      <c r="T1454">
        <v>425.82</v>
      </c>
      <c r="U1454" t="s">
        <v>49</v>
      </c>
      <c r="V1454">
        <v>5500</v>
      </c>
      <c r="W1454" t="s">
        <v>22</v>
      </c>
      <c r="X1454" t="str">
        <f t="shared" si="45"/>
        <v>Nagpur</v>
      </c>
    </row>
    <row r="1455" spans="1:24" x14ac:dyDescent="0.4">
      <c r="A1455">
        <v>101454</v>
      </c>
      <c r="B1455" s="5">
        <v>45923.197222222225</v>
      </c>
      <c r="C1455" s="3" t="str">
        <f>TEXT(Sales_Data[[#This Row],[OrderDate]],"mmmm")</f>
        <v>September</v>
      </c>
      <c r="D1455" s="3" t="str">
        <f t="shared" si="44"/>
        <v>2025</v>
      </c>
      <c r="E1455" t="s">
        <v>23</v>
      </c>
      <c r="F1455" t="s">
        <v>35</v>
      </c>
      <c r="G1455" t="s">
        <v>29</v>
      </c>
      <c r="H1455" t="s">
        <v>32</v>
      </c>
      <c r="I1455" t="s">
        <v>100</v>
      </c>
      <c r="J1455">
        <v>1</v>
      </c>
      <c r="K1455">
        <v>12000</v>
      </c>
      <c r="L1455" s="7">
        <f>Sales_Data[[#This Row],[OrderQuantity]] *Sales_Data[[#This Row],[UnitPrice]]</f>
        <v>12000</v>
      </c>
      <c r="M1455" s="7">
        <f>Sales_Data[[#This Row],[UnitPrice]]-Sales_Data[[#This Row],[UnitCost]]</f>
        <v>4000</v>
      </c>
      <c r="N1455" s="7">
        <f>Sales_Data[[#This Row],[Gross Revenue]]-Sales_Data[[#This Row],[Discount Amount ]]</f>
        <v>8000</v>
      </c>
      <c r="O1455" s="7">
        <f>Sales_Data[[#This Row],[OrderQuantity]] *Sales_Data[[#This Row],[UnitCost]]</f>
        <v>8000</v>
      </c>
      <c r="P1455" s="7">
        <f>Sales_Data[[#This Row],[ItemCost]] +Sales_Data[[#This Row],[ShippingCost]]</f>
        <v>8923.0400000000009</v>
      </c>
      <c r="Q1455" s="7">
        <f>Sales_Data[[#This Row],[Gross Revenue]]-Sales_Data[[#This Row],[TotalFinancialCost]]</f>
        <v>3076.9599999999991</v>
      </c>
      <c r="R1455" s="7">
        <f>Sales_Data[[#This Row],[Actul Bill Amount]]-Sales_Data[[#This Row],[ShippingCost]]</f>
        <v>7076.96</v>
      </c>
      <c r="S1455">
        <v>1105</v>
      </c>
      <c r="T1455">
        <v>923.04</v>
      </c>
      <c r="U1455" t="s">
        <v>36</v>
      </c>
      <c r="V1455">
        <v>8000</v>
      </c>
      <c r="W1455" t="s">
        <v>33</v>
      </c>
      <c r="X1455" t="str">
        <f t="shared" si="45"/>
        <v>Delhi</v>
      </c>
    </row>
    <row r="1456" spans="1:24" x14ac:dyDescent="0.4">
      <c r="A1456">
        <v>101455</v>
      </c>
      <c r="B1456" s="5">
        <v>45673.474999999999</v>
      </c>
      <c r="C1456" s="3" t="str">
        <f>TEXT(Sales_Data[[#This Row],[OrderDate]],"mmmm")</f>
        <v>January</v>
      </c>
      <c r="D1456" s="3" t="str">
        <f t="shared" si="44"/>
        <v>2025</v>
      </c>
      <c r="E1456" t="s">
        <v>13</v>
      </c>
      <c r="F1456" t="s">
        <v>43</v>
      </c>
      <c r="G1456" t="s">
        <v>15</v>
      </c>
      <c r="H1456" t="s">
        <v>25</v>
      </c>
      <c r="I1456" t="s">
        <v>100</v>
      </c>
      <c r="J1456">
        <v>72</v>
      </c>
      <c r="K1456">
        <v>2800</v>
      </c>
      <c r="L1456" s="7">
        <f>Sales_Data[[#This Row],[OrderQuantity]] *Sales_Data[[#This Row],[UnitPrice]]</f>
        <v>201600</v>
      </c>
      <c r="M1456" s="7">
        <f>Sales_Data[[#This Row],[UnitPrice]]-Sales_Data[[#This Row],[UnitCost]]</f>
        <v>1300</v>
      </c>
      <c r="N1456" s="7">
        <f>Sales_Data[[#This Row],[Gross Revenue]]-Sales_Data[[#This Row],[Discount Amount ]]</f>
        <v>200300</v>
      </c>
      <c r="O1456" s="7">
        <f>Sales_Data[[#This Row],[OrderQuantity]] *Sales_Data[[#This Row],[UnitCost]]</f>
        <v>108000</v>
      </c>
      <c r="P1456" s="7">
        <f>Sales_Data[[#This Row],[ItemCost]] +Sales_Data[[#This Row],[ShippingCost]]</f>
        <v>108648.77</v>
      </c>
      <c r="Q1456" s="7">
        <f>Sales_Data[[#This Row],[Gross Revenue]]-Sales_Data[[#This Row],[TotalFinancialCost]]</f>
        <v>92951.23</v>
      </c>
      <c r="R1456" s="7">
        <f>Sales_Data[[#This Row],[Actul Bill Amount]]-Sales_Data[[#This Row],[ShippingCost]]</f>
        <v>199651.23</v>
      </c>
      <c r="S1456">
        <v>784</v>
      </c>
      <c r="T1456">
        <v>648.77</v>
      </c>
      <c r="U1456" t="s">
        <v>61</v>
      </c>
      <c r="V1456">
        <v>1500</v>
      </c>
      <c r="W1456" t="s">
        <v>27</v>
      </c>
      <c r="X1456" t="str">
        <f t="shared" si="45"/>
        <v>Mumbai</v>
      </c>
    </row>
    <row r="1457" spans="1:24" x14ac:dyDescent="0.4">
      <c r="A1457">
        <v>101456</v>
      </c>
      <c r="B1457" s="5">
        <v>45856.373611111114</v>
      </c>
      <c r="C1457" s="3" t="str">
        <f>TEXT(Sales_Data[[#This Row],[OrderDate]],"mmmm")</f>
        <v>July</v>
      </c>
      <c r="D1457" s="3" t="str">
        <f t="shared" si="44"/>
        <v>2025</v>
      </c>
      <c r="E1457" t="s">
        <v>19</v>
      </c>
      <c r="F1457" t="s">
        <v>40</v>
      </c>
      <c r="G1457" t="s">
        <v>15</v>
      </c>
      <c r="H1457" t="s">
        <v>20</v>
      </c>
      <c r="I1457" t="s">
        <v>100</v>
      </c>
      <c r="J1457">
        <v>70</v>
      </c>
      <c r="K1457">
        <v>5500</v>
      </c>
      <c r="L1457" s="7">
        <f>Sales_Data[[#This Row],[OrderQuantity]] *Sales_Data[[#This Row],[UnitPrice]]</f>
        <v>385000</v>
      </c>
      <c r="M1457" s="7">
        <f>Sales_Data[[#This Row],[UnitPrice]]-Sales_Data[[#This Row],[UnitCost]]</f>
        <v>2000</v>
      </c>
      <c r="N1457" s="7">
        <f>Sales_Data[[#This Row],[Gross Revenue]]-Sales_Data[[#This Row],[Discount Amount ]]</f>
        <v>383000</v>
      </c>
      <c r="O1457" s="7">
        <f>Sales_Data[[#This Row],[OrderQuantity]] *Sales_Data[[#This Row],[UnitCost]]</f>
        <v>245000</v>
      </c>
      <c r="P1457" s="7">
        <f>Sales_Data[[#This Row],[ItemCost]] +Sales_Data[[#This Row],[ShippingCost]]</f>
        <v>245805.24</v>
      </c>
      <c r="Q1457" s="7">
        <f>Sales_Data[[#This Row],[Gross Revenue]]-Sales_Data[[#This Row],[TotalFinancialCost]]</f>
        <v>139194.76</v>
      </c>
      <c r="R1457" s="7">
        <f>Sales_Data[[#This Row],[Actul Bill Amount]]-Sales_Data[[#This Row],[ShippingCost]]</f>
        <v>382194.76</v>
      </c>
      <c r="S1457">
        <v>1022</v>
      </c>
      <c r="T1457">
        <v>805.24</v>
      </c>
      <c r="U1457" t="s">
        <v>41</v>
      </c>
      <c r="V1457">
        <v>3500</v>
      </c>
      <c r="W1457" t="s">
        <v>22</v>
      </c>
      <c r="X1457" t="str">
        <f t="shared" si="45"/>
        <v>Nagpur</v>
      </c>
    </row>
    <row r="1458" spans="1:24" x14ac:dyDescent="0.4">
      <c r="A1458">
        <v>101457</v>
      </c>
      <c r="B1458" s="5">
        <v>45939.993750000001</v>
      </c>
      <c r="C1458" s="3" t="str">
        <f>TEXT(Sales_Data[[#This Row],[OrderDate]],"mmmm")</f>
        <v>October</v>
      </c>
      <c r="D1458" s="3" t="str">
        <f t="shared" si="44"/>
        <v>2025</v>
      </c>
      <c r="E1458" t="s">
        <v>48</v>
      </c>
      <c r="F1458" t="s">
        <v>46</v>
      </c>
      <c r="G1458" t="s">
        <v>31</v>
      </c>
      <c r="H1458" t="s">
        <v>16</v>
      </c>
      <c r="I1458" t="s">
        <v>100</v>
      </c>
      <c r="J1458">
        <v>3</v>
      </c>
      <c r="K1458">
        <v>15000</v>
      </c>
      <c r="L1458" s="7">
        <f>Sales_Data[[#This Row],[OrderQuantity]] *Sales_Data[[#This Row],[UnitPrice]]</f>
        <v>45000</v>
      </c>
      <c r="M1458" s="7">
        <f>Sales_Data[[#This Row],[UnitPrice]]-Sales_Data[[#This Row],[UnitCost]]</f>
        <v>5500</v>
      </c>
      <c r="N1458" s="7">
        <f>Sales_Data[[#This Row],[Gross Revenue]]-Sales_Data[[#This Row],[Discount Amount ]]</f>
        <v>39500</v>
      </c>
      <c r="O1458" s="7">
        <f>Sales_Data[[#This Row],[OrderQuantity]] *Sales_Data[[#This Row],[UnitCost]]</f>
        <v>28500</v>
      </c>
      <c r="P1458" s="7">
        <f>Sales_Data[[#This Row],[ItemCost]] +Sales_Data[[#This Row],[ShippingCost]]</f>
        <v>29652.63</v>
      </c>
      <c r="Q1458" s="7">
        <f>Sales_Data[[#This Row],[Gross Revenue]]-Sales_Data[[#This Row],[TotalFinancialCost]]</f>
        <v>15347.369999999999</v>
      </c>
      <c r="R1458" s="7">
        <f>Sales_Data[[#This Row],[Actul Bill Amount]]-Sales_Data[[#This Row],[ShippingCost]]</f>
        <v>38347.370000000003</v>
      </c>
      <c r="S1458">
        <v>434</v>
      </c>
      <c r="T1458">
        <v>1152.6300000000001</v>
      </c>
      <c r="U1458" t="s">
        <v>53</v>
      </c>
      <c r="V1458">
        <v>9500</v>
      </c>
      <c r="W1458" t="s">
        <v>18</v>
      </c>
      <c r="X1458" t="str">
        <f t="shared" si="45"/>
        <v>Bengaluru</v>
      </c>
    </row>
    <row r="1459" spans="1:24" x14ac:dyDescent="0.4">
      <c r="A1459">
        <v>101458</v>
      </c>
      <c r="B1459" s="5">
        <v>45743.488194444442</v>
      </c>
      <c r="C1459" s="3" t="str">
        <f>TEXT(Sales_Data[[#This Row],[OrderDate]],"mmmm")</f>
        <v>March</v>
      </c>
      <c r="D1459" s="3" t="str">
        <f t="shared" si="44"/>
        <v>2025</v>
      </c>
      <c r="E1459" t="s">
        <v>19</v>
      </c>
      <c r="F1459" t="s">
        <v>55</v>
      </c>
      <c r="G1459" t="s">
        <v>29</v>
      </c>
      <c r="H1459" t="s">
        <v>25</v>
      </c>
      <c r="I1459" t="s">
        <v>100</v>
      </c>
      <c r="J1459">
        <v>63</v>
      </c>
      <c r="K1459">
        <v>850</v>
      </c>
      <c r="L1459" s="7">
        <f>Sales_Data[[#This Row],[OrderQuantity]] *Sales_Data[[#This Row],[UnitPrice]]</f>
        <v>53550</v>
      </c>
      <c r="M1459" s="7">
        <f>Sales_Data[[#This Row],[UnitPrice]]-Sales_Data[[#This Row],[UnitCost]]</f>
        <v>300</v>
      </c>
      <c r="N1459" s="7">
        <f>Sales_Data[[#This Row],[Gross Revenue]]-Sales_Data[[#This Row],[Discount Amount ]]</f>
        <v>53250</v>
      </c>
      <c r="O1459" s="7">
        <f>Sales_Data[[#This Row],[OrderQuantity]] *Sales_Data[[#This Row],[UnitCost]]</f>
        <v>34650</v>
      </c>
      <c r="P1459" s="7">
        <f>Sales_Data[[#This Row],[ItemCost]] +Sales_Data[[#This Row],[ShippingCost]]</f>
        <v>35044.83</v>
      </c>
      <c r="Q1459" s="7">
        <f>Sales_Data[[#This Row],[Gross Revenue]]-Sales_Data[[#This Row],[TotalFinancialCost]]</f>
        <v>18505.169999999998</v>
      </c>
      <c r="R1459" s="7">
        <f>Sales_Data[[#This Row],[Actul Bill Amount]]-Sales_Data[[#This Row],[ShippingCost]]</f>
        <v>52855.17</v>
      </c>
      <c r="S1459">
        <v>1055</v>
      </c>
      <c r="T1459">
        <v>394.83</v>
      </c>
      <c r="U1459" t="s">
        <v>56</v>
      </c>
      <c r="V1459">
        <v>550</v>
      </c>
      <c r="W1459" t="s">
        <v>27</v>
      </c>
      <c r="X1459" t="str">
        <f t="shared" si="45"/>
        <v>Mumbai</v>
      </c>
    </row>
    <row r="1460" spans="1:24" x14ac:dyDescent="0.4">
      <c r="A1460">
        <v>101459</v>
      </c>
      <c r="B1460" s="5">
        <v>45907.509722222225</v>
      </c>
      <c r="C1460" s="3" t="str">
        <f>TEXT(Sales_Data[[#This Row],[OrderDate]],"mmmm")</f>
        <v>September</v>
      </c>
      <c r="D1460" s="3" t="str">
        <f t="shared" si="44"/>
        <v>2025</v>
      </c>
      <c r="E1460" t="s">
        <v>48</v>
      </c>
      <c r="F1460" t="s">
        <v>28</v>
      </c>
      <c r="G1460" t="s">
        <v>15</v>
      </c>
      <c r="H1460" t="s">
        <v>20</v>
      </c>
      <c r="I1460" t="s">
        <v>100</v>
      </c>
      <c r="J1460">
        <v>29</v>
      </c>
      <c r="K1460">
        <v>2500</v>
      </c>
      <c r="L1460" s="7">
        <f>Sales_Data[[#This Row],[OrderQuantity]] *Sales_Data[[#This Row],[UnitPrice]]</f>
        <v>72500</v>
      </c>
      <c r="M1460" s="7">
        <f>Sales_Data[[#This Row],[UnitPrice]]-Sales_Data[[#This Row],[UnitCost]]</f>
        <v>1000</v>
      </c>
      <c r="N1460" s="7">
        <f>Sales_Data[[#This Row],[Gross Revenue]]-Sales_Data[[#This Row],[Discount Amount ]]</f>
        <v>71500</v>
      </c>
      <c r="O1460" s="7">
        <f>Sales_Data[[#This Row],[OrderQuantity]] *Sales_Data[[#This Row],[UnitCost]]</f>
        <v>43500</v>
      </c>
      <c r="P1460" s="7">
        <f>Sales_Data[[#This Row],[ItemCost]] +Sales_Data[[#This Row],[ShippingCost]]</f>
        <v>45288.71</v>
      </c>
      <c r="Q1460" s="7">
        <f>Sales_Data[[#This Row],[Gross Revenue]]-Sales_Data[[#This Row],[TotalFinancialCost]]</f>
        <v>27211.29</v>
      </c>
      <c r="R1460" s="7">
        <f>Sales_Data[[#This Row],[Actul Bill Amount]]-Sales_Data[[#This Row],[ShippingCost]]</f>
        <v>69711.289999999994</v>
      </c>
      <c r="S1460">
        <v>937</v>
      </c>
      <c r="T1460">
        <v>1788.71</v>
      </c>
      <c r="U1460" t="s">
        <v>54</v>
      </c>
      <c r="V1460">
        <v>1500</v>
      </c>
      <c r="W1460" t="s">
        <v>22</v>
      </c>
      <c r="X1460" t="str">
        <f t="shared" si="45"/>
        <v>Nagpur</v>
      </c>
    </row>
    <row r="1461" spans="1:24" x14ac:dyDescent="0.4">
      <c r="A1461">
        <v>101460</v>
      </c>
      <c r="B1461" s="5">
        <v>45927.504166666666</v>
      </c>
      <c r="C1461" s="3" t="str">
        <f>TEXT(Sales_Data[[#This Row],[OrderDate]],"mmmm")</f>
        <v>September</v>
      </c>
      <c r="D1461" s="3" t="str">
        <f t="shared" si="44"/>
        <v>2025</v>
      </c>
      <c r="E1461" t="s">
        <v>48</v>
      </c>
      <c r="F1461" t="s">
        <v>24</v>
      </c>
      <c r="G1461" t="s">
        <v>29</v>
      </c>
      <c r="H1461" t="s">
        <v>37</v>
      </c>
      <c r="I1461" t="s">
        <v>100</v>
      </c>
      <c r="J1461">
        <v>72</v>
      </c>
      <c r="K1461">
        <v>25000</v>
      </c>
      <c r="L1461" s="7">
        <f>Sales_Data[[#This Row],[OrderQuantity]] *Sales_Data[[#This Row],[UnitPrice]]</f>
        <v>1800000</v>
      </c>
      <c r="M1461" s="7">
        <f>Sales_Data[[#This Row],[UnitPrice]]-Sales_Data[[#This Row],[UnitCost]]</f>
        <v>7000</v>
      </c>
      <c r="N1461" s="7">
        <f>Sales_Data[[#This Row],[Gross Revenue]]-Sales_Data[[#This Row],[Discount Amount ]]</f>
        <v>1793000</v>
      </c>
      <c r="O1461" s="7">
        <f>Sales_Data[[#This Row],[OrderQuantity]] *Sales_Data[[#This Row],[UnitCost]]</f>
        <v>1296000</v>
      </c>
      <c r="P1461" s="7">
        <f>Sales_Data[[#This Row],[ItemCost]] +Sales_Data[[#This Row],[ShippingCost]]</f>
        <v>1296768.94</v>
      </c>
      <c r="Q1461" s="7">
        <f>Sales_Data[[#This Row],[Gross Revenue]]-Sales_Data[[#This Row],[TotalFinancialCost]]</f>
        <v>503231.06000000006</v>
      </c>
      <c r="R1461" s="7">
        <f>Sales_Data[[#This Row],[Actul Bill Amount]]-Sales_Data[[#This Row],[ShippingCost]]</f>
        <v>1792231.06</v>
      </c>
      <c r="S1461">
        <v>310</v>
      </c>
      <c r="T1461">
        <v>768.94</v>
      </c>
      <c r="U1461" t="s">
        <v>60</v>
      </c>
      <c r="V1461">
        <v>18000</v>
      </c>
      <c r="W1461" t="s">
        <v>38</v>
      </c>
      <c r="X1461" t="str">
        <f t="shared" si="45"/>
        <v>Kolkata</v>
      </c>
    </row>
    <row r="1462" spans="1:24" x14ac:dyDescent="0.4">
      <c r="A1462">
        <v>101461</v>
      </c>
      <c r="B1462" s="5">
        <v>45992.734722222223</v>
      </c>
      <c r="C1462" s="3" t="str">
        <f>TEXT(Sales_Data[[#This Row],[OrderDate]],"mmmm")</f>
        <v>December</v>
      </c>
      <c r="D1462" s="3" t="str">
        <f t="shared" si="44"/>
        <v>2025</v>
      </c>
      <c r="E1462" t="s">
        <v>13</v>
      </c>
      <c r="F1462" t="s">
        <v>46</v>
      </c>
      <c r="G1462" t="s">
        <v>15</v>
      </c>
      <c r="H1462" t="s">
        <v>16</v>
      </c>
      <c r="I1462" t="s">
        <v>100</v>
      </c>
      <c r="J1462">
        <v>91</v>
      </c>
      <c r="K1462">
        <v>4500</v>
      </c>
      <c r="L1462" s="7">
        <f>Sales_Data[[#This Row],[OrderQuantity]] *Sales_Data[[#This Row],[UnitPrice]]</f>
        <v>409500</v>
      </c>
      <c r="M1462" s="7">
        <f>Sales_Data[[#This Row],[UnitPrice]]-Sales_Data[[#This Row],[UnitCost]]</f>
        <v>1700</v>
      </c>
      <c r="N1462" s="7">
        <f>Sales_Data[[#This Row],[Gross Revenue]]-Sales_Data[[#This Row],[Discount Amount ]]</f>
        <v>407800</v>
      </c>
      <c r="O1462" s="7">
        <f>Sales_Data[[#This Row],[OrderQuantity]] *Sales_Data[[#This Row],[UnitCost]]</f>
        <v>254800</v>
      </c>
      <c r="P1462" s="7">
        <f>Sales_Data[[#This Row],[ItemCost]] +Sales_Data[[#This Row],[ShippingCost]]</f>
        <v>255495.9</v>
      </c>
      <c r="Q1462" s="7">
        <f>Sales_Data[[#This Row],[Gross Revenue]]-Sales_Data[[#This Row],[TotalFinancialCost]]</f>
        <v>154004.1</v>
      </c>
      <c r="R1462" s="7">
        <f>Sales_Data[[#This Row],[Actul Bill Amount]]-Sales_Data[[#This Row],[ShippingCost]]</f>
        <v>407104.1</v>
      </c>
      <c r="S1462">
        <v>564</v>
      </c>
      <c r="T1462">
        <v>695.9</v>
      </c>
      <c r="U1462" t="s">
        <v>47</v>
      </c>
      <c r="V1462">
        <v>2800</v>
      </c>
      <c r="W1462" t="s">
        <v>18</v>
      </c>
      <c r="X1462" t="str">
        <f t="shared" si="45"/>
        <v>Bengaluru</v>
      </c>
    </row>
    <row r="1463" spans="1:24" x14ac:dyDescent="0.4">
      <c r="A1463">
        <v>101462</v>
      </c>
      <c r="B1463" s="5">
        <v>45774.754861111112</v>
      </c>
      <c r="C1463" s="3" t="str">
        <f>TEXT(Sales_Data[[#This Row],[OrderDate]],"mmmm")</f>
        <v>April</v>
      </c>
      <c r="D1463" s="3" t="str">
        <f t="shared" si="44"/>
        <v>2025</v>
      </c>
      <c r="E1463" t="s">
        <v>48</v>
      </c>
      <c r="F1463" t="s">
        <v>40</v>
      </c>
      <c r="G1463" t="s">
        <v>29</v>
      </c>
      <c r="H1463" t="s">
        <v>37</v>
      </c>
      <c r="I1463" t="s">
        <v>100</v>
      </c>
      <c r="J1463">
        <v>53</v>
      </c>
      <c r="K1463">
        <v>5500</v>
      </c>
      <c r="L1463" s="7">
        <f>Sales_Data[[#This Row],[OrderQuantity]] *Sales_Data[[#This Row],[UnitPrice]]</f>
        <v>291500</v>
      </c>
      <c r="M1463" s="7">
        <f>Sales_Data[[#This Row],[UnitPrice]]-Sales_Data[[#This Row],[UnitCost]]</f>
        <v>2000</v>
      </c>
      <c r="N1463" s="7">
        <f>Sales_Data[[#This Row],[Gross Revenue]]-Sales_Data[[#This Row],[Discount Amount ]]</f>
        <v>289500</v>
      </c>
      <c r="O1463" s="7">
        <f>Sales_Data[[#This Row],[OrderQuantity]] *Sales_Data[[#This Row],[UnitCost]]</f>
        <v>185500</v>
      </c>
      <c r="P1463" s="7">
        <f>Sales_Data[[#This Row],[ItemCost]] +Sales_Data[[#This Row],[ShippingCost]]</f>
        <v>185951.71</v>
      </c>
      <c r="Q1463" s="7">
        <f>Sales_Data[[#This Row],[Gross Revenue]]-Sales_Data[[#This Row],[TotalFinancialCost]]</f>
        <v>105548.29000000001</v>
      </c>
      <c r="R1463" s="7">
        <f>Sales_Data[[#This Row],[Actul Bill Amount]]-Sales_Data[[#This Row],[ShippingCost]]</f>
        <v>289048.28999999998</v>
      </c>
      <c r="S1463">
        <v>569</v>
      </c>
      <c r="T1463">
        <v>451.71</v>
      </c>
      <c r="U1463" t="s">
        <v>41</v>
      </c>
      <c r="V1463">
        <v>3500</v>
      </c>
      <c r="W1463" t="s">
        <v>38</v>
      </c>
      <c r="X1463" t="str">
        <f t="shared" si="45"/>
        <v>Kolkata</v>
      </c>
    </row>
    <row r="1464" spans="1:24" x14ac:dyDescent="0.4">
      <c r="A1464">
        <v>101463</v>
      </c>
      <c r="B1464" s="5">
        <v>45664.79583333333</v>
      </c>
      <c r="C1464" s="3" t="str">
        <f>TEXT(Sales_Data[[#This Row],[OrderDate]],"mmmm")</f>
        <v>January</v>
      </c>
      <c r="D1464" s="3" t="str">
        <f t="shared" si="44"/>
        <v>2025</v>
      </c>
      <c r="E1464" t="s">
        <v>13</v>
      </c>
      <c r="F1464" t="s">
        <v>43</v>
      </c>
      <c r="G1464" t="s">
        <v>31</v>
      </c>
      <c r="H1464" t="s">
        <v>16</v>
      </c>
      <c r="I1464" t="s">
        <v>100</v>
      </c>
      <c r="J1464">
        <v>86</v>
      </c>
      <c r="K1464">
        <v>2800</v>
      </c>
      <c r="L1464" s="7">
        <f>Sales_Data[[#This Row],[OrderQuantity]] *Sales_Data[[#This Row],[UnitPrice]]</f>
        <v>240800</v>
      </c>
      <c r="M1464" s="7">
        <f>Sales_Data[[#This Row],[UnitPrice]]-Sales_Data[[#This Row],[UnitCost]]</f>
        <v>1300</v>
      </c>
      <c r="N1464" s="7">
        <f>Sales_Data[[#This Row],[Gross Revenue]]-Sales_Data[[#This Row],[Discount Amount ]]</f>
        <v>239500</v>
      </c>
      <c r="O1464" s="7">
        <f>Sales_Data[[#This Row],[OrderQuantity]] *Sales_Data[[#This Row],[UnitCost]]</f>
        <v>129000</v>
      </c>
      <c r="P1464" s="7">
        <f>Sales_Data[[#This Row],[ItemCost]] +Sales_Data[[#This Row],[ShippingCost]]</f>
        <v>130198.91</v>
      </c>
      <c r="Q1464" s="7">
        <f>Sales_Data[[#This Row],[Gross Revenue]]-Sales_Data[[#This Row],[TotalFinancialCost]]</f>
        <v>110601.09</v>
      </c>
      <c r="R1464" s="7">
        <f>Sales_Data[[#This Row],[Actul Bill Amount]]-Sales_Data[[#This Row],[ShippingCost]]</f>
        <v>238301.09</v>
      </c>
      <c r="S1464">
        <v>824</v>
      </c>
      <c r="T1464">
        <v>1198.9100000000001</v>
      </c>
      <c r="U1464" t="s">
        <v>61</v>
      </c>
      <c r="V1464">
        <v>1500</v>
      </c>
      <c r="W1464" t="s">
        <v>18</v>
      </c>
      <c r="X1464" t="str">
        <f t="shared" si="45"/>
        <v>Bengaluru</v>
      </c>
    </row>
    <row r="1465" spans="1:24" x14ac:dyDescent="0.4">
      <c r="A1465">
        <v>101464</v>
      </c>
      <c r="B1465" s="5">
        <v>45794.010416666664</v>
      </c>
      <c r="C1465" s="3" t="str">
        <f>TEXT(Sales_Data[[#This Row],[OrderDate]],"mmmm")</f>
        <v>May</v>
      </c>
      <c r="D1465" s="3" t="str">
        <f t="shared" si="44"/>
        <v>2025</v>
      </c>
      <c r="E1465" t="s">
        <v>45</v>
      </c>
      <c r="F1465" t="s">
        <v>40</v>
      </c>
      <c r="G1465" t="s">
        <v>29</v>
      </c>
      <c r="H1465" t="s">
        <v>25</v>
      </c>
      <c r="I1465" t="s">
        <v>100</v>
      </c>
      <c r="J1465">
        <v>35</v>
      </c>
      <c r="K1465">
        <v>5500</v>
      </c>
      <c r="L1465" s="7">
        <f>Sales_Data[[#This Row],[OrderQuantity]] *Sales_Data[[#This Row],[UnitPrice]]</f>
        <v>192500</v>
      </c>
      <c r="M1465" s="7">
        <f>Sales_Data[[#This Row],[UnitPrice]]-Sales_Data[[#This Row],[UnitCost]]</f>
        <v>2000</v>
      </c>
      <c r="N1465" s="7">
        <f>Sales_Data[[#This Row],[Gross Revenue]]-Sales_Data[[#This Row],[Discount Amount ]]</f>
        <v>190500</v>
      </c>
      <c r="O1465" s="7">
        <f>Sales_Data[[#This Row],[OrderQuantity]] *Sales_Data[[#This Row],[UnitCost]]</f>
        <v>122500</v>
      </c>
      <c r="P1465" s="7">
        <f>Sales_Data[[#This Row],[ItemCost]] +Sales_Data[[#This Row],[ShippingCost]]</f>
        <v>123128.86</v>
      </c>
      <c r="Q1465" s="7">
        <f>Sales_Data[[#This Row],[Gross Revenue]]-Sales_Data[[#This Row],[TotalFinancialCost]]</f>
        <v>69371.14</v>
      </c>
      <c r="R1465" s="7">
        <f>Sales_Data[[#This Row],[Actul Bill Amount]]-Sales_Data[[#This Row],[ShippingCost]]</f>
        <v>189871.14</v>
      </c>
      <c r="S1465">
        <v>431</v>
      </c>
      <c r="T1465">
        <v>628.86</v>
      </c>
      <c r="U1465" t="s">
        <v>41</v>
      </c>
      <c r="V1465">
        <v>3500</v>
      </c>
      <c r="W1465" t="s">
        <v>27</v>
      </c>
      <c r="X1465" t="str">
        <f t="shared" si="45"/>
        <v>Mumbai</v>
      </c>
    </row>
    <row r="1466" spans="1:24" x14ac:dyDescent="0.4">
      <c r="A1466">
        <v>101465</v>
      </c>
      <c r="B1466" s="5">
        <v>45833.890277777777</v>
      </c>
      <c r="C1466" s="3" t="str">
        <f>TEXT(Sales_Data[[#This Row],[OrderDate]],"mmmm")</f>
        <v>June</v>
      </c>
      <c r="D1466" s="3" t="str">
        <f t="shared" si="44"/>
        <v>2025</v>
      </c>
      <c r="E1466" t="s">
        <v>50</v>
      </c>
      <c r="F1466" t="s">
        <v>40</v>
      </c>
      <c r="G1466" t="s">
        <v>31</v>
      </c>
      <c r="H1466" t="s">
        <v>37</v>
      </c>
      <c r="I1466" t="s">
        <v>100</v>
      </c>
      <c r="J1466">
        <v>38</v>
      </c>
      <c r="K1466">
        <v>1500</v>
      </c>
      <c r="L1466" s="7">
        <f>Sales_Data[[#This Row],[OrderQuantity]] *Sales_Data[[#This Row],[UnitPrice]]</f>
        <v>57000</v>
      </c>
      <c r="M1466" s="7">
        <f>Sales_Data[[#This Row],[UnitPrice]]-Sales_Data[[#This Row],[UnitCost]]</f>
        <v>700</v>
      </c>
      <c r="N1466" s="7">
        <f>Sales_Data[[#This Row],[Gross Revenue]]-Sales_Data[[#This Row],[Discount Amount ]]</f>
        <v>56300</v>
      </c>
      <c r="O1466" s="7">
        <f>Sales_Data[[#This Row],[OrderQuantity]] *Sales_Data[[#This Row],[UnitCost]]</f>
        <v>30400</v>
      </c>
      <c r="P1466" s="7">
        <f>Sales_Data[[#This Row],[ItemCost]] +Sales_Data[[#This Row],[ShippingCost]]</f>
        <v>31127.18</v>
      </c>
      <c r="Q1466" s="7">
        <f>Sales_Data[[#This Row],[Gross Revenue]]-Sales_Data[[#This Row],[TotalFinancialCost]]</f>
        <v>25872.82</v>
      </c>
      <c r="R1466" s="7">
        <f>Sales_Data[[#This Row],[Actul Bill Amount]]-Sales_Data[[#This Row],[ShippingCost]]</f>
        <v>55572.82</v>
      </c>
      <c r="S1466">
        <v>685</v>
      </c>
      <c r="T1466">
        <v>727.18</v>
      </c>
      <c r="U1466" t="s">
        <v>52</v>
      </c>
      <c r="V1466">
        <v>800</v>
      </c>
      <c r="W1466" t="s">
        <v>38</v>
      </c>
      <c r="X1466" t="str">
        <f t="shared" si="45"/>
        <v>Kolkata</v>
      </c>
    </row>
    <row r="1467" spans="1:24" x14ac:dyDescent="0.4">
      <c r="A1467">
        <v>101466</v>
      </c>
      <c r="B1467" s="5">
        <v>45985.492361111108</v>
      </c>
      <c r="C1467" s="3" t="str">
        <f>TEXT(Sales_Data[[#This Row],[OrderDate]],"mmmm")</f>
        <v>November</v>
      </c>
      <c r="D1467" s="3" t="str">
        <f t="shared" si="44"/>
        <v>2025</v>
      </c>
      <c r="E1467" t="s">
        <v>39</v>
      </c>
      <c r="F1467" t="s">
        <v>46</v>
      </c>
      <c r="G1467" t="s">
        <v>29</v>
      </c>
      <c r="H1467" t="s">
        <v>25</v>
      </c>
      <c r="I1467" t="s">
        <v>100</v>
      </c>
      <c r="J1467">
        <v>43</v>
      </c>
      <c r="K1467">
        <v>4500</v>
      </c>
      <c r="L1467" s="7">
        <f>Sales_Data[[#This Row],[OrderQuantity]] *Sales_Data[[#This Row],[UnitPrice]]</f>
        <v>193500</v>
      </c>
      <c r="M1467" s="7">
        <f>Sales_Data[[#This Row],[UnitPrice]]-Sales_Data[[#This Row],[UnitCost]]</f>
        <v>1700</v>
      </c>
      <c r="N1467" s="7">
        <f>Sales_Data[[#This Row],[Gross Revenue]]-Sales_Data[[#This Row],[Discount Amount ]]</f>
        <v>191800</v>
      </c>
      <c r="O1467" s="7">
        <f>Sales_Data[[#This Row],[OrderQuantity]] *Sales_Data[[#This Row],[UnitCost]]</f>
        <v>120400</v>
      </c>
      <c r="P1467" s="7">
        <f>Sales_Data[[#This Row],[ItemCost]] +Sales_Data[[#This Row],[ShippingCost]]</f>
        <v>121225.62</v>
      </c>
      <c r="Q1467" s="7">
        <f>Sales_Data[[#This Row],[Gross Revenue]]-Sales_Data[[#This Row],[TotalFinancialCost]]</f>
        <v>72274.38</v>
      </c>
      <c r="R1467" s="7">
        <f>Sales_Data[[#This Row],[Actul Bill Amount]]-Sales_Data[[#This Row],[ShippingCost]]</f>
        <v>190974.38</v>
      </c>
      <c r="S1467">
        <v>1034</v>
      </c>
      <c r="T1467">
        <v>825.62</v>
      </c>
      <c r="U1467" t="s">
        <v>47</v>
      </c>
      <c r="V1467">
        <v>2800</v>
      </c>
      <c r="W1467" t="s">
        <v>27</v>
      </c>
      <c r="X1467" t="str">
        <f t="shared" si="45"/>
        <v>Mumbai</v>
      </c>
    </row>
    <row r="1468" spans="1:24" x14ac:dyDescent="0.4">
      <c r="A1468">
        <v>101467</v>
      </c>
      <c r="B1468" s="5">
        <v>45972.068749999999</v>
      </c>
      <c r="C1468" s="3" t="str">
        <f>TEXT(Sales_Data[[#This Row],[OrderDate]],"mmmm")</f>
        <v>November</v>
      </c>
      <c r="D1468" s="3" t="str">
        <f t="shared" si="44"/>
        <v>2025</v>
      </c>
      <c r="E1468" t="s">
        <v>42</v>
      </c>
      <c r="F1468" t="s">
        <v>46</v>
      </c>
      <c r="G1468" t="s">
        <v>31</v>
      </c>
      <c r="H1468" t="s">
        <v>20</v>
      </c>
      <c r="I1468" t="s">
        <v>100</v>
      </c>
      <c r="J1468">
        <v>91</v>
      </c>
      <c r="K1468">
        <v>4500</v>
      </c>
      <c r="L1468" s="7">
        <f>Sales_Data[[#This Row],[OrderQuantity]] *Sales_Data[[#This Row],[UnitPrice]]</f>
        <v>409500</v>
      </c>
      <c r="M1468" s="7">
        <f>Sales_Data[[#This Row],[UnitPrice]]-Sales_Data[[#This Row],[UnitCost]]</f>
        <v>1700</v>
      </c>
      <c r="N1468" s="7">
        <f>Sales_Data[[#This Row],[Gross Revenue]]-Sales_Data[[#This Row],[Discount Amount ]]</f>
        <v>407800</v>
      </c>
      <c r="O1468" s="7">
        <f>Sales_Data[[#This Row],[OrderQuantity]] *Sales_Data[[#This Row],[UnitCost]]</f>
        <v>254800</v>
      </c>
      <c r="P1468" s="7">
        <f>Sales_Data[[#This Row],[ItemCost]] +Sales_Data[[#This Row],[ShippingCost]]</f>
        <v>255544.68</v>
      </c>
      <c r="Q1468" s="7">
        <f>Sales_Data[[#This Row],[Gross Revenue]]-Sales_Data[[#This Row],[TotalFinancialCost]]</f>
        <v>153955.32</v>
      </c>
      <c r="R1468" s="7">
        <f>Sales_Data[[#This Row],[Actul Bill Amount]]-Sales_Data[[#This Row],[ShippingCost]]</f>
        <v>407055.32</v>
      </c>
      <c r="S1468">
        <v>692</v>
      </c>
      <c r="T1468">
        <v>744.68</v>
      </c>
      <c r="U1468" t="s">
        <v>47</v>
      </c>
      <c r="V1468">
        <v>2800</v>
      </c>
      <c r="W1468" t="s">
        <v>22</v>
      </c>
      <c r="X1468" t="str">
        <f t="shared" si="45"/>
        <v>Nagpur</v>
      </c>
    </row>
    <row r="1469" spans="1:24" x14ac:dyDescent="0.4">
      <c r="A1469">
        <v>101468</v>
      </c>
      <c r="B1469" s="5">
        <v>45872.135416666664</v>
      </c>
      <c r="C1469" s="3" t="str">
        <f>TEXT(Sales_Data[[#This Row],[OrderDate]],"mmmm")</f>
        <v>August</v>
      </c>
      <c r="D1469" s="3" t="str">
        <f t="shared" si="44"/>
        <v>2025</v>
      </c>
      <c r="E1469" t="s">
        <v>19</v>
      </c>
      <c r="F1469" t="s">
        <v>43</v>
      </c>
      <c r="G1469" t="s">
        <v>15</v>
      </c>
      <c r="H1469" t="s">
        <v>16</v>
      </c>
      <c r="I1469" t="s">
        <v>100</v>
      </c>
      <c r="J1469">
        <v>43</v>
      </c>
      <c r="K1469">
        <v>1800</v>
      </c>
      <c r="L1469" s="7">
        <f>Sales_Data[[#This Row],[OrderQuantity]] *Sales_Data[[#This Row],[UnitPrice]]</f>
        <v>77400</v>
      </c>
      <c r="M1469" s="7">
        <f>Sales_Data[[#This Row],[UnitPrice]]-Sales_Data[[#This Row],[UnitCost]]</f>
        <v>900</v>
      </c>
      <c r="N1469" s="7">
        <f>Sales_Data[[#This Row],[Gross Revenue]]-Sales_Data[[#This Row],[Discount Amount ]]</f>
        <v>76500</v>
      </c>
      <c r="O1469" s="7">
        <f>Sales_Data[[#This Row],[OrderQuantity]] *Sales_Data[[#This Row],[UnitCost]]</f>
        <v>38700</v>
      </c>
      <c r="P1469" s="7">
        <f>Sales_Data[[#This Row],[ItemCost]] +Sales_Data[[#This Row],[ShippingCost]]</f>
        <v>40828.239999999998</v>
      </c>
      <c r="Q1469" s="7">
        <f>Sales_Data[[#This Row],[Gross Revenue]]-Sales_Data[[#This Row],[TotalFinancialCost]]</f>
        <v>36571.760000000002</v>
      </c>
      <c r="R1469" s="7">
        <f>Sales_Data[[#This Row],[Actul Bill Amount]]-Sales_Data[[#This Row],[ShippingCost]]</f>
        <v>74371.759999999995</v>
      </c>
      <c r="S1469">
        <v>736</v>
      </c>
      <c r="T1469">
        <v>2128.2399999999998</v>
      </c>
      <c r="U1469" t="s">
        <v>51</v>
      </c>
      <c r="V1469">
        <v>900</v>
      </c>
      <c r="W1469" t="s">
        <v>18</v>
      </c>
      <c r="X1469" t="str">
        <f t="shared" si="45"/>
        <v>Bengaluru</v>
      </c>
    </row>
    <row r="1470" spans="1:24" x14ac:dyDescent="0.4">
      <c r="A1470">
        <v>101469</v>
      </c>
      <c r="B1470" s="5">
        <v>45739.191666666666</v>
      </c>
      <c r="C1470" s="3" t="str">
        <f>TEXT(Sales_Data[[#This Row],[OrderDate]],"mmmm")</f>
        <v>March</v>
      </c>
      <c r="D1470" s="3" t="str">
        <f t="shared" si="44"/>
        <v>2025</v>
      </c>
      <c r="E1470" t="s">
        <v>42</v>
      </c>
      <c r="F1470" t="s">
        <v>46</v>
      </c>
      <c r="G1470" t="s">
        <v>29</v>
      </c>
      <c r="H1470" t="s">
        <v>37</v>
      </c>
      <c r="I1470" t="s">
        <v>100</v>
      </c>
      <c r="J1470">
        <v>20</v>
      </c>
      <c r="K1470">
        <v>4500</v>
      </c>
      <c r="L1470" s="7">
        <f>Sales_Data[[#This Row],[OrderQuantity]] *Sales_Data[[#This Row],[UnitPrice]]</f>
        <v>90000</v>
      </c>
      <c r="M1470" s="7">
        <f>Sales_Data[[#This Row],[UnitPrice]]-Sales_Data[[#This Row],[UnitCost]]</f>
        <v>1700</v>
      </c>
      <c r="N1470" s="7">
        <f>Sales_Data[[#This Row],[Gross Revenue]]-Sales_Data[[#This Row],[Discount Amount ]]</f>
        <v>88300</v>
      </c>
      <c r="O1470" s="7">
        <f>Sales_Data[[#This Row],[OrderQuantity]] *Sales_Data[[#This Row],[UnitCost]]</f>
        <v>56000</v>
      </c>
      <c r="P1470" s="7">
        <f>Sales_Data[[#This Row],[ItemCost]] +Sales_Data[[#This Row],[ShippingCost]]</f>
        <v>56978.66</v>
      </c>
      <c r="Q1470" s="7">
        <f>Sales_Data[[#This Row],[Gross Revenue]]-Sales_Data[[#This Row],[TotalFinancialCost]]</f>
        <v>33021.339999999997</v>
      </c>
      <c r="R1470" s="7">
        <f>Sales_Data[[#This Row],[Actul Bill Amount]]-Sales_Data[[#This Row],[ShippingCost]]</f>
        <v>87321.34</v>
      </c>
      <c r="S1470">
        <v>1068</v>
      </c>
      <c r="T1470">
        <v>978.66</v>
      </c>
      <c r="U1470" t="s">
        <v>47</v>
      </c>
      <c r="V1470">
        <v>2800</v>
      </c>
      <c r="W1470" t="s">
        <v>38</v>
      </c>
      <c r="X1470" t="str">
        <f t="shared" si="45"/>
        <v>Kolkata</v>
      </c>
    </row>
    <row r="1471" spans="1:24" x14ac:dyDescent="0.4">
      <c r="A1471">
        <v>101470</v>
      </c>
      <c r="B1471" s="5">
        <v>45880.81527777778</v>
      </c>
      <c r="C1471" s="3" t="str">
        <f>TEXT(Sales_Data[[#This Row],[OrderDate]],"mmmm")</f>
        <v>August</v>
      </c>
      <c r="D1471" s="3" t="str">
        <f t="shared" si="44"/>
        <v>2025</v>
      </c>
      <c r="E1471" t="s">
        <v>34</v>
      </c>
      <c r="F1471" t="s">
        <v>46</v>
      </c>
      <c r="G1471" t="s">
        <v>29</v>
      </c>
      <c r="H1471" t="s">
        <v>20</v>
      </c>
      <c r="I1471" t="s">
        <v>100</v>
      </c>
      <c r="J1471">
        <v>71</v>
      </c>
      <c r="K1471">
        <v>4500</v>
      </c>
      <c r="L1471" s="7">
        <f>Sales_Data[[#This Row],[OrderQuantity]] *Sales_Data[[#This Row],[UnitPrice]]</f>
        <v>319500</v>
      </c>
      <c r="M1471" s="7">
        <f>Sales_Data[[#This Row],[UnitPrice]]-Sales_Data[[#This Row],[UnitCost]]</f>
        <v>1700</v>
      </c>
      <c r="N1471" s="7">
        <f>Sales_Data[[#This Row],[Gross Revenue]]-Sales_Data[[#This Row],[Discount Amount ]]</f>
        <v>317800</v>
      </c>
      <c r="O1471" s="7">
        <f>Sales_Data[[#This Row],[OrderQuantity]] *Sales_Data[[#This Row],[UnitCost]]</f>
        <v>198800</v>
      </c>
      <c r="P1471" s="7">
        <f>Sales_Data[[#This Row],[ItemCost]] +Sales_Data[[#This Row],[ShippingCost]]</f>
        <v>199626.3</v>
      </c>
      <c r="Q1471" s="7">
        <f>Sales_Data[[#This Row],[Gross Revenue]]-Sales_Data[[#This Row],[TotalFinancialCost]]</f>
        <v>119873.70000000001</v>
      </c>
      <c r="R1471" s="7">
        <f>Sales_Data[[#This Row],[Actul Bill Amount]]-Sales_Data[[#This Row],[ShippingCost]]</f>
        <v>316973.7</v>
      </c>
      <c r="S1471">
        <v>822</v>
      </c>
      <c r="T1471">
        <v>826.3</v>
      </c>
      <c r="U1471" t="s">
        <v>47</v>
      </c>
      <c r="V1471">
        <v>2800</v>
      </c>
      <c r="W1471" t="s">
        <v>22</v>
      </c>
      <c r="X1471" t="str">
        <f t="shared" si="45"/>
        <v>Nagpur</v>
      </c>
    </row>
    <row r="1472" spans="1:24" x14ac:dyDescent="0.4">
      <c r="A1472">
        <v>101471</v>
      </c>
      <c r="B1472" s="5">
        <v>45760.888194444444</v>
      </c>
      <c r="C1472" s="3" t="str">
        <f>TEXT(Sales_Data[[#This Row],[OrderDate]],"mmmm")</f>
        <v>April</v>
      </c>
      <c r="D1472" s="3" t="str">
        <f t="shared" si="44"/>
        <v>2025</v>
      </c>
      <c r="E1472" t="s">
        <v>19</v>
      </c>
      <c r="F1472" t="s">
        <v>43</v>
      </c>
      <c r="G1472" t="s">
        <v>29</v>
      </c>
      <c r="H1472" t="s">
        <v>25</v>
      </c>
      <c r="I1472" t="s">
        <v>100</v>
      </c>
      <c r="J1472">
        <v>75</v>
      </c>
      <c r="K1472">
        <v>2800</v>
      </c>
      <c r="L1472" s="7">
        <f>Sales_Data[[#This Row],[OrderQuantity]] *Sales_Data[[#This Row],[UnitPrice]]</f>
        <v>210000</v>
      </c>
      <c r="M1472" s="7">
        <f>Sales_Data[[#This Row],[UnitPrice]]-Sales_Data[[#This Row],[UnitCost]]</f>
        <v>1300</v>
      </c>
      <c r="N1472" s="7">
        <f>Sales_Data[[#This Row],[Gross Revenue]]-Sales_Data[[#This Row],[Discount Amount ]]</f>
        <v>208700</v>
      </c>
      <c r="O1472" s="7">
        <f>Sales_Data[[#This Row],[OrderQuantity]] *Sales_Data[[#This Row],[UnitCost]]</f>
        <v>112500</v>
      </c>
      <c r="P1472" s="7">
        <f>Sales_Data[[#This Row],[ItemCost]] +Sales_Data[[#This Row],[ShippingCost]]</f>
        <v>113087.74</v>
      </c>
      <c r="Q1472" s="7">
        <f>Sales_Data[[#This Row],[Gross Revenue]]-Sales_Data[[#This Row],[TotalFinancialCost]]</f>
        <v>96912.26</v>
      </c>
      <c r="R1472" s="7">
        <f>Sales_Data[[#This Row],[Actul Bill Amount]]-Sales_Data[[#This Row],[ShippingCost]]</f>
        <v>208112.26</v>
      </c>
      <c r="S1472">
        <v>1052</v>
      </c>
      <c r="T1472">
        <v>587.74</v>
      </c>
      <c r="U1472" t="s">
        <v>61</v>
      </c>
      <c r="V1472">
        <v>1500</v>
      </c>
      <c r="W1472" t="s">
        <v>27</v>
      </c>
      <c r="X1472" t="str">
        <f t="shared" si="45"/>
        <v>Mumbai</v>
      </c>
    </row>
    <row r="1473" spans="1:24" x14ac:dyDescent="0.4">
      <c r="A1473">
        <v>101472</v>
      </c>
      <c r="B1473" s="5">
        <v>45930.407638888886</v>
      </c>
      <c r="C1473" s="3" t="str">
        <f>TEXT(Sales_Data[[#This Row],[OrderDate]],"mmmm")</f>
        <v>September</v>
      </c>
      <c r="D1473" s="3" t="str">
        <f t="shared" si="44"/>
        <v>2025</v>
      </c>
      <c r="E1473" t="s">
        <v>23</v>
      </c>
      <c r="F1473" t="s">
        <v>14</v>
      </c>
      <c r="G1473" t="s">
        <v>29</v>
      </c>
      <c r="H1473" t="s">
        <v>20</v>
      </c>
      <c r="I1473" t="s">
        <v>100</v>
      </c>
      <c r="J1473">
        <v>29</v>
      </c>
      <c r="K1473">
        <v>3200</v>
      </c>
      <c r="L1473" s="7">
        <f>Sales_Data[[#This Row],[OrderQuantity]] *Sales_Data[[#This Row],[UnitPrice]]</f>
        <v>92800</v>
      </c>
      <c r="M1473" s="7">
        <f>Sales_Data[[#This Row],[UnitPrice]]-Sales_Data[[#This Row],[UnitCost]]</f>
        <v>1200</v>
      </c>
      <c r="N1473" s="7">
        <f>Sales_Data[[#This Row],[Gross Revenue]]-Sales_Data[[#This Row],[Discount Amount ]]</f>
        <v>91600</v>
      </c>
      <c r="O1473" s="7">
        <f>Sales_Data[[#This Row],[OrderQuantity]] *Sales_Data[[#This Row],[UnitCost]]</f>
        <v>58000</v>
      </c>
      <c r="P1473" s="7">
        <f>Sales_Data[[#This Row],[ItemCost]] +Sales_Data[[#This Row],[ShippingCost]]</f>
        <v>58348.62</v>
      </c>
      <c r="Q1473" s="7">
        <f>Sales_Data[[#This Row],[Gross Revenue]]-Sales_Data[[#This Row],[TotalFinancialCost]]</f>
        <v>34451.379999999997</v>
      </c>
      <c r="R1473" s="7">
        <f>Sales_Data[[#This Row],[Actul Bill Amount]]-Sales_Data[[#This Row],[ShippingCost]]</f>
        <v>91251.38</v>
      </c>
      <c r="S1473">
        <v>366</v>
      </c>
      <c r="T1473">
        <v>348.62</v>
      </c>
      <c r="U1473" t="s">
        <v>17</v>
      </c>
      <c r="V1473">
        <v>2000</v>
      </c>
      <c r="W1473" t="s">
        <v>22</v>
      </c>
      <c r="X1473" t="str">
        <f t="shared" si="45"/>
        <v>Nagpur</v>
      </c>
    </row>
    <row r="1474" spans="1:24" x14ac:dyDescent="0.4">
      <c r="A1474">
        <v>101473</v>
      </c>
      <c r="B1474" s="5">
        <v>45671.89166666667</v>
      </c>
      <c r="C1474" s="3" t="str">
        <f>TEXT(Sales_Data[[#This Row],[OrderDate]],"mmmm")</f>
        <v>January</v>
      </c>
      <c r="D1474" s="3" t="str">
        <f t="shared" ref="D1474:D1537" si="46">TEXT(B1474, "yyyy")</f>
        <v>2025</v>
      </c>
      <c r="E1474" t="s">
        <v>13</v>
      </c>
      <c r="F1474" t="s">
        <v>24</v>
      </c>
      <c r="G1474" t="s">
        <v>31</v>
      </c>
      <c r="H1474" t="s">
        <v>25</v>
      </c>
      <c r="I1474" t="s">
        <v>100</v>
      </c>
      <c r="J1474">
        <v>49</v>
      </c>
      <c r="K1474">
        <v>45000</v>
      </c>
      <c r="L1474" s="7">
        <f>Sales_Data[[#This Row],[OrderQuantity]] *Sales_Data[[#This Row],[UnitPrice]]</f>
        <v>2205000</v>
      </c>
      <c r="M1474" s="7">
        <f>Sales_Data[[#This Row],[UnitPrice]]-Sales_Data[[#This Row],[UnitCost]]</f>
        <v>13000</v>
      </c>
      <c r="N1474" s="7">
        <f>Sales_Data[[#This Row],[Gross Revenue]]-Sales_Data[[#This Row],[Discount Amount ]]</f>
        <v>2192000</v>
      </c>
      <c r="O1474" s="7">
        <f>Sales_Data[[#This Row],[OrderQuantity]] *Sales_Data[[#This Row],[UnitCost]]</f>
        <v>1568000</v>
      </c>
      <c r="P1474" s="7">
        <f>Sales_Data[[#This Row],[ItemCost]] +Sales_Data[[#This Row],[ShippingCost]]</f>
        <v>1568276.18</v>
      </c>
      <c r="Q1474" s="7">
        <f>Sales_Data[[#This Row],[Gross Revenue]]-Sales_Data[[#This Row],[TotalFinancialCost]]</f>
        <v>636723.82000000007</v>
      </c>
      <c r="R1474" s="7">
        <f>Sales_Data[[#This Row],[Actul Bill Amount]]-Sales_Data[[#This Row],[ShippingCost]]</f>
        <v>2191723.8199999998</v>
      </c>
      <c r="S1474">
        <v>930</v>
      </c>
      <c r="T1474">
        <v>276.18</v>
      </c>
      <c r="U1474" t="s">
        <v>26</v>
      </c>
      <c r="V1474">
        <v>32000</v>
      </c>
      <c r="W1474" t="s">
        <v>27</v>
      </c>
      <c r="X1474" t="str">
        <f t="shared" ref="X1474:X1537" si="47">_xlfn.TEXTBEFORE(W1474, " ")</f>
        <v>Mumbai</v>
      </c>
    </row>
    <row r="1475" spans="1:24" x14ac:dyDescent="0.4">
      <c r="A1475">
        <v>101474</v>
      </c>
      <c r="B1475" s="5">
        <v>45816.029861111114</v>
      </c>
      <c r="C1475" s="3" t="str">
        <f>TEXT(Sales_Data[[#This Row],[OrderDate]],"mmmm")</f>
        <v>June</v>
      </c>
      <c r="D1475" s="3" t="str">
        <f t="shared" si="46"/>
        <v>2025</v>
      </c>
      <c r="E1475" t="s">
        <v>42</v>
      </c>
      <c r="F1475" t="s">
        <v>14</v>
      </c>
      <c r="G1475" t="s">
        <v>31</v>
      </c>
      <c r="H1475" t="s">
        <v>16</v>
      </c>
      <c r="I1475" t="s">
        <v>100</v>
      </c>
      <c r="J1475">
        <v>48</v>
      </c>
      <c r="K1475">
        <v>6500</v>
      </c>
      <c r="L1475" s="7">
        <f>Sales_Data[[#This Row],[OrderQuantity]] *Sales_Data[[#This Row],[UnitPrice]]</f>
        <v>312000</v>
      </c>
      <c r="M1475" s="7">
        <f>Sales_Data[[#This Row],[UnitPrice]]-Sales_Data[[#This Row],[UnitCost]]</f>
        <v>2300</v>
      </c>
      <c r="N1475" s="7">
        <f>Sales_Data[[#This Row],[Gross Revenue]]-Sales_Data[[#This Row],[Discount Amount ]]</f>
        <v>309700</v>
      </c>
      <c r="O1475" s="7">
        <f>Sales_Data[[#This Row],[OrderQuantity]] *Sales_Data[[#This Row],[UnitCost]]</f>
        <v>201600</v>
      </c>
      <c r="P1475" s="7">
        <f>Sales_Data[[#This Row],[ItemCost]] +Sales_Data[[#This Row],[ShippingCost]]</f>
        <v>202183.01</v>
      </c>
      <c r="Q1475" s="7">
        <f>Sales_Data[[#This Row],[Gross Revenue]]-Sales_Data[[#This Row],[TotalFinancialCost]]</f>
        <v>109816.98999999999</v>
      </c>
      <c r="R1475" s="7">
        <f>Sales_Data[[#This Row],[Actul Bill Amount]]-Sales_Data[[#This Row],[ShippingCost]]</f>
        <v>309116.99</v>
      </c>
      <c r="S1475">
        <v>424</v>
      </c>
      <c r="T1475">
        <v>583.01</v>
      </c>
      <c r="U1475" t="s">
        <v>21</v>
      </c>
      <c r="V1475">
        <v>4200</v>
      </c>
      <c r="W1475" t="s">
        <v>18</v>
      </c>
      <c r="X1475" t="str">
        <f t="shared" si="47"/>
        <v>Bengaluru</v>
      </c>
    </row>
    <row r="1476" spans="1:24" x14ac:dyDescent="0.4">
      <c r="A1476">
        <v>101475</v>
      </c>
      <c r="B1476" s="5">
        <v>45809.40902777778</v>
      </c>
      <c r="C1476" s="3" t="str">
        <f>TEXT(Sales_Data[[#This Row],[OrderDate]],"mmmm")</f>
        <v>June</v>
      </c>
      <c r="D1476" s="3" t="str">
        <f t="shared" si="46"/>
        <v>2025</v>
      </c>
      <c r="E1476" t="s">
        <v>19</v>
      </c>
      <c r="F1476" t="s">
        <v>55</v>
      </c>
      <c r="G1476" t="s">
        <v>15</v>
      </c>
      <c r="H1476" t="s">
        <v>32</v>
      </c>
      <c r="I1476" t="s">
        <v>100</v>
      </c>
      <c r="J1476">
        <v>21</v>
      </c>
      <c r="K1476">
        <v>600</v>
      </c>
      <c r="L1476" s="7">
        <f>Sales_Data[[#This Row],[OrderQuantity]] *Sales_Data[[#This Row],[UnitPrice]]</f>
        <v>12600</v>
      </c>
      <c r="M1476" s="7">
        <f>Sales_Data[[#This Row],[UnitPrice]]-Sales_Data[[#This Row],[UnitCost]]</f>
        <v>250</v>
      </c>
      <c r="N1476" s="7">
        <f>Sales_Data[[#This Row],[Gross Revenue]]-Sales_Data[[#This Row],[Discount Amount ]]</f>
        <v>12350</v>
      </c>
      <c r="O1476" s="7">
        <f>Sales_Data[[#This Row],[OrderQuantity]] *Sales_Data[[#This Row],[UnitCost]]</f>
        <v>7350</v>
      </c>
      <c r="P1476" s="7">
        <f>Sales_Data[[#This Row],[ItemCost]] +Sales_Data[[#This Row],[ShippingCost]]</f>
        <v>9656.5499999999993</v>
      </c>
      <c r="Q1476" s="7">
        <f>Sales_Data[[#This Row],[Gross Revenue]]-Sales_Data[[#This Row],[TotalFinancialCost]]</f>
        <v>2943.4500000000007</v>
      </c>
      <c r="R1476" s="7">
        <f>Sales_Data[[#This Row],[Actul Bill Amount]]-Sales_Data[[#This Row],[ShippingCost]]</f>
        <v>10043.450000000001</v>
      </c>
      <c r="S1476">
        <v>1181</v>
      </c>
      <c r="T1476">
        <v>2306.5500000000002</v>
      </c>
      <c r="U1476" t="s">
        <v>57</v>
      </c>
      <c r="V1476">
        <v>350</v>
      </c>
      <c r="W1476" t="s">
        <v>33</v>
      </c>
      <c r="X1476" t="str">
        <f t="shared" si="47"/>
        <v>Delhi</v>
      </c>
    </row>
    <row r="1477" spans="1:24" x14ac:dyDescent="0.4">
      <c r="A1477">
        <v>101476</v>
      </c>
      <c r="B1477" s="5">
        <v>45765.59375</v>
      </c>
      <c r="C1477" s="3" t="str">
        <f>TEXT(Sales_Data[[#This Row],[OrderDate]],"mmmm")</f>
        <v>April</v>
      </c>
      <c r="D1477" s="3" t="str">
        <f t="shared" si="46"/>
        <v>2025</v>
      </c>
      <c r="E1477" t="s">
        <v>42</v>
      </c>
      <c r="F1477" t="s">
        <v>35</v>
      </c>
      <c r="G1477" t="s">
        <v>31</v>
      </c>
      <c r="H1477" t="s">
        <v>16</v>
      </c>
      <c r="I1477" t="s">
        <v>100</v>
      </c>
      <c r="J1477">
        <v>27</v>
      </c>
      <c r="K1477">
        <v>8500</v>
      </c>
      <c r="L1477" s="7">
        <f>Sales_Data[[#This Row],[OrderQuantity]] *Sales_Data[[#This Row],[UnitPrice]]</f>
        <v>229500</v>
      </c>
      <c r="M1477" s="7">
        <f>Sales_Data[[#This Row],[UnitPrice]]-Sales_Data[[#This Row],[UnitCost]]</f>
        <v>3000</v>
      </c>
      <c r="N1477" s="7">
        <f>Sales_Data[[#This Row],[Gross Revenue]]-Sales_Data[[#This Row],[Discount Amount ]]</f>
        <v>226500</v>
      </c>
      <c r="O1477" s="7">
        <f>Sales_Data[[#This Row],[OrderQuantity]] *Sales_Data[[#This Row],[UnitCost]]</f>
        <v>148500</v>
      </c>
      <c r="P1477" s="7">
        <f>Sales_Data[[#This Row],[ItemCost]] +Sales_Data[[#This Row],[ShippingCost]]</f>
        <v>148990.74</v>
      </c>
      <c r="Q1477" s="7">
        <f>Sales_Data[[#This Row],[Gross Revenue]]-Sales_Data[[#This Row],[TotalFinancialCost]]</f>
        <v>80509.260000000009</v>
      </c>
      <c r="R1477" s="7">
        <f>Sales_Data[[#This Row],[Actul Bill Amount]]-Sales_Data[[#This Row],[ShippingCost]]</f>
        <v>226009.26</v>
      </c>
      <c r="S1477">
        <v>702</v>
      </c>
      <c r="T1477">
        <v>490.74</v>
      </c>
      <c r="U1477" t="s">
        <v>49</v>
      </c>
      <c r="V1477">
        <v>5500</v>
      </c>
      <c r="W1477" t="s">
        <v>18</v>
      </c>
      <c r="X1477" t="str">
        <f t="shared" si="47"/>
        <v>Bengaluru</v>
      </c>
    </row>
    <row r="1478" spans="1:24" x14ac:dyDescent="0.4">
      <c r="A1478">
        <v>101477</v>
      </c>
      <c r="B1478" s="5">
        <v>45845.307638888888</v>
      </c>
      <c r="C1478" s="3" t="str">
        <f>TEXT(Sales_Data[[#This Row],[OrderDate]],"mmmm")</f>
        <v>July</v>
      </c>
      <c r="D1478" s="3" t="str">
        <f t="shared" si="46"/>
        <v>2025</v>
      </c>
      <c r="E1478" t="s">
        <v>48</v>
      </c>
      <c r="F1478" t="s">
        <v>28</v>
      </c>
      <c r="G1478" t="s">
        <v>31</v>
      </c>
      <c r="H1478" t="s">
        <v>20</v>
      </c>
      <c r="I1478" t="s">
        <v>100</v>
      </c>
      <c r="J1478">
        <v>93</v>
      </c>
      <c r="K1478">
        <v>2500</v>
      </c>
      <c r="L1478" s="7">
        <f>Sales_Data[[#This Row],[OrderQuantity]] *Sales_Data[[#This Row],[UnitPrice]]</f>
        <v>232500</v>
      </c>
      <c r="M1478" s="7">
        <f>Sales_Data[[#This Row],[UnitPrice]]-Sales_Data[[#This Row],[UnitCost]]</f>
        <v>1000</v>
      </c>
      <c r="N1478" s="7">
        <f>Sales_Data[[#This Row],[Gross Revenue]]-Sales_Data[[#This Row],[Discount Amount ]]</f>
        <v>231500</v>
      </c>
      <c r="O1478" s="7">
        <f>Sales_Data[[#This Row],[OrderQuantity]] *Sales_Data[[#This Row],[UnitCost]]</f>
        <v>139500</v>
      </c>
      <c r="P1478" s="7">
        <f>Sales_Data[[#This Row],[ItemCost]] +Sales_Data[[#This Row],[ShippingCost]]</f>
        <v>140492.13</v>
      </c>
      <c r="Q1478" s="7">
        <f>Sales_Data[[#This Row],[Gross Revenue]]-Sales_Data[[#This Row],[TotalFinancialCost]]</f>
        <v>92007.87</v>
      </c>
      <c r="R1478" s="7">
        <f>Sales_Data[[#This Row],[Actul Bill Amount]]-Sales_Data[[#This Row],[ShippingCost]]</f>
        <v>230507.87</v>
      </c>
      <c r="S1478">
        <v>774</v>
      </c>
      <c r="T1478">
        <v>992.13</v>
      </c>
      <c r="U1478" t="s">
        <v>54</v>
      </c>
      <c r="V1478">
        <v>1500</v>
      </c>
      <c r="W1478" t="s">
        <v>22</v>
      </c>
      <c r="X1478" t="str">
        <f t="shared" si="47"/>
        <v>Nagpur</v>
      </c>
    </row>
    <row r="1479" spans="1:24" x14ac:dyDescent="0.4">
      <c r="A1479">
        <v>101478</v>
      </c>
      <c r="B1479" s="5">
        <v>45958.859722222223</v>
      </c>
      <c r="C1479" s="3" t="str">
        <f>TEXT(Sales_Data[[#This Row],[OrderDate]],"mmmm")</f>
        <v>October</v>
      </c>
      <c r="D1479" s="3" t="str">
        <f t="shared" si="46"/>
        <v>2025</v>
      </c>
      <c r="E1479" t="s">
        <v>39</v>
      </c>
      <c r="F1479" t="s">
        <v>40</v>
      </c>
      <c r="G1479" t="s">
        <v>15</v>
      </c>
      <c r="H1479" t="s">
        <v>16</v>
      </c>
      <c r="I1479" t="s">
        <v>100</v>
      </c>
      <c r="J1479">
        <v>20</v>
      </c>
      <c r="K1479">
        <v>5500</v>
      </c>
      <c r="L1479" s="7">
        <f>Sales_Data[[#This Row],[OrderQuantity]] *Sales_Data[[#This Row],[UnitPrice]]</f>
        <v>110000</v>
      </c>
      <c r="M1479" s="7">
        <f>Sales_Data[[#This Row],[UnitPrice]]-Sales_Data[[#This Row],[UnitCost]]</f>
        <v>2000</v>
      </c>
      <c r="N1479" s="7">
        <f>Sales_Data[[#This Row],[Gross Revenue]]-Sales_Data[[#This Row],[Discount Amount ]]</f>
        <v>108000</v>
      </c>
      <c r="O1479" s="7">
        <f>Sales_Data[[#This Row],[OrderQuantity]] *Sales_Data[[#This Row],[UnitCost]]</f>
        <v>70000</v>
      </c>
      <c r="P1479" s="7">
        <f>Sales_Data[[#This Row],[ItemCost]] +Sales_Data[[#This Row],[ShippingCost]]</f>
        <v>70394.080000000002</v>
      </c>
      <c r="Q1479" s="7">
        <f>Sales_Data[[#This Row],[Gross Revenue]]-Sales_Data[[#This Row],[TotalFinancialCost]]</f>
        <v>39605.919999999998</v>
      </c>
      <c r="R1479" s="7">
        <f>Sales_Data[[#This Row],[Actul Bill Amount]]-Sales_Data[[#This Row],[ShippingCost]]</f>
        <v>107605.92</v>
      </c>
      <c r="S1479">
        <v>1147</v>
      </c>
      <c r="T1479">
        <v>394.08</v>
      </c>
      <c r="U1479" t="s">
        <v>41</v>
      </c>
      <c r="V1479">
        <v>3500</v>
      </c>
      <c r="W1479" t="s">
        <v>18</v>
      </c>
      <c r="X1479" t="str">
        <f t="shared" si="47"/>
        <v>Bengaluru</v>
      </c>
    </row>
    <row r="1480" spans="1:24" x14ac:dyDescent="0.4">
      <c r="A1480">
        <v>101479</v>
      </c>
      <c r="B1480" s="5">
        <v>45755.69027777778</v>
      </c>
      <c r="C1480" s="3" t="str">
        <f>TEXT(Sales_Data[[#This Row],[OrderDate]],"mmmm")</f>
        <v>April</v>
      </c>
      <c r="D1480" s="3" t="str">
        <f t="shared" si="46"/>
        <v>2025</v>
      </c>
      <c r="E1480" t="s">
        <v>50</v>
      </c>
      <c r="F1480" t="s">
        <v>43</v>
      </c>
      <c r="G1480" t="s">
        <v>29</v>
      </c>
      <c r="H1480" t="s">
        <v>37</v>
      </c>
      <c r="I1480" t="s">
        <v>100</v>
      </c>
      <c r="J1480">
        <v>89</v>
      </c>
      <c r="K1480">
        <v>1800</v>
      </c>
      <c r="L1480" s="7">
        <f>Sales_Data[[#This Row],[OrderQuantity]] *Sales_Data[[#This Row],[UnitPrice]]</f>
        <v>160200</v>
      </c>
      <c r="M1480" s="7">
        <f>Sales_Data[[#This Row],[UnitPrice]]-Sales_Data[[#This Row],[UnitCost]]</f>
        <v>900</v>
      </c>
      <c r="N1480" s="7">
        <f>Sales_Data[[#This Row],[Gross Revenue]]-Sales_Data[[#This Row],[Discount Amount ]]</f>
        <v>159300</v>
      </c>
      <c r="O1480" s="7">
        <f>Sales_Data[[#This Row],[OrderQuantity]] *Sales_Data[[#This Row],[UnitCost]]</f>
        <v>80100</v>
      </c>
      <c r="P1480" s="7">
        <f>Sales_Data[[#This Row],[ItemCost]] +Sales_Data[[#This Row],[ShippingCost]]</f>
        <v>80755.8</v>
      </c>
      <c r="Q1480" s="7">
        <f>Sales_Data[[#This Row],[Gross Revenue]]-Sales_Data[[#This Row],[TotalFinancialCost]]</f>
        <v>79444.2</v>
      </c>
      <c r="R1480" s="7">
        <f>Sales_Data[[#This Row],[Actul Bill Amount]]-Sales_Data[[#This Row],[ShippingCost]]</f>
        <v>158644.20000000001</v>
      </c>
      <c r="S1480">
        <v>522</v>
      </c>
      <c r="T1480">
        <v>655.8</v>
      </c>
      <c r="U1480" t="s">
        <v>51</v>
      </c>
      <c r="V1480">
        <v>900</v>
      </c>
      <c r="W1480" t="s">
        <v>38</v>
      </c>
      <c r="X1480" t="str">
        <f t="shared" si="47"/>
        <v>Kolkata</v>
      </c>
    </row>
    <row r="1481" spans="1:24" x14ac:dyDescent="0.4">
      <c r="A1481">
        <v>101480</v>
      </c>
      <c r="B1481" s="5">
        <v>45788.48541666667</v>
      </c>
      <c r="C1481" s="3" t="str">
        <f>TEXT(Sales_Data[[#This Row],[OrderDate]],"mmmm")</f>
        <v>May</v>
      </c>
      <c r="D1481" s="3" t="str">
        <f t="shared" si="46"/>
        <v>2025</v>
      </c>
      <c r="E1481" t="s">
        <v>39</v>
      </c>
      <c r="F1481" t="s">
        <v>24</v>
      </c>
      <c r="G1481" t="s">
        <v>29</v>
      </c>
      <c r="H1481" t="s">
        <v>16</v>
      </c>
      <c r="I1481" t="s">
        <v>100</v>
      </c>
      <c r="J1481">
        <v>35</v>
      </c>
      <c r="K1481">
        <v>3500</v>
      </c>
      <c r="L1481" s="7">
        <f>Sales_Data[[#This Row],[OrderQuantity]] *Sales_Data[[#This Row],[UnitPrice]]</f>
        <v>122500</v>
      </c>
      <c r="M1481" s="7">
        <f>Sales_Data[[#This Row],[UnitPrice]]-Sales_Data[[#This Row],[UnitCost]]</f>
        <v>1300</v>
      </c>
      <c r="N1481" s="7">
        <f>Sales_Data[[#This Row],[Gross Revenue]]-Sales_Data[[#This Row],[Discount Amount ]]</f>
        <v>121200</v>
      </c>
      <c r="O1481" s="7">
        <f>Sales_Data[[#This Row],[OrderQuantity]] *Sales_Data[[#This Row],[UnitCost]]</f>
        <v>77000</v>
      </c>
      <c r="P1481" s="7">
        <f>Sales_Data[[#This Row],[ItemCost]] +Sales_Data[[#This Row],[ShippingCost]]</f>
        <v>77205.98</v>
      </c>
      <c r="Q1481" s="7">
        <f>Sales_Data[[#This Row],[Gross Revenue]]-Sales_Data[[#This Row],[TotalFinancialCost]]</f>
        <v>45294.020000000004</v>
      </c>
      <c r="R1481" s="7">
        <f>Sales_Data[[#This Row],[Actul Bill Amount]]-Sales_Data[[#This Row],[ShippingCost]]</f>
        <v>120994.02</v>
      </c>
      <c r="S1481">
        <v>783</v>
      </c>
      <c r="T1481">
        <v>205.98</v>
      </c>
      <c r="U1481" t="s">
        <v>59</v>
      </c>
      <c r="V1481">
        <v>2200</v>
      </c>
      <c r="W1481" t="s">
        <v>18</v>
      </c>
      <c r="X1481" t="str">
        <f t="shared" si="47"/>
        <v>Bengaluru</v>
      </c>
    </row>
    <row r="1482" spans="1:24" x14ac:dyDescent="0.4">
      <c r="A1482">
        <v>101481</v>
      </c>
      <c r="B1482" s="5">
        <v>45950.201388888891</v>
      </c>
      <c r="C1482" s="3" t="str">
        <f>TEXT(Sales_Data[[#This Row],[OrderDate]],"mmmm")</f>
        <v>October</v>
      </c>
      <c r="D1482" s="3" t="str">
        <f t="shared" si="46"/>
        <v>2025</v>
      </c>
      <c r="E1482" t="s">
        <v>42</v>
      </c>
      <c r="F1482" t="s">
        <v>40</v>
      </c>
      <c r="G1482" t="s">
        <v>29</v>
      </c>
      <c r="H1482" t="s">
        <v>25</v>
      </c>
      <c r="I1482" t="s">
        <v>100</v>
      </c>
      <c r="J1482">
        <v>24</v>
      </c>
      <c r="K1482">
        <v>1500</v>
      </c>
      <c r="L1482" s="7">
        <f>Sales_Data[[#This Row],[OrderQuantity]] *Sales_Data[[#This Row],[UnitPrice]]</f>
        <v>36000</v>
      </c>
      <c r="M1482" s="7">
        <f>Sales_Data[[#This Row],[UnitPrice]]-Sales_Data[[#This Row],[UnitCost]]</f>
        <v>700</v>
      </c>
      <c r="N1482" s="7">
        <f>Sales_Data[[#This Row],[Gross Revenue]]-Sales_Data[[#This Row],[Discount Amount ]]</f>
        <v>35300</v>
      </c>
      <c r="O1482" s="7">
        <f>Sales_Data[[#This Row],[OrderQuantity]] *Sales_Data[[#This Row],[UnitCost]]</f>
        <v>19200</v>
      </c>
      <c r="P1482" s="7">
        <f>Sales_Data[[#This Row],[ItemCost]] +Sales_Data[[#This Row],[ShippingCost]]</f>
        <v>19567.5</v>
      </c>
      <c r="Q1482" s="7">
        <f>Sales_Data[[#This Row],[Gross Revenue]]-Sales_Data[[#This Row],[TotalFinancialCost]]</f>
        <v>16432.5</v>
      </c>
      <c r="R1482" s="7">
        <f>Sales_Data[[#This Row],[Actul Bill Amount]]-Sales_Data[[#This Row],[ShippingCost]]</f>
        <v>34932.5</v>
      </c>
      <c r="S1482">
        <v>797</v>
      </c>
      <c r="T1482">
        <v>367.5</v>
      </c>
      <c r="U1482" t="s">
        <v>52</v>
      </c>
      <c r="V1482">
        <v>800</v>
      </c>
      <c r="W1482" t="s">
        <v>27</v>
      </c>
      <c r="X1482" t="str">
        <f t="shared" si="47"/>
        <v>Mumbai</v>
      </c>
    </row>
    <row r="1483" spans="1:24" x14ac:dyDescent="0.4">
      <c r="A1483">
        <v>101482</v>
      </c>
      <c r="B1483" s="5">
        <v>45828.210416666669</v>
      </c>
      <c r="C1483" s="3" t="str">
        <f>TEXT(Sales_Data[[#This Row],[OrderDate]],"mmmm")</f>
        <v>June</v>
      </c>
      <c r="D1483" s="3" t="str">
        <f t="shared" si="46"/>
        <v>2025</v>
      </c>
      <c r="E1483" t="s">
        <v>45</v>
      </c>
      <c r="F1483" t="s">
        <v>28</v>
      </c>
      <c r="G1483" t="s">
        <v>15</v>
      </c>
      <c r="H1483" t="s">
        <v>32</v>
      </c>
      <c r="I1483" t="s">
        <v>100</v>
      </c>
      <c r="J1483">
        <v>72</v>
      </c>
      <c r="K1483">
        <v>450</v>
      </c>
      <c r="L1483" s="7">
        <f>Sales_Data[[#This Row],[OrderQuantity]] *Sales_Data[[#This Row],[UnitPrice]]</f>
        <v>32400</v>
      </c>
      <c r="M1483" s="7">
        <f>Sales_Data[[#This Row],[UnitPrice]]-Sales_Data[[#This Row],[UnitCost]]</f>
        <v>250</v>
      </c>
      <c r="N1483" s="7">
        <f>Sales_Data[[#This Row],[Gross Revenue]]-Sales_Data[[#This Row],[Discount Amount ]]</f>
        <v>32150</v>
      </c>
      <c r="O1483" s="7">
        <f>Sales_Data[[#This Row],[OrderQuantity]] *Sales_Data[[#This Row],[UnitCost]]</f>
        <v>14400</v>
      </c>
      <c r="P1483" s="7">
        <f>Sales_Data[[#This Row],[ItemCost]] +Sales_Data[[#This Row],[ShippingCost]]</f>
        <v>15059.82</v>
      </c>
      <c r="Q1483" s="7">
        <f>Sales_Data[[#This Row],[Gross Revenue]]-Sales_Data[[#This Row],[TotalFinancialCost]]</f>
        <v>17340.18</v>
      </c>
      <c r="R1483" s="7">
        <f>Sales_Data[[#This Row],[Actul Bill Amount]]-Sales_Data[[#This Row],[ShippingCost]]</f>
        <v>31490.18</v>
      </c>
      <c r="S1483">
        <v>892</v>
      </c>
      <c r="T1483">
        <v>659.82</v>
      </c>
      <c r="U1483" t="s">
        <v>30</v>
      </c>
      <c r="V1483">
        <v>200</v>
      </c>
      <c r="W1483" t="s">
        <v>33</v>
      </c>
      <c r="X1483" t="str">
        <f t="shared" si="47"/>
        <v>Delhi</v>
      </c>
    </row>
    <row r="1484" spans="1:24" x14ac:dyDescent="0.4">
      <c r="A1484">
        <v>101483</v>
      </c>
      <c r="B1484" s="5">
        <v>45840.633333333331</v>
      </c>
      <c r="C1484" s="3" t="str">
        <f>TEXT(Sales_Data[[#This Row],[OrderDate]],"mmmm")</f>
        <v>July</v>
      </c>
      <c r="D1484" s="3" t="str">
        <f t="shared" si="46"/>
        <v>2025</v>
      </c>
      <c r="E1484" t="s">
        <v>23</v>
      </c>
      <c r="F1484" t="s">
        <v>40</v>
      </c>
      <c r="G1484" t="s">
        <v>31</v>
      </c>
      <c r="H1484" t="s">
        <v>37</v>
      </c>
      <c r="I1484" t="s">
        <v>100</v>
      </c>
      <c r="J1484">
        <v>25</v>
      </c>
      <c r="K1484">
        <v>1500</v>
      </c>
      <c r="L1484" s="7">
        <f>Sales_Data[[#This Row],[OrderQuantity]] *Sales_Data[[#This Row],[UnitPrice]]</f>
        <v>37500</v>
      </c>
      <c r="M1484" s="7">
        <f>Sales_Data[[#This Row],[UnitPrice]]-Sales_Data[[#This Row],[UnitCost]]</f>
        <v>700</v>
      </c>
      <c r="N1484" s="7">
        <f>Sales_Data[[#This Row],[Gross Revenue]]-Sales_Data[[#This Row],[Discount Amount ]]</f>
        <v>36800</v>
      </c>
      <c r="O1484" s="7">
        <f>Sales_Data[[#This Row],[OrderQuantity]] *Sales_Data[[#This Row],[UnitCost]]</f>
        <v>20000</v>
      </c>
      <c r="P1484" s="7">
        <f>Sales_Data[[#This Row],[ItemCost]] +Sales_Data[[#This Row],[ShippingCost]]</f>
        <v>20260.95</v>
      </c>
      <c r="Q1484" s="7">
        <f>Sales_Data[[#This Row],[Gross Revenue]]-Sales_Data[[#This Row],[TotalFinancialCost]]</f>
        <v>17239.05</v>
      </c>
      <c r="R1484" s="7">
        <f>Sales_Data[[#This Row],[Actul Bill Amount]]-Sales_Data[[#This Row],[ShippingCost]]</f>
        <v>36539.050000000003</v>
      </c>
      <c r="S1484">
        <v>928</v>
      </c>
      <c r="T1484">
        <v>260.95</v>
      </c>
      <c r="U1484" t="s">
        <v>52</v>
      </c>
      <c r="V1484">
        <v>800</v>
      </c>
      <c r="W1484" t="s">
        <v>38</v>
      </c>
      <c r="X1484" t="str">
        <f t="shared" si="47"/>
        <v>Kolkata</v>
      </c>
    </row>
    <row r="1485" spans="1:24" x14ac:dyDescent="0.4">
      <c r="A1485">
        <v>101484</v>
      </c>
      <c r="B1485" s="5">
        <v>46021.280555555553</v>
      </c>
      <c r="C1485" s="3" t="str">
        <f>TEXT(Sales_Data[[#This Row],[OrderDate]],"mmmm")</f>
        <v>December</v>
      </c>
      <c r="D1485" s="3" t="str">
        <f t="shared" si="46"/>
        <v>2025</v>
      </c>
      <c r="E1485" t="s">
        <v>48</v>
      </c>
      <c r="F1485" t="s">
        <v>24</v>
      </c>
      <c r="G1485" t="s">
        <v>15</v>
      </c>
      <c r="H1485" t="s">
        <v>37</v>
      </c>
      <c r="I1485" t="s">
        <v>100</v>
      </c>
      <c r="J1485">
        <v>89</v>
      </c>
      <c r="K1485">
        <v>3500</v>
      </c>
      <c r="L1485" s="7">
        <f>Sales_Data[[#This Row],[OrderQuantity]] *Sales_Data[[#This Row],[UnitPrice]]</f>
        <v>311500</v>
      </c>
      <c r="M1485" s="7">
        <f>Sales_Data[[#This Row],[UnitPrice]]-Sales_Data[[#This Row],[UnitCost]]</f>
        <v>1300</v>
      </c>
      <c r="N1485" s="7">
        <f>Sales_Data[[#This Row],[Gross Revenue]]-Sales_Data[[#This Row],[Discount Amount ]]</f>
        <v>310200</v>
      </c>
      <c r="O1485" s="7">
        <f>Sales_Data[[#This Row],[OrderQuantity]] *Sales_Data[[#This Row],[UnitCost]]</f>
        <v>195800</v>
      </c>
      <c r="P1485" s="7">
        <f>Sales_Data[[#This Row],[ItemCost]] +Sales_Data[[#This Row],[ShippingCost]]</f>
        <v>196213.08</v>
      </c>
      <c r="Q1485" s="7">
        <f>Sales_Data[[#This Row],[Gross Revenue]]-Sales_Data[[#This Row],[TotalFinancialCost]]</f>
        <v>115286.92000000001</v>
      </c>
      <c r="R1485" s="7">
        <f>Sales_Data[[#This Row],[Actul Bill Amount]]-Sales_Data[[#This Row],[ShippingCost]]</f>
        <v>309786.92</v>
      </c>
      <c r="S1485">
        <v>1173</v>
      </c>
      <c r="T1485">
        <v>413.08</v>
      </c>
      <c r="U1485" t="s">
        <v>59</v>
      </c>
      <c r="V1485">
        <v>2200</v>
      </c>
      <c r="W1485" t="s">
        <v>38</v>
      </c>
      <c r="X1485" t="str">
        <f t="shared" si="47"/>
        <v>Kolkata</v>
      </c>
    </row>
    <row r="1486" spans="1:24" x14ac:dyDescent="0.4">
      <c r="A1486">
        <v>101485</v>
      </c>
      <c r="B1486" s="5">
        <v>45696.760416666664</v>
      </c>
      <c r="C1486" s="3" t="str">
        <f>TEXT(Sales_Data[[#This Row],[OrderDate]],"mmmm")</f>
        <v>February</v>
      </c>
      <c r="D1486" s="3" t="str">
        <f t="shared" si="46"/>
        <v>2025</v>
      </c>
      <c r="E1486" t="s">
        <v>48</v>
      </c>
      <c r="F1486" t="s">
        <v>40</v>
      </c>
      <c r="G1486" t="s">
        <v>31</v>
      </c>
      <c r="H1486" t="s">
        <v>37</v>
      </c>
      <c r="I1486" t="s">
        <v>100</v>
      </c>
      <c r="J1486">
        <v>96</v>
      </c>
      <c r="K1486">
        <v>1500</v>
      </c>
      <c r="L1486" s="7">
        <f>Sales_Data[[#This Row],[OrderQuantity]] *Sales_Data[[#This Row],[UnitPrice]]</f>
        <v>144000</v>
      </c>
      <c r="M1486" s="7">
        <f>Sales_Data[[#This Row],[UnitPrice]]-Sales_Data[[#This Row],[UnitCost]]</f>
        <v>700</v>
      </c>
      <c r="N1486" s="7">
        <f>Sales_Data[[#This Row],[Gross Revenue]]-Sales_Data[[#This Row],[Discount Amount ]]</f>
        <v>143300</v>
      </c>
      <c r="O1486" s="7">
        <f>Sales_Data[[#This Row],[OrderQuantity]] *Sales_Data[[#This Row],[UnitCost]]</f>
        <v>76800</v>
      </c>
      <c r="P1486" s="7">
        <f>Sales_Data[[#This Row],[ItemCost]] +Sales_Data[[#This Row],[ShippingCost]]</f>
        <v>77525.97</v>
      </c>
      <c r="Q1486" s="7">
        <f>Sales_Data[[#This Row],[Gross Revenue]]-Sales_Data[[#This Row],[TotalFinancialCost]]</f>
        <v>66474.03</v>
      </c>
      <c r="R1486" s="7">
        <f>Sales_Data[[#This Row],[Actul Bill Amount]]-Sales_Data[[#This Row],[ShippingCost]]</f>
        <v>142574.03</v>
      </c>
      <c r="S1486">
        <v>731</v>
      </c>
      <c r="T1486">
        <v>725.97</v>
      </c>
      <c r="U1486" t="s">
        <v>52</v>
      </c>
      <c r="V1486">
        <v>800</v>
      </c>
      <c r="W1486" t="s">
        <v>38</v>
      </c>
      <c r="X1486" t="str">
        <f t="shared" si="47"/>
        <v>Kolkata</v>
      </c>
    </row>
    <row r="1487" spans="1:24" x14ac:dyDescent="0.4">
      <c r="A1487">
        <v>101486</v>
      </c>
      <c r="B1487" s="5">
        <v>45672.341666666667</v>
      </c>
      <c r="C1487" s="3" t="str">
        <f>TEXT(Sales_Data[[#This Row],[OrderDate]],"mmmm")</f>
        <v>January</v>
      </c>
      <c r="D1487" s="3" t="str">
        <f t="shared" si="46"/>
        <v>2025</v>
      </c>
      <c r="E1487" t="s">
        <v>13</v>
      </c>
      <c r="F1487" t="s">
        <v>46</v>
      </c>
      <c r="G1487" t="s">
        <v>31</v>
      </c>
      <c r="H1487" t="s">
        <v>16</v>
      </c>
      <c r="I1487" t="s">
        <v>100</v>
      </c>
      <c r="J1487">
        <v>52</v>
      </c>
      <c r="K1487">
        <v>15000</v>
      </c>
      <c r="L1487" s="7">
        <f>Sales_Data[[#This Row],[OrderQuantity]] *Sales_Data[[#This Row],[UnitPrice]]</f>
        <v>780000</v>
      </c>
      <c r="M1487" s="7">
        <f>Sales_Data[[#This Row],[UnitPrice]]-Sales_Data[[#This Row],[UnitCost]]</f>
        <v>5500</v>
      </c>
      <c r="N1487" s="7">
        <f>Sales_Data[[#This Row],[Gross Revenue]]-Sales_Data[[#This Row],[Discount Amount ]]</f>
        <v>774500</v>
      </c>
      <c r="O1487" s="7">
        <f>Sales_Data[[#This Row],[OrderQuantity]] *Sales_Data[[#This Row],[UnitCost]]</f>
        <v>494000</v>
      </c>
      <c r="P1487" s="7">
        <f>Sales_Data[[#This Row],[ItemCost]] +Sales_Data[[#This Row],[ShippingCost]]</f>
        <v>494454.92</v>
      </c>
      <c r="Q1487" s="7">
        <f>Sales_Data[[#This Row],[Gross Revenue]]-Sales_Data[[#This Row],[TotalFinancialCost]]</f>
        <v>285545.08</v>
      </c>
      <c r="R1487" s="7">
        <f>Sales_Data[[#This Row],[Actul Bill Amount]]-Sales_Data[[#This Row],[ShippingCost]]</f>
        <v>774045.08</v>
      </c>
      <c r="S1487">
        <v>1082</v>
      </c>
      <c r="T1487">
        <v>454.92</v>
      </c>
      <c r="U1487" t="s">
        <v>53</v>
      </c>
      <c r="V1487">
        <v>9500</v>
      </c>
      <c r="W1487" t="s">
        <v>18</v>
      </c>
      <c r="X1487" t="str">
        <f t="shared" si="47"/>
        <v>Bengaluru</v>
      </c>
    </row>
    <row r="1488" spans="1:24" x14ac:dyDescent="0.4">
      <c r="A1488">
        <v>101487</v>
      </c>
      <c r="B1488" s="5">
        <v>45661.751388888886</v>
      </c>
      <c r="C1488" s="3" t="str">
        <f>TEXT(Sales_Data[[#This Row],[OrderDate]],"mmmm")</f>
        <v>January</v>
      </c>
      <c r="D1488" s="3" t="str">
        <f t="shared" si="46"/>
        <v>2025</v>
      </c>
      <c r="E1488" t="s">
        <v>13</v>
      </c>
      <c r="F1488" t="s">
        <v>43</v>
      </c>
      <c r="G1488" t="s">
        <v>15</v>
      </c>
      <c r="H1488" t="s">
        <v>25</v>
      </c>
      <c r="I1488" t="s">
        <v>100</v>
      </c>
      <c r="J1488">
        <v>70</v>
      </c>
      <c r="K1488">
        <v>1800</v>
      </c>
      <c r="L1488" s="7">
        <f>Sales_Data[[#This Row],[OrderQuantity]] *Sales_Data[[#This Row],[UnitPrice]]</f>
        <v>126000</v>
      </c>
      <c r="M1488" s="7">
        <f>Sales_Data[[#This Row],[UnitPrice]]-Sales_Data[[#This Row],[UnitCost]]</f>
        <v>900</v>
      </c>
      <c r="N1488" s="7">
        <f>Sales_Data[[#This Row],[Gross Revenue]]-Sales_Data[[#This Row],[Discount Amount ]]</f>
        <v>125100</v>
      </c>
      <c r="O1488" s="7">
        <f>Sales_Data[[#This Row],[OrderQuantity]] *Sales_Data[[#This Row],[UnitCost]]</f>
        <v>63000</v>
      </c>
      <c r="P1488" s="7">
        <f>Sales_Data[[#This Row],[ItemCost]] +Sales_Data[[#This Row],[ShippingCost]]</f>
        <v>63972.57</v>
      </c>
      <c r="Q1488" s="7">
        <f>Sales_Data[[#This Row],[Gross Revenue]]-Sales_Data[[#This Row],[TotalFinancialCost]]</f>
        <v>62027.43</v>
      </c>
      <c r="R1488" s="7">
        <f>Sales_Data[[#This Row],[Actul Bill Amount]]-Sales_Data[[#This Row],[ShippingCost]]</f>
        <v>124127.43</v>
      </c>
      <c r="S1488">
        <v>527</v>
      </c>
      <c r="T1488">
        <v>972.57</v>
      </c>
      <c r="U1488" t="s">
        <v>51</v>
      </c>
      <c r="V1488">
        <v>900</v>
      </c>
      <c r="W1488" t="s">
        <v>27</v>
      </c>
      <c r="X1488" t="str">
        <f t="shared" si="47"/>
        <v>Mumbai</v>
      </c>
    </row>
    <row r="1489" spans="1:24" x14ac:dyDescent="0.4">
      <c r="A1489">
        <v>101488</v>
      </c>
      <c r="B1489" s="5">
        <v>46006.672222222223</v>
      </c>
      <c r="C1489" s="3" t="str">
        <f>TEXT(Sales_Data[[#This Row],[OrderDate]],"mmmm")</f>
        <v>December</v>
      </c>
      <c r="D1489" s="3" t="str">
        <f t="shared" si="46"/>
        <v>2025</v>
      </c>
      <c r="E1489" t="s">
        <v>19</v>
      </c>
      <c r="F1489" t="s">
        <v>35</v>
      </c>
      <c r="G1489" t="s">
        <v>29</v>
      </c>
      <c r="H1489" t="s">
        <v>16</v>
      </c>
      <c r="I1489" t="s">
        <v>100</v>
      </c>
      <c r="J1489">
        <v>28</v>
      </c>
      <c r="K1489">
        <v>12000</v>
      </c>
      <c r="L1489" s="7">
        <f>Sales_Data[[#This Row],[OrderQuantity]] *Sales_Data[[#This Row],[UnitPrice]]</f>
        <v>336000</v>
      </c>
      <c r="M1489" s="7">
        <f>Sales_Data[[#This Row],[UnitPrice]]-Sales_Data[[#This Row],[UnitCost]]</f>
        <v>4000</v>
      </c>
      <c r="N1489" s="7">
        <f>Sales_Data[[#This Row],[Gross Revenue]]-Sales_Data[[#This Row],[Discount Amount ]]</f>
        <v>332000</v>
      </c>
      <c r="O1489" s="7">
        <f>Sales_Data[[#This Row],[OrderQuantity]] *Sales_Data[[#This Row],[UnitCost]]</f>
        <v>224000</v>
      </c>
      <c r="P1489" s="7">
        <f>Sales_Data[[#This Row],[ItemCost]] +Sales_Data[[#This Row],[ShippingCost]]</f>
        <v>224877.38</v>
      </c>
      <c r="Q1489" s="7">
        <f>Sales_Data[[#This Row],[Gross Revenue]]-Sales_Data[[#This Row],[TotalFinancialCost]]</f>
        <v>111122.62</v>
      </c>
      <c r="R1489" s="7">
        <f>Sales_Data[[#This Row],[Actul Bill Amount]]-Sales_Data[[#This Row],[ShippingCost]]</f>
        <v>331122.62</v>
      </c>
      <c r="S1489">
        <v>1101</v>
      </c>
      <c r="T1489">
        <v>877.38</v>
      </c>
      <c r="U1489" t="s">
        <v>36</v>
      </c>
      <c r="V1489">
        <v>8000</v>
      </c>
      <c r="W1489" t="s">
        <v>18</v>
      </c>
      <c r="X1489" t="str">
        <f t="shared" si="47"/>
        <v>Bengaluru</v>
      </c>
    </row>
    <row r="1490" spans="1:24" x14ac:dyDescent="0.4">
      <c r="A1490">
        <v>101489</v>
      </c>
      <c r="B1490" s="5">
        <v>45867.779166666667</v>
      </c>
      <c r="C1490" s="3" t="str">
        <f>TEXT(Sales_Data[[#This Row],[OrderDate]],"mmmm")</f>
        <v>July</v>
      </c>
      <c r="D1490" s="3" t="str">
        <f t="shared" si="46"/>
        <v>2025</v>
      </c>
      <c r="E1490" t="s">
        <v>45</v>
      </c>
      <c r="F1490" t="s">
        <v>43</v>
      </c>
      <c r="G1490" t="s">
        <v>15</v>
      </c>
      <c r="H1490" t="s">
        <v>37</v>
      </c>
      <c r="I1490" t="s">
        <v>100</v>
      </c>
      <c r="J1490">
        <v>59</v>
      </c>
      <c r="K1490">
        <v>1800</v>
      </c>
      <c r="L1490" s="7">
        <f>Sales_Data[[#This Row],[OrderQuantity]] *Sales_Data[[#This Row],[UnitPrice]]</f>
        <v>106200</v>
      </c>
      <c r="M1490" s="7">
        <f>Sales_Data[[#This Row],[UnitPrice]]-Sales_Data[[#This Row],[UnitCost]]</f>
        <v>900</v>
      </c>
      <c r="N1490" s="7">
        <f>Sales_Data[[#This Row],[Gross Revenue]]-Sales_Data[[#This Row],[Discount Amount ]]</f>
        <v>105300</v>
      </c>
      <c r="O1490" s="7">
        <f>Sales_Data[[#This Row],[OrderQuantity]] *Sales_Data[[#This Row],[UnitCost]]</f>
        <v>53100</v>
      </c>
      <c r="P1490" s="7">
        <f>Sales_Data[[#This Row],[ItemCost]] +Sales_Data[[#This Row],[ShippingCost]]</f>
        <v>53707.68</v>
      </c>
      <c r="Q1490" s="7">
        <f>Sales_Data[[#This Row],[Gross Revenue]]-Sales_Data[[#This Row],[TotalFinancialCost]]</f>
        <v>52492.32</v>
      </c>
      <c r="R1490" s="7">
        <f>Sales_Data[[#This Row],[Actul Bill Amount]]-Sales_Data[[#This Row],[ShippingCost]]</f>
        <v>104692.32</v>
      </c>
      <c r="S1490">
        <v>1072</v>
      </c>
      <c r="T1490">
        <v>607.67999999999995</v>
      </c>
      <c r="U1490" t="s">
        <v>51</v>
      </c>
      <c r="V1490">
        <v>900</v>
      </c>
      <c r="W1490" t="s">
        <v>38</v>
      </c>
      <c r="X1490" t="str">
        <f t="shared" si="47"/>
        <v>Kolkata</v>
      </c>
    </row>
    <row r="1491" spans="1:24" x14ac:dyDescent="0.4">
      <c r="A1491">
        <v>101490</v>
      </c>
      <c r="B1491" s="5">
        <v>45818.931944444441</v>
      </c>
      <c r="C1491" s="3" t="str">
        <f>TEXT(Sales_Data[[#This Row],[OrderDate]],"mmmm")</f>
        <v>June</v>
      </c>
      <c r="D1491" s="3" t="str">
        <f t="shared" si="46"/>
        <v>2025</v>
      </c>
      <c r="E1491" t="s">
        <v>34</v>
      </c>
      <c r="F1491" t="s">
        <v>40</v>
      </c>
      <c r="G1491" t="s">
        <v>29</v>
      </c>
      <c r="H1491" t="s">
        <v>20</v>
      </c>
      <c r="I1491" t="s">
        <v>100</v>
      </c>
      <c r="J1491">
        <v>75</v>
      </c>
      <c r="K1491">
        <v>1500</v>
      </c>
      <c r="L1491" s="7">
        <f>Sales_Data[[#This Row],[OrderQuantity]] *Sales_Data[[#This Row],[UnitPrice]]</f>
        <v>112500</v>
      </c>
      <c r="M1491" s="7">
        <f>Sales_Data[[#This Row],[UnitPrice]]-Sales_Data[[#This Row],[UnitCost]]</f>
        <v>700</v>
      </c>
      <c r="N1491" s="7">
        <f>Sales_Data[[#This Row],[Gross Revenue]]-Sales_Data[[#This Row],[Discount Amount ]]</f>
        <v>111800</v>
      </c>
      <c r="O1491" s="7">
        <f>Sales_Data[[#This Row],[OrderQuantity]] *Sales_Data[[#This Row],[UnitCost]]</f>
        <v>60000</v>
      </c>
      <c r="P1491" s="7">
        <f>Sales_Data[[#This Row],[ItemCost]] +Sales_Data[[#This Row],[ShippingCost]]</f>
        <v>60465.07</v>
      </c>
      <c r="Q1491" s="7">
        <f>Sales_Data[[#This Row],[Gross Revenue]]-Sales_Data[[#This Row],[TotalFinancialCost]]</f>
        <v>52034.93</v>
      </c>
      <c r="R1491" s="7">
        <f>Sales_Data[[#This Row],[Actul Bill Amount]]-Sales_Data[[#This Row],[ShippingCost]]</f>
        <v>111334.93</v>
      </c>
      <c r="S1491">
        <v>497</v>
      </c>
      <c r="T1491">
        <v>465.07</v>
      </c>
      <c r="U1491" t="s">
        <v>52</v>
      </c>
      <c r="V1491">
        <v>800</v>
      </c>
      <c r="W1491" t="s">
        <v>22</v>
      </c>
      <c r="X1491" t="str">
        <f t="shared" si="47"/>
        <v>Nagpur</v>
      </c>
    </row>
    <row r="1492" spans="1:24" x14ac:dyDescent="0.4">
      <c r="A1492">
        <v>101491</v>
      </c>
      <c r="B1492" s="5">
        <v>45673.390972222223</v>
      </c>
      <c r="C1492" s="3" t="str">
        <f>TEXT(Sales_Data[[#This Row],[OrderDate]],"mmmm")</f>
        <v>January</v>
      </c>
      <c r="D1492" s="3" t="str">
        <f t="shared" si="46"/>
        <v>2025</v>
      </c>
      <c r="E1492" t="s">
        <v>45</v>
      </c>
      <c r="F1492" t="s">
        <v>14</v>
      </c>
      <c r="G1492" t="s">
        <v>15</v>
      </c>
      <c r="H1492" t="s">
        <v>32</v>
      </c>
      <c r="I1492" t="s">
        <v>100</v>
      </c>
      <c r="J1492">
        <v>4</v>
      </c>
      <c r="K1492">
        <v>3200</v>
      </c>
      <c r="L1492" s="7">
        <f>Sales_Data[[#This Row],[OrderQuantity]] *Sales_Data[[#This Row],[UnitPrice]]</f>
        <v>12800</v>
      </c>
      <c r="M1492" s="7">
        <f>Sales_Data[[#This Row],[UnitPrice]]-Sales_Data[[#This Row],[UnitCost]]</f>
        <v>1200</v>
      </c>
      <c r="N1492" s="7">
        <f>Sales_Data[[#This Row],[Gross Revenue]]-Sales_Data[[#This Row],[Discount Amount ]]</f>
        <v>11600</v>
      </c>
      <c r="O1492" s="7">
        <f>Sales_Data[[#This Row],[OrderQuantity]] *Sales_Data[[#This Row],[UnitCost]]</f>
        <v>8000</v>
      </c>
      <c r="P1492" s="7">
        <f>Sales_Data[[#This Row],[ItemCost]] +Sales_Data[[#This Row],[ShippingCost]]</f>
        <v>8627.15</v>
      </c>
      <c r="Q1492" s="7">
        <f>Sales_Data[[#This Row],[Gross Revenue]]-Sales_Data[[#This Row],[TotalFinancialCost]]</f>
        <v>4172.8500000000004</v>
      </c>
      <c r="R1492" s="7">
        <f>Sales_Data[[#This Row],[Actul Bill Amount]]-Sales_Data[[#This Row],[ShippingCost]]</f>
        <v>10972.85</v>
      </c>
      <c r="S1492">
        <v>1036</v>
      </c>
      <c r="T1492">
        <v>627.15</v>
      </c>
      <c r="U1492" t="s">
        <v>17</v>
      </c>
      <c r="V1492">
        <v>2000</v>
      </c>
      <c r="W1492" t="s">
        <v>33</v>
      </c>
      <c r="X1492" t="str">
        <f t="shared" si="47"/>
        <v>Delhi</v>
      </c>
    </row>
    <row r="1493" spans="1:24" x14ac:dyDescent="0.4">
      <c r="A1493">
        <v>101492</v>
      </c>
      <c r="B1493" s="5">
        <v>45765.706944444442</v>
      </c>
      <c r="C1493" s="3" t="str">
        <f>TEXT(Sales_Data[[#This Row],[OrderDate]],"mmmm")</f>
        <v>April</v>
      </c>
      <c r="D1493" s="3" t="str">
        <f t="shared" si="46"/>
        <v>2025</v>
      </c>
      <c r="E1493" t="s">
        <v>50</v>
      </c>
      <c r="F1493" t="s">
        <v>24</v>
      </c>
      <c r="G1493" t="s">
        <v>15</v>
      </c>
      <c r="H1493" t="s">
        <v>25</v>
      </c>
      <c r="I1493" t="s">
        <v>100</v>
      </c>
      <c r="J1493">
        <v>25</v>
      </c>
      <c r="K1493">
        <v>45000</v>
      </c>
      <c r="L1493" s="7">
        <f>Sales_Data[[#This Row],[OrderQuantity]] *Sales_Data[[#This Row],[UnitPrice]]</f>
        <v>1125000</v>
      </c>
      <c r="M1493" s="7">
        <f>Sales_Data[[#This Row],[UnitPrice]]-Sales_Data[[#This Row],[UnitCost]]</f>
        <v>13000</v>
      </c>
      <c r="N1493" s="7">
        <f>Sales_Data[[#This Row],[Gross Revenue]]-Sales_Data[[#This Row],[Discount Amount ]]</f>
        <v>1112000</v>
      </c>
      <c r="O1493" s="7">
        <f>Sales_Data[[#This Row],[OrderQuantity]] *Sales_Data[[#This Row],[UnitCost]]</f>
        <v>800000</v>
      </c>
      <c r="P1493" s="7">
        <f>Sales_Data[[#This Row],[ItemCost]] +Sales_Data[[#This Row],[ShippingCost]]</f>
        <v>802770.31</v>
      </c>
      <c r="Q1493" s="7">
        <f>Sales_Data[[#This Row],[Gross Revenue]]-Sales_Data[[#This Row],[TotalFinancialCost]]</f>
        <v>322229.68999999994</v>
      </c>
      <c r="R1493" s="7">
        <f>Sales_Data[[#This Row],[Actul Bill Amount]]-Sales_Data[[#This Row],[ShippingCost]]</f>
        <v>1109229.69</v>
      </c>
      <c r="S1493">
        <v>875</v>
      </c>
      <c r="T1493">
        <v>2770.31</v>
      </c>
      <c r="U1493" t="s">
        <v>26</v>
      </c>
      <c r="V1493">
        <v>32000</v>
      </c>
      <c r="W1493" t="s">
        <v>27</v>
      </c>
      <c r="X1493" t="str">
        <f t="shared" si="47"/>
        <v>Mumbai</v>
      </c>
    </row>
    <row r="1494" spans="1:24" x14ac:dyDescent="0.4">
      <c r="A1494">
        <v>101493</v>
      </c>
      <c r="B1494" s="5">
        <v>45968.57916666667</v>
      </c>
      <c r="C1494" s="3" t="str">
        <f>TEXT(Sales_Data[[#This Row],[OrderDate]],"mmmm")</f>
        <v>November</v>
      </c>
      <c r="D1494" s="3" t="str">
        <f t="shared" si="46"/>
        <v>2025</v>
      </c>
      <c r="E1494" t="s">
        <v>13</v>
      </c>
      <c r="F1494" t="s">
        <v>43</v>
      </c>
      <c r="G1494" t="s">
        <v>31</v>
      </c>
      <c r="H1494" t="s">
        <v>16</v>
      </c>
      <c r="I1494" t="s">
        <v>100</v>
      </c>
      <c r="J1494">
        <v>97</v>
      </c>
      <c r="K1494">
        <v>1800</v>
      </c>
      <c r="L1494" s="7">
        <f>Sales_Data[[#This Row],[OrderQuantity]] *Sales_Data[[#This Row],[UnitPrice]]</f>
        <v>174600</v>
      </c>
      <c r="M1494" s="7">
        <f>Sales_Data[[#This Row],[UnitPrice]]-Sales_Data[[#This Row],[UnitCost]]</f>
        <v>900</v>
      </c>
      <c r="N1494" s="7">
        <f>Sales_Data[[#This Row],[Gross Revenue]]-Sales_Data[[#This Row],[Discount Amount ]]</f>
        <v>173700</v>
      </c>
      <c r="O1494" s="7">
        <f>Sales_Data[[#This Row],[OrderQuantity]] *Sales_Data[[#This Row],[UnitCost]]</f>
        <v>87300</v>
      </c>
      <c r="P1494" s="7">
        <f>Sales_Data[[#This Row],[ItemCost]] +Sales_Data[[#This Row],[ShippingCost]]</f>
        <v>89373.38</v>
      </c>
      <c r="Q1494" s="7">
        <f>Sales_Data[[#This Row],[Gross Revenue]]-Sales_Data[[#This Row],[TotalFinancialCost]]</f>
        <v>85226.62</v>
      </c>
      <c r="R1494" s="7">
        <f>Sales_Data[[#This Row],[Actul Bill Amount]]-Sales_Data[[#This Row],[ShippingCost]]</f>
        <v>171626.62</v>
      </c>
      <c r="S1494">
        <v>367</v>
      </c>
      <c r="T1494">
        <v>2073.38</v>
      </c>
      <c r="U1494" t="s">
        <v>51</v>
      </c>
      <c r="V1494">
        <v>900</v>
      </c>
      <c r="W1494" t="s">
        <v>18</v>
      </c>
      <c r="X1494" t="str">
        <f t="shared" si="47"/>
        <v>Bengaluru</v>
      </c>
    </row>
    <row r="1495" spans="1:24" x14ac:dyDescent="0.4">
      <c r="A1495">
        <v>101494</v>
      </c>
      <c r="B1495" s="5">
        <v>45884.556250000001</v>
      </c>
      <c r="C1495" s="3" t="str">
        <f>TEXT(Sales_Data[[#This Row],[OrderDate]],"mmmm")</f>
        <v>August</v>
      </c>
      <c r="D1495" s="3" t="str">
        <f t="shared" si="46"/>
        <v>2025</v>
      </c>
      <c r="E1495" t="s">
        <v>39</v>
      </c>
      <c r="F1495" t="s">
        <v>28</v>
      </c>
      <c r="G1495" t="s">
        <v>31</v>
      </c>
      <c r="H1495" t="s">
        <v>20</v>
      </c>
      <c r="I1495" t="s">
        <v>100</v>
      </c>
      <c r="J1495">
        <v>88</v>
      </c>
      <c r="K1495">
        <v>450</v>
      </c>
      <c r="L1495" s="7">
        <f>Sales_Data[[#This Row],[OrderQuantity]] *Sales_Data[[#This Row],[UnitPrice]]</f>
        <v>39600</v>
      </c>
      <c r="M1495" s="7">
        <f>Sales_Data[[#This Row],[UnitPrice]]-Sales_Data[[#This Row],[UnitCost]]</f>
        <v>250</v>
      </c>
      <c r="N1495" s="7">
        <f>Sales_Data[[#This Row],[Gross Revenue]]-Sales_Data[[#This Row],[Discount Amount ]]</f>
        <v>39350</v>
      </c>
      <c r="O1495" s="7">
        <f>Sales_Data[[#This Row],[OrderQuantity]] *Sales_Data[[#This Row],[UnitCost]]</f>
        <v>17600</v>
      </c>
      <c r="P1495" s="7">
        <f>Sales_Data[[#This Row],[ItemCost]] +Sales_Data[[#This Row],[ShippingCost]]</f>
        <v>20468.11</v>
      </c>
      <c r="Q1495" s="7">
        <f>Sales_Data[[#This Row],[Gross Revenue]]-Sales_Data[[#This Row],[TotalFinancialCost]]</f>
        <v>19131.89</v>
      </c>
      <c r="R1495" s="7">
        <f>Sales_Data[[#This Row],[Actul Bill Amount]]-Sales_Data[[#This Row],[ShippingCost]]</f>
        <v>36481.89</v>
      </c>
      <c r="S1495">
        <v>359</v>
      </c>
      <c r="T1495">
        <v>2868.11</v>
      </c>
      <c r="U1495" t="s">
        <v>30</v>
      </c>
      <c r="V1495">
        <v>200</v>
      </c>
      <c r="W1495" t="s">
        <v>22</v>
      </c>
      <c r="X1495" t="str">
        <f t="shared" si="47"/>
        <v>Nagpur</v>
      </c>
    </row>
    <row r="1496" spans="1:24" x14ac:dyDescent="0.4">
      <c r="A1496">
        <v>101495</v>
      </c>
      <c r="B1496" s="5">
        <v>45827.810416666667</v>
      </c>
      <c r="C1496" s="3" t="str">
        <f>TEXT(Sales_Data[[#This Row],[OrderDate]],"mmmm")</f>
        <v>June</v>
      </c>
      <c r="D1496" s="3" t="str">
        <f t="shared" si="46"/>
        <v>2025</v>
      </c>
      <c r="E1496" t="s">
        <v>39</v>
      </c>
      <c r="F1496" t="s">
        <v>14</v>
      </c>
      <c r="G1496" t="s">
        <v>29</v>
      </c>
      <c r="H1496" t="s">
        <v>37</v>
      </c>
      <c r="I1496" t="s">
        <v>100</v>
      </c>
      <c r="J1496">
        <v>33</v>
      </c>
      <c r="K1496">
        <v>6500</v>
      </c>
      <c r="L1496" s="7">
        <f>Sales_Data[[#This Row],[OrderQuantity]] *Sales_Data[[#This Row],[UnitPrice]]</f>
        <v>214500</v>
      </c>
      <c r="M1496" s="7">
        <f>Sales_Data[[#This Row],[UnitPrice]]-Sales_Data[[#This Row],[UnitCost]]</f>
        <v>2300</v>
      </c>
      <c r="N1496" s="7">
        <f>Sales_Data[[#This Row],[Gross Revenue]]-Sales_Data[[#This Row],[Discount Amount ]]</f>
        <v>212200</v>
      </c>
      <c r="O1496" s="7">
        <f>Sales_Data[[#This Row],[OrderQuantity]] *Sales_Data[[#This Row],[UnitCost]]</f>
        <v>138600</v>
      </c>
      <c r="P1496" s="7">
        <f>Sales_Data[[#This Row],[ItemCost]] +Sales_Data[[#This Row],[ShippingCost]]</f>
        <v>138844.95000000001</v>
      </c>
      <c r="Q1496" s="7">
        <f>Sales_Data[[#This Row],[Gross Revenue]]-Sales_Data[[#This Row],[TotalFinancialCost]]</f>
        <v>75655.049999999988</v>
      </c>
      <c r="R1496" s="7">
        <f>Sales_Data[[#This Row],[Actul Bill Amount]]-Sales_Data[[#This Row],[ShippingCost]]</f>
        <v>211955.05</v>
      </c>
      <c r="S1496">
        <v>1172</v>
      </c>
      <c r="T1496">
        <v>244.95</v>
      </c>
      <c r="U1496" t="s">
        <v>21</v>
      </c>
      <c r="V1496">
        <v>4200</v>
      </c>
      <c r="W1496" t="s">
        <v>38</v>
      </c>
      <c r="X1496" t="str">
        <f t="shared" si="47"/>
        <v>Kolkata</v>
      </c>
    </row>
    <row r="1497" spans="1:24" x14ac:dyDescent="0.4">
      <c r="A1497">
        <v>101496</v>
      </c>
      <c r="B1497" s="5">
        <v>45691.940972222219</v>
      </c>
      <c r="C1497" s="3" t="str">
        <f>TEXT(Sales_Data[[#This Row],[OrderDate]],"mmmm")</f>
        <v>February</v>
      </c>
      <c r="D1497" s="3" t="str">
        <f t="shared" si="46"/>
        <v>2025</v>
      </c>
      <c r="E1497" t="s">
        <v>39</v>
      </c>
      <c r="F1497" t="s">
        <v>55</v>
      </c>
      <c r="G1497" t="s">
        <v>29</v>
      </c>
      <c r="H1497" t="s">
        <v>37</v>
      </c>
      <c r="I1497" t="s">
        <v>100</v>
      </c>
      <c r="J1497">
        <v>24</v>
      </c>
      <c r="K1497">
        <v>1200</v>
      </c>
      <c r="L1497" s="7">
        <f>Sales_Data[[#This Row],[OrderQuantity]] *Sales_Data[[#This Row],[UnitPrice]]</f>
        <v>28800</v>
      </c>
      <c r="M1497" s="7">
        <f>Sales_Data[[#This Row],[UnitPrice]]-Sales_Data[[#This Row],[UnitCost]]</f>
        <v>400</v>
      </c>
      <c r="N1497" s="7">
        <f>Sales_Data[[#This Row],[Gross Revenue]]-Sales_Data[[#This Row],[Discount Amount ]]</f>
        <v>28400</v>
      </c>
      <c r="O1497" s="7">
        <f>Sales_Data[[#This Row],[OrderQuantity]] *Sales_Data[[#This Row],[UnitCost]]</f>
        <v>19200</v>
      </c>
      <c r="P1497" s="7">
        <f>Sales_Data[[#This Row],[ItemCost]] +Sales_Data[[#This Row],[ShippingCost]]</f>
        <v>19616.009999999998</v>
      </c>
      <c r="Q1497" s="7">
        <f>Sales_Data[[#This Row],[Gross Revenue]]-Sales_Data[[#This Row],[TotalFinancialCost]]</f>
        <v>9183.9900000000016</v>
      </c>
      <c r="R1497" s="7">
        <f>Sales_Data[[#This Row],[Actul Bill Amount]]-Sales_Data[[#This Row],[ShippingCost]]</f>
        <v>27983.99</v>
      </c>
      <c r="S1497">
        <v>848</v>
      </c>
      <c r="T1497">
        <v>416.01</v>
      </c>
      <c r="U1497" t="s">
        <v>58</v>
      </c>
      <c r="V1497">
        <v>800</v>
      </c>
      <c r="W1497" t="s">
        <v>38</v>
      </c>
      <c r="X1497" t="str">
        <f t="shared" si="47"/>
        <v>Kolkata</v>
      </c>
    </row>
    <row r="1498" spans="1:24" x14ac:dyDescent="0.4">
      <c r="A1498">
        <v>101497</v>
      </c>
      <c r="B1498" s="5">
        <v>45908.59375</v>
      </c>
      <c r="C1498" s="3" t="str">
        <f>TEXT(Sales_Data[[#This Row],[OrderDate]],"mmmm")</f>
        <v>September</v>
      </c>
      <c r="D1498" s="3" t="str">
        <f t="shared" si="46"/>
        <v>2025</v>
      </c>
      <c r="E1498" t="s">
        <v>42</v>
      </c>
      <c r="F1498" t="s">
        <v>14</v>
      </c>
      <c r="G1498" t="s">
        <v>29</v>
      </c>
      <c r="H1498" t="s">
        <v>37</v>
      </c>
      <c r="I1498" t="s">
        <v>100</v>
      </c>
      <c r="J1498">
        <v>7</v>
      </c>
      <c r="K1498">
        <v>3200</v>
      </c>
      <c r="L1498" s="7">
        <f>Sales_Data[[#This Row],[OrderQuantity]] *Sales_Data[[#This Row],[UnitPrice]]</f>
        <v>22400</v>
      </c>
      <c r="M1498" s="7">
        <f>Sales_Data[[#This Row],[UnitPrice]]-Sales_Data[[#This Row],[UnitCost]]</f>
        <v>1200</v>
      </c>
      <c r="N1498" s="7">
        <f>Sales_Data[[#This Row],[Gross Revenue]]-Sales_Data[[#This Row],[Discount Amount ]]</f>
        <v>21200</v>
      </c>
      <c r="O1498" s="7">
        <f>Sales_Data[[#This Row],[OrderQuantity]] *Sales_Data[[#This Row],[UnitCost]]</f>
        <v>14000</v>
      </c>
      <c r="P1498" s="7">
        <f>Sales_Data[[#This Row],[ItemCost]] +Sales_Data[[#This Row],[ShippingCost]]</f>
        <v>14349.59</v>
      </c>
      <c r="Q1498" s="7">
        <f>Sales_Data[[#This Row],[Gross Revenue]]-Sales_Data[[#This Row],[TotalFinancialCost]]</f>
        <v>8050.41</v>
      </c>
      <c r="R1498" s="7">
        <f>Sales_Data[[#This Row],[Actul Bill Amount]]-Sales_Data[[#This Row],[ShippingCost]]</f>
        <v>20850.41</v>
      </c>
      <c r="S1498">
        <v>718</v>
      </c>
      <c r="T1498">
        <v>349.59</v>
      </c>
      <c r="U1498" t="s">
        <v>17</v>
      </c>
      <c r="V1498">
        <v>2000</v>
      </c>
      <c r="W1498" t="s">
        <v>38</v>
      </c>
      <c r="X1498" t="str">
        <f t="shared" si="47"/>
        <v>Kolkata</v>
      </c>
    </row>
    <row r="1499" spans="1:24" x14ac:dyDescent="0.4">
      <c r="A1499">
        <v>101498</v>
      </c>
      <c r="B1499" s="5">
        <v>45904.780555555553</v>
      </c>
      <c r="C1499" s="3" t="str">
        <f>TEXT(Sales_Data[[#This Row],[OrderDate]],"mmmm")</f>
        <v>September</v>
      </c>
      <c r="D1499" s="3" t="str">
        <f t="shared" si="46"/>
        <v>2025</v>
      </c>
      <c r="E1499" t="s">
        <v>34</v>
      </c>
      <c r="F1499" t="s">
        <v>14</v>
      </c>
      <c r="G1499" t="s">
        <v>15</v>
      </c>
      <c r="H1499" t="s">
        <v>32</v>
      </c>
      <c r="I1499" t="s">
        <v>100</v>
      </c>
      <c r="J1499">
        <v>65</v>
      </c>
      <c r="K1499">
        <v>6500</v>
      </c>
      <c r="L1499" s="7">
        <f>Sales_Data[[#This Row],[OrderQuantity]] *Sales_Data[[#This Row],[UnitPrice]]</f>
        <v>422500</v>
      </c>
      <c r="M1499" s="7">
        <f>Sales_Data[[#This Row],[UnitPrice]]-Sales_Data[[#This Row],[UnitCost]]</f>
        <v>2300</v>
      </c>
      <c r="N1499" s="7">
        <f>Sales_Data[[#This Row],[Gross Revenue]]-Sales_Data[[#This Row],[Discount Amount ]]</f>
        <v>420200</v>
      </c>
      <c r="O1499" s="7">
        <f>Sales_Data[[#This Row],[OrderQuantity]] *Sales_Data[[#This Row],[UnitCost]]</f>
        <v>273000</v>
      </c>
      <c r="P1499" s="7">
        <f>Sales_Data[[#This Row],[ItemCost]] +Sales_Data[[#This Row],[ShippingCost]]</f>
        <v>273186.26</v>
      </c>
      <c r="Q1499" s="7">
        <f>Sales_Data[[#This Row],[Gross Revenue]]-Sales_Data[[#This Row],[TotalFinancialCost]]</f>
        <v>149313.74</v>
      </c>
      <c r="R1499" s="7">
        <f>Sales_Data[[#This Row],[Actul Bill Amount]]-Sales_Data[[#This Row],[ShippingCost]]</f>
        <v>420013.74</v>
      </c>
      <c r="S1499">
        <v>737</v>
      </c>
      <c r="T1499">
        <v>186.26</v>
      </c>
      <c r="U1499" t="s">
        <v>21</v>
      </c>
      <c r="V1499">
        <v>4200</v>
      </c>
      <c r="W1499" t="s">
        <v>33</v>
      </c>
      <c r="X1499" t="str">
        <f t="shared" si="47"/>
        <v>Delhi</v>
      </c>
    </row>
    <row r="1500" spans="1:24" x14ac:dyDescent="0.4">
      <c r="A1500">
        <v>101499</v>
      </c>
      <c r="B1500" s="5">
        <v>45926.268055555556</v>
      </c>
      <c r="C1500" s="3" t="str">
        <f>TEXT(Sales_Data[[#This Row],[OrderDate]],"mmmm")</f>
        <v>September</v>
      </c>
      <c r="D1500" s="3" t="str">
        <f t="shared" si="46"/>
        <v>2025</v>
      </c>
      <c r="E1500" t="s">
        <v>19</v>
      </c>
      <c r="F1500" t="s">
        <v>24</v>
      </c>
      <c r="G1500" t="s">
        <v>29</v>
      </c>
      <c r="H1500" t="s">
        <v>20</v>
      </c>
      <c r="I1500" t="s">
        <v>100</v>
      </c>
      <c r="J1500">
        <v>17</v>
      </c>
      <c r="K1500">
        <v>45000</v>
      </c>
      <c r="L1500" s="7">
        <f>Sales_Data[[#This Row],[OrderQuantity]] *Sales_Data[[#This Row],[UnitPrice]]</f>
        <v>765000</v>
      </c>
      <c r="M1500" s="7">
        <f>Sales_Data[[#This Row],[UnitPrice]]-Sales_Data[[#This Row],[UnitCost]]</f>
        <v>13000</v>
      </c>
      <c r="N1500" s="7">
        <f>Sales_Data[[#This Row],[Gross Revenue]]-Sales_Data[[#This Row],[Discount Amount ]]</f>
        <v>752000</v>
      </c>
      <c r="O1500" s="7">
        <f>Sales_Data[[#This Row],[OrderQuantity]] *Sales_Data[[#This Row],[UnitCost]]</f>
        <v>544000</v>
      </c>
      <c r="P1500" s="7">
        <f>Sales_Data[[#This Row],[ItemCost]] +Sales_Data[[#This Row],[ShippingCost]]</f>
        <v>544586.62</v>
      </c>
      <c r="Q1500" s="7">
        <f>Sales_Data[[#This Row],[Gross Revenue]]-Sales_Data[[#This Row],[TotalFinancialCost]]</f>
        <v>220413.38</v>
      </c>
      <c r="R1500" s="7">
        <f>Sales_Data[[#This Row],[Actul Bill Amount]]-Sales_Data[[#This Row],[ShippingCost]]</f>
        <v>751413.38</v>
      </c>
      <c r="S1500">
        <v>968</v>
      </c>
      <c r="T1500">
        <v>586.62</v>
      </c>
      <c r="U1500" t="s">
        <v>26</v>
      </c>
      <c r="V1500">
        <v>32000</v>
      </c>
      <c r="W1500" t="s">
        <v>22</v>
      </c>
      <c r="X1500" t="str">
        <f t="shared" si="47"/>
        <v>Nagpur</v>
      </c>
    </row>
    <row r="1501" spans="1:24" x14ac:dyDescent="0.4">
      <c r="A1501">
        <v>101500</v>
      </c>
      <c r="B1501" s="5">
        <v>45798.654166666667</v>
      </c>
      <c r="C1501" s="3" t="str">
        <f>TEXT(Sales_Data[[#This Row],[OrderDate]],"mmmm")</f>
        <v>May</v>
      </c>
      <c r="D1501" s="3" t="str">
        <f t="shared" si="46"/>
        <v>2025</v>
      </c>
      <c r="E1501" t="s">
        <v>34</v>
      </c>
      <c r="F1501" t="s">
        <v>28</v>
      </c>
      <c r="G1501" t="s">
        <v>15</v>
      </c>
      <c r="H1501" t="s">
        <v>16</v>
      </c>
      <c r="I1501" t="s">
        <v>100</v>
      </c>
      <c r="J1501">
        <v>62</v>
      </c>
      <c r="K1501">
        <v>450</v>
      </c>
      <c r="L1501" s="7">
        <f>Sales_Data[[#This Row],[OrderQuantity]] *Sales_Data[[#This Row],[UnitPrice]]</f>
        <v>27900</v>
      </c>
      <c r="M1501" s="7">
        <f>Sales_Data[[#This Row],[UnitPrice]]-Sales_Data[[#This Row],[UnitCost]]</f>
        <v>250</v>
      </c>
      <c r="N1501" s="7">
        <f>Sales_Data[[#This Row],[Gross Revenue]]-Sales_Data[[#This Row],[Discount Amount ]]</f>
        <v>27650</v>
      </c>
      <c r="O1501" s="7">
        <f>Sales_Data[[#This Row],[OrderQuantity]] *Sales_Data[[#This Row],[UnitCost]]</f>
        <v>12400</v>
      </c>
      <c r="P1501" s="7">
        <f>Sales_Data[[#This Row],[ItemCost]] +Sales_Data[[#This Row],[ShippingCost]]</f>
        <v>13035.37</v>
      </c>
      <c r="Q1501" s="7">
        <f>Sales_Data[[#This Row],[Gross Revenue]]-Sales_Data[[#This Row],[TotalFinancialCost]]</f>
        <v>14864.63</v>
      </c>
      <c r="R1501" s="7">
        <f>Sales_Data[[#This Row],[Actul Bill Amount]]-Sales_Data[[#This Row],[ShippingCost]]</f>
        <v>27014.63</v>
      </c>
      <c r="S1501">
        <v>726</v>
      </c>
      <c r="T1501">
        <v>635.37</v>
      </c>
      <c r="U1501" t="s">
        <v>30</v>
      </c>
      <c r="V1501">
        <v>200</v>
      </c>
      <c r="W1501" t="s">
        <v>18</v>
      </c>
      <c r="X1501" t="str">
        <f t="shared" si="47"/>
        <v>Bengaluru</v>
      </c>
    </row>
    <row r="1502" spans="1:24" x14ac:dyDescent="0.4">
      <c r="A1502">
        <v>101501</v>
      </c>
      <c r="B1502" s="5">
        <v>45931.820138888892</v>
      </c>
      <c r="C1502" s="3" t="str">
        <f>TEXT(Sales_Data[[#This Row],[OrderDate]],"mmmm")</f>
        <v>October</v>
      </c>
      <c r="D1502" s="3" t="str">
        <f t="shared" si="46"/>
        <v>2025</v>
      </c>
      <c r="E1502" t="s">
        <v>23</v>
      </c>
      <c r="F1502" t="s">
        <v>14</v>
      </c>
      <c r="G1502" t="s">
        <v>29</v>
      </c>
      <c r="H1502" t="s">
        <v>32</v>
      </c>
      <c r="I1502" t="s">
        <v>100</v>
      </c>
      <c r="J1502">
        <v>37</v>
      </c>
      <c r="K1502">
        <v>6500</v>
      </c>
      <c r="L1502" s="7">
        <f>Sales_Data[[#This Row],[OrderQuantity]] *Sales_Data[[#This Row],[UnitPrice]]</f>
        <v>240500</v>
      </c>
      <c r="M1502" s="7">
        <f>Sales_Data[[#This Row],[UnitPrice]]-Sales_Data[[#This Row],[UnitCost]]</f>
        <v>2300</v>
      </c>
      <c r="N1502" s="7">
        <f>Sales_Data[[#This Row],[Gross Revenue]]-Sales_Data[[#This Row],[Discount Amount ]]</f>
        <v>238200</v>
      </c>
      <c r="O1502" s="7">
        <f>Sales_Data[[#This Row],[OrderQuantity]] *Sales_Data[[#This Row],[UnitCost]]</f>
        <v>155400</v>
      </c>
      <c r="P1502" s="7">
        <f>Sales_Data[[#This Row],[ItemCost]] +Sales_Data[[#This Row],[ShippingCost]]</f>
        <v>156397.03</v>
      </c>
      <c r="Q1502" s="7">
        <f>Sales_Data[[#This Row],[Gross Revenue]]-Sales_Data[[#This Row],[TotalFinancialCost]]</f>
        <v>84102.97</v>
      </c>
      <c r="R1502" s="7">
        <f>Sales_Data[[#This Row],[Actul Bill Amount]]-Sales_Data[[#This Row],[ShippingCost]]</f>
        <v>237202.97</v>
      </c>
      <c r="S1502">
        <v>337</v>
      </c>
      <c r="T1502">
        <v>997.03</v>
      </c>
      <c r="U1502" t="s">
        <v>21</v>
      </c>
      <c r="V1502">
        <v>4200</v>
      </c>
      <c r="W1502" t="s">
        <v>33</v>
      </c>
      <c r="X1502" t="str">
        <f t="shared" si="47"/>
        <v>Delhi</v>
      </c>
    </row>
    <row r="1503" spans="1:24" x14ac:dyDescent="0.4">
      <c r="A1503">
        <v>101502</v>
      </c>
      <c r="B1503" s="5">
        <v>45753.95208333333</v>
      </c>
      <c r="C1503" s="3" t="str">
        <f>TEXT(Sales_Data[[#This Row],[OrderDate]],"mmmm")</f>
        <v>April</v>
      </c>
      <c r="D1503" s="3" t="str">
        <f t="shared" si="46"/>
        <v>2025</v>
      </c>
      <c r="E1503" t="s">
        <v>19</v>
      </c>
      <c r="F1503" t="s">
        <v>43</v>
      </c>
      <c r="G1503" t="s">
        <v>29</v>
      </c>
      <c r="H1503" t="s">
        <v>20</v>
      </c>
      <c r="I1503" t="s">
        <v>100</v>
      </c>
      <c r="J1503">
        <v>64</v>
      </c>
      <c r="K1503">
        <v>4500</v>
      </c>
      <c r="L1503" s="7">
        <f>Sales_Data[[#This Row],[OrderQuantity]] *Sales_Data[[#This Row],[UnitPrice]]</f>
        <v>288000</v>
      </c>
      <c r="M1503" s="7">
        <f>Sales_Data[[#This Row],[UnitPrice]]-Sales_Data[[#This Row],[UnitCost]]</f>
        <v>2000</v>
      </c>
      <c r="N1503" s="7">
        <f>Sales_Data[[#This Row],[Gross Revenue]]-Sales_Data[[#This Row],[Discount Amount ]]</f>
        <v>286000</v>
      </c>
      <c r="O1503" s="7">
        <f>Sales_Data[[#This Row],[OrderQuantity]] *Sales_Data[[#This Row],[UnitCost]]</f>
        <v>160000</v>
      </c>
      <c r="P1503" s="7">
        <f>Sales_Data[[#This Row],[ItemCost]] +Sales_Data[[#This Row],[ShippingCost]]</f>
        <v>160530.23999999999</v>
      </c>
      <c r="Q1503" s="7">
        <f>Sales_Data[[#This Row],[Gross Revenue]]-Sales_Data[[#This Row],[TotalFinancialCost]]</f>
        <v>127469.76000000001</v>
      </c>
      <c r="R1503" s="7">
        <f>Sales_Data[[#This Row],[Actul Bill Amount]]-Sales_Data[[#This Row],[ShippingCost]]</f>
        <v>285469.76</v>
      </c>
      <c r="S1503">
        <v>409</v>
      </c>
      <c r="T1503">
        <v>530.24</v>
      </c>
      <c r="U1503" t="s">
        <v>44</v>
      </c>
      <c r="V1503">
        <v>2500</v>
      </c>
      <c r="W1503" t="s">
        <v>22</v>
      </c>
      <c r="X1503" t="str">
        <f t="shared" si="47"/>
        <v>Nagpur</v>
      </c>
    </row>
    <row r="1504" spans="1:24" x14ac:dyDescent="0.4">
      <c r="A1504">
        <v>101503</v>
      </c>
      <c r="B1504" s="5">
        <v>45884.343055555553</v>
      </c>
      <c r="C1504" s="3" t="str">
        <f>TEXT(Sales_Data[[#This Row],[OrderDate]],"mmmm")</f>
        <v>August</v>
      </c>
      <c r="D1504" s="3" t="str">
        <f t="shared" si="46"/>
        <v>2025</v>
      </c>
      <c r="E1504" t="s">
        <v>23</v>
      </c>
      <c r="F1504" t="s">
        <v>35</v>
      </c>
      <c r="G1504" t="s">
        <v>29</v>
      </c>
      <c r="H1504" t="s">
        <v>37</v>
      </c>
      <c r="I1504" t="s">
        <v>100</v>
      </c>
      <c r="J1504">
        <v>5</v>
      </c>
      <c r="K1504">
        <v>8500</v>
      </c>
      <c r="L1504" s="7">
        <f>Sales_Data[[#This Row],[OrderQuantity]] *Sales_Data[[#This Row],[UnitPrice]]</f>
        <v>42500</v>
      </c>
      <c r="M1504" s="7">
        <f>Sales_Data[[#This Row],[UnitPrice]]-Sales_Data[[#This Row],[UnitCost]]</f>
        <v>3000</v>
      </c>
      <c r="N1504" s="7">
        <f>Sales_Data[[#This Row],[Gross Revenue]]-Sales_Data[[#This Row],[Discount Amount ]]</f>
        <v>39500</v>
      </c>
      <c r="O1504" s="7">
        <f>Sales_Data[[#This Row],[OrderQuantity]] *Sales_Data[[#This Row],[UnitCost]]</f>
        <v>27500</v>
      </c>
      <c r="P1504" s="7">
        <f>Sales_Data[[#This Row],[ItemCost]] +Sales_Data[[#This Row],[ShippingCost]]</f>
        <v>28633.4</v>
      </c>
      <c r="Q1504" s="7">
        <f>Sales_Data[[#This Row],[Gross Revenue]]-Sales_Data[[#This Row],[TotalFinancialCost]]</f>
        <v>13866.599999999999</v>
      </c>
      <c r="R1504" s="7">
        <f>Sales_Data[[#This Row],[Actul Bill Amount]]-Sales_Data[[#This Row],[ShippingCost]]</f>
        <v>38366.6</v>
      </c>
      <c r="S1504">
        <v>888</v>
      </c>
      <c r="T1504">
        <v>1133.4000000000001</v>
      </c>
      <c r="U1504" t="s">
        <v>49</v>
      </c>
      <c r="V1504">
        <v>5500</v>
      </c>
      <c r="W1504" t="s">
        <v>38</v>
      </c>
      <c r="X1504" t="str">
        <f t="shared" si="47"/>
        <v>Kolkata</v>
      </c>
    </row>
    <row r="1505" spans="1:24" x14ac:dyDescent="0.4">
      <c r="A1505">
        <v>101504</v>
      </c>
      <c r="B1505" s="5">
        <v>45696.850694444445</v>
      </c>
      <c r="C1505" s="3" t="str">
        <f>TEXT(Sales_Data[[#This Row],[OrderDate]],"mmmm")</f>
        <v>February</v>
      </c>
      <c r="D1505" s="3" t="str">
        <f t="shared" si="46"/>
        <v>2025</v>
      </c>
      <c r="E1505" t="s">
        <v>45</v>
      </c>
      <c r="F1505" t="s">
        <v>35</v>
      </c>
      <c r="G1505" t="s">
        <v>15</v>
      </c>
      <c r="H1505" t="s">
        <v>37</v>
      </c>
      <c r="I1505" t="s">
        <v>100</v>
      </c>
      <c r="J1505">
        <v>2</v>
      </c>
      <c r="K1505">
        <v>12000</v>
      </c>
      <c r="L1505" s="7">
        <f>Sales_Data[[#This Row],[OrderQuantity]] *Sales_Data[[#This Row],[UnitPrice]]</f>
        <v>24000</v>
      </c>
      <c r="M1505" s="7">
        <f>Sales_Data[[#This Row],[UnitPrice]]-Sales_Data[[#This Row],[UnitCost]]</f>
        <v>4000</v>
      </c>
      <c r="N1505" s="7">
        <f>Sales_Data[[#This Row],[Gross Revenue]]-Sales_Data[[#This Row],[Discount Amount ]]</f>
        <v>20000</v>
      </c>
      <c r="O1505" s="7">
        <f>Sales_Data[[#This Row],[OrderQuantity]] *Sales_Data[[#This Row],[UnitCost]]</f>
        <v>16000</v>
      </c>
      <c r="P1505" s="7">
        <f>Sales_Data[[#This Row],[ItemCost]] +Sales_Data[[#This Row],[ShippingCost]]</f>
        <v>16846.63</v>
      </c>
      <c r="Q1505" s="7">
        <f>Sales_Data[[#This Row],[Gross Revenue]]-Sales_Data[[#This Row],[TotalFinancialCost]]</f>
        <v>7153.369999999999</v>
      </c>
      <c r="R1505" s="7">
        <f>Sales_Data[[#This Row],[Actul Bill Amount]]-Sales_Data[[#This Row],[ShippingCost]]</f>
        <v>19153.37</v>
      </c>
      <c r="S1505">
        <v>966</v>
      </c>
      <c r="T1505">
        <v>846.63</v>
      </c>
      <c r="U1505" t="s">
        <v>36</v>
      </c>
      <c r="V1505">
        <v>8000</v>
      </c>
      <c r="W1505" t="s">
        <v>38</v>
      </c>
      <c r="X1505" t="str">
        <f t="shared" si="47"/>
        <v>Kolkata</v>
      </c>
    </row>
    <row r="1506" spans="1:24" x14ac:dyDescent="0.4">
      <c r="A1506">
        <v>101505</v>
      </c>
      <c r="B1506" s="5">
        <v>45959.779166666667</v>
      </c>
      <c r="C1506" s="3" t="str">
        <f>TEXT(Sales_Data[[#This Row],[OrderDate]],"mmmm")</f>
        <v>October</v>
      </c>
      <c r="D1506" s="3" t="str">
        <f t="shared" si="46"/>
        <v>2025</v>
      </c>
      <c r="E1506" t="s">
        <v>48</v>
      </c>
      <c r="F1506" t="s">
        <v>24</v>
      </c>
      <c r="G1506" t="s">
        <v>15</v>
      </c>
      <c r="H1506" t="s">
        <v>32</v>
      </c>
      <c r="I1506" t="s">
        <v>100</v>
      </c>
      <c r="J1506">
        <v>35</v>
      </c>
      <c r="K1506">
        <v>45000</v>
      </c>
      <c r="L1506" s="7">
        <f>Sales_Data[[#This Row],[OrderQuantity]] *Sales_Data[[#This Row],[UnitPrice]]</f>
        <v>1575000</v>
      </c>
      <c r="M1506" s="7">
        <f>Sales_Data[[#This Row],[UnitPrice]]-Sales_Data[[#This Row],[UnitCost]]</f>
        <v>13000</v>
      </c>
      <c r="N1506" s="7">
        <f>Sales_Data[[#This Row],[Gross Revenue]]-Sales_Data[[#This Row],[Discount Amount ]]</f>
        <v>1562000</v>
      </c>
      <c r="O1506" s="7">
        <f>Sales_Data[[#This Row],[OrderQuantity]] *Sales_Data[[#This Row],[UnitCost]]</f>
        <v>1120000</v>
      </c>
      <c r="P1506" s="7">
        <f>Sales_Data[[#This Row],[ItemCost]] +Sales_Data[[#This Row],[ShippingCost]]</f>
        <v>1120520</v>
      </c>
      <c r="Q1506" s="7">
        <f>Sales_Data[[#This Row],[Gross Revenue]]-Sales_Data[[#This Row],[TotalFinancialCost]]</f>
        <v>454480</v>
      </c>
      <c r="R1506" s="7">
        <f>Sales_Data[[#This Row],[Actul Bill Amount]]-Sales_Data[[#This Row],[ShippingCost]]</f>
        <v>1561480</v>
      </c>
      <c r="S1506">
        <v>986</v>
      </c>
      <c r="T1506">
        <v>520</v>
      </c>
      <c r="U1506" t="s">
        <v>26</v>
      </c>
      <c r="V1506">
        <v>32000</v>
      </c>
      <c r="W1506" t="s">
        <v>33</v>
      </c>
      <c r="X1506" t="str">
        <f t="shared" si="47"/>
        <v>Delhi</v>
      </c>
    </row>
    <row r="1507" spans="1:24" x14ac:dyDescent="0.4">
      <c r="A1507">
        <v>101506</v>
      </c>
      <c r="B1507" s="5">
        <v>45686.704861111109</v>
      </c>
      <c r="C1507" s="3" t="str">
        <f>TEXT(Sales_Data[[#This Row],[OrderDate]],"mmmm")</f>
        <v>January</v>
      </c>
      <c r="D1507" s="3" t="str">
        <f t="shared" si="46"/>
        <v>2025</v>
      </c>
      <c r="E1507" t="s">
        <v>39</v>
      </c>
      <c r="F1507" t="s">
        <v>14</v>
      </c>
      <c r="G1507" t="s">
        <v>29</v>
      </c>
      <c r="H1507" t="s">
        <v>25</v>
      </c>
      <c r="I1507" t="s">
        <v>100</v>
      </c>
      <c r="J1507">
        <v>45</v>
      </c>
      <c r="K1507">
        <v>3200</v>
      </c>
      <c r="L1507" s="7">
        <f>Sales_Data[[#This Row],[OrderQuantity]] *Sales_Data[[#This Row],[UnitPrice]]</f>
        <v>144000</v>
      </c>
      <c r="M1507" s="7">
        <f>Sales_Data[[#This Row],[UnitPrice]]-Sales_Data[[#This Row],[UnitCost]]</f>
        <v>1200</v>
      </c>
      <c r="N1507" s="7">
        <f>Sales_Data[[#This Row],[Gross Revenue]]-Sales_Data[[#This Row],[Discount Amount ]]</f>
        <v>142800</v>
      </c>
      <c r="O1507" s="7">
        <f>Sales_Data[[#This Row],[OrderQuantity]] *Sales_Data[[#This Row],[UnitCost]]</f>
        <v>90000</v>
      </c>
      <c r="P1507" s="7">
        <f>Sales_Data[[#This Row],[ItemCost]] +Sales_Data[[#This Row],[ShippingCost]]</f>
        <v>91026.19</v>
      </c>
      <c r="Q1507" s="7">
        <f>Sales_Data[[#This Row],[Gross Revenue]]-Sales_Data[[#This Row],[TotalFinancialCost]]</f>
        <v>52973.81</v>
      </c>
      <c r="R1507" s="7">
        <f>Sales_Data[[#This Row],[Actul Bill Amount]]-Sales_Data[[#This Row],[ShippingCost]]</f>
        <v>141773.81</v>
      </c>
      <c r="S1507">
        <v>698</v>
      </c>
      <c r="T1507">
        <v>1026.19</v>
      </c>
      <c r="U1507" t="s">
        <v>17</v>
      </c>
      <c r="V1507">
        <v>2000</v>
      </c>
      <c r="W1507" t="s">
        <v>27</v>
      </c>
      <c r="X1507" t="str">
        <f t="shared" si="47"/>
        <v>Mumbai</v>
      </c>
    </row>
    <row r="1508" spans="1:24" x14ac:dyDescent="0.4">
      <c r="A1508">
        <v>101507</v>
      </c>
      <c r="B1508" s="5">
        <v>45975.775694444441</v>
      </c>
      <c r="C1508" s="3" t="str">
        <f>TEXT(Sales_Data[[#This Row],[OrderDate]],"mmmm")</f>
        <v>November</v>
      </c>
      <c r="D1508" s="3" t="str">
        <f t="shared" si="46"/>
        <v>2025</v>
      </c>
      <c r="E1508" t="s">
        <v>19</v>
      </c>
      <c r="F1508" t="s">
        <v>28</v>
      </c>
      <c r="G1508" t="s">
        <v>31</v>
      </c>
      <c r="H1508" t="s">
        <v>16</v>
      </c>
      <c r="I1508" t="s">
        <v>100</v>
      </c>
      <c r="J1508">
        <v>72</v>
      </c>
      <c r="K1508">
        <v>450</v>
      </c>
      <c r="L1508" s="7">
        <f>Sales_Data[[#This Row],[OrderQuantity]] *Sales_Data[[#This Row],[UnitPrice]]</f>
        <v>32400</v>
      </c>
      <c r="M1508" s="7">
        <f>Sales_Data[[#This Row],[UnitPrice]]-Sales_Data[[#This Row],[UnitCost]]</f>
        <v>250</v>
      </c>
      <c r="N1508" s="7">
        <f>Sales_Data[[#This Row],[Gross Revenue]]-Sales_Data[[#This Row],[Discount Amount ]]</f>
        <v>32150</v>
      </c>
      <c r="O1508" s="7">
        <f>Sales_Data[[#This Row],[OrderQuantity]] *Sales_Data[[#This Row],[UnitCost]]</f>
        <v>14400</v>
      </c>
      <c r="P1508" s="7">
        <f>Sales_Data[[#This Row],[ItemCost]] +Sales_Data[[#This Row],[ShippingCost]]</f>
        <v>15220.38</v>
      </c>
      <c r="Q1508" s="7">
        <f>Sales_Data[[#This Row],[Gross Revenue]]-Sales_Data[[#This Row],[TotalFinancialCost]]</f>
        <v>17179.620000000003</v>
      </c>
      <c r="R1508" s="7">
        <f>Sales_Data[[#This Row],[Actul Bill Amount]]-Sales_Data[[#This Row],[ShippingCost]]</f>
        <v>31329.62</v>
      </c>
      <c r="S1508">
        <v>627</v>
      </c>
      <c r="T1508">
        <v>820.38</v>
      </c>
      <c r="U1508" t="s">
        <v>30</v>
      </c>
      <c r="V1508">
        <v>200</v>
      </c>
      <c r="W1508" t="s">
        <v>18</v>
      </c>
      <c r="X1508" t="str">
        <f t="shared" si="47"/>
        <v>Bengaluru</v>
      </c>
    </row>
    <row r="1509" spans="1:24" x14ac:dyDescent="0.4">
      <c r="A1509">
        <v>101508</v>
      </c>
      <c r="B1509" s="5">
        <v>45902.791666666664</v>
      </c>
      <c r="C1509" s="3" t="str">
        <f>TEXT(Sales_Data[[#This Row],[OrderDate]],"mmmm")</f>
        <v>September</v>
      </c>
      <c r="D1509" s="3" t="str">
        <f t="shared" si="46"/>
        <v>2025</v>
      </c>
      <c r="E1509" t="s">
        <v>50</v>
      </c>
      <c r="F1509" t="s">
        <v>14</v>
      </c>
      <c r="G1509" t="s">
        <v>31</v>
      </c>
      <c r="H1509" t="s">
        <v>32</v>
      </c>
      <c r="I1509" t="s">
        <v>100</v>
      </c>
      <c r="J1509">
        <v>90</v>
      </c>
      <c r="K1509">
        <v>3200</v>
      </c>
      <c r="L1509" s="7">
        <f>Sales_Data[[#This Row],[OrderQuantity]] *Sales_Data[[#This Row],[UnitPrice]]</f>
        <v>288000</v>
      </c>
      <c r="M1509" s="7">
        <f>Sales_Data[[#This Row],[UnitPrice]]-Sales_Data[[#This Row],[UnitCost]]</f>
        <v>1200</v>
      </c>
      <c r="N1509" s="7">
        <f>Sales_Data[[#This Row],[Gross Revenue]]-Sales_Data[[#This Row],[Discount Amount ]]</f>
        <v>286800</v>
      </c>
      <c r="O1509" s="7">
        <f>Sales_Data[[#This Row],[OrderQuantity]] *Sales_Data[[#This Row],[UnitCost]]</f>
        <v>180000</v>
      </c>
      <c r="P1509" s="7">
        <f>Sales_Data[[#This Row],[ItemCost]] +Sales_Data[[#This Row],[ShippingCost]]</f>
        <v>180705.74</v>
      </c>
      <c r="Q1509" s="7">
        <f>Sales_Data[[#This Row],[Gross Revenue]]-Sales_Data[[#This Row],[TotalFinancialCost]]</f>
        <v>107294.26000000001</v>
      </c>
      <c r="R1509" s="7">
        <f>Sales_Data[[#This Row],[Actul Bill Amount]]-Sales_Data[[#This Row],[ShippingCost]]</f>
        <v>286094.26</v>
      </c>
      <c r="S1509">
        <v>1053</v>
      </c>
      <c r="T1509">
        <v>705.74</v>
      </c>
      <c r="U1509" t="s">
        <v>17</v>
      </c>
      <c r="V1509">
        <v>2000</v>
      </c>
      <c r="W1509" t="s">
        <v>33</v>
      </c>
      <c r="X1509" t="str">
        <f t="shared" si="47"/>
        <v>Delhi</v>
      </c>
    </row>
    <row r="1510" spans="1:24" x14ac:dyDescent="0.4">
      <c r="A1510">
        <v>101509</v>
      </c>
      <c r="B1510" s="5">
        <v>45893.467361111114</v>
      </c>
      <c r="C1510" s="3" t="str">
        <f>TEXT(Sales_Data[[#This Row],[OrderDate]],"mmmm")</f>
        <v>August</v>
      </c>
      <c r="D1510" s="3" t="str">
        <f t="shared" si="46"/>
        <v>2025</v>
      </c>
      <c r="E1510" t="s">
        <v>50</v>
      </c>
      <c r="F1510" t="s">
        <v>35</v>
      </c>
      <c r="G1510" t="s">
        <v>15</v>
      </c>
      <c r="H1510" t="s">
        <v>20</v>
      </c>
      <c r="I1510" t="s">
        <v>100</v>
      </c>
      <c r="J1510">
        <v>5</v>
      </c>
      <c r="K1510">
        <v>8500</v>
      </c>
      <c r="L1510" s="7">
        <f>Sales_Data[[#This Row],[OrderQuantity]] *Sales_Data[[#This Row],[UnitPrice]]</f>
        <v>42500</v>
      </c>
      <c r="M1510" s="7">
        <f>Sales_Data[[#This Row],[UnitPrice]]-Sales_Data[[#This Row],[UnitCost]]</f>
        <v>3000</v>
      </c>
      <c r="N1510" s="7">
        <f>Sales_Data[[#This Row],[Gross Revenue]]-Sales_Data[[#This Row],[Discount Amount ]]</f>
        <v>39500</v>
      </c>
      <c r="O1510" s="7">
        <f>Sales_Data[[#This Row],[OrderQuantity]] *Sales_Data[[#This Row],[UnitCost]]</f>
        <v>27500</v>
      </c>
      <c r="P1510" s="7">
        <f>Sales_Data[[#This Row],[ItemCost]] +Sales_Data[[#This Row],[ShippingCost]]</f>
        <v>28464.09</v>
      </c>
      <c r="Q1510" s="7">
        <f>Sales_Data[[#This Row],[Gross Revenue]]-Sales_Data[[#This Row],[TotalFinancialCost]]</f>
        <v>14035.91</v>
      </c>
      <c r="R1510" s="7">
        <f>Sales_Data[[#This Row],[Actul Bill Amount]]-Sales_Data[[#This Row],[ShippingCost]]</f>
        <v>38535.910000000003</v>
      </c>
      <c r="S1510">
        <v>498</v>
      </c>
      <c r="T1510">
        <v>964.09</v>
      </c>
      <c r="U1510" t="s">
        <v>49</v>
      </c>
      <c r="V1510">
        <v>5500</v>
      </c>
      <c r="W1510" t="s">
        <v>22</v>
      </c>
      <c r="X1510" t="str">
        <f t="shared" si="47"/>
        <v>Nagpur</v>
      </c>
    </row>
    <row r="1511" spans="1:24" x14ac:dyDescent="0.4">
      <c r="A1511">
        <v>101510</v>
      </c>
      <c r="B1511" s="5">
        <v>45842.067361111112</v>
      </c>
      <c r="C1511" s="3" t="str">
        <f>TEXT(Sales_Data[[#This Row],[OrderDate]],"mmmm")</f>
        <v>July</v>
      </c>
      <c r="D1511" s="3" t="str">
        <f t="shared" si="46"/>
        <v>2025</v>
      </c>
      <c r="E1511" t="s">
        <v>34</v>
      </c>
      <c r="F1511" t="s">
        <v>46</v>
      </c>
      <c r="G1511" t="s">
        <v>31</v>
      </c>
      <c r="H1511" t="s">
        <v>16</v>
      </c>
      <c r="I1511" t="s">
        <v>100</v>
      </c>
      <c r="J1511">
        <v>85</v>
      </c>
      <c r="K1511">
        <v>15000</v>
      </c>
      <c r="L1511" s="7">
        <f>Sales_Data[[#This Row],[OrderQuantity]] *Sales_Data[[#This Row],[UnitPrice]]</f>
        <v>1275000</v>
      </c>
      <c r="M1511" s="7">
        <f>Sales_Data[[#This Row],[UnitPrice]]-Sales_Data[[#This Row],[UnitCost]]</f>
        <v>5500</v>
      </c>
      <c r="N1511" s="7">
        <f>Sales_Data[[#This Row],[Gross Revenue]]-Sales_Data[[#This Row],[Discount Amount ]]</f>
        <v>1269500</v>
      </c>
      <c r="O1511" s="7">
        <f>Sales_Data[[#This Row],[OrderQuantity]] *Sales_Data[[#This Row],[UnitCost]]</f>
        <v>807500</v>
      </c>
      <c r="P1511" s="7">
        <f>Sales_Data[[#This Row],[ItemCost]] +Sales_Data[[#This Row],[ShippingCost]]</f>
        <v>808129.25</v>
      </c>
      <c r="Q1511" s="7">
        <f>Sales_Data[[#This Row],[Gross Revenue]]-Sales_Data[[#This Row],[TotalFinancialCost]]</f>
        <v>466870.75</v>
      </c>
      <c r="R1511" s="7">
        <f>Sales_Data[[#This Row],[Actul Bill Amount]]-Sales_Data[[#This Row],[ShippingCost]]</f>
        <v>1268870.75</v>
      </c>
      <c r="S1511">
        <v>635</v>
      </c>
      <c r="T1511">
        <v>629.25</v>
      </c>
      <c r="U1511" t="s">
        <v>53</v>
      </c>
      <c r="V1511">
        <v>9500</v>
      </c>
      <c r="W1511" t="s">
        <v>18</v>
      </c>
      <c r="X1511" t="str">
        <f t="shared" si="47"/>
        <v>Bengaluru</v>
      </c>
    </row>
    <row r="1512" spans="1:24" x14ac:dyDescent="0.4">
      <c r="A1512">
        <v>101511</v>
      </c>
      <c r="B1512" s="5">
        <v>45929.13958333333</v>
      </c>
      <c r="C1512" s="3" t="str">
        <f>TEXT(Sales_Data[[#This Row],[OrderDate]],"mmmm")</f>
        <v>September</v>
      </c>
      <c r="D1512" s="3" t="str">
        <f t="shared" si="46"/>
        <v>2025</v>
      </c>
      <c r="E1512" t="s">
        <v>34</v>
      </c>
      <c r="F1512" t="s">
        <v>46</v>
      </c>
      <c r="G1512" t="s">
        <v>29</v>
      </c>
      <c r="H1512" t="s">
        <v>20</v>
      </c>
      <c r="I1512" t="s">
        <v>100</v>
      </c>
      <c r="J1512">
        <v>47</v>
      </c>
      <c r="K1512">
        <v>15000</v>
      </c>
      <c r="L1512" s="7">
        <f>Sales_Data[[#This Row],[OrderQuantity]] *Sales_Data[[#This Row],[UnitPrice]]</f>
        <v>705000</v>
      </c>
      <c r="M1512" s="7">
        <f>Sales_Data[[#This Row],[UnitPrice]]-Sales_Data[[#This Row],[UnitCost]]</f>
        <v>5500</v>
      </c>
      <c r="N1512" s="7">
        <f>Sales_Data[[#This Row],[Gross Revenue]]-Sales_Data[[#This Row],[Discount Amount ]]</f>
        <v>699500</v>
      </c>
      <c r="O1512" s="7">
        <f>Sales_Data[[#This Row],[OrderQuantity]] *Sales_Data[[#This Row],[UnitCost]]</f>
        <v>446500</v>
      </c>
      <c r="P1512" s="7">
        <f>Sales_Data[[#This Row],[ItemCost]] +Sales_Data[[#This Row],[ShippingCost]]</f>
        <v>446839.32</v>
      </c>
      <c r="Q1512" s="7">
        <f>Sales_Data[[#This Row],[Gross Revenue]]-Sales_Data[[#This Row],[TotalFinancialCost]]</f>
        <v>258160.68</v>
      </c>
      <c r="R1512" s="7">
        <f>Sales_Data[[#This Row],[Actul Bill Amount]]-Sales_Data[[#This Row],[ShippingCost]]</f>
        <v>699160.68</v>
      </c>
      <c r="S1512">
        <v>579</v>
      </c>
      <c r="T1512">
        <v>339.32</v>
      </c>
      <c r="U1512" t="s">
        <v>53</v>
      </c>
      <c r="V1512">
        <v>9500</v>
      </c>
      <c r="W1512" t="s">
        <v>22</v>
      </c>
      <c r="X1512" t="str">
        <f t="shared" si="47"/>
        <v>Nagpur</v>
      </c>
    </row>
    <row r="1513" spans="1:24" x14ac:dyDescent="0.4">
      <c r="A1513">
        <v>101512</v>
      </c>
      <c r="B1513" s="5">
        <v>45893.842361111114</v>
      </c>
      <c r="C1513" s="3" t="str">
        <f>TEXT(Sales_Data[[#This Row],[OrderDate]],"mmmm")</f>
        <v>August</v>
      </c>
      <c r="D1513" s="3" t="str">
        <f t="shared" si="46"/>
        <v>2025</v>
      </c>
      <c r="E1513" t="s">
        <v>13</v>
      </c>
      <c r="F1513" t="s">
        <v>55</v>
      </c>
      <c r="G1513" t="s">
        <v>29</v>
      </c>
      <c r="H1513" t="s">
        <v>32</v>
      </c>
      <c r="I1513" t="s">
        <v>100</v>
      </c>
      <c r="J1513">
        <v>99</v>
      </c>
      <c r="K1513">
        <v>850</v>
      </c>
      <c r="L1513" s="7">
        <f>Sales_Data[[#This Row],[OrderQuantity]] *Sales_Data[[#This Row],[UnitPrice]]</f>
        <v>84150</v>
      </c>
      <c r="M1513" s="7">
        <f>Sales_Data[[#This Row],[UnitPrice]]-Sales_Data[[#This Row],[UnitCost]]</f>
        <v>300</v>
      </c>
      <c r="N1513" s="7">
        <f>Sales_Data[[#This Row],[Gross Revenue]]-Sales_Data[[#This Row],[Discount Amount ]]</f>
        <v>83850</v>
      </c>
      <c r="O1513" s="7">
        <f>Sales_Data[[#This Row],[OrderQuantity]] *Sales_Data[[#This Row],[UnitCost]]</f>
        <v>54450</v>
      </c>
      <c r="P1513" s="7">
        <f>Sales_Data[[#This Row],[ItemCost]] +Sales_Data[[#This Row],[ShippingCost]]</f>
        <v>54945.94</v>
      </c>
      <c r="Q1513" s="7">
        <f>Sales_Data[[#This Row],[Gross Revenue]]-Sales_Data[[#This Row],[TotalFinancialCost]]</f>
        <v>29204.059999999998</v>
      </c>
      <c r="R1513" s="7">
        <f>Sales_Data[[#This Row],[Actul Bill Amount]]-Sales_Data[[#This Row],[ShippingCost]]</f>
        <v>83354.06</v>
      </c>
      <c r="S1513">
        <v>1195</v>
      </c>
      <c r="T1513">
        <v>495.94</v>
      </c>
      <c r="U1513" t="s">
        <v>56</v>
      </c>
      <c r="V1513">
        <v>550</v>
      </c>
      <c r="W1513" t="s">
        <v>33</v>
      </c>
      <c r="X1513" t="str">
        <f t="shared" si="47"/>
        <v>Delhi</v>
      </c>
    </row>
    <row r="1514" spans="1:24" x14ac:dyDescent="0.4">
      <c r="A1514">
        <v>101513</v>
      </c>
      <c r="B1514" s="5">
        <v>45896.306250000001</v>
      </c>
      <c r="C1514" s="3" t="str">
        <f>TEXT(Sales_Data[[#This Row],[OrderDate]],"mmmm")</f>
        <v>August</v>
      </c>
      <c r="D1514" s="3" t="str">
        <f t="shared" si="46"/>
        <v>2025</v>
      </c>
      <c r="E1514" t="s">
        <v>45</v>
      </c>
      <c r="F1514" t="s">
        <v>55</v>
      </c>
      <c r="G1514" t="s">
        <v>15</v>
      </c>
      <c r="H1514" t="s">
        <v>16</v>
      </c>
      <c r="I1514" t="s">
        <v>100</v>
      </c>
      <c r="J1514">
        <v>98</v>
      </c>
      <c r="K1514">
        <v>600</v>
      </c>
      <c r="L1514" s="7">
        <f>Sales_Data[[#This Row],[OrderQuantity]] *Sales_Data[[#This Row],[UnitPrice]]</f>
        <v>58800</v>
      </c>
      <c r="M1514" s="7">
        <f>Sales_Data[[#This Row],[UnitPrice]]-Sales_Data[[#This Row],[UnitCost]]</f>
        <v>250</v>
      </c>
      <c r="N1514" s="7">
        <f>Sales_Data[[#This Row],[Gross Revenue]]-Sales_Data[[#This Row],[Discount Amount ]]</f>
        <v>58550</v>
      </c>
      <c r="O1514" s="7">
        <f>Sales_Data[[#This Row],[OrderQuantity]] *Sales_Data[[#This Row],[UnitCost]]</f>
        <v>34300</v>
      </c>
      <c r="P1514" s="7">
        <f>Sales_Data[[#This Row],[ItemCost]] +Sales_Data[[#This Row],[ShippingCost]]</f>
        <v>35151.5</v>
      </c>
      <c r="Q1514" s="7">
        <f>Sales_Data[[#This Row],[Gross Revenue]]-Sales_Data[[#This Row],[TotalFinancialCost]]</f>
        <v>23648.5</v>
      </c>
      <c r="R1514" s="7">
        <f>Sales_Data[[#This Row],[Actul Bill Amount]]-Sales_Data[[#This Row],[ShippingCost]]</f>
        <v>57698.5</v>
      </c>
      <c r="S1514">
        <v>1175</v>
      </c>
      <c r="T1514">
        <v>851.5</v>
      </c>
      <c r="U1514" t="s">
        <v>57</v>
      </c>
      <c r="V1514">
        <v>350</v>
      </c>
      <c r="W1514" t="s">
        <v>18</v>
      </c>
      <c r="X1514" t="str">
        <f t="shared" si="47"/>
        <v>Bengaluru</v>
      </c>
    </row>
    <row r="1515" spans="1:24" x14ac:dyDescent="0.4">
      <c r="A1515">
        <v>101514</v>
      </c>
      <c r="B1515" s="5">
        <v>45923.45416666667</v>
      </c>
      <c r="C1515" s="3" t="str">
        <f>TEXT(Sales_Data[[#This Row],[OrderDate]],"mmmm")</f>
        <v>September</v>
      </c>
      <c r="D1515" s="3" t="str">
        <f t="shared" si="46"/>
        <v>2025</v>
      </c>
      <c r="E1515" t="s">
        <v>45</v>
      </c>
      <c r="F1515" t="s">
        <v>35</v>
      </c>
      <c r="G1515" t="s">
        <v>15</v>
      </c>
      <c r="H1515" t="s">
        <v>32</v>
      </c>
      <c r="I1515" t="s">
        <v>100</v>
      </c>
      <c r="J1515">
        <v>69</v>
      </c>
      <c r="K1515">
        <v>8500</v>
      </c>
      <c r="L1515" s="7">
        <f>Sales_Data[[#This Row],[OrderQuantity]] *Sales_Data[[#This Row],[UnitPrice]]</f>
        <v>586500</v>
      </c>
      <c r="M1515" s="7">
        <f>Sales_Data[[#This Row],[UnitPrice]]-Sales_Data[[#This Row],[UnitCost]]</f>
        <v>3000</v>
      </c>
      <c r="N1515" s="7">
        <f>Sales_Data[[#This Row],[Gross Revenue]]-Sales_Data[[#This Row],[Discount Amount ]]</f>
        <v>583500</v>
      </c>
      <c r="O1515" s="7">
        <f>Sales_Data[[#This Row],[OrderQuantity]] *Sales_Data[[#This Row],[UnitCost]]</f>
        <v>379500</v>
      </c>
      <c r="P1515" s="7">
        <f>Sales_Data[[#This Row],[ItemCost]] +Sales_Data[[#This Row],[ShippingCost]]</f>
        <v>379798.73</v>
      </c>
      <c r="Q1515" s="7">
        <f>Sales_Data[[#This Row],[Gross Revenue]]-Sales_Data[[#This Row],[TotalFinancialCost]]</f>
        <v>206701.27000000002</v>
      </c>
      <c r="R1515" s="7">
        <f>Sales_Data[[#This Row],[Actul Bill Amount]]-Sales_Data[[#This Row],[ShippingCost]]</f>
        <v>583201.27</v>
      </c>
      <c r="S1515">
        <v>908</v>
      </c>
      <c r="T1515">
        <v>298.73</v>
      </c>
      <c r="U1515" t="s">
        <v>49</v>
      </c>
      <c r="V1515">
        <v>5500</v>
      </c>
      <c r="W1515" t="s">
        <v>33</v>
      </c>
      <c r="X1515" t="str">
        <f t="shared" si="47"/>
        <v>Delhi</v>
      </c>
    </row>
    <row r="1516" spans="1:24" x14ac:dyDescent="0.4">
      <c r="A1516">
        <v>101515</v>
      </c>
      <c r="B1516" s="5">
        <v>46016.442361111112</v>
      </c>
      <c r="C1516" s="3" t="str">
        <f>TEXT(Sales_Data[[#This Row],[OrderDate]],"mmmm")</f>
        <v>December</v>
      </c>
      <c r="D1516" s="3" t="str">
        <f t="shared" si="46"/>
        <v>2025</v>
      </c>
      <c r="E1516" t="s">
        <v>42</v>
      </c>
      <c r="F1516" t="s">
        <v>24</v>
      </c>
      <c r="G1516" t="s">
        <v>15</v>
      </c>
      <c r="H1516" t="s">
        <v>37</v>
      </c>
      <c r="I1516" t="s">
        <v>100</v>
      </c>
      <c r="J1516">
        <v>81</v>
      </c>
      <c r="K1516">
        <v>3500</v>
      </c>
      <c r="L1516" s="7">
        <f>Sales_Data[[#This Row],[OrderQuantity]] *Sales_Data[[#This Row],[UnitPrice]]</f>
        <v>283500</v>
      </c>
      <c r="M1516" s="7">
        <f>Sales_Data[[#This Row],[UnitPrice]]-Sales_Data[[#This Row],[UnitCost]]</f>
        <v>1300</v>
      </c>
      <c r="N1516" s="7">
        <f>Sales_Data[[#This Row],[Gross Revenue]]-Sales_Data[[#This Row],[Discount Amount ]]</f>
        <v>282200</v>
      </c>
      <c r="O1516" s="7">
        <f>Sales_Data[[#This Row],[OrderQuantity]] *Sales_Data[[#This Row],[UnitCost]]</f>
        <v>178200</v>
      </c>
      <c r="P1516" s="7">
        <f>Sales_Data[[#This Row],[ItemCost]] +Sales_Data[[#This Row],[ShippingCost]]</f>
        <v>178896.92</v>
      </c>
      <c r="Q1516" s="7">
        <f>Sales_Data[[#This Row],[Gross Revenue]]-Sales_Data[[#This Row],[TotalFinancialCost]]</f>
        <v>104603.07999999999</v>
      </c>
      <c r="R1516" s="7">
        <f>Sales_Data[[#This Row],[Actul Bill Amount]]-Sales_Data[[#This Row],[ShippingCost]]</f>
        <v>281503.08</v>
      </c>
      <c r="S1516">
        <v>362</v>
      </c>
      <c r="T1516">
        <v>696.92</v>
      </c>
      <c r="U1516" t="s">
        <v>59</v>
      </c>
      <c r="V1516">
        <v>2200</v>
      </c>
      <c r="W1516" t="s">
        <v>38</v>
      </c>
      <c r="X1516" t="str">
        <f t="shared" si="47"/>
        <v>Kolkata</v>
      </c>
    </row>
    <row r="1517" spans="1:24" x14ac:dyDescent="0.4">
      <c r="A1517">
        <v>101516</v>
      </c>
      <c r="B1517" s="5">
        <v>45997.470138888886</v>
      </c>
      <c r="C1517" s="3" t="str">
        <f>TEXT(Sales_Data[[#This Row],[OrderDate]],"mmmm")</f>
        <v>December</v>
      </c>
      <c r="D1517" s="3" t="str">
        <f t="shared" si="46"/>
        <v>2025</v>
      </c>
      <c r="E1517" t="s">
        <v>23</v>
      </c>
      <c r="F1517" t="s">
        <v>35</v>
      </c>
      <c r="G1517" t="s">
        <v>15</v>
      </c>
      <c r="H1517" t="s">
        <v>25</v>
      </c>
      <c r="I1517" t="s">
        <v>100</v>
      </c>
      <c r="J1517">
        <v>51</v>
      </c>
      <c r="K1517">
        <v>8500</v>
      </c>
      <c r="L1517" s="7">
        <f>Sales_Data[[#This Row],[OrderQuantity]] *Sales_Data[[#This Row],[UnitPrice]]</f>
        <v>433500</v>
      </c>
      <c r="M1517" s="7">
        <f>Sales_Data[[#This Row],[UnitPrice]]-Sales_Data[[#This Row],[UnitCost]]</f>
        <v>3000</v>
      </c>
      <c r="N1517" s="7">
        <f>Sales_Data[[#This Row],[Gross Revenue]]-Sales_Data[[#This Row],[Discount Amount ]]</f>
        <v>430500</v>
      </c>
      <c r="O1517" s="7">
        <f>Sales_Data[[#This Row],[OrderQuantity]] *Sales_Data[[#This Row],[UnitCost]]</f>
        <v>280500</v>
      </c>
      <c r="P1517" s="7">
        <f>Sales_Data[[#This Row],[ItemCost]] +Sales_Data[[#This Row],[ShippingCost]]</f>
        <v>281214.53000000003</v>
      </c>
      <c r="Q1517" s="7">
        <f>Sales_Data[[#This Row],[Gross Revenue]]-Sales_Data[[#This Row],[TotalFinancialCost]]</f>
        <v>152285.46999999997</v>
      </c>
      <c r="R1517" s="7">
        <f>Sales_Data[[#This Row],[Actul Bill Amount]]-Sales_Data[[#This Row],[ShippingCost]]</f>
        <v>429785.47</v>
      </c>
      <c r="S1517">
        <v>992</v>
      </c>
      <c r="T1517">
        <v>714.53</v>
      </c>
      <c r="U1517" t="s">
        <v>49</v>
      </c>
      <c r="V1517">
        <v>5500</v>
      </c>
      <c r="W1517" t="s">
        <v>27</v>
      </c>
      <c r="X1517" t="str">
        <f t="shared" si="47"/>
        <v>Mumbai</v>
      </c>
    </row>
    <row r="1518" spans="1:24" x14ac:dyDescent="0.4">
      <c r="A1518">
        <v>101517</v>
      </c>
      <c r="B1518" s="5">
        <v>45722.174305555556</v>
      </c>
      <c r="C1518" s="3" t="str">
        <f>TEXT(Sales_Data[[#This Row],[OrderDate]],"mmmm")</f>
        <v>March</v>
      </c>
      <c r="D1518" s="3" t="str">
        <f t="shared" si="46"/>
        <v>2025</v>
      </c>
      <c r="E1518" t="s">
        <v>45</v>
      </c>
      <c r="F1518" t="s">
        <v>35</v>
      </c>
      <c r="G1518" t="s">
        <v>15</v>
      </c>
      <c r="H1518" t="s">
        <v>20</v>
      </c>
      <c r="I1518" t="s">
        <v>100</v>
      </c>
      <c r="J1518">
        <v>44</v>
      </c>
      <c r="K1518">
        <v>12000</v>
      </c>
      <c r="L1518" s="7">
        <f>Sales_Data[[#This Row],[OrderQuantity]] *Sales_Data[[#This Row],[UnitPrice]]</f>
        <v>528000</v>
      </c>
      <c r="M1518" s="7">
        <f>Sales_Data[[#This Row],[UnitPrice]]-Sales_Data[[#This Row],[UnitCost]]</f>
        <v>4000</v>
      </c>
      <c r="N1518" s="7">
        <f>Sales_Data[[#This Row],[Gross Revenue]]-Sales_Data[[#This Row],[Discount Amount ]]</f>
        <v>524000</v>
      </c>
      <c r="O1518" s="7">
        <f>Sales_Data[[#This Row],[OrderQuantity]] *Sales_Data[[#This Row],[UnitCost]]</f>
        <v>352000</v>
      </c>
      <c r="P1518" s="7">
        <f>Sales_Data[[#This Row],[ItemCost]] +Sales_Data[[#This Row],[ShippingCost]]</f>
        <v>352405.56</v>
      </c>
      <c r="Q1518" s="7">
        <f>Sales_Data[[#This Row],[Gross Revenue]]-Sales_Data[[#This Row],[TotalFinancialCost]]</f>
        <v>175594.44</v>
      </c>
      <c r="R1518" s="7">
        <f>Sales_Data[[#This Row],[Actul Bill Amount]]-Sales_Data[[#This Row],[ShippingCost]]</f>
        <v>523594.44</v>
      </c>
      <c r="S1518">
        <v>1167</v>
      </c>
      <c r="T1518">
        <v>405.56</v>
      </c>
      <c r="U1518" t="s">
        <v>36</v>
      </c>
      <c r="V1518">
        <v>8000</v>
      </c>
      <c r="W1518" t="s">
        <v>22</v>
      </c>
      <c r="X1518" t="str">
        <f t="shared" si="47"/>
        <v>Nagpur</v>
      </c>
    </row>
    <row r="1519" spans="1:24" x14ac:dyDescent="0.4">
      <c r="A1519">
        <v>101518</v>
      </c>
      <c r="B1519" s="5">
        <v>45834.745138888888</v>
      </c>
      <c r="C1519" s="3" t="str">
        <f>TEXT(Sales_Data[[#This Row],[OrderDate]],"mmmm")</f>
        <v>June</v>
      </c>
      <c r="D1519" s="3" t="str">
        <f t="shared" si="46"/>
        <v>2025</v>
      </c>
      <c r="E1519" t="s">
        <v>48</v>
      </c>
      <c r="F1519" t="s">
        <v>35</v>
      </c>
      <c r="G1519" t="s">
        <v>15</v>
      </c>
      <c r="H1519" t="s">
        <v>37</v>
      </c>
      <c r="I1519" t="s">
        <v>100</v>
      </c>
      <c r="J1519">
        <v>16</v>
      </c>
      <c r="K1519">
        <v>8500</v>
      </c>
      <c r="L1519" s="7">
        <f>Sales_Data[[#This Row],[OrderQuantity]] *Sales_Data[[#This Row],[UnitPrice]]</f>
        <v>136000</v>
      </c>
      <c r="M1519" s="7">
        <f>Sales_Data[[#This Row],[UnitPrice]]-Sales_Data[[#This Row],[UnitCost]]</f>
        <v>3000</v>
      </c>
      <c r="N1519" s="7">
        <f>Sales_Data[[#This Row],[Gross Revenue]]-Sales_Data[[#This Row],[Discount Amount ]]</f>
        <v>133000</v>
      </c>
      <c r="O1519" s="7">
        <f>Sales_Data[[#This Row],[OrderQuantity]] *Sales_Data[[#This Row],[UnitCost]]</f>
        <v>88000</v>
      </c>
      <c r="P1519" s="7">
        <f>Sales_Data[[#This Row],[ItemCost]] +Sales_Data[[#This Row],[ShippingCost]]</f>
        <v>91026.1</v>
      </c>
      <c r="Q1519" s="7">
        <f>Sales_Data[[#This Row],[Gross Revenue]]-Sales_Data[[#This Row],[TotalFinancialCost]]</f>
        <v>44973.899999999994</v>
      </c>
      <c r="R1519" s="7">
        <f>Sales_Data[[#This Row],[Actul Bill Amount]]-Sales_Data[[#This Row],[ShippingCost]]</f>
        <v>129973.9</v>
      </c>
      <c r="S1519">
        <v>368</v>
      </c>
      <c r="T1519">
        <v>3026.1</v>
      </c>
      <c r="U1519" t="s">
        <v>49</v>
      </c>
      <c r="V1519">
        <v>5500</v>
      </c>
      <c r="W1519" t="s">
        <v>38</v>
      </c>
      <c r="X1519" t="str">
        <f t="shared" si="47"/>
        <v>Kolkata</v>
      </c>
    </row>
    <row r="1520" spans="1:24" x14ac:dyDescent="0.4">
      <c r="A1520">
        <v>101519</v>
      </c>
      <c r="B1520" s="5">
        <v>45660.623611111114</v>
      </c>
      <c r="C1520" s="3" t="str">
        <f>TEXT(Sales_Data[[#This Row],[OrderDate]],"mmmm")</f>
        <v>January</v>
      </c>
      <c r="D1520" s="3" t="str">
        <f t="shared" si="46"/>
        <v>2025</v>
      </c>
      <c r="E1520" t="s">
        <v>23</v>
      </c>
      <c r="F1520" t="s">
        <v>24</v>
      </c>
      <c r="G1520" t="s">
        <v>29</v>
      </c>
      <c r="H1520" t="s">
        <v>32</v>
      </c>
      <c r="I1520" t="s">
        <v>100</v>
      </c>
      <c r="J1520">
        <v>31</v>
      </c>
      <c r="K1520">
        <v>45000</v>
      </c>
      <c r="L1520" s="7">
        <f>Sales_Data[[#This Row],[OrderQuantity]] *Sales_Data[[#This Row],[UnitPrice]]</f>
        <v>1395000</v>
      </c>
      <c r="M1520" s="7">
        <f>Sales_Data[[#This Row],[UnitPrice]]-Sales_Data[[#This Row],[UnitCost]]</f>
        <v>13000</v>
      </c>
      <c r="N1520" s="7">
        <f>Sales_Data[[#This Row],[Gross Revenue]]-Sales_Data[[#This Row],[Discount Amount ]]</f>
        <v>1382000</v>
      </c>
      <c r="O1520" s="7">
        <f>Sales_Data[[#This Row],[OrderQuantity]] *Sales_Data[[#This Row],[UnitCost]]</f>
        <v>992000</v>
      </c>
      <c r="P1520" s="7">
        <f>Sales_Data[[#This Row],[ItemCost]] +Sales_Data[[#This Row],[ShippingCost]]</f>
        <v>992403</v>
      </c>
      <c r="Q1520" s="7">
        <f>Sales_Data[[#This Row],[Gross Revenue]]-Sales_Data[[#This Row],[TotalFinancialCost]]</f>
        <v>402597</v>
      </c>
      <c r="R1520" s="7">
        <f>Sales_Data[[#This Row],[Actul Bill Amount]]-Sales_Data[[#This Row],[ShippingCost]]</f>
        <v>1381597</v>
      </c>
      <c r="S1520">
        <v>498</v>
      </c>
      <c r="T1520">
        <v>403</v>
      </c>
      <c r="U1520" t="s">
        <v>26</v>
      </c>
      <c r="V1520">
        <v>32000</v>
      </c>
      <c r="W1520" t="s">
        <v>33</v>
      </c>
      <c r="X1520" t="str">
        <f t="shared" si="47"/>
        <v>Delhi</v>
      </c>
    </row>
    <row r="1521" spans="1:24" x14ac:dyDescent="0.4">
      <c r="A1521">
        <v>101520</v>
      </c>
      <c r="B1521" s="5">
        <v>45799.684027777781</v>
      </c>
      <c r="C1521" s="3" t="str">
        <f>TEXT(Sales_Data[[#This Row],[OrderDate]],"mmmm")</f>
        <v>May</v>
      </c>
      <c r="D1521" s="3" t="str">
        <f t="shared" si="46"/>
        <v>2025</v>
      </c>
      <c r="E1521" t="s">
        <v>19</v>
      </c>
      <c r="F1521" t="s">
        <v>14</v>
      </c>
      <c r="G1521" t="s">
        <v>15</v>
      </c>
      <c r="H1521" t="s">
        <v>37</v>
      </c>
      <c r="I1521" t="s">
        <v>100</v>
      </c>
      <c r="J1521">
        <v>48</v>
      </c>
      <c r="K1521">
        <v>6500</v>
      </c>
      <c r="L1521" s="7">
        <f>Sales_Data[[#This Row],[OrderQuantity]] *Sales_Data[[#This Row],[UnitPrice]]</f>
        <v>312000</v>
      </c>
      <c r="M1521" s="7">
        <f>Sales_Data[[#This Row],[UnitPrice]]-Sales_Data[[#This Row],[UnitCost]]</f>
        <v>2300</v>
      </c>
      <c r="N1521" s="7">
        <f>Sales_Data[[#This Row],[Gross Revenue]]-Sales_Data[[#This Row],[Discount Amount ]]</f>
        <v>309700</v>
      </c>
      <c r="O1521" s="7">
        <f>Sales_Data[[#This Row],[OrderQuantity]] *Sales_Data[[#This Row],[UnitCost]]</f>
        <v>201600</v>
      </c>
      <c r="P1521" s="7">
        <f>Sales_Data[[#This Row],[ItemCost]] +Sales_Data[[#This Row],[ShippingCost]]</f>
        <v>202014.22</v>
      </c>
      <c r="Q1521" s="7">
        <f>Sales_Data[[#This Row],[Gross Revenue]]-Sales_Data[[#This Row],[TotalFinancialCost]]</f>
        <v>109985.78</v>
      </c>
      <c r="R1521" s="7">
        <f>Sales_Data[[#This Row],[Actul Bill Amount]]-Sales_Data[[#This Row],[ShippingCost]]</f>
        <v>309285.78000000003</v>
      </c>
      <c r="S1521">
        <v>707</v>
      </c>
      <c r="T1521">
        <v>414.22</v>
      </c>
      <c r="U1521" t="s">
        <v>21</v>
      </c>
      <c r="V1521">
        <v>4200</v>
      </c>
      <c r="W1521" t="s">
        <v>38</v>
      </c>
      <c r="X1521" t="str">
        <f t="shared" si="47"/>
        <v>Kolkata</v>
      </c>
    </row>
    <row r="1522" spans="1:24" x14ac:dyDescent="0.4">
      <c r="A1522">
        <v>101521</v>
      </c>
      <c r="B1522" s="5">
        <v>45815.359722222223</v>
      </c>
      <c r="C1522" s="3" t="str">
        <f>TEXT(Sales_Data[[#This Row],[OrderDate]],"mmmm")</f>
        <v>June</v>
      </c>
      <c r="D1522" s="3" t="str">
        <f t="shared" si="46"/>
        <v>2025</v>
      </c>
      <c r="E1522" t="s">
        <v>19</v>
      </c>
      <c r="F1522" t="s">
        <v>14</v>
      </c>
      <c r="G1522" t="s">
        <v>15</v>
      </c>
      <c r="H1522" t="s">
        <v>20</v>
      </c>
      <c r="I1522" t="s">
        <v>100</v>
      </c>
      <c r="J1522">
        <v>9</v>
      </c>
      <c r="K1522">
        <v>6500</v>
      </c>
      <c r="L1522" s="7">
        <f>Sales_Data[[#This Row],[OrderQuantity]] *Sales_Data[[#This Row],[UnitPrice]]</f>
        <v>58500</v>
      </c>
      <c r="M1522" s="7">
        <f>Sales_Data[[#This Row],[UnitPrice]]-Sales_Data[[#This Row],[UnitCost]]</f>
        <v>2300</v>
      </c>
      <c r="N1522" s="7">
        <f>Sales_Data[[#This Row],[Gross Revenue]]-Sales_Data[[#This Row],[Discount Amount ]]</f>
        <v>56200</v>
      </c>
      <c r="O1522" s="7">
        <f>Sales_Data[[#This Row],[OrderQuantity]] *Sales_Data[[#This Row],[UnitCost]]</f>
        <v>37800</v>
      </c>
      <c r="P1522" s="7">
        <f>Sales_Data[[#This Row],[ItemCost]] +Sales_Data[[#This Row],[ShippingCost]]</f>
        <v>38647.760000000002</v>
      </c>
      <c r="Q1522" s="7">
        <f>Sales_Data[[#This Row],[Gross Revenue]]-Sales_Data[[#This Row],[TotalFinancialCost]]</f>
        <v>19852.239999999998</v>
      </c>
      <c r="R1522" s="7">
        <f>Sales_Data[[#This Row],[Actul Bill Amount]]-Sales_Data[[#This Row],[ShippingCost]]</f>
        <v>55352.24</v>
      </c>
      <c r="S1522">
        <v>825</v>
      </c>
      <c r="T1522">
        <v>847.76</v>
      </c>
      <c r="U1522" t="s">
        <v>21</v>
      </c>
      <c r="V1522">
        <v>4200</v>
      </c>
      <c r="W1522" t="s">
        <v>22</v>
      </c>
      <c r="X1522" t="str">
        <f t="shared" si="47"/>
        <v>Nagpur</v>
      </c>
    </row>
    <row r="1523" spans="1:24" x14ac:dyDescent="0.4">
      <c r="A1523">
        <v>101522</v>
      </c>
      <c r="B1523" s="5">
        <v>45981.165972222225</v>
      </c>
      <c r="C1523" s="3" t="str">
        <f>TEXT(Sales_Data[[#This Row],[OrderDate]],"mmmm")</f>
        <v>November</v>
      </c>
      <c r="D1523" s="3" t="str">
        <f t="shared" si="46"/>
        <v>2025</v>
      </c>
      <c r="E1523" t="s">
        <v>13</v>
      </c>
      <c r="F1523" t="s">
        <v>43</v>
      </c>
      <c r="G1523" t="s">
        <v>29</v>
      </c>
      <c r="H1523" t="s">
        <v>16</v>
      </c>
      <c r="I1523" t="s">
        <v>100</v>
      </c>
      <c r="J1523">
        <v>26</v>
      </c>
      <c r="K1523">
        <v>4500</v>
      </c>
      <c r="L1523" s="7">
        <f>Sales_Data[[#This Row],[OrderQuantity]] *Sales_Data[[#This Row],[UnitPrice]]</f>
        <v>117000</v>
      </c>
      <c r="M1523" s="7">
        <f>Sales_Data[[#This Row],[UnitPrice]]-Sales_Data[[#This Row],[UnitCost]]</f>
        <v>2000</v>
      </c>
      <c r="N1523" s="7">
        <f>Sales_Data[[#This Row],[Gross Revenue]]-Sales_Data[[#This Row],[Discount Amount ]]</f>
        <v>115000</v>
      </c>
      <c r="O1523" s="7">
        <f>Sales_Data[[#This Row],[OrderQuantity]] *Sales_Data[[#This Row],[UnitCost]]</f>
        <v>65000</v>
      </c>
      <c r="P1523" s="7">
        <f>Sales_Data[[#This Row],[ItemCost]] +Sales_Data[[#This Row],[ShippingCost]]</f>
        <v>67608.27</v>
      </c>
      <c r="Q1523" s="7">
        <f>Sales_Data[[#This Row],[Gross Revenue]]-Sales_Data[[#This Row],[TotalFinancialCost]]</f>
        <v>49391.729999999996</v>
      </c>
      <c r="R1523" s="7">
        <f>Sales_Data[[#This Row],[Actul Bill Amount]]-Sales_Data[[#This Row],[ShippingCost]]</f>
        <v>112391.73</v>
      </c>
      <c r="S1523">
        <v>1159</v>
      </c>
      <c r="T1523">
        <v>2608.27</v>
      </c>
      <c r="U1523" t="s">
        <v>44</v>
      </c>
      <c r="V1523">
        <v>2500</v>
      </c>
      <c r="W1523" t="s">
        <v>18</v>
      </c>
      <c r="X1523" t="str">
        <f t="shared" si="47"/>
        <v>Bengaluru</v>
      </c>
    </row>
    <row r="1524" spans="1:24" x14ac:dyDescent="0.4">
      <c r="A1524">
        <v>101523</v>
      </c>
      <c r="B1524" s="5">
        <v>45803.548611111109</v>
      </c>
      <c r="C1524" s="3" t="str">
        <f>TEXT(Sales_Data[[#This Row],[OrderDate]],"mmmm")</f>
        <v>May</v>
      </c>
      <c r="D1524" s="3" t="str">
        <f t="shared" si="46"/>
        <v>2025</v>
      </c>
      <c r="E1524" t="s">
        <v>48</v>
      </c>
      <c r="F1524" t="s">
        <v>14</v>
      </c>
      <c r="G1524" t="s">
        <v>29</v>
      </c>
      <c r="H1524" t="s">
        <v>37</v>
      </c>
      <c r="I1524" t="s">
        <v>100</v>
      </c>
      <c r="J1524">
        <v>69</v>
      </c>
      <c r="K1524">
        <v>6500</v>
      </c>
      <c r="L1524" s="7">
        <f>Sales_Data[[#This Row],[OrderQuantity]] *Sales_Data[[#This Row],[UnitPrice]]</f>
        <v>448500</v>
      </c>
      <c r="M1524" s="7">
        <f>Sales_Data[[#This Row],[UnitPrice]]-Sales_Data[[#This Row],[UnitCost]]</f>
        <v>2300</v>
      </c>
      <c r="N1524" s="7">
        <f>Sales_Data[[#This Row],[Gross Revenue]]-Sales_Data[[#This Row],[Discount Amount ]]</f>
        <v>446200</v>
      </c>
      <c r="O1524" s="7">
        <f>Sales_Data[[#This Row],[OrderQuantity]] *Sales_Data[[#This Row],[UnitCost]]</f>
        <v>289800</v>
      </c>
      <c r="P1524" s="7">
        <f>Sales_Data[[#This Row],[ItemCost]] +Sales_Data[[#This Row],[ShippingCost]]</f>
        <v>290719.11</v>
      </c>
      <c r="Q1524" s="7">
        <f>Sales_Data[[#This Row],[Gross Revenue]]-Sales_Data[[#This Row],[TotalFinancialCost]]</f>
        <v>157780.89000000001</v>
      </c>
      <c r="R1524" s="7">
        <f>Sales_Data[[#This Row],[Actul Bill Amount]]-Sales_Data[[#This Row],[ShippingCost]]</f>
        <v>445280.89</v>
      </c>
      <c r="S1524">
        <v>1190</v>
      </c>
      <c r="T1524">
        <v>919.11</v>
      </c>
      <c r="U1524" t="s">
        <v>21</v>
      </c>
      <c r="V1524">
        <v>4200</v>
      </c>
      <c r="W1524" t="s">
        <v>38</v>
      </c>
      <c r="X1524" t="str">
        <f t="shared" si="47"/>
        <v>Kolkata</v>
      </c>
    </row>
    <row r="1525" spans="1:24" x14ac:dyDescent="0.4">
      <c r="A1525">
        <v>101524</v>
      </c>
      <c r="B1525" s="5">
        <v>45950.362500000003</v>
      </c>
      <c r="C1525" s="3" t="str">
        <f>TEXT(Sales_Data[[#This Row],[OrderDate]],"mmmm")</f>
        <v>October</v>
      </c>
      <c r="D1525" s="3" t="str">
        <f t="shared" si="46"/>
        <v>2025</v>
      </c>
      <c r="E1525" t="s">
        <v>23</v>
      </c>
      <c r="F1525" t="s">
        <v>46</v>
      </c>
      <c r="G1525" t="s">
        <v>15</v>
      </c>
      <c r="H1525" t="s">
        <v>25</v>
      </c>
      <c r="I1525" t="s">
        <v>100</v>
      </c>
      <c r="J1525">
        <v>54</v>
      </c>
      <c r="K1525">
        <v>4500</v>
      </c>
      <c r="L1525" s="7">
        <f>Sales_Data[[#This Row],[OrderQuantity]] *Sales_Data[[#This Row],[UnitPrice]]</f>
        <v>243000</v>
      </c>
      <c r="M1525" s="7">
        <f>Sales_Data[[#This Row],[UnitPrice]]-Sales_Data[[#This Row],[UnitCost]]</f>
        <v>1700</v>
      </c>
      <c r="N1525" s="7">
        <f>Sales_Data[[#This Row],[Gross Revenue]]-Sales_Data[[#This Row],[Discount Amount ]]</f>
        <v>241300</v>
      </c>
      <c r="O1525" s="7">
        <f>Sales_Data[[#This Row],[OrderQuantity]] *Sales_Data[[#This Row],[UnitCost]]</f>
        <v>151200</v>
      </c>
      <c r="P1525" s="7">
        <f>Sales_Data[[#This Row],[ItemCost]] +Sales_Data[[#This Row],[ShippingCost]]</f>
        <v>151386.62</v>
      </c>
      <c r="Q1525" s="7">
        <f>Sales_Data[[#This Row],[Gross Revenue]]-Sales_Data[[#This Row],[TotalFinancialCost]]</f>
        <v>91613.38</v>
      </c>
      <c r="R1525" s="7">
        <f>Sales_Data[[#This Row],[Actul Bill Amount]]-Sales_Data[[#This Row],[ShippingCost]]</f>
        <v>241113.38</v>
      </c>
      <c r="S1525">
        <v>551</v>
      </c>
      <c r="T1525">
        <v>186.62</v>
      </c>
      <c r="U1525" t="s">
        <v>47</v>
      </c>
      <c r="V1525">
        <v>2800</v>
      </c>
      <c r="W1525" t="s">
        <v>27</v>
      </c>
      <c r="X1525" t="str">
        <f t="shared" si="47"/>
        <v>Mumbai</v>
      </c>
    </row>
    <row r="1526" spans="1:24" x14ac:dyDescent="0.4">
      <c r="A1526">
        <v>101525</v>
      </c>
      <c r="B1526" s="5">
        <v>45810.356249999997</v>
      </c>
      <c r="C1526" s="3" t="str">
        <f>TEXT(Sales_Data[[#This Row],[OrderDate]],"mmmm")</f>
        <v>June</v>
      </c>
      <c r="D1526" s="3" t="str">
        <f t="shared" si="46"/>
        <v>2025</v>
      </c>
      <c r="E1526" t="s">
        <v>50</v>
      </c>
      <c r="F1526" t="s">
        <v>55</v>
      </c>
      <c r="G1526" t="s">
        <v>29</v>
      </c>
      <c r="H1526" t="s">
        <v>16</v>
      </c>
      <c r="I1526" t="s">
        <v>100</v>
      </c>
      <c r="J1526">
        <v>56</v>
      </c>
      <c r="K1526">
        <v>600</v>
      </c>
      <c r="L1526" s="7">
        <f>Sales_Data[[#This Row],[OrderQuantity]] *Sales_Data[[#This Row],[UnitPrice]]</f>
        <v>33600</v>
      </c>
      <c r="M1526" s="7">
        <f>Sales_Data[[#This Row],[UnitPrice]]-Sales_Data[[#This Row],[UnitCost]]</f>
        <v>250</v>
      </c>
      <c r="N1526" s="7">
        <f>Sales_Data[[#This Row],[Gross Revenue]]-Sales_Data[[#This Row],[Discount Amount ]]</f>
        <v>33350</v>
      </c>
      <c r="O1526" s="7">
        <f>Sales_Data[[#This Row],[OrderQuantity]] *Sales_Data[[#This Row],[UnitCost]]</f>
        <v>19600</v>
      </c>
      <c r="P1526" s="7">
        <f>Sales_Data[[#This Row],[ItemCost]] +Sales_Data[[#This Row],[ShippingCost]]</f>
        <v>20668.23</v>
      </c>
      <c r="Q1526" s="7">
        <f>Sales_Data[[#This Row],[Gross Revenue]]-Sales_Data[[#This Row],[TotalFinancialCost]]</f>
        <v>12931.77</v>
      </c>
      <c r="R1526" s="7">
        <f>Sales_Data[[#This Row],[Actul Bill Amount]]-Sales_Data[[#This Row],[ShippingCost]]</f>
        <v>32281.77</v>
      </c>
      <c r="S1526">
        <v>680</v>
      </c>
      <c r="T1526">
        <v>1068.23</v>
      </c>
      <c r="U1526" t="s">
        <v>57</v>
      </c>
      <c r="V1526">
        <v>350</v>
      </c>
      <c r="W1526" t="s">
        <v>18</v>
      </c>
      <c r="X1526" t="str">
        <f t="shared" si="47"/>
        <v>Bengaluru</v>
      </c>
    </row>
    <row r="1527" spans="1:24" x14ac:dyDescent="0.4">
      <c r="A1527">
        <v>101526</v>
      </c>
      <c r="B1527" s="5">
        <v>45850.67083333333</v>
      </c>
      <c r="C1527" s="3" t="str">
        <f>TEXT(Sales_Data[[#This Row],[OrderDate]],"mmmm")</f>
        <v>July</v>
      </c>
      <c r="D1527" s="3" t="str">
        <f t="shared" si="46"/>
        <v>2025</v>
      </c>
      <c r="E1527" t="s">
        <v>34</v>
      </c>
      <c r="F1527" t="s">
        <v>28</v>
      </c>
      <c r="G1527" t="s">
        <v>29</v>
      </c>
      <c r="H1527" t="s">
        <v>37</v>
      </c>
      <c r="I1527" t="s">
        <v>100</v>
      </c>
      <c r="J1527">
        <v>61</v>
      </c>
      <c r="K1527">
        <v>2500</v>
      </c>
      <c r="L1527" s="7">
        <f>Sales_Data[[#This Row],[OrderQuantity]] *Sales_Data[[#This Row],[UnitPrice]]</f>
        <v>152500</v>
      </c>
      <c r="M1527" s="7">
        <f>Sales_Data[[#This Row],[UnitPrice]]-Sales_Data[[#This Row],[UnitCost]]</f>
        <v>1000</v>
      </c>
      <c r="N1527" s="7">
        <f>Sales_Data[[#This Row],[Gross Revenue]]-Sales_Data[[#This Row],[Discount Amount ]]</f>
        <v>151500</v>
      </c>
      <c r="O1527" s="7">
        <f>Sales_Data[[#This Row],[OrderQuantity]] *Sales_Data[[#This Row],[UnitCost]]</f>
        <v>91500</v>
      </c>
      <c r="P1527" s="7">
        <f>Sales_Data[[#This Row],[ItemCost]] +Sales_Data[[#This Row],[ShippingCost]]</f>
        <v>92071.83</v>
      </c>
      <c r="Q1527" s="7">
        <f>Sales_Data[[#This Row],[Gross Revenue]]-Sales_Data[[#This Row],[TotalFinancialCost]]</f>
        <v>60428.17</v>
      </c>
      <c r="R1527" s="7">
        <f>Sales_Data[[#This Row],[Actul Bill Amount]]-Sales_Data[[#This Row],[ShippingCost]]</f>
        <v>150928.17000000001</v>
      </c>
      <c r="S1527">
        <v>920</v>
      </c>
      <c r="T1527">
        <v>571.83000000000004</v>
      </c>
      <c r="U1527" t="s">
        <v>54</v>
      </c>
      <c r="V1527">
        <v>1500</v>
      </c>
      <c r="W1527" t="s">
        <v>38</v>
      </c>
      <c r="X1527" t="str">
        <f t="shared" si="47"/>
        <v>Kolkata</v>
      </c>
    </row>
    <row r="1528" spans="1:24" x14ac:dyDescent="0.4">
      <c r="A1528">
        <v>101527</v>
      </c>
      <c r="B1528" s="5">
        <v>45730.481249999997</v>
      </c>
      <c r="C1528" s="3" t="str">
        <f>TEXT(Sales_Data[[#This Row],[OrderDate]],"mmmm")</f>
        <v>March</v>
      </c>
      <c r="D1528" s="3" t="str">
        <f t="shared" si="46"/>
        <v>2025</v>
      </c>
      <c r="E1528" t="s">
        <v>19</v>
      </c>
      <c r="F1528" t="s">
        <v>46</v>
      </c>
      <c r="G1528" t="s">
        <v>29</v>
      </c>
      <c r="H1528" t="s">
        <v>25</v>
      </c>
      <c r="I1528" t="s">
        <v>100</v>
      </c>
      <c r="J1528">
        <v>18</v>
      </c>
      <c r="K1528">
        <v>4500</v>
      </c>
      <c r="L1528" s="7">
        <f>Sales_Data[[#This Row],[OrderQuantity]] *Sales_Data[[#This Row],[UnitPrice]]</f>
        <v>81000</v>
      </c>
      <c r="M1528" s="7">
        <f>Sales_Data[[#This Row],[UnitPrice]]-Sales_Data[[#This Row],[UnitCost]]</f>
        <v>1700</v>
      </c>
      <c r="N1528" s="7">
        <f>Sales_Data[[#This Row],[Gross Revenue]]-Sales_Data[[#This Row],[Discount Amount ]]</f>
        <v>79300</v>
      </c>
      <c r="O1528" s="7">
        <f>Sales_Data[[#This Row],[OrderQuantity]] *Sales_Data[[#This Row],[UnitCost]]</f>
        <v>50400</v>
      </c>
      <c r="P1528" s="7">
        <f>Sales_Data[[#This Row],[ItemCost]] +Sales_Data[[#This Row],[ShippingCost]]</f>
        <v>52882.69</v>
      </c>
      <c r="Q1528" s="7">
        <f>Sales_Data[[#This Row],[Gross Revenue]]-Sales_Data[[#This Row],[TotalFinancialCost]]</f>
        <v>28117.309999999998</v>
      </c>
      <c r="R1528" s="7">
        <f>Sales_Data[[#This Row],[Actul Bill Amount]]-Sales_Data[[#This Row],[ShippingCost]]</f>
        <v>76817.31</v>
      </c>
      <c r="S1528">
        <v>1112</v>
      </c>
      <c r="T1528">
        <v>2482.69</v>
      </c>
      <c r="U1528" t="s">
        <v>47</v>
      </c>
      <c r="V1528">
        <v>2800</v>
      </c>
      <c r="W1528" t="s">
        <v>27</v>
      </c>
      <c r="X1528" t="str">
        <f t="shared" si="47"/>
        <v>Mumbai</v>
      </c>
    </row>
    <row r="1529" spans="1:24" x14ac:dyDescent="0.4">
      <c r="A1529">
        <v>101528</v>
      </c>
      <c r="B1529" s="5">
        <v>45962.265972222223</v>
      </c>
      <c r="C1529" s="3" t="str">
        <f>TEXT(Sales_Data[[#This Row],[OrderDate]],"mmmm")</f>
        <v>November</v>
      </c>
      <c r="D1529" s="3" t="str">
        <f t="shared" si="46"/>
        <v>2025</v>
      </c>
      <c r="E1529" t="s">
        <v>48</v>
      </c>
      <c r="F1529" t="s">
        <v>35</v>
      </c>
      <c r="G1529" t="s">
        <v>15</v>
      </c>
      <c r="H1529" t="s">
        <v>16</v>
      </c>
      <c r="I1529" t="s">
        <v>100</v>
      </c>
      <c r="J1529">
        <v>20</v>
      </c>
      <c r="K1529">
        <v>8500</v>
      </c>
      <c r="L1529" s="7">
        <f>Sales_Data[[#This Row],[OrderQuantity]] *Sales_Data[[#This Row],[UnitPrice]]</f>
        <v>170000</v>
      </c>
      <c r="M1529" s="7">
        <f>Sales_Data[[#This Row],[UnitPrice]]-Sales_Data[[#This Row],[UnitCost]]</f>
        <v>3000</v>
      </c>
      <c r="N1529" s="7">
        <f>Sales_Data[[#This Row],[Gross Revenue]]-Sales_Data[[#This Row],[Discount Amount ]]</f>
        <v>167000</v>
      </c>
      <c r="O1529" s="7">
        <f>Sales_Data[[#This Row],[OrderQuantity]] *Sales_Data[[#This Row],[UnitCost]]</f>
        <v>110000</v>
      </c>
      <c r="P1529" s="7">
        <f>Sales_Data[[#This Row],[ItemCost]] +Sales_Data[[#This Row],[ShippingCost]]</f>
        <v>110565.94</v>
      </c>
      <c r="Q1529" s="7">
        <f>Sales_Data[[#This Row],[Gross Revenue]]-Sales_Data[[#This Row],[TotalFinancialCost]]</f>
        <v>59434.06</v>
      </c>
      <c r="R1529" s="7">
        <f>Sales_Data[[#This Row],[Actul Bill Amount]]-Sales_Data[[#This Row],[ShippingCost]]</f>
        <v>166434.06</v>
      </c>
      <c r="S1529">
        <v>906</v>
      </c>
      <c r="T1529">
        <v>565.94000000000005</v>
      </c>
      <c r="U1529" t="s">
        <v>49</v>
      </c>
      <c r="V1529">
        <v>5500</v>
      </c>
      <c r="W1529" t="s">
        <v>18</v>
      </c>
      <c r="X1529" t="str">
        <f t="shared" si="47"/>
        <v>Bengaluru</v>
      </c>
    </row>
    <row r="1530" spans="1:24" x14ac:dyDescent="0.4">
      <c r="A1530">
        <v>101529</v>
      </c>
      <c r="B1530" s="5">
        <v>46001.490972222222</v>
      </c>
      <c r="C1530" s="3" t="str">
        <f>TEXT(Sales_Data[[#This Row],[OrderDate]],"mmmm")</f>
        <v>December</v>
      </c>
      <c r="D1530" s="3" t="str">
        <f t="shared" si="46"/>
        <v>2025</v>
      </c>
      <c r="E1530" t="s">
        <v>13</v>
      </c>
      <c r="F1530" t="s">
        <v>14</v>
      </c>
      <c r="G1530" t="s">
        <v>15</v>
      </c>
      <c r="H1530" t="s">
        <v>37</v>
      </c>
      <c r="I1530" t="s">
        <v>100</v>
      </c>
      <c r="J1530">
        <v>67</v>
      </c>
      <c r="K1530">
        <v>3200</v>
      </c>
      <c r="L1530" s="7">
        <f>Sales_Data[[#This Row],[OrderQuantity]] *Sales_Data[[#This Row],[UnitPrice]]</f>
        <v>214400</v>
      </c>
      <c r="M1530" s="7">
        <f>Sales_Data[[#This Row],[UnitPrice]]-Sales_Data[[#This Row],[UnitCost]]</f>
        <v>1200</v>
      </c>
      <c r="N1530" s="7">
        <f>Sales_Data[[#This Row],[Gross Revenue]]-Sales_Data[[#This Row],[Discount Amount ]]</f>
        <v>213200</v>
      </c>
      <c r="O1530" s="7">
        <f>Sales_Data[[#This Row],[OrderQuantity]] *Sales_Data[[#This Row],[UnitCost]]</f>
        <v>134000</v>
      </c>
      <c r="P1530" s="7">
        <f>Sales_Data[[#This Row],[ItemCost]] +Sales_Data[[#This Row],[ShippingCost]]</f>
        <v>134762.38</v>
      </c>
      <c r="Q1530" s="7">
        <f>Sales_Data[[#This Row],[Gross Revenue]]-Sales_Data[[#This Row],[TotalFinancialCost]]</f>
        <v>79637.62</v>
      </c>
      <c r="R1530" s="7">
        <f>Sales_Data[[#This Row],[Actul Bill Amount]]-Sales_Data[[#This Row],[ShippingCost]]</f>
        <v>212437.62</v>
      </c>
      <c r="S1530">
        <v>809</v>
      </c>
      <c r="T1530">
        <v>762.38</v>
      </c>
      <c r="U1530" t="s">
        <v>17</v>
      </c>
      <c r="V1530">
        <v>2000</v>
      </c>
      <c r="W1530" t="s">
        <v>38</v>
      </c>
      <c r="X1530" t="str">
        <f t="shared" si="47"/>
        <v>Kolkata</v>
      </c>
    </row>
    <row r="1531" spans="1:24" x14ac:dyDescent="0.4">
      <c r="A1531">
        <v>101530</v>
      </c>
      <c r="B1531" s="5">
        <v>45797.477083333331</v>
      </c>
      <c r="C1531" s="3" t="str">
        <f>TEXT(Sales_Data[[#This Row],[OrderDate]],"mmmm")</f>
        <v>May</v>
      </c>
      <c r="D1531" s="3" t="str">
        <f t="shared" si="46"/>
        <v>2025</v>
      </c>
      <c r="E1531" t="s">
        <v>23</v>
      </c>
      <c r="F1531" t="s">
        <v>35</v>
      </c>
      <c r="G1531" t="s">
        <v>15</v>
      </c>
      <c r="H1531" t="s">
        <v>20</v>
      </c>
      <c r="I1531" t="s">
        <v>100</v>
      </c>
      <c r="J1531">
        <v>76</v>
      </c>
      <c r="K1531">
        <v>12000</v>
      </c>
      <c r="L1531" s="7">
        <f>Sales_Data[[#This Row],[OrderQuantity]] *Sales_Data[[#This Row],[UnitPrice]]</f>
        <v>912000</v>
      </c>
      <c r="M1531" s="7">
        <f>Sales_Data[[#This Row],[UnitPrice]]-Sales_Data[[#This Row],[UnitCost]]</f>
        <v>4000</v>
      </c>
      <c r="N1531" s="7">
        <f>Sales_Data[[#This Row],[Gross Revenue]]-Sales_Data[[#This Row],[Discount Amount ]]</f>
        <v>908000</v>
      </c>
      <c r="O1531" s="7">
        <f>Sales_Data[[#This Row],[OrderQuantity]] *Sales_Data[[#This Row],[UnitCost]]</f>
        <v>608000</v>
      </c>
      <c r="P1531" s="7">
        <f>Sales_Data[[#This Row],[ItemCost]] +Sales_Data[[#This Row],[ShippingCost]]</f>
        <v>610605.43000000005</v>
      </c>
      <c r="Q1531" s="7">
        <f>Sales_Data[[#This Row],[Gross Revenue]]-Sales_Data[[#This Row],[TotalFinancialCost]]</f>
        <v>301394.56999999995</v>
      </c>
      <c r="R1531" s="7">
        <f>Sales_Data[[#This Row],[Actul Bill Amount]]-Sales_Data[[#This Row],[ShippingCost]]</f>
        <v>905394.57</v>
      </c>
      <c r="S1531">
        <v>911</v>
      </c>
      <c r="T1531">
        <v>2605.4299999999998</v>
      </c>
      <c r="U1531" t="s">
        <v>36</v>
      </c>
      <c r="V1531">
        <v>8000</v>
      </c>
      <c r="W1531" t="s">
        <v>22</v>
      </c>
      <c r="X1531" t="str">
        <f t="shared" si="47"/>
        <v>Nagpur</v>
      </c>
    </row>
    <row r="1532" spans="1:24" x14ac:dyDescent="0.4">
      <c r="A1532">
        <v>101531</v>
      </c>
      <c r="B1532" s="5">
        <v>45844.230555555558</v>
      </c>
      <c r="C1532" s="3" t="str">
        <f>TEXT(Sales_Data[[#This Row],[OrderDate]],"mmmm")</f>
        <v>July</v>
      </c>
      <c r="D1532" s="3" t="str">
        <f t="shared" si="46"/>
        <v>2025</v>
      </c>
      <c r="E1532" t="s">
        <v>39</v>
      </c>
      <c r="F1532" t="s">
        <v>46</v>
      </c>
      <c r="G1532" t="s">
        <v>31</v>
      </c>
      <c r="H1532" t="s">
        <v>20</v>
      </c>
      <c r="I1532" t="s">
        <v>100</v>
      </c>
      <c r="J1532">
        <v>43</v>
      </c>
      <c r="K1532">
        <v>4500</v>
      </c>
      <c r="L1532" s="7">
        <f>Sales_Data[[#This Row],[OrderQuantity]] *Sales_Data[[#This Row],[UnitPrice]]</f>
        <v>193500</v>
      </c>
      <c r="M1532" s="7">
        <f>Sales_Data[[#This Row],[UnitPrice]]-Sales_Data[[#This Row],[UnitCost]]</f>
        <v>1700</v>
      </c>
      <c r="N1532" s="7">
        <f>Sales_Data[[#This Row],[Gross Revenue]]-Sales_Data[[#This Row],[Discount Amount ]]</f>
        <v>191800</v>
      </c>
      <c r="O1532" s="7">
        <f>Sales_Data[[#This Row],[OrderQuantity]] *Sales_Data[[#This Row],[UnitCost]]</f>
        <v>120400</v>
      </c>
      <c r="P1532" s="7">
        <f>Sales_Data[[#This Row],[ItemCost]] +Sales_Data[[#This Row],[ShippingCost]]</f>
        <v>120950.25</v>
      </c>
      <c r="Q1532" s="7">
        <f>Sales_Data[[#This Row],[Gross Revenue]]-Sales_Data[[#This Row],[TotalFinancialCost]]</f>
        <v>72549.75</v>
      </c>
      <c r="R1532" s="7">
        <f>Sales_Data[[#This Row],[Actul Bill Amount]]-Sales_Data[[#This Row],[ShippingCost]]</f>
        <v>191249.75</v>
      </c>
      <c r="S1532">
        <v>575</v>
      </c>
      <c r="T1532">
        <v>550.25</v>
      </c>
      <c r="U1532" t="s">
        <v>47</v>
      </c>
      <c r="V1532">
        <v>2800</v>
      </c>
      <c r="W1532" t="s">
        <v>22</v>
      </c>
      <c r="X1532" t="str">
        <f t="shared" si="47"/>
        <v>Nagpur</v>
      </c>
    </row>
    <row r="1533" spans="1:24" x14ac:dyDescent="0.4">
      <c r="A1533">
        <v>101532</v>
      </c>
      <c r="B1533" s="5">
        <v>45950.647916666669</v>
      </c>
      <c r="C1533" s="3" t="str">
        <f>TEXT(Sales_Data[[#This Row],[OrderDate]],"mmmm")</f>
        <v>October</v>
      </c>
      <c r="D1533" s="3" t="str">
        <f t="shared" si="46"/>
        <v>2025</v>
      </c>
      <c r="E1533" t="s">
        <v>19</v>
      </c>
      <c r="F1533" t="s">
        <v>24</v>
      </c>
      <c r="G1533" t="s">
        <v>15</v>
      </c>
      <c r="H1533" t="s">
        <v>20</v>
      </c>
      <c r="I1533" t="s">
        <v>100</v>
      </c>
      <c r="J1533">
        <v>21</v>
      </c>
      <c r="K1533">
        <v>25000</v>
      </c>
      <c r="L1533" s="7">
        <f>Sales_Data[[#This Row],[OrderQuantity]] *Sales_Data[[#This Row],[UnitPrice]]</f>
        <v>525000</v>
      </c>
      <c r="M1533" s="7">
        <f>Sales_Data[[#This Row],[UnitPrice]]-Sales_Data[[#This Row],[UnitCost]]</f>
        <v>7000</v>
      </c>
      <c r="N1533" s="7">
        <f>Sales_Data[[#This Row],[Gross Revenue]]-Sales_Data[[#This Row],[Discount Amount ]]</f>
        <v>518000</v>
      </c>
      <c r="O1533" s="7">
        <f>Sales_Data[[#This Row],[OrderQuantity]] *Sales_Data[[#This Row],[UnitCost]]</f>
        <v>378000</v>
      </c>
      <c r="P1533" s="7">
        <f>Sales_Data[[#This Row],[ItemCost]] +Sales_Data[[#This Row],[ShippingCost]]</f>
        <v>380208.26</v>
      </c>
      <c r="Q1533" s="7">
        <f>Sales_Data[[#This Row],[Gross Revenue]]-Sales_Data[[#This Row],[TotalFinancialCost]]</f>
        <v>144791.74</v>
      </c>
      <c r="R1533" s="7">
        <f>Sales_Data[[#This Row],[Actul Bill Amount]]-Sales_Data[[#This Row],[ShippingCost]]</f>
        <v>515791.74</v>
      </c>
      <c r="S1533">
        <v>564</v>
      </c>
      <c r="T1533">
        <v>2208.2600000000002</v>
      </c>
      <c r="U1533" t="s">
        <v>60</v>
      </c>
      <c r="V1533">
        <v>18000</v>
      </c>
      <c r="W1533" t="s">
        <v>22</v>
      </c>
      <c r="X1533" t="str">
        <f t="shared" si="47"/>
        <v>Nagpur</v>
      </c>
    </row>
    <row r="1534" spans="1:24" x14ac:dyDescent="0.4">
      <c r="A1534">
        <v>101533</v>
      </c>
      <c r="B1534" s="5">
        <v>45718.065972222219</v>
      </c>
      <c r="C1534" s="3" t="str">
        <f>TEXT(Sales_Data[[#This Row],[OrderDate]],"mmmm")</f>
        <v>March</v>
      </c>
      <c r="D1534" s="3" t="str">
        <f t="shared" si="46"/>
        <v>2025</v>
      </c>
      <c r="E1534" t="s">
        <v>13</v>
      </c>
      <c r="F1534" t="s">
        <v>14</v>
      </c>
      <c r="G1534" t="s">
        <v>15</v>
      </c>
      <c r="H1534" t="s">
        <v>25</v>
      </c>
      <c r="I1534" t="s">
        <v>100</v>
      </c>
      <c r="J1534">
        <v>70</v>
      </c>
      <c r="K1534">
        <v>3200</v>
      </c>
      <c r="L1534" s="7">
        <f>Sales_Data[[#This Row],[OrderQuantity]] *Sales_Data[[#This Row],[UnitPrice]]</f>
        <v>224000</v>
      </c>
      <c r="M1534" s="7">
        <f>Sales_Data[[#This Row],[UnitPrice]]-Sales_Data[[#This Row],[UnitCost]]</f>
        <v>1200</v>
      </c>
      <c r="N1534" s="7">
        <f>Sales_Data[[#This Row],[Gross Revenue]]-Sales_Data[[#This Row],[Discount Amount ]]</f>
        <v>222800</v>
      </c>
      <c r="O1534" s="7">
        <f>Sales_Data[[#This Row],[OrderQuantity]] *Sales_Data[[#This Row],[UnitCost]]</f>
        <v>140000</v>
      </c>
      <c r="P1534" s="7">
        <f>Sales_Data[[#This Row],[ItemCost]] +Sales_Data[[#This Row],[ShippingCost]]</f>
        <v>140270.07</v>
      </c>
      <c r="Q1534" s="7">
        <f>Sales_Data[[#This Row],[Gross Revenue]]-Sales_Data[[#This Row],[TotalFinancialCost]]</f>
        <v>83729.929999999993</v>
      </c>
      <c r="R1534" s="7">
        <f>Sales_Data[[#This Row],[Actul Bill Amount]]-Sales_Data[[#This Row],[ShippingCost]]</f>
        <v>222529.93</v>
      </c>
      <c r="S1534">
        <v>365</v>
      </c>
      <c r="T1534">
        <v>270.07</v>
      </c>
      <c r="U1534" t="s">
        <v>17</v>
      </c>
      <c r="V1534">
        <v>2000</v>
      </c>
      <c r="W1534" t="s">
        <v>27</v>
      </c>
      <c r="X1534" t="str">
        <f t="shared" si="47"/>
        <v>Mumbai</v>
      </c>
    </row>
    <row r="1535" spans="1:24" x14ac:dyDescent="0.4">
      <c r="A1535">
        <v>101534</v>
      </c>
      <c r="B1535" s="5">
        <v>45855.381944444445</v>
      </c>
      <c r="C1535" s="3" t="str">
        <f>TEXT(Sales_Data[[#This Row],[OrderDate]],"mmmm")</f>
        <v>July</v>
      </c>
      <c r="D1535" s="3" t="str">
        <f t="shared" si="46"/>
        <v>2025</v>
      </c>
      <c r="E1535" t="s">
        <v>19</v>
      </c>
      <c r="F1535" t="s">
        <v>35</v>
      </c>
      <c r="G1535" t="s">
        <v>31</v>
      </c>
      <c r="H1535" t="s">
        <v>25</v>
      </c>
      <c r="I1535" t="s">
        <v>100</v>
      </c>
      <c r="J1535">
        <v>98</v>
      </c>
      <c r="K1535">
        <v>8500</v>
      </c>
      <c r="L1535" s="7">
        <f>Sales_Data[[#This Row],[OrderQuantity]] *Sales_Data[[#This Row],[UnitPrice]]</f>
        <v>833000</v>
      </c>
      <c r="M1535" s="7">
        <f>Sales_Data[[#This Row],[UnitPrice]]-Sales_Data[[#This Row],[UnitCost]]</f>
        <v>3000</v>
      </c>
      <c r="N1535" s="7">
        <f>Sales_Data[[#This Row],[Gross Revenue]]-Sales_Data[[#This Row],[Discount Amount ]]</f>
        <v>830000</v>
      </c>
      <c r="O1535" s="7">
        <f>Sales_Data[[#This Row],[OrderQuantity]] *Sales_Data[[#This Row],[UnitCost]]</f>
        <v>539000</v>
      </c>
      <c r="P1535" s="7">
        <f>Sales_Data[[#This Row],[ItemCost]] +Sales_Data[[#This Row],[ShippingCost]]</f>
        <v>540590.93999999994</v>
      </c>
      <c r="Q1535" s="7">
        <f>Sales_Data[[#This Row],[Gross Revenue]]-Sales_Data[[#This Row],[TotalFinancialCost]]</f>
        <v>292409.06000000006</v>
      </c>
      <c r="R1535" s="7">
        <f>Sales_Data[[#This Row],[Actul Bill Amount]]-Sales_Data[[#This Row],[ShippingCost]]</f>
        <v>828409.06</v>
      </c>
      <c r="S1535">
        <v>691</v>
      </c>
      <c r="T1535">
        <v>1590.94</v>
      </c>
      <c r="U1535" t="s">
        <v>49</v>
      </c>
      <c r="V1535">
        <v>5500</v>
      </c>
      <c r="W1535" t="s">
        <v>27</v>
      </c>
      <c r="X1535" t="str">
        <f t="shared" si="47"/>
        <v>Mumbai</v>
      </c>
    </row>
    <row r="1536" spans="1:24" x14ac:dyDescent="0.4">
      <c r="A1536">
        <v>101535</v>
      </c>
      <c r="B1536" s="5">
        <v>45952.149305555555</v>
      </c>
      <c r="C1536" s="3" t="str">
        <f>TEXT(Sales_Data[[#This Row],[OrderDate]],"mmmm")</f>
        <v>October</v>
      </c>
      <c r="D1536" s="3" t="str">
        <f t="shared" si="46"/>
        <v>2025</v>
      </c>
      <c r="E1536" t="s">
        <v>48</v>
      </c>
      <c r="F1536" t="s">
        <v>24</v>
      </c>
      <c r="G1536" t="s">
        <v>15</v>
      </c>
      <c r="H1536" t="s">
        <v>20</v>
      </c>
      <c r="I1536" t="s">
        <v>100</v>
      </c>
      <c r="J1536">
        <v>17</v>
      </c>
      <c r="K1536">
        <v>3500</v>
      </c>
      <c r="L1536" s="7">
        <f>Sales_Data[[#This Row],[OrderQuantity]] *Sales_Data[[#This Row],[UnitPrice]]</f>
        <v>59500</v>
      </c>
      <c r="M1536" s="7">
        <f>Sales_Data[[#This Row],[UnitPrice]]-Sales_Data[[#This Row],[UnitCost]]</f>
        <v>1300</v>
      </c>
      <c r="N1536" s="7">
        <f>Sales_Data[[#This Row],[Gross Revenue]]-Sales_Data[[#This Row],[Discount Amount ]]</f>
        <v>58200</v>
      </c>
      <c r="O1536" s="7">
        <f>Sales_Data[[#This Row],[OrderQuantity]] *Sales_Data[[#This Row],[UnitCost]]</f>
        <v>37400</v>
      </c>
      <c r="P1536" s="7">
        <f>Sales_Data[[#This Row],[ItemCost]] +Sales_Data[[#This Row],[ShippingCost]]</f>
        <v>37787.42</v>
      </c>
      <c r="Q1536" s="7">
        <f>Sales_Data[[#This Row],[Gross Revenue]]-Sales_Data[[#This Row],[TotalFinancialCost]]</f>
        <v>21712.58</v>
      </c>
      <c r="R1536" s="7">
        <f>Sales_Data[[#This Row],[Actul Bill Amount]]-Sales_Data[[#This Row],[ShippingCost]]</f>
        <v>57812.58</v>
      </c>
      <c r="S1536">
        <v>927</v>
      </c>
      <c r="T1536">
        <v>387.42</v>
      </c>
      <c r="U1536" t="s">
        <v>59</v>
      </c>
      <c r="V1536">
        <v>2200</v>
      </c>
      <c r="W1536" t="s">
        <v>22</v>
      </c>
      <c r="X1536" t="str">
        <f t="shared" si="47"/>
        <v>Nagpur</v>
      </c>
    </row>
    <row r="1537" spans="1:24" x14ac:dyDescent="0.4">
      <c r="A1537">
        <v>101536</v>
      </c>
      <c r="B1537" s="5">
        <v>45976.167361111111</v>
      </c>
      <c r="C1537" s="3" t="str">
        <f>TEXT(Sales_Data[[#This Row],[OrderDate]],"mmmm")</f>
        <v>November</v>
      </c>
      <c r="D1537" s="3" t="str">
        <f t="shared" si="46"/>
        <v>2025</v>
      </c>
      <c r="E1537" t="s">
        <v>13</v>
      </c>
      <c r="F1537" t="s">
        <v>28</v>
      </c>
      <c r="G1537" t="s">
        <v>29</v>
      </c>
      <c r="H1537" t="s">
        <v>32</v>
      </c>
      <c r="I1537" t="s">
        <v>100</v>
      </c>
      <c r="J1537">
        <v>97</v>
      </c>
      <c r="K1537">
        <v>2500</v>
      </c>
      <c r="L1537" s="7">
        <f>Sales_Data[[#This Row],[OrderQuantity]] *Sales_Data[[#This Row],[UnitPrice]]</f>
        <v>242500</v>
      </c>
      <c r="M1537" s="7">
        <f>Sales_Data[[#This Row],[UnitPrice]]-Sales_Data[[#This Row],[UnitCost]]</f>
        <v>1000</v>
      </c>
      <c r="N1537" s="7">
        <f>Sales_Data[[#This Row],[Gross Revenue]]-Sales_Data[[#This Row],[Discount Amount ]]</f>
        <v>241500</v>
      </c>
      <c r="O1537" s="7">
        <f>Sales_Data[[#This Row],[OrderQuantity]] *Sales_Data[[#This Row],[UnitCost]]</f>
        <v>145500</v>
      </c>
      <c r="P1537" s="7">
        <f>Sales_Data[[#This Row],[ItemCost]] +Sales_Data[[#This Row],[ShippingCost]]</f>
        <v>145975.65</v>
      </c>
      <c r="Q1537" s="7">
        <f>Sales_Data[[#This Row],[Gross Revenue]]-Sales_Data[[#This Row],[TotalFinancialCost]]</f>
        <v>96524.35</v>
      </c>
      <c r="R1537" s="7">
        <f>Sales_Data[[#This Row],[Actul Bill Amount]]-Sales_Data[[#This Row],[ShippingCost]]</f>
        <v>241024.35</v>
      </c>
      <c r="S1537">
        <v>509</v>
      </c>
      <c r="T1537">
        <v>475.65</v>
      </c>
      <c r="U1537" t="s">
        <v>54</v>
      </c>
      <c r="V1537">
        <v>1500</v>
      </c>
      <c r="W1537" t="s">
        <v>33</v>
      </c>
      <c r="X1537" t="str">
        <f t="shared" si="47"/>
        <v>Delhi</v>
      </c>
    </row>
    <row r="1538" spans="1:24" x14ac:dyDescent="0.4">
      <c r="A1538">
        <v>101537</v>
      </c>
      <c r="B1538" s="5">
        <v>45959.197222222225</v>
      </c>
      <c r="C1538" s="3" t="str">
        <f>TEXT(Sales_Data[[#This Row],[OrderDate]],"mmmm")</f>
        <v>October</v>
      </c>
      <c r="D1538" s="3" t="str">
        <f t="shared" ref="D1538:D1601" si="48">TEXT(B1538, "yyyy")</f>
        <v>2025</v>
      </c>
      <c r="E1538" t="s">
        <v>45</v>
      </c>
      <c r="F1538" t="s">
        <v>24</v>
      </c>
      <c r="G1538" t="s">
        <v>15</v>
      </c>
      <c r="H1538" t="s">
        <v>37</v>
      </c>
      <c r="I1538" t="s">
        <v>100</v>
      </c>
      <c r="J1538">
        <v>83</v>
      </c>
      <c r="K1538">
        <v>3500</v>
      </c>
      <c r="L1538" s="7">
        <f>Sales_Data[[#This Row],[OrderQuantity]] *Sales_Data[[#This Row],[UnitPrice]]</f>
        <v>290500</v>
      </c>
      <c r="M1538" s="7">
        <f>Sales_Data[[#This Row],[UnitPrice]]-Sales_Data[[#This Row],[UnitCost]]</f>
        <v>1300</v>
      </c>
      <c r="N1538" s="7">
        <f>Sales_Data[[#This Row],[Gross Revenue]]-Sales_Data[[#This Row],[Discount Amount ]]</f>
        <v>289200</v>
      </c>
      <c r="O1538" s="7">
        <f>Sales_Data[[#This Row],[OrderQuantity]] *Sales_Data[[#This Row],[UnitCost]]</f>
        <v>182600</v>
      </c>
      <c r="P1538" s="7">
        <f>Sales_Data[[#This Row],[ItemCost]] +Sales_Data[[#This Row],[ShippingCost]]</f>
        <v>183531.34</v>
      </c>
      <c r="Q1538" s="7">
        <f>Sales_Data[[#This Row],[Gross Revenue]]-Sales_Data[[#This Row],[TotalFinancialCost]]</f>
        <v>106968.66</v>
      </c>
      <c r="R1538" s="7">
        <f>Sales_Data[[#This Row],[Actul Bill Amount]]-Sales_Data[[#This Row],[ShippingCost]]</f>
        <v>288268.65999999997</v>
      </c>
      <c r="S1538">
        <v>809</v>
      </c>
      <c r="T1538">
        <v>931.34</v>
      </c>
      <c r="U1538" t="s">
        <v>59</v>
      </c>
      <c r="V1538">
        <v>2200</v>
      </c>
      <c r="W1538" t="s">
        <v>38</v>
      </c>
      <c r="X1538" t="str">
        <f t="shared" ref="X1538:X1601" si="49">_xlfn.TEXTBEFORE(W1538, " ")</f>
        <v>Kolkata</v>
      </c>
    </row>
    <row r="1539" spans="1:24" x14ac:dyDescent="0.4">
      <c r="A1539">
        <v>101538</v>
      </c>
      <c r="B1539" s="5">
        <v>46001.250694444447</v>
      </c>
      <c r="C1539" s="3" t="str">
        <f>TEXT(Sales_Data[[#This Row],[OrderDate]],"mmmm")</f>
        <v>December</v>
      </c>
      <c r="D1539" s="3" t="str">
        <f t="shared" si="48"/>
        <v>2025</v>
      </c>
      <c r="E1539" t="s">
        <v>45</v>
      </c>
      <c r="F1539" t="s">
        <v>28</v>
      </c>
      <c r="G1539" t="s">
        <v>15</v>
      </c>
      <c r="H1539" t="s">
        <v>32</v>
      </c>
      <c r="I1539" t="s">
        <v>100</v>
      </c>
      <c r="J1539">
        <v>6</v>
      </c>
      <c r="K1539">
        <v>2500</v>
      </c>
      <c r="L1539" s="7">
        <f>Sales_Data[[#This Row],[OrderQuantity]] *Sales_Data[[#This Row],[UnitPrice]]</f>
        <v>15000</v>
      </c>
      <c r="M1539" s="7">
        <f>Sales_Data[[#This Row],[UnitPrice]]-Sales_Data[[#This Row],[UnitCost]]</f>
        <v>1000</v>
      </c>
      <c r="N1539" s="7">
        <f>Sales_Data[[#This Row],[Gross Revenue]]-Sales_Data[[#This Row],[Discount Amount ]]</f>
        <v>14000</v>
      </c>
      <c r="O1539" s="7">
        <f>Sales_Data[[#This Row],[OrderQuantity]] *Sales_Data[[#This Row],[UnitCost]]</f>
        <v>9000</v>
      </c>
      <c r="P1539" s="7">
        <f>Sales_Data[[#This Row],[ItemCost]] +Sales_Data[[#This Row],[ShippingCost]]</f>
        <v>9311.25</v>
      </c>
      <c r="Q1539" s="7">
        <f>Sales_Data[[#This Row],[Gross Revenue]]-Sales_Data[[#This Row],[TotalFinancialCost]]</f>
        <v>5688.75</v>
      </c>
      <c r="R1539" s="7">
        <f>Sales_Data[[#This Row],[Actul Bill Amount]]-Sales_Data[[#This Row],[ShippingCost]]</f>
        <v>13688.75</v>
      </c>
      <c r="S1539">
        <v>981</v>
      </c>
      <c r="T1539">
        <v>311.25</v>
      </c>
      <c r="U1539" t="s">
        <v>54</v>
      </c>
      <c r="V1539">
        <v>1500</v>
      </c>
      <c r="W1539" t="s">
        <v>33</v>
      </c>
      <c r="X1539" t="str">
        <f t="shared" si="49"/>
        <v>Delhi</v>
      </c>
    </row>
    <row r="1540" spans="1:24" x14ac:dyDescent="0.4">
      <c r="A1540">
        <v>101539</v>
      </c>
      <c r="B1540" s="5">
        <v>45668.054861111108</v>
      </c>
      <c r="C1540" s="3" t="str">
        <f>TEXT(Sales_Data[[#This Row],[OrderDate]],"mmmm")</f>
        <v>January</v>
      </c>
      <c r="D1540" s="3" t="str">
        <f t="shared" si="48"/>
        <v>2025</v>
      </c>
      <c r="E1540" t="s">
        <v>45</v>
      </c>
      <c r="F1540" t="s">
        <v>40</v>
      </c>
      <c r="G1540" t="s">
        <v>15</v>
      </c>
      <c r="H1540" t="s">
        <v>16</v>
      </c>
      <c r="I1540" t="s">
        <v>100</v>
      </c>
      <c r="J1540">
        <v>6</v>
      </c>
      <c r="K1540">
        <v>1500</v>
      </c>
      <c r="L1540" s="7">
        <f>Sales_Data[[#This Row],[OrderQuantity]] *Sales_Data[[#This Row],[UnitPrice]]</f>
        <v>9000</v>
      </c>
      <c r="M1540" s="7">
        <f>Sales_Data[[#This Row],[UnitPrice]]-Sales_Data[[#This Row],[UnitCost]]</f>
        <v>700</v>
      </c>
      <c r="N1540" s="7">
        <f>Sales_Data[[#This Row],[Gross Revenue]]-Sales_Data[[#This Row],[Discount Amount ]]</f>
        <v>8300</v>
      </c>
      <c r="O1540" s="7">
        <f>Sales_Data[[#This Row],[OrderQuantity]] *Sales_Data[[#This Row],[UnitCost]]</f>
        <v>4800</v>
      </c>
      <c r="P1540" s="7">
        <f>Sales_Data[[#This Row],[ItemCost]] +Sales_Data[[#This Row],[ShippingCost]]</f>
        <v>5135.4399999999996</v>
      </c>
      <c r="Q1540" s="7">
        <f>Sales_Data[[#This Row],[Gross Revenue]]-Sales_Data[[#This Row],[TotalFinancialCost]]</f>
        <v>3864.5600000000004</v>
      </c>
      <c r="R1540" s="7">
        <f>Sales_Data[[#This Row],[Actul Bill Amount]]-Sales_Data[[#This Row],[ShippingCost]]</f>
        <v>7964.56</v>
      </c>
      <c r="S1540">
        <v>329</v>
      </c>
      <c r="T1540">
        <v>335.44</v>
      </c>
      <c r="U1540" t="s">
        <v>52</v>
      </c>
      <c r="V1540">
        <v>800</v>
      </c>
      <c r="W1540" t="s">
        <v>18</v>
      </c>
      <c r="X1540" t="str">
        <f t="shared" si="49"/>
        <v>Bengaluru</v>
      </c>
    </row>
    <row r="1541" spans="1:24" x14ac:dyDescent="0.4">
      <c r="A1541">
        <v>101540</v>
      </c>
      <c r="B1541" s="5">
        <v>45719.78125</v>
      </c>
      <c r="C1541" s="3" t="str">
        <f>TEXT(Sales_Data[[#This Row],[OrderDate]],"mmmm")</f>
        <v>March</v>
      </c>
      <c r="D1541" s="3" t="str">
        <f t="shared" si="48"/>
        <v>2025</v>
      </c>
      <c r="E1541" t="s">
        <v>19</v>
      </c>
      <c r="F1541" t="s">
        <v>55</v>
      </c>
      <c r="G1541" t="s">
        <v>31</v>
      </c>
      <c r="H1541" t="s">
        <v>32</v>
      </c>
      <c r="I1541" t="s">
        <v>100</v>
      </c>
      <c r="J1541">
        <v>34</v>
      </c>
      <c r="K1541">
        <v>850</v>
      </c>
      <c r="L1541" s="7">
        <f>Sales_Data[[#This Row],[OrderQuantity]] *Sales_Data[[#This Row],[UnitPrice]]</f>
        <v>28900</v>
      </c>
      <c r="M1541" s="7">
        <f>Sales_Data[[#This Row],[UnitPrice]]-Sales_Data[[#This Row],[UnitCost]]</f>
        <v>300</v>
      </c>
      <c r="N1541" s="7">
        <f>Sales_Data[[#This Row],[Gross Revenue]]-Sales_Data[[#This Row],[Discount Amount ]]</f>
        <v>28600</v>
      </c>
      <c r="O1541" s="7">
        <f>Sales_Data[[#This Row],[OrderQuantity]] *Sales_Data[[#This Row],[UnitCost]]</f>
        <v>18700</v>
      </c>
      <c r="P1541" s="7">
        <f>Sales_Data[[#This Row],[ItemCost]] +Sales_Data[[#This Row],[ShippingCost]]</f>
        <v>19192.55</v>
      </c>
      <c r="Q1541" s="7">
        <f>Sales_Data[[#This Row],[Gross Revenue]]-Sales_Data[[#This Row],[TotalFinancialCost]]</f>
        <v>9707.4500000000007</v>
      </c>
      <c r="R1541" s="7">
        <f>Sales_Data[[#This Row],[Actul Bill Amount]]-Sales_Data[[#This Row],[ShippingCost]]</f>
        <v>28107.45</v>
      </c>
      <c r="S1541">
        <v>578</v>
      </c>
      <c r="T1541">
        <v>492.55</v>
      </c>
      <c r="U1541" t="s">
        <v>56</v>
      </c>
      <c r="V1541">
        <v>550</v>
      </c>
      <c r="W1541" t="s">
        <v>33</v>
      </c>
      <c r="X1541" t="str">
        <f t="shared" si="49"/>
        <v>Delhi</v>
      </c>
    </row>
    <row r="1542" spans="1:24" x14ac:dyDescent="0.4">
      <c r="A1542">
        <v>101541</v>
      </c>
      <c r="B1542" s="5">
        <v>45990.734027777777</v>
      </c>
      <c r="C1542" s="3" t="str">
        <f>TEXT(Sales_Data[[#This Row],[OrderDate]],"mmmm")</f>
        <v>November</v>
      </c>
      <c r="D1542" s="3" t="str">
        <f t="shared" si="48"/>
        <v>2025</v>
      </c>
      <c r="E1542" t="s">
        <v>48</v>
      </c>
      <c r="F1542" t="s">
        <v>24</v>
      </c>
      <c r="G1542" t="s">
        <v>15</v>
      </c>
      <c r="H1542" t="s">
        <v>37</v>
      </c>
      <c r="I1542" t="s">
        <v>100</v>
      </c>
      <c r="J1542">
        <v>48</v>
      </c>
      <c r="K1542">
        <v>45000</v>
      </c>
      <c r="L1542" s="7">
        <f>Sales_Data[[#This Row],[OrderQuantity]] *Sales_Data[[#This Row],[UnitPrice]]</f>
        <v>2160000</v>
      </c>
      <c r="M1542" s="7">
        <f>Sales_Data[[#This Row],[UnitPrice]]-Sales_Data[[#This Row],[UnitCost]]</f>
        <v>13000</v>
      </c>
      <c r="N1542" s="7">
        <f>Sales_Data[[#This Row],[Gross Revenue]]-Sales_Data[[#This Row],[Discount Amount ]]</f>
        <v>2147000</v>
      </c>
      <c r="O1542" s="7">
        <f>Sales_Data[[#This Row],[OrderQuantity]] *Sales_Data[[#This Row],[UnitCost]]</f>
        <v>1536000</v>
      </c>
      <c r="P1542" s="7">
        <f>Sales_Data[[#This Row],[ItemCost]] +Sales_Data[[#This Row],[ShippingCost]]</f>
        <v>1537019.94</v>
      </c>
      <c r="Q1542" s="7">
        <f>Sales_Data[[#This Row],[Gross Revenue]]-Sales_Data[[#This Row],[TotalFinancialCost]]</f>
        <v>622980.06000000006</v>
      </c>
      <c r="R1542" s="7">
        <f>Sales_Data[[#This Row],[Actul Bill Amount]]-Sales_Data[[#This Row],[ShippingCost]]</f>
        <v>2145980.06</v>
      </c>
      <c r="S1542">
        <v>1198</v>
      </c>
      <c r="T1542">
        <v>1019.94</v>
      </c>
      <c r="U1542" t="s">
        <v>26</v>
      </c>
      <c r="V1542">
        <v>32000</v>
      </c>
      <c r="W1542" t="s">
        <v>38</v>
      </c>
      <c r="X1542" t="str">
        <f t="shared" si="49"/>
        <v>Kolkata</v>
      </c>
    </row>
    <row r="1543" spans="1:24" x14ac:dyDescent="0.4">
      <c r="A1543">
        <v>101542</v>
      </c>
      <c r="B1543" s="5">
        <v>45883.287499999999</v>
      </c>
      <c r="C1543" s="3" t="str">
        <f>TEXT(Sales_Data[[#This Row],[OrderDate]],"mmmm")</f>
        <v>August</v>
      </c>
      <c r="D1543" s="3" t="str">
        <f t="shared" si="48"/>
        <v>2025</v>
      </c>
      <c r="E1543" t="s">
        <v>48</v>
      </c>
      <c r="F1543" t="s">
        <v>55</v>
      </c>
      <c r="G1543" t="s">
        <v>29</v>
      </c>
      <c r="H1543" t="s">
        <v>32</v>
      </c>
      <c r="I1543" t="s">
        <v>100</v>
      </c>
      <c r="J1543">
        <v>61</v>
      </c>
      <c r="K1543">
        <v>600</v>
      </c>
      <c r="L1543" s="7">
        <f>Sales_Data[[#This Row],[OrderQuantity]] *Sales_Data[[#This Row],[UnitPrice]]</f>
        <v>36600</v>
      </c>
      <c r="M1543" s="7">
        <f>Sales_Data[[#This Row],[UnitPrice]]-Sales_Data[[#This Row],[UnitCost]]</f>
        <v>250</v>
      </c>
      <c r="N1543" s="7">
        <f>Sales_Data[[#This Row],[Gross Revenue]]-Sales_Data[[#This Row],[Discount Amount ]]</f>
        <v>36350</v>
      </c>
      <c r="O1543" s="7">
        <f>Sales_Data[[#This Row],[OrderQuantity]] *Sales_Data[[#This Row],[UnitCost]]</f>
        <v>21350</v>
      </c>
      <c r="P1543" s="7">
        <f>Sales_Data[[#This Row],[ItemCost]] +Sales_Data[[#This Row],[ShippingCost]]</f>
        <v>21652.639999999999</v>
      </c>
      <c r="Q1543" s="7">
        <f>Sales_Data[[#This Row],[Gross Revenue]]-Sales_Data[[#This Row],[TotalFinancialCost]]</f>
        <v>14947.36</v>
      </c>
      <c r="R1543" s="7">
        <f>Sales_Data[[#This Row],[Actul Bill Amount]]-Sales_Data[[#This Row],[ShippingCost]]</f>
        <v>36047.360000000001</v>
      </c>
      <c r="S1543">
        <v>1148</v>
      </c>
      <c r="T1543">
        <v>302.64</v>
      </c>
      <c r="U1543" t="s">
        <v>57</v>
      </c>
      <c r="V1543">
        <v>350</v>
      </c>
      <c r="W1543" t="s">
        <v>33</v>
      </c>
      <c r="X1543" t="str">
        <f t="shared" si="49"/>
        <v>Delhi</v>
      </c>
    </row>
    <row r="1544" spans="1:24" x14ac:dyDescent="0.4">
      <c r="A1544">
        <v>101543</v>
      </c>
      <c r="B1544" s="5">
        <v>45810.566666666666</v>
      </c>
      <c r="C1544" s="3" t="str">
        <f>TEXT(Sales_Data[[#This Row],[OrderDate]],"mmmm")</f>
        <v>June</v>
      </c>
      <c r="D1544" s="3" t="str">
        <f t="shared" si="48"/>
        <v>2025</v>
      </c>
      <c r="E1544" t="s">
        <v>45</v>
      </c>
      <c r="F1544" t="s">
        <v>14</v>
      </c>
      <c r="G1544" t="s">
        <v>29</v>
      </c>
      <c r="H1544" t="s">
        <v>32</v>
      </c>
      <c r="I1544" t="s">
        <v>100</v>
      </c>
      <c r="J1544">
        <v>26</v>
      </c>
      <c r="K1544">
        <v>3200</v>
      </c>
      <c r="L1544" s="7">
        <f>Sales_Data[[#This Row],[OrderQuantity]] *Sales_Data[[#This Row],[UnitPrice]]</f>
        <v>83200</v>
      </c>
      <c r="M1544" s="7">
        <f>Sales_Data[[#This Row],[UnitPrice]]-Sales_Data[[#This Row],[UnitCost]]</f>
        <v>1200</v>
      </c>
      <c r="N1544" s="7">
        <f>Sales_Data[[#This Row],[Gross Revenue]]-Sales_Data[[#This Row],[Discount Amount ]]</f>
        <v>82000</v>
      </c>
      <c r="O1544" s="7">
        <f>Sales_Data[[#This Row],[OrderQuantity]] *Sales_Data[[#This Row],[UnitCost]]</f>
        <v>52000</v>
      </c>
      <c r="P1544" s="7">
        <f>Sales_Data[[#This Row],[ItemCost]] +Sales_Data[[#This Row],[ShippingCost]]</f>
        <v>52345.26</v>
      </c>
      <c r="Q1544" s="7">
        <f>Sales_Data[[#This Row],[Gross Revenue]]-Sales_Data[[#This Row],[TotalFinancialCost]]</f>
        <v>30854.739999999998</v>
      </c>
      <c r="R1544" s="7">
        <f>Sales_Data[[#This Row],[Actul Bill Amount]]-Sales_Data[[#This Row],[ShippingCost]]</f>
        <v>81654.740000000005</v>
      </c>
      <c r="S1544">
        <v>899</v>
      </c>
      <c r="T1544">
        <v>345.26</v>
      </c>
      <c r="U1544" t="s">
        <v>17</v>
      </c>
      <c r="V1544">
        <v>2000</v>
      </c>
      <c r="W1544" t="s">
        <v>33</v>
      </c>
      <c r="X1544" t="str">
        <f t="shared" si="49"/>
        <v>Delhi</v>
      </c>
    </row>
    <row r="1545" spans="1:24" x14ac:dyDescent="0.4">
      <c r="A1545">
        <v>101544</v>
      </c>
      <c r="B1545" s="5">
        <v>45856.588194444441</v>
      </c>
      <c r="C1545" s="3" t="str">
        <f>TEXT(Sales_Data[[#This Row],[OrderDate]],"mmmm")</f>
        <v>July</v>
      </c>
      <c r="D1545" s="3" t="str">
        <f t="shared" si="48"/>
        <v>2025</v>
      </c>
      <c r="E1545" t="s">
        <v>45</v>
      </c>
      <c r="F1545" t="s">
        <v>40</v>
      </c>
      <c r="G1545" t="s">
        <v>31</v>
      </c>
      <c r="H1545" t="s">
        <v>20</v>
      </c>
      <c r="I1545" t="s">
        <v>100</v>
      </c>
      <c r="J1545">
        <v>13</v>
      </c>
      <c r="K1545">
        <v>5500</v>
      </c>
      <c r="L1545" s="7">
        <f>Sales_Data[[#This Row],[OrderQuantity]] *Sales_Data[[#This Row],[UnitPrice]]</f>
        <v>71500</v>
      </c>
      <c r="M1545" s="7">
        <f>Sales_Data[[#This Row],[UnitPrice]]-Sales_Data[[#This Row],[UnitCost]]</f>
        <v>2000</v>
      </c>
      <c r="N1545" s="7">
        <f>Sales_Data[[#This Row],[Gross Revenue]]-Sales_Data[[#This Row],[Discount Amount ]]</f>
        <v>69500</v>
      </c>
      <c r="O1545" s="7">
        <f>Sales_Data[[#This Row],[OrderQuantity]] *Sales_Data[[#This Row],[UnitCost]]</f>
        <v>45500</v>
      </c>
      <c r="P1545" s="7">
        <f>Sales_Data[[#This Row],[ItemCost]] +Sales_Data[[#This Row],[ShippingCost]]</f>
        <v>46093.94</v>
      </c>
      <c r="Q1545" s="7">
        <f>Sales_Data[[#This Row],[Gross Revenue]]-Sales_Data[[#This Row],[TotalFinancialCost]]</f>
        <v>25406.059999999998</v>
      </c>
      <c r="R1545" s="7">
        <f>Sales_Data[[#This Row],[Actul Bill Amount]]-Sales_Data[[#This Row],[ShippingCost]]</f>
        <v>68906.06</v>
      </c>
      <c r="S1545">
        <v>613</v>
      </c>
      <c r="T1545">
        <v>593.94000000000005</v>
      </c>
      <c r="U1545" t="s">
        <v>41</v>
      </c>
      <c r="V1545">
        <v>3500</v>
      </c>
      <c r="W1545" t="s">
        <v>22</v>
      </c>
      <c r="X1545" t="str">
        <f t="shared" si="49"/>
        <v>Nagpur</v>
      </c>
    </row>
    <row r="1546" spans="1:24" x14ac:dyDescent="0.4">
      <c r="A1546">
        <v>101545</v>
      </c>
      <c r="B1546" s="5">
        <v>45709.939583333333</v>
      </c>
      <c r="C1546" s="3" t="str">
        <f>TEXT(Sales_Data[[#This Row],[OrderDate]],"mmmm")</f>
        <v>February</v>
      </c>
      <c r="D1546" s="3" t="str">
        <f t="shared" si="48"/>
        <v>2025</v>
      </c>
      <c r="E1546" t="s">
        <v>19</v>
      </c>
      <c r="F1546" t="s">
        <v>55</v>
      </c>
      <c r="G1546" t="s">
        <v>29</v>
      </c>
      <c r="H1546" t="s">
        <v>37</v>
      </c>
      <c r="I1546" t="s">
        <v>100</v>
      </c>
      <c r="J1546">
        <v>45</v>
      </c>
      <c r="K1546">
        <v>850</v>
      </c>
      <c r="L1546" s="7">
        <f>Sales_Data[[#This Row],[OrderQuantity]] *Sales_Data[[#This Row],[UnitPrice]]</f>
        <v>38250</v>
      </c>
      <c r="M1546" s="7">
        <f>Sales_Data[[#This Row],[UnitPrice]]-Sales_Data[[#This Row],[UnitCost]]</f>
        <v>300</v>
      </c>
      <c r="N1546" s="7">
        <f>Sales_Data[[#This Row],[Gross Revenue]]-Sales_Data[[#This Row],[Discount Amount ]]</f>
        <v>37950</v>
      </c>
      <c r="O1546" s="7">
        <f>Sales_Data[[#This Row],[OrderQuantity]] *Sales_Data[[#This Row],[UnitCost]]</f>
        <v>24750</v>
      </c>
      <c r="P1546" s="7">
        <f>Sales_Data[[#This Row],[ItemCost]] +Sales_Data[[#This Row],[ShippingCost]]</f>
        <v>26130.15</v>
      </c>
      <c r="Q1546" s="7">
        <f>Sales_Data[[#This Row],[Gross Revenue]]-Sales_Data[[#This Row],[TotalFinancialCost]]</f>
        <v>12119.849999999999</v>
      </c>
      <c r="R1546" s="7">
        <f>Sales_Data[[#This Row],[Actul Bill Amount]]-Sales_Data[[#This Row],[ShippingCost]]</f>
        <v>36569.85</v>
      </c>
      <c r="S1546">
        <v>1133</v>
      </c>
      <c r="T1546">
        <v>1380.15</v>
      </c>
      <c r="U1546" t="s">
        <v>56</v>
      </c>
      <c r="V1546">
        <v>550</v>
      </c>
      <c r="W1546" t="s">
        <v>38</v>
      </c>
      <c r="X1546" t="str">
        <f t="shared" si="49"/>
        <v>Kolkata</v>
      </c>
    </row>
    <row r="1547" spans="1:24" x14ac:dyDescent="0.4">
      <c r="A1547">
        <v>101546</v>
      </c>
      <c r="B1547" s="5">
        <v>45917.813888888886</v>
      </c>
      <c r="C1547" s="3" t="str">
        <f>TEXT(Sales_Data[[#This Row],[OrderDate]],"mmmm")</f>
        <v>September</v>
      </c>
      <c r="D1547" s="3" t="str">
        <f t="shared" si="48"/>
        <v>2025</v>
      </c>
      <c r="E1547" t="s">
        <v>39</v>
      </c>
      <c r="F1547" t="s">
        <v>46</v>
      </c>
      <c r="G1547" t="s">
        <v>15</v>
      </c>
      <c r="H1547" t="s">
        <v>16</v>
      </c>
      <c r="I1547" t="s">
        <v>100</v>
      </c>
      <c r="J1547">
        <v>96</v>
      </c>
      <c r="K1547">
        <v>15000</v>
      </c>
      <c r="L1547" s="7">
        <f>Sales_Data[[#This Row],[OrderQuantity]] *Sales_Data[[#This Row],[UnitPrice]]</f>
        <v>1440000</v>
      </c>
      <c r="M1547" s="7">
        <f>Sales_Data[[#This Row],[UnitPrice]]-Sales_Data[[#This Row],[UnitCost]]</f>
        <v>5500</v>
      </c>
      <c r="N1547" s="7">
        <f>Sales_Data[[#This Row],[Gross Revenue]]-Sales_Data[[#This Row],[Discount Amount ]]</f>
        <v>1434500</v>
      </c>
      <c r="O1547" s="7">
        <f>Sales_Data[[#This Row],[OrderQuantity]] *Sales_Data[[#This Row],[UnitCost]]</f>
        <v>912000</v>
      </c>
      <c r="P1547" s="7">
        <f>Sales_Data[[#This Row],[ItemCost]] +Sales_Data[[#This Row],[ShippingCost]]</f>
        <v>912618.7</v>
      </c>
      <c r="Q1547" s="7">
        <f>Sales_Data[[#This Row],[Gross Revenue]]-Sales_Data[[#This Row],[TotalFinancialCost]]</f>
        <v>527381.30000000005</v>
      </c>
      <c r="R1547" s="7">
        <f>Sales_Data[[#This Row],[Actul Bill Amount]]-Sales_Data[[#This Row],[ShippingCost]]</f>
        <v>1433881.3</v>
      </c>
      <c r="S1547">
        <v>1035</v>
      </c>
      <c r="T1547">
        <v>618.70000000000005</v>
      </c>
      <c r="U1547" t="s">
        <v>53</v>
      </c>
      <c r="V1547">
        <v>9500</v>
      </c>
      <c r="W1547" t="s">
        <v>18</v>
      </c>
      <c r="X1547" t="str">
        <f t="shared" si="49"/>
        <v>Bengaluru</v>
      </c>
    </row>
    <row r="1548" spans="1:24" x14ac:dyDescent="0.4">
      <c r="A1548">
        <v>101547</v>
      </c>
      <c r="B1548" s="5">
        <v>45716.587500000001</v>
      </c>
      <c r="C1548" s="3" t="str">
        <f>TEXT(Sales_Data[[#This Row],[OrderDate]],"mmmm")</f>
        <v>February</v>
      </c>
      <c r="D1548" s="3" t="str">
        <f t="shared" si="48"/>
        <v>2025</v>
      </c>
      <c r="E1548" t="s">
        <v>48</v>
      </c>
      <c r="F1548" t="s">
        <v>14</v>
      </c>
      <c r="G1548" t="s">
        <v>31</v>
      </c>
      <c r="H1548" t="s">
        <v>16</v>
      </c>
      <c r="I1548" t="s">
        <v>100</v>
      </c>
      <c r="J1548">
        <v>57</v>
      </c>
      <c r="K1548">
        <v>6500</v>
      </c>
      <c r="L1548" s="7">
        <f>Sales_Data[[#This Row],[OrderQuantity]] *Sales_Data[[#This Row],[UnitPrice]]</f>
        <v>370500</v>
      </c>
      <c r="M1548" s="7">
        <f>Sales_Data[[#This Row],[UnitPrice]]-Sales_Data[[#This Row],[UnitCost]]</f>
        <v>2300</v>
      </c>
      <c r="N1548" s="7">
        <f>Sales_Data[[#This Row],[Gross Revenue]]-Sales_Data[[#This Row],[Discount Amount ]]</f>
        <v>368200</v>
      </c>
      <c r="O1548" s="7">
        <f>Sales_Data[[#This Row],[OrderQuantity]] *Sales_Data[[#This Row],[UnitCost]]</f>
        <v>239400</v>
      </c>
      <c r="P1548" s="7">
        <f>Sales_Data[[#This Row],[ItemCost]] +Sales_Data[[#This Row],[ShippingCost]]</f>
        <v>240287.4</v>
      </c>
      <c r="Q1548" s="7">
        <f>Sales_Data[[#This Row],[Gross Revenue]]-Sales_Data[[#This Row],[TotalFinancialCost]]</f>
        <v>130212.6</v>
      </c>
      <c r="R1548" s="7">
        <f>Sales_Data[[#This Row],[Actul Bill Amount]]-Sales_Data[[#This Row],[ShippingCost]]</f>
        <v>367312.6</v>
      </c>
      <c r="S1548">
        <v>458</v>
      </c>
      <c r="T1548">
        <v>887.4</v>
      </c>
      <c r="U1548" t="s">
        <v>21</v>
      </c>
      <c r="V1548">
        <v>4200</v>
      </c>
      <c r="W1548" t="s">
        <v>18</v>
      </c>
      <c r="X1548" t="str">
        <f t="shared" si="49"/>
        <v>Bengaluru</v>
      </c>
    </row>
    <row r="1549" spans="1:24" x14ac:dyDescent="0.4">
      <c r="A1549">
        <v>101548</v>
      </c>
      <c r="B1549" s="5">
        <v>45729.794444444444</v>
      </c>
      <c r="C1549" s="3" t="str">
        <f>TEXT(Sales_Data[[#This Row],[OrderDate]],"mmmm")</f>
        <v>March</v>
      </c>
      <c r="D1549" s="3" t="str">
        <f t="shared" si="48"/>
        <v>2025</v>
      </c>
      <c r="E1549" t="s">
        <v>19</v>
      </c>
      <c r="F1549" t="s">
        <v>24</v>
      </c>
      <c r="G1549" t="s">
        <v>29</v>
      </c>
      <c r="H1549" t="s">
        <v>32</v>
      </c>
      <c r="I1549" t="s">
        <v>100</v>
      </c>
      <c r="J1549">
        <v>51</v>
      </c>
      <c r="K1549">
        <v>3500</v>
      </c>
      <c r="L1549" s="7">
        <f>Sales_Data[[#This Row],[OrderQuantity]] *Sales_Data[[#This Row],[UnitPrice]]</f>
        <v>178500</v>
      </c>
      <c r="M1549" s="7">
        <f>Sales_Data[[#This Row],[UnitPrice]]-Sales_Data[[#This Row],[UnitCost]]</f>
        <v>1300</v>
      </c>
      <c r="N1549" s="7">
        <f>Sales_Data[[#This Row],[Gross Revenue]]-Sales_Data[[#This Row],[Discount Amount ]]</f>
        <v>177200</v>
      </c>
      <c r="O1549" s="7">
        <f>Sales_Data[[#This Row],[OrderQuantity]] *Sales_Data[[#This Row],[UnitCost]]</f>
        <v>112200</v>
      </c>
      <c r="P1549" s="7">
        <f>Sales_Data[[#This Row],[ItemCost]] +Sales_Data[[#This Row],[ShippingCost]]</f>
        <v>112608.36</v>
      </c>
      <c r="Q1549" s="7">
        <f>Sales_Data[[#This Row],[Gross Revenue]]-Sales_Data[[#This Row],[TotalFinancialCost]]</f>
        <v>65891.64</v>
      </c>
      <c r="R1549" s="7">
        <f>Sales_Data[[#This Row],[Actul Bill Amount]]-Sales_Data[[#This Row],[ShippingCost]]</f>
        <v>176791.64</v>
      </c>
      <c r="S1549">
        <v>475</v>
      </c>
      <c r="T1549">
        <v>408.36</v>
      </c>
      <c r="U1549" t="s">
        <v>59</v>
      </c>
      <c r="V1549">
        <v>2200</v>
      </c>
      <c r="W1549" t="s">
        <v>33</v>
      </c>
      <c r="X1549" t="str">
        <f t="shared" si="49"/>
        <v>Delhi</v>
      </c>
    </row>
    <row r="1550" spans="1:24" x14ac:dyDescent="0.4">
      <c r="A1550">
        <v>101549</v>
      </c>
      <c r="B1550" s="5">
        <v>45805.896527777775</v>
      </c>
      <c r="C1550" s="3" t="str">
        <f>TEXT(Sales_Data[[#This Row],[OrderDate]],"mmmm")</f>
        <v>May</v>
      </c>
      <c r="D1550" s="3" t="str">
        <f t="shared" si="48"/>
        <v>2025</v>
      </c>
      <c r="E1550" t="s">
        <v>50</v>
      </c>
      <c r="F1550" t="s">
        <v>14</v>
      </c>
      <c r="G1550" t="s">
        <v>15</v>
      </c>
      <c r="H1550" t="s">
        <v>37</v>
      </c>
      <c r="I1550" t="s">
        <v>100</v>
      </c>
      <c r="J1550">
        <v>96</v>
      </c>
      <c r="K1550">
        <v>6500</v>
      </c>
      <c r="L1550" s="7">
        <f>Sales_Data[[#This Row],[OrderQuantity]] *Sales_Data[[#This Row],[UnitPrice]]</f>
        <v>624000</v>
      </c>
      <c r="M1550" s="7">
        <f>Sales_Data[[#This Row],[UnitPrice]]-Sales_Data[[#This Row],[UnitCost]]</f>
        <v>2300</v>
      </c>
      <c r="N1550" s="7">
        <f>Sales_Data[[#This Row],[Gross Revenue]]-Sales_Data[[#This Row],[Discount Amount ]]</f>
        <v>621700</v>
      </c>
      <c r="O1550" s="7">
        <f>Sales_Data[[#This Row],[OrderQuantity]] *Sales_Data[[#This Row],[UnitCost]]</f>
        <v>403200</v>
      </c>
      <c r="P1550" s="7">
        <f>Sales_Data[[#This Row],[ItemCost]] +Sales_Data[[#This Row],[ShippingCost]]</f>
        <v>404147.44</v>
      </c>
      <c r="Q1550" s="7">
        <f>Sales_Data[[#This Row],[Gross Revenue]]-Sales_Data[[#This Row],[TotalFinancialCost]]</f>
        <v>219852.56</v>
      </c>
      <c r="R1550" s="7">
        <f>Sales_Data[[#This Row],[Actul Bill Amount]]-Sales_Data[[#This Row],[ShippingCost]]</f>
        <v>620752.56000000006</v>
      </c>
      <c r="S1550">
        <v>766</v>
      </c>
      <c r="T1550">
        <v>947.44</v>
      </c>
      <c r="U1550" t="s">
        <v>21</v>
      </c>
      <c r="V1550">
        <v>4200</v>
      </c>
      <c r="W1550" t="s">
        <v>38</v>
      </c>
      <c r="X1550" t="str">
        <f t="shared" si="49"/>
        <v>Kolkata</v>
      </c>
    </row>
    <row r="1551" spans="1:24" x14ac:dyDescent="0.4">
      <c r="A1551">
        <v>101550</v>
      </c>
      <c r="B1551" s="5">
        <v>46006.543749999997</v>
      </c>
      <c r="C1551" s="3" t="str">
        <f>TEXT(Sales_Data[[#This Row],[OrderDate]],"mmmm")</f>
        <v>December</v>
      </c>
      <c r="D1551" s="3" t="str">
        <f t="shared" si="48"/>
        <v>2025</v>
      </c>
      <c r="E1551" t="s">
        <v>13</v>
      </c>
      <c r="F1551" t="s">
        <v>14</v>
      </c>
      <c r="G1551" t="s">
        <v>31</v>
      </c>
      <c r="H1551" t="s">
        <v>16</v>
      </c>
      <c r="I1551" t="s">
        <v>100</v>
      </c>
      <c r="J1551">
        <v>66</v>
      </c>
      <c r="K1551">
        <v>3200</v>
      </c>
      <c r="L1551" s="7">
        <f>Sales_Data[[#This Row],[OrderQuantity]] *Sales_Data[[#This Row],[UnitPrice]]</f>
        <v>211200</v>
      </c>
      <c r="M1551" s="7">
        <f>Sales_Data[[#This Row],[UnitPrice]]-Sales_Data[[#This Row],[UnitCost]]</f>
        <v>1200</v>
      </c>
      <c r="N1551" s="7">
        <f>Sales_Data[[#This Row],[Gross Revenue]]-Sales_Data[[#This Row],[Discount Amount ]]</f>
        <v>210000</v>
      </c>
      <c r="O1551" s="7">
        <f>Sales_Data[[#This Row],[OrderQuantity]] *Sales_Data[[#This Row],[UnitCost]]</f>
        <v>132000</v>
      </c>
      <c r="P1551" s="7">
        <f>Sales_Data[[#This Row],[ItemCost]] +Sales_Data[[#This Row],[ShippingCost]]</f>
        <v>132647.85999999999</v>
      </c>
      <c r="Q1551" s="7">
        <f>Sales_Data[[#This Row],[Gross Revenue]]-Sales_Data[[#This Row],[TotalFinancialCost]]</f>
        <v>78552.140000000014</v>
      </c>
      <c r="R1551" s="7">
        <f>Sales_Data[[#This Row],[Actul Bill Amount]]-Sales_Data[[#This Row],[ShippingCost]]</f>
        <v>209352.14</v>
      </c>
      <c r="S1551">
        <v>961</v>
      </c>
      <c r="T1551">
        <v>647.86</v>
      </c>
      <c r="U1551" t="s">
        <v>17</v>
      </c>
      <c r="V1551">
        <v>2000</v>
      </c>
      <c r="W1551" t="s">
        <v>18</v>
      </c>
      <c r="X1551" t="str">
        <f t="shared" si="49"/>
        <v>Bengaluru</v>
      </c>
    </row>
    <row r="1552" spans="1:24" x14ac:dyDescent="0.4">
      <c r="A1552">
        <v>101551</v>
      </c>
      <c r="B1552" s="5">
        <v>45720.086111111108</v>
      </c>
      <c r="C1552" s="3" t="str">
        <f>TEXT(Sales_Data[[#This Row],[OrderDate]],"mmmm")</f>
        <v>March</v>
      </c>
      <c r="D1552" s="3" t="str">
        <f t="shared" si="48"/>
        <v>2025</v>
      </c>
      <c r="E1552" t="s">
        <v>13</v>
      </c>
      <c r="F1552" t="s">
        <v>40</v>
      </c>
      <c r="G1552" t="s">
        <v>15</v>
      </c>
      <c r="H1552" t="s">
        <v>37</v>
      </c>
      <c r="I1552" t="s">
        <v>100</v>
      </c>
      <c r="J1552">
        <v>45</v>
      </c>
      <c r="K1552">
        <v>1500</v>
      </c>
      <c r="L1552" s="7">
        <f>Sales_Data[[#This Row],[OrderQuantity]] *Sales_Data[[#This Row],[UnitPrice]]</f>
        <v>67500</v>
      </c>
      <c r="M1552" s="7">
        <f>Sales_Data[[#This Row],[UnitPrice]]-Sales_Data[[#This Row],[UnitCost]]</f>
        <v>700</v>
      </c>
      <c r="N1552" s="7">
        <f>Sales_Data[[#This Row],[Gross Revenue]]-Sales_Data[[#This Row],[Discount Amount ]]</f>
        <v>66800</v>
      </c>
      <c r="O1552" s="7">
        <f>Sales_Data[[#This Row],[OrderQuantity]] *Sales_Data[[#This Row],[UnitCost]]</f>
        <v>36000</v>
      </c>
      <c r="P1552" s="7">
        <f>Sales_Data[[#This Row],[ItemCost]] +Sales_Data[[#This Row],[ShippingCost]]</f>
        <v>37994.21</v>
      </c>
      <c r="Q1552" s="7">
        <f>Sales_Data[[#This Row],[Gross Revenue]]-Sales_Data[[#This Row],[TotalFinancialCost]]</f>
        <v>29505.79</v>
      </c>
      <c r="R1552" s="7">
        <f>Sales_Data[[#This Row],[Actul Bill Amount]]-Sales_Data[[#This Row],[ShippingCost]]</f>
        <v>64805.79</v>
      </c>
      <c r="S1552">
        <v>1005</v>
      </c>
      <c r="T1552">
        <v>1994.21</v>
      </c>
      <c r="U1552" t="s">
        <v>52</v>
      </c>
      <c r="V1552">
        <v>800</v>
      </c>
      <c r="W1552" t="s">
        <v>38</v>
      </c>
      <c r="X1552" t="str">
        <f t="shared" si="49"/>
        <v>Kolkata</v>
      </c>
    </row>
    <row r="1553" spans="1:24" x14ac:dyDescent="0.4">
      <c r="A1553">
        <v>101552</v>
      </c>
      <c r="B1553" s="5">
        <v>45967.09652777778</v>
      </c>
      <c r="C1553" s="3" t="str">
        <f>TEXT(Sales_Data[[#This Row],[OrderDate]],"mmmm")</f>
        <v>November</v>
      </c>
      <c r="D1553" s="3" t="str">
        <f t="shared" si="48"/>
        <v>2025</v>
      </c>
      <c r="E1553" t="s">
        <v>42</v>
      </c>
      <c r="F1553" t="s">
        <v>35</v>
      </c>
      <c r="G1553" t="s">
        <v>15</v>
      </c>
      <c r="H1553" t="s">
        <v>32</v>
      </c>
      <c r="I1553" t="s">
        <v>100</v>
      </c>
      <c r="J1553">
        <v>56</v>
      </c>
      <c r="K1553">
        <v>8500</v>
      </c>
      <c r="L1553" s="7">
        <f>Sales_Data[[#This Row],[OrderQuantity]] *Sales_Data[[#This Row],[UnitPrice]]</f>
        <v>476000</v>
      </c>
      <c r="M1553" s="7">
        <f>Sales_Data[[#This Row],[UnitPrice]]-Sales_Data[[#This Row],[UnitCost]]</f>
        <v>3000</v>
      </c>
      <c r="N1553" s="7">
        <f>Sales_Data[[#This Row],[Gross Revenue]]-Sales_Data[[#This Row],[Discount Amount ]]</f>
        <v>473000</v>
      </c>
      <c r="O1553" s="7">
        <f>Sales_Data[[#This Row],[OrderQuantity]] *Sales_Data[[#This Row],[UnitCost]]</f>
        <v>308000</v>
      </c>
      <c r="P1553" s="7">
        <f>Sales_Data[[#This Row],[ItemCost]] +Sales_Data[[#This Row],[ShippingCost]]</f>
        <v>310013.40999999997</v>
      </c>
      <c r="Q1553" s="7">
        <f>Sales_Data[[#This Row],[Gross Revenue]]-Sales_Data[[#This Row],[TotalFinancialCost]]</f>
        <v>165986.59000000003</v>
      </c>
      <c r="R1553" s="7">
        <f>Sales_Data[[#This Row],[Actul Bill Amount]]-Sales_Data[[#This Row],[ShippingCost]]</f>
        <v>470986.59</v>
      </c>
      <c r="S1553">
        <v>332</v>
      </c>
      <c r="T1553">
        <v>2013.41</v>
      </c>
      <c r="U1553" t="s">
        <v>49</v>
      </c>
      <c r="V1553">
        <v>5500</v>
      </c>
      <c r="W1553" t="s">
        <v>33</v>
      </c>
      <c r="X1553" t="str">
        <f t="shared" si="49"/>
        <v>Delhi</v>
      </c>
    </row>
    <row r="1554" spans="1:24" x14ac:dyDescent="0.4">
      <c r="A1554">
        <v>101553</v>
      </c>
      <c r="B1554" s="5">
        <v>45900.916666666664</v>
      </c>
      <c r="C1554" s="3" t="str">
        <f>TEXT(Sales_Data[[#This Row],[OrderDate]],"mmmm")</f>
        <v>August</v>
      </c>
      <c r="D1554" s="3" t="str">
        <f t="shared" si="48"/>
        <v>2025</v>
      </c>
      <c r="E1554" t="s">
        <v>34</v>
      </c>
      <c r="F1554" t="s">
        <v>28</v>
      </c>
      <c r="G1554" t="s">
        <v>15</v>
      </c>
      <c r="H1554" t="s">
        <v>16</v>
      </c>
      <c r="I1554" t="s">
        <v>100</v>
      </c>
      <c r="J1554">
        <v>76</v>
      </c>
      <c r="K1554">
        <v>450</v>
      </c>
      <c r="L1554" s="7">
        <f>Sales_Data[[#This Row],[OrderQuantity]] *Sales_Data[[#This Row],[UnitPrice]]</f>
        <v>34200</v>
      </c>
      <c r="M1554" s="7">
        <f>Sales_Data[[#This Row],[UnitPrice]]-Sales_Data[[#This Row],[UnitCost]]</f>
        <v>250</v>
      </c>
      <c r="N1554" s="7">
        <f>Sales_Data[[#This Row],[Gross Revenue]]-Sales_Data[[#This Row],[Discount Amount ]]</f>
        <v>33950</v>
      </c>
      <c r="O1554" s="7">
        <f>Sales_Data[[#This Row],[OrderQuantity]] *Sales_Data[[#This Row],[UnitCost]]</f>
        <v>15200</v>
      </c>
      <c r="P1554" s="7">
        <f>Sales_Data[[#This Row],[ItemCost]] +Sales_Data[[#This Row],[ShippingCost]]</f>
        <v>15873.8</v>
      </c>
      <c r="Q1554" s="7">
        <f>Sales_Data[[#This Row],[Gross Revenue]]-Sales_Data[[#This Row],[TotalFinancialCost]]</f>
        <v>18326.2</v>
      </c>
      <c r="R1554" s="7">
        <f>Sales_Data[[#This Row],[Actul Bill Amount]]-Sales_Data[[#This Row],[ShippingCost]]</f>
        <v>33276.199999999997</v>
      </c>
      <c r="S1554">
        <v>998</v>
      </c>
      <c r="T1554">
        <v>673.8</v>
      </c>
      <c r="U1554" t="s">
        <v>30</v>
      </c>
      <c r="V1554">
        <v>200</v>
      </c>
      <c r="W1554" t="s">
        <v>18</v>
      </c>
      <c r="X1554" t="str">
        <f t="shared" si="49"/>
        <v>Bengaluru</v>
      </c>
    </row>
    <row r="1555" spans="1:24" x14ac:dyDescent="0.4">
      <c r="A1555">
        <v>101554</v>
      </c>
      <c r="B1555" s="5">
        <v>45987.463194444441</v>
      </c>
      <c r="C1555" s="3" t="str">
        <f>TEXT(Sales_Data[[#This Row],[OrderDate]],"mmmm")</f>
        <v>November</v>
      </c>
      <c r="D1555" s="3" t="str">
        <f t="shared" si="48"/>
        <v>2025</v>
      </c>
      <c r="E1555" t="s">
        <v>23</v>
      </c>
      <c r="F1555" t="s">
        <v>28</v>
      </c>
      <c r="G1555" t="s">
        <v>29</v>
      </c>
      <c r="H1555" t="s">
        <v>32</v>
      </c>
      <c r="I1555" t="s">
        <v>100</v>
      </c>
      <c r="J1555">
        <v>25</v>
      </c>
      <c r="K1555">
        <v>2500</v>
      </c>
      <c r="L1555" s="7">
        <f>Sales_Data[[#This Row],[OrderQuantity]] *Sales_Data[[#This Row],[UnitPrice]]</f>
        <v>62500</v>
      </c>
      <c r="M1555" s="7">
        <f>Sales_Data[[#This Row],[UnitPrice]]-Sales_Data[[#This Row],[UnitCost]]</f>
        <v>1000</v>
      </c>
      <c r="N1555" s="7">
        <f>Sales_Data[[#This Row],[Gross Revenue]]-Sales_Data[[#This Row],[Discount Amount ]]</f>
        <v>61500</v>
      </c>
      <c r="O1555" s="7">
        <f>Sales_Data[[#This Row],[OrderQuantity]] *Sales_Data[[#This Row],[UnitCost]]</f>
        <v>37500</v>
      </c>
      <c r="P1555" s="7">
        <f>Sales_Data[[#This Row],[ItemCost]] +Sales_Data[[#This Row],[ShippingCost]]</f>
        <v>38650.35</v>
      </c>
      <c r="Q1555" s="7">
        <f>Sales_Data[[#This Row],[Gross Revenue]]-Sales_Data[[#This Row],[TotalFinancialCost]]</f>
        <v>23849.65</v>
      </c>
      <c r="R1555" s="7">
        <f>Sales_Data[[#This Row],[Actul Bill Amount]]-Sales_Data[[#This Row],[ShippingCost]]</f>
        <v>60349.65</v>
      </c>
      <c r="S1555">
        <v>1075</v>
      </c>
      <c r="T1555">
        <v>1150.3499999999999</v>
      </c>
      <c r="U1555" t="s">
        <v>54</v>
      </c>
      <c r="V1555">
        <v>1500</v>
      </c>
      <c r="W1555" t="s">
        <v>33</v>
      </c>
      <c r="X1555" t="str">
        <f t="shared" si="49"/>
        <v>Delhi</v>
      </c>
    </row>
    <row r="1556" spans="1:24" x14ac:dyDescent="0.4">
      <c r="A1556">
        <v>101555</v>
      </c>
      <c r="B1556" s="5">
        <v>45764.071527777778</v>
      </c>
      <c r="C1556" s="3" t="str">
        <f>TEXT(Sales_Data[[#This Row],[OrderDate]],"mmmm")</f>
        <v>April</v>
      </c>
      <c r="D1556" s="3" t="str">
        <f t="shared" si="48"/>
        <v>2025</v>
      </c>
      <c r="E1556" t="s">
        <v>13</v>
      </c>
      <c r="F1556" t="s">
        <v>24</v>
      </c>
      <c r="G1556" t="s">
        <v>15</v>
      </c>
      <c r="H1556" t="s">
        <v>20</v>
      </c>
      <c r="I1556" t="s">
        <v>100</v>
      </c>
      <c r="J1556">
        <v>3</v>
      </c>
      <c r="K1556">
        <v>25000</v>
      </c>
      <c r="L1556" s="7">
        <f>Sales_Data[[#This Row],[OrderQuantity]] *Sales_Data[[#This Row],[UnitPrice]]</f>
        <v>75000</v>
      </c>
      <c r="M1556" s="7">
        <f>Sales_Data[[#This Row],[UnitPrice]]-Sales_Data[[#This Row],[UnitCost]]</f>
        <v>7000</v>
      </c>
      <c r="N1556" s="7">
        <f>Sales_Data[[#This Row],[Gross Revenue]]-Sales_Data[[#This Row],[Discount Amount ]]</f>
        <v>68000</v>
      </c>
      <c r="O1556" s="7">
        <f>Sales_Data[[#This Row],[OrderQuantity]] *Sales_Data[[#This Row],[UnitCost]]</f>
        <v>54000</v>
      </c>
      <c r="P1556" s="7">
        <f>Sales_Data[[#This Row],[ItemCost]] +Sales_Data[[#This Row],[ShippingCost]]</f>
        <v>54829.69</v>
      </c>
      <c r="Q1556" s="7">
        <f>Sales_Data[[#This Row],[Gross Revenue]]-Sales_Data[[#This Row],[TotalFinancialCost]]</f>
        <v>20170.309999999998</v>
      </c>
      <c r="R1556" s="7">
        <f>Sales_Data[[#This Row],[Actul Bill Amount]]-Sales_Data[[#This Row],[ShippingCost]]</f>
        <v>67170.31</v>
      </c>
      <c r="S1556">
        <v>1087</v>
      </c>
      <c r="T1556">
        <v>829.69</v>
      </c>
      <c r="U1556" t="s">
        <v>60</v>
      </c>
      <c r="V1556">
        <v>18000</v>
      </c>
      <c r="W1556" t="s">
        <v>22</v>
      </c>
      <c r="X1556" t="str">
        <f t="shared" si="49"/>
        <v>Nagpur</v>
      </c>
    </row>
    <row r="1557" spans="1:24" x14ac:dyDescent="0.4">
      <c r="A1557">
        <v>101556</v>
      </c>
      <c r="B1557" s="5">
        <v>45883.12777777778</v>
      </c>
      <c r="C1557" s="3" t="str">
        <f>TEXT(Sales_Data[[#This Row],[OrderDate]],"mmmm")</f>
        <v>August</v>
      </c>
      <c r="D1557" s="3" t="str">
        <f t="shared" si="48"/>
        <v>2025</v>
      </c>
      <c r="E1557" t="s">
        <v>45</v>
      </c>
      <c r="F1557" t="s">
        <v>55</v>
      </c>
      <c r="G1557" t="s">
        <v>15</v>
      </c>
      <c r="H1557" t="s">
        <v>32</v>
      </c>
      <c r="I1557" t="s">
        <v>100</v>
      </c>
      <c r="J1557">
        <v>76</v>
      </c>
      <c r="K1557">
        <v>850</v>
      </c>
      <c r="L1557" s="7">
        <f>Sales_Data[[#This Row],[OrderQuantity]] *Sales_Data[[#This Row],[UnitPrice]]</f>
        <v>64600</v>
      </c>
      <c r="M1557" s="7">
        <f>Sales_Data[[#This Row],[UnitPrice]]-Sales_Data[[#This Row],[UnitCost]]</f>
        <v>300</v>
      </c>
      <c r="N1557" s="7">
        <f>Sales_Data[[#This Row],[Gross Revenue]]-Sales_Data[[#This Row],[Discount Amount ]]</f>
        <v>64300</v>
      </c>
      <c r="O1557" s="7">
        <f>Sales_Data[[#This Row],[OrderQuantity]] *Sales_Data[[#This Row],[UnitCost]]</f>
        <v>41800</v>
      </c>
      <c r="P1557" s="7">
        <f>Sales_Data[[#This Row],[ItemCost]] +Sales_Data[[#This Row],[ShippingCost]]</f>
        <v>42052.54</v>
      </c>
      <c r="Q1557" s="7">
        <f>Sales_Data[[#This Row],[Gross Revenue]]-Sales_Data[[#This Row],[TotalFinancialCost]]</f>
        <v>22547.46</v>
      </c>
      <c r="R1557" s="7">
        <f>Sales_Data[[#This Row],[Actul Bill Amount]]-Sales_Data[[#This Row],[ShippingCost]]</f>
        <v>64047.46</v>
      </c>
      <c r="S1557">
        <v>1179</v>
      </c>
      <c r="T1557">
        <v>252.54</v>
      </c>
      <c r="U1557" t="s">
        <v>56</v>
      </c>
      <c r="V1557">
        <v>550</v>
      </c>
      <c r="W1557" t="s">
        <v>33</v>
      </c>
      <c r="X1557" t="str">
        <f t="shared" si="49"/>
        <v>Delhi</v>
      </c>
    </row>
    <row r="1558" spans="1:24" x14ac:dyDescent="0.4">
      <c r="A1558">
        <v>101557</v>
      </c>
      <c r="B1558" s="5">
        <v>45970.296527777777</v>
      </c>
      <c r="C1558" s="3" t="str">
        <f>TEXT(Sales_Data[[#This Row],[OrderDate]],"mmmm")</f>
        <v>November</v>
      </c>
      <c r="D1558" s="3" t="str">
        <f t="shared" si="48"/>
        <v>2025</v>
      </c>
      <c r="E1558" t="s">
        <v>42</v>
      </c>
      <c r="F1558" t="s">
        <v>24</v>
      </c>
      <c r="G1558" t="s">
        <v>15</v>
      </c>
      <c r="H1558" t="s">
        <v>16</v>
      </c>
      <c r="I1558" t="s">
        <v>100</v>
      </c>
      <c r="J1558">
        <v>55</v>
      </c>
      <c r="K1558">
        <v>45000</v>
      </c>
      <c r="L1558" s="7">
        <f>Sales_Data[[#This Row],[OrderQuantity]] *Sales_Data[[#This Row],[UnitPrice]]</f>
        <v>2475000</v>
      </c>
      <c r="M1558" s="7">
        <f>Sales_Data[[#This Row],[UnitPrice]]-Sales_Data[[#This Row],[UnitCost]]</f>
        <v>13000</v>
      </c>
      <c r="N1558" s="7">
        <f>Sales_Data[[#This Row],[Gross Revenue]]-Sales_Data[[#This Row],[Discount Amount ]]</f>
        <v>2462000</v>
      </c>
      <c r="O1558" s="7">
        <f>Sales_Data[[#This Row],[OrderQuantity]] *Sales_Data[[#This Row],[UnitCost]]</f>
        <v>1760000</v>
      </c>
      <c r="P1558" s="7">
        <f>Sales_Data[[#This Row],[ItemCost]] +Sales_Data[[#This Row],[ShippingCost]]</f>
        <v>1762120.36</v>
      </c>
      <c r="Q1558" s="7">
        <f>Sales_Data[[#This Row],[Gross Revenue]]-Sales_Data[[#This Row],[TotalFinancialCost]]</f>
        <v>712879.6399999999</v>
      </c>
      <c r="R1558" s="7">
        <f>Sales_Data[[#This Row],[Actul Bill Amount]]-Sales_Data[[#This Row],[ShippingCost]]</f>
        <v>2459879.64</v>
      </c>
      <c r="S1558">
        <v>823</v>
      </c>
      <c r="T1558">
        <v>2120.36</v>
      </c>
      <c r="U1558" t="s">
        <v>26</v>
      </c>
      <c r="V1558">
        <v>32000</v>
      </c>
      <c r="W1558" t="s">
        <v>18</v>
      </c>
      <c r="X1558" t="str">
        <f t="shared" si="49"/>
        <v>Bengaluru</v>
      </c>
    </row>
    <row r="1559" spans="1:24" x14ac:dyDescent="0.4">
      <c r="A1559">
        <v>101558</v>
      </c>
      <c r="B1559" s="5">
        <v>45875.363194444442</v>
      </c>
      <c r="C1559" s="3" t="str">
        <f>TEXT(Sales_Data[[#This Row],[OrderDate]],"mmmm")</f>
        <v>August</v>
      </c>
      <c r="D1559" s="3" t="str">
        <f t="shared" si="48"/>
        <v>2025</v>
      </c>
      <c r="E1559" t="s">
        <v>19</v>
      </c>
      <c r="F1559" t="s">
        <v>46</v>
      </c>
      <c r="G1559" t="s">
        <v>15</v>
      </c>
      <c r="H1559" t="s">
        <v>16</v>
      </c>
      <c r="I1559" t="s">
        <v>100</v>
      </c>
      <c r="J1559">
        <v>74</v>
      </c>
      <c r="K1559">
        <v>15000</v>
      </c>
      <c r="L1559" s="7">
        <f>Sales_Data[[#This Row],[OrderQuantity]] *Sales_Data[[#This Row],[UnitPrice]]</f>
        <v>1110000</v>
      </c>
      <c r="M1559" s="7">
        <f>Sales_Data[[#This Row],[UnitPrice]]-Sales_Data[[#This Row],[UnitCost]]</f>
        <v>5500</v>
      </c>
      <c r="N1559" s="7">
        <f>Sales_Data[[#This Row],[Gross Revenue]]-Sales_Data[[#This Row],[Discount Amount ]]</f>
        <v>1104500</v>
      </c>
      <c r="O1559" s="7">
        <f>Sales_Data[[#This Row],[OrderQuantity]] *Sales_Data[[#This Row],[UnitCost]]</f>
        <v>703000</v>
      </c>
      <c r="P1559" s="7">
        <f>Sales_Data[[#This Row],[ItemCost]] +Sales_Data[[#This Row],[ShippingCost]]</f>
        <v>703415.95</v>
      </c>
      <c r="Q1559" s="7">
        <f>Sales_Data[[#This Row],[Gross Revenue]]-Sales_Data[[#This Row],[TotalFinancialCost]]</f>
        <v>406584.05000000005</v>
      </c>
      <c r="R1559" s="7">
        <f>Sales_Data[[#This Row],[Actul Bill Amount]]-Sales_Data[[#This Row],[ShippingCost]]</f>
        <v>1104084.05</v>
      </c>
      <c r="S1559">
        <v>534</v>
      </c>
      <c r="T1559">
        <v>415.95</v>
      </c>
      <c r="U1559" t="s">
        <v>53</v>
      </c>
      <c r="V1559">
        <v>9500</v>
      </c>
      <c r="W1559" t="s">
        <v>18</v>
      </c>
      <c r="X1559" t="str">
        <f t="shared" si="49"/>
        <v>Bengaluru</v>
      </c>
    </row>
    <row r="1560" spans="1:24" x14ac:dyDescent="0.4">
      <c r="A1560">
        <v>101559</v>
      </c>
      <c r="B1560" s="5">
        <v>45898.090277777781</v>
      </c>
      <c r="C1560" s="3" t="str">
        <f>TEXT(Sales_Data[[#This Row],[OrderDate]],"mmmm")</f>
        <v>August</v>
      </c>
      <c r="D1560" s="3" t="str">
        <f t="shared" si="48"/>
        <v>2025</v>
      </c>
      <c r="E1560" t="s">
        <v>34</v>
      </c>
      <c r="F1560" t="s">
        <v>14</v>
      </c>
      <c r="G1560" t="s">
        <v>31</v>
      </c>
      <c r="H1560" t="s">
        <v>25</v>
      </c>
      <c r="I1560" t="s">
        <v>100</v>
      </c>
      <c r="J1560">
        <v>66</v>
      </c>
      <c r="K1560">
        <v>6500</v>
      </c>
      <c r="L1560" s="7">
        <f>Sales_Data[[#This Row],[OrderQuantity]] *Sales_Data[[#This Row],[UnitPrice]]</f>
        <v>429000</v>
      </c>
      <c r="M1560" s="7">
        <f>Sales_Data[[#This Row],[UnitPrice]]-Sales_Data[[#This Row],[UnitCost]]</f>
        <v>2300</v>
      </c>
      <c r="N1560" s="7">
        <f>Sales_Data[[#This Row],[Gross Revenue]]-Sales_Data[[#This Row],[Discount Amount ]]</f>
        <v>426700</v>
      </c>
      <c r="O1560" s="7">
        <f>Sales_Data[[#This Row],[OrderQuantity]] *Sales_Data[[#This Row],[UnitCost]]</f>
        <v>277200</v>
      </c>
      <c r="P1560" s="7">
        <f>Sales_Data[[#This Row],[ItemCost]] +Sales_Data[[#This Row],[ShippingCost]]</f>
        <v>277658.82</v>
      </c>
      <c r="Q1560" s="7">
        <f>Sales_Data[[#This Row],[Gross Revenue]]-Sales_Data[[#This Row],[TotalFinancialCost]]</f>
        <v>151341.18</v>
      </c>
      <c r="R1560" s="7">
        <f>Sales_Data[[#This Row],[Actul Bill Amount]]-Sales_Data[[#This Row],[ShippingCost]]</f>
        <v>426241.18</v>
      </c>
      <c r="S1560">
        <v>588</v>
      </c>
      <c r="T1560">
        <v>458.82</v>
      </c>
      <c r="U1560" t="s">
        <v>21</v>
      </c>
      <c r="V1560">
        <v>4200</v>
      </c>
      <c r="W1560" t="s">
        <v>27</v>
      </c>
      <c r="X1560" t="str">
        <f t="shared" si="49"/>
        <v>Mumbai</v>
      </c>
    </row>
    <row r="1561" spans="1:24" x14ac:dyDescent="0.4">
      <c r="A1561">
        <v>101560</v>
      </c>
      <c r="B1561" s="5">
        <v>45916.979861111111</v>
      </c>
      <c r="C1561" s="3" t="str">
        <f>TEXT(Sales_Data[[#This Row],[OrderDate]],"mmmm")</f>
        <v>September</v>
      </c>
      <c r="D1561" s="3" t="str">
        <f t="shared" si="48"/>
        <v>2025</v>
      </c>
      <c r="E1561" t="s">
        <v>50</v>
      </c>
      <c r="F1561" t="s">
        <v>35</v>
      </c>
      <c r="G1561" t="s">
        <v>29</v>
      </c>
      <c r="H1561" t="s">
        <v>37</v>
      </c>
      <c r="I1561" t="s">
        <v>100</v>
      </c>
      <c r="J1561">
        <v>41</v>
      </c>
      <c r="K1561">
        <v>12000</v>
      </c>
      <c r="L1561" s="7">
        <f>Sales_Data[[#This Row],[OrderQuantity]] *Sales_Data[[#This Row],[UnitPrice]]</f>
        <v>492000</v>
      </c>
      <c r="M1561" s="7">
        <f>Sales_Data[[#This Row],[UnitPrice]]-Sales_Data[[#This Row],[UnitCost]]</f>
        <v>4000</v>
      </c>
      <c r="N1561" s="7">
        <f>Sales_Data[[#This Row],[Gross Revenue]]-Sales_Data[[#This Row],[Discount Amount ]]</f>
        <v>488000</v>
      </c>
      <c r="O1561" s="7">
        <f>Sales_Data[[#This Row],[OrderQuantity]] *Sales_Data[[#This Row],[UnitCost]]</f>
        <v>328000</v>
      </c>
      <c r="P1561" s="7">
        <f>Sales_Data[[#This Row],[ItemCost]] +Sales_Data[[#This Row],[ShippingCost]]</f>
        <v>328954.96999999997</v>
      </c>
      <c r="Q1561" s="7">
        <f>Sales_Data[[#This Row],[Gross Revenue]]-Sales_Data[[#This Row],[TotalFinancialCost]]</f>
        <v>163045.03000000003</v>
      </c>
      <c r="R1561" s="7">
        <f>Sales_Data[[#This Row],[Actul Bill Amount]]-Sales_Data[[#This Row],[ShippingCost]]</f>
        <v>487045.03</v>
      </c>
      <c r="S1561">
        <v>1168</v>
      </c>
      <c r="T1561">
        <v>954.97</v>
      </c>
      <c r="U1561" t="s">
        <v>36</v>
      </c>
      <c r="V1561">
        <v>8000</v>
      </c>
      <c r="W1561" t="s">
        <v>38</v>
      </c>
      <c r="X1561" t="str">
        <f t="shared" si="49"/>
        <v>Kolkata</v>
      </c>
    </row>
    <row r="1562" spans="1:24" x14ac:dyDescent="0.4">
      <c r="A1562">
        <v>101561</v>
      </c>
      <c r="B1562" s="5">
        <v>45919.996527777781</v>
      </c>
      <c r="C1562" s="3" t="str">
        <f>TEXT(Sales_Data[[#This Row],[OrderDate]],"mmmm")</f>
        <v>September</v>
      </c>
      <c r="D1562" s="3" t="str">
        <f t="shared" si="48"/>
        <v>2025</v>
      </c>
      <c r="E1562" t="s">
        <v>34</v>
      </c>
      <c r="F1562" t="s">
        <v>40</v>
      </c>
      <c r="G1562" t="s">
        <v>29</v>
      </c>
      <c r="H1562" t="s">
        <v>32</v>
      </c>
      <c r="I1562" t="s">
        <v>100</v>
      </c>
      <c r="J1562">
        <v>99</v>
      </c>
      <c r="K1562">
        <v>5500</v>
      </c>
      <c r="L1562" s="7">
        <f>Sales_Data[[#This Row],[OrderQuantity]] *Sales_Data[[#This Row],[UnitPrice]]</f>
        <v>544500</v>
      </c>
      <c r="M1562" s="7">
        <f>Sales_Data[[#This Row],[UnitPrice]]-Sales_Data[[#This Row],[UnitCost]]</f>
        <v>2000</v>
      </c>
      <c r="N1562" s="7">
        <f>Sales_Data[[#This Row],[Gross Revenue]]-Sales_Data[[#This Row],[Discount Amount ]]</f>
        <v>542500</v>
      </c>
      <c r="O1562" s="7">
        <f>Sales_Data[[#This Row],[OrderQuantity]] *Sales_Data[[#This Row],[UnitCost]]</f>
        <v>346500</v>
      </c>
      <c r="P1562" s="7">
        <f>Sales_Data[[#This Row],[ItemCost]] +Sales_Data[[#This Row],[ShippingCost]]</f>
        <v>346910.37</v>
      </c>
      <c r="Q1562" s="7">
        <f>Sales_Data[[#This Row],[Gross Revenue]]-Sales_Data[[#This Row],[TotalFinancialCost]]</f>
        <v>197589.63</v>
      </c>
      <c r="R1562" s="7">
        <f>Sales_Data[[#This Row],[Actul Bill Amount]]-Sales_Data[[#This Row],[ShippingCost]]</f>
        <v>542089.63</v>
      </c>
      <c r="S1562">
        <v>406</v>
      </c>
      <c r="T1562">
        <v>410.37</v>
      </c>
      <c r="U1562" t="s">
        <v>41</v>
      </c>
      <c r="V1562">
        <v>3500</v>
      </c>
      <c r="W1562" t="s">
        <v>33</v>
      </c>
      <c r="X1562" t="str">
        <f t="shared" si="49"/>
        <v>Delhi</v>
      </c>
    </row>
    <row r="1563" spans="1:24" x14ac:dyDescent="0.4">
      <c r="A1563">
        <v>101562</v>
      </c>
      <c r="B1563" s="5">
        <v>45662.09652777778</v>
      </c>
      <c r="C1563" s="3" t="str">
        <f>TEXT(Sales_Data[[#This Row],[OrderDate]],"mmmm")</f>
        <v>January</v>
      </c>
      <c r="D1563" s="3" t="str">
        <f t="shared" si="48"/>
        <v>2025</v>
      </c>
      <c r="E1563" t="s">
        <v>42</v>
      </c>
      <c r="F1563" t="s">
        <v>24</v>
      </c>
      <c r="G1563" t="s">
        <v>15</v>
      </c>
      <c r="H1563" t="s">
        <v>16</v>
      </c>
      <c r="I1563" t="s">
        <v>100</v>
      </c>
      <c r="J1563">
        <v>38</v>
      </c>
      <c r="K1563">
        <v>3500</v>
      </c>
      <c r="L1563" s="7">
        <f>Sales_Data[[#This Row],[OrderQuantity]] *Sales_Data[[#This Row],[UnitPrice]]</f>
        <v>133000</v>
      </c>
      <c r="M1563" s="7">
        <f>Sales_Data[[#This Row],[UnitPrice]]-Sales_Data[[#This Row],[UnitCost]]</f>
        <v>1300</v>
      </c>
      <c r="N1563" s="7">
        <f>Sales_Data[[#This Row],[Gross Revenue]]-Sales_Data[[#This Row],[Discount Amount ]]</f>
        <v>131700</v>
      </c>
      <c r="O1563" s="7">
        <f>Sales_Data[[#This Row],[OrderQuantity]] *Sales_Data[[#This Row],[UnitCost]]</f>
        <v>83600</v>
      </c>
      <c r="P1563" s="7">
        <f>Sales_Data[[#This Row],[ItemCost]] +Sales_Data[[#This Row],[ShippingCost]]</f>
        <v>84545.76</v>
      </c>
      <c r="Q1563" s="7">
        <f>Sales_Data[[#This Row],[Gross Revenue]]-Sales_Data[[#This Row],[TotalFinancialCost]]</f>
        <v>48454.240000000005</v>
      </c>
      <c r="R1563" s="7">
        <f>Sales_Data[[#This Row],[Actul Bill Amount]]-Sales_Data[[#This Row],[ShippingCost]]</f>
        <v>130754.24000000001</v>
      </c>
      <c r="S1563">
        <v>626</v>
      </c>
      <c r="T1563">
        <v>945.76</v>
      </c>
      <c r="U1563" t="s">
        <v>59</v>
      </c>
      <c r="V1563">
        <v>2200</v>
      </c>
      <c r="W1563" t="s">
        <v>18</v>
      </c>
      <c r="X1563" t="str">
        <f t="shared" si="49"/>
        <v>Bengaluru</v>
      </c>
    </row>
    <row r="1564" spans="1:24" x14ac:dyDescent="0.4">
      <c r="A1564">
        <v>101563</v>
      </c>
      <c r="B1564" s="5">
        <v>45918.455555555556</v>
      </c>
      <c r="C1564" s="3" t="str">
        <f>TEXT(Sales_Data[[#This Row],[OrderDate]],"mmmm")</f>
        <v>September</v>
      </c>
      <c r="D1564" s="3" t="str">
        <f t="shared" si="48"/>
        <v>2025</v>
      </c>
      <c r="E1564" t="s">
        <v>23</v>
      </c>
      <c r="F1564" t="s">
        <v>28</v>
      </c>
      <c r="G1564" t="s">
        <v>29</v>
      </c>
      <c r="H1564" t="s">
        <v>20</v>
      </c>
      <c r="I1564" t="s">
        <v>100</v>
      </c>
      <c r="J1564">
        <v>62</v>
      </c>
      <c r="K1564">
        <v>2500</v>
      </c>
      <c r="L1564" s="7">
        <f>Sales_Data[[#This Row],[OrderQuantity]] *Sales_Data[[#This Row],[UnitPrice]]</f>
        <v>155000</v>
      </c>
      <c r="M1564" s="7">
        <f>Sales_Data[[#This Row],[UnitPrice]]-Sales_Data[[#This Row],[UnitCost]]</f>
        <v>1000</v>
      </c>
      <c r="N1564" s="7">
        <f>Sales_Data[[#This Row],[Gross Revenue]]-Sales_Data[[#This Row],[Discount Amount ]]</f>
        <v>154000</v>
      </c>
      <c r="O1564" s="7">
        <f>Sales_Data[[#This Row],[OrderQuantity]] *Sales_Data[[#This Row],[UnitCost]]</f>
        <v>93000</v>
      </c>
      <c r="P1564" s="7">
        <f>Sales_Data[[#This Row],[ItemCost]] +Sales_Data[[#This Row],[ShippingCost]]</f>
        <v>94160.61</v>
      </c>
      <c r="Q1564" s="7">
        <f>Sales_Data[[#This Row],[Gross Revenue]]-Sales_Data[[#This Row],[TotalFinancialCost]]</f>
        <v>60839.39</v>
      </c>
      <c r="R1564" s="7">
        <f>Sales_Data[[#This Row],[Actul Bill Amount]]-Sales_Data[[#This Row],[ShippingCost]]</f>
        <v>152839.39000000001</v>
      </c>
      <c r="S1564">
        <v>837</v>
      </c>
      <c r="T1564">
        <v>1160.6099999999999</v>
      </c>
      <c r="U1564" t="s">
        <v>54</v>
      </c>
      <c r="V1564">
        <v>1500</v>
      </c>
      <c r="W1564" t="s">
        <v>22</v>
      </c>
      <c r="X1564" t="str">
        <f t="shared" si="49"/>
        <v>Nagpur</v>
      </c>
    </row>
    <row r="1565" spans="1:24" x14ac:dyDescent="0.4">
      <c r="A1565">
        <v>101564</v>
      </c>
      <c r="B1565" s="5">
        <v>45711.984722222223</v>
      </c>
      <c r="C1565" s="3" t="str">
        <f>TEXT(Sales_Data[[#This Row],[OrderDate]],"mmmm")</f>
        <v>February</v>
      </c>
      <c r="D1565" s="3" t="str">
        <f t="shared" si="48"/>
        <v>2025</v>
      </c>
      <c r="E1565" t="s">
        <v>39</v>
      </c>
      <c r="F1565" t="s">
        <v>43</v>
      </c>
      <c r="G1565" t="s">
        <v>15</v>
      </c>
      <c r="H1565" t="s">
        <v>37</v>
      </c>
      <c r="I1565" t="s">
        <v>100</v>
      </c>
      <c r="J1565">
        <v>60</v>
      </c>
      <c r="K1565">
        <v>2800</v>
      </c>
      <c r="L1565" s="7">
        <f>Sales_Data[[#This Row],[OrderQuantity]] *Sales_Data[[#This Row],[UnitPrice]]</f>
        <v>168000</v>
      </c>
      <c r="M1565" s="7">
        <f>Sales_Data[[#This Row],[UnitPrice]]-Sales_Data[[#This Row],[UnitCost]]</f>
        <v>1300</v>
      </c>
      <c r="N1565" s="7">
        <f>Sales_Data[[#This Row],[Gross Revenue]]-Sales_Data[[#This Row],[Discount Amount ]]</f>
        <v>166700</v>
      </c>
      <c r="O1565" s="7">
        <f>Sales_Data[[#This Row],[OrderQuantity]] *Sales_Data[[#This Row],[UnitCost]]</f>
        <v>90000</v>
      </c>
      <c r="P1565" s="7">
        <f>Sales_Data[[#This Row],[ItemCost]] +Sales_Data[[#This Row],[ShippingCost]]</f>
        <v>90704.960000000006</v>
      </c>
      <c r="Q1565" s="7">
        <f>Sales_Data[[#This Row],[Gross Revenue]]-Sales_Data[[#This Row],[TotalFinancialCost]]</f>
        <v>77295.039999999994</v>
      </c>
      <c r="R1565" s="7">
        <f>Sales_Data[[#This Row],[Actul Bill Amount]]-Sales_Data[[#This Row],[ShippingCost]]</f>
        <v>165995.04</v>
      </c>
      <c r="S1565">
        <v>964</v>
      </c>
      <c r="T1565">
        <v>704.96</v>
      </c>
      <c r="U1565" t="s">
        <v>61</v>
      </c>
      <c r="V1565">
        <v>1500</v>
      </c>
      <c r="W1565" t="s">
        <v>38</v>
      </c>
      <c r="X1565" t="str">
        <f t="shared" si="49"/>
        <v>Kolkata</v>
      </c>
    </row>
    <row r="1566" spans="1:24" x14ac:dyDescent="0.4">
      <c r="A1566">
        <v>101565</v>
      </c>
      <c r="B1566" s="5">
        <v>45704.232638888891</v>
      </c>
      <c r="C1566" s="3" t="str">
        <f>TEXT(Sales_Data[[#This Row],[OrderDate]],"mmmm")</f>
        <v>February</v>
      </c>
      <c r="D1566" s="3" t="str">
        <f t="shared" si="48"/>
        <v>2025</v>
      </c>
      <c r="E1566" t="s">
        <v>50</v>
      </c>
      <c r="F1566" t="s">
        <v>24</v>
      </c>
      <c r="G1566" t="s">
        <v>29</v>
      </c>
      <c r="H1566" t="s">
        <v>16</v>
      </c>
      <c r="I1566" t="s">
        <v>100</v>
      </c>
      <c r="J1566">
        <v>91</v>
      </c>
      <c r="K1566">
        <v>45000</v>
      </c>
      <c r="L1566" s="7">
        <f>Sales_Data[[#This Row],[OrderQuantity]] *Sales_Data[[#This Row],[UnitPrice]]</f>
        <v>4095000</v>
      </c>
      <c r="M1566" s="7">
        <f>Sales_Data[[#This Row],[UnitPrice]]-Sales_Data[[#This Row],[UnitCost]]</f>
        <v>13000</v>
      </c>
      <c r="N1566" s="7">
        <f>Sales_Data[[#This Row],[Gross Revenue]]-Sales_Data[[#This Row],[Discount Amount ]]</f>
        <v>4082000</v>
      </c>
      <c r="O1566" s="7">
        <f>Sales_Data[[#This Row],[OrderQuantity]] *Sales_Data[[#This Row],[UnitCost]]</f>
        <v>2912000</v>
      </c>
      <c r="P1566" s="7">
        <f>Sales_Data[[#This Row],[ItemCost]] +Sales_Data[[#This Row],[ShippingCost]]</f>
        <v>2912278.21</v>
      </c>
      <c r="Q1566" s="7">
        <f>Sales_Data[[#This Row],[Gross Revenue]]-Sales_Data[[#This Row],[TotalFinancialCost]]</f>
        <v>1182721.79</v>
      </c>
      <c r="R1566" s="7">
        <f>Sales_Data[[#This Row],[Actul Bill Amount]]-Sales_Data[[#This Row],[ShippingCost]]</f>
        <v>4081721.79</v>
      </c>
      <c r="S1566">
        <v>303</v>
      </c>
      <c r="T1566">
        <v>278.20999999999998</v>
      </c>
      <c r="U1566" t="s">
        <v>26</v>
      </c>
      <c r="V1566">
        <v>32000</v>
      </c>
      <c r="W1566" t="s">
        <v>18</v>
      </c>
      <c r="X1566" t="str">
        <f t="shared" si="49"/>
        <v>Bengaluru</v>
      </c>
    </row>
    <row r="1567" spans="1:24" x14ac:dyDescent="0.4">
      <c r="A1567">
        <v>101566</v>
      </c>
      <c r="B1567" s="5">
        <v>45872.040277777778</v>
      </c>
      <c r="C1567" s="3" t="str">
        <f>TEXT(Sales_Data[[#This Row],[OrderDate]],"mmmm")</f>
        <v>August</v>
      </c>
      <c r="D1567" s="3" t="str">
        <f t="shared" si="48"/>
        <v>2025</v>
      </c>
      <c r="E1567" t="s">
        <v>34</v>
      </c>
      <c r="F1567" t="s">
        <v>46</v>
      </c>
      <c r="G1567" t="s">
        <v>29</v>
      </c>
      <c r="H1567" t="s">
        <v>16</v>
      </c>
      <c r="I1567" t="s">
        <v>100</v>
      </c>
      <c r="J1567">
        <v>4</v>
      </c>
      <c r="K1567">
        <v>4500</v>
      </c>
      <c r="L1567" s="7">
        <f>Sales_Data[[#This Row],[OrderQuantity]] *Sales_Data[[#This Row],[UnitPrice]]</f>
        <v>18000</v>
      </c>
      <c r="M1567" s="7">
        <f>Sales_Data[[#This Row],[UnitPrice]]-Sales_Data[[#This Row],[UnitCost]]</f>
        <v>1700</v>
      </c>
      <c r="N1567" s="7">
        <f>Sales_Data[[#This Row],[Gross Revenue]]-Sales_Data[[#This Row],[Discount Amount ]]</f>
        <v>16300</v>
      </c>
      <c r="O1567" s="7">
        <f>Sales_Data[[#This Row],[OrderQuantity]] *Sales_Data[[#This Row],[UnitCost]]</f>
        <v>11200</v>
      </c>
      <c r="P1567" s="7">
        <f>Sales_Data[[#This Row],[ItemCost]] +Sales_Data[[#This Row],[ShippingCost]]</f>
        <v>12100.8</v>
      </c>
      <c r="Q1567" s="7">
        <f>Sales_Data[[#This Row],[Gross Revenue]]-Sales_Data[[#This Row],[TotalFinancialCost]]</f>
        <v>5899.2000000000007</v>
      </c>
      <c r="R1567" s="7">
        <f>Sales_Data[[#This Row],[Actul Bill Amount]]-Sales_Data[[#This Row],[ShippingCost]]</f>
        <v>15399.2</v>
      </c>
      <c r="S1567">
        <v>300</v>
      </c>
      <c r="T1567">
        <v>900.8</v>
      </c>
      <c r="U1567" t="s">
        <v>47</v>
      </c>
      <c r="V1567">
        <v>2800</v>
      </c>
      <c r="W1567" t="s">
        <v>18</v>
      </c>
      <c r="X1567" t="str">
        <f t="shared" si="49"/>
        <v>Bengaluru</v>
      </c>
    </row>
    <row r="1568" spans="1:24" x14ac:dyDescent="0.4">
      <c r="A1568">
        <v>101567</v>
      </c>
      <c r="B1568" s="5">
        <v>45834.359027777777</v>
      </c>
      <c r="C1568" s="3" t="str">
        <f>TEXT(Sales_Data[[#This Row],[OrderDate]],"mmmm")</f>
        <v>June</v>
      </c>
      <c r="D1568" s="3" t="str">
        <f t="shared" si="48"/>
        <v>2025</v>
      </c>
      <c r="E1568" t="s">
        <v>39</v>
      </c>
      <c r="F1568" t="s">
        <v>40</v>
      </c>
      <c r="G1568" t="s">
        <v>29</v>
      </c>
      <c r="H1568" t="s">
        <v>25</v>
      </c>
      <c r="I1568" t="s">
        <v>100</v>
      </c>
      <c r="J1568">
        <v>39</v>
      </c>
      <c r="K1568">
        <v>5500</v>
      </c>
      <c r="L1568" s="7">
        <f>Sales_Data[[#This Row],[OrderQuantity]] *Sales_Data[[#This Row],[UnitPrice]]</f>
        <v>214500</v>
      </c>
      <c r="M1568" s="7">
        <f>Sales_Data[[#This Row],[UnitPrice]]-Sales_Data[[#This Row],[UnitCost]]</f>
        <v>2000</v>
      </c>
      <c r="N1568" s="7">
        <f>Sales_Data[[#This Row],[Gross Revenue]]-Sales_Data[[#This Row],[Discount Amount ]]</f>
        <v>212500</v>
      </c>
      <c r="O1568" s="7">
        <f>Sales_Data[[#This Row],[OrderQuantity]] *Sales_Data[[#This Row],[UnitCost]]</f>
        <v>136500</v>
      </c>
      <c r="P1568" s="7">
        <f>Sales_Data[[#This Row],[ItemCost]] +Sales_Data[[#This Row],[ShippingCost]]</f>
        <v>137681.31</v>
      </c>
      <c r="Q1568" s="7">
        <f>Sales_Data[[#This Row],[Gross Revenue]]-Sales_Data[[#This Row],[TotalFinancialCost]]</f>
        <v>76818.69</v>
      </c>
      <c r="R1568" s="7">
        <f>Sales_Data[[#This Row],[Actul Bill Amount]]-Sales_Data[[#This Row],[ShippingCost]]</f>
        <v>211318.69</v>
      </c>
      <c r="S1568">
        <v>486</v>
      </c>
      <c r="T1568">
        <v>1181.31</v>
      </c>
      <c r="U1568" t="s">
        <v>41</v>
      </c>
      <c r="V1568">
        <v>3500</v>
      </c>
      <c r="W1568" t="s">
        <v>27</v>
      </c>
      <c r="X1568" t="str">
        <f t="shared" si="49"/>
        <v>Mumbai</v>
      </c>
    </row>
    <row r="1569" spans="1:24" x14ac:dyDescent="0.4">
      <c r="A1569">
        <v>101568</v>
      </c>
      <c r="B1569" s="5">
        <v>45666.976388888892</v>
      </c>
      <c r="C1569" s="3" t="str">
        <f>TEXT(Sales_Data[[#This Row],[OrderDate]],"mmmm")</f>
        <v>January</v>
      </c>
      <c r="D1569" s="3" t="str">
        <f t="shared" si="48"/>
        <v>2025</v>
      </c>
      <c r="E1569" t="s">
        <v>48</v>
      </c>
      <c r="F1569" t="s">
        <v>14</v>
      </c>
      <c r="G1569" t="s">
        <v>29</v>
      </c>
      <c r="H1569" t="s">
        <v>20</v>
      </c>
      <c r="I1569" t="s">
        <v>100</v>
      </c>
      <c r="J1569">
        <v>81</v>
      </c>
      <c r="K1569">
        <v>3200</v>
      </c>
      <c r="L1569" s="7">
        <f>Sales_Data[[#This Row],[OrderQuantity]] *Sales_Data[[#This Row],[UnitPrice]]</f>
        <v>259200</v>
      </c>
      <c r="M1569" s="7">
        <f>Sales_Data[[#This Row],[UnitPrice]]-Sales_Data[[#This Row],[UnitCost]]</f>
        <v>1200</v>
      </c>
      <c r="N1569" s="7">
        <f>Sales_Data[[#This Row],[Gross Revenue]]-Sales_Data[[#This Row],[Discount Amount ]]</f>
        <v>258000</v>
      </c>
      <c r="O1569" s="7">
        <f>Sales_Data[[#This Row],[OrderQuantity]] *Sales_Data[[#This Row],[UnitCost]]</f>
        <v>162000</v>
      </c>
      <c r="P1569" s="7">
        <f>Sales_Data[[#This Row],[ItemCost]] +Sales_Data[[#This Row],[ShippingCost]]</f>
        <v>162462.19</v>
      </c>
      <c r="Q1569" s="7">
        <f>Sales_Data[[#This Row],[Gross Revenue]]-Sales_Data[[#This Row],[TotalFinancialCost]]</f>
        <v>96737.81</v>
      </c>
      <c r="R1569" s="7">
        <f>Sales_Data[[#This Row],[Actul Bill Amount]]-Sales_Data[[#This Row],[ShippingCost]]</f>
        <v>257537.81</v>
      </c>
      <c r="S1569">
        <v>632</v>
      </c>
      <c r="T1569">
        <v>462.19</v>
      </c>
      <c r="U1569" t="s">
        <v>17</v>
      </c>
      <c r="V1569">
        <v>2000</v>
      </c>
      <c r="W1569" t="s">
        <v>22</v>
      </c>
      <c r="X1569" t="str">
        <f t="shared" si="49"/>
        <v>Nagpur</v>
      </c>
    </row>
    <row r="1570" spans="1:24" x14ac:dyDescent="0.4">
      <c r="A1570">
        <v>101569</v>
      </c>
      <c r="B1570" s="5">
        <v>45756.484027777777</v>
      </c>
      <c r="C1570" s="3" t="str">
        <f>TEXT(Sales_Data[[#This Row],[OrderDate]],"mmmm")</f>
        <v>April</v>
      </c>
      <c r="D1570" s="3" t="str">
        <f t="shared" si="48"/>
        <v>2025</v>
      </c>
      <c r="E1570" t="s">
        <v>34</v>
      </c>
      <c r="F1570" t="s">
        <v>40</v>
      </c>
      <c r="G1570" t="s">
        <v>15</v>
      </c>
      <c r="H1570" t="s">
        <v>32</v>
      </c>
      <c r="I1570" t="s">
        <v>100</v>
      </c>
      <c r="J1570">
        <v>44</v>
      </c>
      <c r="K1570">
        <v>1500</v>
      </c>
      <c r="L1570" s="7">
        <f>Sales_Data[[#This Row],[OrderQuantity]] *Sales_Data[[#This Row],[UnitPrice]]</f>
        <v>66000</v>
      </c>
      <c r="M1570" s="7">
        <f>Sales_Data[[#This Row],[UnitPrice]]-Sales_Data[[#This Row],[UnitCost]]</f>
        <v>700</v>
      </c>
      <c r="N1570" s="7">
        <f>Sales_Data[[#This Row],[Gross Revenue]]-Sales_Data[[#This Row],[Discount Amount ]]</f>
        <v>65300</v>
      </c>
      <c r="O1570" s="7">
        <f>Sales_Data[[#This Row],[OrderQuantity]] *Sales_Data[[#This Row],[UnitCost]]</f>
        <v>35200</v>
      </c>
      <c r="P1570" s="7">
        <f>Sales_Data[[#This Row],[ItemCost]] +Sales_Data[[#This Row],[ShippingCost]]</f>
        <v>36051.07</v>
      </c>
      <c r="Q1570" s="7">
        <f>Sales_Data[[#This Row],[Gross Revenue]]-Sales_Data[[#This Row],[TotalFinancialCost]]</f>
        <v>29948.93</v>
      </c>
      <c r="R1570" s="7">
        <f>Sales_Data[[#This Row],[Actul Bill Amount]]-Sales_Data[[#This Row],[ShippingCost]]</f>
        <v>64448.93</v>
      </c>
      <c r="S1570">
        <v>993</v>
      </c>
      <c r="T1570">
        <v>851.07</v>
      </c>
      <c r="U1570" t="s">
        <v>52</v>
      </c>
      <c r="V1570">
        <v>800</v>
      </c>
      <c r="W1570" t="s">
        <v>33</v>
      </c>
      <c r="X1570" t="str">
        <f t="shared" si="49"/>
        <v>Delhi</v>
      </c>
    </row>
    <row r="1571" spans="1:24" x14ac:dyDescent="0.4">
      <c r="A1571">
        <v>101570</v>
      </c>
      <c r="B1571" s="5">
        <v>45677.525000000001</v>
      </c>
      <c r="C1571" s="3" t="str">
        <f>TEXT(Sales_Data[[#This Row],[OrderDate]],"mmmm")</f>
        <v>January</v>
      </c>
      <c r="D1571" s="3" t="str">
        <f t="shared" si="48"/>
        <v>2025</v>
      </c>
      <c r="E1571" t="s">
        <v>48</v>
      </c>
      <c r="F1571" t="s">
        <v>24</v>
      </c>
      <c r="G1571" t="s">
        <v>15</v>
      </c>
      <c r="H1571" t="s">
        <v>16</v>
      </c>
      <c r="I1571" t="s">
        <v>100</v>
      </c>
      <c r="J1571">
        <v>55</v>
      </c>
      <c r="K1571">
        <v>25000</v>
      </c>
      <c r="L1571" s="7">
        <f>Sales_Data[[#This Row],[OrderQuantity]] *Sales_Data[[#This Row],[UnitPrice]]</f>
        <v>1375000</v>
      </c>
      <c r="M1571" s="7">
        <f>Sales_Data[[#This Row],[UnitPrice]]-Sales_Data[[#This Row],[UnitCost]]</f>
        <v>7000</v>
      </c>
      <c r="N1571" s="7">
        <f>Sales_Data[[#This Row],[Gross Revenue]]-Sales_Data[[#This Row],[Discount Amount ]]</f>
        <v>1368000</v>
      </c>
      <c r="O1571" s="7">
        <f>Sales_Data[[#This Row],[OrderQuantity]] *Sales_Data[[#This Row],[UnitCost]]</f>
        <v>990000</v>
      </c>
      <c r="P1571" s="7">
        <f>Sales_Data[[#This Row],[ItemCost]] +Sales_Data[[#This Row],[ShippingCost]]</f>
        <v>990793.79</v>
      </c>
      <c r="Q1571" s="7">
        <f>Sales_Data[[#This Row],[Gross Revenue]]-Sales_Data[[#This Row],[TotalFinancialCost]]</f>
        <v>384206.20999999996</v>
      </c>
      <c r="R1571" s="7">
        <f>Sales_Data[[#This Row],[Actul Bill Amount]]-Sales_Data[[#This Row],[ShippingCost]]</f>
        <v>1367206.21</v>
      </c>
      <c r="S1571">
        <v>626</v>
      </c>
      <c r="T1571">
        <v>793.79</v>
      </c>
      <c r="U1571" t="s">
        <v>60</v>
      </c>
      <c r="V1571">
        <v>18000</v>
      </c>
      <c r="W1571" t="s">
        <v>18</v>
      </c>
      <c r="X1571" t="str">
        <f t="shared" si="49"/>
        <v>Bengaluru</v>
      </c>
    </row>
    <row r="1572" spans="1:24" x14ac:dyDescent="0.4">
      <c r="A1572">
        <v>101571</v>
      </c>
      <c r="B1572" s="5">
        <v>45898.556944444441</v>
      </c>
      <c r="C1572" s="3" t="str">
        <f>TEXT(Sales_Data[[#This Row],[OrderDate]],"mmmm")</f>
        <v>August</v>
      </c>
      <c r="D1572" s="3" t="str">
        <f t="shared" si="48"/>
        <v>2025</v>
      </c>
      <c r="E1572" t="s">
        <v>19</v>
      </c>
      <c r="F1572" t="s">
        <v>46</v>
      </c>
      <c r="G1572" t="s">
        <v>31</v>
      </c>
      <c r="H1572" t="s">
        <v>37</v>
      </c>
      <c r="I1572" t="s">
        <v>100</v>
      </c>
      <c r="J1572">
        <v>60</v>
      </c>
      <c r="K1572">
        <v>15000</v>
      </c>
      <c r="L1572" s="7">
        <f>Sales_Data[[#This Row],[OrderQuantity]] *Sales_Data[[#This Row],[UnitPrice]]</f>
        <v>900000</v>
      </c>
      <c r="M1572" s="7">
        <f>Sales_Data[[#This Row],[UnitPrice]]-Sales_Data[[#This Row],[UnitCost]]</f>
        <v>5500</v>
      </c>
      <c r="N1572" s="7">
        <f>Sales_Data[[#This Row],[Gross Revenue]]-Sales_Data[[#This Row],[Discount Amount ]]</f>
        <v>894500</v>
      </c>
      <c r="O1572" s="7">
        <f>Sales_Data[[#This Row],[OrderQuantity]] *Sales_Data[[#This Row],[UnitCost]]</f>
        <v>570000</v>
      </c>
      <c r="P1572" s="7">
        <f>Sales_Data[[#This Row],[ItemCost]] +Sales_Data[[#This Row],[ShippingCost]]</f>
        <v>570406.40000000002</v>
      </c>
      <c r="Q1572" s="7">
        <f>Sales_Data[[#This Row],[Gross Revenue]]-Sales_Data[[#This Row],[TotalFinancialCost]]</f>
        <v>329593.59999999998</v>
      </c>
      <c r="R1572" s="7">
        <f>Sales_Data[[#This Row],[Actul Bill Amount]]-Sales_Data[[#This Row],[ShippingCost]]</f>
        <v>894093.6</v>
      </c>
      <c r="S1572">
        <v>307</v>
      </c>
      <c r="T1572">
        <v>406.4</v>
      </c>
      <c r="U1572" t="s">
        <v>53</v>
      </c>
      <c r="V1572">
        <v>9500</v>
      </c>
      <c r="W1572" t="s">
        <v>38</v>
      </c>
      <c r="X1572" t="str">
        <f t="shared" si="49"/>
        <v>Kolkata</v>
      </c>
    </row>
    <row r="1573" spans="1:24" x14ac:dyDescent="0.4">
      <c r="A1573">
        <v>101572</v>
      </c>
      <c r="B1573" s="5">
        <v>45718.310416666667</v>
      </c>
      <c r="C1573" s="3" t="str">
        <f>TEXT(Sales_Data[[#This Row],[OrderDate]],"mmmm")</f>
        <v>March</v>
      </c>
      <c r="D1573" s="3" t="str">
        <f t="shared" si="48"/>
        <v>2025</v>
      </c>
      <c r="E1573" t="s">
        <v>45</v>
      </c>
      <c r="F1573" t="s">
        <v>28</v>
      </c>
      <c r="G1573" t="s">
        <v>29</v>
      </c>
      <c r="H1573" t="s">
        <v>37</v>
      </c>
      <c r="I1573" t="s">
        <v>100</v>
      </c>
      <c r="J1573">
        <v>18</v>
      </c>
      <c r="K1573">
        <v>450</v>
      </c>
      <c r="L1573" s="7">
        <f>Sales_Data[[#This Row],[OrderQuantity]] *Sales_Data[[#This Row],[UnitPrice]]</f>
        <v>8100</v>
      </c>
      <c r="M1573" s="7">
        <f>Sales_Data[[#This Row],[UnitPrice]]-Sales_Data[[#This Row],[UnitCost]]</f>
        <v>250</v>
      </c>
      <c r="N1573" s="7">
        <f>Sales_Data[[#This Row],[Gross Revenue]]-Sales_Data[[#This Row],[Discount Amount ]]</f>
        <v>7850</v>
      </c>
      <c r="O1573" s="7">
        <f>Sales_Data[[#This Row],[OrderQuantity]] *Sales_Data[[#This Row],[UnitCost]]</f>
        <v>3600</v>
      </c>
      <c r="P1573" s="7">
        <f>Sales_Data[[#This Row],[ItemCost]] +Sales_Data[[#This Row],[ShippingCost]]</f>
        <v>4095.48</v>
      </c>
      <c r="Q1573" s="7">
        <f>Sales_Data[[#This Row],[Gross Revenue]]-Sales_Data[[#This Row],[TotalFinancialCost]]</f>
        <v>4004.52</v>
      </c>
      <c r="R1573" s="7">
        <f>Sales_Data[[#This Row],[Actul Bill Amount]]-Sales_Data[[#This Row],[ShippingCost]]</f>
        <v>7354.52</v>
      </c>
      <c r="S1573">
        <v>687</v>
      </c>
      <c r="T1573">
        <v>495.48</v>
      </c>
      <c r="U1573" t="s">
        <v>30</v>
      </c>
      <c r="V1573">
        <v>200</v>
      </c>
      <c r="W1573" t="s">
        <v>38</v>
      </c>
      <c r="X1573" t="str">
        <f t="shared" si="49"/>
        <v>Kolkata</v>
      </c>
    </row>
    <row r="1574" spans="1:24" x14ac:dyDescent="0.4">
      <c r="A1574">
        <v>101573</v>
      </c>
      <c r="B1574" s="5">
        <v>45835.988194444442</v>
      </c>
      <c r="C1574" s="3" t="str">
        <f>TEXT(Sales_Data[[#This Row],[OrderDate]],"mmmm")</f>
        <v>June</v>
      </c>
      <c r="D1574" s="3" t="str">
        <f t="shared" si="48"/>
        <v>2025</v>
      </c>
      <c r="E1574" t="s">
        <v>42</v>
      </c>
      <c r="F1574" t="s">
        <v>24</v>
      </c>
      <c r="G1574" t="s">
        <v>29</v>
      </c>
      <c r="H1574" t="s">
        <v>37</v>
      </c>
      <c r="I1574" t="s">
        <v>100</v>
      </c>
      <c r="J1574">
        <v>48</v>
      </c>
      <c r="K1574">
        <v>25000</v>
      </c>
      <c r="L1574" s="7">
        <f>Sales_Data[[#This Row],[OrderQuantity]] *Sales_Data[[#This Row],[UnitPrice]]</f>
        <v>1200000</v>
      </c>
      <c r="M1574" s="7">
        <f>Sales_Data[[#This Row],[UnitPrice]]-Sales_Data[[#This Row],[UnitCost]]</f>
        <v>7000</v>
      </c>
      <c r="N1574" s="7">
        <f>Sales_Data[[#This Row],[Gross Revenue]]-Sales_Data[[#This Row],[Discount Amount ]]</f>
        <v>1193000</v>
      </c>
      <c r="O1574" s="7">
        <f>Sales_Data[[#This Row],[OrderQuantity]] *Sales_Data[[#This Row],[UnitCost]]</f>
        <v>864000</v>
      </c>
      <c r="P1574" s="7">
        <f>Sales_Data[[#This Row],[ItemCost]] +Sales_Data[[#This Row],[ShippingCost]]</f>
        <v>864570.6</v>
      </c>
      <c r="Q1574" s="7">
        <f>Sales_Data[[#This Row],[Gross Revenue]]-Sales_Data[[#This Row],[TotalFinancialCost]]</f>
        <v>335429.40000000002</v>
      </c>
      <c r="R1574" s="7">
        <f>Sales_Data[[#This Row],[Actul Bill Amount]]-Sales_Data[[#This Row],[ShippingCost]]</f>
        <v>1192429.3999999999</v>
      </c>
      <c r="S1574">
        <v>713</v>
      </c>
      <c r="T1574">
        <v>570.6</v>
      </c>
      <c r="U1574" t="s">
        <v>60</v>
      </c>
      <c r="V1574">
        <v>18000</v>
      </c>
      <c r="W1574" t="s">
        <v>38</v>
      </c>
      <c r="X1574" t="str">
        <f t="shared" si="49"/>
        <v>Kolkata</v>
      </c>
    </row>
    <row r="1575" spans="1:24" x14ac:dyDescent="0.4">
      <c r="A1575">
        <v>101574</v>
      </c>
      <c r="B1575" s="5">
        <v>45995.588888888888</v>
      </c>
      <c r="C1575" s="3" t="str">
        <f>TEXT(Sales_Data[[#This Row],[OrderDate]],"mmmm")</f>
        <v>December</v>
      </c>
      <c r="D1575" s="3" t="str">
        <f t="shared" si="48"/>
        <v>2025</v>
      </c>
      <c r="E1575" t="s">
        <v>19</v>
      </c>
      <c r="F1575" t="s">
        <v>40</v>
      </c>
      <c r="G1575" t="s">
        <v>15</v>
      </c>
      <c r="H1575" t="s">
        <v>25</v>
      </c>
      <c r="I1575" t="s">
        <v>100</v>
      </c>
      <c r="J1575">
        <v>86</v>
      </c>
      <c r="K1575">
        <v>1500</v>
      </c>
      <c r="L1575" s="7">
        <f>Sales_Data[[#This Row],[OrderQuantity]] *Sales_Data[[#This Row],[UnitPrice]]</f>
        <v>129000</v>
      </c>
      <c r="M1575" s="7">
        <f>Sales_Data[[#This Row],[UnitPrice]]-Sales_Data[[#This Row],[UnitCost]]</f>
        <v>700</v>
      </c>
      <c r="N1575" s="7">
        <f>Sales_Data[[#This Row],[Gross Revenue]]-Sales_Data[[#This Row],[Discount Amount ]]</f>
        <v>128300</v>
      </c>
      <c r="O1575" s="7">
        <f>Sales_Data[[#This Row],[OrderQuantity]] *Sales_Data[[#This Row],[UnitCost]]</f>
        <v>68800</v>
      </c>
      <c r="P1575" s="7">
        <f>Sales_Data[[#This Row],[ItemCost]] +Sales_Data[[#This Row],[ShippingCost]]</f>
        <v>69686.3</v>
      </c>
      <c r="Q1575" s="7">
        <f>Sales_Data[[#This Row],[Gross Revenue]]-Sales_Data[[#This Row],[TotalFinancialCost]]</f>
        <v>59313.7</v>
      </c>
      <c r="R1575" s="7">
        <f>Sales_Data[[#This Row],[Actul Bill Amount]]-Sales_Data[[#This Row],[ShippingCost]]</f>
        <v>127413.7</v>
      </c>
      <c r="S1575">
        <v>329</v>
      </c>
      <c r="T1575">
        <v>886.3</v>
      </c>
      <c r="U1575" t="s">
        <v>52</v>
      </c>
      <c r="V1575">
        <v>800</v>
      </c>
      <c r="W1575" t="s">
        <v>27</v>
      </c>
      <c r="X1575" t="str">
        <f t="shared" si="49"/>
        <v>Mumbai</v>
      </c>
    </row>
    <row r="1576" spans="1:24" x14ac:dyDescent="0.4">
      <c r="A1576">
        <v>101575</v>
      </c>
      <c r="B1576" s="5">
        <v>45719.377083333333</v>
      </c>
      <c r="C1576" s="3" t="str">
        <f>TEXT(Sales_Data[[#This Row],[OrderDate]],"mmmm")</f>
        <v>March</v>
      </c>
      <c r="D1576" s="3" t="str">
        <f t="shared" si="48"/>
        <v>2025</v>
      </c>
      <c r="E1576" t="s">
        <v>45</v>
      </c>
      <c r="F1576" t="s">
        <v>14</v>
      </c>
      <c r="G1576" t="s">
        <v>31</v>
      </c>
      <c r="H1576" t="s">
        <v>16</v>
      </c>
      <c r="I1576" t="s">
        <v>100</v>
      </c>
      <c r="J1576">
        <v>57</v>
      </c>
      <c r="K1576">
        <v>6500</v>
      </c>
      <c r="L1576" s="7">
        <f>Sales_Data[[#This Row],[OrderQuantity]] *Sales_Data[[#This Row],[UnitPrice]]</f>
        <v>370500</v>
      </c>
      <c r="M1576" s="7">
        <f>Sales_Data[[#This Row],[UnitPrice]]-Sales_Data[[#This Row],[UnitCost]]</f>
        <v>2300</v>
      </c>
      <c r="N1576" s="7">
        <f>Sales_Data[[#This Row],[Gross Revenue]]-Sales_Data[[#This Row],[Discount Amount ]]</f>
        <v>368200</v>
      </c>
      <c r="O1576" s="7">
        <f>Sales_Data[[#This Row],[OrderQuantity]] *Sales_Data[[#This Row],[UnitCost]]</f>
        <v>239400</v>
      </c>
      <c r="P1576" s="7">
        <f>Sales_Data[[#This Row],[ItemCost]] +Sales_Data[[#This Row],[ShippingCost]]</f>
        <v>240779.06</v>
      </c>
      <c r="Q1576" s="7">
        <f>Sales_Data[[#This Row],[Gross Revenue]]-Sales_Data[[#This Row],[TotalFinancialCost]]</f>
        <v>129720.94</v>
      </c>
      <c r="R1576" s="7">
        <f>Sales_Data[[#This Row],[Actul Bill Amount]]-Sales_Data[[#This Row],[ShippingCost]]</f>
        <v>366820.94</v>
      </c>
      <c r="S1576">
        <v>344</v>
      </c>
      <c r="T1576">
        <v>1379.06</v>
      </c>
      <c r="U1576" t="s">
        <v>21</v>
      </c>
      <c r="V1576">
        <v>4200</v>
      </c>
      <c r="W1576" t="s">
        <v>18</v>
      </c>
      <c r="X1576" t="str">
        <f t="shared" si="49"/>
        <v>Bengaluru</v>
      </c>
    </row>
    <row r="1577" spans="1:24" x14ac:dyDescent="0.4">
      <c r="A1577">
        <v>101576</v>
      </c>
      <c r="B1577" s="5">
        <v>45802.950694444444</v>
      </c>
      <c r="C1577" s="3" t="str">
        <f>TEXT(Sales_Data[[#This Row],[OrderDate]],"mmmm")</f>
        <v>May</v>
      </c>
      <c r="D1577" s="3" t="str">
        <f t="shared" si="48"/>
        <v>2025</v>
      </c>
      <c r="E1577" t="s">
        <v>50</v>
      </c>
      <c r="F1577" t="s">
        <v>24</v>
      </c>
      <c r="G1577" t="s">
        <v>15</v>
      </c>
      <c r="H1577" t="s">
        <v>32</v>
      </c>
      <c r="I1577" t="s">
        <v>100</v>
      </c>
      <c r="J1577">
        <v>22</v>
      </c>
      <c r="K1577">
        <v>45000</v>
      </c>
      <c r="L1577" s="7">
        <f>Sales_Data[[#This Row],[OrderQuantity]] *Sales_Data[[#This Row],[UnitPrice]]</f>
        <v>990000</v>
      </c>
      <c r="M1577" s="7">
        <f>Sales_Data[[#This Row],[UnitPrice]]-Sales_Data[[#This Row],[UnitCost]]</f>
        <v>13000</v>
      </c>
      <c r="N1577" s="7">
        <f>Sales_Data[[#This Row],[Gross Revenue]]-Sales_Data[[#This Row],[Discount Amount ]]</f>
        <v>977000</v>
      </c>
      <c r="O1577" s="7">
        <f>Sales_Data[[#This Row],[OrderQuantity]] *Sales_Data[[#This Row],[UnitCost]]</f>
        <v>704000</v>
      </c>
      <c r="P1577" s="7">
        <f>Sales_Data[[#This Row],[ItemCost]] +Sales_Data[[#This Row],[ShippingCost]]</f>
        <v>704809.66</v>
      </c>
      <c r="Q1577" s="7">
        <f>Sales_Data[[#This Row],[Gross Revenue]]-Sales_Data[[#This Row],[TotalFinancialCost]]</f>
        <v>285190.33999999997</v>
      </c>
      <c r="R1577" s="7">
        <f>Sales_Data[[#This Row],[Actul Bill Amount]]-Sales_Data[[#This Row],[ShippingCost]]</f>
        <v>976190.34</v>
      </c>
      <c r="S1577">
        <v>691</v>
      </c>
      <c r="T1577">
        <v>809.66</v>
      </c>
      <c r="U1577" t="s">
        <v>26</v>
      </c>
      <c r="V1577">
        <v>32000</v>
      </c>
      <c r="W1577" t="s">
        <v>33</v>
      </c>
      <c r="X1577" t="str">
        <f t="shared" si="49"/>
        <v>Delhi</v>
      </c>
    </row>
    <row r="1578" spans="1:24" x14ac:dyDescent="0.4">
      <c r="A1578">
        <v>101577</v>
      </c>
      <c r="B1578" s="5">
        <v>45873.762499999997</v>
      </c>
      <c r="C1578" s="3" t="str">
        <f>TEXT(Sales_Data[[#This Row],[OrderDate]],"mmmm")</f>
        <v>August</v>
      </c>
      <c r="D1578" s="3" t="str">
        <f t="shared" si="48"/>
        <v>2025</v>
      </c>
      <c r="E1578" t="s">
        <v>50</v>
      </c>
      <c r="F1578" t="s">
        <v>28</v>
      </c>
      <c r="G1578" t="s">
        <v>29</v>
      </c>
      <c r="H1578" t="s">
        <v>37</v>
      </c>
      <c r="I1578" t="s">
        <v>100</v>
      </c>
      <c r="J1578">
        <v>14</v>
      </c>
      <c r="K1578">
        <v>450</v>
      </c>
      <c r="L1578" s="7">
        <f>Sales_Data[[#This Row],[OrderQuantity]] *Sales_Data[[#This Row],[UnitPrice]]</f>
        <v>6300</v>
      </c>
      <c r="M1578" s="7">
        <f>Sales_Data[[#This Row],[UnitPrice]]-Sales_Data[[#This Row],[UnitCost]]</f>
        <v>250</v>
      </c>
      <c r="N1578" s="7">
        <f>Sales_Data[[#This Row],[Gross Revenue]]-Sales_Data[[#This Row],[Discount Amount ]]</f>
        <v>6050</v>
      </c>
      <c r="O1578" s="7">
        <f>Sales_Data[[#This Row],[OrderQuantity]] *Sales_Data[[#This Row],[UnitCost]]</f>
        <v>2800</v>
      </c>
      <c r="P1578" s="7">
        <f>Sales_Data[[#This Row],[ItemCost]] +Sales_Data[[#This Row],[ShippingCost]]</f>
        <v>3604.07</v>
      </c>
      <c r="Q1578" s="7">
        <f>Sales_Data[[#This Row],[Gross Revenue]]-Sales_Data[[#This Row],[TotalFinancialCost]]</f>
        <v>2695.93</v>
      </c>
      <c r="R1578" s="7">
        <f>Sales_Data[[#This Row],[Actul Bill Amount]]-Sales_Data[[#This Row],[ShippingCost]]</f>
        <v>5245.93</v>
      </c>
      <c r="S1578">
        <v>395</v>
      </c>
      <c r="T1578">
        <v>804.07</v>
      </c>
      <c r="U1578" t="s">
        <v>30</v>
      </c>
      <c r="V1578">
        <v>200</v>
      </c>
      <c r="W1578" t="s">
        <v>38</v>
      </c>
      <c r="X1578" t="str">
        <f t="shared" si="49"/>
        <v>Kolkata</v>
      </c>
    </row>
    <row r="1579" spans="1:24" x14ac:dyDescent="0.4">
      <c r="A1579">
        <v>101578</v>
      </c>
      <c r="B1579" s="5">
        <v>45660.24722222222</v>
      </c>
      <c r="C1579" s="3" t="str">
        <f>TEXT(Sales_Data[[#This Row],[OrderDate]],"mmmm")</f>
        <v>January</v>
      </c>
      <c r="D1579" s="3" t="str">
        <f t="shared" si="48"/>
        <v>2025</v>
      </c>
      <c r="E1579" t="s">
        <v>39</v>
      </c>
      <c r="F1579" t="s">
        <v>28</v>
      </c>
      <c r="G1579" t="s">
        <v>15</v>
      </c>
      <c r="H1579" t="s">
        <v>16</v>
      </c>
      <c r="I1579" t="s">
        <v>100</v>
      </c>
      <c r="J1579">
        <v>79</v>
      </c>
      <c r="K1579">
        <v>450</v>
      </c>
      <c r="L1579" s="7">
        <f>Sales_Data[[#This Row],[OrderQuantity]] *Sales_Data[[#This Row],[UnitPrice]]</f>
        <v>35550</v>
      </c>
      <c r="M1579" s="7">
        <f>Sales_Data[[#This Row],[UnitPrice]]-Sales_Data[[#This Row],[UnitCost]]</f>
        <v>250</v>
      </c>
      <c r="N1579" s="7">
        <f>Sales_Data[[#This Row],[Gross Revenue]]-Sales_Data[[#This Row],[Discount Amount ]]</f>
        <v>35300</v>
      </c>
      <c r="O1579" s="7">
        <f>Sales_Data[[#This Row],[OrderQuantity]] *Sales_Data[[#This Row],[UnitCost]]</f>
        <v>15800</v>
      </c>
      <c r="P1579" s="7">
        <f>Sales_Data[[#This Row],[ItemCost]] +Sales_Data[[#This Row],[ShippingCost]]</f>
        <v>18301.810000000001</v>
      </c>
      <c r="Q1579" s="7">
        <f>Sales_Data[[#This Row],[Gross Revenue]]-Sales_Data[[#This Row],[TotalFinancialCost]]</f>
        <v>17248.189999999999</v>
      </c>
      <c r="R1579" s="7">
        <f>Sales_Data[[#This Row],[Actul Bill Amount]]-Sales_Data[[#This Row],[ShippingCost]]</f>
        <v>32798.19</v>
      </c>
      <c r="S1579">
        <v>1189</v>
      </c>
      <c r="T1579">
        <v>2501.81</v>
      </c>
      <c r="U1579" t="s">
        <v>30</v>
      </c>
      <c r="V1579">
        <v>200</v>
      </c>
      <c r="W1579" t="s">
        <v>18</v>
      </c>
      <c r="X1579" t="str">
        <f t="shared" si="49"/>
        <v>Bengaluru</v>
      </c>
    </row>
    <row r="1580" spans="1:24" x14ac:dyDescent="0.4">
      <c r="A1580">
        <v>101579</v>
      </c>
      <c r="B1580" s="5">
        <v>45817.628472222219</v>
      </c>
      <c r="C1580" s="3" t="str">
        <f>TEXT(Sales_Data[[#This Row],[OrderDate]],"mmmm")</f>
        <v>June</v>
      </c>
      <c r="D1580" s="3" t="str">
        <f t="shared" si="48"/>
        <v>2025</v>
      </c>
      <c r="E1580" t="s">
        <v>13</v>
      </c>
      <c r="F1580" t="s">
        <v>55</v>
      </c>
      <c r="G1580" t="s">
        <v>15</v>
      </c>
      <c r="H1580" t="s">
        <v>25</v>
      </c>
      <c r="I1580" t="s">
        <v>100</v>
      </c>
      <c r="J1580">
        <v>14</v>
      </c>
      <c r="K1580">
        <v>850</v>
      </c>
      <c r="L1580" s="7">
        <f>Sales_Data[[#This Row],[OrderQuantity]] *Sales_Data[[#This Row],[UnitPrice]]</f>
        <v>11900</v>
      </c>
      <c r="M1580" s="7">
        <f>Sales_Data[[#This Row],[UnitPrice]]-Sales_Data[[#This Row],[UnitCost]]</f>
        <v>300</v>
      </c>
      <c r="N1580" s="7">
        <f>Sales_Data[[#This Row],[Gross Revenue]]-Sales_Data[[#This Row],[Discount Amount ]]</f>
        <v>11600</v>
      </c>
      <c r="O1580" s="7">
        <f>Sales_Data[[#This Row],[OrderQuantity]] *Sales_Data[[#This Row],[UnitCost]]</f>
        <v>7700</v>
      </c>
      <c r="P1580" s="7">
        <f>Sales_Data[[#This Row],[ItemCost]] +Sales_Data[[#This Row],[ShippingCost]]</f>
        <v>8108.56</v>
      </c>
      <c r="Q1580" s="7">
        <f>Sales_Data[[#This Row],[Gross Revenue]]-Sales_Data[[#This Row],[TotalFinancialCost]]</f>
        <v>3791.4399999999996</v>
      </c>
      <c r="R1580" s="7">
        <f>Sales_Data[[#This Row],[Actul Bill Amount]]-Sales_Data[[#This Row],[ShippingCost]]</f>
        <v>11191.44</v>
      </c>
      <c r="S1580">
        <v>608</v>
      </c>
      <c r="T1580">
        <v>408.56</v>
      </c>
      <c r="U1580" t="s">
        <v>56</v>
      </c>
      <c r="V1580">
        <v>550</v>
      </c>
      <c r="W1580" t="s">
        <v>27</v>
      </c>
      <c r="X1580" t="str">
        <f t="shared" si="49"/>
        <v>Mumbai</v>
      </c>
    </row>
    <row r="1581" spans="1:24" x14ac:dyDescent="0.4">
      <c r="A1581">
        <v>101580</v>
      </c>
      <c r="B1581" s="5">
        <v>45884.390972222223</v>
      </c>
      <c r="C1581" s="3" t="str">
        <f>TEXT(Sales_Data[[#This Row],[OrderDate]],"mmmm")</f>
        <v>August</v>
      </c>
      <c r="D1581" s="3" t="str">
        <f t="shared" si="48"/>
        <v>2025</v>
      </c>
      <c r="E1581" t="s">
        <v>48</v>
      </c>
      <c r="F1581" t="s">
        <v>55</v>
      </c>
      <c r="G1581" t="s">
        <v>29</v>
      </c>
      <c r="H1581" t="s">
        <v>25</v>
      </c>
      <c r="I1581" t="s">
        <v>100</v>
      </c>
      <c r="J1581">
        <v>74</v>
      </c>
      <c r="K1581">
        <v>1200</v>
      </c>
      <c r="L1581" s="7">
        <f>Sales_Data[[#This Row],[OrderQuantity]] *Sales_Data[[#This Row],[UnitPrice]]</f>
        <v>88800</v>
      </c>
      <c r="M1581" s="7">
        <f>Sales_Data[[#This Row],[UnitPrice]]-Sales_Data[[#This Row],[UnitCost]]</f>
        <v>400</v>
      </c>
      <c r="N1581" s="7">
        <f>Sales_Data[[#This Row],[Gross Revenue]]-Sales_Data[[#This Row],[Discount Amount ]]</f>
        <v>88400</v>
      </c>
      <c r="O1581" s="7">
        <f>Sales_Data[[#This Row],[OrderQuantity]] *Sales_Data[[#This Row],[UnitCost]]</f>
        <v>59200</v>
      </c>
      <c r="P1581" s="7">
        <f>Sales_Data[[#This Row],[ItemCost]] +Sales_Data[[#This Row],[ShippingCost]]</f>
        <v>61749.93</v>
      </c>
      <c r="Q1581" s="7">
        <f>Sales_Data[[#This Row],[Gross Revenue]]-Sales_Data[[#This Row],[TotalFinancialCost]]</f>
        <v>27050.07</v>
      </c>
      <c r="R1581" s="7">
        <f>Sales_Data[[#This Row],[Actul Bill Amount]]-Sales_Data[[#This Row],[ShippingCost]]</f>
        <v>85850.07</v>
      </c>
      <c r="S1581">
        <v>1065</v>
      </c>
      <c r="T1581">
        <v>2549.9299999999998</v>
      </c>
      <c r="U1581" t="s">
        <v>58</v>
      </c>
      <c r="V1581">
        <v>800</v>
      </c>
      <c r="W1581" t="s">
        <v>27</v>
      </c>
      <c r="X1581" t="str">
        <f t="shared" si="49"/>
        <v>Mumbai</v>
      </c>
    </row>
    <row r="1582" spans="1:24" x14ac:dyDescent="0.4">
      <c r="A1582">
        <v>101581</v>
      </c>
      <c r="B1582" s="5">
        <v>45926.974999999999</v>
      </c>
      <c r="C1582" s="3" t="str">
        <f>TEXT(Sales_Data[[#This Row],[OrderDate]],"mmmm")</f>
        <v>September</v>
      </c>
      <c r="D1582" s="3" t="str">
        <f t="shared" si="48"/>
        <v>2025</v>
      </c>
      <c r="E1582" t="s">
        <v>34</v>
      </c>
      <c r="F1582" t="s">
        <v>24</v>
      </c>
      <c r="G1582" t="s">
        <v>29</v>
      </c>
      <c r="H1582" t="s">
        <v>37</v>
      </c>
      <c r="I1582" t="s">
        <v>100</v>
      </c>
      <c r="J1582">
        <v>35</v>
      </c>
      <c r="K1582">
        <v>45000</v>
      </c>
      <c r="L1582" s="7">
        <f>Sales_Data[[#This Row],[OrderQuantity]] *Sales_Data[[#This Row],[UnitPrice]]</f>
        <v>1575000</v>
      </c>
      <c r="M1582" s="7">
        <f>Sales_Data[[#This Row],[UnitPrice]]-Sales_Data[[#This Row],[UnitCost]]</f>
        <v>13000</v>
      </c>
      <c r="N1582" s="7">
        <f>Sales_Data[[#This Row],[Gross Revenue]]-Sales_Data[[#This Row],[Discount Amount ]]</f>
        <v>1562000</v>
      </c>
      <c r="O1582" s="7">
        <f>Sales_Data[[#This Row],[OrderQuantity]] *Sales_Data[[#This Row],[UnitCost]]</f>
        <v>1120000</v>
      </c>
      <c r="P1582" s="7">
        <f>Sales_Data[[#This Row],[ItemCost]] +Sales_Data[[#This Row],[ShippingCost]]</f>
        <v>1122856.71</v>
      </c>
      <c r="Q1582" s="7">
        <f>Sales_Data[[#This Row],[Gross Revenue]]-Sales_Data[[#This Row],[TotalFinancialCost]]</f>
        <v>452143.29000000004</v>
      </c>
      <c r="R1582" s="7">
        <f>Sales_Data[[#This Row],[Actul Bill Amount]]-Sales_Data[[#This Row],[ShippingCost]]</f>
        <v>1559143.29</v>
      </c>
      <c r="S1582">
        <v>828</v>
      </c>
      <c r="T1582">
        <v>2856.71</v>
      </c>
      <c r="U1582" t="s">
        <v>26</v>
      </c>
      <c r="V1582">
        <v>32000</v>
      </c>
      <c r="W1582" t="s">
        <v>38</v>
      </c>
      <c r="X1582" t="str">
        <f t="shared" si="49"/>
        <v>Kolkata</v>
      </c>
    </row>
    <row r="1583" spans="1:24" x14ac:dyDescent="0.4">
      <c r="A1583">
        <v>101582</v>
      </c>
      <c r="B1583" s="5">
        <v>45777.503472222219</v>
      </c>
      <c r="C1583" s="3" t="str">
        <f>TEXT(Sales_Data[[#This Row],[OrderDate]],"mmmm")</f>
        <v>April</v>
      </c>
      <c r="D1583" s="3" t="str">
        <f t="shared" si="48"/>
        <v>2025</v>
      </c>
      <c r="E1583" t="s">
        <v>45</v>
      </c>
      <c r="F1583" t="s">
        <v>14</v>
      </c>
      <c r="G1583" t="s">
        <v>31</v>
      </c>
      <c r="H1583" t="s">
        <v>20</v>
      </c>
      <c r="I1583" t="s">
        <v>100</v>
      </c>
      <c r="J1583">
        <v>24</v>
      </c>
      <c r="K1583">
        <v>6500</v>
      </c>
      <c r="L1583" s="7">
        <f>Sales_Data[[#This Row],[OrderQuantity]] *Sales_Data[[#This Row],[UnitPrice]]</f>
        <v>156000</v>
      </c>
      <c r="M1583" s="7">
        <f>Sales_Data[[#This Row],[UnitPrice]]-Sales_Data[[#This Row],[UnitCost]]</f>
        <v>2300</v>
      </c>
      <c r="N1583" s="7">
        <f>Sales_Data[[#This Row],[Gross Revenue]]-Sales_Data[[#This Row],[Discount Amount ]]</f>
        <v>153700</v>
      </c>
      <c r="O1583" s="7">
        <f>Sales_Data[[#This Row],[OrderQuantity]] *Sales_Data[[#This Row],[UnitCost]]</f>
        <v>100800</v>
      </c>
      <c r="P1583" s="7">
        <f>Sales_Data[[#This Row],[ItemCost]] +Sales_Data[[#This Row],[ShippingCost]]</f>
        <v>101510.09</v>
      </c>
      <c r="Q1583" s="7">
        <f>Sales_Data[[#This Row],[Gross Revenue]]-Sales_Data[[#This Row],[TotalFinancialCost]]</f>
        <v>54489.91</v>
      </c>
      <c r="R1583" s="7">
        <f>Sales_Data[[#This Row],[Actul Bill Amount]]-Sales_Data[[#This Row],[ShippingCost]]</f>
        <v>152989.91</v>
      </c>
      <c r="S1583">
        <v>499</v>
      </c>
      <c r="T1583">
        <v>710.09</v>
      </c>
      <c r="U1583" t="s">
        <v>21</v>
      </c>
      <c r="V1583">
        <v>4200</v>
      </c>
      <c r="W1583" t="s">
        <v>22</v>
      </c>
      <c r="X1583" t="str">
        <f t="shared" si="49"/>
        <v>Nagpur</v>
      </c>
    </row>
    <row r="1584" spans="1:24" x14ac:dyDescent="0.4">
      <c r="A1584">
        <v>101583</v>
      </c>
      <c r="B1584" s="5">
        <v>45746.3</v>
      </c>
      <c r="C1584" s="3" t="str">
        <f>TEXT(Sales_Data[[#This Row],[OrderDate]],"mmmm")</f>
        <v>March</v>
      </c>
      <c r="D1584" s="3" t="str">
        <f t="shared" si="48"/>
        <v>2025</v>
      </c>
      <c r="E1584" t="s">
        <v>13</v>
      </c>
      <c r="F1584" t="s">
        <v>40</v>
      </c>
      <c r="G1584" t="s">
        <v>29</v>
      </c>
      <c r="H1584" t="s">
        <v>32</v>
      </c>
      <c r="I1584" t="s">
        <v>100</v>
      </c>
      <c r="J1584">
        <v>52</v>
      </c>
      <c r="K1584">
        <v>5500</v>
      </c>
      <c r="L1584" s="7">
        <f>Sales_Data[[#This Row],[OrderQuantity]] *Sales_Data[[#This Row],[UnitPrice]]</f>
        <v>286000</v>
      </c>
      <c r="M1584" s="7">
        <f>Sales_Data[[#This Row],[UnitPrice]]-Sales_Data[[#This Row],[UnitCost]]</f>
        <v>2000</v>
      </c>
      <c r="N1584" s="7">
        <f>Sales_Data[[#This Row],[Gross Revenue]]-Sales_Data[[#This Row],[Discount Amount ]]</f>
        <v>284000</v>
      </c>
      <c r="O1584" s="7">
        <f>Sales_Data[[#This Row],[OrderQuantity]] *Sales_Data[[#This Row],[UnitCost]]</f>
        <v>182000</v>
      </c>
      <c r="P1584" s="7">
        <f>Sales_Data[[#This Row],[ItemCost]] +Sales_Data[[#This Row],[ShippingCost]]</f>
        <v>182914.68</v>
      </c>
      <c r="Q1584" s="7">
        <f>Sales_Data[[#This Row],[Gross Revenue]]-Sales_Data[[#This Row],[TotalFinancialCost]]</f>
        <v>103085.32</v>
      </c>
      <c r="R1584" s="7">
        <f>Sales_Data[[#This Row],[Actul Bill Amount]]-Sales_Data[[#This Row],[ShippingCost]]</f>
        <v>283085.32</v>
      </c>
      <c r="S1584">
        <v>342</v>
      </c>
      <c r="T1584">
        <v>914.68</v>
      </c>
      <c r="U1584" t="s">
        <v>41</v>
      </c>
      <c r="V1584">
        <v>3500</v>
      </c>
      <c r="W1584" t="s">
        <v>33</v>
      </c>
      <c r="X1584" t="str">
        <f t="shared" si="49"/>
        <v>Delhi</v>
      </c>
    </row>
    <row r="1585" spans="1:24" x14ac:dyDescent="0.4">
      <c r="A1585">
        <v>101584</v>
      </c>
      <c r="B1585" s="5">
        <v>45986.154861111114</v>
      </c>
      <c r="C1585" s="3" t="str">
        <f>TEXT(Sales_Data[[#This Row],[OrderDate]],"mmmm")</f>
        <v>November</v>
      </c>
      <c r="D1585" s="3" t="str">
        <f t="shared" si="48"/>
        <v>2025</v>
      </c>
      <c r="E1585" t="s">
        <v>19</v>
      </c>
      <c r="F1585" t="s">
        <v>40</v>
      </c>
      <c r="G1585" t="s">
        <v>31</v>
      </c>
      <c r="H1585" t="s">
        <v>16</v>
      </c>
      <c r="I1585" t="s">
        <v>100</v>
      </c>
      <c r="J1585">
        <v>20</v>
      </c>
      <c r="K1585">
        <v>5500</v>
      </c>
      <c r="L1585" s="7">
        <f>Sales_Data[[#This Row],[OrderQuantity]] *Sales_Data[[#This Row],[UnitPrice]]</f>
        <v>110000</v>
      </c>
      <c r="M1585" s="7">
        <f>Sales_Data[[#This Row],[UnitPrice]]-Sales_Data[[#This Row],[UnitCost]]</f>
        <v>2000</v>
      </c>
      <c r="N1585" s="7">
        <f>Sales_Data[[#This Row],[Gross Revenue]]-Sales_Data[[#This Row],[Discount Amount ]]</f>
        <v>108000</v>
      </c>
      <c r="O1585" s="7">
        <f>Sales_Data[[#This Row],[OrderQuantity]] *Sales_Data[[#This Row],[UnitCost]]</f>
        <v>70000</v>
      </c>
      <c r="P1585" s="7">
        <f>Sales_Data[[#This Row],[ItemCost]] +Sales_Data[[#This Row],[ShippingCost]]</f>
        <v>70351.08</v>
      </c>
      <c r="Q1585" s="7">
        <f>Sales_Data[[#This Row],[Gross Revenue]]-Sales_Data[[#This Row],[TotalFinancialCost]]</f>
        <v>39648.92</v>
      </c>
      <c r="R1585" s="7">
        <f>Sales_Data[[#This Row],[Actul Bill Amount]]-Sales_Data[[#This Row],[ShippingCost]]</f>
        <v>107648.92</v>
      </c>
      <c r="S1585">
        <v>1194</v>
      </c>
      <c r="T1585">
        <v>351.08</v>
      </c>
      <c r="U1585" t="s">
        <v>41</v>
      </c>
      <c r="V1585">
        <v>3500</v>
      </c>
      <c r="W1585" t="s">
        <v>18</v>
      </c>
      <c r="X1585" t="str">
        <f t="shared" si="49"/>
        <v>Bengaluru</v>
      </c>
    </row>
    <row r="1586" spans="1:24" x14ac:dyDescent="0.4">
      <c r="A1586">
        <v>101585</v>
      </c>
      <c r="B1586" s="5">
        <v>45725.332638888889</v>
      </c>
      <c r="C1586" s="3" t="str">
        <f>TEXT(Sales_Data[[#This Row],[OrderDate]],"mmmm")</f>
        <v>March</v>
      </c>
      <c r="D1586" s="3" t="str">
        <f t="shared" si="48"/>
        <v>2025</v>
      </c>
      <c r="E1586" t="s">
        <v>13</v>
      </c>
      <c r="F1586" t="s">
        <v>40</v>
      </c>
      <c r="G1586" t="s">
        <v>15</v>
      </c>
      <c r="H1586" t="s">
        <v>32</v>
      </c>
      <c r="I1586" t="s">
        <v>100</v>
      </c>
      <c r="J1586">
        <v>12</v>
      </c>
      <c r="K1586">
        <v>5500</v>
      </c>
      <c r="L1586" s="7">
        <f>Sales_Data[[#This Row],[OrderQuantity]] *Sales_Data[[#This Row],[UnitPrice]]</f>
        <v>66000</v>
      </c>
      <c r="M1586" s="7">
        <f>Sales_Data[[#This Row],[UnitPrice]]-Sales_Data[[#This Row],[UnitCost]]</f>
        <v>2000</v>
      </c>
      <c r="N1586" s="7">
        <f>Sales_Data[[#This Row],[Gross Revenue]]-Sales_Data[[#This Row],[Discount Amount ]]</f>
        <v>64000</v>
      </c>
      <c r="O1586" s="7">
        <f>Sales_Data[[#This Row],[OrderQuantity]] *Sales_Data[[#This Row],[UnitCost]]</f>
        <v>42000</v>
      </c>
      <c r="P1586" s="7">
        <f>Sales_Data[[#This Row],[ItemCost]] +Sales_Data[[#This Row],[ShippingCost]]</f>
        <v>43109.18</v>
      </c>
      <c r="Q1586" s="7">
        <f>Sales_Data[[#This Row],[Gross Revenue]]-Sales_Data[[#This Row],[TotalFinancialCost]]</f>
        <v>22890.82</v>
      </c>
      <c r="R1586" s="7">
        <f>Sales_Data[[#This Row],[Actul Bill Amount]]-Sales_Data[[#This Row],[ShippingCost]]</f>
        <v>62890.82</v>
      </c>
      <c r="S1586">
        <v>679</v>
      </c>
      <c r="T1586">
        <v>1109.18</v>
      </c>
      <c r="U1586" t="s">
        <v>41</v>
      </c>
      <c r="V1586">
        <v>3500</v>
      </c>
      <c r="W1586" t="s">
        <v>33</v>
      </c>
      <c r="X1586" t="str">
        <f t="shared" si="49"/>
        <v>Delhi</v>
      </c>
    </row>
    <row r="1587" spans="1:24" x14ac:dyDescent="0.4">
      <c r="A1587">
        <v>101586</v>
      </c>
      <c r="B1587" s="5">
        <v>46014.32708333333</v>
      </c>
      <c r="C1587" s="3" t="str">
        <f>TEXT(Sales_Data[[#This Row],[OrderDate]],"mmmm")</f>
        <v>December</v>
      </c>
      <c r="D1587" s="3" t="str">
        <f t="shared" si="48"/>
        <v>2025</v>
      </c>
      <c r="E1587" t="s">
        <v>39</v>
      </c>
      <c r="F1587" t="s">
        <v>40</v>
      </c>
      <c r="G1587" t="s">
        <v>15</v>
      </c>
      <c r="H1587" t="s">
        <v>37</v>
      </c>
      <c r="I1587" t="s">
        <v>100</v>
      </c>
      <c r="J1587">
        <v>51</v>
      </c>
      <c r="K1587">
        <v>5500</v>
      </c>
      <c r="L1587" s="7">
        <f>Sales_Data[[#This Row],[OrderQuantity]] *Sales_Data[[#This Row],[UnitPrice]]</f>
        <v>280500</v>
      </c>
      <c r="M1587" s="7">
        <f>Sales_Data[[#This Row],[UnitPrice]]-Sales_Data[[#This Row],[UnitCost]]</f>
        <v>2000</v>
      </c>
      <c r="N1587" s="7">
        <f>Sales_Data[[#This Row],[Gross Revenue]]-Sales_Data[[#This Row],[Discount Amount ]]</f>
        <v>278500</v>
      </c>
      <c r="O1587" s="7">
        <f>Sales_Data[[#This Row],[OrderQuantity]] *Sales_Data[[#This Row],[UnitCost]]</f>
        <v>178500</v>
      </c>
      <c r="P1587" s="7">
        <f>Sales_Data[[#This Row],[ItemCost]] +Sales_Data[[#This Row],[ShippingCost]]</f>
        <v>179073.13</v>
      </c>
      <c r="Q1587" s="7">
        <f>Sales_Data[[#This Row],[Gross Revenue]]-Sales_Data[[#This Row],[TotalFinancialCost]]</f>
        <v>101426.87</v>
      </c>
      <c r="R1587" s="7">
        <f>Sales_Data[[#This Row],[Actul Bill Amount]]-Sales_Data[[#This Row],[ShippingCost]]</f>
        <v>277926.87</v>
      </c>
      <c r="S1587">
        <v>1079</v>
      </c>
      <c r="T1587">
        <v>573.13</v>
      </c>
      <c r="U1587" t="s">
        <v>41</v>
      </c>
      <c r="V1587">
        <v>3500</v>
      </c>
      <c r="W1587" t="s">
        <v>38</v>
      </c>
      <c r="X1587" t="str">
        <f t="shared" si="49"/>
        <v>Kolkata</v>
      </c>
    </row>
    <row r="1588" spans="1:24" x14ac:dyDescent="0.4">
      <c r="A1588">
        <v>101587</v>
      </c>
      <c r="B1588" s="5">
        <v>45755.442361111112</v>
      </c>
      <c r="C1588" s="3" t="str">
        <f>TEXT(Sales_Data[[#This Row],[OrderDate]],"mmmm")</f>
        <v>April</v>
      </c>
      <c r="D1588" s="3" t="str">
        <f t="shared" si="48"/>
        <v>2025</v>
      </c>
      <c r="E1588" t="s">
        <v>42</v>
      </c>
      <c r="F1588" t="s">
        <v>46</v>
      </c>
      <c r="G1588" t="s">
        <v>15</v>
      </c>
      <c r="H1588" t="s">
        <v>25</v>
      </c>
      <c r="I1588" t="s">
        <v>100</v>
      </c>
      <c r="J1588">
        <v>82</v>
      </c>
      <c r="K1588">
        <v>15000</v>
      </c>
      <c r="L1588" s="7">
        <f>Sales_Data[[#This Row],[OrderQuantity]] *Sales_Data[[#This Row],[UnitPrice]]</f>
        <v>1230000</v>
      </c>
      <c r="M1588" s="7">
        <f>Sales_Data[[#This Row],[UnitPrice]]-Sales_Data[[#This Row],[UnitCost]]</f>
        <v>5500</v>
      </c>
      <c r="N1588" s="7">
        <f>Sales_Data[[#This Row],[Gross Revenue]]-Sales_Data[[#This Row],[Discount Amount ]]</f>
        <v>1224500</v>
      </c>
      <c r="O1588" s="7">
        <f>Sales_Data[[#This Row],[OrderQuantity]] *Sales_Data[[#This Row],[UnitCost]]</f>
        <v>779000</v>
      </c>
      <c r="P1588" s="7">
        <f>Sales_Data[[#This Row],[ItemCost]] +Sales_Data[[#This Row],[ShippingCost]]</f>
        <v>779261.88</v>
      </c>
      <c r="Q1588" s="7">
        <f>Sales_Data[[#This Row],[Gross Revenue]]-Sales_Data[[#This Row],[TotalFinancialCost]]</f>
        <v>450738.12</v>
      </c>
      <c r="R1588" s="7">
        <f>Sales_Data[[#This Row],[Actul Bill Amount]]-Sales_Data[[#This Row],[ShippingCost]]</f>
        <v>1224238.1200000001</v>
      </c>
      <c r="S1588">
        <v>684</v>
      </c>
      <c r="T1588">
        <v>261.88</v>
      </c>
      <c r="U1588" t="s">
        <v>53</v>
      </c>
      <c r="V1588">
        <v>9500</v>
      </c>
      <c r="W1588" t="s">
        <v>27</v>
      </c>
      <c r="X1588" t="str">
        <f t="shared" si="49"/>
        <v>Mumbai</v>
      </c>
    </row>
    <row r="1589" spans="1:24" x14ac:dyDescent="0.4">
      <c r="A1589">
        <v>101588</v>
      </c>
      <c r="B1589" s="5">
        <v>45924.025000000001</v>
      </c>
      <c r="C1589" s="3" t="str">
        <f>TEXT(Sales_Data[[#This Row],[OrderDate]],"mmmm")</f>
        <v>September</v>
      </c>
      <c r="D1589" s="3" t="str">
        <f t="shared" si="48"/>
        <v>2025</v>
      </c>
      <c r="E1589" t="s">
        <v>48</v>
      </c>
      <c r="F1589" t="s">
        <v>24</v>
      </c>
      <c r="G1589" t="s">
        <v>29</v>
      </c>
      <c r="H1589" t="s">
        <v>37</v>
      </c>
      <c r="I1589" t="s">
        <v>100</v>
      </c>
      <c r="J1589">
        <v>69</v>
      </c>
      <c r="K1589">
        <v>3500</v>
      </c>
      <c r="L1589" s="7">
        <f>Sales_Data[[#This Row],[OrderQuantity]] *Sales_Data[[#This Row],[UnitPrice]]</f>
        <v>241500</v>
      </c>
      <c r="M1589" s="7">
        <f>Sales_Data[[#This Row],[UnitPrice]]-Sales_Data[[#This Row],[UnitCost]]</f>
        <v>1300</v>
      </c>
      <c r="N1589" s="7">
        <f>Sales_Data[[#This Row],[Gross Revenue]]-Sales_Data[[#This Row],[Discount Amount ]]</f>
        <v>240200</v>
      </c>
      <c r="O1589" s="7">
        <f>Sales_Data[[#This Row],[OrderQuantity]] *Sales_Data[[#This Row],[UnitCost]]</f>
        <v>151800</v>
      </c>
      <c r="P1589" s="7">
        <f>Sales_Data[[#This Row],[ItemCost]] +Sales_Data[[#This Row],[ShippingCost]]</f>
        <v>152333.74</v>
      </c>
      <c r="Q1589" s="7">
        <f>Sales_Data[[#This Row],[Gross Revenue]]-Sales_Data[[#This Row],[TotalFinancialCost]]</f>
        <v>89166.260000000009</v>
      </c>
      <c r="R1589" s="7">
        <f>Sales_Data[[#This Row],[Actul Bill Amount]]-Sales_Data[[#This Row],[ShippingCost]]</f>
        <v>239666.26</v>
      </c>
      <c r="S1589">
        <v>876</v>
      </c>
      <c r="T1589">
        <v>533.74</v>
      </c>
      <c r="U1589" t="s">
        <v>59</v>
      </c>
      <c r="V1589">
        <v>2200</v>
      </c>
      <c r="W1589" t="s">
        <v>38</v>
      </c>
      <c r="X1589" t="str">
        <f t="shared" si="49"/>
        <v>Kolkata</v>
      </c>
    </row>
    <row r="1590" spans="1:24" x14ac:dyDescent="0.4">
      <c r="A1590">
        <v>101589</v>
      </c>
      <c r="B1590" s="5">
        <v>45762.432638888888</v>
      </c>
      <c r="C1590" s="3" t="str">
        <f>TEXT(Sales_Data[[#This Row],[OrderDate]],"mmmm")</f>
        <v>April</v>
      </c>
      <c r="D1590" s="3" t="str">
        <f t="shared" si="48"/>
        <v>2025</v>
      </c>
      <c r="E1590" t="s">
        <v>34</v>
      </c>
      <c r="F1590" t="s">
        <v>24</v>
      </c>
      <c r="G1590" t="s">
        <v>15</v>
      </c>
      <c r="H1590" t="s">
        <v>25</v>
      </c>
      <c r="I1590" t="s">
        <v>100</v>
      </c>
      <c r="J1590">
        <v>59</v>
      </c>
      <c r="K1590">
        <v>3500</v>
      </c>
      <c r="L1590" s="7">
        <f>Sales_Data[[#This Row],[OrderQuantity]] *Sales_Data[[#This Row],[UnitPrice]]</f>
        <v>206500</v>
      </c>
      <c r="M1590" s="7">
        <f>Sales_Data[[#This Row],[UnitPrice]]-Sales_Data[[#This Row],[UnitCost]]</f>
        <v>1300</v>
      </c>
      <c r="N1590" s="7">
        <f>Sales_Data[[#This Row],[Gross Revenue]]-Sales_Data[[#This Row],[Discount Amount ]]</f>
        <v>205200</v>
      </c>
      <c r="O1590" s="7">
        <f>Sales_Data[[#This Row],[OrderQuantity]] *Sales_Data[[#This Row],[UnitCost]]</f>
        <v>129800</v>
      </c>
      <c r="P1590" s="7">
        <f>Sales_Data[[#This Row],[ItemCost]] +Sales_Data[[#This Row],[ShippingCost]]</f>
        <v>130729.3</v>
      </c>
      <c r="Q1590" s="7">
        <f>Sales_Data[[#This Row],[Gross Revenue]]-Sales_Data[[#This Row],[TotalFinancialCost]]</f>
        <v>75770.7</v>
      </c>
      <c r="R1590" s="7">
        <f>Sales_Data[[#This Row],[Actul Bill Amount]]-Sales_Data[[#This Row],[ShippingCost]]</f>
        <v>204270.7</v>
      </c>
      <c r="S1590">
        <v>462</v>
      </c>
      <c r="T1590">
        <v>929.3</v>
      </c>
      <c r="U1590" t="s">
        <v>59</v>
      </c>
      <c r="V1590">
        <v>2200</v>
      </c>
      <c r="W1590" t="s">
        <v>27</v>
      </c>
      <c r="X1590" t="str">
        <f t="shared" si="49"/>
        <v>Mumbai</v>
      </c>
    </row>
    <row r="1591" spans="1:24" x14ac:dyDescent="0.4">
      <c r="A1591">
        <v>101590</v>
      </c>
      <c r="B1591" s="5">
        <v>45980.181944444441</v>
      </c>
      <c r="C1591" s="3" t="str">
        <f>TEXT(Sales_Data[[#This Row],[OrderDate]],"mmmm")</f>
        <v>November</v>
      </c>
      <c r="D1591" s="3" t="str">
        <f t="shared" si="48"/>
        <v>2025</v>
      </c>
      <c r="E1591" t="s">
        <v>34</v>
      </c>
      <c r="F1591" t="s">
        <v>46</v>
      </c>
      <c r="G1591" t="s">
        <v>31</v>
      </c>
      <c r="H1591" t="s">
        <v>16</v>
      </c>
      <c r="I1591" t="s">
        <v>100</v>
      </c>
      <c r="J1591">
        <v>82</v>
      </c>
      <c r="K1591">
        <v>4500</v>
      </c>
      <c r="L1591" s="7">
        <f>Sales_Data[[#This Row],[OrderQuantity]] *Sales_Data[[#This Row],[UnitPrice]]</f>
        <v>369000</v>
      </c>
      <c r="M1591" s="7">
        <f>Sales_Data[[#This Row],[UnitPrice]]-Sales_Data[[#This Row],[UnitCost]]</f>
        <v>1700</v>
      </c>
      <c r="N1591" s="7">
        <f>Sales_Data[[#This Row],[Gross Revenue]]-Sales_Data[[#This Row],[Discount Amount ]]</f>
        <v>367300</v>
      </c>
      <c r="O1591" s="7">
        <f>Sales_Data[[#This Row],[OrderQuantity]] *Sales_Data[[#This Row],[UnitCost]]</f>
        <v>229600</v>
      </c>
      <c r="P1591" s="7">
        <f>Sales_Data[[#This Row],[ItemCost]] +Sales_Data[[#This Row],[ShippingCost]]</f>
        <v>230144.22</v>
      </c>
      <c r="Q1591" s="7">
        <f>Sales_Data[[#This Row],[Gross Revenue]]-Sales_Data[[#This Row],[TotalFinancialCost]]</f>
        <v>138855.78</v>
      </c>
      <c r="R1591" s="7">
        <f>Sales_Data[[#This Row],[Actul Bill Amount]]-Sales_Data[[#This Row],[ShippingCost]]</f>
        <v>366755.78</v>
      </c>
      <c r="S1591">
        <v>453</v>
      </c>
      <c r="T1591">
        <v>544.22</v>
      </c>
      <c r="U1591" t="s">
        <v>47</v>
      </c>
      <c r="V1591">
        <v>2800</v>
      </c>
      <c r="W1591" t="s">
        <v>18</v>
      </c>
      <c r="X1591" t="str">
        <f t="shared" si="49"/>
        <v>Bengaluru</v>
      </c>
    </row>
    <row r="1592" spans="1:24" x14ac:dyDescent="0.4">
      <c r="A1592">
        <v>101591</v>
      </c>
      <c r="B1592" s="5">
        <v>45780.957638888889</v>
      </c>
      <c r="C1592" s="3" t="str">
        <f>TEXT(Sales_Data[[#This Row],[OrderDate]],"mmmm")</f>
        <v>May</v>
      </c>
      <c r="D1592" s="3" t="str">
        <f t="shared" si="48"/>
        <v>2025</v>
      </c>
      <c r="E1592" t="s">
        <v>42</v>
      </c>
      <c r="F1592" t="s">
        <v>14</v>
      </c>
      <c r="G1592" t="s">
        <v>15</v>
      </c>
      <c r="H1592" t="s">
        <v>37</v>
      </c>
      <c r="I1592" t="s">
        <v>100</v>
      </c>
      <c r="J1592">
        <v>54</v>
      </c>
      <c r="K1592">
        <v>3200</v>
      </c>
      <c r="L1592" s="7">
        <f>Sales_Data[[#This Row],[OrderQuantity]] *Sales_Data[[#This Row],[UnitPrice]]</f>
        <v>172800</v>
      </c>
      <c r="M1592" s="7">
        <f>Sales_Data[[#This Row],[UnitPrice]]-Sales_Data[[#This Row],[UnitCost]]</f>
        <v>1200</v>
      </c>
      <c r="N1592" s="7">
        <f>Sales_Data[[#This Row],[Gross Revenue]]-Sales_Data[[#This Row],[Discount Amount ]]</f>
        <v>171600</v>
      </c>
      <c r="O1592" s="7">
        <f>Sales_Data[[#This Row],[OrderQuantity]] *Sales_Data[[#This Row],[UnitCost]]</f>
        <v>108000</v>
      </c>
      <c r="P1592" s="7">
        <f>Sales_Data[[#This Row],[ItemCost]] +Sales_Data[[#This Row],[ShippingCost]]</f>
        <v>110670.9</v>
      </c>
      <c r="Q1592" s="7">
        <f>Sales_Data[[#This Row],[Gross Revenue]]-Sales_Data[[#This Row],[TotalFinancialCost]]</f>
        <v>62129.100000000006</v>
      </c>
      <c r="R1592" s="7">
        <f>Sales_Data[[#This Row],[Actul Bill Amount]]-Sales_Data[[#This Row],[ShippingCost]]</f>
        <v>168929.1</v>
      </c>
      <c r="S1592">
        <v>1179</v>
      </c>
      <c r="T1592">
        <v>2670.9</v>
      </c>
      <c r="U1592" t="s">
        <v>17</v>
      </c>
      <c r="V1592">
        <v>2000</v>
      </c>
      <c r="W1592" t="s">
        <v>38</v>
      </c>
      <c r="X1592" t="str">
        <f t="shared" si="49"/>
        <v>Kolkata</v>
      </c>
    </row>
    <row r="1593" spans="1:24" x14ac:dyDescent="0.4">
      <c r="A1593">
        <v>101592</v>
      </c>
      <c r="B1593" s="5">
        <v>45686.618750000001</v>
      </c>
      <c r="C1593" s="3" t="str">
        <f>TEXT(Sales_Data[[#This Row],[OrderDate]],"mmmm")</f>
        <v>January</v>
      </c>
      <c r="D1593" s="3" t="str">
        <f t="shared" si="48"/>
        <v>2025</v>
      </c>
      <c r="E1593" t="s">
        <v>23</v>
      </c>
      <c r="F1593" t="s">
        <v>28</v>
      </c>
      <c r="G1593" t="s">
        <v>29</v>
      </c>
      <c r="H1593" t="s">
        <v>25</v>
      </c>
      <c r="I1593" t="s">
        <v>100</v>
      </c>
      <c r="J1593">
        <v>13</v>
      </c>
      <c r="K1593">
        <v>2500</v>
      </c>
      <c r="L1593" s="7">
        <f>Sales_Data[[#This Row],[OrderQuantity]] *Sales_Data[[#This Row],[UnitPrice]]</f>
        <v>32500</v>
      </c>
      <c r="M1593" s="7">
        <f>Sales_Data[[#This Row],[UnitPrice]]-Sales_Data[[#This Row],[UnitCost]]</f>
        <v>1000</v>
      </c>
      <c r="N1593" s="7">
        <f>Sales_Data[[#This Row],[Gross Revenue]]-Sales_Data[[#This Row],[Discount Amount ]]</f>
        <v>31500</v>
      </c>
      <c r="O1593" s="7">
        <f>Sales_Data[[#This Row],[OrderQuantity]] *Sales_Data[[#This Row],[UnitCost]]</f>
        <v>19500</v>
      </c>
      <c r="P1593" s="7">
        <f>Sales_Data[[#This Row],[ItemCost]] +Sales_Data[[#This Row],[ShippingCost]]</f>
        <v>19697.28</v>
      </c>
      <c r="Q1593" s="7">
        <f>Sales_Data[[#This Row],[Gross Revenue]]-Sales_Data[[#This Row],[TotalFinancialCost]]</f>
        <v>12802.720000000001</v>
      </c>
      <c r="R1593" s="7">
        <f>Sales_Data[[#This Row],[Actul Bill Amount]]-Sales_Data[[#This Row],[ShippingCost]]</f>
        <v>31302.720000000001</v>
      </c>
      <c r="S1593">
        <v>928</v>
      </c>
      <c r="T1593">
        <v>197.28</v>
      </c>
      <c r="U1593" t="s">
        <v>54</v>
      </c>
      <c r="V1593">
        <v>1500</v>
      </c>
      <c r="W1593" t="s">
        <v>27</v>
      </c>
      <c r="X1593" t="str">
        <f t="shared" si="49"/>
        <v>Mumbai</v>
      </c>
    </row>
    <row r="1594" spans="1:24" x14ac:dyDescent="0.4">
      <c r="A1594">
        <v>101593</v>
      </c>
      <c r="B1594" s="5">
        <v>45794.987500000003</v>
      </c>
      <c r="C1594" s="3" t="str">
        <f>TEXT(Sales_Data[[#This Row],[OrderDate]],"mmmm")</f>
        <v>May</v>
      </c>
      <c r="D1594" s="3" t="str">
        <f t="shared" si="48"/>
        <v>2025</v>
      </c>
      <c r="E1594" t="s">
        <v>39</v>
      </c>
      <c r="F1594" t="s">
        <v>46</v>
      </c>
      <c r="G1594" t="s">
        <v>29</v>
      </c>
      <c r="H1594" t="s">
        <v>32</v>
      </c>
      <c r="I1594" t="s">
        <v>100</v>
      </c>
      <c r="J1594">
        <v>58</v>
      </c>
      <c r="K1594">
        <v>15000</v>
      </c>
      <c r="L1594" s="7">
        <f>Sales_Data[[#This Row],[OrderQuantity]] *Sales_Data[[#This Row],[UnitPrice]]</f>
        <v>870000</v>
      </c>
      <c r="M1594" s="7">
        <f>Sales_Data[[#This Row],[UnitPrice]]-Sales_Data[[#This Row],[UnitCost]]</f>
        <v>5500</v>
      </c>
      <c r="N1594" s="7">
        <f>Sales_Data[[#This Row],[Gross Revenue]]-Sales_Data[[#This Row],[Discount Amount ]]</f>
        <v>864500</v>
      </c>
      <c r="O1594" s="7">
        <f>Sales_Data[[#This Row],[OrderQuantity]] *Sales_Data[[#This Row],[UnitCost]]</f>
        <v>551000</v>
      </c>
      <c r="P1594" s="7">
        <f>Sales_Data[[#This Row],[ItemCost]] +Sales_Data[[#This Row],[ShippingCost]]</f>
        <v>552093.84</v>
      </c>
      <c r="Q1594" s="7">
        <f>Sales_Data[[#This Row],[Gross Revenue]]-Sales_Data[[#This Row],[TotalFinancialCost]]</f>
        <v>317906.16000000003</v>
      </c>
      <c r="R1594" s="7">
        <f>Sales_Data[[#This Row],[Actul Bill Amount]]-Sales_Data[[#This Row],[ShippingCost]]</f>
        <v>863406.16</v>
      </c>
      <c r="S1594">
        <v>700</v>
      </c>
      <c r="T1594">
        <v>1093.8399999999999</v>
      </c>
      <c r="U1594" t="s">
        <v>53</v>
      </c>
      <c r="V1594">
        <v>9500</v>
      </c>
      <c r="W1594" t="s">
        <v>33</v>
      </c>
      <c r="X1594" t="str">
        <f t="shared" si="49"/>
        <v>Delhi</v>
      </c>
    </row>
    <row r="1595" spans="1:24" x14ac:dyDescent="0.4">
      <c r="A1595">
        <v>101594</v>
      </c>
      <c r="B1595" s="5">
        <v>45852.374305555553</v>
      </c>
      <c r="C1595" s="3" t="str">
        <f>TEXT(Sales_Data[[#This Row],[OrderDate]],"mmmm")</f>
        <v>July</v>
      </c>
      <c r="D1595" s="3" t="str">
        <f t="shared" si="48"/>
        <v>2025</v>
      </c>
      <c r="E1595" t="s">
        <v>34</v>
      </c>
      <c r="F1595" t="s">
        <v>35</v>
      </c>
      <c r="G1595" t="s">
        <v>31</v>
      </c>
      <c r="H1595" t="s">
        <v>16</v>
      </c>
      <c r="I1595" t="s">
        <v>100</v>
      </c>
      <c r="J1595">
        <v>38</v>
      </c>
      <c r="K1595">
        <v>8500</v>
      </c>
      <c r="L1595" s="7">
        <f>Sales_Data[[#This Row],[OrderQuantity]] *Sales_Data[[#This Row],[UnitPrice]]</f>
        <v>323000</v>
      </c>
      <c r="M1595" s="7">
        <f>Sales_Data[[#This Row],[UnitPrice]]-Sales_Data[[#This Row],[UnitCost]]</f>
        <v>3000</v>
      </c>
      <c r="N1595" s="7">
        <f>Sales_Data[[#This Row],[Gross Revenue]]-Sales_Data[[#This Row],[Discount Amount ]]</f>
        <v>320000</v>
      </c>
      <c r="O1595" s="7">
        <f>Sales_Data[[#This Row],[OrderQuantity]] *Sales_Data[[#This Row],[UnitCost]]</f>
        <v>209000</v>
      </c>
      <c r="P1595" s="7">
        <f>Sales_Data[[#This Row],[ItemCost]] +Sales_Data[[#This Row],[ShippingCost]]</f>
        <v>209686.86</v>
      </c>
      <c r="Q1595" s="7">
        <f>Sales_Data[[#This Row],[Gross Revenue]]-Sales_Data[[#This Row],[TotalFinancialCost]]</f>
        <v>113313.14000000001</v>
      </c>
      <c r="R1595" s="7">
        <f>Sales_Data[[#This Row],[Actul Bill Amount]]-Sales_Data[[#This Row],[ShippingCost]]</f>
        <v>319313.14</v>
      </c>
      <c r="S1595">
        <v>397</v>
      </c>
      <c r="T1595">
        <v>686.86</v>
      </c>
      <c r="U1595" t="s">
        <v>49</v>
      </c>
      <c r="V1595">
        <v>5500</v>
      </c>
      <c r="W1595" t="s">
        <v>18</v>
      </c>
      <c r="X1595" t="str">
        <f t="shared" si="49"/>
        <v>Bengaluru</v>
      </c>
    </row>
    <row r="1596" spans="1:24" x14ac:dyDescent="0.4">
      <c r="A1596">
        <v>101595</v>
      </c>
      <c r="B1596" s="5">
        <v>45883.438888888886</v>
      </c>
      <c r="C1596" s="3" t="str">
        <f>TEXT(Sales_Data[[#This Row],[OrderDate]],"mmmm")</f>
        <v>August</v>
      </c>
      <c r="D1596" s="3" t="str">
        <f t="shared" si="48"/>
        <v>2025</v>
      </c>
      <c r="E1596" t="s">
        <v>50</v>
      </c>
      <c r="F1596" t="s">
        <v>14</v>
      </c>
      <c r="G1596" t="s">
        <v>15</v>
      </c>
      <c r="H1596" t="s">
        <v>32</v>
      </c>
      <c r="I1596" t="s">
        <v>100</v>
      </c>
      <c r="J1596">
        <v>6</v>
      </c>
      <c r="K1596">
        <v>3200</v>
      </c>
      <c r="L1596" s="7">
        <f>Sales_Data[[#This Row],[OrderQuantity]] *Sales_Data[[#This Row],[UnitPrice]]</f>
        <v>19200</v>
      </c>
      <c r="M1596" s="7">
        <f>Sales_Data[[#This Row],[UnitPrice]]-Sales_Data[[#This Row],[UnitCost]]</f>
        <v>1200</v>
      </c>
      <c r="N1596" s="7">
        <f>Sales_Data[[#This Row],[Gross Revenue]]-Sales_Data[[#This Row],[Discount Amount ]]</f>
        <v>18000</v>
      </c>
      <c r="O1596" s="7">
        <f>Sales_Data[[#This Row],[OrderQuantity]] *Sales_Data[[#This Row],[UnitCost]]</f>
        <v>12000</v>
      </c>
      <c r="P1596" s="7">
        <f>Sales_Data[[#This Row],[ItemCost]] +Sales_Data[[#This Row],[ShippingCost]]</f>
        <v>12733.21</v>
      </c>
      <c r="Q1596" s="7">
        <f>Sales_Data[[#This Row],[Gross Revenue]]-Sales_Data[[#This Row],[TotalFinancialCost]]</f>
        <v>6466.7900000000009</v>
      </c>
      <c r="R1596" s="7">
        <f>Sales_Data[[#This Row],[Actul Bill Amount]]-Sales_Data[[#This Row],[ShippingCost]]</f>
        <v>17266.79</v>
      </c>
      <c r="S1596">
        <v>889</v>
      </c>
      <c r="T1596">
        <v>733.21</v>
      </c>
      <c r="U1596" t="s">
        <v>17</v>
      </c>
      <c r="V1596">
        <v>2000</v>
      </c>
      <c r="W1596" t="s">
        <v>33</v>
      </c>
      <c r="X1596" t="str">
        <f t="shared" si="49"/>
        <v>Delhi</v>
      </c>
    </row>
    <row r="1597" spans="1:24" x14ac:dyDescent="0.4">
      <c r="A1597">
        <v>101596</v>
      </c>
      <c r="B1597" s="5">
        <v>45989.440972222219</v>
      </c>
      <c r="C1597" s="3" t="str">
        <f>TEXT(Sales_Data[[#This Row],[OrderDate]],"mmmm")</f>
        <v>November</v>
      </c>
      <c r="D1597" s="3" t="str">
        <f t="shared" si="48"/>
        <v>2025</v>
      </c>
      <c r="E1597" t="s">
        <v>13</v>
      </c>
      <c r="F1597" t="s">
        <v>43</v>
      </c>
      <c r="G1597" t="s">
        <v>15</v>
      </c>
      <c r="H1597" t="s">
        <v>32</v>
      </c>
      <c r="I1597" t="s">
        <v>100</v>
      </c>
      <c r="J1597">
        <v>78</v>
      </c>
      <c r="K1597">
        <v>2800</v>
      </c>
      <c r="L1597" s="7">
        <f>Sales_Data[[#This Row],[OrderQuantity]] *Sales_Data[[#This Row],[UnitPrice]]</f>
        <v>218400</v>
      </c>
      <c r="M1597" s="7">
        <f>Sales_Data[[#This Row],[UnitPrice]]-Sales_Data[[#This Row],[UnitCost]]</f>
        <v>1300</v>
      </c>
      <c r="N1597" s="7">
        <f>Sales_Data[[#This Row],[Gross Revenue]]-Sales_Data[[#This Row],[Discount Amount ]]</f>
        <v>217100</v>
      </c>
      <c r="O1597" s="7">
        <f>Sales_Data[[#This Row],[OrderQuantity]] *Sales_Data[[#This Row],[UnitCost]]</f>
        <v>117000</v>
      </c>
      <c r="P1597" s="7">
        <f>Sales_Data[[#This Row],[ItemCost]] +Sales_Data[[#This Row],[ShippingCost]]</f>
        <v>117433.98</v>
      </c>
      <c r="Q1597" s="7">
        <f>Sales_Data[[#This Row],[Gross Revenue]]-Sales_Data[[#This Row],[TotalFinancialCost]]</f>
        <v>100966.02</v>
      </c>
      <c r="R1597" s="7">
        <f>Sales_Data[[#This Row],[Actul Bill Amount]]-Sales_Data[[#This Row],[ShippingCost]]</f>
        <v>216666.02</v>
      </c>
      <c r="S1597">
        <v>1079</v>
      </c>
      <c r="T1597">
        <v>433.98</v>
      </c>
      <c r="U1597" t="s">
        <v>61</v>
      </c>
      <c r="V1597">
        <v>1500</v>
      </c>
      <c r="W1597" t="s">
        <v>33</v>
      </c>
      <c r="X1597" t="str">
        <f t="shared" si="49"/>
        <v>Delhi</v>
      </c>
    </row>
    <row r="1598" spans="1:24" x14ac:dyDescent="0.4">
      <c r="A1598">
        <v>101597</v>
      </c>
      <c r="B1598" s="5">
        <v>45827.622916666667</v>
      </c>
      <c r="C1598" s="3" t="str">
        <f>TEXT(Sales_Data[[#This Row],[OrderDate]],"mmmm")</f>
        <v>June</v>
      </c>
      <c r="D1598" s="3" t="str">
        <f t="shared" si="48"/>
        <v>2025</v>
      </c>
      <c r="E1598" t="s">
        <v>42</v>
      </c>
      <c r="F1598" t="s">
        <v>43</v>
      </c>
      <c r="G1598" t="s">
        <v>15</v>
      </c>
      <c r="H1598" t="s">
        <v>25</v>
      </c>
      <c r="I1598" t="s">
        <v>100</v>
      </c>
      <c r="J1598">
        <v>5</v>
      </c>
      <c r="K1598">
        <v>1800</v>
      </c>
      <c r="L1598" s="7">
        <f>Sales_Data[[#This Row],[OrderQuantity]] *Sales_Data[[#This Row],[UnitPrice]]</f>
        <v>9000</v>
      </c>
      <c r="M1598" s="7">
        <f>Sales_Data[[#This Row],[UnitPrice]]-Sales_Data[[#This Row],[UnitCost]]</f>
        <v>900</v>
      </c>
      <c r="N1598" s="7">
        <f>Sales_Data[[#This Row],[Gross Revenue]]-Sales_Data[[#This Row],[Discount Amount ]]</f>
        <v>8100</v>
      </c>
      <c r="O1598" s="7">
        <f>Sales_Data[[#This Row],[OrderQuantity]] *Sales_Data[[#This Row],[UnitCost]]</f>
        <v>4500</v>
      </c>
      <c r="P1598" s="7">
        <f>Sales_Data[[#This Row],[ItemCost]] +Sales_Data[[#This Row],[ShippingCost]]</f>
        <v>5424.46</v>
      </c>
      <c r="Q1598" s="7">
        <f>Sales_Data[[#This Row],[Gross Revenue]]-Sales_Data[[#This Row],[TotalFinancialCost]]</f>
        <v>3575.54</v>
      </c>
      <c r="R1598" s="7">
        <f>Sales_Data[[#This Row],[Actul Bill Amount]]-Sales_Data[[#This Row],[ShippingCost]]</f>
        <v>7175.54</v>
      </c>
      <c r="S1598">
        <v>1090</v>
      </c>
      <c r="T1598">
        <v>924.46</v>
      </c>
      <c r="U1598" t="s">
        <v>51</v>
      </c>
      <c r="V1598">
        <v>900</v>
      </c>
      <c r="W1598" t="s">
        <v>27</v>
      </c>
      <c r="X1598" t="str">
        <f t="shared" si="49"/>
        <v>Mumbai</v>
      </c>
    </row>
    <row r="1599" spans="1:24" x14ac:dyDescent="0.4">
      <c r="A1599">
        <v>101598</v>
      </c>
      <c r="B1599" s="5">
        <v>45666.475694444445</v>
      </c>
      <c r="C1599" s="3" t="str">
        <f>TEXT(Sales_Data[[#This Row],[OrderDate]],"mmmm")</f>
        <v>January</v>
      </c>
      <c r="D1599" s="3" t="str">
        <f t="shared" si="48"/>
        <v>2025</v>
      </c>
      <c r="E1599" t="s">
        <v>42</v>
      </c>
      <c r="F1599" t="s">
        <v>43</v>
      </c>
      <c r="G1599" t="s">
        <v>15</v>
      </c>
      <c r="H1599" t="s">
        <v>37</v>
      </c>
      <c r="I1599" t="s">
        <v>100</v>
      </c>
      <c r="J1599">
        <v>82</v>
      </c>
      <c r="K1599">
        <v>1800</v>
      </c>
      <c r="L1599" s="7">
        <f>Sales_Data[[#This Row],[OrderQuantity]] *Sales_Data[[#This Row],[UnitPrice]]</f>
        <v>147600</v>
      </c>
      <c r="M1599" s="7">
        <f>Sales_Data[[#This Row],[UnitPrice]]-Sales_Data[[#This Row],[UnitCost]]</f>
        <v>900</v>
      </c>
      <c r="N1599" s="7">
        <f>Sales_Data[[#This Row],[Gross Revenue]]-Sales_Data[[#This Row],[Discount Amount ]]</f>
        <v>146700</v>
      </c>
      <c r="O1599" s="7">
        <f>Sales_Data[[#This Row],[OrderQuantity]] *Sales_Data[[#This Row],[UnitCost]]</f>
        <v>73800</v>
      </c>
      <c r="P1599" s="7">
        <f>Sales_Data[[#This Row],[ItemCost]] +Sales_Data[[#This Row],[ShippingCost]]</f>
        <v>74388.259999999995</v>
      </c>
      <c r="Q1599" s="7">
        <f>Sales_Data[[#This Row],[Gross Revenue]]-Sales_Data[[#This Row],[TotalFinancialCost]]</f>
        <v>73211.740000000005</v>
      </c>
      <c r="R1599" s="7">
        <f>Sales_Data[[#This Row],[Actul Bill Amount]]-Sales_Data[[#This Row],[ShippingCost]]</f>
        <v>146111.74</v>
      </c>
      <c r="S1599">
        <v>527</v>
      </c>
      <c r="T1599">
        <v>588.26</v>
      </c>
      <c r="U1599" t="s">
        <v>51</v>
      </c>
      <c r="V1599">
        <v>900</v>
      </c>
      <c r="W1599" t="s">
        <v>38</v>
      </c>
      <c r="X1599" t="str">
        <f t="shared" si="49"/>
        <v>Kolkata</v>
      </c>
    </row>
    <row r="1600" spans="1:24" x14ac:dyDescent="0.4">
      <c r="A1600">
        <v>101599</v>
      </c>
      <c r="B1600" s="5">
        <v>45697.581250000003</v>
      </c>
      <c r="C1600" s="3" t="str">
        <f>TEXT(Sales_Data[[#This Row],[OrderDate]],"mmmm")</f>
        <v>February</v>
      </c>
      <c r="D1600" s="3" t="str">
        <f t="shared" si="48"/>
        <v>2025</v>
      </c>
      <c r="E1600" t="s">
        <v>23</v>
      </c>
      <c r="F1600" t="s">
        <v>40</v>
      </c>
      <c r="G1600" t="s">
        <v>15</v>
      </c>
      <c r="H1600" t="s">
        <v>20</v>
      </c>
      <c r="I1600" t="s">
        <v>100</v>
      </c>
      <c r="J1600">
        <v>85</v>
      </c>
      <c r="K1600">
        <v>5500</v>
      </c>
      <c r="L1600" s="7">
        <f>Sales_Data[[#This Row],[OrderQuantity]] *Sales_Data[[#This Row],[UnitPrice]]</f>
        <v>467500</v>
      </c>
      <c r="M1600" s="7">
        <f>Sales_Data[[#This Row],[UnitPrice]]-Sales_Data[[#This Row],[UnitCost]]</f>
        <v>2000</v>
      </c>
      <c r="N1600" s="7">
        <f>Sales_Data[[#This Row],[Gross Revenue]]-Sales_Data[[#This Row],[Discount Amount ]]</f>
        <v>465500</v>
      </c>
      <c r="O1600" s="7">
        <f>Sales_Data[[#This Row],[OrderQuantity]] *Sales_Data[[#This Row],[UnitCost]]</f>
        <v>297500</v>
      </c>
      <c r="P1600" s="7">
        <f>Sales_Data[[#This Row],[ItemCost]] +Sales_Data[[#This Row],[ShippingCost]]</f>
        <v>298224.65000000002</v>
      </c>
      <c r="Q1600" s="7">
        <f>Sales_Data[[#This Row],[Gross Revenue]]-Sales_Data[[#This Row],[TotalFinancialCost]]</f>
        <v>169275.34999999998</v>
      </c>
      <c r="R1600" s="7">
        <f>Sales_Data[[#This Row],[Actul Bill Amount]]-Sales_Data[[#This Row],[ShippingCost]]</f>
        <v>464775.35</v>
      </c>
      <c r="S1600">
        <v>565</v>
      </c>
      <c r="T1600">
        <v>724.65</v>
      </c>
      <c r="U1600" t="s">
        <v>41</v>
      </c>
      <c r="V1600">
        <v>3500</v>
      </c>
      <c r="W1600" t="s">
        <v>22</v>
      </c>
      <c r="X1600" t="str">
        <f t="shared" si="49"/>
        <v>Nagpur</v>
      </c>
    </row>
    <row r="1601" spans="1:24" x14ac:dyDescent="0.4">
      <c r="A1601">
        <v>101600</v>
      </c>
      <c r="B1601" s="5">
        <v>45682.226388888892</v>
      </c>
      <c r="C1601" s="3" t="str">
        <f>TEXT(Sales_Data[[#This Row],[OrderDate]],"mmmm")</f>
        <v>January</v>
      </c>
      <c r="D1601" s="3" t="str">
        <f t="shared" si="48"/>
        <v>2025</v>
      </c>
      <c r="E1601" t="s">
        <v>48</v>
      </c>
      <c r="F1601" t="s">
        <v>28</v>
      </c>
      <c r="G1601" t="s">
        <v>31</v>
      </c>
      <c r="H1601" t="s">
        <v>37</v>
      </c>
      <c r="I1601" t="s">
        <v>100</v>
      </c>
      <c r="J1601">
        <v>64</v>
      </c>
      <c r="K1601">
        <v>2500</v>
      </c>
      <c r="L1601" s="7">
        <f>Sales_Data[[#This Row],[OrderQuantity]] *Sales_Data[[#This Row],[UnitPrice]]</f>
        <v>160000</v>
      </c>
      <c r="M1601" s="7">
        <f>Sales_Data[[#This Row],[UnitPrice]]-Sales_Data[[#This Row],[UnitCost]]</f>
        <v>1000</v>
      </c>
      <c r="N1601" s="7">
        <f>Sales_Data[[#This Row],[Gross Revenue]]-Sales_Data[[#This Row],[Discount Amount ]]</f>
        <v>159000</v>
      </c>
      <c r="O1601" s="7">
        <f>Sales_Data[[#This Row],[OrderQuantity]] *Sales_Data[[#This Row],[UnitCost]]</f>
        <v>96000</v>
      </c>
      <c r="P1601" s="7">
        <f>Sales_Data[[#This Row],[ItemCost]] +Sales_Data[[#This Row],[ShippingCost]]</f>
        <v>96710.080000000002</v>
      </c>
      <c r="Q1601" s="7">
        <f>Sales_Data[[#This Row],[Gross Revenue]]-Sales_Data[[#This Row],[TotalFinancialCost]]</f>
        <v>63289.919999999998</v>
      </c>
      <c r="R1601" s="7">
        <f>Sales_Data[[#This Row],[Actul Bill Amount]]-Sales_Data[[#This Row],[ShippingCost]]</f>
        <v>158289.92000000001</v>
      </c>
      <c r="S1601">
        <v>511</v>
      </c>
      <c r="T1601">
        <v>710.08</v>
      </c>
      <c r="U1601" t="s">
        <v>54</v>
      </c>
      <c r="V1601">
        <v>1500</v>
      </c>
      <c r="W1601" t="s">
        <v>38</v>
      </c>
      <c r="X1601" t="str">
        <f t="shared" si="49"/>
        <v>Kolkata</v>
      </c>
    </row>
    <row r="1602" spans="1:24" x14ac:dyDescent="0.4">
      <c r="A1602">
        <v>101601</v>
      </c>
      <c r="B1602" s="5">
        <v>45918.647916666669</v>
      </c>
      <c r="C1602" s="3" t="str">
        <f>TEXT(Sales_Data[[#This Row],[OrderDate]],"mmmm")</f>
        <v>September</v>
      </c>
      <c r="D1602" s="3" t="str">
        <f t="shared" ref="D1602:D1665" si="50">TEXT(B1602, "yyyy")</f>
        <v>2025</v>
      </c>
      <c r="E1602" t="s">
        <v>50</v>
      </c>
      <c r="F1602" t="s">
        <v>28</v>
      </c>
      <c r="G1602" t="s">
        <v>15</v>
      </c>
      <c r="H1602" t="s">
        <v>16</v>
      </c>
      <c r="I1602" t="s">
        <v>100</v>
      </c>
      <c r="J1602">
        <v>32</v>
      </c>
      <c r="K1602">
        <v>450</v>
      </c>
      <c r="L1602" s="7">
        <f>Sales_Data[[#This Row],[OrderQuantity]] *Sales_Data[[#This Row],[UnitPrice]]</f>
        <v>14400</v>
      </c>
      <c r="M1602" s="7">
        <f>Sales_Data[[#This Row],[UnitPrice]]-Sales_Data[[#This Row],[UnitCost]]</f>
        <v>250</v>
      </c>
      <c r="N1602" s="7">
        <f>Sales_Data[[#This Row],[Gross Revenue]]-Sales_Data[[#This Row],[Discount Amount ]]</f>
        <v>14150</v>
      </c>
      <c r="O1602" s="7">
        <f>Sales_Data[[#This Row],[OrderQuantity]] *Sales_Data[[#This Row],[UnitCost]]</f>
        <v>6400</v>
      </c>
      <c r="P1602" s="7">
        <f>Sales_Data[[#This Row],[ItemCost]] +Sales_Data[[#This Row],[ShippingCost]]</f>
        <v>6960.43</v>
      </c>
      <c r="Q1602" s="7">
        <f>Sales_Data[[#This Row],[Gross Revenue]]-Sales_Data[[#This Row],[TotalFinancialCost]]</f>
        <v>7439.57</v>
      </c>
      <c r="R1602" s="7">
        <f>Sales_Data[[#This Row],[Actul Bill Amount]]-Sales_Data[[#This Row],[ShippingCost]]</f>
        <v>13589.57</v>
      </c>
      <c r="S1602">
        <v>512</v>
      </c>
      <c r="T1602">
        <v>560.42999999999995</v>
      </c>
      <c r="U1602" t="s">
        <v>30</v>
      </c>
      <c r="V1602">
        <v>200</v>
      </c>
      <c r="W1602" t="s">
        <v>18</v>
      </c>
      <c r="X1602" t="str">
        <f t="shared" ref="X1602:X1665" si="51">_xlfn.TEXTBEFORE(W1602, " ")</f>
        <v>Bengaluru</v>
      </c>
    </row>
    <row r="1603" spans="1:24" x14ac:dyDescent="0.4">
      <c r="A1603">
        <v>101602</v>
      </c>
      <c r="B1603" s="5">
        <v>45883.539583333331</v>
      </c>
      <c r="C1603" s="3" t="str">
        <f>TEXT(Sales_Data[[#This Row],[OrderDate]],"mmmm")</f>
        <v>August</v>
      </c>
      <c r="D1603" s="3" t="str">
        <f t="shared" si="50"/>
        <v>2025</v>
      </c>
      <c r="E1603" t="s">
        <v>23</v>
      </c>
      <c r="F1603" t="s">
        <v>24</v>
      </c>
      <c r="G1603" t="s">
        <v>31</v>
      </c>
      <c r="H1603" t="s">
        <v>20</v>
      </c>
      <c r="I1603" t="s">
        <v>100</v>
      </c>
      <c r="J1603">
        <v>69</v>
      </c>
      <c r="K1603">
        <v>25000</v>
      </c>
      <c r="L1603" s="7">
        <f>Sales_Data[[#This Row],[OrderQuantity]] *Sales_Data[[#This Row],[UnitPrice]]</f>
        <v>1725000</v>
      </c>
      <c r="M1603" s="7">
        <f>Sales_Data[[#This Row],[UnitPrice]]-Sales_Data[[#This Row],[UnitCost]]</f>
        <v>7000</v>
      </c>
      <c r="N1603" s="7">
        <f>Sales_Data[[#This Row],[Gross Revenue]]-Sales_Data[[#This Row],[Discount Amount ]]</f>
        <v>1718000</v>
      </c>
      <c r="O1603" s="7">
        <f>Sales_Data[[#This Row],[OrderQuantity]] *Sales_Data[[#This Row],[UnitCost]]</f>
        <v>1242000</v>
      </c>
      <c r="P1603" s="7">
        <f>Sales_Data[[#This Row],[ItemCost]] +Sales_Data[[#This Row],[ShippingCost]]</f>
        <v>1244961.1499999999</v>
      </c>
      <c r="Q1603" s="7">
        <f>Sales_Data[[#This Row],[Gross Revenue]]-Sales_Data[[#This Row],[TotalFinancialCost]]</f>
        <v>480038.85000000009</v>
      </c>
      <c r="R1603" s="7">
        <f>Sales_Data[[#This Row],[Actul Bill Amount]]-Sales_Data[[#This Row],[ShippingCost]]</f>
        <v>1715038.85</v>
      </c>
      <c r="S1603">
        <v>469</v>
      </c>
      <c r="T1603">
        <v>2961.15</v>
      </c>
      <c r="U1603" t="s">
        <v>60</v>
      </c>
      <c r="V1603">
        <v>18000</v>
      </c>
      <c r="W1603" t="s">
        <v>22</v>
      </c>
      <c r="X1603" t="str">
        <f t="shared" si="51"/>
        <v>Nagpur</v>
      </c>
    </row>
    <row r="1604" spans="1:24" x14ac:dyDescent="0.4">
      <c r="A1604">
        <v>101603</v>
      </c>
      <c r="B1604" s="5">
        <v>45781.191666666666</v>
      </c>
      <c r="C1604" s="3" t="str">
        <f>TEXT(Sales_Data[[#This Row],[OrderDate]],"mmmm")</f>
        <v>May</v>
      </c>
      <c r="D1604" s="3" t="str">
        <f t="shared" si="50"/>
        <v>2025</v>
      </c>
      <c r="E1604" t="s">
        <v>39</v>
      </c>
      <c r="F1604" t="s">
        <v>46</v>
      </c>
      <c r="G1604" t="s">
        <v>29</v>
      </c>
      <c r="H1604" t="s">
        <v>20</v>
      </c>
      <c r="I1604" t="s">
        <v>100</v>
      </c>
      <c r="J1604">
        <v>44</v>
      </c>
      <c r="K1604">
        <v>4500</v>
      </c>
      <c r="L1604" s="7">
        <f>Sales_Data[[#This Row],[OrderQuantity]] *Sales_Data[[#This Row],[UnitPrice]]</f>
        <v>198000</v>
      </c>
      <c r="M1604" s="7">
        <f>Sales_Data[[#This Row],[UnitPrice]]-Sales_Data[[#This Row],[UnitCost]]</f>
        <v>1700</v>
      </c>
      <c r="N1604" s="7">
        <f>Sales_Data[[#This Row],[Gross Revenue]]-Sales_Data[[#This Row],[Discount Amount ]]</f>
        <v>196300</v>
      </c>
      <c r="O1604" s="7">
        <f>Sales_Data[[#This Row],[OrderQuantity]] *Sales_Data[[#This Row],[UnitCost]]</f>
        <v>123200</v>
      </c>
      <c r="P1604" s="7">
        <f>Sales_Data[[#This Row],[ItemCost]] +Sales_Data[[#This Row],[ShippingCost]]</f>
        <v>123674.4</v>
      </c>
      <c r="Q1604" s="7">
        <f>Sales_Data[[#This Row],[Gross Revenue]]-Sales_Data[[#This Row],[TotalFinancialCost]]</f>
        <v>74325.600000000006</v>
      </c>
      <c r="R1604" s="7">
        <f>Sales_Data[[#This Row],[Actul Bill Amount]]-Sales_Data[[#This Row],[ShippingCost]]</f>
        <v>195825.6</v>
      </c>
      <c r="S1604">
        <v>593</v>
      </c>
      <c r="T1604">
        <v>474.4</v>
      </c>
      <c r="U1604" t="s">
        <v>47</v>
      </c>
      <c r="V1604">
        <v>2800</v>
      </c>
      <c r="W1604" t="s">
        <v>22</v>
      </c>
      <c r="X1604" t="str">
        <f t="shared" si="51"/>
        <v>Nagpur</v>
      </c>
    </row>
    <row r="1605" spans="1:24" x14ac:dyDescent="0.4">
      <c r="A1605">
        <v>101604</v>
      </c>
      <c r="B1605" s="5">
        <v>45695.974305555559</v>
      </c>
      <c r="C1605" s="3" t="str">
        <f>TEXT(Sales_Data[[#This Row],[OrderDate]],"mmmm")</f>
        <v>February</v>
      </c>
      <c r="D1605" s="3" t="str">
        <f t="shared" si="50"/>
        <v>2025</v>
      </c>
      <c r="E1605" t="s">
        <v>19</v>
      </c>
      <c r="F1605" t="s">
        <v>24</v>
      </c>
      <c r="G1605" t="s">
        <v>29</v>
      </c>
      <c r="H1605" t="s">
        <v>16</v>
      </c>
      <c r="I1605" t="s">
        <v>100</v>
      </c>
      <c r="J1605">
        <v>31</v>
      </c>
      <c r="K1605">
        <v>25000</v>
      </c>
      <c r="L1605" s="7">
        <f>Sales_Data[[#This Row],[OrderQuantity]] *Sales_Data[[#This Row],[UnitPrice]]</f>
        <v>775000</v>
      </c>
      <c r="M1605" s="7">
        <f>Sales_Data[[#This Row],[UnitPrice]]-Sales_Data[[#This Row],[UnitCost]]</f>
        <v>7000</v>
      </c>
      <c r="N1605" s="7">
        <f>Sales_Data[[#This Row],[Gross Revenue]]-Sales_Data[[#This Row],[Discount Amount ]]</f>
        <v>768000</v>
      </c>
      <c r="O1605" s="7">
        <f>Sales_Data[[#This Row],[OrderQuantity]] *Sales_Data[[#This Row],[UnitCost]]</f>
        <v>558000</v>
      </c>
      <c r="P1605" s="7">
        <f>Sales_Data[[#This Row],[ItemCost]] +Sales_Data[[#This Row],[ShippingCost]]</f>
        <v>559549.35</v>
      </c>
      <c r="Q1605" s="7">
        <f>Sales_Data[[#This Row],[Gross Revenue]]-Sales_Data[[#This Row],[TotalFinancialCost]]</f>
        <v>215450.65000000002</v>
      </c>
      <c r="R1605" s="7">
        <f>Sales_Data[[#This Row],[Actul Bill Amount]]-Sales_Data[[#This Row],[ShippingCost]]</f>
        <v>766450.65</v>
      </c>
      <c r="S1605">
        <v>1004</v>
      </c>
      <c r="T1605">
        <v>1549.35</v>
      </c>
      <c r="U1605" t="s">
        <v>60</v>
      </c>
      <c r="V1605">
        <v>18000</v>
      </c>
      <c r="W1605" t="s">
        <v>18</v>
      </c>
      <c r="X1605" t="str">
        <f t="shared" si="51"/>
        <v>Bengaluru</v>
      </c>
    </row>
    <row r="1606" spans="1:24" x14ac:dyDescent="0.4">
      <c r="A1606">
        <v>101605</v>
      </c>
      <c r="B1606" s="5">
        <v>45985.892361111109</v>
      </c>
      <c r="C1606" s="3" t="str">
        <f>TEXT(Sales_Data[[#This Row],[OrderDate]],"mmmm")</f>
        <v>November</v>
      </c>
      <c r="D1606" s="3" t="str">
        <f t="shared" si="50"/>
        <v>2025</v>
      </c>
      <c r="E1606" t="s">
        <v>23</v>
      </c>
      <c r="F1606" t="s">
        <v>14</v>
      </c>
      <c r="G1606" t="s">
        <v>31</v>
      </c>
      <c r="H1606" t="s">
        <v>16</v>
      </c>
      <c r="I1606" t="s">
        <v>100</v>
      </c>
      <c r="J1606">
        <v>59</v>
      </c>
      <c r="K1606">
        <v>6500</v>
      </c>
      <c r="L1606" s="7">
        <f>Sales_Data[[#This Row],[OrderQuantity]] *Sales_Data[[#This Row],[UnitPrice]]</f>
        <v>383500</v>
      </c>
      <c r="M1606" s="7">
        <f>Sales_Data[[#This Row],[UnitPrice]]-Sales_Data[[#This Row],[UnitCost]]</f>
        <v>2300</v>
      </c>
      <c r="N1606" s="7">
        <f>Sales_Data[[#This Row],[Gross Revenue]]-Sales_Data[[#This Row],[Discount Amount ]]</f>
        <v>381200</v>
      </c>
      <c r="O1606" s="7">
        <f>Sales_Data[[#This Row],[OrderQuantity]] *Sales_Data[[#This Row],[UnitCost]]</f>
        <v>247800</v>
      </c>
      <c r="P1606" s="7">
        <f>Sales_Data[[#This Row],[ItemCost]] +Sales_Data[[#This Row],[ShippingCost]]</f>
        <v>248862.18</v>
      </c>
      <c r="Q1606" s="7">
        <f>Sales_Data[[#This Row],[Gross Revenue]]-Sales_Data[[#This Row],[TotalFinancialCost]]</f>
        <v>134637.82</v>
      </c>
      <c r="R1606" s="7">
        <f>Sales_Data[[#This Row],[Actul Bill Amount]]-Sales_Data[[#This Row],[ShippingCost]]</f>
        <v>380137.82</v>
      </c>
      <c r="S1606">
        <v>896</v>
      </c>
      <c r="T1606">
        <v>1062.18</v>
      </c>
      <c r="U1606" t="s">
        <v>21</v>
      </c>
      <c r="V1606">
        <v>4200</v>
      </c>
      <c r="W1606" t="s">
        <v>18</v>
      </c>
      <c r="X1606" t="str">
        <f t="shared" si="51"/>
        <v>Bengaluru</v>
      </c>
    </row>
    <row r="1607" spans="1:24" x14ac:dyDescent="0.4">
      <c r="A1607">
        <v>101606</v>
      </c>
      <c r="B1607" s="5">
        <v>45908.711805555555</v>
      </c>
      <c r="C1607" s="3" t="str">
        <f>TEXT(Sales_Data[[#This Row],[OrderDate]],"mmmm")</f>
        <v>September</v>
      </c>
      <c r="D1607" s="3" t="str">
        <f t="shared" si="50"/>
        <v>2025</v>
      </c>
      <c r="E1607" t="s">
        <v>19</v>
      </c>
      <c r="F1607" t="s">
        <v>43</v>
      </c>
      <c r="G1607" t="s">
        <v>15</v>
      </c>
      <c r="H1607" t="s">
        <v>25</v>
      </c>
      <c r="I1607" t="s">
        <v>100</v>
      </c>
      <c r="J1607">
        <v>73</v>
      </c>
      <c r="K1607">
        <v>4500</v>
      </c>
      <c r="L1607" s="7">
        <f>Sales_Data[[#This Row],[OrderQuantity]] *Sales_Data[[#This Row],[UnitPrice]]</f>
        <v>328500</v>
      </c>
      <c r="M1607" s="7">
        <f>Sales_Data[[#This Row],[UnitPrice]]-Sales_Data[[#This Row],[UnitCost]]</f>
        <v>2000</v>
      </c>
      <c r="N1607" s="7">
        <f>Sales_Data[[#This Row],[Gross Revenue]]-Sales_Data[[#This Row],[Discount Amount ]]</f>
        <v>326500</v>
      </c>
      <c r="O1607" s="7">
        <f>Sales_Data[[#This Row],[OrderQuantity]] *Sales_Data[[#This Row],[UnitCost]]</f>
        <v>182500</v>
      </c>
      <c r="P1607" s="7">
        <f>Sales_Data[[#This Row],[ItemCost]] +Sales_Data[[#This Row],[ShippingCost]]</f>
        <v>183509.02</v>
      </c>
      <c r="Q1607" s="7">
        <f>Sales_Data[[#This Row],[Gross Revenue]]-Sales_Data[[#This Row],[TotalFinancialCost]]</f>
        <v>144990.98000000001</v>
      </c>
      <c r="R1607" s="7">
        <f>Sales_Data[[#This Row],[Actul Bill Amount]]-Sales_Data[[#This Row],[ShippingCost]]</f>
        <v>325490.98</v>
      </c>
      <c r="S1607">
        <v>1044</v>
      </c>
      <c r="T1607">
        <v>1009.02</v>
      </c>
      <c r="U1607" t="s">
        <v>44</v>
      </c>
      <c r="V1607">
        <v>2500</v>
      </c>
      <c r="W1607" t="s">
        <v>27</v>
      </c>
      <c r="X1607" t="str">
        <f t="shared" si="51"/>
        <v>Mumbai</v>
      </c>
    </row>
    <row r="1608" spans="1:24" x14ac:dyDescent="0.4">
      <c r="A1608">
        <v>101607</v>
      </c>
      <c r="B1608" s="5">
        <v>45833.372916666667</v>
      </c>
      <c r="C1608" s="3" t="str">
        <f>TEXT(Sales_Data[[#This Row],[OrderDate]],"mmmm")</f>
        <v>June</v>
      </c>
      <c r="D1608" s="3" t="str">
        <f t="shared" si="50"/>
        <v>2025</v>
      </c>
      <c r="E1608" t="s">
        <v>34</v>
      </c>
      <c r="F1608" t="s">
        <v>24</v>
      </c>
      <c r="G1608" t="s">
        <v>31</v>
      </c>
      <c r="H1608" t="s">
        <v>25</v>
      </c>
      <c r="I1608" t="s">
        <v>100</v>
      </c>
      <c r="J1608">
        <v>21</v>
      </c>
      <c r="K1608">
        <v>3500</v>
      </c>
      <c r="L1608" s="7">
        <f>Sales_Data[[#This Row],[OrderQuantity]] *Sales_Data[[#This Row],[UnitPrice]]</f>
        <v>73500</v>
      </c>
      <c r="M1608" s="7">
        <f>Sales_Data[[#This Row],[UnitPrice]]-Sales_Data[[#This Row],[UnitCost]]</f>
        <v>1300</v>
      </c>
      <c r="N1608" s="7">
        <f>Sales_Data[[#This Row],[Gross Revenue]]-Sales_Data[[#This Row],[Discount Amount ]]</f>
        <v>72200</v>
      </c>
      <c r="O1608" s="7">
        <f>Sales_Data[[#This Row],[OrderQuantity]] *Sales_Data[[#This Row],[UnitCost]]</f>
        <v>46200</v>
      </c>
      <c r="P1608" s="7">
        <f>Sales_Data[[#This Row],[ItemCost]] +Sales_Data[[#This Row],[ShippingCost]]</f>
        <v>47802.82</v>
      </c>
      <c r="Q1608" s="7">
        <f>Sales_Data[[#This Row],[Gross Revenue]]-Sales_Data[[#This Row],[TotalFinancialCost]]</f>
        <v>25697.18</v>
      </c>
      <c r="R1608" s="7">
        <f>Sales_Data[[#This Row],[Actul Bill Amount]]-Sales_Data[[#This Row],[ShippingCost]]</f>
        <v>70597.179999999993</v>
      </c>
      <c r="S1608">
        <v>861</v>
      </c>
      <c r="T1608">
        <v>1602.82</v>
      </c>
      <c r="U1608" t="s">
        <v>59</v>
      </c>
      <c r="V1608">
        <v>2200</v>
      </c>
      <c r="W1608" t="s">
        <v>27</v>
      </c>
      <c r="X1608" t="str">
        <f t="shared" si="51"/>
        <v>Mumbai</v>
      </c>
    </row>
    <row r="1609" spans="1:24" x14ac:dyDescent="0.4">
      <c r="A1609">
        <v>101608</v>
      </c>
      <c r="B1609" s="5">
        <v>45747.477083333331</v>
      </c>
      <c r="C1609" s="3" t="str">
        <f>TEXT(Sales_Data[[#This Row],[OrderDate]],"mmmm")</f>
        <v>March</v>
      </c>
      <c r="D1609" s="3" t="str">
        <f t="shared" si="50"/>
        <v>2025</v>
      </c>
      <c r="E1609" t="s">
        <v>34</v>
      </c>
      <c r="F1609" t="s">
        <v>40</v>
      </c>
      <c r="G1609" t="s">
        <v>29</v>
      </c>
      <c r="H1609" t="s">
        <v>20</v>
      </c>
      <c r="I1609" t="s">
        <v>100</v>
      </c>
      <c r="J1609">
        <v>67</v>
      </c>
      <c r="K1609">
        <v>1500</v>
      </c>
      <c r="L1609" s="7">
        <f>Sales_Data[[#This Row],[OrderQuantity]] *Sales_Data[[#This Row],[UnitPrice]]</f>
        <v>100500</v>
      </c>
      <c r="M1609" s="7">
        <f>Sales_Data[[#This Row],[UnitPrice]]-Sales_Data[[#This Row],[UnitCost]]</f>
        <v>700</v>
      </c>
      <c r="N1609" s="7">
        <f>Sales_Data[[#This Row],[Gross Revenue]]-Sales_Data[[#This Row],[Discount Amount ]]</f>
        <v>99800</v>
      </c>
      <c r="O1609" s="7">
        <f>Sales_Data[[#This Row],[OrderQuantity]] *Sales_Data[[#This Row],[UnitCost]]</f>
        <v>53600</v>
      </c>
      <c r="P1609" s="7">
        <f>Sales_Data[[#This Row],[ItemCost]] +Sales_Data[[#This Row],[ShippingCost]]</f>
        <v>54035.13</v>
      </c>
      <c r="Q1609" s="7">
        <f>Sales_Data[[#This Row],[Gross Revenue]]-Sales_Data[[#This Row],[TotalFinancialCost]]</f>
        <v>46464.87</v>
      </c>
      <c r="R1609" s="7">
        <f>Sales_Data[[#This Row],[Actul Bill Amount]]-Sales_Data[[#This Row],[ShippingCost]]</f>
        <v>99364.87</v>
      </c>
      <c r="S1609">
        <v>1104</v>
      </c>
      <c r="T1609">
        <v>435.13</v>
      </c>
      <c r="U1609" t="s">
        <v>52</v>
      </c>
      <c r="V1609">
        <v>800</v>
      </c>
      <c r="W1609" t="s">
        <v>22</v>
      </c>
      <c r="X1609" t="str">
        <f t="shared" si="51"/>
        <v>Nagpur</v>
      </c>
    </row>
    <row r="1610" spans="1:24" x14ac:dyDescent="0.4">
      <c r="A1610">
        <v>101609</v>
      </c>
      <c r="B1610" s="5">
        <v>45694.370833333334</v>
      </c>
      <c r="C1610" s="3" t="str">
        <f>TEXT(Sales_Data[[#This Row],[OrderDate]],"mmmm")</f>
        <v>February</v>
      </c>
      <c r="D1610" s="3" t="str">
        <f t="shared" si="50"/>
        <v>2025</v>
      </c>
      <c r="E1610" t="s">
        <v>50</v>
      </c>
      <c r="F1610" t="s">
        <v>24</v>
      </c>
      <c r="G1610" t="s">
        <v>15</v>
      </c>
      <c r="H1610" t="s">
        <v>16</v>
      </c>
      <c r="I1610" t="s">
        <v>100</v>
      </c>
      <c r="J1610">
        <v>51</v>
      </c>
      <c r="K1610">
        <v>45000</v>
      </c>
      <c r="L1610" s="7">
        <f>Sales_Data[[#This Row],[OrderQuantity]] *Sales_Data[[#This Row],[UnitPrice]]</f>
        <v>2295000</v>
      </c>
      <c r="M1610" s="7">
        <f>Sales_Data[[#This Row],[UnitPrice]]-Sales_Data[[#This Row],[UnitCost]]</f>
        <v>13000</v>
      </c>
      <c r="N1610" s="7">
        <f>Sales_Data[[#This Row],[Gross Revenue]]-Sales_Data[[#This Row],[Discount Amount ]]</f>
        <v>2282000</v>
      </c>
      <c r="O1610" s="7">
        <f>Sales_Data[[#This Row],[OrderQuantity]] *Sales_Data[[#This Row],[UnitCost]]</f>
        <v>1632000</v>
      </c>
      <c r="P1610" s="7">
        <f>Sales_Data[[#This Row],[ItemCost]] +Sales_Data[[#This Row],[ShippingCost]]</f>
        <v>1632757.74</v>
      </c>
      <c r="Q1610" s="7">
        <f>Sales_Data[[#This Row],[Gross Revenue]]-Sales_Data[[#This Row],[TotalFinancialCost]]</f>
        <v>662242.26</v>
      </c>
      <c r="R1610" s="7">
        <f>Sales_Data[[#This Row],[Actul Bill Amount]]-Sales_Data[[#This Row],[ShippingCost]]</f>
        <v>2281242.2599999998</v>
      </c>
      <c r="S1610">
        <v>1025</v>
      </c>
      <c r="T1610">
        <v>757.74</v>
      </c>
      <c r="U1610" t="s">
        <v>26</v>
      </c>
      <c r="V1610">
        <v>32000</v>
      </c>
      <c r="W1610" t="s">
        <v>18</v>
      </c>
      <c r="X1610" t="str">
        <f t="shared" si="51"/>
        <v>Bengaluru</v>
      </c>
    </row>
    <row r="1611" spans="1:24" x14ac:dyDescent="0.4">
      <c r="A1611">
        <v>101610</v>
      </c>
      <c r="B1611" s="5">
        <v>45973.670138888891</v>
      </c>
      <c r="C1611" s="3" t="str">
        <f>TEXT(Sales_Data[[#This Row],[OrderDate]],"mmmm")</f>
        <v>November</v>
      </c>
      <c r="D1611" s="3" t="str">
        <f t="shared" si="50"/>
        <v>2025</v>
      </c>
      <c r="E1611" t="s">
        <v>50</v>
      </c>
      <c r="F1611" t="s">
        <v>28</v>
      </c>
      <c r="G1611" t="s">
        <v>31</v>
      </c>
      <c r="H1611" t="s">
        <v>16</v>
      </c>
      <c r="I1611" t="s">
        <v>100</v>
      </c>
      <c r="J1611">
        <v>16</v>
      </c>
      <c r="K1611">
        <v>2500</v>
      </c>
      <c r="L1611" s="7">
        <f>Sales_Data[[#This Row],[OrderQuantity]] *Sales_Data[[#This Row],[UnitPrice]]</f>
        <v>40000</v>
      </c>
      <c r="M1611" s="7">
        <f>Sales_Data[[#This Row],[UnitPrice]]-Sales_Data[[#This Row],[UnitCost]]</f>
        <v>1000</v>
      </c>
      <c r="N1611" s="7">
        <f>Sales_Data[[#This Row],[Gross Revenue]]-Sales_Data[[#This Row],[Discount Amount ]]</f>
        <v>39000</v>
      </c>
      <c r="O1611" s="7">
        <f>Sales_Data[[#This Row],[OrderQuantity]] *Sales_Data[[#This Row],[UnitCost]]</f>
        <v>24000</v>
      </c>
      <c r="P1611" s="7">
        <f>Sales_Data[[#This Row],[ItemCost]] +Sales_Data[[#This Row],[ShippingCost]]</f>
        <v>24535.72</v>
      </c>
      <c r="Q1611" s="7">
        <f>Sales_Data[[#This Row],[Gross Revenue]]-Sales_Data[[#This Row],[TotalFinancialCost]]</f>
        <v>15464.279999999999</v>
      </c>
      <c r="R1611" s="7">
        <f>Sales_Data[[#This Row],[Actul Bill Amount]]-Sales_Data[[#This Row],[ShippingCost]]</f>
        <v>38464.28</v>
      </c>
      <c r="S1611">
        <v>853</v>
      </c>
      <c r="T1611">
        <v>535.72</v>
      </c>
      <c r="U1611" t="s">
        <v>54</v>
      </c>
      <c r="V1611">
        <v>1500</v>
      </c>
      <c r="W1611" t="s">
        <v>18</v>
      </c>
      <c r="X1611" t="str">
        <f t="shared" si="51"/>
        <v>Bengaluru</v>
      </c>
    </row>
    <row r="1612" spans="1:24" x14ac:dyDescent="0.4">
      <c r="A1612">
        <v>101611</v>
      </c>
      <c r="B1612" s="5">
        <v>45833.871527777781</v>
      </c>
      <c r="C1612" s="3" t="str">
        <f>TEXT(Sales_Data[[#This Row],[OrderDate]],"mmmm")</f>
        <v>June</v>
      </c>
      <c r="D1612" s="3" t="str">
        <f t="shared" si="50"/>
        <v>2025</v>
      </c>
      <c r="E1612" t="s">
        <v>48</v>
      </c>
      <c r="F1612" t="s">
        <v>35</v>
      </c>
      <c r="G1612" t="s">
        <v>29</v>
      </c>
      <c r="H1612" t="s">
        <v>37</v>
      </c>
      <c r="I1612" t="s">
        <v>100</v>
      </c>
      <c r="J1612">
        <v>61</v>
      </c>
      <c r="K1612">
        <v>8500</v>
      </c>
      <c r="L1612" s="7">
        <f>Sales_Data[[#This Row],[OrderQuantity]] *Sales_Data[[#This Row],[UnitPrice]]</f>
        <v>518500</v>
      </c>
      <c r="M1612" s="7">
        <f>Sales_Data[[#This Row],[UnitPrice]]-Sales_Data[[#This Row],[UnitCost]]</f>
        <v>3000</v>
      </c>
      <c r="N1612" s="7">
        <f>Sales_Data[[#This Row],[Gross Revenue]]-Sales_Data[[#This Row],[Discount Amount ]]</f>
        <v>515500</v>
      </c>
      <c r="O1612" s="7">
        <f>Sales_Data[[#This Row],[OrderQuantity]] *Sales_Data[[#This Row],[UnitCost]]</f>
        <v>335500</v>
      </c>
      <c r="P1612" s="7">
        <f>Sales_Data[[#This Row],[ItemCost]] +Sales_Data[[#This Row],[ShippingCost]]</f>
        <v>336063.53</v>
      </c>
      <c r="Q1612" s="7">
        <f>Sales_Data[[#This Row],[Gross Revenue]]-Sales_Data[[#This Row],[TotalFinancialCost]]</f>
        <v>182436.46999999997</v>
      </c>
      <c r="R1612" s="7">
        <f>Sales_Data[[#This Row],[Actul Bill Amount]]-Sales_Data[[#This Row],[ShippingCost]]</f>
        <v>514936.47</v>
      </c>
      <c r="S1612">
        <v>731</v>
      </c>
      <c r="T1612">
        <v>563.53</v>
      </c>
      <c r="U1612" t="s">
        <v>49</v>
      </c>
      <c r="V1612">
        <v>5500</v>
      </c>
      <c r="W1612" t="s">
        <v>38</v>
      </c>
      <c r="X1612" t="str">
        <f t="shared" si="51"/>
        <v>Kolkata</v>
      </c>
    </row>
    <row r="1613" spans="1:24" x14ac:dyDescent="0.4">
      <c r="A1613">
        <v>101612</v>
      </c>
      <c r="B1613" s="5">
        <v>45941.568749999999</v>
      </c>
      <c r="C1613" s="3" t="str">
        <f>TEXT(Sales_Data[[#This Row],[OrderDate]],"mmmm")</f>
        <v>October</v>
      </c>
      <c r="D1613" s="3" t="str">
        <f t="shared" si="50"/>
        <v>2025</v>
      </c>
      <c r="E1613" t="s">
        <v>34</v>
      </c>
      <c r="F1613" t="s">
        <v>24</v>
      </c>
      <c r="G1613" t="s">
        <v>15</v>
      </c>
      <c r="H1613" t="s">
        <v>16</v>
      </c>
      <c r="I1613" t="s">
        <v>100</v>
      </c>
      <c r="J1613">
        <v>38</v>
      </c>
      <c r="K1613">
        <v>25000</v>
      </c>
      <c r="L1613" s="7">
        <f>Sales_Data[[#This Row],[OrderQuantity]] *Sales_Data[[#This Row],[UnitPrice]]</f>
        <v>950000</v>
      </c>
      <c r="M1613" s="7">
        <f>Sales_Data[[#This Row],[UnitPrice]]-Sales_Data[[#This Row],[UnitCost]]</f>
        <v>7000</v>
      </c>
      <c r="N1613" s="7">
        <f>Sales_Data[[#This Row],[Gross Revenue]]-Sales_Data[[#This Row],[Discount Amount ]]</f>
        <v>943000</v>
      </c>
      <c r="O1613" s="7">
        <f>Sales_Data[[#This Row],[OrderQuantity]] *Sales_Data[[#This Row],[UnitCost]]</f>
        <v>684000</v>
      </c>
      <c r="P1613" s="7">
        <f>Sales_Data[[#This Row],[ItemCost]] +Sales_Data[[#This Row],[ShippingCost]]</f>
        <v>684687.98</v>
      </c>
      <c r="Q1613" s="7">
        <f>Sales_Data[[#This Row],[Gross Revenue]]-Sales_Data[[#This Row],[TotalFinancialCost]]</f>
        <v>265312.02</v>
      </c>
      <c r="R1613" s="7">
        <f>Sales_Data[[#This Row],[Actul Bill Amount]]-Sales_Data[[#This Row],[ShippingCost]]</f>
        <v>942312.02</v>
      </c>
      <c r="S1613">
        <v>791</v>
      </c>
      <c r="T1613">
        <v>687.98</v>
      </c>
      <c r="U1613" t="s">
        <v>60</v>
      </c>
      <c r="V1613">
        <v>18000</v>
      </c>
      <c r="W1613" t="s">
        <v>18</v>
      </c>
      <c r="X1613" t="str">
        <f t="shared" si="51"/>
        <v>Bengaluru</v>
      </c>
    </row>
    <row r="1614" spans="1:24" x14ac:dyDescent="0.4">
      <c r="A1614">
        <v>101613</v>
      </c>
      <c r="B1614" s="5">
        <v>45738.5</v>
      </c>
      <c r="C1614" s="3" t="str">
        <f>TEXT(Sales_Data[[#This Row],[OrderDate]],"mmmm")</f>
        <v>March</v>
      </c>
      <c r="D1614" s="3" t="str">
        <f t="shared" si="50"/>
        <v>2025</v>
      </c>
      <c r="E1614" t="s">
        <v>13</v>
      </c>
      <c r="F1614" t="s">
        <v>43</v>
      </c>
      <c r="G1614" t="s">
        <v>15</v>
      </c>
      <c r="H1614" t="s">
        <v>25</v>
      </c>
      <c r="I1614" t="s">
        <v>100</v>
      </c>
      <c r="J1614">
        <v>42</v>
      </c>
      <c r="K1614">
        <v>1800</v>
      </c>
      <c r="L1614" s="7">
        <f>Sales_Data[[#This Row],[OrderQuantity]] *Sales_Data[[#This Row],[UnitPrice]]</f>
        <v>75600</v>
      </c>
      <c r="M1614" s="7">
        <f>Sales_Data[[#This Row],[UnitPrice]]-Sales_Data[[#This Row],[UnitCost]]</f>
        <v>900</v>
      </c>
      <c r="N1614" s="7">
        <f>Sales_Data[[#This Row],[Gross Revenue]]-Sales_Data[[#This Row],[Discount Amount ]]</f>
        <v>74700</v>
      </c>
      <c r="O1614" s="7">
        <f>Sales_Data[[#This Row],[OrderQuantity]] *Sales_Data[[#This Row],[UnitCost]]</f>
        <v>37800</v>
      </c>
      <c r="P1614" s="7">
        <f>Sales_Data[[#This Row],[ItemCost]] +Sales_Data[[#This Row],[ShippingCost]]</f>
        <v>38724.04</v>
      </c>
      <c r="Q1614" s="7">
        <f>Sales_Data[[#This Row],[Gross Revenue]]-Sales_Data[[#This Row],[TotalFinancialCost]]</f>
        <v>36875.96</v>
      </c>
      <c r="R1614" s="7">
        <f>Sales_Data[[#This Row],[Actul Bill Amount]]-Sales_Data[[#This Row],[ShippingCost]]</f>
        <v>73775.960000000006</v>
      </c>
      <c r="S1614">
        <v>656</v>
      </c>
      <c r="T1614">
        <v>924.04</v>
      </c>
      <c r="U1614" t="s">
        <v>51</v>
      </c>
      <c r="V1614">
        <v>900</v>
      </c>
      <c r="W1614" t="s">
        <v>27</v>
      </c>
      <c r="X1614" t="str">
        <f t="shared" si="51"/>
        <v>Mumbai</v>
      </c>
    </row>
    <row r="1615" spans="1:24" x14ac:dyDescent="0.4">
      <c r="A1615">
        <v>101614</v>
      </c>
      <c r="B1615" s="5">
        <v>45771.194444444445</v>
      </c>
      <c r="C1615" s="3" t="str">
        <f>TEXT(Sales_Data[[#This Row],[OrderDate]],"mmmm")</f>
        <v>April</v>
      </c>
      <c r="D1615" s="3" t="str">
        <f t="shared" si="50"/>
        <v>2025</v>
      </c>
      <c r="E1615" t="s">
        <v>50</v>
      </c>
      <c r="F1615" t="s">
        <v>28</v>
      </c>
      <c r="G1615" t="s">
        <v>15</v>
      </c>
      <c r="H1615" t="s">
        <v>37</v>
      </c>
      <c r="I1615" t="s">
        <v>100</v>
      </c>
      <c r="J1615">
        <v>61</v>
      </c>
      <c r="K1615">
        <v>450</v>
      </c>
      <c r="L1615" s="7">
        <f>Sales_Data[[#This Row],[OrderQuantity]] *Sales_Data[[#This Row],[UnitPrice]]</f>
        <v>27450</v>
      </c>
      <c r="M1615" s="7">
        <f>Sales_Data[[#This Row],[UnitPrice]]-Sales_Data[[#This Row],[UnitCost]]</f>
        <v>250</v>
      </c>
      <c r="N1615" s="7">
        <f>Sales_Data[[#This Row],[Gross Revenue]]-Sales_Data[[#This Row],[Discount Amount ]]</f>
        <v>27200</v>
      </c>
      <c r="O1615" s="7">
        <f>Sales_Data[[#This Row],[OrderQuantity]] *Sales_Data[[#This Row],[UnitCost]]</f>
        <v>12200</v>
      </c>
      <c r="P1615" s="7">
        <f>Sales_Data[[#This Row],[ItemCost]] +Sales_Data[[#This Row],[ShippingCost]]</f>
        <v>12841.67</v>
      </c>
      <c r="Q1615" s="7">
        <f>Sales_Data[[#This Row],[Gross Revenue]]-Sales_Data[[#This Row],[TotalFinancialCost]]</f>
        <v>14608.33</v>
      </c>
      <c r="R1615" s="7">
        <f>Sales_Data[[#This Row],[Actul Bill Amount]]-Sales_Data[[#This Row],[ShippingCost]]</f>
        <v>26558.33</v>
      </c>
      <c r="S1615">
        <v>652</v>
      </c>
      <c r="T1615">
        <v>641.66999999999996</v>
      </c>
      <c r="U1615" t="s">
        <v>30</v>
      </c>
      <c r="V1615">
        <v>200</v>
      </c>
      <c r="W1615" t="s">
        <v>38</v>
      </c>
      <c r="X1615" t="str">
        <f t="shared" si="51"/>
        <v>Kolkata</v>
      </c>
    </row>
    <row r="1616" spans="1:24" x14ac:dyDescent="0.4">
      <c r="A1616">
        <v>101615</v>
      </c>
      <c r="B1616" s="5">
        <v>45697.392361111109</v>
      </c>
      <c r="C1616" s="3" t="str">
        <f>TEXT(Sales_Data[[#This Row],[OrderDate]],"mmmm")</f>
        <v>February</v>
      </c>
      <c r="D1616" s="3" t="str">
        <f t="shared" si="50"/>
        <v>2025</v>
      </c>
      <c r="E1616" t="s">
        <v>34</v>
      </c>
      <c r="F1616" t="s">
        <v>28</v>
      </c>
      <c r="G1616" t="s">
        <v>29</v>
      </c>
      <c r="H1616" t="s">
        <v>20</v>
      </c>
      <c r="I1616" t="s">
        <v>100</v>
      </c>
      <c r="J1616">
        <v>45</v>
      </c>
      <c r="K1616">
        <v>2500</v>
      </c>
      <c r="L1616" s="7">
        <f>Sales_Data[[#This Row],[OrderQuantity]] *Sales_Data[[#This Row],[UnitPrice]]</f>
        <v>112500</v>
      </c>
      <c r="M1616" s="7">
        <f>Sales_Data[[#This Row],[UnitPrice]]-Sales_Data[[#This Row],[UnitCost]]</f>
        <v>1000</v>
      </c>
      <c r="N1616" s="7">
        <f>Sales_Data[[#This Row],[Gross Revenue]]-Sales_Data[[#This Row],[Discount Amount ]]</f>
        <v>111500</v>
      </c>
      <c r="O1616" s="7">
        <f>Sales_Data[[#This Row],[OrderQuantity]] *Sales_Data[[#This Row],[UnitCost]]</f>
        <v>67500</v>
      </c>
      <c r="P1616" s="7">
        <f>Sales_Data[[#This Row],[ItemCost]] +Sales_Data[[#This Row],[ShippingCost]]</f>
        <v>68219.12</v>
      </c>
      <c r="Q1616" s="7">
        <f>Sales_Data[[#This Row],[Gross Revenue]]-Sales_Data[[#This Row],[TotalFinancialCost]]</f>
        <v>44280.880000000005</v>
      </c>
      <c r="R1616" s="7">
        <f>Sales_Data[[#This Row],[Actul Bill Amount]]-Sales_Data[[#This Row],[ShippingCost]]</f>
        <v>110780.88</v>
      </c>
      <c r="S1616">
        <v>307</v>
      </c>
      <c r="T1616">
        <v>719.12</v>
      </c>
      <c r="U1616" t="s">
        <v>54</v>
      </c>
      <c r="V1616">
        <v>1500</v>
      </c>
      <c r="W1616" t="s">
        <v>22</v>
      </c>
      <c r="X1616" t="str">
        <f t="shared" si="51"/>
        <v>Nagpur</v>
      </c>
    </row>
    <row r="1617" spans="1:24" x14ac:dyDescent="0.4">
      <c r="A1617">
        <v>101616</v>
      </c>
      <c r="B1617" s="5">
        <v>45958.910416666666</v>
      </c>
      <c r="C1617" s="3" t="str">
        <f>TEXT(Sales_Data[[#This Row],[OrderDate]],"mmmm")</f>
        <v>October</v>
      </c>
      <c r="D1617" s="3" t="str">
        <f t="shared" si="50"/>
        <v>2025</v>
      </c>
      <c r="E1617" t="s">
        <v>34</v>
      </c>
      <c r="F1617" t="s">
        <v>35</v>
      </c>
      <c r="G1617" t="s">
        <v>15</v>
      </c>
      <c r="H1617" t="s">
        <v>16</v>
      </c>
      <c r="I1617" t="s">
        <v>100</v>
      </c>
      <c r="J1617">
        <v>24</v>
      </c>
      <c r="K1617">
        <v>12000</v>
      </c>
      <c r="L1617" s="7">
        <f>Sales_Data[[#This Row],[OrderQuantity]] *Sales_Data[[#This Row],[UnitPrice]]</f>
        <v>288000</v>
      </c>
      <c r="M1617" s="7">
        <f>Sales_Data[[#This Row],[UnitPrice]]-Sales_Data[[#This Row],[UnitCost]]</f>
        <v>4000</v>
      </c>
      <c r="N1617" s="7">
        <f>Sales_Data[[#This Row],[Gross Revenue]]-Sales_Data[[#This Row],[Discount Amount ]]</f>
        <v>284000</v>
      </c>
      <c r="O1617" s="7">
        <f>Sales_Data[[#This Row],[OrderQuantity]] *Sales_Data[[#This Row],[UnitCost]]</f>
        <v>192000</v>
      </c>
      <c r="P1617" s="7">
        <f>Sales_Data[[#This Row],[ItemCost]] +Sales_Data[[#This Row],[ShippingCost]]</f>
        <v>192300.28</v>
      </c>
      <c r="Q1617" s="7">
        <f>Sales_Data[[#This Row],[Gross Revenue]]-Sales_Data[[#This Row],[TotalFinancialCost]]</f>
        <v>95699.72</v>
      </c>
      <c r="R1617" s="7">
        <f>Sales_Data[[#This Row],[Actul Bill Amount]]-Sales_Data[[#This Row],[ShippingCost]]</f>
        <v>283699.71999999997</v>
      </c>
      <c r="S1617">
        <v>937</v>
      </c>
      <c r="T1617">
        <v>300.27999999999997</v>
      </c>
      <c r="U1617" t="s">
        <v>36</v>
      </c>
      <c r="V1617">
        <v>8000</v>
      </c>
      <c r="W1617" t="s">
        <v>18</v>
      </c>
      <c r="X1617" t="str">
        <f t="shared" si="51"/>
        <v>Bengaluru</v>
      </c>
    </row>
    <row r="1618" spans="1:24" x14ac:dyDescent="0.4">
      <c r="A1618">
        <v>101617</v>
      </c>
      <c r="B1618" s="5">
        <v>45881.364583333336</v>
      </c>
      <c r="C1618" s="3" t="str">
        <f>TEXT(Sales_Data[[#This Row],[OrderDate]],"mmmm")</f>
        <v>August</v>
      </c>
      <c r="D1618" s="3" t="str">
        <f t="shared" si="50"/>
        <v>2025</v>
      </c>
      <c r="E1618" t="s">
        <v>23</v>
      </c>
      <c r="F1618" t="s">
        <v>43</v>
      </c>
      <c r="G1618" t="s">
        <v>29</v>
      </c>
      <c r="H1618" t="s">
        <v>25</v>
      </c>
      <c r="I1618" t="s">
        <v>100</v>
      </c>
      <c r="J1618">
        <v>6</v>
      </c>
      <c r="K1618">
        <v>1800</v>
      </c>
      <c r="L1618" s="7">
        <f>Sales_Data[[#This Row],[OrderQuantity]] *Sales_Data[[#This Row],[UnitPrice]]</f>
        <v>10800</v>
      </c>
      <c r="M1618" s="7">
        <f>Sales_Data[[#This Row],[UnitPrice]]-Sales_Data[[#This Row],[UnitCost]]</f>
        <v>900</v>
      </c>
      <c r="N1618" s="7">
        <f>Sales_Data[[#This Row],[Gross Revenue]]-Sales_Data[[#This Row],[Discount Amount ]]</f>
        <v>9900</v>
      </c>
      <c r="O1618" s="7">
        <f>Sales_Data[[#This Row],[OrderQuantity]] *Sales_Data[[#This Row],[UnitCost]]</f>
        <v>5400</v>
      </c>
      <c r="P1618" s="7">
        <f>Sales_Data[[#This Row],[ItemCost]] +Sales_Data[[#This Row],[ShippingCost]]</f>
        <v>6168.32</v>
      </c>
      <c r="Q1618" s="7">
        <f>Sales_Data[[#This Row],[Gross Revenue]]-Sales_Data[[#This Row],[TotalFinancialCost]]</f>
        <v>4631.68</v>
      </c>
      <c r="R1618" s="7">
        <f>Sales_Data[[#This Row],[Actul Bill Amount]]-Sales_Data[[#This Row],[ShippingCost]]</f>
        <v>9131.68</v>
      </c>
      <c r="S1618">
        <v>1074</v>
      </c>
      <c r="T1618">
        <v>768.32</v>
      </c>
      <c r="U1618" t="s">
        <v>51</v>
      </c>
      <c r="V1618">
        <v>900</v>
      </c>
      <c r="W1618" t="s">
        <v>27</v>
      </c>
      <c r="X1618" t="str">
        <f t="shared" si="51"/>
        <v>Mumbai</v>
      </c>
    </row>
    <row r="1619" spans="1:24" x14ac:dyDescent="0.4">
      <c r="A1619">
        <v>101618</v>
      </c>
      <c r="B1619" s="5">
        <v>45975.537499999999</v>
      </c>
      <c r="C1619" s="3" t="str">
        <f>TEXT(Sales_Data[[#This Row],[OrderDate]],"mmmm")</f>
        <v>November</v>
      </c>
      <c r="D1619" s="3" t="str">
        <f t="shared" si="50"/>
        <v>2025</v>
      </c>
      <c r="E1619" t="s">
        <v>34</v>
      </c>
      <c r="F1619" t="s">
        <v>28</v>
      </c>
      <c r="G1619" t="s">
        <v>15</v>
      </c>
      <c r="H1619" t="s">
        <v>20</v>
      </c>
      <c r="I1619" t="s">
        <v>100</v>
      </c>
      <c r="J1619">
        <v>91</v>
      </c>
      <c r="K1619">
        <v>2500</v>
      </c>
      <c r="L1619" s="7">
        <f>Sales_Data[[#This Row],[OrderQuantity]] *Sales_Data[[#This Row],[UnitPrice]]</f>
        <v>227500</v>
      </c>
      <c r="M1619" s="7">
        <f>Sales_Data[[#This Row],[UnitPrice]]-Sales_Data[[#This Row],[UnitCost]]</f>
        <v>1000</v>
      </c>
      <c r="N1619" s="7">
        <f>Sales_Data[[#This Row],[Gross Revenue]]-Sales_Data[[#This Row],[Discount Amount ]]</f>
        <v>226500</v>
      </c>
      <c r="O1619" s="7">
        <f>Sales_Data[[#This Row],[OrderQuantity]] *Sales_Data[[#This Row],[UnitCost]]</f>
        <v>136500</v>
      </c>
      <c r="P1619" s="7">
        <f>Sales_Data[[#This Row],[ItemCost]] +Sales_Data[[#This Row],[ShippingCost]]</f>
        <v>137066.67000000001</v>
      </c>
      <c r="Q1619" s="7">
        <f>Sales_Data[[#This Row],[Gross Revenue]]-Sales_Data[[#This Row],[TotalFinancialCost]]</f>
        <v>90433.329999999987</v>
      </c>
      <c r="R1619" s="7">
        <f>Sales_Data[[#This Row],[Actul Bill Amount]]-Sales_Data[[#This Row],[ShippingCost]]</f>
        <v>225933.33</v>
      </c>
      <c r="S1619">
        <v>424</v>
      </c>
      <c r="T1619">
        <v>566.66999999999996</v>
      </c>
      <c r="U1619" t="s">
        <v>54</v>
      </c>
      <c r="V1619">
        <v>1500</v>
      </c>
      <c r="W1619" t="s">
        <v>22</v>
      </c>
      <c r="X1619" t="str">
        <f t="shared" si="51"/>
        <v>Nagpur</v>
      </c>
    </row>
    <row r="1620" spans="1:24" x14ac:dyDescent="0.4">
      <c r="A1620">
        <v>101619</v>
      </c>
      <c r="B1620" s="5">
        <v>46006.272916666669</v>
      </c>
      <c r="C1620" s="3" t="str">
        <f>TEXT(Sales_Data[[#This Row],[OrderDate]],"mmmm")</f>
        <v>December</v>
      </c>
      <c r="D1620" s="3" t="str">
        <f t="shared" si="50"/>
        <v>2025</v>
      </c>
      <c r="E1620" t="s">
        <v>34</v>
      </c>
      <c r="F1620" t="s">
        <v>14</v>
      </c>
      <c r="G1620" t="s">
        <v>15</v>
      </c>
      <c r="H1620" t="s">
        <v>32</v>
      </c>
      <c r="I1620" t="s">
        <v>100</v>
      </c>
      <c r="J1620">
        <v>98</v>
      </c>
      <c r="K1620">
        <v>3200</v>
      </c>
      <c r="L1620" s="7">
        <f>Sales_Data[[#This Row],[OrderQuantity]] *Sales_Data[[#This Row],[UnitPrice]]</f>
        <v>313600</v>
      </c>
      <c r="M1620" s="7">
        <f>Sales_Data[[#This Row],[UnitPrice]]-Sales_Data[[#This Row],[UnitCost]]</f>
        <v>1200</v>
      </c>
      <c r="N1620" s="7">
        <f>Sales_Data[[#This Row],[Gross Revenue]]-Sales_Data[[#This Row],[Discount Amount ]]</f>
        <v>312400</v>
      </c>
      <c r="O1620" s="7">
        <f>Sales_Data[[#This Row],[OrderQuantity]] *Sales_Data[[#This Row],[UnitCost]]</f>
        <v>196000</v>
      </c>
      <c r="P1620" s="7">
        <f>Sales_Data[[#This Row],[ItemCost]] +Sales_Data[[#This Row],[ShippingCost]]</f>
        <v>197466.62</v>
      </c>
      <c r="Q1620" s="7">
        <f>Sales_Data[[#This Row],[Gross Revenue]]-Sales_Data[[#This Row],[TotalFinancialCost]]</f>
        <v>116133.38</v>
      </c>
      <c r="R1620" s="7">
        <f>Sales_Data[[#This Row],[Actul Bill Amount]]-Sales_Data[[#This Row],[ShippingCost]]</f>
        <v>310933.38</v>
      </c>
      <c r="S1620">
        <v>734</v>
      </c>
      <c r="T1620">
        <v>1466.62</v>
      </c>
      <c r="U1620" t="s">
        <v>17</v>
      </c>
      <c r="V1620">
        <v>2000</v>
      </c>
      <c r="W1620" t="s">
        <v>33</v>
      </c>
      <c r="X1620" t="str">
        <f t="shared" si="51"/>
        <v>Delhi</v>
      </c>
    </row>
    <row r="1621" spans="1:24" x14ac:dyDescent="0.4">
      <c r="A1621">
        <v>101620</v>
      </c>
      <c r="B1621" s="5">
        <v>45772.558333333334</v>
      </c>
      <c r="C1621" s="3" t="str">
        <f>TEXT(Sales_Data[[#This Row],[OrderDate]],"mmmm")</f>
        <v>April</v>
      </c>
      <c r="D1621" s="3" t="str">
        <f t="shared" si="50"/>
        <v>2025</v>
      </c>
      <c r="E1621" t="s">
        <v>50</v>
      </c>
      <c r="F1621" t="s">
        <v>14</v>
      </c>
      <c r="G1621" t="s">
        <v>31</v>
      </c>
      <c r="H1621" t="s">
        <v>25</v>
      </c>
      <c r="I1621" t="s">
        <v>100</v>
      </c>
      <c r="J1621">
        <v>14</v>
      </c>
      <c r="K1621">
        <v>3200</v>
      </c>
      <c r="L1621" s="7">
        <f>Sales_Data[[#This Row],[OrderQuantity]] *Sales_Data[[#This Row],[UnitPrice]]</f>
        <v>44800</v>
      </c>
      <c r="M1621" s="7">
        <f>Sales_Data[[#This Row],[UnitPrice]]-Sales_Data[[#This Row],[UnitCost]]</f>
        <v>1200</v>
      </c>
      <c r="N1621" s="7">
        <f>Sales_Data[[#This Row],[Gross Revenue]]-Sales_Data[[#This Row],[Discount Amount ]]</f>
        <v>43600</v>
      </c>
      <c r="O1621" s="7">
        <f>Sales_Data[[#This Row],[OrderQuantity]] *Sales_Data[[#This Row],[UnitCost]]</f>
        <v>28000</v>
      </c>
      <c r="P1621" s="7">
        <f>Sales_Data[[#This Row],[ItemCost]] +Sales_Data[[#This Row],[ShippingCost]]</f>
        <v>28304.41</v>
      </c>
      <c r="Q1621" s="7">
        <f>Sales_Data[[#This Row],[Gross Revenue]]-Sales_Data[[#This Row],[TotalFinancialCost]]</f>
        <v>16495.59</v>
      </c>
      <c r="R1621" s="7">
        <f>Sales_Data[[#This Row],[Actul Bill Amount]]-Sales_Data[[#This Row],[ShippingCost]]</f>
        <v>43295.59</v>
      </c>
      <c r="S1621">
        <v>398</v>
      </c>
      <c r="T1621">
        <v>304.41000000000003</v>
      </c>
      <c r="U1621" t="s">
        <v>17</v>
      </c>
      <c r="V1621">
        <v>2000</v>
      </c>
      <c r="W1621" t="s">
        <v>27</v>
      </c>
      <c r="X1621" t="str">
        <f t="shared" si="51"/>
        <v>Mumbai</v>
      </c>
    </row>
    <row r="1622" spans="1:24" x14ac:dyDescent="0.4">
      <c r="A1622">
        <v>101621</v>
      </c>
      <c r="B1622" s="5">
        <v>45843.15347222222</v>
      </c>
      <c r="C1622" s="3" t="str">
        <f>TEXT(Sales_Data[[#This Row],[OrderDate]],"mmmm")</f>
        <v>July</v>
      </c>
      <c r="D1622" s="3" t="str">
        <f t="shared" si="50"/>
        <v>2025</v>
      </c>
      <c r="E1622" t="s">
        <v>45</v>
      </c>
      <c r="F1622" t="s">
        <v>14</v>
      </c>
      <c r="G1622" t="s">
        <v>29</v>
      </c>
      <c r="H1622" t="s">
        <v>16</v>
      </c>
      <c r="I1622" t="s">
        <v>100</v>
      </c>
      <c r="J1622">
        <v>95</v>
      </c>
      <c r="K1622">
        <v>3200</v>
      </c>
      <c r="L1622" s="7">
        <f>Sales_Data[[#This Row],[OrderQuantity]] *Sales_Data[[#This Row],[UnitPrice]]</f>
        <v>304000</v>
      </c>
      <c r="M1622" s="7">
        <f>Sales_Data[[#This Row],[UnitPrice]]-Sales_Data[[#This Row],[UnitCost]]</f>
        <v>1200</v>
      </c>
      <c r="N1622" s="7">
        <f>Sales_Data[[#This Row],[Gross Revenue]]-Sales_Data[[#This Row],[Discount Amount ]]</f>
        <v>302800</v>
      </c>
      <c r="O1622" s="7">
        <f>Sales_Data[[#This Row],[OrderQuantity]] *Sales_Data[[#This Row],[UnitCost]]</f>
        <v>190000</v>
      </c>
      <c r="P1622" s="7">
        <f>Sales_Data[[#This Row],[ItemCost]] +Sales_Data[[#This Row],[ShippingCost]]</f>
        <v>191102.82</v>
      </c>
      <c r="Q1622" s="7">
        <f>Sales_Data[[#This Row],[Gross Revenue]]-Sales_Data[[#This Row],[TotalFinancialCost]]</f>
        <v>112897.18</v>
      </c>
      <c r="R1622" s="7">
        <f>Sales_Data[[#This Row],[Actul Bill Amount]]-Sales_Data[[#This Row],[ShippingCost]]</f>
        <v>301697.18</v>
      </c>
      <c r="S1622">
        <v>964</v>
      </c>
      <c r="T1622">
        <v>1102.82</v>
      </c>
      <c r="U1622" t="s">
        <v>17</v>
      </c>
      <c r="V1622">
        <v>2000</v>
      </c>
      <c r="W1622" t="s">
        <v>18</v>
      </c>
      <c r="X1622" t="str">
        <f t="shared" si="51"/>
        <v>Bengaluru</v>
      </c>
    </row>
    <row r="1623" spans="1:24" x14ac:dyDescent="0.4">
      <c r="A1623">
        <v>101622</v>
      </c>
      <c r="B1623" s="5">
        <v>45980.914583333331</v>
      </c>
      <c r="C1623" s="3" t="str">
        <f>TEXT(Sales_Data[[#This Row],[OrderDate]],"mmmm")</f>
        <v>November</v>
      </c>
      <c r="D1623" s="3" t="str">
        <f t="shared" si="50"/>
        <v>2025</v>
      </c>
      <c r="E1623" t="s">
        <v>13</v>
      </c>
      <c r="F1623" t="s">
        <v>40</v>
      </c>
      <c r="G1623" t="s">
        <v>15</v>
      </c>
      <c r="H1623" t="s">
        <v>37</v>
      </c>
      <c r="I1623" t="s">
        <v>100</v>
      </c>
      <c r="J1623">
        <v>16</v>
      </c>
      <c r="K1623">
        <v>5500</v>
      </c>
      <c r="L1623" s="7">
        <f>Sales_Data[[#This Row],[OrderQuantity]] *Sales_Data[[#This Row],[UnitPrice]]</f>
        <v>88000</v>
      </c>
      <c r="M1623" s="7">
        <f>Sales_Data[[#This Row],[UnitPrice]]-Sales_Data[[#This Row],[UnitCost]]</f>
        <v>2000</v>
      </c>
      <c r="N1623" s="7">
        <f>Sales_Data[[#This Row],[Gross Revenue]]-Sales_Data[[#This Row],[Discount Amount ]]</f>
        <v>86000</v>
      </c>
      <c r="O1623" s="7">
        <f>Sales_Data[[#This Row],[OrderQuantity]] *Sales_Data[[#This Row],[UnitCost]]</f>
        <v>56000</v>
      </c>
      <c r="P1623" s="7">
        <f>Sales_Data[[#This Row],[ItemCost]] +Sales_Data[[#This Row],[ShippingCost]]</f>
        <v>56659.65</v>
      </c>
      <c r="Q1623" s="7">
        <f>Sales_Data[[#This Row],[Gross Revenue]]-Sales_Data[[#This Row],[TotalFinancialCost]]</f>
        <v>31340.35</v>
      </c>
      <c r="R1623" s="7">
        <f>Sales_Data[[#This Row],[Actul Bill Amount]]-Sales_Data[[#This Row],[ShippingCost]]</f>
        <v>85340.35</v>
      </c>
      <c r="S1623">
        <v>589</v>
      </c>
      <c r="T1623">
        <v>659.65</v>
      </c>
      <c r="U1623" t="s">
        <v>41</v>
      </c>
      <c r="V1623">
        <v>3500</v>
      </c>
      <c r="W1623" t="s">
        <v>38</v>
      </c>
      <c r="X1623" t="str">
        <f t="shared" si="51"/>
        <v>Kolkata</v>
      </c>
    </row>
    <row r="1624" spans="1:24" x14ac:dyDescent="0.4">
      <c r="A1624">
        <v>101623</v>
      </c>
      <c r="B1624" s="5">
        <v>45713.313888888886</v>
      </c>
      <c r="C1624" s="3" t="str">
        <f>TEXT(Sales_Data[[#This Row],[OrderDate]],"mmmm")</f>
        <v>February</v>
      </c>
      <c r="D1624" s="3" t="str">
        <f t="shared" si="50"/>
        <v>2025</v>
      </c>
      <c r="E1624" t="s">
        <v>50</v>
      </c>
      <c r="F1624" t="s">
        <v>24</v>
      </c>
      <c r="G1624" t="s">
        <v>31</v>
      </c>
      <c r="H1624" t="s">
        <v>25</v>
      </c>
      <c r="I1624" t="s">
        <v>100</v>
      </c>
      <c r="J1624">
        <v>37</v>
      </c>
      <c r="K1624">
        <v>3500</v>
      </c>
      <c r="L1624" s="7">
        <f>Sales_Data[[#This Row],[OrderQuantity]] *Sales_Data[[#This Row],[UnitPrice]]</f>
        <v>129500</v>
      </c>
      <c r="M1624" s="7">
        <f>Sales_Data[[#This Row],[UnitPrice]]-Sales_Data[[#This Row],[UnitCost]]</f>
        <v>1300</v>
      </c>
      <c r="N1624" s="7">
        <f>Sales_Data[[#This Row],[Gross Revenue]]-Sales_Data[[#This Row],[Discount Amount ]]</f>
        <v>128200</v>
      </c>
      <c r="O1624" s="7">
        <f>Sales_Data[[#This Row],[OrderQuantity]] *Sales_Data[[#This Row],[UnitCost]]</f>
        <v>81400</v>
      </c>
      <c r="P1624" s="7">
        <f>Sales_Data[[#This Row],[ItemCost]] +Sales_Data[[#This Row],[ShippingCost]]</f>
        <v>82267.86</v>
      </c>
      <c r="Q1624" s="7">
        <f>Sales_Data[[#This Row],[Gross Revenue]]-Sales_Data[[#This Row],[TotalFinancialCost]]</f>
        <v>47232.14</v>
      </c>
      <c r="R1624" s="7">
        <f>Sales_Data[[#This Row],[Actul Bill Amount]]-Sales_Data[[#This Row],[ShippingCost]]</f>
        <v>127332.14</v>
      </c>
      <c r="S1624">
        <v>643</v>
      </c>
      <c r="T1624">
        <v>867.86</v>
      </c>
      <c r="U1624" t="s">
        <v>59</v>
      </c>
      <c r="V1624">
        <v>2200</v>
      </c>
      <c r="W1624" t="s">
        <v>27</v>
      </c>
      <c r="X1624" t="str">
        <f t="shared" si="51"/>
        <v>Mumbai</v>
      </c>
    </row>
    <row r="1625" spans="1:24" x14ac:dyDescent="0.4">
      <c r="A1625">
        <v>101624</v>
      </c>
      <c r="B1625" s="5">
        <v>45697.189583333333</v>
      </c>
      <c r="C1625" s="3" t="str">
        <f>TEXT(Sales_Data[[#This Row],[OrderDate]],"mmmm")</f>
        <v>February</v>
      </c>
      <c r="D1625" s="3" t="str">
        <f t="shared" si="50"/>
        <v>2025</v>
      </c>
      <c r="E1625" t="s">
        <v>39</v>
      </c>
      <c r="F1625" t="s">
        <v>14</v>
      </c>
      <c r="G1625" t="s">
        <v>31</v>
      </c>
      <c r="H1625" t="s">
        <v>32</v>
      </c>
      <c r="I1625" t="s">
        <v>100</v>
      </c>
      <c r="J1625">
        <v>50</v>
      </c>
      <c r="K1625">
        <v>6500</v>
      </c>
      <c r="L1625" s="7">
        <f>Sales_Data[[#This Row],[OrderQuantity]] *Sales_Data[[#This Row],[UnitPrice]]</f>
        <v>325000</v>
      </c>
      <c r="M1625" s="7">
        <f>Sales_Data[[#This Row],[UnitPrice]]-Sales_Data[[#This Row],[UnitCost]]</f>
        <v>2300</v>
      </c>
      <c r="N1625" s="7">
        <f>Sales_Data[[#This Row],[Gross Revenue]]-Sales_Data[[#This Row],[Discount Amount ]]</f>
        <v>322700</v>
      </c>
      <c r="O1625" s="7">
        <f>Sales_Data[[#This Row],[OrderQuantity]] *Sales_Data[[#This Row],[UnitCost]]</f>
        <v>210000</v>
      </c>
      <c r="P1625" s="7">
        <f>Sales_Data[[#This Row],[ItemCost]] +Sales_Data[[#This Row],[ShippingCost]]</f>
        <v>210406.32</v>
      </c>
      <c r="Q1625" s="7">
        <f>Sales_Data[[#This Row],[Gross Revenue]]-Sales_Data[[#This Row],[TotalFinancialCost]]</f>
        <v>114593.68</v>
      </c>
      <c r="R1625" s="7">
        <f>Sales_Data[[#This Row],[Actul Bill Amount]]-Sales_Data[[#This Row],[ShippingCost]]</f>
        <v>322293.68</v>
      </c>
      <c r="S1625">
        <v>599</v>
      </c>
      <c r="T1625">
        <v>406.32</v>
      </c>
      <c r="U1625" t="s">
        <v>21</v>
      </c>
      <c r="V1625">
        <v>4200</v>
      </c>
      <c r="W1625" t="s">
        <v>33</v>
      </c>
      <c r="X1625" t="str">
        <f t="shared" si="51"/>
        <v>Delhi</v>
      </c>
    </row>
    <row r="1626" spans="1:24" x14ac:dyDescent="0.4">
      <c r="A1626">
        <v>101625</v>
      </c>
      <c r="B1626" s="5">
        <v>46011.519444444442</v>
      </c>
      <c r="C1626" s="3" t="str">
        <f>TEXT(Sales_Data[[#This Row],[OrderDate]],"mmmm")</f>
        <v>December</v>
      </c>
      <c r="D1626" s="3" t="str">
        <f t="shared" si="50"/>
        <v>2025</v>
      </c>
      <c r="E1626" t="s">
        <v>39</v>
      </c>
      <c r="F1626" t="s">
        <v>35</v>
      </c>
      <c r="G1626" t="s">
        <v>31</v>
      </c>
      <c r="H1626" t="s">
        <v>32</v>
      </c>
      <c r="I1626" t="s">
        <v>100</v>
      </c>
      <c r="J1626">
        <v>15</v>
      </c>
      <c r="K1626">
        <v>8500</v>
      </c>
      <c r="L1626" s="7">
        <f>Sales_Data[[#This Row],[OrderQuantity]] *Sales_Data[[#This Row],[UnitPrice]]</f>
        <v>127500</v>
      </c>
      <c r="M1626" s="7">
        <f>Sales_Data[[#This Row],[UnitPrice]]-Sales_Data[[#This Row],[UnitCost]]</f>
        <v>3000</v>
      </c>
      <c r="N1626" s="7">
        <f>Sales_Data[[#This Row],[Gross Revenue]]-Sales_Data[[#This Row],[Discount Amount ]]</f>
        <v>124500</v>
      </c>
      <c r="O1626" s="7">
        <f>Sales_Data[[#This Row],[OrderQuantity]] *Sales_Data[[#This Row],[UnitCost]]</f>
        <v>82500</v>
      </c>
      <c r="P1626" s="7">
        <f>Sales_Data[[#This Row],[ItemCost]] +Sales_Data[[#This Row],[ShippingCost]]</f>
        <v>83659.14</v>
      </c>
      <c r="Q1626" s="7">
        <f>Sales_Data[[#This Row],[Gross Revenue]]-Sales_Data[[#This Row],[TotalFinancialCost]]</f>
        <v>43840.86</v>
      </c>
      <c r="R1626" s="7">
        <f>Sales_Data[[#This Row],[Actul Bill Amount]]-Sales_Data[[#This Row],[ShippingCost]]</f>
        <v>123340.86</v>
      </c>
      <c r="S1626">
        <v>554</v>
      </c>
      <c r="T1626">
        <v>1159.1400000000001</v>
      </c>
      <c r="U1626" t="s">
        <v>49</v>
      </c>
      <c r="V1626">
        <v>5500</v>
      </c>
      <c r="W1626" t="s">
        <v>33</v>
      </c>
      <c r="X1626" t="str">
        <f t="shared" si="51"/>
        <v>Delhi</v>
      </c>
    </row>
    <row r="1627" spans="1:24" x14ac:dyDescent="0.4">
      <c r="A1627">
        <v>101626</v>
      </c>
      <c r="B1627" s="5">
        <v>45697.827777777777</v>
      </c>
      <c r="C1627" s="3" t="str">
        <f>TEXT(Sales_Data[[#This Row],[OrderDate]],"mmmm")</f>
        <v>February</v>
      </c>
      <c r="D1627" s="3" t="str">
        <f t="shared" si="50"/>
        <v>2025</v>
      </c>
      <c r="E1627" t="s">
        <v>13</v>
      </c>
      <c r="F1627" t="s">
        <v>43</v>
      </c>
      <c r="G1627" t="s">
        <v>31</v>
      </c>
      <c r="H1627" t="s">
        <v>32</v>
      </c>
      <c r="I1627" t="s">
        <v>100</v>
      </c>
      <c r="J1627">
        <v>39</v>
      </c>
      <c r="K1627">
        <v>1800</v>
      </c>
      <c r="L1627" s="7">
        <f>Sales_Data[[#This Row],[OrderQuantity]] *Sales_Data[[#This Row],[UnitPrice]]</f>
        <v>70200</v>
      </c>
      <c r="M1627" s="7">
        <f>Sales_Data[[#This Row],[UnitPrice]]-Sales_Data[[#This Row],[UnitCost]]</f>
        <v>900</v>
      </c>
      <c r="N1627" s="7">
        <f>Sales_Data[[#This Row],[Gross Revenue]]-Sales_Data[[#This Row],[Discount Amount ]]</f>
        <v>69300</v>
      </c>
      <c r="O1627" s="7">
        <f>Sales_Data[[#This Row],[OrderQuantity]] *Sales_Data[[#This Row],[UnitCost]]</f>
        <v>35100</v>
      </c>
      <c r="P1627" s="7">
        <f>Sales_Data[[#This Row],[ItemCost]] +Sales_Data[[#This Row],[ShippingCost]]</f>
        <v>35906.04</v>
      </c>
      <c r="Q1627" s="7">
        <f>Sales_Data[[#This Row],[Gross Revenue]]-Sales_Data[[#This Row],[TotalFinancialCost]]</f>
        <v>34293.96</v>
      </c>
      <c r="R1627" s="7">
        <f>Sales_Data[[#This Row],[Actul Bill Amount]]-Sales_Data[[#This Row],[ShippingCost]]</f>
        <v>68493.960000000006</v>
      </c>
      <c r="S1627">
        <v>328</v>
      </c>
      <c r="T1627">
        <v>806.04</v>
      </c>
      <c r="U1627" t="s">
        <v>51</v>
      </c>
      <c r="V1627">
        <v>900</v>
      </c>
      <c r="W1627" t="s">
        <v>33</v>
      </c>
      <c r="X1627" t="str">
        <f t="shared" si="51"/>
        <v>Delhi</v>
      </c>
    </row>
    <row r="1628" spans="1:24" x14ac:dyDescent="0.4">
      <c r="A1628">
        <v>101627</v>
      </c>
      <c r="B1628" s="5">
        <v>46004.95208333333</v>
      </c>
      <c r="C1628" s="3" t="str">
        <f>TEXT(Sales_Data[[#This Row],[OrderDate]],"mmmm")</f>
        <v>December</v>
      </c>
      <c r="D1628" s="3" t="str">
        <f t="shared" si="50"/>
        <v>2025</v>
      </c>
      <c r="E1628" t="s">
        <v>23</v>
      </c>
      <c r="F1628" t="s">
        <v>46</v>
      </c>
      <c r="G1628" t="s">
        <v>15</v>
      </c>
      <c r="H1628" t="s">
        <v>37</v>
      </c>
      <c r="I1628" t="s">
        <v>100</v>
      </c>
      <c r="J1628">
        <v>15</v>
      </c>
      <c r="K1628">
        <v>15000</v>
      </c>
      <c r="L1628" s="7">
        <f>Sales_Data[[#This Row],[OrderQuantity]] *Sales_Data[[#This Row],[UnitPrice]]</f>
        <v>225000</v>
      </c>
      <c r="M1628" s="7">
        <f>Sales_Data[[#This Row],[UnitPrice]]-Sales_Data[[#This Row],[UnitCost]]</f>
        <v>5500</v>
      </c>
      <c r="N1628" s="7">
        <f>Sales_Data[[#This Row],[Gross Revenue]]-Sales_Data[[#This Row],[Discount Amount ]]</f>
        <v>219500</v>
      </c>
      <c r="O1628" s="7">
        <f>Sales_Data[[#This Row],[OrderQuantity]] *Sales_Data[[#This Row],[UnitCost]]</f>
        <v>142500</v>
      </c>
      <c r="P1628" s="7">
        <f>Sales_Data[[#This Row],[ItemCost]] +Sales_Data[[#This Row],[ShippingCost]]</f>
        <v>143703.63</v>
      </c>
      <c r="Q1628" s="7">
        <f>Sales_Data[[#This Row],[Gross Revenue]]-Sales_Data[[#This Row],[TotalFinancialCost]]</f>
        <v>81296.37</v>
      </c>
      <c r="R1628" s="7">
        <f>Sales_Data[[#This Row],[Actul Bill Amount]]-Sales_Data[[#This Row],[ShippingCost]]</f>
        <v>218296.37</v>
      </c>
      <c r="S1628">
        <v>1185</v>
      </c>
      <c r="T1628">
        <v>1203.6300000000001</v>
      </c>
      <c r="U1628" t="s">
        <v>53</v>
      </c>
      <c r="V1628">
        <v>9500</v>
      </c>
      <c r="W1628" t="s">
        <v>38</v>
      </c>
      <c r="X1628" t="str">
        <f t="shared" si="51"/>
        <v>Kolkata</v>
      </c>
    </row>
    <row r="1629" spans="1:24" x14ac:dyDescent="0.4">
      <c r="A1629">
        <v>101628</v>
      </c>
      <c r="B1629" s="5">
        <v>45894.788888888892</v>
      </c>
      <c r="C1629" s="3" t="str">
        <f>TEXT(Sales_Data[[#This Row],[OrderDate]],"mmmm")</f>
        <v>August</v>
      </c>
      <c r="D1629" s="3" t="str">
        <f t="shared" si="50"/>
        <v>2025</v>
      </c>
      <c r="E1629" t="s">
        <v>39</v>
      </c>
      <c r="F1629" t="s">
        <v>40</v>
      </c>
      <c r="G1629" t="s">
        <v>31</v>
      </c>
      <c r="H1629" t="s">
        <v>20</v>
      </c>
      <c r="I1629" t="s">
        <v>100</v>
      </c>
      <c r="J1629">
        <v>88</v>
      </c>
      <c r="K1629">
        <v>5500</v>
      </c>
      <c r="L1629" s="7">
        <f>Sales_Data[[#This Row],[OrderQuantity]] *Sales_Data[[#This Row],[UnitPrice]]</f>
        <v>484000</v>
      </c>
      <c r="M1629" s="7">
        <f>Sales_Data[[#This Row],[UnitPrice]]-Sales_Data[[#This Row],[UnitCost]]</f>
        <v>2000</v>
      </c>
      <c r="N1629" s="7">
        <f>Sales_Data[[#This Row],[Gross Revenue]]-Sales_Data[[#This Row],[Discount Amount ]]</f>
        <v>482000</v>
      </c>
      <c r="O1629" s="7">
        <f>Sales_Data[[#This Row],[OrderQuantity]] *Sales_Data[[#This Row],[UnitCost]]</f>
        <v>308000</v>
      </c>
      <c r="P1629" s="7">
        <f>Sales_Data[[#This Row],[ItemCost]] +Sales_Data[[#This Row],[ShippingCost]]</f>
        <v>308772.34999999998</v>
      </c>
      <c r="Q1629" s="7">
        <f>Sales_Data[[#This Row],[Gross Revenue]]-Sales_Data[[#This Row],[TotalFinancialCost]]</f>
        <v>175227.65000000002</v>
      </c>
      <c r="R1629" s="7">
        <f>Sales_Data[[#This Row],[Actul Bill Amount]]-Sales_Data[[#This Row],[ShippingCost]]</f>
        <v>481227.65</v>
      </c>
      <c r="S1629">
        <v>702</v>
      </c>
      <c r="T1629">
        <v>772.35</v>
      </c>
      <c r="U1629" t="s">
        <v>41</v>
      </c>
      <c r="V1629">
        <v>3500</v>
      </c>
      <c r="W1629" t="s">
        <v>22</v>
      </c>
      <c r="X1629" t="str">
        <f t="shared" si="51"/>
        <v>Nagpur</v>
      </c>
    </row>
    <row r="1630" spans="1:24" x14ac:dyDescent="0.4">
      <c r="A1630">
        <v>101629</v>
      </c>
      <c r="B1630" s="5">
        <v>45946.805555555555</v>
      </c>
      <c r="C1630" s="3" t="str">
        <f>TEXT(Sales_Data[[#This Row],[OrderDate]],"mmmm")</f>
        <v>October</v>
      </c>
      <c r="D1630" s="3" t="str">
        <f t="shared" si="50"/>
        <v>2025</v>
      </c>
      <c r="E1630" t="s">
        <v>50</v>
      </c>
      <c r="F1630" t="s">
        <v>55</v>
      </c>
      <c r="G1630" t="s">
        <v>15</v>
      </c>
      <c r="H1630" t="s">
        <v>20</v>
      </c>
      <c r="I1630" t="s">
        <v>100</v>
      </c>
      <c r="J1630">
        <v>42</v>
      </c>
      <c r="K1630">
        <v>850</v>
      </c>
      <c r="L1630" s="7">
        <f>Sales_Data[[#This Row],[OrderQuantity]] *Sales_Data[[#This Row],[UnitPrice]]</f>
        <v>35700</v>
      </c>
      <c r="M1630" s="7">
        <f>Sales_Data[[#This Row],[UnitPrice]]-Sales_Data[[#This Row],[UnitCost]]</f>
        <v>300</v>
      </c>
      <c r="N1630" s="7">
        <f>Sales_Data[[#This Row],[Gross Revenue]]-Sales_Data[[#This Row],[Discount Amount ]]</f>
        <v>35400</v>
      </c>
      <c r="O1630" s="7">
        <f>Sales_Data[[#This Row],[OrderQuantity]] *Sales_Data[[#This Row],[UnitCost]]</f>
        <v>23100</v>
      </c>
      <c r="P1630" s="7">
        <f>Sales_Data[[#This Row],[ItemCost]] +Sales_Data[[#This Row],[ShippingCost]]</f>
        <v>24134.03</v>
      </c>
      <c r="Q1630" s="7">
        <f>Sales_Data[[#This Row],[Gross Revenue]]-Sales_Data[[#This Row],[TotalFinancialCost]]</f>
        <v>11565.970000000001</v>
      </c>
      <c r="R1630" s="7">
        <f>Sales_Data[[#This Row],[Actul Bill Amount]]-Sales_Data[[#This Row],[ShippingCost]]</f>
        <v>34365.97</v>
      </c>
      <c r="S1630">
        <v>905</v>
      </c>
      <c r="T1630">
        <v>1034.03</v>
      </c>
      <c r="U1630" t="s">
        <v>56</v>
      </c>
      <c r="V1630">
        <v>550</v>
      </c>
      <c r="W1630" t="s">
        <v>22</v>
      </c>
      <c r="X1630" t="str">
        <f t="shared" si="51"/>
        <v>Nagpur</v>
      </c>
    </row>
    <row r="1631" spans="1:24" x14ac:dyDescent="0.4">
      <c r="A1631">
        <v>101630</v>
      </c>
      <c r="B1631" s="5">
        <v>45919.624305555553</v>
      </c>
      <c r="C1631" s="3" t="str">
        <f>TEXT(Sales_Data[[#This Row],[OrderDate]],"mmmm")</f>
        <v>September</v>
      </c>
      <c r="D1631" s="3" t="str">
        <f t="shared" si="50"/>
        <v>2025</v>
      </c>
      <c r="E1631" t="s">
        <v>50</v>
      </c>
      <c r="F1631" t="s">
        <v>46</v>
      </c>
      <c r="G1631" t="s">
        <v>15</v>
      </c>
      <c r="H1631" t="s">
        <v>37</v>
      </c>
      <c r="I1631" t="s">
        <v>100</v>
      </c>
      <c r="J1631">
        <v>95</v>
      </c>
      <c r="K1631">
        <v>15000</v>
      </c>
      <c r="L1631" s="7">
        <f>Sales_Data[[#This Row],[OrderQuantity]] *Sales_Data[[#This Row],[UnitPrice]]</f>
        <v>1425000</v>
      </c>
      <c r="M1631" s="7">
        <f>Sales_Data[[#This Row],[UnitPrice]]-Sales_Data[[#This Row],[UnitCost]]</f>
        <v>5500</v>
      </c>
      <c r="N1631" s="7">
        <f>Sales_Data[[#This Row],[Gross Revenue]]-Sales_Data[[#This Row],[Discount Amount ]]</f>
        <v>1419500</v>
      </c>
      <c r="O1631" s="7">
        <f>Sales_Data[[#This Row],[OrderQuantity]] *Sales_Data[[#This Row],[UnitCost]]</f>
        <v>902500</v>
      </c>
      <c r="P1631" s="7">
        <f>Sales_Data[[#This Row],[ItemCost]] +Sales_Data[[#This Row],[ShippingCost]]</f>
        <v>902915.98</v>
      </c>
      <c r="Q1631" s="7">
        <f>Sales_Data[[#This Row],[Gross Revenue]]-Sales_Data[[#This Row],[TotalFinancialCost]]</f>
        <v>522084.02</v>
      </c>
      <c r="R1631" s="7">
        <f>Sales_Data[[#This Row],[Actul Bill Amount]]-Sales_Data[[#This Row],[ShippingCost]]</f>
        <v>1419084.02</v>
      </c>
      <c r="S1631">
        <v>1089</v>
      </c>
      <c r="T1631">
        <v>415.98</v>
      </c>
      <c r="U1631" t="s">
        <v>53</v>
      </c>
      <c r="V1631">
        <v>9500</v>
      </c>
      <c r="W1631" t="s">
        <v>38</v>
      </c>
      <c r="X1631" t="str">
        <f t="shared" si="51"/>
        <v>Kolkata</v>
      </c>
    </row>
    <row r="1632" spans="1:24" x14ac:dyDescent="0.4">
      <c r="A1632">
        <v>101631</v>
      </c>
      <c r="B1632" s="5">
        <v>45873.254861111112</v>
      </c>
      <c r="C1632" s="3" t="str">
        <f>TEXT(Sales_Data[[#This Row],[OrderDate]],"mmmm")</f>
        <v>August</v>
      </c>
      <c r="D1632" s="3" t="str">
        <f t="shared" si="50"/>
        <v>2025</v>
      </c>
      <c r="E1632" t="s">
        <v>45</v>
      </c>
      <c r="F1632" t="s">
        <v>43</v>
      </c>
      <c r="G1632" t="s">
        <v>15</v>
      </c>
      <c r="H1632" t="s">
        <v>37</v>
      </c>
      <c r="I1632" t="s">
        <v>100</v>
      </c>
      <c r="J1632">
        <v>67</v>
      </c>
      <c r="K1632">
        <v>2800</v>
      </c>
      <c r="L1632" s="7">
        <f>Sales_Data[[#This Row],[OrderQuantity]] *Sales_Data[[#This Row],[UnitPrice]]</f>
        <v>187600</v>
      </c>
      <c r="M1632" s="7">
        <f>Sales_Data[[#This Row],[UnitPrice]]-Sales_Data[[#This Row],[UnitCost]]</f>
        <v>1300</v>
      </c>
      <c r="N1632" s="7">
        <f>Sales_Data[[#This Row],[Gross Revenue]]-Sales_Data[[#This Row],[Discount Amount ]]</f>
        <v>186300</v>
      </c>
      <c r="O1632" s="7">
        <f>Sales_Data[[#This Row],[OrderQuantity]] *Sales_Data[[#This Row],[UnitCost]]</f>
        <v>100500</v>
      </c>
      <c r="P1632" s="7">
        <f>Sales_Data[[#This Row],[ItemCost]] +Sales_Data[[#This Row],[ShippingCost]]</f>
        <v>101351.16</v>
      </c>
      <c r="Q1632" s="7">
        <f>Sales_Data[[#This Row],[Gross Revenue]]-Sales_Data[[#This Row],[TotalFinancialCost]]</f>
        <v>86248.84</v>
      </c>
      <c r="R1632" s="7">
        <f>Sales_Data[[#This Row],[Actul Bill Amount]]-Sales_Data[[#This Row],[ShippingCost]]</f>
        <v>185448.84</v>
      </c>
      <c r="S1632">
        <v>325</v>
      </c>
      <c r="T1632">
        <v>851.16</v>
      </c>
      <c r="U1632" t="s">
        <v>61</v>
      </c>
      <c r="V1632">
        <v>1500</v>
      </c>
      <c r="W1632" t="s">
        <v>38</v>
      </c>
      <c r="X1632" t="str">
        <f t="shared" si="51"/>
        <v>Kolkata</v>
      </c>
    </row>
    <row r="1633" spans="1:24" x14ac:dyDescent="0.4">
      <c r="A1633">
        <v>101632</v>
      </c>
      <c r="B1633" s="5">
        <v>45804.867361111108</v>
      </c>
      <c r="C1633" s="3" t="str">
        <f>TEXT(Sales_Data[[#This Row],[OrderDate]],"mmmm")</f>
        <v>May</v>
      </c>
      <c r="D1633" s="3" t="str">
        <f t="shared" si="50"/>
        <v>2025</v>
      </c>
      <c r="E1633" t="s">
        <v>48</v>
      </c>
      <c r="F1633" t="s">
        <v>24</v>
      </c>
      <c r="G1633" t="s">
        <v>29</v>
      </c>
      <c r="H1633" t="s">
        <v>16</v>
      </c>
      <c r="I1633" t="s">
        <v>100</v>
      </c>
      <c r="J1633">
        <v>41</v>
      </c>
      <c r="K1633">
        <v>3500</v>
      </c>
      <c r="L1633" s="7">
        <f>Sales_Data[[#This Row],[OrderQuantity]] *Sales_Data[[#This Row],[UnitPrice]]</f>
        <v>143500</v>
      </c>
      <c r="M1633" s="7">
        <f>Sales_Data[[#This Row],[UnitPrice]]-Sales_Data[[#This Row],[UnitCost]]</f>
        <v>1300</v>
      </c>
      <c r="N1633" s="7">
        <f>Sales_Data[[#This Row],[Gross Revenue]]-Sales_Data[[#This Row],[Discount Amount ]]</f>
        <v>142200</v>
      </c>
      <c r="O1633" s="7">
        <f>Sales_Data[[#This Row],[OrderQuantity]] *Sales_Data[[#This Row],[UnitCost]]</f>
        <v>90200</v>
      </c>
      <c r="P1633" s="7">
        <f>Sales_Data[[#This Row],[ItemCost]] +Sales_Data[[#This Row],[ShippingCost]]</f>
        <v>91172.02</v>
      </c>
      <c r="Q1633" s="7">
        <f>Sales_Data[[#This Row],[Gross Revenue]]-Sales_Data[[#This Row],[TotalFinancialCost]]</f>
        <v>52327.979999999996</v>
      </c>
      <c r="R1633" s="7">
        <f>Sales_Data[[#This Row],[Actul Bill Amount]]-Sales_Data[[#This Row],[ShippingCost]]</f>
        <v>141227.98000000001</v>
      </c>
      <c r="S1633">
        <v>1137</v>
      </c>
      <c r="T1633">
        <v>972.02</v>
      </c>
      <c r="U1633" t="s">
        <v>59</v>
      </c>
      <c r="V1633">
        <v>2200</v>
      </c>
      <c r="W1633" t="s">
        <v>18</v>
      </c>
      <c r="X1633" t="str">
        <f t="shared" si="51"/>
        <v>Bengaluru</v>
      </c>
    </row>
    <row r="1634" spans="1:24" x14ac:dyDescent="0.4">
      <c r="A1634">
        <v>101633</v>
      </c>
      <c r="B1634" s="5">
        <v>45993.707638888889</v>
      </c>
      <c r="C1634" s="3" t="str">
        <f>TEXT(Sales_Data[[#This Row],[OrderDate]],"mmmm")</f>
        <v>December</v>
      </c>
      <c r="D1634" s="3" t="str">
        <f t="shared" si="50"/>
        <v>2025</v>
      </c>
      <c r="E1634" t="s">
        <v>45</v>
      </c>
      <c r="F1634" t="s">
        <v>40</v>
      </c>
      <c r="G1634" t="s">
        <v>15</v>
      </c>
      <c r="H1634" t="s">
        <v>16</v>
      </c>
      <c r="I1634" t="s">
        <v>100</v>
      </c>
      <c r="J1634">
        <v>53</v>
      </c>
      <c r="K1634">
        <v>5500</v>
      </c>
      <c r="L1634" s="7">
        <f>Sales_Data[[#This Row],[OrderQuantity]] *Sales_Data[[#This Row],[UnitPrice]]</f>
        <v>291500</v>
      </c>
      <c r="M1634" s="7">
        <f>Sales_Data[[#This Row],[UnitPrice]]-Sales_Data[[#This Row],[UnitCost]]</f>
        <v>2000</v>
      </c>
      <c r="N1634" s="7">
        <f>Sales_Data[[#This Row],[Gross Revenue]]-Sales_Data[[#This Row],[Discount Amount ]]</f>
        <v>289500</v>
      </c>
      <c r="O1634" s="7">
        <f>Sales_Data[[#This Row],[OrderQuantity]] *Sales_Data[[#This Row],[UnitCost]]</f>
        <v>185500</v>
      </c>
      <c r="P1634" s="7">
        <f>Sales_Data[[#This Row],[ItemCost]] +Sales_Data[[#This Row],[ShippingCost]]</f>
        <v>186023.02</v>
      </c>
      <c r="Q1634" s="7">
        <f>Sales_Data[[#This Row],[Gross Revenue]]-Sales_Data[[#This Row],[TotalFinancialCost]]</f>
        <v>105476.98000000001</v>
      </c>
      <c r="R1634" s="7">
        <f>Sales_Data[[#This Row],[Actul Bill Amount]]-Sales_Data[[#This Row],[ShippingCost]]</f>
        <v>288976.98</v>
      </c>
      <c r="S1634">
        <v>611</v>
      </c>
      <c r="T1634">
        <v>523.02</v>
      </c>
      <c r="U1634" t="s">
        <v>41</v>
      </c>
      <c r="V1634">
        <v>3500</v>
      </c>
      <c r="W1634" t="s">
        <v>18</v>
      </c>
      <c r="X1634" t="str">
        <f t="shared" si="51"/>
        <v>Bengaluru</v>
      </c>
    </row>
    <row r="1635" spans="1:24" x14ac:dyDescent="0.4">
      <c r="A1635">
        <v>101634</v>
      </c>
      <c r="B1635" s="5">
        <v>45825.216666666667</v>
      </c>
      <c r="C1635" s="3" t="str">
        <f>TEXT(Sales_Data[[#This Row],[OrderDate]],"mmmm")</f>
        <v>June</v>
      </c>
      <c r="D1635" s="3" t="str">
        <f t="shared" si="50"/>
        <v>2025</v>
      </c>
      <c r="E1635" t="s">
        <v>42</v>
      </c>
      <c r="F1635" t="s">
        <v>46</v>
      </c>
      <c r="G1635" t="s">
        <v>31</v>
      </c>
      <c r="H1635" t="s">
        <v>32</v>
      </c>
      <c r="I1635" t="s">
        <v>100</v>
      </c>
      <c r="J1635">
        <v>2</v>
      </c>
      <c r="K1635">
        <v>15000</v>
      </c>
      <c r="L1635" s="7">
        <f>Sales_Data[[#This Row],[OrderQuantity]] *Sales_Data[[#This Row],[UnitPrice]]</f>
        <v>30000</v>
      </c>
      <c r="M1635" s="7">
        <f>Sales_Data[[#This Row],[UnitPrice]]-Sales_Data[[#This Row],[UnitCost]]</f>
        <v>5500</v>
      </c>
      <c r="N1635" s="7">
        <f>Sales_Data[[#This Row],[Gross Revenue]]-Sales_Data[[#This Row],[Discount Amount ]]</f>
        <v>24500</v>
      </c>
      <c r="O1635" s="7">
        <f>Sales_Data[[#This Row],[OrderQuantity]] *Sales_Data[[#This Row],[UnitCost]]</f>
        <v>19000</v>
      </c>
      <c r="P1635" s="7">
        <f>Sales_Data[[#This Row],[ItemCost]] +Sales_Data[[#This Row],[ShippingCost]]</f>
        <v>20138.04</v>
      </c>
      <c r="Q1635" s="7">
        <f>Sales_Data[[#This Row],[Gross Revenue]]-Sales_Data[[#This Row],[TotalFinancialCost]]</f>
        <v>9861.9599999999991</v>
      </c>
      <c r="R1635" s="7">
        <f>Sales_Data[[#This Row],[Actul Bill Amount]]-Sales_Data[[#This Row],[ShippingCost]]</f>
        <v>23361.96</v>
      </c>
      <c r="S1635">
        <v>850</v>
      </c>
      <c r="T1635">
        <v>1138.04</v>
      </c>
      <c r="U1635" t="s">
        <v>53</v>
      </c>
      <c r="V1635">
        <v>9500</v>
      </c>
      <c r="W1635" t="s">
        <v>33</v>
      </c>
      <c r="X1635" t="str">
        <f t="shared" si="51"/>
        <v>Delhi</v>
      </c>
    </row>
    <row r="1636" spans="1:24" x14ac:dyDescent="0.4">
      <c r="A1636">
        <v>101635</v>
      </c>
      <c r="B1636" s="5">
        <v>45749.569444444445</v>
      </c>
      <c r="C1636" s="3" t="str">
        <f>TEXT(Sales_Data[[#This Row],[OrderDate]],"mmmm")</f>
        <v>April</v>
      </c>
      <c r="D1636" s="3" t="str">
        <f t="shared" si="50"/>
        <v>2025</v>
      </c>
      <c r="E1636" t="s">
        <v>48</v>
      </c>
      <c r="F1636" t="s">
        <v>24</v>
      </c>
      <c r="G1636" t="s">
        <v>29</v>
      </c>
      <c r="H1636" t="s">
        <v>16</v>
      </c>
      <c r="I1636" t="s">
        <v>100</v>
      </c>
      <c r="J1636">
        <v>32</v>
      </c>
      <c r="K1636">
        <v>3500</v>
      </c>
      <c r="L1636" s="7">
        <f>Sales_Data[[#This Row],[OrderQuantity]] *Sales_Data[[#This Row],[UnitPrice]]</f>
        <v>112000</v>
      </c>
      <c r="M1636" s="7">
        <f>Sales_Data[[#This Row],[UnitPrice]]-Sales_Data[[#This Row],[UnitCost]]</f>
        <v>1300</v>
      </c>
      <c r="N1636" s="7">
        <f>Sales_Data[[#This Row],[Gross Revenue]]-Sales_Data[[#This Row],[Discount Amount ]]</f>
        <v>110700</v>
      </c>
      <c r="O1636" s="7">
        <f>Sales_Data[[#This Row],[OrderQuantity]] *Sales_Data[[#This Row],[UnitCost]]</f>
        <v>70400</v>
      </c>
      <c r="P1636" s="7">
        <f>Sales_Data[[#This Row],[ItemCost]] +Sales_Data[[#This Row],[ShippingCost]]</f>
        <v>70925.86</v>
      </c>
      <c r="Q1636" s="7">
        <f>Sales_Data[[#This Row],[Gross Revenue]]-Sales_Data[[#This Row],[TotalFinancialCost]]</f>
        <v>41074.14</v>
      </c>
      <c r="R1636" s="7">
        <f>Sales_Data[[#This Row],[Actul Bill Amount]]-Sales_Data[[#This Row],[ShippingCost]]</f>
        <v>110174.14</v>
      </c>
      <c r="S1636">
        <v>345</v>
      </c>
      <c r="T1636">
        <v>525.86</v>
      </c>
      <c r="U1636" t="s">
        <v>59</v>
      </c>
      <c r="V1636">
        <v>2200</v>
      </c>
      <c r="W1636" t="s">
        <v>18</v>
      </c>
      <c r="X1636" t="str">
        <f t="shared" si="51"/>
        <v>Bengaluru</v>
      </c>
    </row>
    <row r="1637" spans="1:24" x14ac:dyDescent="0.4">
      <c r="A1637">
        <v>101636</v>
      </c>
      <c r="B1637" s="5">
        <v>46010.573611111111</v>
      </c>
      <c r="C1637" s="3" t="str">
        <f>TEXT(Sales_Data[[#This Row],[OrderDate]],"mmmm")</f>
        <v>December</v>
      </c>
      <c r="D1637" s="3" t="str">
        <f t="shared" si="50"/>
        <v>2025</v>
      </c>
      <c r="E1637" t="s">
        <v>23</v>
      </c>
      <c r="F1637" t="s">
        <v>43</v>
      </c>
      <c r="G1637" t="s">
        <v>29</v>
      </c>
      <c r="H1637" t="s">
        <v>32</v>
      </c>
      <c r="I1637" t="s">
        <v>100</v>
      </c>
      <c r="J1637">
        <v>74</v>
      </c>
      <c r="K1637">
        <v>4500</v>
      </c>
      <c r="L1637" s="7">
        <f>Sales_Data[[#This Row],[OrderQuantity]] *Sales_Data[[#This Row],[UnitPrice]]</f>
        <v>333000</v>
      </c>
      <c r="M1637" s="7">
        <f>Sales_Data[[#This Row],[UnitPrice]]-Sales_Data[[#This Row],[UnitCost]]</f>
        <v>2000</v>
      </c>
      <c r="N1637" s="7">
        <f>Sales_Data[[#This Row],[Gross Revenue]]-Sales_Data[[#This Row],[Discount Amount ]]</f>
        <v>331000</v>
      </c>
      <c r="O1637" s="7">
        <f>Sales_Data[[#This Row],[OrderQuantity]] *Sales_Data[[#This Row],[UnitCost]]</f>
        <v>185000</v>
      </c>
      <c r="P1637" s="7">
        <f>Sales_Data[[#This Row],[ItemCost]] +Sales_Data[[#This Row],[ShippingCost]]</f>
        <v>185180.81</v>
      </c>
      <c r="Q1637" s="7">
        <f>Sales_Data[[#This Row],[Gross Revenue]]-Sales_Data[[#This Row],[TotalFinancialCost]]</f>
        <v>147819.19</v>
      </c>
      <c r="R1637" s="7">
        <f>Sales_Data[[#This Row],[Actul Bill Amount]]-Sales_Data[[#This Row],[ShippingCost]]</f>
        <v>330819.19</v>
      </c>
      <c r="S1637">
        <v>745</v>
      </c>
      <c r="T1637">
        <v>180.81</v>
      </c>
      <c r="U1637" t="s">
        <v>44</v>
      </c>
      <c r="V1637">
        <v>2500</v>
      </c>
      <c r="W1637" t="s">
        <v>33</v>
      </c>
      <c r="X1637" t="str">
        <f t="shared" si="51"/>
        <v>Delhi</v>
      </c>
    </row>
    <row r="1638" spans="1:24" x14ac:dyDescent="0.4">
      <c r="A1638">
        <v>101637</v>
      </c>
      <c r="B1638" s="5">
        <v>45716.401388888888</v>
      </c>
      <c r="C1638" s="3" t="str">
        <f>TEXT(Sales_Data[[#This Row],[OrderDate]],"mmmm")</f>
        <v>February</v>
      </c>
      <c r="D1638" s="3" t="str">
        <f t="shared" si="50"/>
        <v>2025</v>
      </c>
      <c r="E1638" t="s">
        <v>13</v>
      </c>
      <c r="F1638" t="s">
        <v>40</v>
      </c>
      <c r="G1638" t="s">
        <v>15</v>
      </c>
      <c r="H1638" t="s">
        <v>16</v>
      </c>
      <c r="I1638" t="s">
        <v>100</v>
      </c>
      <c r="J1638">
        <v>7</v>
      </c>
      <c r="K1638">
        <v>5500</v>
      </c>
      <c r="L1638" s="7">
        <f>Sales_Data[[#This Row],[OrderQuantity]] *Sales_Data[[#This Row],[UnitPrice]]</f>
        <v>38500</v>
      </c>
      <c r="M1638" s="7">
        <f>Sales_Data[[#This Row],[UnitPrice]]-Sales_Data[[#This Row],[UnitCost]]</f>
        <v>2000</v>
      </c>
      <c r="N1638" s="7">
        <f>Sales_Data[[#This Row],[Gross Revenue]]-Sales_Data[[#This Row],[Discount Amount ]]</f>
        <v>36500</v>
      </c>
      <c r="O1638" s="7">
        <f>Sales_Data[[#This Row],[OrderQuantity]] *Sales_Data[[#This Row],[UnitCost]]</f>
        <v>24500</v>
      </c>
      <c r="P1638" s="7">
        <f>Sales_Data[[#This Row],[ItemCost]] +Sales_Data[[#This Row],[ShippingCost]]</f>
        <v>24868.86</v>
      </c>
      <c r="Q1638" s="7">
        <f>Sales_Data[[#This Row],[Gross Revenue]]-Sales_Data[[#This Row],[TotalFinancialCost]]</f>
        <v>13631.14</v>
      </c>
      <c r="R1638" s="7">
        <f>Sales_Data[[#This Row],[Actul Bill Amount]]-Sales_Data[[#This Row],[ShippingCost]]</f>
        <v>36131.14</v>
      </c>
      <c r="S1638">
        <v>655</v>
      </c>
      <c r="T1638">
        <v>368.86</v>
      </c>
      <c r="U1638" t="s">
        <v>41</v>
      </c>
      <c r="V1638">
        <v>3500</v>
      </c>
      <c r="W1638" t="s">
        <v>18</v>
      </c>
      <c r="X1638" t="str">
        <f t="shared" si="51"/>
        <v>Bengaluru</v>
      </c>
    </row>
    <row r="1639" spans="1:24" x14ac:dyDescent="0.4">
      <c r="A1639">
        <v>101638</v>
      </c>
      <c r="B1639" s="5">
        <v>45716.5625</v>
      </c>
      <c r="C1639" s="3" t="str">
        <f>TEXT(Sales_Data[[#This Row],[OrderDate]],"mmmm")</f>
        <v>February</v>
      </c>
      <c r="D1639" s="3" t="str">
        <f t="shared" si="50"/>
        <v>2025</v>
      </c>
      <c r="E1639" t="s">
        <v>34</v>
      </c>
      <c r="F1639" t="s">
        <v>24</v>
      </c>
      <c r="G1639" t="s">
        <v>31</v>
      </c>
      <c r="H1639" t="s">
        <v>20</v>
      </c>
      <c r="I1639" t="s">
        <v>100</v>
      </c>
      <c r="J1639">
        <v>81</v>
      </c>
      <c r="K1639">
        <v>25000</v>
      </c>
      <c r="L1639" s="7">
        <f>Sales_Data[[#This Row],[OrderQuantity]] *Sales_Data[[#This Row],[UnitPrice]]</f>
        <v>2025000</v>
      </c>
      <c r="M1639" s="7">
        <f>Sales_Data[[#This Row],[UnitPrice]]-Sales_Data[[#This Row],[UnitCost]]</f>
        <v>7000</v>
      </c>
      <c r="N1639" s="7">
        <f>Sales_Data[[#This Row],[Gross Revenue]]-Sales_Data[[#This Row],[Discount Amount ]]</f>
        <v>2018000</v>
      </c>
      <c r="O1639" s="7">
        <f>Sales_Data[[#This Row],[OrderQuantity]] *Sales_Data[[#This Row],[UnitCost]]</f>
        <v>1458000</v>
      </c>
      <c r="P1639" s="7">
        <f>Sales_Data[[#This Row],[ItemCost]] +Sales_Data[[#This Row],[ShippingCost]]</f>
        <v>1458520.46</v>
      </c>
      <c r="Q1639" s="7">
        <f>Sales_Data[[#This Row],[Gross Revenue]]-Sales_Data[[#This Row],[TotalFinancialCost]]</f>
        <v>566479.54</v>
      </c>
      <c r="R1639" s="7">
        <f>Sales_Data[[#This Row],[Actul Bill Amount]]-Sales_Data[[#This Row],[ShippingCost]]</f>
        <v>2017479.54</v>
      </c>
      <c r="S1639">
        <v>609</v>
      </c>
      <c r="T1639">
        <v>520.46</v>
      </c>
      <c r="U1639" t="s">
        <v>60</v>
      </c>
      <c r="V1639">
        <v>18000</v>
      </c>
      <c r="W1639" t="s">
        <v>22</v>
      </c>
      <c r="X1639" t="str">
        <f t="shared" si="51"/>
        <v>Nagpur</v>
      </c>
    </row>
    <row r="1640" spans="1:24" x14ac:dyDescent="0.4">
      <c r="A1640">
        <v>101639</v>
      </c>
      <c r="B1640" s="5">
        <v>45961.750694444447</v>
      </c>
      <c r="C1640" s="3" t="str">
        <f>TEXT(Sales_Data[[#This Row],[OrderDate]],"mmmm")</f>
        <v>October</v>
      </c>
      <c r="D1640" s="3" t="str">
        <f t="shared" si="50"/>
        <v>2025</v>
      </c>
      <c r="E1640" t="s">
        <v>13</v>
      </c>
      <c r="F1640" t="s">
        <v>43</v>
      </c>
      <c r="G1640" t="s">
        <v>31</v>
      </c>
      <c r="H1640" t="s">
        <v>37</v>
      </c>
      <c r="I1640" t="s">
        <v>100</v>
      </c>
      <c r="J1640">
        <v>60</v>
      </c>
      <c r="K1640">
        <v>1800</v>
      </c>
      <c r="L1640" s="7">
        <f>Sales_Data[[#This Row],[OrderQuantity]] *Sales_Data[[#This Row],[UnitPrice]]</f>
        <v>108000</v>
      </c>
      <c r="M1640" s="7">
        <f>Sales_Data[[#This Row],[UnitPrice]]-Sales_Data[[#This Row],[UnitCost]]</f>
        <v>900</v>
      </c>
      <c r="N1640" s="7">
        <f>Sales_Data[[#This Row],[Gross Revenue]]-Sales_Data[[#This Row],[Discount Amount ]]</f>
        <v>107100</v>
      </c>
      <c r="O1640" s="7">
        <f>Sales_Data[[#This Row],[OrderQuantity]] *Sales_Data[[#This Row],[UnitCost]]</f>
        <v>54000</v>
      </c>
      <c r="P1640" s="7">
        <f>Sales_Data[[#This Row],[ItemCost]] +Sales_Data[[#This Row],[ShippingCost]]</f>
        <v>57007.69</v>
      </c>
      <c r="Q1640" s="7">
        <f>Sales_Data[[#This Row],[Gross Revenue]]-Sales_Data[[#This Row],[TotalFinancialCost]]</f>
        <v>50992.31</v>
      </c>
      <c r="R1640" s="7">
        <f>Sales_Data[[#This Row],[Actul Bill Amount]]-Sales_Data[[#This Row],[ShippingCost]]</f>
        <v>104092.31</v>
      </c>
      <c r="S1640">
        <v>720</v>
      </c>
      <c r="T1640">
        <v>3007.69</v>
      </c>
      <c r="U1640" t="s">
        <v>51</v>
      </c>
      <c r="V1640">
        <v>900</v>
      </c>
      <c r="W1640" t="s">
        <v>38</v>
      </c>
      <c r="X1640" t="str">
        <f t="shared" si="51"/>
        <v>Kolkata</v>
      </c>
    </row>
    <row r="1641" spans="1:24" x14ac:dyDescent="0.4">
      <c r="A1641">
        <v>101640</v>
      </c>
      <c r="B1641" s="5">
        <v>45826.827777777777</v>
      </c>
      <c r="C1641" s="3" t="str">
        <f>TEXT(Sales_Data[[#This Row],[OrderDate]],"mmmm")</f>
        <v>June</v>
      </c>
      <c r="D1641" s="3" t="str">
        <f t="shared" si="50"/>
        <v>2025</v>
      </c>
      <c r="E1641" t="s">
        <v>45</v>
      </c>
      <c r="F1641" t="s">
        <v>43</v>
      </c>
      <c r="G1641" t="s">
        <v>31</v>
      </c>
      <c r="H1641" t="s">
        <v>16</v>
      </c>
      <c r="I1641" t="s">
        <v>100</v>
      </c>
      <c r="J1641">
        <v>77</v>
      </c>
      <c r="K1641">
        <v>1800</v>
      </c>
      <c r="L1641" s="7">
        <f>Sales_Data[[#This Row],[OrderQuantity]] *Sales_Data[[#This Row],[UnitPrice]]</f>
        <v>138600</v>
      </c>
      <c r="M1641" s="7">
        <f>Sales_Data[[#This Row],[UnitPrice]]-Sales_Data[[#This Row],[UnitCost]]</f>
        <v>900</v>
      </c>
      <c r="N1641" s="7">
        <f>Sales_Data[[#This Row],[Gross Revenue]]-Sales_Data[[#This Row],[Discount Amount ]]</f>
        <v>137700</v>
      </c>
      <c r="O1641" s="7">
        <f>Sales_Data[[#This Row],[OrderQuantity]] *Sales_Data[[#This Row],[UnitCost]]</f>
        <v>69300</v>
      </c>
      <c r="P1641" s="7">
        <f>Sales_Data[[#This Row],[ItemCost]] +Sales_Data[[#This Row],[ShippingCost]]</f>
        <v>70314.539999999994</v>
      </c>
      <c r="Q1641" s="7">
        <f>Sales_Data[[#This Row],[Gross Revenue]]-Sales_Data[[#This Row],[TotalFinancialCost]]</f>
        <v>68285.460000000006</v>
      </c>
      <c r="R1641" s="7">
        <f>Sales_Data[[#This Row],[Actul Bill Amount]]-Sales_Data[[#This Row],[ShippingCost]]</f>
        <v>136685.46</v>
      </c>
      <c r="S1641">
        <v>436</v>
      </c>
      <c r="T1641">
        <v>1014.54</v>
      </c>
      <c r="U1641" t="s">
        <v>51</v>
      </c>
      <c r="V1641">
        <v>900</v>
      </c>
      <c r="W1641" t="s">
        <v>18</v>
      </c>
      <c r="X1641" t="str">
        <f t="shared" si="51"/>
        <v>Bengaluru</v>
      </c>
    </row>
    <row r="1642" spans="1:24" x14ac:dyDescent="0.4">
      <c r="A1642">
        <v>101641</v>
      </c>
      <c r="B1642" s="5">
        <v>45926.427083333336</v>
      </c>
      <c r="C1642" s="3" t="str">
        <f>TEXT(Sales_Data[[#This Row],[OrderDate]],"mmmm")</f>
        <v>September</v>
      </c>
      <c r="D1642" s="3" t="str">
        <f t="shared" si="50"/>
        <v>2025</v>
      </c>
      <c r="E1642" t="s">
        <v>42</v>
      </c>
      <c r="F1642" t="s">
        <v>14</v>
      </c>
      <c r="G1642" t="s">
        <v>29</v>
      </c>
      <c r="H1642" t="s">
        <v>32</v>
      </c>
      <c r="I1642" t="s">
        <v>100</v>
      </c>
      <c r="J1642">
        <v>97</v>
      </c>
      <c r="K1642">
        <v>3200</v>
      </c>
      <c r="L1642" s="7">
        <f>Sales_Data[[#This Row],[OrderQuantity]] *Sales_Data[[#This Row],[UnitPrice]]</f>
        <v>310400</v>
      </c>
      <c r="M1642" s="7">
        <f>Sales_Data[[#This Row],[UnitPrice]]-Sales_Data[[#This Row],[UnitCost]]</f>
        <v>1200</v>
      </c>
      <c r="N1642" s="7">
        <f>Sales_Data[[#This Row],[Gross Revenue]]-Sales_Data[[#This Row],[Discount Amount ]]</f>
        <v>309200</v>
      </c>
      <c r="O1642" s="7">
        <f>Sales_Data[[#This Row],[OrderQuantity]] *Sales_Data[[#This Row],[UnitCost]]</f>
        <v>194000</v>
      </c>
      <c r="P1642" s="7">
        <f>Sales_Data[[#This Row],[ItemCost]] +Sales_Data[[#This Row],[ShippingCost]]</f>
        <v>194628.32</v>
      </c>
      <c r="Q1642" s="7">
        <f>Sales_Data[[#This Row],[Gross Revenue]]-Sales_Data[[#This Row],[TotalFinancialCost]]</f>
        <v>115771.68</v>
      </c>
      <c r="R1642" s="7">
        <f>Sales_Data[[#This Row],[Actul Bill Amount]]-Sales_Data[[#This Row],[ShippingCost]]</f>
        <v>308571.68</v>
      </c>
      <c r="S1642">
        <v>672</v>
      </c>
      <c r="T1642">
        <v>628.32000000000005</v>
      </c>
      <c r="U1642" t="s">
        <v>17</v>
      </c>
      <c r="V1642">
        <v>2000</v>
      </c>
      <c r="W1642" t="s">
        <v>33</v>
      </c>
      <c r="X1642" t="str">
        <f t="shared" si="51"/>
        <v>Delhi</v>
      </c>
    </row>
    <row r="1643" spans="1:24" x14ac:dyDescent="0.4">
      <c r="A1643">
        <v>101642</v>
      </c>
      <c r="B1643" s="5">
        <v>46020.393055555556</v>
      </c>
      <c r="C1643" s="3" t="str">
        <f>TEXT(Sales_Data[[#This Row],[OrderDate]],"mmmm")</f>
        <v>December</v>
      </c>
      <c r="D1643" s="3" t="str">
        <f t="shared" si="50"/>
        <v>2025</v>
      </c>
      <c r="E1643" t="s">
        <v>42</v>
      </c>
      <c r="F1643" t="s">
        <v>24</v>
      </c>
      <c r="G1643" t="s">
        <v>31</v>
      </c>
      <c r="H1643" t="s">
        <v>20</v>
      </c>
      <c r="I1643" t="s">
        <v>100</v>
      </c>
      <c r="J1643">
        <v>10</v>
      </c>
      <c r="K1643">
        <v>45000</v>
      </c>
      <c r="L1643" s="7">
        <f>Sales_Data[[#This Row],[OrderQuantity]] *Sales_Data[[#This Row],[UnitPrice]]</f>
        <v>450000</v>
      </c>
      <c r="M1643" s="7">
        <f>Sales_Data[[#This Row],[UnitPrice]]-Sales_Data[[#This Row],[UnitCost]]</f>
        <v>13000</v>
      </c>
      <c r="N1643" s="7">
        <f>Sales_Data[[#This Row],[Gross Revenue]]-Sales_Data[[#This Row],[Discount Amount ]]</f>
        <v>437000</v>
      </c>
      <c r="O1643" s="7">
        <f>Sales_Data[[#This Row],[OrderQuantity]] *Sales_Data[[#This Row],[UnitCost]]</f>
        <v>320000</v>
      </c>
      <c r="P1643" s="7">
        <f>Sales_Data[[#This Row],[ItemCost]] +Sales_Data[[#This Row],[ShippingCost]]</f>
        <v>320672.7</v>
      </c>
      <c r="Q1643" s="7">
        <f>Sales_Data[[#This Row],[Gross Revenue]]-Sales_Data[[#This Row],[TotalFinancialCost]]</f>
        <v>129327.29999999999</v>
      </c>
      <c r="R1643" s="7">
        <f>Sales_Data[[#This Row],[Actul Bill Amount]]-Sales_Data[[#This Row],[ShippingCost]]</f>
        <v>436327.3</v>
      </c>
      <c r="S1643">
        <v>579</v>
      </c>
      <c r="T1643">
        <v>672.7</v>
      </c>
      <c r="U1643" t="s">
        <v>26</v>
      </c>
      <c r="V1643">
        <v>32000</v>
      </c>
      <c r="W1643" t="s">
        <v>22</v>
      </c>
      <c r="X1643" t="str">
        <f t="shared" si="51"/>
        <v>Nagpur</v>
      </c>
    </row>
    <row r="1644" spans="1:24" x14ac:dyDescent="0.4">
      <c r="A1644">
        <v>101643</v>
      </c>
      <c r="B1644" s="5">
        <v>45702.618750000001</v>
      </c>
      <c r="C1644" s="3" t="str">
        <f>TEXT(Sales_Data[[#This Row],[OrderDate]],"mmmm")</f>
        <v>February</v>
      </c>
      <c r="D1644" s="3" t="str">
        <f t="shared" si="50"/>
        <v>2025</v>
      </c>
      <c r="E1644" t="s">
        <v>42</v>
      </c>
      <c r="F1644" t="s">
        <v>43</v>
      </c>
      <c r="G1644" t="s">
        <v>29</v>
      </c>
      <c r="H1644" t="s">
        <v>20</v>
      </c>
      <c r="I1644" t="s">
        <v>100</v>
      </c>
      <c r="J1644">
        <v>30</v>
      </c>
      <c r="K1644">
        <v>2800</v>
      </c>
      <c r="L1644" s="7">
        <f>Sales_Data[[#This Row],[OrderQuantity]] *Sales_Data[[#This Row],[UnitPrice]]</f>
        <v>84000</v>
      </c>
      <c r="M1644" s="7">
        <f>Sales_Data[[#This Row],[UnitPrice]]-Sales_Data[[#This Row],[UnitCost]]</f>
        <v>1300</v>
      </c>
      <c r="N1644" s="7">
        <f>Sales_Data[[#This Row],[Gross Revenue]]-Sales_Data[[#This Row],[Discount Amount ]]</f>
        <v>82700</v>
      </c>
      <c r="O1644" s="7">
        <f>Sales_Data[[#This Row],[OrderQuantity]] *Sales_Data[[#This Row],[UnitCost]]</f>
        <v>45000</v>
      </c>
      <c r="P1644" s="7">
        <f>Sales_Data[[#This Row],[ItemCost]] +Sales_Data[[#This Row],[ShippingCost]]</f>
        <v>45238.29</v>
      </c>
      <c r="Q1644" s="7">
        <f>Sales_Data[[#This Row],[Gross Revenue]]-Sales_Data[[#This Row],[TotalFinancialCost]]</f>
        <v>38761.71</v>
      </c>
      <c r="R1644" s="7">
        <f>Sales_Data[[#This Row],[Actul Bill Amount]]-Sales_Data[[#This Row],[ShippingCost]]</f>
        <v>82461.710000000006</v>
      </c>
      <c r="S1644">
        <v>368</v>
      </c>
      <c r="T1644">
        <v>238.29</v>
      </c>
      <c r="U1644" t="s">
        <v>61</v>
      </c>
      <c r="V1644">
        <v>1500</v>
      </c>
      <c r="W1644" t="s">
        <v>22</v>
      </c>
      <c r="X1644" t="str">
        <f t="shared" si="51"/>
        <v>Nagpur</v>
      </c>
    </row>
    <row r="1645" spans="1:24" x14ac:dyDescent="0.4">
      <c r="A1645">
        <v>101644</v>
      </c>
      <c r="B1645" s="5">
        <v>46002.052777777775</v>
      </c>
      <c r="C1645" s="3" t="str">
        <f>TEXT(Sales_Data[[#This Row],[OrderDate]],"mmmm")</f>
        <v>December</v>
      </c>
      <c r="D1645" s="3" t="str">
        <f t="shared" si="50"/>
        <v>2025</v>
      </c>
      <c r="E1645" t="s">
        <v>23</v>
      </c>
      <c r="F1645" t="s">
        <v>35</v>
      </c>
      <c r="G1645" t="s">
        <v>29</v>
      </c>
      <c r="H1645" t="s">
        <v>37</v>
      </c>
      <c r="I1645" t="s">
        <v>100</v>
      </c>
      <c r="J1645">
        <v>72</v>
      </c>
      <c r="K1645">
        <v>12000</v>
      </c>
      <c r="L1645" s="7">
        <f>Sales_Data[[#This Row],[OrderQuantity]] *Sales_Data[[#This Row],[UnitPrice]]</f>
        <v>864000</v>
      </c>
      <c r="M1645" s="7">
        <f>Sales_Data[[#This Row],[UnitPrice]]-Sales_Data[[#This Row],[UnitCost]]</f>
        <v>4000</v>
      </c>
      <c r="N1645" s="7">
        <f>Sales_Data[[#This Row],[Gross Revenue]]-Sales_Data[[#This Row],[Discount Amount ]]</f>
        <v>860000</v>
      </c>
      <c r="O1645" s="7">
        <f>Sales_Data[[#This Row],[OrderQuantity]] *Sales_Data[[#This Row],[UnitCost]]</f>
        <v>576000</v>
      </c>
      <c r="P1645" s="7">
        <f>Sales_Data[[#This Row],[ItemCost]] +Sales_Data[[#This Row],[ShippingCost]]</f>
        <v>576696.86</v>
      </c>
      <c r="Q1645" s="7">
        <f>Sales_Data[[#This Row],[Gross Revenue]]-Sales_Data[[#This Row],[TotalFinancialCost]]</f>
        <v>287303.14</v>
      </c>
      <c r="R1645" s="7">
        <f>Sales_Data[[#This Row],[Actul Bill Amount]]-Sales_Data[[#This Row],[ShippingCost]]</f>
        <v>859303.14</v>
      </c>
      <c r="S1645">
        <v>930</v>
      </c>
      <c r="T1645">
        <v>696.86</v>
      </c>
      <c r="U1645" t="s">
        <v>36</v>
      </c>
      <c r="V1645">
        <v>8000</v>
      </c>
      <c r="W1645" t="s">
        <v>38</v>
      </c>
      <c r="X1645" t="str">
        <f t="shared" si="51"/>
        <v>Kolkata</v>
      </c>
    </row>
    <row r="1646" spans="1:24" x14ac:dyDescent="0.4">
      <c r="A1646">
        <v>101645</v>
      </c>
      <c r="B1646" s="5">
        <v>45838.779861111114</v>
      </c>
      <c r="C1646" s="3" t="str">
        <f>TEXT(Sales_Data[[#This Row],[OrderDate]],"mmmm")</f>
        <v>June</v>
      </c>
      <c r="D1646" s="3" t="str">
        <f t="shared" si="50"/>
        <v>2025</v>
      </c>
      <c r="E1646" t="s">
        <v>23</v>
      </c>
      <c r="F1646" t="s">
        <v>43</v>
      </c>
      <c r="G1646" t="s">
        <v>15</v>
      </c>
      <c r="H1646" t="s">
        <v>20</v>
      </c>
      <c r="I1646" t="s">
        <v>100</v>
      </c>
      <c r="J1646">
        <v>75</v>
      </c>
      <c r="K1646">
        <v>4500</v>
      </c>
      <c r="L1646" s="7">
        <f>Sales_Data[[#This Row],[OrderQuantity]] *Sales_Data[[#This Row],[UnitPrice]]</f>
        <v>337500</v>
      </c>
      <c r="M1646" s="7">
        <f>Sales_Data[[#This Row],[UnitPrice]]-Sales_Data[[#This Row],[UnitCost]]</f>
        <v>2000</v>
      </c>
      <c r="N1646" s="7">
        <f>Sales_Data[[#This Row],[Gross Revenue]]-Sales_Data[[#This Row],[Discount Amount ]]</f>
        <v>335500</v>
      </c>
      <c r="O1646" s="7">
        <f>Sales_Data[[#This Row],[OrderQuantity]] *Sales_Data[[#This Row],[UnitCost]]</f>
        <v>187500</v>
      </c>
      <c r="P1646" s="7">
        <f>Sales_Data[[#This Row],[ItemCost]] +Sales_Data[[#This Row],[ShippingCost]]</f>
        <v>188182.2</v>
      </c>
      <c r="Q1646" s="7">
        <f>Sales_Data[[#This Row],[Gross Revenue]]-Sales_Data[[#This Row],[TotalFinancialCost]]</f>
        <v>149317.79999999999</v>
      </c>
      <c r="R1646" s="7">
        <f>Sales_Data[[#This Row],[Actul Bill Amount]]-Sales_Data[[#This Row],[ShippingCost]]</f>
        <v>334817.8</v>
      </c>
      <c r="S1646">
        <v>968</v>
      </c>
      <c r="T1646">
        <v>682.2</v>
      </c>
      <c r="U1646" t="s">
        <v>44</v>
      </c>
      <c r="V1646">
        <v>2500</v>
      </c>
      <c r="W1646" t="s">
        <v>22</v>
      </c>
      <c r="X1646" t="str">
        <f t="shared" si="51"/>
        <v>Nagpur</v>
      </c>
    </row>
    <row r="1647" spans="1:24" x14ac:dyDescent="0.4">
      <c r="A1647">
        <v>101646</v>
      </c>
      <c r="B1647" s="5">
        <v>45827.497916666667</v>
      </c>
      <c r="C1647" s="3" t="str">
        <f>TEXT(Sales_Data[[#This Row],[OrderDate]],"mmmm")</f>
        <v>June</v>
      </c>
      <c r="D1647" s="3" t="str">
        <f t="shared" si="50"/>
        <v>2025</v>
      </c>
      <c r="E1647" t="s">
        <v>34</v>
      </c>
      <c r="F1647" t="s">
        <v>28</v>
      </c>
      <c r="G1647" t="s">
        <v>15</v>
      </c>
      <c r="H1647" t="s">
        <v>16</v>
      </c>
      <c r="I1647" t="s">
        <v>100</v>
      </c>
      <c r="J1647">
        <v>79</v>
      </c>
      <c r="K1647">
        <v>450</v>
      </c>
      <c r="L1647" s="7">
        <f>Sales_Data[[#This Row],[OrderQuantity]] *Sales_Data[[#This Row],[UnitPrice]]</f>
        <v>35550</v>
      </c>
      <c r="M1647" s="7">
        <f>Sales_Data[[#This Row],[UnitPrice]]-Sales_Data[[#This Row],[UnitCost]]</f>
        <v>250</v>
      </c>
      <c r="N1647" s="7">
        <f>Sales_Data[[#This Row],[Gross Revenue]]-Sales_Data[[#This Row],[Discount Amount ]]</f>
        <v>35300</v>
      </c>
      <c r="O1647" s="7">
        <f>Sales_Data[[#This Row],[OrderQuantity]] *Sales_Data[[#This Row],[UnitCost]]</f>
        <v>15800</v>
      </c>
      <c r="P1647" s="7">
        <f>Sales_Data[[#This Row],[ItemCost]] +Sales_Data[[#This Row],[ShippingCost]]</f>
        <v>16475.55</v>
      </c>
      <c r="Q1647" s="7">
        <f>Sales_Data[[#This Row],[Gross Revenue]]-Sales_Data[[#This Row],[TotalFinancialCost]]</f>
        <v>19074.45</v>
      </c>
      <c r="R1647" s="7">
        <f>Sales_Data[[#This Row],[Actul Bill Amount]]-Sales_Data[[#This Row],[ShippingCost]]</f>
        <v>34624.449999999997</v>
      </c>
      <c r="S1647">
        <v>459</v>
      </c>
      <c r="T1647">
        <v>675.55</v>
      </c>
      <c r="U1647" t="s">
        <v>30</v>
      </c>
      <c r="V1647">
        <v>200</v>
      </c>
      <c r="W1647" t="s">
        <v>18</v>
      </c>
      <c r="X1647" t="str">
        <f t="shared" si="51"/>
        <v>Bengaluru</v>
      </c>
    </row>
    <row r="1648" spans="1:24" x14ac:dyDescent="0.4">
      <c r="A1648">
        <v>101647</v>
      </c>
      <c r="B1648" s="5">
        <v>46013.84097222222</v>
      </c>
      <c r="C1648" s="3" t="str">
        <f>TEXT(Sales_Data[[#This Row],[OrderDate]],"mmmm")</f>
        <v>December</v>
      </c>
      <c r="D1648" s="3" t="str">
        <f t="shared" si="50"/>
        <v>2025</v>
      </c>
      <c r="E1648" t="s">
        <v>39</v>
      </c>
      <c r="F1648" t="s">
        <v>40</v>
      </c>
      <c r="G1648" t="s">
        <v>15</v>
      </c>
      <c r="H1648" t="s">
        <v>37</v>
      </c>
      <c r="I1648" t="s">
        <v>100</v>
      </c>
      <c r="J1648">
        <v>52</v>
      </c>
      <c r="K1648">
        <v>1500</v>
      </c>
      <c r="L1648" s="7">
        <f>Sales_Data[[#This Row],[OrderQuantity]] *Sales_Data[[#This Row],[UnitPrice]]</f>
        <v>78000</v>
      </c>
      <c r="M1648" s="7">
        <f>Sales_Data[[#This Row],[UnitPrice]]-Sales_Data[[#This Row],[UnitCost]]</f>
        <v>700</v>
      </c>
      <c r="N1648" s="7">
        <f>Sales_Data[[#This Row],[Gross Revenue]]-Sales_Data[[#This Row],[Discount Amount ]]</f>
        <v>77300</v>
      </c>
      <c r="O1648" s="7">
        <f>Sales_Data[[#This Row],[OrderQuantity]] *Sales_Data[[#This Row],[UnitCost]]</f>
        <v>41600</v>
      </c>
      <c r="P1648" s="7">
        <f>Sales_Data[[#This Row],[ItemCost]] +Sales_Data[[#This Row],[ShippingCost]]</f>
        <v>42396.05</v>
      </c>
      <c r="Q1648" s="7">
        <f>Sales_Data[[#This Row],[Gross Revenue]]-Sales_Data[[#This Row],[TotalFinancialCost]]</f>
        <v>35603.949999999997</v>
      </c>
      <c r="R1648" s="7">
        <f>Sales_Data[[#This Row],[Actul Bill Amount]]-Sales_Data[[#This Row],[ShippingCost]]</f>
        <v>76503.95</v>
      </c>
      <c r="S1648">
        <v>363</v>
      </c>
      <c r="T1648">
        <v>796.05</v>
      </c>
      <c r="U1648" t="s">
        <v>52</v>
      </c>
      <c r="V1648">
        <v>800</v>
      </c>
      <c r="W1648" t="s">
        <v>38</v>
      </c>
      <c r="X1648" t="str">
        <f t="shared" si="51"/>
        <v>Kolkata</v>
      </c>
    </row>
    <row r="1649" spans="1:24" x14ac:dyDescent="0.4">
      <c r="A1649">
        <v>101648</v>
      </c>
      <c r="B1649" s="5">
        <v>45848.912499999999</v>
      </c>
      <c r="C1649" s="3" t="str">
        <f>TEXT(Sales_Data[[#This Row],[OrderDate]],"mmmm")</f>
        <v>July</v>
      </c>
      <c r="D1649" s="3" t="str">
        <f t="shared" si="50"/>
        <v>2025</v>
      </c>
      <c r="E1649" t="s">
        <v>50</v>
      </c>
      <c r="F1649" t="s">
        <v>24</v>
      </c>
      <c r="G1649" t="s">
        <v>31</v>
      </c>
      <c r="H1649" t="s">
        <v>16</v>
      </c>
      <c r="I1649" t="s">
        <v>100</v>
      </c>
      <c r="J1649">
        <v>90</v>
      </c>
      <c r="K1649">
        <v>45000</v>
      </c>
      <c r="L1649" s="7">
        <f>Sales_Data[[#This Row],[OrderQuantity]] *Sales_Data[[#This Row],[UnitPrice]]</f>
        <v>4050000</v>
      </c>
      <c r="M1649" s="7">
        <f>Sales_Data[[#This Row],[UnitPrice]]-Sales_Data[[#This Row],[UnitCost]]</f>
        <v>13000</v>
      </c>
      <c r="N1649" s="7">
        <f>Sales_Data[[#This Row],[Gross Revenue]]-Sales_Data[[#This Row],[Discount Amount ]]</f>
        <v>4037000</v>
      </c>
      <c r="O1649" s="7">
        <f>Sales_Data[[#This Row],[OrderQuantity]] *Sales_Data[[#This Row],[UnitCost]]</f>
        <v>2880000</v>
      </c>
      <c r="P1649" s="7">
        <f>Sales_Data[[#This Row],[ItemCost]] +Sales_Data[[#This Row],[ShippingCost]]</f>
        <v>2880415.35</v>
      </c>
      <c r="Q1649" s="7">
        <f>Sales_Data[[#This Row],[Gross Revenue]]-Sales_Data[[#This Row],[TotalFinancialCost]]</f>
        <v>1169584.6499999999</v>
      </c>
      <c r="R1649" s="7">
        <f>Sales_Data[[#This Row],[Actul Bill Amount]]-Sales_Data[[#This Row],[ShippingCost]]</f>
        <v>4036584.65</v>
      </c>
      <c r="S1649">
        <v>797</v>
      </c>
      <c r="T1649">
        <v>415.35</v>
      </c>
      <c r="U1649" t="s">
        <v>26</v>
      </c>
      <c r="V1649">
        <v>32000</v>
      </c>
      <c r="W1649" t="s">
        <v>18</v>
      </c>
      <c r="X1649" t="str">
        <f t="shared" si="51"/>
        <v>Bengaluru</v>
      </c>
    </row>
    <row r="1650" spans="1:24" x14ac:dyDescent="0.4">
      <c r="A1650">
        <v>101649</v>
      </c>
      <c r="B1650" s="5">
        <v>45812.724305555559</v>
      </c>
      <c r="C1650" s="3" t="str">
        <f>TEXT(Sales_Data[[#This Row],[OrderDate]],"mmmm")</f>
        <v>June</v>
      </c>
      <c r="D1650" s="3" t="str">
        <f t="shared" si="50"/>
        <v>2025</v>
      </c>
      <c r="E1650" t="s">
        <v>39</v>
      </c>
      <c r="F1650" t="s">
        <v>43</v>
      </c>
      <c r="G1650" t="s">
        <v>15</v>
      </c>
      <c r="H1650" t="s">
        <v>25</v>
      </c>
      <c r="I1650" t="s">
        <v>100</v>
      </c>
      <c r="J1650">
        <v>18</v>
      </c>
      <c r="K1650">
        <v>1800</v>
      </c>
      <c r="L1650" s="7">
        <f>Sales_Data[[#This Row],[OrderQuantity]] *Sales_Data[[#This Row],[UnitPrice]]</f>
        <v>32400</v>
      </c>
      <c r="M1650" s="7">
        <f>Sales_Data[[#This Row],[UnitPrice]]-Sales_Data[[#This Row],[UnitCost]]</f>
        <v>900</v>
      </c>
      <c r="N1650" s="7">
        <f>Sales_Data[[#This Row],[Gross Revenue]]-Sales_Data[[#This Row],[Discount Amount ]]</f>
        <v>31500</v>
      </c>
      <c r="O1650" s="7">
        <f>Sales_Data[[#This Row],[OrderQuantity]] *Sales_Data[[#This Row],[UnitCost]]</f>
        <v>16200</v>
      </c>
      <c r="P1650" s="7">
        <f>Sales_Data[[#This Row],[ItemCost]] +Sales_Data[[#This Row],[ShippingCost]]</f>
        <v>16680.060000000001</v>
      </c>
      <c r="Q1650" s="7">
        <f>Sales_Data[[#This Row],[Gross Revenue]]-Sales_Data[[#This Row],[TotalFinancialCost]]</f>
        <v>15719.939999999999</v>
      </c>
      <c r="R1650" s="7">
        <f>Sales_Data[[#This Row],[Actul Bill Amount]]-Sales_Data[[#This Row],[ShippingCost]]</f>
        <v>31019.94</v>
      </c>
      <c r="S1650">
        <v>567</v>
      </c>
      <c r="T1650">
        <v>480.06</v>
      </c>
      <c r="U1650" t="s">
        <v>51</v>
      </c>
      <c r="V1650">
        <v>900</v>
      </c>
      <c r="W1650" t="s">
        <v>27</v>
      </c>
      <c r="X1650" t="str">
        <f t="shared" si="51"/>
        <v>Mumbai</v>
      </c>
    </row>
    <row r="1651" spans="1:24" x14ac:dyDescent="0.4">
      <c r="A1651">
        <v>101650</v>
      </c>
      <c r="B1651" s="5">
        <v>45845.563194444447</v>
      </c>
      <c r="C1651" s="3" t="str">
        <f>TEXT(Sales_Data[[#This Row],[OrderDate]],"mmmm")</f>
        <v>July</v>
      </c>
      <c r="D1651" s="3" t="str">
        <f t="shared" si="50"/>
        <v>2025</v>
      </c>
      <c r="E1651" t="s">
        <v>42</v>
      </c>
      <c r="F1651" t="s">
        <v>43</v>
      </c>
      <c r="G1651" t="s">
        <v>15</v>
      </c>
      <c r="H1651" t="s">
        <v>37</v>
      </c>
      <c r="I1651" t="s">
        <v>100</v>
      </c>
      <c r="J1651">
        <v>8</v>
      </c>
      <c r="K1651">
        <v>4500</v>
      </c>
      <c r="L1651" s="7">
        <f>Sales_Data[[#This Row],[OrderQuantity]] *Sales_Data[[#This Row],[UnitPrice]]</f>
        <v>36000</v>
      </c>
      <c r="M1651" s="7">
        <f>Sales_Data[[#This Row],[UnitPrice]]-Sales_Data[[#This Row],[UnitCost]]</f>
        <v>2000</v>
      </c>
      <c r="N1651" s="7">
        <f>Sales_Data[[#This Row],[Gross Revenue]]-Sales_Data[[#This Row],[Discount Amount ]]</f>
        <v>34000</v>
      </c>
      <c r="O1651" s="7">
        <f>Sales_Data[[#This Row],[OrderQuantity]] *Sales_Data[[#This Row],[UnitCost]]</f>
        <v>20000</v>
      </c>
      <c r="P1651" s="7">
        <f>Sales_Data[[#This Row],[ItemCost]] +Sales_Data[[#This Row],[ShippingCost]]</f>
        <v>20819.900000000001</v>
      </c>
      <c r="Q1651" s="7">
        <f>Sales_Data[[#This Row],[Gross Revenue]]-Sales_Data[[#This Row],[TotalFinancialCost]]</f>
        <v>15180.099999999999</v>
      </c>
      <c r="R1651" s="7">
        <f>Sales_Data[[#This Row],[Actul Bill Amount]]-Sales_Data[[#This Row],[ShippingCost]]</f>
        <v>33180.1</v>
      </c>
      <c r="S1651">
        <v>1190</v>
      </c>
      <c r="T1651">
        <v>819.9</v>
      </c>
      <c r="U1651" t="s">
        <v>44</v>
      </c>
      <c r="V1651">
        <v>2500</v>
      </c>
      <c r="W1651" t="s">
        <v>38</v>
      </c>
      <c r="X1651" t="str">
        <f t="shared" si="51"/>
        <v>Kolkata</v>
      </c>
    </row>
    <row r="1652" spans="1:24" x14ac:dyDescent="0.4">
      <c r="A1652">
        <v>101651</v>
      </c>
      <c r="B1652" s="5">
        <v>45664.056250000001</v>
      </c>
      <c r="C1652" s="3" t="str">
        <f>TEXT(Sales_Data[[#This Row],[OrderDate]],"mmmm")</f>
        <v>January</v>
      </c>
      <c r="D1652" s="3" t="str">
        <f t="shared" si="50"/>
        <v>2025</v>
      </c>
      <c r="E1652" t="s">
        <v>19</v>
      </c>
      <c r="F1652" t="s">
        <v>46</v>
      </c>
      <c r="G1652" t="s">
        <v>31</v>
      </c>
      <c r="H1652" t="s">
        <v>20</v>
      </c>
      <c r="I1652" t="s">
        <v>100</v>
      </c>
      <c r="J1652">
        <v>40</v>
      </c>
      <c r="K1652">
        <v>15000</v>
      </c>
      <c r="L1652" s="7">
        <f>Sales_Data[[#This Row],[OrderQuantity]] *Sales_Data[[#This Row],[UnitPrice]]</f>
        <v>600000</v>
      </c>
      <c r="M1652" s="7">
        <f>Sales_Data[[#This Row],[UnitPrice]]-Sales_Data[[#This Row],[UnitCost]]</f>
        <v>5500</v>
      </c>
      <c r="N1652" s="7">
        <f>Sales_Data[[#This Row],[Gross Revenue]]-Sales_Data[[#This Row],[Discount Amount ]]</f>
        <v>594500</v>
      </c>
      <c r="O1652" s="7">
        <f>Sales_Data[[#This Row],[OrderQuantity]] *Sales_Data[[#This Row],[UnitCost]]</f>
        <v>380000</v>
      </c>
      <c r="P1652" s="7">
        <f>Sales_Data[[#This Row],[ItemCost]] +Sales_Data[[#This Row],[ShippingCost]]</f>
        <v>380351.87</v>
      </c>
      <c r="Q1652" s="7">
        <f>Sales_Data[[#This Row],[Gross Revenue]]-Sales_Data[[#This Row],[TotalFinancialCost]]</f>
        <v>219648.13</v>
      </c>
      <c r="R1652" s="7">
        <f>Sales_Data[[#This Row],[Actul Bill Amount]]-Sales_Data[[#This Row],[ShippingCost]]</f>
        <v>594148.13</v>
      </c>
      <c r="S1652">
        <v>551</v>
      </c>
      <c r="T1652">
        <v>351.87</v>
      </c>
      <c r="U1652" t="s">
        <v>53</v>
      </c>
      <c r="V1652">
        <v>9500</v>
      </c>
      <c r="W1652" t="s">
        <v>22</v>
      </c>
      <c r="X1652" t="str">
        <f t="shared" si="51"/>
        <v>Nagpur</v>
      </c>
    </row>
    <row r="1653" spans="1:24" x14ac:dyDescent="0.4">
      <c r="A1653">
        <v>101652</v>
      </c>
      <c r="B1653" s="5">
        <v>45790.463888888888</v>
      </c>
      <c r="C1653" s="3" t="str">
        <f>TEXT(Sales_Data[[#This Row],[OrderDate]],"mmmm")</f>
        <v>May</v>
      </c>
      <c r="D1653" s="3" t="str">
        <f t="shared" si="50"/>
        <v>2025</v>
      </c>
      <c r="E1653" t="s">
        <v>42</v>
      </c>
      <c r="F1653" t="s">
        <v>46</v>
      </c>
      <c r="G1653" t="s">
        <v>15</v>
      </c>
      <c r="H1653" t="s">
        <v>37</v>
      </c>
      <c r="I1653" t="s">
        <v>100</v>
      </c>
      <c r="J1653">
        <v>99</v>
      </c>
      <c r="K1653">
        <v>15000</v>
      </c>
      <c r="L1653" s="7">
        <f>Sales_Data[[#This Row],[OrderQuantity]] *Sales_Data[[#This Row],[UnitPrice]]</f>
        <v>1485000</v>
      </c>
      <c r="M1653" s="7">
        <f>Sales_Data[[#This Row],[UnitPrice]]-Sales_Data[[#This Row],[UnitCost]]</f>
        <v>5500</v>
      </c>
      <c r="N1653" s="7">
        <f>Sales_Data[[#This Row],[Gross Revenue]]-Sales_Data[[#This Row],[Discount Amount ]]</f>
        <v>1479500</v>
      </c>
      <c r="O1653" s="7">
        <f>Sales_Data[[#This Row],[OrderQuantity]] *Sales_Data[[#This Row],[UnitCost]]</f>
        <v>940500</v>
      </c>
      <c r="P1653" s="7">
        <f>Sales_Data[[#This Row],[ItemCost]] +Sales_Data[[#This Row],[ShippingCost]]</f>
        <v>941133.45</v>
      </c>
      <c r="Q1653" s="7">
        <f>Sales_Data[[#This Row],[Gross Revenue]]-Sales_Data[[#This Row],[TotalFinancialCost]]</f>
        <v>543866.55000000005</v>
      </c>
      <c r="R1653" s="7">
        <f>Sales_Data[[#This Row],[Actul Bill Amount]]-Sales_Data[[#This Row],[ShippingCost]]</f>
        <v>1478866.55</v>
      </c>
      <c r="S1653">
        <v>909</v>
      </c>
      <c r="T1653">
        <v>633.45000000000005</v>
      </c>
      <c r="U1653" t="s">
        <v>53</v>
      </c>
      <c r="V1653">
        <v>9500</v>
      </c>
      <c r="W1653" t="s">
        <v>38</v>
      </c>
      <c r="X1653" t="str">
        <f t="shared" si="51"/>
        <v>Kolkata</v>
      </c>
    </row>
    <row r="1654" spans="1:24" x14ac:dyDescent="0.4">
      <c r="A1654">
        <v>101653</v>
      </c>
      <c r="B1654" s="5">
        <v>45892.896527777775</v>
      </c>
      <c r="C1654" s="3" t="str">
        <f>TEXT(Sales_Data[[#This Row],[OrderDate]],"mmmm")</f>
        <v>August</v>
      </c>
      <c r="D1654" s="3" t="str">
        <f t="shared" si="50"/>
        <v>2025</v>
      </c>
      <c r="E1654" t="s">
        <v>23</v>
      </c>
      <c r="F1654" t="s">
        <v>55</v>
      </c>
      <c r="G1654" t="s">
        <v>31</v>
      </c>
      <c r="H1654" t="s">
        <v>37</v>
      </c>
      <c r="I1654" t="s">
        <v>100</v>
      </c>
      <c r="J1654">
        <v>19</v>
      </c>
      <c r="K1654">
        <v>600</v>
      </c>
      <c r="L1654" s="7">
        <f>Sales_Data[[#This Row],[OrderQuantity]] *Sales_Data[[#This Row],[UnitPrice]]</f>
        <v>11400</v>
      </c>
      <c r="M1654" s="7">
        <f>Sales_Data[[#This Row],[UnitPrice]]-Sales_Data[[#This Row],[UnitCost]]</f>
        <v>250</v>
      </c>
      <c r="N1654" s="7">
        <f>Sales_Data[[#This Row],[Gross Revenue]]-Sales_Data[[#This Row],[Discount Amount ]]</f>
        <v>11150</v>
      </c>
      <c r="O1654" s="7">
        <f>Sales_Data[[#This Row],[OrderQuantity]] *Sales_Data[[#This Row],[UnitCost]]</f>
        <v>6650</v>
      </c>
      <c r="P1654" s="7">
        <f>Sales_Data[[#This Row],[ItemCost]] +Sales_Data[[#This Row],[ShippingCost]]</f>
        <v>8429.52</v>
      </c>
      <c r="Q1654" s="7">
        <f>Sales_Data[[#This Row],[Gross Revenue]]-Sales_Data[[#This Row],[TotalFinancialCost]]</f>
        <v>2970.4799999999996</v>
      </c>
      <c r="R1654" s="7">
        <f>Sales_Data[[#This Row],[Actul Bill Amount]]-Sales_Data[[#This Row],[ShippingCost]]</f>
        <v>9370.48</v>
      </c>
      <c r="S1654">
        <v>330</v>
      </c>
      <c r="T1654">
        <v>1779.52</v>
      </c>
      <c r="U1654" t="s">
        <v>57</v>
      </c>
      <c r="V1654">
        <v>350</v>
      </c>
      <c r="W1654" t="s">
        <v>38</v>
      </c>
      <c r="X1654" t="str">
        <f t="shared" si="51"/>
        <v>Kolkata</v>
      </c>
    </row>
    <row r="1655" spans="1:24" x14ac:dyDescent="0.4">
      <c r="A1655">
        <v>101654</v>
      </c>
      <c r="B1655" s="5">
        <v>45702.011805555558</v>
      </c>
      <c r="C1655" s="3" t="str">
        <f>TEXT(Sales_Data[[#This Row],[OrderDate]],"mmmm")</f>
        <v>February</v>
      </c>
      <c r="D1655" s="3" t="str">
        <f t="shared" si="50"/>
        <v>2025</v>
      </c>
      <c r="E1655" t="s">
        <v>13</v>
      </c>
      <c r="F1655" t="s">
        <v>35</v>
      </c>
      <c r="G1655" t="s">
        <v>31</v>
      </c>
      <c r="H1655" t="s">
        <v>25</v>
      </c>
      <c r="I1655" t="s">
        <v>100</v>
      </c>
      <c r="J1655">
        <v>95</v>
      </c>
      <c r="K1655">
        <v>12000</v>
      </c>
      <c r="L1655" s="7">
        <f>Sales_Data[[#This Row],[OrderQuantity]] *Sales_Data[[#This Row],[UnitPrice]]</f>
        <v>1140000</v>
      </c>
      <c r="M1655" s="7">
        <f>Sales_Data[[#This Row],[UnitPrice]]-Sales_Data[[#This Row],[UnitCost]]</f>
        <v>4000</v>
      </c>
      <c r="N1655" s="7">
        <f>Sales_Data[[#This Row],[Gross Revenue]]-Sales_Data[[#This Row],[Discount Amount ]]</f>
        <v>1136000</v>
      </c>
      <c r="O1655" s="7">
        <f>Sales_Data[[#This Row],[OrderQuantity]] *Sales_Data[[#This Row],[UnitCost]]</f>
        <v>760000</v>
      </c>
      <c r="P1655" s="7">
        <f>Sales_Data[[#This Row],[ItemCost]] +Sales_Data[[#This Row],[ShippingCost]]</f>
        <v>760206.08</v>
      </c>
      <c r="Q1655" s="7">
        <f>Sales_Data[[#This Row],[Gross Revenue]]-Sales_Data[[#This Row],[TotalFinancialCost]]</f>
        <v>379793.92000000004</v>
      </c>
      <c r="R1655" s="7">
        <f>Sales_Data[[#This Row],[Actul Bill Amount]]-Sales_Data[[#This Row],[ShippingCost]]</f>
        <v>1135793.92</v>
      </c>
      <c r="S1655">
        <v>904</v>
      </c>
      <c r="T1655">
        <v>206.08</v>
      </c>
      <c r="U1655" t="s">
        <v>36</v>
      </c>
      <c r="V1655">
        <v>8000</v>
      </c>
      <c r="W1655" t="s">
        <v>27</v>
      </c>
      <c r="X1655" t="str">
        <f t="shared" si="51"/>
        <v>Mumbai</v>
      </c>
    </row>
    <row r="1656" spans="1:24" x14ac:dyDescent="0.4">
      <c r="A1656">
        <v>101655</v>
      </c>
      <c r="B1656" s="5">
        <v>45971.723611111112</v>
      </c>
      <c r="C1656" s="3" t="str">
        <f>TEXT(Sales_Data[[#This Row],[OrderDate]],"mmmm")</f>
        <v>November</v>
      </c>
      <c r="D1656" s="3" t="str">
        <f t="shared" si="50"/>
        <v>2025</v>
      </c>
      <c r="E1656" t="s">
        <v>13</v>
      </c>
      <c r="F1656" t="s">
        <v>46</v>
      </c>
      <c r="G1656" t="s">
        <v>15</v>
      </c>
      <c r="H1656" t="s">
        <v>32</v>
      </c>
      <c r="I1656" t="s">
        <v>100</v>
      </c>
      <c r="J1656">
        <v>7</v>
      </c>
      <c r="K1656">
        <v>15000</v>
      </c>
      <c r="L1656" s="7">
        <f>Sales_Data[[#This Row],[OrderQuantity]] *Sales_Data[[#This Row],[UnitPrice]]</f>
        <v>105000</v>
      </c>
      <c r="M1656" s="7">
        <f>Sales_Data[[#This Row],[UnitPrice]]-Sales_Data[[#This Row],[UnitCost]]</f>
        <v>5500</v>
      </c>
      <c r="N1656" s="7">
        <f>Sales_Data[[#This Row],[Gross Revenue]]-Sales_Data[[#This Row],[Discount Amount ]]</f>
        <v>99500</v>
      </c>
      <c r="O1656" s="7">
        <f>Sales_Data[[#This Row],[OrderQuantity]] *Sales_Data[[#This Row],[UnitCost]]</f>
        <v>66500</v>
      </c>
      <c r="P1656" s="7">
        <f>Sales_Data[[#This Row],[ItemCost]] +Sales_Data[[#This Row],[ShippingCost]]</f>
        <v>67376</v>
      </c>
      <c r="Q1656" s="7">
        <f>Sales_Data[[#This Row],[Gross Revenue]]-Sales_Data[[#This Row],[TotalFinancialCost]]</f>
        <v>37624</v>
      </c>
      <c r="R1656" s="7">
        <f>Sales_Data[[#This Row],[Actul Bill Amount]]-Sales_Data[[#This Row],[ShippingCost]]</f>
        <v>98624</v>
      </c>
      <c r="S1656">
        <v>392</v>
      </c>
      <c r="T1656">
        <v>876</v>
      </c>
      <c r="U1656" t="s">
        <v>53</v>
      </c>
      <c r="V1656">
        <v>9500</v>
      </c>
      <c r="W1656" t="s">
        <v>33</v>
      </c>
      <c r="X1656" t="str">
        <f t="shared" si="51"/>
        <v>Delhi</v>
      </c>
    </row>
    <row r="1657" spans="1:24" x14ac:dyDescent="0.4">
      <c r="A1657">
        <v>101656</v>
      </c>
      <c r="B1657" s="5">
        <v>45906.484027777777</v>
      </c>
      <c r="C1657" s="3" t="str">
        <f>TEXT(Sales_Data[[#This Row],[OrderDate]],"mmmm")</f>
        <v>September</v>
      </c>
      <c r="D1657" s="3" t="str">
        <f t="shared" si="50"/>
        <v>2025</v>
      </c>
      <c r="E1657" t="s">
        <v>39</v>
      </c>
      <c r="F1657" t="s">
        <v>28</v>
      </c>
      <c r="G1657" t="s">
        <v>29</v>
      </c>
      <c r="H1657" t="s">
        <v>16</v>
      </c>
      <c r="I1657" t="s">
        <v>100</v>
      </c>
      <c r="J1657">
        <v>91</v>
      </c>
      <c r="K1657">
        <v>2500</v>
      </c>
      <c r="L1657" s="7">
        <f>Sales_Data[[#This Row],[OrderQuantity]] *Sales_Data[[#This Row],[UnitPrice]]</f>
        <v>227500</v>
      </c>
      <c r="M1657" s="7">
        <f>Sales_Data[[#This Row],[UnitPrice]]-Sales_Data[[#This Row],[UnitCost]]</f>
        <v>1000</v>
      </c>
      <c r="N1657" s="7">
        <f>Sales_Data[[#This Row],[Gross Revenue]]-Sales_Data[[#This Row],[Discount Amount ]]</f>
        <v>226500</v>
      </c>
      <c r="O1657" s="7">
        <f>Sales_Data[[#This Row],[OrderQuantity]] *Sales_Data[[#This Row],[UnitCost]]</f>
        <v>136500</v>
      </c>
      <c r="P1657" s="7">
        <f>Sales_Data[[#This Row],[ItemCost]] +Sales_Data[[#This Row],[ShippingCost]]</f>
        <v>137999.18</v>
      </c>
      <c r="Q1657" s="7">
        <f>Sales_Data[[#This Row],[Gross Revenue]]-Sales_Data[[#This Row],[TotalFinancialCost]]</f>
        <v>89500.82</v>
      </c>
      <c r="R1657" s="7">
        <f>Sales_Data[[#This Row],[Actul Bill Amount]]-Sales_Data[[#This Row],[ShippingCost]]</f>
        <v>225000.82</v>
      </c>
      <c r="S1657">
        <v>389</v>
      </c>
      <c r="T1657">
        <v>1499.18</v>
      </c>
      <c r="U1657" t="s">
        <v>54</v>
      </c>
      <c r="V1657">
        <v>1500</v>
      </c>
      <c r="W1657" t="s">
        <v>18</v>
      </c>
      <c r="X1657" t="str">
        <f t="shared" si="51"/>
        <v>Bengaluru</v>
      </c>
    </row>
    <row r="1658" spans="1:24" x14ac:dyDescent="0.4">
      <c r="A1658">
        <v>101657</v>
      </c>
      <c r="B1658" s="5">
        <v>45688.49722222222</v>
      </c>
      <c r="C1658" s="3" t="str">
        <f>TEXT(Sales_Data[[#This Row],[OrderDate]],"mmmm")</f>
        <v>January</v>
      </c>
      <c r="D1658" s="3" t="str">
        <f t="shared" si="50"/>
        <v>2025</v>
      </c>
      <c r="E1658" t="s">
        <v>19</v>
      </c>
      <c r="F1658" t="s">
        <v>43</v>
      </c>
      <c r="G1658" t="s">
        <v>31</v>
      </c>
      <c r="H1658" t="s">
        <v>37</v>
      </c>
      <c r="I1658" t="s">
        <v>100</v>
      </c>
      <c r="J1658">
        <v>61</v>
      </c>
      <c r="K1658">
        <v>1800</v>
      </c>
      <c r="L1658" s="7">
        <f>Sales_Data[[#This Row],[OrderQuantity]] *Sales_Data[[#This Row],[UnitPrice]]</f>
        <v>109800</v>
      </c>
      <c r="M1658" s="7">
        <f>Sales_Data[[#This Row],[UnitPrice]]-Sales_Data[[#This Row],[UnitCost]]</f>
        <v>900</v>
      </c>
      <c r="N1658" s="7">
        <f>Sales_Data[[#This Row],[Gross Revenue]]-Sales_Data[[#This Row],[Discount Amount ]]</f>
        <v>108900</v>
      </c>
      <c r="O1658" s="7">
        <f>Sales_Data[[#This Row],[OrderQuantity]] *Sales_Data[[#This Row],[UnitCost]]</f>
        <v>54900</v>
      </c>
      <c r="P1658" s="7">
        <f>Sales_Data[[#This Row],[ItemCost]] +Sales_Data[[#This Row],[ShippingCost]]</f>
        <v>55299.360000000001</v>
      </c>
      <c r="Q1658" s="7">
        <f>Sales_Data[[#This Row],[Gross Revenue]]-Sales_Data[[#This Row],[TotalFinancialCost]]</f>
        <v>54500.639999999999</v>
      </c>
      <c r="R1658" s="7">
        <f>Sales_Data[[#This Row],[Actul Bill Amount]]-Sales_Data[[#This Row],[ShippingCost]]</f>
        <v>108500.64</v>
      </c>
      <c r="S1658">
        <v>1135</v>
      </c>
      <c r="T1658">
        <v>399.36</v>
      </c>
      <c r="U1658" t="s">
        <v>51</v>
      </c>
      <c r="V1658">
        <v>900</v>
      </c>
      <c r="W1658" t="s">
        <v>38</v>
      </c>
      <c r="X1658" t="str">
        <f t="shared" si="51"/>
        <v>Kolkata</v>
      </c>
    </row>
    <row r="1659" spans="1:24" x14ac:dyDescent="0.4">
      <c r="A1659">
        <v>101658</v>
      </c>
      <c r="B1659" s="5">
        <v>45680.135416666664</v>
      </c>
      <c r="C1659" s="3" t="str">
        <f>TEXT(Sales_Data[[#This Row],[OrderDate]],"mmmm")</f>
        <v>January</v>
      </c>
      <c r="D1659" s="3" t="str">
        <f t="shared" si="50"/>
        <v>2025</v>
      </c>
      <c r="E1659" t="s">
        <v>48</v>
      </c>
      <c r="F1659" t="s">
        <v>40</v>
      </c>
      <c r="G1659" t="s">
        <v>31</v>
      </c>
      <c r="H1659" t="s">
        <v>25</v>
      </c>
      <c r="I1659" t="s">
        <v>100</v>
      </c>
      <c r="J1659">
        <v>15</v>
      </c>
      <c r="K1659">
        <v>1500</v>
      </c>
      <c r="L1659" s="7">
        <f>Sales_Data[[#This Row],[OrderQuantity]] *Sales_Data[[#This Row],[UnitPrice]]</f>
        <v>22500</v>
      </c>
      <c r="M1659" s="7">
        <f>Sales_Data[[#This Row],[UnitPrice]]-Sales_Data[[#This Row],[UnitCost]]</f>
        <v>700</v>
      </c>
      <c r="N1659" s="7">
        <f>Sales_Data[[#This Row],[Gross Revenue]]-Sales_Data[[#This Row],[Discount Amount ]]</f>
        <v>21800</v>
      </c>
      <c r="O1659" s="7">
        <f>Sales_Data[[#This Row],[OrderQuantity]] *Sales_Data[[#This Row],[UnitCost]]</f>
        <v>12000</v>
      </c>
      <c r="P1659" s="7">
        <f>Sales_Data[[#This Row],[ItemCost]] +Sales_Data[[#This Row],[ShippingCost]]</f>
        <v>12717.21</v>
      </c>
      <c r="Q1659" s="7">
        <f>Sales_Data[[#This Row],[Gross Revenue]]-Sales_Data[[#This Row],[TotalFinancialCost]]</f>
        <v>9782.7900000000009</v>
      </c>
      <c r="R1659" s="7">
        <f>Sales_Data[[#This Row],[Actul Bill Amount]]-Sales_Data[[#This Row],[ShippingCost]]</f>
        <v>21082.79</v>
      </c>
      <c r="S1659">
        <v>969</v>
      </c>
      <c r="T1659">
        <v>717.21</v>
      </c>
      <c r="U1659" t="s">
        <v>52</v>
      </c>
      <c r="V1659">
        <v>800</v>
      </c>
      <c r="W1659" t="s">
        <v>27</v>
      </c>
      <c r="X1659" t="str">
        <f t="shared" si="51"/>
        <v>Mumbai</v>
      </c>
    </row>
    <row r="1660" spans="1:24" x14ac:dyDescent="0.4">
      <c r="A1660">
        <v>101659</v>
      </c>
      <c r="B1660" s="5">
        <v>45817.685416666667</v>
      </c>
      <c r="C1660" s="3" t="str">
        <f>TEXT(Sales_Data[[#This Row],[OrderDate]],"mmmm")</f>
        <v>June</v>
      </c>
      <c r="D1660" s="3" t="str">
        <f t="shared" si="50"/>
        <v>2025</v>
      </c>
      <c r="E1660" t="s">
        <v>42</v>
      </c>
      <c r="F1660" t="s">
        <v>14</v>
      </c>
      <c r="G1660" t="s">
        <v>29</v>
      </c>
      <c r="H1660" t="s">
        <v>20</v>
      </c>
      <c r="I1660" t="s">
        <v>100</v>
      </c>
      <c r="J1660">
        <v>71</v>
      </c>
      <c r="K1660">
        <v>3200</v>
      </c>
      <c r="L1660" s="7">
        <f>Sales_Data[[#This Row],[OrderQuantity]] *Sales_Data[[#This Row],[UnitPrice]]</f>
        <v>227200</v>
      </c>
      <c r="M1660" s="7">
        <f>Sales_Data[[#This Row],[UnitPrice]]-Sales_Data[[#This Row],[UnitCost]]</f>
        <v>1200</v>
      </c>
      <c r="N1660" s="7">
        <f>Sales_Data[[#This Row],[Gross Revenue]]-Sales_Data[[#This Row],[Discount Amount ]]</f>
        <v>226000</v>
      </c>
      <c r="O1660" s="7">
        <f>Sales_Data[[#This Row],[OrderQuantity]] *Sales_Data[[#This Row],[UnitCost]]</f>
        <v>142000</v>
      </c>
      <c r="P1660" s="7">
        <f>Sales_Data[[#This Row],[ItemCost]] +Sales_Data[[#This Row],[ShippingCost]]</f>
        <v>142560.34</v>
      </c>
      <c r="Q1660" s="7">
        <f>Sales_Data[[#This Row],[Gross Revenue]]-Sales_Data[[#This Row],[TotalFinancialCost]]</f>
        <v>84639.66</v>
      </c>
      <c r="R1660" s="7">
        <f>Sales_Data[[#This Row],[Actul Bill Amount]]-Sales_Data[[#This Row],[ShippingCost]]</f>
        <v>225439.66</v>
      </c>
      <c r="S1660">
        <v>1193</v>
      </c>
      <c r="T1660">
        <v>560.34</v>
      </c>
      <c r="U1660" t="s">
        <v>17</v>
      </c>
      <c r="V1660">
        <v>2000</v>
      </c>
      <c r="W1660" t="s">
        <v>22</v>
      </c>
      <c r="X1660" t="str">
        <f t="shared" si="51"/>
        <v>Nagpur</v>
      </c>
    </row>
    <row r="1661" spans="1:24" x14ac:dyDescent="0.4">
      <c r="A1661">
        <v>101660</v>
      </c>
      <c r="B1661" s="5">
        <v>46020.84375</v>
      </c>
      <c r="C1661" s="3" t="str">
        <f>TEXT(Sales_Data[[#This Row],[OrderDate]],"mmmm")</f>
        <v>December</v>
      </c>
      <c r="D1661" s="3" t="str">
        <f t="shared" si="50"/>
        <v>2025</v>
      </c>
      <c r="E1661" t="s">
        <v>19</v>
      </c>
      <c r="F1661" t="s">
        <v>46</v>
      </c>
      <c r="G1661" t="s">
        <v>15</v>
      </c>
      <c r="H1661" t="s">
        <v>37</v>
      </c>
      <c r="I1661" t="s">
        <v>100</v>
      </c>
      <c r="J1661">
        <v>98</v>
      </c>
      <c r="K1661">
        <v>15000</v>
      </c>
      <c r="L1661" s="7">
        <f>Sales_Data[[#This Row],[OrderQuantity]] *Sales_Data[[#This Row],[UnitPrice]]</f>
        <v>1470000</v>
      </c>
      <c r="M1661" s="7">
        <f>Sales_Data[[#This Row],[UnitPrice]]-Sales_Data[[#This Row],[UnitCost]]</f>
        <v>5500</v>
      </c>
      <c r="N1661" s="7">
        <f>Sales_Data[[#This Row],[Gross Revenue]]-Sales_Data[[#This Row],[Discount Amount ]]</f>
        <v>1464500</v>
      </c>
      <c r="O1661" s="7">
        <f>Sales_Data[[#This Row],[OrderQuantity]] *Sales_Data[[#This Row],[UnitCost]]</f>
        <v>931000</v>
      </c>
      <c r="P1661" s="7">
        <f>Sales_Data[[#This Row],[ItemCost]] +Sales_Data[[#This Row],[ShippingCost]]</f>
        <v>931661.64</v>
      </c>
      <c r="Q1661" s="7">
        <f>Sales_Data[[#This Row],[Gross Revenue]]-Sales_Data[[#This Row],[TotalFinancialCost]]</f>
        <v>538338.36</v>
      </c>
      <c r="R1661" s="7">
        <f>Sales_Data[[#This Row],[Actul Bill Amount]]-Sales_Data[[#This Row],[ShippingCost]]</f>
        <v>1463838.36</v>
      </c>
      <c r="S1661">
        <v>750</v>
      </c>
      <c r="T1661">
        <v>661.64</v>
      </c>
      <c r="U1661" t="s">
        <v>53</v>
      </c>
      <c r="V1661">
        <v>9500</v>
      </c>
      <c r="W1661" t="s">
        <v>38</v>
      </c>
      <c r="X1661" t="str">
        <f t="shared" si="51"/>
        <v>Kolkata</v>
      </c>
    </row>
    <row r="1662" spans="1:24" x14ac:dyDescent="0.4">
      <c r="A1662">
        <v>101661</v>
      </c>
      <c r="B1662" s="5">
        <v>45815.659722222219</v>
      </c>
      <c r="C1662" s="3" t="str">
        <f>TEXT(Sales_Data[[#This Row],[OrderDate]],"mmmm")</f>
        <v>June</v>
      </c>
      <c r="D1662" s="3" t="str">
        <f t="shared" si="50"/>
        <v>2025</v>
      </c>
      <c r="E1662" t="s">
        <v>42</v>
      </c>
      <c r="F1662" t="s">
        <v>43</v>
      </c>
      <c r="G1662" t="s">
        <v>15</v>
      </c>
      <c r="H1662" t="s">
        <v>20</v>
      </c>
      <c r="I1662" t="s">
        <v>100</v>
      </c>
      <c r="J1662">
        <v>49</v>
      </c>
      <c r="K1662">
        <v>2800</v>
      </c>
      <c r="L1662" s="7">
        <f>Sales_Data[[#This Row],[OrderQuantity]] *Sales_Data[[#This Row],[UnitPrice]]</f>
        <v>137200</v>
      </c>
      <c r="M1662" s="7">
        <f>Sales_Data[[#This Row],[UnitPrice]]-Sales_Data[[#This Row],[UnitCost]]</f>
        <v>1300</v>
      </c>
      <c r="N1662" s="7">
        <f>Sales_Data[[#This Row],[Gross Revenue]]-Sales_Data[[#This Row],[Discount Amount ]]</f>
        <v>135900</v>
      </c>
      <c r="O1662" s="7">
        <f>Sales_Data[[#This Row],[OrderQuantity]] *Sales_Data[[#This Row],[UnitCost]]</f>
        <v>73500</v>
      </c>
      <c r="P1662" s="7">
        <f>Sales_Data[[#This Row],[ItemCost]] +Sales_Data[[#This Row],[ShippingCost]]</f>
        <v>73891.100000000006</v>
      </c>
      <c r="Q1662" s="7">
        <f>Sales_Data[[#This Row],[Gross Revenue]]-Sales_Data[[#This Row],[TotalFinancialCost]]</f>
        <v>63308.899999999994</v>
      </c>
      <c r="R1662" s="7">
        <f>Sales_Data[[#This Row],[Actul Bill Amount]]-Sales_Data[[#This Row],[ShippingCost]]</f>
        <v>135508.9</v>
      </c>
      <c r="S1662">
        <v>1164</v>
      </c>
      <c r="T1662">
        <v>391.1</v>
      </c>
      <c r="U1662" t="s">
        <v>61</v>
      </c>
      <c r="V1662">
        <v>1500</v>
      </c>
      <c r="W1662" t="s">
        <v>22</v>
      </c>
      <c r="X1662" t="str">
        <f t="shared" si="51"/>
        <v>Nagpur</v>
      </c>
    </row>
    <row r="1663" spans="1:24" x14ac:dyDescent="0.4">
      <c r="A1663">
        <v>101662</v>
      </c>
      <c r="B1663" s="5">
        <v>45696.751388888886</v>
      </c>
      <c r="C1663" s="3" t="str">
        <f>TEXT(Sales_Data[[#This Row],[OrderDate]],"mmmm")</f>
        <v>February</v>
      </c>
      <c r="D1663" s="3" t="str">
        <f t="shared" si="50"/>
        <v>2025</v>
      </c>
      <c r="E1663" t="s">
        <v>48</v>
      </c>
      <c r="F1663" t="s">
        <v>14</v>
      </c>
      <c r="G1663" t="s">
        <v>29</v>
      </c>
      <c r="H1663" t="s">
        <v>20</v>
      </c>
      <c r="I1663" t="s">
        <v>100</v>
      </c>
      <c r="J1663">
        <v>33</v>
      </c>
      <c r="K1663">
        <v>6500</v>
      </c>
      <c r="L1663" s="7">
        <f>Sales_Data[[#This Row],[OrderQuantity]] *Sales_Data[[#This Row],[UnitPrice]]</f>
        <v>214500</v>
      </c>
      <c r="M1663" s="7">
        <f>Sales_Data[[#This Row],[UnitPrice]]-Sales_Data[[#This Row],[UnitCost]]</f>
        <v>2300</v>
      </c>
      <c r="N1663" s="7">
        <f>Sales_Data[[#This Row],[Gross Revenue]]-Sales_Data[[#This Row],[Discount Amount ]]</f>
        <v>212200</v>
      </c>
      <c r="O1663" s="7">
        <f>Sales_Data[[#This Row],[OrderQuantity]] *Sales_Data[[#This Row],[UnitCost]]</f>
        <v>138600</v>
      </c>
      <c r="P1663" s="7">
        <f>Sales_Data[[#This Row],[ItemCost]] +Sales_Data[[#This Row],[ShippingCost]]</f>
        <v>139406.82</v>
      </c>
      <c r="Q1663" s="7">
        <f>Sales_Data[[#This Row],[Gross Revenue]]-Sales_Data[[#This Row],[TotalFinancialCost]]</f>
        <v>75093.179999999993</v>
      </c>
      <c r="R1663" s="7">
        <f>Sales_Data[[#This Row],[Actul Bill Amount]]-Sales_Data[[#This Row],[ShippingCost]]</f>
        <v>211393.18</v>
      </c>
      <c r="S1663">
        <v>802</v>
      </c>
      <c r="T1663">
        <v>806.82</v>
      </c>
      <c r="U1663" t="s">
        <v>21</v>
      </c>
      <c r="V1663">
        <v>4200</v>
      </c>
      <c r="W1663" t="s">
        <v>22</v>
      </c>
      <c r="X1663" t="str">
        <f t="shared" si="51"/>
        <v>Nagpur</v>
      </c>
    </row>
    <row r="1664" spans="1:24" x14ac:dyDescent="0.4">
      <c r="A1664">
        <v>101663</v>
      </c>
      <c r="B1664" s="5">
        <v>45739.038194444445</v>
      </c>
      <c r="C1664" s="3" t="str">
        <f>TEXT(Sales_Data[[#This Row],[OrderDate]],"mmmm")</f>
        <v>March</v>
      </c>
      <c r="D1664" s="3" t="str">
        <f t="shared" si="50"/>
        <v>2025</v>
      </c>
      <c r="E1664" t="s">
        <v>39</v>
      </c>
      <c r="F1664" t="s">
        <v>24</v>
      </c>
      <c r="G1664" t="s">
        <v>15</v>
      </c>
      <c r="H1664" t="s">
        <v>32</v>
      </c>
      <c r="I1664" t="s">
        <v>100</v>
      </c>
      <c r="J1664">
        <v>2</v>
      </c>
      <c r="K1664">
        <v>3500</v>
      </c>
      <c r="L1664" s="7">
        <f>Sales_Data[[#This Row],[OrderQuantity]] *Sales_Data[[#This Row],[UnitPrice]]</f>
        <v>7000</v>
      </c>
      <c r="M1664" s="7">
        <f>Sales_Data[[#This Row],[UnitPrice]]-Sales_Data[[#This Row],[UnitCost]]</f>
        <v>1300</v>
      </c>
      <c r="N1664" s="7">
        <f>Sales_Data[[#This Row],[Gross Revenue]]-Sales_Data[[#This Row],[Discount Amount ]]</f>
        <v>5700</v>
      </c>
      <c r="O1664" s="7">
        <f>Sales_Data[[#This Row],[OrderQuantity]] *Sales_Data[[#This Row],[UnitCost]]</f>
        <v>4400</v>
      </c>
      <c r="P1664" s="7">
        <f>Sales_Data[[#This Row],[ItemCost]] +Sales_Data[[#This Row],[ShippingCost]]</f>
        <v>5818.18</v>
      </c>
      <c r="Q1664" s="7">
        <f>Sales_Data[[#This Row],[Gross Revenue]]-Sales_Data[[#This Row],[TotalFinancialCost]]</f>
        <v>1181.8199999999997</v>
      </c>
      <c r="R1664" s="7">
        <f>Sales_Data[[#This Row],[Actul Bill Amount]]-Sales_Data[[#This Row],[ShippingCost]]</f>
        <v>4281.82</v>
      </c>
      <c r="S1664">
        <v>684</v>
      </c>
      <c r="T1664">
        <v>1418.18</v>
      </c>
      <c r="U1664" t="s">
        <v>59</v>
      </c>
      <c r="V1664">
        <v>2200</v>
      </c>
      <c r="W1664" t="s">
        <v>33</v>
      </c>
      <c r="X1664" t="str">
        <f t="shared" si="51"/>
        <v>Delhi</v>
      </c>
    </row>
    <row r="1665" spans="1:24" x14ac:dyDescent="0.4">
      <c r="A1665">
        <v>101664</v>
      </c>
      <c r="B1665" s="5">
        <v>46013.792361111111</v>
      </c>
      <c r="C1665" s="3" t="str">
        <f>TEXT(Sales_Data[[#This Row],[OrderDate]],"mmmm")</f>
        <v>December</v>
      </c>
      <c r="D1665" s="3" t="str">
        <f t="shared" si="50"/>
        <v>2025</v>
      </c>
      <c r="E1665" t="s">
        <v>19</v>
      </c>
      <c r="F1665" t="s">
        <v>40</v>
      </c>
      <c r="G1665" t="s">
        <v>29</v>
      </c>
      <c r="H1665" t="s">
        <v>16</v>
      </c>
      <c r="I1665" t="s">
        <v>100</v>
      </c>
      <c r="J1665">
        <v>75</v>
      </c>
      <c r="K1665">
        <v>5500</v>
      </c>
      <c r="L1665" s="7">
        <f>Sales_Data[[#This Row],[OrderQuantity]] *Sales_Data[[#This Row],[UnitPrice]]</f>
        <v>412500</v>
      </c>
      <c r="M1665" s="7">
        <f>Sales_Data[[#This Row],[UnitPrice]]-Sales_Data[[#This Row],[UnitCost]]</f>
        <v>2000</v>
      </c>
      <c r="N1665" s="7">
        <f>Sales_Data[[#This Row],[Gross Revenue]]-Sales_Data[[#This Row],[Discount Amount ]]</f>
        <v>410500</v>
      </c>
      <c r="O1665" s="7">
        <f>Sales_Data[[#This Row],[OrderQuantity]] *Sales_Data[[#This Row],[UnitCost]]</f>
        <v>262500</v>
      </c>
      <c r="P1665" s="7">
        <f>Sales_Data[[#This Row],[ItemCost]] +Sales_Data[[#This Row],[ShippingCost]]</f>
        <v>263586.09000000003</v>
      </c>
      <c r="Q1665" s="7">
        <f>Sales_Data[[#This Row],[Gross Revenue]]-Sales_Data[[#This Row],[TotalFinancialCost]]</f>
        <v>148913.90999999997</v>
      </c>
      <c r="R1665" s="7">
        <f>Sales_Data[[#This Row],[Actul Bill Amount]]-Sales_Data[[#This Row],[ShippingCost]]</f>
        <v>409413.91</v>
      </c>
      <c r="S1665">
        <v>575</v>
      </c>
      <c r="T1665">
        <v>1086.0899999999999</v>
      </c>
      <c r="U1665" t="s">
        <v>41</v>
      </c>
      <c r="V1665">
        <v>3500</v>
      </c>
      <c r="W1665" t="s">
        <v>18</v>
      </c>
      <c r="X1665" t="str">
        <f t="shared" si="51"/>
        <v>Bengaluru</v>
      </c>
    </row>
    <row r="1666" spans="1:24" x14ac:dyDescent="0.4">
      <c r="A1666">
        <v>101665</v>
      </c>
      <c r="B1666" s="5">
        <v>45915.692361111112</v>
      </c>
      <c r="C1666" s="3" t="str">
        <f>TEXT(Sales_Data[[#This Row],[OrderDate]],"mmmm")</f>
        <v>September</v>
      </c>
      <c r="D1666" s="3" t="str">
        <f t="shared" ref="D1666:D1729" si="52">TEXT(B1666, "yyyy")</f>
        <v>2025</v>
      </c>
      <c r="E1666" t="s">
        <v>39</v>
      </c>
      <c r="F1666" t="s">
        <v>43</v>
      </c>
      <c r="G1666" t="s">
        <v>15</v>
      </c>
      <c r="H1666" t="s">
        <v>20</v>
      </c>
      <c r="I1666" t="s">
        <v>100</v>
      </c>
      <c r="J1666">
        <v>78</v>
      </c>
      <c r="K1666">
        <v>4500</v>
      </c>
      <c r="L1666" s="7">
        <f>Sales_Data[[#This Row],[OrderQuantity]] *Sales_Data[[#This Row],[UnitPrice]]</f>
        <v>351000</v>
      </c>
      <c r="M1666" s="7">
        <f>Sales_Data[[#This Row],[UnitPrice]]-Sales_Data[[#This Row],[UnitCost]]</f>
        <v>2000</v>
      </c>
      <c r="N1666" s="7">
        <f>Sales_Data[[#This Row],[Gross Revenue]]-Sales_Data[[#This Row],[Discount Amount ]]</f>
        <v>349000</v>
      </c>
      <c r="O1666" s="7">
        <f>Sales_Data[[#This Row],[OrderQuantity]] *Sales_Data[[#This Row],[UnitCost]]</f>
        <v>195000</v>
      </c>
      <c r="P1666" s="7">
        <f>Sales_Data[[#This Row],[ItemCost]] +Sales_Data[[#This Row],[ShippingCost]]</f>
        <v>195900.27</v>
      </c>
      <c r="Q1666" s="7">
        <f>Sales_Data[[#This Row],[Gross Revenue]]-Sales_Data[[#This Row],[TotalFinancialCost]]</f>
        <v>155099.73000000001</v>
      </c>
      <c r="R1666" s="7">
        <f>Sales_Data[[#This Row],[Actul Bill Amount]]-Sales_Data[[#This Row],[ShippingCost]]</f>
        <v>348099.73</v>
      </c>
      <c r="S1666">
        <v>995</v>
      </c>
      <c r="T1666">
        <v>900.27</v>
      </c>
      <c r="U1666" t="s">
        <v>44</v>
      </c>
      <c r="V1666">
        <v>2500</v>
      </c>
      <c r="W1666" t="s">
        <v>22</v>
      </c>
      <c r="X1666" t="str">
        <f t="shared" ref="X1666:X1729" si="53">_xlfn.TEXTBEFORE(W1666, " ")</f>
        <v>Nagpur</v>
      </c>
    </row>
    <row r="1667" spans="1:24" x14ac:dyDescent="0.4">
      <c r="A1667">
        <v>101666</v>
      </c>
      <c r="B1667" s="5">
        <v>45863.060416666667</v>
      </c>
      <c r="C1667" s="3" t="str">
        <f>TEXT(Sales_Data[[#This Row],[OrderDate]],"mmmm")</f>
        <v>July</v>
      </c>
      <c r="D1667" s="3" t="str">
        <f t="shared" si="52"/>
        <v>2025</v>
      </c>
      <c r="E1667" t="s">
        <v>45</v>
      </c>
      <c r="F1667" t="s">
        <v>46</v>
      </c>
      <c r="G1667" t="s">
        <v>15</v>
      </c>
      <c r="H1667" t="s">
        <v>25</v>
      </c>
      <c r="I1667" t="s">
        <v>100</v>
      </c>
      <c r="J1667">
        <v>17</v>
      </c>
      <c r="K1667">
        <v>4500</v>
      </c>
      <c r="L1667" s="7">
        <f>Sales_Data[[#This Row],[OrderQuantity]] *Sales_Data[[#This Row],[UnitPrice]]</f>
        <v>76500</v>
      </c>
      <c r="M1667" s="7">
        <f>Sales_Data[[#This Row],[UnitPrice]]-Sales_Data[[#This Row],[UnitCost]]</f>
        <v>1700</v>
      </c>
      <c r="N1667" s="7">
        <f>Sales_Data[[#This Row],[Gross Revenue]]-Sales_Data[[#This Row],[Discount Amount ]]</f>
        <v>74800</v>
      </c>
      <c r="O1667" s="7">
        <f>Sales_Data[[#This Row],[OrderQuantity]] *Sales_Data[[#This Row],[UnitCost]]</f>
        <v>47600</v>
      </c>
      <c r="P1667" s="7">
        <f>Sales_Data[[#This Row],[ItemCost]] +Sales_Data[[#This Row],[ShippingCost]]</f>
        <v>48011.46</v>
      </c>
      <c r="Q1667" s="7">
        <f>Sales_Data[[#This Row],[Gross Revenue]]-Sales_Data[[#This Row],[TotalFinancialCost]]</f>
        <v>28488.54</v>
      </c>
      <c r="R1667" s="7">
        <f>Sales_Data[[#This Row],[Actul Bill Amount]]-Sales_Data[[#This Row],[ShippingCost]]</f>
        <v>74388.539999999994</v>
      </c>
      <c r="S1667">
        <v>1155</v>
      </c>
      <c r="T1667">
        <v>411.46</v>
      </c>
      <c r="U1667" t="s">
        <v>47</v>
      </c>
      <c r="V1667">
        <v>2800</v>
      </c>
      <c r="W1667" t="s">
        <v>27</v>
      </c>
      <c r="X1667" t="str">
        <f t="shared" si="53"/>
        <v>Mumbai</v>
      </c>
    </row>
    <row r="1668" spans="1:24" x14ac:dyDescent="0.4">
      <c r="A1668">
        <v>101667</v>
      </c>
      <c r="B1668" s="5">
        <v>45734.447916666664</v>
      </c>
      <c r="C1668" s="3" t="str">
        <f>TEXT(Sales_Data[[#This Row],[OrderDate]],"mmmm")</f>
        <v>March</v>
      </c>
      <c r="D1668" s="3" t="str">
        <f t="shared" si="52"/>
        <v>2025</v>
      </c>
      <c r="E1668" t="s">
        <v>13</v>
      </c>
      <c r="F1668" t="s">
        <v>14</v>
      </c>
      <c r="G1668" t="s">
        <v>15</v>
      </c>
      <c r="H1668" t="s">
        <v>20</v>
      </c>
      <c r="I1668" t="s">
        <v>100</v>
      </c>
      <c r="J1668">
        <v>80</v>
      </c>
      <c r="K1668">
        <v>6500</v>
      </c>
      <c r="L1668" s="7">
        <f>Sales_Data[[#This Row],[OrderQuantity]] *Sales_Data[[#This Row],[UnitPrice]]</f>
        <v>520000</v>
      </c>
      <c r="M1668" s="7">
        <f>Sales_Data[[#This Row],[UnitPrice]]-Sales_Data[[#This Row],[UnitCost]]</f>
        <v>2300</v>
      </c>
      <c r="N1668" s="7">
        <f>Sales_Data[[#This Row],[Gross Revenue]]-Sales_Data[[#This Row],[Discount Amount ]]</f>
        <v>517700</v>
      </c>
      <c r="O1668" s="7">
        <f>Sales_Data[[#This Row],[OrderQuantity]] *Sales_Data[[#This Row],[UnitCost]]</f>
        <v>336000</v>
      </c>
      <c r="P1668" s="7">
        <f>Sales_Data[[#This Row],[ItemCost]] +Sales_Data[[#This Row],[ShippingCost]]</f>
        <v>336776.43</v>
      </c>
      <c r="Q1668" s="7">
        <f>Sales_Data[[#This Row],[Gross Revenue]]-Sales_Data[[#This Row],[TotalFinancialCost]]</f>
        <v>183223.57</v>
      </c>
      <c r="R1668" s="7">
        <f>Sales_Data[[#This Row],[Actul Bill Amount]]-Sales_Data[[#This Row],[ShippingCost]]</f>
        <v>516923.57</v>
      </c>
      <c r="S1668">
        <v>359</v>
      </c>
      <c r="T1668">
        <v>776.43</v>
      </c>
      <c r="U1668" t="s">
        <v>21</v>
      </c>
      <c r="V1668">
        <v>4200</v>
      </c>
      <c r="W1668" t="s">
        <v>22</v>
      </c>
      <c r="X1668" t="str">
        <f t="shared" si="53"/>
        <v>Nagpur</v>
      </c>
    </row>
    <row r="1669" spans="1:24" x14ac:dyDescent="0.4">
      <c r="A1669">
        <v>101668</v>
      </c>
      <c r="B1669" s="5">
        <v>45669.275694444441</v>
      </c>
      <c r="C1669" s="3" t="str">
        <f>TEXT(Sales_Data[[#This Row],[OrderDate]],"mmmm")</f>
        <v>January</v>
      </c>
      <c r="D1669" s="3" t="str">
        <f t="shared" si="52"/>
        <v>2025</v>
      </c>
      <c r="E1669" t="s">
        <v>50</v>
      </c>
      <c r="F1669" t="s">
        <v>40</v>
      </c>
      <c r="G1669" t="s">
        <v>31</v>
      </c>
      <c r="H1669" t="s">
        <v>25</v>
      </c>
      <c r="I1669" t="s">
        <v>100</v>
      </c>
      <c r="J1669">
        <v>68</v>
      </c>
      <c r="K1669">
        <v>1500</v>
      </c>
      <c r="L1669" s="7">
        <f>Sales_Data[[#This Row],[OrderQuantity]] *Sales_Data[[#This Row],[UnitPrice]]</f>
        <v>102000</v>
      </c>
      <c r="M1669" s="7">
        <f>Sales_Data[[#This Row],[UnitPrice]]-Sales_Data[[#This Row],[UnitCost]]</f>
        <v>700</v>
      </c>
      <c r="N1669" s="7">
        <f>Sales_Data[[#This Row],[Gross Revenue]]-Sales_Data[[#This Row],[Discount Amount ]]</f>
        <v>101300</v>
      </c>
      <c r="O1669" s="7">
        <f>Sales_Data[[#This Row],[OrderQuantity]] *Sales_Data[[#This Row],[UnitCost]]</f>
        <v>54400</v>
      </c>
      <c r="P1669" s="7">
        <f>Sales_Data[[#This Row],[ItemCost]] +Sales_Data[[#This Row],[ShippingCost]]</f>
        <v>54856.32</v>
      </c>
      <c r="Q1669" s="7">
        <f>Sales_Data[[#This Row],[Gross Revenue]]-Sales_Data[[#This Row],[TotalFinancialCost]]</f>
        <v>47143.68</v>
      </c>
      <c r="R1669" s="7">
        <f>Sales_Data[[#This Row],[Actul Bill Amount]]-Sales_Data[[#This Row],[ShippingCost]]</f>
        <v>100843.68</v>
      </c>
      <c r="S1669">
        <v>801</v>
      </c>
      <c r="T1669">
        <v>456.32</v>
      </c>
      <c r="U1669" t="s">
        <v>52</v>
      </c>
      <c r="V1669">
        <v>800</v>
      </c>
      <c r="W1669" t="s">
        <v>27</v>
      </c>
      <c r="X1669" t="str">
        <f t="shared" si="53"/>
        <v>Mumbai</v>
      </c>
    </row>
    <row r="1670" spans="1:24" x14ac:dyDescent="0.4">
      <c r="A1670">
        <v>101669</v>
      </c>
      <c r="B1670" s="5">
        <v>45952.003472222219</v>
      </c>
      <c r="C1670" s="3" t="str">
        <f>TEXT(Sales_Data[[#This Row],[OrderDate]],"mmmm")</f>
        <v>October</v>
      </c>
      <c r="D1670" s="3" t="str">
        <f t="shared" si="52"/>
        <v>2025</v>
      </c>
      <c r="E1670" t="s">
        <v>13</v>
      </c>
      <c r="F1670" t="s">
        <v>43</v>
      </c>
      <c r="G1670" t="s">
        <v>31</v>
      </c>
      <c r="H1670" t="s">
        <v>37</v>
      </c>
      <c r="I1670" t="s">
        <v>100</v>
      </c>
      <c r="J1670">
        <v>36</v>
      </c>
      <c r="K1670">
        <v>2800</v>
      </c>
      <c r="L1670" s="7">
        <f>Sales_Data[[#This Row],[OrderQuantity]] *Sales_Data[[#This Row],[UnitPrice]]</f>
        <v>100800</v>
      </c>
      <c r="M1670" s="7">
        <f>Sales_Data[[#This Row],[UnitPrice]]-Sales_Data[[#This Row],[UnitCost]]</f>
        <v>1300</v>
      </c>
      <c r="N1670" s="7">
        <f>Sales_Data[[#This Row],[Gross Revenue]]-Sales_Data[[#This Row],[Discount Amount ]]</f>
        <v>99500</v>
      </c>
      <c r="O1670" s="7">
        <f>Sales_Data[[#This Row],[OrderQuantity]] *Sales_Data[[#This Row],[UnitCost]]</f>
        <v>54000</v>
      </c>
      <c r="P1670" s="7">
        <f>Sales_Data[[#This Row],[ItemCost]] +Sales_Data[[#This Row],[ShippingCost]]</f>
        <v>54294.2</v>
      </c>
      <c r="Q1670" s="7">
        <f>Sales_Data[[#This Row],[Gross Revenue]]-Sales_Data[[#This Row],[TotalFinancialCost]]</f>
        <v>46505.8</v>
      </c>
      <c r="R1670" s="7">
        <f>Sales_Data[[#This Row],[Actul Bill Amount]]-Sales_Data[[#This Row],[ShippingCost]]</f>
        <v>99205.8</v>
      </c>
      <c r="S1670">
        <v>956</v>
      </c>
      <c r="T1670">
        <v>294.2</v>
      </c>
      <c r="U1670" t="s">
        <v>61</v>
      </c>
      <c r="V1670">
        <v>1500</v>
      </c>
      <c r="W1670" t="s">
        <v>38</v>
      </c>
      <c r="X1670" t="str">
        <f t="shared" si="53"/>
        <v>Kolkata</v>
      </c>
    </row>
    <row r="1671" spans="1:24" x14ac:dyDescent="0.4">
      <c r="A1671">
        <v>101670</v>
      </c>
      <c r="B1671" s="5">
        <v>45881.247916666667</v>
      </c>
      <c r="C1671" s="3" t="str">
        <f>TEXT(Sales_Data[[#This Row],[OrderDate]],"mmmm")</f>
        <v>August</v>
      </c>
      <c r="D1671" s="3" t="str">
        <f t="shared" si="52"/>
        <v>2025</v>
      </c>
      <c r="E1671" t="s">
        <v>50</v>
      </c>
      <c r="F1671" t="s">
        <v>40</v>
      </c>
      <c r="G1671" t="s">
        <v>29</v>
      </c>
      <c r="H1671" t="s">
        <v>32</v>
      </c>
      <c r="I1671" t="s">
        <v>100</v>
      </c>
      <c r="J1671">
        <v>75</v>
      </c>
      <c r="K1671">
        <v>5500</v>
      </c>
      <c r="L1671" s="7">
        <f>Sales_Data[[#This Row],[OrderQuantity]] *Sales_Data[[#This Row],[UnitPrice]]</f>
        <v>412500</v>
      </c>
      <c r="M1671" s="7">
        <f>Sales_Data[[#This Row],[UnitPrice]]-Sales_Data[[#This Row],[UnitCost]]</f>
        <v>2000</v>
      </c>
      <c r="N1671" s="7">
        <f>Sales_Data[[#This Row],[Gross Revenue]]-Sales_Data[[#This Row],[Discount Amount ]]</f>
        <v>410500</v>
      </c>
      <c r="O1671" s="7">
        <f>Sales_Data[[#This Row],[OrderQuantity]] *Sales_Data[[#This Row],[UnitCost]]</f>
        <v>262500</v>
      </c>
      <c r="P1671" s="7">
        <f>Sales_Data[[#This Row],[ItemCost]] +Sales_Data[[#This Row],[ShippingCost]]</f>
        <v>263619.88</v>
      </c>
      <c r="Q1671" s="7">
        <f>Sales_Data[[#This Row],[Gross Revenue]]-Sales_Data[[#This Row],[TotalFinancialCost]]</f>
        <v>148880.12</v>
      </c>
      <c r="R1671" s="7">
        <f>Sales_Data[[#This Row],[Actul Bill Amount]]-Sales_Data[[#This Row],[ShippingCost]]</f>
        <v>409380.12</v>
      </c>
      <c r="S1671">
        <v>1040</v>
      </c>
      <c r="T1671">
        <v>1119.8800000000001</v>
      </c>
      <c r="U1671" t="s">
        <v>41</v>
      </c>
      <c r="V1671">
        <v>3500</v>
      </c>
      <c r="W1671" t="s">
        <v>33</v>
      </c>
      <c r="X1671" t="str">
        <f t="shared" si="53"/>
        <v>Delhi</v>
      </c>
    </row>
    <row r="1672" spans="1:24" x14ac:dyDescent="0.4">
      <c r="A1672">
        <v>101671</v>
      </c>
      <c r="B1672" s="5">
        <v>45670.829861111109</v>
      </c>
      <c r="C1672" s="3" t="str">
        <f>TEXT(Sales_Data[[#This Row],[OrderDate]],"mmmm")</f>
        <v>January</v>
      </c>
      <c r="D1672" s="3" t="str">
        <f t="shared" si="52"/>
        <v>2025</v>
      </c>
      <c r="E1672" t="s">
        <v>23</v>
      </c>
      <c r="F1672" t="s">
        <v>14</v>
      </c>
      <c r="G1672" t="s">
        <v>31</v>
      </c>
      <c r="H1672" t="s">
        <v>16</v>
      </c>
      <c r="I1672" t="s">
        <v>100</v>
      </c>
      <c r="J1672">
        <v>4</v>
      </c>
      <c r="K1672">
        <v>3200</v>
      </c>
      <c r="L1672" s="7">
        <f>Sales_Data[[#This Row],[OrderQuantity]] *Sales_Data[[#This Row],[UnitPrice]]</f>
        <v>12800</v>
      </c>
      <c r="M1672" s="7">
        <f>Sales_Data[[#This Row],[UnitPrice]]-Sales_Data[[#This Row],[UnitCost]]</f>
        <v>1200</v>
      </c>
      <c r="N1672" s="7">
        <f>Sales_Data[[#This Row],[Gross Revenue]]-Sales_Data[[#This Row],[Discount Amount ]]</f>
        <v>11600</v>
      </c>
      <c r="O1672" s="7">
        <f>Sales_Data[[#This Row],[OrderQuantity]] *Sales_Data[[#This Row],[UnitCost]]</f>
        <v>8000</v>
      </c>
      <c r="P1672" s="7">
        <f>Sales_Data[[#This Row],[ItemCost]] +Sales_Data[[#This Row],[ShippingCost]]</f>
        <v>8833.85</v>
      </c>
      <c r="Q1672" s="7">
        <f>Sales_Data[[#This Row],[Gross Revenue]]-Sales_Data[[#This Row],[TotalFinancialCost]]</f>
        <v>3966.1499999999996</v>
      </c>
      <c r="R1672" s="7">
        <f>Sales_Data[[#This Row],[Actul Bill Amount]]-Sales_Data[[#This Row],[ShippingCost]]</f>
        <v>10766.15</v>
      </c>
      <c r="S1672">
        <v>357</v>
      </c>
      <c r="T1672">
        <v>833.85</v>
      </c>
      <c r="U1672" t="s">
        <v>17</v>
      </c>
      <c r="V1672">
        <v>2000</v>
      </c>
      <c r="W1672" t="s">
        <v>18</v>
      </c>
      <c r="X1672" t="str">
        <f t="shared" si="53"/>
        <v>Bengaluru</v>
      </c>
    </row>
    <row r="1673" spans="1:24" x14ac:dyDescent="0.4">
      <c r="A1673">
        <v>101672</v>
      </c>
      <c r="B1673" s="5">
        <v>45703.240972222222</v>
      </c>
      <c r="C1673" s="3" t="str">
        <f>TEXT(Sales_Data[[#This Row],[OrderDate]],"mmmm")</f>
        <v>February</v>
      </c>
      <c r="D1673" s="3" t="str">
        <f t="shared" si="52"/>
        <v>2025</v>
      </c>
      <c r="E1673" t="s">
        <v>39</v>
      </c>
      <c r="F1673" t="s">
        <v>28</v>
      </c>
      <c r="G1673" t="s">
        <v>31</v>
      </c>
      <c r="H1673" t="s">
        <v>37</v>
      </c>
      <c r="I1673" t="s">
        <v>100</v>
      </c>
      <c r="J1673">
        <v>7</v>
      </c>
      <c r="K1673">
        <v>450</v>
      </c>
      <c r="L1673" s="7">
        <f>Sales_Data[[#This Row],[OrderQuantity]] *Sales_Data[[#This Row],[UnitPrice]]</f>
        <v>3150</v>
      </c>
      <c r="M1673" s="7">
        <f>Sales_Data[[#This Row],[UnitPrice]]-Sales_Data[[#This Row],[UnitCost]]</f>
        <v>250</v>
      </c>
      <c r="N1673" s="7">
        <f>Sales_Data[[#This Row],[Gross Revenue]]-Sales_Data[[#This Row],[Discount Amount ]]</f>
        <v>2900</v>
      </c>
      <c r="O1673" s="7">
        <f>Sales_Data[[#This Row],[OrderQuantity]] *Sales_Data[[#This Row],[UnitCost]]</f>
        <v>1400</v>
      </c>
      <c r="P1673" s="7">
        <f>Sales_Data[[#This Row],[ItemCost]] +Sales_Data[[#This Row],[ShippingCost]]</f>
        <v>1805.4</v>
      </c>
      <c r="Q1673" s="7">
        <f>Sales_Data[[#This Row],[Gross Revenue]]-Sales_Data[[#This Row],[TotalFinancialCost]]</f>
        <v>1344.6</v>
      </c>
      <c r="R1673" s="7">
        <f>Sales_Data[[#This Row],[Actul Bill Amount]]-Sales_Data[[#This Row],[ShippingCost]]</f>
        <v>2494.6</v>
      </c>
      <c r="S1673">
        <v>362</v>
      </c>
      <c r="T1673">
        <v>405.4</v>
      </c>
      <c r="U1673" t="s">
        <v>30</v>
      </c>
      <c r="V1673">
        <v>200</v>
      </c>
      <c r="W1673" t="s">
        <v>38</v>
      </c>
      <c r="X1673" t="str">
        <f t="shared" si="53"/>
        <v>Kolkata</v>
      </c>
    </row>
    <row r="1674" spans="1:24" x14ac:dyDescent="0.4">
      <c r="A1674">
        <v>101673</v>
      </c>
      <c r="B1674" s="5">
        <v>45812.179861111108</v>
      </c>
      <c r="C1674" s="3" t="str">
        <f>TEXT(Sales_Data[[#This Row],[OrderDate]],"mmmm")</f>
        <v>June</v>
      </c>
      <c r="D1674" s="3" t="str">
        <f t="shared" si="52"/>
        <v>2025</v>
      </c>
      <c r="E1674" t="s">
        <v>45</v>
      </c>
      <c r="F1674" t="s">
        <v>40</v>
      </c>
      <c r="G1674" t="s">
        <v>15</v>
      </c>
      <c r="H1674" t="s">
        <v>25</v>
      </c>
      <c r="I1674" t="s">
        <v>100</v>
      </c>
      <c r="J1674">
        <v>45</v>
      </c>
      <c r="K1674">
        <v>1500</v>
      </c>
      <c r="L1674" s="7">
        <f>Sales_Data[[#This Row],[OrderQuantity]] *Sales_Data[[#This Row],[UnitPrice]]</f>
        <v>67500</v>
      </c>
      <c r="M1674" s="7">
        <f>Sales_Data[[#This Row],[UnitPrice]]-Sales_Data[[#This Row],[UnitCost]]</f>
        <v>700</v>
      </c>
      <c r="N1674" s="7">
        <f>Sales_Data[[#This Row],[Gross Revenue]]-Sales_Data[[#This Row],[Discount Amount ]]</f>
        <v>66800</v>
      </c>
      <c r="O1674" s="7">
        <f>Sales_Data[[#This Row],[OrderQuantity]] *Sales_Data[[#This Row],[UnitCost]]</f>
        <v>36000</v>
      </c>
      <c r="P1674" s="7">
        <f>Sales_Data[[#This Row],[ItemCost]] +Sales_Data[[#This Row],[ShippingCost]]</f>
        <v>36401.480000000003</v>
      </c>
      <c r="Q1674" s="7">
        <f>Sales_Data[[#This Row],[Gross Revenue]]-Sales_Data[[#This Row],[TotalFinancialCost]]</f>
        <v>31098.519999999997</v>
      </c>
      <c r="R1674" s="7">
        <f>Sales_Data[[#This Row],[Actul Bill Amount]]-Sales_Data[[#This Row],[ShippingCost]]</f>
        <v>66398.52</v>
      </c>
      <c r="S1674">
        <v>786</v>
      </c>
      <c r="T1674">
        <v>401.48</v>
      </c>
      <c r="U1674" t="s">
        <v>52</v>
      </c>
      <c r="V1674">
        <v>800</v>
      </c>
      <c r="W1674" t="s">
        <v>27</v>
      </c>
      <c r="X1674" t="str">
        <f t="shared" si="53"/>
        <v>Mumbai</v>
      </c>
    </row>
    <row r="1675" spans="1:24" x14ac:dyDescent="0.4">
      <c r="A1675">
        <v>101674</v>
      </c>
      <c r="B1675" s="5">
        <v>45770.436805555553</v>
      </c>
      <c r="C1675" s="3" t="str">
        <f>TEXT(Sales_Data[[#This Row],[OrderDate]],"mmmm")</f>
        <v>April</v>
      </c>
      <c r="D1675" s="3" t="str">
        <f t="shared" si="52"/>
        <v>2025</v>
      </c>
      <c r="E1675" t="s">
        <v>39</v>
      </c>
      <c r="F1675" t="s">
        <v>55</v>
      </c>
      <c r="G1675" t="s">
        <v>15</v>
      </c>
      <c r="H1675" t="s">
        <v>25</v>
      </c>
      <c r="I1675" t="s">
        <v>100</v>
      </c>
      <c r="J1675">
        <v>28</v>
      </c>
      <c r="K1675">
        <v>850</v>
      </c>
      <c r="L1675" s="7">
        <f>Sales_Data[[#This Row],[OrderQuantity]] *Sales_Data[[#This Row],[UnitPrice]]</f>
        <v>23800</v>
      </c>
      <c r="M1675" s="7">
        <f>Sales_Data[[#This Row],[UnitPrice]]-Sales_Data[[#This Row],[UnitCost]]</f>
        <v>300</v>
      </c>
      <c r="N1675" s="7">
        <f>Sales_Data[[#This Row],[Gross Revenue]]-Sales_Data[[#This Row],[Discount Amount ]]</f>
        <v>23500</v>
      </c>
      <c r="O1675" s="7">
        <f>Sales_Data[[#This Row],[OrderQuantity]] *Sales_Data[[#This Row],[UnitCost]]</f>
        <v>15400</v>
      </c>
      <c r="P1675" s="7">
        <f>Sales_Data[[#This Row],[ItemCost]] +Sales_Data[[#This Row],[ShippingCost]]</f>
        <v>16516.04</v>
      </c>
      <c r="Q1675" s="7">
        <f>Sales_Data[[#This Row],[Gross Revenue]]-Sales_Data[[#This Row],[TotalFinancialCost]]</f>
        <v>7283.9599999999991</v>
      </c>
      <c r="R1675" s="7">
        <f>Sales_Data[[#This Row],[Actul Bill Amount]]-Sales_Data[[#This Row],[ShippingCost]]</f>
        <v>22383.96</v>
      </c>
      <c r="S1675">
        <v>1018</v>
      </c>
      <c r="T1675">
        <v>1116.04</v>
      </c>
      <c r="U1675" t="s">
        <v>56</v>
      </c>
      <c r="V1675">
        <v>550</v>
      </c>
      <c r="W1675" t="s">
        <v>27</v>
      </c>
      <c r="X1675" t="str">
        <f t="shared" si="53"/>
        <v>Mumbai</v>
      </c>
    </row>
    <row r="1676" spans="1:24" x14ac:dyDescent="0.4">
      <c r="A1676">
        <v>101675</v>
      </c>
      <c r="B1676" s="5">
        <v>45890.896527777775</v>
      </c>
      <c r="C1676" s="3" t="str">
        <f>TEXT(Sales_Data[[#This Row],[OrderDate]],"mmmm")</f>
        <v>August</v>
      </c>
      <c r="D1676" s="3" t="str">
        <f t="shared" si="52"/>
        <v>2025</v>
      </c>
      <c r="E1676" t="s">
        <v>23</v>
      </c>
      <c r="F1676" t="s">
        <v>24</v>
      </c>
      <c r="G1676" t="s">
        <v>15</v>
      </c>
      <c r="H1676" t="s">
        <v>32</v>
      </c>
      <c r="I1676" t="s">
        <v>100</v>
      </c>
      <c r="J1676">
        <v>26</v>
      </c>
      <c r="K1676">
        <v>3500</v>
      </c>
      <c r="L1676" s="7">
        <f>Sales_Data[[#This Row],[OrderQuantity]] *Sales_Data[[#This Row],[UnitPrice]]</f>
        <v>91000</v>
      </c>
      <c r="M1676" s="7">
        <f>Sales_Data[[#This Row],[UnitPrice]]-Sales_Data[[#This Row],[UnitCost]]</f>
        <v>1300</v>
      </c>
      <c r="N1676" s="7">
        <f>Sales_Data[[#This Row],[Gross Revenue]]-Sales_Data[[#This Row],[Discount Amount ]]</f>
        <v>89700</v>
      </c>
      <c r="O1676" s="7">
        <f>Sales_Data[[#This Row],[OrderQuantity]] *Sales_Data[[#This Row],[UnitCost]]</f>
        <v>57200</v>
      </c>
      <c r="P1676" s="7">
        <f>Sales_Data[[#This Row],[ItemCost]] +Sales_Data[[#This Row],[ShippingCost]]</f>
        <v>58396.79</v>
      </c>
      <c r="Q1676" s="7">
        <f>Sales_Data[[#This Row],[Gross Revenue]]-Sales_Data[[#This Row],[TotalFinancialCost]]</f>
        <v>32603.21</v>
      </c>
      <c r="R1676" s="7">
        <f>Sales_Data[[#This Row],[Actul Bill Amount]]-Sales_Data[[#This Row],[ShippingCost]]</f>
        <v>88503.21</v>
      </c>
      <c r="S1676">
        <v>856</v>
      </c>
      <c r="T1676">
        <v>1196.79</v>
      </c>
      <c r="U1676" t="s">
        <v>59</v>
      </c>
      <c r="V1676">
        <v>2200</v>
      </c>
      <c r="W1676" t="s">
        <v>33</v>
      </c>
      <c r="X1676" t="str">
        <f t="shared" si="53"/>
        <v>Delhi</v>
      </c>
    </row>
    <row r="1677" spans="1:24" x14ac:dyDescent="0.4">
      <c r="A1677">
        <v>101676</v>
      </c>
      <c r="B1677" s="5">
        <v>45674.170138888891</v>
      </c>
      <c r="C1677" s="3" t="str">
        <f>TEXT(Sales_Data[[#This Row],[OrderDate]],"mmmm")</f>
        <v>January</v>
      </c>
      <c r="D1677" s="3" t="str">
        <f t="shared" si="52"/>
        <v>2025</v>
      </c>
      <c r="E1677" t="s">
        <v>19</v>
      </c>
      <c r="F1677" t="s">
        <v>35</v>
      </c>
      <c r="G1677" t="s">
        <v>15</v>
      </c>
      <c r="H1677" t="s">
        <v>32</v>
      </c>
      <c r="I1677" t="s">
        <v>100</v>
      </c>
      <c r="J1677">
        <v>83</v>
      </c>
      <c r="K1677">
        <v>12000</v>
      </c>
      <c r="L1677" s="7">
        <f>Sales_Data[[#This Row],[OrderQuantity]] *Sales_Data[[#This Row],[UnitPrice]]</f>
        <v>996000</v>
      </c>
      <c r="M1677" s="7">
        <f>Sales_Data[[#This Row],[UnitPrice]]-Sales_Data[[#This Row],[UnitCost]]</f>
        <v>4000</v>
      </c>
      <c r="N1677" s="7">
        <f>Sales_Data[[#This Row],[Gross Revenue]]-Sales_Data[[#This Row],[Discount Amount ]]</f>
        <v>992000</v>
      </c>
      <c r="O1677" s="7">
        <f>Sales_Data[[#This Row],[OrderQuantity]] *Sales_Data[[#This Row],[UnitCost]]</f>
        <v>664000</v>
      </c>
      <c r="P1677" s="7">
        <f>Sales_Data[[#This Row],[ItemCost]] +Sales_Data[[#This Row],[ShippingCost]]</f>
        <v>665060.74</v>
      </c>
      <c r="Q1677" s="7">
        <f>Sales_Data[[#This Row],[Gross Revenue]]-Sales_Data[[#This Row],[TotalFinancialCost]]</f>
        <v>330939.26</v>
      </c>
      <c r="R1677" s="7">
        <f>Sales_Data[[#This Row],[Actul Bill Amount]]-Sales_Data[[#This Row],[ShippingCost]]</f>
        <v>990939.26</v>
      </c>
      <c r="S1677">
        <v>682</v>
      </c>
      <c r="T1677">
        <v>1060.74</v>
      </c>
      <c r="U1677" t="s">
        <v>36</v>
      </c>
      <c r="V1677">
        <v>8000</v>
      </c>
      <c r="W1677" t="s">
        <v>33</v>
      </c>
      <c r="X1677" t="str">
        <f t="shared" si="53"/>
        <v>Delhi</v>
      </c>
    </row>
    <row r="1678" spans="1:24" x14ac:dyDescent="0.4">
      <c r="A1678">
        <v>101677</v>
      </c>
      <c r="B1678" s="5">
        <v>46017.074305555558</v>
      </c>
      <c r="C1678" s="3" t="str">
        <f>TEXT(Sales_Data[[#This Row],[OrderDate]],"mmmm")</f>
        <v>December</v>
      </c>
      <c r="D1678" s="3" t="str">
        <f t="shared" si="52"/>
        <v>2025</v>
      </c>
      <c r="E1678" t="s">
        <v>13</v>
      </c>
      <c r="F1678" t="s">
        <v>46</v>
      </c>
      <c r="G1678" t="s">
        <v>31</v>
      </c>
      <c r="H1678" t="s">
        <v>20</v>
      </c>
      <c r="I1678" t="s">
        <v>100</v>
      </c>
      <c r="J1678">
        <v>39</v>
      </c>
      <c r="K1678">
        <v>15000</v>
      </c>
      <c r="L1678" s="7">
        <f>Sales_Data[[#This Row],[OrderQuantity]] *Sales_Data[[#This Row],[UnitPrice]]</f>
        <v>585000</v>
      </c>
      <c r="M1678" s="7">
        <f>Sales_Data[[#This Row],[UnitPrice]]-Sales_Data[[#This Row],[UnitCost]]</f>
        <v>5500</v>
      </c>
      <c r="N1678" s="7">
        <f>Sales_Data[[#This Row],[Gross Revenue]]-Sales_Data[[#This Row],[Discount Amount ]]</f>
        <v>579500</v>
      </c>
      <c r="O1678" s="7">
        <f>Sales_Data[[#This Row],[OrderQuantity]] *Sales_Data[[#This Row],[UnitCost]]</f>
        <v>370500</v>
      </c>
      <c r="P1678" s="7">
        <f>Sales_Data[[#This Row],[ItemCost]] +Sales_Data[[#This Row],[ShippingCost]]</f>
        <v>371313.62</v>
      </c>
      <c r="Q1678" s="7">
        <f>Sales_Data[[#This Row],[Gross Revenue]]-Sales_Data[[#This Row],[TotalFinancialCost]]</f>
        <v>213686.38</v>
      </c>
      <c r="R1678" s="7">
        <f>Sales_Data[[#This Row],[Actul Bill Amount]]-Sales_Data[[#This Row],[ShippingCost]]</f>
        <v>578686.38</v>
      </c>
      <c r="S1678">
        <v>615</v>
      </c>
      <c r="T1678">
        <v>813.62</v>
      </c>
      <c r="U1678" t="s">
        <v>53</v>
      </c>
      <c r="V1678">
        <v>9500</v>
      </c>
      <c r="W1678" t="s">
        <v>22</v>
      </c>
      <c r="X1678" t="str">
        <f t="shared" si="53"/>
        <v>Nagpur</v>
      </c>
    </row>
    <row r="1679" spans="1:24" x14ac:dyDescent="0.4">
      <c r="A1679">
        <v>101678</v>
      </c>
      <c r="B1679" s="5">
        <v>45880.411111111112</v>
      </c>
      <c r="C1679" s="3" t="str">
        <f>TEXT(Sales_Data[[#This Row],[OrderDate]],"mmmm")</f>
        <v>August</v>
      </c>
      <c r="D1679" s="3" t="str">
        <f t="shared" si="52"/>
        <v>2025</v>
      </c>
      <c r="E1679" t="s">
        <v>23</v>
      </c>
      <c r="F1679" t="s">
        <v>46</v>
      </c>
      <c r="G1679" t="s">
        <v>29</v>
      </c>
      <c r="H1679" t="s">
        <v>20</v>
      </c>
      <c r="I1679" t="s">
        <v>100</v>
      </c>
      <c r="J1679">
        <v>86</v>
      </c>
      <c r="K1679">
        <v>15000</v>
      </c>
      <c r="L1679" s="7">
        <f>Sales_Data[[#This Row],[OrderQuantity]] *Sales_Data[[#This Row],[UnitPrice]]</f>
        <v>1290000</v>
      </c>
      <c r="M1679" s="7">
        <f>Sales_Data[[#This Row],[UnitPrice]]-Sales_Data[[#This Row],[UnitCost]]</f>
        <v>5500</v>
      </c>
      <c r="N1679" s="7">
        <f>Sales_Data[[#This Row],[Gross Revenue]]-Sales_Data[[#This Row],[Discount Amount ]]</f>
        <v>1284500</v>
      </c>
      <c r="O1679" s="7">
        <f>Sales_Data[[#This Row],[OrderQuantity]] *Sales_Data[[#This Row],[UnitCost]]</f>
        <v>817000</v>
      </c>
      <c r="P1679" s="7">
        <f>Sales_Data[[#This Row],[ItemCost]] +Sales_Data[[#This Row],[ShippingCost]]</f>
        <v>818029.1</v>
      </c>
      <c r="Q1679" s="7">
        <f>Sales_Data[[#This Row],[Gross Revenue]]-Sales_Data[[#This Row],[TotalFinancialCost]]</f>
        <v>471970.9</v>
      </c>
      <c r="R1679" s="7">
        <f>Sales_Data[[#This Row],[Actul Bill Amount]]-Sales_Data[[#This Row],[ShippingCost]]</f>
        <v>1283470.8999999999</v>
      </c>
      <c r="S1679">
        <v>1092</v>
      </c>
      <c r="T1679">
        <v>1029.0999999999999</v>
      </c>
      <c r="U1679" t="s">
        <v>53</v>
      </c>
      <c r="V1679">
        <v>9500</v>
      </c>
      <c r="W1679" t="s">
        <v>22</v>
      </c>
      <c r="X1679" t="str">
        <f t="shared" si="53"/>
        <v>Nagpur</v>
      </c>
    </row>
    <row r="1680" spans="1:24" x14ac:dyDescent="0.4">
      <c r="A1680">
        <v>101679</v>
      </c>
      <c r="B1680" s="5">
        <v>46011.566666666666</v>
      </c>
      <c r="C1680" s="3" t="str">
        <f>TEXT(Sales_Data[[#This Row],[OrderDate]],"mmmm")</f>
        <v>December</v>
      </c>
      <c r="D1680" s="3" t="str">
        <f t="shared" si="52"/>
        <v>2025</v>
      </c>
      <c r="E1680" t="s">
        <v>39</v>
      </c>
      <c r="F1680" t="s">
        <v>14</v>
      </c>
      <c r="G1680" t="s">
        <v>31</v>
      </c>
      <c r="H1680" t="s">
        <v>16</v>
      </c>
      <c r="I1680" t="s">
        <v>100</v>
      </c>
      <c r="J1680">
        <v>79</v>
      </c>
      <c r="K1680">
        <v>6500</v>
      </c>
      <c r="L1680" s="7">
        <f>Sales_Data[[#This Row],[OrderQuantity]] *Sales_Data[[#This Row],[UnitPrice]]</f>
        <v>513500</v>
      </c>
      <c r="M1680" s="7">
        <f>Sales_Data[[#This Row],[UnitPrice]]-Sales_Data[[#This Row],[UnitCost]]</f>
        <v>2300</v>
      </c>
      <c r="N1680" s="7">
        <f>Sales_Data[[#This Row],[Gross Revenue]]-Sales_Data[[#This Row],[Discount Amount ]]</f>
        <v>511200</v>
      </c>
      <c r="O1680" s="7">
        <f>Sales_Data[[#This Row],[OrderQuantity]] *Sales_Data[[#This Row],[UnitCost]]</f>
        <v>331800</v>
      </c>
      <c r="P1680" s="7">
        <f>Sales_Data[[#This Row],[ItemCost]] +Sales_Data[[#This Row],[ShippingCost]]</f>
        <v>333026.88</v>
      </c>
      <c r="Q1680" s="7">
        <f>Sales_Data[[#This Row],[Gross Revenue]]-Sales_Data[[#This Row],[TotalFinancialCost]]</f>
        <v>180473.12</v>
      </c>
      <c r="R1680" s="7">
        <f>Sales_Data[[#This Row],[Actul Bill Amount]]-Sales_Data[[#This Row],[ShippingCost]]</f>
        <v>509973.12</v>
      </c>
      <c r="S1680">
        <v>827</v>
      </c>
      <c r="T1680">
        <v>1226.8800000000001</v>
      </c>
      <c r="U1680" t="s">
        <v>21</v>
      </c>
      <c r="V1680">
        <v>4200</v>
      </c>
      <c r="W1680" t="s">
        <v>18</v>
      </c>
      <c r="X1680" t="str">
        <f t="shared" si="53"/>
        <v>Bengaluru</v>
      </c>
    </row>
    <row r="1681" spans="1:24" x14ac:dyDescent="0.4">
      <c r="A1681">
        <v>101680</v>
      </c>
      <c r="B1681" s="5">
        <v>45845.808333333334</v>
      </c>
      <c r="C1681" s="3" t="str">
        <f>TEXT(Sales_Data[[#This Row],[OrderDate]],"mmmm")</f>
        <v>July</v>
      </c>
      <c r="D1681" s="3" t="str">
        <f t="shared" si="52"/>
        <v>2025</v>
      </c>
      <c r="E1681" t="s">
        <v>39</v>
      </c>
      <c r="F1681" t="s">
        <v>24</v>
      </c>
      <c r="G1681" t="s">
        <v>29</v>
      </c>
      <c r="H1681" t="s">
        <v>16</v>
      </c>
      <c r="I1681" t="s">
        <v>100</v>
      </c>
      <c r="J1681">
        <v>58</v>
      </c>
      <c r="K1681">
        <v>45000</v>
      </c>
      <c r="L1681" s="7">
        <f>Sales_Data[[#This Row],[OrderQuantity]] *Sales_Data[[#This Row],[UnitPrice]]</f>
        <v>2610000</v>
      </c>
      <c r="M1681" s="7">
        <f>Sales_Data[[#This Row],[UnitPrice]]-Sales_Data[[#This Row],[UnitCost]]</f>
        <v>13000</v>
      </c>
      <c r="N1681" s="7">
        <f>Sales_Data[[#This Row],[Gross Revenue]]-Sales_Data[[#This Row],[Discount Amount ]]</f>
        <v>2597000</v>
      </c>
      <c r="O1681" s="7">
        <f>Sales_Data[[#This Row],[OrderQuantity]] *Sales_Data[[#This Row],[UnitCost]]</f>
        <v>1856000</v>
      </c>
      <c r="P1681" s="7">
        <f>Sales_Data[[#This Row],[ItemCost]] +Sales_Data[[#This Row],[ShippingCost]]</f>
        <v>1856558.17</v>
      </c>
      <c r="Q1681" s="7">
        <f>Sales_Data[[#This Row],[Gross Revenue]]-Sales_Data[[#This Row],[TotalFinancialCost]]</f>
        <v>753441.83000000007</v>
      </c>
      <c r="R1681" s="7">
        <f>Sales_Data[[#This Row],[Actul Bill Amount]]-Sales_Data[[#This Row],[ShippingCost]]</f>
        <v>2596441.83</v>
      </c>
      <c r="S1681">
        <v>497</v>
      </c>
      <c r="T1681">
        <v>558.16999999999996</v>
      </c>
      <c r="U1681" t="s">
        <v>26</v>
      </c>
      <c r="V1681">
        <v>32000</v>
      </c>
      <c r="W1681" t="s">
        <v>18</v>
      </c>
      <c r="X1681" t="str">
        <f t="shared" si="53"/>
        <v>Bengaluru</v>
      </c>
    </row>
    <row r="1682" spans="1:24" x14ac:dyDescent="0.4">
      <c r="A1682">
        <v>101681</v>
      </c>
      <c r="B1682" s="5">
        <v>46001.922222222223</v>
      </c>
      <c r="C1682" s="3" t="str">
        <f>TEXT(Sales_Data[[#This Row],[OrderDate]],"mmmm")</f>
        <v>December</v>
      </c>
      <c r="D1682" s="3" t="str">
        <f t="shared" si="52"/>
        <v>2025</v>
      </c>
      <c r="E1682" t="s">
        <v>48</v>
      </c>
      <c r="F1682" t="s">
        <v>40</v>
      </c>
      <c r="G1682" t="s">
        <v>15</v>
      </c>
      <c r="H1682" t="s">
        <v>20</v>
      </c>
      <c r="I1682" t="s">
        <v>100</v>
      </c>
      <c r="J1682">
        <v>18</v>
      </c>
      <c r="K1682">
        <v>5500</v>
      </c>
      <c r="L1682" s="7">
        <f>Sales_Data[[#This Row],[OrderQuantity]] *Sales_Data[[#This Row],[UnitPrice]]</f>
        <v>99000</v>
      </c>
      <c r="M1682" s="7">
        <f>Sales_Data[[#This Row],[UnitPrice]]-Sales_Data[[#This Row],[UnitCost]]</f>
        <v>2000</v>
      </c>
      <c r="N1682" s="7">
        <f>Sales_Data[[#This Row],[Gross Revenue]]-Sales_Data[[#This Row],[Discount Amount ]]</f>
        <v>97000</v>
      </c>
      <c r="O1682" s="7">
        <f>Sales_Data[[#This Row],[OrderQuantity]] *Sales_Data[[#This Row],[UnitCost]]</f>
        <v>63000</v>
      </c>
      <c r="P1682" s="7">
        <f>Sales_Data[[#This Row],[ItemCost]] +Sales_Data[[#This Row],[ShippingCost]]</f>
        <v>63793.46</v>
      </c>
      <c r="Q1682" s="7">
        <f>Sales_Data[[#This Row],[Gross Revenue]]-Sales_Data[[#This Row],[TotalFinancialCost]]</f>
        <v>35206.54</v>
      </c>
      <c r="R1682" s="7">
        <f>Sales_Data[[#This Row],[Actul Bill Amount]]-Sales_Data[[#This Row],[ShippingCost]]</f>
        <v>96206.54</v>
      </c>
      <c r="S1682">
        <v>332</v>
      </c>
      <c r="T1682">
        <v>793.46</v>
      </c>
      <c r="U1682" t="s">
        <v>41</v>
      </c>
      <c r="V1682">
        <v>3500</v>
      </c>
      <c r="W1682" t="s">
        <v>22</v>
      </c>
      <c r="X1682" t="str">
        <f t="shared" si="53"/>
        <v>Nagpur</v>
      </c>
    </row>
    <row r="1683" spans="1:24" x14ac:dyDescent="0.4">
      <c r="A1683">
        <v>101682</v>
      </c>
      <c r="B1683" s="5">
        <v>46022.821527777778</v>
      </c>
      <c r="C1683" s="3" t="str">
        <f>TEXT(Sales_Data[[#This Row],[OrderDate]],"mmmm")</f>
        <v>December</v>
      </c>
      <c r="D1683" s="3" t="str">
        <f t="shared" si="52"/>
        <v>2025</v>
      </c>
      <c r="E1683" t="s">
        <v>50</v>
      </c>
      <c r="F1683" t="s">
        <v>28</v>
      </c>
      <c r="G1683" t="s">
        <v>15</v>
      </c>
      <c r="H1683" t="s">
        <v>37</v>
      </c>
      <c r="I1683" t="s">
        <v>100</v>
      </c>
      <c r="J1683">
        <v>3</v>
      </c>
      <c r="K1683">
        <v>2500</v>
      </c>
      <c r="L1683" s="7">
        <f>Sales_Data[[#This Row],[OrderQuantity]] *Sales_Data[[#This Row],[UnitPrice]]</f>
        <v>7500</v>
      </c>
      <c r="M1683" s="7">
        <f>Sales_Data[[#This Row],[UnitPrice]]-Sales_Data[[#This Row],[UnitCost]]</f>
        <v>1000</v>
      </c>
      <c r="N1683" s="7">
        <f>Sales_Data[[#This Row],[Gross Revenue]]-Sales_Data[[#This Row],[Discount Amount ]]</f>
        <v>6500</v>
      </c>
      <c r="O1683" s="7">
        <f>Sales_Data[[#This Row],[OrderQuantity]] *Sales_Data[[#This Row],[UnitCost]]</f>
        <v>4500</v>
      </c>
      <c r="P1683" s="7">
        <f>Sales_Data[[#This Row],[ItemCost]] +Sales_Data[[#This Row],[ShippingCost]]</f>
        <v>5367.98</v>
      </c>
      <c r="Q1683" s="7">
        <f>Sales_Data[[#This Row],[Gross Revenue]]-Sales_Data[[#This Row],[TotalFinancialCost]]</f>
        <v>2132.0200000000004</v>
      </c>
      <c r="R1683" s="7">
        <f>Sales_Data[[#This Row],[Actul Bill Amount]]-Sales_Data[[#This Row],[ShippingCost]]</f>
        <v>5632.02</v>
      </c>
      <c r="S1683">
        <v>599</v>
      </c>
      <c r="T1683">
        <v>867.98</v>
      </c>
      <c r="U1683" t="s">
        <v>54</v>
      </c>
      <c r="V1683">
        <v>1500</v>
      </c>
      <c r="W1683" t="s">
        <v>38</v>
      </c>
      <c r="X1683" t="str">
        <f t="shared" si="53"/>
        <v>Kolkata</v>
      </c>
    </row>
    <row r="1684" spans="1:24" x14ac:dyDescent="0.4">
      <c r="A1684">
        <v>101683</v>
      </c>
      <c r="B1684" s="5">
        <v>45820.840277777781</v>
      </c>
      <c r="C1684" s="3" t="str">
        <f>TEXT(Sales_Data[[#This Row],[OrderDate]],"mmmm")</f>
        <v>June</v>
      </c>
      <c r="D1684" s="3" t="str">
        <f t="shared" si="52"/>
        <v>2025</v>
      </c>
      <c r="E1684" t="s">
        <v>39</v>
      </c>
      <c r="F1684" t="s">
        <v>55</v>
      </c>
      <c r="G1684" t="s">
        <v>29</v>
      </c>
      <c r="H1684" t="s">
        <v>25</v>
      </c>
      <c r="I1684" t="s">
        <v>100</v>
      </c>
      <c r="J1684">
        <v>9</v>
      </c>
      <c r="K1684">
        <v>1200</v>
      </c>
      <c r="L1684" s="7">
        <f>Sales_Data[[#This Row],[OrderQuantity]] *Sales_Data[[#This Row],[UnitPrice]]</f>
        <v>10800</v>
      </c>
      <c r="M1684" s="7">
        <f>Sales_Data[[#This Row],[UnitPrice]]-Sales_Data[[#This Row],[UnitCost]]</f>
        <v>400</v>
      </c>
      <c r="N1684" s="7">
        <f>Sales_Data[[#This Row],[Gross Revenue]]-Sales_Data[[#This Row],[Discount Amount ]]</f>
        <v>10400</v>
      </c>
      <c r="O1684" s="7">
        <f>Sales_Data[[#This Row],[OrderQuantity]] *Sales_Data[[#This Row],[UnitCost]]</f>
        <v>7200</v>
      </c>
      <c r="P1684" s="7">
        <f>Sales_Data[[#This Row],[ItemCost]] +Sales_Data[[#This Row],[ShippingCost]]</f>
        <v>7889.28</v>
      </c>
      <c r="Q1684" s="7">
        <f>Sales_Data[[#This Row],[Gross Revenue]]-Sales_Data[[#This Row],[TotalFinancialCost]]</f>
        <v>2910.7200000000003</v>
      </c>
      <c r="R1684" s="7">
        <f>Sales_Data[[#This Row],[Actul Bill Amount]]-Sales_Data[[#This Row],[ShippingCost]]</f>
        <v>9710.7199999999993</v>
      </c>
      <c r="S1684">
        <v>589</v>
      </c>
      <c r="T1684">
        <v>689.28</v>
      </c>
      <c r="U1684" t="s">
        <v>58</v>
      </c>
      <c r="V1684">
        <v>800</v>
      </c>
      <c r="W1684" t="s">
        <v>27</v>
      </c>
      <c r="X1684" t="str">
        <f t="shared" si="53"/>
        <v>Mumbai</v>
      </c>
    </row>
    <row r="1685" spans="1:24" x14ac:dyDescent="0.4">
      <c r="A1685">
        <v>101684</v>
      </c>
      <c r="B1685" s="5">
        <v>45983.734027777777</v>
      </c>
      <c r="C1685" s="3" t="str">
        <f>TEXT(Sales_Data[[#This Row],[OrderDate]],"mmmm")</f>
        <v>November</v>
      </c>
      <c r="D1685" s="3" t="str">
        <f t="shared" si="52"/>
        <v>2025</v>
      </c>
      <c r="E1685" t="s">
        <v>19</v>
      </c>
      <c r="F1685" t="s">
        <v>14</v>
      </c>
      <c r="G1685" t="s">
        <v>15</v>
      </c>
      <c r="H1685" t="s">
        <v>37</v>
      </c>
      <c r="I1685" t="s">
        <v>100</v>
      </c>
      <c r="J1685">
        <v>20</v>
      </c>
      <c r="K1685">
        <v>3200</v>
      </c>
      <c r="L1685" s="7">
        <f>Sales_Data[[#This Row],[OrderQuantity]] *Sales_Data[[#This Row],[UnitPrice]]</f>
        <v>64000</v>
      </c>
      <c r="M1685" s="7">
        <f>Sales_Data[[#This Row],[UnitPrice]]-Sales_Data[[#This Row],[UnitCost]]</f>
        <v>1200</v>
      </c>
      <c r="N1685" s="7">
        <f>Sales_Data[[#This Row],[Gross Revenue]]-Sales_Data[[#This Row],[Discount Amount ]]</f>
        <v>62800</v>
      </c>
      <c r="O1685" s="7">
        <f>Sales_Data[[#This Row],[OrderQuantity]] *Sales_Data[[#This Row],[UnitCost]]</f>
        <v>40000</v>
      </c>
      <c r="P1685" s="7">
        <f>Sales_Data[[#This Row],[ItemCost]] +Sales_Data[[#This Row],[ShippingCost]]</f>
        <v>40255.57</v>
      </c>
      <c r="Q1685" s="7">
        <f>Sales_Data[[#This Row],[Gross Revenue]]-Sales_Data[[#This Row],[TotalFinancialCost]]</f>
        <v>23744.43</v>
      </c>
      <c r="R1685" s="7">
        <f>Sales_Data[[#This Row],[Actul Bill Amount]]-Sales_Data[[#This Row],[ShippingCost]]</f>
        <v>62544.43</v>
      </c>
      <c r="S1685">
        <v>833</v>
      </c>
      <c r="T1685">
        <v>255.57</v>
      </c>
      <c r="U1685" t="s">
        <v>17</v>
      </c>
      <c r="V1685">
        <v>2000</v>
      </c>
      <c r="W1685" t="s">
        <v>38</v>
      </c>
      <c r="X1685" t="str">
        <f t="shared" si="53"/>
        <v>Kolkata</v>
      </c>
    </row>
    <row r="1686" spans="1:24" x14ac:dyDescent="0.4">
      <c r="A1686">
        <v>101685</v>
      </c>
      <c r="B1686" s="5">
        <v>45731.51458333333</v>
      </c>
      <c r="C1686" s="3" t="str">
        <f>TEXT(Sales_Data[[#This Row],[OrderDate]],"mmmm")</f>
        <v>March</v>
      </c>
      <c r="D1686" s="3" t="str">
        <f t="shared" si="52"/>
        <v>2025</v>
      </c>
      <c r="E1686" t="s">
        <v>13</v>
      </c>
      <c r="F1686" t="s">
        <v>40</v>
      </c>
      <c r="G1686" t="s">
        <v>15</v>
      </c>
      <c r="H1686" t="s">
        <v>37</v>
      </c>
      <c r="I1686" t="s">
        <v>100</v>
      </c>
      <c r="J1686">
        <v>22</v>
      </c>
      <c r="K1686">
        <v>5500</v>
      </c>
      <c r="L1686" s="7">
        <f>Sales_Data[[#This Row],[OrderQuantity]] *Sales_Data[[#This Row],[UnitPrice]]</f>
        <v>121000</v>
      </c>
      <c r="M1686" s="7">
        <f>Sales_Data[[#This Row],[UnitPrice]]-Sales_Data[[#This Row],[UnitCost]]</f>
        <v>2000</v>
      </c>
      <c r="N1686" s="7">
        <f>Sales_Data[[#This Row],[Gross Revenue]]-Sales_Data[[#This Row],[Discount Amount ]]</f>
        <v>119000</v>
      </c>
      <c r="O1686" s="7">
        <f>Sales_Data[[#This Row],[OrderQuantity]] *Sales_Data[[#This Row],[UnitCost]]</f>
        <v>77000</v>
      </c>
      <c r="P1686" s="7">
        <f>Sales_Data[[#This Row],[ItemCost]] +Sales_Data[[#This Row],[ShippingCost]]</f>
        <v>77560.009999999995</v>
      </c>
      <c r="Q1686" s="7">
        <f>Sales_Data[[#This Row],[Gross Revenue]]-Sales_Data[[#This Row],[TotalFinancialCost]]</f>
        <v>43439.990000000005</v>
      </c>
      <c r="R1686" s="7">
        <f>Sales_Data[[#This Row],[Actul Bill Amount]]-Sales_Data[[#This Row],[ShippingCost]]</f>
        <v>118439.99</v>
      </c>
      <c r="S1686">
        <v>996</v>
      </c>
      <c r="T1686">
        <v>560.01</v>
      </c>
      <c r="U1686" t="s">
        <v>41</v>
      </c>
      <c r="V1686">
        <v>3500</v>
      </c>
      <c r="W1686" t="s">
        <v>38</v>
      </c>
      <c r="X1686" t="str">
        <f t="shared" si="53"/>
        <v>Kolkata</v>
      </c>
    </row>
    <row r="1687" spans="1:24" x14ac:dyDescent="0.4">
      <c r="A1687">
        <v>101686</v>
      </c>
      <c r="B1687" s="5">
        <v>45890.115972222222</v>
      </c>
      <c r="C1687" s="3" t="str">
        <f>TEXT(Sales_Data[[#This Row],[OrderDate]],"mmmm")</f>
        <v>August</v>
      </c>
      <c r="D1687" s="3" t="str">
        <f t="shared" si="52"/>
        <v>2025</v>
      </c>
      <c r="E1687" t="s">
        <v>13</v>
      </c>
      <c r="F1687" t="s">
        <v>40</v>
      </c>
      <c r="G1687" t="s">
        <v>29</v>
      </c>
      <c r="H1687" t="s">
        <v>32</v>
      </c>
      <c r="I1687" t="s">
        <v>100</v>
      </c>
      <c r="J1687">
        <v>43</v>
      </c>
      <c r="K1687">
        <v>1500</v>
      </c>
      <c r="L1687" s="7">
        <f>Sales_Data[[#This Row],[OrderQuantity]] *Sales_Data[[#This Row],[UnitPrice]]</f>
        <v>64500</v>
      </c>
      <c r="M1687" s="7">
        <f>Sales_Data[[#This Row],[UnitPrice]]-Sales_Data[[#This Row],[UnitCost]]</f>
        <v>700</v>
      </c>
      <c r="N1687" s="7">
        <f>Sales_Data[[#This Row],[Gross Revenue]]-Sales_Data[[#This Row],[Discount Amount ]]</f>
        <v>63800</v>
      </c>
      <c r="O1687" s="7">
        <f>Sales_Data[[#This Row],[OrderQuantity]] *Sales_Data[[#This Row],[UnitCost]]</f>
        <v>34400</v>
      </c>
      <c r="P1687" s="7">
        <f>Sales_Data[[#This Row],[ItemCost]] +Sales_Data[[#This Row],[ShippingCost]]</f>
        <v>35002.67</v>
      </c>
      <c r="Q1687" s="7">
        <f>Sales_Data[[#This Row],[Gross Revenue]]-Sales_Data[[#This Row],[TotalFinancialCost]]</f>
        <v>29497.33</v>
      </c>
      <c r="R1687" s="7">
        <f>Sales_Data[[#This Row],[Actul Bill Amount]]-Sales_Data[[#This Row],[ShippingCost]]</f>
        <v>63197.33</v>
      </c>
      <c r="S1687">
        <v>807</v>
      </c>
      <c r="T1687">
        <v>602.66999999999996</v>
      </c>
      <c r="U1687" t="s">
        <v>52</v>
      </c>
      <c r="V1687">
        <v>800</v>
      </c>
      <c r="W1687" t="s">
        <v>33</v>
      </c>
      <c r="X1687" t="str">
        <f t="shared" si="53"/>
        <v>Delhi</v>
      </c>
    </row>
    <row r="1688" spans="1:24" x14ac:dyDescent="0.4">
      <c r="A1688">
        <v>101687</v>
      </c>
      <c r="B1688" s="5">
        <v>45881.855555555558</v>
      </c>
      <c r="C1688" s="3" t="str">
        <f>TEXT(Sales_Data[[#This Row],[OrderDate]],"mmmm")</f>
        <v>August</v>
      </c>
      <c r="D1688" s="3" t="str">
        <f t="shared" si="52"/>
        <v>2025</v>
      </c>
      <c r="E1688" t="s">
        <v>19</v>
      </c>
      <c r="F1688" t="s">
        <v>55</v>
      </c>
      <c r="G1688" t="s">
        <v>29</v>
      </c>
      <c r="H1688" t="s">
        <v>32</v>
      </c>
      <c r="I1688" t="s">
        <v>100</v>
      </c>
      <c r="J1688">
        <v>29</v>
      </c>
      <c r="K1688">
        <v>850</v>
      </c>
      <c r="L1688" s="7">
        <f>Sales_Data[[#This Row],[OrderQuantity]] *Sales_Data[[#This Row],[UnitPrice]]</f>
        <v>24650</v>
      </c>
      <c r="M1688" s="7">
        <f>Sales_Data[[#This Row],[UnitPrice]]-Sales_Data[[#This Row],[UnitCost]]</f>
        <v>300</v>
      </c>
      <c r="N1688" s="7">
        <f>Sales_Data[[#This Row],[Gross Revenue]]-Sales_Data[[#This Row],[Discount Amount ]]</f>
        <v>24350</v>
      </c>
      <c r="O1688" s="7">
        <f>Sales_Data[[#This Row],[OrderQuantity]] *Sales_Data[[#This Row],[UnitCost]]</f>
        <v>15950</v>
      </c>
      <c r="P1688" s="7">
        <f>Sales_Data[[#This Row],[ItemCost]] +Sales_Data[[#This Row],[ShippingCost]]</f>
        <v>16624.05</v>
      </c>
      <c r="Q1688" s="7">
        <f>Sales_Data[[#This Row],[Gross Revenue]]-Sales_Data[[#This Row],[TotalFinancialCost]]</f>
        <v>8025.9500000000007</v>
      </c>
      <c r="R1688" s="7">
        <f>Sales_Data[[#This Row],[Actul Bill Amount]]-Sales_Data[[#This Row],[ShippingCost]]</f>
        <v>23675.95</v>
      </c>
      <c r="S1688">
        <v>380</v>
      </c>
      <c r="T1688">
        <v>674.05</v>
      </c>
      <c r="U1688" t="s">
        <v>56</v>
      </c>
      <c r="V1688">
        <v>550</v>
      </c>
      <c r="W1688" t="s">
        <v>33</v>
      </c>
      <c r="X1688" t="str">
        <f t="shared" si="53"/>
        <v>Delhi</v>
      </c>
    </row>
    <row r="1689" spans="1:24" x14ac:dyDescent="0.4">
      <c r="A1689">
        <v>101688</v>
      </c>
      <c r="B1689" s="5">
        <v>45976.163194444445</v>
      </c>
      <c r="C1689" s="3" t="str">
        <f>TEXT(Sales_Data[[#This Row],[OrderDate]],"mmmm")</f>
        <v>November</v>
      </c>
      <c r="D1689" s="3" t="str">
        <f t="shared" si="52"/>
        <v>2025</v>
      </c>
      <c r="E1689" t="s">
        <v>50</v>
      </c>
      <c r="F1689" t="s">
        <v>40</v>
      </c>
      <c r="G1689" t="s">
        <v>29</v>
      </c>
      <c r="H1689" t="s">
        <v>20</v>
      </c>
      <c r="I1689" t="s">
        <v>100</v>
      </c>
      <c r="J1689">
        <v>76</v>
      </c>
      <c r="K1689">
        <v>1500</v>
      </c>
      <c r="L1689" s="7">
        <f>Sales_Data[[#This Row],[OrderQuantity]] *Sales_Data[[#This Row],[UnitPrice]]</f>
        <v>114000</v>
      </c>
      <c r="M1689" s="7">
        <f>Sales_Data[[#This Row],[UnitPrice]]-Sales_Data[[#This Row],[UnitCost]]</f>
        <v>700</v>
      </c>
      <c r="N1689" s="7">
        <f>Sales_Data[[#This Row],[Gross Revenue]]-Sales_Data[[#This Row],[Discount Amount ]]</f>
        <v>113300</v>
      </c>
      <c r="O1689" s="7">
        <f>Sales_Data[[#This Row],[OrderQuantity]] *Sales_Data[[#This Row],[UnitCost]]</f>
        <v>60800</v>
      </c>
      <c r="P1689" s="7">
        <f>Sales_Data[[#This Row],[ItemCost]] +Sales_Data[[#This Row],[ShippingCost]]</f>
        <v>61410.19</v>
      </c>
      <c r="Q1689" s="7">
        <f>Sales_Data[[#This Row],[Gross Revenue]]-Sales_Data[[#This Row],[TotalFinancialCost]]</f>
        <v>52589.81</v>
      </c>
      <c r="R1689" s="7">
        <f>Sales_Data[[#This Row],[Actul Bill Amount]]-Sales_Data[[#This Row],[ShippingCost]]</f>
        <v>112689.81</v>
      </c>
      <c r="S1689">
        <v>792</v>
      </c>
      <c r="T1689">
        <v>610.19000000000005</v>
      </c>
      <c r="U1689" t="s">
        <v>52</v>
      </c>
      <c r="V1689">
        <v>800</v>
      </c>
      <c r="W1689" t="s">
        <v>22</v>
      </c>
      <c r="X1689" t="str">
        <f t="shared" si="53"/>
        <v>Nagpur</v>
      </c>
    </row>
    <row r="1690" spans="1:24" x14ac:dyDescent="0.4">
      <c r="A1690">
        <v>101689</v>
      </c>
      <c r="B1690" s="5">
        <v>45717.781944444447</v>
      </c>
      <c r="C1690" s="3" t="str">
        <f>TEXT(Sales_Data[[#This Row],[OrderDate]],"mmmm")</f>
        <v>March</v>
      </c>
      <c r="D1690" s="3" t="str">
        <f t="shared" si="52"/>
        <v>2025</v>
      </c>
      <c r="E1690" t="s">
        <v>48</v>
      </c>
      <c r="F1690" t="s">
        <v>14</v>
      </c>
      <c r="G1690" t="s">
        <v>15</v>
      </c>
      <c r="H1690" t="s">
        <v>32</v>
      </c>
      <c r="I1690" t="s">
        <v>100</v>
      </c>
      <c r="J1690">
        <v>75</v>
      </c>
      <c r="K1690">
        <v>3200</v>
      </c>
      <c r="L1690" s="7">
        <f>Sales_Data[[#This Row],[OrderQuantity]] *Sales_Data[[#This Row],[UnitPrice]]</f>
        <v>240000</v>
      </c>
      <c r="M1690" s="7">
        <f>Sales_Data[[#This Row],[UnitPrice]]-Sales_Data[[#This Row],[UnitCost]]</f>
        <v>1200</v>
      </c>
      <c r="N1690" s="7">
        <f>Sales_Data[[#This Row],[Gross Revenue]]-Sales_Data[[#This Row],[Discount Amount ]]</f>
        <v>238800</v>
      </c>
      <c r="O1690" s="7">
        <f>Sales_Data[[#This Row],[OrderQuantity]] *Sales_Data[[#This Row],[UnitCost]]</f>
        <v>150000</v>
      </c>
      <c r="P1690" s="7">
        <f>Sales_Data[[#This Row],[ItemCost]] +Sales_Data[[#This Row],[ShippingCost]]</f>
        <v>150580.28</v>
      </c>
      <c r="Q1690" s="7">
        <f>Sales_Data[[#This Row],[Gross Revenue]]-Sales_Data[[#This Row],[TotalFinancialCost]]</f>
        <v>89419.72</v>
      </c>
      <c r="R1690" s="7">
        <f>Sales_Data[[#This Row],[Actul Bill Amount]]-Sales_Data[[#This Row],[ShippingCost]]</f>
        <v>238219.72</v>
      </c>
      <c r="S1690">
        <v>419</v>
      </c>
      <c r="T1690">
        <v>580.28</v>
      </c>
      <c r="U1690" t="s">
        <v>17</v>
      </c>
      <c r="V1690">
        <v>2000</v>
      </c>
      <c r="W1690" t="s">
        <v>33</v>
      </c>
      <c r="X1690" t="str">
        <f t="shared" si="53"/>
        <v>Delhi</v>
      </c>
    </row>
    <row r="1691" spans="1:24" x14ac:dyDescent="0.4">
      <c r="A1691">
        <v>101690</v>
      </c>
      <c r="B1691" s="5">
        <v>45992.728472222225</v>
      </c>
      <c r="C1691" s="3" t="str">
        <f>TEXT(Sales_Data[[#This Row],[OrderDate]],"mmmm")</f>
        <v>December</v>
      </c>
      <c r="D1691" s="3" t="str">
        <f t="shared" si="52"/>
        <v>2025</v>
      </c>
      <c r="E1691" t="s">
        <v>39</v>
      </c>
      <c r="F1691" t="s">
        <v>14</v>
      </c>
      <c r="G1691" t="s">
        <v>29</v>
      </c>
      <c r="H1691" t="s">
        <v>20</v>
      </c>
      <c r="I1691" t="s">
        <v>100</v>
      </c>
      <c r="J1691">
        <v>94</v>
      </c>
      <c r="K1691">
        <v>6500</v>
      </c>
      <c r="L1691" s="7">
        <f>Sales_Data[[#This Row],[OrderQuantity]] *Sales_Data[[#This Row],[UnitPrice]]</f>
        <v>611000</v>
      </c>
      <c r="M1691" s="7">
        <f>Sales_Data[[#This Row],[UnitPrice]]-Sales_Data[[#This Row],[UnitCost]]</f>
        <v>2300</v>
      </c>
      <c r="N1691" s="7">
        <f>Sales_Data[[#This Row],[Gross Revenue]]-Sales_Data[[#This Row],[Discount Amount ]]</f>
        <v>608700</v>
      </c>
      <c r="O1691" s="7">
        <f>Sales_Data[[#This Row],[OrderQuantity]] *Sales_Data[[#This Row],[UnitCost]]</f>
        <v>394800</v>
      </c>
      <c r="P1691" s="7">
        <f>Sales_Data[[#This Row],[ItemCost]] +Sales_Data[[#This Row],[ShippingCost]]</f>
        <v>395532.29</v>
      </c>
      <c r="Q1691" s="7">
        <f>Sales_Data[[#This Row],[Gross Revenue]]-Sales_Data[[#This Row],[TotalFinancialCost]]</f>
        <v>215467.71000000002</v>
      </c>
      <c r="R1691" s="7">
        <f>Sales_Data[[#This Row],[Actul Bill Amount]]-Sales_Data[[#This Row],[ShippingCost]]</f>
        <v>607967.71</v>
      </c>
      <c r="S1691">
        <v>675</v>
      </c>
      <c r="T1691">
        <v>732.29</v>
      </c>
      <c r="U1691" t="s">
        <v>21</v>
      </c>
      <c r="V1691">
        <v>4200</v>
      </c>
      <c r="W1691" t="s">
        <v>22</v>
      </c>
      <c r="X1691" t="str">
        <f t="shared" si="53"/>
        <v>Nagpur</v>
      </c>
    </row>
    <row r="1692" spans="1:24" x14ac:dyDescent="0.4">
      <c r="A1692">
        <v>101691</v>
      </c>
      <c r="B1692" s="5">
        <v>45879.474305555559</v>
      </c>
      <c r="C1692" s="3" t="str">
        <f>TEXT(Sales_Data[[#This Row],[OrderDate]],"mmmm")</f>
        <v>August</v>
      </c>
      <c r="D1692" s="3" t="str">
        <f t="shared" si="52"/>
        <v>2025</v>
      </c>
      <c r="E1692" t="s">
        <v>39</v>
      </c>
      <c r="F1692" t="s">
        <v>40</v>
      </c>
      <c r="G1692" t="s">
        <v>15</v>
      </c>
      <c r="H1692" t="s">
        <v>20</v>
      </c>
      <c r="I1692" t="s">
        <v>100</v>
      </c>
      <c r="J1692">
        <v>99</v>
      </c>
      <c r="K1692">
        <v>1500</v>
      </c>
      <c r="L1692" s="7">
        <f>Sales_Data[[#This Row],[OrderQuantity]] *Sales_Data[[#This Row],[UnitPrice]]</f>
        <v>148500</v>
      </c>
      <c r="M1692" s="7">
        <f>Sales_Data[[#This Row],[UnitPrice]]-Sales_Data[[#This Row],[UnitCost]]</f>
        <v>700</v>
      </c>
      <c r="N1692" s="7">
        <f>Sales_Data[[#This Row],[Gross Revenue]]-Sales_Data[[#This Row],[Discount Amount ]]</f>
        <v>147800</v>
      </c>
      <c r="O1692" s="7">
        <f>Sales_Data[[#This Row],[OrderQuantity]] *Sales_Data[[#This Row],[UnitCost]]</f>
        <v>79200</v>
      </c>
      <c r="P1692" s="7">
        <f>Sales_Data[[#This Row],[ItemCost]] +Sales_Data[[#This Row],[ShippingCost]]</f>
        <v>79790.44</v>
      </c>
      <c r="Q1692" s="7">
        <f>Sales_Data[[#This Row],[Gross Revenue]]-Sales_Data[[#This Row],[TotalFinancialCost]]</f>
        <v>68709.56</v>
      </c>
      <c r="R1692" s="7">
        <f>Sales_Data[[#This Row],[Actul Bill Amount]]-Sales_Data[[#This Row],[ShippingCost]]</f>
        <v>147209.56</v>
      </c>
      <c r="S1692">
        <v>798</v>
      </c>
      <c r="T1692">
        <v>590.44000000000005</v>
      </c>
      <c r="U1692" t="s">
        <v>52</v>
      </c>
      <c r="V1692">
        <v>800</v>
      </c>
      <c r="W1692" t="s">
        <v>22</v>
      </c>
      <c r="X1692" t="str">
        <f t="shared" si="53"/>
        <v>Nagpur</v>
      </c>
    </row>
    <row r="1693" spans="1:24" x14ac:dyDescent="0.4">
      <c r="A1693">
        <v>101692</v>
      </c>
      <c r="B1693" s="5">
        <v>45694.71875</v>
      </c>
      <c r="C1693" s="3" t="str">
        <f>TEXT(Sales_Data[[#This Row],[OrderDate]],"mmmm")</f>
        <v>February</v>
      </c>
      <c r="D1693" s="3" t="str">
        <f t="shared" si="52"/>
        <v>2025</v>
      </c>
      <c r="E1693" t="s">
        <v>19</v>
      </c>
      <c r="F1693" t="s">
        <v>40</v>
      </c>
      <c r="G1693" t="s">
        <v>31</v>
      </c>
      <c r="H1693" t="s">
        <v>37</v>
      </c>
      <c r="I1693" t="s">
        <v>100</v>
      </c>
      <c r="J1693">
        <v>24</v>
      </c>
      <c r="K1693">
        <v>5500</v>
      </c>
      <c r="L1693" s="7">
        <f>Sales_Data[[#This Row],[OrderQuantity]] *Sales_Data[[#This Row],[UnitPrice]]</f>
        <v>132000</v>
      </c>
      <c r="M1693" s="7">
        <f>Sales_Data[[#This Row],[UnitPrice]]-Sales_Data[[#This Row],[UnitCost]]</f>
        <v>2000</v>
      </c>
      <c r="N1693" s="7">
        <f>Sales_Data[[#This Row],[Gross Revenue]]-Sales_Data[[#This Row],[Discount Amount ]]</f>
        <v>130000</v>
      </c>
      <c r="O1693" s="7">
        <f>Sales_Data[[#This Row],[OrderQuantity]] *Sales_Data[[#This Row],[UnitCost]]</f>
        <v>84000</v>
      </c>
      <c r="P1693" s="7">
        <f>Sales_Data[[#This Row],[ItemCost]] +Sales_Data[[#This Row],[ShippingCost]]</f>
        <v>84490.02</v>
      </c>
      <c r="Q1693" s="7">
        <f>Sales_Data[[#This Row],[Gross Revenue]]-Sales_Data[[#This Row],[TotalFinancialCost]]</f>
        <v>47509.979999999996</v>
      </c>
      <c r="R1693" s="7">
        <f>Sales_Data[[#This Row],[Actul Bill Amount]]-Sales_Data[[#This Row],[ShippingCost]]</f>
        <v>129509.98</v>
      </c>
      <c r="S1693">
        <v>768</v>
      </c>
      <c r="T1693">
        <v>490.02</v>
      </c>
      <c r="U1693" t="s">
        <v>41</v>
      </c>
      <c r="V1693">
        <v>3500</v>
      </c>
      <c r="W1693" t="s">
        <v>38</v>
      </c>
      <c r="X1693" t="str">
        <f t="shared" si="53"/>
        <v>Kolkata</v>
      </c>
    </row>
    <row r="1694" spans="1:24" x14ac:dyDescent="0.4">
      <c r="A1694">
        <v>101693</v>
      </c>
      <c r="B1694" s="5">
        <v>45935.548611111109</v>
      </c>
      <c r="C1694" s="3" t="str">
        <f>TEXT(Sales_Data[[#This Row],[OrderDate]],"mmmm")</f>
        <v>October</v>
      </c>
      <c r="D1694" s="3" t="str">
        <f t="shared" si="52"/>
        <v>2025</v>
      </c>
      <c r="E1694" t="s">
        <v>34</v>
      </c>
      <c r="F1694" t="s">
        <v>24</v>
      </c>
      <c r="G1694" t="s">
        <v>31</v>
      </c>
      <c r="H1694" t="s">
        <v>32</v>
      </c>
      <c r="I1694" t="s">
        <v>100</v>
      </c>
      <c r="J1694">
        <v>75</v>
      </c>
      <c r="K1694">
        <v>25000</v>
      </c>
      <c r="L1694" s="7">
        <f>Sales_Data[[#This Row],[OrderQuantity]] *Sales_Data[[#This Row],[UnitPrice]]</f>
        <v>1875000</v>
      </c>
      <c r="M1694" s="7">
        <f>Sales_Data[[#This Row],[UnitPrice]]-Sales_Data[[#This Row],[UnitCost]]</f>
        <v>7000</v>
      </c>
      <c r="N1694" s="7">
        <f>Sales_Data[[#This Row],[Gross Revenue]]-Sales_Data[[#This Row],[Discount Amount ]]</f>
        <v>1868000</v>
      </c>
      <c r="O1694" s="7">
        <f>Sales_Data[[#This Row],[OrderQuantity]] *Sales_Data[[#This Row],[UnitCost]]</f>
        <v>1350000</v>
      </c>
      <c r="P1694" s="7">
        <f>Sales_Data[[#This Row],[ItemCost]] +Sales_Data[[#This Row],[ShippingCost]]</f>
        <v>1350312.78</v>
      </c>
      <c r="Q1694" s="7">
        <f>Sales_Data[[#This Row],[Gross Revenue]]-Sales_Data[[#This Row],[TotalFinancialCost]]</f>
        <v>524687.22</v>
      </c>
      <c r="R1694" s="7">
        <f>Sales_Data[[#This Row],[Actul Bill Amount]]-Sales_Data[[#This Row],[ShippingCost]]</f>
        <v>1867687.22</v>
      </c>
      <c r="S1694">
        <v>624</v>
      </c>
      <c r="T1694">
        <v>312.77999999999997</v>
      </c>
      <c r="U1694" t="s">
        <v>60</v>
      </c>
      <c r="V1694">
        <v>18000</v>
      </c>
      <c r="W1694" t="s">
        <v>33</v>
      </c>
      <c r="X1694" t="str">
        <f t="shared" si="53"/>
        <v>Delhi</v>
      </c>
    </row>
    <row r="1695" spans="1:24" x14ac:dyDescent="0.4">
      <c r="A1695">
        <v>101694</v>
      </c>
      <c r="B1695" s="5">
        <v>45853.163888888892</v>
      </c>
      <c r="C1695" s="3" t="str">
        <f>TEXT(Sales_Data[[#This Row],[OrderDate]],"mmmm")</f>
        <v>July</v>
      </c>
      <c r="D1695" s="3" t="str">
        <f t="shared" si="52"/>
        <v>2025</v>
      </c>
      <c r="E1695" t="s">
        <v>45</v>
      </c>
      <c r="F1695" t="s">
        <v>43</v>
      </c>
      <c r="G1695" t="s">
        <v>29</v>
      </c>
      <c r="H1695" t="s">
        <v>37</v>
      </c>
      <c r="I1695" t="s">
        <v>100</v>
      </c>
      <c r="J1695">
        <v>26</v>
      </c>
      <c r="K1695">
        <v>4500</v>
      </c>
      <c r="L1695" s="7">
        <f>Sales_Data[[#This Row],[OrderQuantity]] *Sales_Data[[#This Row],[UnitPrice]]</f>
        <v>117000</v>
      </c>
      <c r="M1695" s="7">
        <f>Sales_Data[[#This Row],[UnitPrice]]-Sales_Data[[#This Row],[UnitCost]]</f>
        <v>2000</v>
      </c>
      <c r="N1695" s="7">
        <f>Sales_Data[[#This Row],[Gross Revenue]]-Sales_Data[[#This Row],[Discount Amount ]]</f>
        <v>115000</v>
      </c>
      <c r="O1695" s="7">
        <f>Sales_Data[[#This Row],[OrderQuantity]] *Sales_Data[[#This Row],[UnitCost]]</f>
        <v>65000</v>
      </c>
      <c r="P1695" s="7">
        <f>Sales_Data[[#This Row],[ItemCost]] +Sales_Data[[#This Row],[ShippingCost]]</f>
        <v>66954.73</v>
      </c>
      <c r="Q1695" s="7">
        <f>Sales_Data[[#This Row],[Gross Revenue]]-Sales_Data[[#This Row],[TotalFinancialCost]]</f>
        <v>50045.270000000004</v>
      </c>
      <c r="R1695" s="7">
        <f>Sales_Data[[#This Row],[Actul Bill Amount]]-Sales_Data[[#This Row],[ShippingCost]]</f>
        <v>113045.27</v>
      </c>
      <c r="S1695">
        <v>481</v>
      </c>
      <c r="T1695">
        <v>1954.73</v>
      </c>
      <c r="U1695" t="s">
        <v>44</v>
      </c>
      <c r="V1695">
        <v>2500</v>
      </c>
      <c r="W1695" t="s">
        <v>38</v>
      </c>
      <c r="X1695" t="str">
        <f t="shared" si="53"/>
        <v>Kolkata</v>
      </c>
    </row>
    <row r="1696" spans="1:24" x14ac:dyDescent="0.4">
      <c r="A1696">
        <v>101695</v>
      </c>
      <c r="B1696" s="5">
        <v>46009.379166666666</v>
      </c>
      <c r="C1696" s="3" t="str">
        <f>TEXT(Sales_Data[[#This Row],[OrderDate]],"mmmm")</f>
        <v>December</v>
      </c>
      <c r="D1696" s="3" t="str">
        <f t="shared" si="52"/>
        <v>2025</v>
      </c>
      <c r="E1696" t="s">
        <v>23</v>
      </c>
      <c r="F1696" t="s">
        <v>40</v>
      </c>
      <c r="G1696" t="s">
        <v>31</v>
      </c>
      <c r="H1696" t="s">
        <v>16</v>
      </c>
      <c r="I1696" t="s">
        <v>100</v>
      </c>
      <c r="J1696">
        <v>7</v>
      </c>
      <c r="K1696">
        <v>5500</v>
      </c>
      <c r="L1696" s="7">
        <f>Sales_Data[[#This Row],[OrderQuantity]] *Sales_Data[[#This Row],[UnitPrice]]</f>
        <v>38500</v>
      </c>
      <c r="M1696" s="7">
        <f>Sales_Data[[#This Row],[UnitPrice]]-Sales_Data[[#This Row],[UnitCost]]</f>
        <v>2000</v>
      </c>
      <c r="N1696" s="7">
        <f>Sales_Data[[#This Row],[Gross Revenue]]-Sales_Data[[#This Row],[Discount Amount ]]</f>
        <v>36500</v>
      </c>
      <c r="O1696" s="7">
        <f>Sales_Data[[#This Row],[OrderQuantity]] *Sales_Data[[#This Row],[UnitCost]]</f>
        <v>24500</v>
      </c>
      <c r="P1696" s="7">
        <f>Sales_Data[[#This Row],[ItemCost]] +Sales_Data[[#This Row],[ShippingCost]]</f>
        <v>25443.47</v>
      </c>
      <c r="Q1696" s="7">
        <f>Sales_Data[[#This Row],[Gross Revenue]]-Sales_Data[[#This Row],[TotalFinancialCost]]</f>
        <v>13056.529999999999</v>
      </c>
      <c r="R1696" s="7">
        <f>Sales_Data[[#This Row],[Actul Bill Amount]]-Sales_Data[[#This Row],[ShippingCost]]</f>
        <v>35556.53</v>
      </c>
      <c r="S1696">
        <v>1101</v>
      </c>
      <c r="T1696">
        <v>943.47</v>
      </c>
      <c r="U1696" t="s">
        <v>41</v>
      </c>
      <c r="V1696">
        <v>3500</v>
      </c>
      <c r="W1696" t="s">
        <v>18</v>
      </c>
      <c r="X1696" t="str">
        <f t="shared" si="53"/>
        <v>Bengaluru</v>
      </c>
    </row>
    <row r="1697" spans="1:24" x14ac:dyDescent="0.4">
      <c r="A1697">
        <v>101696</v>
      </c>
      <c r="B1697" s="5">
        <v>45899.365972222222</v>
      </c>
      <c r="C1697" s="3" t="str">
        <f>TEXT(Sales_Data[[#This Row],[OrderDate]],"mmmm")</f>
        <v>August</v>
      </c>
      <c r="D1697" s="3" t="str">
        <f t="shared" si="52"/>
        <v>2025</v>
      </c>
      <c r="E1697" t="s">
        <v>13</v>
      </c>
      <c r="F1697" t="s">
        <v>43</v>
      </c>
      <c r="G1697" t="s">
        <v>29</v>
      </c>
      <c r="H1697" t="s">
        <v>25</v>
      </c>
      <c r="I1697" t="s">
        <v>100</v>
      </c>
      <c r="J1697">
        <v>68</v>
      </c>
      <c r="K1697">
        <v>2800</v>
      </c>
      <c r="L1697" s="7">
        <f>Sales_Data[[#This Row],[OrderQuantity]] *Sales_Data[[#This Row],[UnitPrice]]</f>
        <v>190400</v>
      </c>
      <c r="M1697" s="7">
        <f>Sales_Data[[#This Row],[UnitPrice]]-Sales_Data[[#This Row],[UnitCost]]</f>
        <v>1300</v>
      </c>
      <c r="N1697" s="7">
        <f>Sales_Data[[#This Row],[Gross Revenue]]-Sales_Data[[#This Row],[Discount Amount ]]</f>
        <v>189100</v>
      </c>
      <c r="O1697" s="7">
        <f>Sales_Data[[#This Row],[OrderQuantity]] *Sales_Data[[#This Row],[UnitCost]]</f>
        <v>102000</v>
      </c>
      <c r="P1697" s="7">
        <f>Sales_Data[[#This Row],[ItemCost]] +Sales_Data[[#This Row],[ShippingCost]]</f>
        <v>104117.25</v>
      </c>
      <c r="Q1697" s="7">
        <f>Sales_Data[[#This Row],[Gross Revenue]]-Sales_Data[[#This Row],[TotalFinancialCost]]</f>
        <v>86282.75</v>
      </c>
      <c r="R1697" s="7">
        <f>Sales_Data[[#This Row],[Actul Bill Amount]]-Sales_Data[[#This Row],[ShippingCost]]</f>
        <v>186982.75</v>
      </c>
      <c r="S1697">
        <v>607</v>
      </c>
      <c r="T1697">
        <v>2117.25</v>
      </c>
      <c r="U1697" t="s">
        <v>61</v>
      </c>
      <c r="V1697">
        <v>1500</v>
      </c>
      <c r="W1697" t="s">
        <v>27</v>
      </c>
      <c r="X1697" t="str">
        <f t="shared" si="53"/>
        <v>Mumbai</v>
      </c>
    </row>
    <row r="1698" spans="1:24" x14ac:dyDescent="0.4">
      <c r="A1698">
        <v>101697</v>
      </c>
      <c r="B1698" s="5">
        <v>45981.838888888888</v>
      </c>
      <c r="C1698" s="3" t="str">
        <f>TEXT(Sales_Data[[#This Row],[OrderDate]],"mmmm")</f>
        <v>November</v>
      </c>
      <c r="D1698" s="3" t="str">
        <f t="shared" si="52"/>
        <v>2025</v>
      </c>
      <c r="E1698" t="s">
        <v>39</v>
      </c>
      <c r="F1698" t="s">
        <v>28</v>
      </c>
      <c r="G1698" t="s">
        <v>15</v>
      </c>
      <c r="H1698" t="s">
        <v>25</v>
      </c>
      <c r="I1698" t="s">
        <v>100</v>
      </c>
      <c r="J1698">
        <v>77</v>
      </c>
      <c r="K1698">
        <v>450</v>
      </c>
      <c r="L1698" s="7">
        <f>Sales_Data[[#This Row],[OrderQuantity]] *Sales_Data[[#This Row],[UnitPrice]]</f>
        <v>34650</v>
      </c>
      <c r="M1698" s="7">
        <f>Sales_Data[[#This Row],[UnitPrice]]-Sales_Data[[#This Row],[UnitCost]]</f>
        <v>250</v>
      </c>
      <c r="N1698" s="7">
        <f>Sales_Data[[#This Row],[Gross Revenue]]-Sales_Data[[#This Row],[Discount Amount ]]</f>
        <v>34400</v>
      </c>
      <c r="O1698" s="7">
        <f>Sales_Data[[#This Row],[OrderQuantity]] *Sales_Data[[#This Row],[UnitCost]]</f>
        <v>15400</v>
      </c>
      <c r="P1698" s="7">
        <f>Sales_Data[[#This Row],[ItemCost]] +Sales_Data[[#This Row],[ShippingCost]]</f>
        <v>15996.7</v>
      </c>
      <c r="Q1698" s="7">
        <f>Sales_Data[[#This Row],[Gross Revenue]]-Sales_Data[[#This Row],[TotalFinancialCost]]</f>
        <v>18653.3</v>
      </c>
      <c r="R1698" s="7">
        <f>Sales_Data[[#This Row],[Actul Bill Amount]]-Sales_Data[[#This Row],[ShippingCost]]</f>
        <v>33803.300000000003</v>
      </c>
      <c r="S1698">
        <v>586</v>
      </c>
      <c r="T1698">
        <v>596.70000000000005</v>
      </c>
      <c r="U1698" t="s">
        <v>30</v>
      </c>
      <c r="V1698">
        <v>200</v>
      </c>
      <c r="W1698" t="s">
        <v>27</v>
      </c>
      <c r="X1698" t="str">
        <f t="shared" si="53"/>
        <v>Mumbai</v>
      </c>
    </row>
    <row r="1699" spans="1:24" x14ac:dyDescent="0.4">
      <c r="A1699">
        <v>101698</v>
      </c>
      <c r="B1699" s="5">
        <v>45876.927777777775</v>
      </c>
      <c r="C1699" s="3" t="str">
        <f>TEXT(Sales_Data[[#This Row],[OrderDate]],"mmmm")</f>
        <v>August</v>
      </c>
      <c r="D1699" s="3" t="str">
        <f t="shared" si="52"/>
        <v>2025</v>
      </c>
      <c r="E1699" t="s">
        <v>50</v>
      </c>
      <c r="F1699" t="s">
        <v>24</v>
      </c>
      <c r="G1699" t="s">
        <v>31</v>
      </c>
      <c r="H1699" t="s">
        <v>16</v>
      </c>
      <c r="I1699" t="s">
        <v>100</v>
      </c>
      <c r="J1699">
        <v>42</v>
      </c>
      <c r="K1699">
        <v>25000</v>
      </c>
      <c r="L1699" s="7">
        <f>Sales_Data[[#This Row],[OrderQuantity]] *Sales_Data[[#This Row],[UnitPrice]]</f>
        <v>1050000</v>
      </c>
      <c r="M1699" s="7">
        <f>Sales_Data[[#This Row],[UnitPrice]]-Sales_Data[[#This Row],[UnitCost]]</f>
        <v>7000</v>
      </c>
      <c r="N1699" s="7">
        <f>Sales_Data[[#This Row],[Gross Revenue]]-Sales_Data[[#This Row],[Discount Amount ]]</f>
        <v>1043000</v>
      </c>
      <c r="O1699" s="7">
        <f>Sales_Data[[#This Row],[OrderQuantity]] *Sales_Data[[#This Row],[UnitCost]]</f>
        <v>756000</v>
      </c>
      <c r="P1699" s="7">
        <f>Sales_Data[[#This Row],[ItemCost]] +Sales_Data[[#This Row],[ShippingCost]]</f>
        <v>756291.5</v>
      </c>
      <c r="Q1699" s="7">
        <f>Sales_Data[[#This Row],[Gross Revenue]]-Sales_Data[[#This Row],[TotalFinancialCost]]</f>
        <v>293708.5</v>
      </c>
      <c r="R1699" s="7">
        <f>Sales_Data[[#This Row],[Actul Bill Amount]]-Sales_Data[[#This Row],[ShippingCost]]</f>
        <v>1042708.5</v>
      </c>
      <c r="S1699">
        <v>761</v>
      </c>
      <c r="T1699">
        <v>291.5</v>
      </c>
      <c r="U1699" t="s">
        <v>60</v>
      </c>
      <c r="V1699">
        <v>18000</v>
      </c>
      <c r="W1699" t="s">
        <v>18</v>
      </c>
      <c r="X1699" t="str">
        <f t="shared" si="53"/>
        <v>Bengaluru</v>
      </c>
    </row>
    <row r="1700" spans="1:24" x14ac:dyDescent="0.4">
      <c r="A1700">
        <v>101699</v>
      </c>
      <c r="B1700" s="5">
        <v>45849.824999999997</v>
      </c>
      <c r="C1700" s="3" t="str">
        <f>TEXT(Sales_Data[[#This Row],[OrderDate]],"mmmm")</f>
        <v>July</v>
      </c>
      <c r="D1700" s="3" t="str">
        <f t="shared" si="52"/>
        <v>2025</v>
      </c>
      <c r="E1700" t="s">
        <v>23</v>
      </c>
      <c r="F1700" t="s">
        <v>24</v>
      </c>
      <c r="G1700" t="s">
        <v>29</v>
      </c>
      <c r="H1700" t="s">
        <v>37</v>
      </c>
      <c r="I1700" t="s">
        <v>100</v>
      </c>
      <c r="J1700">
        <v>64</v>
      </c>
      <c r="K1700">
        <v>25000</v>
      </c>
      <c r="L1700" s="7">
        <f>Sales_Data[[#This Row],[OrderQuantity]] *Sales_Data[[#This Row],[UnitPrice]]</f>
        <v>1600000</v>
      </c>
      <c r="M1700" s="7">
        <f>Sales_Data[[#This Row],[UnitPrice]]-Sales_Data[[#This Row],[UnitCost]]</f>
        <v>7000</v>
      </c>
      <c r="N1700" s="7">
        <f>Sales_Data[[#This Row],[Gross Revenue]]-Sales_Data[[#This Row],[Discount Amount ]]</f>
        <v>1593000</v>
      </c>
      <c r="O1700" s="7">
        <f>Sales_Data[[#This Row],[OrderQuantity]] *Sales_Data[[#This Row],[UnitCost]]</f>
        <v>1152000</v>
      </c>
      <c r="P1700" s="7">
        <f>Sales_Data[[#This Row],[ItemCost]] +Sales_Data[[#This Row],[ShippingCost]]</f>
        <v>1152661.26</v>
      </c>
      <c r="Q1700" s="7">
        <f>Sales_Data[[#This Row],[Gross Revenue]]-Sales_Data[[#This Row],[TotalFinancialCost]]</f>
        <v>447338.74</v>
      </c>
      <c r="R1700" s="7">
        <f>Sales_Data[[#This Row],[Actul Bill Amount]]-Sales_Data[[#This Row],[ShippingCost]]</f>
        <v>1592338.74</v>
      </c>
      <c r="S1700">
        <v>697</v>
      </c>
      <c r="T1700">
        <v>661.26</v>
      </c>
      <c r="U1700" t="s">
        <v>60</v>
      </c>
      <c r="V1700">
        <v>18000</v>
      </c>
      <c r="W1700" t="s">
        <v>38</v>
      </c>
      <c r="X1700" t="str">
        <f t="shared" si="53"/>
        <v>Kolkata</v>
      </c>
    </row>
    <row r="1701" spans="1:24" x14ac:dyDescent="0.4">
      <c r="A1701">
        <v>101700</v>
      </c>
      <c r="B1701" s="5">
        <v>45674.632638888892</v>
      </c>
      <c r="C1701" s="3" t="str">
        <f>TEXT(Sales_Data[[#This Row],[OrderDate]],"mmmm")</f>
        <v>January</v>
      </c>
      <c r="D1701" s="3" t="str">
        <f t="shared" si="52"/>
        <v>2025</v>
      </c>
      <c r="E1701" t="s">
        <v>45</v>
      </c>
      <c r="F1701" t="s">
        <v>35</v>
      </c>
      <c r="G1701" t="s">
        <v>31</v>
      </c>
      <c r="H1701" t="s">
        <v>20</v>
      </c>
      <c r="I1701" t="s">
        <v>100</v>
      </c>
      <c r="J1701">
        <v>19</v>
      </c>
      <c r="K1701">
        <v>12000</v>
      </c>
      <c r="L1701" s="7">
        <f>Sales_Data[[#This Row],[OrderQuantity]] *Sales_Data[[#This Row],[UnitPrice]]</f>
        <v>228000</v>
      </c>
      <c r="M1701" s="7">
        <f>Sales_Data[[#This Row],[UnitPrice]]-Sales_Data[[#This Row],[UnitCost]]</f>
        <v>4000</v>
      </c>
      <c r="N1701" s="7">
        <f>Sales_Data[[#This Row],[Gross Revenue]]-Sales_Data[[#This Row],[Discount Amount ]]</f>
        <v>224000</v>
      </c>
      <c r="O1701" s="7">
        <f>Sales_Data[[#This Row],[OrderQuantity]] *Sales_Data[[#This Row],[UnitCost]]</f>
        <v>152000</v>
      </c>
      <c r="P1701" s="7">
        <f>Sales_Data[[#This Row],[ItemCost]] +Sales_Data[[#This Row],[ShippingCost]]</f>
        <v>152923.57</v>
      </c>
      <c r="Q1701" s="7">
        <f>Sales_Data[[#This Row],[Gross Revenue]]-Sales_Data[[#This Row],[TotalFinancialCost]]</f>
        <v>75076.429999999993</v>
      </c>
      <c r="R1701" s="7">
        <f>Sales_Data[[#This Row],[Actul Bill Amount]]-Sales_Data[[#This Row],[ShippingCost]]</f>
        <v>223076.43</v>
      </c>
      <c r="S1701">
        <v>1165</v>
      </c>
      <c r="T1701">
        <v>923.57</v>
      </c>
      <c r="U1701" t="s">
        <v>36</v>
      </c>
      <c r="V1701">
        <v>8000</v>
      </c>
      <c r="W1701" t="s">
        <v>22</v>
      </c>
      <c r="X1701" t="str">
        <f t="shared" si="53"/>
        <v>Nagpur</v>
      </c>
    </row>
    <row r="1702" spans="1:24" x14ac:dyDescent="0.4">
      <c r="A1702">
        <v>101701</v>
      </c>
      <c r="B1702" s="5">
        <v>45669.434027777781</v>
      </c>
      <c r="C1702" s="3" t="str">
        <f>TEXT(Sales_Data[[#This Row],[OrderDate]],"mmmm")</f>
        <v>January</v>
      </c>
      <c r="D1702" s="3" t="str">
        <f t="shared" si="52"/>
        <v>2025</v>
      </c>
      <c r="E1702" t="s">
        <v>34</v>
      </c>
      <c r="F1702" t="s">
        <v>43</v>
      </c>
      <c r="G1702" t="s">
        <v>15</v>
      </c>
      <c r="H1702" t="s">
        <v>25</v>
      </c>
      <c r="I1702" t="s">
        <v>100</v>
      </c>
      <c r="J1702">
        <v>70</v>
      </c>
      <c r="K1702">
        <v>1800</v>
      </c>
      <c r="L1702" s="7">
        <f>Sales_Data[[#This Row],[OrderQuantity]] *Sales_Data[[#This Row],[UnitPrice]]</f>
        <v>126000</v>
      </c>
      <c r="M1702" s="7">
        <f>Sales_Data[[#This Row],[UnitPrice]]-Sales_Data[[#This Row],[UnitCost]]</f>
        <v>900</v>
      </c>
      <c r="N1702" s="7">
        <f>Sales_Data[[#This Row],[Gross Revenue]]-Sales_Data[[#This Row],[Discount Amount ]]</f>
        <v>125100</v>
      </c>
      <c r="O1702" s="7">
        <f>Sales_Data[[#This Row],[OrderQuantity]] *Sales_Data[[#This Row],[UnitCost]]</f>
        <v>63000</v>
      </c>
      <c r="P1702" s="7">
        <f>Sales_Data[[#This Row],[ItemCost]] +Sales_Data[[#This Row],[ShippingCost]]</f>
        <v>66162.75</v>
      </c>
      <c r="Q1702" s="7">
        <f>Sales_Data[[#This Row],[Gross Revenue]]-Sales_Data[[#This Row],[TotalFinancialCost]]</f>
        <v>59837.25</v>
      </c>
      <c r="R1702" s="7">
        <f>Sales_Data[[#This Row],[Actul Bill Amount]]-Sales_Data[[#This Row],[ShippingCost]]</f>
        <v>121937.25</v>
      </c>
      <c r="S1702">
        <v>756</v>
      </c>
      <c r="T1702">
        <v>3162.75</v>
      </c>
      <c r="U1702" t="s">
        <v>51</v>
      </c>
      <c r="V1702">
        <v>900</v>
      </c>
      <c r="W1702" t="s">
        <v>27</v>
      </c>
      <c r="X1702" t="str">
        <f t="shared" si="53"/>
        <v>Mumbai</v>
      </c>
    </row>
    <row r="1703" spans="1:24" x14ac:dyDescent="0.4">
      <c r="A1703">
        <v>101702</v>
      </c>
      <c r="B1703" s="5">
        <v>45850.797222222223</v>
      </c>
      <c r="C1703" s="3" t="str">
        <f>TEXT(Sales_Data[[#This Row],[OrderDate]],"mmmm")</f>
        <v>July</v>
      </c>
      <c r="D1703" s="3" t="str">
        <f t="shared" si="52"/>
        <v>2025</v>
      </c>
      <c r="E1703" t="s">
        <v>19</v>
      </c>
      <c r="F1703" t="s">
        <v>35</v>
      </c>
      <c r="G1703" t="s">
        <v>31</v>
      </c>
      <c r="H1703" t="s">
        <v>25</v>
      </c>
      <c r="I1703" t="s">
        <v>100</v>
      </c>
      <c r="J1703">
        <v>14</v>
      </c>
      <c r="K1703">
        <v>8500</v>
      </c>
      <c r="L1703" s="7">
        <f>Sales_Data[[#This Row],[OrderQuantity]] *Sales_Data[[#This Row],[UnitPrice]]</f>
        <v>119000</v>
      </c>
      <c r="M1703" s="7">
        <f>Sales_Data[[#This Row],[UnitPrice]]-Sales_Data[[#This Row],[UnitCost]]</f>
        <v>3000</v>
      </c>
      <c r="N1703" s="7">
        <f>Sales_Data[[#This Row],[Gross Revenue]]-Sales_Data[[#This Row],[Discount Amount ]]</f>
        <v>116000</v>
      </c>
      <c r="O1703" s="7">
        <f>Sales_Data[[#This Row],[OrderQuantity]] *Sales_Data[[#This Row],[UnitCost]]</f>
        <v>77000</v>
      </c>
      <c r="P1703" s="7">
        <f>Sales_Data[[#This Row],[ItemCost]] +Sales_Data[[#This Row],[ShippingCost]]</f>
        <v>77844.38</v>
      </c>
      <c r="Q1703" s="7">
        <f>Sales_Data[[#This Row],[Gross Revenue]]-Sales_Data[[#This Row],[TotalFinancialCost]]</f>
        <v>41155.619999999995</v>
      </c>
      <c r="R1703" s="7">
        <f>Sales_Data[[#This Row],[Actul Bill Amount]]-Sales_Data[[#This Row],[ShippingCost]]</f>
        <v>115155.62</v>
      </c>
      <c r="S1703">
        <v>650</v>
      </c>
      <c r="T1703">
        <v>844.38</v>
      </c>
      <c r="U1703" t="s">
        <v>49</v>
      </c>
      <c r="V1703">
        <v>5500</v>
      </c>
      <c r="W1703" t="s">
        <v>27</v>
      </c>
      <c r="X1703" t="str">
        <f t="shared" si="53"/>
        <v>Mumbai</v>
      </c>
    </row>
    <row r="1704" spans="1:24" x14ac:dyDescent="0.4">
      <c r="A1704">
        <v>101703</v>
      </c>
      <c r="B1704" s="5">
        <v>45679.002083333333</v>
      </c>
      <c r="C1704" s="3" t="str">
        <f>TEXT(Sales_Data[[#This Row],[OrderDate]],"mmmm")</f>
        <v>January</v>
      </c>
      <c r="D1704" s="3" t="str">
        <f t="shared" si="52"/>
        <v>2025</v>
      </c>
      <c r="E1704" t="s">
        <v>45</v>
      </c>
      <c r="F1704" t="s">
        <v>46</v>
      </c>
      <c r="G1704" t="s">
        <v>31</v>
      </c>
      <c r="H1704" t="s">
        <v>32</v>
      </c>
      <c r="I1704" t="s">
        <v>100</v>
      </c>
      <c r="J1704">
        <v>69</v>
      </c>
      <c r="K1704">
        <v>15000</v>
      </c>
      <c r="L1704" s="7">
        <f>Sales_Data[[#This Row],[OrderQuantity]] *Sales_Data[[#This Row],[UnitPrice]]</f>
        <v>1035000</v>
      </c>
      <c r="M1704" s="7">
        <f>Sales_Data[[#This Row],[UnitPrice]]-Sales_Data[[#This Row],[UnitCost]]</f>
        <v>5500</v>
      </c>
      <c r="N1704" s="7">
        <f>Sales_Data[[#This Row],[Gross Revenue]]-Sales_Data[[#This Row],[Discount Amount ]]</f>
        <v>1029500</v>
      </c>
      <c r="O1704" s="7">
        <f>Sales_Data[[#This Row],[OrderQuantity]] *Sales_Data[[#This Row],[UnitCost]]</f>
        <v>655500</v>
      </c>
      <c r="P1704" s="7">
        <f>Sales_Data[[#This Row],[ItemCost]] +Sales_Data[[#This Row],[ShippingCost]]</f>
        <v>656376.86</v>
      </c>
      <c r="Q1704" s="7">
        <f>Sales_Data[[#This Row],[Gross Revenue]]-Sales_Data[[#This Row],[TotalFinancialCost]]</f>
        <v>378623.14</v>
      </c>
      <c r="R1704" s="7">
        <f>Sales_Data[[#This Row],[Actul Bill Amount]]-Sales_Data[[#This Row],[ShippingCost]]</f>
        <v>1028623.14</v>
      </c>
      <c r="S1704">
        <v>639</v>
      </c>
      <c r="T1704">
        <v>876.86</v>
      </c>
      <c r="U1704" t="s">
        <v>53</v>
      </c>
      <c r="V1704">
        <v>9500</v>
      </c>
      <c r="W1704" t="s">
        <v>33</v>
      </c>
      <c r="X1704" t="str">
        <f t="shared" si="53"/>
        <v>Delhi</v>
      </c>
    </row>
    <row r="1705" spans="1:24" x14ac:dyDescent="0.4">
      <c r="A1705">
        <v>101704</v>
      </c>
      <c r="B1705" s="5">
        <v>45777.402777777781</v>
      </c>
      <c r="C1705" s="3" t="str">
        <f>TEXT(Sales_Data[[#This Row],[OrderDate]],"mmmm")</f>
        <v>April</v>
      </c>
      <c r="D1705" s="3" t="str">
        <f t="shared" si="52"/>
        <v>2025</v>
      </c>
      <c r="E1705" t="s">
        <v>34</v>
      </c>
      <c r="F1705" t="s">
        <v>14</v>
      </c>
      <c r="G1705" t="s">
        <v>29</v>
      </c>
      <c r="H1705" t="s">
        <v>20</v>
      </c>
      <c r="I1705" t="s">
        <v>100</v>
      </c>
      <c r="J1705">
        <v>31</v>
      </c>
      <c r="K1705">
        <v>6500</v>
      </c>
      <c r="L1705" s="7">
        <f>Sales_Data[[#This Row],[OrderQuantity]] *Sales_Data[[#This Row],[UnitPrice]]</f>
        <v>201500</v>
      </c>
      <c r="M1705" s="7">
        <f>Sales_Data[[#This Row],[UnitPrice]]-Sales_Data[[#This Row],[UnitCost]]</f>
        <v>2300</v>
      </c>
      <c r="N1705" s="7">
        <f>Sales_Data[[#This Row],[Gross Revenue]]-Sales_Data[[#This Row],[Discount Amount ]]</f>
        <v>199200</v>
      </c>
      <c r="O1705" s="7">
        <f>Sales_Data[[#This Row],[OrderQuantity]] *Sales_Data[[#This Row],[UnitCost]]</f>
        <v>130200</v>
      </c>
      <c r="P1705" s="7">
        <f>Sales_Data[[#This Row],[ItemCost]] +Sales_Data[[#This Row],[ShippingCost]]</f>
        <v>131144.85</v>
      </c>
      <c r="Q1705" s="7">
        <f>Sales_Data[[#This Row],[Gross Revenue]]-Sales_Data[[#This Row],[TotalFinancialCost]]</f>
        <v>70355.149999999994</v>
      </c>
      <c r="R1705" s="7">
        <f>Sales_Data[[#This Row],[Actul Bill Amount]]-Sales_Data[[#This Row],[ShippingCost]]</f>
        <v>198255.15</v>
      </c>
      <c r="S1705">
        <v>943</v>
      </c>
      <c r="T1705">
        <v>944.85</v>
      </c>
      <c r="U1705" t="s">
        <v>21</v>
      </c>
      <c r="V1705">
        <v>4200</v>
      </c>
      <c r="W1705" t="s">
        <v>22</v>
      </c>
      <c r="X1705" t="str">
        <f t="shared" si="53"/>
        <v>Nagpur</v>
      </c>
    </row>
    <row r="1706" spans="1:24" x14ac:dyDescent="0.4">
      <c r="A1706">
        <v>101705</v>
      </c>
      <c r="B1706" s="5">
        <v>45867.384722222225</v>
      </c>
      <c r="C1706" s="3" t="str">
        <f>TEXT(Sales_Data[[#This Row],[OrderDate]],"mmmm")</f>
        <v>July</v>
      </c>
      <c r="D1706" s="3" t="str">
        <f t="shared" si="52"/>
        <v>2025</v>
      </c>
      <c r="E1706" t="s">
        <v>23</v>
      </c>
      <c r="F1706" t="s">
        <v>43</v>
      </c>
      <c r="G1706" t="s">
        <v>29</v>
      </c>
      <c r="H1706" t="s">
        <v>16</v>
      </c>
      <c r="I1706" t="s">
        <v>100</v>
      </c>
      <c r="J1706">
        <v>72</v>
      </c>
      <c r="K1706">
        <v>2800</v>
      </c>
      <c r="L1706" s="7">
        <f>Sales_Data[[#This Row],[OrderQuantity]] *Sales_Data[[#This Row],[UnitPrice]]</f>
        <v>201600</v>
      </c>
      <c r="M1706" s="7">
        <f>Sales_Data[[#This Row],[UnitPrice]]-Sales_Data[[#This Row],[UnitCost]]</f>
        <v>1300</v>
      </c>
      <c r="N1706" s="7">
        <f>Sales_Data[[#This Row],[Gross Revenue]]-Sales_Data[[#This Row],[Discount Amount ]]</f>
        <v>200300</v>
      </c>
      <c r="O1706" s="7">
        <f>Sales_Data[[#This Row],[OrderQuantity]] *Sales_Data[[#This Row],[UnitCost]]</f>
        <v>108000</v>
      </c>
      <c r="P1706" s="7">
        <f>Sales_Data[[#This Row],[ItemCost]] +Sales_Data[[#This Row],[ShippingCost]]</f>
        <v>108941.08</v>
      </c>
      <c r="Q1706" s="7">
        <f>Sales_Data[[#This Row],[Gross Revenue]]-Sales_Data[[#This Row],[TotalFinancialCost]]</f>
        <v>92658.92</v>
      </c>
      <c r="R1706" s="7">
        <f>Sales_Data[[#This Row],[Actul Bill Amount]]-Sales_Data[[#This Row],[ShippingCost]]</f>
        <v>199358.92</v>
      </c>
      <c r="S1706">
        <v>1170</v>
      </c>
      <c r="T1706">
        <v>941.08</v>
      </c>
      <c r="U1706" t="s">
        <v>61</v>
      </c>
      <c r="V1706">
        <v>1500</v>
      </c>
      <c r="W1706" t="s">
        <v>18</v>
      </c>
      <c r="X1706" t="str">
        <f t="shared" si="53"/>
        <v>Bengaluru</v>
      </c>
    </row>
    <row r="1707" spans="1:24" x14ac:dyDescent="0.4">
      <c r="A1707">
        <v>101706</v>
      </c>
      <c r="B1707" s="5">
        <v>45963.974305555559</v>
      </c>
      <c r="C1707" s="3" t="str">
        <f>TEXT(Sales_Data[[#This Row],[OrderDate]],"mmmm")</f>
        <v>November</v>
      </c>
      <c r="D1707" s="3" t="str">
        <f t="shared" si="52"/>
        <v>2025</v>
      </c>
      <c r="E1707" t="s">
        <v>19</v>
      </c>
      <c r="F1707" t="s">
        <v>14</v>
      </c>
      <c r="G1707" t="s">
        <v>31</v>
      </c>
      <c r="H1707" t="s">
        <v>32</v>
      </c>
      <c r="I1707" t="s">
        <v>100</v>
      </c>
      <c r="J1707">
        <v>32</v>
      </c>
      <c r="K1707">
        <v>3200</v>
      </c>
      <c r="L1707" s="7">
        <f>Sales_Data[[#This Row],[OrderQuantity]] *Sales_Data[[#This Row],[UnitPrice]]</f>
        <v>102400</v>
      </c>
      <c r="M1707" s="7">
        <f>Sales_Data[[#This Row],[UnitPrice]]-Sales_Data[[#This Row],[UnitCost]]</f>
        <v>1200</v>
      </c>
      <c r="N1707" s="7">
        <f>Sales_Data[[#This Row],[Gross Revenue]]-Sales_Data[[#This Row],[Discount Amount ]]</f>
        <v>101200</v>
      </c>
      <c r="O1707" s="7">
        <f>Sales_Data[[#This Row],[OrderQuantity]] *Sales_Data[[#This Row],[UnitCost]]</f>
        <v>64000</v>
      </c>
      <c r="P1707" s="7">
        <f>Sales_Data[[#This Row],[ItemCost]] +Sales_Data[[#This Row],[ShippingCost]]</f>
        <v>64374.36</v>
      </c>
      <c r="Q1707" s="7">
        <f>Sales_Data[[#This Row],[Gross Revenue]]-Sales_Data[[#This Row],[TotalFinancialCost]]</f>
        <v>38025.64</v>
      </c>
      <c r="R1707" s="7">
        <f>Sales_Data[[#This Row],[Actul Bill Amount]]-Sales_Data[[#This Row],[ShippingCost]]</f>
        <v>100825.64</v>
      </c>
      <c r="S1707">
        <v>430</v>
      </c>
      <c r="T1707">
        <v>374.36</v>
      </c>
      <c r="U1707" t="s">
        <v>17</v>
      </c>
      <c r="V1707">
        <v>2000</v>
      </c>
      <c r="W1707" t="s">
        <v>33</v>
      </c>
      <c r="X1707" t="str">
        <f t="shared" si="53"/>
        <v>Delhi</v>
      </c>
    </row>
    <row r="1708" spans="1:24" x14ac:dyDescent="0.4">
      <c r="A1708">
        <v>101707</v>
      </c>
      <c r="B1708" s="5">
        <v>45927.365972222222</v>
      </c>
      <c r="C1708" s="3" t="str">
        <f>TEXT(Sales_Data[[#This Row],[OrderDate]],"mmmm")</f>
        <v>September</v>
      </c>
      <c r="D1708" s="3" t="str">
        <f t="shared" si="52"/>
        <v>2025</v>
      </c>
      <c r="E1708" t="s">
        <v>39</v>
      </c>
      <c r="F1708" t="s">
        <v>14</v>
      </c>
      <c r="G1708" t="s">
        <v>29</v>
      </c>
      <c r="H1708" t="s">
        <v>25</v>
      </c>
      <c r="I1708" t="s">
        <v>100</v>
      </c>
      <c r="J1708">
        <v>44</v>
      </c>
      <c r="K1708">
        <v>3200</v>
      </c>
      <c r="L1708" s="7">
        <f>Sales_Data[[#This Row],[OrderQuantity]] *Sales_Data[[#This Row],[UnitPrice]]</f>
        <v>140800</v>
      </c>
      <c r="M1708" s="7">
        <f>Sales_Data[[#This Row],[UnitPrice]]-Sales_Data[[#This Row],[UnitCost]]</f>
        <v>1200</v>
      </c>
      <c r="N1708" s="7">
        <f>Sales_Data[[#This Row],[Gross Revenue]]-Sales_Data[[#This Row],[Discount Amount ]]</f>
        <v>139600</v>
      </c>
      <c r="O1708" s="7">
        <f>Sales_Data[[#This Row],[OrderQuantity]] *Sales_Data[[#This Row],[UnitCost]]</f>
        <v>88000</v>
      </c>
      <c r="P1708" s="7">
        <f>Sales_Data[[#This Row],[ItemCost]] +Sales_Data[[#This Row],[ShippingCost]]</f>
        <v>88768.69</v>
      </c>
      <c r="Q1708" s="7">
        <f>Sales_Data[[#This Row],[Gross Revenue]]-Sales_Data[[#This Row],[TotalFinancialCost]]</f>
        <v>52031.31</v>
      </c>
      <c r="R1708" s="7">
        <f>Sales_Data[[#This Row],[Actul Bill Amount]]-Sales_Data[[#This Row],[ShippingCost]]</f>
        <v>138831.31</v>
      </c>
      <c r="S1708">
        <v>319</v>
      </c>
      <c r="T1708">
        <v>768.69</v>
      </c>
      <c r="U1708" t="s">
        <v>17</v>
      </c>
      <c r="V1708">
        <v>2000</v>
      </c>
      <c r="W1708" t="s">
        <v>27</v>
      </c>
      <c r="X1708" t="str">
        <f t="shared" si="53"/>
        <v>Mumbai</v>
      </c>
    </row>
    <row r="1709" spans="1:24" x14ac:dyDescent="0.4">
      <c r="A1709">
        <v>101708</v>
      </c>
      <c r="B1709" s="5">
        <v>45849.00277777778</v>
      </c>
      <c r="C1709" s="3" t="str">
        <f>TEXT(Sales_Data[[#This Row],[OrderDate]],"mmmm")</f>
        <v>July</v>
      </c>
      <c r="D1709" s="3" t="str">
        <f t="shared" si="52"/>
        <v>2025</v>
      </c>
      <c r="E1709" t="s">
        <v>39</v>
      </c>
      <c r="F1709" t="s">
        <v>55</v>
      </c>
      <c r="G1709" t="s">
        <v>15</v>
      </c>
      <c r="H1709" t="s">
        <v>25</v>
      </c>
      <c r="I1709" t="s">
        <v>100</v>
      </c>
      <c r="J1709">
        <v>88</v>
      </c>
      <c r="K1709">
        <v>1200</v>
      </c>
      <c r="L1709" s="7">
        <f>Sales_Data[[#This Row],[OrderQuantity]] *Sales_Data[[#This Row],[UnitPrice]]</f>
        <v>105600</v>
      </c>
      <c r="M1709" s="7">
        <f>Sales_Data[[#This Row],[UnitPrice]]-Sales_Data[[#This Row],[UnitCost]]</f>
        <v>400</v>
      </c>
      <c r="N1709" s="7">
        <f>Sales_Data[[#This Row],[Gross Revenue]]-Sales_Data[[#This Row],[Discount Amount ]]</f>
        <v>105200</v>
      </c>
      <c r="O1709" s="7">
        <f>Sales_Data[[#This Row],[OrderQuantity]] *Sales_Data[[#This Row],[UnitCost]]</f>
        <v>70400</v>
      </c>
      <c r="P1709" s="7">
        <f>Sales_Data[[#This Row],[ItemCost]] +Sales_Data[[#This Row],[ShippingCost]]</f>
        <v>70833.69</v>
      </c>
      <c r="Q1709" s="7">
        <f>Sales_Data[[#This Row],[Gross Revenue]]-Sales_Data[[#This Row],[TotalFinancialCost]]</f>
        <v>34766.31</v>
      </c>
      <c r="R1709" s="7">
        <f>Sales_Data[[#This Row],[Actul Bill Amount]]-Sales_Data[[#This Row],[ShippingCost]]</f>
        <v>104766.31</v>
      </c>
      <c r="S1709">
        <v>1114</v>
      </c>
      <c r="T1709">
        <v>433.69</v>
      </c>
      <c r="U1709" t="s">
        <v>58</v>
      </c>
      <c r="V1709">
        <v>800</v>
      </c>
      <c r="W1709" t="s">
        <v>27</v>
      </c>
      <c r="X1709" t="str">
        <f t="shared" si="53"/>
        <v>Mumbai</v>
      </c>
    </row>
    <row r="1710" spans="1:24" x14ac:dyDescent="0.4">
      <c r="A1710">
        <v>101709</v>
      </c>
      <c r="B1710" s="5">
        <v>45832.05972222222</v>
      </c>
      <c r="C1710" s="3" t="str">
        <f>TEXT(Sales_Data[[#This Row],[OrderDate]],"mmmm")</f>
        <v>June</v>
      </c>
      <c r="D1710" s="3" t="str">
        <f t="shared" si="52"/>
        <v>2025</v>
      </c>
      <c r="E1710" t="s">
        <v>42</v>
      </c>
      <c r="F1710" t="s">
        <v>43</v>
      </c>
      <c r="G1710" t="s">
        <v>15</v>
      </c>
      <c r="H1710" t="s">
        <v>32</v>
      </c>
      <c r="I1710" t="s">
        <v>100</v>
      </c>
      <c r="J1710">
        <v>90</v>
      </c>
      <c r="K1710">
        <v>4500</v>
      </c>
      <c r="L1710" s="7">
        <f>Sales_Data[[#This Row],[OrderQuantity]] *Sales_Data[[#This Row],[UnitPrice]]</f>
        <v>405000</v>
      </c>
      <c r="M1710" s="7">
        <f>Sales_Data[[#This Row],[UnitPrice]]-Sales_Data[[#This Row],[UnitCost]]</f>
        <v>2000</v>
      </c>
      <c r="N1710" s="7">
        <f>Sales_Data[[#This Row],[Gross Revenue]]-Sales_Data[[#This Row],[Discount Amount ]]</f>
        <v>403000</v>
      </c>
      <c r="O1710" s="7">
        <f>Sales_Data[[#This Row],[OrderQuantity]] *Sales_Data[[#This Row],[UnitCost]]</f>
        <v>225000</v>
      </c>
      <c r="P1710" s="7">
        <f>Sales_Data[[#This Row],[ItemCost]] +Sales_Data[[#This Row],[ShippingCost]]</f>
        <v>225326.02</v>
      </c>
      <c r="Q1710" s="7">
        <f>Sales_Data[[#This Row],[Gross Revenue]]-Sales_Data[[#This Row],[TotalFinancialCost]]</f>
        <v>179673.98</v>
      </c>
      <c r="R1710" s="7">
        <f>Sales_Data[[#This Row],[Actul Bill Amount]]-Sales_Data[[#This Row],[ShippingCost]]</f>
        <v>402673.98</v>
      </c>
      <c r="S1710">
        <v>1194</v>
      </c>
      <c r="T1710">
        <v>326.02</v>
      </c>
      <c r="U1710" t="s">
        <v>44</v>
      </c>
      <c r="V1710">
        <v>2500</v>
      </c>
      <c r="W1710" t="s">
        <v>33</v>
      </c>
      <c r="X1710" t="str">
        <f t="shared" si="53"/>
        <v>Delhi</v>
      </c>
    </row>
    <row r="1711" spans="1:24" x14ac:dyDescent="0.4">
      <c r="A1711">
        <v>101710</v>
      </c>
      <c r="B1711" s="5">
        <v>45942.592361111114</v>
      </c>
      <c r="C1711" s="3" t="str">
        <f>TEXT(Sales_Data[[#This Row],[OrderDate]],"mmmm")</f>
        <v>October</v>
      </c>
      <c r="D1711" s="3" t="str">
        <f t="shared" si="52"/>
        <v>2025</v>
      </c>
      <c r="E1711" t="s">
        <v>45</v>
      </c>
      <c r="F1711" t="s">
        <v>24</v>
      </c>
      <c r="G1711" t="s">
        <v>31</v>
      </c>
      <c r="H1711" t="s">
        <v>20</v>
      </c>
      <c r="I1711" t="s">
        <v>100</v>
      </c>
      <c r="J1711">
        <v>82</v>
      </c>
      <c r="K1711">
        <v>3500</v>
      </c>
      <c r="L1711" s="7">
        <f>Sales_Data[[#This Row],[OrderQuantity]] *Sales_Data[[#This Row],[UnitPrice]]</f>
        <v>287000</v>
      </c>
      <c r="M1711" s="7">
        <f>Sales_Data[[#This Row],[UnitPrice]]-Sales_Data[[#This Row],[UnitCost]]</f>
        <v>1300</v>
      </c>
      <c r="N1711" s="7">
        <f>Sales_Data[[#This Row],[Gross Revenue]]-Sales_Data[[#This Row],[Discount Amount ]]</f>
        <v>285700</v>
      </c>
      <c r="O1711" s="7">
        <f>Sales_Data[[#This Row],[OrderQuantity]] *Sales_Data[[#This Row],[UnitCost]]</f>
        <v>180400</v>
      </c>
      <c r="P1711" s="7">
        <f>Sales_Data[[#This Row],[ItemCost]] +Sales_Data[[#This Row],[ShippingCost]]</f>
        <v>181123.12</v>
      </c>
      <c r="Q1711" s="7">
        <f>Sales_Data[[#This Row],[Gross Revenue]]-Sales_Data[[#This Row],[TotalFinancialCost]]</f>
        <v>105876.88</v>
      </c>
      <c r="R1711" s="7">
        <f>Sales_Data[[#This Row],[Actul Bill Amount]]-Sales_Data[[#This Row],[ShippingCost]]</f>
        <v>284976.88</v>
      </c>
      <c r="S1711">
        <v>1138</v>
      </c>
      <c r="T1711">
        <v>723.12</v>
      </c>
      <c r="U1711" t="s">
        <v>59</v>
      </c>
      <c r="V1711">
        <v>2200</v>
      </c>
      <c r="W1711" t="s">
        <v>22</v>
      </c>
      <c r="X1711" t="str">
        <f t="shared" si="53"/>
        <v>Nagpur</v>
      </c>
    </row>
    <row r="1712" spans="1:24" x14ac:dyDescent="0.4">
      <c r="A1712">
        <v>101711</v>
      </c>
      <c r="B1712" s="5">
        <v>45861.311111111114</v>
      </c>
      <c r="C1712" s="3" t="str">
        <f>TEXT(Sales_Data[[#This Row],[OrderDate]],"mmmm")</f>
        <v>July</v>
      </c>
      <c r="D1712" s="3" t="str">
        <f t="shared" si="52"/>
        <v>2025</v>
      </c>
      <c r="E1712" t="s">
        <v>34</v>
      </c>
      <c r="F1712" t="s">
        <v>28</v>
      </c>
      <c r="G1712" t="s">
        <v>29</v>
      </c>
      <c r="H1712" t="s">
        <v>16</v>
      </c>
      <c r="I1712" t="s">
        <v>100</v>
      </c>
      <c r="J1712">
        <v>99</v>
      </c>
      <c r="K1712">
        <v>2500</v>
      </c>
      <c r="L1712" s="7">
        <f>Sales_Data[[#This Row],[OrderQuantity]] *Sales_Data[[#This Row],[UnitPrice]]</f>
        <v>247500</v>
      </c>
      <c r="M1712" s="7">
        <f>Sales_Data[[#This Row],[UnitPrice]]-Sales_Data[[#This Row],[UnitCost]]</f>
        <v>1000</v>
      </c>
      <c r="N1712" s="7">
        <f>Sales_Data[[#This Row],[Gross Revenue]]-Sales_Data[[#This Row],[Discount Amount ]]</f>
        <v>246500</v>
      </c>
      <c r="O1712" s="7">
        <f>Sales_Data[[#This Row],[OrderQuantity]] *Sales_Data[[#This Row],[UnitCost]]</f>
        <v>148500</v>
      </c>
      <c r="P1712" s="7">
        <f>Sales_Data[[#This Row],[ItemCost]] +Sales_Data[[#This Row],[ShippingCost]]</f>
        <v>148767.14000000001</v>
      </c>
      <c r="Q1712" s="7">
        <f>Sales_Data[[#This Row],[Gross Revenue]]-Sales_Data[[#This Row],[TotalFinancialCost]]</f>
        <v>98732.859999999986</v>
      </c>
      <c r="R1712" s="7">
        <f>Sales_Data[[#This Row],[Actul Bill Amount]]-Sales_Data[[#This Row],[ShippingCost]]</f>
        <v>246232.86</v>
      </c>
      <c r="S1712">
        <v>1092</v>
      </c>
      <c r="T1712">
        <v>267.14</v>
      </c>
      <c r="U1712" t="s">
        <v>54</v>
      </c>
      <c r="V1712">
        <v>1500</v>
      </c>
      <c r="W1712" t="s">
        <v>18</v>
      </c>
      <c r="X1712" t="str">
        <f t="shared" si="53"/>
        <v>Bengaluru</v>
      </c>
    </row>
    <row r="1713" spans="1:24" x14ac:dyDescent="0.4">
      <c r="A1713">
        <v>101712</v>
      </c>
      <c r="B1713" s="5">
        <v>45821.965277777781</v>
      </c>
      <c r="C1713" s="3" t="str">
        <f>TEXT(Sales_Data[[#This Row],[OrderDate]],"mmmm")</f>
        <v>June</v>
      </c>
      <c r="D1713" s="3" t="str">
        <f t="shared" si="52"/>
        <v>2025</v>
      </c>
      <c r="E1713" t="s">
        <v>45</v>
      </c>
      <c r="F1713" t="s">
        <v>14</v>
      </c>
      <c r="G1713" t="s">
        <v>15</v>
      </c>
      <c r="H1713" t="s">
        <v>25</v>
      </c>
      <c r="I1713" t="s">
        <v>100</v>
      </c>
      <c r="J1713">
        <v>10</v>
      </c>
      <c r="K1713">
        <v>6500</v>
      </c>
      <c r="L1713" s="7">
        <f>Sales_Data[[#This Row],[OrderQuantity]] *Sales_Data[[#This Row],[UnitPrice]]</f>
        <v>65000</v>
      </c>
      <c r="M1713" s="7">
        <f>Sales_Data[[#This Row],[UnitPrice]]-Sales_Data[[#This Row],[UnitCost]]</f>
        <v>2300</v>
      </c>
      <c r="N1713" s="7">
        <f>Sales_Data[[#This Row],[Gross Revenue]]-Sales_Data[[#This Row],[Discount Amount ]]</f>
        <v>62700</v>
      </c>
      <c r="O1713" s="7">
        <f>Sales_Data[[#This Row],[OrderQuantity]] *Sales_Data[[#This Row],[UnitCost]]</f>
        <v>42000</v>
      </c>
      <c r="P1713" s="7">
        <f>Sales_Data[[#This Row],[ItemCost]] +Sales_Data[[#This Row],[ShippingCost]]</f>
        <v>42653.67</v>
      </c>
      <c r="Q1713" s="7">
        <f>Sales_Data[[#This Row],[Gross Revenue]]-Sales_Data[[#This Row],[TotalFinancialCost]]</f>
        <v>22346.33</v>
      </c>
      <c r="R1713" s="7">
        <f>Sales_Data[[#This Row],[Actul Bill Amount]]-Sales_Data[[#This Row],[ShippingCost]]</f>
        <v>62046.33</v>
      </c>
      <c r="S1713">
        <v>883</v>
      </c>
      <c r="T1713">
        <v>653.66999999999996</v>
      </c>
      <c r="U1713" t="s">
        <v>21</v>
      </c>
      <c r="V1713">
        <v>4200</v>
      </c>
      <c r="W1713" t="s">
        <v>27</v>
      </c>
      <c r="X1713" t="str">
        <f t="shared" si="53"/>
        <v>Mumbai</v>
      </c>
    </row>
    <row r="1714" spans="1:24" x14ac:dyDescent="0.4">
      <c r="A1714">
        <v>101713</v>
      </c>
      <c r="B1714" s="5">
        <v>45908.60833333333</v>
      </c>
      <c r="C1714" s="3" t="str">
        <f>TEXT(Sales_Data[[#This Row],[OrderDate]],"mmmm")</f>
        <v>September</v>
      </c>
      <c r="D1714" s="3" t="str">
        <f t="shared" si="52"/>
        <v>2025</v>
      </c>
      <c r="E1714" t="s">
        <v>13</v>
      </c>
      <c r="F1714" t="s">
        <v>43</v>
      </c>
      <c r="G1714" t="s">
        <v>15</v>
      </c>
      <c r="H1714" t="s">
        <v>25</v>
      </c>
      <c r="I1714" t="s">
        <v>100</v>
      </c>
      <c r="J1714">
        <v>50</v>
      </c>
      <c r="K1714">
        <v>2800</v>
      </c>
      <c r="L1714" s="7">
        <f>Sales_Data[[#This Row],[OrderQuantity]] *Sales_Data[[#This Row],[UnitPrice]]</f>
        <v>140000</v>
      </c>
      <c r="M1714" s="7">
        <f>Sales_Data[[#This Row],[UnitPrice]]-Sales_Data[[#This Row],[UnitCost]]</f>
        <v>1300</v>
      </c>
      <c r="N1714" s="7">
        <f>Sales_Data[[#This Row],[Gross Revenue]]-Sales_Data[[#This Row],[Discount Amount ]]</f>
        <v>138700</v>
      </c>
      <c r="O1714" s="7">
        <f>Sales_Data[[#This Row],[OrderQuantity]] *Sales_Data[[#This Row],[UnitCost]]</f>
        <v>75000</v>
      </c>
      <c r="P1714" s="7">
        <f>Sales_Data[[#This Row],[ItemCost]] +Sales_Data[[#This Row],[ShippingCost]]</f>
        <v>75162.83</v>
      </c>
      <c r="Q1714" s="7">
        <f>Sales_Data[[#This Row],[Gross Revenue]]-Sales_Data[[#This Row],[TotalFinancialCost]]</f>
        <v>64837.17</v>
      </c>
      <c r="R1714" s="7">
        <f>Sales_Data[[#This Row],[Actul Bill Amount]]-Sales_Data[[#This Row],[ShippingCost]]</f>
        <v>138537.17000000001</v>
      </c>
      <c r="S1714">
        <v>672</v>
      </c>
      <c r="T1714">
        <v>162.83000000000001</v>
      </c>
      <c r="U1714" t="s">
        <v>61</v>
      </c>
      <c r="V1714">
        <v>1500</v>
      </c>
      <c r="W1714" t="s">
        <v>27</v>
      </c>
      <c r="X1714" t="str">
        <f t="shared" si="53"/>
        <v>Mumbai</v>
      </c>
    </row>
    <row r="1715" spans="1:24" x14ac:dyDescent="0.4">
      <c r="A1715">
        <v>101714</v>
      </c>
      <c r="B1715" s="5">
        <v>45884.686805555553</v>
      </c>
      <c r="C1715" s="3" t="str">
        <f>TEXT(Sales_Data[[#This Row],[OrderDate]],"mmmm")</f>
        <v>August</v>
      </c>
      <c r="D1715" s="3" t="str">
        <f t="shared" si="52"/>
        <v>2025</v>
      </c>
      <c r="E1715" t="s">
        <v>45</v>
      </c>
      <c r="F1715" t="s">
        <v>46</v>
      </c>
      <c r="G1715" t="s">
        <v>15</v>
      </c>
      <c r="H1715" t="s">
        <v>25</v>
      </c>
      <c r="I1715" t="s">
        <v>100</v>
      </c>
      <c r="J1715">
        <v>49</v>
      </c>
      <c r="K1715">
        <v>4500</v>
      </c>
      <c r="L1715" s="7">
        <f>Sales_Data[[#This Row],[OrderQuantity]] *Sales_Data[[#This Row],[UnitPrice]]</f>
        <v>220500</v>
      </c>
      <c r="M1715" s="7">
        <f>Sales_Data[[#This Row],[UnitPrice]]-Sales_Data[[#This Row],[UnitCost]]</f>
        <v>1700</v>
      </c>
      <c r="N1715" s="7">
        <f>Sales_Data[[#This Row],[Gross Revenue]]-Sales_Data[[#This Row],[Discount Amount ]]</f>
        <v>218800</v>
      </c>
      <c r="O1715" s="7">
        <f>Sales_Data[[#This Row],[OrderQuantity]] *Sales_Data[[#This Row],[UnitCost]]</f>
        <v>137200</v>
      </c>
      <c r="P1715" s="7">
        <f>Sales_Data[[#This Row],[ItemCost]] +Sales_Data[[#This Row],[ShippingCost]]</f>
        <v>137512.09</v>
      </c>
      <c r="Q1715" s="7">
        <f>Sales_Data[[#This Row],[Gross Revenue]]-Sales_Data[[#This Row],[TotalFinancialCost]]</f>
        <v>82987.91</v>
      </c>
      <c r="R1715" s="7">
        <f>Sales_Data[[#This Row],[Actul Bill Amount]]-Sales_Data[[#This Row],[ShippingCost]]</f>
        <v>218487.91</v>
      </c>
      <c r="S1715">
        <v>1119</v>
      </c>
      <c r="T1715">
        <v>312.08999999999997</v>
      </c>
      <c r="U1715" t="s">
        <v>47</v>
      </c>
      <c r="V1715">
        <v>2800</v>
      </c>
      <c r="W1715" t="s">
        <v>27</v>
      </c>
      <c r="X1715" t="str">
        <f t="shared" si="53"/>
        <v>Mumbai</v>
      </c>
    </row>
    <row r="1716" spans="1:24" x14ac:dyDescent="0.4">
      <c r="A1716">
        <v>101715</v>
      </c>
      <c r="B1716" s="5">
        <v>45664.386111111111</v>
      </c>
      <c r="C1716" s="3" t="str">
        <f>TEXT(Sales_Data[[#This Row],[OrderDate]],"mmmm")</f>
        <v>January</v>
      </c>
      <c r="D1716" s="3" t="str">
        <f t="shared" si="52"/>
        <v>2025</v>
      </c>
      <c r="E1716" t="s">
        <v>34</v>
      </c>
      <c r="F1716" t="s">
        <v>46</v>
      </c>
      <c r="G1716" t="s">
        <v>15</v>
      </c>
      <c r="H1716" t="s">
        <v>37</v>
      </c>
      <c r="I1716" t="s">
        <v>100</v>
      </c>
      <c r="J1716">
        <v>66</v>
      </c>
      <c r="K1716">
        <v>4500</v>
      </c>
      <c r="L1716" s="7">
        <f>Sales_Data[[#This Row],[OrderQuantity]] *Sales_Data[[#This Row],[UnitPrice]]</f>
        <v>297000</v>
      </c>
      <c r="M1716" s="7">
        <f>Sales_Data[[#This Row],[UnitPrice]]-Sales_Data[[#This Row],[UnitCost]]</f>
        <v>1700</v>
      </c>
      <c r="N1716" s="7">
        <f>Sales_Data[[#This Row],[Gross Revenue]]-Sales_Data[[#This Row],[Discount Amount ]]</f>
        <v>295300</v>
      </c>
      <c r="O1716" s="7">
        <f>Sales_Data[[#This Row],[OrderQuantity]] *Sales_Data[[#This Row],[UnitCost]]</f>
        <v>184800</v>
      </c>
      <c r="P1716" s="7">
        <f>Sales_Data[[#This Row],[ItemCost]] +Sales_Data[[#This Row],[ShippingCost]]</f>
        <v>185340.63</v>
      </c>
      <c r="Q1716" s="7">
        <f>Sales_Data[[#This Row],[Gross Revenue]]-Sales_Data[[#This Row],[TotalFinancialCost]]</f>
        <v>111659.37</v>
      </c>
      <c r="R1716" s="7">
        <f>Sales_Data[[#This Row],[Actul Bill Amount]]-Sales_Data[[#This Row],[ShippingCost]]</f>
        <v>294759.37</v>
      </c>
      <c r="S1716">
        <v>305</v>
      </c>
      <c r="T1716">
        <v>540.63</v>
      </c>
      <c r="U1716" t="s">
        <v>47</v>
      </c>
      <c r="V1716">
        <v>2800</v>
      </c>
      <c r="W1716" t="s">
        <v>38</v>
      </c>
      <c r="X1716" t="str">
        <f t="shared" si="53"/>
        <v>Kolkata</v>
      </c>
    </row>
    <row r="1717" spans="1:24" x14ac:dyDescent="0.4">
      <c r="A1717">
        <v>101716</v>
      </c>
      <c r="B1717" s="5">
        <v>45686.200694444444</v>
      </c>
      <c r="C1717" s="3" t="str">
        <f>TEXT(Sales_Data[[#This Row],[OrderDate]],"mmmm")</f>
        <v>January</v>
      </c>
      <c r="D1717" s="3" t="str">
        <f t="shared" si="52"/>
        <v>2025</v>
      </c>
      <c r="E1717" t="s">
        <v>45</v>
      </c>
      <c r="F1717" t="s">
        <v>24</v>
      </c>
      <c r="G1717" t="s">
        <v>15</v>
      </c>
      <c r="H1717" t="s">
        <v>25</v>
      </c>
      <c r="I1717" t="s">
        <v>100</v>
      </c>
      <c r="J1717">
        <v>81</v>
      </c>
      <c r="K1717">
        <v>3500</v>
      </c>
      <c r="L1717" s="7">
        <f>Sales_Data[[#This Row],[OrderQuantity]] *Sales_Data[[#This Row],[UnitPrice]]</f>
        <v>283500</v>
      </c>
      <c r="M1717" s="7">
        <f>Sales_Data[[#This Row],[UnitPrice]]-Sales_Data[[#This Row],[UnitCost]]</f>
        <v>1300</v>
      </c>
      <c r="N1717" s="7">
        <f>Sales_Data[[#This Row],[Gross Revenue]]-Sales_Data[[#This Row],[Discount Amount ]]</f>
        <v>282200</v>
      </c>
      <c r="O1717" s="7">
        <f>Sales_Data[[#This Row],[OrderQuantity]] *Sales_Data[[#This Row],[UnitCost]]</f>
        <v>178200</v>
      </c>
      <c r="P1717" s="7">
        <f>Sales_Data[[#This Row],[ItemCost]] +Sales_Data[[#This Row],[ShippingCost]]</f>
        <v>178779.1</v>
      </c>
      <c r="Q1717" s="7">
        <f>Sales_Data[[#This Row],[Gross Revenue]]-Sales_Data[[#This Row],[TotalFinancialCost]]</f>
        <v>104720.9</v>
      </c>
      <c r="R1717" s="7">
        <f>Sales_Data[[#This Row],[Actul Bill Amount]]-Sales_Data[[#This Row],[ShippingCost]]</f>
        <v>281620.90000000002</v>
      </c>
      <c r="S1717">
        <v>923</v>
      </c>
      <c r="T1717">
        <v>579.1</v>
      </c>
      <c r="U1717" t="s">
        <v>59</v>
      </c>
      <c r="V1717">
        <v>2200</v>
      </c>
      <c r="W1717" t="s">
        <v>27</v>
      </c>
      <c r="X1717" t="str">
        <f t="shared" si="53"/>
        <v>Mumbai</v>
      </c>
    </row>
    <row r="1718" spans="1:24" x14ac:dyDescent="0.4">
      <c r="A1718">
        <v>101717</v>
      </c>
      <c r="B1718" s="5">
        <v>45690.904166666667</v>
      </c>
      <c r="C1718" s="3" t="str">
        <f>TEXT(Sales_Data[[#This Row],[OrderDate]],"mmmm")</f>
        <v>February</v>
      </c>
      <c r="D1718" s="3" t="str">
        <f t="shared" si="52"/>
        <v>2025</v>
      </c>
      <c r="E1718" t="s">
        <v>34</v>
      </c>
      <c r="F1718" t="s">
        <v>35</v>
      </c>
      <c r="G1718" t="s">
        <v>15</v>
      </c>
      <c r="H1718" t="s">
        <v>20</v>
      </c>
      <c r="I1718" t="s">
        <v>100</v>
      </c>
      <c r="J1718">
        <v>75</v>
      </c>
      <c r="K1718">
        <v>12000</v>
      </c>
      <c r="L1718" s="7">
        <f>Sales_Data[[#This Row],[OrderQuantity]] *Sales_Data[[#This Row],[UnitPrice]]</f>
        <v>900000</v>
      </c>
      <c r="M1718" s="7">
        <f>Sales_Data[[#This Row],[UnitPrice]]-Sales_Data[[#This Row],[UnitCost]]</f>
        <v>4000</v>
      </c>
      <c r="N1718" s="7">
        <f>Sales_Data[[#This Row],[Gross Revenue]]-Sales_Data[[#This Row],[Discount Amount ]]</f>
        <v>896000</v>
      </c>
      <c r="O1718" s="7">
        <f>Sales_Data[[#This Row],[OrderQuantity]] *Sales_Data[[#This Row],[UnitCost]]</f>
        <v>600000</v>
      </c>
      <c r="P1718" s="7">
        <f>Sales_Data[[#This Row],[ItemCost]] +Sales_Data[[#This Row],[ShippingCost]]</f>
        <v>600200.06000000006</v>
      </c>
      <c r="Q1718" s="7">
        <f>Sales_Data[[#This Row],[Gross Revenue]]-Sales_Data[[#This Row],[TotalFinancialCost]]</f>
        <v>299799.93999999994</v>
      </c>
      <c r="R1718" s="7">
        <f>Sales_Data[[#This Row],[Actul Bill Amount]]-Sales_Data[[#This Row],[ShippingCost]]</f>
        <v>895799.94</v>
      </c>
      <c r="S1718">
        <v>326</v>
      </c>
      <c r="T1718">
        <v>200.06</v>
      </c>
      <c r="U1718" t="s">
        <v>36</v>
      </c>
      <c r="V1718">
        <v>8000</v>
      </c>
      <c r="W1718" t="s">
        <v>22</v>
      </c>
      <c r="X1718" t="str">
        <f t="shared" si="53"/>
        <v>Nagpur</v>
      </c>
    </row>
    <row r="1719" spans="1:24" x14ac:dyDescent="0.4">
      <c r="A1719">
        <v>101718</v>
      </c>
      <c r="B1719" s="5">
        <v>45791.178472222222</v>
      </c>
      <c r="C1719" s="3" t="str">
        <f>TEXT(Sales_Data[[#This Row],[OrderDate]],"mmmm")</f>
        <v>May</v>
      </c>
      <c r="D1719" s="3" t="str">
        <f t="shared" si="52"/>
        <v>2025</v>
      </c>
      <c r="E1719" t="s">
        <v>42</v>
      </c>
      <c r="F1719" t="s">
        <v>40</v>
      </c>
      <c r="G1719" t="s">
        <v>15</v>
      </c>
      <c r="H1719" t="s">
        <v>25</v>
      </c>
      <c r="I1719" t="s">
        <v>100</v>
      </c>
      <c r="J1719">
        <v>77</v>
      </c>
      <c r="K1719">
        <v>5500</v>
      </c>
      <c r="L1719" s="7">
        <f>Sales_Data[[#This Row],[OrderQuantity]] *Sales_Data[[#This Row],[UnitPrice]]</f>
        <v>423500</v>
      </c>
      <c r="M1719" s="7">
        <f>Sales_Data[[#This Row],[UnitPrice]]-Sales_Data[[#This Row],[UnitCost]]</f>
        <v>2000</v>
      </c>
      <c r="N1719" s="7">
        <f>Sales_Data[[#This Row],[Gross Revenue]]-Sales_Data[[#This Row],[Discount Amount ]]</f>
        <v>421500</v>
      </c>
      <c r="O1719" s="7">
        <f>Sales_Data[[#This Row],[OrderQuantity]] *Sales_Data[[#This Row],[UnitCost]]</f>
        <v>269500</v>
      </c>
      <c r="P1719" s="7">
        <f>Sales_Data[[#This Row],[ItemCost]] +Sales_Data[[#This Row],[ShippingCost]]</f>
        <v>270027.25</v>
      </c>
      <c r="Q1719" s="7">
        <f>Sales_Data[[#This Row],[Gross Revenue]]-Sales_Data[[#This Row],[TotalFinancialCost]]</f>
        <v>153472.75</v>
      </c>
      <c r="R1719" s="7">
        <f>Sales_Data[[#This Row],[Actul Bill Amount]]-Sales_Data[[#This Row],[ShippingCost]]</f>
        <v>420972.75</v>
      </c>
      <c r="S1719">
        <v>472</v>
      </c>
      <c r="T1719">
        <v>527.25</v>
      </c>
      <c r="U1719" t="s">
        <v>41</v>
      </c>
      <c r="V1719">
        <v>3500</v>
      </c>
      <c r="W1719" t="s">
        <v>27</v>
      </c>
      <c r="X1719" t="str">
        <f t="shared" si="53"/>
        <v>Mumbai</v>
      </c>
    </row>
    <row r="1720" spans="1:24" x14ac:dyDescent="0.4">
      <c r="A1720">
        <v>101719</v>
      </c>
      <c r="B1720" s="5">
        <v>45736.897222222222</v>
      </c>
      <c r="C1720" s="3" t="str">
        <f>TEXT(Sales_Data[[#This Row],[OrderDate]],"mmmm")</f>
        <v>March</v>
      </c>
      <c r="D1720" s="3" t="str">
        <f t="shared" si="52"/>
        <v>2025</v>
      </c>
      <c r="E1720" t="s">
        <v>13</v>
      </c>
      <c r="F1720" t="s">
        <v>46</v>
      </c>
      <c r="G1720" t="s">
        <v>15</v>
      </c>
      <c r="H1720" t="s">
        <v>20</v>
      </c>
      <c r="I1720" t="s">
        <v>100</v>
      </c>
      <c r="J1720">
        <v>75</v>
      </c>
      <c r="K1720">
        <v>4500</v>
      </c>
      <c r="L1720" s="7">
        <f>Sales_Data[[#This Row],[OrderQuantity]] *Sales_Data[[#This Row],[UnitPrice]]</f>
        <v>337500</v>
      </c>
      <c r="M1720" s="7">
        <f>Sales_Data[[#This Row],[UnitPrice]]-Sales_Data[[#This Row],[UnitCost]]</f>
        <v>1700</v>
      </c>
      <c r="N1720" s="7">
        <f>Sales_Data[[#This Row],[Gross Revenue]]-Sales_Data[[#This Row],[Discount Amount ]]</f>
        <v>335800</v>
      </c>
      <c r="O1720" s="7">
        <f>Sales_Data[[#This Row],[OrderQuantity]] *Sales_Data[[#This Row],[UnitCost]]</f>
        <v>210000</v>
      </c>
      <c r="P1720" s="7">
        <f>Sales_Data[[#This Row],[ItemCost]] +Sales_Data[[#This Row],[ShippingCost]]</f>
        <v>210396.6</v>
      </c>
      <c r="Q1720" s="7">
        <f>Sales_Data[[#This Row],[Gross Revenue]]-Sales_Data[[#This Row],[TotalFinancialCost]]</f>
        <v>127103.4</v>
      </c>
      <c r="R1720" s="7">
        <f>Sales_Data[[#This Row],[Actul Bill Amount]]-Sales_Data[[#This Row],[ShippingCost]]</f>
        <v>335403.40000000002</v>
      </c>
      <c r="S1720">
        <v>962</v>
      </c>
      <c r="T1720">
        <v>396.6</v>
      </c>
      <c r="U1720" t="s">
        <v>47</v>
      </c>
      <c r="V1720">
        <v>2800</v>
      </c>
      <c r="W1720" t="s">
        <v>22</v>
      </c>
      <c r="X1720" t="str">
        <f t="shared" si="53"/>
        <v>Nagpur</v>
      </c>
    </row>
    <row r="1721" spans="1:24" x14ac:dyDescent="0.4">
      <c r="A1721">
        <v>101720</v>
      </c>
      <c r="B1721" s="5">
        <v>45715.939583333333</v>
      </c>
      <c r="C1721" s="3" t="str">
        <f>TEXT(Sales_Data[[#This Row],[OrderDate]],"mmmm")</f>
        <v>February</v>
      </c>
      <c r="D1721" s="3" t="str">
        <f t="shared" si="52"/>
        <v>2025</v>
      </c>
      <c r="E1721" t="s">
        <v>45</v>
      </c>
      <c r="F1721" t="s">
        <v>43</v>
      </c>
      <c r="G1721" t="s">
        <v>29</v>
      </c>
      <c r="H1721" t="s">
        <v>16</v>
      </c>
      <c r="I1721" t="s">
        <v>100</v>
      </c>
      <c r="J1721">
        <v>47</v>
      </c>
      <c r="K1721">
        <v>4500</v>
      </c>
      <c r="L1721" s="7">
        <f>Sales_Data[[#This Row],[OrderQuantity]] *Sales_Data[[#This Row],[UnitPrice]]</f>
        <v>211500</v>
      </c>
      <c r="M1721" s="7">
        <f>Sales_Data[[#This Row],[UnitPrice]]-Sales_Data[[#This Row],[UnitCost]]</f>
        <v>2000</v>
      </c>
      <c r="N1721" s="7">
        <f>Sales_Data[[#This Row],[Gross Revenue]]-Sales_Data[[#This Row],[Discount Amount ]]</f>
        <v>209500</v>
      </c>
      <c r="O1721" s="7">
        <f>Sales_Data[[#This Row],[OrderQuantity]] *Sales_Data[[#This Row],[UnitCost]]</f>
        <v>117500</v>
      </c>
      <c r="P1721" s="7">
        <f>Sales_Data[[#This Row],[ItemCost]] +Sales_Data[[#This Row],[ShippingCost]]</f>
        <v>118456.32000000001</v>
      </c>
      <c r="Q1721" s="7">
        <f>Sales_Data[[#This Row],[Gross Revenue]]-Sales_Data[[#This Row],[TotalFinancialCost]]</f>
        <v>93043.68</v>
      </c>
      <c r="R1721" s="7">
        <f>Sales_Data[[#This Row],[Actul Bill Amount]]-Sales_Data[[#This Row],[ShippingCost]]</f>
        <v>208543.68</v>
      </c>
      <c r="S1721">
        <v>1125</v>
      </c>
      <c r="T1721">
        <v>956.32</v>
      </c>
      <c r="U1721" t="s">
        <v>44</v>
      </c>
      <c r="V1721">
        <v>2500</v>
      </c>
      <c r="W1721" t="s">
        <v>18</v>
      </c>
      <c r="X1721" t="str">
        <f t="shared" si="53"/>
        <v>Bengaluru</v>
      </c>
    </row>
    <row r="1722" spans="1:24" x14ac:dyDescent="0.4">
      <c r="A1722">
        <v>101721</v>
      </c>
      <c r="B1722" s="5">
        <v>45683.433333333334</v>
      </c>
      <c r="C1722" s="3" t="str">
        <f>TEXT(Sales_Data[[#This Row],[OrderDate]],"mmmm")</f>
        <v>January</v>
      </c>
      <c r="D1722" s="3" t="str">
        <f t="shared" si="52"/>
        <v>2025</v>
      </c>
      <c r="E1722" t="s">
        <v>39</v>
      </c>
      <c r="F1722" t="s">
        <v>28</v>
      </c>
      <c r="G1722" t="s">
        <v>31</v>
      </c>
      <c r="H1722" t="s">
        <v>16</v>
      </c>
      <c r="I1722" t="s">
        <v>100</v>
      </c>
      <c r="J1722">
        <v>54</v>
      </c>
      <c r="K1722">
        <v>450</v>
      </c>
      <c r="L1722" s="7">
        <f>Sales_Data[[#This Row],[OrderQuantity]] *Sales_Data[[#This Row],[UnitPrice]]</f>
        <v>24300</v>
      </c>
      <c r="M1722" s="7">
        <f>Sales_Data[[#This Row],[UnitPrice]]-Sales_Data[[#This Row],[UnitCost]]</f>
        <v>250</v>
      </c>
      <c r="N1722" s="7">
        <f>Sales_Data[[#This Row],[Gross Revenue]]-Sales_Data[[#This Row],[Discount Amount ]]</f>
        <v>24050</v>
      </c>
      <c r="O1722" s="7">
        <f>Sales_Data[[#This Row],[OrderQuantity]] *Sales_Data[[#This Row],[UnitCost]]</f>
        <v>10800</v>
      </c>
      <c r="P1722" s="7">
        <f>Sales_Data[[#This Row],[ItemCost]] +Sales_Data[[#This Row],[ShippingCost]]</f>
        <v>11429.16</v>
      </c>
      <c r="Q1722" s="7">
        <f>Sales_Data[[#This Row],[Gross Revenue]]-Sales_Data[[#This Row],[TotalFinancialCost]]</f>
        <v>12870.84</v>
      </c>
      <c r="R1722" s="7">
        <f>Sales_Data[[#This Row],[Actul Bill Amount]]-Sales_Data[[#This Row],[ShippingCost]]</f>
        <v>23420.84</v>
      </c>
      <c r="S1722">
        <v>691</v>
      </c>
      <c r="T1722">
        <v>629.16</v>
      </c>
      <c r="U1722" t="s">
        <v>30</v>
      </c>
      <c r="V1722">
        <v>200</v>
      </c>
      <c r="W1722" t="s">
        <v>18</v>
      </c>
      <c r="X1722" t="str">
        <f t="shared" si="53"/>
        <v>Bengaluru</v>
      </c>
    </row>
    <row r="1723" spans="1:24" x14ac:dyDescent="0.4">
      <c r="A1723">
        <v>101722</v>
      </c>
      <c r="B1723" s="5">
        <v>45883.404166666667</v>
      </c>
      <c r="C1723" s="3" t="str">
        <f>TEXT(Sales_Data[[#This Row],[OrderDate]],"mmmm")</f>
        <v>August</v>
      </c>
      <c r="D1723" s="3" t="str">
        <f t="shared" si="52"/>
        <v>2025</v>
      </c>
      <c r="E1723" t="s">
        <v>23</v>
      </c>
      <c r="F1723" t="s">
        <v>46</v>
      </c>
      <c r="G1723" t="s">
        <v>15</v>
      </c>
      <c r="H1723" t="s">
        <v>32</v>
      </c>
      <c r="I1723" t="s">
        <v>100</v>
      </c>
      <c r="J1723">
        <v>11</v>
      </c>
      <c r="K1723">
        <v>15000</v>
      </c>
      <c r="L1723" s="7">
        <f>Sales_Data[[#This Row],[OrderQuantity]] *Sales_Data[[#This Row],[UnitPrice]]</f>
        <v>165000</v>
      </c>
      <c r="M1723" s="7">
        <f>Sales_Data[[#This Row],[UnitPrice]]-Sales_Data[[#This Row],[UnitCost]]</f>
        <v>5500</v>
      </c>
      <c r="N1723" s="7">
        <f>Sales_Data[[#This Row],[Gross Revenue]]-Sales_Data[[#This Row],[Discount Amount ]]</f>
        <v>159500</v>
      </c>
      <c r="O1723" s="7">
        <f>Sales_Data[[#This Row],[OrderQuantity]] *Sales_Data[[#This Row],[UnitCost]]</f>
        <v>104500</v>
      </c>
      <c r="P1723" s="7">
        <f>Sales_Data[[#This Row],[ItemCost]] +Sales_Data[[#This Row],[ShippingCost]]</f>
        <v>105386.84</v>
      </c>
      <c r="Q1723" s="7">
        <f>Sales_Data[[#This Row],[Gross Revenue]]-Sales_Data[[#This Row],[TotalFinancialCost]]</f>
        <v>59613.16</v>
      </c>
      <c r="R1723" s="7">
        <f>Sales_Data[[#This Row],[Actul Bill Amount]]-Sales_Data[[#This Row],[ShippingCost]]</f>
        <v>158613.16</v>
      </c>
      <c r="S1723">
        <v>651</v>
      </c>
      <c r="T1723">
        <v>886.84</v>
      </c>
      <c r="U1723" t="s">
        <v>53</v>
      </c>
      <c r="V1723">
        <v>9500</v>
      </c>
      <c r="W1723" t="s">
        <v>33</v>
      </c>
      <c r="X1723" t="str">
        <f t="shared" si="53"/>
        <v>Delhi</v>
      </c>
    </row>
    <row r="1724" spans="1:24" x14ac:dyDescent="0.4">
      <c r="A1724">
        <v>101723</v>
      </c>
      <c r="B1724" s="5">
        <v>45942.875694444447</v>
      </c>
      <c r="C1724" s="3" t="str">
        <f>TEXT(Sales_Data[[#This Row],[OrderDate]],"mmmm")</f>
        <v>October</v>
      </c>
      <c r="D1724" s="3" t="str">
        <f t="shared" si="52"/>
        <v>2025</v>
      </c>
      <c r="E1724" t="s">
        <v>39</v>
      </c>
      <c r="F1724" t="s">
        <v>40</v>
      </c>
      <c r="G1724" t="s">
        <v>15</v>
      </c>
      <c r="H1724" t="s">
        <v>32</v>
      </c>
      <c r="I1724" t="s">
        <v>100</v>
      </c>
      <c r="J1724">
        <v>6</v>
      </c>
      <c r="K1724">
        <v>1500</v>
      </c>
      <c r="L1724" s="7">
        <f>Sales_Data[[#This Row],[OrderQuantity]] *Sales_Data[[#This Row],[UnitPrice]]</f>
        <v>9000</v>
      </c>
      <c r="M1724" s="7">
        <f>Sales_Data[[#This Row],[UnitPrice]]-Sales_Data[[#This Row],[UnitCost]]</f>
        <v>700</v>
      </c>
      <c r="N1724" s="7">
        <f>Sales_Data[[#This Row],[Gross Revenue]]-Sales_Data[[#This Row],[Discount Amount ]]</f>
        <v>8300</v>
      </c>
      <c r="O1724" s="7">
        <f>Sales_Data[[#This Row],[OrderQuantity]] *Sales_Data[[#This Row],[UnitCost]]</f>
        <v>4800</v>
      </c>
      <c r="P1724" s="7">
        <f>Sales_Data[[#This Row],[ItemCost]] +Sales_Data[[#This Row],[ShippingCost]]</f>
        <v>5381.4</v>
      </c>
      <c r="Q1724" s="7">
        <f>Sales_Data[[#This Row],[Gross Revenue]]-Sales_Data[[#This Row],[TotalFinancialCost]]</f>
        <v>3618.6000000000004</v>
      </c>
      <c r="R1724" s="7">
        <f>Sales_Data[[#This Row],[Actul Bill Amount]]-Sales_Data[[#This Row],[ShippingCost]]</f>
        <v>7718.6</v>
      </c>
      <c r="S1724">
        <v>491</v>
      </c>
      <c r="T1724">
        <v>581.4</v>
      </c>
      <c r="U1724" t="s">
        <v>52</v>
      </c>
      <c r="V1724">
        <v>800</v>
      </c>
      <c r="W1724" t="s">
        <v>33</v>
      </c>
      <c r="X1724" t="str">
        <f t="shared" si="53"/>
        <v>Delhi</v>
      </c>
    </row>
    <row r="1725" spans="1:24" x14ac:dyDescent="0.4">
      <c r="A1725">
        <v>101724</v>
      </c>
      <c r="B1725" s="5">
        <v>45661.099305555559</v>
      </c>
      <c r="C1725" s="3" t="str">
        <f>TEXT(Sales_Data[[#This Row],[OrderDate]],"mmmm")</f>
        <v>January</v>
      </c>
      <c r="D1725" s="3" t="str">
        <f t="shared" si="52"/>
        <v>2025</v>
      </c>
      <c r="E1725" t="s">
        <v>45</v>
      </c>
      <c r="F1725" t="s">
        <v>28</v>
      </c>
      <c r="G1725" t="s">
        <v>15</v>
      </c>
      <c r="H1725" t="s">
        <v>20</v>
      </c>
      <c r="I1725" t="s">
        <v>100</v>
      </c>
      <c r="J1725">
        <v>80</v>
      </c>
      <c r="K1725">
        <v>2500</v>
      </c>
      <c r="L1725" s="7">
        <f>Sales_Data[[#This Row],[OrderQuantity]] *Sales_Data[[#This Row],[UnitPrice]]</f>
        <v>200000</v>
      </c>
      <c r="M1725" s="7">
        <f>Sales_Data[[#This Row],[UnitPrice]]-Sales_Data[[#This Row],[UnitCost]]</f>
        <v>1000</v>
      </c>
      <c r="N1725" s="7">
        <f>Sales_Data[[#This Row],[Gross Revenue]]-Sales_Data[[#This Row],[Discount Amount ]]</f>
        <v>199000</v>
      </c>
      <c r="O1725" s="7">
        <f>Sales_Data[[#This Row],[OrderQuantity]] *Sales_Data[[#This Row],[UnitCost]]</f>
        <v>120000</v>
      </c>
      <c r="P1725" s="7">
        <f>Sales_Data[[#This Row],[ItemCost]] +Sales_Data[[#This Row],[ShippingCost]]</f>
        <v>120492.21</v>
      </c>
      <c r="Q1725" s="7">
        <f>Sales_Data[[#This Row],[Gross Revenue]]-Sales_Data[[#This Row],[TotalFinancialCost]]</f>
        <v>79507.789999999994</v>
      </c>
      <c r="R1725" s="7">
        <f>Sales_Data[[#This Row],[Actul Bill Amount]]-Sales_Data[[#This Row],[ShippingCost]]</f>
        <v>198507.79</v>
      </c>
      <c r="S1725">
        <v>1008</v>
      </c>
      <c r="T1725">
        <v>492.21</v>
      </c>
      <c r="U1725" t="s">
        <v>54</v>
      </c>
      <c r="V1725">
        <v>1500</v>
      </c>
      <c r="W1725" t="s">
        <v>22</v>
      </c>
      <c r="X1725" t="str">
        <f t="shared" si="53"/>
        <v>Nagpur</v>
      </c>
    </row>
    <row r="1726" spans="1:24" x14ac:dyDescent="0.4">
      <c r="A1726">
        <v>101725</v>
      </c>
      <c r="B1726" s="5">
        <v>45756.905555555553</v>
      </c>
      <c r="C1726" s="3" t="str">
        <f>TEXT(Sales_Data[[#This Row],[OrderDate]],"mmmm")</f>
        <v>April</v>
      </c>
      <c r="D1726" s="3" t="str">
        <f t="shared" si="52"/>
        <v>2025</v>
      </c>
      <c r="E1726" t="s">
        <v>19</v>
      </c>
      <c r="F1726" t="s">
        <v>24</v>
      </c>
      <c r="G1726" t="s">
        <v>15</v>
      </c>
      <c r="H1726" t="s">
        <v>25</v>
      </c>
      <c r="I1726" t="s">
        <v>100</v>
      </c>
      <c r="J1726">
        <v>61</v>
      </c>
      <c r="K1726">
        <v>25000</v>
      </c>
      <c r="L1726" s="7">
        <f>Sales_Data[[#This Row],[OrderQuantity]] *Sales_Data[[#This Row],[UnitPrice]]</f>
        <v>1525000</v>
      </c>
      <c r="M1726" s="7">
        <f>Sales_Data[[#This Row],[UnitPrice]]-Sales_Data[[#This Row],[UnitCost]]</f>
        <v>7000</v>
      </c>
      <c r="N1726" s="7">
        <f>Sales_Data[[#This Row],[Gross Revenue]]-Sales_Data[[#This Row],[Discount Amount ]]</f>
        <v>1518000</v>
      </c>
      <c r="O1726" s="7">
        <f>Sales_Data[[#This Row],[OrderQuantity]] *Sales_Data[[#This Row],[UnitCost]]</f>
        <v>1098000</v>
      </c>
      <c r="P1726" s="7">
        <f>Sales_Data[[#This Row],[ItemCost]] +Sales_Data[[#This Row],[ShippingCost]]</f>
        <v>1098633.74</v>
      </c>
      <c r="Q1726" s="7">
        <f>Sales_Data[[#This Row],[Gross Revenue]]-Sales_Data[[#This Row],[TotalFinancialCost]]</f>
        <v>426366.26</v>
      </c>
      <c r="R1726" s="7">
        <f>Sales_Data[[#This Row],[Actul Bill Amount]]-Sales_Data[[#This Row],[ShippingCost]]</f>
        <v>1517366.26</v>
      </c>
      <c r="S1726">
        <v>1041</v>
      </c>
      <c r="T1726">
        <v>633.74</v>
      </c>
      <c r="U1726" t="s">
        <v>60</v>
      </c>
      <c r="V1726">
        <v>18000</v>
      </c>
      <c r="W1726" t="s">
        <v>27</v>
      </c>
      <c r="X1726" t="str">
        <f t="shared" si="53"/>
        <v>Mumbai</v>
      </c>
    </row>
    <row r="1727" spans="1:24" x14ac:dyDescent="0.4">
      <c r="A1727">
        <v>101726</v>
      </c>
      <c r="B1727" s="5">
        <v>45696.336805555555</v>
      </c>
      <c r="C1727" s="3" t="str">
        <f>TEXT(Sales_Data[[#This Row],[OrderDate]],"mmmm")</f>
        <v>February</v>
      </c>
      <c r="D1727" s="3" t="str">
        <f t="shared" si="52"/>
        <v>2025</v>
      </c>
      <c r="E1727" t="s">
        <v>19</v>
      </c>
      <c r="F1727" t="s">
        <v>14</v>
      </c>
      <c r="G1727" t="s">
        <v>15</v>
      </c>
      <c r="H1727" t="s">
        <v>37</v>
      </c>
      <c r="I1727" t="s">
        <v>100</v>
      </c>
      <c r="J1727">
        <v>97</v>
      </c>
      <c r="K1727">
        <v>6500</v>
      </c>
      <c r="L1727" s="7">
        <f>Sales_Data[[#This Row],[OrderQuantity]] *Sales_Data[[#This Row],[UnitPrice]]</f>
        <v>630500</v>
      </c>
      <c r="M1727" s="7">
        <f>Sales_Data[[#This Row],[UnitPrice]]-Sales_Data[[#This Row],[UnitCost]]</f>
        <v>2300</v>
      </c>
      <c r="N1727" s="7">
        <f>Sales_Data[[#This Row],[Gross Revenue]]-Sales_Data[[#This Row],[Discount Amount ]]</f>
        <v>628200</v>
      </c>
      <c r="O1727" s="7">
        <f>Sales_Data[[#This Row],[OrderQuantity]] *Sales_Data[[#This Row],[UnitCost]]</f>
        <v>407400</v>
      </c>
      <c r="P1727" s="7">
        <f>Sales_Data[[#This Row],[ItemCost]] +Sales_Data[[#This Row],[ShippingCost]]</f>
        <v>407953.18</v>
      </c>
      <c r="Q1727" s="7">
        <f>Sales_Data[[#This Row],[Gross Revenue]]-Sales_Data[[#This Row],[TotalFinancialCost]]</f>
        <v>222546.82</v>
      </c>
      <c r="R1727" s="7">
        <f>Sales_Data[[#This Row],[Actul Bill Amount]]-Sales_Data[[#This Row],[ShippingCost]]</f>
        <v>627646.81999999995</v>
      </c>
      <c r="S1727">
        <v>1137</v>
      </c>
      <c r="T1727">
        <v>553.17999999999995</v>
      </c>
      <c r="U1727" t="s">
        <v>21</v>
      </c>
      <c r="V1727">
        <v>4200</v>
      </c>
      <c r="W1727" t="s">
        <v>38</v>
      </c>
      <c r="X1727" t="str">
        <f t="shared" si="53"/>
        <v>Kolkata</v>
      </c>
    </row>
    <row r="1728" spans="1:24" x14ac:dyDescent="0.4">
      <c r="A1728">
        <v>101727</v>
      </c>
      <c r="B1728" s="5">
        <v>45928.901388888888</v>
      </c>
      <c r="C1728" s="3" t="str">
        <f>TEXT(Sales_Data[[#This Row],[OrderDate]],"mmmm")</f>
        <v>September</v>
      </c>
      <c r="D1728" s="3" t="str">
        <f t="shared" si="52"/>
        <v>2025</v>
      </c>
      <c r="E1728" t="s">
        <v>45</v>
      </c>
      <c r="F1728" t="s">
        <v>43</v>
      </c>
      <c r="G1728" t="s">
        <v>15</v>
      </c>
      <c r="H1728" t="s">
        <v>25</v>
      </c>
      <c r="I1728" t="s">
        <v>100</v>
      </c>
      <c r="J1728">
        <v>29</v>
      </c>
      <c r="K1728">
        <v>4500</v>
      </c>
      <c r="L1728" s="7">
        <f>Sales_Data[[#This Row],[OrderQuantity]] *Sales_Data[[#This Row],[UnitPrice]]</f>
        <v>130500</v>
      </c>
      <c r="M1728" s="7">
        <f>Sales_Data[[#This Row],[UnitPrice]]-Sales_Data[[#This Row],[UnitCost]]</f>
        <v>2000</v>
      </c>
      <c r="N1728" s="7">
        <f>Sales_Data[[#This Row],[Gross Revenue]]-Sales_Data[[#This Row],[Discount Amount ]]</f>
        <v>128500</v>
      </c>
      <c r="O1728" s="7">
        <f>Sales_Data[[#This Row],[OrderQuantity]] *Sales_Data[[#This Row],[UnitCost]]</f>
        <v>72500</v>
      </c>
      <c r="P1728" s="7">
        <f>Sales_Data[[#This Row],[ItemCost]] +Sales_Data[[#This Row],[ShippingCost]]</f>
        <v>73384.81</v>
      </c>
      <c r="Q1728" s="7">
        <f>Sales_Data[[#This Row],[Gross Revenue]]-Sales_Data[[#This Row],[TotalFinancialCost]]</f>
        <v>57115.19</v>
      </c>
      <c r="R1728" s="7">
        <f>Sales_Data[[#This Row],[Actul Bill Amount]]-Sales_Data[[#This Row],[ShippingCost]]</f>
        <v>127615.19</v>
      </c>
      <c r="S1728">
        <v>1117</v>
      </c>
      <c r="T1728">
        <v>884.81</v>
      </c>
      <c r="U1728" t="s">
        <v>44</v>
      </c>
      <c r="V1728">
        <v>2500</v>
      </c>
      <c r="W1728" t="s">
        <v>27</v>
      </c>
      <c r="X1728" t="str">
        <f t="shared" si="53"/>
        <v>Mumbai</v>
      </c>
    </row>
    <row r="1729" spans="1:24" x14ac:dyDescent="0.4">
      <c r="A1729">
        <v>101728</v>
      </c>
      <c r="B1729" s="5">
        <v>45942.899305555555</v>
      </c>
      <c r="C1729" s="3" t="str">
        <f>TEXT(Sales_Data[[#This Row],[OrderDate]],"mmmm")</f>
        <v>October</v>
      </c>
      <c r="D1729" s="3" t="str">
        <f t="shared" si="52"/>
        <v>2025</v>
      </c>
      <c r="E1729" t="s">
        <v>34</v>
      </c>
      <c r="F1729" t="s">
        <v>28</v>
      </c>
      <c r="G1729" t="s">
        <v>15</v>
      </c>
      <c r="H1729" t="s">
        <v>37</v>
      </c>
      <c r="I1729" t="s">
        <v>100</v>
      </c>
      <c r="J1729">
        <v>98</v>
      </c>
      <c r="K1729">
        <v>2500</v>
      </c>
      <c r="L1729" s="7">
        <f>Sales_Data[[#This Row],[OrderQuantity]] *Sales_Data[[#This Row],[UnitPrice]]</f>
        <v>245000</v>
      </c>
      <c r="M1729" s="7">
        <f>Sales_Data[[#This Row],[UnitPrice]]-Sales_Data[[#This Row],[UnitCost]]</f>
        <v>1000</v>
      </c>
      <c r="N1729" s="7">
        <f>Sales_Data[[#This Row],[Gross Revenue]]-Sales_Data[[#This Row],[Discount Amount ]]</f>
        <v>244000</v>
      </c>
      <c r="O1729" s="7">
        <f>Sales_Data[[#This Row],[OrderQuantity]] *Sales_Data[[#This Row],[UnitCost]]</f>
        <v>147000</v>
      </c>
      <c r="P1729" s="7">
        <f>Sales_Data[[#This Row],[ItemCost]] +Sales_Data[[#This Row],[ShippingCost]]</f>
        <v>150021.38</v>
      </c>
      <c r="Q1729" s="7">
        <f>Sales_Data[[#This Row],[Gross Revenue]]-Sales_Data[[#This Row],[TotalFinancialCost]]</f>
        <v>94978.62</v>
      </c>
      <c r="R1729" s="7">
        <f>Sales_Data[[#This Row],[Actul Bill Amount]]-Sales_Data[[#This Row],[ShippingCost]]</f>
        <v>240978.62</v>
      </c>
      <c r="S1729">
        <v>516</v>
      </c>
      <c r="T1729">
        <v>3021.38</v>
      </c>
      <c r="U1729" t="s">
        <v>54</v>
      </c>
      <c r="V1729">
        <v>1500</v>
      </c>
      <c r="W1729" t="s">
        <v>38</v>
      </c>
      <c r="X1729" t="str">
        <f t="shared" si="53"/>
        <v>Kolkata</v>
      </c>
    </row>
    <row r="1730" spans="1:24" x14ac:dyDescent="0.4">
      <c r="A1730">
        <v>101729</v>
      </c>
      <c r="B1730" s="5">
        <v>45814.168055555558</v>
      </c>
      <c r="C1730" s="3" t="str">
        <f>TEXT(Sales_Data[[#This Row],[OrderDate]],"mmmm")</f>
        <v>June</v>
      </c>
      <c r="D1730" s="3" t="str">
        <f t="shared" ref="D1730:D1793" si="54">TEXT(B1730, "yyyy")</f>
        <v>2025</v>
      </c>
      <c r="E1730" t="s">
        <v>45</v>
      </c>
      <c r="F1730" t="s">
        <v>40</v>
      </c>
      <c r="G1730" t="s">
        <v>15</v>
      </c>
      <c r="H1730" t="s">
        <v>20</v>
      </c>
      <c r="I1730" t="s">
        <v>100</v>
      </c>
      <c r="J1730">
        <v>97</v>
      </c>
      <c r="K1730">
        <v>1500</v>
      </c>
      <c r="L1730" s="7">
        <f>Sales_Data[[#This Row],[OrderQuantity]] *Sales_Data[[#This Row],[UnitPrice]]</f>
        <v>145500</v>
      </c>
      <c r="M1730" s="7">
        <f>Sales_Data[[#This Row],[UnitPrice]]-Sales_Data[[#This Row],[UnitCost]]</f>
        <v>700</v>
      </c>
      <c r="N1730" s="7">
        <f>Sales_Data[[#This Row],[Gross Revenue]]-Sales_Data[[#This Row],[Discount Amount ]]</f>
        <v>144800</v>
      </c>
      <c r="O1730" s="7">
        <f>Sales_Data[[#This Row],[OrderQuantity]] *Sales_Data[[#This Row],[UnitCost]]</f>
        <v>77600</v>
      </c>
      <c r="P1730" s="7">
        <f>Sales_Data[[#This Row],[ItemCost]] +Sales_Data[[#This Row],[ShippingCost]]</f>
        <v>77954.73</v>
      </c>
      <c r="Q1730" s="7">
        <f>Sales_Data[[#This Row],[Gross Revenue]]-Sales_Data[[#This Row],[TotalFinancialCost]]</f>
        <v>67545.27</v>
      </c>
      <c r="R1730" s="7">
        <f>Sales_Data[[#This Row],[Actul Bill Amount]]-Sales_Data[[#This Row],[ShippingCost]]</f>
        <v>144445.26999999999</v>
      </c>
      <c r="S1730">
        <v>828</v>
      </c>
      <c r="T1730">
        <v>354.73</v>
      </c>
      <c r="U1730" t="s">
        <v>52</v>
      </c>
      <c r="V1730">
        <v>800</v>
      </c>
      <c r="W1730" t="s">
        <v>22</v>
      </c>
      <c r="X1730" t="str">
        <f t="shared" ref="X1730:X1793" si="55">_xlfn.TEXTBEFORE(W1730, " ")</f>
        <v>Nagpur</v>
      </c>
    </row>
    <row r="1731" spans="1:24" x14ac:dyDescent="0.4">
      <c r="A1731">
        <v>101730</v>
      </c>
      <c r="B1731" s="5">
        <v>45732.004166666666</v>
      </c>
      <c r="C1731" s="3" t="str">
        <f>TEXT(Sales_Data[[#This Row],[OrderDate]],"mmmm")</f>
        <v>March</v>
      </c>
      <c r="D1731" s="3" t="str">
        <f t="shared" si="54"/>
        <v>2025</v>
      </c>
      <c r="E1731" t="s">
        <v>23</v>
      </c>
      <c r="F1731" t="s">
        <v>24</v>
      </c>
      <c r="G1731" t="s">
        <v>31</v>
      </c>
      <c r="H1731" t="s">
        <v>16</v>
      </c>
      <c r="I1731" t="s">
        <v>100</v>
      </c>
      <c r="J1731">
        <v>12</v>
      </c>
      <c r="K1731">
        <v>3500</v>
      </c>
      <c r="L1731" s="7">
        <f>Sales_Data[[#This Row],[OrderQuantity]] *Sales_Data[[#This Row],[UnitPrice]]</f>
        <v>42000</v>
      </c>
      <c r="M1731" s="7">
        <f>Sales_Data[[#This Row],[UnitPrice]]-Sales_Data[[#This Row],[UnitCost]]</f>
        <v>1300</v>
      </c>
      <c r="N1731" s="7">
        <f>Sales_Data[[#This Row],[Gross Revenue]]-Sales_Data[[#This Row],[Discount Amount ]]</f>
        <v>40700</v>
      </c>
      <c r="O1731" s="7">
        <f>Sales_Data[[#This Row],[OrderQuantity]] *Sales_Data[[#This Row],[UnitCost]]</f>
        <v>26400</v>
      </c>
      <c r="P1731" s="7">
        <f>Sales_Data[[#This Row],[ItemCost]] +Sales_Data[[#This Row],[ShippingCost]]</f>
        <v>27335.61</v>
      </c>
      <c r="Q1731" s="7">
        <f>Sales_Data[[#This Row],[Gross Revenue]]-Sales_Data[[#This Row],[TotalFinancialCost]]</f>
        <v>14664.39</v>
      </c>
      <c r="R1731" s="7">
        <f>Sales_Data[[#This Row],[Actul Bill Amount]]-Sales_Data[[#This Row],[ShippingCost]]</f>
        <v>39764.39</v>
      </c>
      <c r="S1731">
        <v>1078</v>
      </c>
      <c r="T1731">
        <v>935.61</v>
      </c>
      <c r="U1731" t="s">
        <v>59</v>
      </c>
      <c r="V1731">
        <v>2200</v>
      </c>
      <c r="W1731" t="s">
        <v>18</v>
      </c>
      <c r="X1731" t="str">
        <f t="shared" si="55"/>
        <v>Bengaluru</v>
      </c>
    </row>
    <row r="1732" spans="1:24" x14ac:dyDescent="0.4">
      <c r="A1732">
        <v>101731</v>
      </c>
      <c r="B1732" s="5">
        <v>45945.204861111109</v>
      </c>
      <c r="C1732" s="3" t="str">
        <f>TEXT(Sales_Data[[#This Row],[OrderDate]],"mmmm")</f>
        <v>October</v>
      </c>
      <c r="D1732" s="3" t="str">
        <f t="shared" si="54"/>
        <v>2025</v>
      </c>
      <c r="E1732" t="s">
        <v>48</v>
      </c>
      <c r="F1732" t="s">
        <v>55</v>
      </c>
      <c r="G1732" t="s">
        <v>31</v>
      </c>
      <c r="H1732" t="s">
        <v>37</v>
      </c>
      <c r="I1732" t="s">
        <v>100</v>
      </c>
      <c r="J1732">
        <v>97</v>
      </c>
      <c r="K1732">
        <v>600</v>
      </c>
      <c r="L1732" s="7">
        <f>Sales_Data[[#This Row],[OrderQuantity]] *Sales_Data[[#This Row],[UnitPrice]]</f>
        <v>58200</v>
      </c>
      <c r="M1732" s="7">
        <f>Sales_Data[[#This Row],[UnitPrice]]-Sales_Data[[#This Row],[UnitCost]]</f>
        <v>250</v>
      </c>
      <c r="N1732" s="7">
        <f>Sales_Data[[#This Row],[Gross Revenue]]-Sales_Data[[#This Row],[Discount Amount ]]</f>
        <v>57950</v>
      </c>
      <c r="O1732" s="7">
        <f>Sales_Data[[#This Row],[OrderQuantity]] *Sales_Data[[#This Row],[UnitCost]]</f>
        <v>33950</v>
      </c>
      <c r="P1732" s="7">
        <f>Sales_Data[[#This Row],[ItemCost]] +Sales_Data[[#This Row],[ShippingCost]]</f>
        <v>35133.31</v>
      </c>
      <c r="Q1732" s="7">
        <f>Sales_Data[[#This Row],[Gross Revenue]]-Sales_Data[[#This Row],[TotalFinancialCost]]</f>
        <v>23066.690000000002</v>
      </c>
      <c r="R1732" s="7">
        <f>Sales_Data[[#This Row],[Actul Bill Amount]]-Sales_Data[[#This Row],[ShippingCost]]</f>
        <v>56766.69</v>
      </c>
      <c r="S1732">
        <v>735</v>
      </c>
      <c r="T1732">
        <v>1183.31</v>
      </c>
      <c r="U1732" t="s">
        <v>57</v>
      </c>
      <c r="V1732">
        <v>350</v>
      </c>
      <c r="W1732" t="s">
        <v>38</v>
      </c>
      <c r="X1732" t="str">
        <f t="shared" si="55"/>
        <v>Kolkata</v>
      </c>
    </row>
    <row r="1733" spans="1:24" x14ac:dyDescent="0.4">
      <c r="A1733">
        <v>101732</v>
      </c>
      <c r="B1733" s="5">
        <v>45787.431250000001</v>
      </c>
      <c r="C1733" s="3" t="str">
        <f>TEXT(Sales_Data[[#This Row],[OrderDate]],"mmmm")</f>
        <v>May</v>
      </c>
      <c r="D1733" s="3" t="str">
        <f t="shared" si="54"/>
        <v>2025</v>
      </c>
      <c r="E1733" t="s">
        <v>39</v>
      </c>
      <c r="F1733" t="s">
        <v>43</v>
      </c>
      <c r="G1733" t="s">
        <v>15</v>
      </c>
      <c r="H1733" t="s">
        <v>32</v>
      </c>
      <c r="I1733" t="s">
        <v>100</v>
      </c>
      <c r="J1733">
        <v>88</v>
      </c>
      <c r="K1733">
        <v>1800</v>
      </c>
      <c r="L1733" s="7">
        <f>Sales_Data[[#This Row],[OrderQuantity]] *Sales_Data[[#This Row],[UnitPrice]]</f>
        <v>158400</v>
      </c>
      <c r="M1733" s="7">
        <f>Sales_Data[[#This Row],[UnitPrice]]-Sales_Data[[#This Row],[UnitCost]]</f>
        <v>900</v>
      </c>
      <c r="N1733" s="7">
        <f>Sales_Data[[#This Row],[Gross Revenue]]-Sales_Data[[#This Row],[Discount Amount ]]</f>
        <v>157500</v>
      </c>
      <c r="O1733" s="7">
        <f>Sales_Data[[#This Row],[OrderQuantity]] *Sales_Data[[#This Row],[UnitCost]]</f>
        <v>79200</v>
      </c>
      <c r="P1733" s="7">
        <f>Sales_Data[[#This Row],[ItemCost]] +Sales_Data[[#This Row],[ShippingCost]]</f>
        <v>80126.600000000006</v>
      </c>
      <c r="Q1733" s="7">
        <f>Sales_Data[[#This Row],[Gross Revenue]]-Sales_Data[[#This Row],[TotalFinancialCost]]</f>
        <v>78273.399999999994</v>
      </c>
      <c r="R1733" s="7">
        <f>Sales_Data[[#This Row],[Actul Bill Amount]]-Sales_Data[[#This Row],[ShippingCost]]</f>
        <v>156573.4</v>
      </c>
      <c r="S1733">
        <v>1008</v>
      </c>
      <c r="T1733">
        <v>926.6</v>
      </c>
      <c r="U1733" t="s">
        <v>51</v>
      </c>
      <c r="V1733">
        <v>900</v>
      </c>
      <c r="W1733" t="s">
        <v>33</v>
      </c>
      <c r="X1733" t="str">
        <f t="shared" si="55"/>
        <v>Delhi</v>
      </c>
    </row>
    <row r="1734" spans="1:24" x14ac:dyDescent="0.4">
      <c r="A1734">
        <v>101733</v>
      </c>
      <c r="B1734" s="5">
        <v>45832.020138888889</v>
      </c>
      <c r="C1734" s="3" t="str">
        <f>TEXT(Sales_Data[[#This Row],[OrderDate]],"mmmm")</f>
        <v>June</v>
      </c>
      <c r="D1734" s="3" t="str">
        <f t="shared" si="54"/>
        <v>2025</v>
      </c>
      <c r="E1734" t="s">
        <v>19</v>
      </c>
      <c r="F1734" t="s">
        <v>55</v>
      </c>
      <c r="G1734" t="s">
        <v>31</v>
      </c>
      <c r="H1734" t="s">
        <v>32</v>
      </c>
      <c r="I1734" t="s">
        <v>100</v>
      </c>
      <c r="J1734">
        <v>7</v>
      </c>
      <c r="K1734">
        <v>600</v>
      </c>
      <c r="L1734" s="7">
        <f>Sales_Data[[#This Row],[OrderQuantity]] *Sales_Data[[#This Row],[UnitPrice]]</f>
        <v>4200</v>
      </c>
      <c r="M1734" s="7">
        <f>Sales_Data[[#This Row],[UnitPrice]]-Sales_Data[[#This Row],[UnitCost]]</f>
        <v>250</v>
      </c>
      <c r="N1734" s="7">
        <f>Sales_Data[[#This Row],[Gross Revenue]]-Sales_Data[[#This Row],[Discount Amount ]]</f>
        <v>3950</v>
      </c>
      <c r="O1734" s="7">
        <f>Sales_Data[[#This Row],[OrderQuantity]] *Sales_Data[[#This Row],[UnitCost]]</f>
        <v>2450</v>
      </c>
      <c r="P1734" s="7">
        <f>Sales_Data[[#This Row],[ItemCost]] +Sales_Data[[#This Row],[ShippingCost]]</f>
        <v>2957.2</v>
      </c>
      <c r="Q1734" s="7">
        <f>Sales_Data[[#This Row],[Gross Revenue]]-Sales_Data[[#This Row],[TotalFinancialCost]]</f>
        <v>1242.8000000000002</v>
      </c>
      <c r="R1734" s="7">
        <f>Sales_Data[[#This Row],[Actul Bill Amount]]-Sales_Data[[#This Row],[ShippingCost]]</f>
        <v>3442.8</v>
      </c>
      <c r="S1734">
        <v>1064</v>
      </c>
      <c r="T1734">
        <v>507.2</v>
      </c>
      <c r="U1734" t="s">
        <v>57</v>
      </c>
      <c r="V1734">
        <v>350</v>
      </c>
      <c r="W1734" t="s">
        <v>33</v>
      </c>
      <c r="X1734" t="str">
        <f t="shared" si="55"/>
        <v>Delhi</v>
      </c>
    </row>
    <row r="1735" spans="1:24" x14ac:dyDescent="0.4">
      <c r="A1735">
        <v>101734</v>
      </c>
      <c r="B1735" s="5">
        <v>45741.632638888892</v>
      </c>
      <c r="C1735" s="3" t="str">
        <f>TEXT(Sales_Data[[#This Row],[OrderDate]],"mmmm")</f>
        <v>March</v>
      </c>
      <c r="D1735" s="3" t="str">
        <f t="shared" si="54"/>
        <v>2025</v>
      </c>
      <c r="E1735" t="s">
        <v>45</v>
      </c>
      <c r="F1735" t="s">
        <v>24</v>
      </c>
      <c r="G1735" t="s">
        <v>15</v>
      </c>
      <c r="H1735" t="s">
        <v>16</v>
      </c>
      <c r="I1735" t="s">
        <v>100</v>
      </c>
      <c r="J1735">
        <v>60</v>
      </c>
      <c r="K1735">
        <v>3500</v>
      </c>
      <c r="L1735" s="7">
        <f>Sales_Data[[#This Row],[OrderQuantity]] *Sales_Data[[#This Row],[UnitPrice]]</f>
        <v>210000</v>
      </c>
      <c r="M1735" s="7">
        <f>Sales_Data[[#This Row],[UnitPrice]]-Sales_Data[[#This Row],[UnitCost]]</f>
        <v>1300</v>
      </c>
      <c r="N1735" s="7">
        <f>Sales_Data[[#This Row],[Gross Revenue]]-Sales_Data[[#This Row],[Discount Amount ]]</f>
        <v>208700</v>
      </c>
      <c r="O1735" s="7">
        <f>Sales_Data[[#This Row],[OrderQuantity]] *Sales_Data[[#This Row],[UnitCost]]</f>
        <v>132000</v>
      </c>
      <c r="P1735" s="7">
        <f>Sales_Data[[#This Row],[ItemCost]] +Sales_Data[[#This Row],[ShippingCost]]</f>
        <v>132496.32000000001</v>
      </c>
      <c r="Q1735" s="7">
        <f>Sales_Data[[#This Row],[Gross Revenue]]-Sales_Data[[#This Row],[TotalFinancialCost]]</f>
        <v>77503.679999999993</v>
      </c>
      <c r="R1735" s="7">
        <f>Sales_Data[[#This Row],[Actul Bill Amount]]-Sales_Data[[#This Row],[ShippingCost]]</f>
        <v>208203.68</v>
      </c>
      <c r="S1735">
        <v>373</v>
      </c>
      <c r="T1735">
        <v>496.32</v>
      </c>
      <c r="U1735" t="s">
        <v>59</v>
      </c>
      <c r="V1735">
        <v>2200</v>
      </c>
      <c r="W1735" t="s">
        <v>18</v>
      </c>
      <c r="X1735" t="str">
        <f t="shared" si="55"/>
        <v>Bengaluru</v>
      </c>
    </row>
    <row r="1736" spans="1:24" x14ac:dyDescent="0.4">
      <c r="A1736">
        <v>101735</v>
      </c>
      <c r="B1736" s="5">
        <v>45679.322222222225</v>
      </c>
      <c r="C1736" s="3" t="str">
        <f>TEXT(Sales_Data[[#This Row],[OrderDate]],"mmmm")</f>
        <v>January</v>
      </c>
      <c r="D1736" s="3" t="str">
        <f t="shared" si="54"/>
        <v>2025</v>
      </c>
      <c r="E1736" t="s">
        <v>39</v>
      </c>
      <c r="F1736" t="s">
        <v>35</v>
      </c>
      <c r="G1736" t="s">
        <v>31</v>
      </c>
      <c r="H1736" t="s">
        <v>25</v>
      </c>
      <c r="I1736" t="s">
        <v>100</v>
      </c>
      <c r="J1736">
        <v>24</v>
      </c>
      <c r="K1736">
        <v>12000</v>
      </c>
      <c r="L1736" s="7">
        <f>Sales_Data[[#This Row],[OrderQuantity]] *Sales_Data[[#This Row],[UnitPrice]]</f>
        <v>288000</v>
      </c>
      <c r="M1736" s="7">
        <f>Sales_Data[[#This Row],[UnitPrice]]-Sales_Data[[#This Row],[UnitCost]]</f>
        <v>4000</v>
      </c>
      <c r="N1736" s="7">
        <f>Sales_Data[[#This Row],[Gross Revenue]]-Sales_Data[[#This Row],[Discount Amount ]]</f>
        <v>284000</v>
      </c>
      <c r="O1736" s="7">
        <f>Sales_Data[[#This Row],[OrderQuantity]] *Sales_Data[[#This Row],[UnitCost]]</f>
        <v>192000</v>
      </c>
      <c r="P1736" s="7">
        <f>Sales_Data[[#This Row],[ItemCost]] +Sales_Data[[#This Row],[ShippingCost]]</f>
        <v>192509.18</v>
      </c>
      <c r="Q1736" s="7">
        <f>Sales_Data[[#This Row],[Gross Revenue]]-Sales_Data[[#This Row],[TotalFinancialCost]]</f>
        <v>95490.82</v>
      </c>
      <c r="R1736" s="7">
        <f>Sales_Data[[#This Row],[Actul Bill Amount]]-Sales_Data[[#This Row],[ShippingCost]]</f>
        <v>283490.82</v>
      </c>
      <c r="S1736">
        <v>941</v>
      </c>
      <c r="T1736">
        <v>509.18</v>
      </c>
      <c r="U1736" t="s">
        <v>36</v>
      </c>
      <c r="V1736">
        <v>8000</v>
      </c>
      <c r="W1736" t="s">
        <v>27</v>
      </c>
      <c r="X1736" t="str">
        <f t="shared" si="55"/>
        <v>Mumbai</v>
      </c>
    </row>
    <row r="1737" spans="1:24" x14ac:dyDescent="0.4">
      <c r="A1737">
        <v>101736</v>
      </c>
      <c r="B1737" s="5">
        <v>45684.647222222222</v>
      </c>
      <c r="C1737" s="3" t="str">
        <f>TEXT(Sales_Data[[#This Row],[OrderDate]],"mmmm")</f>
        <v>January</v>
      </c>
      <c r="D1737" s="3" t="str">
        <f t="shared" si="54"/>
        <v>2025</v>
      </c>
      <c r="E1737" t="s">
        <v>19</v>
      </c>
      <c r="F1737" t="s">
        <v>35</v>
      </c>
      <c r="G1737" t="s">
        <v>31</v>
      </c>
      <c r="H1737" t="s">
        <v>32</v>
      </c>
      <c r="I1737" t="s">
        <v>100</v>
      </c>
      <c r="J1737">
        <v>94</v>
      </c>
      <c r="K1737">
        <v>8500</v>
      </c>
      <c r="L1737" s="7">
        <f>Sales_Data[[#This Row],[OrderQuantity]] *Sales_Data[[#This Row],[UnitPrice]]</f>
        <v>799000</v>
      </c>
      <c r="M1737" s="7">
        <f>Sales_Data[[#This Row],[UnitPrice]]-Sales_Data[[#This Row],[UnitCost]]</f>
        <v>3000</v>
      </c>
      <c r="N1737" s="7">
        <f>Sales_Data[[#This Row],[Gross Revenue]]-Sales_Data[[#This Row],[Discount Amount ]]</f>
        <v>796000</v>
      </c>
      <c r="O1737" s="7">
        <f>Sales_Data[[#This Row],[OrderQuantity]] *Sales_Data[[#This Row],[UnitCost]]</f>
        <v>517000</v>
      </c>
      <c r="P1737" s="7">
        <f>Sales_Data[[#This Row],[ItemCost]] +Sales_Data[[#This Row],[ShippingCost]]</f>
        <v>518191.29</v>
      </c>
      <c r="Q1737" s="7">
        <f>Sales_Data[[#This Row],[Gross Revenue]]-Sales_Data[[#This Row],[TotalFinancialCost]]</f>
        <v>280808.71000000002</v>
      </c>
      <c r="R1737" s="7">
        <f>Sales_Data[[#This Row],[Actul Bill Amount]]-Sales_Data[[#This Row],[ShippingCost]]</f>
        <v>794808.71</v>
      </c>
      <c r="S1737">
        <v>1073</v>
      </c>
      <c r="T1737">
        <v>1191.29</v>
      </c>
      <c r="U1737" t="s">
        <v>49</v>
      </c>
      <c r="V1737">
        <v>5500</v>
      </c>
      <c r="W1737" t="s">
        <v>33</v>
      </c>
      <c r="X1737" t="str">
        <f t="shared" si="55"/>
        <v>Delhi</v>
      </c>
    </row>
    <row r="1738" spans="1:24" x14ac:dyDescent="0.4">
      <c r="A1738">
        <v>101737</v>
      </c>
      <c r="B1738" s="5">
        <v>45852.005555555559</v>
      </c>
      <c r="C1738" s="3" t="str">
        <f>TEXT(Sales_Data[[#This Row],[OrderDate]],"mmmm")</f>
        <v>July</v>
      </c>
      <c r="D1738" s="3" t="str">
        <f t="shared" si="54"/>
        <v>2025</v>
      </c>
      <c r="E1738" t="s">
        <v>39</v>
      </c>
      <c r="F1738" t="s">
        <v>28</v>
      </c>
      <c r="G1738" t="s">
        <v>29</v>
      </c>
      <c r="H1738" t="s">
        <v>25</v>
      </c>
      <c r="I1738" t="s">
        <v>100</v>
      </c>
      <c r="J1738">
        <v>20</v>
      </c>
      <c r="K1738">
        <v>450</v>
      </c>
      <c r="L1738" s="7">
        <f>Sales_Data[[#This Row],[OrderQuantity]] *Sales_Data[[#This Row],[UnitPrice]]</f>
        <v>9000</v>
      </c>
      <c r="M1738" s="7">
        <f>Sales_Data[[#This Row],[UnitPrice]]-Sales_Data[[#This Row],[UnitCost]]</f>
        <v>250</v>
      </c>
      <c r="N1738" s="7">
        <f>Sales_Data[[#This Row],[Gross Revenue]]-Sales_Data[[#This Row],[Discount Amount ]]</f>
        <v>8750</v>
      </c>
      <c r="O1738" s="7">
        <f>Sales_Data[[#This Row],[OrderQuantity]] *Sales_Data[[#This Row],[UnitCost]]</f>
        <v>4000</v>
      </c>
      <c r="P1738" s="7">
        <f>Sales_Data[[#This Row],[ItemCost]] +Sales_Data[[#This Row],[ShippingCost]]</f>
        <v>5007.03</v>
      </c>
      <c r="Q1738" s="7">
        <f>Sales_Data[[#This Row],[Gross Revenue]]-Sales_Data[[#This Row],[TotalFinancialCost]]</f>
        <v>3992.9700000000003</v>
      </c>
      <c r="R1738" s="7">
        <f>Sales_Data[[#This Row],[Actul Bill Amount]]-Sales_Data[[#This Row],[ShippingCost]]</f>
        <v>7742.97</v>
      </c>
      <c r="S1738">
        <v>361</v>
      </c>
      <c r="T1738">
        <v>1007.03</v>
      </c>
      <c r="U1738" t="s">
        <v>30</v>
      </c>
      <c r="V1738">
        <v>200</v>
      </c>
      <c r="W1738" t="s">
        <v>27</v>
      </c>
      <c r="X1738" t="str">
        <f t="shared" si="55"/>
        <v>Mumbai</v>
      </c>
    </row>
    <row r="1739" spans="1:24" x14ac:dyDescent="0.4">
      <c r="A1739">
        <v>101738</v>
      </c>
      <c r="B1739" s="5">
        <v>45994.30972222222</v>
      </c>
      <c r="C1739" s="3" t="str">
        <f>TEXT(Sales_Data[[#This Row],[OrderDate]],"mmmm")</f>
        <v>December</v>
      </c>
      <c r="D1739" s="3" t="str">
        <f t="shared" si="54"/>
        <v>2025</v>
      </c>
      <c r="E1739" t="s">
        <v>45</v>
      </c>
      <c r="F1739" t="s">
        <v>43</v>
      </c>
      <c r="G1739" t="s">
        <v>15</v>
      </c>
      <c r="H1739" t="s">
        <v>37</v>
      </c>
      <c r="I1739" t="s">
        <v>100</v>
      </c>
      <c r="J1739">
        <v>35</v>
      </c>
      <c r="K1739">
        <v>1800</v>
      </c>
      <c r="L1739" s="7">
        <f>Sales_Data[[#This Row],[OrderQuantity]] *Sales_Data[[#This Row],[UnitPrice]]</f>
        <v>63000</v>
      </c>
      <c r="M1739" s="7">
        <f>Sales_Data[[#This Row],[UnitPrice]]-Sales_Data[[#This Row],[UnitCost]]</f>
        <v>900</v>
      </c>
      <c r="N1739" s="7">
        <f>Sales_Data[[#This Row],[Gross Revenue]]-Sales_Data[[#This Row],[Discount Amount ]]</f>
        <v>62100</v>
      </c>
      <c r="O1739" s="7">
        <f>Sales_Data[[#This Row],[OrderQuantity]] *Sales_Data[[#This Row],[UnitCost]]</f>
        <v>31500</v>
      </c>
      <c r="P1739" s="7">
        <f>Sales_Data[[#This Row],[ItemCost]] +Sales_Data[[#This Row],[ShippingCost]]</f>
        <v>31943.09</v>
      </c>
      <c r="Q1739" s="7">
        <f>Sales_Data[[#This Row],[Gross Revenue]]-Sales_Data[[#This Row],[TotalFinancialCost]]</f>
        <v>31056.91</v>
      </c>
      <c r="R1739" s="7">
        <f>Sales_Data[[#This Row],[Actul Bill Amount]]-Sales_Data[[#This Row],[ShippingCost]]</f>
        <v>61656.91</v>
      </c>
      <c r="S1739">
        <v>1162</v>
      </c>
      <c r="T1739">
        <v>443.09</v>
      </c>
      <c r="U1739" t="s">
        <v>51</v>
      </c>
      <c r="V1739">
        <v>900</v>
      </c>
      <c r="W1739" t="s">
        <v>38</v>
      </c>
      <c r="X1739" t="str">
        <f t="shared" si="55"/>
        <v>Kolkata</v>
      </c>
    </row>
    <row r="1740" spans="1:24" x14ac:dyDescent="0.4">
      <c r="A1740">
        <v>101739</v>
      </c>
      <c r="B1740" s="5">
        <v>45893.128472222219</v>
      </c>
      <c r="C1740" s="3" t="str">
        <f>TEXT(Sales_Data[[#This Row],[OrderDate]],"mmmm")</f>
        <v>August</v>
      </c>
      <c r="D1740" s="3" t="str">
        <f t="shared" si="54"/>
        <v>2025</v>
      </c>
      <c r="E1740" t="s">
        <v>23</v>
      </c>
      <c r="F1740" t="s">
        <v>43</v>
      </c>
      <c r="G1740" t="s">
        <v>29</v>
      </c>
      <c r="H1740" t="s">
        <v>37</v>
      </c>
      <c r="I1740" t="s">
        <v>100</v>
      </c>
      <c r="J1740">
        <v>5</v>
      </c>
      <c r="K1740">
        <v>1800</v>
      </c>
      <c r="L1740" s="7">
        <f>Sales_Data[[#This Row],[OrderQuantity]] *Sales_Data[[#This Row],[UnitPrice]]</f>
        <v>9000</v>
      </c>
      <c r="M1740" s="7">
        <f>Sales_Data[[#This Row],[UnitPrice]]-Sales_Data[[#This Row],[UnitCost]]</f>
        <v>900</v>
      </c>
      <c r="N1740" s="7">
        <f>Sales_Data[[#This Row],[Gross Revenue]]-Sales_Data[[#This Row],[Discount Amount ]]</f>
        <v>8100</v>
      </c>
      <c r="O1740" s="7">
        <f>Sales_Data[[#This Row],[OrderQuantity]] *Sales_Data[[#This Row],[UnitCost]]</f>
        <v>4500</v>
      </c>
      <c r="P1740" s="7">
        <f>Sales_Data[[#This Row],[ItemCost]] +Sales_Data[[#This Row],[ShippingCost]]</f>
        <v>7243.46</v>
      </c>
      <c r="Q1740" s="7">
        <f>Sales_Data[[#This Row],[Gross Revenue]]-Sales_Data[[#This Row],[TotalFinancialCost]]</f>
        <v>1756.54</v>
      </c>
      <c r="R1740" s="7">
        <f>Sales_Data[[#This Row],[Actul Bill Amount]]-Sales_Data[[#This Row],[ShippingCost]]</f>
        <v>5356.54</v>
      </c>
      <c r="S1740">
        <v>699</v>
      </c>
      <c r="T1740">
        <v>2743.46</v>
      </c>
      <c r="U1740" t="s">
        <v>51</v>
      </c>
      <c r="V1740">
        <v>900</v>
      </c>
      <c r="W1740" t="s">
        <v>38</v>
      </c>
      <c r="X1740" t="str">
        <f t="shared" si="55"/>
        <v>Kolkata</v>
      </c>
    </row>
    <row r="1741" spans="1:24" x14ac:dyDescent="0.4">
      <c r="A1741">
        <v>101740</v>
      </c>
      <c r="B1741" s="5">
        <v>45749.763888888891</v>
      </c>
      <c r="C1741" s="3" t="str">
        <f>TEXT(Sales_Data[[#This Row],[OrderDate]],"mmmm")</f>
        <v>April</v>
      </c>
      <c r="D1741" s="3" t="str">
        <f t="shared" si="54"/>
        <v>2025</v>
      </c>
      <c r="E1741" t="s">
        <v>48</v>
      </c>
      <c r="F1741" t="s">
        <v>40</v>
      </c>
      <c r="G1741" t="s">
        <v>31</v>
      </c>
      <c r="H1741" t="s">
        <v>37</v>
      </c>
      <c r="I1741" t="s">
        <v>100</v>
      </c>
      <c r="J1741">
        <v>75</v>
      </c>
      <c r="K1741">
        <v>1500</v>
      </c>
      <c r="L1741" s="7">
        <f>Sales_Data[[#This Row],[OrderQuantity]] *Sales_Data[[#This Row],[UnitPrice]]</f>
        <v>112500</v>
      </c>
      <c r="M1741" s="7">
        <f>Sales_Data[[#This Row],[UnitPrice]]-Sales_Data[[#This Row],[UnitCost]]</f>
        <v>700</v>
      </c>
      <c r="N1741" s="7">
        <f>Sales_Data[[#This Row],[Gross Revenue]]-Sales_Data[[#This Row],[Discount Amount ]]</f>
        <v>111800</v>
      </c>
      <c r="O1741" s="7">
        <f>Sales_Data[[#This Row],[OrderQuantity]] *Sales_Data[[#This Row],[UnitCost]]</f>
        <v>60000</v>
      </c>
      <c r="P1741" s="7">
        <f>Sales_Data[[#This Row],[ItemCost]] +Sales_Data[[#This Row],[ShippingCost]]</f>
        <v>60208.12</v>
      </c>
      <c r="Q1741" s="7">
        <f>Sales_Data[[#This Row],[Gross Revenue]]-Sales_Data[[#This Row],[TotalFinancialCost]]</f>
        <v>52291.88</v>
      </c>
      <c r="R1741" s="7">
        <f>Sales_Data[[#This Row],[Actul Bill Amount]]-Sales_Data[[#This Row],[ShippingCost]]</f>
        <v>111591.88</v>
      </c>
      <c r="S1741">
        <v>619</v>
      </c>
      <c r="T1741">
        <v>208.12</v>
      </c>
      <c r="U1741" t="s">
        <v>52</v>
      </c>
      <c r="V1741">
        <v>800</v>
      </c>
      <c r="W1741" t="s">
        <v>38</v>
      </c>
      <c r="X1741" t="str">
        <f t="shared" si="55"/>
        <v>Kolkata</v>
      </c>
    </row>
    <row r="1742" spans="1:24" x14ac:dyDescent="0.4">
      <c r="A1742">
        <v>101741</v>
      </c>
      <c r="B1742" s="5">
        <v>45678.154166666667</v>
      </c>
      <c r="C1742" s="3" t="str">
        <f>TEXT(Sales_Data[[#This Row],[OrderDate]],"mmmm")</f>
        <v>January</v>
      </c>
      <c r="D1742" s="3" t="str">
        <f t="shared" si="54"/>
        <v>2025</v>
      </c>
      <c r="E1742" t="s">
        <v>48</v>
      </c>
      <c r="F1742" t="s">
        <v>55</v>
      </c>
      <c r="G1742" t="s">
        <v>31</v>
      </c>
      <c r="H1742" t="s">
        <v>37</v>
      </c>
      <c r="I1742" t="s">
        <v>100</v>
      </c>
      <c r="J1742">
        <v>17</v>
      </c>
      <c r="K1742">
        <v>600</v>
      </c>
      <c r="L1742" s="7">
        <f>Sales_Data[[#This Row],[OrderQuantity]] *Sales_Data[[#This Row],[UnitPrice]]</f>
        <v>10200</v>
      </c>
      <c r="M1742" s="7">
        <f>Sales_Data[[#This Row],[UnitPrice]]-Sales_Data[[#This Row],[UnitCost]]</f>
        <v>250</v>
      </c>
      <c r="N1742" s="7">
        <f>Sales_Data[[#This Row],[Gross Revenue]]-Sales_Data[[#This Row],[Discount Amount ]]</f>
        <v>9950</v>
      </c>
      <c r="O1742" s="7">
        <f>Sales_Data[[#This Row],[OrderQuantity]] *Sales_Data[[#This Row],[UnitCost]]</f>
        <v>5950</v>
      </c>
      <c r="P1742" s="7">
        <f>Sales_Data[[#This Row],[ItemCost]] +Sales_Data[[#This Row],[ShippingCost]]</f>
        <v>6517.32</v>
      </c>
      <c r="Q1742" s="7">
        <f>Sales_Data[[#This Row],[Gross Revenue]]-Sales_Data[[#This Row],[TotalFinancialCost]]</f>
        <v>3682.6800000000003</v>
      </c>
      <c r="R1742" s="7">
        <f>Sales_Data[[#This Row],[Actul Bill Amount]]-Sales_Data[[#This Row],[ShippingCost]]</f>
        <v>9382.68</v>
      </c>
      <c r="S1742">
        <v>1190</v>
      </c>
      <c r="T1742">
        <v>567.32000000000005</v>
      </c>
      <c r="U1742" t="s">
        <v>57</v>
      </c>
      <c r="V1742">
        <v>350</v>
      </c>
      <c r="W1742" t="s">
        <v>38</v>
      </c>
      <c r="X1742" t="str">
        <f t="shared" si="55"/>
        <v>Kolkata</v>
      </c>
    </row>
    <row r="1743" spans="1:24" x14ac:dyDescent="0.4">
      <c r="A1743">
        <v>101742</v>
      </c>
      <c r="B1743" s="5">
        <v>45960.746527777781</v>
      </c>
      <c r="C1743" s="3" t="str">
        <f>TEXT(Sales_Data[[#This Row],[OrderDate]],"mmmm")</f>
        <v>October</v>
      </c>
      <c r="D1743" s="3" t="str">
        <f t="shared" si="54"/>
        <v>2025</v>
      </c>
      <c r="E1743" t="s">
        <v>45</v>
      </c>
      <c r="F1743" t="s">
        <v>43</v>
      </c>
      <c r="G1743" t="s">
        <v>15</v>
      </c>
      <c r="H1743" t="s">
        <v>25</v>
      </c>
      <c r="I1743" t="s">
        <v>100</v>
      </c>
      <c r="J1743">
        <v>57</v>
      </c>
      <c r="K1743">
        <v>1800</v>
      </c>
      <c r="L1743" s="7">
        <f>Sales_Data[[#This Row],[OrderQuantity]] *Sales_Data[[#This Row],[UnitPrice]]</f>
        <v>102600</v>
      </c>
      <c r="M1743" s="7">
        <f>Sales_Data[[#This Row],[UnitPrice]]-Sales_Data[[#This Row],[UnitCost]]</f>
        <v>900</v>
      </c>
      <c r="N1743" s="7">
        <f>Sales_Data[[#This Row],[Gross Revenue]]-Sales_Data[[#This Row],[Discount Amount ]]</f>
        <v>101700</v>
      </c>
      <c r="O1743" s="7">
        <f>Sales_Data[[#This Row],[OrderQuantity]] *Sales_Data[[#This Row],[UnitCost]]</f>
        <v>51300</v>
      </c>
      <c r="P1743" s="7">
        <f>Sales_Data[[#This Row],[ItemCost]] +Sales_Data[[#This Row],[ShippingCost]]</f>
        <v>51781.73</v>
      </c>
      <c r="Q1743" s="7">
        <f>Sales_Data[[#This Row],[Gross Revenue]]-Sales_Data[[#This Row],[TotalFinancialCost]]</f>
        <v>50818.27</v>
      </c>
      <c r="R1743" s="7">
        <f>Sales_Data[[#This Row],[Actul Bill Amount]]-Sales_Data[[#This Row],[ShippingCost]]</f>
        <v>101218.27</v>
      </c>
      <c r="S1743">
        <v>784</v>
      </c>
      <c r="T1743">
        <v>481.73</v>
      </c>
      <c r="U1743" t="s">
        <v>51</v>
      </c>
      <c r="V1743">
        <v>900</v>
      </c>
      <c r="W1743" t="s">
        <v>27</v>
      </c>
      <c r="X1743" t="str">
        <f t="shared" si="55"/>
        <v>Mumbai</v>
      </c>
    </row>
    <row r="1744" spans="1:24" x14ac:dyDescent="0.4">
      <c r="A1744">
        <v>101743</v>
      </c>
      <c r="B1744" s="5">
        <v>46014.777777777781</v>
      </c>
      <c r="C1744" s="3" t="str">
        <f>TEXT(Sales_Data[[#This Row],[OrderDate]],"mmmm")</f>
        <v>December</v>
      </c>
      <c r="D1744" s="3" t="str">
        <f t="shared" si="54"/>
        <v>2025</v>
      </c>
      <c r="E1744" t="s">
        <v>42</v>
      </c>
      <c r="F1744" t="s">
        <v>43</v>
      </c>
      <c r="G1744" t="s">
        <v>29</v>
      </c>
      <c r="H1744" t="s">
        <v>20</v>
      </c>
      <c r="I1744" t="s">
        <v>100</v>
      </c>
      <c r="J1744">
        <v>10</v>
      </c>
      <c r="K1744">
        <v>1800</v>
      </c>
      <c r="L1744" s="7">
        <f>Sales_Data[[#This Row],[OrderQuantity]] *Sales_Data[[#This Row],[UnitPrice]]</f>
        <v>18000</v>
      </c>
      <c r="M1744" s="7">
        <f>Sales_Data[[#This Row],[UnitPrice]]-Sales_Data[[#This Row],[UnitCost]]</f>
        <v>900</v>
      </c>
      <c r="N1744" s="7">
        <f>Sales_Data[[#This Row],[Gross Revenue]]-Sales_Data[[#This Row],[Discount Amount ]]</f>
        <v>17100</v>
      </c>
      <c r="O1744" s="7">
        <f>Sales_Data[[#This Row],[OrderQuantity]] *Sales_Data[[#This Row],[UnitCost]]</f>
        <v>9000</v>
      </c>
      <c r="P1744" s="7">
        <f>Sales_Data[[#This Row],[ItemCost]] +Sales_Data[[#This Row],[ShippingCost]]</f>
        <v>9145.57</v>
      </c>
      <c r="Q1744" s="7">
        <f>Sales_Data[[#This Row],[Gross Revenue]]-Sales_Data[[#This Row],[TotalFinancialCost]]</f>
        <v>8854.43</v>
      </c>
      <c r="R1744" s="7">
        <f>Sales_Data[[#This Row],[Actul Bill Amount]]-Sales_Data[[#This Row],[ShippingCost]]</f>
        <v>16954.43</v>
      </c>
      <c r="S1744">
        <v>1053</v>
      </c>
      <c r="T1744">
        <v>145.57</v>
      </c>
      <c r="U1744" t="s">
        <v>51</v>
      </c>
      <c r="V1744">
        <v>900</v>
      </c>
      <c r="W1744" t="s">
        <v>22</v>
      </c>
      <c r="X1744" t="str">
        <f t="shared" si="55"/>
        <v>Nagpur</v>
      </c>
    </row>
    <row r="1745" spans="1:24" x14ac:dyDescent="0.4">
      <c r="A1745">
        <v>101744</v>
      </c>
      <c r="B1745" s="5">
        <v>45741.135416666664</v>
      </c>
      <c r="C1745" s="3" t="str">
        <f>TEXT(Sales_Data[[#This Row],[OrderDate]],"mmmm")</f>
        <v>March</v>
      </c>
      <c r="D1745" s="3" t="str">
        <f t="shared" si="54"/>
        <v>2025</v>
      </c>
      <c r="E1745" t="s">
        <v>13</v>
      </c>
      <c r="F1745" t="s">
        <v>40</v>
      </c>
      <c r="G1745" t="s">
        <v>31</v>
      </c>
      <c r="H1745" t="s">
        <v>16</v>
      </c>
      <c r="I1745" t="s">
        <v>100</v>
      </c>
      <c r="J1745">
        <v>41</v>
      </c>
      <c r="K1745">
        <v>1500</v>
      </c>
      <c r="L1745" s="7">
        <f>Sales_Data[[#This Row],[OrderQuantity]] *Sales_Data[[#This Row],[UnitPrice]]</f>
        <v>61500</v>
      </c>
      <c r="M1745" s="7">
        <f>Sales_Data[[#This Row],[UnitPrice]]-Sales_Data[[#This Row],[UnitCost]]</f>
        <v>700</v>
      </c>
      <c r="N1745" s="7">
        <f>Sales_Data[[#This Row],[Gross Revenue]]-Sales_Data[[#This Row],[Discount Amount ]]</f>
        <v>60800</v>
      </c>
      <c r="O1745" s="7">
        <f>Sales_Data[[#This Row],[OrderQuantity]] *Sales_Data[[#This Row],[UnitCost]]</f>
        <v>32800</v>
      </c>
      <c r="P1745" s="7">
        <f>Sales_Data[[#This Row],[ItemCost]] +Sales_Data[[#This Row],[ShippingCost]]</f>
        <v>33464.67</v>
      </c>
      <c r="Q1745" s="7">
        <f>Sales_Data[[#This Row],[Gross Revenue]]-Sales_Data[[#This Row],[TotalFinancialCost]]</f>
        <v>28035.33</v>
      </c>
      <c r="R1745" s="7">
        <f>Sales_Data[[#This Row],[Actul Bill Amount]]-Sales_Data[[#This Row],[ShippingCost]]</f>
        <v>60135.33</v>
      </c>
      <c r="S1745">
        <v>982</v>
      </c>
      <c r="T1745">
        <v>664.67</v>
      </c>
      <c r="U1745" t="s">
        <v>52</v>
      </c>
      <c r="V1745">
        <v>800</v>
      </c>
      <c r="W1745" t="s">
        <v>18</v>
      </c>
      <c r="X1745" t="str">
        <f t="shared" si="55"/>
        <v>Bengaluru</v>
      </c>
    </row>
    <row r="1746" spans="1:24" x14ac:dyDescent="0.4">
      <c r="A1746">
        <v>101745</v>
      </c>
      <c r="B1746" s="5">
        <v>45919.364583333336</v>
      </c>
      <c r="C1746" s="3" t="str">
        <f>TEXT(Sales_Data[[#This Row],[OrderDate]],"mmmm")</f>
        <v>September</v>
      </c>
      <c r="D1746" s="3" t="str">
        <f t="shared" si="54"/>
        <v>2025</v>
      </c>
      <c r="E1746" t="s">
        <v>50</v>
      </c>
      <c r="F1746" t="s">
        <v>40</v>
      </c>
      <c r="G1746" t="s">
        <v>15</v>
      </c>
      <c r="H1746" t="s">
        <v>16</v>
      </c>
      <c r="I1746" t="s">
        <v>100</v>
      </c>
      <c r="J1746">
        <v>47</v>
      </c>
      <c r="K1746">
        <v>5500</v>
      </c>
      <c r="L1746" s="7">
        <f>Sales_Data[[#This Row],[OrderQuantity]] *Sales_Data[[#This Row],[UnitPrice]]</f>
        <v>258500</v>
      </c>
      <c r="M1746" s="7">
        <f>Sales_Data[[#This Row],[UnitPrice]]-Sales_Data[[#This Row],[UnitCost]]</f>
        <v>2000</v>
      </c>
      <c r="N1746" s="7">
        <f>Sales_Data[[#This Row],[Gross Revenue]]-Sales_Data[[#This Row],[Discount Amount ]]</f>
        <v>256500</v>
      </c>
      <c r="O1746" s="7">
        <f>Sales_Data[[#This Row],[OrderQuantity]] *Sales_Data[[#This Row],[UnitCost]]</f>
        <v>164500</v>
      </c>
      <c r="P1746" s="7">
        <f>Sales_Data[[#This Row],[ItemCost]] +Sales_Data[[#This Row],[ShippingCost]]</f>
        <v>165099.84</v>
      </c>
      <c r="Q1746" s="7">
        <f>Sales_Data[[#This Row],[Gross Revenue]]-Sales_Data[[#This Row],[TotalFinancialCost]]</f>
        <v>93400.16</v>
      </c>
      <c r="R1746" s="7">
        <f>Sales_Data[[#This Row],[Actul Bill Amount]]-Sales_Data[[#This Row],[ShippingCost]]</f>
        <v>255900.16</v>
      </c>
      <c r="S1746">
        <v>876</v>
      </c>
      <c r="T1746">
        <v>599.84</v>
      </c>
      <c r="U1746" t="s">
        <v>41</v>
      </c>
      <c r="V1746">
        <v>3500</v>
      </c>
      <c r="W1746" t="s">
        <v>18</v>
      </c>
      <c r="X1746" t="str">
        <f t="shared" si="55"/>
        <v>Bengaluru</v>
      </c>
    </row>
    <row r="1747" spans="1:24" x14ac:dyDescent="0.4">
      <c r="A1747">
        <v>101746</v>
      </c>
      <c r="B1747" s="5">
        <v>45804.072222222225</v>
      </c>
      <c r="C1747" s="3" t="str">
        <f>TEXT(Sales_Data[[#This Row],[OrderDate]],"mmmm")</f>
        <v>May</v>
      </c>
      <c r="D1747" s="3" t="str">
        <f t="shared" si="54"/>
        <v>2025</v>
      </c>
      <c r="E1747" t="s">
        <v>50</v>
      </c>
      <c r="F1747" t="s">
        <v>28</v>
      </c>
      <c r="G1747" t="s">
        <v>15</v>
      </c>
      <c r="H1747" t="s">
        <v>32</v>
      </c>
      <c r="I1747" t="s">
        <v>100</v>
      </c>
      <c r="J1747">
        <v>71</v>
      </c>
      <c r="K1747">
        <v>2500</v>
      </c>
      <c r="L1747" s="7">
        <f>Sales_Data[[#This Row],[OrderQuantity]] *Sales_Data[[#This Row],[UnitPrice]]</f>
        <v>177500</v>
      </c>
      <c r="M1747" s="7">
        <f>Sales_Data[[#This Row],[UnitPrice]]-Sales_Data[[#This Row],[UnitCost]]</f>
        <v>1000</v>
      </c>
      <c r="N1747" s="7">
        <f>Sales_Data[[#This Row],[Gross Revenue]]-Sales_Data[[#This Row],[Discount Amount ]]</f>
        <v>176500</v>
      </c>
      <c r="O1747" s="7">
        <f>Sales_Data[[#This Row],[OrderQuantity]] *Sales_Data[[#This Row],[UnitCost]]</f>
        <v>106500</v>
      </c>
      <c r="P1747" s="7">
        <f>Sales_Data[[#This Row],[ItemCost]] +Sales_Data[[#This Row],[ShippingCost]]</f>
        <v>106766.7</v>
      </c>
      <c r="Q1747" s="7">
        <f>Sales_Data[[#This Row],[Gross Revenue]]-Sales_Data[[#This Row],[TotalFinancialCost]]</f>
        <v>70733.3</v>
      </c>
      <c r="R1747" s="7">
        <f>Sales_Data[[#This Row],[Actul Bill Amount]]-Sales_Data[[#This Row],[ShippingCost]]</f>
        <v>176233.3</v>
      </c>
      <c r="S1747">
        <v>796</v>
      </c>
      <c r="T1747">
        <v>266.7</v>
      </c>
      <c r="U1747" t="s">
        <v>54</v>
      </c>
      <c r="V1747">
        <v>1500</v>
      </c>
      <c r="W1747" t="s">
        <v>33</v>
      </c>
      <c r="X1747" t="str">
        <f t="shared" si="55"/>
        <v>Delhi</v>
      </c>
    </row>
    <row r="1748" spans="1:24" x14ac:dyDescent="0.4">
      <c r="A1748">
        <v>101747</v>
      </c>
      <c r="B1748" s="5">
        <v>45914.111805555556</v>
      </c>
      <c r="C1748" s="3" t="str">
        <f>TEXT(Sales_Data[[#This Row],[OrderDate]],"mmmm")</f>
        <v>September</v>
      </c>
      <c r="D1748" s="3" t="str">
        <f t="shared" si="54"/>
        <v>2025</v>
      </c>
      <c r="E1748" t="s">
        <v>45</v>
      </c>
      <c r="F1748" t="s">
        <v>24</v>
      </c>
      <c r="G1748" t="s">
        <v>15</v>
      </c>
      <c r="H1748" t="s">
        <v>37</v>
      </c>
      <c r="I1748" t="s">
        <v>100</v>
      </c>
      <c r="J1748">
        <v>82</v>
      </c>
      <c r="K1748">
        <v>25000</v>
      </c>
      <c r="L1748" s="7">
        <f>Sales_Data[[#This Row],[OrderQuantity]] *Sales_Data[[#This Row],[UnitPrice]]</f>
        <v>2050000</v>
      </c>
      <c r="M1748" s="7">
        <f>Sales_Data[[#This Row],[UnitPrice]]-Sales_Data[[#This Row],[UnitCost]]</f>
        <v>7000</v>
      </c>
      <c r="N1748" s="7">
        <f>Sales_Data[[#This Row],[Gross Revenue]]-Sales_Data[[#This Row],[Discount Amount ]]</f>
        <v>2043000</v>
      </c>
      <c r="O1748" s="7">
        <f>Sales_Data[[#This Row],[OrderQuantity]] *Sales_Data[[#This Row],[UnitCost]]</f>
        <v>1476000</v>
      </c>
      <c r="P1748" s="7">
        <f>Sales_Data[[#This Row],[ItemCost]] +Sales_Data[[#This Row],[ShippingCost]]</f>
        <v>1476788.92</v>
      </c>
      <c r="Q1748" s="7">
        <f>Sales_Data[[#This Row],[Gross Revenue]]-Sales_Data[[#This Row],[TotalFinancialCost]]</f>
        <v>573211.08000000007</v>
      </c>
      <c r="R1748" s="7">
        <f>Sales_Data[[#This Row],[Actul Bill Amount]]-Sales_Data[[#This Row],[ShippingCost]]</f>
        <v>2042211.08</v>
      </c>
      <c r="S1748">
        <v>917</v>
      </c>
      <c r="T1748">
        <v>788.92</v>
      </c>
      <c r="U1748" t="s">
        <v>60</v>
      </c>
      <c r="V1748">
        <v>18000</v>
      </c>
      <c r="W1748" t="s">
        <v>38</v>
      </c>
      <c r="X1748" t="str">
        <f t="shared" si="55"/>
        <v>Kolkata</v>
      </c>
    </row>
    <row r="1749" spans="1:24" x14ac:dyDescent="0.4">
      <c r="A1749">
        <v>101748</v>
      </c>
      <c r="B1749" s="5">
        <v>45715.513194444444</v>
      </c>
      <c r="C1749" s="3" t="str">
        <f>TEXT(Sales_Data[[#This Row],[OrderDate]],"mmmm")</f>
        <v>February</v>
      </c>
      <c r="D1749" s="3" t="str">
        <f t="shared" si="54"/>
        <v>2025</v>
      </c>
      <c r="E1749" t="s">
        <v>50</v>
      </c>
      <c r="F1749" t="s">
        <v>43</v>
      </c>
      <c r="G1749" t="s">
        <v>15</v>
      </c>
      <c r="H1749" t="s">
        <v>32</v>
      </c>
      <c r="I1749" t="s">
        <v>100</v>
      </c>
      <c r="J1749">
        <v>42</v>
      </c>
      <c r="K1749">
        <v>1800</v>
      </c>
      <c r="L1749" s="7">
        <f>Sales_Data[[#This Row],[OrderQuantity]] *Sales_Data[[#This Row],[UnitPrice]]</f>
        <v>75600</v>
      </c>
      <c r="M1749" s="7">
        <f>Sales_Data[[#This Row],[UnitPrice]]-Sales_Data[[#This Row],[UnitCost]]</f>
        <v>900</v>
      </c>
      <c r="N1749" s="7">
        <f>Sales_Data[[#This Row],[Gross Revenue]]-Sales_Data[[#This Row],[Discount Amount ]]</f>
        <v>74700</v>
      </c>
      <c r="O1749" s="7">
        <f>Sales_Data[[#This Row],[OrderQuantity]] *Sales_Data[[#This Row],[UnitCost]]</f>
        <v>37800</v>
      </c>
      <c r="P1749" s="7">
        <f>Sales_Data[[#This Row],[ItemCost]] +Sales_Data[[#This Row],[ShippingCost]]</f>
        <v>38315.019999999997</v>
      </c>
      <c r="Q1749" s="7">
        <f>Sales_Data[[#This Row],[Gross Revenue]]-Sales_Data[[#This Row],[TotalFinancialCost]]</f>
        <v>37284.980000000003</v>
      </c>
      <c r="R1749" s="7">
        <f>Sales_Data[[#This Row],[Actul Bill Amount]]-Sales_Data[[#This Row],[ShippingCost]]</f>
        <v>74184.98</v>
      </c>
      <c r="S1749">
        <v>814</v>
      </c>
      <c r="T1749">
        <v>515.02</v>
      </c>
      <c r="U1749" t="s">
        <v>51</v>
      </c>
      <c r="V1749">
        <v>900</v>
      </c>
      <c r="W1749" t="s">
        <v>33</v>
      </c>
      <c r="X1749" t="str">
        <f t="shared" si="55"/>
        <v>Delhi</v>
      </c>
    </row>
    <row r="1750" spans="1:24" x14ac:dyDescent="0.4">
      <c r="A1750">
        <v>101749</v>
      </c>
      <c r="B1750" s="5">
        <v>45672.793055555558</v>
      </c>
      <c r="C1750" s="3" t="str">
        <f>TEXT(Sales_Data[[#This Row],[OrderDate]],"mmmm")</f>
        <v>January</v>
      </c>
      <c r="D1750" s="3" t="str">
        <f t="shared" si="54"/>
        <v>2025</v>
      </c>
      <c r="E1750" t="s">
        <v>50</v>
      </c>
      <c r="F1750" t="s">
        <v>55</v>
      </c>
      <c r="G1750" t="s">
        <v>29</v>
      </c>
      <c r="H1750" t="s">
        <v>20</v>
      </c>
      <c r="I1750" t="s">
        <v>100</v>
      </c>
      <c r="J1750">
        <v>40</v>
      </c>
      <c r="K1750">
        <v>1200</v>
      </c>
      <c r="L1750" s="7">
        <f>Sales_Data[[#This Row],[OrderQuantity]] *Sales_Data[[#This Row],[UnitPrice]]</f>
        <v>48000</v>
      </c>
      <c r="M1750" s="7">
        <f>Sales_Data[[#This Row],[UnitPrice]]-Sales_Data[[#This Row],[UnitCost]]</f>
        <v>400</v>
      </c>
      <c r="N1750" s="7">
        <f>Sales_Data[[#This Row],[Gross Revenue]]-Sales_Data[[#This Row],[Discount Amount ]]</f>
        <v>47600</v>
      </c>
      <c r="O1750" s="7">
        <f>Sales_Data[[#This Row],[OrderQuantity]] *Sales_Data[[#This Row],[UnitCost]]</f>
        <v>32000</v>
      </c>
      <c r="P1750" s="7">
        <f>Sales_Data[[#This Row],[ItemCost]] +Sales_Data[[#This Row],[ShippingCost]]</f>
        <v>34598.339999999997</v>
      </c>
      <c r="Q1750" s="7">
        <f>Sales_Data[[#This Row],[Gross Revenue]]-Sales_Data[[#This Row],[TotalFinancialCost]]</f>
        <v>13401.660000000003</v>
      </c>
      <c r="R1750" s="7">
        <f>Sales_Data[[#This Row],[Actul Bill Amount]]-Sales_Data[[#This Row],[ShippingCost]]</f>
        <v>45001.66</v>
      </c>
      <c r="S1750">
        <v>1150</v>
      </c>
      <c r="T1750">
        <v>2598.34</v>
      </c>
      <c r="U1750" t="s">
        <v>58</v>
      </c>
      <c r="V1750">
        <v>800</v>
      </c>
      <c r="W1750" t="s">
        <v>22</v>
      </c>
      <c r="X1750" t="str">
        <f t="shared" si="55"/>
        <v>Nagpur</v>
      </c>
    </row>
    <row r="1751" spans="1:24" x14ac:dyDescent="0.4">
      <c r="A1751">
        <v>101750</v>
      </c>
      <c r="B1751" s="5">
        <v>45819.760416666664</v>
      </c>
      <c r="C1751" s="3" t="str">
        <f>TEXT(Sales_Data[[#This Row],[OrderDate]],"mmmm")</f>
        <v>June</v>
      </c>
      <c r="D1751" s="3" t="str">
        <f t="shared" si="54"/>
        <v>2025</v>
      </c>
      <c r="E1751" t="s">
        <v>19</v>
      </c>
      <c r="F1751" t="s">
        <v>55</v>
      </c>
      <c r="G1751" t="s">
        <v>31</v>
      </c>
      <c r="H1751" t="s">
        <v>20</v>
      </c>
      <c r="I1751" t="s">
        <v>100</v>
      </c>
      <c r="J1751">
        <v>44</v>
      </c>
      <c r="K1751">
        <v>850</v>
      </c>
      <c r="L1751" s="7">
        <f>Sales_Data[[#This Row],[OrderQuantity]] *Sales_Data[[#This Row],[UnitPrice]]</f>
        <v>37400</v>
      </c>
      <c r="M1751" s="7">
        <f>Sales_Data[[#This Row],[UnitPrice]]-Sales_Data[[#This Row],[UnitCost]]</f>
        <v>300</v>
      </c>
      <c r="N1751" s="7">
        <f>Sales_Data[[#This Row],[Gross Revenue]]-Sales_Data[[#This Row],[Discount Amount ]]</f>
        <v>37100</v>
      </c>
      <c r="O1751" s="7">
        <f>Sales_Data[[#This Row],[OrderQuantity]] *Sales_Data[[#This Row],[UnitCost]]</f>
        <v>24200</v>
      </c>
      <c r="P1751" s="7">
        <f>Sales_Data[[#This Row],[ItemCost]] +Sales_Data[[#This Row],[ShippingCost]]</f>
        <v>25020.68</v>
      </c>
      <c r="Q1751" s="7">
        <f>Sales_Data[[#This Row],[Gross Revenue]]-Sales_Data[[#This Row],[TotalFinancialCost]]</f>
        <v>12379.32</v>
      </c>
      <c r="R1751" s="7">
        <f>Sales_Data[[#This Row],[Actul Bill Amount]]-Sales_Data[[#This Row],[ShippingCost]]</f>
        <v>36279.32</v>
      </c>
      <c r="S1751">
        <v>839</v>
      </c>
      <c r="T1751">
        <v>820.68</v>
      </c>
      <c r="U1751" t="s">
        <v>56</v>
      </c>
      <c r="V1751">
        <v>550</v>
      </c>
      <c r="W1751" t="s">
        <v>22</v>
      </c>
      <c r="X1751" t="str">
        <f t="shared" si="55"/>
        <v>Nagpur</v>
      </c>
    </row>
    <row r="1752" spans="1:24" x14ac:dyDescent="0.4">
      <c r="A1752">
        <v>101751</v>
      </c>
      <c r="B1752" s="5">
        <v>45820.777083333334</v>
      </c>
      <c r="C1752" s="3" t="str">
        <f>TEXT(Sales_Data[[#This Row],[OrderDate]],"mmmm")</f>
        <v>June</v>
      </c>
      <c r="D1752" s="3" t="str">
        <f t="shared" si="54"/>
        <v>2025</v>
      </c>
      <c r="E1752" t="s">
        <v>39</v>
      </c>
      <c r="F1752" t="s">
        <v>40</v>
      </c>
      <c r="G1752" t="s">
        <v>29</v>
      </c>
      <c r="H1752" t="s">
        <v>20</v>
      </c>
      <c r="I1752" t="s">
        <v>100</v>
      </c>
      <c r="J1752">
        <v>62</v>
      </c>
      <c r="K1752">
        <v>1500</v>
      </c>
      <c r="L1752" s="7">
        <f>Sales_Data[[#This Row],[OrderQuantity]] *Sales_Data[[#This Row],[UnitPrice]]</f>
        <v>93000</v>
      </c>
      <c r="M1752" s="7">
        <f>Sales_Data[[#This Row],[UnitPrice]]-Sales_Data[[#This Row],[UnitCost]]</f>
        <v>700</v>
      </c>
      <c r="N1752" s="7">
        <f>Sales_Data[[#This Row],[Gross Revenue]]-Sales_Data[[#This Row],[Discount Amount ]]</f>
        <v>92300</v>
      </c>
      <c r="O1752" s="7">
        <f>Sales_Data[[#This Row],[OrderQuantity]] *Sales_Data[[#This Row],[UnitCost]]</f>
        <v>49600</v>
      </c>
      <c r="P1752" s="7">
        <f>Sales_Data[[#This Row],[ItemCost]] +Sales_Data[[#This Row],[ShippingCost]]</f>
        <v>50537.34</v>
      </c>
      <c r="Q1752" s="7">
        <f>Sales_Data[[#This Row],[Gross Revenue]]-Sales_Data[[#This Row],[TotalFinancialCost]]</f>
        <v>42462.66</v>
      </c>
      <c r="R1752" s="7">
        <f>Sales_Data[[#This Row],[Actul Bill Amount]]-Sales_Data[[#This Row],[ShippingCost]]</f>
        <v>91362.66</v>
      </c>
      <c r="S1752">
        <v>889</v>
      </c>
      <c r="T1752">
        <v>937.34</v>
      </c>
      <c r="U1752" t="s">
        <v>52</v>
      </c>
      <c r="V1752">
        <v>800</v>
      </c>
      <c r="W1752" t="s">
        <v>22</v>
      </c>
      <c r="X1752" t="str">
        <f t="shared" si="55"/>
        <v>Nagpur</v>
      </c>
    </row>
    <row r="1753" spans="1:24" x14ac:dyDescent="0.4">
      <c r="A1753">
        <v>101752</v>
      </c>
      <c r="B1753" s="5">
        <v>45977.34097222222</v>
      </c>
      <c r="C1753" s="3" t="str">
        <f>TEXT(Sales_Data[[#This Row],[OrderDate]],"mmmm")</f>
        <v>November</v>
      </c>
      <c r="D1753" s="3" t="str">
        <f t="shared" si="54"/>
        <v>2025</v>
      </c>
      <c r="E1753" t="s">
        <v>48</v>
      </c>
      <c r="F1753" t="s">
        <v>28</v>
      </c>
      <c r="G1753" t="s">
        <v>29</v>
      </c>
      <c r="H1753" t="s">
        <v>37</v>
      </c>
      <c r="I1753" t="s">
        <v>100</v>
      </c>
      <c r="J1753">
        <v>20</v>
      </c>
      <c r="K1753">
        <v>450</v>
      </c>
      <c r="L1753" s="7">
        <f>Sales_Data[[#This Row],[OrderQuantity]] *Sales_Data[[#This Row],[UnitPrice]]</f>
        <v>9000</v>
      </c>
      <c r="M1753" s="7">
        <f>Sales_Data[[#This Row],[UnitPrice]]-Sales_Data[[#This Row],[UnitCost]]</f>
        <v>250</v>
      </c>
      <c r="N1753" s="7">
        <f>Sales_Data[[#This Row],[Gross Revenue]]-Sales_Data[[#This Row],[Discount Amount ]]</f>
        <v>8750</v>
      </c>
      <c r="O1753" s="7">
        <f>Sales_Data[[#This Row],[OrderQuantity]] *Sales_Data[[#This Row],[UnitCost]]</f>
        <v>4000</v>
      </c>
      <c r="P1753" s="7">
        <f>Sales_Data[[#This Row],[ItemCost]] +Sales_Data[[#This Row],[ShippingCost]]</f>
        <v>4799.16</v>
      </c>
      <c r="Q1753" s="7">
        <f>Sales_Data[[#This Row],[Gross Revenue]]-Sales_Data[[#This Row],[TotalFinancialCost]]</f>
        <v>4200.84</v>
      </c>
      <c r="R1753" s="7">
        <f>Sales_Data[[#This Row],[Actul Bill Amount]]-Sales_Data[[#This Row],[ShippingCost]]</f>
        <v>7950.84</v>
      </c>
      <c r="S1753">
        <v>338</v>
      </c>
      <c r="T1753">
        <v>799.16</v>
      </c>
      <c r="U1753" t="s">
        <v>30</v>
      </c>
      <c r="V1753">
        <v>200</v>
      </c>
      <c r="W1753" t="s">
        <v>38</v>
      </c>
      <c r="X1753" t="str">
        <f t="shared" si="55"/>
        <v>Kolkata</v>
      </c>
    </row>
    <row r="1754" spans="1:24" x14ac:dyDescent="0.4">
      <c r="A1754">
        <v>101753</v>
      </c>
      <c r="B1754" s="5">
        <v>45938.178472222222</v>
      </c>
      <c r="C1754" s="3" t="str">
        <f>TEXT(Sales_Data[[#This Row],[OrderDate]],"mmmm")</f>
        <v>October</v>
      </c>
      <c r="D1754" s="3" t="str">
        <f t="shared" si="54"/>
        <v>2025</v>
      </c>
      <c r="E1754" t="s">
        <v>48</v>
      </c>
      <c r="F1754" t="s">
        <v>40</v>
      </c>
      <c r="G1754" t="s">
        <v>29</v>
      </c>
      <c r="H1754" t="s">
        <v>16</v>
      </c>
      <c r="I1754" t="s">
        <v>100</v>
      </c>
      <c r="J1754">
        <v>61</v>
      </c>
      <c r="K1754">
        <v>1500</v>
      </c>
      <c r="L1754" s="7">
        <f>Sales_Data[[#This Row],[OrderQuantity]] *Sales_Data[[#This Row],[UnitPrice]]</f>
        <v>91500</v>
      </c>
      <c r="M1754" s="7">
        <f>Sales_Data[[#This Row],[UnitPrice]]-Sales_Data[[#This Row],[UnitCost]]</f>
        <v>700</v>
      </c>
      <c r="N1754" s="7">
        <f>Sales_Data[[#This Row],[Gross Revenue]]-Sales_Data[[#This Row],[Discount Amount ]]</f>
        <v>90800</v>
      </c>
      <c r="O1754" s="7">
        <f>Sales_Data[[#This Row],[OrderQuantity]] *Sales_Data[[#This Row],[UnitCost]]</f>
        <v>48800</v>
      </c>
      <c r="P1754" s="7">
        <f>Sales_Data[[#This Row],[ItemCost]] +Sales_Data[[#This Row],[ShippingCost]]</f>
        <v>49403.38</v>
      </c>
      <c r="Q1754" s="7">
        <f>Sales_Data[[#This Row],[Gross Revenue]]-Sales_Data[[#This Row],[TotalFinancialCost]]</f>
        <v>42096.62</v>
      </c>
      <c r="R1754" s="7">
        <f>Sales_Data[[#This Row],[Actul Bill Amount]]-Sales_Data[[#This Row],[ShippingCost]]</f>
        <v>90196.62</v>
      </c>
      <c r="S1754">
        <v>606</v>
      </c>
      <c r="T1754">
        <v>603.38</v>
      </c>
      <c r="U1754" t="s">
        <v>52</v>
      </c>
      <c r="V1754">
        <v>800</v>
      </c>
      <c r="W1754" t="s">
        <v>18</v>
      </c>
      <c r="X1754" t="str">
        <f t="shared" si="55"/>
        <v>Bengaluru</v>
      </c>
    </row>
    <row r="1755" spans="1:24" x14ac:dyDescent="0.4">
      <c r="A1755">
        <v>101754</v>
      </c>
      <c r="B1755" s="5">
        <v>45937.599999999999</v>
      </c>
      <c r="C1755" s="3" t="str">
        <f>TEXT(Sales_Data[[#This Row],[OrderDate]],"mmmm")</f>
        <v>October</v>
      </c>
      <c r="D1755" s="3" t="str">
        <f t="shared" si="54"/>
        <v>2025</v>
      </c>
      <c r="E1755" t="s">
        <v>50</v>
      </c>
      <c r="F1755" t="s">
        <v>14</v>
      </c>
      <c r="G1755" t="s">
        <v>29</v>
      </c>
      <c r="H1755" t="s">
        <v>32</v>
      </c>
      <c r="I1755" t="s">
        <v>100</v>
      </c>
      <c r="J1755">
        <v>29</v>
      </c>
      <c r="K1755">
        <v>3200</v>
      </c>
      <c r="L1755" s="7">
        <f>Sales_Data[[#This Row],[OrderQuantity]] *Sales_Data[[#This Row],[UnitPrice]]</f>
        <v>92800</v>
      </c>
      <c r="M1755" s="7">
        <f>Sales_Data[[#This Row],[UnitPrice]]-Sales_Data[[#This Row],[UnitCost]]</f>
        <v>1200</v>
      </c>
      <c r="N1755" s="7">
        <f>Sales_Data[[#This Row],[Gross Revenue]]-Sales_Data[[#This Row],[Discount Amount ]]</f>
        <v>91600</v>
      </c>
      <c r="O1755" s="7">
        <f>Sales_Data[[#This Row],[OrderQuantity]] *Sales_Data[[#This Row],[UnitCost]]</f>
        <v>58000</v>
      </c>
      <c r="P1755" s="7">
        <f>Sales_Data[[#This Row],[ItemCost]] +Sales_Data[[#This Row],[ShippingCost]]</f>
        <v>59196.78</v>
      </c>
      <c r="Q1755" s="7">
        <f>Sales_Data[[#This Row],[Gross Revenue]]-Sales_Data[[#This Row],[TotalFinancialCost]]</f>
        <v>33603.22</v>
      </c>
      <c r="R1755" s="7">
        <f>Sales_Data[[#This Row],[Actul Bill Amount]]-Sales_Data[[#This Row],[ShippingCost]]</f>
        <v>90403.22</v>
      </c>
      <c r="S1755">
        <v>619</v>
      </c>
      <c r="T1755">
        <v>1196.78</v>
      </c>
      <c r="U1755" t="s">
        <v>17</v>
      </c>
      <c r="V1755">
        <v>2000</v>
      </c>
      <c r="W1755" t="s">
        <v>33</v>
      </c>
      <c r="X1755" t="str">
        <f t="shared" si="55"/>
        <v>Delhi</v>
      </c>
    </row>
    <row r="1756" spans="1:24" x14ac:dyDescent="0.4">
      <c r="A1756">
        <v>101755</v>
      </c>
      <c r="B1756" s="5">
        <v>45669.35833333333</v>
      </c>
      <c r="C1756" s="3" t="str">
        <f>TEXT(Sales_Data[[#This Row],[OrderDate]],"mmmm")</f>
        <v>January</v>
      </c>
      <c r="D1756" s="3" t="str">
        <f t="shared" si="54"/>
        <v>2025</v>
      </c>
      <c r="E1756" t="s">
        <v>50</v>
      </c>
      <c r="F1756" t="s">
        <v>43</v>
      </c>
      <c r="G1756" t="s">
        <v>15</v>
      </c>
      <c r="H1756" t="s">
        <v>20</v>
      </c>
      <c r="I1756" t="s">
        <v>100</v>
      </c>
      <c r="J1756">
        <v>46</v>
      </c>
      <c r="K1756">
        <v>4500</v>
      </c>
      <c r="L1756" s="7">
        <f>Sales_Data[[#This Row],[OrderQuantity]] *Sales_Data[[#This Row],[UnitPrice]]</f>
        <v>207000</v>
      </c>
      <c r="M1756" s="7">
        <f>Sales_Data[[#This Row],[UnitPrice]]-Sales_Data[[#This Row],[UnitCost]]</f>
        <v>2000</v>
      </c>
      <c r="N1756" s="7">
        <f>Sales_Data[[#This Row],[Gross Revenue]]-Sales_Data[[#This Row],[Discount Amount ]]</f>
        <v>205000</v>
      </c>
      <c r="O1756" s="7">
        <f>Sales_Data[[#This Row],[OrderQuantity]] *Sales_Data[[#This Row],[UnitCost]]</f>
        <v>115000</v>
      </c>
      <c r="P1756" s="7">
        <f>Sales_Data[[#This Row],[ItemCost]] +Sales_Data[[#This Row],[ShippingCost]]</f>
        <v>115881.27</v>
      </c>
      <c r="Q1756" s="7">
        <f>Sales_Data[[#This Row],[Gross Revenue]]-Sales_Data[[#This Row],[TotalFinancialCost]]</f>
        <v>91118.73</v>
      </c>
      <c r="R1756" s="7">
        <f>Sales_Data[[#This Row],[Actul Bill Amount]]-Sales_Data[[#This Row],[ShippingCost]]</f>
        <v>204118.73</v>
      </c>
      <c r="S1756">
        <v>408</v>
      </c>
      <c r="T1756">
        <v>881.27</v>
      </c>
      <c r="U1756" t="s">
        <v>44</v>
      </c>
      <c r="V1756">
        <v>2500</v>
      </c>
      <c r="W1756" t="s">
        <v>22</v>
      </c>
      <c r="X1756" t="str">
        <f t="shared" si="55"/>
        <v>Nagpur</v>
      </c>
    </row>
    <row r="1757" spans="1:24" x14ac:dyDescent="0.4">
      <c r="A1757">
        <v>101756</v>
      </c>
      <c r="B1757" s="5">
        <v>45931.220138888886</v>
      </c>
      <c r="C1757" s="3" t="str">
        <f>TEXT(Sales_Data[[#This Row],[OrderDate]],"mmmm")</f>
        <v>October</v>
      </c>
      <c r="D1757" s="3" t="str">
        <f t="shared" si="54"/>
        <v>2025</v>
      </c>
      <c r="E1757" t="s">
        <v>19</v>
      </c>
      <c r="F1757" t="s">
        <v>43</v>
      </c>
      <c r="G1757" t="s">
        <v>29</v>
      </c>
      <c r="H1757" t="s">
        <v>32</v>
      </c>
      <c r="I1757" t="s">
        <v>100</v>
      </c>
      <c r="J1757">
        <v>74</v>
      </c>
      <c r="K1757">
        <v>1800</v>
      </c>
      <c r="L1757" s="7">
        <f>Sales_Data[[#This Row],[OrderQuantity]] *Sales_Data[[#This Row],[UnitPrice]]</f>
        <v>133200</v>
      </c>
      <c r="M1757" s="7">
        <f>Sales_Data[[#This Row],[UnitPrice]]-Sales_Data[[#This Row],[UnitCost]]</f>
        <v>900</v>
      </c>
      <c r="N1757" s="7">
        <f>Sales_Data[[#This Row],[Gross Revenue]]-Sales_Data[[#This Row],[Discount Amount ]]</f>
        <v>132300</v>
      </c>
      <c r="O1757" s="7">
        <f>Sales_Data[[#This Row],[OrderQuantity]] *Sales_Data[[#This Row],[UnitCost]]</f>
        <v>66600</v>
      </c>
      <c r="P1757" s="7">
        <f>Sales_Data[[#This Row],[ItemCost]] +Sales_Data[[#This Row],[ShippingCost]]</f>
        <v>66999.02</v>
      </c>
      <c r="Q1757" s="7">
        <f>Sales_Data[[#This Row],[Gross Revenue]]-Sales_Data[[#This Row],[TotalFinancialCost]]</f>
        <v>66200.98</v>
      </c>
      <c r="R1757" s="7">
        <f>Sales_Data[[#This Row],[Actul Bill Amount]]-Sales_Data[[#This Row],[ShippingCost]]</f>
        <v>131900.98000000001</v>
      </c>
      <c r="S1757">
        <v>867</v>
      </c>
      <c r="T1757">
        <v>399.02</v>
      </c>
      <c r="U1757" t="s">
        <v>51</v>
      </c>
      <c r="V1757">
        <v>900</v>
      </c>
      <c r="W1757" t="s">
        <v>33</v>
      </c>
      <c r="X1757" t="str">
        <f t="shared" si="55"/>
        <v>Delhi</v>
      </c>
    </row>
    <row r="1758" spans="1:24" x14ac:dyDescent="0.4">
      <c r="A1758">
        <v>101757</v>
      </c>
      <c r="B1758" s="5">
        <v>45928.390972222223</v>
      </c>
      <c r="C1758" s="3" t="str">
        <f>TEXT(Sales_Data[[#This Row],[OrderDate]],"mmmm")</f>
        <v>September</v>
      </c>
      <c r="D1758" s="3" t="str">
        <f t="shared" si="54"/>
        <v>2025</v>
      </c>
      <c r="E1758" t="s">
        <v>48</v>
      </c>
      <c r="F1758" t="s">
        <v>28</v>
      </c>
      <c r="G1758" t="s">
        <v>29</v>
      </c>
      <c r="H1758" t="s">
        <v>32</v>
      </c>
      <c r="I1758" t="s">
        <v>100</v>
      </c>
      <c r="J1758">
        <v>97</v>
      </c>
      <c r="K1758">
        <v>2500</v>
      </c>
      <c r="L1758" s="7">
        <f>Sales_Data[[#This Row],[OrderQuantity]] *Sales_Data[[#This Row],[UnitPrice]]</f>
        <v>242500</v>
      </c>
      <c r="M1758" s="7">
        <f>Sales_Data[[#This Row],[UnitPrice]]-Sales_Data[[#This Row],[UnitCost]]</f>
        <v>1000</v>
      </c>
      <c r="N1758" s="7">
        <f>Sales_Data[[#This Row],[Gross Revenue]]-Sales_Data[[#This Row],[Discount Amount ]]</f>
        <v>241500</v>
      </c>
      <c r="O1758" s="7">
        <f>Sales_Data[[#This Row],[OrderQuantity]] *Sales_Data[[#This Row],[UnitCost]]</f>
        <v>145500</v>
      </c>
      <c r="P1758" s="7">
        <f>Sales_Data[[#This Row],[ItemCost]] +Sales_Data[[#This Row],[ShippingCost]]</f>
        <v>147845.01999999999</v>
      </c>
      <c r="Q1758" s="7">
        <f>Sales_Data[[#This Row],[Gross Revenue]]-Sales_Data[[#This Row],[TotalFinancialCost]]</f>
        <v>94654.98000000001</v>
      </c>
      <c r="R1758" s="7">
        <f>Sales_Data[[#This Row],[Actul Bill Amount]]-Sales_Data[[#This Row],[ShippingCost]]</f>
        <v>239154.98</v>
      </c>
      <c r="S1758">
        <v>828</v>
      </c>
      <c r="T1758">
        <v>2345.02</v>
      </c>
      <c r="U1758" t="s">
        <v>54</v>
      </c>
      <c r="V1758">
        <v>1500</v>
      </c>
      <c r="W1758" t="s">
        <v>33</v>
      </c>
      <c r="X1758" t="str">
        <f t="shared" si="55"/>
        <v>Delhi</v>
      </c>
    </row>
    <row r="1759" spans="1:24" x14ac:dyDescent="0.4">
      <c r="A1759">
        <v>101758</v>
      </c>
      <c r="B1759" s="5">
        <v>45865.97152777778</v>
      </c>
      <c r="C1759" s="3" t="str">
        <f>TEXT(Sales_Data[[#This Row],[OrderDate]],"mmmm")</f>
        <v>July</v>
      </c>
      <c r="D1759" s="3" t="str">
        <f t="shared" si="54"/>
        <v>2025</v>
      </c>
      <c r="E1759" t="s">
        <v>34</v>
      </c>
      <c r="F1759" t="s">
        <v>43</v>
      </c>
      <c r="G1759" t="s">
        <v>29</v>
      </c>
      <c r="H1759" t="s">
        <v>25</v>
      </c>
      <c r="I1759" t="s">
        <v>100</v>
      </c>
      <c r="J1759">
        <v>85</v>
      </c>
      <c r="K1759">
        <v>1800</v>
      </c>
      <c r="L1759" s="7">
        <f>Sales_Data[[#This Row],[OrderQuantity]] *Sales_Data[[#This Row],[UnitPrice]]</f>
        <v>153000</v>
      </c>
      <c r="M1759" s="7">
        <f>Sales_Data[[#This Row],[UnitPrice]]-Sales_Data[[#This Row],[UnitCost]]</f>
        <v>900</v>
      </c>
      <c r="N1759" s="7">
        <f>Sales_Data[[#This Row],[Gross Revenue]]-Sales_Data[[#This Row],[Discount Amount ]]</f>
        <v>152100</v>
      </c>
      <c r="O1759" s="7">
        <f>Sales_Data[[#This Row],[OrderQuantity]] *Sales_Data[[#This Row],[UnitCost]]</f>
        <v>76500</v>
      </c>
      <c r="P1759" s="7">
        <f>Sales_Data[[#This Row],[ItemCost]] +Sales_Data[[#This Row],[ShippingCost]]</f>
        <v>77673.14</v>
      </c>
      <c r="Q1759" s="7">
        <f>Sales_Data[[#This Row],[Gross Revenue]]-Sales_Data[[#This Row],[TotalFinancialCost]]</f>
        <v>75326.86</v>
      </c>
      <c r="R1759" s="7">
        <f>Sales_Data[[#This Row],[Actul Bill Amount]]-Sales_Data[[#This Row],[ShippingCost]]</f>
        <v>150926.85999999999</v>
      </c>
      <c r="S1759">
        <v>1190</v>
      </c>
      <c r="T1759">
        <v>1173.1400000000001</v>
      </c>
      <c r="U1759" t="s">
        <v>51</v>
      </c>
      <c r="V1759">
        <v>900</v>
      </c>
      <c r="W1759" t="s">
        <v>27</v>
      </c>
      <c r="X1759" t="str">
        <f t="shared" si="55"/>
        <v>Mumbai</v>
      </c>
    </row>
    <row r="1760" spans="1:24" x14ac:dyDescent="0.4">
      <c r="A1760">
        <v>101759</v>
      </c>
      <c r="B1760" s="5">
        <v>45684.020138888889</v>
      </c>
      <c r="C1760" s="3" t="str">
        <f>TEXT(Sales_Data[[#This Row],[OrderDate]],"mmmm")</f>
        <v>January</v>
      </c>
      <c r="D1760" s="3" t="str">
        <f t="shared" si="54"/>
        <v>2025</v>
      </c>
      <c r="E1760" t="s">
        <v>50</v>
      </c>
      <c r="F1760" t="s">
        <v>55</v>
      </c>
      <c r="G1760" t="s">
        <v>15</v>
      </c>
      <c r="H1760" t="s">
        <v>16</v>
      </c>
      <c r="I1760" t="s">
        <v>100</v>
      </c>
      <c r="J1760">
        <v>6</v>
      </c>
      <c r="K1760">
        <v>1200</v>
      </c>
      <c r="L1760" s="7">
        <f>Sales_Data[[#This Row],[OrderQuantity]] *Sales_Data[[#This Row],[UnitPrice]]</f>
        <v>7200</v>
      </c>
      <c r="M1760" s="7">
        <f>Sales_Data[[#This Row],[UnitPrice]]-Sales_Data[[#This Row],[UnitCost]]</f>
        <v>400</v>
      </c>
      <c r="N1760" s="7">
        <f>Sales_Data[[#This Row],[Gross Revenue]]-Sales_Data[[#This Row],[Discount Amount ]]</f>
        <v>6800</v>
      </c>
      <c r="O1760" s="7">
        <f>Sales_Data[[#This Row],[OrderQuantity]] *Sales_Data[[#This Row],[UnitCost]]</f>
        <v>4800</v>
      </c>
      <c r="P1760" s="7">
        <f>Sales_Data[[#This Row],[ItemCost]] +Sales_Data[[#This Row],[ShippingCost]]</f>
        <v>5746.12</v>
      </c>
      <c r="Q1760" s="7">
        <f>Sales_Data[[#This Row],[Gross Revenue]]-Sales_Data[[#This Row],[TotalFinancialCost]]</f>
        <v>1453.88</v>
      </c>
      <c r="R1760" s="7">
        <f>Sales_Data[[#This Row],[Actul Bill Amount]]-Sales_Data[[#This Row],[ShippingCost]]</f>
        <v>5853.88</v>
      </c>
      <c r="S1760">
        <v>931</v>
      </c>
      <c r="T1760">
        <v>946.12</v>
      </c>
      <c r="U1760" t="s">
        <v>58</v>
      </c>
      <c r="V1760">
        <v>800</v>
      </c>
      <c r="W1760" t="s">
        <v>18</v>
      </c>
      <c r="X1760" t="str">
        <f t="shared" si="55"/>
        <v>Bengaluru</v>
      </c>
    </row>
    <row r="1761" spans="1:24" x14ac:dyDescent="0.4">
      <c r="A1761">
        <v>101760</v>
      </c>
      <c r="B1761" s="5">
        <v>45729.517361111109</v>
      </c>
      <c r="C1761" s="3" t="str">
        <f>TEXT(Sales_Data[[#This Row],[OrderDate]],"mmmm")</f>
        <v>March</v>
      </c>
      <c r="D1761" s="3" t="str">
        <f t="shared" si="54"/>
        <v>2025</v>
      </c>
      <c r="E1761" t="s">
        <v>45</v>
      </c>
      <c r="F1761" t="s">
        <v>43</v>
      </c>
      <c r="G1761" t="s">
        <v>29</v>
      </c>
      <c r="H1761" t="s">
        <v>20</v>
      </c>
      <c r="I1761" t="s">
        <v>100</v>
      </c>
      <c r="J1761">
        <v>86</v>
      </c>
      <c r="K1761">
        <v>1800</v>
      </c>
      <c r="L1761" s="7">
        <f>Sales_Data[[#This Row],[OrderQuantity]] *Sales_Data[[#This Row],[UnitPrice]]</f>
        <v>154800</v>
      </c>
      <c r="M1761" s="7">
        <f>Sales_Data[[#This Row],[UnitPrice]]-Sales_Data[[#This Row],[UnitCost]]</f>
        <v>900</v>
      </c>
      <c r="N1761" s="7">
        <f>Sales_Data[[#This Row],[Gross Revenue]]-Sales_Data[[#This Row],[Discount Amount ]]</f>
        <v>153900</v>
      </c>
      <c r="O1761" s="7">
        <f>Sales_Data[[#This Row],[OrderQuantity]] *Sales_Data[[#This Row],[UnitCost]]</f>
        <v>77400</v>
      </c>
      <c r="P1761" s="7">
        <f>Sales_Data[[#This Row],[ItemCost]] +Sales_Data[[#This Row],[ShippingCost]]</f>
        <v>79161.64</v>
      </c>
      <c r="Q1761" s="7">
        <f>Sales_Data[[#This Row],[Gross Revenue]]-Sales_Data[[#This Row],[TotalFinancialCost]]</f>
        <v>75638.36</v>
      </c>
      <c r="R1761" s="7">
        <f>Sales_Data[[#This Row],[Actul Bill Amount]]-Sales_Data[[#This Row],[ShippingCost]]</f>
        <v>152138.35999999999</v>
      </c>
      <c r="S1761">
        <v>735</v>
      </c>
      <c r="T1761">
        <v>1761.64</v>
      </c>
      <c r="U1761" t="s">
        <v>51</v>
      </c>
      <c r="V1761">
        <v>900</v>
      </c>
      <c r="W1761" t="s">
        <v>22</v>
      </c>
      <c r="X1761" t="str">
        <f t="shared" si="55"/>
        <v>Nagpur</v>
      </c>
    </row>
    <row r="1762" spans="1:24" x14ac:dyDescent="0.4">
      <c r="A1762">
        <v>101761</v>
      </c>
      <c r="B1762" s="5">
        <v>45717.96875</v>
      </c>
      <c r="C1762" s="3" t="str">
        <f>TEXT(Sales_Data[[#This Row],[OrderDate]],"mmmm")</f>
        <v>March</v>
      </c>
      <c r="D1762" s="3" t="str">
        <f t="shared" si="54"/>
        <v>2025</v>
      </c>
      <c r="E1762" t="s">
        <v>42</v>
      </c>
      <c r="F1762" t="s">
        <v>14</v>
      </c>
      <c r="G1762" t="s">
        <v>31</v>
      </c>
      <c r="H1762" t="s">
        <v>20</v>
      </c>
      <c r="I1762" t="s">
        <v>100</v>
      </c>
      <c r="J1762">
        <v>18</v>
      </c>
      <c r="K1762">
        <v>3200</v>
      </c>
      <c r="L1762" s="7">
        <f>Sales_Data[[#This Row],[OrderQuantity]] *Sales_Data[[#This Row],[UnitPrice]]</f>
        <v>57600</v>
      </c>
      <c r="M1762" s="7">
        <f>Sales_Data[[#This Row],[UnitPrice]]-Sales_Data[[#This Row],[UnitCost]]</f>
        <v>1200</v>
      </c>
      <c r="N1762" s="7">
        <f>Sales_Data[[#This Row],[Gross Revenue]]-Sales_Data[[#This Row],[Discount Amount ]]</f>
        <v>56400</v>
      </c>
      <c r="O1762" s="7">
        <f>Sales_Data[[#This Row],[OrderQuantity]] *Sales_Data[[#This Row],[UnitCost]]</f>
        <v>36000</v>
      </c>
      <c r="P1762" s="7">
        <f>Sales_Data[[#This Row],[ItemCost]] +Sales_Data[[#This Row],[ShippingCost]]</f>
        <v>36802.01</v>
      </c>
      <c r="Q1762" s="7">
        <f>Sales_Data[[#This Row],[Gross Revenue]]-Sales_Data[[#This Row],[TotalFinancialCost]]</f>
        <v>20797.989999999998</v>
      </c>
      <c r="R1762" s="7">
        <f>Sales_Data[[#This Row],[Actul Bill Amount]]-Sales_Data[[#This Row],[ShippingCost]]</f>
        <v>55597.99</v>
      </c>
      <c r="S1762">
        <v>913</v>
      </c>
      <c r="T1762">
        <v>802.01</v>
      </c>
      <c r="U1762" t="s">
        <v>17</v>
      </c>
      <c r="V1762">
        <v>2000</v>
      </c>
      <c r="W1762" t="s">
        <v>22</v>
      </c>
      <c r="X1762" t="str">
        <f t="shared" si="55"/>
        <v>Nagpur</v>
      </c>
    </row>
    <row r="1763" spans="1:24" x14ac:dyDescent="0.4">
      <c r="A1763">
        <v>101762</v>
      </c>
      <c r="B1763" s="5">
        <v>45802.682638888888</v>
      </c>
      <c r="C1763" s="3" t="str">
        <f>TEXT(Sales_Data[[#This Row],[OrderDate]],"mmmm")</f>
        <v>May</v>
      </c>
      <c r="D1763" s="3" t="str">
        <f t="shared" si="54"/>
        <v>2025</v>
      </c>
      <c r="E1763" t="s">
        <v>50</v>
      </c>
      <c r="F1763" t="s">
        <v>24</v>
      </c>
      <c r="G1763" t="s">
        <v>29</v>
      </c>
      <c r="H1763" t="s">
        <v>16</v>
      </c>
      <c r="I1763" t="s">
        <v>100</v>
      </c>
      <c r="J1763">
        <v>51</v>
      </c>
      <c r="K1763">
        <v>25000</v>
      </c>
      <c r="L1763" s="7">
        <f>Sales_Data[[#This Row],[OrderQuantity]] *Sales_Data[[#This Row],[UnitPrice]]</f>
        <v>1275000</v>
      </c>
      <c r="M1763" s="7">
        <f>Sales_Data[[#This Row],[UnitPrice]]-Sales_Data[[#This Row],[UnitCost]]</f>
        <v>7000</v>
      </c>
      <c r="N1763" s="7">
        <f>Sales_Data[[#This Row],[Gross Revenue]]-Sales_Data[[#This Row],[Discount Amount ]]</f>
        <v>1268000</v>
      </c>
      <c r="O1763" s="7">
        <f>Sales_Data[[#This Row],[OrderQuantity]] *Sales_Data[[#This Row],[UnitCost]]</f>
        <v>918000</v>
      </c>
      <c r="P1763" s="7">
        <f>Sales_Data[[#This Row],[ItemCost]] +Sales_Data[[#This Row],[ShippingCost]]</f>
        <v>918300.22</v>
      </c>
      <c r="Q1763" s="7">
        <f>Sales_Data[[#This Row],[Gross Revenue]]-Sales_Data[[#This Row],[TotalFinancialCost]]</f>
        <v>356699.78</v>
      </c>
      <c r="R1763" s="7">
        <f>Sales_Data[[#This Row],[Actul Bill Amount]]-Sales_Data[[#This Row],[ShippingCost]]</f>
        <v>1267699.78</v>
      </c>
      <c r="S1763">
        <v>781</v>
      </c>
      <c r="T1763">
        <v>300.22000000000003</v>
      </c>
      <c r="U1763" t="s">
        <v>60</v>
      </c>
      <c r="V1763">
        <v>18000</v>
      </c>
      <c r="W1763" t="s">
        <v>18</v>
      </c>
      <c r="X1763" t="str">
        <f t="shared" si="55"/>
        <v>Bengaluru</v>
      </c>
    </row>
    <row r="1764" spans="1:24" x14ac:dyDescent="0.4">
      <c r="A1764">
        <v>101763</v>
      </c>
      <c r="B1764" s="5">
        <v>45750.541666666664</v>
      </c>
      <c r="C1764" s="3" t="str">
        <f>TEXT(Sales_Data[[#This Row],[OrderDate]],"mmmm")</f>
        <v>April</v>
      </c>
      <c r="D1764" s="3" t="str">
        <f t="shared" si="54"/>
        <v>2025</v>
      </c>
      <c r="E1764" t="s">
        <v>34</v>
      </c>
      <c r="F1764" t="s">
        <v>55</v>
      </c>
      <c r="G1764" t="s">
        <v>31</v>
      </c>
      <c r="H1764" t="s">
        <v>32</v>
      </c>
      <c r="I1764" t="s">
        <v>100</v>
      </c>
      <c r="J1764">
        <v>90</v>
      </c>
      <c r="K1764">
        <v>1200</v>
      </c>
      <c r="L1764" s="7">
        <f>Sales_Data[[#This Row],[OrderQuantity]] *Sales_Data[[#This Row],[UnitPrice]]</f>
        <v>108000</v>
      </c>
      <c r="M1764" s="7">
        <f>Sales_Data[[#This Row],[UnitPrice]]-Sales_Data[[#This Row],[UnitCost]]</f>
        <v>400</v>
      </c>
      <c r="N1764" s="7">
        <f>Sales_Data[[#This Row],[Gross Revenue]]-Sales_Data[[#This Row],[Discount Amount ]]</f>
        <v>107600</v>
      </c>
      <c r="O1764" s="7">
        <f>Sales_Data[[#This Row],[OrderQuantity]] *Sales_Data[[#This Row],[UnitCost]]</f>
        <v>72000</v>
      </c>
      <c r="P1764" s="7">
        <f>Sales_Data[[#This Row],[ItemCost]] +Sales_Data[[#This Row],[ShippingCost]]</f>
        <v>73064.88</v>
      </c>
      <c r="Q1764" s="7">
        <f>Sales_Data[[#This Row],[Gross Revenue]]-Sales_Data[[#This Row],[TotalFinancialCost]]</f>
        <v>34935.119999999995</v>
      </c>
      <c r="R1764" s="7">
        <f>Sales_Data[[#This Row],[Actul Bill Amount]]-Sales_Data[[#This Row],[ShippingCost]]</f>
        <v>106535.12</v>
      </c>
      <c r="S1764">
        <v>624</v>
      </c>
      <c r="T1764">
        <v>1064.8800000000001</v>
      </c>
      <c r="U1764" t="s">
        <v>58</v>
      </c>
      <c r="V1764">
        <v>800</v>
      </c>
      <c r="W1764" t="s">
        <v>33</v>
      </c>
      <c r="X1764" t="str">
        <f t="shared" si="55"/>
        <v>Delhi</v>
      </c>
    </row>
    <row r="1765" spans="1:24" x14ac:dyDescent="0.4">
      <c r="A1765">
        <v>101764</v>
      </c>
      <c r="B1765" s="5">
        <v>45966.109722222223</v>
      </c>
      <c r="C1765" s="3" t="str">
        <f>TEXT(Sales_Data[[#This Row],[OrderDate]],"mmmm")</f>
        <v>November</v>
      </c>
      <c r="D1765" s="3" t="str">
        <f t="shared" si="54"/>
        <v>2025</v>
      </c>
      <c r="E1765" t="s">
        <v>48</v>
      </c>
      <c r="F1765" t="s">
        <v>43</v>
      </c>
      <c r="G1765" t="s">
        <v>31</v>
      </c>
      <c r="H1765" t="s">
        <v>20</v>
      </c>
      <c r="I1765" t="s">
        <v>100</v>
      </c>
      <c r="J1765">
        <v>79</v>
      </c>
      <c r="K1765">
        <v>2800</v>
      </c>
      <c r="L1765" s="7">
        <f>Sales_Data[[#This Row],[OrderQuantity]] *Sales_Data[[#This Row],[UnitPrice]]</f>
        <v>221200</v>
      </c>
      <c r="M1765" s="7">
        <f>Sales_Data[[#This Row],[UnitPrice]]-Sales_Data[[#This Row],[UnitCost]]</f>
        <v>1300</v>
      </c>
      <c r="N1765" s="7">
        <f>Sales_Data[[#This Row],[Gross Revenue]]-Sales_Data[[#This Row],[Discount Amount ]]</f>
        <v>219900</v>
      </c>
      <c r="O1765" s="7">
        <f>Sales_Data[[#This Row],[OrderQuantity]] *Sales_Data[[#This Row],[UnitCost]]</f>
        <v>118500</v>
      </c>
      <c r="P1765" s="7">
        <f>Sales_Data[[#This Row],[ItemCost]] +Sales_Data[[#This Row],[ShippingCost]]</f>
        <v>119394.2</v>
      </c>
      <c r="Q1765" s="7">
        <f>Sales_Data[[#This Row],[Gross Revenue]]-Sales_Data[[#This Row],[TotalFinancialCost]]</f>
        <v>101805.8</v>
      </c>
      <c r="R1765" s="7">
        <f>Sales_Data[[#This Row],[Actul Bill Amount]]-Sales_Data[[#This Row],[ShippingCost]]</f>
        <v>219005.8</v>
      </c>
      <c r="S1765">
        <v>614</v>
      </c>
      <c r="T1765">
        <v>894.2</v>
      </c>
      <c r="U1765" t="s">
        <v>61</v>
      </c>
      <c r="V1765">
        <v>1500</v>
      </c>
      <c r="W1765" t="s">
        <v>22</v>
      </c>
      <c r="X1765" t="str">
        <f t="shared" si="55"/>
        <v>Nagpur</v>
      </c>
    </row>
    <row r="1766" spans="1:24" x14ac:dyDescent="0.4">
      <c r="A1766">
        <v>101765</v>
      </c>
      <c r="B1766" s="5">
        <v>45665.527083333334</v>
      </c>
      <c r="C1766" s="3" t="str">
        <f>TEXT(Sales_Data[[#This Row],[OrderDate]],"mmmm")</f>
        <v>January</v>
      </c>
      <c r="D1766" s="3" t="str">
        <f t="shared" si="54"/>
        <v>2025</v>
      </c>
      <c r="E1766" t="s">
        <v>34</v>
      </c>
      <c r="F1766" t="s">
        <v>43</v>
      </c>
      <c r="G1766" t="s">
        <v>29</v>
      </c>
      <c r="H1766" t="s">
        <v>20</v>
      </c>
      <c r="I1766" t="s">
        <v>100</v>
      </c>
      <c r="J1766">
        <v>76</v>
      </c>
      <c r="K1766">
        <v>1800</v>
      </c>
      <c r="L1766" s="7">
        <f>Sales_Data[[#This Row],[OrderQuantity]] *Sales_Data[[#This Row],[UnitPrice]]</f>
        <v>136800</v>
      </c>
      <c r="M1766" s="7">
        <f>Sales_Data[[#This Row],[UnitPrice]]-Sales_Data[[#This Row],[UnitCost]]</f>
        <v>900</v>
      </c>
      <c r="N1766" s="7">
        <f>Sales_Data[[#This Row],[Gross Revenue]]-Sales_Data[[#This Row],[Discount Amount ]]</f>
        <v>135900</v>
      </c>
      <c r="O1766" s="7">
        <f>Sales_Data[[#This Row],[OrderQuantity]] *Sales_Data[[#This Row],[UnitCost]]</f>
        <v>68400</v>
      </c>
      <c r="P1766" s="7">
        <f>Sales_Data[[#This Row],[ItemCost]] +Sales_Data[[#This Row],[ShippingCost]]</f>
        <v>69324.44</v>
      </c>
      <c r="Q1766" s="7">
        <f>Sales_Data[[#This Row],[Gross Revenue]]-Sales_Data[[#This Row],[TotalFinancialCost]]</f>
        <v>67475.56</v>
      </c>
      <c r="R1766" s="7">
        <f>Sales_Data[[#This Row],[Actul Bill Amount]]-Sales_Data[[#This Row],[ShippingCost]]</f>
        <v>134975.56</v>
      </c>
      <c r="S1766">
        <v>1014</v>
      </c>
      <c r="T1766">
        <v>924.44</v>
      </c>
      <c r="U1766" t="s">
        <v>51</v>
      </c>
      <c r="V1766">
        <v>900</v>
      </c>
      <c r="W1766" t="s">
        <v>22</v>
      </c>
      <c r="X1766" t="str">
        <f t="shared" si="55"/>
        <v>Nagpur</v>
      </c>
    </row>
    <row r="1767" spans="1:24" x14ac:dyDescent="0.4">
      <c r="A1767">
        <v>101766</v>
      </c>
      <c r="B1767" s="5">
        <v>45736.29791666667</v>
      </c>
      <c r="C1767" s="3" t="str">
        <f>TEXT(Sales_Data[[#This Row],[OrderDate]],"mmmm")</f>
        <v>March</v>
      </c>
      <c r="D1767" s="3" t="str">
        <f t="shared" si="54"/>
        <v>2025</v>
      </c>
      <c r="E1767" t="s">
        <v>23</v>
      </c>
      <c r="F1767" t="s">
        <v>35</v>
      </c>
      <c r="G1767" t="s">
        <v>29</v>
      </c>
      <c r="H1767" t="s">
        <v>25</v>
      </c>
      <c r="I1767" t="s">
        <v>100</v>
      </c>
      <c r="J1767">
        <v>7</v>
      </c>
      <c r="K1767">
        <v>12000</v>
      </c>
      <c r="L1767" s="7">
        <f>Sales_Data[[#This Row],[OrderQuantity]] *Sales_Data[[#This Row],[UnitPrice]]</f>
        <v>84000</v>
      </c>
      <c r="M1767" s="7">
        <f>Sales_Data[[#This Row],[UnitPrice]]-Sales_Data[[#This Row],[UnitCost]]</f>
        <v>4000</v>
      </c>
      <c r="N1767" s="7">
        <f>Sales_Data[[#This Row],[Gross Revenue]]-Sales_Data[[#This Row],[Discount Amount ]]</f>
        <v>80000</v>
      </c>
      <c r="O1767" s="7">
        <f>Sales_Data[[#This Row],[OrderQuantity]] *Sales_Data[[#This Row],[UnitCost]]</f>
        <v>56000</v>
      </c>
      <c r="P1767" s="7">
        <f>Sales_Data[[#This Row],[ItemCost]] +Sales_Data[[#This Row],[ShippingCost]]</f>
        <v>56906.84</v>
      </c>
      <c r="Q1767" s="7">
        <f>Sales_Data[[#This Row],[Gross Revenue]]-Sales_Data[[#This Row],[TotalFinancialCost]]</f>
        <v>27093.160000000003</v>
      </c>
      <c r="R1767" s="7">
        <f>Sales_Data[[#This Row],[Actul Bill Amount]]-Sales_Data[[#This Row],[ShippingCost]]</f>
        <v>79093.16</v>
      </c>
      <c r="S1767">
        <v>432</v>
      </c>
      <c r="T1767">
        <v>906.84</v>
      </c>
      <c r="U1767" t="s">
        <v>36</v>
      </c>
      <c r="V1767">
        <v>8000</v>
      </c>
      <c r="W1767" t="s">
        <v>27</v>
      </c>
      <c r="X1767" t="str">
        <f t="shared" si="55"/>
        <v>Mumbai</v>
      </c>
    </row>
    <row r="1768" spans="1:24" x14ac:dyDescent="0.4">
      <c r="A1768">
        <v>101767</v>
      </c>
      <c r="B1768" s="5">
        <v>45684.950694444444</v>
      </c>
      <c r="C1768" s="3" t="str">
        <f>TEXT(Sales_Data[[#This Row],[OrderDate]],"mmmm")</f>
        <v>January</v>
      </c>
      <c r="D1768" s="3" t="str">
        <f t="shared" si="54"/>
        <v>2025</v>
      </c>
      <c r="E1768" t="s">
        <v>45</v>
      </c>
      <c r="F1768" t="s">
        <v>35</v>
      </c>
      <c r="G1768" t="s">
        <v>31</v>
      </c>
      <c r="H1768" t="s">
        <v>20</v>
      </c>
      <c r="I1768" t="s">
        <v>100</v>
      </c>
      <c r="J1768">
        <v>14</v>
      </c>
      <c r="K1768">
        <v>8500</v>
      </c>
      <c r="L1768" s="7">
        <f>Sales_Data[[#This Row],[OrderQuantity]] *Sales_Data[[#This Row],[UnitPrice]]</f>
        <v>119000</v>
      </c>
      <c r="M1768" s="7">
        <f>Sales_Data[[#This Row],[UnitPrice]]-Sales_Data[[#This Row],[UnitCost]]</f>
        <v>3000</v>
      </c>
      <c r="N1768" s="7">
        <f>Sales_Data[[#This Row],[Gross Revenue]]-Sales_Data[[#This Row],[Discount Amount ]]</f>
        <v>116000</v>
      </c>
      <c r="O1768" s="7">
        <f>Sales_Data[[#This Row],[OrderQuantity]] *Sales_Data[[#This Row],[UnitCost]]</f>
        <v>77000</v>
      </c>
      <c r="P1768" s="7">
        <f>Sales_Data[[#This Row],[ItemCost]] +Sales_Data[[#This Row],[ShippingCost]]</f>
        <v>77412.649999999994</v>
      </c>
      <c r="Q1768" s="7">
        <f>Sales_Data[[#This Row],[Gross Revenue]]-Sales_Data[[#This Row],[TotalFinancialCost]]</f>
        <v>41587.350000000006</v>
      </c>
      <c r="R1768" s="7">
        <f>Sales_Data[[#This Row],[Actul Bill Amount]]-Sales_Data[[#This Row],[ShippingCost]]</f>
        <v>115587.35</v>
      </c>
      <c r="S1768">
        <v>739</v>
      </c>
      <c r="T1768">
        <v>412.65</v>
      </c>
      <c r="U1768" t="s">
        <v>49</v>
      </c>
      <c r="V1768">
        <v>5500</v>
      </c>
      <c r="W1768" t="s">
        <v>22</v>
      </c>
      <c r="X1768" t="str">
        <f t="shared" si="55"/>
        <v>Nagpur</v>
      </c>
    </row>
    <row r="1769" spans="1:24" x14ac:dyDescent="0.4">
      <c r="A1769">
        <v>101768</v>
      </c>
      <c r="B1769" s="5">
        <v>45831.023611111108</v>
      </c>
      <c r="C1769" s="3" t="str">
        <f>TEXT(Sales_Data[[#This Row],[OrderDate]],"mmmm")</f>
        <v>June</v>
      </c>
      <c r="D1769" s="3" t="str">
        <f t="shared" si="54"/>
        <v>2025</v>
      </c>
      <c r="E1769" t="s">
        <v>42</v>
      </c>
      <c r="F1769" t="s">
        <v>28</v>
      </c>
      <c r="G1769" t="s">
        <v>31</v>
      </c>
      <c r="H1769" t="s">
        <v>20</v>
      </c>
      <c r="I1769" t="s">
        <v>100</v>
      </c>
      <c r="J1769">
        <v>45</v>
      </c>
      <c r="K1769">
        <v>2500</v>
      </c>
      <c r="L1769" s="7">
        <f>Sales_Data[[#This Row],[OrderQuantity]] *Sales_Data[[#This Row],[UnitPrice]]</f>
        <v>112500</v>
      </c>
      <c r="M1769" s="7">
        <f>Sales_Data[[#This Row],[UnitPrice]]-Sales_Data[[#This Row],[UnitCost]]</f>
        <v>1000</v>
      </c>
      <c r="N1769" s="7">
        <f>Sales_Data[[#This Row],[Gross Revenue]]-Sales_Data[[#This Row],[Discount Amount ]]</f>
        <v>111500</v>
      </c>
      <c r="O1769" s="7">
        <f>Sales_Data[[#This Row],[OrderQuantity]] *Sales_Data[[#This Row],[UnitCost]]</f>
        <v>67500</v>
      </c>
      <c r="P1769" s="7">
        <f>Sales_Data[[#This Row],[ItemCost]] +Sales_Data[[#This Row],[ShippingCost]]</f>
        <v>68476.240000000005</v>
      </c>
      <c r="Q1769" s="7">
        <f>Sales_Data[[#This Row],[Gross Revenue]]-Sales_Data[[#This Row],[TotalFinancialCost]]</f>
        <v>44023.759999999995</v>
      </c>
      <c r="R1769" s="7">
        <f>Sales_Data[[#This Row],[Actul Bill Amount]]-Sales_Data[[#This Row],[ShippingCost]]</f>
        <v>110523.76</v>
      </c>
      <c r="S1769">
        <v>659</v>
      </c>
      <c r="T1769">
        <v>976.24</v>
      </c>
      <c r="U1769" t="s">
        <v>54</v>
      </c>
      <c r="V1769">
        <v>1500</v>
      </c>
      <c r="W1769" t="s">
        <v>22</v>
      </c>
      <c r="X1769" t="str">
        <f t="shared" si="55"/>
        <v>Nagpur</v>
      </c>
    </row>
    <row r="1770" spans="1:24" x14ac:dyDescent="0.4">
      <c r="A1770">
        <v>101769</v>
      </c>
      <c r="B1770" s="5">
        <v>45707.941666666666</v>
      </c>
      <c r="C1770" s="3" t="str">
        <f>TEXT(Sales_Data[[#This Row],[OrderDate]],"mmmm")</f>
        <v>February</v>
      </c>
      <c r="D1770" s="3" t="str">
        <f t="shared" si="54"/>
        <v>2025</v>
      </c>
      <c r="E1770" t="s">
        <v>19</v>
      </c>
      <c r="F1770" t="s">
        <v>24</v>
      </c>
      <c r="G1770" t="s">
        <v>15</v>
      </c>
      <c r="H1770" t="s">
        <v>32</v>
      </c>
      <c r="I1770" t="s">
        <v>100</v>
      </c>
      <c r="J1770">
        <v>94</v>
      </c>
      <c r="K1770">
        <v>25000</v>
      </c>
      <c r="L1770" s="7">
        <f>Sales_Data[[#This Row],[OrderQuantity]] *Sales_Data[[#This Row],[UnitPrice]]</f>
        <v>2350000</v>
      </c>
      <c r="M1770" s="7">
        <f>Sales_Data[[#This Row],[UnitPrice]]-Sales_Data[[#This Row],[UnitCost]]</f>
        <v>7000</v>
      </c>
      <c r="N1770" s="7">
        <f>Sales_Data[[#This Row],[Gross Revenue]]-Sales_Data[[#This Row],[Discount Amount ]]</f>
        <v>2343000</v>
      </c>
      <c r="O1770" s="7">
        <f>Sales_Data[[#This Row],[OrderQuantity]] *Sales_Data[[#This Row],[UnitCost]]</f>
        <v>1692000</v>
      </c>
      <c r="P1770" s="7">
        <f>Sales_Data[[#This Row],[ItemCost]] +Sales_Data[[#This Row],[ShippingCost]]</f>
        <v>1692773.1</v>
      </c>
      <c r="Q1770" s="7">
        <f>Sales_Data[[#This Row],[Gross Revenue]]-Sales_Data[[#This Row],[TotalFinancialCost]]</f>
        <v>657226.89999999991</v>
      </c>
      <c r="R1770" s="7">
        <f>Sales_Data[[#This Row],[Actul Bill Amount]]-Sales_Data[[#This Row],[ShippingCost]]</f>
        <v>2342226.9</v>
      </c>
      <c r="S1770">
        <v>575</v>
      </c>
      <c r="T1770">
        <v>773.1</v>
      </c>
      <c r="U1770" t="s">
        <v>60</v>
      </c>
      <c r="V1770">
        <v>18000</v>
      </c>
      <c r="W1770" t="s">
        <v>33</v>
      </c>
      <c r="X1770" t="str">
        <f t="shared" si="55"/>
        <v>Delhi</v>
      </c>
    </row>
    <row r="1771" spans="1:24" x14ac:dyDescent="0.4">
      <c r="A1771">
        <v>101770</v>
      </c>
      <c r="B1771" s="5">
        <v>45856.07916666667</v>
      </c>
      <c r="C1771" s="3" t="str">
        <f>TEXT(Sales_Data[[#This Row],[OrderDate]],"mmmm")</f>
        <v>July</v>
      </c>
      <c r="D1771" s="3" t="str">
        <f t="shared" si="54"/>
        <v>2025</v>
      </c>
      <c r="E1771" t="s">
        <v>34</v>
      </c>
      <c r="F1771" t="s">
        <v>28</v>
      </c>
      <c r="G1771" t="s">
        <v>15</v>
      </c>
      <c r="H1771" t="s">
        <v>16</v>
      </c>
      <c r="I1771" t="s">
        <v>100</v>
      </c>
      <c r="J1771">
        <v>21</v>
      </c>
      <c r="K1771">
        <v>450</v>
      </c>
      <c r="L1771" s="7">
        <f>Sales_Data[[#This Row],[OrderQuantity]] *Sales_Data[[#This Row],[UnitPrice]]</f>
        <v>9450</v>
      </c>
      <c r="M1771" s="7">
        <f>Sales_Data[[#This Row],[UnitPrice]]-Sales_Data[[#This Row],[UnitCost]]</f>
        <v>250</v>
      </c>
      <c r="N1771" s="7">
        <f>Sales_Data[[#This Row],[Gross Revenue]]-Sales_Data[[#This Row],[Discount Amount ]]</f>
        <v>9200</v>
      </c>
      <c r="O1771" s="7">
        <f>Sales_Data[[#This Row],[OrderQuantity]] *Sales_Data[[#This Row],[UnitCost]]</f>
        <v>4200</v>
      </c>
      <c r="P1771" s="7">
        <f>Sales_Data[[#This Row],[ItemCost]] +Sales_Data[[#This Row],[ShippingCost]]</f>
        <v>4635.1400000000003</v>
      </c>
      <c r="Q1771" s="7">
        <f>Sales_Data[[#This Row],[Gross Revenue]]-Sales_Data[[#This Row],[TotalFinancialCost]]</f>
        <v>4814.8599999999997</v>
      </c>
      <c r="R1771" s="7">
        <f>Sales_Data[[#This Row],[Actul Bill Amount]]-Sales_Data[[#This Row],[ShippingCost]]</f>
        <v>8764.86</v>
      </c>
      <c r="S1771">
        <v>927</v>
      </c>
      <c r="T1771">
        <v>435.14</v>
      </c>
      <c r="U1771" t="s">
        <v>30</v>
      </c>
      <c r="V1771">
        <v>200</v>
      </c>
      <c r="W1771" t="s">
        <v>18</v>
      </c>
      <c r="X1771" t="str">
        <f t="shared" si="55"/>
        <v>Bengaluru</v>
      </c>
    </row>
    <row r="1772" spans="1:24" x14ac:dyDescent="0.4">
      <c r="A1772">
        <v>101771</v>
      </c>
      <c r="B1772" s="5">
        <v>46006.05</v>
      </c>
      <c r="C1772" s="3" t="str">
        <f>TEXT(Sales_Data[[#This Row],[OrderDate]],"mmmm")</f>
        <v>December</v>
      </c>
      <c r="D1772" s="3" t="str">
        <f t="shared" si="54"/>
        <v>2025</v>
      </c>
      <c r="E1772" t="s">
        <v>34</v>
      </c>
      <c r="F1772" t="s">
        <v>46</v>
      </c>
      <c r="G1772" t="s">
        <v>15</v>
      </c>
      <c r="H1772" t="s">
        <v>37</v>
      </c>
      <c r="I1772" t="s">
        <v>100</v>
      </c>
      <c r="J1772">
        <v>17</v>
      </c>
      <c r="K1772">
        <v>4500</v>
      </c>
      <c r="L1772" s="7">
        <f>Sales_Data[[#This Row],[OrderQuantity]] *Sales_Data[[#This Row],[UnitPrice]]</f>
        <v>76500</v>
      </c>
      <c r="M1772" s="7">
        <f>Sales_Data[[#This Row],[UnitPrice]]-Sales_Data[[#This Row],[UnitCost]]</f>
        <v>1700</v>
      </c>
      <c r="N1772" s="7">
        <f>Sales_Data[[#This Row],[Gross Revenue]]-Sales_Data[[#This Row],[Discount Amount ]]</f>
        <v>74800</v>
      </c>
      <c r="O1772" s="7">
        <f>Sales_Data[[#This Row],[OrderQuantity]] *Sales_Data[[#This Row],[UnitCost]]</f>
        <v>47600</v>
      </c>
      <c r="P1772" s="7">
        <f>Sales_Data[[#This Row],[ItemCost]] +Sales_Data[[#This Row],[ShippingCost]]</f>
        <v>48818.48</v>
      </c>
      <c r="Q1772" s="7">
        <f>Sales_Data[[#This Row],[Gross Revenue]]-Sales_Data[[#This Row],[TotalFinancialCost]]</f>
        <v>27681.519999999997</v>
      </c>
      <c r="R1772" s="7">
        <f>Sales_Data[[#This Row],[Actul Bill Amount]]-Sales_Data[[#This Row],[ShippingCost]]</f>
        <v>73581.52</v>
      </c>
      <c r="S1772">
        <v>1008</v>
      </c>
      <c r="T1772">
        <v>1218.48</v>
      </c>
      <c r="U1772" t="s">
        <v>47</v>
      </c>
      <c r="V1772">
        <v>2800</v>
      </c>
      <c r="W1772" t="s">
        <v>38</v>
      </c>
      <c r="X1772" t="str">
        <f t="shared" si="55"/>
        <v>Kolkata</v>
      </c>
    </row>
    <row r="1773" spans="1:24" x14ac:dyDescent="0.4">
      <c r="A1773">
        <v>101772</v>
      </c>
      <c r="B1773" s="5">
        <v>45838.362500000003</v>
      </c>
      <c r="C1773" s="3" t="str">
        <f>TEXT(Sales_Data[[#This Row],[OrderDate]],"mmmm")</f>
        <v>June</v>
      </c>
      <c r="D1773" s="3" t="str">
        <f t="shared" si="54"/>
        <v>2025</v>
      </c>
      <c r="E1773" t="s">
        <v>34</v>
      </c>
      <c r="F1773" t="s">
        <v>55</v>
      </c>
      <c r="G1773" t="s">
        <v>29</v>
      </c>
      <c r="H1773" t="s">
        <v>32</v>
      </c>
      <c r="I1773" t="s">
        <v>100</v>
      </c>
      <c r="J1773">
        <v>31</v>
      </c>
      <c r="K1773">
        <v>600</v>
      </c>
      <c r="L1773" s="7">
        <f>Sales_Data[[#This Row],[OrderQuantity]] *Sales_Data[[#This Row],[UnitPrice]]</f>
        <v>18600</v>
      </c>
      <c r="M1773" s="7">
        <f>Sales_Data[[#This Row],[UnitPrice]]-Sales_Data[[#This Row],[UnitCost]]</f>
        <v>250</v>
      </c>
      <c r="N1773" s="7">
        <f>Sales_Data[[#This Row],[Gross Revenue]]-Sales_Data[[#This Row],[Discount Amount ]]</f>
        <v>18350</v>
      </c>
      <c r="O1773" s="7">
        <f>Sales_Data[[#This Row],[OrderQuantity]] *Sales_Data[[#This Row],[UnitCost]]</f>
        <v>10850</v>
      </c>
      <c r="P1773" s="7">
        <f>Sales_Data[[#This Row],[ItemCost]] +Sales_Data[[#This Row],[ShippingCost]]</f>
        <v>11362.38</v>
      </c>
      <c r="Q1773" s="7">
        <f>Sales_Data[[#This Row],[Gross Revenue]]-Sales_Data[[#This Row],[TotalFinancialCost]]</f>
        <v>7237.6200000000008</v>
      </c>
      <c r="R1773" s="7">
        <f>Sales_Data[[#This Row],[Actul Bill Amount]]-Sales_Data[[#This Row],[ShippingCost]]</f>
        <v>17837.62</v>
      </c>
      <c r="S1773">
        <v>944</v>
      </c>
      <c r="T1773">
        <v>512.38</v>
      </c>
      <c r="U1773" t="s">
        <v>57</v>
      </c>
      <c r="V1773">
        <v>350</v>
      </c>
      <c r="W1773" t="s">
        <v>33</v>
      </c>
      <c r="X1773" t="str">
        <f t="shared" si="55"/>
        <v>Delhi</v>
      </c>
    </row>
    <row r="1774" spans="1:24" x14ac:dyDescent="0.4">
      <c r="A1774">
        <v>101773</v>
      </c>
      <c r="B1774" s="5">
        <v>45681.00277777778</v>
      </c>
      <c r="C1774" s="3" t="str">
        <f>TEXT(Sales_Data[[#This Row],[OrderDate]],"mmmm")</f>
        <v>January</v>
      </c>
      <c r="D1774" s="3" t="str">
        <f t="shared" si="54"/>
        <v>2025</v>
      </c>
      <c r="E1774" t="s">
        <v>13</v>
      </c>
      <c r="F1774" t="s">
        <v>14</v>
      </c>
      <c r="G1774" t="s">
        <v>31</v>
      </c>
      <c r="H1774" t="s">
        <v>20</v>
      </c>
      <c r="I1774" t="s">
        <v>100</v>
      </c>
      <c r="J1774">
        <v>6</v>
      </c>
      <c r="K1774">
        <v>6500</v>
      </c>
      <c r="L1774" s="7">
        <f>Sales_Data[[#This Row],[OrderQuantity]] *Sales_Data[[#This Row],[UnitPrice]]</f>
        <v>39000</v>
      </c>
      <c r="M1774" s="7">
        <f>Sales_Data[[#This Row],[UnitPrice]]-Sales_Data[[#This Row],[UnitCost]]</f>
        <v>2300</v>
      </c>
      <c r="N1774" s="7">
        <f>Sales_Data[[#This Row],[Gross Revenue]]-Sales_Data[[#This Row],[Discount Amount ]]</f>
        <v>36700</v>
      </c>
      <c r="O1774" s="7">
        <f>Sales_Data[[#This Row],[OrderQuantity]] *Sales_Data[[#This Row],[UnitCost]]</f>
        <v>25200</v>
      </c>
      <c r="P1774" s="7">
        <f>Sales_Data[[#This Row],[ItemCost]] +Sales_Data[[#This Row],[ShippingCost]]</f>
        <v>25443.02</v>
      </c>
      <c r="Q1774" s="7">
        <f>Sales_Data[[#This Row],[Gross Revenue]]-Sales_Data[[#This Row],[TotalFinancialCost]]</f>
        <v>13556.98</v>
      </c>
      <c r="R1774" s="7">
        <f>Sales_Data[[#This Row],[Actul Bill Amount]]-Sales_Data[[#This Row],[ShippingCost]]</f>
        <v>36456.980000000003</v>
      </c>
      <c r="S1774">
        <v>746</v>
      </c>
      <c r="T1774">
        <v>243.02</v>
      </c>
      <c r="U1774" t="s">
        <v>21</v>
      </c>
      <c r="V1774">
        <v>4200</v>
      </c>
      <c r="W1774" t="s">
        <v>22</v>
      </c>
      <c r="X1774" t="str">
        <f t="shared" si="55"/>
        <v>Nagpur</v>
      </c>
    </row>
    <row r="1775" spans="1:24" x14ac:dyDescent="0.4">
      <c r="A1775">
        <v>101774</v>
      </c>
      <c r="B1775" s="5">
        <v>45973.449305555558</v>
      </c>
      <c r="C1775" s="3" t="str">
        <f>TEXT(Sales_Data[[#This Row],[OrderDate]],"mmmm")</f>
        <v>November</v>
      </c>
      <c r="D1775" s="3" t="str">
        <f t="shared" si="54"/>
        <v>2025</v>
      </c>
      <c r="E1775" t="s">
        <v>23</v>
      </c>
      <c r="F1775" t="s">
        <v>28</v>
      </c>
      <c r="G1775" t="s">
        <v>31</v>
      </c>
      <c r="H1775" t="s">
        <v>25</v>
      </c>
      <c r="I1775" t="s">
        <v>100</v>
      </c>
      <c r="J1775">
        <v>32</v>
      </c>
      <c r="K1775">
        <v>450</v>
      </c>
      <c r="L1775" s="7">
        <f>Sales_Data[[#This Row],[OrderQuantity]] *Sales_Data[[#This Row],[UnitPrice]]</f>
        <v>14400</v>
      </c>
      <c r="M1775" s="7">
        <f>Sales_Data[[#This Row],[UnitPrice]]-Sales_Data[[#This Row],[UnitCost]]</f>
        <v>250</v>
      </c>
      <c r="N1775" s="7">
        <f>Sales_Data[[#This Row],[Gross Revenue]]-Sales_Data[[#This Row],[Discount Amount ]]</f>
        <v>14150</v>
      </c>
      <c r="O1775" s="7">
        <f>Sales_Data[[#This Row],[OrderQuantity]] *Sales_Data[[#This Row],[UnitCost]]</f>
        <v>6400</v>
      </c>
      <c r="P1775" s="7">
        <f>Sales_Data[[#This Row],[ItemCost]] +Sales_Data[[#This Row],[ShippingCost]]</f>
        <v>7215.61</v>
      </c>
      <c r="Q1775" s="7">
        <f>Sales_Data[[#This Row],[Gross Revenue]]-Sales_Data[[#This Row],[TotalFinancialCost]]</f>
        <v>7184.39</v>
      </c>
      <c r="R1775" s="7">
        <f>Sales_Data[[#This Row],[Actul Bill Amount]]-Sales_Data[[#This Row],[ShippingCost]]</f>
        <v>13334.39</v>
      </c>
      <c r="S1775">
        <v>651</v>
      </c>
      <c r="T1775">
        <v>815.61</v>
      </c>
      <c r="U1775" t="s">
        <v>30</v>
      </c>
      <c r="V1775">
        <v>200</v>
      </c>
      <c r="W1775" t="s">
        <v>27</v>
      </c>
      <c r="X1775" t="str">
        <f t="shared" si="55"/>
        <v>Mumbai</v>
      </c>
    </row>
    <row r="1776" spans="1:24" x14ac:dyDescent="0.4">
      <c r="A1776">
        <v>101775</v>
      </c>
      <c r="B1776" s="5">
        <v>45703.26666666667</v>
      </c>
      <c r="C1776" s="3" t="str">
        <f>TEXT(Sales_Data[[#This Row],[OrderDate]],"mmmm")</f>
        <v>February</v>
      </c>
      <c r="D1776" s="3" t="str">
        <f t="shared" si="54"/>
        <v>2025</v>
      </c>
      <c r="E1776" t="s">
        <v>13</v>
      </c>
      <c r="F1776" t="s">
        <v>46</v>
      </c>
      <c r="G1776" t="s">
        <v>29</v>
      </c>
      <c r="H1776" t="s">
        <v>16</v>
      </c>
      <c r="I1776" t="s">
        <v>100</v>
      </c>
      <c r="J1776">
        <v>58</v>
      </c>
      <c r="K1776">
        <v>4500</v>
      </c>
      <c r="L1776" s="7">
        <f>Sales_Data[[#This Row],[OrderQuantity]] *Sales_Data[[#This Row],[UnitPrice]]</f>
        <v>261000</v>
      </c>
      <c r="M1776" s="7">
        <f>Sales_Data[[#This Row],[UnitPrice]]-Sales_Data[[#This Row],[UnitCost]]</f>
        <v>1700</v>
      </c>
      <c r="N1776" s="7">
        <f>Sales_Data[[#This Row],[Gross Revenue]]-Sales_Data[[#This Row],[Discount Amount ]]</f>
        <v>259300</v>
      </c>
      <c r="O1776" s="7">
        <f>Sales_Data[[#This Row],[OrderQuantity]] *Sales_Data[[#This Row],[UnitCost]]</f>
        <v>162400</v>
      </c>
      <c r="P1776" s="7">
        <f>Sales_Data[[#This Row],[ItemCost]] +Sales_Data[[#This Row],[ShippingCost]]</f>
        <v>164433.51</v>
      </c>
      <c r="Q1776" s="7">
        <f>Sales_Data[[#This Row],[Gross Revenue]]-Sales_Data[[#This Row],[TotalFinancialCost]]</f>
        <v>96566.489999999991</v>
      </c>
      <c r="R1776" s="7">
        <f>Sales_Data[[#This Row],[Actul Bill Amount]]-Sales_Data[[#This Row],[ShippingCost]]</f>
        <v>257266.49</v>
      </c>
      <c r="S1776">
        <v>873</v>
      </c>
      <c r="T1776">
        <v>2033.51</v>
      </c>
      <c r="U1776" t="s">
        <v>47</v>
      </c>
      <c r="V1776">
        <v>2800</v>
      </c>
      <c r="W1776" t="s">
        <v>18</v>
      </c>
      <c r="X1776" t="str">
        <f t="shared" si="55"/>
        <v>Bengaluru</v>
      </c>
    </row>
    <row r="1777" spans="1:24" x14ac:dyDescent="0.4">
      <c r="A1777">
        <v>101776</v>
      </c>
      <c r="B1777" s="5">
        <v>45672.868750000001</v>
      </c>
      <c r="C1777" s="3" t="str">
        <f>TEXT(Sales_Data[[#This Row],[OrderDate]],"mmmm")</f>
        <v>January</v>
      </c>
      <c r="D1777" s="3" t="str">
        <f t="shared" si="54"/>
        <v>2025</v>
      </c>
      <c r="E1777" t="s">
        <v>50</v>
      </c>
      <c r="F1777" t="s">
        <v>40</v>
      </c>
      <c r="G1777" t="s">
        <v>29</v>
      </c>
      <c r="H1777" t="s">
        <v>32</v>
      </c>
      <c r="I1777" t="s">
        <v>100</v>
      </c>
      <c r="J1777">
        <v>91</v>
      </c>
      <c r="K1777">
        <v>5500</v>
      </c>
      <c r="L1777" s="7">
        <f>Sales_Data[[#This Row],[OrderQuantity]] *Sales_Data[[#This Row],[UnitPrice]]</f>
        <v>500500</v>
      </c>
      <c r="M1777" s="7">
        <f>Sales_Data[[#This Row],[UnitPrice]]-Sales_Data[[#This Row],[UnitCost]]</f>
        <v>2000</v>
      </c>
      <c r="N1777" s="7">
        <f>Sales_Data[[#This Row],[Gross Revenue]]-Sales_Data[[#This Row],[Discount Amount ]]</f>
        <v>498500</v>
      </c>
      <c r="O1777" s="7">
        <f>Sales_Data[[#This Row],[OrderQuantity]] *Sales_Data[[#This Row],[UnitCost]]</f>
        <v>318500</v>
      </c>
      <c r="P1777" s="7">
        <f>Sales_Data[[#This Row],[ItemCost]] +Sales_Data[[#This Row],[ShippingCost]]</f>
        <v>319043.03000000003</v>
      </c>
      <c r="Q1777" s="7">
        <f>Sales_Data[[#This Row],[Gross Revenue]]-Sales_Data[[#This Row],[TotalFinancialCost]]</f>
        <v>181456.96999999997</v>
      </c>
      <c r="R1777" s="7">
        <f>Sales_Data[[#This Row],[Actul Bill Amount]]-Sales_Data[[#This Row],[ShippingCost]]</f>
        <v>497956.97</v>
      </c>
      <c r="S1777">
        <v>1163</v>
      </c>
      <c r="T1777">
        <v>543.03</v>
      </c>
      <c r="U1777" t="s">
        <v>41</v>
      </c>
      <c r="V1777">
        <v>3500</v>
      </c>
      <c r="W1777" t="s">
        <v>33</v>
      </c>
      <c r="X1777" t="str">
        <f t="shared" si="55"/>
        <v>Delhi</v>
      </c>
    </row>
    <row r="1778" spans="1:24" x14ac:dyDescent="0.4">
      <c r="A1778">
        <v>101777</v>
      </c>
      <c r="B1778" s="5">
        <v>45810.232638888891</v>
      </c>
      <c r="C1778" s="3" t="str">
        <f>TEXT(Sales_Data[[#This Row],[OrderDate]],"mmmm")</f>
        <v>June</v>
      </c>
      <c r="D1778" s="3" t="str">
        <f t="shared" si="54"/>
        <v>2025</v>
      </c>
      <c r="E1778" t="s">
        <v>45</v>
      </c>
      <c r="F1778" t="s">
        <v>28</v>
      </c>
      <c r="G1778" t="s">
        <v>31</v>
      </c>
      <c r="H1778" t="s">
        <v>32</v>
      </c>
      <c r="I1778" t="s">
        <v>100</v>
      </c>
      <c r="J1778">
        <v>66</v>
      </c>
      <c r="K1778">
        <v>450</v>
      </c>
      <c r="L1778" s="7">
        <f>Sales_Data[[#This Row],[OrderQuantity]] *Sales_Data[[#This Row],[UnitPrice]]</f>
        <v>29700</v>
      </c>
      <c r="M1778" s="7">
        <f>Sales_Data[[#This Row],[UnitPrice]]-Sales_Data[[#This Row],[UnitCost]]</f>
        <v>250</v>
      </c>
      <c r="N1778" s="7">
        <f>Sales_Data[[#This Row],[Gross Revenue]]-Sales_Data[[#This Row],[Discount Amount ]]</f>
        <v>29450</v>
      </c>
      <c r="O1778" s="7">
        <f>Sales_Data[[#This Row],[OrderQuantity]] *Sales_Data[[#This Row],[UnitCost]]</f>
        <v>13200</v>
      </c>
      <c r="P1778" s="7">
        <f>Sales_Data[[#This Row],[ItemCost]] +Sales_Data[[#This Row],[ShippingCost]]</f>
        <v>13473.56</v>
      </c>
      <c r="Q1778" s="7">
        <f>Sales_Data[[#This Row],[Gross Revenue]]-Sales_Data[[#This Row],[TotalFinancialCost]]</f>
        <v>16226.44</v>
      </c>
      <c r="R1778" s="7">
        <f>Sales_Data[[#This Row],[Actul Bill Amount]]-Sales_Data[[#This Row],[ShippingCost]]</f>
        <v>29176.44</v>
      </c>
      <c r="S1778">
        <v>381</v>
      </c>
      <c r="T1778">
        <v>273.56</v>
      </c>
      <c r="U1778" t="s">
        <v>30</v>
      </c>
      <c r="V1778">
        <v>200</v>
      </c>
      <c r="W1778" t="s">
        <v>33</v>
      </c>
      <c r="X1778" t="str">
        <f t="shared" si="55"/>
        <v>Delhi</v>
      </c>
    </row>
    <row r="1779" spans="1:24" x14ac:dyDescent="0.4">
      <c r="A1779">
        <v>101778</v>
      </c>
      <c r="B1779" s="5">
        <v>45879.671527777777</v>
      </c>
      <c r="C1779" s="3" t="str">
        <f>TEXT(Sales_Data[[#This Row],[OrderDate]],"mmmm")</f>
        <v>August</v>
      </c>
      <c r="D1779" s="3" t="str">
        <f t="shared" si="54"/>
        <v>2025</v>
      </c>
      <c r="E1779" t="s">
        <v>19</v>
      </c>
      <c r="F1779" t="s">
        <v>28</v>
      </c>
      <c r="G1779" t="s">
        <v>15</v>
      </c>
      <c r="H1779" t="s">
        <v>16</v>
      </c>
      <c r="I1779" t="s">
        <v>100</v>
      </c>
      <c r="J1779">
        <v>4</v>
      </c>
      <c r="K1779">
        <v>450</v>
      </c>
      <c r="L1779" s="7">
        <f>Sales_Data[[#This Row],[OrderQuantity]] *Sales_Data[[#This Row],[UnitPrice]]</f>
        <v>1800</v>
      </c>
      <c r="M1779" s="7">
        <f>Sales_Data[[#This Row],[UnitPrice]]-Sales_Data[[#This Row],[UnitCost]]</f>
        <v>250</v>
      </c>
      <c r="N1779" s="7">
        <f>Sales_Data[[#This Row],[Gross Revenue]]-Sales_Data[[#This Row],[Discount Amount ]]</f>
        <v>1550</v>
      </c>
      <c r="O1779" s="7">
        <f>Sales_Data[[#This Row],[OrderQuantity]] *Sales_Data[[#This Row],[UnitCost]]</f>
        <v>800</v>
      </c>
      <c r="P1779" s="7">
        <f>Sales_Data[[#This Row],[ItemCost]] +Sales_Data[[#This Row],[ShippingCost]]</f>
        <v>1033.26</v>
      </c>
      <c r="Q1779" s="7">
        <f>Sales_Data[[#This Row],[Gross Revenue]]-Sales_Data[[#This Row],[TotalFinancialCost]]</f>
        <v>766.74</v>
      </c>
      <c r="R1779" s="7">
        <f>Sales_Data[[#This Row],[Actul Bill Amount]]-Sales_Data[[#This Row],[ShippingCost]]</f>
        <v>1316.74</v>
      </c>
      <c r="S1779">
        <v>752</v>
      </c>
      <c r="T1779">
        <v>233.26</v>
      </c>
      <c r="U1779" t="s">
        <v>30</v>
      </c>
      <c r="V1779">
        <v>200</v>
      </c>
      <c r="W1779" t="s">
        <v>18</v>
      </c>
      <c r="X1779" t="str">
        <f t="shared" si="55"/>
        <v>Bengaluru</v>
      </c>
    </row>
    <row r="1780" spans="1:24" x14ac:dyDescent="0.4">
      <c r="A1780">
        <v>101779</v>
      </c>
      <c r="B1780" s="5">
        <v>45863.247916666667</v>
      </c>
      <c r="C1780" s="3" t="str">
        <f>TEXT(Sales_Data[[#This Row],[OrderDate]],"mmmm")</f>
        <v>July</v>
      </c>
      <c r="D1780" s="3" t="str">
        <f t="shared" si="54"/>
        <v>2025</v>
      </c>
      <c r="E1780" t="s">
        <v>48</v>
      </c>
      <c r="F1780" t="s">
        <v>28</v>
      </c>
      <c r="G1780" t="s">
        <v>29</v>
      </c>
      <c r="H1780" t="s">
        <v>20</v>
      </c>
      <c r="I1780" t="s">
        <v>100</v>
      </c>
      <c r="J1780">
        <v>73</v>
      </c>
      <c r="K1780">
        <v>2500</v>
      </c>
      <c r="L1780" s="7">
        <f>Sales_Data[[#This Row],[OrderQuantity]] *Sales_Data[[#This Row],[UnitPrice]]</f>
        <v>182500</v>
      </c>
      <c r="M1780" s="7">
        <f>Sales_Data[[#This Row],[UnitPrice]]-Sales_Data[[#This Row],[UnitCost]]</f>
        <v>1000</v>
      </c>
      <c r="N1780" s="7">
        <f>Sales_Data[[#This Row],[Gross Revenue]]-Sales_Data[[#This Row],[Discount Amount ]]</f>
        <v>181500</v>
      </c>
      <c r="O1780" s="7">
        <f>Sales_Data[[#This Row],[OrderQuantity]] *Sales_Data[[#This Row],[UnitCost]]</f>
        <v>109500</v>
      </c>
      <c r="P1780" s="7">
        <f>Sales_Data[[#This Row],[ItemCost]] +Sales_Data[[#This Row],[ShippingCost]]</f>
        <v>110374.94</v>
      </c>
      <c r="Q1780" s="7">
        <f>Sales_Data[[#This Row],[Gross Revenue]]-Sales_Data[[#This Row],[TotalFinancialCost]]</f>
        <v>72125.06</v>
      </c>
      <c r="R1780" s="7">
        <f>Sales_Data[[#This Row],[Actul Bill Amount]]-Sales_Data[[#This Row],[ShippingCost]]</f>
        <v>180625.06</v>
      </c>
      <c r="S1780">
        <v>723</v>
      </c>
      <c r="T1780">
        <v>874.94</v>
      </c>
      <c r="U1780" t="s">
        <v>54</v>
      </c>
      <c r="V1780">
        <v>1500</v>
      </c>
      <c r="W1780" t="s">
        <v>22</v>
      </c>
      <c r="X1780" t="str">
        <f t="shared" si="55"/>
        <v>Nagpur</v>
      </c>
    </row>
    <row r="1781" spans="1:24" x14ac:dyDescent="0.4">
      <c r="A1781">
        <v>101780</v>
      </c>
      <c r="B1781" s="5">
        <v>45930.651388888888</v>
      </c>
      <c r="C1781" s="3" t="str">
        <f>TEXT(Sales_Data[[#This Row],[OrderDate]],"mmmm")</f>
        <v>September</v>
      </c>
      <c r="D1781" s="3" t="str">
        <f t="shared" si="54"/>
        <v>2025</v>
      </c>
      <c r="E1781" t="s">
        <v>13</v>
      </c>
      <c r="F1781" t="s">
        <v>43</v>
      </c>
      <c r="G1781" t="s">
        <v>15</v>
      </c>
      <c r="H1781" t="s">
        <v>37</v>
      </c>
      <c r="I1781" t="s">
        <v>100</v>
      </c>
      <c r="J1781">
        <v>1</v>
      </c>
      <c r="K1781">
        <v>4500</v>
      </c>
      <c r="L1781" s="7">
        <f>Sales_Data[[#This Row],[OrderQuantity]] *Sales_Data[[#This Row],[UnitPrice]]</f>
        <v>4500</v>
      </c>
      <c r="M1781" s="7">
        <f>Sales_Data[[#This Row],[UnitPrice]]-Sales_Data[[#This Row],[UnitCost]]</f>
        <v>2000</v>
      </c>
      <c r="N1781" s="7">
        <f>Sales_Data[[#This Row],[Gross Revenue]]-Sales_Data[[#This Row],[Discount Amount ]]</f>
        <v>2500</v>
      </c>
      <c r="O1781" s="7">
        <f>Sales_Data[[#This Row],[OrderQuantity]] *Sales_Data[[#This Row],[UnitCost]]</f>
        <v>2500</v>
      </c>
      <c r="P1781" s="7">
        <f>Sales_Data[[#This Row],[ItemCost]] +Sales_Data[[#This Row],[ShippingCost]]</f>
        <v>3263.23</v>
      </c>
      <c r="Q1781" s="7">
        <f>Sales_Data[[#This Row],[Gross Revenue]]-Sales_Data[[#This Row],[TotalFinancialCost]]</f>
        <v>1236.77</v>
      </c>
      <c r="R1781" s="7">
        <f>Sales_Data[[#This Row],[Actul Bill Amount]]-Sales_Data[[#This Row],[ShippingCost]]</f>
        <v>1736.77</v>
      </c>
      <c r="S1781">
        <v>656</v>
      </c>
      <c r="T1781">
        <v>763.23</v>
      </c>
      <c r="U1781" t="s">
        <v>44</v>
      </c>
      <c r="V1781">
        <v>2500</v>
      </c>
      <c r="W1781" t="s">
        <v>38</v>
      </c>
      <c r="X1781" t="str">
        <f t="shared" si="55"/>
        <v>Kolkata</v>
      </c>
    </row>
    <row r="1782" spans="1:24" x14ac:dyDescent="0.4">
      <c r="A1782">
        <v>101781</v>
      </c>
      <c r="B1782" s="5">
        <v>45893.009027777778</v>
      </c>
      <c r="C1782" s="3" t="str">
        <f>TEXT(Sales_Data[[#This Row],[OrderDate]],"mmmm")</f>
        <v>August</v>
      </c>
      <c r="D1782" s="3" t="str">
        <f t="shared" si="54"/>
        <v>2025</v>
      </c>
      <c r="E1782" t="s">
        <v>48</v>
      </c>
      <c r="F1782" t="s">
        <v>46</v>
      </c>
      <c r="G1782" t="s">
        <v>15</v>
      </c>
      <c r="H1782" t="s">
        <v>25</v>
      </c>
      <c r="I1782" t="s">
        <v>100</v>
      </c>
      <c r="J1782">
        <v>52</v>
      </c>
      <c r="K1782">
        <v>4500</v>
      </c>
      <c r="L1782" s="7">
        <f>Sales_Data[[#This Row],[OrderQuantity]] *Sales_Data[[#This Row],[UnitPrice]]</f>
        <v>234000</v>
      </c>
      <c r="M1782" s="7">
        <f>Sales_Data[[#This Row],[UnitPrice]]-Sales_Data[[#This Row],[UnitCost]]</f>
        <v>1700</v>
      </c>
      <c r="N1782" s="7">
        <f>Sales_Data[[#This Row],[Gross Revenue]]-Sales_Data[[#This Row],[Discount Amount ]]</f>
        <v>232300</v>
      </c>
      <c r="O1782" s="7">
        <f>Sales_Data[[#This Row],[OrderQuantity]] *Sales_Data[[#This Row],[UnitCost]]</f>
        <v>145600</v>
      </c>
      <c r="P1782" s="7">
        <f>Sales_Data[[#This Row],[ItemCost]] +Sales_Data[[#This Row],[ShippingCost]]</f>
        <v>146208.68</v>
      </c>
      <c r="Q1782" s="7">
        <f>Sales_Data[[#This Row],[Gross Revenue]]-Sales_Data[[#This Row],[TotalFinancialCost]]</f>
        <v>87791.32</v>
      </c>
      <c r="R1782" s="7">
        <f>Sales_Data[[#This Row],[Actul Bill Amount]]-Sales_Data[[#This Row],[ShippingCost]]</f>
        <v>231691.32</v>
      </c>
      <c r="S1782">
        <v>486</v>
      </c>
      <c r="T1782">
        <v>608.67999999999995</v>
      </c>
      <c r="U1782" t="s">
        <v>47</v>
      </c>
      <c r="V1782">
        <v>2800</v>
      </c>
      <c r="W1782" t="s">
        <v>27</v>
      </c>
      <c r="X1782" t="str">
        <f t="shared" si="55"/>
        <v>Mumbai</v>
      </c>
    </row>
    <row r="1783" spans="1:24" x14ac:dyDescent="0.4">
      <c r="A1783">
        <v>101782</v>
      </c>
      <c r="B1783" s="5">
        <v>45997.155555555553</v>
      </c>
      <c r="C1783" s="3" t="str">
        <f>TEXT(Sales_Data[[#This Row],[OrderDate]],"mmmm")</f>
        <v>December</v>
      </c>
      <c r="D1783" s="3" t="str">
        <f t="shared" si="54"/>
        <v>2025</v>
      </c>
      <c r="E1783" t="s">
        <v>19</v>
      </c>
      <c r="F1783" t="s">
        <v>40</v>
      </c>
      <c r="G1783" t="s">
        <v>29</v>
      </c>
      <c r="H1783" t="s">
        <v>16</v>
      </c>
      <c r="I1783" t="s">
        <v>100</v>
      </c>
      <c r="J1783">
        <v>67</v>
      </c>
      <c r="K1783">
        <v>5500</v>
      </c>
      <c r="L1783" s="7">
        <f>Sales_Data[[#This Row],[OrderQuantity]] *Sales_Data[[#This Row],[UnitPrice]]</f>
        <v>368500</v>
      </c>
      <c r="M1783" s="7">
        <f>Sales_Data[[#This Row],[UnitPrice]]-Sales_Data[[#This Row],[UnitCost]]</f>
        <v>2000</v>
      </c>
      <c r="N1783" s="7">
        <f>Sales_Data[[#This Row],[Gross Revenue]]-Sales_Data[[#This Row],[Discount Amount ]]</f>
        <v>366500</v>
      </c>
      <c r="O1783" s="7">
        <f>Sales_Data[[#This Row],[OrderQuantity]] *Sales_Data[[#This Row],[UnitCost]]</f>
        <v>234500</v>
      </c>
      <c r="P1783" s="7">
        <f>Sales_Data[[#This Row],[ItemCost]] +Sales_Data[[#This Row],[ShippingCost]]</f>
        <v>234812.87</v>
      </c>
      <c r="Q1783" s="7">
        <f>Sales_Data[[#This Row],[Gross Revenue]]-Sales_Data[[#This Row],[TotalFinancialCost]]</f>
        <v>133687.13</v>
      </c>
      <c r="R1783" s="7">
        <f>Sales_Data[[#This Row],[Actul Bill Amount]]-Sales_Data[[#This Row],[ShippingCost]]</f>
        <v>366187.13</v>
      </c>
      <c r="S1783">
        <v>691</v>
      </c>
      <c r="T1783">
        <v>312.87</v>
      </c>
      <c r="U1783" t="s">
        <v>41</v>
      </c>
      <c r="V1783">
        <v>3500</v>
      </c>
      <c r="W1783" t="s">
        <v>18</v>
      </c>
      <c r="X1783" t="str">
        <f t="shared" si="55"/>
        <v>Bengaluru</v>
      </c>
    </row>
    <row r="1784" spans="1:24" x14ac:dyDescent="0.4">
      <c r="A1784">
        <v>101783</v>
      </c>
      <c r="B1784" s="5">
        <v>45885.748611111114</v>
      </c>
      <c r="C1784" s="3" t="str">
        <f>TEXT(Sales_Data[[#This Row],[OrderDate]],"mmmm")</f>
        <v>August</v>
      </c>
      <c r="D1784" s="3" t="str">
        <f t="shared" si="54"/>
        <v>2025</v>
      </c>
      <c r="E1784" t="s">
        <v>19</v>
      </c>
      <c r="F1784" t="s">
        <v>35</v>
      </c>
      <c r="G1784" t="s">
        <v>15</v>
      </c>
      <c r="H1784" t="s">
        <v>32</v>
      </c>
      <c r="I1784" t="s">
        <v>100</v>
      </c>
      <c r="J1784">
        <v>8</v>
      </c>
      <c r="K1784">
        <v>8500</v>
      </c>
      <c r="L1784" s="7">
        <f>Sales_Data[[#This Row],[OrderQuantity]] *Sales_Data[[#This Row],[UnitPrice]]</f>
        <v>68000</v>
      </c>
      <c r="M1784" s="7">
        <f>Sales_Data[[#This Row],[UnitPrice]]-Sales_Data[[#This Row],[UnitCost]]</f>
        <v>3000</v>
      </c>
      <c r="N1784" s="7">
        <f>Sales_Data[[#This Row],[Gross Revenue]]-Sales_Data[[#This Row],[Discount Amount ]]</f>
        <v>65000</v>
      </c>
      <c r="O1784" s="7">
        <f>Sales_Data[[#This Row],[OrderQuantity]] *Sales_Data[[#This Row],[UnitCost]]</f>
        <v>44000</v>
      </c>
      <c r="P1784" s="7">
        <f>Sales_Data[[#This Row],[ItemCost]] +Sales_Data[[#This Row],[ShippingCost]]</f>
        <v>46716.12</v>
      </c>
      <c r="Q1784" s="7">
        <f>Sales_Data[[#This Row],[Gross Revenue]]-Sales_Data[[#This Row],[TotalFinancialCost]]</f>
        <v>21283.879999999997</v>
      </c>
      <c r="R1784" s="7">
        <f>Sales_Data[[#This Row],[Actul Bill Amount]]-Sales_Data[[#This Row],[ShippingCost]]</f>
        <v>62283.88</v>
      </c>
      <c r="S1784">
        <v>382</v>
      </c>
      <c r="T1784">
        <v>2716.12</v>
      </c>
      <c r="U1784" t="s">
        <v>49</v>
      </c>
      <c r="V1784">
        <v>5500</v>
      </c>
      <c r="W1784" t="s">
        <v>33</v>
      </c>
      <c r="X1784" t="str">
        <f t="shared" si="55"/>
        <v>Delhi</v>
      </c>
    </row>
    <row r="1785" spans="1:24" x14ac:dyDescent="0.4">
      <c r="A1785">
        <v>101784</v>
      </c>
      <c r="B1785" s="5">
        <v>45666.043749999997</v>
      </c>
      <c r="C1785" s="3" t="str">
        <f>TEXT(Sales_Data[[#This Row],[OrderDate]],"mmmm")</f>
        <v>January</v>
      </c>
      <c r="D1785" s="3" t="str">
        <f t="shared" si="54"/>
        <v>2025</v>
      </c>
      <c r="E1785" t="s">
        <v>42</v>
      </c>
      <c r="F1785" t="s">
        <v>35</v>
      </c>
      <c r="G1785" t="s">
        <v>15</v>
      </c>
      <c r="H1785" t="s">
        <v>37</v>
      </c>
      <c r="I1785" t="s">
        <v>100</v>
      </c>
      <c r="J1785">
        <v>31</v>
      </c>
      <c r="K1785">
        <v>8500</v>
      </c>
      <c r="L1785" s="7">
        <f>Sales_Data[[#This Row],[OrderQuantity]] *Sales_Data[[#This Row],[UnitPrice]]</f>
        <v>263500</v>
      </c>
      <c r="M1785" s="7">
        <f>Sales_Data[[#This Row],[UnitPrice]]-Sales_Data[[#This Row],[UnitCost]]</f>
        <v>3000</v>
      </c>
      <c r="N1785" s="7">
        <f>Sales_Data[[#This Row],[Gross Revenue]]-Sales_Data[[#This Row],[Discount Amount ]]</f>
        <v>260500</v>
      </c>
      <c r="O1785" s="7">
        <f>Sales_Data[[#This Row],[OrderQuantity]] *Sales_Data[[#This Row],[UnitCost]]</f>
        <v>170500</v>
      </c>
      <c r="P1785" s="7">
        <f>Sales_Data[[#This Row],[ItemCost]] +Sales_Data[[#This Row],[ShippingCost]]</f>
        <v>171702.12</v>
      </c>
      <c r="Q1785" s="7">
        <f>Sales_Data[[#This Row],[Gross Revenue]]-Sales_Data[[#This Row],[TotalFinancialCost]]</f>
        <v>91797.88</v>
      </c>
      <c r="R1785" s="7">
        <f>Sales_Data[[#This Row],[Actul Bill Amount]]-Sales_Data[[#This Row],[ShippingCost]]</f>
        <v>259297.88</v>
      </c>
      <c r="S1785">
        <v>597</v>
      </c>
      <c r="T1785">
        <v>1202.1199999999999</v>
      </c>
      <c r="U1785" t="s">
        <v>49</v>
      </c>
      <c r="V1785">
        <v>5500</v>
      </c>
      <c r="W1785" t="s">
        <v>38</v>
      </c>
      <c r="X1785" t="str">
        <f t="shared" si="55"/>
        <v>Kolkata</v>
      </c>
    </row>
    <row r="1786" spans="1:24" x14ac:dyDescent="0.4">
      <c r="A1786">
        <v>101785</v>
      </c>
      <c r="B1786" s="5">
        <v>45823.029861111114</v>
      </c>
      <c r="C1786" s="3" t="str">
        <f>TEXT(Sales_Data[[#This Row],[OrderDate]],"mmmm")</f>
        <v>June</v>
      </c>
      <c r="D1786" s="3" t="str">
        <f t="shared" si="54"/>
        <v>2025</v>
      </c>
      <c r="E1786" t="s">
        <v>45</v>
      </c>
      <c r="F1786" t="s">
        <v>14</v>
      </c>
      <c r="G1786" t="s">
        <v>29</v>
      </c>
      <c r="H1786" t="s">
        <v>25</v>
      </c>
      <c r="I1786" t="s">
        <v>100</v>
      </c>
      <c r="J1786">
        <v>87</v>
      </c>
      <c r="K1786">
        <v>6500</v>
      </c>
      <c r="L1786" s="7">
        <f>Sales_Data[[#This Row],[OrderQuantity]] *Sales_Data[[#This Row],[UnitPrice]]</f>
        <v>565500</v>
      </c>
      <c r="M1786" s="7">
        <f>Sales_Data[[#This Row],[UnitPrice]]-Sales_Data[[#This Row],[UnitCost]]</f>
        <v>2300</v>
      </c>
      <c r="N1786" s="7">
        <f>Sales_Data[[#This Row],[Gross Revenue]]-Sales_Data[[#This Row],[Discount Amount ]]</f>
        <v>563200</v>
      </c>
      <c r="O1786" s="7">
        <f>Sales_Data[[#This Row],[OrderQuantity]] *Sales_Data[[#This Row],[UnitCost]]</f>
        <v>365400</v>
      </c>
      <c r="P1786" s="7">
        <f>Sales_Data[[#This Row],[ItemCost]] +Sales_Data[[#This Row],[ShippingCost]]</f>
        <v>365907.82</v>
      </c>
      <c r="Q1786" s="7">
        <f>Sales_Data[[#This Row],[Gross Revenue]]-Sales_Data[[#This Row],[TotalFinancialCost]]</f>
        <v>199592.18</v>
      </c>
      <c r="R1786" s="7">
        <f>Sales_Data[[#This Row],[Actul Bill Amount]]-Sales_Data[[#This Row],[ShippingCost]]</f>
        <v>562692.18000000005</v>
      </c>
      <c r="S1786">
        <v>1015</v>
      </c>
      <c r="T1786">
        <v>507.82</v>
      </c>
      <c r="U1786" t="s">
        <v>21</v>
      </c>
      <c r="V1786">
        <v>4200</v>
      </c>
      <c r="W1786" t="s">
        <v>27</v>
      </c>
      <c r="X1786" t="str">
        <f t="shared" si="55"/>
        <v>Mumbai</v>
      </c>
    </row>
    <row r="1787" spans="1:24" x14ac:dyDescent="0.4">
      <c r="A1787">
        <v>101786</v>
      </c>
      <c r="B1787" s="5">
        <v>45976.276388888888</v>
      </c>
      <c r="C1787" s="3" t="str">
        <f>TEXT(Sales_Data[[#This Row],[OrderDate]],"mmmm")</f>
        <v>November</v>
      </c>
      <c r="D1787" s="3" t="str">
        <f t="shared" si="54"/>
        <v>2025</v>
      </c>
      <c r="E1787" t="s">
        <v>50</v>
      </c>
      <c r="F1787" t="s">
        <v>55</v>
      </c>
      <c r="G1787" t="s">
        <v>15</v>
      </c>
      <c r="H1787" t="s">
        <v>32</v>
      </c>
      <c r="I1787" t="s">
        <v>100</v>
      </c>
      <c r="J1787">
        <v>11</v>
      </c>
      <c r="K1787">
        <v>600</v>
      </c>
      <c r="L1787" s="7">
        <f>Sales_Data[[#This Row],[OrderQuantity]] *Sales_Data[[#This Row],[UnitPrice]]</f>
        <v>6600</v>
      </c>
      <c r="M1787" s="7">
        <f>Sales_Data[[#This Row],[UnitPrice]]-Sales_Data[[#This Row],[UnitCost]]</f>
        <v>250</v>
      </c>
      <c r="N1787" s="7">
        <f>Sales_Data[[#This Row],[Gross Revenue]]-Sales_Data[[#This Row],[Discount Amount ]]</f>
        <v>6350</v>
      </c>
      <c r="O1787" s="7">
        <f>Sales_Data[[#This Row],[OrderQuantity]] *Sales_Data[[#This Row],[UnitCost]]</f>
        <v>3850</v>
      </c>
      <c r="P1787" s="7">
        <f>Sales_Data[[#This Row],[ItemCost]] +Sales_Data[[#This Row],[ShippingCost]]</f>
        <v>4530.2</v>
      </c>
      <c r="Q1787" s="7">
        <f>Sales_Data[[#This Row],[Gross Revenue]]-Sales_Data[[#This Row],[TotalFinancialCost]]</f>
        <v>2069.8000000000002</v>
      </c>
      <c r="R1787" s="7">
        <f>Sales_Data[[#This Row],[Actul Bill Amount]]-Sales_Data[[#This Row],[ShippingCost]]</f>
        <v>5669.8</v>
      </c>
      <c r="S1787">
        <v>632</v>
      </c>
      <c r="T1787">
        <v>680.2</v>
      </c>
      <c r="U1787" t="s">
        <v>57</v>
      </c>
      <c r="V1787">
        <v>350</v>
      </c>
      <c r="W1787" t="s">
        <v>33</v>
      </c>
      <c r="X1787" t="str">
        <f t="shared" si="55"/>
        <v>Delhi</v>
      </c>
    </row>
    <row r="1788" spans="1:24" x14ac:dyDescent="0.4">
      <c r="A1788">
        <v>101787</v>
      </c>
      <c r="B1788" s="5">
        <v>45871.633333333331</v>
      </c>
      <c r="C1788" s="3" t="str">
        <f>TEXT(Sales_Data[[#This Row],[OrderDate]],"mmmm")</f>
        <v>August</v>
      </c>
      <c r="D1788" s="3" t="str">
        <f t="shared" si="54"/>
        <v>2025</v>
      </c>
      <c r="E1788" t="s">
        <v>48</v>
      </c>
      <c r="F1788" t="s">
        <v>46</v>
      </c>
      <c r="G1788" t="s">
        <v>15</v>
      </c>
      <c r="H1788" t="s">
        <v>16</v>
      </c>
      <c r="I1788" t="s">
        <v>100</v>
      </c>
      <c r="J1788">
        <v>1</v>
      </c>
      <c r="K1788">
        <v>15000</v>
      </c>
      <c r="L1788" s="7">
        <f>Sales_Data[[#This Row],[OrderQuantity]] *Sales_Data[[#This Row],[UnitPrice]]</f>
        <v>15000</v>
      </c>
      <c r="M1788" s="7">
        <f>Sales_Data[[#This Row],[UnitPrice]]-Sales_Data[[#This Row],[UnitCost]]</f>
        <v>5500</v>
      </c>
      <c r="N1788" s="7">
        <f>Sales_Data[[#This Row],[Gross Revenue]]-Sales_Data[[#This Row],[Discount Amount ]]</f>
        <v>9500</v>
      </c>
      <c r="O1788" s="7">
        <f>Sales_Data[[#This Row],[OrderQuantity]] *Sales_Data[[#This Row],[UnitCost]]</f>
        <v>9500</v>
      </c>
      <c r="P1788" s="7">
        <f>Sales_Data[[#This Row],[ItemCost]] +Sales_Data[[#This Row],[ShippingCost]]</f>
        <v>10212.74</v>
      </c>
      <c r="Q1788" s="7">
        <f>Sales_Data[[#This Row],[Gross Revenue]]-Sales_Data[[#This Row],[TotalFinancialCost]]</f>
        <v>4787.26</v>
      </c>
      <c r="R1788" s="7">
        <f>Sales_Data[[#This Row],[Actul Bill Amount]]-Sales_Data[[#This Row],[ShippingCost]]</f>
        <v>8787.26</v>
      </c>
      <c r="S1788">
        <v>388</v>
      </c>
      <c r="T1788">
        <v>712.74</v>
      </c>
      <c r="U1788" t="s">
        <v>53</v>
      </c>
      <c r="V1788">
        <v>9500</v>
      </c>
      <c r="W1788" t="s">
        <v>18</v>
      </c>
      <c r="X1788" t="str">
        <f t="shared" si="55"/>
        <v>Bengaluru</v>
      </c>
    </row>
    <row r="1789" spans="1:24" x14ac:dyDescent="0.4">
      <c r="A1789">
        <v>101788</v>
      </c>
      <c r="B1789" s="5">
        <v>45774.538194444445</v>
      </c>
      <c r="C1789" s="3" t="str">
        <f>TEXT(Sales_Data[[#This Row],[OrderDate]],"mmmm")</f>
        <v>April</v>
      </c>
      <c r="D1789" s="3" t="str">
        <f t="shared" si="54"/>
        <v>2025</v>
      </c>
      <c r="E1789" t="s">
        <v>42</v>
      </c>
      <c r="F1789" t="s">
        <v>14</v>
      </c>
      <c r="G1789" t="s">
        <v>31</v>
      </c>
      <c r="H1789" t="s">
        <v>16</v>
      </c>
      <c r="I1789" t="s">
        <v>100</v>
      </c>
      <c r="J1789">
        <v>84</v>
      </c>
      <c r="K1789">
        <v>6500</v>
      </c>
      <c r="L1789" s="7">
        <f>Sales_Data[[#This Row],[OrderQuantity]] *Sales_Data[[#This Row],[UnitPrice]]</f>
        <v>546000</v>
      </c>
      <c r="M1789" s="7">
        <f>Sales_Data[[#This Row],[UnitPrice]]-Sales_Data[[#This Row],[UnitCost]]</f>
        <v>2300</v>
      </c>
      <c r="N1789" s="7">
        <f>Sales_Data[[#This Row],[Gross Revenue]]-Sales_Data[[#This Row],[Discount Amount ]]</f>
        <v>543700</v>
      </c>
      <c r="O1789" s="7">
        <f>Sales_Data[[#This Row],[OrderQuantity]] *Sales_Data[[#This Row],[UnitCost]]</f>
        <v>352800</v>
      </c>
      <c r="P1789" s="7">
        <f>Sales_Data[[#This Row],[ItemCost]] +Sales_Data[[#This Row],[ShippingCost]]</f>
        <v>353163.61</v>
      </c>
      <c r="Q1789" s="7">
        <f>Sales_Data[[#This Row],[Gross Revenue]]-Sales_Data[[#This Row],[TotalFinancialCost]]</f>
        <v>192836.39</v>
      </c>
      <c r="R1789" s="7">
        <f>Sales_Data[[#This Row],[Actul Bill Amount]]-Sales_Data[[#This Row],[ShippingCost]]</f>
        <v>543336.39</v>
      </c>
      <c r="S1789">
        <v>772</v>
      </c>
      <c r="T1789">
        <v>363.61</v>
      </c>
      <c r="U1789" t="s">
        <v>21</v>
      </c>
      <c r="V1789">
        <v>4200</v>
      </c>
      <c r="W1789" t="s">
        <v>18</v>
      </c>
      <c r="X1789" t="str">
        <f t="shared" si="55"/>
        <v>Bengaluru</v>
      </c>
    </row>
    <row r="1790" spans="1:24" x14ac:dyDescent="0.4">
      <c r="A1790">
        <v>101789</v>
      </c>
      <c r="B1790" s="5">
        <v>46001.709027777775</v>
      </c>
      <c r="C1790" s="3" t="str">
        <f>TEXT(Sales_Data[[#This Row],[OrderDate]],"mmmm")</f>
        <v>December</v>
      </c>
      <c r="D1790" s="3" t="str">
        <f t="shared" si="54"/>
        <v>2025</v>
      </c>
      <c r="E1790" t="s">
        <v>39</v>
      </c>
      <c r="F1790" t="s">
        <v>14</v>
      </c>
      <c r="G1790" t="s">
        <v>15</v>
      </c>
      <c r="H1790" t="s">
        <v>32</v>
      </c>
      <c r="I1790" t="s">
        <v>100</v>
      </c>
      <c r="J1790">
        <v>92</v>
      </c>
      <c r="K1790">
        <v>3200</v>
      </c>
      <c r="L1790" s="7">
        <f>Sales_Data[[#This Row],[OrderQuantity]] *Sales_Data[[#This Row],[UnitPrice]]</f>
        <v>294400</v>
      </c>
      <c r="M1790" s="7">
        <f>Sales_Data[[#This Row],[UnitPrice]]-Sales_Data[[#This Row],[UnitCost]]</f>
        <v>1200</v>
      </c>
      <c r="N1790" s="7">
        <f>Sales_Data[[#This Row],[Gross Revenue]]-Sales_Data[[#This Row],[Discount Amount ]]</f>
        <v>293200</v>
      </c>
      <c r="O1790" s="7">
        <f>Sales_Data[[#This Row],[OrderQuantity]] *Sales_Data[[#This Row],[UnitCost]]</f>
        <v>184000</v>
      </c>
      <c r="P1790" s="7">
        <f>Sales_Data[[#This Row],[ItemCost]] +Sales_Data[[#This Row],[ShippingCost]]</f>
        <v>186324.7</v>
      </c>
      <c r="Q1790" s="7">
        <f>Sales_Data[[#This Row],[Gross Revenue]]-Sales_Data[[#This Row],[TotalFinancialCost]]</f>
        <v>108075.29999999999</v>
      </c>
      <c r="R1790" s="7">
        <f>Sales_Data[[#This Row],[Actul Bill Amount]]-Sales_Data[[#This Row],[ShippingCost]]</f>
        <v>290875.3</v>
      </c>
      <c r="S1790">
        <v>425</v>
      </c>
      <c r="T1790">
        <v>2324.6999999999998</v>
      </c>
      <c r="U1790" t="s">
        <v>17</v>
      </c>
      <c r="V1790">
        <v>2000</v>
      </c>
      <c r="W1790" t="s">
        <v>33</v>
      </c>
      <c r="X1790" t="str">
        <f t="shared" si="55"/>
        <v>Delhi</v>
      </c>
    </row>
    <row r="1791" spans="1:24" x14ac:dyDescent="0.4">
      <c r="A1791">
        <v>101790</v>
      </c>
      <c r="B1791" s="5">
        <v>45729.259722222225</v>
      </c>
      <c r="C1791" s="3" t="str">
        <f>TEXT(Sales_Data[[#This Row],[OrderDate]],"mmmm")</f>
        <v>March</v>
      </c>
      <c r="D1791" s="3" t="str">
        <f t="shared" si="54"/>
        <v>2025</v>
      </c>
      <c r="E1791" t="s">
        <v>23</v>
      </c>
      <c r="F1791" t="s">
        <v>43</v>
      </c>
      <c r="G1791" t="s">
        <v>15</v>
      </c>
      <c r="H1791" t="s">
        <v>16</v>
      </c>
      <c r="I1791" t="s">
        <v>100</v>
      </c>
      <c r="J1791">
        <v>11</v>
      </c>
      <c r="K1791">
        <v>4500</v>
      </c>
      <c r="L1791" s="7">
        <f>Sales_Data[[#This Row],[OrderQuantity]] *Sales_Data[[#This Row],[UnitPrice]]</f>
        <v>49500</v>
      </c>
      <c r="M1791" s="7">
        <f>Sales_Data[[#This Row],[UnitPrice]]-Sales_Data[[#This Row],[UnitCost]]</f>
        <v>2000</v>
      </c>
      <c r="N1791" s="7">
        <f>Sales_Data[[#This Row],[Gross Revenue]]-Sales_Data[[#This Row],[Discount Amount ]]</f>
        <v>47500</v>
      </c>
      <c r="O1791" s="7">
        <f>Sales_Data[[#This Row],[OrderQuantity]] *Sales_Data[[#This Row],[UnitCost]]</f>
        <v>27500</v>
      </c>
      <c r="P1791" s="7">
        <f>Sales_Data[[#This Row],[ItemCost]] +Sales_Data[[#This Row],[ShippingCost]]</f>
        <v>28100.34</v>
      </c>
      <c r="Q1791" s="7">
        <f>Sales_Data[[#This Row],[Gross Revenue]]-Sales_Data[[#This Row],[TotalFinancialCost]]</f>
        <v>21399.66</v>
      </c>
      <c r="R1791" s="7">
        <f>Sales_Data[[#This Row],[Actul Bill Amount]]-Sales_Data[[#This Row],[ShippingCost]]</f>
        <v>46899.66</v>
      </c>
      <c r="S1791">
        <v>1196</v>
      </c>
      <c r="T1791">
        <v>600.34</v>
      </c>
      <c r="U1791" t="s">
        <v>44</v>
      </c>
      <c r="V1791">
        <v>2500</v>
      </c>
      <c r="W1791" t="s">
        <v>18</v>
      </c>
      <c r="X1791" t="str">
        <f t="shared" si="55"/>
        <v>Bengaluru</v>
      </c>
    </row>
    <row r="1792" spans="1:24" x14ac:dyDescent="0.4">
      <c r="A1792">
        <v>101791</v>
      </c>
      <c r="B1792" s="5">
        <v>45721.719444444447</v>
      </c>
      <c r="C1792" s="3" t="str">
        <f>TEXT(Sales_Data[[#This Row],[OrderDate]],"mmmm")</f>
        <v>March</v>
      </c>
      <c r="D1792" s="3" t="str">
        <f t="shared" si="54"/>
        <v>2025</v>
      </c>
      <c r="E1792" t="s">
        <v>50</v>
      </c>
      <c r="F1792" t="s">
        <v>43</v>
      </c>
      <c r="G1792" t="s">
        <v>29</v>
      </c>
      <c r="H1792" t="s">
        <v>16</v>
      </c>
      <c r="I1792" t="s">
        <v>100</v>
      </c>
      <c r="J1792">
        <v>38</v>
      </c>
      <c r="K1792">
        <v>4500</v>
      </c>
      <c r="L1792" s="7">
        <f>Sales_Data[[#This Row],[OrderQuantity]] *Sales_Data[[#This Row],[UnitPrice]]</f>
        <v>171000</v>
      </c>
      <c r="M1792" s="7">
        <f>Sales_Data[[#This Row],[UnitPrice]]-Sales_Data[[#This Row],[UnitCost]]</f>
        <v>2000</v>
      </c>
      <c r="N1792" s="7">
        <f>Sales_Data[[#This Row],[Gross Revenue]]-Sales_Data[[#This Row],[Discount Amount ]]</f>
        <v>169000</v>
      </c>
      <c r="O1792" s="7">
        <f>Sales_Data[[#This Row],[OrderQuantity]] *Sales_Data[[#This Row],[UnitCost]]</f>
        <v>95000</v>
      </c>
      <c r="P1792" s="7">
        <f>Sales_Data[[#This Row],[ItemCost]] +Sales_Data[[#This Row],[ShippingCost]]</f>
        <v>95731.45</v>
      </c>
      <c r="Q1792" s="7">
        <f>Sales_Data[[#This Row],[Gross Revenue]]-Sales_Data[[#This Row],[TotalFinancialCost]]</f>
        <v>75268.55</v>
      </c>
      <c r="R1792" s="7">
        <f>Sales_Data[[#This Row],[Actul Bill Amount]]-Sales_Data[[#This Row],[ShippingCost]]</f>
        <v>168268.55</v>
      </c>
      <c r="S1792">
        <v>759</v>
      </c>
      <c r="T1792">
        <v>731.45</v>
      </c>
      <c r="U1792" t="s">
        <v>44</v>
      </c>
      <c r="V1792">
        <v>2500</v>
      </c>
      <c r="W1792" t="s">
        <v>18</v>
      </c>
      <c r="X1792" t="str">
        <f t="shared" si="55"/>
        <v>Bengaluru</v>
      </c>
    </row>
    <row r="1793" spans="1:24" x14ac:dyDescent="0.4">
      <c r="A1793">
        <v>101792</v>
      </c>
      <c r="B1793" s="5">
        <v>45862.268055555556</v>
      </c>
      <c r="C1793" s="3" t="str">
        <f>TEXT(Sales_Data[[#This Row],[OrderDate]],"mmmm")</f>
        <v>July</v>
      </c>
      <c r="D1793" s="3" t="str">
        <f t="shared" si="54"/>
        <v>2025</v>
      </c>
      <c r="E1793" t="s">
        <v>13</v>
      </c>
      <c r="F1793" t="s">
        <v>43</v>
      </c>
      <c r="G1793" t="s">
        <v>29</v>
      </c>
      <c r="H1793" t="s">
        <v>25</v>
      </c>
      <c r="I1793" t="s">
        <v>100</v>
      </c>
      <c r="J1793">
        <v>44</v>
      </c>
      <c r="K1793">
        <v>4500</v>
      </c>
      <c r="L1793" s="7">
        <f>Sales_Data[[#This Row],[OrderQuantity]] *Sales_Data[[#This Row],[UnitPrice]]</f>
        <v>198000</v>
      </c>
      <c r="M1793" s="7">
        <f>Sales_Data[[#This Row],[UnitPrice]]-Sales_Data[[#This Row],[UnitCost]]</f>
        <v>2000</v>
      </c>
      <c r="N1793" s="7">
        <f>Sales_Data[[#This Row],[Gross Revenue]]-Sales_Data[[#This Row],[Discount Amount ]]</f>
        <v>196000</v>
      </c>
      <c r="O1793" s="7">
        <f>Sales_Data[[#This Row],[OrderQuantity]] *Sales_Data[[#This Row],[UnitCost]]</f>
        <v>110000</v>
      </c>
      <c r="P1793" s="7">
        <f>Sales_Data[[#This Row],[ItemCost]] +Sales_Data[[#This Row],[ShippingCost]]</f>
        <v>110416.28</v>
      </c>
      <c r="Q1793" s="7">
        <f>Sales_Data[[#This Row],[Gross Revenue]]-Sales_Data[[#This Row],[TotalFinancialCost]]</f>
        <v>87583.72</v>
      </c>
      <c r="R1793" s="7">
        <f>Sales_Data[[#This Row],[Actul Bill Amount]]-Sales_Data[[#This Row],[ShippingCost]]</f>
        <v>195583.72</v>
      </c>
      <c r="S1793">
        <v>1185</v>
      </c>
      <c r="T1793">
        <v>416.28</v>
      </c>
      <c r="U1793" t="s">
        <v>44</v>
      </c>
      <c r="V1793">
        <v>2500</v>
      </c>
      <c r="W1793" t="s">
        <v>27</v>
      </c>
      <c r="X1793" t="str">
        <f t="shared" si="55"/>
        <v>Mumbai</v>
      </c>
    </row>
    <row r="1794" spans="1:24" x14ac:dyDescent="0.4">
      <c r="A1794">
        <v>101793</v>
      </c>
      <c r="B1794" s="5">
        <v>45866.151388888888</v>
      </c>
      <c r="C1794" s="3" t="str">
        <f>TEXT(Sales_Data[[#This Row],[OrderDate]],"mmmm")</f>
        <v>July</v>
      </c>
      <c r="D1794" s="3" t="str">
        <f t="shared" ref="D1794:D1857" si="56">TEXT(B1794, "yyyy")</f>
        <v>2025</v>
      </c>
      <c r="E1794" t="s">
        <v>19</v>
      </c>
      <c r="F1794" t="s">
        <v>14</v>
      </c>
      <c r="G1794" t="s">
        <v>15</v>
      </c>
      <c r="H1794" t="s">
        <v>37</v>
      </c>
      <c r="I1794" t="s">
        <v>100</v>
      </c>
      <c r="J1794">
        <v>41</v>
      </c>
      <c r="K1794">
        <v>6500</v>
      </c>
      <c r="L1794" s="7">
        <f>Sales_Data[[#This Row],[OrderQuantity]] *Sales_Data[[#This Row],[UnitPrice]]</f>
        <v>266500</v>
      </c>
      <c r="M1794" s="7">
        <f>Sales_Data[[#This Row],[UnitPrice]]-Sales_Data[[#This Row],[UnitCost]]</f>
        <v>2300</v>
      </c>
      <c r="N1794" s="7">
        <f>Sales_Data[[#This Row],[Gross Revenue]]-Sales_Data[[#This Row],[Discount Amount ]]</f>
        <v>264200</v>
      </c>
      <c r="O1794" s="7">
        <f>Sales_Data[[#This Row],[OrderQuantity]] *Sales_Data[[#This Row],[UnitCost]]</f>
        <v>172200</v>
      </c>
      <c r="P1794" s="7">
        <f>Sales_Data[[#This Row],[ItemCost]] +Sales_Data[[#This Row],[ShippingCost]]</f>
        <v>172961.25</v>
      </c>
      <c r="Q1794" s="7">
        <f>Sales_Data[[#This Row],[Gross Revenue]]-Sales_Data[[#This Row],[TotalFinancialCost]]</f>
        <v>93538.75</v>
      </c>
      <c r="R1794" s="7">
        <f>Sales_Data[[#This Row],[Actul Bill Amount]]-Sales_Data[[#This Row],[ShippingCost]]</f>
        <v>263438.75</v>
      </c>
      <c r="S1794">
        <v>617</v>
      </c>
      <c r="T1794">
        <v>761.25</v>
      </c>
      <c r="U1794" t="s">
        <v>21</v>
      </c>
      <c r="V1794">
        <v>4200</v>
      </c>
      <c r="W1794" t="s">
        <v>38</v>
      </c>
      <c r="X1794" t="str">
        <f t="shared" ref="X1794:X1857" si="57">_xlfn.TEXTBEFORE(W1794, " ")</f>
        <v>Kolkata</v>
      </c>
    </row>
    <row r="1795" spans="1:24" x14ac:dyDescent="0.4">
      <c r="A1795">
        <v>101794</v>
      </c>
      <c r="B1795" s="5">
        <v>45729.677777777775</v>
      </c>
      <c r="C1795" s="3" t="str">
        <f>TEXT(Sales_Data[[#This Row],[OrderDate]],"mmmm")</f>
        <v>March</v>
      </c>
      <c r="D1795" s="3" t="str">
        <f t="shared" si="56"/>
        <v>2025</v>
      </c>
      <c r="E1795" t="s">
        <v>45</v>
      </c>
      <c r="F1795" t="s">
        <v>28</v>
      </c>
      <c r="G1795" t="s">
        <v>29</v>
      </c>
      <c r="H1795" t="s">
        <v>16</v>
      </c>
      <c r="I1795" t="s">
        <v>100</v>
      </c>
      <c r="J1795">
        <v>25</v>
      </c>
      <c r="K1795">
        <v>450</v>
      </c>
      <c r="L1795" s="7">
        <f>Sales_Data[[#This Row],[OrderQuantity]] *Sales_Data[[#This Row],[UnitPrice]]</f>
        <v>11250</v>
      </c>
      <c r="M1795" s="7">
        <f>Sales_Data[[#This Row],[UnitPrice]]-Sales_Data[[#This Row],[UnitCost]]</f>
        <v>250</v>
      </c>
      <c r="N1795" s="7">
        <f>Sales_Data[[#This Row],[Gross Revenue]]-Sales_Data[[#This Row],[Discount Amount ]]</f>
        <v>11000</v>
      </c>
      <c r="O1795" s="7">
        <f>Sales_Data[[#This Row],[OrderQuantity]] *Sales_Data[[#This Row],[UnitCost]]</f>
        <v>5000</v>
      </c>
      <c r="P1795" s="7">
        <f>Sales_Data[[#This Row],[ItemCost]] +Sales_Data[[#This Row],[ShippingCost]]</f>
        <v>5832.5</v>
      </c>
      <c r="Q1795" s="7">
        <f>Sales_Data[[#This Row],[Gross Revenue]]-Sales_Data[[#This Row],[TotalFinancialCost]]</f>
        <v>5417.5</v>
      </c>
      <c r="R1795" s="7">
        <f>Sales_Data[[#This Row],[Actul Bill Amount]]-Sales_Data[[#This Row],[ShippingCost]]</f>
        <v>10167.5</v>
      </c>
      <c r="S1795">
        <v>528</v>
      </c>
      <c r="T1795">
        <v>832.5</v>
      </c>
      <c r="U1795" t="s">
        <v>30</v>
      </c>
      <c r="V1795">
        <v>200</v>
      </c>
      <c r="W1795" t="s">
        <v>18</v>
      </c>
      <c r="X1795" t="str">
        <f t="shared" si="57"/>
        <v>Bengaluru</v>
      </c>
    </row>
    <row r="1796" spans="1:24" x14ac:dyDescent="0.4">
      <c r="A1796">
        <v>101795</v>
      </c>
      <c r="B1796" s="5">
        <v>45934.75</v>
      </c>
      <c r="C1796" s="3" t="str">
        <f>TEXT(Sales_Data[[#This Row],[OrderDate]],"mmmm")</f>
        <v>October</v>
      </c>
      <c r="D1796" s="3" t="str">
        <f t="shared" si="56"/>
        <v>2025</v>
      </c>
      <c r="E1796" t="s">
        <v>39</v>
      </c>
      <c r="F1796" t="s">
        <v>46</v>
      </c>
      <c r="G1796" t="s">
        <v>15</v>
      </c>
      <c r="H1796" t="s">
        <v>25</v>
      </c>
      <c r="I1796" t="s">
        <v>100</v>
      </c>
      <c r="J1796">
        <v>76</v>
      </c>
      <c r="K1796">
        <v>4500</v>
      </c>
      <c r="L1796" s="7">
        <f>Sales_Data[[#This Row],[OrderQuantity]] *Sales_Data[[#This Row],[UnitPrice]]</f>
        <v>342000</v>
      </c>
      <c r="M1796" s="7">
        <f>Sales_Data[[#This Row],[UnitPrice]]-Sales_Data[[#This Row],[UnitCost]]</f>
        <v>1700</v>
      </c>
      <c r="N1796" s="7">
        <f>Sales_Data[[#This Row],[Gross Revenue]]-Sales_Data[[#This Row],[Discount Amount ]]</f>
        <v>340300</v>
      </c>
      <c r="O1796" s="7">
        <f>Sales_Data[[#This Row],[OrderQuantity]] *Sales_Data[[#This Row],[UnitCost]]</f>
        <v>212800</v>
      </c>
      <c r="P1796" s="7">
        <f>Sales_Data[[#This Row],[ItemCost]] +Sales_Data[[#This Row],[ShippingCost]]</f>
        <v>215013.18</v>
      </c>
      <c r="Q1796" s="7">
        <f>Sales_Data[[#This Row],[Gross Revenue]]-Sales_Data[[#This Row],[TotalFinancialCost]]</f>
        <v>126986.82</v>
      </c>
      <c r="R1796" s="7">
        <f>Sales_Data[[#This Row],[Actul Bill Amount]]-Sales_Data[[#This Row],[ShippingCost]]</f>
        <v>338086.82</v>
      </c>
      <c r="S1796">
        <v>546</v>
      </c>
      <c r="T1796">
        <v>2213.1799999999998</v>
      </c>
      <c r="U1796" t="s">
        <v>47</v>
      </c>
      <c r="V1796">
        <v>2800</v>
      </c>
      <c r="W1796" t="s">
        <v>27</v>
      </c>
      <c r="X1796" t="str">
        <f t="shared" si="57"/>
        <v>Mumbai</v>
      </c>
    </row>
    <row r="1797" spans="1:24" x14ac:dyDescent="0.4">
      <c r="A1797">
        <v>101796</v>
      </c>
      <c r="B1797" s="5">
        <v>45931.207638888889</v>
      </c>
      <c r="C1797" s="3" t="str">
        <f>TEXT(Sales_Data[[#This Row],[OrderDate]],"mmmm")</f>
        <v>October</v>
      </c>
      <c r="D1797" s="3" t="str">
        <f t="shared" si="56"/>
        <v>2025</v>
      </c>
      <c r="E1797" t="s">
        <v>48</v>
      </c>
      <c r="F1797" t="s">
        <v>40</v>
      </c>
      <c r="G1797" t="s">
        <v>15</v>
      </c>
      <c r="H1797" t="s">
        <v>32</v>
      </c>
      <c r="I1797" t="s">
        <v>100</v>
      </c>
      <c r="J1797">
        <v>4</v>
      </c>
      <c r="K1797">
        <v>1500</v>
      </c>
      <c r="L1797" s="7">
        <f>Sales_Data[[#This Row],[OrderQuantity]] *Sales_Data[[#This Row],[UnitPrice]]</f>
        <v>6000</v>
      </c>
      <c r="M1797" s="7">
        <f>Sales_Data[[#This Row],[UnitPrice]]-Sales_Data[[#This Row],[UnitCost]]</f>
        <v>700</v>
      </c>
      <c r="N1797" s="7">
        <f>Sales_Data[[#This Row],[Gross Revenue]]-Sales_Data[[#This Row],[Discount Amount ]]</f>
        <v>5300</v>
      </c>
      <c r="O1797" s="7">
        <f>Sales_Data[[#This Row],[OrderQuantity]] *Sales_Data[[#This Row],[UnitCost]]</f>
        <v>3200</v>
      </c>
      <c r="P1797" s="7">
        <f>Sales_Data[[#This Row],[ItemCost]] +Sales_Data[[#This Row],[ShippingCost]]</f>
        <v>3504.04</v>
      </c>
      <c r="Q1797" s="7">
        <f>Sales_Data[[#This Row],[Gross Revenue]]-Sales_Data[[#This Row],[TotalFinancialCost]]</f>
        <v>2495.96</v>
      </c>
      <c r="R1797" s="7">
        <f>Sales_Data[[#This Row],[Actul Bill Amount]]-Sales_Data[[#This Row],[ShippingCost]]</f>
        <v>4995.96</v>
      </c>
      <c r="S1797">
        <v>965</v>
      </c>
      <c r="T1797">
        <v>304.04000000000002</v>
      </c>
      <c r="U1797" t="s">
        <v>52</v>
      </c>
      <c r="V1797">
        <v>800</v>
      </c>
      <c r="W1797" t="s">
        <v>33</v>
      </c>
      <c r="X1797" t="str">
        <f t="shared" si="57"/>
        <v>Delhi</v>
      </c>
    </row>
    <row r="1798" spans="1:24" x14ac:dyDescent="0.4">
      <c r="A1798">
        <v>101797</v>
      </c>
      <c r="B1798" s="5">
        <v>45977.288888888892</v>
      </c>
      <c r="C1798" s="3" t="str">
        <f>TEXT(Sales_Data[[#This Row],[OrderDate]],"mmmm")</f>
        <v>November</v>
      </c>
      <c r="D1798" s="3" t="str">
        <f t="shared" si="56"/>
        <v>2025</v>
      </c>
      <c r="E1798" t="s">
        <v>39</v>
      </c>
      <c r="F1798" t="s">
        <v>14</v>
      </c>
      <c r="G1798" t="s">
        <v>29</v>
      </c>
      <c r="H1798" t="s">
        <v>25</v>
      </c>
      <c r="I1798" t="s">
        <v>100</v>
      </c>
      <c r="J1798">
        <v>39</v>
      </c>
      <c r="K1798">
        <v>3200</v>
      </c>
      <c r="L1798" s="7">
        <f>Sales_Data[[#This Row],[OrderQuantity]] *Sales_Data[[#This Row],[UnitPrice]]</f>
        <v>124800</v>
      </c>
      <c r="M1798" s="7">
        <f>Sales_Data[[#This Row],[UnitPrice]]-Sales_Data[[#This Row],[UnitCost]]</f>
        <v>1200</v>
      </c>
      <c r="N1798" s="7">
        <f>Sales_Data[[#This Row],[Gross Revenue]]-Sales_Data[[#This Row],[Discount Amount ]]</f>
        <v>123600</v>
      </c>
      <c r="O1798" s="7">
        <f>Sales_Data[[#This Row],[OrderQuantity]] *Sales_Data[[#This Row],[UnitCost]]</f>
        <v>78000</v>
      </c>
      <c r="P1798" s="7">
        <f>Sales_Data[[#This Row],[ItemCost]] +Sales_Data[[#This Row],[ShippingCost]]</f>
        <v>78272.850000000006</v>
      </c>
      <c r="Q1798" s="7">
        <f>Sales_Data[[#This Row],[Gross Revenue]]-Sales_Data[[#This Row],[TotalFinancialCost]]</f>
        <v>46527.149999999994</v>
      </c>
      <c r="R1798" s="7">
        <f>Sales_Data[[#This Row],[Actul Bill Amount]]-Sales_Data[[#This Row],[ShippingCost]]</f>
        <v>123327.15</v>
      </c>
      <c r="S1798">
        <v>315</v>
      </c>
      <c r="T1798">
        <v>272.85000000000002</v>
      </c>
      <c r="U1798" t="s">
        <v>17</v>
      </c>
      <c r="V1798">
        <v>2000</v>
      </c>
      <c r="W1798" t="s">
        <v>27</v>
      </c>
      <c r="X1798" t="str">
        <f t="shared" si="57"/>
        <v>Mumbai</v>
      </c>
    </row>
    <row r="1799" spans="1:24" x14ac:dyDescent="0.4">
      <c r="A1799">
        <v>101798</v>
      </c>
      <c r="B1799" s="5">
        <v>45995.920138888891</v>
      </c>
      <c r="C1799" s="3" t="str">
        <f>TEXT(Sales_Data[[#This Row],[OrderDate]],"mmmm")</f>
        <v>December</v>
      </c>
      <c r="D1799" s="3" t="str">
        <f t="shared" si="56"/>
        <v>2025</v>
      </c>
      <c r="E1799" t="s">
        <v>42</v>
      </c>
      <c r="F1799" t="s">
        <v>55</v>
      </c>
      <c r="G1799" t="s">
        <v>15</v>
      </c>
      <c r="H1799" t="s">
        <v>16</v>
      </c>
      <c r="I1799" t="s">
        <v>100</v>
      </c>
      <c r="J1799">
        <v>36</v>
      </c>
      <c r="K1799">
        <v>1200</v>
      </c>
      <c r="L1799" s="7">
        <f>Sales_Data[[#This Row],[OrderQuantity]] *Sales_Data[[#This Row],[UnitPrice]]</f>
        <v>43200</v>
      </c>
      <c r="M1799" s="7">
        <f>Sales_Data[[#This Row],[UnitPrice]]-Sales_Data[[#This Row],[UnitCost]]</f>
        <v>400</v>
      </c>
      <c r="N1799" s="7">
        <f>Sales_Data[[#This Row],[Gross Revenue]]-Sales_Data[[#This Row],[Discount Amount ]]</f>
        <v>42800</v>
      </c>
      <c r="O1799" s="7">
        <f>Sales_Data[[#This Row],[OrderQuantity]] *Sales_Data[[#This Row],[UnitCost]]</f>
        <v>28800</v>
      </c>
      <c r="P1799" s="7">
        <f>Sales_Data[[#This Row],[ItemCost]] +Sales_Data[[#This Row],[ShippingCost]]</f>
        <v>29518.95</v>
      </c>
      <c r="Q1799" s="7">
        <f>Sales_Data[[#This Row],[Gross Revenue]]-Sales_Data[[#This Row],[TotalFinancialCost]]</f>
        <v>13681.05</v>
      </c>
      <c r="R1799" s="7">
        <f>Sales_Data[[#This Row],[Actul Bill Amount]]-Sales_Data[[#This Row],[ShippingCost]]</f>
        <v>42081.05</v>
      </c>
      <c r="S1799">
        <v>1058</v>
      </c>
      <c r="T1799">
        <v>718.95</v>
      </c>
      <c r="U1799" t="s">
        <v>58</v>
      </c>
      <c r="V1799">
        <v>800</v>
      </c>
      <c r="W1799" t="s">
        <v>18</v>
      </c>
      <c r="X1799" t="str">
        <f t="shared" si="57"/>
        <v>Bengaluru</v>
      </c>
    </row>
    <row r="1800" spans="1:24" x14ac:dyDescent="0.4">
      <c r="A1800">
        <v>101799</v>
      </c>
      <c r="B1800" s="5">
        <v>45752.222916666666</v>
      </c>
      <c r="C1800" s="3" t="str">
        <f>TEXT(Sales_Data[[#This Row],[OrderDate]],"mmmm")</f>
        <v>April</v>
      </c>
      <c r="D1800" s="3" t="str">
        <f t="shared" si="56"/>
        <v>2025</v>
      </c>
      <c r="E1800" t="s">
        <v>50</v>
      </c>
      <c r="F1800" t="s">
        <v>43</v>
      </c>
      <c r="G1800" t="s">
        <v>15</v>
      </c>
      <c r="H1800" t="s">
        <v>16</v>
      </c>
      <c r="I1800" t="s">
        <v>100</v>
      </c>
      <c r="J1800">
        <v>12</v>
      </c>
      <c r="K1800">
        <v>2800</v>
      </c>
      <c r="L1800" s="7">
        <f>Sales_Data[[#This Row],[OrderQuantity]] *Sales_Data[[#This Row],[UnitPrice]]</f>
        <v>33600</v>
      </c>
      <c r="M1800" s="7">
        <f>Sales_Data[[#This Row],[UnitPrice]]-Sales_Data[[#This Row],[UnitCost]]</f>
        <v>1300</v>
      </c>
      <c r="N1800" s="7">
        <f>Sales_Data[[#This Row],[Gross Revenue]]-Sales_Data[[#This Row],[Discount Amount ]]</f>
        <v>32300</v>
      </c>
      <c r="O1800" s="7">
        <f>Sales_Data[[#This Row],[OrderQuantity]] *Sales_Data[[#This Row],[UnitCost]]</f>
        <v>18000</v>
      </c>
      <c r="P1800" s="7">
        <f>Sales_Data[[#This Row],[ItemCost]] +Sales_Data[[#This Row],[ShippingCost]]</f>
        <v>19532.77</v>
      </c>
      <c r="Q1800" s="7">
        <f>Sales_Data[[#This Row],[Gross Revenue]]-Sales_Data[[#This Row],[TotalFinancialCost]]</f>
        <v>14067.23</v>
      </c>
      <c r="R1800" s="7">
        <f>Sales_Data[[#This Row],[Actul Bill Amount]]-Sales_Data[[#This Row],[ShippingCost]]</f>
        <v>30767.23</v>
      </c>
      <c r="S1800">
        <v>422</v>
      </c>
      <c r="T1800">
        <v>1532.77</v>
      </c>
      <c r="U1800" t="s">
        <v>61</v>
      </c>
      <c r="V1800">
        <v>1500</v>
      </c>
      <c r="W1800" t="s">
        <v>18</v>
      </c>
      <c r="X1800" t="str">
        <f t="shared" si="57"/>
        <v>Bengaluru</v>
      </c>
    </row>
    <row r="1801" spans="1:24" x14ac:dyDescent="0.4">
      <c r="A1801">
        <v>101800</v>
      </c>
      <c r="B1801" s="5">
        <v>45823.168055555558</v>
      </c>
      <c r="C1801" s="3" t="str">
        <f>TEXT(Sales_Data[[#This Row],[OrderDate]],"mmmm")</f>
        <v>June</v>
      </c>
      <c r="D1801" s="3" t="str">
        <f t="shared" si="56"/>
        <v>2025</v>
      </c>
      <c r="E1801" t="s">
        <v>34</v>
      </c>
      <c r="F1801" t="s">
        <v>14</v>
      </c>
      <c r="G1801" t="s">
        <v>15</v>
      </c>
      <c r="H1801" t="s">
        <v>20</v>
      </c>
      <c r="I1801" t="s">
        <v>100</v>
      </c>
      <c r="J1801">
        <v>38</v>
      </c>
      <c r="K1801">
        <v>3200</v>
      </c>
      <c r="L1801" s="7">
        <f>Sales_Data[[#This Row],[OrderQuantity]] *Sales_Data[[#This Row],[UnitPrice]]</f>
        <v>121600</v>
      </c>
      <c r="M1801" s="7">
        <f>Sales_Data[[#This Row],[UnitPrice]]-Sales_Data[[#This Row],[UnitCost]]</f>
        <v>1200</v>
      </c>
      <c r="N1801" s="7">
        <f>Sales_Data[[#This Row],[Gross Revenue]]-Sales_Data[[#This Row],[Discount Amount ]]</f>
        <v>120400</v>
      </c>
      <c r="O1801" s="7">
        <f>Sales_Data[[#This Row],[OrderQuantity]] *Sales_Data[[#This Row],[UnitCost]]</f>
        <v>76000</v>
      </c>
      <c r="P1801" s="7">
        <f>Sales_Data[[#This Row],[ItemCost]] +Sales_Data[[#This Row],[ShippingCost]]</f>
        <v>76976.12</v>
      </c>
      <c r="Q1801" s="7">
        <f>Sales_Data[[#This Row],[Gross Revenue]]-Sales_Data[[#This Row],[TotalFinancialCost]]</f>
        <v>44623.880000000005</v>
      </c>
      <c r="R1801" s="7">
        <f>Sales_Data[[#This Row],[Actul Bill Amount]]-Sales_Data[[#This Row],[ShippingCost]]</f>
        <v>119423.88</v>
      </c>
      <c r="S1801">
        <v>353</v>
      </c>
      <c r="T1801">
        <v>976.12</v>
      </c>
      <c r="U1801" t="s">
        <v>17</v>
      </c>
      <c r="V1801">
        <v>2000</v>
      </c>
      <c r="W1801" t="s">
        <v>22</v>
      </c>
      <c r="X1801" t="str">
        <f t="shared" si="57"/>
        <v>Nagpur</v>
      </c>
    </row>
    <row r="1802" spans="1:24" x14ac:dyDescent="0.4">
      <c r="A1802">
        <v>101801</v>
      </c>
      <c r="B1802" s="5">
        <v>45689.513194444444</v>
      </c>
      <c r="C1802" s="3" t="str">
        <f>TEXT(Sales_Data[[#This Row],[OrderDate]],"mmmm")</f>
        <v>February</v>
      </c>
      <c r="D1802" s="3" t="str">
        <f t="shared" si="56"/>
        <v>2025</v>
      </c>
      <c r="E1802" t="s">
        <v>34</v>
      </c>
      <c r="F1802" t="s">
        <v>14</v>
      </c>
      <c r="G1802" t="s">
        <v>31</v>
      </c>
      <c r="H1802" t="s">
        <v>16</v>
      </c>
      <c r="I1802" t="s">
        <v>100</v>
      </c>
      <c r="J1802">
        <v>63</v>
      </c>
      <c r="K1802">
        <v>3200</v>
      </c>
      <c r="L1802" s="7">
        <f>Sales_Data[[#This Row],[OrderQuantity]] *Sales_Data[[#This Row],[UnitPrice]]</f>
        <v>201600</v>
      </c>
      <c r="M1802" s="7">
        <f>Sales_Data[[#This Row],[UnitPrice]]-Sales_Data[[#This Row],[UnitCost]]</f>
        <v>1200</v>
      </c>
      <c r="N1802" s="7">
        <f>Sales_Data[[#This Row],[Gross Revenue]]-Sales_Data[[#This Row],[Discount Amount ]]</f>
        <v>200400</v>
      </c>
      <c r="O1802" s="7">
        <f>Sales_Data[[#This Row],[OrderQuantity]] *Sales_Data[[#This Row],[UnitCost]]</f>
        <v>126000</v>
      </c>
      <c r="P1802" s="7">
        <f>Sales_Data[[#This Row],[ItemCost]] +Sales_Data[[#This Row],[ShippingCost]]</f>
        <v>127900.76</v>
      </c>
      <c r="Q1802" s="7">
        <f>Sales_Data[[#This Row],[Gross Revenue]]-Sales_Data[[#This Row],[TotalFinancialCost]]</f>
        <v>73699.240000000005</v>
      </c>
      <c r="R1802" s="7">
        <f>Sales_Data[[#This Row],[Actul Bill Amount]]-Sales_Data[[#This Row],[ShippingCost]]</f>
        <v>198499.24</v>
      </c>
      <c r="S1802">
        <v>529</v>
      </c>
      <c r="T1802">
        <v>1900.76</v>
      </c>
      <c r="U1802" t="s">
        <v>17</v>
      </c>
      <c r="V1802">
        <v>2000</v>
      </c>
      <c r="W1802" t="s">
        <v>18</v>
      </c>
      <c r="X1802" t="str">
        <f t="shared" si="57"/>
        <v>Bengaluru</v>
      </c>
    </row>
    <row r="1803" spans="1:24" x14ac:dyDescent="0.4">
      <c r="A1803">
        <v>101802</v>
      </c>
      <c r="B1803" s="5">
        <v>45668.470833333333</v>
      </c>
      <c r="C1803" s="3" t="str">
        <f>TEXT(Sales_Data[[#This Row],[OrderDate]],"mmmm")</f>
        <v>January</v>
      </c>
      <c r="D1803" s="3" t="str">
        <f t="shared" si="56"/>
        <v>2025</v>
      </c>
      <c r="E1803" t="s">
        <v>50</v>
      </c>
      <c r="F1803" t="s">
        <v>40</v>
      </c>
      <c r="G1803" t="s">
        <v>31</v>
      </c>
      <c r="H1803" t="s">
        <v>32</v>
      </c>
      <c r="I1803" t="s">
        <v>100</v>
      </c>
      <c r="J1803">
        <v>99</v>
      </c>
      <c r="K1803">
        <v>1500</v>
      </c>
      <c r="L1803" s="7">
        <f>Sales_Data[[#This Row],[OrderQuantity]] *Sales_Data[[#This Row],[UnitPrice]]</f>
        <v>148500</v>
      </c>
      <c r="M1803" s="7">
        <f>Sales_Data[[#This Row],[UnitPrice]]-Sales_Data[[#This Row],[UnitCost]]</f>
        <v>700</v>
      </c>
      <c r="N1803" s="7">
        <f>Sales_Data[[#This Row],[Gross Revenue]]-Sales_Data[[#This Row],[Discount Amount ]]</f>
        <v>147800</v>
      </c>
      <c r="O1803" s="7">
        <f>Sales_Data[[#This Row],[OrderQuantity]] *Sales_Data[[#This Row],[UnitCost]]</f>
        <v>79200</v>
      </c>
      <c r="P1803" s="7">
        <f>Sales_Data[[#This Row],[ItemCost]] +Sales_Data[[#This Row],[ShippingCost]]</f>
        <v>79526.84</v>
      </c>
      <c r="Q1803" s="7">
        <f>Sales_Data[[#This Row],[Gross Revenue]]-Sales_Data[[#This Row],[TotalFinancialCost]]</f>
        <v>68973.16</v>
      </c>
      <c r="R1803" s="7">
        <f>Sales_Data[[#This Row],[Actul Bill Amount]]-Sales_Data[[#This Row],[ShippingCost]]</f>
        <v>147473.16</v>
      </c>
      <c r="S1803">
        <v>306</v>
      </c>
      <c r="T1803">
        <v>326.83999999999997</v>
      </c>
      <c r="U1803" t="s">
        <v>52</v>
      </c>
      <c r="V1803">
        <v>800</v>
      </c>
      <c r="W1803" t="s">
        <v>33</v>
      </c>
      <c r="X1803" t="str">
        <f t="shared" si="57"/>
        <v>Delhi</v>
      </c>
    </row>
    <row r="1804" spans="1:24" x14ac:dyDescent="0.4">
      <c r="A1804">
        <v>101803</v>
      </c>
      <c r="B1804" s="5">
        <v>45958.195138888892</v>
      </c>
      <c r="C1804" s="3" t="str">
        <f>TEXT(Sales_Data[[#This Row],[OrderDate]],"mmmm")</f>
        <v>October</v>
      </c>
      <c r="D1804" s="3" t="str">
        <f t="shared" si="56"/>
        <v>2025</v>
      </c>
      <c r="E1804" t="s">
        <v>34</v>
      </c>
      <c r="F1804" t="s">
        <v>46</v>
      </c>
      <c r="G1804" t="s">
        <v>29</v>
      </c>
      <c r="H1804" t="s">
        <v>16</v>
      </c>
      <c r="I1804" t="s">
        <v>100</v>
      </c>
      <c r="J1804">
        <v>1</v>
      </c>
      <c r="K1804">
        <v>4500</v>
      </c>
      <c r="L1804" s="7">
        <f>Sales_Data[[#This Row],[OrderQuantity]] *Sales_Data[[#This Row],[UnitPrice]]</f>
        <v>4500</v>
      </c>
      <c r="M1804" s="7">
        <f>Sales_Data[[#This Row],[UnitPrice]]-Sales_Data[[#This Row],[UnitCost]]</f>
        <v>1700</v>
      </c>
      <c r="N1804" s="7">
        <f>Sales_Data[[#This Row],[Gross Revenue]]-Sales_Data[[#This Row],[Discount Amount ]]</f>
        <v>2800</v>
      </c>
      <c r="O1804" s="7">
        <f>Sales_Data[[#This Row],[OrderQuantity]] *Sales_Data[[#This Row],[UnitCost]]</f>
        <v>2800</v>
      </c>
      <c r="P1804" s="7">
        <f>Sales_Data[[#This Row],[ItemCost]] +Sales_Data[[#This Row],[ShippingCost]]</f>
        <v>3199.1</v>
      </c>
      <c r="Q1804" s="7">
        <f>Sales_Data[[#This Row],[Gross Revenue]]-Sales_Data[[#This Row],[TotalFinancialCost]]</f>
        <v>1300.9000000000001</v>
      </c>
      <c r="R1804" s="7">
        <f>Sales_Data[[#This Row],[Actul Bill Amount]]-Sales_Data[[#This Row],[ShippingCost]]</f>
        <v>2400.9</v>
      </c>
      <c r="S1804">
        <v>373</v>
      </c>
      <c r="T1804">
        <v>399.1</v>
      </c>
      <c r="U1804" t="s">
        <v>47</v>
      </c>
      <c r="V1804">
        <v>2800</v>
      </c>
      <c r="W1804" t="s">
        <v>18</v>
      </c>
      <c r="X1804" t="str">
        <f t="shared" si="57"/>
        <v>Bengaluru</v>
      </c>
    </row>
    <row r="1805" spans="1:24" x14ac:dyDescent="0.4">
      <c r="A1805">
        <v>101804</v>
      </c>
      <c r="B1805" s="5">
        <v>45874.136111111111</v>
      </c>
      <c r="C1805" s="3" t="str">
        <f>TEXT(Sales_Data[[#This Row],[OrderDate]],"mmmm")</f>
        <v>August</v>
      </c>
      <c r="D1805" s="3" t="str">
        <f t="shared" si="56"/>
        <v>2025</v>
      </c>
      <c r="E1805" t="s">
        <v>48</v>
      </c>
      <c r="F1805" t="s">
        <v>55</v>
      </c>
      <c r="G1805" t="s">
        <v>15</v>
      </c>
      <c r="H1805" t="s">
        <v>25</v>
      </c>
      <c r="I1805" t="s">
        <v>100</v>
      </c>
      <c r="J1805">
        <v>42</v>
      </c>
      <c r="K1805">
        <v>1200</v>
      </c>
      <c r="L1805" s="7">
        <f>Sales_Data[[#This Row],[OrderQuantity]] *Sales_Data[[#This Row],[UnitPrice]]</f>
        <v>50400</v>
      </c>
      <c r="M1805" s="7">
        <f>Sales_Data[[#This Row],[UnitPrice]]-Sales_Data[[#This Row],[UnitCost]]</f>
        <v>400</v>
      </c>
      <c r="N1805" s="7">
        <f>Sales_Data[[#This Row],[Gross Revenue]]-Sales_Data[[#This Row],[Discount Amount ]]</f>
        <v>50000</v>
      </c>
      <c r="O1805" s="7">
        <f>Sales_Data[[#This Row],[OrderQuantity]] *Sales_Data[[#This Row],[UnitCost]]</f>
        <v>33600</v>
      </c>
      <c r="P1805" s="7">
        <f>Sales_Data[[#This Row],[ItemCost]] +Sales_Data[[#This Row],[ShippingCost]]</f>
        <v>34076.11</v>
      </c>
      <c r="Q1805" s="7">
        <f>Sales_Data[[#This Row],[Gross Revenue]]-Sales_Data[[#This Row],[TotalFinancialCost]]</f>
        <v>16323.89</v>
      </c>
      <c r="R1805" s="7">
        <f>Sales_Data[[#This Row],[Actul Bill Amount]]-Sales_Data[[#This Row],[ShippingCost]]</f>
        <v>49523.89</v>
      </c>
      <c r="S1805">
        <v>1077</v>
      </c>
      <c r="T1805">
        <v>476.11</v>
      </c>
      <c r="U1805" t="s">
        <v>58</v>
      </c>
      <c r="V1805">
        <v>800</v>
      </c>
      <c r="W1805" t="s">
        <v>27</v>
      </c>
      <c r="X1805" t="str">
        <f t="shared" si="57"/>
        <v>Mumbai</v>
      </c>
    </row>
    <row r="1806" spans="1:24" x14ac:dyDescent="0.4">
      <c r="A1806">
        <v>101805</v>
      </c>
      <c r="B1806" s="5">
        <v>45946.32916666667</v>
      </c>
      <c r="C1806" s="3" t="str">
        <f>TEXT(Sales_Data[[#This Row],[OrderDate]],"mmmm")</f>
        <v>October</v>
      </c>
      <c r="D1806" s="3" t="str">
        <f t="shared" si="56"/>
        <v>2025</v>
      </c>
      <c r="E1806" t="s">
        <v>45</v>
      </c>
      <c r="F1806" t="s">
        <v>35</v>
      </c>
      <c r="G1806" t="s">
        <v>15</v>
      </c>
      <c r="H1806" t="s">
        <v>32</v>
      </c>
      <c r="I1806" t="s">
        <v>100</v>
      </c>
      <c r="J1806">
        <v>82</v>
      </c>
      <c r="K1806">
        <v>8500</v>
      </c>
      <c r="L1806" s="7">
        <f>Sales_Data[[#This Row],[OrderQuantity]] *Sales_Data[[#This Row],[UnitPrice]]</f>
        <v>697000</v>
      </c>
      <c r="M1806" s="7">
        <f>Sales_Data[[#This Row],[UnitPrice]]-Sales_Data[[#This Row],[UnitCost]]</f>
        <v>3000</v>
      </c>
      <c r="N1806" s="7">
        <f>Sales_Data[[#This Row],[Gross Revenue]]-Sales_Data[[#This Row],[Discount Amount ]]</f>
        <v>694000</v>
      </c>
      <c r="O1806" s="7">
        <f>Sales_Data[[#This Row],[OrderQuantity]] *Sales_Data[[#This Row],[UnitCost]]</f>
        <v>451000</v>
      </c>
      <c r="P1806" s="7">
        <f>Sales_Data[[#This Row],[ItemCost]] +Sales_Data[[#This Row],[ShippingCost]]</f>
        <v>451798.9</v>
      </c>
      <c r="Q1806" s="7">
        <f>Sales_Data[[#This Row],[Gross Revenue]]-Sales_Data[[#This Row],[TotalFinancialCost]]</f>
        <v>245201.09999999998</v>
      </c>
      <c r="R1806" s="7">
        <f>Sales_Data[[#This Row],[Actul Bill Amount]]-Sales_Data[[#This Row],[ShippingCost]]</f>
        <v>693201.1</v>
      </c>
      <c r="S1806">
        <v>835</v>
      </c>
      <c r="T1806">
        <v>798.9</v>
      </c>
      <c r="U1806" t="s">
        <v>49</v>
      </c>
      <c r="V1806">
        <v>5500</v>
      </c>
      <c r="W1806" t="s">
        <v>33</v>
      </c>
      <c r="X1806" t="str">
        <f t="shared" si="57"/>
        <v>Delhi</v>
      </c>
    </row>
    <row r="1807" spans="1:24" x14ac:dyDescent="0.4">
      <c r="A1807">
        <v>101806</v>
      </c>
      <c r="B1807" s="5">
        <v>45759.585416666669</v>
      </c>
      <c r="C1807" s="3" t="str">
        <f>TEXT(Sales_Data[[#This Row],[OrderDate]],"mmmm")</f>
        <v>April</v>
      </c>
      <c r="D1807" s="3" t="str">
        <f t="shared" si="56"/>
        <v>2025</v>
      </c>
      <c r="E1807" t="s">
        <v>39</v>
      </c>
      <c r="F1807" t="s">
        <v>14</v>
      </c>
      <c r="G1807" t="s">
        <v>31</v>
      </c>
      <c r="H1807" t="s">
        <v>32</v>
      </c>
      <c r="I1807" t="s">
        <v>100</v>
      </c>
      <c r="J1807">
        <v>7</v>
      </c>
      <c r="K1807">
        <v>3200</v>
      </c>
      <c r="L1807" s="7">
        <f>Sales_Data[[#This Row],[OrderQuantity]] *Sales_Data[[#This Row],[UnitPrice]]</f>
        <v>22400</v>
      </c>
      <c r="M1807" s="7">
        <f>Sales_Data[[#This Row],[UnitPrice]]-Sales_Data[[#This Row],[UnitCost]]</f>
        <v>1200</v>
      </c>
      <c r="N1807" s="7">
        <f>Sales_Data[[#This Row],[Gross Revenue]]-Sales_Data[[#This Row],[Discount Amount ]]</f>
        <v>21200</v>
      </c>
      <c r="O1807" s="7">
        <f>Sales_Data[[#This Row],[OrderQuantity]] *Sales_Data[[#This Row],[UnitCost]]</f>
        <v>14000</v>
      </c>
      <c r="P1807" s="7">
        <f>Sales_Data[[#This Row],[ItemCost]] +Sales_Data[[#This Row],[ShippingCost]]</f>
        <v>14382.87</v>
      </c>
      <c r="Q1807" s="7">
        <f>Sales_Data[[#This Row],[Gross Revenue]]-Sales_Data[[#This Row],[TotalFinancialCost]]</f>
        <v>8017.1299999999992</v>
      </c>
      <c r="R1807" s="7">
        <f>Sales_Data[[#This Row],[Actul Bill Amount]]-Sales_Data[[#This Row],[ShippingCost]]</f>
        <v>20817.13</v>
      </c>
      <c r="S1807">
        <v>592</v>
      </c>
      <c r="T1807">
        <v>382.87</v>
      </c>
      <c r="U1807" t="s">
        <v>17</v>
      </c>
      <c r="V1807">
        <v>2000</v>
      </c>
      <c r="W1807" t="s">
        <v>33</v>
      </c>
      <c r="X1807" t="str">
        <f t="shared" si="57"/>
        <v>Delhi</v>
      </c>
    </row>
    <row r="1808" spans="1:24" x14ac:dyDescent="0.4">
      <c r="A1808">
        <v>101807</v>
      </c>
      <c r="B1808" s="5">
        <v>45924.940972222219</v>
      </c>
      <c r="C1808" s="3" t="str">
        <f>TEXT(Sales_Data[[#This Row],[OrderDate]],"mmmm")</f>
        <v>September</v>
      </c>
      <c r="D1808" s="3" t="str">
        <f t="shared" si="56"/>
        <v>2025</v>
      </c>
      <c r="E1808" t="s">
        <v>42</v>
      </c>
      <c r="F1808" t="s">
        <v>14</v>
      </c>
      <c r="G1808" t="s">
        <v>15</v>
      </c>
      <c r="H1808" t="s">
        <v>20</v>
      </c>
      <c r="I1808" t="s">
        <v>100</v>
      </c>
      <c r="J1808">
        <v>63</v>
      </c>
      <c r="K1808">
        <v>6500</v>
      </c>
      <c r="L1808" s="7">
        <f>Sales_Data[[#This Row],[OrderQuantity]] *Sales_Data[[#This Row],[UnitPrice]]</f>
        <v>409500</v>
      </c>
      <c r="M1808" s="7">
        <f>Sales_Data[[#This Row],[UnitPrice]]-Sales_Data[[#This Row],[UnitCost]]</f>
        <v>2300</v>
      </c>
      <c r="N1808" s="7">
        <f>Sales_Data[[#This Row],[Gross Revenue]]-Sales_Data[[#This Row],[Discount Amount ]]</f>
        <v>407200</v>
      </c>
      <c r="O1808" s="7">
        <f>Sales_Data[[#This Row],[OrderQuantity]] *Sales_Data[[#This Row],[UnitCost]]</f>
        <v>264600</v>
      </c>
      <c r="P1808" s="7">
        <f>Sales_Data[[#This Row],[ItemCost]] +Sales_Data[[#This Row],[ShippingCost]]</f>
        <v>264888</v>
      </c>
      <c r="Q1808" s="7">
        <f>Sales_Data[[#This Row],[Gross Revenue]]-Sales_Data[[#This Row],[TotalFinancialCost]]</f>
        <v>144612</v>
      </c>
      <c r="R1808" s="7">
        <f>Sales_Data[[#This Row],[Actul Bill Amount]]-Sales_Data[[#This Row],[ShippingCost]]</f>
        <v>406912</v>
      </c>
      <c r="S1808">
        <v>371</v>
      </c>
      <c r="T1808">
        <v>288</v>
      </c>
      <c r="U1808" t="s">
        <v>21</v>
      </c>
      <c r="V1808">
        <v>4200</v>
      </c>
      <c r="W1808" t="s">
        <v>22</v>
      </c>
      <c r="X1808" t="str">
        <f t="shared" si="57"/>
        <v>Nagpur</v>
      </c>
    </row>
    <row r="1809" spans="1:24" x14ac:dyDescent="0.4">
      <c r="A1809">
        <v>101808</v>
      </c>
      <c r="B1809" s="5">
        <v>45871.421527777777</v>
      </c>
      <c r="C1809" s="3" t="str">
        <f>TEXT(Sales_Data[[#This Row],[OrderDate]],"mmmm")</f>
        <v>August</v>
      </c>
      <c r="D1809" s="3" t="str">
        <f t="shared" si="56"/>
        <v>2025</v>
      </c>
      <c r="E1809" t="s">
        <v>39</v>
      </c>
      <c r="F1809" t="s">
        <v>28</v>
      </c>
      <c r="G1809" t="s">
        <v>29</v>
      </c>
      <c r="H1809" t="s">
        <v>20</v>
      </c>
      <c r="I1809" t="s">
        <v>100</v>
      </c>
      <c r="J1809">
        <v>94</v>
      </c>
      <c r="K1809">
        <v>2500</v>
      </c>
      <c r="L1809" s="7">
        <f>Sales_Data[[#This Row],[OrderQuantity]] *Sales_Data[[#This Row],[UnitPrice]]</f>
        <v>235000</v>
      </c>
      <c r="M1809" s="7">
        <f>Sales_Data[[#This Row],[UnitPrice]]-Sales_Data[[#This Row],[UnitCost]]</f>
        <v>1000</v>
      </c>
      <c r="N1809" s="7">
        <f>Sales_Data[[#This Row],[Gross Revenue]]-Sales_Data[[#This Row],[Discount Amount ]]</f>
        <v>234000</v>
      </c>
      <c r="O1809" s="7">
        <f>Sales_Data[[#This Row],[OrderQuantity]] *Sales_Data[[#This Row],[UnitCost]]</f>
        <v>141000</v>
      </c>
      <c r="P1809" s="7">
        <f>Sales_Data[[#This Row],[ItemCost]] +Sales_Data[[#This Row],[ShippingCost]]</f>
        <v>141486.57999999999</v>
      </c>
      <c r="Q1809" s="7">
        <f>Sales_Data[[#This Row],[Gross Revenue]]-Sales_Data[[#This Row],[TotalFinancialCost]]</f>
        <v>93513.420000000013</v>
      </c>
      <c r="R1809" s="7">
        <f>Sales_Data[[#This Row],[Actul Bill Amount]]-Sales_Data[[#This Row],[ShippingCost]]</f>
        <v>233513.42</v>
      </c>
      <c r="S1809">
        <v>412</v>
      </c>
      <c r="T1809">
        <v>486.58</v>
      </c>
      <c r="U1809" t="s">
        <v>54</v>
      </c>
      <c r="V1809">
        <v>1500</v>
      </c>
      <c r="W1809" t="s">
        <v>22</v>
      </c>
      <c r="X1809" t="str">
        <f t="shared" si="57"/>
        <v>Nagpur</v>
      </c>
    </row>
    <row r="1810" spans="1:24" x14ac:dyDescent="0.4">
      <c r="A1810">
        <v>101809</v>
      </c>
      <c r="B1810" s="5">
        <v>45836.197916666664</v>
      </c>
      <c r="C1810" s="3" t="str">
        <f>TEXT(Sales_Data[[#This Row],[OrderDate]],"mmmm")</f>
        <v>June</v>
      </c>
      <c r="D1810" s="3" t="str">
        <f t="shared" si="56"/>
        <v>2025</v>
      </c>
      <c r="E1810" t="s">
        <v>13</v>
      </c>
      <c r="F1810" t="s">
        <v>28</v>
      </c>
      <c r="G1810" t="s">
        <v>15</v>
      </c>
      <c r="H1810" t="s">
        <v>25</v>
      </c>
      <c r="I1810" t="s">
        <v>100</v>
      </c>
      <c r="J1810">
        <v>96</v>
      </c>
      <c r="K1810">
        <v>2500</v>
      </c>
      <c r="L1810" s="7">
        <f>Sales_Data[[#This Row],[OrderQuantity]] *Sales_Data[[#This Row],[UnitPrice]]</f>
        <v>240000</v>
      </c>
      <c r="M1810" s="7">
        <f>Sales_Data[[#This Row],[UnitPrice]]-Sales_Data[[#This Row],[UnitCost]]</f>
        <v>1000</v>
      </c>
      <c r="N1810" s="7">
        <f>Sales_Data[[#This Row],[Gross Revenue]]-Sales_Data[[#This Row],[Discount Amount ]]</f>
        <v>239000</v>
      </c>
      <c r="O1810" s="7">
        <f>Sales_Data[[#This Row],[OrderQuantity]] *Sales_Data[[#This Row],[UnitCost]]</f>
        <v>144000</v>
      </c>
      <c r="P1810" s="7">
        <f>Sales_Data[[#This Row],[ItemCost]] +Sales_Data[[#This Row],[ShippingCost]]</f>
        <v>144792.9</v>
      </c>
      <c r="Q1810" s="7">
        <f>Sales_Data[[#This Row],[Gross Revenue]]-Sales_Data[[#This Row],[TotalFinancialCost]]</f>
        <v>95207.1</v>
      </c>
      <c r="R1810" s="7">
        <f>Sales_Data[[#This Row],[Actul Bill Amount]]-Sales_Data[[#This Row],[ShippingCost]]</f>
        <v>238207.1</v>
      </c>
      <c r="S1810">
        <v>1085</v>
      </c>
      <c r="T1810">
        <v>792.9</v>
      </c>
      <c r="U1810" t="s">
        <v>54</v>
      </c>
      <c r="V1810">
        <v>1500</v>
      </c>
      <c r="W1810" t="s">
        <v>27</v>
      </c>
      <c r="X1810" t="str">
        <f t="shared" si="57"/>
        <v>Mumbai</v>
      </c>
    </row>
    <row r="1811" spans="1:24" x14ac:dyDescent="0.4">
      <c r="A1811">
        <v>101810</v>
      </c>
      <c r="B1811" s="5">
        <v>45745.449305555558</v>
      </c>
      <c r="C1811" s="3" t="str">
        <f>TEXT(Sales_Data[[#This Row],[OrderDate]],"mmmm")</f>
        <v>March</v>
      </c>
      <c r="D1811" s="3" t="str">
        <f t="shared" si="56"/>
        <v>2025</v>
      </c>
      <c r="E1811" t="s">
        <v>13</v>
      </c>
      <c r="F1811" t="s">
        <v>43</v>
      </c>
      <c r="G1811" t="s">
        <v>31</v>
      </c>
      <c r="H1811" t="s">
        <v>16</v>
      </c>
      <c r="I1811" t="s">
        <v>100</v>
      </c>
      <c r="J1811">
        <v>45</v>
      </c>
      <c r="K1811">
        <v>1800</v>
      </c>
      <c r="L1811" s="7">
        <f>Sales_Data[[#This Row],[OrderQuantity]] *Sales_Data[[#This Row],[UnitPrice]]</f>
        <v>81000</v>
      </c>
      <c r="M1811" s="7">
        <f>Sales_Data[[#This Row],[UnitPrice]]-Sales_Data[[#This Row],[UnitCost]]</f>
        <v>900</v>
      </c>
      <c r="N1811" s="7">
        <f>Sales_Data[[#This Row],[Gross Revenue]]-Sales_Data[[#This Row],[Discount Amount ]]</f>
        <v>80100</v>
      </c>
      <c r="O1811" s="7">
        <f>Sales_Data[[#This Row],[OrderQuantity]] *Sales_Data[[#This Row],[UnitCost]]</f>
        <v>40500</v>
      </c>
      <c r="P1811" s="7">
        <f>Sales_Data[[#This Row],[ItemCost]] +Sales_Data[[#This Row],[ShippingCost]]</f>
        <v>43481.440000000002</v>
      </c>
      <c r="Q1811" s="7">
        <f>Sales_Data[[#This Row],[Gross Revenue]]-Sales_Data[[#This Row],[TotalFinancialCost]]</f>
        <v>37518.559999999998</v>
      </c>
      <c r="R1811" s="7">
        <f>Sales_Data[[#This Row],[Actul Bill Amount]]-Sales_Data[[#This Row],[ShippingCost]]</f>
        <v>77118.559999999998</v>
      </c>
      <c r="S1811">
        <v>1183</v>
      </c>
      <c r="T1811">
        <v>2981.44</v>
      </c>
      <c r="U1811" t="s">
        <v>51</v>
      </c>
      <c r="V1811">
        <v>900</v>
      </c>
      <c r="W1811" t="s">
        <v>18</v>
      </c>
      <c r="X1811" t="str">
        <f t="shared" si="57"/>
        <v>Bengaluru</v>
      </c>
    </row>
    <row r="1812" spans="1:24" x14ac:dyDescent="0.4">
      <c r="A1812">
        <v>101811</v>
      </c>
      <c r="B1812" s="5">
        <v>45698.376388888886</v>
      </c>
      <c r="C1812" s="3" t="str">
        <f>TEXT(Sales_Data[[#This Row],[OrderDate]],"mmmm")</f>
        <v>February</v>
      </c>
      <c r="D1812" s="3" t="str">
        <f t="shared" si="56"/>
        <v>2025</v>
      </c>
      <c r="E1812" t="s">
        <v>19</v>
      </c>
      <c r="F1812" t="s">
        <v>28</v>
      </c>
      <c r="G1812" t="s">
        <v>29</v>
      </c>
      <c r="H1812" t="s">
        <v>25</v>
      </c>
      <c r="I1812" t="s">
        <v>100</v>
      </c>
      <c r="J1812">
        <v>99</v>
      </c>
      <c r="K1812">
        <v>2500</v>
      </c>
      <c r="L1812" s="7">
        <f>Sales_Data[[#This Row],[OrderQuantity]] *Sales_Data[[#This Row],[UnitPrice]]</f>
        <v>247500</v>
      </c>
      <c r="M1812" s="7">
        <f>Sales_Data[[#This Row],[UnitPrice]]-Sales_Data[[#This Row],[UnitCost]]</f>
        <v>1000</v>
      </c>
      <c r="N1812" s="7">
        <f>Sales_Data[[#This Row],[Gross Revenue]]-Sales_Data[[#This Row],[Discount Amount ]]</f>
        <v>246500</v>
      </c>
      <c r="O1812" s="7">
        <f>Sales_Data[[#This Row],[OrderQuantity]] *Sales_Data[[#This Row],[UnitCost]]</f>
        <v>148500</v>
      </c>
      <c r="P1812" s="7">
        <f>Sales_Data[[#This Row],[ItemCost]] +Sales_Data[[#This Row],[ShippingCost]]</f>
        <v>149374.76</v>
      </c>
      <c r="Q1812" s="7">
        <f>Sales_Data[[#This Row],[Gross Revenue]]-Sales_Data[[#This Row],[TotalFinancialCost]]</f>
        <v>98125.239999999991</v>
      </c>
      <c r="R1812" s="7">
        <f>Sales_Data[[#This Row],[Actul Bill Amount]]-Sales_Data[[#This Row],[ShippingCost]]</f>
        <v>245625.24</v>
      </c>
      <c r="S1812">
        <v>645</v>
      </c>
      <c r="T1812">
        <v>874.76</v>
      </c>
      <c r="U1812" t="s">
        <v>54</v>
      </c>
      <c r="V1812">
        <v>1500</v>
      </c>
      <c r="W1812" t="s">
        <v>27</v>
      </c>
      <c r="X1812" t="str">
        <f t="shared" si="57"/>
        <v>Mumbai</v>
      </c>
    </row>
    <row r="1813" spans="1:24" x14ac:dyDescent="0.4">
      <c r="A1813">
        <v>101812</v>
      </c>
      <c r="B1813" s="5">
        <v>45733.054861111108</v>
      </c>
      <c r="C1813" s="3" t="str">
        <f>TEXT(Sales_Data[[#This Row],[OrderDate]],"mmmm")</f>
        <v>March</v>
      </c>
      <c r="D1813" s="3" t="str">
        <f t="shared" si="56"/>
        <v>2025</v>
      </c>
      <c r="E1813" t="s">
        <v>50</v>
      </c>
      <c r="F1813" t="s">
        <v>55</v>
      </c>
      <c r="G1813" t="s">
        <v>29</v>
      </c>
      <c r="H1813" t="s">
        <v>20</v>
      </c>
      <c r="I1813" t="s">
        <v>100</v>
      </c>
      <c r="J1813">
        <v>27</v>
      </c>
      <c r="K1813">
        <v>1200</v>
      </c>
      <c r="L1813" s="7">
        <f>Sales_Data[[#This Row],[OrderQuantity]] *Sales_Data[[#This Row],[UnitPrice]]</f>
        <v>32400</v>
      </c>
      <c r="M1813" s="7">
        <f>Sales_Data[[#This Row],[UnitPrice]]-Sales_Data[[#This Row],[UnitCost]]</f>
        <v>400</v>
      </c>
      <c r="N1813" s="7">
        <f>Sales_Data[[#This Row],[Gross Revenue]]-Sales_Data[[#This Row],[Discount Amount ]]</f>
        <v>32000</v>
      </c>
      <c r="O1813" s="7">
        <f>Sales_Data[[#This Row],[OrderQuantity]] *Sales_Data[[#This Row],[UnitCost]]</f>
        <v>21600</v>
      </c>
      <c r="P1813" s="7">
        <f>Sales_Data[[#This Row],[ItemCost]] +Sales_Data[[#This Row],[ShippingCost]]</f>
        <v>22076.79</v>
      </c>
      <c r="Q1813" s="7">
        <f>Sales_Data[[#This Row],[Gross Revenue]]-Sales_Data[[#This Row],[TotalFinancialCost]]</f>
        <v>10323.209999999999</v>
      </c>
      <c r="R1813" s="7">
        <f>Sales_Data[[#This Row],[Actul Bill Amount]]-Sales_Data[[#This Row],[ShippingCost]]</f>
        <v>31523.21</v>
      </c>
      <c r="S1813">
        <v>761</v>
      </c>
      <c r="T1813">
        <v>476.79</v>
      </c>
      <c r="U1813" t="s">
        <v>58</v>
      </c>
      <c r="V1813">
        <v>800</v>
      </c>
      <c r="W1813" t="s">
        <v>22</v>
      </c>
      <c r="X1813" t="str">
        <f t="shared" si="57"/>
        <v>Nagpur</v>
      </c>
    </row>
    <row r="1814" spans="1:24" x14ac:dyDescent="0.4">
      <c r="A1814">
        <v>101813</v>
      </c>
      <c r="B1814" s="5">
        <v>45703.811111111114</v>
      </c>
      <c r="C1814" s="3" t="str">
        <f>TEXT(Sales_Data[[#This Row],[OrderDate]],"mmmm")</f>
        <v>February</v>
      </c>
      <c r="D1814" s="3" t="str">
        <f t="shared" si="56"/>
        <v>2025</v>
      </c>
      <c r="E1814" t="s">
        <v>42</v>
      </c>
      <c r="F1814" t="s">
        <v>40</v>
      </c>
      <c r="G1814" t="s">
        <v>29</v>
      </c>
      <c r="H1814" t="s">
        <v>37</v>
      </c>
      <c r="I1814" t="s">
        <v>100</v>
      </c>
      <c r="J1814">
        <v>16</v>
      </c>
      <c r="K1814">
        <v>5500</v>
      </c>
      <c r="L1814" s="7">
        <f>Sales_Data[[#This Row],[OrderQuantity]] *Sales_Data[[#This Row],[UnitPrice]]</f>
        <v>88000</v>
      </c>
      <c r="M1814" s="7">
        <f>Sales_Data[[#This Row],[UnitPrice]]-Sales_Data[[#This Row],[UnitCost]]</f>
        <v>2000</v>
      </c>
      <c r="N1814" s="7">
        <f>Sales_Data[[#This Row],[Gross Revenue]]-Sales_Data[[#This Row],[Discount Amount ]]</f>
        <v>86000</v>
      </c>
      <c r="O1814" s="7">
        <f>Sales_Data[[#This Row],[OrderQuantity]] *Sales_Data[[#This Row],[UnitCost]]</f>
        <v>56000</v>
      </c>
      <c r="P1814" s="7">
        <f>Sales_Data[[#This Row],[ItemCost]] +Sales_Data[[#This Row],[ShippingCost]]</f>
        <v>56308.47</v>
      </c>
      <c r="Q1814" s="7">
        <f>Sales_Data[[#This Row],[Gross Revenue]]-Sales_Data[[#This Row],[TotalFinancialCost]]</f>
        <v>31691.53</v>
      </c>
      <c r="R1814" s="7">
        <f>Sales_Data[[#This Row],[Actul Bill Amount]]-Sales_Data[[#This Row],[ShippingCost]]</f>
        <v>85691.53</v>
      </c>
      <c r="S1814">
        <v>1022</v>
      </c>
      <c r="T1814">
        <v>308.47000000000003</v>
      </c>
      <c r="U1814" t="s">
        <v>41</v>
      </c>
      <c r="V1814">
        <v>3500</v>
      </c>
      <c r="W1814" t="s">
        <v>38</v>
      </c>
      <c r="X1814" t="str">
        <f t="shared" si="57"/>
        <v>Kolkata</v>
      </c>
    </row>
    <row r="1815" spans="1:24" x14ac:dyDescent="0.4">
      <c r="A1815">
        <v>101814</v>
      </c>
      <c r="B1815" s="5">
        <v>45817.913194444445</v>
      </c>
      <c r="C1815" s="3" t="str">
        <f>TEXT(Sales_Data[[#This Row],[OrderDate]],"mmmm")</f>
        <v>June</v>
      </c>
      <c r="D1815" s="3" t="str">
        <f t="shared" si="56"/>
        <v>2025</v>
      </c>
      <c r="E1815" t="s">
        <v>42</v>
      </c>
      <c r="F1815" t="s">
        <v>46</v>
      </c>
      <c r="G1815" t="s">
        <v>29</v>
      </c>
      <c r="H1815" t="s">
        <v>37</v>
      </c>
      <c r="I1815" t="s">
        <v>100</v>
      </c>
      <c r="J1815">
        <v>13</v>
      </c>
      <c r="K1815">
        <v>4500</v>
      </c>
      <c r="L1815" s="7">
        <f>Sales_Data[[#This Row],[OrderQuantity]] *Sales_Data[[#This Row],[UnitPrice]]</f>
        <v>58500</v>
      </c>
      <c r="M1815" s="7">
        <f>Sales_Data[[#This Row],[UnitPrice]]-Sales_Data[[#This Row],[UnitCost]]</f>
        <v>1700</v>
      </c>
      <c r="N1815" s="7">
        <f>Sales_Data[[#This Row],[Gross Revenue]]-Sales_Data[[#This Row],[Discount Amount ]]</f>
        <v>56800</v>
      </c>
      <c r="O1815" s="7">
        <f>Sales_Data[[#This Row],[OrderQuantity]] *Sales_Data[[#This Row],[UnitCost]]</f>
        <v>36400</v>
      </c>
      <c r="P1815" s="7">
        <f>Sales_Data[[#This Row],[ItemCost]] +Sales_Data[[#This Row],[ShippingCost]]</f>
        <v>36701.5</v>
      </c>
      <c r="Q1815" s="7">
        <f>Sales_Data[[#This Row],[Gross Revenue]]-Sales_Data[[#This Row],[TotalFinancialCost]]</f>
        <v>21798.5</v>
      </c>
      <c r="R1815" s="7">
        <f>Sales_Data[[#This Row],[Actul Bill Amount]]-Sales_Data[[#This Row],[ShippingCost]]</f>
        <v>56498.5</v>
      </c>
      <c r="S1815">
        <v>758</v>
      </c>
      <c r="T1815">
        <v>301.5</v>
      </c>
      <c r="U1815" t="s">
        <v>47</v>
      </c>
      <c r="V1815">
        <v>2800</v>
      </c>
      <c r="W1815" t="s">
        <v>38</v>
      </c>
      <c r="X1815" t="str">
        <f t="shared" si="57"/>
        <v>Kolkata</v>
      </c>
    </row>
    <row r="1816" spans="1:24" x14ac:dyDescent="0.4">
      <c r="A1816">
        <v>101815</v>
      </c>
      <c r="B1816" s="5">
        <v>45737.29583333333</v>
      </c>
      <c r="C1816" s="3" t="str">
        <f>TEXT(Sales_Data[[#This Row],[OrderDate]],"mmmm")</f>
        <v>March</v>
      </c>
      <c r="D1816" s="3" t="str">
        <f t="shared" si="56"/>
        <v>2025</v>
      </c>
      <c r="E1816" t="s">
        <v>19</v>
      </c>
      <c r="F1816" t="s">
        <v>46</v>
      </c>
      <c r="G1816" t="s">
        <v>29</v>
      </c>
      <c r="H1816" t="s">
        <v>37</v>
      </c>
      <c r="I1816" t="s">
        <v>100</v>
      </c>
      <c r="J1816">
        <v>77</v>
      </c>
      <c r="K1816">
        <v>4500</v>
      </c>
      <c r="L1816" s="7">
        <f>Sales_Data[[#This Row],[OrderQuantity]] *Sales_Data[[#This Row],[UnitPrice]]</f>
        <v>346500</v>
      </c>
      <c r="M1816" s="7">
        <f>Sales_Data[[#This Row],[UnitPrice]]-Sales_Data[[#This Row],[UnitCost]]</f>
        <v>1700</v>
      </c>
      <c r="N1816" s="7">
        <f>Sales_Data[[#This Row],[Gross Revenue]]-Sales_Data[[#This Row],[Discount Amount ]]</f>
        <v>344800</v>
      </c>
      <c r="O1816" s="7">
        <f>Sales_Data[[#This Row],[OrderQuantity]] *Sales_Data[[#This Row],[UnitCost]]</f>
        <v>215600</v>
      </c>
      <c r="P1816" s="7">
        <f>Sales_Data[[#This Row],[ItemCost]] +Sales_Data[[#This Row],[ShippingCost]]</f>
        <v>216562.36</v>
      </c>
      <c r="Q1816" s="7">
        <f>Sales_Data[[#This Row],[Gross Revenue]]-Sales_Data[[#This Row],[TotalFinancialCost]]</f>
        <v>129937.64000000001</v>
      </c>
      <c r="R1816" s="7">
        <f>Sales_Data[[#This Row],[Actul Bill Amount]]-Sales_Data[[#This Row],[ShippingCost]]</f>
        <v>343837.64</v>
      </c>
      <c r="S1816">
        <v>340</v>
      </c>
      <c r="T1816">
        <v>962.36</v>
      </c>
      <c r="U1816" t="s">
        <v>47</v>
      </c>
      <c r="V1816">
        <v>2800</v>
      </c>
      <c r="W1816" t="s">
        <v>38</v>
      </c>
      <c r="X1816" t="str">
        <f t="shared" si="57"/>
        <v>Kolkata</v>
      </c>
    </row>
    <row r="1817" spans="1:24" x14ac:dyDescent="0.4">
      <c r="A1817">
        <v>101816</v>
      </c>
      <c r="B1817" s="5">
        <v>45967.84375</v>
      </c>
      <c r="C1817" s="3" t="str">
        <f>TEXT(Sales_Data[[#This Row],[OrderDate]],"mmmm")</f>
        <v>November</v>
      </c>
      <c r="D1817" s="3" t="str">
        <f t="shared" si="56"/>
        <v>2025</v>
      </c>
      <c r="E1817" t="s">
        <v>34</v>
      </c>
      <c r="F1817" t="s">
        <v>43</v>
      </c>
      <c r="G1817" t="s">
        <v>29</v>
      </c>
      <c r="H1817" t="s">
        <v>32</v>
      </c>
      <c r="I1817" t="s">
        <v>100</v>
      </c>
      <c r="J1817">
        <v>72</v>
      </c>
      <c r="K1817">
        <v>2800</v>
      </c>
      <c r="L1817" s="7">
        <f>Sales_Data[[#This Row],[OrderQuantity]] *Sales_Data[[#This Row],[UnitPrice]]</f>
        <v>201600</v>
      </c>
      <c r="M1817" s="7">
        <f>Sales_Data[[#This Row],[UnitPrice]]-Sales_Data[[#This Row],[UnitCost]]</f>
        <v>1300</v>
      </c>
      <c r="N1817" s="7">
        <f>Sales_Data[[#This Row],[Gross Revenue]]-Sales_Data[[#This Row],[Discount Amount ]]</f>
        <v>200300</v>
      </c>
      <c r="O1817" s="7">
        <f>Sales_Data[[#This Row],[OrderQuantity]] *Sales_Data[[#This Row],[UnitCost]]</f>
        <v>108000</v>
      </c>
      <c r="P1817" s="7">
        <f>Sales_Data[[#This Row],[ItemCost]] +Sales_Data[[#This Row],[ShippingCost]]</f>
        <v>109164.7</v>
      </c>
      <c r="Q1817" s="7">
        <f>Sales_Data[[#This Row],[Gross Revenue]]-Sales_Data[[#This Row],[TotalFinancialCost]]</f>
        <v>92435.3</v>
      </c>
      <c r="R1817" s="7">
        <f>Sales_Data[[#This Row],[Actul Bill Amount]]-Sales_Data[[#This Row],[ShippingCost]]</f>
        <v>199135.3</v>
      </c>
      <c r="S1817">
        <v>984</v>
      </c>
      <c r="T1817">
        <v>1164.7</v>
      </c>
      <c r="U1817" t="s">
        <v>61</v>
      </c>
      <c r="V1817">
        <v>1500</v>
      </c>
      <c r="W1817" t="s">
        <v>33</v>
      </c>
      <c r="X1817" t="str">
        <f t="shared" si="57"/>
        <v>Delhi</v>
      </c>
    </row>
    <row r="1818" spans="1:24" x14ac:dyDescent="0.4">
      <c r="A1818">
        <v>101817</v>
      </c>
      <c r="B1818" s="5">
        <v>45743.826388888891</v>
      </c>
      <c r="C1818" s="3" t="str">
        <f>TEXT(Sales_Data[[#This Row],[OrderDate]],"mmmm")</f>
        <v>March</v>
      </c>
      <c r="D1818" s="3" t="str">
        <f t="shared" si="56"/>
        <v>2025</v>
      </c>
      <c r="E1818" t="s">
        <v>48</v>
      </c>
      <c r="F1818" t="s">
        <v>14</v>
      </c>
      <c r="G1818" t="s">
        <v>31</v>
      </c>
      <c r="H1818" t="s">
        <v>32</v>
      </c>
      <c r="I1818" t="s">
        <v>100</v>
      </c>
      <c r="J1818">
        <v>57</v>
      </c>
      <c r="K1818">
        <v>6500</v>
      </c>
      <c r="L1818" s="7">
        <f>Sales_Data[[#This Row],[OrderQuantity]] *Sales_Data[[#This Row],[UnitPrice]]</f>
        <v>370500</v>
      </c>
      <c r="M1818" s="7">
        <f>Sales_Data[[#This Row],[UnitPrice]]-Sales_Data[[#This Row],[UnitCost]]</f>
        <v>2300</v>
      </c>
      <c r="N1818" s="7">
        <f>Sales_Data[[#This Row],[Gross Revenue]]-Sales_Data[[#This Row],[Discount Amount ]]</f>
        <v>368200</v>
      </c>
      <c r="O1818" s="7">
        <f>Sales_Data[[#This Row],[OrderQuantity]] *Sales_Data[[#This Row],[UnitCost]]</f>
        <v>239400</v>
      </c>
      <c r="P1818" s="7">
        <f>Sales_Data[[#This Row],[ItemCost]] +Sales_Data[[#This Row],[ShippingCost]]</f>
        <v>239916.08</v>
      </c>
      <c r="Q1818" s="7">
        <f>Sales_Data[[#This Row],[Gross Revenue]]-Sales_Data[[#This Row],[TotalFinancialCost]]</f>
        <v>130583.92000000001</v>
      </c>
      <c r="R1818" s="7">
        <f>Sales_Data[[#This Row],[Actul Bill Amount]]-Sales_Data[[#This Row],[ShippingCost]]</f>
        <v>367683.92</v>
      </c>
      <c r="S1818">
        <v>438</v>
      </c>
      <c r="T1818">
        <v>516.08000000000004</v>
      </c>
      <c r="U1818" t="s">
        <v>21</v>
      </c>
      <c r="V1818">
        <v>4200</v>
      </c>
      <c r="W1818" t="s">
        <v>33</v>
      </c>
      <c r="X1818" t="str">
        <f t="shared" si="57"/>
        <v>Delhi</v>
      </c>
    </row>
    <row r="1819" spans="1:24" x14ac:dyDescent="0.4">
      <c r="A1819">
        <v>101818</v>
      </c>
      <c r="B1819" s="5">
        <v>45749.881944444445</v>
      </c>
      <c r="C1819" s="3" t="str">
        <f>TEXT(Sales_Data[[#This Row],[OrderDate]],"mmmm")</f>
        <v>April</v>
      </c>
      <c r="D1819" s="3" t="str">
        <f t="shared" si="56"/>
        <v>2025</v>
      </c>
      <c r="E1819" t="s">
        <v>45</v>
      </c>
      <c r="F1819" t="s">
        <v>46</v>
      </c>
      <c r="G1819" t="s">
        <v>29</v>
      </c>
      <c r="H1819" t="s">
        <v>37</v>
      </c>
      <c r="I1819" t="s">
        <v>100</v>
      </c>
      <c r="J1819">
        <v>83</v>
      </c>
      <c r="K1819">
        <v>15000</v>
      </c>
      <c r="L1819" s="7">
        <f>Sales_Data[[#This Row],[OrderQuantity]] *Sales_Data[[#This Row],[UnitPrice]]</f>
        <v>1245000</v>
      </c>
      <c r="M1819" s="7">
        <f>Sales_Data[[#This Row],[UnitPrice]]-Sales_Data[[#This Row],[UnitCost]]</f>
        <v>5500</v>
      </c>
      <c r="N1819" s="7">
        <f>Sales_Data[[#This Row],[Gross Revenue]]-Sales_Data[[#This Row],[Discount Amount ]]</f>
        <v>1239500</v>
      </c>
      <c r="O1819" s="7">
        <f>Sales_Data[[#This Row],[OrderQuantity]] *Sales_Data[[#This Row],[UnitCost]]</f>
        <v>788500</v>
      </c>
      <c r="P1819" s="7">
        <f>Sales_Data[[#This Row],[ItemCost]] +Sales_Data[[#This Row],[ShippingCost]]</f>
        <v>789147.84</v>
      </c>
      <c r="Q1819" s="7">
        <f>Sales_Data[[#This Row],[Gross Revenue]]-Sales_Data[[#This Row],[TotalFinancialCost]]</f>
        <v>455852.16000000003</v>
      </c>
      <c r="R1819" s="7">
        <f>Sales_Data[[#This Row],[Actul Bill Amount]]-Sales_Data[[#This Row],[ShippingCost]]</f>
        <v>1238852.1599999999</v>
      </c>
      <c r="S1819">
        <v>988</v>
      </c>
      <c r="T1819">
        <v>647.84</v>
      </c>
      <c r="U1819" t="s">
        <v>53</v>
      </c>
      <c r="V1819">
        <v>9500</v>
      </c>
      <c r="W1819" t="s">
        <v>38</v>
      </c>
      <c r="X1819" t="str">
        <f t="shared" si="57"/>
        <v>Kolkata</v>
      </c>
    </row>
    <row r="1820" spans="1:24" x14ac:dyDescent="0.4">
      <c r="A1820">
        <v>101819</v>
      </c>
      <c r="B1820" s="5">
        <v>45805.15347222222</v>
      </c>
      <c r="C1820" s="3" t="str">
        <f>TEXT(Sales_Data[[#This Row],[OrderDate]],"mmmm")</f>
        <v>May</v>
      </c>
      <c r="D1820" s="3" t="str">
        <f t="shared" si="56"/>
        <v>2025</v>
      </c>
      <c r="E1820" t="s">
        <v>34</v>
      </c>
      <c r="F1820" t="s">
        <v>40</v>
      </c>
      <c r="G1820" t="s">
        <v>31</v>
      </c>
      <c r="H1820" t="s">
        <v>25</v>
      </c>
      <c r="I1820" t="s">
        <v>100</v>
      </c>
      <c r="J1820">
        <v>93</v>
      </c>
      <c r="K1820">
        <v>1500</v>
      </c>
      <c r="L1820" s="7">
        <f>Sales_Data[[#This Row],[OrderQuantity]] *Sales_Data[[#This Row],[UnitPrice]]</f>
        <v>139500</v>
      </c>
      <c r="M1820" s="7">
        <f>Sales_Data[[#This Row],[UnitPrice]]-Sales_Data[[#This Row],[UnitCost]]</f>
        <v>700</v>
      </c>
      <c r="N1820" s="7">
        <f>Sales_Data[[#This Row],[Gross Revenue]]-Sales_Data[[#This Row],[Discount Amount ]]</f>
        <v>138800</v>
      </c>
      <c r="O1820" s="7">
        <f>Sales_Data[[#This Row],[OrderQuantity]] *Sales_Data[[#This Row],[UnitCost]]</f>
        <v>74400</v>
      </c>
      <c r="P1820" s="7">
        <f>Sales_Data[[#This Row],[ItemCost]] +Sales_Data[[#This Row],[ShippingCost]]</f>
        <v>75221.06</v>
      </c>
      <c r="Q1820" s="7">
        <f>Sales_Data[[#This Row],[Gross Revenue]]-Sales_Data[[#This Row],[TotalFinancialCost]]</f>
        <v>64278.94</v>
      </c>
      <c r="R1820" s="7">
        <f>Sales_Data[[#This Row],[Actul Bill Amount]]-Sales_Data[[#This Row],[ShippingCost]]</f>
        <v>137978.94</v>
      </c>
      <c r="S1820">
        <v>907</v>
      </c>
      <c r="T1820">
        <v>821.06</v>
      </c>
      <c r="U1820" t="s">
        <v>52</v>
      </c>
      <c r="V1820">
        <v>800</v>
      </c>
      <c r="W1820" t="s">
        <v>27</v>
      </c>
      <c r="X1820" t="str">
        <f t="shared" si="57"/>
        <v>Mumbai</v>
      </c>
    </row>
    <row r="1821" spans="1:24" x14ac:dyDescent="0.4">
      <c r="A1821">
        <v>101820</v>
      </c>
      <c r="B1821" s="5">
        <v>45818.879166666666</v>
      </c>
      <c r="C1821" s="3" t="str">
        <f>TEXT(Sales_Data[[#This Row],[OrderDate]],"mmmm")</f>
        <v>June</v>
      </c>
      <c r="D1821" s="3" t="str">
        <f t="shared" si="56"/>
        <v>2025</v>
      </c>
      <c r="E1821" t="s">
        <v>13</v>
      </c>
      <c r="F1821" t="s">
        <v>14</v>
      </c>
      <c r="G1821" t="s">
        <v>29</v>
      </c>
      <c r="H1821" t="s">
        <v>16</v>
      </c>
      <c r="I1821" t="s">
        <v>100</v>
      </c>
      <c r="J1821">
        <v>3</v>
      </c>
      <c r="K1821">
        <v>6500</v>
      </c>
      <c r="L1821" s="7">
        <f>Sales_Data[[#This Row],[OrderQuantity]] *Sales_Data[[#This Row],[UnitPrice]]</f>
        <v>19500</v>
      </c>
      <c r="M1821" s="7">
        <f>Sales_Data[[#This Row],[UnitPrice]]-Sales_Data[[#This Row],[UnitCost]]</f>
        <v>2300</v>
      </c>
      <c r="N1821" s="7">
        <f>Sales_Data[[#This Row],[Gross Revenue]]-Sales_Data[[#This Row],[Discount Amount ]]</f>
        <v>17200</v>
      </c>
      <c r="O1821" s="7">
        <f>Sales_Data[[#This Row],[OrderQuantity]] *Sales_Data[[#This Row],[UnitCost]]</f>
        <v>12600</v>
      </c>
      <c r="P1821" s="7">
        <f>Sales_Data[[#This Row],[ItemCost]] +Sales_Data[[#This Row],[ShippingCost]]</f>
        <v>13425.04</v>
      </c>
      <c r="Q1821" s="7">
        <f>Sales_Data[[#This Row],[Gross Revenue]]-Sales_Data[[#This Row],[TotalFinancialCost]]</f>
        <v>6074.9599999999991</v>
      </c>
      <c r="R1821" s="7">
        <f>Sales_Data[[#This Row],[Actul Bill Amount]]-Sales_Data[[#This Row],[ShippingCost]]</f>
        <v>16374.96</v>
      </c>
      <c r="S1821">
        <v>577</v>
      </c>
      <c r="T1821">
        <v>825.04</v>
      </c>
      <c r="U1821" t="s">
        <v>21</v>
      </c>
      <c r="V1821">
        <v>4200</v>
      </c>
      <c r="W1821" t="s">
        <v>18</v>
      </c>
      <c r="X1821" t="str">
        <f t="shared" si="57"/>
        <v>Bengaluru</v>
      </c>
    </row>
    <row r="1822" spans="1:24" x14ac:dyDescent="0.4">
      <c r="A1822">
        <v>101821</v>
      </c>
      <c r="B1822" s="5">
        <v>45859.661111111112</v>
      </c>
      <c r="C1822" s="3" t="str">
        <f>TEXT(Sales_Data[[#This Row],[OrderDate]],"mmmm")</f>
        <v>July</v>
      </c>
      <c r="D1822" s="3" t="str">
        <f t="shared" si="56"/>
        <v>2025</v>
      </c>
      <c r="E1822" t="s">
        <v>13</v>
      </c>
      <c r="F1822" t="s">
        <v>24</v>
      </c>
      <c r="G1822" t="s">
        <v>15</v>
      </c>
      <c r="H1822" t="s">
        <v>16</v>
      </c>
      <c r="I1822" t="s">
        <v>100</v>
      </c>
      <c r="J1822">
        <v>24</v>
      </c>
      <c r="K1822">
        <v>45000</v>
      </c>
      <c r="L1822" s="7">
        <f>Sales_Data[[#This Row],[OrderQuantity]] *Sales_Data[[#This Row],[UnitPrice]]</f>
        <v>1080000</v>
      </c>
      <c r="M1822" s="7">
        <f>Sales_Data[[#This Row],[UnitPrice]]-Sales_Data[[#This Row],[UnitCost]]</f>
        <v>13000</v>
      </c>
      <c r="N1822" s="7">
        <f>Sales_Data[[#This Row],[Gross Revenue]]-Sales_Data[[#This Row],[Discount Amount ]]</f>
        <v>1067000</v>
      </c>
      <c r="O1822" s="7">
        <f>Sales_Data[[#This Row],[OrderQuantity]] *Sales_Data[[#This Row],[UnitCost]]</f>
        <v>768000</v>
      </c>
      <c r="P1822" s="7">
        <f>Sales_Data[[#This Row],[ItemCost]] +Sales_Data[[#This Row],[ShippingCost]]</f>
        <v>768273.19</v>
      </c>
      <c r="Q1822" s="7">
        <f>Sales_Data[[#This Row],[Gross Revenue]]-Sales_Data[[#This Row],[TotalFinancialCost]]</f>
        <v>311726.81000000006</v>
      </c>
      <c r="R1822" s="7">
        <f>Sales_Data[[#This Row],[Actul Bill Amount]]-Sales_Data[[#This Row],[ShippingCost]]</f>
        <v>1066726.81</v>
      </c>
      <c r="S1822">
        <v>361</v>
      </c>
      <c r="T1822">
        <v>273.19</v>
      </c>
      <c r="U1822" t="s">
        <v>26</v>
      </c>
      <c r="V1822">
        <v>32000</v>
      </c>
      <c r="W1822" t="s">
        <v>18</v>
      </c>
      <c r="X1822" t="str">
        <f t="shared" si="57"/>
        <v>Bengaluru</v>
      </c>
    </row>
    <row r="1823" spans="1:24" x14ac:dyDescent="0.4">
      <c r="A1823">
        <v>101822</v>
      </c>
      <c r="B1823" s="5">
        <v>45899.547222222223</v>
      </c>
      <c r="C1823" s="3" t="str">
        <f>TEXT(Sales_Data[[#This Row],[OrderDate]],"mmmm")</f>
        <v>August</v>
      </c>
      <c r="D1823" s="3" t="str">
        <f t="shared" si="56"/>
        <v>2025</v>
      </c>
      <c r="E1823" t="s">
        <v>34</v>
      </c>
      <c r="F1823" t="s">
        <v>24</v>
      </c>
      <c r="G1823" t="s">
        <v>15</v>
      </c>
      <c r="H1823" t="s">
        <v>20</v>
      </c>
      <c r="I1823" t="s">
        <v>100</v>
      </c>
      <c r="J1823">
        <v>60</v>
      </c>
      <c r="K1823">
        <v>25000</v>
      </c>
      <c r="L1823" s="7">
        <f>Sales_Data[[#This Row],[OrderQuantity]] *Sales_Data[[#This Row],[UnitPrice]]</f>
        <v>1500000</v>
      </c>
      <c r="M1823" s="7">
        <f>Sales_Data[[#This Row],[UnitPrice]]-Sales_Data[[#This Row],[UnitCost]]</f>
        <v>7000</v>
      </c>
      <c r="N1823" s="7">
        <f>Sales_Data[[#This Row],[Gross Revenue]]-Sales_Data[[#This Row],[Discount Amount ]]</f>
        <v>1493000</v>
      </c>
      <c r="O1823" s="7">
        <f>Sales_Data[[#This Row],[OrderQuantity]] *Sales_Data[[#This Row],[UnitCost]]</f>
        <v>1080000</v>
      </c>
      <c r="P1823" s="7">
        <f>Sales_Data[[#This Row],[ItemCost]] +Sales_Data[[#This Row],[ShippingCost]]</f>
        <v>1080592.58</v>
      </c>
      <c r="Q1823" s="7">
        <f>Sales_Data[[#This Row],[Gross Revenue]]-Sales_Data[[#This Row],[TotalFinancialCost]]</f>
        <v>419407.41999999993</v>
      </c>
      <c r="R1823" s="7">
        <f>Sales_Data[[#This Row],[Actul Bill Amount]]-Sales_Data[[#This Row],[ShippingCost]]</f>
        <v>1492407.42</v>
      </c>
      <c r="S1823">
        <v>498</v>
      </c>
      <c r="T1823">
        <v>592.58000000000004</v>
      </c>
      <c r="U1823" t="s">
        <v>60</v>
      </c>
      <c r="V1823">
        <v>18000</v>
      </c>
      <c r="W1823" t="s">
        <v>22</v>
      </c>
      <c r="X1823" t="str">
        <f t="shared" si="57"/>
        <v>Nagpur</v>
      </c>
    </row>
    <row r="1824" spans="1:24" x14ac:dyDescent="0.4">
      <c r="A1824">
        <v>101823</v>
      </c>
      <c r="B1824" s="5">
        <v>46010.100694444445</v>
      </c>
      <c r="C1824" s="3" t="str">
        <f>TEXT(Sales_Data[[#This Row],[OrderDate]],"mmmm")</f>
        <v>December</v>
      </c>
      <c r="D1824" s="3" t="str">
        <f t="shared" si="56"/>
        <v>2025</v>
      </c>
      <c r="E1824" t="s">
        <v>13</v>
      </c>
      <c r="F1824" t="s">
        <v>43</v>
      </c>
      <c r="G1824" t="s">
        <v>31</v>
      </c>
      <c r="H1824" t="s">
        <v>16</v>
      </c>
      <c r="I1824" t="s">
        <v>100</v>
      </c>
      <c r="J1824">
        <v>11</v>
      </c>
      <c r="K1824">
        <v>2800</v>
      </c>
      <c r="L1824" s="7">
        <f>Sales_Data[[#This Row],[OrderQuantity]] *Sales_Data[[#This Row],[UnitPrice]]</f>
        <v>30800</v>
      </c>
      <c r="M1824" s="7">
        <f>Sales_Data[[#This Row],[UnitPrice]]-Sales_Data[[#This Row],[UnitCost]]</f>
        <v>1300</v>
      </c>
      <c r="N1824" s="7">
        <f>Sales_Data[[#This Row],[Gross Revenue]]-Sales_Data[[#This Row],[Discount Amount ]]</f>
        <v>29500</v>
      </c>
      <c r="O1824" s="7">
        <f>Sales_Data[[#This Row],[OrderQuantity]] *Sales_Data[[#This Row],[UnitCost]]</f>
        <v>16500</v>
      </c>
      <c r="P1824" s="7">
        <f>Sales_Data[[#This Row],[ItemCost]] +Sales_Data[[#This Row],[ShippingCost]]</f>
        <v>16836.84</v>
      </c>
      <c r="Q1824" s="7">
        <f>Sales_Data[[#This Row],[Gross Revenue]]-Sales_Data[[#This Row],[TotalFinancialCost]]</f>
        <v>13963.16</v>
      </c>
      <c r="R1824" s="7">
        <f>Sales_Data[[#This Row],[Actul Bill Amount]]-Sales_Data[[#This Row],[ShippingCost]]</f>
        <v>29163.16</v>
      </c>
      <c r="S1824">
        <v>1142</v>
      </c>
      <c r="T1824">
        <v>336.84</v>
      </c>
      <c r="U1824" t="s">
        <v>61</v>
      </c>
      <c r="V1824">
        <v>1500</v>
      </c>
      <c r="W1824" t="s">
        <v>18</v>
      </c>
      <c r="X1824" t="str">
        <f t="shared" si="57"/>
        <v>Bengaluru</v>
      </c>
    </row>
    <row r="1825" spans="1:24" x14ac:dyDescent="0.4">
      <c r="A1825">
        <v>101824</v>
      </c>
      <c r="B1825" s="5">
        <v>45659.313888888886</v>
      </c>
      <c r="C1825" s="3" t="str">
        <f>TEXT(Sales_Data[[#This Row],[OrderDate]],"mmmm")</f>
        <v>January</v>
      </c>
      <c r="D1825" s="3" t="str">
        <f t="shared" si="56"/>
        <v>2025</v>
      </c>
      <c r="E1825" t="s">
        <v>48</v>
      </c>
      <c r="F1825" t="s">
        <v>14</v>
      </c>
      <c r="G1825" t="s">
        <v>15</v>
      </c>
      <c r="H1825" t="s">
        <v>37</v>
      </c>
      <c r="I1825" t="s">
        <v>100</v>
      </c>
      <c r="J1825">
        <v>98</v>
      </c>
      <c r="K1825">
        <v>6500</v>
      </c>
      <c r="L1825" s="7">
        <f>Sales_Data[[#This Row],[OrderQuantity]] *Sales_Data[[#This Row],[UnitPrice]]</f>
        <v>637000</v>
      </c>
      <c r="M1825" s="7">
        <f>Sales_Data[[#This Row],[UnitPrice]]-Sales_Data[[#This Row],[UnitCost]]</f>
        <v>2300</v>
      </c>
      <c r="N1825" s="7">
        <f>Sales_Data[[#This Row],[Gross Revenue]]-Sales_Data[[#This Row],[Discount Amount ]]</f>
        <v>634700</v>
      </c>
      <c r="O1825" s="7">
        <f>Sales_Data[[#This Row],[OrderQuantity]] *Sales_Data[[#This Row],[UnitCost]]</f>
        <v>411600</v>
      </c>
      <c r="P1825" s="7">
        <f>Sales_Data[[#This Row],[ItemCost]] +Sales_Data[[#This Row],[ShippingCost]]</f>
        <v>412041.36</v>
      </c>
      <c r="Q1825" s="7">
        <f>Sales_Data[[#This Row],[Gross Revenue]]-Sales_Data[[#This Row],[TotalFinancialCost]]</f>
        <v>224958.64</v>
      </c>
      <c r="R1825" s="7">
        <f>Sales_Data[[#This Row],[Actul Bill Amount]]-Sales_Data[[#This Row],[ShippingCost]]</f>
        <v>634258.64</v>
      </c>
      <c r="S1825">
        <v>855</v>
      </c>
      <c r="T1825">
        <v>441.36</v>
      </c>
      <c r="U1825" t="s">
        <v>21</v>
      </c>
      <c r="V1825">
        <v>4200</v>
      </c>
      <c r="W1825" t="s">
        <v>38</v>
      </c>
      <c r="X1825" t="str">
        <f t="shared" si="57"/>
        <v>Kolkata</v>
      </c>
    </row>
    <row r="1826" spans="1:24" x14ac:dyDescent="0.4">
      <c r="A1826">
        <v>101825</v>
      </c>
      <c r="B1826" s="5">
        <v>45882.157638888886</v>
      </c>
      <c r="C1826" s="3" t="str">
        <f>TEXT(Sales_Data[[#This Row],[OrderDate]],"mmmm")</f>
        <v>August</v>
      </c>
      <c r="D1826" s="3" t="str">
        <f t="shared" si="56"/>
        <v>2025</v>
      </c>
      <c r="E1826" t="s">
        <v>48</v>
      </c>
      <c r="F1826" t="s">
        <v>28</v>
      </c>
      <c r="G1826" t="s">
        <v>15</v>
      </c>
      <c r="H1826" t="s">
        <v>20</v>
      </c>
      <c r="I1826" t="s">
        <v>100</v>
      </c>
      <c r="J1826">
        <v>39</v>
      </c>
      <c r="K1826">
        <v>450</v>
      </c>
      <c r="L1826" s="7">
        <f>Sales_Data[[#This Row],[OrderQuantity]] *Sales_Data[[#This Row],[UnitPrice]]</f>
        <v>17550</v>
      </c>
      <c r="M1826" s="7">
        <f>Sales_Data[[#This Row],[UnitPrice]]-Sales_Data[[#This Row],[UnitCost]]</f>
        <v>250</v>
      </c>
      <c r="N1826" s="7">
        <f>Sales_Data[[#This Row],[Gross Revenue]]-Sales_Data[[#This Row],[Discount Amount ]]</f>
        <v>17300</v>
      </c>
      <c r="O1826" s="7">
        <f>Sales_Data[[#This Row],[OrderQuantity]] *Sales_Data[[#This Row],[UnitCost]]</f>
        <v>7800</v>
      </c>
      <c r="P1826" s="7">
        <f>Sales_Data[[#This Row],[ItemCost]] +Sales_Data[[#This Row],[ShippingCost]]</f>
        <v>8411.58</v>
      </c>
      <c r="Q1826" s="7">
        <f>Sales_Data[[#This Row],[Gross Revenue]]-Sales_Data[[#This Row],[TotalFinancialCost]]</f>
        <v>9138.42</v>
      </c>
      <c r="R1826" s="7">
        <f>Sales_Data[[#This Row],[Actul Bill Amount]]-Sales_Data[[#This Row],[ShippingCost]]</f>
        <v>16688.419999999998</v>
      </c>
      <c r="S1826">
        <v>998</v>
      </c>
      <c r="T1826">
        <v>611.58000000000004</v>
      </c>
      <c r="U1826" t="s">
        <v>30</v>
      </c>
      <c r="V1826">
        <v>200</v>
      </c>
      <c r="W1826" t="s">
        <v>22</v>
      </c>
      <c r="X1826" t="str">
        <f t="shared" si="57"/>
        <v>Nagpur</v>
      </c>
    </row>
    <row r="1827" spans="1:24" x14ac:dyDescent="0.4">
      <c r="A1827">
        <v>101826</v>
      </c>
      <c r="B1827" s="5">
        <v>45946.261805555558</v>
      </c>
      <c r="C1827" s="3" t="str">
        <f>TEXT(Sales_Data[[#This Row],[OrderDate]],"mmmm")</f>
        <v>October</v>
      </c>
      <c r="D1827" s="3" t="str">
        <f t="shared" si="56"/>
        <v>2025</v>
      </c>
      <c r="E1827" t="s">
        <v>39</v>
      </c>
      <c r="F1827" t="s">
        <v>55</v>
      </c>
      <c r="G1827" t="s">
        <v>15</v>
      </c>
      <c r="H1827" t="s">
        <v>16</v>
      </c>
      <c r="I1827" t="s">
        <v>100</v>
      </c>
      <c r="J1827">
        <v>48</v>
      </c>
      <c r="K1827">
        <v>1200</v>
      </c>
      <c r="L1827" s="7">
        <f>Sales_Data[[#This Row],[OrderQuantity]] *Sales_Data[[#This Row],[UnitPrice]]</f>
        <v>57600</v>
      </c>
      <c r="M1827" s="7">
        <f>Sales_Data[[#This Row],[UnitPrice]]-Sales_Data[[#This Row],[UnitCost]]</f>
        <v>400</v>
      </c>
      <c r="N1827" s="7">
        <f>Sales_Data[[#This Row],[Gross Revenue]]-Sales_Data[[#This Row],[Discount Amount ]]</f>
        <v>57200</v>
      </c>
      <c r="O1827" s="7">
        <f>Sales_Data[[#This Row],[OrderQuantity]] *Sales_Data[[#This Row],[UnitCost]]</f>
        <v>38400</v>
      </c>
      <c r="P1827" s="7">
        <f>Sales_Data[[#This Row],[ItemCost]] +Sales_Data[[#This Row],[ShippingCost]]</f>
        <v>38730.410000000003</v>
      </c>
      <c r="Q1827" s="7">
        <f>Sales_Data[[#This Row],[Gross Revenue]]-Sales_Data[[#This Row],[TotalFinancialCost]]</f>
        <v>18869.589999999997</v>
      </c>
      <c r="R1827" s="7">
        <f>Sales_Data[[#This Row],[Actul Bill Amount]]-Sales_Data[[#This Row],[ShippingCost]]</f>
        <v>56869.59</v>
      </c>
      <c r="S1827">
        <v>699</v>
      </c>
      <c r="T1827">
        <v>330.41</v>
      </c>
      <c r="U1827" t="s">
        <v>58</v>
      </c>
      <c r="V1827">
        <v>800</v>
      </c>
      <c r="W1827" t="s">
        <v>18</v>
      </c>
      <c r="X1827" t="str">
        <f t="shared" si="57"/>
        <v>Bengaluru</v>
      </c>
    </row>
    <row r="1828" spans="1:24" x14ac:dyDescent="0.4">
      <c r="A1828">
        <v>101827</v>
      </c>
      <c r="B1828" s="5">
        <v>45890.963194444441</v>
      </c>
      <c r="C1828" s="3" t="str">
        <f>TEXT(Sales_Data[[#This Row],[OrderDate]],"mmmm")</f>
        <v>August</v>
      </c>
      <c r="D1828" s="3" t="str">
        <f t="shared" si="56"/>
        <v>2025</v>
      </c>
      <c r="E1828" t="s">
        <v>34</v>
      </c>
      <c r="F1828" t="s">
        <v>46</v>
      </c>
      <c r="G1828" t="s">
        <v>15</v>
      </c>
      <c r="H1828" t="s">
        <v>32</v>
      </c>
      <c r="I1828" t="s">
        <v>100</v>
      </c>
      <c r="J1828">
        <v>29</v>
      </c>
      <c r="K1828">
        <v>15000</v>
      </c>
      <c r="L1828" s="7">
        <f>Sales_Data[[#This Row],[OrderQuantity]] *Sales_Data[[#This Row],[UnitPrice]]</f>
        <v>435000</v>
      </c>
      <c r="M1828" s="7">
        <f>Sales_Data[[#This Row],[UnitPrice]]-Sales_Data[[#This Row],[UnitCost]]</f>
        <v>5500</v>
      </c>
      <c r="N1828" s="7">
        <f>Sales_Data[[#This Row],[Gross Revenue]]-Sales_Data[[#This Row],[Discount Amount ]]</f>
        <v>429500</v>
      </c>
      <c r="O1828" s="7">
        <f>Sales_Data[[#This Row],[OrderQuantity]] *Sales_Data[[#This Row],[UnitCost]]</f>
        <v>275500</v>
      </c>
      <c r="P1828" s="7">
        <f>Sales_Data[[#This Row],[ItemCost]] +Sales_Data[[#This Row],[ShippingCost]]</f>
        <v>276167.84000000003</v>
      </c>
      <c r="Q1828" s="7">
        <f>Sales_Data[[#This Row],[Gross Revenue]]-Sales_Data[[#This Row],[TotalFinancialCost]]</f>
        <v>158832.15999999997</v>
      </c>
      <c r="R1828" s="7">
        <f>Sales_Data[[#This Row],[Actul Bill Amount]]-Sales_Data[[#This Row],[ShippingCost]]</f>
        <v>428832.16</v>
      </c>
      <c r="S1828">
        <v>409</v>
      </c>
      <c r="T1828">
        <v>667.84</v>
      </c>
      <c r="U1828" t="s">
        <v>53</v>
      </c>
      <c r="V1828">
        <v>9500</v>
      </c>
      <c r="W1828" t="s">
        <v>33</v>
      </c>
      <c r="X1828" t="str">
        <f t="shared" si="57"/>
        <v>Delhi</v>
      </c>
    </row>
    <row r="1829" spans="1:24" x14ac:dyDescent="0.4">
      <c r="A1829">
        <v>101828</v>
      </c>
      <c r="B1829" s="5">
        <v>45734.35</v>
      </c>
      <c r="C1829" s="3" t="str">
        <f>TEXT(Sales_Data[[#This Row],[OrderDate]],"mmmm")</f>
        <v>March</v>
      </c>
      <c r="D1829" s="3" t="str">
        <f t="shared" si="56"/>
        <v>2025</v>
      </c>
      <c r="E1829" t="s">
        <v>45</v>
      </c>
      <c r="F1829" t="s">
        <v>24</v>
      </c>
      <c r="G1829" t="s">
        <v>31</v>
      </c>
      <c r="H1829" t="s">
        <v>32</v>
      </c>
      <c r="I1829" t="s">
        <v>100</v>
      </c>
      <c r="J1829">
        <v>94</v>
      </c>
      <c r="K1829">
        <v>45000</v>
      </c>
      <c r="L1829" s="7">
        <f>Sales_Data[[#This Row],[OrderQuantity]] *Sales_Data[[#This Row],[UnitPrice]]</f>
        <v>4230000</v>
      </c>
      <c r="M1829" s="7">
        <f>Sales_Data[[#This Row],[UnitPrice]]-Sales_Data[[#This Row],[UnitCost]]</f>
        <v>13000</v>
      </c>
      <c r="N1829" s="7">
        <f>Sales_Data[[#This Row],[Gross Revenue]]-Sales_Data[[#This Row],[Discount Amount ]]</f>
        <v>4217000</v>
      </c>
      <c r="O1829" s="7">
        <f>Sales_Data[[#This Row],[OrderQuantity]] *Sales_Data[[#This Row],[UnitCost]]</f>
        <v>3008000</v>
      </c>
      <c r="P1829" s="7">
        <f>Sales_Data[[#This Row],[ItemCost]] +Sales_Data[[#This Row],[ShippingCost]]</f>
        <v>3008415.46</v>
      </c>
      <c r="Q1829" s="7">
        <f>Sales_Data[[#This Row],[Gross Revenue]]-Sales_Data[[#This Row],[TotalFinancialCost]]</f>
        <v>1221584.54</v>
      </c>
      <c r="R1829" s="7">
        <f>Sales_Data[[#This Row],[Actul Bill Amount]]-Sales_Data[[#This Row],[ShippingCost]]</f>
        <v>4216584.54</v>
      </c>
      <c r="S1829">
        <v>478</v>
      </c>
      <c r="T1829">
        <v>415.46</v>
      </c>
      <c r="U1829" t="s">
        <v>26</v>
      </c>
      <c r="V1829">
        <v>32000</v>
      </c>
      <c r="W1829" t="s">
        <v>33</v>
      </c>
      <c r="X1829" t="str">
        <f t="shared" si="57"/>
        <v>Delhi</v>
      </c>
    </row>
    <row r="1830" spans="1:24" x14ac:dyDescent="0.4">
      <c r="A1830">
        <v>101829</v>
      </c>
      <c r="B1830" s="5">
        <v>45773.061111111114</v>
      </c>
      <c r="C1830" s="3" t="str">
        <f>TEXT(Sales_Data[[#This Row],[OrderDate]],"mmmm")</f>
        <v>April</v>
      </c>
      <c r="D1830" s="3" t="str">
        <f t="shared" si="56"/>
        <v>2025</v>
      </c>
      <c r="E1830" t="s">
        <v>50</v>
      </c>
      <c r="F1830" t="s">
        <v>43</v>
      </c>
      <c r="G1830" t="s">
        <v>29</v>
      </c>
      <c r="H1830" t="s">
        <v>20</v>
      </c>
      <c r="I1830" t="s">
        <v>100</v>
      </c>
      <c r="J1830">
        <v>78</v>
      </c>
      <c r="K1830">
        <v>2800</v>
      </c>
      <c r="L1830" s="7">
        <f>Sales_Data[[#This Row],[OrderQuantity]] *Sales_Data[[#This Row],[UnitPrice]]</f>
        <v>218400</v>
      </c>
      <c r="M1830" s="7">
        <f>Sales_Data[[#This Row],[UnitPrice]]-Sales_Data[[#This Row],[UnitCost]]</f>
        <v>1300</v>
      </c>
      <c r="N1830" s="7">
        <f>Sales_Data[[#This Row],[Gross Revenue]]-Sales_Data[[#This Row],[Discount Amount ]]</f>
        <v>217100</v>
      </c>
      <c r="O1830" s="7">
        <f>Sales_Data[[#This Row],[OrderQuantity]] *Sales_Data[[#This Row],[UnitCost]]</f>
        <v>117000</v>
      </c>
      <c r="P1830" s="7">
        <f>Sales_Data[[#This Row],[ItemCost]] +Sales_Data[[#This Row],[ShippingCost]]</f>
        <v>117358.19</v>
      </c>
      <c r="Q1830" s="7">
        <f>Sales_Data[[#This Row],[Gross Revenue]]-Sales_Data[[#This Row],[TotalFinancialCost]]</f>
        <v>101041.81</v>
      </c>
      <c r="R1830" s="7">
        <f>Sales_Data[[#This Row],[Actul Bill Amount]]-Sales_Data[[#This Row],[ShippingCost]]</f>
        <v>216741.81</v>
      </c>
      <c r="S1830">
        <v>377</v>
      </c>
      <c r="T1830">
        <v>358.19</v>
      </c>
      <c r="U1830" t="s">
        <v>61</v>
      </c>
      <c r="V1830">
        <v>1500</v>
      </c>
      <c r="W1830" t="s">
        <v>22</v>
      </c>
      <c r="X1830" t="str">
        <f t="shared" si="57"/>
        <v>Nagpur</v>
      </c>
    </row>
    <row r="1831" spans="1:24" x14ac:dyDescent="0.4">
      <c r="A1831">
        <v>101830</v>
      </c>
      <c r="B1831" s="5">
        <v>45811.109027777777</v>
      </c>
      <c r="C1831" s="3" t="str">
        <f>TEXT(Sales_Data[[#This Row],[OrderDate]],"mmmm")</f>
        <v>June</v>
      </c>
      <c r="D1831" s="3" t="str">
        <f t="shared" si="56"/>
        <v>2025</v>
      </c>
      <c r="E1831" t="s">
        <v>13</v>
      </c>
      <c r="F1831" t="s">
        <v>40</v>
      </c>
      <c r="G1831" t="s">
        <v>15</v>
      </c>
      <c r="H1831" t="s">
        <v>37</v>
      </c>
      <c r="I1831" t="s">
        <v>100</v>
      </c>
      <c r="J1831">
        <v>10</v>
      </c>
      <c r="K1831">
        <v>1500</v>
      </c>
      <c r="L1831" s="7">
        <f>Sales_Data[[#This Row],[OrderQuantity]] *Sales_Data[[#This Row],[UnitPrice]]</f>
        <v>15000</v>
      </c>
      <c r="M1831" s="7">
        <f>Sales_Data[[#This Row],[UnitPrice]]-Sales_Data[[#This Row],[UnitCost]]</f>
        <v>700</v>
      </c>
      <c r="N1831" s="7">
        <f>Sales_Data[[#This Row],[Gross Revenue]]-Sales_Data[[#This Row],[Discount Amount ]]</f>
        <v>14300</v>
      </c>
      <c r="O1831" s="7">
        <f>Sales_Data[[#This Row],[OrderQuantity]] *Sales_Data[[#This Row],[UnitCost]]</f>
        <v>8000</v>
      </c>
      <c r="P1831" s="7">
        <f>Sales_Data[[#This Row],[ItemCost]] +Sales_Data[[#This Row],[ShippingCost]]</f>
        <v>8296.52</v>
      </c>
      <c r="Q1831" s="7">
        <f>Sales_Data[[#This Row],[Gross Revenue]]-Sales_Data[[#This Row],[TotalFinancialCost]]</f>
        <v>6703.48</v>
      </c>
      <c r="R1831" s="7">
        <f>Sales_Data[[#This Row],[Actul Bill Amount]]-Sales_Data[[#This Row],[ShippingCost]]</f>
        <v>14003.48</v>
      </c>
      <c r="S1831">
        <v>1066</v>
      </c>
      <c r="T1831">
        <v>296.52</v>
      </c>
      <c r="U1831" t="s">
        <v>52</v>
      </c>
      <c r="V1831">
        <v>800</v>
      </c>
      <c r="W1831" t="s">
        <v>38</v>
      </c>
      <c r="X1831" t="str">
        <f t="shared" si="57"/>
        <v>Kolkata</v>
      </c>
    </row>
    <row r="1832" spans="1:24" x14ac:dyDescent="0.4">
      <c r="A1832">
        <v>101831</v>
      </c>
      <c r="B1832" s="5">
        <v>45760.357638888891</v>
      </c>
      <c r="C1832" s="3" t="str">
        <f>TEXT(Sales_Data[[#This Row],[OrderDate]],"mmmm")</f>
        <v>April</v>
      </c>
      <c r="D1832" s="3" t="str">
        <f t="shared" si="56"/>
        <v>2025</v>
      </c>
      <c r="E1832" t="s">
        <v>39</v>
      </c>
      <c r="F1832" t="s">
        <v>43</v>
      </c>
      <c r="G1832" t="s">
        <v>29</v>
      </c>
      <c r="H1832" t="s">
        <v>37</v>
      </c>
      <c r="I1832" t="s">
        <v>100</v>
      </c>
      <c r="J1832">
        <v>1</v>
      </c>
      <c r="K1832">
        <v>1800</v>
      </c>
      <c r="L1832" s="7">
        <f>Sales_Data[[#This Row],[OrderQuantity]] *Sales_Data[[#This Row],[UnitPrice]]</f>
        <v>1800</v>
      </c>
      <c r="M1832" s="7">
        <f>Sales_Data[[#This Row],[UnitPrice]]-Sales_Data[[#This Row],[UnitCost]]</f>
        <v>900</v>
      </c>
      <c r="N1832" s="7">
        <f>Sales_Data[[#This Row],[Gross Revenue]]-Sales_Data[[#This Row],[Discount Amount ]]</f>
        <v>900</v>
      </c>
      <c r="O1832" s="7">
        <f>Sales_Data[[#This Row],[OrderQuantity]] *Sales_Data[[#This Row],[UnitCost]]</f>
        <v>900</v>
      </c>
      <c r="P1832" s="7">
        <f>Sales_Data[[#This Row],[ItemCost]] +Sales_Data[[#This Row],[ShippingCost]]</f>
        <v>1335.1399999999999</v>
      </c>
      <c r="Q1832" s="7">
        <f>Sales_Data[[#This Row],[Gross Revenue]]-Sales_Data[[#This Row],[TotalFinancialCost]]</f>
        <v>464.86000000000013</v>
      </c>
      <c r="R1832" s="7">
        <f>Sales_Data[[#This Row],[Actul Bill Amount]]-Sales_Data[[#This Row],[ShippingCost]]</f>
        <v>464.86</v>
      </c>
      <c r="S1832">
        <v>637</v>
      </c>
      <c r="T1832">
        <v>435.14</v>
      </c>
      <c r="U1832" t="s">
        <v>51</v>
      </c>
      <c r="V1832">
        <v>900</v>
      </c>
      <c r="W1832" t="s">
        <v>38</v>
      </c>
      <c r="X1832" t="str">
        <f t="shared" si="57"/>
        <v>Kolkata</v>
      </c>
    </row>
    <row r="1833" spans="1:24" x14ac:dyDescent="0.4">
      <c r="A1833">
        <v>101832</v>
      </c>
      <c r="B1833" s="5">
        <v>45851.933333333334</v>
      </c>
      <c r="C1833" s="3" t="str">
        <f>TEXT(Sales_Data[[#This Row],[OrderDate]],"mmmm")</f>
        <v>July</v>
      </c>
      <c r="D1833" s="3" t="str">
        <f t="shared" si="56"/>
        <v>2025</v>
      </c>
      <c r="E1833" t="s">
        <v>42</v>
      </c>
      <c r="F1833" t="s">
        <v>46</v>
      </c>
      <c r="G1833" t="s">
        <v>15</v>
      </c>
      <c r="H1833" t="s">
        <v>32</v>
      </c>
      <c r="I1833" t="s">
        <v>100</v>
      </c>
      <c r="J1833">
        <v>62</v>
      </c>
      <c r="K1833">
        <v>15000</v>
      </c>
      <c r="L1833" s="7">
        <f>Sales_Data[[#This Row],[OrderQuantity]] *Sales_Data[[#This Row],[UnitPrice]]</f>
        <v>930000</v>
      </c>
      <c r="M1833" s="7">
        <f>Sales_Data[[#This Row],[UnitPrice]]-Sales_Data[[#This Row],[UnitCost]]</f>
        <v>5500</v>
      </c>
      <c r="N1833" s="7">
        <f>Sales_Data[[#This Row],[Gross Revenue]]-Sales_Data[[#This Row],[Discount Amount ]]</f>
        <v>924500</v>
      </c>
      <c r="O1833" s="7">
        <f>Sales_Data[[#This Row],[OrderQuantity]] *Sales_Data[[#This Row],[UnitCost]]</f>
        <v>589000</v>
      </c>
      <c r="P1833" s="7">
        <f>Sales_Data[[#This Row],[ItemCost]] +Sales_Data[[#This Row],[ShippingCost]]</f>
        <v>589926.66</v>
      </c>
      <c r="Q1833" s="7">
        <f>Sales_Data[[#This Row],[Gross Revenue]]-Sales_Data[[#This Row],[TotalFinancialCost]]</f>
        <v>340073.33999999997</v>
      </c>
      <c r="R1833" s="7">
        <f>Sales_Data[[#This Row],[Actul Bill Amount]]-Sales_Data[[#This Row],[ShippingCost]]</f>
        <v>923573.34</v>
      </c>
      <c r="S1833">
        <v>362</v>
      </c>
      <c r="T1833">
        <v>926.66</v>
      </c>
      <c r="U1833" t="s">
        <v>53</v>
      </c>
      <c r="V1833">
        <v>9500</v>
      </c>
      <c r="W1833" t="s">
        <v>33</v>
      </c>
      <c r="X1833" t="str">
        <f t="shared" si="57"/>
        <v>Delhi</v>
      </c>
    </row>
    <row r="1834" spans="1:24" x14ac:dyDescent="0.4">
      <c r="A1834">
        <v>101833</v>
      </c>
      <c r="B1834" s="5">
        <v>45823.254166666666</v>
      </c>
      <c r="C1834" s="3" t="str">
        <f>TEXT(Sales_Data[[#This Row],[OrderDate]],"mmmm")</f>
        <v>June</v>
      </c>
      <c r="D1834" s="3" t="str">
        <f t="shared" si="56"/>
        <v>2025</v>
      </c>
      <c r="E1834" t="s">
        <v>13</v>
      </c>
      <c r="F1834" t="s">
        <v>28</v>
      </c>
      <c r="G1834" t="s">
        <v>31</v>
      </c>
      <c r="H1834" t="s">
        <v>37</v>
      </c>
      <c r="I1834" t="s">
        <v>100</v>
      </c>
      <c r="J1834">
        <v>81</v>
      </c>
      <c r="K1834">
        <v>2500</v>
      </c>
      <c r="L1834" s="7">
        <f>Sales_Data[[#This Row],[OrderQuantity]] *Sales_Data[[#This Row],[UnitPrice]]</f>
        <v>202500</v>
      </c>
      <c r="M1834" s="7">
        <f>Sales_Data[[#This Row],[UnitPrice]]-Sales_Data[[#This Row],[UnitCost]]</f>
        <v>1000</v>
      </c>
      <c r="N1834" s="7">
        <f>Sales_Data[[#This Row],[Gross Revenue]]-Sales_Data[[#This Row],[Discount Amount ]]</f>
        <v>201500</v>
      </c>
      <c r="O1834" s="7">
        <f>Sales_Data[[#This Row],[OrderQuantity]] *Sales_Data[[#This Row],[UnitCost]]</f>
        <v>121500</v>
      </c>
      <c r="P1834" s="7">
        <f>Sales_Data[[#This Row],[ItemCost]] +Sales_Data[[#This Row],[ShippingCost]]</f>
        <v>123550.24</v>
      </c>
      <c r="Q1834" s="7">
        <f>Sales_Data[[#This Row],[Gross Revenue]]-Sales_Data[[#This Row],[TotalFinancialCost]]</f>
        <v>78949.759999999995</v>
      </c>
      <c r="R1834" s="7">
        <f>Sales_Data[[#This Row],[Actul Bill Amount]]-Sales_Data[[#This Row],[ShippingCost]]</f>
        <v>199449.76</v>
      </c>
      <c r="S1834">
        <v>401</v>
      </c>
      <c r="T1834">
        <v>2050.2399999999998</v>
      </c>
      <c r="U1834" t="s">
        <v>54</v>
      </c>
      <c r="V1834">
        <v>1500</v>
      </c>
      <c r="W1834" t="s">
        <v>38</v>
      </c>
      <c r="X1834" t="str">
        <f t="shared" si="57"/>
        <v>Kolkata</v>
      </c>
    </row>
    <row r="1835" spans="1:24" x14ac:dyDescent="0.4">
      <c r="A1835">
        <v>101834</v>
      </c>
      <c r="B1835" s="5">
        <v>46016.826388888891</v>
      </c>
      <c r="C1835" s="3" t="str">
        <f>TEXT(Sales_Data[[#This Row],[OrderDate]],"mmmm")</f>
        <v>December</v>
      </c>
      <c r="D1835" s="3" t="str">
        <f t="shared" si="56"/>
        <v>2025</v>
      </c>
      <c r="E1835" t="s">
        <v>50</v>
      </c>
      <c r="F1835" t="s">
        <v>35</v>
      </c>
      <c r="G1835" t="s">
        <v>15</v>
      </c>
      <c r="H1835" t="s">
        <v>32</v>
      </c>
      <c r="I1835" t="s">
        <v>100</v>
      </c>
      <c r="J1835">
        <v>55</v>
      </c>
      <c r="K1835">
        <v>12000</v>
      </c>
      <c r="L1835" s="7">
        <f>Sales_Data[[#This Row],[OrderQuantity]] *Sales_Data[[#This Row],[UnitPrice]]</f>
        <v>660000</v>
      </c>
      <c r="M1835" s="7">
        <f>Sales_Data[[#This Row],[UnitPrice]]-Sales_Data[[#This Row],[UnitCost]]</f>
        <v>4000</v>
      </c>
      <c r="N1835" s="7">
        <f>Sales_Data[[#This Row],[Gross Revenue]]-Sales_Data[[#This Row],[Discount Amount ]]</f>
        <v>656000</v>
      </c>
      <c r="O1835" s="7">
        <f>Sales_Data[[#This Row],[OrderQuantity]] *Sales_Data[[#This Row],[UnitCost]]</f>
        <v>440000</v>
      </c>
      <c r="P1835" s="7">
        <f>Sales_Data[[#This Row],[ItemCost]] +Sales_Data[[#This Row],[ShippingCost]]</f>
        <v>441122.5</v>
      </c>
      <c r="Q1835" s="7">
        <f>Sales_Data[[#This Row],[Gross Revenue]]-Sales_Data[[#This Row],[TotalFinancialCost]]</f>
        <v>218877.5</v>
      </c>
      <c r="R1835" s="7">
        <f>Sales_Data[[#This Row],[Actul Bill Amount]]-Sales_Data[[#This Row],[ShippingCost]]</f>
        <v>654877.5</v>
      </c>
      <c r="S1835">
        <v>928</v>
      </c>
      <c r="T1835">
        <v>1122.5</v>
      </c>
      <c r="U1835" t="s">
        <v>36</v>
      </c>
      <c r="V1835">
        <v>8000</v>
      </c>
      <c r="W1835" t="s">
        <v>33</v>
      </c>
      <c r="X1835" t="str">
        <f t="shared" si="57"/>
        <v>Delhi</v>
      </c>
    </row>
    <row r="1836" spans="1:24" x14ac:dyDescent="0.4">
      <c r="A1836">
        <v>101835</v>
      </c>
      <c r="B1836" s="5">
        <v>45747.595833333333</v>
      </c>
      <c r="C1836" s="3" t="str">
        <f>TEXT(Sales_Data[[#This Row],[OrderDate]],"mmmm")</f>
        <v>March</v>
      </c>
      <c r="D1836" s="3" t="str">
        <f t="shared" si="56"/>
        <v>2025</v>
      </c>
      <c r="E1836" t="s">
        <v>34</v>
      </c>
      <c r="F1836" t="s">
        <v>46</v>
      </c>
      <c r="G1836" t="s">
        <v>15</v>
      </c>
      <c r="H1836" t="s">
        <v>20</v>
      </c>
      <c r="I1836" t="s">
        <v>100</v>
      </c>
      <c r="J1836">
        <v>24</v>
      </c>
      <c r="K1836">
        <v>4500</v>
      </c>
      <c r="L1836" s="7">
        <f>Sales_Data[[#This Row],[OrderQuantity]] *Sales_Data[[#This Row],[UnitPrice]]</f>
        <v>108000</v>
      </c>
      <c r="M1836" s="7">
        <f>Sales_Data[[#This Row],[UnitPrice]]-Sales_Data[[#This Row],[UnitCost]]</f>
        <v>1700</v>
      </c>
      <c r="N1836" s="7">
        <f>Sales_Data[[#This Row],[Gross Revenue]]-Sales_Data[[#This Row],[Discount Amount ]]</f>
        <v>106300</v>
      </c>
      <c r="O1836" s="7">
        <f>Sales_Data[[#This Row],[OrderQuantity]] *Sales_Data[[#This Row],[UnitCost]]</f>
        <v>67200</v>
      </c>
      <c r="P1836" s="7">
        <f>Sales_Data[[#This Row],[ItemCost]] +Sales_Data[[#This Row],[ShippingCost]]</f>
        <v>67854.89</v>
      </c>
      <c r="Q1836" s="7">
        <f>Sales_Data[[#This Row],[Gross Revenue]]-Sales_Data[[#This Row],[TotalFinancialCost]]</f>
        <v>40145.11</v>
      </c>
      <c r="R1836" s="7">
        <f>Sales_Data[[#This Row],[Actul Bill Amount]]-Sales_Data[[#This Row],[ShippingCost]]</f>
        <v>105645.11</v>
      </c>
      <c r="S1836">
        <v>594</v>
      </c>
      <c r="T1836">
        <v>654.89</v>
      </c>
      <c r="U1836" t="s">
        <v>47</v>
      </c>
      <c r="V1836">
        <v>2800</v>
      </c>
      <c r="W1836" t="s">
        <v>22</v>
      </c>
      <c r="X1836" t="str">
        <f t="shared" si="57"/>
        <v>Nagpur</v>
      </c>
    </row>
    <row r="1837" spans="1:24" x14ac:dyDescent="0.4">
      <c r="A1837">
        <v>101836</v>
      </c>
      <c r="B1837" s="5">
        <v>45831.672222222223</v>
      </c>
      <c r="C1837" s="3" t="str">
        <f>TEXT(Sales_Data[[#This Row],[OrderDate]],"mmmm")</f>
        <v>June</v>
      </c>
      <c r="D1837" s="3" t="str">
        <f t="shared" si="56"/>
        <v>2025</v>
      </c>
      <c r="E1837" t="s">
        <v>19</v>
      </c>
      <c r="F1837" t="s">
        <v>43</v>
      </c>
      <c r="G1837" t="s">
        <v>31</v>
      </c>
      <c r="H1837" t="s">
        <v>16</v>
      </c>
      <c r="I1837" t="s">
        <v>100</v>
      </c>
      <c r="J1837">
        <v>28</v>
      </c>
      <c r="K1837">
        <v>2800</v>
      </c>
      <c r="L1837" s="7">
        <f>Sales_Data[[#This Row],[OrderQuantity]] *Sales_Data[[#This Row],[UnitPrice]]</f>
        <v>78400</v>
      </c>
      <c r="M1837" s="7">
        <f>Sales_Data[[#This Row],[UnitPrice]]-Sales_Data[[#This Row],[UnitCost]]</f>
        <v>1300</v>
      </c>
      <c r="N1837" s="7">
        <f>Sales_Data[[#This Row],[Gross Revenue]]-Sales_Data[[#This Row],[Discount Amount ]]</f>
        <v>77100</v>
      </c>
      <c r="O1837" s="7">
        <f>Sales_Data[[#This Row],[OrderQuantity]] *Sales_Data[[#This Row],[UnitCost]]</f>
        <v>42000</v>
      </c>
      <c r="P1837" s="7">
        <f>Sales_Data[[#This Row],[ItemCost]] +Sales_Data[[#This Row],[ShippingCost]]</f>
        <v>43014.39</v>
      </c>
      <c r="Q1837" s="7">
        <f>Sales_Data[[#This Row],[Gross Revenue]]-Sales_Data[[#This Row],[TotalFinancialCost]]</f>
        <v>35385.61</v>
      </c>
      <c r="R1837" s="7">
        <f>Sales_Data[[#This Row],[Actul Bill Amount]]-Sales_Data[[#This Row],[ShippingCost]]</f>
        <v>76085.61</v>
      </c>
      <c r="S1837">
        <v>341</v>
      </c>
      <c r="T1837">
        <v>1014.39</v>
      </c>
      <c r="U1837" t="s">
        <v>61</v>
      </c>
      <c r="V1837">
        <v>1500</v>
      </c>
      <c r="W1837" t="s">
        <v>18</v>
      </c>
      <c r="X1837" t="str">
        <f t="shared" si="57"/>
        <v>Bengaluru</v>
      </c>
    </row>
    <row r="1838" spans="1:24" x14ac:dyDescent="0.4">
      <c r="A1838">
        <v>101837</v>
      </c>
      <c r="B1838" s="5">
        <v>45779.468055555553</v>
      </c>
      <c r="C1838" s="3" t="str">
        <f>TEXT(Sales_Data[[#This Row],[OrderDate]],"mmmm")</f>
        <v>May</v>
      </c>
      <c r="D1838" s="3" t="str">
        <f t="shared" si="56"/>
        <v>2025</v>
      </c>
      <c r="E1838" t="s">
        <v>42</v>
      </c>
      <c r="F1838" t="s">
        <v>24</v>
      </c>
      <c r="G1838" t="s">
        <v>15</v>
      </c>
      <c r="H1838" t="s">
        <v>32</v>
      </c>
      <c r="I1838" t="s">
        <v>100</v>
      </c>
      <c r="J1838">
        <v>34</v>
      </c>
      <c r="K1838">
        <v>3500</v>
      </c>
      <c r="L1838" s="7">
        <f>Sales_Data[[#This Row],[OrderQuantity]] *Sales_Data[[#This Row],[UnitPrice]]</f>
        <v>119000</v>
      </c>
      <c r="M1838" s="7">
        <f>Sales_Data[[#This Row],[UnitPrice]]-Sales_Data[[#This Row],[UnitCost]]</f>
        <v>1300</v>
      </c>
      <c r="N1838" s="7">
        <f>Sales_Data[[#This Row],[Gross Revenue]]-Sales_Data[[#This Row],[Discount Amount ]]</f>
        <v>117700</v>
      </c>
      <c r="O1838" s="7">
        <f>Sales_Data[[#This Row],[OrderQuantity]] *Sales_Data[[#This Row],[UnitCost]]</f>
        <v>74800</v>
      </c>
      <c r="P1838" s="7">
        <f>Sales_Data[[#This Row],[ItemCost]] +Sales_Data[[#This Row],[ShippingCost]]</f>
        <v>75165.679999999993</v>
      </c>
      <c r="Q1838" s="7">
        <f>Sales_Data[[#This Row],[Gross Revenue]]-Sales_Data[[#This Row],[TotalFinancialCost]]</f>
        <v>43834.320000000007</v>
      </c>
      <c r="R1838" s="7">
        <f>Sales_Data[[#This Row],[Actul Bill Amount]]-Sales_Data[[#This Row],[ShippingCost]]</f>
        <v>117334.32</v>
      </c>
      <c r="S1838">
        <v>1086</v>
      </c>
      <c r="T1838">
        <v>365.68</v>
      </c>
      <c r="U1838" t="s">
        <v>59</v>
      </c>
      <c r="V1838">
        <v>2200</v>
      </c>
      <c r="W1838" t="s">
        <v>33</v>
      </c>
      <c r="X1838" t="str">
        <f t="shared" si="57"/>
        <v>Delhi</v>
      </c>
    </row>
    <row r="1839" spans="1:24" x14ac:dyDescent="0.4">
      <c r="A1839">
        <v>101838</v>
      </c>
      <c r="B1839" s="5">
        <v>45800.99722222222</v>
      </c>
      <c r="C1839" s="3" t="str">
        <f>TEXT(Sales_Data[[#This Row],[OrderDate]],"mmmm")</f>
        <v>May</v>
      </c>
      <c r="D1839" s="3" t="str">
        <f t="shared" si="56"/>
        <v>2025</v>
      </c>
      <c r="E1839" t="s">
        <v>23</v>
      </c>
      <c r="F1839" t="s">
        <v>46</v>
      </c>
      <c r="G1839" t="s">
        <v>15</v>
      </c>
      <c r="H1839" t="s">
        <v>16</v>
      </c>
      <c r="I1839" t="s">
        <v>100</v>
      </c>
      <c r="J1839">
        <v>81</v>
      </c>
      <c r="K1839">
        <v>15000</v>
      </c>
      <c r="L1839" s="7">
        <f>Sales_Data[[#This Row],[OrderQuantity]] *Sales_Data[[#This Row],[UnitPrice]]</f>
        <v>1215000</v>
      </c>
      <c r="M1839" s="7">
        <f>Sales_Data[[#This Row],[UnitPrice]]-Sales_Data[[#This Row],[UnitCost]]</f>
        <v>5500</v>
      </c>
      <c r="N1839" s="7">
        <f>Sales_Data[[#This Row],[Gross Revenue]]-Sales_Data[[#This Row],[Discount Amount ]]</f>
        <v>1209500</v>
      </c>
      <c r="O1839" s="7">
        <f>Sales_Data[[#This Row],[OrderQuantity]] *Sales_Data[[#This Row],[UnitCost]]</f>
        <v>769500</v>
      </c>
      <c r="P1839" s="7">
        <f>Sales_Data[[#This Row],[ItemCost]] +Sales_Data[[#This Row],[ShippingCost]]</f>
        <v>770029.78</v>
      </c>
      <c r="Q1839" s="7">
        <f>Sales_Data[[#This Row],[Gross Revenue]]-Sales_Data[[#This Row],[TotalFinancialCost]]</f>
        <v>444970.22</v>
      </c>
      <c r="R1839" s="7">
        <f>Sales_Data[[#This Row],[Actul Bill Amount]]-Sales_Data[[#This Row],[ShippingCost]]</f>
        <v>1208970.22</v>
      </c>
      <c r="S1839">
        <v>1044</v>
      </c>
      <c r="T1839">
        <v>529.78</v>
      </c>
      <c r="U1839" t="s">
        <v>53</v>
      </c>
      <c r="V1839">
        <v>9500</v>
      </c>
      <c r="W1839" t="s">
        <v>18</v>
      </c>
      <c r="X1839" t="str">
        <f t="shared" si="57"/>
        <v>Bengaluru</v>
      </c>
    </row>
    <row r="1840" spans="1:24" x14ac:dyDescent="0.4">
      <c r="A1840">
        <v>101839</v>
      </c>
      <c r="B1840" s="5">
        <v>45763.129166666666</v>
      </c>
      <c r="C1840" s="3" t="str">
        <f>TEXT(Sales_Data[[#This Row],[OrderDate]],"mmmm")</f>
        <v>April</v>
      </c>
      <c r="D1840" s="3" t="str">
        <f t="shared" si="56"/>
        <v>2025</v>
      </c>
      <c r="E1840" t="s">
        <v>19</v>
      </c>
      <c r="F1840" t="s">
        <v>28</v>
      </c>
      <c r="G1840" t="s">
        <v>15</v>
      </c>
      <c r="H1840" t="s">
        <v>16</v>
      </c>
      <c r="I1840" t="s">
        <v>100</v>
      </c>
      <c r="J1840">
        <v>62</v>
      </c>
      <c r="K1840">
        <v>450</v>
      </c>
      <c r="L1840" s="7">
        <f>Sales_Data[[#This Row],[OrderQuantity]] *Sales_Data[[#This Row],[UnitPrice]]</f>
        <v>27900</v>
      </c>
      <c r="M1840" s="7">
        <f>Sales_Data[[#This Row],[UnitPrice]]-Sales_Data[[#This Row],[UnitCost]]</f>
        <v>250</v>
      </c>
      <c r="N1840" s="7">
        <f>Sales_Data[[#This Row],[Gross Revenue]]-Sales_Data[[#This Row],[Discount Amount ]]</f>
        <v>27650</v>
      </c>
      <c r="O1840" s="7">
        <f>Sales_Data[[#This Row],[OrderQuantity]] *Sales_Data[[#This Row],[UnitCost]]</f>
        <v>12400</v>
      </c>
      <c r="P1840" s="7">
        <f>Sales_Data[[#This Row],[ItemCost]] +Sales_Data[[#This Row],[ShippingCost]]</f>
        <v>13164.55</v>
      </c>
      <c r="Q1840" s="7">
        <f>Sales_Data[[#This Row],[Gross Revenue]]-Sales_Data[[#This Row],[TotalFinancialCost]]</f>
        <v>14735.45</v>
      </c>
      <c r="R1840" s="7">
        <f>Sales_Data[[#This Row],[Actul Bill Amount]]-Sales_Data[[#This Row],[ShippingCost]]</f>
        <v>26885.45</v>
      </c>
      <c r="S1840">
        <v>687</v>
      </c>
      <c r="T1840">
        <v>764.55</v>
      </c>
      <c r="U1840" t="s">
        <v>30</v>
      </c>
      <c r="V1840">
        <v>200</v>
      </c>
      <c r="W1840" t="s">
        <v>18</v>
      </c>
      <c r="X1840" t="str">
        <f t="shared" si="57"/>
        <v>Bengaluru</v>
      </c>
    </row>
    <row r="1841" spans="1:24" x14ac:dyDescent="0.4">
      <c r="A1841">
        <v>101840</v>
      </c>
      <c r="B1841" s="5">
        <v>45962.674305555556</v>
      </c>
      <c r="C1841" s="3" t="str">
        <f>TEXT(Sales_Data[[#This Row],[OrderDate]],"mmmm")</f>
        <v>November</v>
      </c>
      <c r="D1841" s="3" t="str">
        <f t="shared" si="56"/>
        <v>2025</v>
      </c>
      <c r="E1841" t="s">
        <v>42</v>
      </c>
      <c r="F1841" t="s">
        <v>35</v>
      </c>
      <c r="G1841" t="s">
        <v>15</v>
      </c>
      <c r="H1841" t="s">
        <v>32</v>
      </c>
      <c r="I1841" t="s">
        <v>100</v>
      </c>
      <c r="J1841">
        <v>90</v>
      </c>
      <c r="K1841">
        <v>12000</v>
      </c>
      <c r="L1841" s="7">
        <f>Sales_Data[[#This Row],[OrderQuantity]] *Sales_Data[[#This Row],[UnitPrice]]</f>
        <v>1080000</v>
      </c>
      <c r="M1841" s="7">
        <f>Sales_Data[[#This Row],[UnitPrice]]-Sales_Data[[#This Row],[UnitCost]]</f>
        <v>4000</v>
      </c>
      <c r="N1841" s="7">
        <f>Sales_Data[[#This Row],[Gross Revenue]]-Sales_Data[[#This Row],[Discount Amount ]]</f>
        <v>1076000</v>
      </c>
      <c r="O1841" s="7">
        <f>Sales_Data[[#This Row],[OrderQuantity]] *Sales_Data[[#This Row],[UnitCost]]</f>
        <v>720000</v>
      </c>
      <c r="P1841" s="7">
        <f>Sales_Data[[#This Row],[ItemCost]] +Sales_Data[[#This Row],[ShippingCost]]</f>
        <v>720471.22</v>
      </c>
      <c r="Q1841" s="7">
        <f>Sales_Data[[#This Row],[Gross Revenue]]-Sales_Data[[#This Row],[TotalFinancialCost]]</f>
        <v>359528.78</v>
      </c>
      <c r="R1841" s="7">
        <f>Sales_Data[[#This Row],[Actul Bill Amount]]-Sales_Data[[#This Row],[ShippingCost]]</f>
        <v>1075528.78</v>
      </c>
      <c r="S1841">
        <v>503</v>
      </c>
      <c r="T1841">
        <v>471.22</v>
      </c>
      <c r="U1841" t="s">
        <v>36</v>
      </c>
      <c r="V1841">
        <v>8000</v>
      </c>
      <c r="W1841" t="s">
        <v>33</v>
      </c>
      <c r="X1841" t="str">
        <f t="shared" si="57"/>
        <v>Delhi</v>
      </c>
    </row>
    <row r="1842" spans="1:24" x14ac:dyDescent="0.4">
      <c r="A1842">
        <v>101841</v>
      </c>
      <c r="B1842" s="5">
        <v>46017.341666666667</v>
      </c>
      <c r="C1842" s="3" t="str">
        <f>TEXT(Sales_Data[[#This Row],[OrderDate]],"mmmm")</f>
        <v>December</v>
      </c>
      <c r="D1842" s="3" t="str">
        <f t="shared" si="56"/>
        <v>2025</v>
      </c>
      <c r="E1842" t="s">
        <v>45</v>
      </c>
      <c r="F1842" t="s">
        <v>14</v>
      </c>
      <c r="G1842" t="s">
        <v>31</v>
      </c>
      <c r="H1842" t="s">
        <v>32</v>
      </c>
      <c r="I1842" t="s">
        <v>100</v>
      </c>
      <c r="J1842">
        <v>7</v>
      </c>
      <c r="K1842">
        <v>6500</v>
      </c>
      <c r="L1842" s="7">
        <f>Sales_Data[[#This Row],[OrderQuantity]] *Sales_Data[[#This Row],[UnitPrice]]</f>
        <v>45500</v>
      </c>
      <c r="M1842" s="7">
        <f>Sales_Data[[#This Row],[UnitPrice]]-Sales_Data[[#This Row],[UnitCost]]</f>
        <v>2300</v>
      </c>
      <c r="N1842" s="7">
        <f>Sales_Data[[#This Row],[Gross Revenue]]-Sales_Data[[#This Row],[Discount Amount ]]</f>
        <v>43200</v>
      </c>
      <c r="O1842" s="7">
        <f>Sales_Data[[#This Row],[OrderQuantity]] *Sales_Data[[#This Row],[UnitCost]]</f>
        <v>29400</v>
      </c>
      <c r="P1842" s="7">
        <f>Sales_Data[[#This Row],[ItemCost]] +Sales_Data[[#This Row],[ShippingCost]]</f>
        <v>30069.4</v>
      </c>
      <c r="Q1842" s="7">
        <f>Sales_Data[[#This Row],[Gross Revenue]]-Sales_Data[[#This Row],[TotalFinancialCost]]</f>
        <v>15430.599999999999</v>
      </c>
      <c r="R1842" s="7">
        <f>Sales_Data[[#This Row],[Actul Bill Amount]]-Sales_Data[[#This Row],[ShippingCost]]</f>
        <v>42530.6</v>
      </c>
      <c r="S1842">
        <v>748</v>
      </c>
      <c r="T1842">
        <v>669.4</v>
      </c>
      <c r="U1842" t="s">
        <v>21</v>
      </c>
      <c r="V1842">
        <v>4200</v>
      </c>
      <c r="W1842" t="s">
        <v>33</v>
      </c>
      <c r="X1842" t="str">
        <f t="shared" si="57"/>
        <v>Delhi</v>
      </c>
    </row>
    <row r="1843" spans="1:24" x14ac:dyDescent="0.4">
      <c r="A1843">
        <v>101842</v>
      </c>
      <c r="B1843" s="5">
        <v>45974.845833333333</v>
      </c>
      <c r="C1843" s="3" t="str">
        <f>TEXT(Sales_Data[[#This Row],[OrderDate]],"mmmm")</f>
        <v>November</v>
      </c>
      <c r="D1843" s="3" t="str">
        <f t="shared" si="56"/>
        <v>2025</v>
      </c>
      <c r="E1843" t="s">
        <v>42</v>
      </c>
      <c r="F1843" t="s">
        <v>46</v>
      </c>
      <c r="G1843" t="s">
        <v>15</v>
      </c>
      <c r="H1843" t="s">
        <v>16</v>
      </c>
      <c r="I1843" t="s">
        <v>100</v>
      </c>
      <c r="J1843">
        <v>69</v>
      </c>
      <c r="K1843">
        <v>4500</v>
      </c>
      <c r="L1843" s="7">
        <f>Sales_Data[[#This Row],[OrderQuantity]] *Sales_Data[[#This Row],[UnitPrice]]</f>
        <v>310500</v>
      </c>
      <c r="M1843" s="7">
        <f>Sales_Data[[#This Row],[UnitPrice]]-Sales_Data[[#This Row],[UnitCost]]</f>
        <v>1700</v>
      </c>
      <c r="N1843" s="7">
        <f>Sales_Data[[#This Row],[Gross Revenue]]-Sales_Data[[#This Row],[Discount Amount ]]</f>
        <v>308800</v>
      </c>
      <c r="O1843" s="7">
        <f>Sales_Data[[#This Row],[OrderQuantity]] *Sales_Data[[#This Row],[UnitCost]]</f>
        <v>193200</v>
      </c>
      <c r="P1843" s="7">
        <f>Sales_Data[[#This Row],[ItemCost]] +Sales_Data[[#This Row],[ShippingCost]]</f>
        <v>193622.39999999999</v>
      </c>
      <c r="Q1843" s="7">
        <f>Sales_Data[[#This Row],[Gross Revenue]]-Sales_Data[[#This Row],[TotalFinancialCost]]</f>
        <v>116877.6</v>
      </c>
      <c r="R1843" s="7">
        <f>Sales_Data[[#This Row],[Actul Bill Amount]]-Sales_Data[[#This Row],[ShippingCost]]</f>
        <v>308377.59999999998</v>
      </c>
      <c r="S1843">
        <v>886</v>
      </c>
      <c r="T1843">
        <v>422.4</v>
      </c>
      <c r="U1843" t="s">
        <v>47</v>
      </c>
      <c r="V1843">
        <v>2800</v>
      </c>
      <c r="W1843" t="s">
        <v>18</v>
      </c>
      <c r="X1843" t="str">
        <f t="shared" si="57"/>
        <v>Bengaluru</v>
      </c>
    </row>
    <row r="1844" spans="1:24" x14ac:dyDescent="0.4">
      <c r="A1844">
        <v>101843</v>
      </c>
      <c r="B1844" s="5">
        <v>45780.234027777777</v>
      </c>
      <c r="C1844" s="3" t="str">
        <f>TEXT(Sales_Data[[#This Row],[OrderDate]],"mmmm")</f>
        <v>May</v>
      </c>
      <c r="D1844" s="3" t="str">
        <f t="shared" si="56"/>
        <v>2025</v>
      </c>
      <c r="E1844" t="s">
        <v>42</v>
      </c>
      <c r="F1844" t="s">
        <v>55</v>
      </c>
      <c r="G1844" t="s">
        <v>31</v>
      </c>
      <c r="H1844" t="s">
        <v>20</v>
      </c>
      <c r="I1844" t="s">
        <v>100</v>
      </c>
      <c r="J1844">
        <v>51</v>
      </c>
      <c r="K1844">
        <v>850</v>
      </c>
      <c r="L1844" s="7">
        <f>Sales_Data[[#This Row],[OrderQuantity]] *Sales_Data[[#This Row],[UnitPrice]]</f>
        <v>43350</v>
      </c>
      <c r="M1844" s="7">
        <f>Sales_Data[[#This Row],[UnitPrice]]-Sales_Data[[#This Row],[UnitCost]]</f>
        <v>300</v>
      </c>
      <c r="N1844" s="7">
        <f>Sales_Data[[#This Row],[Gross Revenue]]-Sales_Data[[#This Row],[Discount Amount ]]</f>
        <v>43050</v>
      </c>
      <c r="O1844" s="7">
        <f>Sales_Data[[#This Row],[OrderQuantity]] *Sales_Data[[#This Row],[UnitCost]]</f>
        <v>28050</v>
      </c>
      <c r="P1844" s="7">
        <f>Sales_Data[[#This Row],[ItemCost]] +Sales_Data[[#This Row],[ShippingCost]]</f>
        <v>28675.56</v>
      </c>
      <c r="Q1844" s="7">
        <f>Sales_Data[[#This Row],[Gross Revenue]]-Sales_Data[[#This Row],[TotalFinancialCost]]</f>
        <v>14674.439999999999</v>
      </c>
      <c r="R1844" s="7">
        <f>Sales_Data[[#This Row],[Actul Bill Amount]]-Sales_Data[[#This Row],[ShippingCost]]</f>
        <v>42424.44</v>
      </c>
      <c r="S1844">
        <v>1073</v>
      </c>
      <c r="T1844">
        <v>625.55999999999995</v>
      </c>
      <c r="U1844" t="s">
        <v>56</v>
      </c>
      <c r="V1844">
        <v>550</v>
      </c>
      <c r="W1844" t="s">
        <v>22</v>
      </c>
      <c r="X1844" t="str">
        <f t="shared" si="57"/>
        <v>Nagpur</v>
      </c>
    </row>
    <row r="1845" spans="1:24" x14ac:dyDescent="0.4">
      <c r="A1845">
        <v>101844</v>
      </c>
      <c r="B1845" s="5">
        <v>45666.738888888889</v>
      </c>
      <c r="C1845" s="3" t="str">
        <f>TEXT(Sales_Data[[#This Row],[OrderDate]],"mmmm")</f>
        <v>January</v>
      </c>
      <c r="D1845" s="3" t="str">
        <f t="shared" si="56"/>
        <v>2025</v>
      </c>
      <c r="E1845" t="s">
        <v>50</v>
      </c>
      <c r="F1845" t="s">
        <v>24</v>
      </c>
      <c r="G1845" t="s">
        <v>29</v>
      </c>
      <c r="H1845" t="s">
        <v>32</v>
      </c>
      <c r="I1845" t="s">
        <v>100</v>
      </c>
      <c r="J1845">
        <v>85</v>
      </c>
      <c r="K1845">
        <v>3500</v>
      </c>
      <c r="L1845" s="7">
        <f>Sales_Data[[#This Row],[OrderQuantity]] *Sales_Data[[#This Row],[UnitPrice]]</f>
        <v>297500</v>
      </c>
      <c r="M1845" s="7">
        <f>Sales_Data[[#This Row],[UnitPrice]]-Sales_Data[[#This Row],[UnitCost]]</f>
        <v>1300</v>
      </c>
      <c r="N1845" s="7">
        <f>Sales_Data[[#This Row],[Gross Revenue]]-Sales_Data[[#This Row],[Discount Amount ]]</f>
        <v>296200</v>
      </c>
      <c r="O1845" s="7">
        <f>Sales_Data[[#This Row],[OrderQuantity]] *Sales_Data[[#This Row],[UnitCost]]</f>
        <v>187000</v>
      </c>
      <c r="P1845" s="7">
        <f>Sales_Data[[#This Row],[ItemCost]] +Sales_Data[[#This Row],[ShippingCost]]</f>
        <v>187656.89</v>
      </c>
      <c r="Q1845" s="7">
        <f>Sales_Data[[#This Row],[Gross Revenue]]-Sales_Data[[#This Row],[TotalFinancialCost]]</f>
        <v>109843.10999999999</v>
      </c>
      <c r="R1845" s="7">
        <f>Sales_Data[[#This Row],[Actul Bill Amount]]-Sales_Data[[#This Row],[ShippingCost]]</f>
        <v>295543.11</v>
      </c>
      <c r="S1845">
        <v>476</v>
      </c>
      <c r="T1845">
        <v>656.89</v>
      </c>
      <c r="U1845" t="s">
        <v>59</v>
      </c>
      <c r="V1845">
        <v>2200</v>
      </c>
      <c r="W1845" t="s">
        <v>33</v>
      </c>
      <c r="X1845" t="str">
        <f t="shared" si="57"/>
        <v>Delhi</v>
      </c>
    </row>
    <row r="1846" spans="1:24" x14ac:dyDescent="0.4">
      <c r="A1846">
        <v>101845</v>
      </c>
      <c r="B1846" s="5">
        <v>45919.862500000003</v>
      </c>
      <c r="C1846" s="3" t="str">
        <f>TEXT(Sales_Data[[#This Row],[OrderDate]],"mmmm")</f>
        <v>September</v>
      </c>
      <c r="D1846" s="3" t="str">
        <f t="shared" si="56"/>
        <v>2025</v>
      </c>
      <c r="E1846" t="s">
        <v>13</v>
      </c>
      <c r="F1846" t="s">
        <v>28</v>
      </c>
      <c r="G1846" t="s">
        <v>29</v>
      </c>
      <c r="H1846" t="s">
        <v>16</v>
      </c>
      <c r="I1846" t="s">
        <v>100</v>
      </c>
      <c r="J1846">
        <v>23</v>
      </c>
      <c r="K1846">
        <v>450</v>
      </c>
      <c r="L1846" s="7">
        <f>Sales_Data[[#This Row],[OrderQuantity]] *Sales_Data[[#This Row],[UnitPrice]]</f>
        <v>10350</v>
      </c>
      <c r="M1846" s="7">
        <f>Sales_Data[[#This Row],[UnitPrice]]-Sales_Data[[#This Row],[UnitCost]]</f>
        <v>250</v>
      </c>
      <c r="N1846" s="7">
        <f>Sales_Data[[#This Row],[Gross Revenue]]-Sales_Data[[#This Row],[Discount Amount ]]</f>
        <v>10100</v>
      </c>
      <c r="O1846" s="7">
        <f>Sales_Data[[#This Row],[OrderQuantity]] *Sales_Data[[#This Row],[UnitCost]]</f>
        <v>4600</v>
      </c>
      <c r="P1846" s="7">
        <f>Sales_Data[[#This Row],[ItemCost]] +Sales_Data[[#This Row],[ShippingCost]]</f>
        <v>4811.32</v>
      </c>
      <c r="Q1846" s="7">
        <f>Sales_Data[[#This Row],[Gross Revenue]]-Sales_Data[[#This Row],[TotalFinancialCost]]</f>
        <v>5538.68</v>
      </c>
      <c r="R1846" s="7">
        <f>Sales_Data[[#This Row],[Actul Bill Amount]]-Sales_Data[[#This Row],[ShippingCost]]</f>
        <v>9888.68</v>
      </c>
      <c r="S1846">
        <v>771</v>
      </c>
      <c r="T1846">
        <v>211.32</v>
      </c>
      <c r="U1846" t="s">
        <v>30</v>
      </c>
      <c r="V1846">
        <v>200</v>
      </c>
      <c r="W1846" t="s">
        <v>18</v>
      </c>
      <c r="X1846" t="str">
        <f t="shared" si="57"/>
        <v>Bengaluru</v>
      </c>
    </row>
    <row r="1847" spans="1:24" x14ac:dyDescent="0.4">
      <c r="A1847">
        <v>101846</v>
      </c>
      <c r="B1847" s="5">
        <v>45730.70416666667</v>
      </c>
      <c r="C1847" s="3" t="str">
        <f>TEXT(Sales_Data[[#This Row],[OrderDate]],"mmmm")</f>
        <v>March</v>
      </c>
      <c r="D1847" s="3" t="str">
        <f t="shared" si="56"/>
        <v>2025</v>
      </c>
      <c r="E1847" t="s">
        <v>42</v>
      </c>
      <c r="F1847" t="s">
        <v>43</v>
      </c>
      <c r="G1847" t="s">
        <v>31</v>
      </c>
      <c r="H1847" t="s">
        <v>25</v>
      </c>
      <c r="I1847" t="s">
        <v>100</v>
      </c>
      <c r="J1847">
        <v>23</v>
      </c>
      <c r="K1847">
        <v>1800</v>
      </c>
      <c r="L1847" s="7">
        <f>Sales_Data[[#This Row],[OrderQuantity]] *Sales_Data[[#This Row],[UnitPrice]]</f>
        <v>41400</v>
      </c>
      <c r="M1847" s="7">
        <f>Sales_Data[[#This Row],[UnitPrice]]-Sales_Data[[#This Row],[UnitCost]]</f>
        <v>900</v>
      </c>
      <c r="N1847" s="7">
        <f>Sales_Data[[#This Row],[Gross Revenue]]-Sales_Data[[#This Row],[Discount Amount ]]</f>
        <v>40500</v>
      </c>
      <c r="O1847" s="7">
        <f>Sales_Data[[#This Row],[OrderQuantity]] *Sales_Data[[#This Row],[UnitCost]]</f>
        <v>20700</v>
      </c>
      <c r="P1847" s="7">
        <f>Sales_Data[[#This Row],[ItemCost]] +Sales_Data[[#This Row],[ShippingCost]]</f>
        <v>21093.27</v>
      </c>
      <c r="Q1847" s="7">
        <f>Sales_Data[[#This Row],[Gross Revenue]]-Sales_Data[[#This Row],[TotalFinancialCost]]</f>
        <v>20306.73</v>
      </c>
      <c r="R1847" s="7">
        <f>Sales_Data[[#This Row],[Actul Bill Amount]]-Sales_Data[[#This Row],[ShippingCost]]</f>
        <v>40106.730000000003</v>
      </c>
      <c r="S1847">
        <v>873</v>
      </c>
      <c r="T1847">
        <v>393.27</v>
      </c>
      <c r="U1847" t="s">
        <v>51</v>
      </c>
      <c r="V1847">
        <v>900</v>
      </c>
      <c r="W1847" t="s">
        <v>27</v>
      </c>
      <c r="X1847" t="str">
        <f t="shared" si="57"/>
        <v>Mumbai</v>
      </c>
    </row>
    <row r="1848" spans="1:24" x14ac:dyDescent="0.4">
      <c r="A1848">
        <v>101847</v>
      </c>
      <c r="B1848" s="5">
        <v>46016.105555555558</v>
      </c>
      <c r="C1848" s="3" t="str">
        <f>TEXT(Sales_Data[[#This Row],[OrderDate]],"mmmm")</f>
        <v>December</v>
      </c>
      <c r="D1848" s="3" t="str">
        <f t="shared" si="56"/>
        <v>2025</v>
      </c>
      <c r="E1848" t="s">
        <v>23</v>
      </c>
      <c r="F1848" t="s">
        <v>43</v>
      </c>
      <c r="G1848" t="s">
        <v>31</v>
      </c>
      <c r="H1848" t="s">
        <v>32</v>
      </c>
      <c r="I1848" t="s">
        <v>100</v>
      </c>
      <c r="J1848">
        <v>51</v>
      </c>
      <c r="K1848">
        <v>2800</v>
      </c>
      <c r="L1848" s="7">
        <f>Sales_Data[[#This Row],[OrderQuantity]] *Sales_Data[[#This Row],[UnitPrice]]</f>
        <v>142800</v>
      </c>
      <c r="M1848" s="7">
        <f>Sales_Data[[#This Row],[UnitPrice]]-Sales_Data[[#This Row],[UnitCost]]</f>
        <v>1300</v>
      </c>
      <c r="N1848" s="7">
        <f>Sales_Data[[#This Row],[Gross Revenue]]-Sales_Data[[#This Row],[Discount Amount ]]</f>
        <v>141500</v>
      </c>
      <c r="O1848" s="7">
        <f>Sales_Data[[#This Row],[OrderQuantity]] *Sales_Data[[#This Row],[UnitCost]]</f>
        <v>76500</v>
      </c>
      <c r="P1848" s="7">
        <f>Sales_Data[[#This Row],[ItemCost]] +Sales_Data[[#This Row],[ShippingCost]]</f>
        <v>77116.820000000007</v>
      </c>
      <c r="Q1848" s="7">
        <f>Sales_Data[[#This Row],[Gross Revenue]]-Sales_Data[[#This Row],[TotalFinancialCost]]</f>
        <v>65683.179999999993</v>
      </c>
      <c r="R1848" s="7">
        <f>Sales_Data[[#This Row],[Actul Bill Amount]]-Sales_Data[[#This Row],[ShippingCost]]</f>
        <v>140883.18</v>
      </c>
      <c r="S1848">
        <v>632</v>
      </c>
      <c r="T1848">
        <v>616.82000000000005</v>
      </c>
      <c r="U1848" t="s">
        <v>61</v>
      </c>
      <c r="V1848">
        <v>1500</v>
      </c>
      <c r="W1848" t="s">
        <v>33</v>
      </c>
      <c r="X1848" t="str">
        <f t="shared" si="57"/>
        <v>Delhi</v>
      </c>
    </row>
    <row r="1849" spans="1:24" x14ac:dyDescent="0.4">
      <c r="A1849">
        <v>101848</v>
      </c>
      <c r="B1849" s="5">
        <v>45880.693055555559</v>
      </c>
      <c r="C1849" s="3" t="str">
        <f>TEXT(Sales_Data[[#This Row],[OrderDate]],"mmmm")</f>
        <v>August</v>
      </c>
      <c r="D1849" s="3" t="str">
        <f t="shared" si="56"/>
        <v>2025</v>
      </c>
      <c r="E1849" t="s">
        <v>48</v>
      </c>
      <c r="F1849" t="s">
        <v>43</v>
      </c>
      <c r="G1849" t="s">
        <v>15</v>
      </c>
      <c r="H1849" t="s">
        <v>16</v>
      </c>
      <c r="I1849" t="s">
        <v>100</v>
      </c>
      <c r="J1849">
        <v>1</v>
      </c>
      <c r="K1849">
        <v>1800</v>
      </c>
      <c r="L1849" s="7">
        <f>Sales_Data[[#This Row],[OrderQuantity]] *Sales_Data[[#This Row],[UnitPrice]]</f>
        <v>1800</v>
      </c>
      <c r="M1849" s="7">
        <f>Sales_Data[[#This Row],[UnitPrice]]-Sales_Data[[#This Row],[UnitCost]]</f>
        <v>900</v>
      </c>
      <c r="N1849" s="7">
        <f>Sales_Data[[#This Row],[Gross Revenue]]-Sales_Data[[#This Row],[Discount Amount ]]</f>
        <v>900</v>
      </c>
      <c r="O1849" s="7">
        <f>Sales_Data[[#This Row],[OrderQuantity]] *Sales_Data[[#This Row],[UnitCost]]</f>
        <v>900</v>
      </c>
      <c r="P1849" s="7">
        <f>Sales_Data[[#This Row],[ItemCost]] +Sales_Data[[#This Row],[ShippingCost]]</f>
        <v>1398.08</v>
      </c>
      <c r="Q1849" s="7">
        <f>Sales_Data[[#This Row],[Gross Revenue]]-Sales_Data[[#This Row],[TotalFinancialCost]]</f>
        <v>401.92000000000007</v>
      </c>
      <c r="R1849" s="7">
        <f>Sales_Data[[#This Row],[Actul Bill Amount]]-Sales_Data[[#This Row],[ShippingCost]]</f>
        <v>401.92</v>
      </c>
      <c r="S1849">
        <v>645</v>
      </c>
      <c r="T1849">
        <v>498.08</v>
      </c>
      <c r="U1849" t="s">
        <v>51</v>
      </c>
      <c r="V1849">
        <v>900</v>
      </c>
      <c r="W1849" t="s">
        <v>18</v>
      </c>
      <c r="X1849" t="str">
        <f t="shared" si="57"/>
        <v>Bengaluru</v>
      </c>
    </row>
    <row r="1850" spans="1:24" x14ac:dyDescent="0.4">
      <c r="A1850">
        <v>101849</v>
      </c>
      <c r="B1850" s="5">
        <v>45698.707638888889</v>
      </c>
      <c r="C1850" s="3" t="str">
        <f>TEXT(Sales_Data[[#This Row],[OrderDate]],"mmmm")</f>
        <v>February</v>
      </c>
      <c r="D1850" s="3" t="str">
        <f t="shared" si="56"/>
        <v>2025</v>
      </c>
      <c r="E1850" t="s">
        <v>34</v>
      </c>
      <c r="F1850" t="s">
        <v>14</v>
      </c>
      <c r="G1850" t="s">
        <v>29</v>
      </c>
      <c r="H1850" t="s">
        <v>20</v>
      </c>
      <c r="I1850" t="s">
        <v>100</v>
      </c>
      <c r="J1850">
        <v>27</v>
      </c>
      <c r="K1850">
        <v>6500</v>
      </c>
      <c r="L1850" s="7">
        <f>Sales_Data[[#This Row],[OrderQuantity]] *Sales_Data[[#This Row],[UnitPrice]]</f>
        <v>175500</v>
      </c>
      <c r="M1850" s="7">
        <f>Sales_Data[[#This Row],[UnitPrice]]-Sales_Data[[#This Row],[UnitCost]]</f>
        <v>2300</v>
      </c>
      <c r="N1850" s="7">
        <f>Sales_Data[[#This Row],[Gross Revenue]]-Sales_Data[[#This Row],[Discount Amount ]]</f>
        <v>173200</v>
      </c>
      <c r="O1850" s="7">
        <f>Sales_Data[[#This Row],[OrderQuantity]] *Sales_Data[[#This Row],[UnitCost]]</f>
        <v>113400</v>
      </c>
      <c r="P1850" s="7">
        <f>Sales_Data[[#This Row],[ItemCost]] +Sales_Data[[#This Row],[ShippingCost]]</f>
        <v>113845.72</v>
      </c>
      <c r="Q1850" s="7">
        <f>Sales_Data[[#This Row],[Gross Revenue]]-Sales_Data[[#This Row],[TotalFinancialCost]]</f>
        <v>61654.28</v>
      </c>
      <c r="R1850" s="7">
        <f>Sales_Data[[#This Row],[Actul Bill Amount]]-Sales_Data[[#This Row],[ShippingCost]]</f>
        <v>172754.28</v>
      </c>
      <c r="S1850">
        <v>368</v>
      </c>
      <c r="T1850">
        <v>445.72</v>
      </c>
      <c r="U1850" t="s">
        <v>21</v>
      </c>
      <c r="V1850">
        <v>4200</v>
      </c>
      <c r="W1850" t="s">
        <v>22</v>
      </c>
      <c r="X1850" t="str">
        <f t="shared" si="57"/>
        <v>Nagpur</v>
      </c>
    </row>
    <row r="1851" spans="1:24" x14ac:dyDescent="0.4">
      <c r="A1851">
        <v>101850</v>
      </c>
      <c r="B1851" s="5">
        <v>45861.888194444444</v>
      </c>
      <c r="C1851" s="3" t="str">
        <f>TEXT(Sales_Data[[#This Row],[OrderDate]],"mmmm")</f>
        <v>July</v>
      </c>
      <c r="D1851" s="3" t="str">
        <f t="shared" si="56"/>
        <v>2025</v>
      </c>
      <c r="E1851" t="s">
        <v>19</v>
      </c>
      <c r="F1851" t="s">
        <v>46</v>
      </c>
      <c r="G1851" t="s">
        <v>29</v>
      </c>
      <c r="H1851" t="s">
        <v>20</v>
      </c>
      <c r="I1851" t="s">
        <v>100</v>
      </c>
      <c r="J1851">
        <v>31</v>
      </c>
      <c r="K1851">
        <v>15000</v>
      </c>
      <c r="L1851" s="7">
        <f>Sales_Data[[#This Row],[OrderQuantity]] *Sales_Data[[#This Row],[UnitPrice]]</f>
        <v>465000</v>
      </c>
      <c r="M1851" s="7">
        <f>Sales_Data[[#This Row],[UnitPrice]]-Sales_Data[[#This Row],[UnitCost]]</f>
        <v>5500</v>
      </c>
      <c r="N1851" s="7">
        <f>Sales_Data[[#This Row],[Gross Revenue]]-Sales_Data[[#This Row],[Discount Amount ]]</f>
        <v>459500</v>
      </c>
      <c r="O1851" s="7">
        <f>Sales_Data[[#This Row],[OrderQuantity]] *Sales_Data[[#This Row],[UnitCost]]</f>
        <v>294500</v>
      </c>
      <c r="P1851" s="7">
        <f>Sales_Data[[#This Row],[ItemCost]] +Sales_Data[[#This Row],[ShippingCost]]</f>
        <v>295355.26</v>
      </c>
      <c r="Q1851" s="7">
        <f>Sales_Data[[#This Row],[Gross Revenue]]-Sales_Data[[#This Row],[TotalFinancialCost]]</f>
        <v>169644.74</v>
      </c>
      <c r="R1851" s="7">
        <f>Sales_Data[[#This Row],[Actul Bill Amount]]-Sales_Data[[#This Row],[ShippingCost]]</f>
        <v>458644.74</v>
      </c>
      <c r="S1851">
        <v>990</v>
      </c>
      <c r="T1851">
        <v>855.26</v>
      </c>
      <c r="U1851" t="s">
        <v>53</v>
      </c>
      <c r="V1851">
        <v>9500</v>
      </c>
      <c r="W1851" t="s">
        <v>22</v>
      </c>
      <c r="X1851" t="str">
        <f t="shared" si="57"/>
        <v>Nagpur</v>
      </c>
    </row>
    <row r="1852" spans="1:24" x14ac:dyDescent="0.4">
      <c r="A1852">
        <v>101851</v>
      </c>
      <c r="B1852" s="5">
        <v>45921.527083333334</v>
      </c>
      <c r="C1852" s="3" t="str">
        <f>TEXT(Sales_Data[[#This Row],[OrderDate]],"mmmm")</f>
        <v>September</v>
      </c>
      <c r="D1852" s="3" t="str">
        <f t="shared" si="56"/>
        <v>2025</v>
      </c>
      <c r="E1852" t="s">
        <v>13</v>
      </c>
      <c r="F1852" t="s">
        <v>40</v>
      </c>
      <c r="G1852" t="s">
        <v>15</v>
      </c>
      <c r="H1852" t="s">
        <v>20</v>
      </c>
      <c r="I1852" t="s">
        <v>100</v>
      </c>
      <c r="J1852">
        <v>50</v>
      </c>
      <c r="K1852">
        <v>1500</v>
      </c>
      <c r="L1852" s="7">
        <f>Sales_Data[[#This Row],[OrderQuantity]] *Sales_Data[[#This Row],[UnitPrice]]</f>
        <v>75000</v>
      </c>
      <c r="M1852" s="7">
        <f>Sales_Data[[#This Row],[UnitPrice]]-Sales_Data[[#This Row],[UnitCost]]</f>
        <v>700</v>
      </c>
      <c r="N1852" s="7">
        <f>Sales_Data[[#This Row],[Gross Revenue]]-Sales_Data[[#This Row],[Discount Amount ]]</f>
        <v>74300</v>
      </c>
      <c r="O1852" s="7">
        <f>Sales_Data[[#This Row],[OrderQuantity]] *Sales_Data[[#This Row],[UnitCost]]</f>
        <v>40000</v>
      </c>
      <c r="P1852" s="7">
        <f>Sales_Data[[#This Row],[ItemCost]] +Sales_Data[[#This Row],[ShippingCost]]</f>
        <v>40871.54</v>
      </c>
      <c r="Q1852" s="7">
        <f>Sales_Data[[#This Row],[Gross Revenue]]-Sales_Data[[#This Row],[TotalFinancialCost]]</f>
        <v>34128.46</v>
      </c>
      <c r="R1852" s="7">
        <f>Sales_Data[[#This Row],[Actul Bill Amount]]-Sales_Data[[#This Row],[ShippingCost]]</f>
        <v>73428.460000000006</v>
      </c>
      <c r="S1852">
        <v>989</v>
      </c>
      <c r="T1852">
        <v>871.54</v>
      </c>
      <c r="U1852" t="s">
        <v>52</v>
      </c>
      <c r="V1852">
        <v>800</v>
      </c>
      <c r="W1852" t="s">
        <v>22</v>
      </c>
      <c r="X1852" t="str">
        <f t="shared" si="57"/>
        <v>Nagpur</v>
      </c>
    </row>
    <row r="1853" spans="1:24" x14ac:dyDescent="0.4">
      <c r="A1853">
        <v>101852</v>
      </c>
      <c r="B1853" s="5">
        <v>45985.959027777775</v>
      </c>
      <c r="C1853" s="3" t="str">
        <f>TEXT(Sales_Data[[#This Row],[OrderDate]],"mmmm")</f>
        <v>November</v>
      </c>
      <c r="D1853" s="3" t="str">
        <f t="shared" si="56"/>
        <v>2025</v>
      </c>
      <c r="E1853" t="s">
        <v>13</v>
      </c>
      <c r="F1853" t="s">
        <v>46</v>
      </c>
      <c r="G1853" t="s">
        <v>31</v>
      </c>
      <c r="H1853" t="s">
        <v>32</v>
      </c>
      <c r="I1853" t="s">
        <v>100</v>
      </c>
      <c r="J1853">
        <v>55</v>
      </c>
      <c r="K1853">
        <v>4500</v>
      </c>
      <c r="L1853" s="7">
        <f>Sales_Data[[#This Row],[OrderQuantity]] *Sales_Data[[#This Row],[UnitPrice]]</f>
        <v>247500</v>
      </c>
      <c r="M1853" s="7">
        <f>Sales_Data[[#This Row],[UnitPrice]]-Sales_Data[[#This Row],[UnitCost]]</f>
        <v>1700</v>
      </c>
      <c r="N1853" s="7">
        <f>Sales_Data[[#This Row],[Gross Revenue]]-Sales_Data[[#This Row],[Discount Amount ]]</f>
        <v>245800</v>
      </c>
      <c r="O1853" s="7">
        <f>Sales_Data[[#This Row],[OrderQuantity]] *Sales_Data[[#This Row],[UnitCost]]</f>
        <v>154000</v>
      </c>
      <c r="P1853" s="7">
        <f>Sales_Data[[#This Row],[ItemCost]] +Sales_Data[[#This Row],[ShippingCost]]</f>
        <v>155136.57999999999</v>
      </c>
      <c r="Q1853" s="7">
        <f>Sales_Data[[#This Row],[Gross Revenue]]-Sales_Data[[#This Row],[TotalFinancialCost]]</f>
        <v>92363.420000000013</v>
      </c>
      <c r="R1853" s="7">
        <f>Sales_Data[[#This Row],[Actul Bill Amount]]-Sales_Data[[#This Row],[ShippingCost]]</f>
        <v>244663.42</v>
      </c>
      <c r="S1853">
        <v>823</v>
      </c>
      <c r="T1853">
        <v>1136.58</v>
      </c>
      <c r="U1853" t="s">
        <v>47</v>
      </c>
      <c r="V1853">
        <v>2800</v>
      </c>
      <c r="W1853" t="s">
        <v>33</v>
      </c>
      <c r="X1853" t="str">
        <f t="shared" si="57"/>
        <v>Delhi</v>
      </c>
    </row>
    <row r="1854" spans="1:24" x14ac:dyDescent="0.4">
      <c r="A1854">
        <v>101853</v>
      </c>
      <c r="B1854" s="5">
        <v>45835.61041666667</v>
      </c>
      <c r="C1854" s="3" t="str">
        <f>TEXT(Sales_Data[[#This Row],[OrderDate]],"mmmm")</f>
        <v>June</v>
      </c>
      <c r="D1854" s="3" t="str">
        <f t="shared" si="56"/>
        <v>2025</v>
      </c>
      <c r="E1854" t="s">
        <v>48</v>
      </c>
      <c r="F1854" t="s">
        <v>46</v>
      </c>
      <c r="G1854" t="s">
        <v>29</v>
      </c>
      <c r="H1854" t="s">
        <v>20</v>
      </c>
      <c r="I1854" t="s">
        <v>100</v>
      </c>
      <c r="J1854">
        <v>63</v>
      </c>
      <c r="K1854">
        <v>4500</v>
      </c>
      <c r="L1854" s="7">
        <f>Sales_Data[[#This Row],[OrderQuantity]] *Sales_Data[[#This Row],[UnitPrice]]</f>
        <v>283500</v>
      </c>
      <c r="M1854" s="7">
        <f>Sales_Data[[#This Row],[UnitPrice]]-Sales_Data[[#This Row],[UnitCost]]</f>
        <v>1700</v>
      </c>
      <c r="N1854" s="7">
        <f>Sales_Data[[#This Row],[Gross Revenue]]-Sales_Data[[#This Row],[Discount Amount ]]</f>
        <v>281800</v>
      </c>
      <c r="O1854" s="7">
        <f>Sales_Data[[#This Row],[OrderQuantity]] *Sales_Data[[#This Row],[UnitCost]]</f>
        <v>176400</v>
      </c>
      <c r="P1854" s="7">
        <f>Sales_Data[[#This Row],[ItemCost]] +Sales_Data[[#This Row],[ShippingCost]]</f>
        <v>177116.65</v>
      </c>
      <c r="Q1854" s="7">
        <f>Sales_Data[[#This Row],[Gross Revenue]]-Sales_Data[[#This Row],[TotalFinancialCost]]</f>
        <v>106383.35</v>
      </c>
      <c r="R1854" s="7">
        <f>Sales_Data[[#This Row],[Actul Bill Amount]]-Sales_Data[[#This Row],[ShippingCost]]</f>
        <v>281083.34999999998</v>
      </c>
      <c r="S1854">
        <v>302</v>
      </c>
      <c r="T1854">
        <v>716.65</v>
      </c>
      <c r="U1854" t="s">
        <v>47</v>
      </c>
      <c r="V1854">
        <v>2800</v>
      </c>
      <c r="W1854" t="s">
        <v>22</v>
      </c>
      <c r="X1854" t="str">
        <f t="shared" si="57"/>
        <v>Nagpur</v>
      </c>
    </row>
    <row r="1855" spans="1:24" x14ac:dyDescent="0.4">
      <c r="A1855">
        <v>101854</v>
      </c>
      <c r="B1855" s="5">
        <v>46005.864583333336</v>
      </c>
      <c r="C1855" s="3" t="str">
        <f>TEXT(Sales_Data[[#This Row],[OrderDate]],"mmmm")</f>
        <v>December</v>
      </c>
      <c r="D1855" s="3" t="str">
        <f t="shared" si="56"/>
        <v>2025</v>
      </c>
      <c r="E1855" t="s">
        <v>50</v>
      </c>
      <c r="F1855" t="s">
        <v>55</v>
      </c>
      <c r="G1855" t="s">
        <v>29</v>
      </c>
      <c r="H1855" t="s">
        <v>20</v>
      </c>
      <c r="I1855" t="s">
        <v>100</v>
      </c>
      <c r="J1855">
        <v>74</v>
      </c>
      <c r="K1855">
        <v>600</v>
      </c>
      <c r="L1855" s="7">
        <f>Sales_Data[[#This Row],[OrderQuantity]] *Sales_Data[[#This Row],[UnitPrice]]</f>
        <v>44400</v>
      </c>
      <c r="M1855" s="7">
        <f>Sales_Data[[#This Row],[UnitPrice]]-Sales_Data[[#This Row],[UnitCost]]</f>
        <v>250</v>
      </c>
      <c r="N1855" s="7">
        <f>Sales_Data[[#This Row],[Gross Revenue]]-Sales_Data[[#This Row],[Discount Amount ]]</f>
        <v>44150</v>
      </c>
      <c r="O1855" s="7">
        <f>Sales_Data[[#This Row],[OrderQuantity]] *Sales_Data[[#This Row],[UnitCost]]</f>
        <v>25900</v>
      </c>
      <c r="P1855" s="7">
        <f>Sales_Data[[#This Row],[ItemCost]] +Sales_Data[[#This Row],[ShippingCost]]</f>
        <v>26345.56</v>
      </c>
      <c r="Q1855" s="7">
        <f>Sales_Data[[#This Row],[Gross Revenue]]-Sales_Data[[#This Row],[TotalFinancialCost]]</f>
        <v>18054.439999999999</v>
      </c>
      <c r="R1855" s="7">
        <f>Sales_Data[[#This Row],[Actul Bill Amount]]-Sales_Data[[#This Row],[ShippingCost]]</f>
        <v>43704.44</v>
      </c>
      <c r="S1855">
        <v>843</v>
      </c>
      <c r="T1855">
        <v>445.56</v>
      </c>
      <c r="U1855" t="s">
        <v>57</v>
      </c>
      <c r="V1855">
        <v>350</v>
      </c>
      <c r="W1855" t="s">
        <v>22</v>
      </c>
      <c r="X1855" t="str">
        <f t="shared" si="57"/>
        <v>Nagpur</v>
      </c>
    </row>
    <row r="1856" spans="1:24" x14ac:dyDescent="0.4">
      <c r="A1856">
        <v>101855</v>
      </c>
      <c r="B1856" s="5">
        <v>45975.466666666667</v>
      </c>
      <c r="C1856" s="3" t="str">
        <f>TEXT(Sales_Data[[#This Row],[OrderDate]],"mmmm")</f>
        <v>November</v>
      </c>
      <c r="D1856" s="3" t="str">
        <f t="shared" si="56"/>
        <v>2025</v>
      </c>
      <c r="E1856" t="s">
        <v>34</v>
      </c>
      <c r="F1856" t="s">
        <v>46</v>
      </c>
      <c r="G1856" t="s">
        <v>31</v>
      </c>
      <c r="H1856" t="s">
        <v>20</v>
      </c>
      <c r="I1856" t="s">
        <v>100</v>
      </c>
      <c r="J1856">
        <v>81</v>
      </c>
      <c r="K1856">
        <v>15000</v>
      </c>
      <c r="L1856" s="7">
        <f>Sales_Data[[#This Row],[OrderQuantity]] *Sales_Data[[#This Row],[UnitPrice]]</f>
        <v>1215000</v>
      </c>
      <c r="M1856" s="7">
        <f>Sales_Data[[#This Row],[UnitPrice]]-Sales_Data[[#This Row],[UnitCost]]</f>
        <v>5500</v>
      </c>
      <c r="N1856" s="7">
        <f>Sales_Data[[#This Row],[Gross Revenue]]-Sales_Data[[#This Row],[Discount Amount ]]</f>
        <v>1209500</v>
      </c>
      <c r="O1856" s="7">
        <f>Sales_Data[[#This Row],[OrderQuantity]] *Sales_Data[[#This Row],[UnitCost]]</f>
        <v>769500</v>
      </c>
      <c r="P1856" s="7">
        <f>Sales_Data[[#This Row],[ItemCost]] +Sales_Data[[#This Row],[ShippingCost]]</f>
        <v>770407</v>
      </c>
      <c r="Q1856" s="7">
        <f>Sales_Data[[#This Row],[Gross Revenue]]-Sales_Data[[#This Row],[TotalFinancialCost]]</f>
        <v>444593</v>
      </c>
      <c r="R1856" s="7">
        <f>Sales_Data[[#This Row],[Actul Bill Amount]]-Sales_Data[[#This Row],[ShippingCost]]</f>
        <v>1208593</v>
      </c>
      <c r="S1856">
        <v>880</v>
      </c>
      <c r="T1856">
        <v>907</v>
      </c>
      <c r="U1856" t="s">
        <v>53</v>
      </c>
      <c r="V1856">
        <v>9500</v>
      </c>
      <c r="W1856" t="s">
        <v>22</v>
      </c>
      <c r="X1856" t="str">
        <f t="shared" si="57"/>
        <v>Nagpur</v>
      </c>
    </row>
    <row r="1857" spans="1:24" x14ac:dyDescent="0.4">
      <c r="A1857">
        <v>101856</v>
      </c>
      <c r="B1857" s="5">
        <v>45741.568055555559</v>
      </c>
      <c r="C1857" s="3" t="str">
        <f>TEXT(Sales_Data[[#This Row],[OrderDate]],"mmmm")</f>
        <v>March</v>
      </c>
      <c r="D1857" s="3" t="str">
        <f t="shared" si="56"/>
        <v>2025</v>
      </c>
      <c r="E1857" t="s">
        <v>13</v>
      </c>
      <c r="F1857" t="s">
        <v>35</v>
      </c>
      <c r="G1857" t="s">
        <v>31</v>
      </c>
      <c r="H1857" t="s">
        <v>20</v>
      </c>
      <c r="I1857" t="s">
        <v>100</v>
      </c>
      <c r="J1857">
        <v>7</v>
      </c>
      <c r="K1857">
        <v>8500</v>
      </c>
      <c r="L1857" s="7">
        <f>Sales_Data[[#This Row],[OrderQuantity]] *Sales_Data[[#This Row],[UnitPrice]]</f>
        <v>59500</v>
      </c>
      <c r="M1857" s="7">
        <f>Sales_Data[[#This Row],[UnitPrice]]-Sales_Data[[#This Row],[UnitCost]]</f>
        <v>3000</v>
      </c>
      <c r="N1857" s="7">
        <f>Sales_Data[[#This Row],[Gross Revenue]]-Sales_Data[[#This Row],[Discount Amount ]]</f>
        <v>56500</v>
      </c>
      <c r="O1857" s="7">
        <f>Sales_Data[[#This Row],[OrderQuantity]] *Sales_Data[[#This Row],[UnitCost]]</f>
        <v>38500</v>
      </c>
      <c r="P1857" s="7">
        <f>Sales_Data[[#This Row],[ItemCost]] +Sales_Data[[#This Row],[ShippingCost]]</f>
        <v>38963.42</v>
      </c>
      <c r="Q1857" s="7">
        <f>Sales_Data[[#This Row],[Gross Revenue]]-Sales_Data[[#This Row],[TotalFinancialCost]]</f>
        <v>20536.580000000002</v>
      </c>
      <c r="R1857" s="7">
        <f>Sales_Data[[#This Row],[Actul Bill Amount]]-Sales_Data[[#This Row],[ShippingCost]]</f>
        <v>56036.58</v>
      </c>
      <c r="S1857">
        <v>1101</v>
      </c>
      <c r="T1857">
        <v>463.42</v>
      </c>
      <c r="U1857" t="s">
        <v>49</v>
      </c>
      <c r="V1857">
        <v>5500</v>
      </c>
      <c r="W1857" t="s">
        <v>22</v>
      </c>
      <c r="X1857" t="str">
        <f t="shared" si="57"/>
        <v>Nagpur</v>
      </c>
    </row>
    <row r="1858" spans="1:24" x14ac:dyDescent="0.4">
      <c r="A1858">
        <v>101857</v>
      </c>
      <c r="B1858" s="5">
        <v>45975.605555555558</v>
      </c>
      <c r="C1858" s="3" t="str">
        <f>TEXT(Sales_Data[[#This Row],[OrderDate]],"mmmm")</f>
        <v>November</v>
      </c>
      <c r="D1858" s="3" t="str">
        <f t="shared" ref="D1858:D1921" si="58">TEXT(B1858, "yyyy")</f>
        <v>2025</v>
      </c>
      <c r="E1858" t="s">
        <v>42</v>
      </c>
      <c r="F1858" t="s">
        <v>40</v>
      </c>
      <c r="G1858" t="s">
        <v>15</v>
      </c>
      <c r="H1858" t="s">
        <v>25</v>
      </c>
      <c r="I1858" t="s">
        <v>100</v>
      </c>
      <c r="J1858">
        <v>49</v>
      </c>
      <c r="K1858">
        <v>1500</v>
      </c>
      <c r="L1858" s="7">
        <f>Sales_Data[[#This Row],[OrderQuantity]] *Sales_Data[[#This Row],[UnitPrice]]</f>
        <v>73500</v>
      </c>
      <c r="M1858" s="7">
        <f>Sales_Data[[#This Row],[UnitPrice]]-Sales_Data[[#This Row],[UnitCost]]</f>
        <v>700</v>
      </c>
      <c r="N1858" s="7">
        <f>Sales_Data[[#This Row],[Gross Revenue]]-Sales_Data[[#This Row],[Discount Amount ]]</f>
        <v>72800</v>
      </c>
      <c r="O1858" s="7">
        <f>Sales_Data[[#This Row],[OrderQuantity]] *Sales_Data[[#This Row],[UnitCost]]</f>
        <v>39200</v>
      </c>
      <c r="P1858" s="7">
        <f>Sales_Data[[#This Row],[ItemCost]] +Sales_Data[[#This Row],[ShippingCost]]</f>
        <v>40240.26</v>
      </c>
      <c r="Q1858" s="7">
        <f>Sales_Data[[#This Row],[Gross Revenue]]-Sales_Data[[#This Row],[TotalFinancialCost]]</f>
        <v>33259.74</v>
      </c>
      <c r="R1858" s="7">
        <f>Sales_Data[[#This Row],[Actul Bill Amount]]-Sales_Data[[#This Row],[ShippingCost]]</f>
        <v>71759.740000000005</v>
      </c>
      <c r="S1858">
        <v>886</v>
      </c>
      <c r="T1858">
        <v>1040.26</v>
      </c>
      <c r="U1858" t="s">
        <v>52</v>
      </c>
      <c r="V1858">
        <v>800</v>
      </c>
      <c r="W1858" t="s">
        <v>27</v>
      </c>
      <c r="X1858" t="str">
        <f t="shared" ref="X1858:X1921" si="59">_xlfn.TEXTBEFORE(W1858, " ")</f>
        <v>Mumbai</v>
      </c>
    </row>
    <row r="1859" spans="1:24" x14ac:dyDescent="0.4">
      <c r="A1859">
        <v>101858</v>
      </c>
      <c r="B1859" s="5">
        <v>45768.566666666666</v>
      </c>
      <c r="C1859" s="3" t="str">
        <f>TEXT(Sales_Data[[#This Row],[OrderDate]],"mmmm")</f>
        <v>April</v>
      </c>
      <c r="D1859" s="3" t="str">
        <f t="shared" si="58"/>
        <v>2025</v>
      </c>
      <c r="E1859" t="s">
        <v>39</v>
      </c>
      <c r="F1859" t="s">
        <v>55</v>
      </c>
      <c r="G1859" t="s">
        <v>15</v>
      </c>
      <c r="H1859" t="s">
        <v>37</v>
      </c>
      <c r="I1859" t="s">
        <v>100</v>
      </c>
      <c r="J1859">
        <v>62</v>
      </c>
      <c r="K1859">
        <v>1200</v>
      </c>
      <c r="L1859" s="7">
        <f>Sales_Data[[#This Row],[OrderQuantity]] *Sales_Data[[#This Row],[UnitPrice]]</f>
        <v>74400</v>
      </c>
      <c r="M1859" s="7">
        <f>Sales_Data[[#This Row],[UnitPrice]]-Sales_Data[[#This Row],[UnitCost]]</f>
        <v>400</v>
      </c>
      <c r="N1859" s="7">
        <f>Sales_Data[[#This Row],[Gross Revenue]]-Sales_Data[[#This Row],[Discount Amount ]]</f>
        <v>74000</v>
      </c>
      <c r="O1859" s="7">
        <f>Sales_Data[[#This Row],[OrderQuantity]] *Sales_Data[[#This Row],[UnitCost]]</f>
        <v>49600</v>
      </c>
      <c r="P1859" s="7">
        <f>Sales_Data[[#This Row],[ItemCost]] +Sales_Data[[#This Row],[ShippingCost]]</f>
        <v>50438.65</v>
      </c>
      <c r="Q1859" s="7">
        <f>Sales_Data[[#This Row],[Gross Revenue]]-Sales_Data[[#This Row],[TotalFinancialCost]]</f>
        <v>23961.35</v>
      </c>
      <c r="R1859" s="7">
        <f>Sales_Data[[#This Row],[Actul Bill Amount]]-Sales_Data[[#This Row],[ShippingCost]]</f>
        <v>73161.350000000006</v>
      </c>
      <c r="S1859">
        <v>1118</v>
      </c>
      <c r="T1859">
        <v>838.65</v>
      </c>
      <c r="U1859" t="s">
        <v>58</v>
      </c>
      <c r="V1859">
        <v>800</v>
      </c>
      <c r="W1859" t="s">
        <v>38</v>
      </c>
      <c r="X1859" t="str">
        <f t="shared" si="59"/>
        <v>Kolkata</v>
      </c>
    </row>
    <row r="1860" spans="1:24" x14ac:dyDescent="0.4">
      <c r="A1860">
        <v>101859</v>
      </c>
      <c r="B1860" s="5">
        <v>45908.131249999999</v>
      </c>
      <c r="C1860" s="3" t="str">
        <f>TEXT(Sales_Data[[#This Row],[OrderDate]],"mmmm")</f>
        <v>September</v>
      </c>
      <c r="D1860" s="3" t="str">
        <f t="shared" si="58"/>
        <v>2025</v>
      </c>
      <c r="E1860" t="s">
        <v>42</v>
      </c>
      <c r="F1860" t="s">
        <v>43</v>
      </c>
      <c r="G1860" t="s">
        <v>15</v>
      </c>
      <c r="H1860" t="s">
        <v>20</v>
      </c>
      <c r="I1860" t="s">
        <v>100</v>
      </c>
      <c r="J1860">
        <v>74</v>
      </c>
      <c r="K1860">
        <v>1800</v>
      </c>
      <c r="L1860" s="7">
        <f>Sales_Data[[#This Row],[OrderQuantity]] *Sales_Data[[#This Row],[UnitPrice]]</f>
        <v>133200</v>
      </c>
      <c r="M1860" s="7">
        <f>Sales_Data[[#This Row],[UnitPrice]]-Sales_Data[[#This Row],[UnitCost]]</f>
        <v>900</v>
      </c>
      <c r="N1860" s="7">
        <f>Sales_Data[[#This Row],[Gross Revenue]]-Sales_Data[[#This Row],[Discount Amount ]]</f>
        <v>132300</v>
      </c>
      <c r="O1860" s="7">
        <f>Sales_Data[[#This Row],[OrderQuantity]] *Sales_Data[[#This Row],[UnitCost]]</f>
        <v>66600</v>
      </c>
      <c r="P1860" s="7">
        <f>Sales_Data[[#This Row],[ItemCost]] +Sales_Data[[#This Row],[ShippingCost]]</f>
        <v>66931.460000000006</v>
      </c>
      <c r="Q1860" s="7">
        <f>Sales_Data[[#This Row],[Gross Revenue]]-Sales_Data[[#This Row],[TotalFinancialCost]]</f>
        <v>66268.539999999994</v>
      </c>
      <c r="R1860" s="7">
        <f>Sales_Data[[#This Row],[Actul Bill Amount]]-Sales_Data[[#This Row],[ShippingCost]]</f>
        <v>131968.54</v>
      </c>
      <c r="S1860">
        <v>1155</v>
      </c>
      <c r="T1860">
        <v>331.46</v>
      </c>
      <c r="U1860" t="s">
        <v>51</v>
      </c>
      <c r="V1860">
        <v>900</v>
      </c>
      <c r="W1860" t="s">
        <v>22</v>
      </c>
      <c r="X1860" t="str">
        <f t="shared" si="59"/>
        <v>Nagpur</v>
      </c>
    </row>
    <row r="1861" spans="1:24" x14ac:dyDescent="0.4">
      <c r="A1861">
        <v>101860</v>
      </c>
      <c r="B1861" s="5">
        <v>45664.640972222223</v>
      </c>
      <c r="C1861" s="3" t="str">
        <f>TEXT(Sales_Data[[#This Row],[OrderDate]],"mmmm")</f>
        <v>January</v>
      </c>
      <c r="D1861" s="3" t="str">
        <f t="shared" si="58"/>
        <v>2025</v>
      </c>
      <c r="E1861" t="s">
        <v>39</v>
      </c>
      <c r="F1861" t="s">
        <v>40</v>
      </c>
      <c r="G1861" t="s">
        <v>15</v>
      </c>
      <c r="H1861" t="s">
        <v>20</v>
      </c>
      <c r="I1861" t="s">
        <v>100</v>
      </c>
      <c r="J1861">
        <v>8</v>
      </c>
      <c r="K1861">
        <v>1500</v>
      </c>
      <c r="L1861" s="7">
        <f>Sales_Data[[#This Row],[OrderQuantity]] *Sales_Data[[#This Row],[UnitPrice]]</f>
        <v>12000</v>
      </c>
      <c r="M1861" s="7">
        <f>Sales_Data[[#This Row],[UnitPrice]]-Sales_Data[[#This Row],[UnitCost]]</f>
        <v>700</v>
      </c>
      <c r="N1861" s="7">
        <f>Sales_Data[[#This Row],[Gross Revenue]]-Sales_Data[[#This Row],[Discount Amount ]]</f>
        <v>11300</v>
      </c>
      <c r="O1861" s="7">
        <f>Sales_Data[[#This Row],[OrderQuantity]] *Sales_Data[[#This Row],[UnitCost]]</f>
        <v>6400</v>
      </c>
      <c r="P1861" s="7">
        <f>Sales_Data[[#This Row],[ItemCost]] +Sales_Data[[#This Row],[ShippingCost]]</f>
        <v>7157.01</v>
      </c>
      <c r="Q1861" s="7">
        <f>Sales_Data[[#This Row],[Gross Revenue]]-Sales_Data[[#This Row],[TotalFinancialCost]]</f>
        <v>4842.99</v>
      </c>
      <c r="R1861" s="7">
        <f>Sales_Data[[#This Row],[Actul Bill Amount]]-Sales_Data[[#This Row],[ShippingCost]]</f>
        <v>10542.99</v>
      </c>
      <c r="S1861">
        <v>1014</v>
      </c>
      <c r="T1861">
        <v>757.01</v>
      </c>
      <c r="U1861" t="s">
        <v>52</v>
      </c>
      <c r="V1861">
        <v>800</v>
      </c>
      <c r="W1861" t="s">
        <v>22</v>
      </c>
      <c r="X1861" t="str">
        <f t="shared" si="59"/>
        <v>Nagpur</v>
      </c>
    </row>
    <row r="1862" spans="1:24" x14ac:dyDescent="0.4">
      <c r="A1862">
        <v>101861</v>
      </c>
      <c r="B1862" s="5">
        <v>45741.324999999997</v>
      </c>
      <c r="C1862" s="3" t="str">
        <f>TEXT(Sales_Data[[#This Row],[OrderDate]],"mmmm")</f>
        <v>March</v>
      </c>
      <c r="D1862" s="3" t="str">
        <f t="shared" si="58"/>
        <v>2025</v>
      </c>
      <c r="E1862" t="s">
        <v>48</v>
      </c>
      <c r="F1862" t="s">
        <v>24</v>
      </c>
      <c r="G1862" t="s">
        <v>15</v>
      </c>
      <c r="H1862" t="s">
        <v>20</v>
      </c>
      <c r="I1862" t="s">
        <v>100</v>
      </c>
      <c r="J1862">
        <v>74</v>
      </c>
      <c r="K1862">
        <v>3500</v>
      </c>
      <c r="L1862" s="7">
        <f>Sales_Data[[#This Row],[OrderQuantity]] *Sales_Data[[#This Row],[UnitPrice]]</f>
        <v>259000</v>
      </c>
      <c r="M1862" s="7">
        <f>Sales_Data[[#This Row],[UnitPrice]]-Sales_Data[[#This Row],[UnitCost]]</f>
        <v>1300</v>
      </c>
      <c r="N1862" s="7">
        <f>Sales_Data[[#This Row],[Gross Revenue]]-Sales_Data[[#This Row],[Discount Amount ]]</f>
        <v>257700</v>
      </c>
      <c r="O1862" s="7">
        <f>Sales_Data[[#This Row],[OrderQuantity]] *Sales_Data[[#This Row],[UnitCost]]</f>
        <v>162800</v>
      </c>
      <c r="P1862" s="7">
        <f>Sales_Data[[#This Row],[ItemCost]] +Sales_Data[[#This Row],[ShippingCost]]</f>
        <v>163169.26</v>
      </c>
      <c r="Q1862" s="7">
        <f>Sales_Data[[#This Row],[Gross Revenue]]-Sales_Data[[#This Row],[TotalFinancialCost]]</f>
        <v>95830.739999999991</v>
      </c>
      <c r="R1862" s="7">
        <f>Sales_Data[[#This Row],[Actul Bill Amount]]-Sales_Data[[#This Row],[ShippingCost]]</f>
        <v>257330.74</v>
      </c>
      <c r="S1862">
        <v>1043</v>
      </c>
      <c r="T1862">
        <v>369.26</v>
      </c>
      <c r="U1862" t="s">
        <v>59</v>
      </c>
      <c r="V1862">
        <v>2200</v>
      </c>
      <c r="W1862" t="s">
        <v>22</v>
      </c>
      <c r="X1862" t="str">
        <f t="shared" si="59"/>
        <v>Nagpur</v>
      </c>
    </row>
    <row r="1863" spans="1:24" x14ac:dyDescent="0.4">
      <c r="A1863">
        <v>101862</v>
      </c>
      <c r="B1863" s="5">
        <v>45865.911805555559</v>
      </c>
      <c r="C1863" s="3" t="str">
        <f>TEXT(Sales_Data[[#This Row],[OrderDate]],"mmmm")</f>
        <v>July</v>
      </c>
      <c r="D1863" s="3" t="str">
        <f t="shared" si="58"/>
        <v>2025</v>
      </c>
      <c r="E1863" t="s">
        <v>13</v>
      </c>
      <c r="F1863" t="s">
        <v>24</v>
      </c>
      <c r="G1863" t="s">
        <v>29</v>
      </c>
      <c r="H1863" t="s">
        <v>16</v>
      </c>
      <c r="I1863" t="s">
        <v>100</v>
      </c>
      <c r="J1863">
        <v>1</v>
      </c>
      <c r="K1863">
        <v>25000</v>
      </c>
      <c r="L1863" s="7">
        <f>Sales_Data[[#This Row],[OrderQuantity]] *Sales_Data[[#This Row],[UnitPrice]]</f>
        <v>25000</v>
      </c>
      <c r="M1863" s="7">
        <f>Sales_Data[[#This Row],[UnitPrice]]-Sales_Data[[#This Row],[UnitCost]]</f>
        <v>7000</v>
      </c>
      <c r="N1863" s="7">
        <f>Sales_Data[[#This Row],[Gross Revenue]]-Sales_Data[[#This Row],[Discount Amount ]]</f>
        <v>18000</v>
      </c>
      <c r="O1863" s="7">
        <f>Sales_Data[[#This Row],[OrderQuantity]] *Sales_Data[[#This Row],[UnitCost]]</f>
        <v>18000</v>
      </c>
      <c r="P1863" s="7">
        <f>Sales_Data[[#This Row],[ItemCost]] +Sales_Data[[#This Row],[ShippingCost]]</f>
        <v>18397.37</v>
      </c>
      <c r="Q1863" s="7">
        <f>Sales_Data[[#This Row],[Gross Revenue]]-Sales_Data[[#This Row],[TotalFinancialCost]]</f>
        <v>6602.630000000001</v>
      </c>
      <c r="R1863" s="7">
        <f>Sales_Data[[#This Row],[Actul Bill Amount]]-Sales_Data[[#This Row],[ShippingCost]]</f>
        <v>17602.63</v>
      </c>
      <c r="S1863">
        <v>757</v>
      </c>
      <c r="T1863">
        <v>397.37</v>
      </c>
      <c r="U1863" t="s">
        <v>60</v>
      </c>
      <c r="V1863">
        <v>18000</v>
      </c>
      <c r="W1863" t="s">
        <v>18</v>
      </c>
      <c r="X1863" t="str">
        <f t="shared" si="59"/>
        <v>Bengaluru</v>
      </c>
    </row>
    <row r="1864" spans="1:24" x14ac:dyDescent="0.4">
      <c r="A1864">
        <v>101863</v>
      </c>
      <c r="B1864" s="5">
        <v>45971.445138888892</v>
      </c>
      <c r="C1864" s="3" t="str">
        <f>TEXT(Sales_Data[[#This Row],[OrderDate]],"mmmm")</f>
        <v>November</v>
      </c>
      <c r="D1864" s="3" t="str">
        <f t="shared" si="58"/>
        <v>2025</v>
      </c>
      <c r="E1864" t="s">
        <v>48</v>
      </c>
      <c r="F1864" t="s">
        <v>55</v>
      </c>
      <c r="G1864" t="s">
        <v>29</v>
      </c>
      <c r="H1864" t="s">
        <v>37</v>
      </c>
      <c r="I1864" t="s">
        <v>100</v>
      </c>
      <c r="J1864">
        <v>1</v>
      </c>
      <c r="K1864">
        <v>1200</v>
      </c>
      <c r="L1864" s="7">
        <f>Sales_Data[[#This Row],[OrderQuantity]] *Sales_Data[[#This Row],[UnitPrice]]</f>
        <v>1200</v>
      </c>
      <c r="M1864" s="7">
        <f>Sales_Data[[#This Row],[UnitPrice]]-Sales_Data[[#This Row],[UnitCost]]</f>
        <v>400</v>
      </c>
      <c r="N1864" s="7">
        <f>Sales_Data[[#This Row],[Gross Revenue]]-Sales_Data[[#This Row],[Discount Amount ]]</f>
        <v>800</v>
      </c>
      <c r="O1864" s="7">
        <f>Sales_Data[[#This Row],[OrderQuantity]] *Sales_Data[[#This Row],[UnitCost]]</f>
        <v>800</v>
      </c>
      <c r="P1864" s="7">
        <f>Sales_Data[[#This Row],[ItemCost]] +Sales_Data[[#This Row],[ShippingCost]]</f>
        <v>1317.63</v>
      </c>
      <c r="Q1864" s="7">
        <f>Sales_Data[[#This Row],[Gross Revenue]]-Sales_Data[[#This Row],[TotalFinancialCost]]</f>
        <v>-117.63000000000011</v>
      </c>
      <c r="R1864" s="7">
        <f>Sales_Data[[#This Row],[Actul Bill Amount]]-Sales_Data[[#This Row],[ShippingCost]]</f>
        <v>282.37</v>
      </c>
      <c r="S1864">
        <v>1184</v>
      </c>
      <c r="T1864">
        <v>517.63</v>
      </c>
      <c r="U1864" t="s">
        <v>58</v>
      </c>
      <c r="V1864">
        <v>800</v>
      </c>
      <c r="W1864" t="s">
        <v>38</v>
      </c>
      <c r="X1864" t="str">
        <f t="shared" si="59"/>
        <v>Kolkata</v>
      </c>
    </row>
    <row r="1865" spans="1:24" x14ac:dyDescent="0.4">
      <c r="A1865">
        <v>101864</v>
      </c>
      <c r="B1865" s="5">
        <v>45679.862500000003</v>
      </c>
      <c r="C1865" s="3" t="str">
        <f>TEXT(Sales_Data[[#This Row],[OrderDate]],"mmmm")</f>
        <v>January</v>
      </c>
      <c r="D1865" s="3" t="str">
        <f t="shared" si="58"/>
        <v>2025</v>
      </c>
      <c r="E1865" t="s">
        <v>13</v>
      </c>
      <c r="F1865" t="s">
        <v>35</v>
      </c>
      <c r="G1865" t="s">
        <v>15</v>
      </c>
      <c r="H1865" t="s">
        <v>32</v>
      </c>
      <c r="I1865" t="s">
        <v>100</v>
      </c>
      <c r="J1865">
        <v>1</v>
      </c>
      <c r="K1865">
        <v>8500</v>
      </c>
      <c r="L1865" s="7">
        <f>Sales_Data[[#This Row],[OrderQuantity]] *Sales_Data[[#This Row],[UnitPrice]]</f>
        <v>8500</v>
      </c>
      <c r="M1865" s="7">
        <f>Sales_Data[[#This Row],[UnitPrice]]-Sales_Data[[#This Row],[UnitCost]]</f>
        <v>3000</v>
      </c>
      <c r="N1865" s="7">
        <f>Sales_Data[[#This Row],[Gross Revenue]]-Sales_Data[[#This Row],[Discount Amount ]]</f>
        <v>5500</v>
      </c>
      <c r="O1865" s="7">
        <f>Sales_Data[[#This Row],[OrderQuantity]] *Sales_Data[[#This Row],[UnitCost]]</f>
        <v>5500</v>
      </c>
      <c r="P1865" s="7">
        <f>Sales_Data[[#This Row],[ItemCost]] +Sales_Data[[#This Row],[ShippingCost]]</f>
        <v>5980.26</v>
      </c>
      <c r="Q1865" s="7">
        <f>Sales_Data[[#This Row],[Gross Revenue]]-Sales_Data[[#This Row],[TotalFinancialCost]]</f>
        <v>2519.7399999999998</v>
      </c>
      <c r="R1865" s="7">
        <f>Sales_Data[[#This Row],[Actul Bill Amount]]-Sales_Data[[#This Row],[ShippingCost]]</f>
        <v>5019.74</v>
      </c>
      <c r="S1865">
        <v>483</v>
      </c>
      <c r="T1865">
        <v>480.26</v>
      </c>
      <c r="U1865" t="s">
        <v>49</v>
      </c>
      <c r="V1865">
        <v>5500</v>
      </c>
      <c r="W1865" t="s">
        <v>33</v>
      </c>
      <c r="X1865" t="str">
        <f t="shared" si="59"/>
        <v>Delhi</v>
      </c>
    </row>
    <row r="1866" spans="1:24" x14ac:dyDescent="0.4">
      <c r="A1866">
        <v>101865</v>
      </c>
      <c r="B1866" s="5">
        <v>45660.202777777777</v>
      </c>
      <c r="C1866" s="3" t="str">
        <f>TEXT(Sales_Data[[#This Row],[OrderDate]],"mmmm")</f>
        <v>January</v>
      </c>
      <c r="D1866" s="3" t="str">
        <f t="shared" si="58"/>
        <v>2025</v>
      </c>
      <c r="E1866" t="s">
        <v>13</v>
      </c>
      <c r="F1866" t="s">
        <v>43</v>
      </c>
      <c r="G1866" t="s">
        <v>29</v>
      </c>
      <c r="H1866" t="s">
        <v>20</v>
      </c>
      <c r="I1866" t="s">
        <v>100</v>
      </c>
      <c r="J1866">
        <v>84</v>
      </c>
      <c r="K1866">
        <v>4500</v>
      </c>
      <c r="L1866" s="7">
        <f>Sales_Data[[#This Row],[OrderQuantity]] *Sales_Data[[#This Row],[UnitPrice]]</f>
        <v>378000</v>
      </c>
      <c r="M1866" s="7">
        <f>Sales_Data[[#This Row],[UnitPrice]]-Sales_Data[[#This Row],[UnitCost]]</f>
        <v>2000</v>
      </c>
      <c r="N1866" s="7">
        <f>Sales_Data[[#This Row],[Gross Revenue]]-Sales_Data[[#This Row],[Discount Amount ]]</f>
        <v>376000</v>
      </c>
      <c r="O1866" s="7">
        <f>Sales_Data[[#This Row],[OrderQuantity]] *Sales_Data[[#This Row],[UnitCost]]</f>
        <v>210000</v>
      </c>
      <c r="P1866" s="7">
        <f>Sales_Data[[#This Row],[ItemCost]] +Sales_Data[[#This Row],[ShippingCost]]</f>
        <v>210612.44</v>
      </c>
      <c r="Q1866" s="7">
        <f>Sales_Data[[#This Row],[Gross Revenue]]-Sales_Data[[#This Row],[TotalFinancialCost]]</f>
        <v>167387.56</v>
      </c>
      <c r="R1866" s="7">
        <f>Sales_Data[[#This Row],[Actul Bill Amount]]-Sales_Data[[#This Row],[ShippingCost]]</f>
        <v>375387.56</v>
      </c>
      <c r="S1866">
        <v>882</v>
      </c>
      <c r="T1866">
        <v>612.44000000000005</v>
      </c>
      <c r="U1866" t="s">
        <v>44</v>
      </c>
      <c r="V1866">
        <v>2500</v>
      </c>
      <c r="W1866" t="s">
        <v>22</v>
      </c>
      <c r="X1866" t="str">
        <f t="shared" si="59"/>
        <v>Nagpur</v>
      </c>
    </row>
    <row r="1867" spans="1:24" x14ac:dyDescent="0.4">
      <c r="A1867">
        <v>101866</v>
      </c>
      <c r="B1867" s="5">
        <v>45784.100694444445</v>
      </c>
      <c r="C1867" s="3" t="str">
        <f>TEXT(Sales_Data[[#This Row],[OrderDate]],"mmmm")</f>
        <v>May</v>
      </c>
      <c r="D1867" s="3" t="str">
        <f t="shared" si="58"/>
        <v>2025</v>
      </c>
      <c r="E1867" t="s">
        <v>34</v>
      </c>
      <c r="F1867" t="s">
        <v>55</v>
      </c>
      <c r="G1867" t="s">
        <v>15</v>
      </c>
      <c r="H1867" t="s">
        <v>20</v>
      </c>
      <c r="I1867" t="s">
        <v>100</v>
      </c>
      <c r="J1867">
        <v>76</v>
      </c>
      <c r="K1867">
        <v>1200</v>
      </c>
      <c r="L1867" s="7">
        <f>Sales_Data[[#This Row],[OrderQuantity]] *Sales_Data[[#This Row],[UnitPrice]]</f>
        <v>91200</v>
      </c>
      <c r="M1867" s="7">
        <f>Sales_Data[[#This Row],[UnitPrice]]-Sales_Data[[#This Row],[UnitCost]]</f>
        <v>400</v>
      </c>
      <c r="N1867" s="7">
        <f>Sales_Data[[#This Row],[Gross Revenue]]-Sales_Data[[#This Row],[Discount Amount ]]</f>
        <v>90800</v>
      </c>
      <c r="O1867" s="7">
        <f>Sales_Data[[#This Row],[OrderQuantity]] *Sales_Data[[#This Row],[UnitCost]]</f>
        <v>60800</v>
      </c>
      <c r="P1867" s="7">
        <f>Sales_Data[[#This Row],[ItemCost]] +Sales_Data[[#This Row],[ShippingCost]]</f>
        <v>61285.120000000003</v>
      </c>
      <c r="Q1867" s="7">
        <f>Sales_Data[[#This Row],[Gross Revenue]]-Sales_Data[[#This Row],[TotalFinancialCost]]</f>
        <v>29914.879999999997</v>
      </c>
      <c r="R1867" s="7">
        <f>Sales_Data[[#This Row],[Actul Bill Amount]]-Sales_Data[[#This Row],[ShippingCost]]</f>
        <v>90314.880000000005</v>
      </c>
      <c r="S1867">
        <v>1052</v>
      </c>
      <c r="T1867">
        <v>485.12</v>
      </c>
      <c r="U1867" t="s">
        <v>58</v>
      </c>
      <c r="V1867">
        <v>800</v>
      </c>
      <c r="W1867" t="s">
        <v>22</v>
      </c>
      <c r="X1867" t="str">
        <f t="shared" si="59"/>
        <v>Nagpur</v>
      </c>
    </row>
    <row r="1868" spans="1:24" x14ac:dyDescent="0.4">
      <c r="A1868">
        <v>101867</v>
      </c>
      <c r="B1868" s="5">
        <v>45954.8125</v>
      </c>
      <c r="C1868" s="3" t="str">
        <f>TEXT(Sales_Data[[#This Row],[OrderDate]],"mmmm")</f>
        <v>October</v>
      </c>
      <c r="D1868" s="3" t="str">
        <f t="shared" si="58"/>
        <v>2025</v>
      </c>
      <c r="E1868" t="s">
        <v>45</v>
      </c>
      <c r="F1868" t="s">
        <v>28</v>
      </c>
      <c r="G1868" t="s">
        <v>29</v>
      </c>
      <c r="H1868" t="s">
        <v>32</v>
      </c>
      <c r="I1868" t="s">
        <v>100</v>
      </c>
      <c r="J1868">
        <v>57</v>
      </c>
      <c r="K1868">
        <v>2500</v>
      </c>
      <c r="L1868" s="7">
        <f>Sales_Data[[#This Row],[OrderQuantity]] *Sales_Data[[#This Row],[UnitPrice]]</f>
        <v>142500</v>
      </c>
      <c r="M1868" s="7">
        <f>Sales_Data[[#This Row],[UnitPrice]]-Sales_Data[[#This Row],[UnitCost]]</f>
        <v>1000</v>
      </c>
      <c r="N1868" s="7">
        <f>Sales_Data[[#This Row],[Gross Revenue]]-Sales_Data[[#This Row],[Discount Amount ]]</f>
        <v>141500</v>
      </c>
      <c r="O1868" s="7">
        <f>Sales_Data[[#This Row],[OrderQuantity]] *Sales_Data[[#This Row],[UnitCost]]</f>
        <v>85500</v>
      </c>
      <c r="P1868" s="7">
        <f>Sales_Data[[#This Row],[ItemCost]] +Sales_Data[[#This Row],[ShippingCost]]</f>
        <v>85779.22</v>
      </c>
      <c r="Q1868" s="7">
        <f>Sales_Data[[#This Row],[Gross Revenue]]-Sales_Data[[#This Row],[TotalFinancialCost]]</f>
        <v>56720.78</v>
      </c>
      <c r="R1868" s="7">
        <f>Sales_Data[[#This Row],[Actul Bill Amount]]-Sales_Data[[#This Row],[ShippingCost]]</f>
        <v>141220.78</v>
      </c>
      <c r="S1868">
        <v>559</v>
      </c>
      <c r="T1868">
        <v>279.22000000000003</v>
      </c>
      <c r="U1868" t="s">
        <v>54</v>
      </c>
      <c r="V1868">
        <v>1500</v>
      </c>
      <c r="W1868" t="s">
        <v>33</v>
      </c>
      <c r="X1868" t="str">
        <f t="shared" si="59"/>
        <v>Delhi</v>
      </c>
    </row>
    <row r="1869" spans="1:24" x14ac:dyDescent="0.4">
      <c r="A1869">
        <v>101868</v>
      </c>
      <c r="B1869" s="5">
        <v>45845.381944444445</v>
      </c>
      <c r="C1869" s="3" t="str">
        <f>TEXT(Sales_Data[[#This Row],[OrderDate]],"mmmm")</f>
        <v>July</v>
      </c>
      <c r="D1869" s="3" t="str">
        <f t="shared" si="58"/>
        <v>2025</v>
      </c>
      <c r="E1869" t="s">
        <v>45</v>
      </c>
      <c r="F1869" t="s">
        <v>40</v>
      </c>
      <c r="G1869" t="s">
        <v>29</v>
      </c>
      <c r="H1869" t="s">
        <v>20</v>
      </c>
      <c r="I1869" t="s">
        <v>100</v>
      </c>
      <c r="J1869">
        <v>71</v>
      </c>
      <c r="K1869">
        <v>5500</v>
      </c>
      <c r="L1869" s="7">
        <f>Sales_Data[[#This Row],[OrderQuantity]] *Sales_Data[[#This Row],[UnitPrice]]</f>
        <v>390500</v>
      </c>
      <c r="M1869" s="7">
        <f>Sales_Data[[#This Row],[UnitPrice]]-Sales_Data[[#This Row],[UnitCost]]</f>
        <v>2000</v>
      </c>
      <c r="N1869" s="7">
        <f>Sales_Data[[#This Row],[Gross Revenue]]-Sales_Data[[#This Row],[Discount Amount ]]</f>
        <v>388500</v>
      </c>
      <c r="O1869" s="7">
        <f>Sales_Data[[#This Row],[OrderQuantity]] *Sales_Data[[#This Row],[UnitCost]]</f>
        <v>248500</v>
      </c>
      <c r="P1869" s="7">
        <f>Sales_Data[[#This Row],[ItemCost]] +Sales_Data[[#This Row],[ShippingCost]]</f>
        <v>250629.29</v>
      </c>
      <c r="Q1869" s="7">
        <f>Sales_Data[[#This Row],[Gross Revenue]]-Sales_Data[[#This Row],[TotalFinancialCost]]</f>
        <v>139870.71</v>
      </c>
      <c r="R1869" s="7">
        <f>Sales_Data[[#This Row],[Actul Bill Amount]]-Sales_Data[[#This Row],[ShippingCost]]</f>
        <v>386370.71</v>
      </c>
      <c r="S1869">
        <v>1186</v>
      </c>
      <c r="T1869">
        <v>2129.29</v>
      </c>
      <c r="U1869" t="s">
        <v>41</v>
      </c>
      <c r="V1869">
        <v>3500</v>
      </c>
      <c r="W1869" t="s">
        <v>22</v>
      </c>
      <c r="X1869" t="str">
        <f t="shared" si="59"/>
        <v>Nagpur</v>
      </c>
    </row>
    <row r="1870" spans="1:24" x14ac:dyDescent="0.4">
      <c r="A1870">
        <v>101869</v>
      </c>
      <c r="B1870" s="5">
        <v>46019.206250000003</v>
      </c>
      <c r="C1870" s="3" t="str">
        <f>TEXT(Sales_Data[[#This Row],[OrderDate]],"mmmm")</f>
        <v>December</v>
      </c>
      <c r="D1870" s="3" t="str">
        <f t="shared" si="58"/>
        <v>2025</v>
      </c>
      <c r="E1870" t="s">
        <v>19</v>
      </c>
      <c r="F1870" t="s">
        <v>28</v>
      </c>
      <c r="G1870" t="s">
        <v>15</v>
      </c>
      <c r="H1870" t="s">
        <v>37</v>
      </c>
      <c r="I1870" t="s">
        <v>100</v>
      </c>
      <c r="J1870">
        <v>67</v>
      </c>
      <c r="K1870">
        <v>2500</v>
      </c>
      <c r="L1870" s="7">
        <f>Sales_Data[[#This Row],[OrderQuantity]] *Sales_Data[[#This Row],[UnitPrice]]</f>
        <v>167500</v>
      </c>
      <c r="M1870" s="7">
        <f>Sales_Data[[#This Row],[UnitPrice]]-Sales_Data[[#This Row],[UnitCost]]</f>
        <v>1000</v>
      </c>
      <c r="N1870" s="7">
        <f>Sales_Data[[#This Row],[Gross Revenue]]-Sales_Data[[#This Row],[Discount Amount ]]</f>
        <v>166500</v>
      </c>
      <c r="O1870" s="7">
        <f>Sales_Data[[#This Row],[OrderQuantity]] *Sales_Data[[#This Row],[UnitCost]]</f>
        <v>100500</v>
      </c>
      <c r="P1870" s="7">
        <f>Sales_Data[[#This Row],[ItemCost]] +Sales_Data[[#This Row],[ShippingCost]]</f>
        <v>100761.02</v>
      </c>
      <c r="Q1870" s="7">
        <f>Sales_Data[[#This Row],[Gross Revenue]]-Sales_Data[[#This Row],[TotalFinancialCost]]</f>
        <v>66738.98</v>
      </c>
      <c r="R1870" s="7">
        <f>Sales_Data[[#This Row],[Actul Bill Amount]]-Sales_Data[[#This Row],[ShippingCost]]</f>
        <v>166238.98000000001</v>
      </c>
      <c r="S1870">
        <v>326</v>
      </c>
      <c r="T1870">
        <v>261.02</v>
      </c>
      <c r="U1870" t="s">
        <v>54</v>
      </c>
      <c r="V1870">
        <v>1500</v>
      </c>
      <c r="W1870" t="s">
        <v>38</v>
      </c>
      <c r="X1870" t="str">
        <f t="shared" si="59"/>
        <v>Kolkata</v>
      </c>
    </row>
    <row r="1871" spans="1:24" x14ac:dyDescent="0.4">
      <c r="A1871">
        <v>101870</v>
      </c>
      <c r="B1871" s="5">
        <v>45671.341666666667</v>
      </c>
      <c r="C1871" s="3" t="str">
        <f>TEXT(Sales_Data[[#This Row],[OrderDate]],"mmmm")</f>
        <v>January</v>
      </c>
      <c r="D1871" s="3" t="str">
        <f t="shared" si="58"/>
        <v>2025</v>
      </c>
      <c r="E1871" t="s">
        <v>13</v>
      </c>
      <c r="F1871" t="s">
        <v>55</v>
      </c>
      <c r="G1871" t="s">
        <v>29</v>
      </c>
      <c r="H1871" t="s">
        <v>16</v>
      </c>
      <c r="I1871" t="s">
        <v>100</v>
      </c>
      <c r="J1871">
        <v>2</v>
      </c>
      <c r="K1871">
        <v>600</v>
      </c>
      <c r="L1871" s="7">
        <f>Sales_Data[[#This Row],[OrderQuantity]] *Sales_Data[[#This Row],[UnitPrice]]</f>
        <v>1200</v>
      </c>
      <c r="M1871" s="7">
        <f>Sales_Data[[#This Row],[UnitPrice]]-Sales_Data[[#This Row],[UnitCost]]</f>
        <v>250</v>
      </c>
      <c r="N1871" s="7">
        <f>Sales_Data[[#This Row],[Gross Revenue]]-Sales_Data[[#This Row],[Discount Amount ]]</f>
        <v>950</v>
      </c>
      <c r="O1871" s="7">
        <f>Sales_Data[[#This Row],[OrderQuantity]] *Sales_Data[[#This Row],[UnitCost]]</f>
        <v>700</v>
      </c>
      <c r="P1871" s="7">
        <f>Sales_Data[[#This Row],[ItemCost]] +Sales_Data[[#This Row],[ShippingCost]]</f>
        <v>1518.98</v>
      </c>
      <c r="Q1871" s="7">
        <f>Sales_Data[[#This Row],[Gross Revenue]]-Sales_Data[[#This Row],[TotalFinancialCost]]</f>
        <v>-318.98</v>
      </c>
      <c r="R1871" s="7">
        <f>Sales_Data[[#This Row],[Actul Bill Amount]]-Sales_Data[[#This Row],[ShippingCost]]</f>
        <v>131.01999999999998</v>
      </c>
      <c r="S1871">
        <v>960</v>
      </c>
      <c r="T1871">
        <v>818.98</v>
      </c>
      <c r="U1871" t="s">
        <v>57</v>
      </c>
      <c r="V1871">
        <v>350</v>
      </c>
      <c r="W1871" t="s">
        <v>18</v>
      </c>
      <c r="X1871" t="str">
        <f t="shared" si="59"/>
        <v>Bengaluru</v>
      </c>
    </row>
    <row r="1872" spans="1:24" x14ac:dyDescent="0.4">
      <c r="A1872">
        <v>101871</v>
      </c>
      <c r="B1872" s="5">
        <v>45669.10833333333</v>
      </c>
      <c r="C1872" s="3" t="str">
        <f>TEXT(Sales_Data[[#This Row],[OrderDate]],"mmmm")</f>
        <v>January</v>
      </c>
      <c r="D1872" s="3" t="str">
        <f t="shared" si="58"/>
        <v>2025</v>
      </c>
      <c r="E1872" t="s">
        <v>19</v>
      </c>
      <c r="F1872" t="s">
        <v>46</v>
      </c>
      <c r="G1872" t="s">
        <v>15</v>
      </c>
      <c r="H1872" t="s">
        <v>16</v>
      </c>
      <c r="I1872" t="s">
        <v>100</v>
      </c>
      <c r="J1872">
        <v>48</v>
      </c>
      <c r="K1872">
        <v>15000</v>
      </c>
      <c r="L1872" s="7">
        <f>Sales_Data[[#This Row],[OrderQuantity]] *Sales_Data[[#This Row],[UnitPrice]]</f>
        <v>720000</v>
      </c>
      <c r="M1872" s="7">
        <f>Sales_Data[[#This Row],[UnitPrice]]-Sales_Data[[#This Row],[UnitCost]]</f>
        <v>5500</v>
      </c>
      <c r="N1872" s="7">
        <f>Sales_Data[[#This Row],[Gross Revenue]]-Sales_Data[[#This Row],[Discount Amount ]]</f>
        <v>714500</v>
      </c>
      <c r="O1872" s="7">
        <f>Sales_Data[[#This Row],[OrderQuantity]] *Sales_Data[[#This Row],[UnitCost]]</f>
        <v>456000</v>
      </c>
      <c r="P1872" s="7">
        <f>Sales_Data[[#This Row],[ItemCost]] +Sales_Data[[#This Row],[ShippingCost]]</f>
        <v>456357.57</v>
      </c>
      <c r="Q1872" s="7">
        <f>Sales_Data[[#This Row],[Gross Revenue]]-Sales_Data[[#This Row],[TotalFinancialCost]]</f>
        <v>263642.43</v>
      </c>
      <c r="R1872" s="7">
        <f>Sales_Data[[#This Row],[Actul Bill Amount]]-Sales_Data[[#This Row],[ShippingCost]]</f>
        <v>714142.43</v>
      </c>
      <c r="S1872">
        <v>832</v>
      </c>
      <c r="T1872">
        <v>357.57</v>
      </c>
      <c r="U1872" t="s">
        <v>53</v>
      </c>
      <c r="V1872">
        <v>9500</v>
      </c>
      <c r="W1872" t="s">
        <v>18</v>
      </c>
      <c r="X1872" t="str">
        <f t="shared" si="59"/>
        <v>Bengaluru</v>
      </c>
    </row>
    <row r="1873" spans="1:24" x14ac:dyDescent="0.4">
      <c r="A1873">
        <v>101872</v>
      </c>
      <c r="B1873" s="5">
        <v>45744.195138888892</v>
      </c>
      <c r="C1873" s="3" t="str">
        <f>TEXT(Sales_Data[[#This Row],[OrderDate]],"mmmm")</f>
        <v>March</v>
      </c>
      <c r="D1873" s="3" t="str">
        <f t="shared" si="58"/>
        <v>2025</v>
      </c>
      <c r="E1873" t="s">
        <v>23</v>
      </c>
      <c r="F1873" t="s">
        <v>35</v>
      </c>
      <c r="G1873" t="s">
        <v>29</v>
      </c>
      <c r="H1873" t="s">
        <v>16</v>
      </c>
      <c r="I1873" t="s">
        <v>100</v>
      </c>
      <c r="J1873">
        <v>59</v>
      </c>
      <c r="K1873">
        <v>8500</v>
      </c>
      <c r="L1873" s="7">
        <f>Sales_Data[[#This Row],[OrderQuantity]] *Sales_Data[[#This Row],[UnitPrice]]</f>
        <v>501500</v>
      </c>
      <c r="M1873" s="7">
        <f>Sales_Data[[#This Row],[UnitPrice]]-Sales_Data[[#This Row],[UnitCost]]</f>
        <v>3000</v>
      </c>
      <c r="N1873" s="7">
        <f>Sales_Data[[#This Row],[Gross Revenue]]-Sales_Data[[#This Row],[Discount Amount ]]</f>
        <v>498500</v>
      </c>
      <c r="O1873" s="7">
        <f>Sales_Data[[#This Row],[OrderQuantity]] *Sales_Data[[#This Row],[UnitCost]]</f>
        <v>324500</v>
      </c>
      <c r="P1873" s="7">
        <f>Sales_Data[[#This Row],[ItemCost]] +Sales_Data[[#This Row],[ShippingCost]]</f>
        <v>325543.33</v>
      </c>
      <c r="Q1873" s="7">
        <f>Sales_Data[[#This Row],[Gross Revenue]]-Sales_Data[[#This Row],[TotalFinancialCost]]</f>
        <v>175956.66999999998</v>
      </c>
      <c r="R1873" s="7">
        <f>Sales_Data[[#This Row],[Actul Bill Amount]]-Sales_Data[[#This Row],[ShippingCost]]</f>
        <v>497456.67</v>
      </c>
      <c r="S1873">
        <v>1101</v>
      </c>
      <c r="T1873">
        <v>1043.33</v>
      </c>
      <c r="U1873" t="s">
        <v>49</v>
      </c>
      <c r="V1873">
        <v>5500</v>
      </c>
      <c r="W1873" t="s">
        <v>18</v>
      </c>
      <c r="X1873" t="str">
        <f t="shared" si="59"/>
        <v>Bengaluru</v>
      </c>
    </row>
    <row r="1874" spans="1:24" x14ac:dyDescent="0.4">
      <c r="A1874">
        <v>101873</v>
      </c>
      <c r="B1874" s="5">
        <v>45669.634027777778</v>
      </c>
      <c r="C1874" s="3" t="str">
        <f>TEXT(Sales_Data[[#This Row],[OrderDate]],"mmmm")</f>
        <v>January</v>
      </c>
      <c r="D1874" s="3" t="str">
        <f t="shared" si="58"/>
        <v>2025</v>
      </c>
      <c r="E1874" t="s">
        <v>34</v>
      </c>
      <c r="F1874" t="s">
        <v>35</v>
      </c>
      <c r="G1874" t="s">
        <v>31</v>
      </c>
      <c r="H1874" t="s">
        <v>20</v>
      </c>
      <c r="I1874" t="s">
        <v>100</v>
      </c>
      <c r="J1874">
        <v>14</v>
      </c>
      <c r="K1874">
        <v>8500</v>
      </c>
      <c r="L1874" s="7">
        <f>Sales_Data[[#This Row],[OrderQuantity]] *Sales_Data[[#This Row],[UnitPrice]]</f>
        <v>119000</v>
      </c>
      <c r="M1874" s="7">
        <f>Sales_Data[[#This Row],[UnitPrice]]-Sales_Data[[#This Row],[UnitCost]]</f>
        <v>3000</v>
      </c>
      <c r="N1874" s="7">
        <f>Sales_Data[[#This Row],[Gross Revenue]]-Sales_Data[[#This Row],[Discount Amount ]]</f>
        <v>116000</v>
      </c>
      <c r="O1874" s="7">
        <f>Sales_Data[[#This Row],[OrderQuantity]] *Sales_Data[[#This Row],[UnitCost]]</f>
        <v>77000</v>
      </c>
      <c r="P1874" s="7">
        <f>Sales_Data[[#This Row],[ItemCost]] +Sales_Data[[#This Row],[ShippingCost]]</f>
        <v>77816.3</v>
      </c>
      <c r="Q1874" s="7">
        <f>Sales_Data[[#This Row],[Gross Revenue]]-Sales_Data[[#This Row],[TotalFinancialCost]]</f>
        <v>41183.699999999997</v>
      </c>
      <c r="R1874" s="7">
        <f>Sales_Data[[#This Row],[Actul Bill Amount]]-Sales_Data[[#This Row],[ShippingCost]]</f>
        <v>115183.7</v>
      </c>
      <c r="S1874">
        <v>711</v>
      </c>
      <c r="T1874">
        <v>816.3</v>
      </c>
      <c r="U1874" t="s">
        <v>49</v>
      </c>
      <c r="V1874">
        <v>5500</v>
      </c>
      <c r="W1874" t="s">
        <v>22</v>
      </c>
      <c r="X1874" t="str">
        <f t="shared" si="59"/>
        <v>Nagpur</v>
      </c>
    </row>
    <row r="1875" spans="1:24" x14ac:dyDescent="0.4">
      <c r="A1875">
        <v>101874</v>
      </c>
      <c r="B1875" s="5">
        <v>45682.540972222225</v>
      </c>
      <c r="C1875" s="3" t="str">
        <f>TEXT(Sales_Data[[#This Row],[OrderDate]],"mmmm")</f>
        <v>January</v>
      </c>
      <c r="D1875" s="3" t="str">
        <f t="shared" si="58"/>
        <v>2025</v>
      </c>
      <c r="E1875" t="s">
        <v>45</v>
      </c>
      <c r="F1875" t="s">
        <v>55</v>
      </c>
      <c r="G1875" t="s">
        <v>29</v>
      </c>
      <c r="H1875" t="s">
        <v>32</v>
      </c>
      <c r="I1875" t="s">
        <v>100</v>
      </c>
      <c r="J1875">
        <v>56</v>
      </c>
      <c r="K1875">
        <v>1200</v>
      </c>
      <c r="L1875" s="7">
        <f>Sales_Data[[#This Row],[OrderQuantity]] *Sales_Data[[#This Row],[UnitPrice]]</f>
        <v>67200</v>
      </c>
      <c r="M1875" s="7">
        <f>Sales_Data[[#This Row],[UnitPrice]]-Sales_Data[[#This Row],[UnitCost]]</f>
        <v>400</v>
      </c>
      <c r="N1875" s="7">
        <f>Sales_Data[[#This Row],[Gross Revenue]]-Sales_Data[[#This Row],[Discount Amount ]]</f>
        <v>66800</v>
      </c>
      <c r="O1875" s="7">
        <f>Sales_Data[[#This Row],[OrderQuantity]] *Sales_Data[[#This Row],[UnitCost]]</f>
        <v>44800</v>
      </c>
      <c r="P1875" s="7">
        <f>Sales_Data[[#This Row],[ItemCost]] +Sales_Data[[#This Row],[ShippingCost]]</f>
        <v>45645.1</v>
      </c>
      <c r="Q1875" s="7">
        <f>Sales_Data[[#This Row],[Gross Revenue]]-Sales_Data[[#This Row],[TotalFinancialCost]]</f>
        <v>21554.9</v>
      </c>
      <c r="R1875" s="7">
        <f>Sales_Data[[#This Row],[Actul Bill Amount]]-Sales_Data[[#This Row],[ShippingCost]]</f>
        <v>65954.899999999994</v>
      </c>
      <c r="S1875">
        <v>878</v>
      </c>
      <c r="T1875">
        <v>845.1</v>
      </c>
      <c r="U1875" t="s">
        <v>58</v>
      </c>
      <c r="V1875">
        <v>800</v>
      </c>
      <c r="W1875" t="s">
        <v>33</v>
      </c>
      <c r="X1875" t="str">
        <f t="shared" si="59"/>
        <v>Delhi</v>
      </c>
    </row>
    <row r="1876" spans="1:24" x14ac:dyDescent="0.4">
      <c r="A1876">
        <v>101875</v>
      </c>
      <c r="B1876" s="5">
        <v>45958.431250000001</v>
      </c>
      <c r="C1876" s="3" t="str">
        <f>TEXT(Sales_Data[[#This Row],[OrderDate]],"mmmm")</f>
        <v>October</v>
      </c>
      <c r="D1876" s="3" t="str">
        <f t="shared" si="58"/>
        <v>2025</v>
      </c>
      <c r="E1876" t="s">
        <v>45</v>
      </c>
      <c r="F1876" t="s">
        <v>14</v>
      </c>
      <c r="G1876" t="s">
        <v>29</v>
      </c>
      <c r="H1876" t="s">
        <v>32</v>
      </c>
      <c r="I1876" t="s">
        <v>100</v>
      </c>
      <c r="J1876">
        <v>52</v>
      </c>
      <c r="K1876">
        <v>6500</v>
      </c>
      <c r="L1876" s="7">
        <f>Sales_Data[[#This Row],[OrderQuantity]] *Sales_Data[[#This Row],[UnitPrice]]</f>
        <v>338000</v>
      </c>
      <c r="M1876" s="7">
        <f>Sales_Data[[#This Row],[UnitPrice]]-Sales_Data[[#This Row],[UnitCost]]</f>
        <v>2300</v>
      </c>
      <c r="N1876" s="7">
        <f>Sales_Data[[#This Row],[Gross Revenue]]-Sales_Data[[#This Row],[Discount Amount ]]</f>
        <v>335700</v>
      </c>
      <c r="O1876" s="7">
        <f>Sales_Data[[#This Row],[OrderQuantity]] *Sales_Data[[#This Row],[UnitCost]]</f>
        <v>218400</v>
      </c>
      <c r="P1876" s="7">
        <f>Sales_Data[[#This Row],[ItemCost]] +Sales_Data[[#This Row],[ShippingCost]]</f>
        <v>221404.72</v>
      </c>
      <c r="Q1876" s="7">
        <f>Sales_Data[[#This Row],[Gross Revenue]]-Sales_Data[[#This Row],[TotalFinancialCost]]</f>
        <v>116595.28</v>
      </c>
      <c r="R1876" s="7">
        <f>Sales_Data[[#This Row],[Actul Bill Amount]]-Sales_Data[[#This Row],[ShippingCost]]</f>
        <v>332695.28000000003</v>
      </c>
      <c r="S1876">
        <v>1031</v>
      </c>
      <c r="T1876">
        <v>3004.72</v>
      </c>
      <c r="U1876" t="s">
        <v>21</v>
      </c>
      <c r="V1876">
        <v>4200</v>
      </c>
      <c r="W1876" t="s">
        <v>33</v>
      </c>
      <c r="X1876" t="str">
        <f t="shared" si="59"/>
        <v>Delhi</v>
      </c>
    </row>
    <row r="1877" spans="1:24" x14ac:dyDescent="0.4">
      <c r="A1877">
        <v>101876</v>
      </c>
      <c r="B1877" s="5">
        <v>45900.669444444444</v>
      </c>
      <c r="C1877" s="3" t="str">
        <f>TEXT(Sales_Data[[#This Row],[OrderDate]],"mmmm")</f>
        <v>August</v>
      </c>
      <c r="D1877" s="3" t="str">
        <f t="shared" si="58"/>
        <v>2025</v>
      </c>
      <c r="E1877" t="s">
        <v>13</v>
      </c>
      <c r="F1877" t="s">
        <v>28</v>
      </c>
      <c r="G1877" t="s">
        <v>31</v>
      </c>
      <c r="H1877" t="s">
        <v>37</v>
      </c>
      <c r="I1877" t="s">
        <v>100</v>
      </c>
      <c r="J1877">
        <v>63</v>
      </c>
      <c r="K1877">
        <v>2500</v>
      </c>
      <c r="L1877" s="7">
        <f>Sales_Data[[#This Row],[OrderQuantity]] *Sales_Data[[#This Row],[UnitPrice]]</f>
        <v>157500</v>
      </c>
      <c r="M1877" s="7">
        <f>Sales_Data[[#This Row],[UnitPrice]]-Sales_Data[[#This Row],[UnitCost]]</f>
        <v>1000</v>
      </c>
      <c r="N1877" s="7">
        <f>Sales_Data[[#This Row],[Gross Revenue]]-Sales_Data[[#This Row],[Discount Amount ]]</f>
        <v>156500</v>
      </c>
      <c r="O1877" s="7">
        <f>Sales_Data[[#This Row],[OrderQuantity]] *Sales_Data[[#This Row],[UnitCost]]</f>
        <v>94500</v>
      </c>
      <c r="P1877" s="7">
        <f>Sales_Data[[#This Row],[ItemCost]] +Sales_Data[[#This Row],[ShippingCost]]</f>
        <v>97085.25</v>
      </c>
      <c r="Q1877" s="7">
        <f>Sales_Data[[#This Row],[Gross Revenue]]-Sales_Data[[#This Row],[TotalFinancialCost]]</f>
        <v>60414.75</v>
      </c>
      <c r="R1877" s="7">
        <f>Sales_Data[[#This Row],[Actul Bill Amount]]-Sales_Data[[#This Row],[ShippingCost]]</f>
        <v>153914.75</v>
      </c>
      <c r="S1877">
        <v>372</v>
      </c>
      <c r="T1877">
        <v>2585.25</v>
      </c>
      <c r="U1877" t="s">
        <v>54</v>
      </c>
      <c r="V1877">
        <v>1500</v>
      </c>
      <c r="W1877" t="s">
        <v>38</v>
      </c>
      <c r="X1877" t="str">
        <f t="shared" si="59"/>
        <v>Kolkata</v>
      </c>
    </row>
    <row r="1878" spans="1:24" x14ac:dyDescent="0.4">
      <c r="A1878">
        <v>101877</v>
      </c>
      <c r="B1878" s="5">
        <v>45779.856944444444</v>
      </c>
      <c r="C1878" s="3" t="str">
        <f>TEXT(Sales_Data[[#This Row],[OrderDate]],"mmmm")</f>
        <v>May</v>
      </c>
      <c r="D1878" s="3" t="str">
        <f t="shared" si="58"/>
        <v>2025</v>
      </c>
      <c r="E1878" t="s">
        <v>39</v>
      </c>
      <c r="F1878" t="s">
        <v>46</v>
      </c>
      <c r="G1878" t="s">
        <v>29</v>
      </c>
      <c r="H1878" t="s">
        <v>20</v>
      </c>
      <c r="I1878" t="s">
        <v>100</v>
      </c>
      <c r="J1878">
        <v>2</v>
      </c>
      <c r="K1878">
        <v>4500</v>
      </c>
      <c r="L1878" s="7">
        <f>Sales_Data[[#This Row],[OrderQuantity]] *Sales_Data[[#This Row],[UnitPrice]]</f>
        <v>9000</v>
      </c>
      <c r="M1878" s="7">
        <f>Sales_Data[[#This Row],[UnitPrice]]-Sales_Data[[#This Row],[UnitCost]]</f>
        <v>1700</v>
      </c>
      <c r="N1878" s="7">
        <f>Sales_Data[[#This Row],[Gross Revenue]]-Sales_Data[[#This Row],[Discount Amount ]]</f>
        <v>7300</v>
      </c>
      <c r="O1878" s="7">
        <f>Sales_Data[[#This Row],[OrderQuantity]] *Sales_Data[[#This Row],[UnitCost]]</f>
        <v>5600</v>
      </c>
      <c r="P1878" s="7">
        <f>Sales_Data[[#This Row],[ItemCost]] +Sales_Data[[#This Row],[ShippingCost]]</f>
        <v>6748.1</v>
      </c>
      <c r="Q1878" s="7">
        <f>Sales_Data[[#This Row],[Gross Revenue]]-Sales_Data[[#This Row],[TotalFinancialCost]]</f>
        <v>2251.8999999999996</v>
      </c>
      <c r="R1878" s="7">
        <f>Sales_Data[[#This Row],[Actul Bill Amount]]-Sales_Data[[#This Row],[ShippingCost]]</f>
        <v>6151.9</v>
      </c>
      <c r="S1878">
        <v>1025</v>
      </c>
      <c r="T1878">
        <v>1148.0999999999999</v>
      </c>
      <c r="U1878" t="s">
        <v>47</v>
      </c>
      <c r="V1878">
        <v>2800</v>
      </c>
      <c r="W1878" t="s">
        <v>22</v>
      </c>
      <c r="X1878" t="str">
        <f t="shared" si="59"/>
        <v>Nagpur</v>
      </c>
    </row>
    <row r="1879" spans="1:24" x14ac:dyDescent="0.4">
      <c r="A1879">
        <v>101878</v>
      </c>
      <c r="B1879" s="5">
        <v>45804.15902777778</v>
      </c>
      <c r="C1879" s="3" t="str">
        <f>TEXT(Sales_Data[[#This Row],[OrderDate]],"mmmm")</f>
        <v>May</v>
      </c>
      <c r="D1879" s="3" t="str">
        <f t="shared" si="58"/>
        <v>2025</v>
      </c>
      <c r="E1879" t="s">
        <v>13</v>
      </c>
      <c r="F1879" t="s">
        <v>24</v>
      </c>
      <c r="G1879" t="s">
        <v>15</v>
      </c>
      <c r="H1879" t="s">
        <v>37</v>
      </c>
      <c r="I1879" t="s">
        <v>100</v>
      </c>
      <c r="J1879">
        <v>57</v>
      </c>
      <c r="K1879">
        <v>3500</v>
      </c>
      <c r="L1879" s="7">
        <f>Sales_Data[[#This Row],[OrderQuantity]] *Sales_Data[[#This Row],[UnitPrice]]</f>
        <v>199500</v>
      </c>
      <c r="M1879" s="7">
        <f>Sales_Data[[#This Row],[UnitPrice]]-Sales_Data[[#This Row],[UnitCost]]</f>
        <v>1300</v>
      </c>
      <c r="N1879" s="7">
        <f>Sales_Data[[#This Row],[Gross Revenue]]-Sales_Data[[#This Row],[Discount Amount ]]</f>
        <v>198200</v>
      </c>
      <c r="O1879" s="7">
        <f>Sales_Data[[#This Row],[OrderQuantity]] *Sales_Data[[#This Row],[UnitCost]]</f>
        <v>125400</v>
      </c>
      <c r="P1879" s="7">
        <f>Sales_Data[[#This Row],[ItemCost]] +Sales_Data[[#This Row],[ShippingCost]]</f>
        <v>125638.32</v>
      </c>
      <c r="Q1879" s="7">
        <f>Sales_Data[[#This Row],[Gross Revenue]]-Sales_Data[[#This Row],[TotalFinancialCost]]</f>
        <v>73861.679999999993</v>
      </c>
      <c r="R1879" s="7">
        <f>Sales_Data[[#This Row],[Actul Bill Amount]]-Sales_Data[[#This Row],[ShippingCost]]</f>
        <v>197961.68</v>
      </c>
      <c r="S1879">
        <v>488</v>
      </c>
      <c r="T1879">
        <v>238.32</v>
      </c>
      <c r="U1879" t="s">
        <v>59</v>
      </c>
      <c r="V1879">
        <v>2200</v>
      </c>
      <c r="W1879" t="s">
        <v>38</v>
      </c>
      <c r="X1879" t="str">
        <f t="shared" si="59"/>
        <v>Kolkata</v>
      </c>
    </row>
    <row r="1880" spans="1:24" x14ac:dyDescent="0.4">
      <c r="A1880">
        <v>101879</v>
      </c>
      <c r="B1880" s="5">
        <v>45712.706944444442</v>
      </c>
      <c r="C1880" s="3" t="str">
        <f>TEXT(Sales_Data[[#This Row],[OrderDate]],"mmmm")</f>
        <v>February</v>
      </c>
      <c r="D1880" s="3" t="str">
        <f t="shared" si="58"/>
        <v>2025</v>
      </c>
      <c r="E1880" t="s">
        <v>19</v>
      </c>
      <c r="F1880" t="s">
        <v>55</v>
      </c>
      <c r="G1880" t="s">
        <v>31</v>
      </c>
      <c r="H1880" t="s">
        <v>25</v>
      </c>
      <c r="I1880" t="s">
        <v>100</v>
      </c>
      <c r="J1880">
        <v>87</v>
      </c>
      <c r="K1880">
        <v>1200</v>
      </c>
      <c r="L1880" s="7">
        <f>Sales_Data[[#This Row],[OrderQuantity]] *Sales_Data[[#This Row],[UnitPrice]]</f>
        <v>104400</v>
      </c>
      <c r="M1880" s="7">
        <f>Sales_Data[[#This Row],[UnitPrice]]-Sales_Data[[#This Row],[UnitCost]]</f>
        <v>400</v>
      </c>
      <c r="N1880" s="7">
        <f>Sales_Data[[#This Row],[Gross Revenue]]-Sales_Data[[#This Row],[Discount Amount ]]</f>
        <v>104000</v>
      </c>
      <c r="O1880" s="7">
        <f>Sales_Data[[#This Row],[OrderQuantity]] *Sales_Data[[#This Row],[UnitCost]]</f>
        <v>69600</v>
      </c>
      <c r="P1880" s="7">
        <f>Sales_Data[[#This Row],[ItemCost]] +Sales_Data[[#This Row],[ShippingCost]]</f>
        <v>69823.100000000006</v>
      </c>
      <c r="Q1880" s="7">
        <f>Sales_Data[[#This Row],[Gross Revenue]]-Sales_Data[[#This Row],[TotalFinancialCost]]</f>
        <v>34576.899999999994</v>
      </c>
      <c r="R1880" s="7">
        <f>Sales_Data[[#This Row],[Actul Bill Amount]]-Sales_Data[[#This Row],[ShippingCost]]</f>
        <v>103776.9</v>
      </c>
      <c r="S1880">
        <v>1098</v>
      </c>
      <c r="T1880">
        <v>223.1</v>
      </c>
      <c r="U1880" t="s">
        <v>58</v>
      </c>
      <c r="V1880">
        <v>800</v>
      </c>
      <c r="W1880" t="s">
        <v>27</v>
      </c>
      <c r="X1880" t="str">
        <f t="shared" si="59"/>
        <v>Mumbai</v>
      </c>
    </row>
    <row r="1881" spans="1:24" x14ac:dyDescent="0.4">
      <c r="A1881">
        <v>101880</v>
      </c>
      <c r="B1881" s="5">
        <v>45895.029166666667</v>
      </c>
      <c r="C1881" s="3" t="str">
        <f>TEXT(Sales_Data[[#This Row],[OrderDate]],"mmmm")</f>
        <v>August</v>
      </c>
      <c r="D1881" s="3" t="str">
        <f t="shared" si="58"/>
        <v>2025</v>
      </c>
      <c r="E1881" t="s">
        <v>39</v>
      </c>
      <c r="F1881" t="s">
        <v>46</v>
      </c>
      <c r="G1881" t="s">
        <v>29</v>
      </c>
      <c r="H1881" t="s">
        <v>32</v>
      </c>
      <c r="I1881" t="s">
        <v>100</v>
      </c>
      <c r="J1881">
        <v>3</v>
      </c>
      <c r="K1881">
        <v>4500</v>
      </c>
      <c r="L1881" s="7">
        <f>Sales_Data[[#This Row],[OrderQuantity]] *Sales_Data[[#This Row],[UnitPrice]]</f>
        <v>13500</v>
      </c>
      <c r="M1881" s="7">
        <f>Sales_Data[[#This Row],[UnitPrice]]-Sales_Data[[#This Row],[UnitCost]]</f>
        <v>1700</v>
      </c>
      <c r="N1881" s="7">
        <f>Sales_Data[[#This Row],[Gross Revenue]]-Sales_Data[[#This Row],[Discount Amount ]]</f>
        <v>11800</v>
      </c>
      <c r="O1881" s="7">
        <f>Sales_Data[[#This Row],[OrderQuantity]] *Sales_Data[[#This Row],[UnitCost]]</f>
        <v>8400</v>
      </c>
      <c r="P1881" s="7">
        <f>Sales_Data[[#This Row],[ItemCost]] +Sales_Data[[#This Row],[ShippingCost]]</f>
        <v>8994.74</v>
      </c>
      <c r="Q1881" s="7">
        <f>Sales_Data[[#This Row],[Gross Revenue]]-Sales_Data[[#This Row],[TotalFinancialCost]]</f>
        <v>4505.26</v>
      </c>
      <c r="R1881" s="7">
        <f>Sales_Data[[#This Row],[Actul Bill Amount]]-Sales_Data[[#This Row],[ShippingCost]]</f>
        <v>11205.26</v>
      </c>
      <c r="S1881">
        <v>346</v>
      </c>
      <c r="T1881">
        <v>594.74</v>
      </c>
      <c r="U1881" t="s">
        <v>47</v>
      </c>
      <c r="V1881">
        <v>2800</v>
      </c>
      <c r="W1881" t="s">
        <v>33</v>
      </c>
      <c r="X1881" t="str">
        <f t="shared" si="59"/>
        <v>Delhi</v>
      </c>
    </row>
    <row r="1882" spans="1:24" x14ac:dyDescent="0.4">
      <c r="A1882">
        <v>101881</v>
      </c>
      <c r="B1882" s="5">
        <v>46013.956944444442</v>
      </c>
      <c r="C1882" s="3" t="str">
        <f>TEXT(Sales_Data[[#This Row],[OrderDate]],"mmmm")</f>
        <v>December</v>
      </c>
      <c r="D1882" s="3" t="str">
        <f t="shared" si="58"/>
        <v>2025</v>
      </c>
      <c r="E1882" t="s">
        <v>42</v>
      </c>
      <c r="F1882" t="s">
        <v>28</v>
      </c>
      <c r="G1882" t="s">
        <v>29</v>
      </c>
      <c r="H1882" t="s">
        <v>37</v>
      </c>
      <c r="I1882" t="s">
        <v>100</v>
      </c>
      <c r="J1882">
        <v>26</v>
      </c>
      <c r="K1882">
        <v>2500</v>
      </c>
      <c r="L1882" s="7">
        <f>Sales_Data[[#This Row],[OrderQuantity]] *Sales_Data[[#This Row],[UnitPrice]]</f>
        <v>65000</v>
      </c>
      <c r="M1882" s="7">
        <f>Sales_Data[[#This Row],[UnitPrice]]-Sales_Data[[#This Row],[UnitCost]]</f>
        <v>1000</v>
      </c>
      <c r="N1882" s="7">
        <f>Sales_Data[[#This Row],[Gross Revenue]]-Sales_Data[[#This Row],[Discount Amount ]]</f>
        <v>64000</v>
      </c>
      <c r="O1882" s="7">
        <f>Sales_Data[[#This Row],[OrderQuantity]] *Sales_Data[[#This Row],[UnitCost]]</f>
        <v>39000</v>
      </c>
      <c r="P1882" s="7">
        <f>Sales_Data[[#This Row],[ItemCost]] +Sales_Data[[#This Row],[ShippingCost]]</f>
        <v>40048.29</v>
      </c>
      <c r="Q1882" s="7">
        <f>Sales_Data[[#This Row],[Gross Revenue]]-Sales_Data[[#This Row],[TotalFinancialCost]]</f>
        <v>24951.71</v>
      </c>
      <c r="R1882" s="7">
        <f>Sales_Data[[#This Row],[Actul Bill Amount]]-Sales_Data[[#This Row],[ShippingCost]]</f>
        <v>62951.71</v>
      </c>
      <c r="S1882">
        <v>1127</v>
      </c>
      <c r="T1882">
        <v>1048.29</v>
      </c>
      <c r="U1882" t="s">
        <v>54</v>
      </c>
      <c r="V1882">
        <v>1500</v>
      </c>
      <c r="W1882" t="s">
        <v>38</v>
      </c>
      <c r="X1882" t="str">
        <f t="shared" si="59"/>
        <v>Kolkata</v>
      </c>
    </row>
    <row r="1883" spans="1:24" x14ac:dyDescent="0.4">
      <c r="A1883">
        <v>101882</v>
      </c>
      <c r="B1883" s="5">
        <v>45830.23333333333</v>
      </c>
      <c r="C1883" s="3" t="str">
        <f>TEXT(Sales_Data[[#This Row],[OrderDate]],"mmmm")</f>
        <v>June</v>
      </c>
      <c r="D1883" s="3" t="str">
        <f t="shared" si="58"/>
        <v>2025</v>
      </c>
      <c r="E1883" t="s">
        <v>23</v>
      </c>
      <c r="F1883" t="s">
        <v>55</v>
      </c>
      <c r="G1883" t="s">
        <v>15</v>
      </c>
      <c r="H1883" t="s">
        <v>25</v>
      </c>
      <c r="I1883" t="s">
        <v>100</v>
      </c>
      <c r="J1883">
        <v>98</v>
      </c>
      <c r="K1883">
        <v>600</v>
      </c>
      <c r="L1883" s="7">
        <f>Sales_Data[[#This Row],[OrderQuantity]] *Sales_Data[[#This Row],[UnitPrice]]</f>
        <v>58800</v>
      </c>
      <c r="M1883" s="7">
        <f>Sales_Data[[#This Row],[UnitPrice]]-Sales_Data[[#This Row],[UnitCost]]</f>
        <v>250</v>
      </c>
      <c r="N1883" s="7">
        <f>Sales_Data[[#This Row],[Gross Revenue]]-Sales_Data[[#This Row],[Discount Amount ]]</f>
        <v>58550</v>
      </c>
      <c r="O1883" s="7">
        <f>Sales_Data[[#This Row],[OrderQuantity]] *Sales_Data[[#This Row],[UnitCost]]</f>
        <v>34300</v>
      </c>
      <c r="P1883" s="7">
        <f>Sales_Data[[#This Row],[ItemCost]] +Sales_Data[[#This Row],[ShippingCost]]</f>
        <v>34761.26</v>
      </c>
      <c r="Q1883" s="7">
        <f>Sales_Data[[#This Row],[Gross Revenue]]-Sales_Data[[#This Row],[TotalFinancialCost]]</f>
        <v>24038.739999999998</v>
      </c>
      <c r="R1883" s="7">
        <f>Sales_Data[[#This Row],[Actul Bill Amount]]-Sales_Data[[#This Row],[ShippingCost]]</f>
        <v>58088.74</v>
      </c>
      <c r="S1883">
        <v>1197</v>
      </c>
      <c r="T1883">
        <v>461.26</v>
      </c>
      <c r="U1883" t="s">
        <v>57</v>
      </c>
      <c r="V1883">
        <v>350</v>
      </c>
      <c r="W1883" t="s">
        <v>27</v>
      </c>
      <c r="X1883" t="str">
        <f t="shared" si="59"/>
        <v>Mumbai</v>
      </c>
    </row>
    <row r="1884" spans="1:24" x14ac:dyDescent="0.4">
      <c r="A1884">
        <v>101883</v>
      </c>
      <c r="B1884" s="5">
        <v>45878.02847222222</v>
      </c>
      <c r="C1884" s="3" t="str">
        <f>TEXT(Sales_Data[[#This Row],[OrderDate]],"mmmm")</f>
        <v>August</v>
      </c>
      <c r="D1884" s="3" t="str">
        <f t="shared" si="58"/>
        <v>2025</v>
      </c>
      <c r="E1884" t="s">
        <v>34</v>
      </c>
      <c r="F1884" t="s">
        <v>24</v>
      </c>
      <c r="G1884" t="s">
        <v>31</v>
      </c>
      <c r="H1884" t="s">
        <v>25</v>
      </c>
      <c r="I1884" t="s">
        <v>100</v>
      </c>
      <c r="J1884">
        <v>98</v>
      </c>
      <c r="K1884">
        <v>45000</v>
      </c>
      <c r="L1884" s="7">
        <f>Sales_Data[[#This Row],[OrderQuantity]] *Sales_Data[[#This Row],[UnitPrice]]</f>
        <v>4410000</v>
      </c>
      <c r="M1884" s="7">
        <f>Sales_Data[[#This Row],[UnitPrice]]-Sales_Data[[#This Row],[UnitCost]]</f>
        <v>13000</v>
      </c>
      <c r="N1884" s="7">
        <f>Sales_Data[[#This Row],[Gross Revenue]]-Sales_Data[[#This Row],[Discount Amount ]]</f>
        <v>4397000</v>
      </c>
      <c r="O1884" s="7">
        <f>Sales_Data[[#This Row],[OrderQuantity]] *Sales_Data[[#This Row],[UnitCost]]</f>
        <v>3136000</v>
      </c>
      <c r="P1884" s="7">
        <f>Sales_Data[[#This Row],[ItemCost]] +Sales_Data[[#This Row],[ShippingCost]]</f>
        <v>3136912.76</v>
      </c>
      <c r="Q1884" s="7">
        <f>Sales_Data[[#This Row],[Gross Revenue]]-Sales_Data[[#This Row],[TotalFinancialCost]]</f>
        <v>1273087.2400000002</v>
      </c>
      <c r="R1884" s="7">
        <f>Sales_Data[[#This Row],[Actul Bill Amount]]-Sales_Data[[#This Row],[ShippingCost]]</f>
        <v>4396087.24</v>
      </c>
      <c r="S1884">
        <v>837</v>
      </c>
      <c r="T1884">
        <v>912.76</v>
      </c>
      <c r="U1884" t="s">
        <v>26</v>
      </c>
      <c r="V1884">
        <v>32000</v>
      </c>
      <c r="W1884" t="s">
        <v>27</v>
      </c>
      <c r="X1884" t="str">
        <f t="shared" si="59"/>
        <v>Mumbai</v>
      </c>
    </row>
    <row r="1885" spans="1:24" x14ac:dyDescent="0.4">
      <c r="A1885">
        <v>101884</v>
      </c>
      <c r="B1885" s="5">
        <v>45776.79791666667</v>
      </c>
      <c r="C1885" s="3" t="str">
        <f>TEXT(Sales_Data[[#This Row],[OrderDate]],"mmmm")</f>
        <v>April</v>
      </c>
      <c r="D1885" s="3" t="str">
        <f t="shared" si="58"/>
        <v>2025</v>
      </c>
      <c r="E1885" t="s">
        <v>50</v>
      </c>
      <c r="F1885" t="s">
        <v>46</v>
      </c>
      <c r="G1885" t="s">
        <v>31</v>
      </c>
      <c r="H1885" t="s">
        <v>37</v>
      </c>
      <c r="I1885" t="s">
        <v>100</v>
      </c>
      <c r="J1885">
        <v>49</v>
      </c>
      <c r="K1885">
        <v>15000</v>
      </c>
      <c r="L1885" s="7">
        <f>Sales_Data[[#This Row],[OrderQuantity]] *Sales_Data[[#This Row],[UnitPrice]]</f>
        <v>735000</v>
      </c>
      <c r="M1885" s="7">
        <f>Sales_Data[[#This Row],[UnitPrice]]-Sales_Data[[#This Row],[UnitCost]]</f>
        <v>5500</v>
      </c>
      <c r="N1885" s="7">
        <f>Sales_Data[[#This Row],[Gross Revenue]]-Sales_Data[[#This Row],[Discount Amount ]]</f>
        <v>729500</v>
      </c>
      <c r="O1885" s="7">
        <f>Sales_Data[[#This Row],[OrderQuantity]] *Sales_Data[[#This Row],[UnitCost]]</f>
        <v>465500</v>
      </c>
      <c r="P1885" s="7">
        <f>Sales_Data[[#This Row],[ItemCost]] +Sales_Data[[#This Row],[ShippingCost]]</f>
        <v>465822.22</v>
      </c>
      <c r="Q1885" s="7">
        <f>Sales_Data[[#This Row],[Gross Revenue]]-Sales_Data[[#This Row],[TotalFinancialCost]]</f>
        <v>269177.78000000003</v>
      </c>
      <c r="R1885" s="7">
        <f>Sales_Data[[#This Row],[Actul Bill Amount]]-Sales_Data[[#This Row],[ShippingCost]]</f>
        <v>729177.78</v>
      </c>
      <c r="S1885">
        <v>990</v>
      </c>
      <c r="T1885">
        <v>322.22000000000003</v>
      </c>
      <c r="U1885" t="s">
        <v>53</v>
      </c>
      <c r="V1885">
        <v>9500</v>
      </c>
      <c r="W1885" t="s">
        <v>38</v>
      </c>
      <c r="X1885" t="str">
        <f t="shared" si="59"/>
        <v>Kolkata</v>
      </c>
    </row>
    <row r="1886" spans="1:24" x14ac:dyDescent="0.4">
      <c r="A1886">
        <v>101885</v>
      </c>
      <c r="B1886" s="5">
        <v>45966.27847222222</v>
      </c>
      <c r="C1886" s="3" t="str">
        <f>TEXT(Sales_Data[[#This Row],[OrderDate]],"mmmm")</f>
        <v>November</v>
      </c>
      <c r="D1886" s="3" t="str">
        <f t="shared" si="58"/>
        <v>2025</v>
      </c>
      <c r="E1886" t="s">
        <v>48</v>
      </c>
      <c r="F1886" t="s">
        <v>28</v>
      </c>
      <c r="G1886" t="s">
        <v>15</v>
      </c>
      <c r="H1886" t="s">
        <v>20</v>
      </c>
      <c r="I1886" t="s">
        <v>100</v>
      </c>
      <c r="J1886">
        <v>19</v>
      </c>
      <c r="K1886">
        <v>450</v>
      </c>
      <c r="L1886" s="7">
        <f>Sales_Data[[#This Row],[OrderQuantity]] *Sales_Data[[#This Row],[UnitPrice]]</f>
        <v>8550</v>
      </c>
      <c r="M1886" s="7">
        <f>Sales_Data[[#This Row],[UnitPrice]]-Sales_Data[[#This Row],[UnitCost]]</f>
        <v>250</v>
      </c>
      <c r="N1886" s="7">
        <f>Sales_Data[[#This Row],[Gross Revenue]]-Sales_Data[[#This Row],[Discount Amount ]]</f>
        <v>8300</v>
      </c>
      <c r="O1886" s="7">
        <f>Sales_Data[[#This Row],[OrderQuantity]] *Sales_Data[[#This Row],[UnitCost]]</f>
        <v>3800</v>
      </c>
      <c r="P1886" s="7">
        <f>Sales_Data[[#This Row],[ItemCost]] +Sales_Data[[#This Row],[ShippingCost]]</f>
        <v>4354.49</v>
      </c>
      <c r="Q1886" s="7">
        <f>Sales_Data[[#This Row],[Gross Revenue]]-Sales_Data[[#This Row],[TotalFinancialCost]]</f>
        <v>4195.51</v>
      </c>
      <c r="R1886" s="7">
        <f>Sales_Data[[#This Row],[Actul Bill Amount]]-Sales_Data[[#This Row],[ShippingCost]]</f>
        <v>7745.51</v>
      </c>
      <c r="S1886">
        <v>421</v>
      </c>
      <c r="T1886">
        <v>554.49</v>
      </c>
      <c r="U1886" t="s">
        <v>30</v>
      </c>
      <c r="V1886">
        <v>200</v>
      </c>
      <c r="W1886" t="s">
        <v>22</v>
      </c>
      <c r="X1886" t="str">
        <f t="shared" si="59"/>
        <v>Nagpur</v>
      </c>
    </row>
    <row r="1887" spans="1:24" x14ac:dyDescent="0.4">
      <c r="A1887">
        <v>101886</v>
      </c>
      <c r="B1887" s="5">
        <v>45840.445833333331</v>
      </c>
      <c r="C1887" s="3" t="str">
        <f>TEXT(Sales_Data[[#This Row],[OrderDate]],"mmmm")</f>
        <v>July</v>
      </c>
      <c r="D1887" s="3" t="str">
        <f t="shared" si="58"/>
        <v>2025</v>
      </c>
      <c r="E1887" t="s">
        <v>50</v>
      </c>
      <c r="F1887" t="s">
        <v>40</v>
      </c>
      <c r="G1887" t="s">
        <v>29</v>
      </c>
      <c r="H1887" t="s">
        <v>20</v>
      </c>
      <c r="I1887" t="s">
        <v>100</v>
      </c>
      <c r="J1887">
        <v>14</v>
      </c>
      <c r="K1887">
        <v>5500</v>
      </c>
      <c r="L1887" s="7">
        <f>Sales_Data[[#This Row],[OrderQuantity]] *Sales_Data[[#This Row],[UnitPrice]]</f>
        <v>77000</v>
      </c>
      <c r="M1887" s="7">
        <f>Sales_Data[[#This Row],[UnitPrice]]-Sales_Data[[#This Row],[UnitCost]]</f>
        <v>2000</v>
      </c>
      <c r="N1887" s="7">
        <f>Sales_Data[[#This Row],[Gross Revenue]]-Sales_Data[[#This Row],[Discount Amount ]]</f>
        <v>75000</v>
      </c>
      <c r="O1887" s="7">
        <f>Sales_Data[[#This Row],[OrderQuantity]] *Sales_Data[[#This Row],[UnitCost]]</f>
        <v>49000</v>
      </c>
      <c r="P1887" s="7">
        <f>Sales_Data[[#This Row],[ItemCost]] +Sales_Data[[#This Row],[ShippingCost]]</f>
        <v>49819.86</v>
      </c>
      <c r="Q1887" s="7">
        <f>Sales_Data[[#This Row],[Gross Revenue]]-Sales_Data[[#This Row],[TotalFinancialCost]]</f>
        <v>27180.14</v>
      </c>
      <c r="R1887" s="7">
        <f>Sales_Data[[#This Row],[Actul Bill Amount]]-Sales_Data[[#This Row],[ShippingCost]]</f>
        <v>74180.14</v>
      </c>
      <c r="S1887">
        <v>862</v>
      </c>
      <c r="T1887">
        <v>819.86</v>
      </c>
      <c r="U1887" t="s">
        <v>41</v>
      </c>
      <c r="V1887">
        <v>3500</v>
      </c>
      <c r="W1887" t="s">
        <v>22</v>
      </c>
      <c r="X1887" t="str">
        <f t="shared" si="59"/>
        <v>Nagpur</v>
      </c>
    </row>
    <row r="1888" spans="1:24" x14ac:dyDescent="0.4">
      <c r="A1888">
        <v>101887</v>
      </c>
      <c r="B1888" s="5">
        <v>45945.915972222225</v>
      </c>
      <c r="C1888" s="3" t="str">
        <f>TEXT(Sales_Data[[#This Row],[OrderDate]],"mmmm")</f>
        <v>October</v>
      </c>
      <c r="D1888" s="3" t="str">
        <f t="shared" si="58"/>
        <v>2025</v>
      </c>
      <c r="E1888" t="s">
        <v>19</v>
      </c>
      <c r="F1888" t="s">
        <v>28</v>
      </c>
      <c r="G1888" t="s">
        <v>29</v>
      </c>
      <c r="H1888" t="s">
        <v>16</v>
      </c>
      <c r="I1888" t="s">
        <v>100</v>
      </c>
      <c r="J1888">
        <v>57</v>
      </c>
      <c r="K1888">
        <v>2500</v>
      </c>
      <c r="L1888" s="7">
        <f>Sales_Data[[#This Row],[OrderQuantity]] *Sales_Data[[#This Row],[UnitPrice]]</f>
        <v>142500</v>
      </c>
      <c r="M1888" s="7">
        <f>Sales_Data[[#This Row],[UnitPrice]]-Sales_Data[[#This Row],[UnitCost]]</f>
        <v>1000</v>
      </c>
      <c r="N1888" s="7">
        <f>Sales_Data[[#This Row],[Gross Revenue]]-Sales_Data[[#This Row],[Discount Amount ]]</f>
        <v>141500</v>
      </c>
      <c r="O1888" s="7">
        <f>Sales_Data[[#This Row],[OrderQuantity]] *Sales_Data[[#This Row],[UnitCost]]</f>
        <v>85500</v>
      </c>
      <c r="P1888" s="7">
        <f>Sales_Data[[#This Row],[ItemCost]] +Sales_Data[[#This Row],[ShippingCost]]</f>
        <v>86320.29</v>
      </c>
      <c r="Q1888" s="7">
        <f>Sales_Data[[#This Row],[Gross Revenue]]-Sales_Data[[#This Row],[TotalFinancialCost]]</f>
        <v>56179.710000000006</v>
      </c>
      <c r="R1888" s="7">
        <f>Sales_Data[[#This Row],[Actul Bill Amount]]-Sales_Data[[#This Row],[ShippingCost]]</f>
        <v>140679.71</v>
      </c>
      <c r="S1888">
        <v>489</v>
      </c>
      <c r="T1888">
        <v>820.29</v>
      </c>
      <c r="U1888" t="s">
        <v>54</v>
      </c>
      <c r="V1888">
        <v>1500</v>
      </c>
      <c r="W1888" t="s">
        <v>18</v>
      </c>
      <c r="X1888" t="str">
        <f t="shared" si="59"/>
        <v>Bengaluru</v>
      </c>
    </row>
    <row r="1889" spans="1:24" x14ac:dyDescent="0.4">
      <c r="A1889">
        <v>101888</v>
      </c>
      <c r="B1889" s="5">
        <v>45964.393750000003</v>
      </c>
      <c r="C1889" s="3" t="str">
        <f>TEXT(Sales_Data[[#This Row],[OrderDate]],"mmmm")</f>
        <v>November</v>
      </c>
      <c r="D1889" s="3" t="str">
        <f t="shared" si="58"/>
        <v>2025</v>
      </c>
      <c r="E1889" t="s">
        <v>34</v>
      </c>
      <c r="F1889" t="s">
        <v>40</v>
      </c>
      <c r="G1889" t="s">
        <v>29</v>
      </c>
      <c r="H1889" t="s">
        <v>37</v>
      </c>
      <c r="I1889" t="s">
        <v>100</v>
      </c>
      <c r="J1889">
        <v>19</v>
      </c>
      <c r="K1889">
        <v>5500</v>
      </c>
      <c r="L1889" s="7">
        <f>Sales_Data[[#This Row],[OrderQuantity]] *Sales_Data[[#This Row],[UnitPrice]]</f>
        <v>104500</v>
      </c>
      <c r="M1889" s="7">
        <f>Sales_Data[[#This Row],[UnitPrice]]-Sales_Data[[#This Row],[UnitCost]]</f>
        <v>2000</v>
      </c>
      <c r="N1889" s="7">
        <f>Sales_Data[[#This Row],[Gross Revenue]]-Sales_Data[[#This Row],[Discount Amount ]]</f>
        <v>102500</v>
      </c>
      <c r="O1889" s="7">
        <f>Sales_Data[[#This Row],[OrderQuantity]] *Sales_Data[[#This Row],[UnitCost]]</f>
        <v>66500</v>
      </c>
      <c r="P1889" s="7">
        <f>Sales_Data[[#This Row],[ItemCost]] +Sales_Data[[#This Row],[ShippingCost]]</f>
        <v>66967.740000000005</v>
      </c>
      <c r="Q1889" s="7">
        <f>Sales_Data[[#This Row],[Gross Revenue]]-Sales_Data[[#This Row],[TotalFinancialCost]]</f>
        <v>37532.259999999995</v>
      </c>
      <c r="R1889" s="7">
        <f>Sales_Data[[#This Row],[Actul Bill Amount]]-Sales_Data[[#This Row],[ShippingCost]]</f>
        <v>102032.26</v>
      </c>
      <c r="S1889">
        <v>561</v>
      </c>
      <c r="T1889">
        <v>467.74</v>
      </c>
      <c r="U1889" t="s">
        <v>41</v>
      </c>
      <c r="V1889">
        <v>3500</v>
      </c>
      <c r="W1889" t="s">
        <v>38</v>
      </c>
      <c r="X1889" t="str">
        <f t="shared" si="59"/>
        <v>Kolkata</v>
      </c>
    </row>
    <row r="1890" spans="1:24" x14ac:dyDescent="0.4">
      <c r="A1890">
        <v>101889</v>
      </c>
      <c r="B1890" s="5">
        <v>45957.736111111109</v>
      </c>
      <c r="C1890" s="3" t="str">
        <f>TEXT(Sales_Data[[#This Row],[OrderDate]],"mmmm")</f>
        <v>October</v>
      </c>
      <c r="D1890" s="3" t="str">
        <f t="shared" si="58"/>
        <v>2025</v>
      </c>
      <c r="E1890" t="s">
        <v>42</v>
      </c>
      <c r="F1890" t="s">
        <v>46</v>
      </c>
      <c r="G1890" t="s">
        <v>15</v>
      </c>
      <c r="H1890" t="s">
        <v>25</v>
      </c>
      <c r="I1890" t="s">
        <v>100</v>
      </c>
      <c r="J1890">
        <v>25</v>
      </c>
      <c r="K1890">
        <v>15000</v>
      </c>
      <c r="L1890" s="7">
        <f>Sales_Data[[#This Row],[OrderQuantity]] *Sales_Data[[#This Row],[UnitPrice]]</f>
        <v>375000</v>
      </c>
      <c r="M1890" s="7">
        <f>Sales_Data[[#This Row],[UnitPrice]]-Sales_Data[[#This Row],[UnitCost]]</f>
        <v>5500</v>
      </c>
      <c r="N1890" s="7">
        <f>Sales_Data[[#This Row],[Gross Revenue]]-Sales_Data[[#This Row],[Discount Amount ]]</f>
        <v>369500</v>
      </c>
      <c r="O1890" s="7">
        <f>Sales_Data[[#This Row],[OrderQuantity]] *Sales_Data[[#This Row],[UnitCost]]</f>
        <v>237500</v>
      </c>
      <c r="P1890" s="7">
        <f>Sales_Data[[#This Row],[ItemCost]] +Sales_Data[[#This Row],[ShippingCost]]</f>
        <v>238637.79</v>
      </c>
      <c r="Q1890" s="7">
        <f>Sales_Data[[#This Row],[Gross Revenue]]-Sales_Data[[#This Row],[TotalFinancialCost]]</f>
        <v>136362.21</v>
      </c>
      <c r="R1890" s="7">
        <f>Sales_Data[[#This Row],[Actul Bill Amount]]-Sales_Data[[#This Row],[ShippingCost]]</f>
        <v>368362.21</v>
      </c>
      <c r="S1890">
        <v>794</v>
      </c>
      <c r="T1890">
        <v>1137.79</v>
      </c>
      <c r="U1890" t="s">
        <v>53</v>
      </c>
      <c r="V1890">
        <v>9500</v>
      </c>
      <c r="W1890" t="s">
        <v>27</v>
      </c>
      <c r="X1890" t="str">
        <f t="shared" si="59"/>
        <v>Mumbai</v>
      </c>
    </row>
    <row r="1891" spans="1:24" x14ac:dyDescent="0.4">
      <c r="A1891">
        <v>101890</v>
      </c>
      <c r="B1891" s="5">
        <v>45739.39166666667</v>
      </c>
      <c r="C1891" s="3" t="str">
        <f>TEXT(Sales_Data[[#This Row],[OrderDate]],"mmmm")</f>
        <v>March</v>
      </c>
      <c r="D1891" s="3" t="str">
        <f t="shared" si="58"/>
        <v>2025</v>
      </c>
      <c r="E1891" t="s">
        <v>34</v>
      </c>
      <c r="F1891" t="s">
        <v>46</v>
      </c>
      <c r="G1891" t="s">
        <v>29</v>
      </c>
      <c r="H1891" t="s">
        <v>20</v>
      </c>
      <c r="I1891" t="s">
        <v>100</v>
      </c>
      <c r="J1891">
        <v>43</v>
      </c>
      <c r="K1891">
        <v>4500</v>
      </c>
      <c r="L1891" s="7">
        <f>Sales_Data[[#This Row],[OrderQuantity]] *Sales_Data[[#This Row],[UnitPrice]]</f>
        <v>193500</v>
      </c>
      <c r="M1891" s="7">
        <f>Sales_Data[[#This Row],[UnitPrice]]-Sales_Data[[#This Row],[UnitCost]]</f>
        <v>1700</v>
      </c>
      <c r="N1891" s="7">
        <f>Sales_Data[[#This Row],[Gross Revenue]]-Sales_Data[[#This Row],[Discount Amount ]]</f>
        <v>191800</v>
      </c>
      <c r="O1891" s="7">
        <f>Sales_Data[[#This Row],[OrderQuantity]] *Sales_Data[[#This Row],[UnitCost]]</f>
        <v>120400</v>
      </c>
      <c r="P1891" s="7">
        <f>Sales_Data[[#This Row],[ItemCost]] +Sales_Data[[#This Row],[ShippingCost]]</f>
        <v>121344.85</v>
      </c>
      <c r="Q1891" s="7">
        <f>Sales_Data[[#This Row],[Gross Revenue]]-Sales_Data[[#This Row],[TotalFinancialCost]]</f>
        <v>72155.149999999994</v>
      </c>
      <c r="R1891" s="7">
        <f>Sales_Data[[#This Row],[Actul Bill Amount]]-Sales_Data[[#This Row],[ShippingCost]]</f>
        <v>190855.15</v>
      </c>
      <c r="S1891">
        <v>803</v>
      </c>
      <c r="T1891">
        <v>944.85</v>
      </c>
      <c r="U1891" t="s">
        <v>47</v>
      </c>
      <c r="V1891">
        <v>2800</v>
      </c>
      <c r="W1891" t="s">
        <v>22</v>
      </c>
      <c r="X1891" t="str">
        <f t="shared" si="59"/>
        <v>Nagpur</v>
      </c>
    </row>
    <row r="1892" spans="1:24" x14ac:dyDescent="0.4">
      <c r="A1892">
        <v>101891</v>
      </c>
      <c r="B1892" s="5">
        <v>45868.758333333331</v>
      </c>
      <c r="C1892" s="3" t="str">
        <f>TEXT(Sales_Data[[#This Row],[OrderDate]],"mmmm")</f>
        <v>July</v>
      </c>
      <c r="D1892" s="3" t="str">
        <f t="shared" si="58"/>
        <v>2025</v>
      </c>
      <c r="E1892" t="s">
        <v>23</v>
      </c>
      <c r="F1892" t="s">
        <v>55</v>
      </c>
      <c r="G1892" t="s">
        <v>31</v>
      </c>
      <c r="H1892" t="s">
        <v>37</v>
      </c>
      <c r="I1892" t="s">
        <v>100</v>
      </c>
      <c r="J1892">
        <v>41</v>
      </c>
      <c r="K1892">
        <v>850</v>
      </c>
      <c r="L1892" s="7">
        <f>Sales_Data[[#This Row],[OrderQuantity]] *Sales_Data[[#This Row],[UnitPrice]]</f>
        <v>34850</v>
      </c>
      <c r="M1892" s="7">
        <f>Sales_Data[[#This Row],[UnitPrice]]-Sales_Data[[#This Row],[UnitCost]]</f>
        <v>300</v>
      </c>
      <c r="N1892" s="7">
        <f>Sales_Data[[#This Row],[Gross Revenue]]-Sales_Data[[#This Row],[Discount Amount ]]</f>
        <v>34550</v>
      </c>
      <c r="O1892" s="7">
        <f>Sales_Data[[#This Row],[OrderQuantity]] *Sales_Data[[#This Row],[UnitCost]]</f>
        <v>22550</v>
      </c>
      <c r="P1892" s="7">
        <f>Sales_Data[[#This Row],[ItemCost]] +Sales_Data[[#This Row],[ShippingCost]]</f>
        <v>22749.15</v>
      </c>
      <c r="Q1892" s="7">
        <f>Sales_Data[[#This Row],[Gross Revenue]]-Sales_Data[[#This Row],[TotalFinancialCost]]</f>
        <v>12100.849999999999</v>
      </c>
      <c r="R1892" s="7">
        <f>Sales_Data[[#This Row],[Actul Bill Amount]]-Sales_Data[[#This Row],[ShippingCost]]</f>
        <v>34350.85</v>
      </c>
      <c r="S1892">
        <v>1117</v>
      </c>
      <c r="T1892">
        <v>199.15</v>
      </c>
      <c r="U1892" t="s">
        <v>56</v>
      </c>
      <c r="V1892">
        <v>550</v>
      </c>
      <c r="W1892" t="s">
        <v>38</v>
      </c>
      <c r="X1892" t="str">
        <f t="shared" si="59"/>
        <v>Kolkata</v>
      </c>
    </row>
    <row r="1893" spans="1:24" x14ac:dyDescent="0.4">
      <c r="A1893">
        <v>101892</v>
      </c>
      <c r="B1893" s="5">
        <v>45807.07708333333</v>
      </c>
      <c r="C1893" s="3" t="str">
        <f>TEXT(Sales_Data[[#This Row],[OrderDate]],"mmmm")</f>
        <v>May</v>
      </c>
      <c r="D1893" s="3" t="str">
        <f t="shared" si="58"/>
        <v>2025</v>
      </c>
      <c r="E1893" t="s">
        <v>23</v>
      </c>
      <c r="F1893" t="s">
        <v>43</v>
      </c>
      <c r="G1893" t="s">
        <v>31</v>
      </c>
      <c r="H1893" t="s">
        <v>20</v>
      </c>
      <c r="I1893" t="s">
        <v>100</v>
      </c>
      <c r="J1893">
        <v>12</v>
      </c>
      <c r="K1893">
        <v>4500</v>
      </c>
      <c r="L1893" s="7">
        <f>Sales_Data[[#This Row],[OrderQuantity]] *Sales_Data[[#This Row],[UnitPrice]]</f>
        <v>54000</v>
      </c>
      <c r="M1893" s="7">
        <f>Sales_Data[[#This Row],[UnitPrice]]-Sales_Data[[#This Row],[UnitCost]]</f>
        <v>2000</v>
      </c>
      <c r="N1893" s="7">
        <f>Sales_Data[[#This Row],[Gross Revenue]]-Sales_Data[[#This Row],[Discount Amount ]]</f>
        <v>52000</v>
      </c>
      <c r="O1893" s="7">
        <f>Sales_Data[[#This Row],[OrderQuantity]] *Sales_Data[[#This Row],[UnitCost]]</f>
        <v>30000</v>
      </c>
      <c r="P1893" s="7">
        <f>Sales_Data[[#This Row],[ItemCost]] +Sales_Data[[#This Row],[ShippingCost]]</f>
        <v>30509.07</v>
      </c>
      <c r="Q1893" s="7">
        <f>Sales_Data[[#This Row],[Gross Revenue]]-Sales_Data[[#This Row],[TotalFinancialCost]]</f>
        <v>23490.93</v>
      </c>
      <c r="R1893" s="7">
        <f>Sales_Data[[#This Row],[Actul Bill Amount]]-Sales_Data[[#This Row],[ShippingCost]]</f>
        <v>51490.93</v>
      </c>
      <c r="S1893">
        <v>1098</v>
      </c>
      <c r="T1893">
        <v>509.07</v>
      </c>
      <c r="U1893" t="s">
        <v>44</v>
      </c>
      <c r="V1893">
        <v>2500</v>
      </c>
      <c r="W1893" t="s">
        <v>22</v>
      </c>
      <c r="X1893" t="str">
        <f t="shared" si="59"/>
        <v>Nagpur</v>
      </c>
    </row>
    <row r="1894" spans="1:24" x14ac:dyDescent="0.4">
      <c r="A1894">
        <v>101893</v>
      </c>
      <c r="B1894" s="5">
        <v>45694.018055555556</v>
      </c>
      <c r="C1894" s="3" t="str">
        <f>TEXT(Sales_Data[[#This Row],[OrderDate]],"mmmm")</f>
        <v>February</v>
      </c>
      <c r="D1894" s="3" t="str">
        <f t="shared" si="58"/>
        <v>2025</v>
      </c>
      <c r="E1894" t="s">
        <v>45</v>
      </c>
      <c r="F1894" t="s">
        <v>35</v>
      </c>
      <c r="G1894" t="s">
        <v>31</v>
      </c>
      <c r="H1894" t="s">
        <v>25</v>
      </c>
      <c r="I1894" t="s">
        <v>100</v>
      </c>
      <c r="J1894">
        <v>54</v>
      </c>
      <c r="K1894">
        <v>12000</v>
      </c>
      <c r="L1894" s="7">
        <f>Sales_Data[[#This Row],[OrderQuantity]] *Sales_Data[[#This Row],[UnitPrice]]</f>
        <v>648000</v>
      </c>
      <c r="M1894" s="7">
        <f>Sales_Data[[#This Row],[UnitPrice]]-Sales_Data[[#This Row],[UnitCost]]</f>
        <v>4000</v>
      </c>
      <c r="N1894" s="7">
        <f>Sales_Data[[#This Row],[Gross Revenue]]-Sales_Data[[#This Row],[Discount Amount ]]</f>
        <v>644000</v>
      </c>
      <c r="O1894" s="7">
        <f>Sales_Data[[#This Row],[OrderQuantity]] *Sales_Data[[#This Row],[UnitCost]]</f>
        <v>432000</v>
      </c>
      <c r="P1894" s="7">
        <f>Sales_Data[[#This Row],[ItemCost]] +Sales_Data[[#This Row],[ShippingCost]]</f>
        <v>434817.11</v>
      </c>
      <c r="Q1894" s="7">
        <f>Sales_Data[[#This Row],[Gross Revenue]]-Sales_Data[[#This Row],[TotalFinancialCost]]</f>
        <v>213182.89</v>
      </c>
      <c r="R1894" s="7">
        <f>Sales_Data[[#This Row],[Actul Bill Amount]]-Sales_Data[[#This Row],[ShippingCost]]</f>
        <v>641182.89</v>
      </c>
      <c r="S1894">
        <v>716</v>
      </c>
      <c r="T1894">
        <v>2817.11</v>
      </c>
      <c r="U1894" t="s">
        <v>36</v>
      </c>
      <c r="V1894">
        <v>8000</v>
      </c>
      <c r="W1894" t="s">
        <v>27</v>
      </c>
      <c r="X1894" t="str">
        <f t="shared" si="59"/>
        <v>Mumbai</v>
      </c>
    </row>
    <row r="1895" spans="1:24" x14ac:dyDescent="0.4">
      <c r="A1895">
        <v>101894</v>
      </c>
      <c r="B1895" s="5">
        <v>46009.569444444445</v>
      </c>
      <c r="C1895" s="3" t="str">
        <f>TEXT(Sales_Data[[#This Row],[OrderDate]],"mmmm")</f>
        <v>December</v>
      </c>
      <c r="D1895" s="3" t="str">
        <f t="shared" si="58"/>
        <v>2025</v>
      </c>
      <c r="E1895" t="s">
        <v>45</v>
      </c>
      <c r="F1895" t="s">
        <v>55</v>
      </c>
      <c r="G1895" t="s">
        <v>29</v>
      </c>
      <c r="H1895" t="s">
        <v>16</v>
      </c>
      <c r="I1895" t="s">
        <v>100</v>
      </c>
      <c r="J1895">
        <v>89</v>
      </c>
      <c r="K1895">
        <v>1200</v>
      </c>
      <c r="L1895" s="7">
        <f>Sales_Data[[#This Row],[OrderQuantity]] *Sales_Data[[#This Row],[UnitPrice]]</f>
        <v>106800</v>
      </c>
      <c r="M1895" s="7">
        <f>Sales_Data[[#This Row],[UnitPrice]]-Sales_Data[[#This Row],[UnitCost]]</f>
        <v>400</v>
      </c>
      <c r="N1895" s="7">
        <f>Sales_Data[[#This Row],[Gross Revenue]]-Sales_Data[[#This Row],[Discount Amount ]]</f>
        <v>106400</v>
      </c>
      <c r="O1895" s="7">
        <f>Sales_Data[[#This Row],[OrderQuantity]] *Sales_Data[[#This Row],[UnitCost]]</f>
        <v>71200</v>
      </c>
      <c r="P1895" s="7">
        <f>Sales_Data[[#This Row],[ItemCost]] +Sales_Data[[#This Row],[ShippingCost]]</f>
        <v>71970.36</v>
      </c>
      <c r="Q1895" s="7">
        <f>Sales_Data[[#This Row],[Gross Revenue]]-Sales_Data[[#This Row],[TotalFinancialCost]]</f>
        <v>34829.64</v>
      </c>
      <c r="R1895" s="7">
        <f>Sales_Data[[#This Row],[Actul Bill Amount]]-Sales_Data[[#This Row],[ShippingCost]]</f>
        <v>105629.64</v>
      </c>
      <c r="S1895">
        <v>792</v>
      </c>
      <c r="T1895">
        <v>770.36</v>
      </c>
      <c r="U1895" t="s">
        <v>58</v>
      </c>
      <c r="V1895">
        <v>800</v>
      </c>
      <c r="W1895" t="s">
        <v>18</v>
      </c>
      <c r="X1895" t="str">
        <f t="shared" si="59"/>
        <v>Bengaluru</v>
      </c>
    </row>
    <row r="1896" spans="1:24" x14ac:dyDescent="0.4">
      <c r="A1896">
        <v>101895</v>
      </c>
      <c r="B1896" s="5">
        <v>45969.466666666667</v>
      </c>
      <c r="C1896" s="3" t="str">
        <f>TEXT(Sales_Data[[#This Row],[OrderDate]],"mmmm")</f>
        <v>November</v>
      </c>
      <c r="D1896" s="3" t="str">
        <f t="shared" si="58"/>
        <v>2025</v>
      </c>
      <c r="E1896" t="s">
        <v>23</v>
      </c>
      <c r="F1896" t="s">
        <v>24</v>
      </c>
      <c r="G1896" t="s">
        <v>15</v>
      </c>
      <c r="H1896" t="s">
        <v>32</v>
      </c>
      <c r="I1896" t="s">
        <v>100</v>
      </c>
      <c r="J1896">
        <v>40</v>
      </c>
      <c r="K1896">
        <v>3500</v>
      </c>
      <c r="L1896" s="7">
        <f>Sales_Data[[#This Row],[OrderQuantity]] *Sales_Data[[#This Row],[UnitPrice]]</f>
        <v>140000</v>
      </c>
      <c r="M1896" s="7">
        <f>Sales_Data[[#This Row],[UnitPrice]]-Sales_Data[[#This Row],[UnitCost]]</f>
        <v>1300</v>
      </c>
      <c r="N1896" s="7">
        <f>Sales_Data[[#This Row],[Gross Revenue]]-Sales_Data[[#This Row],[Discount Amount ]]</f>
        <v>138700</v>
      </c>
      <c r="O1896" s="7">
        <f>Sales_Data[[#This Row],[OrderQuantity]] *Sales_Data[[#This Row],[UnitCost]]</f>
        <v>88000</v>
      </c>
      <c r="P1896" s="7">
        <f>Sales_Data[[#This Row],[ItemCost]] +Sales_Data[[#This Row],[ShippingCost]]</f>
        <v>88948.57</v>
      </c>
      <c r="Q1896" s="7">
        <f>Sales_Data[[#This Row],[Gross Revenue]]-Sales_Data[[#This Row],[TotalFinancialCost]]</f>
        <v>51051.429999999993</v>
      </c>
      <c r="R1896" s="7">
        <f>Sales_Data[[#This Row],[Actul Bill Amount]]-Sales_Data[[#This Row],[ShippingCost]]</f>
        <v>137751.43</v>
      </c>
      <c r="S1896">
        <v>629</v>
      </c>
      <c r="T1896">
        <v>948.57</v>
      </c>
      <c r="U1896" t="s">
        <v>59</v>
      </c>
      <c r="V1896">
        <v>2200</v>
      </c>
      <c r="W1896" t="s">
        <v>33</v>
      </c>
      <c r="X1896" t="str">
        <f t="shared" si="59"/>
        <v>Delhi</v>
      </c>
    </row>
    <row r="1897" spans="1:24" x14ac:dyDescent="0.4">
      <c r="A1897">
        <v>101896</v>
      </c>
      <c r="B1897" s="5">
        <v>46018.604861111111</v>
      </c>
      <c r="C1897" s="3" t="str">
        <f>TEXT(Sales_Data[[#This Row],[OrderDate]],"mmmm")</f>
        <v>December</v>
      </c>
      <c r="D1897" s="3" t="str">
        <f t="shared" si="58"/>
        <v>2025</v>
      </c>
      <c r="E1897" t="s">
        <v>13</v>
      </c>
      <c r="F1897" t="s">
        <v>24</v>
      </c>
      <c r="G1897" t="s">
        <v>31</v>
      </c>
      <c r="H1897" t="s">
        <v>32</v>
      </c>
      <c r="I1897" t="s">
        <v>100</v>
      </c>
      <c r="J1897">
        <v>36</v>
      </c>
      <c r="K1897">
        <v>25000</v>
      </c>
      <c r="L1897" s="7">
        <f>Sales_Data[[#This Row],[OrderQuantity]] *Sales_Data[[#This Row],[UnitPrice]]</f>
        <v>900000</v>
      </c>
      <c r="M1897" s="7">
        <f>Sales_Data[[#This Row],[UnitPrice]]-Sales_Data[[#This Row],[UnitCost]]</f>
        <v>7000</v>
      </c>
      <c r="N1897" s="7">
        <f>Sales_Data[[#This Row],[Gross Revenue]]-Sales_Data[[#This Row],[Discount Amount ]]</f>
        <v>893000</v>
      </c>
      <c r="O1897" s="7">
        <f>Sales_Data[[#This Row],[OrderQuantity]] *Sales_Data[[#This Row],[UnitCost]]</f>
        <v>648000</v>
      </c>
      <c r="P1897" s="7">
        <f>Sales_Data[[#This Row],[ItemCost]] +Sales_Data[[#This Row],[ShippingCost]]</f>
        <v>648770.24</v>
      </c>
      <c r="Q1897" s="7">
        <f>Sales_Data[[#This Row],[Gross Revenue]]-Sales_Data[[#This Row],[TotalFinancialCost]]</f>
        <v>251229.76</v>
      </c>
      <c r="R1897" s="7">
        <f>Sales_Data[[#This Row],[Actul Bill Amount]]-Sales_Data[[#This Row],[ShippingCost]]</f>
        <v>892229.76</v>
      </c>
      <c r="S1897">
        <v>508</v>
      </c>
      <c r="T1897">
        <v>770.24</v>
      </c>
      <c r="U1897" t="s">
        <v>60</v>
      </c>
      <c r="V1897">
        <v>18000</v>
      </c>
      <c r="W1897" t="s">
        <v>33</v>
      </c>
      <c r="X1897" t="str">
        <f t="shared" si="59"/>
        <v>Delhi</v>
      </c>
    </row>
    <row r="1898" spans="1:24" x14ac:dyDescent="0.4">
      <c r="A1898">
        <v>101897</v>
      </c>
      <c r="B1898" s="5">
        <v>45716.768750000003</v>
      </c>
      <c r="C1898" s="3" t="str">
        <f>TEXT(Sales_Data[[#This Row],[OrderDate]],"mmmm")</f>
        <v>February</v>
      </c>
      <c r="D1898" s="3" t="str">
        <f t="shared" si="58"/>
        <v>2025</v>
      </c>
      <c r="E1898" t="s">
        <v>45</v>
      </c>
      <c r="F1898" t="s">
        <v>40</v>
      </c>
      <c r="G1898" t="s">
        <v>29</v>
      </c>
      <c r="H1898" t="s">
        <v>32</v>
      </c>
      <c r="I1898" t="s">
        <v>100</v>
      </c>
      <c r="J1898">
        <v>28</v>
      </c>
      <c r="K1898">
        <v>1500</v>
      </c>
      <c r="L1898" s="7">
        <f>Sales_Data[[#This Row],[OrderQuantity]] *Sales_Data[[#This Row],[UnitPrice]]</f>
        <v>42000</v>
      </c>
      <c r="M1898" s="7">
        <f>Sales_Data[[#This Row],[UnitPrice]]-Sales_Data[[#This Row],[UnitCost]]</f>
        <v>700</v>
      </c>
      <c r="N1898" s="7">
        <f>Sales_Data[[#This Row],[Gross Revenue]]-Sales_Data[[#This Row],[Discount Amount ]]</f>
        <v>41300</v>
      </c>
      <c r="O1898" s="7">
        <f>Sales_Data[[#This Row],[OrderQuantity]] *Sales_Data[[#This Row],[UnitCost]]</f>
        <v>22400</v>
      </c>
      <c r="P1898" s="7">
        <f>Sales_Data[[#This Row],[ItemCost]] +Sales_Data[[#This Row],[ShippingCost]]</f>
        <v>23210.28</v>
      </c>
      <c r="Q1898" s="7">
        <f>Sales_Data[[#This Row],[Gross Revenue]]-Sales_Data[[#This Row],[TotalFinancialCost]]</f>
        <v>18789.72</v>
      </c>
      <c r="R1898" s="7">
        <f>Sales_Data[[#This Row],[Actul Bill Amount]]-Sales_Data[[#This Row],[ShippingCost]]</f>
        <v>40489.72</v>
      </c>
      <c r="S1898">
        <v>434</v>
      </c>
      <c r="T1898">
        <v>810.28</v>
      </c>
      <c r="U1898" t="s">
        <v>52</v>
      </c>
      <c r="V1898">
        <v>800</v>
      </c>
      <c r="W1898" t="s">
        <v>33</v>
      </c>
      <c r="X1898" t="str">
        <f t="shared" si="59"/>
        <v>Delhi</v>
      </c>
    </row>
    <row r="1899" spans="1:24" x14ac:dyDescent="0.4">
      <c r="A1899">
        <v>101898</v>
      </c>
      <c r="B1899" s="5">
        <v>45788.915277777778</v>
      </c>
      <c r="C1899" s="3" t="str">
        <f>TEXT(Sales_Data[[#This Row],[OrderDate]],"mmmm")</f>
        <v>May</v>
      </c>
      <c r="D1899" s="3" t="str">
        <f t="shared" si="58"/>
        <v>2025</v>
      </c>
      <c r="E1899" t="s">
        <v>45</v>
      </c>
      <c r="F1899" t="s">
        <v>43</v>
      </c>
      <c r="G1899" t="s">
        <v>15</v>
      </c>
      <c r="H1899" t="s">
        <v>16</v>
      </c>
      <c r="I1899" t="s">
        <v>100</v>
      </c>
      <c r="J1899">
        <v>74</v>
      </c>
      <c r="K1899">
        <v>4500</v>
      </c>
      <c r="L1899" s="7">
        <f>Sales_Data[[#This Row],[OrderQuantity]] *Sales_Data[[#This Row],[UnitPrice]]</f>
        <v>333000</v>
      </c>
      <c r="M1899" s="7">
        <f>Sales_Data[[#This Row],[UnitPrice]]-Sales_Data[[#This Row],[UnitCost]]</f>
        <v>2000</v>
      </c>
      <c r="N1899" s="7">
        <f>Sales_Data[[#This Row],[Gross Revenue]]-Sales_Data[[#This Row],[Discount Amount ]]</f>
        <v>331000</v>
      </c>
      <c r="O1899" s="7">
        <f>Sales_Data[[#This Row],[OrderQuantity]] *Sales_Data[[#This Row],[UnitCost]]</f>
        <v>185000</v>
      </c>
      <c r="P1899" s="7">
        <f>Sales_Data[[#This Row],[ItemCost]] +Sales_Data[[#This Row],[ShippingCost]]</f>
        <v>185891.08</v>
      </c>
      <c r="Q1899" s="7">
        <f>Sales_Data[[#This Row],[Gross Revenue]]-Sales_Data[[#This Row],[TotalFinancialCost]]</f>
        <v>147108.92000000001</v>
      </c>
      <c r="R1899" s="7">
        <f>Sales_Data[[#This Row],[Actul Bill Amount]]-Sales_Data[[#This Row],[ShippingCost]]</f>
        <v>330108.92</v>
      </c>
      <c r="S1899">
        <v>660</v>
      </c>
      <c r="T1899">
        <v>891.08</v>
      </c>
      <c r="U1899" t="s">
        <v>44</v>
      </c>
      <c r="V1899">
        <v>2500</v>
      </c>
      <c r="W1899" t="s">
        <v>18</v>
      </c>
      <c r="X1899" t="str">
        <f t="shared" si="59"/>
        <v>Bengaluru</v>
      </c>
    </row>
    <row r="1900" spans="1:24" x14ac:dyDescent="0.4">
      <c r="A1900">
        <v>101899</v>
      </c>
      <c r="B1900" s="5">
        <v>45859.68472222222</v>
      </c>
      <c r="C1900" s="3" t="str">
        <f>TEXT(Sales_Data[[#This Row],[OrderDate]],"mmmm")</f>
        <v>July</v>
      </c>
      <c r="D1900" s="3" t="str">
        <f t="shared" si="58"/>
        <v>2025</v>
      </c>
      <c r="E1900" t="s">
        <v>42</v>
      </c>
      <c r="F1900" t="s">
        <v>35</v>
      </c>
      <c r="G1900" t="s">
        <v>15</v>
      </c>
      <c r="H1900" t="s">
        <v>25</v>
      </c>
      <c r="I1900" t="s">
        <v>100</v>
      </c>
      <c r="J1900">
        <v>60</v>
      </c>
      <c r="K1900">
        <v>8500</v>
      </c>
      <c r="L1900" s="7">
        <f>Sales_Data[[#This Row],[OrderQuantity]] *Sales_Data[[#This Row],[UnitPrice]]</f>
        <v>510000</v>
      </c>
      <c r="M1900" s="7">
        <f>Sales_Data[[#This Row],[UnitPrice]]-Sales_Data[[#This Row],[UnitCost]]</f>
        <v>3000</v>
      </c>
      <c r="N1900" s="7">
        <f>Sales_Data[[#This Row],[Gross Revenue]]-Sales_Data[[#This Row],[Discount Amount ]]</f>
        <v>507000</v>
      </c>
      <c r="O1900" s="7">
        <f>Sales_Data[[#This Row],[OrderQuantity]] *Sales_Data[[#This Row],[UnitCost]]</f>
        <v>330000</v>
      </c>
      <c r="P1900" s="7">
        <f>Sales_Data[[#This Row],[ItemCost]] +Sales_Data[[#This Row],[ShippingCost]]</f>
        <v>330621.24</v>
      </c>
      <c r="Q1900" s="7">
        <f>Sales_Data[[#This Row],[Gross Revenue]]-Sales_Data[[#This Row],[TotalFinancialCost]]</f>
        <v>179378.76</v>
      </c>
      <c r="R1900" s="7">
        <f>Sales_Data[[#This Row],[Actul Bill Amount]]-Sales_Data[[#This Row],[ShippingCost]]</f>
        <v>506378.76</v>
      </c>
      <c r="S1900">
        <v>339</v>
      </c>
      <c r="T1900">
        <v>621.24</v>
      </c>
      <c r="U1900" t="s">
        <v>49</v>
      </c>
      <c r="V1900">
        <v>5500</v>
      </c>
      <c r="W1900" t="s">
        <v>27</v>
      </c>
      <c r="X1900" t="str">
        <f t="shared" si="59"/>
        <v>Mumbai</v>
      </c>
    </row>
    <row r="1901" spans="1:24" x14ac:dyDescent="0.4">
      <c r="A1901">
        <v>101900</v>
      </c>
      <c r="B1901" s="5">
        <v>45900.717361111114</v>
      </c>
      <c r="C1901" s="3" t="str">
        <f>TEXT(Sales_Data[[#This Row],[OrderDate]],"mmmm")</f>
        <v>August</v>
      </c>
      <c r="D1901" s="3" t="str">
        <f t="shared" si="58"/>
        <v>2025</v>
      </c>
      <c r="E1901" t="s">
        <v>48</v>
      </c>
      <c r="F1901" t="s">
        <v>24</v>
      </c>
      <c r="G1901" t="s">
        <v>31</v>
      </c>
      <c r="H1901" t="s">
        <v>37</v>
      </c>
      <c r="I1901" t="s">
        <v>100</v>
      </c>
      <c r="J1901">
        <v>89</v>
      </c>
      <c r="K1901">
        <v>3500</v>
      </c>
      <c r="L1901" s="7">
        <f>Sales_Data[[#This Row],[OrderQuantity]] *Sales_Data[[#This Row],[UnitPrice]]</f>
        <v>311500</v>
      </c>
      <c r="M1901" s="7">
        <f>Sales_Data[[#This Row],[UnitPrice]]-Sales_Data[[#This Row],[UnitCost]]</f>
        <v>1300</v>
      </c>
      <c r="N1901" s="7">
        <f>Sales_Data[[#This Row],[Gross Revenue]]-Sales_Data[[#This Row],[Discount Amount ]]</f>
        <v>310200</v>
      </c>
      <c r="O1901" s="7">
        <f>Sales_Data[[#This Row],[OrderQuantity]] *Sales_Data[[#This Row],[UnitCost]]</f>
        <v>195800</v>
      </c>
      <c r="P1901" s="7">
        <f>Sales_Data[[#This Row],[ItemCost]] +Sales_Data[[#This Row],[ShippingCost]]</f>
        <v>196068.89</v>
      </c>
      <c r="Q1901" s="7">
        <f>Sales_Data[[#This Row],[Gross Revenue]]-Sales_Data[[#This Row],[TotalFinancialCost]]</f>
        <v>115431.10999999999</v>
      </c>
      <c r="R1901" s="7">
        <f>Sales_Data[[#This Row],[Actul Bill Amount]]-Sales_Data[[#This Row],[ShippingCost]]</f>
        <v>309931.11</v>
      </c>
      <c r="S1901">
        <v>1132</v>
      </c>
      <c r="T1901">
        <v>268.89</v>
      </c>
      <c r="U1901" t="s">
        <v>59</v>
      </c>
      <c r="V1901">
        <v>2200</v>
      </c>
      <c r="W1901" t="s">
        <v>38</v>
      </c>
      <c r="X1901" t="str">
        <f t="shared" si="59"/>
        <v>Kolkata</v>
      </c>
    </row>
    <row r="1902" spans="1:24" x14ac:dyDescent="0.4">
      <c r="A1902">
        <v>101901</v>
      </c>
      <c r="B1902" s="5">
        <v>45692.362500000003</v>
      </c>
      <c r="C1902" s="3" t="str">
        <f>TEXT(Sales_Data[[#This Row],[OrderDate]],"mmmm")</f>
        <v>February</v>
      </c>
      <c r="D1902" s="3" t="str">
        <f t="shared" si="58"/>
        <v>2025</v>
      </c>
      <c r="E1902" t="s">
        <v>13</v>
      </c>
      <c r="F1902" t="s">
        <v>43</v>
      </c>
      <c r="G1902" t="s">
        <v>29</v>
      </c>
      <c r="H1902" t="s">
        <v>37</v>
      </c>
      <c r="I1902" t="s">
        <v>100</v>
      </c>
      <c r="J1902">
        <v>90</v>
      </c>
      <c r="K1902">
        <v>2800</v>
      </c>
      <c r="L1902" s="7">
        <f>Sales_Data[[#This Row],[OrderQuantity]] *Sales_Data[[#This Row],[UnitPrice]]</f>
        <v>252000</v>
      </c>
      <c r="M1902" s="7">
        <f>Sales_Data[[#This Row],[UnitPrice]]-Sales_Data[[#This Row],[UnitCost]]</f>
        <v>1300</v>
      </c>
      <c r="N1902" s="7">
        <f>Sales_Data[[#This Row],[Gross Revenue]]-Sales_Data[[#This Row],[Discount Amount ]]</f>
        <v>250700</v>
      </c>
      <c r="O1902" s="7">
        <f>Sales_Data[[#This Row],[OrderQuantity]] *Sales_Data[[#This Row],[UnitCost]]</f>
        <v>135000</v>
      </c>
      <c r="P1902" s="7">
        <f>Sales_Data[[#This Row],[ItemCost]] +Sales_Data[[#This Row],[ShippingCost]]</f>
        <v>135976.79999999999</v>
      </c>
      <c r="Q1902" s="7">
        <f>Sales_Data[[#This Row],[Gross Revenue]]-Sales_Data[[#This Row],[TotalFinancialCost]]</f>
        <v>116023.20000000001</v>
      </c>
      <c r="R1902" s="7">
        <f>Sales_Data[[#This Row],[Actul Bill Amount]]-Sales_Data[[#This Row],[ShippingCost]]</f>
        <v>249723.2</v>
      </c>
      <c r="S1902">
        <v>438</v>
      </c>
      <c r="T1902">
        <v>976.8</v>
      </c>
      <c r="U1902" t="s">
        <v>61</v>
      </c>
      <c r="V1902">
        <v>1500</v>
      </c>
      <c r="W1902" t="s">
        <v>38</v>
      </c>
      <c r="X1902" t="str">
        <f t="shared" si="59"/>
        <v>Kolkata</v>
      </c>
    </row>
    <row r="1903" spans="1:24" x14ac:dyDescent="0.4">
      <c r="A1903">
        <v>101902</v>
      </c>
      <c r="B1903" s="5">
        <v>45750.018750000003</v>
      </c>
      <c r="C1903" s="3" t="str">
        <f>TEXT(Sales_Data[[#This Row],[OrderDate]],"mmmm")</f>
        <v>April</v>
      </c>
      <c r="D1903" s="3" t="str">
        <f t="shared" si="58"/>
        <v>2025</v>
      </c>
      <c r="E1903" t="s">
        <v>23</v>
      </c>
      <c r="F1903" t="s">
        <v>35</v>
      </c>
      <c r="G1903" t="s">
        <v>29</v>
      </c>
      <c r="H1903" t="s">
        <v>25</v>
      </c>
      <c r="I1903" t="s">
        <v>100</v>
      </c>
      <c r="J1903">
        <v>37</v>
      </c>
      <c r="K1903">
        <v>8500</v>
      </c>
      <c r="L1903" s="7">
        <f>Sales_Data[[#This Row],[OrderQuantity]] *Sales_Data[[#This Row],[UnitPrice]]</f>
        <v>314500</v>
      </c>
      <c r="M1903" s="7">
        <f>Sales_Data[[#This Row],[UnitPrice]]-Sales_Data[[#This Row],[UnitCost]]</f>
        <v>3000</v>
      </c>
      <c r="N1903" s="7">
        <f>Sales_Data[[#This Row],[Gross Revenue]]-Sales_Data[[#This Row],[Discount Amount ]]</f>
        <v>311500</v>
      </c>
      <c r="O1903" s="7">
        <f>Sales_Data[[#This Row],[OrderQuantity]] *Sales_Data[[#This Row],[UnitCost]]</f>
        <v>203500</v>
      </c>
      <c r="P1903" s="7">
        <f>Sales_Data[[#This Row],[ItemCost]] +Sales_Data[[#This Row],[ShippingCost]]</f>
        <v>203912.74</v>
      </c>
      <c r="Q1903" s="7">
        <f>Sales_Data[[#This Row],[Gross Revenue]]-Sales_Data[[#This Row],[TotalFinancialCost]]</f>
        <v>110587.26000000001</v>
      </c>
      <c r="R1903" s="7">
        <f>Sales_Data[[#This Row],[Actul Bill Amount]]-Sales_Data[[#This Row],[ShippingCost]]</f>
        <v>311087.26</v>
      </c>
      <c r="S1903">
        <v>387</v>
      </c>
      <c r="T1903">
        <v>412.74</v>
      </c>
      <c r="U1903" t="s">
        <v>49</v>
      </c>
      <c r="V1903">
        <v>5500</v>
      </c>
      <c r="W1903" t="s">
        <v>27</v>
      </c>
      <c r="X1903" t="str">
        <f t="shared" si="59"/>
        <v>Mumbai</v>
      </c>
    </row>
    <row r="1904" spans="1:24" x14ac:dyDescent="0.4">
      <c r="A1904">
        <v>101903</v>
      </c>
      <c r="B1904" s="5">
        <v>45864.005555555559</v>
      </c>
      <c r="C1904" s="3" t="str">
        <f>TEXT(Sales_Data[[#This Row],[OrderDate]],"mmmm")</f>
        <v>July</v>
      </c>
      <c r="D1904" s="3" t="str">
        <f t="shared" si="58"/>
        <v>2025</v>
      </c>
      <c r="E1904" t="s">
        <v>45</v>
      </c>
      <c r="F1904" t="s">
        <v>28</v>
      </c>
      <c r="G1904" t="s">
        <v>29</v>
      </c>
      <c r="H1904" t="s">
        <v>37</v>
      </c>
      <c r="I1904" t="s">
        <v>100</v>
      </c>
      <c r="J1904">
        <v>61</v>
      </c>
      <c r="K1904">
        <v>2500</v>
      </c>
      <c r="L1904" s="7">
        <f>Sales_Data[[#This Row],[OrderQuantity]] *Sales_Data[[#This Row],[UnitPrice]]</f>
        <v>152500</v>
      </c>
      <c r="M1904" s="7">
        <f>Sales_Data[[#This Row],[UnitPrice]]-Sales_Data[[#This Row],[UnitCost]]</f>
        <v>1000</v>
      </c>
      <c r="N1904" s="7">
        <f>Sales_Data[[#This Row],[Gross Revenue]]-Sales_Data[[#This Row],[Discount Amount ]]</f>
        <v>151500</v>
      </c>
      <c r="O1904" s="7">
        <f>Sales_Data[[#This Row],[OrderQuantity]] *Sales_Data[[#This Row],[UnitCost]]</f>
        <v>91500</v>
      </c>
      <c r="P1904" s="7">
        <f>Sales_Data[[#This Row],[ItemCost]] +Sales_Data[[#This Row],[ShippingCost]]</f>
        <v>92032.09</v>
      </c>
      <c r="Q1904" s="7">
        <f>Sales_Data[[#This Row],[Gross Revenue]]-Sales_Data[[#This Row],[TotalFinancialCost]]</f>
        <v>60467.91</v>
      </c>
      <c r="R1904" s="7">
        <f>Sales_Data[[#This Row],[Actul Bill Amount]]-Sales_Data[[#This Row],[ShippingCost]]</f>
        <v>150967.91</v>
      </c>
      <c r="S1904">
        <v>1028</v>
      </c>
      <c r="T1904">
        <v>532.09</v>
      </c>
      <c r="U1904" t="s">
        <v>54</v>
      </c>
      <c r="V1904">
        <v>1500</v>
      </c>
      <c r="W1904" t="s">
        <v>38</v>
      </c>
      <c r="X1904" t="str">
        <f t="shared" si="59"/>
        <v>Kolkata</v>
      </c>
    </row>
    <row r="1905" spans="1:24" x14ac:dyDescent="0.4">
      <c r="A1905">
        <v>101904</v>
      </c>
      <c r="B1905" s="5">
        <v>46010.335416666669</v>
      </c>
      <c r="C1905" s="3" t="str">
        <f>TEXT(Sales_Data[[#This Row],[OrderDate]],"mmmm")</f>
        <v>December</v>
      </c>
      <c r="D1905" s="3" t="str">
        <f t="shared" si="58"/>
        <v>2025</v>
      </c>
      <c r="E1905" t="s">
        <v>48</v>
      </c>
      <c r="F1905" t="s">
        <v>40</v>
      </c>
      <c r="G1905" t="s">
        <v>29</v>
      </c>
      <c r="H1905" t="s">
        <v>37</v>
      </c>
      <c r="I1905" t="s">
        <v>100</v>
      </c>
      <c r="J1905">
        <v>92</v>
      </c>
      <c r="K1905">
        <v>1500</v>
      </c>
      <c r="L1905" s="7">
        <f>Sales_Data[[#This Row],[OrderQuantity]] *Sales_Data[[#This Row],[UnitPrice]]</f>
        <v>138000</v>
      </c>
      <c r="M1905" s="7">
        <f>Sales_Data[[#This Row],[UnitPrice]]-Sales_Data[[#This Row],[UnitCost]]</f>
        <v>700</v>
      </c>
      <c r="N1905" s="7">
        <f>Sales_Data[[#This Row],[Gross Revenue]]-Sales_Data[[#This Row],[Discount Amount ]]</f>
        <v>137300</v>
      </c>
      <c r="O1905" s="7">
        <f>Sales_Data[[#This Row],[OrderQuantity]] *Sales_Data[[#This Row],[UnitCost]]</f>
        <v>73600</v>
      </c>
      <c r="P1905" s="7">
        <f>Sales_Data[[#This Row],[ItemCost]] +Sales_Data[[#This Row],[ShippingCost]]</f>
        <v>73977.850000000006</v>
      </c>
      <c r="Q1905" s="7">
        <f>Sales_Data[[#This Row],[Gross Revenue]]-Sales_Data[[#This Row],[TotalFinancialCost]]</f>
        <v>64022.149999999994</v>
      </c>
      <c r="R1905" s="7">
        <f>Sales_Data[[#This Row],[Actul Bill Amount]]-Sales_Data[[#This Row],[ShippingCost]]</f>
        <v>136922.15</v>
      </c>
      <c r="S1905">
        <v>1049</v>
      </c>
      <c r="T1905">
        <v>377.85</v>
      </c>
      <c r="U1905" t="s">
        <v>52</v>
      </c>
      <c r="V1905">
        <v>800</v>
      </c>
      <c r="W1905" t="s">
        <v>38</v>
      </c>
      <c r="X1905" t="str">
        <f t="shared" si="59"/>
        <v>Kolkata</v>
      </c>
    </row>
    <row r="1906" spans="1:24" x14ac:dyDescent="0.4">
      <c r="A1906">
        <v>101905</v>
      </c>
      <c r="B1906" s="5">
        <v>45989.75</v>
      </c>
      <c r="C1906" s="3" t="str">
        <f>TEXT(Sales_Data[[#This Row],[OrderDate]],"mmmm")</f>
        <v>November</v>
      </c>
      <c r="D1906" s="3" t="str">
        <f t="shared" si="58"/>
        <v>2025</v>
      </c>
      <c r="E1906" t="s">
        <v>34</v>
      </c>
      <c r="F1906" t="s">
        <v>14</v>
      </c>
      <c r="G1906" t="s">
        <v>31</v>
      </c>
      <c r="H1906" t="s">
        <v>20</v>
      </c>
      <c r="I1906" t="s">
        <v>100</v>
      </c>
      <c r="J1906">
        <v>35</v>
      </c>
      <c r="K1906">
        <v>6500</v>
      </c>
      <c r="L1906" s="7">
        <f>Sales_Data[[#This Row],[OrderQuantity]] *Sales_Data[[#This Row],[UnitPrice]]</f>
        <v>227500</v>
      </c>
      <c r="M1906" s="7">
        <f>Sales_Data[[#This Row],[UnitPrice]]-Sales_Data[[#This Row],[UnitCost]]</f>
        <v>2300</v>
      </c>
      <c r="N1906" s="7">
        <f>Sales_Data[[#This Row],[Gross Revenue]]-Sales_Data[[#This Row],[Discount Amount ]]</f>
        <v>225200</v>
      </c>
      <c r="O1906" s="7">
        <f>Sales_Data[[#This Row],[OrderQuantity]] *Sales_Data[[#This Row],[UnitCost]]</f>
        <v>147000</v>
      </c>
      <c r="P1906" s="7">
        <f>Sales_Data[[#This Row],[ItemCost]] +Sales_Data[[#This Row],[ShippingCost]]</f>
        <v>147581.29</v>
      </c>
      <c r="Q1906" s="7">
        <f>Sales_Data[[#This Row],[Gross Revenue]]-Sales_Data[[#This Row],[TotalFinancialCost]]</f>
        <v>79918.709999999992</v>
      </c>
      <c r="R1906" s="7">
        <f>Sales_Data[[#This Row],[Actul Bill Amount]]-Sales_Data[[#This Row],[ShippingCost]]</f>
        <v>224618.71</v>
      </c>
      <c r="S1906">
        <v>852</v>
      </c>
      <c r="T1906">
        <v>581.29</v>
      </c>
      <c r="U1906" t="s">
        <v>21</v>
      </c>
      <c r="V1906">
        <v>4200</v>
      </c>
      <c r="W1906" t="s">
        <v>22</v>
      </c>
      <c r="X1906" t="str">
        <f t="shared" si="59"/>
        <v>Nagpur</v>
      </c>
    </row>
    <row r="1907" spans="1:24" x14ac:dyDescent="0.4">
      <c r="A1907">
        <v>101906</v>
      </c>
      <c r="B1907" s="5">
        <v>45962.230555555558</v>
      </c>
      <c r="C1907" s="3" t="str">
        <f>TEXT(Sales_Data[[#This Row],[OrderDate]],"mmmm")</f>
        <v>November</v>
      </c>
      <c r="D1907" s="3" t="str">
        <f t="shared" si="58"/>
        <v>2025</v>
      </c>
      <c r="E1907" t="s">
        <v>42</v>
      </c>
      <c r="F1907" t="s">
        <v>46</v>
      </c>
      <c r="G1907" t="s">
        <v>29</v>
      </c>
      <c r="H1907" t="s">
        <v>32</v>
      </c>
      <c r="I1907" t="s">
        <v>100</v>
      </c>
      <c r="J1907">
        <v>84</v>
      </c>
      <c r="K1907">
        <v>4500</v>
      </c>
      <c r="L1907" s="7">
        <f>Sales_Data[[#This Row],[OrderQuantity]] *Sales_Data[[#This Row],[UnitPrice]]</f>
        <v>378000</v>
      </c>
      <c r="M1907" s="7">
        <f>Sales_Data[[#This Row],[UnitPrice]]-Sales_Data[[#This Row],[UnitCost]]</f>
        <v>1700</v>
      </c>
      <c r="N1907" s="7">
        <f>Sales_Data[[#This Row],[Gross Revenue]]-Sales_Data[[#This Row],[Discount Amount ]]</f>
        <v>376300</v>
      </c>
      <c r="O1907" s="7">
        <f>Sales_Data[[#This Row],[OrderQuantity]] *Sales_Data[[#This Row],[UnitCost]]</f>
        <v>235200</v>
      </c>
      <c r="P1907" s="7">
        <f>Sales_Data[[#This Row],[ItemCost]] +Sales_Data[[#This Row],[ShippingCost]]</f>
        <v>235505.23</v>
      </c>
      <c r="Q1907" s="7">
        <f>Sales_Data[[#This Row],[Gross Revenue]]-Sales_Data[[#This Row],[TotalFinancialCost]]</f>
        <v>142494.76999999999</v>
      </c>
      <c r="R1907" s="7">
        <f>Sales_Data[[#This Row],[Actul Bill Amount]]-Sales_Data[[#This Row],[ShippingCost]]</f>
        <v>375994.77</v>
      </c>
      <c r="S1907">
        <v>413</v>
      </c>
      <c r="T1907">
        <v>305.23</v>
      </c>
      <c r="U1907" t="s">
        <v>47</v>
      </c>
      <c r="V1907">
        <v>2800</v>
      </c>
      <c r="W1907" t="s">
        <v>33</v>
      </c>
      <c r="X1907" t="str">
        <f t="shared" si="59"/>
        <v>Delhi</v>
      </c>
    </row>
    <row r="1908" spans="1:24" x14ac:dyDescent="0.4">
      <c r="A1908">
        <v>101907</v>
      </c>
      <c r="B1908" s="5">
        <v>46007.779861111114</v>
      </c>
      <c r="C1908" s="3" t="str">
        <f>TEXT(Sales_Data[[#This Row],[OrderDate]],"mmmm")</f>
        <v>December</v>
      </c>
      <c r="D1908" s="3" t="str">
        <f t="shared" si="58"/>
        <v>2025</v>
      </c>
      <c r="E1908" t="s">
        <v>19</v>
      </c>
      <c r="F1908" t="s">
        <v>14</v>
      </c>
      <c r="G1908" t="s">
        <v>15</v>
      </c>
      <c r="H1908" t="s">
        <v>32</v>
      </c>
      <c r="I1908" t="s">
        <v>100</v>
      </c>
      <c r="J1908">
        <v>23</v>
      </c>
      <c r="K1908">
        <v>3200</v>
      </c>
      <c r="L1908" s="7">
        <f>Sales_Data[[#This Row],[OrderQuantity]] *Sales_Data[[#This Row],[UnitPrice]]</f>
        <v>73600</v>
      </c>
      <c r="M1908" s="7">
        <f>Sales_Data[[#This Row],[UnitPrice]]-Sales_Data[[#This Row],[UnitCost]]</f>
        <v>1200</v>
      </c>
      <c r="N1908" s="7">
        <f>Sales_Data[[#This Row],[Gross Revenue]]-Sales_Data[[#This Row],[Discount Amount ]]</f>
        <v>72400</v>
      </c>
      <c r="O1908" s="7">
        <f>Sales_Data[[#This Row],[OrderQuantity]] *Sales_Data[[#This Row],[UnitCost]]</f>
        <v>46000</v>
      </c>
      <c r="P1908" s="7">
        <f>Sales_Data[[#This Row],[ItemCost]] +Sales_Data[[#This Row],[ShippingCost]]</f>
        <v>48146.91</v>
      </c>
      <c r="Q1908" s="7">
        <f>Sales_Data[[#This Row],[Gross Revenue]]-Sales_Data[[#This Row],[TotalFinancialCost]]</f>
        <v>25453.089999999997</v>
      </c>
      <c r="R1908" s="7">
        <f>Sales_Data[[#This Row],[Actul Bill Amount]]-Sales_Data[[#This Row],[ShippingCost]]</f>
        <v>70253.09</v>
      </c>
      <c r="S1908">
        <v>365</v>
      </c>
      <c r="T1908">
        <v>2146.91</v>
      </c>
      <c r="U1908" t="s">
        <v>17</v>
      </c>
      <c r="V1908">
        <v>2000</v>
      </c>
      <c r="W1908" t="s">
        <v>33</v>
      </c>
      <c r="X1908" t="str">
        <f t="shared" si="59"/>
        <v>Delhi</v>
      </c>
    </row>
    <row r="1909" spans="1:24" x14ac:dyDescent="0.4">
      <c r="A1909">
        <v>101908</v>
      </c>
      <c r="B1909" s="5">
        <v>45870.725694444445</v>
      </c>
      <c r="C1909" s="3" t="str">
        <f>TEXT(Sales_Data[[#This Row],[OrderDate]],"mmmm")</f>
        <v>August</v>
      </c>
      <c r="D1909" s="3" t="str">
        <f t="shared" si="58"/>
        <v>2025</v>
      </c>
      <c r="E1909" t="s">
        <v>42</v>
      </c>
      <c r="F1909" t="s">
        <v>55</v>
      </c>
      <c r="G1909" t="s">
        <v>15</v>
      </c>
      <c r="H1909" t="s">
        <v>20</v>
      </c>
      <c r="I1909" t="s">
        <v>100</v>
      </c>
      <c r="J1909">
        <v>96</v>
      </c>
      <c r="K1909">
        <v>1200</v>
      </c>
      <c r="L1909" s="7">
        <f>Sales_Data[[#This Row],[OrderQuantity]] *Sales_Data[[#This Row],[UnitPrice]]</f>
        <v>115200</v>
      </c>
      <c r="M1909" s="7">
        <f>Sales_Data[[#This Row],[UnitPrice]]-Sales_Data[[#This Row],[UnitCost]]</f>
        <v>400</v>
      </c>
      <c r="N1909" s="7">
        <f>Sales_Data[[#This Row],[Gross Revenue]]-Sales_Data[[#This Row],[Discount Amount ]]</f>
        <v>114800</v>
      </c>
      <c r="O1909" s="7">
        <f>Sales_Data[[#This Row],[OrderQuantity]] *Sales_Data[[#This Row],[UnitCost]]</f>
        <v>76800</v>
      </c>
      <c r="P1909" s="7">
        <f>Sales_Data[[#This Row],[ItemCost]] +Sales_Data[[#This Row],[ShippingCost]]</f>
        <v>77847.98</v>
      </c>
      <c r="Q1909" s="7">
        <f>Sales_Data[[#This Row],[Gross Revenue]]-Sales_Data[[#This Row],[TotalFinancialCost]]</f>
        <v>37352.020000000004</v>
      </c>
      <c r="R1909" s="7">
        <f>Sales_Data[[#This Row],[Actul Bill Amount]]-Sales_Data[[#This Row],[ShippingCost]]</f>
        <v>113752.02</v>
      </c>
      <c r="S1909">
        <v>808</v>
      </c>
      <c r="T1909">
        <v>1047.98</v>
      </c>
      <c r="U1909" t="s">
        <v>58</v>
      </c>
      <c r="V1909">
        <v>800</v>
      </c>
      <c r="W1909" t="s">
        <v>22</v>
      </c>
      <c r="X1909" t="str">
        <f t="shared" si="59"/>
        <v>Nagpur</v>
      </c>
    </row>
    <row r="1910" spans="1:24" x14ac:dyDescent="0.4">
      <c r="A1910">
        <v>101909</v>
      </c>
      <c r="B1910" s="5">
        <v>45816.120833333334</v>
      </c>
      <c r="C1910" s="3" t="str">
        <f>TEXT(Sales_Data[[#This Row],[OrderDate]],"mmmm")</f>
        <v>June</v>
      </c>
      <c r="D1910" s="3" t="str">
        <f t="shared" si="58"/>
        <v>2025</v>
      </c>
      <c r="E1910" t="s">
        <v>23</v>
      </c>
      <c r="F1910" t="s">
        <v>43</v>
      </c>
      <c r="G1910" t="s">
        <v>29</v>
      </c>
      <c r="H1910" t="s">
        <v>16</v>
      </c>
      <c r="I1910" t="s">
        <v>100</v>
      </c>
      <c r="J1910">
        <v>60</v>
      </c>
      <c r="K1910">
        <v>4500</v>
      </c>
      <c r="L1910" s="7">
        <f>Sales_Data[[#This Row],[OrderQuantity]] *Sales_Data[[#This Row],[UnitPrice]]</f>
        <v>270000</v>
      </c>
      <c r="M1910" s="7">
        <f>Sales_Data[[#This Row],[UnitPrice]]-Sales_Data[[#This Row],[UnitCost]]</f>
        <v>2000</v>
      </c>
      <c r="N1910" s="7">
        <f>Sales_Data[[#This Row],[Gross Revenue]]-Sales_Data[[#This Row],[Discount Amount ]]</f>
        <v>268000</v>
      </c>
      <c r="O1910" s="7">
        <f>Sales_Data[[#This Row],[OrderQuantity]] *Sales_Data[[#This Row],[UnitCost]]</f>
        <v>150000</v>
      </c>
      <c r="P1910" s="7">
        <f>Sales_Data[[#This Row],[ItemCost]] +Sales_Data[[#This Row],[ShippingCost]]</f>
        <v>150770.25</v>
      </c>
      <c r="Q1910" s="7">
        <f>Sales_Data[[#This Row],[Gross Revenue]]-Sales_Data[[#This Row],[TotalFinancialCost]]</f>
        <v>119229.75</v>
      </c>
      <c r="R1910" s="7">
        <f>Sales_Data[[#This Row],[Actul Bill Amount]]-Sales_Data[[#This Row],[ShippingCost]]</f>
        <v>267229.75</v>
      </c>
      <c r="S1910">
        <v>1076</v>
      </c>
      <c r="T1910">
        <v>770.25</v>
      </c>
      <c r="U1910" t="s">
        <v>44</v>
      </c>
      <c r="V1910">
        <v>2500</v>
      </c>
      <c r="W1910" t="s">
        <v>18</v>
      </c>
      <c r="X1910" t="str">
        <f t="shared" si="59"/>
        <v>Bengaluru</v>
      </c>
    </row>
    <row r="1911" spans="1:24" x14ac:dyDescent="0.4">
      <c r="A1911">
        <v>101910</v>
      </c>
      <c r="B1911" s="5">
        <v>45681.163194444445</v>
      </c>
      <c r="C1911" s="3" t="str">
        <f>TEXT(Sales_Data[[#This Row],[OrderDate]],"mmmm")</f>
        <v>January</v>
      </c>
      <c r="D1911" s="3" t="str">
        <f t="shared" si="58"/>
        <v>2025</v>
      </c>
      <c r="E1911" t="s">
        <v>13</v>
      </c>
      <c r="F1911" t="s">
        <v>40</v>
      </c>
      <c r="G1911" t="s">
        <v>31</v>
      </c>
      <c r="H1911" t="s">
        <v>16</v>
      </c>
      <c r="I1911" t="s">
        <v>100</v>
      </c>
      <c r="J1911">
        <v>16</v>
      </c>
      <c r="K1911">
        <v>1500</v>
      </c>
      <c r="L1911" s="7">
        <f>Sales_Data[[#This Row],[OrderQuantity]] *Sales_Data[[#This Row],[UnitPrice]]</f>
        <v>24000</v>
      </c>
      <c r="M1911" s="7">
        <f>Sales_Data[[#This Row],[UnitPrice]]-Sales_Data[[#This Row],[UnitCost]]</f>
        <v>700</v>
      </c>
      <c r="N1911" s="7">
        <f>Sales_Data[[#This Row],[Gross Revenue]]-Sales_Data[[#This Row],[Discount Amount ]]</f>
        <v>23300</v>
      </c>
      <c r="O1911" s="7">
        <f>Sales_Data[[#This Row],[OrderQuantity]] *Sales_Data[[#This Row],[UnitCost]]</f>
        <v>12800</v>
      </c>
      <c r="P1911" s="7">
        <f>Sales_Data[[#This Row],[ItemCost]] +Sales_Data[[#This Row],[ShippingCost]]</f>
        <v>14023.74</v>
      </c>
      <c r="Q1911" s="7">
        <f>Sales_Data[[#This Row],[Gross Revenue]]-Sales_Data[[#This Row],[TotalFinancialCost]]</f>
        <v>9976.26</v>
      </c>
      <c r="R1911" s="7">
        <f>Sales_Data[[#This Row],[Actul Bill Amount]]-Sales_Data[[#This Row],[ShippingCost]]</f>
        <v>22076.26</v>
      </c>
      <c r="S1911">
        <v>1136</v>
      </c>
      <c r="T1911">
        <v>1223.74</v>
      </c>
      <c r="U1911" t="s">
        <v>52</v>
      </c>
      <c r="V1911">
        <v>800</v>
      </c>
      <c r="W1911" t="s">
        <v>18</v>
      </c>
      <c r="X1911" t="str">
        <f t="shared" si="59"/>
        <v>Bengaluru</v>
      </c>
    </row>
    <row r="1912" spans="1:24" x14ac:dyDescent="0.4">
      <c r="A1912">
        <v>101911</v>
      </c>
      <c r="B1912" s="5">
        <v>45950.45208333333</v>
      </c>
      <c r="C1912" s="3" t="str">
        <f>TEXT(Sales_Data[[#This Row],[OrderDate]],"mmmm")</f>
        <v>October</v>
      </c>
      <c r="D1912" s="3" t="str">
        <f t="shared" si="58"/>
        <v>2025</v>
      </c>
      <c r="E1912" t="s">
        <v>39</v>
      </c>
      <c r="F1912" t="s">
        <v>46</v>
      </c>
      <c r="G1912" t="s">
        <v>29</v>
      </c>
      <c r="H1912" t="s">
        <v>20</v>
      </c>
      <c r="I1912" t="s">
        <v>100</v>
      </c>
      <c r="J1912">
        <v>1</v>
      </c>
      <c r="K1912">
        <v>4500</v>
      </c>
      <c r="L1912" s="7">
        <f>Sales_Data[[#This Row],[OrderQuantity]] *Sales_Data[[#This Row],[UnitPrice]]</f>
        <v>4500</v>
      </c>
      <c r="M1912" s="7">
        <f>Sales_Data[[#This Row],[UnitPrice]]-Sales_Data[[#This Row],[UnitCost]]</f>
        <v>1700</v>
      </c>
      <c r="N1912" s="7">
        <f>Sales_Data[[#This Row],[Gross Revenue]]-Sales_Data[[#This Row],[Discount Amount ]]</f>
        <v>2800</v>
      </c>
      <c r="O1912" s="7">
        <f>Sales_Data[[#This Row],[OrderQuantity]] *Sales_Data[[#This Row],[UnitCost]]</f>
        <v>2800</v>
      </c>
      <c r="P1912" s="7">
        <f>Sales_Data[[#This Row],[ItemCost]] +Sales_Data[[#This Row],[ShippingCost]]</f>
        <v>3424.43</v>
      </c>
      <c r="Q1912" s="7">
        <f>Sales_Data[[#This Row],[Gross Revenue]]-Sales_Data[[#This Row],[TotalFinancialCost]]</f>
        <v>1075.5700000000002</v>
      </c>
      <c r="R1912" s="7">
        <f>Sales_Data[[#This Row],[Actul Bill Amount]]-Sales_Data[[#This Row],[ShippingCost]]</f>
        <v>2175.5700000000002</v>
      </c>
      <c r="S1912">
        <v>664</v>
      </c>
      <c r="T1912">
        <v>624.42999999999995</v>
      </c>
      <c r="U1912" t="s">
        <v>47</v>
      </c>
      <c r="V1912">
        <v>2800</v>
      </c>
      <c r="W1912" t="s">
        <v>22</v>
      </c>
      <c r="X1912" t="str">
        <f t="shared" si="59"/>
        <v>Nagpur</v>
      </c>
    </row>
    <row r="1913" spans="1:24" x14ac:dyDescent="0.4">
      <c r="A1913">
        <v>101912</v>
      </c>
      <c r="B1913" s="5">
        <v>45661.666666666664</v>
      </c>
      <c r="C1913" s="3" t="str">
        <f>TEXT(Sales_Data[[#This Row],[OrderDate]],"mmmm")</f>
        <v>January</v>
      </c>
      <c r="D1913" s="3" t="str">
        <f t="shared" si="58"/>
        <v>2025</v>
      </c>
      <c r="E1913" t="s">
        <v>34</v>
      </c>
      <c r="F1913" t="s">
        <v>55</v>
      </c>
      <c r="G1913" t="s">
        <v>15</v>
      </c>
      <c r="H1913" t="s">
        <v>20</v>
      </c>
      <c r="I1913" t="s">
        <v>100</v>
      </c>
      <c r="J1913">
        <v>67</v>
      </c>
      <c r="K1913">
        <v>850</v>
      </c>
      <c r="L1913" s="7">
        <f>Sales_Data[[#This Row],[OrderQuantity]] *Sales_Data[[#This Row],[UnitPrice]]</f>
        <v>56950</v>
      </c>
      <c r="M1913" s="7">
        <f>Sales_Data[[#This Row],[UnitPrice]]-Sales_Data[[#This Row],[UnitCost]]</f>
        <v>300</v>
      </c>
      <c r="N1913" s="7">
        <f>Sales_Data[[#This Row],[Gross Revenue]]-Sales_Data[[#This Row],[Discount Amount ]]</f>
        <v>56650</v>
      </c>
      <c r="O1913" s="7">
        <f>Sales_Data[[#This Row],[OrderQuantity]] *Sales_Data[[#This Row],[UnitCost]]</f>
        <v>36850</v>
      </c>
      <c r="P1913" s="7">
        <f>Sales_Data[[#This Row],[ItemCost]] +Sales_Data[[#This Row],[ShippingCost]]</f>
        <v>39664.519999999997</v>
      </c>
      <c r="Q1913" s="7">
        <f>Sales_Data[[#This Row],[Gross Revenue]]-Sales_Data[[#This Row],[TotalFinancialCost]]</f>
        <v>17285.480000000003</v>
      </c>
      <c r="R1913" s="7">
        <f>Sales_Data[[#This Row],[Actul Bill Amount]]-Sales_Data[[#This Row],[ShippingCost]]</f>
        <v>53835.48</v>
      </c>
      <c r="S1913">
        <v>951</v>
      </c>
      <c r="T1913">
        <v>2814.52</v>
      </c>
      <c r="U1913" t="s">
        <v>56</v>
      </c>
      <c r="V1913">
        <v>550</v>
      </c>
      <c r="W1913" t="s">
        <v>22</v>
      </c>
      <c r="X1913" t="str">
        <f t="shared" si="59"/>
        <v>Nagpur</v>
      </c>
    </row>
    <row r="1914" spans="1:24" x14ac:dyDescent="0.4">
      <c r="A1914">
        <v>101913</v>
      </c>
      <c r="B1914" s="5">
        <v>45877.086111111108</v>
      </c>
      <c r="C1914" s="3" t="str">
        <f>TEXT(Sales_Data[[#This Row],[OrderDate]],"mmmm")</f>
        <v>August</v>
      </c>
      <c r="D1914" s="3" t="str">
        <f t="shared" si="58"/>
        <v>2025</v>
      </c>
      <c r="E1914" t="s">
        <v>13</v>
      </c>
      <c r="F1914" t="s">
        <v>28</v>
      </c>
      <c r="G1914" t="s">
        <v>29</v>
      </c>
      <c r="H1914" t="s">
        <v>32</v>
      </c>
      <c r="I1914" t="s">
        <v>100</v>
      </c>
      <c r="J1914">
        <v>20</v>
      </c>
      <c r="K1914">
        <v>450</v>
      </c>
      <c r="L1914" s="7">
        <f>Sales_Data[[#This Row],[OrderQuantity]] *Sales_Data[[#This Row],[UnitPrice]]</f>
        <v>9000</v>
      </c>
      <c r="M1914" s="7">
        <f>Sales_Data[[#This Row],[UnitPrice]]-Sales_Data[[#This Row],[UnitCost]]</f>
        <v>250</v>
      </c>
      <c r="N1914" s="7">
        <f>Sales_Data[[#This Row],[Gross Revenue]]-Sales_Data[[#This Row],[Discount Amount ]]</f>
        <v>8750</v>
      </c>
      <c r="O1914" s="7">
        <f>Sales_Data[[#This Row],[OrderQuantity]] *Sales_Data[[#This Row],[UnitCost]]</f>
        <v>4000</v>
      </c>
      <c r="P1914" s="7">
        <f>Sales_Data[[#This Row],[ItemCost]] +Sales_Data[[#This Row],[ShippingCost]]</f>
        <v>4272.72</v>
      </c>
      <c r="Q1914" s="7">
        <f>Sales_Data[[#This Row],[Gross Revenue]]-Sales_Data[[#This Row],[TotalFinancialCost]]</f>
        <v>4727.28</v>
      </c>
      <c r="R1914" s="7">
        <f>Sales_Data[[#This Row],[Actul Bill Amount]]-Sales_Data[[#This Row],[ShippingCost]]</f>
        <v>8477.2800000000007</v>
      </c>
      <c r="S1914">
        <v>485</v>
      </c>
      <c r="T1914">
        <v>272.72000000000003</v>
      </c>
      <c r="U1914" t="s">
        <v>30</v>
      </c>
      <c r="V1914">
        <v>200</v>
      </c>
      <c r="W1914" t="s">
        <v>33</v>
      </c>
      <c r="X1914" t="str">
        <f t="shared" si="59"/>
        <v>Delhi</v>
      </c>
    </row>
    <row r="1915" spans="1:24" x14ac:dyDescent="0.4">
      <c r="A1915">
        <v>101914</v>
      </c>
      <c r="B1915" s="5">
        <v>46021.953472222223</v>
      </c>
      <c r="C1915" s="3" t="str">
        <f>TEXT(Sales_Data[[#This Row],[OrderDate]],"mmmm")</f>
        <v>December</v>
      </c>
      <c r="D1915" s="3" t="str">
        <f t="shared" si="58"/>
        <v>2025</v>
      </c>
      <c r="E1915" t="s">
        <v>48</v>
      </c>
      <c r="F1915" t="s">
        <v>14</v>
      </c>
      <c r="G1915" t="s">
        <v>15</v>
      </c>
      <c r="H1915" t="s">
        <v>37</v>
      </c>
      <c r="I1915" t="s">
        <v>100</v>
      </c>
      <c r="J1915">
        <v>41</v>
      </c>
      <c r="K1915">
        <v>3200</v>
      </c>
      <c r="L1915" s="7">
        <f>Sales_Data[[#This Row],[OrderQuantity]] *Sales_Data[[#This Row],[UnitPrice]]</f>
        <v>131200</v>
      </c>
      <c r="M1915" s="7">
        <f>Sales_Data[[#This Row],[UnitPrice]]-Sales_Data[[#This Row],[UnitCost]]</f>
        <v>1200</v>
      </c>
      <c r="N1915" s="7">
        <f>Sales_Data[[#This Row],[Gross Revenue]]-Sales_Data[[#This Row],[Discount Amount ]]</f>
        <v>130000</v>
      </c>
      <c r="O1915" s="7">
        <f>Sales_Data[[#This Row],[OrderQuantity]] *Sales_Data[[#This Row],[UnitCost]]</f>
        <v>82000</v>
      </c>
      <c r="P1915" s="7">
        <f>Sales_Data[[#This Row],[ItemCost]] +Sales_Data[[#This Row],[ShippingCost]]</f>
        <v>82452.08</v>
      </c>
      <c r="Q1915" s="7">
        <f>Sales_Data[[#This Row],[Gross Revenue]]-Sales_Data[[#This Row],[TotalFinancialCost]]</f>
        <v>48747.92</v>
      </c>
      <c r="R1915" s="7">
        <f>Sales_Data[[#This Row],[Actul Bill Amount]]-Sales_Data[[#This Row],[ShippingCost]]</f>
        <v>129547.92</v>
      </c>
      <c r="S1915">
        <v>478</v>
      </c>
      <c r="T1915">
        <v>452.08</v>
      </c>
      <c r="U1915" t="s">
        <v>17</v>
      </c>
      <c r="V1915">
        <v>2000</v>
      </c>
      <c r="W1915" t="s">
        <v>38</v>
      </c>
      <c r="X1915" t="str">
        <f t="shared" si="59"/>
        <v>Kolkata</v>
      </c>
    </row>
    <row r="1916" spans="1:24" x14ac:dyDescent="0.4">
      <c r="A1916">
        <v>101915</v>
      </c>
      <c r="B1916" s="5">
        <v>45677.072222222225</v>
      </c>
      <c r="C1916" s="3" t="str">
        <f>TEXT(Sales_Data[[#This Row],[OrderDate]],"mmmm")</f>
        <v>January</v>
      </c>
      <c r="D1916" s="3" t="str">
        <f t="shared" si="58"/>
        <v>2025</v>
      </c>
      <c r="E1916" t="s">
        <v>13</v>
      </c>
      <c r="F1916" t="s">
        <v>43</v>
      </c>
      <c r="G1916" t="s">
        <v>29</v>
      </c>
      <c r="H1916" t="s">
        <v>32</v>
      </c>
      <c r="I1916" t="s">
        <v>100</v>
      </c>
      <c r="J1916">
        <v>92</v>
      </c>
      <c r="K1916">
        <v>4500</v>
      </c>
      <c r="L1916" s="7">
        <f>Sales_Data[[#This Row],[OrderQuantity]] *Sales_Data[[#This Row],[UnitPrice]]</f>
        <v>414000</v>
      </c>
      <c r="M1916" s="7">
        <f>Sales_Data[[#This Row],[UnitPrice]]-Sales_Data[[#This Row],[UnitCost]]</f>
        <v>2000</v>
      </c>
      <c r="N1916" s="7">
        <f>Sales_Data[[#This Row],[Gross Revenue]]-Sales_Data[[#This Row],[Discount Amount ]]</f>
        <v>412000</v>
      </c>
      <c r="O1916" s="7">
        <f>Sales_Data[[#This Row],[OrderQuantity]] *Sales_Data[[#This Row],[UnitCost]]</f>
        <v>230000</v>
      </c>
      <c r="P1916" s="7">
        <f>Sales_Data[[#This Row],[ItemCost]] +Sales_Data[[#This Row],[ShippingCost]]</f>
        <v>230579.98</v>
      </c>
      <c r="Q1916" s="7">
        <f>Sales_Data[[#This Row],[Gross Revenue]]-Sales_Data[[#This Row],[TotalFinancialCost]]</f>
        <v>183420.02</v>
      </c>
      <c r="R1916" s="7">
        <f>Sales_Data[[#This Row],[Actul Bill Amount]]-Sales_Data[[#This Row],[ShippingCost]]</f>
        <v>411420.02</v>
      </c>
      <c r="S1916">
        <v>1010</v>
      </c>
      <c r="T1916">
        <v>579.98</v>
      </c>
      <c r="U1916" t="s">
        <v>44</v>
      </c>
      <c r="V1916">
        <v>2500</v>
      </c>
      <c r="W1916" t="s">
        <v>33</v>
      </c>
      <c r="X1916" t="str">
        <f t="shared" si="59"/>
        <v>Delhi</v>
      </c>
    </row>
    <row r="1917" spans="1:24" x14ac:dyDescent="0.4">
      <c r="A1917">
        <v>101916</v>
      </c>
      <c r="B1917" s="5">
        <v>45809.947222222225</v>
      </c>
      <c r="C1917" s="3" t="str">
        <f>TEXT(Sales_Data[[#This Row],[OrderDate]],"mmmm")</f>
        <v>June</v>
      </c>
      <c r="D1917" s="3" t="str">
        <f t="shared" si="58"/>
        <v>2025</v>
      </c>
      <c r="E1917" t="s">
        <v>19</v>
      </c>
      <c r="F1917" t="s">
        <v>55</v>
      </c>
      <c r="G1917" t="s">
        <v>15</v>
      </c>
      <c r="H1917" t="s">
        <v>16</v>
      </c>
      <c r="I1917" t="s">
        <v>100</v>
      </c>
      <c r="J1917">
        <v>98</v>
      </c>
      <c r="K1917">
        <v>600</v>
      </c>
      <c r="L1917" s="7">
        <f>Sales_Data[[#This Row],[OrderQuantity]] *Sales_Data[[#This Row],[UnitPrice]]</f>
        <v>58800</v>
      </c>
      <c r="M1917" s="7">
        <f>Sales_Data[[#This Row],[UnitPrice]]-Sales_Data[[#This Row],[UnitCost]]</f>
        <v>250</v>
      </c>
      <c r="N1917" s="7">
        <f>Sales_Data[[#This Row],[Gross Revenue]]-Sales_Data[[#This Row],[Discount Amount ]]</f>
        <v>58550</v>
      </c>
      <c r="O1917" s="7">
        <f>Sales_Data[[#This Row],[OrderQuantity]] *Sales_Data[[#This Row],[UnitCost]]</f>
        <v>34300</v>
      </c>
      <c r="P1917" s="7">
        <f>Sales_Data[[#This Row],[ItemCost]] +Sales_Data[[#This Row],[ShippingCost]]</f>
        <v>34612.120000000003</v>
      </c>
      <c r="Q1917" s="7">
        <f>Sales_Data[[#This Row],[Gross Revenue]]-Sales_Data[[#This Row],[TotalFinancialCost]]</f>
        <v>24187.879999999997</v>
      </c>
      <c r="R1917" s="7">
        <f>Sales_Data[[#This Row],[Actul Bill Amount]]-Sales_Data[[#This Row],[ShippingCost]]</f>
        <v>58237.88</v>
      </c>
      <c r="S1917">
        <v>759</v>
      </c>
      <c r="T1917">
        <v>312.12</v>
      </c>
      <c r="U1917" t="s">
        <v>57</v>
      </c>
      <c r="V1917">
        <v>350</v>
      </c>
      <c r="W1917" t="s">
        <v>18</v>
      </c>
      <c r="X1917" t="str">
        <f t="shared" si="59"/>
        <v>Bengaluru</v>
      </c>
    </row>
    <row r="1918" spans="1:24" x14ac:dyDescent="0.4">
      <c r="A1918">
        <v>101917</v>
      </c>
      <c r="B1918" s="5">
        <v>45707.145138888889</v>
      </c>
      <c r="C1918" s="3" t="str">
        <f>TEXT(Sales_Data[[#This Row],[OrderDate]],"mmmm")</f>
        <v>February</v>
      </c>
      <c r="D1918" s="3" t="str">
        <f t="shared" si="58"/>
        <v>2025</v>
      </c>
      <c r="E1918" t="s">
        <v>50</v>
      </c>
      <c r="F1918" t="s">
        <v>43</v>
      </c>
      <c r="G1918" t="s">
        <v>31</v>
      </c>
      <c r="H1918" t="s">
        <v>37</v>
      </c>
      <c r="I1918" t="s">
        <v>100</v>
      </c>
      <c r="J1918">
        <v>10</v>
      </c>
      <c r="K1918">
        <v>2800</v>
      </c>
      <c r="L1918" s="7">
        <f>Sales_Data[[#This Row],[OrderQuantity]] *Sales_Data[[#This Row],[UnitPrice]]</f>
        <v>28000</v>
      </c>
      <c r="M1918" s="7">
        <f>Sales_Data[[#This Row],[UnitPrice]]-Sales_Data[[#This Row],[UnitCost]]</f>
        <v>1300</v>
      </c>
      <c r="N1918" s="7">
        <f>Sales_Data[[#This Row],[Gross Revenue]]-Sales_Data[[#This Row],[Discount Amount ]]</f>
        <v>26700</v>
      </c>
      <c r="O1918" s="7">
        <f>Sales_Data[[#This Row],[OrderQuantity]] *Sales_Data[[#This Row],[UnitCost]]</f>
        <v>15000</v>
      </c>
      <c r="P1918" s="7">
        <f>Sales_Data[[#This Row],[ItemCost]] +Sales_Data[[#This Row],[ShippingCost]]</f>
        <v>16920.41</v>
      </c>
      <c r="Q1918" s="7">
        <f>Sales_Data[[#This Row],[Gross Revenue]]-Sales_Data[[#This Row],[TotalFinancialCost]]</f>
        <v>11079.59</v>
      </c>
      <c r="R1918" s="7">
        <f>Sales_Data[[#This Row],[Actul Bill Amount]]-Sales_Data[[#This Row],[ShippingCost]]</f>
        <v>24779.59</v>
      </c>
      <c r="S1918">
        <v>591</v>
      </c>
      <c r="T1918">
        <v>1920.41</v>
      </c>
      <c r="U1918" t="s">
        <v>61</v>
      </c>
      <c r="V1918">
        <v>1500</v>
      </c>
      <c r="W1918" t="s">
        <v>38</v>
      </c>
      <c r="X1918" t="str">
        <f t="shared" si="59"/>
        <v>Kolkata</v>
      </c>
    </row>
    <row r="1919" spans="1:24" x14ac:dyDescent="0.4">
      <c r="A1919">
        <v>101918</v>
      </c>
      <c r="B1919" s="5">
        <v>45834.940972222219</v>
      </c>
      <c r="C1919" s="3" t="str">
        <f>TEXT(Sales_Data[[#This Row],[OrderDate]],"mmmm")</f>
        <v>June</v>
      </c>
      <c r="D1919" s="3" t="str">
        <f t="shared" si="58"/>
        <v>2025</v>
      </c>
      <c r="E1919" t="s">
        <v>48</v>
      </c>
      <c r="F1919" t="s">
        <v>40</v>
      </c>
      <c r="G1919" t="s">
        <v>31</v>
      </c>
      <c r="H1919" t="s">
        <v>32</v>
      </c>
      <c r="I1919" t="s">
        <v>100</v>
      </c>
      <c r="J1919">
        <v>26</v>
      </c>
      <c r="K1919">
        <v>1500</v>
      </c>
      <c r="L1919" s="7">
        <f>Sales_Data[[#This Row],[OrderQuantity]] *Sales_Data[[#This Row],[UnitPrice]]</f>
        <v>39000</v>
      </c>
      <c r="M1919" s="7">
        <f>Sales_Data[[#This Row],[UnitPrice]]-Sales_Data[[#This Row],[UnitCost]]</f>
        <v>700</v>
      </c>
      <c r="N1919" s="7">
        <f>Sales_Data[[#This Row],[Gross Revenue]]-Sales_Data[[#This Row],[Discount Amount ]]</f>
        <v>38300</v>
      </c>
      <c r="O1919" s="7">
        <f>Sales_Data[[#This Row],[OrderQuantity]] *Sales_Data[[#This Row],[UnitCost]]</f>
        <v>20800</v>
      </c>
      <c r="P1919" s="7">
        <f>Sales_Data[[#This Row],[ItemCost]] +Sales_Data[[#This Row],[ShippingCost]]</f>
        <v>21829.49</v>
      </c>
      <c r="Q1919" s="7">
        <f>Sales_Data[[#This Row],[Gross Revenue]]-Sales_Data[[#This Row],[TotalFinancialCost]]</f>
        <v>17170.509999999998</v>
      </c>
      <c r="R1919" s="7">
        <f>Sales_Data[[#This Row],[Actul Bill Amount]]-Sales_Data[[#This Row],[ShippingCost]]</f>
        <v>37270.51</v>
      </c>
      <c r="S1919">
        <v>914</v>
      </c>
      <c r="T1919">
        <v>1029.49</v>
      </c>
      <c r="U1919" t="s">
        <v>52</v>
      </c>
      <c r="V1919">
        <v>800</v>
      </c>
      <c r="W1919" t="s">
        <v>33</v>
      </c>
      <c r="X1919" t="str">
        <f t="shared" si="59"/>
        <v>Delhi</v>
      </c>
    </row>
    <row r="1920" spans="1:24" x14ac:dyDescent="0.4">
      <c r="A1920">
        <v>101919</v>
      </c>
      <c r="B1920" s="5">
        <v>45753.447916666664</v>
      </c>
      <c r="C1920" s="3" t="str">
        <f>TEXT(Sales_Data[[#This Row],[OrderDate]],"mmmm")</f>
        <v>April</v>
      </c>
      <c r="D1920" s="3" t="str">
        <f t="shared" si="58"/>
        <v>2025</v>
      </c>
      <c r="E1920" t="s">
        <v>39</v>
      </c>
      <c r="F1920" t="s">
        <v>46</v>
      </c>
      <c r="G1920" t="s">
        <v>15</v>
      </c>
      <c r="H1920" t="s">
        <v>32</v>
      </c>
      <c r="I1920" t="s">
        <v>100</v>
      </c>
      <c r="J1920">
        <v>5</v>
      </c>
      <c r="K1920">
        <v>15000</v>
      </c>
      <c r="L1920" s="7">
        <f>Sales_Data[[#This Row],[OrderQuantity]] *Sales_Data[[#This Row],[UnitPrice]]</f>
        <v>75000</v>
      </c>
      <c r="M1920" s="7">
        <f>Sales_Data[[#This Row],[UnitPrice]]-Sales_Data[[#This Row],[UnitCost]]</f>
        <v>5500</v>
      </c>
      <c r="N1920" s="7">
        <f>Sales_Data[[#This Row],[Gross Revenue]]-Sales_Data[[#This Row],[Discount Amount ]]</f>
        <v>69500</v>
      </c>
      <c r="O1920" s="7">
        <f>Sales_Data[[#This Row],[OrderQuantity]] *Sales_Data[[#This Row],[UnitCost]]</f>
        <v>47500</v>
      </c>
      <c r="P1920" s="7">
        <f>Sales_Data[[#This Row],[ItemCost]] +Sales_Data[[#This Row],[ShippingCost]]</f>
        <v>48408.78</v>
      </c>
      <c r="Q1920" s="7">
        <f>Sales_Data[[#This Row],[Gross Revenue]]-Sales_Data[[#This Row],[TotalFinancialCost]]</f>
        <v>26591.22</v>
      </c>
      <c r="R1920" s="7">
        <f>Sales_Data[[#This Row],[Actul Bill Amount]]-Sales_Data[[#This Row],[ShippingCost]]</f>
        <v>68591.22</v>
      </c>
      <c r="S1920">
        <v>343</v>
      </c>
      <c r="T1920">
        <v>908.78</v>
      </c>
      <c r="U1920" t="s">
        <v>53</v>
      </c>
      <c r="V1920">
        <v>9500</v>
      </c>
      <c r="W1920" t="s">
        <v>33</v>
      </c>
      <c r="X1920" t="str">
        <f t="shared" si="59"/>
        <v>Delhi</v>
      </c>
    </row>
    <row r="1921" spans="1:24" x14ac:dyDescent="0.4">
      <c r="A1921">
        <v>101920</v>
      </c>
      <c r="B1921" s="5">
        <v>45762.1</v>
      </c>
      <c r="C1921" s="3" t="str">
        <f>TEXT(Sales_Data[[#This Row],[OrderDate]],"mmmm")</f>
        <v>April</v>
      </c>
      <c r="D1921" s="3" t="str">
        <f t="shared" si="58"/>
        <v>2025</v>
      </c>
      <c r="E1921" t="s">
        <v>34</v>
      </c>
      <c r="F1921" t="s">
        <v>46</v>
      </c>
      <c r="G1921" t="s">
        <v>31</v>
      </c>
      <c r="H1921" t="s">
        <v>20</v>
      </c>
      <c r="I1921" t="s">
        <v>100</v>
      </c>
      <c r="J1921">
        <v>86</v>
      </c>
      <c r="K1921">
        <v>15000</v>
      </c>
      <c r="L1921" s="7">
        <f>Sales_Data[[#This Row],[OrderQuantity]] *Sales_Data[[#This Row],[UnitPrice]]</f>
        <v>1290000</v>
      </c>
      <c r="M1921" s="7">
        <f>Sales_Data[[#This Row],[UnitPrice]]-Sales_Data[[#This Row],[UnitCost]]</f>
        <v>5500</v>
      </c>
      <c r="N1921" s="7">
        <f>Sales_Data[[#This Row],[Gross Revenue]]-Sales_Data[[#This Row],[Discount Amount ]]</f>
        <v>1284500</v>
      </c>
      <c r="O1921" s="7">
        <f>Sales_Data[[#This Row],[OrderQuantity]] *Sales_Data[[#This Row],[UnitCost]]</f>
        <v>817000</v>
      </c>
      <c r="P1921" s="7">
        <f>Sales_Data[[#This Row],[ItemCost]] +Sales_Data[[#This Row],[ShippingCost]]</f>
        <v>819068.69</v>
      </c>
      <c r="Q1921" s="7">
        <f>Sales_Data[[#This Row],[Gross Revenue]]-Sales_Data[[#This Row],[TotalFinancialCost]]</f>
        <v>470931.31000000006</v>
      </c>
      <c r="R1921" s="7">
        <f>Sales_Data[[#This Row],[Actul Bill Amount]]-Sales_Data[[#This Row],[ShippingCost]]</f>
        <v>1282431.31</v>
      </c>
      <c r="S1921">
        <v>688</v>
      </c>
      <c r="T1921">
        <v>2068.69</v>
      </c>
      <c r="U1921" t="s">
        <v>53</v>
      </c>
      <c r="V1921">
        <v>9500</v>
      </c>
      <c r="W1921" t="s">
        <v>22</v>
      </c>
      <c r="X1921" t="str">
        <f t="shared" si="59"/>
        <v>Nagpur</v>
      </c>
    </row>
    <row r="1922" spans="1:24" x14ac:dyDescent="0.4">
      <c r="A1922">
        <v>101921</v>
      </c>
      <c r="B1922" s="5">
        <v>45907.956250000003</v>
      </c>
      <c r="C1922" s="3" t="str">
        <f>TEXT(Sales_Data[[#This Row],[OrderDate]],"mmmm")</f>
        <v>September</v>
      </c>
      <c r="D1922" s="3" t="str">
        <f t="shared" ref="D1922:D1985" si="60">TEXT(B1922, "yyyy")</f>
        <v>2025</v>
      </c>
      <c r="E1922" t="s">
        <v>45</v>
      </c>
      <c r="F1922" t="s">
        <v>43</v>
      </c>
      <c r="G1922" t="s">
        <v>31</v>
      </c>
      <c r="H1922" t="s">
        <v>16</v>
      </c>
      <c r="I1922" t="s">
        <v>100</v>
      </c>
      <c r="J1922">
        <v>59</v>
      </c>
      <c r="K1922">
        <v>1800</v>
      </c>
      <c r="L1922" s="7">
        <f>Sales_Data[[#This Row],[OrderQuantity]] *Sales_Data[[#This Row],[UnitPrice]]</f>
        <v>106200</v>
      </c>
      <c r="M1922" s="7">
        <f>Sales_Data[[#This Row],[UnitPrice]]-Sales_Data[[#This Row],[UnitCost]]</f>
        <v>900</v>
      </c>
      <c r="N1922" s="7">
        <f>Sales_Data[[#This Row],[Gross Revenue]]-Sales_Data[[#This Row],[Discount Amount ]]</f>
        <v>105300</v>
      </c>
      <c r="O1922" s="7">
        <f>Sales_Data[[#This Row],[OrderQuantity]] *Sales_Data[[#This Row],[UnitCost]]</f>
        <v>53100</v>
      </c>
      <c r="P1922" s="7">
        <f>Sales_Data[[#This Row],[ItemCost]] +Sales_Data[[#This Row],[ShippingCost]]</f>
        <v>53788.78</v>
      </c>
      <c r="Q1922" s="7">
        <f>Sales_Data[[#This Row],[Gross Revenue]]-Sales_Data[[#This Row],[TotalFinancialCost]]</f>
        <v>52411.22</v>
      </c>
      <c r="R1922" s="7">
        <f>Sales_Data[[#This Row],[Actul Bill Amount]]-Sales_Data[[#This Row],[ShippingCost]]</f>
        <v>104611.22</v>
      </c>
      <c r="S1922">
        <v>620</v>
      </c>
      <c r="T1922">
        <v>688.78</v>
      </c>
      <c r="U1922" t="s">
        <v>51</v>
      </c>
      <c r="V1922">
        <v>900</v>
      </c>
      <c r="W1922" t="s">
        <v>18</v>
      </c>
      <c r="X1922" t="str">
        <f t="shared" ref="X1922:X1985" si="61">_xlfn.TEXTBEFORE(W1922, " ")</f>
        <v>Bengaluru</v>
      </c>
    </row>
    <row r="1923" spans="1:24" x14ac:dyDescent="0.4">
      <c r="A1923">
        <v>101922</v>
      </c>
      <c r="B1923" s="5">
        <v>45774.283333333333</v>
      </c>
      <c r="C1923" s="3" t="str">
        <f>TEXT(Sales_Data[[#This Row],[OrderDate]],"mmmm")</f>
        <v>April</v>
      </c>
      <c r="D1923" s="3" t="str">
        <f t="shared" si="60"/>
        <v>2025</v>
      </c>
      <c r="E1923" t="s">
        <v>23</v>
      </c>
      <c r="F1923" t="s">
        <v>46</v>
      </c>
      <c r="G1923" t="s">
        <v>29</v>
      </c>
      <c r="H1923" t="s">
        <v>20</v>
      </c>
      <c r="I1923" t="s">
        <v>100</v>
      </c>
      <c r="J1923">
        <v>57</v>
      </c>
      <c r="K1923">
        <v>4500</v>
      </c>
      <c r="L1923" s="7">
        <f>Sales_Data[[#This Row],[OrderQuantity]] *Sales_Data[[#This Row],[UnitPrice]]</f>
        <v>256500</v>
      </c>
      <c r="M1923" s="7">
        <f>Sales_Data[[#This Row],[UnitPrice]]-Sales_Data[[#This Row],[UnitCost]]</f>
        <v>1700</v>
      </c>
      <c r="N1923" s="7">
        <f>Sales_Data[[#This Row],[Gross Revenue]]-Sales_Data[[#This Row],[Discount Amount ]]</f>
        <v>254800</v>
      </c>
      <c r="O1923" s="7">
        <f>Sales_Data[[#This Row],[OrderQuantity]] *Sales_Data[[#This Row],[UnitCost]]</f>
        <v>159600</v>
      </c>
      <c r="P1923" s="7">
        <f>Sales_Data[[#This Row],[ItemCost]] +Sales_Data[[#This Row],[ShippingCost]]</f>
        <v>160125.76000000001</v>
      </c>
      <c r="Q1923" s="7">
        <f>Sales_Data[[#This Row],[Gross Revenue]]-Sales_Data[[#This Row],[TotalFinancialCost]]</f>
        <v>96374.239999999991</v>
      </c>
      <c r="R1923" s="7">
        <f>Sales_Data[[#This Row],[Actul Bill Amount]]-Sales_Data[[#This Row],[ShippingCost]]</f>
        <v>254274.24</v>
      </c>
      <c r="S1923">
        <v>723</v>
      </c>
      <c r="T1923">
        <v>525.76</v>
      </c>
      <c r="U1923" t="s">
        <v>47</v>
      </c>
      <c r="V1923">
        <v>2800</v>
      </c>
      <c r="W1923" t="s">
        <v>22</v>
      </c>
      <c r="X1923" t="str">
        <f t="shared" si="61"/>
        <v>Nagpur</v>
      </c>
    </row>
    <row r="1924" spans="1:24" x14ac:dyDescent="0.4">
      <c r="A1924">
        <v>101923</v>
      </c>
      <c r="B1924" s="5">
        <v>46011.774305555555</v>
      </c>
      <c r="C1924" s="3" t="str">
        <f>TEXT(Sales_Data[[#This Row],[OrderDate]],"mmmm")</f>
        <v>December</v>
      </c>
      <c r="D1924" s="3" t="str">
        <f t="shared" si="60"/>
        <v>2025</v>
      </c>
      <c r="E1924" t="s">
        <v>45</v>
      </c>
      <c r="F1924" t="s">
        <v>46</v>
      </c>
      <c r="G1924" t="s">
        <v>29</v>
      </c>
      <c r="H1924" t="s">
        <v>20</v>
      </c>
      <c r="I1924" t="s">
        <v>100</v>
      </c>
      <c r="J1924">
        <v>76</v>
      </c>
      <c r="K1924">
        <v>15000</v>
      </c>
      <c r="L1924" s="7">
        <f>Sales_Data[[#This Row],[OrderQuantity]] *Sales_Data[[#This Row],[UnitPrice]]</f>
        <v>1140000</v>
      </c>
      <c r="M1924" s="7">
        <f>Sales_Data[[#This Row],[UnitPrice]]-Sales_Data[[#This Row],[UnitCost]]</f>
        <v>5500</v>
      </c>
      <c r="N1924" s="7">
        <f>Sales_Data[[#This Row],[Gross Revenue]]-Sales_Data[[#This Row],[Discount Amount ]]</f>
        <v>1134500</v>
      </c>
      <c r="O1924" s="7">
        <f>Sales_Data[[#This Row],[OrderQuantity]] *Sales_Data[[#This Row],[UnitCost]]</f>
        <v>722000</v>
      </c>
      <c r="P1924" s="7">
        <f>Sales_Data[[#This Row],[ItemCost]] +Sales_Data[[#This Row],[ShippingCost]]</f>
        <v>722245.25</v>
      </c>
      <c r="Q1924" s="7">
        <f>Sales_Data[[#This Row],[Gross Revenue]]-Sales_Data[[#This Row],[TotalFinancialCost]]</f>
        <v>417754.75</v>
      </c>
      <c r="R1924" s="7">
        <f>Sales_Data[[#This Row],[Actul Bill Amount]]-Sales_Data[[#This Row],[ShippingCost]]</f>
        <v>1134254.75</v>
      </c>
      <c r="S1924">
        <v>1005</v>
      </c>
      <c r="T1924">
        <v>245.25</v>
      </c>
      <c r="U1924" t="s">
        <v>53</v>
      </c>
      <c r="V1924">
        <v>9500</v>
      </c>
      <c r="W1924" t="s">
        <v>22</v>
      </c>
      <c r="X1924" t="str">
        <f t="shared" si="61"/>
        <v>Nagpur</v>
      </c>
    </row>
    <row r="1925" spans="1:24" x14ac:dyDescent="0.4">
      <c r="A1925">
        <v>101924</v>
      </c>
      <c r="B1925" s="5">
        <v>45885.228472222225</v>
      </c>
      <c r="C1925" s="3" t="str">
        <f>TEXT(Sales_Data[[#This Row],[OrderDate]],"mmmm")</f>
        <v>August</v>
      </c>
      <c r="D1925" s="3" t="str">
        <f t="shared" si="60"/>
        <v>2025</v>
      </c>
      <c r="E1925" t="s">
        <v>45</v>
      </c>
      <c r="F1925" t="s">
        <v>40</v>
      </c>
      <c r="G1925" t="s">
        <v>29</v>
      </c>
      <c r="H1925" t="s">
        <v>32</v>
      </c>
      <c r="I1925" t="s">
        <v>100</v>
      </c>
      <c r="J1925">
        <v>91</v>
      </c>
      <c r="K1925">
        <v>1500</v>
      </c>
      <c r="L1925" s="7">
        <f>Sales_Data[[#This Row],[OrderQuantity]] *Sales_Data[[#This Row],[UnitPrice]]</f>
        <v>136500</v>
      </c>
      <c r="M1925" s="7">
        <f>Sales_Data[[#This Row],[UnitPrice]]-Sales_Data[[#This Row],[UnitCost]]</f>
        <v>700</v>
      </c>
      <c r="N1925" s="7">
        <f>Sales_Data[[#This Row],[Gross Revenue]]-Sales_Data[[#This Row],[Discount Amount ]]</f>
        <v>135800</v>
      </c>
      <c r="O1925" s="7">
        <f>Sales_Data[[#This Row],[OrderQuantity]] *Sales_Data[[#This Row],[UnitCost]]</f>
        <v>72800</v>
      </c>
      <c r="P1925" s="7">
        <f>Sales_Data[[#This Row],[ItemCost]] +Sales_Data[[#This Row],[ShippingCost]]</f>
        <v>72970.06</v>
      </c>
      <c r="Q1925" s="7">
        <f>Sales_Data[[#This Row],[Gross Revenue]]-Sales_Data[[#This Row],[TotalFinancialCost]]</f>
        <v>63529.94</v>
      </c>
      <c r="R1925" s="7">
        <f>Sales_Data[[#This Row],[Actul Bill Amount]]-Sales_Data[[#This Row],[ShippingCost]]</f>
        <v>135629.94</v>
      </c>
      <c r="S1925">
        <v>1195</v>
      </c>
      <c r="T1925">
        <v>170.06</v>
      </c>
      <c r="U1925" t="s">
        <v>52</v>
      </c>
      <c r="V1925">
        <v>800</v>
      </c>
      <c r="W1925" t="s">
        <v>33</v>
      </c>
      <c r="X1925" t="str">
        <f t="shared" si="61"/>
        <v>Delhi</v>
      </c>
    </row>
    <row r="1926" spans="1:24" x14ac:dyDescent="0.4">
      <c r="A1926">
        <v>101925</v>
      </c>
      <c r="B1926" s="5">
        <v>45723.645138888889</v>
      </c>
      <c r="C1926" s="3" t="str">
        <f>TEXT(Sales_Data[[#This Row],[OrderDate]],"mmmm")</f>
        <v>March</v>
      </c>
      <c r="D1926" s="3" t="str">
        <f t="shared" si="60"/>
        <v>2025</v>
      </c>
      <c r="E1926" t="s">
        <v>48</v>
      </c>
      <c r="F1926" t="s">
        <v>35</v>
      </c>
      <c r="G1926" t="s">
        <v>15</v>
      </c>
      <c r="H1926" t="s">
        <v>32</v>
      </c>
      <c r="I1926" t="s">
        <v>100</v>
      </c>
      <c r="J1926">
        <v>60</v>
      </c>
      <c r="K1926">
        <v>8500</v>
      </c>
      <c r="L1926" s="7">
        <f>Sales_Data[[#This Row],[OrderQuantity]] *Sales_Data[[#This Row],[UnitPrice]]</f>
        <v>510000</v>
      </c>
      <c r="M1926" s="7">
        <f>Sales_Data[[#This Row],[UnitPrice]]-Sales_Data[[#This Row],[UnitCost]]</f>
        <v>3000</v>
      </c>
      <c r="N1926" s="7">
        <f>Sales_Data[[#This Row],[Gross Revenue]]-Sales_Data[[#This Row],[Discount Amount ]]</f>
        <v>507000</v>
      </c>
      <c r="O1926" s="7">
        <f>Sales_Data[[#This Row],[OrderQuantity]] *Sales_Data[[#This Row],[UnitCost]]</f>
        <v>330000</v>
      </c>
      <c r="P1926" s="7">
        <f>Sales_Data[[#This Row],[ItemCost]] +Sales_Data[[#This Row],[ShippingCost]]</f>
        <v>331146.39</v>
      </c>
      <c r="Q1926" s="7">
        <f>Sales_Data[[#This Row],[Gross Revenue]]-Sales_Data[[#This Row],[TotalFinancialCost]]</f>
        <v>178853.61</v>
      </c>
      <c r="R1926" s="7">
        <f>Sales_Data[[#This Row],[Actul Bill Amount]]-Sales_Data[[#This Row],[ShippingCost]]</f>
        <v>505853.61</v>
      </c>
      <c r="S1926">
        <v>721</v>
      </c>
      <c r="T1926">
        <v>1146.3900000000001</v>
      </c>
      <c r="U1926" t="s">
        <v>49</v>
      </c>
      <c r="V1926">
        <v>5500</v>
      </c>
      <c r="W1926" t="s">
        <v>33</v>
      </c>
      <c r="X1926" t="str">
        <f t="shared" si="61"/>
        <v>Delhi</v>
      </c>
    </row>
    <row r="1927" spans="1:24" x14ac:dyDescent="0.4">
      <c r="A1927">
        <v>101926</v>
      </c>
      <c r="B1927" s="5">
        <v>45992.945138888892</v>
      </c>
      <c r="C1927" s="3" t="str">
        <f>TEXT(Sales_Data[[#This Row],[OrderDate]],"mmmm")</f>
        <v>December</v>
      </c>
      <c r="D1927" s="3" t="str">
        <f t="shared" si="60"/>
        <v>2025</v>
      </c>
      <c r="E1927" t="s">
        <v>19</v>
      </c>
      <c r="F1927" t="s">
        <v>55</v>
      </c>
      <c r="G1927" t="s">
        <v>15</v>
      </c>
      <c r="H1927" t="s">
        <v>25</v>
      </c>
      <c r="I1927" t="s">
        <v>100</v>
      </c>
      <c r="J1927">
        <v>85</v>
      </c>
      <c r="K1927">
        <v>1200</v>
      </c>
      <c r="L1927" s="7">
        <f>Sales_Data[[#This Row],[OrderQuantity]] *Sales_Data[[#This Row],[UnitPrice]]</f>
        <v>102000</v>
      </c>
      <c r="M1927" s="7">
        <f>Sales_Data[[#This Row],[UnitPrice]]-Sales_Data[[#This Row],[UnitCost]]</f>
        <v>400</v>
      </c>
      <c r="N1927" s="7">
        <f>Sales_Data[[#This Row],[Gross Revenue]]-Sales_Data[[#This Row],[Discount Amount ]]</f>
        <v>101600</v>
      </c>
      <c r="O1927" s="7">
        <f>Sales_Data[[#This Row],[OrderQuantity]] *Sales_Data[[#This Row],[UnitCost]]</f>
        <v>68000</v>
      </c>
      <c r="P1927" s="7">
        <f>Sales_Data[[#This Row],[ItemCost]] +Sales_Data[[#This Row],[ShippingCost]]</f>
        <v>68440.100000000006</v>
      </c>
      <c r="Q1927" s="7">
        <f>Sales_Data[[#This Row],[Gross Revenue]]-Sales_Data[[#This Row],[TotalFinancialCost]]</f>
        <v>33559.899999999994</v>
      </c>
      <c r="R1927" s="7">
        <f>Sales_Data[[#This Row],[Actul Bill Amount]]-Sales_Data[[#This Row],[ShippingCost]]</f>
        <v>101159.9</v>
      </c>
      <c r="S1927">
        <v>327</v>
      </c>
      <c r="T1927">
        <v>440.1</v>
      </c>
      <c r="U1927" t="s">
        <v>58</v>
      </c>
      <c r="V1927">
        <v>800</v>
      </c>
      <c r="W1927" t="s">
        <v>27</v>
      </c>
      <c r="X1927" t="str">
        <f t="shared" si="61"/>
        <v>Mumbai</v>
      </c>
    </row>
    <row r="1928" spans="1:24" x14ac:dyDescent="0.4">
      <c r="A1928">
        <v>101927</v>
      </c>
      <c r="B1928" s="5">
        <v>45919.863194444442</v>
      </c>
      <c r="C1928" s="3" t="str">
        <f>TEXT(Sales_Data[[#This Row],[OrderDate]],"mmmm")</f>
        <v>September</v>
      </c>
      <c r="D1928" s="3" t="str">
        <f t="shared" si="60"/>
        <v>2025</v>
      </c>
      <c r="E1928" t="s">
        <v>42</v>
      </c>
      <c r="F1928" t="s">
        <v>40</v>
      </c>
      <c r="G1928" t="s">
        <v>31</v>
      </c>
      <c r="H1928" t="s">
        <v>16</v>
      </c>
      <c r="I1928" t="s">
        <v>100</v>
      </c>
      <c r="J1928">
        <v>18</v>
      </c>
      <c r="K1928">
        <v>5500</v>
      </c>
      <c r="L1928" s="7">
        <f>Sales_Data[[#This Row],[OrderQuantity]] *Sales_Data[[#This Row],[UnitPrice]]</f>
        <v>99000</v>
      </c>
      <c r="M1928" s="7">
        <f>Sales_Data[[#This Row],[UnitPrice]]-Sales_Data[[#This Row],[UnitCost]]</f>
        <v>2000</v>
      </c>
      <c r="N1928" s="7">
        <f>Sales_Data[[#This Row],[Gross Revenue]]-Sales_Data[[#This Row],[Discount Amount ]]</f>
        <v>97000</v>
      </c>
      <c r="O1928" s="7">
        <f>Sales_Data[[#This Row],[OrderQuantity]] *Sales_Data[[#This Row],[UnitCost]]</f>
        <v>63000</v>
      </c>
      <c r="P1928" s="7">
        <f>Sales_Data[[#This Row],[ItemCost]] +Sales_Data[[#This Row],[ShippingCost]]</f>
        <v>64245.440000000002</v>
      </c>
      <c r="Q1928" s="7">
        <f>Sales_Data[[#This Row],[Gross Revenue]]-Sales_Data[[#This Row],[TotalFinancialCost]]</f>
        <v>34754.559999999998</v>
      </c>
      <c r="R1928" s="7">
        <f>Sales_Data[[#This Row],[Actul Bill Amount]]-Sales_Data[[#This Row],[ShippingCost]]</f>
        <v>95754.559999999998</v>
      </c>
      <c r="S1928">
        <v>1023</v>
      </c>
      <c r="T1928">
        <v>1245.44</v>
      </c>
      <c r="U1928" t="s">
        <v>41</v>
      </c>
      <c r="V1928">
        <v>3500</v>
      </c>
      <c r="W1928" t="s">
        <v>18</v>
      </c>
      <c r="X1928" t="str">
        <f t="shared" si="61"/>
        <v>Bengaluru</v>
      </c>
    </row>
    <row r="1929" spans="1:24" x14ac:dyDescent="0.4">
      <c r="A1929">
        <v>101928</v>
      </c>
      <c r="B1929" s="5">
        <v>45952.4375</v>
      </c>
      <c r="C1929" s="3" t="str">
        <f>TEXT(Sales_Data[[#This Row],[OrderDate]],"mmmm")</f>
        <v>October</v>
      </c>
      <c r="D1929" s="3" t="str">
        <f t="shared" si="60"/>
        <v>2025</v>
      </c>
      <c r="E1929" t="s">
        <v>50</v>
      </c>
      <c r="F1929" t="s">
        <v>43</v>
      </c>
      <c r="G1929" t="s">
        <v>31</v>
      </c>
      <c r="H1929" t="s">
        <v>25</v>
      </c>
      <c r="I1929" t="s">
        <v>100</v>
      </c>
      <c r="J1929">
        <v>1</v>
      </c>
      <c r="K1929">
        <v>2800</v>
      </c>
      <c r="L1929" s="7">
        <f>Sales_Data[[#This Row],[OrderQuantity]] *Sales_Data[[#This Row],[UnitPrice]]</f>
        <v>2800</v>
      </c>
      <c r="M1929" s="7">
        <f>Sales_Data[[#This Row],[UnitPrice]]-Sales_Data[[#This Row],[UnitCost]]</f>
        <v>1300</v>
      </c>
      <c r="N1929" s="7">
        <f>Sales_Data[[#This Row],[Gross Revenue]]-Sales_Data[[#This Row],[Discount Amount ]]</f>
        <v>1500</v>
      </c>
      <c r="O1929" s="7">
        <f>Sales_Data[[#This Row],[OrderQuantity]] *Sales_Data[[#This Row],[UnitCost]]</f>
        <v>1500</v>
      </c>
      <c r="P1929" s="7">
        <f>Sales_Data[[#This Row],[ItemCost]] +Sales_Data[[#This Row],[ShippingCost]]</f>
        <v>2003.44</v>
      </c>
      <c r="Q1929" s="7">
        <f>Sales_Data[[#This Row],[Gross Revenue]]-Sales_Data[[#This Row],[TotalFinancialCost]]</f>
        <v>796.56</v>
      </c>
      <c r="R1929" s="7">
        <f>Sales_Data[[#This Row],[Actul Bill Amount]]-Sales_Data[[#This Row],[ShippingCost]]</f>
        <v>996.56</v>
      </c>
      <c r="S1929">
        <v>1162</v>
      </c>
      <c r="T1929">
        <v>503.44</v>
      </c>
      <c r="U1929" t="s">
        <v>61</v>
      </c>
      <c r="V1929">
        <v>1500</v>
      </c>
      <c r="W1929" t="s">
        <v>27</v>
      </c>
      <c r="X1929" t="str">
        <f t="shared" si="61"/>
        <v>Mumbai</v>
      </c>
    </row>
    <row r="1930" spans="1:24" x14ac:dyDescent="0.4">
      <c r="A1930">
        <v>101929</v>
      </c>
      <c r="B1930" s="5">
        <v>45900.026388888888</v>
      </c>
      <c r="C1930" s="3" t="str">
        <f>TEXT(Sales_Data[[#This Row],[OrderDate]],"mmmm")</f>
        <v>August</v>
      </c>
      <c r="D1930" s="3" t="str">
        <f t="shared" si="60"/>
        <v>2025</v>
      </c>
      <c r="E1930" t="s">
        <v>19</v>
      </c>
      <c r="F1930" t="s">
        <v>43</v>
      </c>
      <c r="G1930" t="s">
        <v>31</v>
      </c>
      <c r="H1930" t="s">
        <v>37</v>
      </c>
      <c r="I1930" t="s">
        <v>100</v>
      </c>
      <c r="J1930">
        <v>44</v>
      </c>
      <c r="K1930">
        <v>2800</v>
      </c>
      <c r="L1930" s="7">
        <f>Sales_Data[[#This Row],[OrderQuantity]] *Sales_Data[[#This Row],[UnitPrice]]</f>
        <v>123200</v>
      </c>
      <c r="M1930" s="7">
        <f>Sales_Data[[#This Row],[UnitPrice]]-Sales_Data[[#This Row],[UnitCost]]</f>
        <v>1300</v>
      </c>
      <c r="N1930" s="7">
        <f>Sales_Data[[#This Row],[Gross Revenue]]-Sales_Data[[#This Row],[Discount Amount ]]</f>
        <v>121900</v>
      </c>
      <c r="O1930" s="7">
        <f>Sales_Data[[#This Row],[OrderQuantity]] *Sales_Data[[#This Row],[UnitCost]]</f>
        <v>66000</v>
      </c>
      <c r="P1930" s="7">
        <f>Sales_Data[[#This Row],[ItemCost]] +Sales_Data[[#This Row],[ShippingCost]]</f>
        <v>66383.7</v>
      </c>
      <c r="Q1930" s="7">
        <f>Sales_Data[[#This Row],[Gross Revenue]]-Sales_Data[[#This Row],[TotalFinancialCost]]</f>
        <v>56816.3</v>
      </c>
      <c r="R1930" s="7">
        <f>Sales_Data[[#This Row],[Actul Bill Amount]]-Sales_Data[[#This Row],[ShippingCost]]</f>
        <v>121516.3</v>
      </c>
      <c r="S1930">
        <v>1161</v>
      </c>
      <c r="T1930">
        <v>383.7</v>
      </c>
      <c r="U1930" t="s">
        <v>61</v>
      </c>
      <c r="V1930">
        <v>1500</v>
      </c>
      <c r="W1930" t="s">
        <v>38</v>
      </c>
      <c r="X1930" t="str">
        <f t="shared" si="61"/>
        <v>Kolkata</v>
      </c>
    </row>
    <row r="1931" spans="1:24" x14ac:dyDescent="0.4">
      <c r="A1931">
        <v>101930</v>
      </c>
      <c r="B1931" s="5">
        <v>45843.292361111111</v>
      </c>
      <c r="C1931" s="3" t="str">
        <f>TEXT(Sales_Data[[#This Row],[OrderDate]],"mmmm")</f>
        <v>July</v>
      </c>
      <c r="D1931" s="3" t="str">
        <f t="shared" si="60"/>
        <v>2025</v>
      </c>
      <c r="E1931" t="s">
        <v>45</v>
      </c>
      <c r="F1931" t="s">
        <v>14</v>
      </c>
      <c r="G1931" t="s">
        <v>15</v>
      </c>
      <c r="H1931" t="s">
        <v>37</v>
      </c>
      <c r="I1931" t="s">
        <v>100</v>
      </c>
      <c r="J1931">
        <v>79</v>
      </c>
      <c r="K1931">
        <v>6500</v>
      </c>
      <c r="L1931" s="7">
        <f>Sales_Data[[#This Row],[OrderQuantity]] *Sales_Data[[#This Row],[UnitPrice]]</f>
        <v>513500</v>
      </c>
      <c r="M1931" s="7">
        <f>Sales_Data[[#This Row],[UnitPrice]]-Sales_Data[[#This Row],[UnitCost]]</f>
        <v>2300</v>
      </c>
      <c r="N1931" s="7">
        <f>Sales_Data[[#This Row],[Gross Revenue]]-Sales_Data[[#This Row],[Discount Amount ]]</f>
        <v>511200</v>
      </c>
      <c r="O1931" s="7">
        <f>Sales_Data[[#This Row],[OrderQuantity]] *Sales_Data[[#This Row],[UnitCost]]</f>
        <v>331800</v>
      </c>
      <c r="P1931" s="7">
        <f>Sales_Data[[#This Row],[ItemCost]] +Sales_Data[[#This Row],[ShippingCost]]</f>
        <v>332079.09000000003</v>
      </c>
      <c r="Q1931" s="7">
        <f>Sales_Data[[#This Row],[Gross Revenue]]-Sales_Data[[#This Row],[TotalFinancialCost]]</f>
        <v>181420.90999999997</v>
      </c>
      <c r="R1931" s="7">
        <f>Sales_Data[[#This Row],[Actul Bill Amount]]-Sales_Data[[#This Row],[ShippingCost]]</f>
        <v>510920.91</v>
      </c>
      <c r="S1931">
        <v>683</v>
      </c>
      <c r="T1931">
        <v>279.08999999999997</v>
      </c>
      <c r="U1931" t="s">
        <v>21</v>
      </c>
      <c r="V1931">
        <v>4200</v>
      </c>
      <c r="W1931" t="s">
        <v>38</v>
      </c>
      <c r="X1931" t="str">
        <f t="shared" si="61"/>
        <v>Kolkata</v>
      </c>
    </row>
    <row r="1932" spans="1:24" x14ac:dyDescent="0.4">
      <c r="A1932">
        <v>101931</v>
      </c>
      <c r="B1932" s="5">
        <v>45903.146527777775</v>
      </c>
      <c r="C1932" s="3" t="str">
        <f>TEXT(Sales_Data[[#This Row],[OrderDate]],"mmmm")</f>
        <v>September</v>
      </c>
      <c r="D1932" s="3" t="str">
        <f t="shared" si="60"/>
        <v>2025</v>
      </c>
      <c r="E1932" t="s">
        <v>39</v>
      </c>
      <c r="F1932" t="s">
        <v>55</v>
      </c>
      <c r="G1932" t="s">
        <v>15</v>
      </c>
      <c r="H1932" t="s">
        <v>37</v>
      </c>
      <c r="I1932" t="s">
        <v>100</v>
      </c>
      <c r="J1932">
        <v>92</v>
      </c>
      <c r="K1932">
        <v>600</v>
      </c>
      <c r="L1932" s="7">
        <f>Sales_Data[[#This Row],[OrderQuantity]] *Sales_Data[[#This Row],[UnitPrice]]</f>
        <v>55200</v>
      </c>
      <c r="M1932" s="7">
        <f>Sales_Data[[#This Row],[UnitPrice]]-Sales_Data[[#This Row],[UnitCost]]</f>
        <v>250</v>
      </c>
      <c r="N1932" s="7">
        <f>Sales_Data[[#This Row],[Gross Revenue]]-Sales_Data[[#This Row],[Discount Amount ]]</f>
        <v>54950</v>
      </c>
      <c r="O1932" s="7">
        <f>Sales_Data[[#This Row],[OrderQuantity]] *Sales_Data[[#This Row],[UnitCost]]</f>
        <v>32200</v>
      </c>
      <c r="P1932" s="7">
        <f>Sales_Data[[#This Row],[ItemCost]] +Sales_Data[[#This Row],[ShippingCost]]</f>
        <v>32572.959999999999</v>
      </c>
      <c r="Q1932" s="7">
        <f>Sales_Data[[#This Row],[Gross Revenue]]-Sales_Data[[#This Row],[TotalFinancialCost]]</f>
        <v>22627.040000000001</v>
      </c>
      <c r="R1932" s="7">
        <f>Sales_Data[[#This Row],[Actul Bill Amount]]-Sales_Data[[#This Row],[ShippingCost]]</f>
        <v>54577.04</v>
      </c>
      <c r="S1932">
        <v>315</v>
      </c>
      <c r="T1932">
        <v>372.96</v>
      </c>
      <c r="U1932" t="s">
        <v>57</v>
      </c>
      <c r="V1932">
        <v>350</v>
      </c>
      <c r="W1932" t="s">
        <v>38</v>
      </c>
      <c r="X1932" t="str">
        <f t="shared" si="61"/>
        <v>Kolkata</v>
      </c>
    </row>
    <row r="1933" spans="1:24" x14ac:dyDescent="0.4">
      <c r="A1933">
        <v>101932</v>
      </c>
      <c r="B1933" s="5">
        <v>45782.714583333334</v>
      </c>
      <c r="C1933" s="3" t="str">
        <f>TEXT(Sales_Data[[#This Row],[OrderDate]],"mmmm")</f>
        <v>May</v>
      </c>
      <c r="D1933" s="3" t="str">
        <f t="shared" si="60"/>
        <v>2025</v>
      </c>
      <c r="E1933" t="s">
        <v>45</v>
      </c>
      <c r="F1933" t="s">
        <v>24</v>
      </c>
      <c r="G1933" t="s">
        <v>15</v>
      </c>
      <c r="H1933" t="s">
        <v>20</v>
      </c>
      <c r="I1933" t="s">
        <v>100</v>
      </c>
      <c r="J1933">
        <v>9</v>
      </c>
      <c r="K1933">
        <v>3500</v>
      </c>
      <c r="L1933" s="7">
        <f>Sales_Data[[#This Row],[OrderQuantity]] *Sales_Data[[#This Row],[UnitPrice]]</f>
        <v>31500</v>
      </c>
      <c r="M1933" s="7">
        <f>Sales_Data[[#This Row],[UnitPrice]]-Sales_Data[[#This Row],[UnitCost]]</f>
        <v>1300</v>
      </c>
      <c r="N1933" s="7">
        <f>Sales_Data[[#This Row],[Gross Revenue]]-Sales_Data[[#This Row],[Discount Amount ]]</f>
        <v>30200</v>
      </c>
      <c r="O1933" s="7">
        <f>Sales_Data[[#This Row],[OrderQuantity]] *Sales_Data[[#This Row],[UnitCost]]</f>
        <v>19800</v>
      </c>
      <c r="P1933" s="7">
        <f>Sales_Data[[#This Row],[ItemCost]] +Sales_Data[[#This Row],[ShippingCost]]</f>
        <v>20269.72</v>
      </c>
      <c r="Q1933" s="7">
        <f>Sales_Data[[#This Row],[Gross Revenue]]-Sales_Data[[#This Row],[TotalFinancialCost]]</f>
        <v>11230.279999999999</v>
      </c>
      <c r="R1933" s="7">
        <f>Sales_Data[[#This Row],[Actul Bill Amount]]-Sales_Data[[#This Row],[ShippingCost]]</f>
        <v>29730.28</v>
      </c>
      <c r="S1933">
        <v>608</v>
      </c>
      <c r="T1933">
        <v>469.72</v>
      </c>
      <c r="U1933" t="s">
        <v>59</v>
      </c>
      <c r="V1933">
        <v>2200</v>
      </c>
      <c r="W1933" t="s">
        <v>22</v>
      </c>
      <c r="X1933" t="str">
        <f t="shared" si="61"/>
        <v>Nagpur</v>
      </c>
    </row>
    <row r="1934" spans="1:24" x14ac:dyDescent="0.4">
      <c r="A1934">
        <v>101933</v>
      </c>
      <c r="B1934" s="5">
        <v>45925.089583333334</v>
      </c>
      <c r="C1934" s="3" t="str">
        <f>TEXT(Sales_Data[[#This Row],[OrderDate]],"mmmm")</f>
        <v>September</v>
      </c>
      <c r="D1934" s="3" t="str">
        <f t="shared" si="60"/>
        <v>2025</v>
      </c>
      <c r="E1934" t="s">
        <v>39</v>
      </c>
      <c r="F1934" t="s">
        <v>43</v>
      </c>
      <c r="G1934" t="s">
        <v>29</v>
      </c>
      <c r="H1934" t="s">
        <v>37</v>
      </c>
      <c r="I1934" t="s">
        <v>100</v>
      </c>
      <c r="J1934">
        <v>44</v>
      </c>
      <c r="K1934">
        <v>2800</v>
      </c>
      <c r="L1934" s="7">
        <f>Sales_Data[[#This Row],[OrderQuantity]] *Sales_Data[[#This Row],[UnitPrice]]</f>
        <v>123200</v>
      </c>
      <c r="M1934" s="7">
        <f>Sales_Data[[#This Row],[UnitPrice]]-Sales_Data[[#This Row],[UnitCost]]</f>
        <v>1300</v>
      </c>
      <c r="N1934" s="7">
        <f>Sales_Data[[#This Row],[Gross Revenue]]-Sales_Data[[#This Row],[Discount Amount ]]</f>
        <v>121900</v>
      </c>
      <c r="O1934" s="7">
        <f>Sales_Data[[#This Row],[OrderQuantity]] *Sales_Data[[#This Row],[UnitCost]]</f>
        <v>66000</v>
      </c>
      <c r="P1934" s="7">
        <f>Sales_Data[[#This Row],[ItemCost]] +Sales_Data[[#This Row],[ShippingCost]]</f>
        <v>67168.94</v>
      </c>
      <c r="Q1934" s="7">
        <f>Sales_Data[[#This Row],[Gross Revenue]]-Sales_Data[[#This Row],[TotalFinancialCost]]</f>
        <v>56031.06</v>
      </c>
      <c r="R1934" s="7">
        <f>Sales_Data[[#This Row],[Actul Bill Amount]]-Sales_Data[[#This Row],[ShippingCost]]</f>
        <v>120731.06</v>
      </c>
      <c r="S1934">
        <v>533</v>
      </c>
      <c r="T1934">
        <v>1168.94</v>
      </c>
      <c r="U1934" t="s">
        <v>61</v>
      </c>
      <c r="V1934">
        <v>1500</v>
      </c>
      <c r="W1934" t="s">
        <v>38</v>
      </c>
      <c r="X1934" t="str">
        <f t="shared" si="61"/>
        <v>Kolkata</v>
      </c>
    </row>
    <row r="1935" spans="1:24" x14ac:dyDescent="0.4">
      <c r="A1935">
        <v>101934</v>
      </c>
      <c r="B1935" s="5">
        <v>45788.536111111112</v>
      </c>
      <c r="C1935" s="3" t="str">
        <f>TEXT(Sales_Data[[#This Row],[OrderDate]],"mmmm")</f>
        <v>May</v>
      </c>
      <c r="D1935" s="3" t="str">
        <f t="shared" si="60"/>
        <v>2025</v>
      </c>
      <c r="E1935" t="s">
        <v>50</v>
      </c>
      <c r="F1935" t="s">
        <v>24</v>
      </c>
      <c r="G1935" t="s">
        <v>15</v>
      </c>
      <c r="H1935" t="s">
        <v>16</v>
      </c>
      <c r="I1935" t="s">
        <v>100</v>
      </c>
      <c r="J1935">
        <v>63</v>
      </c>
      <c r="K1935">
        <v>25000</v>
      </c>
      <c r="L1935" s="7">
        <f>Sales_Data[[#This Row],[OrderQuantity]] *Sales_Data[[#This Row],[UnitPrice]]</f>
        <v>1575000</v>
      </c>
      <c r="M1935" s="7">
        <f>Sales_Data[[#This Row],[UnitPrice]]-Sales_Data[[#This Row],[UnitCost]]</f>
        <v>7000</v>
      </c>
      <c r="N1935" s="7">
        <f>Sales_Data[[#This Row],[Gross Revenue]]-Sales_Data[[#This Row],[Discount Amount ]]</f>
        <v>1568000</v>
      </c>
      <c r="O1935" s="7">
        <f>Sales_Data[[#This Row],[OrderQuantity]] *Sales_Data[[#This Row],[UnitCost]]</f>
        <v>1134000</v>
      </c>
      <c r="P1935" s="7">
        <f>Sales_Data[[#This Row],[ItemCost]] +Sales_Data[[#This Row],[ShippingCost]]</f>
        <v>1134484.57</v>
      </c>
      <c r="Q1935" s="7">
        <f>Sales_Data[[#This Row],[Gross Revenue]]-Sales_Data[[#This Row],[TotalFinancialCost]]</f>
        <v>440515.42999999993</v>
      </c>
      <c r="R1935" s="7">
        <f>Sales_Data[[#This Row],[Actul Bill Amount]]-Sales_Data[[#This Row],[ShippingCost]]</f>
        <v>1567515.43</v>
      </c>
      <c r="S1935">
        <v>368</v>
      </c>
      <c r="T1935">
        <v>484.57</v>
      </c>
      <c r="U1935" t="s">
        <v>60</v>
      </c>
      <c r="V1935">
        <v>18000</v>
      </c>
      <c r="W1935" t="s">
        <v>18</v>
      </c>
      <c r="X1935" t="str">
        <f t="shared" si="61"/>
        <v>Bengaluru</v>
      </c>
    </row>
    <row r="1936" spans="1:24" x14ac:dyDescent="0.4">
      <c r="A1936">
        <v>101935</v>
      </c>
      <c r="B1936" s="5">
        <v>45894.220138888886</v>
      </c>
      <c r="C1936" s="3" t="str">
        <f>TEXT(Sales_Data[[#This Row],[OrderDate]],"mmmm")</f>
        <v>August</v>
      </c>
      <c r="D1936" s="3" t="str">
        <f t="shared" si="60"/>
        <v>2025</v>
      </c>
      <c r="E1936" t="s">
        <v>42</v>
      </c>
      <c r="F1936" t="s">
        <v>14</v>
      </c>
      <c r="G1936" t="s">
        <v>31</v>
      </c>
      <c r="H1936" t="s">
        <v>16</v>
      </c>
      <c r="I1936" t="s">
        <v>100</v>
      </c>
      <c r="J1936">
        <v>79</v>
      </c>
      <c r="K1936">
        <v>6500</v>
      </c>
      <c r="L1936" s="7">
        <f>Sales_Data[[#This Row],[OrderQuantity]] *Sales_Data[[#This Row],[UnitPrice]]</f>
        <v>513500</v>
      </c>
      <c r="M1936" s="7">
        <f>Sales_Data[[#This Row],[UnitPrice]]-Sales_Data[[#This Row],[UnitCost]]</f>
        <v>2300</v>
      </c>
      <c r="N1936" s="7">
        <f>Sales_Data[[#This Row],[Gross Revenue]]-Sales_Data[[#This Row],[Discount Amount ]]</f>
        <v>511200</v>
      </c>
      <c r="O1936" s="7">
        <f>Sales_Data[[#This Row],[OrderQuantity]] *Sales_Data[[#This Row],[UnitCost]]</f>
        <v>331800</v>
      </c>
      <c r="P1936" s="7">
        <f>Sales_Data[[#This Row],[ItemCost]] +Sales_Data[[#This Row],[ShippingCost]]</f>
        <v>332868.59999999998</v>
      </c>
      <c r="Q1936" s="7">
        <f>Sales_Data[[#This Row],[Gross Revenue]]-Sales_Data[[#This Row],[TotalFinancialCost]]</f>
        <v>180631.40000000002</v>
      </c>
      <c r="R1936" s="7">
        <f>Sales_Data[[#This Row],[Actul Bill Amount]]-Sales_Data[[#This Row],[ShippingCost]]</f>
        <v>510131.4</v>
      </c>
      <c r="S1936">
        <v>601</v>
      </c>
      <c r="T1936">
        <v>1068.5999999999999</v>
      </c>
      <c r="U1936" t="s">
        <v>21</v>
      </c>
      <c r="V1936">
        <v>4200</v>
      </c>
      <c r="W1936" t="s">
        <v>18</v>
      </c>
      <c r="X1936" t="str">
        <f t="shared" si="61"/>
        <v>Bengaluru</v>
      </c>
    </row>
    <row r="1937" spans="1:24" x14ac:dyDescent="0.4">
      <c r="A1937">
        <v>101936</v>
      </c>
      <c r="B1937" s="5">
        <v>45675.107638888891</v>
      </c>
      <c r="C1937" s="3" t="str">
        <f>TEXT(Sales_Data[[#This Row],[OrderDate]],"mmmm")</f>
        <v>January</v>
      </c>
      <c r="D1937" s="3" t="str">
        <f t="shared" si="60"/>
        <v>2025</v>
      </c>
      <c r="E1937" t="s">
        <v>23</v>
      </c>
      <c r="F1937" t="s">
        <v>55</v>
      </c>
      <c r="G1937" t="s">
        <v>29</v>
      </c>
      <c r="H1937" t="s">
        <v>16</v>
      </c>
      <c r="I1937" t="s">
        <v>100</v>
      </c>
      <c r="J1937">
        <v>95</v>
      </c>
      <c r="K1937">
        <v>850</v>
      </c>
      <c r="L1937" s="7">
        <f>Sales_Data[[#This Row],[OrderQuantity]] *Sales_Data[[#This Row],[UnitPrice]]</f>
        <v>80750</v>
      </c>
      <c r="M1937" s="7">
        <f>Sales_Data[[#This Row],[UnitPrice]]-Sales_Data[[#This Row],[UnitCost]]</f>
        <v>300</v>
      </c>
      <c r="N1937" s="7">
        <f>Sales_Data[[#This Row],[Gross Revenue]]-Sales_Data[[#This Row],[Discount Amount ]]</f>
        <v>80450</v>
      </c>
      <c r="O1937" s="7">
        <f>Sales_Data[[#This Row],[OrderQuantity]] *Sales_Data[[#This Row],[UnitCost]]</f>
        <v>52250</v>
      </c>
      <c r="P1937" s="7">
        <f>Sales_Data[[#This Row],[ItemCost]] +Sales_Data[[#This Row],[ShippingCost]]</f>
        <v>53420.33</v>
      </c>
      <c r="Q1937" s="7">
        <f>Sales_Data[[#This Row],[Gross Revenue]]-Sales_Data[[#This Row],[TotalFinancialCost]]</f>
        <v>27329.67</v>
      </c>
      <c r="R1937" s="7">
        <f>Sales_Data[[#This Row],[Actul Bill Amount]]-Sales_Data[[#This Row],[ShippingCost]]</f>
        <v>79279.67</v>
      </c>
      <c r="S1937">
        <v>1042</v>
      </c>
      <c r="T1937">
        <v>1170.33</v>
      </c>
      <c r="U1937" t="s">
        <v>56</v>
      </c>
      <c r="V1937">
        <v>550</v>
      </c>
      <c r="W1937" t="s">
        <v>18</v>
      </c>
      <c r="X1937" t="str">
        <f t="shared" si="61"/>
        <v>Bengaluru</v>
      </c>
    </row>
    <row r="1938" spans="1:24" x14ac:dyDescent="0.4">
      <c r="A1938">
        <v>101937</v>
      </c>
      <c r="B1938" s="5">
        <v>45697.565972222219</v>
      </c>
      <c r="C1938" s="3" t="str">
        <f>TEXT(Sales_Data[[#This Row],[OrderDate]],"mmmm")</f>
        <v>February</v>
      </c>
      <c r="D1938" s="3" t="str">
        <f t="shared" si="60"/>
        <v>2025</v>
      </c>
      <c r="E1938" t="s">
        <v>42</v>
      </c>
      <c r="F1938" t="s">
        <v>43</v>
      </c>
      <c r="G1938" t="s">
        <v>29</v>
      </c>
      <c r="H1938" t="s">
        <v>37</v>
      </c>
      <c r="I1938" t="s">
        <v>100</v>
      </c>
      <c r="J1938">
        <v>19</v>
      </c>
      <c r="K1938">
        <v>4500</v>
      </c>
      <c r="L1938" s="7">
        <f>Sales_Data[[#This Row],[OrderQuantity]] *Sales_Data[[#This Row],[UnitPrice]]</f>
        <v>85500</v>
      </c>
      <c r="M1938" s="7">
        <f>Sales_Data[[#This Row],[UnitPrice]]-Sales_Data[[#This Row],[UnitCost]]</f>
        <v>2000</v>
      </c>
      <c r="N1938" s="7">
        <f>Sales_Data[[#This Row],[Gross Revenue]]-Sales_Data[[#This Row],[Discount Amount ]]</f>
        <v>83500</v>
      </c>
      <c r="O1938" s="7">
        <f>Sales_Data[[#This Row],[OrderQuantity]] *Sales_Data[[#This Row],[UnitCost]]</f>
        <v>47500</v>
      </c>
      <c r="P1938" s="7">
        <f>Sales_Data[[#This Row],[ItemCost]] +Sales_Data[[#This Row],[ShippingCost]]</f>
        <v>48179.96</v>
      </c>
      <c r="Q1938" s="7">
        <f>Sales_Data[[#This Row],[Gross Revenue]]-Sales_Data[[#This Row],[TotalFinancialCost]]</f>
        <v>37320.04</v>
      </c>
      <c r="R1938" s="7">
        <f>Sales_Data[[#This Row],[Actul Bill Amount]]-Sales_Data[[#This Row],[ShippingCost]]</f>
        <v>82820.039999999994</v>
      </c>
      <c r="S1938">
        <v>1135</v>
      </c>
      <c r="T1938">
        <v>679.96</v>
      </c>
      <c r="U1938" t="s">
        <v>44</v>
      </c>
      <c r="V1938">
        <v>2500</v>
      </c>
      <c r="W1938" t="s">
        <v>38</v>
      </c>
      <c r="X1938" t="str">
        <f t="shared" si="61"/>
        <v>Kolkata</v>
      </c>
    </row>
    <row r="1939" spans="1:24" x14ac:dyDescent="0.4">
      <c r="A1939">
        <v>101938</v>
      </c>
      <c r="B1939" s="5">
        <v>45678.26666666667</v>
      </c>
      <c r="C1939" s="3" t="str">
        <f>TEXT(Sales_Data[[#This Row],[OrderDate]],"mmmm")</f>
        <v>January</v>
      </c>
      <c r="D1939" s="3" t="str">
        <f t="shared" si="60"/>
        <v>2025</v>
      </c>
      <c r="E1939" t="s">
        <v>42</v>
      </c>
      <c r="F1939" t="s">
        <v>35</v>
      </c>
      <c r="G1939" t="s">
        <v>29</v>
      </c>
      <c r="H1939" t="s">
        <v>32</v>
      </c>
      <c r="I1939" t="s">
        <v>100</v>
      </c>
      <c r="J1939">
        <v>35</v>
      </c>
      <c r="K1939">
        <v>12000</v>
      </c>
      <c r="L1939" s="7">
        <f>Sales_Data[[#This Row],[OrderQuantity]] *Sales_Data[[#This Row],[UnitPrice]]</f>
        <v>420000</v>
      </c>
      <c r="M1939" s="7">
        <f>Sales_Data[[#This Row],[UnitPrice]]-Sales_Data[[#This Row],[UnitCost]]</f>
        <v>4000</v>
      </c>
      <c r="N1939" s="7">
        <f>Sales_Data[[#This Row],[Gross Revenue]]-Sales_Data[[#This Row],[Discount Amount ]]</f>
        <v>416000</v>
      </c>
      <c r="O1939" s="7">
        <f>Sales_Data[[#This Row],[OrderQuantity]] *Sales_Data[[#This Row],[UnitCost]]</f>
        <v>280000</v>
      </c>
      <c r="P1939" s="7">
        <f>Sales_Data[[#This Row],[ItemCost]] +Sales_Data[[#This Row],[ShippingCost]]</f>
        <v>280767.46999999997</v>
      </c>
      <c r="Q1939" s="7">
        <f>Sales_Data[[#This Row],[Gross Revenue]]-Sales_Data[[#This Row],[TotalFinancialCost]]</f>
        <v>139232.53000000003</v>
      </c>
      <c r="R1939" s="7">
        <f>Sales_Data[[#This Row],[Actul Bill Amount]]-Sales_Data[[#This Row],[ShippingCost]]</f>
        <v>415232.53</v>
      </c>
      <c r="S1939">
        <v>1148</v>
      </c>
      <c r="T1939">
        <v>767.47</v>
      </c>
      <c r="U1939" t="s">
        <v>36</v>
      </c>
      <c r="V1939">
        <v>8000</v>
      </c>
      <c r="W1939" t="s">
        <v>33</v>
      </c>
      <c r="X1939" t="str">
        <f t="shared" si="61"/>
        <v>Delhi</v>
      </c>
    </row>
    <row r="1940" spans="1:24" x14ac:dyDescent="0.4">
      <c r="A1940">
        <v>101939</v>
      </c>
      <c r="B1940" s="5">
        <v>45882.726388888892</v>
      </c>
      <c r="C1940" s="3" t="str">
        <f>TEXT(Sales_Data[[#This Row],[OrderDate]],"mmmm")</f>
        <v>August</v>
      </c>
      <c r="D1940" s="3" t="str">
        <f t="shared" si="60"/>
        <v>2025</v>
      </c>
      <c r="E1940" t="s">
        <v>39</v>
      </c>
      <c r="F1940" t="s">
        <v>28</v>
      </c>
      <c r="G1940" t="s">
        <v>15</v>
      </c>
      <c r="H1940" t="s">
        <v>20</v>
      </c>
      <c r="I1940" t="s">
        <v>100</v>
      </c>
      <c r="J1940">
        <v>12</v>
      </c>
      <c r="K1940">
        <v>2500</v>
      </c>
      <c r="L1940" s="7">
        <f>Sales_Data[[#This Row],[OrderQuantity]] *Sales_Data[[#This Row],[UnitPrice]]</f>
        <v>30000</v>
      </c>
      <c r="M1940" s="7">
        <f>Sales_Data[[#This Row],[UnitPrice]]-Sales_Data[[#This Row],[UnitCost]]</f>
        <v>1000</v>
      </c>
      <c r="N1940" s="7">
        <f>Sales_Data[[#This Row],[Gross Revenue]]-Sales_Data[[#This Row],[Discount Amount ]]</f>
        <v>29000</v>
      </c>
      <c r="O1940" s="7">
        <f>Sales_Data[[#This Row],[OrderQuantity]] *Sales_Data[[#This Row],[UnitCost]]</f>
        <v>18000</v>
      </c>
      <c r="P1940" s="7">
        <f>Sales_Data[[#This Row],[ItemCost]] +Sales_Data[[#This Row],[ShippingCost]]</f>
        <v>21077.439999999999</v>
      </c>
      <c r="Q1940" s="7">
        <f>Sales_Data[[#This Row],[Gross Revenue]]-Sales_Data[[#This Row],[TotalFinancialCost]]</f>
        <v>8922.5600000000013</v>
      </c>
      <c r="R1940" s="7">
        <f>Sales_Data[[#This Row],[Actul Bill Amount]]-Sales_Data[[#This Row],[ShippingCost]]</f>
        <v>25922.560000000001</v>
      </c>
      <c r="S1940">
        <v>1064</v>
      </c>
      <c r="T1940">
        <v>3077.44</v>
      </c>
      <c r="U1940" t="s">
        <v>54</v>
      </c>
      <c r="V1940">
        <v>1500</v>
      </c>
      <c r="W1940" t="s">
        <v>22</v>
      </c>
      <c r="X1940" t="str">
        <f t="shared" si="61"/>
        <v>Nagpur</v>
      </c>
    </row>
    <row r="1941" spans="1:24" x14ac:dyDescent="0.4">
      <c r="A1941">
        <v>101940</v>
      </c>
      <c r="B1941" s="5">
        <v>46012.12777777778</v>
      </c>
      <c r="C1941" s="3" t="str">
        <f>TEXT(Sales_Data[[#This Row],[OrderDate]],"mmmm")</f>
        <v>December</v>
      </c>
      <c r="D1941" s="3" t="str">
        <f t="shared" si="60"/>
        <v>2025</v>
      </c>
      <c r="E1941" t="s">
        <v>48</v>
      </c>
      <c r="F1941" t="s">
        <v>43</v>
      </c>
      <c r="G1941" t="s">
        <v>15</v>
      </c>
      <c r="H1941" t="s">
        <v>25</v>
      </c>
      <c r="I1941" t="s">
        <v>100</v>
      </c>
      <c r="J1941">
        <v>95</v>
      </c>
      <c r="K1941">
        <v>4500</v>
      </c>
      <c r="L1941" s="7">
        <f>Sales_Data[[#This Row],[OrderQuantity]] *Sales_Data[[#This Row],[UnitPrice]]</f>
        <v>427500</v>
      </c>
      <c r="M1941" s="7">
        <f>Sales_Data[[#This Row],[UnitPrice]]-Sales_Data[[#This Row],[UnitCost]]</f>
        <v>2000</v>
      </c>
      <c r="N1941" s="7">
        <f>Sales_Data[[#This Row],[Gross Revenue]]-Sales_Data[[#This Row],[Discount Amount ]]</f>
        <v>425500</v>
      </c>
      <c r="O1941" s="7">
        <f>Sales_Data[[#This Row],[OrderQuantity]] *Sales_Data[[#This Row],[UnitCost]]</f>
        <v>237500</v>
      </c>
      <c r="P1941" s="7">
        <f>Sales_Data[[#This Row],[ItemCost]] +Sales_Data[[#This Row],[ShippingCost]]</f>
        <v>238099.04</v>
      </c>
      <c r="Q1941" s="7">
        <f>Sales_Data[[#This Row],[Gross Revenue]]-Sales_Data[[#This Row],[TotalFinancialCost]]</f>
        <v>189400.95999999999</v>
      </c>
      <c r="R1941" s="7">
        <f>Sales_Data[[#This Row],[Actul Bill Amount]]-Sales_Data[[#This Row],[ShippingCost]]</f>
        <v>424900.96</v>
      </c>
      <c r="S1941">
        <v>865</v>
      </c>
      <c r="T1941">
        <v>599.04</v>
      </c>
      <c r="U1941" t="s">
        <v>44</v>
      </c>
      <c r="V1941">
        <v>2500</v>
      </c>
      <c r="W1941" t="s">
        <v>27</v>
      </c>
      <c r="X1941" t="str">
        <f t="shared" si="61"/>
        <v>Mumbai</v>
      </c>
    </row>
    <row r="1942" spans="1:24" x14ac:dyDescent="0.4">
      <c r="A1942">
        <v>101941</v>
      </c>
      <c r="B1942" s="5">
        <v>45939.517361111109</v>
      </c>
      <c r="C1942" s="3" t="str">
        <f>TEXT(Sales_Data[[#This Row],[OrderDate]],"mmmm")</f>
        <v>October</v>
      </c>
      <c r="D1942" s="3" t="str">
        <f t="shared" si="60"/>
        <v>2025</v>
      </c>
      <c r="E1942" t="s">
        <v>45</v>
      </c>
      <c r="F1942" t="s">
        <v>24</v>
      </c>
      <c r="G1942" t="s">
        <v>29</v>
      </c>
      <c r="H1942" t="s">
        <v>20</v>
      </c>
      <c r="I1942" t="s">
        <v>100</v>
      </c>
      <c r="J1942">
        <v>41</v>
      </c>
      <c r="K1942">
        <v>45000</v>
      </c>
      <c r="L1942" s="7">
        <f>Sales_Data[[#This Row],[OrderQuantity]] *Sales_Data[[#This Row],[UnitPrice]]</f>
        <v>1845000</v>
      </c>
      <c r="M1942" s="7">
        <f>Sales_Data[[#This Row],[UnitPrice]]-Sales_Data[[#This Row],[UnitCost]]</f>
        <v>13000</v>
      </c>
      <c r="N1942" s="7">
        <f>Sales_Data[[#This Row],[Gross Revenue]]-Sales_Data[[#This Row],[Discount Amount ]]</f>
        <v>1832000</v>
      </c>
      <c r="O1942" s="7">
        <f>Sales_Data[[#This Row],[OrderQuantity]] *Sales_Data[[#This Row],[UnitCost]]</f>
        <v>1312000</v>
      </c>
      <c r="P1942" s="7">
        <f>Sales_Data[[#This Row],[ItemCost]] +Sales_Data[[#This Row],[ShippingCost]]</f>
        <v>1312803.79</v>
      </c>
      <c r="Q1942" s="7">
        <f>Sales_Data[[#This Row],[Gross Revenue]]-Sales_Data[[#This Row],[TotalFinancialCost]]</f>
        <v>532196.21</v>
      </c>
      <c r="R1942" s="7">
        <f>Sales_Data[[#This Row],[Actul Bill Amount]]-Sales_Data[[#This Row],[ShippingCost]]</f>
        <v>1831196.21</v>
      </c>
      <c r="S1942">
        <v>1011</v>
      </c>
      <c r="T1942">
        <v>803.79</v>
      </c>
      <c r="U1942" t="s">
        <v>26</v>
      </c>
      <c r="V1942">
        <v>32000</v>
      </c>
      <c r="W1942" t="s">
        <v>22</v>
      </c>
      <c r="X1942" t="str">
        <f t="shared" si="61"/>
        <v>Nagpur</v>
      </c>
    </row>
    <row r="1943" spans="1:24" x14ac:dyDescent="0.4">
      <c r="A1943">
        <v>101942</v>
      </c>
      <c r="B1943" s="5">
        <v>45665.447222222225</v>
      </c>
      <c r="C1943" s="3" t="str">
        <f>TEXT(Sales_Data[[#This Row],[OrderDate]],"mmmm")</f>
        <v>January</v>
      </c>
      <c r="D1943" s="3" t="str">
        <f t="shared" si="60"/>
        <v>2025</v>
      </c>
      <c r="E1943" t="s">
        <v>45</v>
      </c>
      <c r="F1943" t="s">
        <v>43</v>
      </c>
      <c r="G1943" t="s">
        <v>29</v>
      </c>
      <c r="H1943" t="s">
        <v>16</v>
      </c>
      <c r="I1943" t="s">
        <v>100</v>
      </c>
      <c r="J1943">
        <v>39</v>
      </c>
      <c r="K1943">
        <v>2800</v>
      </c>
      <c r="L1943" s="7">
        <f>Sales_Data[[#This Row],[OrderQuantity]] *Sales_Data[[#This Row],[UnitPrice]]</f>
        <v>109200</v>
      </c>
      <c r="M1943" s="7">
        <f>Sales_Data[[#This Row],[UnitPrice]]-Sales_Data[[#This Row],[UnitCost]]</f>
        <v>1300</v>
      </c>
      <c r="N1943" s="7">
        <f>Sales_Data[[#This Row],[Gross Revenue]]-Sales_Data[[#This Row],[Discount Amount ]]</f>
        <v>107900</v>
      </c>
      <c r="O1943" s="7">
        <f>Sales_Data[[#This Row],[OrderQuantity]] *Sales_Data[[#This Row],[UnitCost]]</f>
        <v>58500</v>
      </c>
      <c r="P1943" s="7">
        <f>Sales_Data[[#This Row],[ItemCost]] +Sales_Data[[#This Row],[ShippingCost]]</f>
        <v>58811.8</v>
      </c>
      <c r="Q1943" s="7">
        <f>Sales_Data[[#This Row],[Gross Revenue]]-Sales_Data[[#This Row],[TotalFinancialCost]]</f>
        <v>50388.2</v>
      </c>
      <c r="R1943" s="7">
        <f>Sales_Data[[#This Row],[Actul Bill Amount]]-Sales_Data[[#This Row],[ShippingCost]]</f>
        <v>107588.2</v>
      </c>
      <c r="S1943">
        <v>771</v>
      </c>
      <c r="T1943">
        <v>311.8</v>
      </c>
      <c r="U1943" t="s">
        <v>61</v>
      </c>
      <c r="V1943">
        <v>1500</v>
      </c>
      <c r="W1943" t="s">
        <v>18</v>
      </c>
      <c r="X1943" t="str">
        <f t="shared" si="61"/>
        <v>Bengaluru</v>
      </c>
    </row>
    <row r="1944" spans="1:24" x14ac:dyDescent="0.4">
      <c r="A1944">
        <v>101943</v>
      </c>
      <c r="B1944" s="5">
        <v>45757.4</v>
      </c>
      <c r="C1944" s="3" t="str">
        <f>TEXT(Sales_Data[[#This Row],[OrderDate]],"mmmm")</f>
        <v>April</v>
      </c>
      <c r="D1944" s="3" t="str">
        <f t="shared" si="60"/>
        <v>2025</v>
      </c>
      <c r="E1944" t="s">
        <v>45</v>
      </c>
      <c r="F1944" t="s">
        <v>55</v>
      </c>
      <c r="G1944" t="s">
        <v>31</v>
      </c>
      <c r="H1944" t="s">
        <v>32</v>
      </c>
      <c r="I1944" t="s">
        <v>100</v>
      </c>
      <c r="J1944">
        <v>50</v>
      </c>
      <c r="K1944">
        <v>600</v>
      </c>
      <c r="L1944" s="7">
        <f>Sales_Data[[#This Row],[OrderQuantity]] *Sales_Data[[#This Row],[UnitPrice]]</f>
        <v>30000</v>
      </c>
      <c r="M1944" s="7">
        <f>Sales_Data[[#This Row],[UnitPrice]]-Sales_Data[[#This Row],[UnitCost]]</f>
        <v>250</v>
      </c>
      <c r="N1944" s="7">
        <f>Sales_Data[[#This Row],[Gross Revenue]]-Sales_Data[[#This Row],[Discount Amount ]]</f>
        <v>29750</v>
      </c>
      <c r="O1944" s="7">
        <f>Sales_Data[[#This Row],[OrderQuantity]] *Sales_Data[[#This Row],[UnitCost]]</f>
        <v>17500</v>
      </c>
      <c r="P1944" s="7">
        <f>Sales_Data[[#This Row],[ItemCost]] +Sales_Data[[#This Row],[ShippingCost]]</f>
        <v>17776.18</v>
      </c>
      <c r="Q1944" s="7">
        <f>Sales_Data[[#This Row],[Gross Revenue]]-Sales_Data[[#This Row],[TotalFinancialCost]]</f>
        <v>12223.82</v>
      </c>
      <c r="R1944" s="7">
        <f>Sales_Data[[#This Row],[Actul Bill Amount]]-Sales_Data[[#This Row],[ShippingCost]]</f>
        <v>29473.82</v>
      </c>
      <c r="S1944">
        <v>1194</v>
      </c>
      <c r="T1944">
        <v>276.18</v>
      </c>
      <c r="U1944" t="s">
        <v>57</v>
      </c>
      <c r="V1944">
        <v>350</v>
      </c>
      <c r="W1944" t="s">
        <v>33</v>
      </c>
      <c r="X1944" t="str">
        <f t="shared" si="61"/>
        <v>Delhi</v>
      </c>
    </row>
    <row r="1945" spans="1:24" x14ac:dyDescent="0.4">
      <c r="A1945">
        <v>101944</v>
      </c>
      <c r="B1945" s="5">
        <v>45897.65902777778</v>
      </c>
      <c r="C1945" s="3" t="str">
        <f>TEXT(Sales_Data[[#This Row],[OrderDate]],"mmmm")</f>
        <v>August</v>
      </c>
      <c r="D1945" s="3" t="str">
        <f t="shared" si="60"/>
        <v>2025</v>
      </c>
      <c r="E1945" t="s">
        <v>13</v>
      </c>
      <c r="F1945" t="s">
        <v>24</v>
      </c>
      <c r="G1945" t="s">
        <v>29</v>
      </c>
      <c r="H1945" t="s">
        <v>37</v>
      </c>
      <c r="I1945" t="s">
        <v>100</v>
      </c>
      <c r="J1945">
        <v>70</v>
      </c>
      <c r="K1945">
        <v>45000</v>
      </c>
      <c r="L1945" s="7">
        <f>Sales_Data[[#This Row],[OrderQuantity]] *Sales_Data[[#This Row],[UnitPrice]]</f>
        <v>3150000</v>
      </c>
      <c r="M1945" s="7">
        <f>Sales_Data[[#This Row],[UnitPrice]]-Sales_Data[[#This Row],[UnitCost]]</f>
        <v>13000</v>
      </c>
      <c r="N1945" s="7">
        <f>Sales_Data[[#This Row],[Gross Revenue]]-Sales_Data[[#This Row],[Discount Amount ]]</f>
        <v>3137000</v>
      </c>
      <c r="O1945" s="7">
        <f>Sales_Data[[#This Row],[OrderQuantity]] *Sales_Data[[#This Row],[UnitCost]]</f>
        <v>2240000</v>
      </c>
      <c r="P1945" s="7">
        <f>Sales_Data[[#This Row],[ItemCost]] +Sales_Data[[#This Row],[ShippingCost]]</f>
        <v>2240615.4</v>
      </c>
      <c r="Q1945" s="7">
        <f>Sales_Data[[#This Row],[Gross Revenue]]-Sales_Data[[#This Row],[TotalFinancialCost]]</f>
        <v>909384.60000000009</v>
      </c>
      <c r="R1945" s="7">
        <f>Sales_Data[[#This Row],[Actul Bill Amount]]-Sales_Data[[#This Row],[ShippingCost]]</f>
        <v>3136384.6</v>
      </c>
      <c r="S1945">
        <v>549</v>
      </c>
      <c r="T1945">
        <v>615.4</v>
      </c>
      <c r="U1945" t="s">
        <v>26</v>
      </c>
      <c r="V1945">
        <v>32000</v>
      </c>
      <c r="W1945" t="s">
        <v>38</v>
      </c>
      <c r="X1945" t="str">
        <f t="shared" si="61"/>
        <v>Kolkata</v>
      </c>
    </row>
    <row r="1946" spans="1:24" x14ac:dyDescent="0.4">
      <c r="A1946">
        <v>101945</v>
      </c>
      <c r="B1946" s="5">
        <v>45744.418055555558</v>
      </c>
      <c r="C1946" s="3" t="str">
        <f>TEXT(Sales_Data[[#This Row],[OrderDate]],"mmmm")</f>
        <v>March</v>
      </c>
      <c r="D1946" s="3" t="str">
        <f t="shared" si="60"/>
        <v>2025</v>
      </c>
      <c r="E1946" t="s">
        <v>48</v>
      </c>
      <c r="F1946" t="s">
        <v>35</v>
      </c>
      <c r="G1946" t="s">
        <v>31</v>
      </c>
      <c r="H1946" t="s">
        <v>37</v>
      </c>
      <c r="I1946" t="s">
        <v>100</v>
      </c>
      <c r="J1946">
        <v>92</v>
      </c>
      <c r="K1946">
        <v>12000</v>
      </c>
      <c r="L1946" s="7">
        <f>Sales_Data[[#This Row],[OrderQuantity]] *Sales_Data[[#This Row],[UnitPrice]]</f>
        <v>1104000</v>
      </c>
      <c r="M1946" s="7">
        <f>Sales_Data[[#This Row],[UnitPrice]]-Sales_Data[[#This Row],[UnitCost]]</f>
        <v>4000</v>
      </c>
      <c r="N1946" s="7">
        <f>Sales_Data[[#This Row],[Gross Revenue]]-Sales_Data[[#This Row],[Discount Amount ]]</f>
        <v>1100000</v>
      </c>
      <c r="O1946" s="7">
        <f>Sales_Data[[#This Row],[OrderQuantity]] *Sales_Data[[#This Row],[UnitCost]]</f>
        <v>736000</v>
      </c>
      <c r="P1946" s="7">
        <f>Sales_Data[[#This Row],[ItemCost]] +Sales_Data[[#This Row],[ShippingCost]]</f>
        <v>736609.33</v>
      </c>
      <c r="Q1946" s="7">
        <f>Sales_Data[[#This Row],[Gross Revenue]]-Sales_Data[[#This Row],[TotalFinancialCost]]</f>
        <v>367390.67000000004</v>
      </c>
      <c r="R1946" s="7">
        <f>Sales_Data[[#This Row],[Actul Bill Amount]]-Sales_Data[[#This Row],[ShippingCost]]</f>
        <v>1099390.67</v>
      </c>
      <c r="S1946">
        <v>944</v>
      </c>
      <c r="T1946">
        <v>609.33000000000004</v>
      </c>
      <c r="U1946" t="s">
        <v>36</v>
      </c>
      <c r="V1946">
        <v>8000</v>
      </c>
      <c r="W1946" t="s">
        <v>38</v>
      </c>
      <c r="X1946" t="str">
        <f t="shared" si="61"/>
        <v>Kolkata</v>
      </c>
    </row>
    <row r="1947" spans="1:24" x14ac:dyDescent="0.4">
      <c r="A1947">
        <v>101946</v>
      </c>
      <c r="B1947" s="5">
        <v>45955.978472222225</v>
      </c>
      <c r="C1947" s="3" t="str">
        <f>TEXT(Sales_Data[[#This Row],[OrderDate]],"mmmm")</f>
        <v>October</v>
      </c>
      <c r="D1947" s="3" t="str">
        <f t="shared" si="60"/>
        <v>2025</v>
      </c>
      <c r="E1947" t="s">
        <v>19</v>
      </c>
      <c r="F1947" t="s">
        <v>46</v>
      </c>
      <c r="G1947" t="s">
        <v>15</v>
      </c>
      <c r="H1947" t="s">
        <v>32</v>
      </c>
      <c r="I1947" t="s">
        <v>100</v>
      </c>
      <c r="J1947">
        <v>57</v>
      </c>
      <c r="K1947">
        <v>4500</v>
      </c>
      <c r="L1947" s="7">
        <f>Sales_Data[[#This Row],[OrderQuantity]] *Sales_Data[[#This Row],[UnitPrice]]</f>
        <v>256500</v>
      </c>
      <c r="M1947" s="7">
        <f>Sales_Data[[#This Row],[UnitPrice]]-Sales_Data[[#This Row],[UnitCost]]</f>
        <v>1700</v>
      </c>
      <c r="N1947" s="7">
        <f>Sales_Data[[#This Row],[Gross Revenue]]-Sales_Data[[#This Row],[Discount Amount ]]</f>
        <v>254800</v>
      </c>
      <c r="O1947" s="7">
        <f>Sales_Data[[#This Row],[OrderQuantity]] *Sales_Data[[#This Row],[UnitCost]]</f>
        <v>159600</v>
      </c>
      <c r="P1947" s="7">
        <f>Sales_Data[[#This Row],[ItemCost]] +Sales_Data[[#This Row],[ShippingCost]]</f>
        <v>162000.23000000001</v>
      </c>
      <c r="Q1947" s="7">
        <f>Sales_Data[[#This Row],[Gross Revenue]]-Sales_Data[[#This Row],[TotalFinancialCost]]</f>
        <v>94499.76999999999</v>
      </c>
      <c r="R1947" s="7">
        <f>Sales_Data[[#This Row],[Actul Bill Amount]]-Sales_Data[[#This Row],[ShippingCost]]</f>
        <v>252399.77</v>
      </c>
      <c r="S1947">
        <v>1176</v>
      </c>
      <c r="T1947">
        <v>2400.23</v>
      </c>
      <c r="U1947" t="s">
        <v>47</v>
      </c>
      <c r="V1947">
        <v>2800</v>
      </c>
      <c r="W1947" t="s">
        <v>33</v>
      </c>
      <c r="X1947" t="str">
        <f t="shared" si="61"/>
        <v>Delhi</v>
      </c>
    </row>
    <row r="1948" spans="1:24" x14ac:dyDescent="0.4">
      <c r="A1948">
        <v>101947</v>
      </c>
      <c r="B1948" s="5">
        <v>45671.57916666667</v>
      </c>
      <c r="C1948" s="3" t="str">
        <f>TEXT(Sales_Data[[#This Row],[OrderDate]],"mmmm")</f>
        <v>January</v>
      </c>
      <c r="D1948" s="3" t="str">
        <f t="shared" si="60"/>
        <v>2025</v>
      </c>
      <c r="E1948" t="s">
        <v>48</v>
      </c>
      <c r="F1948" t="s">
        <v>14</v>
      </c>
      <c r="G1948" t="s">
        <v>15</v>
      </c>
      <c r="H1948" t="s">
        <v>16</v>
      </c>
      <c r="I1948" t="s">
        <v>100</v>
      </c>
      <c r="J1948">
        <v>5</v>
      </c>
      <c r="K1948">
        <v>3200</v>
      </c>
      <c r="L1948" s="7">
        <f>Sales_Data[[#This Row],[OrderQuantity]] *Sales_Data[[#This Row],[UnitPrice]]</f>
        <v>16000</v>
      </c>
      <c r="M1948" s="7">
        <f>Sales_Data[[#This Row],[UnitPrice]]-Sales_Data[[#This Row],[UnitCost]]</f>
        <v>1200</v>
      </c>
      <c r="N1948" s="7">
        <f>Sales_Data[[#This Row],[Gross Revenue]]-Sales_Data[[#This Row],[Discount Amount ]]</f>
        <v>14800</v>
      </c>
      <c r="O1948" s="7">
        <f>Sales_Data[[#This Row],[OrderQuantity]] *Sales_Data[[#This Row],[UnitCost]]</f>
        <v>10000</v>
      </c>
      <c r="P1948" s="7">
        <f>Sales_Data[[#This Row],[ItemCost]] +Sales_Data[[#This Row],[ShippingCost]]</f>
        <v>10681.46</v>
      </c>
      <c r="Q1948" s="7">
        <f>Sales_Data[[#This Row],[Gross Revenue]]-Sales_Data[[#This Row],[TotalFinancialCost]]</f>
        <v>5318.5400000000009</v>
      </c>
      <c r="R1948" s="7">
        <f>Sales_Data[[#This Row],[Actul Bill Amount]]-Sales_Data[[#This Row],[ShippingCost]]</f>
        <v>14118.54</v>
      </c>
      <c r="S1948">
        <v>806</v>
      </c>
      <c r="T1948">
        <v>681.46</v>
      </c>
      <c r="U1948" t="s">
        <v>17</v>
      </c>
      <c r="V1948">
        <v>2000</v>
      </c>
      <c r="W1948" t="s">
        <v>18</v>
      </c>
      <c r="X1948" t="str">
        <f t="shared" si="61"/>
        <v>Bengaluru</v>
      </c>
    </row>
    <row r="1949" spans="1:24" x14ac:dyDescent="0.4">
      <c r="A1949">
        <v>101948</v>
      </c>
      <c r="B1949" s="5">
        <v>45991.321527777778</v>
      </c>
      <c r="C1949" s="3" t="str">
        <f>TEXT(Sales_Data[[#This Row],[OrderDate]],"mmmm")</f>
        <v>November</v>
      </c>
      <c r="D1949" s="3" t="str">
        <f t="shared" si="60"/>
        <v>2025</v>
      </c>
      <c r="E1949" t="s">
        <v>48</v>
      </c>
      <c r="F1949" t="s">
        <v>28</v>
      </c>
      <c r="G1949" t="s">
        <v>29</v>
      </c>
      <c r="H1949" t="s">
        <v>32</v>
      </c>
      <c r="I1949" t="s">
        <v>100</v>
      </c>
      <c r="J1949">
        <v>54</v>
      </c>
      <c r="K1949">
        <v>450</v>
      </c>
      <c r="L1949" s="7">
        <f>Sales_Data[[#This Row],[OrderQuantity]] *Sales_Data[[#This Row],[UnitPrice]]</f>
        <v>24300</v>
      </c>
      <c r="M1949" s="7">
        <f>Sales_Data[[#This Row],[UnitPrice]]-Sales_Data[[#This Row],[UnitCost]]</f>
        <v>250</v>
      </c>
      <c r="N1949" s="7">
        <f>Sales_Data[[#This Row],[Gross Revenue]]-Sales_Data[[#This Row],[Discount Amount ]]</f>
        <v>24050</v>
      </c>
      <c r="O1949" s="7">
        <f>Sales_Data[[#This Row],[OrderQuantity]] *Sales_Data[[#This Row],[UnitCost]]</f>
        <v>10800</v>
      </c>
      <c r="P1949" s="7">
        <f>Sales_Data[[#This Row],[ItemCost]] +Sales_Data[[#This Row],[ShippingCost]]</f>
        <v>11982.39</v>
      </c>
      <c r="Q1949" s="7">
        <f>Sales_Data[[#This Row],[Gross Revenue]]-Sales_Data[[#This Row],[TotalFinancialCost]]</f>
        <v>12317.61</v>
      </c>
      <c r="R1949" s="7">
        <f>Sales_Data[[#This Row],[Actul Bill Amount]]-Sales_Data[[#This Row],[ShippingCost]]</f>
        <v>22867.61</v>
      </c>
      <c r="S1949">
        <v>1108</v>
      </c>
      <c r="T1949">
        <v>1182.3900000000001</v>
      </c>
      <c r="U1949" t="s">
        <v>30</v>
      </c>
      <c r="V1949">
        <v>200</v>
      </c>
      <c r="W1949" t="s">
        <v>33</v>
      </c>
      <c r="X1949" t="str">
        <f t="shared" si="61"/>
        <v>Delhi</v>
      </c>
    </row>
    <row r="1950" spans="1:24" x14ac:dyDescent="0.4">
      <c r="A1950">
        <v>101949</v>
      </c>
      <c r="B1950" s="5">
        <v>45659.305555555555</v>
      </c>
      <c r="C1950" s="3" t="str">
        <f>TEXT(Sales_Data[[#This Row],[OrderDate]],"mmmm")</f>
        <v>January</v>
      </c>
      <c r="D1950" s="3" t="str">
        <f t="shared" si="60"/>
        <v>2025</v>
      </c>
      <c r="E1950" t="s">
        <v>45</v>
      </c>
      <c r="F1950" t="s">
        <v>28</v>
      </c>
      <c r="G1950" t="s">
        <v>15</v>
      </c>
      <c r="H1950" t="s">
        <v>20</v>
      </c>
      <c r="I1950" t="s">
        <v>100</v>
      </c>
      <c r="J1950">
        <v>24</v>
      </c>
      <c r="K1950">
        <v>450</v>
      </c>
      <c r="L1950" s="7">
        <f>Sales_Data[[#This Row],[OrderQuantity]] *Sales_Data[[#This Row],[UnitPrice]]</f>
        <v>10800</v>
      </c>
      <c r="M1950" s="7">
        <f>Sales_Data[[#This Row],[UnitPrice]]-Sales_Data[[#This Row],[UnitCost]]</f>
        <v>250</v>
      </c>
      <c r="N1950" s="7">
        <f>Sales_Data[[#This Row],[Gross Revenue]]-Sales_Data[[#This Row],[Discount Amount ]]</f>
        <v>10550</v>
      </c>
      <c r="O1950" s="7">
        <f>Sales_Data[[#This Row],[OrderQuantity]] *Sales_Data[[#This Row],[UnitCost]]</f>
        <v>4800</v>
      </c>
      <c r="P1950" s="7">
        <f>Sales_Data[[#This Row],[ItemCost]] +Sales_Data[[#This Row],[ShippingCost]]</f>
        <v>5993.66</v>
      </c>
      <c r="Q1950" s="7">
        <f>Sales_Data[[#This Row],[Gross Revenue]]-Sales_Data[[#This Row],[TotalFinancialCost]]</f>
        <v>4806.34</v>
      </c>
      <c r="R1950" s="7">
        <f>Sales_Data[[#This Row],[Actul Bill Amount]]-Sales_Data[[#This Row],[ShippingCost]]</f>
        <v>9356.34</v>
      </c>
      <c r="S1950">
        <v>687</v>
      </c>
      <c r="T1950">
        <v>1193.6600000000001</v>
      </c>
      <c r="U1950" t="s">
        <v>30</v>
      </c>
      <c r="V1950">
        <v>200</v>
      </c>
      <c r="W1950" t="s">
        <v>22</v>
      </c>
      <c r="X1950" t="str">
        <f t="shared" si="61"/>
        <v>Nagpur</v>
      </c>
    </row>
    <row r="1951" spans="1:24" x14ac:dyDescent="0.4">
      <c r="A1951">
        <v>101950</v>
      </c>
      <c r="B1951" s="5">
        <v>45950.945138888892</v>
      </c>
      <c r="C1951" s="3" t="str">
        <f>TEXT(Sales_Data[[#This Row],[OrderDate]],"mmmm")</f>
        <v>October</v>
      </c>
      <c r="D1951" s="3" t="str">
        <f t="shared" si="60"/>
        <v>2025</v>
      </c>
      <c r="E1951" t="s">
        <v>39</v>
      </c>
      <c r="F1951" t="s">
        <v>28</v>
      </c>
      <c r="G1951" t="s">
        <v>31</v>
      </c>
      <c r="H1951" t="s">
        <v>16</v>
      </c>
      <c r="I1951" t="s">
        <v>100</v>
      </c>
      <c r="J1951">
        <v>85</v>
      </c>
      <c r="K1951">
        <v>450</v>
      </c>
      <c r="L1951" s="7">
        <f>Sales_Data[[#This Row],[OrderQuantity]] *Sales_Data[[#This Row],[UnitPrice]]</f>
        <v>38250</v>
      </c>
      <c r="M1951" s="7">
        <f>Sales_Data[[#This Row],[UnitPrice]]-Sales_Data[[#This Row],[UnitCost]]</f>
        <v>250</v>
      </c>
      <c r="N1951" s="7">
        <f>Sales_Data[[#This Row],[Gross Revenue]]-Sales_Data[[#This Row],[Discount Amount ]]</f>
        <v>38000</v>
      </c>
      <c r="O1951" s="7">
        <f>Sales_Data[[#This Row],[OrderQuantity]] *Sales_Data[[#This Row],[UnitCost]]</f>
        <v>17000</v>
      </c>
      <c r="P1951" s="7">
        <f>Sales_Data[[#This Row],[ItemCost]] +Sales_Data[[#This Row],[ShippingCost]]</f>
        <v>17833.43</v>
      </c>
      <c r="Q1951" s="7">
        <f>Sales_Data[[#This Row],[Gross Revenue]]-Sales_Data[[#This Row],[TotalFinancialCost]]</f>
        <v>20416.57</v>
      </c>
      <c r="R1951" s="7">
        <f>Sales_Data[[#This Row],[Actul Bill Amount]]-Sales_Data[[#This Row],[ShippingCost]]</f>
        <v>37166.57</v>
      </c>
      <c r="S1951">
        <v>1037</v>
      </c>
      <c r="T1951">
        <v>833.43</v>
      </c>
      <c r="U1951" t="s">
        <v>30</v>
      </c>
      <c r="V1951">
        <v>200</v>
      </c>
      <c r="W1951" t="s">
        <v>18</v>
      </c>
      <c r="X1951" t="str">
        <f t="shared" si="61"/>
        <v>Bengaluru</v>
      </c>
    </row>
    <row r="1952" spans="1:24" x14ac:dyDescent="0.4">
      <c r="A1952">
        <v>101951</v>
      </c>
      <c r="B1952" s="5">
        <v>45982.209027777775</v>
      </c>
      <c r="C1952" s="3" t="str">
        <f>TEXT(Sales_Data[[#This Row],[OrderDate]],"mmmm")</f>
        <v>November</v>
      </c>
      <c r="D1952" s="3" t="str">
        <f t="shared" si="60"/>
        <v>2025</v>
      </c>
      <c r="E1952" t="s">
        <v>42</v>
      </c>
      <c r="F1952" t="s">
        <v>14</v>
      </c>
      <c r="G1952" t="s">
        <v>31</v>
      </c>
      <c r="H1952" t="s">
        <v>37</v>
      </c>
      <c r="I1952" t="s">
        <v>100</v>
      </c>
      <c r="J1952">
        <v>62</v>
      </c>
      <c r="K1952">
        <v>6500</v>
      </c>
      <c r="L1952" s="7">
        <f>Sales_Data[[#This Row],[OrderQuantity]] *Sales_Data[[#This Row],[UnitPrice]]</f>
        <v>403000</v>
      </c>
      <c r="M1952" s="7">
        <f>Sales_Data[[#This Row],[UnitPrice]]-Sales_Data[[#This Row],[UnitCost]]</f>
        <v>2300</v>
      </c>
      <c r="N1952" s="7">
        <f>Sales_Data[[#This Row],[Gross Revenue]]-Sales_Data[[#This Row],[Discount Amount ]]</f>
        <v>400700</v>
      </c>
      <c r="O1952" s="7">
        <f>Sales_Data[[#This Row],[OrderQuantity]] *Sales_Data[[#This Row],[UnitCost]]</f>
        <v>260400</v>
      </c>
      <c r="P1952" s="7">
        <f>Sales_Data[[#This Row],[ItemCost]] +Sales_Data[[#This Row],[ShippingCost]]</f>
        <v>260750.92</v>
      </c>
      <c r="Q1952" s="7">
        <f>Sales_Data[[#This Row],[Gross Revenue]]-Sales_Data[[#This Row],[TotalFinancialCost]]</f>
        <v>142249.07999999999</v>
      </c>
      <c r="R1952" s="7">
        <f>Sales_Data[[#This Row],[Actul Bill Amount]]-Sales_Data[[#This Row],[ShippingCost]]</f>
        <v>400349.08</v>
      </c>
      <c r="S1952">
        <v>1045</v>
      </c>
      <c r="T1952">
        <v>350.92</v>
      </c>
      <c r="U1952" t="s">
        <v>21</v>
      </c>
      <c r="V1952">
        <v>4200</v>
      </c>
      <c r="W1952" t="s">
        <v>38</v>
      </c>
      <c r="X1952" t="str">
        <f t="shared" si="61"/>
        <v>Kolkata</v>
      </c>
    </row>
    <row r="1953" spans="1:24" x14ac:dyDescent="0.4">
      <c r="A1953">
        <v>101952</v>
      </c>
      <c r="B1953" s="5">
        <v>45698.96875</v>
      </c>
      <c r="C1953" s="3" t="str">
        <f>TEXT(Sales_Data[[#This Row],[OrderDate]],"mmmm")</f>
        <v>February</v>
      </c>
      <c r="D1953" s="3" t="str">
        <f t="shared" si="60"/>
        <v>2025</v>
      </c>
      <c r="E1953" t="s">
        <v>39</v>
      </c>
      <c r="F1953" t="s">
        <v>43</v>
      </c>
      <c r="G1953" t="s">
        <v>31</v>
      </c>
      <c r="H1953" t="s">
        <v>20</v>
      </c>
      <c r="I1953" t="s">
        <v>100</v>
      </c>
      <c r="J1953">
        <v>96</v>
      </c>
      <c r="K1953">
        <v>1800</v>
      </c>
      <c r="L1953" s="7">
        <f>Sales_Data[[#This Row],[OrderQuantity]] *Sales_Data[[#This Row],[UnitPrice]]</f>
        <v>172800</v>
      </c>
      <c r="M1953" s="7">
        <f>Sales_Data[[#This Row],[UnitPrice]]-Sales_Data[[#This Row],[UnitCost]]</f>
        <v>900</v>
      </c>
      <c r="N1953" s="7">
        <f>Sales_Data[[#This Row],[Gross Revenue]]-Sales_Data[[#This Row],[Discount Amount ]]</f>
        <v>171900</v>
      </c>
      <c r="O1953" s="7">
        <f>Sales_Data[[#This Row],[OrderQuantity]] *Sales_Data[[#This Row],[UnitCost]]</f>
        <v>86400</v>
      </c>
      <c r="P1953" s="7">
        <f>Sales_Data[[#This Row],[ItemCost]] +Sales_Data[[#This Row],[ShippingCost]]</f>
        <v>87194.64</v>
      </c>
      <c r="Q1953" s="7">
        <f>Sales_Data[[#This Row],[Gross Revenue]]-Sales_Data[[#This Row],[TotalFinancialCost]]</f>
        <v>85605.36</v>
      </c>
      <c r="R1953" s="7">
        <f>Sales_Data[[#This Row],[Actul Bill Amount]]-Sales_Data[[#This Row],[ShippingCost]]</f>
        <v>171105.36</v>
      </c>
      <c r="S1953">
        <v>1028</v>
      </c>
      <c r="T1953">
        <v>794.64</v>
      </c>
      <c r="U1953" t="s">
        <v>51</v>
      </c>
      <c r="V1953">
        <v>900</v>
      </c>
      <c r="W1953" t="s">
        <v>22</v>
      </c>
      <c r="X1953" t="str">
        <f t="shared" si="61"/>
        <v>Nagpur</v>
      </c>
    </row>
    <row r="1954" spans="1:24" x14ac:dyDescent="0.4">
      <c r="A1954">
        <v>101953</v>
      </c>
      <c r="B1954" s="5">
        <v>45975.936111111114</v>
      </c>
      <c r="C1954" s="3" t="str">
        <f>TEXT(Sales_Data[[#This Row],[OrderDate]],"mmmm")</f>
        <v>November</v>
      </c>
      <c r="D1954" s="3" t="str">
        <f t="shared" si="60"/>
        <v>2025</v>
      </c>
      <c r="E1954" t="s">
        <v>19</v>
      </c>
      <c r="F1954" t="s">
        <v>55</v>
      </c>
      <c r="G1954" t="s">
        <v>31</v>
      </c>
      <c r="H1954" t="s">
        <v>32</v>
      </c>
      <c r="I1954" t="s">
        <v>100</v>
      </c>
      <c r="J1954">
        <v>39</v>
      </c>
      <c r="K1954">
        <v>850</v>
      </c>
      <c r="L1954" s="7">
        <f>Sales_Data[[#This Row],[OrderQuantity]] *Sales_Data[[#This Row],[UnitPrice]]</f>
        <v>33150</v>
      </c>
      <c r="M1954" s="7">
        <f>Sales_Data[[#This Row],[UnitPrice]]-Sales_Data[[#This Row],[UnitCost]]</f>
        <v>300</v>
      </c>
      <c r="N1954" s="7">
        <f>Sales_Data[[#This Row],[Gross Revenue]]-Sales_Data[[#This Row],[Discount Amount ]]</f>
        <v>32850</v>
      </c>
      <c r="O1954" s="7">
        <f>Sales_Data[[#This Row],[OrderQuantity]] *Sales_Data[[#This Row],[UnitCost]]</f>
        <v>21450</v>
      </c>
      <c r="P1954" s="7">
        <f>Sales_Data[[#This Row],[ItemCost]] +Sales_Data[[#This Row],[ShippingCost]]</f>
        <v>22037.38</v>
      </c>
      <c r="Q1954" s="7">
        <f>Sales_Data[[#This Row],[Gross Revenue]]-Sales_Data[[#This Row],[TotalFinancialCost]]</f>
        <v>11112.619999999999</v>
      </c>
      <c r="R1954" s="7">
        <f>Sales_Data[[#This Row],[Actul Bill Amount]]-Sales_Data[[#This Row],[ShippingCost]]</f>
        <v>32262.62</v>
      </c>
      <c r="S1954">
        <v>314</v>
      </c>
      <c r="T1954">
        <v>587.38</v>
      </c>
      <c r="U1954" t="s">
        <v>56</v>
      </c>
      <c r="V1954">
        <v>550</v>
      </c>
      <c r="W1954" t="s">
        <v>33</v>
      </c>
      <c r="X1954" t="str">
        <f t="shared" si="61"/>
        <v>Delhi</v>
      </c>
    </row>
    <row r="1955" spans="1:24" x14ac:dyDescent="0.4">
      <c r="A1955">
        <v>101954</v>
      </c>
      <c r="B1955" s="5">
        <v>45973.003472222219</v>
      </c>
      <c r="C1955" s="3" t="str">
        <f>TEXT(Sales_Data[[#This Row],[OrderDate]],"mmmm")</f>
        <v>November</v>
      </c>
      <c r="D1955" s="3" t="str">
        <f t="shared" si="60"/>
        <v>2025</v>
      </c>
      <c r="E1955" t="s">
        <v>42</v>
      </c>
      <c r="F1955" t="s">
        <v>24</v>
      </c>
      <c r="G1955" t="s">
        <v>29</v>
      </c>
      <c r="H1955" t="s">
        <v>32</v>
      </c>
      <c r="I1955" t="s">
        <v>100</v>
      </c>
      <c r="J1955">
        <v>96</v>
      </c>
      <c r="K1955">
        <v>45000</v>
      </c>
      <c r="L1955" s="7">
        <f>Sales_Data[[#This Row],[OrderQuantity]] *Sales_Data[[#This Row],[UnitPrice]]</f>
        <v>4320000</v>
      </c>
      <c r="M1955" s="7">
        <f>Sales_Data[[#This Row],[UnitPrice]]-Sales_Data[[#This Row],[UnitCost]]</f>
        <v>13000</v>
      </c>
      <c r="N1955" s="7">
        <f>Sales_Data[[#This Row],[Gross Revenue]]-Sales_Data[[#This Row],[Discount Amount ]]</f>
        <v>4307000</v>
      </c>
      <c r="O1955" s="7">
        <f>Sales_Data[[#This Row],[OrderQuantity]] *Sales_Data[[#This Row],[UnitCost]]</f>
        <v>3072000</v>
      </c>
      <c r="P1955" s="7">
        <f>Sales_Data[[#This Row],[ItemCost]] +Sales_Data[[#This Row],[ShippingCost]]</f>
        <v>3072644.4</v>
      </c>
      <c r="Q1955" s="7">
        <f>Sales_Data[[#This Row],[Gross Revenue]]-Sales_Data[[#This Row],[TotalFinancialCost]]</f>
        <v>1247355.6000000001</v>
      </c>
      <c r="R1955" s="7">
        <f>Sales_Data[[#This Row],[Actul Bill Amount]]-Sales_Data[[#This Row],[ShippingCost]]</f>
        <v>4306355.5999999996</v>
      </c>
      <c r="S1955">
        <v>888</v>
      </c>
      <c r="T1955">
        <v>644.4</v>
      </c>
      <c r="U1955" t="s">
        <v>26</v>
      </c>
      <c r="V1955">
        <v>32000</v>
      </c>
      <c r="W1955" t="s">
        <v>33</v>
      </c>
      <c r="X1955" t="str">
        <f t="shared" si="61"/>
        <v>Delhi</v>
      </c>
    </row>
    <row r="1956" spans="1:24" x14ac:dyDescent="0.4">
      <c r="A1956">
        <v>101955</v>
      </c>
      <c r="B1956" s="5">
        <v>45768.227083333331</v>
      </c>
      <c r="C1956" s="3" t="str">
        <f>TEXT(Sales_Data[[#This Row],[OrderDate]],"mmmm")</f>
        <v>April</v>
      </c>
      <c r="D1956" s="3" t="str">
        <f t="shared" si="60"/>
        <v>2025</v>
      </c>
      <c r="E1956" t="s">
        <v>19</v>
      </c>
      <c r="F1956" t="s">
        <v>43</v>
      </c>
      <c r="G1956" t="s">
        <v>31</v>
      </c>
      <c r="H1956" t="s">
        <v>37</v>
      </c>
      <c r="I1956" t="s">
        <v>100</v>
      </c>
      <c r="J1956">
        <v>31</v>
      </c>
      <c r="K1956">
        <v>2800</v>
      </c>
      <c r="L1956" s="7">
        <f>Sales_Data[[#This Row],[OrderQuantity]] *Sales_Data[[#This Row],[UnitPrice]]</f>
        <v>86800</v>
      </c>
      <c r="M1956" s="7">
        <f>Sales_Data[[#This Row],[UnitPrice]]-Sales_Data[[#This Row],[UnitCost]]</f>
        <v>1300</v>
      </c>
      <c r="N1956" s="7">
        <f>Sales_Data[[#This Row],[Gross Revenue]]-Sales_Data[[#This Row],[Discount Amount ]]</f>
        <v>85500</v>
      </c>
      <c r="O1956" s="7">
        <f>Sales_Data[[#This Row],[OrderQuantity]] *Sales_Data[[#This Row],[UnitCost]]</f>
        <v>46500</v>
      </c>
      <c r="P1956" s="7">
        <f>Sales_Data[[#This Row],[ItemCost]] +Sales_Data[[#This Row],[ShippingCost]]</f>
        <v>47359.19</v>
      </c>
      <c r="Q1956" s="7">
        <f>Sales_Data[[#This Row],[Gross Revenue]]-Sales_Data[[#This Row],[TotalFinancialCost]]</f>
        <v>39440.81</v>
      </c>
      <c r="R1956" s="7">
        <f>Sales_Data[[#This Row],[Actul Bill Amount]]-Sales_Data[[#This Row],[ShippingCost]]</f>
        <v>84640.81</v>
      </c>
      <c r="S1956">
        <v>501</v>
      </c>
      <c r="T1956">
        <v>859.19</v>
      </c>
      <c r="U1956" t="s">
        <v>61</v>
      </c>
      <c r="V1956">
        <v>1500</v>
      </c>
      <c r="W1956" t="s">
        <v>38</v>
      </c>
      <c r="X1956" t="str">
        <f t="shared" si="61"/>
        <v>Kolkata</v>
      </c>
    </row>
    <row r="1957" spans="1:24" x14ac:dyDescent="0.4">
      <c r="A1957">
        <v>101956</v>
      </c>
      <c r="B1957" s="5">
        <v>45671.96597222222</v>
      </c>
      <c r="C1957" s="3" t="str">
        <f>TEXT(Sales_Data[[#This Row],[OrderDate]],"mmmm")</f>
        <v>January</v>
      </c>
      <c r="D1957" s="3" t="str">
        <f t="shared" si="60"/>
        <v>2025</v>
      </c>
      <c r="E1957" t="s">
        <v>34</v>
      </c>
      <c r="F1957" t="s">
        <v>55</v>
      </c>
      <c r="G1957" t="s">
        <v>29</v>
      </c>
      <c r="H1957" t="s">
        <v>25</v>
      </c>
      <c r="I1957" t="s">
        <v>100</v>
      </c>
      <c r="J1957">
        <v>11</v>
      </c>
      <c r="K1957">
        <v>600</v>
      </c>
      <c r="L1957" s="7">
        <f>Sales_Data[[#This Row],[OrderQuantity]] *Sales_Data[[#This Row],[UnitPrice]]</f>
        <v>6600</v>
      </c>
      <c r="M1957" s="7">
        <f>Sales_Data[[#This Row],[UnitPrice]]-Sales_Data[[#This Row],[UnitCost]]</f>
        <v>250</v>
      </c>
      <c r="N1957" s="7">
        <f>Sales_Data[[#This Row],[Gross Revenue]]-Sales_Data[[#This Row],[Discount Amount ]]</f>
        <v>6350</v>
      </c>
      <c r="O1957" s="7">
        <f>Sales_Data[[#This Row],[OrderQuantity]] *Sales_Data[[#This Row],[UnitCost]]</f>
        <v>3850</v>
      </c>
      <c r="P1957" s="7">
        <f>Sales_Data[[#This Row],[ItemCost]] +Sales_Data[[#This Row],[ShippingCost]]</f>
        <v>4683.4400000000005</v>
      </c>
      <c r="Q1957" s="7">
        <f>Sales_Data[[#This Row],[Gross Revenue]]-Sales_Data[[#This Row],[TotalFinancialCost]]</f>
        <v>1916.5599999999995</v>
      </c>
      <c r="R1957" s="7">
        <f>Sales_Data[[#This Row],[Actul Bill Amount]]-Sales_Data[[#This Row],[ShippingCost]]</f>
        <v>5516.5599999999995</v>
      </c>
      <c r="S1957">
        <v>526</v>
      </c>
      <c r="T1957">
        <v>833.44</v>
      </c>
      <c r="U1957" t="s">
        <v>57</v>
      </c>
      <c r="V1957">
        <v>350</v>
      </c>
      <c r="W1957" t="s">
        <v>27</v>
      </c>
      <c r="X1957" t="str">
        <f t="shared" si="61"/>
        <v>Mumbai</v>
      </c>
    </row>
    <row r="1958" spans="1:24" x14ac:dyDescent="0.4">
      <c r="A1958">
        <v>101957</v>
      </c>
      <c r="B1958" s="5">
        <v>45888.561805555553</v>
      </c>
      <c r="C1958" s="3" t="str">
        <f>TEXT(Sales_Data[[#This Row],[OrderDate]],"mmmm")</f>
        <v>August</v>
      </c>
      <c r="D1958" s="3" t="str">
        <f t="shared" si="60"/>
        <v>2025</v>
      </c>
      <c r="E1958" t="s">
        <v>19</v>
      </c>
      <c r="F1958" t="s">
        <v>24</v>
      </c>
      <c r="G1958" t="s">
        <v>29</v>
      </c>
      <c r="H1958" t="s">
        <v>16</v>
      </c>
      <c r="I1958" t="s">
        <v>100</v>
      </c>
      <c r="J1958">
        <v>88</v>
      </c>
      <c r="K1958">
        <v>3500</v>
      </c>
      <c r="L1958" s="7">
        <f>Sales_Data[[#This Row],[OrderQuantity]] *Sales_Data[[#This Row],[UnitPrice]]</f>
        <v>308000</v>
      </c>
      <c r="M1958" s="7">
        <f>Sales_Data[[#This Row],[UnitPrice]]-Sales_Data[[#This Row],[UnitCost]]</f>
        <v>1300</v>
      </c>
      <c r="N1958" s="7">
        <f>Sales_Data[[#This Row],[Gross Revenue]]-Sales_Data[[#This Row],[Discount Amount ]]</f>
        <v>306700</v>
      </c>
      <c r="O1958" s="7">
        <f>Sales_Data[[#This Row],[OrderQuantity]] *Sales_Data[[#This Row],[UnitCost]]</f>
        <v>193600</v>
      </c>
      <c r="P1958" s="7">
        <f>Sales_Data[[#This Row],[ItemCost]] +Sales_Data[[#This Row],[ShippingCost]]</f>
        <v>194255.39</v>
      </c>
      <c r="Q1958" s="7">
        <f>Sales_Data[[#This Row],[Gross Revenue]]-Sales_Data[[#This Row],[TotalFinancialCost]]</f>
        <v>113744.60999999999</v>
      </c>
      <c r="R1958" s="7">
        <f>Sales_Data[[#This Row],[Actul Bill Amount]]-Sales_Data[[#This Row],[ShippingCost]]</f>
        <v>306044.61</v>
      </c>
      <c r="S1958">
        <v>1043</v>
      </c>
      <c r="T1958">
        <v>655.39</v>
      </c>
      <c r="U1958" t="s">
        <v>59</v>
      </c>
      <c r="V1958">
        <v>2200</v>
      </c>
      <c r="W1958" t="s">
        <v>18</v>
      </c>
      <c r="X1958" t="str">
        <f t="shared" si="61"/>
        <v>Bengaluru</v>
      </c>
    </row>
    <row r="1959" spans="1:24" x14ac:dyDescent="0.4">
      <c r="A1959">
        <v>101958</v>
      </c>
      <c r="B1959" s="5">
        <v>45741.859027777777</v>
      </c>
      <c r="C1959" s="3" t="str">
        <f>TEXT(Sales_Data[[#This Row],[OrderDate]],"mmmm")</f>
        <v>March</v>
      </c>
      <c r="D1959" s="3" t="str">
        <f t="shared" si="60"/>
        <v>2025</v>
      </c>
      <c r="E1959" t="s">
        <v>23</v>
      </c>
      <c r="F1959" t="s">
        <v>55</v>
      </c>
      <c r="G1959" t="s">
        <v>29</v>
      </c>
      <c r="H1959" t="s">
        <v>37</v>
      </c>
      <c r="I1959" t="s">
        <v>100</v>
      </c>
      <c r="J1959">
        <v>85</v>
      </c>
      <c r="K1959">
        <v>850</v>
      </c>
      <c r="L1959" s="7">
        <f>Sales_Data[[#This Row],[OrderQuantity]] *Sales_Data[[#This Row],[UnitPrice]]</f>
        <v>72250</v>
      </c>
      <c r="M1959" s="7">
        <f>Sales_Data[[#This Row],[UnitPrice]]-Sales_Data[[#This Row],[UnitCost]]</f>
        <v>300</v>
      </c>
      <c r="N1959" s="7">
        <f>Sales_Data[[#This Row],[Gross Revenue]]-Sales_Data[[#This Row],[Discount Amount ]]</f>
        <v>71950</v>
      </c>
      <c r="O1959" s="7">
        <f>Sales_Data[[#This Row],[OrderQuantity]] *Sales_Data[[#This Row],[UnitCost]]</f>
        <v>46750</v>
      </c>
      <c r="P1959" s="7">
        <f>Sales_Data[[#This Row],[ItemCost]] +Sales_Data[[#This Row],[ShippingCost]]</f>
        <v>48954.85</v>
      </c>
      <c r="Q1959" s="7">
        <f>Sales_Data[[#This Row],[Gross Revenue]]-Sales_Data[[#This Row],[TotalFinancialCost]]</f>
        <v>23295.15</v>
      </c>
      <c r="R1959" s="7">
        <f>Sales_Data[[#This Row],[Actul Bill Amount]]-Sales_Data[[#This Row],[ShippingCost]]</f>
        <v>69745.149999999994</v>
      </c>
      <c r="S1959">
        <v>780</v>
      </c>
      <c r="T1959">
        <v>2204.85</v>
      </c>
      <c r="U1959" t="s">
        <v>56</v>
      </c>
      <c r="V1959">
        <v>550</v>
      </c>
      <c r="W1959" t="s">
        <v>38</v>
      </c>
      <c r="X1959" t="str">
        <f t="shared" si="61"/>
        <v>Kolkata</v>
      </c>
    </row>
    <row r="1960" spans="1:24" x14ac:dyDescent="0.4">
      <c r="A1960">
        <v>101959</v>
      </c>
      <c r="B1960" s="5">
        <v>45787.220833333333</v>
      </c>
      <c r="C1960" s="3" t="str">
        <f>TEXT(Sales_Data[[#This Row],[OrderDate]],"mmmm")</f>
        <v>May</v>
      </c>
      <c r="D1960" s="3" t="str">
        <f t="shared" si="60"/>
        <v>2025</v>
      </c>
      <c r="E1960" t="s">
        <v>19</v>
      </c>
      <c r="F1960" t="s">
        <v>28</v>
      </c>
      <c r="G1960" t="s">
        <v>29</v>
      </c>
      <c r="H1960" t="s">
        <v>16</v>
      </c>
      <c r="I1960" t="s">
        <v>100</v>
      </c>
      <c r="J1960">
        <v>47</v>
      </c>
      <c r="K1960">
        <v>450</v>
      </c>
      <c r="L1960" s="7">
        <f>Sales_Data[[#This Row],[OrderQuantity]] *Sales_Data[[#This Row],[UnitPrice]]</f>
        <v>21150</v>
      </c>
      <c r="M1960" s="7">
        <f>Sales_Data[[#This Row],[UnitPrice]]-Sales_Data[[#This Row],[UnitCost]]</f>
        <v>250</v>
      </c>
      <c r="N1960" s="7">
        <f>Sales_Data[[#This Row],[Gross Revenue]]-Sales_Data[[#This Row],[Discount Amount ]]</f>
        <v>20900</v>
      </c>
      <c r="O1960" s="7">
        <f>Sales_Data[[#This Row],[OrderQuantity]] *Sales_Data[[#This Row],[UnitCost]]</f>
        <v>9400</v>
      </c>
      <c r="P1960" s="7">
        <f>Sales_Data[[#This Row],[ItemCost]] +Sales_Data[[#This Row],[ShippingCost]]</f>
        <v>10120.9</v>
      </c>
      <c r="Q1960" s="7">
        <f>Sales_Data[[#This Row],[Gross Revenue]]-Sales_Data[[#This Row],[TotalFinancialCost]]</f>
        <v>11029.1</v>
      </c>
      <c r="R1960" s="7">
        <f>Sales_Data[[#This Row],[Actul Bill Amount]]-Sales_Data[[#This Row],[ShippingCost]]</f>
        <v>20179.099999999999</v>
      </c>
      <c r="S1960">
        <v>414</v>
      </c>
      <c r="T1960">
        <v>720.9</v>
      </c>
      <c r="U1960" t="s">
        <v>30</v>
      </c>
      <c r="V1960">
        <v>200</v>
      </c>
      <c r="W1960" t="s">
        <v>18</v>
      </c>
      <c r="X1960" t="str">
        <f t="shared" si="61"/>
        <v>Bengaluru</v>
      </c>
    </row>
    <row r="1961" spans="1:24" x14ac:dyDescent="0.4">
      <c r="A1961">
        <v>101960</v>
      </c>
      <c r="B1961" s="5">
        <v>45888.586111111108</v>
      </c>
      <c r="C1961" s="3" t="str">
        <f>TEXT(Sales_Data[[#This Row],[OrderDate]],"mmmm")</f>
        <v>August</v>
      </c>
      <c r="D1961" s="3" t="str">
        <f t="shared" si="60"/>
        <v>2025</v>
      </c>
      <c r="E1961" t="s">
        <v>42</v>
      </c>
      <c r="F1961" t="s">
        <v>40</v>
      </c>
      <c r="G1961" t="s">
        <v>15</v>
      </c>
      <c r="H1961" t="s">
        <v>25</v>
      </c>
      <c r="I1961" t="s">
        <v>100</v>
      </c>
      <c r="J1961">
        <v>33</v>
      </c>
      <c r="K1961">
        <v>1500</v>
      </c>
      <c r="L1961" s="7">
        <f>Sales_Data[[#This Row],[OrderQuantity]] *Sales_Data[[#This Row],[UnitPrice]]</f>
        <v>49500</v>
      </c>
      <c r="M1961" s="7">
        <f>Sales_Data[[#This Row],[UnitPrice]]-Sales_Data[[#This Row],[UnitCost]]</f>
        <v>700</v>
      </c>
      <c r="N1961" s="7">
        <f>Sales_Data[[#This Row],[Gross Revenue]]-Sales_Data[[#This Row],[Discount Amount ]]</f>
        <v>48800</v>
      </c>
      <c r="O1961" s="7">
        <f>Sales_Data[[#This Row],[OrderQuantity]] *Sales_Data[[#This Row],[UnitCost]]</f>
        <v>26400</v>
      </c>
      <c r="P1961" s="7">
        <f>Sales_Data[[#This Row],[ItemCost]] +Sales_Data[[#This Row],[ShippingCost]]</f>
        <v>27153.86</v>
      </c>
      <c r="Q1961" s="7">
        <f>Sales_Data[[#This Row],[Gross Revenue]]-Sales_Data[[#This Row],[TotalFinancialCost]]</f>
        <v>22346.14</v>
      </c>
      <c r="R1961" s="7">
        <f>Sales_Data[[#This Row],[Actul Bill Amount]]-Sales_Data[[#This Row],[ShippingCost]]</f>
        <v>48046.14</v>
      </c>
      <c r="S1961">
        <v>365</v>
      </c>
      <c r="T1961">
        <v>753.86</v>
      </c>
      <c r="U1961" t="s">
        <v>52</v>
      </c>
      <c r="V1961">
        <v>800</v>
      </c>
      <c r="W1961" t="s">
        <v>27</v>
      </c>
      <c r="X1961" t="str">
        <f t="shared" si="61"/>
        <v>Mumbai</v>
      </c>
    </row>
    <row r="1962" spans="1:24" x14ac:dyDescent="0.4">
      <c r="A1962">
        <v>101961</v>
      </c>
      <c r="B1962" s="5">
        <v>45983.742361111108</v>
      </c>
      <c r="C1962" s="3" t="str">
        <f>TEXT(Sales_Data[[#This Row],[OrderDate]],"mmmm")</f>
        <v>November</v>
      </c>
      <c r="D1962" s="3" t="str">
        <f t="shared" si="60"/>
        <v>2025</v>
      </c>
      <c r="E1962" t="s">
        <v>39</v>
      </c>
      <c r="F1962" t="s">
        <v>40</v>
      </c>
      <c r="G1962" t="s">
        <v>29</v>
      </c>
      <c r="H1962" t="s">
        <v>20</v>
      </c>
      <c r="I1962" t="s">
        <v>100</v>
      </c>
      <c r="J1962">
        <v>84</v>
      </c>
      <c r="K1962">
        <v>5500</v>
      </c>
      <c r="L1962" s="7">
        <f>Sales_Data[[#This Row],[OrderQuantity]] *Sales_Data[[#This Row],[UnitPrice]]</f>
        <v>462000</v>
      </c>
      <c r="M1962" s="7">
        <f>Sales_Data[[#This Row],[UnitPrice]]-Sales_Data[[#This Row],[UnitCost]]</f>
        <v>2000</v>
      </c>
      <c r="N1962" s="7">
        <f>Sales_Data[[#This Row],[Gross Revenue]]-Sales_Data[[#This Row],[Discount Amount ]]</f>
        <v>460000</v>
      </c>
      <c r="O1962" s="7">
        <f>Sales_Data[[#This Row],[OrderQuantity]] *Sales_Data[[#This Row],[UnitCost]]</f>
        <v>294000</v>
      </c>
      <c r="P1962" s="7">
        <f>Sales_Data[[#This Row],[ItemCost]] +Sales_Data[[#This Row],[ShippingCost]]</f>
        <v>294800.3</v>
      </c>
      <c r="Q1962" s="7">
        <f>Sales_Data[[#This Row],[Gross Revenue]]-Sales_Data[[#This Row],[TotalFinancialCost]]</f>
        <v>167199.70000000001</v>
      </c>
      <c r="R1962" s="7">
        <f>Sales_Data[[#This Row],[Actul Bill Amount]]-Sales_Data[[#This Row],[ShippingCost]]</f>
        <v>459199.7</v>
      </c>
      <c r="S1962">
        <v>1185</v>
      </c>
      <c r="T1962">
        <v>800.3</v>
      </c>
      <c r="U1962" t="s">
        <v>41</v>
      </c>
      <c r="V1962">
        <v>3500</v>
      </c>
      <c r="W1962" t="s">
        <v>22</v>
      </c>
      <c r="X1962" t="str">
        <f t="shared" si="61"/>
        <v>Nagpur</v>
      </c>
    </row>
    <row r="1963" spans="1:24" x14ac:dyDescent="0.4">
      <c r="A1963">
        <v>101962</v>
      </c>
      <c r="B1963" s="5">
        <v>45802.602083333331</v>
      </c>
      <c r="C1963" s="3" t="str">
        <f>TEXT(Sales_Data[[#This Row],[OrderDate]],"mmmm")</f>
        <v>May</v>
      </c>
      <c r="D1963" s="3" t="str">
        <f t="shared" si="60"/>
        <v>2025</v>
      </c>
      <c r="E1963" t="s">
        <v>42</v>
      </c>
      <c r="F1963" t="s">
        <v>24</v>
      </c>
      <c r="G1963" t="s">
        <v>15</v>
      </c>
      <c r="H1963" t="s">
        <v>25</v>
      </c>
      <c r="I1963" t="s">
        <v>100</v>
      </c>
      <c r="J1963">
        <v>4</v>
      </c>
      <c r="K1963">
        <v>25000</v>
      </c>
      <c r="L1963" s="7">
        <f>Sales_Data[[#This Row],[OrderQuantity]] *Sales_Data[[#This Row],[UnitPrice]]</f>
        <v>100000</v>
      </c>
      <c r="M1963" s="7">
        <f>Sales_Data[[#This Row],[UnitPrice]]-Sales_Data[[#This Row],[UnitCost]]</f>
        <v>7000</v>
      </c>
      <c r="N1963" s="7">
        <f>Sales_Data[[#This Row],[Gross Revenue]]-Sales_Data[[#This Row],[Discount Amount ]]</f>
        <v>93000</v>
      </c>
      <c r="O1963" s="7">
        <f>Sales_Data[[#This Row],[OrderQuantity]] *Sales_Data[[#This Row],[UnitCost]]</f>
        <v>72000</v>
      </c>
      <c r="P1963" s="7">
        <f>Sales_Data[[#This Row],[ItemCost]] +Sales_Data[[#This Row],[ShippingCost]]</f>
        <v>72928.06</v>
      </c>
      <c r="Q1963" s="7">
        <f>Sales_Data[[#This Row],[Gross Revenue]]-Sales_Data[[#This Row],[TotalFinancialCost]]</f>
        <v>27071.940000000002</v>
      </c>
      <c r="R1963" s="7">
        <f>Sales_Data[[#This Row],[Actul Bill Amount]]-Sales_Data[[#This Row],[ShippingCost]]</f>
        <v>92071.94</v>
      </c>
      <c r="S1963">
        <v>376</v>
      </c>
      <c r="T1963">
        <v>928.06</v>
      </c>
      <c r="U1963" t="s">
        <v>60</v>
      </c>
      <c r="V1963">
        <v>18000</v>
      </c>
      <c r="W1963" t="s">
        <v>27</v>
      </c>
      <c r="X1963" t="str">
        <f t="shared" si="61"/>
        <v>Mumbai</v>
      </c>
    </row>
    <row r="1964" spans="1:24" x14ac:dyDescent="0.4">
      <c r="A1964">
        <v>101963</v>
      </c>
      <c r="B1964" s="5">
        <v>46002.48333333333</v>
      </c>
      <c r="C1964" s="3" t="str">
        <f>TEXT(Sales_Data[[#This Row],[OrderDate]],"mmmm")</f>
        <v>December</v>
      </c>
      <c r="D1964" s="3" t="str">
        <f t="shared" si="60"/>
        <v>2025</v>
      </c>
      <c r="E1964" t="s">
        <v>48</v>
      </c>
      <c r="F1964" t="s">
        <v>55</v>
      </c>
      <c r="G1964" t="s">
        <v>15</v>
      </c>
      <c r="H1964" t="s">
        <v>37</v>
      </c>
      <c r="I1964" t="s">
        <v>100</v>
      </c>
      <c r="J1964">
        <v>21</v>
      </c>
      <c r="K1964">
        <v>1200</v>
      </c>
      <c r="L1964" s="7">
        <f>Sales_Data[[#This Row],[OrderQuantity]] *Sales_Data[[#This Row],[UnitPrice]]</f>
        <v>25200</v>
      </c>
      <c r="M1964" s="7">
        <f>Sales_Data[[#This Row],[UnitPrice]]-Sales_Data[[#This Row],[UnitCost]]</f>
        <v>400</v>
      </c>
      <c r="N1964" s="7">
        <f>Sales_Data[[#This Row],[Gross Revenue]]-Sales_Data[[#This Row],[Discount Amount ]]</f>
        <v>24800</v>
      </c>
      <c r="O1964" s="7">
        <f>Sales_Data[[#This Row],[OrderQuantity]] *Sales_Data[[#This Row],[UnitCost]]</f>
        <v>16800</v>
      </c>
      <c r="P1964" s="7">
        <f>Sales_Data[[#This Row],[ItemCost]] +Sales_Data[[#This Row],[ShippingCost]]</f>
        <v>17760.919999999998</v>
      </c>
      <c r="Q1964" s="7">
        <f>Sales_Data[[#This Row],[Gross Revenue]]-Sales_Data[[#This Row],[TotalFinancialCost]]</f>
        <v>7439.0800000000017</v>
      </c>
      <c r="R1964" s="7">
        <f>Sales_Data[[#This Row],[Actul Bill Amount]]-Sales_Data[[#This Row],[ShippingCost]]</f>
        <v>23839.08</v>
      </c>
      <c r="S1964">
        <v>1043</v>
      </c>
      <c r="T1964">
        <v>960.92</v>
      </c>
      <c r="U1964" t="s">
        <v>58</v>
      </c>
      <c r="V1964">
        <v>800</v>
      </c>
      <c r="W1964" t="s">
        <v>38</v>
      </c>
      <c r="X1964" t="str">
        <f t="shared" si="61"/>
        <v>Kolkata</v>
      </c>
    </row>
    <row r="1965" spans="1:24" x14ac:dyDescent="0.4">
      <c r="A1965">
        <v>101964</v>
      </c>
      <c r="B1965" s="5">
        <v>45685.456944444442</v>
      </c>
      <c r="C1965" s="3" t="str">
        <f>TEXT(Sales_Data[[#This Row],[OrderDate]],"mmmm")</f>
        <v>January</v>
      </c>
      <c r="D1965" s="3" t="str">
        <f t="shared" si="60"/>
        <v>2025</v>
      </c>
      <c r="E1965" t="s">
        <v>50</v>
      </c>
      <c r="F1965" t="s">
        <v>40</v>
      </c>
      <c r="G1965" t="s">
        <v>15</v>
      </c>
      <c r="H1965" t="s">
        <v>37</v>
      </c>
      <c r="I1965" t="s">
        <v>100</v>
      </c>
      <c r="J1965">
        <v>21</v>
      </c>
      <c r="K1965">
        <v>1500</v>
      </c>
      <c r="L1965" s="7">
        <f>Sales_Data[[#This Row],[OrderQuantity]] *Sales_Data[[#This Row],[UnitPrice]]</f>
        <v>31500</v>
      </c>
      <c r="M1965" s="7">
        <f>Sales_Data[[#This Row],[UnitPrice]]-Sales_Data[[#This Row],[UnitCost]]</f>
        <v>700</v>
      </c>
      <c r="N1965" s="7">
        <f>Sales_Data[[#This Row],[Gross Revenue]]-Sales_Data[[#This Row],[Discount Amount ]]</f>
        <v>30800</v>
      </c>
      <c r="O1965" s="7">
        <f>Sales_Data[[#This Row],[OrderQuantity]] *Sales_Data[[#This Row],[UnitCost]]</f>
        <v>16800</v>
      </c>
      <c r="P1965" s="7">
        <f>Sales_Data[[#This Row],[ItemCost]] +Sales_Data[[#This Row],[ShippingCost]]</f>
        <v>17748.71</v>
      </c>
      <c r="Q1965" s="7">
        <f>Sales_Data[[#This Row],[Gross Revenue]]-Sales_Data[[#This Row],[TotalFinancialCost]]</f>
        <v>13751.29</v>
      </c>
      <c r="R1965" s="7">
        <f>Sales_Data[[#This Row],[Actul Bill Amount]]-Sales_Data[[#This Row],[ShippingCost]]</f>
        <v>29851.29</v>
      </c>
      <c r="S1965">
        <v>731</v>
      </c>
      <c r="T1965">
        <v>948.71</v>
      </c>
      <c r="U1965" t="s">
        <v>52</v>
      </c>
      <c r="V1965">
        <v>800</v>
      </c>
      <c r="W1965" t="s">
        <v>38</v>
      </c>
      <c r="X1965" t="str">
        <f t="shared" si="61"/>
        <v>Kolkata</v>
      </c>
    </row>
    <row r="1966" spans="1:24" x14ac:dyDescent="0.4">
      <c r="A1966">
        <v>101965</v>
      </c>
      <c r="B1966" s="5">
        <v>45723.060416666667</v>
      </c>
      <c r="C1966" s="3" t="str">
        <f>TEXT(Sales_Data[[#This Row],[OrderDate]],"mmmm")</f>
        <v>March</v>
      </c>
      <c r="D1966" s="3" t="str">
        <f t="shared" si="60"/>
        <v>2025</v>
      </c>
      <c r="E1966" t="s">
        <v>42</v>
      </c>
      <c r="F1966" t="s">
        <v>43</v>
      </c>
      <c r="G1966" t="s">
        <v>31</v>
      </c>
      <c r="H1966" t="s">
        <v>20</v>
      </c>
      <c r="I1966" t="s">
        <v>100</v>
      </c>
      <c r="J1966">
        <v>21</v>
      </c>
      <c r="K1966">
        <v>2800</v>
      </c>
      <c r="L1966" s="7">
        <f>Sales_Data[[#This Row],[OrderQuantity]] *Sales_Data[[#This Row],[UnitPrice]]</f>
        <v>58800</v>
      </c>
      <c r="M1966" s="7">
        <f>Sales_Data[[#This Row],[UnitPrice]]-Sales_Data[[#This Row],[UnitCost]]</f>
        <v>1300</v>
      </c>
      <c r="N1966" s="7">
        <f>Sales_Data[[#This Row],[Gross Revenue]]-Sales_Data[[#This Row],[Discount Amount ]]</f>
        <v>57500</v>
      </c>
      <c r="O1966" s="7">
        <f>Sales_Data[[#This Row],[OrderQuantity]] *Sales_Data[[#This Row],[UnitCost]]</f>
        <v>31500</v>
      </c>
      <c r="P1966" s="7">
        <f>Sales_Data[[#This Row],[ItemCost]] +Sales_Data[[#This Row],[ShippingCost]]</f>
        <v>32583.84</v>
      </c>
      <c r="Q1966" s="7">
        <f>Sales_Data[[#This Row],[Gross Revenue]]-Sales_Data[[#This Row],[TotalFinancialCost]]</f>
        <v>26216.16</v>
      </c>
      <c r="R1966" s="7">
        <f>Sales_Data[[#This Row],[Actul Bill Amount]]-Sales_Data[[#This Row],[ShippingCost]]</f>
        <v>56416.160000000003</v>
      </c>
      <c r="S1966">
        <v>435</v>
      </c>
      <c r="T1966">
        <v>1083.8399999999999</v>
      </c>
      <c r="U1966" t="s">
        <v>61</v>
      </c>
      <c r="V1966">
        <v>1500</v>
      </c>
      <c r="W1966" t="s">
        <v>22</v>
      </c>
      <c r="X1966" t="str">
        <f t="shared" si="61"/>
        <v>Nagpur</v>
      </c>
    </row>
    <row r="1967" spans="1:24" x14ac:dyDescent="0.4">
      <c r="A1967">
        <v>101966</v>
      </c>
      <c r="B1967" s="5">
        <v>45820.042361111111</v>
      </c>
      <c r="C1967" s="3" t="str">
        <f>TEXT(Sales_Data[[#This Row],[OrderDate]],"mmmm")</f>
        <v>June</v>
      </c>
      <c r="D1967" s="3" t="str">
        <f t="shared" si="60"/>
        <v>2025</v>
      </c>
      <c r="E1967" t="s">
        <v>39</v>
      </c>
      <c r="F1967" t="s">
        <v>40</v>
      </c>
      <c r="G1967" t="s">
        <v>29</v>
      </c>
      <c r="H1967" t="s">
        <v>16</v>
      </c>
      <c r="I1967" t="s">
        <v>100</v>
      </c>
      <c r="J1967">
        <v>5</v>
      </c>
      <c r="K1967">
        <v>1500</v>
      </c>
      <c r="L1967" s="7">
        <f>Sales_Data[[#This Row],[OrderQuantity]] *Sales_Data[[#This Row],[UnitPrice]]</f>
        <v>7500</v>
      </c>
      <c r="M1967" s="7">
        <f>Sales_Data[[#This Row],[UnitPrice]]-Sales_Data[[#This Row],[UnitCost]]</f>
        <v>700</v>
      </c>
      <c r="N1967" s="7">
        <f>Sales_Data[[#This Row],[Gross Revenue]]-Sales_Data[[#This Row],[Discount Amount ]]</f>
        <v>6800</v>
      </c>
      <c r="O1967" s="7">
        <f>Sales_Data[[#This Row],[OrderQuantity]] *Sales_Data[[#This Row],[UnitCost]]</f>
        <v>4000</v>
      </c>
      <c r="P1967" s="7">
        <f>Sales_Data[[#This Row],[ItemCost]] +Sales_Data[[#This Row],[ShippingCost]]</f>
        <v>4621.6099999999997</v>
      </c>
      <c r="Q1967" s="7">
        <f>Sales_Data[[#This Row],[Gross Revenue]]-Sales_Data[[#This Row],[TotalFinancialCost]]</f>
        <v>2878.3900000000003</v>
      </c>
      <c r="R1967" s="7">
        <f>Sales_Data[[#This Row],[Actul Bill Amount]]-Sales_Data[[#This Row],[ShippingCost]]</f>
        <v>6178.39</v>
      </c>
      <c r="S1967">
        <v>714</v>
      </c>
      <c r="T1967">
        <v>621.61</v>
      </c>
      <c r="U1967" t="s">
        <v>52</v>
      </c>
      <c r="V1967">
        <v>800</v>
      </c>
      <c r="W1967" t="s">
        <v>18</v>
      </c>
      <c r="X1967" t="str">
        <f t="shared" si="61"/>
        <v>Bengaluru</v>
      </c>
    </row>
    <row r="1968" spans="1:24" x14ac:dyDescent="0.4">
      <c r="A1968">
        <v>101967</v>
      </c>
      <c r="B1968" s="5">
        <v>45886.459027777775</v>
      </c>
      <c r="C1968" s="3" t="str">
        <f>TEXT(Sales_Data[[#This Row],[OrderDate]],"mmmm")</f>
        <v>August</v>
      </c>
      <c r="D1968" s="3" t="str">
        <f t="shared" si="60"/>
        <v>2025</v>
      </c>
      <c r="E1968" t="s">
        <v>13</v>
      </c>
      <c r="F1968" t="s">
        <v>35</v>
      </c>
      <c r="G1968" t="s">
        <v>31</v>
      </c>
      <c r="H1968" t="s">
        <v>37</v>
      </c>
      <c r="I1968" t="s">
        <v>100</v>
      </c>
      <c r="J1968">
        <v>12</v>
      </c>
      <c r="K1968">
        <v>8500</v>
      </c>
      <c r="L1968" s="7">
        <f>Sales_Data[[#This Row],[OrderQuantity]] *Sales_Data[[#This Row],[UnitPrice]]</f>
        <v>102000</v>
      </c>
      <c r="M1968" s="7">
        <f>Sales_Data[[#This Row],[UnitPrice]]-Sales_Data[[#This Row],[UnitCost]]</f>
        <v>3000</v>
      </c>
      <c r="N1968" s="7">
        <f>Sales_Data[[#This Row],[Gross Revenue]]-Sales_Data[[#This Row],[Discount Amount ]]</f>
        <v>99000</v>
      </c>
      <c r="O1968" s="7">
        <f>Sales_Data[[#This Row],[OrderQuantity]] *Sales_Data[[#This Row],[UnitCost]]</f>
        <v>66000</v>
      </c>
      <c r="P1968" s="7">
        <f>Sales_Data[[#This Row],[ItemCost]] +Sales_Data[[#This Row],[ShippingCost]]</f>
        <v>66814.37</v>
      </c>
      <c r="Q1968" s="7">
        <f>Sales_Data[[#This Row],[Gross Revenue]]-Sales_Data[[#This Row],[TotalFinancialCost]]</f>
        <v>35185.630000000005</v>
      </c>
      <c r="R1968" s="7">
        <f>Sales_Data[[#This Row],[Actul Bill Amount]]-Sales_Data[[#This Row],[ShippingCost]]</f>
        <v>98185.63</v>
      </c>
      <c r="S1968">
        <v>757</v>
      </c>
      <c r="T1968">
        <v>814.37</v>
      </c>
      <c r="U1968" t="s">
        <v>49</v>
      </c>
      <c r="V1968">
        <v>5500</v>
      </c>
      <c r="W1968" t="s">
        <v>38</v>
      </c>
      <c r="X1968" t="str">
        <f t="shared" si="61"/>
        <v>Kolkata</v>
      </c>
    </row>
    <row r="1969" spans="1:24" x14ac:dyDescent="0.4">
      <c r="A1969">
        <v>101968</v>
      </c>
      <c r="B1969" s="5">
        <v>45918.915972222225</v>
      </c>
      <c r="C1969" s="3" t="str">
        <f>TEXT(Sales_Data[[#This Row],[OrderDate]],"mmmm")</f>
        <v>September</v>
      </c>
      <c r="D1969" s="3" t="str">
        <f t="shared" si="60"/>
        <v>2025</v>
      </c>
      <c r="E1969" t="s">
        <v>34</v>
      </c>
      <c r="F1969" t="s">
        <v>43</v>
      </c>
      <c r="G1969" t="s">
        <v>29</v>
      </c>
      <c r="H1969" t="s">
        <v>37</v>
      </c>
      <c r="I1969" t="s">
        <v>100</v>
      </c>
      <c r="J1969">
        <v>81</v>
      </c>
      <c r="K1969">
        <v>1800</v>
      </c>
      <c r="L1969" s="7">
        <f>Sales_Data[[#This Row],[OrderQuantity]] *Sales_Data[[#This Row],[UnitPrice]]</f>
        <v>145800</v>
      </c>
      <c r="M1969" s="7">
        <f>Sales_Data[[#This Row],[UnitPrice]]-Sales_Data[[#This Row],[UnitCost]]</f>
        <v>900</v>
      </c>
      <c r="N1969" s="7">
        <f>Sales_Data[[#This Row],[Gross Revenue]]-Sales_Data[[#This Row],[Discount Amount ]]</f>
        <v>144900</v>
      </c>
      <c r="O1969" s="7">
        <f>Sales_Data[[#This Row],[OrderQuantity]] *Sales_Data[[#This Row],[UnitCost]]</f>
        <v>72900</v>
      </c>
      <c r="P1969" s="7">
        <f>Sales_Data[[#This Row],[ItemCost]] +Sales_Data[[#This Row],[ShippingCost]]</f>
        <v>75061.009999999995</v>
      </c>
      <c r="Q1969" s="7">
        <f>Sales_Data[[#This Row],[Gross Revenue]]-Sales_Data[[#This Row],[TotalFinancialCost]]</f>
        <v>70738.990000000005</v>
      </c>
      <c r="R1969" s="7">
        <f>Sales_Data[[#This Row],[Actul Bill Amount]]-Sales_Data[[#This Row],[ShippingCost]]</f>
        <v>142738.99</v>
      </c>
      <c r="S1969">
        <v>657</v>
      </c>
      <c r="T1969">
        <v>2161.0100000000002</v>
      </c>
      <c r="U1969" t="s">
        <v>51</v>
      </c>
      <c r="V1969">
        <v>900</v>
      </c>
      <c r="W1969" t="s">
        <v>38</v>
      </c>
      <c r="X1969" t="str">
        <f t="shared" si="61"/>
        <v>Kolkata</v>
      </c>
    </row>
    <row r="1970" spans="1:24" x14ac:dyDescent="0.4">
      <c r="A1970">
        <v>101969</v>
      </c>
      <c r="B1970" s="5">
        <v>45821.833333333336</v>
      </c>
      <c r="C1970" s="3" t="str">
        <f>TEXT(Sales_Data[[#This Row],[OrderDate]],"mmmm")</f>
        <v>June</v>
      </c>
      <c r="D1970" s="3" t="str">
        <f t="shared" si="60"/>
        <v>2025</v>
      </c>
      <c r="E1970" t="s">
        <v>48</v>
      </c>
      <c r="F1970" t="s">
        <v>28</v>
      </c>
      <c r="G1970" t="s">
        <v>15</v>
      </c>
      <c r="H1970" t="s">
        <v>16</v>
      </c>
      <c r="I1970" t="s">
        <v>100</v>
      </c>
      <c r="J1970">
        <v>27</v>
      </c>
      <c r="K1970">
        <v>2500</v>
      </c>
      <c r="L1970" s="7">
        <f>Sales_Data[[#This Row],[OrderQuantity]] *Sales_Data[[#This Row],[UnitPrice]]</f>
        <v>67500</v>
      </c>
      <c r="M1970" s="7">
        <f>Sales_Data[[#This Row],[UnitPrice]]-Sales_Data[[#This Row],[UnitCost]]</f>
        <v>1000</v>
      </c>
      <c r="N1970" s="7">
        <f>Sales_Data[[#This Row],[Gross Revenue]]-Sales_Data[[#This Row],[Discount Amount ]]</f>
        <v>66500</v>
      </c>
      <c r="O1970" s="7">
        <f>Sales_Data[[#This Row],[OrderQuantity]] *Sales_Data[[#This Row],[UnitCost]]</f>
        <v>40500</v>
      </c>
      <c r="P1970" s="7">
        <f>Sales_Data[[#This Row],[ItemCost]] +Sales_Data[[#This Row],[ShippingCost]]</f>
        <v>40709.449999999997</v>
      </c>
      <c r="Q1970" s="7">
        <f>Sales_Data[[#This Row],[Gross Revenue]]-Sales_Data[[#This Row],[TotalFinancialCost]]</f>
        <v>26790.550000000003</v>
      </c>
      <c r="R1970" s="7">
        <f>Sales_Data[[#This Row],[Actul Bill Amount]]-Sales_Data[[#This Row],[ShippingCost]]</f>
        <v>66290.55</v>
      </c>
      <c r="S1970">
        <v>1165</v>
      </c>
      <c r="T1970">
        <v>209.45</v>
      </c>
      <c r="U1970" t="s">
        <v>54</v>
      </c>
      <c r="V1970">
        <v>1500</v>
      </c>
      <c r="W1970" t="s">
        <v>18</v>
      </c>
      <c r="X1970" t="str">
        <f t="shared" si="61"/>
        <v>Bengaluru</v>
      </c>
    </row>
    <row r="1971" spans="1:24" x14ac:dyDescent="0.4">
      <c r="A1971">
        <v>101970</v>
      </c>
      <c r="B1971" s="5">
        <v>45958.232638888891</v>
      </c>
      <c r="C1971" s="3" t="str">
        <f>TEXT(Sales_Data[[#This Row],[OrderDate]],"mmmm")</f>
        <v>October</v>
      </c>
      <c r="D1971" s="3" t="str">
        <f t="shared" si="60"/>
        <v>2025</v>
      </c>
      <c r="E1971" t="s">
        <v>13</v>
      </c>
      <c r="F1971" t="s">
        <v>43</v>
      </c>
      <c r="G1971" t="s">
        <v>29</v>
      </c>
      <c r="H1971" t="s">
        <v>32</v>
      </c>
      <c r="I1971" t="s">
        <v>100</v>
      </c>
      <c r="J1971">
        <v>39</v>
      </c>
      <c r="K1971">
        <v>1800</v>
      </c>
      <c r="L1971" s="7">
        <f>Sales_Data[[#This Row],[OrderQuantity]] *Sales_Data[[#This Row],[UnitPrice]]</f>
        <v>70200</v>
      </c>
      <c r="M1971" s="7">
        <f>Sales_Data[[#This Row],[UnitPrice]]-Sales_Data[[#This Row],[UnitCost]]</f>
        <v>900</v>
      </c>
      <c r="N1971" s="7">
        <f>Sales_Data[[#This Row],[Gross Revenue]]-Sales_Data[[#This Row],[Discount Amount ]]</f>
        <v>69300</v>
      </c>
      <c r="O1971" s="7">
        <f>Sales_Data[[#This Row],[OrderQuantity]] *Sales_Data[[#This Row],[UnitCost]]</f>
        <v>35100</v>
      </c>
      <c r="P1971" s="7">
        <f>Sales_Data[[#This Row],[ItemCost]] +Sales_Data[[#This Row],[ShippingCost]]</f>
        <v>35561.96</v>
      </c>
      <c r="Q1971" s="7">
        <f>Sales_Data[[#This Row],[Gross Revenue]]-Sales_Data[[#This Row],[TotalFinancialCost]]</f>
        <v>34638.04</v>
      </c>
      <c r="R1971" s="7">
        <f>Sales_Data[[#This Row],[Actul Bill Amount]]-Sales_Data[[#This Row],[ShippingCost]]</f>
        <v>68838.039999999994</v>
      </c>
      <c r="S1971">
        <v>1102</v>
      </c>
      <c r="T1971">
        <v>461.96</v>
      </c>
      <c r="U1971" t="s">
        <v>51</v>
      </c>
      <c r="V1971">
        <v>900</v>
      </c>
      <c r="W1971" t="s">
        <v>33</v>
      </c>
      <c r="X1971" t="str">
        <f t="shared" si="61"/>
        <v>Delhi</v>
      </c>
    </row>
    <row r="1972" spans="1:24" x14ac:dyDescent="0.4">
      <c r="A1972">
        <v>101971</v>
      </c>
      <c r="B1972" s="5">
        <v>45960.23541666667</v>
      </c>
      <c r="C1972" s="3" t="str">
        <f>TEXT(Sales_Data[[#This Row],[OrderDate]],"mmmm")</f>
        <v>October</v>
      </c>
      <c r="D1972" s="3" t="str">
        <f t="shared" si="60"/>
        <v>2025</v>
      </c>
      <c r="E1972" t="s">
        <v>19</v>
      </c>
      <c r="F1972" t="s">
        <v>28</v>
      </c>
      <c r="G1972" t="s">
        <v>29</v>
      </c>
      <c r="H1972" t="s">
        <v>25</v>
      </c>
      <c r="I1972" t="s">
        <v>100</v>
      </c>
      <c r="J1972">
        <v>53</v>
      </c>
      <c r="K1972">
        <v>2500</v>
      </c>
      <c r="L1972" s="7">
        <f>Sales_Data[[#This Row],[OrderQuantity]] *Sales_Data[[#This Row],[UnitPrice]]</f>
        <v>132500</v>
      </c>
      <c r="M1972" s="7">
        <f>Sales_Data[[#This Row],[UnitPrice]]-Sales_Data[[#This Row],[UnitCost]]</f>
        <v>1000</v>
      </c>
      <c r="N1972" s="7">
        <f>Sales_Data[[#This Row],[Gross Revenue]]-Sales_Data[[#This Row],[Discount Amount ]]</f>
        <v>131500</v>
      </c>
      <c r="O1972" s="7">
        <f>Sales_Data[[#This Row],[OrderQuantity]] *Sales_Data[[#This Row],[UnitCost]]</f>
        <v>79500</v>
      </c>
      <c r="P1972" s="7">
        <f>Sales_Data[[#This Row],[ItemCost]] +Sales_Data[[#This Row],[ShippingCost]]</f>
        <v>80709.179999999993</v>
      </c>
      <c r="Q1972" s="7">
        <f>Sales_Data[[#This Row],[Gross Revenue]]-Sales_Data[[#This Row],[TotalFinancialCost]]</f>
        <v>51790.820000000007</v>
      </c>
      <c r="R1972" s="7">
        <f>Sales_Data[[#This Row],[Actul Bill Amount]]-Sales_Data[[#This Row],[ShippingCost]]</f>
        <v>130290.82</v>
      </c>
      <c r="S1972">
        <v>313</v>
      </c>
      <c r="T1972">
        <v>1209.18</v>
      </c>
      <c r="U1972" t="s">
        <v>54</v>
      </c>
      <c r="V1972">
        <v>1500</v>
      </c>
      <c r="W1972" t="s">
        <v>27</v>
      </c>
      <c r="X1972" t="str">
        <f t="shared" si="61"/>
        <v>Mumbai</v>
      </c>
    </row>
    <row r="1973" spans="1:24" x14ac:dyDescent="0.4">
      <c r="A1973">
        <v>101972</v>
      </c>
      <c r="B1973" s="5">
        <v>45944.470833333333</v>
      </c>
      <c r="C1973" s="3" t="str">
        <f>TEXT(Sales_Data[[#This Row],[OrderDate]],"mmmm")</f>
        <v>October</v>
      </c>
      <c r="D1973" s="3" t="str">
        <f t="shared" si="60"/>
        <v>2025</v>
      </c>
      <c r="E1973" t="s">
        <v>42</v>
      </c>
      <c r="F1973" t="s">
        <v>40</v>
      </c>
      <c r="G1973" t="s">
        <v>15</v>
      </c>
      <c r="H1973" t="s">
        <v>25</v>
      </c>
      <c r="I1973" t="s">
        <v>100</v>
      </c>
      <c r="J1973">
        <v>11</v>
      </c>
      <c r="K1973">
        <v>1500</v>
      </c>
      <c r="L1973" s="7">
        <f>Sales_Data[[#This Row],[OrderQuantity]] *Sales_Data[[#This Row],[UnitPrice]]</f>
        <v>16500</v>
      </c>
      <c r="M1973" s="7">
        <f>Sales_Data[[#This Row],[UnitPrice]]-Sales_Data[[#This Row],[UnitCost]]</f>
        <v>700</v>
      </c>
      <c r="N1973" s="7">
        <f>Sales_Data[[#This Row],[Gross Revenue]]-Sales_Data[[#This Row],[Discount Amount ]]</f>
        <v>15800</v>
      </c>
      <c r="O1973" s="7">
        <f>Sales_Data[[#This Row],[OrderQuantity]] *Sales_Data[[#This Row],[UnitCost]]</f>
        <v>8800</v>
      </c>
      <c r="P1973" s="7">
        <f>Sales_Data[[#This Row],[ItemCost]] +Sales_Data[[#This Row],[ShippingCost]]</f>
        <v>9098.56</v>
      </c>
      <c r="Q1973" s="7">
        <f>Sales_Data[[#This Row],[Gross Revenue]]-Sales_Data[[#This Row],[TotalFinancialCost]]</f>
        <v>7401.4400000000005</v>
      </c>
      <c r="R1973" s="7">
        <f>Sales_Data[[#This Row],[Actul Bill Amount]]-Sales_Data[[#This Row],[ShippingCost]]</f>
        <v>15501.44</v>
      </c>
      <c r="S1973">
        <v>1146</v>
      </c>
      <c r="T1973">
        <v>298.56</v>
      </c>
      <c r="U1973" t="s">
        <v>52</v>
      </c>
      <c r="V1973">
        <v>800</v>
      </c>
      <c r="W1973" t="s">
        <v>27</v>
      </c>
      <c r="X1973" t="str">
        <f t="shared" si="61"/>
        <v>Mumbai</v>
      </c>
    </row>
    <row r="1974" spans="1:24" x14ac:dyDescent="0.4">
      <c r="A1974">
        <v>101973</v>
      </c>
      <c r="B1974" s="5">
        <v>45667.161111111112</v>
      </c>
      <c r="C1974" s="3" t="str">
        <f>TEXT(Sales_Data[[#This Row],[OrderDate]],"mmmm")</f>
        <v>January</v>
      </c>
      <c r="D1974" s="3" t="str">
        <f t="shared" si="60"/>
        <v>2025</v>
      </c>
      <c r="E1974" t="s">
        <v>34</v>
      </c>
      <c r="F1974" t="s">
        <v>24</v>
      </c>
      <c r="G1974" t="s">
        <v>15</v>
      </c>
      <c r="H1974" t="s">
        <v>37</v>
      </c>
      <c r="I1974" t="s">
        <v>100</v>
      </c>
      <c r="J1974">
        <v>50</v>
      </c>
      <c r="K1974">
        <v>45000</v>
      </c>
      <c r="L1974" s="7">
        <f>Sales_Data[[#This Row],[OrderQuantity]] *Sales_Data[[#This Row],[UnitPrice]]</f>
        <v>2250000</v>
      </c>
      <c r="M1974" s="7">
        <f>Sales_Data[[#This Row],[UnitPrice]]-Sales_Data[[#This Row],[UnitCost]]</f>
        <v>13000</v>
      </c>
      <c r="N1974" s="7">
        <f>Sales_Data[[#This Row],[Gross Revenue]]-Sales_Data[[#This Row],[Discount Amount ]]</f>
        <v>2237000</v>
      </c>
      <c r="O1974" s="7">
        <f>Sales_Data[[#This Row],[OrderQuantity]] *Sales_Data[[#This Row],[UnitCost]]</f>
        <v>1600000</v>
      </c>
      <c r="P1974" s="7">
        <f>Sales_Data[[#This Row],[ItemCost]] +Sales_Data[[#This Row],[ShippingCost]]</f>
        <v>1600982.6</v>
      </c>
      <c r="Q1974" s="7">
        <f>Sales_Data[[#This Row],[Gross Revenue]]-Sales_Data[[#This Row],[TotalFinancialCost]]</f>
        <v>649017.39999999991</v>
      </c>
      <c r="R1974" s="7">
        <f>Sales_Data[[#This Row],[Actul Bill Amount]]-Sales_Data[[#This Row],[ShippingCost]]</f>
        <v>2236017.4</v>
      </c>
      <c r="S1974">
        <v>1071</v>
      </c>
      <c r="T1974">
        <v>982.6</v>
      </c>
      <c r="U1974" t="s">
        <v>26</v>
      </c>
      <c r="V1974">
        <v>32000</v>
      </c>
      <c r="W1974" t="s">
        <v>38</v>
      </c>
      <c r="X1974" t="str">
        <f t="shared" si="61"/>
        <v>Kolkata</v>
      </c>
    </row>
    <row r="1975" spans="1:24" x14ac:dyDescent="0.4">
      <c r="A1975">
        <v>101974</v>
      </c>
      <c r="B1975" s="5">
        <v>45852.280555555553</v>
      </c>
      <c r="C1975" s="3" t="str">
        <f>TEXT(Sales_Data[[#This Row],[OrderDate]],"mmmm")</f>
        <v>July</v>
      </c>
      <c r="D1975" s="3" t="str">
        <f t="shared" si="60"/>
        <v>2025</v>
      </c>
      <c r="E1975" t="s">
        <v>34</v>
      </c>
      <c r="F1975" t="s">
        <v>40</v>
      </c>
      <c r="G1975" t="s">
        <v>15</v>
      </c>
      <c r="H1975" t="s">
        <v>32</v>
      </c>
      <c r="I1975" t="s">
        <v>100</v>
      </c>
      <c r="J1975">
        <v>29</v>
      </c>
      <c r="K1975">
        <v>5500</v>
      </c>
      <c r="L1975" s="7">
        <f>Sales_Data[[#This Row],[OrderQuantity]] *Sales_Data[[#This Row],[UnitPrice]]</f>
        <v>159500</v>
      </c>
      <c r="M1975" s="7">
        <f>Sales_Data[[#This Row],[UnitPrice]]-Sales_Data[[#This Row],[UnitCost]]</f>
        <v>2000</v>
      </c>
      <c r="N1975" s="7">
        <f>Sales_Data[[#This Row],[Gross Revenue]]-Sales_Data[[#This Row],[Discount Amount ]]</f>
        <v>157500</v>
      </c>
      <c r="O1975" s="7">
        <f>Sales_Data[[#This Row],[OrderQuantity]] *Sales_Data[[#This Row],[UnitCost]]</f>
        <v>101500</v>
      </c>
      <c r="P1975" s="7">
        <f>Sales_Data[[#This Row],[ItemCost]] +Sales_Data[[#This Row],[ShippingCost]]</f>
        <v>102249.06</v>
      </c>
      <c r="Q1975" s="7">
        <f>Sales_Data[[#This Row],[Gross Revenue]]-Sales_Data[[#This Row],[TotalFinancialCost]]</f>
        <v>57250.94</v>
      </c>
      <c r="R1975" s="7">
        <f>Sales_Data[[#This Row],[Actul Bill Amount]]-Sales_Data[[#This Row],[ShippingCost]]</f>
        <v>156750.94</v>
      </c>
      <c r="S1975">
        <v>696</v>
      </c>
      <c r="T1975">
        <v>749.06</v>
      </c>
      <c r="U1975" t="s">
        <v>41</v>
      </c>
      <c r="V1975">
        <v>3500</v>
      </c>
      <c r="W1975" t="s">
        <v>33</v>
      </c>
      <c r="X1975" t="str">
        <f t="shared" si="61"/>
        <v>Delhi</v>
      </c>
    </row>
    <row r="1976" spans="1:24" x14ac:dyDescent="0.4">
      <c r="A1976">
        <v>101975</v>
      </c>
      <c r="B1976" s="5">
        <v>45775.492361111108</v>
      </c>
      <c r="C1976" s="3" t="str">
        <f>TEXT(Sales_Data[[#This Row],[OrderDate]],"mmmm")</f>
        <v>April</v>
      </c>
      <c r="D1976" s="3" t="str">
        <f t="shared" si="60"/>
        <v>2025</v>
      </c>
      <c r="E1976" t="s">
        <v>45</v>
      </c>
      <c r="F1976" t="s">
        <v>24</v>
      </c>
      <c r="G1976" t="s">
        <v>31</v>
      </c>
      <c r="H1976" t="s">
        <v>16</v>
      </c>
      <c r="I1976" t="s">
        <v>100</v>
      </c>
      <c r="J1976">
        <v>45</v>
      </c>
      <c r="K1976">
        <v>25000</v>
      </c>
      <c r="L1976" s="7">
        <f>Sales_Data[[#This Row],[OrderQuantity]] *Sales_Data[[#This Row],[UnitPrice]]</f>
        <v>1125000</v>
      </c>
      <c r="M1976" s="7">
        <f>Sales_Data[[#This Row],[UnitPrice]]-Sales_Data[[#This Row],[UnitCost]]</f>
        <v>7000</v>
      </c>
      <c r="N1976" s="7">
        <f>Sales_Data[[#This Row],[Gross Revenue]]-Sales_Data[[#This Row],[Discount Amount ]]</f>
        <v>1118000</v>
      </c>
      <c r="O1976" s="7">
        <f>Sales_Data[[#This Row],[OrderQuantity]] *Sales_Data[[#This Row],[UnitCost]]</f>
        <v>810000</v>
      </c>
      <c r="P1976" s="7">
        <f>Sales_Data[[#This Row],[ItemCost]] +Sales_Data[[#This Row],[ShippingCost]]</f>
        <v>810380.01</v>
      </c>
      <c r="Q1976" s="7">
        <f>Sales_Data[[#This Row],[Gross Revenue]]-Sales_Data[[#This Row],[TotalFinancialCost]]</f>
        <v>314619.99</v>
      </c>
      <c r="R1976" s="7">
        <f>Sales_Data[[#This Row],[Actul Bill Amount]]-Sales_Data[[#This Row],[ShippingCost]]</f>
        <v>1117619.99</v>
      </c>
      <c r="S1976">
        <v>646</v>
      </c>
      <c r="T1976">
        <v>380.01</v>
      </c>
      <c r="U1976" t="s">
        <v>60</v>
      </c>
      <c r="V1976">
        <v>18000</v>
      </c>
      <c r="W1976" t="s">
        <v>18</v>
      </c>
      <c r="X1976" t="str">
        <f t="shared" si="61"/>
        <v>Bengaluru</v>
      </c>
    </row>
    <row r="1977" spans="1:24" x14ac:dyDescent="0.4">
      <c r="A1977">
        <v>101976</v>
      </c>
      <c r="B1977" s="5">
        <v>45927.359722222223</v>
      </c>
      <c r="C1977" s="3" t="str">
        <f>TEXT(Sales_Data[[#This Row],[OrderDate]],"mmmm")</f>
        <v>September</v>
      </c>
      <c r="D1977" s="3" t="str">
        <f t="shared" si="60"/>
        <v>2025</v>
      </c>
      <c r="E1977" t="s">
        <v>13</v>
      </c>
      <c r="F1977" t="s">
        <v>43</v>
      </c>
      <c r="G1977" t="s">
        <v>15</v>
      </c>
      <c r="H1977" t="s">
        <v>16</v>
      </c>
      <c r="I1977" t="s">
        <v>100</v>
      </c>
      <c r="J1977">
        <v>97</v>
      </c>
      <c r="K1977">
        <v>2800</v>
      </c>
      <c r="L1977" s="7">
        <f>Sales_Data[[#This Row],[OrderQuantity]] *Sales_Data[[#This Row],[UnitPrice]]</f>
        <v>271600</v>
      </c>
      <c r="M1977" s="7">
        <f>Sales_Data[[#This Row],[UnitPrice]]-Sales_Data[[#This Row],[UnitCost]]</f>
        <v>1300</v>
      </c>
      <c r="N1977" s="7">
        <f>Sales_Data[[#This Row],[Gross Revenue]]-Sales_Data[[#This Row],[Discount Amount ]]</f>
        <v>270300</v>
      </c>
      <c r="O1977" s="7">
        <f>Sales_Data[[#This Row],[OrderQuantity]] *Sales_Data[[#This Row],[UnitCost]]</f>
        <v>145500</v>
      </c>
      <c r="P1977" s="7">
        <f>Sales_Data[[#This Row],[ItemCost]] +Sales_Data[[#This Row],[ShippingCost]]</f>
        <v>147905.1</v>
      </c>
      <c r="Q1977" s="7">
        <f>Sales_Data[[#This Row],[Gross Revenue]]-Sales_Data[[#This Row],[TotalFinancialCost]]</f>
        <v>123694.9</v>
      </c>
      <c r="R1977" s="7">
        <f>Sales_Data[[#This Row],[Actul Bill Amount]]-Sales_Data[[#This Row],[ShippingCost]]</f>
        <v>267894.90000000002</v>
      </c>
      <c r="S1977">
        <v>1063</v>
      </c>
      <c r="T1977">
        <v>2405.1</v>
      </c>
      <c r="U1977" t="s">
        <v>61</v>
      </c>
      <c r="V1977">
        <v>1500</v>
      </c>
      <c r="W1977" t="s">
        <v>18</v>
      </c>
      <c r="X1977" t="str">
        <f t="shared" si="61"/>
        <v>Bengaluru</v>
      </c>
    </row>
    <row r="1978" spans="1:24" x14ac:dyDescent="0.4">
      <c r="A1978">
        <v>101977</v>
      </c>
      <c r="B1978" s="5">
        <v>45737.28125</v>
      </c>
      <c r="C1978" s="3" t="str">
        <f>TEXT(Sales_Data[[#This Row],[OrderDate]],"mmmm")</f>
        <v>March</v>
      </c>
      <c r="D1978" s="3" t="str">
        <f t="shared" si="60"/>
        <v>2025</v>
      </c>
      <c r="E1978" t="s">
        <v>13</v>
      </c>
      <c r="F1978" t="s">
        <v>55</v>
      </c>
      <c r="G1978" t="s">
        <v>29</v>
      </c>
      <c r="H1978" t="s">
        <v>32</v>
      </c>
      <c r="I1978" t="s">
        <v>100</v>
      </c>
      <c r="J1978">
        <v>11</v>
      </c>
      <c r="K1978">
        <v>1200</v>
      </c>
      <c r="L1978" s="7">
        <f>Sales_Data[[#This Row],[OrderQuantity]] *Sales_Data[[#This Row],[UnitPrice]]</f>
        <v>13200</v>
      </c>
      <c r="M1978" s="7">
        <f>Sales_Data[[#This Row],[UnitPrice]]-Sales_Data[[#This Row],[UnitCost]]</f>
        <v>400</v>
      </c>
      <c r="N1978" s="7">
        <f>Sales_Data[[#This Row],[Gross Revenue]]-Sales_Data[[#This Row],[Discount Amount ]]</f>
        <v>12800</v>
      </c>
      <c r="O1978" s="7">
        <f>Sales_Data[[#This Row],[OrderQuantity]] *Sales_Data[[#This Row],[UnitCost]]</f>
        <v>8800</v>
      </c>
      <c r="P1978" s="7">
        <f>Sales_Data[[#This Row],[ItemCost]] +Sales_Data[[#This Row],[ShippingCost]]</f>
        <v>9429.81</v>
      </c>
      <c r="Q1978" s="7">
        <f>Sales_Data[[#This Row],[Gross Revenue]]-Sales_Data[[#This Row],[TotalFinancialCost]]</f>
        <v>3770.1900000000005</v>
      </c>
      <c r="R1978" s="7">
        <f>Sales_Data[[#This Row],[Actul Bill Amount]]-Sales_Data[[#This Row],[ShippingCost]]</f>
        <v>12170.19</v>
      </c>
      <c r="S1978">
        <v>1062</v>
      </c>
      <c r="T1978">
        <v>629.80999999999995</v>
      </c>
      <c r="U1978" t="s">
        <v>58</v>
      </c>
      <c r="V1978">
        <v>800</v>
      </c>
      <c r="W1978" t="s">
        <v>33</v>
      </c>
      <c r="X1978" t="str">
        <f t="shared" si="61"/>
        <v>Delhi</v>
      </c>
    </row>
    <row r="1979" spans="1:24" x14ac:dyDescent="0.4">
      <c r="A1979">
        <v>101978</v>
      </c>
      <c r="B1979" s="5">
        <v>45750.660416666666</v>
      </c>
      <c r="C1979" s="3" t="str">
        <f>TEXT(Sales_Data[[#This Row],[OrderDate]],"mmmm")</f>
        <v>April</v>
      </c>
      <c r="D1979" s="3" t="str">
        <f t="shared" si="60"/>
        <v>2025</v>
      </c>
      <c r="E1979" t="s">
        <v>50</v>
      </c>
      <c r="F1979" t="s">
        <v>14</v>
      </c>
      <c r="G1979" t="s">
        <v>15</v>
      </c>
      <c r="H1979" t="s">
        <v>32</v>
      </c>
      <c r="I1979" t="s">
        <v>100</v>
      </c>
      <c r="J1979">
        <v>63</v>
      </c>
      <c r="K1979">
        <v>3200</v>
      </c>
      <c r="L1979" s="7">
        <f>Sales_Data[[#This Row],[OrderQuantity]] *Sales_Data[[#This Row],[UnitPrice]]</f>
        <v>201600</v>
      </c>
      <c r="M1979" s="7">
        <f>Sales_Data[[#This Row],[UnitPrice]]-Sales_Data[[#This Row],[UnitCost]]</f>
        <v>1200</v>
      </c>
      <c r="N1979" s="7">
        <f>Sales_Data[[#This Row],[Gross Revenue]]-Sales_Data[[#This Row],[Discount Amount ]]</f>
        <v>200400</v>
      </c>
      <c r="O1979" s="7">
        <f>Sales_Data[[#This Row],[OrderQuantity]] *Sales_Data[[#This Row],[UnitCost]]</f>
        <v>126000</v>
      </c>
      <c r="P1979" s="7">
        <f>Sales_Data[[#This Row],[ItemCost]] +Sales_Data[[#This Row],[ShippingCost]]</f>
        <v>126862.86</v>
      </c>
      <c r="Q1979" s="7">
        <f>Sales_Data[[#This Row],[Gross Revenue]]-Sales_Data[[#This Row],[TotalFinancialCost]]</f>
        <v>74737.14</v>
      </c>
      <c r="R1979" s="7">
        <f>Sales_Data[[#This Row],[Actul Bill Amount]]-Sales_Data[[#This Row],[ShippingCost]]</f>
        <v>199537.14</v>
      </c>
      <c r="S1979">
        <v>389</v>
      </c>
      <c r="T1979">
        <v>862.86</v>
      </c>
      <c r="U1979" t="s">
        <v>17</v>
      </c>
      <c r="V1979">
        <v>2000</v>
      </c>
      <c r="W1979" t="s">
        <v>33</v>
      </c>
      <c r="X1979" t="str">
        <f t="shared" si="61"/>
        <v>Delhi</v>
      </c>
    </row>
    <row r="1980" spans="1:24" x14ac:dyDescent="0.4">
      <c r="A1980">
        <v>101979</v>
      </c>
      <c r="B1980" s="5">
        <v>45923.606944444444</v>
      </c>
      <c r="C1980" s="3" t="str">
        <f>TEXT(Sales_Data[[#This Row],[OrderDate]],"mmmm")</f>
        <v>September</v>
      </c>
      <c r="D1980" s="3" t="str">
        <f t="shared" si="60"/>
        <v>2025</v>
      </c>
      <c r="E1980" t="s">
        <v>13</v>
      </c>
      <c r="F1980" t="s">
        <v>28</v>
      </c>
      <c r="G1980" t="s">
        <v>31</v>
      </c>
      <c r="H1980" t="s">
        <v>25</v>
      </c>
      <c r="I1980" t="s">
        <v>100</v>
      </c>
      <c r="J1980">
        <v>64</v>
      </c>
      <c r="K1980">
        <v>2500</v>
      </c>
      <c r="L1980" s="7">
        <f>Sales_Data[[#This Row],[OrderQuantity]] *Sales_Data[[#This Row],[UnitPrice]]</f>
        <v>160000</v>
      </c>
      <c r="M1980" s="7">
        <f>Sales_Data[[#This Row],[UnitPrice]]-Sales_Data[[#This Row],[UnitCost]]</f>
        <v>1000</v>
      </c>
      <c r="N1980" s="7">
        <f>Sales_Data[[#This Row],[Gross Revenue]]-Sales_Data[[#This Row],[Discount Amount ]]</f>
        <v>159000</v>
      </c>
      <c r="O1980" s="7">
        <f>Sales_Data[[#This Row],[OrderQuantity]] *Sales_Data[[#This Row],[UnitCost]]</f>
        <v>96000</v>
      </c>
      <c r="P1980" s="7">
        <f>Sales_Data[[#This Row],[ItemCost]] +Sales_Data[[#This Row],[ShippingCost]]</f>
        <v>96548.57</v>
      </c>
      <c r="Q1980" s="7">
        <f>Sales_Data[[#This Row],[Gross Revenue]]-Sales_Data[[#This Row],[TotalFinancialCost]]</f>
        <v>63451.429999999993</v>
      </c>
      <c r="R1980" s="7">
        <f>Sales_Data[[#This Row],[Actul Bill Amount]]-Sales_Data[[#This Row],[ShippingCost]]</f>
        <v>158451.43</v>
      </c>
      <c r="S1980">
        <v>787</v>
      </c>
      <c r="T1980">
        <v>548.57000000000005</v>
      </c>
      <c r="U1980" t="s">
        <v>54</v>
      </c>
      <c r="V1980">
        <v>1500</v>
      </c>
      <c r="W1980" t="s">
        <v>27</v>
      </c>
      <c r="X1980" t="str">
        <f t="shared" si="61"/>
        <v>Mumbai</v>
      </c>
    </row>
    <row r="1981" spans="1:24" x14ac:dyDescent="0.4">
      <c r="A1981">
        <v>101980</v>
      </c>
      <c r="B1981" s="5">
        <v>45989.904861111114</v>
      </c>
      <c r="C1981" s="3" t="str">
        <f>TEXT(Sales_Data[[#This Row],[OrderDate]],"mmmm")</f>
        <v>November</v>
      </c>
      <c r="D1981" s="3" t="str">
        <f t="shared" si="60"/>
        <v>2025</v>
      </c>
      <c r="E1981" t="s">
        <v>34</v>
      </c>
      <c r="F1981" t="s">
        <v>14</v>
      </c>
      <c r="G1981" t="s">
        <v>31</v>
      </c>
      <c r="H1981" t="s">
        <v>16</v>
      </c>
      <c r="I1981" t="s">
        <v>100</v>
      </c>
      <c r="J1981">
        <v>65</v>
      </c>
      <c r="K1981">
        <v>6500</v>
      </c>
      <c r="L1981" s="7">
        <f>Sales_Data[[#This Row],[OrderQuantity]] *Sales_Data[[#This Row],[UnitPrice]]</f>
        <v>422500</v>
      </c>
      <c r="M1981" s="7">
        <f>Sales_Data[[#This Row],[UnitPrice]]-Sales_Data[[#This Row],[UnitCost]]</f>
        <v>2300</v>
      </c>
      <c r="N1981" s="7">
        <f>Sales_Data[[#This Row],[Gross Revenue]]-Sales_Data[[#This Row],[Discount Amount ]]</f>
        <v>420200</v>
      </c>
      <c r="O1981" s="7">
        <f>Sales_Data[[#This Row],[OrderQuantity]] *Sales_Data[[#This Row],[UnitCost]]</f>
        <v>273000</v>
      </c>
      <c r="P1981" s="7">
        <f>Sales_Data[[#This Row],[ItemCost]] +Sales_Data[[#This Row],[ShippingCost]]</f>
        <v>273882.59999999998</v>
      </c>
      <c r="Q1981" s="7">
        <f>Sales_Data[[#This Row],[Gross Revenue]]-Sales_Data[[#This Row],[TotalFinancialCost]]</f>
        <v>148617.40000000002</v>
      </c>
      <c r="R1981" s="7">
        <f>Sales_Data[[#This Row],[Actul Bill Amount]]-Sales_Data[[#This Row],[ShippingCost]]</f>
        <v>419317.4</v>
      </c>
      <c r="S1981">
        <v>956</v>
      </c>
      <c r="T1981">
        <v>882.6</v>
      </c>
      <c r="U1981" t="s">
        <v>21</v>
      </c>
      <c r="V1981">
        <v>4200</v>
      </c>
      <c r="W1981" t="s">
        <v>18</v>
      </c>
      <c r="X1981" t="str">
        <f t="shared" si="61"/>
        <v>Bengaluru</v>
      </c>
    </row>
    <row r="1982" spans="1:24" x14ac:dyDescent="0.4">
      <c r="A1982">
        <v>101981</v>
      </c>
      <c r="B1982" s="5">
        <v>46007.086805555555</v>
      </c>
      <c r="C1982" s="3" t="str">
        <f>TEXT(Sales_Data[[#This Row],[OrderDate]],"mmmm")</f>
        <v>December</v>
      </c>
      <c r="D1982" s="3" t="str">
        <f t="shared" si="60"/>
        <v>2025</v>
      </c>
      <c r="E1982" t="s">
        <v>39</v>
      </c>
      <c r="F1982" t="s">
        <v>35</v>
      </c>
      <c r="G1982" t="s">
        <v>31</v>
      </c>
      <c r="H1982" t="s">
        <v>16</v>
      </c>
      <c r="I1982" t="s">
        <v>100</v>
      </c>
      <c r="J1982">
        <v>67</v>
      </c>
      <c r="K1982">
        <v>8500</v>
      </c>
      <c r="L1982" s="7">
        <f>Sales_Data[[#This Row],[OrderQuantity]] *Sales_Data[[#This Row],[UnitPrice]]</f>
        <v>569500</v>
      </c>
      <c r="M1982" s="7">
        <f>Sales_Data[[#This Row],[UnitPrice]]-Sales_Data[[#This Row],[UnitCost]]</f>
        <v>3000</v>
      </c>
      <c r="N1982" s="7">
        <f>Sales_Data[[#This Row],[Gross Revenue]]-Sales_Data[[#This Row],[Discount Amount ]]</f>
        <v>566500</v>
      </c>
      <c r="O1982" s="7">
        <f>Sales_Data[[#This Row],[OrderQuantity]] *Sales_Data[[#This Row],[UnitCost]]</f>
        <v>368500</v>
      </c>
      <c r="P1982" s="7">
        <f>Sales_Data[[#This Row],[ItemCost]] +Sales_Data[[#This Row],[ShippingCost]]</f>
        <v>369473.18</v>
      </c>
      <c r="Q1982" s="7">
        <f>Sales_Data[[#This Row],[Gross Revenue]]-Sales_Data[[#This Row],[TotalFinancialCost]]</f>
        <v>200026.82</v>
      </c>
      <c r="R1982" s="7">
        <f>Sales_Data[[#This Row],[Actul Bill Amount]]-Sales_Data[[#This Row],[ShippingCost]]</f>
        <v>565526.81999999995</v>
      </c>
      <c r="S1982">
        <v>961</v>
      </c>
      <c r="T1982">
        <v>973.18</v>
      </c>
      <c r="U1982" t="s">
        <v>49</v>
      </c>
      <c r="V1982">
        <v>5500</v>
      </c>
      <c r="W1982" t="s">
        <v>18</v>
      </c>
      <c r="X1982" t="str">
        <f t="shared" si="61"/>
        <v>Bengaluru</v>
      </c>
    </row>
    <row r="1983" spans="1:24" x14ac:dyDescent="0.4">
      <c r="A1983">
        <v>101982</v>
      </c>
      <c r="B1983" s="5">
        <v>46018.227083333331</v>
      </c>
      <c r="C1983" s="3" t="str">
        <f>TEXT(Sales_Data[[#This Row],[OrderDate]],"mmmm")</f>
        <v>December</v>
      </c>
      <c r="D1983" s="3" t="str">
        <f t="shared" si="60"/>
        <v>2025</v>
      </c>
      <c r="E1983" t="s">
        <v>19</v>
      </c>
      <c r="F1983" t="s">
        <v>24</v>
      </c>
      <c r="G1983" t="s">
        <v>15</v>
      </c>
      <c r="H1983" t="s">
        <v>32</v>
      </c>
      <c r="I1983" t="s">
        <v>100</v>
      </c>
      <c r="J1983">
        <v>16</v>
      </c>
      <c r="K1983">
        <v>25000</v>
      </c>
      <c r="L1983" s="7">
        <f>Sales_Data[[#This Row],[OrderQuantity]] *Sales_Data[[#This Row],[UnitPrice]]</f>
        <v>400000</v>
      </c>
      <c r="M1983" s="7">
        <f>Sales_Data[[#This Row],[UnitPrice]]-Sales_Data[[#This Row],[UnitCost]]</f>
        <v>7000</v>
      </c>
      <c r="N1983" s="7">
        <f>Sales_Data[[#This Row],[Gross Revenue]]-Sales_Data[[#This Row],[Discount Amount ]]</f>
        <v>393000</v>
      </c>
      <c r="O1983" s="7">
        <f>Sales_Data[[#This Row],[OrderQuantity]] *Sales_Data[[#This Row],[UnitCost]]</f>
        <v>288000</v>
      </c>
      <c r="P1983" s="7">
        <f>Sales_Data[[#This Row],[ItemCost]] +Sales_Data[[#This Row],[ShippingCost]]</f>
        <v>288389.26</v>
      </c>
      <c r="Q1983" s="7">
        <f>Sales_Data[[#This Row],[Gross Revenue]]-Sales_Data[[#This Row],[TotalFinancialCost]]</f>
        <v>111610.73999999999</v>
      </c>
      <c r="R1983" s="7">
        <f>Sales_Data[[#This Row],[Actul Bill Amount]]-Sales_Data[[#This Row],[ShippingCost]]</f>
        <v>392610.74</v>
      </c>
      <c r="S1983">
        <v>1120</v>
      </c>
      <c r="T1983">
        <v>389.26</v>
      </c>
      <c r="U1983" t="s">
        <v>60</v>
      </c>
      <c r="V1983">
        <v>18000</v>
      </c>
      <c r="W1983" t="s">
        <v>33</v>
      </c>
      <c r="X1983" t="str">
        <f t="shared" si="61"/>
        <v>Delhi</v>
      </c>
    </row>
    <row r="1984" spans="1:24" x14ac:dyDescent="0.4">
      <c r="A1984">
        <v>101983</v>
      </c>
      <c r="B1984" s="5">
        <v>45914.980555555558</v>
      </c>
      <c r="C1984" s="3" t="str">
        <f>TEXT(Sales_Data[[#This Row],[OrderDate]],"mmmm")</f>
        <v>September</v>
      </c>
      <c r="D1984" s="3" t="str">
        <f t="shared" si="60"/>
        <v>2025</v>
      </c>
      <c r="E1984" t="s">
        <v>48</v>
      </c>
      <c r="F1984" t="s">
        <v>40</v>
      </c>
      <c r="G1984" t="s">
        <v>15</v>
      </c>
      <c r="H1984" t="s">
        <v>37</v>
      </c>
      <c r="I1984" t="s">
        <v>100</v>
      </c>
      <c r="J1984">
        <v>16</v>
      </c>
      <c r="K1984">
        <v>5500</v>
      </c>
      <c r="L1984" s="7">
        <f>Sales_Data[[#This Row],[OrderQuantity]] *Sales_Data[[#This Row],[UnitPrice]]</f>
        <v>88000</v>
      </c>
      <c r="M1984" s="7">
        <f>Sales_Data[[#This Row],[UnitPrice]]-Sales_Data[[#This Row],[UnitCost]]</f>
        <v>2000</v>
      </c>
      <c r="N1984" s="7">
        <f>Sales_Data[[#This Row],[Gross Revenue]]-Sales_Data[[#This Row],[Discount Amount ]]</f>
        <v>86000</v>
      </c>
      <c r="O1984" s="7">
        <f>Sales_Data[[#This Row],[OrderQuantity]] *Sales_Data[[#This Row],[UnitCost]]</f>
        <v>56000</v>
      </c>
      <c r="P1984" s="7">
        <f>Sales_Data[[#This Row],[ItemCost]] +Sales_Data[[#This Row],[ShippingCost]]</f>
        <v>57034.34</v>
      </c>
      <c r="Q1984" s="7">
        <f>Sales_Data[[#This Row],[Gross Revenue]]-Sales_Data[[#This Row],[TotalFinancialCost]]</f>
        <v>30965.660000000003</v>
      </c>
      <c r="R1984" s="7">
        <f>Sales_Data[[#This Row],[Actul Bill Amount]]-Sales_Data[[#This Row],[ShippingCost]]</f>
        <v>84965.66</v>
      </c>
      <c r="S1984">
        <v>729</v>
      </c>
      <c r="T1984">
        <v>1034.3399999999999</v>
      </c>
      <c r="U1984" t="s">
        <v>41</v>
      </c>
      <c r="V1984">
        <v>3500</v>
      </c>
      <c r="W1984" t="s">
        <v>38</v>
      </c>
      <c r="X1984" t="str">
        <f t="shared" si="61"/>
        <v>Kolkata</v>
      </c>
    </row>
    <row r="1985" spans="1:24" x14ac:dyDescent="0.4">
      <c r="A1985">
        <v>101984</v>
      </c>
      <c r="B1985" s="5">
        <v>45790.560416666667</v>
      </c>
      <c r="C1985" s="3" t="str">
        <f>TEXT(Sales_Data[[#This Row],[OrderDate]],"mmmm")</f>
        <v>May</v>
      </c>
      <c r="D1985" s="3" t="str">
        <f t="shared" si="60"/>
        <v>2025</v>
      </c>
      <c r="E1985" t="s">
        <v>13</v>
      </c>
      <c r="F1985" t="s">
        <v>43</v>
      </c>
      <c r="G1985" t="s">
        <v>15</v>
      </c>
      <c r="H1985" t="s">
        <v>25</v>
      </c>
      <c r="I1985" t="s">
        <v>100</v>
      </c>
      <c r="J1985">
        <v>76</v>
      </c>
      <c r="K1985">
        <v>4500</v>
      </c>
      <c r="L1985" s="7">
        <f>Sales_Data[[#This Row],[OrderQuantity]] *Sales_Data[[#This Row],[UnitPrice]]</f>
        <v>342000</v>
      </c>
      <c r="M1985" s="7">
        <f>Sales_Data[[#This Row],[UnitPrice]]-Sales_Data[[#This Row],[UnitCost]]</f>
        <v>2000</v>
      </c>
      <c r="N1985" s="7">
        <f>Sales_Data[[#This Row],[Gross Revenue]]-Sales_Data[[#This Row],[Discount Amount ]]</f>
        <v>340000</v>
      </c>
      <c r="O1985" s="7">
        <f>Sales_Data[[#This Row],[OrderQuantity]] *Sales_Data[[#This Row],[UnitCost]]</f>
        <v>190000</v>
      </c>
      <c r="P1985" s="7">
        <f>Sales_Data[[#This Row],[ItemCost]] +Sales_Data[[#This Row],[ShippingCost]]</f>
        <v>190364.17</v>
      </c>
      <c r="Q1985" s="7">
        <f>Sales_Data[[#This Row],[Gross Revenue]]-Sales_Data[[#This Row],[TotalFinancialCost]]</f>
        <v>151635.82999999999</v>
      </c>
      <c r="R1985" s="7">
        <f>Sales_Data[[#This Row],[Actul Bill Amount]]-Sales_Data[[#This Row],[ShippingCost]]</f>
        <v>339635.83</v>
      </c>
      <c r="S1985">
        <v>834</v>
      </c>
      <c r="T1985">
        <v>364.17</v>
      </c>
      <c r="U1985" t="s">
        <v>44</v>
      </c>
      <c r="V1985">
        <v>2500</v>
      </c>
      <c r="W1985" t="s">
        <v>27</v>
      </c>
      <c r="X1985" t="str">
        <f t="shared" si="61"/>
        <v>Mumbai</v>
      </c>
    </row>
    <row r="1986" spans="1:24" x14ac:dyDescent="0.4">
      <c r="A1986">
        <v>101985</v>
      </c>
      <c r="B1986" s="5">
        <v>45933.299305555556</v>
      </c>
      <c r="C1986" s="3" t="str">
        <f>TEXT(Sales_Data[[#This Row],[OrderDate]],"mmmm")</f>
        <v>October</v>
      </c>
      <c r="D1986" s="3" t="str">
        <f t="shared" ref="D1986:D2049" si="62">TEXT(B1986, "yyyy")</f>
        <v>2025</v>
      </c>
      <c r="E1986" t="s">
        <v>23</v>
      </c>
      <c r="F1986" t="s">
        <v>40</v>
      </c>
      <c r="G1986" t="s">
        <v>31</v>
      </c>
      <c r="H1986" t="s">
        <v>37</v>
      </c>
      <c r="I1986" t="s">
        <v>100</v>
      </c>
      <c r="J1986">
        <v>85</v>
      </c>
      <c r="K1986">
        <v>5500</v>
      </c>
      <c r="L1986" s="7">
        <f>Sales_Data[[#This Row],[OrderQuantity]] *Sales_Data[[#This Row],[UnitPrice]]</f>
        <v>467500</v>
      </c>
      <c r="M1986" s="7">
        <f>Sales_Data[[#This Row],[UnitPrice]]-Sales_Data[[#This Row],[UnitCost]]</f>
        <v>2000</v>
      </c>
      <c r="N1986" s="7">
        <f>Sales_Data[[#This Row],[Gross Revenue]]-Sales_Data[[#This Row],[Discount Amount ]]</f>
        <v>465500</v>
      </c>
      <c r="O1986" s="7">
        <f>Sales_Data[[#This Row],[OrderQuantity]] *Sales_Data[[#This Row],[UnitCost]]</f>
        <v>297500</v>
      </c>
      <c r="P1986" s="7">
        <f>Sales_Data[[#This Row],[ItemCost]] +Sales_Data[[#This Row],[ShippingCost]]</f>
        <v>298038.15999999997</v>
      </c>
      <c r="Q1986" s="7">
        <f>Sales_Data[[#This Row],[Gross Revenue]]-Sales_Data[[#This Row],[TotalFinancialCost]]</f>
        <v>169461.84000000003</v>
      </c>
      <c r="R1986" s="7">
        <f>Sales_Data[[#This Row],[Actul Bill Amount]]-Sales_Data[[#This Row],[ShippingCost]]</f>
        <v>464961.84</v>
      </c>
      <c r="S1986">
        <v>1170</v>
      </c>
      <c r="T1986">
        <v>538.16</v>
      </c>
      <c r="U1986" t="s">
        <v>41</v>
      </c>
      <c r="V1986">
        <v>3500</v>
      </c>
      <c r="W1986" t="s">
        <v>38</v>
      </c>
      <c r="X1986" t="str">
        <f t="shared" ref="X1986:X2049" si="63">_xlfn.TEXTBEFORE(W1986, " ")</f>
        <v>Kolkata</v>
      </c>
    </row>
    <row r="1987" spans="1:24" x14ac:dyDescent="0.4">
      <c r="A1987">
        <v>101986</v>
      </c>
      <c r="B1987" s="5">
        <v>45921.126388888886</v>
      </c>
      <c r="C1987" s="3" t="str">
        <f>TEXT(Sales_Data[[#This Row],[OrderDate]],"mmmm")</f>
        <v>September</v>
      </c>
      <c r="D1987" s="3" t="str">
        <f t="shared" si="62"/>
        <v>2025</v>
      </c>
      <c r="E1987" t="s">
        <v>42</v>
      </c>
      <c r="F1987" t="s">
        <v>14</v>
      </c>
      <c r="G1987" t="s">
        <v>29</v>
      </c>
      <c r="H1987" t="s">
        <v>20</v>
      </c>
      <c r="I1987" t="s">
        <v>100</v>
      </c>
      <c r="J1987">
        <v>93</v>
      </c>
      <c r="K1987">
        <v>3200</v>
      </c>
      <c r="L1987" s="7">
        <f>Sales_Data[[#This Row],[OrderQuantity]] *Sales_Data[[#This Row],[UnitPrice]]</f>
        <v>297600</v>
      </c>
      <c r="M1987" s="7">
        <f>Sales_Data[[#This Row],[UnitPrice]]-Sales_Data[[#This Row],[UnitCost]]</f>
        <v>1200</v>
      </c>
      <c r="N1987" s="7">
        <f>Sales_Data[[#This Row],[Gross Revenue]]-Sales_Data[[#This Row],[Discount Amount ]]</f>
        <v>296400</v>
      </c>
      <c r="O1987" s="7">
        <f>Sales_Data[[#This Row],[OrderQuantity]] *Sales_Data[[#This Row],[UnitCost]]</f>
        <v>186000</v>
      </c>
      <c r="P1987" s="7">
        <f>Sales_Data[[#This Row],[ItemCost]] +Sales_Data[[#This Row],[ShippingCost]]</f>
        <v>186886.94</v>
      </c>
      <c r="Q1987" s="7">
        <f>Sales_Data[[#This Row],[Gross Revenue]]-Sales_Data[[#This Row],[TotalFinancialCost]]</f>
        <v>110713.06</v>
      </c>
      <c r="R1987" s="7">
        <f>Sales_Data[[#This Row],[Actul Bill Amount]]-Sales_Data[[#This Row],[ShippingCost]]</f>
        <v>295513.06</v>
      </c>
      <c r="S1987">
        <v>328</v>
      </c>
      <c r="T1987">
        <v>886.94</v>
      </c>
      <c r="U1987" t="s">
        <v>17</v>
      </c>
      <c r="V1987">
        <v>2000</v>
      </c>
      <c r="W1987" t="s">
        <v>22</v>
      </c>
      <c r="X1987" t="str">
        <f t="shared" si="63"/>
        <v>Nagpur</v>
      </c>
    </row>
    <row r="1988" spans="1:24" x14ac:dyDescent="0.4">
      <c r="A1988">
        <v>101987</v>
      </c>
      <c r="B1988" s="5">
        <v>45828.53402777778</v>
      </c>
      <c r="C1988" s="3" t="str">
        <f>TEXT(Sales_Data[[#This Row],[OrderDate]],"mmmm")</f>
        <v>June</v>
      </c>
      <c r="D1988" s="3" t="str">
        <f t="shared" si="62"/>
        <v>2025</v>
      </c>
      <c r="E1988" t="s">
        <v>45</v>
      </c>
      <c r="F1988" t="s">
        <v>46</v>
      </c>
      <c r="G1988" t="s">
        <v>15</v>
      </c>
      <c r="H1988" t="s">
        <v>32</v>
      </c>
      <c r="I1988" t="s">
        <v>100</v>
      </c>
      <c r="J1988">
        <v>23</v>
      </c>
      <c r="K1988">
        <v>15000</v>
      </c>
      <c r="L1988" s="7">
        <f>Sales_Data[[#This Row],[OrderQuantity]] *Sales_Data[[#This Row],[UnitPrice]]</f>
        <v>345000</v>
      </c>
      <c r="M1988" s="7">
        <f>Sales_Data[[#This Row],[UnitPrice]]-Sales_Data[[#This Row],[UnitCost]]</f>
        <v>5500</v>
      </c>
      <c r="N1988" s="7">
        <f>Sales_Data[[#This Row],[Gross Revenue]]-Sales_Data[[#This Row],[Discount Amount ]]</f>
        <v>339500</v>
      </c>
      <c r="O1988" s="7">
        <f>Sales_Data[[#This Row],[OrderQuantity]] *Sales_Data[[#This Row],[UnitCost]]</f>
        <v>218500</v>
      </c>
      <c r="P1988" s="7">
        <f>Sales_Data[[#This Row],[ItemCost]] +Sales_Data[[#This Row],[ShippingCost]]</f>
        <v>218992.15</v>
      </c>
      <c r="Q1988" s="7">
        <f>Sales_Data[[#This Row],[Gross Revenue]]-Sales_Data[[#This Row],[TotalFinancialCost]]</f>
        <v>126007.85</v>
      </c>
      <c r="R1988" s="7">
        <f>Sales_Data[[#This Row],[Actul Bill Amount]]-Sales_Data[[#This Row],[ShippingCost]]</f>
        <v>339007.85</v>
      </c>
      <c r="S1988">
        <v>352</v>
      </c>
      <c r="T1988">
        <v>492.15</v>
      </c>
      <c r="U1988" t="s">
        <v>53</v>
      </c>
      <c r="V1988">
        <v>9500</v>
      </c>
      <c r="W1988" t="s">
        <v>33</v>
      </c>
      <c r="X1988" t="str">
        <f t="shared" si="63"/>
        <v>Delhi</v>
      </c>
    </row>
    <row r="1989" spans="1:24" x14ac:dyDescent="0.4">
      <c r="A1989">
        <v>101988</v>
      </c>
      <c r="B1989" s="5">
        <v>45658.191666666666</v>
      </c>
      <c r="C1989" s="3" t="str">
        <f>TEXT(Sales_Data[[#This Row],[OrderDate]],"mmmm")</f>
        <v>January</v>
      </c>
      <c r="D1989" s="3" t="str">
        <f t="shared" si="62"/>
        <v>2025</v>
      </c>
      <c r="E1989" t="s">
        <v>45</v>
      </c>
      <c r="F1989" t="s">
        <v>28</v>
      </c>
      <c r="G1989" t="s">
        <v>31</v>
      </c>
      <c r="H1989" t="s">
        <v>20</v>
      </c>
      <c r="I1989" t="s">
        <v>100</v>
      </c>
      <c r="J1989">
        <v>71</v>
      </c>
      <c r="K1989">
        <v>450</v>
      </c>
      <c r="L1989" s="7">
        <f>Sales_Data[[#This Row],[OrderQuantity]] *Sales_Data[[#This Row],[UnitPrice]]</f>
        <v>31950</v>
      </c>
      <c r="M1989" s="7">
        <f>Sales_Data[[#This Row],[UnitPrice]]-Sales_Data[[#This Row],[UnitCost]]</f>
        <v>250</v>
      </c>
      <c r="N1989" s="7">
        <f>Sales_Data[[#This Row],[Gross Revenue]]-Sales_Data[[#This Row],[Discount Amount ]]</f>
        <v>31700</v>
      </c>
      <c r="O1989" s="7">
        <f>Sales_Data[[#This Row],[OrderQuantity]] *Sales_Data[[#This Row],[UnitCost]]</f>
        <v>14200</v>
      </c>
      <c r="P1989" s="7">
        <f>Sales_Data[[#This Row],[ItemCost]] +Sales_Data[[#This Row],[ShippingCost]]</f>
        <v>14917.09</v>
      </c>
      <c r="Q1989" s="7">
        <f>Sales_Data[[#This Row],[Gross Revenue]]-Sales_Data[[#This Row],[TotalFinancialCost]]</f>
        <v>17032.91</v>
      </c>
      <c r="R1989" s="7">
        <f>Sales_Data[[#This Row],[Actul Bill Amount]]-Sales_Data[[#This Row],[ShippingCost]]</f>
        <v>30982.91</v>
      </c>
      <c r="S1989">
        <v>659</v>
      </c>
      <c r="T1989">
        <v>717.09</v>
      </c>
      <c r="U1989" t="s">
        <v>30</v>
      </c>
      <c r="V1989">
        <v>200</v>
      </c>
      <c r="W1989" t="s">
        <v>22</v>
      </c>
      <c r="X1989" t="str">
        <f t="shared" si="63"/>
        <v>Nagpur</v>
      </c>
    </row>
    <row r="1990" spans="1:24" x14ac:dyDescent="0.4">
      <c r="A1990">
        <v>101989</v>
      </c>
      <c r="B1990" s="5">
        <v>45970.8</v>
      </c>
      <c r="C1990" s="3" t="str">
        <f>TEXT(Sales_Data[[#This Row],[OrderDate]],"mmmm")</f>
        <v>November</v>
      </c>
      <c r="D1990" s="3" t="str">
        <f t="shared" si="62"/>
        <v>2025</v>
      </c>
      <c r="E1990" t="s">
        <v>13</v>
      </c>
      <c r="F1990" t="s">
        <v>35</v>
      </c>
      <c r="G1990" t="s">
        <v>15</v>
      </c>
      <c r="H1990" t="s">
        <v>16</v>
      </c>
      <c r="I1990" t="s">
        <v>100</v>
      </c>
      <c r="J1990">
        <v>80</v>
      </c>
      <c r="K1990">
        <v>12000</v>
      </c>
      <c r="L1990" s="7">
        <f>Sales_Data[[#This Row],[OrderQuantity]] *Sales_Data[[#This Row],[UnitPrice]]</f>
        <v>960000</v>
      </c>
      <c r="M1990" s="7">
        <f>Sales_Data[[#This Row],[UnitPrice]]-Sales_Data[[#This Row],[UnitCost]]</f>
        <v>4000</v>
      </c>
      <c r="N1990" s="7">
        <f>Sales_Data[[#This Row],[Gross Revenue]]-Sales_Data[[#This Row],[Discount Amount ]]</f>
        <v>956000</v>
      </c>
      <c r="O1990" s="7">
        <f>Sales_Data[[#This Row],[OrderQuantity]] *Sales_Data[[#This Row],[UnitCost]]</f>
        <v>640000</v>
      </c>
      <c r="P1990" s="7">
        <f>Sales_Data[[#This Row],[ItemCost]] +Sales_Data[[#This Row],[ShippingCost]]</f>
        <v>640347.24</v>
      </c>
      <c r="Q1990" s="7">
        <f>Sales_Data[[#This Row],[Gross Revenue]]-Sales_Data[[#This Row],[TotalFinancialCost]]</f>
        <v>319652.76</v>
      </c>
      <c r="R1990" s="7">
        <f>Sales_Data[[#This Row],[Actul Bill Amount]]-Sales_Data[[#This Row],[ShippingCost]]</f>
        <v>955652.76</v>
      </c>
      <c r="S1990">
        <v>494</v>
      </c>
      <c r="T1990">
        <v>347.24</v>
      </c>
      <c r="U1990" t="s">
        <v>36</v>
      </c>
      <c r="V1990">
        <v>8000</v>
      </c>
      <c r="W1990" t="s">
        <v>18</v>
      </c>
      <c r="X1990" t="str">
        <f t="shared" si="63"/>
        <v>Bengaluru</v>
      </c>
    </row>
    <row r="1991" spans="1:24" x14ac:dyDescent="0.4">
      <c r="A1991">
        <v>101990</v>
      </c>
      <c r="B1991" s="5">
        <v>45721.730555555558</v>
      </c>
      <c r="C1991" s="3" t="str">
        <f>TEXT(Sales_Data[[#This Row],[OrderDate]],"mmmm")</f>
        <v>March</v>
      </c>
      <c r="D1991" s="3" t="str">
        <f t="shared" si="62"/>
        <v>2025</v>
      </c>
      <c r="E1991" t="s">
        <v>34</v>
      </c>
      <c r="F1991" t="s">
        <v>46</v>
      </c>
      <c r="G1991" t="s">
        <v>15</v>
      </c>
      <c r="H1991" t="s">
        <v>20</v>
      </c>
      <c r="I1991" t="s">
        <v>100</v>
      </c>
      <c r="J1991">
        <v>33</v>
      </c>
      <c r="K1991">
        <v>15000</v>
      </c>
      <c r="L1991" s="7">
        <f>Sales_Data[[#This Row],[OrderQuantity]] *Sales_Data[[#This Row],[UnitPrice]]</f>
        <v>495000</v>
      </c>
      <c r="M1991" s="7">
        <f>Sales_Data[[#This Row],[UnitPrice]]-Sales_Data[[#This Row],[UnitCost]]</f>
        <v>5500</v>
      </c>
      <c r="N1991" s="7">
        <f>Sales_Data[[#This Row],[Gross Revenue]]-Sales_Data[[#This Row],[Discount Amount ]]</f>
        <v>489500</v>
      </c>
      <c r="O1991" s="7">
        <f>Sales_Data[[#This Row],[OrderQuantity]] *Sales_Data[[#This Row],[UnitCost]]</f>
        <v>313500</v>
      </c>
      <c r="P1991" s="7">
        <f>Sales_Data[[#This Row],[ItemCost]] +Sales_Data[[#This Row],[ShippingCost]]</f>
        <v>313974.46000000002</v>
      </c>
      <c r="Q1991" s="7">
        <f>Sales_Data[[#This Row],[Gross Revenue]]-Sales_Data[[#This Row],[TotalFinancialCost]]</f>
        <v>181025.53999999998</v>
      </c>
      <c r="R1991" s="7">
        <f>Sales_Data[[#This Row],[Actul Bill Amount]]-Sales_Data[[#This Row],[ShippingCost]]</f>
        <v>489025.54</v>
      </c>
      <c r="S1991">
        <v>735</v>
      </c>
      <c r="T1991">
        <v>474.46</v>
      </c>
      <c r="U1991" t="s">
        <v>53</v>
      </c>
      <c r="V1991">
        <v>9500</v>
      </c>
      <c r="W1991" t="s">
        <v>22</v>
      </c>
      <c r="X1991" t="str">
        <f t="shared" si="63"/>
        <v>Nagpur</v>
      </c>
    </row>
    <row r="1992" spans="1:24" x14ac:dyDescent="0.4">
      <c r="A1992">
        <v>101991</v>
      </c>
      <c r="B1992" s="5">
        <v>45941.452777777777</v>
      </c>
      <c r="C1992" s="3" t="str">
        <f>TEXT(Sales_Data[[#This Row],[OrderDate]],"mmmm")</f>
        <v>October</v>
      </c>
      <c r="D1992" s="3" t="str">
        <f t="shared" si="62"/>
        <v>2025</v>
      </c>
      <c r="E1992" t="s">
        <v>50</v>
      </c>
      <c r="F1992" t="s">
        <v>46</v>
      </c>
      <c r="G1992" t="s">
        <v>29</v>
      </c>
      <c r="H1992" t="s">
        <v>25</v>
      </c>
      <c r="I1992" t="s">
        <v>100</v>
      </c>
      <c r="J1992">
        <v>57</v>
      </c>
      <c r="K1992">
        <v>4500</v>
      </c>
      <c r="L1992" s="7">
        <f>Sales_Data[[#This Row],[OrderQuantity]] *Sales_Data[[#This Row],[UnitPrice]]</f>
        <v>256500</v>
      </c>
      <c r="M1992" s="7">
        <f>Sales_Data[[#This Row],[UnitPrice]]-Sales_Data[[#This Row],[UnitCost]]</f>
        <v>1700</v>
      </c>
      <c r="N1992" s="7">
        <f>Sales_Data[[#This Row],[Gross Revenue]]-Sales_Data[[#This Row],[Discount Amount ]]</f>
        <v>254800</v>
      </c>
      <c r="O1992" s="7">
        <f>Sales_Data[[#This Row],[OrderQuantity]] *Sales_Data[[#This Row],[UnitCost]]</f>
        <v>159600</v>
      </c>
      <c r="P1992" s="7">
        <f>Sales_Data[[#This Row],[ItemCost]] +Sales_Data[[#This Row],[ShippingCost]]</f>
        <v>159913.07</v>
      </c>
      <c r="Q1992" s="7">
        <f>Sales_Data[[#This Row],[Gross Revenue]]-Sales_Data[[#This Row],[TotalFinancialCost]]</f>
        <v>96586.93</v>
      </c>
      <c r="R1992" s="7">
        <f>Sales_Data[[#This Row],[Actul Bill Amount]]-Sales_Data[[#This Row],[ShippingCost]]</f>
        <v>254486.93</v>
      </c>
      <c r="S1992">
        <v>898</v>
      </c>
      <c r="T1992">
        <v>313.07</v>
      </c>
      <c r="U1992" t="s">
        <v>47</v>
      </c>
      <c r="V1992">
        <v>2800</v>
      </c>
      <c r="W1992" t="s">
        <v>27</v>
      </c>
      <c r="X1992" t="str">
        <f t="shared" si="63"/>
        <v>Mumbai</v>
      </c>
    </row>
    <row r="1993" spans="1:24" x14ac:dyDescent="0.4">
      <c r="A1993">
        <v>101992</v>
      </c>
      <c r="B1993" s="5">
        <v>45778.207638888889</v>
      </c>
      <c r="C1993" s="3" t="str">
        <f>TEXT(Sales_Data[[#This Row],[OrderDate]],"mmmm")</f>
        <v>May</v>
      </c>
      <c r="D1993" s="3" t="str">
        <f t="shared" si="62"/>
        <v>2025</v>
      </c>
      <c r="E1993" t="s">
        <v>19</v>
      </c>
      <c r="F1993" t="s">
        <v>28</v>
      </c>
      <c r="G1993" t="s">
        <v>15</v>
      </c>
      <c r="H1993" t="s">
        <v>25</v>
      </c>
      <c r="I1993" t="s">
        <v>100</v>
      </c>
      <c r="J1993">
        <v>68</v>
      </c>
      <c r="K1993">
        <v>450</v>
      </c>
      <c r="L1993" s="7">
        <f>Sales_Data[[#This Row],[OrderQuantity]] *Sales_Data[[#This Row],[UnitPrice]]</f>
        <v>30600</v>
      </c>
      <c r="M1993" s="7">
        <f>Sales_Data[[#This Row],[UnitPrice]]-Sales_Data[[#This Row],[UnitCost]]</f>
        <v>250</v>
      </c>
      <c r="N1993" s="7">
        <f>Sales_Data[[#This Row],[Gross Revenue]]-Sales_Data[[#This Row],[Discount Amount ]]</f>
        <v>30350</v>
      </c>
      <c r="O1993" s="7">
        <f>Sales_Data[[#This Row],[OrderQuantity]] *Sales_Data[[#This Row],[UnitCost]]</f>
        <v>13600</v>
      </c>
      <c r="P1993" s="7">
        <f>Sales_Data[[#This Row],[ItemCost]] +Sales_Data[[#This Row],[ShippingCost]]</f>
        <v>14351.1</v>
      </c>
      <c r="Q1993" s="7">
        <f>Sales_Data[[#This Row],[Gross Revenue]]-Sales_Data[[#This Row],[TotalFinancialCost]]</f>
        <v>16248.9</v>
      </c>
      <c r="R1993" s="7">
        <f>Sales_Data[[#This Row],[Actul Bill Amount]]-Sales_Data[[#This Row],[ShippingCost]]</f>
        <v>29598.9</v>
      </c>
      <c r="S1993">
        <v>489</v>
      </c>
      <c r="T1993">
        <v>751.1</v>
      </c>
      <c r="U1993" t="s">
        <v>30</v>
      </c>
      <c r="V1993">
        <v>200</v>
      </c>
      <c r="W1993" t="s">
        <v>27</v>
      </c>
      <c r="X1993" t="str">
        <f t="shared" si="63"/>
        <v>Mumbai</v>
      </c>
    </row>
    <row r="1994" spans="1:24" x14ac:dyDescent="0.4">
      <c r="A1994">
        <v>101993</v>
      </c>
      <c r="B1994" s="5">
        <v>45764.701388888891</v>
      </c>
      <c r="C1994" s="3" t="str">
        <f>TEXT(Sales_Data[[#This Row],[OrderDate]],"mmmm")</f>
        <v>April</v>
      </c>
      <c r="D1994" s="3" t="str">
        <f t="shared" si="62"/>
        <v>2025</v>
      </c>
      <c r="E1994" t="s">
        <v>42</v>
      </c>
      <c r="F1994" t="s">
        <v>43</v>
      </c>
      <c r="G1994" t="s">
        <v>29</v>
      </c>
      <c r="H1994" t="s">
        <v>37</v>
      </c>
      <c r="I1994" t="s">
        <v>100</v>
      </c>
      <c r="J1994">
        <v>65</v>
      </c>
      <c r="K1994">
        <v>4500</v>
      </c>
      <c r="L1994" s="7">
        <f>Sales_Data[[#This Row],[OrderQuantity]] *Sales_Data[[#This Row],[UnitPrice]]</f>
        <v>292500</v>
      </c>
      <c r="M1994" s="7">
        <f>Sales_Data[[#This Row],[UnitPrice]]-Sales_Data[[#This Row],[UnitCost]]</f>
        <v>2000</v>
      </c>
      <c r="N1994" s="7">
        <f>Sales_Data[[#This Row],[Gross Revenue]]-Sales_Data[[#This Row],[Discount Amount ]]</f>
        <v>290500</v>
      </c>
      <c r="O1994" s="7">
        <f>Sales_Data[[#This Row],[OrderQuantity]] *Sales_Data[[#This Row],[UnitCost]]</f>
        <v>162500</v>
      </c>
      <c r="P1994" s="7">
        <f>Sales_Data[[#This Row],[ItemCost]] +Sales_Data[[#This Row],[ShippingCost]]</f>
        <v>163622.57</v>
      </c>
      <c r="Q1994" s="7">
        <f>Sales_Data[[#This Row],[Gross Revenue]]-Sales_Data[[#This Row],[TotalFinancialCost]]</f>
        <v>128877.43</v>
      </c>
      <c r="R1994" s="7">
        <f>Sales_Data[[#This Row],[Actul Bill Amount]]-Sales_Data[[#This Row],[ShippingCost]]</f>
        <v>289377.43</v>
      </c>
      <c r="S1994">
        <v>338</v>
      </c>
      <c r="T1994">
        <v>1122.57</v>
      </c>
      <c r="U1994" t="s">
        <v>44</v>
      </c>
      <c r="V1994">
        <v>2500</v>
      </c>
      <c r="W1994" t="s">
        <v>38</v>
      </c>
      <c r="X1994" t="str">
        <f t="shared" si="63"/>
        <v>Kolkata</v>
      </c>
    </row>
    <row r="1995" spans="1:24" x14ac:dyDescent="0.4">
      <c r="A1995">
        <v>101994</v>
      </c>
      <c r="B1995" s="5">
        <v>45832.078472222223</v>
      </c>
      <c r="C1995" s="3" t="str">
        <f>TEXT(Sales_Data[[#This Row],[OrderDate]],"mmmm")</f>
        <v>June</v>
      </c>
      <c r="D1995" s="3" t="str">
        <f t="shared" si="62"/>
        <v>2025</v>
      </c>
      <c r="E1995" t="s">
        <v>19</v>
      </c>
      <c r="F1995" t="s">
        <v>40</v>
      </c>
      <c r="G1995" t="s">
        <v>15</v>
      </c>
      <c r="H1995" t="s">
        <v>16</v>
      </c>
      <c r="I1995" t="s">
        <v>100</v>
      </c>
      <c r="J1995">
        <v>18</v>
      </c>
      <c r="K1995">
        <v>5500</v>
      </c>
      <c r="L1995" s="7">
        <f>Sales_Data[[#This Row],[OrderQuantity]] *Sales_Data[[#This Row],[UnitPrice]]</f>
        <v>99000</v>
      </c>
      <c r="M1995" s="7">
        <f>Sales_Data[[#This Row],[UnitPrice]]-Sales_Data[[#This Row],[UnitCost]]</f>
        <v>2000</v>
      </c>
      <c r="N1995" s="7">
        <f>Sales_Data[[#This Row],[Gross Revenue]]-Sales_Data[[#This Row],[Discount Amount ]]</f>
        <v>97000</v>
      </c>
      <c r="O1995" s="7">
        <f>Sales_Data[[#This Row],[OrderQuantity]] *Sales_Data[[#This Row],[UnitCost]]</f>
        <v>63000</v>
      </c>
      <c r="P1995" s="7">
        <f>Sales_Data[[#This Row],[ItemCost]] +Sales_Data[[#This Row],[ShippingCost]]</f>
        <v>63767.91</v>
      </c>
      <c r="Q1995" s="7">
        <f>Sales_Data[[#This Row],[Gross Revenue]]-Sales_Data[[#This Row],[TotalFinancialCost]]</f>
        <v>35232.089999999997</v>
      </c>
      <c r="R1995" s="7">
        <f>Sales_Data[[#This Row],[Actul Bill Amount]]-Sales_Data[[#This Row],[ShippingCost]]</f>
        <v>96232.09</v>
      </c>
      <c r="S1995">
        <v>736</v>
      </c>
      <c r="T1995">
        <v>767.91</v>
      </c>
      <c r="U1995" t="s">
        <v>41</v>
      </c>
      <c r="V1995">
        <v>3500</v>
      </c>
      <c r="W1995" t="s">
        <v>18</v>
      </c>
      <c r="X1995" t="str">
        <f t="shared" si="63"/>
        <v>Bengaluru</v>
      </c>
    </row>
    <row r="1996" spans="1:24" x14ac:dyDescent="0.4">
      <c r="A1996">
        <v>101995</v>
      </c>
      <c r="B1996" s="5">
        <v>45861.95208333333</v>
      </c>
      <c r="C1996" s="3" t="str">
        <f>TEXT(Sales_Data[[#This Row],[OrderDate]],"mmmm")</f>
        <v>July</v>
      </c>
      <c r="D1996" s="3" t="str">
        <f t="shared" si="62"/>
        <v>2025</v>
      </c>
      <c r="E1996" t="s">
        <v>23</v>
      </c>
      <c r="F1996" t="s">
        <v>43</v>
      </c>
      <c r="G1996" t="s">
        <v>29</v>
      </c>
      <c r="H1996" t="s">
        <v>20</v>
      </c>
      <c r="I1996" t="s">
        <v>100</v>
      </c>
      <c r="J1996">
        <v>26</v>
      </c>
      <c r="K1996">
        <v>1800</v>
      </c>
      <c r="L1996" s="7">
        <f>Sales_Data[[#This Row],[OrderQuantity]] *Sales_Data[[#This Row],[UnitPrice]]</f>
        <v>46800</v>
      </c>
      <c r="M1996" s="7">
        <f>Sales_Data[[#This Row],[UnitPrice]]-Sales_Data[[#This Row],[UnitCost]]</f>
        <v>900</v>
      </c>
      <c r="N1996" s="7">
        <f>Sales_Data[[#This Row],[Gross Revenue]]-Sales_Data[[#This Row],[Discount Amount ]]</f>
        <v>45900</v>
      </c>
      <c r="O1996" s="7">
        <f>Sales_Data[[#This Row],[OrderQuantity]] *Sales_Data[[#This Row],[UnitCost]]</f>
        <v>23400</v>
      </c>
      <c r="P1996" s="7">
        <f>Sales_Data[[#This Row],[ItemCost]] +Sales_Data[[#This Row],[ShippingCost]]</f>
        <v>24303.22</v>
      </c>
      <c r="Q1996" s="7">
        <f>Sales_Data[[#This Row],[Gross Revenue]]-Sales_Data[[#This Row],[TotalFinancialCost]]</f>
        <v>22496.78</v>
      </c>
      <c r="R1996" s="7">
        <f>Sales_Data[[#This Row],[Actul Bill Amount]]-Sales_Data[[#This Row],[ShippingCost]]</f>
        <v>44996.78</v>
      </c>
      <c r="S1996">
        <v>567</v>
      </c>
      <c r="T1996">
        <v>903.22</v>
      </c>
      <c r="U1996" t="s">
        <v>51</v>
      </c>
      <c r="V1996">
        <v>900</v>
      </c>
      <c r="W1996" t="s">
        <v>22</v>
      </c>
      <c r="X1996" t="str">
        <f t="shared" si="63"/>
        <v>Nagpur</v>
      </c>
    </row>
    <row r="1997" spans="1:24" x14ac:dyDescent="0.4">
      <c r="A1997">
        <v>101996</v>
      </c>
      <c r="B1997" s="5">
        <v>45822.177083333336</v>
      </c>
      <c r="C1997" s="3" t="str">
        <f>TEXT(Sales_Data[[#This Row],[OrderDate]],"mmmm")</f>
        <v>June</v>
      </c>
      <c r="D1997" s="3" t="str">
        <f t="shared" si="62"/>
        <v>2025</v>
      </c>
      <c r="E1997" t="s">
        <v>45</v>
      </c>
      <c r="F1997" t="s">
        <v>14</v>
      </c>
      <c r="G1997" t="s">
        <v>15</v>
      </c>
      <c r="H1997" t="s">
        <v>32</v>
      </c>
      <c r="I1997" t="s">
        <v>100</v>
      </c>
      <c r="J1997">
        <v>12</v>
      </c>
      <c r="K1997">
        <v>3200</v>
      </c>
      <c r="L1997" s="7">
        <f>Sales_Data[[#This Row],[OrderQuantity]] *Sales_Data[[#This Row],[UnitPrice]]</f>
        <v>38400</v>
      </c>
      <c r="M1997" s="7">
        <f>Sales_Data[[#This Row],[UnitPrice]]-Sales_Data[[#This Row],[UnitCost]]</f>
        <v>1200</v>
      </c>
      <c r="N1997" s="7">
        <f>Sales_Data[[#This Row],[Gross Revenue]]-Sales_Data[[#This Row],[Discount Amount ]]</f>
        <v>37200</v>
      </c>
      <c r="O1997" s="7">
        <f>Sales_Data[[#This Row],[OrderQuantity]] *Sales_Data[[#This Row],[UnitCost]]</f>
        <v>24000</v>
      </c>
      <c r="P1997" s="7">
        <f>Sales_Data[[#This Row],[ItemCost]] +Sales_Data[[#This Row],[ShippingCost]]</f>
        <v>24570.82</v>
      </c>
      <c r="Q1997" s="7">
        <f>Sales_Data[[#This Row],[Gross Revenue]]-Sales_Data[[#This Row],[TotalFinancialCost]]</f>
        <v>13829.18</v>
      </c>
      <c r="R1997" s="7">
        <f>Sales_Data[[#This Row],[Actul Bill Amount]]-Sales_Data[[#This Row],[ShippingCost]]</f>
        <v>36629.18</v>
      </c>
      <c r="S1997">
        <v>544</v>
      </c>
      <c r="T1997">
        <v>570.82000000000005</v>
      </c>
      <c r="U1997" t="s">
        <v>17</v>
      </c>
      <c r="V1997">
        <v>2000</v>
      </c>
      <c r="W1997" t="s">
        <v>33</v>
      </c>
      <c r="X1997" t="str">
        <f t="shared" si="63"/>
        <v>Delhi</v>
      </c>
    </row>
    <row r="1998" spans="1:24" x14ac:dyDescent="0.4">
      <c r="A1998">
        <v>101997</v>
      </c>
      <c r="B1998" s="5">
        <v>45962.322916666664</v>
      </c>
      <c r="C1998" s="3" t="str">
        <f>TEXT(Sales_Data[[#This Row],[OrderDate]],"mmmm")</f>
        <v>November</v>
      </c>
      <c r="D1998" s="3" t="str">
        <f t="shared" si="62"/>
        <v>2025</v>
      </c>
      <c r="E1998" t="s">
        <v>48</v>
      </c>
      <c r="F1998" t="s">
        <v>43</v>
      </c>
      <c r="G1998" t="s">
        <v>15</v>
      </c>
      <c r="H1998" t="s">
        <v>20</v>
      </c>
      <c r="I1998" t="s">
        <v>100</v>
      </c>
      <c r="J1998">
        <v>32</v>
      </c>
      <c r="K1998">
        <v>2800</v>
      </c>
      <c r="L1998" s="7">
        <f>Sales_Data[[#This Row],[OrderQuantity]] *Sales_Data[[#This Row],[UnitPrice]]</f>
        <v>89600</v>
      </c>
      <c r="M1998" s="7">
        <f>Sales_Data[[#This Row],[UnitPrice]]-Sales_Data[[#This Row],[UnitCost]]</f>
        <v>1300</v>
      </c>
      <c r="N1998" s="7">
        <f>Sales_Data[[#This Row],[Gross Revenue]]-Sales_Data[[#This Row],[Discount Amount ]]</f>
        <v>88300</v>
      </c>
      <c r="O1998" s="7">
        <f>Sales_Data[[#This Row],[OrderQuantity]] *Sales_Data[[#This Row],[UnitCost]]</f>
        <v>48000</v>
      </c>
      <c r="P1998" s="7">
        <f>Sales_Data[[#This Row],[ItemCost]] +Sales_Data[[#This Row],[ShippingCost]]</f>
        <v>48744.58</v>
      </c>
      <c r="Q1998" s="7">
        <f>Sales_Data[[#This Row],[Gross Revenue]]-Sales_Data[[#This Row],[TotalFinancialCost]]</f>
        <v>40855.42</v>
      </c>
      <c r="R1998" s="7">
        <f>Sales_Data[[#This Row],[Actul Bill Amount]]-Sales_Data[[#This Row],[ShippingCost]]</f>
        <v>87555.42</v>
      </c>
      <c r="S1998">
        <v>921</v>
      </c>
      <c r="T1998">
        <v>744.58</v>
      </c>
      <c r="U1998" t="s">
        <v>61</v>
      </c>
      <c r="V1998">
        <v>1500</v>
      </c>
      <c r="W1998" t="s">
        <v>22</v>
      </c>
      <c r="X1998" t="str">
        <f t="shared" si="63"/>
        <v>Nagpur</v>
      </c>
    </row>
    <row r="1999" spans="1:24" x14ac:dyDescent="0.4">
      <c r="A1999">
        <v>101998</v>
      </c>
      <c r="B1999" s="5">
        <v>45777.240972222222</v>
      </c>
      <c r="C1999" s="3" t="str">
        <f>TEXT(Sales_Data[[#This Row],[OrderDate]],"mmmm")</f>
        <v>April</v>
      </c>
      <c r="D1999" s="3" t="str">
        <f t="shared" si="62"/>
        <v>2025</v>
      </c>
      <c r="E1999" t="s">
        <v>39</v>
      </c>
      <c r="F1999" t="s">
        <v>24</v>
      </c>
      <c r="G1999" t="s">
        <v>29</v>
      </c>
      <c r="H1999" t="s">
        <v>37</v>
      </c>
      <c r="I1999" t="s">
        <v>100</v>
      </c>
      <c r="J1999">
        <v>11</v>
      </c>
      <c r="K1999">
        <v>3500</v>
      </c>
      <c r="L1999" s="7">
        <f>Sales_Data[[#This Row],[OrderQuantity]] *Sales_Data[[#This Row],[UnitPrice]]</f>
        <v>38500</v>
      </c>
      <c r="M1999" s="7">
        <f>Sales_Data[[#This Row],[UnitPrice]]-Sales_Data[[#This Row],[UnitCost]]</f>
        <v>1300</v>
      </c>
      <c r="N1999" s="7">
        <f>Sales_Data[[#This Row],[Gross Revenue]]-Sales_Data[[#This Row],[Discount Amount ]]</f>
        <v>37200</v>
      </c>
      <c r="O1999" s="7">
        <f>Sales_Data[[#This Row],[OrderQuantity]] *Sales_Data[[#This Row],[UnitCost]]</f>
        <v>24200</v>
      </c>
      <c r="P1999" s="7">
        <f>Sales_Data[[#This Row],[ItemCost]] +Sales_Data[[#This Row],[ShippingCost]]</f>
        <v>25476.58</v>
      </c>
      <c r="Q1999" s="7">
        <f>Sales_Data[[#This Row],[Gross Revenue]]-Sales_Data[[#This Row],[TotalFinancialCost]]</f>
        <v>13023.419999999998</v>
      </c>
      <c r="R1999" s="7">
        <f>Sales_Data[[#This Row],[Actul Bill Amount]]-Sales_Data[[#This Row],[ShippingCost]]</f>
        <v>35923.42</v>
      </c>
      <c r="S1999">
        <v>946</v>
      </c>
      <c r="T1999">
        <v>1276.58</v>
      </c>
      <c r="U1999" t="s">
        <v>59</v>
      </c>
      <c r="V1999">
        <v>2200</v>
      </c>
      <c r="W1999" t="s">
        <v>38</v>
      </c>
      <c r="X1999" t="str">
        <f t="shared" si="63"/>
        <v>Kolkata</v>
      </c>
    </row>
    <row r="2000" spans="1:24" x14ac:dyDescent="0.4">
      <c r="A2000">
        <v>101999</v>
      </c>
      <c r="B2000" s="5">
        <v>45701.301388888889</v>
      </c>
      <c r="C2000" s="3" t="str">
        <f>TEXT(Sales_Data[[#This Row],[OrderDate]],"mmmm")</f>
        <v>February</v>
      </c>
      <c r="D2000" s="3" t="str">
        <f t="shared" si="62"/>
        <v>2025</v>
      </c>
      <c r="E2000" t="s">
        <v>34</v>
      </c>
      <c r="F2000" t="s">
        <v>55</v>
      </c>
      <c r="G2000" t="s">
        <v>29</v>
      </c>
      <c r="H2000" t="s">
        <v>20</v>
      </c>
      <c r="I2000" t="s">
        <v>100</v>
      </c>
      <c r="J2000">
        <v>83</v>
      </c>
      <c r="K2000">
        <v>850</v>
      </c>
      <c r="L2000" s="7">
        <f>Sales_Data[[#This Row],[OrderQuantity]] *Sales_Data[[#This Row],[UnitPrice]]</f>
        <v>70550</v>
      </c>
      <c r="M2000" s="7">
        <f>Sales_Data[[#This Row],[UnitPrice]]-Sales_Data[[#This Row],[UnitCost]]</f>
        <v>300</v>
      </c>
      <c r="N2000" s="7">
        <f>Sales_Data[[#This Row],[Gross Revenue]]-Sales_Data[[#This Row],[Discount Amount ]]</f>
        <v>70250</v>
      </c>
      <c r="O2000" s="7">
        <f>Sales_Data[[#This Row],[OrderQuantity]] *Sales_Data[[#This Row],[UnitCost]]</f>
        <v>45650</v>
      </c>
      <c r="P2000" s="7">
        <f>Sales_Data[[#This Row],[ItemCost]] +Sales_Data[[#This Row],[ShippingCost]]</f>
        <v>46282.07</v>
      </c>
      <c r="Q2000" s="7">
        <f>Sales_Data[[#This Row],[Gross Revenue]]-Sales_Data[[#This Row],[TotalFinancialCost]]</f>
        <v>24267.93</v>
      </c>
      <c r="R2000" s="7">
        <f>Sales_Data[[#This Row],[Actul Bill Amount]]-Sales_Data[[#This Row],[ShippingCost]]</f>
        <v>69617.929999999993</v>
      </c>
      <c r="S2000">
        <v>1007</v>
      </c>
      <c r="T2000">
        <v>632.07000000000005</v>
      </c>
      <c r="U2000" t="s">
        <v>56</v>
      </c>
      <c r="V2000">
        <v>550</v>
      </c>
      <c r="W2000" t="s">
        <v>22</v>
      </c>
      <c r="X2000" t="str">
        <f t="shared" si="63"/>
        <v>Nagpur</v>
      </c>
    </row>
    <row r="2001" spans="1:24" x14ac:dyDescent="0.4">
      <c r="A2001">
        <v>102000</v>
      </c>
      <c r="B2001" s="5">
        <v>45969.068055555559</v>
      </c>
      <c r="C2001" s="3" t="str">
        <f>TEXT(Sales_Data[[#This Row],[OrderDate]],"mmmm")</f>
        <v>November</v>
      </c>
      <c r="D2001" s="3" t="str">
        <f t="shared" si="62"/>
        <v>2025</v>
      </c>
      <c r="E2001" t="s">
        <v>45</v>
      </c>
      <c r="F2001" t="s">
        <v>40</v>
      </c>
      <c r="G2001" t="s">
        <v>29</v>
      </c>
      <c r="H2001" t="s">
        <v>25</v>
      </c>
      <c r="I2001" t="s">
        <v>100</v>
      </c>
      <c r="J2001">
        <v>59</v>
      </c>
      <c r="K2001">
        <v>5500</v>
      </c>
      <c r="L2001" s="7">
        <f>Sales_Data[[#This Row],[OrderQuantity]] *Sales_Data[[#This Row],[UnitPrice]]</f>
        <v>324500</v>
      </c>
      <c r="M2001" s="7">
        <f>Sales_Data[[#This Row],[UnitPrice]]-Sales_Data[[#This Row],[UnitCost]]</f>
        <v>2000</v>
      </c>
      <c r="N2001" s="7">
        <f>Sales_Data[[#This Row],[Gross Revenue]]-Sales_Data[[#This Row],[Discount Amount ]]</f>
        <v>322500</v>
      </c>
      <c r="O2001" s="7">
        <f>Sales_Data[[#This Row],[OrderQuantity]] *Sales_Data[[#This Row],[UnitCost]]</f>
        <v>206500</v>
      </c>
      <c r="P2001" s="7">
        <f>Sales_Data[[#This Row],[ItemCost]] +Sales_Data[[#This Row],[ShippingCost]]</f>
        <v>207139.7</v>
      </c>
      <c r="Q2001" s="7">
        <f>Sales_Data[[#This Row],[Gross Revenue]]-Sales_Data[[#This Row],[TotalFinancialCost]]</f>
        <v>117360.29999999999</v>
      </c>
      <c r="R2001" s="7">
        <f>Sales_Data[[#This Row],[Actul Bill Amount]]-Sales_Data[[#This Row],[ShippingCost]]</f>
        <v>321860.3</v>
      </c>
      <c r="S2001">
        <v>621</v>
      </c>
      <c r="T2001">
        <v>639.70000000000005</v>
      </c>
      <c r="U2001" t="s">
        <v>41</v>
      </c>
      <c r="V2001">
        <v>3500</v>
      </c>
      <c r="W2001" t="s">
        <v>27</v>
      </c>
      <c r="X2001" t="str">
        <f t="shared" si="63"/>
        <v>Mumbai</v>
      </c>
    </row>
    <row r="2002" spans="1:24" x14ac:dyDescent="0.4">
      <c r="A2002">
        <v>102001</v>
      </c>
      <c r="B2002" s="5">
        <v>45813.296527777777</v>
      </c>
      <c r="C2002" s="3" t="str">
        <f>TEXT(Sales_Data[[#This Row],[OrderDate]],"mmmm")</f>
        <v>June</v>
      </c>
      <c r="D2002" s="3" t="str">
        <f t="shared" si="62"/>
        <v>2025</v>
      </c>
      <c r="E2002" t="s">
        <v>23</v>
      </c>
      <c r="F2002" t="s">
        <v>40</v>
      </c>
      <c r="G2002" t="s">
        <v>15</v>
      </c>
      <c r="H2002" t="s">
        <v>37</v>
      </c>
      <c r="I2002" t="s">
        <v>100</v>
      </c>
      <c r="J2002">
        <v>98</v>
      </c>
      <c r="K2002">
        <v>5500</v>
      </c>
      <c r="L2002" s="7">
        <f>Sales_Data[[#This Row],[OrderQuantity]] *Sales_Data[[#This Row],[UnitPrice]]</f>
        <v>539000</v>
      </c>
      <c r="M2002" s="7">
        <f>Sales_Data[[#This Row],[UnitPrice]]-Sales_Data[[#This Row],[UnitCost]]</f>
        <v>2000</v>
      </c>
      <c r="N2002" s="7">
        <f>Sales_Data[[#This Row],[Gross Revenue]]-Sales_Data[[#This Row],[Discount Amount ]]</f>
        <v>537000</v>
      </c>
      <c r="O2002" s="7">
        <f>Sales_Data[[#This Row],[OrderQuantity]] *Sales_Data[[#This Row],[UnitCost]]</f>
        <v>343000</v>
      </c>
      <c r="P2002" s="7">
        <f>Sales_Data[[#This Row],[ItemCost]] +Sales_Data[[#This Row],[ShippingCost]]</f>
        <v>344087.73</v>
      </c>
      <c r="Q2002" s="7">
        <f>Sales_Data[[#This Row],[Gross Revenue]]-Sales_Data[[#This Row],[TotalFinancialCost]]</f>
        <v>194912.27000000002</v>
      </c>
      <c r="R2002" s="7">
        <f>Sales_Data[[#This Row],[Actul Bill Amount]]-Sales_Data[[#This Row],[ShippingCost]]</f>
        <v>535912.27</v>
      </c>
      <c r="S2002">
        <v>945</v>
      </c>
      <c r="T2002">
        <v>1087.73</v>
      </c>
      <c r="U2002" t="s">
        <v>41</v>
      </c>
      <c r="V2002">
        <v>3500</v>
      </c>
      <c r="W2002" t="s">
        <v>38</v>
      </c>
      <c r="X2002" t="str">
        <f t="shared" si="63"/>
        <v>Kolkata</v>
      </c>
    </row>
    <row r="2003" spans="1:24" x14ac:dyDescent="0.4">
      <c r="A2003">
        <v>102002</v>
      </c>
      <c r="B2003" s="5">
        <v>45864.96597222222</v>
      </c>
      <c r="C2003" s="3" t="str">
        <f>TEXT(Sales_Data[[#This Row],[OrderDate]],"mmmm")</f>
        <v>July</v>
      </c>
      <c r="D2003" s="3" t="str">
        <f t="shared" si="62"/>
        <v>2025</v>
      </c>
      <c r="E2003" t="s">
        <v>42</v>
      </c>
      <c r="F2003" t="s">
        <v>40</v>
      </c>
      <c r="G2003" t="s">
        <v>29</v>
      </c>
      <c r="H2003" t="s">
        <v>37</v>
      </c>
      <c r="I2003" t="s">
        <v>100</v>
      </c>
      <c r="J2003">
        <v>51</v>
      </c>
      <c r="K2003">
        <v>5500</v>
      </c>
      <c r="L2003" s="7">
        <f>Sales_Data[[#This Row],[OrderQuantity]] *Sales_Data[[#This Row],[UnitPrice]]</f>
        <v>280500</v>
      </c>
      <c r="M2003" s="7">
        <f>Sales_Data[[#This Row],[UnitPrice]]-Sales_Data[[#This Row],[UnitCost]]</f>
        <v>2000</v>
      </c>
      <c r="N2003" s="7">
        <f>Sales_Data[[#This Row],[Gross Revenue]]-Sales_Data[[#This Row],[Discount Amount ]]</f>
        <v>278500</v>
      </c>
      <c r="O2003" s="7">
        <f>Sales_Data[[#This Row],[OrderQuantity]] *Sales_Data[[#This Row],[UnitCost]]</f>
        <v>178500</v>
      </c>
      <c r="P2003" s="7">
        <f>Sales_Data[[#This Row],[ItemCost]] +Sales_Data[[#This Row],[ShippingCost]]</f>
        <v>178982.94</v>
      </c>
      <c r="Q2003" s="7">
        <f>Sales_Data[[#This Row],[Gross Revenue]]-Sales_Data[[#This Row],[TotalFinancialCost]]</f>
        <v>101517.06</v>
      </c>
      <c r="R2003" s="7">
        <f>Sales_Data[[#This Row],[Actul Bill Amount]]-Sales_Data[[#This Row],[ShippingCost]]</f>
        <v>278017.06</v>
      </c>
      <c r="S2003">
        <v>397</v>
      </c>
      <c r="T2003">
        <v>482.94</v>
      </c>
      <c r="U2003" t="s">
        <v>41</v>
      </c>
      <c r="V2003">
        <v>3500</v>
      </c>
      <c r="W2003" t="s">
        <v>38</v>
      </c>
      <c r="X2003" t="str">
        <f t="shared" si="63"/>
        <v>Kolkata</v>
      </c>
    </row>
    <row r="2004" spans="1:24" x14ac:dyDescent="0.4">
      <c r="A2004">
        <v>102003</v>
      </c>
      <c r="B2004" s="5">
        <v>45765.263194444444</v>
      </c>
      <c r="C2004" s="3" t="str">
        <f>TEXT(Sales_Data[[#This Row],[OrderDate]],"mmmm")</f>
        <v>April</v>
      </c>
      <c r="D2004" s="3" t="str">
        <f t="shared" si="62"/>
        <v>2025</v>
      </c>
      <c r="E2004" t="s">
        <v>39</v>
      </c>
      <c r="F2004" t="s">
        <v>14</v>
      </c>
      <c r="G2004" t="s">
        <v>15</v>
      </c>
      <c r="H2004" t="s">
        <v>20</v>
      </c>
      <c r="I2004" t="s">
        <v>100</v>
      </c>
      <c r="J2004">
        <v>81</v>
      </c>
      <c r="K2004">
        <v>6500</v>
      </c>
      <c r="L2004" s="7">
        <f>Sales_Data[[#This Row],[OrderQuantity]] *Sales_Data[[#This Row],[UnitPrice]]</f>
        <v>526500</v>
      </c>
      <c r="M2004" s="7">
        <f>Sales_Data[[#This Row],[UnitPrice]]-Sales_Data[[#This Row],[UnitCost]]</f>
        <v>2300</v>
      </c>
      <c r="N2004" s="7">
        <f>Sales_Data[[#This Row],[Gross Revenue]]-Sales_Data[[#This Row],[Discount Amount ]]</f>
        <v>524200</v>
      </c>
      <c r="O2004" s="7">
        <f>Sales_Data[[#This Row],[OrderQuantity]] *Sales_Data[[#This Row],[UnitCost]]</f>
        <v>340200</v>
      </c>
      <c r="P2004" s="7">
        <f>Sales_Data[[#This Row],[ItemCost]] +Sales_Data[[#This Row],[ShippingCost]]</f>
        <v>340641.82</v>
      </c>
      <c r="Q2004" s="7">
        <f>Sales_Data[[#This Row],[Gross Revenue]]-Sales_Data[[#This Row],[TotalFinancialCost]]</f>
        <v>185858.18</v>
      </c>
      <c r="R2004" s="7">
        <f>Sales_Data[[#This Row],[Actul Bill Amount]]-Sales_Data[[#This Row],[ShippingCost]]</f>
        <v>523758.18</v>
      </c>
      <c r="S2004">
        <v>348</v>
      </c>
      <c r="T2004">
        <v>441.82</v>
      </c>
      <c r="U2004" t="s">
        <v>21</v>
      </c>
      <c r="V2004">
        <v>4200</v>
      </c>
      <c r="W2004" t="s">
        <v>22</v>
      </c>
      <c r="X2004" t="str">
        <f t="shared" si="63"/>
        <v>Nagpur</v>
      </c>
    </row>
    <row r="2005" spans="1:24" x14ac:dyDescent="0.4">
      <c r="A2005">
        <v>102004</v>
      </c>
      <c r="B2005" s="5">
        <v>45908.293055555558</v>
      </c>
      <c r="C2005" s="3" t="str">
        <f>TEXT(Sales_Data[[#This Row],[OrderDate]],"mmmm")</f>
        <v>September</v>
      </c>
      <c r="D2005" s="3" t="str">
        <f t="shared" si="62"/>
        <v>2025</v>
      </c>
      <c r="E2005" t="s">
        <v>42</v>
      </c>
      <c r="F2005" t="s">
        <v>35</v>
      </c>
      <c r="G2005" t="s">
        <v>29</v>
      </c>
      <c r="H2005" t="s">
        <v>37</v>
      </c>
      <c r="I2005" t="s">
        <v>100</v>
      </c>
      <c r="J2005">
        <v>6</v>
      </c>
      <c r="K2005">
        <v>8500</v>
      </c>
      <c r="L2005" s="7">
        <f>Sales_Data[[#This Row],[OrderQuantity]] *Sales_Data[[#This Row],[UnitPrice]]</f>
        <v>51000</v>
      </c>
      <c r="M2005" s="7">
        <f>Sales_Data[[#This Row],[UnitPrice]]-Sales_Data[[#This Row],[UnitCost]]</f>
        <v>3000</v>
      </c>
      <c r="N2005" s="7">
        <f>Sales_Data[[#This Row],[Gross Revenue]]-Sales_Data[[#This Row],[Discount Amount ]]</f>
        <v>48000</v>
      </c>
      <c r="O2005" s="7">
        <f>Sales_Data[[#This Row],[OrderQuantity]] *Sales_Data[[#This Row],[UnitCost]]</f>
        <v>33000</v>
      </c>
      <c r="P2005" s="7">
        <f>Sales_Data[[#This Row],[ItemCost]] +Sales_Data[[#This Row],[ShippingCost]]</f>
        <v>33655.129999999997</v>
      </c>
      <c r="Q2005" s="7">
        <f>Sales_Data[[#This Row],[Gross Revenue]]-Sales_Data[[#This Row],[TotalFinancialCost]]</f>
        <v>17344.870000000003</v>
      </c>
      <c r="R2005" s="7">
        <f>Sales_Data[[#This Row],[Actul Bill Amount]]-Sales_Data[[#This Row],[ShippingCost]]</f>
        <v>47344.87</v>
      </c>
      <c r="S2005">
        <v>924</v>
      </c>
      <c r="T2005">
        <v>655.13</v>
      </c>
      <c r="U2005" t="s">
        <v>49</v>
      </c>
      <c r="V2005">
        <v>5500</v>
      </c>
      <c r="W2005" t="s">
        <v>38</v>
      </c>
      <c r="X2005" t="str">
        <f t="shared" si="63"/>
        <v>Kolkata</v>
      </c>
    </row>
    <row r="2006" spans="1:24" x14ac:dyDescent="0.4">
      <c r="A2006">
        <v>102005</v>
      </c>
      <c r="B2006" s="5">
        <v>45991.713888888888</v>
      </c>
      <c r="C2006" s="3" t="str">
        <f>TEXT(Sales_Data[[#This Row],[OrderDate]],"mmmm")</f>
        <v>November</v>
      </c>
      <c r="D2006" s="3" t="str">
        <f t="shared" si="62"/>
        <v>2025</v>
      </c>
      <c r="E2006" t="s">
        <v>48</v>
      </c>
      <c r="F2006" t="s">
        <v>43</v>
      </c>
      <c r="G2006" t="s">
        <v>15</v>
      </c>
      <c r="H2006" t="s">
        <v>37</v>
      </c>
      <c r="I2006" t="s">
        <v>100</v>
      </c>
      <c r="J2006">
        <v>95</v>
      </c>
      <c r="K2006">
        <v>4500</v>
      </c>
      <c r="L2006" s="7">
        <f>Sales_Data[[#This Row],[OrderQuantity]] *Sales_Data[[#This Row],[UnitPrice]]</f>
        <v>427500</v>
      </c>
      <c r="M2006" s="7">
        <f>Sales_Data[[#This Row],[UnitPrice]]-Sales_Data[[#This Row],[UnitCost]]</f>
        <v>2000</v>
      </c>
      <c r="N2006" s="7">
        <f>Sales_Data[[#This Row],[Gross Revenue]]-Sales_Data[[#This Row],[Discount Amount ]]</f>
        <v>425500</v>
      </c>
      <c r="O2006" s="7">
        <f>Sales_Data[[#This Row],[OrderQuantity]] *Sales_Data[[#This Row],[UnitCost]]</f>
        <v>237500</v>
      </c>
      <c r="P2006" s="7">
        <f>Sales_Data[[#This Row],[ItemCost]] +Sales_Data[[#This Row],[ShippingCost]]</f>
        <v>238430.6</v>
      </c>
      <c r="Q2006" s="7">
        <f>Sales_Data[[#This Row],[Gross Revenue]]-Sales_Data[[#This Row],[TotalFinancialCost]]</f>
        <v>189069.4</v>
      </c>
      <c r="R2006" s="7">
        <f>Sales_Data[[#This Row],[Actul Bill Amount]]-Sales_Data[[#This Row],[ShippingCost]]</f>
        <v>424569.4</v>
      </c>
      <c r="S2006">
        <v>1145</v>
      </c>
      <c r="T2006">
        <v>930.6</v>
      </c>
      <c r="U2006" t="s">
        <v>44</v>
      </c>
      <c r="V2006">
        <v>2500</v>
      </c>
      <c r="W2006" t="s">
        <v>38</v>
      </c>
      <c r="X2006" t="str">
        <f t="shared" si="63"/>
        <v>Kolkata</v>
      </c>
    </row>
    <row r="2007" spans="1:24" x14ac:dyDescent="0.4">
      <c r="A2007">
        <v>102006</v>
      </c>
      <c r="B2007" s="5">
        <v>45787.881249999999</v>
      </c>
      <c r="C2007" s="3" t="str">
        <f>TEXT(Sales_Data[[#This Row],[OrderDate]],"mmmm")</f>
        <v>May</v>
      </c>
      <c r="D2007" s="3" t="str">
        <f t="shared" si="62"/>
        <v>2025</v>
      </c>
      <c r="E2007" t="s">
        <v>50</v>
      </c>
      <c r="F2007" t="s">
        <v>43</v>
      </c>
      <c r="G2007" t="s">
        <v>15</v>
      </c>
      <c r="H2007" t="s">
        <v>37</v>
      </c>
      <c r="I2007" t="s">
        <v>100</v>
      </c>
      <c r="J2007">
        <v>34</v>
      </c>
      <c r="K2007">
        <v>4500</v>
      </c>
      <c r="L2007" s="7">
        <f>Sales_Data[[#This Row],[OrderQuantity]] *Sales_Data[[#This Row],[UnitPrice]]</f>
        <v>153000</v>
      </c>
      <c r="M2007" s="7">
        <f>Sales_Data[[#This Row],[UnitPrice]]-Sales_Data[[#This Row],[UnitCost]]</f>
        <v>2000</v>
      </c>
      <c r="N2007" s="7">
        <f>Sales_Data[[#This Row],[Gross Revenue]]-Sales_Data[[#This Row],[Discount Amount ]]</f>
        <v>151000</v>
      </c>
      <c r="O2007" s="7">
        <f>Sales_Data[[#This Row],[OrderQuantity]] *Sales_Data[[#This Row],[UnitCost]]</f>
        <v>85000</v>
      </c>
      <c r="P2007" s="7">
        <f>Sales_Data[[#This Row],[ItemCost]] +Sales_Data[[#This Row],[ShippingCost]]</f>
        <v>86223.08</v>
      </c>
      <c r="Q2007" s="7">
        <f>Sales_Data[[#This Row],[Gross Revenue]]-Sales_Data[[#This Row],[TotalFinancialCost]]</f>
        <v>66776.92</v>
      </c>
      <c r="R2007" s="7">
        <f>Sales_Data[[#This Row],[Actul Bill Amount]]-Sales_Data[[#This Row],[ShippingCost]]</f>
        <v>149776.92000000001</v>
      </c>
      <c r="S2007">
        <v>735</v>
      </c>
      <c r="T2007">
        <v>1223.08</v>
      </c>
      <c r="U2007" t="s">
        <v>44</v>
      </c>
      <c r="V2007">
        <v>2500</v>
      </c>
      <c r="W2007" t="s">
        <v>38</v>
      </c>
      <c r="X2007" t="str">
        <f t="shared" si="63"/>
        <v>Kolkata</v>
      </c>
    </row>
    <row r="2008" spans="1:24" x14ac:dyDescent="0.4">
      <c r="A2008">
        <v>102007</v>
      </c>
      <c r="B2008" s="5">
        <v>45950.254166666666</v>
      </c>
      <c r="C2008" s="3" t="str">
        <f>TEXT(Sales_Data[[#This Row],[OrderDate]],"mmmm")</f>
        <v>October</v>
      </c>
      <c r="D2008" s="3" t="str">
        <f t="shared" si="62"/>
        <v>2025</v>
      </c>
      <c r="E2008" t="s">
        <v>23</v>
      </c>
      <c r="F2008" t="s">
        <v>46</v>
      </c>
      <c r="G2008" t="s">
        <v>29</v>
      </c>
      <c r="H2008" t="s">
        <v>16</v>
      </c>
      <c r="I2008" t="s">
        <v>100</v>
      </c>
      <c r="J2008">
        <v>30</v>
      </c>
      <c r="K2008">
        <v>15000</v>
      </c>
      <c r="L2008" s="7">
        <f>Sales_Data[[#This Row],[OrderQuantity]] *Sales_Data[[#This Row],[UnitPrice]]</f>
        <v>450000</v>
      </c>
      <c r="M2008" s="7">
        <f>Sales_Data[[#This Row],[UnitPrice]]-Sales_Data[[#This Row],[UnitCost]]</f>
        <v>5500</v>
      </c>
      <c r="N2008" s="7">
        <f>Sales_Data[[#This Row],[Gross Revenue]]-Sales_Data[[#This Row],[Discount Amount ]]</f>
        <v>444500</v>
      </c>
      <c r="O2008" s="7">
        <f>Sales_Data[[#This Row],[OrderQuantity]] *Sales_Data[[#This Row],[UnitCost]]</f>
        <v>285000</v>
      </c>
      <c r="P2008" s="7">
        <f>Sales_Data[[#This Row],[ItemCost]] +Sales_Data[[#This Row],[ShippingCost]]</f>
        <v>286994.48</v>
      </c>
      <c r="Q2008" s="7">
        <f>Sales_Data[[#This Row],[Gross Revenue]]-Sales_Data[[#This Row],[TotalFinancialCost]]</f>
        <v>163005.52000000002</v>
      </c>
      <c r="R2008" s="7">
        <f>Sales_Data[[#This Row],[Actul Bill Amount]]-Sales_Data[[#This Row],[ShippingCost]]</f>
        <v>442505.52</v>
      </c>
      <c r="S2008">
        <v>470</v>
      </c>
      <c r="T2008">
        <v>1994.48</v>
      </c>
      <c r="U2008" t="s">
        <v>53</v>
      </c>
      <c r="V2008">
        <v>9500</v>
      </c>
      <c r="W2008" t="s">
        <v>18</v>
      </c>
      <c r="X2008" t="str">
        <f t="shared" si="63"/>
        <v>Bengaluru</v>
      </c>
    </row>
    <row r="2009" spans="1:24" x14ac:dyDescent="0.4">
      <c r="A2009">
        <v>102008</v>
      </c>
      <c r="B2009" s="5">
        <v>45677.622916666667</v>
      </c>
      <c r="C2009" s="3" t="str">
        <f>TEXT(Sales_Data[[#This Row],[OrderDate]],"mmmm")</f>
        <v>January</v>
      </c>
      <c r="D2009" s="3" t="str">
        <f t="shared" si="62"/>
        <v>2025</v>
      </c>
      <c r="E2009" t="s">
        <v>39</v>
      </c>
      <c r="F2009" t="s">
        <v>28</v>
      </c>
      <c r="G2009" t="s">
        <v>29</v>
      </c>
      <c r="H2009" t="s">
        <v>32</v>
      </c>
      <c r="I2009" t="s">
        <v>100</v>
      </c>
      <c r="J2009">
        <v>78</v>
      </c>
      <c r="K2009">
        <v>450</v>
      </c>
      <c r="L2009" s="7">
        <f>Sales_Data[[#This Row],[OrderQuantity]] *Sales_Data[[#This Row],[UnitPrice]]</f>
        <v>35100</v>
      </c>
      <c r="M2009" s="7">
        <f>Sales_Data[[#This Row],[UnitPrice]]-Sales_Data[[#This Row],[UnitCost]]</f>
        <v>250</v>
      </c>
      <c r="N2009" s="7">
        <f>Sales_Data[[#This Row],[Gross Revenue]]-Sales_Data[[#This Row],[Discount Amount ]]</f>
        <v>34850</v>
      </c>
      <c r="O2009" s="7">
        <f>Sales_Data[[#This Row],[OrderQuantity]] *Sales_Data[[#This Row],[UnitCost]]</f>
        <v>15600</v>
      </c>
      <c r="P2009" s="7">
        <f>Sales_Data[[#This Row],[ItemCost]] +Sales_Data[[#This Row],[ShippingCost]]</f>
        <v>16547.3</v>
      </c>
      <c r="Q2009" s="7">
        <f>Sales_Data[[#This Row],[Gross Revenue]]-Sales_Data[[#This Row],[TotalFinancialCost]]</f>
        <v>18552.7</v>
      </c>
      <c r="R2009" s="7">
        <f>Sales_Data[[#This Row],[Actul Bill Amount]]-Sales_Data[[#This Row],[ShippingCost]]</f>
        <v>33902.699999999997</v>
      </c>
      <c r="S2009">
        <v>796</v>
      </c>
      <c r="T2009">
        <v>947.3</v>
      </c>
      <c r="U2009" t="s">
        <v>30</v>
      </c>
      <c r="V2009">
        <v>200</v>
      </c>
      <c r="W2009" t="s">
        <v>33</v>
      </c>
      <c r="X2009" t="str">
        <f t="shared" si="63"/>
        <v>Delhi</v>
      </c>
    </row>
    <row r="2010" spans="1:24" x14ac:dyDescent="0.4">
      <c r="A2010">
        <v>102009</v>
      </c>
      <c r="B2010" s="5">
        <v>45939.339583333334</v>
      </c>
      <c r="C2010" s="3" t="str">
        <f>TEXT(Sales_Data[[#This Row],[OrderDate]],"mmmm")</f>
        <v>October</v>
      </c>
      <c r="D2010" s="3" t="str">
        <f t="shared" si="62"/>
        <v>2025</v>
      </c>
      <c r="E2010" t="s">
        <v>39</v>
      </c>
      <c r="F2010" t="s">
        <v>46</v>
      </c>
      <c r="G2010" t="s">
        <v>15</v>
      </c>
      <c r="H2010" t="s">
        <v>16</v>
      </c>
      <c r="I2010" t="s">
        <v>100</v>
      </c>
      <c r="J2010">
        <v>59</v>
      </c>
      <c r="K2010">
        <v>15000</v>
      </c>
      <c r="L2010" s="7">
        <f>Sales_Data[[#This Row],[OrderQuantity]] *Sales_Data[[#This Row],[UnitPrice]]</f>
        <v>885000</v>
      </c>
      <c r="M2010" s="7">
        <f>Sales_Data[[#This Row],[UnitPrice]]-Sales_Data[[#This Row],[UnitCost]]</f>
        <v>5500</v>
      </c>
      <c r="N2010" s="7">
        <f>Sales_Data[[#This Row],[Gross Revenue]]-Sales_Data[[#This Row],[Discount Amount ]]</f>
        <v>879500</v>
      </c>
      <c r="O2010" s="7">
        <f>Sales_Data[[#This Row],[OrderQuantity]] *Sales_Data[[#This Row],[UnitCost]]</f>
        <v>560500</v>
      </c>
      <c r="P2010" s="7">
        <f>Sales_Data[[#This Row],[ItemCost]] +Sales_Data[[#This Row],[ShippingCost]]</f>
        <v>562675.49</v>
      </c>
      <c r="Q2010" s="7">
        <f>Sales_Data[[#This Row],[Gross Revenue]]-Sales_Data[[#This Row],[TotalFinancialCost]]</f>
        <v>322324.51</v>
      </c>
      <c r="R2010" s="7">
        <f>Sales_Data[[#This Row],[Actul Bill Amount]]-Sales_Data[[#This Row],[ShippingCost]]</f>
        <v>877324.51</v>
      </c>
      <c r="S2010">
        <v>366</v>
      </c>
      <c r="T2010">
        <v>2175.4899999999998</v>
      </c>
      <c r="U2010" t="s">
        <v>53</v>
      </c>
      <c r="V2010">
        <v>9500</v>
      </c>
      <c r="W2010" t="s">
        <v>18</v>
      </c>
      <c r="X2010" t="str">
        <f t="shared" si="63"/>
        <v>Bengaluru</v>
      </c>
    </row>
    <row r="2011" spans="1:24" x14ac:dyDescent="0.4">
      <c r="A2011">
        <v>102010</v>
      </c>
      <c r="B2011" s="5">
        <v>45942.572222222225</v>
      </c>
      <c r="C2011" s="3" t="str">
        <f>TEXT(Sales_Data[[#This Row],[OrderDate]],"mmmm")</f>
        <v>October</v>
      </c>
      <c r="D2011" s="3" t="str">
        <f t="shared" si="62"/>
        <v>2025</v>
      </c>
      <c r="E2011" t="s">
        <v>48</v>
      </c>
      <c r="F2011" t="s">
        <v>40</v>
      </c>
      <c r="G2011" t="s">
        <v>29</v>
      </c>
      <c r="H2011" t="s">
        <v>16</v>
      </c>
      <c r="I2011" t="s">
        <v>100</v>
      </c>
      <c r="J2011">
        <v>98</v>
      </c>
      <c r="K2011">
        <v>5500</v>
      </c>
      <c r="L2011" s="7">
        <f>Sales_Data[[#This Row],[OrderQuantity]] *Sales_Data[[#This Row],[UnitPrice]]</f>
        <v>539000</v>
      </c>
      <c r="M2011" s="7">
        <f>Sales_Data[[#This Row],[UnitPrice]]-Sales_Data[[#This Row],[UnitCost]]</f>
        <v>2000</v>
      </c>
      <c r="N2011" s="7">
        <f>Sales_Data[[#This Row],[Gross Revenue]]-Sales_Data[[#This Row],[Discount Amount ]]</f>
        <v>537000</v>
      </c>
      <c r="O2011" s="7">
        <f>Sales_Data[[#This Row],[OrderQuantity]] *Sales_Data[[#This Row],[UnitCost]]</f>
        <v>343000</v>
      </c>
      <c r="P2011" s="7">
        <f>Sales_Data[[#This Row],[ItemCost]] +Sales_Data[[#This Row],[ShippingCost]]</f>
        <v>343718.42</v>
      </c>
      <c r="Q2011" s="7">
        <f>Sales_Data[[#This Row],[Gross Revenue]]-Sales_Data[[#This Row],[TotalFinancialCost]]</f>
        <v>195281.58000000002</v>
      </c>
      <c r="R2011" s="7">
        <f>Sales_Data[[#This Row],[Actul Bill Amount]]-Sales_Data[[#This Row],[ShippingCost]]</f>
        <v>536281.57999999996</v>
      </c>
      <c r="S2011">
        <v>1081</v>
      </c>
      <c r="T2011">
        <v>718.42</v>
      </c>
      <c r="U2011" t="s">
        <v>41</v>
      </c>
      <c r="V2011">
        <v>3500</v>
      </c>
      <c r="W2011" t="s">
        <v>18</v>
      </c>
      <c r="X2011" t="str">
        <f t="shared" si="63"/>
        <v>Bengaluru</v>
      </c>
    </row>
    <row r="2012" spans="1:24" x14ac:dyDescent="0.4">
      <c r="A2012">
        <v>102011</v>
      </c>
      <c r="B2012" s="5">
        <v>45658.51458333333</v>
      </c>
      <c r="C2012" s="3" t="str">
        <f>TEXT(Sales_Data[[#This Row],[OrderDate]],"mmmm")</f>
        <v>January</v>
      </c>
      <c r="D2012" s="3" t="str">
        <f t="shared" si="62"/>
        <v>2025</v>
      </c>
      <c r="E2012" t="s">
        <v>34</v>
      </c>
      <c r="F2012" t="s">
        <v>40</v>
      </c>
      <c r="G2012" t="s">
        <v>29</v>
      </c>
      <c r="H2012" t="s">
        <v>37</v>
      </c>
      <c r="I2012" t="s">
        <v>100</v>
      </c>
      <c r="J2012">
        <v>86</v>
      </c>
      <c r="K2012">
        <v>1500</v>
      </c>
      <c r="L2012" s="7">
        <f>Sales_Data[[#This Row],[OrderQuantity]] *Sales_Data[[#This Row],[UnitPrice]]</f>
        <v>129000</v>
      </c>
      <c r="M2012" s="7">
        <f>Sales_Data[[#This Row],[UnitPrice]]-Sales_Data[[#This Row],[UnitCost]]</f>
        <v>700</v>
      </c>
      <c r="N2012" s="7">
        <f>Sales_Data[[#This Row],[Gross Revenue]]-Sales_Data[[#This Row],[Discount Amount ]]</f>
        <v>128300</v>
      </c>
      <c r="O2012" s="7">
        <f>Sales_Data[[#This Row],[OrderQuantity]] *Sales_Data[[#This Row],[UnitCost]]</f>
        <v>68800</v>
      </c>
      <c r="P2012" s="7">
        <f>Sales_Data[[#This Row],[ItemCost]] +Sales_Data[[#This Row],[ShippingCost]]</f>
        <v>69521.919999999998</v>
      </c>
      <c r="Q2012" s="7">
        <f>Sales_Data[[#This Row],[Gross Revenue]]-Sales_Data[[#This Row],[TotalFinancialCost]]</f>
        <v>59478.080000000002</v>
      </c>
      <c r="R2012" s="7">
        <f>Sales_Data[[#This Row],[Actul Bill Amount]]-Sales_Data[[#This Row],[ShippingCost]]</f>
        <v>127578.08</v>
      </c>
      <c r="S2012">
        <v>1051</v>
      </c>
      <c r="T2012">
        <v>721.92</v>
      </c>
      <c r="U2012" t="s">
        <v>52</v>
      </c>
      <c r="V2012">
        <v>800</v>
      </c>
      <c r="W2012" t="s">
        <v>38</v>
      </c>
      <c r="X2012" t="str">
        <f t="shared" si="63"/>
        <v>Kolkata</v>
      </c>
    </row>
    <row r="2013" spans="1:24" x14ac:dyDescent="0.4">
      <c r="A2013">
        <v>102012</v>
      </c>
      <c r="B2013" s="5">
        <v>45776.084722222222</v>
      </c>
      <c r="C2013" s="3" t="str">
        <f>TEXT(Sales_Data[[#This Row],[OrderDate]],"mmmm")</f>
        <v>April</v>
      </c>
      <c r="D2013" s="3" t="str">
        <f t="shared" si="62"/>
        <v>2025</v>
      </c>
      <c r="E2013" t="s">
        <v>50</v>
      </c>
      <c r="F2013" t="s">
        <v>28</v>
      </c>
      <c r="G2013" t="s">
        <v>15</v>
      </c>
      <c r="H2013" t="s">
        <v>37</v>
      </c>
      <c r="I2013" t="s">
        <v>100</v>
      </c>
      <c r="J2013">
        <v>25</v>
      </c>
      <c r="K2013">
        <v>450</v>
      </c>
      <c r="L2013" s="7">
        <f>Sales_Data[[#This Row],[OrderQuantity]] *Sales_Data[[#This Row],[UnitPrice]]</f>
        <v>11250</v>
      </c>
      <c r="M2013" s="7">
        <f>Sales_Data[[#This Row],[UnitPrice]]-Sales_Data[[#This Row],[UnitCost]]</f>
        <v>250</v>
      </c>
      <c r="N2013" s="7">
        <f>Sales_Data[[#This Row],[Gross Revenue]]-Sales_Data[[#This Row],[Discount Amount ]]</f>
        <v>11000</v>
      </c>
      <c r="O2013" s="7">
        <f>Sales_Data[[#This Row],[OrderQuantity]] *Sales_Data[[#This Row],[UnitCost]]</f>
        <v>5000</v>
      </c>
      <c r="P2013" s="7">
        <f>Sales_Data[[#This Row],[ItemCost]] +Sales_Data[[#This Row],[ShippingCost]]</f>
        <v>5729.1</v>
      </c>
      <c r="Q2013" s="7">
        <f>Sales_Data[[#This Row],[Gross Revenue]]-Sales_Data[[#This Row],[TotalFinancialCost]]</f>
        <v>5520.9</v>
      </c>
      <c r="R2013" s="7">
        <f>Sales_Data[[#This Row],[Actul Bill Amount]]-Sales_Data[[#This Row],[ShippingCost]]</f>
        <v>10270.9</v>
      </c>
      <c r="S2013">
        <v>978</v>
      </c>
      <c r="T2013">
        <v>729.1</v>
      </c>
      <c r="U2013" t="s">
        <v>30</v>
      </c>
      <c r="V2013">
        <v>200</v>
      </c>
      <c r="W2013" t="s">
        <v>38</v>
      </c>
      <c r="X2013" t="str">
        <f t="shared" si="63"/>
        <v>Kolkata</v>
      </c>
    </row>
    <row r="2014" spans="1:24" x14ac:dyDescent="0.4">
      <c r="A2014">
        <v>102013</v>
      </c>
      <c r="B2014" s="5">
        <v>45692.237500000003</v>
      </c>
      <c r="C2014" s="3" t="str">
        <f>TEXT(Sales_Data[[#This Row],[OrderDate]],"mmmm")</f>
        <v>February</v>
      </c>
      <c r="D2014" s="3" t="str">
        <f t="shared" si="62"/>
        <v>2025</v>
      </c>
      <c r="E2014" t="s">
        <v>13</v>
      </c>
      <c r="F2014" t="s">
        <v>46</v>
      </c>
      <c r="G2014" t="s">
        <v>29</v>
      </c>
      <c r="H2014" t="s">
        <v>37</v>
      </c>
      <c r="I2014" t="s">
        <v>100</v>
      </c>
      <c r="J2014">
        <v>60</v>
      </c>
      <c r="K2014">
        <v>15000</v>
      </c>
      <c r="L2014" s="7">
        <f>Sales_Data[[#This Row],[OrderQuantity]] *Sales_Data[[#This Row],[UnitPrice]]</f>
        <v>900000</v>
      </c>
      <c r="M2014" s="7">
        <f>Sales_Data[[#This Row],[UnitPrice]]-Sales_Data[[#This Row],[UnitCost]]</f>
        <v>5500</v>
      </c>
      <c r="N2014" s="7">
        <f>Sales_Data[[#This Row],[Gross Revenue]]-Sales_Data[[#This Row],[Discount Amount ]]</f>
        <v>894500</v>
      </c>
      <c r="O2014" s="7">
        <f>Sales_Data[[#This Row],[OrderQuantity]] *Sales_Data[[#This Row],[UnitCost]]</f>
        <v>570000</v>
      </c>
      <c r="P2014" s="7">
        <f>Sales_Data[[#This Row],[ItemCost]] +Sales_Data[[#This Row],[ShippingCost]]</f>
        <v>570852.92000000004</v>
      </c>
      <c r="Q2014" s="7">
        <f>Sales_Data[[#This Row],[Gross Revenue]]-Sales_Data[[#This Row],[TotalFinancialCost]]</f>
        <v>329147.07999999996</v>
      </c>
      <c r="R2014" s="7">
        <f>Sales_Data[[#This Row],[Actul Bill Amount]]-Sales_Data[[#This Row],[ShippingCost]]</f>
        <v>893647.08</v>
      </c>
      <c r="S2014">
        <v>796</v>
      </c>
      <c r="T2014">
        <v>852.92</v>
      </c>
      <c r="U2014" t="s">
        <v>53</v>
      </c>
      <c r="V2014">
        <v>9500</v>
      </c>
      <c r="W2014" t="s">
        <v>38</v>
      </c>
      <c r="X2014" t="str">
        <f t="shared" si="63"/>
        <v>Kolkata</v>
      </c>
    </row>
    <row r="2015" spans="1:24" x14ac:dyDescent="0.4">
      <c r="A2015">
        <v>102014</v>
      </c>
      <c r="B2015" s="5">
        <v>45855.970833333333</v>
      </c>
      <c r="C2015" s="3" t="str">
        <f>TEXT(Sales_Data[[#This Row],[OrderDate]],"mmmm")</f>
        <v>July</v>
      </c>
      <c r="D2015" s="3" t="str">
        <f t="shared" si="62"/>
        <v>2025</v>
      </c>
      <c r="E2015" t="s">
        <v>13</v>
      </c>
      <c r="F2015" t="s">
        <v>28</v>
      </c>
      <c r="G2015" t="s">
        <v>29</v>
      </c>
      <c r="H2015" t="s">
        <v>16</v>
      </c>
      <c r="I2015" t="s">
        <v>100</v>
      </c>
      <c r="J2015">
        <v>86</v>
      </c>
      <c r="K2015">
        <v>450</v>
      </c>
      <c r="L2015" s="7">
        <f>Sales_Data[[#This Row],[OrderQuantity]] *Sales_Data[[#This Row],[UnitPrice]]</f>
        <v>38700</v>
      </c>
      <c r="M2015" s="7">
        <f>Sales_Data[[#This Row],[UnitPrice]]-Sales_Data[[#This Row],[UnitCost]]</f>
        <v>250</v>
      </c>
      <c r="N2015" s="7">
        <f>Sales_Data[[#This Row],[Gross Revenue]]-Sales_Data[[#This Row],[Discount Amount ]]</f>
        <v>38450</v>
      </c>
      <c r="O2015" s="7">
        <f>Sales_Data[[#This Row],[OrderQuantity]] *Sales_Data[[#This Row],[UnitCost]]</f>
        <v>17200</v>
      </c>
      <c r="P2015" s="7">
        <f>Sales_Data[[#This Row],[ItemCost]] +Sales_Data[[#This Row],[ShippingCost]]</f>
        <v>18439.36</v>
      </c>
      <c r="Q2015" s="7">
        <f>Sales_Data[[#This Row],[Gross Revenue]]-Sales_Data[[#This Row],[TotalFinancialCost]]</f>
        <v>20260.64</v>
      </c>
      <c r="R2015" s="7">
        <f>Sales_Data[[#This Row],[Actul Bill Amount]]-Sales_Data[[#This Row],[ShippingCost]]</f>
        <v>37210.639999999999</v>
      </c>
      <c r="S2015">
        <v>736</v>
      </c>
      <c r="T2015">
        <v>1239.3599999999999</v>
      </c>
      <c r="U2015" t="s">
        <v>30</v>
      </c>
      <c r="V2015">
        <v>200</v>
      </c>
      <c r="W2015" t="s">
        <v>18</v>
      </c>
      <c r="X2015" t="str">
        <f t="shared" si="63"/>
        <v>Bengaluru</v>
      </c>
    </row>
    <row r="2016" spans="1:24" x14ac:dyDescent="0.4">
      <c r="A2016">
        <v>102015</v>
      </c>
      <c r="B2016" s="5">
        <v>45902.140972222223</v>
      </c>
      <c r="C2016" s="3" t="str">
        <f>TEXT(Sales_Data[[#This Row],[OrderDate]],"mmmm")</f>
        <v>September</v>
      </c>
      <c r="D2016" s="3" t="str">
        <f t="shared" si="62"/>
        <v>2025</v>
      </c>
      <c r="E2016" t="s">
        <v>42</v>
      </c>
      <c r="F2016" t="s">
        <v>46</v>
      </c>
      <c r="G2016" t="s">
        <v>15</v>
      </c>
      <c r="H2016" t="s">
        <v>20</v>
      </c>
      <c r="I2016" t="s">
        <v>100</v>
      </c>
      <c r="J2016">
        <v>82</v>
      </c>
      <c r="K2016">
        <v>15000</v>
      </c>
      <c r="L2016" s="7">
        <f>Sales_Data[[#This Row],[OrderQuantity]] *Sales_Data[[#This Row],[UnitPrice]]</f>
        <v>1230000</v>
      </c>
      <c r="M2016" s="7">
        <f>Sales_Data[[#This Row],[UnitPrice]]-Sales_Data[[#This Row],[UnitCost]]</f>
        <v>5500</v>
      </c>
      <c r="N2016" s="7">
        <f>Sales_Data[[#This Row],[Gross Revenue]]-Sales_Data[[#This Row],[Discount Amount ]]</f>
        <v>1224500</v>
      </c>
      <c r="O2016" s="7">
        <f>Sales_Data[[#This Row],[OrderQuantity]] *Sales_Data[[#This Row],[UnitCost]]</f>
        <v>779000</v>
      </c>
      <c r="P2016" s="7">
        <f>Sales_Data[[#This Row],[ItemCost]] +Sales_Data[[#This Row],[ShippingCost]]</f>
        <v>779417.04</v>
      </c>
      <c r="Q2016" s="7">
        <f>Sales_Data[[#This Row],[Gross Revenue]]-Sales_Data[[#This Row],[TotalFinancialCost]]</f>
        <v>450582.95999999996</v>
      </c>
      <c r="R2016" s="7">
        <f>Sales_Data[[#This Row],[Actul Bill Amount]]-Sales_Data[[#This Row],[ShippingCost]]</f>
        <v>1224082.96</v>
      </c>
      <c r="S2016">
        <v>814</v>
      </c>
      <c r="T2016">
        <v>417.04</v>
      </c>
      <c r="U2016" t="s">
        <v>53</v>
      </c>
      <c r="V2016">
        <v>9500</v>
      </c>
      <c r="W2016" t="s">
        <v>22</v>
      </c>
      <c r="X2016" t="str">
        <f t="shared" si="63"/>
        <v>Nagpur</v>
      </c>
    </row>
    <row r="2017" spans="1:24" x14ac:dyDescent="0.4">
      <c r="A2017">
        <v>102016</v>
      </c>
      <c r="B2017" s="5">
        <v>45716.848611111112</v>
      </c>
      <c r="C2017" s="3" t="str">
        <f>TEXT(Sales_Data[[#This Row],[OrderDate]],"mmmm")</f>
        <v>February</v>
      </c>
      <c r="D2017" s="3" t="str">
        <f t="shared" si="62"/>
        <v>2025</v>
      </c>
      <c r="E2017" t="s">
        <v>23</v>
      </c>
      <c r="F2017" t="s">
        <v>28</v>
      </c>
      <c r="G2017" t="s">
        <v>29</v>
      </c>
      <c r="H2017" t="s">
        <v>25</v>
      </c>
      <c r="I2017" t="s">
        <v>100</v>
      </c>
      <c r="J2017">
        <v>9</v>
      </c>
      <c r="K2017">
        <v>450</v>
      </c>
      <c r="L2017" s="7">
        <f>Sales_Data[[#This Row],[OrderQuantity]] *Sales_Data[[#This Row],[UnitPrice]]</f>
        <v>4050</v>
      </c>
      <c r="M2017" s="7">
        <f>Sales_Data[[#This Row],[UnitPrice]]-Sales_Data[[#This Row],[UnitCost]]</f>
        <v>250</v>
      </c>
      <c r="N2017" s="7">
        <f>Sales_Data[[#This Row],[Gross Revenue]]-Sales_Data[[#This Row],[Discount Amount ]]</f>
        <v>3800</v>
      </c>
      <c r="O2017" s="7">
        <f>Sales_Data[[#This Row],[OrderQuantity]] *Sales_Data[[#This Row],[UnitCost]]</f>
        <v>1800</v>
      </c>
      <c r="P2017" s="7">
        <f>Sales_Data[[#This Row],[ItemCost]] +Sales_Data[[#This Row],[ShippingCost]]</f>
        <v>2800.39</v>
      </c>
      <c r="Q2017" s="7">
        <f>Sales_Data[[#This Row],[Gross Revenue]]-Sales_Data[[#This Row],[TotalFinancialCost]]</f>
        <v>1249.6100000000001</v>
      </c>
      <c r="R2017" s="7">
        <f>Sales_Data[[#This Row],[Actul Bill Amount]]-Sales_Data[[#This Row],[ShippingCost]]</f>
        <v>2799.61</v>
      </c>
      <c r="S2017">
        <v>684</v>
      </c>
      <c r="T2017">
        <v>1000.39</v>
      </c>
      <c r="U2017" t="s">
        <v>30</v>
      </c>
      <c r="V2017">
        <v>200</v>
      </c>
      <c r="W2017" t="s">
        <v>27</v>
      </c>
      <c r="X2017" t="str">
        <f t="shared" si="63"/>
        <v>Mumbai</v>
      </c>
    </row>
    <row r="2018" spans="1:24" x14ac:dyDescent="0.4">
      <c r="A2018">
        <v>102017</v>
      </c>
      <c r="B2018" s="5">
        <v>45982.724305555559</v>
      </c>
      <c r="C2018" s="3" t="str">
        <f>TEXT(Sales_Data[[#This Row],[OrderDate]],"mmmm")</f>
        <v>November</v>
      </c>
      <c r="D2018" s="3" t="str">
        <f t="shared" si="62"/>
        <v>2025</v>
      </c>
      <c r="E2018" t="s">
        <v>50</v>
      </c>
      <c r="F2018" t="s">
        <v>14</v>
      </c>
      <c r="G2018" t="s">
        <v>31</v>
      </c>
      <c r="H2018" t="s">
        <v>20</v>
      </c>
      <c r="I2018" t="s">
        <v>100</v>
      </c>
      <c r="J2018">
        <v>65</v>
      </c>
      <c r="K2018">
        <v>3200</v>
      </c>
      <c r="L2018" s="7">
        <f>Sales_Data[[#This Row],[OrderQuantity]] *Sales_Data[[#This Row],[UnitPrice]]</f>
        <v>208000</v>
      </c>
      <c r="M2018" s="7">
        <f>Sales_Data[[#This Row],[UnitPrice]]-Sales_Data[[#This Row],[UnitCost]]</f>
        <v>1200</v>
      </c>
      <c r="N2018" s="7">
        <f>Sales_Data[[#This Row],[Gross Revenue]]-Sales_Data[[#This Row],[Discount Amount ]]</f>
        <v>206800</v>
      </c>
      <c r="O2018" s="7">
        <f>Sales_Data[[#This Row],[OrderQuantity]] *Sales_Data[[#This Row],[UnitCost]]</f>
        <v>130000</v>
      </c>
      <c r="P2018" s="7">
        <f>Sales_Data[[#This Row],[ItemCost]] +Sales_Data[[#This Row],[ShippingCost]]</f>
        <v>130832.76</v>
      </c>
      <c r="Q2018" s="7">
        <f>Sales_Data[[#This Row],[Gross Revenue]]-Sales_Data[[#This Row],[TotalFinancialCost]]</f>
        <v>77167.240000000005</v>
      </c>
      <c r="R2018" s="7">
        <f>Sales_Data[[#This Row],[Actul Bill Amount]]-Sales_Data[[#This Row],[ShippingCost]]</f>
        <v>205967.24</v>
      </c>
      <c r="S2018">
        <v>511</v>
      </c>
      <c r="T2018">
        <v>832.76</v>
      </c>
      <c r="U2018" t="s">
        <v>17</v>
      </c>
      <c r="V2018">
        <v>2000</v>
      </c>
      <c r="W2018" t="s">
        <v>22</v>
      </c>
      <c r="X2018" t="str">
        <f t="shared" si="63"/>
        <v>Nagpur</v>
      </c>
    </row>
    <row r="2019" spans="1:24" x14ac:dyDescent="0.4">
      <c r="A2019">
        <v>102018</v>
      </c>
      <c r="B2019" s="5">
        <v>45818.42083333333</v>
      </c>
      <c r="C2019" s="3" t="str">
        <f>TEXT(Sales_Data[[#This Row],[OrderDate]],"mmmm")</f>
        <v>June</v>
      </c>
      <c r="D2019" s="3" t="str">
        <f t="shared" si="62"/>
        <v>2025</v>
      </c>
      <c r="E2019" t="s">
        <v>23</v>
      </c>
      <c r="F2019" t="s">
        <v>46</v>
      </c>
      <c r="G2019" t="s">
        <v>29</v>
      </c>
      <c r="H2019" t="s">
        <v>16</v>
      </c>
      <c r="I2019" t="s">
        <v>100</v>
      </c>
      <c r="J2019">
        <v>83</v>
      </c>
      <c r="K2019">
        <v>4500</v>
      </c>
      <c r="L2019" s="7">
        <f>Sales_Data[[#This Row],[OrderQuantity]] *Sales_Data[[#This Row],[UnitPrice]]</f>
        <v>373500</v>
      </c>
      <c r="M2019" s="7">
        <f>Sales_Data[[#This Row],[UnitPrice]]-Sales_Data[[#This Row],[UnitCost]]</f>
        <v>1700</v>
      </c>
      <c r="N2019" s="7">
        <f>Sales_Data[[#This Row],[Gross Revenue]]-Sales_Data[[#This Row],[Discount Amount ]]</f>
        <v>371800</v>
      </c>
      <c r="O2019" s="7">
        <f>Sales_Data[[#This Row],[OrderQuantity]] *Sales_Data[[#This Row],[UnitCost]]</f>
        <v>232400</v>
      </c>
      <c r="P2019" s="7">
        <f>Sales_Data[[#This Row],[ItemCost]] +Sales_Data[[#This Row],[ShippingCost]]</f>
        <v>233294.4</v>
      </c>
      <c r="Q2019" s="7">
        <f>Sales_Data[[#This Row],[Gross Revenue]]-Sales_Data[[#This Row],[TotalFinancialCost]]</f>
        <v>140205.6</v>
      </c>
      <c r="R2019" s="7">
        <f>Sales_Data[[#This Row],[Actul Bill Amount]]-Sales_Data[[#This Row],[ShippingCost]]</f>
        <v>370905.59999999998</v>
      </c>
      <c r="S2019">
        <v>861</v>
      </c>
      <c r="T2019">
        <v>894.4</v>
      </c>
      <c r="U2019" t="s">
        <v>47</v>
      </c>
      <c r="V2019">
        <v>2800</v>
      </c>
      <c r="W2019" t="s">
        <v>18</v>
      </c>
      <c r="X2019" t="str">
        <f t="shared" si="63"/>
        <v>Bengaluru</v>
      </c>
    </row>
    <row r="2020" spans="1:24" x14ac:dyDescent="0.4">
      <c r="A2020">
        <v>102019</v>
      </c>
      <c r="B2020" s="5">
        <v>45836.250694444447</v>
      </c>
      <c r="C2020" s="3" t="str">
        <f>TEXT(Sales_Data[[#This Row],[OrderDate]],"mmmm")</f>
        <v>June</v>
      </c>
      <c r="D2020" s="3" t="str">
        <f t="shared" si="62"/>
        <v>2025</v>
      </c>
      <c r="E2020" t="s">
        <v>19</v>
      </c>
      <c r="F2020" t="s">
        <v>40</v>
      </c>
      <c r="G2020" t="s">
        <v>31</v>
      </c>
      <c r="H2020" t="s">
        <v>37</v>
      </c>
      <c r="I2020" t="s">
        <v>100</v>
      </c>
      <c r="J2020">
        <v>34</v>
      </c>
      <c r="K2020">
        <v>5500</v>
      </c>
      <c r="L2020" s="7">
        <f>Sales_Data[[#This Row],[OrderQuantity]] *Sales_Data[[#This Row],[UnitPrice]]</f>
        <v>187000</v>
      </c>
      <c r="M2020" s="7">
        <f>Sales_Data[[#This Row],[UnitPrice]]-Sales_Data[[#This Row],[UnitCost]]</f>
        <v>2000</v>
      </c>
      <c r="N2020" s="7">
        <f>Sales_Data[[#This Row],[Gross Revenue]]-Sales_Data[[#This Row],[Discount Amount ]]</f>
        <v>185000</v>
      </c>
      <c r="O2020" s="7">
        <f>Sales_Data[[#This Row],[OrderQuantity]] *Sales_Data[[#This Row],[UnitCost]]</f>
        <v>119000</v>
      </c>
      <c r="P2020" s="7">
        <f>Sales_Data[[#This Row],[ItemCost]] +Sales_Data[[#This Row],[ShippingCost]]</f>
        <v>119574.48</v>
      </c>
      <c r="Q2020" s="7">
        <f>Sales_Data[[#This Row],[Gross Revenue]]-Sales_Data[[#This Row],[TotalFinancialCost]]</f>
        <v>67425.52</v>
      </c>
      <c r="R2020" s="7">
        <f>Sales_Data[[#This Row],[Actul Bill Amount]]-Sales_Data[[#This Row],[ShippingCost]]</f>
        <v>184425.52</v>
      </c>
      <c r="S2020">
        <v>1055</v>
      </c>
      <c r="T2020">
        <v>574.48</v>
      </c>
      <c r="U2020" t="s">
        <v>41</v>
      </c>
      <c r="V2020">
        <v>3500</v>
      </c>
      <c r="W2020" t="s">
        <v>38</v>
      </c>
      <c r="X2020" t="str">
        <f t="shared" si="63"/>
        <v>Kolkata</v>
      </c>
    </row>
    <row r="2021" spans="1:24" x14ac:dyDescent="0.4">
      <c r="A2021">
        <v>102020</v>
      </c>
      <c r="B2021" s="5">
        <v>45863.585416666669</v>
      </c>
      <c r="C2021" s="3" t="str">
        <f>TEXT(Sales_Data[[#This Row],[OrderDate]],"mmmm")</f>
        <v>July</v>
      </c>
      <c r="D2021" s="3" t="str">
        <f t="shared" si="62"/>
        <v>2025</v>
      </c>
      <c r="E2021" t="s">
        <v>13</v>
      </c>
      <c r="F2021" t="s">
        <v>43</v>
      </c>
      <c r="G2021" t="s">
        <v>15</v>
      </c>
      <c r="H2021" t="s">
        <v>20</v>
      </c>
      <c r="I2021" t="s">
        <v>100</v>
      </c>
      <c r="J2021">
        <v>58</v>
      </c>
      <c r="K2021">
        <v>4500</v>
      </c>
      <c r="L2021" s="7">
        <f>Sales_Data[[#This Row],[OrderQuantity]] *Sales_Data[[#This Row],[UnitPrice]]</f>
        <v>261000</v>
      </c>
      <c r="M2021" s="7">
        <f>Sales_Data[[#This Row],[UnitPrice]]-Sales_Data[[#This Row],[UnitCost]]</f>
        <v>2000</v>
      </c>
      <c r="N2021" s="7">
        <f>Sales_Data[[#This Row],[Gross Revenue]]-Sales_Data[[#This Row],[Discount Amount ]]</f>
        <v>259000</v>
      </c>
      <c r="O2021" s="7">
        <f>Sales_Data[[#This Row],[OrderQuantity]] *Sales_Data[[#This Row],[UnitCost]]</f>
        <v>145000</v>
      </c>
      <c r="P2021" s="7">
        <f>Sales_Data[[#This Row],[ItemCost]] +Sales_Data[[#This Row],[ShippingCost]]</f>
        <v>145604.85999999999</v>
      </c>
      <c r="Q2021" s="7">
        <f>Sales_Data[[#This Row],[Gross Revenue]]-Sales_Data[[#This Row],[TotalFinancialCost]]</f>
        <v>115395.14000000001</v>
      </c>
      <c r="R2021" s="7">
        <f>Sales_Data[[#This Row],[Actul Bill Amount]]-Sales_Data[[#This Row],[ShippingCost]]</f>
        <v>258395.14</v>
      </c>
      <c r="S2021">
        <v>797</v>
      </c>
      <c r="T2021">
        <v>604.86</v>
      </c>
      <c r="U2021" t="s">
        <v>44</v>
      </c>
      <c r="V2021">
        <v>2500</v>
      </c>
      <c r="W2021" t="s">
        <v>22</v>
      </c>
      <c r="X2021" t="str">
        <f t="shared" si="63"/>
        <v>Nagpur</v>
      </c>
    </row>
    <row r="2022" spans="1:24" x14ac:dyDescent="0.4">
      <c r="A2022">
        <v>102021</v>
      </c>
      <c r="B2022" s="5">
        <v>45669.984722222223</v>
      </c>
      <c r="C2022" s="3" t="str">
        <f>TEXT(Sales_Data[[#This Row],[OrderDate]],"mmmm")</f>
        <v>January</v>
      </c>
      <c r="D2022" s="3" t="str">
        <f t="shared" si="62"/>
        <v>2025</v>
      </c>
      <c r="E2022" t="s">
        <v>39</v>
      </c>
      <c r="F2022" t="s">
        <v>43</v>
      </c>
      <c r="G2022" t="s">
        <v>29</v>
      </c>
      <c r="H2022" t="s">
        <v>37</v>
      </c>
      <c r="I2022" t="s">
        <v>100</v>
      </c>
      <c r="J2022">
        <v>82</v>
      </c>
      <c r="K2022">
        <v>2800</v>
      </c>
      <c r="L2022" s="7">
        <f>Sales_Data[[#This Row],[OrderQuantity]] *Sales_Data[[#This Row],[UnitPrice]]</f>
        <v>229600</v>
      </c>
      <c r="M2022" s="7">
        <f>Sales_Data[[#This Row],[UnitPrice]]-Sales_Data[[#This Row],[UnitCost]]</f>
        <v>1300</v>
      </c>
      <c r="N2022" s="7">
        <f>Sales_Data[[#This Row],[Gross Revenue]]-Sales_Data[[#This Row],[Discount Amount ]]</f>
        <v>228300</v>
      </c>
      <c r="O2022" s="7">
        <f>Sales_Data[[#This Row],[OrderQuantity]] *Sales_Data[[#This Row],[UnitCost]]</f>
        <v>123000</v>
      </c>
      <c r="P2022" s="7">
        <f>Sales_Data[[#This Row],[ItemCost]] +Sales_Data[[#This Row],[ShippingCost]]</f>
        <v>123920.52</v>
      </c>
      <c r="Q2022" s="7">
        <f>Sales_Data[[#This Row],[Gross Revenue]]-Sales_Data[[#This Row],[TotalFinancialCost]]</f>
        <v>105679.48</v>
      </c>
      <c r="R2022" s="7">
        <f>Sales_Data[[#This Row],[Actul Bill Amount]]-Sales_Data[[#This Row],[ShippingCost]]</f>
        <v>227379.48</v>
      </c>
      <c r="S2022">
        <v>787</v>
      </c>
      <c r="T2022">
        <v>920.52</v>
      </c>
      <c r="U2022" t="s">
        <v>61</v>
      </c>
      <c r="V2022">
        <v>1500</v>
      </c>
      <c r="W2022" t="s">
        <v>38</v>
      </c>
      <c r="X2022" t="str">
        <f t="shared" si="63"/>
        <v>Kolkata</v>
      </c>
    </row>
    <row r="2023" spans="1:24" x14ac:dyDescent="0.4">
      <c r="A2023">
        <v>102022</v>
      </c>
      <c r="B2023" s="5">
        <v>45933.879166666666</v>
      </c>
      <c r="C2023" s="3" t="str">
        <f>TEXT(Sales_Data[[#This Row],[OrderDate]],"mmmm")</f>
        <v>October</v>
      </c>
      <c r="D2023" s="3" t="str">
        <f t="shared" si="62"/>
        <v>2025</v>
      </c>
      <c r="E2023" t="s">
        <v>42</v>
      </c>
      <c r="F2023" t="s">
        <v>14</v>
      </c>
      <c r="G2023" t="s">
        <v>15</v>
      </c>
      <c r="H2023" t="s">
        <v>25</v>
      </c>
      <c r="I2023" t="s">
        <v>100</v>
      </c>
      <c r="J2023">
        <v>98</v>
      </c>
      <c r="K2023">
        <v>6500</v>
      </c>
      <c r="L2023" s="7">
        <f>Sales_Data[[#This Row],[OrderQuantity]] *Sales_Data[[#This Row],[UnitPrice]]</f>
        <v>637000</v>
      </c>
      <c r="M2023" s="7">
        <f>Sales_Data[[#This Row],[UnitPrice]]-Sales_Data[[#This Row],[UnitCost]]</f>
        <v>2300</v>
      </c>
      <c r="N2023" s="7">
        <f>Sales_Data[[#This Row],[Gross Revenue]]-Sales_Data[[#This Row],[Discount Amount ]]</f>
        <v>634700</v>
      </c>
      <c r="O2023" s="7">
        <f>Sales_Data[[#This Row],[OrderQuantity]] *Sales_Data[[#This Row],[UnitCost]]</f>
        <v>411600</v>
      </c>
      <c r="P2023" s="7">
        <f>Sales_Data[[#This Row],[ItemCost]] +Sales_Data[[#This Row],[ShippingCost]]</f>
        <v>411961.69</v>
      </c>
      <c r="Q2023" s="7">
        <f>Sales_Data[[#This Row],[Gross Revenue]]-Sales_Data[[#This Row],[TotalFinancialCost]]</f>
        <v>225038.31</v>
      </c>
      <c r="R2023" s="7">
        <f>Sales_Data[[#This Row],[Actul Bill Amount]]-Sales_Data[[#This Row],[ShippingCost]]</f>
        <v>634338.31000000006</v>
      </c>
      <c r="S2023">
        <v>729</v>
      </c>
      <c r="T2023">
        <v>361.69</v>
      </c>
      <c r="U2023" t="s">
        <v>21</v>
      </c>
      <c r="V2023">
        <v>4200</v>
      </c>
      <c r="W2023" t="s">
        <v>27</v>
      </c>
      <c r="X2023" t="str">
        <f t="shared" si="63"/>
        <v>Mumbai</v>
      </c>
    </row>
    <row r="2024" spans="1:24" x14ac:dyDescent="0.4">
      <c r="A2024">
        <v>102023</v>
      </c>
      <c r="B2024" s="5">
        <v>45838.440972222219</v>
      </c>
      <c r="C2024" s="3" t="str">
        <f>TEXT(Sales_Data[[#This Row],[OrderDate]],"mmmm")</f>
        <v>June</v>
      </c>
      <c r="D2024" s="3" t="str">
        <f t="shared" si="62"/>
        <v>2025</v>
      </c>
      <c r="E2024" t="s">
        <v>48</v>
      </c>
      <c r="F2024" t="s">
        <v>24</v>
      </c>
      <c r="G2024" t="s">
        <v>29</v>
      </c>
      <c r="H2024" t="s">
        <v>20</v>
      </c>
      <c r="I2024" t="s">
        <v>100</v>
      </c>
      <c r="J2024">
        <v>9</v>
      </c>
      <c r="K2024">
        <v>3500</v>
      </c>
      <c r="L2024" s="7">
        <f>Sales_Data[[#This Row],[OrderQuantity]] *Sales_Data[[#This Row],[UnitPrice]]</f>
        <v>31500</v>
      </c>
      <c r="M2024" s="7">
        <f>Sales_Data[[#This Row],[UnitPrice]]-Sales_Data[[#This Row],[UnitCost]]</f>
        <v>1300</v>
      </c>
      <c r="N2024" s="7">
        <f>Sales_Data[[#This Row],[Gross Revenue]]-Sales_Data[[#This Row],[Discount Amount ]]</f>
        <v>30200</v>
      </c>
      <c r="O2024" s="7">
        <f>Sales_Data[[#This Row],[OrderQuantity]] *Sales_Data[[#This Row],[UnitCost]]</f>
        <v>19800</v>
      </c>
      <c r="P2024" s="7">
        <f>Sales_Data[[#This Row],[ItemCost]] +Sales_Data[[#This Row],[ShippingCost]]</f>
        <v>20085.810000000001</v>
      </c>
      <c r="Q2024" s="7">
        <f>Sales_Data[[#This Row],[Gross Revenue]]-Sales_Data[[#This Row],[TotalFinancialCost]]</f>
        <v>11414.189999999999</v>
      </c>
      <c r="R2024" s="7">
        <f>Sales_Data[[#This Row],[Actul Bill Amount]]-Sales_Data[[#This Row],[ShippingCost]]</f>
        <v>29914.19</v>
      </c>
      <c r="S2024">
        <v>464</v>
      </c>
      <c r="T2024">
        <v>285.81</v>
      </c>
      <c r="U2024" t="s">
        <v>59</v>
      </c>
      <c r="V2024">
        <v>2200</v>
      </c>
      <c r="W2024" t="s">
        <v>22</v>
      </c>
      <c r="X2024" t="str">
        <f t="shared" si="63"/>
        <v>Nagpur</v>
      </c>
    </row>
    <row r="2025" spans="1:24" x14ac:dyDescent="0.4">
      <c r="A2025">
        <v>102024</v>
      </c>
      <c r="B2025" s="5">
        <v>45899.790277777778</v>
      </c>
      <c r="C2025" s="3" t="str">
        <f>TEXT(Sales_Data[[#This Row],[OrderDate]],"mmmm")</f>
        <v>August</v>
      </c>
      <c r="D2025" s="3" t="str">
        <f t="shared" si="62"/>
        <v>2025</v>
      </c>
      <c r="E2025" t="s">
        <v>45</v>
      </c>
      <c r="F2025" t="s">
        <v>46</v>
      </c>
      <c r="G2025" t="s">
        <v>15</v>
      </c>
      <c r="H2025" t="s">
        <v>37</v>
      </c>
      <c r="I2025" t="s">
        <v>100</v>
      </c>
      <c r="J2025">
        <v>86</v>
      </c>
      <c r="K2025">
        <v>4500</v>
      </c>
      <c r="L2025" s="7">
        <f>Sales_Data[[#This Row],[OrderQuantity]] *Sales_Data[[#This Row],[UnitPrice]]</f>
        <v>387000</v>
      </c>
      <c r="M2025" s="7">
        <f>Sales_Data[[#This Row],[UnitPrice]]-Sales_Data[[#This Row],[UnitCost]]</f>
        <v>1700</v>
      </c>
      <c r="N2025" s="7">
        <f>Sales_Data[[#This Row],[Gross Revenue]]-Sales_Data[[#This Row],[Discount Amount ]]</f>
        <v>385300</v>
      </c>
      <c r="O2025" s="7">
        <f>Sales_Data[[#This Row],[OrderQuantity]] *Sales_Data[[#This Row],[UnitCost]]</f>
        <v>240800</v>
      </c>
      <c r="P2025" s="7">
        <f>Sales_Data[[#This Row],[ItemCost]] +Sales_Data[[#This Row],[ShippingCost]]</f>
        <v>241616.78</v>
      </c>
      <c r="Q2025" s="7">
        <f>Sales_Data[[#This Row],[Gross Revenue]]-Sales_Data[[#This Row],[TotalFinancialCost]]</f>
        <v>145383.22</v>
      </c>
      <c r="R2025" s="7">
        <f>Sales_Data[[#This Row],[Actul Bill Amount]]-Sales_Data[[#This Row],[ShippingCost]]</f>
        <v>384483.22</v>
      </c>
      <c r="S2025">
        <v>569</v>
      </c>
      <c r="T2025">
        <v>816.78</v>
      </c>
      <c r="U2025" t="s">
        <v>47</v>
      </c>
      <c r="V2025">
        <v>2800</v>
      </c>
      <c r="W2025" t="s">
        <v>38</v>
      </c>
      <c r="X2025" t="str">
        <f t="shared" si="63"/>
        <v>Kolkata</v>
      </c>
    </row>
    <row r="2026" spans="1:24" x14ac:dyDescent="0.4">
      <c r="A2026">
        <v>102025</v>
      </c>
      <c r="B2026" s="5">
        <v>45873.370833333334</v>
      </c>
      <c r="C2026" s="3" t="str">
        <f>TEXT(Sales_Data[[#This Row],[OrderDate]],"mmmm")</f>
        <v>August</v>
      </c>
      <c r="D2026" s="3" t="str">
        <f t="shared" si="62"/>
        <v>2025</v>
      </c>
      <c r="E2026" t="s">
        <v>48</v>
      </c>
      <c r="F2026" t="s">
        <v>43</v>
      </c>
      <c r="G2026" t="s">
        <v>31</v>
      </c>
      <c r="H2026" t="s">
        <v>16</v>
      </c>
      <c r="I2026" t="s">
        <v>100</v>
      </c>
      <c r="J2026">
        <v>3</v>
      </c>
      <c r="K2026">
        <v>1800</v>
      </c>
      <c r="L2026" s="7">
        <f>Sales_Data[[#This Row],[OrderQuantity]] *Sales_Data[[#This Row],[UnitPrice]]</f>
        <v>5400</v>
      </c>
      <c r="M2026" s="7">
        <f>Sales_Data[[#This Row],[UnitPrice]]-Sales_Data[[#This Row],[UnitCost]]</f>
        <v>900</v>
      </c>
      <c r="N2026" s="7">
        <f>Sales_Data[[#This Row],[Gross Revenue]]-Sales_Data[[#This Row],[Discount Amount ]]</f>
        <v>4500</v>
      </c>
      <c r="O2026" s="7">
        <f>Sales_Data[[#This Row],[OrderQuantity]] *Sales_Data[[#This Row],[UnitCost]]</f>
        <v>2700</v>
      </c>
      <c r="P2026" s="7">
        <f>Sales_Data[[#This Row],[ItemCost]] +Sales_Data[[#This Row],[ShippingCost]]</f>
        <v>5563.46</v>
      </c>
      <c r="Q2026" s="7">
        <f>Sales_Data[[#This Row],[Gross Revenue]]-Sales_Data[[#This Row],[TotalFinancialCost]]</f>
        <v>-163.46000000000004</v>
      </c>
      <c r="R2026" s="7">
        <f>Sales_Data[[#This Row],[Actul Bill Amount]]-Sales_Data[[#This Row],[ShippingCost]]</f>
        <v>1636.54</v>
      </c>
      <c r="S2026">
        <v>941</v>
      </c>
      <c r="T2026">
        <v>2863.46</v>
      </c>
      <c r="U2026" t="s">
        <v>51</v>
      </c>
      <c r="V2026">
        <v>900</v>
      </c>
      <c r="W2026" t="s">
        <v>18</v>
      </c>
      <c r="X2026" t="str">
        <f t="shared" si="63"/>
        <v>Bengaluru</v>
      </c>
    </row>
    <row r="2027" spans="1:24" x14ac:dyDescent="0.4">
      <c r="A2027">
        <v>102026</v>
      </c>
      <c r="B2027" s="5">
        <v>45908.21875</v>
      </c>
      <c r="C2027" s="3" t="str">
        <f>TEXT(Sales_Data[[#This Row],[OrderDate]],"mmmm")</f>
        <v>September</v>
      </c>
      <c r="D2027" s="3" t="str">
        <f t="shared" si="62"/>
        <v>2025</v>
      </c>
      <c r="E2027" t="s">
        <v>19</v>
      </c>
      <c r="F2027" t="s">
        <v>40</v>
      </c>
      <c r="G2027" t="s">
        <v>15</v>
      </c>
      <c r="H2027" t="s">
        <v>16</v>
      </c>
      <c r="I2027" t="s">
        <v>100</v>
      </c>
      <c r="J2027">
        <v>26</v>
      </c>
      <c r="K2027">
        <v>5500</v>
      </c>
      <c r="L2027" s="7">
        <f>Sales_Data[[#This Row],[OrderQuantity]] *Sales_Data[[#This Row],[UnitPrice]]</f>
        <v>143000</v>
      </c>
      <c r="M2027" s="7">
        <f>Sales_Data[[#This Row],[UnitPrice]]-Sales_Data[[#This Row],[UnitCost]]</f>
        <v>2000</v>
      </c>
      <c r="N2027" s="7">
        <f>Sales_Data[[#This Row],[Gross Revenue]]-Sales_Data[[#This Row],[Discount Amount ]]</f>
        <v>141000</v>
      </c>
      <c r="O2027" s="7">
        <f>Sales_Data[[#This Row],[OrderQuantity]] *Sales_Data[[#This Row],[UnitCost]]</f>
        <v>91000</v>
      </c>
      <c r="P2027" s="7">
        <f>Sales_Data[[#This Row],[ItemCost]] +Sales_Data[[#This Row],[ShippingCost]]</f>
        <v>91649.38</v>
      </c>
      <c r="Q2027" s="7">
        <f>Sales_Data[[#This Row],[Gross Revenue]]-Sales_Data[[#This Row],[TotalFinancialCost]]</f>
        <v>51350.619999999995</v>
      </c>
      <c r="R2027" s="7">
        <f>Sales_Data[[#This Row],[Actul Bill Amount]]-Sales_Data[[#This Row],[ShippingCost]]</f>
        <v>140350.62</v>
      </c>
      <c r="S2027">
        <v>595</v>
      </c>
      <c r="T2027">
        <v>649.38</v>
      </c>
      <c r="U2027" t="s">
        <v>41</v>
      </c>
      <c r="V2027">
        <v>3500</v>
      </c>
      <c r="W2027" t="s">
        <v>18</v>
      </c>
      <c r="X2027" t="str">
        <f t="shared" si="63"/>
        <v>Bengaluru</v>
      </c>
    </row>
    <row r="2028" spans="1:24" x14ac:dyDescent="0.4">
      <c r="A2028">
        <v>102027</v>
      </c>
      <c r="B2028" s="5">
        <v>45956.286805555559</v>
      </c>
      <c r="C2028" s="3" t="str">
        <f>TEXT(Sales_Data[[#This Row],[OrderDate]],"mmmm")</f>
        <v>October</v>
      </c>
      <c r="D2028" s="3" t="str">
        <f t="shared" si="62"/>
        <v>2025</v>
      </c>
      <c r="E2028" t="s">
        <v>50</v>
      </c>
      <c r="F2028" t="s">
        <v>40</v>
      </c>
      <c r="G2028" t="s">
        <v>31</v>
      </c>
      <c r="H2028" t="s">
        <v>25</v>
      </c>
      <c r="I2028" t="s">
        <v>100</v>
      </c>
      <c r="J2028">
        <v>57</v>
      </c>
      <c r="K2028">
        <v>1500</v>
      </c>
      <c r="L2028" s="7">
        <f>Sales_Data[[#This Row],[OrderQuantity]] *Sales_Data[[#This Row],[UnitPrice]]</f>
        <v>85500</v>
      </c>
      <c r="M2028" s="7">
        <f>Sales_Data[[#This Row],[UnitPrice]]-Sales_Data[[#This Row],[UnitCost]]</f>
        <v>700</v>
      </c>
      <c r="N2028" s="7">
        <f>Sales_Data[[#This Row],[Gross Revenue]]-Sales_Data[[#This Row],[Discount Amount ]]</f>
        <v>84800</v>
      </c>
      <c r="O2028" s="7">
        <f>Sales_Data[[#This Row],[OrderQuantity]] *Sales_Data[[#This Row],[UnitCost]]</f>
        <v>45600</v>
      </c>
      <c r="P2028" s="7">
        <f>Sales_Data[[#This Row],[ItemCost]] +Sales_Data[[#This Row],[ShippingCost]]</f>
        <v>45996.86</v>
      </c>
      <c r="Q2028" s="7">
        <f>Sales_Data[[#This Row],[Gross Revenue]]-Sales_Data[[#This Row],[TotalFinancialCost]]</f>
        <v>39503.14</v>
      </c>
      <c r="R2028" s="7">
        <f>Sales_Data[[#This Row],[Actul Bill Amount]]-Sales_Data[[#This Row],[ShippingCost]]</f>
        <v>84403.14</v>
      </c>
      <c r="S2028">
        <v>516</v>
      </c>
      <c r="T2028">
        <v>396.86</v>
      </c>
      <c r="U2028" t="s">
        <v>52</v>
      </c>
      <c r="V2028">
        <v>800</v>
      </c>
      <c r="W2028" t="s">
        <v>27</v>
      </c>
      <c r="X2028" t="str">
        <f t="shared" si="63"/>
        <v>Mumbai</v>
      </c>
    </row>
    <row r="2029" spans="1:24" x14ac:dyDescent="0.4">
      <c r="A2029">
        <v>102028</v>
      </c>
      <c r="B2029" s="5">
        <v>45783.318749999999</v>
      </c>
      <c r="C2029" s="3" t="str">
        <f>TEXT(Sales_Data[[#This Row],[OrderDate]],"mmmm")</f>
        <v>May</v>
      </c>
      <c r="D2029" s="3" t="str">
        <f t="shared" si="62"/>
        <v>2025</v>
      </c>
      <c r="E2029" t="s">
        <v>23</v>
      </c>
      <c r="F2029" t="s">
        <v>24</v>
      </c>
      <c r="G2029" t="s">
        <v>31</v>
      </c>
      <c r="H2029" t="s">
        <v>16</v>
      </c>
      <c r="I2029" t="s">
        <v>100</v>
      </c>
      <c r="J2029">
        <v>80</v>
      </c>
      <c r="K2029">
        <v>45000</v>
      </c>
      <c r="L2029" s="7">
        <f>Sales_Data[[#This Row],[OrderQuantity]] *Sales_Data[[#This Row],[UnitPrice]]</f>
        <v>3600000</v>
      </c>
      <c r="M2029" s="7">
        <f>Sales_Data[[#This Row],[UnitPrice]]-Sales_Data[[#This Row],[UnitCost]]</f>
        <v>13000</v>
      </c>
      <c r="N2029" s="7">
        <f>Sales_Data[[#This Row],[Gross Revenue]]-Sales_Data[[#This Row],[Discount Amount ]]</f>
        <v>3587000</v>
      </c>
      <c r="O2029" s="7">
        <f>Sales_Data[[#This Row],[OrderQuantity]] *Sales_Data[[#This Row],[UnitCost]]</f>
        <v>2560000</v>
      </c>
      <c r="P2029" s="7">
        <f>Sales_Data[[#This Row],[ItemCost]] +Sales_Data[[#This Row],[ShippingCost]]</f>
        <v>2560521.96</v>
      </c>
      <c r="Q2029" s="7">
        <f>Sales_Data[[#This Row],[Gross Revenue]]-Sales_Data[[#This Row],[TotalFinancialCost]]</f>
        <v>1039478.04</v>
      </c>
      <c r="R2029" s="7">
        <f>Sales_Data[[#This Row],[Actul Bill Amount]]-Sales_Data[[#This Row],[ShippingCost]]</f>
        <v>3586478.04</v>
      </c>
      <c r="S2029">
        <v>611</v>
      </c>
      <c r="T2029">
        <v>521.96</v>
      </c>
      <c r="U2029" t="s">
        <v>26</v>
      </c>
      <c r="V2029">
        <v>32000</v>
      </c>
      <c r="W2029" t="s">
        <v>18</v>
      </c>
      <c r="X2029" t="str">
        <f t="shared" si="63"/>
        <v>Bengaluru</v>
      </c>
    </row>
    <row r="2030" spans="1:24" x14ac:dyDescent="0.4">
      <c r="A2030">
        <v>102029</v>
      </c>
      <c r="B2030" s="5">
        <v>45874.975694444445</v>
      </c>
      <c r="C2030" s="3" t="str">
        <f>TEXT(Sales_Data[[#This Row],[OrderDate]],"mmmm")</f>
        <v>August</v>
      </c>
      <c r="D2030" s="3" t="str">
        <f t="shared" si="62"/>
        <v>2025</v>
      </c>
      <c r="E2030" t="s">
        <v>19</v>
      </c>
      <c r="F2030" t="s">
        <v>28</v>
      </c>
      <c r="G2030" t="s">
        <v>29</v>
      </c>
      <c r="H2030" t="s">
        <v>20</v>
      </c>
      <c r="I2030" t="s">
        <v>100</v>
      </c>
      <c r="J2030">
        <v>53</v>
      </c>
      <c r="K2030">
        <v>450</v>
      </c>
      <c r="L2030" s="7">
        <f>Sales_Data[[#This Row],[OrderQuantity]] *Sales_Data[[#This Row],[UnitPrice]]</f>
        <v>23850</v>
      </c>
      <c r="M2030" s="7">
        <f>Sales_Data[[#This Row],[UnitPrice]]-Sales_Data[[#This Row],[UnitCost]]</f>
        <v>250</v>
      </c>
      <c r="N2030" s="7">
        <f>Sales_Data[[#This Row],[Gross Revenue]]-Sales_Data[[#This Row],[Discount Amount ]]</f>
        <v>23600</v>
      </c>
      <c r="O2030" s="7">
        <f>Sales_Data[[#This Row],[OrderQuantity]] *Sales_Data[[#This Row],[UnitCost]]</f>
        <v>10600</v>
      </c>
      <c r="P2030" s="7">
        <f>Sales_Data[[#This Row],[ItemCost]] +Sales_Data[[#This Row],[ShippingCost]]</f>
        <v>11470.92</v>
      </c>
      <c r="Q2030" s="7">
        <f>Sales_Data[[#This Row],[Gross Revenue]]-Sales_Data[[#This Row],[TotalFinancialCost]]</f>
        <v>12379.08</v>
      </c>
      <c r="R2030" s="7">
        <f>Sales_Data[[#This Row],[Actul Bill Amount]]-Sales_Data[[#This Row],[ShippingCost]]</f>
        <v>22729.08</v>
      </c>
      <c r="S2030">
        <v>644</v>
      </c>
      <c r="T2030">
        <v>870.92</v>
      </c>
      <c r="U2030" t="s">
        <v>30</v>
      </c>
      <c r="V2030">
        <v>200</v>
      </c>
      <c r="W2030" t="s">
        <v>22</v>
      </c>
      <c r="X2030" t="str">
        <f t="shared" si="63"/>
        <v>Nagpur</v>
      </c>
    </row>
    <row r="2031" spans="1:24" x14ac:dyDescent="0.4">
      <c r="A2031">
        <v>102030</v>
      </c>
      <c r="B2031" s="5">
        <v>45963.495833333334</v>
      </c>
      <c r="C2031" s="3" t="str">
        <f>TEXT(Sales_Data[[#This Row],[OrderDate]],"mmmm")</f>
        <v>November</v>
      </c>
      <c r="D2031" s="3" t="str">
        <f t="shared" si="62"/>
        <v>2025</v>
      </c>
      <c r="E2031" t="s">
        <v>39</v>
      </c>
      <c r="F2031" t="s">
        <v>55</v>
      </c>
      <c r="G2031" t="s">
        <v>29</v>
      </c>
      <c r="H2031" t="s">
        <v>16</v>
      </c>
      <c r="I2031" t="s">
        <v>100</v>
      </c>
      <c r="J2031">
        <v>11</v>
      </c>
      <c r="K2031">
        <v>1200</v>
      </c>
      <c r="L2031" s="7">
        <f>Sales_Data[[#This Row],[OrderQuantity]] *Sales_Data[[#This Row],[UnitPrice]]</f>
        <v>13200</v>
      </c>
      <c r="M2031" s="7">
        <f>Sales_Data[[#This Row],[UnitPrice]]-Sales_Data[[#This Row],[UnitCost]]</f>
        <v>400</v>
      </c>
      <c r="N2031" s="7">
        <f>Sales_Data[[#This Row],[Gross Revenue]]-Sales_Data[[#This Row],[Discount Amount ]]</f>
        <v>12800</v>
      </c>
      <c r="O2031" s="7">
        <f>Sales_Data[[#This Row],[OrderQuantity]] *Sales_Data[[#This Row],[UnitCost]]</f>
        <v>8800</v>
      </c>
      <c r="P2031" s="7">
        <f>Sales_Data[[#This Row],[ItemCost]] +Sales_Data[[#This Row],[ShippingCost]]</f>
        <v>9296.86</v>
      </c>
      <c r="Q2031" s="7">
        <f>Sales_Data[[#This Row],[Gross Revenue]]-Sales_Data[[#This Row],[TotalFinancialCost]]</f>
        <v>3903.1399999999994</v>
      </c>
      <c r="R2031" s="7">
        <f>Sales_Data[[#This Row],[Actul Bill Amount]]-Sales_Data[[#This Row],[ShippingCost]]</f>
        <v>12303.14</v>
      </c>
      <c r="S2031">
        <v>323</v>
      </c>
      <c r="T2031">
        <v>496.86</v>
      </c>
      <c r="U2031" t="s">
        <v>58</v>
      </c>
      <c r="V2031">
        <v>800</v>
      </c>
      <c r="W2031" t="s">
        <v>18</v>
      </c>
      <c r="X2031" t="str">
        <f t="shared" si="63"/>
        <v>Bengaluru</v>
      </c>
    </row>
    <row r="2032" spans="1:24" x14ac:dyDescent="0.4">
      <c r="A2032">
        <v>102031</v>
      </c>
      <c r="B2032" s="5">
        <v>45942.981944444444</v>
      </c>
      <c r="C2032" s="3" t="str">
        <f>TEXT(Sales_Data[[#This Row],[OrderDate]],"mmmm")</f>
        <v>October</v>
      </c>
      <c r="D2032" s="3" t="str">
        <f t="shared" si="62"/>
        <v>2025</v>
      </c>
      <c r="E2032" t="s">
        <v>34</v>
      </c>
      <c r="F2032" t="s">
        <v>14</v>
      </c>
      <c r="G2032" t="s">
        <v>31</v>
      </c>
      <c r="H2032" t="s">
        <v>20</v>
      </c>
      <c r="I2032" t="s">
        <v>100</v>
      </c>
      <c r="J2032">
        <v>72</v>
      </c>
      <c r="K2032">
        <v>3200</v>
      </c>
      <c r="L2032" s="7">
        <f>Sales_Data[[#This Row],[OrderQuantity]] *Sales_Data[[#This Row],[UnitPrice]]</f>
        <v>230400</v>
      </c>
      <c r="M2032" s="7">
        <f>Sales_Data[[#This Row],[UnitPrice]]-Sales_Data[[#This Row],[UnitCost]]</f>
        <v>1200</v>
      </c>
      <c r="N2032" s="7">
        <f>Sales_Data[[#This Row],[Gross Revenue]]-Sales_Data[[#This Row],[Discount Amount ]]</f>
        <v>229200</v>
      </c>
      <c r="O2032" s="7">
        <f>Sales_Data[[#This Row],[OrderQuantity]] *Sales_Data[[#This Row],[UnitCost]]</f>
        <v>144000</v>
      </c>
      <c r="P2032" s="7">
        <f>Sales_Data[[#This Row],[ItemCost]] +Sales_Data[[#This Row],[ShippingCost]]</f>
        <v>144687.78</v>
      </c>
      <c r="Q2032" s="7">
        <f>Sales_Data[[#This Row],[Gross Revenue]]-Sales_Data[[#This Row],[TotalFinancialCost]]</f>
        <v>85712.22</v>
      </c>
      <c r="R2032" s="7">
        <f>Sales_Data[[#This Row],[Actul Bill Amount]]-Sales_Data[[#This Row],[ShippingCost]]</f>
        <v>228512.22</v>
      </c>
      <c r="S2032">
        <v>1147</v>
      </c>
      <c r="T2032">
        <v>687.78</v>
      </c>
      <c r="U2032" t="s">
        <v>17</v>
      </c>
      <c r="V2032">
        <v>2000</v>
      </c>
      <c r="W2032" t="s">
        <v>22</v>
      </c>
      <c r="X2032" t="str">
        <f t="shared" si="63"/>
        <v>Nagpur</v>
      </c>
    </row>
    <row r="2033" spans="1:24" x14ac:dyDescent="0.4">
      <c r="A2033">
        <v>102032</v>
      </c>
      <c r="B2033" s="5">
        <v>45842.750694444447</v>
      </c>
      <c r="C2033" s="3" t="str">
        <f>TEXT(Sales_Data[[#This Row],[OrderDate]],"mmmm")</f>
        <v>July</v>
      </c>
      <c r="D2033" s="3" t="str">
        <f t="shared" si="62"/>
        <v>2025</v>
      </c>
      <c r="E2033" t="s">
        <v>45</v>
      </c>
      <c r="F2033" t="s">
        <v>43</v>
      </c>
      <c r="G2033" t="s">
        <v>29</v>
      </c>
      <c r="H2033" t="s">
        <v>25</v>
      </c>
      <c r="I2033" t="s">
        <v>100</v>
      </c>
      <c r="J2033">
        <v>10</v>
      </c>
      <c r="K2033">
        <v>4500</v>
      </c>
      <c r="L2033" s="7">
        <f>Sales_Data[[#This Row],[OrderQuantity]] *Sales_Data[[#This Row],[UnitPrice]]</f>
        <v>45000</v>
      </c>
      <c r="M2033" s="7">
        <f>Sales_Data[[#This Row],[UnitPrice]]-Sales_Data[[#This Row],[UnitCost]]</f>
        <v>2000</v>
      </c>
      <c r="N2033" s="7">
        <f>Sales_Data[[#This Row],[Gross Revenue]]-Sales_Data[[#This Row],[Discount Amount ]]</f>
        <v>43000</v>
      </c>
      <c r="O2033" s="7">
        <f>Sales_Data[[#This Row],[OrderQuantity]] *Sales_Data[[#This Row],[UnitCost]]</f>
        <v>25000</v>
      </c>
      <c r="P2033" s="7">
        <f>Sales_Data[[#This Row],[ItemCost]] +Sales_Data[[#This Row],[ShippingCost]]</f>
        <v>25264.240000000002</v>
      </c>
      <c r="Q2033" s="7">
        <f>Sales_Data[[#This Row],[Gross Revenue]]-Sales_Data[[#This Row],[TotalFinancialCost]]</f>
        <v>19735.759999999998</v>
      </c>
      <c r="R2033" s="7">
        <f>Sales_Data[[#This Row],[Actul Bill Amount]]-Sales_Data[[#This Row],[ShippingCost]]</f>
        <v>42735.76</v>
      </c>
      <c r="S2033">
        <v>971</v>
      </c>
      <c r="T2033">
        <v>264.24</v>
      </c>
      <c r="U2033" t="s">
        <v>44</v>
      </c>
      <c r="V2033">
        <v>2500</v>
      </c>
      <c r="W2033" t="s">
        <v>27</v>
      </c>
      <c r="X2033" t="str">
        <f t="shared" si="63"/>
        <v>Mumbai</v>
      </c>
    </row>
    <row r="2034" spans="1:24" x14ac:dyDescent="0.4">
      <c r="A2034">
        <v>102033</v>
      </c>
      <c r="B2034" s="5">
        <v>45696.890972222223</v>
      </c>
      <c r="C2034" s="3" t="str">
        <f>TEXT(Sales_Data[[#This Row],[OrderDate]],"mmmm")</f>
        <v>February</v>
      </c>
      <c r="D2034" s="3" t="str">
        <f t="shared" si="62"/>
        <v>2025</v>
      </c>
      <c r="E2034" t="s">
        <v>13</v>
      </c>
      <c r="F2034" t="s">
        <v>40</v>
      </c>
      <c r="G2034" t="s">
        <v>15</v>
      </c>
      <c r="H2034" t="s">
        <v>32</v>
      </c>
      <c r="I2034" t="s">
        <v>100</v>
      </c>
      <c r="J2034">
        <v>61</v>
      </c>
      <c r="K2034">
        <v>1500</v>
      </c>
      <c r="L2034" s="7">
        <f>Sales_Data[[#This Row],[OrderQuantity]] *Sales_Data[[#This Row],[UnitPrice]]</f>
        <v>91500</v>
      </c>
      <c r="M2034" s="7">
        <f>Sales_Data[[#This Row],[UnitPrice]]-Sales_Data[[#This Row],[UnitCost]]</f>
        <v>700</v>
      </c>
      <c r="N2034" s="7">
        <f>Sales_Data[[#This Row],[Gross Revenue]]-Sales_Data[[#This Row],[Discount Amount ]]</f>
        <v>90800</v>
      </c>
      <c r="O2034" s="7">
        <f>Sales_Data[[#This Row],[OrderQuantity]] *Sales_Data[[#This Row],[UnitCost]]</f>
        <v>48800</v>
      </c>
      <c r="P2034" s="7">
        <f>Sales_Data[[#This Row],[ItemCost]] +Sales_Data[[#This Row],[ShippingCost]]</f>
        <v>49109.83</v>
      </c>
      <c r="Q2034" s="7">
        <f>Sales_Data[[#This Row],[Gross Revenue]]-Sales_Data[[#This Row],[TotalFinancialCost]]</f>
        <v>42390.17</v>
      </c>
      <c r="R2034" s="7">
        <f>Sales_Data[[#This Row],[Actul Bill Amount]]-Sales_Data[[#This Row],[ShippingCost]]</f>
        <v>90490.17</v>
      </c>
      <c r="S2034">
        <v>633</v>
      </c>
      <c r="T2034">
        <v>309.83</v>
      </c>
      <c r="U2034" t="s">
        <v>52</v>
      </c>
      <c r="V2034">
        <v>800</v>
      </c>
      <c r="W2034" t="s">
        <v>33</v>
      </c>
      <c r="X2034" t="str">
        <f t="shared" si="63"/>
        <v>Delhi</v>
      </c>
    </row>
    <row r="2035" spans="1:24" x14ac:dyDescent="0.4">
      <c r="A2035">
        <v>102034</v>
      </c>
      <c r="B2035" s="5">
        <v>45880.571527777778</v>
      </c>
      <c r="C2035" s="3" t="str">
        <f>TEXT(Sales_Data[[#This Row],[OrderDate]],"mmmm")</f>
        <v>August</v>
      </c>
      <c r="D2035" s="3" t="str">
        <f t="shared" si="62"/>
        <v>2025</v>
      </c>
      <c r="E2035" t="s">
        <v>45</v>
      </c>
      <c r="F2035" t="s">
        <v>55</v>
      </c>
      <c r="G2035" t="s">
        <v>15</v>
      </c>
      <c r="H2035" t="s">
        <v>37</v>
      </c>
      <c r="I2035" t="s">
        <v>100</v>
      </c>
      <c r="J2035">
        <v>29</v>
      </c>
      <c r="K2035">
        <v>850</v>
      </c>
      <c r="L2035" s="7">
        <f>Sales_Data[[#This Row],[OrderQuantity]] *Sales_Data[[#This Row],[UnitPrice]]</f>
        <v>24650</v>
      </c>
      <c r="M2035" s="7">
        <f>Sales_Data[[#This Row],[UnitPrice]]-Sales_Data[[#This Row],[UnitCost]]</f>
        <v>300</v>
      </c>
      <c r="N2035" s="7">
        <f>Sales_Data[[#This Row],[Gross Revenue]]-Sales_Data[[#This Row],[Discount Amount ]]</f>
        <v>24350</v>
      </c>
      <c r="O2035" s="7">
        <f>Sales_Data[[#This Row],[OrderQuantity]] *Sales_Data[[#This Row],[UnitCost]]</f>
        <v>15950</v>
      </c>
      <c r="P2035" s="7">
        <f>Sales_Data[[#This Row],[ItemCost]] +Sales_Data[[#This Row],[ShippingCost]]</f>
        <v>18695.64</v>
      </c>
      <c r="Q2035" s="7">
        <f>Sales_Data[[#This Row],[Gross Revenue]]-Sales_Data[[#This Row],[TotalFinancialCost]]</f>
        <v>5954.3600000000006</v>
      </c>
      <c r="R2035" s="7">
        <f>Sales_Data[[#This Row],[Actul Bill Amount]]-Sales_Data[[#This Row],[ShippingCost]]</f>
        <v>21604.36</v>
      </c>
      <c r="S2035">
        <v>854</v>
      </c>
      <c r="T2035">
        <v>2745.64</v>
      </c>
      <c r="U2035" t="s">
        <v>56</v>
      </c>
      <c r="V2035">
        <v>550</v>
      </c>
      <c r="W2035" t="s">
        <v>38</v>
      </c>
      <c r="X2035" t="str">
        <f t="shared" si="63"/>
        <v>Kolkata</v>
      </c>
    </row>
    <row r="2036" spans="1:24" x14ac:dyDescent="0.4">
      <c r="A2036">
        <v>102035</v>
      </c>
      <c r="B2036" s="5">
        <v>45841.952777777777</v>
      </c>
      <c r="C2036" s="3" t="str">
        <f>TEXT(Sales_Data[[#This Row],[OrderDate]],"mmmm")</f>
        <v>July</v>
      </c>
      <c r="D2036" s="3" t="str">
        <f t="shared" si="62"/>
        <v>2025</v>
      </c>
      <c r="E2036" t="s">
        <v>19</v>
      </c>
      <c r="F2036" t="s">
        <v>43</v>
      </c>
      <c r="G2036" t="s">
        <v>31</v>
      </c>
      <c r="H2036" t="s">
        <v>37</v>
      </c>
      <c r="I2036" t="s">
        <v>100</v>
      </c>
      <c r="J2036">
        <v>7</v>
      </c>
      <c r="K2036">
        <v>2800</v>
      </c>
      <c r="L2036" s="7">
        <f>Sales_Data[[#This Row],[OrderQuantity]] *Sales_Data[[#This Row],[UnitPrice]]</f>
        <v>19600</v>
      </c>
      <c r="M2036" s="7">
        <f>Sales_Data[[#This Row],[UnitPrice]]-Sales_Data[[#This Row],[UnitCost]]</f>
        <v>1300</v>
      </c>
      <c r="N2036" s="7">
        <f>Sales_Data[[#This Row],[Gross Revenue]]-Sales_Data[[#This Row],[Discount Amount ]]</f>
        <v>18300</v>
      </c>
      <c r="O2036" s="7">
        <f>Sales_Data[[#This Row],[OrderQuantity]] *Sales_Data[[#This Row],[UnitCost]]</f>
        <v>10500</v>
      </c>
      <c r="P2036" s="7">
        <f>Sales_Data[[#This Row],[ItemCost]] +Sales_Data[[#This Row],[ShippingCost]]</f>
        <v>11064.3</v>
      </c>
      <c r="Q2036" s="7">
        <f>Sales_Data[[#This Row],[Gross Revenue]]-Sales_Data[[#This Row],[TotalFinancialCost]]</f>
        <v>8535.7000000000007</v>
      </c>
      <c r="R2036" s="7">
        <f>Sales_Data[[#This Row],[Actul Bill Amount]]-Sales_Data[[#This Row],[ShippingCost]]</f>
        <v>17735.7</v>
      </c>
      <c r="S2036">
        <v>625</v>
      </c>
      <c r="T2036">
        <v>564.29999999999995</v>
      </c>
      <c r="U2036" t="s">
        <v>61</v>
      </c>
      <c r="V2036">
        <v>1500</v>
      </c>
      <c r="W2036" t="s">
        <v>38</v>
      </c>
      <c r="X2036" t="str">
        <f t="shared" si="63"/>
        <v>Kolkata</v>
      </c>
    </row>
    <row r="2037" spans="1:24" x14ac:dyDescent="0.4">
      <c r="A2037">
        <v>102036</v>
      </c>
      <c r="B2037" s="5">
        <v>45835.821527777778</v>
      </c>
      <c r="C2037" s="3" t="str">
        <f>TEXT(Sales_Data[[#This Row],[OrderDate]],"mmmm")</f>
        <v>June</v>
      </c>
      <c r="D2037" s="3" t="str">
        <f t="shared" si="62"/>
        <v>2025</v>
      </c>
      <c r="E2037" t="s">
        <v>19</v>
      </c>
      <c r="F2037" t="s">
        <v>24</v>
      </c>
      <c r="G2037" t="s">
        <v>29</v>
      </c>
      <c r="H2037" t="s">
        <v>32</v>
      </c>
      <c r="I2037" t="s">
        <v>100</v>
      </c>
      <c r="J2037">
        <v>42</v>
      </c>
      <c r="K2037">
        <v>3500</v>
      </c>
      <c r="L2037" s="7">
        <f>Sales_Data[[#This Row],[OrderQuantity]] *Sales_Data[[#This Row],[UnitPrice]]</f>
        <v>147000</v>
      </c>
      <c r="M2037" s="7">
        <f>Sales_Data[[#This Row],[UnitPrice]]-Sales_Data[[#This Row],[UnitCost]]</f>
        <v>1300</v>
      </c>
      <c r="N2037" s="7">
        <f>Sales_Data[[#This Row],[Gross Revenue]]-Sales_Data[[#This Row],[Discount Amount ]]</f>
        <v>145700</v>
      </c>
      <c r="O2037" s="7">
        <f>Sales_Data[[#This Row],[OrderQuantity]] *Sales_Data[[#This Row],[UnitCost]]</f>
        <v>92400</v>
      </c>
      <c r="P2037" s="7">
        <f>Sales_Data[[#This Row],[ItemCost]] +Sales_Data[[#This Row],[ShippingCost]]</f>
        <v>92747.96</v>
      </c>
      <c r="Q2037" s="7">
        <f>Sales_Data[[#This Row],[Gross Revenue]]-Sales_Data[[#This Row],[TotalFinancialCost]]</f>
        <v>54252.039999999994</v>
      </c>
      <c r="R2037" s="7">
        <f>Sales_Data[[#This Row],[Actul Bill Amount]]-Sales_Data[[#This Row],[ShippingCost]]</f>
        <v>145352.04</v>
      </c>
      <c r="S2037">
        <v>1027</v>
      </c>
      <c r="T2037">
        <v>347.96</v>
      </c>
      <c r="U2037" t="s">
        <v>59</v>
      </c>
      <c r="V2037">
        <v>2200</v>
      </c>
      <c r="W2037" t="s">
        <v>33</v>
      </c>
      <c r="X2037" t="str">
        <f t="shared" si="63"/>
        <v>Delhi</v>
      </c>
    </row>
    <row r="2038" spans="1:24" x14ac:dyDescent="0.4">
      <c r="A2038">
        <v>102037</v>
      </c>
      <c r="B2038" s="5">
        <v>45951.794444444444</v>
      </c>
      <c r="C2038" s="3" t="str">
        <f>TEXT(Sales_Data[[#This Row],[OrderDate]],"mmmm")</f>
        <v>October</v>
      </c>
      <c r="D2038" s="3" t="str">
        <f t="shared" si="62"/>
        <v>2025</v>
      </c>
      <c r="E2038" t="s">
        <v>39</v>
      </c>
      <c r="F2038" t="s">
        <v>46</v>
      </c>
      <c r="G2038" t="s">
        <v>15</v>
      </c>
      <c r="H2038" t="s">
        <v>16</v>
      </c>
      <c r="I2038" t="s">
        <v>100</v>
      </c>
      <c r="J2038">
        <v>19</v>
      </c>
      <c r="K2038">
        <v>15000</v>
      </c>
      <c r="L2038" s="7">
        <f>Sales_Data[[#This Row],[OrderQuantity]] *Sales_Data[[#This Row],[UnitPrice]]</f>
        <v>285000</v>
      </c>
      <c r="M2038" s="7">
        <f>Sales_Data[[#This Row],[UnitPrice]]-Sales_Data[[#This Row],[UnitCost]]</f>
        <v>5500</v>
      </c>
      <c r="N2038" s="7">
        <f>Sales_Data[[#This Row],[Gross Revenue]]-Sales_Data[[#This Row],[Discount Amount ]]</f>
        <v>279500</v>
      </c>
      <c r="O2038" s="7">
        <f>Sales_Data[[#This Row],[OrderQuantity]] *Sales_Data[[#This Row],[UnitCost]]</f>
        <v>180500</v>
      </c>
      <c r="P2038" s="7">
        <f>Sales_Data[[#This Row],[ItemCost]] +Sales_Data[[#This Row],[ShippingCost]]</f>
        <v>181466.5</v>
      </c>
      <c r="Q2038" s="7">
        <f>Sales_Data[[#This Row],[Gross Revenue]]-Sales_Data[[#This Row],[TotalFinancialCost]]</f>
        <v>103533.5</v>
      </c>
      <c r="R2038" s="7">
        <f>Sales_Data[[#This Row],[Actul Bill Amount]]-Sales_Data[[#This Row],[ShippingCost]]</f>
        <v>278533.5</v>
      </c>
      <c r="S2038">
        <v>1011</v>
      </c>
      <c r="T2038">
        <v>966.5</v>
      </c>
      <c r="U2038" t="s">
        <v>53</v>
      </c>
      <c r="V2038">
        <v>9500</v>
      </c>
      <c r="W2038" t="s">
        <v>18</v>
      </c>
      <c r="X2038" t="str">
        <f t="shared" si="63"/>
        <v>Bengaluru</v>
      </c>
    </row>
    <row r="2039" spans="1:24" x14ac:dyDescent="0.4">
      <c r="A2039">
        <v>102038</v>
      </c>
      <c r="B2039" s="5">
        <v>45997.261111111111</v>
      </c>
      <c r="C2039" s="3" t="str">
        <f>TEXT(Sales_Data[[#This Row],[OrderDate]],"mmmm")</f>
        <v>December</v>
      </c>
      <c r="D2039" s="3" t="str">
        <f t="shared" si="62"/>
        <v>2025</v>
      </c>
      <c r="E2039" t="s">
        <v>39</v>
      </c>
      <c r="F2039" t="s">
        <v>46</v>
      </c>
      <c r="G2039" t="s">
        <v>31</v>
      </c>
      <c r="H2039" t="s">
        <v>32</v>
      </c>
      <c r="I2039" t="s">
        <v>100</v>
      </c>
      <c r="J2039">
        <v>52</v>
      </c>
      <c r="K2039">
        <v>4500</v>
      </c>
      <c r="L2039" s="7">
        <f>Sales_Data[[#This Row],[OrderQuantity]] *Sales_Data[[#This Row],[UnitPrice]]</f>
        <v>234000</v>
      </c>
      <c r="M2039" s="7">
        <f>Sales_Data[[#This Row],[UnitPrice]]-Sales_Data[[#This Row],[UnitCost]]</f>
        <v>1700</v>
      </c>
      <c r="N2039" s="7">
        <f>Sales_Data[[#This Row],[Gross Revenue]]-Sales_Data[[#This Row],[Discount Amount ]]</f>
        <v>232300</v>
      </c>
      <c r="O2039" s="7">
        <f>Sales_Data[[#This Row],[OrderQuantity]] *Sales_Data[[#This Row],[UnitCost]]</f>
        <v>145600</v>
      </c>
      <c r="P2039" s="7">
        <f>Sales_Data[[#This Row],[ItemCost]] +Sales_Data[[#This Row],[ShippingCost]]</f>
        <v>145999.93</v>
      </c>
      <c r="Q2039" s="7">
        <f>Sales_Data[[#This Row],[Gross Revenue]]-Sales_Data[[#This Row],[TotalFinancialCost]]</f>
        <v>88000.07</v>
      </c>
      <c r="R2039" s="7">
        <f>Sales_Data[[#This Row],[Actul Bill Amount]]-Sales_Data[[#This Row],[ShippingCost]]</f>
        <v>231900.07</v>
      </c>
      <c r="S2039">
        <v>1134</v>
      </c>
      <c r="T2039">
        <v>399.93</v>
      </c>
      <c r="U2039" t="s">
        <v>47</v>
      </c>
      <c r="V2039">
        <v>2800</v>
      </c>
      <c r="W2039" t="s">
        <v>33</v>
      </c>
      <c r="X2039" t="str">
        <f t="shared" si="63"/>
        <v>Delhi</v>
      </c>
    </row>
    <row r="2040" spans="1:24" x14ac:dyDescent="0.4">
      <c r="A2040">
        <v>102039</v>
      </c>
      <c r="B2040" s="5">
        <v>45808.078472222223</v>
      </c>
      <c r="C2040" s="3" t="str">
        <f>TEXT(Sales_Data[[#This Row],[OrderDate]],"mmmm")</f>
        <v>May</v>
      </c>
      <c r="D2040" s="3" t="str">
        <f t="shared" si="62"/>
        <v>2025</v>
      </c>
      <c r="E2040" t="s">
        <v>45</v>
      </c>
      <c r="F2040" t="s">
        <v>35</v>
      </c>
      <c r="G2040" t="s">
        <v>15</v>
      </c>
      <c r="H2040" t="s">
        <v>37</v>
      </c>
      <c r="I2040" t="s">
        <v>100</v>
      </c>
      <c r="J2040">
        <v>35</v>
      </c>
      <c r="K2040">
        <v>8500</v>
      </c>
      <c r="L2040" s="7">
        <f>Sales_Data[[#This Row],[OrderQuantity]] *Sales_Data[[#This Row],[UnitPrice]]</f>
        <v>297500</v>
      </c>
      <c r="M2040" s="7">
        <f>Sales_Data[[#This Row],[UnitPrice]]-Sales_Data[[#This Row],[UnitCost]]</f>
        <v>3000</v>
      </c>
      <c r="N2040" s="7">
        <f>Sales_Data[[#This Row],[Gross Revenue]]-Sales_Data[[#This Row],[Discount Amount ]]</f>
        <v>294500</v>
      </c>
      <c r="O2040" s="7">
        <f>Sales_Data[[#This Row],[OrderQuantity]] *Sales_Data[[#This Row],[UnitCost]]</f>
        <v>192500</v>
      </c>
      <c r="P2040" s="7">
        <f>Sales_Data[[#This Row],[ItemCost]] +Sales_Data[[#This Row],[ShippingCost]]</f>
        <v>192802.34</v>
      </c>
      <c r="Q2040" s="7">
        <f>Sales_Data[[#This Row],[Gross Revenue]]-Sales_Data[[#This Row],[TotalFinancialCost]]</f>
        <v>104697.66</v>
      </c>
      <c r="R2040" s="7">
        <f>Sales_Data[[#This Row],[Actul Bill Amount]]-Sales_Data[[#This Row],[ShippingCost]]</f>
        <v>294197.65999999997</v>
      </c>
      <c r="S2040">
        <v>1051</v>
      </c>
      <c r="T2040">
        <v>302.33999999999997</v>
      </c>
      <c r="U2040" t="s">
        <v>49</v>
      </c>
      <c r="V2040">
        <v>5500</v>
      </c>
      <c r="W2040" t="s">
        <v>38</v>
      </c>
      <c r="X2040" t="str">
        <f t="shared" si="63"/>
        <v>Kolkata</v>
      </c>
    </row>
    <row r="2041" spans="1:24" x14ac:dyDescent="0.4">
      <c r="A2041">
        <v>102040</v>
      </c>
      <c r="B2041" s="5">
        <v>45783.439583333333</v>
      </c>
      <c r="C2041" s="3" t="str">
        <f>TEXT(Sales_Data[[#This Row],[OrderDate]],"mmmm")</f>
        <v>May</v>
      </c>
      <c r="D2041" s="3" t="str">
        <f t="shared" si="62"/>
        <v>2025</v>
      </c>
      <c r="E2041" t="s">
        <v>45</v>
      </c>
      <c r="F2041" t="s">
        <v>40</v>
      </c>
      <c r="G2041" t="s">
        <v>31</v>
      </c>
      <c r="H2041" t="s">
        <v>37</v>
      </c>
      <c r="I2041" t="s">
        <v>100</v>
      </c>
      <c r="J2041">
        <v>73</v>
      </c>
      <c r="K2041">
        <v>5500</v>
      </c>
      <c r="L2041" s="7">
        <f>Sales_Data[[#This Row],[OrderQuantity]] *Sales_Data[[#This Row],[UnitPrice]]</f>
        <v>401500</v>
      </c>
      <c r="M2041" s="7">
        <f>Sales_Data[[#This Row],[UnitPrice]]-Sales_Data[[#This Row],[UnitCost]]</f>
        <v>2000</v>
      </c>
      <c r="N2041" s="7">
        <f>Sales_Data[[#This Row],[Gross Revenue]]-Sales_Data[[#This Row],[Discount Amount ]]</f>
        <v>399500</v>
      </c>
      <c r="O2041" s="7">
        <f>Sales_Data[[#This Row],[OrderQuantity]] *Sales_Data[[#This Row],[UnitCost]]</f>
        <v>255500</v>
      </c>
      <c r="P2041" s="7">
        <f>Sales_Data[[#This Row],[ItemCost]] +Sales_Data[[#This Row],[ShippingCost]]</f>
        <v>256038.55</v>
      </c>
      <c r="Q2041" s="7">
        <f>Sales_Data[[#This Row],[Gross Revenue]]-Sales_Data[[#This Row],[TotalFinancialCost]]</f>
        <v>145461.45000000001</v>
      </c>
      <c r="R2041" s="7">
        <f>Sales_Data[[#This Row],[Actul Bill Amount]]-Sales_Data[[#This Row],[ShippingCost]]</f>
        <v>398961.45</v>
      </c>
      <c r="S2041">
        <v>888</v>
      </c>
      <c r="T2041">
        <v>538.54999999999995</v>
      </c>
      <c r="U2041" t="s">
        <v>41</v>
      </c>
      <c r="V2041">
        <v>3500</v>
      </c>
      <c r="W2041" t="s">
        <v>38</v>
      </c>
      <c r="X2041" t="str">
        <f t="shared" si="63"/>
        <v>Kolkata</v>
      </c>
    </row>
    <row r="2042" spans="1:24" x14ac:dyDescent="0.4">
      <c r="A2042">
        <v>102041</v>
      </c>
      <c r="B2042" s="5">
        <v>45958.438194444447</v>
      </c>
      <c r="C2042" s="3" t="str">
        <f>TEXT(Sales_Data[[#This Row],[OrderDate]],"mmmm")</f>
        <v>October</v>
      </c>
      <c r="D2042" s="3" t="str">
        <f t="shared" si="62"/>
        <v>2025</v>
      </c>
      <c r="E2042" t="s">
        <v>45</v>
      </c>
      <c r="F2042" t="s">
        <v>40</v>
      </c>
      <c r="G2042" t="s">
        <v>15</v>
      </c>
      <c r="H2042" t="s">
        <v>16</v>
      </c>
      <c r="I2042" t="s">
        <v>100</v>
      </c>
      <c r="J2042">
        <v>55</v>
      </c>
      <c r="K2042">
        <v>5500</v>
      </c>
      <c r="L2042" s="7">
        <f>Sales_Data[[#This Row],[OrderQuantity]] *Sales_Data[[#This Row],[UnitPrice]]</f>
        <v>302500</v>
      </c>
      <c r="M2042" s="7">
        <f>Sales_Data[[#This Row],[UnitPrice]]-Sales_Data[[#This Row],[UnitCost]]</f>
        <v>2000</v>
      </c>
      <c r="N2042" s="7">
        <f>Sales_Data[[#This Row],[Gross Revenue]]-Sales_Data[[#This Row],[Discount Amount ]]</f>
        <v>300500</v>
      </c>
      <c r="O2042" s="7">
        <f>Sales_Data[[#This Row],[OrderQuantity]] *Sales_Data[[#This Row],[UnitCost]]</f>
        <v>192500</v>
      </c>
      <c r="P2042" s="7">
        <f>Sales_Data[[#This Row],[ItemCost]] +Sales_Data[[#This Row],[ShippingCost]]</f>
        <v>193638.58</v>
      </c>
      <c r="Q2042" s="7">
        <f>Sales_Data[[#This Row],[Gross Revenue]]-Sales_Data[[#This Row],[TotalFinancialCost]]</f>
        <v>108861.42000000001</v>
      </c>
      <c r="R2042" s="7">
        <f>Sales_Data[[#This Row],[Actul Bill Amount]]-Sales_Data[[#This Row],[ShippingCost]]</f>
        <v>299361.42</v>
      </c>
      <c r="S2042">
        <v>373</v>
      </c>
      <c r="T2042">
        <v>1138.58</v>
      </c>
      <c r="U2042" t="s">
        <v>41</v>
      </c>
      <c r="V2042">
        <v>3500</v>
      </c>
      <c r="W2042" t="s">
        <v>18</v>
      </c>
      <c r="X2042" t="str">
        <f t="shared" si="63"/>
        <v>Bengaluru</v>
      </c>
    </row>
    <row r="2043" spans="1:24" x14ac:dyDescent="0.4">
      <c r="A2043">
        <v>102042</v>
      </c>
      <c r="B2043" s="5">
        <v>45965.306250000001</v>
      </c>
      <c r="C2043" s="3" t="str">
        <f>TEXT(Sales_Data[[#This Row],[OrderDate]],"mmmm")</f>
        <v>November</v>
      </c>
      <c r="D2043" s="3" t="str">
        <f t="shared" si="62"/>
        <v>2025</v>
      </c>
      <c r="E2043" t="s">
        <v>48</v>
      </c>
      <c r="F2043" t="s">
        <v>28</v>
      </c>
      <c r="G2043" t="s">
        <v>15</v>
      </c>
      <c r="H2043" t="s">
        <v>20</v>
      </c>
      <c r="I2043" t="s">
        <v>100</v>
      </c>
      <c r="J2043">
        <v>97</v>
      </c>
      <c r="K2043">
        <v>2500</v>
      </c>
      <c r="L2043" s="7">
        <f>Sales_Data[[#This Row],[OrderQuantity]] *Sales_Data[[#This Row],[UnitPrice]]</f>
        <v>242500</v>
      </c>
      <c r="M2043" s="7">
        <f>Sales_Data[[#This Row],[UnitPrice]]-Sales_Data[[#This Row],[UnitCost]]</f>
        <v>1000</v>
      </c>
      <c r="N2043" s="7">
        <f>Sales_Data[[#This Row],[Gross Revenue]]-Sales_Data[[#This Row],[Discount Amount ]]</f>
        <v>241500</v>
      </c>
      <c r="O2043" s="7">
        <f>Sales_Data[[#This Row],[OrderQuantity]] *Sales_Data[[#This Row],[UnitCost]]</f>
        <v>145500</v>
      </c>
      <c r="P2043" s="7">
        <f>Sales_Data[[#This Row],[ItemCost]] +Sales_Data[[#This Row],[ShippingCost]]</f>
        <v>147283.04999999999</v>
      </c>
      <c r="Q2043" s="7">
        <f>Sales_Data[[#This Row],[Gross Revenue]]-Sales_Data[[#This Row],[TotalFinancialCost]]</f>
        <v>95216.950000000012</v>
      </c>
      <c r="R2043" s="7">
        <f>Sales_Data[[#This Row],[Actul Bill Amount]]-Sales_Data[[#This Row],[ShippingCost]]</f>
        <v>239716.95</v>
      </c>
      <c r="S2043">
        <v>818</v>
      </c>
      <c r="T2043">
        <v>1783.05</v>
      </c>
      <c r="U2043" t="s">
        <v>54</v>
      </c>
      <c r="V2043">
        <v>1500</v>
      </c>
      <c r="W2043" t="s">
        <v>22</v>
      </c>
      <c r="X2043" t="str">
        <f t="shared" si="63"/>
        <v>Nagpur</v>
      </c>
    </row>
    <row r="2044" spans="1:24" x14ac:dyDescent="0.4">
      <c r="A2044">
        <v>102043</v>
      </c>
      <c r="B2044" s="5">
        <v>45993.245833333334</v>
      </c>
      <c r="C2044" s="3" t="str">
        <f>TEXT(Sales_Data[[#This Row],[OrderDate]],"mmmm")</f>
        <v>December</v>
      </c>
      <c r="D2044" s="3" t="str">
        <f t="shared" si="62"/>
        <v>2025</v>
      </c>
      <c r="E2044" t="s">
        <v>39</v>
      </c>
      <c r="F2044" t="s">
        <v>28</v>
      </c>
      <c r="G2044" t="s">
        <v>29</v>
      </c>
      <c r="H2044" t="s">
        <v>37</v>
      </c>
      <c r="I2044" t="s">
        <v>100</v>
      </c>
      <c r="J2044">
        <v>44</v>
      </c>
      <c r="K2044">
        <v>2500</v>
      </c>
      <c r="L2044" s="7">
        <f>Sales_Data[[#This Row],[OrderQuantity]] *Sales_Data[[#This Row],[UnitPrice]]</f>
        <v>110000</v>
      </c>
      <c r="M2044" s="7">
        <f>Sales_Data[[#This Row],[UnitPrice]]-Sales_Data[[#This Row],[UnitCost]]</f>
        <v>1000</v>
      </c>
      <c r="N2044" s="7">
        <f>Sales_Data[[#This Row],[Gross Revenue]]-Sales_Data[[#This Row],[Discount Amount ]]</f>
        <v>109000</v>
      </c>
      <c r="O2044" s="7">
        <f>Sales_Data[[#This Row],[OrderQuantity]] *Sales_Data[[#This Row],[UnitCost]]</f>
        <v>66000</v>
      </c>
      <c r="P2044" s="7">
        <f>Sales_Data[[#This Row],[ItemCost]] +Sales_Data[[#This Row],[ShippingCost]]</f>
        <v>66275.679999999993</v>
      </c>
      <c r="Q2044" s="7">
        <f>Sales_Data[[#This Row],[Gross Revenue]]-Sales_Data[[#This Row],[TotalFinancialCost]]</f>
        <v>43724.320000000007</v>
      </c>
      <c r="R2044" s="7">
        <f>Sales_Data[[#This Row],[Actul Bill Amount]]-Sales_Data[[#This Row],[ShippingCost]]</f>
        <v>108724.32</v>
      </c>
      <c r="S2044">
        <v>657</v>
      </c>
      <c r="T2044">
        <v>275.68</v>
      </c>
      <c r="U2044" t="s">
        <v>54</v>
      </c>
      <c r="V2044">
        <v>1500</v>
      </c>
      <c r="W2044" t="s">
        <v>38</v>
      </c>
      <c r="X2044" t="str">
        <f t="shared" si="63"/>
        <v>Kolkata</v>
      </c>
    </row>
    <row r="2045" spans="1:24" x14ac:dyDescent="0.4">
      <c r="A2045">
        <v>102044</v>
      </c>
      <c r="B2045" s="5">
        <v>45891.444444444445</v>
      </c>
      <c r="C2045" s="3" t="str">
        <f>TEXT(Sales_Data[[#This Row],[OrderDate]],"mmmm")</f>
        <v>August</v>
      </c>
      <c r="D2045" s="3" t="str">
        <f t="shared" si="62"/>
        <v>2025</v>
      </c>
      <c r="E2045" t="s">
        <v>50</v>
      </c>
      <c r="F2045" t="s">
        <v>55</v>
      </c>
      <c r="G2045" t="s">
        <v>29</v>
      </c>
      <c r="H2045" t="s">
        <v>16</v>
      </c>
      <c r="I2045" t="s">
        <v>100</v>
      </c>
      <c r="J2045">
        <v>57</v>
      </c>
      <c r="K2045">
        <v>1200</v>
      </c>
      <c r="L2045" s="7">
        <f>Sales_Data[[#This Row],[OrderQuantity]] *Sales_Data[[#This Row],[UnitPrice]]</f>
        <v>68400</v>
      </c>
      <c r="M2045" s="7">
        <f>Sales_Data[[#This Row],[UnitPrice]]-Sales_Data[[#This Row],[UnitCost]]</f>
        <v>400</v>
      </c>
      <c r="N2045" s="7">
        <f>Sales_Data[[#This Row],[Gross Revenue]]-Sales_Data[[#This Row],[Discount Amount ]]</f>
        <v>68000</v>
      </c>
      <c r="O2045" s="7">
        <f>Sales_Data[[#This Row],[OrderQuantity]] *Sales_Data[[#This Row],[UnitCost]]</f>
        <v>45600</v>
      </c>
      <c r="P2045" s="7">
        <f>Sales_Data[[#This Row],[ItemCost]] +Sales_Data[[#This Row],[ShippingCost]]</f>
        <v>45761.35</v>
      </c>
      <c r="Q2045" s="7">
        <f>Sales_Data[[#This Row],[Gross Revenue]]-Sales_Data[[#This Row],[TotalFinancialCost]]</f>
        <v>22638.65</v>
      </c>
      <c r="R2045" s="7">
        <f>Sales_Data[[#This Row],[Actul Bill Amount]]-Sales_Data[[#This Row],[ShippingCost]]</f>
        <v>67838.649999999994</v>
      </c>
      <c r="S2045">
        <v>443</v>
      </c>
      <c r="T2045">
        <v>161.35</v>
      </c>
      <c r="U2045" t="s">
        <v>58</v>
      </c>
      <c r="V2045">
        <v>800</v>
      </c>
      <c r="W2045" t="s">
        <v>18</v>
      </c>
      <c r="X2045" t="str">
        <f t="shared" si="63"/>
        <v>Bengaluru</v>
      </c>
    </row>
    <row r="2046" spans="1:24" x14ac:dyDescent="0.4">
      <c r="A2046">
        <v>102045</v>
      </c>
      <c r="B2046" s="5">
        <v>45665.456250000003</v>
      </c>
      <c r="C2046" s="3" t="str">
        <f>TEXT(Sales_Data[[#This Row],[OrderDate]],"mmmm")</f>
        <v>January</v>
      </c>
      <c r="D2046" s="3" t="str">
        <f t="shared" si="62"/>
        <v>2025</v>
      </c>
      <c r="E2046" t="s">
        <v>42</v>
      </c>
      <c r="F2046" t="s">
        <v>14</v>
      </c>
      <c r="G2046" t="s">
        <v>29</v>
      </c>
      <c r="H2046" t="s">
        <v>37</v>
      </c>
      <c r="I2046" t="s">
        <v>100</v>
      </c>
      <c r="J2046">
        <v>98</v>
      </c>
      <c r="K2046">
        <v>6500</v>
      </c>
      <c r="L2046" s="7">
        <f>Sales_Data[[#This Row],[OrderQuantity]] *Sales_Data[[#This Row],[UnitPrice]]</f>
        <v>637000</v>
      </c>
      <c r="M2046" s="7">
        <f>Sales_Data[[#This Row],[UnitPrice]]-Sales_Data[[#This Row],[UnitCost]]</f>
        <v>2300</v>
      </c>
      <c r="N2046" s="7">
        <f>Sales_Data[[#This Row],[Gross Revenue]]-Sales_Data[[#This Row],[Discount Amount ]]</f>
        <v>634700</v>
      </c>
      <c r="O2046" s="7">
        <f>Sales_Data[[#This Row],[OrderQuantity]] *Sales_Data[[#This Row],[UnitCost]]</f>
        <v>411600</v>
      </c>
      <c r="P2046" s="7">
        <f>Sales_Data[[#This Row],[ItemCost]] +Sales_Data[[#This Row],[ShippingCost]]</f>
        <v>411722.84</v>
      </c>
      <c r="Q2046" s="7">
        <f>Sales_Data[[#This Row],[Gross Revenue]]-Sales_Data[[#This Row],[TotalFinancialCost]]</f>
        <v>225277.15999999997</v>
      </c>
      <c r="R2046" s="7">
        <f>Sales_Data[[#This Row],[Actul Bill Amount]]-Sales_Data[[#This Row],[ShippingCost]]</f>
        <v>634577.16</v>
      </c>
      <c r="S2046">
        <v>1194</v>
      </c>
      <c r="T2046">
        <v>122.84</v>
      </c>
      <c r="U2046" t="s">
        <v>21</v>
      </c>
      <c r="V2046">
        <v>4200</v>
      </c>
      <c r="W2046" t="s">
        <v>38</v>
      </c>
      <c r="X2046" t="str">
        <f t="shared" si="63"/>
        <v>Kolkata</v>
      </c>
    </row>
    <row r="2047" spans="1:24" x14ac:dyDescent="0.4">
      <c r="A2047">
        <v>102046</v>
      </c>
      <c r="B2047" s="5">
        <v>45998.176388888889</v>
      </c>
      <c r="C2047" s="3" t="str">
        <f>TEXT(Sales_Data[[#This Row],[OrderDate]],"mmmm")</f>
        <v>December</v>
      </c>
      <c r="D2047" s="3" t="str">
        <f t="shared" si="62"/>
        <v>2025</v>
      </c>
      <c r="E2047" t="s">
        <v>48</v>
      </c>
      <c r="F2047" t="s">
        <v>35</v>
      </c>
      <c r="G2047" t="s">
        <v>29</v>
      </c>
      <c r="H2047" t="s">
        <v>32</v>
      </c>
      <c r="I2047" t="s">
        <v>100</v>
      </c>
      <c r="J2047">
        <v>19</v>
      </c>
      <c r="K2047">
        <v>12000</v>
      </c>
      <c r="L2047" s="7">
        <f>Sales_Data[[#This Row],[OrderQuantity]] *Sales_Data[[#This Row],[UnitPrice]]</f>
        <v>228000</v>
      </c>
      <c r="M2047" s="7">
        <f>Sales_Data[[#This Row],[UnitPrice]]-Sales_Data[[#This Row],[UnitCost]]</f>
        <v>4000</v>
      </c>
      <c r="N2047" s="7">
        <f>Sales_Data[[#This Row],[Gross Revenue]]-Sales_Data[[#This Row],[Discount Amount ]]</f>
        <v>224000</v>
      </c>
      <c r="O2047" s="7">
        <f>Sales_Data[[#This Row],[OrderQuantity]] *Sales_Data[[#This Row],[UnitCost]]</f>
        <v>152000</v>
      </c>
      <c r="P2047" s="7">
        <f>Sales_Data[[#This Row],[ItemCost]] +Sales_Data[[#This Row],[ShippingCost]]</f>
        <v>152888.56</v>
      </c>
      <c r="Q2047" s="7">
        <f>Sales_Data[[#This Row],[Gross Revenue]]-Sales_Data[[#This Row],[TotalFinancialCost]]</f>
        <v>75111.44</v>
      </c>
      <c r="R2047" s="7">
        <f>Sales_Data[[#This Row],[Actul Bill Amount]]-Sales_Data[[#This Row],[ShippingCost]]</f>
        <v>223111.44</v>
      </c>
      <c r="S2047">
        <v>879</v>
      </c>
      <c r="T2047">
        <v>888.56</v>
      </c>
      <c r="U2047" t="s">
        <v>36</v>
      </c>
      <c r="V2047">
        <v>8000</v>
      </c>
      <c r="W2047" t="s">
        <v>33</v>
      </c>
      <c r="X2047" t="str">
        <f t="shared" si="63"/>
        <v>Delhi</v>
      </c>
    </row>
    <row r="2048" spans="1:24" x14ac:dyDescent="0.4">
      <c r="A2048">
        <v>102047</v>
      </c>
      <c r="B2048" s="5">
        <v>45786.387499999997</v>
      </c>
      <c r="C2048" s="3" t="str">
        <f>TEXT(Sales_Data[[#This Row],[OrderDate]],"mmmm")</f>
        <v>May</v>
      </c>
      <c r="D2048" s="3" t="str">
        <f t="shared" si="62"/>
        <v>2025</v>
      </c>
      <c r="E2048" t="s">
        <v>48</v>
      </c>
      <c r="F2048" t="s">
        <v>55</v>
      </c>
      <c r="G2048" t="s">
        <v>31</v>
      </c>
      <c r="H2048" t="s">
        <v>20</v>
      </c>
      <c r="I2048" t="s">
        <v>100</v>
      </c>
      <c r="J2048">
        <v>84</v>
      </c>
      <c r="K2048">
        <v>1200</v>
      </c>
      <c r="L2048" s="7">
        <f>Sales_Data[[#This Row],[OrderQuantity]] *Sales_Data[[#This Row],[UnitPrice]]</f>
        <v>100800</v>
      </c>
      <c r="M2048" s="7">
        <f>Sales_Data[[#This Row],[UnitPrice]]-Sales_Data[[#This Row],[UnitCost]]</f>
        <v>400</v>
      </c>
      <c r="N2048" s="7">
        <f>Sales_Data[[#This Row],[Gross Revenue]]-Sales_Data[[#This Row],[Discount Amount ]]</f>
        <v>100400</v>
      </c>
      <c r="O2048" s="7">
        <f>Sales_Data[[#This Row],[OrderQuantity]] *Sales_Data[[#This Row],[UnitCost]]</f>
        <v>67200</v>
      </c>
      <c r="P2048" s="7">
        <f>Sales_Data[[#This Row],[ItemCost]] +Sales_Data[[#This Row],[ShippingCost]]</f>
        <v>68127.38</v>
      </c>
      <c r="Q2048" s="7">
        <f>Sales_Data[[#This Row],[Gross Revenue]]-Sales_Data[[#This Row],[TotalFinancialCost]]</f>
        <v>32672.619999999995</v>
      </c>
      <c r="R2048" s="7">
        <f>Sales_Data[[#This Row],[Actul Bill Amount]]-Sales_Data[[#This Row],[ShippingCost]]</f>
        <v>99472.62</v>
      </c>
      <c r="S2048">
        <v>1075</v>
      </c>
      <c r="T2048">
        <v>927.38</v>
      </c>
      <c r="U2048" t="s">
        <v>58</v>
      </c>
      <c r="V2048">
        <v>800</v>
      </c>
      <c r="W2048" t="s">
        <v>22</v>
      </c>
      <c r="X2048" t="str">
        <f t="shared" si="63"/>
        <v>Nagpur</v>
      </c>
    </row>
    <row r="2049" spans="1:24" x14ac:dyDescent="0.4">
      <c r="A2049">
        <v>102048</v>
      </c>
      <c r="B2049" s="5">
        <v>45921.009027777778</v>
      </c>
      <c r="C2049" s="3" t="str">
        <f>TEXT(Sales_Data[[#This Row],[OrderDate]],"mmmm")</f>
        <v>September</v>
      </c>
      <c r="D2049" s="3" t="str">
        <f t="shared" si="62"/>
        <v>2025</v>
      </c>
      <c r="E2049" t="s">
        <v>50</v>
      </c>
      <c r="F2049" t="s">
        <v>55</v>
      </c>
      <c r="G2049" t="s">
        <v>31</v>
      </c>
      <c r="H2049" t="s">
        <v>32</v>
      </c>
      <c r="I2049" t="s">
        <v>100</v>
      </c>
      <c r="J2049">
        <v>86</v>
      </c>
      <c r="K2049">
        <v>600</v>
      </c>
      <c r="L2049" s="7">
        <f>Sales_Data[[#This Row],[OrderQuantity]] *Sales_Data[[#This Row],[UnitPrice]]</f>
        <v>51600</v>
      </c>
      <c r="M2049" s="7">
        <f>Sales_Data[[#This Row],[UnitPrice]]-Sales_Data[[#This Row],[UnitCost]]</f>
        <v>250</v>
      </c>
      <c r="N2049" s="7">
        <f>Sales_Data[[#This Row],[Gross Revenue]]-Sales_Data[[#This Row],[Discount Amount ]]</f>
        <v>51350</v>
      </c>
      <c r="O2049" s="7">
        <f>Sales_Data[[#This Row],[OrderQuantity]] *Sales_Data[[#This Row],[UnitCost]]</f>
        <v>30100</v>
      </c>
      <c r="P2049" s="7">
        <f>Sales_Data[[#This Row],[ItemCost]] +Sales_Data[[#This Row],[ShippingCost]]</f>
        <v>30494.7</v>
      </c>
      <c r="Q2049" s="7">
        <f>Sales_Data[[#This Row],[Gross Revenue]]-Sales_Data[[#This Row],[TotalFinancialCost]]</f>
        <v>21105.3</v>
      </c>
      <c r="R2049" s="7">
        <f>Sales_Data[[#This Row],[Actul Bill Amount]]-Sales_Data[[#This Row],[ShippingCost]]</f>
        <v>50955.3</v>
      </c>
      <c r="S2049">
        <v>1135</v>
      </c>
      <c r="T2049">
        <v>394.7</v>
      </c>
      <c r="U2049" t="s">
        <v>57</v>
      </c>
      <c r="V2049">
        <v>350</v>
      </c>
      <c r="W2049" t="s">
        <v>33</v>
      </c>
      <c r="X2049" t="str">
        <f t="shared" si="63"/>
        <v>Delhi</v>
      </c>
    </row>
    <row r="2050" spans="1:24" x14ac:dyDescent="0.4">
      <c r="A2050">
        <v>102049</v>
      </c>
      <c r="B2050" s="5">
        <v>45814.250694444447</v>
      </c>
      <c r="C2050" s="3" t="str">
        <f>TEXT(Sales_Data[[#This Row],[OrderDate]],"mmmm")</f>
        <v>June</v>
      </c>
      <c r="D2050" s="3" t="str">
        <f t="shared" ref="D2050:D2113" si="64">TEXT(B2050, "yyyy")</f>
        <v>2025</v>
      </c>
      <c r="E2050" t="s">
        <v>45</v>
      </c>
      <c r="F2050" t="s">
        <v>46</v>
      </c>
      <c r="G2050" t="s">
        <v>15</v>
      </c>
      <c r="H2050" t="s">
        <v>25</v>
      </c>
      <c r="I2050" t="s">
        <v>100</v>
      </c>
      <c r="J2050">
        <v>84</v>
      </c>
      <c r="K2050">
        <v>15000</v>
      </c>
      <c r="L2050" s="7">
        <f>Sales_Data[[#This Row],[OrderQuantity]] *Sales_Data[[#This Row],[UnitPrice]]</f>
        <v>1260000</v>
      </c>
      <c r="M2050" s="7">
        <f>Sales_Data[[#This Row],[UnitPrice]]-Sales_Data[[#This Row],[UnitCost]]</f>
        <v>5500</v>
      </c>
      <c r="N2050" s="7">
        <f>Sales_Data[[#This Row],[Gross Revenue]]-Sales_Data[[#This Row],[Discount Amount ]]</f>
        <v>1254500</v>
      </c>
      <c r="O2050" s="7">
        <f>Sales_Data[[#This Row],[OrderQuantity]] *Sales_Data[[#This Row],[UnitCost]]</f>
        <v>798000</v>
      </c>
      <c r="P2050" s="7">
        <f>Sales_Data[[#This Row],[ItemCost]] +Sales_Data[[#This Row],[ShippingCost]]</f>
        <v>798608.19</v>
      </c>
      <c r="Q2050" s="7">
        <f>Sales_Data[[#This Row],[Gross Revenue]]-Sales_Data[[#This Row],[TotalFinancialCost]]</f>
        <v>461391.81000000006</v>
      </c>
      <c r="R2050" s="7">
        <f>Sales_Data[[#This Row],[Actul Bill Amount]]-Sales_Data[[#This Row],[ShippingCost]]</f>
        <v>1253891.81</v>
      </c>
      <c r="S2050">
        <v>1180</v>
      </c>
      <c r="T2050">
        <v>608.19000000000005</v>
      </c>
      <c r="U2050" t="s">
        <v>53</v>
      </c>
      <c r="V2050">
        <v>9500</v>
      </c>
      <c r="W2050" t="s">
        <v>27</v>
      </c>
      <c r="X2050" t="str">
        <f t="shared" ref="X2050:X2113" si="65">_xlfn.TEXTBEFORE(W2050, " ")</f>
        <v>Mumbai</v>
      </c>
    </row>
    <row r="2051" spans="1:24" x14ac:dyDescent="0.4">
      <c r="A2051">
        <v>102050</v>
      </c>
      <c r="B2051" s="5">
        <v>46009.155555555553</v>
      </c>
      <c r="C2051" s="3" t="str">
        <f>TEXT(Sales_Data[[#This Row],[OrderDate]],"mmmm")</f>
        <v>December</v>
      </c>
      <c r="D2051" s="3" t="str">
        <f t="shared" si="64"/>
        <v>2025</v>
      </c>
      <c r="E2051" t="s">
        <v>13</v>
      </c>
      <c r="F2051" t="s">
        <v>43</v>
      </c>
      <c r="G2051" t="s">
        <v>29</v>
      </c>
      <c r="H2051" t="s">
        <v>32</v>
      </c>
      <c r="I2051" t="s">
        <v>100</v>
      </c>
      <c r="J2051">
        <v>21</v>
      </c>
      <c r="K2051">
        <v>4500</v>
      </c>
      <c r="L2051" s="7">
        <f>Sales_Data[[#This Row],[OrderQuantity]] *Sales_Data[[#This Row],[UnitPrice]]</f>
        <v>94500</v>
      </c>
      <c r="M2051" s="7">
        <f>Sales_Data[[#This Row],[UnitPrice]]-Sales_Data[[#This Row],[UnitCost]]</f>
        <v>2000</v>
      </c>
      <c r="N2051" s="7">
        <f>Sales_Data[[#This Row],[Gross Revenue]]-Sales_Data[[#This Row],[Discount Amount ]]</f>
        <v>92500</v>
      </c>
      <c r="O2051" s="7">
        <f>Sales_Data[[#This Row],[OrderQuantity]] *Sales_Data[[#This Row],[UnitCost]]</f>
        <v>52500</v>
      </c>
      <c r="P2051" s="7">
        <f>Sales_Data[[#This Row],[ItemCost]] +Sales_Data[[#This Row],[ShippingCost]]</f>
        <v>53027.67</v>
      </c>
      <c r="Q2051" s="7">
        <f>Sales_Data[[#This Row],[Gross Revenue]]-Sales_Data[[#This Row],[TotalFinancialCost]]</f>
        <v>41472.33</v>
      </c>
      <c r="R2051" s="7">
        <f>Sales_Data[[#This Row],[Actul Bill Amount]]-Sales_Data[[#This Row],[ShippingCost]]</f>
        <v>91972.33</v>
      </c>
      <c r="S2051">
        <v>713</v>
      </c>
      <c r="T2051">
        <v>527.66999999999996</v>
      </c>
      <c r="U2051" t="s">
        <v>44</v>
      </c>
      <c r="V2051">
        <v>2500</v>
      </c>
      <c r="W2051" t="s">
        <v>33</v>
      </c>
      <c r="X2051" t="str">
        <f t="shared" si="65"/>
        <v>Delhi</v>
      </c>
    </row>
    <row r="2052" spans="1:24" x14ac:dyDescent="0.4">
      <c r="A2052">
        <v>102051</v>
      </c>
      <c r="B2052" s="5">
        <v>46015.511111111111</v>
      </c>
      <c r="C2052" s="3" t="str">
        <f>TEXT(Sales_Data[[#This Row],[OrderDate]],"mmmm")</f>
        <v>December</v>
      </c>
      <c r="D2052" s="3" t="str">
        <f t="shared" si="64"/>
        <v>2025</v>
      </c>
      <c r="E2052" t="s">
        <v>39</v>
      </c>
      <c r="F2052" t="s">
        <v>55</v>
      </c>
      <c r="G2052" t="s">
        <v>15</v>
      </c>
      <c r="H2052" t="s">
        <v>20</v>
      </c>
      <c r="I2052" t="s">
        <v>100</v>
      </c>
      <c r="J2052">
        <v>51</v>
      </c>
      <c r="K2052">
        <v>850</v>
      </c>
      <c r="L2052" s="7">
        <f>Sales_Data[[#This Row],[OrderQuantity]] *Sales_Data[[#This Row],[UnitPrice]]</f>
        <v>43350</v>
      </c>
      <c r="M2052" s="7">
        <f>Sales_Data[[#This Row],[UnitPrice]]-Sales_Data[[#This Row],[UnitCost]]</f>
        <v>300</v>
      </c>
      <c r="N2052" s="7">
        <f>Sales_Data[[#This Row],[Gross Revenue]]-Sales_Data[[#This Row],[Discount Amount ]]</f>
        <v>43050</v>
      </c>
      <c r="O2052" s="7">
        <f>Sales_Data[[#This Row],[OrderQuantity]] *Sales_Data[[#This Row],[UnitCost]]</f>
        <v>28050</v>
      </c>
      <c r="P2052" s="7">
        <f>Sales_Data[[#This Row],[ItemCost]] +Sales_Data[[#This Row],[ShippingCost]]</f>
        <v>30588.41</v>
      </c>
      <c r="Q2052" s="7">
        <f>Sales_Data[[#This Row],[Gross Revenue]]-Sales_Data[[#This Row],[TotalFinancialCost]]</f>
        <v>12761.59</v>
      </c>
      <c r="R2052" s="7">
        <f>Sales_Data[[#This Row],[Actul Bill Amount]]-Sales_Data[[#This Row],[ShippingCost]]</f>
        <v>40511.589999999997</v>
      </c>
      <c r="S2052">
        <v>754</v>
      </c>
      <c r="T2052">
        <v>2538.41</v>
      </c>
      <c r="U2052" t="s">
        <v>56</v>
      </c>
      <c r="V2052">
        <v>550</v>
      </c>
      <c r="W2052" t="s">
        <v>22</v>
      </c>
      <c r="X2052" t="str">
        <f t="shared" si="65"/>
        <v>Nagpur</v>
      </c>
    </row>
    <row r="2053" spans="1:24" x14ac:dyDescent="0.4">
      <c r="A2053">
        <v>102052</v>
      </c>
      <c r="B2053" s="5">
        <v>45662.803472222222</v>
      </c>
      <c r="C2053" s="3" t="str">
        <f>TEXT(Sales_Data[[#This Row],[OrderDate]],"mmmm")</f>
        <v>January</v>
      </c>
      <c r="D2053" s="3" t="str">
        <f t="shared" si="64"/>
        <v>2025</v>
      </c>
      <c r="E2053" t="s">
        <v>39</v>
      </c>
      <c r="F2053" t="s">
        <v>35</v>
      </c>
      <c r="G2053" t="s">
        <v>15</v>
      </c>
      <c r="H2053" t="s">
        <v>20</v>
      </c>
      <c r="I2053" t="s">
        <v>100</v>
      </c>
      <c r="J2053">
        <v>63</v>
      </c>
      <c r="K2053">
        <v>12000</v>
      </c>
      <c r="L2053" s="7">
        <f>Sales_Data[[#This Row],[OrderQuantity]] *Sales_Data[[#This Row],[UnitPrice]]</f>
        <v>756000</v>
      </c>
      <c r="M2053" s="7">
        <f>Sales_Data[[#This Row],[UnitPrice]]-Sales_Data[[#This Row],[UnitCost]]</f>
        <v>4000</v>
      </c>
      <c r="N2053" s="7">
        <f>Sales_Data[[#This Row],[Gross Revenue]]-Sales_Data[[#This Row],[Discount Amount ]]</f>
        <v>752000</v>
      </c>
      <c r="O2053" s="7">
        <f>Sales_Data[[#This Row],[OrderQuantity]] *Sales_Data[[#This Row],[UnitCost]]</f>
        <v>504000</v>
      </c>
      <c r="P2053" s="7">
        <f>Sales_Data[[#This Row],[ItemCost]] +Sales_Data[[#This Row],[ShippingCost]]</f>
        <v>504895.42</v>
      </c>
      <c r="Q2053" s="7">
        <f>Sales_Data[[#This Row],[Gross Revenue]]-Sales_Data[[#This Row],[TotalFinancialCost]]</f>
        <v>251104.58000000002</v>
      </c>
      <c r="R2053" s="7">
        <f>Sales_Data[[#This Row],[Actul Bill Amount]]-Sales_Data[[#This Row],[ShippingCost]]</f>
        <v>751104.58</v>
      </c>
      <c r="S2053">
        <v>1136</v>
      </c>
      <c r="T2053">
        <v>895.42</v>
      </c>
      <c r="U2053" t="s">
        <v>36</v>
      </c>
      <c r="V2053">
        <v>8000</v>
      </c>
      <c r="W2053" t="s">
        <v>22</v>
      </c>
      <c r="X2053" t="str">
        <f t="shared" si="65"/>
        <v>Nagpur</v>
      </c>
    </row>
    <row r="2054" spans="1:24" x14ac:dyDescent="0.4">
      <c r="A2054">
        <v>102053</v>
      </c>
      <c r="B2054" s="5">
        <v>45743.606944444444</v>
      </c>
      <c r="C2054" s="3" t="str">
        <f>TEXT(Sales_Data[[#This Row],[OrderDate]],"mmmm")</f>
        <v>March</v>
      </c>
      <c r="D2054" s="3" t="str">
        <f t="shared" si="64"/>
        <v>2025</v>
      </c>
      <c r="E2054" t="s">
        <v>48</v>
      </c>
      <c r="F2054" t="s">
        <v>14</v>
      </c>
      <c r="G2054" t="s">
        <v>15</v>
      </c>
      <c r="H2054" t="s">
        <v>16</v>
      </c>
      <c r="I2054" t="s">
        <v>100</v>
      </c>
      <c r="J2054">
        <v>44</v>
      </c>
      <c r="K2054">
        <v>3200</v>
      </c>
      <c r="L2054" s="7">
        <f>Sales_Data[[#This Row],[OrderQuantity]] *Sales_Data[[#This Row],[UnitPrice]]</f>
        <v>140800</v>
      </c>
      <c r="M2054" s="7">
        <f>Sales_Data[[#This Row],[UnitPrice]]-Sales_Data[[#This Row],[UnitCost]]</f>
        <v>1200</v>
      </c>
      <c r="N2054" s="7">
        <f>Sales_Data[[#This Row],[Gross Revenue]]-Sales_Data[[#This Row],[Discount Amount ]]</f>
        <v>139600</v>
      </c>
      <c r="O2054" s="7">
        <f>Sales_Data[[#This Row],[OrderQuantity]] *Sales_Data[[#This Row],[UnitCost]]</f>
        <v>88000</v>
      </c>
      <c r="P2054" s="7">
        <f>Sales_Data[[#This Row],[ItemCost]] +Sales_Data[[#This Row],[ShippingCost]]</f>
        <v>88715.11</v>
      </c>
      <c r="Q2054" s="7">
        <f>Sales_Data[[#This Row],[Gross Revenue]]-Sales_Data[[#This Row],[TotalFinancialCost]]</f>
        <v>52084.89</v>
      </c>
      <c r="R2054" s="7">
        <f>Sales_Data[[#This Row],[Actul Bill Amount]]-Sales_Data[[#This Row],[ShippingCost]]</f>
        <v>138884.89000000001</v>
      </c>
      <c r="S2054">
        <v>329</v>
      </c>
      <c r="T2054">
        <v>715.11</v>
      </c>
      <c r="U2054" t="s">
        <v>17</v>
      </c>
      <c r="V2054">
        <v>2000</v>
      </c>
      <c r="W2054" t="s">
        <v>18</v>
      </c>
      <c r="X2054" t="str">
        <f t="shared" si="65"/>
        <v>Bengaluru</v>
      </c>
    </row>
    <row r="2055" spans="1:24" x14ac:dyDescent="0.4">
      <c r="A2055">
        <v>102054</v>
      </c>
      <c r="B2055" s="5">
        <v>45832.629166666666</v>
      </c>
      <c r="C2055" s="3" t="str">
        <f>TEXT(Sales_Data[[#This Row],[OrderDate]],"mmmm")</f>
        <v>June</v>
      </c>
      <c r="D2055" s="3" t="str">
        <f t="shared" si="64"/>
        <v>2025</v>
      </c>
      <c r="E2055" t="s">
        <v>42</v>
      </c>
      <c r="F2055" t="s">
        <v>14</v>
      </c>
      <c r="G2055" t="s">
        <v>15</v>
      </c>
      <c r="H2055" t="s">
        <v>32</v>
      </c>
      <c r="I2055" t="s">
        <v>100</v>
      </c>
      <c r="J2055">
        <v>51</v>
      </c>
      <c r="K2055">
        <v>6500</v>
      </c>
      <c r="L2055" s="7">
        <f>Sales_Data[[#This Row],[OrderQuantity]] *Sales_Data[[#This Row],[UnitPrice]]</f>
        <v>331500</v>
      </c>
      <c r="M2055" s="7">
        <f>Sales_Data[[#This Row],[UnitPrice]]-Sales_Data[[#This Row],[UnitCost]]</f>
        <v>2300</v>
      </c>
      <c r="N2055" s="7">
        <f>Sales_Data[[#This Row],[Gross Revenue]]-Sales_Data[[#This Row],[Discount Amount ]]</f>
        <v>329200</v>
      </c>
      <c r="O2055" s="7">
        <f>Sales_Data[[#This Row],[OrderQuantity]] *Sales_Data[[#This Row],[UnitCost]]</f>
        <v>214200</v>
      </c>
      <c r="P2055" s="7">
        <f>Sales_Data[[#This Row],[ItemCost]] +Sales_Data[[#This Row],[ShippingCost]]</f>
        <v>214486.45</v>
      </c>
      <c r="Q2055" s="7">
        <f>Sales_Data[[#This Row],[Gross Revenue]]-Sales_Data[[#This Row],[TotalFinancialCost]]</f>
        <v>117013.54999999999</v>
      </c>
      <c r="R2055" s="7">
        <f>Sales_Data[[#This Row],[Actul Bill Amount]]-Sales_Data[[#This Row],[ShippingCost]]</f>
        <v>328913.55</v>
      </c>
      <c r="S2055">
        <v>470</v>
      </c>
      <c r="T2055">
        <v>286.45</v>
      </c>
      <c r="U2055" t="s">
        <v>21</v>
      </c>
      <c r="V2055">
        <v>4200</v>
      </c>
      <c r="W2055" t="s">
        <v>33</v>
      </c>
      <c r="X2055" t="str">
        <f t="shared" si="65"/>
        <v>Delhi</v>
      </c>
    </row>
    <row r="2056" spans="1:24" x14ac:dyDescent="0.4">
      <c r="A2056">
        <v>102055</v>
      </c>
      <c r="B2056" s="5">
        <v>45947.115972222222</v>
      </c>
      <c r="C2056" s="3" t="str">
        <f>TEXT(Sales_Data[[#This Row],[OrderDate]],"mmmm")</f>
        <v>October</v>
      </c>
      <c r="D2056" s="3" t="str">
        <f t="shared" si="64"/>
        <v>2025</v>
      </c>
      <c r="E2056" t="s">
        <v>45</v>
      </c>
      <c r="F2056" t="s">
        <v>46</v>
      </c>
      <c r="G2056" t="s">
        <v>31</v>
      </c>
      <c r="H2056" t="s">
        <v>37</v>
      </c>
      <c r="I2056" t="s">
        <v>100</v>
      </c>
      <c r="J2056">
        <v>42</v>
      </c>
      <c r="K2056">
        <v>15000</v>
      </c>
      <c r="L2056" s="7">
        <f>Sales_Data[[#This Row],[OrderQuantity]] *Sales_Data[[#This Row],[UnitPrice]]</f>
        <v>630000</v>
      </c>
      <c r="M2056" s="7">
        <f>Sales_Data[[#This Row],[UnitPrice]]-Sales_Data[[#This Row],[UnitCost]]</f>
        <v>5500</v>
      </c>
      <c r="N2056" s="7">
        <f>Sales_Data[[#This Row],[Gross Revenue]]-Sales_Data[[#This Row],[Discount Amount ]]</f>
        <v>624500</v>
      </c>
      <c r="O2056" s="7">
        <f>Sales_Data[[#This Row],[OrderQuantity]] *Sales_Data[[#This Row],[UnitCost]]</f>
        <v>399000</v>
      </c>
      <c r="P2056" s="7">
        <f>Sales_Data[[#This Row],[ItemCost]] +Sales_Data[[#This Row],[ShippingCost]]</f>
        <v>400047.51</v>
      </c>
      <c r="Q2056" s="7">
        <f>Sales_Data[[#This Row],[Gross Revenue]]-Sales_Data[[#This Row],[TotalFinancialCost]]</f>
        <v>229952.49</v>
      </c>
      <c r="R2056" s="7">
        <f>Sales_Data[[#This Row],[Actul Bill Amount]]-Sales_Data[[#This Row],[ShippingCost]]</f>
        <v>623452.49</v>
      </c>
      <c r="S2056">
        <v>421</v>
      </c>
      <c r="T2056">
        <v>1047.51</v>
      </c>
      <c r="U2056" t="s">
        <v>53</v>
      </c>
      <c r="V2056">
        <v>9500</v>
      </c>
      <c r="W2056" t="s">
        <v>38</v>
      </c>
      <c r="X2056" t="str">
        <f t="shared" si="65"/>
        <v>Kolkata</v>
      </c>
    </row>
    <row r="2057" spans="1:24" x14ac:dyDescent="0.4">
      <c r="A2057">
        <v>102056</v>
      </c>
      <c r="B2057" s="5">
        <v>45850.842361111114</v>
      </c>
      <c r="C2057" s="3" t="str">
        <f>TEXT(Sales_Data[[#This Row],[OrderDate]],"mmmm")</f>
        <v>July</v>
      </c>
      <c r="D2057" s="3" t="str">
        <f t="shared" si="64"/>
        <v>2025</v>
      </c>
      <c r="E2057" t="s">
        <v>19</v>
      </c>
      <c r="F2057" t="s">
        <v>55</v>
      </c>
      <c r="G2057" t="s">
        <v>29</v>
      </c>
      <c r="H2057" t="s">
        <v>25</v>
      </c>
      <c r="I2057" t="s">
        <v>100</v>
      </c>
      <c r="J2057">
        <v>66</v>
      </c>
      <c r="K2057">
        <v>600</v>
      </c>
      <c r="L2057" s="7">
        <f>Sales_Data[[#This Row],[OrderQuantity]] *Sales_Data[[#This Row],[UnitPrice]]</f>
        <v>39600</v>
      </c>
      <c r="M2057" s="7">
        <f>Sales_Data[[#This Row],[UnitPrice]]-Sales_Data[[#This Row],[UnitCost]]</f>
        <v>250</v>
      </c>
      <c r="N2057" s="7">
        <f>Sales_Data[[#This Row],[Gross Revenue]]-Sales_Data[[#This Row],[Discount Amount ]]</f>
        <v>39350</v>
      </c>
      <c r="O2057" s="7">
        <f>Sales_Data[[#This Row],[OrderQuantity]] *Sales_Data[[#This Row],[UnitCost]]</f>
        <v>23100</v>
      </c>
      <c r="P2057" s="7">
        <f>Sales_Data[[#This Row],[ItemCost]] +Sales_Data[[#This Row],[ShippingCost]]</f>
        <v>23857.8</v>
      </c>
      <c r="Q2057" s="7">
        <f>Sales_Data[[#This Row],[Gross Revenue]]-Sales_Data[[#This Row],[TotalFinancialCost]]</f>
        <v>15742.2</v>
      </c>
      <c r="R2057" s="7">
        <f>Sales_Data[[#This Row],[Actul Bill Amount]]-Sales_Data[[#This Row],[ShippingCost]]</f>
        <v>38592.199999999997</v>
      </c>
      <c r="S2057">
        <v>517</v>
      </c>
      <c r="T2057">
        <v>757.8</v>
      </c>
      <c r="U2057" t="s">
        <v>57</v>
      </c>
      <c r="V2057">
        <v>350</v>
      </c>
      <c r="W2057" t="s">
        <v>27</v>
      </c>
      <c r="X2057" t="str">
        <f t="shared" si="65"/>
        <v>Mumbai</v>
      </c>
    </row>
    <row r="2058" spans="1:24" x14ac:dyDescent="0.4">
      <c r="A2058">
        <v>102057</v>
      </c>
      <c r="B2058" s="5">
        <v>45968.915972222225</v>
      </c>
      <c r="C2058" s="3" t="str">
        <f>TEXT(Sales_Data[[#This Row],[OrderDate]],"mmmm")</f>
        <v>November</v>
      </c>
      <c r="D2058" s="3" t="str">
        <f t="shared" si="64"/>
        <v>2025</v>
      </c>
      <c r="E2058" t="s">
        <v>50</v>
      </c>
      <c r="F2058" t="s">
        <v>43</v>
      </c>
      <c r="G2058" t="s">
        <v>15</v>
      </c>
      <c r="H2058" t="s">
        <v>32</v>
      </c>
      <c r="I2058" t="s">
        <v>100</v>
      </c>
      <c r="J2058">
        <v>63</v>
      </c>
      <c r="K2058">
        <v>2800</v>
      </c>
      <c r="L2058" s="7">
        <f>Sales_Data[[#This Row],[OrderQuantity]] *Sales_Data[[#This Row],[UnitPrice]]</f>
        <v>176400</v>
      </c>
      <c r="M2058" s="7">
        <f>Sales_Data[[#This Row],[UnitPrice]]-Sales_Data[[#This Row],[UnitCost]]</f>
        <v>1300</v>
      </c>
      <c r="N2058" s="7">
        <f>Sales_Data[[#This Row],[Gross Revenue]]-Sales_Data[[#This Row],[Discount Amount ]]</f>
        <v>175100</v>
      </c>
      <c r="O2058" s="7">
        <f>Sales_Data[[#This Row],[OrderQuantity]] *Sales_Data[[#This Row],[UnitCost]]</f>
        <v>94500</v>
      </c>
      <c r="P2058" s="7">
        <f>Sales_Data[[#This Row],[ItemCost]] +Sales_Data[[#This Row],[ShippingCost]]</f>
        <v>95042.04</v>
      </c>
      <c r="Q2058" s="7">
        <f>Sales_Data[[#This Row],[Gross Revenue]]-Sales_Data[[#This Row],[TotalFinancialCost]]</f>
        <v>81357.960000000006</v>
      </c>
      <c r="R2058" s="7">
        <f>Sales_Data[[#This Row],[Actul Bill Amount]]-Sales_Data[[#This Row],[ShippingCost]]</f>
        <v>174557.96</v>
      </c>
      <c r="S2058">
        <v>986</v>
      </c>
      <c r="T2058">
        <v>542.04</v>
      </c>
      <c r="U2058" t="s">
        <v>61</v>
      </c>
      <c r="V2058">
        <v>1500</v>
      </c>
      <c r="W2058" t="s">
        <v>33</v>
      </c>
      <c r="X2058" t="str">
        <f t="shared" si="65"/>
        <v>Delhi</v>
      </c>
    </row>
    <row r="2059" spans="1:24" x14ac:dyDescent="0.4">
      <c r="A2059">
        <v>102058</v>
      </c>
      <c r="B2059" s="5">
        <v>45776.100694444445</v>
      </c>
      <c r="C2059" s="3" t="str">
        <f>TEXT(Sales_Data[[#This Row],[OrderDate]],"mmmm")</f>
        <v>April</v>
      </c>
      <c r="D2059" s="3" t="str">
        <f t="shared" si="64"/>
        <v>2025</v>
      </c>
      <c r="E2059" t="s">
        <v>39</v>
      </c>
      <c r="F2059" t="s">
        <v>24</v>
      </c>
      <c r="G2059" t="s">
        <v>15</v>
      </c>
      <c r="H2059" t="s">
        <v>37</v>
      </c>
      <c r="I2059" t="s">
        <v>100</v>
      </c>
      <c r="J2059">
        <v>96</v>
      </c>
      <c r="K2059">
        <v>45000</v>
      </c>
      <c r="L2059" s="7">
        <f>Sales_Data[[#This Row],[OrderQuantity]] *Sales_Data[[#This Row],[UnitPrice]]</f>
        <v>4320000</v>
      </c>
      <c r="M2059" s="7">
        <f>Sales_Data[[#This Row],[UnitPrice]]-Sales_Data[[#This Row],[UnitCost]]</f>
        <v>13000</v>
      </c>
      <c r="N2059" s="7">
        <f>Sales_Data[[#This Row],[Gross Revenue]]-Sales_Data[[#This Row],[Discount Amount ]]</f>
        <v>4307000</v>
      </c>
      <c r="O2059" s="7">
        <f>Sales_Data[[#This Row],[OrderQuantity]] *Sales_Data[[#This Row],[UnitCost]]</f>
        <v>3072000</v>
      </c>
      <c r="P2059" s="7">
        <f>Sales_Data[[#This Row],[ItemCost]] +Sales_Data[[#This Row],[ShippingCost]]</f>
        <v>3072345.9</v>
      </c>
      <c r="Q2059" s="7">
        <f>Sales_Data[[#This Row],[Gross Revenue]]-Sales_Data[[#This Row],[TotalFinancialCost]]</f>
        <v>1247654.1000000001</v>
      </c>
      <c r="R2059" s="7">
        <f>Sales_Data[[#This Row],[Actul Bill Amount]]-Sales_Data[[#This Row],[ShippingCost]]</f>
        <v>4306654.0999999996</v>
      </c>
      <c r="S2059">
        <v>894</v>
      </c>
      <c r="T2059">
        <v>345.9</v>
      </c>
      <c r="U2059" t="s">
        <v>26</v>
      </c>
      <c r="V2059">
        <v>32000</v>
      </c>
      <c r="W2059" t="s">
        <v>38</v>
      </c>
      <c r="X2059" t="str">
        <f t="shared" si="65"/>
        <v>Kolkata</v>
      </c>
    </row>
    <row r="2060" spans="1:24" x14ac:dyDescent="0.4">
      <c r="A2060">
        <v>102059</v>
      </c>
      <c r="B2060" s="5">
        <v>45875.299305555556</v>
      </c>
      <c r="C2060" s="3" t="str">
        <f>TEXT(Sales_Data[[#This Row],[OrderDate]],"mmmm")</f>
        <v>August</v>
      </c>
      <c r="D2060" s="3" t="str">
        <f t="shared" si="64"/>
        <v>2025</v>
      </c>
      <c r="E2060" t="s">
        <v>13</v>
      </c>
      <c r="F2060" t="s">
        <v>43</v>
      </c>
      <c r="G2060" t="s">
        <v>15</v>
      </c>
      <c r="H2060" t="s">
        <v>32</v>
      </c>
      <c r="I2060" t="s">
        <v>100</v>
      </c>
      <c r="J2060">
        <v>82</v>
      </c>
      <c r="K2060">
        <v>2800</v>
      </c>
      <c r="L2060" s="7">
        <f>Sales_Data[[#This Row],[OrderQuantity]] *Sales_Data[[#This Row],[UnitPrice]]</f>
        <v>229600</v>
      </c>
      <c r="M2060" s="7">
        <f>Sales_Data[[#This Row],[UnitPrice]]-Sales_Data[[#This Row],[UnitCost]]</f>
        <v>1300</v>
      </c>
      <c r="N2060" s="7">
        <f>Sales_Data[[#This Row],[Gross Revenue]]-Sales_Data[[#This Row],[Discount Amount ]]</f>
        <v>228300</v>
      </c>
      <c r="O2060" s="7">
        <f>Sales_Data[[#This Row],[OrderQuantity]] *Sales_Data[[#This Row],[UnitCost]]</f>
        <v>123000</v>
      </c>
      <c r="P2060" s="7">
        <f>Sales_Data[[#This Row],[ItemCost]] +Sales_Data[[#This Row],[ShippingCost]]</f>
        <v>123316.52</v>
      </c>
      <c r="Q2060" s="7">
        <f>Sales_Data[[#This Row],[Gross Revenue]]-Sales_Data[[#This Row],[TotalFinancialCost]]</f>
        <v>106283.48</v>
      </c>
      <c r="R2060" s="7">
        <f>Sales_Data[[#This Row],[Actul Bill Amount]]-Sales_Data[[#This Row],[ShippingCost]]</f>
        <v>227983.48</v>
      </c>
      <c r="S2060">
        <v>1096</v>
      </c>
      <c r="T2060">
        <v>316.52</v>
      </c>
      <c r="U2060" t="s">
        <v>61</v>
      </c>
      <c r="V2060">
        <v>1500</v>
      </c>
      <c r="W2060" t="s">
        <v>33</v>
      </c>
      <c r="X2060" t="str">
        <f t="shared" si="65"/>
        <v>Delhi</v>
      </c>
    </row>
    <row r="2061" spans="1:24" x14ac:dyDescent="0.4">
      <c r="A2061">
        <v>102060</v>
      </c>
      <c r="B2061" s="5">
        <v>45771.663888888892</v>
      </c>
      <c r="C2061" s="3" t="str">
        <f>TEXT(Sales_Data[[#This Row],[OrderDate]],"mmmm")</f>
        <v>April</v>
      </c>
      <c r="D2061" s="3" t="str">
        <f t="shared" si="64"/>
        <v>2025</v>
      </c>
      <c r="E2061" t="s">
        <v>50</v>
      </c>
      <c r="F2061" t="s">
        <v>55</v>
      </c>
      <c r="G2061" t="s">
        <v>31</v>
      </c>
      <c r="H2061" t="s">
        <v>20</v>
      </c>
      <c r="I2061" t="s">
        <v>100</v>
      </c>
      <c r="J2061">
        <v>19</v>
      </c>
      <c r="K2061">
        <v>850</v>
      </c>
      <c r="L2061" s="7">
        <f>Sales_Data[[#This Row],[OrderQuantity]] *Sales_Data[[#This Row],[UnitPrice]]</f>
        <v>16150</v>
      </c>
      <c r="M2061" s="7">
        <f>Sales_Data[[#This Row],[UnitPrice]]-Sales_Data[[#This Row],[UnitCost]]</f>
        <v>300</v>
      </c>
      <c r="N2061" s="7">
        <f>Sales_Data[[#This Row],[Gross Revenue]]-Sales_Data[[#This Row],[Discount Amount ]]</f>
        <v>15850</v>
      </c>
      <c r="O2061" s="7">
        <f>Sales_Data[[#This Row],[OrderQuantity]] *Sales_Data[[#This Row],[UnitCost]]</f>
        <v>10450</v>
      </c>
      <c r="P2061" s="7">
        <f>Sales_Data[[#This Row],[ItemCost]] +Sales_Data[[#This Row],[ShippingCost]]</f>
        <v>11333.53</v>
      </c>
      <c r="Q2061" s="7">
        <f>Sales_Data[[#This Row],[Gross Revenue]]-Sales_Data[[#This Row],[TotalFinancialCost]]</f>
        <v>4816.4699999999993</v>
      </c>
      <c r="R2061" s="7">
        <f>Sales_Data[[#This Row],[Actul Bill Amount]]-Sales_Data[[#This Row],[ShippingCost]]</f>
        <v>14966.47</v>
      </c>
      <c r="S2061">
        <v>956</v>
      </c>
      <c r="T2061">
        <v>883.53</v>
      </c>
      <c r="U2061" t="s">
        <v>56</v>
      </c>
      <c r="V2061">
        <v>550</v>
      </c>
      <c r="W2061" t="s">
        <v>22</v>
      </c>
      <c r="X2061" t="str">
        <f t="shared" si="65"/>
        <v>Nagpur</v>
      </c>
    </row>
    <row r="2062" spans="1:24" x14ac:dyDescent="0.4">
      <c r="A2062">
        <v>102061</v>
      </c>
      <c r="B2062" s="5">
        <v>45802.074999999997</v>
      </c>
      <c r="C2062" s="3" t="str">
        <f>TEXT(Sales_Data[[#This Row],[OrderDate]],"mmmm")</f>
        <v>May</v>
      </c>
      <c r="D2062" s="3" t="str">
        <f t="shared" si="64"/>
        <v>2025</v>
      </c>
      <c r="E2062" t="s">
        <v>42</v>
      </c>
      <c r="F2062" t="s">
        <v>24</v>
      </c>
      <c r="G2062" t="s">
        <v>29</v>
      </c>
      <c r="H2062" t="s">
        <v>37</v>
      </c>
      <c r="I2062" t="s">
        <v>100</v>
      </c>
      <c r="J2062">
        <v>10</v>
      </c>
      <c r="K2062">
        <v>45000</v>
      </c>
      <c r="L2062" s="7">
        <f>Sales_Data[[#This Row],[OrderQuantity]] *Sales_Data[[#This Row],[UnitPrice]]</f>
        <v>450000</v>
      </c>
      <c r="M2062" s="7">
        <f>Sales_Data[[#This Row],[UnitPrice]]-Sales_Data[[#This Row],[UnitCost]]</f>
        <v>13000</v>
      </c>
      <c r="N2062" s="7">
        <f>Sales_Data[[#This Row],[Gross Revenue]]-Sales_Data[[#This Row],[Discount Amount ]]</f>
        <v>437000</v>
      </c>
      <c r="O2062" s="7">
        <f>Sales_Data[[#This Row],[OrderQuantity]] *Sales_Data[[#This Row],[UnitCost]]</f>
        <v>320000</v>
      </c>
      <c r="P2062" s="7">
        <f>Sales_Data[[#This Row],[ItemCost]] +Sales_Data[[#This Row],[ShippingCost]]</f>
        <v>320333.03999999998</v>
      </c>
      <c r="Q2062" s="7">
        <f>Sales_Data[[#This Row],[Gross Revenue]]-Sales_Data[[#This Row],[TotalFinancialCost]]</f>
        <v>129666.96000000002</v>
      </c>
      <c r="R2062" s="7">
        <f>Sales_Data[[#This Row],[Actul Bill Amount]]-Sales_Data[[#This Row],[ShippingCost]]</f>
        <v>436666.96</v>
      </c>
      <c r="S2062">
        <v>757</v>
      </c>
      <c r="T2062">
        <v>333.04</v>
      </c>
      <c r="U2062" t="s">
        <v>26</v>
      </c>
      <c r="V2062">
        <v>32000</v>
      </c>
      <c r="W2062" t="s">
        <v>38</v>
      </c>
      <c r="X2062" t="str">
        <f t="shared" si="65"/>
        <v>Kolkata</v>
      </c>
    </row>
    <row r="2063" spans="1:24" x14ac:dyDescent="0.4">
      <c r="A2063">
        <v>102062</v>
      </c>
      <c r="B2063" s="5">
        <v>45683.276388888888</v>
      </c>
      <c r="C2063" s="3" t="str">
        <f>TEXT(Sales_Data[[#This Row],[OrderDate]],"mmmm")</f>
        <v>January</v>
      </c>
      <c r="D2063" s="3" t="str">
        <f t="shared" si="64"/>
        <v>2025</v>
      </c>
      <c r="E2063" t="s">
        <v>34</v>
      </c>
      <c r="F2063" t="s">
        <v>43</v>
      </c>
      <c r="G2063" t="s">
        <v>29</v>
      </c>
      <c r="H2063" t="s">
        <v>20</v>
      </c>
      <c r="I2063" t="s">
        <v>100</v>
      </c>
      <c r="J2063">
        <v>15</v>
      </c>
      <c r="K2063">
        <v>4500</v>
      </c>
      <c r="L2063" s="7">
        <f>Sales_Data[[#This Row],[OrderQuantity]] *Sales_Data[[#This Row],[UnitPrice]]</f>
        <v>67500</v>
      </c>
      <c r="M2063" s="7">
        <f>Sales_Data[[#This Row],[UnitPrice]]-Sales_Data[[#This Row],[UnitCost]]</f>
        <v>2000</v>
      </c>
      <c r="N2063" s="7">
        <f>Sales_Data[[#This Row],[Gross Revenue]]-Sales_Data[[#This Row],[Discount Amount ]]</f>
        <v>65500</v>
      </c>
      <c r="O2063" s="7">
        <f>Sales_Data[[#This Row],[OrderQuantity]] *Sales_Data[[#This Row],[UnitCost]]</f>
        <v>37500</v>
      </c>
      <c r="P2063" s="7">
        <f>Sales_Data[[#This Row],[ItemCost]] +Sales_Data[[#This Row],[ShippingCost]]</f>
        <v>38314.04</v>
      </c>
      <c r="Q2063" s="7">
        <f>Sales_Data[[#This Row],[Gross Revenue]]-Sales_Data[[#This Row],[TotalFinancialCost]]</f>
        <v>29185.96</v>
      </c>
      <c r="R2063" s="7">
        <f>Sales_Data[[#This Row],[Actul Bill Amount]]-Sales_Data[[#This Row],[ShippingCost]]</f>
        <v>64685.96</v>
      </c>
      <c r="S2063">
        <v>827</v>
      </c>
      <c r="T2063">
        <v>814.04</v>
      </c>
      <c r="U2063" t="s">
        <v>44</v>
      </c>
      <c r="V2063">
        <v>2500</v>
      </c>
      <c r="W2063" t="s">
        <v>22</v>
      </c>
      <c r="X2063" t="str">
        <f t="shared" si="65"/>
        <v>Nagpur</v>
      </c>
    </row>
    <row r="2064" spans="1:24" x14ac:dyDescent="0.4">
      <c r="A2064">
        <v>102063</v>
      </c>
      <c r="B2064" s="5">
        <v>45793.011111111111</v>
      </c>
      <c r="C2064" s="3" t="str">
        <f>TEXT(Sales_Data[[#This Row],[OrderDate]],"mmmm")</f>
        <v>May</v>
      </c>
      <c r="D2064" s="3" t="str">
        <f t="shared" si="64"/>
        <v>2025</v>
      </c>
      <c r="E2064" t="s">
        <v>42</v>
      </c>
      <c r="F2064" t="s">
        <v>46</v>
      </c>
      <c r="G2064" t="s">
        <v>15</v>
      </c>
      <c r="H2064" t="s">
        <v>25</v>
      </c>
      <c r="I2064" t="s">
        <v>100</v>
      </c>
      <c r="J2064">
        <v>88</v>
      </c>
      <c r="K2064">
        <v>4500</v>
      </c>
      <c r="L2064" s="7">
        <f>Sales_Data[[#This Row],[OrderQuantity]] *Sales_Data[[#This Row],[UnitPrice]]</f>
        <v>396000</v>
      </c>
      <c r="M2064" s="7">
        <f>Sales_Data[[#This Row],[UnitPrice]]-Sales_Data[[#This Row],[UnitCost]]</f>
        <v>1700</v>
      </c>
      <c r="N2064" s="7">
        <f>Sales_Data[[#This Row],[Gross Revenue]]-Sales_Data[[#This Row],[Discount Amount ]]</f>
        <v>394300</v>
      </c>
      <c r="O2064" s="7">
        <f>Sales_Data[[#This Row],[OrderQuantity]] *Sales_Data[[#This Row],[UnitCost]]</f>
        <v>246400</v>
      </c>
      <c r="P2064" s="7">
        <f>Sales_Data[[#This Row],[ItemCost]] +Sales_Data[[#This Row],[ShippingCost]]</f>
        <v>246600.06</v>
      </c>
      <c r="Q2064" s="7">
        <f>Sales_Data[[#This Row],[Gross Revenue]]-Sales_Data[[#This Row],[TotalFinancialCost]]</f>
        <v>149399.94</v>
      </c>
      <c r="R2064" s="7">
        <f>Sales_Data[[#This Row],[Actul Bill Amount]]-Sales_Data[[#This Row],[ShippingCost]]</f>
        <v>394099.94</v>
      </c>
      <c r="S2064">
        <v>697</v>
      </c>
      <c r="T2064">
        <v>200.06</v>
      </c>
      <c r="U2064" t="s">
        <v>47</v>
      </c>
      <c r="V2064">
        <v>2800</v>
      </c>
      <c r="W2064" t="s">
        <v>27</v>
      </c>
      <c r="X2064" t="str">
        <f t="shared" si="65"/>
        <v>Mumbai</v>
      </c>
    </row>
    <row r="2065" spans="1:24" x14ac:dyDescent="0.4">
      <c r="A2065">
        <v>102064</v>
      </c>
      <c r="B2065" s="5">
        <v>45960.342361111114</v>
      </c>
      <c r="C2065" s="3" t="str">
        <f>TEXT(Sales_Data[[#This Row],[OrderDate]],"mmmm")</f>
        <v>October</v>
      </c>
      <c r="D2065" s="3" t="str">
        <f t="shared" si="64"/>
        <v>2025</v>
      </c>
      <c r="E2065" t="s">
        <v>13</v>
      </c>
      <c r="F2065" t="s">
        <v>43</v>
      </c>
      <c r="G2065" t="s">
        <v>29</v>
      </c>
      <c r="H2065" t="s">
        <v>20</v>
      </c>
      <c r="I2065" t="s">
        <v>100</v>
      </c>
      <c r="J2065">
        <v>43</v>
      </c>
      <c r="K2065">
        <v>1800</v>
      </c>
      <c r="L2065" s="7">
        <f>Sales_Data[[#This Row],[OrderQuantity]] *Sales_Data[[#This Row],[UnitPrice]]</f>
        <v>77400</v>
      </c>
      <c r="M2065" s="7">
        <f>Sales_Data[[#This Row],[UnitPrice]]-Sales_Data[[#This Row],[UnitCost]]</f>
        <v>900</v>
      </c>
      <c r="N2065" s="7">
        <f>Sales_Data[[#This Row],[Gross Revenue]]-Sales_Data[[#This Row],[Discount Amount ]]</f>
        <v>76500</v>
      </c>
      <c r="O2065" s="7">
        <f>Sales_Data[[#This Row],[OrderQuantity]] *Sales_Data[[#This Row],[UnitCost]]</f>
        <v>38700</v>
      </c>
      <c r="P2065" s="7">
        <f>Sales_Data[[#This Row],[ItemCost]] +Sales_Data[[#This Row],[ShippingCost]]</f>
        <v>39263.82</v>
      </c>
      <c r="Q2065" s="7">
        <f>Sales_Data[[#This Row],[Gross Revenue]]-Sales_Data[[#This Row],[TotalFinancialCost]]</f>
        <v>38136.18</v>
      </c>
      <c r="R2065" s="7">
        <f>Sales_Data[[#This Row],[Actul Bill Amount]]-Sales_Data[[#This Row],[ShippingCost]]</f>
        <v>75936.179999999993</v>
      </c>
      <c r="S2065">
        <v>1171</v>
      </c>
      <c r="T2065">
        <v>563.82000000000005</v>
      </c>
      <c r="U2065" t="s">
        <v>51</v>
      </c>
      <c r="V2065">
        <v>900</v>
      </c>
      <c r="W2065" t="s">
        <v>22</v>
      </c>
      <c r="X2065" t="str">
        <f t="shared" si="65"/>
        <v>Nagpur</v>
      </c>
    </row>
    <row r="2066" spans="1:24" x14ac:dyDescent="0.4">
      <c r="A2066">
        <v>102065</v>
      </c>
      <c r="B2066" s="5">
        <v>45889.335416666669</v>
      </c>
      <c r="C2066" s="3" t="str">
        <f>TEXT(Sales_Data[[#This Row],[OrderDate]],"mmmm")</f>
        <v>August</v>
      </c>
      <c r="D2066" s="3" t="str">
        <f t="shared" si="64"/>
        <v>2025</v>
      </c>
      <c r="E2066" t="s">
        <v>19</v>
      </c>
      <c r="F2066" t="s">
        <v>28</v>
      </c>
      <c r="G2066" t="s">
        <v>31</v>
      </c>
      <c r="H2066" t="s">
        <v>37</v>
      </c>
      <c r="I2066" t="s">
        <v>100</v>
      </c>
      <c r="J2066">
        <v>98</v>
      </c>
      <c r="K2066">
        <v>2500</v>
      </c>
      <c r="L2066" s="7">
        <f>Sales_Data[[#This Row],[OrderQuantity]] *Sales_Data[[#This Row],[UnitPrice]]</f>
        <v>245000</v>
      </c>
      <c r="M2066" s="7">
        <f>Sales_Data[[#This Row],[UnitPrice]]-Sales_Data[[#This Row],[UnitCost]]</f>
        <v>1000</v>
      </c>
      <c r="N2066" s="7">
        <f>Sales_Data[[#This Row],[Gross Revenue]]-Sales_Data[[#This Row],[Discount Amount ]]</f>
        <v>244000</v>
      </c>
      <c r="O2066" s="7">
        <f>Sales_Data[[#This Row],[OrderQuantity]] *Sales_Data[[#This Row],[UnitCost]]</f>
        <v>147000</v>
      </c>
      <c r="P2066" s="7">
        <f>Sales_Data[[#This Row],[ItemCost]] +Sales_Data[[#This Row],[ShippingCost]]</f>
        <v>147586.26</v>
      </c>
      <c r="Q2066" s="7">
        <f>Sales_Data[[#This Row],[Gross Revenue]]-Sales_Data[[#This Row],[TotalFinancialCost]]</f>
        <v>97413.739999999991</v>
      </c>
      <c r="R2066" s="7">
        <f>Sales_Data[[#This Row],[Actul Bill Amount]]-Sales_Data[[#This Row],[ShippingCost]]</f>
        <v>243413.74</v>
      </c>
      <c r="S2066">
        <v>541</v>
      </c>
      <c r="T2066">
        <v>586.26</v>
      </c>
      <c r="U2066" t="s">
        <v>54</v>
      </c>
      <c r="V2066">
        <v>1500</v>
      </c>
      <c r="W2066" t="s">
        <v>38</v>
      </c>
      <c r="X2066" t="str">
        <f t="shared" si="65"/>
        <v>Kolkata</v>
      </c>
    </row>
    <row r="2067" spans="1:24" x14ac:dyDescent="0.4">
      <c r="A2067">
        <v>102066</v>
      </c>
      <c r="B2067" s="5">
        <v>45733.841666666667</v>
      </c>
      <c r="C2067" s="3" t="str">
        <f>TEXT(Sales_Data[[#This Row],[OrderDate]],"mmmm")</f>
        <v>March</v>
      </c>
      <c r="D2067" s="3" t="str">
        <f t="shared" si="64"/>
        <v>2025</v>
      </c>
      <c r="E2067" t="s">
        <v>48</v>
      </c>
      <c r="F2067" t="s">
        <v>14</v>
      </c>
      <c r="G2067" t="s">
        <v>31</v>
      </c>
      <c r="H2067" t="s">
        <v>37</v>
      </c>
      <c r="I2067" t="s">
        <v>100</v>
      </c>
      <c r="J2067">
        <v>89</v>
      </c>
      <c r="K2067">
        <v>3200</v>
      </c>
      <c r="L2067" s="7">
        <f>Sales_Data[[#This Row],[OrderQuantity]] *Sales_Data[[#This Row],[UnitPrice]]</f>
        <v>284800</v>
      </c>
      <c r="M2067" s="7">
        <f>Sales_Data[[#This Row],[UnitPrice]]-Sales_Data[[#This Row],[UnitCost]]</f>
        <v>1200</v>
      </c>
      <c r="N2067" s="7">
        <f>Sales_Data[[#This Row],[Gross Revenue]]-Sales_Data[[#This Row],[Discount Amount ]]</f>
        <v>283600</v>
      </c>
      <c r="O2067" s="7">
        <f>Sales_Data[[#This Row],[OrderQuantity]] *Sales_Data[[#This Row],[UnitCost]]</f>
        <v>178000</v>
      </c>
      <c r="P2067" s="7">
        <f>Sales_Data[[#This Row],[ItemCost]] +Sales_Data[[#This Row],[ShippingCost]]</f>
        <v>180568.3</v>
      </c>
      <c r="Q2067" s="7">
        <f>Sales_Data[[#This Row],[Gross Revenue]]-Sales_Data[[#This Row],[TotalFinancialCost]]</f>
        <v>104231.70000000001</v>
      </c>
      <c r="R2067" s="7">
        <f>Sales_Data[[#This Row],[Actul Bill Amount]]-Sales_Data[[#This Row],[ShippingCost]]</f>
        <v>281031.7</v>
      </c>
      <c r="S2067">
        <v>549</v>
      </c>
      <c r="T2067">
        <v>2568.3000000000002</v>
      </c>
      <c r="U2067" t="s">
        <v>17</v>
      </c>
      <c r="V2067">
        <v>2000</v>
      </c>
      <c r="W2067" t="s">
        <v>38</v>
      </c>
      <c r="X2067" t="str">
        <f t="shared" si="65"/>
        <v>Kolkata</v>
      </c>
    </row>
    <row r="2068" spans="1:24" x14ac:dyDescent="0.4">
      <c r="A2068">
        <v>102067</v>
      </c>
      <c r="B2068" s="5">
        <v>45985.728472222225</v>
      </c>
      <c r="C2068" s="3" t="str">
        <f>TEXT(Sales_Data[[#This Row],[OrderDate]],"mmmm")</f>
        <v>November</v>
      </c>
      <c r="D2068" s="3" t="str">
        <f t="shared" si="64"/>
        <v>2025</v>
      </c>
      <c r="E2068" t="s">
        <v>39</v>
      </c>
      <c r="F2068" t="s">
        <v>35</v>
      </c>
      <c r="G2068" t="s">
        <v>31</v>
      </c>
      <c r="H2068" t="s">
        <v>37</v>
      </c>
      <c r="I2068" t="s">
        <v>100</v>
      </c>
      <c r="J2068">
        <v>48</v>
      </c>
      <c r="K2068">
        <v>12000</v>
      </c>
      <c r="L2068" s="7">
        <f>Sales_Data[[#This Row],[OrderQuantity]] *Sales_Data[[#This Row],[UnitPrice]]</f>
        <v>576000</v>
      </c>
      <c r="M2068" s="7">
        <f>Sales_Data[[#This Row],[UnitPrice]]-Sales_Data[[#This Row],[UnitCost]]</f>
        <v>4000</v>
      </c>
      <c r="N2068" s="7">
        <f>Sales_Data[[#This Row],[Gross Revenue]]-Sales_Data[[#This Row],[Discount Amount ]]</f>
        <v>572000</v>
      </c>
      <c r="O2068" s="7">
        <f>Sales_Data[[#This Row],[OrderQuantity]] *Sales_Data[[#This Row],[UnitCost]]</f>
        <v>384000</v>
      </c>
      <c r="P2068" s="7">
        <f>Sales_Data[[#This Row],[ItemCost]] +Sales_Data[[#This Row],[ShippingCost]]</f>
        <v>384566.45</v>
      </c>
      <c r="Q2068" s="7">
        <f>Sales_Data[[#This Row],[Gross Revenue]]-Sales_Data[[#This Row],[TotalFinancialCost]]</f>
        <v>191433.55</v>
      </c>
      <c r="R2068" s="7">
        <f>Sales_Data[[#This Row],[Actul Bill Amount]]-Sales_Data[[#This Row],[ShippingCost]]</f>
        <v>571433.55000000005</v>
      </c>
      <c r="S2068">
        <v>674</v>
      </c>
      <c r="T2068">
        <v>566.45000000000005</v>
      </c>
      <c r="U2068" t="s">
        <v>36</v>
      </c>
      <c r="V2068">
        <v>8000</v>
      </c>
      <c r="W2068" t="s">
        <v>38</v>
      </c>
      <c r="X2068" t="str">
        <f t="shared" si="65"/>
        <v>Kolkata</v>
      </c>
    </row>
    <row r="2069" spans="1:24" x14ac:dyDescent="0.4">
      <c r="A2069">
        <v>102068</v>
      </c>
      <c r="B2069" s="5">
        <v>46002.911805555559</v>
      </c>
      <c r="C2069" s="3" t="str">
        <f>TEXT(Sales_Data[[#This Row],[OrderDate]],"mmmm")</f>
        <v>December</v>
      </c>
      <c r="D2069" s="3" t="str">
        <f t="shared" si="64"/>
        <v>2025</v>
      </c>
      <c r="E2069" t="s">
        <v>13</v>
      </c>
      <c r="F2069" t="s">
        <v>55</v>
      </c>
      <c r="G2069" t="s">
        <v>29</v>
      </c>
      <c r="H2069" t="s">
        <v>16</v>
      </c>
      <c r="I2069" t="s">
        <v>100</v>
      </c>
      <c r="J2069">
        <v>33</v>
      </c>
      <c r="K2069">
        <v>850</v>
      </c>
      <c r="L2069" s="7">
        <f>Sales_Data[[#This Row],[OrderQuantity]] *Sales_Data[[#This Row],[UnitPrice]]</f>
        <v>28050</v>
      </c>
      <c r="M2069" s="7">
        <f>Sales_Data[[#This Row],[UnitPrice]]-Sales_Data[[#This Row],[UnitCost]]</f>
        <v>300</v>
      </c>
      <c r="N2069" s="7">
        <f>Sales_Data[[#This Row],[Gross Revenue]]-Sales_Data[[#This Row],[Discount Amount ]]</f>
        <v>27750</v>
      </c>
      <c r="O2069" s="7">
        <f>Sales_Data[[#This Row],[OrderQuantity]] *Sales_Data[[#This Row],[UnitCost]]</f>
        <v>18150</v>
      </c>
      <c r="P2069" s="7">
        <f>Sales_Data[[#This Row],[ItemCost]] +Sales_Data[[#This Row],[ShippingCost]]</f>
        <v>18592.009999999998</v>
      </c>
      <c r="Q2069" s="7">
        <f>Sales_Data[[#This Row],[Gross Revenue]]-Sales_Data[[#This Row],[TotalFinancialCost]]</f>
        <v>9457.9900000000016</v>
      </c>
      <c r="R2069" s="7">
        <f>Sales_Data[[#This Row],[Actul Bill Amount]]-Sales_Data[[#This Row],[ShippingCost]]</f>
        <v>27307.99</v>
      </c>
      <c r="S2069">
        <v>726</v>
      </c>
      <c r="T2069">
        <v>442.01</v>
      </c>
      <c r="U2069" t="s">
        <v>56</v>
      </c>
      <c r="V2069">
        <v>550</v>
      </c>
      <c r="W2069" t="s">
        <v>18</v>
      </c>
      <c r="X2069" t="str">
        <f t="shared" si="65"/>
        <v>Bengaluru</v>
      </c>
    </row>
    <row r="2070" spans="1:24" x14ac:dyDescent="0.4">
      <c r="A2070">
        <v>102069</v>
      </c>
      <c r="B2070" s="5">
        <v>45959.495833333334</v>
      </c>
      <c r="C2070" s="3" t="str">
        <f>TEXT(Sales_Data[[#This Row],[OrderDate]],"mmmm")</f>
        <v>October</v>
      </c>
      <c r="D2070" s="3" t="str">
        <f t="shared" si="64"/>
        <v>2025</v>
      </c>
      <c r="E2070" t="s">
        <v>48</v>
      </c>
      <c r="F2070" t="s">
        <v>55</v>
      </c>
      <c r="G2070" t="s">
        <v>15</v>
      </c>
      <c r="H2070" t="s">
        <v>25</v>
      </c>
      <c r="I2070" t="s">
        <v>100</v>
      </c>
      <c r="J2070">
        <v>6</v>
      </c>
      <c r="K2070">
        <v>1200</v>
      </c>
      <c r="L2070" s="7">
        <f>Sales_Data[[#This Row],[OrderQuantity]] *Sales_Data[[#This Row],[UnitPrice]]</f>
        <v>7200</v>
      </c>
      <c r="M2070" s="7">
        <f>Sales_Data[[#This Row],[UnitPrice]]-Sales_Data[[#This Row],[UnitCost]]</f>
        <v>400</v>
      </c>
      <c r="N2070" s="7">
        <f>Sales_Data[[#This Row],[Gross Revenue]]-Sales_Data[[#This Row],[Discount Amount ]]</f>
        <v>6800</v>
      </c>
      <c r="O2070" s="7">
        <f>Sales_Data[[#This Row],[OrderQuantity]] *Sales_Data[[#This Row],[UnitCost]]</f>
        <v>4800</v>
      </c>
      <c r="P2070" s="7">
        <f>Sales_Data[[#This Row],[ItemCost]] +Sales_Data[[#This Row],[ShippingCost]]</f>
        <v>6088.61</v>
      </c>
      <c r="Q2070" s="7">
        <f>Sales_Data[[#This Row],[Gross Revenue]]-Sales_Data[[#This Row],[TotalFinancialCost]]</f>
        <v>1111.3900000000003</v>
      </c>
      <c r="R2070" s="7">
        <f>Sales_Data[[#This Row],[Actul Bill Amount]]-Sales_Data[[#This Row],[ShippingCost]]</f>
        <v>5511.39</v>
      </c>
      <c r="S2070">
        <v>767</v>
      </c>
      <c r="T2070">
        <v>1288.6099999999999</v>
      </c>
      <c r="U2070" t="s">
        <v>58</v>
      </c>
      <c r="V2070">
        <v>800</v>
      </c>
      <c r="W2070" t="s">
        <v>27</v>
      </c>
      <c r="X2070" t="str">
        <f t="shared" si="65"/>
        <v>Mumbai</v>
      </c>
    </row>
    <row r="2071" spans="1:24" x14ac:dyDescent="0.4">
      <c r="A2071">
        <v>102070</v>
      </c>
      <c r="B2071" s="5">
        <v>45946.495833333334</v>
      </c>
      <c r="C2071" s="3" t="str">
        <f>TEXT(Sales_Data[[#This Row],[OrderDate]],"mmmm")</f>
        <v>October</v>
      </c>
      <c r="D2071" s="3" t="str">
        <f t="shared" si="64"/>
        <v>2025</v>
      </c>
      <c r="E2071" t="s">
        <v>19</v>
      </c>
      <c r="F2071" t="s">
        <v>35</v>
      </c>
      <c r="G2071" t="s">
        <v>29</v>
      </c>
      <c r="H2071" t="s">
        <v>16</v>
      </c>
      <c r="I2071" t="s">
        <v>100</v>
      </c>
      <c r="J2071">
        <v>67</v>
      </c>
      <c r="K2071">
        <v>8500</v>
      </c>
      <c r="L2071" s="7">
        <f>Sales_Data[[#This Row],[OrderQuantity]] *Sales_Data[[#This Row],[UnitPrice]]</f>
        <v>569500</v>
      </c>
      <c r="M2071" s="7">
        <f>Sales_Data[[#This Row],[UnitPrice]]-Sales_Data[[#This Row],[UnitCost]]</f>
        <v>3000</v>
      </c>
      <c r="N2071" s="7">
        <f>Sales_Data[[#This Row],[Gross Revenue]]-Sales_Data[[#This Row],[Discount Amount ]]</f>
        <v>566500</v>
      </c>
      <c r="O2071" s="7">
        <f>Sales_Data[[#This Row],[OrderQuantity]] *Sales_Data[[#This Row],[UnitCost]]</f>
        <v>368500</v>
      </c>
      <c r="P2071" s="7">
        <f>Sales_Data[[#This Row],[ItemCost]] +Sales_Data[[#This Row],[ShippingCost]]</f>
        <v>368826.94</v>
      </c>
      <c r="Q2071" s="7">
        <f>Sales_Data[[#This Row],[Gross Revenue]]-Sales_Data[[#This Row],[TotalFinancialCost]]</f>
        <v>200673.06</v>
      </c>
      <c r="R2071" s="7">
        <f>Sales_Data[[#This Row],[Actul Bill Amount]]-Sales_Data[[#This Row],[ShippingCost]]</f>
        <v>566173.06000000006</v>
      </c>
      <c r="S2071">
        <v>868</v>
      </c>
      <c r="T2071">
        <v>326.94</v>
      </c>
      <c r="U2071" t="s">
        <v>49</v>
      </c>
      <c r="V2071">
        <v>5500</v>
      </c>
      <c r="W2071" t="s">
        <v>18</v>
      </c>
      <c r="X2071" t="str">
        <f t="shared" si="65"/>
        <v>Bengaluru</v>
      </c>
    </row>
    <row r="2072" spans="1:24" x14ac:dyDescent="0.4">
      <c r="A2072">
        <v>102071</v>
      </c>
      <c r="B2072" s="5">
        <v>45658.177777777775</v>
      </c>
      <c r="C2072" s="3" t="str">
        <f>TEXT(Sales_Data[[#This Row],[OrderDate]],"mmmm")</f>
        <v>January</v>
      </c>
      <c r="D2072" s="3" t="str">
        <f t="shared" si="64"/>
        <v>2025</v>
      </c>
      <c r="E2072" t="s">
        <v>23</v>
      </c>
      <c r="F2072" t="s">
        <v>35</v>
      </c>
      <c r="G2072" t="s">
        <v>31</v>
      </c>
      <c r="H2072" t="s">
        <v>25</v>
      </c>
      <c r="I2072" t="s">
        <v>100</v>
      </c>
      <c r="J2072">
        <v>75</v>
      </c>
      <c r="K2072">
        <v>8500</v>
      </c>
      <c r="L2072" s="7">
        <f>Sales_Data[[#This Row],[OrderQuantity]] *Sales_Data[[#This Row],[UnitPrice]]</f>
        <v>637500</v>
      </c>
      <c r="M2072" s="7">
        <f>Sales_Data[[#This Row],[UnitPrice]]-Sales_Data[[#This Row],[UnitCost]]</f>
        <v>3000</v>
      </c>
      <c r="N2072" s="7">
        <f>Sales_Data[[#This Row],[Gross Revenue]]-Sales_Data[[#This Row],[Discount Amount ]]</f>
        <v>634500</v>
      </c>
      <c r="O2072" s="7">
        <f>Sales_Data[[#This Row],[OrderQuantity]] *Sales_Data[[#This Row],[UnitCost]]</f>
        <v>412500</v>
      </c>
      <c r="P2072" s="7">
        <f>Sales_Data[[#This Row],[ItemCost]] +Sales_Data[[#This Row],[ShippingCost]]</f>
        <v>414196.65</v>
      </c>
      <c r="Q2072" s="7">
        <f>Sales_Data[[#This Row],[Gross Revenue]]-Sales_Data[[#This Row],[TotalFinancialCost]]</f>
        <v>223303.34999999998</v>
      </c>
      <c r="R2072" s="7">
        <f>Sales_Data[[#This Row],[Actul Bill Amount]]-Sales_Data[[#This Row],[ShippingCost]]</f>
        <v>632803.35</v>
      </c>
      <c r="S2072">
        <v>650</v>
      </c>
      <c r="T2072">
        <v>1696.65</v>
      </c>
      <c r="U2072" t="s">
        <v>49</v>
      </c>
      <c r="V2072">
        <v>5500</v>
      </c>
      <c r="W2072" t="s">
        <v>27</v>
      </c>
      <c r="X2072" t="str">
        <f t="shared" si="65"/>
        <v>Mumbai</v>
      </c>
    </row>
    <row r="2073" spans="1:24" x14ac:dyDescent="0.4">
      <c r="A2073">
        <v>102072</v>
      </c>
      <c r="B2073" s="5">
        <v>45804.445833333331</v>
      </c>
      <c r="C2073" s="3" t="str">
        <f>TEXT(Sales_Data[[#This Row],[OrderDate]],"mmmm")</f>
        <v>May</v>
      </c>
      <c r="D2073" s="3" t="str">
        <f t="shared" si="64"/>
        <v>2025</v>
      </c>
      <c r="E2073" t="s">
        <v>45</v>
      </c>
      <c r="F2073" t="s">
        <v>24</v>
      </c>
      <c r="G2073" t="s">
        <v>15</v>
      </c>
      <c r="H2073" t="s">
        <v>32</v>
      </c>
      <c r="I2073" t="s">
        <v>100</v>
      </c>
      <c r="J2073">
        <v>50</v>
      </c>
      <c r="K2073">
        <v>45000</v>
      </c>
      <c r="L2073" s="7">
        <f>Sales_Data[[#This Row],[OrderQuantity]] *Sales_Data[[#This Row],[UnitPrice]]</f>
        <v>2250000</v>
      </c>
      <c r="M2073" s="7">
        <f>Sales_Data[[#This Row],[UnitPrice]]-Sales_Data[[#This Row],[UnitCost]]</f>
        <v>13000</v>
      </c>
      <c r="N2073" s="7">
        <f>Sales_Data[[#This Row],[Gross Revenue]]-Sales_Data[[#This Row],[Discount Amount ]]</f>
        <v>2237000</v>
      </c>
      <c r="O2073" s="7">
        <f>Sales_Data[[#This Row],[OrderQuantity]] *Sales_Data[[#This Row],[UnitCost]]</f>
        <v>1600000</v>
      </c>
      <c r="P2073" s="7">
        <f>Sales_Data[[#This Row],[ItemCost]] +Sales_Data[[#This Row],[ShippingCost]]</f>
        <v>1600581.44</v>
      </c>
      <c r="Q2073" s="7">
        <f>Sales_Data[[#This Row],[Gross Revenue]]-Sales_Data[[#This Row],[TotalFinancialCost]]</f>
        <v>649418.56000000006</v>
      </c>
      <c r="R2073" s="7">
        <f>Sales_Data[[#This Row],[Actul Bill Amount]]-Sales_Data[[#This Row],[ShippingCost]]</f>
        <v>2236418.56</v>
      </c>
      <c r="S2073">
        <v>357</v>
      </c>
      <c r="T2073">
        <v>581.44000000000005</v>
      </c>
      <c r="U2073" t="s">
        <v>26</v>
      </c>
      <c r="V2073">
        <v>32000</v>
      </c>
      <c r="W2073" t="s">
        <v>33</v>
      </c>
      <c r="X2073" t="str">
        <f t="shared" si="65"/>
        <v>Delhi</v>
      </c>
    </row>
    <row r="2074" spans="1:24" x14ac:dyDescent="0.4">
      <c r="A2074">
        <v>102073</v>
      </c>
      <c r="B2074" s="5">
        <v>45944.15625</v>
      </c>
      <c r="C2074" s="3" t="str">
        <f>TEXT(Sales_Data[[#This Row],[OrderDate]],"mmmm")</f>
        <v>October</v>
      </c>
      <c r="D2074" s="3" t="str">
        <f t="shared" si="64"/>
        <v>2025</v>
      </c>
      <c r="E2074" t="s">
        <v>19</v>
      </c>
      <c r="F2074" t="s">
        <v>40</v>
      </c>
      <c r="G2074" t="s">
        <v>15</v>
      </c>
      <c r="H2074" t="s">
        <v>16</v>
      </c>
      <c r="I2074" t="s">
        <v>100</v>
      </c>
      <c r="J2074">
        <v>73</v>
      </c>
      <c r="K2074">
        <v>1500</v>
      </c>
      <c r="L2074" s="7">
        <f>Sales_Data[[#This Row],[OrderQuantity]] *Sales_Data[[#This Row],[UnitPrice]]</f>
        <v>109500</v>
      </c>
      <c r="M2074" s="7">
        <f>Sales_Data[[#This Row],[UnitPrice]]-Sales_Data[[#This Row],[UnitCost]]</f>
        <v>700</v>
      </c>
      <c r="N2074" s="7">
        <f>Sales_Data[[#This Row],[Gross Revenue]]-Sales_Data[[#This Row],[Discount Amount ]]</f>
        <v>108800</v>
      </c>
      <c r="O2074" s="7">
        <f>Sales_Data[[#This Row],[OrderQuantity]] *Sales_Data[[#This Row],[UnitCost]]</f>
        <v>58400</v>
      </c>
      <c r="P2074" s="7">
        <f>Sales_Data[[#This Row],[ItemCost]] +Sales_Data[[#This Row],[ShippingCost]]</f>
        <v>59606.04</v>
      </c>
      <c r="Q2074" s="7">
        <f>Sales_Data[[#This Row],[Gross Revenue]]-Sales_Data[[#This Row],[TotalFinancialCost]]</f>
        <v>49893.96</v>
      </c>
      <c r="R2074" s="7">
        <f>Sales_Data[[#This Row],[Actul Bill Amount]]-Sales_Data[[#This Row],[ShippingCost]]</f>
        <v>107593.96</v>
      </c>
      <c r="S2074">
        <v>979</v>
      </c>
      <c r="T2074">
        <v>1206.04</v>
      </c>
      <c r="U2074" t="s">
        <v>52</v>
      </c>
      <c r="V2074">
        <v>800</v>
      </c>
      <c r="W2074" t="s">
        <v>18</v>
      </c>
      <c r="X2074" t="str">
        <f t="shared" si="65"/>
        <v>Bengaluru</v>
      </c>
    </row>
    <row r="2075" spans="1:24" x14ac:dyDescent="0.4">
      <c r="A2075">
        <v>102074</v>
      </c>
      <c r="B2075" s="5">
        <v>45799.647222222222</v>
      </c>
      <c r="C2075" s="3" t="str">
        <f>TEXT(Sales_Data[[#This Row],[OrderDate]],"mmmm")</f>
        <v>May</v>
      </c>
      <c r="D2075" s="3" t="str">
        <f t="shared" si="64"/>
        <v>2025</v>
      </c>
      <c r="E2075" t="s">
        <v>48</v>
      </c>
      <c r="F2075" t="s">
        <v>14</v>
      </c>
      <c r="G2075" t="s">
        <v>31</v>
      </c>
      <c r="H2075" t="s">
        <v>20</v>
      </c>
      <c r="I2075" t="s">
        <v>100</v>
      </c>
      <c r="J2075">
        <v>97</v>
      </c>
      <c r="K2075">
        <v>6500</v>
      </c>
      <c r="L2075" s="7">
        <f>Sales_Data[[#This Row],[OrderQuantity]] *Sales_Data[[#This Row],[UnitPrice]]</f>
        <v>630500</v>
      </c>
      <c r="M2075" s="7">
        <f>Sales_Data[[#This Row],[UnitPrice]]-Sales_Data[[#This Row],[UnitCost]]</f>
        <v>2300</v>
      </c>
      <c r="N2075" s="7">
        <f>Sales_Data[[#This Row],[Gross Revenue]]-Sales_Data[[#This Row],[Discount Amount ]]</f>
        <v>628200</v>
      </c>
      <c r="O2075" s="7">
        <f>Sales_Data[[#This Row],[OrderQuantity]] *Sales_Data[[#This Row],[UnitCost]]</f>
        <v>407400</v>
      </c>
      <c r="P2075" s="7">
        <f>Sales_Data[[#This Row],[ItemCost]] +Sales_Data[[#This Row],[ShippingCost]]</f>
        <v>408374.2</v>
      </c>
      <c r="Q2075" s="7">
        <f>Sales_Data[[#This Row],[Gross Revenue]]-Sales_Data[[#This Row],[TotalFinancialCost]]</f>
        <v>222125.8</v>
      </c>
      <c r="R2075" s="7">
        <f>Sales_Data[[#This Row],[Actul Bill Amount]]-Sales_Data[[#This Row],[ShippingCost]]</f>
        <v>627225.80000000005</v>
      </c>
      <c r="S2075">
        <v>507</v>
      </c>
      <c r="T2075">
        <v>974.2</v>
      </c>
      <c r="U2075" t="s">
        <v>21</v>
      </c>
      <c r="V2075">
        <v>4200</v>
      </c>
      <c r="W2075" t="s">
        <v>22</v>
      </c>
      <c r="X2075" t="str">
        <f t="shared" si="65"/>
        <v>Nagpur</v>
      </c>
    </row>
    <row r="2076" spans="1:24" x14ac:dyDescent="0.4">
      <c r="A2076">
        <v>102075</v>
      </c>
      <c r="B2076" s="5">
        <v>45710.470833333333</v>
      </c>
      <c r="C2076" s="3" t="str">
        <f>TEXT(Sales_Data[[#This Row],[OrderDate]],"mmmm")</f>
        <v>February</v>
      </c>
      <c r="D2076" s="3" t="str">
        <f t="shared" si="64"/>
        <v>2025</v>
      </c>
      <c r="E2076" t="s">
        <v>34</v>
      </c>
      <c r="F2076" t="s">
        <v>24</v>
      </c>
      <c r="G2076" t="s">
        <v>29</v>
      </c>
      <c r="H2076" t="s">
        <v>32</v>
      </c>
      <c r="I2076" t="s">
        <v>100</v>
      </c>
      <c r="J2076">
        <v>57</v>
      </c>
      <c r="K2076">
        <v>3500</v>
      </c>
      <c r="L2076" s="7">
        <f>Sales_Data[[#This Row],[OrderQuantity]] *Sales_Data[[#This Row],[UnitPrice]]</f>
        <v>199500</v>
      </c>
      <c r="M2076" s="7">
        <f>Sales_Data[[#This Row],[UnitPrice]]-Sales_Data[[#This Row],[UnitCost]]</f>
        <v>1300</v>
      </c>
      <c r="N2076" s="7">
        <f>Sales_Data[[#This Row],[Gross Revenue]]-Sales_Data[[#This Row],[Discount Amount ]]</f>
        <v>198200</v>
      </c>
      <c r="O2076" s="7">
        <f>Sales_Data[[#This Row],[OrderQuantity]] *Sales_Data[[#This Row],[UnitCost]]</f>
        <v>125400</v>
      </c>
      <c r="P2076" s="7">
        <f>Sales_Data[[#This Row],[ItemCost]] +Sales_Data[[#This Row],[ShippingCost]]</f>
        <v>126431.08</v>
      </c>
      <c r="Q2076" s="7">
        <f>Sales_Data[[#This Row],[Gross Revenue]]-Sales_Data[[#This Row],[TotalFinancialCost]]</f>
        <v>73068.92</v>
      </c>
      <c r="R2076" s="7">
        <f>Sales_Data[[#This Row],[Actul Bill Amount]]-Sales_Data[[#This Row],[ShippingCost]]</f>
        <v>197168.92</v>
      </c>
      <c r="S2076">
        <v>634</v>
      </c>
      <c r="T2076">
        <v>1031.08</v>
      </c>
      <c r="U2076" t="s">
        <v>59</v>
      </c>
      <c r="V2076">
        <v>2200</v>
      </c>
      <c r="W2076" t="s">
        <v>33</v>
      </c>
      <c r="X2076" t="str">
        <f t="shared" si="65"/>
        <v>Delhi</v>
      </c>
    </row>
    <row r="2077" spans="1:24" x14ac:dyDescent="0.4">
      <c r="A2077">
        <v>102076</v>
      </c>
      <c r="B2077" s="5">
        <v>45961.04583333333</v>
      </c>
      <c r="C2077" s="3" t="str">
        <f>TEXT(Sales_Data[[#This Row],[OrderDate]],"mmmm")</f>
        <v>October</v>
      </c>
      <c r="D2077" s="3" t="str">
        <f t="shared" si="64"/>
        <v>2025</v>
      </c>
      <c r="E2077" t="s">
        <v>13</v>
      </c>
      <c r="F2077" t="s">
        <v>40</v>
      </c>
      <c r="G2077" t="s">
        <v>31</v>
      </c>
      <c r="H2077" t="s">
        <v>16</v>
      </c>
      <c r="I2077" t="s">
        <v>100</v>
      </c>
      <c r="J2077">
        <v>63</v>
      </c>
      <c r="K2077">
        <v>1500</v>
      </c>
      <c r="L2077" s="7">
        <f>Sales_Data[[#This Row],[OrderQuantity]] *Sales_Data[[#This Row],[UnitPrice]]</f>
        <v>94500</v>
      </c>
      <c r="M2077" s="7">
        <f>Sales_Data[[#This Row],[UnitPrice]]-Sales_Data[[#This Row],[UnitCost]]</f>
        <v>700</v>
      </c>
      <c r="N2077" s="7">
        <f>Sales_Data[[#This Row],[Gross Revenue]]-Sales_Data[[#This Row],[Discount Amount ]]</f>
        <v>93800</v>
      </c>
      <c r="O2077" s="7">
        <f>Sales_Data[[#This Row],[OrderQuantity]] *Sales_Data[[#This Row],[UnitCost]]</f>
        <v>50400</v>
      </c>
      <c r="P2077" s="7">
        <f>Sales_Data[[#This Row],[ItemCost]] +Sales_Data[[#This Row],[ShippingCost]]</f>
        <v>50906.62</v>
      </c>
      <c r="Q2077" s="7">
        <f>Sales_Data[[#This Row],[Gross Revenue]]-Sales_Data[[#This Row],[TotalFinancialCost]]</f>
        <v>43593.38</v>
      </c>
      <c r="R2077" s="7">
        <f>Sales_Data[[#This Row],[Actul Bill Amount]]-Sales_Data[[#This Row],[ShippingCost]]</f>
        <v>93293.38</v>
      </c>
      <c r="S2077">
        <v>976</v>
      </c>
      <c r="T2077">
        <v>506.62</v>
      </c>
      <c r="U2077" t="s">
        <v>52</v>
      </c>
      <c r="V2077">
        <v>800</v>
      </c>
      <c r="W2077" t="s">
        <v>18</v>
      </c>
      <c r="X2077" t="str">
        <f t="shared" si="65"/>
        <v>Bengaluru</v>
      </c>
    </row>
    <row r="2078" spans="1:24" x14ac:dyDescent="0.4">
      <c r="A2078">
        <v>102077</v>
      </c>
      <c r="B2078" s="5">
        <v>45726.169444444444</v>
      </c>
      <c r="C2078" s="3" t="str">
        <f>TEXT(Sales_Data[[#This Row],[OrderDate]],"mmmm")</f>
        <v>March</v>
      </c>
      <c r="D2078" s="3" t="str">
        <f t="shared" si="64"/>
        <v>2025</v>
      </c>
      <c r="E2078" t="s">
        <v>39</v>
      </c>
      <c r="F2078" t="s">
        <v>28</v>
      </c>
      <c r="G2078" t="s">
        <v>15</v>
      </c>
      <c r="H2078" t="s">
        <v>37</v>
      </c>
      <c r="I2078" t="s">
        <v>100</v>
      </c>
      <c r="J2078">
        <v>79</v>
      </c>
      <c r="K2078">
        <v>2500</v>
      </c>
      <c r="L2078" s="7">
        <f>Sales_Data[[#This Row],[OrderQuantity]] *Sales_Data[[#This Row],[UnitPrice]]</f>
        <v>197500</v>
      </c>
      <c r="M2078" s="7">
        <f>Sales_Data[[#This Row],[UnitPrice]]-Sales_Data[[#This Row],[UnitCost]]</f>
        <v>1000</v>
      </c>
      <c r="N2078" s="7">
        <f>Sales_Data[[#This Row],[Gross Revenue]]-Sales_Data[[#This Row],[Discount Amount ]]</f>
        <v>196500</v>
      </c>
      <c r="O2078" s="7">
        <f>Sales_Data[[#This Row],[OrderQuantity]] *Sales_Data[[#This Row],[UnitCost]]</f>
        <v>118500</v>
      </c>
      <c r="P2078" s="7">
        <f>Sales_Data[[#This Row],[ItemCost]] +Sales_Data[[#This Row],[ShippingCost]]</f>
        <v>119170.82</v>
      </c>
      <c r="Q2078" s="7">
        <f>Sales_Data[[#This Row],[Gross Revenue]]-Sales_Data[[#This Row],[TotalFinancialCost]]</f>
        <v>78329.179999999993</v>
      </c>
      <c r="R2078" s="7">
        <f>Sales_Data[[#This Row],[Actul Bill Amount]]-Sales_Data[[#This Row],[ShippingCost]]</f>
        <v>195829.18</v>
      </c>
      <c r="S2078">
        <v>1067</v>
      </c>
      <c r="T2078">
        <v>670.82</v>
      </c>
      <c r="U2078" t="s">
        <v>54</v>
      </c>
      <c r="V2078">
        <v>1500</v>
      </c>
      <c r="W2078" t="s">
        <v>38</v>
      </c>
      <c r="X2078" t="str">
        <f t="shared" si="65"/>
        <v>Kolkata</v>
      </c>
    </row>
    <row r="2079" spans="1:24" x14ac:dyDescent="0.4">
      <c r="A2079">
        <v>102078</v>
      </c>
      <c r="B2079" s="5">
        <v>46018.32916666667</v>
      </c>
      <c r="C2079" s="3" t="str">
        <f>TEXT(Sales_Data[[#This Row],[OrderDate]],"mmmm")</f>
        <v>December</v>
      </c>
      <c r="D2079" s="3" t="str">
        <f t="shared" si="64"/>
        <v>2025</v>
      </c>
      <c r="E2079" t="s">
        <v>19</v>
      </c>
      <c r="F2079" t="s">
        <v>24</v>
      </c>
      <c r="G2079" t="s">
        <v>15</v>
      </c>
      <c r="H2079" t="s">
        <v>25</v>
      </c>
      <c r="I2079" t="s">
        <v>100</v>
      </c>
      <c r="J2079">
        <v>43</v>
      </c>
      <c r="K2079">
        <v>45000</v>
      </c>
      <c r="L2079" s="7">
        <f>Sales_Data[[#This Row],[OrderQuantity]] *Sales_Data[[#This Row],[UnitPrice]]</f>
        <v>1935000</v>
      </c>
      <c r="M2079" s="7">
        <f>Sales_Data[[#This Row],[UnitPrice]]-Sales_Data[[#This Row],[UnitCost]]</f>
        <v>13000</v>
      </c>
      <c r="N2079" s="7">
        <f>Sales_Data[[#This Row],[Gross Revenue]]-Sales_Data[[#This Row],[Discount Amount ]]</f>
        <v>1922000</v>
      </c>
      <c r="O2079" s="7">
        <f>Sales_Data[[#This Row],[OrderQuantity]] *Sales_Data[[#This Row],[UnitCost]]</f>
        <v>1376000</v>
      </c>
      <c r="P2079" s="7">
        <f>Sales_Data[[#This Row],[ItemCost]] +Sales_Data[[#This Row],[ShippingCost]]</f>
        <v>1377208.06</v>
      </c>
      <c r="Q2079" s="7">
        <f>Sales_Data[[#This Row],[Gross Revenue]]-Sales_Data[[#This Row],[TotalFinancialCost]]</f>
        <v>557791.93999999994</v>
      </c>
      <c r="R2079" s="7">
        <f>Sales_Data[[#This Row],[Actul Bill Amount]]-Sales_Data[[#This Row],[ShippingCost]]</f>
        <v>1920791.94</v>
      </c>
      <c r="S2079">
        <v>613</v>
      </c>
      <c r="T2079">
        <v>1208.06</v>
      </c>
      <c r="U2079" t="s">
        <v>26</v>
      </c>
      <c r="V2079">
        <v>32000</v>
      </c>
      <c r="W2079" t="s">
        <v>27</v>
      </c>
      <c r="X2079" t="str">
        <f t="shared" si="65"/>
        <v>Mumbai</v>
      </c>
    </row>
    <row r="2080" spans="1:24" x14ac:dyDescent="0.4">
      <c r="A2080">
        <v>102079</v>
      </c>
      <c r="B2080" s="5">
        <v>45747.631944444445</v>
      </c>
      <c r="C2080" s="3" t="str">
        <f>TEXT(Sales_Data[[#This Row],[OrderDate]],"mmmm")</f>
        <v>March</v>
      </c>
      <c r="D2080" s="3" t="str">
        <f t="shared" si="64"/>
        <v>2025</v>
      </c>
      <c r="E2080" t="s">
        <v>19</v>
      </c>
      <c r="F2080" t="s">
        <v>55</v>
      </c>
      <c r="G2080" t="s">
        <v>15</v>
      </c>
      <c r="H2080" t="s">
        <v>37</v>
      </c>
      <c r="I2080" t="s">
        <v>100</v>
      </c>
      <c r="J2080">
        <v>91</v>
      </c>
      <c r="K2080">
        <v>1200</v>
      </c>
      <c r="L2080" s="7">
        <f>Sales_Data[[#This Row],[OrderQuantity]] *Sales_Data[[#This Row],[UnitPrice]]</f>
        <v>109200</v>
      </c>
      <c r="M2080" s="7">
        <f>Sales_Data[[#This Row],[UnitPrice]]-Sales_Data[[#This Row],[UnitCost]]</f>
        <v>400</v>
      </c>
      <c r="N2080" s="7">
        <f>Sales_Data[[#This Row],[Gross Revenue]]-Sales_Data[[#This Row],[Discount Amount ]]</f>
        <v>108800</v>
      </c>
      <c r="O2080" s="7">
        <f>Sales_Data[[#This Row],[OrderQuantity]] *Sales_Data[[#This Row],[UnitCost]]</f>
        <v>72800</v>
      </c>
      <c r="P2080" s="7">
        <f>Sales_Data[[#This Row],[ItemCost]] +Sales_Data[[#This Row],[ShippingCost]]</f>
        <v>73787.490000000005</v>
      </c>
      <c r="Q2080" s="7">
        <f>Sales_Data[[#This Row],[Gross Revenue]]-Sales_Data[[#This Row],[TotalFinancialCost]]</f>
        <v>35412.509999999995</v>
      </c>
      <c r="R2080" s="7">
        <f>Sales_Data[[#This Row],[Actul Bill Amount]]-Sales_Data[[#This Row],[ShippingCost]]</f>
        <v>107812.51</v>
      </c>
      <c r="S2080">
        <v>538</v>
      </c>
      <c r="T2080">
        <v>987.49</v>
      </c>
      <c r="U2080" t="s">
        <v>58</v>
      </c>
      <c r="V2080">
        <v>800</v>
      </c>
      <c r="W2080" t="s">
        <v>38</v>
      </c>
      <c r="X2080" t="str">
        <f t="shared" si="65"/>
        <v>Kolkata</v>
      </c>
    </row>
    <row r="2081" spans="1:24" x14ac:dyDescent="0.4">
      <c r="A2081">
        <v>102080</v>
      </c>
      <c r="B2081" s="5">
        <v>45877.742361111108</v>
      </c>
      <c r="C2081" s="3" t="str">
        <f>TEXT(Sales_Data[[#This Row],[OrderDate]],"mmmm")</f>
        <v>August</v>
      </c>
      <c r="D2081" s="3" t="str">
        <f t="shared" si="64"/>
        <v>2025</v>
      </c>
      <c r="E2081" t="s">
        <v>23</v>
      </c>
      <c r="F2081" t="s">
        <v>40</v>
      </c>
      <c r="G2081" t="s">
        <v>15</v>
      </c>
      <c r="H2081" t="s">
        <v>37</v>
      </c>
      <c r="I2081" t="s">
        <v>100</v>
      </c>
      <c r="J2081">
        <v>62</v>
      </c>
      <c r="K2081">
        <v>5500</v>
      </c>
      <c r="L2081" s="7">
        <f>Sales_Data[[#This Row],[OrderQuantity]] *Sales_Data[[#This Row],[UnitPrice]]</f>
        <v>341000</v>
      </c>
      <c r="M2081" s="7">
        <f>Sales_Data[[#This Row],[UnitPrice]]-Sales_Data[[#This Row],[UnitCost]]</f>
        <v>2000</v>
      </c>
      <c r="N2081" s="7">
        <f>Sales_Data[[#This Row],[Gross Revenue]]-Sales_Data[[#This Row],[Discount Amount ]]</f>
        <v>339000</v>
      </c>
      <c r="O2081" s="7">
        <f>Sales_Data[[#This Row],[OrderQuantity]] *Sales_Data[[#This Row],[UnitCost]]</f>
        <v>217000</v>
      </c>
      <c r="P2081" s="7">
        <f>Sales_Data[[#This Row],[ItemCost]] +Sales_Data[[#This Row],[ShippingCost]]</f>
        <v>218002.8</v>
      </c>
      <c r="Q2081" s="7">
        <f>Sales_Data[[#This Row],[Gross Revenue]]-Sales_Data[[#This Row],[TotalFinancialCost]]</f>
        <v>122997.20000000001</v>
      </c>
      <c r="R2081" s="7">
        <f>Sales_Data[[#This Row],[Actul Bill Amount]]-Sales_Data[[#This Row],[ShippingCost]]</f>
        <v>337997.2</v>
      </c>
      <c r="S2081">
        <v>390</v>
      </c>
      <c r="T2081">
        <v>1002.8</v>
      </c>
      <c r="U2081" t="s">
        <v>41</v>
      </c>
      <c r="V2081">
        <v>3500</v>
      </c>
      <c r="W2081" t="s">
        <v>38</v>
      </c>
      <c r="X2081" t="str">
        <f t="shared" si="65"/>
        <v>Kolkata</v>
      </c>
    </row>
    <row r="2082" spans="1:24" x14ac:dyDescent="0.4">
      <c r="A2082">
        <v>102081</v>
      </c>
      <c r="B2082" s="5">
        <v>45849.953472222223</v>
      </c>
      <c r="C2082" s="3" t="str">
        <f>TEXT(Sales_Data[[#This Row],[OrderDate]],"mmmm")</f>
        <v>July</v>
      </c>
      <c r="D2082" s="3" t="str">
        <f t="shared" si="64"/>
        <v>2025</v>
      </c>
      <c r="E2082" t="s">
        <v>34</v>
      </c>
      <c r="F2082" t="s">
        <v>55</v>
      </c>
      <c r="G2082" t="s">
        <v>31</v>
      </c>
      <c r="H2082" t="s">
        <v>37</v>
      </c>
      <c r="I2082" t="s">
        <v>100</v>
      </c>
      <c r="J2082">
        <v>93</v>
      </c>
      <c r="K2082">
        <v>600</v>
      </c>
      <c r="L2082" s="7">
        <f>Sales_Data[[#This Row],[OrderQuantity]] *Sales_Data[[#This Row],[UnitPrice]]</f>
        <v>55800</v>
      </c>
      <c r="M2082" s="7">
        <f>Sales_Data[[#This Row],[UnitPrice]]-Sales_Data[[#This Row],[UnitCost]]</f>
        <v>250</v>
      </c>
      <c r="N2082" s="7">
        <f>Sales_Data[[#This Row],[Gross Revenue]]-Sales_Data[[#This Row],[Discount Amount ]]</f>
        <v>55550</v>
      </c>
      <c r="O2082" s="7">
        <f>Sales_Data[[#This Row],[OrderQuantity]] *Sales_Data[[#This Row],[UnitCost]]</f>
        <v>32550</v>
      </c>
      <c r="P2082" s="7">
        <f>Sales_Data[[#This Row],[ItemCost]] +Sales_Data[[#This Row],[ShippingCost]]</f>
        <v>33385.51</v>
      </c>
      <c r="Q2082" s="7">
        <f>Sales_Data[[#This Row],[Gross Revenue]]-Sales_Data[[#This Row],[TotalFinancialCost]]</f>
        <v>22414.489999999998</v>
      </c>
      <c r="R2082" s="7">
        <f>Sales_Data[[#This Row],[Actul Bill Amount]]-Sales_Data[[#This Row],[ShippingCost]]</f>
        <v>54714.49</v>
      </c>
      <c r="S2082">
        <v>970</v>
      </c>
      <c r="T2082">
        <v>835.51</v>
      </c>
      <c r="U2082" t="s">
        <v>57</v>
      </c>
      <c r="V2082">
        <v>350</v>
      </c>
      <c r="W2082" t="s">
        <v>38</v>
      </c>
      <c r="X2082" t="str">
        <f t="shared" si="65"/>
        <v>Kolkata</v>
      </c>
    </row>
    <row r="2083" spans="1:24" x14ac:dyDescent="0.4">
      <c r="A2083">
        <v>102082</v>
      </c>
      <c r="B2083" s="5">
        <v>45720.099305555559</v>
      </c>
      <c r="C2083" s="3" t="str">
        <f>TEXT(Sales_Data[[#This Row],[OrderDate]],"mmmm")</f>
        <v>March</v>
      </c>
      <c r="D2083" s="3" t="str">
        <f t="shared" si="64"/>
        <v>2025</v>
      </c>
      <c r="E2083" t="s">
        <v>45</v>
      </c>
      <c r="F2083" t="s">
        <v>28</v>
      </c>
      <c r="G2083" t="s">
        <v>31</v>
      </c>
      <c r="H2083" t="s">
        <v>25</v>
      </c>
      <c r="I2083" t="s">
        <v>100</v>
      </c>
      <c r="J2083">
        <v>87</v>
      </c>
      <c r="K2083">
        <v>450</v>
      </c>
      <c r="L2083" s="7">
        <f>Sales_Data[[#This Row],[OrderQuantity]] *Sales_Data[[#This Row],[UnitPrice]]</f>
        <v>39150</v>
      </c>
      <c r="M2083" s="7">
        <f>Sales_Data[[#This Row],[UnitPrice]]-Sales_Data[[#This Row],[UnitCost]]</f>
        <v>250</v>
      </c>
      <c r="N2083" s="7">
        <f>Sales_Data[[#This Row],[Gross Revenue]]-Sales_Data[[#This Row],[Discount Amount ]]</f>
        <v>38900</v>
      </c>
      <c r="O2083" s="7">
        <f>Sales_Data[[#This Row],[OrderQuantity]] *Sales_Data[[#This Row],[UnitCost]]</f>
        <v>17400</v>
      </c>
      <c r="P2083" s="7">
        <f>Sales_Data[[#This Row],[ItemCost]] +Sales_Data[[#This Row],[ShippingCost]]</f>
        <v>17718.16</v>
      </c>
      <c r="Q2083" s="7">
        <f>Sales_Data[[#This Row],[Gross Revenue]]-Sales_Data[[#This Row],[TotalFinancialCost]]</f>
        <v>21431.84</v>
      </c>
      <c r="R2083" s="7">
        <f>Sales_Data[[#This Row],[Actul Bill Amount]]-Sales_Data[[#This Row],[ShippingCost]]</f>
        <v>38581.839999999997</v>
      </c>
      <c r="S2083">
        <v>717</v>
      </c>
      <c r="T2083">
        <v>318.16000000000003</v>
      </c>
      <c r="U2083" t="s">
        <v>30</v>
      </c>
      <c r="V2083">
        <v>200</v>
      </c>
      <c r="W2083" t="s">
        <v>27</v>
      </c>
      <c r="X2083" t="str">
        <f t="shared" si="65"/>
        <v>Mumbai</v>
      </c>
    </row>
    <row r="2084" spans="1:24" x14ac:dyDescent="0.4">
      <c r="A2084">
        <v>102083</v>
      </c>
      <c r="B2084" s="5">
        <v>45730.21597222222</v>
      </c>
      <c r="C2084" s="3" t="str">
        <f>TEXT(Sales_Data[[#This Row],[OrderDate]],"mmmm")</f>
        <v>March</v>
      </c>
      <c r="D2084" s="3" t="str">
        <f t="shared" si="64"/>
        <v>2025</v>
      </c>
      <c r="E2084" t="s">
        <v>45</v>
      </c>
      <c r="F2084" t="s">
        <v>14</v>
      </c>
      <c r="G2084" t="s">
        <v>15</v>
      </c>
      <c r="H2084" t="s">
        <v>32</v>
      </c>
      <c r="I2084" t="s">
        <v>100</v>
      </c>
      <c r="J2084">
        <v>46</v>
      </c>
      <c r="K2084">
        <v>3200</v>
      </c>
      <c r="L2084" s="7">
        <f>Sales_Data[[#This Row],[OrderQuantity]] *Sales_Data[[#This Row],[UnitPrice]]</f>
        <v>147200</v>
      </c>
      <c r="M2084" s="7">
        <f>Sales_Data[[#This Row],[UnitPrice]]-Sales_Data[[#This Row],[UnitCost]]</f>
        <v>1200</v>
      </c>
      <c r="N2084" s="7">
        <f>Sales_Data[[#This Row],[Gross Revenue]]-Sales_Data[[#This Row],[Discount Amount ]]</f>
        <v>146000</v>
      </c>
      <c r="O2084" s="7">
        <f>Sales_Data[[#This Row],[OrderQuantity]] *Sales_Data[[#This Row],[UnitCost]]</f>
        <v>92000</v>
      </c>
      <c r="P2084" s="7">
        <f>Sales_Data[[#This Row],[ItemCost]] +Sales_Data[[#This Row],[ShippingCost]]</f>
        <v>92220.12</v>
      </c>
      <c r="Q2084" s="7">
        <f>Sales_Data[[#This Row],[Gross Revenue]]-Sales_Data[[#This Row],[TotalFinancialCost]]</f>
        <v>54979.880000000005</v>
      </c>
      <c r="R2084" s="7">
        <f>Sales_Data[[#This Row],[Actul Bill Amount]]-Sales_Data[[#This Row],[ShippingCost]]</f>
        <v>145779.88</v>
      </c>
      <c r="S2084">
        <v>443</v>
      </c>
      <c r="T2084">
        <v>220.12</v>
      </c>
      <c r="U2084" t="s">
        <v>17</v>
      </c>
      <c r="V2084">
        <v>2000</v>
      </c>
      <c r="W2084" t="s">
        <v>33</v>
      </c>
      <c r="X2084" t="str">
        <f t="shared" si="65"/>
        <v>Delhi</v>
      </c>
    </row>
    <row r="2085" spans="1:24" x14ac:dyDescent="0.4">
      <c r="A2085">
        <v>102084</v>
      </c>
      <c r="B2085" s="5">
        <v>45818.12777777778</v>
      </c>
      <c r="C2085" s="3" t="str">
        <f>TEXT(Sales_Data[[#This Row],[OrderDate]],"mmmm")</f>
        <v>June</v>
      </c>
      <c r="D2085" s="3" t="str">
        <f t="shared" si="64"/>
        <v>2025</v>
      </c>
      <c r="E2085" t="s">
        <v>34</v>
      </c>
      <c r="F2085" t="s">
        <v>24</v>
      </c>
      <c r="G2085" t="s">
        <v>15</v>
      </c>
      <c r="H2085" t="s">
        <v>16</v>
      </c>
      <c r="I2085" t="s">
        <v>100</v>
      </c>
      <c r="J2085">
        <v>75</v>
      </c>
      <c r="K2085">
        <v>45000</v>
      </c>
      <c r="L2085" s="7">
        <f>Sales_Data[[#This Row],[OrderQuantity]] *Sales_Data[[#This Row],[UnitPrice]]</f>
        <v>3375000</v>
      </c>
      <c r="M2085" s="7">
        <f>Sales_Data[[#This Row],[UnitPrice]]-Sales_Data[[#This Row],[UnitCost]]</f>
        <v>13000</v>
      </c>
      <c r="N2085" s="7">
        <f>Sales_Data[[#This Row],[Gross Revenue]]-Sales_Data[[#This Row],[Discount Amount ]]</f>
        <v>3362000</v>
      </c>
      <c r="O2085" s="7">
        <f>Sales_Data[[#This Row],[OrderQuantity]] *Sales_Data[[#This Row],[UnitCost]]</f>
        <v>2400000</v>
      </c>
      <c r="P2085" s="7">
        <f>Sales_Data[[#This Row],[ItemCost]] +Sales_Data[[#This Row],[ShippingCost]]</f>
        <v>2400454.35</v>
      </c>
      <c r="Q2085" s="7">
        <f>Sales_Data[[#This Row],[Gross Revenue]]-Sales_Data[[#This Row],[TotalFinancialCost]]</f>
        <v>974545.64999999991</v>
      </c>
      <c r="R2085" s="7">
        <f>Sales_Data[[#This Row],[Actul Bill Amount]]-Sales_Data[[#This Row],[ShippingCost]]</f>
        <v>3361545.65</v>
      </c>
      <c r="S2085">
        <v>435</v>
      </c>
      <c r="T2085">
        <v>454.35</v>
      </c>
      <c r="U2085" t="s">
        <v>26</v>
      </c>
      <c r="V2085">
        <v>32000</v>
      </c>
      <c r="W2085" t="s">
        <v>18</v>
      </c>
      <c r="X2085" t="str">
        <f t="shared" si="65"/>
        <v>Bengaluru</v>
      </c>
    </row>
    <row r="2086" spans="1:24" x14ac:dyDescent="0.4">
      <c r="A2086">
        <v>102085</v>
      </c>
      <c r="B2086" s="5">
        <v>45826.908333333333</v>
      </c>
      <c r="C2086" s="3" t="str">
        <f>TEXT(Sales_Data[[#This Row],[OrderDate]],"mmmm")</f>
        <v>June</v>
      </c>
      <c r="D2086" s="3" t="str">
        <f t="shared" si="64"/>
        <v>2025</v>
      </c>
      <c r="E2086" t="s">
        <v>42</v>
      </c>
      <c r="F2086" t="s">
        <v>14</v>
      </c>
      <c r="G2086" t="s">
        <v>15</v>
      </c>
      <c r="H2086" t="s">
        <v>37</v>
      </c>
      <c r="I2086" t="s">
        <v>100</v>
      </c>
      <c r="J2086">
        <v>77</v>
      </c>
      <c r="K2086">
        <v>3200</v>
      </c>
      <c r="L2086" s="7">
        <f>Sales_Data[[#This Row],[OrderQuantity]] *Sales_Data[[#This Row],[UnitPrice]]</f>
        <v>246400</v>
      </c>
      <c r="M2086" s="7">
        <f>Sales_Data[[#This Row],[UnitPrice]]-Sales_Data[[#This Row],[UnitCost]]</f>
        <v>1200</v>
      </c>
      <c r="N2086" s="7">
        <f>Sales_Data[[#This Row],[Gross Revenue]]-Sales_Data[[#This Row],[Discount Amount ]]</f>
        <v>245200</v>
      </c>
      <c r="O2086" s="7">
        <f>Sales_Data[[#This Row],[OrderQuantity]] *Sales_Data[[#This Row],[UnitCost]]</f>
        <v>154000</v>
      </c>
      <c r="P2086" s="7">
        <f>Sales_Data[[#This Row],[ItemCost]] +Sales_Data[[#This Row],[ShippingCost]]</f>
        <v>154255.54999999999</v>
      </c>
      <c r="Q2086" s="7">
        <f>Sales_Data[[#This Row],[Gross Revenue]]-Sales_Data[[#This Row],[TotalFinancialCost]]</f>
        <v>92144.450000000012</v>
      </c>
      <c r="R2086" s="7">
        <f>Sales_Data[[#This Row],[Actul Bill Amount]]-Sales_Data[[#This Row],[ShippingCost]]</f>
        <v>244944.45</v>
      </c>
      <c r="S2086">
        <v>518</v>
      </c>
      <c r="T2086">
        <v>255.55</v>
      </c>
      <c r="U2086" t="s">
        <v>17</v>
      </c>
      <c r="V2086">
        <v>2000</v>
      </c>
      <c r="W2086" t="s">
        <v>38</v>
      </c>
      <c r="X2086" t="str">
        <f t="shared" si="65"/>
        <v>Kolkata</v>
      </c>
    </row>
    <row r="2087" spans="1:24" x14ac:dyDescent="0.4">
      <c r="A2087">
        <v>102086</v>
      </c>
      <c r="B2087" s="5">
        <v>45746.443749999999</v>
      </c>
      <c r="C2087" s="3" t="str">
        <f>TEXT(Sales_Data[[#This Row],[OrderDate]],"mmmm")</f>
        <v>March</v>
      </c>
      <c r="D2087" s="3" t="str">
        <f t="shared" si="64"/>
        <v>2025</v>
      </c>
      <c r="E2087" t="s">
        <v>34</v>
      </c>
      <c r="F2087" t="s">
        <v>46</v>
      </c>
      <c r="G2087" t="s">
        <v>31</v>
      </c>
      <c r="H2087" t="s">
        <v>16</v>
      </c>
      <c r="I2087" t="s">
        <v>100</v>
      </c>
      <c r="J2087">
        <v>17</v>
      </c>
      <c r="K2087">
        <v>4500</v>
      </c>
      <c r="L2087" s="7">
        <f>Sales_Data[[#This Row],[OrderQuantity]] *Sales_Data[[#This Row],[UnitPrice]]</f>
        <v>76500</v>
      </c>
      <c r="M2087" s="7">
        <f>Sales_Data[[#This Row],[UnitPrice]]-Sales_Data[[#This Row],[UnitCost]]</f>
        <v>1700</v>
      </c>
      <c r="N2087" s="7">
        <f>Sales_Data[[#This Row],[Gross Revenue]]-Sales_Data[[#This Row],[Discount Amount ]]</f>
        <v>74800</v>
      </c>
      <c r="O2087" s="7">
        <f>Sales_Data[[#This Row],[OrderQuantity]] *Sales_Data[[#This Row],[UnitCost]]</f>
        <v>47600</v>
      </c>
      <c r="P2087" s="7">
        <f>Sales_Data[[#This Row],[ItemCost]] +Sales_Data[[#This Row],[ShippingCost]]</f>
        <v>49018.44</v>
      </c>
      <c r="Q2087" s="7">
        <f>Sales_Data[[#This Row],[Gross Revenue]]-Sales_Data[[#This Row],[TotalFinancialCost]]</f>
        <v>27481.559999999998</v>
      </c>
      <c r="R2087" s="7">
        <f>Sales_Data[[#This Row],[Actul Bill Amount]]-Sales_Data[[#This Row],[ShippingCost]]</f>
        <v>73381.56</v>
      </c>
      <c r="S2087">
        <v>711</v>
      </c>
      <c r="T2087">
        <v>1418.44</v>
      </c>
      <c r="U2087" t="s">
        <v>47</v>
      </c>
      <c r="V2087">
        <v>2800</v>
      </c>
      <c r="W2087" t="s">
        <v>18</v>
      </c>
      <c r="X2087" t="str">
        <f t="shared" si="65"/>
        <v>Bengaluru</v>
      </c>
    </row>
    <row r="2088" spans="1:24" x14ac:dyDescent="0.4">
      <c r="A2088">
        <v>102087</v>
      </c>
      <c r="B2088" s="5">
        <v>45833.075694444444</v>
      </c>
      <c r="C2088" s="3" t="str">
        <f>TEXT(Sales_Data[[#This Row],[OrderDate]],"mmmm")</f>
        <v>June</v>
      </c>
      <c r="D2088" s="3" t="str">
        <f t="shared" si="64"/>
        <v>2025</v>
      </c>
      <c r="E2088" t="s">
        <v>42</v>
      </c>
      <c r="F2088" t="s">
        <v>14</v>
      </c>
      <c r="G2088" t="s">
        <v>29</v>
      </c>
      <c r="H2088" t="s">
        <v>37</v>
      </c>
      <c r="I2088" t="s">
        <v>100</v>
      </c>
      <c r="J2088">
        <v>73</v>
      </c>
      <c r="K2088">
        <v>6500</v>
      </c>
      <c r="L2088" s="7">
        <f>Sales_Data[[#This Row],[OrderQuantity]] *Sales_Data[[#This Row],[UnitPrice]]</f>
        <v>474500</v>
      </c>
      <c r="M2088" s="7">
        <f>Sales_Data[[#This Row],[UnitPrice]]-Sales_Data[[#This Row],[UnitCost]]</f>
        <v>2300</v>
      </c>
      <c r="N2088" s="7">
        <f>Sales_Data[[#This Row],[Gross Revenue]]-Sales_Data[[#This Row],[Discount Amount ]]</f>
        <v>472200</v>
      </c>
      <c r="O2088" s="7">
        <f>Sales_Data[[#This Row],[OrderQuantity]] *Sales_Data[[#This Row],[UnitCost]]</f>
        <v>306600</v>
      </c>
      <c r="P2088" s="7">
        <f>Sales_Data[[#This Row],[ItemCost]] +Sales_Data[[#This Row],[ShippingCost]]</f>
        <v>307007.74</v>
      </c>
      <c r="Q2088" s="7">
        <f>Sales_Data[[#This Row],[Gross Revenue]]-Sales_Data[[#This Row],[TotalFinancialCost]]</f>
        <v>167492.26</v>
      </c>
      <c r="R2088" s="7">
        <f>Sales_Data[[#This Row],[Actul Bill Amount]]-Sales_Data[[#This Row],[ShippingCost]]</f>
        <v>471792.26</v>
      </c>
      <c r="S2088">
        <v>1104</v>
      </c>
      <c r="T2088">
        <v>407.74</v>
      </c>
      <c r="U2088" t="s">
        <v>21</v>
      </c>
      <c r="V2088">
        <v>4200</v>
      </c>
      <c r="W2088" t="s">
        <v>38</v>
      </c>
      <c r="X2088" t="str">
        <f t="shared" si="65"/>
        <v>Kolkata</v>
      </c>
    </row>
    <row r="2089" spans="1:24" x14ac:dyDescent="0.4">
      <c r="A2089">
        <v>102088</v>
      </c>
      <c r="B2089" s="5">
        <v>45926.834722222222</v>
      </c>
      <c r="C2089" s="3" t="str">
        <f>TEXT(Sales_Data[[#This Row],[OrderDate]],"mmmm")</f>
        <v>September</v>
      </c>
      <c r="D2089" s="3" t="str">
        <f t="shared" si="64"/>
        <v>2025</v>
      </c>
      <c r="E2089" t="s">
        <v>19</v>
      </c>
      <c r="F2089" t="s">
        <v>55</v>
      </c>
      <c r="G2089" t="s">
        <v>15</v>
      </c>
      <c r="H2089" t="s">
        <v>37</v>
      </c>
      <c r="I2089" t="s">
        <v>100</v>
      </c>
      <c r="J2089">
        <v>10</v>
      </c>
      <c r="K2089">
        <v>1200</v>
      </c>
      <c r="L2089" s="7">
        <f>Sales_Data[[#This Row],[OrderQuantity]] *Sales_Data[[#This Row],[UnitPrice]]</f>
        <v>12000</v>
      </c>
      <c r="M2089" s="7">
        <f>Sales_Data[[#This Row],[UnitPrice]]-Sales_Data[[#This Row],[UnitCost]]</f>
        <v>400</v>
      </c>
      <c r="N2089" s="7">
        <f>Sales_Data[[#This Row],[Gross Revenue]]-Sales_Data[[#This Row],[Discount Amount ]]</f>
        <v>11600</v>
      </c>
      <c r="O2089" s="7">
        <f>Sales_Data[[#This Row],[OrderQuantity]] *Sales_Data[[#This Row],[UnitCost]]</f>
        <v>8000</v>
      </c>
      <c r="P2089" s="7">
        <f>Sales_Data[[#This Row],[ItemCost]] +Sales_Data[[#This Row],[ShippingCost]]</f>
        <v>8884.7900000000009</v>
      </c>
      <c r="Q2089" s="7">
        <f>Sales_Data[[#This Row],[Gross Revenue]]-Sales_Data[[#This Row],[TotalFinancialCost]]</f>
        <v>3115.2099999999991</v>
      </c>
      <c r="R2089" s="7">
        <f>Sales_Data[[#This Row],[Actul Bill Amount]]-Sales_Data[[#This Row],[ShippingCost]]</f>
        <v>10715.21</v>
      </c>
      <c r="S2089">
        <v>567</v>
      </c>
      <c r="T2089">
        <v>884.79</v>
      </c>
      <c r="U2089" t="s">
        <v>58</v>
      </c>
      <c r="V2089">
        <v>800</v>
      </c>
      <c r="W2089" t="s">
        <v>38</v>
      </c>
      <c r="X2089" t="str">
        <f t="shared" si="65"/>
        <v>Kolkata</v>
      </c>
    </row>
    <row r="2090" spans="1:24" x14ac:dyDescent="0.4">
      <c r="A2090">
        <v>102089</v>
      </c>
      <c r="B2090" s="5">
        <v>45730.509027777778</v>
      </c>
      <c r="C2090" s="3" t="str">
        <f>TEXT(Sales_Data[[#This Row],[OrderDate]],"mmmm")</f>
        <v>March</v>
      </c>
      <c r="D2090" s="3" t="str">
        <f t="shared" si="64"/>
        <v>2025</v>
      </c>
      <c r="E2090" t="s">
        <v>13</v>
      </c>
      <c r="F2090" t="s">
        <v>40</v>
      </c>
      <c r="G2090" t="s">
        <v>29</v>
      </c>
      <c r="H2090" t="s">
        <v>32</v>
      </c>
      <c r="I2090" t="s">
        <v>100</v>
      </c>
      <c r="J2090">
        <v>60</v>
      </c>
      <c r="K2090">
        <v>5500</v>
      </c>
      <c r="L2090" s="7">
        <f>Sales_Data[[#This Row],[OrderQuantity]] *Sales_Data[[#This Row],[UnitPrice]]</f>
        <v>330000</v>
      </c>
      <c r="M2090" s="7">
        <f>Sales_Data[[#This Row],[UnitPrice]]-Sales_Data[[#This Row],[UnitCost]]</f>
        <v>2000</v>
      </c>
      <c r="N2090" s="7">
        <f>Sales_Data[[#This Row],[Gross Revenue]]-Sales_Data[[#This Row],[Discount Amount ]]</f>
        <v>328000</v>
      </c>
      <c r="O2090" s="7">
        <f>Sales_Data[[#This Row],[OrderQuantity]] *Sales_Data[[#This Row],[UnitCost]]</f>
        <v>210000</v>
      </c>
      <c r="P2090" s="7">
        <f>Sales_Data[[#This Row],[ItemCost]] +Sales_Data[[#This Row],[ShippingCost]]</f>
        <v>210790.62</v>
      </c>
      <c r="Q2090" s="7">
        <f>Sales_Data[[#This Row],[Gross Revenue]]-Sales_Data[[#This Row],[TotalFinancialCost]]</f>
        <v>119209.38</v>
      </c>
      <c r="R2090" s="7">
        <f>Sales_Data[[#This Row],[Actul Bill Amount]]-Sales_Data[[#This Row],[ShippingCost]]</f>
        <v>327209.38</v>
      </c>
      <c r="S2090">
        <v>710</v>
      </c>
      <c r="T2090">
        <v>790.62</v>
      </c>
      <c r="U2090" t="s">
        <v>41</v>
      </c>
      <c r="V2090">
        <v>3500</v>
      </c>
      <c r="W2090" t="s">
        <v>33</v>
      </c>
      <c r="X2090" t="str">
        <f t="shared" si="65"/>
        <v>Delhi</v>
      </c>
    </row>
    <row r="2091" spans="1:24" x14ac:dyDescent="0.4">
      <c r="A2091">
        <v>102090</v>
      </c>
      <c r="B2091" s="5">
        <v>45902.520138888889</v>
      </c>
      <c r="C2091" s="3" t="str">
        <f>TEXT(Sales_Data[[#This Row],[OrderDate]],"mmmm")</f>
        <v>September</v>
      </c>
      <c r="D2091" s="3" t="str">
        <f t="shared" si="64"/>
        <v>2025</v>
      </c>
      <c r="E2091" t="s">
        <v>19</v>
      </c>
      <c r="F2091" t="s">
        <v>24</v>
      </c>
      <c r="G2091" t="s">
        <v>15</v>
      </c>
      <c r="H2091" t="s">
        <v>32</v>
      </c>
      <c r="I2091" t="s">
        <v>100</v>
      </c>
      <c r="J2091">
        <v>87</v>
      </c>
      <c r="K2091">
        <v>25000</v>
      </c>
      <c r="L2091" s="7">
        <f>Sales_Data[[#This Row],[OrderQuantity]] *Sales_Data[[#This Row],[UnitPrice]]</f>
        <v>2175000</v>
      </c>
      <c r="M2091" s="7">
        <f>Sales_Data[[#This Row],[UnitPrice]]-Sales_Data[[#This Row],[UnitCost]]</f>
        <v>7000</v>
      </c>
      <c r="N2091" s="7">
        <f>Sales_Data[[#This Row],[Gross Revenue]]-Sales_Data[[#This Row],[Discount Amount ]]</f>
        <v>2168000</v>
      </c>
      <c r="O2091" s="7">
        <f>Sales_Data[[#This Row],[OrderQuantity]] *Sales_Data[[#This Row],[UnitCost]]</f>
        <v>1566000</v>
      </c>
      <c r="P2091" s="7">
        <f>Sales_Data[[#This Row],[ItemCost]] +Sales_Data[[#This Row],[ShippingCost]]</f>
        <v>1566797.66</v>
      </c>
      <c r="Q2091" s="7">
        <f>Sales_Data[[#This Row],[Gross Revenue]]-Sales_Data[[#This Row],[TotalFinancialCost]]</f>
        <v>608202.34000000008</v>
      </c>
      <c r="R2091" s="7">
        <f>Sales_Data[[#This Row],[Actul Bill Amount]]-Sales_Data[[#This Row],[ShippingCost]]</f>
        <v>2167202.34</v>
      </c>
      <c r="S2091">
        <v>475</v>
      </c>
      <c r="T2091">
        <v>797.66</v>
      </c>
      <c r="U2091" t="s">
        <v>60</v>
      </c>
      <c r="V2091">
        <v>18000</v>
      </c>
      <c r="W2091" t="s">
        <v>33</v>
      </c>
      <c r="X2091" t="str">
        <f t="shared" si="65"/>
        <v>Delhi</v>
      </c>
    </row>
    <row r="2092" spans="1:24" x14ac:dyDescent="0.4">
      <c r="A2092">
        <v>102091</v>
      </c>
      <c r="B2092" s="5">
        <v>45734.746527777781</v>
      </c>
      <c r="C2092" s="3" t="str">
        <f>TEXT(Sales_Data[[#This Row],[OrderDate]],"mmmm")</f>
        <v>March</v>
      </c>
      <c r="D2092" s="3" t="str">
        <f t="shared" si="64"/>
        <v>2025</v>
      </c>
      <c r="E2092" t="s">
        <v>34</v>
      </c>
      <c r="F2092" t="s">
        <v>24</v>
      </c>
      <c r="G2092" t="s">
        <v>15</v>
      </c>
      <c r="H2092" t="s">
        <v>20</v>
      </c>
      <c r="I2092" t="s">
        <v>100</v>
      </c>
      <c r="J2092">
        <v>51</v>
      </c>
      <c r="K2092">
        <v>3500</v>
      </c>
      <c r="L2092" s="7">
        <f>Sales_Data[[#This Row],[OrderQuantity]] *Sales_Data[[#This Row],[UnitPrice]]</f>
        <v>178500</v>
      </c>
      <c r="M2092" s="7">
        <f>Sales_Data[[#This Row],[UnitPrice]]-Sales_Data[[#This Row],[UnitCost]]</f>
        <v>1300</v>
      </c>
      <c r="N2092" s="7">
        <f>Sales_Data[[#This Row],[Gross Revenue]]-Sales_Data[[#This Row],[Discount Amount ]]</f>
        <v>177200</v>
      </c>
      <c r="O2092" s="7">
        <f>Sales_Data[[#This Row],[OrderQuantity]] *Sales_Data[[#This Row],[UnitCost]]</f>
        <v>112200</v>
      </c>
      <c r="P2092" s="7">
        <f>Sales_Data[[#This Row],[ItemCost]] +Sales_Data[[#This Row],[ShippingCost]]</f>
        <v>112670.58</v>
      </c>
      <c r="Q2092" s="7">
        <f>Sales_Data[[#This Row],[Gross Revenue]]-Sales_Data[[#This Row],[TotalFinancialCost]]</f>
        <v>65829.42</v>
      </c>
      <c r="R2092" s="7">
        <f>Sales_Data[[#This Row],[Actul Bill Amount]]-Sales_Data[[#This Row],[ShippingCost]]</f>
        <v>176729.42</v>
      </c>
      <c r="S2092">
        <v>615</v>
      </c>
      <c r="T2092">
        <v>470.58</v>
      </c>
      <c r="U2092" t="s">
        <v>59</v>
      </c>
      <c r="V2092">
        <v>2200</v>
      </c>
      <c r="W2092" t="s">
        <v>22</v>
      </c>
      <c r="X2092" t="str">
        <f t="shared" si="65"/>
        <v>Nagpur</v>
      </c>
    </row>
    <row r="2093" spans="1:24" x14ac:dyDescent="0.4">
      <c r="A2093">
        <v>102092</v>
      </c>
      <c r="B2093" s="5">
        <v>45816.997916666667</v>
      </c>
      <c r="C2093" s="3" t="str">
        <f>TEXT(Sales_Data[[#This Row],[OrderDate]],"mmmm")</f>
        <v>June</v>
      </c>
      <c r="D2093" s="3" t="str">
        <f t="shared" si="64"/>
        <v>2025</v>
      </c>
      <c r="E2093" t="s">
        <v>42</v>
      </c>
      <c r="F2093" t="s">
        <v>14</v>
      </c>
      <c r="G2093" t="s">
        <v>31</v>
      </c>
      <c r="H2093" t="s">
        <v>37</v>
      </c>
      <c r="I2093" t="s">
        <v>100</v>
      </c>
      <c r="J2093">
        <v>16</v>
      </c>
      <c r="K2093">
        <v>3200</v>
      </c>
      <c r="L2093" s="7">
        <f>Sales_Data[[#This Row],[OrderQuantity]] *Sales_Data[[#This Row],[UnitPrice]]</f>
        <v>51200</v>
      </c>
      <c r="M2093" s="7">
        <f>Sales_Data[[#This Row],[UnitPrice]]-Sales_Data[[#This Row],[UnitCost]]</f>
        <v>1200</v>
      </c>
      <c r="N2093" s="7">
        <f>Sales_Data[[#This Row],[Gross Revenue]]-Sales_Data[[#This Row],[Discount Amount ]]</f>
        <v>50000</v>
      </c>
      <c r="O2093" s="7">
        <f>Sales_Data[[#This Row],[OrderQuantity]] *Sales_Data[[#This Row],[UnitCost]]</f>
        <v>32000</v>
      </c>
      <c r="P2093" s="7">
        <f>Sales_Data[[#This Row],[ItemCost]] +Sales_Data[[#This Row],[ShippingCost]]</f>
        <v>32340.71</v>
      </c>
      <c r="Q2093" s="7">
        <f>Sales_Data[[#This Row],[Gross Revenue]]-Sales_Data[[#This Row],[TotalFinancialCost]]</f>
        <v>18859.29</v>
      </c>
      <c r="R2093" s="7">
        <f>Sales_Data[[#This Row],[Actul Bill Amount]]-Sales_Data[[#This Row],[ShippingCost]]</f>
        <v>49659.29</v>
      </c>
      <c r="S2093">
        <v>866</v>
      </c>
      <c r="T2093">
        <v>340.71</v>
      </c>
      <c r="U2093" t="s">
        <v>17</v>
      </c>
      <c r="V2093">
        <v>2000</v>
      </c>
      <c r="W2093" t="s">
        <v>38</v>
      </c>
      <c r="X2093" t="str">
        <f t="shared" si="65"/>
        <v>Kolkata</v>
      </c>
    </row>
    <row r="2094" spans="1:24" x14ac:dyDescent="0.4">
      <c r="A2094">
        <v>102093</v>
      </c>
      <c r="B2094" s="5">
        <v>45981.520833333336</v>
      </c>
      <c r="C2094" s="3" t="str">
        <f>TEXT(Sales_Data[[#This Row],[OrderDate]],"mmmm")</f>
        <v>November</v>
      </c>
      <c r="D2094" s="3" t="str">
        <f t="shared" si="64"/>
        <v>2025</v>
      </c>
      <c r="E2094" t="s">
        <v>19</v>
      </c>
      <c r="F2094" t="s">
        <v>46</v>
      </c>
      <c r="G2094" t="s">
        <v>31</v>
      </c>
      <c r="H2094" t="s">
        <v>16</v>
      </c>
      <c r="I2094" t="s">
        <v>100</v>
      </c>
      <c r="J2094">
        <v>96</v>
      </c>
      <c r="K2094">
        <v>4500</v>
      </c>
      <c r="L2094" s="7">
        <f>Sales_Data[[#This Row],[OrderQuantity]] *Sales_Data[[#This Row],[UnitPrice]]</f>
        <v>432000</v>
      </c>
      <c r="M2094" s="7">
        <f>Sales_Data[[#This Row],[UnitPrice]]-Sales_Data[[#This Row],[UnitCost]]</f>
        <v>1700</v>
      </c>
      <c r="N2094" s="7">
        <f>Sales_Data[[#This Row],[Gross Revenue]]-Sales_Data[[#This Row],[Discount Amount ]]</f>
        <v>430300</v>
      </c>
      <c r="O2094" s="7">
        <f>Sales_Data[[#This Row],[OrderQuantity]] *Sales_Data[[#This Row],[UnitCost]]</f>
        <v>268800</v>
      </c>
      <c r="P2094" s="7">
        <f>Sales_Data[[#This Row],[ItemCost]] +Sales_Data[[#This Row],[ShippingCost]]</f>
        <v>271785.37</v>
      </c>
      <c r="Q2094" s="7">
        <f>Sales_Data[[#This Row],[Gross Revenue]]-Sales_Data[[#This Row],[TotalFinancialCost]]</f>
        <v>160214.63</v>
      </c>
      <c r="R2094" s="7">
        <f>Sales_Data[[#This Row],[Actul Bill Amount]]-Sales_Data[[#This Row],[ShippingCost]]</f>
        <v>427314.63</v>
      </c>
      <c r="S2094">
        <v>301</v>
      </c>
      <c r="T2094">
        <v>2985.37</v>
      </c>
      <c r="U2094" t="s">
        <v>47</v>
      </c>
      <c r="V2094">
        <v>2800</v>
      </c>
      <c r="W2094" t="s">
        <v>18</v>
      </c>
      <c r="X2094" t="str">
        <f t="shared" si="65"/>
        <v>Bengaluru</v>
      </c>
    </row>
    <row r="2095" spans="1:24" x14ac:dyDescent="0.4">
      <c r="A2095">
        <v>102094</v>
      </c>
      <c r="B2095" s="5">
        <v>45755.492361111108</v>
      </c>
      <c r="C2095" s="3" t="str">
        <f>TEXT(Sales_Data[[#This Row],[OrderDate]],"mmmm")</f>
        <v>April</v>
      </c>
      <c r="D2095" s="3" t="str">
        <f t="shared" si="64"/>
        <v>2025</v>
      </c>
      <c r="E2095" t="s">
        <v>19</v>
      </c>
      <c r="F2095" t="s">
        <v>55</v>
      </c>
      <c r="G2095" t="s">
        <v>29</v>
      </c>
      <c r="H2095" t="s">
        <v>20</v>
      </c>
      <c r="I2095" t="s">
        <v>100</v>
      </c>
      <c r="J2095">
        <v>2</v>
      </c>
      <c r="K2095">
        <v>600</v>
      </c>
      <c r="L2095" s="7">
        <f>Sales_Data[[#This Row],[OrderQuantity]] *Sales_Data[[#This Row],[UnitPrice]]</f>
        <v>1200</v>
      </c>
      <c r="M2095" s="7">
        <f>Sales_Data[[#This Row],[UnitPrice]]-Sales_Data[[#This Row],[UnitCost]]</f>
        <v>250</v>
      </c>
      <c r="N2095" s="7">
        <f>Sales_Data[[#This Row],[Gross Revenue]]-Sales_Data[[#This Row],[Discount Amount ]]</f>
        <v>950</v>
      </c>
      <c r="O2095" s="7">
        <f>Sales_Data[[#This Row],[OrderQuantity]] *Sales_Data[[#This Row],[UnitCost]]</f>
        <v>700</v>
      </c>
      <c r="P2095" s="7">
        <f>Sales_Data[[#This Row],[ItemCost]] +Sales_Data[[#This Row],[ShippingCost]]</f>
        <v>1383.8400000000001</v>
      </c>
      <c r="Q2095" s="7">
        <f>Sales_Data[[#This Row],[Gross Revenue]]-Sales_Data[[#This Row],[TotalFinancialCost]]</f>
        <v>-183.84000000000015</v>
      </c>
      <c r="R2095" s="7">
        <f>Sales_Data[[#This Row],[Actul Bill Amount]]-Sales_Data[[#This Row],[ShippingCost]]</f>
        <v>266.15999999999997</v>
      </c>
      <c r="S2095">
        <v>672</v>
      </c>
      <c r="T2095">
        <v>683.84</v>
      </c>
      <c r="U2095" t="s">
        <v>57</v>
      </c>
      <c r="V2095">
        <v>350</v>
      </c>
      <c r="W2095" t="s">
        <v>22</v>
      </c>
      <c r="X2095" t="str">
        <f t="shared" si="65"/>
        <v>Nagpur</v>
      </c>
    </row>
    <row r="2096" spans="1:24" x14ac:dyDescent="0.4">
      <c r="A2096">
        <v>102095</v>
      </c>
      <c r="B2096" s="5">
        <v>45759.35833333333</v>
      </c>
      <c r="C2096" s="3" t="str">
        <f>TEXT(Sales_Data[[#This Row],[OrderDate]],"mmmm")</f>
        <v>April</v>
      </c>
      <c r="D2096" s="3" t="str">
        <f t="shared" si="64"/>
        <v>2025</v>
      </c>
      <c r="E2096" t="s">
        <v>19</v>
      </c>
      <c r="F2096" t="s">
        <v>14</v>
      </c>
      <c r="G2096" t="s">
        <v>15</v>
      </c>
      <c r="H2096" t="s">
        <v>37</v>
      </c>
      <c r="I2096" t="s">
        <v>100</v>
      </c>
      <c r="J2096">
        <v>49</v>
      </c>
      <c r="K2096">
        <v>6500</v>
      </c>
      <c r="L2096" s="7">
        <f>Sales_Data[[#This Row],[OrderQuantity]] *Sales_Data[[#This Row],[UnitPrice]]</f>
        <v>318500</v>
      </c>
      <c r="M2096" s="7">
        <f>Sales_Data[[#This Row],[UnitPrice]]-Sales_Data[[#This Row],[UnitCost]]</f>
        <v>2300</v>
      </c>
      <c r="N2096" s="7">
        <f>Sales_Data[[#This Row],[Gross Revenue]]-Sales_Data[[#This Row],[Discount Amount ]]</f>
        <v>316200</v>
      </c>
      <c r="O2096" s="7">
        <f>Sales_Data[[#This Row],[OrderQuantity]] *Sales_Data[[#This Row],[UnitCost]]</f>
        <v>205800</v>
      </c>
      <c r="P2096" s="7">
        <f>Sales_Data[[#This Row],[ItemCost]] +Sales_Data[[#This Row],[ShippingCost]]</f>
        <v>206668.44</v>
      </c>
      <c r="Q2096" s="7">
        <f>Sales_Data[[#This Row],[Gross Revenue]]-Sales_Data[[#This Row],[TotalFinancialCost]]</f>
        <v>111831.56</v>
      </c>
      <c r="R2096" s="7">
        <f>Sales_Data[[#This Row],[Actul Bill Amount]]-Sales_Data[[#This Row],[ShippingCost]]</f>
        <v>315331.56</v>
      </c>
      <c r="S2096">
        <v>601</v>
      </c>
      <c r="T2096">
        <v>868.44</v>
      </c>
      <c r="U2096" t="s">
        <v>21</v>
      </c>
      <c r="V2096">
        <v>4200</v>
      </c>
      <c r="W2096" t="s">
        <v>38</v>
      </c>
      <c r="X2096" t="str">
        <f t="shared" si="65"/>
        <v>Kolkata</v>
      </c>
    </row>
    <row r="2097" spans="1:24" x14ac:dyDescent="0.4">
      <c r="A2097">
        <v>102096</v>
      </c>
      <c r="B2097" s="5">
        <v>45789.974305555559</v>
      </c>
      <c r="C2097" s="3" t="str">
        <f>TEXT(Sales_Data[[#This Row],[OrderDate]],"mmmm")</f>
        <v>May</v>
      </c>
      <c r="D2097" s="3" t="str">
        <f t="shared" si="64"/>
        <v>2025</v>
      </c>
      <c r="E2097" t="s">
        <v>34</v>
      </c>
      <c r="F2097" t="s">
        <v>40</v>
      </c>
      <c r="G2097" t="s">
        <v>29</v>
      </c>
      <c r="H2097" t="s">
        <v>16</v>
      </c>
      <c r="I2097" t="s">
        <v>100</v>
      </c>
      <c r="J2097">
        <v>87</v>
      </c>
      <c r="K2097">
        <v>5500</v>
      </c>
      <c r="L2097" s="7">
        <f>Sales_Data[[#This Row],[OrderQuantity]] *Sales_Data[[#This Row],[UnitPrice]]</f>
        <v>478500</v>
      </c>
      <c r="M2097" s="7">
        <f>Sales_Data[[#This Row],[UnitPrice]]-Sales_Data[[#This Row],[UnitCost]]</f>
        <v>2000</v>
      </c>
      <c r="N2097" s="7">
        <f>Sales_Data[[#This Row],[Gross Revenue]]-Sales_Data[[#This Row],[Discount Amount ]]</f>
        <v>476500</v>
      </c>
      <c r="O2097" s="7">
        <f>Sales_Data[[#This Row],[OrderQuantity]] *Sales_Data[[#This Row],[UnitCost]]</f>
        <v>304500</v>
      </c>
      <c r="P2097" s="7">
        <f>Sales_Data[[#This Row],[ItemCost]] +Sales_Data[[#This Row],[ShippingCost]]</f>
        <v>305102.48</v>
      </c>
      <c r="Q2097" s="7">
        <f>Sales_Data[[#This Row],[Gross Revenue]]-Sales_Data[[#This Row],[TotalFinancialCost]]</f>
        <v>173397.52000000002</v>
      </c>
      <c r="R2097" s="7">
        <f>Sales_Data[[#This Row],[Actul Bill Amount]]-Sales_Data[[#This Row],[ShippingCost]]</f>
        <v>475897.52</v>
      </c>
      <c r="S2097">
        <v>945</v>
      </c>
      <c r="T2097">
        <v>602.48</v>
      </c>
      <c r="U2097" t="s">
        <v>41</v>
      </c>
      <c r="V2097">
        <v>3500</v>
      </c>
      <c r="W2097" t="s">
        <v>18</v>
      </c>
      <c r="X2097" t="str">
        <f t="shared" si="65"/>
        <v>Bengaluru</v>
      </c>
    </row>
    <row r="2098" spans="1:24" x14ac:dyDescent="0.4">
      <c r="A2098">
        <v>102097</v>
      </c>
      <c r="B2098" s="5">
        <v>45759.011805555558</v>
      </c>
      <c r="C2098" s="3" t="str">
        <f>TEXT(Sales_Data[[#This Row],[OrderDate]],"mmmm")</f>
        <v>April</v>
      </c>
      <c r="D2098" s="3" t="str">
        <f t="shared" si="64"/>
        <v>2025</v>
      </c>
      <c r="E2098" t="s">
        <v>45</v>
      </c>
      <c r="F2098" t="s">
        <v>35</v>
      </c>
      <c r="G2098" t="s">
        <v>31</v>
      </c>
      <c r="H2098" t="s">
        <v>16</v>
      </c>
      <c r="I2098" t="s">
        <v>100</v>
      </c>
      <c r="J2098">
        <v>15</v>
      </c>
      <c r="K2098">
        <v>8500</v>
      </c>
      <c r="L2098" s="7">
        <f>Sales_Data[[#This Row],[OrderQuantity]] *Sales_Data[[#This Row],[UnitPrice]]</f>
        <v>127500</v>
      </c>
      <c r="M2098" s="7">
        <f>Sales_Data[[#This Row],[UnitPrice]]-Sales_Data[[#This Row],[UnitCost]]</f>
        <v>3000</v>
      </c>
      <c r="N2098" s="7">
        <f>Sales_Data[[#This Row],[Gross Revenue]]-Sales_Data[[#This Row],[Discount Amount ]]</f>
        <v>124500</v>
      </c>
      <c r="O2098" s="7">
        <f>Sales_Data[[#This Row],[OrderQuantity]] *Sales_Data[[#This Row],[UnitCost]]</f>
        <v>82500</v>
      </c>
      <c r="P2098" s="7">
        <f>Sales_Data[[#This Row],[ItemCost]] +Sales_Data[[#This Row],[ShippingCost]]</f>
        <v>82925.009999999995</v>
      </c>
      <c r="Q2098" s="7">
        <f>Sales_Data[[#This Row],[Gross Revenue]]-Sales_Data[[#This Row],[TotalFinancialCost]]</f>
        <v>44574.990000000005</v>
      </c>
      <c r="R2098" s="7">
        <f>Sales_Data[[#This Row],[Actul Bill Amount]]-Sales_Data[[#This Row],[ShippingCost]]</f>
        <v>124074.99</v>
      </c>
      <c r="S2098">
        <v>493</v>
      </c>
      <c r="T2098">
        <v>425.01</v>
      </c>
      <c r="U2098" t="s">
        <v>49</v>
      </c>
      <c r="V2098">
        <v>5500</v>
      </c>
      <c r="W2098" t="s">
        <v>18</v>
      </c>
      <c r="X2098" t="str">
        <f t="shared" si="65"/>
        <v>Bengaluru</v>
      </c>
    </row>
    <row r="2099" spans="1:24" x14ac:dyDescent="0.4">
      <c r="A2099">
        <v>102098</v>
      </c>
      <c r="B2099" s="5">
        <v>45676.191666666666</v>
      </c>
      <c r="C2099" s="3" t="str">
        <f>TEXT(Sales_Data[[#This Row],[OrderDate]],"mmmm")</f>
        <v>January</v>
      </c>
      <c r="D2099" s="3" t="str">
        <f t="shared" si="64"/>
        <v>2025</v>
      </c>
      <c r="E2099" t="s">
        <v>50</v>
      </c>
      <c r="F2099" t="s">
        <v>35</v>
      </c>
      <c r="G2099" t="s">
        <v>15</v>
      </c>
      <c r="H2099" t="s">
        <v>20</v>
      </c>
      <c r="I2099" t="s">
        <v>100</v>
      </c>
      <c r="J2099">
        <v>32</v>
      </c>
      <c r="K2099">
        <v>8500</v>
      </c>
      <c r="L2099" s="7">
        <f>Sales_Data[[#This Row],[OrderQuantity]] *Sales_Data[[#This Row],[UnitPrice]]</f>
        <v>272000</v>
      </c>
      <c r="M2099" s="7">
        <f>Sales_Data[[#This Row],[UnitPrice]]-Sales_Data[[#This Row],[UnitCost]]</f>
        <v>3000</v>
      </c>
      <c r="N2099" s="7">
        <f>Sales_Data[[#This Row],[Gross Revenue]]-Sales_Data[[#This Row],[Discount Amount ]]</f>
        <v>269000</v>
      </c>
      <c r="O2099" s="7">
        <f>Sales_Data[[#This Row],[OrderQuantity]] *Sales_Data[[#This Row],[UnitCost]]</f>
        <v>176000</v>
      </c>
      <c r="P2099" s="7">
        <f>Sales_Data[[#This Row],[ItemCost]] +Sales_Data[[#This Row],[ShippingCost]]</f>
        <v>176821.86</v>
      </c>
      <c r="Q2099" s="7">
        <f>Sales_Data[[#This Row],[Gross Revenue]]-Sales_Data[[#This Row],[TotalFinancialCost]]</f>
        <v>95178.140000000014</v>
      </c>
      <c r="R2099" s="7">
        <f>Sales_Data[[#This Row],[Actul Bill Amount]]-Sales_Data[[#This Row],[ShippingCost]]</f>
        <v>268178.14</v>
      </c>
      <c r="S2099">
        <v>702</v>
      </c>
      <c r="T2099">
        <v>821.86</v>
      </c>
      <c r="U2099" t="s">
        <v>49</v>
      </c>
      <c r="V2099">
        <v>5500</v>
      </c>
      <c r="W2099" t="s">
        <v>22</v>
      </c>
      <c r="X2099" t="str">
        <f t="shared" si="65"/>
        <v>Nagpur</v>
      </c>
    </row>
    <row r="2100" spans="1:24" x14ac:dyDescent="0.4">
      <c r="A2100">
        <v>102099</v>
      </c>
      <c r="B2100" s="5">
        <v>45739.14166666667</v>
      </c>
      <c r="C2100" s="3" t="str">
        <f>TEXT(Sales_Data[[#This Row],[OrderDate]],"mmmm")</f>
        <v>March</v>
      </c>
      <c r="D2100" s="3" t="str">
        <f t="shared" si="64"/>
        <v>2025</v>
      </c>
      <c r="E2100" t="s">
        <v>19</v>
      </c>
      <c r="F2100" t="s">
        <v>14</v>
      </c>
      <c r="G2100" t="s">
        <v>29</v>
      </c>
      <c r="H2100" t="s">
        <v>16</v>
      </c>
      <c r="I2100" t="s">
        <v>100</v>
      </c>
      <c r="J2100">
        <v>88</v>
      </c>
      <c r="K2100">
        <v>3200</v>
      </c>
      <c r="L2100" s="7">
        <f>Sales_Data[[#This Row],[OrderQuantity]] *Sales_Data[[#This Row],[UnitPrice]]</f>
        <v>281600</v>
      </c>
      <c r="M2100" s="7">
        <f>Sales_Data[[#This Row],[UnitPrice]]-Sales_Data[[#This Row],[UnitCost]]</f>
        <v>1200</v>
      </c>
      <c r="N2100" s="7">
        <f>Sales_Data[[#This Row],[Gross Revenue]]-Sales_Data[[#This Row],[Discount Amount ]]</f>
        <v>280400</v>
      </c>
      <c r="O2100" s="7">
        <f>Sales_Data[[#This Row],[OrderQuantity]] *Sales_Data[[#This Row],[UnitCost]]</f>
        <v>176000</v>
      </c>
      <c r="P2100" s="7">
        <f>Sales_Data[[#This Row],[ItemCost]] +Sales_Data[[#This Row],[ShippingCost]]</f>
        <v>176628.22</v>
      </c>
      <c r="Q2100" s="7">
        <f>Sales_Data[[#This Row],[Gross Revenue]]-Sales_Data[[#This Row],[TotalFinancialCost]]</f>
        <v>104971.78</v>
      </c>
      <c r="R2100" s="7">
        <f>Sales_Data[[#This Row],[Actul Bill Amount]]-Sales_Data[[#This Row],[ShippingCost]]</f>
        <v>279771.78000000003</v>
      </c>
      <c r="S2100">
        <v>352</v>
      </c>
      <c r="T2100">
        <v>628.22</v>
      </c>
      <c r="U2100" t="s">
        <v>17</v>
      </c>
      <c r="V2100">
        <v>2000</v>
      </c>
      <c r="W2100" t="s">
        <v>18</v>
      </c>
      <c r="X2100" t="str">
        <f t="shared" si="65"/>
        <v>Bengaluru</v>
      </c>
    </row>
    <row r="2101" spans="1:24" x14ac:dyDescent="0.4">
      <c r="A2101">
        <v>102100</v>
      </c>
      <c r="B2101" s="5">
        <v>45936.164583333331</v>
      </c>
      <c r="C2101" s="3" t="str">
        <f>TEXT(Sales_Data[[#This Row],[OrderDate]],"mmmm")</f>
        <v>October</v>
      </c>
      <c r="D2101" s="3" t="str">
        <f t="shared" si="64"/>
        <v>2025</v>
      </c>
      <c r="E2101" t="s">
        <v>23</v>
      </c>
      <c r="F2101" t="s">
        <v>46</v>
      </c>
      <c r="G2101" t="s">
        <v>31</v>
      </c>
      <c r="H2101" t="s">
        <v>37</v>
      </c>
      <c r="I2101" t="s">
        <v>100</v>
      </c>
      <c r="J2101">
        <v>95</v>
      </c>
      <c r="K2101">
        <v>15000</v>
      </c>
      <c r="L2101" s="7">
        <f>Sales_Data[[#This Row],[OrderQuantity]] *Sales_Data[[#This Row],[UnitPrice]]</f>
        <v>1425000</v>
      </c>
      <c r="M2101" s="7">
        <f>Sales_Data[[#This Row],[UnitPrice]]-Sales_Data[[#This Row],[UnitCost]]</f>
        <v>5500</v>
      </c>
      <c r="N2101" s="7">
        <f>Sales_Data[[#This Row],[Gross Revenue]]-Sales_Data[[#This Row],[Discount Amount ]]</f>
        <v>1419500</v>
      </c>
      <c r="O2101" s="7">
        <f>Sales_Data[[#This Row],[OrderQuantity]] *Sales_Data[[#This Row],[UnitCost]]</f>
        <v>902500</v>
      </c>
      <c r="P2101" s="7">
        <f>Sales_Data[[#This Row],[ItemCost]] +Sales_Data[[#This Row],[ShippingCost]]</f>
        <v>902816.18</v>
      </c>
      <c r="Q2101" s="7">
        <f>Sales_Data[[#This Row],[Gross Revenue]]-Sales_Data[[#This Row],[TotalFinancialCost]]</f>
        <v>522183.81999999995</v>
      </c>
      <c r="R2101" s="7">
        <f>Sales_Data[[#This Row],[Actul Bill Amount]]-Sales_Data[[#This Row],[ShippingCost]]</f>
        <v>1419183.82</v>
      </c>
      <c r="S2101">
        <v>409</v>
      </c>
      <c r="T2101">
        <v>316.18</v>
      </c>
      <c r="U2101" t="s">
        <v>53</v>
      </c>
      <c r="V2101">
        <v>9500</v>
      </c>
      <c r="W2101" t="s">
        <v>38</v>
      </c>
      <c r="X2101" t="str">
        <f t="shared" si="65"/>
        <v>Kolkata</v>
      </c>
    </row>
    <row r="2102" spans="1:24" x14ac:dyDescent="0.4">
      <c r="A2102">
        <v>102101</v>
      </c>
      <c r="B2102" s="5">
        <v>45996.552083333336</v>
      </c>
      <c r="C2102" s="3" t="str">
        <f>TEXT(Sales_Data[[#This Row],[OrderDate]],"mmmm")</f>
        <v>December</v>
      </c>
      <c r="D2102" s="3" t="str">
        <f t="shared" si="64"/>
        <v>2025</v>
      </c>
      <c r="E2102" t="s">
        <v>19</v>
      </c>
      <c r="F2102" t="s">
        <v>43</v>
      </c>
      <c r="G2102" t="s">
        <v>15</v>
      </c>
      <c r="H2102" t="s">
        <v>37</v>
      </c>
      <c r="I2102" t="s">
        <v>100</v>
      </c>
      <c r="J2102">
        <v>75</v>
      </c>
      <c r="K2102">
        <v>4500</v>
      </c>
      <c r="L2102" s="7">
        <f>Sales_Data[[#This Row],[OrderQuantity]] *Sales_Data[[#This Row],[UnitPrice]]</f>
        <v>337500</v>
      </c>
      <c r="M2102" s="7">
        <f>Sales_Data[[#This Row],[UnitPrice]]-Sales_Data[[#This Row],[UnitCost]]</f>
        <v>2000</v>
      </c>
      <c r="N2102" s="7">
        <f>Sales_Data[[#This Row],[Gross Revenue]]-Sales_Data[[#This Row],[Discount Amount ]]</f>
        <v>335500</v>
      </c>
      <c r="O2102" s="7">
        <f>Sales_Data[[#This Row],[OrderQuantity]] *Sales_Data[[#This Row],[UnitCost]]</f>
        <v>187500</v>
      </c>
      <c r="P2102" s="7">
        <f>Sales_Data[[#This Row],[ItemCost]] +Sales_Data[[#This Row],[ShippingCost]]</f>
        <v>188348.86</v>
      </c>
      <c r="Q2102" s="7">
        <f>Sales_Data[[#This Row],[Gross Revenue]]-Sales_Data[[#This Row],[TotalFinancialCost]]</f>
        <v>149151.14000000001</v>
      </c>
      <c r="R2102" s="7">
        <f>Sales_Data[[#This Row],[Actul Bill Amount]]-Sales_Data[[#This Row],[ShippingCost]]</f>
        <v>334651.14</v>
      </c>
      <c r="S2102">
        <v>1132</v>
      </c>
      <c r="T2102">
        <v>848.86</v>
      </c>
      <c r="U2102" t="s">
        <v>44</v>
      </c>
      <c r="V2102">
        <v>2500</v>
      </c>
      <c r="W2102" t="s">
        <v>38</v>
      </c>
      <c r="X2102" t="str">
        <f t="shared" si="65"/>
        <v>Kolkata</v>
      </c>
    </row>
    <row r="2103" spans="1:24" x14ac:dyDescent="0.4">
      <c r="A2103">
        <v>102102</v>
      </c>
      <c r="B2103" s="5">
        <v>46022.433333333334</v>
      </c>
      <c r="C2103" s="3" t="str">
        <f>TEXT(Sales_Data[[#This Row],[OrderDate]],"mmmm")</f>
        <v>December</v>
      </c>
      <c r="D2103" s="3" t="str">
        <f t="shared" si="64"/>
        <v>2025</v>
      </c>
      <c r="E2103" t="s">
        <v>19</v>
      </c>
      <c r="F2103" t="s">
        <v>55</v>
      </c>
      <c r="G2103" t="s">
        <v>29</v>
      </c>
      <c r="H2103" t="s">
        <v>37</v>
      </c>
      <c r="I2103" t="s">
        <v>100</v>
      </c>
      <c r="J2103">
        <v>87</v>
      </c>
      <c r="K2103">
        <v>1200</v>
      </c>
      <c r="L2103" s="7">
        <f>Sales_Data[[#This Row],[OrderQuantity]] *Sales_Data[[#This Row],[UnitPrice]]</f>
        <v>104400</v>
      </c>
      <c r="M2103" s="7">
        <f>Sales_Data[[#This Row],[UnitPrice]]-Sales_Data[[#This Row],[UnitCost]]</f>
        <v>400</v>
      </c>
      <c r="N2103" s="7">
        <f>Sales_Data[[#This Row],[Gross Revenue]]-Sales_Data[[#This Row],[Discount Amount ]]</f>
        <v>104000</v>
      </c>
      <c r="O2103" s="7">
        <f>Sales_Data[[#This Row],[OrderQuantity]] *Sales_Data[[#This Row],[UnitCost]]</f>
        <v>69600</v>
      </c>
      <c r="P2103" s="7">
        <f>Sales_Data[[#This Row],[ItemCost]] +Sales_Data[[#This Row],[ShippingCost]]</f>
        <v>70147.429999999993</v>
      </c>
      <c r="Q2103" s="7">
        <f>Sales_Data[[#This Row],[Gross Revenue]]-Sales_Data[[#This Row],[TotalFinancialCost]]</f>
        <v>34252.570000000007</v>
      </c>
      <c r="R2103" s="7">
        <f>Sales_Data[[#This Row],[Actul Bill Amount]]-Sales_Data[[#This Row],[ShippingCost]]</f>
        <v>103452.57</v>
      </c>
      <c r="S2103">
        <v>890</v>
      </c>
      <c r="T2103">
        <v>547.42999999999995</v>
      </c>
      <c r="U2103" t="s">
        <v>58</v>
      </c>
      <c r="V2103">
        <v>800</v>
      </c>
      <c r="W2103" t="s">
        <v>38</v>
      </c>
      <c r="X2103" t="str">
        <f t="shared" si="65"/>
        <v>Kolkata</v>
      </c>
    </row>
    <row r="2104" spans="1:24" x14ac:dyDescent="0.4">
      <c r="A2104">
        <v>102103</v>
      </c>
      <c r="B2104" s="5">
        <v>45988.946527777778</v>
      </c>
      <c r="C2104" s="3" t="str">
        <f>TEXT(Sales_Data[[#This Row],[OrderDate]],"mmmm")</f>
        <v>November</v>
      </c>
      <c r="D2104" s="3" t="str">
        <f t="shared" si="64"/>
        <v>2025</v>
      </c>
      <c r="E2104" t="s">
        <v>13</v>
      </c>
      <c r="F2104" t="s">
        <v>40</v>
      </c>
      <c r="G2104" t="s">
        <v>29</v>
      </c>
      <c r="H2104" t="s">
        <v>16</v>
      </c>
      <c r="I2104" t="s">
        <v>100</v>
      </c>
      <c r="J2104">
        <v>89</v>
      </c>
      <c r="K2104">
        <v>5500</v>
      </c>
      <c r="L2104" s="7">
        <f>Sales_Data[[#This Row],[OrderQuantity]] *Sales_Data[[#This Row],[UnitPrice]]</f>
        <v>489500</v>
      </c>
      <c r="M2104" s="7">
        <f>Sales_Data[[#This Row],[UnitPrice]]-Sales_Data[[#This Row],[UnitCost]]</f>
        <v>2000</v>
      </c>
      <c r="N2104" s="7">
        <f>Sales_Data[[#This Row],[Gross Revenue]]-Sales_Data[[#This Row],[Discount Amount ]]</f>
        <v>487500</v>
      </c>
      <c r="O2104" s="7">
        <f>Sales_Data[[#This Row],[OrderQuantity]] *Sales_Data[[#This Row],[UnitCost]]</f>
        <v>311500</v>
      </c>
      <c r="P2104" s="7">
        <f>Sales_Data[[#This Row],[ItemCost]] +Sales_Data[[#This Row],[ShippingCost]]</f>
        <v>311781.71000000002</v>
      </c>
      <c r="Q2104" s="7">
        <f>Sales_Data[[#This Row],[Gross Revenue]]-Sales_Data[[#This Row],[TotalFinancialCost]]</f>
        <v>177718.28999999998</v>
      </c>
      <c r="R2104" s="7">
        <f>Sales_Data[[#This Row],[Actul Bill Amount]]-Sales_Data[[#This Row],[ShippingCost]]</f>
        <v>487218.29</v>
      </c>
      <c r="S2104">
        <v>539</v>
      </c>
      <c r="T2104">
        <v>281.70999999999998</v>
      </c>
      <c r="U2104" t="s">
        <v>41</v>
      </c>
      <c r="V2104">
        <v>3500</v>
      </c>
      <c r="W2104" t="s">
        <v>18</v>
      </c>
      <c r="X2104" t="str">
        <f t="shared" si="65"/>
        <v>Bengaluru</v>
      </c>
    </row>
    <row r="2105" spans="1:24" x14ac:dyDescent="0.4">
      <c r="A2105">
        <v>102104</v>
      </c>
      <c r="B2105" s="5">
        <v>45786.580555555556</v>
      </c>
      <c r="C2105" s="3" t="str">
        <f>TEXT(Sales_Data[[#This Row],[OrderDate]],"mmmm")</f>
        <v>May</v>
      </c>
      <c r="D2105" s="3" t="str">
        <f t="shared" si="64"/>
        <v>2025</v>
      </c>
      <c r="E2105" t="s">
        <v>23</v>
      </c>
      <c r="F2105" t="s">
        <v>24</v>
      </c>
      <c r="G2105" t="s">
        <v>31</v>
      </c>
      <c r="H2105" t="s">
        <v>20</v>
      </c>
      <c r="I2105" t="s">
        <v>100</v>
      </c>
      <c r="J2105">
        <v>56</v>
      </c>
      <c r="K2105">
        <v>25000</v>
      </c>
      <c r="L2105" s="7">
        <f>Sales_Data[[#This Row],[OrderQuantity]] *Sales_Data[[#This Row],[UnitPrice]]</f>
        <v>1400000</v>
      </c>
      <c r="M2105" s="7">
        <f>Sales_Data[[#This Row],[UnitPrice]]-Sales_Data[[#This Row],[UnitCost]]</f>
        <v>7000</v>
      </c>
      <c r="N2105" s="7">
        <f>Sales_Data[[#This Row],[Gross Revenue]]-Sales_Data[[#This Row],[Discount Amount ]]</f>
        <v>1393000</v>
      </c>
      <c r="O2105" s="7">
        <f>Sales_Data[[#This Row],[OrderQuantity]] *Sales_Data[[#This Row],[UnitCost]]</f>
        <v>1008000</v>
      </c>
      <c r="P2105" s="7">
        <f>Sales_Data[[#This Row],[ItemCost]] +Sales_Data[[#This Row],[ShippingCost]]</f>
        <v>1008448.25</v>
      </c>
      <c r="Q2105" s="7">
        <f>Sales_Data[[#This Row],[Gross Revenue]]-Sales_Data[[#This Row],[TotalFinancialCost]]</f>
        <v>391551.75</v>
      </c>
      <c r="R2105" s="7">
        <f>Sales_Data[[#This Row],[Actul Bill Amount]]-Sales_Data[[#This Row],[ShippingCost]]</f>
        <v>1392551.75</v>
      </c>
      <c r="S2105">
        <v>603</v>
      </c>
      <c r="T2105">
        <v>448.25</v>
      </c>
      <c r="U2105" t="s">
        <v>60</v>
      </c>
      <c r="V2105">
        <v>18000</v>
      </c>
      <c r="W2105" t="s">
        <v>22</v>
      </c>
      <c r="X2105" t="str">
        <f t="shared" si="65"/>
        <v>Nagpur</v>
      </c>
    </row>
    <row r="2106" spans="1:24" x14ac:dyDescent="0.4">
      <c r="A2106">
        <v>102105</v>
      </c>
      <c r="B2106" s="5">
        <v>46001.488888888889</v>
      </c>
      <c r="C2106" s="3" t="str">
        <f>TEXT(Sales_Data[[#This Row],[OrderDate]],"mmmm")</f>
        <v>December</v>
      </c>
      <c r="D2106" s="3" t="str">
        <f t="shared" si="64"/>
        <v>2025</v>
      </c>
      <c r="E2106" t="s">
        <v>48</v>
      </c>
      <c r="F2106" t="s">
        <v>35</v>
      </c>
      <c r="G2106" t="s">
        <v>15</v>
      </c>
      <c r="H2106" t="s">
        <v>16</v>
      </c>
      <c r="I2106" t="s">
        <v>100</v>
      </c>
      <c r="J2106">
        <v>70</v>
      </c>
      <c r="K2106">
        <v>8500</v>
      </c>
      <c r="L2106" s="7">
        <f>Sales_Data[[#This Row],[OrderQuantity]] *Sales_Data[[#This Row],[UnitPrice]]</f>
        <v>595000</v>
      </c>
      <c r="M2106" s="7">
        <f>Sales_Data[[#This Row],[UnitPrice]]-Sales_Data[[#This Row],[UnitCost]]</f>
        <v>3000</v>
      </c>
      <c r="N2106" s="7">
        <f>Sales_Data[[#This Row],[Gross Revenue]]-Sales_Data[[#This Row],[Discount Amount ]]</f>
        <v>592000</v>
      </c>
      <c r="O2106" s="7">
        <f>Sales_Data[[#This Row],[OrderQuantity]] *Sales_Data[[#This Row],[UnitCost]]</f>
        <v>385000</v>
      </c>
      <c r="P2106" s="7">
        <f>Sales_Data[[#This Row],[ItemCost]] +Sales_Data[[#This Row],[ShippingCost]]</f>
        <v>385402.39</v>
      </c>
      <c r="Q2106" s="7">
        <f>Sales_Data[[#This Row],[Gross Revenue]]-Sales_Data[[#This Row],[TotalFinancialCost]]</f>
        <v>209597.61</v>
      </c>
      <c r="R2106" s="7">
        <f>Sales_Data[[#This Row],[Actul Bill Amount]]-Sales_Data[[#This Row],[ShippingCost]]</f>
        <v>591597.61</v>
      </c>
      <c r="S2106">
        <v>473</v>
      </c>
      <c r="T2106">
        <v>402.39</v>
      </c>
      <c r="U2106" t="s">
        <v>49</v>
      </c>
      <c r="V2106">
        <v>5500</v>
      </c>
      <c r="W2106" t="s">
        <v>18</v>
      </c>
      <c r="X2106" t="str">
        <f t="shared" si="65"/>
        <v>Bengaluru</v>
      </c>
    </row>
    <row r="2107" spans="1:24" x14ac:dyDescent="0.4">
      <c r="A2107">
        <v>102106</v>
      </c>
      <c r="B2107" s="5">
        <v>45967.665277777778</v>
      </c>
      <c r="C2107" s="3" t="str">
        <f>TEXT(Sales_Data[[#This Row],[OrderDate]],"mmmm")</f>
        <v>November</v>
      </c>
      <c r="D2107" s="3" t="str">
        <f t="shared" si="64"/>
        <v>2025</v>
      </c>
      <c r="E2107" t="s">
        <v>50</v>
      </c>
      <c r="F2107" t="s">
        <v>24</v>
      </c>
      <c r="G2107" t="s">
        <v>29</v>
      </c>
      <c r="H2107" t="s">
        <v>32</v>
      </c>
      <c r="I2107" t="s">
        <v>100</v>
      </c>
      <c r="J2107">
        <v>50</v>
      </c>
      <c r="K2107">
        <v>3500</v>
      </c>
      <c r="L2107" s="7">
        <f>Sales_Data[[#This Row],[OrderQuantity]] *Sales_Data[[#This Row],[UnitPrice]]</f>
        <v>175000</v>
      </c>
      <c r="M2107" s="7">
        <f>Sales_Data[[#This Row],[UnitPrice]]-Sales_Data[[#This Row],[UnitCost]]</f>
        <v>1300</v>
      </c>
      <c r="N2107" s="7">
        <f>Sales_Data[[#This Row],[Gross Revenue]]-Sales_Data[[#This Row],[Discount Amount ]]</f>
        <v>173700</v>
      </c>
      <c r="O2107" s="7">
        <f>Sales_Data[[#This Row],[OrderQuantity]] *Sales_Data[[#This Row],[UnitCost]]</f>
        <v>110000</v>
      </c>
      <c r="P2107" s="7">
        <f>Sales_Data[[#This Row],[ItemCost]] +Sales_Data[[#This Row],[ShippingCost]]</f>
        <v>110453.12</v>
      </c>
      <c r="Q2107" s="7">
        <f>Sales_Data[[#This Row],[Gross Revenue]]-Sales_Data[[#This Row],[TotalFinancialCost]]</f>
        <v>64546.880000000005</v>
      </c>
      <c r="R2107" s="7">
        <f>Sales_Data[[#This Row],[Actul Bill Amount]]-Sales_Data[[#This Row],[ShippingCost]]</f>
        <v>173246.88</v>
      </c>
      <c r="S2107">
        <v>563</v>
      </c>
      <c r="T2107">
        <v>453.12</v>
      </c>
      <c r="U2107" t="s">
        <v>59</v>
      </c>
      <c r="V2107">
        <v>2200</v>
      </c>
      <c r="W2107" t="s">
        <v>33</v>
      </c>
      <c r="X2107" t="str">
        <f t="shared" si="65"/>
        <v>Delhi</v>
      </c>
    </row>
    <row r="2108" spans="1:24" x14ac:dyDescent="0.4">
      <c r="A2108">
        <v>102107</v>
      </c>
      <c r="B2108" s="5">
        <v>45746.589583333334</v>
      </c>
      <c r="C2108" s="3" t="str">
        <f>TEXT(Sales_Data[[#This Row],[OrderDate]],"mmmm")</f>
        <v>March</v>
      </c>
      <c r="D2108" s="3" t="str">
        <f t="shared" si="64"/>
        <v>2025</v>
      </c>
      <c r="E2108" t="s">
        <v>13</v>
      </c>
      <c r="F2108" t="s">
        <v>24</v>
      </c>
      <c r="G2108" t="s">
        <v>15</v>
      </c>
      <c r="H2108" t="s">
        <v>16</v>
      </c>
      <c r="I2108" t="s">
        <v>100</v>
      </c>
      <c r="J2108">
        <v>46</v>
      </c>
      <c r="K2108">
        <v>25000</v>
      </c>
      <c r="L2108" s="7">
        <f>Sales_Data[[#This Row],[OrderQuantity]] *Sales_Data[[#This Row],[UnitPrice]]</f>
        <v>1150000</v>
      </c>
      <c r="M2108" s="7">
        <f>Sales_Data[[#This Row],[UnitPrice]]-Sales_Data[[#This Row],[UnitCost]]</f>
        <v>7000</v>
      </c>
      <c r="N2108" s="7">
        <f>Sales_Data[[#This Row],[Gross Revenue]]-Sales_Data[[#This Row],[Discount Amount ]]</f>
        <v>1143000</v>
      </c>
      <c r="O2108" s="7">
        <f>Sales_Data[[#This Row],[OrderQuantity]] *Sales_Data[[#This Row],[UnitCost]]</f>
        <v>828000</v>
      </c>
      <c r="P2108" s="7">
        <f>Sales_Data[[#This Row],[ItemCost]] +Sales_Data[[#This Row],[ShippingCost]]</f>
        <v>830655.22</v>
      </c>
      <c r="Q2108" s="7">
        <f>Sales_Data[[#This Row],[Gross Revenue]]-Sales_Data[[#This Row],[TotalFinancialCost]]</f>
        <v>319344.78000000003</v>
      </c>
      <c r="R2108" s="7">
        <f>Sales_Data[[#This Row],[Actul Bill Amount]]-Sales_Data[[#This Row],[ShippingCost]]</f>
        <v>1140344.78</v>
      </c>
      <c r="S2108">
        <v>341</v>
      </c>
      <c r="T2108">
        <v>2655.22</v>
      </c>
      <c r="U2108" t="s">
        <v>60</v>
      </c>
      <c r="V2108">
        <v>18000</v>
      </c>
      <c r="W2108" t="s">
        <v>18</v>
      </c>
      <c r="X2108" t="str">
        <f t="shared" si="65"/>
        <v>Bengaluru</v>
      </c>
    </row>
    <row r="2109" spans="1:24" x14ac:dyDescent="0.4">
      <c r="A2109">
        <v>102108</v>
      </c>
      <c r="B2109" s="5">
        <v>45870.400694444441</v>
      </c>
      <c r="C2109" s="3" t="str">
        <f>TEXT(Sales_Data[[#This Row],[OrderDate]],"mmmm")</f>
        <v>August</v>
      </c>
      <c r="D2109" s="3" t="str">
        <f t="shared" si="64"/>
        <v>2025</v>
      </c>
      <c r="E2109" t="s">
        <v>45</v>
      </c>
      <c r="F2109" t="s">
        <v>40</v>
      </c>
      <c r="G2109" t="s">
        <v>15</v>
      </c>
      <c r="H2109" t="s">
        <v>20</v>
      </c>
      <c r="I2109" t="s">
        <v>100</v>
      </c>
      <c r="J2109">
        <v>41</v>
      </c>
      <c r="K2109">
        <v>1500</v>
      </c>
      <c r="L2109" s="7">
        <f>Sales_Data[[#This Row],[OrderQuantity]] *Sales_Data[[#This Row],[UnitPrice]]</f>
        <v>61500</v>
      </c>
      <c r="M2109" s="7">
        <f>Sales_Data[[#This Row],[UnitPrice]]-Sales_Data[[#This Row],[UnitCost]]</f>
        <v>700</v>
      </c>
      <c r="N2109" s="7">
        <f>Sales_Data[[#This Row],[Gross Revenue]]-Sales_Data[[#This Row],[Discount Amount ]]</f>
        <v>60800</v>
      </c>
      <c r="O2109" s="7">
        <f>Sales_Data[[#This Row],[OrderQuantity]] *Sales_Data[[#This Row],[UnitCost]]</f>
        <v>32800</v>
      </c>
      <c r="P2109" s="7">
        <f>Sales_Data[[#This Row],[ItemCost]] +Sales_Data[[#This Row],[ShippingCost]]</f>
        <v>33714.31</v>
      </c>
      <c r="Q2109" s="7">
        <f>Sales_Data[[#This Row],[Gross Revenue]]-Sales_Data[[#This Row],[TotalFinancialCost]]</f>
        <v>27785.690000000002</v>
      </c>
      <c r="R2109" s="7">
        <f>Sales_Data[[#This Row],[Actul Bill Amount]]-Sales_Data[[#This Row],[ShippingCost]]</f>
        <v>59885.69</v>
      </c>
      <c r="S2109">
        <v>886</v>
      </c>
      <c r="T2109">
        <v>914.31</v>
      </c>
      <c r="U2109" t="s">
        <v>52</v>
      </c>
      <c r="V2109">
        <v>800</v>
      </c>
      <c r="W2109" t="s">
        <v>22</v>
      </c>
      <c r="X2109" t="str">
        <f t="shared" si="65"/>
        <v>Nagpur</v>
      </c>
    </row>
    <row r="2110" spans="1:24" x14ac:dyDescent="0.4">
      <c r="A2110">
        <v>102109</v>
      </c>
      <c r="B2110" s="5">
        <v>45800.154861111114</v>
      </c>
      <c r="C2110" s="3" t="str">
        <f>TEXT(Sales_Data[[#This Row],[OrderDate]],"mmmm")</f>
        <v>May</v>
      </c>
      <c r="D2110" s="3" t="str">
        <f t="shared" si="64"/>
        <v>2025</v>
      </c>
      <c r="E2110" t="s">
        <v>48</v>
      </c>
      <c r="F2110" t="s">
        <v>24</v>
      </c>
      <c r="G2110" t="s">
        <v>31</v>
      </c>
      <c r="H2110" t="s">
        <v>20</v>
      </c>
      <c r="I2110" t="s">
        <v>100</v>
      </c>
      <c r="J2110">
        <v>33</v>
      </c>
      <c r="K2110">
        <v>25000</v>
      </c>
      <c r="L2110" s="7">
        <f>Sales_Data[[#This Row],[OrderQuantity]] *Sales_Data[[#This Row],[UnitPrice]]</f>
        <v>825000</v>
      </c>
      <c r="M2110" s="7">
        <f>Sales_Data[[#This Row],[UnitPrice]]-Sales_Data[[#This Row],[UnitCost]]</f>
        <v>7000</v>
      </c>
      <c r="N2110" s="7">
        <f>Sales_Data[[#This Row],[Gross Revenue]]-Sales_Data[[#This Row],[Discount Amount ]]</f>
        <v>818000</v>
      </c>
      <c r="O2110" s="7">
        <f>Sales_Data[[#This Row],[OrderQuantity]] *Sales_Data[[#This Row],[UnitCost]]</f>
        <v>594000</v>
      </c>
      <c r="P2110" s="7">
        <f>Sales_Data[[#This Row],[ItemCost]] +Sales_Data[[#This Row],[ShippingCost]]</f>
        <v>594944.66</v>
      </c>
      <c r="Q2110" s="7">
        <f>Sales_Data[[#This Row],[Gross Revenue]]-Sales_Data[[#This Row],[TotalFinancialCost]]</f>
        <v>230055.33999999997</v>
      </c>
      <c r="R2110" s="7">
        <f>Sales_Data[[#This Row],[Actul Bill Amount]]-Sales_Data[[#This Row],[ShippingCost]]</f>
        <v>817055.34</v>
      </c>
      <c r="S2110">
        <v>533</v>
      </c>
      <c r="T2110">
        <v>944.66</v>
      </c>
      <c r="U2110" t="s">
        <v>60</v>
      </c>
      <c r="V2110">
        <v>18000</v>
      </c>
      <c r="W2110" t="s">
        <v>22</v>
      </c>
      <c r="X2110" t="str">
        <f t="shared" si="65"/>
        <v>Nagpur</v>
      </c>
    </row>
    <row r="2111" spans="1:24" x14ac:dyDescent="0.4">
      <c r="A2111">
        <v>102110</v>
      </c>
      <c r="B2111" s="5">
        <v>45722.023611111108</v>
      </c>
      <c r="C2111" s="3" t="str">
        <f>TEXT(Sales_Data[[#This Row],[OrderDate]],"mmmm")</f>
        <v>March</v>
      </c>
      <c r="D2111" s="3" t="str">
        <f t="shared" si="64"/>
        <v>2025</v>
      </c>
      <c r="E2111" t="s">
        <v>50</v>
      </c>
      <c r="F2111" t="s">
        <v>55</v>
      </c>
      <c r="G2111" t="s">
        <v>15</v>
      </c>
      <c r="H2111" t="s">
        <v>25</v>
      </c>
      <c r="I2111" t="s">
        <v>100</v>
      </c>
      <c r="J2111">
        <v>17</v>
      </c>
      <c r="K2111">
        <v>850</v>
      </c>
      <c r="L2111" s="7">
        <f>Sales_Data[[#This Row],[OrderQuantity]] *Sales_Data[[#This Row],[UnitPrice]]</f>
        <v>14450</v>
      </c>
      <c r="M2111" s="7">
        <f>Sales_Data[[#This Row],[UnitPrice]]-Sales_Data[[#This Row],[UnitCost]]</f>
        <v>300</v>
      </c>
      <c r="N2111" s="7">
        <f>Sales_Data[[#This Row],[Gross Revenue]]-Sales_Data[[#This Row],[Discount Amount ]]</f>
        <v>14150</v>
      </c>
      <c r="O2111" s="7">
        <f>Sales_Data[[#This Row],[OrderQuantity]] *Sales_Data[[#This Row],[UnitCost]]</f>
        <v>9350</v>
      </c>
      <c r="P2111" s="7">
        <f>Sales_Data[[#This Row],[ItemCost]] +Sales_Data[[#This Row],[ShippingCost]]</f>
        <v>9911.7199999999993</v>
      </c>
      <c r="Q2111" s="7">
        <f>Sales_Data[[#This Row],[Gross Revenue]]-Sales_Data[[#This Row],[TotalFinancialCost]]</f>
        <v>4538.2800000000007</v>
      </c>
      <c r="R2111" s="7">
        <f>Sales_Data[[#This Row],[Actul Bill Amount]]-Sales_Data[[#This Row],[ShippingCost]]</f>
        <v>13588.28</v>
      </c>
      <c r="S2111">
        <v>1123</v>
      </c>
      <c r="T2111">
        <v>561.72</v>
      </c>
      <c r="U2111" t="s">
        <v>56</v>
      </c>
      <c r="V2111">
        <v>550</v>
      </c>
      <c r="W2111" t="s">
        <v>27</v>
      </c>
      <c r="X2111" t="str">
        <f t="shared" si="65"/>
        <v>Mumbai</v>
      </c>
    </row>
    <row r="2112" spans="1:24" x14ac:dyDescent="0.4">
      <c r="A2112">
        <v>102111</v>
      </c>
      <c r="B2112" s="5">
        <v>45733.761805555558</v>
      </c>
      <c r="C2112" s="3" t="str">
        <f>TEXT(Sales_Data[[#This Row],[OrderDate]],"mmmm")</f>
        <v>March</v>
      </c>
      <c r="D2112" s="3" t="str">
        <f t="shared" si="64"/>
        <v>2025</v>
      </c>
      <c r="E2112" t="s">
        <v>50</v>
      </c>
      <c r="F2112" t="s">
        <v>40</v>
      </c>
      <c r="G2112" t="s">
        <v>15</v>
      </c>
      <c r="H2112" t="s">
        <v>20</v>
      </c>
      <c r="I2112" t="s">
        <v>100</v>
      </c>
      <c r="J2112">
        <v>93</v>
      </c>
      <c r="K2112">
        <v>5500</v>
      </c>
      <c r="L2112" s="7">
        <f>Sales_Data[[#This Row],[OrderQuantity]] *Sales_Data[[#This Row],[UnitPrice]]</f>
        <v>511500</v>
      </c>
      <c r="M2112" s="7">
        <f>Sales_Data[[#This Row],[UnitPrice]]-Sales_Data[[#This Row],[UnitCost]]</f>
        <v>2000</v>
      </c>
      <c r="N2112" s="7">
        <f>Sales_Data[[#This Row],[Gross Revenue]]-Sales_Data[[#This Row],[Discount Amount ]]</f>
        <v>509500</v>
      </c>
      <c r="O2112" s="7">
        <f>Sales_Data[[#This Row],[OrderQuantity]] *Sales_Data[[#This Row],[UnitCost]]</f>
        <v>325500</v>
      </c>
      <c r="P2112" s="7">
        <f>Sales_Data[[#This Row],[ItemCost]] +Sales_Data[[#This Row],[ShippingCost]]</f>
        <v>326142.86</v>
      </c>
      <c r="Q2112" s="7">
        <f>Sales_Data[[#This Row],[Gross Revenue]]-Sales_Data[[#This Row],[TotalFinancialCost]]</f>
        <v>185357.14</v>
      </c>
      <c r="R2112" s="7">
        <f>Sales_Data[[#This Row],[Actul Bill Amount]]-Sales_Data[[#This Row],[ShippingCost]]</f>
        <v>508857.14</v>
      </c>
      <c r="S2112">
        <v>823</v>
      </c>
      <c r="T2112">
        <v>642.86</v>
      </c>
      <c r="U2112" t="s">
        <v>41</v>
      </c>
      <c r="V2112">
        <v>3500</v>
      </c>
      <c r="W2112" t="s">
        <v>22</v>
      </c>
      <c r="X2112" t="str">
        <f t="shared" si="65"/>
        <v>Nagpur</v>
      </c>
    </row>
    <row r="2113" spans="1:24" x14ac:dyDescent="0.4">
      <c r="A2113">
        <v>102112</v>
      </c>
      <c r="B2113" s="5">
        <v>45856.308333333334</v>
      </c>
      <c r="C2113" s="3" t="str">
        <f>TEXT(Sales_Data[[#This Row],[OrderDate]],"mmmm")</f>
        <v>July</v>
      </c>
      <c r="D2113" s="3" t="str">
        <f t="shared" si="64"/>
        <v>2025</v>
      </c>
      <c r="E2113" t="s">
        <v>48</v>
      </c>
      <c r="F2113" t="s">
        <v>40</v>
      </c>
      <c r="G2113" t="s">
        <v>29</v>
      </c>
      <c r="H2113" t="s">
        <v>25</v>
      </c>
      <c r="I2113" t="s">
        <v>100</v>
      </c>
      <c r="J2113">
        <v>74</v>
      </c>
      <c r="K2113">
        <v>5500</v>
      </c>
      <c r="L2113" s="7">
        <f>Sales_Data[[#This Row],[OrderQuantity]] *Sales_Data[[#This Row],[UnitPrice]]</f>
        <v>407000</v>
      </c>
      <c r="M2113" s="7">
        <f>Sales_Data[[#This Row],[UnitPrice]]-Sales_Data[[#This Row],[UnitCost]]</f>
        <v>2000</v>
      </c>
      <c r="N2113" s="7">
        <f>Sales_Data[[#This Row],[Gross Revenue]]-Sales_Data[[#This Row],[Discount Amount ]]</f>
        <v>405000</v>
      </c>
      <c r="O2113" s="7">
        <f>Sales_Data[[#This Row],[OrderQuantity]] *Sales_Data[[#This Row],[UnitCost]]</f>
        <v>259000</v>
      </c>
      <c r="P2113" s="7">
        <f>Sales_Data[[#This Row],[ItemCost]] +Sales_Data[[#This Row],[ShippingCost]]</f>
        <v>260747.61</v>
      </c>
      <c r="Q2113" s="7">
        <f>Sales_Data[[#This Row],[Gross Revenue]]-Sales_Data[[#This Row],[TotalFinancialCost]]</f>
        <v>146252.39000000001</v>
      </c>
      <c r="R2113" s="7">
        <f>Sales_Data[[#This Row],[Actul Bill Amount]]-Sales_Data[[#This Row],[ShippingCost]]</f>
        <v>403252.39</v>
      </c>
      <c r="S2113">
        <v>990</v>
      </c>
      <c r="T2113">
        <v>1747.61</v>
      </c>
      <c r="U2113" t="s">
        <v>41</v>
      </c>
      <c r="V2113">
        <v>3500</v>
      </c>
      <c r="W2113" t="s">
        <v>27</v>
      </c>
      <c r="X2113" t="str">
        <f t="shared" si="65"/>
        <v>Mumbai</v>
      </c>
    </row>
    <row r="2114" spans="1:24" x14ac:dyDescent="0.4">
      <c r="A2114">
        <v>102113</v>
      </c>
      <c r="B2114" s="5">
        <v>45800.411111111112</v>
      </c>
      <c r="C2114" s="3" t="str">
        <f>TEXT(Sales_Data[[#This Row],[OrderDate]],"mmmm")</f>
        <v>May</v>
      </c>
      <c r="D2114" s="3" t="str">
        <f t="shared" ref="D2114:D2177" si="66">TEXT(B2114, "yyyy")</f>
        <v>2025</v>
      </c>
      <c r="E2114" t="s">
        <v>13</v>
      </c>
      <c r="F2114" t="s">
        <v>24</v>
      </c>
      <c r="G2114" t="s">
        <v>29</v>
      </c>
      <c r="H2114" t="s">
        <v>32</v>
      </c>
      <c r="I2114" t="s">
        <v>100</v>
      </c>
      <c r="J2114">
        <v>72</v>
      </c>
      <c r="K2114">
        <v>3500</v>
      </c>
      <c r="L2114" s="7">
        <f>Sales_Data[[#This Row],[OrderQuantity]] *Sales_Data[[#This Row],[UnitPrice]]</f>
        <v>252000</v>
      </c>
      <c r="M2114" s="7">
        <f>Sales_Data[[#This Row],[UnitPrice]]-Sales_Data[[#This Row],[UnitCost]]</f>
        <v>1300</v>
      </c>
      <c r="N2114" s="7">
        <f>Sales_Data[[#This Row],[Gross Revenue]]-Sales_Data[[#This Row],[Discount Amount ]]</f>
        <v>250700</v>
      </c>
      <c r="O2114" s="7">
        <f>Sales_Data[[#This Row],[OrderQuantity]] *Sales_Data[[#This Row],[UnitCost]]</f>
        <v>158400</v>
      </c>
      <c r="P2114" s="7">
        <f>Sales_Data[[#This Row],[ItemCost]] +Sales_Data[[#This Row],[ShippingCost]]</f>
        <v>159126.91</v>
      </c>
      <c r="Q2114" s="7">
        <f>Sales_Data[[#This Row],[Gross Revenue]]-Sales_Data[[#This Row],[TotalFinancialCost]]</f>
        <v>92873.09</v>
      </c>
      <c r="R2114" s="7">
        <f>Sales_Data[[#This Row],[Actul Bill Amount]]-Sales_Data[[#This Row],[ShippingCost]]</f>
        <v>249973.09</v>
      </c>
      <c r="S2114">
        <v>497</v>
      </c>
      <c r="T2114">
        <v>726.91</v>
      </c>
      <c r="U2114" t="s">
        <v>59</v>
      </c>
      <c r="V2114">
        <v>2200</v>
      </c>
      <c r="W2114" t="s">
        <v>33</v>
      </c>
      <c r="X2114" t="str">
        <f t="shared" ref="X2114:X2177" si="67">_xlfn.TEXTBEFORE(W2114, " ")</f>
        <v>Delhi</v>
      </c>
    </row>
    <row r="2115" spans="1:24" x14ac:dyDescent="0.4">
      <c r="A2115">
        <v>102114</v>
      </c>
      <c r="B2115" s="5">
        <v>45973.269444444442</v>
      </c>
      <c r="C2115" s="3" t="str">
        <f>TEXT(Sales_Data[[#This Row],[OrderDate]],"mmmm")</f>
        <v>November</v>
      </c>
      <c r="D2115" s="3" t="str">
        <f t="shared" si="66"/>
        <v>2025</v>
      </c>
      <c r="E2115" t="s">
        <v>48</v>
      </c>
      <c r="F2115" t="s">
        <v>46</v>
      </c>
      <c r="G2115" t="s">
        <v>15</v>
      </c>
      <c r="H2115" t="s">
        <v>16</v>
      </c>
      <c r="I2115" t="s">
        <v>100</v>
      </c>
      <c r="J2115">
        <v>59</v>
      </c>
      <c r="K2115">
        <v>15000</v>
      </c>
      <c r="L2115" s="7">
        <f>Sales_Data[[#This Row],[OrderQuantity]] *Sales_Data[[#This Row],[UnitPrice]]</f>
        <v>885000</v>
      </c>
      <c r="M2115" s="7">
        <f>Sales_Data[[#This Row],[UnitPrice]]-Sales_Data[[#This Row],[UnitCost]]</f>
        <v>5500</v>
      </c>
      <c r="N2115" s="7">
        <f>Sales_Data[[#This Row],[Gross Revenue]]-Sales_Data[[#This Row],[Discount Amount ]]</f>
        <v>879500</v>
      </c>
      <c r="O2115" s="7">
        <f>Sales_Data[[#This Row],[OrderQuantity]] *Sales_Data[[#This Row],[UnitCost]]</f>
        <v>560500</v>
      </c>
      <c r="P2115" s="7">
        <f>Sales_Data[[#This Row],[ItemCost]] +Sales_Data[[#This Row],[ShippingCost]]</f>
        <v>561459.30000000005</v>
      </c>
      <c r="Q2115" s="7">
        <f>Sales_Data[[#This Row],[Gross Revenue]]-Sales_Data[[#This Row],[TotalFinancialCost]]</f>
        <v>323540.69999999995</v>
      </c>
      <c r="R2115" s="7">
        <f>Sales_Data[[#This Row],[Actul Bill Amount]]-Sales_Data[[#This Row],[ShippingCost]]</f>
        <v>878540.7</v>
      </c>
      <c r="S2115">
        <v>600</v>
      </c>
      <c r="T2115">
        <v>959.3</v>
      </c>
      <c r="U2115" t="s">
        <v>53</v>
      </c>
      <c r="V2115">
        <v>9500</v>
      </c>
      <c r="W2115" t="s">
        <v>18</v>
      </c>
      <c r="X2115" t="str">
        <f t="shared" si="67"/>
        <v>Bengaluru</v>
      </c>
    </row>
    <row r="2116" spans="1:24" x14ac:dyDescent="0.4">
      <c r="A2116">
        <v>102115</v>
      </c>
      <c r="B2116" s="5">
        <v>45750.06527777778</v>
      </c>
      <c r="C2116" s="3" t="str">
        <f>TEXT(Sales_Data[[#This Row],[OrderDate]],"mmmm")</f>
        <v>April</v>
      </c>
      <c r="D2116" s="3" t="str">
        <f t="shared" si="66"/>
        <v>2025</v>
      </c>
      <c r="E2116" t="s">
        <v>39</v>
      </c>
      <c r="F2116" t="s">
        <v>40</v>
      </c>
      <c r="G2116" t="s">
        <v>29</v>
      </c>
      <c r="H2116" t="s">
        <v>37</v>
      </c>
      <c r="I2116" t="s">
        <v>100</v>
      </c>
      <c r="J2116">
        <v>98</v>
      </c>
      <c r="K2116">
        <v>1500</v>
      </c>
      <c r="L2116" s="7">
        <f>Sales_Data[[#This Row],[OrderQuantity]] *Sales_Data[[#This Row],[UnitPrice]]</f>
        <v>147000</v>
      </c>
      <c r="M2116" s="7">
        <f>Sales_Data[[#This Row],[UnitPrice]]-Sales_Data[[#This Row],[UnitCost]]</f>
        <v>700</v>
      </c>
      <c r="N2116" s="7">
        <f>Sales_Data[[#This Row],[Gross Revenue]]-Sales_Data[[#This Row],[Discount Amount ]]</f>
        <v>146300</v>
      </c>
      <c r="O2116" s="7">
        <f>Sales_Data[[#This Row],[OrderQuantity]] *Sales_Data[[#This Row],[UnitCost]]</f>
        <v>78400</v>
      </c>
      <c r="P2116" s="7">
        <f>Sales_Data[[#This Row],[ItemCost]] +Sales_Data[[#This Row],[ShippingCost]]</f>
        <v>78572.39</v>
      </c>
      <c r="Q2116" s="7">
        <f>Sales_Data[[#This Row],[Gross Revenue]]-Sales_Data[[#This Row],[TotalFinancialCost]]</f>
        <v>68427.61</v>
      </c>
      <c r="R2116" s="7">
        <f>Sales_Data[[#This Row],[Actul Bill Amount]]-Sales_Data[[#This Row],[ShippingCost]]</f>
        <v>146127.60999999999</v>
      </c>
      <c r="S2116">
        <v>699</v>
      </c>
      <c r="T2116">
        <v>172.39</v>
      </c>
      <c r="U2116" t="s">
        <v>52</v>
      </c>
      <c r="V2116">
        <v>800</v>
      </c>
      <c r="W2116" t="s">
        <v>38</v>
      </c>
      <c r="X2116" t="str">
        <f t="shared" si="67"/>
        <v>Kolkata</v>
      </c>
    </row>
    <row r="2117" spans="1:24" x14ac:dyDescent="0.4">
      <c r="A2117">
        <v>102116</v>
      </c>
      <c r="B2117" s="5">
        <v>45962.924305555556</v>
      </c>
      <c r="C2117" s="3" t="str">
        <f>TEXT(Sales_Data[[#This Row],[OrderDate]],"mmmm")</f>
        <v>November</v>
      </c>
      <c r="D2117" s="3" t="str">
        <f t="shared" si="66"/>
        <v>2025</v>
      </c>
      <c r="E2117" t="s">
        <v>23</v>
      </c>
      <c r="F2117" t="s">
        <v>28</v>
      </c>
      <c r="G2117" t="s">
        <v>29</v>
      </c>
      <c r="H2117" t="s">
        <v>16</v>
      </c>
      <c r="I2117" t="s">
        <v>100</v>
      </c>
      <c r="J2117">
        <v>17</v>
      </c>
      <c r="K2117">
        <v>450</v>
      </c>
      <c r="L2117" s="7">
        <f>Sales_Data[[#This Row],[OrderQuantity]] *Sales_Data[[#This Row],[UnitPrice]]</f>
        <v>7650</v>
      </c>
      <c r="M2117" s="7">
        <f>Sales_Data[[#This Row],[UnitPrice]]-Sales_Data[[#This Row],[UnitCost]]</f>
        <v>250</v>
      </c>
      <c r="N2117" s="7">
        <f>Sales_Data[[#This Row],[Gross Revenue]]-Sales_Data[[#This Row],[Discount Amount ]]</f>
        <v>7400</v>
      </c>
      <c r="O2117" s="7">
        <f>Sales_Data[[#This Row],[OrderQuantity]] *Sales_Data[[#This Row],[UnitCost]]</f>
        <v>3400</v>
      </c>
      <c r="P2117" s="7">
        <f>Sales_Data[[#This Row],[ItemCost]] +Sales_Data[[#This Row],[ShippingCost]]</f>
        <v>4071.66</v>
      </c>
      <c r="Q2117" s="7">
        <f>Sales_Data[[#This Row],[Gross Revenue]]-Sales_Data[[#This Row],[TotalFinancialCost]]</f>
        <v>3578.34</v>
      </c>
      <c r="R2117" s="7">
        <f>Sales_Data[[#This Row],[Actul Bill Amount]]-Sales_Data[[#This Row],[ShippingCost]]</f>
        <v>6728.34</v>
      </c>
      <c r="S2117">
        <v>816</v>
      </c>
      <c r="T2117">
        <v>671.66</v>
      </c>
      <c r="U2117" t="s">
        <v>30</v>
      </c>
      <c r="V2117">
        <v>200</v>
      </c>
      <c r="W2117" t="s">
        <v>18</v>
      </c>
      <c r="X2117" t="str">
        <f t="shared" si="67"/>
        <v>Bengaluru</v>
      </c>
    </row>
    <row r="2118" spans="1:24" x14ac:dyDescent="0.4">
      <c r="A2118">
        <v>102117</v>
      </c>
      <c r="B2118" s="5">
        <v>45881.04583333333</v>
      </c>
      <c r="C2118" s="3" t="str">
        <f>TEXT(Sales_Data[[#This Row],[OrderDate]],"mmmm")</f>
        <v>August</v>
      </c>
      <c r="D2118" s="3" t="str">
        <f t="shared" si="66"/>
        <v>2025</v>
      </c>
      <c r="E2118" t="s">
        <v>45</v>
      </c>
      <c r="F2118" t="s">
        <v>35</v>
      </c>
      <c r="G2118" t="s">
        <v>15</v>
      </c>
      <c r="H2118" t="s">
        <v>16</v>
      </c>
      <c r="I2118" t="s">
        <v>100</v>
      </c>
      <c r="J2118">
        <v>74</v>
      </c>
      <c r="K2118">
        <v>12000</v>
      </c>
      <c r="L2118" s="7">
        <f>Sales_Data[[#This Row],[OrderQuantity]] *Sales_Data[[#This Row],[UnitPrice]]</f>
        <v>888000</v>
      </c>
      <c r="M2118" s="7">
        <f>Sales_Data[[#This Row],[UnitPrice]]-Sales_Data[[#This Row],[UnitCost]]</f>
        <v>4000</v>
      </c>
      <c r="N2118" s="7">
        <f>Sales_Data[[#This Row],[Gross Revenue]]-Sales_Data[[#This Row],[Discount Amount ]]</f>
        <v>884000</v>
      </c>
      <c r="O2118" s="7">
        <f>Sales_Data[[#This Row],[OrderQuantity]] *Sales_Data[[#This Row],[UnitCost]]</f>
        <v>592000</v>
      </c>
      <c r="P2118" s="7">
        <f>Sales_Data[[#This Row],[ItemCost]] +Sales_Data[[#This Row],[ShippingCost]]</f>
        <v>592821.47</v>
      </c>
      <c r="Q2118" s="7">
        <f>Sales_Data[[#This Row],[Gross Revenue]]-Sales_Data[[#This Row],[TotalFinancialCost]]</f>
        <v>295178.53000000003</v>
      </c>
      <c r="R2118" s="7">
        <f>Sales_Data[[#This Row],[Actul Bill Amount]]-Sales_Data[[#This Row],[ShippingCost]]</f>
        <v>883178.53</v>
      </c>
      <c r="S2118">
        <v>525</v>
      </c>
      <c r="T2118">
        <v>821.47</v>
      </c>
      <c r="U2118" t="s">
        <v>36</v>
      </c>
      <c r="V2118">
        <v>8000</v>
      </c>
      <c r="W2118" t="s">
        <v>18</v>
      </c>
      <c r="X2118" t="str">
        <f t="shared" si="67"/>
        <v>Bengaluru</v>
      </c>
    </row>
    <row r="2119" spans="1:24" x14ac:dyDescent="0.4">
      <c r="A2119">
        <v>102118</v>
      </c>
      <c r="B2119" s="5">
        <v>45948.910416666666</v>
      </c>
      <c r="C2119" s="3" t="str">
        <f>TEXT(Sales_Data[[#This Row],[OrderDate]],"mmmm")</f>
        <v>October</v>
      </c>
      <c r="D2119" s="3" t="str">
        <f t="shared" si="66"/>
        <v>2025</v>
      </c>
      <c r="E2119" t="s">
        <v>23</v>
      </c>
      <c r="F2119" t="s">
        <v>14</v>
      </c>
      <c r="G2119" t="s">
        <v>29</v>
      </c>
      <c r="H2119" t="s">
        <v>32</v>
      </c>
      <c r="I2119" t="s">
        <v>100</v>
      </c>
      <c r="J2119">
        <v>50</v>
      </c>
      <c r="K2119">
        <v>3200</v>
      </c>
      <c r="L2119" s="7">
        <f>Sales_Data[[#This Row],[OrderQuantity]] *Sales_Data[[#This Row],[UnitPrice]]</f>
        <v>160000</v>
      </c>
      <c r="M2119" s="7">
        <f>Sales_Data[[#This Row],[UnitPrice]]-Sales_Data[[#This Row],[UnitCost]]</f>
        <v>1200</v>
      </c>
      <c r="N2119" s="7">
        <f>Sales_Data[[#This Row],[Gross Revenue]]-Sales_Data[[#This Row],[Discount Amount ]]</f>
        <v>158800</v>
      </c>
      <c r="O2119" s="7">
        <f>Sales_Data[[#This Row],[OrderQuantity]] *Sales_Data[[#This Row],[UnitCost]]</f>
        <v>100000</v>
      </c>
      <c r="P2119" s="7">
        <f>Sales_Data[[#This Row],[ItemCost]] +Sales_Data[[#This Row],[ShippingCost]]</f>
        <v>100512.37</v>
      </c>
      <c r="Q2119" s="7">
        <f>Sales_Data[[#This Row],[Gross Revenue]]-Sales_Data[[#This Row],[TotalFinancialCost]]</f>
        <v>59487.630000000005</v>
      </c>
      <c r="R2119" s="7">
        <f>Sales_Data[[#This Row],[Actul Bill Amount]]-Sales_Data[[#This Row],[ShippingCost]]</f>
        <v>158287.63</v>
      </c>
      <c r="S2119">
        <v>752</v>
      </c>
      <c r="T2119">
        <v>512.37</v>
      </c>
      <c r="U2119" t="s">
        <v>17</v>
      </c>
      <c r="V2119">
        <v>2000</v>
      </c>
      <c r="W2119" t="s">
        <v>33</v>
      </c>
      <c r="X2119" t="str">
        <f t="shared" si="67"/>
        <v>Delhi</v>
      </c>
    </row>
    <row r="2120" spans="1:24" x14ac:dyDescent="0.4">
      <c r="A2120">
        <v>102119</v>
      </c>
      <c r="B2120" s="5">
        <v>45759.974305555559</v>
      </c>
      <c r="C2120" s="3" t="str">
        <f>TEXT(Sales_Data[[#This Row],[OrderDate]],"mmmm")</f>
        <v>April</v>
      </c>
      <c r="D2120" s="3" t="str">
        <f t="shared" si="66"/>
        <v>2025</v>
      </c>
      <c r="E2120" t="s">
        <v>50</v>
      </c>
      <c r="F2120" t="s">
        <v>43</v>
      </c>
      <c r="G2120" t="s">
        <v>15</v>
      </c>
      <c r="H2120" t="s">
        <v>32</v>
      </c>
      <c r="I2120" t="s">
        <v>100</v>
      </c>
      <c r="J2120">
        <v>32</v>
      </c>
      <c r="K2120">
        <v>2800</v>
      </c>
      <c r="L2120" s="7">
        <f>Sales_Data[[#This Row],[OrderQuantity]] *Sales_Data[[#This Row],[UnitPrice]]</f>
        <v>89600</v>
      </c>
      <c r="M2120" s="7">
        <f>Sales_Data[[#This Row],[UnitPrice]]-Sales_Data[[#This Row],[UnitCost]]</f>
        <v>1300</v>
      </c>
      <c r="N2120" s="7">
        <f>Sales_Data[[#This Row],[Gross Revenue]]-Sales_Data[[#This Row],[Discount Amount ]]</f>
        <v>88300</v>
      </c>
      <c r="O2120" s="7">
        <f>Sales_Data[[#This Row],[OrderQuantity]] *Sales_Data[[#This Row],[UnitCost]]</f>
        <v>48000</v>
      </c>
      <c r="P2120" s="7">
        <f>Sales_Data[[#This Row],[ItemCost]] +Sales_Data[[#This Row],[ShippingCost]]</f>
        <v>49043.78</v>
      </c>
      <c r="Q2120" s="7">
        <f>Sales_Data[[#This Row],[Gross Revenue]]-Sales_Data[[#This Row],[TotalFinancialCost]]</f>
        <v>40556.22</v>
      </c>
      <c r="R2120" s="7">
        <f>Sales_Data[[#This Row],[Actul Bill Amount]]-Sales_Data[[#This Row],[ShippingCost]]</f>
        <v>87256.22</v>
      </c>
      <c r="S2120">
        <v>668</v>
      </c>
      <c r="T2120">
        <v>1043.78</v>
      </c>
      <c r="U2120" t="s">
        <v>61</v>
      </c>
      <c r="V2120">
        <v>1500</v>
      </c>
      <c r="W2120" t="s">
        <v>33</v>
      </c>
      <c r="X2120" t="str">
        <f t="shared" si="67"/>
        <v>Delhi</v>
      </c>
    </row>
    <row r="2121" spans="1:24" x14ac:dyDescent="0.4">
      <c r="A2121">
        <v>102120</v>
      </c>
      <c r="B2121" s="5">
        <v>45924.775000000001</v>
      </c>
      <c r="C2121" s="3" t="str">
        <f>TEXT(Sales_Data[[#This Row],[OrderDate]],"mmmm")</f>
        <v>September</v>
      </c>
      <c r="D2121" s="3" t="str">
        <f t="shared" si="66"/>
        <v>2025</v>
      </c>
      <c r="E2121" t="s">
        <v>50</v>
      </c>
      <c r="F2121" t="s">
        <v>35</v>
      </c>
      <c r="G2121" t="s">
        <v>29</v>
      </c>
      <c r="H2121" t="s">
        <v>16</v>
      </c>
      <c r="I2121" t="s">
        <v>100</v>
      </c>
      <c r="J2121">
        <v>86</v>
      </c>
      <c r="K2121">
        <v>8500</v>
      </c>
      <c r="L2121" s="7">
        <f>Sales_Data[[#This Row],[OrderQuantity]] *Sales_Data[[#This Row],[UnitPrice]]</f>
        <v>731000</v>
      </c>
      <c r="M2121" s="7">
        <f>Sales_Data[[#This Row],[UnitPrice]]-Sales_Data[[#This Row],[UnitCost]]</f>
        <v>3000</v>
      </c>
      <c r="N2121" s="7">
        <f>Sales_Data[[#This Row],[Gross Revenue]]-Sales_Data[[#This Row],[Discount Amount ]]</f>
        <v>728000</v>
      </c>
      <c r="O2121" s="7">
        <f>Sales_Data[[#This Row],[OrderQuantity]] *Sales_Data[[#This Row],[UnitCost]]</f>
        <v>473000</v>
      </c>
      <c r="P2121" s="7">
        <f>Sales_Data[[#This Row],[ItemCost]] +Sales_Data[[#This Row],[ShippingCost]]</f>
        <v>473209.26</v>
      </c>
      <c r="Q2121" s="7">
        <f>Sales_Data[[#This Row],[Gross Revenue]]-Sales_Data[[#This Row],[TotalFinancialCost]]</f>
        <v>257790.74</v>
      </c>
      <c r="R2121" s="7">
        <f>Sales_Data[[#This Row],[Actul Bill Amount]]-Sales_Data[[#This Row],[ShippingCost]]</f>
        <v>727790.74</v>
      </c>
      <c r="S2121">
        <v>501</v>
      </c>
      <c r="T2121">
        <v>209.26</v>
      </c>
      <c r="U2121" t="s">
        <v>49</v>
      </c>
      <c r="V2121">
        <v>5500</v>
      </c>
      <c r="W2121" t="s">
        <v>18</v>
      </c>
      <c r="X2121" t="str">
        <f t="shared" si="67"/>
        <v>Bengaluru</v>
      </c>
    </row>
    <row r="2122" spans="1:24" x14ac:dyDescent="0.4">
      <c r="A2122">
        <v>102121</v>
      </c>
      <c r="B2122" s="5">
        <v>46012.474999999999</v>
      </c>
      <c r="C2122" s="3" t="str">
        <f>TEXT(Sales_Data[[#This Row],[OrderDate]],"mmmm")</f>
        <v>December</v>
      </c>
      <c r="D2122" s="3" t="str">
        <f t="shared" si="66"/>
        <v>2025</v>
      </c>
      <c r="E2122" t="s">
        <v>50</v>
      </c>
      <c r="F2122" t="s">
        <v>14</v>
      </c>
      <c r="G2122" t="s">
        <v>15</v>
      </c>
      <c r="H2122" t="s">
        <v>32</v>
      </c>
      <c r="I2122" t="s">
        <v>100</v>
      </c>
      <c r="J2122">
        <v>30</v>
      </c>
      <c r="K2122">
        <v>3200</v>
      </c>
      <c r="L2122" s="7">
        <f>Sales_Data[[#This Row],[OrderQuantity]] *Sales_Data[[#This Row],[UnitPrice]]</f>
        <v>96000</v>
      </c>
      <c r="M2122" s="7">
        <f>Sales_Data[[#This Row],[UnitPrice]]-Sales_Data[[#This Row],[UnitCost]]</f>
        <v>1200</v>
      </c>
      <c r="N2122" s="7">
        <f>Sales_Data[[#This Row],[Gross Revenue]]-Sales_Data[[#This Row],[Discount Amount ]]</f>
        <v>94800</v>
      </c>
      <c r="O2122" s="7">
        <f>Sales_Data[[#This Row],[OrderQuantity]] *Sales_Data[[#This Row],[UnitCost]]</f>
        <v>60000</v>
      </c>
      <c r="P2122" s="7">
        <f>Sales_Data[[#This Row],[ItemCost]] +Sales_Data[[#This Row],[ShippingCost]]</f>
        <v>61497</v>
      </c>
      <c r="Q2122" s="7">
        <f>Sales_Data[[#This Row],[Gross Revenue]]-Sales_Data[[#This Row],[TotalFinancialCost]]</f>
        <v>34503</v>
      </c>
      <c r="R2122" s="7">
        <f>Sales_Data[[#This Row],[Actul Bill Amount]]-Sales_Data[[#This Row],[ShippingCost]]</f>
        <v>93303</v>
      </c>
      <c r="S2122">
        <v>661</v>
      </c>
      <c r="T2122">
        <v>1497</v>
      </c>
      <c r="U2122" t="s">
        <v>17</v>
      </c>
      <c r="V2122">
        <v>2000</v>
      </c>
      <c r="W2122" t="s">
        <v>33</v>
      </c>
      <c r="X2122" t="str">
        <f t="shared" si="67"/>
        <v>Delhi</v>
      </c>
    </row>
    <row r="2123" spans="1:24" x14ac:dyDescent="0.4">
      <c r="A2123">
        <v>102122</v>
      </c>
      <c r="B2123" s="5">
        <v>45767.762499999997</v>
      </c>
      <c r="C2123" s="3" t="str">
        <f>TEXT(Sales_Data[[#This Row],[OrderDate]],"mmmm")</f>
        <v>April</v>
      </c>
      <c r="D2123" s="3" t="str">
        <f t="shared" si="66"/>
        <v>2025</v>
      </c>
      <c r="E2123" t="s">
        <v>13</v>
      </c>
      <c r="F2123" t="s">
        <v>40</v>
      </c>
      <c r="G2123" t="s">
        <v>15</v>
      </c>
      <c r="H2123" t="s">
        <v>25</v>
      </c>
      <c r="I2123" t="s">
        <v>100</v>
      </c>
      <c r="J2123">
        <v>75</v>
      </c>
      <c r="K2123">
        <v>1500</v>
      </c>
      <c r="L2123" s="7">
        <f>Sales_Data[[#This Row],[OrderQuantity]] *Sales_Data[[#This Row],[UnitPrice]]</f>
        <v>112500</v>
      </c>
      <c r="M2123" s="7">
        <f>Sales_Data[[#This Row],[UnitPrice]]-Sales_Data[[#This Row],[UnitCost]]</f>
        <v>700</v>
      </c>
      <c r="N2123" s="7">
        <f>Sales_Data[[#This Row],[Gross Revenue]]-Sales_Data[[#This Row],[Discount Amount ]]</f>
        <v>111800</v>
      </c>
      <c r="O2123" s="7">
        <f>Sales_Data[[#This Row],[OrderQuantity]] *Sales_Data[[#This Row],[UnitCost]]</f>
        <v>60000</v>
      </c>
      <c r="P2123" s="7">
        <f>Sales_Data[[#This Row],[ItemCost]] +Sales_Data[[#This Row],[ShippingCost]]</f>
        <v>61131.71</v>
      </c>
      <c r="Q2123" s="7">
        <f>Sales_Data[[#This Row],[Gross Revenue]]-Sales_Data[[#This Row],[TotalFinancialCost]]</f>
        <v>51368.29</v>
      </c>
      <c r="R2123" s="7">
        <f>Sales_Data[[#This Row],[Actul Bill Amount]]-Sales_Data[[#This Row],[ShippingCost]]</f>
        <v>110668.29</v>
      </c>
      <c r="S2123">
        <v>538</v>
      </c>
      <c r="T2123">
        <v>1131.71</v>
      </c>
      <c r="U2123" t="s">
        <v>52</v>
      </c>
      <c r="V2123">
        <v>800</v>
      </c>
      <c r="W2123" t="s">
        <v>27</v>
      </c>
      <c r="X2123" t="str">
        <f t="shared" si="67"/>
        <v>Mumbai</v>
      </c>
    </row>
    <row r="2124" spans="1:24" x14ac:dyDescent="0.4">
      <c r="A2124">
        <v>102123</v>
      </c>
      <c r="B2124" s="5">
        <v>45987.981944444444</v>
      </c>
      <c r="C2124" s="3" t="str">
        <f>TEXT(Sales_Data[[#This Row],[OrderDate]],"mmmm")</f>
        <v>November</v>
      </c>
      <c r="D2124" s="3" t="str">
        <f t="shared" si="66"/>
        <v>2025</v>
      </c>
      <c r="E2124" t="s">
        <v>13</v>
      </c>
      <c r="F2124" t="s">
        <v>43</v>
      </c>
      <c r="G2124" t="s">
        <v>29</v>
      </c>
      <c r="H2124" t="s">
        <v>37</v>
      </c>
      <c r="I2124" t="s">
        <v>100</v>
      </c>
      <c r="J2124">
        <v>34</v>
      </c>
      <c r="K2124">
        <v>1800</v>
      </c>
      <c r="L2124" s="7">
        <f>Sales_Data[[#This Row],[OrderQuantity]] *Sales_Data[[#This Row],[UnitPrice]]</f>
        <v>61200</v>
      </c>
      <c r="M2124" s="7">
        <f>Sales_Data[[#This Row],[UnitPrice]]-Sales_Data[[#This Row],[UnitCost]]</f>
        <v>900</v>
      </c>
      <c r="N2124" s="7">
        <f>Sales_Data[[#This Row],[Gross Revenue]]-Sales_Data[[#This Row],[Discount Amount ]]</f>
        <v>60300</v>
      </c>
      <c r="O2124" s="7">
        <f>Sales_Data[[#This Row],[OrderQuantity]] *Sales_Data[[#This Row],[UnitCost]]</f>
        <v>30600</v>
      </c>
      <c r="P2124" s="7">
        <f>Sales_Data[[#This Row],[ItemCost]] +Sales_Data[[#This Row],[ShippingCost]]</f>
        <v>33098.699999999997</v>
      </c>
      <c r="Q2124" s="7">
        <f>Sales_Data[[#This Row],[Gross Revenue]]-Sales_Data[[#This Row],[TotalFinancialCost]]</f>
        <v>28101.300000000003</v>
      </c>
      <c r="R2124" s="7">
        <f>Sales_Data[[#This Row],[Actul Bill Amount]]-Sales_Data[[#This Row],[ShippingCost]]</f>
        <v>57801.3</v>
      </c>
      <c r="S2124">
        <v>467</v>
      </c>
      <c r="T2124">
        <v>2498.6999999999998</v>
      </c>
      <c r="U2124" t="s">
        <v>51</v>
      </c>
      <c r="V2124">
        <v>900</v>
      </c>
      <c r="W2124" t="s">
        <v>38</v>
      </c>
      <c r="X2124" t="str">
        <f t="shared" si="67"/>
        <v>Kolkata</v>
      </c>
    </row>
    <row r="2125" spans="1:24" x14ac:dyDescent="0.4">
      <c r="A2125">
        <v>102124</v>
      </c>
      <c r="B2125" s="5">
        <v>45922.489583333336</v>
      </c>
      <c r="C2125" s="3" t="str">
        <f>TEXT(Sales_Data[[#This Row],[OrderDate]],"mmmm")</f>
        <v>September</v>
      </c>
      <c r="D2125" s="3" t="str">
        <f t="shared" si="66"/>
        <v>2025</v>
      </c>
      <c r="E2125" t="s">
        <v>13</v>
      </c>
      <c r="F2125" t="s">
        <v>40</v>
      </c>
      <c r="G2125" t="s">
        <v>15</v>
      </c>
      <c r="H2125" t="s">
        <v>20</v>
      </c>
      <c r="I2125" t="s">
        <v>100</v>
      </c>
      <c r="J2125">
        <v>49</v>
      </c>
      <c r="K2125">
        <v>1500</v>
      </c>
      <c r="L2125" s="7">
        <f>Sales_Data[[#This Row],[OrderQuantity]] *Sales_Data[[#This Row],[UnitPrice]]</f>
        <v>73500</v>
      </c>
      <c r="M2125" s="7">
        <f>Sales_Data[[#This Row],[UnitPrice]]-Sales_Data[[#This Row],[UnitCost]]</f>
        <v>700</v>
      </c>
      <c r="N2125" s="7">
        <f>Sales_Data[[#This Row],[Gross Revenue]]-Sales_Data[[#This Row],[Discount Amount ]]</f>
        <v>72800</v>
      </c>
      <c r="O2125" s="7">
        <f>Sales_Data[[#This Row],[OrderQuantity]] *Sales_Data[[#This Row],[UnitCost]]</f>
        <v>39200</v>
      </c>
      <c r="P2125" s="7">
        <f>Sales_Data[[#This Row],[ItemCost]] +Sales_Data[[#This Row],[ShippingCost]]</f>
        <v>39590.269999999997</v>
      </c>
      <c r="Q2125" s="7">
        <f>Sales_Data[[#This Row],[Gross Revenue]]-Sales_Data[[#This Row],[TotalFinancialCost]]</f>
        <v>33909.730000000003</v>
      </c>
      <c r="R2125" s="7">
        <f>Sales_Data[[#This Row],[Actul Bill Amount]]-Sales_Data[[#This Row],[ShippingCost]]</f>
        <v>72409.73</v>
      </c>
      <c r="S2125">
        <v>720</v>
      </c>
      <c r="T2125">
        <v>390.27</v>
      </c>
      <c r="U2125" t="s">
        <v>52</v>
      </c>
      <c r="V2125">
        <v>800</v>
      </c>
      <c r="W2125" t="s">
        <v>22</v>
      </c>
      <c r="X2125" t="str">
        <f t="shared" si="67"/>
        <v>Nagpur</v>
      </c>
    </row>
    <row r="2126" spans="1:24" x14ac:dyDescent="0.4">
      <c r="A2126">
        <v>102125</v>
      </c>
      <c r="B2126" s="5">
        <v>45660.521527777775</v>
      </c>
      <c r="C2126" s="3" t="str">
        <f>TEXT(Sales_Data[[#This Row],[OrderDate]],"mmmm")</f>
        <v>January</v>
      </c>
      <c r="D2126" s="3" t="str">
        <f t="shared" si="66"/>
        <v>2025</v>
      </c>
      <c r="E2126" t="s">
        <v>48</v>
      </c>
      <c r="F2126" t="s">
        <v>24</v>
      </c>
      <c r="G2126" t="s">
        <v>31</v>
      </c>
      <c r="H2126" t="s">
        <v>20</v>
      </c>
      <c r="I2126" t="s">
        <v>100</v>
      </c>
      <c r="J2126">
        <v>25</v>
      </c>
      <c r="K2126">
        <v>45000</v>
      </c>
      <c r="L2126" s="7">
        <f>Sales_Data[[#This Row],[OrderQuantity]] *Sales_Data[[#This Row],[UnitPrice]]</f>
        <v>1125000</v>
      </c>
      <c r="M2126" s="7">
        <f>Sales_Data[[#This Row],[UnitPrice]]-Sales_Data[[#This Row],[UnitCost]]</f>
        <v>13000</v>
      </c>
      <c r="N2126" s="7">
        <f>Sales_Data[[#This Row],[Gross Revenue]]-Sales_Data[[#This Row],[Discount Amount ]]</f>
        <v>1112000</v>
      </c>
      <c r="O2126" s="7">
        <f>Sales_Data[[#This Row],[OrderQuantity]] *Sales_Data[[#This Row],[UnitCost]]</f>
        <v>800000</v>
      </c>
      <c r="P2126" s="7">
        <f>Sales_Data[[#This Row],[ItemCost]] +Sales_Data[[#This Row],[ShippingCost]]</f>
        <v>800298.64</v>
      </c>
      <c r="Q2126" s="7">
        <f>Sales_Data[[#This Row],[Gross Revenue]]-Sales_Data[[#This Row],[TotalFinancialCost]]</f>
        <v>324701.36</v>
      </c>
      <c r="R2126" s="7">
        <f>Sales_Data[[#This Row],[Actul Bill Amount]]-Sales_Data[[#This Row],[ShippingCost]]</f>
        <v>1111701.3600000001</v>
      </c>
      <c r="S2126">
        <v>1178</v>
      </c>
      <c r="T2126">
        <v>298.64</v>
      </c>
      <c r="U2126" t="s">
        <v>26</v>
      </c>
      <c r="V2126">
        <v>32000</v>
      </c>
      <c r="W2126" t="s">
        <v>22</v>
      </c>
      <c r="X2126" t="str">
        <f t="shared" si="67"/>
        <v>Nagpur</v>
      </c>
    </row>
    <row r="2127" spans="1:24" x14ac:dyDescent="0.4">
      <c r="A2127">
        <v>102126</v>
      </c>
      <c r="B2127" s="5">
        <v>45742.655555555553</v>
      </c>
      <c r="C2127" s="3" t="str">
        <f>TEXT(Sales_Data[[#This Row],[OrderDate]],"mmmm")</f>
        <v>March</v>
      </c>
      <c r="D2127" s="3" t="str">
        <f t="shared" si="66"/>
        <v>2025</v>
      </c>
      <c r="E2127" t="s">
        <v>39</v>
      </c>
      <c r="F2127" t="s">
        <v>40</v>
      </c>
      <c r="G2127" t="s">
        <v>31</v>
      </c>
      <c r="H2127" t="s">
        <v>20</v>
      </c>
      <c r="I2127" t="s">
        <v>100</v>
      </c>
      <c r="J2127">
        <v>89</v>
      </c>
      <c r="K2127">
        <v>5500</v>
      </c>
      <c r="L2127" s="7">
        <f>Sales_Data[[#This Row],[OrderQuantity]] *Sales_Data[[#This Row],[UnitPrice]]</f>
        <v>489500</v>
      </c>
      <c r="M2127" s="7">
        <f>Sales_Data[[#This Row],[UnitPrice]]-Sales_Data[[#This Row],[UnitCost]]</f>
        <v>2000</v>
      </c>
      <c r="N2127" s="7">
        <f>Sales_Data[[#This Row],[Gross Revenue]]-Sales_Data[[#This Row],[Discount Amount ]]</f>
        <v>487500</v>
      </c>
      <c r="O2127" s="7">
        <f>Sales_Data[[#This Row],[OrderQuantity]] *Sales_Data[[#This Row],[UnitCost]]</f>
        <v>311500</v>
      </c>
      <c r="P2127" s="7">
        <f>Sales_Data[[#This Row],[ItemCost]] +Sales_Data[[#This Row],[ShippingCost]]</f>
        <v>312202.78000000003</v>
      </c>
      <c r="Q2127" s="7">
        <f>Sales_Data[[#This Row],[Gross Revenue]]-Sales_Data[[#This Row],[TotalFinancialCost]]</f>
        <v>177297.21999999997</v>
      </c>
      <c r="R2127" s="7">
        <f>Sales_Data[[#This Row],[Actul Bill Amount]]-Sales_Data[[#This Row],[ShippingCost]]</f>
        <v>486797.22</v>
      </c>
      <c r="S2127">
        <v>749</v>
      </c>
      <c r="T2127">
        <v>702.78</v>
      </c>
      <c r="U2127" t="s">
        <v>41</v>
      </c>
      <c r="V2127">
        <v>3500</v>
      </c>
      <c r="W2127" t="s">
        <v>22</v>
      </c>
      <c r="X2127" t="str">
        <f t="shared" si="67"/>
        <v>Nagpur</v>
      </c>
    </row>
    <row r="2128" spans="1:24" x14ac:dyDescent="0.4">
      <c r="A2128">
        <v>102127</v>
      </c>
      <c r="B2128" s="5">
        <v>45939.327777777777</v>
      </c>
      <c r="C2128" s="3" t="str">
        <f>TEXT(Sales_Data[[#This Row],[OrderDate]],"mmmm")</f>
        <v>October</v>
      </c>
      <c r="D2128" s="3" t="str">
        <f t="shared" si="66"/>
        <v>2025</v>
      </c>
      <c r="E2128" t="s">
        <v>50</v>
      </c>
      <c r="F2128" t="s">
        <v>24</v>
      </c>
      <c r="G2128" t="s">
        <v>15</v>
      </c>
      <c r="H2128" t="s">
        <v>37</v>
      </c>
      <c r="I2128" t="s">
        <v>100</v>
      </c>
      <c r="J2128">
        <v>59</v>
      </c>
      <c r="K2128">
        <v>25000</v>
      </c>
      <c r="L2128" s="7">
        <f>Sales_Data[[#This Row],[OrderQuantity]] *Sales_Data[[#This Row],[UnitPrice]]</f>
        <v>1475000</v>
      </c>
      <c r="M2128" s="7">
        <f>Sales_Data[[#This Row],[UnitPrice]]-Sales_Data[[#This Row],[UnitCost]]</f>
        <v>7000</v>
      </c>
      <c r="N2128" s="7">
        <f>Sales_Data[[#This Row],[Gross Revenue]]-Sales_Data[[#This Row],[Discount Amount ]]</f>
        <v>1468000</v>
      </c>
      <c r="O2128" s="7">
        <f>Sales_Data[[#This Row],[OrderQuantity]] *Sales_Data[[#This Row],[UnitCost]]</f>
        <v>1062000</v>
      </c>
      <c r="P2128" s="7">
        <f>Sales_Data[[#This Row],[ItemCost]] +Sales_Data[[#This Row],[ShippingCost]]</f>
        <v>1063412.18</v>
      </c>
      <c r="Q2128" s="7">
        <f>Sales_Data[[#This Row],[Gross Revenue]]-Sales_Data[[#This Row],[TotalFinancialCost]]</f>
        <v>411587.82000000007</v>
      </c>
      <c r="R2128" s="7">
        <f>Sales_Data[[#This Row],[Actul Bill Amount]]-Sales_Data[[#This Row],[ShippingCost]]</f>
        <v>1466587.82</v>
      </c>
      <c r="S2128">
        <v>1153</v>
      </c>
      <c r="T2128">
        <v>1412.18</v>
      </c>
      <c r="U2128" t="s">
        <v>60</v>
      </c>
      <c r="V2128">
        <v>18000</v>
      </c>
      <c r="W2128" t="s">
        <v>38</v>
      </c>
      <c r="X2128" t="str">
        <f t="shared" si="67"/>
        <v>Kolkata</v>
      </c>
    </row>
    <row r="2129" spans="1:24" x14ac:dyDescent="0.4">
      <c r="A2129">
        <v>102128</v>
      </c>
      <c r="B2129" s="5">
        <v>45985.413888888892</v>
      </c>
      <c r="C2129" s="3" t="str">
        <f>TEXT(Sales_Data[[#This Row],[OrderDate]],"mmmm")</f>
        <v>November</v>
      </c>
      <c r="D2129" s="3" t="str">
        <f t="shared" si="66"/>
        <v>2025</v>
      </c>
      <c r="E2129" t="s">
        <v>42</v>
      </c>
      <c r="F2129" t="s">
        <v>55</v>
      </c>
      <c r="G2129" t="s">
        <v>31</v>
      </c>
      <c r="H2129" t="s">
        <v>32</v>
      </c>
      <c r="I2129" t="s">
        <v>100</v>
      </c>
      <c r="J2129">
        <v>10</v>
      </c>
      <c r="K2129">
        <v>1200</v>
      </c>
      <c r="L2129" s="7">
        <f>Sales_Data[[#This Row],[OrderQuantity]] *Sales_Data[[#This Row],[UnitPrice]]</f>
        <v>12000</v>
      </c>
      <c r="M2129" s="7">
        <f>Sales_Data[[#This Row],[UnitPrice]]-Sales_Data[[#This Row],[UnitCost]]</f>
        <v>400</v>
      </c>
      <c r="N2129" s="7">
        <f>Sales_Data[[#This Row],[Gross Revenue]]-Sales_Data[[#This Row],[Discount Amount ]]</f>
        <v>11600</v>
      </c>
      <c r="O2129" s="7">
        <f>Sales_Data[[#This Row],[OrderQuantity]] *Sales_Data[[#This Row],[UnitCost]]</f>
        <v>8000</v>
      </c>
      <c r="P2129" s="7">
        <f>Sales_Data[[#This Row],[ItemCost]] +Sales_Data[[#This Row],[ShippingCost]]</f>
        <v>8917.5400000000009</v>
      </c>
      <c r="Q2129" s="7">
        <f>Sales_Data[[#This Row],[Gross Revenue]]-Sales_Data[[#This Row],[TotalFinancialCost]]</f>
        <v>3082.4599999999991</v>
      </c>
      <c r="R2129" s="7">
        <f>Sales_Data[[#This Row],[Actul Bill Amount]]-Sales_Data[[#This Row],[ShippingCost]]</f>
        <v>10682.46</v>
      </c>
      <c r="S2129">
        <v>594</v>
      </c>
      <c r="T2129">
        <v>917.54</v>
      </c>
      <c r="U2129" t="s">
        <v>58</v>
      </c>
      <c r="V2129">
        <v>800</v>
      </c>
      <c r="W2129" t="s">
        <v>33</v>
      </c>
      <c r="X2129" t="str">
        <f t="shared" si="67"/>
        <v>Delhi</v>
      </c>
    </row>
    <row r="2130" spans="1:24" x14ac:dyDescent="0.4">
      <c r="A2130">
        <v>102129</v>
      </c>
      <c r="B2130" s="5">
        <v>45961.245138888888</v>
      </c>
      <c r="C2130" s="3" t="str">
        <f>TEXT(Sales_Data[[#This Row],[OrderDate]],"mmmm")</f>
        <v>October</v>
      </c>
      <c r="D2130" s="3" t="str">
        <f t="shared" si="66"/>
        <v>2025</v>
      </c>
      <c r="E2130" t="s">
        <v>39</v>
      </c>
      <c r="F2130" t="s">
        <v>35</v>
      </c>
      <c r="G2130" t="s">
        <v>29</v>
      </c>
      <c r="H2130" t="s">
        <v>37</v>
      </c>
      <c r="I2130" t="s">
        <v>100</v>
      </c>
      <c r="J2130">
        <v>85</v>
      </c>
      <c r="K2130">
        <v>12000</v>
      </c>
      <c r="L2130" s="7">
        <f>Sales_Data[[#This Row],[OrderQuantity]] *Sales_Data[[#This Row],[UnitPrice]]</f>
        <v>1020000</v>
      </c>
      <c r="M2130" s="7">
        <f>Sales_Data[[#This Row],[UnitPrice]]-Sales_Data[[#This Row],[UnitCost]]</f>
        <v>4000</v>
      </c>
      <c r="N2130" s="7">
        <f>Sales_Data[[#This Row],[Gross Revenue]]-Sales_Data[[#This Row],[Discount Amount ]]</f>
        <v>1016000</v>
      </c>
      <c r="O2130" s="7">
        <f>Sales_Data[[#This Row],[OrderQuantity]] *Sales_Data[[#This Row],[UnitCost]]</f>
        <v>680000</v>
      </c>
      <c r="P2130" s="7">
        <f>Sales_Data[[#This Row],[ItemCost]] +Sales_Data[[#This Row],[ShippingCost]]</f>
        <v>680990.06</v>
      </c>
      <c r="Q2130" s="7">
        <f>Sales_Data[[#This Row],[Gross Revenue]]-Sales_Data[[#This Row],[TotalFinancialCost]]</f>
        <v>339009.93999999994</v>
      </c>
      <c r="R2130" s="7">
        <f>Sales_Data[[#This Row],[Actul Bill Amount]]-Sales_Data[[#This Row],[ShippingCost]]</f>
        <v>1015009.94</v>
      </c>
      <c r="S2130">
        <v>370</v>
      </c>
      <c r="T2130">
        <v>990.06</v>
      </c>
      <c r="U2130" t="s">
        <v>36</v>
      </c>
      <c r="V2130">
        <v>8000</v>
      </c>
      <c r="W2130" t="s">
        <v>38</v>
      </c>
      <c r="X2130" t="str">
        <f t="shared" si="67"/>
        <v>Kolkata</v>
      </c>
    </row>
    <row r="2131" spans="1:24" x14ac:dyDescent="0.4">
      <c r="A2131">
        <v>102130</v>
      </c>
      <c r="B2131" s="5">
        <v>45774.618055555555</v>
      </c>
      <c r="C2131" s="3" t="str">
        <f>TEXT(Sales_Data[[#This Row],[OrderDate]],"mmmm")</f>
        <v>April</v>
      </c>
      <c r="D2131" s="3" t="str">
        <f t="shared" si="66"/>
        <v>2025</v>
      </c>
      <c r="E2131" t="s">
        <v>23</v>
      </c>
      <c r="F2131" t="s">
        <v>14</v>
      </c>
      <c r="G2131" t="s">
        <v>15</v>
      </c>
      <c r="H2131" t="s">
        <v>16</v>
      </c>
      <c r="I2131" t="s">
        <v>100</v>
      </c>
      <c r="J2131">
        <v>42</v>
      </c>
      <c r="K2131">
        <v>3200</v>
      </c>
      <c r="L2131" s="7">
        <f>Sales_Data[[#This Row],[OrderQuantity]] *Sales_Data[[#This Row],[UnitPrice]]</f>
        <v>134400</v>
      </c>
      <c r="M2131" s="7">
        <f>Sales_Data[[#This Row],[UnitPrice]]-Sales_Data[[#This Row],[UnitCost]]</f>
        <v>1200</v>
      </c>
      <c r="N2131" s="7">
        <f>Sales_Data[[#This Row],[Gross Revenue]]-Sales_Data[[#This Row],[Discount Amount ]]</f>
        <v>133200</v>
      </c>
      <c r="O2131" s="7">
        <f>Sales_Data[[#This Row],[OrderQuantity]] *Sales_Data[[#This Row],[UnitCost]]</f>
        <v>84000</v>
      </c>
      <c r="P2131" s="7">
        <f>Sales_Data[[#This Row],[ItemCost]] +Sales_Data[[#This Row],[ShippingCost]]</f>
        <v>85158.04</v>
      </c>
      <c r="Q2131" s="7">
        <f>Sales_Data[[#This Row],[Gross Revenue]]-Sales_Data[[#This Row],[TotalFinancialCost]]</f>
        <v>49241.960000000006</v>
      </c>
      <c r="R2131" s="7">
        <f>Sales_Data[[#This Row],[Actul Bill Amount]]-Sales_Data[[#This Row],[ShippingCost]]</f>
        <v>132041.96</v>
      </c>
      <c r="S2131">
        <v>428</v>
      </c>
      <c r="T2131">
        <v>1158.04</v>
      </c>
      <c r="U2131" t="s">
        <v>17</v>
      </c>
      <c r="V2131">
        <v>2000</v>
      </c>
      <c r="W2131" t="s">
        <v>18</v>
      </c>
      <c r="X2131" t="str">
        <f t="shared" si="67"/>
        <v>Bengaluru</v>
      </c>
    </row>
    <row r="2132" spans="1:24" x14ac:dyDescent="0.4">
      <c r="A2132">
        <v>102131</v>
      </c>
      <c r="B2132" s="5">
        <v>45878.673611111109</v>
      </c>
      <c r="C2132" s="3" t="str">
        <f>TEXT(Sales_Data[[#This Row],[OrderDate]],"mmmm")</f>
        <v>August</v>
      </c>
      <c r="D2132" s="3" t="str">
        <f t="shared" si="66"/>
        <v>2025</v>
      </c>
      <c r="E2132" t="s">
        <v>48</v>
      </c>
      <c r="F2132" t="s">
        <v>24</v>
      </c>
      <c r="G2132" t="s">
        <v>15</v>
      </c>
      <c r="H2132" t="s">
        <v>20</v>
      </c>
      <c r="I2132" t="s">
        <v>100</v>
      </c>
      <c r="J2132">
        <v>67</v>
      </c>
      <c r="K2132">
        <v>25000</v>
      </c>
      <c r="L2132" s="7">
        <f>Sales_Data[[#This Row],[OrderQuantity]] *Sales_Data[[#This Row],[UnitPrice]]</f>
        <v>1675000</v>
      </c>
      <c r="M2132" s="7">
        <f>Sales_Data[[#This Row],[UnitPrice]]-Sales_Data[[#This Row],[UnitCost]]</f>
        <v>7000</v>
      </c>
      <c r="N2132" s="7">
        <f>Sales_Data[[#This Row],[Gross Revenue]]-Sales_Data[[#This Row],[Discount Amount ]]</f>
        <v>1668000</v>
      </c>
      <c r="O2132" s="7">
        <f>Sales_Data[[#This Row],[OrderQuantity]] *Sales_Data[[#This Row],[UnitCost]]</f>
        <v>1206000</v>
      </c>
      <c r="P2132" s="7">
        <f>Sales_Data[[#This Row],[ItemCost]] +Sales_Data[[#This Row],[ShippingCost]]</f>
        <v>1207201.42</v>
      </c>
      <c r="Q2132" s="7">
        <f>Sales_Data[[#This Row],[Gross Revenue]]-Sales_Data[[#This Row],[TotalFinancialCost]]</f>
        <v>467798.58000000007</v>
      </c>
      <c r="R2132" s="7">
        <f>Sales_Data[[#This Row],[Actul Bill Amount]]-Sales_Data[[#This Row],[ShippingCost]]</f>
        <v>1666798.58</v>
      </c>
      <c r="S2132">
        <v>1021</v>
      </c>
      <c r="T2132">
        <v>1201.42</v>
      </c>
      <c r="U2132" t="s">
        <v>60</v>
      </c>
      <c r="V2132">
        <v>18000</v>
      </c>
      <c r="W2132" t="s">
        <v>22</v>
      </c>
      <c r="X2132" t="str">
        <f t="shared" si="67"/>
        <v>Nagpur</v>
      </c>
    </row>
    <row r="2133" spans="1:24" x14ac:dyDescent="0.4">
      <c r="A2133">
        <v>102132</v>
      </c>
      <c r="B2133" s="5">
        <v>45811.45208333333</v>
      </c>
      <c r="C2133" s="3" t="str">
        <f>TEXT(Sales_Data[[#This Row],[OrderDate]],"mmmm")</f>
        <v>June</v>
      </c>
      <c r="D2133" s="3" t="str">
        <f t="shared" si="66"/>
        <v>2025</v>
      </c>
      <c r="E2133" t="s">
        <v>34</v>
      </c>
      <c r="F2133" t="s">
        <v>14</v>
      </c>
      <c r="G2133" t="s">
        <v>15</v>
      </c>
      <c r="H2133" t="s">
        <v>25</v>
      </c>
      <c r="I2133" t="s">
        <v>100</v>
      </c>
      <c r="J2133">
        <v>23</v>
      </c>
      <c r="K2133">
        <v>3200</v>
      </c>
      <c r="L2133" s="7">
        <f>Sales_Data[[#This Row],[OrderQuantity]] *Sales_Data[[#This Row],[UnitPrice]]</f>
        <v>73600</v>
      </c>
      <c r="M2133" s="7">
        <f>Sales_Data[[#This Row],[UnitPrice]]-Sales_Data[[#This Row],[UnitCost]]</f>
        <v>1200</v>
      </c>
      <c r="N2133" s="7">
        <f>Sales_Data[[#This Row],[Gross Revenue]]-Sales_Data[[#This Row],[Discount Amount ]]</f>
        <v>72400</v>
      </c>
      <c r="O2133" s="7">
        <f>Sales_Data[[#This Row],[OrderQuantity]] *Sales_Data[[#This Row],[UnitCost]]</f>
        <v>46000</v>
      </c>
      <c r="P2133" s="7">
        <f>Sales_Data[[#This Row],[ItemCost]] +Sales_Data[[#This Row],[ShippingCost]]</f>
        <v>46538.94</v>
      </c>
      <c r="Q2133" s="7">
        <f>Sales_Data[[#This Row],[Gross Revenue]]-Sales_Data[[#This Row],[TotalFinancialCost]]</f>
        <v>27061.059999999998</v>
      </c>
      <c r="R2133" s="7">
        <f>Sales_Data[[#This Row],[Actul Bill Amount]]-Sales_Data[[#This Row],[ShippingCost]]</f>
        <v>71861.06</v>
      </c>
      <c r="S2133">
        <v>1194</v>
      </c>
      <c r="T2133">
        <v>538.94000000000005</v>
      </c>
      <c r="U2133" t="s">
        <v>17</v>
      </c>
      <c r="V2133">
        <v>2000</v>
      </c>
      <c r="W2133" t="s">
        <v>27</v>
      </c>
      <c r="X2133" t="str">
        <f t="shared" si="67"/>
        <v>Mumbai</v>
      </c>
    </row>
    <row r="2134" spans="1:24" x14ac:dyDescent="0.4">
      <c r="A2134">
        <v>102133</v>
      </c>
      <c r="B2134" s="5">
        <v>45810.763194444444</v>
      </c>
      <c r="C2134" s="3" t="str">
        <f>TEXT(Sales_Data[[#This Row],[OrderDate]],"mmmm")</f>
        <v>June</v>
      </c>
      <c r="D2134" s="3" t="str">
        <f t="shared" si="66"/>
        <v>2025</v>
      </c>
      <c r="E2134" t="s">
        <v>19</v>
      </c>
      <c r="F2134" t="s">
        <v>24</v>
      </c>
      <c r="G2134" t="s">
        <v>15</v>
      </c>
      <c r="H2134" t="s">
        <v>16</v>
      </c>
      <c r="I2134" t="s">
        <v>100</v>
      </c>
      <c r="J2134">
        <v>3</v>
      </c>
      <c r="K2134">
        <v>25000</v>
      </c>
      <c r="L2134" s="7">
        <f>Sales_Data[[#This Row],[OrderQuantity]] *Sales_Data[[#This Row],[UnitPrice]]</f>
        <v>75000</v>
      </c>
      <c r="M2134" s="7">
        <f>Sales_Data[[#This Row],[UnitPrice]]-Sales_Data[[#This Row],[UnitCost]]</f>
        <v>7000</v>
      </c>
      <c r="N2134" s="7">
        <f>Sales_Data[[#This Row],[Gross Revenue]]-Sales_Data[[#This Row],[Discount Amount ]]</f>
        <v>68000</v>
      </c>
      <c r="O2134" s="7">
        <f>Sales_Data[[#This Row],[OrderQuantity]] *Sales_Data[[#This Row],[UnitCost]]</f>
        <v>54000</v>
      </c>
      <c r="P2134" s="7">
        <f>Sales_Data[[#This Row],[ItemCost]] +Sales_Data[[#This Row],[ShippingCost]]</f>
        <v>54481.59</v>
      </c>
      <c r="Q2134" s="7">
        <f>Sales_Data[[#This Row],[Gross Revenue]]-Sales_Data[[#This Row],[TotalFinancialCost]]</f>
        <v>20518.410000000003</v>
      </c>
      <c r="R2134" s="7">
        <f>Sales_Data[[#This Row],[Actul Bill Amount]]-Sales_Data[[#This Row],[ShippingCost]]</f>
        <v>67518.41</v>
      </c>
      <c r="S2134">
        <v>778</v>
      </c>
      <c r="T2134">
        <v>481.59</v>
      </c>
      <c r="U2134" t="s">
        <v>60</v>
      </c>
      <c r="V2134">
        <v>18000</v>
      </c>
      <c r="W2134" t="s">
        <v>18</v>
      </c>
      <c r="X2134" t="str">
        <f t="shared" si="67"/>
        <v>Bengaluru</v>
      </c>
    </row>
    <row r="2135" spans="1:24" x14ac:dyDescent="0.4">
      <c r="A2135">
        <v>102134</v>
      </c>
      <c r="B2135" s="5">
        <v>45669.413888888892</v>
      </c>
      <c r="C2135" s="3" t="str">
        <f>TEXT(Sales_Data[[#This Row],[OrderDate]],"mmmm")</f>
        <v>January</v>
      </c>
      <c r="D2135" s="3" t="str">
        <f t="shared" si="66"/>
        <v>2025</v>
      </c>
      <c r="E2135" t="s">
        <v>42</v>
      </c>
      <c r="F2135" t="s">
        <v>55</v>
      </c>
      <c r="G2135" t="s">
        <v>29</v>
      </c>
      <c r="H2135" t="s">
        <v>16</v>
      </c>
      <c r="I2135" t="s">
        <v>100</v>
      </c>
      <c r="J2135">
        <v>30</v>
      </c>
      <c r="K2135">
        <v>1200</v>
      </c>
      <c r="L2135" s="7">
        <f>Sales_Data[[#This Row],[OrderQuantity]] *Sales_Data[[#This Row],[UnitPrice]]</f>
        <v>36000</v>
      </c>
      <c r="M2135" s="7">
        <f>Sales_Data[[#This Row],[UnitPrice]]-Sales_Data[[#This Row],[UnitCost]]</f>
        <v>400</v>
      </c>
      <c r="N2135" s="7">
        <f>Sales_Data[[#This Row],[Gross Revenue]]-Sales_Data[[#This Row],[Discount Amount ]]</f>
        <v>35600</v>
      </c>
      <c r="O2135" s="7">
        <f>Sales_Data[[#This Row],[OrderQuantity]] *Sales_Data[[#This Row],[UnitCost]]</f>
        <v>24000</v>
      </c>
      <c r="P2135" s="7">
        <f>Sales_Data[[#This Row],[ItemCost]] +Sales_Data[[#This Row],[ShippingCost]]</f>
        <v>24881.38</v>
      </c>
      <c r="Q2135" s="7">
        <f>Sales_Data[[#This Row],[Gross Revenue]]-Sales_Data[[#This Row],[TotalFinancialCost]]</f>
        <v>11118.619999999999</v>
      </c>
      <c r="R2135" s="7">
        <f>Sales_Data[[#This Row],[Actul Bill Amount]]-Sales_Data[[#This Row],[ShippingCost]]</f>
        <v>34718.620000000003</v>
      </c>
      <c r="S2135">
        <v>763</v>
      </c>
      <c r="T2135">
        <v>881.38</v>
      </c>
      <c r="U2135" t="s">
        <v>58</v>
      </c>
      <c r="V2135">
        <v>800</v>
      </c>
      <c r="W2135" t="s">
        <v>18</v>
      </c>
      <c r="X2135" t="str">
        <f t="shared" si="67"/>
        <v>Bengaluru</v>
      </c>
    </row>
    <row r="2136" spans="1:24" x14ac:dyDescent="0.4">
      <c r="A2136">
        <v>102135</v>
      </c>
      <c r="B2136" s="5">
        <v>45790.954861111109</v>
      </c>
      <c r="C2136" s="3" t="str">
        <f>TEXT(Sales_Data[[#This Row],[OrderDate]],"mmmm")</f>
        <v>May</v>
      </c>
      <c r="D2136" s="3" t="str">
        <f t="shared" si="66"/>
        <v>2025</v>
      </c>
      <c r="E2136" t="s">
        <v>50</v>
      </c>
      <c r="F2136" t="s">
        <v>24</v>
      </c>
      <c r="G2136" t="s">
        <v>31</v>
      </c>
      <c r="H2136" t="s">
        <v>25</v>
      </c>
      <c r="I2136" t="s">
        <v>100</v>
      </c>
      <c r="J2136">
        <v>80</v>
      </c>
      <c r="K2136">
        <v>3500</v>
      </c>
      <c r="L2136" s="7">
        <f>Sales_Data[[#This Row],[OrderQuantity]] *Sales_Data[[#This Row],[UnitPrice]]</f>
        <v>280000</v>
      </c>
      <c r="M2136" s="7">
        <f>Sales_Data[[#This Row],[UnitPrice]]-Sales_Data[[#This Row],[UnitCost]]</f>
        <v>1300</v>
      </c>
      <c r="N2136" s="7">
        <f>Sales_Data[[#This Row],[Gross Revenue]]-Sales_Data[[#This Row],[Discount Amount ]]</f>
        <v>278700</v>
      </c>
      <c r="O2136" s="7">
        <f>Sales_Data[[#This Row],[OrderQuantity]] *Sales_Data[[#This Row],[UnitCost]]</f>
        <v>176000</v>
      </c>
      <c r="P2136" s="7">
        <f>Sales_Data[[#This Row],[ItemCost]] +Sales_Data[[#This Row],[ShippingCost]]</f>
        <v>176550.44</v>
      </c>
      <c r="Q2136" s="7">
        <f>Sales_Data[[#This Row],[Gross Revenue]]-Sales_Data[[#This Row],[TotalFinancialCost]]</f>
        <v>103449.56</v>
      </c>
      <c r="R2136" s="7">
        <f>Sales_Data[[#This Row],[Actul Bill Amount]]-Sales_Data[[#This Row],[ShippingCost]]</f>
        <v>278149.56</v>
      </c>
      <c r="S2136">
        <v>532</v>
      </c>
      <c r="T2136">
        <v>550.44000000000005</v>
      </c>
      <c r="U2136" t="s">
        <v>59</v>
      </c>
      <c r="V2136">
        <v>2200</v>
      </c>
      <c r="W2136" t="s">
        <v>27</v>
      </c>
      <c r="X2136" t="str">
        <f t="shared" si="67"/>
        <v>Mumbai</v>
      </c>
    </row>
    <row r="2137" spans="1:24" x14ac:dyDescent="0.4">
      <c r="A2137">
        <v>102136</v>
      </c>
      <c r="B2137" s="5">
        <v>45961.712500000001</v>
      </c>
      <c r="C2137" s="3" t="str">
        <f>TEXT(Sales_Data[[#This Row],[OrderDate]],"mmmm")</f>
        <v>October</v>
      </c>
      <c r="D2137" s="3" t="str">
        <f t="shared" si="66"/>
        <v>2025</v>
      </c>
      <c r="E2137" t="s">
        <v>42</v>
      </c>
      <c r="F2137" t="s">
        <v>24</v>
      </c>
      <c r="G2137" t="s">
        <v>31</v>
      </c>
      <c r="H2137" t="s">
        <v>20</v>
      </c>
      <c r="I2137" t="s">
        <v>100</v>
      </c>
      <c r="J2137">
        <v>48</v>
      </c>
      <c r="K2137">
        <v>25000</v>
      </c>
      <c r="L2137" s="7">
        <f>Sales_Data[[#This Row],[OrderQuantity]] *Sales_Data[[#This Row],[UnitPrice]]</f>
        <v>1200000</v>
      </c>
      <c r="M2137" s="7">
        <f>Sales_Data[[#This Row],[UnitPrice]]-Sales_Data[[#This Row],[UnitCost]]</f>
        <v>7000</v>
      </c>
      <c r="N2137" s="7">
        <f>Sales_Data[[#This Row],[Gross Revenue]]-Sales_Data[[#This Row],[Discount Amount ]]</f>
        <v>1193000</v>
      </c>
      <c r="O2137" s="7">
        <f>Sales_Data[[#This Row],[OrderQuantity]] *Sales_Data[[#This Row],[UnitCost]]</f>
        <v>864000</v>
      </c>
      <c r="P2137" s="7">
        <f>Sales_Data[[#This Row],[ItemCost]] +Sales_Data[[#This Row],[ShippingCost]]</f>
        <v>865107.78</v>
      </c>
      <c r="Q2137" s="7">
        <f>Sales_Data[[#This Row],[Gross Revenue]]-Sales_Data[[#This Row],[TotalFinancialCost]]</f>
        <v>334892.21999999997</v>
      </c>
      <c r="R2137" s="7">
        <f>Sales_Data[[#This Row],[Actul Bill Amount]]-Sales_Data[[#This Row],[ShippingCost]]</f>
        <v>1191892.22</v>
      </c>
      <c r="S2137">
        <v>432</v>
      </c>
      <c r="T2137">
        <v>1107.78</v>
      </c>
      <c r="U2137" t="s">
        <v>60</v>
      </c>
      <c r="V2137">
        <v>18000</v>
      </c>
      <c r="W2137" t="s">
        <v>22</v>
      </c>
      <c r="X2137" t="str">
        <f t="shared" si="67"/>
        <v>Nagpur</v>
      </c>
    </row>
    <row r="2138" spans="1:24" x14ac:dyDescent="0.4">
      <c r="A2138">
        <v>102137</v>
      </c>
      <c r="B2138" s="5">
        <v>45950.343055555553</v>
      </c>
      <c r="C2138" s="3" t="str">
        <f>TEXT(Sales_Data[[#This Row],[OrderDate]],"mmmm")</f>
        <v>October</v>
      </c>
      <c r="D2138" s="3" t="str">
        <f t="shared" si="66"/>
        <v>2025</v>
      </c>
      <c r="E2138" t="s">
        <v>50</v>
      </c>
      <c r="F2138" t="s">
        <v>43</v>
      </c>
      <c r="G2138" t="s">
        <v>31</v>
      </c>
      <c r="H2138" t="s">
        <v>20</v>
      </c>
      <c r="I2138" t="s">
        <v>100</v>
      </c>
      <c r="J2138">
        <v>25</v>
      </c>
      <c r="K2138">
        <v>2800</v>
      </c>
      <c r="L2138" s="7">
        <f>Sales_Data[[#This Row],[OrderQuantity]] *Sales_Data[[#This Row],[UnitPrice]]</f>
        <v>70000</v>
      </c>
      <c r="M2138" s="7">
        <f>Sales_Data[[#This Row],[UnitPrice]]-Sales_Data[[#This Row],[UnitCost]]</f>
        <v>1300</v>
      </c>
      <c r="N2138" s="7">
        <f>Sales_Data[[#This Row],[Gross Revenue]]-Sales_Data[[#This Row],[Discount Amount ]]</f>
        <v>68700</v>
      </c>
      <c r="O2138" s="7">
        <f>Sales_Data[[#This Row],[OrderQuantity]] *Sales_Data[[#This Row],[UnitCost]]</f>
        <v>37500</v>
      </c>
      <c r="P2138" s="7">
        <f>Sales_Data[[#This Row],[ItemCost]] +Sales_Data[[#This Row],[ShippingCost]]</f>
        <v>39773.4</v>
      </c>
      <c r="Q2138" s="7">
        <f>Sales_Data[[#This Row],[Gross Revenue]]-Sales_Data[[#This Row],[TotalFinancialCost]]</f>
        <v>30226.6</v>
      </c>
      <c r="R2138" s="7">
        <f>Sales_Data[[#This Row],[Actul Bill Amount]]-Sales_Data[[#This Row],[ShippingCost]]</f>
        <v>66426.600000000006</v>
      </c>
      <c r="S2138">
        <v>1155</v>
      </c>
      <c r="T2138">
        <v>2273.4</v>
      </c>
      <c r="U2138" t="s">
        <v>61</v>
      </c>
      <c r="V2138">
        <v>1500</v>
      </c>
      <c r="W2138" t="s">
        <v>22</v>
      </c>
      <c r="X2138" t="str">
        <f t="shared" si="67"/>
        <v>Nagpur</v>
      </c>
    </row>
    <row r="2139" spans="1:24" x14ac:dyDescent="0.4">
      <c r="A2139">
        <v>102138</v>
      </c>
      <c r="B2139" s="5">
        <v>45957.345833333333</v>
      </c>
      <c r="C2139" s="3" t="str">
        <f>TEXT(Sales_Data[[#This Row],[OrderDate]],"mmmm")</f>
        <v>October</v>
      </c>
      <c r="D2139" s="3" t="str">
        <f t="shared" si="66"/>
        <v>2025</v>
      </c>
      <c r="E2139" t="s">
        <v>45</v>
      </c>
      <c r="F2139" t="s">
        <v>14</v>
      </c>
      <c r="G2139" t="s">
        <v>31</v>
      </c>
      <c r="H2139" t="s">
        <v>25</v>
      </c>
      <c r="I2139" t="s">
        <v>100</v>
      </c>
      <c r="J2139">
        <v>28</v>
      </c>
      <c r="K2139">
        <v>3200</v>
      </c>
      <c r="L2139" s="7">
        <f>Sales_Data[[#This Row],[OrderQuantity]] *Sales_Data[[#This Row],[UnitPrice]]</f>
        <v>89600</v>
      </c>
      <c r="M2139" s="7">
        <f>Sales_Data[[#This Row],[UnitPrice]]-Sales_Data[[#This Row],[UnitCost]]</f>
        <v>1200</v>
      </c>
      <c r="N2139" s="7">
        <f>Sales_Data[[#This Row],[Gross Revenue]]-Sales_Data[[#This Row],[Discount Amount ]]</f>
        <v>88400</v>
      </c>
      <c r="O2139" s="7">
        <f>Sales_Data[[#This Row],[OrderQuantity]] *Sales_Data[[#This Row],[UnitCost]]</f>
        <v>56000</v>
      </c>
      <c r="P2139" s="7">
        <f>Sales_Data[[#This Row],[ItemCost]] +Sales_Data[[#This Row],[ShippingCost]]</f>
        <v>56260.85</v>
      </c>
      <c r="Q2139" s="7">
        <f>Sales_Data[[#This Row],[Gross Revenue]]-Sales_Data[[#This Row],[TotalFinancialCost]]</f>
        <v>33339.15</v>
      </c>
      <c r="R2139" s="7">
        <f>Sales_Data[[#This Row],[Actul Bill Amount]]-Sales_Data[[#This Row],[ShippingCost]]</f>
        <v>88139.15</v>
      </c>
      <c r="S2139">
        <v>357</v>
      </c>
      <c r="T2139">
        <v>260.85000000000002</v>
      </c>
      <c r="U2139" t="s">
        <v>17</v>
      </c>
      <c r="V2139">
        <v>2000</v>
      </c>
      <c r="W2139" t="s">
        <v>27</v>
      </c>
      <c r="X2139" t="str">
        <f t="shared" si="67"/>
        <v>Mumbai</v>
      </c>
    </row>
    <row r="2140" spans="1:24" x14ac:dyDescent="0.4">
      <c r="A2140">
        <v>102139</v>
      </c>
      <c r="B2140" s="5">
        <v>45885.741666666669</v>
      </c>
      <c r="C2140" s="3" t="str">
        <f>TEXT(Sales_Data[[#This Row],[OrderDate]],"mmmm")</f>
        <v>August</v>
      </c>
      <c r="D2140" s="3" t="str">
        <f t="shared" si="66"/>
        <v>2025</v>
      </c>
      <c r="E2140" t="s">
        <v>42</v>
      </c>
      <c r="F2140" t="s">
        <v>46</v>
      </c>
      <c r="G2140" t="s">
        <v>29</v>
      </c>
      <c r="H2140" t="s">
        <v>16</v>
      </c>
      <c r="I2140" t="s">
        <v>100</v>
      </c>
      <c r="J2140">
        <v>22</v>
      </c>
      <c r="K2140">
        <v>15000</v>
      </c>
      <c r="L2140" s="7">
        <f>Sales_Data[[#This Row],[OrderQuantity]] *Sales_Data[[#This Row],[UnitPrice]]</f>
        <v>330000</v>
      </c>
      <c r="M2140" s="7">
        <f>Sales_Data[[#This Row],[UnitPrice]]-Sales_Data[[#This Row],[UnitCost]]</f>
        <v>5500</v>
      </c>
      <c r="N2140" s="7">
        <f>Sales_Data[[#This Row],[Gross Revenue]]-Sales_Data[[#This Row],[Discount Amount ]]</f>
        <v>324500</v>
      </c>
      <c r="O2140" s="7">
        <f>Sales_Data[[#This Row],[OrderQuantity]] *Sales_Data[[#This Row],[UnitCost]]</f>
        <v>209000</v>
      </c>
      <c r="P2140" s="7">
        <f>Sales_Data[[#This Row],[ItemCost]] +Sales_Data[[#This Row],[ShippingCost]]</f>
        <v>210105.3</v>
      </c>
      <c r="Q2140" s="7">
        <f>Sales_Data[[#This Row],[Gross Revenue]]-Sales_Data[[#This Row],[TotalFinancialCost]]</f>
        <v>119894.70000000001</v>
      </c>
      <c r="R2140" s="7">
        <f>Sales_Data[[#This Row],[Actul Bill Amount]]-Sales_Data[[#This Row],[ShippingCost]]</f>
        <v>323394.7</v>
      </c>
      <c r="S2140">
        <v>360</v>
      </c>
      <c r="T2140">
        <v>1105.3</v>
      </c>
      <c r="U2140" t="s">
        <v>53</v>
      </c>
      <c r="V2140">
        <v>9500</v>
      </c>
      <c r="W2140" t="s">
        <v>18</v>
      </c>
      <c r="X2140" t="str">
        <f t="shared" si="67"/>
        <v>Bengaluru</v>
      </c>
    </row>
    <row r="2141" spans="1:24" x14ac:dyDescent="0.4">
      <c r="A2141">
        <v>102140</v>
      </c>
      <c r="B2141" s="5">
        <v>45928.225694444445</v>
      </c>
      <c r="C2141" s="3" t="str">
        <f>TEXT(Sales_Data[[#This Row],[OrderDate]],"mmmm")</f>
        <v>September</v>
      </c>
      <c r="D2141" s="3" t="str">
        <f t="shared" si="66"/>
        <v>2025</v>
      </c>
      <c r="E2141" t="s">
        <v>39</v>
      </c>
      <c r="F2141" t="s">
        <v>28</v>
      </c>
      <c r="G2141" t="s">
        <v>15</v>
      </c>
      <c r="H2141" t="s">
        <v>32</v>
      </c>
      <c r="I2141" t="s">
        <v>100</v>
      </c>
      <c r="J2141">
        <v>16</v>
      </c>
      <c r="K2141">
        <v>2500</v>
      </c>
      <c r="L2141" s="7">
        <f>Sales_Data[[#This Row],[OrderQuantity]] *Sales_Data[[#This Row],[UnitPrice]]</f>
        <v>40000</v>
      </c>
      <c r="M2141" s="7">
        <f>Sales_Data[[#This Row],[UnitPrice]]-Sales_Data[[#This Row],[UnitCost]]</f>
        <v>1000</v>
      </c>
      <c r="N2141" s="7">
        <f>Sales_Data[[#This Row],[Gross Revenue]]-Sales_Data[[#This Row],[Discount Amount ]]</f>
        <v>39000</v>
      </c>
      <c r="O2141" s="7">
        <f>Sales_Data[[#This Row],[OrderQuantity]] *Sales_Data[[#This Row],[UnitCost]]</f>
        <v>24000</v>
      </c>
      <c r="P2141" s="7">
        <f>Sales_Data[[#This Row],[ItemCost]] +Sales_Data[[#This Row],[ShippingCost]]</f>
        <v>24220.28</v>
      </c>
      <c r="Q2141" s="7">
        <f>Sales_Data[[#This Row],[Gross Revenue]]-Sales_Data[[#This Row],[TotalFinancialCost]]</f>
        <v>15779.720000000001</v>
      </c>
      <c r="R2141" s="7">
        <f>Sales_Data[[#This Row],[Actul Bill Amount]]-Sales_Data[[#This Row],[ShippingCost]]</f>
        <v>38779.72</v>
      </c>
      <c r="S2141">
        <v>734</v>
      </c>
      <c r="T2141">
        <v>220.28</v>
      </c>
      <c r="U2141" t="s">
        <v>54</v>
      </c>
      <c r="V2141">
        <v>1500</v>
      </c>
      <c r="W2141" t="s">
        <v>33</v>
      </c>
      <c r="X2141" t="str">
        <f t="shared" si="67"/>
        <v>Delhi</v>
      </c>
    </row>
    <row r="2142" spans="1:24" x14ac:dyDescent="0.4">
      <c r="A2142">
        <v>102141</v>
      </c>
      <c r="B2142" s="5">
        <v>45700.638194444444</v>
      </c>
      <c r="C2142" s="3" t="str">
        <f>TEXT(Sales_Data[[#This Row],[OrderDate]],"mmmm")</f>
        <v>February</v>
      </c>
      <c r="D2142" s="3" t="str">
        <f t="shared" si="66"/>
        <v>2025</v>
      </c>
      <c r="E2142" t="s">
        <v>34</v>
      </c>
      <c r="F2142" t="s">
        <v>40</v>
      </c>
      <c r="G2142" t="s">
        <v>15</v>
      </c>
      <c r="H2142" t="s">
        <v>16</v>
      </c>
      <c r="I2142" t="s">
        <v>100</v>
      </c>
      <c r="J2142">
        <v>61</v>
      </c>
      <c r="K2142">
        <v>1500</v>
      </c>
      <c r="L2142" s="7">
        <f>Sales_Data[[#This Row],[OrderQuantity]] *Sales_Data[[#This Row],[UnitPrice]]</f>
        <v>91500</v>
      </c>
      <c r="M2142" s="7">
        <f>Sales_Data[[#This Row],[UnitPrice]]-Sales_Data[[#This Row],[UnitCost]]</f>
        <v>700</v>
      </c>
      <c r="N2142" s="7">
        <f>Sales_Data[[#This Row],[Gross Revenue]]-Sales_Data[[#This Row],[Discount Amount ]]</f>
        <v>90800</v>
      </c>
      <c r="O2142" s="7">
        <f>Sales_Data[[#This Row],[OrderQuantity]] *Sales_Data[[#This Row],[UnitCost]]</f>
        <v>48800</v>
      </c>
      <c r="P2142" s="7">
        <f>Sales_Data[[#This Row],[ItemCost]] +Sales_Data[[#This Row],[ShippingCost]]</f>
        <v>49153.24</v>
      </c>
      <c r="Q2142" s="7">
        <f>Sales_Data[[#This Row],[Gross Revenue]]-Sales_Data[[#This Row],[TotalFinancialCost]]</f>
        <v>42346.76</v>
      </c>
      <c r="R2142" s="7">
        <f>Sales_Data[[#This Row],[Actul Bill Amount]]-Sales_Data[[#This Row],[ShippingCost]]</f>
        <v>90446.76</v>
      </c>
      <c r="S2142">
        <v>301</v>
      </c>
      <c r="T2142">
        <v>353.24</v>
      </c>
      <c r="U2142" t="s">
        <v>52</v>
      </c>
      <c r="V2142">
        <v>800</v>
      </c>
      <c r="W2142" t="s">
        <v>18</v>
      </c>
      <c r="X2142" t="str">
        <f t="shared" si="67"/>
        <v>Bengaluru</v>
      </c>
    </row>
    <row r="2143" spans="1:24" x14ac:dyDescent="0.4">
      <c r="A2143">
        <v>102142</v>
      </c>
      <c r="B2143" s="5">
        <v>46000.481944444444</v>
      </c>
      <c r="C2143" s="3" t="str">
        <f>TEXT(Sales_Data[[#This Row],[OrderDate]],"mmmm")</f>
        <v>December</v>
      </c>
      <c r="D2143" s="3" t="str">
        <f t="shared" si="66"/>
        <v>2025</v>
      </c>
      <c r="E2143" t="s">
        <v>19</v>
      </c>
      <c r="F2143" t="s">
        <v>28</v>
      </c>
      <c r="G2143" t="s">
        <v>15</v>
      </c>
      <c r="H2143" t="s">
        <v>25</v>
      </c>
      <c r="I2143" t="s">
        <v>100</v>
      </c>
      <c r="J2143">
        <v>44</v>
      </c>
      <c r="K2143">
        <v>2500</v>
      </c>
      <c r="L2143" s="7">
        <f>Sales_Data[[#This Row],[OrderQuantity]] *Sales_Data[[#This Row],[UnitPrice]]</f>
        <v>110000</v>
      </c>
      <c r="M2143" s="7">
        <f>Sales_Data[[#This Row],[UnitPrice]]-Sales_Data[[#This Row],[UnitCost]]</f>
        <v>1000</v>
      </c>
      <c r="N2143" s="7">
        <f>Sales_Data[[#This Row],[Gross Revenue]]-Sales_Data[[#This Row],[Discount Amount ]]</f>
        <v>109000</v>
      </c>
      <c r="O2143" s="7">
        <f>Sales_Data[[#This Row],[OrderQuantity]] *Sales_Data[[#This Row],[UnitCost]]</f>
        <v>66000</v>
      </c>
      <c r="P2143" s="7">
        <f>Sales_Data[[#This Row],[ItemCost]] +Sales_Data[[#This Row],[ShippingCost]]</f>
        <v>67129.8</v>
      </c>
      <c r="Q2143" s="7">
        <f>Sales_Data[[#This Row],[Gross Revenue]]-Sales_Data[[#This Row],[TotalFinancialCost]]</f>
        <v>42870.2</v>
      </c>
      <c r="R2143" s="7">
        <f>Sales_Data[[#This Row],[Actul Bill Amount]]-Sales_Data[[#This Row],[ShippingCost]]</f>
        <v>107870.2</v>
      </c>
      <c r="S2143">
        <v>917</v>
      </c>
      <c r="T2143">
        <v>1129.8</v>
      </c>
      <c r="U2143" t="s">
        <v>54</v>
      </c>
      <c r="V2143">
        <v>1500</v>
      </c>
      <c r="W2143" t="s">
        <v>27</v>
      </c>
      <c r="X2143" t="str">
        <f t="shared" si="67"/>
        <v>Mumbai</v>
      </c>
    </row>
    <row r="2144" spans="1:24" x14ac:dyDescent="0.4">
      <c r="A2144">
        <v>102143</v>
      </c>
      <c r="B2144" s="5">
        <v>45983.057638888888</v>
      </c>
      <c r="C2144" s="3" t="str">
        <f>TEXT(Sales_Data[[#This Row],[OrderDate]],"mmmm")</f>
        <v>November</v>
      </c>
      <c r="D2144" s="3" t="str">
        <f t="shared" si="66"/>
        <v>2025</v>
      </c>
      <c r="E2144" t="s">
        <v>42</v>
      </c>
      <c r="F2144" t="s">
        <v>46</v>
      </c>
      <c r="G2144" t="s">
        <v>29</v>
      </c>
      <c r="H2144" t="s">
        <v>20</v>
      </c>
      <c r="I2144" t="s">
        <v>100</v>
      </c>
      <c r="J2144">
        <v>77</v>
      </c>
      <c r="K2144">
        <v>15000</v>
      </c>
      <c r="L2144" s="7">
        <f>Sales_Data[[#This Row],[OrderQuantity]] *Sales_Data[[#This Row],[UnitPrice]]</f>
        <v>1155000</v>
      </c>
      <c r="M2144" s="7">
        <f>Sales_Data[[#This Row],[UnitPrice]]-Sales_Data[[#This Row],[UnitCost]]</f>
        <v>5500</v>
      </c>
      <c r="N2144" s="7">
        <f>Sales_Data[[#This Row],[Gross Revenue]]-Sales_Data[[#This Row],[Discount Amount ]]</f>
        <v>1149500</v>
      </c>
      <c r="O2144" s="7">
        <f>Sales_Data[[#This Row],[OrderQuantity]] *Sales_Data[[#This Row],[UnitCost]]</f>
        <v>731500</v>
      </c>
      <c r="P2144" s="7">
        <f>Sales_Data[[#This Row],[ItemCost]] +Sales_Data[[#This Row],[ShippingCost]]</f>
        <v>732326.72</v>
      </c>
      <c r="Q2144" s="7">
        <f>Sales_Data[[#This Row],[Gross Revenue]]-Sales_Data[[#This Row],[TotalFinancialCost]]</f>
        <v>422673.28</v>
      </c>
      <c r="R2144" s="7">
        <f>Sales_Data[[#This Row],[Actul Bill Amount]]-Sales_Data[[#This Row],[ShippingCost]]</f>
        <v>1148673.28</v>
      </c>
      <c r="S2144">
        <v>761</v>
      </c>
      <c r="T2144">
        <v>826.72</v>
      </c>
      <c r="U2144" t="s">
        <v>53</v>
      </c>
      <c r="V2144">
        <v>9500</v>
      </c>
      <c r="W2144" t="s">
        <v>22</v>
      </c>
      <c r="X2144" t="str">
        <f t="shared" si="67"/>
        <v>Nagpur</v>
      </c>
    </row>
    <row r="2145" spans="1:24" x14ac:dyDescent="0.4">
      <c r="A2145">
        <v>102144</v>
      </c>
      <c r="B2145" s="5">
        <v>45959.685416666667</v>
      </c>
      <c r="C2145" s="3" t="str">
        <f>TEXT(Sales_Data[[#This Row],[OrderDate]],"mmmm")</f>
        <v>October</v>
      </c>
      <c r="D2145" s="3" t="str">
        <f t="shared" si="66"/>
        <v>2025</v>
      </c>
      <c r="E2145" t="s">
        <v>50</v>
      </c>
      <c r="F2145" t="s">
        <v>55</v>
      </c>
      <c r="G2145" t="s">
        <v>31</v>
      </c>
      <c r="H2145" t="s">
        <v>20</v>
      </c>
      <c r="I2145" t="s">
        <v>100</v>
      </c>
      <c r="J2145">
        <v>55</v>
      </c>
      <c r="K2145">
        <v>850</v>
      </c>
      <c r="L2145" s="7">
        <f>Sales_Data[[#This Row],[OrderQuantity]] *Sales_Data[[#This Row],[UnitPrice]]</f>
        <v>46750</v>
      </c>
      <c r="M2145" s="7">
        <f>Sales_Data[[#This Row],[UnitPrice]]-Sales_Data[[#This Row],[UnitCost]]</f>
        <v>300</v>
      </c>
      <c r="N2145" s="7">
        <f>Sales_Data[[#This Row],[Gross Revenue]]-Sales_Data[[#This Row],[Discount Amount ]]</f>
        <v>46450</v>
      </c>
      <c r="O2145" s="7">
        <f>Sales_Data[[#This Row],[OrderQuantity]] *Sales_Data[[#This Row],[UnitCost]]</f>
        <v>30250</v>
      </c>
      <c r="P2145" s="7">
        <f>Sales_Data[[#This Row],[ItemCost]] +Sales_Data[[#This Row],[ShippingCost]]</f>
        <v>32485.86</v>
      </c>
      <c r="Q2145" s="7">
        <f>Sales_Data[[#This Row],[Gross Revenue]]-Sales_Data[[#This Row],[TotalFinancialCost]]</f>
        <v>14264.14</v>
      </c>
      <c r="R2145" s="7">
        <f>Sales_Data[[#This Row],[Actul Bill Amount]]-Sales_Data[[#This Row],[ShippingCost]]</f>
        <v>44214.14</v>
      </c>
      <c r="S2145">
        <v>1052</v>
      </c>
      <c r="T2145">
        <v>2235.86</v>
      </c>
      <c r="U2145" t="s">
        <v>56</v>
      </c>
      <c r="V2145">
        <v>550</v>
      </c>
      <c r="W2145" t="s">
        <v>22</v>
      </c>
      <c r="X2145" t="str">
        <f t="shared" si="67"/>
        <v>Nagpur</v>
      </c>
    </row>
    <row r="2146" spans="1:24" x14ac:dyDescent="0.4">
      <c r="A2146">
        <v>102145</v>
      </c>
      <c r="B2146" s="5">
        <v>46021.369444444441</v>
      </c>
      <c r="C2146" s="3" t="str">
        <f>TEXT(Sales_Data[[#This Row],[OrderDate]],"mmmm")</f>
        <v>December</v>
      </c>
      <c r="D2146" s="3" t="str">
        <f t="shared" si="66"/>
        <v>2025</v>
      </c>
      <c r="E2146" t="s">
        <v>39</v>
      </c>
      <c r="F2146" t="s">
        <v>46</v>
      </c>
      <c r="G2146" t="s">
        <v>31</v>
      </c>
      <c r="H2146" t="s">
        <v>16</v>
      </c>
      <c r="I2146" t="s">
        <v>100</v>
      </c>
      <c r="J2146">
        <v>95</v>
      </c>
      <c r="K2146">
        <v>15000</v>
      </c>
      <c r="L2146" s="7">
        <f>Sales_Data[[#This Row],[OrderQuantity]] *Sales_Data[[#This Row],[UnitPrice]]</f>
        <v>1425000</v>
      </c>
      <c r="M2146" s="7">
        <f>Sales_Data[[#This Row],[UnitPrice]]-Sales_Data[[#This Row],[UnitCost]]</f>
        <v>5500</v>
      </c>
      <c r="N2146" s="7">
        <f>Sales_Data[[#This Row],[Gross Revenue]]-Sales_Data[[#This Row],[Discount Amount ]]</f>
        <v>1419500</v>
      </c>
      <c r="O2146" s="7">
        <f>Sales_Data[[#This Row],[OrderQuantity]] *Sales_Data[[#This Row],[UnitCost]]</f>
        <v>902500</v>
      </c>
      <c r="P2146" s="7">
        <f>Sales_Data[[#This Row],[ItemCost]] +Sales_Data[[#This Row],[ShippingCost]]</f>
        <v>903162.82</v>
      </c>
      <c r="Q2146" s="7">
        <f>Sales_Data[[#This Row],[Gross Revenue]]-Sales_Data[[#This Row],[TotalFinancialCost]]</f>
        <v>521837.18000000005</v>
      </c>
      <c r="R2146" s="7">
        <f>Sales_Data[[#This Row],[Actul Bill Amount]]-Sales_Data[[#This Row],[ShippingCost]]</f>
        <v>1418837.18</v>
      </c>
      <c r="S2146">
        <v>506</v>
      </c>
      <c r="T2146">
        <v>662.82</v>
      </c>
      <c r="U2146" t="s">
        <v>53</v>
      </c>
      <c r="V2146">
        <v>9500</v>
      </c>
      <c r="W2146" t="s">
        <v>18</v>
      </c>
      <c r="X2146" t="str">
        <f t="shared" si="67"/>
        <v>Bengaluru</v>
      </c>
    </row>
    <row r="2147" spans="1:24" x14ac:dyDescent="0.4">
      <c r="A2147">
        <v>102146</v>
      </c>
      <c r="B2147" s="5">
        <v>45678.178472222222</v>
      </c>
      <c r="C2147" s="3" t="str">
        <f>TEXT(Sales_Data[[#This Row],[OrderDate]],"mmmm")</f>
        <v>January</v>
      </c>
      <c r="D2147" s="3" t="str">
        <f t="shared" si="66"/>
        <v>2025</v>
      </c>
      <c r="E2147" t="s">
        <v>42</v>
      </c>
      <c r="F2147" t="s">
        <v>24</v>
      </c>
      <c r="G2147" t="s">
        <v>29</v>
      </c>
      <c r="H2147" t="s">
        <v>20</v>
      </c>
      <c r="I2147" t="s">
        <v>100</v>
      </c>
      <c r="J2147">
        <v>12</v>
      </c>
      <c r="K2147">
        <v>3500</v>
      </c>
      <c r="L2147" s="7">
        <f>Sales_Data[[#This Row],[OrderQuantity]] *Sales_Data[[#This Row],[UnitPrice]]</f>
        <v>42000</v>
      </c>
      <c r="M2147" s="7">
        <f>Sales_Data[[#This Row],[UnitPrice]]-Sales_Data[[#This Row],[UnitCost]]</f>
        <v>1300</v>
      </c>
      <c r="N2147" s="7">
        <f>Sales_Data[[#This Row],[Gross Revenue]]-Sales_Data[[#This Row],[Discount Amount ]]</f>
        <v>40700</v>
      </c>
      <c r="O2147" s="7">
        <f>Sales_Data[[#This Row],[OrderQuantity]] *Sales_Data[[#This Row],[UnitCost]]</f>
        <v>26400</v>
      </c>
      <c r="P2147" s="7">
        <f>Sales_Data[[#This Row],[ItemCost]] +Sales_Data[[#This Row],[ShippingCost]]</f>
        <v>27094.34</v>
      </c>
      <c r="Q2147" s="7">
        <f>Sales_Data[[#This Row],[Gross Revenue]]-Sales_Data[[#This Row],[TotalFinancialCost]]</f>
        <v>14905.66</v>
      </c>
      <c r="R2147" s="7">
        <f>Sales_Data[[#This Row],[Actul Bill Amount]]-Sales_Data[[#This Row],[ShippingCost]]</f>
        <v>40005.660000000003</v>
      </c>
      <c r="S2147">
        <v>986</v>
      </c>
      <c r="T2147">
        <v>694.34</v>
      </c>
      <c r="U2147" t="s">
        <v>59</v>
      </c>
      <c r="V2147">
        <v>2200</v>
      </c>
      <c r="W2147" t="s">
        <v>22</v>
      </c>
      <c r="X2147" t="str">
        <f t="shared" si="67"/>
        <v>Nagpur</v>
      </c>
    </row>
    <row r="2148" spans="1:24" x14ac:dyDescent="0.4">
      <c r="A2148">
        <v>102147</v>
      </c>
      <c r="B2148" s="5">
        <v>45764.698611111111</v>
      </c>
      <c r="C2148" s="3" t="str">
        <f>TEXT(Sales_Data[[#This Row],[OrderDate]],"mmmm")</f>
        <v>April</v>
      </c>
      <c r="D2148" s="3" t="str">
        <f t="shared" si="66"/>
        <v>2025</v>
      </c>
      <c r="E2148" t="s">
        <v>23</v>
      </c>
      <c r="F2148" t="s">
        <v>35</v>
      </c>
      <c r="G2148" t="s">
        <v>31</v>
      </c>
      <c r="H2148" t="s">
        <v>32</v>
      </c>
      <c r="I2148" t="s">
        <v>100</v>
      </c>
      <c r="J2148">
        <v>36</v>
      </c>
      <c r="K2148">
        <v>12000</v>
      </c>
      <c r="L2148" s="7">
        <f>Sales_Data[[#This Row],[OrderQuantity]] *Sales_Data[[#This Row],[UnitPrice]]</f>
        <v>432000</v>
      </c>
      <c r="M2148" s="7">
        <f>Sales_Data[[#This Row],[UnitPrice]]-Sales_Data[[#This Row],[UnitCost]]</f>
        <v>4000</v>
      </c>
      <c r="N2148" s="7">
        <f>Sales_Data[[#This Row],[Gross Revenue]]-Sales_Data[[#This Row],[Discount Amount ]]</f>
        <v>428000</v>
      </c>
      <c r="O2148" s="7">
        <f>Sales_Data[[#This Row],[OrderQuantity]] *Sales_Data[[#This Row],[UnitCost]]</f>
        <v>288000</v>
      </c>
      <c r="P2148" s="7">
        <f>Sales_Data[[#This Row],[ItemCost]] +Sales_Data[[#This Row],[ShippingCost]]</f>
        <v>288685.87</v>
      </c>
      <c r="Q2148" s="7">
        <f>Sales_Data[[#This Row],[Gross Revenue]]-Sales_Data[[#This Row],[TotalFinancialCost]]</f>
        <v>143314.13</v>
      </c>
      <c r="R2148" s="7">
        <f>Sales_Data[[#This Row],[Actul Bill Amount]]-Sales_Data[[#This Row],[ShippingCost]]</f>
        <v>427314.13</v>
      </c>
      <c r="S2148">
        <v>353</v>
      </c>
      <c r="T2148">
        <v>685.87</v>
      </c>
      <c r="U2148" t="s">
        <v>36</v>
      </c>
      <c r="V2148">
        <v>8000</v>
      </c>
      <c r="W2148" t="s">
        <v>33</v>
      </c>
      <c r="X2148" t="str">
        <f t="shared" si="67"/>
        <v>Delhi</v>
      </c>
    </row>
    <row r="2149" spans="1:24" x14ac:dyDescent="0.4">
      <c r="A2149">
        <v>102148</v>
      </c>
      <c r="B2149" s="5">
        <v>45993.621527777781</v>
      </c>
      <c r="C2149" s="3" t="str">
        <f>TEXT(Sales_Data[[#This Row],[OrderDate]],"mmmm")</f>
        <v>December</v>
      </c>
      <c r="D2149" s="3" t="str">
        <f t="shared" si="66"/>
        <v>2025</v>
      </c>
      <c r="E2149" t="s">
        <v>13</v>
      </c>
      <c r="F2149" t="s">
        <v>55</v>
      </c>
      <c r="G2149" t="s">
        <v>31</v>
      </c>
      <c r="H2149" t="s">
        <v>16</v>
      </c>
      <c r="I2149" t="s">
        <v>100</v>
      </c>
      <c r="J2149">
        <v>88</v>
      </c>
      <c r="K2149">
        <v>600</v>
      </c>
      <c r="L2149" s="7">
        <f>Sales_Data[[#This Row],[OrderQuantity]] *Sales_Data[[#This Row],[UnitPrice]]</f>
        <v>52800</v>
      </c>
      <c r="M2149" s="7">
        <f>Sales_Data[[#This Row],[UnitPrice]]-Sales_Data[[#This Row],[UnitCost]]</f>
        <v>250</v>
      </c>
      <c r="N2149" s="7">
        <f>Sales_Data[[#This Row],[Gross Revenue]]-Sales_Data[[#This Row],[Discount Amount ]]</f>
        <v>52550</v>
      </c>
      <c r="O2149" s="7">
        <f>Sales_Data[[#This Row],[OrderQuantity]] *Sales_Data[[#This Row],[UnitCost]]</f>
        <v>30800</v>
      </c>
      <c r="P2149" s="7">
        <f>Sales_Data[[#This Row],[ItemCost]] +Sales_Data[[#This Row],[ShippingCost]]</f>
        <v>31631.63</v>
      </c>
      <c r="Q2149" s="7">
        <f>Sales_Data[[#This Row],[Gross Revenue]]-Sales_Data[[#This Row],[TotalFinancialCost]]</f>
        <v>21168.37</v>
      </c>
      <c r="R2149" s="7">
        <f>Sales_Data[[#This Row],[Actul Bill Amount]]-Sales_Data[[#This Row],[ShippingCost]]</f>
        <v>51718.37</v>
      </c>
      <c r="S2149">
        <v>559</v>
      </c>
      <c r="T2149">
        <v>831.63</v>
      </c>
      <c r="U2149" t="s">
        <v>57</v>
      </c>
      <c r="V2149">
        <v>350</v>
      </c>
      <c r="W2149" t="s">
        <v>18</v>
      </c>
      <c r="X2149" t="str">
        <f t="shared" si="67"/>
        <v>Bengaluru</v>
      </c>
    </row>
    <row r="2150" spans="1:24" x14ac:dyDescent="0.4">
      <c r="A2150">
        <v>102149</v>
      </c>
      <c r="B2150" s="5">
        <v>45960.269444444442</v>
      </c>
      <c r="C2150" s="3" t="str">
        <f>TEXT(Sales_Data[[#This Row],[OrderDate]],"mmmm")</f>
        <v>October</v>
      </c>
      <c r="D2150" s="3" t="str">
        <f t="shared" si="66"/>
        <v>2025</v>
      </c>
      <c r="E2150" t="s">
        <v>23</v>
      </c>
      <c r="F2150" t="s">
        <v>43</v>
      </c>
      <c r="G2150" t="s">
        <v>15</v>
      </c>
      <c r="H2150" t="s">
        <v>20</v>
      </c>
      <c r="I2150" t="s">
        <v>100</v>
      </c>
      <c r="J2150">
        <v>86</v>
      </c>
      <c r="K2150">
        <v>4500</v>
      </c>
      <c r="L2150" s="7">
        <f>Sales_Data[[#This Row],[OrderQuantity]] *Sales_Data[[#This Row],[UnitPrice]]</f>
        <v>387000</v>
      </c>
      <c r="M2150" s="7">
        <f>Sales_Data[[#This Row],[UnitPrice]]-Sales_Data[[#This Row],[UnitCost]]</f>
        <v>2000</v>
      </c>
      <c r="N2150" s="7">
        <f>Sales_Data[[#This Row],[Gross Revenue]]-Sales_Data[[#This Row],[Discount Amount ]]</f>
        <v>385000</v>
      </c>
      <c r="O2150" s="7">
        <f>Sales_Data[[#This Row],[OrderQuantity]] *Sales_Data[[#This Row],[UnitCost]]</f>
        <v>215000</v>
      </c>
      <c r="P2150" s="7">
        <f>Sales_Data[[#This Row],[ItemCost]] +Sales_Data[[#This Row],[ShippingCost]]</f>
        <v>216179.77</v>
      </c>
      <c r="Q2150" s="7">
        <f>Sales_Data[[#This Row],[Gross Revenue]]-Sales_Data[[#This Row],[TotalFinancialCost]]</f>
        <v>170820.23</v>
      </c>
      <c r="R2150" s="7">
        <f>Sales_Data[[#This Row],[Actul Bill Amount]]-Sales_Data[[#This Row],[ShippingCost]]</f>
        <v>383820.23</v>
      </c>
      <c r="S2150">
        <v>760</v>
      </c>
      <c r="T2150">
        <v>1179.77</v>
      </c>
      <c r="U2150" t="s">
        <v>44</v>
      </c>
      <c r="V2150">
        <v>2500</v>
      </c>
      <c r="W2150" t="s">
        <v>22</v>
      </c>
      <c r="X2150" t="str">
        <f t="shared" si="67"/>
        <v>Nagpur</v>
      </c>
    </row>
    <row r="2151" spans="1:24" x14ac:dyDescent="0.4">
      <c r="A2151">
        <v>102150</v>
      </c>
      <c r="B2151" s="5">
        <v>45774.757638888892</v>
      </c>
      <c r="C2151" s="3" t="str">
        <f>TEXT(Sales_Data[[#This Row],[OrderDate]],"mmmm")</f>
        <v>April</v>
      </c>
      <c r="D2151" s="3" t="str">
        <f t="shared" si="66"/>
        <v>2025</v>
      </c>
      <c r="E2151" t="s">
        <v>13</v>
      </c>
      <c r="F2151" t="s">
        <v>35</v>
      </c>
      <c r="G2151" t="s">
        <v>29</v>
      </c>
      <c r="H2151" t="s">
        <v>37</v>
      </c>
      <c r="I2151" t="s">
        <v>100</v>
      </c>
      <c r="J2151">
        <v>49</v>
      </c>
      <c r="K2151">
        <v>8500</v>
      </c>
      <c r="L2151" s="7">
        <f>Sales_Data[[#This Row],[OrderQuantity]] *Sales_Data[[#This Row],[UnitPrice]]</f>
        <v>416500</v>
      </c>
      <c r="M2151" s="7">
        <f>Sales_Data[[#This Row],[UnitPrice]]-Sales_Data[[#This Row],[UnitCost]]</f>
        <v>3000</v>
      </c>
      <c r="N2151" s="7">
        <f>Sales_Data[[#This Row],[Gross Revenue]]-Sales_Data[[#This Row],[Discount Amount ]]</f>
        <v>413500</v>
      </c>
      <c r="O2151" s="7">
        <f>Sales_Data[[#This Row],[OrderQuantity]] *Sales_Data[[#This Row],[UnitCost]]</f>
        <v>269500</v>
      </c>
      <c r="P2151" s="7">
        <f>Sales_Data[[#This Row],[ItemCost]] +Sales_Data[[#This Row],[ShippingCost]]</f>
        <v>270758.69</v>
      </c>
      <c r="Q2151" s="7">
        <f>Sales_Data[[#This Row],[Gross Revenue]]-Sales_Data[[#This Row],[TotalFinancialCost]]</f>
        <v>145741.31</v>
      </c>
      <c r="R2151" s="7">
        <f>Sales_Data[[#This Row],[Actul Bill Amount]]-Sales_Data[[#This Row],[ShippingCost]]</f>
        <v>412241.31</v>
      </c>
      <c r="S2151">
        <v>925</v>
      </c>
      <c r="T2151">
        <v>1258.69</v>
      </c>
      <c r="U2151" t="s">
        <v>49</v>
      </c>
      <c r="V2151">
        <v>5500</v>
      </c>
      <c r="W2151" t="s">
        <v>38</v>
      </c>
      <c r="X2151" t="str">
        <f t="shared" si="67"/>
        <v>Kolkata</v>
      </c>
    </row>
    <row r="2152" spans="1:24" x14ac:dyDescent="0.4">
      <c r="A2152">
        <v>102151</v>
      </c>
      <c r="B2152" s="5">
        <v>45781.222916666666</v>
      </c>
      <c r="C2152" s="3" t="str">
        <f>TEXT(Sales_Data[[#This Row],[OrderDate]],"mmmm")</f>
        <v>May</v>
      </c>
      <c r="D2152" s="3" t="str">
        <f t="shared" si="66"/>
        <v>2025</v>
      </c>
      <c r="E2152" t="s">
        <v>34</v>
      </c>
      <c r="F2152" t="s">
        <v>35</v>
      </c>
      <c r="G2152" t="s">
        <v>29</v>
      </c>
      <c r="H2152" t="s">
        <v>16</v>
      </c>
      <c r="I2152" t="s">
        <v>100</v>
      </c>
      <c r="J2152">
        <v>11</v>
      </c>
      <c r="K2152">
        <v>12000</v>
      </c>
      <c r="L2152" s="7">
        <f>Sales_Data[[#This Row],[OrderQuantity]] *Sales_Data[[#This Row],[UnitPrice]]</f>
        <v>132000</v>
      </c>
      <c r="M2152" s="7">
        <f>Sales_Data[[#This Row],[UnitPrice]]-Sales_Data[[#This Row],[UnitCost]]</f>
        <v>4000</v>
      </c>
      <c r="N2152" s="7">
        <f>Sales_Data[[#This Row],[Gross Revenue]]-Sales_Data[[#This Row],[Discount Amount ]]</f>
        <v>128000</v>
      </c>
      <c r="O2152" s="7">
        <f>Sales_Data[[#This Row],[OrderQuantity]] *Sales_Data[[#This Row],[UnitCost]]</f>
        <v>88000</v>
      </c>
      <c r="P2152" s="7">
        <f>Sales_Data[[#This Row],[ItemCost]] +Sales_Data[[#This Row],[ShippingCost]]</f>
        <v>88659.16</v>
      </c>
      <c r="Q2152" s="7">
        <f>Sales_Data[[#This Row],[Gross Revenue]]-Sales_Data[[#This Row],[TotalFinancialCost]]</f>
        <v>43340.84</v>
      </c>
      <c r="R2152" s="7">
        <f>Sales_Data[[#This Row],[Actul Bill Amount]]-Sales_Data[[#This Row],[ShippingCost]]</f>
        <v>127340.84</v>
      </c>
      <c r="S2152">
        <v>1102</v>
      </c>
      <c r="T2152">
        <v>659.16</v>
      </c>
      <c r="U2152" t="s">
        <v>36</v>
      </c>
      <c r="V2152">
        <v>8000</v>
      </c>
      <c r="W2152" t="s">
        <v>18</v>
      </c>
      <c r="X2152" t="str">
        <f t="shared" si="67"/>
        <v>Bengaluru</v>
      </c>
    </row>
    <row r="2153" spans="1:24" x14ac:dyDescent="0.4">
      <c r="A2153">
        <v>102152</v>
      </c>
      <c r="B2153" s="5">
        <v>45938.137499999997</v>
      </c>
      <c r="C2153" s="3" t="str">
        <f>TEXT(Sales_Data[[#This Row],[OrderDate]],"mmmm")</f>
        <v>October</v>
      </c>
      <c r="D2153" s="3" t="str">
        <f t="shared" si="66"/>
        <v>2025</v>
      </c>
      <c r="E2153" t="s">
        <v>19</v>
      </c>
      <c r="F2153" t="s">
        <v>43</v>
      </c>
      <c r="G2153" t="s">
        <v>31</v>
      </c>
      <c r="H2153" t="s">
        <v>32</v>
      </c>
      <c r="I2153" t="s">
        <v>100</v>
      </c>
      <c r="J2153">
        <v>67</v>
      </c>
      <c r="K2153">
        <v>4500</v>
      </c>
      <c r="L2153" s="7">
        <f>Sales_Data[[#This Row],[OrderQuantity]] *Sales_Data[[#This Row],[UnitPrice]]</f>
        <v>301500</v>
      </c>
      <c r="M2153" s="7">
        <f>Sales_Data[[#This Row],[UnitPrice]]-Sales_Data[[#This Row],[UnitCost]]</f>
        <v>2000</v>
      </c>
      <c r="N2153" s="7">
        <f>Sales_Data[[#This Row],[Gross Revenue]]-Sales_Data[[#This Row],[Discount Amount ]]</f>
        <v>299500</v>
      </c>
      <c r="O2153" s="7">
        <f>Sales_Data[[#This Row],[OrderQuantity]] *Sales_Data[[#This Row],[UnitCost]]</f>
        <v>167500</v>
      </c>
      <c r="P2153" s="7">
        <f>Sales_Data[[#This Row],[ItemCost]] +Sales_Data[[#This Row],[ShippingCost]]</f>
        <v>169443.51</v>
      </c>
      <c r="Q2153" s="7">
        <f>Sales_Data[[#This Row],[Gross Revenue]]-Sales_Data[[#This Row],[TotalFinancialCost]]</f>
        <v>132056.49</v>
      </c>
      <c r="R2153" s="7">
        <f>Sales_Data[[#This Row],[Actul Bill Amount]]-Sales_Data[[#This Row],[ShippingCost]]</f>
        <v>297556.49</v>
      </c>
      <c r="S2153">
        <v>481</v>
      </c>
      <c r="T2153">
        <v>1943.51</v>
      </c>
      <c r="U2153" t="s">
        <v>44</v>
      </c>
      <c r="V2153">
        <v>2500</v>
      </c>
      <c r="W2153" t="s">
        <v>33</v>
      </c>
      <c r="X2153" t="str">
        <f t="shared" si="67"/>
        <v>Delhi</v>
      </c>
    </row>
    <row r="2154" spans="1:24" x14ac:dyDescent="0.4">
      <c r="A2154">
        <v>102153</v>
      </c>
      <c r="B2154" s="5">
        <v>45949.478472222225</v>
      </c>
      <c r="C2154" s="3" t="str">
        <f>TEXT(Sales_Data[[#This Row],[OrderDate]],"mmmm")</f>
        <v>October</v>
      </c>
      <c r="D2154" s="3" t="str">
        <f t="shared" si="66"/>
        <v>2025</v>
      </c>
      <c r="E2154" t="s">
        <v>50</v>
      </c>
      <c r="F2154" t="s">
        <v>24</v>
      </c>
      <c r="G2154" t="s">
        <v>29</v>
      </c>
      <c r="H2154" t="s">
        <v>20</v>
      </c>
      <c r="I2154" t="s">
        <v>100</v>
      </c>
      <c r="J2154">
        <v>38</v>
      </c>
      <c r="K2154">
        <v>45000</v>
      </c>
      <c r="L2154" s="7">
        <f>Sales_Data[[#This Row],[OrderQuantity]] *Sales_Data[[#This Row],[UnitPrice]]</f>
        <v>1710000</v>
      </c>
      <c r="M2154" s="7">
        <f>Sales_Data[[#This Row],[UnitPrice]]-Sales_Data[[#This Row],[UnitCost]]</f>
        <v>13000</v>
      </c>
      <c r="N2154" s="7">
        <f>Sales_Data[[#This Row],[Gross Revenue]]-Sales_Data[[#This Row],[Discount Amount ]]</f>
        <v>1697000</v>
      </c>
      <c r="O2154" s="7">
        <f>Sales_Data[[#This Row],[OrderQuantity]] *Sales_Data[[#This Row],[UnitCost]]</f>
        <v>1216000</v>
      </c>
      <c r="P2154" s="7">
        <f>Sales_Data[[#This Row],[ItemCost]] +Sales_Data[[#This Row],[ShippingCost]]</f>
        <v>1216349.03</v>
      </c>
      <c r="Q2154" s="7">
        <f>Sales_Data[[#This Row],[Gross Revenue]]-Sales_Data[[#This Row],[TotalFinancialCost]]</f>
        <v>493650.97</v>
      </c>
      <c r="R2154" s="7">
        <f>Sales_Data[[#This Row],[Actul Bill Amount]]-Sales_Data[[#This Row],[ShippingCost]]</f>
        <v>1696650.97</v>
      </c>
      <c r="S2154">
        <v>702</v>
      </c>
      <c r="T2154">
        <v>349.03</v>
      </c>
      <c r="U2154" t="s">
        <v>26</v>
      </c>
      <c r="V2154">
        <v>32000</v>
      </c>
      <c r="W2154" t="s">
        <v>22</v>
      </c>
      <c r="X2154" t="str">
        <f t="shared" si="67"/>
        <v>Nagpur</v>
      </c>
    </row>
    <row r="2155" spans="1:24" x14ac:dyDescent="0.4">
      <c r="A2155">
        <v>102154</v>
      </c>
      <c r="B2155" s="5">
        <v>45860.769444444442</v>
      </c>
      <c r="C2155" s="3" t="str">
        <f>TEXT(Sales_Data[[#This Row],[OrderDate]],"mmmm")</f>
        <v>July</v>
      </c>
      <c r="D2155" s="3" t="str">
        <f t="shared" si="66"/>
        <v>2025</v>
      </c>
      <c r="E2155" t="s">
        <v>13</v>
      </c>
      <c r="F2155" t="s">
        <v>35</v>
      </c>
      <c r="G2155" t="s">
        <v>15</v>
      </c>
      <c r="H2155" t="s">
        <v>16</v>
      </c>
      <c r="I2155" t="s">
        <v>100</v>
      </c>
      <c r="J2155">
        <v>57</v>
      </c>
      <c r="K2155">
        <v>12000</v>
      </c>
      <c r="L2155" s="7">
        <f>Sales_Data[[#This Row],[OrderQuantity]] *Sales_Data[[#This Row],[UnitPrice]]</f>
        <v>684000</v>
      </c>
      <c r="M2155" s="7">
        <f>Sales_Data[[#This Row],[UnitPrice]]-Sales_Data[[#This Row],[UnitCost]]</f>
        <v>4000</v>
      </c>
      <c r="N2155" s="7">
        <f>Sales_Data[[#This Row],[Gross Revenue]]-Sales_Data[[#This Row],[Discount Amount ]]</f>
        <v>680000</v>
      </c>
      <c r="O2155" s="7">
        <f>Sales_Data[[#This Row],[OrderQuantity]] *Sales_Data[[#This Row],[UnitCost]]</f>
        <v>456000</v>
      </c>
      <c r="P2155" s="7">
        <f>Sales_Data[[#This Row],[ItemCost]] +Sales_Data[[#This Row],[ShippingCost]]</f>
        <v>456700.05</v>
      </c>
      <c r="Q2155" s="7">
        <f>Sales_Data[[#This Row],[Gross Revenue]]-Sales_Data[[#This Row],[TotalFinancialCost]]</f>
        <v>227299.95</v>
      </c>
      <c r="R2155" s="7">
        <f>Sales_Data[[#This Row],[Actul Bill Amount]]-Sales_Data[[#This Row],[ShippingCost]]</f>
        <v>679299.95</v>
      </c>
      <c r="S2155">
        <v>1197</v>
      </c>
      <c r="T2155">
        <v>700.05</v>
      </c>
      <c r="U2155" t="s">
        <v>36</v>
      </c>
      <c r="V2155">
        <v>8000</v>
      </c>
      <c r="W2155" t="s">
        <v>18</v>
      </c>
      <c r="X2155" t="str">
        <f t="shared" si="67"/>
        <v>Bengaluru</v>
      </c>
    </row>
    <row r="2156" spans="1:24" x14ac:dyDescent="0.4">
      <c r="A2156">
        <v>102155</v>
      </c>
      <c r="B2156" s="5">
        <v>45708.240972222222</v>
      </c>
      <c r="C2156" s="3" t="str">
        <f>TEXT(Sales_Data[[#This Row],[OrderDate]],"mmmm")</f>
        <v>February</v>
      </c>
      <c r="D2156" s="3" t="str">
        <f t="shared" si="66"/>
        <v>2025</v>
      </c>
      <c r="E2156" t="s">
        <v>19</v>
      </c>
      <c r="F2156" t="s">
        <v>40</v>
      </c>
      <c r="G2156" t="s">
        <v>15</v>
      </c>
      <c r="H2156" t="s">
        <v>25</v>
      </c>
      <c r="I2156" t="s">
        <v>100</v>
      </c>
      <c r="J2156">
        <v>10</v>
      </c>
      <c r="K2156">
        <v>1500</v>
      </c>
      <c r="L2156" s="7">
        <f>Sales_Data[[#This Row],[OrderQuantity]] *Sales_Data[[#This Row],[UnitPrice]]</f>
        <v>15000</v>
      </c>
      <c r="M2156" s="7">
        <f>Sales_Data[[#This Row],[UnitPrice]]-Sales_Data[[#This Row],[UnitCost]]</f>
        <v>700</v>
      </c>
      <c r="N2156" s="7">
        <f>Sales_Data[[#This Row],[Gross Revenue]]-Sales_Data[[#This Row],[Discount Amount ]]</f>
        <v>14300</v>
      </c>
      <c r="O2156" s="7">
        <f>Sales_Data[[#This Row],[OrderQuantity]] *Sales_Data[[#This Row],[UnitCost]]</f>
        <v>8000</v>
      </c>
      <c r="P2156" s="7">
        <f>Sales_Data[[#This Row],[ItemCost]] +Sales_Data[[#This Row],[ShippingCost]]</f>
        <v>8506.69</v>
      </c>
      <c r="Q2156" s="7">
        <f>Sales_Data[[#This Row],[Gross Revenue]]-Sales_Data[[#This Row],[TotalFinancialCost]]</f>
        <v>6493.3099999999995</v>
      </c>
      <c r="R2156" s="7">
        <f>Sales_Data[[#This Row],[Actul Bill Amount]]-Sales_Data[[#This Row],[ShippingCost]]</f>
        <v>13793.31</v>
      </c>
      <c r="S2156">
        <v>705</v>
      </c>
      <c r="T2156">
        <v>506.69</v>
      </c>
      <c r="U2156" t="s">
        <v>52</v>
      </c>
      <c r="V2156">
        <v>800</v>
      </c>
      <c r="W2156" t="s">
        <v>27</v>
      </c>
      <c r="X2156" t="str">
        <f t="shared" si="67"/>
        <v>Mumbai</v>
      </c>
    </row>
    <row r="2157" spans="1:24" x14ac:dyDescent="0.4">
      <c r="A2157">
        <v>102156</v>
      </c>
      <c r="B2157" s="5">
        <v>45928.959722222222</v>
      </c>
      <c r="C2157" s="3" t="str">
        <f>TEXT(Sales_Data[[#This Row],[OrderDate]],"mmmm")</f>
        <v>September</v>
      </c>
      <c r="D2157" s="3" t="str">
        <f t="shared" si="66"/>
        <v>2025</v>
      </c>
      <c r="E2157" t="s">
        <v>39</v>
      </c>
      <c r="F2157" t="s">
        <v>40</v>
      </c>
      <c r="G2157" t="s">
        <v>31</v>
      </c>
      <c r="H2157" t="s">
        <v>16</v>
      </c>
      <c r="I2157" t="s">
        <v>100</v>
      </c>
      <c r="J2157">
        <v>7</v>
      </c>
      <c r="K2157">
        <v>1500</v>
      </c>
      <c r="L2157" s="7">
        <f>Sales_Data[[#This Row],[OrderQuantity]] *Sales_Data[[#This Row],[UnitPrice]]</f>
        <v>10500</v>
      </c>
      <c r="M2157" s="7">
        <f>Sales_Data[[#This Row],[UnitPrice]]-Sales_Data[[#This Row],[UnitCost]]</f>
        <v>700</v>
      </c>
      <c r="N2157" s="7">
        <f>Sales_Data[[#This Row],[Gross Revenue]]-Sales_Data[[#This Row],[Discount Amount ]]</f>
        <v>9800</v>
      </c>
      <c r="O2157" s="7">
        <f>Sales_Data[[#This Row],[OrderQuantity]] *Sales_Data[[#This Row],[UnitCost]]</f>
        <v>5600</v>
      </c>
      <c r="P2157" s="7">
        <f>Sales_Data[[#This Row],[ItemCost]] +Sales_Data[[#This Row],[ShippingCost]]</f>
        <v>6372.2</v>
      </c>
      <c r="Q2157" s="7">
        <f>Sales_Data[[#This Row],[Gross Revenue]]-Sales_Data[[#This Row],[TotalFinancialCost]]</f>
        <v>4127.8</v>
      </c>
      <c r="R2157" s="7">
        <f>Sales_Data[[#This Row],[Actul Bill Amount]]-Sales_Data[[#This Row],[ShippingCost]]</f>
        <v>9027.7999999999993</v>
      </c>
      <c r="S2157">
        <v>821</v>
      </c>
      <c r="T2157">
        <v>772.2</v>
      </c>
      <c r="U2157" t="s">
        <v>52</v>
      </c>
      <c r="V2157">
        <v>800</v>
      </c>
      <c r="W2157" t="s">
        <v>18</v>
      </c>
      <c r="X2157" t="str">
        <f t="shared" si="67"/>
        <v>Bengaluru</v>
      </c>
    </row>
    <row r="2158" spans="1:24" x14ac:dyDescent="0.4">
      <c r="A2158">
        <v>102157</v>
      </c>
      <c r="B2158" s="5">
        <v>45981.896527777775</v>
      </c>
      <c r="C2158" s="3" t="str">
        <f>TEXT(Sales_Data[[#This Row],[OrderDate]],"mmmm")</f>
        <v>November</v>
      </c>
      <c r="D2158" s="3" t="str">
        <f t="shared" si="66"/>
        <v>2025</v>
      </c>
      <c r="E2158" t="s">
        <v>19</v>
      </c>
      <c r="F2158" t="s">
        <v>40</v>
      </c>
      <c r="G2158" t="s">
        <v>15</v>
      </c>
      <c r="H2158" t="s">
        <v>32</v>
      </c>
      <c r="I2158" t="s">
        <v>100</v>
      </c>
      <c r="J2158">
        <v>84</v>
      </c>
      <c r="K2158">
        <v>5500</v>
      </c>
      <c r="L2158" s="7">
        <f>Sales_Data[[#This Row],[OrderQuantity]] *Sales_Data[[#This Row],[UnitPrice]]</f>
        <v>462000</v>
      </c>
      <c r="M2158" s="7">
        <f>Sales_Data[[#This Row],[UnitPrice]]-Sales_Data[[#This Row],[UnitCost]]</f>
        <v>2000</v>
      </c>
      <c r="N2158" s="7">
        <f>Sales_Data[[#This Row],[Gross Revenue]]-Sales_Data[[#This Row],[Discount Amount ]]</f>
        <v>460000</v>
      </c>
      <c r="O2158" s="7">
        <f>Sales_Data[[#This Row],[OrderQuantity]] *Sales_Data[[#This Row],[UnitCost]]</f>
        <v>294000</v>
      </c>
      <c r="P2158" s="7">
        <f>Sales_Data[[#This Row],[ItemCost]] +Sales_Data[[#This Row],[ShippingCost]]</f>
        <v>294364.46000000002</v>
      </c>
      <c r="Q2158" s="7">
        <f>Sales_Data[[#This Row],[Gross Revenue]]-Sales_Data[[#This Row],[TotalFinancialCost]]</f>
        <v>167635.53999999998</v>
      </c>
      <c r="R2158" s="7">
        <f>Sales_Data[[#This Row],[Actul Bill Amount]]-Sales_Data[[#This Row],[ShippingCost]]</f>
        <v>459635.54</v>
      </c>
      <c r="S2158">
        <v>711</v>
      </c>
      <c r="T2158">
        <v>364.46</v>
      </c>
      <c r="U2158" t="s">
        <v>41</v>
      </c>
      <c r="V2158">
        <v>3500</v>
      </c>
      <c r="W2158" t="s">
        <v>33</v>
      </c>
      <c r="X2158" t="str">
        <f t="shared" si="67"/>
        <v>Delhi</v>
      </c>
    </row>
    <row r="2159" spans="1:24" x14ac:dyDescent="0.4">
      <c r="A2159">
        <v>102158</v>
      </c>
      <c r="B2159" s="5">
        <v>45934.55</v>
      </c>
      <c r="C2159" s="3" t="str">
        <f>TEXT(Sales_Data[[#This Row],[OrderDate]],"mmmm")</f>
        <v>October</v>
      </c>
      <c r="D2159" s="3" t="str">
        <f t="shared" si="66"/>
        <v>2025</v>
      </c>
      <c r="E2159" t="s">
        <v>13</v>
      </c>
      <c r="F2159" t="s">
        <v>40</v>
      </c>
      <c r="G2159" t="s">
        <v>15</v>
      </c>
      <c r="H2159" t="s">
        <v>20</v>
      </c>
      <c r="I2159" t="s">
        <v>100</v>
      </c>
      <c r="J2159">
        <v>58</v>
      </c>
      <c r="K2159">
        <v>1500</v>
      </c>
      <c r="L2159" s="7">
        <f>Sales_Data[[#This Row],[OrderQuantity]] *Sales_Data[[#This Row],[UnitPrice]]</f>
        <v>87000</v>
      </c>
      <c r="M2159" s="7">
        <f>Sales_Data[[#This Row],[UnitPrice]]-Sales_Data[[#This Row],[UnitCost]]</f>
        <v>700</v>
      </c>
      <c r="N2159" s="7">
        <f>Sales_Data[[#This Row],[Gross Revenue]]-Sales_Data[[#This Row],[Discount Amount ]]</f>
        <v>86300</v>
      </c>
      <c r="O2159" s="7">
        <f>Sales_Data[[#This Row],[OrderQuantity]] *Sales_Data[[#This Row],[UnitCost]]</f>
        <v>46400</v>
      </c>
      <c r="P2159" s="7">
        <f>Sales_Data[[#This Row],[ItemCost]] +Sales_Data[[#This Row],[ShippingCost]]</f>
        <v>47157.29</v>
      </c>
      <c r="Q2159" s="7">
        <f>Sales_Data[[#This Row],[Gross Revenue]]-Sales_Data[[#This Row],[TotalFinancialCost]]</f>
        <v>39842.71</v>
      </c>
      <c r="R2159" s="7">
        <f>Sales_Data[[#This Row],[Actul Bill Amount]]-Sales_Data[[#This Row],[ShippingCost]]</f>
        <v>85542.71</v>
      </c>
      <c r="S2159">
        <v>474</v>
      </c>
      <c r="T2159">
        <v>757.29</v>
      </c>
      <c r="U2159" t="s">
        <v>52</v>
      </c>
      <c r="V2159">
        <v>800</v>
      </c>
      <c r="W2159" t="s">
        <v>22</v>
      </c>
      <c r="X2159" t="str">
        <f t="shared" si="67"/>
        <v>Nagpur</v>
      </c>
    </row>
    <row r="2160" spans="1:24" x14ac:dyDescent="0.4">
      <c r="A2160">
        <v>102159</v>
      </c>
      <c r="B2160" s="5">
        <v>45798.663194444445</v>
      </c>
      <c r="C2160" s="3" t="str">
        <f>TEXT(Sales_Data[[#This Row],[OrderDate]],"mmmm")</f>
        <v>May</v>
      </c>
      <c r="D2160" s="3" t="str">
        <f t="shared" si="66"/>
        <v>2025</v>
      </c>
      <c r="E2160" t="s">
        <v>19</v>
      </c>
      <c r="F2160" t="s">
        <v>14</v>
      </c>
      <c r="G2160" t="s">
        <v>15</v>
      </c>
      <c r="H2160" t="s">
        <v>20</v>
      </c>
      <c r="I2160" t="s">
        <v>100</v>
      </c>
      <c r="J2160">
        <v>6</v>
      </c>
      <c r="K2160">
        <v>6500</v>
      </c>
      <c r="L2160" s="7">
        <f>Sales_Data[[#This Row],[OrderQuantity]] *Sales_Data[[#This Row],[UnitPrice]]</f>
        <v>39000</v>
      </c>
      <c r="M2160" s="7">
        <f>Sales_Data[[#This Row],[UnitPrice]]-Sales_Data[[#This Row],[UnitCost]]</f>
        <v>2300</v>
      </c>
      <c r="N2160" s="7">
        <f>Sales_Data[[#This Row],[Gross Revenue]]-Sales_Data[[#This Row],[Discount Amount ]]</f>
        <v>36700</v>
      </c>
      <c r="O2160" s="7">
        <f>Sales_Data[[#This Row],[OrderQuantity]] *Sales_Data[[#This Row],[UnitCost]]</f>
        <v>25200</v>
      </c>
      <c r="P2160" s="7">
        <f>Sales_Data[[#This Row],[ItemCost]] +Sales_Data[[#This Row],[ShippingCost]]</f>
        <v>26187.56</v>
      </c>
      <c r="Q2160" s="7">
        <f>Sales_Data[[#This Row],[Gross Revenue]]-Sales_Data[[#This Row],[TotalFinancialCost]]</f>
        <v>12812.439999999999</v>
      </c>
      <c r="R2160" s="7">
        <f>Sales_Data[[#This Row],[Actul Bill Amount]]-Sales_Data[[#This Row],[ShippingCost]]</f>
        <v>35712.44</v>
      </c>
      <c r="S2160">
        <v>1159</v>
      </c>
      <c r="T2160">
        <v>987.56</v>
      </c>
      <c r="U2160" t="s">
        <v>21</v>
      </c>
      <c r="V2160">
        <v>4200</v>
      </c>
      <c r="W2160" t="s">
        <v>22</v>
      </c>
      <c r="X2160" t="str">
        <f t="shared" si="67"/>
        <v>Nagpur</v>
      </c>
    </row>
    <row r="2161" spans="1:24" x14ac:dyDescent="0.4">
      <c r="A2161">
        <v>102160</v>
      </c>
      <c r="B2161" s="5">
        <v>45932.909722222219</v>
      </c>
      <c r="C2161" s="3" t="str">
        <f>TEXT(Sales_Data[[#This Row],[OrderDate]],"mmmm")</f>
        <v>October</v>
      </c>
      <c r="D2161" s="3" t="str">
        <f t="shared" si="66"/>
        <v>2025</v>
      </c>
      <c r="E2161" t="s">
        <v>48</v>
      </c>
      <c r="F2161" t="s">
        <v>55</v>
      </c>
      <c r="G2161" t="s">
        <v>15</v>
      </c>
      <c r="H2161" t="s">
        <v>20</v>
      </c>
      <c r="I2161" t="s">
        <v>100</v>
      </c>
      <c r="J2161">
        <v>91</v>
      </c>
      <c r="K2161">
        <v>850</v>
      </c>
      <c r="L2161" s="7">
        <f>Sales_Data[[#This Row],[OrderQuantity]] *Sales_Data[[#This Row],[UnitPrice]]</f>
        <v>77350</v>
      </c>
      <c r="M2161" s="7">
        <f>Sales_Data[[#This Row],[UnitPrice]]-Sales_Data[[#This Row],[UnitCost]]</f>
        <v>300</v>
      </c>
      <c r="N2161" s="7">
        <f>Sales_Data[[#This Row],[Gross Revenue]]-Sales_Data[[#This Row],[Discount Amount ]]</f>
        <v>77050</v>
      </c>
      <c r="O2161" s="7">
        <f>Sales_Data[[#This Row],[OrderQuantity]] *Sales_Data[[#This Row],[UnitCost]]</f>
        <v>50050</v>
      </c>
      <c r="P2161" s="7">
        <f>Sales_Data[[#This Row],[ItemCost]] +Sales_Data[[#This Row],[ShippingCost]]</f>
        <v>50611.73</v>
      </c>
      <c r="Q2161" s="7">
        <f>Sales_Data[[#This Row],[Gross Revenue]]-Sales_Data[[#This Row],[TotalFinancialCost]]</f>
        <v>26738.269999999997</v>
      </c>
      <c r="R2161" s="7">
        <f>Sales_Data[[#This Row],[Actul Bill Amount]]-Sales_Data[[#This Row],[ShippingCost]]</f>
        <v>76488.27</v>
      </c>
      <c r="S2161">
        <v>579</v>
      </c>
      <c r="T2161">
        <v>561.73</v>
      </c>
      <c r="U2161" t="s">
        <v>56</v>
      </c>
      <c r="V2161">
        <v>550</v>
      </c>
      <c r="W2161" t="s">
        <v>22</v>
      </c>
      <c r="X2161" t="str">
        <f t="shared" si="67"/>
        <v>Nagpur</v>
      </c>
    </row>
    <row r="2162" spans="1:24" x14ac:dyDescent="0.4">
      <c r="A2162">
        <v>102161</v>
      </c>
      <c r="B2162" s="5">
        <v>45947.172222222223</v>
      </c>
      <c r="C2162" s="3" t="str">
        <f>TEXT(Sales_Data[[#This Row],[OrderDate]],"mmmm")</f>
        <v>October</v>
      </c>
      <c r="D2162" s="3" t="str">
        <f t="shared" si="66"/>
        <v>2025</v>
      </c>
      <c r="E2162" t="s">
        <v>39</v>
      </c>
      <c r="F2162" t="s">
        <v>46</v>
      </c>
      <c r="G2162" t="s">
        <v>15</v>
      </c>
      <c r="H2162" t="s">
        <v>20</v>
      </c>
      <c r="I2162" t="s">
        <v>100</v>
      </c>
      <c r="J2162">
        <v>26</v>
      </c>
      <c r="K2162">
        <v>15000</v>
      </c>
      <c r="L2162" s="7">
        <f>Sales_Data[[#This Row],[OrderQuantity]] *Sales_Data[[#This Row],[UnitPrice]]</f>
        <v>390000</v>
      </c>
      <c r="M2162" s="7">
        <f>Sales_Data[[#This Row],[UnitPrice]]-Sales_Data[[#This Row],[UnitCost]]</f>
        <v>5500</v>
      </c>
      <c r="N2162" s="7">
        <f>Sales_Data[[#This Row],[Gross Revenue]]-Sales_Data[[#This Row],[Discount Amount ]]</f>
        <v>384500</v>
      </c>
      <c r="O2162" s="7">
        <f>Sales_Data[[#This Row],[OrderQuantity]] *Sales_Data[[#This Row],[UnitCost]]</f>
        <v>247000</v>
      </c>
      <c r="P2162" s="7">
        <f>Sales_Data[[#This Row],[ItemCost]] +Sales_Data[[#This Row],[ShippingCost]]</f>
        <v>247454.98</v>
      </c>
      <c r="Q2162" s="7">
        <f>Sales_Data[[#This Row],[Gross Revenue]]-Sales_Data[[#This Row],[TotalFinancialCost]]</f>
        <v>142545.01999999999</v>
      </c>
      <c r="R2162" s="7">
        <f>Sales_Data[[#This Row],[Actul Bill Amount]]-Sales_Data[[#This Row],[ShippingCost]]</f>
        <v>384045.02</v>
      </c>
      <c r="S2162">
        <v>694</v>
      </c>
      <c r="T2162">
        <v>454.98</v>
      </c>
      <c r="U2162" t="s">
        <v>53</v>
      </c>
      <c r="V2162">
        <v>9500</v>
      </c>
      <c r="W2162" t="s">
        <v>22</v>
      </c>
      <c r="X2162" t="str">
        <f t="shared" si="67"/>
        <v>Nagpur</v>
      </c>
    </row>
    <row r="2163" spans="1:24" x14ac:dyDescent="0.4">
      <c r="A2163">
        <v>102162</v>
      </c>
      <c r="B2163" s="5">
        <v>45991.181944444441</v>
      </c>
      <c r="C2163" s="3" t="str">
        <f>TEXT(Sales_Data[[#This Row],[OrderDate]],"mmmm")</f>
        <v>November</v>
      </c>
      <c r="D2163" s="3" t="str">
        <f t="shared" si="66"/>
        <v>2025</v>
      </c>
      <c r="E2163" t="s">
        <v>42</v>
      </c>
      <c r="F2163" t="s">
        <v>28</v>
      </c>
      <c r="G2163" t="s">
        <v>15</v>
      </c>
      <c r="H2163" t="s">
        <v>25</v>
      </c>
      <c r="I2163" t="s">
        <v>100</v>
      </c>
      <c r="J2163">
        <v>5</v>
      </c>
      <c r="K2163">
        <v>450</v>
      </c>
      <c r="L2163" s="7">
        <f>Sales_Data[[#This Row],[OrderQuantity]] *Sales_Data[[#This Row],[UnitPrice]]</f>
        <v>2250</v>
      </c>
      <c r="M2163" s="7">
        <f>Sales_Data[[#This Row],[UnitPrice]]-Sales_Data[[#This Row],[UnitCost]]</f>
        <v>250</v>
      </c>
      <c r="N2163" s="7">
        <f>Sales_Data[[#This Row],[Gross Revenue]]-Sales_Data[[#This Row],[Discount Amount ]]</f>
        <v>2000</v>
      </c>
      <c r="O2163" s="7">
        <f>Sales_Data[[#This Row],[OrderQuantity]] *Sales_Data[[#This Row],[UnitCost]]</f>
        <v>1000</v>
      </c>
      <c r="P2163" s="7">
        <f>Sales_Data[[#This Row],[ItemCost]] +Sales_Data[[#This Row],[ShippingCost]]</f>
        <v>1936.58</v>
      </c>
      <c r="Q2163" s="7">
        <f>Sales_Data[[#This Row],[Gross Revenue]]-Sales_Data[[#This Row],[TotalFinancialCost]]</f>
        <v>313.42000000000007</v>
      </c>
      <c r="R2163" s="7">
        <f>Sales_Data[[#This Row],[Actul Bill Amount]]-Sales_Data[[#This Row],[ShippingCost]]</f>
        <v>1063.42</v>
      </c>
      <c r="S2163">
        <v>1148</v>
      </c>
      <c r="T2163">
        <v>936.58</v>
      </c>
      <c r="U2163" t="s">
        <v>30</v>
      </c>
      <c r="V2163">
        <v>200</v>
      </c>
      <c r="W2163" t="s">
        <v>27</v>
      </c>
      <c r="X2163" t="str">
        <f t="shared" si="67"/>
        <v>Mumbai</v>
      </c>
    </row>
    <row r="2164" spans="1:24" x14ac:dyDescent="0.4">
      <c r="A2164">
        <v>102163</v>
      </c>
      <c r="B2164" s="5">
        <v>45709.676388888889</v>
      </c>
      <c r="C2164" s="3" t="str">
        <f>TEXT(Sales_Data[[#This Row],[OrderDate]],"mmmm")</f>
        <v>February</v>
      </c>
      <c r="D2164" s="3" t="str">
        <f t="shared" si="66"/>
        <v>2025</v>
      </c>
      <c r="E2164" t="s">
        <v>39</v>
      </c>
      <c r="F2164" t="s">
        <v>14</v>
      </c>
      <c r="G2164" t="s">
        <v>15</v>
      </c>
      <c r="H2164" t="s">
        <v>20</v>
      </c>
      <c r="I2164" t="s">
        <v>100</v>
      </c>
      <c r="J2164">
        <v>68</v>
      </c>
      <c r="K2164">
        <v>3200</v>
      </c>
      <c r="L2164" s="7">
        <f>Sales_Data[[#This Row],[OrderQuantity]] *Sales_Data[[#This Row],[UnitPrice]]</f>
        <v>217600</v>
      </c>
      <c r="M2164" s="7">
        <f>Sales_Data[[#This Row],[UnitPrice]]-Sales_Data[[#This Row],[UnitCost]]</f>
        <v>1200</v>
      </c>
      <c r="N2164" s="7">
        <f>Sales_Data[[#This Row],[Gross Revenue]]-Sales_Data[[#This Row],[Discount Amount ]]</f>
        <v>216400</v>
      </c>
      <c r="O2164" s="7">
        <f>Sales_Data[[#This Row],[OrderQuantity]] *Sales_Data[[#This Row],[UnitCost]]</f>
        <v>136000</v>
      </c>
      <c r="P2164" s="7">
        <f>Sales_Data[[#This Row],[ItemCost]] +Sales_Data[[#This Row],[ShippingCost]]</f>
        <v>137027.35999999999</v>
      </c>
      <c r="Q2164" s="7">
        <f>Sales_Data[[#This Row],[Gross Revenue]]-Sales_Data[[#This Row],[TotalFinancialCost]]</f>
        <v>80572.640000000014</v>
      </c>
      <c r="R2164" s="7">
        <f>Sales_Data[[#This Row],[Actul Bill Amount]]-Sales_Data[[#This Row],[ShippingCost]]</f>
        <v>215372.64</v>
      </c>
      <c r="S2164">
        <v>371</v>
      </c>
      <c r="T2164">
        <v>1027.3599999999999</v>
      </c>
      <c r="U2164" t="s">
        <v>17</v>
      </c>
      <c r="V2164">
        <v>2000</v>
      </c>
      <c r="W2164" t="s">
        <v>22</v>
      </c>
      <c r="X2164" t="str">
        <f t="shared" si="67"/>
        <v>Nagpur</v>
      </c>
    </row>
    <row r="2165" spans="1:24" x14ac:dyDescent="0.4">
      <c r="A2165">
        <v>102164</v>
      </c>
      <c r="B2165" s="5">
        <v>45684.137499999997</v>
      </c>
      <c r="C2165" s="3" t="str">
        <f>TEXT(Sales_Data[[#This Row],[OrderDate]],"mmmm")</f>
        <v>January</v>
      </c>
      <c r="D2165" s="3" t="str">
        <f t="shared" si="66"/>
        <v>2025</v>
      </c>
      <c r="E2165" t="s">
        <v>13</v>
      </c>
      <c r="F2165" t="s">
        <v>55</v>
      </c>
      <c r="G2165" t="s">
        <v>15</v>
      </c>
      <c r="H2165" t="s">
        <v>37</v>
      </c>
      <c r="I2165" t="s">
        <v>100</v>
      </c>
      <c r="J2165">
        <v>78</v>
      </c>
      <c r="K2165">
        <v>1200</v>
      </c>
      <c r="L2165" s="7">
        <f>Sales_Data[[#This Row],[OrderQuantity]] *Sales_Data[[#This Row],[UnitPrice]]</f>
        <v>93600</v>
      </c>
      <c r="M2165" s="7">
        <f>Sales_Data[[#This Row],[UnitPrice]]-Sales_Data[[#This Row],[UnitCost]]</f>
        <v>400</v>
      </c>
      <c r="N2165" s="7">
        <f>Sales_Data[[#This Row],[Gross Revenue]]-Sales_Data[[#This Row],[Discount Amount ]]</f>
        <v>93200</v>
      </c>
      <c r="O2165" s="7">
        <f>Sales_Data[[#This Row],[OrderQuantity]] *Sales_Data[[#This Row],[UnitCost]]</f>
        <v>62400</v>
      </c>
      <c r="P2165" s="7">
        <f>Sales_Data[[#This Row],[ItemCost]] +Sales_Data[[#This Row],[ShippingCost]]</f>
        <v>63526.94</v>
      </c>
      <c r="Q2165" s="7">
        <f>Sales_Data[[#This Row],[Gross Revenue]]-Sales_Data[[#This Row],[TotalFinancialCost]]</f>
        <v>30073.059999999998</v>
      </c>
      <c r="R2165" s="7">
        <f>Sales_Data[[#This Row],[Actul Bill Amount]]-Sales_Data[[#This Row],[ShippingCost]]</f>
        <v>92073.06</v>
      </c>
      <c r="S2165">
        <v>892</v>
      </c>
      <c r="T2165">
        <v>1126.94</v>
      </c>
      <c r="U2165" t="s">
        <v>58</v>
      </c>
      <c r="V2165">
        <v>800</v>
      </c>
      <c r="W2165" t="s">
        <v>38</v>
      </c>
      <c r="X2165" t="str">
        <f t="shared" si="67"/>
        <v>Kolkata</v>
      </c>
    </row>
    <row r="2166" spans="1:24" x14ac:dyDescent="0.4">
      <c r="A2166">
        <v>102165</v>
      </c>
      <c r="B2166" s="5">
        <v>45814.449305555558</v>
      </c>
      <c r="C2166" s="3" t="str">
        <f>TEXT(Sales_Data[[#This Row],[OrderDate]],"mmmm")</f>
        <v>June</v>
      </c>
      <c r="D2166" s="3" t="str">
        <f t="shared" si="66"/>
        <v>2025</v>
      </c>
      <c r="E2166" t="s">
        <v>42</v>
      </c>
      <c r="F2166" t="s">
        <v>43</v>
      </c>
      <c r="G2166" t="s">
        <v>15</v>
      </c>
      <c r="H2166" t="s">
        <v>37</v>
      </c>
      <c r="I2166" t="s">
        <v>100</v>
      </c>
      <c r="J2166">
        <v>10</v>
      </c>
      <c r="K2166">
        <v>1800</v>
      </c>
      <c r="L2166" s="7">
        <f>Sales_Data[[#This Row],[OrderQuantity]] *Sales_Data[[#This Row],[UnitPrice]]</f>
        <v>18000</v>
      </c>
      <c r="M2166" s="7">
        <f>Sales_Data[[#This Row],[UnitPrice]]-Sales_Data[[#This Row],[UnitCost]]</f>
        <v>900</v>
      </c>
      <c r="N2166" s="7">
        <f>Sales_Data[[#This Row],[Gross Revenue]]-Sales_Data[[#This Row],[Discount Amount ]]</f>
        <v>17100</v>
      </c>
      <c r="O2166" s="7">
        <f>Sales_Data[[#This Row],[OrderQuantity]] *Sales_Data[[#This Row],[UnitCost]]</f>
        <v>9000</v>
      </c>
      <c r="P2166" s="7">
        <f>Sales_Data[[#This Row],[ItemCost]] +Sales_Data[[#This Row],[ShippingCost]]</f>
        <v>9860.42</v>
      </c>
      <c r="Q2166" s="7">
        <f>Sales_Data[[#This Row],[Gross Revenue]]-Sales_Data[[#This Row],[TotalFinancialCost]]</f>
        <v>8139.58</v>
      </c>
      <c r="R2166" s="7">
        <f>Sales_Data[[#This Row],[Actul Bill Amount]]-Sales_Data[[#This Row],[ShippingCost]]</f>
        <v>16239.58</v>
      </c>
      <c r="S2166">
        <v>698</v>
      </c>
      <c r="T2166">
        <v>860.42</v>
      </c>
      <c r="U2166" t="s">
        <v>51</v>
      </c>
      <c r="V2166">
        <v>900</v>
      </c>
      <c r="W2166" t="s">
        <v>38</v>
      </c>
      <c r="X2166" t="str">
        <f t="shared" si="67"/>
        <v>Kolkata</v>
      </c>
    </row>
    <row r="2167" spans="1:24" x14ac:dyDescent="0.4">
      <c r="A2167">
        <v>102166</v>
      </c>
      <c r="B2167" s="5">
        <v>45896.986805555556</v>
      </c>
      <c r="C2167" s="3" t="str">
        <f>TEXT(Sales_Data[[#This Row],[OrderDate]],"mmmm")</f>
        <v>August</v>
      </c>
      <c r="D2167" s="3" t="str">
        <f t="shared" si="66"/>
        <v>2025</v>
      </c>
      <c r="E2167" t="s">
        <v>23</v>
      </c>
      <c r="F2167" t="s">
        <v>43</v>
      </c>
      <c r="G2167" t="s">
        <v>31</v>
      </c>
      <c r="H2167" t="s">
        <v>16</v>
      </c>
      <c r="I2167" t="s">
        <v>100</v>
      </c>
      <c r="J2167">
        <v>28</v>
      </c>
      <c r="K2167">
        <v>2800</v>
      </c>
      <c r="L2167" s="7">
        <f>Sales_Data[[#This Row],[OrderQuantity]] *Sales_Data[[#This Row],[UnitPrice]]</f>
        <v>78400</v>
      </c>
      <c r="M2167" s="7">
        <f>Sales_Data[[#This Row],[UnitPrice]]-Sales_Data[[#This Row],[UnitCost]]</f>
        <v>1300</v>
      </c>
      <c r="N2167" s="7">
        <f>Sales_Data[[#This Row],[Gross Revenue]]-Sales_Data[[#This Row],[Discount Amount ]]</f>
        <v>77100</v>
      </c>
      <c r="O2167" s="7">
        <f>Sales_Data[[#This Row],[OrderQuantity]] *Sales_Data[[#This Row],[UnitCost]]</f>
        <v>42000</v>
      </c>
      <c r="P2167" s="7">
        <f>Sales_Data[[#This Row],[ItemCost]] +Sales_Data[[#This Row],[ShippingCost]]</f>
        <v>42419.4</v>
      </c>
      <c r="Q2167" s="7">
        <f>Sales_Data[[#This Row],[Gross Revenue]]-Sales_Data[[#This Row],[TotalFinancialCost]]</f>
        <v>35980.6</v>
      </c>
      <c r="R2167" s="7">
        <f>Sales_Data[[#This Row],[Actul Bill Amount]]-Sales_Data[[#This Row],[ShippingCost]]</f>
        <v>76680.600000000006</v>
      </c>
      <c r="S2167">
        <v>458</v>
      </c>
      <c r="T2167">
        <v>419.4</v>
      </c>
      <c r="U2167" t="s">
        <v>61</v>
      </c>
      <c r="V2167">
        <v>1500</v>
      </c>
      <c r="W2167" t="s">
        <v>18</v>
      </c>
      <c r="X2167" t="str">
        <f t="shared" si="67"/>
        <v>Bengaluru</v>
      </c>
    </row>
    <row r="2168" spans="1:24" x14ac:dyDescent="0.4">
      <c r="A2168">
        <v>102167</v>
      </c>
      <c r="B2168" s="5">
        <v>45813.240277777775</v>
      </c>
      <c r="C2168" s="3" t="str">
        <f>TEXT(Sales_Data[[#This Row],[OrderDate]],"mmmm")</f>
        <v>June</v>
      </c>
      <c r="D2168" s="3" t="str">
        <f t="shared" si="66"/>
        <v>2025</v>
      </c>
      <c r="E2168" t="s">
        <v>48</v>
      </c>
      <c r="F2168" t="s">
        <v>40</v>
      </c>
      <c r="G2168" t="s">
        <v>15</v>
      </c>
      <c r="H2168" t="s">
        <v>16</v>
      </c>
      <c r="I2168" t="s">
        <v>100</v>
      </c>
      <c r="J2168">
        <v>70</v>
      </c>
      <c r="K2168">
        <v>1500</v>
      </c>
      <c r="L2168" s="7">
        <f>Sales_Data[[#This Row],[OrderQuantity]] *Sales_Data[[#This Row],[UnitPrice]]</f>
        <v>105000</v>
      </c>
      <c r="M2168" s="7">
        <f>Sales_Data[[#This Row],[UnitPrice]]-Sales_Data[[#This Row],[UnitCost]]</f>
        <v>700</v>
      </c>
      <c r="N2168" s="7">
        <f>Sales_Data[[#This Row],[Gross Revenue]]-Sales_Data[[#This Row],[Discount Amount ]]</f>
        <v>104300</v>
      </c>
      <c r="O2168" s="7">
        <f>Sales_Data[[#This Row],[OrderQuantity]] *Sales_Data[[#This Row],[UnitCost]]</f>
        <v>56000</v>
      </c>
      <c r="P2168" s="7">
        <f>Sales_Data[[#This Row],[ItemCost]] +Sales_Data[[#This Row],[ShippingCost]]</f>
        <v>56435.1</v>
      </c>
      <c r="Q2168" s="7">
        <f>Sales_Data[[#This Row],[Gross Revenue]]-Sales_Data[[#This Row],[TotalFinancialCost]]</f>
        <v>48564.9</v>
      </c>
      <c r="R2168" s="7">
        <f>Sales_Data[[#This Row],[Actul Bill Amount]]-Sales_Data[[#This Row],[ShippingCost]]</f>
        <v>103864.9</v>
      </c>
      <c r="S2168">
        <v>374</v>
      </c>
      <c r="T2168">
        <v>435.1</v>
      </c>
      <c r="U2168" t="s">
        <v>52</v>
      </c>
      <c r="V2168">
        <v>800</v>
      </c>
      <c r="W2168" t="s">
        <v>18</v>
      </c>
      <c r="X2168" t="str">
        <f t="shared" si="67"/>
        <v>Bengaluru</v>
      </c>
    </row>
    <row r="2169" spans="1:24" x14ac:dyDescent="0.4">
      <c r="A2169">
        <v>102168</v>
      </c>
      <c r="B2169" s="5">
        <v>45948.95416666667</v>
      </c>
      <c r="C2169" s="3" t="str">
        <f>TEXT(Sales_Data[[#This Row],[OrderDate]],"mmmm")</f>
        <v>October</v>
      </c>
      <c r="D2169" s="3" t="str">
        <f t="shared" si="66"/>
        <v>2025</v>
      </c>
      <c r="E2169" t="s">
        <v>23</v>
      </c>
      <c r="F2169" t="s">
        <v>43</v>
      </c>
      <c r="G2169" t="s">
        <v>29</v>
      </c>
      <c r="H2169" t="s">
        <v>25</v>
      </c>
      <c r="I2169" t="s">
        <v>100</v>
      </c>
      <c r="J2169">
        <v>59</v>
      </c>
      <c r="K2169">
        <v>1800</v>
      </c>
      <c r="L2169" s="7">
        <f>Sales_Data[[#This Row],[OrderQuantity]] *Sales_Data[[#This Row],[UnitPrice]]</f>
        <v>106200</v>
      </c>
      <c r="M2169" s="7">
        <f>Sales_Data[[#This Row],[UnitPrice]]-Sales_Data[[#This Row],[UnitCost]]</f>
        <v>900</v>
      </c>
      <c r="N2169" s="7">
        <f>Sales_Data[[#This Row],[Gross Revenue]]-Sales_Data[[#This Row],[Discount Amount ]]</f>
        <v>105300</v>
      </c>
      <c r="O2169" s="7">
        <f>Sales_Data[[#This Row],[OrderQuantity]] *Sales_Data[[#This Row],[UnitCost]]</f>
        <v>53100</v>
      </c>
      <c r="P2169" s="7">
        <f>Sales_Data[[#This Row],[ItemCost]] +Sales_Data[[#This Row],[ShippingCost]]</f>
        <v>54113.88</v>
      </c>
      <c r="Q2169" s="7">
        <f>Sales_Data[[#This Row],[Gross Revenue]]-Sales_Data[[#This Row],[TotalFinancialCost]]</f>
        <v>52086.12</v>
      </c>
      <c r="R2169" s="7">
        <f>Sales_Data[[#This Row],[Actul Bill Amount]]-Sales_Data[[#This Row],[ShippingCost]]</f>
        <v>104286.12</v>
      </c>
      <c r="S2169">
        <v>808</v>
      </c>
      <c r="T2169">
        <v>1013.88</v>
      </c>
      <c r="U2169" t="s">
        <v>51</v>
      </c>
      <c r="V2169">
        <v>900</v>
      </c>
      <c r="W2169" t="s">
        <v>27</v>
      </c>
      <c r="X2169" t="str">
        <f t="shared" si="67"/>
        <v>Mumbai</v>
      </c>
    </row>
    <row r="2170" spans="1:24" x14ac:dyDescent="0.4">
      <c r="A2170">
        <v>102169</v>
      </c>
      <c r="B2170" s="5">
        <v>45793.462500000001</v>
      </c>
      <c r="C2170" s="3" t="str">
        <f>TEXT(Sales_Data[[#This Row],[OrderDate]],"mmmm")</f>
        <v>May</v>
      </c>
      <c r="D2170" s="3" t="str">
        <f t="shared" si="66"/>
        <v>2025</v>
      </c>
      <c r="E2170" t="s">
        <v>48</v>
      </c>
      <c r="F2170" t="s">
        <v>46</v>
      </c>
      <c r="G2170" t="s">
        <v>29</v>
      </c>
      <c r="H2170" t="s">
        <v>16</v>
      </c>
      <c r="I2170" t="s">
        <v>100</v>
      </c>
      <c r="J2170">
        <v>8</v>
      </c>
      <c r="K2170">
        <v>4500</v>
      </c>
      <c r="L2170" s="7">
        <f>Sales_Data[[#This Row],[OrderQuantity]] *Sales_Data[[#This Row],[UnitPrice]]</f>
        <v>36000</v>
      </c>
      <c r="M2170" s="7">
        <f>Sales_Data[[#This Row],[UnitPrice]]-Sales_Data[[#This Row],[UnitCost]]</f>
        <v>1700</v>
      </c>
      <c r="N2170" s="7">
        <f>Sales_Data[[#This Row],[Gross Revenue]]-Sales_Data[[#This Row],[Discount Amount ]]</f>
        <v>34300</v>
      </c>
      <c r="O2170" s="7">
        <f>Sales_Data[[#This Row],[OrderQuantity]] *Sales_Data[[#This Row],[UnitCost]]</f>
        <v>22400</v>
      </c>
      <c r="P2170" s="7">
        <f>Sales_Data[[#This Row],[ItemCost]] +Sales_Data[[#This Row],[ShippingCost]]</f>
        <v>23155.78</v>
      </c>
      <c r="Q2170" s="7">
        <f>Sales_Data[[#This Row],[Gross Revenue]]-Sales_Data[[#This Row],[TotalFinancialCost]]</f>
        <v>12844.220000000001</v>
      </c>
      <c r="R2170" s="7">
        <f>Sales_Data[[#This Row],[Actul Bill Amount]]-Sales_Data[[#This Row],[ShippingCost]]</f>
        <v>33544.22</v>
      </c>
      <c r="S2170">
        <v>631</v>
      </c>
      <c r="T2170">
        <v>755.78</v>
      </c>
      <c r="U2170" t="s">
        <v>47</v>
      </c>
      <c r="V2170">
        <v>2800</v>
      </c>
      <c r="W2170" t="s">
        <v>18</v>
      </c>
      <c r="X2170" t="str">
        <f t="shared" si="67"/>
        <v>Bengaluru</v>
      </c>
    </row>
    <row r="2171" spans="1:24" x14ac:dyDescent="0.4">
      <c r="A2171">
        <v>102170</v>
      </c>
      <c r="B2171" s="5">
        <v>45801.446527777778</v>
      </c>
      <c r="C2171" s="3" t="str">
        <f>TEXT(Sales_Data[[#This Row],[OrderDate]],"mmmm")</f>
        <v>May</v>
      </c>
      <c r="D2171" s="3" t="str">
        <f t="shared" si="66"/>
        <v>2025</v>
      </c>
      <c r="E2171" t="s">
        <v>45</v>
      </c>
      <c r="F2171" t="s">
        <v>35</v>
      </c>
      <c r="G2171" t="s">
        <v>31</v>
      </c>
      <c r="H2171" t="s">
        <v>25</v>
      </c>
      <c r="I2171" t="s">
        <v>100</v>
      </c>
      <c r="J2171">
        <v>35</v>
      </c>
      <c r="K2171">
        <v>8500</v>
      </c>
      <c r="L2171" s="7">
        <f>Sales_Data[[#This Row],[OrderQuantity]] *Sales_Data[[#This Row],[UnitPrice]]</f>
        <v>297500</v>
      </c>
      <c r="M2171" s="7">
        <f>Sales_Data[[#This Row],[UnitPrice]]-Sales_Data[[#This Row],[UnitCost]]</f>
        <v>3000</v>
      </c>
      <c r="N2171" s="7">
        <f>Sales_Data[[#This Row],[Gross Revenue]]-Sales_Data[[#This Row],[Discount Amount ]]</f>
        <v>294500</v>
      </c>
      <c r="O2171" s="7">
        <f>Sales_Data[[#This Row],[OrderQuantity]] *Sales_Data[[#This Row],[UnitCost]]</f>
        <v>192500</v>
      </c>
      <c r="P2171" s="7">
        <f>Sales_Data[[#This Row],[ItemCost]] +Sales_Data[[#This Row],[ShippingCost]]</f>
        <v>193058.25</v>
      </c>
      <c r="Q2171" s="7">
        <f>Sales_Data[[#This Row],[Gross Revenue]]-Sales_Data[[#This Row],[TotalFinancialCost]]</f>
        <v>104441.75</v>
      </c>
      <c r="R2171" s="7">
        <f>Sales_Data[[#This Row],[Actul Bill Amount]]-Sales_Data[[#This Row],[ShippingCost]]</f>
        <v>293941.75</v>
      </c>
      <c r="S2171">
        <v>1194</v>
      </c>
      <c r="T2171">
        <v>558.25</v>
      </c>
      <c r="U2171" t="s">
        <v>49</v>
      </c>
      <c r="V2171">
        <v>5500</v>
      </c>
      <c r="W2171" t="s">
        <v>27</v>
      </c>
      <c r="X2171" t="str">
        <f t="shared" si="67"/>
        <v>Mumbai</v>
      </c>
    </row>
    <row r="2172" spans="1:24" x14ac:dyDescent="0.4">
      <c r="A2172">
        <v>102171</v>
      </c>
      <c r="B2172" s="5">
        <v>45763.365972222222</v>
      </c>
      <c r="C2172" s="3" t="str">
        <f>TEXT(Sales_Data[[#This Row],[OrderDate]],"mmmm")</f>
        <v>April</v>
      </c>
      <c r="D2172" s="3" t="str">
        <f t="shared" si="66"/>
        <v>2025</v>
      </c>
      <c r="E2172" t="s">
        <v>23</v>
      </c>
      <c r="F2172" t="s">
        <v>46</v>
      </c>
      <c r="G2172" t="s">
        <v>15</v>
      </c>
      <c r="H2172" t="s">
        <v>16</v>
      </c>
      <c r="I2172" t="s">
        <v>100</v>
      </c>
      <c r="J2172">
        <v>70</v>
      </c>
      <c r="K2172">
        <v>4500</v>
      </c>
      <c r="L2172" s="7">
        <f>Sales_Data[[#This Row],[OrderQuantity]] *Sales_Data[[#This Row],[UnitPrice]]</f>
        <v>315000</v>
      </c>
      <c r="M2172" s="7">
        <f>Sales_Data[[#This Row],[UnitPrice]]-Sales_Data[[#This Row],[UnitCost]]</f>
        <v>1700</v>
      </c>
      <c r="N2172" s="7">
        <f>Sales_Data[[#This Row],[Gross Revenue]]-Sales_Data[[#This Row],[Discount Amount ]]</f>
        <v>313300</v>
      </c>
      <c r="O2172" s="7">
        <f>Sales_Data[[#This Row],[OrderQuantity]] *Sales_Data[[#This Row],[UnitCost]]</f>
        <v>196000</v>
      </c>
      <c r="P2172" s="7">
        <f>Sales_Data[[#This Row],[ItemCost]] +Sales_Data[[#This Row],[ShippingCost]]</f>
        <v>196550.25</v>
      </c>
      <c r="Q2172" s="7">
        <f>Sales_Data[[#This Row],[Gross Revenue]]-Sales_Data[[#This Row],[TotalFinancialCost]]</f>
        <v>118449.75</v>
      </c>
      <c r="R2172" s="7">
        <f>Sales_Data[[#This Row],[Actul Bill Amount]]-Sales_Data[[#This Row],[ShippingCost]]</f>
        <v>312749.75</v>
      </c>
      <c r="S2172">
        <v>709</v>
      </c>
      <c r="T2172">
        <v>550.25</v>
      </c>
      <c r="U2172" t="s">
        <v>47</v>
      </c>
      <c r="V2172">
        <v>2800</v>
      </c>
      <c r="W2172" t="s">
        <v>18</v>
      </c>
      <c r="X2172" t="str">
        <f t="shared" si="67"/>
        <v>Bengaluru</v>
      </c>
    </row>
    <row r="2173" spans="1:24" x14ac:dyDescent="0.4">
      <c r="A2173">
        <v>102172</v>
      </c>
      <c r="B2173" s="5">
        <v>45815.974999999999</v>
      </c>
      <c r="C2173" s="3" t="str">
        <f>TEXT(Sales_Data[[#This Row],[OrderDate]],"mmmm")</f>
        <v>June</v>
      </c>
      <c r="D2173" s="3" t="str">
        <f t="shared" si="66"/>
        <v>2025</v>
      </c>
      <c r="E2173" t="s">
        <v>48</v>
      </c>
      <c r="F2173" t="s">
        <v>55</v>
      </c>
      <c r="G2173" t="s">
        <v>31</v>
      </c>
      <c r="H2173" t="s">
        <v>16</v>
      </c>
      <c r="I2173" t="s">
        <v>100</v>
      </c>
      <c r="J2173">
        <v>26</v>
      </c>
      <c r="K2173">
        <v>850</v>
      </c>
      <c r="L2173" s="7">
        <f>Sales_Data[[#This Row],[OrderQuantity]] *Sales_Data[[#This Row],[UnitPrice]]</f>
        <v>22100</v>
      </c>
      <c r="M2173" s="7">
        <f>Sales_Data[[#This Row],[UnitPrice]]-Sales_Data[[#This Row],[UnitCost]]</f>
        <v>300</v>
      </c>
      <c r="N2173" s="7">
        <f>Sales_Data[[#This Row],[Gross Revenue]]-Sales_Data[[#This Row],[Discount Amount ]]</f>
        <v>21800</v>
      </c>
      <c r="O2173" s="7">
        <f>Sales_Data[[#This Row],[OrderQuantity]] *Sales_Data[[#This Row],[UnitCost]]</f>
        <v>14300</v>
      </c>
      <c r="P2173" s="7">
        <f>Sales_Data[[#This Row],[ItemCost]] +Sales_Data[[#This Row],[ShippingCost]]</f>
        <v>16856</v>
      </c>
      <c r="Q2173" s="7">
        <f>Sales_Data[[#This Row],[Gross Revenue]]-Sales_Data[[#This Row],[TotalFinancialCost]]</f>
        <v>5244</v>
      </c>
      <c r="R2173" s="7">
        <f>Sales_Data[[#This Row],[Actul Bill Amount]]-Sales_Data[[#This Row],[ShippingCost]]</f>
        <v>19244</v>
      </c>
      <c r="S2173">
        <v>653</v>
      </c>
      <c r="T2173">
        <v>2556</v>
      </c>
      <c r="U2173" t="s">
        <v>56</v>
      </c>
      <c r="V2173">
        <v>550</v>
      </c>
      <c r="W2173" t="s">
        <v>18</v>
      </c>
      <c r="X2173" t="str">
        <f t="shared" si="67"/>
        <v>Bengaluru</v>
      </c>
    </row>
    <row r="2174" spans="1:24" x14ac:dyDescent="0.4">
      <c r="A2174">
        <v>102173</v>
      </c>
      <c r="B2174" s="5">
        <v>45803.802083333336</v>
      </c>
      <c r="C2174" s="3" t="str">
        <f>TEXT(Sales_Data[[#This Row],[OrderDate]],"mmmm")</f>
        <v>May</v>
      </c>
      <c r="D2174" s="3" t="str">
        <f t="shared" si="66"/>
        <v>2025</v>
      </c>
      <c r="E2174" t="s">
        <v>34</v>
      </c>
      <c r="F2174" t="s">
        <v>14</v>
      </c>
      <c r="G2174" t="s">
        <v>29</v>
      </c>
      <c r="H2174" t="s">
        <v>16</v>
      </c>
      <c r="I2174" t="s">
        <v>100</v>
      </c>
      <c r="J2174">
        <v>76</v>
      </c>
      <c r="K2174">
        <v>3200</v>
      </c>
      <c r="L2174" s="7">
        <f>Sales_Data[[#This Row],[OrderQuantity]] *Sales_Data[[#This Row],[UnitPrice]]</f>
        <v>243200</v>
      </c>
      <c r="M2174" s="7">
        <f>Sales_Data[[#This Row],[UnitPrice]]-Sales_Data[[#This Row],[UnitCost]]</f>
        <v>1200</v>
      </c>
      <c r="N2174" s="7">
        <f>Sales_Data[[#This Row],[Gross Revenue]]-Sales_Data[[#This Row],[Discount Amount ]]</f>
        <v>242000</v>
      </c>
      <c r="O2174" s="7">
        <f>Sales_Data[[#This Row],[OrderQuantity]] *Sales_Data[[#This Row],[UnitCost]]</f>
        <v>152000</v>
      </c>
      <c r="P2174" s="7">
        <f>Sales_Data[[#This Row],[ItemCost]] +Sales_Data[[#This Row],[ShippingCost]]</f>
        <v>152428.32999999999</v>
      </c>
      <c r="Q2174" s="7">
        <f>Sales_Data[[#This Row],[Gross Revenue]]-Sales_Data[[#This Row],[TotalFinancialCost]]</f>
        <v>90771.670000000013</v>
      </c>
      <c r="R2174" s="7">
        <f>Sales_Data[[#This Row],[Actul Bill Amount]]-Sales_Data[[#This Row],[ShippingCost]]</f>
        <v>241571.67</v>
      </c>
      <c r="S2174">
        <v>853</v>
      </c>
      <c r="T2174">
        <v>428.33</v>
      </c>
      <c r="U2174" t="s">
        <v>17</v>
      </c>
      <c r="V2174">
        <v>2000</v>
      </c>
      <c r="W2174" t="s">
        <v>18</v>
      </c>
      <c r="X2174" t="str">
        <f t="shared" si="67"/>
        <v>Bengaluru</v>
      </c>
    </row>
    <row r="2175" spans="1:24" x14ac:dyDescent="0.4">
      <c r="A2175">
        <v>102174</v>
      </c>
      <c r="B2175" s="5">
        <v>45659.525694444441</v>
      </c>
      <c r="C2175" s="3" t="str">
        <f>TEXT(Sales_Data[[#This Row],[OrderDate]],"mmmm")</f>
        <v>January</v>
      </c>
      <c r="D2175" s="3" t="str">
        <f t="shared" si="66"/>
        <v>2025</v>
      </c>
      <c r="E2175" t="s">
        <v>45</v>
      </c>
      <c r="F2175" t="s">
        <v>55</v>
      </c>
      <c r="G2175" t="s">
        <v>15</v>
      </c>
      <c r="H2175" t="s">
        <v>25</v>
      </c>
      <c r="I2175" t="s">
        <v>100</v>
      </c>
      <c r="J2175">
        <v>87</v>
      </c>
      <c r="K2175">
        <v>1200</v>
      </c>
      <c r="L2175" s="7">
        <f>Sales_Data[[#This Row],[OrderQuantity]] *Sales_Data[[#This Row],[UnitPrice]]</f>
        <v>104400</v>
      </c>
      <c r="M2175" s="7">
        <f>Sales_Data[[#This Row],[UnitPrice]]-Sales_Data[[#This Row],[UnitCost]]</f>
        <v>400</v>
      </c>
      <c r="N2175" s="7">
        <f>Sales_Data[[#This Row],[Gross Revenue]]-Sales_Data[[#This Row],[Discount Amount ]]</f>
        <v>104000</v>
      </c>
      <c r="O2175" s="7">
        <f>Sales_Data[[#This Row],[OrderQuantity]] *Sales_Data[[#This Row],[UnitCost]]</f>
        <v>69600</v>
      </c>
      <c r="P2175" s="7">
        <f>Sales_Data[[#This Row],[ItemCost]] +Sales_Data[[#This Row],[ShippingCost]]</f>
        <v>70680.97</v>
      </c>
      <c r="Q2175" s="7">
        <f>Sales_Data[[#This Row],[Gross Revenue]]-Sales_Data[[#This Row],[TotalFinancialCost]]</f>
        <v>33719.03</v>
      </c>
      <c r="R2175" s="7">
        <f>Sales_Data[[#This Row],[Actul Bill Amount]]-Sales_Data[[#This Row],[ShippingCost]]</f>
        <v>102919.03</v>
      </c>
      <c r="S2175">
        <v>1022</v>
      </c>
      <c r="T2175">
        <v>1080.97</v>
      </c>
      <c r="U2175" t="s">
        <v>58</v>
      </c>
      <c r="V2175">
        <v>800</v>
      </c>
      <c r="W2175" t="s">
        <v>27</v>
      </c>
      <c r="X2175" t="str">
        <f t="shared" si="67"/>
        <v>Mumbai</v>
      </c>
    </row>
    <row r="2176" spans="1:24" x14ac:dyDescent="0.4">
      <c r="A2176">
        <v>102175</v>
      </c>
      <c r="B2176" s="5">
        <v>45734.952777777777</v>
      </c>
      <c r="C2176" s="3" t="str">
        <f>TEXT(Sales_Data[[#This Row],[OrderDate]],"mmmm")</f>
        <v>March</v>
      </c>
      <c r="D2176" s="3" t="str">
        <f t="shared" si="66"/>
        <v>2025</v>
      </c>
      <c r="E2176" t="s">
        <v>42</v>
      </c>
      <c r="F2176" t="s">
        <v>28</v>
      </c>
      <c r="G2176" t="s">
        <v>15</v>
      </c>
      <c r="H2176" t="s">
        <v>20</v>
      </c>
      <c r="I2176" t="s">
        <v>100</v>
      </c>
      <c r="J2176">
        <v>59</v>
      </c>
      <c r="K2176">
        <v>2500</v>
      </c>
      <c r="L2176" s="7">
        <f>Sales_Data[[#This Row],[OrderQuantity]] *Sales_Data[[#This Row],[UnitPrice]]</f>
        <v>147500</v>
      </c>
      <c r="M2176" s="7">
        <f>Sales_Data[[#This Row],[UnitPrice]]-Sales_Data[[#This Row],[UnitCost]]</f>
        <v>1000</v>
      </c>
      <c r="N2176" s="7">
        <f>Sales_Data[[#This Row],[Gross Revenue]]-Sales_Data[[#This Row],[Discount Amount ]]</f>
        <v>146500</v>
      </c>
      <c r="O2176" s="7">
        <f>Sales_Data[[#This Row],[OrderQuantity]] *Sales_Data[[#This Row],[UnitCost]]</f>
        <v>88500</v>
      </c>
      <c r="P2176" s="7">
        <f>Sales_Data[[#This Row],[ItemCost]] +Sales_Data[[#This Row],[ShippingCost]]</f>
        <v>89398.26</v>
      </c>
      <c r="Q2176" s="7">
        <f>Sales_Data[[#This Row],[Gross Revenue]]-Sales_Data[[#This Row],[TotalFinancialCost]]</f>
        <v>58101.740000000005</v>
      </c>
      <c r="R2176" s="7">
        <f>Sales_Data[[#This Row],[Actul Bill Amount]]-Sales_Data[[#This Row],[ShippingCost]]</f>
        <v>145601.74</v>
      </c>
      <c r="S2176">
        <v>1038</v>
      </c>
      <c r="T2176">
        <v>898.26</v>
      </c>
      <c r="U2176" t="s">
        <v>54</v>
      </c>
      <c r="V2176">
        <v>1500</v>
      </c>
      <c r="W2176" t="s">
        <v>22</v>
      </c>
      <c r="X2176" t="str">
        <f t="shared" si="67"/>
        <v>Nagpur</v>
      </c>
    </row>
    <row r="2177" spans="1:24" x14ac:dyDescent="0.4">
      <c r="A2177">
        <v>102176</v>
      </c>
      <c r="B2177" s="5">
        <v>45789.597222222219</v>
      </c>
      <c r="C2177" s="3" t="str">
        <f>TEXT(Sales_Data[[#This Row],[OrderDate]],"mmmm")</f>
        <v>May</v>
      </c>
      <c r="D2177" s="3" t="str">
        <f t="shared" si="66"/>
        <v>2025</v>
      </c>
      <c r="E2177" t="s">
        <v>50</v>
      </c>
      <c r="F2177" t="s">
        <v>14</v>
      </c>
      <c r="G2177" t="s">
        <v>29</v>
      </c>
      <c r="H2177" t="s">
        <v>16</v>
      </c>
      <c r="I2177" t="s">
        <v>100</v>
      </c>
      <c r="J2177">
        <v>92</v>
      </c>
      <c r="K2177">
        <v>3200</v>
      </c>
      <c r="L2177" s="7">
        <f>Sales_Data[[#This Row],[OrderQuantity]] *Sales_Data[[#This Row],[UnitPrice]]</f>
        <v>294400</v>
      </c>
      <c r="M2177" s="7">
        <f>Sales_Data[[#This Row],[UnitPrice]]-Sales_Data[[#This Row],[UnitCost]]</f>
        <v>1200</v>
      </c>
      <c r="N2177" s="7">
        <f>Sales_Data[[#This Row],[Gross Revenue]]-Sales_Data[[#This Row],[Discount Amount ]]</f>
        <v>293200</v>
      </c>
      <c r="O2177" s="7">
        <f>Sales_Data[[#This Row],[OrderQuantity]] *Sales_Data[[#This Row],[UnitCost]]</f>
        <v>184000</v>
      </c>
      <c r="P2177" s="7">
        <f>Sales_Data[[#This Row],[ItemCost]] +Sales_Data[[#This Row],[ShippingCost]]</f>
        <v>185026.68</v>
      </c>
      <c r="Q2177" s="7">
        <f>Sales_Data[[#This Row],[Gross Revenue]]-Sales_Data[[#This Row],[TotalFinancialCost]]</f>
        <v>109373.32</v>
      </c>
      <c r="R2177" s="7">
        <f>Sales_Data[[#This Row],[Actul Bill Amount]]-Sales_Data[[#This Row],[ShippingCost]]</f>
        <v>292173.32</v>
      </c>
      <c r="S2177">
        <v>511</v>
      </c>
      <c r="T2177">
        <v>1026.68</v>
      </c>
      <c r="U2177" t="s">
        <v>17</v>
      </c>
      <c r="V2177">
        <v>2000</v>
      </c>
      <c r="W2177" t="s">
        <v>18</v>
      </c>
      <c r="X2177" t="str">
        <f t="shared" si="67"/>
        <v>Bengaluru</v>
      </c>
    </row>
    <row r="2178" spans="1:24" x14ac:dyDescent="0.4">
      <c r="A2178">
        <v>102177</v>
      </c>
      <c r="B2178" s="5">
        <v>45747.092361111114</v>
      </c>
      <c r="C2178" s="3" t="str">
        <f>TEXT(Sales_Data[[#This Row],[OrderDate]],"mmmm")</f>
        <v>March</v>
      </c>
      <c r="D2178" s="3" t="str">
        <f t="shared" ref="D2178:D2241" si="68">TEXT(B2178, "yyyy")</f>
        <v>2025</v>
      </c>
      <c r="E2178" t="s">
        <v>23</v>
      </c>
      <c r="F2178" t="s">
        <v>35</v>
      </c>
      <c r="G2178" t="s">
        <v>15</v>
      </c>
      <c r="H2178" t="s">
        <v>32</v>
      </c>
      <c r="I2178" t="s">
        <v>100</v>
      </c>
      <c r="J2178">
        <v>96</v>
      </c>
      <c r="K2178">
        <v>8500</v>
      </c>
      <c r="L2178" s="7">
        <f>Sales_Data[[#This Row],[OrderQuantity]] *Sales_Data[[#This Row],[UnitPrice]]</f>
        <v>816000</v>
      </c>
      <c r="M2178" s="7">
        <f>Sales_Data[[#This Row],[UnitPrice]]-Sales_Data[[#This Row],[UnitCost]]</f>
        <v>3000</v>
      </c>
      <c r="N2178" s="7">
        <f>Sales_Data[[#This Row],[Gross Revenue]]-Sales_Data[[#This Row],[Discount Amount ]]</f>
        <v>813000</v>
      </c>
      <c r="O2178" s="7">
        <f>Sales_Data[[#This Row],[OrderQuantity]] *Sales_Data[[#This Row],[UnitCost]]</f>
        <v>528000</v>
      </c>
      <c r="P2178" s="7">
        <f>Sales_Data[[#This Row],[ItemCost]] +Sales_Data[[#This Row],[ShippingCost]]</f>
        <v>528259.35</v>
      </c>
      <c r="Q2178" s="7">
        <f>Sales_Data[[#This Row],[Gross Revenue]]-Sales_Data[[#This Row],[TotalFinancialCost]]</f>
        <v>287740.65000000002</v>
      </c>
      <c r="R2178" s="7">
        <f>Sales_Data[[#This Row],[Actul Bill Amount]]-Sales_Data[[#This Row],[ShippingCost]]</f>
        <v>812740.65</v>
      </c>
      <c r="S2178">
        <v>659</v>
      </c>
      <c r="T2178">
        <v>259.35000000000002</v>
      </c>
      <c r="U2178" t="s">
        <v>49</v>
      </c>
      <c r="V2178">
        <v>5500</v>
      </c>
      <c r="W2178" t="s">
        <v>33</v>
      </c>
      <c r="X2178" t="str">
        <f t="shared" ref="X2178:X2241" si="69">_xlfn.TEXTBEFORE(W2178, " ")</f>
        <v>Delhi</v>
      </c>
    </row>
    <row r="2179" spans="1:24" x14ac:dyDescent="0.4">
      <c r="A2179">
        <v>102178</v>
      </c>
      <c r="B2179" s="5">
        <v>46002.179861111108</v>
      </c>
      <c r="C2179" s="3" t="str">
        <f>TEXT(Sales_Data[[#This Row],[OrderDate]],"mmmm")</f>
        <v>December</v>
      </c>
      <c r="D2179" s="3" t="str">
        <f t="shared" si="68"/>
        <v>2025</v>
      </c>
      <c r="E2179" t="s">
        <v>42</v>
      </c>
      <c r="F2179" t="s">
        <v>14</v>
      </c>
      <c r="G2179" t="s">
        <v>15</v>
      </c>
      <c r="H2179" t="s">
        <v>20</v>
      </c>
      <c r="I2179" t="s">
        <v>100</v>
      </c>
      <c r="J2179">
        <v>88</v>
      </c>
      <c r="K2179">
        <v>6500</v>
      </c>
      <c r="L2179" s="7">
        <f>Sales_Data[[#This Row],[OrderQuantity]] *Sales_Data[[#This Row],[UnitPrice]]</f>
        <v>572000</v>
      </c>
      <c r="M2179" s="7">
        <f>Sales_Data[[#This Row],[UnitPrice]]-Sales_Data[[#This Row],[UnitCost]]</f>
        <v>2300</v>
      </c>
      <c r="N2179" s="7">
        <f>Sales_Data[[#This Row],[Gross Revenue]]-Sales_Data[[#This Row],[Discount Amount ]]</f>
        <v>569700</v>
      </c>
      <c r="O2179" s="7">
        <f>Sales_Data[[#This Row],[OrderQuantity]] *Sales_Data[[#This Row],[UnitCost]]</f>
        <v>369600</v>
      </c>
      <c r="P2179" s="7">
        <f>Sales_Data[[#This Row],[ItemCost]] +Sales_Data[[#This Row],[ShippingCost]]</f>
        <v>370377.24</v>
      </c>
      <c r="Q2179" s="7">
        <f>Sales_Data[[#This Row],[Gross Revenue]]-Sales_Data[[#This Row],[TotalFinancialCost]]</f>
        <v>201622.76</v>
      </c>
      <c r="R2179" s="7">
        <f>Sales_Data[[#This Row],[Actul Bill Amount]]-Sales_Data[[#This Row],[ShippingCost]]</f>
        <v>568922.76</v>
      </c>
      <c r="S2179">
        <v>635</v>
      </c>
      <c r="T2179">
        <v>777.24</v>
      </c>
      <c r="U2179" t="s">
        <v>21</v>
      </c>
      <c r="V2179">
        <v>4200</v>
      </c>
      <c r="W2179" t="s">
        <v>22</v>
      </c>
      <c r="X2179" t="str">
        <f t="shared" si="69"/>
        <v>Nagpur</v>
      </c>
    </row>
    <row r="2180" spans="1:24" x14ac:dyDescent="0.4">
      <c r="A2180">
        <v>102179</v>
      </c>
      <c r="B2180" s="5">
        <v>46007.786805555559</v>
      </c>
      <c r="C2180" s="3" t="str">
        <f>TEXT(Sales_Data[[#This Row],[OrderDate]],"mmmm")</f>
        <v>December</v>
      </c>
      <c r="D2180" s="3" t="str">
        <f t="shared" si="68"/>
        <v>2025</v>
      </c>
      <c r="E2180" t="s">
        <v>19</v>
      </c>
      <c r="F2180" t="s">
        <v>40</v>
      </c>
      <c r="G2180" t="s">
        <v>29</v>
      </c>
      <c r="H2180" t="s">
        <v>37</v>
      </c>
      <c r="I2180" t="s">
        <v>100</v>
      </c>
      <c r="J2180">
        <v>37</v>
      </c>
      <c r="K2180">
        <v>5500</v>
      </c>
      <c r="L2180" s="7">
        <f>Sales_Data[[#This Row],[OrderQuantity]] *Sales_Data[[#This Row],[UnitPrice]]</f>
        <v>203500</v>
      </c>
      <c r="M2180" s="7">
        <f>Sales_Data[[#This Row],[UnitPrice]]-Sales_Data[[#This Row],[UnitCost]]</f>
        <v>2000</v>
      </c>
      <c r="N2180" s="7">
        <f>Sales_Data[[#This Row],[Gross Revenue]]-Sales_Data[[#This Row],[Discount Amount ]]</f>
        <v>201500</v>
      </c>
      <c r="O2180" s="7">
        <f>Sales_Data[[#This Row],[OrderQuantity]] *Sales_Data[[#This Row],[UnitCost]]</f>
        <v>129500</v>
      </c>
      <c r="P2180" s="7">
        <f>Sales_Data[[#This Row],[ItemCost]] +Sales_Data[[#This Row],[ShippingCost]]</f>
        <v>130125.61</v>
      </c>
      <c r="Q2180" s="7">
        <f>Sales_Data[[#This Row],[Gross Revenue]]-Sales_Data[[#This Row],[TotalFinancialCost]]</f>
        <v>73374.39</v>
      </c>
      <c r="R2180" s="7">
        <f>Sales_Data[[#This Row],[Actul Bill Amount]]-Sales_Data[[#This Row],[ShippingCost]]</f>
        <v>200874.39</v>
      </c>
      <c r="S2180">
        <v>351</v>
      </c>
      <c r="T2180">
        <v>625.61</v>
      </c>
      <c r="U2180" t="s">
        <v>41</v>
      </c>
      <c r="V2180">
        <v>3500</v>
      </c>
      <c r="W2180" t="s">
        <v>38</v>
      </c>
      <c r="X2180" t="str">
        <f t="shared" si="69"/>
        <v>Kolkata</v>
      </c>
    </row>
    <row r="2181" spans="1:24" x14ac:dyDescent="0.4">
      <c r="A2181">
        <v>102180</v>
      </c>
      <c r="B2181" s="5">
        <v>45920.618750000001</v>
      </c>
      <c r="C2181" s="3" t="str">
        <f>TEXT(Sales_Data[[#This Row],[OrderDate]],"mmmm")</f>
        <v>September</v>
      </c>
      <c r="D2181" s="3" t="str">
        <f t="shared" si="68"/>
        <v>2025</v>
      </c>
      <c r="E2181" t="s">
        <v>13</v>
      </c>
      <c r="F2181" t="s">
        <v>43</v>
      </c>
      <c r="G2181" t="s">
        <v>15</v>
      </c>
      <c r="H2181" t="s">
        <v>37</v>
      </c>
      <c r="I2181" t="s">
        <v>100</v>
      </c>
      <c r="J2181">
        <v>46</v>
      </c>
      <c r="K2181">
        <v>4500</v>
      </c>
      <c r="L2181" s="7">
        <f>Sales_Data[[#This Row],[OrderQuantity]] *Sales_Data[[#This Row],[UnitPrice]]</f>
        <v>207000</v>
      </c>
      <c r="M2181" s="7">
        <f>Sales_Data[[#This Row],[UnitPrice]]-Sales_Data[[#This Row],[UnitCost]]</f>
        <v>2000</v>
      </c>
      <c r="N2181" s="7">
        <f>Sales_Data[[#This Row],[Gross Revenue]]-Sales_Data[[#This Row],[Discount Amount ]]</f>
        <v>205000</v>
      </c>
      <c r="O2181" s="7">
        <f>Sales_Data[[#This Row],[OrderQuantity]] *Sales_Data[[#This Row],[UnitCost]]</f>
        <v>115000</v>
      </c>
      <c r="P2181" s="7">
        <f>Sales_Data[[#This Row],[ItemCost]] +Sales_Data[[#This Row],[ShippingCost]]</f>
        <v>115648.54</v>
      </c>
      <c r="Q2181" s="7">
        <f>Sales_Data[[#This Row],[Gross Revenue]]-Sales_Data[[#This Row],[TotalFinancialCost]]</f>
        <v>91351.46</v>
      </c>
      <c r="R2181" s="7">
        <f>Sales_Data[[#This Row],[Actul Bill Amount]]-Sales_Data[[#This Row],[ShippingCost]]</f>
        <v>204351.46</v>
      </c>
      <c r="S2181">
        <v>754</v>
      </c>
      <c r="T2181">
        <v>648.54</v>
      </c>
      <c r="U2181" t="s">
        <v>44</v>
      </c>
      <c r="V2181">
        <v>2500</v>
      </c>
      <c r="W2181" t="s">
        <v>38</v>
      </c>
      <c r="X2181" t="str">
        <f t="shared" si="69"/>
        <v>Kolkata</v>
      </c>
    </row>
    <row r="2182" spans="1:24" x14ac:dyDescent="0.4">
      <c r="A2182">
        <v>102181</v>
      </c>
      <c r="B2182" s="5">
        <v>46008.255555555559</v>
      </c>
      <c r="C2182" s="3" t="str">
        <f>TEXT(Sales_Data[[#This Row],[OrderDate]],"mmmm")</f>
        <v>December</v>
      </c>
      <c r="D2182" s="3" t="str">
        <f t="shared" si="68"/>
        <v>2025</v>
      </c>
      <c r="E2182" t="s">
        <v>48</v>
      </c>
      <c r="F2182" t="s">
        <v>43</v>
      </c>
      <c r="G2182" t="s">
        <v>15</v>
      </c>
      <c r="H2182" t="s">
        <v>25</v>
      </c>
      <c r="I2182" t="s">
        <v>100</v>
      </c>
      <c r="J2182">
        <v>48</v>
      </c>
      <c r="K2182">
        <v>4500</v>
      </c>
      <c r="L2182" s="7">
        <f>Sales_Data[[#This Row],[OrderQuantity]] *Sales_Data[[#This Row],[UnitPrice]]</f>
        <v>216000</v>
      </c>
      <c r="M2182" s="7">
        <f>Sales_Data[[#This Row],[UnitPrice]]-Sales_Data[[#This Row],[UnitCost]]</f>
        <v>2000</v>
      </c>
      <c r="N2182" s="7">
        <f>Sales_Data[[#This Row],[Gross Revenue]]-Sales_Data[[#This Row],[Discount Amount ]]</f>
        <v>214000</v>
      </c>
      <c r="O2182" s="7">
        <f>Sales_Data[[#This Row],[OrderQuantity]] *Sales_Data[[#This Row],[UnitCost]]</f>
        <v>120000</v>
      </c>
      <c r="P2182" s="7">
        <f>Sales_Data[[#This Row],[ItemCost]] +Sales_Data[[#This Row],[ShippingCost]]</f>
        <v>120564.03</v>
      </c>
      <c r="Q2182" s="7">
        <f>Sales_Data[[#This Row],[Gross Revenue]]-Sales_Data[[#This Row],[TotalFinancialCost]]</f>
        <v>95435.97</v>
      </c>
      <c r="R2182" s="7">
        <f>Sales_Data[[#This Row],[Actul Bill Amount]]-Sales_Data[[#This Row],[ShippingCost]]</f>
        <v>213435.97</v>
      </c>
      <c r="S2182">
        <v>401</v>
      </c>
      <c r="T2182">
        <v>564.03</v>
      </c>
      <c r="U2182" t="s">
        <v>44</v>
      </c>
      <c r="V2182">
        <v>2500</v>
      </c>
      <c r="W2182" t="s">
        <v>27</v>
      </c>
      <c r="X2182" t="str">
        <f t="shared" si="69"/>
        <v>Mumbai</v>
      </c>
    </row>
    <row r="2183" spans="1:24" x14ac:dyDescent="0.4">
      <c r="A2183">
        <v>102182</v>
      </c>
      <c r="B2183" s="5">
        <v>45765.116666666669</v>
      </c>
      <c r="C2183" s="3" t="str">
        <f>TEXT(Sales_Data[[#This Row],[OrderDate]],"mmmm")</f>
        <v>April</v>
      </c>
      <c r="D2183" s="3" t="str">
        <f t="shared" si="68"/>
        <v>2025</v>
      </c>
      <c r="E2183" t="s">
        <v>45</v>
      </c>
      <c r="F2183" t="s">
        <v>35</v>
      </c>
      <c r="G2183" t="s">
        <v>15</v>
      </c>
      <c r="H2183" t="s">
        <v>37</v>
      </c>
      <c r="I2183" t="s">
        <v>100</v>
      </c>
      <c r="J2183">
        <v>66</v>
      </c>
      <c r="K2183">
        <v>12000</v>
      </c>
      <c r="L2183" s="7">
        <f>Sales_Data[[#This Row],[OrderQuantity]] *Sales_Data[[#This Row],[UnitPrice]]</f>
        <v>792000</v>
      </c>
      <c r="M2183" s="7">
        <f>Sales_Data[[#This Row],[UnitPrice]]-Sales_Data[[#This Row],[UnitCost]]</f>
        <v>4000</v>
      </c>
      <c r="N2183" s="7">
        <f>Sales_Data[[#This Row],[Gross Revenue]]-Sales_Data[[#This Row],[Discount Amount ]]</f>
        <v>788000</v>
      </c>
      <c r="O2183" s="7">
        <f>Sales_Data[[#This Row],[OrderQuantity]] *Sales_Data[[#This Row],[UnitCost]]</f>
        <v>528000</v>
      </c>
      <c r="P2183" s="7">
        <f>Sales_Data[[#This Row],[ItemCost]] +Sales_Data[[#This Row],[ShippingCost]]</f>
        <v>528911.86</v>
      </c>
      <c r="Q2183" s="7">
        <f>Sales_Data[[#This Row],[Gross Revenue]]-Sales_Data[[#This Row],[TotalFinancialCost]]</f>
        <v>263088.14</v>
      </c>
      <c r="R2183" s="7">
        <f>Sales_Data[[#This Row],[Actul Bill Amount]]-Sales_Data[[#This Row],[ShippingCost]]</f>
        <v>787088.14</v>
      </c>
      <c r="S2183">
        <v>794</v>
      </c>
      <c r="T2183">
        <v>911.86</v>
      </c>
      <c r="U2183" t="s">
        <v>36</v>
      </c>
      <c r="V2183">
        <v>8000</v>
      </c>
      <c r="W2183" t="s">
        <v>38</v>
      </c>
      <c r="X2183" t="str">
        <f t="shared" si="69"/>
        <v>Kolkata</v>
      </c>
    </row>
    <row r="2184" spans="1:24" x14ac:dyDescent="0.4">
      <c r="A2184">
        <v>102183</v>
      </c>
      <c r="B2184" s="5">
        <v>45731.309027777781</v>
      </c>
      <c r="C2184" s="3" t="str">
        <f>TEXT(Sales_Data[[#This Row],[OrderDate]],"mmmm")</f>
        <v>March</v>
      </c>
      <c r="D2184" s="3" t="str">
        <f t="shared" si="68"/>
        <v>2025</v>
      </c>
      <c r="E2184" t="s">
        <v>23</v>
      </c>
      <c r="F2184" t="s">
        <v>24</v>
      </c>
      <c r="G2184" t="s">
        <v>31</v>
      </c>
      <c r="H2184" t="s">
        <v>37</v>
      </c>
      <c r="I2184" t="s">
        <v>100</v>
      </c>
      <c r="J2184">
        <v>4</v>
      </c>
      <c r="K2184">
        <v>25000</v>
      </c>
      <c r="L2184" s="7">
        <f>Sales_Data[[#This Row],[OrderQuantity]] *Sales_Data[[#This Row],[UnitPrice]]</f>
        <v>100000</v>
      </c>
      <c r="M2184" s="7">
        <f>Sales_Data[[#This Row],[UnitPrice]]-Sales_Data[[#This Row],[UnitCost]]</f>
        <v>7000</v>
      </c>
      <c r="N2184" s="7">
        <f>Sales_Data[[#This Row],[Gross Revenue]]-Sales_Data[[#This Row],[Discount Amount ]]</f>
        <v>93000</v>
      </c>
      <c r="O2184" s="7">
        <f>Sales_Data[[#This Row],[OrderQuantity]] *Sales_Data[[#This Row],[UnitCost]]</f>
        <v>72000</v>
      </c>
      <c r="P2184" s="7">
        <f>Sales_Data[[#This Row],[ItemCost]] +Sales_Data[[#This Row],[ShippingCost]]</f>
        <v>73196.37</v>
      </c>
      <c r="Q2184" s="7">
        <f>Sales_Data[[#This Row],[Gross Revenue]]-Sales_Data[[#This Row],[TotalFinancialCost]]</f>
        <v>26803.630000000005</v>
      </c>
      <c r="R2184" s="7">
        <f>Sales_Data[[#This Row],[Actul Bill Amount]]-Sales_Data[[#This Row],[ShippingCost]]</f>
        <v>91803.63</v>
      </c>
      <c r="S2184">
        <v>884</v>
      </c>
      <c r="T2184">
        <v>1196.3699999999999</v>
      </c>
      <c r="U2184" t="s">
        <v>60</v>
      </c>
      <c r="V2184">
        <v>18000</v>
      </c>
      <c r="W2184" t="s">
        <v>38</v>
      </c>
      <c r="X2184" t="str">
        <f t="shared" si="69"/>
        <v>Kolkata</v>
      </c>
    </row>
    <row r="2185" spans="1:24" x14ac:dyDescent="0.4">
      <c r="A2185">
        <v>102184</v>
      </c>
      <c r="B2185" s="5">
        <v>45696.532638888886</v>
      </c>
      <c r="C2185" s="3" t="str">
        <f>TEXT(Sales_Data[[#This Row],[OrderDate]],"mmmm")</f>
        <v>February</v>
      </c>
      <c r="D2185" s="3" t="str">
        <f t="shared" si="68"/>
        <v>2025</v>
      </c>
      <c r="E2185" t="s">
        <v>45</v>
      </c>
      <c r="F2185" t="s">
        <v>46</v>
      </c>
      <c r="G2185" t="s">
        <v>15</v>
      </c>
      <c r="H2185" t="s">
        <v>37</v>
      </c>
      <c r="I2185" t="s">
        <v>100</v>
      </c>
      <c r="J2185">
        <v>55</v>
      </c>
      <c r="K2185">
        <v>4500</v>
      </c>
      <c r="L2185" s="7">
        <f>Sales_Data[[#This Row],[OrderQuantity]] *Sales_Data[[#This Row],[UnitPrice]]</f>
        <v>247500</v>
      </c>
      <c r="M2185" s="7">
        <f>Sales_Data[[#This Row],[UnitPrice]]-Sales_Data[[#This Row],[UnitCost]]</f>
        <v>1700</v>
      </c>
      <c r="N2185" s="7">
        <f>Sales_Data[[#This Row],[Gross Revenue]]-Sales_Data[[#This Row],[Discount Amount ]]</f>
        <v>245800</v>
      </c>
      <c r="O2185" s="7">
        <f>Sales_Data[[#This Row],[OrderQuantity]] *Sales_Data[[#This Row],[UnitCost]]</f>
        <v>154000</v>
      </c>
      <c r="P2185" s="7">
        <f>Sales_Data[[#This Row],[ItemCost]] +Sales_Data[[#This Row],[ShippingCost]]</f>
        <v>154393.25</v>
      </c>
      <c r="Q2185" s="7">
        <f>Sales_Data[[#This Row],[Gross Revenue]]-Sales_Data[[#This Row],[TotalFinancialCost]]</f>
        <v>93106.75</v>
      </c>
      <c r="R2185" s="7">
        <f>Sales_Data[[#This Row],[Actul Bill Amount]]-Sales_Data[[#This Row],[ShippingCost]]</f>
        <v>245406.75</v>
      </c>
      <c r="S2185">
        <v>1047</v>
      </c>
      <c r="T2185">
        <v>393.25</v>
      </c>
      <c r="U2185" t="s">
        <v>47</v>
      </c>
      <c r="V2185">
        <v>2800</v>
      </c>
      <c r="W2185" t="s">
        <v>38</v>
      </c>
      <c r="X2185" t="str">
        <f t="shared" si="69"/>
        <v>Kolkata</v>
      </c>
    </row>
    <row r="2186" spans="1:24" x14ac:dyDescent="0.4">
      <c r="A2186">
        <v>102185</v>
      </c>
      <c r="B2186" s="5">
        <v>45816.625</v>
      </c>
      <c r="C2186" s="3" t="str">
        <f>TEXT(Sales_Data[[#This Row],[OrderDate]],"mmmm")</f>
        <v>June</v>
      </c>
      <c r="D2186" s="3" t="str">
        <f t="shared" si="68"/>
        <v>2025</v>
      </c>
      <c r="E2186" t="s">
        <v>39</v>
      </c>
      <c r="F2186" t="s">
        <v>14</v>
      </c>
      <c r="G2186" t="s">
        <v>15</v>
      </c>
      <c r="H2186" t="s">
        <v>16</v>
      </c>
      <c r="I2186" t="s">
        <v>100</v>
      </c>
      <c r="J2186">
        <v>6</v>
      </c>
      <c r="K2186">
        <v>6500</v>
      </c>
      <c r="L2186" s="7">
        <f>Sales_Data[[#This Row],[OrderQuantity]] *Sales_Data[[#This Row],[UnitPrice]]</f>
        <v>39000</v>
      </c>
      <c r="M2186" s="7">
        <f>Sales_Data[[#This Row],[UnitPrice]]-Sales_Data[[#This Row],[UnitCost]]</f>
        <v>2300</v>
      </c>
      <c r="N2186" s="7">
        <f>Sales_Data[[#This Row],[Gross Revenue]]-Sales_Data[[#This Row],[Discount Amount ]]</f>
        <v>36700</v>
      </c>
      <c r="O2186" s="7">
        <f>Sales_Data[[#This Row],[OrderQuantity]] *Sales_Data[[#This Row],[UnitCost]]</f>
        <v>25200</v>
      </c>
      <c r="P2186" s="7">
        <f>Sales_Data[[#This Row],[ItemCost]] +Sales_Data[[#This Row],[ShippingCost]]</f>
        <v>25437.15</v>
      </c>
      <c r="Q2186" s="7">
        <f>Sales_Data[[#This Row],[Gross Revenue]]-Sales_Data[[#This Row],[TotalFinancialCost]]</f>
        <v>13562.849999999999</v>
      </c>
      <c r="R2186" s="7">
        <f>Sales_Data[[#This Row],[Actul Bill Amount]]-Sales_Data[[#This Row],[ShippingCost]]</f>
        <v>36462.85</v>
      </c>
      <c r="S2186">
        <v>1027</v>
      </c>
      <c r="T2186">
        <v>237.15</v>
      </c>
      <c r="U2186" t="s">
        <v>21</v>
      </c>
      <c r="V2186">
        <v>4200</v>
      </c>
      <c r="W2186" t="s">
        <v>18</v>
      </c>
      <c r="X2186" t="str">
        <f t="shared" si="69"/>
        <v>Bengaluru</v>
      </c>
    </row>
    <row r="2187" spans="1:24" x14ac:dyDescent="0.4">
      <c r="A2187">
        <v>102186</v>
      </c>
      <c r="B2187" s="5">
        <v>45728.305555555555</v>
      </c>
      <c r="C2187" s="3" t="str">
        <f>TEXT(Sales_Data[[#This Row],[OrderDate]],"mmmm")</f>
        <v>March</v>
      </c>
      <c r="D2187" s="3" t="str">
        <f t="shared" si="68"/>
        <v>2025</v>
      </c>
      <c r="E2187" t="s">
        <v>39</v>
      </c>
      <c r="F2187" t="s">
        <v>24</v>
      </c>
      <c r="G2187" t="s">
        <v>29</v>
      </c>
      <c r="H2187" t="s">
        <v>25</v>
      </c>
      <c r="I2187" t="s">
        <v>100</v>
      </c>
      <c r="J2187">
        <v>13</v>
      </c>
      <c r="K2187">
        <v>45000</v>
      </c>
      <c r="L2187" s="7">
        <f>Sales_Data[[#This Row],[OrderQuantity]] *Sales_Data[[#This Row],[UnitPrice]]</f>
        <v>585000</v>
      </c>
      <c r="M2187" s="7">
        <f>Sales_Data[[#This Row],[UnitPrice]]-Sales_Data[[#This Row],[UnitCost]]</f>
        <v>13000</v>
      </c>
      <c r="N2187" s="7">
        <f>Sales_Data[[#This Row],[Gross Revenue]]-Sales_Data[[#This Row],[Discount Amount ]]</f>
        <v>572000</v>
      </c>
      <c r="O2187" s="7">
        <f>Sales_Data[[#This Row],[OrderQuantity]] *Sales_Data[[#This Row],[UnitCost]]</f>
        <v>416000</v>
      </c>
      <c r="P2187" s="7">
        <f>Sales_Data[[#This Row],[ItemCost]] +Sales_Data[[#This Row],[ShippingCost]]</f>
        <v>416742.11</v>
      </c>
      <c r="Q2187" s="7">
        <f>Sales_Data[[#This Row],[Gross Revenue]]-Sales_Data[[#This Row],[TotalFinancialCost]]</f>
        <v>168257.89</v>
      </c>
      <c r="R2187" s="7">
        <f>Sales_Data[[#This Row],[Actul Bill Amount]]-Sales_Data[[#This Row],[ShippingCost]]</f>
        <v>571257.89</v>
      </c>
      <c r="S2187">
        <v>1076</v>
      </c>
      <c r="T2187">
        <v>742.11</v>
      </c>
      <c r="U2187" t="s">
        <v>26</v>
      </c>
      <c r="V2187">
        <v>32000</v>
      </c>
      <c r="W2187" t="s">
        <v>27</v>
      </c>
      <c r="X2187" t="str">
        <f t="shared" si="69"/>
        <v>Mumbai</v>
      </c>
    </row>
    <row r="2188" spans="1:24" x14ac:dyDescent="0.4">
      <c r="A2188">
        <v>102187</v>
      </c>
      <c r="B2188" s="5">
        <v>45969.878472222219</v>
      </c>
      <c r="C2188" s="3" t="str">
        <f>TEXT(Sales_Data[[#This Row],[OrderDate]],"mmmm")</f>
        <v>November</v>
      </c>
      <c r="D2188" s="3" t="str">
        <f t="shared" si="68"/>
        <v>2025</v>
      </c>
      <c r="E2188" t="s">
        <v>50</v>
      </c>
      <c r="F2188" t="s">
        <v>46</v>
      </c>
      <c r="G2188" t="s">
        <v>29</v>
      </c>
      <c r="H2188" t="s">
        <v>37</v>
      </c>
      <c r="I2188" t="s">
        <v>100</v>
      </c>
      <c r="J2188">
        <v>21</v>
      </c>
      <c r="K2188">
        <v>4500</v>
      </c>
      <c r="L2188" s="7">
        <f>Sales_Data[[#This Row],[OrderQuantity]] *Sales_Data[[#This Row],[UnitPrice]]</f>
        <v>94500</v>
      </c>
      <c r="M2188" s="7">
        <f>Sales_Data[[#This Row],[UnitPrice]]-Sales_Data[[#This Row],[UnitCost]]</f>
        <v>1700</v>
      </c>
      <c r="N2188" s="7">
        <f>Sales_Data[[#This Row],[Gross Revenue]]-Sales_Data[[#This Row],[Discount Amount ]]</f>
        <v>92800</v>
      </c>
      <c r="O2188" s="7">
        <f>Sales_Data[[#This Row],[OrderQuantity]] *Sales_Data[[#This Row],[UnitCost]]</f>
        <v>58800</v>
      </c>
      <c r="P2188" s="7">
        <f>Sales_Data[[#This Row],[ItemCost]] +Sales_Data[[#This Row],[ShippingCost]]</f>
        <v>59863.05</v>
      </c>
      <c r="Q2188" s="7">
        <f>Sales_Data[[#This Row],[Gross Revenue]]-Sales_Data[[#This Row],[TotalFinancialCost]]</f>
        <v>34636.949999999997</v>
      </c>
      <c r="R2188" s="7">
        <f>Sales_Data[[#This Row],[Actul Bill Amount]]-Sales_Data[[#This Row],[ShippingCost]]</f>
        <v>91736.95</v>
      </c>
      <c r="S2188">
        <v>651</v>
      </c>
      <c r="T2188">
        <v>1063.05</v>
      </c>
      <c r="U2188" t="s">
        <v>47</v>
      </c>
      <c r="V2188">
        <v>2800</v>
      </c>
      <c r="W2188" t="s">
        <v>38</v>
      </c>
      <c r="X2188" t="str">
        <f t="shared" si="69"/>
        <v>Kolkata</v>
      </c>
    </row>
    <row r="2189" spans="1:24" x14ac:dyDescent="0.4">
      <c r="A2189">
        <v>102188</v>
      </c>
      <c r="B2189" s="5">
        <v>45898.353472222225</v>
      </c>
      <c r="C2189" s="3" t="str">
        <f>TEXT(Sales_Data[[#This Row],[OrderDate]],"mmmm")</f>
        <v>August</v>
      </c>
      <c r="D2189" s="3" t="str">
        <f t="shared" si="68"/>
        <v>2025</v>
      </c>
      <c r="E2189" t="s">
        <v>19</v>
      </c>
      <c r="F2189" t="s">
        <v>43</v>
      </c>
      <c r="G2189" t="s">
        <v>29</v>
      </c>
      <c r="H2189" t="s">
        <v>25</v>
      </c>
      <c r="I2189" t="s">
        <v>100</v>
      </c>
      <c r="J2189">
        <v>22</v>
      </c>
      <c r="K2189">
        <v>2800</v>
      </c>
      <c r="L2189" s="7">
        <f>Sales_Data[[#This Row],[OrderQuantity]] *Sales_Data[[#This Row],[UnitPrice]]</f>
        <v>61600</v>
      </c>
      <c r="M2189" s="7">
        <f>Sales_Data[[#This Row],[UnitPrice]]-Sales_Data[[#This Row],[UnitCost]]</f>
        <v>1300</v>
      </c>
      <c r="N2189" s="7">
        <f>Sales_Data[[#This Row],[Gross Revenue]]-Sales_Data[[#This Row],[Discount Amount ]]</f>
        <v>60300</v>
      </c>
      <c r="O2189" s="7">
        <f>Sales_Data[[#This Row],[OrderQuantity]] *Sales_Data[[#This Row],[UnitCost]]</f>
        <v>33000</v>
      </c>
      <c r="P2189" s="7">
        <f>Sales_Data[[#This Row],[ItemCost]] +Sales_Data[[#This Row],[ShippingCost]]</f>
        <v>34179.49</v>
      </c>
      <c r="Q2189" s="7">
        <f>Sales_Data[[#This Row],[Gross Revenue]]-Sales_Data[[#This Row],[TotalFinancialCost]]</f>
        <v>27420.510000000002</v>
      </c>
      <c r="R2189" s="7">
        <f>Sales_Data[[#This Row],[Actul Bill Amount]]-Sales_Data[[#This Row],[ShippingCost]]</f>
        <v>59120.51</v>
      </c>
      <c r="S2189">
        <v>1114</v>
      </c>
      <c r="T2189">
        <v>1179.49</v>
      </c>
      <c r="U2189" t="s">
        <v>61</v>
      </c>
      <c r="V2189">
        <v>1500</v>
      </c>
      <c r="W2189" t="s">
        <v>27</v>
      </c>
      <c r="X2189" t="str">
        <f t="shared" si="69"/>
        <v>Mumbai</v>
      </c>
    </row>
    <row r="2190" spans="1:24" x14ac:dyDescent="0.4">
      <c r="A2190">
        <v>102189</v>
      </c>
      <c r="B2190" s="5">
        <v>45955.04791666667</v>
      </c>
      <c r="C2190" s="3" t="str">
        <f>TEXT(Sales_Data[[#This Row],[OrderDate]],"mmmm")</f>
        <v>October</v>
      </c>
      <c r="D2190" s="3" t="str">
        <f t="shared" si="68"/>
        <v>2025</v>
      </c>
      <c r="E2190" t="s">
        <v>23</v>
      </c>
      <c r="F2190" t="s">
        <v>55</v>
      </c>
      <c r="G2190" t="s">
        <v>31</v>
      </c>
      <c r="H2190" t="s">
        <v>16</v>
      </c>
      <c r="I2190" t="s">
        <v>100</v>
      </c>
      <c r="J2190">
        <v>61</v>
      </c>
      <c r="K2190">
        <v>600</v>
      </c>
      <c r="L2190" s="7">
        <f>Sales_Data[[#This Row],[OrderQuantity]] *Sales_Data[[#This Row],[UnitPrice]]</f>
        <v>36600</v>
      </c>
      <c r="M2190" s="7">
        <f>Sales_Data[[#This Row],[UnitPrice]]-Sales_Data[[#This Row],[UnitCost]]</f>
        <v>250</v>
      </c>
      <c r="N2190" s="7">
        <f>Sales_Data[[#This Row],[Gross Revenue]]-Sales_Data[[#This Row],[Discount Amount ]]</f>
        <v>36350</v>
      </c>
      <c r="O2190" s="7">
        <f>Sales_Data[[#This Row],[OrderQuantity]] *Sales_Data[[#This Row],[UnitCost]]</f>
        <v>21350</v>
      </c>
      <c r="P2190" s="7">
        <f>Sales_Data[[#This Row],[ItemCost]] +Sales_Data[[#This Row],[ShippingCost]]</f>
        <v>22676.6</v>
      </c>
      <c r="Q2190" s="7">
        <f>Sales_Data[[#This Row],[Gross Revenue]]-Sales_Data[[#This Row],[TotalFinancialCost]]</f>
        <v>13923.400000000001</v>
      </c>
      <c r="R2190" s="7">
        <f>Sales_Data[[#This Row],[Actul Bill Amount]]-Sales_Data[[#This Row],[ShippingCost]]</f>
        <v>35023.4</v>
      </c>
      <c r="S2190">
        <v>603</v>
      </c>
      <c r="T2190">
        <v>1326.6</v>
      </c>
      <c r="U2190" t="s">
        <v>57</v>
      </c>
      <c r="V2190">
        <v>350</v>
      </c>
      <c r="W2190" t="s">
        <v>18</v>
      </c>
      <c r="X2190" t="str">
        <f t="shared" si="69"/>
        <v>Bengaluru</v>
      </c>
    </row>
    <row r="2191" spans="1:24" x14ac:dyDescent="0.4">
      <c r="A2191">
        <v>102190</v>
      </c>
      <c r="B2191" s="5">
        <v>45693.893750000003</v>
      </c>
      <c r="C2191" s="3" t="str">
        <f>TEXT(Sales_Data[[#This Row],[OrderDate]],"mmmm")</f>
        <v>February</v>
      </c>
      <c r="D2191" s="3" t="str">
        <f t="shared" si="68"/>
        <v>2025</v>
      </c>
      <c r="E2191" t="s">
        <v>13</v>
      </c>
      <c r="F2191" t="s">
        <v>28</v>
      </c>
      <c r="G2191" t="s">
        <v>31</v>
      </c>
      <c r="H2191" t="s">
        <v>37</v>
      </c>
      <c r="I2191" t="s">
        <v>100</v>
      </c>
      <c r="J2191">
        <v>99</v>
      </c>
      <c r="K2191">
        <v>450</v>
      </c>
      <c r="L2191" s="7">
        <f>Sales_Data[[#This Row],[OrderQuantity]] *Sales_Data[[#This Row],[UnitPrice]]</f>
        <v>44550</v>
      </c>
      <c r="M2191" s="7">
        <f>Sales_Data[[#This Row],[UnitPrice]]-Sales_Data[[#This Row],[UnitCost]]</f>
        <v>250</v>
      </c>
      <c r="N2191" s="7">
        <f>Sales_Data[[#This Row],[Gross Revenue]]-Sales_Data[[#This Row],[Discount Amount ]]</f>
        <v>44300</v>
      </c>
      <c r="O2191" s="7">
        <f>Sales_Data[[#This Row],[OrderQuantity]] *Sales_Data[[#This Row],[UnitCost]]</f>
        <v>19800</v>
      </c>
      <c r="P2191" s="7">
        <f>Sales_Data[[#This Row],[ItemCost]] +Sales_Data[[#This Row],[ShippingCost]]</f>
        <v>20180.490000000002</v>
      </c>
      <c r="Q2191" s="7">
        <f>Sales_Data[[#This Row],[Gross Revenue]]-Sales_Data[[#This Row],[TotalFinancialCost]]</f>
        <v>24369.51</v>
      </c>
      <c r="R2191" s="7">
        <f>Sales_Data[[#This Row],[Actul Bill Amount]]-Sales_Data[[#This Row],[ShippingCost]]</f>
        <v>43919.51</v>
      </c>
      <c r="S2191">
        <v>1073</v>
      </c>
      <c r="T2191">
        <v>380.49</v>
      </c>
      <c r="U2191" t="s">
        <v>30</v>
      </c>
      <c r="V2191">
        <v>200</v>
      </c>
      <c r="W2191" t="s">
        <v>38</v>
      </c>
      <c r="X2191" t="str">
        <f t="shared" si="69"/>
        <v>Kolkata</v>
      </c>
    </row>
    <row r="2192" spans="1:24" x14ac:dyDescent="0.4">
      <c r="A2192">
        <v>102191</v>
      </c>
      <c r="B2192" s="5">
        <v>45741.804166666669</v>
      </c>
      <c r="C2192" s="3" t="str">
        <f>TEXT(Sales_Data[[#This Row],[OrderDate]],"mmmm")</f>
        <v>March</v>
      </c>
      <c r="D2192" s="3" t="str">
        <f t="shared" si="68"/>
        <v>2025</v>
      </c>
      <c r="E2192" t="s">
        <v>48</v>
      </c>
      <c r="F2192" t="s">
        <v>35</v>
      </c>
      <c r="G2192" t="s">
        <v>29</v>
      </c>
      <c r="H2192" t="s">
        <v>37</v>
      </c>
      <c r="I2192" t="s">
        <v>100</v>
      </c>
      <c r="J2192">
        <v>56</v>
      </c>
      <c r="K2192">
        <v>8500</v>
      </c>
      <c r="L2192" s="7">
        <f>Sales_Data[[#This Row],[OrderQuantity]] *Sales_Data[[#This Row],[UnitPrice]]</f>
        <v>476000</v>
      </c>
      <c r="M2192" s="7">
        <f>Sales_Data[[#This Row],[UnitPrice]]-Sales_Data[[#This Row],[UnitCost]]</f>
        <v>3000</v>
      </c>
      <c r="N2192" s="7">
        <f>Sales_Data[[#This Row],[Gross Revenue]]-Sales_Data[[#This Row],[Discount Amount ]]</f>
        <v>473000</v>
      </c>
      <c r="O2192" s="7">
        <f>Sales_Data[[#This Row],[OrderQuantity]] *Sales_Data[[#This Row],[UnitCost]]</f>
        <v>308000</v>
      </c>
      <c r="P2192" s="7">
        <f>Sales_Data[[#This Row],[ItemCost]] +Sales_Data[[#This Row],[ShippingCost]]</f>
        <v>308616.18</v>
      </c>
      <c r="Q2192" s="7">
        <f>Sales_Data[[#This Row],[Gross Revenue]]-Sales_Data[[#This Row],[TotalFinancialCost]]</f>
        <v>167383.82</v>
      </c>
      <c r="R2192" s="7">
        <f>Sales_Data[[#This Row],[Actul Bill Amount]]-Sales_Data[[#This Row],[ShippingCost]]</f>
        <v>472383.82</v>
      </c>
      <c r="S2192">
        <v>781</v>
      </c>
      <c r="T2192">
        <v>616.17999999999995</v>
      </c>
      <c r="U2192" t="s">
        <v>49</v>
      </c>
      <c r="V2192">
        <v>5500</v>
      </c>
      <c r="W2192" t="s">
        <v>38</v>
      </c>
      <c r="X2192" t="str">
        <f t="shared" si="69"/>
        <v>Kolkata</v>
      </c>
    </row>
    <row r="2193" spans="1:24" x14ac:dyDescent="0.4">
      <c r="A2193">
        <v>102192</v>
      </c>
      <c r="B2193" s="5">
        <v>45920.95416666667</v>
      </c>
      <c r="C2193" s="3" t="str">
        <f>TEXT(Sales_Data[[#This Row],[OrderDate]],"mmmm")</f>
        <v>September</v>
      </c>
      <c r="D2193" s="3" t="str">
        <f t="shared" si="68"/>
        <v>2025</v>
      </c>
      <c r="E2193" t="s">
        <v>50</v>
      </c>
      <c r="F2193" t="s">
        <v>46</v>
      </c>
      <c r="G2193" t="s">
        <v>15</v>
      </c>
      <c r="H2193" t="s">
        <v>25</v>
      </c>
      <c r="I2193" t="s">
        <v>100</v>
      </c>
      <c r="J2193">
        <v>72</v>
      </c>
      <c r="K2193">
        <v>4500</v>
      </c>
      <c r="L2193" s="7">
        <f>Sales_Data[[#This Row],[OrderQuantity]] *Sales_Data[[#This Row],[UnitPrice]]</f>
        <v>324000</v>
      </c>
      <c r="M2193" s="7">
        <f>Sales_Data[[#This Row],[UnitPrice]]-Sales_Data[[#This Row],[UnitCost]]</f>
        <v>1700</v>
      </c>
      <c r="N2193" s="7">
        <f>Sales_Data[[#This Row],[Gross Revenue]]-Sales_Data[[#This Row],[Discount Amount ]]</f>
        <v>322300</v>
      </c>
      <c r="O2193" s="7">
        <f>Sales_Data[[#This Row],[OrderQuantity]] *Sales_Data[[#This Row],[UnitCost]]</f>
        <v>201600</v>
      </c>
      <c r="P2193" s="7">
        <f>Sales_Data[[#This Row],[ItemCost]] +Sales_Data[[#This Row],[ShippingCost]]</f>
        <v>203390.17</v>
      </c>
      <c r="Q2193" s="7">
        <f>Sales_Data[[#This Row],[Gross Revenue]]-Sales_Data[[#This Row],[TotalFinancialCost]]</f>
        <v>120609.82999999999</v>
      </c>
      <c r="R2193" s="7">
        <f>Sales_Data[[#This Row],[Actul Bill Amount]]-Sales_Data[[#This Row],[ShippingCost]]</f>
        <v>320509.83</v>
      </c>
      <c r="S2193">
        <v>548</v>
      </c>
      <c r="T2193">
        <v>1790.17</v>
      </c>
      <c r="U2193" t="s">
        <v>47</v>
      </c>
      <c r="V2193">
        <v>2800</v>
      </c>
      <c r="W2193" t="s">
        <v>27</v>
      </c>
      <c r="X2193" t="str">
        <f t="shared" si="69"/>
        <v>Mumbai</v>
      </c>
    </row>
    <row r="2194" spans="1:24" x14ac:dyDescent="0.4">
      <c r="A2194">
        <v>102193</v>
      </c>
      <c r="B2194" s="5">
        <v>45967.027777777781</v>
      </c>
      <c r="C2194" s="3" t="str">
        <f>TEXT(Sales_Data[[#This Row],[OrderDate]],"mmmm")</f>
        <v>November</v>
      </c>
      <c r="D2194" s="3" t="str">
        <f t="shared" si="68"/>
        <v>2025</v>
      </c>
      <c r="E2194" t="s">
        <v>19</v>
      </c>
      <c r="F2194" t="s">
        <v>55</v>
      </c>
      <c r="G2194" t="s">
        <v>15</v>
      </c>
      <c r="H2194" t="s">
        <v>20</v>
      </c>
      <c r="I2194" t="s">
        <v>100</v>
      </c>
      <c r="J2194">
        <v>65</v>
      </c>
      <c r="K2194">
        <v>600</v>
      </c>
      <c r="L2194" s="7">
        <f>Sales_Data[[#This Row],[OrderQuantity]] *Sales_Data[[#This Row],[UnitPrice]]</f>
        <v>39000</v>
      </c>
      <c r="M2194" s="7">
        <f>Sales_Data[[#This Row],[UnitPrice]]-Sales_Data[[#This Row],[UnitCost]]</f>
        <v>250</v>
      </c>
      <c r="N2194" s="7">
        <f>Sales_Data[[#This Row],[Gross Revenue]]-Sales_Data[[#This Row],[Discount Amount ]]</f>
        <v>38750</v>
      </c>
      <c r="O2194" s="7">
        <f>Sales_Data[[#This Row],[OrderQuantity]] *Sales_Data[[#This Row],[UnitCost]]</f>
        <v>22750</v>
      </c>
      <c r="P2194" s="7">
        <f>Sales_Data[[#This Row],[ItemCost]] +Sales_Data[[#This Row],[ShippingCost]]</f>
        <v>25006.19</v>
      </c>
      <c r="Q2194" s="7">
        <f>Sales_Data[[#This Row],[Gross Revenue]]-Sales_Data[[#This Row],[TotalFinancialCost]]</f>
        <v>13993.810000000001</v>
      </c>
      <c r="R2194" s="7">
        <f>Sales_Data[[#This Row],[Actul Bill Amount]]-Sales_Data[[#This Row],[ShippingCost]]</f>
        <v>36493.81</v>
      </c>
      <c r="S2194">
        <v>892</v>
      </c>
      <c r="T2194">
        <v>2256.19</v>
      </c>
      <c r="U2194" t="s">
        <v>57</v>
      </c>
      <c r="V2194">
        <v>350</v>
      </c>
      <c r="W2194" t="s">
        <v>22</v>
      </c>
      <c r="X2194" t="str">
        <f t="shared" si="69"/>
        <v>Nagpur</v>
      </c>
    </row>
    <row r="2195" spans="1:24" x14ac:dyDescent="0.4">
      <c r="A2195">
        <v>102194</v>
      </c>
      <c r="B2195" s="5">
        <v>45829.831944444442</v>
      </c>
      <c r="C2195" s="3" t="str">
        <f>TEXT(Sales_Data[[#This Row],[OrderDate]],"mmmm")</f>
        <v>June</v>
      </c>
      <c r="D2195" s="3" t="str">
        <f t="shared" si="68"/>
        <v>2025</v>
      </c>
      <c r="E2195" t="s">
        <v>45</v>
      </c>
      <c r="F2195" t="s">
        <v>40</v>
      </c>
      <c r="G2195" t="s">
        <v>15</v>
      </c>
      <c r="H2195" t="s">
        <v>20</v>
      </c>
      <c r="I2195" t="s">
        <v>100</v>
      </c>
      <c r="J2195">
        <v>85</v>
      </c>
      <c r="K2195">
        <v>5500</v>
      </c>
      <c r="L2195" s="7">
        <f>Sales_Data[[#This Row],[OrderQuantity]] *Sales_Data[[#This Row],[UnitPrice]]</f>
        <v>467500</v>
      </c>
      <c r="M2195" s="7">
        <f>Sales_Data[[#This Row],[UnitPrice]]-Sales_Data[[#This Row],[UnitCost]]</f>
        <v>2000</v>
      </c>
      <c r="N2195" s="7">
        <f>Sales_Data[[#This Row],[Gross Revenue]]-Sales_Data[[#This Row],[Discount Amount ]]</f>
        <v>465500</v>
      </c>
      <c r="O2195" s="7">
        <f>Sales_Data[[#This Row],[OrderQuantity]] *Sales_Data[[#This Row],[UnitCost]]</f>
        <v>297500</v>
      </c>
      <c r="P2195" s="7">
        <f>Sales_Data[[#This Row],[ItemCost]] +Sales_Data[[#This Row],[ShippingCost]]</f>
        <v>297881.28999999998</v>
      </c>
      <c r="Q2195" s="7">
        <f>Sales_Data[[#This Row],[Gross Revenue]]-Sales_Data[[#This Row],[TotalFinancialCost]]</f>
        <v>169618.71000000002</v>
      </c>
      <c r="R2195" s="7">
        <f>Sales_Data[[#This Row],[Actul Bill Amount]]-Sales_Data[[#This Row],[ShippingCost]]</f>
        <v>465118.71</v>
      </c>
      <c r="S2195">
        <v>1154</v>
      </c>
      <c r="T2195">
        <v>381.29</v>
      </c>
      <c r="U2195" t="s">
        <v>41</v>
      </c>
      <c r="V2195">
        <v>3500</v>
      </c>
      <c r="W2195" t="s">
        <v>22</v>
      </c>
      <c r="X2195" t="str">
        <f t="shared" si="69"/>
        <v>Nagpur</v>
      </c>
    </row>
    <row r="2196" spans="1:24" x14ac:dyDescent="0.4">
      <c r="A2196">
        <v>102195</v>
      </c>
      <c r="B2196" s="5">
        <v>45830.51458333333</v>
      </c>
      <c r="C2196" s="3" t="str">
        <f>TEXT(Sales_Data[[#This Row],[OrderDate]],"mmmm")</f>
        <v>June</v>
      </c>
      <c r="D2196" s="3" t="str">
        <f t="shared" si="68"/>
        <v>2025</v>
      </c>
      <c r="E2196" t="s">
        <v>13</v>
      </c>
      <c r="F2196" t="s">
        <v>46</v>
      </c>
      <c r="G2196" t="s">
        <v>29</v>
      </c>
      <c r="H2196" t="s">
        <v>32</v>
      </c>
      <c r="I2196" t="s">
        <v>100</v>
      </c>
      <c r="J2196">
        <v>20</v>
      </c>
      <c r="K2196">
        <v>4500</v>
      </c>
      <c r="L2196" s="7">
        <f>Sales_Data[[#This Row],[OrderQuantity]] *Sales_Data[[#This Row],[UnitPrice]]</f>
        <v>90000</v>
      </c>
      <c r="M2196" s="7">
        <f>Sales_Data[[#This Row],[UnitPrice]]-Sales_Data[[#This Row],[UnitCost]]</f>
        <v>1700</v>
      </c>
      <c r="N2196" s="7">
        <f>Sales_Data[[#This Row],[Gross Revenue]]-Sales_Data[[#This Row],[Discount Amount ]]</f>
        <v>88300</v>
      </c>
      <c r="O2196" s="7">
        <f>Sales_Data[[#This Row],[OrderQuantity]] *Sales_Data[[#This Row],[UnitCost]]</f>
        <v>56000</v>
      </c>
      <c r="P2196" s="7">
        <f>Sales_Data[[#This Row],[ItemCost]] +Sales_Data[[#This Row],[ShippingCost]]</f>
        <v>56332.62</v>
      </c>
      <c r="Q2196" s="7">
        <f>Sales_Data[[#This Row],[Gross Revenue]]-Sales_Data[[#This Row],[TotalFinancialCost]]</f>
        <v>33667.379999999997</v>
      </c>
      <c r="R2196" s="7">
        <f>Sales_Data[[#This Row],[Actul Bill Amount]]-Sales_Data[[#This Row],[ShippingCost]]</f>
        <v>87967.38</v>
      </c>
      <c r="S2196">
        <v>638</v>
      </c>
      <c r="T2196">
        <v>332.62</v>
      </c>
      <c r="U2196" t="s">
        <v>47</v>
      </c>
      <c r="V2196">
        <v>2800</v>
      </c>
      <c r="W2196" t="s">
        <v>33</v>
      </c>
      <c r="X2196" t="str">
        <f t="shared" si="69"/>
        <v>Delhi</v>
      </c>
    </row>
    <row r="2197" spans="1:24" x14ac:dyDescent="0.4">
      <c r="A2197">
        <v>102196</v>
      </c>
      <c r="B2197" s="5">
        <v>46019.515277777777</v>
      </c>
      <c r="C2197" s="3" t="str">
        <f>TEXT(Sales_Data[[#This Row],[OrderDate]],"mmmm")</f>
        <v>December</v>
      </c>
      <c r="D2197" s="3" t="str">
        <f t="shared" si="68"/>
        <v>2025</v>
      </c>
      <c r="E2197" t="s">
        <v>48</v>
      </c>
      <c r="F2197" t="s">
        <v>46</v>
      </c>
      <c r="G2197" t="s">
        <v>15</v>
      </c>
      <c r="H2197" t="s">
        <v>25</v>
      </c>
      <c r="I2197" t="s">
        <v>100</v>
      </c>
      <c r="J2197">
        <v>81</v>
      </c>
      <c r="K2197">
        <v>15000</v>
      </c>
      <c r="L2197" s="7">
        <f>Sales_Data[[#This Row],[OrderQuantity]] *Sales_Data[[#This Row],[UnitPrice]]</f>
        <v>1215000</v>
      </c>
      <c r="M2197" s="7">
        <f>Sales_Data[[#This Row],[UnitPrice]]-Sales_Data[[#This Row],[UnitCost]]</f>
        <v>5500</v>
      </c>
      <c r="N2197" s="7">
        <f>Sales_Data[[#This Row],[Gross Revenue]]-Sales_Data[[#This Row],[Discount Amount ]]</f>
        <v>1209500</v>
      </c>
      <c r="O2197" s="7">
        <f>Sales_Data[[#This Row],[OrderQuantity]] *Sales_Data[[#This Row],[UnitCost]]</f>
        <v>769500</v>
      </c>
      <c r="P2197" s="7">
        <f>Sales_Data[[#This Row],[ItemCost]] +Sales_Data[[#This Row],[ShippingCost]]</f>
        <v>769812.89</v>
      </c>
      <c r="Q2197" s="7">
        <f>Sales_Data[[#This Row],[Gross Revenue]]-Sales_Data[[#This Row],[TotalFinancialCost]]</f>
        <v>445187.11</v>
      </c>
      <c r="R2197" s="7">
        <f>Sales_Data[[#This Row],[Actul Bill Amount]]-Sales_Data[[#This Row],[ShippingCost]]</f>
        <v>1209187.1100000001</v>
      </c>
      <c r="S2197">
        <v>1180</v>
      </c>
      <c r="T2197">
        <v>312.89</v>
      </c>
      <c r="U2197" t="s">
        <v>53</v>
      </c>
      <c r="V2197">
        <v>9500</v>
      </c>
      <c r="W2197" t="s">
        <v>27</v>
      </c>
      <c r="X2197" t="str">
        <f t="shared" si="69"/>
        <v>Mumbai</v>
      </c>
    </row>
    <row r="2198" spans="1:24" x14ac:dyDescent="0.4">
      <c r="A2198">
        <v>102197</v>
      </c>
      <c r="B2198" s="5">
        <v>45704.428472222222</v>
      </c>
      <c r="C2198" s="3" t="str">
        <f>TEXT(Sales_Data[[#This Row],[OrderDate]],"mmmm")</f>
        <v>February</v>
      </c>
      <c r="D2198" s="3" t="str">
        <f t="shared" si="68"/>
        <v>2025</v>
      </c>
      <c r="E2198" t="s">
        <v>42</v>
      </c>
      <c r="F2198" t="s">
        <v>28</v>
      </c>
      <c r="G2198" t="s">
        <v>31</v>
      </c>
      <c r="H2198" t="s">
        <v>37</v>
      </c>
      <c r="I2198" t="s">
        <v>100</v>
      </c>
      <c r="J2198">
        <v>11</v>
      </c>
      <c r="K2198">
        <v>2500</v>
      </c>
      <c r="L2198" s="7">
        <f>Sales_Data[[#This Row],[OrderQuantity]] *Sales_Data[[#This Row],[UnitPrice]]</f>
        <v>27500</v>
      </c>
      <c r="M2198" s="7">
        <f>Sales_Data[[#This Row],[UnitPrice]]-Sales_Data[[#This Row],[UnitCost]]</f>
        <v>1000</v>
      </c>
      <c r="N2198" s="7">
        <f>Sales_Data[[#This Row],[Gross Revenue]]-Sales_Data[[#This Row],[Discount Amount ]]</f>
        <v>26500</v>
      </c>
      <c r="O2198" s="7">
        <f>Sales_Data[[#This Row],[OrderQuantity]] *Sales_Data[[#This Row],[UnitCost]]</f>
        <v>16500</v>
      </c>
      <c r="P2198" s="7">
        <f>Sales_Data[[#This Row],[ItemCost]] +Sales_Data[[#This Row],[ShippingCost]]</f>
        <v>16992</v>
      </c>
      <c r="Q2198" s="7">
        <f>Sales_Data[[#This Row],[Gross Revenue]]-Sales_Data[[#This Row],[TotalFinancialCost]]</f>
        <v>10508</v>
      </c>
      <c r="R2198" s="7">
        <f>Sales_Data[[#This Row],[Actul Bill Amount]]-Sales_Data[[#This Row],[ShippingCost]]</f>
        <v>26008</v>
      </c>
      <c r="S2198">
        <v>833</v>
      </c>
      <c r="T2198">
        <v>492</v>
      </c>
      <c r="U2198" t="s">
        <v>54</v>
      </c>
      <c r="V2198">
        <v>1500</v>
      </c>
      <c r="W2198" t="s">
        <v>38</v>
      </c>
      <c r="X2198" t="str">
        <f t="shared" si="69"/>
        <v>Kolkata</v>
      </c>
    </row>
    <row r="2199" spans="1:24" x14ac:dyDescent="0.4">
      <c r="A2199">
        <v>102198</v>
      </c>
      <c r="B2199" s="5">
        <v>45798.410416666666</v>
      </c>
      <c r="C2199" s="3" t="str">
        <f>TEXT(Sales_Data[[#This Row],[OrderDate]],"mmmm")</f>
        <v>May</v>
      </c>
      <c r="D2199" s="3" t="str">
        <f t="shared" si="68"/>
        <v>2025</v>
      </c>
      <c r="E2199" t="s">
        <v>42</v>
      </c>
      <c r="F2199" t="s">
        <v>40</v>
      </c>
      <c r="G2199" t="s">
        <v>15</v>
      </c>
      <c r="H2199" t="s">
        <v>32</v>
      </c>
      <c r="I2199" t="s">
        <v>100</v>
      </c>
      <c r="J2199">
        <v>20</v>
      </c>
      <c r="K2199">
        <v>1500</v>
      </c>
      <c r="L2199" s="7">
        <f>Sales_Data[[#This Row],[OrderQuantity]] *Sales_Data[[#This Row],[UnitPrice]]</f>
        <v>30000</v>
      </c>
      <c r="M2199" s="7">
        <f>Sales_Data[[#This Row],[UnitPrice]]-Sales_Data[[#This Row],[UnitCost]]</f>
        <v>700</v>
      </c>
      <c r="N2199" s="7">
        <f>Sales_Data[[#This Row],[Gross Revenue]]-Sales_Data[[#This Row],[Discount Amount ]]</f>
        <v>29300</v>
      </c>
      <c r="O2199" s="7">
        <f>Sales_Data[[#This Row],[OrderQuantity]] *Sales_Data[[#This Row],[UnitCost]]</f>
        <v>16000</v>
      </c>
      <c r="P2199" s="7">
        <f>Sales_Data[[#This Row],[ItemCost]] +Sales_Data[[#This Row],[ShippingCost]]</f>
        <v>16369.28</v>
      </c>
      <c r="Q2199" s="7">
        <f>Sales_Data[[#This Row],[Gross Revenue]]-Sales_Data[[#This Row],[TotalFinancialCost]]</f>
        <v>13630.72</v>
      </c>
      <c r="R2199" s="7">
        <f>Sales_Data[[#This Row],[Actul Bill Amount]]-Sales_Data[[#This Row],[ShippingCost]]</f>
        <v>28930.720000000001</v>
      </c>
      <c r="S2199">
        <v>305</v>
      </c>
      <c r="T2199">
        <v>369.28</v>
      </c>
      <c r="U2199" t="s">
        <v>52</v>
      </c>
      <c r="V2199">
        <v>800</v>
      </c>
      <c r="W2199" t="s">
        <v>33</v>
      </c>
      <c r="X2199" t="str">
        <f t="shared" si="69"/>
        <v>Delhi</v>
      </c>
    </row>
    <row r="2200" spans="1:24" x14ac:dyDescent="0.4">
      <c r="A2200">
        <v>102199</v>
      </c>
      <c r="B2200" s="5">
        <v>45775.824305555558</v>
      </c>
      <c r="C2200" s="3" t="str">
        <f>TEXT(Sales_Data[[#This Row],[OrderDate]],"mmmm")</f>
        <v>April</v>
      </c>
      <c r="D2200" s="3" t="str">
        <f t="shared" si="68"/>
        <v>2025</v>
      </c>
      <c r="E2200" t="s">
        <v>34</v>
      </c>
      <c r="F2200" t="s">
        <v>28</v>
      </c>
      <c r="G2200" t="s">
        <v>15</v>
      </c>
      <c r="H2200" t="s">
        <v>16</v>
      </c>
      <c r="I2200" t="s">
        <v>100</v>
      </c>
      <c r="J2200">
        <v>90</v>
      </c>
      <c r="K2200">
        <v>450</v>
      </c>
      <c r="L2200" s="7">
        <f>Sales_Data[[#This Row],[OrderQuantity]] *Sales_Data[[#This Row],[UnitPrice]]</f>
        <v>40500</v>
      </c>
      <c r="M2200" s="7">
        <f>Sales_Data[[#This Row],[UnitPrice]]-Sales_Data[[#This Row],[UnitCost]]</f>
        <v>250</v>
      </c>
      <c r="N2200" s="7">
        <f>Sales_Data[[#This Row],[Gross Revenue]]-Sales_Data[[#This Row],[Discount Amount ]]</f>
        <v>40250</v>
      </c>
      <c r="O2200" s="7">
        <f>Sales_Data[[#This Row],[OrderQuantity]] *Sales_Data[[#This Row],[UnitCost]]</f>
        <v>18000</v>
      </c>
      <c r="P2200" s="7">
        <f>Sales_Data[[#This Row],[ItemCost]] +Sales_Data[[#This Row],[ShippingCost]]</f>
        <v>18218.43</v>
      </c>
      <c r="Q2200" s="7">
        <f>Sales_Data[[#This Row],[Gross Revenue]]-Sales_Data[[#This Row],[TotalFinancialCost]]</f>
        <v>22281.57</v>
      </c>
      <c r="R2200" s="7">
        <f>Sales_Data[[#This Row],[Actul Bill Amount]]-Sales_Data[[#This Row],[ShippingCost]]</f>
        <v>40031.57</v>
      </c>
      <c r="S2200">
        <v>451</v>
      </c>
      <c r="T2200">
        <v>218.43</v>
      </c>
      <c r="U2200" t="s">
        <v>30</v>
      </c>
      <c r="V2200">
        <v>200</v>
      </c>
      <c r="W2200" t="s">
        <v>18</v>
      </c>
      <c r="X2200" t="str">
        <f t="shared" si="69"/>
        <v>Bengaluru</v>
      </c>
    </row>
    <row r="2201" spans="1:24" x14ac:dyDescent="0.4">
      <c r="A2201">
        <v>102200</v>
      </c>
      <c r="B2201" s="5">
        <v>45934.227083333331</v>
      </c>
      <c r="C2201" s="3" t="str">
        <f>TEXT(Sales_Data[[#This Row],[OrderDate]],"mmmm")</f>
        <v>October</v>
      </c>
      <c r="D2201" s="3" t="str">
        <f t="shared" si="68"/>
        <v>2025</v>
      </c>
      <c r="E2201" t="s">
        <v>19</v>
      </c>
      <c r="F2201" t="s">
        <v>43</v>
      </c>
      <c r="G2201" t="s">
        <v>15</v>
      </c>
      <c r="H2201" t="s">
        <v>25</v>
      </c>
      <c r="I2201" t="s">
        <v>100</v>
      </c>
      <c r="J2201">
        <v>2</v>
      </c>
      <c r="K2201">
        <v>4500</v>
      </c>
      <c r="L2201" s="7">
        <f>Sales_Data[[#This Row],[OrderQuantity]] *Sales_Data[[#This Row],[UnitPrice]]</f>
        <v>9000</v>
      </c>
      <c r="M2201" s="7">
        <f>Sales_Data[[#This Row],[UnitPrice]]-Sales_Data[[#This Row],[UnitCost]]</f>
        <v>2000</v>
      </c>
      <c r="N2201" s="7">
        <f>Sales_Data[[#This Row],[Gross Revenue]]-Sales_Data[[#This Row],[Discount Amount ]]</f>
        <v>7000</v>
      </c>
      <c r="O2201" s="7">
        <f>Sales_Data[[#This Row],[OrderQuantity]] *Sales_Data[[#This Row],[UnitCost]]</f>
        <v>5000</v>
      </c>
      <c r="P2201" s="7">
        <f>Sales_Data[[#This Row],[ItemCost]] +Sales_Data[[#This Row],[ShippingCost]]</f>
        <v>5446.37</v>
      </c>
      <c r="Q2201" s="7">
        <f>Sales_Data[[#This Row],[Gross Revenue]]-Sales_Data[[#This Row],[TotalFinancialCost]]</f>
        <v>3553.63</v>
      </c>
      <c r="R2201" s="7">
        <f>Sales_Data[[#This Row],[Actul Bill Amount]]-Sales_Data[[#This Row],[ShippingCost]]</f>
        <v>6553.63</v>
      </c>
      <c r="S2201">
        <v>897</v>
      </c>
      <c r="T2201">
        <v>446.37</v>
      </c>
      <c r="U2201" t="s">
        <v>44</v>
      </c>
      <c r="V2201">
        <v>2500</v>
      </c>
      <c r="W2201" t="s">
        <v>27</v>
      </c>
      <c r="X2201" t="str">
        <f t="shared" si="69"/>
        <v>Mumbai</v>
      </c>
    </row>
    <row r="2202" spans="1:24" x14ac:dyDescent="0.4">
      <c r="A2202">
        <v>102201</v>
      </c>
      <c r="B2202" s="5">
        <v>45871.646527777775</v>
      </c>
      <c r="C2202" s="3" t="str">
        <f>TEXT(Sales_Data[[#This Row],[OrderDate]],"mmmm")</f>
        <v>August</v>
      </c>
      <c r="D2202" s="3" t="str">
        <f t="shared" si="68"/>
        <v>2025</v>
      </c>
      <c r="E2202" t="s">
        <v>34</v>
      </c>
      <c r="F2202" t="s">
        <v>14</v>
      </c>
      <c r="G2202" t="s">
        <v>15</v>
      </c>
      <c r="H2202" t="s">
        <v>25</v>
      </c>
      <c r="I2202" t="s">
        <v>100</v>
      </c>
      <c r="J2202">
        <v>73</v>
      </c>
      <c r="K2202">
        <v>6500</v>
      </c>
      <c r="L2202" s="7">
        <f>Sales_Data[[#This Row],[OrderQuantity]] *Sales_Data[[#This Row],[UnitPrice]]</f>
        <v>474500</v>
      </c>
      <c r="M2202" s="7">
        <f>Sales_Data[[#This Row],[UnitPrice]]-Sales_Data[[#This Row],[UnitCost]]</f>
        <v>2300</v>
      </c>
      <c r="N2202" s="7">
        <f>Sales_Data[[#This Row],[Gross Revenue]]-Sales_Data[[#This Row],[Discount Amount ]]</f>
        <v>472200</v>
      </c>
      <c r="O2202" s="7">
        <f>Sales_Data[[#This Row],[OrderQuantity]] *Sales_Data[[#This Row],[UnitCost]]</f>
        <v>306600</v>
      </c>
      <c r="P2202" s="7">
        <f>Sales_Data[[#This Row],[ItemCost]] +Sales_Data[[#This Row],[ShippingCost]]</f>
        <v>307129.68</v>
      </c>
      <c r="Q2202" s="7">
        <f>Sales_Data[[#This Row],[Gross Revenue]]-Sales_Data[[#This Row],[TotalFinancialCost]]</f>
        <v>167370.32</v>
      </c>
      <c r="R2202" s="7">
        <f>Sales_Data[[#This Row],[Actul Bill Amount]]-Sales_Data[[#This Row],[ShippingCost]]</f>
        <v>471670.32</v>
      </c>
      <c r="S2202">
        <v>416</v>
      </c>
      <c r="T2202">
        <v>529.67999999999995</v>
      </c>
      <c r="U2202" t="s">
        <v>21</v>
      </c>
      <c r="V2202">
        <v>4200</v>
      </c>
      <c r="W2202" t="s">
        <v>27</v>
      </c>
      <c r="X2202" t="str">
        <f t="shared" si="69"/>
        <v>Mumbai</v>
      </c>
    </row>
    <row r="2203" spans="1:24" x14ac:dyDescent="0.4">
      <c r="A2203">
        <v>102202</v>
      </c>
      <c r="B2203" s="5">
        <v>45877.24722222222</v>
      </c>
      <c r="C2203" s="3" t="str">
        <f>TEXT(Sales_Data[[#This Row],[OrderDate]],"mmmm")</f>
        <v>August</v>
      </c>
      <c r="D2203" s="3" t="str">
        <f t="shared" si="68"/>
        <v>2025</v>
      </c>
      <c r="E2203" t="s">
        <v>13</v>
      </c>
      <c r="F2203" t="s">
        <v>14</v>
      </c>
      <c r="G2203" t="s">
        <v>29</v>
      </c>
      <c r="H2203" t="s">
        <v>32</v>
      </c>
      <c r="I2203" t="s">
        <v>100</v>
      </c>
      <c r="J2203">
        <v>54</v>
      </c>
      <c r="K2203">
        <v>6500</v>
      </c>
      <c r="L2203" s="7">
        <f>Sales_Data[[#This Row],[OrderQuantity]] *Sales_Data[[#This Row],[UnitPrice]]</f>
        <v>351000</v>
      </c>
      <c r="M2203" s="7">
        <f>Sales_Data[[#This Row],[UnitPrice]]-Sales_Data[[#This Row],[UnitCost]]</f>
        <v>2300</v>
      </c>
      <c r="N2203" s="7">
        <f>Sales_Data[[#This Row],[Gross Revenue]]-Sales_Data[[#This Row],[Discount Amount ]]</f>
        <v>348700</v>
      </c>
      <c r="O2203" s="7">
        <f>Sales_Data[[#This Row],[OrderQuantity]] *Sales_Data[[#This Row],[UnitCost]]</f>
        <v>226800</v>
      </c>
      <c r="P2203" s="7">
        <f>Sales_Data[[#This Row],[ItemCost]] +Sales_Data[[#This Row],[ShippingCost]]</f>
        <v>227154.2</v>
      </c>
      <c r="Q2203" s="7">
        <f>Sales_Data[[#This Row],[Gross Revenue]]-Sales_Data[[#This Row],[TotalFinancialCost]]</f>
        <v>123845.79999999999</v>
      </c>
      <c r="R2203" s="7">
        <f>Sales_Data[[#This Row],[Actul Bill Amount]]-Sales_Data[[#This Row],[ShippingCost]]</f>
        <v>348345.8</v>
      </c>
      <c r="S2203">
        <v>538</v>
      </c>
      <c r="T2203">
        <v>354.2</v>
      </c>
      <c r="U2203" t="s">
        <v>21</v>
      </c>
      <c r="V2203">
        <v>4200</v>
      </c>
      <c r="W2203" t="s">
        <v>33</v>
      </c>
      <c r="X2203" t="str">
        <f t="shared" si="69"/>
        <v>Delhi</v>
      </c>
    </row>
    <row r="2204" spans="1:24" x14ac:dyDescent="0.4">
      <c r="A2204">
        <v>102203</v>
      </c>
      <c r="B2204" s="5">
        <v>45683.9</v>
      </c>
      <c r="C2204" s="3" t="str">
        <f>TEXT(Sales_Data[[#This Row],[OrderDate]],"mmmm")</f>
        <v>January</v>
      </c>
      <c r="D2204" s="3" t="str">
        <f t="shared" si="68"/>
        <v>2025</v>
      </c>
      <c r="E2204" t="s">
        <v>13</v>
      </c>
      <c r="F2204" t="s">
        <v>55</v>
      </c>
      <c r="G2204" t="s">
        <v>29</v>
      </c>
      <c r="H2204" t="s">
        <v>32</v>
      </c>
      <c r="I2204" t="s">
        <v>100</v>
      </c>
      <c r="J2204">
        <v>63</v>
      </c>
      <c r="K2204">
        <v>1200</v>
      </c>
      <c r="L2204" s="7">
        <f>Sales_Data[[#This Row],[OrderQuantity]] *Sales_Data[[#This Row],[UnitPrice]]</f>
        <v>75600</v>
      </c>
      <c r="M2204" s="7">
        <f>Sales_Data[[#This Row],[UnitPrice]]-Sales_Data[[#This Row],[UnitCost]]</f>
        <v>400</v>
      </c>
      <c r="N2204" s="7">
        <f>Sales_Data[[#This Row],[Gross Revenue]]-Sales_Data[[#This Row],[Discount Amount ]]</f>
        <v>75200</v>
      </c>
      <c r="O2204" s="7">
        <f>Sales_Data[[#This Row],[OrderQuantity]] *Sales_Data[[#This Row],[UnitCost]]</f>
        <v>50400</v>
      </c>
      <c r="P2204" s="7">
        <f>Sales_Data[[#This Row],[ItemCost]] +Sales_Data[[#This Row],[ShippingCost]]</f>
        <v>51512.1</v>
      </c>
      <c r="Q2204" s="7">
        <f>Sales_Data[[#This Row],[Gross Revenue]]-Sales_Data[[#This Row],[TotalFinancialCost]]</f>
        <v>24087.9</v>
      </c>
      <c r="R2204" s="7">
        <f>Sales_Data[[#This Row],[Actul Bill Amount]]-Sales_Data[[#This Row],[ShippingCost]]</f>
        <v>74087.899999999994</v>
      </c>
      <c r="S2204">
        <v>471</v>
      </c>
      <c r="T2204">
        <v>1112.0999999999999</v>
      </c>
      <c r="U2204" t="s">
        <v>58</v>
      </c>
      <c r="V2204">
        <v>800</v>
      </c>
      <c r="W2204" t="s">
        <v>33</v>
      </c>
      <c r="X2204" t="str">
        <f t="shared" si="69"/>
        <v>Delhi</v>
      </c>
    </row>
    <row r="2205" spans="1:24" x14ac:dyDescent="0.4">
      <c r="A2205">
        <v>102204</v>
      </c>
      <c r="B2205" s="5">
        <v>45666.806250000001</v>
      </c>
      <c r="C2205" s="3" t="str">
        <f>TEXT(Sales_Data[[#This Row],[OrderDate]],"mmmm")</f>
        <v>January</v>
      </c>
      <c r="D2205" s="3" t="str">
        <f t="shared" si="68"/>
        <v>2025</v>
      </c>
      <c r="E2205" t="s">
        <v>34</v>
      </c>
      <c r="F2205" t="s">
        <v>55</v>
      </c>
      <c r="G2205" t="s">
        <v>29</v>
      </c>
      <c r="H2205" t="s">
        <v>37</v>
      </c>
      <c r="I2205" t="s">
        <v>100</v>
      </c>
      <c r="J2205">
        <v>77</v>
      </c>
      <c r="K2205">
        <v>1200</v>
      </c>
      <c r="L2205" s="7">
        <f>Sales_Data[[#This Row],[OrderQuantity]] *Sales_Data[[#This Row],[UnitPrice]]</f>
        <v>92400</v>
      </c>
      <c r="M2205" s="7">
        <f>Sales_Data[[#This Row],[UnitPrice]]-Sales_Data[[#This Row],[UnitCost]]</f>
        <v>400</v>
      </c>
      <c r="N2205" s="7">
        <f>Sales_Data[[#This Row],[Gross Revenue]]-Sales_Data[[#This Row],[Discount Amount ]]</f>
        <v>92000</v>
      </c>
      <c r="O2205" s="7">
        <f>Sales_Data[[#This Row],[OrderQuantity]] *Sales_Data[[#This Row],[UnitCost]]</f>
        <v>61600</v>
      </c>
      <c r="P2205" s="7">
        <f>Sales_Data[[#This Row],[ItemCost]] +Sales_Data[[#This Row],[ShippingCost]]</f>
        <v>62743.6</v>
      </c>
      <c r="Q2205" s="7">
        <f>Sales_Data[[#This Row],[Gross Revenue]]-Sales_Data[[#This Row],[TotalFinancialCost]]</f>
        <v>29656.400000000001</v>
      </c>
      <c r="R2205" s="7">
        <f>Sales_Data[[#This Row],[Actul Bill Amount]]-Sales_Data[[#This Row],[ShippingCost]]</f>
        <v>90856.4</v>
      </c>
      <c r="S2205">
        <v>733</v>
      </c>
      <c r="T2205">
        <v>1143.5999999999999</v>
      </c>
      <c r="U2205" t="s">
        <v>58</v>
      </c>
      <c r="V2205">
        <v>800</v>
      </c>
      <c r="W2205" t="s">
        <v>38</v>
      </c>
      <c r="X2205" t="str">
        <f t="shared" si="69"/>
        <v>Kolkata</v>
      </c>
    </row>
    <row r="2206" spans="1:24" x14ac:dyDescent="0.4">
      <c r="A2206">
        <v>102205</v>
      </c>
      <c r="B2206" s="5">
        <v>45928.844444444447</v>
      </c>
      <c r="C2206" s="3" t="str">
        <f>TEXT(Sales_Data[[#This Row],[OrderDate]],"mmmm")</f>
        <v>September</v>
      </c>
      <c r="D2206" s="3" t="str">
        <f t="shared" si="68"/>
        <v>2025</v>
      </c>
      <c r="E2206" t="s">
        <v>19</v>
      </c>
      <c r="F2206" t="s">
        <v>35</v>
      </c>
      <c r="G2206" t="s">
        <v>29</v>
      </c>
      <c r="H2206" t="s">
        <v>25</v>
      </c>
      <c r="I2206" t="s">
        <v>100</v>
      </c>
      <c r="J2206">
        <v>60</v>
      </c>
      <c r="K2206">
        <v>8500</v>
      </c>
      <c r="L2206" s="7">
        <f>Sales_Data[[#This Row],[OrderQuantity]] *Sales_Data[[#This Row],[UnitPrice]]</f>
        <v>510000</v>
      </c>
      <c r="M2206" s="7">
        <f>Sales_Data[[#This Row],[UnitPrice]]-Sales_Data[[#This Row],[UnitCost]]</f>
        <v>3000</v>
      </c>
      <c r="N2206" s="7">
        <f>Sales_Data[[#This Row],[Gross Revenue]]-Sales_Data[[#This Row],[Discount Amount ]]</f>
        <v>507000</v>
      </c>
      <c r="O2206" s="7">
        <f>Sales_Data[[#This Row],[OrderQuantity]] *Sales_Data[[#This Row],[UnitCost]]</f>
        <v>330000</v>
      </c>
      <c r="P2206" s="7">
        <f>Sales_Data[[#This Row],[ItemCost]] +Sales_Data[[#This Row],[ShippingCost]]</f>
        <v>330311.92</v>
      </c>
      <c r="Q2206" s="7">
        <f>Sales_Data[[#This Row],[Gross Revenue]]-Sales_Data[[#This Row],[TotalFinancialCost]]</f>
        <v>179688.08000000002</v>
      </c>
      <c r="R2206" s="7">
        <f>Sales_Data[[#This Row],[Actul Bill Amount]]-Sales_Data[[#This Row],[ShippingCost]]</f>
        <v>506688.08</v>
      </c>
      <c r="S2206">
        <v>559</v>
      </c>
      <c r="T2206">
        <v>311.92</v>
      </c>
      <c r="U2206" t="s">
        <v>49</v>
      </c>
      <c r="V2206">
        <v>5500</v>
      </c>
      <c r="W2206" t="s">
        <v>27</v>
      </c>
      <c r="X2206" t="str">
        <f t="shared" si="69"/>
        <v>Mumbai</v>
      </c>
    </row>
    <row r="2207" spans="1:24" x14ac:dyDescent="0.4">
      <c r="A2207">
        <v>102206</v>
      </c>
      <c r="B2207" s="5">
        <v>45667.537499999999</v>
      </c>
      <c r="C2207" s="3" t="str">
        <f>TEXT(Sales_Data[[#This Row],[OrderDate]],"mmmm")</f>
        <v>January</v>
      </c>
      <c r="D2207" s="3" t="str">
        <f t="shared" si="68"/>
        <v>2025</v>
      </c>
      <c r="E2207" t="s">
        <v>19</v>
      </c>
      <c r="F2207" t="s">
        <v>43</v>
      </c>
      <c r="G2207" t="s">
        <v>29</v>
      </c>
      <c r="H2207" t="s">
        <v>37</v>
      </c>
      <c r="I2207" t="s">
        <v>100</v>
      </c>
      <c r="J2207">
        <v>21</v>
      </c>
      <c r="K2207">
        <v>2800</v>
      </c>
      <c r="L2207" s="7">
        <f>Sales_Data[[#This Row],[OrderQuantity]] *Sales_Data[[#This Row],[UnitPrice]]</f>
        <v>58800</v>
      </c>
      <c r="M2207" s="7">
        <f>Sales_Data[[#This Row],[UnitPrice]]-Sales_Data[[#This Row],[UnitCost]]</f>
        <v>1300</v>
      </c>
      <c r="N2207" s="7">
        <f>Sales_Data[[#This Row],[Gross Revenue]]-Sales_Data[[#This Row],[Discount Amount ]]</f>
        <v>57500</v>
      </c>
      <c r="O2207" s="7">
        <f>Sales_Data[[#This Row],[OrderQuantity]] *Sales_Data[[#This Row],[UnitCost]]</f>
        <v>31500</v>
      </c>
      <c r="P2207" s="7">
        <f>Sales_Data[[#This Row],[ItemCost]] +Sales_Data[[#This Row],[ShippingCost]]</f>
        <v>31824.05</v>
      </c>
      <c r="Q2207" s="7">
        <f>Sales_Data[[#This Row],[Gross Revenue]]-Sales_Data[[#This Row],[TotalFinancialCost]]</f>
        <v>26975.95</v>
      </c>
      <c r="R2207" s="7">
        <f>Sales_Data[[#This Row],[Actul Bill Amount]]-Sales_Data[[#This Row],[ShippingCost]]</f>
        <v>57175.95</v>
      </c>
      <c r="S2207">
        <v>1013</v>
      </c>
      <c r="T2207">
        <v>324.05</v>
      </c>
      <c r="U2207" t="s">
        <v>61</v>
      </c>
      <c r="V2207">
        <v>1500</v>
      </c>
      <c r="W2207" t="s">
        <v>38</v>
      </c>
      <c r="X2207" t="str">
        <f t="shared" si="69"/>
        <v>Kolkata</v>
      </c>
    </row>
    <row r="2208" spans="1:24" x14ac:dyDescent="0.4">
      <c r="A2208">
        <v>102207</v>
      </c>
      <c r="B2208" s="5">
        <v>45778.495833333334</v>
      </c>
      <c r="C2208" s="3" t="str">
        <f>TEXT(Sales_Data[[#This Row],[OrderDate]],"mmmm")</f>
        <v>May</v>
      </c>
      <c r="D2208" s="3" t="str">
        <f t="shared" si="68"/>
        <v>2025</v>
      </c>
      <c r="E2208" t="s">
        <v>39</v>
      </c>
      <c r="F2208" t="s">
        <v>28</v>
      </c>
      <c r="G2208" t="s">
        <v>31</v>
      </c>
      <c r="H2208" t="s">
        <v>37</v>
      </c>
      <c r="I2208" t="s">
        <v>100</v>
      </c>
      <c r="J2208">
        <v>90</v>
      </c>
      <c r="K2208">
        <v>2500</v>
      </c>
      <c r="L2208" s="7">
        <f>Sales_Data[[#This Row],[OrderQuantity]] *Sales_Data[[#This Row],[UnitPrice]]</f>
        <v>225000</v>
      </c>
      <c r="M2208" s="7">
        <f>Sales_Data[[#This Row],[UnitPrice]]-Sales_Data[[#This Row],[UnitCost]]</f>
        <v>1000</v>
      </c>
      <c r="N2208" s="7">
        <f>Sales_Data[[#This Row],[Gross Revenue]]-Sales_Data[[#This Row],[Discount Amount ]]</f>
        <v>224000</v>
      </c>
      <c r="O2208" s="7">
        <f>Sales_Data[[#This Row],[OrderQuantity]] *Sales_Data[[#This Row],[UnitCost]]</f>
        <v>135000</v>
      </c>
      <c r="P2208" s="7">
        <f>Sales_Data[[#This Row],[ItemCost]] +Sales_Data[[#This Row],[ShippingCost]]</f>
        <v>135504.32999999999</v>
      </c>
      <c r="Q2208" s="7">
        <f>Sales_Data[[#This Row],[Gross Revenue]]-Sales_Data[[#This Row],[TotalFinancialCost]]</f>
        <v>89495.670000000013</v>
      </c>
      <c r="R2208" s="7">
        <f>Sales_Data[[#This Row],[Actul Bill Amount]]-Sales_Data[[#This Row],[ShippingCost]]</f>
        <v>223495.67</v>
      </c>
      <c r="S2208">
        <v>1090</v>
      </c>
      <c r="T2208">
        <v>504.33</v>
      </c>
      <c r="U2208" t="s">
        <v>54</v>
      </c>
      <c r="V2208">
        <v>1500</v>
      </c>
      <c r="W2208" t="s">
        <v>38</v>
      </c>
      <c r="X2208" t="str">
        <f t="shared" si="69"/>
        <v>Kolkata</v>
      </c>
    </row>
    <row r="2209" spans="1:24" x14ac:dyDescent="0.4">
      <c r="A2209">
        <v>102208</v>
      </c>
      <c r="B2209" s="5">
        <v>45782.330555555556</v>
      </c>
      <c r="C2209" s="3" t="str">
        <f>TEXT(Sales_Data[[#This Row],[OrderDate]],"mmmm")</f>
        <v>May</v>
      </c>
      <c r="D2209" s="3" t="str">
        <f t="shared" si="68"/>
        <v>2025</v>
      </c>
      <c r="E2209" t="s">
        <v>39</v>
      </c>
      <c r="F2209" t="s">
        <v>46</v>
      </c>
      <c r="G2209" t="s">
        <v>15</v>
      </c>
      <c r="H2209" t="s">
        <v>25</v>
      </c>
      <c r="I2209" t="s">
        <v>100</v>
      </c>
      <c r="J2209">
        <v>32</v>
      </c>
      <c r="K2209">
        <v>15000</v>
      </c>
      <c r="L2209" s="7">
        <f>Sales_Data[[#This Row],[OrderQuantity]] *Sales_Data[[#This Row],[UnitPrice]]</f>
        <v>480000</v>
      </c>
      <c r="M2209" s="7">
        <f>Sales_Data[[#This Row],[UnitPrice]]-Sales_Data[[#This Row],[UnitCost]]</f>
        <v>5500</v>
      </c>
      <c r="N2209" s="7">
        <f>Sales_Data[[#This Row],[Gross Revenue]]-Sales_Data[[#This Row],[Discount Amount ]]</f>
        <v>474500</v>
      </c>
      <c r="O2209" s="7">
        <f>Sales_Data[[#This Row],[OrderQuantity]] *Sales_Data[[#This Row],[UnitCost]]</f>
        <v>304000</v>
      </c>
      <c r="P2209" s="7">
        <f>Sales_Data[[#This Row],[ItemCost]] +Sales_Data[[#This Row],[ShippingCost]]</f>
        <v>304729.82</v>
      </c>
      <c r="Q2209" s="7">
        <f>Sales_Data[[#This Row],[Gross Revenue]]-Sales_Data[[#This Row],[TotalFinancialCost]]</f>
        <v>175270.18</v>
      </c>
      <c r="R2209" s="7">
        <f>Sales_Data[[#This Row],[Actul Bill Amount]]-Sales_Data[[#This Row],[ShippingCost]]</f>
        <v>473770.18</v>
      </c>
      <c r="S2209">
        <v>319</v>
      </c>
      <c r="T2209">
        <v>729.82</v>
      </c>
      <c r="U2209" t="s">
        <v>53</v>
      </c>
      <c r="V2209">
        <v>9500</v>
      </c>
      <c r="W2209" t="s">
        <v>27</v>
      </c>
      <c r="X2209" t="str">
        <f t="shared" si="69"/>
        <v>Mumbai</v>
      </c>
    </row>
    <row r="2210" spans="1:24" x14ac:dyDescent="0.4">
      <c r="A2210">
        <v>102209</v>
      </c>
      <c r="B2210" s="5">
        <v>45827.104861111111</v>
      </c>
      <c r="C2210" s="3" t="str">
        <f>TEXT(Sales_Data[[#This Row],[OrderDate]],"mmmm")</f>
        <v>June</v>
      </c>
      <c r="D2210" s="3" t="str">
        <f t="shared" si="68"/>
        <v>2025</v>
      </c>
      <c r="E2210" t="s">
        <v>50</v>
      </c>
      <c r="F2210" t="s">
        <v>35</v>
      </c>
      <c r="G2210" t="s">
        <v>15</v>
      </c>
      <c r="H2210" t="s">
        <v>20</v>
      </c>
      <c r="I2210" t="s">
        <v>100</v>
      </c>
      <c r="J2210">
        <v>72</v>
      </c>
      <c r="K2210">
        <v>12000</v>
      </c>
      <c r="L2210" s="7">
        <f>Sales_Data[[#This Row],[OrderQuantity]] *Sales_Data[[#This Row],[UnitPrice]]</f>
        <v>864000</v>
      </c>
      <c r="M2210" s="7">
        <f>Sales_Data[[#This Row],[UnitPrice]]-Sales_Data[[#This Row],[UnitCost]]</f>
        <v>4000</v>
      </c>
      <c r="N2210" s="7">
        <f>Sales_Data[[#This Row],[Gross Revenue]]-Sales_Data[[#This Row],[Discount Amount ]]</f>
        <v>860000</v>
      </c>
      <c r="O2210" s="7">
        <f>Sales_Data[[#This Row],[OrderQuantity]] *Sales_Data[[#This Row],[UnitCost]]</f>
        <v>576000</v>
      </c>
      <c r="P2210" s="7">
        <f>Sales_Data[[#This Row],[ItemCost]] +Sales_Data[[#This Row],[ShippingCost]]</f>
        <v>578561.66</v>
      </c>
      <c r="Q2210" s="7">
        <f>Sales_Data[[#This Row],[Gross Revenue]]-Sales_Data[[#This Row],[TotalFinancialCost]]</f>
        <v>285438.33999999997</v>
      </c>
      <c r="R2210" s="7">
        <f>Sales_Data[[#This Row],[Actul Bill Amount]]-Sales_Data[[#This Row],[ShippingCost]]</f>
        <v>857438.34</v>
      </c>
      <c r="S2210">
        <v>718</v>
      </c>
      <c r="T2210">
        <v>2561.66</v>
      </c>
      <c r="U2210" t="s">
        <v>36</v>
      </c>
      <c r="V2210">
        <v>8000</v>
      </c>
      <c r="W2210" t="s">
        <v>22</v>
      </c>
      <c r="X2210" t="str">
        <f t="shared" si="69"/>
        <v>Nagpur</v>
      </c>
    </row>
    <row r="2211" spans="1:24" x14ac:dyDescent="0.4">
      <c r="A2211">
        <v>102210</v>
      </c>
      <c r="B2211" s="5">
        <v>45729.510416666664</v>
      </c>
      <c r="C2211" s="3" t="str">
        <f>TEXT(Sales_Data[[#This Row],[OrderDate]],"mmmm")</f>
        <v>March</v>
      </c>
      <c r="D2211" s="3" t="str">
        <f t="shared" si="68"/>
        <v>2025</v>
      </c>
      <c r="E2211" t="s">
        <v>42</v>
      </c>
      <c r="F2211" t="s">
        <v>14</v>
      </c>
      <c r="G2211" t="s">
        <v>29</v>
      </c>
      <c r="H2211" t="s">
        <v>37</v>
      </c>
      <c r="I2211" t="s">
        <v>100</v>
      </c>
      <c r="J2211">
        <v>40</v>
      </c>
      <c r="K2211">
        <v>6500</v>
      </c>
      <c r="L2211" s="7">
        <f>Sales_Data[[#This Row],[OrderQuantity]] *Sales_Data[[#This Row],[UnitPrice]]</f>
        <v>260000</v>
      </c>
      <c r="M2211" s="7">
        <f>Sales_Data[[#This Row],[UnitPrice]]-Sales_Data[[#This Row],[UnitCost]]</f>
        <v>2300</v>
      </c>
      <c r="N2211" s="7">
        <f>Sales_Data[[#This Row],[Gross Revenue]]-Sales_Data[[#This Row],[Discount Amount ]]</f>
        <v>257700</v>
      </c>
      <c r="O2211" s="7">
        <f>Sales_Data[[#This Row],[OrderQuantity]] *Sales_Data[[#This Row],[UnitCost]]</f>
        <v>168000</v>
      </c>
      <c r="P2211" s="7">
        <f>Sales_Data[[#This Row],[ItemCost]] +Sales_Data[[#This Row],[ShippingCost]]</f>
        <v>168887.42</v>
      </c>
      <c r="Q2211" s="7">
        <f>Sales_Data[[#This Row],[Gross Revenue]]-Sales_Data[[#This Row],[TotalFinancialCost]]</f>
        <v>91112.579999999987</v>
      </c>
      <c r="R2211" s="7">
        <f>Sales_Data[[#This Row],[Actul Bill Amount]]-Sales_Data[[#This Row],[ShippingCost]]</f>
        <v>256812.58</v>
      </c>
      <c r="S2211">
        <v>789</v>
      </c>
      <c r="T2211">
        <v>887.42</v>
      </c>
      <c r="U2211" t="s">
        <v>21</v>
      </c>
      <c r="V2211">
        <v>4200</v>
      </c>
      <c r="W2211" t="s">
        <v>38</v>
      </c>
      <c r="X2211" t="str">
        <f t="shared" si="69"/>
        <v>Kolkata</v>
      </c>
    </row>
    <row r="2212" spans="1:24" x14ac:dyDescent="0.4">
      <c r="A2212">
        <v>102211</v>
      </c>
      <c r="B2212" s="5">
        <v>45809.904166666667</v>
      </c>
      <c r="C2212" s="3" t="str">
        <f>TEXT(Sales_Data[[#This Row],[OrderDate]],"mmmm")</f>
        <v>June</v>
      </c>
      <c r="D2212" s="3" t="str">
        <f t="shared" si="68"/>
        <v>2025</v>
      </c>
      <c r="E2212" t="s">
        <v>48</v>
      </c>
      <c r="F2212" t="s">
        <v>35</v>
      </c>
      <c r="G2212" t="s">
        <v>15</v>
      </c>
      <c r="H2212" t="s">
        <v>37</v>
      </c>
      <c r="I2212" t="s">
        <v>100</v>
      </c>
      <c r="J2212">
        <v>59</v>
      </c>
      <c r="K2212">
        <v>8500</v>
      </c>
      <c r="L2212" s="7">
        <f>Sales_Data[[#This Row],[OrderQuantity]] *Sales_Data[[#This Row],[UnitPrice]]</f>
        <v>501500</v>
      </c>
      <c r="M2212" s="7">
        <f>Sales_Data[[#This Row],[UnitPrice]]-Sales_Data[[#This Row],[UnitCost]]</f>
        <v>3000</v>
      </c>
      <c r="N2212" s="7">
        <f>Sales_Data[[#This Row],[Gross Revenue]]-Sales_Data[[#This Row],[Discount Amount ]]</f>
        <v>498500</v>
      </c>
      <c r="O2212" s="7">
        <f>Sales_Data[[#This Row],[OrderQuantity]] *Sales_Data[[#This Row],[UnitCost]]</f>
        <v>324500</v>
      </c>
      <c r="P2212" s="7">
        <f>Sales_Data[[#This Row],[ItemCost]] +Sales_Data[[#This Row],[ShippingCost]]</f>
        <v>325520.02</v>
      </c>
      <c r="Q2212" s="7">
        <f>Sales_Data[[#This Row],[Gross Revenue]]-Sales_Data[[#This Row],[TotalFinancialCost]]</f>
        <v>175979.97999999998</v>
      </c>
      <c r="R2212" s="7">
        <f>Sales_Data[[#This Row],[Actul Bill Amount]]-Sales_Data[[#This Row],[ShippingCost]]</f>
        <v>497479.98</v>
      </c>
      <c r="S2212">
        <v>1005</v>
      </c>
      <c r="T2212">
        <v>1020.02</v>
      </c>
      <c r="U2212" t="s">
        <v>49</v>
      </c>
      <c r="V2212">
        <v>5500</v>
      </c>
      <c r="W2212" t="s">
        <v>38</v>
      </c>
      <c r="X2212" t="str">
        <f t="shared" si="69"/>
        <v>Kolkata</v>
      </c>
    </row>
    <row r="2213" spans="1:24" x14ac:dyDescent="0.4">
      <c r="A2213">
        <v>102212</v>
      </c>
      <c r="B2213" s="5">
        <v>45865.034722222219</v>
      </c>
      <c r="C2213" s="3" t="str">
        <f>TEXT(Sales_Data[[#This Row],[OrderDate]],"mmmm")</f>
        <v>July</v>
      </c>
      <c r="D2213" s="3" t="str">
        <f t="shared" si="68"/>
        <v>2025</v>
      </c>
      <c r="E2213" t="s">
        <v>19</v>
      </c>
      <c r="F2213" t="s">
        <v>46</v>
      </c>
      <c r="G2213" t="s">
        <v>29</v>
      </c>
      <c r="H2213" t="s">
        <v>32</v>
      </c>
      <c r="I2213" t="s">
        <v>100</v>
      </c>
      <c r="J2213">
        <v>68</v>
      </c>
      <c r="K2213">
        <v>4500</v>
      </c>
      <c r="L2213" s="7">
        <f>Sales_Data[[#This Row],[OrderQuantity]] *Sales_Data[[#This Row],[UnitPrice]]</f>
        <v>306000</v>
      </c>
      <c r="M2213" s="7">
        <f>Sales_Data[[#This Row],[UnitPrice]]-Sales_Data[[#This Row],[UnitCost]]</f>
        <v>1700</v>
      </c>
      <c r="N2213" s="7">
        <f>Sales_Data[[#This Row],[Gross Revenue]]-Sales_Data[[#This Row],[Discount Amount ]]</f>
        <v>304300</v>
      </c>
      <c r="O2213" s="7">
        <f>Sales_Data[[#This Row],[OrderQuantity]] *Sales_Data[[#This Row],[UnitCost]]</f>
        <v>190400</v>
      </c>
      <c r="P2213" s="7">
        <f>Sales_Data[[#This Row],[ItemCost]] +Sales_Data[[#This Row],[ShippingCost]]</f>
        <v>191062.6</v>
      </c>
      <c r="Q2213" s="7">
        <f>Sales_Data[[#This Row],[Gross Revenue]]-Sales_Data[[#This Row],[TotalFinancialCost]]</f>
        <v>114937.4</v>
      </c>
      <c r="R2213" s="7">
        <f>Sales_Data[[#This Row],[Actul Bill Amount]]-Sales_Data[[#This Row],[ShippingCost]]</f>
        <v>303637.40000000002</v>
      </c>
      <c r="S2213">
        <v>461</v>
      </c>
      <c r="T2213">
        <v>662.6</v>
      </c>
      <c r="U2213" t="s">
        <v>47</v>
      </c>
      <c r="V2213">
        <v>2800</v>
      </c>
      <c r="W2213" t="s">
        <v>33</v>
      </c>
      <c r="X2213" t="str">
        <f t="shared" si="69"/>
        <v>Delhi</v>
      </c>
    </row>
    <row r="2214" spans="1:24" x14ac:dyDescent="0.4">
      <c r="A2214">
        <v>102213</v>
      </c>
      <c r="B2214" s="5">
        <v>45706.402083333334</v>
      </c>
      <c r="C2214" s="3" t="str">
        <f>TEXT(Sales_Data[[#This Row],[OrderDate]],"mmmm")</f>
        <v>February</v>
      </c>
      <c r="D2214" s="3" t="str">
        <f t="shared" si="68"/>
        <v>2025</v>
      </c>
      <c r="E2214" t="s">
        <v>13</v>
      </c>
      <c r="F2214" t="s">
        <v>46</v>
      </c>
      <c r="G2214" t="s">
        <v>15</v>
      </c>
      <c r="H2214" t="s">
        <v>25</v>
      </c>
      <c r="I2214" t="s">
        <v>100</v>
      </c>
      <c r="J2214">
        <v>39</v>
      </c>
      <c r="K2214">
        <v>4500</v>
      </c>
      <c r="L2214" s="7">
        <f>Sales_Data[[#This Row],[OrderQuantity]] *Sales_Data[[#This Row],[UnitPrice]]</f>
        <v>175500</v>
      </c>
      <c r="M2214" s="7">
        <f>Sales_Data[[#This Row],[UnitPrice]]-Sales_Data[[#This Row],[UnitCost]]</f>
        <v>1700</v>
      </c>
      <c r="N2214" s="7">
        <f>Sales_Data[[#This Row],[Gross Revenue]]-Sales_Data[[#This Row],[Discount Amount ]]</f>
        <v>173800</v>
      </c>
      <c r="O2214" s="7">
        <f>Sales_Data[[#This Row],[OrderQuantity]] *Sales_Data[[#This Row],[UnitCost]]</f>
        <v>109200</v>
      </c>
      <c r="P2214" s="7">
        <f>Sales_Data[[#This Row],[ItemCost]] +Sales_Data[[#This Row],[ShippingCost]]</f>
        <v>109821.14</v>
      </c>
      <c r="Q2214" s="7">
        <f>Sales_Data[[#This Row],[Gross Revenue]]-Sales_Data[[#This Row],[TotalFinancialCost]]</f>
        <v>65678.86</v>
      </c>
      <c r="R2214" s="7">
        <f>Sales_Data[[#This Row],[Actul Bill Amount]]-Sales_Data[[#This Row],[ShippingCost]]</f>
        <v>173178.86</v>
      </c>
      <c r="S2214">
        <v>1015</v>
      </c>
      <c r="T2214">
        <v>621.14</v>
      </c>
      <c r="U2214" t="s">
        <v>47</v>
      </c>
      <c r="V2214">
        <v>2800</v>
      </c>
      <c r="W2214" t="s">
        <v>27</v>
      </c>
      <c r="X2214" t="str">
        <f t="shared" si="69"/>
        <v>Mumbai</v>
      </c>
    </row>
    <row r="2215" spans="1:24" x14ac:dyDescent="0.4">
      <c r="A2215">
        <v>102214</v>
      </c>
      <c r="B2215" s="5">
        <v>45811.915972222225</v>
      </c>
      <c r="C2215" s="3" t="str">
        <f>TEXT(Sales_Data[[#This Row],[OrderDate]],"mmmm")</f>
        <v>June</v>
      </c>
      <c r="D2215" s="3" t="str">
        <f t="shared" si="68"/>
        <v>2025</v>
      </c>
      <c r="E2215" t="s">
        <v>19</v>
      </c>
      <c r="F2215" t="s">
        <v>46</v>
      </c>
      <c r="G2215" t="s">
        <v>29</v>
      </c>
      <c r="H2215" t="s">
        <v>16</v>
      </c>
      <c r="I2215" t="s">
        <v>100</v>
      </c>
      <c r="J2215">
        <v>75</v>
      </c>
      <c r="K2215">
        <v>15000</v>
      </c>
      <c r="L2215" s="7">
        <f>Sales_Data[[#This Row],[OrderQuantity]] *Sales_Data[[#This Row],[UnitPrice]]</f>
        <v>1125000</v>
      </c>
      <c r="M2215" s="7">
        <f>Sales_Data[[#This Row],[UnitPrice]]-Sales_Data[[#This Row],[UnitCost]]</f>
        <v>5500</v>
      </c>
      <c r="N2215" s="7">
        <f>Sales_Data[[#This Row],[Gross Revenue]]-Sales_Data[[#This Row],[Discount Amount ]]</f>
        <v>1119500</v>
      </c>
      <c r="O2215" s="7">
        <f>Sales_Data[[#This Row],[OrderQuantity]] *Sales_Data[[#This Row],[UnitCost]]</f>
        <v>712500</v>
      </c>
      <c r="P2215" s="7">
        <f>Sales_Data[[#This Row],[ItemCost]] +Sales_Data[[#This Row],[ShippingCost]]</f>
        <v>713421.94</v>
      </c>
      <c r="Q2215" s="7">
        <f>Sales_Data[[#This Row],[Gross Revenue]]-Sales_Data[[#This Row],[TotalFinancialCost]]</f>
        <v>411578.06000000006</v>
      </c>
      <c r="R2215" s="7">
        <f>Sales_Data[[#This Row],[Actul Bill Amount]]-Sales_Data[[#This Row],[ShippingCost]]</f>
        <v>1118578.06</v>
      </c>
      <c r="S2215">
        <v>448</v>
      </c>
      <c r="T2215">
        <v>921.94</v>
      </c>
      <c r="U2215" t="s">
        <v>53</v>
      </c>
      <c r="V2215">
        <v>9500</v>
      </c>
      <c r="W2215" t="s">
        <v>18</v>
      </c>
      <c r="X2215" t="str">
        <f t="shared" si="69"/>
        <v>Bengaluru</v>
      </c>
    </row>
    <row r="2216" spans="1:24" x14ac:dyDescent="0.4">
      <c r="A2216">
        <v>102215</v>
      </c>
      <c r="B2216" s="5">
        <v>46004.599305555559</v>
      </c>
      <c r="C2216" s="3" t="str">
        <f>TEXT(Sales_Data[[#This Row],[OrderDate]],"mmmm")</f>
        <v>December</v>
      </c>
      <c r="D2216" s="3" t="str">
        <f t="shared" si="68"/>
        <v>2025</v>
      </c>
      <c r="E2216" t="s">
        <v>13</v>
      </c>
      <c r="F2216" t="s">
        <v>55</v>
      </c>
      <c r="G2216" t="s">
        <v>15</v>
      </c>
      <c r="H2216" t="s">
        <v>25</v>
      </c>
      <c r="I2216" t="s">
        <v>100</v>
      </c>
      <c r="J2216">
        <v>95</v>
      </c>
      <c r="K2216">
        <v>600</v>
      </c>
      <c r="L2216" s="7">
        <f>Sales_Data[[#This Row],[OrderQuantity]] *Sales_Data[[#This Row],[UnitPrice]]</f>
        <v>57000</v>
      </c>
      <c r="M2216" s="7">
        <f>Sales_Data[[#This Row],[UnitPrice]]-Sales_Data[[#This Row],[UnitCost]]</f>
        <v>250</v>
      </c>
      <c r="N2216" s="7">
        <f>Sales_Data[[#This Row],[Gross Revenue]]-Sales_Data[[#This Row],[Discount Amount ]]</f>
        <v>56750</v>
      </c>
      <c r="O2216" s="7">
        <f>Sales_Data[[#This Row],[OrderQuantity]] *Sales_Data[[#This Row],[UnitCost]]</f>
        <v>33250</v>
      </c>
      <c r="P2216" s="7">
        <f>Sales_Data[[#This Row],[ItemCost]] +Sales_Data[[#This Row],[ShippingCost]]</f>
        <v>34155.51</v>
      </c>
      <c r="Q2216" s="7">
        <f>Sales_Data[[#This Row],[Gross Revenue]]-Sales_Data[[#This Row],[TotalFinancialCost]]</f>
        <v>22844.489999999998</v>
      </c>
      <c r="R2216" s="7">
        <f>Sales_Data[[#This Row],[Actul Bill Amount]]-Sales_Data[[#This Row],[ShippingCost]]</f>
        <v>55844.49</v>
      </c>
      <c r="S2216">
        <v>705</v>
      </c>
      <c r="T2216">
        <v>905.51</v>
      </c>
      <c r="U2216" t="s">
        <v>57</v>
      </c>
      <c r="V2216">
        <v>350</v>
      </c>
      <c r="W2216" t="s">
        <v>27</v>
      </c>
      <c r="X2216" t="str">
        <f t="shared" si="69"/>
        <v>Mumbai</v>
      </c>
    </row>
    <row r="2217" spans="1:24" x14ac:dyDescent="0.4">
      <c r="A2217">
        <v>102216</v>
      </c>
      <c r="B2217" s="5">
        <v>45950.418749999997</v>
      </c>
      <c r="C2217" s="3" t="str">
        <f>TEXT(Sales_Data[[#This Row],[OrderDate]],"mmmm")</f>
        <v>October</v>
      </c>
      <c r="D2217" s="3" t="str">
        <f t="shared" si="68"/>
        <v>2025</v>
      </c>
      <c r="E2217" t="s">
        <v>39</v>
      </c>
      <c r="F2217" t="s">
        <v>46</v>
      </c>
      <c r="G2217" t="s">
        <v>15</v>
      </c>
      <c r="H2217" t="s">
        <v>16</v>
      </c>
      <c r="I2217" t="s">
        <v>100</v>
      </c>
      <c r="J2217">
        <v>82</v>
      </c>
      <c r="K2217">
        <v>4500</v>
      </c>
      <c r="L2217" s="7">
        <f>Sales_Data[[#This Row],[OrderQuantity]] *Sales_Data[[#This Row],[UnitPrice]]</f>
        <v>369000</v>
      </c>
      <c r="M2217" s="7">
        <f>Sales_Data[[#This Row],[UnitPrice]]-Sales_Data[[#This Row],[UnitCost]]</f>
        <v>1700</v>
      </c>
      <c r="N2217" s="7">
        <f>Sales_Data[[#This Row],[Gross Revenue]]-Sales_Data[[#This Row],[Discount Amount ]]</f>
        <v>367300</v>
      </c>
      <c r="O2217" s="7">
        <f>Sales_Data[[#This Row],[OrderQuantity]] *Sales_Data[[#This Row],[UnitCost]]</f>
        <v>229600</v>
      </c>
      <c r="P2217" s="7">
        <f>Sales_Data[[#This Row],[ItemCost]] +Sales_Data[[#This Row],[ShippingCost]]</f>
        <v>230580.84</v>
      </c>
      <c r="Q2217" s="7">
        <f>Sales_Data[[#This Row],[Gross Revenue]]-Sales_Data[[#This Row],[TotalFinancialCost]]</f>
        <v>138419.16</v>
      </c>
      <c r="R2217" s="7">
        <f>Sales_Data[[#This Row],[Actul Bill Amount]]-Sales_Data[[#This Row],[ShippingCost]]</f>
        <v>366319.16</v>
      </c>
      <c r="S2217">
        <v>667</v>
      </c>
      <c r="T2217">
        <v>980.84</v>
      </c>
      <c r="U2217" t="s">
        <v>47</v>
      </c>
      <c r="V2217">
        <v>2800</v>
      </c>
      <c r="W2217" t="s">
        <v>18</v>
      </c>
      <c r="X2217" t="str">
        <f t="shared" si="69"/>
        <v>Bengaluru</v>
      </c>
    </row>
    <row r="2218" spans="1:24" x14ac:dyDescent="0.4">
      <c r="A2218">
        <v>102217</v>
      </c>
      <c r="B2218" s="5">
        <v>45725.644444444442</v>
      </c>
      <c r="C2218" s="3" t="str">
        <f>TEXT(Sales_Data[[#This Row],[OrderDate]],"mmmm")</f>
        <v>March</v>
      </c>
      <c r="D2218" s="3" t="str">
        <f t="shared" si="68"/>
        <v>2025</v>
      </c>
      <c r="E2218" t="s">
        <v>45</v>
      </c>
      <c r="F2218" t="s">
        <v>24</v>
      </c>
      <c r="G2218" t="s">
        <v>31</v>
      </c>
      <c r="H2218" t="s">
        <v>25</v>
      </c>
      <c r="I2218" t="s">
        <v>100</v>
      </c>
      <c r="J2218">
        <v>22</v>
      </c>
      <c r="K2218">
        <v>25000</v>
      </c>
      <c r="L2218" s="7">
        <f>Sales_Data[[#This Row],[OrderQuantity]] *Sales_Data[[#This Row],[UnitPrice]]</f>
        <v>550000</v>
      </c>
      <c r="M2218" s="7">
        <f>Sales_Data[[#This Row],[UnitPrice]]-Sales_Data[[#This Row],[UnitCost]]</f>
        <v>7000</v>
      </c>
      <c r="N2218" s="7">
        <f>Sales_Data[[#This Row],[Gross Revenue]]-Sales_Data[[#This Row],[Discount Amount ]]</f>
        <v>543000</v>
      </c>
      <c r="O2218" s="7">
        <f>Sales_Data[[#This Row],[OrderQuantity]] *Sales_Data[[#This Row],[UnitCost]]</f>
        <v>396000</v>
      </c>
      <c r="P2218" s="7">
        <f>Sales_Data[[#This Row],[ItemCost]] +Sales_Data[[#This Row],[ShippingCost]]</f>
        <v>397637.81</v>
      </c>
      <c r="Q2218" s="7">
        <f>Sales_Data[[#This Row],[Gross Revenue]]-Sales_Data[[#This Row],[TotalFinancialCost]]</f>
        <v>152362.19</v>
      </c>
      <c r="R2218" s="7">
        <f>Sales_Data[[#This Row],[Actul Bill Amount]]-Sales_Data[[#This Row],[ShippingCost]]</f>
        <v>541362.18999999994</v>
      </c>
      <c r="S2218">
        <v>1050</v>
      </c>
      <c r="T2218">
        <v>1637.81</v>
      </c>
      <c r="U2218" t="s">
        <v>60</v>
      </c>
      <c r="V2218">
        <v>18000</v>
      </c>
      <c r="W2218" t="s">
        <v>27</v>
      </c>
      <c r="X2218" t="str">
        <f t="shared" si="69"/>
        <v>Mumbai</v>
      </c>
    </row>
    <row r="2219" spans="1:24" x14ac:dyDescent="0.4">
      <c r="A2219">
        <v>102218</v>
      </c>
      <c r="B2219" s="5">
        <v>45707.997916666667</v>
      </c>
      <c r="C2219" s="3" t="str">
        <f>TEXT(Sales_Data[[#This Row],[OrderDate]],"mmmm")</f>
        <v>February</v>
      </c>
      <c r="D2219" s="3" t="str">
        <f t="shared" si="68"/>
        <v>2025</v>
      </c>
      <c r="E2219" t="s">
        <v>45</v>
      </c>
      <c r="F2219" t="s">
        <v>14</v>
      </c>
      <c r="G2219" t="s">
        <v>15</v>
      </c>
      <c r="H2219" t="s">
        <v>16</v>
      </c>
      <c r="I2219" t="s">
        <v>100</v>
      </c>
      <c r="J2219">
        <v>52</v>
      </c>
      <c r="K2219">
        <v>3200</v>
      </c>
      <c r="L2219" s="7">
        <f>Sales_Data[[#This Row],[OrderQuantity]] *Sales_Data[[#This Row],[UnitPrice]]</f>
        <v>166400</v>
      </c>
      <c r="M2219" s="7">
        <f>Sales_Data[[#This Row],[UnitPrice]]-Sales_Data[[#This Row],[UnitCost]]</f>
        <v>1200</v>
      </c>
      <c r="N2219" s="7">
        <f>Sales_Data[[#This Row],[Gross Revenue]]-Sales_Data[[#This Row],[Discount Amount ]]</f>
        <v>165200</v>
      </c>
      <c r="O2219" s="7">
        <f>Sales_Data[[#This Row],[OrderQuantity]] *Sales_Data[[#This Row],[UnitCost]]</f>
        <v>104000</v>
      </c>
      <c r="P2219" s="7">
        <f>Sales_Data[[#This Row],[ItemCost]] +Sales_Data[[#This Row],[ShippingCost]]</f>
        <v>104934.04</v>
      </c>
      <c r="Q2219" s="7">
        <f>Sales_Data[[#This Row],[Gross Revenue]]-Sales_Data[[#This Row],[TotalFinancialCost]]</f>
        <v>61465.960000000006</v>
      </c>
      <c r="R2219" s="7">
        <f>Sales_Data[[#This Row],[Actul Bill Amount]]-Sales_Data[[#This Row],[ShippingCost]]</f>
        <v>164265.96</v>
      </c>
      <c r="S2219">
        <v>949</v>
      </c>
      <c r="T2219">
        <v>934.04</v>
      </c>
      <c r="U2219" t="s">
        <v>17</v>
      </c>
      <c r="V2219">
        <v>2000</v>
      </c>
      <c r="W2219" t="s">
        <v>18</v>
      </c>
      <c r="X2219" t="str">
        <f t="shared" si="69"/>
        <v>Bengaluru</v>
      </c>
    </row>
    <row r="2220" spans="1:24" x14ac:dyDescent="0.4">
      <c r="A2220">
        <v>102219</v>
      </c>
      <c r="B2220" s="5">
        <v>45809.856944444444</v>
      </c>
      <c r="C2220" s="3" t="str">
        <f>TEXT(Sales_Data[[#This Row],[OrderDate]],"mmmm")</f>
        <v>June</v>
      </c>
      <c r="D2220" s="3" t="str">
        <f t="shared" si="68"/>
        <v>2025</v>
      </c>
      <c r="E2220" t="s">
        <v>48</v>
      </c>
      <c r="F2220" t="s">
        <v>35</v>
      </c>
      <c r="G2220" t="s">
        <v>31</v>
      </c>
      <c r="H2220" t="s">
        <v>32</v>
      </c>
      <c r="I2220" t="s">
        <v>100</v>
      </c>
      <c r="J2220">
        <v>36</v>
      </c>
      <c r="K2220">
        <v>8500</v>
      </c>
      <c r="L2220" s="7">
        <f>Sales_Data[[#This Row],[OrderQuantity]] *Sales_Data[[#This Row],[UnitPrice]]</f>
        <v>306000</v>
      </c>
      <c r="M2220" s="7">
        <f>Sales_Data[[#This Row],[UnitPrice]]-Sales_Data[[#This Row],[UnitCost]]</f>
        <v>3000</v>
      </c>
      <c r="N2220" s="7">
        <f>Sales_Data[[#This Row],[Gross Revenue]]-Sales_Data[[#This Row],[Discount Amount ]]</f>
        <v>303000</v>
      </c>
      <c r="O2220" s="7">
        <f>Sales_Data[[#This Row],[OrderQuantity]] *Sales_Data[[#This Row],[UnitCost]]</f>
        <v>198000</v>
      </c>
      <c r="P2220" s="7">
        <f>Sales_Data[[#This Row],[ItemCost]] +Sales_Data[[#This Row],[ShippingCost]]</f>
        <v>198556.45</v>
      </c>
      <c r="Q2220" s="7">
        <f>Sales_Data[[#This Row],[Gross Revenue]]-Sales_Data[[#This Row],[TotalFinancialCost]]</f>
        <v>107443.54999999999</v>
      </c>
      <c r="R2220" s="7">
        <f>Sales_Data[[#This Row],[Actul Bill Amount]]-Sales_Data[[#This Row],[ShippingCost]]</f>
        <v>302443.55</v>
      </c>
      <c r="S2220">
        <v>952</v>
      </c>
      <c r="T2220">
        <v>556.45000000000005</v>
      </c>
      <c r="U2220" t="s">
        <v>49</v>
      </c>
      <c r="V2220">
        <v>5500</v>
      </c>
      <c r="W2220" t="s">
        <v>33</v>
      </c>
      <c r="X2220" t="str">
        <f t="shared" si="69"/>
        <v>Delhi</v>
      </c>
    </row>
    <row r="2221" spans="1:24" x14ac:dyDescent="0.4">
      <c r="A2221">
        <v>102220</v>
      </c>
      <c r="B2221" s="5">
        <v>45676.934027777781</v>
      </c>
      <c r="C2221" s="3" t="str">
        <f>TEXT(Sales_Data[[#This Row],[OrderDate]],"mmmm")</f>
        <v>January</v>
      </c>
      <c r="D2221" s="3" t="str">
        <f t="shared" si="68"/>
        <v>2025</v>
      </c>
      <c r="E2221" t="s">
        <v>23</v>
      </c>
      <c r="F2221" t="s">
        <v>40</v>
      </c>
      <c r="G2221" t="s">
        <v>29</v>
      </c>
      <c r="H2221" t="s">
        <v>16</v>
      </c>
      <c r="I2221" t="s">
        <v>100</v>
      </c>
      <c r="J2221">
        <v>47</v>
      </c>
      <c r="K2221">
        <v>5500</v>
      </c>
      <c r="L2221" s="7">
        <f>Sales_Data[[#This Row],[OrderQuantity]] *Sales_Data[[#This Row],[UnitPrice]]</f>
        <v>258500</v>
      </c>
      <c r="M2221" s="7">
        <f>Sales_Data[[#This Row],[UnitPrice]]-Sales_Data[[#This Row],[UnitCost]]</f>
        <v>2000</v>
      </c>
      <c r="N2221" s="7">
        <f>Sales_Data[[#This Row],[Gross Revenue]]-Sales_Data[[#This Row],[Discount Amount ]]</f>
        <v>256500</v>
      </c>
      <c r="O2221" s="7">
        <f>Sales_Data[[#This Row],[OrderQuantity]] *Sales_Data[[#This Row],[UnitCost]]</f>
        <v>164500</v>
      </c>
      <c r="P2221" s="7">
        <f>Sales_Data[[#This Row],[ItemCost]] +Sales_Data[[#This Row],[ShippingCost]]</f>
        <v>165374.29</v>
      </c>
      <c r="Q2221" s="7">
        <f>Sales_Data[[#This Row],[Gross Revenue]]-Sales_Data[[#This Row],[TotalFinancialCost]]</f>
        <v>93125.709999999992</v>
      </c>
      <c r="R2221" s="7">
        <f>Sales_Data[[#This Row],[Actul Bill Amount]]-Sales_Data[[#This Row],[ShippingCost]]</f>
        <v>255625.71</v>
      </c>
      <c r="S2221">
        <v>1143</v>
      </c>
      <c r="T2221">
        <v>874.29</v>
      </c>
      <c r="U2221" t="s">
        <v>41</v>
      </c>
      <c r="V2221">
        <v>3500</v>
      </c>
      <c r="W2221" t="s">
        <v>18</v>
      </c>
      <c r="X2221" t="str">
        <f t="shared" si="69"/>
        <v>Bengaluru</v>
      </c>
    </row>
    <row r="2222" spans="1:24" x14ac:dyDescent="0.4">
      <c r="A2222">
        <v>102221</v>
      </c>
      <c r="B2222" s="5">
        <v>45757.87222222222</v>
      </c>
      <c r="C2222" s="3" t="str">
        <f>TEXT(Sales_Data[[#This Row],[OrderDate]],"mmmm")</f>
        <v>April</v>
      </c>
      <c r="D2222" s="3" t="str">
        <f t="shared" si="68"/>
        <v>2025</v>
      </c>
      <c r="E2222" t="s">
        <v>39</v>
      </c>
      <c r="F2222" t="s">
        <v>14</v>
      </c>
      <c r="G2222" t="s">
        <v>15</v>
      </c>
      <c r="H2222" t="s">
        <v>25</v>
      </c>
      <c r="I2222" t="s">
        <v>100</v>
      </c>
      <c r="J2222">
        <v>41</v>
      </c>
      <c r="K2222">
        <v>3200</v>
      </c>
      <c r="L2222" s="7">
        <f>Sales_Data[[#This Row],[OrderQuantity]] *Sales_Data[[#This Row],[UnitPrice]]</f>
        <v>131200</v>
      </c>
      <c r="M2222" s="7">
        <f>Sales_Data[[#This Row],[UnitPrice]]-Sales_Data[[#This Row],[UnitCost]]</f>
        <v>1200</v>
      </c>
      <c r="N2222" s="7">
        <f>Sales_Data[[#This Row],[Gross Revenue]]-Sales_Data[[#This Row],[Discount Amount ]]</f>
        <v>130000</v>
      </c>
      <c r="O2222" s="7">
        <f>Sales_Data[[#This Row],[OrderQuantity]] *Sales_Data[[#This Row],[UnitCost]]</f>
        <v>82000</v>
      </c>
      <c r="P2222" s="7">
        <f>Sales_Data[[#This Row],[ItemCost]] +Sales_Data[[#This Row],[ShippingCost]]</f>
        <v>82969.100000000006</v>
      </c>
      <c r="Q2222" s="7">
        <f>Sales_Data[[#This Row],[Gross Revenue]]-Sales_Data[[#This Row],[TotalFinancialCost]]</f>
        <v>48230.899999999994</v>
      </c>
      <c r="R2222" s="7">
        <f>Sales_Data[[#This Row],[Actul Bill Amount]]-Sales_Data[[#This Row],[ShippingCost]]</f>
        <v>129030.9</v>
      </c>
      <c r="S2222">
        <v>882</v>
      </c>
      <c r="T2222">
        <v>969.1</v>
      </c>
      <c r="U2222" t="s">
        <v>17</v>
      </c>
      <c r="V2222">
        <v>2000</v>
      </c>
      <c r="W2222" t="s">
        <v>27</v>
      </c>
      <c r="X2222" t="str">
        <f t="shared" si="69"/>
        <v>Mumbai</v>
      </c>
    </row>
    <row r="2223" spans="1:24" x14ac:dyDescent="0.4">
      <c r="A2223">
        <v>102222</v>
      </c>
      <c r="B2223" s="5">
        <v>45717.104861111111</v>
      </c>
      <c r="C2223" s="3" t="str">
        <f>TEXT(Sales_Data[[#This Row],[OrderDate]],"mmmm")</f>
        <v>March</v>
      </c>
      <c r="D2223" s="3" t="str">
        <f t="shared" si="68"/>
        <v>2025</v>
      </c>
      <c r="E2223" t="s">
        <v>48</v>
      </c>
      <c r="F2223" t="s">
        <v>55</v>
      </c>
      <c r="G2223" t="s">
        <v>29</v>
      </c>
      <c r="H2223" t="s">
        <v>20</v>
      </c>
      <c r="I2223" t="s">
        <v>100</v>
      </c>
      <c r="J2223">
        <v>4</v>
      </c>
      <c r="K2223">
        <v>1200</v>
      </c>
      <c r="L2223" s="7">
        <f>Sales_Data[[#This Row],[OrderQuantity]] *Sales_Data[[#This Row],[UnitPrice]]</f>
        <v>4800</v>
      </c>
      <c r="M2223" s="7">
        <f>Sales_Data[[#This Row],[UnitPrice]]-Sales_Data[[#This Row],[UnitCost]]</f>
        <v>400</v>
      </c>
      <c r="N2223" s="7">
        <f>Sales_Data[[#This Row],[Gross Revenue]]-Sales_Data[[#This Row],[Discount Amount ]]</f>
        <v>4400</v>
      </c>
      <c r="O2223" s="7">
        <f>Sales_Data[[#This Row],[OrderQuantity]] *Sales_Data[[#This Row],[UnitCost]]</f>
        <v>3200</v>
      </c>
      <c r="P2223" s="7">
        <f>Sales_Data[[#This Row],[ItemCost]] +Sales_Data[[#This Row],[ShippingCost]]</f>
        <v>3930.76</v>
      </c>
      <c r="Q2223" s="7">
        <f>Sales_Data[[#This Row],[Gross Revenue]]-Sales_Data[[#This Row],[TotalFinancialCost]]</f>
        <v>869.23999999999978</v>
      </c>
      <c r="R2223" s="7">
        <f>Sales_Data[[#This Row],[Actul Bill Amount]]-Sales_Data[[#This Row],[ShippingCost]]</f>
        <v>3669.24</v>
      </c>
      <c r="S2223">
        <v>358</v>
      </c>
      <c r="T2223">
        <v>730.76</v>
      </c>
      <c r="U2223" t="s">
        <v>58</v>
      </c>
      <c r="V2223">
        <v>800</v>
      </c>
      <c r="W2223" t="s">
        <v>22</v>
      </c>
      <c r="X2223" t="str">
        <f t="shared" si="69"/>
        <v>Nagpur</v>
      </c>
    </row>
    <row r="2224" spans="1:24" x14ac:dyDescent="0.4">
      <c r="A2224">
        <v>102223</v>
      </c>
      <c r="B2224" s="5">
        <v>45824.370138888888</v>
      </c>
      <c r="C2224" s="3" t="str">
        <f>TEXT(Sales_Data[[#This Row],[OrderDate]],"mmmm")</f>
        <v>June</v>
      </c>
      <c r="D2224" s="3" t="str">
        <f t="shared" si="68"/>
        <v>2025</v>
      </c>
      <c r="E2224" t="s">
        <v>48</v>
      </c>
      <c r="F2224" t="s">
        <v>14</v>
      </c>
      <c r="G2224" t="s">
        <v>15</v>
      </c>
      <c r="H2224" t="s">
        <v>20</v>
      </c>
      <c r="I2224" t="s">
        <v>100</v>
      </c>
      <c r="J2224">
        <v>16</v>
      </c>
      <c r="K2224">
        <v>3200</v>
      </c>
      <c r="L2224" s="7">
        <f>Sales_Data[[#This Row],[OrderQuantity]] *Sales_Data[[#This Row],[UnitPrice]]</f>
        <v>51200</v>
      </c>
      <c r="M2224" s="7">
        <f>Sales_Data[[#This Row],[UnitPrice]]-Sales_Data[[#This Row],[UnitCost]]</f>
        <v>1200</v>
      </c>
      <c r="N2224" s="7">
        <f>Sales_Data[[#This Row],[Gross Revenue]]-Sales_Data[[#This Row],[Discount Amount ]]</f>
        <v>50000</v>
      </c>
      <c r="O2224" s="7">
        <f>Sales_Data[[#This Row],[OrderQuantity]] *Sales_Data[[#This Row],[UnitCost]]</f>
        <v>32000</v>
      </c>
      <c r="P2224" s="7">
        <f>Sales_Data[[#This Row],[ItemCost]] +Sales_Data[[#This Row],[ShippingCost]]</f>
        <v>33000.58</v>
      </c>
      <c r="Q2224" s="7">
        <f>Sales_Data[[#This Row],[Gross Revenue]]-Sales_Data[[#This Row],[TotalFinancialCost]]</f>
        <v>18199.419999999998</v>
      </c>
      <c r="R2224" s="7">
        <f>Sales_Data[[#This Row],[Actul Bill Amount]]-Sales_Data[[#This Row],[ShippingCost]]</f>
        <v>48999.42</v>
      </c>
      <c r="S2224">
        <v>304</v>
      </c>
      <c r="T2224">
        <v>1000.58</v>
      </c>
      <c r="U2224" t="s">
        <v>17</v>
      </c>
      <c r="V2224">
        <v>2000</v>
      </c>
      <c r="W2224" t="s">
        <v>22</v>
      </c>
      <c r="X2224" t="str">
        <f t="shared" si="69"/>
        <v>Nagpur</v>
      </c>
    </row>
    <row r="2225" spans="1:24" x14ac:dyDescent="0.4">
      <c r="A2225">
        <v>102224</v>
      </c>
      <c r="B2225" s="5">
        <v>45859.259027777778</v>
      </c>
      <c r="C2225" s="3" t="str">
        <f>TEXT(Sales_Data[[#This Row],[OrderDate]],"mmmm")</f>
        <v>July</v>
      </c>
      <c r="D2225" s="3" t="str">
        <f t="shared" si="68"/>
        <v>2025</v>
      </c>
      <c r="E2225" t="s">
        <v>23</v>
      </c>
      <c r="F2225" t="s">
        <v>24</v>
      </c>
      <c r="G2225" t="s">
        <v>15</v>
      </c>
      <c r="H2225" t="s">
        <v>20</v>
      </c>
      <c r="I2225" t="s">
        <v>100</v>
      </c>
      <c r="J2225">
        <v>60</v>
      </c>
      <c r="K2225">
        <v>25000</v>
      </c>
      <c r="L2225" s="7">
        <f>Sales_Data[[#This Row],[OrderQuantity]] *Sales_Data[[#This Row],[UnitPrice]]</f>
        <v>1500000</v>
      </c>
      <c r="M2225" s="7">
        <f>Sales_Data[[#This Row],[UnitPrice]]-Sales_Data[[#This Row],[UnitCost]]</f>
        <v>7000</v>
      </c>
      <c r="N2225" s="7">
        <f>Sales_Data[[#This Row],[Gross Revenue]]-Sales_Data[[#This Row],[Discount Amount ]]</f>
        <v>1493000</v>
      </c>
      <c r="O2225" s="7">
        <f>Sales_Data[[#This Row],[OrderQuantity]] *Sales_Data[[#This Row],[UnitCost]]</f>
        <v>1080000</v>
      </c>
      <c r="P2225" s="7">
        <f>Sales_Data[[#This Row],[ItemCost]] +Sales_Data[[#This Row],[ShippingCost]]</f>
        <v>1081382.5900000001</v>
      </c>
      <c r="Q2225" s="7">
        <f>Sales_Data[[#This Row],[Gross Revenue]]-Sales_Data[[#This Row],[TotalFinancialCost]]</f>
        <v>418617.40999999992</v>
      </c>
      <c r="R2225" s="7">
        <f>Sales_Data[[#This Row],[Actul Bill Amount]]-Sales_Data[[#This Row],[ShippingCost]]</f>
        <v>1491617.41</v>
      </c>
      <c r="S2225">
        <v>872</v>
      </c>
      <c r="T2225">
        <v>1382.59</v>
      </c>
      <c r="U2225" t="s">
        <v>60</v>
      </c>
      <c r="V2225">
        <v>18000</v>
      </c>
      <c r="W2225" t="s">
        <v>22</v>
      </c>
      <c r="X2225" t="str">
        <f t="shared" si="69"/>
        <v>Nagpur</v>
      </c>
    </row>
    <row r="2226" spans="1:24" x14ac:dyDescent="0.4">
      <c r="A2226">
        <v>102225</v>
      </c>
      <c r="B2226" s="5">
        <v>46002.972916666666</v>
      </c>
      <c r="C2226" s="3" t="str">
        <f>TEXT(Sales_Data[[#This Row],[OrderDate]],"mmmm")</f>
        <v>December</v>
      </c>
      <c r="D2226" s="3" t="str">
        <f t="shared" si="68"/>
        <v>2025</v>
      </c>
      <c r="E2226" t="s">
        <v>50</v>
      </c>
      <c r="F2226" t="s">
        <v>43</v>
      </c>
      <c r="G2226" t="s">
        <v>31</v>
      </c>
      <c r="H2226" t="s">
        <v>16</v>
      </c>
      <c r="I2226" t="s">
        <v>100</v>
      </c>
      <c r="J2226">
        <v>39</v>
      </c>
      <c r="K2226">
        <v>4500</v>
      </c>
      <c r="L2226" s="7">
        <f>Sales_Data[[#This Row],[OrderQuantity]] *Sales_Data[[#This Row],[UnitPrice]]</f>
        <v>175500</v>
      </c>
      <c r="M2226" s="7">
        <f>Sales_Data[[#This Row],[UnitPrice]]-Sales_Data[[#This Row],[UnitCost]]</f>
        <v>2000</v>
      </c>
      <c r="N2226" s="7">
        <f>Sales_Data[[#This Row],[Gross Revenue]]-Sales_Data[[#This Row],[Discount Amount ]]</f>
        <v>173500</v>
      </c>
      <c r="O2226" s="7">
        <f>Sales_Data[[#This Row],[OrderQuantity]] *Sales_Data[[#This Row],[UnitCost]]</f>
        <v>97500</v>
      </c>
      <c r="P2226" s="7">
        <f>Sales_Data[[#This Row],[ItemCost]] +Sales_Data[[#This Row],[ShippingCost]]</f>
        <v>98266.77</v>
      </c>
      <c r="Q2226" s="7">
        <f>Sales_Data[[#This Row],[Gross Revenue]]-Sales_Data[[#This Row],[TotalFinancialCost]]</f>
        <v>77233.23</v>
      </c>
      <c r="R2226" s="7">
        <f>Sales_Data[[#This Row],[Actul Bill Amount]]-Sales_Data[[#This Row],[ShippingCost]]</f>
        <v>172733.23</v>
      </c>
      <c r="S2226">
        <v>356</v>
      </c>
      <c r="T2226">
        <v>766.77</v>
      </c>
      <c r="U2226" t="s">
        <v>44</v>
      </c>
      <c r="V2226">
        <v>2500</v>
      </c>
      <c r="W2226" t="s">
        <v>18</v>
      </c>
      <c r="X2226" t="str">
        <f t="shared" si="69"/>
        <v>Bengaluru</v>
      </c>
    </row>
    <row r="2227" spans="1:24" x14ac:dyDescent="0.4">
      <c r="A2227">
        <v>102226</v>
      </c>
      <c r="B2227" s="5">
        <v>45803.663888888892</v>
      </c>
      <c r="C2227" s="3" t="str">
        <f>TEXT(Sales_Data[[#This Row],[OrderDate]],"mmmm")</f>
        <v>May</v>
      </c>
      <c r="D2227" s="3" t="str">
        <f t="shared" si="68"/>
        <v>2025</v>
      </c>
      <c r="E2227" t="s">
        <v>34</v>
      </c>
      <c r="F2227" t="s">
        <v>46</v>
      </c>
      <c r="G2227" t="s">
        <v>31</v>
      </c>
      <c r="H2227" t="s">
        <v>16</v>
      </c>
      <c r="I2227" t="s">
        <v>100</v>
      </c>
      <c r="J2227">
        <v>20</v>
      </c>
      <c r="K2227">
        <v>4500</v>
      </c>
      <c r="L2227" s="7">
        <f>Sales_Data[[#This Row],[OrderQuantity]] *Sales_Data[[#This Row],[UnitPrice]]</f>
        <v>90000</v>
      </c>
      <c r="M2227" s="7">
        <f>Sales_Data[[#This Row],[UnitPrice]]-Sales_Data[[#This Row],[UnitCost]]</f>
        <v>1700</v>
      </c>
      <c r="N2227" s="7">
        <f>Sales_Data[[#This Row],[Gross Revenue]]-Sales_Data[[#This Row],[Discount Amount ]]</f>
        <v>88300</v>
      </c>
      <c r="O2227" s="7">
        <f>Sales_Data[[#This Row],[OrderQuantity]] *Sales_Data[[#This Row],[UnitCost]]</f>
        <v>56000</v>
      </c>
      <c r="P2227" s="7">
        <f>Sales_Data[[#This Row],[ItemCost]] +Sales_Data[[#This Row],[ShippingCost]]</f>
        <v>56662.54</v>
      </c>
      <c r="Q2227" s="7">
        <f>Sales_Data[[#This Row],[Gross Revenue]]-Sales_Data[[#This Row],[TotalFinancialCost]]</f>
        <v>33337.46</v>
      </c>
      <c r="R2227" s="7">
        <f>Sales_Data[[#This Row],[Actul Bill Amount]]-Sales_Data[[#This Row],[ShippingCost]]</f>
        <v>87637.46</v>
      </c>
      <c r="S2227">
        <v>694</v>
      </c>
      <c r="T2227">
        <v>662.54</v>
      </c>
      <c r="U2227" t="s">
        <v>47</v>
      </c>
      <c r="V2227">
        <v>2800</v>
      </c>
      <c r="W2227" t="s">
        <v>18</v>
      </c>
      <c r="X2227" t="str">
        <f t="shared" si="69"/>
        <v>Bengaluru</v>
      </c>
    </row>
    <row r="2228" spans="1:24" x14ac:dyDescent="0.4">
      <c r="A2228">
        <v>102227</v>
      </c>
      <c r="B2228" s="5">
        <v>45821.918749999997</v>
      </c>
      <c r="C2228" s="3" t="str">
        <f>TEXT(Sales_Data[[#This Row],[OrderDate]],"mmmm")</f>
        <v>June</v>
      </c>
      <c r="D2228" s="3" t="str">
        <f t="shared" si="68"/>
        <v>2025</v>
      </c>
      <c r="E2228" t="s">
        <v>42</v>
      </c>
      <c r="F2228" t="s">
        <v>14</v>
      </c>
      <c r="G2228" t="s">
        <v>29</v>
      </c>
      <c r="H2228" t="s">
        <v>32</v>
      </c>
      <c r="I2228" t="s">
        <v>100</v>
      </c>
      <c r="J2228">
        <v>25</v>
      </c>
      <c r="K2228">
        <v>6500</v>
      </c>
      <c r="L2228" s="7">
        <f>Sales_Data[[#This Row],[OrderQuantity]] *Sales_Data[[#This Row],[UnitPrice]]</f>
        <v>162500</v>
      </c>
      <c r="M2228" s="7">
        <f>Sales_Data[[#This Row],[UnitPrice]]-Sales_Data[[#This Row],[UnitCost]]</f>
        <v>2300</v>
      </c>
      <c r="N2228" s="7">
        <f>Sales_Data[[#This Row],[Gross Revenue]]-Sales_Data[[#This Row],[Discount Amount ]]</f>
        <v>160200</v>
      </c>
      <c r="O2228" s="7">
        <f>Sales_Data[[#This Row],[OrderQuantity]] *Sales_Data[[#This Row],[UnitCost]]</f>
        <v>105000</v>
      </c>
      <c r="P2228" s="7">
        <f>Sales_Data[[#This Row],[ItemCost]] +Sales_Data[[#This Row],[ShippingCost]]</f>
        <v>105777.58</v>
      </c>
      <c r="Q2228" s="7">
        <f>Sales_Data[[#This Row],[Gross Revenue]]-Sales_Data[[#This Row],[TotalFinancialCost]]</f>
        <v>56722.42</v>
      </c>
      <c r="R2228" s="7">
        <f>Sales_Data[[#This Row],[Actul Bill Amount]]-Sales_Data[[#This Row],[ShippingCost]]</f>
        <v>159422.42000000001</v>
      </c>
      <c r="S2228">
        <v>761</v>
      </c>
      <c r="T2228">
        <v>777.58</v>
      </c>
      <c r="U2228" t="s">
        <v>21</v>
      </c>
      <c r="V2228">
        <v>4200</v>
      </c>
      <c r="W2228" t="s">
        <v>33</v>
      </c>
      <c r="X2228" t="str">
        <f t="shared" si="69"/>
        <v>Delhi</v>
      </c>
    </row>
    <row r="2229" spans="1:24" x14ac:dyDescent="0.4">
      <c r="A2229">
        <v>102228</v>
      </c>
      <c r="B2229" s="5">
        <v>45899.285416666666</v>
      </c>
      <c r="C2229" s="3" t="str">
        <f>TEXT(Sales_Data[[#This Row],[OrderDate]],"mmmm")</f>
        <v>August</v>
      </c>
      <c r="D2229" s="3" t="str">
        <f t="shared" si="68"/>
        <v>2025</v>
      </c>
      <c r="E2229" t="s">
        <v>48</v>
      </c>
      <c r="F2229" t="s">
        <v>46</v>
      </c>
      <c r="G2229" t="s">
        <v>31</v>
      </c>
      <c r="H2229" t="s">
        <v>32</v>
      </c>
      <c r="I2229" t="s">
        <v>100</v>
      </c>
      <c r="J2229">
        <v>14</v>
      </c>
      <c r="K2229">
        <v>4500</v>
      </c>
      <c r="L2229" s="7">
        <f>Sales_Data[[#This Row],[OrderQuantity]] *Sales_Data[[#This Row],[UnitPrice]]</f>
        <v>63000</v>
      </c>
      <c r="M2229" s="7">
        <f>Sales_Data[[#This Row],[UnitPrice]]-Sales_Data[[#This Row],[UnitCost]]</f>
        <v>1700</v>
      </c>
      <c r="N2229" s="7">
        <f>Sales_Data[[#This Row],[Gross Revenue]]-Sales_Data[[#This Row],[Discount Amount ]]</f>
        <v>61300</v>
      </c>
      <c r="O2229" s="7">
        <f>Sales_Data[[#This Row],[OrderQuantity]] *Sales_Data[[#This Row],[UnitCost]]</f>
        <v>39200</v>
      </c>
      <c r="P2229" s="7">
        <f>Sales_Data[[#This Row],[ItemCost]] +Sales_Data[[#This Row],[ShippingCost]]</f>
        <v>40248.839999999997</v>
      </c>
      <c r="Q2229" s="7">
        <f>Sales_Data[[#This Row],[Gross Revenue]]-Sales_Data[[#This Row],[TotalFinancialCost]]</f>
        <v>22751.160000000003</v>
      </c>
      <c r="R2229" s="7">
        <f>Sales_Data[[#This Row],[Actul Bill Amount]]-Sales_Data[[#This Row],[ShippingCost]]</f>
        <v>60251.16</v>
      </c>
      <c r="S2229">
        <v>1031</v>
      </c>
      <c r="T2229">
        <v>1048.8399999999999</v>
      </c>
      <c r="U2229" t="s">
        <v>47</v>
      </c>
      <c r="V2229">
        <v>2800</v>
      </c>
      <c r="W2229" t="s">
        <v>33</v>
      </c>
      <c r="X2229" t="str">
        <f t="shared" si="69"/>
        <v>Delhi</v>
      </c>
    </row>
    <row r="2230" spans="1:24" x14ac:dyDescent="0.4">
      <c r="A2230">
        <v>102229</v>
      </c>
      <c r="B2230" s="5">
        <v>45726.316666666666</v>
      </c>
      <c r="C2230" s="3" t="str">
        <f>TEXT(Sales_Data[[#This Row],[OrderDate]],"mmmm")</f>
        <v>March</v>
      </c>
      <c r="D2230" s="3" t="str">
        <f t="shared" si="68"/>
        <v>2025</v>
      </c>
      <c r="E2230" t="s">
        <v>13</v>
      </c>
      <c r="F2230" t="s">
        <v>28</v>
      </c>
      <c r="G2230" t="s">
        <v>15</v>
      </c>
      <c r="H2230" t="s">
        <v>25</v>
      </c>
      <c r="I2230" t="s">
        <v>100</v>
      </c>
      <c r="J2230">
        <v>82</v>
      </c>
      <c r="K2230">
        <v>450</v>
      </c>
      <c r="L2230" s="7">
        <f>Sales_Data[[#This Row],[OrderQuantity]] *Sales_Data[[#This Row],[UnitPrice]]</f>
        <v>36900</v>
      </c>
      <c r="M2230" s="7">
        <f>Sales_Data[[#This Row],[UnitPrice]]-Sales_Data[[#This Row],[UnitCost]]</f>
        <v>250</v>
      </c>
      <c r="N2230" s="7">
        <f>Sales_Data[[#This Row],[Gross Revenue]]-Sales_Data[[#This Row],[Discount Amount ]]</f>
        <v>36650</v>
      </c>
      <c r="O2230" s="7">
        <f>Sales_Data[[#This Row],[OrderQuantity]] *Sales_Data[[#This Row],[UnitCost]]</f>
        <v>16400</v>
      </c>
      <c r="P2230" s="7">
        <f>Sales_Data[[#This Row],[ItemCost]] +Sales_Data[[#This Row],[ShippingCost]]</f>
        <v>17178.34</v>
      </c>
      <c r="Q2230" s="7">
        <f>Sales_Data[[#This Row],[Gross Revenue]]-Sales_Data[[#This Row],[TotalFinancialCost]]</f>
        <v>19721.66</v>
      </c>
      <c r="R2230" s="7">
        <f>Sales_Data[[#This Row],[Actul Bill Amount]]-Sales_Data[[#This Row],[ShippingCost]]</f>
        <v>35871.660000000003</v>
      </c>
      <c r="S2230">
        <v>958</v>
      </c>
      <c r="T2230">
        <v>778.34</v>
      </c>
      <c r="U2230" t="s">
        <v>30</v>
      </c>
      <c r="V2230">
        <v>200</v>
      </c>
      <c r="W2230" t="s">
        <v>27</v>
      </c>
      <c r="X2230" t="str">
        <f t="shared" si="69"/>
        <v>Mumbai</v>
      </c>
    </row>
    <row r="2231" spans="1:24" x14ac:dyDescent="0.4">
      <c r="A2231">
        <v>102230</v>
      </c>
      <c r="B2231" s="5">
        <v>45832.990277777775</v>
      </c>
      <c r="C2231" s="3" t="str">
        <f>TEXT(Sales_Data[[#This Row],[OrderDate]],"mmmm")</f>
        <v>June</v>
      </c>
      <c r="D2231" s="3" t="str">
        <f t="shared" si="68"/>
        <v>2025</v>
      </c>
      <c r="E2231" t="s">
        <v>39</v>
      </c>
      <c r="F2231" t="s">
        <v>35</v>
      </c>
      <c r="G2231" t="s">
        <v>29</v>
      </c>
      <c r="H2231" t="s">
        <v>20</v>
      </c>
      <c r="I2231" t="s">
        <v>100</v>
      </c>
      <c r="J2231">
        <v>25</v>
      </c>
      <c r="K2231">
        <v>12000</v>
      </c>
      <c r="L2231" s="7">
        <f>Sales_Data[[#This Row],[OrderQuantity]] *Sales_Data[[#This Row],[UnitPrice]]</f>
        <v>300000</v>
      </c>
      <c r="M2231" s="7">
        <f>Sales_Data[[#This Row],[UnitPrice]]-Sales_Data[[#This Row],[UnitCost]]</f>
        <v>4000</v>
      </c>
      <c r="N2231" s="7">
        <f>Sales_Data[[#This Row],[Gross Revenue]]-Sales_Data[[#This Row],[Discount Amount ]]</f>
        <v>296000</v>
      </c>
      <c r="O2231" s="7">
        <f>Sales_Data[[#This Row],[OrderQuantity]] *Sales_Data[[#This Row],[UnitCost]]</f>
        <v>200000</v>
      </c>
      <c r="P2231" s="7">
        <f>Sales_Data[[#This Row],[ItemCost]] +Sales_Data[[#This Row],[ShippingCost]]</f>
        <v>200483.71</v>
      </c>
      <c r="Q2231" s="7">
        <f>Sales_Data[[#This Row],[Gross Revenue]]-Sales_Data[[#This Row],[TotalFinancialCost]]</f>
        <v>99516.290000000008</v>
      </c>
      <c r="R2231" s="7">
        <f>Sales_Data[[#This Row],[Actul Bill Amount]]-Sales_Data[[#This Row],[ShippingCost]]</f>
        <v>295516.28999999998</v>
      </c>
      <c r="S2231">
        <v>550</v>
      </c>
      <c r="T2231">
        <v>483.71</v>
      </c>
      <c r="U2231" t="s">
        <v>36</v>
      </c>
      <c r="V2231">
        <v>8000</v>
      </c>
      <c r="W2231" t="s">
        <v>22</v>
      </c>
      <c r="X2231" t="str">
        <f t="shared" si="69"/>
        <v>Nagpur</v>
      </c>
    </row>
    <row r="2232" spans="1:24" x14ac:dyDescent="0.4">
      <c r="A2232">
        <v>102231</v>
      </c>
      <c r="B2232" s="5">
        <v>45706.90902777778</v>
      </c>
      <c r="C2232" s="3" t="str">
        <f>TEXT(Sales_Data[[#This Row],[OrderDate]],"mmmm")</f>
        <v>February</v>
      </c>
      <c r="D2232" s="3" t="str">
        <f t="shared" si="68"/>
        <v>2025</v>
      </c>
      <c r="E2232" t="s">
        <v>45</v>
      </c>
      <c r="F2232" t="s">
        <v>14</v>
      </c>
      <c r="G2232" t="s">
        <v>29</v>
      </c>
      <c r="H2232" t="s">
        <v>20</v>
      </c>
      <c r="I2232" t="s">
        <v>100</v>
      </c>
      <c r="J2232">
        <v>88</v>
      </c>
      <c r="K2232">
        <v>3200</v>
      </c>
      <c r="L2232" s="7">
        <f>Sales_Data[[#This Row],[OrderQuantity]] *Sales_Data[[#This Row],[UnitPrice]]</f>
        <v>281600</v>
      </c>
      <c r="M2232" s="7">
        <f>Sales_Data[[#This Row],[UnitPrice]]-Sales_Data[[#This Row],[UnitCost]]</f>
        <v>1200</v>
      </c>
      <c r="N2232" s="7">
        <f>Sales_Data[[#This Row],[Gross Revenue]]-Sales_Data[[#This Row],[Discount Amount ]]</f>
        <v>280400</v>
      </c>
      <c r="O2232" s="7">
        <f>Sales_Data[[#This Row],[OrderQuantity]] *Sales_Data[[#This Row],[UnitCost]]</f>
        <v>176000</v>
      </c>
      <c r="P2232" s="7">
        <f>Sales_Data[[#This Row],[ItemCost]] +Sales_Data[[#This Row],[ShippingCost]]</f>
        <v>176316.85</v>
      </c>
      <c r="Q2232" s="7">
        <f>Sales_Data[[#This Row],[Gross Revenue]]-Sales_Data[[#This Row],[TotalFinancialCost]]</f>
        <v>105283.15</v>
      </c>
      <c r="R2232" s="7">
        <f>Sales_Data[[#This Row],[Actul Bill Amount]]-Sales_Data[[#This Row],[ShippingCost]]</f>
        <v>280083.15000000002</v>
      </c>
      <c r="S2232">
        <v>398</v>
      </c>
      <c r="T2232">
        <v>316.85000000000002</v>
      </c>
      <c r="U2232" t="s">
        <v>17</v>
      </c>
      <c r="V2232">
        <v>2000</v>
      </c>
      <c r="W2232" t="s">
        <v>22</v>
      </c>
      <c r="X2232" t="str">
        <f t="shared" si="69"/>
        <v>Nagpur</v>
      </c>
    </row>
    <row r="2233" spans="1:24" x14ac:dyDescent="0.4">
      <c r="A2233">
        <v>102232</v>
      </c>
      <c r="B2233" s="5">
        <v>45765.826388888891</v>
      </c>
      <c r="C2233" s="3" t="str">
        <f>TEXT(Sales_Data[[#This Row],[OrderDate]],"mmmm")</f>
        <v>April</v>
      </c>
      <c r="D2233" s="3" t="str">
        <f t="shared" si="68"/>
        <v>2025</v>
      </c>
      <c r="E2233" t="s">
        <v>48</v>
      </c>
      <c r="F2233" t="s">
        <v>35</v>
      </c>
      <c r="G2233" t="s">
        <v>15</v>
      </c>
      <c r="H2233" t="s">
        <v>37</v>
      </c>
      <c r="I2233" t="s">
        <v>100</v>
      </c>
      <c r="J2233">
        <v>32</v>
      </c>
      <c r="K2233">
        <v>8500</v>
      </c>
      <c r="L2233" s="7">
        <f>Sales_Data[[#This Row],[OrderQuantity]] *Sales_Data[[#This Row],[UnitPrice]]</f>
        <v>272000</v>
      </c>
      <c r="M2233" s="7">
        <f>Sales_Data[[#This Row],[UnitPrice]]-Sales_Data[[#This Row],[UnitCost]]</f>
        <v>3000</v>
      </c>
      <c r="N2233" s="7">
        <f>Sales_Data[[#This Row],[Gross Revenue]]-Sales_Data[[#This Row],[Discount Amount ]]</f>
        <v>269000</v>
      </c>
      <c r="O2233" s="7">
        <f>Sales_Data[[#This Row],[OrderQuantity]] *Sales_Data[[#This Row],[UnitCost]]</f>
        <v>176000</v>
      </c>
      <c r="P2233" s="7">
        <f>Sales_Data[[#This Row],[ItemCost]] +Sales_Data[[#This Row],[ShippingCost]]</f>
        <v>177088.08</v>
      </c>
      <c r="Q2233" s="7">
        <f>Sales_Data[[#This Row],[Gross Revenue]]-Sales_Data[[#This Row],[TotalFinancialCost]]</f>
        <v>94911.920000000013</v>
      </c>
      <c r="R2233" s="7">
        <f>Sales_Data[[#This Row],[Actul Bill Amount]]-Sales_Data[[#This Row],[ShippingCost]]</f>
        <v>267911.92</v>
      </c>
      <c r="S2233">
        <v>384</v>
      </c>
      <c r="T2233">
        <v>1088.08</v>
      </c>
      <c r="U2233" t="s">
        <v>49</v>
      </c>
      <c r="V2233">
        <v>5500</v>
      </c>
      <c r="W2233" t="s">
        <v>38</v>
      </c>
      <c r="X2233" t="str">
        <f t="shared" si="69"/>
        <v>Kolkata</v>
      </c>
    </row>
    <row r="2234" spans="1:24" x14ac:dyDescent="0.4">
      <c r="A2234">
        <v>102233</v>
      </c>
      <c r="B2234" s="5">
        <v>45883.181250000001</v>
      </c>
      <c r="C2234" s="3" t="str">
        <f>TEXT(Sales_Data[[#This Row],[OrderDate]],"mmmm")</f>
        <v>August</v>
      </c>
      <c r="D2234" s="3" t="str">
        <f t="shared" si="68"/>
        <v>2025</v>
      </c>
      <c r="E2234" t="s">
        <v>34</v>
      </c>
      <c r="F2234" t="s">
        <v>35</v>
      </c>
      <c r="G2234" t="s">
        <v>15</v>
      </c>
      <c r="H2234" t="s">
        <v>16</v>
      </c>
      <c r="I2234" t="s">
        <v>100</v>
      </c>
      <c r="J2234">
        <v>70</v>
      </c>
      <c r="K2234">
        <v>12000</v>
      </c>
      <c r="L2234" s="7">
        <f>Sales_Data[[#This Row],[OrderQuantity]] *Sales_Data[[#This Row],[UnitPrice]]</f>
        <v>840000</v>
      </c>
      <c r="M2234" s="7">
        <f>Sales_Data[[#This Row],[UnitPrice]]-Sales_Data[[#This Row],[UnitCost]]</f>
        <v>4000</v>
      </c>
      <c r="N2234" s="7">
        <f>Sales_Data[[#This Row],[Gross Revenue]]-Sales_Data[[#This Row],[Discount Amount ]]</f>
        <v>836000</v>
      </c>
      <c r="O2234" s="7">
        <f>Sales_Data[[#This Row],[OrderQuantity]] *Sales_Data[[#This Row],[UnitCost]]</f>
        <v>560000</v>
      </c>
      <c r="P2234" s="7">
        <f>Sales_Data[[#This Row],[ItemCost]] +Sales_Data[[#This Row],[ShippingCost]]</f>
        <v>560752.38</v>
      </c>
      <c r="Q2234" s="7">
        <f>Sales_Data[[#This Row],[Gross Revenue]]-Sales_Data[[#This Row],[TotalFinancialCost]]</f>
        <v>279247.62</v>
      </c>
      <c r="R2234" s="7">
        <f>Sales_Data[[#This Row],[Actul Bill Amount]]-Sales_Data[[#This Row],[ShippingCost]]</f>
        <v>835247.62</v>
      </c>
      <c r="S2234">
        <v>435</v>
      </c>
      <c r="T2234">
        <v>752.38</v>
      </c>
      <c r="U2234" t="s">
        <v>36</v>
      </c>
      <c r="V2234">
        <v>8000</v>
      </c>
      <c r="W2234" t="s">
        <v>18</v>
      </c>
      <c r="X2234" t="str">
        <f t="shared" si="69"/>
        <v>Bengaluru</v>
      </c>
    </row>
    <row r="2235" spans="1:24" x14ac:dyDescent="0.4">
      <c r="A2235">
        <v>102234</v>
      </c>
      <c r="B2235" s="5">
        <v>45818.244444444441</v>
      </c>
      <c r="C2235" s="3" t="str">
        <f>TEXT(Sales_Data[[#This Row],[OrderDate]],"mmmm")</f>
        <v>June</v>
      </c>
      <c r="D2235" s="3" t="str">
        <f t="shared" si="68"/>
        <v>2025</v>
      </c>
      <c r="E2235" t="s">
        <v>34</v>
      </c>
      <c r="F2235" t="s">
        <v>28</v>
      </c>
      <c r="G2235" t="s">
        <v>15</v>
      </c>
      <c r="H2235" t="s">
        <v>20</v>
      </c>
      <c r="I2235" t="s">
        <v>100</v>
      </c>
      <c r="J2235">
        <v>35</v>
      </c>
      <c r="K2235">
        <v>2500</v>
      </c>
      <c r="L2235" s="7">
        <f>Sales_Data[[#This Row],[OrderQuantity]] *Sales_Data[[#This Row],[UnitPrice]]</f>
        <v>87500</v>
      </c>
      <c r="M2235" s="7">
        <f>Sales_Data[[#This Row],[UnitPrice]]-Sales_Data[[#This Row],[UnitCost]]</f>
        <v>1000</v>
      </c>
      <c r="N2235" s="7">
        <f>Sales_Data[[#This Row],[Gross Revenue]]-Sales_Data[[#This Row],[Discount Amount ]]</f>
        <v>86500</v>
      </c>
      <c r="O2235" s="7">
        <f>Sales_Data[[#This Row],[OrderQuantity]] *Sales_Data[[#This Row],[UnitCost]]</f>
        <v>52500</v>
      </c>
      <c r="P2235" s="7">
        <f>Sales_Data[[#This Row],[ItemCost]] +Sales_Data[[#This Row],[ShippingCost]]</f>
        <v>53158.46</v>
      </c>
      <c r="Q2235" s="7">
        <f>Sales_Data[[#This Row],[Gross Revenue]]-Sales_Data[[#This Row],[TotalFinancialCost]]</f>
        <v>34341.54</v>
      </c>
      <c r="R2235" s="7">
        <f>Sales_Data[[#This Row],[Actul Bill Amount]]-Sales_Data[[#This Row],[ShippingCost]]</f>
        <v>85841.54</v>
      </c>
      <c r="S2235">
        <v>791</v>
      </c>
      <c r="T2235">
        <v>658.46</v>
      </c>
      <c r="U2235" t="s">
        <v>54</v>
      </c>
      <c r="V2235">
        <v>1500</v>
      </c>
      <c r="W2235" t="s">
        <v>22</v>
      </c>
      <c r="X2235" t="str">
        <f t="shared" si="69"/>
        <v>Nagpur</v>
      </c>
    </row>
    <row r="2236" spans="1:24" x14ac:dyDescent="0.4">
      <c r="A2236">
        <v>102235</v>
      </c>
      <c r="B2236" s="5">
        <v>45776.370833333334</v>
      </c>
      <c r="C2236" s="3" t="str">
        <f>TEXT(Sales_Data[[#This Row],[OrderDate]],"mmmm")</f>
        <v>April</v>
      </c>
      <c r="D2236" s="3" t="str">
        <f t="shared" si="68"/>
        <v>2025</v>
      </c>
      <c r="E2236" t="s">
        <v>13</v>
      </c>
      <c r="F2236" t="s">
        <v>35</v>
      </c>
      <c r="G2236" t="s">
        <v>29</v>
      </c>
      <c r="H2236" t="s">
        <v>20</v>
      </c>
      <c r="I2236" t="s">
        <v>100</v>
      </c>
      <c r="J2236">
        <v>82</v>
      </c>
      <c r="K2236">
        <v>12000</v>
      </c>
      <c r="L2236" s="7">
        <f>Sales_Data[[#This Row],[OrderQuantity]] *Sales_Data[[#This Row],[UnitPrice]]</f>
        <v>984000</v>
      </c>
      <c r="M2236" s="7">
        <f>Sales_Data[[#This Row],[UnitPrice]]-Sales_Data[[#This Row],[UnitCost]]</f>
        <v>4000</v>
      </c>
      <c r="N2236" s="7">
        <f>Sales_Data[[#This Row],[Gross Revenue]]-Sales_Data[[#This Row],[Discount Amount ]]</f>
        <v>980000</v>
      </c>
      <c r="O2236" s="7">
        <f>Sales_Data[[#This Row],[OrderQuantity]] *Sales_Data[[#This Row],[UnitCost]]</f>
        <v>656000</v>
      </c>
      <c r="P2236" s="7">
        <f>Sales_Data[[#This Row],[ItemCost]] +Sales_Data[[#This Row],[ShippingCost]]</f>
        <v>656834.61</v>
      </c>
      <c r="Q2236" s="7">
        <f>Sales_Data[[#This Row],[Gross Revenue]]-Sales_Data[[#This Row],[TotalFinancialCost]]</f>
        <v>327165.39</v>
      </c>
      <c r="R2236" s="7">
        <f>Sales_Data[[#This Row],[Actul Bill Amount]]-Sales_Data[[#This Row],[ShippingCost]]</f>
        <v>979165.39</v>
      </c>
      <c r="S2236">
        <v>972</v>
      </c>
      <c r="T2236">
        <v>834.61</v>
      </c>
      <c r="U2236" t="s">
        <v>36</v>
      </c>
      <c r="V2236">
        <v>8000</v>
      </c>
      <c r="W2236" t="s">
        <v>22</v>
      </c>
      <c r="X2236" t="str">
        <f t="shared" si="69"/>
        <v>Nagpur</v>
      </c>
    </row>
    <row r="2237" spans="1:24" x14ac:dyDescent="0.4">
      <c r="A2237">
        <v>102236</v>
      </c>
      <c r="B2237" s="5">
        <v>45806.194444444445</v>
      </c>
      <c r="C2237" s="3" t="str">
        <f>TEXT(Sales_Data[[#This Row],[OrderDate]],"mmmm")</f>
        <v>May</v>
      </c>
      <c r="D2237" s="3" t="str">
        <f t="shared" si="68"/>
        <v>2025</v>
      </c>
      <c r="E2237" t="s">
        <v>45</v>
      </c>
      <c r="F2237" t="s">
        <v>40</v>
      </c>
      <c r="G2237" t="s">
        <v>15</v>
      </c>
      <c r="H2237" t="s">
        <v>32</v>
      </c>
      <c r="I2237" t="s">
        <v>100</v>
      </c>
      <c r="J2237">
        <v>98</v>
      </c>
      <c r="K2237">
        <v>5500</v>
      </c>
      <c r="L2237" s="7">
        <f>Sales_Data[[#This Row],[OrderQuantity]] *Sales_Data[[#This Row],[UnitPrice]]</f>
        <v>539000</v>
      </c>
      <c r="M2237" s="7">
        <f>Sales_Data[[#This Row],[UnitPrice]]-Sales_Data[[#This Row],[UnitCost]]</f>
        <v>2000</v>
      </c>
      <c r="N2237" s="7">
        <f>Sales_Data[[#This Row],[Gross Revenue]]-Sales_Data[[#This Row],[Discount Amount ]]</f>
        <v>537000</v>
      </c>
      <c r="O2237" s="7">
        <f>Sales_Data[[#This Row],[OrderQuantity]] *Sales_Data[[#This Row],[UnitCost]]</f>
        <v>343000</v>
      </c>
      <c r="P2237" s="7">
        <f>Sales_Data[[#This Row],[ItemCost]] +Sales_Data[[#This Row],[ShippingCost]]</f>
        <v>344045.24</v>
      </c>
      <c r="Q2237" s="7">
        <f>Sales_Data[[#This Row],[Gross Revenue]]-Sales_Data[[#This Row],[TotalFinancialCost]]</f>
        <v>194954.76</v>
      </c>
      <c r="R2237" s="7">
        <f>Sales_Data[[#This Row],[Actul Bill Amount]]-Sales_Data[[#This Row],[ShippingCost]]</f>
        <v>535954.76</v>
      </c>
      <c r="S2237">
        <v>635</v>
      </c>
      <c r="T2237">
        <v>1045.24</v>
      </c>
      <c r="U2237" t="s">
        <v>41</v>
      </c>
      <c r="V2237">
        <v>3500</v>
      </c>
      <c r="W2237" t="s">
        <v>33</v>
      </c>
      <c r="X2237" t="str">
        <f t="shared" si="69"/>
        <v>Delhi</v>
      </c>
    </row>
    <row r="2238" spans="1:24" x14ac:dyDescent="0.4">
      <c r="A2238">
        <v>102237</v>
      </c>
      <c r="B2238" s="5">
        <v>45807.371527777781</v>
      </c>
      <c r="C2238" s="3" t="str">
        <f>TEXT(Sales_Data[[#This Row],[OrderDate]],"mmmm")</f>
        <v>May</v>
      </c>
      <c r="D2238" s="3" t="str">
        <f t="shared" si="68"/>
        <v>2025</v>
      </c>
      <c r="E2238" t="s">
        <v>42</v>
      </c>
      <c r="F2238" t="s">
        <v>24</v>
      </c>
      <c r="G2238" t="s">
        <v>15</v>
      </c>
      <c r="H2238" t="s">
        <v>25</v>
      </c>
      <c r="I2238" t="s">
        <v>100</v>
      </c>
      <c r="J2238">
        <v>51</v>
      </c>
      <c r="K2238">
        <v>3500</v>
      </c>
      <c r="L2238" s="7">
        <f>Sales_Data[[#This Row],[OrderQuantity]] *Sales_Data[[#This Row],[UnitPrice]]</f>
        <v>178500</v>
      </c>
      <c r="M2238" s="7">
        <f>Sales_Data[[#This Row],[UnitPrice]]-Sales_Data[[#This Row],[UnitCost]]</f>
        <v>1300</v>
      </c>
      <c r="N2238" s="7">
        <f>Sales_Data[[#This Row],[Gross Revenue]]-Sales_Data[[#This Row],[Discount Amount ]]</f>
        <v>177200</v>
      </c>
      <c r="O2238" s="7">
        <f>Sales_Data[[#This Row],[OrderQuantity]] *Sales_Data[[#This Row],[UnitCost]]</f>
        <v>112200</v>
      </c>
      <c r="P2238" s="7">
        <f>Sales_Data[[#This Row],[ItemCost]] +Sales_Data[[#This Row],[ShippingCost]]</f>
        <v>114408.45</v>
      </c>
      <c r="Q2238" s="7">
        <f>Sales_Data[[#This Row],[Gross Revenue]]-Sales_Data[[#This Row],[TotalFinancialCost]]</f>
        <v>64091.55</v>
      </c>
      <c r="R2238" s="7">
        <f>Sales_Data[[#This Row],[Actul Bill Amount]]-Sales_Data[[#This Row],[ShippingCost]]</f>
        <v>174991.55</v>
      </c>
      <c r="S2238">
        <v>341</v>
      </c>
      <c r="T2238">
        <v>2208.4499999999998</v>
      </c>
      <c r="U2238" t="s">
        <v>59</v>
      </c>
      <c r="V2238">
        <v>2200</v>
      </c>
      <c r="W2238" t="s">
        <v>27</v>
      </c>
      <c r="X2238" t="str">
        <f t="shared" si="69"/>
        <v>Mumbai</v>
      </c>
    </row>
    <row r="2239" spans="1:24" x14ac:dyDescent="0.4">
      <c r="A2239">
        <v>102238</v>
      </c>
      <c r="B2239" s="5">
        <v>45950.973611111112</v>
      </c>
      <c r="C2239" s="3" t="str">
        <f>TEXT(Sales_Data[[#This Row],[OrderDate]],"mmmm")</f>
        <v>October</v>
      </c>
      <c r="D2239" s="3" t="str">
        <f t="shared" si="68"/>
        <v>2025</v>
      </c>
      <c r="E2239" t="s">
        <v>39</v>
      </c>
      <c r="F2239" t="s">
        <v>14</v>
      </c>
      <c r="G2239" t="s">
        <v>29</v>
      </c>
      <c r="H2239" t="s">
        <v>37</v>
      </c>
      <c r="I2239" t="s">
        <v>100</v>
      </c>
      <c r="J2239">
        <v>9</v>
      </c>
      <c r="K2239">
        <v>6500</v>
      </c>
      <c r="L2239" s="7">
        <f>Sales_Data[[#This Row],[OrderQuantity]] *Sales_Data[[#This Row],[UnitPrice]]</f>
        <v>58500</v>
      </c>
      <c r="M2239" s="7">
        <f>Sales_Data[[#This Row],[UnitPrice]]-Sales_Data[[#This Row],[UnitCost]]</f>
        <v>2300</v>
      </c>
      <c r="N2239" s="7">
        <f>Sales_Data[[#This Row],[Gross Revenue]]-Sales_Data[[#This Row],[Discount Amount ]]</f>
        <v>56200</v>
      </c>
      <c r="O2239" s="7">
        <f>Sales_Data[[#This Row],[OrderQuantity]] *Sales_Data[[#This Row],[UnitCost]]</f>
        <v>37800</v>
      </c>
      <c r="P2239" s="7">
        <f>Sales_Data[[#This Row],[ItemCost]] +Sales_Data[[#This Row],[ShippingCost]]</f>
        <v>38103.51</v>
      </c>
      <c r="Q2239" s="7">
        <f>Sales_Data[[#This Row],[Gross Revenue]]-Sales_Data[[#This Row],[TotalFinancialCost]]</f>
        <v>20396.489999999998</v>
      </c>
      <c r="R2239" s="7">
        <f>Sales_Data[[#This Row],[Actul Bill Amount]]-Sales_Data[[#This Row],[ShippingCost]]</f>
        <v>55896.49</v>
      </c>
      <c r="S2239">
        <v>1159</v>
      </c>
      <c r="T2239">
        <v>303.51</v>
      </c>
      <c r="U2239" t="s">
        <v>21</v>
      </c>
      <c r="V2239">
        <v>4200</v>
      </c>
      <c r="W2239" t="s">
        <v>38</v>
      </c>
      <c r="X2239" t="str">
        <f t="shared" si="69"/>
        <v>Kolkata</v>
      </c>
    </row>
    <row r="2240" spans="1:24" x14ac:dyDescent="0.4">
      <c r="A2240">
        <v>102239</v>
      </c>
      <c r="B2240" s="5">
        <v>45800.399305555555</v>
      </c>
      <c r="C2240" s="3" t="str">
        <f>TEXT(Sales_Data[[#This Row],[OrderDate]],"mmmm")</f>
        <v>May</v>
      </c>
      <c r="D2240" s="3" t="str">
        <f t="shared" si="68"/>
        <v>2025</v>
      </c>
      <c r="E2240" t="s">
        <v>50</v>
      </c>
      <c r="F2240" t="s">
        <v>46</v>
      </c>
      <c r="G2240" t="s">
        <v>29</v>
      </c>
      <c r="H2240" t="s">
        <v>32</v>
      </c>
      <c r="I2240" t="s">
        <v>100</v>
      </c>
      <c r="J2240">
        <v>76</v>
      </c>
      <c r="K2240">
        <v>15000</v>
      </c>
      <c r="L2240" s="7">
        <f>Sales_Data[[#This Row],[OrderQuantity]] *Sales_Data[[#This Row],[UnitPrice]]</f>
        <v>1140000</v>
      </c>
      <c r="M2240" s="7">
        <f>Sales_Data[[#This Row],[UnitPrice]]-Sales_Data[[#This Row],[UnitCost]]</f>
        <v>5500</v>
      </c>
      <c r="N2240" s="7">
        <f>Sales_Data[[#This Row],[Gross Revenue]]-Sales_Data[[#This Row],[Discount Amount ]]</f>
        <v>1134500</v>
      </c>
      <c r="O2240" s="7">
        <f>Sales_Data[[#This Row],[OrderQuantity]] *Sales_Data[[#This Row],[UnitCost]]</f>
        <v>722000</v>
      </c>
      <c r="P2240" s="7">
        <f>Sales_Data[[#This Row],[ItemCost]] +Sales_Data[[#This Row],[ShippingCost]]</f>
        <v>722602.48</v>
      </c>
      <c r="Q2240" s="7">
        <f>Sales_Data[[#This Row],[Gross Revenue]]-Sales_Data[[#This Row],[TotalFinancialCost]]</f>
        <v>417397.52</v>
      </c>
      <c r="R2240" s="7">
        <f>Sales_Data[[#This Row],[Actul Bill Amount]]-Sales_Data[[#This Row],[ShippingCost]]</f>
        <v>1133897.52</v>
      </c>
      <c r="S2240">
        <v>1072</v>
      </c>
      <c r="T2240">
        <v>602.48</v>
      </c>
      <c r="U2240" t="s">
        <v>53</v>
      </c>
      <c r="V2240">
        <v>9500</v>
      </c>
      <c r="W2240" t="s">
        <v>33</v>
      </c>
      <c r="X2240" t="str">
        <f t="shared" si="69"/>
        <v>Delhi</v>
      </c>
    </row>
    <row r="2241" spans="1:24" x14ac:dyDescent="0.4">
      <c r="A2241">
        <v>102240</v>
      </c>
      <c r="B2241" s="5">
        <v>45817.222916666666</v>
      </c>
      <c r="C2241" s="3" t="str">
        <f>TEXT(Sales_Data[[#This Row],[OrderDate]],"mmmm")</f>
        <v>June</v>
      </c>
      <c r="D2241" s="3" t="str">
        <f t="shared" si="68"/>
        <v>2025</v>
      </c>
      <c r="E2241" t="s">
        <v>34</v>
      </c>
      <c r="F2241" t="s">
        <v>35</v>
      </c>
      <c r="G2241" t="s">
        <v>15</v>
      </c>
      <c r="H2241" t="s">
        <v>25</v>
      </c>
      <c r="I2241" t="s">
        <v>100</v>
      </c>
      <c r="J2241">
        <v>25</v>
      </c>
      <c r="K2241">
        <v>12000</v>
      </c>
      <c r="L2241" s="7">
        <f>Sales_Data[[#This Row],[OrderQuantity]] *Sales_Data[[#This Row],[UnitPrice]]</f>
        <v>300000</v>
      </c>
      <c r="M2241" s="7">
        <f>Sales_Data[[#This Row],[UnitPrice]]-Sales_Data[[#This Row],[UnitCost]]</f>
        <v>4000</v>
      </c>
      <c r="N2241" s="7">
        <f>Sales_Data[[#This Row],[Gross Revenue]]-Sales_Data[[#This Row],[Discount Amount ]]</f>
        <v>296000</v>
      </c>
      <c r="O2241" s="7">
        <f>Sales_Data[[#This Row],[OrderQuantity]] *Sales_Data[[#This Row],[UnitCost]]</f>
        <v>200000</v>
      </c>
      <c r="P2241" s="7">
        <f>Sales_Data[[#This Row],[ItemCost]] +Sales_Data[[#This Row],[ShippingCost]]</f>
        <v>200942.53</v>
      </c>
      <c r="Q2241" s="7">
        <f>Sales_Data[[#This Row],[Gross Revenue]]-Sales_Data[[#This Row],[TotalFinancialCost]]</f>
        <v>99057.47</v>
      </c>
      <c r="R2241" s="7">
        <f>Sales_Data[[#This Row],[Actul Bill Amount]]-Sales_Data[[#This Row],[ShippingCost]]</f>
        <v>295057.46999999997</v>
      </c>
      <c r="S2241">
        <v>388</v>
      </c>
      <c r="T2241">
        <v>942.53</v>
      </c>
      <c r="U2241" t="s">
        <v>36</v>
      </c>
      <c r="V2241">
        <v>8000</v>
      </c>
      <c r="W2241" t="s">
        <v>27</v>
      </c>
      <c r="X2241" t="str">
        <f t="shared" si="69"/>
        <v>Mumbai</v>
      </c>
    </row>
    <row r="2242" spans="1:24" x14ac:dyDescent="0.4">
      <c r="A2242">
        <v>102241</v>
      </c>
      <c r="B2242" s="5">
        <v>45668.022222222222</v>
      </c>
      <c r="C2242" s="3" t="str">
        <f>TEXT(Sales_Data[[#This Row],[OrderDate]],"mmmm")</f>
        <v>January</v>
      </c>
      <c r="D2242" s="3" t="str">
        <f t="shared" ref="D2242:D2305" si="70">TEXT(B2242, "yyyy")</f>
        <v>2025</v>
      </c>
      <c r="E2242" t="s">
        <v>45</v>
      </c>
      <c r="F2242" t="s">
        <v>46</v>
      </c>
      <c r="G2242" t="s">
        <v>15</v>
      </c>
      <c r="H2242" t="s">
        <v>20</v>
      </c>
      <c r="I2242" t="s">
        <v>100</v>
      </c>
      <c r="J2242">
        <v>60</v>
      </c>
      <c r="K2242">
        <v>4500</v>
      </c>
      <c r="L2242" s="7">
        <f>Sales_Data[[#This Row],[OrderQuantity]] *Sales_Data[[#This Row],[UnitPrice]]</f>
        <v>270000</v>
      </c>
      <c r="M2242" s="7">
        <f>Sales_Data[[#This Row],[UnitPrice]]-Sales_Data[[#This Row],[UnitCost]]</f>
        <v>1700</v>
      </c>
      <c r="N2242" s="7">
        <f>Sales_Data[[#This Row],[Gross Revenue]]-Sales_Data[[#This Row],[Discount Amount ]]</f>
        <v>268300</v>
      </c>
      <c r="O2242" s="7">
        <f>Sales_Data[[#This Row],[OrderQuantity]] *Sales_Data[[#This Row],[UnitCost]]</f>
        <v>168000</v>
      </c>
      <c r="P2242" s="7">
        <f>Sales_Data[[#This Row],[ItemCost]] +Sales_Data[[#This Row],[ShippingCost]]</f>
        <v>168168.44</v>
      </c>
      <c r="Q2242" s="7">
        <f>Sales_Data[[#This Row],[Gross Revenue]]-Sales_Data[[#This Row],[TotalFinancialCost]]</f>
        <v>101831.56</v>
      </c>
      <c r="R2242" s="7">
        <f>Sales_Data[[#This Row],[Actul Bill Amount]]-Sales_Data[[#This Row],[ShippingCost]]</f>
        <v>268131.56</v>
      </c>
      <c r="S2242">
        <v>316</v>
      </c>
      <c r="T2242">
        <v>168.44</v>
      </c>
      <c r="U2242" t="s">
        <v>47</v>
      </c>
      <c r="V2242">
        <v>2800</v>
      </c>
      <c r="W2242" t="s">
        <v>22</v>
      </c>
      <c r="X2242" t="str">
        <f t="shared" ref="X2242:X2305" si="71">_xlfn.TEXTBEFORE(W2242, " ")</f>
        <v>Nagpur</v>
      </c>
    </row>
    <row r="2243" spans="1:24" x14ac:dyDescent="0.4">
      <c r="A2243">
        <v>102242</v>
      </c>
      <c r="B2243" s="5">
        <v>45795.538888888892</v>
      </c>
      <c r="C2243" s="3" t="str">
        <f>TEXT(Sales_Data[[#This Row],[OrderDate]],"mmmm")</f>
        <v>May</v>
      </c>
      <c r="D2243" s="3" t="str">
        <f t="shared" si="70"/>
        <v>2025</v>
      </c>
      <c r="E2243" t="s">
        <v>42</v>
      </c>
      <c r="F2243" t="s">
        <v>14</v>
      </c>
      <c r="G2243" t="s">
        <v>29</v>
      </c>
      <c r="H2243" t="s">
        <v>16</v>
      </c>
      <c r="I2243" t="s">
        <v>100</v>
      </c>
      <c r="J2243">
        <v>67</v>
      </c>
      <c r="K2243">
        <v>3200</v>
      </c>
      <c r="L2243" s="7">
        <f>Sales_Data[[#This Row],[OrderQuantity]] *Sales_Data[[#This Row],[UnitPrice]]</f>
        <v>214400</v>
      </c>
      <c r="M2243" s="7">
        <f>Sales_Data[[#This Row],[UnitPrice]]-Sales_Data[[#This Row],[UnitCost]]</f>
        <v>1200</v>
      </c>
      <c r="N2243" s="7">
        <f>Sales_Data[[#This Row],[Gross Revenue]]-Sales_Data[[#This Row],[Discount Amount ]]</f>
        <v>213200</v>
      </c>
      <c r="O2243" s="7">
        <f>Sales_Data[[#This Row],[OrderQuantity]] *Sales_Data[[#This Row],[UnitCost]]</f>
        <v>134000</v>
      </c>
      <c r="P2243" s="7">
        <f>Sales_Data[[#This Row],[ItemCost]] +Sales_Data[[#This Row],[ShippingCost]]</f>
        <v>134767.10999999999</v>
      </c>
      <c r="Q2243" s="7">
        <f>Sales_Data[[#This Row],[Gross Revenue]]-Sales_Data[[#This Row],[TotalFinancialCost]]</f>
        <v>79632.890000000014</v>
      </c>
      <c r="R2243" s="7">
        <f>Sales_Data[[#This Row],[Actul Bill Amount]]-Sales_Data[[#This Row],[ShippingCost]]</f>
        <v>212432.89</v>
      </c>
      <c r="S2243">
        <v>910</v>
      </c>
      <c r="T2243">
        <v>767.11</v>
      </c>
      <c r="U2243" t="s">
        <v>17</v>
      </c>
      <c r="V2243">
        <v>2000</v>
      </c>
      <c r="W2243" t="s">
        <v>18</v>
      </c>
      <c r="X2243" t="str">
        <f t="shared" si="71"/>
        <v>Bengaluru</v>
      </c>
    </row>
    <row r="2244" spans="1:24" x14ac:dyDescent="0.4">
      <c r="A2244">
        <v>102243</v>
      </c>
      <c r="B2244" s="5">
        <v>45735.183333333334</v>
      </c>
      <c r="C2244" s="3" t="str">
        <f>TEXT(Sales_Data[[#This Row],[OrderDate]],"mmmm")</f>
        <v>March</v>
      </c>
      <c r="D2244" s="3" t="str">
        <f t="shared" si="70"/>
        <v>2025</v>
      </c>
      <c r="E2244" t="s">
        <v>39</v>
      </c>
      <c r="F2244" t="s">
        <v>28</v>
      </c>
      <c r="G2244" t="s">
        <v>15</v>
      </c>
      <c r="H2244" t="s">
        <v>32</v>
      </c>
      <c r="I2244" t="s">
        <v>100</v>
      </c>
      <c r="J2244">
        <v>76</v>
      </c>
      <c r="K2244">
        <v>450</v>
      </c>
      <c r="L2244" s="7">
        <f>Sales_Data[[#This Row],[OrderQuantity]] *Sales_Data[[#This Row],[UnitPrice]]</f>
        <v>34200</v>
      </c>
      <c r="M2244" s="7">
        <f>Sales_Data[[#This Row],[UnitPrice]]-Sales_Data[[#This Row],[UnitCost]]</f>
        <v>250</v>
      </c>
      <c r="N2244" s="7">
        <f>Sales_Data[[#This Row],[Gross Revenue]]-Sales_Data[[#This Row],[Discount Amount ]]</f>
        <v>33950</v>
      </c>
      <c r="O2244" s="7">
        <f>Sales_Data[[#This Row],[OrderQuantity]] *Sales_Data[[#This Row],[UnitCost]]</f>
        <v>15200</v>
      </c>
      <c r="P2244" s="7">
        <f>Sales_Data[[#This Row],[ItemCost]] +Sales_Data[[#This Row],[ShippingCost]]</f>
        <v>16359.89</v>
      </c>
      <c r="Q2244" s="7">
        <f>Sales_Data[[#This Row],[Gross Revenue]]-Sales_Data[[#This Row],[TotalFinancialCost]]</f>
        <v>17840.11</v>
      </c>
      <c r="R2244" s="7">
        <f>Sales_Data[[#This Row],[Actul Bill Amount]]-Sales_Data[[#This Row],[ShippingCost]]</f>
        <v>32790.11</v>
      </c>
      <c r="S2244">
        <v>1009</v>
      </c>
      <c r="T2244">
        <v>1159.8900000000001</v>
      </c>
      <c r="U2244" t="s">
        <v>30</v>
      </c>
      <c r="V2244">
        <v>200</v>
      </c>
      <c r="W2244" t="s">
        <v>33</v>
      </c>
      <c r="X2244" t="str">
        <f t="shared" si="71"/>
        <v>Delhi</v>
      </c>
    </row>
    <row r="2245" spans="1:24" x14ac:dyDescent="0.4">
      <c r="A2245">
        <v>102244</v>
      </c>
      <c r="B2245" s="5">
        <v>45734.75277777778</v>
      </c>
      <c r="C2245" s="3" t="str">
        <f>TEXT(Sales_Data[[#This Row],[OrderDate]],"mmmm")</f>
        <v>March</v>
      </c>
      <c r="D2245" s="3" t="str">
        <f t="shared" si="70"/>
        <v>2025</v>
      </c>
      <c r="E2245" t="s">
        <v>42</v>
      </c>
      <c r="F2245" t="s">
        <v>28</v>
      </c>
      <c r="G2245" t="s">
        <v>15</v>
      </c>
      <c r="H2245" t="s">
        <v>37</v>
      </c>
      <c r="I2245" t="s">
        <v>100</v>
      </c>
      <c r="J2245">
        <v>38</v>
      </c>
      <c r="K2245">
        <v>450</v>
      </c>
      <c r="L2245" s="7">
        <f>Sales_Data[[#This Row],[OrderQuantity]] *Sales_Data[[#This Row],[UnitPrice]]</f>
        <v>17100</v>
      </c>
      <c r="M2245" s="7">
        <f>Sales_Data[[#This Row],[UnitPrice]]-Sales_Data[[#This Row],[UnitCost]]</f>
        <v>250</v>
      </c>
      <c r="N2245" s="7">
        <f>Sales_Data[[#This Row],[Gross Revenue]]-Sales_Data[[#This Row],[Discount Amount ]]</f>
        <v>16850</v>
      </c>
      <c r="O2245" s="7">
        <f>Sales_Data[[#This Row],[OrderQuantity]] *Sales_Data[[#This Row],[UnitCost]]</f>
        <v>7600</v>
      </c>
      <c r="P2245" s="7">
        <f>Sales_Data[[#This Row],[ItemCost]] +Sales_Data[[#This Row],[ShippingCost]]</f>
        <v>7955.16</v>
      </c>
      <c r="Q2245" s="7">
        <f>Sales_Data[[#This Row],[Gross Revenue]]-Sales_Data[[#This Row],[TotalFinancialCost]]</f>
        <v>9144.84</v>
      </c>
      <c r="R2245" s="7">
        <f>Sales_Data[[#This Row],[Actul Bill Amount]]-Sales_Data[[#This Row],[ShippingCost]]</f>
        <v>16494.84</v>
      </c>
      <c r="S2245">
        <v>763</v>
      </c>
      <c r="T2245">
        <v>355.16</v>
      </c>
      <c r="U2245" t="s">
        <v>30</v>
      </c>
      <c r="V2245">
        <v>200</v>
      </c>
      <c r="W2245" t="s">
        <v>38</v>
      </c>
      <c r="X2245" t="str">
        <f t="shared" si="71"/>
        <v>Kolkata</v>
      </c>
    </row>
    <row r="2246" spans="1:24" x14ac:dyDescent="0.4">
      <c r="A2246">
        <v>102245</v>
      </c>
      <c r="B2246" s="5">
        <v>45911.661805555559</v>
      </c>
      <c r="C2246" s="3" t="str">
        <f>TEXT(Sales_Data[[#This Row],[OrderDate]],"mmmm")</f>
        <v>September</v>
      </c>
      <c r="D2246" s="3" t="str">
        <f t="shared" si="70"/>
        <v>2025</v>
      </c>
      <c r="E2246" t="s">
        <v>50</v>
      </c>
      <c r="F2246" t="s">
        <v>55</v>
      </c>
      <c r="G2246" t="s">
        <v>15</v>
      </c>
      <c r="H2246" t="s">
        <v>16</v>
      </c>
      <c r="I2246" t="s">
        <v>100</v>
      </c>
      <c r="J2246">
        <v>43</v>
      </c>
      <c r="K2246">
        <v>1200</v>
      </c>
      <c r="L2246" s="7">
        <f>Sales_Data[[#This Row],[OrderQuantity]] *Sales_Data[[#This Row],[UnitPrice]]</f>
        <v>51600</v>
      </c>
      <c r="M2246" s="7">
        <f>Sales_Data[[#This Row],[UnitPrice]]-Sales_Data[[#This Row],[UnitCost]]</f>
        <v>400</v>
      </c>
      <c r="N2246" s="7">
        <f>Sales_Data[[#This Row],[Gross Revenue]]-Sales_Data[[#This Row],[Discount Amount ]]</f>
        <v>51200</v>
      </c>
      <c r="O2246" s="7">
        <f>Sales_Data[[#This Row],[OrderQuantity]] *Sales_Data[[#This Row],[UnitCost]]</f>
        <v>34400</v>
      </c>
      <c r="P2246" s="7">
        <f>Sales_Data[[#This Row],[ItemCost]] +Sales_Data[[#This Row],[ShippingCost]]</f>
        <v>35403.53</v>
      </c>
      <c r="Q2246" s="7">
        <f>Sales_Data[[#This Row],[Gross Revenue]]-Sales_Data[[#This Row],[TotalFinancialCost]]</f>
        <v>16196.470000000001</v>
      </c>
      <c r="R2246" s="7">
        <f>Sales_Data[[#This Row],[Actul Bill Amount]]-Sales_Data[[#This Row],[ShippingCost]]</f>
        <v>50196.47</v>
      </c>
      <c r="S2246">
        <v>484</v>
      </c>
      <c r="T2246">
        <v>1003.53</v>
      </c>
      <c r="U2246" t="s">
        <v>58</v>
      </c>
      <c r="V2246">
        <v>800</v>
      </c>
      <c r="W2246" t="s">
        <v>18</v>
      </c>
      <c r="X2246" t="str">
        <f t="shared" si="71"/>
        <v>Bengaluru</v>
      </c>
    </row>
    <row r="2247" spans="1:24" x14ac:dyDescent="0.4">
      <c r="A2247">
        <v>102246</v>
      </c>
      <c r="B2247" s="5">
        <v>45915.61041666667</v>
      </c>
      <c r="C2247" s="3" t="str">
        <f>TEXT(Sales_Data[[#This Row],[OrderDate]],"mmmm")</f>
        <v>September</v>
      </c>
      <c r="D2247" s="3" t="str">
        <f t="shared" si="70"/>
        <v>2025</v>
      </c>
      <c r="E2247" t="s">
        <v>39</v>
      </c>
      <c r="F2247" t="s">
        <v>28</v>
      </c>
      <c r="G2247" t="s">
        <v>31</v>
      </c>
      <c r="H2247" t="s">
        <v>25</v>
      </c>
      <c r="I2247" t="s">
        <v>100</v>
      </c>
      <c r="J2247">
        <v>98</v>
      </c>
      <c r="K2247">
        <v>450</v>
      </c>
      <c r="L2247" s="7">
        <f>Sales_Data[[#This Row],[OrderQuantity]] *Sales_Data[[#This Row],[UnitPrice]]</f>
        <v>44100</v>
      </c>
      <c r="M2247" s="7">
        <f>Sales_Data[[#This Row],[UnitPrice]]-Sales_Data[[#This Row],[UnitCost]]</f>
        <v>250</v>
      </c>
      <c r="N2247" s="7">
        <f>Sales_Data[[#This Row],[Gross Revenue]]-Sales_Data[[#This Row],[Discount Amount ]]</f>
        <v>43850</v>
      </c>
      <c r="O2247" s="7">
        <f>Sales_Data[[#This Row],[OrderQuantity]] *Sales_Data[[#This Row],[UnitCost]]</f>
        <v>19600</v>
      </c>
      <c r="P2247" s="7">
        <f>Sales_Data[[#This Row],[ItemCost]] +Sales_Data[[#This Row],[ShippingCost]]</f>
        <v>20499.73</v>
      </c>
      <c r="Q2247" s="7">
        <f>Sales_Data[[#This Row],[Gross Revenue]]-Sales_Data[[#This Row],[TotalFinancialCost]]</f>
        <v>23600.27</v>
      </c>
      <c r="R2247" s="7">
        <f>Sales_Data[[#This Row],[Actul Bill Amount]]-Sales_Data[[#This Row],[ShippingCost]]</f>
        <v>42950.27</v>
      </c>
      <c r="S2247">
        <v>327</v>
      </c>
      <c r="T2247">
        <v>899.73</v>
      </c>
      <c r="U2247" t="s">
        <v>30</v>
      </c>
      <c r="V2247">
        <v>200</v>
      </c>
      <c r="W2247" t="s">
        <v>27</v>
      </c>
      <c r="X2247" t="str">
        <f t="shared" si="71"/>
        <v>Mumbai</v>
      </c>
    </row>
    <row r="2248" spans="1:24" x14ac:dyDescent="0.4">
      <c r="A2248">
        <v>102247</v>
      </c>
      <c r="B2248" s="5">
        <v>45977.568055555559</v>
      </c>
      <c r="C2248" s="3" t="str">
        <f>TEXT(Sales_Data[[#This Row],[OrderDate]],"mmmm")</f>
        <v>November</v>
      </c>
      <c r="D2248" s="3" t="str">
        <f t="shared" si="70"/>
        <v>2025</v>
      </c>
      <c r="E2248" t="s">
        <v>23</v>
      </c>
      <c r="F2248" t="s">
        <v>46</v>
      </c>
      <c r="G2248" t="s">
        <v>29</v>
      </c>
      <c r="H2248" t="s">
        <v>25</v>
      </c>
      <c r="I2248" t="s">
        <v>100</v>
      </c>
      <c r="J2248">
        <v>88</v>
      </c>
      <c r="K2248">
        <v>15000</v>
      </c>
      <c r="L2248" s="7">
        <f>Sales_Data[[#This Row],[OrderQuantity]] *Sales_Data[[#This Row],[UnitPrice]]</f>
        <v>1320000</v>
      </c>
      <c r="M2248" s="7">
        <f>Sales_Data[[#This Row],[UnitPrice]]-Sales_Data[[#This Row],[UnitCost]]</f>
        <v>5500</v>
      </c>
      <c r="N2248" s="7">
        <f>Sales_Data[[#This Row],[Gross Revenue]]-Sales_Data[[#This Row],[Discount Amount ]]</f>
        <v>1314500</v>
      </c>
      <c r="O2248" s="7">
        <f>Sales_Data[[#This Row],[OrderQuantity]] *Sales_Data[[#This Row],[UnitCost]]</f>
        <v>836000</v>
      </c>
      <c r="P2248" s="7">
        <f>Sales_Data[[#This Row],[ItemCost]] +Sales_Data[[#This Row],[ShippingCost]]</f>
        <v>836609.9</v>
      </c>
      <c r="Q2248" s="7">
        <f>Sales_Data[[#This Row],[Gross Revenue]]-Sales_Data[[#This Row],[TotalFinancialCost]]</f>
        <v>483390.1</v>
      </c>
      <c r="R2248" s="7">
        <f>Sales_Data[[#This Row],[Actul Bill Amount]]-Sales_Data[[#This Row],[ShippingCost]]</f>
        <v>1313890.1000000001</v>
      </c>
      <c r="S2248">
        <v>977</v>
      </c>
      <c r="T2248">
        <v>609.9</v>
      </c>
      <c r="U2248" t="s">
        <v>53</v>
      </c>
      <c r="V2248">
        <v>9500</v>
      </c>
      <c r="W2248" t="s">
        <v>27</v>
      </c>
      <c r="X2248" t="str">
        <f t="shared" si="71"/>
        <v>Mumbai</v>
      </c>
    </row>
    <row r="2249" spans="1:24" x14ac:dyDescent="0.4">
      <c r="A2249">
        <v>102248</v>
      </c>
      <c r="B2249" s="5">
        <v>45948.561111111114</v>
      </c>
      <c r="C2249" s="3" t="str">
        <f>TEXT(Sales_Data[[#This Row],[OrderDate]],"mmmm")</f>
        <v>October</v>
      </c>
      <c r="D2249" s="3" t="str">
        <f t="shared" si="70"/>
        <v>2025</v>
      </c>
      <c r="E2249" t="s">
        <v>48</v>
      </c>
      <c r="F2249" t="s">
        <v>28</v>
      </c>
      <c r="G2249" t="s">
        <v>31</v>
      </c>
      <c r="H2249" t="s">
        <v>20</v>
      </c>
      <c r="I2249" t="s">
        <v>100</v>
      </c>
      <c r="J2249">
        <v>26</v>
      </c>
      <c r="K2249">
        <v>2500</v>
      </c>
      <c r="L2249" s="7">
        <f>Sales_Data[[#This Row],[OrderQuantity]] *Sales_Data[[#This Row],[UnitPrice]]</f>
        <v>65000</v>
      </c>
      <c r="M2249" s="7">
        <f>Sales_Data[[#This Row],[UnitPrice]]-Sales_Data[[#This Row],[UnitCost]]</f>
        <v>1000</v>
      </c>
      <c r="N2249" s="7">
        <f>Sales_Data[[#This Row],[Gross Revenue]]-Sales_Data[[#This Row],[Discount Amount ]]</f>
        <v>64000</v>
      </c>
      <c r="O2249" s="7">
        <f>Sales_Data[[#This Row],[OrderQuantity]] *Sales_Data[[#This Row],[UnitCost]]</f>
        <v>39000</v>
      </c>
      <c r="P2249" s="7">
        <f>Sales_Data[[#This Row],[ItemCost]] +Sales_Data[[#This Row],[ShippingCost]]</f>
        <v>40158.269999999997</v>
      </c>
      <c r="Q2249" s="7">
        <f>Sales_Data[[#This Row],[Gross Revenue]]-Sales_Data[[#This Row],[TotalFinancialCost]]</f>
        <v>24841.730000000003</v>
      </c>
      <c r="R2249" s="7">
        <f>Sales_Data[[#This Row],[Actul Bill Amount]]-Sales_Data[[#This Row],[ShippingCost]]</f>
        <v>62841.73</v>
      </c>
      <c r="S2249">
        <v>550</v>
      </c>
      <c r="T2249">
        <v>1158.27</v>
      </c>
      <c r="U2249" t="s">
        <v>54</v>
      </c>
      <c r="V2249">
        <v>1500</v>
      </c>
      <c r="W2249" t="s">
        <v>22</v>
      </c>
      <c r="X2249" t="str">
        <f t="shared" si="71"/>
        <v>Nagpur</v>
      </c>
    </row>
    <row r="2250" spans="1:24" x14ac:dyDescent="0.4">
      <c r="A2250">
        <v>102249</v>
      </c>
      <c r="B2250" s="5">
        <v>45920.137499999997</v>
      </c>
      <c r="C2250" s="3" t="str">
        <f>TEXT(Sales_Data[[#This Row],[OrderDate]],"mmmm")</f>
        <v>September</v>
      </c>
      <c r="D2250" s="3" t="str">
        <f t="shared" si="70"/>
        <v>2025</v>
      </c>
      <c r="E2250" t="s">
        <v>34</v>
      </c>
      <c r="F2250" t="s">
        <v>55</v>
      </c>
      <c r="G2250" t="s">
        <v>29</v>
      </c>
      <c r="H2250" t="s">
        <v>25</v>
      </c>
      <c r="I2250" t="s">
        <v>100</v>
      </c>
      <c r="J2250">
        <v>47</v>
      </c>
      <c r="K2250">
        <v>1200</v>
      </c>
      <c r="L2250" s="7">
        <f>Sales_Data[[#This Row],[OrderQuantity]] *Sales_Data[[#This Row],[UnitPrice]]</f>
        <v>56400</v>
      </c>
      <c r="M2250" s="7">
        <f>Sales_Data[[#This Row],[UnitPrice]]-Sales_Data[[#This Row],[UnitCost]]</f>
        <v>400</v>
      </c>
      <c r="N2250" s="7">
        <f>Sales_Data[[#This Row],[Gross Revenue]]-Sales_Data[[#This Row],[Discount Amount ]]</f>
        <v>56000</v>
      </c>
      <c r="O2250" s="7">
        <f>Sales_Data[[#This Row],[OrderQuantity]] *Sales_Data[[#This Row],[UnitCost]]</f>
        <v>37600</v>
      </c>
      <c r="P2250" s="7">
        <f>Sales_Data[[#This Row],[ItemCost]] +Sales_Data[[#This Row],[ShippingCost]]</f>
        <v>37706.589999999997</v>
      </c>
      <c r="Q2250" s="7">
        <f>Sales_Data[[#This Row],[Gross Revenue]]-Sales_Data[[#This Row],[TotalFinancialCost]]</f>
        <v>18693.410000000003</v>
      </c>
      <c r="R2250" s="7">
        <f>Sales_Data[[#This Row],[Actul Bill Amount]]-Sales_Data[[#This Row],[ShippingCost]]</f>
        <v>55893.41</v>
      </c>
      <c r="S2250">
        <v>981</v>
      </c>
      <c r="T2250">
        <v>106.59</v>
      </c>
      <c r="U2250" t="s">
        <v>58</v>
      </c>
      <c r="V2250">
        <v>800</v>
      </c>
      <c r="W2250" t="s">
        <v>27</v>
      </c>
      <c r="X2250" t="str">
        <f t="shared" si="71"/>
        <v>Mumbai</v>
      </c>
    </row>
    <row r="2251" spans="1:24" x14ac:dyDescent="0.4">
      <c r="A2251">
        <v>102250</v>
      </c>
      <c r="B2251" s="5">
        <v>45742.286805555559</v>
      </c>
      <c r="C2251" s="3" t="str">
        <f>TEXT(Sales_Data[[#This Row],[OrderDate]],"mmmm")</f>
        <v>March</v>
      </c>
      <c r="D2251" s="3" t="str">
        <f t="shared" si="70"/>
        <v>2025</v>
      </c>
      <c r="E2251" t="s">
        <v>19</v>
      </c>
      <c r="F2251" t="s">
        <v>43</v>
      </c>
      <c r="G2251" t="s">
        <v>15</v>
      </c>
      <c r="H2251" t="s">
        <v>20</v>
      </c>
      <c r="I2251" t="s">
        <v>100</v>
      </c>
      <c r="J2251">
        <v>1</v>
      </c>
      <c r="K2251">
        <v>1800</v>
      </c>
      <c r="L2251" s="7">
        <f>Sales_Data[[#This Row],[OrderQuantity]] *Sales_Data[[#This Row],[UnitPrice]]</f>
        <v>1800</v>
      </c>
      <c r="M2251" s="7">
        <f>Sales_Data[[#This Row],[UnitPrice]]-Sales_Data[[#This Row],[UnitCost]]</f>
        <v>900</v>
      </c>
      <c r="N2251" s="7">
        <f>Sales_Data[[#This Row],[Gross Revenue]]-Sales_Data[[#This Row],[Discount Amount ]]</f>
        <v>900</v>
      </c>
      <c r="O2251" s="7">
        <f>Sales_Data[[#This Row],[OrderQuantity]] *Sales_Data[[#This Row],[UnitCost]]</f>
        <v>900</v>
      </c>
      <c r="P2251" s="7">
        <f>Sales_Data[[#This Row],[ItemCost]] +Sales_Data[[#This Row],[ShippingCost]]</f>
        <v>2070.0299999999997</v>
      </c>
      <c r="Q2251" s="7">
        <f>Sales_Data[[#This Row],[Gross Revenue]]-Sales_Data[[#This Row],[TotalFinancialCost]]</f>
        <v>-270.02999999999975</v>
      </c>
      <c r="R2251" s="7">
        <f>Sales_Data[[#This Row],[Actul Bill Amount]]-Sales_Data[[#This Row],[ShippingCost]]</f>
        <v>-270.02999999999997</v>
      </c>
      <c r="S2251">
        <v>717</v>
      </c>
      <c r="T2251">
        <v>1170.03</v>
      </c>
      <c r="U2251" t="s">
        <v>51</v>
      </c>
      <c r="V2251">
        <v>900</v>
      </c>
      <c r="W2251" t="s">
        <v>22</v>
      </c>
      <c r="X2251" t="str">
        <f t="shared" si="71"/>
        <v>Nagpur</v>
      </c>
    </row>
    <row r="2252" spans="1:24" x14ac:dyDescent="0.4">
      <c r="A2252">
        <v>102251</v>
      </c>
      <c r="B2252" s="5">
        <v>45803.904861111114</v>
      </c>
      <c r="C2252" s="3" t="str">
        <f>TEXT(Sales_Data[[#This Row],[OrderDate]],"mmmm")</f>
        <v>May</v>
      </c>
      <c r="D2252" s="3" t="str">
        <f t="shared" si="70"/>
        <v>2025</v>
      </c>
      <c r="E2252" t="s">
        <v>39</v>
      </c>
      <c r="F2252" t="s">
        <v>55</v>
      </c>
      <c r="G2252" t="s">
        <v>15</v>
      </c>
      <c r="H2252" t="s">
        <v>37</v>
      </c>
      <c r="I2252" t="s">
        <v>100</v>
      </c>
      <c r="J2252">
        <v>20</v>
      </c>
      <c r="K2252">
        <v>600</v>
      </c>
      <c r="L2252" s="7">
        <f>Sales_Data[[#This Row],[OrderQuantity]] *Sales_Data[[#This Row],[UnitPrice]]</f>
        <v>12000</v>
      </c>
      <c r="M2252" s="7">
        <f>Sales_Data[[#This Row],[UnitPrice]]-Sales_Data[[#This Row],[UnitCost]]</f>
        <v>250</v>
      </c>
      <c r="N2252" s="7">
        <f>Sales_Data[[#This Row],[Gross Revenue]]-Sales_Data[[#This Row],[Discount Amount ]]</f>
        <v>11750</v>
      </c>
      <c r="O2252" s="7">
        <f>Sales_Data[[#This Row],[OrderQuantity]] *Sales_Data[[#This Row],[UnitCost]]</f>
        <v>7000</v>
      </c>
      <c r="P2252" s="7">
        <f>Sales_Data[[#This Row],[ItemCost]] +Sales_Data[[#This Row],[ShippingCost]]</f>
        <v>7721.74</v>
      </c>
      <c r="Q2252" s="7">
        <f>Sales_Data[[#This Row],[Gross Revenue]]-Sales_Data[[#This Row],[TotalFinancialCost]]</f>
        <v>4278.26</v>
      </c>
      <c r="R2252" s="7">
        <f>Sales_Data[[#This Row],[Actul Bill Amount]]-Sales_Data[[#This Row],[ShippingCost]]</f>
        <v>11028.26</v>
      </c>
      <c r="S2252">
        <v>864</v>
      </c>
      <c r="T2252">
        <v>721.74</v>
      </c>
      <c r="U2252" t="s">
        <v>57</v>
      </c>
      <c r="V2252">
        <v>350</v>
      </c>
      <c r="W2252" t="s">
        <v>38</v>
      </c>
      <c r="X2252" t="str">
        <f t="shared" si="71"/>
        <v>Kolkata</v>
      </c>
    </row>
    <row r="2253" spans="1:24" x14ac:dyDescent="0.4">
      <c r="A2253">
        <v>102252</v>
      </c>
      <c r="B2253" s="5">
        <v>45980.613194444442</v>
      </c>
      <c r="C2253" s="3" t="str">
        <f>TEXT(Sales_Data[[#This Row],[OrderDate]],"mmmm")</f>
        <v>November</v>
      </c>
      <c r="D2253" s="3" t="str">
        <f t="shared" si="70"/>
        <v>2025</v>
      </c>
      <c r="E2253" t="s">
        <v>50</v>
      </c>
      <c r="F2253" t="s">
        <v>35</v>
      </c>
      <c r="G2253" t="s">
        <v>29</v>
      </c>
      <c r="H2253" t="s">
        <v>20</v>
      </c>
      <c r="I2253" t="s">
        <v>100</v>
      </c>
      <c r="J2253">
        <v>74</v>
      </c>
      <c r="K2253">
        <v>12000</v>
      </c>
      <c r="L2253" s="7">
        <f>Sales_Data[[#This Row],[OrderQuantity]] *Sales_Data[[#This Row],[UnitPrice]]</f>
        <v>888000</v>
      </c>
      <c r="M2253" s="7">
        <f>Sales_Data[[#This Row],[UnitPrice]]-Sales_Data[[#This Row],[UnitCost]]</f>
        <v>4000</v>
      </c>
      <c r="N2253" s="7">
        <f>Sales_Data[[#This Row],[Gross Revenue]]-Sales_Data[[#This Row],[Discount Amount ]]</f>
        <v>884000</v>
      </c>
      <c r="O2253" s="7">
        <f>Sales_Data[[#This Row],[OrderQuantity]] *Sales_Data[[#This Row],[UnitCost]]</f>
        <v>592000</v>
      </c>
      <c r="P2253" s="7">
        <f>Sales_Data[[#This Row],[ItemCost]] +Sales_Data[[#This Row],[ShippingCost]]</f>
        <v>592885.12</v>
      </c>
      <c r="Q2253" s="7">
        <f>Sales_Data[[#This Row],[Gross Revenue]]-Sales_Data[[#This Row],[TotalFinancialCost]]</f>
        <v>295114.88</v>
      </c>
      <c r="R2253" s="7">
        <f>Sales_Data[[#This Row],[Actul Bill Amount]]-Sales_Data[[#This Row],[ShippingCost]]</f>
        <v>883114.88</v>
      </c>
      <c r="S2253">
        <v>555</v>
      </c>
      <c r="T2253">
        <v>885.12</v>
      </c>
      <c r="U2253" t="s">
        <v>36</v>
      </c>
      <c r="V2253">
        <v>8000</v>
      </c>
      <c r="W2253" t="s">
        <v>22</v>
      </c>
      <c r="X2253" t="str">
        <f t="shared" si="71"/>
        <v>Nagpur</v>
      </c>
    </row>
    <row r="2254" spans="1:24" x14ac:dyDescent="0.4">
      <c r="A2254">
        <v>102253</v>
      </c>
      <c r="B2254" s="5">
        <v>45699.887499999997</v>
      </c>
      <c r="C2254" s="3" t="str">
        <f>TEXT(Sales_Data[[#This Row],[OrderDate]],"mmmm")</f>
        <v>February</v>
      </c>
      <c r="D2254" s="3" t="str">
        <f t="shared" si="70"/>
        <v>2025</v>
      </c>
      <c r="E2254" t="s">
        <v>45</v>
      </c>
      <c r="F2254" t="s">
        <v>35</v>
      </c>
      <c r="G2254" t="s">
        <v>15</v>
      </c>
      <c r="H2254" t="s">
        <v>16</v>
      </c>
      <c r="I2254" t="s">
        <v>100</v>
      </c>
      <c r="J2254">
        <v>9</v>
      </c>
      <c r="K2254">
        <v>12000</v>
      </c>
      <c r="L2254" s="7">
        <f>Sales_Data[[#This Row],[OrderQuantity]] *Sales_Data[[#This Row],[UnitPrice]]</f>
        <v>108000</v>
      </c>
      <c r="M2254" s="7">
        <f>Sales_Data[[#This Row],[UnitPrice]]-Sales_Data[[#This Row],[UnitCost]]</f>
        <v>4000</v>
      </c>
      <c r="N2254" s="7">
        <f>Sales_Data[[#This Row],[Gross Revenue]]-Sales_Data[[#This Row],[Discount Amount ]]</f>
        <v>104000</v>
      </c>
      <c r="O2254" s="7">
        <f>Sales_Data[[#This Row],[OrderQuantity]] *Sales_Data[[#This Row],[UnitCost]]</f>
        <v>72000</v>
      </c>
      <c r="P2254" s="7">
        <f>Sales_Data[[#This Row],[ItemCost]] +Sales_Data[[#This Row],[ShippingCost]]</f>
        <v>72428.160000000003</v>
      </c>
      <c r="Q2254" s="7">
        <f>Sales_Data[[#This Row],[Gross Revenue]]-Sales_Data[[#This Row],[TotalFinancialCost]]</f>
        <v>35571.839999999997</v>
      </c>
      <c r="R2254" s="7">
        <f>Sales_Data[[#This Row],[Actul Bill Amount]]-Sales_Data[[#This Row],[ShippingCost]]</f>
        <v>103571.84</v>
      </c>
      <c r="S2254">
        <v>741</v>
      </c>
      <c r="T2254">
        <v>428.16</v>
      </c>
      <c r="U2254" t="s">
        <v>36</v>
      </c>
      <c r="V2254">
        <v>8000</v>
      </c>
      <c r="W2254" t="s">
        <v>18</v>
      </c>
      <c r="X2254" t="str">
        <f t="shared" si="71"/>
        <v>Bengaluru</v>
      </c>
    </row>
    <row r="2255" spans="1:24" x14ac:dyDescent="0.4">
      <c r="A2255">
        <v>102254</v>
      </c>
      <c r="B2255" s="5">
        <v>45782.171527777777</v>
      </c>
      <c r="C2255" s="3" t="str">
        <f>TEXT(Sales_Data[[#This Row],[OrderDate]],"mmmm")</f>
        <v>May</v>
      </c>
      <c r="D2255" s="3" t="str">
        <f t="shared" si="70"/>
        <v>2025</v>
      </c>
      <c r="E2255" t="s">
        <v>50</v>
      </c>
      <c r="F2255" t="s">
        <v>14</v>
      </c>
      <c r="G2255" t="s">
        <v>15</v>
      </c>
      <c r="H2255" t="s">
        <v>20</v>
      </c>
      <c r="I2255" t="s">
        <v>100</v>
      </c>
      <c r="J2255">
        <v>31</v>
      </c>
      <c r="K2255">
        <v>3200</v>
      </c>
      <c r="L2255" s="7">
        <f>Sales_Data[[#This Row],[OrderQuantity]] *Sales_Data[[#This Row],[UnitPrice]]</f>
        <v>99200</v>
      </c>
      <c r="M2255" s="7">
        <f>Sales_Data[[#This Row],[UnitPrice]]-Sales_Data[[#This Row],[UnitCost]]</f>
        <v>1200</v>
      </c>
      <c r="N2255" s="7">
        <f>Sales_Data[[#This Row],[Gross Revenue]]-Sales_Data[[#This Row],[Discount Amount ]]</f>
        <v>98000</v>
      </c>
      <c r="O2255" s="7">
        <f>Sales_Data[[#This Row],[OrderQuantity]] *Sales_Data[[#This Row],[UnitCost]]</f>
        <v>62000</v>
      </c>
      <c r="P2255" s="7">
        <f>Sales_Data[[#This Row],[ItemCost]] +Sales_Data[[#This Row],[ShippingCost]]</f>
        <v>62252.68</v>
      </c>
      <c r="Q2255" s="7">
        <f>Sales_Data[[#This Row],[Gross Revenue]]-Sales_Data[[#This Row],[TotalFinancialCost]]</f>
        <v>36947.32</v>
      </c>
      <c r="R2255" s="7">
        <f>Sales_Data[[#This Row],[Actul Bill Amount]]-Sales_Data[[#This Row],[ShippingCost]]</f>
        <v>97747.32</v>
      </c>
      <c r="S2255">
        <v>473</v>
      </c>
      <c r="T2255">
        <v>252.68</v>
      </c>
      <c r="U2255" t="s">
        <v>17</v>
      </c>
      <c r="V2255">
        <v>2000</v>
      </c>
      <c r="W2255" t="s">
        <v>22</v>
      </c>
      <c r="X2255" t="str">
        <f t="shared" si="71"/>
        <v>Nagpur</v>
      </c>
    </row>
    <row r="2256" spans="1:24" x14ac:dyDescent="0.4">
      <c r="A2256">
        <v>102255</v>
      </c>
      <c r="B2256" s="5">
        <v>45824.037499999999</v>
      </c>
      <c r="C2256" s="3" t="str">
        <f>TEXT(Sales_Data[[#This Row],[OrderDate]],"mmmm")</f>
        <v>June</v>
      </c>
      <c r="D2256" s="3" t="str">
        <f t="shared" si="70"/>
        <v>2025</v>
      </c>
      <c r="E2256" t="s">
        <v>42</v>
      </c>
      <c r="F2256" t="s">
        <v>43</v>
      </c>
      <c r="G2256" t="s">
        <v>15</v>
      </c>
      <c r="H2256" t="s">
        <v>16</v>
      </c>
      <c r="I2256" t="s">
        <v>100</v>
      </c>
      <c r="J2256">
        <v>37</v>
      </c>
      <c r="K2256">
        <v>4500</v>
      </c>
      <c r="L2256" s="7">
        <f>Sales_Data[[#This Row],[OrderQuantity]] *Sales_Data[[#This Row],[UnitPrice]]</f>
        <v>166500</v>
      </c>
      <c r="M2256" s="7">
        <f>Sales_Data[[#This Row],[UnitPrice]]-Sales_Data[[#This Row],[UnitCost]]</f>
        <v>2000</v>
      </c>
      <c r="N2256" s="7">
        <f>Sales_Data[[#This Row],[Gross Revenue]]-Sales_Data[[#This Row],[Discount Amount ]]</f>
        <v>164500</v>
      </c>
      <c r="O2256" s="7">
        <f>Sales_Data[[#This Row],[OrderQuantity]] *Sales_Data[[#This Row],[UnitCost]]</f>
        <v>92500</v>
      </c>
      <c r="P2256" s="7">
        <f>Sales_Data[[#This Row],[ItemCost]] +Sales_Data[[#This Row],[ShippingCost]]</f>
        <v>94315.64</v>
      </c>
      <c r="Q2256" s="7">
        <f>Sales_Data[[#This Row],[Gross Revenue]]-Sales_Data[[#This Row],[TotalFinancialCost]]</f>
        <v>72184.36</v>
      </c>
      <c r="R2256" s="7">
        <f>Sales_Data[[#This Row],[Actul Bill Amount]]-Sales_Data[[#This Row],[ShippingCost]]</f>
        <v>162684.35999999999</v>
      </c>
      <c r="S2256">
        <v>1003</v>
      </c>
      <c r="T2256">
        <v>1815.64</v>
      </c>
      <c r="U2256" t="s">
        <v>44</v>
      </c>
      <c r="V2256">
        <v>2500</v>
      </c>
      <c r="W2256" t="s">
        <v>18</v>
      </c>
      <c r="X2256" t="str">
        <f t="shared" si="71"/>
        <v>Bengaluru</v>
      </c>
    </row>
    <row r="2257" spans="1:24" x14ac:dyDescent="0.4">
      <c r="A2257">
        <v>102256</v>
      </c>
      <c r="B2257" s="5">
        <v>45898.770833333336</v>
      </c>
      <c r="C2257" s="3" t="str">
        <f>TEXT(Sales_Data[[#This Row],[OrderDate]],"mmmm")</f>
        <v>August</v>
      </c>
      <c r="D2257" s="3" t="str">
        <f t="shared" si="70"/>
        <v>2025</v>
      </c>
      <c r="E2257" t="s">
        <v>42</v>
      </c>
      <c r="F2257" t="s">
        <v>40</v>
      </c>
      <c r="G2257" t="s">
        <v>15</v>
      </c>
      <c r="H2257" t="s">
        <v>20</v>
      </c>
      <c r="I2257" t="s">
        <v>100</v>
      </c>
      <c r="J2257">
        <v>99</v>
      </c>
      <c r="K2257">
        <v>5500</v>
      </c>
      <c r="L2257" s="7">
        <f>Sales_Data[[#This Row],[OrderQuantity]] *Sales_Data[[#This Row],[UnitPrice]]</f>
        <v>544500</v>
      </c>
      <c r="M2257" s="7">
        <f>Sales_Data[[#This Row],[UnitPrice]]-Sales_Data[[#This Row],[UnitCost]]</f>
        <v>2000</v>
      </c>
      <c r="N2257" s="7">
        <f>Sales_Data[[#This Row],[Gross Revenue]]-Sales_Data[[#This Row],[Discount Amount ]]</f>
        <v>542500</v>
      </c>
      <c r="O2257" s="7">
        <f>Sales_Data[[#This Row],[OrderQuantity]] *Sales_Data[[#This Row],[UnitCost]]</f>
        <v>346500</v>
      </c>
      <c r="P2257" s="7">
        <f>Sales_Data[[#This Row],[ItemCost]] +Sales_Data[[#This Row],[ShippingCost]]</f>
        <v>347354.1</v>
      </c>
      <c r="Q2257" s="7">
        <f>Sales_Data[[#This Row],[Gross Revenue]]-Sales_Data[[#This Row],[TotalFinancialCost]]</f>
        <v>197145.90000000002</v>
      </c>
      <c r="R2257" s="7">
        <f>Sales_Data[[#This Row],[Actul Bill Amount]]-Sales_Data[[#This Row],[ShippingCost]]</f>
        <v>541645.9</v>
      </c>
      <c r="S2257">
        <v>1013</v>
      </c>
      <c r="T2257">
        <v>854.1</v>
      </c>
      <c r="U2257" t="s">
        <v>41</v>
      </c>
      <c r="V2257">
        <v>3500</v>
      </c>
      <c r="W2257" t="s">
        <v>22</v>
      </c>
      <c r="X2257" t="str">
        <f t="shared" si="71"/>
        <v>Nagpur</v>
      </c>
    </row>
    <row r="2258" spans="1:24" x14ac:dyDescent="0.4">
      <c r="A2258">
        <v>102257</v>
      </c>
      <c r="B2258" s="5">
        <v>45937.856249999997</v>
      </c>
      <c r="C2258" s="3" t="str">
        <f>TEXT(Sales_Data[[#This Row],[OrderDate]],"mmmm")</f>
        <v>October</v>
      </c>
      <c r="D2258" s="3" t="str">
        <f t="shared" si="70"/>
        <v>2025</v>
      </c>
      <c r="E2258" t="s">
        <v>19</v>
      </c>
      <c r="F2258" t="s">
        <v>35</v>
      </c>
      <c r="G2258" t="s">
        <v>15</v>
      </c>
      <c r="H2258" t="s">
        <v>37</v>
      </c>
      <c r="I2258" t="s">
        <v>100</v>
      </c>
      <c r="J2258">
        <v>78</v>
      </c>
      <c r="K2258">
        <v>12000</v>
      </c>
      <c r="L2258" s="7">
        <f>Sales_Data[[#This Row],[OrderQuantity]] *Sales_Data[[#This Row],[UnitPrice]]</f>
        <v>936000</v>
      </c>
      <c r="M2258" s="7">
        <f>Sales_Data[[#This Row],[UnitPrice]]-Sales_Data[[#This Row],[UnitCost]]</f>
        <v>4000</v>
      </c>
      <c r="N2258" s="7">
        <f>Sales_Data[[#This Row],[Gross Revenue]]-Sales_Data[[#This Row],[Discount Amount ]]</f>
        <v>932000</v>
      </c>
      <c r="O2258" s="7">
        <f>Sales_Data[[#This Row],[OrderQuantity]] *Sales_Data[[#This Row],[UnitCost]]</f>
        <v>624000</v>
      </c>
      <c r="P2258" s="7">
        <f>Sales_Data[[#This Row],[ItemCost]] +Sales_Data[[#This Row],[ShippingCost]]</f>
        <v>624356.31000000006</v>
      </c>
      <c r="Q2258" s="7">
        <f>Sales_Data[[#This Row],[Gross Revenue]]-Sales_Data[[#This Row],[TotalFinancialCost]]</f>
        <v>311643.68999999994</v>
      </c>
      <c r="R2258" s="7">
        <f>Sales_Data[[#This Row],[Actul Bill Amount]]-Sales_Data[[#This Row],[ShippingCost]]</f>
        <v>931643.69</v>
      </c>
      <c r="S2258">
        <v>612</v>
      </c>
      <c r="T2258">
        <v>356.31</v>
      </c>
      <c r="U2258" t="s">
        <v>36</v>
      </c>
      <c r="V2258">
        <v>8000</v>
      </c>
      <c r="W2258" t="s">
        <v>38</v>
      </c>
      <c r="X2258" t="str">
        <f t="shared" si="71"/>
        <v>Kolkata</v>
      </c>
    </row>
    <row r="2259" spans="1:24" x14ac:dyDescent="0.4">
      <c r="A2259">
        <v>102258</v>
      </c>
      <c r="B2259" s="5">
        <v>45845.736805555556</v>
      </c>
      <c r="C2259" s="3" t="str">
        <f>TEXT(Sales_Data[[#This Row],[OrderDate]],"mmmm")</f>
        <v>July</v>
      </c>
      <c r="D2259" s="3" t="str">
        <f t="shared" si="70"/>
        <v>2025</v>
      </c>
      <c r="E2259" t="s">
        <v>45</v>
      </c>
      <c r="F2259" t="s">
        <v>43</v>
      </c>
      <c r="G2259" t="s">
        <v>15</v>
      </c>
      <c r="H2259" t="s">
        <v>20</v>
      </c>
      <c r="I2259" t="s">
        <v>100</v>
      </c>
      <c r="J2259">
        <v>99</v>
      </c>
      <c r="K2259">
        <v>4500</v>
      </c>
      <c r="L2259" s="7">
        <f>Sales_Data[[#This Row],[OrderQuantity]] *Sales_Data[[#This Row],[UnitPrice]]</f>
        <v>445500</v>
      </c>
      <c r="M2259" s="7">
        <f>Sales_Data[[#This Row],[UnitPrice]]-Sales_Data[[#This Row],[UnitCost]]</f>
        <v>2000</v>
      </c>
      <c r="N2259" s="7">
        <f>Sales_Data[[#This Row],[Gross Revenue]]-Sales_Data[[#This Row],[Discount Amount ]]</f>
        <v>443500</v>
      </c>
      <c r="O2259" s="7">
        <f>Sales_Data[[#This Row],[OrderQuantity]] *Sales_Data[[#This Row],[UnitCost]]</f>
        <v>247500</v>
      </c>
      <c r="P2259" s="7">
        <f>Sales_Data[[#This Row],[ItemCost]] +Sales_Data[[#This Row],[ShippingCost]]</f>
        <v>248135.96</v>
      </c>
      <c r="Q2259" s="7">
        <f>Sales_Data[[#This Row],[Gross Revenue]]-Sales_Data[[#This Row],[TotalFinancialCost]]</f>
        <v>197364.04</v>
      </c>
      <c r="R2259" s="7">
        <f>Sales_Data[[#This Row],[Actul Bill Amount]]-Sales_Data[[#This Row],[ShippingCost]]</f>
        <v>442864.04</v>
      </c>
      <c r="S2259">
        <v>589</v>
      </c>
      <c r="T2259">
        <v>635.96</v>
      </c>
      <c r="U2259" t="s">
        <v>44</v>
      </c>
      <c r="V2259">
        <v>2500</v>
      </c>
      <c r="W2259" t="s">
        <v>22</v>
      </c>
      <c r="X2259" t="str">
        <f t="shared" si="71"/>
        <v>Nagpur</v>
      </c>
    </row>
    <row r="2260" spans="1:24" x14ac:dyDescent="0.4">
      <c r="A2260">
        <v>102259</v>
      </c>
      <c r="B2260" s="5">
        <v>45959.543749999997</v>
      </c>
      <c r="C2260" s="3" t="str">
        <f>TEXT(Sales_Data[[#This Row],[OrderDate]],"mmmm")</f>
        <v>October</v>
      </c>
      <c r="D2260" s="3" t="str">
        <f t="shared" si="70"/>
        <v>2025</v>
      </c>
      <c r="E2260" t="s">
        <v>50</v>
      </c>
      <c r="F2260" t="s">
        <v>46</v>
      </c>
      <c r="G2260" t="s">
        <v>15</v>
      </c>
      <c r="H2260" t="s">
        <v>37</v>
      </c>
      <c r="I2260" t="s">
        <v>100</v>
      </c>
      <c r="J2260">
        <v>89</v>
      </c>
      <c r="K2260">
        <v>4500</v>
      </c>
      <c r="L2260" s="7">
        <f>Sales_Data[[#This Row],[OrderQuantity]] *Sales_Data[[#This Row],[UnitPrice]]</f>
        <v>400500</v>
      </c>
      <c r="M2260" s="7">
        <f>Sales_Data[[#This Row],[UnitPrice]]-Sales_Data[[#This Row],[UnitCost]]</f>
        <v>1700</v>
      </c>
      <c r="N2260" s="7">
        <f>Sales_Data[[#This Row],[Gross Revenue]]-Sales_Data[[#This Row],[Discount Amount ]]</f>
        <v>398800</v>
      </c>
      <c r="O2260" s="7">
        <f>Sales_Data[[#This Row],[OrderQuantity]] *Sales_Data[[#This Row],[UnitCost]]</f>
        <v>249200</v>
      </c>
      <c r="P2260" s="7">
        <f>Sales_Data[[#This Row],[ItemCost]] +Sales_Data[[#This Row],[ShippingCost]]</f>
        <v>249864.46</v>
      </c>
      <c r="Q2260" s="7">
        <f>Sales_Data[[#This Row],[Gross Revenue]]-Sales_Data[[#This Row],[TotalFinancialCost]]</f>
        <v>150635.54</v>
      </c>
      <c r="R2260" s="7">
        <f>Sales_Data[[#This Row],[Actul Bill Amount]]-Sales_Data[[#This Row],[ShippingCost]]</f>
        <v>398135.54</v>
      </c>
      <c r="S2260">
        <v>1127</v>
      </c>
      <c r="T2260">
        <v>664.46</v>
      </c>
      <c r="U2260" t="s">
        <v>47</v>
      </c>
      <c r="V2260">
        <v>2800</v>
      </c>
      <c r="W2260" t="s">
        <v>38</v>
      </c>
      <c r="X2260" t="str">
        <f t="shared" si="71"/>
        <v>Kolkata</v>
      </c>
    </row>
    <row r="2261" spans="1:24" x14ac:dyDescent="0.4">
      <c r="A2261">
        <v>102260</v>
      </c>
      <c r="B2261" s="5">
        <v>45676.077777777777</v>
      </c>
      <c r="C2261" s="3" t="str">
        <f>TEXT(Sales_Data[[#This Row],[OrderDate]],"mmmm")</f>
        <v>January</v>
      </c>
      <c r="D2261" s="3" t="str">
        <f t="shared" si="70"/>
        <v>2025</v>
      </c>
      <c r="E2261" t="s">
        <v>42</v>
      </c>
      <c r="F2261" t="s">
        <v>40</v>
      </c>
      <c r="G2261" t="s">
        <v>31</v>
      </c>
      <c r="H2261" t="s">
        <v>20</v>
      </c>
      <c r="I2261" t="s">
        <v>100</v>
      </c>
      <c r="J2261">
        <v>9</v>
      </c>
      <c r="K2261">
        <v>5500</v>
      </c>
      <c r="L2261" s="7">
        <f>Sales_Data[[#This Row],[OrderQuantity]] *Sales_Data[[#This Row],[UnitPrice]]</f>
        <v>49500</v>
      </c>
      <c r="M2261" s="7">
        <f>Sales_Data[[#This Row],[UnitPrice]]-Sales_Data[[#This Row],[UnitCost]]</f>
        <v>2000</v>
      </c>
      <c r="N2261" s="7">
        <f>Sales_Data[[#This Row],[Gross Revenue]]-Sales_Data[[#This Row],[Discount Amount ]]</f>
        <v>47500</v>
      </c>
      <c r="O2261" s="7">
        <f>Sales_Data[[#This Row],[OrderQuantity]] *Sales_Data[[#This Row],[UnitCost]]</f>
        <v>31500</v>
      </c>
      <c r="P2261" s="7">
        <f>Sales_Data[[#This Row],[ItemCost]] +Sales_Data[[#This Row],[ShippingCost]]</f>
        <v>32394.02</v>
      </c>
      <c r="Q2261" s="7">
        <f>Sales_Data[[#This Row],[Gross Revenue]]-Sales_Data[[#This Row],[TotalFinancialCost]]</f>
        <v>17105.98</v>
      </c>
      <c r="R2261" s="7">
        <f>Sales_Data[[#This Row],[Actul Bill Amount]]-Sales_Data[[#This Row],[ShippingCost]]</f>
        <v>46605.98</v>
      </c>
      <c r="S2261">
        <v>834</v>
      </c>
      <c r="T2261">
        <v>894.02</v>
      </c>
      <c r="U2261" t="s">
        <v>41</v>
      </c>
      <c r="V2261">
        <v>3500</v>
      </c>
      <c r="W2261" t="s">
        <v>22</v>
      </c>
      <c r="X2261" t="str">
        <f t="shared" si="71"/>
        <v>Nagpur</v>
      </c>
    </row>
    <row r="2262" spans="1:24" x14ac:dyDescent="0.4">
      <c r="A2262">
        <v>102261</v>
      </c>
      <c r="B2262" s="5">
        <v>45725.13958333333</v>
      </c>
      <c r="C2262" s="3" t="str">
        <f>TEXT(Sales_Data[[#This Row],[OrderDate]],"mmmm")</f>
        <v>March</v>
      </c>
      <c r="D2262" s="3" t="str">
        <f t="shared" si="70"/>
        <v>2025</v>
      </c>
      <c r="E2262" t="s">
        <v>13</v>
      </c>
      <c r="F2262" t="s">
        <v>46</v>
      </c>
      <c r="G2262" t="s">
        <v>31</v>
      </c>
      <c r="H2262" t="s">
        <v>32</v>
      </c>
      <c r="I2262" t="s">
        <v>100</v>
      </c>
      <c r="J2262">
        <v>4</v>
      </c>
      <c r="K2262">
        <v>15000</v>
      </c>
      <c r="L2262" s="7">
        <f>Sales_Data[[#This Row],[OrderQuantity]] *Sales_Data[[#This Row],[UnitPrice]]</f>
        <v>60000</v>
      </c>
      <c r="M2262" s="7">
        <f>Sales_Data[[#This Row],[UnitPrice]]-Sales_Data[[#This Row],[UnitCost]]</f>
        <v>5500</v>
      </c>
      <c r="N2262" s="7">
        <f>Sales_Data[[#This Row],[Gross Revenue]]-Sales_Data[[#This Row],[Discount Amount ]]</f>
        <v>54500</v>
      </c>
      <c r="O2262" s="7">
        <f>Sales_Data[[#This Row],[OrderQuantity]] *Sales_Data[[#This Row],[UnitCost]]</f>
        <v>38000</v>
      </c>
      <c r="P2262" s="7">
        <f>Sales_Data[[#This Row],[ItemCost]] +Sales_Data[[#This Row],[ShippingCost]]</f>
        <v>40356.99</v>
      </c>
      <c r="Q2262" s="7">
        <f>Sales_Data[[#This Row],[Gross Revenue]]-Sales_Data[[#This Row],[TotalFinancialCost]]</f>
        <v>19643.010000000002</v>
      </c>
      <c r="R2262" s="7">
        <f>Sales_Data[[#This Row],[Actul Bill Amount]]-Sales_Data[[#This Row],[ShippingCost]]</f>
        <v>52143.01</v>
      </c>
      <c r="S2262">
        <v>457</v>
      </c>
      <c r="T2262">
        <v>2356.9899999999998</v>
      </c>
      <c r="U2262" t="s">
        <v>53</v>
      </c>
      <c r="V2262">
        <v>9500</v>
      </c>
      <c r="W2262" t="s">
        <v>33</v>
      </c>
      <c r="X2262" t="str">
        <f t="shared" si="71"/>
        <v>Delhi</v>
      </c>
    </row>
    <row r="2263" spans="1:24" x14ac:dyDescent="0.4">
      <c r="A2263">
        <v>102262</v>
      </c>
      <c r="B2263" s="5">
        <v>45875.286111111112</v>
      </c>
      <c r="C2263" s="3" t="str">
        <f>TEXT(Sales_Data[[#This Row],[OrderDate]],"mmmm")</f>
        <v>August</v>
      </c>
      <c r="D2263" s="3" t="str">
        <f t="shared" si="70"/>
        <v>2025</v>
      </c>
      <c r="E2263" t="s">
        <v>23</v>
      </c>
      <c r="F2263" t="s">
        <v>28</v>
      </c>
      <c r="G2263" t="s">
        <v>31</v>
      </c>
      <c r="H2263" t="s">
        <v>16</v>
      </c>
      <c r="I2263" t="s">
        <v>100</v>
      </c>
      <c r="J2263">
        <v>15</v>
      </c>
      <c r="K2263">
        <v>2500</v>
      </c>
      <c r="L2263" s="7">
        <f>Sales_Data[[#This Row],[OrderQuantity]] *Sales_Data[[#This Row],[UnitPrice]]</f>
        <v>37500</v>
      </c>
      <c r="M2263" s="7">
        <f>Sales_Data[[#This Row],[UnitPrice]]-Sales_Data[[#This Row],[UnitCost]]</f>
        <v>1000</v>
      </c>
      <c r="N2263" s="7">
        <f>Sales_Data[[#This Row],[Gross Revenue]]-Sales_Data[[#This Row],[Discount Amount ]]</f>
        <v>36500</v>
      </c>
      <c r="O2263" s="7">
        <f>Sales_Data[[#This Row],[OrderQuantity]] *Sales_Data[[#This Row],[UnitCost]]</f>
        <v>22500</v>
      </c>
      <c r="P2263" s="7">
        <f>Sales_Data[[#This Row],[ItemCost]] +Sales_Data[[#This Row],[ShippingCost]]</f>
        <v>23001.25</v>
      </c>
      <c r="Q2263" s="7">
        <f>Sales_Data[[#This Row],[Gross Revenue]]-Sales_Data[[#This Row],[TotalFinancialCost]]</f>
        <v>14498.75</v>
      </c>
      <c r="R2263" s="7">
        <f>Sales_Data[[#This Row],[Actul Bill Amount]]-Sales_Data[[#This Row],[ShippingCost]]</f>
        <v>35998.75</v>
      </c>
      <c r="S2263">
        <v>944</v>
      </c>
      <c r="T2263">
        <v>501.25</v>
      </c>
      <c r="U2263" t="s">
        <v>54</v>
      </c>
      <c r="V2263">
        <v>1500</v>
      </c>
      <c r="W2263" t="s">
        <v>18</v>
      </c>
      <c r="X2263" t="str">
        <f t="shared" si="71"/>
        <v>Bengaluru</v>
      </c>
    </row>
    <row r="2264" spans="1:24" x14ac:dyDescent="0.4">
      <c r="A2264">
        <v>102263</v>
      </c>
      <c r="B2264" s="5">
        <v>45759.020833333336</v>
      </c>
      <c r="C2264" s="3" t="str">
        <f>TEXT(Sales_Data[[#This Row],[OrderDate]],"mmmm")</f>
        <v>April</v>
      </c>
      <c r="D2264" s="3" t="str">
        <f t="shared" si="70"/>
        <v>2025</v>
      </c>
      <c r="E2264" t="s">
        <v>42</v>
      </c>
      <c r="F2264" t="s">
        <v>35</v>
      </c>
      <c r="G2264" t="s">
        <v>15</v>
      </c>
      <c r="H2264" t="s">
        <v>16</v>
      </c>
      <c r="I2264" t="s">
        <v>100</v>
      </c>
      <c r="J2264">
        <v>78</v>
      </c>
      <c r="K2264">
        <v>8500</v>
      </c>
      <c r="L2264" s="7">
        <f>Sales_Data[[#This Row],[OrderQuantity]] *Sales_Data[[#This Row],[UnitPrice]]</f>
        <v>663000</v>
      </c>
      <c r="M2264" s="7">
        <f>Sales_Data[[#This Row],[UnitPrice]]-Sales_Data[[#This Row],[UnitCost]]</f>
        <v>3000</v>
      </c>
      <c r="N2264" s="7">
        <f>Sales_Data[[#This Row],[Gross Revenue]]-Sales_Data[[#This Row],[Discount Amount ]]</f>
        <v>660000</v>
      </c>
      <c r="O2264" s="7">
        <f>Sales_Data[[#This Row],[OrderQuantity]] *Sales_Data[[#This Row],[UnitCost]]</f>
        <v>429000</v>
      </c>
      <c r="P2264" s="7">
        <f>Sales_Data[[#This Row],[ItemCost]] +Sales_Data[[#This Row],[ShippingCost]]</f>
        <v>429373.96</v>
      </c>
      <c r="Q2264" s="7">
        <f>Sales_Data[[#This Row],[Gross Revenue]]-Sales_Data[[#This Row],[TotalFinancialCost]]</f>
        <v>233626.03999999998</v>
      </c>
      <c r="R2264" s="7">
        <f>Sales_Data[[#This Row],[Actul Bill Amount]]-Sales_Data[[#This Row],[ShippingCost]]</f>
        <v>659626.04</v>
      </c>
      <c r="S2264">
        <v>798</v>
      </c>
      <c r="T2264">
        <v>373.96</v>
      </c>
      <c r="U2264" t="s">
        <v>49</v>
      </c>
      <c r="V2264">
        <v>5500</v>
      </c>
      <c r="W2264" t="s">
        <v>18</v>
      </c>
      <c r="X2264" t="str">
        <f t="shared" si="71"/>
        <v>Bengaluru</v>
      </c>
    </row>
    <row r="2265" spans="1:24" x14ac:dyDescent="0.4">
      <c r="A2265">
        <v>102264</v>
      </c>
      <c r="B2265" s="5">
        <v>45699.486805555556</v>
      </c>
      <c r="C2265" s="3" t="str">
        <f>TEXT(Sales_Data[[#This Row],[OrderDate]],"mmmm")</f>
        <v>February</v>
      </c>
      <c r="D2265" s="3" t="str">
        <f t="shared" si="70"/>
        <v>2025</v>
      </c>
      <c r="E2265" t="s">
        <v>23</v>
      </c>
      <c r="F2265" t="s">
        <v>14</v>
      </c>
      <c r="G2265" t="s">
        <v>29</v>
      </c>
      <c r="H2265" t="s">
        <v>32</v>
      </c>
      <c r="I2265" t="s">
        <v>100</v>
      </c>
      <c r="J2265">
        <v>10</v>
      </c>
      <c r="K2265">
        <v>3200</v>
      </c>
      <c r="L2265" s="7">
        <f>Sales_Data[[#This Row],[OrderQuantity]] *Sales_Data[[#This Row],[UnitPrice]]</f>
        <v>32000</v>
      </c>
      <c r="M2265" s="7">
        <f>Sales_Data[[#This Row],[UnitPrice]]-Sales_Data[[#This Row],[UnitCost]]</f>
        <v>1200</v>
      </c>
      <c r="N2265" s="7">
        <f>Sales_Data[[#This Row],[Gross Revenue]]-Sales_Data[[#This Row],[Discount Amount ]]</f>
        <v>30800</v>
      </c>
      <c r="O2265" s="7">
        <f>Sales_Data[[#This Row],[OrderQuantity]] *Sales_Data[[#This Row],[UnitCost]]</f>
        <v>20000</v>
      </c>
      <c r="P2265" s="7">
        <f>Sales_Data[[#This Row],[ItemCost]] +Sales_Data[[#This Row],[ShippingCost]]</f>
        <v>20915.509999999998</v>
      </c>
      <c r="Q2265" s="7">
        <f>Sales_Data[[#This Row],[Gross Revenue]]-Sales_Data[[#This Row],[TotalFinancialCost]]</f>
        <v>11084.490000000002</v>
      </c>
      <c r="R2265" s="7">
        <f>Sales_Data[[#This Row],[Actul Bill Amount]]-Sales_Data[[#This Row],[ShippingCost]]</f>
        <v>29884.49</v>
      </c>
      <c r="S2265">
        <v>992</v>
      </c>
      <c r="T2265">
        <v>915.51</v>
      </c>
      <c r="U2265" t="s">
        <v>17</v>
      </c>
      <c r="V2265">
        <v>2000</v>
      </c>
      <c r="W2265" t="s">
        <v>33</v>
      </c>
      <c r="X2265" t="str">
        <f t="shared" si="71"/>
        <v>Delhi</v>
      </c>
    </row>
    <row r="2266" spans="1:24" x14ac:dyDescent="0.4">
      <c r="A2266">
        <v>102265</v>
      </c>
      <c r="B2266" s="5">
        <v>45945.002083333333</v>
      </c>
      <c r="C2266" s="3" t="str">
        <f>TEXT(Sales_Data[[#This Row],[OrderDate]],"mmmm")</f>
        <v>October</v>
      </c>
      <c r="D2266" s="3" t="str">
        <f t="shared" si="70"/>
        <v>2025</v>
      </c>
      <c r="E2266" t="s">
        <v>42</v>
      </c>
      <c r="F2266" t="s">
        <v>28</v>
      </c>
      <c r="G2266" t="s">
        <v>15</v>
      </c>
      <c r="H2266" t="s">
        <v>16</v>
      </c>
      <c r="I2266" t="s">
        <v>100</v>
      </c>
      <c r="J2266">
        <v>27</v>
      </c>
      <c r="K2266">
        <v>2500</v>
      </c>
      <c r="L2266" s="7">
        <f>Sales_Data[[#This Row],[OrderQuantity]] *Sales_Data[[#This Row],[UnitPrice]]</f>
        <v>67500</v>
      </c>
      <c r="M2266" s="7">
        <f>Sales_Data[[#This Row],[UnitPrice]]-Sales_Data[[#This Row],[UnitCost]]</f>
        <v>1000</v>
      </c>
      <c r="N2266" s="7">
        <f>Sales_Data[[#This Row],[Gross Revenue]]-Sales_Data[[#This Row],[Discount Amount ]]</f>
        <v>66500</v>
      </c>
      <c r="O2266" s="7">
        <f>Sales_Data[[#This Row],[OrderQuantity]] *Sales_Data[[#This Row],[UnitCost]]</f>
        <v>40500</v>
      </c>
      <c r="P2266" s="7">
        <f>Sales_Data[[#This Row],[ItemCost]] +Sales_Data[[#This Row],[ShippingCost]]</f>
        <v>41082.870000000003</v>
      </c>
      <c r="Q2266" s="7">
        <f>Sales_Data[[#This Row],[Gross Revenue]]-Sales_Data[[#This Row],[TotalFinancialCost]]</f>
        <v>26417.129999999997</v>
      </c>
      <c r="R2266" s="7">
        <f>Sales_Data[[#This Row],[Actul Bill Amount]]-Sales_Data[[#This Row],[ShippingCost]]</f>
        <v>65917.13</v>
      </c>
      <c r="S2266">
        <v>472</v>
      </c>
      <c r="T2266">
        <v>582.87</v>
      </c>
      <c r="U2266" t="s">
        <v>54</v>
      </c>
      <c r="V2266">
        <v>1500</v>
      </c>
      <c r="W2266" t="s">
        <v>18</v>
      </c>
      <c r="X2266" t="str">
        <f t="shared" si="71"/>
        <v>Bengaluru</v>
      </c>
    </row>
    <row r="2267" spans="1:24" x14ac:dyDescent="0.4">
      <c r="A2267">
        <v>102266</v>
      </c>
      <c r="B2267" s="5">
        <v>45824.576388888891</v>
      </c>
      <c r="C2267" s="3" t="str">
        <f>TEXT(Sales_Data[[#This Row],[OrderDate]],"mmmm")</f>
        <v>June</v>
      </c>
      <c r="D2267" s="3" t="str">
        <f t="shared" si="70"/>
        <v>2025</v>
      </c>
      <c r="E2267" t="s">
        <v>42</v>
      </c>
      <c r="F2267" t="s">
        <v>28</v>
      </c>
      <c r="G2267" t="s">
        <v>31</v>
      </c>
      <c r="H2267" t="s">
        <v>16</v>
      </c>
      <c r="I2267" t="s">
        <v>100</v>
      </c>
      <c r="J2267">
        <v>2</v>
      </c>
      <c r="K2267">
        <v>2500</v>
      </c>
      <c r="L2267" s="7">
        <f>Sales_Data[[#This Row],[OrderQuantity]] *Sales_Data[[#This Row],[UnitPrice]]</f>
        <v>5000</v>
      </c>
      <c r="M2267" s="7">
        <f>Sales_Data[[#This Row],[UnitPrice]]-Sales_Data[[#This Row],[UnitCost]]</f>
        <v>1000</v>
      </c>
      <c r="N2267" s="7">
        <f>Sales_Data[[#This Row],[Gross Revenue]]-Sales_Data[[#This Row],[Discount Amount ]]</f>
        <v>4000</v>
      </c>
      <c r="O2267" s="7">
        <f>Sales_Data[[#This Row],[OrderQuantity]] *Sales_Data[[#This Row],[UnitCost]]</f>
        <v>3000</v>
      </c>
      <c r="P2267" s="7">
        <f>Sales_Data[[#This Row],[ItemCost]] +Sales_Data[[#This Row],[ShippingCost]]</f>
        <v>4100.7700000000004</v>
      </c>
      <c r="Q2267" s="7">
        <f>Sales_Data[[#This Row],[Gross Revenue]]-Sales_Data[[#This Row],[TotalFinancialCost]]</f>
        <v>899.22999999999956</v>
      </c>
      <c r="R2267" s="7">
        <f>Sales_Data[[#This Row],[Actul Bill Amount]]-Sales_Data[[#This Row],[ShippingCost]]</f>
        <v>2899.23</v>
      </c>
      <c r="S2267">
        <v>914</v>
      </c>
      <c r="T2267">
        <v>1100.77</v>
      </c>
      <c r="U2267" t="s">
        <v>54</v>
      </c>
      <c r="V2267">
        <v>1500</v>
      </c>
      <c r="W2267" t="s">
        <v>18</v>
      </c>
      <c r="X2267" t="str">
        <f t="shared" si="71"/>
        <v>Bengaluru</v>
      </c>
    </row>
    <row r="2268" spans="1:24" x14ac:dyDescent="0.4">
      <c r="A2268">
        <v>102267</v>
      </c>
      <c r="B2268" s="5">
        <v>45766.978472222225</v>
      </c>
      <c r="C2268" s="3" t="str">
        <f>TEXT(Sales_Data[[#This Row],[OrderDate]],"mmmm")</f>
        <v>April</v>
      </c>
      <c r="D2268" s="3" t="str">
        <f t="shared" si="70"/>
        <v>2025</v>
      </c>
      <c r="E2268" t="s">
        <v>39</v>
      </c>
      <c r="F2268" t="s">
        <v>43</v>
      </c>
      <c r="G2268" t="s">
        <v>29</v>
      </c>
      <c r="H2268" t="s">
        <v>25</v>
      </c>
      <c r="I2268" t="s">
        <v>100</v>
      </c>
      <c r="J2268">
        <v>45</v>
      </c>
      <c r="K2268">
        <v>2800</v>
      </c>
      <c r="L2268" s="7">
        <f>Sales_Data[[#This Row],[OrderQuantity]] *Sales_Data[[#This Row],[UnitPrice]]</f>
        <v>126000</v>
      </c>
      <c r="M2268" s="7">
        <f>Sales_Data[[#This Row],[UnitPrice]]-Sales_Data[[#This Row],[UnitCost]]</f>
        <v>1300</v>
      </c>
      <c r="N2268" s="7">
        <f>Sales_Data[[#This Row],[Gross Revenue]]-Sales_Data[[#This Row],[Discount Amount ]]</f>
        <v>124700</v>
      </c>
      <c r="O2268" s="7">
        <f>Sales_Data[[#This Row],[OrderQuantity]] *Sales_Data[[#This Row],[UnitCost]]</f>
        <v>67500</v>
      </c>
      <c r="P2268" s="7">
        <f>Sales_Data[[#This Row],[ItemCost]] +Sales_Data[[#This Row],[ShippingCost]]</f>
        <v>67746.8</v>
      </c>
      <c r="Q2268" s="7">
        <f>Sales_Data[[#This Row],[Gross Revenue]]-Sales_Data[[#This Row],[TotalFinancialCost]]</f>
        <v>58253.2</v>
      </c>
      <c r="R2268" s="7">
        <f>Sales_Data[[#This Row],[Actul Bill Amount]]-Sales_Data[[#This Row],[ShippingCost]]</f>
        <v>124453.2</v>
      </c>
      <c r="S2268">
        <v>1144</v>
      </c>
      <c r="T2268">
        <v>246.8</v>
      </c>
      <c r="U2268" t="s">
        <v>61</v>
      </c>
      <c r="V2268">
        <v>1500</v>
      </c>
      <c r="W2268" t="s">
        <v>27</v>
      </c>
      <c r="X2268" t="str">
        <f t="shared" si="71"/>
        <v>Mumbai</v>
      </c>
    </row>
    <row r="2269" spans="1:24" x14ac:dyDescent="0.4">
      <c r="A2269">
        <v>102268</v>
      </c>
      <c r="B2269" s="5">
        <v>45693.220138888886</v>
      </c>
      <c r="C2269" s="3" t="str">
        <f>TEXT(Sales_Data[[#This Row],[OrderDate]],"mmmm")</f>
        <v>February</v>
      </c>
      <c r="D2269" s="3" t="str">
        <f t="shared" si="70"/>
        <v>2025</v>
      </c>
      <c r="E2269" t="s">
        <v>50</v>
      </c>
      <c r="F2269" t="s">
        <v>43</v>
      </c>
      <c r="G2269" t="s">
        <v>31</v>
      </c>
      <c r="H2269" t="s">
        <v>32</v>
      </c>
      <c r="I2269" t="s">
        <v>100</v>
      </c>
      <c r="J2269">
        <v>15</v>
      </c>
      <c r="K2269">
        <v>4500</v>
      </c>
      <c r="L2269" s="7">
        <f>Sales_Data[[#This Row],[OrderQuantity]] *Sales_Data[[#This Row],[UnitPrice]]</f>
        <v>67500</v>
      </c>
      <c r="M2269" s="7">
        <f>Sales_Data[[#This Row],[UnitPrice]]-Sales_Data[[#This Row],[UnitCost]]</f>
        <v>2000</v>
      </c>
      <c r="N2269" s="7">
        <f>Sales_Data[[#This Row],[Gross Revenue]]-Sales_Data[[#This Row],[Discount Amount ]]</f>
        <v>65500</v>
      </c>
      <c r="O2269" s="7">
        <f>Sales_Data[[#This Row],[OrderQuantity]] *Sales_Data[[#This Row],[UnitCost]]</f>
        <v>37500</v>
      </c>
      <c r="P2269" s="7">
        <f>Sales_Data[[#This Row],[ItemCost]] +Sales_Data[[#This Row],[ShippingCost]]</f>
        <v>38419.1</v>
      </c>
      <c r="Q2269" s="7">
        <f>Sales_Data[[#This Row],[Gross Revenue]]-Sales_Data[[#This Row],[TotalFinancialCost]]</f>
        <v>29080.9</v>
      </c>
      <c r="R2269" s="7">
        <f>Sales_Data[[#This Row],[Actul Bill Amount]]-Sales_Data[[#This Row],[ShippingCost]]</f>
        <v>64580.9</v>
      </c>
      <c r="S2269">
        <v>662</v>
      </c>
      <c r="T2269">
        <v>919.1</v>
      </c>
      <c r="U2269" t="s">
        <v>44</v>
      </c>
      <c r="V2269">
        <v>2500</v>
      </c>
      <c r="W2269" t="s">
        <v>33</v>
      </c>
      <c r="X2269" t="str">
        <f t="shared" si="71"/>
        <v>Delhi</v>
      </c>
    </row>
    <row r="2270" spans="1:24" x14ac:dyDescent="0.4">
      <c r="A2270">
        <v>102269</v>
      </c>
      <c r="B2270" s="5">
        <v>45889.017361111109</v>
      </c>
      <c r="C2270" s="3" t="str">
        <f>TEXT(Sales_Data[[#This Row],[OrderDate]],"mmmm")</f>
        <v>August</v>
      </c>
      <c r="D2270" s="3" t="str">
        <f t="shared" si="70"/>
        <v>2025</v>
      </c>
      <c r="E2270" t="s">
        <v>45</v>
      </c>
      <c r="F2270" t="s">
        <v>14</v>
      </c>
      <c r="G2270" t="s">
        <v>15</v>
      </c>
      <c r="H2270" t="s">
        <v>37</v>
      </c>
      <c r="I2270" t="s">
        <v>100</v>
      </c>
      <c r="J2270">
        <v>6</v>
      </c>
      <c r="K2270">
        <v>6500</v>
      </c>
      <c r="L2270" s="7">
        <f>Sales_Data[[#This Row],[OrderQuantity]] *Sales_Data[[#This Row],[UnitPrice]]</f>
        <v>39000</v>
      </c>
      <c r="M2270" s="7">
        <f>Sales_Data[[#This Row],[UnitPrice]]-Sales_Data[[#This Row],[UnitCost]]</f>
        <v>2300</v>
      </c>
      <c r="N2270" s="7">
        <f>Sales_Data[[#This Row],[Gross Revenue]]-Sales_Data[[#This Row],[Discount Amount ]]</f>
        <v>36700</v>
      </c>
      <c r="O2270" s="7">
        <f>Sales_Data[[#This Row],[OrderQuantity]] *Sales_Data[[#This Row],[UnitCost]]</f>
        <v>25200</v>
      </c>
      <c r="P2270" s="7">
        <f>Sales_Data[[#This Row],[ItemCost]] +Sales_Data[[#This Row],[ShippingCost]]</f>
        <v>25741.81</v>
      </c>
      <c r="Q2270" s="7">
        <f>Sales_Data[[#This Row],[Gross Revenue]]-Sales_Data[[#This Row],[TotalFinancialCost]]</f>
        <v>13258.189999999999</v>
      </c>
      <c r="R2270" s="7">
        <f>Sales_Data[[#This Row],[Actul Bill Amount]]-Sales_Data[[#This Row],[ShippingCost]]</f>
        <v>36158.19</v>
      </c>
      <c r="S2270">
        <v>615</v>
      </c>
      <c r="T2270">
        <v>541.80999999999995</v>
      </c>
      <c r="U2270" t="s">
        <v>21</v>
      </c>
      <c r="V2270">
        <v>4200</v>
      </c>
      <c r="W2270" t="s">
        <v>38</v>
      </c>
      <c r="X2270" t="str">
        <f t="shared" si="71"/>
        <v>Kolkata</v>
      </c>
    </row>
    <row r="2271" spans="1:24" x14ac:dyDescent="0.4">
      <c r="A2271">
        <v>102270</v>
      </c>
      <c r="B2271" s="5">
        <v>45886.95</v>
      </c>
      <c r="C2271" s="3" t="str">
        <f>TEXT(Sales_Data[[#This Row],[OrderDate]],"mmmm")</f>
        <v>August</v>
      </c>
      <c r="D2271" s="3" t="str">
        <f t="shared" si="70"/>
        <v>2025</v>
      </c>
      <c r="E2271" t="s">
        <v>39</v>
      </c>
      <c r="F2271" t="s">
        <v>35</v>
      </c>
      <c r="G2271" t="s">
        <v>31</v>
      </c>
      <c r="H2271" t="s">
        <v>16</v>
      </c>
      <c r="I2271" t="s">
        <v>100</v>
      </c>
      <c r="J2271">
        <v>96</v>
      </c>
      <c r="K2271">
        <v>8500</v>
      </c>
      <c r="L2271" s="7">
        <f>Sales_Data[[#This Row],[OrderQuantity]] *Sales_Data[[#This Row],[UnitPrice]]</f>
        <v>816000</v>
      </c>
      <c r="M2271" s="7">
        <f>Sales_Data[[#This Row],[UnitPrice]]-Sales_Data[[#This Row],[UnitCost]]</f>
        <v>3000</v>
      </c>
      <c r="N2271" s="7">
        <f>Sales_Data[[#This Row],[Gross Revenue]]-Sales_Data[[#This Row],[Discount Amount ]]</f>
        <v>813000</v>
      </c>
      <c r="O2271" s="7">
        <f>Sales_Data[[#This Row],[OrderQuantity]] *Sales_Data[[#This Row],[UnitCost]]</f>
        <v>528000</v>
      </c>
      <c r="P2271" s="7">
        <f>Sales_Data[[#This Row],[ItemCost]] +Sales_Data[[#This Row],[ShippingCost]]</f>
        <v>529140.19999999995</v>
      </c>
      <c r="Q2271" s="7">
        <f>Sales_Data[[#This Row],[Gross Revenue]]-Sales_Data[[#This Row],[TotalFinancialCost]]</f>
        <v>286859.80000000005</v>
      </c>
      <c r="R2271" s="7">
        <f>Sales_Data[[#This Row],[Actul Bill Amount]]-Sales_Data[[#This Row],[ShippingCost]]</f>
        <v>811859.8</v>
      </c>
      <c r="S2271">
        <v>404</v>
      </c>
      <c r="T2271">
        <v>1140.2</v>
      </c>
      <c r="U2271" t="s">
        <v>49</v>
      </c>
      <c r="V2271">
        <v>5500</v>
      </c>
      <c r="W2271" t="s">
        <v>18</v>
      </c>
      <c r="X2271" t="str">
        <f t="shared" si="71"/>
        <v>Bengaluru</v>
      </c>
    </row>
    <row r="2272" spans="1:24" x14ac:dyDescent="0.4">
      <c r="A2272">
        <v>102271</v>
      </c>
      <c r="B2272" s="5">
        <v>46010.063194444447</v>
      </c>
      <c r="C2272" s="3" t="str">
        <f>TEXT(Sales_Data[[#This Row],[OrderDate]],"mmmm")</f>
        <v>December</v>
      </c>
      <c r="D2272" s="3" t="str">
        <f t="shared" si="70"/>
        <v>2025</v>
      </c>
      <c r="E2272" t="s">
        <v>13</v>
      </c>
      <c r="F2272" t="s">
        <v>46</v>
      </c>
      <c r="G2272" t="s">
        <v>29</v>
      </c>
      <c r="H2272" t="s">
        <v>25</v>
      </c>
      <c r="I2272" t="s">
        <v>100</v>
      </c>
      <c r="J2272">
        <v>23</v>
      </c>
      <c r="K2272">
        <v>15000</v>
      </c>
      <c r="L2272" s="7">
        <f>Sales_Data[[#This Row],[OrderQuantity]] *Sales_Data[[#This Row],[UnitPrice]]</f>
        <v>345000</v>
      </c>
      <c r="M2272" s="7">
        <f>Sales_Data[[#This Row],[UnitPrice]]-Sales_Data[[#This Row],[UnitCost]]</f>
        <v>5500</v>
      </c>
      <c r="N2272" s="7">
        <f>Sales_Data[[#This Row],[Gross Revenue]]-Sales_Data[[#This Row],[Discount Amount ]]</f>
        <v>339500</v>
      </c>
      <c r="O2272" s="7">
        <f>Sales_Data[[#This Row],[OrderQuantity]] *Sales_Data[[#This Row],[UnitCost]]</f>
        <v>218500</v>
      </c>
      <c r="P2272" s="7">
        <f>Sales_Data[[#This Row],[ItemCost]] +Sales_Data[[#This Row],[ShippingCost]]</f>
        <v>218818.53</v>
      </c>
      <c r="Q2272" s="7">
        <f>Sales_Data[[#This Row],[Gross Revenue]]-Sales_Data[[#This Row],[TotalFinancialCost]]</f>
        <v>126181.47</v>
      </c>
      <c r="R2272" s="7">
        <f>Sales_Data[[#This Row],[Actul Bill Amount]]-Sales_Data[[#This Row],[ShippingCost]]</f>
        <v>339181.47</v>
      </c>
      <c r="S2272">
        <v>723</v>
      </c>
      <c r="T2272">
        <v>318.52999999999997</v>
      </c>
      <c r="U2272" t="s">
        <v>53</v>
      </c>
      <c r="V2272">
        <v>9500</v>
      </c>
      <c r="W2272" t="s">
        <v>27</v>
      </c>
      <c r="X2272" t="str">
        <f t="shared" si="71"/>
        <v>Mumbai</v>
      </c>
    </row>
    <row r="2273" spans="1:24" x14ac:dyDescent="0.4">
      <c r="A2273">
        <v>102272</v>
      </c>
      <c r="B2273" s="5">
        <v>45821.6875</v>
      </c>
      <c r="C2273" s="3" t="str">
        <f>TEXT(Sales_Data[[#This Row],[OrderDate]],"mmmm")</f>
        <v>June</v>
      </c>
      <c r="D2273" s="3" t="str">
        <f t="shared" si="70"/>
        <v>2025</v>
      </c>
      <c r="E2273" t="s">
        <v>13</v>
      </c>
      <c r="F2273" t="s">
        <v>24</v>
      </c>
      <c r="G2273" t="s">
        <v>29</v>
      </c>
      <c r="H2273" t="s">
        <v>37</v>
      </c>
      <c r="I2273" t="s">
        <v>100</v>
      </c>
      <c r="J2273">
        <v>58</v>
      </c>
      <c r="K2273">
        <v>3500</v>
      </c>
      <c r="L2273" s="7">
        <f>Sales_Data[[#This Row],[OrderQuantity]] *Sales_Data[[#This Row],[UnitPrice]]</f>
        <v>203000</v>
      </c>
      <c r="M2273" s="7">
        <f>Sales_Data[[#This Row],[UnitPrice]]-Sales_Data[[#This Row],[UnitCost]]</f>
        <v>1300</v>
      </c>
      <c r="N2273" s="7">
        <f>Sales_Data[[#This Row],[Gross Revenue]]-Sales_Data[[#This Row],[Discount Amount ]]</f>
        <v>201700</v>
      </c>
      <c r="O2273" s="7">
        <f>Sales_Data[[#This Row],[OrderQuantity]] *Sales_Data[[#This Row],[UnitCost]]</f>
        <v>127600</v>
      </c>
      <c r="P2273" s="7">
        <f>Sales_Data[[#This Row],[ItemCost]] +Sales_Data[[#This Row],[ShippingCost]]</f>
        <v>128582.2</v>
      </c>
      <c r="Q2273" s="7">
        <f>Sales_Data[[#This Row],[Gross Revenue]]-Sales_Data[[#This Row],[TotalFinancialCost]]</f>
        <v>74417.8</v>
      </c>
      <c r="R2273" s="7">
        <f>Sales_Data[[#This Row],[Actul Bill Amount]]-Sales_Data[[#This Row],[ShippingCost]]</f>
        <v>200717.8</v>
      </c>
      <c r="S2273">
        <v>639</v>
      </c>
      <c r="T2273">
        <v>982.2</v>
      </c>
      <c r="U2273" t="s">
        <v>59</v>
      </c>
      <c r="V2273">
        <v>2200</v>
      </c>
      <c r="W2273" t="s">
        <v>38</v>
      </c>
      <c r="X2273" t="str">
        <f t="shared" si="71"/>
        <v>Kolkata</v>
      </c>
    </row>
    <row r="2274" spans="1:24" x14ac:dyDescent="0.4">
      <c r="A2274">
        <v>102273</v>
      </c>
      <c r="B2274" s="5">
        <v>45730.318749999999</v>
      </c>
      <c r="C2274" s="3" t="str">
        <f>TEXT(Sales_Data[[#This Row],[OrderDate]],"mmmm")</f>
        <v>March</v>
      </c>
      <c r="D2274" s="3" t="str">
        <f t="shared" si="70"/>
        <v>2025</v>
      </c>
      <c r="E2274" t="s">
        <v>48</v>
      </c>
      <c r="F2274" t="s">
        <v>14</v>
      </c>
      <c r="G2274" t="s">
        <v>29</v>
      </c>
      <c r="H2274" t="s">
        <v>20</v>
      </c>
      <c r="I2274" t="s">
        <v>100</v>
      </c>
      <c r="J2274">
        <v>94</v>
      </c>
      <c r="K2274">
        <v>6500</v>
      </c>
      <c r="L2274" s="7">
        <f>Sales_Data[[#This Row],[OrderQuantity]] *Sales_Data[[#This Row],[UnitPrice]]</f>
        <v>611000</v>
      </c>
      <c r="M2274" s="7">
        <f>Sales_Data[[#This Row],[UnitPrice]]-Sales_Data[[#This Row],[UnitCost]]</f>
        <v>2300</v>
      </c>
      <c r="N2274" s="7">
        <f>Sales_Data[[#This Row],[Gross Revenue]]-Sales_Data[[#This Row],[Discount Amount ]]</f>
        <v>608700</v>
      </c>
      <c r="O2274" s="7">
        <f>Sales_Data[[#This Row],[OrderQuantity]] *Sales_Data[[#This Row],[UnitCost]]</f>
        <v>394800</v>
      </c>
      <c r="P2274" s="7">
        <f>Sales_Data[[#This Row],[ItemCost]] +Sales_Data[[#This Row],[ShippingCost]]</f>
        <v>395794.2</v>
      </c>
      <c r="Q2274" s="7">
        <f>Sales_Data[[#This Row],[Gross Revenue]]-Sales_Data[[#This Row],[TotalFinancialCost]]</f>
        <v>215205.8</v>
      </c>
      <c r="R2274" s="7">
        <f>Sales_Data[[#This Row],[Actul Bill Amount]]-Sales_Data[[#This Row],[ShippingCost]]</f>
        <v>607705.80000000005</v>
      </c>
      <c r="S2274">
        <v>1059</v>
      </c>
      <c r="T2274">
        <v>994.2</v>
      </c>
      <c r="U2274" t="s">
        <v>21</v>
      </c>
      <c r="V2274">
        <v>4200</v>
      </c>
      <c r="W2274" t="s">
        <v>22</v>
      </c>
      <c r="X2274" t="str">
        <f t="shared" si="71"/>
        <v>Nagpur</v>
      </c>
    </row>
    <row r="2275" spans="1:24" x14ac:dyDescent="0.4">
      <c r="A2275">
        <v>102274</v>
      </c>
      <c r="B2275" s="5">
        <v>45793.72152777778</v>
      </c>
      <c r="C2275" s="3" t="str">
        <f>TEXT(Sales_Data[[#This Row],[OrderDate]],"mmmm")</f>
        <v>May</v>
      </c>
      <c r="D2275" s="3" t="str">
        <f t="shared" si="70"/>
        <v>2025</v>
      </c>
      <c r="E2275" t="s">
        <v>39</v>
      </c>
      <c r="F2275" t="s">
        <v>35</v>
      </c>
      <c r="G2275" t="s">
        <v>15</v>
      </c>
      <c r="H2275" t="s">
        <v>20</v>
      </c>
      <c r="I2275" t="s">
        <v>100</v>
      </c>
      <c r="J2275">
        <v>37</v>
      </c>
      <c r="K2275">
        <v>12000</v>
      </c>
      <c r="L2275" s="7">
        <f>Sales_Data[[#This Row],[OrderQuantity]] *Sales_Data[[#This Row],[UnitPrice]]</f>
        <v>444000</v>
      </c>
      <c r="M2275" s="7">
        <f>Sales_Data[[#This Row],[UnitPrice]]-Sales_Data[[#This Row],[UnitCost]]</f>
        <v>4000</v>
      </c>
      <c r="N2275" s="7">
        <f>Sales_Data[[#This Row],[Gross Revenue]]-Sales_Data[[#This Row],[Discount Amount ]]</f>
        <v>440000</v>
      </c>
      <c r="O2275" s="7">
        <f>Sales_Data[[#This Row],[OrderQuantity]] *Sales_Data[[#This Row],[UnitCost]]</f>
        <v>296000</v>
      </c>
      <c r="P2275" s="7">
        <f>Sales_Data[[#This Row],[ItemCost]] +Sales_Data[[#This Row],[ShippingCost]]</f>
        <v>296343.59999999998</v>
      </c>
      <c r="Q2275" s="7">
        <f>Sales_Data[[#This Row],[Gross Revenue]]-Sales_Data[[#This Row],[TotalFinancialCost]]</f>
        <v>147656.40000000002</v>
      </c>
      <c r="R2275" s="7">
        <f>Sales_Data[[#This Row],[Actul Bill Amount]]-Sales_Data[[#This Row],[ShippingCost]]</f>
        <v>439656.4</v>
      </c>
      <c r="S2275">
        <v>373</v>
      </c>
      <c r="T2275">
        <v>343.6</v>
      </c>
      <c r="U2275" t="s">
        <v>36</v>
      </c>
      <c r="V2275">
        <v>8000</v>
      </c>
      <c r="W2275" t="s">
        <v>22</v>
      </c>
      <c r="X2275" t="str">
        <f t="shared" si="71"/>
        <v>Nagpur</v>
      </c>
    </row>
    <row r="2276" spans="1:24" x14ac:dyDescent="0.4">
      <c r="A2276">
        <v>102275</v>
      </c>
      <c r="B2276" s="5">
        <v>46010.880555555559</v>
      </c>
      <c r="C2276" s="3" t="str">
        <f>TEXT(Sales_Data[[#This Row],[OrderDate]],"mmmm")</f>
        <v>December</v>
      </c>
      <c r="D2276" s="3" t="str">
        <f t="shared" si="70"/>
        <v>2025</v>
      </c>
      <c r="E2276" t="s">
        <v>23</v>
      </c>
      <c r="F2276" t="s">
        <v>24</v>
      </c>
      <c r="G2276" t="s">
        <v>29</v>
      </c>
      <c r="H2276" t="s">
        <v>20</v>
      </c>
      <c r="I2276" t="s">
        <v>100</v>
      </c>
      <c r="J2276">
        <v>13</v>
      </c>
      <c r="K2276">
        <v>45000</v>
      </c>
      <c r="L2276" s="7">
        <f>Sales_Data[[#This Row],[OrderQuantity]] *Sales_Data[[#This Row],[UnitPrice]]</f>
        <v>585000</v>
      </c>
      <c r="M2276" s="7">
        <f>Sales_Data[[#This Row],[UnitPrice]]-Sales_Data[[#This Row],[UnitCost]]</f>
        <v>13000</v>
      </c>
      <c r="N2276" s="7">
        <f>Sales_Data[[#This Row],[Gross Revenue]]-Sales_Data[[#This Row],[Discount Amount ]]</f>
        <v>572000</v>
      </c>
      <c r="O2276" s="7">
        <f>Sales_Data[[#This Row],[OrderQuantity]] *Sales_Data[[#This Row],[UnitCost]]</f>
        <v>416000</v>
      </c>
      <c r="P2276" s="7">
        <f>Sales_Data[[#This Row],[ItemCost]] +Sales_Data[[#This Row],[ShippingCost]]</f>
        <v>416300.58</v>
      </c>
      <c r="Q2276" s="7">
        <f>Sales_Data[[#This Row],[Gross Revenue]]-Sales_Data[[#This Row],[TotalFinancialCost]]</f>
        <v>168699.41999999998</v>
      </c>
      <c r="R2276" s="7">
        <f>Sales_Data[[#This Row],[Actul Bill Amount]]-Sales_Data[[#This Row],[ShippingCost]]</f>
        <v>571699.42000000004</v>
      </c>
      <c r="S2276">
        <v>1122</v>
      </c>
      <c r="T2276">
        <v>300.58</v>
      </c>
      <c r="U2276" t="s">
        <v>26</v>
      </c>
      <c r="V2276">
        <v>32000</v>
      </c>
      <c r="W2276" t="s">
        <v>22</v>
      </c>
      <c r="X2276" t="str">
        <f t="shared" si="71"/>
        <v>Nagpur</v>
      </c>
    </row>
    <row r="2277" spans="1:24" x14ac:dyDescent="0.4">
      <c r="A2277">
        <v>102276</v>
      </c>
      <c r="B2277" s="5">
        <v>45727.686805555553</v>
      </c>
      <c r="C2277" s="3" t="str">
        <f>TEXT(Sales_Data[[#This Row],[OrderDate]],"mmmm")</f>
        <v>March</v>
      </c>
      <c r="D2277" s="3" t="str">
        <f t="shared" si="70"/>
        <v>2025</v>
      </c>
      <c r="E2277" t="s">
        <v>34</v>
      </c>
      <c r="F2277" t="s">
        <v>14</v>
      </c>
      <c r="G2277" t="s">
        <v>29</v>
      </c>
      <c r="H2277" t="s">
        <v>25</v>
      </c>
      <c r="I2277" t="s">
        <v>100</v>
      </c>
      <c r="J2277">
        <v>67</v>
      </c>
      <c r="K2277">
        <v>3200</v>
      </c>
      <c r="L2277" s="7">
        <f>Sales_Data[[#This Row],[OrderQuantity]] *Sales_Data[[#This Row],[UnitPrice]]</f>
        <v>214400</v>
      </c>
      <c r="M2277" s="7">
        <f>Sales_Data[[#This Row],[UnitPrice]]-Sales_Data[[#This Row],[UnitCost]]</f>
        <v>1200</v>
      </c>
      <c r="N2277" s="7">
        <f>Sales_Data[[#This Row],[Gross Revenue]]-Sales_Data[[#This Row],[Discount Amount ]]</f>
        <v>213200</v>
      </c>
      <c r="O2277" s="7">
        <f>Sales_Data[[#This Row],[OrderQuantity]] *Sales_Data[[#This Row],[UnitCost]]</f>
        <v>134000</v>
      </c>
      <c r="P2277" s="7">
        <f>Sales_Data[[#This Row],[ItemCost]] +Sales_Data[[#This Row],[ShippingCost]]</f>
        <v>134891.79999999999</v>
      </c>
      <c r="Q2277" s="7">
        <f>Sales_Data[[#This Row],[Gross Revenue]]-Sales_Data[[#This Row],[TotalFinancialCost]]</f>
        <v>79508.200000000012</v>
      </c>
      <c r="R2277" s="7">
        <f>Sales_Data[[#This Row],[Actul Bill Amount]]-Sales_Data[[#This Row],[ShippingCost]]</f>
        <v>212308.2</v>
      </c>
      <c r="S2277">
        <v>878</v>
      </c>
      <c r="T2277">
        <v>891.8</v>
      </c>
      <c r="U2277" t="s">
        <v>17</v>
      </c>
      <c r="V2277">
        <v>2000</v>
      </c>
      <c r="W2277" t="s">
        <v>27</v>
      </c>
      <c r="X2277" t="str">
        <f t="shared" si="71"/>
        <v>Mumbai</v>
      </c>
    </row>
    <row r="2278" spans="1:24" x14ac:dyDescent="0.4">
      <c r="A2278">
        <v>102277</v>
      </c>
      <c r="B2278" s="5">
        <v>45853.636111111111</v>
      </c>
      <c r="C2278" s="3" t="str">
        <f>TEXT(Sales_Data[[#This Row],[OrderDate]],"mmmm")</f>
        <v>July</v>
      </c>
      <c r="D2278" s="3" t="str">
        <f t="shared" si="70"/>
        <v>2025</v>
      </c>
      <c r="E2278" t="s">
        <v>19</v>
      </c>
      <c r="F2278" t="s">
        <v>14</v>
      </c>
      <c r="G2278" t="s">
        <v>29</v>
      </c>
      <c r="H2278" t="s">
        <v>32</v>
      </c>
      <c r="I2278" t="s">
        <v>100</v>
      </c>
      <c r="J2278">
        <v>22</v>
      </c>
      <c r="K2278">
        <v>6500</v>
      </c>
      <c r="L2278" s="7">
        <f>Sales_Data[[#This Row],[OrderQuantity]] *Sales_Data[[#This Row],[UnitPrice]]</f>
        <v>143000</v>
      </c>
      <c r="M2278" s="7">
        <f>Sales_Data[[#This Row],[UnitPrice]]-Sales_Data[[#This Row],[UnitCost]]</f>
        <v>2300</v>
      </c>
      <c r="N2278" s="7">
        <f>Sales_Data[[#This Row],[Gross Revenue]]-Sales_Data[[#This Row],[Discount Amount ]]</f>
        <v>140700</v>
      </c>
      <c r="O2278" s="7">
        <f>Sales_Data[[#This Row],[OrderQuantity]] *Sales_Data[[#This Row],[UnitCost]]</f>
        <v>92400</v>
      </c>
      <c r="P2278" s="7">
        <f>Sales_Data[[#This Row],[ItemCost]] +Sales_Data[[#This Row],[ShippingCost]]</f>
        <v>92991.82</v>
      </c>
      <c r="Q2278" s="7">
        <f>Sales_Data[[#This Row],[Gross Revenue]]-Sales_Data[[#This Row],[TotalFinancialCost]]</f>
        <v>50008.179999999993</v>
      </c>
      <c r="R2278" s="7">
        <f>Sales_Data[[#This Row],[Actul Bill Amount]]-Sales_Data[[#This Row],[ShippingCost]]</f>
        <v>140108.18</v>
      </c>
      <c r="S2278">
        <v>950</v>
      </c>
      <c r="T2278">
        <v>591.82000000000005</v>
      </c>
      <c r="U2278" t="s">
        <v>21</v>
      </c>
      <c r="V2278">
        <v>4200</v>
      </c>
      <c r="W2278" t="s">
        <v>33</v>
      </c>
      <c r="X2278" t="str">
        <f t="shared" si="71"/>
        <v>Delhi</v>
      </c>
    </row>
    <row r="2279" spans="1:24" x14ac:dyDescent="0.4">
      <c r="A2279">
        <v>102278</v>
      </c>
      <c r="B2279" s="5">
        <v>45926.586111111108</v>
      </c>
      <c r="C2279" s="3" t="str">
        <f>TEXT(Sales_Data[[#This Row],[OrderDate]],"mmmm")</f>
        <v>September</v>
      </c>
      <c r="D2279" s="3" t="str">
        <f t="shared" si="70"/>
        <v>2025</v>
      </c>
      <c r="E2279" t="s">
        <v>45</v>
      </c>
      <c r="F2279" t="s">
        <v>14</v>
      </c>
      <c r="G2279" t="s">
        <v>15</v>
      </c>
      <c r="H2279" t="s">
        <v>25</v>
      </c>
      <c r="I2279" t="s">
        <v>100</v>
      </c>
      <c r="J2279">
        <v>77</v>
      </c>
      <c r="K2279">
        <v>6500</v>
      </c>
      <c r="L2279" s="7">
        <f>Sales_Data[[#This Row],[OrderQuantity]] *Sales_Data[[#This Row],[UnitPrice]]</f>
        <v>500500</v>
      </c>
      <c r="M2279" s="7">
        <f>Sales_Data[[#This Row],[UnitPrice]]-Sales_Data[[#This Row],[UnitCost]]</f>
        <v>2300</v>
      </c>
      <c r="N2279" s="7">
        <f>Sales_Data[[#This Row],[Gross Revenue]]-Sales_Data[[#This Row],[Discount Amount ]]</f>
        <v>498200</v>
      </c>
      <c r="O2279" s="7">
        <f>Sales_Data[[#This Row],[OrderQuantity]] *Sales_Data[[#This Row],[UnitCost]]</f>
        <v>323400</v>
      </c>
      <c r="P2279" s="7">
        <f>Sales_Data[[#This Row],[ItemCost]] +Sales_Data[[#This Row],[ShippingCost]]</f>
        <v>324475.46999999997</v>
      </c>
      <c r="Q2279" s="7">
        <f>Sales_Data[[#This Row],[Gross Revenue]]-Sales_Data[[#This Row],[TotalFinancialCost]]</f>
        <v>176024.53000000003</v>
      </c>
      <c r="R2279" s="7">
        <f>Sales_Data[[#This Row],[Actul Bill Amount]]-Sales_Data[[#This Row],[ShippingCost]]</f>
        <v>497124.53</v>
      </c>
      <c r="S2279">
        <v>1140</v>
      </c>
      <c r="T2279">
        <v>1075.47</v>
      </c>
      <c r="U2279" t="s">
        <v>21</v>
      </c>
      <c r="V2279">
        <v>4200</v>
      </c>
      <c r="W2279" t="s">
        <v>27</v>
      </c>
      <c r="X2279" t="str">
        <f t="shared" si="71"/>
        <v>Mumbai</v>
      </c>
    </row>
    <row r="2280" spans="1:24" x14ac:dyDescent="0.4">
      <c r="A2280">
        <v>102279</v>
      </c>
      <c r="B2280" s="5">
        <v>45706.603472222225</v>
      </c>
      <c r="C2280" s="3" t="str">
        <f>TEXT(Sales_Data[[#This Row],[OrderDate]],"mmmm")</f>
        <v>February</v>
      </c>
      <c r="D2280" s="3" t="str">
        <f t="shared" si="70"/>
        <v>2025</v>
      </c>
      <c r="E2280" t="s">
        <v>42</v>
      </c>
      <c r="F2280" t="s">
        <v>40</v>
      </c>
      <c r="G2280" t="s">
        <v>15</v>
      </c>
      <c r="H2280" t="s">
        <v>37</v>
      </c>
      <c r="I2280" t="s">
        <v>100</v>
      </c>
      <c r="J2280">
        <v>24</v>
      </c>
      <c r="K2280">
        <v>1500</v>
      </c>
      <c r="L2280" s="7">
        <f>Sales_Data[[#This Row],[OrderQuantity]] *Sales_Data[[#This Row],[UnitPrice]]</f>
        <v>36000</v>
      </c>
      <c r="M2280" s="7">
        <f>Sales_Data[[#This Row],[UnitPrice]]-Sales_Data[[#This Row],[UnitCost]]</f>
        <v>700</v>
      </c>
      <c r="N2280" s="7">
        <f>Sales_Data[[#This Row],[Gross Revenue]]-Sales_Data[[#This Row],[Discount Amount ]]</f>
        <v>35300</v>
      </c>
      <c r="O2280" s="7">
        <f>Sales_Data[[#This Row],[OrderQuantity]] *Sales_Data[[#This Row],[UnitCost]]</f>
        <v>19200</v>
      </c>
      <c r="P2280" s="7">
        <f>Sales_Data[[#This Row],[ItemCost]] +Sales_Data[[#This Row],[ShippingCost]]</f>
        <v>20224.169999999998</v>
      </c>
      <c r="Q2280" s="7">
        <f>Sales_Data[[#This Row],[Gross Revenue]]-Sales_Data[[#This Row],[TotalFinancialCost]]</f>
        <v>15775.830000000002</v>
      </c>
      <c r="R2280" s="7">
        <f>Sales_Data[[#This Row],[Actul Bill Amount]]-Sales_Data[[#This Row],[ShippingCost]]</f>
        <v>34275.83</v>
      </c>
      <c r="S2280">
        <v>701</v>
      </c>
      <c r="T2280">
        <v>1024.17</v>
      </c>
      <c r="U2280" t="s">
        <v>52</v>
      </c>
      <c r="V2280">
        <v>800</v>
      </c>
      <c r="W2280" t="s">
        <v>38</v>
      </c>
      <c r="X2280" t="str">
        <f t="shared" si="71"/>
        <v>Kolkata</v>
      </c>
    </row>
    <row r="2281" spans="1:24" x14ac:dyDescent="0.4">
      <c r="A2281">
        <v>102280</v>
      </c>
      <c r="B2281" s="5">
        <v>45973.959027777775</v>
      </c>
      <c r="C2281" s="3" t="str">
        <f>TEXT(Sales_Data[[#This Row],[OrderDate]],"mmmm")</f>
        <v>November</v>
      </c>
      <c r="D2281" s="3" t="str">
        <f t="shared" si="70"/>
        <v>2025</v>
      </c>
      <c r="E2281" t="s">
        <v>13</v>
      </c>
      <c r="F2281" t="s">
        <v>14</v>
      </c>
      <c r="G2281" t="s">
        <v>15</v>
      </c>
      <c r="H2281" t="s">
        <v>37</v>
      </c>
      <c r="I2281" t="s">
        <v>100</v>
      </c>
      <c r="J2281">
        <v>51</v>
      </c>
      <c r="K2281">
        <v>3200</v>
      </c>
      <c r="L2281" s="7">
        <f>Sales_Data[[#This Row],[OrderQuantity]] *Sales_Data[[#This Row],[UnitPrice]]</f>
        <v>163200</v>
      </c>
      <c r="M2281" s="7">
        <f>Sales_Data[[#This Row],[UnitPrice]]-Sales_Data[[#This Row],[UnitCost]]</f>
        <v>1200</v>
      </c>
      <c r="N2281" s="7">
        <f>Sales_Data[[#This Row],[Gross Revenue]]-Sales_Data[[#This Row],[Discount Amount ]]</f>
        <v>162000</v>
      </c>
      <c r="O2281" s="7">
        <f>Sales_Data[[#This Row],[OrderQuantity]] *Sales_Data[[#This Row],[UnitCost]]</f>
        <v>102000</v>
      </c>
      <c r="P2281" s="7">
        <f>Sales_Data[[#This Row],[ItemCost]] +Sales_Data[[#This Row],[ShippingCost]]</f>
        <v>103236.71</v>
      </c>
      <c r="Q2281" s="7">
        <f>Sales_Data[[#This Row],[Gross Revenue]]-Sales_Data[[#This Row],[TotalFinancialCost]]</f>
        <v>59963.289999999994</v>
      </c>
      <c r="R2281" s="7">
        <f>Sales_Data[[#This Row],[Actul Bill Amount]]-Sales_Data[[#This Row],[ShippingCost]]</f>
        <v>160763.29</v>
      </c>
      <c r="S2281">
        <v>659</v>
      </c>
      <c r="T2281">
        <v>1236.71</v>
      </c>
      <c r="U2281" t="s">
        <v>17</v>
      </c>
      <c r="V2281">
        <v>2000</v>
      </c>
      <c r="W2281" t="s">
        <v>38</v>
      </c>
      <c r="X2281" t="str">
        <f t="shared" si="71"/>
        <v>Kolkata</v>
      </c>
    </row>
    <row r="2282" spans="1:24" x14ac:dyDescent="0.4">
      <c r="A2282">
        <v>102281</v>
      </c>
      <c r="B2282" s="5">
        <v>45787.939583333333</v>
      </c>
      <c r="C2282" s="3" t="str">
        <f>TEXT(Sales_Data[[#This Row],[OrderDate]],"mmmm")</f>
        <v>May</v>
      </c>
      <c r="D2282" s="3" t="str">
        <f t="shared" si="70"/>
        <v>2025</v>
      </c>
      <c r="E2282" t="s">
        <v>42</v>
      </c>
      <c r="F2282" t="s">
        <v>35</v>
      </c>
      <c r="G2282" t="s">
        <v>15</v>
      </c>
      <c r="H2282" t="s">
        <v>32</v>
      </c>
      <c r="I2282" t="s">
        <v>100</v>
      </c>
      <c r="J2282">
        <v>86</v>
      </c>
      <c r="K2282">
        <v>12000</v>
      </c>
      <c r="L2282" s="7">
        <f>Sales_Data[[#This Row],[OrderQuantity]] *Sales_Data[[#This Row],[UnitPrice]]</f>
        <v>1032000</v>
      </c>
      <c r="M2282" s="7">
        <f>Sales_Data[[#This Row],[UnitPrice]]-Sales_Data[[#This Row],[UnitCost]]</f>
        <v>4000</v>
      </c>
      <c r="N2282" s="7">
        <f>Sales_Data[[#This Row],[Gross Revenue]]-Sales_Data[[#This Row],[Discount Amount ]]</f>
        <v>1028000</v>
      </c>
      <c r="O2282" s="7">
        <f>Sales_Data[[#This Row],[OrderQuantity]] *Sales_Data[[#This Row],[UnitCost]]</f>
        <v>688000</v>
      </c>
      <c r="P2282" s="7">
        <f>Sales_Data[[#This Row],[ItemCost]] +Sales_Data[[#This Row],[ShippingCost]]</f>
        <v>688510.23</v>
      </c>
      <c r="Q2282" s="7">
        <f>Sales_Data[[#This Row],[Gross Revenue]]-Sales_Data[[#This Row],[TotalFinancialCost]]</f>
        <v>343489.77</v>
      </c>
      <c r="R2282" s="7">
        <f>Sales_Data[[#This Row],[Actul Bill Amount]]-Sales_Data[[#This Row],[ShippingCost]]</f>
        <v>1027489.77</v>
      </c>
      <c r="S2282">
        <v>564</v>
      </c>
      <c r="T2282">
        <v>510.23</v>
      </c>
      <c r="U2282" t="s">
        <v>36</v>
      </c>
      <c r="V2282">
        <v>8000</v>
      </c>
      <c r="W2282" t="s">
        <v>33</v>
      </c>
      <c r="X2282" t="str">
        <f t="shared" si="71"/>
        <v>Delhi</v>
      </c>
    </row>
    <row r="2283" spans="1:24" x14ac:dyDescent="0.4">
      <c r="A2283">
        <v>102282</v>
      </c>
      <c r="B2283" s="5">
        <v>45662.479166666664</v>
      </c>
      <c r="C2283" s="3" t="str">
        <f>TEXT(Sales_Data[[#This Row],[OrderDate]],"mmmm")</f>
        <v>January</v>
      </c>
      <c r="D2283" s="3" t="str">
        <f t="shared" si="70"/>
        <v>2025</v>
      </c>
      <c r="E2283" t="s">
        <v>39</v>
      </c>
      <c r="F2283" t="s">
        <v>46</v>
      </c>
      <c r="G2283" t="s">
        <v>29</v>
      </c>
      <c r="H2283" t="s">
        <v>20</v>
      </c>
      <c r="I2283" t="s">
        <v>100</v>
      </c>
      <c r="J2283">
        <v>58</v>
      </c>
      <c r="K2283">
        <v>4500</v>
      </c>
      <c r="L2283" s="7">
        <f>Sales_Data[[#This Row],[OrderQuantity]] *Sales_Data[[#This Row],[UnitPrice]]</f>
        <v>261000</v>
      </c>
      <c r="M2283" s="7">
        <f>Sales_Data[[#This Row],[UnitPrice]]-Sales_Data[[#This Row],[UnitCost]]</f>
        <v>1700</v>
      </c>
      <c r="N2283" s="7">
        <f>Sales_Data[[#This Row],[Gross Revenue]]-Sales_Data[[#This Row],[Discount Amount ]]</f>
        <v>259300</v>
      </c>
      <c r="O2283" s="7">
        <f>Sales_Data[[#This Row],[OrderQuantity]] *Sales_Data[[#This Row],[UnitCost]]</f>
        <v>162400</v>
      </c>
      <c r="P2283" s="7">
        <f>Sales_Data[[#This Row],[ItemCost]] +Sales_Data[[#This Row],[ShippingCost]]</f>
        <v>163158.95000000001</v>
      </c>
      <c r="Q2283" s="7">
        <f>Sales_Data[[#This Row],[Gross Revenue]]-Sales_Data[[#This Row],[TotalFinancialCost]]</f>
        <v>97841.049999999988</v>
      </c>
      <c r="R2283" s="7">
        <f>Sales_Data[[#This Row],[Actul Bill Amount]]-Sales_Data[[#This Row],[ShippingCost]]</f>
        <v>258541.05</v>
      </c>
      <c r="S2283">
        <v>808</v>
      </c>
      <c r="T2283">
        <v>758.95</v>
      </c>
      <c r="U2283" t="s">
        <v>47</v>
      </c>
      <c r="V2283">
        <v>2800</v>
      </c>
      <c r="W2283" t="s">
        <v>22</v>
      </c>
      <c r="X2283" t="str">
        <f t="shared" si="71"/>
        <v>Nagpur</v>
      </c>
    </row>
    <row r="2284" spans="1:24" x14ac:dyDescent="0.4">
      <c r="A2284">
        <v>102283</v>
      </c>
      <c r="B2284" s="5">
        <v>45684.686805555553</v>
      </c>
      <c r="C2284" s="3" t="str">
        <f>TEXT(Sales_Data[[#This Row],[OrderDate]],"mmmm")</f>
        <v>January</v>
      </c>
      <c r="D2284" s="3" t="str">
        <f t="shared" si="70"/>
        <v>2025</v>
      </c>
      <c r="E2284" t="s">
        <v>23</v>
      </c>
      <c r="F2284" t="s">
        <v>40</v>
      </c>
      <c r="G2284" t="s">
        <v>29</v>
      </c>
      <c r="H2284" t="s">
        <v>37</v>
      </c>
      <c r="I2284" t="s">
        <v>100</v>
      </c>
      <c r="J2284">
        <v>91</v>
      </c>
      <c r="K2284">
        <v>5500</v>
      </c>
      <c r="L2284" s="7">
        <f>Sales_Data[[#This Row],[OrderQuantity]] *Sales_Data[[#This Row],[UnitPrice]]</f>
        <v>500500</v>
      </c>
      <c r="M2284" s="7">
        <f>Sales_Data[[#This Row],[UnitPrice]]-Sales_Data[[#This Row],[UnitCost]]</f>
        <v>2000</v>
      </c>
      <c r="N2284" s="7">
        <f>Sales_Data[[#This Row],[Gross Revenue]]-Sales_Data[[#This Row],[Discount Amount ]]</f>
        <v>498500</v>
      </c>
      <c r="O2284" s="7">
        <f>Sales_Data[[#This Row],[OrderQuantity]] *Sales_Data[[#This Row],[UnitCost]]</f>
        <v>318500</v>
      </c>
      <c r="P2284" s="7">
        <f>Sales_Data[[#This Row],[ItemCost]] +Sales_Data[[#This Row],[ShippingCost]]</f>
        <v>320190.99</v>
      </c>
      <c r="Q2284" s="7">
        <f>Sales_Data[[#This Row],[Gross Revenue]]-Sales_Data[[#This Row],[TotalFinancialCost]]</f>
        <v>180309.01</v>
      </c>
      <c r="R2284" s="7">
        <f>Sales_Data[[#This Row],[Actul Bill Amount]]-Sales_Data[[#This Row],[ShippingCost]]</f>
        <v>496809.01</v>
      </c>
      <c r="S2284">
        <v>490</v>
      </c>
      <c r="T2284">
        <v>1690.99</v>
      </c>
      <c r="U2284" t="s">
        <v>41</v>
      </c>
      <c r="V2284">
        <v>3500</v>
      </c>
      <c r="W2284" t="s">
        <v>38</v>
      </c>
      <c r="X2284" t="str">
        <f t="shared" si="71"/>
        <v>Kolkata</v>
      </c>
    </row>
    <row r="2285" spans="1:24" x14ac:dyDescent="0.4">
      <c r="A2285">
        <v>102284</v>
      </c>
      <c r="B2285" s="5">
        <v>45817.975694444445</v>
      </c>
      <c r="C2285" s="3" t="str">
        <f>TEXT(Sales_Data[[#This Row],[OrderDate]],"mmmm")</f>
        <v>June</v>
      </c>
      <c r="D2285" s="3" t="str">
        <f t="shared" si="70"/>
        <v>2025</v>
      </c>
      <c r="E2285" t="s">
        <v>45</v>
      </c>
      <c r="F2285" t="s">
        <v>40</v>
      </c>
      <c r="G2285" t="s">
        <v>29</v>
      </c>
      <c r="H2285" t="s">
        <v>32</v>
      </c>
      <c r="I2285" t="s">
        <v>100</v>
      </c>
      <c r="J2285">
        <v>15</v>
      </c>
      <c r="K2285">
        <v>1500</v>
      </c>
      <c r="L2285" s="7">
        <f>Sales_Data[[#This Row],[OrderQuantity]] *Sales_Data[[#This Row],[UnitPrice]]</f>
        <v>22500</v>
      </c>
      <c r="M2285" s="7">
        <f>Sales_Data[[#This Row],[UnitPrice]]-Sales_Data[[#This Row],[UnitCost]]</f>
        <v>700</v>
      </c>
      <c r="N2285" s="7">
        <f>Sales_Data[[#This Row],[Gross Revenue]]-Sales_Data[[#This Row],[Discount Amount ]]</f>
        <v>21800</v>
      </c>
      <c r="O2285" s="7">
        <f>Sales_Data[[#This Row],[OrderQuantity]] *Sales_Data[[#This Row],[UnitCost]]</f>
        <v>12000</v>
      </c>
      <c r="P2285" s="7">
        <f>Sales_Data[[#This Row],[ItemCost]] +Sales_Data[[#This Row],[ShippingCost]]</f>
        <v>13089.16</v>
      </c>
      <c r="Q2285" s="7">
        <f>Sales_Data[[#This Row],[Gross Revenue]]-Sales_Data[[#This Row],[TotalFinancialCost]]</f>
        <v>9410.84</v>
      </c>
      <c r="R2285" s="7">
        <f>Sales_Data[[#This Row],[Actul Bill Amount]]-Sales_Data[[#This Row],[ShippingCost]]</f>
        <v>20710.84</v>
      </c>
      <c r="S2285">
        <v>896</v>
      </c>
      <c r="T2285">
        <v>1089.1600000000001</v>
      </c>
      <c r="U2285" t="s">
        <v>52</v>
      </c>
      <c r="V2285">
        <v>800</v>
      </c>
      <c r="W2285" t="s">
        <v>33</v>
      </c>
      <c r="X2285" t="str">
        <f t="shared" si="71"/>
        <v>Delhi</v>
      </c>
    </row>
    <row r="2286" spans="1:24" x14ac:dyDescent="0.4">
      <c r="A2286">
        <v>102285</v>
      </c>
      <c r="B2286" s="5">
        <v>45806.745138888888</v>
      </c>
      <c r="C2286" s="3" t="str">
        <f>TEXT(Sales_Data[[#This Row],[OrderDate]],"mmmm")</f>
        <v>May</v>
      </c>
      <c r="D2286" s="3" t="str">
        <f t="shared" si="70"/>
        <v>2025</v>
      </c>
      <c r="E2286" t="s">
        <v>50</v>
      </c>
      <c r="F2286" t="s">
        <v>24</v>
      </c>
      <c r="G2286" t="s">
        <v>15</v>
      </c>
      <c r="H2286" t="s">
        <v>16</v>
      </c>
      <c r="I2286" t="s">
        <v>100</v>
      </c>
      <c r="J2286">
        <v>71</v>
      </c>
      <c r="K2286">
        <v>45000</v>
      </c>
      <c r="L2286" s="7">
        <f>Sales_Data[[#This Row],[OrderQuantity]] *Sales_Data[[#This Row],[UnitPrice]]</f>
        <v>3195000</v>
      </c>
      <c r="M2286" s="7">
        <f>Sales_Data[[#This Row],[UnitPrice]]-Sales_Data[[#This Row],[UnitCost]]</f>
        <v>13000</v>
      </c>
      <c r="N2286" s="7">
        <f>Sales_Data[[#This Row],[Gross Revenue]]-Sales_Data[[#This Row],[Discount Amount ]]</f>
        <v>3182000</v>
      </c>
      <c r="O2286" s="7">
        <f>Sales_Data[[#This Row],[OrderQuantity]] *Sales_Data[[#This Row],[UnitCost]]</f>
        <v>2272000</v>
      </c>
      <c r="P2286" s="7">
        <f>Sales_Data[[#This Row],[ItemCost]] +Sales_Data[[#This Row],[ShippingCost]]</f>
        <v>2272259.6800000002</v>
      </c>
      <c r="Q2286" s="7">
        <f>Sales_Data[[#This Row],[Gross Revenue]]-Sales_Data[[#This Row],[TotalFinancialCost]]</f>
        <v>922740.31999999983</v>
      </c>
      <c r="R2286" s="7">
        <f>Sales_Data[[#This Row],[Actul Bill Amount]]-Sales_Data[[#This Row],[ShippingCost]]</f>
        <v>3181740.32</v>
      </c>
      <c r="S2286">
        <v>835</v>
      </c>
      <c r="T2286">
        <v>259.68</v>
      </c>
      <c r="U2286" t="s">
        <v>26</v>
      </c>
      <c r="V2286">
        <v>32000</v>
      </c>
      <c r="W2286" t="s">
        <v>18</v>
      </c>
      <c r="X2286" t="str">
        <f t="shared" si="71"/>
        <v>Bengaluru</v>
      </c>
    </row>
    <row r="2287" spans="1:24" x14ac:dyDescent="0.4">
      <c r="A2287">
        <v>102286</v>
      </c>
      <c r="B2287" s="5">
        <v>45921.297222222223</v>
      </c>
      <c r="C2287" s="3" t="str">
        <f>TEXT(Sales_Data[[#This Row],[OrderDate]],"mmmm")</f>
        <v>September</v>
      </c>
      <c r="D2287" s="3" t="str">
        <f t="shared" si="70"/>
        <v>2025</v>
      </c>
      <c r="E2287" t="s">
        <v>42</v>
      </c>
      <c r="F2287" t="s">
        <v>24</v>
      </c>
      <c r="G2287" t="s">
        <v>15</v>
      </c>
      <c r="H2287" t="s">
        <v>32</v>
      </c>
      <c r="I2287" t="s">
        <v>100</v>
      </c>
      <c r="J2287">
        <v>30</v>
      </c>
      <c r="K2287">
        <v>25000</v>
      </c>
      <c r="L2287" s="7">
        <f>Sales_Data[[#This Row],[OrderQuantity]] *Sales_Data[[#This Row],[UnitPrice]]</f>
        <v>750000</v>
      </c>
      <c r="M2287" s="7">
        <f>Sales_Data[[#This Row],[UnitPrice]]-Sales_Data[[#This Row],[UnitCost]]</f>
        <v>7000</v>
      </c>
      <c r="N2287" s="7">
        <f>Sales_Data[[#This Row],[Gross Revenue]]-Sales_Data[[#This Row],[Discount Amount ]]</f>
        <v>743000</v>
      </c>
      <c r="O2287" s="7">
        <f>Sales_Data[[#This Row],[OrderQuantity]] *Sales_Data[[#This Row],[UnitCost]]</f>
        <v>540000</v>
      </c>
      <c r="P2287" s="7">
        <f>Sales_Data[[#This Row],[ItemCost]] +Sales_Data[[#This Row],[ShippingCost]]</f>
        <v>540726.05000000005</v>
      </c>
      <c r="Q2287" s="7">
        <f>Sales_Data[[#This Row],[Gross Revenue]]-Sales_Data[[#This Row],[TotalFinancialCost]]</f>
        <v>209273.94999999995</v>
      </c>
      <c r="R2287" s="7">
        <f>Sales_Data[[#This Row],[Actul Bill Amount]]-Sales_Data[[#This Row],[ShippingCost]]</f>
        <v>742273.95</v>
      </c>
      <c r="S2287">
        <v>496</v>
      </c>
      <c r="T2287">
        <v>726.05</v>
      </c>
      <c r="U2287" t="s">
        <v>60</v>
      </c>
      <c r="V2287">
        <v>18000</v>
      </c>
      <c r="W2287" t="s">
        <v>33</v>
      </c>
      <c r="X2287" t="str">
        <f t="shared" si="71"/>
        <v>Delhi</v>
      </c>
    </row>
    <row r="2288" spans="1:24" x14ac:dyDescent="0.4">
      <c r="A2288">
        <v>102287</v>
      </c>
      <c r="B2288" s="5">
        <v>45887.342361111114</v>
      </c>
      <c r="C2288" s="3" t="str">
        <f>TEXT(Sales_Data[[#This Row],[OrderDate]],"mmmm")</f>
        <v>August</v>
      </c>
      <c r="D2288" s="3" t="str">
        <f t="shared" si="70"/>
        <v>2025</v>
      </c>
      <c r="E2288" t="s">
        <v>23</v>
      </c>
      <c r="F2288" t="s">
        <v>14</v>
      </c>
      <c r="G2288" t="s">
        <v>15</v>
      </c>
      <c r="H2288" t="s">
        <v>20</v>
      </c>
      <c r="I2288" t="s">
        <v>100</v>
      </c>
      <c r="J2288">
        <v>69</v>
      </c>
      <c r="K2288">
        <v>6500</v>
      </c>
      <c r="L2288" s="7">
        <f>Sales_Data[[#This Row],[OrderQuantity]] *Sales_Data[[#This Row],[UnitPrice]]</f>
        <v>448500</v>
      </c>
      <c r="M2288" s="7">
        <f>Sales_Data[[#This Row],[UnitPrice]]-Sales_Data[[#This Row],[UnitCost]]</f>
        <v>2300</v>
      </c>
      <c r="N2288" s="7">
        <f>Sales_Data[[#This Row],[Gross Revenue]]-Sales_Data[[#This Row],[Discount Amount ]]</f>
        <v>446200</v>
      </c>
      <c r="O2288" s="7">
        <f>Sales_Data[[#This Row],[OrderQuantity]] *Sales_Data[[#This Row],[UnitCost]]</f>
        <v>289800</v>
      </c>
      <c r="P2288" s="7">
        <f>Sales_Data[[#This Row],[ItemCost]] +Sales_Data[[#This Row],[ShippingCost]]</f>
        <v>290377.59999999998</v>
      </c>
      <c r="Q2288" s="7">
        <f>Sales_Data[[#This Row],[Gross Revenue]]-Sales_Data[[#This Row],[TotalFinancialCost]]</f>
        <v>158122.40000000002</v>
      </c>
      <c r="R2288" s="7">
        <f>Sales_Data[[#This Row],[Actul Bill Amount]]-Sales_Data[[#This Row],[ShippingCost]]</f>
        <v>445622.4</v>
      </c>
      <c r="S2288">
        <v>771</v>
      </c>
      <c r="T2288">
        <v>577.6</v>
      </c>
      <c r="U2288" t="s">
        <v>21</v>
      </c>
      <c r="V2288">
        <v>4200</v>
      </c>
      <c r="W2288" t="s">
        <v>22</v>
      </c>
      <c r="X2288" t="str">
        <f t="shared" si="71"/>
        <v>Nagpur</v>
      </c>
    </row>
    <row r="2289" spans="1:24" x14ac:dyDescent="0.4">
      <c r="A2289">
        <v>102288</v>
      </c>
      <c r="B2289" s="5">
        <v>45857.597222222219</v>
      </c>
      <c r="C2289" s="3" t="str">
        <f>TEXT(Sales_Data[[#This Row],[OrderDate]],"mmmm")</f>
        <v>July</v>
      </c>
      <c r="D2289" s="3" t="str">
        <f t="shared" si="70"/>
        <v>2025</v>
      </c>
      <c r="E2289" t="s">
        <v>13</v>
      </c>
      <c r="F2289" t="s">
        <v>40</v>
      </c>
      <c r="G2289" t="s">
        <v>31</v>
      </c>
      <c r="H2289" t="s">
        <v>32</v>
      </c>
      <c r="I2289" t="s">
        <v>100</v>
      </c>
      <c r="J2289">
        <v>74</v>
      </c>
      <c r="K2289">
        <v>1500</v>
      </c>
      <c r="L2289" s="7">
        <f>Sales_Data[[#This Row],[OrderQuantity]] *Sales_Data[[#This Row],[UnitPrice]]</f>
        <v>111000</v>
      </c>
      <c r="M2289" s="7">
        <f>Sales_Data[[#This Row],[UnitPrice]]-Sales_Data[[#This Row],[UnitCost]]</f>
        <v>700</v>
      </c>
      <c r="N2289" s="7">
        <f>Sales_Data[[#This Row],[Gross Revenue]]-Sales_Data[[#This Row],[Discount Amount ]]</f>
        <v>110300</v>
      </c>
      <c r="O2289" s="7">
        <f>Sales_Data[[#This Row],[OrderQuantity]] *Sales_Data[[#This Row],[UnitCost]]</f>
        <v>59200</v>
      </c>
      <c r="P2289" s="7">
        <f>Sales_Data[[#This Row],[ItemCost]] +Sales_Data[[#This Row],[ShippingCost]]</f>
        <v>59829.87</v>
      </c>
      <c r="Q2289" s="7">
        <f>Sales_Data[[#This Row],[Gross Revenue]]-Sales_Data[[#This Row],[TotalFinancialCost]]</f>
        <v>51170.13</v>
      </c>
      <c r="R2289" s="7">
        <f>Sales_Data[[#This Row],[Actul Bill Amount]]-Sales_Data[[#This Row],[ShippingCost]]</f>
        <v>109670.13</v>
      </c>
      <c r="S2289">
        <v>379</v>
      </c>
      <c r="T2289">
        <v>629.87</v>
      </c>
      <c r="U2289" t="s">
        <v>52</v>
      </c>
      <c r="V2289">
        <v>800</v>
      </c>
      <c r="W2289" t="s">
        <v>33</v>
      </c>
      <c r="X2289" t="str">
        <f t="shared" si="71"/>
        <v>Delhi</v>
      </c>
    </row>
    <row r="2290" spans="1:24" x14ac:dyDescent="0.4">
      <c r="A2290">
        <v>102289</v>
      </c>
      <c r="B2290" s="5">
        <v>45707.520833333336</v>
      </c>
      <c r="C2290" s="3" t="str">
        <f>TEXT(Sales_Data[[#This Row],[OrderDate]],"mmmm")</f>
        <v>February</v>
      </c>
      <c r="D2290" s="3" t="str">
        <f t="shared" si="70"/>
        <v>2025</v>
      </c>
      <c r="E2290" t="s">
        <v>45</v>
      </c>
      <c r="F2290" t="s">
        <v>24</v>
      </c>
      <c r="G2290" t="s">
        <v>31</v>
      </c>
      <c r="H2290" t="s">
        <v>25</v>
      </c>
      <c r="I2290" t="s">
        <v>100</v>
      </c>
      <c r="J2290">
        <v>7</v>
      </c>
      <c r="K2290">
        <v>25000</v>
      </c>
      <c r="L2290" s="7">
        <f>Sales_Data[[#This Row],[OrderQuantity]] *Sales_Data[[#This Row],[UnitPrice]]</f>
        <v>175000</v>
      </c>
      <c r="M2290" s="7">
        <f>Sales_Data[[#This Row],[UnitPrice]]-Sales_Data[[#This Row],[UnitCost]]</f>
        <v>7000</v>
      </c>
      <c r="N2290" s="7">
        <f>Sales_Data[[#This Row],[Gross Revenue]]-Sales_Data[[#This Row],[Discount Amount ]]</f>
        <v>168000</v>
      </c>
      <c r="O2290" s="7">
        <f>Sales_Data[[#This Row],[OrderQuantity]] *Sales_Data[[#This Row],[UnitCost]]</f>
        <v>126000</v>
      </c>
      <c r="P2290" s="7">
        <f>Sales_Data[[#This Row],[ItemCost]] +Sales_Data[[#This Row],[ShippingCost]]</f>
        <v>126651.46</v>
      </c>
      <c r="Q2290" s="7">
        <f>Sales_Data[[#This Row],[Gross Revenue]]-Sales_Data[[#This Row],[TotalFinancialCost]]</f>
        <v>48348.539999999994</v>
      </c>
      <c r="R2290" s="7">
        <f>Sales_Data[[#This Row],[Actul Bill Amount]]-Sales_Data[[#This Row],[ShippingCost]]</f>
        <v>167348.54</v>
      </c>
      <c r="S2290">
        <v>372</v>
      </c>
      <c r="T2290">
        <v>651.46</v>
      </c>
      <c r="U2290" t="s">
        <v>60</v>
      </c>
      <c r="V2290">
        <v>18000</v>
      </c>
      <c r="W2290" t="s">
        <v>27</v>
      </c>
      <c r="X2290" t="str">
        <f t="shared" si="71"/>
        <v>Mumbai</v>
      </c>
    </row>
    <row r="2291" spans="1:24" x14ac:dyDescent="0.4">
      <c r="A2291">
        <v>102290</v>
      </c>
      <c r="B2291" s="5">
        <v>45724.171527777777</v>
      </c>
      <c r="C2291" s="3" t="str">
        <f>TEXT(Sales_Data[[#This Row],[OrderDate]],"mmmm")</f>
        <v>March</v>
      </c>
      <c r="D2291" s="3" t="str">
        <f t="shared" si="70"/>
        <v>2025</v>
      </c>
      <c r="E2291" t="s">
        <v>45</v>
      </c>
      <c r="F2291" t="s">
        <v>55</v>
      </c>
      <c r="G2291" t="s">
        <v>31</v>
      </c>
      <c r="H2291" t="s">
        <v>20</v>
      </c>
      <c r="I2291" t="s">
        <v>100</v>
      </c>
      <c r="J2291">
        <v>36</v>
      </c>
      <c r="K2291">
        <v>850</v>
      </c>
      <c r="L2291" s="7">
        <f>Sales_Data[[#This Row],[OrderQuantity]] *Sales_Data[[#This Row],[UnitPrice]]</f>
        <v>30600</v>
      </c>
      <c r="M2291" s="7">
        <f>Sales_Data[[#This Row],[UnitPrice]]-Sales_Data[[#This Row],[UnitCost]]</f>
        <v>300</v>
      </c>
      <c r="N2291" s="7">
        <f>Sales_Data[[#This Row],[Gross Revenue]]-Sales_Data[[#This Row],[Discount Amount ]]</f>
        <v>30300</v>
      </c>
      <c r="O2291" s="7">
        <f>Sales_Data[[#This Row],[OrderQuantity]] *Sales_Data[[#This Row],[UnitCost]]</f>
        <v>19800</v>
      </c>
      <c r="P2291" s="7">
        <f>Sales_Data[[#This Row],[ItemCost]] +Sales_Data[[#This Row],[ShippingCost]]</f>
        <v>21359.25</v>
      </c>
      <c r="Q2291" s="7">
        <f>Sales_Data[[#This Row],[Gross Revenue]]-Sales_Data[[#This Row],[TotalFinancialCost]]</f>
        <v>9240.75</v>
      </c>
      <c r="R2291" s="7">
        <f>Sales_Data[[#This Row],[Actul Bill Amount]]-Sales_Data[[#This Row],[ShippingCost]]</f>
        <v>28740.75</v>
      </c>
      <c r="S2291">
        <v>872</v>
      </c>
      <c r="T2291">
        <v>1559.25</v>
      </c>
      <c r="U2291" t="s">
        <v>56</v>
      </c>
      <c r="V2291">
        <v>550</v>
      </c>
      <c r="W2291" t="s">
        <v>22</v>
      </c>
      <c r="X2291" t="str">
        <f t="shared" si="71"/>
        <v>Nagpur</v>
      </c>
    </row>
    <row r="2292" spans="1:24" x14ac:dyDescent="0.4">
      <c r="A2292">
        <v>102291</v>
      </c>
      <c r="B2292" s="5">
        <v>45957.871527777781</v>
      </c>
      <c r="C2292" s="3" t="str">
        <f>TEXT(Sales_Data[[#This Row],[OrderDate]],"mmmm")</f>
        <v>October</v>
      </c>
      <c r="D2292" s="3" t="str">
        <f t="shared" si="70"/>
        <v>2025</v>
      </c>
      <c r="E2292" t="s">
        <v>50</v>
      </c>
      <c r="F2292" t="s">
        <v>55</v>
      </c>
      <c r="G2292" t="s">
        <v>31</v>
      </c>
      <c r="H2292" t="s">
        <v>20</v>
      </c>
      <c r="I2292" t="s">
        <v>100</v>
      </c>
      <c r="J2292">
        <v>73</v>
      </c>
      <c r="K2292">
        <v>1200</v>
      </c>
      <c r="L2292" s="7">
        <f>Sales_Data[[#This Row],[OrderQuantity]] *Sales_Data[[#This Row],[UnitPrice]]</f>
        <v>87600</v>
      </c>
      <c r="M2292" s="7">
        <f>Sales_Data[[#This Row],[UnitPrice]]-Sales_Data[[#This Row],[UnitCost]]</f>
        <v>400</v>
      </c>
      <c r="N2292" s="7">
        <f>Sales_Data[[#This Row],[Gross Revenue]]-Sales_Data[[#This Row],[Discount Amount ]]</f>
        <v>87200</v>
      </c>
      <c r="O2292" s="7">
        <f>Sales_Data[[#This Row],[OrderQuantity]] *Sales_Data[[#This Row],[UnitCost]]</f>
        <v>58400</v>
      </c>
      <c r="P2292" s="7">
        <f>Sales_Data[[#This Row],[ItemCost]] +Sales_Data[[#This Row],[ShippingCost]]</f>
        <v>59158.46</v>
      </c>
      <c r="Q2292" s="7">
        <f>Sales_Data[[#This Row],[Gross Revenue]]-Sales_Data[[#This Row],[TotalFinancialCost]]</f>
        <v>28441.54</v>
      </c>
      <c r="R2292" s="7">
        <f>Sales_Data[[#This Row],[Actul Bill Amount]]-Sales_Data[[#This Row],[ShippingCost]]</f>
        <v>86441.54</v>
      </c>
      <c r="S2292">
        <v>484</v>
      </c>
      <c r="T2292">
        <v>758.46</v>
      </c>
      <c r="U2292" t="s">
        <v>58</v>
      </c>
      <c r="V2292">
        <v>800</v>
      </c>
      <c r="W2292" t="s">
        <v>22</v>
      </c>
      <c r="X2292" t="str">
        <f t="shared" si="71"/>
        <v>Nagpur</v>
      </c>
    </row>
    <row r="2293" spans="1:24" x14ac:dyDescent="0.4">
      <c r="A2293">
        <v>102292</v>
      </c>
      <c r="B2293" s="5">
        <v>45715.935416666667</v>
      </c>
      <c r="C2293" s="3" t="str">
        <f>TEXT(Sales_Data[[#This Row],[OrderDate]],"mmmm")</f>
        <v>February</v>
      </c>
      <c r="D2293" s="3" t="str">
        <f t="shared" si="70"/>
        <v>2025</v>
      </c>
      <c r="E2293" t="s">
        <v>42</v>
      </c>
      <c r="F2293" t="s">
        <v>35</v>
      </c>
      <c r="G2293" t="s">
        <v>31</v>
      </c>
      <c r="H2293" t="s">
        <v>32</v>
      </c>
      <c r="I2293" t="s">
        <v>100</v>
      </c>
      <c r="J2293">
        <v>30</v>
      </c>
      <c r="K2293">
        <v>8500</v>
      </c>
      <c r="L2293" s="7">
        <f>Sales_Data[[#This Row],[OrderQuantity]] *Sales_Data[[#This Row],[UnitPrice]]</f>
        <v>255000</v>
      </c>
      <c r="M2293" s="7">
        <f>Sales_Data[[#This Row],[UnitPrice]]-Sales_Data[[#This Row],[UnitCost]]</f>
        <v>3000</v>
      </c>
      <c r="N2293" s="7">
        <f>Sales_Data[[#This Row],[Gross Revenue]]-Sales_Data[[#This Row],[Discount Amount ]]</f>
        <v>252000</v>
      </c>
      <c r="O2293" s="7">
        <f>Sales_Data[[#This Row],[OrderQuantity]] *Sales_Data[[#This Row],[UnitCost]]</f>
        <v>165000</v>
      </c>
      <c r="P2293" s="7">
        <f>Sales_Data[[#This Row],[ItemCost]] +Sales_Data[[#This Row],[ShippingCost]]</f>
        <v>165915.57</v>
      </c>
      <c r="Q2293" s="7">
        <f>Sales_Data[[#This Row],[Gross Revenue]]-Sales_Data[[#This Row],[TotalFinancialCost]]</f>
        <v>89084.43</v>
      </c>
      <c r="R2293" s="7">
        <f>Sales_Data[[#This Row],[Actul Bill Amount]]-Sales_Data[[#This Row],[ShippingCost]]</f>
        <v>251084.43</v>
      </c>
      <c r="S2293">
        <v>978</v>
      </c>
      <c r="T2293">
        <v>915.57</v>
      </c>
      <c r="U2293" t="s">
        <v>49</v>
      </c>
      <c r="V2293">
        <v>5500</v>
      </c>
      <c r="W2293" t="s">
        <v>33</v>
      </c>
      <c r="X2293" t="str">
        <f t="shared" si="71"/>
        <v>Delhi</v>
      </c>
    </row>
    <row r="2294" spans="1:24" x14ac:dyDescent="0.4">
      <c r="A2294">
        <v>102293</v>
      </c>
      <c r="B2294" s="5">
        <v>45916.013888888891</v>
      </c>
      <c r="C2294" s="3" t="str">
        <f>TEXT(Sales_Data[[#This Row],[OrderDate]],"mmmm")</f>
        <v>September</v>
      </c>
      <c r="D2294" s="3" t="str">
        <f t="shared" si="70"/>
        <v>2025</v>
      </c>
      <c r="E2294" t="s">
        <v>48</v>
      </c>
      <c r="F2294" t="s">
        <v>40</v>
      </c>
      <c r="G2294" t="s">
        <v>29</v>
      </c>
      <c r="H2294" t="s">
        <v>32</v>
      </c>
      <c r="I2294" t="s">
        <v>100</v>
      </c>
      <c r="J2294">
        <v>35</v>
      </c>
      <c r="K2294">
        <v>1500</v>
      </c>
      <c r="L2294" s="7">
        <f>Sales_Data[[#This Row],[OrderQuantity]] *Sales_Data[[#This Row],[UnitPrice]]</f>
        <v>52500</v>
      </c>
      <c r="M2294" s="7">
        <f>Sales_Data[[#This Row],[UnitPrice]]-Sales_Data[[#This Row],[UnitCost]]</f>
        <v>700</v>
      </c>
      <c r="N2294" s="7">
        <f>Sales_Data[[#This Row],[Gross Revenue]]-Sales_Data[[#This Row],[Discount Amount ]]</f>
        <v>51800</v>
      </c>
      <c r="O2294" s="7">
        <f>Sales_Data[[#This Row],[OrderQuantity]] *Sales_Data[[#This Row],[UnitCost]]</f>
        <v>28000</v>
      </c>
      <c r="P2294" s="7">
        <f>Sales_Data[[#This Row],[ItemCost]] +Sales_Data[[#This Row],[ShippingCost]]</f>
        <v>28460.81</v>
      </c>
      <c r="Q2294" s="7">
        <f>Sales_Data[[#This Row],[Gross Revenue]]-Sales_Data[[#This Row],[TotalFinancialCost]]</f>
        <v>24039.19</v>
      </c>
      <c r="R2294" s="7">
        <f>Sales_Data[[#This Row],[Actul Bill Amount]]-Sales_Data[[#This Row],[ShippingCost]]</f>
        <v>51339.19</v>
      </c>
      <c r="S2294">
        <v>445</v>
      </c>
      <c r="T2294">
        <v>460.81</v>
      </c>
      <c r="U2294" t="s">
        <v>52</v>
      </c>
      <c r="V2294">
        <v>800</v>
      </c>
      <c r="W2294" t="s">
        <v>33</v>
      </c>
      <c r="X2294" t="str">
        <f t="shared" si="71"/>
        <v>Delhi</v>
      </c>
    </row>
    <row r="2295" spans="1:24" x14ac:dyDescent="0.4">
      <c r="A2295">
        <v>102294</v>
      </c>
      <c r="B2295" s="5">
        <v>45999.855555555558</v>
      </c>
      <c r="C2295" s="3" t="str">
        <f>TEXT(Sales_Data[[#This Row],[OrderDate]],"mmmm")</f>
        <v>December</v>
      </c>
      <c r="D2295" s="3" t="str">
        <f t="shared" si="70"/>
        <v>2025</v>
      </c>
      <c r="E2295" t="s">
        <v>34</v>
      </c>
      <c r="F2295" t="s">
        <v>28</v>
      </c>
      <c r="G2295" t="s">
        <v>15</v>
      </c>
      <c r="H2295" t="s">
        <v>16</v>
      </c>
      <c r="I2295" t="s">
        <v>100</v>
      </c>
      <c r="J2295">
        <v>23</v>
      </c>
      <c r="K2295">
        <v>2500</v>
      </c>
      <c r="L2295" s="7">
        <f>Sales_Data[[#This Row],[OrderQuantity]] *Sales_Data[[#This Row],[UnitPrice]]</f>
        <v>57500</v>
      </c>
      <c r="M2295" s="7">
        <f>Sales_Data[[#This Row],[UnitPrice]]-Sales_Data[[#This Row],[UnitCost]]</f>
        <v>1000</v>
      </c>
      <c r="N2295" s="7">
        <f>Sales_Data[[#This Row],[Gross Revenue]]-Sales_Data[[#This Row],[Discount Amount ]]</f>
        <v>56500</v>
      </c>
      <c r="O2295" s="7">
        <f>Sales_Data[[#This Row],[OrderQuantity]] *Sales_Data[[#This Row],[UnitCost]]</f>
        <v>34500</v>
      </c>
      <c r="P2295" s="7">
        <f>Sales_Data[[#This Row],[ItemCost]] +Sales_Data[[#This Row],[ShippingCost]]</f>
        <v>35411.32</v>
      </c>
      <c r="Q2295" s="7">
        <f>Sales_Data[[#This Row],[Gross Revenue]]-Sales_Data[[#This Row],[TotalFinancialCost]]</f>
        <v>22088.68</v>
      </c>
      <c r="R2295" s="7">
        <f>Sales_Data[[#This Row],[Actul Bill Amount]]-Sales_Data[[#This Row],[ShippingCost]]</f>
        <v>55588.68</v>
      </c>
      <c r="S2295">
        <v>478</v>
      </c>
      <c r="T2295">
        <v>911.32</v>
      </c>
      <c r="U2295" t="s">
        <v>54</v>
      </c>
      <c r="V2295">
        <v>1500</v>
      </c>
      <c r="W2295" t="s">
        <v>18</v>
      </c>
      <c r="X2295" t="str">
        <f t="shared" si="71"/>
        <v>Bengaluru</v>
      </c>
    </row>
    <row r="2296" spans="1:24" x14ac:dyDescent="0.4">
      <c r="A2296">
        <v>102295</v>
      </c>
      <c r="B2296" s="5">
        <v>45983.473611111112</v>
      </c>
      <c r="C2296" s="3" t="str">
        <f>TEXT(Sales_Data[[#This Row],[OrderDate]],"mmmm")</f>
        <v>November</v>
      </c>
      <c r="D2296" s="3" t="str">
        <f t="shared" si="70"/>
        <v>2025</v>
      </c>
      <c r="E2296" t="s">
        <v>23</v>
      </c>
      <c r="F2296" t="s">
        <v>28</v>
      </c>
      <c r="G2296" t="s">
        <v>15</v>
      </c>
      <c r="H2296" t="s">
        <v>20</v>
      </c>
      <c r="I2296" t="s">
        <v>100</v>
      </c>
      <c r="J2296">
        <v>79</v>
      </c>
      <c r="K2296">
        <v>450</v>
      </c>
      <c r="L2296" s="7">
        <f>Sales_Data[[#This Row],[OrderQuantity]] *Sales_Data[[#This Row],[UnitPrice]]</f>
        <v>35550</v>
      </c>
      <c r="M2296" s="7">
        <f>Sales_Data[[#This Row],[UnitPrice]]-Sales_Data[[#This Row],[UnitCost]]</f>
        <v>250</v>
      </c>
      <c r="N2296" s="7">
        <f>Sales_Data[[#This Row],[Gross Revenue]]-Sales_Data[[#This Row],[Discount Amount ]]</f>
        <v>35300</v>
      </c>
      <c r="O2296" s="7">
        <f>Sales_Data[[#This Row],[OrderQuantity]] *Sales_Data[[#This Row],[UnitCost]]</f>
        <v>15800</v>
      </c>
      <c r="P2296" s="7">
        <f>Sales_Data[[#This Row],[ItemCost]] +Sales_Data[[#This Row],[ShippingCost]]</f>
        <v>16855.12</v>
      </c>
      <c r="Q2296" s="7">
        <f>Sales_Data[[#This Row],[Gross Revenue]]-Sales_Data[[#This Row],[TotalFinancialCost]]</f>
        <v>18694.88</v>
      </c>
      <c r="R2296" s="7">
        <f>Sales_Data[[#This Row],[Actul Bill Amount]]-Sales_Data[[#This Row],[ShippingCost]]</f>
        <v>34244.879999999997</v>
      </c>
      <c r="S2296">
        <v>633</v>
      </c>
      <c r="T2296">
        <v>1055.1199999999999</v>
      </c>
      <c r="U2296" t="s">
        <v>30</v>
      </c>
      <c r="V2296">
        <v>200</v>
      </c>
      <c r="W2296" t="s">
        <v>22</v>
      </c>
      <c r="X2296" t="str">
        <f t="shared" si="71"/>
        <v>Nagpur</v>
      </c>
    </row>
    <row r="2297" spans="1:24" x14ac:dyDescent="0.4">
      <c r="A2297">
        <v>102296</v>
      </c>
      <c r="B2297" s="5">
        <v>45787.009722222225</v>
      </c>
      <c r="C2297" s="3" t="str">
        <f>TEXT(Sales_Data[[#This Row],[OrderDate]],"mmmm")</f>
        <v>May</v>
      </c>
      <c r="D2297" s="3" t="str">
        <f t="shared" si="70"/>
        <v>2025</v>
      </c>
      <c r="E2297" t="s">
        <v>39</v>
      </c>
      <c r="F2297" t="s">
        <v>55</v>
      </c>
      <c r="G2297" t="s">
        <v>29</v>
      </c>
      <c r="H2297" t="s">
        <v>16</v>
      </c>
      <c r="I2297" t="s">
        <v>100</v>
      </c>
      <c r="J2297">
        <v>97</v>
      </c>
      <c r="K2297">
        <v>600</v>
      </c>
      <c r="L2297" s="7">
        <f>Sales_Data[[#This Row],[OrderQuantity]] *Sales_Data[[#This Row],[UnitPrice]]</f>
        <v>58200</v>
      </c>
      <c r="M2297" s="7">
        <f>Sales_Data[[#This Row],[UnitPrice]]-Sales_Data[[#This Row],[UnitCost]]</f>
        <v>250</v>
      </c>
      <c r="N2297" s="7">
        <f>Sales_Data[[#This Row],[Gross Revenue]]-Sales_Data[[#This Row],[Discount Amount ]]</f>
        <v>57950</v>
      </c>
      <c r="O2297" s="7">
        <f>Sales_Data[[#This Row],[OrderQuantity]] *Sales_Data[[#This Row],[UnitCost]]</f>
        <v>33950</v>
      </c>
      <c r="P2297" s="7">
        <f>Sales_Data[[#This Row],[ItemCost]] +Sales_Data[[#This Row],[ShippingCost]]</f>
        <v>36347.75</v>
      </c>
      <c r="Q2297" s="7">
        <f>Sales_Data[[#This Row],[Gross Revenue]]-Sales_Data[[#This Row],[TotalFinancialCost]]</f>
        <v>21852.25</v>
      </c>
      <c r="R2297" s="7">
        <f>Sales_Data[[#This Row],[Actul Bill Amount]]-Sales_Data[[#This Row],[ShippingCost]]</f>
        <v>55552.25</v>
      </c>
      <c r="S2297">
        <v>1185</v>
      </c>
      <c r="T2297">
        <v>2397.75</v>
      </c>
      <c r="U2297" t="s">
        <v>57</v>
      </c>
      <c r="V2297">
        <v>350</v>
      </c>
      <c r="W2297" t="s">
        <v>18</v>
      </c>
      <c r="X2297" t="str">
        <f t="shared" si="71"/>
        <v>Bengaluru</v>
      </c>
    </row>
    <row r="2298" spans="1:24" x14ac:dyDescent="0.4">
      <c r="A2298">
        <v>102297</v>
      </c>
      <c r="B2298" s="5">
        <v>45872.978472222225</v>
      </c>
      <c r="C2298" s="3" t="str">
        <f>TEXT(Sales_Data[[#This Row],[OrderDate]],"mmmm")</f>
        <v>August</v>
      </c>
      <c r="D2298" s="3" t="str">
        <f t="shared" si="70"/>
        <v>2025</v>
      </c>
      <c r="E2298" t="s">
        <v>19</v>
      </c>
      <c r="F2298" t="s">
        <v>14</v>
      </c>
      <c r="G2298" t="s">
        <v>15</v>
      </c>
      <c r="H2298" t="s">
        <v>16</v>
      </c>
      <c r="I2298" t="s">
        <v>100</v>
      </c>
      <c r="J2298">
        <v>23</v>
      </c>
      <c r="K2298">
        <v>3200</v>
      </c>
      <c r="L2298" s="7">
        <f>Sales_Data[[#This Row],[OrderQuantity]] *Sales_Data[[#This Row],[UnitPrice]]</f>
        <v>73600</v>
      </c>
      <c r="M2298" s="7">
        <f>Sales_Data[[#This Row],[UnitPrice]]-Sales_Data[[#This Row],[UnitCost]]</f>
        <v>1200</v>
      </c>
      <c r="N2298" s="7">
        <f>Sales_Data[[#This Row],[Gross Revenue]]-Sales_Data[[#This Row],[Discount Amount ]]</f>
        <v>72400</v>
      </c>
      <c r="O2298" s="7">
        <f>Sales_Data[[#This Row],[OrderQuantity]] *Sales_Data[[#This Row],[UnitCost]]</f>
        <v>46000</v>
      </c>
      <c r="P2298" s="7">
        <f>Sales_Data[[#This Row],[ItemCost]] +Sales_Data[[#This Row],[ShippingCost]]</f>
        <v>47127.55</v>
      </c>
      <c r="Q2298" s="7">
        <f>Sales_Data[[#This Row],[Gross Revenue]]-Sales_Data[[#This Row],[TotalFinancialCost]]</f>
        <v>26472.449999999997</v>
      </c>
      <c r="R2298" s="7">
        <f>Sales_Data[[#This Row],[Actul Bill Amount]]-Sales_Data[[#This Row],[ShippingCost]]</f>
        <v>71272.45</v>
      </c>
      <c r="S2298">
        <v>713</v>
      </c>
      <c r="T2298">
        <v>1127.55</v>
      </c>
      <c r="U2298" t="s">
        <v>17</v>
      </c>
      <c r="V2298">
        <v>2000</v>
      </c>
      <c r="W2298" t="s">
        <v>18</v>
      </c>
      <c r="X2298" t="str">
        <f t="shared" si="71"/>
        <v>Bengaluru</v>
      </c>
    </row>
    <row r="2299" spans="1:24" x14ac:dyDescent="0.4">
      <c r="A2299">
        <v>102298</v>
      </c>
      <c r="B2299" s="5">
        <v>45829.973611111112</v>
      </c>
      <c r="C2299" s="3" t="str">
        <f>TEXT(Sales_Data[[#This Row],[OrderDate]],"mmmm")</f>
        <v>June</v>
      </c>
      <c r="D2299" s="3" t="str">
        <f t="shared" si="70"/>
        <v>2025</v>
      </c>
      <c r="E2299" t="s">
        <v>23</v>
      </c>
      <c r="F2299" t="s">
        <v>55</v>
      </c>
      <c r="G2299" t="s">
        <v>15</v>
      </c>
      <c r="H2299" t="s">
        <v>37</v>
      </c>
      <c r="I2299" t="s">
        <v>100</v>
      </c>
      <c r="J2299">
        <v>6</v>
      </c>
      <c r="K2299">
        <v>600</v>
      </c>
      <c r="L2299" s="7">
        <f>Sales_Data[[#This Row],[OrderQuantity]] *Sales_Data[[#This Row],[UnitPrice]]</f>
        <v>3600</v>
      </c>
      <c r="M2299" s="7">
        <f>Sales_Data[[#This Row],[UnitPrice]]-Sales_Data[[#This Row],[UnitCost]]</f>
        <v>250</v>
      </c>
      <c r="N2299" s="7">
        <f>Sales_Data[[#This Row],[Gross Revenue]]-Sales_Data[[#This Row],[Discount Amount ]]</f>
        <v>3350</v>
      </c>
      <c r="O2299" s="7">
        <f>Sales_Data[[#This Row],[OrderQuantity]] *Sales_Data[[#This Row],[UnitCost]]</f>
        <v>2100</v>
      </c>
      <c r="P2299" s="7">
        <f>Sales_Data[[#This Row],[ItemCost]] +Sales_Data[[#This Row],[ShippingCost]]</f>
        <v>2894.3</v>
      </c>
      <c r="Q2299" s="7">
        <f>Sales_Data[[#This Row],[Gross Revenue]]-Sales_Data[[#This Row],[TotalFinancialCost]]</f>
        <v>705.69999999999982</v>
      </c>
      <c r="R2299" s="7">
        <f>Sales_Data[[#This Row],[Actul Bill Amount]]-Sales_Data[[#This Row],[ShippingCost]]</f>
        <v>2555.6999999999998</v>
      </c>
      <c r="S2299">
        <v>370</v>
      </c>
      <c r="T2299">
        <v>794.3</v>
      </c>
      <c r="U2299" t="s">
        <v>57</v>
      </c>
      <c r="V2299">
        <v>350</v>
      </c>
      <c r="W2299" t="s">
        <v>38</v>
      </c>
      <c r="X2299" t="str">
        <f t="shared" si="71"/>
        <v>Kolkata</v>
      </c>
    </row>
    <row r="2300" spans="1:24" x14ac:dyDescent="0.4">
      <c r="A2300">
        <v>102299</v>
      </c>
      <c r="B2300" s="5">
        <v>45915.700694444444</v>
      </c>
      <c r="C2300" s="3" t="str">
        <f>TEXT(Sales_Data[[#This Row],[OrderDate]],"mmmm")</f>
        <v>September</v>
      </c>
      <c r="D2300" s="3" t="str">
        <f t="shared" si="70"/>
        <v>2025</v>
      </c>
      <c r="E2300" t="s">
        <v>19</v>
      </c>
      <c r="F2300" t="s">
        <v>28</v>
      </c>
      <c r="G2300" t="s">
        <v>15</v>
      </c>
      <c r="H2300" t="s">
        <v>32</v>
      </c>
      <c r="I2300" t="s">
        <v>100</v>
      </c>
      <c r="J2300">
        <v>73</v>
      </c>
      <c r="K2300">
        <v>2500</v>
      </c>
      <c r="L2300" s="7">
        <f>Sales_Data[[#This Row],[OrderQuantity]] *Sales_Data[[#This Row],[UnitPrice]]</f>
        <v>182500</v>
      </c>
      <c r="M2300" s="7">
        <f>Sales_Data[[#This Row],[UnitPrice]]-Sales_Data[[#This Row],[UnitCost]]</f>
        <v>1000</v>
      </c>
      <c r="N2300" s="7">
        <f>Sales_Data[[#This Row],[Gross Revenue]]-Sales_Data[[#This Row],[Discount Amount ]]</f>
        <v>181500</v>
      </c>
      <c r="O2300" s="7">
        <f>Sales_Data[[#This Row],[OrderQuantity]] *Sales_Data[[#This Row],[UnitCost]]</f>
        <v>109500</v>
      </c>
      <c r="P2300" s="7">
        <f>Sales_Data[[#This Row],[ItemCost]] +Sales_Data[[#This Row],[ShippingCost]]</f>
        <v>111494.81</v>
      </c>
      <c r="Q2300" s="7">
        <f>Sales_Data[[#This Row],[Gross Revenue]]-Sales_Data[[#This Row],[TotalFinancialCost]]</f>
        <v>71005.19</v>
      </c>
      <c r="R2300" s="7">
        <f>Sales_Data[[#This Row],[Actul Bill Amount]]-Sales_Data[[#This Row],[ShippingCost]]</f>
        <v>179505.19</v>
      </c>
      <c r="S2300">
        <v>301</v>
      </c>
      <c r="T2300">
        <v>1994.81</v>
      </c>
      <c r="U2300" t="s">
        <v>54</v>
      </c>
      <c r="V2300">
        <v>1500</v>
      </c>
      <c r="W2300" t="s">
        <v>33</v>
      </c>
      <c r="X2300" t="str">
        <f t="shared" si="71"/>
        <v>Delhi</v>
      </c>
    </row>
    <row r="2301" spans="1:24" x14ac:dyDescent="0.4">
      <c r="A2301">
        <v>102300</v>
      </c>
      <c r="B2301" s="5">
        <v>45759.068055555559</v>
      </c>
      <c r="C2301" s="3" t="str">
        <f>TEXT(Sales_Data[[#This Row],[OrderDate]],"mmmm")</f>
        <v>April</v>
      </c>
      <c r="D2301" s="3" t="str">
        <f t="shared" si="70"/>
        <v>2025</v>
      </c>
      <c r="E2301" t="s">
        <v>13</v>
      </c>
      <c r="F2301" t="s">
        <v>55</v>
      </c>
      <c r="G2301" t="s">
        <v>29</v>
      </c>
      <c r="H2301" t="s">
        <v>37</v>
      </c>
      <c r="I2301" t="s">
        <v>100</v>
      </c>
      <c r="J2301">
        <v>71</v>
      </c>
      <c r="K2301">
        <v>850</v>
      </c>
      <c r="L2301" s="7">
        <f>Sales_Data[[#This Row],[OrderQuantity]] *Sales_Data[[#This Row],[UnitPrice]]</f>
        <v>60350</v>
      </c>
      <c r="M2301" s="7">
        <f>Sales_Data[[#This Row],[UnitPrice]]-Sales_Data[[#This Row],[UnitCost]]</f>
        <v>300</v>
      </c>
      <c r="N2301" s="7">
        <f>Sales_Data[[#This Row],[Gross Revenue]]-Sales_Data[[#This Row],[Discount Amount ]]</f>
        <v>60050</v>
      </c>
      <c r="O2301" s="7">
        <f>Sales_Data[[#This Row],[OrderQuantity]] *Sales_Data[[#This Row],[UnitCost]]</f>
        <v>39050</v>
      </c>
      <c r="P2301" s="7">
        <f>Sales_Data[[#This Row],[ItemCost]] +Sales_Data[[#This Row],[ShippingCost]]</f>
        <v>39727.339999999997</v>
      </c>
      <c r="Q2301" s="7">
        <f>Sales_Data[[#This Row],[Gross Revenue]]-Sales_Data[[#This Row],[TotalFinancialCost]]</f>
        <v>20622.660000000003</v>
      </c>
      <c r="R2301" s="7">
        <f>Sales_Data[[#This Row],[Actul Bill Amount]]-Sales_Data[[#This Row],[ShippingCost]]</f>
        <v>59372.66</v>
      </c>
      <c r="S2301">
        <v>367</v>
      </c>
      <c r="T2301">
        <v>677.34</v>
      </c>
      <c r="U2301" t="s">
        <v>56</v>
      </c>
      <c r="V2301">
        <v>550</v>
      </c>
      <c r="W2301" t="s">
        <v>38</v>
      </c>
      <c r="X2301" t="str">
        <f t="shared" si="71"/>
        <v>Kolkata</v>
      </c>
    </row>
    <row r="2302" spans="1:24" x14ac:dyDescent="0.4">
      <c r="A2302">
        <v>102301</v>
      </c>
      <c r="B2302" s="5">
        <v>45866.277777777781</v>
      </c>
      <c r="C2302" s="3" t="str">
        <f>TEXT(Sales_Data[[#This Row],[OrderDate]],"mmmm")</f>
        <v>July</v>
      </c>
      <c r="D2302" s="3" t="str">
        <f t="shared" si="70"/>
        <v>2025</v>
      </c>
      <c r="E2302" t="s">
        <v>39</v>
      </c>
      <c r="F2302" t="s">
        <v>46</v>
      </c>
      <c r="G2302" t="s">
        <v>15</v>
      </c>
      <c r="H2302" t="s">
        <v>25</v>
      </c>
      <c r="I2302" t="s">
        <v>100</v>
      </c>
      <c r="J2302">
        <v>92</v>
      </c>
      <c r="K2302">
        <v>4500</v>
      </c>
      <c r="L2302" s="7">
        <f>Sales_Data[[#This Row],[OrderQuantity]] *Sales_Data[[#This Row],[UnitPrice]]</f>
        <v>414000</v>
      </c>
      <c r="M2302" s="7">
        <f>Sales_Data[[#This Row],[UnitPrice]]-Sales_Data[[#This Row],[UnitCost]]</f>
        <v>1700</v>
      </c>
      <c r="N2302" s="7">
        <f>Sales_Data[[#This Row],[Gross Revenue]]-Sales_Data[[#This Row],[Discount Amount ]]</f>
        <v>412300</v>
      </c>
      <c r="O2302" s="7">
        <f>Sales_Data[[#This Row],[OrderQuantity]] *Sales_Data[[#This Row],[UnitCost]]</f>
        <v>257600</v>
      </c>
      <c r="P2302" s="7">
        <f>Sales_Data[[#This Row],[ItemCost]] +Sales_Data[[#This Row],[ShippingCost]]</f>
        <v>258392.34</v>
      </c>
      <c r="Q2302" s="7">
        <f>Sales_Data[[#This Row],[Gross Revenue]]-Sales_Data[[#This Row],[TotalFinancialCost]]</f>
        <v>155607.66</v>
      </c>
      <c r="R2302" s="7">
        <f>Sales_Data[[#This Row],[Actul Bill Amount]]-Sales_Data[[#This Row],[ShippingCost]]</f>
        <v>411507.66</v>
      </c>
      <c r="S2302">
        <v>644</v>
      </c>
      <c r="T2302">
        <v>792.34</v>
      </c>
      <c r="U2302" t="s">
        <v>47</v>
      </c>
      <c r="V2302">
        <v>2800</v>
      </c>
      <c r="W2302" t="s">
        <v>27</v>
      </c>
      <c r="X2302" t="str">
        <f t="shared" si="71"/>
        <v>Mumbai</v>
      </c>
    </row>
    <row r="2303" spans="1:24" x14ac:dyDescent="0.4">
      <c r="A2303">
        <v>102302</v>
      </c>
      <c r="B2303" s="5">
        <v>45948.952777777777</v>
      </c>
      <c r="C2303" s="3" t="str">
        <f>TEXT(Sales_Data[[#This Row],[OrderDate]],"mmmm")</f>
        <v>October</v>
      </c>
      <c r="D2303" s="3" t="str">
        <f t="shared" si="70"/>
        <v>2025</v>
      </c>
      <c r="E2303" t="s">
        <v>19</v>
      </c>
      <c r="F2303" t="s">
        <v>46</v>
      </c>
      <c r="G2303" t="s">
        <v>29</v>
      </c>
      <c r="H2303" t="s">
        <v>16</v>
      </c>
      <c r="I2303" t="s">
        <v>100</v>
      </c>
      <c r="J2303">
        <v>79</v>
      </c>
      <c r="K2303">
        <v>15000</v>
      </c>
      <c r="L2303" s="7">
        <f>Sales_Data[[#This Row],[OrderQuantity]] *Sales_Data[[#This Row],[UnitPrice]]</f>
        <v>1185000</v>
      </c>
      <c r="M2303" s="7">
        <f>Sales_Data[[#This Row],[UnitPrice]]-Sales_Data[[#This Row],[UnitCost]]</f>
        <v>5500</v>
      </c>
      <c r="N2303" s="7">
        <f>Sales_Data[[#This Row],[Gross Revenue]]-Sales_Data[[#This Row],[Discount Amount ]]</f>
        <v>1179500</v>
      </c>
      <c r="O2303" s="7">
        <f>Sales_Data[[#This Row],[OrderQuantity]] *Sales_Data[[#This Row],[UnitCost]]</f>
        <v>750500</v>
      </c>
      <c r="P2303" s="7">
        <f>Sales_Data[[#This Row],[ItemCost]] +Sales_Data[[#This Row],[ShippingCost]]</f>
        <v>752627.6</v>
      </c>
      <c r="Q2303" s="7">
        <f>Sales_Data[[#This Row],[Gross Revenue]]-Sales_Data[[#This Row],[TotalFinancialCost]]</f>
        <v>432372.4</v>
      </c>
      <c r="R2303" s="7">
        <f>Sales_Data[[#This Row],[Actul Bill Amount]]-Sales_Data[[#This Row],[ShippingCost]]</f>
        <v>1177372.3999999999</v>
      </c>
      <c r="S2303">
        <v>1134</v>
      </c>
      <c r="T2303">
        <v>2127.6</v>
      </c>
      <c r="U2303" t="s">
        <v>53</v>
      </c>
      <c r="V2303">
        <v>9500</v>
      </c>
      <c r="W2303" t="s">
        <v>18</v>
      </c>
      <c r="X2303" t="str">
        <f t="shared" si="71"/>
        <v>Bengaluru</v>
      </c>
    </row>
    <row r="2304" spans="1:24" x14ac:dyDescent="0.4">
      <c r="A2304">
        <v>102303</v>
      </c>
      <c r="B2304" s="5">
        <v>46011.097916666666</v>
      </c>
      <c r="C2304" s="3" t="str">
        <f>TEXT(Sales_Data[[#This Row],[OrderDate]],"mmmm")</f>
        <v>December</v>
      </c>
      <c r="D2304" s="3" t="str">
        <f t="shared" si="70"/>
        <v>2025</v>
      </c>
      <c r="E2304" t="s">
        <v>48</v>
      </c>
      <c r="F2304" t="s">
        <v>55</v>
      </c>
      <c r="G2304" t="s">
        <v>29</v>
      </c>
      <c r="H2304" t="s">
        <v>25</v>
      </c>
      <c r="I2304" t="s">
        <v>100</v>
      </c>
      <c r="J2304">
        <v>13</v>
      </c>
      <c r="K2304">
        <v>1200</v>
      </c>
      <c r="L2304" s="7">
        <f>Sales_Data[[#This Row],[OrderQuantity]] *Sales_Data[[#This Row],[UnitPrice]]</f>
        <v>15600</v>
      </c>
      <c r="M2304" s="7">
        <f>Sales_Data[[#This Row],[UnitPrice]]-Sales_Data[[#This Row],[UnitCost]]</f>
        <v>400</v>
      </c>
      <c r="N2304" s="7">
        <f>Sales_Data[[#This Row],[Gross Revenue]]-Sales_Data[[#This Row],[Discount Amount ]]</f>
        <v>15200</v>
      </c>
      <c r="O2304" s="7">
        <f>Sales_Data[[#This Row],[OrderQuantity]] *Sales_Data[[#This Row],[UnitCost]]</f>
        <v>10400</v>
      </c>
      <c r="P2304" s="7">
        <f>Sales_Data[[#This Row],[ItemCost]] +Sales_Data[[#This Row],[ShippingCost]]</f>
        <v>12866.98</v>
      </c>
      <c r="Q2304" s="7">
        <f>Sales_Data[[#This Row],[Gross Revenue]]-Sales_Data[[#This Row],[TotalFinancialCost]]</f>
        <v>2733.0200000000004</v>
      </c>
      <c r="R2304" s="7">
        <f>Sales_Data[[#This Row],[Actul Bill Amount]]-Sales_Data[[#This Row],[ShippingCost]]</f>
        <v>12733.02</v>
      </c>
      <c r="S2304">
        <v>486</v>
      </c>
      <c r="T2304">
        <v>2466.98</v>
      </c>
      <c r="U2304" t="s">
        <v>58</v>
      </c>
      <c r="V2304">
        <v>800</v>
      </c>
      <c r="W2304" t="s">
        <v>27</v>
      </c>
      <c r="X2304" t="str">
        <f t="shared" si="71"/>
        <v>Mumbai</v>
      </c>
    </row>
    <row r="2305" spans="1:24" x14ac:dyDescent="0.4">
      <c r="A2305">
        <v>102304</v>
      </c>
      <c r="B2305" s="5">
        <v>45943.72152777778</v>
      </c>
      <c r="C2305" s="3" t="str">
        <f>TEXT(Sales_Data[[#This Row],[OrderDate]],"mmmm")</f>
        <v>October</v>
      </c>
      <c r="D2305" s="3" t="str">
        <f t="shared" si="70"/>
        <v>2025</v>
      </c>
      <c r="E2305" t="s">
        <v>39</v>
      </c>
      <c r="F2305" t="s">
        <v>14</v>
      </c>
      <c r="G2305" t="s">
        <v>15</v>
      </c>
      <c r="H2305" t="s">
        <v>32</v>
      </c>
      <c r="I2305" t="s">
        <v>100</v>
      </c>
      <c r="J2305">
        <v>97</v>
      </c>
      <c r="K2305">
        <v>6500</v>
      </c>
      <c r="L2305" s="7">
        <f>Sales_Data[[#This Row],[OrderQuantity]] *Sales_Data[[#This Row],[UnitPrice]]</f>
        <v>630500</v>
      </c>
      <c r="M2305" s="7">
        <f>Sales_Data[[#This Row],[UnitPrice]]-Sales_Data[[#This Row],[UnitCost]]</f>
        <v>2300</v>
      </c>
      <c r="N2305" s="7">
        <f>Sales_Data[[#This Row],[Gross Revenue]]-Sales_Data[[#This Row],[Discount Amount ]]</f>
        <v>628200</v>
      </c>
      <c r="O2305" s="7">
        <f>Sales_Data[[#This Row],[OrderQuantity]] *Sales_Data[[#This Row],[UnitCost]]</f>
        <v>407400</v>
      </c>
      <c r="P2305" s="7">
        <f>Sales_Data[[#This Row],[ItemCost]] +Sales_Data[[#This Row],[ShippingCost]]</f>
        <v>408002.97</v>
      </c>
      <c r="Q2305" s="7">
        <f>Sales_Data[[#This Row],[Gross Revenue]]-Sales_Data[[#This Row],[TotalFinancialCost]]</f>
        <v>222497.03000000003</v>
      </c>
      <c r="R2305" s="7">
        <f>Sales_Data[[#This Row],[Actul Bill Amount]]-Sales_Data[[#This Row],[ShippingCost]]</f>
        <v>627597.03</v>
      </c>
      <c r="S2305">
        <v>1028</v>
      </c>
      <c r="T2305">
        <v>602.97</v>
      </c>
      <c r="U2305" t="s">
        <v>21</v>
      </c>
      <c r="V2305">
        <v>4200</v>
      </c>
      <c r="W2305" t="s">
        <v>33</v>
      </c>
      <c r="X2305" t="str">
        <f t="shared" si="71"/>
        <v>Delhi</v>
      </c>
    </row>
    <row r="2306" spans="1:24" x14ac:dyDescent="0.4">
      <c r="A2306">
        <v>102305</v>
      </c>
      <c r="B2306" s="5">
        <v>45773.564583333333</v>
      </c>
      <c r="C2306" s="3" t="str">
        <f>TEXT(Sales_Data[[#This Row],[OrderDate]],"mmmm")</f>
        <v>April</v>
      </c>
      <c r="D2306" s="3" t="str">
        <f t="shared" ref="D2306:D2369" si="72">TEXT(B2306, "yyyy")</f>
        <v>2025</v>
      </c>
      <c r="E2306" t="s">
        <v>23</v>
      </c>
      <c r="F2306" t="s">
        <v>43</v>
      </c>
      <c r="G2306" t="s">
        <v>31</v>
      </c>
      <c r="H2306" t="s">
        <v>32</v>
      </c>
      <c r="I2306" t="s">
        <v>100</v>
      </c>
      <c r="J2306">
        <v>49</v>
      </c>
      <c r="K2306">
        <v>1800</v>
      </c>
      <c r="L2306" s="7">
        <f>Sales_Data[[#This Row],[OrderQuantity]] *Sales_Data[[#This Row],[UnitPrice]]</f>
        <v>88200</v>
      </c>
      <c r="M2306" s="7">
        <f>Sales_Data[[#This Row],[UnitPrice]]-Sales_Data[[#This Row],[UnitCost]]</f>
        <v>900</v>
      </c>
      <c r="N2306" s="7">
        <f>Sales_Data[[#This Row],[Gross Revenue]]-Sales_Data[[#This Row],[Discount Amount ]]</f>
        <v>87300</v>
      </c>
      <c r="O2306" s="7">
        <f>Sales_Data[[#This Row],[OrderQuantity]] *Sales_Data[[#This Row],[UnitCost]]</f>
        <v>44100</v>
      </c>
      <c r="P2306" s="7">
        <f>Sales_Data[[#This Row],[ItemCost]] +Sales_Data[[#This Row],[ShippingCost]]</f>
        <v>44524.68</v>
      </c>
      <c r="Q2306" s="7">
        <f>Sales_Data[[#This Row],[Gross Revenue]]-Sales_Data[[#This Row],[TotalFinancialCost]]</f>
        <v>43675.32</v>
      </c>
      <c r="R2306" s="7">
        <f>Sales_Data[[#This Row],[Actul Bill Amount]]-Sales_Data[[#This Row],[ShippingCost]]</f>
        <v>86875.32</v>
      </c>
      <c r="S2306">
        <v>700</v>
      </c>
      <c r="T2306">
        <v>424.68</v>
      </c>
      <c r="U2306" t="s">
        <v>51</v>
      </c>
      <c r="V2306">
        <v>900</v>
      </c>
      <c r="W2306" t="s">
        <v>33</v>
      </c>
      <c r="X2306" t="str">
        <f t="shared" ref="X2306:X2369" si="73">_xlfn.TEXTBEFORE(W2306, " ")</f>
        <v>Delhi</v>
      </c>
    </row>
    <row r="2307" spans="1:24" x14ac:dyDescent="0.4">
      <c r="A2307">
        <v>102306</v>
      </c>
      <c r="B2307" s="5">
        <v>45921.390277777777</v>
      </c>
      <c r="C2307" s="3" t="str">
        <f>TEXT(Sales_Data[[#This Row],[OrderDate]],"mmmm")</f>
        <v>September</v>
      </c>
      <c r="D2307" s="3" t="str">
        <f t="shared" si="72"/>
        <v>2025</v>
      </c>
      <c r="E2307" t="s">
        <v>45</v>
      </c>
      <c r="F2307" t="s">
        <v>46</v>
      </c>
      <c r="G2307" t="s">
        <v>15</v>
      </c>
      <c r="H2307" t="s">
        <v>25</v>
      </c>
      <c r="I2307" t="s">
        <v>100</v>
      </c>
      <c r="J2307">
        <v>86</v>
      </c>
      <c r="K2307">
        <v>15000</v>
      </c>
      <c r="L2307" s="7">
        <f>Sales_Data[[#This Row],[OrderQuantity]] *Sales_Data[[#This Row],[UnitPrice]]</f>
        <v>1290000</v>
      </c>
      <c r="M2307" s="7">
        <f>Sales_Data[[#This Row],[UnitPrice]]-Sales_Data[[#This Row],[UnitCost]]</f>
        <v>5500</v>
      </c>
      <c r="N2307" s="7">
        <f>Sales_Data[[#This Row],[Gross Revenue]]-Sales_Data[[#This Row],[Discount Amount ]]</f>
        <v>1284500</v>
      </c>
      <c r="O2307" s="7">
        <f>Sales_Data[[#This Row],[OrderQuantity]] *Sales_Data[[#This Row],[UnitCost]]</f>
        <v>817000</v>
      </c>
      <c r="P2307" s="7">
        <f>Sales_Data[[#This Row],[ItemCost]] +Sales_Data[[#This Row],[ShippingCost]]</f>
        <v>817687.26</v>
      </c>
      <c r="Q2307" s="7">
        <f>Sales_Data[[#This Row],[Gross Revenue]]-Sales_Data[[#This Row],[TotalFinancialCost]]</f>
        <v>472312.74</v>
      </c>
      <c r="R2307" s="7">
        <f>Sales_Data[[#This Row],[Actul Bill Amount]]-Sales_Data[[#This Row],[ShippingCost]]</f>
        <v>1283812.74</v>
      </c>
      <c r="S2307">
        <v>736</v>
      </c>
      <c r="T2307">
        <v>687.26</v>
      </c>
      <c r="U2307" t="s">
        <v>53</v>
      </c>
      <c r="V2307">
        <v>9500</v>
      </c>
      <c r="W2307" t="s">
        <v>27</v>
      </c>
      <c r="X2307" t="str">
        <f t="shared" si="73"/>
        <v>Mumbai</v>
      </c>
    </row>
    <row r="2308" spans="1:24" x14ac:dyDescent="0.4">
      <c r="A2308">
        <v>102307</v>
      </c>
      <c r="B2308" s="5">
        <v>45807.998611111114</v>
      </c>
      <c r="C2308" s="3" t="str">
        <f>TEXT(Sales_Data[[#This Row],[OrderDate]],"mmmm")</f>
        <v>May</v>
      </c>
      <c r="D2308" s="3" t="str">
        <f t="shared" si="72"/>
        <v>2025</v>
      </c>
      <c r="E2308" t="s">
        <v>42</v>
      </c>
      <c r="F2308" t="s">
        <v>24</v>
      </c>
      <c r="G2308" t="s">
        <v>15</v>
      </c>
      <c r="H2308" t="s">
        <v>20</v>
      </c>
      <c r="I2308" t="s">
        <v>100</v>
      </c>
      <c r="J2308">
        <v>25</v>
      </c>
      <c r="K2308">
        <v>45000</v>
      </c>
      <c r="L2308" s="7">
        <f>Sales_Data[[#This Row],[OrderQuantity]] *Sales_Data[[#This Row],[UnitPrice]]</f>
        <v>1125000</v>
      </c>
      <c r="M2308" s="7">
        <f>Sales_Data[[#This Row],[UnitPrice]]-Sales_Data[[#This Row],[UnitCost]]</f>
        <v>13000</v>
      </c>
      <c r="N2308" s="7">
        <f>Sales_Data[[#This Row],[Gross Revenue]]-Sales_Data[[#This Row],[Discount Amount ]]</f>
        <v>1112000</v>
      </c>
      <c r="O2308" s="7">
        <f>Sales_Data[[#This Row],[OrderQuantity]] *Sales_Data[[#This Row],[UnitCost]]</f>
        <v>800000</v>
      </c>
      <c r="P2308" s="7">
        <f>Sales_Data[[#This Row],[ItemCost]] +Sales_Data[[#This Row],[ShippingCost]]</f>
        <v>800405.81</v>
      </c>
      <c r="Q2308" s="7">
        <f>Sales_Data[[#This Row],[Gross Revenue]]-Sales_Data[[#This Row],[TotalFinancialCost]]</f>
        <v>324594.18999999994</v>
      </c>
      <c r="R2308" s="7">
        <f>Sales_Data[[#This Row],[Actul Bill Amount]]-Sales_Data[[#This Row],[ShippingCost]]</f>
        <v>1111594.19</v>
      </c>
      <c r="S2308">
        <v>778</v>
      </c>
      <c r="T2308">
        <v>405.81</v>
      </c>
      <c r="U2308" t="s">
        <v>26</v>
      </c>
      <c r="V2308">
        <v>32000</v>
      </c>
      <c r="W2308" t="s">
        <v>22</v>
      </c>
      <c r="X2308" t="str">
        <f t="shared" si="73"/>
        <v>Nagpur</v>
      </c>
    </row>
    <row r="2309" spans="1:24" x14ac:dyDescent="0.4">
      <c r="A2309">
        <v>102308</v>
      </c>
      <c r="B2309" s="5">
        <v>45957.253472222219</v>
      </c>
      <c r="C2309" s="3" t="str">
        <f>TEXT(Sales_Data[[#This Row],[OrderDate]],"mmmm")</f>
        <v>October</v>
      </c>
      <c r="D2309" s="3" t="str">
        <f t="shared" si="72"/>
        <v>2025</v>
      </c>
      <c r="E2309" t="s">
        <v>13</v>
      </c>
      <c r="F2309" t="s">
        <v>28</v>
      </c>
      <c r="G2309" t="s">
        <v>15</v>
      </c>
      <c r="H2309" t="s">
        <v>25</v>
      </c>
      <c r="I2309" t="s">
        <v>100</v>
      </c>
      <c r="J2309">
        <v>86</v>
      </c>
      <c r="K2309">
        <v>450</v>
      </c>
      <c r="L2309" s="7">
        <f>Sales_Data[[#This Row],[OrderQuantity]] *Sales_Data[[#This Row],[UnitPrice]]</f>
        <v>38700</v>
      </c>
      <c r="M2309" s="7">
        <f>Sales_Data[[#This Row],[UnitPrice]]-Sales_Data[[#This Row],[UnitCost]]</f>
        <v>250</v>
      </c>
      <c r="N2309" s="7">
        <f>Sales_Data[[#This Row],[Gross Revenue]]-Sales_Data[[#This Row],[Discount Amount ]]</f>
        <v>38450</v>
      </c>
      <c r="O2309" s="7">
        <f>Sales_Data[[#This Row],[OrderQuantity]] *Sales_Data[[#This Row],[UnitCost]]</f>
        <v>17200</v>
      </c>
      <c r="P2309" s="7">
        <f>Sales_Data[[#This Row],[ItemCost]] +Sales_Data[[#This Row],[ShippingCost]]</f>
        <v>17469.02</v>
      </c>
      <c r="Q2309" s="7">
        <f>Sales_Data[[#This Row],[Gross Revenue]]-Sales_Data[[#This Row],[TotalFinancialCost]]</f>
        <v>21230.98</v>
      </c>
      <c r="R2309" s="7">
        <f>Sales_Data[[#This Row],[Actul Bill Amount]]-Sales_Data[[#This Row],[ShippingCost]]</f>
        <v>38180.980000000003</v>
      </c>
      <c r="S2309">
        <v>723</v>
      </c>
      <c r="T2309">
        <v>269.02</v>
      </c>
      <c r="U2309" t="s">
        <v>30</v>
      </c>
      <c r="V2309">
        <v>200</v>
      </c>
      <c r="W2309" t="s">
        <v>27</v>
      </c>
      <c r="X2309" t="str">
        <f t="shared" si="73"/>
        <v>Mumbai</v>
      </c>
    </row>
    <row r="2310" spans="1:24" x14ac:dyDescent="0.4">
      <c r="A2310">
        <v>102309</v>
      </c>
      <c r="B2310" s="5">
        <v>45693.581944444442</v>
      </c>
      <c r="C2310" s="3" t="str">
        <f>TEXT(Sales_Data[[#This Row],[OrderDate]],"mmmm")</f>
        <v>February</v>
      </c>
      <c r="D2310" s="3" t="str">
        <f t="shared" si="72"/>
        <v>2025</v>
      </c>
      <c r="E2310" t="s">
        <v>50</v>
      </c>
      <c r="F2310" t="s">
        <v>43</v>
      </c>
      <c r="G2310" t="s">
        <v>15</v>
      </c>
      <c r="H2310" t="s">
        <v>16</v>
      </c>
      <c r="I2310" t="s">
        <v>100</v>
      </c>
      <c r="J2310">
        <v>68</v>
      </c>
      <c r="K2310">
        <v>2800</v>
      </c>
      <c r="L2310" s="7">
        <f>Sales_Data[[#This Row],[OrderQuantity]] *Sales_Data[[#This Row],[UnitPrice]]</f>
        <v>190400</v>
      </c>
      <c r="M2310" s="7">
        <f>Sales_Data[[#This Row],[UnitPrice]]-Sales_Data[[#This Row],[UnitCost]]</f>
        <v>1300</v>
      </c>
      <c r="N2310" s="7">
        <f>Sales_Data[[#This Row],[Gross Revenue]]-Sales_Data[[#This Row],[Discount Amount ]]</f>
        <v>189100</v>
      </c>
      <c r="O2310" s="7">
        <f>Sales_Data[[#This Row],[OrderQuantity]] *Sales_Data[[#This Row],[UnitCost]]</f>
        <v>102000</v>
      </c>
      <c r="P2310" s="7">
        <f>Sales_Data[[#This Row],[ItemCost]] +Sales_Data[[#This Row],[ShippingCost]]</f>
        <v>102618.06</v>
      </c>
      <c r="Q2310" s="7">
        <f>Sales_Data[[#This Row],[Gross Revenue]]-Sales_Data[[#This Row],[TotalFinancialCost]]</f>
        <v>87781.94</v>
      </c>
      <c r="R2310" s="7">
        <f>Sales_Data[[#This Row],[Actul Bill Amount]]-Sales_Data[[#This Row],[ShippingCost]]</f>
        <v>188481.94</v>
      </c>
      <c r="S2310">
        <v>838</v>
      </c>
      <c r="T2310">
        <v>618.05999999999995</v>
      </c>
      <c r="U2310" t="s">
        <v>61</v>
      </c>
      <c r="V2310">
        <v>1500</v>
      </c>
      <c r="W2310" t="s">
        <v>18</v>
      </c>
      <c r="X2310" t="str">
        <f t="shared" si="73"/>
        <v>Bengaluru</v>
      </c>
    </row>
    <row r="2311" spans="1:24" x14ac:dyDescent="0.4">
      <c r="A2311">
        <v>102310</v>
      </c>
      <c r="B2311" s="5">
        <v>45990.119444444441</v>
      </c>
      <c r="C2311" s="3" t="str">
        <f>TEXT(Sales_Data[[#This Row],[OrderDate]],"mmmm")</f>
        <v>November</v>
      </c>
      <c r="D2311" s="3" t="str">
        <f t="shared" si="72"/>
        <v>2025</v>
      </c>
      <c r="E2311" t="s">
        <v>42</v>
      </c>
      <c r="F2311" t="s">
        <v>35</v>
      </c>
      <c r="G2311" t="s">
        <v>15</v>
      </c>
      <c r="H2311" t="s">
        <v>32</v>
      </c>
      <c r="I2311" t="s">
        <v>100</v>
      </c>
      <c r="J2311">
        <v>63</v>
      </c>
      <c r="K2311">
        <v>12000</v>
      </c>
      <c r="L2311" s="7">
        <f>Sales_Data[[#This Row],[OrderQuantity]] *Sales_Data[[#This Row],[UnitPrice]]</f>
        <v>756000</v>
      </c>
      <c r="M2311" s="7">
        <f>Sales_Data[[#This Row],[UnitPrice]]-Sales_Data[[#This Row],[UnitCost]]</f>
        <v>4000</v>
      </c>
      <c r="N2311" s="7">
        <f>Sales_Data[[#This Row],[Gross Revenue]]-Sales_Data[[#This Row],[Discount Amount ]]</f>
        <v>752000</v>
      </c>
      <c r="O2311" s="7">
        <f>Sales_Data[[#This Row],[OrderQuantity]] *Sales_Data[[#This Row],[UnitCost]]</f>
        <v>504000</v>
      </c>
      <c r="P2311" s="7">
        <f>Sales_Data[[#This Row],[ItemCost]] +Sales_Data[[#This Row],[ShippingCost]]</f>
        <v>505062.95</v>
      </c>
      <c r="Q2311" s="7">
        <f>Sales_Data[[#This Row],[Gross Revenue]]-Sales_Data[[#This Row],[TotalFinancialCost]]</f>
        <v>250937.05</v>
      </c>
      <c r="R2311" s="7">
        <f>Sales_Data[[#This Row],[Actul Bill Amount]]-Sales_Data[[#This Row],[ShippingCost]]</f>
        <v>750937.05</v>
      </c>
      <c r="S2311">
        <v>393</v>
      </c>
      <c r="T2311">
        <v>1062.95</v>
      </c>
      <c r="U2311" t="s">
        <v>36</v>
      </c>
      <c r="V2311">
        <v>8000</v>
      </c>
      <c r="W2311" t="s">
        <v>33</v>
      </c>
      <c r="X2311" t="str">
        <f t="shared" si="73"/>
        <v>Delhi</v>
      </c>
    </row>
    <row r="2312" spans="1:24" x14ac:dyDescent="0.4">
      <c r="A2312">
        <v>102311</v>
      </c>
      <c r="B2312" s="5">
        <v>45944.418749999997</v>
      </c>
      <c r="C2312" s="3" t="str">
        <f>TEXT(Sales_Data[[#This Row],[OrderDate]],"mmmm")</f>
        <v>October</v>
      </c>
      <c r="D2312" s="3" t="str">
        <f t="shared" si="72"/>
        <v>2025</v>
      </c>
      <c r="E2312" t="s">
        <v>48</v>
      </c>
      <c r="F2312" t="s">
        <v>46</v>
      </c>
      <c r="G2312" t="s">
        <v>29</v>
      </c>
      <c r="H2312" t="s">
        <v>32</v>
      </c>
      <c r="I2312" t="s">
        <v>100</v>
      </c>
      <c r="J2312">
        <v>75</v>
      </c>
      <c r="K2312">
        <v>15000</v>
      </c>
      <c r="L2312" s="7">
        <f>Sales_Data[[#This Row],[OrderQuantity]] *Sales_Data[[#This Row],[UnitPrice]]</f>
        <v>1125000</v>
      </c>
      <c r="M2312" s="7">
        <f>Sales_Data[[#This Row],[UnitPrice]]-Sales_Data[[#This Row],[UnitCost]]</f>
        <v>5500</v>
      </c>
      <c r="N2312" s="7">
        <f>Sales_Data[[#This Row],[Gross Revenue]]-Sales_Data[[#This Row],[Discount Amount ]]</f>
        <v>1119500</v>
      </c>
      <c r="O2312" s="7">
        <f>Sales_Data[[#This Row],[OrderQuantity]] *Sales_Data[[#This Row],[UnitCost]]</f>
        <v>712500</v>
      </c>
      <c r="P2312" s="7">
        <f>Sales_Data[[#This Row],[ItemCost]] +Sales_Data[[#This Row],[ShippingCost]]</f>
        <v>712839.11</v>
      </c>
      <c r="Q2312" s="7">
        <f>Sales_Data[[#This Row],[Gross Revenue]]-Sales_Data[[#This Row],[TotalFinancialCost]]</f>
        <v>412160.89</v>
      </c>
      <c r="R2312" s="7">
        <f>Sales_Data[[#This Row],[Actul Bill Amount]]-Sales_Data[[#This Row],[ShippingCost]]</f>
        <v>1119160.8899999999</v>
      </c>
      <c r="S2312">
        <v>644</v>
      </c>
      <c r="T2312">
        <v>339.11</v>
      </c>
      <c r="U2312" t="s">
        <v>53</v>
      </c>
      <c r="V2312">
        <v>9500</v>
      </c>
      <c r="W2312" t="s">
        <v>33</v>
      </c>
      <c r="X2312" t="str">
        <f t="shared" si="73"/>
        <v>Delhi</v>
      </c>
    </row>
    <row r="2313" spans="1:24" x14ac:dyDescent="0.4">
      <c r="A2313">
        <v>102312</v>
      </c>
      <c r="B2313" s="5">
        <v>45960.613194444442</v>
      </c>
      <c r="C2313" s="3" t="str">
        <f>TEXT(Sales_Data[[#This Row],[OrderDate]],"mmmm")</f>
        <v>October</v>
      </c>
      <c r="D2313" s="3" t="str">
        <f t="shared" si="72"/>
        <v>2025</v>
      </c>
      <c r="E2313" t="s">
        <v>39</v>
      </c>
      <c r="F2313" t="s">
        <v>14</v>
      </c>
      <c r="G2313" t="s">
        <v>29</v>
      </c>
      <c r="H2313" t="s">
        <v>20</v>
      </c>
      <c r="I2313" t="s">
        <v>100</v>
      </c>
      <c r="J2313">
        <v>10</v>
      </c>
      <c r="K2313">
        <v>3200</v>
      </c>
      <c r="L2313" s="7">
        <f>Sales_Data[[#This Row],[OrderQuantity]] *Sales_Data[[#This Row],[UnitPrice]]</f>
        <v>32000</v>
      </c>
      <c r="M2313" s="7">
        <f>Sales_Data[[#This Row],[UnitPrice]]-Sales_Data[[#This Row],[UnitCost]]</f>
        <v>1200</v>
      </c>
      <c r="N2313" s="7">
        <f>Sales_Data[[#This Row],[Gross Revenue]]-Sales_Data[[#This Row],[Discount Amount ]]</f>
        <v>30800</v>
      </c>
      <c r="O2313" s="7">
        <f>Sales_Data[[#This Row],[OrderQuantity]] *Sales_Data[[#This Row],[UnitCost]]</f>
        <v>20000</v>
      </c>
      <c r="P2313" s="7">
        <f>Sales_Data[[#This Row],[ItemCost]] +Sales_Data[[#This Row],[ShippingCost]]</f>
        <v>20493.169999999998</v>
      </c>
      <c r="Q2313" s="7">
        <f>Sales_Data[[#This Row],[Gross Revenue]]-Sales_Data[[#This Row],[TotalFinancialCost]]</f>
        <v>11506.830000000002</v>
      </c>
      <c r="R2313" s="7">
        <f>Sales_Data[[#This Row],[Actul Bill Amount]]-Sales_Data[[#This Row],[ShippingCost]]</f>
        <v>30306.83</v>
      </c>
      <c r="S2313">
        <v>575</v>
      </c>
      <c r="T2313">
        <v>493.17</v>
      </c>
      <c r="U2313" t="s">
        <v>17</v>
      </c>
      <c r="V2313">
        <v>2000</v>
      </c>
      <c r="W2313" t="s">
        <v>22</v>
      </c>
      <c r="X2313" t="str">
        <f t="shared" si="73"/>
        <v>Nagpur</v>
      </c>
    </row>
    <row r="2314" spans="1:24" x14ac:dyDescent="0.4">
      <c r="A2314">
        <v>102313</v>
      </c>
      <c r="B2314" s="5">
        <v>45968.781944444447</v>
      </c>
      <c r="C2314" s="3" t="str">
        <f>TEXT(Sales_Data[[#This Row],[OrderDate]],"mmmm")</f>
        <v>November</v>
      </c>
      <c r="D2314" s="3" t="str">
        <f t="shared" si="72"/>
        <v>2025</v>
      </c>
      <c r="E2314" t="s">
        <v>19</v>
      </c>
      <c r="F2314" t="s">
        <v>40</v>
      </c>
      <c r="G2314" t="s">
        <v>15</v>
      </c>
      <c r="H2314" t="s">
        <v>37</v>
      </c>
      <c r="I2314" t="s">
        <v>100</v>
      </c>
      <c r="J2314">
        <v>10</v>
      </c>
      <c r="K2314">
        <v>1500</v>
      </c>
      <c r="L2314" s="7">
        <f>Sales_Data[[#This Row],[OrderQuantity]] *Sales_Data[[#This Row],[UnitPrice]]</f>
        <v>15000</v>
      </c>
      <c r="M2314" s="7">
        <f>Sales_Data[[#This Row],[UnitPrice]]-Sales_Data[[#This Row],[UnitCost]]</f>
        <v>700</v>
      </c>
      <c r="N2314" s="7">
        <f>Sales_Data[[#This Row],[Gross Revenue]]-Sales_Data[[#This Row],[Discount Amount ]]</f>
        <v>14300</v>
      </c>
      <c r="O2314" s="7">
        <f>Sales_Data[[#This Row],[OrderQuantity]] *Sales_Data[[#This Row],[UnitCost]]</f>
        <v>8000</v>
      </c>
      <c r="P2314" s="7">
        <f>Sales_Data[[#This Row],[ItemCost]] +Sales_Data[[#This Row],[ShippingCost]]</f>
        <v>10012.290000000001</v>
      </c>
      <c r="Q2314" s="7">
        <f>Sales_Data[[#This Row],[Gross Revenue]]-Sales_Data[[#This Row],[TotalFinancialCost]]</f>
        <v>4987.7099999999991</v>
      </c>
      <c r="R2314" s="7">
        <f>Sales_Data[[#This Row],[Actul Bill Amount]]-Sales_Data[[#This Row],[ShippingCost]]</f>
        <v>12287.71</v>
      </c>
      <c r="S2314">
        <v>759</v>
      </c>
      <c r="T2314">
        <v>2012.29</v>
      </c>
      <c r="U2314" t="s">
        <v>52</v>
      </c>
      <c r="V2314">
        <v>800</v>
      </c>
      <c r="W2314" t="s">
        <v>38</v>
      </c>
      <c r="X2314" t="str">
        <f t="shared" si="73"/>
        <v>Kolkata</v>
      </c>
    </row>
    <row r="2315" spans="1:24" x14ac:dyDescent="0.4">
      <c r="A2315">
        <v>102314</v>
      </c>
      <c r="B2315" s="5">
        <v>45865.92291666667</v>
      </c>
      <c r="C2315" s="3" t="str">
        <f>TEXT(Sales_Data[[#This Row],[OrderDate]],"mmmm")</f>
        <v>July</v>
      </c>
      <c r="D2315" s="3" t="str">
        <f t="shared" si="72"/>
        <v>2025</v>
      </c>
      <c r="E2315" t="s">
        <v>42</v>
      </c>
      <c r="F2315" t="s">
        <v>40</v>
      </c>
      <c r="G2315" t="s">
        <v>29</v>
      </c>
      <c r="H2315" t="s">
        <v>16</v>
      </c>
      <c r="I2315" t="s">
        <v>100</v>
      </c>
      <c r="J2315">
        <v>33</v>
      </c>
      <c r="K2315">
        <v>1500</v>
      </c>
      <c r="L2315" s="7">
        <f>Sales_Data[[#This Row],[OrderQuantity]] *Sales_Data[[#This Row],[UnitPrice]]</f>
        <v>49500</v>
      </c>
      <c r="M2315" s="7">
        <f>Sales_Data[[#This Row],[UnitPrice]]-Sales_Data[[#This Row],[UnitCost]]</f>
        <v>700</v>
      </c>
      <c r="N2315" s="7">
        <f>Sales_Data[[#This Row],[Gross Revenue]]-Sales_Data[[#This Row],[Discount Amount ]]</f>
        <v>48800</v>
      </c>
      <c r="O2315" s="7">
        <f>Sales_Data[[#This Row],[OrderQuantity]] *Sales_Data[[#This Row],[UnitCost]]</f>
        <v>26400</v>
      </c>
      <c r="P2315" s="7">
        <f>Sales_Data[[#This Row],[ItemCost]] +Sales_Data[[#This Row],[ShippingCost]]</f>
        <v>26738.22</v>
      </c>
      <c r="Q2315" s="7">
        <f>Sales_Data[[#This Row],[Gross Revenue]]-Sales_Data[[#This Row],[TotalFinancialCost]]</f>
        <v>22761.78</v>
      </c>
      <c r="R2315" s="7">
        <f>Sales_Data[[#This Row],[Actul Bill Amount]]-Sales_Data[[#This Row],[ShippingCost]]</f>
        <v>48461.78</v>
      </c>
      <c r="S2315">
        <v>1101</v>
      </c>
      <c r="T2315">
        <v>338.22</v>
      </c>
      <c r="U2315" t="s">
        <v>52</v>
      </c>
      <c r="V2315">
        <v>800</v>
      </c>
      <c r="W2315" t="s">
        <v>18</v>
      </c>
      <c r="X2315" t="str">
        <f t="shared" si="73"/>
        <v>Bengaluru</v>
      </c>
    </row>
    <row r="2316" spans="1:24" x14ac:dyDescent="0.4">
      <c r="A2316">
        <v>102315</v>
      </c>
      <c r="B2316" s="5">
        <v>45763.484027777777</v>
      </c>
      <c r="C2316" s="3" t="str">
        <f>TEXT(Sales_Data[[#This Row],[OrderDate]],"mmmm")</f>
        <v>April</v>
      </c>
      <c r="D2316" s="3" t="str">
        <f t="shared" si="72"/>
        <v>2025</v>
      </c>
      <c r="E2316" t="s">
        <v>42</v>
      </c>
      <c r="F2316" t="s">
        <v>35</v>
      </c>
      <c r="G2316" t="s">
        <v>15</v>
      </c>
      <c r="H2316" t="s">
        <v>32</v>
      </c>
      <c r="I2316" t="s">
        <v>100</v>
      </c>
      <c r="J2316">
        <v>58</v>
      </c>
      <c r="K2316">
        <v>12000</v>
      </c>
      <c r="L2316" s="7">
        <f>Sales_Data[[#This Row],[OrderQuantity]] *Sales_Data[[#This Row],[UnitPrice]]</f>
        <v>696000</v>
      </c>
      <c r="M2316" s="7">
        <f>Sales_Data[[#This Row],[UnitPrice]]-Sales_Data[[#This Row],[UnitCost]]</f>
        <v>4000</v>
      </c>
      <c r="N2316" s="7">
        <f>Sales_Data[[#This Row],[Gross Revenue]]-Sales_Data[[#This Row],[Discount Amount ]]</f>
        <v>692000</v>
      </c>
      <c r="O2316" s="7">
        <f>Sales_Data[[#This Row],[OrderQuantity]] *Sales_Data[[#This Row],[UnitCost]]</f>
        <v>464000</v>
      </c>
      <c r="P2316" s="7">
        <f>Sales_Data[[#This Row],[ItemCost]] +Sales_Data[[#This Row],[ShippingCost]]</f>
        <v>464302.83</v>
      </c>
      <c r="Q2316" s="7">
        <f>Sales_Data[[#This Row],[Gross Revenue]]-Sales_Data[[#This Row],[TotalFinancialCost]]</f>
        <v>231697.16999999998</v>
      </c>
      <c r="R2316" s="7">
        <f>Sales_Data[[#This Row],[Actul Bill Amount]]-Sales_Data[[#This Row],[ShippingCost]]</f>
        <v>691697.17</v>
      </c>
      <c r="S2316">
        <v>976</v>
      </c>
      <c r="T2316">
        <v>302.83</v>
      </c>
      <c r="U2316" t="s">
        <v>36</v>
      </c>
      <c r="V2316">
        <v>8000</v>
      </c>
      <c r="W2316" t="s">
        <v>33</v>
      </c>
      <c r="X2316" t="str">
        <f t="shared" si="73"/>
        <v>Delhi</v>
      </c>
    </row>
    <row r="2317" spans="1:24" x14ac:dyDescent="0.4">
      <c r="A2317">
        <v>102316</v>
      </c>
      <c r="B2317" s="5">
        <v>45815.190972222219</v>
      </c>
      <c r="C2317" s="3" t="str">
        <f>TEXT(Sales_Data[[#This Row],[OrderDate]],"mmmm")</f>
        <v>June</v>
      </c>
      <c r="D2317" s="3" t="str">
        <f t="shared" si="72"/>
        <v>2025</v>
      </c>
      <c r="E2317" t="s">
        <v>50</v>
      </c>
      <c r="F2317" t="s">
        <v>28</v>
      </c>
      <c r="G2317" t="s">
        <v>15</v>
      </c>
      <c r="H2317" t="s">
        <v>16</v>
      </c>
      <c r="I2317" t="s">
        <v>100</v>
      </c>
      <c r="J2317">
        <v>60</v>
      </c>
      <c r="K2317">
        <v>2500</v>
      </c>
      <c r="L2317" s="7">
        <f>Sales_Data[[#This Row],[OrderQuantity]] *Sales_Data[[#This Row],[UnitPrice]]</f>
        <v>150000</v>
      </c>
      <c r="M2317" s="7">
        <f>Sales_Data[[#This Row],[UnitPrice]]-Sales_Data[[#This Row],[UnitCost]]</f>
        <v>1000</v>
      </c>
      <c r="N2317" s="7">
        <f>Sales_Data[[#This Row],[Gross Revenue]]-Sales_Data[[#This Row],[Discount Amount ]]</f>
        <v>149000</v>
      </c>
      <c r="O2317" s="7">
        <f>Sales_Data[[#This Row],[OrderQuantity]] *Sales_Data[[#This Row],[UnitCost]]</f>
        <v>90000</v>
      </c>
      <c r="P2317" s="7">
        <f>Sales_Data[[#This Row],[ItemCost]] +Sales_Data[[#This Row],[ShippingCost]]</f>
        <v>90781.3</v>
      </c>
      <c r="Q2317" s="7">
        <f>Sales_Data[[#This Row],[Gross Revenue]]-Sales_Data[[#This Row],[TotalFinancialCost]]</f>
        <v>59218.7</v>
      </c>
      <c r="R2317" s="7">
        <f>Sales_Data[[#This Row],[Actul Bill Amount]]-Sales_Data[[#This Row],[ShippingCost]]</f>
        <v>148218.70000000001</v>
      </c>
      <c r="S2317">
        <v>899</v>
      </c>
      <c r="T2317">
        <v>781.3</v>
      </c>
      <c r="U2317" t="s">
        <v>54</v>
      </c>
      <c r="V2317">
        <v>1500</v>
      </c>
      <c r="W2317" t="s">
        <v>18</v>
      </c>
      <c r="X2317" t="str">
        <f t="shared" si="73"/>
        <v>Bengaluru</v>
      </c>
    </row>
    <row r="2318" spans="1:24" x14ac:dyDescent="0.4">
      <c r="A2318">
        <v>102317</v>
      </c>
      <c r="B2318" s="5">
        <v>45778.34097222222</v>
      </c>
      <c r="C2318" s="3" t="str">
        <f>TEXT(Sales_Data[[#This Row],[OrderDate]],"mmmm")</f>
        <v>May</v>
      </c>
      <c r="D2318" s="3" t="str">
        <f t="shared" si="72"/>
        <v>2025</v>
      </c>
      <c r="E2318" t="s">
        <v>45</v>
      </c>
      <c r="F2318" t="s">
        <v>43</v>
      </c>
      <c r="G2318" t="s">
        <v>31</v>
      </c>
      <c r="H2318" t="s">
        <v>25</v>
      </c>
      <c r="I2318" t="s">
        <v>100</v>
      </c>
      <c r="J2318">
        <v>14</v>
      </c>
      <c r="K2318">
        <v>2800</v>
      </c>
      <c r="L2318" s="7">
        <f>Sales_Data[[#This Row],[OrderQuantity]] *Sales_Data[[#This Row],[UnitPrice]]</f>
        <v>39200</v>
      </c>
      <c r="M2318" s="7">
        <f>Sales_Data[[#This Row],[UnitPrice]]-Sales_Data[[#This Row],[UnitCost]]</f>
        <v>1300</v>
      </c>
      <c r="N2318" s="7">
        <f>Sales_Data[[#This Row],[Gross Revenue]]-Sales_Data[[#This Row],[Discount Amount ]]</f>
        <v>37900</v>
      </c>
      <c r="O2318" s="7">
        <f>Sales_Data[[#This Row],[OrderQuantity]] *Sales_Data[[#This Row],[UnitCost]]</f>
        <v>21000</v>
      </c>
      <c r="P2318" s="7">
        <f>Sales_Data[[#This Row],[ItemCost]] +Sales_Data[[#This Row],[ShippingCost]]</f>
        <v>21705.96</v>
      </c>
      <c r="Q2318" s="7">
        <f>Sales_Data[[#This Row],[Gross Revenue]]-Sales_Data[[#This Row],[TotalFinancialCost]]</f>
        <v>17494.04</v>
      </c>
      <c r="R2318" s="7">
        <f>Sales_Data[[#This Row],[Actul Bill Amount]]-Sales_Data[[#This Row],[ShippingCost]]</f>
        <v>37194.04</v>
      </c>
      <c r="S2318">
        <v>469</v>
      </c>
      <c r="T2318">
        <v>705.96</v>
      </c>
      <c r="U2318" t="s">
        <v>61</v>
      </c>
      <c r="V2318">
        <v>1500</v>
      </c>
      <c r="W2318" t="s">
        <v>27</v>
      </c>
      <c r="X2318" t="str">
        <f t="shared" si="73"/>
        <v>Mumbai</v>
      </c>
    </row>
    <row r="2319" spans="1:24" x14ac:dyDescent="0.4">
      <c r="A2319">
        <v>102318</v>
      </c>
      <c r="B2319" s="5">
        <v>45712.290277777778</v>
      </c>
      <c r="C2319" s="3" t="str">
        <f>TEXT(Sales_Data[[#This Row],[OrderDate]],"mmmm")</f>
        <v>February</v>
      </c>
      <c r="D2319" s="3" t="str">
        <f t="shared" si="72"/>
        <v>2025</v>
      </c>
      <c r="E2319" t="s">
        <v>50</v>
      </c>
      <c r="F2319" t="s">
        <v>43</v>
      </c>
      <c r="G2319" t="s">
        <v>15</v>
      </c>
      <c r="H2319" t="s">
        <v>20</v>
      </c>
      <c r="I2319" t="s">
        <v>100</v>
      </c>
      <c r="J2319">
        <v>93</v>
      </c>
      <c r="K2319">
        <v>4500</v>
      </c>
      <c r="L2319" s="7">
        <f>Sales_Data[[#This Row],[OrderQuantity]] *Sales_Data[[#This Row],[UnitPrice]]</f>
        <v>418500</v>
      </c>
      <c r="M2319" s="7">
        <f>Sales_Data[[#This Row],[UnitPrice]]-Sales_Data[[#This Row],[UnitCost]]</f>
        <v>2000</v>
      </c>
      <c r="N2319" s="7">
        <f>Sales_Data[[#This Row],[Gross Revenue]]-Sales_Data[[#This Row],[Discount Amount ]]</f>
        <v>416500</v>
      </c>
      <c r="O2319" s="7">
        <f>Sales_Data[[#This Row],[OrderQuantity]] *Sales_Data[[#This Row],[UnitCost]]</f>
        <v>232500</v>
      </c>
      <c r="P2319" s="7">
        <f>Sales_Data[[#This Row],[ItemCost]] +Sales_Data[[#This Row],[ShippingCost]]</f>
        <v>233481.86</v>
      </c>
      <c r="Q2319" s="7">
        <f>Sales_Data[[#This Row],[Gross Revenue]]-Sales_Data[[#This Row],[TotalFinancialCost]]</f>
        <v>185018.14</v>
      </c>
      <c r="R2319" s="7">
        <f>Sales_Data[[#This Row],[Actul Bill Amount]]-Sales_Data[[#This Row],[ShippingCost]]</f>
        <v>415518.14</v>
      </c>
      <c r="S2319">
        <v>306</v>
      </c>
      <c r="T2319">
        <v>981.86</v>
      </c>
      <c r="U2319" t="s">
        <v>44</v>
      </c>
      <c r="V2319">
        <v>2500</v>
      </c>
      <c r="W2319" t="s">
        <v>22</v>
      </c>
      <c r="X2319" t="str">
        <f t="shared" si="73"/>
        <v>Nagpur</v>
      </c>
    </row>
    <row r="2320" spans="1:24" x14ac:dyDescent="0.4">
      <c r="A2320">
        <v>102319</v>
      </c>
      <c r="B2320" s="5">
        <v>45669.599305555559</v>
      </c>
      <c r="C2320" s="3" t="str">
        <f>TEXT(Sales_Data[[#This Row],[OrderDate]],"mmmm")</f>
        <v>January</v>
      </c>
      <c r="D2320" s="3" t="str">
        <f t="shared" si="72"/>
        <v>2025</v>
      </c>
      <c r="E2320" t="s">
        <v>13</v>
      </c>
      <c r="F2320" t="s">
        <v>24</v>
      </c>
      <c r="G2320" t="s">
        <v>29</v>
      </c>
      <c r="H2320" t="s">
        <v>16</v>
      </c>
      <c r="I2320" t="s">
        <v>100</v>
      </c>
      <c r="J2320">
        <v>61</v>
      </c>
      <c r="K2320">
        <v>25000</v>
      </c>
      <c r="L2320" s="7">
        <f>Sales_Data[[#This Row],[OrderQuantity]] *Sales_Data[[#This Row],[UnitPrice]]</f>
        <v>1525000</v>
      </c>
      <c r="M2320" s="7">
        <f>Sales_Data[[#This Row],[UnitPrice]]-Sales_Data[[#This Row],[UnitCost]]</f>
        <v>7000</v>
      </c>
      <c r="N2320" s="7">
        <f>Sales_Data[[#This Row],[Gross Revenue]]-Sales_Data[[#This Row],[Discount Amount ]]</f>
        <v>1518000</v>
      </c>
      <c r="O2320" s="7">
        <f>Sales_Data[[#This Row],[OrderQuantity]] *Sales_Data[[#This Row],[UnitCost]]</f>
        <v>1098000</v>
      </c>
      <c r="P2320" s="7">
        <f>Sales_Data[[#This Row],[ItemCost]] +Sales_Data[[#This Row],[ShippingCost]]</f>
        <v>1098359.3999999999</v>
      </c>
      <c r="Q2320" s="7">
        <f>Sales_Data[[#This Row],[Gross Revenue]]-Sales_Data[[#This Row],[TotalFinancialCost]]</f>
        <v>426640.60000000009</v>
      </c>
      <c r="R2320" s="7">
        <f>Sales_Data[[#This Row],[Actul Bill Amount]]-Sales_Data[[#This Row],[ShippingCost]]</f>
        <v>1517640.6</v>
      </c>
      <c r="S2320">
        <v>650</v>
      </c>
      <c r="T2320">
        <v>359.4</v>
      </c>
      <c r="U2320" t="s">
        <v>60</v>
      </c>
      <c r="V2320">
        <v>18000</v>
      </c>
      <c r="W2320" t="s">
        <v>18</v>
      </c>
      <c r="X2320" t="str">
        <f t="shared" si="73"/>
        <v>Bengaluru</v>
      </c>
    </row>
    <row r="2321" spans="1:24" x14ac:dyDescent="0.4">
      <c r="A2321">
        <v>102320</v>
      </c>
      <c r="B2321" s="5">
        <v>45802.00277777778</v>
      </c>
      <c r="C2321" s="3" t="str">
        <f>TEXT(Sales_Data[[#This Row],[OrderDate]],"mmmm")</f>
        <v>May</v>
      </c>
      <c r="D2321" s="3" t="str">
        <f t="shared" si="72"/>
        <v>2025</v>
      </c>
      <c r="E2321" t="s">
        <v>48</v>
      </c>
      <c r="F2321" t="s">
        <v>40</v>
      </c>
      <c r="G2321" t="s">
        <v>15</v>
      </c>
      <c r="H2321" t="s">
        <v>16</v>
      </c>
      <c r="I2321" t="s">
        <v>100</v>
      </c>
      <c r="J2321">
        <v>91</v>
      </c>
      <c r="K2321">
        <v>1500</v>
      </c>
      <c r="L2321" s="7">
        <f>Sales_Data[[#This Row],[OrderQuantity]] *Sales_Data[[#This Row],[UnitPrice]]</f>
        <v>136500</v>
      </c>
      <c r="M2321" s="7">
        <f>Sales_Data[[#This Row],[UnitPrice]]-Sales_Data[[#This Row],[UnitCost]]</f>
        <v>700</v>
      </c>
      <c r="N2321" s="7">
        <f>Sales_Data[[#This Row],[Gross Revenue]]-Sales_Data[[#This Row],[Discount Amount ]]</f>
        <v>135800</v>
      </c>
      <c r="O2321" s="7">
        <f>Sales_Data[[#This Row],[OrderQuantity]] *Sales_Data[[#This Row],[UnitCost]]</f>
        <v>72800</v>
      </c>
      <c r="P2321" s="7">
        <f>Sales_Data[[#This Row],[ItemCost]] +Sales_Data[[#This Row],[ShippingCost]]</f>
        <v>73130.45</v>
      </c>
      <c r="Q2321" s="7">
        <f>Sales_Data[[#This Row],[Gross Revenue]]-Sales_Data[[#This Row],[TotalFinancialCost]]</f>
        <v>63369.55</v>
      </c>
      <c r="R2321" s="7">
        <f>Sales_Data[[#This Row],[Actul Bill Amount]]-Sales_Data[[#This Row],[ShippingCost]]</f>
        <v>135469.54999999999</v>
      </c>
      <c r="S2321">
        <v>570</v>
      </c>
      <c r="T2321">
        <v>330.45</v>
      </c>
      <c r="U2321" t="s">
        <v>52</v>
      </c>
      <c r="V2321">
        <v>800</v>
      </c>
      <c r="W2321" t="s">
        <v>18</v>
      </c>
      <c r="X2321" t="str">
        <f t="shared" si="73"/>
        <v>Bengaluru</v>
      </c>
    </row>
    <row r="2322" spans="1:24" x14ac:dyDescent="0.4">
      <c r="A2322">
        <v>102321</v>
      </c>
      <c r="B2322" s="5">
        <v>45793.027083333334</v>
      </c>
      <c r="C2322" s="3" t="str">
        <f>TEXT(Sales_Data[[#This Row],[OrderDate]],"mmmm")</f>
        <v>May</v>
      </c>
      <c r="D2322" s="3" t="str">
        <f t="shared" si="72"/>
        <v>2025</v>
      </c>
      <c r="E2322" t="s">
        <v>19</v>
      </c>
      <c r="F2322" t="s">
        <v>46</v>
      </c>
      <c r="G2322" t="s">
        <v>31</v>
      </c>
      <c r="H2322" t="s">
        <v>32</v>
      </c>
      <c r="I2322" t="s">
        <v>100</v>
      </c>
      <c r="J2322">
        <v>18</v>
      </c>
      <c r="K2322">
        <v>4500</v>
      </c>
      <c r="L2322" s="7">
        <f>Sales_Data[[#This Row],[OrderQuantity]] *Sales_Data[[#This Row],[UnitPrice]]</f>
        <v>81000</v>
      </c>
      <c r="M2322" s="7">
        <f>Sales_Data[[#This Row],[UnitPrice]]-Sales_Data[[#This Row],[UnitCost]]</f>
        <v>1700</v>
      </c>
      <c r="N2322" s="7">
        <f>Sales_Data[[#This Row],[Gross Revenue]]-Sales_Data[[#This Row],[Discount Amount ]]</f>
        <v>79300</v>
      </c>
      <c r="O2322" s="7">
        <f>Sales_Data[[#This Row],[OrderQuantity]] *Sales_Data[[#This Row],[UnitCost]]</f>
        <v>50400</v>
      </c>
      <c r="P2322" s="7">
        <f>Sales_Data[[#This Row],[ItemCost]] +Sales_Data[[#This Row],[ShippingCost]]</f>
        <v>51009.16</v>
      </c>
      <c r="Q2322" s="7">
        <f>Sales_Data[[#This Row],[Gross Revenue]]-Sales_Data[[#This Row],[TotalFinancialCost]]</f>
        <v>29990.839999999997</v>
      </c>
      <c r="R2322" s="7">
        <f>Sales_Data[[#This Row],[Actul Bill Amount]]-Sales_Data[[#This Row],[ShippingCost]]</f>
        <v>78690.84</v>
      </c>
      <c r="S2322">
        <v>514</v>
      </c>
      <c r="T2322">
        <v>609.16</v>
      </c>
      <c r="U2322" t="s">
        <v>47</v>
      </c>
      <c r="V2322">
        <v>2800</v>
      </c>
      <c r="W2322" t="s">
        <v>33</v>
      </c>
      <c r="X2322" t="str">
        <f t="shared" si="73"/>
        <v>Delhi</v>
      </c>
    </row>
    <row r="2323" spans="1:24" x14ac:dyDescent="0.4">
      <c r="A2323">
        <v>102322</v>
      </c>
      <c r="B2323" s="5">
        <v>45660.234027777777</v>
      </c>
      <c r="C2323" s="3" t="str">
        <f>TEXT(Sales_Data[[#This Row],[OrderDate]],"mmmm")</f>
        <v>January</v>
      </c>
      <c r="D2323" s="3" t="str">
        <f t="shared" si="72"/>
        <v>2025</v>
      </c>
      <c r="E2323" t="s">
        <v>13</v>
      </c>
      <c r="F2323" t="s">
        <v>46</v>
      </c>
      <c r="G2323" t="s">
        <v>15</v>
      </c>
      <c r="H2323" t="s">
        <v>37</v>
      </c>
      <c r="I2323" t="s">
        <v>100</v>
      </c>
      <c r="J2323">
        <v>31</v>
      </c>
      <c r="K2323">
        <v>15000</v>
      </c>
      <c r="L2323" s="7">
        <f>Sales_Data[[#This Row],[OrderQuantity]] *Sales_Data[[#This Row],[UnitPrice]]</f>
        <v>465000</v>
      </c>
      <c r="M2323" s="7">
        <f>Sales_Data[[#This Row],[UnitPrice]]-Sales_Data[[#This Row],[UnitCost]]</f>
        <v>5500</v>
      </c>
      <c r="N2323" s="7">
        <f>Sales_Data[[#This Row],[Gross Revenue]]-Sales_Data[[#This Row],[Discount Amount ]]</f>
        <v>459500</v>
      </c>
      <c r="O2323" s="7">
        <f>Sales_Data[[#This Row],[OrderQuantity]] *Sales_Data[[#This Row],[UnitCost]]</f>
        <v>294500</v>
      </c>
      <c r="P2323" s="7">
        <f>Sales_Data[[#This Row],[ItemCost]] +Sales_Data[[#This Row],[ShippingCost]]</f>
        <v>295135.15000000002</v>
      </c>
      <c r="Q2323" s="7">
        <f>Sales_Data[[#This Row],[Gross Revenue]]-Sales_Data[[#This Row],[TotalFinancialCost]]</f>
        <v>169864.84999999998</v>
      </c>
      <c r="R2323" s="7">
        <f>Sales_Data[[#This Row],[Actul Bill Amount]]-Sales_Data[[#This Row],[ShippingCost]]</f>
        <v>458864.85</v>
      </c>
      <c r="S2323">
        <v>660</v>
      </c>
      <c r="T2323">
        <v>635.15</v>
      </c>
      <c r="U2323" t="s">
        <v>53</v>
      </c>
      <c r="V2323">
        <v>9500</v>
      </c>
      <c r="W2323" t="s">
        <v>38</v>
      </c>
      <c r="X2323" t="str">
        <f t="shared" si="73"/>
        <v>Kolkata</v>
      </c>
    </row>
    <row r="2324" spans="1:24" x14ac:dyDescent="0.4">
      <c r="A2324">
        <v>102323</v>
      </c>
      <c r="B2324" s="5">
        <v>45801.836805555555</v>
      </c>
      <c r="C2324" s="3" t="str">
        <f>TEXT(Sales_Data[[#This Row],[OrderDate]],"mmmm")</f>
        <v>May</v>
      </c>
      <c r="D2324" s="3" t="str">
        <f t="shared" si="72"/>
        <v>2025</v>
      </c>
      <c r="E2324" t="s">
        <v>34</v>
      </c>
      <c r="F2324" t="s">
        <v>40</v>
      </c>
      <c r="G2324" t="s">
        <v>15</v>
      </c>
      <c r="H2324" t="s">
        <v>37</v>
      </c>
      <c r="I2324" t="s">
        <v>100</v>
      </c>
      <c r="J2324">
        <v>38</v>
      </c>
      <c r="K2324">
        <v>5500</v>
      </c>
      <c r="L2324" s="7">
        <f>Sales_Data[[#This Row],[OrderQuantity]] *Sales_Data[[#This Row],[UnitPrice]]</f>
        <v>209000</v>
      </c>
      <c r="M2324" s="7">
        <f>Sales_Data[[#This Row],[UnitPrice]]-Sales_Data[[#This Row],[UnitCost]]</f>
        <v>2000</v>
      </c>
      <c r="N2324" s="7">
        <f>Sales_Data[[#This Row],[Gross Revenue]]-Sales_Data[[#This Row],[Discount Amount ]]</f>
        <v>207000</v>
      </c>
      <c r="O2324" s="7">
        <f>Sales_Data[[#This Row],[OrderQuantity]] *Sales_Data[[#This Row],[UnitCost]]</f>
        <v>133000</v>
      </c>
      <c r="P2324" s="7">
        <f>Sales_Data[[#This Row],[ItemCost]] +Sales_Data[[#This Row],[ShippingCost]]</f>
        <v>133492.46</v>
      </c>
      <c r="Q2324" s="7">
        <f>Sales_Data[[#This Row],[Gross Revenue]]-Sales_Data[[#This Row],[TotalFinancialCost]]</f>
        <v>75507.540000000008</v>
      </c>
      <c r="R2324" s="7">
        <f>Sales_Data[[#This Row],[Actul Bill Amount]]-Sales_Data[[#This Row],[ShippingCost]]</f>
        <v>206507.54</v>
      </c>
      <c r="S2324">
        <v>695</v>
      </c>
      <c r="T2324">
        <v>492.46</v>
      </c>
      <c r="U2324" t="s">
        <v>41</v>
      </c>
      <c r="V2324">
        <v>3500</v>
      </c>
      <c r="W2324" t="s">
        <v>38</v>
      </c>
      <c r="X2324" t="str">
        <f t="shared" si="73"/>
        <v>Kolkata</v>
      </c>
    </row>
    <row r="2325" spans="1:24" x14ac:dyDescent="0.4">
      <c r="A2325">
        <v>102324</v>
      </c>
      <c r="B2325" s="5">
        <v>45687.19027777778</v>
      </c>
      <c r="C2325" s="3" t="str">
        <f>TEXT(Sales_Data[[#This Row],[OrderDate]],"mmmm")</f>
        <v>January</v>
      </c>
      <c r="D2325" s="3" t="str">
        <f t="shared" si="72"/>
        <v>2025</v>
      </c>
      <c r="E2325" t="s">
        <v>45</v>
      </c>
      <c r="F2325" t="s">
        <v>14</v>
      </c>
      <c r="G2325" t="s">
        <v>29</v>
      </c>
      <c r="H2325" t="s">
        <v>16</v>
      </c>
      <c r="I2325" t="s">
        <v>100</v>
      </c>
      <c r="J2325">
        <v>9</v>
      </c>
      <c r="K2325">
        <v>3200</v>
      </c>
      <c r="L2325" s="7">
        <f>Sales_Data[[#This Row],[OrderQuantity]] *Sales_Data[[#This Row],[UnitPrice]]</f>
        <v>28800</v>
      </c>
      <c r="M2325" s="7">
        <f>Sales_Data[[#This Row],[UnitPrice]]-Sales_Data[[#This Row],[UnitCost]]</f>
        <v>1200</v>
      </c>
      <c r="N2325" s="7">
        <f>Sales_Data[[#This Row],[Gross Revenue]]-Sales_Data[[#This Row],[Discount Amount ]]</f>
        <v>27600</v>
      </c>
      <c r="O2325" s="7">
        <f>Sales_Data[[#This Row],[OrderQuantity]] *Sales_Data[[#This Row],[UnitCost]]</f>
        <v>18000</v>
      </c>
      <c r="P2325" s="7">
        <f>Sales_Data[[#This Row],[ItemCost]] +Sales_Data[[#This Row],[ShippingCost]]</f>
        <v>20430.52</v>
      </c>
      <c r="Q2325" s="7">
        <f>Sales_Data[[#This Row],[Gross Revenue]]-Sales_Data[[#This Row],[TotalFinancialCost]]</f>
        <v>8369.48</v>
      </c>
      <c r="R2325" s="7">
        <f>Sales_Data[[#This Row],[Actul Bill Amount]]-Sales_Data[[#This Row],[ShippingCost]]</f>
        <v>25169.48</v>
      </c>
      <c r="S2325">
        <v>673</v>
      </c>
      <c r="T2325">
        <v>2430.52</v>
      </c>
      <c r="U2325" t="s">
        <v>17</v>
      </c>
      <c r="V2325">
        <v>2000</v>
      </c>
      <c r="W2325" t="s">
        <v>18</v>
      </c>
      <c r="X2325" t="str">
        <f t="shared" si="73"/>
        <v>Bengaluru</v>
      </c>
    </row>
    <row r="2326" spans="1:24" x14ac:dyDescent="0.4">
      <c r="A2326">
        <v>102325</v>
      </c>
      <c r="B2326" s="5">
        <v>45894.445833333331</v>
      </c>
      <c r="C2326" s="3" t="str">
        <f>TEXT(Sales_Data[[#This Row],[OrderDate]],"mmmm")</f>
        <v>August</v>
      </c>
      <c r="D2326" s="3" t="str">
        <f t="shared" si="72"/>
        <v>2025</v>
      </c>
      <c r="E2326" t="s">
        <v>23</v>
      </c>
      <c r="F2326" t="s">
        <v>40</v>
      </c>
      <c r="G2326" t="s">
        <v>31</v>
      </c>
      <c r="H2326" t="s">
        <v>32</v>
      </c>
      <c r="I2326" t="s">
        <v>100</v>
      </c>
      <c r="J2326">
        <v>35</v>
      </c>
      <c r="K2326">
        <v>5500</v>
      </c>
      <c r="L2326" s="7">
        <f>Sales_Data[[#This Row],[OrderQuantity]] *Sales_Data[[#This Row],[UnitPrice]]</f>
        <v>192500</v>
      </c>
      <c r="M2326" s="7">
        <f>Sales_Data[[#This Row],[UnitPrice]]-Sales_Data[[#This Row],[UnitCost]]</f>
        <v>2000</v>
      </c>
      <c r="N2326" s="7">
        <f>Sales_Data[[#This Row],[Gross Revenue]]-Sales_Data[[#This Row],[Discount Amount ]]</f>
        <v>190500</v>
      </c>
      <c r="O2326" s="7">
        <f>Sales_Data[[#This Row],[OrderQuantity]] *Sales_Data[[#This Row],[UnitCost]]</f>
        <v>122500</v>
      </c>
      <c r="P2326" s="7">
        <f>Sales_Data[[#This Row],[ItemCost]] +Sales_Data[[#This Row],[ShippingCost]]</f>
        <v>123019.4</v>
      </c>
      <c r="Q2326" s="7">
        <f>Sales_Data[[#This Row],[Gross Revenue]]-Sales_Data[[#This Row],[TotalFinancialCost]]</f>
        <v>69480.600000000006</v>
      </c>
      <c r="R2326" s="7">
        <f>Sales_Data[[#This Row],[Actul Bill Amount]]-Sales_Data[[#This Row],[ShippingCost]]</f>
        <v>189980.6</v>
      </c>
      <c r="S2326">
        <v>1134</v>
      </c>
      <c r="T2326">
        <v>519.4</v>
      </c>
      <c r="U2326" t="s">
        <v>41</v>
      </c>
      <c r="V2326">
        <v>3500</v>
      </c>
      <c r="W2326" t="s">
        <v>33</v>
      </c>
      <c r="X2326" t="str">
        <f t="shared" si="73"/>
        <v>Delhi</v>
      </c>
    </row>
    <row r="2327" spans="1:24" x14ac:dyDescent="0.4">
      <c r="A2327">
        <v>102326</v>
      </c>
      <c r="B2327" s="5">
        <v>45936.433333333334</v>
      </c>
      <c r="C2327" s="3" t="str">
        <f>TEXT(Sales_Data[[#This Row],[OrderDate]],"mmmm")</f>
        <v>October</v>
      </c>
      <c r="D2327" s="3" t="str">
        <f t="shared" si="72"/>
        <v>2025</v>
      </c>
      <c r="E2327" t="s">
        <v>45</v>
      </c>
      <c r="F2327" t="s">
        <v>43</v>
      </c>
      <c r="G2327" t="s">
        <v>15</v>
      </c>
      <c r="H2327" t="s">
        <v>37</v>
      </c>
      <c r="I2327" t="s">
        <v>100</v>
      </c>
      <c r="J2327">
        <v>51</v>
      </c>
      <c r="K2327">
        <v>2800</v>
      </c>
      <c r="L2327" s="7">
        <f>Sales_Data[[#This Row],[OrderQuantity]] *Sales_Data[[#This Row],[UnitPrice]]</f>
        <v>142800</v>
      </c>
      <c r="M2327" s="7">
        <f>Sales_Data[[#This Row],[UnitPrice]]-Sales_Data[[#This Row],[UnitCost]]</f>
        <v>1300</v>
      </c>
      <c r="N2327" s="7">
        <f>Sales_Data[[#This Row],[Gross Revenue]]-Sales_Data[[#This Row],[Discount Amount ]]</f>
        <v>141500</v>
      </c>
      <c r="O2327" s="7">
        <f>Sales_Data[[#This Row],[OrderQuantity]] *Sales_Data[[#This Row],[UnitCost]]</f>
        <v>76500</v>
      </c>
      <c r="P2327" s="7">
        <f>Sales_Data[[#This Row],[ItemCost]] +Sales_Data[[#This Row],[ShippingCost]]</f>
        <v>77974.69</v>
      </c>
      <c r="Q2327" s="7">
        <f>Sales_Data[[#This Row],[Gross Revenue]]-Sales_Data[[#This Row],[TotalFinancialCost]]</f>
        <v>64825.31</v>
      </c>
      <c r="R2327" s="7">
        <f>Sales_Data[[#This Row],[Actul Bill Amount]]-Sales_Data[[#This Row],[ShippingCost]]</f>
        <v>140025.31</v>
      </c>
      <c r="S2327">
        <v>1080</v>
      </c>
      <c r="T2327">
        <v>1474.69</v>
      </c>
      <c r="U2327" t="s">
        <v>61</v>
      </c>
      <c r="V2327">
        <v>1500</v>
      </c>
      <c r="W2327" t="s">
        <v>38</v>
      </c>
      <c r="X2327" t="str">
        <f t="shared" si="73"/>
        <v>Kolkata</v>
      </c>
    </row>
    <row r="2328" spans="1:24" x14ac:dyDescent="0.4">
      <c r="A2328">
        <v>102327</v>
      </c>
      <c r="B2328" s="5">
        <v>46005.544444444444</v>
      </c>
      <c r="C2328" s="3" t="str">
        <f>TEXT(Sales_Data[[#This Row],[OrderDate]],"mmmm")</f>
        <v>December</v>
      </c>
      <c r="D2328" s="3" t="str">
        <f t="shared" si="72"/>
        <v>2025</v>
      </c>
      <c r="E2328" t="s">
        <v>23</v>
      </c>
      <c r="F2328" t="s">
        <v>43</v>
      </c>
      <c r="G2328" t="s">
        <v>31</v>
      </c>
      <c r="H2328" t="s">
        <v>20</v>
      </c>
      <c r="I2328" t="s">
        <v>100</v>
      </c>
      <c r="J2328">
        <v>66</v>
      </c>
      <c r="K2328">
        <v>4500</v>
      </c>
      <c r="L2328" s="7">
        <f>Sales_Data[[#This Row],[OrderQuantity]] *Sales_Data[[#This Row],[UnitPrice]]</f>
        <v>297000</v>
      </c>
      <c r="M2328" s="7">
        <f>Sales_Data[[#This Row],[UnitPrice]]-Sales_Data[[#This Row],[UnitCost]]</f>
        <v>2000</v>
      </c>
      <c r="N2328" s="7">
        <f>Sales_Data[[#This Row],[Gross Revenue]]-Sales_Data[[#This Row],[Discount Amount ]]</f>
        <v>295000</v>
      </c>
      <c r="O2328" s="7">
        <f>Sales_Data[[#This Row],[OrderQuantity]] *Sales_Data[[#This Row],[UnitCost]]</f>
        <v>165000</v>
      </c>
      <c r="P2328" s="7">
        <f>Sales_Data[[#This Row],[ItemCost]] +Sales_Data[[#This Row],[ShippingCost]]</f>
        <v>165392.34</v>
      </c>
      <c r="Q2328" s="7">
        <f>Sales_Data[[#This Row],[Gross Revenue]]-Sales_Data[[#This Row],[TotalFinancialCost]]</f>
        <v>131607.66</v>
      </c>
      <c r="R2328" s="7">
        <f>Sales_Data[[#This Row],[Actul Bill Amount]]-Sales_Data[[#This Row],[ShippingCost]]</f>
        <v>294607.65999999997</v>
      </c>
      <c r="S2328">
        <v>918</v>
      </c>
      <c r="T2328">
        <v>392.34</v>
      </c>
      <c r="U2328" t="s">
        <v>44</v>
      </c>
      <c r="V2328">
        <v>2500</v>
      </c>
      <c r="W2328" t="s">
        <v>22</v>
      </c>
      <c r="X2328" t="str">
        <f t="shared" si="73"/>
        <v>Nagpur</v>
      </c>
    </row>
    <row r="2329" spans="1:24" x14ac:dyDescent="0.4">
      <c r="A2329">
        <v>102328</v>
      </c>
      <c r="B2329" s="5">
        <v>45772.318055555559</v>
      </c>
      <c r="C2329" s="3" t="str">
        <f>TEXT(Sales_Data[[#This Row],[OrderDate]],"mmmm")</f>
        <v>April</v>
      </c>
      <c r="D2329" s="3" t="str">
        <f t="shared" si="72"/>
        <v>2025</v>
      </c>
      <c r="E2329" t="s">
        <v>50</v>
      </c>
      <c r="F2329" t="s">
        <v>55</v>
      </c>
      <c r="G2329" t="s">
        <v>15</v>
      </c>
      <c r="H2329" t="s">
        <v>25</v>
      </c>
      <c r="I2329" t="s">
        <v>100</v>
      </c>
      <c r="J2329">
        <v>59</v>
      </c>
      <c r="K2329">
        <v>600</v>
      </c>
      <c r="L2329" s="7">
        <f>Sales_Data[[#This Row],[OrderQuantity]] *Sales_Data[[#This Row],[UnitPrice]]</f>
        <v>35400</v>
      </c>
      <c r="M2329" s="7">
        <f>Sales_Data[[#This Row],[UnitPrice]]-Sales_Data[[#This Row],[UnitCost]]</f>
        <v>250</v>
      </c>
      <c r="N2329" s="7">
        <f>Sales_Data[[#This Row],[Gross Revenue]]-Sales_Data[[#This Row],[Discount Amount ]]</f>
        <v>35150</v>
      </c>
      <c r="O2329" s="7">
        <f>Sales_Data[[#This Row],[OrderQuantity]] *Sales_Data[[#This Row],[UnitCost]]</f>
        <v>20650</v>
      </c>
      <c r="P2329" s="7">
        <f>Sales_Data[[#This Row],[ItemCost]] +Sales_Data[[#This Row],[ShippingCost]]</f>
        <v>21154.22</v>
      </c>
      <c r="Q2329" s="7">
        <f>Sales_Data[[#This Row],[Gross Revenue]]-Sales_Data[[#This Row],[TotalFinancialCost]]</f>
        <v>14245.779999999999</v>
      </c>
      <c r="R2329" s="7">
        <f>Sales_Data[[#This Row],[Actul Bill Amount]]-Sales_Data[[#This Row],[ShippingCost]]</f>
        <v>34645.78</v>
      </c>
      <c r="S2329">
        <v>382</v>
      </c>
      <c r="T2329">
        <v>504.22</v>
      </c>
      <c r="U2329" t="s">
        <v>57</v>
      </c>
      <c r="V2329">
        <v>350</v>
      </c>
      <c r="W2329" t="s">
        <v>27</v>
      </c>
      <c r="X2329" t="str">
        <f t="shared" si="73"/>
        <v>Mumbai</v>
      </c>
    </row>
    <row r="2330" spans="1:24" x14ac:dyDescent="0.4">
      <c r="A2330">
        <v>102329</v>
      </c>
      <c r="B2330" s="5">
        <v>45761.998611111114</v>
      </c>
      <c r="C2330" s="3" t="str">
        <f>TEXT(Sales_Data[[#This Row],[OrderDate]],"mmmm")</f>
        <v>April</v>
      </c>
      <c r="D2330" s="3" t="str">
        <f t="shared" si="72"/>
        <v>2025</v>
      </c>
      <c r="E2330" t="s">
        <v>39</v>
      </c>
      <c r="F2330" t="s">
        <v>43</v>
      </c>
      <c r="G2330" t="s">
        <v>15</v>
      </c>
      <c r="H2330" t="s">
        <v>25</v>
      </c>
      <c r="I2330" t="s">
        <v>100</v>
      </c>
      <c r="J2330">
        <v>6</v>
      </c>
      <c r="K2330">
        <v>2800</v>
      </c>
      <c r="L2330" s="7">
        <f>Sales_Data[[#This Row],[OrderQuantity]] *Sales_Data[[#This Row],[UnitPrice]]</f>
        <v>16800</v>
      </c>
      <c r="M2330" s="7">
        <f>Sales_Data[[#This Row],[UnitPrice]]-Sales_Data[[#This Row],[UnitCost]]</f>
        <v>1300</v>
      </c>
      <c r="N2330" s="7">
        <f>Sales_Data[[#This Row],[Gross Revenue]]-Sales_Data[[#This Row],[Discount Amount ]]</f>
        <v>15500</v>
      </c>
      <c r="O2330" s="7">
        <f>Sales_Data[[#This Row],[OrderQuantity]] *Sales_Data[[#This Row],[UnitCost]]</f>
        <v>9000</v>
      </c>
      <c r="P2330" s="7">
        <f>Sales_Data[[#This Row],[ItemCost]] +Sales_Data[[#This Row],[ShippingCost]]</f>
        <v>9836.84</v>
      </c>
      <c r="Q2330" s="7">
        <f>Sales_Data[[#This Row],[Gross Revenue]]-Sales_Data[[#This Row],[TotalFinancialCost]]</f>
        <v>6963.16</v>
      </c>
      <c r="R2330" s="7">
        <f>Sales_Data[[#This Row],[Actul Bill Amount]]-Sales_Data[[#This Row],[ShippingCost]]</f>
        <v>14663.16</v>
      </c>
      <c r="S2330">
        <v>715</v>
      </c>
      <c r="T2330">
        <v>836.84</v>
      </c>
      <c r="U2330" t="s">
        <v>61</v>
      </c>
      <c r="V2330">
        <v>1500</v>
      </c>
      <c r="W2330" t="s">
        <v>27</v>
      </c>
      <c r="X2330" t="str">
        <f t="shared" si="73"/>
        <v>Mumbai</v>
      </c>
    </row>
    <row r="2331" spans="1:24" x14ac:dyDescent="0.4">
      <c r="A2331">
        <v>102330</v>
      </c>
      <c r="B2331" s="5">
        <v>45775.546527777777</v>
      </c>
      <c r="C2331" s="3" t="str">
        <f>TEXT(Sales_Data[[#This Row],[OrderDate]],"mmmm")</f>
        <v>April</v>
      </c>
      <c r="D2331" s="3" t="str">
        <f t="shared" si="72"/>
        <v>2025</v>
      </c>
      <c r="E2331" t="s">
        <v>13</v>
      </c>
      <c r="F2331" t="s">
        <v>35</v>
      </c>
      <c r="G2331" t="s">
        <v>29</v>
      </c>
      <c r="H2331" t="s">
        <v>20</v>
      </c>
      <c r="I2331" t="s">
        <v>100</v>
      </c>
      <c r="J2331">
        <v>91</v>
      </c>
      <c r="K2331">
        <v>12000</v>
      </c>
      <c r="L2331" s="7">
        <f>Sales_Data[[#This Row],[OrderQuantity]] *Sales_Data[[#This Row],[UnitPrice]]</f>
        <v>1092000</v>
      </c>
      <c r="M2331" s="7">
        <f>Sales_Data[[#This Row],[UnitPrice]]-Sales_Data[[#This Row],[UnitCost]]</f>
        <v>4000</v>
      </c>
      <c r="N2331" s="7">
        <f>Sales_Data[[#This Row],[Gross Revenue]]-Sales_Data[[#This Row],[Discount Amount ]]</f>
        <v>1088000</v>
      </c>
      <c r="O2331" s="7">
        <f>Sales_Data[[#This Row],[OrderQuantity]] *Sales_Data[[#This Row],[UnitCost]]</f>
        <v>728000</v>
      </c>
      <c r="P2331" s="7">
        <f>Sales_Data[[#This Row],[ItemCost]] +Sales_Data[[#This Row],[ShippingCost]]</f>
        <v>728585.34</v>
      </c>
      <c r="Q2331" s="7">
        <f>Sales_Data[[#This Row],[Gross Revenue]]-Sales_Data[[#This Row],[TotalFinancialCost]]</f>
        <v>363414.66000000003</v>
      </c>
      <c r="R2331" s="7">
        <f>Sales_Data[[#This Row],[Actul Bill Amount]]-Sales_Data[[#This Row],[ShippingCost]]</f>
        <v>1087414.6599999999</v>
      </c>
      <c r="S2331">
        <v>465</v>
      </c>
      <c r="T2331">
        <v>585.34</v>
      </c>
      <c r="U2331" t="s">
        <v>36</v>
      </c>
      <c r="V2331">
        <v>8000</v>
      </c>
      <c r="W2331" t="s">
        <v>22</v>
      </c>
      <c r="X2331" t="str">
        <f t="shared" si="73"/>
        <v>Nagpur</v>
      </c>
    </row>
    <row r="2332" spans="1:24" x14ac:dyDescent="0.4">
      <c r="A2332">
        <v>102331</v>
      </c>
      <c r="B2332" s="5">
        <v>45662.34375</v>
      </c>
      <c r="C2332" s="3" t="str">
        <f>TEXT(Sales_Data[[#This Row],[OrderDate]],"mmmm")</f>
        <v>January</v>
      </c>
      <c r="D2332" s="3" t="str">
        <f t="shared" si="72"/>
        <v>2025</v>
      </c>
      <c r="E2332" t="s">
        <v>39</v>
      </c>
      <c r="F2332" t="s">
        <v>55</v>
      </c>
      <c r="G2332" t="s">
        <v>31</v>
      </c>
      <c r="H2332" t="s">
        <v>16</v>
      </c>
      <c r="I2332" t="s">
        <v>100</v>
      </c>
      <c r="J2332">
        <v>50</v>
      </c>
      <c r="K2332">
        <v>850</v>
      </c>
      <c r="L2332" s="7">
        <f>Sales_Data[[#This Row],[OrderQuantity]] *Sales_Data[[#This Row],[UnitPrice]]</f>
        <v>42500</v>
      </c>
      <c r="M2332" s="7">
        <f>Sales_Data[[#This Row],[UnitPrice]]-Sales_Data[[#This Row],[UnitCost]]</f>
        <v>300</v>
      </c>
      <c r="N2332" s="7">
        <f>Sales_Data[[#This Row],[Gross Revenue]]-Sales_Data[[#This Row],[Discount Amount ]]</f>
        <v>42200</v>
      </c>
      <c r="O2332" s="7">
        <f>Sales_Data[[#This Row],[OrderQuantity]] *Sales_Data[[#This Row],[UnitCost]]</f>
        <v>27500</v>
      </c>
      <c r="P2332" s="7">
        <f>Sales_Data[[#This Row],[ItemCost]] +Sales_Data[[#This Row],[ShippingCost]]</f>
        <v>28564.560000000001</v>
      </c>
      <c r="Q2332" s="7">
        <f>Sales_Data[[#This Row],[Gross Revenue]]-Sales_Data[[#This Row],[TotalFinancialCost]]</f>
        <v>13935.439999999999</v>
      </c>
      <c r="R2332" s="7">
        <f>Sales_Data[[#This Row],[Actul Bill Amount]]-Sales_Data[[#This Row],[ShippingCost]]</f>
        <v>41135.440000000002</v>
      </c>
      <c r="S2332">
        <v>878</v>
      </c>
      <c r="T2332">
        <v>1064.56</v>
      </c>
      <c r="U2332" t="s">
        <v>56</v>
      </c>
      <c r="V2332">
        <v>550</v>
      </c>
      <c r="W2332" t="s">
        <v>18</v>
      </c>
      <c r="X2332" t="str">
        <f t="shared" si="73"/>
        <v>Bengaluru</v>
      </c>
    </row>
    <row r="2333" spans="1:24" x14ac:dyDescent="0.4">
      <c r="A2333">
        <v>102332</v>
      </c>
      <c r="B2333" s="5">
        <v>46017.443055555559</v>
      </c>
      <c r="C2333" s="3" t="str">
        <f>TEXT(Sales_Data[[#This Row],[OrderDate]],"mmmm")</f>
        <v>December</v>
      </c>
      <c r="D2333" s="3" t="str">
        <f t="shared" si="72"/>
        <v>2025</v>
      </c>
      <c r="E2333" t="s">
        <v>13</v>
      </c>
      <c r="F2333" t="s">
        <v>40</v>
      </c>
      <c r="G2333" t="s">
        <v>15</v>
      </c>
      <c r="H2333" t="s">
        <v>25</v>
      </c>
      <c r="I2333" t="s">
        <v>100</v>
      </c>
      <c r="J2333">
        <v>95</v>
      </c>
      <c r="K2333">
        <v>1500</v>
      </c>
      <c r="L2333" s="7">
        <f>Sales_Data[[#This Row],[OrderQuantity]] *Sales_Data[[#This Row],[UnitPrice]]</f>
        <v>142500</v>
      </c>
      <c r="M2333" s="7">
        <f>Sales_Data[[#This Row],[UnitPrice]]-Sales_Data[[#This Row],[UnitCost]]</f>
        <v>700</v>
      </c>
      <c r="N2333" s="7">
        <f>Sales_Data[[#This Row],[Gross Revenue]]-Sales_Data[[#This Row],[Discount Amount ]]</f>
        <v>141800</v>
      </c>
      <c r="O2333" s="7">
        <f>Sales_Data[[#This Row],[OrderQuantity]] *Sales_Data[[#This Row],[UnitCost]]</f>
        <v>76000</v>
      </c>
      <c r="P2333" s="7">
        <f>Sales_Data[[#This Row],[ItemCost]] +Sales_Data[[#This Row],[ShippingCost]]</f>
        <v>76597.19</v>
      </c>
      <c r="Q2333" s="7">
        <f>Sales_Data[[#This Row],[Gross Revenue]]-Sales_Data[[#This Row],[TotalFinancialCost]]</f>
        <v>65902.81</v>
      </c>
      <c r="R2333" s="7">
        <f>Sales_Data[[#This Row],[Actul Bill Amount]]-Sales_Data[[#This Row],[ShippingCost]]</f>
        <v>141202.81</v>
      </c>
      <c r="S2333">
        <v>529</v>
      </c>
      <c r="T2333">
        <v>597.19000000000005</v>
      </c>
      <c r="U2333" t="s">
        <v>52</v>
      </c>
      <c r="V2333">
        <v>800</v>
      </c>
      <c r="W2333" t="s">
        <v>27</v>
      </c>
      <c r="X2333" t="str">
        <f t="shared" si="73"/>
        <v>Mumbai</v>
      </c>
    </row>
    <row r="2334" spans="1:24" x14ac:dyDescent="0.4">
      <c r="A2334">
        <v>102333</v>
      </c>
      <c r="B2334" s="5">
        <v>45905.457638888889</v>
      </c>
      <c r="C2334" s="3" t="str">
        <f>TEXT(Sales_Data[[#This Row],[OrderDate]],"mmmm")</f>
        <v>September</v>
      </c>
      <c r="D2334" s="3" t="str">
        <f t="shared" si="72"/>
        <v>2025</v>
      </c>
      <c r="E2334" t="s">
        <v>13</v>
      </c>
      <c r="F2334" t="s">
        <v>14</v>
      </c>
      <c r="G2334" t="s">
        <v>15</v>
      </c>
      <c r="H2334" t="s">
        <v>20</v>
      </c>
      <c r="I2334" t="s">
        <v>100</v>
      </c>
      <c r="J2334">
        <v>32</v>
      </c>
      <c r="K2334">
        <v>3200</v>
      </c>
      <c r="L2334" s="7">
        <f>Sales_Data[[#This Row],[OrderQuantity]] *Sales_Data[[#This Row],[UnitPrice]]</f>
        <v>102400</v>
      </c>
      <c r="M2334" s="7">
        <f>Sales_Data[[#This Row],[UnitPrice]]-Sales_Data[[#This Row],[UnitCost]]</f>
        <v>1200</v>
      </c>
      <c r="N2334" s="7">
        <f>Sales_Data[[#This Row],[Gross Revenue]]-Sales_Data[[#This Row],[Discount Amount ]]</f>
        <v>101200</v>
      </c>
      <c r="O2334" s="7">
        <f>Sales_Data[[#This Row],[OrderQuantity]] *Sales_Data[[#This Row],[UnitCost]]</f>
        <v>64000</v>
      </c>
      <c r="P2334" s="7">
        <f>Sales_Data[[#This Row],[ItemCost]] +Sales_Data[[#This Row],[ShippingCost]]</f>
        <v>64359.44</v>
      </c>
      <c r="Q2334" s="7">
        <f>Sales_Data[[#This Row],[Gross Revenue]]-Sales_Data[[#This Row],[TotalFinancialCost]]</f>
        <v>38040.559999999998</v>
      </c>
      <c r="R2334" s="7">
        <f>Sales_Data[[#This Row],[Actul Bill Amount]]-Sales_Data[[#This Row],[ShippingCost]]</f>
        <v>100840.56</v>
      </c>
      <c r="S2334">
        <v>924</v>
      </c>
      <c r="T2334">
        <v>359.44</v>
      </c>
      <c r="U2334" t="s">
        <v>17</v>
      </c>
      <c r="V2334">
        <v>2000</v>
      </c>
      <c r="W2334" t="s">
        <v>22</v>
      </c>
      <c r="X2334" t="str">
        <f t="shared" si="73"/>
        <v>Nagpur</v>
      </c>
    </row>
    <row r="2335" spans="1:24" x14ac:dyDescent="0.4">
      <c r="A2335">
        <v>102334</v>
      </c>
      <c r="B2335" s="5">
        <v>46021.8125</v>
      </c>
      <c r="C2335" s="3" t="str">
        <f>TEXT(Sales_Data[[#This Row],[OrderDate]],"mmmm")</f>
        <v>December</v>
      </c>
      <c r="D2335" s="3" t="str">
        <f t="shared" si="72"/>
        <v>2025</v>
      </c>
      <c r="E2335" t="s">
        <v>45</v>
      </c>
      <c r="F2335" t="s">
        <v>55</v>
      </c>
      <c r="G2335" t="s">
        <v>15</v>
      </c>
      <c r="H2335" t="s">
        <v>16</v>
      </c>
      <c r="I2335" t="s">
        <v>100</v>
      </c>
      <c r="J2335">
        <v>4</v>
      </c>
      <c r="K2335">
        <v>850</v>
      </c>
      <c r="L2335" s="7">
        <f>Sales_Data[[#This Row],[OrderQuantity]] *Sales_Data[[#This Row],[UnitPrice]]</f>
        <v>3400</v>
      </c>
      <c r="M2335" s="7">
        <f>Sales_Data[[#This Row],[UnitPrice]]-Sales_Data[[#This Row],[UnitCost]]</f>
        <v>300</v>
      </c>
      <c r="N2335" s="7">
        <f>Sales_Data[[#This Row],[Gross Revenue]]-Sales_Data[[#This Row],[Discount Amount ]]</f>
        <v>3100</v>
      </c>
      <c r="O2335" s="7">
        <f>Sales_Data[[#This Row],[OrderQuantity]] *Sales_Data[[#This Row],[UnitCost]]</f>
        <v>2200</v>
      </c>
      <c r="P2335" s="7">
        <f>Sales_Data[[#This Row],[ItemCost]] +Sales_Data[[#This Row],[ShippingCost]]</f>
        <v>2505.81</v>
      </c>
      <c r="Q2335" s="7">
        <f>Sales_Data[[#This Row],[Gross Revenue]]-Sales_Data[[#This Row],[TotalFinancialCost]]</f>
        <v>894.19</v>
      </c>
      <c r="R2335" s="7">
        <f>Sales_Data[[#This Row],[Actul Bill Amount]]-Sales_Data[[#This Row],[ShippingCost]]</f>
        <v>2794.19</v>
      </c>
      <c r="S2335">
        <v>1025</v>
      </c>
      <c r="T2335">
        <v>305.81</v>
      </c>
      <c r="U2335" t="s">
        <v>56</v>
      </c>
      <c r="V2335">
        <v>550</v>
      </c>
      <c r="W2335" t="s">
        <v>18</v>
      </c>
      <c r="X2335" t="str">
        <f t="shared" si="73"/>
        <v>Bengaluru</v>
      </c>
    </row>
    <row r="2336" spans="1:24" x14ac:dyDescent="0.4">
      <c r="A2336">
        <v>102335</v>
      </c>
      <c r="B2336" s="5">
        <v>45978.868750000001</v>
      </c>
      <c r="C2336" s="3" t="str">
        <f>TEXT(Sales_Data[[#This Row],[OrderDate]],"mmmm")</f>
        <v>November</v>
      </c>
      <c r="D2336" s="3" t="str">
        <f t="shared" si="72"/>
        <v>2025</v>
      </c>
      <c r="E2336" t="s">
        <v>19</v>
      </c>
      <c r="F2336" t="s">
        <v>14</v>
      </c>
      <c r="G2336" t="s">
        <v>31</v>
      </c>
      <c r="H2336" t="s">
        <v>16</v>
      </c>
      <c r="I2336" t="s">
        <v>100</v>
      </c>
      <c r="J2336">
        <v>75</v>
      </c>
      <c r="K2336">
        <v>6500</v>
      </c>
      <c r="L2336" s="7">
        <f>Sales_Data[[#This Row],[OrderQuantity]] *Sales_Data[[#This Row],[UnitPrice]]</f>
        <v>487500</v>
      </c>
      <c r="M2336" s="7">
        <f>Sales_Data[[#This Row],[UnitPrice]]-Sales_Data[[#This Row],[UnitCost]]</f>
        <v>2300</v>
      </c>
      <c r="N2336" s="7">
        <f>Sales_Data[[#This Row],[Gross Revenue]]-Sales_Data[[#This Row],[Discount Amount ]]</f>
        <v>485200</v>
      </c>
      <c r="O2336" s="7">
        <f>Sales_Data[[#This Row],[OrderQuantity]] *Sales_Data[[#This Row],[UnitCost]]</f>
        <v>315000</v>
      </c>
      <c r="P2336" s="7">
        <f>Sales_Data[[#This Row],[ItemCost]] +Sales_Data[[#This Row],[ShippingCost]]</f>
        <v>315627.19</v>
      </c>
      <c r="Q2336" s="7">
        <f>Sales_Data[[#This Row],[Gross Revenue]]-Sales_Data[[#This Row],[TotalFinancialCost]]</f>
        <v>171872.81</v>
      </c>
      <c r="R2336" s="7">
        <f>Sales_Data[[#This Row],[Actul Bill Amount]]-Sales_Data[[#This Row],[ShippingCost]]</f>
        <v>484572.81</v>
      </c>
      <c r="S2336">
        <v>638</v>
      </c>
      <c r="T2336">
        <v>627.19000000000005</v>
      </c>
      <c r="U2336" t="s">
        <v>21</v>
      </c>
      <c r="V2336">
        <v>4200</v>
      </c>
      <c r="W2336" t="s">
        <v>18</v>
      </c>
      <c r="X2336" t="str">
        <f t="shared" si="73"/>
        <v>Bengaluru</v>
      </c>
    </row>
    <row r="2337" spans="1:24" x14ac:dyDescent="0.4">
      <c r="A2337">
        <v>102336</v>
      </c>
      <c r="B2337" s="5">
        <v>45778.635416666664</v>
      </c>
      <c r="C2337" s="3" t="str">
        <f>TEXT(Sales_Data[[#This Row],[OrderDate]],"mmmm")</f>
        <v>May</v>
      </c>
      <c r="D2337" s="3" t="str">
        <f t="shared" si="72"/>
        <v>2025</v>
      </c>
      <c r="E2337" t="s">
        <v>39</v>
      </c>
      <c r="F2337" t="s">
        <v>28</v>
      </c>
      <c r="G2337" t="s">
        <v>31</v>
      </c>
      <c r="H2337" t="s">
        <v>16</v>
      </c>
      <c r="I2337" t="s">
        <v>100</v>
      </c>
      <c r="J2337">
        <v>35</v>
      </c>
      <c r="K2337">
        <v>450</v>
      </c>
      <c r="L2337" s="7">
        <f>Sales_Data[[#This Row],[OrderQuantity]] *Sales_Data[[#This Row],[UnitPrice]]</f>
        <v>15750</v>
      </c>
      <c r="M2337" s="7">
        <f>Sales_Data[[#This Row],[UnitPrice]]-Sales_Data[[#This Row],[UnitCost]]</f>
        <v>250</v>
      </c>
      <c r="N2337" s="7">
        <f>Sales_Data[[#This Row],[Gross Revenue]]-Sales_Data[[#This Row],[Discount Amount ]]</f>
        <v>15500</v>
      </c>
      <c r="O2337" s="7">
        <f>Sales_Data[[#This Row],[OrderQuantity]] *Sales_Data[[#This Row],[UnitCost]]</f>
        <v>7000</v>
      </c>
      <c r="P2337" s="7">
        <f>Sales_Data[[#This Row],[ItemCost]] +Sales_Data[[#This Row],[ShippingCost]]</f>
        <v>7529.55</v>
      </c>
      <c r="Q2337" s="7">
        <f>Sales_Data[[#This Row],[Gross Revenue]]-Sales_Data[[#This Row],[TotalFinancialCost]]</f>
        <v>8220.4500000000007</v>
      </c>
      <c r="R2337" s="7">
        <f>Sales_Data[[#This Row],[Actul Bill Amount]]-Sales_Data[[#This Row],[ShippingCost]]</f>
        <v>14970.45</v>
      </c>
      <c r="S2337">
        <v>893</v>
      </c>
      <c r="T2337">
        <v>529.54999999999995</v>
      </c>
      <c r="U2337" t="s">
        <v>30</v>
      </c>
      <c r="V2337">
        <v>200</v>
      </c>
      <c r="W2337" t="s">
        <v>18</v>
      </c>
      <c r="X2337" t="str">
        <f t="shared" si="73"/>
        <v>Bengaluru</v>
      </c>
    </row>
    <row r="2338" spans="1:24" x14ac:dyDescent="0.4">
      <c r="A2338">
        <v>102337</v>
      </c>
      <c r="B2338" s="5">
        <v>45943.486111111109</v>
      </c>
      <c r="C2338" s="3" t="str">
        <f>TEXT(Sales_Data[[#This Row],[OrderDate]],"mmmm")</f>
        <v>October</v>
      </c>
      <c r="D2338" s="3" t="str">
        <f t="shared" si="72"/>
        <v>2025</v>
      </c>
      <c r="E2338" t="s">
        <v>42</v>
      </c>
      <c r="F2338" t="s">
        <v>14</v>
      </c>
      <c r="G2338" t="s">
        <v>15</v>
      </c>
      <c r="H2338" t="s">
        <v>25</v>
      </c>
      <c r="I2338" t="s">
        <v>100</v>
      </c>
      <c r="J2338">
        <v>14</v>
      </c>
      <c r="K2338">
        <v>6500</v>
      </c>
      <c r="L2338" s="7">
        <f>Sales_Data[[#This Row],[OrderQuantity]] *Sales_Data[[#This Row],[UnitPrice]]</f>
        <v>91000</v>
      </c>
      <c r="M2338" s="7">
        <f>Sales_Data[[#This Row],[UnitPrice]]-Sales_Data[[#This Row],[UnitCost]]</f>
        <v>2300</v>
      </c>
      <c r="N2338" s="7">
        <f>Sales_Data[[#This Row],[Gross Revenue]]-Sales_Data[[#This Row],[Discount Amount ]]</f>
        <v>88700</v>
      </c>
      <c r="O2338" s="7">
        <f>Sales_Data[[#This Row],[OrderQuantity]] *Sales_Data[[#This Row],[UnitCost]]</f>
        <v>58800</v>
      </c>
      <c r="P2338" s="7">
        <f>Sales_Data[[#This Row],[ItemCost]] +Sales_Data[[#This Row],[ShippingCost]]</f>
        <v>59192.84</v>
      </c>
      <c r="Q2338" s="7">
        <f>Sales_Data[[#This Row],[Gross Revenue]]-Sales_Data[[#This Row],[TotalFinancialCost]]</f>
        <v>31807.160000000003</v>
      </c>
      <c r="R2338" s="7">
        <f>Sales_Data[[#This Row],[Actul Bill Amount]]-Sales_Data[[#This Row],[ShippingCost]]</f>
        <v>88307.16</v>
      </c>
      <c r="S2338">
        <v>423</v>
      </c>
      <c r="T2338">
        <v>392.84</v>
      </c>
      <c r="U2338" t="s">
        <v>21</v>
      </c>
      <c r="V2338">
        <v>4200</v>
      </c>
      <c r="W2338" t="s">
        <v>27</v>
      </c>
      <c r="X2338" t="str">
        <f t="shared" si="73"/>
        <v>Mumbai</v>
      </c>
    </row>
    <row r="2339" spans="1:24" x14ac:dyDescent="0.4">
      <c r="A2339">
        <v>102338</v>
      </c>
      <c r="B2339" s="5">
        <v>45806.251388888886</v>
      </c>
      <c r="C2339" s="3" t="str">
        <f>TEXT(Sales_Data[[#This Row],[OrderDate]],"mmmm")</f>
        <v>May</v>
      </c>
      <c r="D2339" s="3" t="str">
        <f t="shared" si="72"/>
        <v>2025</v>
      </c>
      <c r="E2339" t="s">
        <v>39</v>
      </c>
      <c r="F2339" t="s">
        <v>55</v>
      </c>
      <c r="G2339" t="s">
        <v>29</v>
      </c>
      <c r="H2339" t="s">
        <v>37</v>
      </c>
      <c r="I2339" t="s">
        <v>100</v>
      </c>
      <c r="J2339">
        <v>40</v>
      </c>
      <c r="K2339">
        <v>850</v>
      </c>
      <c r="L2339" s="7">
        <f>Sales_Data[[#This Row],[OrderQuantity]] *Sales_Data[[#This Row],[UnitPrice]]</f>
        <v>34000</v>
      </c>
      <c r="M2339" s="7">
        <f>Sales_Data[[#This Row],[UnitPrice]]-Sales_Data[[#This Row],[UnitCost]]</f>
        <v>300</v>
      </c>
      <c r="N2339" s="7">
        <f>Sales_Data[[#This Row],[Gross Revenue]]-Sales_Data[[#This Row],[Discount Amount ]]</f>
        <v>33700</v>
      </c>
      <c r="O2339" s="7">
        <f>Sales_Data[[#This Row],[OrderQuantity]] *Sales_Data[[#This Row],[UnitCost]]</f>
        <v>22000</v>
      </c>
      <c r="P2339" s="7">
        <f>Sales_Data[[#This Row],[ItemCost]] +Sales_Data[[#This Row],[ShippingCost]]</f>
        <v>22486.22</v>
      </c>
      <c r="Q2339" s="7">
        <f>Sales_Data[[#This Row],[Gross Revenue]]-Sales_Data[[#This Row],[TotalFinancialCost]]</f>
        <v>11513.779999999999</v>
      </c>
      <c r="R2339" s="7">
        <f>Sales_Data[[#This Row],[Actul Bill Amount]]-Sales_Data[[#This Row],[ShippingCost]]</f>
        <v>33213.78</v>
      </c>
      <c r="S2339">
        <v>610</v>
      </c>
      <c r="T2339">
        <v>486.22</v>
      </c>
      <c r="U2339" t="s">
        <v>56</v>
      </c>
      <c r="V2339">
        <v>550</v>
      </c>
      <c r="W2339" t="s">
        <v>38</v>
      </c>
      <c r="X2339" t="str">
        <f t="shared" si="73"/>
        <v>Kolkata</v>
      </c>
    </row>
    <row r="2340" spans="1:24" x14ac:dyDescent="0.4">
      <c r="A2340">
        <v>102339</v>
      </c>
      <c r="B2340" s="5">
        <v>45741.095833333333</v>
      </c>
      <c r="C2340" s="3" t="str">
        <f>TEXT(Sales_Data[[#This Row],[OrderDate]],"mmmm")</f>
        <v>March</v>
      </c>
      <c r="D2340" s="3" t="str">
        <f t="shared" si="72"/>
        <v>2025</v>
      </c>
      <c r="E2340" t="s">
        <v>48</v>
      </c>
      <c r="F2340" t="s">
        <v>28</v>
      </c>
      <c r="G2340" t="s">
        <v>29</v>
      </c>
      <c r="H2340" t="s">
        <v>25</v>
      </c>
      <c r="I2340" t="s">
        <v>100</v>
      </c>
      <c r="J2340">
        <v>87</v>
      </c>
      <c r="K2340">
        <v>2500</v>
      </c>
      <c r="L2340" s="7">
        <f>Sales_Data[[#This Row],[OrderQuantity]] *Sales_Data[[#This Row],[UnitPrice]]</f>
        <v>217500</v>
      </c>
      <c r="M2340" s="7">
        <f>Sales_Data[[#This Row],[UnitPrice]]-Sales_Data[[#This Row],[UnitCost]]</f>
        <v>1000</v>
      </c>
      <c r="N2340" s="7">
        <f>Sales_Data[[#This Row],[Gross Revenue]]-Sales_Data[[#This Row],[Discount Amount ]]</f>
        <v>216500</v>
      </c>
      <c r="O2340" s="7">
        <f>Sales_Data[[#This Row],[OrderQuantity]] *Sales_Data[[#This Row],[UnitCost]]</f>
        <v>130500</v>
      </c>
      <c r="P2340" s="7">
        <f>Sales_Data[[#This Row],[ItemCost]] +Sales_Data[[#This Row],[ShippingCost]]</f>
        <v>131379.94</v>
      </c>
      <c r="Q2340" s="7">
        <f>Sales_Data[[#This Row],[Gross Revenue]]-Sales_Data[[#This Row],[TotalFinancialCost]]</f>
        <v>86120.06</v>
      </c>
      <c r="R2340" s="7">
        <f>Sales_Data[[#This Row],[Actul Bill Amount]]-Sales_Data[[#This Row],[ShippingCost]]</f>
        <v>215620.06</v>
      </c>
      <c r="S2340">
        <v>764</v>
      </c>
      <c r="T2340">
        <v>879.94</v>
      </c>
      <c r="U2340" t="s">
        <v>54</v>
      </c>
      <c r="V2340">
        <v>1500</v>
      </c>
      <c r="W2340" t="s">
        <v>27</v>
      </c>
      <c r="X2340" t="str">
        <f t="shared" si="73"/>
        <v>Mumbai</v>
      </c>
    </row>
    <row r="2341" spans="1:24" x14ac:dyDescent="0.4">
      <c r="A2341">
        <v>102340</v>
      </c>
      <c r="B2341" s="5">
        <v>45888.486805555556</v>
      </c>
      <c r="C2341" s="3" t="str">
        <f>TEXT(Sales_Data[[#This Row],[OrderDate]],"mmmm")</f>
        <v>August</v>
      </c>
      <c r="D2341" s="3" t="str">
        <f t="shared" si="72"/>
        <v>2025</v>
      </c>
      <c r="E2341" t="s">
        <v>23</v>
      </c>
      <c r="F2341" t="s">
        <v>55</v>
      </c>
      <c r="G2341" t="s">
        <v>29</v>
      </c>
      <c r="H2341" t="s">
        <v>25</v>
      </c>
      <c r="I2341" t="s">
        <v>100</v>
      </c>
      <c r="J2341">
        <v>43</v>
      </c>
      <c r="K2341">
        <v>850</v>
      </c>
      <c r="L2341" s="7">
        <f>Sales_Data[[#This Row],[OrderQuantity]] *Sales_Data[[#This Row],[UnitPrice]]</f>
        <v>36550</v>
      </c>
      <c r="M2341" s="7">
        <f>Sales_Data[[#This Row],[UnitPrice]]-Sales_Data[[#This Row],[UnitCost]]</f>
        <v>300</v>
      </c>
      <c r="N2341" s="7">
        <f>Sales_Data[[#This Row],[Gross Revenue]]-Sales_Data[[#This Row],[Discount Amount ]]</f>
        <v>36250</v>
      </c>
      <c r="O2341" s="7">
        <f>Sales_Data[[#This Row],[OrderQuantity]] *Sales_Data[[#This Row],[UnitCost]]</f>
        <v>23650</v>
      </c>
      <c r="P2341" s="7">
        <f>Sales_Data[[#This Row],[ItemCost]] +Sales_Data[[#This Row],[ShippingCost]]</f>
        <v>24500.560000000001</v>
      </c>
      <c r="Q2341" s="7">
        <f>Sales_Data[[#This Row],[Gross Revenue]]-Sales_Data[[#This Row],[TotalFinancialCost]]</f>
        <v>12049.439999999999</v>
      </c>
      <c r="R2341" s="7">
        <f>Sales_Data[[#This Row],[Actul Bill Amount]]-Sales_Data[[#This Row],[ShippingCost]]</f>
        <v>35399.440000000002</v>
      </c>
      <c r="S2341">
        <v>496</v>
      </c>
      <c r="T2341">
        <v>850.56</v>
      </c>
      <c r="U2341" t="s">
        <v>56</v>
      </c>
      <c r="V2341">
        <v>550</v>
      </c>
      <c r="W2341" t="s">
        <v>27</v>
      </c>
      <c r="X2341" t="str">
        <f t="shared" si="73"/>
        <v>Mumbai</v>
      </c>
    </row>
    <row r="2342" spans="1:24" x14ac:dyDescent="0.4">
      <c r="A2342">
        <v>102341</v>
      </c>
      <c r="B2342" s="5">
        <v>45945.216666666667</v>
      </c>
      <c r="C2342" s="3" t="str">
        <f>TEXT(Sales_Data[[#This Row],[OrderDate]],"mmmm")</f>
        <v>October</v>
      </c>
      <c r="D2342" s="3" t="str">
        <f t="shared" si="72"/>
        <v>2025</v>
      </c>
      <c r="E2342" t="s">
        <v>48</v>
      </c>
      <c r="F2342" t="s">
        <v>40</v>
      </c>
      <c r="G2342" t="s">
        <v>29</v>
      </c>
      <c r="H2342" t="s">
        <v>37</v>
      </c>
      <c r="I2342" t="s">
        <v>100</v>
      </c>
      <c r="J2342">
        <v>29</v>
      </c>
      <c r="K2342">
        <v>5500</v>
      </c>
      <c r="L2342" s="7">
        <f>Sales_Data[[#This Row],[OrderQuantity]] *Sales_Data[[#This Row],[UnitPrice]]</f>
        <v>159500</v>
      </c>
      <c r="M2342" s="7">
        <f>Sales_Data[[#This Row],[UnitPrice]]-Sales_Data[[#This Row],[UnitCost]]</f>
        <v>2000</v>
      </c>
      <c r="N2342" s="7">
        <f>Sales_Data[[#This Row],[Gross Revenue]]-Sales_Data[[#This Row],[Discount Amount ]]</f>
        <v>157500</v>
      </c>
      <c r="O2342" s="7">
        <f>Sales_Data[[#This Row],[OrderQuantity]] *Sales_Data[[#This Row],[UnitCost]]</f>
        <v>101500</v>
      </c>
      <c r="P2342" s="7">
        <f>Sales_Data[[#This Row],[ItemCost]] +Sales_Data[[#This Row],[ShippingCost]]</f>
        <v>102072.51</v>
      </c>
      <c r="Q2342" s="7">
        <f>Sales_Data[[#This Row],[Gross Revenue]]-Sales_Data[[#This Row],[TotalFinancialCost]]</f>
        <v>57427.490000000005</v>
      </c>
      <c r="R2342" s="7">
        <f>Sales_Data[[#This Row],[Actul Bill Amount]]-Sales_Data[[#This Row],[ShippingCost]]</f>
        <v>156927.49</v>
      </c>
      <c r="S2342">
        <v>431</v>
      </c>
      <c r="T2342">
        <v>572.51</v>
      </c>
      <c r="U2342" t="s">
        <v>41</v>
      </c>
      <c r="V2342">
        <v>3500</v>
      </c>
      <c r="W2342" t="s">
        <v>38</v>
      </c>
      <c r="X2342" t="str">
        <f t="shared" si="73"/>
        <v>Kolkata</v>
      </c>
    </row>
    <row r="2343" spans="1:24" x14ac:dyDescent="0.4">
      <c r="A2343">
        <v>102342</v>
      </c>
      <c r="B2343" s="5">
        <v>45818.758333333331</v>
      </c>
      <c r="C2343" s="3" t="str">
        <f>TEXT(Sales_Data[[#This Row],[OrderDate]],"mmmm")</f>
        <v>June</v>
      </c>
      <c r="D2343" s="3" t="str">
        <f t="shared" si="72"/>
        <v>2025</v>
      </c>
      <c r="E2343" t="s">
        <v>34</v>
      </c>
      <c r="F2343" t="s">
        <v>14</v>
      </c>
      <c r="G2343" t="s">
        <v>15</v>
      </c>
      <c r="H2343" t="s">
        <v>20</v>
      </c>
      <c r="I2343" t="s">
        <v>100</v>
      </c>
      <c r="J2343">
        <v>76</v>
      </c>
      <c r="K2343">
        <v>6500</v>
      </c>
      <c r="L2343" s="7">
        <f>Sales_Data[[#This Row],[OrderQuantity]] *Sales_Data[[#This Row],[UnitPrice]]</f>
        <v>494000</v>
      </c>
      <c r="M2343" s="7">
        <f>Sales_Data[[#This Row],[UnitPrice]]-Sales_Data[[#This Row],[UnitCost]]</f>
        <v>2300</v>
      </c>
      <c r="N2343" s="7">
        <f>Sales_Data[[#This Row],[Gross Revenue]]-Sales_Data[[#This Row],[Discount Amount ]]</f>
        <v>491700</v>
      </c>
      <c r="O2343" s="7">
        <f>Sales_Data[[#This Row],[OrderQuantity]] *Sales_Data[[#This Row],[UnitCost]]</f>
        <v>319200</v>
      </c>
      <c r="P2343" s="7">
        <f>Sales_Data[[#This Row],[ItemCost]] +Sales_Data[[#This Row],[ShippingCost]]</f>
        <v>321089.74</v>
      </c>
      <c r="Q2343" s="7">
        <f>Sales_Data[[#This Row],[Gross Revenue]]-Sales_Data[[#This Row],[TotalFinancialCost]]</f>
        <v>172910.26</v>
      </c>
      <c r="R2343" s="7">
        <f>Sales_Data[[#This Row],[Actul Bill Amount]]-Sales_Data[[#This Row],[ShippingCost]]</f>
        <v>489810.26</v>
      </c>
      <c r="S2343">
        <v>897</v>
      </c>
      <c r="T2343">
        <v>1889.74</v>
      </c>
      <c r="U2343" t="s">
        <v>21</v>
      </c>
      <c r="V2343">
        <v>4200</v>
      </c>
      <c r="W2343" t="s">
        <v>22</v>
      </c>
      <c r="X2343" t="str">
        <f t="shared" si="73"/>
        <v>Nagpur</v>
      </c>
    </row>
    <row r="2344" spans="1:24" x14ac:dyDescent="0.4">
      <c r="A2344">
        <v>102343</v>
      </c>
      <c r="B2344" s="5">
        <v>45929.128472222219</v>
      </c>
      <c r="C2344" s="3" t="str">
        <f>TEXT(Sales_Data[[#This Row],[OrderDate]],"mmmm")</f>
        <v>September</v>
      </c>
      <c r="D2344" s="3" t="str">
        <f t="shared" si="72"/>
        <v>2025</v>
      </c>
      <c r="E2344" t="s">
        <v>23</v>
      </c>
      <c r="F2344" t="s">
        <v>14</v>
      </c>
      <c r="G2344" t="s">
        <v>15</v>
      </c>
      <c r="H2344" t="s">
        <v>25</v>
      </c>
      <c r="I2344" t="s">
        <v>100</v>
      </c>
      <c r="J2344">
        <v>83</v>
      </c>
      <c r="K2344">
        <v>6500</v>
      </c>
      <c r="L2344" s="7">
        <f>Sales_Data[[#This Row],[OrderQuantity]] *Sales_Data[[#This Row],[UnitPrice]]</f>
        <v>539500</v>
      </c>
      <c r="M2344" s="7">
        <f>Sales_Data[[#This Row],[UnitPrice]]-Sales_Data[[#This Row],[UnitCost]]</f>
        <v>2300</v>
      </c>
      <c r="N2344" s="7">
        <f>Sales_Data[[#This Row],[Gross Revenue]]-Sales_Data[[#This Row],[Discount Amount ]]</f>
        <v>537200</v>
      </c>
      <c r="O2344" s="7">
        <f>Sales_Data[[#This Row],[OrderQuantity]] *Sales_Data[[#This Row],[UnitCost]]</f>
        <v>348600</v>
      </c>
      <c r="P2344" s="7">
        <f>Sales_Data[[#This Row],[ItemCost]] +Sales_Data[[#This Row],[ShippingCost]]</f>
        <v>349463.88</v>
      </c>
      <c r="Q2344" s="7">
        <f>Sales_Data[[#This Row],[Gross Revenue]]-Sales_Data[[#This Row],[TotalFinancialCost]]</f>
        <v>190036.12</v>
      </c>
      <c r="R2344" s="7">
        <f>Sales_Data[[#This Row],[Actul Bill Amount]]-Sales_Data[[#This Row],[ShippingCost]]</f>
        <v>536336.12</v>
      </c>
      <c r="S2344">
        <v>700</v>
      </c>
      <c r="T2344">
        <v>863.88</v>
      </c>
      <c r="U2344" t="s">
        <v>21</v>
      </c>
      <c r="V2344">
        <v>4200</v>
      </c>
      <c r="W2344" t="s">
        <v>27</v>
      </c>
      <c r="X2344" t="str">
        <f t="shared" si="73"/>
        <v>Mumbai</v>
      </c>
    </row>
    <row r="2345" spans="1:24" x14ac:dyDescent="0.4">
      <c r="A2345">
        <v>102344</v>
      </c>
      <c r="B2345" s="5">
        <v>45695.401388888888</v>
      </c>
      <c r="C2345" s="3" t="str">
        <f>TEXT(Sales_Data[[#This Row],[OrderDate]],"mmmm")</f>
        <v>February</v>
      </c>
      <c r="D2345" s="3" t="str">
        <f t="shared" si="72"/>
        <v>2025</v>
      </c>
      <c r="E2345" t="s">
        <v>13</v>
      </c>
      <c r="F2345" t="s">
        <v>24</v>
      </c>
      <c r="G2345" t="s">
        <v>29</v>
      </c>
      <c r="H2345" t="s">
        <v>25</v>
      </c>
      <c r="I2345" t="s">
        <v>100</v>
      </c>
      <c r="J2345">
        <v>70</v>
      </c>
      <c r="K2345">
        <v>3500</v>
      </c>
      <c r="L2345" s="7">
        <f>Sales_Data[[#This Row],[OrderQuantity]] *Sales_Data[[#This Row],[UnitPrice]]</f>
        <v>245000</v>
      </c>
      <c r="M2345" s="7">
        <f>Sales_Data[[#This Row],[UnitPrice]]-Sales_Data[[#This Row],[UnitCost]]</f>
        <v>1300</v>
      </c>
      <c r="N2345" s="7">
        <f>Sales_Data[[#This Row],[Gross Revenue]]-Sales_Data[[#This Row],[Discount Amount ]]</f>
        <v>243700</v>
      </c>
      <c r="O2345" s="7">
        <f>Sales_Data[[#This Row],[OrderQuantity]] *Sales_Data[[#This Row],[UnitCost]]</f>
        <v>154000</v>
      </c>
      <c r="P2345" s="7">
        <f>Sales_Data[[#This Row],[ItemCost]] +Sales_Data[[#This Row],[ShippingCost]]</f>
        <v>156128.43</v>
      </c>
      <c r="Q2345" s="7">
        <f>Sales_Data[[#This Row],[Gross Revenue]]-Sales_Data[[#This Row],[TotalFinancialCost]]</f>
        <v>88871.57</v>
      </c>
      <c r="R2345" s="7">
        <f>Sales_Data[[#This Row],[Actul Bill Amount]]-Sales_Data[[#This Row],[ShippingCost]]</f>
        <v>241571.57</v>
      </c>
      <c r="S2345">
        <v>1181</v>
      </c>
      <c r="T2345">
        <v>2128.4299999999998</v>
      </c>
      <c r="U2345" t="s">
        <v>59</v>
      </c>
      <c r="V2345">
        <v>2200</v>
      </c>
      <c r="W2345" t="s">
        <v>27</v>
      </c>
      <c r="X2345" t="str">
        <f t="shared" si="73"/>
        <v>Mumbai</v>
      </c>
    </row>
    <row r="2346" spans="1:24" x14ac:dyDescent="0.4">
      <c r="A2346">
        <v>102345</v>
      </c>
      <c r="B2346" s="5">
        <v>45883.321527777778</v>
      </c>
      <c r="C2346" s="3" t="str">
        <f>TEXT(Sales_Data[[#This Row],[OrderDate]],"mmmm")</f>
        <v>August</v>
      </c>
      <c r="D2346" s="3" t="str">
        <f t="shared" si="72"/>
        <v>2025</v>
      </c>
      <c r="E2346" t="s">
        <v>42</v>
      </c>
      <c r="F2346" t="s">
        <v>40</v>
      </c>
      <c r="G2346" t="s">
        <v>31</v>
      </c>
      <c r="H2346" t="s">
        <v>20</v>
      </c>
      <c r="I2346" t="s">
        <v>100</v>
      </c>
      <c r="J2346">
        <v>77</v>
      </c>
      <c r="K2346">
        <v>1500</v>
      </c>
      <c r="L2346" s="7">
        <f>Sales_Data[[#This Row],[OrderQuantity]] *Sales_Data[[#This Row],[UnitPrice]]</f>
        <v>115500</v>
      </c>
      <c r="M2346" s="7">
        <f>Sales_Data[[#This Row],[UnitPrice]]-Sales_Data[[#This Row],[UnitCost]]</f>
        <v>700</v>
      </c>
      <c r="N2346" s="7">
        <f>Sales_Data[[#This Row],[Gross Revenue]]-Sales_Data[[#This Row],[Discount Amount ]]</f>
        <v>114800</v>
      </c>
      <c r="O2346" s="7">
        <f>Sales_Data[[#This Row],[OrderQuantity]] *Sales_Data[[#This Row],[UnitCost]]</f>
        <v>61600</v>
      </c>
      <c r="P2346" s="7">
        <f>Sales_Data[[#This Row],[ItemCost]] +Sales_Data[[#This Row],[ShippingCost]]</f>
        <v>62291.5</v>
      </c>
      <c r="Q2346" s="7">
        <f>Sales_Data[[#This Row],[Gross Revenue]]-Sales_Data[[#This Row],[TotalFinancialCost]]</f>
        <v>53208.5</v>
      </c>
      <c r="R2346" s="7">
        <f>Sales_Data[[#This Row],[Actul Bill Amount]]-Sales_Data[[#This Row],[ShippingCost]]</f>
        <v>114108.5</v>
      </c>
      <c r="S2346">
        <v>629</v>
      </c>
      <c r="T2346">
        <v>691.5</v>
      </c>
      <c r="U2346" t="s">
        <v>52</v>
      </c>
      <c r="V2346">
        <v>800</v>
      </c>
      <c r="W2346" t="s">
        <v>22</v>
      </c>
      <c r="X2346" t="str">
        <f t="shared" si="73"/>
        <v>Nagpur</v>
      </c>
    </row>
    <row r="2347" spans="1:24" x14ac:dyDescent="0.4">
      <c r="A2347">
        <v>102346</v>
      </c>
      <c r="B2347" s="5">
        <v>45799.390277777777</v>
      </c>
      <c r="C2347" s="3" t="str">
        <f>TEXT(Sales_Data[[#This Row],[OrderDate]],"mmmm")</f>
        <v>May</v>
      </c>
      <c r="D2347" s="3" t="str">
        <f t="shared" si="72"/>
        <v>2025</v>
      </c>
      <c r="E2347" t="s">
        <v>19</v>
      </c>
      <c r="F2347" t="s">
        <v>46</v>
      </c>
      <c r="G2347" t="s">
        <v>15</v>
      </c>
      <c r="H2347" t="s">
        <v>20</v>
      </c>
      <c r="I2347" t="s">
        <v>100</v>
      </c>
      <c r="J2347">
        <v>71</v>
      </c>
      <c r="K2347">
        <v>4500</v>
      </c>
      <c r="L2347" s="7">
        <f>Sales_Data[[#This Row],[OrderQuantity]] *Sales_Data[[#This Row],[UnitPrice]]</f>
        <v>319500</v>
      </c>
      <c r="M2347" s="7">
        <f>Sales_Data[[#This Row],[UnitPrice]]-Sales_Data[[#This Row],[UnitCost]]</f>
        <v>1700</v>
      </c>
      <c r="N2347" s="7">
        <f>Sales_Data[[#This Row],[Gross Revenue]]-Sales_Data[[#This Row],[Discount Amount ]]</f>
        <v>317800</v>
      </c>
      <c r="O2347" s="7">
        <f>Sales_Data[[#This Row],[OrderQuantity]] *Sales_Data[[#This Row],[UnitCost]]</f>
        <v>198800</v>
      </c>
      <c r="P2347" s="7">
        <f>Sales_Data[[#This Row],[ItemCost]] +Sales_Data[[#This Row],[ShippingCost]]</f>
        <v>199292.15</v>
      </c>
      <c r="Q2347" s="7">
        <f>Sales_Data[[#This Row],[Gross Revenue]]-Sales_Data[[#This Row],[TotalFinancialCost]]</f>
        <v>120207.85</v>
      </c>
      <c r="R2347" s="7">
        <f>Sales_Data[[#This Row],[Actul Bill Amount]]-Sales_Data[[#This Row],[ShippingCost]]</f>
        <v>317307.84999999998</v>
      </c>
      <c r="S2347">
        <v>399</v>
      </c>
      <c r="T2347">
        <v>492.15</v>
      </c>
      <c r="U2347" t="s">
        <v>47</v>
      </c>
      <c r="V2347">
        <v>2800</v>
      </c>
      <c r="W2347" t="s">
        <v>22</v>
      </c>
      <c r="X2347" t="str">
        <f t="shared" si="73"/>
        <v>Nagpur</v>
      </c>
    </row>
    <row r="2348" spans="1:24" x14ac:dyDescent="0.4">
      <c r="A2348">
        <v>102347</v>
      </c>
      <c r="B2348" s="5">
        <v>45949.652777777781</v>
      </c>
      <c r="C2348" s="3" t="str">
        <f>TEXT(Sales_Data[[#This Row],[OrderDate]],"mmmm")</f>
        <v>October</v>
      </c>
      <c r="D2348" s="3" t="str">
        <f t="shared" si="72"/>
        <v>2025</v>
      </c>
      <c r="E2348" t="s">
        <v>45</v>
      </c>
      <c r="F2348" t="s">
        <v>40</v>
      </c>
      <c r="G2348" t="s">
        <v>15</v>
      </c>
      <c r="H2348" t="s">
        <v>25</v>
      </c>
      <c r="I2348" t="s">
        <v>100</v>
      </c>
      <c r="J2348">
        <v>33</v>
      </c>
      <c r="K2348">
        <v>1500</v>
      </c>
      <c r="L2348" s="7">
        <f>Sales_Data[[#This Row],[OrderQuantity]] *Sales_Data[[#This Row],[UnitPrice]]</f>
        <v>49500</v>
      </c>
      <c r="M2348" s="7">
        <f>Sales_Data[[#This Row],[UnitPrice]]-Sales_Data[[#This Row],[UnitCost]]</f>
        <v>700</v>
      </c>
      <c r="N2348" s="7">
        <f>Sales_Data[[#This Row],[Gross Revenue]]-Sales_Data[[#This Row],[Discount Amount ]]</f>
        <v>48800</v>
      </c>
      <c r="O2348" s="7">
        <f>Sales_Data[[#This Row],[OrderQuantity]] *Sales_Data[[#This Row],[UnitCost]]</f>
        <v>26400</v>
      </c>
      <c r="P2348" s="7">
        <f>Sales_Data[[#This Row],[ItemCost]] +Sales_Data[[#This Row],[ShippingCost]]</f>
        <v>27466.84</v>
      </c>
      <c r="Q2348" s="7">
        <f>Sales_Data[[#This Row],[Gross Revenue]]-Sales_Data[[#This Row],[TotalFinancialCost]]</f>
        <v>22033.16</v>
      </c>
      <c r="R2348" s="7">
        <f>Sales_Data[[#This Row],[Actul Bill Amount]]-Sales_Data[[#This Row],[ShippingCost]]</f>
        <v>47733.16</v>
      </c>
      <c r="S2348">
        <v>1045</v>
      </c>
      <c r="T2348">
        <v>1066.8399999999999</v>
      </c>
      <c r="U2348" t="s">
        <v>52</v>
      </c>
      <c r="V2348">
        <v>800</v>
      </c>
      <c r="W2348" t="s">
        <v>27</v>
      </c>
      <c r="X2348" t="str">
        <f t="shared" si="73"/>
        <v>Mumbai</v>
      </c>
    </row>
    <row r="2349" spans="1:24" x14ac:dyDescent="0.4">
      <c r="A2349">
        <v>102348</v>
      </c>
      <c r="B2349" s="5">
        <v>45808.420138888891</v>
      </c>
      <c r="C2349" s="3" t="str">
        <f>TEXT(Sales_Data[[#This Row],[OrderDate]],"mmmm")</f>
        <v>May</v>
      </c>
      <c r="D2349" s="3" t="str">
        <f t="shared" si="72"/>
        <v>2025</v>
      </c>
      <c r="E2349" t="s">
        <v>13</v>
      </c>
      <c r="F2349" t="s">
        <v>55</v>
      </c>
      <c r="G2349" t="s">
        <v>31</v>
      </c>
      <c r="H2349" t="s">
        <v>32</v>
      </c>
      <c r="I2349" t="s">
        <v>100</v>
      </c>
      <c r="J2349">
        <v>40</v>
      </c>
      <c r="K2349">
        <v>1200</v>
      </c>
      <c r="L2349" s="7">
        <f>Sales_Data[[#This Row],[OrderQuantity]] *Sales_Data[[#This Row],[UnitPrice]]</f>
        <v>48000</v>
      </c>
      <c r="M2349" s="7">
        <f>Sales_Data[[#This Row],[UnitPrice]]-Sales_Data[[#This Row],[UnitCost]]</f>
        <v>400</v>
      </c>
      <c r="N2349" s="7">
        <f>Sales_Data[[#This Row],[Gross Revenue]]-Sales_Data[[#This Row],[Discount Amount ]]</f>
        <v>47600</v>
      </c>
      <c r="O2349" s="7">
        <f>Sales_Data[[#This Row],[OrderQuantity]] *Sales_Data[[#This Row],[UnitCost]]</f>
        <v>32000</v>
      </c>
      <c r="P2349" s="7">
        <f>Sales_Data[[#This Row],[ItemCost]] +Sales_Data[[#This Row],[ShippingCost]]</f>
        <v>33092.81</v>
      </c>
      <c r="Q2349" s="7">
        <f>Sales_Data[[#This Row],[Gross Revenue]]-Sales_Data[[#This Row],[TotalFinancialCost]]</f>
        <v>14907.190000000002</v>
      </c>
      <c r="R2349" s="7">
        <f>Sales_Data[[#This Row],[Actul Bill Amount]]-Sales_Data[[#This Row],[ShippingCost]]</f>
        <v>46507.19</v>
      </c>
      <c r="S2349">
        <v>786</v>
      </c>
      <c r="T2349">
        <v>1092.81</v>
      </c>
      <c r="U2349" t="s">
        <v>58</v>
      </c>
      <c r="V2349">
        <v>800</v>
      </c>
      <c r="W2349" t="s">
        <v>33</v>
      </c>
      <c r="X2349" t="str">
        <f t="shared" si="73"/>
        <v>Delhi</v>
      </c>
    </row>
    <row r="2350" spans="1:24" x14ac:dyDescent="0.4">
      <c r="A2350">
        <v>102349</v>
      </c>
      <c r="B2350" s="5">
        <v>45771.164583333331</v>
      </c>
      <c r="C2350" s="3" t="str">
        <f>TEXT(Sales_Data[[#This Row],[OrderDate]],"mmmm")</f>
        <v>April</v>
      </c>
      <c r="D2350" s="3" t="str">
        <f t="shared" si="72"/>
        <v>2025</v>
      </c>
      <c r="E2350" t="s">
        <v>48</v>
      </c>
      <c r="F2350" t="s">
        <v>28</v>
      </c>
      <c r="G2350" t="s">
        <v>29</v>
      </c>
      <c r="H2350" t="s">
        <v>25</v>
      </c>
      <c r="I2350" t="s">
        <v>100</v>
      </c>
      <c r="J2350">
        <v>59</v>
      </c>
      <c r="K2350">
        <v>450</v>
      </c>
      <c r="L2350" s="7">
        <f>Sales_Data[[#This Row],[OrderQuantity]] *Sales_Data[[#This Row],[UnitPrice]]</f>
        <v>26550</v>
      </c>
      <c r="M2350" s="7">
        <f>Sales_Data[[#This Row],[UnitPrice]]-Sales_Data[[#This Row],[UnitCost]]</f>
        <v>250</v>
      </c>
      <c r="N2350" s="7">
        <f>Sales_Data[[#This Row],[Gross Revenue]]-Sales_Data[[#This Row],[Discount Amount ]]</f>
        <v>26300</v>
      </c>
      <c r="O2350" s="7">
        <f>Sales_Data[[#This Row],[OrderQuantity]] *Sales_Data[[#This Row],[UnitCost]]</f>
        <v>11800</v>
      </c>
      <c r="P2350" s="7">
        <f>Sales_Data[[#This Row],[ItemCost]] +Sales_Data[[#This Row],[ShippingCost]]</f>
        <v>12551.59</v>
      </c>
      <c r="Q2350" s="7">
        <f>Sales_Data[[#This Row],[Gross Revenue]]-Sales_Data[[#This Row],[TotalFinancialCost]]</f>
        <v>13998.41</v>
      </c>
      <c r="R2350" s="7">
        <f>Sales_Data[[#This Row],[Actul Bill Amount]]-Sales_Data[[#This Row],[ShippingCost]]</f>
        <v>25548.41</v>
      </c>
      <c r="S2350">
        <v>731</v>
      </c>
      <c r="T2350">
        <v>751.59</v>
      </c>
      <c r="U2350" t="s">
        <v>30</v>
      </c>
      <c r="V2350">
        <v>200</v>
      </c>
      <c r="W2350" t="s">
        <v>27</v>
      </c>
      <c r="X2350" t="str">
        <f t="shared" si="73"/>
        <v>Mumbai</v>
      </c>
    </row>
    <row r="2351" spans="1:24" x14ac:dyDescent="0.4">
      <c r="A2351">
        <v>102350</v>
      </c>
      <c r="B2351" s="5">
        <v>45894.533333333333</v>
      </c>
      <c r="C2351" s="3" t="str">
        <f>TEXT(Sales_Data[[#This Row],[OrderDate]],"mmmm")</f>
        <v>August</v>
      </c>
      <c r="D2351" s="3" t="str">
        <f t="shared" si="72"/>
        <v>2025</v>
      </c>
      <c r="E2351" t="s">
        <v>23</v>
      </c>
      <c r="F2351" t="s">
        <v>43</v>
      </c>
      <c r="G2351" t="s">
        <v>15</v>
      </c>
      <c r="H2351" t="s">
        <v>37</v>
      </c>
      <c r="I2351" t="s">
        <v>100</v>
      </c>
      <c r="J2351">
        <v>94</v>
      </c>
      <c r="K2351">
        <v>1800</v>
      </c>
      <c r="L2351" s="7">
        <f>Sales_Data[[#This Row],[OrderQuantity]] *Sales_Data[[#This Row],[UnitPrice]]</f>
        <v>169200</v>
      </c>
      <c r="M2351" s="7">
        <f>Sales_Data[[#This Row],[UnitPrice]]-Sales_Data[[#This Row],[UnitCost]]</f>
        <v>900</v>
      </c>
      <c r="N2351" s="7">
        <f>Sales_Data[[#This Row],[Gross Revenue]]-Sales_Data[[#This Row],[Discount Amount ]]</f>
        <v>168300</v>
      </c>
      <c r="O2351" s="7">
        <f>Sales_Data[[#This Row],[OrderQuantity]] *Sales_Data[[#This Row],[UnitCost]]</f>
        <v>84600</v>
      </c>
      <c r="P2351" s="7">
        <f>Sales_Data[[#This Row],[ItemCost]] +Sales_Data[[#This Row],[ShippingCost]]</f>
        <v>85518.32</v>
      </c>
      <c r="Q2351" s="7">
        <f>Sales_Data[[#This Row],[Gross Revenue]]-Sales_Data[[#This Row],[TotalFinancialCost]]</f>
        <v>83681.679999999993</v>
      </c>
      <c r="R2351" s="7">
        <f>Sales_Data[[#This Row],[Actul Bill Amount]]-Sales_Data[[#This Row],[ShippingCost]]</f>
        <v>167381.68</v>
      </c>
      <c r="S2351">
        <v>309</v>
      </c>
      <c r="T2351">
        <v>918.32</v>
      </c>
      <c r="U2351" t="s">
        <v>51</v>
      </c>
      <c r="V2351">
        <v>900</v>
      </c>
      <c r="W2351" t="s">
        <v>38</v>
      </c>
      <c r="X2351" t="str">
        <f t="shared" si="73"/>
        <v>Kolkata</v>
      </c>
    </row>
    <row r="2352" spans="1:24" x14ac:dyDescent="0.4">
      <c r="A2352">
        <v>102351</v>
      </c>
      <c r="B2352" s="5">
        <v>45723.825694444444</v>
      </c>
      <c r="C2352" s="3" t="str">
        <f>TEXT(Sales_Data[[#This Row],[OrderDate]],"mmmm")</f>
        <v>March</v>
      </c>
      <c r="D2352" s="3" t="str">
        <f t="shared" si="72"/>
        <v>2025</v>
      </c>
      <c r="E2352" t="s">
        <v>42</v>
      </c>
      <c r="F2352" t="s">
        <v>43</v>
      </c>
      <c r="G2352" t="s">
        <v>31</v>
      </c>
      <c r="H2352" t="s">
        <v>25</v>
      </c>
      <c r="I2352" t="s">
        <v>100</v>
      </c>
      <c r="J2352">
        <v>34</v>
      </c>
      <c r="K2352">
        <v>1800</v>
      </c>
      <c r="L2352" s="7">
        <f>Sales_Data[[#This Row],[OrderQuantity]] *Sales_Data[[#This Row],[UnitPrice]]</f>
        <v>61200</v>
      </c>
      <c r="M2352" s="7">
        <f>Sales_Data[[#This Row],[UnitPrice]]-Sales_Data[[#This Row],[UnitCost]]</f>
        <v>900</v>
      </c>
      <c r="N2352" s="7">
        <f>Sales_Data[[#This Row],[Gross Revenue]]-Sales_Data[[#This Row],[Discount Amount ]]</f>
        <v>60300</v>
      </c>
      <c r="O2352" s="7">
        <f>Sales_Data[[#This Row],[OrderQuantity]] *Sales_Data[[#This Row],[UnitCost]]</f>
        <v>30600</v>
      </c>
      <c r="P2352" s="7">
        <f>Sales_Data[[#This Row],[ItemCost]] +Sales_Data[[#This Row],[ShippingCost]]</f>
        <v>31517.8</v>
      </c>
      <c r="Q2352" s="7">
        <f>Sales_Data[[#This Row],[Gross Revenue]]-Sales_Data[[#This Row],[TotalFinancialCost]]</f>
        <v>29682.2</v>
      </c>
      <c r="R2352" s="7">
        <f>Sales_Data[[#This Row],[Actul Bill Amount]]-Sales_Data[[#This Row],[ShippingCost]]</f>
        <v>59382.2</v>
      </c>
      <c r="S2352">
        <v>325</v>
      </c>
      <c r="T2352">
        <v>917.8</v>
      </c>
      <c r="U2352" t="s">
        <v>51</v>
      </c>
      <c r="V2352">
        <v>900</v>
      </c>
      <c r="W2352" t="s">
        <v>27</v>
      </c>
      <c r="X2352" t="str">
        <f t="shared" si="73"/>
        <v>Mumbai</v>
      </c>
    </row>
    <row r="2353" spans="1:24" x14ac:dyDescent="0.4">
      <c r="A2353">
        <v>102352</v>
      </c>
      <c r="B2353" s="5">
        <v>46018.918749999997</v>
      </c>
      <c r="C2353" s="3" t="str">
        <f>TEXT(Sales_Data[[#This Row],[OrderDate]],"mmmm")</f>
        <v>December</v>
      </c>
      <c r="D2353" s="3" t="str">
        <f t="shared" si="72"/>
        <v>2025</v>
      </c>
      <c r="E2353" t="s">
        <v>23</v>
      </c>
      <c r="F2353" t="s">
        <v>40</v>
      </c>
      <c r="G2353" t="s">
        <v>29</v>
      </c>
      <c r="H2353" t="s">
        <v>16</v>
      </c>
      <c r="I2353" t="s">
        <v>100</v>
      </c>
      <c r="J2353">
        <v>24</v>
      </c>
      <c r="K2353">
        <v>1500</v>
      </c>
      <c r="L2353" s="7">
        <f>Sales_Data[[#This Row],[OrderQuantity]] *Sales_Data[[#This Row],[UnitPrice]]</f>
        <v>36000</v>
      </c>
      <c r="M2353" s="7">
        <f>Sales_Data[[#This Row],[UnitPrice]]-Sales_Data[[#This Row],[UnitCost]]</f>
        <v>700</v>
      </c>
      <c r="N2353" s="7">
        <f>Sales_Data[[#This Row],[Gross Revenue]]-Sales_Data[[#This Row],[Discount Amount ]]</f>
        <v>35300</v>
      </c>
      <c r="O2353" s="7">
        <f>Sales_Data[[#This Row],[OrderQuantity]] *Sales_Data[[#This Row],[UnitCost]]</f>
        <v>19200</v>
      </c>
      <c r="P2353" s="7">
        <f>Sales_Data[[#This Row],[ItemCost]] +Sales_Data[[#This Row],[ShippingCost]]</f>
        <v>19761.29</v>
      </c>
      <c r="Q2353" s="7">
        <f>Sales_Data[[#This Row],[Gross Revenue]]-Sales_Data[[#This Row],[TotalFinancialCost]]</f>
        <v>16238.71</v>
      </c>
      <c r="R2353" s="7">
        <f>Sales_Data[[#This Row],[Actul Bill Amount]]-Sales_Data[[#This Row],[ShippingCost]]</f>
        <v>34738.71</v>
      </c>
      <c r="S2353">
        <v>1181</v>
      </c>
      <c r="T2353">
        <v>561.29</v>
      </c>
      <c r="U2353" t="s">
        <v>52</v>
      </c>
      <c r="V2353">
        <v>800</v>
      </c>
      <c r="W2353" t="s">
        <v>18</v>
      </c>
      <c r="X2353" t="str">
        <f t="shared" si="73"/>
        <v>Bengaluru</v>
      </c>
    </row>
    <row r="2354" spans="1:24" x14ac:dyDescent="0.4">
      <c r="A2354">
        <v>102353</v>
      </c>
      <c r="B2354" s="5">
        <v>45998.109722222223</v>
      </c>
      <c r="C2354" s="3" t="str">
        <f>TEXT(Sales_Data[[#This Row],[OrderDate]],"mmmm")</f>
        <v>December</v>
      </c>
      <c r="D2354" s="3" t="str">
        <f t="shared" si="72"/>
        <v>2025</v>
      </c>
      <c r="E2354" t="s">
        <v>13</v>
      </c>
      <c r="F2354" t="s">
        <v>14</v>
      </c>
      <c r="G2354" t="s">
        <v>29</v>
      </c>
      <c r="H2354" t="s">
        <v>37</v>
      </c>
      <c r="I2354" t="s">
        <v>100</v>
      </c>
      <c r="J2354">
        <v>30</v>
      </c>
      <c r="K2354">
        <v>3200</v>
      </c>
      <c r="L2354" s="7">
        <f>Sales_Data[[#This Row],[OrderQuantity]] *Sales_Data[[#This Row],[UnitPrice]]</f>
        <v>96000</v>
      </c>
      <c r="M2354" s="7">
        <f>Sales_Data[[#This Row],[UnitPrice]]-Sales_Data[[#This Row],[UnitCost]]</f>
        <v>1200</v>
      </c>
      <c r="N2354" s="7">
        <f>Sales_Data[[#This Row],[Gross Revenue]]-Sales_Data[[#This Row],[Discount Amount ]]</f>
        <v>94800</v>
      </c>
      <c r="O2354" s="7">
        <f>Sales_Data[[#This Row],[OrderQuantity]] *Sales_Data[[#This Row],[UnitCost]]</f>
        <v>60000</v>
      </c>
      <c r="P2354" s="7">
        <f>Sales_Data[[#This Row],[ItemCost]] +Sales_Data[[#This Row],[ShippingCost]]</f>
        <v>60454.47</v>
      </c>
      <c r="Q2354" s="7">
        <f>Sales_Data[[#This Row],[Gross Revenue]]-Sales_Data[[#This Row],[TotalFinancialCost]]</f>
        <v>35545.53</v>
      </c>
      <c r="R2354" s="7">
        <f>Sales_Data[[#This Row],[Actul Bill Amount]]-Sales_Data[[#This Row],[ShippingCost]]</f>
        <v>94345.53</v>
      </c>
      <c r="S2354">
        <v>1091</v>
      </c>
      <c r="T2354">
        <v>454.47</v>
      </c>
      <c r="U2354" t="s">
        <v>17</v>
      </c>
      <c r="V2354">
        <v>2000</v>
      </c>
      <c r="W2354" t="s">
        <v>38</v>
      </c>
      <c r="X2354" t="str">
        <f t="shared" si="73"/>
        <v>Kolkata</v>
      </c>
    </row>
    <row r="2355" spans="1:24" x14ac:dyDescent="0.4">
      <c r="A2355">
        <v>102354</v>
      </c>
      <c r="B2355" s="5">
        <v>45915.12222222222</v>
      </c>
      <c r="C2355" s="3" t="str">
        <f>TEXT(Sales_Data[[#This Row],[OrderDate]],"mmmm")</f>
        <v>September</v>
      </c>
      <c r="D2355" s="3" t="str">
        <f t="shared" si="72"/>
        <v>2025</v>
      </c>
      <c r="E2355" t="s">
        <v>42</v>
      </c>
      <c r="F2355" t="s">
        <v>14</v>
      </c>
      <c r="G2355" t="s">
        <v>15</v>
      </c>
      <c r="H2355" t="s">
        <v>20</v>
      </c>
      <c r="I2355" t="s">
        <v>100</v>
      </c>
      <c r="J2355">
        <v>46</v>
      </c>
      <c r="K2355">
        <v>6500</v>
      </c>
      <c r="L2355" s="7">
        <f>Sales_Data[[#This Row],[OrderQuantity]] *Sales_Data[[#This Row],[UnitPrice]]</f>
        <v>299000</v>
      </c>
      <c r="M2355" s="7">
        <f>Sales_Data[[#This Row],[UnitPrice]]-Sales_Data[[#This Row],[UnitCost]]</f>
        <v>2300</v>
      </c>
      <c r="N2355" s="7">
        <f>Sales_Data[[#This Row],[Gross Revenue]]-Sales_Data[[#This Row],[Discount Amount ]]</f>
        <v>296700</v>
      </c>
      <c r="O2355" s="7">
        <f>Sales_Data[[#This Row],[OrderQuantity]] *Sales_Data[[#This Row],[UnitCost]]</f>
        <v>193200</v>
      </c>
      <c r="P2355" s="7">
        <f>Sales_Data[[#This Row],[ItemCost]] +Sales_Data[[#This Row],[ShippingCost]]</f>
        <v>196315.09</v>
      </c>
      <c r="Q2355" s="7">
        <f>Sales_Data[[#This Row],[Gross Revenue]]-Sales_Data[[#This Row],[TotalFinancialCost]]</f>
        <v>102684.91</v>
      </c>
      <c r="R2355" s="7">
        <f>Sales_Data[[#This Row],[Actul Bill Amount]]-Sales_Data[[#This Row],[ShippingCost]]</f>
        <v>293584.90999999997</v>
      </c>
      <c r="S2355">
        <v>487</v>
      </c>
      <c r="T2355">
        <v>3115.09</v>
      </c>
      <c r="U2355" t="s">
        <v>21</v>
      </c>
      <c r="V2355">
        <v>4200</v>
      </c>
      <c r="W2355" t="s">
        <v>22</v>
      </c>
      <c r="X2355" t="str">
        <f t="shared" si="73"/>
        <v>Nagpur</v>
      </c>
    </row>
    <row r="2356" spans="1:24" x14ac:dyDescent="0.4">
      <c r="A2356">
        <v>102355</v>
      </c>
      <c r="B2356" s="5">
        <v>45906.705555555556</v>
      </c>
      <c r="C2356" s="3" t="str">
        <f>TEXT(Sales_Data[[#This Row],[OrderDate]],"mmmm")</f>
        <v>September</v>
      </c>
      <c r="D2356" s="3" t="str">
        <f t="shared" si="72"/>
        <v>2025</v>
      </c>
      <c r="E2356" t="s">
        <v>34</v>
      </c>
      <c r="F2356" t="s">
        <v>14</v>
      </c>
      <c r="G2356" t="s">
        <v>29</v>
      </c>
      <c r="H2356" t="s">
        <v>32</v>
      </c>
      <c r="I2356" t="s">
        <v>100</v>
      </c>
      <c r="J2356">
        <v>54</v>
      </c>
      <c r="K2356">
        <v>3200</v>
      </c>
      <c r="L2356" s="7">
        <f>Sales_Data[[#This Row],[OrderQuantity]] *Sales_Data[[#This Row],[UnitPrice]]</f>
        <v>172800</v>
      </c>
      <c r="M2356" s="7">
        <f>Sales_Data[[#This Row],[UnitPrice]]-Sales_Data[[#This Row],[UnitCost]]</f>
        <v>1200</v>
      </c>
      <c r="N2356" s="7">
        <f>Sales_Data[[#This Row],[Gross Revenue]]-Sales_Data[[#This Row],[Discount Amount ]]</f>
        <v>171600</v>
      </c>
      <c r="O2356" s="7">
        <f>Sales_Data[[#This Row],[OrderQuantity]] *Sales_Data[[#This Row],[UnitCost]]</f>
        <v>108000</v>
      </c>
      <c r="P2356" s="7">
        <f>Sales_Data[[#This Row],[ItemCost]] +Sales_Data[[#This Row],[ShippingCost]]</f>
        <v>108978.79</v>
      </c>
      <c r="Q2356" s="7">
        <f>Sales_Data[[#This Row],[Gross Revenue]]-Sales_Data[[#This Row],[TotalFinancialCost]]</f>
        <v>63821.210000000006</v>
      </c>
      <c r="R2356" s="7">
        <f>Sales_Data[[#This Row],[Actul Bill Amount]]-Sales_Data[[#This Row],[ShippingCost]]</f>
        <v>170621.21</v>
      </c>
      <c r="S2356">
        <v>943</v>
      </c>
      <c r="T2356">
        <v>978.79</v>
      </c>
      <c r="U2356" t="s">
        <v>17</v>
      </c>
      <c r="V2356">
        <v>2000</v>
      </c>
      <c r="W2356" t="s">
        <v>33</v>
      </c>
      <c r="X2356" t="str">
        <f t="shared" si="73"/>
        <v>Delhi</v>
      </c>
    </row>
    <row r="2357" spans="1:24" x14ac:dyDescent="0.4">
      <c r="A2357">
        <v>102356</v>
      </c>
      <c r="B2357" s="5">
        <v>45988.273611111108</v>
      </c>
      <c r="C2357" s="3" t="str">
        <f>TEXT(Sales_Data[[#This Row],[OrderDate]],"mmmm")</f>
        <v>November</v>
      </c>
      <c r="D2357" s="3" t="str">
        <f t="shared" si="72"/>
        <v>2025</v>
      </c>
      <c r="E2357" t="s">
        <v>13</v>
      </c>
      <c r="F2357" t="s">
        <v>28</v>
      </c>
      <c r="G2357" t="s">
        <v>15</v>
      </c>
      <c r="H2357" t="s">
        <v>20</v>
      </c>
      <c r="I2357" t="s">
        <v>100</v>
      </c>
      <c r="J2357">
        <v>80</v>
      </c>
      <c r="K2357">
        <v>450</v>
      </c>
      <c r="L2357" s="7">
        <f>Sales_Data[[#This Row],[OrderQuantity]] *Sales_Data[[#This Row],[UnitPrice]]</f>
        <v>36000</v>
      </c>
      <c r="M2357" s="7">
        <f>Sales_Data[[#This Row],[UnitPrice]]-Sales_Data[[#This Row],[UnitCost]]</f>
        <v>250</v>
      </c>
      <c r="N2357" s="7">
        <f>Sales_Data[[#This Row],[Gross Revenue]]-Sales_Data[[#This Row],[Discount Amount ]]</f>
        <v>35750</v>
      </c>
      <c r="O2357" s="7">
        <f>Sales_Data[[#This Row],[OrderQuantity]] *Sales_Data[[#This Row],[UnitCost]]</f>
        <v>16000</v>
      </c>
      <c r="P2357" s="7">
        <f>Sales_Data[[#This Row],[ItemCost]] +Sales_Data[[#This Row],[ShippingCost]]</f>
        <v>16383.89</v>
      </c>
      <c r="Q2357" s="7">
        <f>Sales_Data[[#This Row],[Gross Revenue]]-Sales_Data[[#This Row],[TotalFinancialCost]]</f>
        <v>19616.11</v>
      </c>
      <c r="R2357" s="7">
        <f>Sales_Data[[#This Row],[Actul Bill Amount]]-Sales_Data[[#This Row],[ShippingCost]]</f>
        <v>35366.11</v>
      </c>
      <c r="S2357">
        <v>1043</v>
      </c>
      <c r="T2357">
        <v>383.89</v>
      </c>
      <c r="U2357" t="s">
        <v>30</v>
      </c>
      <c r="V2357">
        <v>200</v>
      </c>
      <c r="W2357" t="s">
        <v>22</v>
      </c>
      <c r="X2357" t="str">
        <f t="shared" si="73"/>
        <v>Nagpur</v>
      </c>
    </row>
    <row r="2358" spans="1:24" x14ac:dyDescent="0.4">
      <c r="A2358">
        <v>102357</v>
      </c>
      <c r="B2358" s="5">
        <v>45980.449305555558</v>
      </c>
      <c r="C2358" s="3" t="str">
        <f>TEXT(Sales_Data[[#This Row],[OrderDate]],"mmmm")</f>
        <v>November</v>
      </c>
      <c r="D2358" s="3" t="str">
        <f t="shared" si="72"/>
        <v>2025</v>
      </c>
      <c r="E2358" t="s">
        <v>19</v>
      </c>
      <c r="F2358" t="s">
        <v>24</v>
      </c>
      <c r="G2358" t="s">
        <v>15</v>
      </c>
      <c r="H2358" t="s">
        <v>20</v>
      </c>
      <c r="I2358" t="s">
        <v>100</v>
      </c>
      <c r="J2358">
        <v>50</v>
      </c>
      <c r="K2358">
        <v>3500</v>
      </c>
      <c r="L2358" s="7">
        <f>Sales_Data[[#This Row],[OrderQuantity]] *Sales_Data[[#This Row],[UnitPrice]]</f>
        <v>175000</v>
      </c>
      <c r="M2358" s="7">
        <f>Sales_Data[[#This Row],[UnitPrice]]-Sales_Data[[#This Row],[UnitCost]]</f>
        <v>1300</v>
      </c>
      <c r="N2358" s="7">
        <f>Sales_Data[[#This Row],[Gross Revenue]]-Sales_Data[[#This Row],[Discount Amount ]]</f>
        <v>173700</v>
      </c>
      <c r="O2358" s="7">
        <f>Sales_Data[[#This Row],[OrderQuantity]] *Sales_Data[[#This Row],[UnitCost]]</f>
        <v>110000</v>
      </c>
      <c r="P2358" s="7">
        <f>Sales_Data[[#This Row],[ItemCost]] +Sales_Data[[#This Row],[ShippingCost]]</f>
        <v>111123.44</v>
      </c>
      <c r="Q2358" s="7">
        <f>Sales_Data[[#This Row],[Gross Revenue]]-Sales_Data[[#This Row],[TotalFinancialCost]]</f>
        <v>63876.56</v>
      </c>
      <c r="R2358" s="7">
        <f>Sales_Data[[#This Row],[Actul Bill Amount]]-Sales_Data[[#This Row],[ShippingCost]]</f>
        <v>172576.56</v>
      </c>
      <c r="S2358">
        <v>950</v>
      </c>
      <c r="T2358">
        <v>1123.44</v>
      </c>
      <c r="U2358" t="s">
        <v>59</v>
      </c>
      <c r="V2358">
        <v>2200</v>
      </c>
      <c r="W2358" t="s">
        <v>22</v>
      </c>
      <c r="X2358" t="str">
        <f t="shared" si="73"/>
        <v>Nagpur</v>
      </c>
    </row>
    <row r="2359" spans="1:24" x14ac:dyDescent="0.4">
      <c r="A2359">
        <v>102358</v>
      </c>
      <c r="B2359" s="5">
        <v>45837.148611111108</v>
      </c>
      <c r="C2359" s="3" t="str">
        <f>TEXT(Sales_Data[[#This Row],[OrderDate]],"mmmm")</f>
        <v>June</v>
      </c>
      <c r="D2359" s="3" t="str">
        <f t="shared" si="72"/>
        <v>2025</v>
      </c>
      <c r="E2359" t="s">
        <v>23</v>
      </c>
      <c r="F2359" t="s">
        <v>43</v>
      </c>
      <c r="G2359" t="s">
        <v>15</v>
      </c>
      <c r="H2359" t="s">
        <v>25</v>
      </c>
      <c r="I2359" t="s">
        <v>100</v>
      </c>
      <c r="J2359">
        <v>61</v>
      </c>
      <c r="K2359">
        <v>2800</v>
      </c>
      <c r="L2359" s="7">
        <f>Sales_Data[[#This Row],[OrderQuantity]] *Sales_Data[[#This Row],[UnitPrice]]</f>
        <v>170800</v>
      </c>
      <c r="M2359" s="7">
        <f>Sales_Data[[#This Row],[UnitPrice]]-Sales_Data[[#This Row],[UnitCost]]</f>
        <v>1300</v>
      </c>
      <c r="N2359" s="7">
        <f>Sales_Data[[#This Row],[Gross Revenue]]-Sales_Data[[#This Row],[Discount Amount ]]</f>
        <v>169500</v>
      </c>
      <c r="O2359" s="7">
        <f>Sales_Data[[#This Row],[OrderQuantity]] *Sales_Data[[#This Row],[UnitCost]]</f>
        <v>91500</v>
      </c>
      <c r="P2359" s="7">
        <f>Sales_Data[[#This Row],[ItemCost]] +Sales_Data[[#This Row],[ShippingCost]]</f>
        <v>92980.88</v>
      </c>
      <c r="Q2359" s="7">
        <f>Sales_Data[[#This Row],[Gross Revenue]]-Sales_Data[[#This Row],[TotalFinancialCost]]</f>
        <v>77819.12</v>
      </c>
      <c r="R2359" s="7">
        <f>Sales_Data[[#This Row],[Actul Bill Amount]]-Sales_Data[[#This Row],[ShippingCost]]</f>
        <v>168019.12</v>
      </c>
      <c r="S2359">
        <v>481</v>
      </c>
      <c r="T2359">
        <v>1480.88</v>
      </c>
      <c r="U2359" t="s">
        <v>61</v>
      </c>
      <c r="V2359">
        <v>1500</v>
      </c>
      <c r="W2359" t="s">
        <v>27</v>
      </c>
      <c r="X2359" t="str">
        <f t="shared" si="73"/>
        <v>Mumbai</v>
      </c>
    </row>
    <row r="2360" spans="1:24" x14ac:dyDescent="0.4">
      <c r="A2360">
        <v>102359</v>
      </c>
      <c r="B2360" s="5">
        <v>45847.636111111111</v>
      </c>
      <c r="C2360" s="3" t="str">
        <f>TEXT(Sales_Data[[#This Row],[OrderDate]],"mmmm")</f>
        <v>July</v>
      </c>
      <c r="D2360" s="3" t="str">
        <f t="shared" si="72"/>
        <v>2025</v>
      </c>
      <c r="E2360" t="s">
        <v>39</v>
      </c>
      <c r="F2360" t="s">
        <v>14</v>
      </c>
      <c r="G2360" t="s">
        <v>29</v>
      </c>
      <c r="H2360" t="s">
        <v>16</v>
      </c>
      <c r="I2360" t="s">
        <v>100</v>
      </c>
      <c r="J2360">
        <v>97</v>
      </c>
      <c r="K2360">
        <v>6500</v>
      </c>
      <c r="L2360" s="7">
        <f>Sales_Data[[#This Row],[OrderQuantity]] *Sales_Data[[#This Row],[UnitPrice]]</f>
        <v>630500</v>
      </c>
      <c r="M2360" s="7">
        <f>Sales_Data[[#This Row],[UnitPrice]]-Sales_Data[[#This Row],[UnitCost]]</f>
        <v>2300</v>
      </c>
      <c r="N2360" s="7">
        <f>Sales_Data[[#This Row],[Gross Revenue]]-Sales_Data[[#This Row],[Discount Amount ]]</f>
        <v>628200</v>
      </c>
      <c r="O2360" s="7">
        <f>Sales_Data[[#This Row],[OrderQuantity]] *Sales_Data[[#This Row],[UnitCost]]</f>
        <v>407400</v>
      </c>
      <c r="P2360" s="7">
        <f>Sales_Data[[#This Row],[ItemCost]] +Sales_Data[[#This Row],[ShippingCost]]</f>
        <v>408463.34</v>
      </c>
      <c r="Q2360" s="7">
        <f>Sales_Data[[#This Row],[Gross Revenue]]-Sales_Data[[#This Row],[TotalFinancialCost]]</f>
        <v>222036.65999999997</v>
      </c>
      <c r="R2360" s="7">
        <f>Sales_Data[[#This Row],[Actul Bill Amount]]-Sales_Data[[#This Row],[ShippingCost]]</f>
        <v>627136.66</v>
      </c>
      <c r="S2360">
        <v>1062</v>
      </c>
      <c r="T2360">
        <v>1063.3399999999999</v>
      </c>
      <c r="U2360" t="s">
        <v>21</v>
      </c>
      <c r="V2360">
        <v>4200</v>
      </c>
      <c r="W2360" t="s">
        <v>18</v>
      </c>
      <c r="X2360" t="str">
        <f t="shared" si="73"/>
        <v>Bengaluru</v>
      </c>
    </row>
    <row r="2361" spans="1:24" x14ac:dyDescent="0.4">
      <c r="A2361">
        <v>102360</v>
      </c>
      <c r="B2361" s="5">
        <v>45811.275694444441</v>
      </c>
      <c r="C2361" s="3" t="str">
        <f>TEXT(Sales_Data[[#This Row],[OrderDate]],"mmmm")</f>
        <v>June</v>
      </c>
      <c r="D2361" s="3" t="str">
        <f t="shared" si="72"/>
        <v>2025</v>
      </c>
      <c r="E2361" t="s">
        <v>23</v>
      </c>
      <c r="F2361" t="s">
        <v>28</v>
      </c>
      <c r="G2361" t="s">
        <v>29</v>
      </c>
      <c r="H2361" t="s">
        <v>16</v>
      </c>
      <c r="I2361" t="s">
        <v>100</v>
      </c>
      <c r="J2361">
        <v>2</v>
      </c>
      <c r="K2361">
        <v>2500</v>
      </c>
      <c r="L2361" s="7">
        <f>Sales_Data[[#This Row],[OrderQuantity]] *Sales_Data[[#This Row],[UnitPrice]]</f>
        <v>5000</v>
      </c>
      <c r="M2361" s="7">
        <f>Sales_Data[[#This Row],[UnitPrice]]-Sales_Data[[#This Row],[UnitCost]]</f>
        <v>1000</v>
      </c>
      <c r="N2361" s="7">
        <f>Sales_Data[[#This Row],[Gross Revenue]]-Sales_Data[[#This Row],[Discount Amount ]]</f>
        <v>4000</v>
      </c>
      <c r="O2361" s="7">
        <f>Sales_Data[[#This Row],[OrderQuantity]] *Sales_Data[[#This Row],[UnitCost]]</f>
        <v>3000</v>
      </c>
      <c r="P2361" s="7">
        <f>Sales_Data[[#This Row],[ItemCost]] +Sales_Data[[#This Row],[ShippingCost]]</f>
        <v>4246.83</v>
      </c>
      <c r="Q2361" s="7">
        <f>Sales_Data[[#This Row],[Gross Revenue]]-Sales_Data[[#This Row],[TotalFinancialCost]]</f>
        <v>753.17000000000007</v>
      </c>
      <c r="R2361" s="7">
        <f>Sales_Data[[#This Row],[Actul Bill Amount]]-Sales_Data[[#This Row],[ShippingCost]]</f>
        <v>2753.17</v>
      </c>
      <c r="S2361">
        <v>536</v>
      </c>
      <c r="T2361">
        <v>1246.83</v>
      </c>
      <c r="U2361" t="s">
        <v>54</v>
      </c>
      <c r="V2361">
        <v>1500</v>
      </c>
      <c r="W2361" t="s">
        <v>18</v>
      </c>
      <c r="X2361" t="str">
        <f t="shared" si="73"/>
        <v>Bengaluru</v>
      </c>
    </row>
    <row r="2362" spans="1:24" x14ac:dyDescent="0.4">
      <c r="A2362">
        <v>102361</v>
      </c>
      <c r="B2362" s="5">
        <v>45853.65347222222</v>
      </c>
      <c r="C2362" s="3" t="str">
        <f>TEXT(Sales_Data[[#This Row],[OrderDate]],"mmmm")</f>
        <v>July</v>
      </c>
      <c r="D2362" s="3" t="str">
        <f t="shared" si="72"/>
        <v>2025</v>
      </c>
      <c r="E2362" t="s">
        <v>19</v>
      </c>
      <c r="F2362" t="s">
        <v>28</v>
      </c>
      <c r="G2362" t="s">
        <v>29</v>
      </c>
      <c r="H2362" t="s">
        <v>16</v>
      </c>
      <c r="I2362" t="s">
        <v>100</v>
      </c>
      <c r="J2362">
        <v>14</v>
      </c>
      <c r="K2362">
        <v>2500</v>
      </c>
      <c r="L2362" s="7">
        <f>Sales_Data[[#This Row],[OrderQuantity]] *Sales_Data[[#This Row],[UnitPrice]]</f>
        <v>35000</v>
      </c>
      <c r="M2362" s="7">
        <f>Sales_Data[[#This Row],[UnitPrice]]-Sales_Data[[#This Row],[UnitCost]]</f>
        <v>1000</v>
      </c>
      <c r="N2362" s="7">
        <f>Sales_Data[[#This Row],[Gross Revenue]]-Sales_Data[[#This Row],[Discount Amount ]]</f>
        <v>34000</v>
      </c>
      <c r="O2362" s="7">
        <f>Sales_Data[[#This Row],[OrderQuantity]] *Sales_Data[[#This Row],[UnitCost]]</f>
        <v>21000</v>
      </c>
      <c r="P2362" s="7">
        <f>Sales_Data[[#This Row],[ItemCost]] +Sales_Data[[#This Row],[ShippingCost]]</f>
        <v>21692.49</v>
      </c>
      <c r="Q2362" s="7">
        <f>Sales_Data[[#This Row],[Gross Revenue]]-Sales_Data[[#This Row],[TotalFinancialCost]]</f>
        <v>13307.509999999998</v>
      </c>
      <c r="R2362" s="7">
        <f>Sales_Data[[#This Row],[Actul Bill Amount]]-Sales_Data[[#This Row],[ShippingCost]]</f>
        <v>33307.51</v>
      </c>
      <c r="S2362">
        <v>765</v>
      </c>
      <c r="T2362">
        <v>692.49</v>
      </c>
      <c r="U2362" t="s">
        <v>54</v>
      </c>
      <c r="V2362">
        <v>1500</v>
      </c>
      <c r="W2362" t="s">
        <v>18</v>
      </c>
      <c r="X2362" t="str">
        <f t="shared" si="73"/>
        <v>Bengaluru</v>
      </c>
    </row>
    <row r="2363" spans="1:24" x14ac:dyDescent="0.4">
      <c r="A2363">
        <v>102362</v>
      </c>
      <c r="B2363" s="5">
        <v>45968.736805555556</v>
      </c>
      <c r="C2363" s="3" t="str">
        <f>TEXT(Sales_Data[[#This Row],[OrderDate]],"mmmm")</f>
        <v>November</v>
      </c>
      <c r="D2363" s="3" t="str">
        <f t="shared" si="72"/>
        <v>2025</v>
      </c>
      <c r="E2363" t="s">
        <v>48</v>
      </c>
      <c r="F2363" t="s">
        <v>14</v>
      </c>
      <c r="G2363" t="s">
        <v>31</v>
      </c>
      <c r="H2363" t="s">
        <v>20</v>
      </c>
      <c r="I2363" t="s">
        <v>100</v>
      </c>
      <c r="J2363">
        <v>12</v>
      </c>
      <c r="K2363">
        <v>6500</v>
      </c>
      <c r="L2363" s="7">
        <f>Sales_Data[[#This Row],[OrderQuantity]] *Sales_Data[[#This Row],[UnitPrice]]</f>
        <v>78000</v>
      </c>
      <c r="M2363" s="7">
        <f>Sales_Data[[#This Row],[UnitPrice]]-Sales_Data[[#This Row],[UnitCost]]</f>
        <v>2300</v>
      </c>
      <c r="N2363" s="7">
        <f>Sales_Data[[#This Row],[Gross Revenue]]-Sales_Data[[#This Row],[Discount Amount ]]</f>
        <v>75700</v>
      </c>
      <c r="O2363" s="7">
        <f>Sales_Data[[#This Row],[OrderQuantity]] *Sales_Data[[#This Row],[UnitCost]]</f>
        <v>50400</v>
      </c>
      <c r="P2363" s="7">
        <f>Sales_Data[[#This Row],[ItemCost]] +Sales_Data[[#This Row],[ShippingCost]]</f>
        <v>51221.07</v>
      </c>
      <c r="Q2363" s="7">
        <f>Sales_Data[[#This Row],[Gross Revenue]]-Sales_Data[[#This Row],[TotalFinancialCost]]</f>
        <v>26778.93</v>
      </c>
      <c r="R2363" s="7">
        <f>Sales_Data[[#This Row],[Actul Bill Amount]]-Sales_Data[[#This Row],[ShippingCost]]</f>
        <v>74878.929999999993</v>
      </c>
      <c r="S2363">
        <v>1169</v>
      </c>
      <c r="T2363">
        <v>821.07</v>
      </c>
      <c r="U2363" t="s">
        <v>21</v>
      </c>
      <c r="V2363">
        <v>4200</v>
      </c>
      <c r="W2363" t="s">
        <v>22</v>
      </c>
      <c r="X2363" t="str">
        <f t="shared" si="73"/>
        <v>Nagpur</v>
      </c>
    </row>
    <row r="2364" spans="1:24" x14ac:dyDescent="0.4">
      <c r="A2364">
        <v>102363</v>
      </c>
      <c r="B2364" s="5">
        <v>45919.870833333334</v>
      </c>
      <c r="C2364" s="3" t="str">
        <f>TEXT(Sales_Data[[#This Row],[OrderDate]],"mmmm")</f>
        <v>September</v>
      </c>
      <c r="D2364" s="3" t="str">
        <f t="shared" si="72"/>
        <v>2025</v>
      </c>
      <c r="E2364" t="s">
        <v>50</v>
      </c>
      <c r="F2364" t="s">
        <v>35</v>
      </c>
      <c r="G2364" t="s">
        <v>31</v>
      </c>
      <c r="H2364" t="s">
        <v>37</v>
      </c>
      <c r="I2364" t="s">
        <v>100</v>
      </c>
      <c r="J2364">
        <v>41</v>
      </c>
      <c r="K2364">
        <v>12000</v>
      </c>
      <c r="L2364" s="7">
        <f>Sales_Data[[#This Row],[OrderQuantity]] *Sales_Data[[#This Row],[UnitPrice]]</f>
        <v>492000</v>
      </c>
      <c r="M2364" s="7">
        <f>Sales_Data[[#This Row],[UnitPrice]]-Sales_Data[[#This Row],[UnitCost]]</f>
        <v>4000</v>
      </c>
      <c r="N2364" s="7">
        <f>Sales_Data[[#This Row],[Gross Revenue]]-Sales_Data[[#This Row],[Discount Amount ]]</f>
        <v>488000</v>
      </c>
      <c r="O2364" s="7">
        <f>Sales_Data[[#This Row],[OrderQuantity]] *Sales_Data[[#This Row],[UnitCost]]</f>
        <v>328000</v>
      </c>
      <c r="P2364" s="7">
        <f>Sales_Data[[#This Row],[ItemCost]] +Sales_Data[[#This Row],[ShippingCost]]</f>
        <v>328427.53999999998</v>
      </c>
      <c r="Q2364" s="7">
        <f>Sales_Data[[#This Row],[Gross Revenue]]-Sales_Data[[#This Row],[TotalFinancialCost]]</f>
        <v>163572.46000000002</v>
      </c>
      <c r="R2364" s="7">
        <f>Sales_Data[[#This Row],[Actul Bill Amount]]-Sales_Data[[#This Row],[ShippingCost]]</f>
        <v>487572.46</v>
      </c>
      <c r="S2364">
        <v>566</v>
      </c>
      <c r="T2364">
        <v>427.54</v>
      </c>
      <c r="U2364" t="s">
        <v>36</v>
      </c>
      <c r="V2364">
        <v>8000</v>
      </c>
      <c r="W2364" t="s">
        <v>38</v>
      </c>
      <c r="X2364" t="str">
        <f t="shared" si="73"/>
        <v>Kolkata</v>
      </c>
    </row>
    <row r="2365" spans="1:24" x14ac:dyDescent="0.4">
      <c r="A2365">
        <v>102364</v>
      </c>
      <c r="B2365" s="5">
        <v>45800.486805555556</v>
      </c>
      <c r="C2365" s="3" t="str">
        <f>TEXT(Sales_Data[[#This Row],[OrderDate]],"mmmm")</f>
        <v>May</v>
      </c>
      <c r="D2365" s="3" t="str">
        <f t="shared" si="72"/>
        <v>2025</v>
      </c>
      <c r="E2365" t="s">
        <v>50</v>
      </c>
      <c r="F2365" t="s">
        <v>40</v>
      </c>
      <c r="G2365" t="s">
        <v>29</v>
      </c>
      <c r="H2365" t="s">
        <v>16</v>
      </c>
      <c r="I2365" t="s">
        <v>100</v>
      </c>
      <c r="J2365">
        <v>80</v>
      </c>
      <c r="K2365">
        <v>1500</v>
      </c>
      <c r="L2365" s="7">
        <f>Sales_Data[[#This Row],[OrderQuantity]] *Sales_Data[[#This Row],[UnitPrice]]</f>
        <v>120000</v>
      </c>
      <c r="M2365" s="7">
        <f>Sales_Data[[#This Row],[UnitPrice]]-Sales_Data[[#This Row],[UnitCost]]</f>
        <v>700</v>
      </c>
      <c r="N2365" s="7">
        <f>Sales_Data[[#This Row],[Gross Revenue]]-Sales_Data[[#This Row],[Discount Amount ]]</f>
        <v>119300</v>
      </c>
      <c r="O2365" s="7">
        <f>Sales_Data[[#This Row],[OrderQuantity]] *Sales_Data[[#This Row],[UnitCost]]</f>
        <v>64000</v>
      </c>
      <c r="P2365" s="7">
        <f>Sales_Data[[#This Row],[ItemCost]] +Sales_Data[[#This Row],[ShippingCost]]</f>
        <v>64278.27</v>
      </c>
      <c r="Q2365" s="7">
        <f>Sales_Data[[#This Row],[Gross Revenue]]-Sales_Data[[#This Row],[TotalFinancialCost]]</f>
        <v>55721.73</v>
      </c>
      <c r="R2365" s="7">
        <f>Sales_Data[[#This Row],[Actul Bill Amount]]-Sales_Data[[#This Row],[ShippingCost]]</f>
        <v>119021.73</v>
      </c>
      <c r="S2365">
        <v>863</v>
      </c>
      <c r="T2365">
        <v>278.27</v>
      </c>
      <c r="U2365" t="s">
        <v>52</v>
      </c>
      <c r="V2365">
        <v>800</v>
      </c>
      <c r="W2365" t="s">
        <v>18</v>
      </c>
      <c r="X2365" t="str">
        <f t="shared" si="73"/>
        <v>Bengaluru</v>
      </c>
    </row>
    <row r="2366" spans="1:24" x14ac:dyDescent="0.4">
      <c r="A2366">
        <v>102365</v>
      </c>
      <c r="B2366" s="5">
        <v>45999.933333333334</v>
      </c>
      <c r="C2366" s="3" t="str">
        <f>TEXT(Sales_Data[[#This Row],[OrderDate]],"mmmm")</f>
        <v>December</v>
      </c>
      <c r="D2366" s="3" t="str">
        <f t="shared" si="72"/>
        <v>2025</v>
      </c>
      <c r="E2366" t="s">
        <v>45</v>
      </c>
      <c r="F2366" t="s">
        <v>40</v>
      </c>
      <c r="G2366" t="s">
        <v>29</v>
      </c>
      <c r="H2366" t="s">
        <v>16</v>
      </c>
      <c r="I2366" t="s">
        <v>100</v>
      </c>
      <c r="J2366">
        <v>24</v>
      </c>
      <c r="K2366">
        <v>1500</v>
      </c>
      <c r="L2366" s="7">
        <f>Sales_Data[[#This Row],[OrderQuantity]] *Sales_Data[[#This Row],[UnitPrice]]</f>
        <v>36000</v>
      </c>
      <c r="M2366" s="7">
        <f>Sales_Data[[#This Row],[UnitPrice]]-Sales_Data[[#This Row],[UnitCost]]</f>
        <v>700</v>
      </c>
      <c r="N2366" s="7">
        <f>Sales_Data[[#This Row],[Gross Revenue]]-Sales_Data[[#This Row],[Discount Amount ]]</f>
        <v>35300</v>
      </c>
      <c r="O2366" s="7">
        <f>Sales_Data[[#This Row],[OrderQuantity]] *Sales_Data[[#This Row],[UnitCost]]</f>
        <v>19200</v>
      </c>
      <c r="P2366" s="7">
        <f>Sales_Data[[#This Row],[ItemCost]] +Sales_Data[[#This Row],[ShippingCost]]</f>
        <v>20283.580000000002</v>
      </c>
      <c r="Q2366" s="7">
        <f>Sales_Data[[#This Row],[Gross Revenue]]-Sales_Data[[#This Row],[TotalFinancialCost]]</f>
        <v>15716.419999999998</v>
      </c>
      <c r="R2366" s="7">
        <f>Sales_Data[[#This Row],[Actul Bill Amount]]-Sales_Data[[#This Row],[ShippingCost]]</f>
        <v>34216.42</v>
      </c>
      <c r="S2366">
        <v>769</v>
      </c>
      <c r="T2366">
        <v>1083.58</v>
      </c>
      <c r="U2366" t="s">
        <v>52</v>
      </c>
      <c r="V2366">
        <v>800</v>
      </c>
      <c r="W2366" t="s">
        <v>18</v>
      </c>
      <c r="X2366" t="str">
        <f t="shared" si="73"/>
        <v>Bengaluru</v>
      </c>
    </row>
    <row r="2367" spans="1:24" x14ac:dyDescent="0.4">
      <c r="A2367">
        <v>102366</v>
      </c>
      <c r="B2367" s="5">
        <v>45973.373611111114</v>
      </c>
      <c r="C2367" s="3" t="str">
        <f>TEXT(Sales_Data[[#This Row],[OrderDate]],"mmmm")</f>
        <v>November</v>
      </c>
      <c r="D2367" s="3" t="str">
        <f t="shared" si="72"/>
        <v>2025</v>
      </c>
      <c r="E2367" t="s">
        <v>39</v>
      </c>
      <c r="F2367" t="s">
        <v>46</v>
      </c>
      <c r="G2367" t="s">
        <v>15</v>
      </c>
      <c r="H2367" t="s">
        <v>25</v>
      </c>
      <c r="I2367" t="s">
        <v>100</v>
      </c>
      <c r="J2367">
        <v>1</v>
      </c>
      <c r="K2367">
        <v>15000</v>
      </c>
      <c r="L2367" s="7">
        <f>Sales_Data[[#This Row],[OrderQuantity]] *Sales_Data[[#This Row],[UnitPrice]]</f>
        <v>15000</v>
      </c>
      <c r="M2367" s="7">
        <f>Sales_Data[[#This Row],[UnitPrice]]-Sales_Data[[#This Row],[UnitCost]]</f>
        <v>5500</v>
      </c>
      <c r="N2367" s="7">
        <f>Sales_Data[[#This Row],[Gross Revenue]]-Sales_Data[[#This Row],[Discount Amount ]]</f>
        <v>9500</v>
      </c>
      <c r="O2367" s="7">
        <f>Sales_Data[[#This Row],[OrderQuantity]] *Sales_Data[[#This Row],[UnitCost]]</f>
        <v>9500</v>
      </c>
      <c r="P2367" s="7">
        <f>Sales_Data[[#This Row],[ItemCost]] +Sales_Data[[#This Row],[ShippingCost]]</f>
        <v>10593.01</v>
      </c>
      <c r="Q2367" s="7">
        <f>Sales_Data[[#This Row],[Gross Revenue]]-Sales_Data[[#This Row],[TotalFinancialCost]]</f>
        <v>4406.99</v>
      </c>
      <c r="R2367" s="7">
        <f>Sales_Data[[#This Row],[Actul Bill Amount]]-Sales_Data[[#This Row],[ShippingCost]]</f>
        <v>8406.99</v>
      </c>
      <c r="S2367">
        <v>870</v>
      </c>
      <c r="T2367">
        <v>1093.01</v>
      </c>
      <c r="U2367" t="s">
        <v>53</v>
      </c>
      <c r="V2367">
        <v>9500</v>
      </c>
      <c r="W2367" t="s">
        <v>27</v>
      </c>
      <c r="X2367" t="str">
        <f t="shared" si="73"/>
        <v>Mumbai</v>
      </c>
    </row>
    <row r="2368" spans="1:24" x14ac:dyDescent="0.4">
      <c r="A2368">
        <v>102367</v>
      </c>
      <c r="B2368" s="5">
        <v>45758.394444444442</v>
      </c>
      <c r="C2368" s="3" t="str">
        <f>TEXT(Sales_Data[[#This Row],[OrderDate]],"mmmm")</f>
        <v>April</v>
      </c>
      <c r="D2368" s="3" t="str">
        <f t="shared" si="72"/>
        <v>2025</v>
      </c>
      <c r="E2368" t="s">
        <v>13</v>
      </c>
      <c r="F2368" t="s">
        <v>43</v>
      </c>
      <c r="G2368" t="s">
        <v>29</v>
      </c>
      <c r="H2368" t="s">
        <v>37</v>
      </c>
      <c r="I2368" t="s">
        <v>100</v>
      </c>
      <c r="J2368">
        <v>4</v>
      </c>
      <c r="K2368">
        <v>4500</v>
      </c>
      <c r="L2368" s="7">
        <f>Sales_Data[[#This Row],[OrderQuantity]] *Sales_Data[[#This Row],[UnitPrice]]</f>
        <v>18000</v>
      </c>
      <c r="M2368" s="7">
        <f>Sales_Data[[#This Row],[UnitPrice]]-Sales_Data[[#This Row],[UnitCost]]</f>
        <v>2000</v>
      </c>
      <c r="N2368" s="7">
        <f>Sales_Data[[#This Row],[Gross Revenue]]-Sales_Data[[#This Row],[Discount Amount ]]</f>
        <v>16000</v>
      </c>
      <c r="O2368" s="7">
        <f>Sales_Data[[#This Row],[OrderQuantity]] *Sales_Data[[#This Row],[UnitCost]]</f>
        <v>10000</v>
      </c>
      <c r="P2368" s="7">
        <f>Sales_Data[[#This Row],[ItemCost]] +Sales_Data[[#This Row],[ShippingCost]]</f>
        <v>10977.76</v>
      </c>
      <c r="Q2368" s="7">
        <f>Sales_Data[[#This Row],[Gross Revenue]]-Sales_Data[[#This Row],[TotalFinancialCost]]</f>
        <v>7022.24</v>
      </c>
      <c r="R2368" s="7">
        <f>Sales_Data[[#This Row],[Actul Bill Amount]]-Sales_Data[[#This Row],[ShippingCost]]</f>
        <v>15022.24</v>
      </c>
      <c r="S2368">
        <v>763</v>
      </c>
      <c r="T2368">
        <v>977.76</v>
      </c>
      <c r="U2368" t="s">
        <v>44</v>
      </c>
      <c r="V2368">
        <v>2500</v>
      </c>
      <c r="W2368" t="s">
        <v>38</v>
      </c>
      <c r="X2368" t="str">
        <f t="shared" si="73"/>
        <v>Kolkata</v>
      </c>
    </row>
    <row r="2369" spans="1:24" x14ac:dyDescent="0.4">
      <c r="A2369">
        <v>102368</v>
      </c>
      <c r="B2369" s="5">
        <v>45901.128472222219</v>
      </c>
      <c r="C2369" s="3" t="str">
        <f>TEXT(Sales_Data[[#This Row],[OrderDate]],"mmmm")</f>
        <v>September</v>
      </c>
      <c r="D2369" s="3" t="str">
        <f t="shared" si="72"/>
        <v>2025</v>
      </c>
      <c r="E2369" t="s">
        <v>19</v>
      </c>
      <c r="F2369" t="s">
        <v>14</v>
      </c>
      <c r="G2369" t="s">
        <v>29</v>
      </c>
      <c r="H2369" t="s">
        <v>20</v>
      </c>
      <c r="I2369" t="s">
        <v>100</v>
      </c>
      <c r="J2369">
        <v>65</v>
      </c>
      <c r="K2369">
        <v>3200</v>
      </c>
      <c r="L2369" s="7">
        <f>Sales_Data[[#This Row],[OrderQuantity]] *Sales_Data[[#This Row],[UnitPrice]]</f>
        <v>208000</v>
      </c>
      <c r="M2369" s="7">
        <f>Sales_Data[[#This Row],[UnitPrice]]-Sales_Data[[#This Row],[UnitCost]]</f>
        <v>1200</v>
      </c>
      <c r="N2369" s="7">
        <f>Sales_Data[[#This Row],[Gross Revenue]]-Sales_Data[[#This Row],[Discount Amount ]]</f>
        <v>206800</v>
      </c>
      <c r="O2369" s="7">
        <f>Sales_Data[[#This Row],[OrderQuantity]] *Sales_Data[[#This Row],[UnitCost]]</f>
        <v>130000</v>
      </c>
      <c r="P2369" s="7">
        <f>Sales_Data[[#This Row],[ItemCost]] +Sales_Data[[#This Row],[ShippingCost]]</f>
        <v>130596.86</v>
      </c>
      <c r="Q2369" s="7">
        <f>Sales_Data[[#This Row],[Gross Revenue]]-Sales_Data[[#This Row],[TotalFinancialCost]]</f>
        <v>77403.14</v>
      </c>
      <c r="R2369" s="7">
        <f>Sales_Data[[#This Row],[Actul Bill Amount]]-Sales_Data[[#This Row],[ShippingCost]]</f>
        <v>206203.14</v>
      </c>
      <c r="S2369">
        <v>932</v>
      </c>
      <c r="T2369">
        <v>596.86</v>
      </c>
      <c r="U2369" t="s">
        <v>17</v>
      </c>
      <c r="V2369">
        <v>2000</v>
      </c>
      <c r="W2369" t="s">
        <v>22</v>
      </c>
      <c r="X2369" t="str">
        <f t="shared" si="73"/>
        <v>Nagpur</v>
      </c>
    </row>
    <row r="2370" spans="1:24" x14ac:dyDescent="0.4">
      <c r="A2370">
        <v>102369</v>
      </c>
      <c r="B2370" s="5">
        <v>45669.217361111114</v>
      </c>
      <c r="C2370" s="3" t="str">
        <f>TEXT(Sales_Data[[#This Row],[OrderDate]],"mmmm")</f>
        <v>January</v>
      </c>
      <c r="D2370" s="3" t="str">
        <f t="shared" ref="D2370:D2433" si="74">TEXT(B2370, "yyyy")</f>
        <v>2025</v>
      </c>
      <c r="E2370" t="s">
        <v>34</v>
      </c>
      <c r="F2370" t="s">
        <v>55</v>
      </c>
      <c r="G2370" t="s">
        <v>15</v>
      </c>
      <c r="H2370" t="s">
        <v>25</v>
      </c>
      <c r="I2370" t="s">
        <v>100</v>
      </c>
      <c r="J2370">
        <v>83</v>
      </c>
      <c r="K2370">
        <v>1200</v>
      </c>
      <c r="L2370" s="7">
        <f>Sales_Data[[#This Row],[OrderQuantity]] *Sales_Data[[#This Row],[UnitPrice]]</f>
        <v>99600</v>
      </c>
      <c r="M2370" s="7">
        <f>Sales_Data[[#This Row],[UnitPrice]]-Sales_Data[[#This Row],[UnitCost]]</f>
        <v>400</v>
      </c>
      <c r="N2370" s="7">
        <f>Sales_Data[[#This Row],[Gross Revenue]]-Sales_Data[[#This Row],[Discount Amount ]]</f>
        <v>99200</v>
      </c>
      <c r="O2370" s="7">
        <f>Sales_Data[[#This Row],[OrderQuantity]] *Sales_Data[[#This Row],[UnitCost]]</f>
        <v>66400</v>
      </c>
      <c r="P2370" s="7">
        <f>Sales_Data[[#This Row],[ItemCost]] +Sales_Data[[#This Row],[ShippingCost]]</f>
        <v>67198.899999999994</v>
      </c>
      <c r="Q2370" s="7">
        <f>Sales_Data[[#This Row],[Gross Revenue]]-Sales_Data[[#This Row],[TotalFinancialCost]]</f>
        <v>32401.100000000006</v>
      </c>
      <c r="R2370" s="7">
        <f>Sales_Data[[#This Row],[Actul Bill Amount]]-Sales_Data[[#This Row],[ShippingCost]]</f>
        <v>98401.1</v>
      </c>
      <c r="S2370">
        <v>384</v>
      </c>
      <c r="T2370">
        <v>798.9</v>
      </c>
      <c r="U2370" t="s">
        <v>58</v>
      </c>
      <c r="V2370">
        <v>800</v>
      </c>
      <c r="W2370" t="s">
        <v>27</v>
      </c>
      <c r="X2370" t="str">
        <f t="shared" ref="X2370:X2433" si="75">_xlfn.TEXTBEFORE(W2370, " ")</f>
        <v>Mumbai</v>
      </c>
    </row>
    <row r="2371" spans="1:24" x14ac:dyDescent="0.4">
      <c r="A2371">
        <v>102370</v>
      </c>
      <c r="B2371" s="5">
        <v>45896.768055555556</v>
      </c>
      <c r="C2371" s="3" t="str">
        <f>TEXT(Sales_Data[[#This Row],[OrderDate]],"mmmm")</f>
        <v>August</v>
      </c>
      <c r="D2371" s="3" t="str">
        <f t="shared" si="74"/>
        <v>2025</v>
      </c>
      <c r="E2371" t="s">
        <v>34</v>
      </c>
      <c r="F2371" t="s">
        <v>35</v>
      </c>
      <c r="G2371" t="s">
        <v>31</v>
      </c>
      <c r="H2371" t="s">
        <v>20</v>
      </c>
      <c r="I2371" t="s">
        <v>100</v>
      </c>
      <c r="J2371">
        <v>88</v>
      </c>
      <c r="K2371">
        <v>8500</v>
      </c>
      <c r="L2371" s="7">
        <f>Sales_Data[[#This Row],[OrderQuantity]] *Sales_Data[[#This Row],[UnitPrice]]</f>
        <v>748000</v>
      </c>
      <c r="M2371" s="7">
        <f>Sales_Data[[#This Row],[UnitPrice]]-Sales_Data[[#This Row],[UnitCost]]</f>
        <v>3000</v>
      </c>
      <c r="N2371" s="7">
        <f>Sales_Data[[#This Row],[Gross Revenue]]-Sales_Data[[#This Row],[Discount Amount ]]</f>
        <v>745000</v>
      </c>
      <c r="O2371" s="7">
        <f>Sales_Data[[#This Row],[OrderQuantity]] *Sales_Data[[#This Row],[UnitCost]]</f>
        <v>484000</v>
      </c>
      <c r="P2371" s="7">
        <f>Sales_Data[[#This Row],[ItemCost]] +Sales_Data[[#This Row],[ShippingCost]]</f>
        <v>485056.62</v>
      </c>
      <c r="Q2371" s="7">
        <f>Sales_Data[[#This Row],[Gross Revenue]]-Sales_Data[[#This Row],[TotalFinancialCost]]</f>
        <v>262943.38</v>
      </c>
      <c r="R2371" s="7">
        <f>Sales_Data[[#This Row],[Actul Bill Amount]]-Sales_Data[[#This Row],[ShippingCost]]</f>
        <v>743943.38</v>
      </c>
      <c r="S2371">
        <v>1100</v>
      </c>
      <c r="T2371">
        <v>1056.6199999999999</v>
      </c>
      <c r="U2371" t="s">
        <v>49</v>
      </c>
      <c r="V2371">
        <v>5500</v>
      </c>
      <c r="W2371" t="s">
        <v>22</v>
      </c>
      <c r="X2371" t="str">
        <f t="shared" si="75"/>
        <v>Nagpur</v>
      </c>
    </row>
    <row r="2372" spans="1:24" x14ac:dyDescent="0.4">
      <c r="A2372">
        <v>102371</v>
      </c>
      <c r="B2372" s="5">
        <v>45706.738194444442</v>
      </c>
      <c r="C2372" s="3" t="str">
        <f>TEXT(Sales_Data[[#This Row],[OrderDate]],"mmmm")</f>
        <v>February</v>
      </c>
      <c r="D2372" s="3" t="str">
        <f t="shared" si="74"/>
        <v>2025</v>
      </c>
      <c r="E2372" t="s">
        <v>23</v>
      </c>
      <c r="F2372" t="s">
        <v>43</v>
      </c>
      <c r="G2372" t="s">
        <v>29</v>
      </c>
      <c r="H2372" t="s">
        <v>25</v>
      </c>
      <c r="I2372" t="s">
        <v>100</v>
      </c>
      <c r="J2372">
        <v>31</v>
      </c>
      <c r="K2372">
        <v>1800</v>
      </c>
      <c r="L2372" s="7">
        <f>Sales_Data[[#This Row],[OrderQuantity]] *Sales_Data[[#This Row],[UnitPrice]]</f>
        <v>55800</v>
      </c>
      <c r="M2372" s="7">
        <f>Sales_Data[[#This Row],[UnitPrice]]-Sales_Data[[#This Row],[UnitCost]]</f>
        <v>900</v>
      </c>
      <c r="N2372" s="7">
        <f>Sales_Data[[#This Row],[Gross Revenue]]-Sales_Data[[#This Row],[Discount Amount ]]</f>
        <v>54900</v>
      </c>
      <c r="O2372" s="7">
        <f>Sales_Data[[#This Row],[OrderQuantity]] *Sales_Data[[#This Row],[UnitCost]]</f>
        <v>27900</v>
      </c>
      <c r="P2372" s="7">
        <f>Sales_Data[[#This Row],[ItemCost]] +Sales_Data[[#This Row],[ShippingCost]]</f>
        <v>28787.86</v>
      </c>
      <c r="Q2372" s="7">
        <f>Sales_Data[[#This Row],[Gross Revenue]]-Sales_Data[[#This Row],[TotalFinancialCost]]</f>
        <v>27012.14</v>
      </c>
      <c r="R2372" s="7">
        <f>Sales_Data[[#This Row],[Actul Bill Amount]]-Sales_Data[[#This Row],[ShippingCost]]</f>
        <v>54012.14</v>
      </c>
      <c r="S2372">
        <v>1016</v>
      </c>
      <c r="T2372">
        <v>887.86</v>
      </c>
      <c r="U2372" t="s">
        <v>51</v>
      </c>
      <c r="V2372">
        <v>900</v>
      </c>
      <c r="W2372" t="s">
        <v>27</v>
      </c>
      <c r="X2372" t="str">
        <f t="shared" si="75"/>
        <v>Mumbai</v>
      </c>
    </row>
    <row r="2373" spans="1:24" x14ac:dyDescent="0.4">
      <c r="A2373">
        <v>102372</v>
      </c>
      <c r="B2373" s="5">
        <v>45699.490972222222</v>
      </c>
      <c r="C2373" s="3" t="str">
        <f>TEXT(Sales_Data[[#This Row],[OrderDate]],"mmmm")</f>
        <v>February</v>
      </c>
      <c r="D2373" s="3" t="str">
        <f t="shared" si="74"/>
        <v>2025</v>
      </c>
      <c r="E2373" t="s">
        <v>50</v>
      </c>
      <c r="F2373" t="s">
        <v>14</v>
      </c>
      <c r="G2373" t="s">
        <v>15</v>
      </c>
      <c r="H2373" t="s">
        <v>37</v>
      </c>
      <c r="I2373" t="s">
        <v>100</v>
      </c>
      <c r="J2373">
        <v>31</v>
      </c>
      <c r="K2373">
        <v>3200</v>
      </c>
      <c r="L2373" s="7">
        <f>Sales_Data[[#This Row],[OrderQuantity]] *Sales_Data[[#This Row],[UnitPrice]]</f>
        <v>99200</v>
      </c>
      <c r="M2373" s="7">
        <f>Sales_Data[[#This Row],[UnitPrice]]-Sales_Data[[#This Row],[UnitCost]]</f>
        <v>1200</v>
      </c>
      <c r="N2373" s="7">
        <f>Sales_Data[[#This Row],[Gross Revenue]]-Sales_Data[[#This Row],[Discount Amount ]]</f>
        <v>98000</v>
      </c>
      <c r="O2373" s="7">
        <f>Sales_Data[[#This Row],[OrderQuantity]] *Sales_Data[[#This Row],[UnitCost]]</f>
        <v>62000</v>
      </c>
      <c r="P2373" s="7">
        <f>Sales_Data[[#This Row],[ItemCost]] +Sales_Data[[#This Row],[ShippingCost]]</f>
        <v>62378.04</v>
      </c>
      <c r="Q2373" s="7">
        <f>Sales_Data[[#This Row],[Gross Revenue]]-Sales_Data[[#This Row],[TotalFinancialCost]]</f>
        <v>36821.96</v>
      </c>
      <c r="R2373" s="7">
        <f>Sales_Data[[#This Row],[Actul Bill Amount]]-Sales_Data[[#This Row],[ShippingCost]]</f>
        <v>97621.96</v>
      </c>
      <c r="S2373">
        <v>1176</v>
      </c>
      <c r="T2373">
        <v>378.04</v>
      </c>
      <c r="U2373" t="s">
        <v>17</v>
      </c>
      <c r="V2373">
        <v>2000</v>
      </c>
      <c r="W2373" t="s">
        <v>38</v>
      </c>
      <c r="X2373" t="str">
        <f t="shared" si="75"/>
        <v>Kolkata</v>
      </c>
    </row>
    <row r="2374" spans="1:24" x14ac:dyDescent="0.4">
      <c r="A2374">
        <v>102373</v>
      </c>
      <c r="B2374" s="5">
        <v>45823.731944444444</v>
      </c>
      <c r="C2374" s="3" t="str">
        <f>TEXT(Sales_Data[[#This Row],[OrderDate]],"mmmm")</f>
        <v>June</v>
      </c>
      <c r="D2374" s="3" t="str">
        <f t="shared" si="74"/>
        <v>2025</v>
      </c>
      <c r="E2374" t="s">
        <v>23</v>
      </c>
      <c r="F2374" t="s">
        <v>55</v>
      </c>
      <c r="G2374" t="s">
        <v>29</v>
      </c>
      <c r="H2374" t="s">
        <v>37</v>
      </c>
      <c r="I2374" t="s">
        <v>100</v>
      </c>
      <c r="J2374">
        <v>62</v>
      </c>
      <c r="K2374">
        <v>850</v>
      </c>
      <c r="L2374" s="7">
        <f>Sales_Data[[#This Row],[OrderQuantity]] *Sales_Data[[#This Row],[UnitPrice]]</f>
        <v>52700</v>
      </c>
      <c r="M2374" s="7">
        <f>Sales_Data[[#This Row],[UnitPrice]]-Sales_Data[[#This Row],[UnitCost]]</f>
        <v>300</v>
      </c>
      <c r="N2374" s="7">
        <f>Sales_Data[[#This Row],[Gross Revenue]]-Sales_Data[[#This Row],[Discount Amount ]]</f>
        <v>52400</v>
      </c>
      <c r="O2374" s="7">
        <f>Sales_Data[[#This Row],[OrderQuantity]] *Sales_Data[[#This Row],[UnitCost]]</f>
        <v>34100</v>
      </c>
      <c r="P2374" s="7">
        <f>Sales_Data[[#This Row],[ItemCost]] +Sales_Data[[#This Row],[ShippingCost]]</f>
        <v>34550.76</v>
      </c>
      <c r="Q2374" s="7">
        <f>Sales_Data[[#This Row],[Gross Revenue]]-Sales_Data[[#This Row],[TotalFinancialCost]]</f>
        <v>18149.239999999998</v>
      </c>
      <c r="R2374" s="7">
        <f>Sales_Data[[#This Row],[Actul Bill Amount]]-Sales_Data[[#This Row],[ShippingCost]]</f>
        <v>51949.24</v>
      </c>
      <c r="S2374">
        <v>1131</v>
      </c>
      <c r="T2374">
        <v>450.76</v>
      </c>
      <c r="U2374" t="s">
        <v>56</v>
      </c>
      <c r="V2374">
        <v>550</v>
      </c>
      <c r="W2374" t="s">
        <v>38</v>
      </c>
      <c r="X2374" t="str">
        <f t="shared" si="75"/>
        <v>Kolkata</v>
      </c>
    </row>
    <row r="2375" spans="1:24" x14ac:dyDescent="0.4">
      <c r="A2375">
        <v>102374</v>
      </c>
      <c r="B2375" s="5">
        <v>45739.872916666667</v>
      </c>
      <c r="C2375" s="3" t="str">
        <f>TEXT(Sales_Data[[#This Row],[OrderDate]],"mmmm")</f>
        <v>March</v>
      </c>
      <c r="D2375" s="3" t="str">
        <f t="shared" si="74"/>
        <v>2025</v>
      </c>
      <c r="E2375" t="s">
        <v>34</v>
      </c>
      <c r="F2375" t="s">
        <v>55</v>
      </c>
      <c r="G2375" t="s">
        <v>31</v>
      </c>
      <c r="H2375" t="s">
        <v>25</v>
      </c>
      <c r="I2375" t="s">
        <v>100</v>
      </c>
      <c r="J2375">
        <v>85</v>
      </c>
      <c r="K2375">
        <v>850</v>
      </c>
      <c r="L2375" s="7">
        <f>Sales_Data[[#This Row],[OrderQuantity]] *Sales_Data[[#This Row],[UnitPrice]]</f>
        <v>72250</v>
      </c>
      <c r="M2375" s="7">
        <f>Sales_Data[[#This Row],[UnitPrice]]-Sales_Data[[#This Row],[UnitCost]]</f>
        <v>300</v>
      </c>
      <c r="N2375" s="7">
        <f>Sales_Data[[#This Row],[Gross Revenue]]-Sales_Data[[#This Row],[Discount Amount ]]</f>
        <v>71950</v>
      </c>
      <c r="O2375" s="7">
        <f>Sales_Data[[#This Row],[OrderQuantity]] *Sales_Data[[#This Row],[UnitCost]]</f>
        <v>46750</v>
      </c>
      <c r="P2375" s="7">
        <f>Sales_Data[[#This Row],[ItemCost]] +Sales_Data[[#This Row],[ShippingCost]]</f>
        <v>47110.32</v>
      </c>
      <c r="Q2375" s="7">
        <f>Sales_Data[[#This Row],[Gross Revenue]]-Sales_Data[[#This Row],[TotalFinancialCost]]</f>
        <v>25139.68</v>
      </c>
      <c r="R2375" s="7">
        <f>Sales_Data[[#This Row],[Actul Bill Amount]]-Sales_Data[[#This Row],[ShippingCost]]</f>
        <v>71589.679999999993</v>
      </c>
      <c r="S2375">
        <v>783</v>
      </c>
      <c r="T2375">
        <v>360.32</v>
      </c>
      <c r="U2375" t="s">
        <v>56</v>
      </c>
      <c r="V2375">
        <v>550</v>
      </c>
      <c r="W2375" t="s">
        <v>27</v>
      </c>
      <c r="X2375" t="str">
        <f t="shared" si="75"/>
        <v>Mumbai</v>
      </c>
    </row>
    <row r="2376" spans="1:24" x14ac:dyDescent="0.4">
      <c r="A2376">
        <v>102375</v>
      </c>
      <c r="B2376" s="5">
        <v>45948.086805555555</v>
      </c>
      <c r="C2376" s="3" t="str">
        <f>TEXT(Sales_Data[[#This Row],[OrderDate]],"mmmm")</f>
        <v>October</v>
      </c>
      <c r="D2376" s="3" t="str">
        <f t="shared" si="74"/>
        <v>2025</v>
      </c>
      <c r="E2376" t="s">
        <v>48</v>
      </c>
      <c r="F2376" t="s">
        <v>35</v>
      </c>
      <c r="G2376" t="s">
        <v>29</v>
      </c>
      <c r="H2376" t="s">
        <v>25</v>
      </c>
      <c r="I2376" t="s">
        <v>100</v>
      </c>
      <c r="J2376">
        <v>9</v>
      </c>
      <c r="K2376">
        <v>12000</v>
      </c>
      <c r="L2376" s="7">
        <f>Sales_Data[[#This Row],[OrderQuantity]] *Sales_Data[[#This Row],[UnitPrice]]</f>
        <v>108000</v>
      </c>
      <c r="M2376" s="7">
        <f>Sales_Data[[#This Row],[UnitPrice]]-Sales_Data[[#This Row],[UnitCost]]</f>
        <v>4000</v>
      </c>
      <c r="N2376" s="7">
        <f>Sales_Data[[#This Row],[Gross Revenue]]-Sales_Data[[#This Row],[Discount Amount ]]</f>
        <v>104000</v>
      </c>
      <c r="O2376" s="7">
        <f>Sales_Data[[#This Row],[OrderQuantity]] *Sales_Data[[#This Row],[UnitCost]]</f>
        <v>72000</v>
      </c>
      <c r="P2376" s="7">
        <f>Sales_Data[[#This Row],[ItemCost]] +Sales_Data[[#This Row],[ShippingCost]]</f>
        <v>72510.039999999994</v>
      </c>
      <c r="Q2376" s="7">
        <f>Sales_Data[[#This Row],[Gross Revenue]]-Sales_Data[[#This Row],[TotalFinancialCost]]</f>
        <v>35489.960000000006</v>
      </c>
      <c r="R2376" s="7">
        <f>Sales_Data[[#This Row],[Actul Bill Amount]]-Sales_Data[[#This Row],[ShippingCost]]</f>
        <v>103489.96</v>
      </c>
      <c r="S2376">
        <v>731</v>
      </c>
      <c r="T2376">
        <v>510.04</v>
      </c>
      <c r="U2376" t="s">
        <v>36</v>
      </c>
      <c r="V2376">
        <v>8000</v>
      </c>
      <c r="W2376" t="s">
        <v>27</v>
      </c>
      <c r="X2376" t="str">
        <f t="shared" si="75"/>
        <v>Mumbai</v>
      </c>
    </row>
    <row r="2377" spans="1:24" x14ac:dyDescent="0.4">
      <c r="A2377">
        <v>102376</v>
      </c>
      <c r="B2377" s="5">
        <v>45815.746527777781</v>
      </c>
      <c r="C2377" s="3" t="str">
        <f>TEXT(Sales_Data[[#This Row],[OrderDate]],"mmmm")</f>
        <v>June</v>
      </c>
      <c r="D2377" s="3" t="str">
        <f t="shared" si="74"/>
        <v>2025</v>
      </c>
      <c r="E2377" t="s">
        <v>13</v>
      </c>
      <c r="F2377" t="s">
        <v>43</v>
      </c>
      <c r="G2377" t="s">
        <v>15</v>
      </c>
      <c r="H2377" t="s">
        <v>16</v>
      </c>
      <c r="I2377" t="s">
        <v>100</v>
      </c>
      <c r="J2377">
        <v>20</v>
      </c>
      <c r="K2377">
        <v>4500</v>
      </c>
      <c r="L2377" s="7">
        <f>Sales_Data[[#This Row],[OrderQuantity]] *Sales_Data[[#This Row],[UnitPrice]]</f>
        <v>90000</v>
      </c>
      <c r="M2377" s="7">
        <f>Sales_Data[[#This Row],[UnitPrice]]-Sales_Data[[#This Row],[UnitCost]]</f>
        <v>2000</v>
      </c>
      <c r="N2377" s="7">
        <f>Sales_Data[[#This Row],[Gross Revenue]]-Sales_Data[[#This Row],[Discount Amount ]]</f>
        <v>88000</v>
      </c>
      <c r="O2377" s="7">
        <f>Sales_Data[[#This Row],[OrderQuantity]] *Sales_Data[[#This Row],[UnitCost]]</f>
        <v>50000</v>
      </c>
      <c r="P2377" s="7">
        <f>Sales_Data[[#This Row],[ItemCost]] +Sales_Data[[#This Row],[ShippingCost]]</f>
        <v>50474.879999999997</v>
      </c>
      <c r="Q2377" s="7">
        <f>Sales_Data[[#This Row],[Gross Revenue]]-Sales_Data[[#This Row],[TotalFinancialCost]]</f>
        <v>39525.120000000003</v>
      </c>
      <c r="R2377" s="7">
        <f>Sales_Data[[#This Row],[Actul Bill Amount]]-Sales_Data[[#This Row],[ShippingCost]]</f>
        <v>87525.119999999995</v>
      </c>
      <c r="S2377">
        <v>650</v>
      </c>
      <c r="T2377">
        <v>474.88</v>
      </c>
      <c r="U2377" t="s">
        <v>44</v>
      </c>
      <c r="V2377">
        <v>2500</v>
      </c>
      <c r="W2377" t="s">
        <v>18</v>
      </c>
      <c r="X2377" t="str">
        <f t="shared" si="75"/>
        <v>Bengaluru</v>
      </c>
    </row>
    <row r="2378" spans="1:24" x14ac:dyDescent="0.4">
      <c r="A2378">
        <v>102377</v>
      </c>
      <c r="B2378" s="5">
        <v>45873.046527777777</v>
      </c>
      <c r="C2378" s="3" t="str">
        <f>TEXT(Sales_Data[[#This Row],[OrderDate]],"mmmm")</f>
        <v>August</v>
      </c>
      <c r="D2378" s="3" t="str">
        <f t="shared" si="74"/>
        <v>2025</v>
      </c>
      <c r="E2378" t="s">
        <v>13</v>
      </c>
      <c r="F2378" t="s">
        <v>40</v>
      </c>
      <c r="G2378" t="s">
        <v>15</v>
      </c>
      <c r="H2378" t="s">
        <v>16</v>
      </c>
      <c r="I2378" t="s">
        <v>100</v>
      </c>
      <c r="J2378">
        <v>93</v>
      </c>
      <c r="K2378">
        <v>5500</v>
      </c>
      <c r="L2378" s="7">
        <f>Sales_Data[[#This Row],[OrderQuantity]] *Sales_Data[[#This Row],[UnitPrice]]</f>
        <v>511500</v>
      </c>
      <c r="M2378" s="7">
        <f>Sales_Data[[#This Row],[UnitPrice]]-Sales_Data[[#This Row],[UnitCost]]</f>
        <v>2000</v>
      </c>
      <c r="N2378" s="7">
        <f>Sales_Data[[#This Row],[Gross Revenue]]-Sales_Data[[#This Row],[Discount Amount ]]</f>
        <v>509500</v>
      </c>
      <c r="O2378" s="7">
        <f>Sales_Data[[#This Row],[OrderQuantity]] *Sales_Data[[#This Row],[UnitCost]]</f>
        <v>325500</v>
      </c>
      <c r="P2378" s="7">
        <f>Sales_Data[[#This Row],[ItemCost]] +Sales_Data[[#This Row],[ShippingCost]]</f>
        <v>325987.26</v>
      </c>
      <c r="Q2378" s="7">
        <f>Sales_Data[[#This Row],[Gross Revenue]]-Sales_Data[[#This Row],[TotalFinancialCost]]</f>
        <v>185512.74</v>
      </c>
      <c r="R2378" s="7">
        <f>Sales_Data[[#This Row],[Actul Bill Amount]]-Sales_Data[[#This Row],[ShippingCost]]</f>
        <v>509012.74</v>
      </c>
      <c r="S2378">
        <v>899</v>
      </c>
      <c r="T2378">
        <v>487.26</v>
      </c>
      <c r="U2378" t="s">
        <v>41</v>
      </c>
      <c r="V2378">
        <v>3500</v>
      </c>
      <c r="W2378" t="s">
        <v>18</v>
      </c>
      <c r="X2378" t="str">
        <f t="shared" si="75"/>
        <v>Bengaluru</v>
      </c>
    </row>
    <row r="2379" spans="1:24" x14ac:dyDescent="0.4">
      <c r="A2379">
        <v>102378</v>
      </c>
      <c r="B2379" s="5">
        <v>45815.770138888889</v>
      </c>
      <c r="C2379" s="3" t="str">
        <f>TEXT(Sales_Data[[#This Row],[OrderDate]],"mmmm")</f>
        <v>June</v>
      </c>
      <c r="D2379" s="3" t="str">
        <f t="shared" si="74"/>
        <v>2025</v>
      </c>
      <c r="E2379" t="s">
        <v>19</v>
      </c>
      <c r="F2379" t="s">
        <v>28</v>
      </c>
      <c r="G2379" t="s">
        <v>29</v>
      </c>
      <c r="H2379" t="s">
        <v>37</v>
      </c>
      <c r="I2379" t="s">
        <v>100</v>
      </c>
      <c r="J2379">
        <v>99</v>
      </c>
      <c r="K2379">
        <v>450</v>
      </c>
      <c r="L2379" s="7">
        <f>Sales_Data[[#This Row],[OrderQuantity]] *Sales_Data[[#This Row],[UnitPrice]]</f>
        <v>44550</v>
      </c>
      <c r="M2379" s="7">
        <f>Sales_Data[[#This Row],[UnitPrice]]-Sales_Data[[#This Row],[UnitCost]]</f>
        <v>250</v>
      </c>
      <c r="N2379" s="7">
        <f>Sales_Data[[#This Row],[Gross Revenue]]-Sales_Data[[#This Row],[Discount Amount ]]</f>
        <v>44300</v>
      </c>
      <c r="O2379" s="7">
        <f>Sales_Data[[#This Row],[OrderQuantity]] *Sales_Data[[#This Row],[UnitCost]]</f>
        <v>19800</v>
      </c>
      <c r="P2379" s="7">
        <f>Sales_Data[[#This Row],[ItemCost]] +Sales_Data[[#This Row],[ShippingCost]]</f>
        <v>20799.3</v>
      </c>
      <c r="Q2379" s="7">
        <f>Sales_Data[[#This Row],[Gross Revenue]]-Sales_Data[[#This Row],[TotalFinancialCost]]</f>
        <v>23750.7</v>
      </c>
      <c r="R2379" s="7">
        <f>Sales_Data[[#This Row],[Actul Bill Amount]]-Sales_Data[[#This Row],[ShippingCost]]</f>
        <v>43300.7</v>
      </c>
      <c r="S2379">
        <v>839</v>
      </c>
      <c r="T2379">
        <v>999.3</v>
      </c>
      <c r="U2379" t="s">
        <v>30</v>
      </c>
      <c r="V2379">
        <v>200</v>
      </c>
      <c r="W2379" t="s">
        <v>38</v>
      </c>
      <c r="X2379" t="str">
        <f t="shared" si="75"/>
        <v>Kolkata</v>
      </c>
    </row>
    <row r="2380" spans="1:24" x14ac:dyDescent="0.4">
      <c r="A2380">
        <v>102379</v>
      </c>
      <c r="B2380" s="5">
        <v>45791.685416666667</v>
      </c>
      <c r="C2380" s="3" t="str">
        <f>TEXT(Sales_Data[[#This Row],[OrderDate]],"mmmm")</f>
        <v>May</v>
      </c>
      <c r="D2380" s="3" t="str">
        <f t="shared" si="74"/>
        <v>2025</v>
      </c>
      <c r="E2380" t="s">
        <v>23</v>
      </c>
      <c r="F2380" t="s">
        <v>24</v>
      </c>
      <c r="G2380" t="s">
        <v>31</v>
      </c>
      <c r="H2380" t="s">
        <v>25</v>
      </c>
      <c r="I2380" t="s">
        <v>100</v>
      </c>
      <c r="J2380">
        <v>29</v>
      </c>
      <c r="K2380">
        <v>3500</v>
      </c>
      <c r="L2380" s="7">
        <f>Sales_Data[[#This Row],[OrderQuantity]] *Sales_Data[[#This Row],[UnitPrice]]</f>
        <v>101500</v>
      </c>
      <c r="M2380" s="7">
        <f>Sales_Data[[#This Row],[UnitPrice]]-Sales_Data[[#This Row],[UnitCost]]</f>
        <v>1300</v>
      </c>
      <c r="N2380" s="7">
        <f>Sales_Data[[#This Row],[Gross Revenue]]-Sales_Data[[#This Row],[Discount Amount ]]</f>
        <v>100200</v>
      </c>
      <c r="O2380" s="7">
        <f>Sales_Data[[#This Row],[OrderQuantity]] *Sales_Data[[#This Row],[UnitCost]]</f>
        <v>63800</v>
      </c>
      <c r="P2380" s="7">
        <f>Sales_Data[[#This Row],[ItemCost]] +Sales_Data[[#This Row],[ShippingCost]]</f>
        <v>64152.62</v>
      </c>
      <c r="Q2380" s="7">
        <f>Sales_Data[[#This Row],[Gross Revenue]]-Sales_Data[[#This Row],[TotalFinancialCost]]</f>
        <v>37347.379999999997</v>
      </c>
      <c r="R2380" s="7">
        <f>Sales_Data[[#This Row],[Actul Bill Amount]]-Sales_Data[[#This Row],[ShippingCost]]</f>
        <v>99847.38</v>
      </c>
      <c r="S2380">
        <v>658</v>
      </c>
      <c r="T2380">
        <v>352.62</v>
      </c>
      <c r="U2380" t="s">
        <v>59</v>
      </c>
      <c r="V2380">
        <v>2200</v>
      </c>
      <c r="W2380" t="s">
        <v>27</v>
      </c>
      <c r="X2380" t="str">
        <f t="shared" si="75"/>
        <v>Mumbai</v>
      </c>
    </row>
    <row r="2381" spans="1:24" x14ac:dyDescent="0.4">
      <c r="A2381">
        <v>102380</v>
      </c>
      <c r="B2381" s="5">
        <v>45724.43472222222</v>
      </c>
      <c r="C2381" s="3" t="str">
        <f>TEXT(Sales_Data[[#This Row],[OrderDate]],"mmmm")</f>
        <v>March</v>
      </c>
      <c r="D2381" s="3" t="str">
        <f t="shared" si="74"/>
        <v>2025</v>
      </c>
      <c r="E2381" t="s">
        <v>42</v>
      </c>
      <c r="F2381" t="s">
        <v>55</v>
      </c>
      <c r="G2381" t="s">
        <v>29</v>
      </c>
      <c r="H2381" t="s">
        <v>20</v>
      </c>
      <c r="I2381" t="s">
        <v>100</v>
      </c>
      <c r="J2381">
        <v>44</v>
      </c>
      <c r="K2381">
        <v>600</v>
      </c>
      <c r="L2381" s="7">
        <f>Sales_Data[[#This Row],[OrderQuantity]] *Sales_Data[[#This Row],[UnitPrice]]</f>
        <v>26400</v>
      </c>
      <c r="M2381" s="7">
        <f>Sales_Data[[#This Row],[UnitPrice]]-Sales_Data[[#This Row],[UnitCost]]</f>
        <v>250</v>
      </c>
      <c r="N2381" s="7">
        <f>Sales_Data[[#This Row],[Gross Revenue]]-Sales_Data[[#This Row],[Discount Amount ]]</f>
        <v>26150</v>
      </c>
      <c r="O2381" s="7">
        <f>Sales_Data[[#This Row],[OrderQuantity]] *Sales_Data[[#This Row],[UnitCost]]</f>
        <v>15400</v>
      </c>
      <c r="P2381" s="7">
        <f>Sales_Data[[#This Row],[ItemCost]] +Sales_Data[[#This Row],[ShippingCost]]</f>
        <v>17202.29</v>
      </c>
      <c r="Q2381" s="7">
        <f>Sales_Data[[#This Row],[Gross Revenue]]-Sales_Data[[#This Row],[TotalFinancialCost]]</f>
        <v>9197.7099999999991</v>
      </c>
      <c r="R2381" s="7">
        <f>Sales_Data[[#This Row],[Actul Bill Amount]]-Sales_Data[[#This Row],[ShippingCost]]</f>
        <v>24347.71</v>
      </c>
      <c r="S2381">
        <v>971</v>
      </c>
      <c r="T2381">
        <v>1802.29</v>
      </c>
      <c r="U2381" t="s">
        <v>57</v>
      </c>
      <c r="V2381">
        <v>350</v>
      </c>
      <c r="W2381" t="s">
        <v>22</v>
      </c>
      <c r="X2381" t="str">
        <f t="shared" si="75"/>
        <v>Nagpur</v>
      </c>
    </row>
    <row r="2382" spans="1:24" x14ac:dyDescent="0.4">
      <c r="A2382">
        <v>102381</v>
      </c>
      <c r="B2382" s="5">
        <v>45993.530555555553</v>
      </c>
      <c r="C2382" s="3" t="str">
        <f>TEXT(Sales_Data[[#This Row],[OrderDate]],"mmmm")</f>
        <v>December</v>
      </c>
      <c r="D2382" s="3" t="str">
        <f t="shared" si="74"/>
        <v>2025</v>
      </c>
      <c r="E2382" t="s">
        <v>39</v>
      </c>
      <c r="F2382" t="s">
        <v>43</v>
      </c>
      <c r="G2382" t="s">
        <v>29</v>
      </c>
      <c r="H2382" t="s">
        <v>25</v>
      </c>
      <c r="I2382" t="s">
        <v>100</v>
      </c>
      <c r="J2382">
        <v>4</v>
      </c>
      <c r="K2382">
        <v>4500</v>
      </c>
      <c r="L2382" s="7">
        <f>Sales_Data[[#This Row],[OrderQuantity]] *Sales_Data[[#This Row],[UnitPrice]]</f>
        <v>18000</v>
      </c>
      <c r="M2382" s="7">
        <f>Sales_Data[[#This Row],[UnitPrice]]-Sales_Data[[#This Row],[UnitCost]]</f>
        <v>2000</v>
      </c>
      <c r="N2382" s="7">
        <f>Sales_Data[[#This Row],[Gross Revenue]]-Sales_Data[[#This Row],[Discount Amount ]]</f>
        <v>16000</v>
      </c>
      <c r="O2382" s="7">
        <f>Sales_Data[[#This Row],[OrderQuantity]] *Sales_Data[[#This Row],[UnitCost]]</f>
        <v>10000</v>
      </c>
      <c r="P2382" s="7">
        <f>Sales_Data[[#This Row],[ItemCost]] +Sales_Data[[#This Row],[ShippingCost]]</f>
        <v>10815.1</v>
      </c>
      <c r="Q2382" s="7">
        <f>Sales_Data[[#This Row],[Gross Revenue]]-Sales_Data[[#This Row],[TotalFinancialCost]]</f>
        <v>7184.9</v>
      </c>
      <c r="R2382" s="7">
        <f>Sales_Data[[#This Row],[Actul Bill Amount]]-Sales_Data[[#This Row],[ShippingCost]]</f>
        <v>15184.9</v>
      </c>
      <c r="S2382">
        <v>845</v>
      </c>
      <c r="T2382">
        <v>815.1</v>
      </c>
      <c r="U2382" t="s">
        <v>44</v>
      </c>
      <c r="V2382">
        <v>2500</v>
      </c>
      <c r="W2382" t="s">
        <v>27</v>
      </c>
      <c r="X2382" t="str">
        <f t="shared" si="75"/>
        <v>Mumbai</v>
      </c>
    </row>
    <row r="2383" spans="1:24" x14ac:dyDescent="0.4">
      <c r="A2383">
        <v>102382</v>
      </c>
      <c r="B2383" s="5">
        <v>45664.980555555558</v>
      </c>
      <c r="C2383" s="3" t="str">
        <f>TEXT(Sales_Data[[#This Row],[OrderDate]],"mmmm")</f>
        <v>January</v>
      </c>
      <c r="D2383" s="3" t="str">
        <f t="shared" si="74"/>
        <v>2025</v>
      </c>
      <c r="E2383" t="s">
        <v>48</v>
      </c>
      <c r="F2383" t="s">
        <v>24</v>
      </c>
      <c r="G2383" t="s">
        <v>29</v>
      </c>
      <c r="H2383" t="s">
        <v>32</v>
      </c>
      <c r="I2383" t="s">
        <v>100</v>
      </c>
      <c r="J2383">
        <v>11</v>
      </c>
      <c r="K2383">
        <v>25000</v>
      </c>
      <c r="L2383" s="7">
        <f>Sales_Data[[#This Row],[OrderQuantity]] *Sales_Data[[#This Row],[UnitPrice]]</f>
        <v>275000</v>
      </c>
      <c r="M2383" s="7">
        <f>Sales_Data[[#This Row],[UnitPrice]]-Sales_Data[[#This Row],[UnitCost]]</f>
        <v>7000</v>
      </c>
      <c r="N2383" s="7">
        <f>Sales_Data[[#This Row],[Gross Revenue]]-Sales_Data[[#This Row],[Discount Amount ]]</f>
        <v>268000</v>
      </c>
      <c r="O2383" s="7">
        <f>Sales_Data[[#This Row],[OrderQuantity]] *Sales_Data[[#This Row],[UnitCost]]</f>
        <v>198000</v>
      </c>
      <c r="P2383" s="7">
        <f>Sales_Data[[#This Row],[ItemCost]] +Sales_Data[[#This Row],[ShippingCost]]</f>
        <v>199521.79</v>
      </c>
      <c r="Q2383" s="7">
        <f>Sales_Data[[#This Row],[Gross Revenue]]-Sales_Data[[#This Row],[TotalFinancialCost]]</f>
        <v>75478.209999999992</v>
      </c>
      <c r="R2383" s="7">
        <f>Sales_Data[[#This Row],[Actul Bill Amount]]-Sales_Data[[#This Row],[ShippingCost]]</f>
        <v>266478.21000000002</v>
      </c>
      <c r="S2383">
        <v>1121</v>
      </c>
      <c r="T2383">
        <v>1521.79</v>
      </c>
      <c r="U2383" t="s">
        <v>60</v>
      </c>
      <c r="V2383">
        <v>18000</v>
      </c>
      <c r="W2383" t="s">
        <v>33</v>
      </c>
      <c r="X2383" t="str">
        <f t="shared" si="75"/>
        <v>Delhi</v>
      </c>
    </row>
    <row r="2384" spans="1:24" x14ac:dyDescent="0.4">
      <c r="A2384">
        <v>102383</v>
      </c>
      <c r="B2384" s="5">
        <v>45671.350694444445</v>
      </c>
      <c r="C2384" s="3" t="str">
        <f>TEXT(Sales_Data[[#This Row],[OrderDate]],"mmmm")</f>
        <v>January</v>
      </c>
      <c r="D2384" s="3" t="str">
        <f t="shared" si="74"/>
        <v>2025</v>
      </c>
      <c r="E2384" t="s">
        <v>48</v>
      </c>
      <c r="F2384" t="s">
        <v>14</v>
      </c>
      <c r="G2384" t="s">
        <v>15</v>
      </c>
      <c r="H2384" t="s">
        <v>25</v>
      </c>
      <c r="I2384" t="s">
        <v>100</v>
      </c>
      <c r="J2384">
        <v>96</v>
      </c>
      <c r="K2384">
        <v>3200</v>
      </c>
      <c r="L2384" s="7">
        <f>Sales_Data[[#This Row],[OrderQuantity]] *Sales_Data[[#This Row],[UnitPrice]]</f>
        <v>307200</v>
      </c>
      <c r="M2384" s="7">
        <f>Sales_Data[[#This Row],[UnitPrice]]-Sales_Data[[#This Row],[UnitCost]]</f>
        <v>1200</v>
      </c>
      <c r="N2384" s="7">
        <f>Sales_Data[[#This Row],[Gross Revenue]]-Sales_Data[[#This Row],[Discount Amount ]]</f>
        <v>306000</v>
      </c>
      <c r="O2384" s="7">
        <f>Sales_Data[[#This Row],[OrderQuantity]] *Sales_Data[[#This Row],[UnitCost]]</f>
        <v>192000</v>
      </c>
      <c r="P2384" s="7">
        <f>Sales_Data[[#This Row],[ItemCost]] +Sales_Data[[#This Row],[ShippingCost]]</f>
        <v>193022.66</v>
      </c>
      <c r="Q2384" s="7">
        <f>Sales_Data[[#This Row],[Gross Revenue]]-Sales_Data[[#This Row],[TotalFinancialCost]]</f>
        <v>114177.34</v>
      </c>
      <c r="R2384" s="7">
        <f>Sales_Data[[#This Row],[Actul Bill Amount]]-Sales_Data[[#This Row],[ShippingCost]]</f>
        <v>304977.34000000003</v>
      </c>
      <c r="S2384">
        <v>612</v>
      </c>
      <c r="T2384">
        <v>1022.66</v>
      </c>
      <c r="U2384" t="s">
        <v>17</v>
      </c>
      <c r="V2384">
        <v>2000</v>
      </c>
      <c r="W2384" t="s">
        <v>27</v>
      </c>
      <c r="X2384" t="str">
        <f t="shared" si="75"/>
        <v>Mumbai</v>
      </c>
    </row>
    <row r="2385" spans="1:24" x14ac:dyDescent="0.4">
      <c r="A2385">
        <v>102384</v>
      </c>
      <c r="B2385" s="5">
        <v>45730.705555555556</v>
      </c>
      <c r="C2385" s="3" t="str">
        <f>TEXT(Sales_Data[[#This Row],[OrderDate]],"mmmm")</f>
        <v>March</v>
      </c>
      <c r="D2385" s="3" t="str">
        <f t="shared" si="74"/>
        <v>2025</v>
      </c>
      <c r="E2385" t="s">
        <v>50</v>
      </c>
      <c r="F2385" t="s">
        <v>28</v>
      </c>
      <c r="G2385" t="s">
        <v>15</v>
      </c>
      <c r="H2385" t="s">
        <v>32</v>
      </c>
      <c r="I2385" t="s">
        <v>100</v>
      </c>
      <c r="J2385">
        <v>5</v>
      </c>
      <c r="K2385">
        <v>2500</v>
      </c>
      <c r="L2385" s="7">
        <f>Sales_Data[[#This Row],[OrderQuantity]] *Sales_Data[[#This Row],[UnitPrice]]</f>
        <v>12500</v>
      </c>
      <c r="M2385" s="7">
        <f>Sales_Data[[#This Row],[UnitPrice]]-Sales_Data[[#This Row],[UnitCost]]</f>
        <v>1000</v>
      </c>
      <c r="N2385" s="7">
        <f>Sales_Data[[#This Row],[Gross Revenue]]-Sales_Data[[#This Row],[Discount Amount ]]</f>
        <v>11500</v>
      </c>
      <c r="O2385" s="7">
        <f>Sales_Data[[#This Row],[OrderQuantity]] *Sales_Data[[#This Row],[UnitCost]]</f>
        <v>7500</v>
      </c>
      <c r="P2385" s="7">
        <f>Sales_Data[[#This Row],[ItemCost]] +Sales_Data[[#This Row],[ShippingCost]]</f>
        <v>7712.16</v>
      </c>
      <c r="Q2385" s="7">
        <f>Sales_Data[[#This Row],[Gross Revenue]]-Sales_Data[[#This Row],[TotalFinancialCost]]</f>
        <v>4787.84</v>
      </c>
      <c r="R2385" s="7">
        <f>Sales_Data[[#This Row],[Actul Bill Amount]]-Sales_Data[[#This Row],[ShippingCost]]</f>
        <v>11287.84</v>
      </c>
      <c r="S2385">
        <v>1053</v>
      </c>
      <c r="T2385">
        <v>212.16</v>
      </c>
      <c r="U2385" t="s">
        <v>54</v>
      </c>
      <c r="V2385">
        <v>1500</v>
      </c>
      <c r="W2385" t="s">
        <v>33</v>
      </c>
      <c r="X2385" t="str">
        <f t="shared" si="75"/>
        <v>Delhi</v>
      </c>
    </row>
    <row r="2386" spans="1:24" x14ac:dyDescent="0.4">
      <c r="A2386">
        <v>102385</v>
      </c>
      <c r="B2386" s="5">
        <v>45820.510416666664</v>
      </c>
      <c r="C2386" s="3" t="str">
        <f>TEXT(Sales_Data[[#This Row],[OrderDate]],"mmmm")</f>
        <v>June</v>
      </c>
      <c r="D2386" s="3" t="str">
        <f t="shared" si="74"/>
        <v>2025</v>
      </c>
      <c r="E2386" t="s">
        <v>45</v>
      </c>
      <c r="F2386" t="s">
        <v>14</v>
      </c>
      <c r="G2386" t="s">
        <v>29</v>
      </c>
      <c r="H2386" t="s">
        <v>16</v>
      </c>
      <c r="I2386" t="s">
        <v>100</v>
      </c>
      <c r="J2386">
        <v>77</v>
      </c>
      <c r="K2386">
        <v>6500</v>
      </c>
      <c r="L2386" s="7">
        <f>Sales_Data[[#This Row],[OrderQuantity]] *Sales_Data[[#This Row],[UnitPrice]]</f>
        <v>500500</v>
      </c>
      <c r="M2386" s="7">
        <f>Sales_Data[[#This Row],[UnitPrice]]-Sales_Data[[#This Row],[UnitCost]]</f>
        <v>2300</v>
      </c>
      <c r="N2386" s="7">
        <f>Sales_Data[[#This Row],[Gross Revenue]]-Sales_Data[[#This Row],[Discount Amount ]]</f>
        <v>498200</v>
      </c>
      <c r="O2386" s="7">
        <f>Sales_Data[[#This Row],[OrderQuantity]] *Sales_Data[[#This Row],[UnitCost]]</f>
        <v>323400</v>
      </c>
      <c r="P2386" s="7">
        <f>Sales_Data[[#This Row],[ItemCost]] +Sales_Data[[#This Row],[ShippingCost]]</f>
        <v>323804.52</v>
      </c>
      <c r="Q2386" s="7">
        <f>Sales_Data[[#This Row],[Gross Revenue]]-Sales_Data[[#This Row],[TotalFinancialCost]]</f>
        <v>176695.47999999998</v>
      </c>
      <c r="R2386" s="7">
        <f>Sales_Data[[#This Row],[Actul Bill Amount]]-Sales_Data[[#This Row],[ShippingCost]]</f>
        <v>497795.48</v>
      </c>
      <c r="S2386">
        <v>645</v>
      </c>
      <c r="T2386">
        <v>404.52</v>
      </c>
      <c r="U2386" t="s">
        <v>21</v>
      </c>
      <c r="V2386">
        <v>4200</v>
      </c>
      <c r="W2386" t="s">
        <v>18</v>
      </c>
      <c r="X2386" t="str">
        <f t="shared" si="75"/>
        <v>Bengaluru</v>
      </c>
    </row>
    <row r="2387" spans="1:24" x14ac:dyDescent="0.4">
      <c r="A2387">
        <v>102386</v>
      </c>
      <c r="B2387" s="5">
        <v>45723.842361111114</v>
      </c>
      <c r="C2387" s="3" t="str">
        <f>TEXT(Sales_Data[[#This Row],[OrderDate]],"mmmm")</f>
        <v>March</v>
      </c>
      <c r="D2387" s="3" t="str">
        <f t="shared" si="74"/>
        <v>2025</v>
      </c>
      <c r="E2387" t="s">
        <v>39</v>
      </c>
      <c r="F2387" t="s">
        <v>46</v>
      </c>
      <c r="G2387" t="s">
        <v>29</v>
      </c>
      <c r="H2387" t="s">
        <v>32</v>
      </c>
      <c r="I2387" t="s">
        <v>100</v>
      </c>
      <c r="J2387">
        <v>50</v>
      </c>
      <c r="K2387">
        <v>15000</v>
      </c>
      <c r="L2387" s="7">
        <f>Sales_Data[[#This Row],[OrderQuantity]] *Sales_Data[[#This Row],[UnitPrice]]</f>
        <v>750000</v>
      </c>
      <c r="M2387" s="7">
        <f>Sales_Data[[#This Row],[UnitPrice]]-Sales_Data[[#This Row],[UnitCost]]</f>
        <v>5500</v>
      </c>
      <c r="N2387" s="7">
        <f>Sales_Data[[#This Row],[Gross Revenue]]-Sales_Data[[#This Row],[Discount Amount ]]</f>
        <v>744500</v>
      </c>
      <c r="O2387" s="7">
        <f>Sales_Data[[#This Row],[OrderQuantity]] *Sales_Data[[#This Row],[UnitCost]]</f>
        <v>475000</v>
      </c>
      <c r="P2387" s="7">
        <f>Sales_Data[[#This Row],[ItemCost]] +Sales_Data[[#This Row],[ShippingCost]]</f>
        <v>475800.55</v>
      </c>
      <c r="Q2387" s="7">
        <f>Sales_Data[[#This Row],[Gross Revenue]]-Sales_Data[[#This Row],[TotalFinancialCost]]</f>
        <v>274199.45</v>
      </c>
      <c r="R2387" s="7">
        <f>Sales_Data[[#This Row],[Actul Bill Amount]]-Sales_Data[[#This Row],[ShippingCost]]</f>
        <v>743699.45</v>
      </c>
      <c r="S2387">
        <v>641</v>
      </c>
      <c r="T2387">
        <v>800.55</v>
      </c>
      <c r="U2387" t="s">
        <v>53</v>
      </c>
      <c r="V2387">
        <v>9500</v>
      </c>
      <c r="W2387" t="s">
        <v>33</v>
      </c>
      <c r="X2387" t="str">
        <f t="shared" si="75"/>
        <v>Delhi</v>
      </c>
    </row>
    <row r="2388" spans="1:24" x14ac:dyDescent="0.4">
      <c r="A2388">
        <v>102387</v>
      </c>
      <c r="B2388" s="5">
        <v>46004.993750000001</v>
      </c>
      <c r="C2388" s="3" t="str">
        <f>TEXT(Sales_Data[[#This Row],[OrderDate]],"mmmm")</f>
        <v>December</v>
      </c>
      <c r="D2388" s="3" t="str">
        <f t="shared" si="74"/>
        <v>2025</v>
      </c>
      <c r="E2388" t="s">
        <v>48</v>
      </c>
      <c r="F2388" t="s">
        <v>55</v>
      </c>
      <c r="G2388" t="s">
        <v>29</v>
      </c>
      <c r="H2388" t="s">
        <v>16</v>
      </c>
      <c r="I2388" t="s">
        <v>100</v>
      </c>
      <c r="J2388">
        <v>54</v>
      </c>
      <c r="K2388">
        <v>1200</v>
      </c>
      <c r="L2388" s="7">
        <f>Sales_Data[[#This Row],[OrderQuantity]] *Sales_Data[[#This Row],[UnitPrice]]</f>
        <v>64800</v>
      </c>
      <c r="M2388" s="7">
        <f>Sales_Data[[#This Row],[UnitPrice]]-Sales_Data[[#This Row],[UnitCost]]</f>
        <v>400</v>
      </c>
      <c r="N2388" s="7">
        <f>Sales_Data[[#This Row],[Gross Revenue]]-Sales_Data[[#This Row],[Discount Amount ]]</f>
        <v>64400</v>
      </c>
      <c r="O2388" s="7">
        <f>Sales_Data[[#This Row],[OrderQuantity]] *Sales_Data[[#This Row],[UnitCost]]</f>
        <v>43200</v>
      </c>
      <c r="P2388" s="7">
        <f>Sales_Data[[#This Row],[ItemCost]] +Sales_Data[[#This Row],[ShippingCost]]</f>
        <v>43764.81</v>
      </c>
      <c r="Q2388" s="7">
        <f>Sales_Data[[#This Row],[Gross Revenue]]-Sales_Data[[#This Row],[TotalFinancialCost]]</f>
        <v>21035.190000000002</v>
      </c>
      <c r="R2388" s="7">
        <f>Sales_Data[[#This Row],[Actul Bill Amount]]-Sales_Data[[#This Row],[ShippingCost]]</f>
        <v>63835.19</v>
      </c>
      <c r="S2388">
        <v>817</v>
      </c>
      <c r="T2388">
        <v>564.80999999999995</v>
      </c>
      <c r="U2388" t="s">
        <v>58</v>
      </c>
      <c r="V2388">
        <v>800</v>
      </c>
      <c r="W2388" t="s">
        <v>18</v>
      </c>
      <c r="X2388" t="str">
        <f t="shared" si="75"/>
        <v>Bengaluru</v>
      </c>
    </row>
    <row r="2389" spans="1:24" x14ac:dyDescent="0.4">
      <c r="A2389">
        <v>102388</v>
      </c>
      <c r="B2389" s="5">
        <v>45787.540972222225</v>
      </c>
      <c r="C2389" s="3" t="str">
        <f>TEXT(Sales_Data[[#This Row],[OrderDate]],"mmmm")</f>
        <v>May</v>
      </c>
      <c r="D2389" s="3" t="str">
        <f t="shared" si="74"/>
        <v>2025</v>
      </c>
      <c r="E2389" t="s">
        <v>42</v>
      </c>
      <c r="F2389" t="s">
        <v>43</v>
      </c>
      <c r="G2389" t="s">
        <v>29</v>
      </c>
      <c r="H2389" t="s">
        <v>25</v>
      </c>
      <c r="I2389" t="s">
        <v>100</v>
      </c>
      <c r="J2389">
        <v>99</v>
      </c>
      <c r="K2389">
        <v>2800</v>
      </c>
      <c r="L2389" s="7">
        <f>Sales_Data[[#This Row],[OrderQuantity]] *Sales_Data[[#This Row],[UnitPrice]]</f>
        <v>277200</v>
      </c>
      <c r="M2389" s="7">
        <f>Sales_Data[[#This Row],[UnitPrice]]-Sales_Data[[#This Row],[UnitCost]]</f>
        <v>1300</v>
      </c>
      <c r="N2389" s="7">
        <f>Sales_Data[[#This Row],[Gross Revenue]]-Sales_Data[[#This Row],[Discount Amount ]]</f>
        <v>275900</v>
      </c>
      <c r="O2389" s="7">
        <f>Sales_Data[[#This Row],[OrderQuantity]] *Sales_Data[[#This Row],[UnitCost]]</f>
        <v>148500</v>
      </c>
      <c r="P2389" s="7">
        <f>Sales_Data[[#This Row],[ItemCost]] +Sales_Data[[#This Row],[ShippingCost]]</f>
        <v>148739</v>
      </c>
      <c r="Q2389" s="7">
        <f>Sales_Data[[#This Row],[Gross Revenue]]-Sales_Data[[#This Row],[TotalFinancialCost]]</f>
        <v>128461</v>
      </c>
      <c r="R2389" s="7">
        <f>Sales_Data[[#This Row],[Actul Bill Amount]]-Sales_Data[[#This Row],[ShippingCost]]</f>
        <v>275661</v>
      </c>
      <c r="S2389">
        <v>346</v>
      </c>
      <c r="T2389">
        <v>239</v>
      </c>
      <c r="U2389" t="s">
        <v>61</v>
      </c>
      <c r="V2389">
        <v>1500</v>
      </c>
      <c r="W2389" t="s">
        <v>27</v>
      </c>
      <c r="X2389" t="str">
        <f t="shared" si="75"/>
        <v>Mumbai</v>
      </c>
    </row>
    <row r="2390" spans="1:24" x14ac:dyDescent="0.4">
      <c r="A2390">
        <v>102389</v>
      </c>
      <c r="B2390" s="5">
        <v>45863.057638888888</v>
      </c>
      <c r="C2390" s="3" t="str">
        <f>TEXT(Sales_Data[[#This Row],[OrderDate]],"mmmm")</f>
        <v>July</v>
      </c>
      <c r="D2390" s="3" t="str">
        <f t="shared" si="74"/>
        <v>2025</v>
      </c>
      <c r="E2390" t="s">
        <v>48</v>
      </c>
      <c r="F2390" t="s">
        <v>24</v>
      </c>
      <c r="G2390" t="s">
        <v>29</v>
      </c>
      <c r="H2390" t="s">
        <v>25</v>
      </c>
      <c r="I2390" t="s">
        <v>100</v>
      </c>
      <c r="J2390">
        <v>75</v>
      </c>
      <c r="K2390">
        <v>45000</v>
      </c>
      <c r="L2390" s="7">
        <f>Sales_Data[[#This Row],[OrderQuantity]] *Sales_Data[[#This Row],[UnitPrice]]</f>
        <v>3375000</v>
      </c>
      <c r="M2390" s="7">
        <f>Sales_Data[[#This Row],[UnitPrice]]-Sales_Data[[#This Row],[UnitCost]]</f>
        <v>13000</v>
      </c>
      <c r="N2390" s="7">
        <f>Sales_Data[[#This Row],[Gross Revenue]]-Sales_Data[[#This Row],[Discount Amount ]]</f>
        <v>3362000</v>
      </c>
      <c r="O2390" s="7">
        <f>Sales_Data[[#This Row],[OrderQuantity]] *Sales_Data[[#This Row],[UnitCost]]</f>
        <v>2400000</v>
      </c>
      <c r="P2390" s="7">
        <f>Sales_Data[[#This Row],[ItemCost]] +Sales_Data[[#This Row],[ShippingCost]]</f>
        <v>2400428.23</v>
      </c>
      <c r="Q2390" s="7">
        <f>Sales_Data[[#This Row],[Gross Revenue]]-Sales_Data[[#This Row],[TotalFinancialCost]]</f>
        <v>974571.77</v>
      </c>
      <c r="R2390" s="7">
        <f>Sales_Data[[#This Row],[Actul Bill Amount]]-Sales_Data[[#This Row],[ShippingCost]]</f>
        <v>3361571.77</v>
      </c>
      <c r="S2390">
        <v>512</v>
      </c>
      <c r="T2390">
        <v>428.23</v>
      </c>
      <c r="U2390" t="s">
        <v>26</v>
      </c>
      <c r="V2390">
        <v>32000</v>
      </c>
      <c r="W2390" t="s">
        <v>27</v>
      </c>
      <c r="X2390" t="str">
        <f t="shared" si="75"/>
        <v>Mumbai</v>
      </c>
    </row>
    <row r="2391" spans="1:24" x14ac:dyDescent="0.4">
      <c r="A2391">
        <v>102390</v>
      </c>
      <c r="B2391" s="5">
        <v>45933.705555555556</v>
      </c>
      <c r="C2391" s="3" t="str">
        <f>TEXT(Sales_Data[[#This Row],[OrderDate]],"mmmm")</f>
        <v>October</v>
      </c>
      <c r="D2391" s="3" t="str">
        <f t="shared" si="74"/>
        <v>2025</v>
      </c>
      <c r="E2391" t="s">
        <v>48</v>
      </c>
      <c r="F2391" t="s">
        <v>35</v>
      </c>
      <c r="G2391" t="s">
        <v>15</v>
      </c>
      <c r="H2391" t="s">
        <v>16</v>
      </c>
      <c r="I2391" t="s">
        <v>100</v>
      </c>
      <c r="J2391">
        <v>90</v>
      </c>
      <c r="K2391">
        <v>8500</v>
      </c>
      <c r="L2391" s="7">
        <f>Sales_Data[[#This Row],[OrderQuantity]] *Sales_Data[[#This Row],[UnitPrice]]</f>
        <v>765000</v>
      </c>
      <c r="M2391" s="7">
        <f>Sales_Data[[#This Row],[UnitPrice]]-Sales_Data[[#This Row],[UnitCost]]</f>
        <v>3000</v>
      </c>
      <c r="N2391" s="7">
        <f>Sales_Data[[#This Row],[Gross Revenue]]-Sales_Data[[#This Row],[Discount Amount ]]</f>
        <v>762000</v>
      </c>
      <c r="O2391" s="7">
        <f>Sales_Data[[#This Row],[OrderQuantity]] *Sales_Data[[#This Row],[UnitCost]]</f>
        <v>495000</v>
      </c>
      <c r="P2391" s="7">
        <f>Sales_Data[[#This Row],[ItemCost]] +Sales_Data[[#This Row],[ShippingCost]]</f>
        <v>495603.71</v>
      </c>
      <c r="Q2391" s="7">
        <f>Sales_Data[[#This Row],[Gross Revenue]]-Sales_Data[[#This Row],[TotalFinancialCost]]</f>
        <v>269396.28999999998</v>
      </c>
      <c r="R2391" s="7">
        <f>Sales_Data[[#This Row],[Actul Bill Amount]]-Sales_Data[[#This Row],[ShippingCost]]</f>
        <v>761396.29</v>
      </c>
      <c r="S2391">
        <v>995</v>
      </c>
      <c r="T2391">
        <v>603.71</v>
      </c>
      <c r="U2391" t="s">
        <v>49</v>
      </c>
      <c r="V2391">
        <v>5500</v>
      </c>
      <c r="W2391" t="s">
        <v>18</v>
      </c>
      <c r="X2391" t="str">
        <f t="shared" si="75"/>
        <v>Bengaluru</v>
      </c>
    </row>
    <row r="2392" spans="1:24" x14ac:dyDescent="0.4">
      <c r="A2392">
        <v>102391</v>
      </c>
      <c r="B2392" s="5">
        <v>45913.207638888889</v>
      </c>
      <c r="C2392" s="3" t="str">
        <f>TEXT(Sales_Data[[#This Row],[OrderDate]],"mmmm")</f>
        <v>September</v>
      </c>
      <c r="D2392" s="3" t="str">
        <f t="shared" si="74"/>
        <v>2025</v>
      </c>
      <c r="E2392" t="s">
        <v>45</v>
      </c>
      <c r="F2392" t="s">
        <v>40</v>
      </c>
      <c r="G2392" t="s">
        <v>29</v>
      </c>
      <c r="H2392" t="s">
        <v>25</v>
      </c>
      <c r="I2392" t="s">
        <v>100</v>
      </c>
      <c r="J2392">
        <v>38</v>
      </c>
      <c r="K2392">
        <v>5500</v>
      </c>
      <c r="L2392" s="7">
        <f>Sales_Data[[#This Row],[OrderQuantity]] *Sales_Data[[#This Row],[UnitPrice]]</f>
        <v>209000</v>
      </c>
      <c r="M2392" s="7">
        <f>Sales_Data[[#This Row],[UnitPrice]]-Sales_Data[[#This Row],[UnitCost]]</f>
        <v>2000</v>
      </c>
      <c r="N2392" s="7">
        <f>Sales_Data[[#This Row],[Gross Revenue]]-Sales_Data[[#This Row],[Discount Amount ]]</f>
        <v>207000</v>
      </c>
      <c r="O2392" s="7">
        <f>Sales_Data[[#This Row],[OrderQuantity]] *Sales_Data[[#This Row],[UnitCost]]</f>
        <v>133000</v>
      </c>
      <c r="P2392" s="7">
        <f>Sales_Data[[#This Row],[ItemCost]] +Sales_Data[[#This Row],[ShippingCost]]</f>
        <v>133755.72</v>
      </c>
      <c r="Q2392" s="7">
        <f>Sales_Data[[#This Row],[Gross Revenue]]-Sales_Data[[#This Row],[TotalFinancialCost]]</f>
        <v>75244.28</v>
      </c>
      <c r="R2392" s="7">
        <f>Sales_Data[[#This Row],[Actul Bill Amount]]-Sales_Data[[#This Row],[ShippingCost]]</f>
        <v>206244.28</v>
      </c>
      <c r="S2392">
        <v>520</v>
      </c>
      <c r="T2392">
        <v>755.72</v>
      </c>
      <c r="U2392" t="s">
        <v>41</v>
      </c>
      <c r="V2392">
        <v>3500</v>
      </c>
      <c r="W2392" t="s">
        <v>27</v>
      </c>
      <c r="X2392" t="str">
        <f t="shared" si="75"/>
        <v>Mumbai</v>
      </c>
    </row>
    <row r="2393" spans="1:24" x14ac:dyDescent="0.4">
      <c r="A2393">
        <v>102392</v>
      </c>
      <c r="B2393" s="5">
        <v>45923.576388888891</v>
      </c>
      <c r="C2393" s="3" t="str">
        <f>TEXT(Sales_Data[[#This Row],[OrderDate]],"mmmm")</f>
        <v>September</v>
      </c>
      <c r="D2393" s="3" t="str">
        <f t="shared" si="74"/>
        <v>2025</v>
      </c>
      <c r="E2393" t="s">
        <v>50</v>
      </c>
      <c r="F2393" t="s">
        <v>14</v>
      </c>
      <c r="G2393" t="s">
        <v>15</v>
      </c>
      <c r="H2393" t="s">
        <v>16</v>
      </c>
      <c r="I2393" t="s">
        <v>100</v>
      </c>
      <c r="J2393">
        <v>60</v>
      </c>
      <c r="K2393">
        <v>6500</v>
      </c>
      <c r="L2393" s="7">
        <f>Sales_Data[[#This Row],[OrderQuantity]] *Sales_Data[[#This Row],[UnitPrice]]</f>
        <v>390000</v>
      </c>
      <c r="M2393" s="7">
        <f>Sales_Data[[#This Row],[UnitPrice]]-Sales_Data[[#This Row],[UnitCost]]</f>
        <v>2300</v>
      </c>
      <c r="N2393" s="7">
        <f>Sales_Data[[#This Row],[Gross Revenue]]-Sales_Data[[#This Row],[Discount Amount ]]</f>
        <v>387700</v>
      </c>
      <c r="O2393" s="7">
        <f>Sales_Data[[#This Row],[OrderQuantity]] *Sales_Data[[#This Row],[UnitCost]]</f>
        <v>252000</v>
      </c>
      <c r="P2393" s="7">
        <f>Sales_Data[[#This Row],[ItemCost]] +Sales_Data[[#This Row],[ShippingCost]]</f>
        <v>253066.3</v>
      </c>
      <c r="Q2393" s="7">
        <f>Sales_Data[[#This Row],[Gross Revenue]]-Sales_Data[[#This Row],[TotalFinancialCost]]</f>
        <v>136933.70000000001</v>
      </c>
      <c r="R2393" s="7">
        <f>Sales_Data[[#This Row],[Actul Bill Amount]]-Sales_Data[[#This Row],[ShippingCost]]</f>
        <v>386633.7</v>
      </c>
      <c r="S2393">
        <v>660</v>
      </c>
      <c r="T2393">
        <v>1066.3</v>
      </c>
      <c r="U2393" t="s">
        <v>21</v>
      </c>
      <c r="V2393">
        <v>4200</v>
      </c>
      <c r="W2393" t="s">
        <v>18</v>
      </c>
      <c r="X2393" t="str">
        <f t="shared" si="75"/>
        <v>Bengaluru</v>
      </c>
    </row>
    <row r="2394" spans="1:24" x14ac:dyDescent="0.4">
      <c r="A2394">
        <v>102393</v>
      </c>
      <c r="B2394" s="5">
        <v>45682.6875</v>
      </c>
      <c r="C2394" s="3" t="str">
        <f>TEXT(Sales_Data[[#This Row],[OrderDate]],"mmmm")</f>
        <v>January</v>
      </c>
      <c r="D2394" s="3" t="str">
        <f t="shared" si="74"/>
        <v>2025</v>
      </c>
      <c r="E2394" t="s">
        <v>48</v>
      </c>
      <c r="F2394" t="s">
        <v>14</v>
      </c>
      <c r="G2394" t="s">
        <v>29</v>
      </c>
      <c r="H2394" t="s">
        <v>20</v>
      </c>
      <c r="I2394" t="s">
        <v>100</v>
      </c>
      <c r="J2394">
        <v>7</v>
      </c>
      <c r="K2394">
        <v>3200</v>
      </c>
      <c r="L2394" s="7">
        <f>Sales_Data[[#This Row],[OrderQuantity]] *Sales_Data[[#This Row],[UnitPrice]]</f>
        <v>22400</v>
      </c>
      <c r="M2394" s="7">
        <f>Sales_Data[[#This Row],[UnitPrice]]-Sales_Data[[#This Row],[UnitCost]]</f>
        <v>1200</v>
      </c>
      <c r="N2394" s="7">
        <f>Sales_Data[[#This Row],[Gross Revenue]]-Sales_Data[[#This Row],[Discount Amount ]]</f>
        <v>21200</v>
      </c>
      <c r="O2394" s="7">
        <f>Sales_Data[[#This Row],[OrderQuantity]] *Sales_Data[[#This Row],[UnitCost]]</f>
        <v>14000</v>
      </c>
      <c r="P2394" s="7">
        <f>Sales_Data[[#This Row],[ItemCost]] +Sales_Data[[#This Row],[ShippingCost]]</f>
        <v>14494.64</v>
      </c>
      <c r="Q2394" s="7">
        <f>Sales_Data[[#This Row],[Gross Revenue]]-Sales_Data[[#This Row],[TotalFinancialCost]]</f>
        <v>7905.3600000000006</v>
      </c>
      <c r="R2394" s="7">
        <f>Sales_Data[[#This Row],[Actul Bill Amount]]-Sales_Data[[#This Row],[ShippingCost]]</f>
        <v>20705.36</v>
      </c>
      <c r="S2394">
        <v>326</v>
      </c>
      <c r="T2394">
        <v>494.64</v>
      </c>
      <c r="U2394" t="s">
        <v>17</v>
      </c>
      <c r="V2394">
        <v>2000</v>
      </c>
      <c r="W2394" t="s">
        <v>22</v>
      </c>
      <c r="X2394" t="str">
        <f t="shared" si="75"/>
        <v>Nagpur</v>
      </c>
    </row>
    <row r="2395" spans="1:24" x14ac:dyDescent="0.4">
      <c r="A2395">
        <v>102394</v>
      </c>
      <c r="B2395" s="5">
        <v>45938.208333333336</v>
      </c>
      <c r="C2395" s="3" t="str">
        <f>TEXT(Sales_Data[[#This Row],[OrderDate]],"mmmm")</f>
        <v>October</v>
      </c>
      <c r="D2395" s="3" t="str">
        <f t="shared" si="74"/>
        <v>2025</v>
      </c>
      <c r="E2395" t="s">
        <v>23</v>
      </c>
      <c r="F2395" t="s">
        <v>28</v>
      </c>
      <c r="G2395" t="s">
        <v>15</v>
      </c>
      <c r="H2395" t="s">
        <v>37</v>
      </c>
      <c r="I2395" t="s">
        <v>100</v>
      </c>
      <c r="J2395">
        <v>78</v>
      </c>
      <c r="K2395">
        <v>450</v>
      </c>
      <c r="L2395" s="7">
        <f>Sales_Data[[#This Row],[OrderQuantity]] *Sales_Data[[#This Row],[UnitPrice]]</f>
        <v>35100</v>
      </c>
      <c r="M2395" s="7">
        <f>Sales_Data[[#This Row],[UnitPrice]]-Sales_Data[[#This Row],[UnitCost]]</f>
        <v>250</v>
      </c>
      <c r="N2395" s="7">
        <f>Sales_Data[[#This Row],[Gross Revenue]]-Sales_Data[[#This Row],[Discount Amount ]]</f>
        <v>34850</v>
      </c>
      <c r="O2395" s="7">
        <f>Sales_Data[[#This Row],[OrderQuantity]] *Sales_Data[[#This Row],[UnitCost]]</f>
        <v>15600</v>
      </c>
      <c r="P2395" s="7">
        <f>Sales_Data[[#This Row],[ItemCost]] +Sales_Data[[#This Row],[ShippingCost]]</f>
        <v>15827.06</v>
      </c>
      <c r="Q2395" s="7">
        <f>Sales_Data[[#This Row],[Gross Revenue]]-Sales_Data[[#This Row],[TotalFinancialCost]]</f>
        <v>19272.940000000002</v>
      </c>
      <c r="R2395" s="7">
        <f>Sales_Data[[#This Row],[Actul Bill Amount]]-Sales_Data[[#This Row],[ShippingCost]]</f>
        <v>34622.94</v>
      </c>
      <c r="S2395">
        <v>328</v>
      </c>
      <c r="T2395">
        <v>227.06</v>
      </c>
      <c r="U2395" t="s">
        <v>30</v>
      </c>
      <c r="V2395">
        <v>200</v>
      </c>
      <c r="W2395" t="s">
        <v>38</v>
      </c>
      <c r="X2395" t="str">
        <f t="shared" si="75"/>
        <v>Kolkata</v>
      </c>
    </row>
    <row r="2396" spans="1:24" x14ac:dyDescent="0.4">
      <c r="A2396">
        <v>102395</v>
      </c>
      <c r="B2396" s="5">
        <v>45910.34652777778</v>
      </c>
      <c r="C2396" s="3" t="str">
        <f>TEXT(Sales_Data[[#This Row],[OrderDate]],"mmmm")</f>
        <v>September</v>
      </c>
      <c r="D2396" s="3" t="str">
        <f t="shared" si="74"/>
        <v>2025</v>
      </c>
      <c r="E2396" t="s">
        <v>42</v>
      </c>
      <c r="F2396" t="s">
        <v>55</v>
      </c>
      <c r="G2396" t="s">
        <v>29</v>
      </c>
      <c r="H2396" t="s">
        <v>20</v>
      </c>
      <c r="I2396" t="s">
        <v>100</v>
      </c>
      <c r="J2396">
        <v>7</v>
      </c>
      <c r="K2396">
        <v>850</v>
      </c>
      <c r="L2396" s="7">
        <f>Sales_Data[[#This Row],[OrderQuantity]] *Sales_Data[[#This Row],[UnitPrice]]</f>
        <v>5950</v>
      </c>
      <c r="M2396" s="7">
        <f>Sales_Data[[#This Row],[UnitPrice]]-Sales_Data[[#This Row],[UnitCost]]</f>
        <v>300</v>
      </c>
      <c r="N2396" s="7">
        <f>Sales_Data[[#This Row],[Gross Revenue]]-Sales_Data[[#This Row],[Discount Amount ]]</f>
        <v>5650</v>
      </c>
      <c r="O2396" s="7">
        <f>Sales_Data[[#This Row],[OrderQuantity]] *Sales_Data[[#This Row],[UnitCost]]</f>
        <v>3850</v>
      </c>
      <c r="P2396" s="7">
        <f>Sales_Data[[#This Row],[ItemCost]] +Sales_Data[[#This Row],[ShippingCost]]</f>
        <v>5115.7</v>
      </c>
      <c r="Q2396" s="7">
        <f>Sales_Data[[#This Row],[Gross Revenue]]-Sales_Data[[#This Row],[TotalFinancialCost]]</f>
        <v>834.30000000000018</v>
      </c>
      <c r="R2396" s="7">
        <f>Sales_Data[[#This Row],[Actul Bill Amount]]-Sales_Data[[#This Row],[ShippingCost]]</f>
        <v>4384.3</v>
      </c>
      <c r="S2396">
        <v>307</v>
      </c>
      <c r="T2396">
        <v>1265.7</v>
      </c>
      <c r="U2396" t="s">
        <v>56</v>
      </c>
      <c r="V2396">
        <v>550</v>
      </c>
      <c r="W2396" t="s">
        <v>22</v>
      </c>
      <c r="X2396" t="str">
        <f t="shared" si="75"/>
        <v>Nagpur</v>
      </c>
    </row>
    <row r="2397" spans="1:24" x14ac:dyDescent="0.4">
      <c r="A2397">
        <v>102396</v>
      </c>
      <c r="B2397" s="5">
        <v>45967.989583333336</v>
      </c>
      <c r="C2397" s="3" t="str">
        <f>TEXT(Sales_Data[[#This Row],[OrderDate]],"mmmm")</f>
        <v>November</v>
      </c>
      <c r="D2397" s="3" t="str">
        <f t="shared" si="74"/>
        <v>2025</v>
      </c>
      <c r="E2397" t="s">
        <v>42</v>
      </c>
      <c r="F2397" t="s">
        <v>24</v>
      </c>
      <c r="G2397" t="s">
        <v>15</v>
      </c>
      <c r="H2397" t="s">
        <v>37</v>
      </c>
      <c r="I2397" t="s">
        <v>100</v>
      </c>
      <c r="J2397">
        <v>69</v>
      </c>
      <c r="K2397">
        <v>45000</v>
      </c>
      <c r="L2397" s="7">
        <f>Sales_Data[[#This Row],[OrderQuantity]] *Sales_Data[[#This Row],[UnitPrice]]</f>
        <v>3105000</v>
      </c>
      <c r="M2397" s="7">
        <f>Sales_Data[[#This Row],[UnitPrice]]-Sales_Data[[#This Row],[UnitCost]]</f>
        <v>13000</v>
      </c>
      <c r="N2397" s="7">
        <f>Sales_Data[[#This Row],[Gross Revenue]]-Sales_Data[[#This Row],[Discount Amount ]]</f>
        <v>3092000</v>
      </c>
      <c r="O2397" s="7">
        <f>Sales_Data[[#This Row],[OrderQuantity]] *Sales_Data[[#This Row],[UnitCost]]</f>
        <v>2208000</v>
      </c>
      <c r="P2397" s="7">
        <f>Sales_Data[[#This Row],[ItemCost]] +Sales_Data[[#This Row],[ShippingCost]]</f>
        <v>2208547.89</v>
      </c>
      <c r="Q2397" s="7">
        <f>Sales_Data[[#This Row],[Gross Revenue]]-Sales_Data[[#This Row],[TotalFinancialCost]]</f>
        <v>896452.10999999987</v>
      </c>
      <c r="R2397" s="7">
        <f>Sales_Data[[#This Row],[Actul Bill Amount]]-Sales_Data[[#This Row],[ShippingCost]]</f>
        <v>3091452.11</v>
      </c>
      <c r="S2397">
        <v>1077</v>
      </c>
      <c r="T2397">
        <v>547.89</v>
      </c>
      <c r="U2397" t="s">
        <v>26</v>
      </c>
      <c r="V2397">
        <v>32000</v>
      </c>
      <c r="W2397" t="s">
        <v>38</v>
      </c>
      <c r="X2397" t="str">
        <f t="shared" si="75"/>
        <v>Kolkata</v>
      </c>
    </row>
    <row r="2398" spans="1:24" x14ac:dyDescent="0.4">
      <c r="A2398">
        <v>102397</v>
      </c>
      <c r="B2398" s="5">
        <v>45946.479861111111</v>
      </c>
      <c r="C2398" s="3" t="str">
        <f>TEXT(Sales_Data[[#This Row],[OrderDate]],"mmmm")</f>
        <v>October</v>
      </c>
      <c r="D2398" s="3" t="str">
        <f t="shared" si="74"/>
        <v>2025</v>
      </c>
      <c r="E2398" t="s">
        <v>42</v>
      </c>
      <c r="F2398" t="s">
        <v>40</v>
      </c>
      <c r="G2398" t="s">
        <v>29</v>
      </c>
      <c r="H2398" t="s">
        <v>32</v>
      </c>
      <c r="I2398" t="s">
        <v>100</v>
      </c>
      <c r="J2398">
        <v>53</v>
      </c>
      <c r="K2398">
        <v>1500</v>
      </c>
      <c r="L2398" s="7">
        <f>Sales_Data[[#This Row],[OrderQuantity]] *Sales_Data[[#This Row],[UnitPrice]]</f>
        <v>79500</v>
      </c>
      <c r="M2398" s="7">
        <f>Sales_Data[[#This Row],[UnitPrice]]-Sales_Data[[#This Row],[UnitCost]]</f>
        <v>700</v>
      </c>
      <c r="N2398" s="7">
        <f>Sales_Data[[#This Row],[Gross Revenue]]-Sales_Data[[#This Row],[Discount Amount ]]</f>
        <v>78800</v>
      </c>
      <c r="O2398" s="7">
        <f>Sales_Data[[#This Row],[OrderQuantity]] *Sales_Data[[#This Row],[UnitCost]]</f>
        <v>42400</v>
      </c>
      <c r="P2398" s="7">
        <f>Sales_Data[[#This Row],[ItemCost]] +Sales_Data[[#This Row],[ShippingCost]]</f>
        <v>42739.3</v>
      </c>
      <c r="Q2398" s="7">
        <f>Sales_Data[[#This Row],[Gross Revenue]]-Sales_Data[[#This Row],[TotalFinancialCost]]</f>
        <v>36760.699999999997</v>
      </c>
      <c r="R2398" s="7">
        <f>Sales_Data[[#This Row],[Actul Bill Amount]]-Sales_Data[[#This Row],[ShippingCost]]</f>
        <v>78460.7</v>
      </c>
      <c r="S2398">
        <v>946</v>
      </c>
      <c r="T2398">
        <v>339.3</v>
      </c>
      <c r="U2398" t="s">
        <v>52</v>
      </c>
      <c r="V2398">
        <v>800</v>
      </c>
      <c r="W2398" t="s">
        <v>33</v>
      </c>
      <c r="X2398" t="str">
        <f t="shared" si="75"/>
        <v>Delhi</v>
      </c>
    </row>
    <row r="2399" spans="1:24" x14ac:dyDescent="0.4">
      <c r="A2399">
        <v>102398</v>
      </c>
      <c r="B2399" s="5">
        <v>45821.88958333333</v>
      </c>
      <c r="C2399" s="3" t="str">
        <f>TEXT(Sales_Data[[#This Row],[OrderDate]],"mmmm")</f>
        <v>June</v>
      </c>
      <c r="D2399" s="3" t="str">
        <f t="shared" si="74"/>
        <v>2025</v>
      </c>
      <c r="E2399" t="s">
        <v>13</v>
      </c>
      <c r="F2399" t="s">
        <v>40</v>
      </c>
      <c r="G2399" t="s">
        <v>15</v>
      </c>
      <c r="H2399" t="s">
        <v>32</v>
      </c>
      <c r="I2399" t="s">
        <v>100</v>
      </c>
      <c r="J2399">
        <v>28</v>
      </c>
      <c r="K2399">
        <v>5500</v>
      </c>
      <c r="L2399" s="7">
        <f>Sales_Data[[#This Row],[OrderQuantity]] *Sales_Data[[#This Row],[UnitPrice]]</f>
        <v>154000</v>
      </c>
      <c r="M2399" s="7">
        <f>Sales_Data[[#This Row],[UnitPrice]]-Sales_Data[[#This Row],[UnitCost]]</f>
        <v>2000</v>
      </c>
      <c r="N2399" s="7">
        <f>Sales_Data[[#This Row],[Gross Revenue]]-Sales_Data[[#This Row],[Discount Amount ]]</f>
        <v>152000</v>
      </c>
      <c r="O2399" s="7">
        <f>Sales_Data[[#This Row],[OrderQuantity]] *Sales_Data[[#This Row],[UnitCost]]</f>
        <v>98000</v>
      </c>
      <c r="P2399" s="7">
        <f>Sales_Data[[#This Row],[ItemCost]] +Sales_Data[[#This Row],[ShippingCost]]</f>
        <v>98690.81</v>
      </c>
      <c r="Q2399" s="7">
        <f>Sales_Data[[#This Row],[Gross Revenue]]-Sales_Data[[#This Row],[TotalFinancialCost]]</f>
        <v>55309.19</v>
      </c>
      <c r="R2399" s="7">
        <f>Sales_Data[[#This Row],[Actul Bill Amount]]-Sales_Data[[#This Row],[ShippingCost]]</f>
        <v>151309.19</v>
      </c>
      <c r="S2399">
        <v>762</v>
      </c>
      <c r="T2399">
        <v>690.81</v>
      </c>
      <c r="U2399" t="s">
        <v>41</v>
      </c>
      <c r="V2399">
        <v>3500</v>
      </c>
      <c r="W2399" t="s">
        <v>33</v>
      </c>
      <c r="X2399" t="str">
        <f t="shared" si="75"/>
        <v>Delhi</v>
      </c>
    </row>
    <row r="2400" spans="1:24" x14ac:dyDescent="0.4">
      <c r="A2400">
        <v>102399</v>
      </c>
      <c r="B2400" s="5">
        <v>45752.807638888888</v>
      </c>
      <c r="C2400" s="3" t="str">
        <f>TEXT(Sales_Data[[#This Row],[OrderDate]],"mmmm")</f>
        <v>April</v>
      </c>
      <c r="D2400" s="3" t="str">
        <f t="shared" si="74"/>
        <v>2025</v>
      </c>
      <c r="E2400" t="s">
        <v>23</v>
      </c>
      <c r="F2400" t="s">
        <v>55</v>
      </c>
      <c r="G2400" t="s">
        <v>31</v>
      </c>
      <c r="H2400" t="s">
        <v>37</v>
      </c>
      <c r="I2400" t="s">
        <v>100</v>
      </c>
      <c r="J2400">
        <v>38</v>
      </c>
      <c r="K2400">
        <v>1200</v>
      </c>
      <c r="L2400" s="7">
        <f>Sales_Data[[#This Row],[OrderQuantity]] *Sales_Data[[#This Row],[UnitPrice]]</f>
        <v>45600</v>
      </c>
      <c r="M2400" s="7">
        <f>Sales_Data[[#This Row],[UnitPrice]]-Sales_Data[[#This Row],[UnitCost]]</f>
        <v>400</v>
      </c>
      <c r="N2400" s="7">
        <f>Sales_Data[[#This Row],[Gross Revenue]]-Sales_Data[[#This Row],[Discount Amount ]]</f>
        <v>45200</v>
      </c>
      <c r="O2400" s="7">
        <f>Sales_Data[[#This Row],[OrderQuantity]] *Sales_Data[[#This Row],[UnitCost]]</f>
        <v>30400</v>
      </c>
      <c r="P2400" s="7">
        <f>Sales_Data[[#This Row],[ItemCost]] +Sales_Data[[#This Row],[ShippingCost]]</f>
        <v>31480.34</v>
      </c>
      <c r="Q2400" s="7">
        <f>Sales_Data[[#This Row],[Gross Revenue]]-Sales_Data[[#This Row],[TotalFinancialCost]]</f>
        <v>14119.66</v>
      </c>
      <c r="R2400" s="7">
        <f>Sales_Data[[#This Row],[Actul Bill Amount]]-Sales_Data[[#This Row],[ShippingCost]]</f>
        <v>44119.66</v>
      </c>
      <c r="S2400">
        <v>853</v>
      </c>
      <c r="T2400">
        <v>1080.3399999999999</v>
      </c>
      <c r="U2400" t="s">
        <v>58</v>
      </c>
      <c r="V2400">
        <v>800</v>
      </c>
      <c r="W2400" t="s">
        <v>38</v>
      </c>
      <c r="X2400" t="str">
        <f t="shared" si="75"/>
        <v>Kolkata</v>
      </c>
    </row>
    <row r="2401" spans="1:24" x14ac:dyDescent="0.4">
      <c r="A2401">
        <v>102400</v>
      </c>
      <c r="B2401" s="5">
        <v>45927.951388888891</v>
      </c>
      <c r="C2401" s="3" t="str">
        <f>TEXT(Sales_Data[[#This Row],[OrderDate]],"mmmm")</f>
        <v>September</v>
      </c>
      <c r="D2401" s="3" t="str">
        <f t="shared" si="74"/>
        <v>2025</v>
      </c>
      <c r="E2401" t="s">
        <v>13</v>
      </c>
      <c r="F2401" t="s">
        <v>14</v>
      </c>
      <c r="G2401" t="s">
        <v>29</v>
      </c>
      <c r="H2401" t="s">
        <v>37</v>
      </c>
      <c r="I2401" t="s">
        <v>100</v>
      </c>
      <c r="J2401">
        <v>49</v>
      </c>
      <c r="K2401">
        <v>3200</v>
      </c>
      <c r="L2401" s="7">
        <f>Sales_Data[[#This Row],[OrderQuantity]] *Sales_Data[[#This Row],[UnitPrice]]</f>
        <v>156800</v>
      </c>
      <c r="M2401" s="7">
        <f>Sales_Data[[#This Row],[UnitPrice]]-Sales_Data[[#This Row],[UnitCost]]</f>
        <v>1200</v>
      </c>
      <c r="N2401" s="7">
        <f>Sales_Data[[#This Row],[Gross Revenue]]-Sales_Data[[#This Row],[Discount Amount ]]</f>
        <v>155600</v>
      </c>
      <c r="O2401" s="7">
        <f>Sales_Data[[#This Row],[OrderQuantity]] *Sales_Data[[#This Row],[UnitCost]]</f>
        <v>98000</v>
      </c>
      <c r="P2401" s="7">
        <f>Sales_Data[[#This Row],[ItemCost]] +Sales_Data[[#This Row],[ShippingCost]]</f>
        <v>98552.52</v>
      </c>
      <c r="Q2401" s="7">
        <f>Sales_Data[[#This Row],[Gross Revenue]]-Sales_Data[[#This Row],[TotalFinancialCost]]</f>
        <v>58247.479999999996</v>
      </c>
      <c r="R2401" s="7">
        <f>Sales_Data[[#This Row],[Actul Bill Amount]]-Sales_Data[[#This Row],[ShippingCost]]</f>
        <v>155047.48000000001</v>
      </c>
      <c r="S2401">
        <v>637</v>
      </c>
      <c r="T2401">
        <v>552.52</v>
      </c>
      <c r="U2401" t="s">
        <v>17</v>
      </c>
      <c r="V2401">
        <v>2000</v>
      </c>
      <c r="W2401" t="s">
        <v>38</v>
      </c>
      <c r="X2401" t="str">
        <f t="shared" si="75"/>
        <v>Kolkata</v>
      </c>
    </row>
    <row r="2402" spans="1:24" x14ac:dyDescent="0.4">
      <c r="A2402">
        <v>102401</v>
      </c>
      <c r="B2402" s="5">
        <v>45978.481944444444</v>
      </c>
      <c r="C2402" s="3" t="str">
        <f>TEXT(Sales_Data[[#This Row],[OrderDate]],"mmmm")</f>
        <v>November</v>
      </c>
      <c r="D2402" s="3" t="str">
        <f t="shared" si="74"/>
        <v>2025</v>
      </c>
      <c r="E2402" t="s">
        <v>48</v>
      </c>
      <c r="F2402" t="s">
        <v>24</v>
      </c>
      <c r="G2402" t="s">
        <v>31</v>
      </c>
      <c r="H2402" t="s">
        <v>16</v>
      </c>
      <c r="I2402" t="s">
        <v>100</v>
      </c>
      <c r="J2402">
        <v>58</v>
      </c>
      <c r="K2402">
        <v>3500</v>
      </c>
      <c r="L2402" s="7">
        <f>Sales_Data[[#This Row],[OrderQuantity]] *Sales_Data[[#This Row],[UnitPrice]]</f>
        <v>203000</v>
      </c>
      <c r="M2402" s="7">
        <f>Sales_Data[[#This Row],[UnitPrice]]-Sales_Data[[#This Row],[UnitCost]]</f>
        <v>1300</v>
      </c>
      <c r="N2402" s="7">
        <f>Sales_Data[[#This Row],[Gross Revenue]]-Sales_Data[[#This Row],[Discount Amount ]]</f>
        <v>201700</v>
      </c>
      <c r="O2402" s="7">
        <f>Sales_Data[[#This Row],[OrderQuantity]] *Sales_Data[[#This Row],[UnitCost]]</f>
        <v>127600</v>
      </c>
      <c r="P2402" s="7">
        <f>Sales_Data[[#This Row],[ItemCost]] +Sales_Data[[#This Row],[ShippingCost]]</f>
        <v>127894.33</v>
      </c>
      <c r="Q2402" s="7">
        <f>Sales_Data[[#This Row],[Gross Revenue]]-Sales_Data[[#This Row],[TotalFinancialCost]]</f>
        <v>75105.67</v>
      </c>
      <c r="R2402" s="7">
        <f>Sales_Data[[#This Row],[Actul Bill Amount]]-Sales_Data[[#This Row],[ShippingCost]]</f>
        <v>201405.67</v>
      </c>
      <c r="S2402">
        <v>342</v>
      </c>
      <c r="T2402">
        <v>294.33</v>
      </c>
      <c r="U2402" t="s">
        <v>59</v>
      </c>
      <c r="V2402">
        <v>2200</v>
      </c>
      <c r="W2402" t="s">
        <v>18</v>
      </c>
      <c r="X2402" t="str">
        <f t="shared" si="75"/>
        <v>Bengaluru</v>
      </c>
    </row>
    <row r="2403" spans="1:24" x14ac:dyDescent="0.4">
      <c r="A2403">
        <v>102402</v>
      </c>
      <c r="B2403" s="5">
        <v>45767.90902777778</v>
      </c>
      <c r="C2403" s="3" t="str">
        <f>TEXT(Sales_Data[[#This Row],[OrderDate]],"mmmm")</f>
        <v>April</v>
      </c>
      <c r="D2403" s="3" t="str">
        <f t="shared" si="74"/>
        <v>2025</v>
      </c>
      <c r="E2403" t="s">
        <v>39</v>
      </c>
      <c r="F2403" t="s">
        <v>40</v>
      </c>
      <c r="G2403" t="s">
        <v>15</v>
      </c>
      <c r="H2403" t="s">
        <v>16</v>
      </c>
      <c r="I2403" t="s">
        <v>100</v>
      </c>
      <c r="J2403">
        <v>25</v>
      </c>
      <c r="K2403">
        <v>1500</v>
      </c>
      <c r="L2403" s="7">
        <f>Sales_Data[[#This Row],[OrderQuantity]] *Sales_Data[[#This Row],[UnitPrice]]</f>
        <v>37500</v>
      </c>
      <c r="M2403" s="7">
        <f>Sales_Data[[#This Row],[UnitPrice]]-Sales_Data[[#This Row],[UnitCost]]</f>
        <v>700</v>
      </c>
      <c r="N2403" s="7">
        <f>Sales_Data[[#This Row],[Gross Revenue]]-Sales_Data[[#This Row],[Discount Amount ]]</f>
        <v>36800</v>
      </c>
      <c r="O2403" s="7">
        <f>Sales_Data[[#This Row],[OrderQuantity]] *Sales_Data[[#This Row],[UnitCost]]</f>
        <v>20000</v>
      </c>
      <c r="P2403" s="7">
        <f>Sales_Data[[#This Row],[ItemCost]] +Sales_Data[[#This Row],[ShippingCost]]</f>
        <v>20542.84</v>
      </c>
      <c r="Q2403" s="7">
        <f>Sales_Data[[#This Row],[Gross Revenue]]-Sales_Data[[#This Row],[TotalFinancialCost]]</f>
        <v>16957.16</v>
      </c>
      <c r="R2403" s="7">
        <f>Sales_Data[[#This Row],[Actul Bill Amount]]-Sales_Data[[#This Row],[ShippingCost]]</f>
        <v>36257.160000000003</v>
      </c>
      <c r="S2403">
        <v>535</v>
      </c>
      <c r="T2403">
        <v>542.84</v>
      </c>
      <c r="U2403" t="s">
        <v>52</v>
      </c>
      <c r="V2403">
        <v>800</v>
      </c>
      <c r="W2403" t="s">
        <v>18</v>
      </c>
      <c r="X2403" t="str">
        <f t="shared" si="75"/>
        <v>Bengaluru</v>
      </c>
    </row>
    <row r="2404" spans="1:24" x14ac:dyDescent="0.4">
      <c r="A2404">
        <v>102403</v>
      </c>
      <c r="B2404" s="5">
        <v>45993.250694444447</v>
      </c>
      <c r="C2404" s="3" t="str">
        <f>TEXT(Sales_Data[[#This Row],[OrderDate]],"mmmm")</f>
        <v>December</v>
      </c>
      <c r="D2404" s="3" t="str">
        <f t="shared" si="74"/>
        <v>2025</v>
      </c>
      <c r="E2404" t="s">
        <v>48</v>
      </c>
      <c r="F2404" t="s">
        <v>14</v>
      </c>
      <c r="G2404" t="s">
        <v>31</v>
      </c>
      <c r="H2404" t="s">
        <v>25</v>
      </c>
      <c r="I2404" t="s">
        <v>100</v>
      </c>
      <c r="J2404">
        <v>68</v>
      </c>
      <c r="K2404">
        <v>3200</v>
      </c>
      <c r="L2404" s="7">
        <f>Sales_Data[[#This Row],[OrderQuantity]] *Sales_Data[[#This Row],[UnitPrice]]</f>
        <v>217600</v>
      </c>
      <c r="M2404" s="7">
        <f>Sales_Data[[#This Row],[UnitPrice]]-Sales_Data[[#This Row],[UnitCost]]</f>
        <v>1200</v>
      </c>
      <c r="N2404" s="7">
        <f>Sales_Data[[#This Row],[Gross Revenue]]-Sales_Data[[#This Row],[Discount Amount ]]</f>
        <v>216400</v>
      </c>
      <c r="O2404" s="7">
        <f>Sales_Data[[#This Row],[OrderQuantity]] *Sales_Data[[#This Row],[UnitCost]]</f>
        <v>136000</v>
      </c>
      <c r="P2404" s="7">
        <f>Sales_Data[[#This Row],[ItemCost]] +Sales_Data[[#This Row],[ShippingCost]]</f>
        <v>136535</v>
      </c>
      <c r="Q2404" s="7">
        <f>Sales_Data[[#This Row],[Gross Revenue]]-Sales_Data[[#This Row],[TotalFinancialCost]]</f>
        <v>81065</v>
      </c>
      <c r="R2404" s="7">
        <f>Sales_Data[[#This Row],[Actul Bill Amount]]-Sales_Data[[#This Row],[ShippingCost]]</f>
        <v>215865</v>
      </c>
      <c r="S2404">
        <v>839</v>
      </c>
      <c r="T2404">
        <v>535</v>
      </c>
      <c r="U2404" t="s">
        <v>17</v>
      </c>
      <c r="V2404">
        <v>2000</v>
      </c>
      <c r="W2404" t="s">
        <v>27</v>
      </c>
      <c r="X2404" t="str">
        <f t="shared" si="75"/>
        <v>Mumbai</v>
      </c>
    </row>
    <row r="2405" spans="1:24" x14ac:dyDescent="0.4">
      <c r="A2405">
        <v>102404</v>
      </c>
      <c r="B2405" s="5">
        <v>45967.711805555555</v>
      </c>
      <c r="C2405" s="3" t="str">
        <f>TEXT(Sales_Data[[#This Row],[OrderDate]],"mmmm")</f>
        <v>November</v>
      </c>
      <c r="D2405" s="3" t="str">
        <f t="shared" si="74"/>
        <v>2025</v>
      </c>
      <c r="E2405" t="s">
        <v>39</v>
      </c>
      <c r="F2405" t="s">
        <v>24</v>
      </c>
      <c r="G2405" t="s">
        <v>29</v>
      </c>
      <c r="H2405" t="s">
        <v>25</v>
      </c>
      <c r="I2405" t="s">
        <v>100</v>
      </c>
      <c r="J2405">
        <v>55</v>
      </c>
      <c r="K2405">
        <v>25000</v>
      </c>
      <c r="L2405" s="7">
        <f>Sales_Data[[#This Row],[OrderQuantity]] *Sales_Data[[#This Row],[UnitPrice]]</f>
        <v>1375000</v>
      </c>
      <c r="M2405" s="7">
        <f>Sales_Data[[#This Row],[UnitPrice]]-Sales_Data[[#This Row],[UnitCost]]</f>
        <v>7000</v>
      </c>
      <c r="N2405" s="7">
        <f>Sales_Data[[#This Row],[Gross Revenue]]-Sales_Data[[#This Row],[Discount Amount ]]</f>
        <v>1368000</v>
      </c>
      <c r="O2405" s="7">
        <f>Sales_Data[[#This Row],[OrderQuantity]] *Sales_Data[[#This Row],[UnitCost]]</f>
        <v>990000</v>
      </c>
      <c r="P2405" s="7">
        <f>Sales_Data[[#This Row],[ItemCost]] +Sales_Data[[#This Row],[ShippingCost]]</f>
        <v>991063.04000000004</v>
      </c>
      <c r="Q2405" s="7">
        <f>Sales_Data[[#This Row],[Gross Revenue]]-Sales_Data[[#This Row],[TotalFinancialCost]]</f>
        <v>383936.95999999996</v>
      </c>
      <c r="R2405" s="7">
        <f>Sales_Data[[#This Row],[Actul Bill Amount]]-Sales_Data[[#This Row],[ShippingCost]]</f>
        <v>1366936.96</v>
      </c>
      <c r="S2405">
        <v>469</v>
      </c>
      <c r="T2405">
        <v>1063.04</v>
      </c>
      <c r="U2405" t="s">
        <v>60</v>
      </c>
      <c r="V2405">
        <v>18000</v>
      </c>
      <c r="W2405" t="s">
        <v>27</v>
      </c>
      <c r="X2405" t="str">
        <f t="shared" si="75"/>
        <v>Mumbai</v>
      </c>
    </row>
    <row r="2406" spans="1:24" x14ac:dyDescent="0.4">
      <c r="A2406">
        <v>102405</v>
      </c>
      <c r="B2406" s="5">
        <v>45895.957638888889</v>
      </c>
      <c r="C2406" s="3" t="str">
        <f>TEXT(Sales_Data[[#This Row],[OrderDate]],"mmmm")</f>
        <v>August</v>
      </c>
      <c r="D2406" s="3" t="str">
        <f t="shared" si="74"/>
        <v>2025</v>
      </c>
      <c r="E2406" t="s">
        <v>19</v>
      </c>
      <c r="F2406" t="s">
        <v>46</v>
      </c>
      <c r="G2406" t="s">
        <v>15</v>
      </c>
      <c r="H2406" t="s">
        <v>20</v>
      </c>
      <c r="I2406" t="s">
        <v>100</v>
      </c>
      <c r="J2406">
        <v>99</v>
      </c>
      <c r="K2406">
        <v>15000</v>
      </c>
      <c r="L2406" s="7">
        <f>Sales_Data[[#This Row],[OrderQuantity]] *Sales_Data[[#This Row],[UnitPrice]]</f>
        <v>1485000</v>
      </c>
      <c r="M2406" s="7">
        <f>Sales_Data[[#This Row],[UnitPrice]]-Sales_Data[[#This Row],[UnitCost]]</f>
        <v>5500</v>
      </c>
      <c r="N2406" s="7">
        <f>Sales_Data[[#This Row],[Gross Revenue]]-Sales_Data[[#This Row],[Discount Amount ]]</f>
        <v>1479500</v>
      </c>
      <c r="O2406" s="7">
        <f>Sales_Data[[#This Row],[OrderQuantity]] *Sales_Data[[#This Row],[UnitCost]]</f>
        <v>940500</v>
      </c>
      <c r="P2406" s="7">
        <f>Sales_Data[[#This Row],[ItemCost]] +Sales_Data[[#This Row],[ShippingCost]]</f>
        <v>940974.9</v>
      </c>
      <c r="Q2406" s="7">
        <f>Sales_Data[[#This Row],[Gross Revenue]]-Sales_Data[[#This Row],[TotalFinancialCost]]</f>
        <v>544025.1</v>
      </c>
      <c r="R2406" s="7">
        <f>Sales_Data[[#This Row],[Actul Bill Amount]]-Sales_Data[[#This Row],[ShippingCost]]</f>
        <v>1479025.1</v>
      </c>
      <c r="S2406">
        <v>412</v>
      </c>
      <c r="T2406">
        <v>474.9</v>
      </c>
      <c r="U2406" t="s">
        <v>53</v>
      </c>
      <c r="V2406">
        <v>9500</v>
      </c>
      <c r="W2406" t="s">
        <v>22</v>
      </c>
      <c r="X2406" t="str">
        <f t="shared" si="75"/>
        <v>Nagpur</v>
      </c>
    </row>
    <row r="2407" spans="1:24" x14ac:dyDescent="0.4">
      <c r="A2407">
        <v>102406</v>
      </c>
      <c r="B2407" s="5">
        <v>45682.791666666664</v>
      </c>
      <c r="C2407" s="3" t="str">
        <f>TEXT(Sales_Data[[#This Row],[OrderDate]],"mmmm")</f>
        <v>January</v>
      </c>
      <c r="D2407" s="3" t="str">
        <f t="shared" si="74"/>
        <v>2025</v>
      </c>
      <c r="E2407" t="s">
        <v>45</v>
      </c>
      <c r="F2407" t="s">
        <v>35</v>
      </c>
      <c r="G2407" t="s">
        <v>29</v>
      </c>
      <c r="H2407" t="s">
        <v>25</v>
      </c>
      <c r="I2407" t="s">
        <v>100</v>
      </c>
      <c r="J2407">
        <v>33</v>
      </c>
      <c r="K2407">
        <v>12000</v>
      </c>
      <c r="L2407" s="7">
        <f>Sales_Data[[#This Row],[OrderQuantity]] *Sales_Data[[#This Row],[UnitPrice]]</f>
        <v>396000</v>
      </c>
      <c r="M2407" s="7">
        <f>Sales_Data[[#This Row],[UnitPrice]]-Sales_Data[[#This Row],[UnitCost]]</f>
        <v>4000</v>
      </c>
      <c r="N2407" s="7">
        <f>Sales_Data[[#This Row],[Gross Revenue]]-Sales_Data[[#This Row],[Discount Amount ]]</f>
        <v>392000</v>
      </c>
      <c r="O2407" s="7">
        <f>Sales_Data[[#This Row],[OrderQuantity]] *Sales_Data[[#This Row],[UnitCost]]</f>
        <v>264000</v>
      </c>
      <c r="P2407" s="7">
        <f>Sales_Data[[#This Row],[ItemCost]] +Sales_Data[[#This Row],[ShippingCost]]</f>
        <v>264602.90999999997</v>
      </c>
      <c r="Q2407" s="7">
        <f>Sales_Data[[#This Row],[Gross Revenue]]-Sales_Data[[#This Row],[TotalFinancialCost]]</f>
        <v>131397.09000000003</v>
      </c>
      <c r="R2407" s="7">
        <f>Sales_Data[[#This Row],[Actul Bill Amount]]-Sales_Data[[#This Row],[ShippingCost]]</f>
        <v>391397.09</v>
      </c>
      <c r="S2407">
        <v>581</v>
      </c>
      <c r="T2407">
        <v>602.91</v>
      </c>
      <c r="U2407" t="s">
        <v>36</v>
      </c>
      <c r="V2407">
        <v>8000</v>
      </c>
      <c r="W2407" t="s">
        <v>27</v>
      </c>
      <c r="X2407" t="str">
        <f t="shared" si="75"/>
        <v>Mumbai</v>
      </c>
    </row>
    <row r="2408" spans="1:24" x14ac:dyDescent="0.4">
      <c r="A2408">
        <v>102407</v>
      </c>
      <c r="B2408" s="5">
        <v>45798.191666666666</v>
      </c>
      <c r="C2408" s="3" t="str">
        <f>TEXT(Sales_Data[[#This Row],[OrderDate]],"mmmm")</f>
        <v>May</v>
      </c>
      <c r="D2408" s="3" t="str">
        <f t="shared" si="74"/>
        <v>2025</v>
      </c>
      <c r="E2408" t="s">
        <v>34</v>
      </c>
      <c r="F2408" t="s">
        <v>28</v>
      </c>
      <c r="G2408" t="s">
        <v>15</v>
      </c>
      <c r="H2408" t="s">
        <v>20</v>
      </c>
      <c r="I2408" t="s">
        <v>100</v>
      </c>
      <c r="J2408">
        <v>96</v>
      </c>
      <c r="K2408">
        <v>450</v>
      </c>
      <c r="L2408" s="7">
        <f>Sales_Data[[#This Row],[OrderQuantity]] *Sales_Data[[#This Row],[UnitPrice]]</f>
        <v>43200</v>
      </c>
      <c r="M2408" s="7">
        <f>Sales_Data[[#This Row],[UnitPrice]]-Sales_Data[[#This Row],[UnitCost]]</f>
        <v>250</v>
      </c>
      <c r="N2408" s="7">
        <f>Sales_Data[[#This Row],[Gross Revenue]]-Sales_Data[[#This Row],[Discount Amount ]]</f>
        <v>42950</v>
      </c>
      <c r="O2408" s="7">
        <f>Sales_Data[[#This Row],[OrderQuantity]] *Sales_Data[[#This Row],[UnitCost]]</f>
        <v>19200</v>
      </c>
      <c r="P2408" s="7">
        <f>Sales_Data[[#This Row],[ItemCost]] +Sales_Data[[#This Row],[ShippingCost]]</f>
        <v>20087.580000000002</v>
      </c>
      <c r="Q2408" s="7">
        <f>Sales_Data[[#This Row],[Gross Revenue]]-Sales_Data[[#This Row],[TotalFinancialCost]]</f>
        <v>23112.42</v>
      </c>
      <c r="R2408" s="7">
        <f>Sales_Data[[#This Row],[Actul Bill Amount]]-Sales_Data[[#This Row],[ShippingCost]]</f>
        <v>42062.42</v>
      </c>
      <c r="S2408">
        <v>865</v>
      </c>
      <c r="T2408">
        <v>887.58</v>
      </c>
      <c r="U2408" t="s">
        <v>30</v>
      </c>
      <c r="V2408">
        <v>200</v>
      </c>
      <c r="W2408" t="s">
        <v>22</v>
      </c>
      <c r="X2408" t="str">
        <f t="shared" si="75"/>
        <v>Nagpur</v>
      </c>
    </row>
    <row r="2409" spans="1:24" x14ac:dyDescent="0.4">
      <c r="A2409">
        <v>102408</v>
      </c>
      <c r="B2409" s="5">
        <v>45774.4375</v>
      </c>
      <c r="C2409" s="3" t="str">
        <f>TEXT(Sales_Data[[#This Row],[OrderDate]],"mmmm")</f>
        <v>April</v>
      </c>
      <c r="D2409" s="3" t="str">
        <f t="shared" si="74"/>
        <v>2025</v>
      </c>
      <c r="E2409" t="s">
        <v>45</v>
      </c>
      <c r="F2409" t="s">
        <v>14</v>
      </c>
      <c r="G2409" t="s">
        <v>15</v>
      </c>
      <c r="H2409" t="s">
        <v>32</v>
      </c>
      <c r="I2409" t="s">
        <v>100</v>
      </c>
      <c r="J2409">
        <v>24</v>
      </c>
      <c r="K2409">
        <v>6500</v>
      </c>
      <c r="L2409" s="7">
        <f>Sales_Data[[#This Row],[OrderQuantity]] *Sales_Data[[#This Row],[UnitPrice]]</f>
        <v>156000</v>
      </c>
      <c r="M2409" s="7">
        <f>Sales_Data[[#This Row],[UnitPrice]]-Sales_Data[[#This Row],[UnitCost]]</f>
        <v>2300</v>
      </c>
      <c r="N2409" s="7">
        <f>Sales_Data[[#This Row],[Gross Revenue]]-Sales_Data[[#This Row],[Discount Amount ]]</f>
        <v>153700</v>
      </c>
      <c r="O2409" s="7">
        <f>Sales_Data[[#This Row],[OrderQuantity]] *Sales_Data[[#This Row],[UnitCost]]</f>
        <v>100800</v>
      </c>
      <c r="P2409" s="7">
        <f>Sales_Data[[#This Row],[ItemCost]] +Sales_Data[[#This Row],[ShippingCost]]</f>
        <v>103640.25</v>
      </c>
      <c r="Q2409" s="7">
        <f>Sales_Data[[#This Row],[Gross Revenue]]-Sales_Data[[#This Row],[TotalFinancialCost]]</f>
        <v>52359.75</v>
      </c>
      <c r="R2409" s="7">
        <f>Sales_Data[[#This Row],[Actul Bill Amount]]-Sales_Data[[#This Row],[ShippingCost]]</f>
        <v>150859.75</v>
      </c>
      <c r="S2409">
        <v>398</v>
      </c>
      <c r="T2409">
        <v>2840.25</v>
      </c>
      <c r="U2409" t="s">
        <v>21</v>
      </c>
      <c r="V2409">
        <v>4200</v>
      </c>
      <c r="W2409" t="s">
        <v>33</v>
      </c>
      <c r="X2409" t="str">
        <f t="shared" si="75"/>
        <v>Delhi</v>
      </c>
    </row>
    <row r="2410" spans="1:24" x14ac:dyDescent="0.4">
      <c r="A2410">
        <v>102409</v>
      </c>
      <c r="B2410" s="5">
        <v>45682.541666666664</v>
      </c>
      <c r="C2410" s="3" t="str">
        <f>TEXT(Sales_Data[[#This Row],[OrderDate]],"mmmm")</f>
        <v>January</v>
      </c>
      <c r="D2410" s="3" t="str">
        <f t="shared" si="74"/>
        <v>2025</v>
      </c>
      <c r="E2410" t="s">
        <v>48</v>
      </c>
      <c r="F2410" t="s">
        <v>24</v>
      </c>
      <c r="G2410" t="s">
        <v>15</v>
      </c>
      <c r="H2410" t="s">
        <v>32</v>
      </c>
      <c r="I2410" t="s">
        <v>100</v>
      </c>
      <c r="J2410">
        <v>14</v>
      </c>
      <c r="K2410">
        <v>45000</v>
      </c>
      <c r="L2410" s="7">
        <f>Sales_Data[[#This Row],[OrderQuantity]] *Sales_Data[[#This Row],[UnitPrice]]</f>
        <v>630000</v>
      </c>
      <c r="M2410" s="7">
        <f>Sales_Data[[#This Row],[UnitPrice]]-Sales_Data[[#This Row],[UnitCost]]</f>
        <v>13000</v>
      </c>
      <c r="N2410" s="7">
        <f>Sales_Data[[#This Row],[Gross Revenue]]-Sales_Data[[#This Row],[Discount Amount ]]</f>
        <v>617000</v>
      </c>
      <c r="O2410" s="7">
        <f>Sales_Data[[#This Row],[OrderQuantity]] *Sales_Data[[#This Row],[UnitCost]]</f>
        <v>448000</v>
      </c>
      <c r="P2410" s="7">
        <f>Sales_Data[[#This Row],[ItemCost]] +Sales_Data[[#This Row],[ShippingCost]]</f>
        <v>448337.91999999998</v>
      </c>
      <c r="Q2410" s="7">
        <f>Sales_Data[[#This Row],[Gross Revenue]]-Sales_Data[[#This Row],[TotalFinancialCost]]</f>
        <v>181662.08000000002</v>
      </c>
      <c r="R2410" s="7">
        <f>Sales_Data[[#This Row],[Actul Bill Amount]]-Sales_Data[[#This Row],[ShippingCost]]</f>
        <v>616662.07999999996</v>
      </c>
      <c r="S2410">
        <v>490</v>
      </c>
      <c r="T2410">
        <v>337.92</v>
      </c>
      <c r="U2410" t="s">
        <v>26</v>
      </c>
      <c r="V2410">
        <v>32000</v>
      </c>
      <c r="W2410" t="s">
        <v>33</v>
      </c>
      <c r="X2410" t="str">
        <f t="shared" si="75"/>
        <v>Delhi</v>
      </c>
    </row>
    <row r="2411" spans="1:24" x14ac:dyDescent="0.4">
      <c r="A2411">
        <v>102410</v>
      </c>
      <c r="B2411" s="5">
        <v>45736.280555555553</v>
      </c>
      <c r="C2411" s="3" t="str">
        <f>TEXT(Sales_Data[[#This Row],[OrderDate]],"mmmm")</f>
        <v>March</v>
      </c>
      <c r="D2411" s="3" t="str">
        <f t="shared" si="74"/>
        <v>2025</v>
      </c>
      <c r="E2411" t="s">
        <v>23</v>
      </c>
      <c r="F2411" t="s">
        <v>55</v>
      </c>
      <c r="G2411" t="s">
        <v>29</v>
      </c>
      <c r="H2411" t="s">
        <v>16</v>
      </c>
      <c r="I2411" t="s">
        <v>100</v>
      </c>
      <c r="J2411">
        <v>23</v>
      </c>
      <c r="K2411">
        <v>600</v>
      </c>
      <c r="L2411" s="7">
        <f>Sales_Data[[#This Row],[OrderQuantity]] *Sales_Data[[#This Row],[UnitPrice]]</f>
        <v>13800</v>
      </c>
      <c r="M2411" s="7">
        <f>Sales_Data[[#This Row],[UnitPrice]]-Sales_Data[[#This Row],[UnitCost]]</f>
        <v>250</v>
      </c>
      <c r="N2411" s="7">
        <f>Sales_Data[[#This Row],[Gross Revenue]]-Sales_Data[[#This Row],[Discount Amount ]]</f>
        <v>13550</v>
      </c>
      <c r="O2411" s="7">
        <f>Sales_Data[[#This Row],[OrderQuantity]] *Sales_Data[[#This Row],[UnitCost]]</f>
        <v>8050</v>
      </c>
      <c r="P2411" s="7">
        <f>Sales_Data[[#This Row],[ItemCost]] +Sales_Data[[#This Row],[ShippingCost]]</f>
        <v>8493.42</v>
      </c>
      <c r="Q2411" s="7">
        <f>Sales_Data[[#This Row],[Gross Revenue]]-Sales_Data[[#This Row],[TotalFinancialCost]]</f>
        <v>5306.58</v>
      </c>
      <c r="R2411" s="7">
        <f>Sales_Data[[#This Row],[Actul Bill Amount]]-Sales_Data[[#This Row],[ShippingCost]]</f>
        <v>13106.58</v>
      </c>
      <c r="S2411">
        <v>958</v>
      </c>
      <c r="T2411">
        <v>443.42</v>
      </c>
      <c r="U2411" t="s">
        <v>57</v>
      </c>
      <c r="V2411">
        <v>350</v>
      </c>
      <c r="W2411" t="s">
        <v>18</v>
      </c>
      <c r="X2411" t="str">
        <f t="shared" si="75"/>
        <v>Bengaluru</v>
      </c>
    </row>
    <row r="2412" spans="1:24" x14ac:dyDescent="0.4">
      <c r="A2412">
        <v>102411</v>
      </c>
      <c r="B2412" s="5">
        <v>45725.438194444447</v>
      </c>
      <c r="C2412" s="3" t="str">
        <f>TEXT(Sales_Data[[#This Row],[OrderDate]],"mmmm")</f>
        <v>March</v>
      </c>
      <c r="D2412" s="3" t="str">
        <f t="shared" si="74"/>
        <v>2025</v>
      </c>
      <c r="E2412" t="s">
        <v>42</v>
      </c>
      <c r="F2412" t="s">
        <v>55</v>
      </c>
      <c r="G2412" t="s">
        <v>29</v>
      </c>
      <c r="H2412" t="s">
        <v>37</v>
      </c>
      <c r="I2412" t="s">
        <v>100</v>
      </c>
      <c r="J2412">
        <v>82</v>
      </c>
      <c r="K2412">
        <v>1200</v>
      </c>
      <c r="L2412" s="7">
        <f>Sales_Data[[#This Row],[OrderQuantity]] *Sales_Data[[#This Row],[UnitPrice]]</f>
        <v>98400</v>
      </c>
      <c r="M2412" s="7">
        <f>Sales_Data[[#This Row],[UnitPrice]]-Sales_Data[[#This Row],[UnitCost]]</f>
        <v>400</v>
      </c>
      <c r="N2412" s="7">
        <f>Sales_Data[[#This Row],[Gross Revenue]]-Sales_Data[[#This Row],[Discount Amount ]]</f>
        <v>98000</v>
      </c>
      <c r="O2412" s="7">
        <f>Sales_Data[[#This Row],[OrderQuantity]] *Sales_Data[[#This Row],[UnitCost]]</f>
        <v>65600</v>
      </c>
      <c r="P2412" s="7">
        <f>Sales_Data[[#This Row],[ItemCost]] +Sales_Data[[#This Row],[ShippingCost]]</f>
        <v>66451.710000000006</v>
      </c>
      <c r="Q2412" s="7">
        <f>Sales_Data[[#This Row],[Gross Revenue]]-Sales_Data[[#This Row],[TotalFinancialCost]]</f>
        <v>31948.289999999994</v>
      </c>
      <c r="R2412" s="7">
        <f>Sales_Data[[#This Row],[Actul Bill Amount]]-Sales_Data[[#This Row],[ShippingCost]]</f>
        <v>97148.29</v>
      </c>
      <c r="S2412">
        <v>367</v>
      </c>
      <c r="T2412">
        <v>851.71</v>
      </c>
      <c r="U2412" t="s">
        <v>58</v>
      </c>
      <c r="V2412">
        <v>800</v>
      </c>
      <c r="W2412" t="s">
        <v>38</v>
      </c>
      <c r="X2412" t="str">
        <f t="shared" si="75"/>
        <v>Kolkata</v>
      </c>
    </row>
    <row r="2413" spans="1:24" x14ac:dyDescent="0.4">
      <c r="A2413">
        <v>102412</v>
      </c>
      <c r="B2413" s="5">
        <v>45830.058333333334</v>
      </c>
      <c r="C2413" s="3" t="str">
        <f>TEXT(Sales_Data[[#This Row],[OrderDate]],"mmmm")</f>
        <v>June</v>
      </c>
      <c r="D2413" s="3" t="str">
        <f t="shared" si="74"/>
        <v>2025</v>
      </c>
      <c r="E2413" t="s">
        <v>42</v>
      </c>
      <c r="F2413" t="s">
        <v>35</v>
      </c>
      <c r="G2413" t="s">
        <v>31</v>
      </c>
      <c r="H2413" t="s">
        <v>32</v>
      </c>
      <c r="I2413" t="s">
        <v>100</v>
      </c>
      <c r="J2413">
        <v>26</v>
      </c>
      <c r="K2413">
        <v>8500</v>
      </c>
      <c r="L2413" s="7">
        <f>Sales_Data[[#This Row],[OrderQuantity]] *Sales_Data[[#This Row],[UnitPrice]]</f>
        <v>221000</v>
      </c>
      <c r="M2413" s="7">
        <f>Sales_Data[[#This Row],[UnitPrice]]-Sales_Data[[#This Row],[UnitCost]]</f>
        <v>3000</v>
      </c>
      <c r="N2413" s="7">
        <f>Sales_Data[[#This Row],[Gross Revenue]]-Sales_Data[[#This Row],[Discount Amount ]]</f>
        <v>218000</v>
      </c>
      <c r="O2413" s="7">
        <f>Sales_Data[[#This Row],[OrderQuantity]] *Sales_Data[[#This Row],[UnitCost]]</f>
        <v>143000</v>
      </c>
      <c r="P2413" s="7">
        <f>Sales_Data[[#This Row],[ItemCost]] +Sales_Data[[#This Row],[ShippingCost]]</f>
        <v>143882.35</v>
      </c>
      <c r="Q2413" s="7">
        <f>Sales_Data[[#This Row],[Gross Revenue]]-Sales_Data[[#This Row],[TotalFinancialCost]]</f>
        <v>77117.649999999994</v>
      </c>
      <c r="R2413" s="7">
        <f>Sales_Data[[#This Row],[Actul Bill Amount]]-Sales_Data[[#This Row],[ShippingCost]]</f>
        <v>217117.65</v>
      </c>
      <c r="S2413">
        <v>300</v>
      </c>
      <c r="T2413">
        <v>882.35</v>
      </c>
      <c r="U2413" t="s">
        <v>49</v>
      </c>
      <c r="V2413">
        <v>5500</v>
      </c>
      <c r="W2413" t="s">
        <v>33</v>
      </c>
      <c r="X2413" t="str">
        <f t="shared" si="75"/>
        <v>Delhi</v>
      </c>
    </row>
    <row r="2414" spans="1:24" x14ac:dyDescent="0.4">
      <c r="A2414">
        <v>102413</v>
      </c>
      <c r="B2414" s="5">
        <v>45669.695138888892</v>
      </c>
      <c r="C2414" s="3" t="str">
        <f>TEXT(Sales_Data[[#This Row],[OrderDate]],"mmmm")</f>
        <v>January</v>
      </c>
      <c r="D2414" s="3" t="str">
        <f t="shared" si="74"/>
        <v>2025</v>
      </c>
      <c r="E2414" t="s">
        <v>45</v>
      </c>
      <c r="F2414" t="s">
        <v>46</v>
      </c>
      <c r="G2414" t="s">
        <v>31</v>
      </c>
      <c r="H2414" t="s">
        <v>37</v>
      </c>
      <c r="I2414" t="s">
        <v>100</v>
      </c>
      <c r="J2414">
        <v>27</v>
      </c>
      <c r="K2414">
        <v>15000</v>
      </c>
      <c r="L2414" s="7">
        <f>Sales_Data[[#This Row],[OrderQuantity]] *Sales_Data[[#This Row],[UnitPrice]]</f>
        <v>405000</v>
      </c>
      <c r="M2414" s="7">
        <f>Sales_Data[[#This Row],[UnitPrice]]-Sales_Data[[#This Row],[UnitCost]]</f>
        <v>5500</v>
      </c>
      <c r="N2414" s="7">
        <f>Sales_Data[[#This Row],[Gross Revenue]]-Sales_Data[[#This Row],[Discount Amount ]]</f>
        <v>399500</v>
      </c>
      <c r="O2414" s="7">
        <f>Sales_Data[[#This Row],[OrderQuantity]] *Sales_Data[[#This Row],[UnitCost]]</f>
        <v>256500</v>
      </c>
      <c r="P2414" s="7">
        <f>Sales_Data[[#This Row],[ItemCost]] +Sales_Data[[#This Row],[ShippingCost]]</f>
        <v>257008.15</v>
      </c>
      <c r="Q2414" s="7">
        <f>Sales_Data[[#This Row],[Gross Revenue]]-Sales_Data[[#This Row],[TotalFinancialCost]]</f>
        <v>147991.85</v>
      </c>
      <c r="R2414" s="7">
        <f>Sales_Data[[#This Row],[Actul Bill Amount]]-Sales_Data[[#This Row],[ShippingCost]]</f>
        <v>398991.85</v>
      </c>
      <c r="S2414">
        <v>740</v>
      </c>
      <c r="T2414">
        <v>508.15</v>
      </c>
      <c r="U2414" t="s">
        <v>53</v>
      </c>
      <c r="V2414">
        <v>9500</v>
      </c>
      <c r="W2414" t="s">
        <v>38</v>
      </c>
      <c r="X2414" t="str">
        <f t="shared" si="75"/>
        <v>Kolkata</v>
      </c>
    </row>
    <row r="2415" spans="1:24" x14ac:dyDescent="0.4">
      <c r="A2415">
        <v>102414</v>
      </c>
      <c r="B2415" s="5">
        <v>45945.617361111108</v>
      </c>
      <c r="C2415" s="3" t="str">
        <f>TEXT(Sales_Data[[#This Row],[OrderDate]],"mmmm")</f>
        <v>October</v>
      </c>
      <c r="D2415" s="3" t="str">
        <f t="shared" si="74"/>
        <v>2025</v>
      </c>
      <c r="E2415" t="s">
        <v>13</v>
      </c>
      <c r="F2415" t="s">
        <v>40</v>
      </c>
      <c r="G2415" t="s">
        <v>15</v>
      </c>
      <c r="H2415" t="s">
        <v>25</v>
      </c>
      <c r="I2415" t="s">
        <v>100</v>
      </c>
      <c r="J2415">
        <v>94</v>
      </c>
      <c r="K2415">
        <v>1500</v>
      </c>
      <c r="L2415" s="7">
        <f>Sales_Data[[#This Row],[OrderQuantity]] *Sales_Data[[#This Row],[UnitPrice]]</f>
        <v>141000</v>
      </c>
      <c r="M2415" s="7">
        <f>Sales_Data[[#This Row],[UnitPrice]]-Sales_Data[[#This Row],[UnitCost]]</f>
        <v>700</v>
      </c>
      <c r="N2415" s="7">
        <f>Sales_Data[[#This Row],[Gross Revenue]]-Sales_Data[[#This Row],[Discount Amount ]]</f>
        <v>140300</v>
      </c>
      <c r="O2415" s="7">
        <f>Sales_Data[[#This Row],[OrderQuantity]] *Sales_Data[[#This Row],[UnitCost]]</f>
        <v>75200</v>
      </c>
      <c r="P2415" s="7">
        <f>Sales_Data[[#This Row],[ItemCost]] +Sales_Data[[#This Row],[ShippingCost]]</f>
        <v>76154.06</v>
      </c>
      <c r="Q2415" s="7">
        <f>Sales_Data[[#This Row],[Gross Revenue]]-Sales_Data[[#This Row],[TotalFinancialCost]]</f>
        <v>64845.94</v>
      </c>
      <c r="R2415" s="7">
        <f>Sales_Data[[#This Row],[Actul Bill Amount]]-Sales_Data[[#This Row],[ShippingCost]]</f>
        <v>139345.94</v>
      </c>
      <c r="S2415">
        <v>349</v>
      </c>
      <c r="T2415">
        <v>954.06</v>
      </c>
      <c r="U2415" t="s">
        <v>52</v>
      </c>
      <c r="V2415">
        <v>800</v>
      </c>
      <c r="W2415" t="s">
        <v>27</v>
      </c>
      <c r="X2415" t="str">
        <f t="shared" si="75"/>
        <v>Mumbai</v>
      </c>
    </row>
    <row r="2416" spans="1:24" x14ac:dyDescent="0.4">
      <c r="A2416">
        <v>102415</v>
      </c>
      <c r="B2416" s="5">
        <v>45785.87222222222</v>
      </c>
      <c r="C2416" s="3" t="str">
        <f>TEXT(Sales_Data[[#This Row],[OrderDate]],"mmmm")</f>
        <v>May</v>
      </c>
      <c r="D2416" s="3" t="str">
        <f t="shared" si="74"/>
        <v>2025</v>
      </c>
      <c r="E2416" t="s">
        <v>48</v>
      </c>
      <c r="F2416" t="s">
        <v>46</v>
      </c>
      <c r="G2416" t="s">
        <v>31</v>
      </c>
      <c r="H2416" t="s">
        <v>32</v>
      </c>
      <c r="I2416" t="s">
        <v>100</v>
      </c>
      <c r="J2416">
        <v>36</v>
      </c>
      <c r="K2416">
        <v>4500</v>
      </c>
      <c r="L2416" s="7">
        <f>Sales_Data[[#This Row],[OrderQuantity]] *Sales_Data[[#This Row],[UnitPrice]]</f>
        <v>162000</v>
      </c>
      <c r="M2416" s="7">
        <f>Sales_Data[[#This Row],[UnitPrice]]-Sales_Data[[#This Row],[UnitCost]]</f>
        <v>1700</v>
      </c>
      <c r="N2416" s="7">
        <f>Sales_Data[[#This Row],[Gross Revenue]]-Sales_Data[[#This Row],[Discount Amount ]]</f>
        <v>160300</v>
      </c>
      <c r="O2416" s="7">
        <f>Sales_Data[[#This Row],[OrderQuantity]] *Sales_Data[[#This Row],[UnitCost]]</f>
        <v>100800</v>
      </c>
      <c r="P2416" s="7">
        <f>Sales_Data[[#This Row],[ItemCost]] +Sales_Data[[#This Row],[ShippingCost]]</f>
        <v>101822.9</v>
      </c>
      <c r="Q2416" s="7">
        <f>Sales_Data[[#This Row],[Gross Revenue]]-Sales_Data[[#This Row],[TotalFinancialCost]]</f>
        <v>60177.100000000006</v>
      </c>
      <c r="R2416" s="7">
        <f>Sales_Data[[#This Row],[Actul Bill Amount]]-Sales_Data[[#This Row],[ShippingCost]]</f>
        <v>159277.1</v>
      </c>
      <c r="S2416">
        <v>616</v>
      </c>
      <c r="T2416">
        <v>1022.9</v>
      </c>
      <c r="U2416" t="s">
        <v>47</v>
      </c>
      <c r="V2416">
        <v>2800</v>
      </c>
      <c r="W2416" t="s">
        <v>33</v>
      </c>
      <c r="X2416" t="str">
        <f t="shared" si="75"/>
        <v>Delhi</v>
      </c>
    </row>
    <row r="2417" spans="1:24" x14ac:dyDescent="0.4">
      <c r="A2417">
        <v>102416</v>
      </c>
      <c r="B2417" s="5">
        <v>45753.03402777778</v>
      </c>
      <c r="C2417" s="3" t="str">
        <f>TEXT(Sales_Data[[#This Row],[OrderDate]],"mmmm")</f>
        <v>April</v>
      </c>
      <c r="D2417" s="3" t="str">
        <f t="shared" si="74"/>
        <v>2025</v>
      </c>
      <c r="E2417" t="s">
        <v>50</v>
      </c>
      <c r="F2417" t="s">
        <v>40</v>
      </c>
      <c r="G2417" t="s">
        <v>29</v>
      </c>
      <c r="H2417" t="s">
        <v>16</v>
      </c>
      <c r="I2417" t="s">
        <v>100</v>
      </c>
      <c r="J2417">
        <v>22</v>
      </c>
      <c r="K2417">
        <v>5500</v>
      </c>
      <c r="L2417" s="7">
        <f>Sales_Data[[#This Row],[OrderQuantity]] *Sales_Data[[#This Row],[UnitPrice]]</f>
        <v>121000</v>
      </c>
      <c r="M2417" s="7">
        <f>Sales_Data[[#This Row],[UnitPrice]]-Sales_Data[[#This Row],[UnitCost]]</f>
        <v>2000</v>
      </c>
      <c r="N2417" s="7">
        <f>Sales_Data[[#This Row],[Gross Revenue]]-Sales_Data[[#This Row],[Discount Amount ]]</f>
        <v>119000</v>
      </c>
      <c r="O2417" s="7">
        <f>Sales_Data[[#This Row],[OrderQuantity]] *Sales_Data[[#This Row],[UnitCost]]</f>
        <v>77000</v>
      </c>
      <c r="P2417" s="7">
        <f>Sales_Data[[#This Row],[ItemCost]] +Sales_Data[[#This Row],[ShippingCost]]</f>
        <v>77296.58</v>
      </c>
      <c r="Q2417" s="7">
        <f>Sales_Data[[#This Row],[Gross Revenue]]-Sales_Data[[#This Row],[TotalFinancialCost]]</f>
        <v>43703.42</v>
      </c>
      <c r="R2417" s="7">
        <f>Sales_Data[[#This Row],[Actul Bill Amount]]-Sales_Data[[#This Row],[ShippingCost]]</f>
        <v>118703.42</v>
      </c>
      <c r="S2417">
        <v>710</v>
      </c>
      <c r="T2417">
        <v>296.58</v>
      </c>
      <c r="U2417" t="s">
        <v>41</v>
      </c>
      <c r="V2417">
        <v>3500</v>
      </c>
      <c r="W2417" t="s">
        <v>18</v>
      </c>
      <c r="X2417" t="str">
        <f t="shared" si="75"/>
        <v>Bengaluru</v>
      </c>
    </row>
    <row r="2418" spans="1:24" x14ac:dyDescent="0.4">
      <c r="A2418">
        <v>102417</v>
      </c>
      <c r="B2418" s="5">
        <v>45749.540972222225</v>
      </c>
      <c r="C2418" s="3" t="str">
        <f>TEXT(Sales_Data[[#This Row],[OrderDate]],"mmmm")</f>
        <v>April</v>
      </c>
      <c r="D2418" s="3" t="str">
        <f t="shared" si="74"/>
        <v>2025</v>
      </c>
      <c r="E2418" t="s">
        <v>50</v>
      </c>
      <c r="F2418" t="s">
        <v>28</v>
      </c>
      <c r="G2418" t="s">
        <v>15</v>
      </c>
      <c r="H2418" t="s">
        <v>37</v>
      </c>
      <c r="I2418" t="s">
        <v>100</v>
      </c>
      <c r="J2418">
        <v>96</v>
      </c>
      <c r="K2418">
        <v>450</v>
      </c>
      <c r="L2418" s="7">
        <f>Sales_Data[[#This Row],[OrderQuantity]] *Sales_Data[[#This Row],[UnitPrice]]</f>
        <v>43200</v>
      </c>
      <c r="M2418" s="7">
        <f>Sales_Data[[#This Row],[UnitPrice]]-Sales_Data[[#This Row],[UnitCost]]</f>
        <v>250</v>
      </c>
      <c r="N2418" s="7">
        <f>Sales_Data[[#This Row],[Gross Revenue]]-Sales_Data[[#This Row],[Discount Amount ]]</f>
        <v>42950</v>
      </c>
      <c r="O2418" s="7">
        <f>Sales_Data[[#This Row],[OrderQuantity]] *Sales_Data[[#This Row],[UnitCost]]</f>
        <v>19200</v>
      </c>
      <c r="P2418" s="7">
        <f>Sales_Data[[#This Row],[ItemCost]] +Sales_Data[[#This Row],[ShippingCost]]</f>
        <v>20382.939999999999</v>
      </c>
      <c r="Q2418" s="7">
        <f>Sales_Data[[#This Row],[Gross Revenue]]-Sales_Data[[#This Row],[TotalFinancialCost]]</f>
        <v>22817.06</v>
      </c>
      <c r="R2418" s="7">
        <f>Sales_Data[[#This Row],[Actul Bill Amount]]-Sales_Data[[#This Row],[ShippingCost]]</f>
        <v>41767.06</v>
      </c>
      <c r="S2418">
        <v>356</v>
      </c>
      <c r="T2418">
        <v>1182.94</v>
      </c>
      <c r="U2418" t="s">
        <v>30</v>
      </c>
      <c r="V2418">
        <v>200</v>
      </c>
      <c r="W2418" t="s">
        <v>38</v>
      </c>
      <c r="X2418" t="str">
        <f t="shared" si="75"/>
        <v>Kolkata</v>
      </c>
    </row>
    <row r="2419" spans="1:24" x14ac:dyDescent="0.4">
      <c r="A2419">
        <v>102418</v>
      </c>
      <c r="B2419" s="5">
        <v>45798.209027777775</v>
      </c>
      <c r="C2419" s="3" t="str">
        <f>TEXT(Sales_Data[[#This Row],[OrderDate]],"mmmm")</f>
        <v>May</v>
      </c>
      <c r="D2419" s="3" t="str">
        <f t="shared" si="74"/>
        <v>2025</v>
      </c>
      <c r="E2419" t="s">
        <v>50</v>
      </c>
      <c r="F2419" t="s">
        <v>43</v>
      </c>
      <c r="G2419" t="s">
        <v>31</v>
      </c>
      <c r="H2419" t="s">
        <v>20</v>
      </c>
      <c r="I2419" t="s">
        <v>100</v>
      </c>
      <c r="J2419">
        <v>46</v>
      </c>
      <c r="K2419">
        <v>2800</v>
      </c>
      <c r="L2419" s="7">
        <f>Sales_Data[[#This Row],[OrderQuantity]] *Sales_Data[[#This Row],[UnitPrice]]</f>
        <v>128800</v>
      </c>
      <c r="M2419" s="7">
        <f>Sales_Data[[#This Row],[UnitPrice]]-Sales_Data[[#This Row],[UnitCost]]</f>
        <v>1300</v>
      </c>
      <c r="N2419" s="7">
        <f>Sales_Data[[#This Row],[Gross Revenue]]-Sales_Data[[#This Row],[Discount Amount ]]</f>
        <v>127500</v>
      </c>
      <c r="O2419" s="7">
        <f>Sales_Data[[#This Row],[OrderQuantity]] *Sales_Data[[#This Row],[UnitCost]]</f>
        <v>69000</v>
      </c>
      <c r="P2419" s="7">
        <f>Sales_Data[[#This Row],[ItemCost]] +Sales_Data[[#This Row],[ShippingCost]]</f>
        <v>70612.69</v>
      </c>
      <c r="Q2419" s="7">
        <f>Sales_Data[[#This Row],[Gross Revenue]]-Sales_Data[[#This Row],[TotalFinancialCost]]</f>
        <v>58187.31</v>
      </c>
      <c r="R2419" s="7">
        <f>Sales_Data[[#This Row],[Actul Bill Amount]]-Sales_Data[[#This Row],[ShippingCost]]</f>
        <v>125887.31</v>
      </c>
      <c r="S2419">
        <v>711</v>
      </c>
      <c r="T2419">
        <v>1612.69</v>
      </c>
      <c r="U2419" t="s">
        <v>61</v>
      </c>
      <c r="V2419">
        <v>1500</v>
      </c>
      <c r="W2419" t="s">
        <v>22</v>
      </c>
      <c r="X2419" t="str">
        <f t="shared" si="75"/>
        <v>Nagpur</v>
      </c>
    </row>
    <row r="2420" spans="1:24" x14ac:dyDescent="0.4">
      <c r="A2420">
        <v>102419</v>
      </c>
      <c r="B2420" s="5">
        <v>45688.069444444445</v>
      </c>
      <c r="C2420" s="3" t="str">
        <f>TEXT(Sales_Data[[#This Row],[OrderDate]],"mmmm")</f>
        <v>January</v>
      </c>
      <c r="D2420" s="3" t="str">
        <f t="shared" si="74"/>
        <v>2025</v>
      </c>
      <c r="E2420" t="s">
        <v>19</v>
      </c>
      <c r="F2420" t="s">
        <v>35</v>
      </c>
      <c r="G2420" t="s">
        <v>15</v>
      </c>
      <c r="H2420" t="s">
        <v>37</v>
      </c>
      <c r="I2420" t="s">
        <v>100</v>
      </c>
      <c r="J2420">
        <v>41</v>
      </c>
      <c r="K2420">
        <v>12000</v>
      </c>
      <c r="L2420" s="7">
        <f>Sales_Data[[#This Row],[OrderQuantity]] *Sales_Data[[#This Row],[UnitPrice]]</f>
        <v>492000</v>
      </c>
      <c r="M2420" s="7">
        <f>Sales_Data[[#This Row],[UnitPrice]]-Sales_Data[[#This Row],[UnitCost]]</f>
        <v>4000</v>
      </c>
      <c r="N2420" s="7">
        <f>Sales_Data[[#This Row],[Gross Revenue]]-Sales_Data[[#This Row],[Discount Amount ]]</f>
        <v>488000</v>
      </c>
      <c r="O2420" s="7">
        <f>Sales_Data[[#This Row],[OrderQuantity]] *Sales_Data[[#This Row],[UnitCost]]</f>
        <v>328000</v>
      </c>
      <c r="P2420" s="7">
        <f>Sales_Data[[#This Row],[ItemCost]] +Sales_Data[[#This Row],[ShippingCost]]</f>
        <v>328958.82</v>
      </c>
      <c r="Q2420" s="7">
        <f>Sales_Data[[#This Row],[Gross Revenue]]-Sales_Data[[#This Row],[TotalFinancialCost]]</f>
        <v>163041.18</v>
      </c>
      <c r="R2420" s="7">
        <f>Sales_Data[[#This Row],[Actul Bill Amount]]-Sales_Data[[#This Row],[ShippingCost]]</f>
        <v>487041.18</v>
      </c>
      <c r="S2420">
        <v>462</v>
      </c>
      <c r="T2420">
        <v>958.82</v>
      </c>
      <c r="U2420" t="s">
        <v>36</v>
      </c>
      <c r="V2420">
        <v>8000</v>
      </c>
      <c r="W2420" t="s">
        <v>38</v>
      </c>
      <c r="X2420" t="str">
        <f t="shared" si="75"/>
        <v>Kolkata</v>
      </c>
    </row>
    <row r="2421" spans="1:24" x14ac:dyDescent="0.4">
      <c r="A2421">
        <v>102420</v>
      </c>
      <c r="B2421" s="5">
        <v>45991.05972222222</v>
      </c>
      <c r="C2421" s="3" t="str">
        <f>TEXT(Sales_Data[[#This Row],[OrderDate]],"mmmm")</f>
        <v>November</v>
      </c>
      <c r="D2421" s="3" t="str">
        <f t="shared" si="74"/>
        <v>2025</v>
      </c>
      <c r="E2421" t="s">
        <v>39</v>
      </c>
      <c r="F2421" t="s">
        <v>40</v>
      </c>
      <c r="G2421" t="s">
        <v>31</v>
      </c>
      <c r="H2421" t="s">
        <v>20</v>
      </c>
      <c r="I2421" t="s">
        <v>100</v>
      </c>
      <c r="J2421">
        <v>15</v>
      </c>
      <c r="K2421">
        <v>5500</v>
      </c>
      <c r="L2421" s="7">
        <f>Sales_Data[[#This Row],[OrderQuantity]] *Sales_Data[[#This Row],[UnitPrice]]</f>
        <v>82500</v>
      </c>
      <c r="M2421" s="7">
        <f>Sales_Data[[#This Row],[UnitPrice]]-Sales_Data[[#This Row],[UnitCost]]</f>
        <v>2000</v>
      </c>
      <c r="N2421" s="7">
        <f>Sales_Data[[#This Row],[Gross Revenue]]-Sales_Data[[#This Row],[Discount Amount ]]</f>
        <v>80500</v>
      </c>
      <c r="O2421" s="7">
        <f>Sales_Data[[#This Row],[OrderQuantity]] *Sales_Data[[#This Row],[UnitCost]]</f>
        <v>52500</v>
      </c>
      <c r="P2421" s="7">
        <f>Sales_Data[[#This Row],[ItemCost]] +Sales_Data[[#This Row],[ShippingCost]]</f>
        <v>52947.81</v>
      </c>
      <c r="Q2421" s="7">
        <f>Sales_Data[[#This Row],[Gross Revenue]]-Sales_Data[[#This Row],[TotalFinancialCost]]</f>
        <v>29552.190000000002</v>
      </c>
      <c r="R2421" s="7">
        <f>Sales_Data[[#This Row],[Actul Bill Amount]]-Sales_Data[[#This Row],[ShippingCost]]</f>
        <v>80052.19</v>
      </c>
      <c r="S2421">
        <v>690</v>
      </c>
      <c r="T2421">
        <v>447.81</v>
      </c>
      <c r="U2421" t="s">
        <v>41</v>
      </c>
      <c r="V2421">
        <v>3500</v>
      </c>
      <c r="W2421" t="s">
        <v>22</v>
      </c>
      <c r="X2421" t="str">
        <f t="shared" si="75"/>
        <v>Nagpur</v>
      </c>
    </row>
    <row r="2422" spans="1:24" x14ac:dyDescent="0.4">
      <c r="A2422">
        <v>102421</v>
      </c>
      <c r="B2422" s="5">
        <v>45677.795138888891</v>
      </c>
      <c r="C2422" s="3" t="str">
        <f>TEXT(Sales_Data[[#This Row],[OrderDate]],"mmmm")</f>
        <v>January</v>
      </c>
      <c r="D2422" s="3" t="str">
        <f t="shared" si="74"/>
        <v>2025</v>
      </c>
      <c r="E2422" t="s">
        <v>50</v>
      </c>
      <c r="F2422" t="s">
        <v>14</v>
      </c>
      <c r="G2422" t="s">
        <v>29</v>
      </c>
      <c r="H2422" t="s">
        <v>37</v>
      </c>
      <c r="I2422" t="s">
        <v>100</v>
      </c>
      <c r="J2422">
        <v>26</v>
      </c>
      <c r="K2422">
        <v>3200</v>
      </c>
      <c r="L2422" s="7">
        <f>Sales_Data[[#This Row],[OrderQuantity]] *Sales_Data[[#This Row],[UnitPrice]]</f>
        <v>83200</v>
      </c>
      <c r="M2422" s="7">
        <f>Sales_Data[[#This Row],[UnitPrice]]-Sales_Data[[#This Row],[UnitCost]]</f>
        <v>1200</v>
      </c>
      <c r="N2422" s="7">
        <f>Sales_Data[[#This Row],[Gross Revenue]]-Sales_Data[[#This Row],[Discount Amount ]]</f>
        <v>82000</v>
      </c>
      <c r="O2422" s="7">
        <f>Sales_Data[[#This Row],[OrderQuantity]] *Sales_Data[[#This Row],[UnitCost]]</f>
        <v>52000</v>
      </c>
      <c r="P2422" s="7">
        <f>Sales_Data[[#This Row],[ItemCost]] +Sales_Data[[#This Row],[ShippingCost]]</f>
        <v>52800.94</v>
      </c>
      <c r="Q2422" s="7">
        <f>Sales_Data[[#This Row],[Gross Revenue]]-Sales_Data[[#This Row],[TotalFinancialCost]]</f>
        <v>30399.059999999998</v>
      </c>
      <c r="R2422" s="7">
        <f>Sales_Data[[#This Row],[Actul Bill Amount]]-Sales_Data[[#This Row],[ShippingCost]]</f>
        <v>81199.06</v>
      </c>
      <c r="S2422">
        <v>364</v>
      </c>
      <c r="T2422">
        <v>800.94</v>
      </c>
      <c r="U2422" t="s">
        <v>17</v>
      </c>
      <c r="V2422">
        <v>2000</v>
      </c>
      <c r="W2422" t="s">
        <v>38</v>
      </c>
      <c r="X2422" t="str">
        <f t="shared" si="75"/>
        <v>Kolkata</v>
      </c>
    </row>
    <row r="2423" spans="1:24" x14ac:dyDescent="0.4">
      <c r="A2423">
        <v>102422</v>
      </c>
      <c r="B2423" s="5">
        <v>45803.386111111111</v>
      </c>
      <c r="C2423" s="3" t="str">
        <f>TEXT(Sales_Data[[#This Row],[OrderDate]],"mmmm")</f>
        <v>May</v>
      </c>
      <c r="D2423" s="3" t="str">
        <f t="shared" si="74"/>
        <v>2025</v>
      </c>
      <c r="E2423" t="s">
        <v>19</v>
      </c>
      <c r="F2423" t="s">
        <v>55</v>
      </c>
      <c r="G2423" t="s">
        <v>15</v>
      </c>
      <c r="H2423" t="s">
        <v>16</v>
      </c>
      <c r="I2423" t="s">
        <v>100</v>
      </c>
      <c r="J2423">
        <v>49</v>
      </c>
      <c r="K2423">
        <v>600</v>
      </c>
      <c r="L2423" s="7">
        <f>Sales_Data[[#This Row],[OrderQuantity]] *Sales_Data[[#This Row],[UnitPrice]]</f>
        <v>29400</v>
      </c>
      <c r="M2423" s="7">
        <f>Sales_Data[[#This Row],[UnitPrice]]-Sales_Data[[#This Row],[UnitCost]]</f>
        <v>250</v>
      </c>
      <c r="N2423" s="7">
        <f>Sales_Data[[#This Row],[Gross Revenue]]-Sales_Data[[#This Row],[Discount Amount ]]</f>
        <v>29150</v>
      </c>
      <c r="O2423" s="7">
        <f>Sales_Data[[#This Row],[OrderQuantity]] *Sales_Data[[#This Row],[UnitCost]]</f>
        <v>17150</v>
      </c>
      <c r="P2423" s="7">
        <f>Sales_Data[[#This Row],[ItemCost]] +Sales_Data[[#This Row],[ShippingCost]]</f>
        <v>17537.669999999998</v>
      </c>
      <c r="Q2423" s="7">
        <f>Sales_Data[[#This Row],[Gross Revenue]]-Sales_Data[[#This Row],[TotalFinancialCost]]</f>
        <v>11862.330000000002</v>
      </c>
      <c r="R2423" s="7">
        <f>Sales_Data[[#This Row],[Actul Bill Amount]]-Sales_Data[[#This Row],[ShippingCost]]</f>
        <v>28762.33</v>
      </c>
      <c r="S2423">
        <v>657</v>
      </c>
      <c r="T2423">
        <v>387.67</v>
      </c>
      <c r="U2423" t="s">
        <v>57</v>
      </c>
      <c r="V2423">
        <v>350</v>
      </c>
      <c r="W2423" t="s">
        <v>18</v>
      </c>
      <c r="X2423" t="str">
        <f t="shared" si="75"/>
        <v>Bengaluru</v>
      </c>
    </row>
    <row r="2424" spans="1:24" x14ac:dyDescent="0.4">
      <c r="A2424">
        <v>102423</v>
      </c>
      <c r="B2424" s="5">
        <v>45973.738194444442</v>
      </c>
      <c r="C2424" s="3" t="str">
        <f>TEXT(Sales_Data[[#This Row],[OrderDate]],"mmmm")</f>
        <v>November</v>
      </c>
      <c r="D2424" s="3" t="str">
        <f t="shared" si="74"/>
        <v>2025</v>
      </c>
      <c r="E2424" t="s">
        <v>48</v>
      </c>
      <c r="F2424" t="s">
        <v>46</v>
      </c>
      <c r="G2424" t="s">
        <v>29</v>
      </c>
      <c r="H2424" t="s">
        <v>25</v>
      </c>
      <c r="I2424" t="s">
        <v>100</v>
      </c>
      <c r="J2424">
        <v>29</v>
      </c>
      <c r="K2424">
        <v>4500</v>
      </c>
      <c r="L2424" s="7">
        <f>Sales_Data[[#This Row],[OrderQuantity]] *Sales_Data[[#This Row],[UnitPrice]]</f>
        <v>130500</v>
      </c>
      <c r="M2424" s="7">
        <f>Sales_Data[[#This Row],[UnitPrice]]-Sales_Data[[#This Row],[UnitCost]]</f>
        <v>1700</v>
      </c>
      <c r="N2424" s="7">
        <f>Sales_Data[[#This Row],[Gross Revenue]]-Sales_Data[[#This Row],[Discount Amount ]]</f>
        <v>128800</v>
      </c>
      <c r="O2424" s="7">
        <f>Sales_Data[[#This Row],[OrderQuantity]] *Sales_Data[[#This Row],[UnitCost]]</f>
        <v>81200</v>
      </c>
      <c r="P2424" s="7">
        <f>Sales_Data[[#This Row],[ItemCost]] +Sales_Data[[#This Row],[ShippingCost]]</f>
        <v>83120.710000000006</v>
      </c>
      <c r="Q2424" s="7">
        <f>Sales_Data[[#This Row],[Gross Revenue]]-Sales_Data[[#This Row],[TotalFinancialCost]]</f>
        <v>47379.289999999994</v>
      </c>
      <c r="R2424" s="7">
        <f>Sales_Data[[#This Row],[Actul Bill Amount]]-Sales_Data[[#This Row],[ShippingCost]]</f>
        <v>126879.29</v>
      </c>
      <c r="S2424">
        <v>459</v>
      </c>
      <c r="T2424">
        <v>1920.71</v>
      </c>
      <c r="U2424" t="s">
        <v>47</v>
      </c>
      <c r="V2424">
        <v>2800</v>
      </c>
      <c r="W2424" t="s">
        <v>27</v>
      </c>
      <c r="X2424" t="str">
        <f t="shared" si="75"/>
        <v>Mumbai</v>
      </c>
    </row>
    <row r="2425" spans="1:24" x14ac:dyDescent="0.4">
      <c r="A2425">
        <v>102424</v>
      </c>
      <c r="B2425" s="5">
        <v>45817.460416666669</v>
      </c>
      <c r="C2425" s="3" t="str">
        <f>TEXT(Sales_Data[[#This Row],[OrderDate]],"mmmm")</f>
        <v>June</v>
      </c>
      <c r="D2425" s="3" t="str">
        <f t="shared" si="74"/>
        <v>2025</v>
      </c>
      <c r="E2425" t="s">
        <v>39</v>
      </c>
      <c r="F2425" t="s">
        <v>24</v>
      </c>
      <c r="G2425" t="s">
        <v>15</v>
      </c>
      <c r="H2425" t="s">
        <v>20</v>
      </c>
      <c r="I2425" t="s">
        <v>100</v>
      </c>
      <c r="J2425">
        <v>12</v>
      </c>
      <c r="K2425">
        <v>45000</v>
      </c>
      <c r="L2425" s="7">
        <f>Sales_Data[[#This Row],[OrderQuantity]] *Sales_Data[[#This Row],[UnitPrice]]</f>
        <v>540000</v>
      </c>
      <c r="M2425" s="7">
        <f>Sales_Data[[#This Row],[UnitPrice]]-Sales_Data[[#This Row],[UnitCost]]</f>
        <v>13000</v>
      </c>
      <c r="N2425" s="7">
        <f>Sales_Data[[#This Row],[Gross Revenue]]-Sales_Data[[#This Row],[Discount Amount ]]</f>
        <v>527000</v>
      </c>
      <c r="O2425" s="7">
        <f>Sales_Data[[#This Row],[OrderQuantity]] *Sales_Data[[#This Row],[UnitCost]]</f>
        <v>384000</v>
      </c>
      <c r="P2425" s="7">
        <f>Sales_Data[[#This Row],[ItemCost]] +Sales_Data[[#This Row],[ShippingCost]]</f>
        <v>385913.59</v>
      </c>
      <c r="Q2425" s="7">
        <f>Sales_Data[[#This Row],[Gross Revenue]]-Sales_Data[[#This Row],[TotalFinancialCost]]</f>
        <v>154086.40999999997</v>
      </c>
      <c r="R2425" s="7">
        <f>Sales_Data[[#This Row],[Actul Bill Amount]]-Sales_Data[[#This Row],[ShippingCost]]</f>
        <v>525086.41</v>
      </c>
      <c r="S2425">
        <v>456</v>
      </c>
      <c r="T2425">
        <v>1913.59</v>
      </c>
      <c r="U2425" t="s">
        <v>26</v>
      </c>
      <c r="V2425">
        <v>32000</v>
      </c>
      <c r="W2425" t="s">
        <v>22</v>
      </c>
      <c r="X2425" t="str">
        <f t="shared" si="75"/>
        <v>Nagpur</v>
      </c>
    </row>
    <row r="2426" spans="1:24" x14ac:dyDescent="0.4">
      <c r="A2426">
        <v>102425</v>
      </c>
      <c r="B2426" s="5">
        <v>46006.775694444441</v>
      </c>
      <c r="C2426" s="3" t="str">
        <f>TEXT(Sales_Data[[#This Row],[OrderDate]],"mmmm")</f>
        <v>December</v>
      </c>
      <c r="D2426" s="3" t="str">
        <f t="shared" si="74"/>
        <v>2025</v>
      </c>
      <c r="E2426" t="s">
        <v>19</v>
      </c>
      <c r="F2426" t="s">
        <v>14</v>
      </c>
      <c r="G2426" t="s">
        <v>29</v>
      </c>
      <c r="H2426" t="s">
        <v>16</v>
      </c>
      <c r="I2426" t="s">
        <v>100</v>
      </c>
      <c r="J2426">
        <v>19</v>
      </c>
      <c r="K2426">
        <v>6500</v>
      </c>
      <c r="L2426" s="7">
        <f>Sales_Data[[#This Row],[OrderQuantity]] *Sales_Data[[#This Row],[UnitPrice]]</f>
        <v>123500</v>
      </c>
      <c r="M2426" s="7">
        <f>Sales_Data[[#This Row],[UnitPrice]]-Sales_Data[[#This Row],[UnitCost]]</f>
        <v>2300</v>
      </c>
      <c r="N2426" s="7">
        <f>Sales_Data[[#This Row],[Gross Revenue]]-Sales_Data[[#This Row],[Discount Amount ]]</f>
        <v>121200</v>
      </c>
      <c r="O2426" s="7">
        <f>Sales_Data[[#This Row],[OrderQuantity]] *Sales_Data[[#This Row],[UnitCost]]</f>
        <v>79800</v>
      </c>
      <c r="P2426" s="7">
        <f>Sales_Data[[#This Row],[ItemCost]] +Sales_Data[[#This Row],[ShippingCost]]</f>
        <v>80140.600000000006</v>
      </c>
      <c r="Q2426" s="7">
        <f>Sales_Data[[#This Row],[Gross Revenue]]-Sales_Data[[#This Row],[TotalFinancialCost]]</f>
        <v>43359.399999999994</v>
      </c>
      <c r="R2426" s="7">
        <f>Sales_Data[[#This Row],[Actul Bill Amount]]-Sales_Data[[#This Row],[ShippingCost]]</f>
        <v>120859.4</v>
      </c>
      <c r="S2426">
        <v>439</v>
      </c>
      <c r="T2426">
        <v>340.6</v>
      </c>
      <c r="U2426" t="s">
        <v>21</v>
      </c>
      <c r="V2426">
        <v>4200</v>
      </c>
      <c r="W2426" t="s">
        <v>18</v>
      </c>
      <c r="X2426" t="str">
        <f t="shared" si="75"/>
        <v>Bengaluru</v>
      </c>
    </row>
    <row r="2427" spans="1:24" x14ac:dyDescent="0.4">
      <c r="A2427">
        <v>102426</v>
      </c>
      <c r="B2427" s="5">
        <v>45700.510416666664</v>
      </c>
      <c r="C2427" s="3" t="str">
        <f>TEXT(Sales_Data[[#This Row],[OrderDate]],"mmmm")</f>
        <v>February</v>
      </c>
      <c r="D2427" s="3" t="str">
        <f t="shared" si="74"/>
        <v>2025</v>
      </c>
      <c r="E2427" t="s">
        <v>23</v>
      </c>
      <c r="F2427" t="s">
        <v>46</v>
      </c>
      <c r="G2427" t="s">
        <v>31</v>
      </c>
      <c r="H2427" t="s">
        <v>16</v>
      </c>
      <c r="I2427" t="s">
        <v>100</v>
      </c>
      <c r="J2427">
        <v>33</v>
      </c>
      <c r="K2427">
        <v>4500</v>
      </c>
      <c r="L2427" s="7">
        <f>Sales_Data[[#This Row],[OrderQuantity]] *Sales_Data[[#This Row],[UnitPrice]]</f>
        <v>148500</v>
      </c>
      <c r="M2427" s="7">
        <f>Sales_Data[[#This Row],[UnitPrice]]-Sales_Data[[#This Row],[UnitCost]]</f>
        <v>1700</v>
      </c>
      <c r="N2427" s="7">
        <f>Sales_Data[[#This Row],[Gross Revenue]]-Sales_Data[[#This Row],[Discount Amount ]]</f>
        <v>146800</v>
      </c>
      <c r="O2427" s="7">
        <f>Sales_Data[[#This Row],[OrderQuantity]] *Sales_Data[[#This Row],[UnitCost]]</f>
        <v>92400</v>
      </c>
      <c r="P2427" s="7">
        <f>Sales_Data[[#This Row],[ItemCost]] +Sales_Data[[#This Row],[ShippingCost]]</f>
        <v>92804.37</v>
      </c>
      <c r="Q2427" s="7">
        <f>Sales_Data[[#This Row],[Gross Revenue]]-Sales_Data[[#This Row],[TotalFinancialCost]]</f>
        <v>55695.630000000005</v>
      </c>
      <c r="R2427" s="7">
        <f>Sales_Data[[#This Row],[Actul Bill Amount]]-Sales_Data[[#This Row],[ShippingCost]]</f>
        <v>146395.63</v>
      </c>
      <c r="S2427">
        <v>555</v>
      </c>
      <c r="T2427">
        <v>404.37</v>
      </c>
      <c r="U2427" t="s">
        <v>47</v>
      </c>
      <c r="V2427">
        <v>2800</v>
      </c>
      <c r="W2427" t="s">
        <v>18</v>
      </c>
      <c r="X2427" t="str">
        <f t="shared" si="75"/>
        <v>Bengaluru</v>
      </c>
    </row>
    <row r="2428" spans="1:24" x14ac:dyDescent="0.4">
      <c r="A2428">
        <v>102427</v>
      </c>
      <c r="B2428" s="5">
        <v>45911.320138888892</v>
      </c>
      <c r="C2428" s="3" t="str">
        <f>TEXT(Sales_Data[[#This Row],[OrderDate]],"mmmm")</f>
        <v>September</v>
      </c>
      <c r="D2428" s="3" t="str">
        <f t="shared" si="74"/>
        <v>2025</v>
      </c>
      <c r="E2428" t="s">
        <v>23</v>
      </c>
      <c r="F2428" t="s">
        <v>28</v>
      </c>
      <c r="G2428" t="s">
        <v>15</v>
      </c>
      <c r="H2428" t="s">
        <v>32</v>
      </c>
      <c r="I2428" t="s">
        <v>100</v>
      </c>
      <c r="J2428">
        <v>54</v>
      </c>
      <c r="K2428">
        <v>450</v>
      </c>
      <c r="L2428" s="7">
        <f>Sales_Data[[#This Row],[OrderQuantity]] *Sales_Data[[#This Row],[UnitPrice]]</f>
        <v>24300</v>
      </c>
      <c r="M2428" s="7">
        <f>Sales_Data[[#This Row],[UnitPrice]]-Sales_Data[[#This Row],[UnitCost]]</f>
        <v>250</v>
      </c>
      <c r="N2428" s="7">
        <f>Sales_Data[[#This Row],[Gross Revenue]]-Sales_Data[[#This Row],[Discount Amount ]]</f>
        <v>24050</v>
      </c>
      <c r="O2428" s="7">
        <f>Sales_Data[[#This Row],[OrderQuantity]] *Sales_Data[[#This Row],[UnitCost]]</f>
        <v>10800</v>
      </c>
      <c r="P2428" s="7">
        <f>Sales_Data[[#This Row],[ItemCost]] +Sales_Data[[#This Row],[ShippingCost]]</f>
        <v>11902.92</v>
      </c>
      <c r="Q2428" s="7">
        <f>Sales_Data[[#This Row],[Gross Revenue]]-Sales_Data[[#This Row],[TotalFinancialCost]]</f>
        <v>12397.08</v>
      </c>
      <c r="R2428" s="7">
        <f>Sales_Data[[#This Row],[Actul Bill Amount]]-Sales_Data[[#This Row],[ShippingCost]]</f>
        <v>22947.08</v>
      </c>
      <c r="S2428">
        <v>362</v>
      </c>
      <c r="T2428">
        <v>1102.92</v>
      </c>
      <c r="U2428" t="s">
        <v>30</v>
      </c>
      <c r="V2428">
        <v>200</v>
      </c>
      <c r="W2428" t="s">
        <v>33</v>
      </c>
      <c r="X2428" t="str">
        <f t="shared" si="75"/>
        <v>Delhi</v>
      </c>
    </row>
    <row r="2429" spans="1:24" x14ac:dyDescent="0.4">
      <c r="A2429">
        <v>102428</v>
      </c>
      <c r="B2429" s="5">
        <v>45787.929861111108</v>
      </c>
      <c r="C2429" s="3" t="str">
        <f>TEXT(Sales_Data[[#This Row],[OrderDate]],"mmmm")</f>
        <v>May</v>
      </c>
      <c r="D2429" s="3" t="str">
        <f t="shared" si="74"/>
        <v>2025</v>
      </c>
      <c r="E2429" t="s">
        <v>39</v>
      </c>
      <c r="F2429" t="s">
        <v>28</v>
      </c>
      <c r="G2429" t="s">
        <v>29</v>
      </c>
      <c r="H2429" t="s">
        <v>16</v>
      </c>
      <c r="I2429" t="s">
        <v>100</v>
      </c>
      <c r="J2429">
        <v>39</v>
      </c>
      <c r="K2429">
        <v>2500</v>
      </c>
      <c r="L2429" s="7">
        <f>Sales_Data[[#This Row],[OrderQuantity]] *Sales_Data[[#This Row],[UnitPrice]]</f>
        <v>97500</v>
      </c>
      <c r="M2429" s="7">
        <f>Sales_Data[[#This Row],[UnitPrice]]-Sales_Data[[#This Row],[UnitCost]]</f>
        <v>1000</v>
      </c>
      <c r="N2429" s="7">
        <f>Sales_Data[[#This Row],[Gross Revenue]]-Sales_Data[[#This Row],[Discount Amount ]]</f>
        <v>96500</v>
      </c>
      <c r="O2429" s="7">
        <f>Sales_Data[[#This Row],[OrderQuantity]] *Sales_Data[[#This Row],[UnitCost]]</f>
        <v>58500</v>
      </c>
      <c r="P2429" s="7">
        <f>Sales_Data[[#This Row],[ItemCost]] +Sales_Data[[#This Row],[ShippingCost]]</f>
        <v>59218.01</v>
      </c>
      <c r="Q2429" s="7">
        <f>Sales_Data[[#This Row],[Gross Revenue]]-Sales_Data[[#This Row],[TotalFinancialCost]]</f>
        <v>38281.99</v>
      </c>
      <c r="R2429" s="7">
        <f>Sales_Data[[#This Row],[Actul Bill Amount]]-Sales_Data[[#This Row],[ShippingCost]]</f>
        <v>95781.99</v>
      </c>
      <c r="S2429">
        <v>630</v>
      </c>
      <c r="T2429">
        <v>718.01</v>
      </c>
      <c r="U2429" t="s">
        <v>54</v>
      </c>
      <c r="V2429">
        <v>1500</v>
      </c>
      <c r="W2429" t="s">
        <v>18</v>
      </c>
      <c r="X2429" t="str">
        <f t="shared" si="75"/>
        <v>Bengaluru</v>
      </c>
    </row>
    <row r="2430" spans="1:24" x14ac:dyDescent="0.4">
      <c r="A2430">
        <v>102429</v>
      </c>
      <c r="B2430" s="5">
        <v>45717.664583333331</v>
      </c>
      <c r="C2430" s="3" t="str">
        <f>TEXT(Sales_Data[[#This Row],[OrderDate]],"mmmm")</f>
        <v>March</v>
      </c>
      <c r="D2430" s="3" t="str">
        <f t="shared" si="74"/>
        <v>2025</v>
      </c>
      <c r="E2430" t="s">
        <v>13</v>
      </c>
      <c r="F2430" t="s">
        <v>14</v>
      </c>
      <c r="G2430" t="s">
        <v>31</v>
      </c>
      <c r="H2430" t="s">
        <v>20</v>
      </c>
      <c r="I2430" t="s">
        <v>100</v>
      </c>
      <c r="J2430">
        <v>48</v>
      </c>
      <c r="K2430">
        <v>3200</v>
      </c>
      <c r="L2430" s="7">
        <f>Sales_Data[[#This Row],[OrderQuantity]] *Sales_Data[[#This Row],[UnitPrice]]</f>
        <v>153600</v>
      </c>
      <c r="M2430" s="7">
        <f>Sales_Data[[#This Row],[UnitPrice]]-Sales_Data[[#This Row],[UnitCost]]</f>
        <v>1200</v>
      </c>
      <c r="N2430" s="7">
        <f>Sales_Data[[#This Row],[Gross Revenue]]-Sales_Data[[#This Row],[Discount Amount ]]</f>
        <v>152400</v>
      </c>
      <c r="O2430" s="7">
        <f>Sales_Data[[#This Row],[OrderQuantity]] *Sales_Data[[#This Row],[UnitCost]]</f>
        <v>96000</v>
      </c>
      <c r="P2430" s="7">
        <f>Sales_Data[[#This Row],[ItemCost]] +Sales_Data[[#This Row],[ShippingCost]]</f>
        <v>96228.22</v>
      </c>
      <c r="Q2430" s="7">
        <f>Sales_Data[[#This Row],[Gross Revenue]]-Sales_Data[[#This Row],[TotalFinancialCost]]</f>
        <v>57371.78</v>
      </c>
      <c r="R2430" s="7">
        <f>Sales_Data[[#This Row],[Actul Bill Amount]]-Sales_Data[[#This Row],[ShippingCost]]</f>
        <v>152171.78</v>
      </c>
      <c r="S2430">
        <v>659</v>
      </c>
      <c r="T2430">
        <v>228.22</v>
      </c>
      <c r="U2430" t="s">
        <v>17</v>
      </c>
      <c r="V2430">
        <v>2000</v>
      </c>
      <c r="W2430" t="s">
        <v>22</v>
      </c>
      <c r="X2430" t="str">
        <f t="shared" si="75"/>
        <v>Nagpur</v>
      </c>
    </row>
    <row r="2431" spans="1:24" x14ac:dyDescent="0.4">
      <c r="A2431">
        <v>102430</v>
      </c>
      <c r="B2431" s="5">
        <v>45808.440972222219</v>
      </c>
      <c r="C2431" s="3" t="str">
        <f>TEXT(Sales_Data[[#This Row],[OrderDate]],"mmmm")</f>
        <v>May</v>
      </c>
      <c r="D2431" s="3" t="str">
        <f t="shared" si="74"/>
        <v>2025</v>
      </c>
      <c r="E2431" t="s">
        <v>48</v>
      </c>
      <c r="F2431" t="s">
        <v>35</v>
      </c>
      <c r="G2431" t="s">
        <v>15</v>
      </c>
      <c r="H2431" t="s">
        <v>32</v>
      </c>
      <c r="I2431" t="s">
        <v>100</v>
      </c>
      <c r="J2431">
        <v>44</v>
      </c>
      <c r="K2431">
        <v>12000</v>
      </c>
      <c r="L2431" s="7">
        <f>Sales_Data[[#This Row],[OrderQuantity]] *Sales_Data[[#This Row],[UnitPrice]]</f>
        <v>528000</v>
      </c>
      <c r="M2431" s="7">
        <f>Sales_Data[[#This Row],[UnitPrice]]-Sales_Data[[#This Row],[UnitCost]]</f>
        <v>4000</v>
      </c>
      <c r="N2431" s="7">
        <f>Sales_Data[[#This Row],[Gross Revenue]]-Sales_Data[[#This Row],[Discount Amount ]]</f>
        <v>524000</v>
      </c>
      <c r="O2431" s="7">
        <f>Sales_Data[[#This Row],[OrderQuantity]] *Sales_Data[[#This Row],[UnitCost]]</f>
        <v>352000</v>
      </c>
      <c r="P2431" s="7">
        <f>Sales_Data[[#This Row],[ItemCost]] +Sales_Data[[#This Row],[ShippingCost]]</f>
        <v>353061.28</v>
      </c>
      <c r="Q2431" s="7">
        <f>Sales_Data[[#This Row],[Gross Revenue]]-Sales_Data[[#This Row],[TotalFinancialCost]]</f>
        <v>174938.71999999997</v>
      </c>
      <c r="R2431" s="7">
        <f>Sales_Data[[#This Row],[Actul Bill Amount]]-Sales_Data[[#This Row],[ShippingCost]]</f>
        <v>522938.72</v>
      </c>
      <c r="S2431">
        <v>1069</v>
      </c>
      <c r="T2431">
        <v>1061.28</v>
      </c>
      <c r="U2431" t="s">
        <v>36</v>
      </c>
      <c r="V2431">
        <v>8000</v>
      </c>
      <c r="W2431" t="s">
        <v>33</v>
      </c>
      <c r="X2431" t="str">
        <f t="shared" si="75"/>
        <v>Delhi</v>
      </c>
    </row>
    <row r="2432" spans="1:24" x14ac:dyDescent="0.4">
      <c r="A2432">
        <v>102431</v>
      </c>
      <c r="B2432" s="5">
        <v>45944.954861111109</v>
      </c>
      <c r="C2432" s="3" t="str">
        <f>TEXT(Sales_Data[[#This Row],[OrderDate]],"mmmm")</f>
        <v>October</v>
      </c>
      <c r="D2432" s="3" t="str">
        <f t="shared" si="74"/>
        <v>2025</v>
      </c>
      <c r="E2432" t="s">
        <v>13</v>
      </c>
      <c r="F2432" t="s">
        <v>55</v>
      </c>
      <c r="G2432" t="s">
        <v>15</v>
      </c>
      <c r="H2432" t="s">
        <v>32</v>
      </c>
      <c r="I2432" t="s">
        <v>100</v>
      </c>
      <c r="J2432">
        <v>43</v>
      </c>
      <c r="K2432">
        <v>600</v>
      </c>
      <c r="L2432" s="7">
        <f>Sales_Data[[#This Row],[OrderQuantity]] *Sales_Data[[#This Row],[UnitPrice]]</f>
        <v>25800</v>
      </c>
      <c r="M2432" s="7">
        <f>Sales_Data[[#This Row],[UnitPrice]]-Sales_Data[[#This Row],[UnitCost]]</f>
        <v>250</v>
      </c>
      <c r="N2432" s="7">
        <f>Sales_Data[[#This Row],[Gross Revenue]]-Sales_Data[[#This Row],[Discount Amount ]]</f>
        <v>25550</v>
      </c>
      <c r="O2432" s="7">
        <f>Sales_Data[[#This Row],[OrderQuantity]] *Sales_Data[[#This Row],[UnitCost]]</f>
        <v>15050</v>
      </c>
      <c r="P2432" s="7">
        <f>Sales_Data[[#This Row],[ItemCost]] +Sales_Data[[#This Row],[ShippingCost]]</f>
        <v>16647.39</v>
      </c>
      <c r="Q2432" s="7">
        <f>Sales_Data[[#This Row],[Gross Revenue]]-Sales_Data[[#This Row],[TotalFinancialCost]]</f>
        <v>9152.61</v>
      </c>
      <c r="R2432" s="7">
        <f>Sales_Data[[#This Row],[Actul Bill Amount]]-Sales_Data[[#This Row],[ShippingCost]]</f>
        <v>23952.61</v>
      </c>
      <c r="S2432">
        <v>424</v>
      </c>
      <c r="T2432">
        <v>1597.39</v>
      </c>
      <c r="U2432" t="s">
        <v>57</v>
      </c>
      <c r="V2432">
        <v>350</v>
      </c>
      <c r="W2432" t="s">
        <v>33</v>
      </c>
      <c r="X2432" t="str">
        <f t="shared" si="75"/>
        <v>Delhi</v>
      </c>
    </row>
    <row r="2433" spans="1:24" x14ac:dyDescent="0.4">
      <c r="A2433">
        <v>102432</v>
      </c>
      <c r="B2433" s="5">
        <v>45662.8125</v>
      </c>
      <c r="C2433" s="3" t="str">
        <f>TEXT(Sales_Data[[#This Row],[OrderDate]],"mmmm")</f>
        <v>January</v>
      </c>
      <c r="D2433" s="3" t="str">
        <f t="shared" si="74"/>
        <v>2025</v>
      </c>
      <c r="E2433" t="s">
        <v>45</v>
      </c>
      <c r="F2433" t="s">
        <v>35</v>
      </c>
      <c r="G2433" t="s">
        <v>29</v>
      </c>
      <c r="H2433" t="s">
        <v>37</v>
      </c>
      <c r="I2433" t="s">
        <v>100</v>
      </c>
      <c r="J2433">
        <v>37</v>
      </c>
      <c r="K2433">
        <v>12000</v>
      </c>
      <c r="L2433" s="7">
        <f>Sales_Data[[#This Row],[OrderQuantity]] *Sales_Data[[#This Row],[UnitPrice]]</f>
        <v>444000</v>
      </c>
      <c r="M2433" s="7">
        <f>Sales_Data[[#This Row],[UnitPrice]]-Sales_Data[[#This Row],[UnitCost]]</f>
        <v>4000</v>
      </c>
      <c r="N2433" s="7">
        <f>Sales_Data[[#This Row],[Gross Revenue]]-Sales_Data[[#This Row],[Discount Amount ]]</f>
        <v>440000</v>
      </c>
      <c r="O2433" s="7">
        <f>Sales_Data[[#This Row],[OrderQuantity]] *Sales_Data[[#This Row],[UnitCost]]</f>
        <v>296000</v>
      </c>
      <c r="P2433" s="7">
        <f>Sales_Data[[#This Row],[ItemCost]] +Sales_Data[[#This Row],[ShippingCost]]</f>
        <v>296329.48</v>
      </c>
      <c r="Q2433" s="7">
        <f>Sales_Data[[#This Row],[Gross Revenue]]-Sales_Data[[#This Row],[TotalFinancialCost]]</f>
        <v>147670.52000000002</v>
      </c>
      <c r="R2433" s="7">
        <f>Sales_Data[[#This Row],[Actul Bill Amount]]-Sales_Data[[#This Row],[ShippingCost]]</f>
        <v>439670.52</v>
      </c>
      <c r="S2433">
        <v>632</v>
      </c>
      <c r="T2433">
        <v>329.48</v>
      </c>
      <c r="U2433" t="s">
        <v>36</v>
      </c>
      <c r="V2433">
        <v>8000</v>
      </c>
      <c r="W2433" t="s">
        <v>38</v>
      </c>
      <c r="X2433" t="str">
        <f t="shared" si="75"/>
        <v>Kolkata</v>
      </c>
    </row>
    <row r="2434" spans="1:24" x14ac:dyDescent="0.4">
      <c r="A2434">
        <v>102433</v>
      </c>
      <c r="B2434" s="5">
        <v>45923.162499999999</v>
      </c>
      <c r="C2434" s="3" t="str">
        <f>TEXT(Sales_Data[[#This Row],[OrderDate]],"mmmm")</f>
        <v>September</v>
      </c>
      <c r="D2434" s="3" t="str">
        <f t="shared" ref="D2434:D2497" si="76">TEXT(B2434, "yyyy")</f>
        <v>2025</v>
      </c>
      <c r="E2434" t="s">
        <v>23</v>
      </c>
      <c r="F2434" t="s">
        <v>40</v>
      </c>
      <c r="G2434" t="s">
        <v>29</v>
      </c>
      <c r="H2434" t="s">
        <v>37</v>
      </c>
      <c r="I2434" t="s">
        <v>100</v>
      </c>
      <c r="J2434">
        <v>27</v>
      </c>
      <c r="K2434">
        <v>1500</v>
      </c>
      <c r="L2434" s="7">
        <f>Sales_Data[[#This Row],[OrderQuantity]] *Sales_Data[[#This Row],[UnitPrice]]</f>
        <v>40500</v>
      </c>
      <c r="M2434" s="7">
        <f>Sales_Data[[#This Row],[UnitPrice]]-Sales_Data[[#This Row],[UnitCost]]</f>
        <v>700</v>
      </c>
      <c r="N2434" s="7">
        <f>Sales_Data[[#This Row],[Gross Revenue]]-Sales_Data[[#This Row],[Discount Amount ]]</f>
        <v>39800</v>
      </c>
      <c r="O2434" s="7">
        <f>Sales_Data[[#This Row],[OrderQuantity]] *Sales_Data[[#This Row],[UnitCost]]</f>
        <v>21600</v>
      </c>
      <c r="P2434" s="7">
        <f>Sales_Data[[#This Row],[ItemCost]] +Sales_Data[[#This Row],[ShippingCost]]</f>
        <v>22545.439999999999</v>
      </c>
      <c r="Q2434" s="7">
        <f>Sales_Data[[#This Row],[Gross Revenue]]-Sales_Data[[#This Row],[TotalFinancialCost]]</f>
        <v>17954.560000000001</v>
      </c>
      <c r="R2434" s="7">
        <f>Sales_Data[[#This Row],[Actul Bill Amount]]-Sales_Data[[#This Row],[ShippingCost]]</f>
        <v>38854.559999999998</v>
      </c>
      <c r="S2434">
        <v>367</v>
      </c>
      <c r="T2434">
        <v>945.44</v>
      </c>
      <c r="U2434" t="s">
        <v>52</v>
      </c>
      <c r="V2434">
        <v>800</v>
      </c>
      <c r="W2434" t="s">
        <v>38</v>
      </c>
      <c r="X2434" t="str">
        <f t="shared" ref="X2434:X2497" si="77">_xlfn.TEXTBEFORE(W2434, " ")</f>
        <v>Kolkata</v>
      </c>
    </row>
    <row r="2435" spans="1:24" x14ac:dyDescent="0.4">
      <c r="A2435">
        <v>102434</v>
      </c>
      <c r="B2435" s="5">
        <v>46002.703472222223</v>
      </c>
      <c r="C2435" s="3" t="str">
        <f>TEXT(Sales_Data[[#This Row],[OrderDate]],"mmmm")</f>
        <v>December</v>
      </c>
      <c r="D2435" s="3" t="str">
        <f t="shared" si="76"/>
        <v>2025</v>
      </c>
      <c r="E2435" t="s">
        <v>19</v>
      </c>
      <c r="F2435" t="s">
        <v>14</v>
      </c>
      <c r="G2435" t="s">
        <v>15</v>
      </c>
      <c r="H2435" t="s">
        <v>16</v>
      </c>
      <c r="I2435" t="s">
        <v>100</v>
      </c>
      <c r="J2435">
        <v>70</v>
      </c>
      <c r="K2435">
        <v>6500</v>
      </c>
      <c r="L2435" s="7">
        <f>Sales_Data[[#This Row],[OrderQuantity]] *Sales_Data[[#This Row],[UnitPrice]]</f>
        <v>455000</v>
      </c>
      <c r="M2435" s="7">
        <f>Sales_Data[[#This Row],[UnitPrice]]-Sales_Data[[#This Row],[UnitCost]]</f>
        <v>2300</v>
      </c>
      <c r="N2435" s="7">
        <f>Sales_Data[[#This Row],[Gross Revenue]]-Sales_Data[[#This Row],[Discount Amount ]]</f>
        <v>452700</v>
      </c>
      <c r="O2435" s="7">
        <f>Sales_Data[[#This Row],[OrderQuantity]] *Sales_Data[[#This Row],[UnitCost]]</f>
        <v>294000</v>
      </c>
      <c r="P2435" s="7">
        <f>Sales_Data[[#This Row],[ItemCost]] +Sales_Data[[#This Row],[ShippingCost]]</f>
        <v>294843.24</v>
      </c>
      <c r="Q2435" s="7">
        <f>Sales_Data[[#This Row],[Gross Revenue]]-Sales_Data[[#This Row],[TotalFinancialCost]]</f>
        <v>160156.76</v>
      </c>
      <c r="R2435" s="7">
        <f>Sales_Data[[#This Row],[Actul Bill Amount]]-Sales_Data[[#This Row],[ShippingCost]]</f>
        <v>451856.76</v>
      </c>
      <c r="S2435">
        <v>649</v>
      </c>
      <c r="T2435">
        <v>843.24</v>
      </c>
      <c r="U2435" t="s">
        <v>21</v>
      </c>
      <c r="V2435">
        <v>4200</v>
      </c>
      <c r="W2435" t="s">
        <v>18</v>
      </c>
      <c r="X2435" t="str">
        <f t="shared" si="77"/>
        <v>Bengaluru</v>
      </c>
    </row>
    <row r="2436" spans="1:24" x14ac:dyDescent="0.4">
      <c r="A2436">
        <v>102435</v>
      </c>
      <c r="B2436" s="5">
        <v>45787.323611111111</v>
      </c>
      <c r="C2436" s="3" t="str">
        <f>TEXT(Sales_Data[[#This Row],[OrderDate]],"mmmm")</f>
        <v>May</v>
      </c>
      <c r="D2436" s="3" t="str">
        <f t="shared" si="76"/>
        <v>2025</v>
      </c>
      <c r="E2436" t="s">
        <v>39</v>
      </c>
      <c r="F2436" t="s">
        <v>55</v>
      </c>
      <c r="G2436" t="s">
        <v>15</v>
      </c>
      <c r="H2436" t="s">
        <v>37</v>
      </c>
      <c r="I2436" t="s">
        <v>100</v>
      </c>
      <c r="J2436">
        <v>56</v>
      </c>
      <c r="K2436">
        <v>850</v>
      </c>
      <c r="L2436" s="7">
        <f>Sales_Data[[#This Row],[OrderQuantity]] *Sales_Data[[#This Row],[UnitPrice]]</f>
        <v>47600</v>
      </c>
      <c r="M2436" s="7">
        <f>Sales_Data[[#This Row],[UnitPrice]]-Sales_Data[[#This Row],[UnitCost]]</f>
        <v>300</v>
      </c>
      <c r="N2436" s="7">
        <f>Sales_Data[[#This Row],[Gross Revenue]]-Sales_Data[[#This Row],[Discount Amount ]]</f>
        <v>47300</v>
      </c>
      <c r="O2436" s="7">
        <f>Sales_Data[[#This Row],[OrderQuantity]] *Sales_Data[[#This Row],[UnitCost]]</f>
        <v>30800</v>
      </c>
      <c r="P2436" s="7">
        <f>Sales_Data[[#This Row],[ItemCost]] +Sales_Data[[#This Row],[ShippingCost]]</f>
        <v>31261.55</v>
      </c>
      <c r="Q2436" s="7">
        <f>Sales_Data[[#This Row],[Gross Revenue]]-Sales_Data[[#This Row],[TotalFinancialCost]]</f>
        <v>16338.45</v>
      </c>
      <c r="R2436" s="7">
        <f>Sales_Data[[#This Row],[Actul Bill Amount]]-Sales_Data[[#This Row],[ShippingCost]]</f>
        <v>46838.45</v>
      </c>
      <c r="S2436">
        <v>710</v>
      </c>
      <c r="T2436">
        <v>461.55</v>
      </c>
      <c r="U2436" t="s">
        <v>56</v>
      </c>
      <c r="V2436">
        <v>550</v>
      </c>
      <c r="W2436" t="s">
        <v>38</v>
      </c>
      <c r="X2436" t="str">
        <f t="shared" si="77"/>
        <v>Kolkata</v>
      </c>
    </row>
    <row r="2437" spans="1:24" x14ac:dyDescent="0.4">
      <c r="A2437">
        <v>102436</v>
      </c>
      <c r="B2437" s="5">
        <v>45924.019444444442</v>
      </c>
      <c r="C2437" s="3" t="str">
        <f>TEXT(Sales_Data[[#This Row],[OrderDate]],"mmmm")</f>
        <v>September</v>
      </c>
      <c r="D2437" s="3" t="str">
        <f t="shared" si="76"/>
        <v>2025</v>
      </c>
      <c r="E2437" t="s">
        <v>13</v>
      </c>
      <c r="F2437" t="s">
        <v>28</v>
      </c>
      <c r="G2437" t="s">
        <v>15</v>
      </c>
      <c r="H2437" t="s">
        <v>25</v>
      </c>
      <c r="I2437" t="s">
        <v>100</v>
      </c>
      <c r="J2437">
        <v>8</v>
      </c>
      <c r="K2437">
        <v>2500</v>
      </c>
      <c r="L2437" s="7">
        <f>Sales_Data[[#This Row],[OrderQuantity]] *Sales_Data[[#This Row],[UnitPrice]]</f>
        <v>20000</v>
      </c>
      <c r="M2437" s="7">
        <f>Sales_Data[[#This Row],[UnitPrice]]-Sales_Data[[#This Row],[UnitCost]]</f>
        <v>1000</v>
      </c>
      <c r="N2437" s="7">
        <f>Sales_Data[[#This Row],[Gross Revenue]]-Sales_Data[[#This Row],[Discount Amount ]]</f>
        <v>19000</v>
      </c>
      <c r="O2437" s="7">
        <f>Sales_Data[[#This Row],[OrderQuantity]] *Sales_Data[[#This Row],[UnitCost]]</f>
        <v>12000</v>
      </c>
      <c r="P2437" s="7">
        <f>Sales_Data[[#This Row],[ItemCost]] +Sales_Data[[#This Row],[ShippingCost]]</f>
        <v>12678.19</v>
      </c>
      <c r="Q2437" s="7">
        <f>Sales_Data[[#This Row],[Gross Revenue]]-Sales_Data[[#This Row],[TotalFinancialCost]]</f>
        <v>7321.8099999999995</v>
      </c>
      <c r="R2437" s="7">
        <f>Sales_Data[[#This Row],[Actul Bill Amount]]-Sales_Data[[#This Row],[ShippingCost]]</f>
        <v>18321.810000000001</v>
      </c>
      <c r="S2437">
        <v>891</v>
      </c>
      <c r="T2437">
        <v>678.19</v>
      </c>
      <c r="U2437" t="s">
        <v>54</v>
      </c>
      <c r="V2437">
        <v>1500</v>
      </c>
      <c r="W2437" t="s">
        <v>27</v>
      </c>
      <c r="X2437" t="str">
        <f t="shared" si="77"/>
        <v>Mumbai</v>
      </c>
    </row>
    <row r="2438" spans="1:24" x14ac:dyDescent="0.4">
      <c r="A2438">
        <v>102437</v>
      </c>
      <c r="B2438" s="5">
        <v>45835.791666666664</v>
      </c>
      <c r="C2438" s="3" t="str">
        <f>TEXT(Sales_Data[[#This Row],[OrderDate]],"mmmm")</f>
        <v>June</v>
      </c>
      <c r="D2438" s="3" t="str">
        <f t="shared" si="76"/>
        <v>2025</v>
      </c>
      <c r="E2438" t="s">
        <v>48</v>
      </c>
      <c r="F2438" t="s">
        <v>40</v>
      </c>
      <c r="G2438" t="s">
        <v>29</v>
      </c>
      <c r="H2438" t="s">
        <v>32</v>
      </c>
      <c r="I2438" t="s">
        <v>100</v>
      </c>
      <c r="J2438">
        <v>75</v>
      </c>
      <c r="K2438">
        <v>1500</v>
      </c>
      <c r="L2438" s="7">
        <f>Sales_Data[[#This Row],[OrderQuantity]] *Sales_Data[[#This Row],[UnitPrice]]</f>
        <v>112500</v>
      </c>
      <c r="M2438" s="7">
        <f>Sales_Data[[#This Row],[UnitPrice]]-Sales_Data[[#This Row],[UnitCost]]</f>
        <v>700</v>
      </c>
      <c r="N2438" s="7">
        <f>Sales_Data[[#This Row],[Gross Revenue]]-Sales_Data[[#This Row],[Discount Amount ]]</f>
        <v>111800</v>
      </c>
      <c r="O2438" s="7">
        <f>Sales_Data[[#This Row],[OrderQuantity]] *Sales_Data[[#This Row],[UnitCost]]</f>
        <v>60000</v>
      </c>
      <c r="P2438" s="7">
        <f>Sales_Data[[#This Row],[ItemCost]] +Sales_Data[[#This Row],[ShippingCost]]</f>
        <v>61033.74</v>
      </c>
      <c r="Q2438" s="7">
        <f>Sales_Data[[#This Row],[Gross Revenue]]-Sales_Data[[#This Row],[TotalFinancialCost]]</f>
        <v>51466.26</v>
      </c>
      <c r="R2438" s="7">
        <f>Sales_Data[[#This Row],[Actul Bill Amount]]-Sales_Data[[#This Row],[ShippingCost]]</f>
        <v>110766.26</v>
      </c>
      <c r="S2438">
        <v>779</v>
      </c>
      <c r="T2438">
        <v>1033.74</v>
      </c>
      <c r="U2438" t="s">
        <v>52</v>
      </c>
      <c r="V2438">
        <v>800</v>
      </c>
      <c r="W2438" t="s">
        <v>33</v>
      </c>
      <c r="X2438" t="str">
        <f t="shared" si="77"/>
        <v>Delhi</v>
      </c>
    </row>
    <row r="2439" spans="1:24" x14ac:dyDescent="0.4">
      <c r="A2439">
        <v>102438</v>
      </c>
      <c r="B2439" s="5">
        <v>45910.122916666667</v>
      </c>
      <c r="C2439" s="3" t="str">
        <f>TEXT(Sales_Data[[#This Row],[OrderDate]],"mmmm")</f>
        <v>September</v>
      </c>
      <c r="D2439" s="3" t="str">
        <f t="shared" si="76"/>
        <v>2025</v>
      </c>
      <c r="E2439" t="s">
        <v>34</v>
      </c>
      <c r="F2439" t="s">
        <v>43</v>
      </c>
      <c r="G2439" t="s">
        <v>15</v>
      </c>
      <c r="H2439" t="s">
        <v>32</v>
      </c>
      <c r="I2439" t="s">
        <v>100</v>
      </c>
      <c r="J2439">
        <v>85</v>
      </c>
      <c r="K2439">
        <v>4500</v>
      </c>
      <c r="L2439" s="7">
        <f>Sales_Data[[#This Row],[OrderQuantity]] *Sales_Data[[#This Row],[UnitPrice]]</f>
        <v>382500</v>
      </c>
      <c r="M2439" s="7">
        <f>Sales_Data[[#This Row],[UnitPrice]]-Sales_Data[[#This Row],[UnitCost]]</f>
        <v>2000</v>
      </c>
      <c r="N2439" s="7">
        <f>Sales_Data[[#This Row],[Gross Revenue]]-Sales_Data[[#This Row],[Discount Amount ]]</f>
        <v>380500</v>
      </c>
      <c r="O2439" s="7">
        <f>Sales_Data[[#This Row],[OrderQuantity]] *Sales_Data[[#This Row],[UnitCost]]</f>
        <v>212500</v>
      </c>
      <c r="P2439" s="7">
        <f>Sales_Data[[#This Row],[ItemCost]] +Sales_Data[[#This Row],[ShippingCost]]</f>
        <v>212814.2</v>
      </c>
      <c r="Q2439" s="7">
        <f>Sales_Data[[#This Row],[Gross Revenue]]-Sales_Data[[#This Row],[TotalFinancialCost]]</f>
        <v>169685.8</v>
      </c>
      <c r="R2439" s="7">
        <f>Sales_Data[[#This Row],[Actul Bill Amount]]-Sales_Data[[#This Row],[ShippingCost]]</f>
        <v>380185.8</v>
      </c>
      <c r="S2439">
        <v>1021</v>
      </c>
      <c r="T2439">
        <v>314.2</v>
      </c>
      <c r="U2439" t="s">
        <v>44</v>
      </c>
      <c r="V2439">
        <v>2500</v>
      </c>
      <c r="W2439" t="s">
        <v>33</v>
      </c>
      <c r="X2439" t="str">
        <f t="shared" si="77"/>
        <v>Delhi</v>
      </c>
    </row>
    <row r="2440" spans="1:24" x14ac:dyDescent="0.4">
      <c r="A2440">
        <v>102439</v>
      </c>
      <c r="B2440" s="5">
        <v>45713.529166666667</v>
      </c>
      <c r="C2440" s="3" t="str">
        <f>TEXT(Sales_Data[[#This Row],[OrderDate]],"mmmm")</f>
        <v>February</v>
      </c>
      <c r="D2440" s="3" t="str">
        <f t="shared" si="76"/>
        <v>2025</v>
      </c>
      <c r="E2440" t="s">
        <v>19</v>
      </c>
      <c r="F2440" t="s">
        <v>46</v>
      </c>
      <c r="G2440" t="s">
        <v>15</v>
      </c>
      <c r="H2440" t="s">
        <v>32</v>
      </c>
      <c r="I2440" t="s">
        <v>100</v>
      </c>
      <c r="J2440">
        <v>24</v>
      </c>
      <c r="K2440">
        <v>4500</v>
      </c>
      <c r="L2440" s="7">
        <f>Sales_Data[[#This Row],[OrderQuantity]] *Sales_Data[[#This Row],[UnitPrice]]</f>
        <v>108000</v>
      </c>
      <c r="M2440" s="7">
        <f>Sales_Data[[#This Row],[UnitPrice]]-Sales_Data[[#This Row],[UnitCost]]</f>
        <v>1700</v>
      </c>
      <c r="N2440" s="7">
        <f>Sales_Data[[#This Row],[Gross Revenue]]-Sales_Data[[#This Row],[Discount Amount ]]</f>
        <v>106300</v>
      </c>
      <c r="O2440" s="7">
        <f>Sales_Data[[#This Row],[OrderQuantity]] *Sales_Data[[#This Row],[UnitCost]]</f>
        <v>67200</v>
      </c>
      <c r="P2440" s="7">
        <f>Sales_Data[[#This Row],[ItemCost]] +Sales_Data[[#This Row],[ShippingCost]]</f>
        <v>67658.91</v>
      </c>
      <c r="Q2440" s="7">
        <f>Sales_Data[[#This Row],[Gross Revenue]]-Sales_Data[[#This Row],[TotalFinancialCost]]</f>
        <v>40341.089999999997</v>
      </c>
      <c r="R2440" s="7">
        <f>Sales_Data[[#This Row],[Actul Bill Amount]]-Sales_Data[[#This Row],[ShippingCost]]</f>
        <v>105841.09</v>
      </c>
      <c r="S2440">
        <v>966</v>
      </c>
      <c r="T2440">
        <v>458.91</v>
      </c>
      <c r="U2440" t="s">
        <v>47</v>
      </c>
      <c r="V2440">
        <v>2800</v>
      </c>
      <c r="W2440" t="s">
        <v>33</v>
      </c>
      <c r="X2440" t="str">
        <f t="shared" si="77"/>
        <v>Delhi</v>
      </c>
    </row>
    <row r="2441" spans="1:24" x14ac:dyDescent="0.4">
      <c r="A2441">
        <v>102440</v>
      </c>
      <c r="B2441" s="5">
        <v>45740.013194444444</v>
      </c>
      <c r="C2441" s="3" t="str">
        <f>TEXT(Sales_Data[[#This Row],[OrderDate]],"mmmm")</f>
        <v>March</v>
      </c>
      <c r="D2441" s="3" t="str">
        <f t="shared" si="76"/>
        <v>2025</v>
      </c>
      <c r="E2441" t="s">
        <v>19</v>
      </c>
      <c r="F2441" t="s">
        <v>46</v>
      </c>
      <c r="G2441" t="s">
        <v>15</v>
      </c>
      <c r="H2441" t="s">
        <v>20</v>
      </c>
      <c r="I2441" t="s">
        <v>100</v>
      </c>
      <c r="J2441">
        <v>7</v>
      </c>
      <c r="K2441">
        <v>4500</v>
      </c>
      <c r="L2441" s="7">
        <f>Sales_Data[[#This Row],[OrderQuantity]] *Sales_Data[[#This Row],[UnitPrice]]</f>
        <v>31500</v>
      </c>
      <c r="M2441" s="7">
        <f>Sales_Data[[#This Row],[UnitPrice]]-Sales_Data[[#This Row],[UnitCost]]</f>
        <v>1700</v>
      </c>
      <c r="N2441" s="7">
        <f>Sales_Data[[#This Row],[Gross Revenue]]-Sales_Data[[#This Row],[Discount Amount ]]</f>
        <v>29800</v>
      </c>
      <c r="O2441" s="7">
        <f>Sales_Data[[#This Row],[OrderQuantity]] *Sales_Data[[#This Row],[UnitCost]]</f>
        <v>19600</v>
      </c>
      <c r="P2441" s="7">
        <f>Sales_Data[[#This Row],[ItemCost]] +Sales_Data[[#This Row],[ShippingCost]]</f>
        <v>20738.21</v>
      </c>
      <c r="Q2441" s="7">
        <f>Sales_Data[[#This Row],[Gross Revenue]]-Sales_Data[[#This Row],[TotalFinancialCost]]</f>
        <v>10761.79</v>
      </c>
      <c r="R2441" s="7">
        <f>Sales_Data[[#This Row],[Actul Bill Amount]]-Sales_Data[[#This Row],[ShippingCost]]</f>
        <v>28661.79</v>
      </c>
      <c r="S2441">
        <v>863</v>
      </c>
      <c r="T2441">
        <v>1138.21</v>
      </c>
      <c r="U2441" t="s">
        <v>47</v>
      </c>
      <c r="V2441">
        <v>2800</v>
      </c>
      <c r="W2441" t="s">
        <v>22</v>
      </c>
      <c r="X2441" t="str">
        <f t="shared" si="77"/>
        <v>Nagpur</v>
      </c>
    </row>
    <row r="2442" spans="1:24" x14ac:dyDescent="0.4">
      <c r="A2442">
        <v>102441</v>
      </c>
      <c r="B2442" s="5">
        <v>45756.945138888892</v>
      </c>
      <c r="C2442" s="3" t="str">
        <f>TEXT(Sales_Data[[#This Row],[OrderDate]],"mmmm")</f>
        <v>April</v>
      </c>
      <c r="D2442" s="3" t="str">
        <f t="shared" si="76"/>
        <v>2025</v>
      </c>
      <c r="E2442" t="s">
        <v>19</v>
      </c>
      <c r="F2442" t="s">
        <v>28</v>
      </c>
      <c r="G2442" t="s">
        <v>15</v>
      </c>
      <c r="H2442" t="s">
        <v>25</v>
      </c>
      <c r="I2442" t="s">
        <v>100</v>
      </c>
      <c r="J2442">
        <v>75</v>
      </c>
      <c r="K2442">
        <v>2500</v>
      </c>
      <c r="L2442" s="7">
        <f>Sales_Data[[#This Row],[OrderQuantity]] *Sales_Data[[#This Row],[UnitPrice]]</f>
        <v>187500</v>
      </c>
      <c r="M2442" s="7">
        <f>Sales_Data[[#This Row],[UnitPrice]]-Sales_Data[[#This Row],[UnitCost]]</f>
        <v>1000</v>
      </c>
      <c r="N2442" s="7">
        <f>Sales_Data[[#This Row],[Gross Revenue]]-Sales_Data[[#This Row],[Discount Amount ]]</f>
        <v>186500</v>
      </c>
      <c r="O2442" s="7">
        <f>Sales_Data[[#This Row],[OrderQuantity]] *Sales_Data[[#This Row],[UnitCost]]</f>
        <v>112500</v>
      </c>
      <c r="P2442" s="7">
        <f>Sales_Data[[#This Row],[ItemCost]] +Sales_Data[[#This Row],[ShippingCost]]</f>
        <v>112753.18</v>
      </c>
      <c r="Q2442" s="7">
        <f>Sales_Data[[#This Row],[Gross Revenue]]-Sales_Data[[#This Row],[TotalFinancialCost]]</f>
        <v>74746.820000000007</v>
      </c>
      <c r="R2442" s="7">
        <f>Sales_Data[[#This Row],[Actul Bill Amount]]-Sales_Data[[#This Row],[ShippingCost]]</f>
        <v>186246.82</v>
      </c>
      <c r="S2442">
        <v>1018</v>
      </c>
      <c r="T2442">
        <v>253.18</v>
      </c>
      <c r="U2442" t="s">
        <v>54</v>
      </c>
      <c r="V2442">
        <v>1500</v>
      </c>
      <c r="W2442" t="s">
        <v>27</v>
      </c>
      <c r="X2442" t="str">
        <f t="shared" si="77"/>
        <v>Mumbai</v>
      </c>
    </row>
    <row r="2443" spans="1:24" x14ac:dyDescent="0.4">
      <c r="A2443">
        <v>102442</v>
      </c>
      <c r="B2443" s="5">
        <v>45806.93472222222</v>
      </c>
      <c r="C2443" s="3" t="str">
        <f>TEXT(Sales_Data[[#This Row],[OrderDate]],"mmmm")</f>
        <v>May</v>
      </c>
      <c r="D2443" s="3" t="str">
        <f t="shared" si="76"/>
        <v>2025</v>
      </c>
      <c r="E2443" t="s">
        <v>48</v>
      </c>
      <c r="F2443" t="s">
        <v>14</v>
      </c>
      <c r="G2443" t="s">
        <v>31</v>
      </c>
      <c r="H2443" t="s">
        <v>37</v>
      </c>
      <c r="I2443" t="s">
        <v>100</v>
      </c>
      <c r="J2443">
        <v>68</v>
      </c>
      <c r="K2443">
        <v>3200</v>
      </c>
      <c r="L2443" s="7">
        <f>Sales_Data[[#This Row],[OrderQuantity]] *Sales_Data[[#This Row],[UnitPrice]]</f>
        <v>217600</v>
      </c>
      <c r="M2443" s="7">
        <f>Sales_Data[[#This Row],[UnitPrice]]-Sales_Data[[#This Row],[UnitCost]]</f>
        <v>1200</v>
      </c>
      <c r="N2443" s="7">
        <f>Sales_Data[[#This Row],[Gross Revenue]]-Sales_Data[[#This Row],[Discount Amount ]]</f>
        <v>216400</v>
      </c>
      <c r="O2443" s="7">
        <f>Sales_Data[[#This Row],[OrderQuantity]] *Sales_Data[[#This Row],[UnitCost]]</f>
        <v>136000</v>
      </c>
      <c r="P2443" s="7">
        <f>Sales_Data[[#This Row],[ItemCost]] +Sales_Data[[#This Row],[ShippingCost]]</f>
        <v>138801.59</v>
      </c>
      <c r="Q2443" s="7">
        <f>Sales_Data[[#This Row],[Gross Revenue]]-Sales_Data[[#This Row],[TotalFinancialCost]]</f>
        <v>78798.41</v>
      </c>
      <c r="R2443" s="7">
        <f>Sales_Data[[#This Row],[Actul Bill Amount]]-Sales_Data[[#This Row],[ShippingCost]]</f>
        <v>213598.41</v>
      </c>
      <c r="S2443">
        <v>998</v>
      </c>
      <c r="T2443">
        <v>2801.59</v>
      </c>
      <c r="U2443" t="s">
        <v>17</v>
      </c>
      <c r="V2443">
        <v>2000</v>
      </c>
      <c r="W2443" t="s">
        <v>38</v>
      </c>
      <c r="X2443" t="str">
        <f t="shared" si="77"/>
        <v>Kolkata</v>
      </c>
    </row>
    <row r="2444" spans="1:24" x14ac:dyDescent="0.4">
      <c r="A2444">
        <v>102443</v>
      </c>
      <c r="B2444" s="5">
        <v>45986.073611111111</v>
      </c>
      <c r="C2444" s="3" t="str">
        <f>TEXT(Sales_Data[[#This Row],[OrderDate]],"mmmm")</f>
        <v>November</v>
      </c>
      <c r="D2444" s="3" t="str">
        <f t="shared" si="76"/>
        <v>2025</v>
      </c>
      <c r="E2444" t="s">
        <v>39</v>
      </c>
      <c r="F2444" t="s">
        <v>35</v>
      </c>
      <c r="G2444" t="s">
        <v>29</v>
      </c>
      <c r="H2444" t="s">
        <v>32</v>
      </c>
      <c r="I2444" t="s">
        <v>100</v>
      </c>
      <c r="J2444">
        <v>41</v>
      </c>
      <c r="K2444">
        <v>12000</v>
      </c>
      <c r="L2444" s="7">
        <f>Sales_Data[[#This Row],[OrderQuantity]] *Sales_Data[[#This Row],[UnitPrice]]</f>
        <v>492000</v>
      </c>
      <c r="M2444" s="7">
        <f>Sales_Data[[#This Row],[UnitPrice]]-Sales_Data[[#This Row],[UnitCost]]</f>
        <v>4000</v>
      </c>
      <c r="N2444" s="7">
        <f>Sales_Data[[#This Row],[Gross Revenue]]-Sales_Data[[#This Row],[Discount Amount ]]</f>
        <v>488000</v>
      </c>
      <c r="O2444" s="7">
        <f>Sales_Data[[#This Row],[OrderQuantity]] *Sales_Data[[#This Row],[UnitCost]]</f>
        <v>328000</v>
      </c>
      <c r="P2444" s="7">
        <f>Sales_Data[[#This Row],[ItemCost]] +Sales_Data[[#This Row],[ShippingCost]]</f>
        <v>328918.44</v>
      </c>
      <c r="Q2444" s="7">
        <f>Sales_Data[[#This Row],[Gross Revenue]]-Sales_Data[[#This Row],[TotalFinancialCost]]</f>
        <v>163081.56</v>
      </c>
      <c r="R2444" s="7">
        <f>Sales_Data[[#This Row],[Actul Bill Amount]]-Sales_Data[[#This Row],[ShippingCost]]</f>
        <v>487081.56</v>
      </c>
      <c r="S2444">
        <v>438</v>
      </c>
      <c r="T2444">
        <v>918.44</v>
      </c>
      <c r="U2444" t="s">
        <v>36</v>
      </c>
      <c r="V2444">
        <v>8000</v>
      </c>
      <c r="W2444" t="s">
        <v>33</v>
      </c>
      <c r="X2444" t="str">
        <f t="shared" si="77"/>
        <v>Delhi</v>
      </c>
    </row>
    <row r="2445" spans="1:24" x14ac:dyDescent="0.4">
      <c r="A2445">
        <v>102444</v>
      </c>
      <c r="B2445" s="5">
        <v>45813.168055555558</v>
      </c>
      <c r="C2445" s="3" t="str">
        <f>TEXT(Sales_Data[[#This Row],[OrderDate]],"mmmm")</f>
        <v>June</v>
      </c>
      <c r="D2445" s="3" t="str">
        <f t="shared" si="76"/>
        <v>2025</v>
      </c>
      <c r="E2445" t="s">
        <v>34</v>
      </c>
      <c r="F2445" t="s">
        <v>35</v>
      </c>
      <c r="G2445" t="s">
        <v>15</v>
      </c>
      <c r="H2445" t="s">
        <v>16</v>
      </c>
      <c r="I2445" t="s">
        <v>100</v>
      </c>
      <c r="J2445">
        <v>9</v>
      </c>
      <c r="K2445">
        <v>12000</v>
      </c>
      <c r="L2445" s="7">
        <f>Sales_Data[[#This Row],[OrderQuantity]] *Sales_Data[[#This Row],[UnitPrice]]</f>
        <v>108000</v>
      </c>
      <c r="M2445" s="7">
        <f>Sales_Data[[#This Row],[UnitPrice]]-Sales_Data[[#This Row],[UnitCost]]</f>
        <v>4000</v>
      </c>
      <c r="N2445" s="7">
        <f>Sales_Data[[#This Row],[Gross Revenue]]-Sales_Data[[#This Row],[Discount Amount ]]</f>
        <v>104000</v>
      </c>
      <c r="O2445" s="7">
        <f>Sales_Data[[#This Row],[OrderQuantity]] *Sales_Data[[#This Row],[UnitCost]]</f>
        <v>72000</v>
      </c>
      <c r="P2445" s="7">
        <f>Sales_Data[[#This Row],[ItemCost]] +Sales_Data[[#This Row],[ShippingCost]]</f>
        <v>72668.509999999995</v>
      </c>
      <c r="Q2445" s="7">
        <f>Sales_Data[[#This Row],[Gross Revenue]]-Sales_Data[[#This Row],[TotalFinancialCost]]</f>
        <v>35331.490000000005</v>
      </c>
      <c r="R2445" s="7">
        <f>Sales_Data[[#This Row],[Actul Bill Amount]]-Sales_Data[[#This Row],[ShippingCost]]</f>
        <v>103331.49</v>
      </c>
      <c r="S2445">
        <v>832</v>
      </c>
      <c r="T2445">
        <v>668.51</v>
      </c>
      <c r="U2445" t="s">
        <v>36</v>
      </c>
      <c r="V2445">
        <v>8000</v>
      </c>
      <c r="W2445" t="s">
        <v>18</v>
      </c>
      <c r="X2445" t="str">
        <f t="shared" si="77"/>
        <v>Bengaluru</v>
      </c>
    </row>
    <row r="2446" spans="1:24" x14ac:dyDescent="0.4">
      <c r="A2446">
        <v>102445</v>
      </c>
      <c r="B2446" s="5">
        <v>45847.313194444447</v>
      </c>
      <c r="C2446" s="3" t="str">
        <f>TEXT(Sales_Data[[#This Row],[OrderDate]],"mmmm")</f>
        <v>July</v>
      </c>
      <c r="D2446" s="3" t="str">
        <f t="shared" si="76"/>
        <v>2025</v>
      </c>
      <c r="E2446" t="s">
        <v>39</v>
      </c>
      <c r="F2446" t="s">
        <v>55</v>
      </c>
      <c r="G2446" t="s">
        <v>29</v>
      </c>
      <c r="H2446" t="s">
        <v>32</v>
      </c>
      <c r="I2446" t="s">
        <v>100</v>
      </c>
      <c r="J2446">
        <v>44</v>
      </c>
      <c r="K2446">
        <v>600</v>
      </c>
      <c r="L2446" s="7">
        <f>Sales_Data[[#This Row],[OrderQuantity]] *Sales_Data[[#This Row],[UnitPrice]]</f>
        <v>26400</v>
      </c>
      <c r="M2446" s="7">
        <f>Sales_Data[[#This Row],[UnitPrice]]-Sales_Data[[#This Row],[UnitCost]]</f>
        <v>250</v>
      </c>
      <c r="N2446" s="7">
        <f>Sales_Data[[#This Row],[Gross Revenue]]-Sales_Data[[#This Row],[Discount Amount ]]</f>
        <v>26150</v>
      </c>
      <c r="O2446" s="7">
        <f>Sales_Data[[#This Row],[OrderQuantity]] *Sales_Data[[#This Row],[UnitCost]]</f>
        <v>15400</v>
      </c>
      <c r="P2446" s="7">
        <f>Sales_Data[[#This Row],[ItemCost]] +Sales_Data[[#This Row],[ShippingCost]]</f>
        <v>15962.08</v>
      </c>
      <c r="Q2446" s="7">
        <f>Sales_Data[[#This Row],[Gross Revenue]]-Sales_Data[[#This Row],[TotalFinancialCost]]</f>
        <v>10437.92</v>
      </c>
      <c r="R2446" s="7">
        <f>Sales_Data[[#This Row],[Actul Bill Amount]]-Sales_Data[[#This Row],[ShippingCost]]</f>
        <v>25587.919999999998</v>
      </c>
      <c r="S2446">
        <v>784</v>
      </c>
      <c r="T2446">
        <v>562.08000000000004</v>
      </c>
      <c r="U2446" t="s">
        <v>57</v>
      </c>
      <c r="V2446">
        <v>350</v>
      </c>
      <c r="W2446" t="s">
        <v>33</v>
      </c>
      <c r="X2446" t="str">
        <f t="shared" si="77"/>
        <v>Delhi</v>
      </c>
    </row>
    <row r="2447" spans="1:24" x14ac:dyDescent="0.4">
      <c r="A2447">
        <v>102446</v>
      </c>
      <c r="B2447" s="5">
        <v>45920.677777777775</v>
      </c>
      <c r="C2447" s="3" t="str">
        <f>TEXT(Sales_Data[[#This Row],[OrderDate]],"mmmm")</f>
        <v>September</v>
      </c>
      <c r="D2447" s="3" t="str">
        <f t="shared" si="76"/>
        <v>2025</v>
      </c>
      <c r="E2447" t="s">
        <v>19</v>
      </c>
      <c r="F2447" t="s">
        <v>28</v>
      </c>
      <c r="G2447" t="s">
        <v>29</v>
      </c>
      <c r="H2447" t="s">
        <v>25</v>
      </c>
      <c r="I2447" t="s">
        <v>100</v>
      </c>
      <c r="J2447">
        <v>13</v>
      </c>
      <c r="K2447">
        <v>2500</v>
      </c>
      <c r="L2447" s="7">
        <f>Sales_Data[[#This Row],[OrderQuantity]] *Sales_Data[[#This Row],[UnitPrice]]</f>
        <v>32500</v>
      </c>
      <c r="M2447" s="7">
        <f>Sales_Data[[#This Row],[UnitPrice]]-Sales_Data[[#This Row],[UnitCost]]</f>
        <v>1000</v>
      </c>
      <c r="N2447" s="7">
        <f>Sales_Data[[#This Row],[Gross Revenue]]-Sales_Data[[#This Row],[Discount Amount ]]</f>
        <v>31500</v>
      </c>
      <c r="O2447" s="7">
        <f>Sales_Data[[#This Row],[OrderQuantity]] *Sales_Data[[#This Row],[UnitCost]]</f>
        <v>19500</v>
      </c>
      <c r="P2447" s="7">
        <f>Sales_Data[[#This Row],[ItemCost]] +Sales_Data[[#This Row],[ShippingCost]]</f>
        <v>20047.060000000001</v>
      </c>
      <c r="Q2447" s="7">
        <f>Sales_Data[[#This Row],[Gross Revenue]]-Sales_Data[[#This Row],[TotalFinancialCost]]</f>
        <v>12452.939999999999</v>
      </c>
      <c r="R2447" s="7">
        <f>Sales_Data[[#This Row],[Actul Bill Amount]]-Sales_Data[[#This Row],[ShippingCost]]</f>
        <v>30952.94</v>
      </c>
      <c r="S2447">
        <v>955</v>
      </c>
      <c r="T2447">
        <v>547.05999999999995</v>
      </c>
      <c r="U2447" t="s">
        <v>54</v>
      </c>
      <c r="V2447">
        <v>1500</v>
      </c>
      <c r="W2447" t="s">
        <v>27</v>
      </c>
      <c r="X2447" t="str">
        <f t="shared" si="77"/>
        <v>Mumbai</v>
      </c>
    </row>
    <row r="2448" spans="1:24" x14ac:dyDescent="0.4">
      <c r="A2448">
        <v>102447</v>
      </c>
      <c r="B2448" s="5">
        <v>45737.92083333333</v>
      </c>
      <c r="C2448" s="3" t="str">
        <f>TEXT(Sales_Data[[#This Row],[OrderDate]],"mmmm")</f>
        <v>March</v>
      </c>
      <c r="D2448" s="3" t="str">
        <f t="shared" si="76"/>
        <v>2025</v>
      </c>
      <c r="E2448" t="s">
        <v>19</v>
      </c>
      <c r="F2448" t="s">
        <v>28</v>
      </c>
      <c r="G2448" t="s">
        <v>29</v>
      </c>
      <c r="H2448" t="s">
        <v>32</v>
      </c>
      <c r="I2448" t="s">
        <v>100</v>
      </c>
      <c r="J2448">
        <v>5</v>
      </c>
      <c r="K2448">
        <v>2500</v>
      </c>
      <c r="L2448" s="7">
        <f>Sales_Data[[#This Row],[OrderQuantity]] *Sales_Data[[#This Row],[UnitPrice]]</f>
        <v>12500</v>
      </c>
      <c r="M2448" s="7">
        <f>Sales_Data[[#This Row],[UnitPrice]]-Sales_Data[[#This Row],[UnitCost]]</f>
        <v>1000</v>
      </c>
      <c r="N2448" s="7">
        <f>Sales_Data[[#This Row],[Gross Revenue]]-Sales_Data[[#This Row],[Discount Amount ]]</f>
        <v>11500</v>
      </c>
      <c r="O2448" s="7">
        <f>Sales_Data[[#This Row],[OrderQuantity]] *Sales_Data[[#This Row],[UnitCost]]</f>
        <v>7500</v>
      </c>
      <c r="P2448" s="7">
        <f>Sales_Data[[#This Row],[ItemCost]] +Sales_Data[[#This Row],[ShippingCost]]</f>
        <v>8333.67</v>
      </c>
      <c r="Q2448" s="7">
        <f>Sales_Data[[#This Row],[Gross Revenue]]-Sales_Data[[#This Row],[TotalFinancialCost]]</f>
        <v>4166.33</v>
      </c>
      <c r="R2448" s="7">
        <f>Sales_Data[[#This Row],[Actul Bill Amount]]-Sales_Data[[#This Row],[ShippingCost]]</f>
        <v>10666.33</v>
      </c>
      <c r="S2448">
        <v>714</v>
      </c>
      <c r="T2448">
        <v>833.67</v>
      </c>
      <c r="U2448" t="s">
        <v>54</v>
      </c>
      <c r="V2448">
        <v>1500</v>
      </c>
      <c r="W2448" t="s">
        <v>33</v>
      </c>
      <c r="X2448" t="str">
        <f t="shared" si="77"/>
        <v>Delhi</v>
      </c>
    </row>
    <row r="2449" spans="1:24" x14ac:dyDescent="0.4">
      <c r="A2449">
        <v>102448</v>
      </c>
      <c r="B2449" s="5">
        <v>45909.953472222223</v>
      </c>
      <c r="C2449" s="3" t="str">
        <f>TEXT(Sales_Data[[#This Row],[OrderDate]],"mmmm")</f>
        <v>September</v>
      </c>
      <c r="D2449" s="3" t="str">
        <f t="shared" si="76"/>
        <v>2025</v>
      </c>
      <c r="E2449" t="s">
        <v>23</v>
      </c>
      <c r="F2449" t="s">
        <v>55</v>
      </c>
      <c r="G2449" t="s">
        <v>15</v>
      </c>
      <c r="H2449" t="s">
        <v>16</v>
      </c>
      <c r="I2449" t="s">
        <v>100</v>
      </c>
      <c r="J2449">
        <v>57</v>
      </c>
      <c r="K2449">
        <v>850</v>
      </c>
      <c r="L2449" s="7">
        <f>Sales_Data[[#This Row],[OrderQuantity]] *Sales_Data[[#This Row],[UnitPrice]]</f>
        <v>48450</v>
      </c>
      <c r="M2449" s="7">
        <f>Sales_Data[[#This Row],[UnitPrice]]-Sales_Data[[#This Row],[UnitCost]]</f>
        <v>300</v>
      </c>
      <c r="N2449" s="7">
        <f>Sales_Data[[#This Row],[Gross Revenue]]-Sales_Data[[#This Row],[Discount Amount ]]</f>
        <v>48150</v>
      </c>
      <c r="O2449" s="7">
        <f>Sales_Data[[#This Row],[OrderQuantity]] *Sales_Data[[#This Row],[UnitCost]]</f>
        <v>31350</v>
      </c>
      <c r="P2449" s="7">
        <f>Sales_Data[[#This Row],[ItemCost]] +Sales_Data[[#This Row],[ShippingCost]]</f>
        <v>32332.76</v>
      </c>
      <c r="Q2449" s="7">
        <f>Sales_Data[[#This Row],[Gross Revenue]]-Sales_Data[[#This Row],[TotalFinancialCost]]</f>
        <v>16117.240000000002</v>
      </c>
      <c r="R2449" s="7">
        <f>Sales_Data[[#This Row],[Actul Bill Amount]]-Sales_Data[[#This Row],[ShippingCost]]</f>
        <v>47167.24</v>
      </c>
      <c r="S2449">
        <v>490</v>
      </c>
      <c r="T2449">
        <v>982.76</v>
      </c>
      <c r="U2449" t="s">
        <v>56</v>
      </c>
      <c r="V2449">
        <v>550</v>
      </c>
      <c r="W2449" t="s">
        <v>18</v>
      </c>
      <c r="X2449" t="str">
        <f t="shared" si="77"/>
        <v>Bengaluru</v>
      </c>
    </row>
    <row r="2450" spans="1:24" x14ac:dyDescent="0.4">
      <c r="A2450">
        <v>102449</v>
      </c>
      <c r="B2450" s="5">
        <v>45754.053472222222</v>
      </c>
      <c r="C2450" s="3" t="str">
        <f>TEXT(Sales_Data[[#This Row],[OrderDate]],"mmmm")</f>
        <v>April</v>
      </c>
      <c r="D2450" s="3" t="str">
        <f t="shared" si="76"/>
        <v>2025</v>
      </c>
      <c r="E2450" t="s">
        <v>48</v>
      </c>
      <c r="F2450" t="s">
        <v>28</v>
      </c>
      <c r="G2450" t="s">
        <v>15</v>
      </c>
      <c r="H2450" t="s">
        <v>32</v>
      </c>
      <c r="I2450" t="s">
        <v>100</v>
      </c>
      <c r="J2450">
        <v>59</v>
      </c>
      <c r="K2450">
        <v>450</v>
      </c>
      <c r="L2450" s="7">
        <f>Sales_Data[[#This Row],[OrderQuantity]] *Sales_Data[[#This Row],[UnitPrice]]</f>
        <v>26550</v>
      </c>
      <c r="M2450" s="7">
        <f>Sales_Data[[#This Row],[UnitPrice]]-Sales_Data[[#This Row],[UnitCost]]</f>
        <v>250</v>
      </c>
      <c r="N2450" s="7">
        <f>Sales_Data[[#This Row],[Gross Revenue]]-Sales_Data[[#This Row],[Discount Amount ]]</f>
        <v>26300</v>
      </c>
      <c r="O2450" s="7">
        <f>Sales_Data[[#This Row],[OrderQuantity]] *Sales_Data[[#This Row],[UnitCost]]</f>
        <v>11800</v>
      </c>
      <c r="P2450" s="7">
        <f>Sales_Data[[#This Row],[ItemCost]] +Sales_Data[[#This Row],[ShippingCost]]</f>
        <v>12457.78</v>
      </c>
      <c r="Q2450" s="7">
        <f>Sales_Data[[#This Row],[Gross Revenue]]-Sales_Data[[#This Row],[TotalFinancialCost]]</f>
        <v>14092.22</v>
      </c>
      <c r="R2450" s="7">
        <f>Sales_Data[[#This Row],[Actul Bill Amount]]-Sales_Data[[#This Row],[ShippingCost]]</f>
        <v>25642.22</v>
      </c>
      <c r="S2450">
        <v>684</v>
      </c>
      <c r="T2450">
        <v>657.78</v>
      </c>
      <c r="U2450" t="s">
        <v>30</v>
      </c>
      <c r="V2450">
        <v>200</v>
      </c>
      <c r="W2450" t="s">
        <v>33</v>
      </c>
      <c r="X2450" t="str">
        <f t="shared" si="77"/>
        <v>Delhi</v>
      </c>
    </row>
    <row r="2451" spans="1:24" x14ac:dyDescent="0.4">
      <c r="A2451">
        <v>102450</v>
      </c>
      <c r="B2451" s="5">
        <v>45917.319444444445</v>
      </c>
      <c r="C2451" s="3" t="str">
        <f>TEXT(Sales_Data[[#This Row],[OrderDate]],"mmmm")</f>
        <v>September</v>
      </c>
      <c r="D2451" s="3" t="str">
        <f t="shared" si="76"/>
        <v>2025</v>
      </c>
      <c r="E2451" t="s">
        <v>39</v>
      </c>
      <c r="F2451" t="s">
        <v>43</v>
      </c>
      <c r="G2451" t="s">
        <v>31</v>
      </c>
      <c r="H2451" t="s">
        <v>37</v>
      </c>
      <c r="I2451" t="s">
        <v>100</v>
      </c>
      <c r="J2451">
        <v>45</v>
      </c>
      <c r="K2451">
        <v>4500</v>
      </c>
      <c r="L2451" s="7">
        <f>Sales_Data[[#This Row],[OrderQuantity]] *Sales_Data[[#This Row],[UnitPrice]]</f>
        <v>202500</v>
      </c>
      <c r="M2451" s="7">
        <f>Sales_Data[[#This Row],[UnitPrice]]-Sales_Data[[#This Row],[UnitCost]]</f>
        <v>2000</v>
      </c>
      <c r="N2451" s="7">
        <f>Sales_Data[[#This Row],[Gross Revenue]]-Sales_Data[[#This Row],[Discount Amount ]]</f>
        <v>200500</v>
      </c>
      <c r="O2451" s="7">
        <f>Sales_Data[[#This Row],[OrderQuantity]] *Sales_Data[[#This Row],[UnitCost]]</f>
        <v>112500</v>
      </c>
      <c r="P2451" s="7">
        <f>Sales_Data[[#This Row],[ItemCost]] +Sales_Data[[#This Row],[ShippingCost]]</f>
        <v>114071.55</v>
      </c>
      <c r="Q2451" s="7">
        <f>Sales_Data[[#This Row],[Gross Revenue]]-Sales_Data[[#This Row],[TotalFinancialCost]]</f>
        <v>88428.45</v>
      </c>
      <c r="R2451" s="7">
        <f>Sales_Data[[#This Row],[Actul Bill Amount]]-Sales_Data[[#This Row],[ShippingCost]]</f>
        <v>198928.45</v>
      </c>
      <c r="S2451">
        <v>503</v>
      </c>
      <c r="T2451">
        <v>1571.55</v>
      </c>
      <c r="U2451" t="s">
        <v>44</v>
      </c>
      <c r="V2451">
        <v>2500</v>
      </c>
      <c r="W2451" t="s">
        <v>38</v>
      </c>
      <c r="X2451" t="str">
        <f t="shared" si="77"/>
        <v>Kolkata</v>
      </c>
    </row>
    <row r="2452" spans="1:24" x14ac:dyDescent="0.4">
      <c r="A2452">
        <v>102451</v>
      </c>
      <c r="B2452" s="5">
        <v>45917.456944444442</v>
      </c>
      <c r="C2452" s="3" t="str">
        <f>TEXT(Sales_Data[[#This Row],[OrderDate]],"mmmm")</f>
        <v>September</v>
      </c>
      <c r="D2452" s="3" t="str">
        <f t="shared" si="76"/>
        <v>2025</v>
      </c>
      <c r="E2452" t="s">
        <v>39</v>
      </c>
      <c r="F2452" t="s">
        <v>55</v>
      </c>
      <c r="G2452" t="s">
        <v>15</v>
      </c>
      <c r="H2452" t="s">
        <v>37</v>
      </c>
      <c r="I2452" t="s">
        <v>100</v>
      </c>
      <c r="J2452">
        <v>90</v>
      </c>
      <c r="K2452">
        <v>850</v>
      </c>
      <c r="L2452" s="7">
        <f>Sales_Data[[#This Row],[OrderQuantity]] *Sales_Data[[#This Row],[UnitPrice]]</f>
        <v>76500</v>
      </c>
      <c r="M2452" s="7">
        <f>Sales_Data[[#This Row],[UnitPrice]]-Sales_Data[[#This Row],[UnitCost]]</f>
        <v>300</v>
      </c>
      <c r="N2452" s="7">
        <f>Sales_Data[[#This Row],[Gross Revenue]]-Sales_Data[[#This Row],[Discount Amount ]]</f>
        <v>76200</v>
      </c>
      <c r="O2452" s="7">
        <f>Sales_Data[[#This Row],[OrderQuantity]] *Sales_Data[[#This Row],[UnitCost]]</f>
        <v>49500</v>
      </c>
      <c r="P2452" s="7">
        <f>Sales_Data[[#This Row],[ItemCost]] +Sales_Data[[#This Row],[ShippingCost]]</f>
        <v>50076.98</v>
      </c>
      <c r="Q2452" s="7">
        <f>Sales_Data[[#This Row],[Gross Revenue]]-Sales_Data[[#This Row],[TotalFinancialCost]]</f>
        <v>26423.019999999997</v>
      </c>
      <c r="R2452" s="7">
        <f>Sales_Data[[#This Row],[Actul Bill Amount]]-Sales_Data[[#This Row],[ShippingCost]]</f>
        <v>75623.02</v>
      </c>
      <c r="S2452">
        <v>1090</v>
      </c>
      <c r="T2452">
        <v>576.98</v>
      </c>
      <c r="U2452" t="s">
        <v>56</v>
      </c>
      <c r="V2452">
        <v>550</v>
      </c>
      <c r="W2452" t="s">
        <v>38</v>
      </c>
      <c r="X2452" t="str">
        <f t="shared" si="77"/>
        <v>Kolkata</v>
      </c>
    </row>
    <row r="2453" spans="1:24" x14ac:dyDescent="0.4">
      <c r="A2453">
        <v>102452</v>
      </c>
      <c r="B2453" s="5">
        <v>45760.785416666666</v>
      </c>
      <c r="C2453" s="3" t="str">
        <f>TEXT(Sales_Data[[#This Row],[OrderDate]],"mmmm")</f>
        <v>April</v>
      </c>
      <c r="D2453" s="3" t="str">
        <f t="shared" si="76"/>
        <v>2025</v>
      </c>
      <c r="E2453" t="s">
        <v>23</v>
      </c>
      <c r="F2453" t="s">
        <v>28</v>
      </c>
      <c r="G2453" t="s">
        <v>15</v>
      </c>
      <c r="H2453" t="s">
        <v>25</v>
      </c>
      <c r="I2453" t="s">
        <v>100</v>
      </c>
      <c r="J2453">
        <v>62</v>
      </c>
      <c r="K2453">
        <v>450</v>
      </c>
      <c r="L2453" s="7">
        <f>Sales_Data[[#This Row],[OrderQuantity]] *Sales_Data[[#This Row],[UnitPrice]]</f>
        <v>27900</v>
      </c>
      <c r="M2453" s="7">
        <f>Sales_Data[[#This Row],[UnitPrice]]-Sales_Data[[#This Row],[UnitCost]]</f>
        <v>250</v>
      </c>
      <c r="N2453" s="7">
        <f>Sales_Data[[#This Row],[Gross Revenue]]-Sales_Data[[#This Row],[Discount Amount ]]</f>
        <v>27650</v>
      </c>
      <c r="O2453" s="7">
        <f>Sales_Data[[#This Row],[OrderQuantity]] *Sales_Data[[#This Row],[UnitCost]]</f>
        <v>12400</v>
      </c>
      <c r="P2453" s="7">
        <f>Sales_Data[[#This Row],[ItemCost]] +Sales_Data[[#This Row],[ShippingCost]]</f>
        <v>13467.71</v>
      </c>
      <c r="Q2453" s="7">
        <f>Sales_Data[[#This Row],[Gross Revenue]]-Sales_Data[[#This Row],[TotalFinancialCost]]</f>
        <v>14432.29</v>
      </c>
      <c r="R2453" s="7">
        <f>Sales_Data[[#This Row],[Actul Bill Amount]]-Sales_Data[[#This Row],[ShippingCost]]</f>
        <v>26582.29</v>
      </c>
      <c r="S2453">
        <v>808</v>
      </c>
      <c r="T2453">
        <v>1067.71</v>
      </c>
      <c r="U2453" t="s">
        <v>30</v>
      </c>
      <c r="V2453">
        <v>200</v>
      </c>
      <c r="W2453" t="s">
        <v>27</v>
      </c>
      <c r="X2453" t="str">
        <f t="shared" si="77"/>
        <v>Mumbai</v>
      </c>
    </row>
    <row r="2454" spans="1:24" x14ac:dyDescent="0.4">
      <c r="A2454">
        <v>102453</v>
      </c>
      <c r="B2454" s="5">
        <v>45697.50277777778</v>
      </c>
      <c r="C2454" s="3" t="str">
        <f>TEXT(Sales_Data[[#This Row],[OrderDate]],"mmmm")</f>
        <v>February</v>
      </c>
      <c r="D2454" s="3" t="str">
        <f t="shared" si="76"/>
        <v>2025</v>
      </c>
      <c r="E2454" t="s">
        <v>34</v>
      </c>
      <c r="F2454" t="s">
        <v>43</v>
      </c>
      <c r="G2454" t="s">
        <v>15</v>
      </c>
      <c r="H2454" t="s">
        <v>32</v>
      </c>
      <c r="I2454" t="s">
        <v>100</v>
      </c>
      <c r="J2454">
        <v>39</v>
      </c>
      <c r="K2454">
        <v>4500</v>
      </c>
      <c r="L2454" s="7">
        <f>Sales_Data[[#This Row],[OrderQuantity]] *Sales_Data[[#This Row],[UnitPrice]]</f>
        <v>175500</v>
      </c>
      <c r="M2454" s="7">
        <f>Sales_Data[[#This Row],[UnitPrice]]-Sales_Data[[#This Row],[UnitCost]]</f>
        <v>2000</v>
      </c>
      <c r="N2454" s="7">
        <f>Sales_Data[[#This Row],[Gross Revenue]]-Sales_Data[[#This Row],[Discount Amount ]]</f>
        <v>173500</v>
      </c>
      <c r="O2454" s="7">
        <f>Sales_Data[[#This Row],[OrderQuantity]] *Sales_Data[[#This Row],[UnitCost]]</f>
        <v>97500</v>
      </c>
      <c r="P2454" s="7">
        <f>Sales_Data[[#This Row],[ItemCost]] +Sales_Data[[#This Row],[ShippingCost]]</f>
        <v>98078.56</v>
      </c>
      <c r="Q2454" s="7">
        <f>Sales_Data[[#This Row],[Gross Revenue]]-Sales_Data[[#This Row],[TotalFinancialCost]]</f>
        <v>77421.440000000002</v>
      </c>
      <c r="R2454" s="7">
        <f>Sales_Data[[#This Row],[Actul Bill Amount]]-Sales_Data[[#This Row],[ShippingCost]]</f>
        <v>172921.44</v>
      </c>
      <c r="S2454">
        <v>503</v>
      </c>
      <c r="T2454">
        <v>578.55999999999995</v>
      </c>
      <c r="U2454" t="s">
        <v>44</v>
      </c>
      <c r="V2454">
        <v>2500</v>
      </c>
      <c r="W2454" t="s">
        <v>33</v>
      </c>
      <c r="X2454" t="str">
        <f t="shared" si="77"/>
        <v>Delhi</v>
      </c>
    </row>
    <row r="2455" spans="1:24" x14ac:dyDescent="0.4">
      <c r="A2455">
        <v>102454</v>
      </c>
      <c r="B2455" s="5">
        <v>45930.28402777778</v>
      </c>
      <c r="C2455" s="3" t="str">
        <f>TEXT(Sales_Data[[#This Row],[OrderDate]],"mmmm")</f>
        <v>September</v>
      </c>
      <c r="D2455" s="3" t="str">
        <f t="shared" si="76"/>
        <v>2025</v>
      </c>
      <c r="E2455" t="s">
        <v>42</v>
      </c>
      <c r="F2455" t="s">
        <v>46</v>
      </c>
      <c r="G2455" t="s">
        <v>29</v>
      </c>
      <c r="H2455" t="s">
        <v>37</v>
      </c>
      <c r="I2455" t="s">
        <v>100</v>
      </c>
      <c r="J2455">
        <v>45</v>
      </c>
      <c r="K2455">
        <v>4500</v>
      </c>
      <c r="L2455" s="7">
        <f>Sales_Data[[#This Row],[OrderQuantity]] *Sales_Data[[#This Row],[UnitPrice]]</f>
        <v>202500</v>
      </c>
      <c r="M2455" s="7">
        <f>Sales_Data[[#This Row],[UnitPrice]]-Sales_Data[[#This Row],[UnitCost]]</f>
        <v>1700</v>
      </c>
      <c r="N2455" s="7">
        <f>Sales_Data[[#This Row],[Gross Revenue]]-Sales_Data[[#This Row],[Discount Amount ]]</f>
        <v>200800</v>
      </c>
      <c r="O2455" s="7">
        <f>Sales_Data[[#This Row],[OrderQuantity]] *Sales_Data[[#This Row],[UnitCost]]</f>
        <v>126000</v>
      </c>
      <c r="P2455" s="7">
        <f>Sales_Data[[#This Row],[ItemCost]] +Sales_Data[[#This Row],[ShippingCost]]</f>
        <v>126248.62</v>
      </c>
      <c r="Q2455" s="7">
        <f>Sales_Data[[#This Row],[Gross Revenue]]-Sales_Data[[#This Row],[TotalFinancialCost]]</f>
        <v>76251.38</v>
      </c>
      <c r="R2455" s="7">
        <f>Sales_Data[[#This Row],[Actul Bill Amount]]-Sales_Data[[#This Row],[ShippingCost]]</f>
        <v>200551.38</v>
      </c>
      <c r="S2455">
        <v>854</v>
      </c>
      <c r="T2455">
        <v>248.62</v>
      </c>
      <c r="U2455" t="s">
        <v>47</v>
      </c>
      <c r="V2455">
        <v>2800</v>
      </c>
      <c r="W2455" t="s">
        <v>38</v>
      </c>
      <c r="X2455" t="str">
        <f t="shared" si="77"/>
        <v>Kolkata</v>
      </c>
    </row>
    <row r="2456" spans="1:24" x14ac:dyDescent="0.4">
      <c r="A2456">
        <v>102455</v>
      </c>
      <c r="B2456" s="5">
        <v>45758.78125</v>
      </c>
      <c r="C2456" s="3" t="str">
        <f>TEXT(Sales_Data[[#This Row],[OrderDate]],"mmmm")</f>
        <v>April</v>
      </c>
      <c r="D2456" s="3" t="str">
        <f t="shared" si="76"/>
        <v>2025</v>
      </c>
      <c r="E2456" t="s">
        <v>19</v>
      </c>
      <c r="F2456" t="s">
        <v>40</v>
      </c>
      <c r="G2456" t="s">
        <v>15</v>
      </c>
      <c r="H2456" t="s">
        <v>25</v>
      </c>
      <c r="I2456" t="s">
        <v>100</v>
      </c>
      <c r="J2456">
        <v>35</v>
      </c>
      <c r="K2456">
        <v>5500</v>
      </c>
      <c r="L2456" s="7">
        <f>Sales_Data[[#This Row],[OrderQuantity]] *Sales_Data[[#This Row],[UnitPrice]]</f>
        <v>192500</v>
      </c>
      <c r="M2456" s="7">
        <f>Sales_Data[[#This Row],[UnitPrice]]-Sales_Data[[#This Row],[UnitCost]]</f>
        <v>2000</v>
      </c>
      <c r="N2456" s="7">
        <f>Sales_Data[[#This Row],[Gross Revenue]]-Sales_Data[[#This Row],[Discount Amount ]]</f>
        <v>190500</v>
      </c>
      <c r="O2456" s="7">
        <f>Sales_Data[[#This Row],[OrderQuantity]] *Sales_Data[[#This Row],[UnitCost]]</f>
        <v>122500</v>
      </c>
      <c r="P2456" s="7">
        <f>Sales_Data[[#This Row],[ItemCost]] +Sales_Data[[#This Row],[ShippingCost]]</f>
        <v>122651.82</v>
      </c>
      <c r="Q2456" s="7">
        <f>Sales_Data[[#This Row],[Gross Revenue]]-Sales_Data[[#This Row],[TotalFinancialCost]]</f>
        <v>69848.179999999993</v>
      </c>
      <c r="R2456" s="7">
        <f>Sales_Data[[#This Row],[Actul Bill Amount]]-Sales_Data[[#This Row],[ShippingCost]]</f>
        <v>190348.18</v>
      </c>
      <c r="S2456">
        <v>779</v>
      </c>
      <c r="T2456">
        <v>151.82</v>
      </c>
      <c r="U2456" t="s">
        <v>41</v>
      </c>
      <c r="V2456">
        <v>3500</v>
      </c>
      <c r="W2456" t="s">
        <v>27</v>
      </c>
      <c r="X2456" t="str">
        <f t="shared" si="77"/>
        <v>Mumbai</v>
      </c>
    </row>
    <row r="2457" spans="1:24" x14ac:dyDescent="0.4">
      <c r="A2457">
        <v>102456</v>
      </c>
      <c r="B2457" s="5">
        <v>46016.244444444441</v>
      </c>
      <c r="C2457" s="3" t="str">
        <f>TEXT(Sales_Data[[#This Row],[OrderDate]],"mmmm")</f>
        <v>December</v>
      </c>
      <c r="D2457" s="3" t="str">
        <f t="shared" si="76"/>
        <v>2025</v>
      </c>
      <c r="E2457" t="s">
        <v>50</v>
      </c>
      <c r="F2457" t="s">
        <v>35</v>
      </c>
      <c r="G2457" t="s">
        <v>29</v>
      </c>
      <c r="H2457" t="s">
        <v>20</v>
      </c>
      <c r="I2457" t="s">
        <v>100</v>
      </c>
      <c r="J2457">
        <v>96</v>
      </c>
      <c r="K2457">
        <v>12000</v>
      </c>
      <c r="L2457" s="7">
        <f>Sales_Data[[#This Row],[OrderQuantity]] *Sales_Data[[#This Row],[UnitPrice]]</f>
        <v>1152000</v>
      </c>
      <c r="M2457" s="7">
        <f>Sales_Data[[#This Row],[UnitPrice]]-Sales_Data[[#This Row],[UnitCost]]</f>
        <v>4000</v>
      </c>
      <c r="N2457" s="7">
        <f>Sales_Data[[#This Row],[Gross Revenue]]-Sales_Data[[#This Row],[Discount Amount ]]</f>
        <v>1148000</v>
      </c>
      <c r="O2457" s="7">
        <f>Sales_Data[[#This Row],[OrderQuantity]] *Sales_Data[[#This Row],[UnitCost]]</f>
        <v>768000</v>
      </c>
      <c r="P2457" s="7">
        <f>Sales_Data[[#This Row],[ItemCost]] +Sales_Data[[#This Row],[ShippingCost]]</f>
        <v>768423.28</v>
      </c>
      <c r="Q2457" s="7">
        <f>Sales_Data[[#This Row],[Gross Revenue]]-Sales_Data[[#This Row],[TotalFinancialCost]]</f>
        <v>383576.72</v>
      </c>
      <c r="R2457" s="7">
        <f>Sales_Data[[#This Row],[Actul Bill Amount]]-Sales_Data[[#This Row],[ShippingCost]]</f>
        <v>1147576.72</v>
      </c>
      <c r="S2457">
        <v>701</v>
      </c>
      <c r="T2457">
        <v>423.28</v>
      </c>
      <c r="U2457" t="s">
        <v>36</v>
      </c>
      <c r="V2457">
        <v>8000</v>
      </c>
      <c r="W2457" t="s">
        <v>22</v>
      </c>
      <c r="X2457" t="str">
        <f t="shared" si="77"/>
        <v>Nagpur</v>
      </c>
    </row>
    <row r="2458" spans="1:24" x14ac:dyDescent="0.4">
      <c r="A2458">
        <v>102457</v>
      </c>
      <c r="B2458" s="5">
        <v>45965.534722222219</v>
      </c>
      <c r="C2458" s="3" t="str">
        <f>TEXT(Sales_Data[[#This Row],[OrderDate]],"mmmm")</f>
        <v>November</v>
      </c>
      <c r="D2458" s="3" t="str">
        <f t="shared" si="76"/>
        <v>2025</v>
      </c>
      <c r="E2458" t="s">
        <v>45</v>
      </c>
      <c r="F2458" t="s">
        <v>14</v>
      </c>
      <c r="G2458" t="s">
        <v>15</v>
      </c>
      <c r="H2458" t="s">
        <v>37</v>
      </c>
      <c r="I2458" t="s">
        <v>100</v>
      </c>
      <c r="J2458">
        <v>85</v>
      </c>
      <c r="K2458">
        <v>6500</v>
      </c>
      <c r="L2458" s="7">
        <f>Sales_Data[[#This Row],[OrderQuantity]] *Sales_Data[[#This Row],[UnitPrice]]</f>
        <v>552500</v>
      </c>
      <c r="M2458" s="7">
        <f>Sales_Data[[#This Row],[UnitPrice]]-Sales_Data[[#This Row],[UnitCost]]</f>
        <v>2300</v>
      </c>
      <c r="N2458" s="7">
        <f>Sales_Data[[#This Row],[Gross Revenue]]-Sales_Data[[#This Row],[Discount Amount ]]</f>
        <v>550200</v>
      </c>
      <c r="O2458" s="7">
        <f>Sales_Data[[#This Row],[OrderQuantity]] *Sales_Data[[#This Row],[UnitCost]]</f>
        <v>357000</v>
      </c>
      <c r="P2458" s="7">
        <f>Sales_Data[[#This Row],[ItemCost]] +Sales_Data[[#This Row],[ShippingCost]]</f>
        <v>357527.74</v>
      </c>
      <c r="Q2458" s="7">
        <f>Sales_Data[[#This Row],[Gross Revenue]]-Sales_Data[[#This Row],[TotalFinancialCost]]</f>
        <v>194972.26</v>
      </c>
      <c r="R2458" s="7">
        <f>Sales_Data[[#This Row],[Actul Bill Amount]]-Sales_Data[[#This Row],[ShippingCost]]</f>
        <v>549672.26</v>
      </c>
      <c r="S2458">
        <v>758</v>
      </c>
      <c r="T2458">
        <v>527.74</v>
      </c>
      <c r="U2458" t="s">
        <v>21</v>
      </c>
      <c r="V2458">
        <v>4200</v>
      </c>
      <c r="W2458" t="s">
        <v>38</v>
      </c>
      <c r="X2458" t="str">
        <f t="shared" si="77"/>
        <v>Kolkata</v>
      </c>
    </row>
    <row r="2459" spans="1:24" x14ac:dyDescent="0.4">
      <c r="A2459">
        <v>102458</v>
      </c>
      <c r="B2459" s="5">
        <v>45878.699305555558</v>
      </c>
      <c r="C2459" s="3" t="str">
        <f>TEXT(Sales_Data[[#This Row],[OrderDate]],"mmmm")</f>
        <v>August</v>
      </c>
      <c r="D2459" s="3" t="str">
        <f t="shared" si="76"/>
        <v>2025</v>
      </c>
      <c r="E2459" t="s">
        <v>39</v>
      </c>
      <c r="F2459" t="s">
        <v>40</v>
      </c>
      <c r="G2459" t="s">
        <v>15</v>
      </c>
      <c r="H2459" t="s">
        <v>32</v>
      </c>
      <c r="I2459" t="s">
        <v>100</v>
      </c>
      <c r="J2459">
        <v>80</v>
      </c>
      <c r="K2459">
        <v>5500</v>
      </c>
      <c r="L2459" s="7">
        <f>Sales_Data[[#This Row],[OrderQuantity]] *Sales_Data[[#This Row],[UnitPrice]]</f>
        <v>440000</v>
      </c>
      <c r="M2459" s="7">
        <f>Sales_Data[[#This Row],[UnitPrice]]-Sales_Data[[#This Row],[UnitCost]]</f>
        <v>2000</v>
      </c>
      <c r="N2459" s="7">
        <f>Sales_Data[[#This Row],[Gross Revenue]]-Sales_Data[[#This Row],[Discount Amount ]]</f>
        <v>438000</v>
      </c>
      <c r="O2459" s="7">
        <f>Sales_Data[[#This Row],[OrderQuantity]] *Sales_Data[[#This Row],[UnitCost]]</f>
        <v>280000</v>
      </c>
      <c r="P2459" s="7">
        <f>Sales_Data[[#This Row],[ItemCost]] +Sales_Data[[#This Row],[ShippingCost]]</f>
        <v>280745.44</v>
      </c>
      <c r="Q2459" s="7">
        <f>Sales_Data[[#This Row],[Gross Revenue]]-Sales_Data[[#This Row],[TotalFinancialCost]]</f>
        <v>159254.56</v>
      </c>
      <c r="R2459" s="7">
        <f>Sales_Data[[#This Row],[Actul Bill Amount]]-Sales_Data[[#This Row],[ShippingCost]]</f>
        <v>437254.56</v>
      </c>
      <c r="S2459">
        <v>1045</v>
      </c>
      <c r="T2459">
        <v>745.44</v>
      </c>
      <c r="U2459" t="s">
        <v>41</v>
      </c>
      <c r="V2459">
        <v>3500</v>
      </c>
      <c r="W2459" t="s">
        <v>33</v>
      </c>
      <c r="X2459" t="str">
        <f t="shared" si="77"/>
        <v>Delhi</v>
      </c>
    </row>
    <row r="2460" spans="1:24" x14ac:dyDescent="0.4">
      <c r="A2460">
        <v>102459</v>
      </c>
      <c r="B2460" s="5">
        <v>45965.829861111109</v>
      </c>
      <c r="C2460" s="3" t="str">
        <f>TEXT(Sales_Data[[#This Row],[OrderDate]],"mmmm")</f>
        <v>November</v>
      </c>
      <c r="D2460" s="3" t="str">
        <f t="shared" si="76"/>
        <v>2025</v>
      </c>
      <c r="E2460" t="s">
        <v>23</v>
      </c>
      <c r="F2460" t="s">
        <v>14</v>
      </c>
      <c r="G2460" t="s">
        <v>15</v>
      </c>
      <c r="H2460" t="s">
        <v>25</v>
      </c>
      <c r="I2460" t="s">
        <v>100</v>
      </c>
      <c r="J2460">
        <v>58</v>
      </c>
      <c r="K2460">
        <v>6500</v>
      </c>
      <c r="L2460" s="7">
        <f>Sales_Data[[#This Row],[OrderQuantity]] *Sales_Data[[#This Row],[UnitPrice]]</f>
        <v>377000</v>
      </c>
      <c r="M2460" s="7">
        <f>Sales_Data[[#This Row],[UnitPrice]]-Sales_Data[[#This Row],[UnitCost]]</f>
        <v>2300</v>
      </c>
      <c r="N2460" s="7">
        <f>Sales_Data[[#This Row],[Gross Revenue]]-Sales_Data[[#This Row],[Discount Amount ]]</f>
        <v>374700</v>
      </c>
      <c r="O2460" s="7">
        <f>Sales_Data[[#This Row],[OrderQuantity]] *Sales_Data[[#This Row],[UnitCost]]</f>
        <v>243600</v>
      </c>
      <c r="P2460" s="7">
        <f>Sales_Data[[#This Row],[ItemCost]] +Sales_Data[[#This Row],[ShippingCost]]</f>
        <v>244086.03</v>
      </c>
      <c r="Q2460" s="7">
        <f>Sales_Data[[#This Row],[Gross Revenue]]-Sales_Data[[#This Row],[TotalFinancialCost]]</f>
        <v>132913.97</v>
      </c>
      <c r="R2460" s="7">
        <f>Sales_Data[[#This Row],[Actul Bill Amount]]-Sales_Data[[#This Row],[ShippingCost]]</f>
        <v>374213.97</v>
      </c>
      <c r="S2460">
        <v>674</v>
      </c>
      <c r="T2460">
        <v>486.03</v>
      </c>
      <c r="U2460" t="s">
        <v>21</v>
      </c>
      <c r="V2460">
        <v>4200</v>
      </c>
      <c r="W2460" t="s">
        <v>27</v>
      </c>
      <c r="X2460" t="str">
        <f t="shared" si="77"/>
        <v>Mumbai</v>
      </c>
    </row>
    <row r="2461" spans="1:24" x14ac:dyDescent="0.4">
      <c r="A2461">
        <v>102460</v>
      </c>
      <c r="B2461" s="5">
        <v>45781.918055555558</v>
      </c>
      <c r="C2461" s="3" t="str">
        <f>TEXT(Sales_Data[[#This Row],[OrderDate]],"mmmm")</f>
        <v>May</v>
      </c>
      <c r="D2461" s="3" t="str">
        <f t="shared" si="76"/>
        <v>2025</v>
      </c>
      <c r="E2461" t="s">
        <v>42</v>
      </c>
      <c r="F2461" t="s">
        <v>35</v>
      </c>
      <c r="G2461" t="s">
        <v>15</v>
      </c>
      <c r="H2461" t="s">
        <v>32</v>
      </c>
      <c r="I2461" t="s">
        <v>100</v>
      </c>
      <c r="J2461">
        <v>41</v>
      </c>
      <c r="K2461">
        <v>8500</v>
      </c>
      <c r="L2461" s="7">
        <f>Sales_Data[[#This Row],[OrderQuantity]] *Sales_Data[[#This Row],[UnitPrice]]</f>
        <v>348500</v>
      </c>
      <c r="M2461" s="7">
        <f>Sales_Data[[#This Row],[UnitPrice]]-Sales_Data[[#This Row],[UnitCost]]</f>
        <v>3000</v>
      </c>
      <c r="N2461" s="7">
        <f>Sales_Data[[#This Row],[Gross Revenue]]-Sales_Data[[#This Row],[Discount Amount ]]</f>
        <v>345500</v>
      </c>
      <c r="O2461" s="7">
        <f>Sales_Data[[#This Row],[OrderQuantity]] *Sales_Data[[#This Row],[UnitCost]]</f>
        <v>225500</v>
      </c>
      <c r="P2461" s="7">
        <f>Sales_Data[[#This Row],[ItemCost]] +Sales_Data[[#This Row],[ShippingCost]]</f>
        <v>225864.34</v>
      </c>
      <c r="Q2461" s="7">
        <f>Sales_Data[[#This Row],[Gross Revenue]]-Sales_Data[[#This Row],[TotalFinancialCost]]</f>
        <v>122635.66</v>
      </c>
      <c r="R2461" s="7">
        <f>Sales_Data[[#This Row],[Actul Bill Amount]]-Sales_Data[[#This Row],[ShippingCost]]</f>
        <v>345135.66</v>
      </c>
      <c r="S2461">
        <v>732</v>
      </c>
      <c r="T2461">
        <v>364.34</v>
      </c>
      <c r="U2461" t="s">
        <v>49</v>
      </c>
      <c r="V2461">
        <v>5500</v>
      </c>
      <c r="W2461" t="s">
        <v>33</v>
      </c>
      <c r="X2461" t="str">
        <f t="shared" si="77"/>
        <v>Delhi</v>
      </c>
    </row>
    <row r="2462" spans="1:24" x14ac:dyDescent="0.4">
      <c r="A2462">
        <v>102461</v>
      </c>
      <c r="B2462" s="5">
        <v>45888.926388888889</v>
      </c>
      <c r="C2462" s="3" t="str">
        <f>TEXT(Sales_Data[[#This Row],[OrderDate]],"mmmm")</f>
        <v>August</v>
      </c>
      <c r="D2462" s="3" t="str">
        <f t="shared" si="76"/>
        <v>2025</v>
      </c>
      <c r="E2462" t="s">
        <v>48</v>
      </c>
      <c r="F2462" t="s">
        <v>43</v>
      </c>
      <c r="G2462" t="s">
        <v>31</v>
      </c>
      <c r="H2462" t="s">
        <v>25</v>
      </c>
      <c r="I2462" t="s">
        <v>100</v>
      </c>
      <c r="J2462">
        <v>55</v>
      </c>
      <c r="K2462">
        <v>2800</v>
      </c>
      <c r="L2462" s="7">
        <f>Sales_Data[[#This Row],[OrderQuantity]] *Sales_Data[[#This Row],[UnitPrice]]</f>
        <v>154000</v>
      </c>
      <c r="M2462" s="7">
        <f>Sales_Data[[#This Row],[UnitPrice]]-Sales_Data[[#This Row],[UnitCost]]</f>
        <v>1300</v>
      </c>
      <c r="N2462" s="7">
        <f>Sales_Data[[#This Row],[Gross Revenue]]-Sales_Data[[#This Row],[Discount Amount ]]</f>
        <v>152700</v>
      </c>
      <c r="O2462" s="7">
        <f>Sales_Data[[#This Row],[OrderQuantity]] *Sales_Data[[#This Row],[UnitCost]]</f>
        <v>82500</v>
      </c>
      <c r="P2462" s="7">
        <f>Sales_Data[[#This Row],[ItemCost]] +Sales_Data[[#This Row],[ShippingCost]]</f>
        <v>82956.210000000006</v>
      </c>
      <c r="Q2462" s="7">
        <f>Sales_Data[[#This Row],[Gross Revenue]]-Sales_Data[[#This Row],[TotalFinancialCost]]</f>
        <v>71043.789999999994</v>
      </c>
      <c r="R2462" s="7">
        <f>Sales_Data[[#This Row],[Actul Bill Amount]]-Sales_Data[[#This Row],[ShippingCost]]</f>
        <v>152243.79</v>
      </c>
      <c r="S2462">
        <v>864</v>
      </c>
      <c r="T2462">
        <v>456.21</v>
      </c>
      <c r="U2462" t="s">
        <v>61</v>
      </c>
      <c r="V2462">
        <v>1500</v>
      </c>
      <c r="W2462" t="s">
        <v>27</v>
      </c>
      <c r="X2462" t="str">
        <f t="shared" si="77"/>
        <v>Mumbai</v>
      </c>
    </row>
    <row r="2463" spans="1:24" x14ac:dyDescent="0.4">
      <c r="A2463">
        <v>102462</v>
      </c>
      <c r="B2463" s="5">
        <v>45835.132638888892</v>
      </c>
      <c r="C2463" s="3" t="str">
        <f>TEXT(Sales_Data[[#This Row],[OrderDate]],"mmmm")</f>
        <v>June</v>
      </c>
      <c r="D2463" s="3" t="str">
        <f t="shared" si="76"/>
        <v>2025</v>
      </c>
      <c r="E2463" t="s">
        <v>48</v>
      </c>
      <c r="F2463" t="s">
        <v>14</v>
      </c>
      <c r="G2463" t="s">
        <v>31</v>
      </c>
      <c r="H2463" t="s">
        <v>20</v>
      </c>
      <c r="I2463" t="s">
        <v>100</v>
      </c>
      <c r="J2463">
        <v>51</v>
      </c>
      <c r="K2463">
        <v>6500</v>
      </c>
      <c r="L2463" s="7">
        <f>Sales_Data[[#This Row],[OrderQuantity]] *Sales_Data[[#This Row],[UnitPrice]]</f>
        <v>331500</v>
      </c>
      <c r="M2463" s="7">
        <f>Sales_Data[[#This Row],[UnitPrice]]-Sales_Data[[#This Row],[UnitCost]]</f>
        <v>2300</v>
      </c>
      <c r="N2463" s="7">
        <f>Sales_Data[[#This Row],[Gross Revenue]]-Sales_Data[[#This Row],[Discount Amount ]]</f>
        <v>329200</v>
      </c>
      <c r="O2463" s="7">
        <f>Sales_Data[[#This Row],[OrderQuantity]] *Sales_Data[[#This Row],[UnitCost]]</f>
        <v>214200</v>
      </c>
      <c r="P2463" s="7">
        <f>Sales_Data[[#This Row],[ItemCost]] +Sales_Data[[#This Row],[ShippingCost]]</f>
        <v>215582.93</v>
      </c>
      <c r="Q2463" s="7">
        <f>Sales_Data[[#This Row],[Gross Revenue]]-Sales_Data[[#This Row],[TotalFinancialCost]]</f>
        <v>115917.07</v>
      </c>
      <c r="R2463" s="7">
        <f>Sales_Data[[#This Row],[Actul Bill Amount]]-Sales_Data[[#This Row],[ShippingCost]]</f>
        <v>327817.07</v>
      </c>
      <c r="S2463">
        <v>1028</v>
      </c>
      <c r="T2463">
        <v>1382.93</v>
      </c>
      <c r="U2463" t="s">
        <v>21</v>
      </c>
      <c r="V2463">
        <v>4200</v>
      </c>
      <c r="W2463" t="s">
        <v>22</v>
      </c>
      <c r="X2463" t="str">
        <f t="shared" si="77"/>
        <v>Nagpur</v>
      </c>
    </row>
    <row r="2464" spans="1:24" x14ac:dyDescent="0.4">
      <c r="A2464">
        <v>102463</v>
      </c>
      <c r="B2464" s="5">
        <v>45720.439583333333</v>
      </c>
      <c r="C2464" s="3" t="str">
        <f>TEXT(Sales_Data[[#This Row],[OrderDate]],"mmmm")</f>
        <v>March</v>
      </c>
      <c r="D2464" s="3" t="str">
        <f t="shared" si="76"/>
        <v>2025</v>
      </c>
      <c r="E2464" t="s">
        <v>45</v>
      </c>
      <c r="F2464" t="s">
        <v>55</v>
      </c>
      <c r="G2464" t="s">
        <v>31</v>
      </c>
      <c r="H2464" t="s">
        <v>37</v>
      </c>
      <c r="I2464" t="s">
        <v>100</v>
      </c>
      <c r="J2464">
        <v>51</v>
      </c>
      <c r="K2464">
        <v>600</v>
      </c>
      <c r="L2464" s="7">
        <f>Sales_Data[[#This Row],[OrderQuantity]] *Sales_Data[[#This Row],[UnitPrice]]</f>
        <v>30600</v>
      </c>
      <c r="M2464" s="7">
        <f>Sales_Data[[#This Row],[UnitPrice]]-Sales_Data[[#This Row],[UnitCost]]</f>
        <v>250</v>
      </c>
      <c r="N2464" s="7">
        <f>Sales_Data[[#This Row],[Gross Revenue]]-Sales_Data[[#This Row],[Discount Amount ]]</f>
        <v>30350</v>
      </c>
      <c r="O2464" s="7">
        <f>Sales_Data[[#This Row],[OrderQuantity]] *Sales_Data[[#This Row],[UnitCost]]</f>
        <v>17850</v>
      </c>
      <c r="P2464" s="7">
        <f>Sales_Data[[#This Row],[ItemCost]] +Sales_Data[[#This Row],[ShippingCost]]</f>
        <v>18234.27</v>
      </c>
      <c r="Q2464" s="7">
        <f>Sales_Data[[#This Row],[Gross Revenue]]-Sales_Data[[#This Row],[TotalFinancialCost]]</f>
        <v>12365.73</v>
      </c>
      <c r="R2464" s="7">
        <f>Sales_Data[[#This Row],[Actul Bill Amount]]-Sales_Data[[#This Row],[ShippingCost]]</f>
        <v>29965.73</v>
      </c>
      <c r="S2464">
        <v>905</v>
      </c>
      <c r="T2464">
        <v>384.27</v>
      </c>
      <c r="U2464" t="s">
        <v>57</v>
      </c>
      <c r="V2464">
        <v>350</v>
      </c>
      <c r="W2464" t="s">
        <v>38</v>
      </c>
      <c r="X2464" t="str">
        <f t="shared" si="77"/>
        <v>Kolkata</v>
      </c>
    </row>
    <row r="2465" spans="1:24" x14ac:dyDescent="0.4">
      <c r="A2465">
        <v>102464</v>
      </c>
      <c r="B2465" s="5">
        <v>45773.668055555558</v>
      </c>
      <c r="C2465" s="3" t="str">
        <f>TEXT(Sales_Data[[#This Row],[OrderDate]],"mmmm")</f>
        <v>April</v>
      </c>
      <c r="D2465" s="3" t="str">
        <f t="shared" si="76"/>
        <v>2025</v>
      </c>
      <c r="E2465" t="s">
        <v>13</v>
      </c>
      <c r="F2465" t="s">
        <v>35</v>
      </c>
      <c r="G2465" t="s">
        <v>29</v>
      </c>
      <c r="H2465" t="s">
        <v>16</v>
      </c>
      <c r="I2465" t="s">
        <v>100</v>
      </c>
      <c r="J2465">
        <v>59</v>
      </c>
      <c r="K2465">
        <v>8500</v>
      </c>
      <c r="L2465" s="7">
        <f>Sales_Data[[#This Row],[OrderQuantity]] *Sales_Data[[#This Row],[UnitPrice]]</f>
        <v>501500</v>
      </c>
      <c r="M2465" s="7">
        <f>Sales_Data[[#This Row],[UnitPrice]]-Sales_Data[[#This Row],[UnitCost]]</f>
        <v>3000</v>
      </c>
      <c r="N2465" s="7">
        <f>Sales_Data[[#This Row],[Gross Revenue]]-Sales_Data[[#This Row],[Discount Amount ]]</f>
        <v>498500</v>
      </c>
      <c r="O2465" s="7">
        <f>Sales_Data[[#This Row],[OrderQuantity]] *Sales_Data[[#This Row],[UnitCost]]</f>
        <v>324500</v>
      </c>
      <c r="P2465" s="7">
        <f>Sales_Data[[#This Row],[ItemCost]] +Sales_Data[[#This Row],[ShippingCost]]</f>
        <v>325318.31</v>
      </c>
      <c r="Q2465" s="7">
        <f>Sales_Data[[#This Row],[Gross Revenue]]-Sales_Data[[#This Row],[TotalFinancialCost]]</f>
        <v>176181.69</v>
      </c>
      <c r="R2465" s="7">
        <f>Sales_Data[[#This Row],[Actul Bill Amount]]-Sales_Data[[#This Row],[ShippingCost]]</f>
        <v>497681.69</v>
      </c>
      <c r="S2465">
        <v>376</v>
      </c>
      <c r="T2465">
        <v>818.31</v>
      </c>
      <c r="U2465" t="s">
        <v>49</v>
      </c>
      <c r="V2465">
        <v>5500</v>
      </c>
      <c r="W2465" t="s">
        <v>18</v>
      </c>
      <c r="X2465" t="str">
        <f t="shared" si="77"/>
        <v>Bengaluru</v>
      </c>
    </row>
    <row r="2466" spans="1:24" x14ac:dyDescent="0.4">
      <c r="A2466">
        <v>102465</v>
      </c>
      <c r="B2466" s="5">
        <v>45848.038888888892</v>
      </c>
      <c r="C2466" s="3" t="str">
        <f>TEXT(Sales_Data[[#This Row],[OrderDate]],"mmmm")</f>
        <v>July</v>
      </c>
      <c r="D2466" s="3" t="str">
        <f t="shared" si="76"/>
        <v>2025</v>
      </c>
      <c r="E2466" t="s">
        <v>50</v>
      </c>
      <c r="F2466" t="s">
        <v>40</v>
      </c>
      <c r="G2466" t="s">
        <v>15</v>
      </c>
      <c r="H2466" t="s">
        <v>37</v>
      </c>
      <c r="I2466" t="s">
        <v>100</v>
      </c>
      <c r="J2466">
        <v>72</v>
      </c>
      <c r="K2466">
        <v>5500</v>
      </c>
      <c r="L2466" s="7">
        <f>Sales_Data[[#This Row],[OrderQuantity]] *Sales_Data[[#This Row],[UnitPrice]]</f>
        <v>396000</v>
      </c>
      <c r="M2466" s="7">
        <f>Sales_Data[[#This Row],[UnitPrice]]-Sales_Data[[#This Row],[UnitCost]]</f>
        <v>2000</v>
      </c>
      <c r="N2466" s="7">
        <f>Sales_Data[[#This Row],[Gross Revenue]]-Sales_Data[[#This Row],[Discount Amount ]]</f>
        <v>394000</v>
      </c>
      <c r="O2466" s="7">
        <f>Sales_Data[[#This Row],[OrderQuantity]] *Sales_Data[[#This Row],[UnitCost]]</f>
        <v>252000</v>
      </c>
      <c r="P2466" s="7">
        <f>Sales_Data[[#This Row],[ItemCost]] +Sales_Data[[#This Row],[ShippingCost]]</f>
        <v>252910</v>
      </c>
      <c r="Q2466" s="7">
        <f>Sales_Data[[#This Row],[Gross Revenue]]-Sales_Data[[#This Row],[TotalFinancialCost]]</f>
        <v>143090</v>
      </c>
      <c r="R2466" s="7">
        <f>Sales_Data[[#This Row],[Actul Bill Amount]]-Sales_Data[[#This Row],[ShippingCost]]</f>
        <v>393090</v>
      </c>
      <c r="S2466">
        <v>780</v>
      </c>
      <c r="T2466">
        <v>910</v>
      </c>
      <c r="U2466" t="s">
        <v>41</v>
      </c>
      <c r="V2466">
        <v>3500</v>
      </c>
      <c r="W2466" t="s">
        <v>38</v>
      </c>
      <c r="X2466" t="str">
        <f t="shared" si="77"/>
        <v>Kolkata</v>
      </c>
    </row>
    <row r="2467" spans="1:24" x14ac:dyDescent="0.4">
      <c r="A2467">
        <v>102466</v>
      </c>
      <c r="B2467" s="5">
        <v>45719.421527777777</v>
      </c>
      <c r="C2467" s="3" t="str">
        <f>TEXT(Sales_Data[[#This Row],[OrderDate]],"mmmm")</f>
        <v>March</v>
      </c>
      <c r="D2467" s="3" t="str">
        <f t="shared" si="76"/>
        <v>2025</v>
      </c>
      <c r="E2467" t="s">
        <v>39</v>
      </c>
      <c r="F2467" t="s">
        <v>35</v>
      </c>
      <c r="G2467" t="s">
        <v>31</v>
      </c>
      <c r="H2467" t="s">
        <v>16</v>
      </c>
      <c r="I2467" t="s">
        <v>100</v>
      </c>
      <c r="J2467">
        <v>14</v>
      </c>
      <c r="K2467">
        <v>8500</v>
      </c>
      <c r="L2467" s="7">
        <f>Sales_Data[[#This Row],[OrderQuantity]] *Sales_Data[[#This Row],[UnitPrice]]</f>
        <v>119000</v>
      </c>
      <c r="M2467" s="7">
        <f>Sales_Data[[#This Row],[UnitPrice]]-Sales_Data[[#This Row],[UnitCost]]</f>
        <v>3000</v>
      </c>
      <c r="N2467" s="7">
        <f>Sales_Data[[#This Row],[Gross Revenue]]-Sales_Data[[#This Row],[Discount Amount ]]</f>
        <v>116000</v>
      </c>
      <c r="O2467" s="7">
        <f>Sales_Data[[#This Row],[OrderQuantity]] *Sales_Data[[#This Row],[UnitCost]]</f>
        <v>77000</v>
      </c>
      <c r="P2467" s="7">
        <f>Sales_Data[[#This Row],[ItemCost]] +Sales_Data[[#This Row],[ShippingCost]]</f>
        <v>77629</v>
      </c>
      <c r="Q2467" s="7">
        <f>Sales_Data[[#This Row],[Gross Revenue]]-Sales_Data[[#This Row],[TotalFinancialCost]]</f>
        <v>41371</v>
      </c>
      <c r="R2467" s="7">
        <f>Sales_Data[[#This Row],[Actul Bill Amount]]-Sales_Data[[#This Row],[ShippingCost]]</f>
        <v>115371</v>
      </c>
      <c r="S2467">
        <v>380</v>
      </c>
      <c r="T2467">
        <v>629</v>
      </c>
      <c r="U2467" t="s">
        <v>49</v>
      </c>
      <c r="V2467">
        <v>5500</v>
      </c>
      <c r="W2467" t="s">
        <v>18</v>
      </c>
      <c r="X2467" t="str">
        <f t="shared" si="77"/>
        <v>Bengaluru</v>
      </c>
    </row>
    <row r="2468" spans="1:24" x14ac:dyDescent="0.4">
      <c r="A2468">
        <v>102467</v>
      </c>
      <c r="B2468" s="5">
        <v>45913.779166666667</v>
      </c>
      <c r="C2468" s="3" t="str">
        <f>TEXT(Sales_Data[[#This Row],[OrderDate]],"mmmm")</f>
        <v>September</v>
      </c>
      <c r="D2468" s="3" t="str">
        <f t="shared" si="76"/>
        <v>2025</v>
      </c>
      <c r="E2468" t="s">
        <v>13</v>
      </c>
      <c r="F2468" t="s">
        <v>43</v>
      </c>
      <c r="G2468" t="s">
        <v>15</v>
      </c>
      <c r="H2468" t="s">
        <v>32</v>
      </c>
      <c r="I2468" t="s">
        <v>100</v>
      </c>
      <c r="J2468">
        <v>14</v>
      </c>
      <c r="K2468">
        <v>4500</v>
      </c>
      <c r="L2468" s="7">
        <f>Sales_Data[[#This Row],[OrderQuantity]] *Sales_Data[[#This Row],[UnitPrice]]</f>
        <v>63000</v>
      </c>
      <c r="M2468" s="7">
        <f>Sales_Data[[#This Row],[UnitPrice]]-Sales_Data[[#This Row],[UnitCost]]</f>
        <v>2000</v>
      </c>
      <c r="N2468" s="7">
        <f>Sales_Data[[#This Row],[Gross Revenue]]-Sales_Data[[#This Row],[Discount Amount ]]</f>
        <v>61000</v>
      </c>
      <c r="O2468" s="7">
        <f>Sales_Data[[#This Row],[OrderQuantity]] *Sales_Data[[#This Row],[UnitCost]]</f>
        <v>35000</v>
      </c>
      <c r="P2468" s="7">
        <f>Sales_Data[[#This Row],[ItemCost]] +Sales_Data[[#This Row],[ShippingCost]]</f>
        <v>35966.379999999997</v>
      </c>
      <c r="Q2468" s="7">
        <f>Sales_Data[[#This Row],[Gross Revenue]]-Sales_Data[[#This Row],[TotalFinancialCost]]</f>
        <v>27033.620000000003</v>
      </c>
      <c r="R2468" s="7">
        <f>Sales_Data[[#This Row],[Actul Bill Amount]]-Sales_Data[[#This Row],[ShippingCost]]</f>
        <v>60033.62</v>
      </c>
      <c r="S2468">
        <v>1180</v>
      </c>
      <c r="T2468">
        <v>966.38</v>
      </c>
      <c r="U2468" t="s">
        <v>44</v>
      </c>
      <c r="V2468">
        <v>2500</v>
      </c>
      <c r="W2468" t="s">
        <v>33</v>
      </c>
      <c r="X2468" t="str">
        <f t="shared" si="77"/>
        <v>Delhi</v>
      </c>
    </row>
    <row r="2469" spans="1:24" x14ac:dyDescent="0.4">
      <c r="A2469">
        <v>102468</v>
      </c>
      <c r="B2469" s="5">
        <v>45664.540972222225</v>
      </c>
      <c r="C2469" s="3" t="str">
        <f>TEXT(Sales_Data[[#This Row],[OrderDate]],"mmmm")</f>
        <v>January</v>
      </c>
      <c r="D2469" s="3" t="str">
        <f t="shared" si="76"/>
        <v>2025</v>
      </c>
      <c r="E2469" t="s">
        <v>23</v>
      </c>
      <c r="F2469" t="s">
        <v>46</v>
      </c>
      <c r="G2469" t="s">
        <v>15</v>
      </c>
      <c r="H2469" t="s">
        <v>37</v>
      </c>
      <c r="I2469" t="s">
        <v>100</v>
      </c>
      <c r="J2469">
        <v>77</v>
      </c>
      <c r="K2469">
        <v>15000</v>
      </c>
      <c r="L2469" s="7">
        <f>Sales_Data[[#This Row],[OrderQuantity]] *Sales_Data[[#This Row],[UnitPrice]]</f>
        <v>1155000</v>
      </c>
      <c r="M2469" s="7">
        <f>Sales_Data[[#This Row],[UnitPrice]]-Sales_Data[[#This Row],[UnitCost]]</f>
        <v>5500</v>
      </c>
      <c r="N2469" s="7">
        <f>Sales_Data[[#This Row],[Gross Revenue]]-Sales_Data[[#This Row],[Discount Amount ]]</f>
        <v>1149500</v>
      </c>
      <c r="O2469" s="7">
        <f>Sales_Data[[#This Row],[OrderQuantity]] *Sales_Data[[#This Row],[UnitCost]]</f>
        <v>731500</v>
      </c>
      <c r="P2469" s="7">
        <f>Sales_Data[[#This Row],[ItemCost]] +Sales_Data[[#This Row],[ShippingCost]]</f>
        <v>732156.12</v>
      </c>
      <c r="Q2469" s="7">
        <f>Sales_Data[[#This Row],[Gross Revenue]]-Sales_Data[[#This Row],[TotalFinancialCost]]</f>
        <v>422843.88</v>
      </c>
      <c r="R2469" s="7">
        <f>Sales_Data[[#This Row],[Actul Bill Amount]]-Sales_Data[[#This Row],[ShippingCost]]</f>
        <v>1148843.8799999999</v>
      </c>
      <c r="S2469">
        <v>334</v>
      </c>
      <c r="T2469">
        <v>656.12</v>
      </c>
      <c r="U2469" t="s">
        <v>53</v>
      </c>
      <c r="V2469">
        <v>9500</v>
      </c>
      <c r="W2469" t="s">
        <v>38</v>
      </c>
      <c r="X2469" t="str">
        <f t="shared" si="77"/>
        <v>Kolkata</v>
      </c>
    </row>
    <row r="2470" spans="1:24" x14ac:dyDescent="0.4">
      <c r="A2470">
        <v>102469</v>
      </c>
      <c r="B2470" s="5">
        <v>45812.956944444442</v>
      </c>
      <c r="C2470" s="3" t="str">
        <f>TEXT(Sales_Data[[#This Row],[OrderDate]],"mmmm")</f>
        <v>June</v>
      </c>
      <c r="D2470" s="3" t="str">
        <f t="shared" si="76"/>
        <v>2025</v>
      </c>
      <c r="E2470" t="s">
        <v>45</v>
      </c>
      <c r="F2470" t="s">
        <v>35</v>
      </c>
      <c r="G2470" t="s">
        <v>29</v>
      </c>
      <c r="H2470" t="s">
        <v>16</v>
      </c>
      <c r="I2470" t="s">
        <v>100</v>
      </c>
      <c r="J2470">
        <v>17</v>
      </c>
      <c r="K2470">
        <v>12000</v>
      </c>
      <c r="L2470" s="7">
        <f>Sales_Data[[#This Row],[OrderQuantity]] *Sales_Data[[#This Row],[UnitPrice]]</f>
        <v>204000</v>
      </c>
      <c r="M2470" s="7">
        <f>Sales_Data[[#This Row],[UnitPrice]]-Sales_Data[[#This Row],[UnitCost]]</f>
        <v>4000</v>
      </c>
      <c r="N2470" s="7">
        <f>Sales_Data[[#This Row],[Gross Revenue]]-Sales_Data[[#This Row],[Discount Amount ]]</f>
        <v>200000</v>
      </c>
      <c r="O2470" s="7">
        <f>Sales_Data[[#This Row],[OrderQuantity]] *Sales_Data[[#This Row],[UnitCost]]</f>
        <v>136000</v>
      </c>
      <c r="P2470" s="7">
        <f>Sales_Data[[#This Row],[ItemCost]] +Sales_Data[[#This Row],[ShippingCost]]</f>
        <v>137079.18</v>
      </c>
      <c r="Q2470" s="7">
        <f>Sales_Data[[#This Row],[Gross Revenue]]-Sales_Data[[#This Row],[TotalFinancialCost]]</f>
        <v>66920.820000000007</v>
      </c>
      <c r="R2470" s="7">
        <f>Sales_Data[[#This Row],[Actul Bill Amount]]-Sales_Data[[#This Row],[ShippingCost]]</f>
        <v>198920.82</v>
      </c>
      <c r="S2470">
        <v>669</v>
      </c>
      <c r="T2470">
        <v>1079.18</v>
      </c>
      <c r="U2470" t="s">
        <v>36</v>
      </c>
      <c r="V2470">
        <v>8000</v>
      </c>
      <c r="W2470" t="s">
        <v>18</v>
      </c>
      <c r="X2470" t="str">
        <f t="shared" si="77"/>
        <v>Bengaluru</v>
      </c>
    </row>
    <row r="2471" spans="1:24" x14ac:dyDescent="0.4">
      <c r="A2471">
        <v>102470</v>
      </c>
      <c r="B2471" s="5">
        <v>45749.542361111111</v>
      </c>
      <c r="C2471" s="3" t="str">
        <f>TEXT(Sales_Data[[#This Row],[OrderDate]],"mmmm")</f>
        <v>April</v>
      </c>
      <c r="D2471" s="3" t="str">
        <f t="shared" si="76"/>
        <v>2025</v>
      </c>
      <c r="E2471" t="s">
        <v>23</v>
      </c>
      <c r="F2471" t="s">
        <v>28</v>
      </c>
      <c r="G2471" t="s">
        <v>31</v>
      </c>
      <c r="H2471" t="s">
        <v>32</v>
      </c>
      <c r="I2471" t="s">
        <v>100</v>
      </c>
      <c r="J2471">
        <v>61</v>
      </c>
      <c r="K2471">
        <v>2500</v>
      </c>
      <c r="L2471" s="7">
        <f>Sales_Data[[#This Row],[OrderQuantity]] *Sales_Data[[#This Row],[UnitPrice]]</f>
        <v>152500</v>
      </c>
      <c r="M2471" s="7">
        <f>Sales_Data[[#This Row],[UnitPrice]]-Sales_Data[[#This Row],[UnitCost]]</f>
        <v>1000</v>
      </c>
      <c r="N2471" s="7">
        <f>Sales_Data[[#This Row],[Gross Revenue]]-Sales_Data[[#This Row],[Discount Amount ]]</f>
        <v>151500</v>
      </c>
      <c r="O2471" s="7">
        <f>Sales_Data[[#This Row],[OrderQuantity]] *Sales_Data[[#This Row],[UnitCost]]</f>
        <v>91500</v>
      </c>
      <c r="P2471" s="7">
        <f>Sales_Data[[#This Row],[ItemCost]] +Sales_Data[[#This Row],[ShippingCost]]</f>
        <v>92159.28</v>
      </c>
      <c r="Q2471" s="7">
        <f>Sales_Data[[#This Row],[Gross Revenue]]-Sales_Data[[#This Row],[TotalFinancialCost]]</f>
        <v>60340.72</v>
      </c>
      <c r="R2471" s="7">
        <f>Sales_Data[[#This Row],[Actul Bill Amount]]-Sales_Data[[#This Row],[ShippingCost]]</f>
        <v>150840.72</v>
      </c>
      <c r="S2471">
        <v>796</v>
      </c>
      <c r="T2471">
        <v>659.28</v>
      </c>
      <c r="U2471" t="s">
        <v>54</v>
      </c>
      <c r="V2471">
        <v>1500</v>
      </c>
      <c r="W2471" t="s">
        <v>33</v>
      </c>
      <c r="X2471" t="str">
        <f t="shared" si="77"/>
        <v>Delhi</v>
      </c>
    </row>
    <row r="2472" spans="1:24" x14ac:dyDescent="0.4">
      <c r="A2472">
        <v>102471</v>
      </c>
      <c r="B2472" s="5">
        <v>45671.637499999997</v>
      </c>
      <c r="C2472" s="3" t="str">
        <f>TEXT(Sales_Data[[#This Row],[OrderDate]],"mmmm")</f>
        <v>January</v>
      </c>
      <c r="D2472" s="3" t="str">
        <f t="shared" si="76"/>
        <v>2025</v>
      </c>
      <c r="E2472" t="s">
        <v>45</v>
      </c>
      <c r="F2472" t="s">
        <v>14</v>
      </c>
      <c r="G2472" t="s">
        <v>15</v>
      </c>
      <c r="H2472" t="s">
        <v>25</v>
      </c>
      <c r="I2472" t="s">
        <v>100</v>
      </c>
      <c r="J2472">
        <v>88</v>
      </c>
      <c r="K2472">
        <v>6500</v>
      </c>
      <c r="L2472" s="7">
        <f>Sales_Data[[#This Row],[OrderQuantity]] *Sales_Data[[#This Row],[UnitPrice]]</f>
        <v>572000</v>
      </c>
      <c r="M2472" s="7">
        <f>Sales_Data[[#This Row],[UnitPrice]]-Sales_Data[[#This Row],[UnitCost]]</f>
        <v>2300</v>
      </c>
      <c r="N2472" s="7">
        <f>Sales_Data[[#This Row],[Gross Revenue]]-Sales_Data[[#This Row],[Discount Amount ]]</f>
        <v>569700</v>
      </c>
      <c r="O2472" s="7">
        <f>Sales_Data[[#This Row],[OrderQuantity]] *Sales_Data[[#This Row],[UnitCost]]</f>
        <v>369600</v>
      </c>
      <c r="P2472" s="7">
        <f>Sales_Data[[#This Row],[ItemCost]] +Sales_Data[[#This Row],[ShippingCost]]</f>
        <v>369791.6</v>
      </c>
      <c r="Q2472" s="7">
        <f>Sales_Data[[#This Row],[Gross Revenue]]-Sales_Data[[#This Row],[TotalFinancialCost]]</f>
        <v>202208.40000000002</v>
      </c>
      <c r="R2472" s="7">
        <f>Sales_Data[[#This Row],[Actul Bill Amount]]-Sales_Data[[#This Row],[ShippingCost]]</f>
        <v>569508.4</v>
      </c>
      <c r="S2472">
        <v>1022</v>
      </c>
      <c r="T2472">
        <v>191.6</v>
      </c>
      <c r="U2472" t="s">
        <v>21</v>
      </c>
      <c r="V2472">
        <v>4200</v>
      </c>
      <c r="W2472" t="s">
        <v>27</v>
      </c>
      <c r="X2472" t="str">
        <f t="shared" si="77"/>
        <v>Mumbai</v>
      </c>
    </row>
    <row r="2473" spans="1:24" x14ac:dyDescent="0.4">
      <c r="A2473">
        <v>102472</v>
      </c>
      <c r="B2473" s="5">
        <v>45886.566666666666</v>
      </c>
      <c r="C2473" s="3" t="str">
        <f>TEXT(Sales_Data[[#This Row],[OrderDate]],"mmmm")</f>
        <v>August</v>
      </c>
      <c r="D2473" s="3" t="str">
        <f t="shared" si="76"/>
        <v>2025</v>
      </c>
      <c r="E2473" t="s">
        <v>34</v>
      </c>
      <c r="F2473" t="s">
        <v>46</v>
      </c>
      <c r="G2473" t="s">
        <v>15</v>
      </c>
      <c r="H2473" t="s">
        <v>16</v>
      </c>
      <c r="I2473" t="s">
        <v>100</v>
      </c>
      <c r="J2473">
        <v>33</v>
      </c>
      <c r="K2473">
        <v>4500</v>
      </c>
      <c r="L2473" s="7">
        <f>Sales_Data[[#This Row],[OrderQuantity]] *Sales_Data[[#This Row],[UnitPrice]]</f>
        <v>148500</v>
      </c>
      <c r="M2473" s="7">
        <f>Sales_Data[[#This Row],[UnitPrice]]-Sales_Data[[#This Row],[UnitCost]]</f>
        <v>1700</v>
      </c>
      <c r="N2473" s="7">
        <f>Sales_Data[[#This Row],[Gross Revenue]]-Sales_Data[[#This Row],[Discount Amount ]]</f>
        <v>146800</v>
      </c>
      <c r="O2473" s="7">
        <f>Sales_Data[[#This Row],[OrderQuantity]] *Sales_Data[[#This Row],[UnitCost]]</f>
        <v>92400</v>
      </c>
      <c r="P2473" s="7">
        <f>Sales_Data[[#This Row],[ItemCost]] +Sales_Data[[#This Row],[ShippingCost]]</f>
        <v>92569.76</v>
      </c>
      <c r="Q2473" s="7">
        <f>Sales_Data[[#This Row],[Gross Revenue]]-Sales_Data[[#This Row],[TotalFinancialCost]]</f>
        <v>55930.240000000005</v>
      </c>
      <c r="R2473" s="7">
        <f>Sales_Data[[#This Row],[Actul Bill Amount]]-Sales_Data[[#This Row],[ShippingCost]]</f>
        <v>146630.24</v>
      </c>
      <c r="S2473">
        <v>406</v>
      </c>
      <c r="T2473">
        <v>169.76</v>
      </c>
      <c r="U2473" t="s">
        <v>47</v>
      </c>
      <c r="V2473">
        <v>2800</v>
      </c>
      <c r="W2473" t="s">
        <v>18</v>
      </c>
      <c r="X2473" t="str">
        <f t="shared" si="77"/>
        <v>Bengaluru</v>
      </c>
    </row>
    <row r="2474" spans="1:24" x14ac:dyDescent="0.4">
      <c r="A2474">
        <v>102473</v>
      </c>
      <c r="B2474" s="5">
        <v>45743.271527777775</v>
      </c>
      <c r="C2474" s="3" t="str">
        <f>TEXT(Sales_Data[[#This Row],[OrderDate]],"mmmm")</f>
        <v>March</v>
      </c>
      <c r="D2474" s="3" t="str">
        <f t="shared" si="76"/>
        <v>2025</v>
      </c>
      <c r="E2474" t="s">
        <v>13</v>
      </c>
      <c r="F2474" t="s">
        <v>43</v>
      </c>
      <c r="G2474" t="s">
        <v>15</v>
      </c>
      <c r="H2474" t="s">
        <v>16</v>
      </c>
      <c r="I2474" t="s">
        <v>100</v>
      </c>
      <c r="J2474">
        <v>84</v>
      </c>
      <c r="K2474">
        <v>4500</v>
      </c>
      <c r="L2474" s="7">
        <f>Sales_Data[[#This Row],[OrderQuantity]] *Sales_Data[[#This Row],[UnitPrice]]</f>
        <v>378000</v>
      </c>
      <c r="M2474" s="7">
        <f>Sales_Data[[#This Row],[UnitPrice]]-Sales_Data[[#This Row],[UnitCost]]</f>
        <v>2000</v>
      </c>
      <c r="N2474" s="7">
        <f>Sales_Data[[#This Row],[Gross Revenue]]-Sales_Data[[#This Row],[Discount Amount ]]</f>
        <v>376000</v>
      </c>
      <c r="O2474" s="7">
        <f>Sales_Data[[#This Row],[OrderQuantity]] *Sales_Data[[#This Row],[UnitCost]]</f>
        <v>210000</v>
      </c>
      <c r="P2474" s="7">
        <f>Sales_Data[[#This Row],[ItemCost]] +Sales_Data[[#This Row],[ShippingCost]]</f>
        <v>210967.18</v>
      </c>
      <c r="Q2474" s="7">
        <f>Sales_Data[[#This Row],[Gross Revenue]]-Sales_Data[[#This Row],[TotalFinancialCost]]</f>
        <v>167032.82</v>
      </c>
      <c r="R2474" s="7">
        <f>Sales_Data[[#This Row],[Actul Bill Amount]]-Sales_Data[[#This Row],[ShippingCost]]</f>
        <v>375032.82</v>
      </c>
      <c r="S2474">
        <v>1138</v>
      </c>
      <c r="T2474">
        <v>967.18</v>
      </c>
      <c r="U2474" t="s">
        <v>44</v>
      </c>
      <c r="V2474">
        <v>2500</v>
      </c>
      <c r="W2474" t="s">
        <v>18</v>
      </c>
      <c r="X2474" t="str">
        <f t="shared" si="77"/>
        <v>Bengaluru</v>
      </c>
    </row>
    <row r="2475" spans="1:24" x14ac:dyDescent="0.4">
      <c r="A2475">
        <v>102474</v>
      </c>
      <c r="B2475" s="5">
        <v>45790.181944444441</v>
      </c>
      <c r="C2475" s="3" t="str">
        <f>TEXT(Sales_Data[[#This Row],[OrderDate]],"mmmm")</f>
        <v>May</v>
      </c>
      <c r="D2475" s="3" t="str">
        <f t="shared" si="76"/>
        <v>2025</v>
      </c>
      <c r="E2475" t="s">
        <v>23</v>
      </c>
      <c r="F2475" t="s">
        <v>43</v>
      </c>
      <c r="G2475" t="s">
        <v>15</v>
      </c>
      <c r="H2475" t="s">
        <v>16</v>
      </c>
      <c r="I2475" t="s">
        <v>100</v>
      </c>
      <c r="J2475">
        <v>32</v>
      </c>
      <c r="K2475">
        <v>4500</v>
      </c>
      <c r="L2475" s="7">
        <f>Sales_Data[[#This Row],[OrderQuantity]] *Sales_Data[[#This Row],[UnitPrice]]</f>
        <v>144000</v>
      </c>
      <c r="M2475" s="7">
        <f>Sales_Data[[#This Row],[UnitPrice]]-Sales_Data[[#This Row],[UnitCost]]</f>
        <v>2000</v>
      </c>
      <c r="N2475" s="7">
        <f>Sales_Data[[#This Row],[Gross Revenue]]-Sales_Data[[#This Row],[Discount Amount ]]</f>
        <v>142000</v>
      </c>
      <c r="O2475" s="7">
        <f>Sales_Data[[#This Row],[OrderQuantity]] *Sales_Data[[#This Row],[UnitCost]]</f>
        <v>80000</v>
      </c>
      <c r="P2475" s="7">
        <f>Sales_Data[[#This Row],[ItemCost]] +Sales_Data[[#This Row],[ShippingCost]]</f>
        <v>80789.66</v>
      </c>
      <c r="Q2475" s="7">
        <f>Sales_Data[[#This Row],[Gross Revenue]]-Sales_Data[[#This Row],[TotalFinancialCost]]</f>
        <v>63210.34</v>
      </c>
      <c r="R2475" s="7">
        <f>Sales_Data[[#This Row],[Actul Bill Amount]]-Sales_Data[[#This Row],[ShippingCost]]</f>
        <v>141210.34</v>
      </c>
      <c r="S2475">
        <v>754</v>
      </c>
      <c r="T2475">
        <v>789.66</v>
      </c>
      <c r="U2475" t="s">
        <v>44</v>
      </c>
      <c r="V2475">
        <v>2500</v>
      </c>
      <c r="W2475" t="s">
        <v>18</v>
      </c>
      <c r="X2475" t="str">
        <f t="shared" si="77"/>
        <v>Bengaluru</v>
      </c>
    </row>
    <row r="2476" spans="1:24" x14ac:dyDescent="0.4">
      <c r="A2476">
        <v>102475</v>
      </c>
      <c r="B2476" s="5">
        <v>45840.344444444447</v>
      </c>
      <c r="C2476" s="3" t="str">
        <f>TEXT(Sales_Data[[#This Row],[OrderDate]],"mmmm")</f>
        <v>July</v>
      </c>
      <c r="D2476" s="3" t="str">
        <f t="shared" si="76"/>
        <v>2025</v>
      </c>
      <c r="E2476" t="s">
        <v>23</v>
      </c>
      <c r="F2476" t="s">
        <v>43</v>
      </c>
      <c r="G2476" t="s">
        <v>15</v>
      </c>
      <c r="H2476" t="s">
        <v>20</v>
      </c>
      <c r="I2476" t="s">
        <v>100</v>
      </c>
      <c r="J2476">
        <v>25</v>
      </c>
      <c r="K2476">
        <v>4500</v>
      </c>
      <c r="L2476" s="7">
        <f>Sales_Data[[#This Row],[OrderQuantity]] *Sales_Data[[#This Row],[UnitPrice]]</f>
        <v>112500</v>
      </c>
      <c r="M2476" s="7">
        <f>Sales_Data[[#This Row],[UnitPrice]]-Sales_Data[[#This Row],[UnitCost]]</f>
        <v>2000</v>
      </c>
      <c r="N2476" s="7">
        <f>Sales_Data[[#This Row],[Gross Revenue]]-Sales_Data[[#This Row],[Discount Amount ]]</f>
        <v>110500</v>
      </c>
      <c r="O2476" s="7">
        <f>Sales_Data[[#This Row],[OrderQuantity]] *Sales_Data[[#This Row],[UnitCost]]</f>
        <v>62500</v>
      </c>
      <c r="P2476" s="7">
        <f>Sales_Data[[#This Row],[ItemCost]] +Sales_Data[[#This Row],[ShippingCost]]</f>
        <v>63054.09</v>
      </c>
      <c r="Q2476" s="7">
        <f>Sales_Data[[#This Row],[Gross Revenue]]-Sales_Data[[#This Row],[TotalFinancialCost]]</f>
        <v>49445.91</v>
      </c>
      <c r="R2476" s="7">
        <f>Sales_Data[[#This Row],[Actul Bill Amount]]-Sales_Data[[#This Row],[ShippingCost]]</f>
        <v>109945.91</v>
      </c>
      <c r="S2476">
        <v>680</v>
      </c>
      <c r="T2476">
        <v>554.09</v>
      </c>
      <c r="U2476" t="s">
        <v>44</v>
      </c>
      <c r="V2476">
        <v>2500</v>
      </c>
      <c r="W2476" t="s">
        <v>22</v>
      </c>
      <c r="X2476" t="str">
        <f t="shared" si="77"/>
        <v>Nagpur</v>
      </c>
    </row>
    <row r="2477" spans="1:24" x14ac:dyDescent="0.4">
      <c r="A2477">
        <v>102476</v>
      </c>
      <c r="B2477" s="5">
        <v>45719.440972222219</v>
      </c>
      <c r="C2477" s="3" t="str">
        <f>TEXT(Sales_Data[[#This Row],[OrderDate]],"mmmm")</f>
        <v>March</v>
      </c>
      <c r="D2477" s="3" t="str">
        <f t="shared" si="76"/>
        <v>2025</v>
      </c>
      <c r="E2477" t="s">
        <v>42</v>
      </c>
      <c r="F2477" t="s">
        <v>43</v>
      </c>
      <c r="G2477" t="s">
        <v>31</v>
      </c>
      <c r="H2477" t="s">
        <v>20</v>
      </c>
      <c r="I2477" t="s">
        <v>100</v>
      </c>
      <c r="J2477">
        <v>34</v>
      </c>
      <c r="K2477">
        <v>4500</v>
      </c>
      <c r="L2477" s="7">
        <f>Sales_Data[[#This Row],[OrderQuantity]] *Sales_Data[[#This Row],[UnitPrice]]</f>
        <v>153000</v>
      </c>
      <c r="M2477" s="7">
        <f>Sales_Data[[#This Row],[UnitPrice]]-Sales_Data[[#This Row],[UnitCost]]</f>
        <v>2000</v>
      </c>
      <c r="N2477" s="7">
        <f>Sales_Data[[#This Row],[Gross Revenue]]-Sales_Data[[#This Row],[Discount Amount ]]</f>
        <v>151000</v>
      </c>
      <c r="O2477" s="7">
        <f>Sales_Data[[#This Row],[OrderQuantity]] *Sales_Data[[#This Row],[UnitCost]]</f>
        <v>85000</v>
      </c>
      <c r="P2477" s="7">
        <f>Sales_Data[[#This Row],[ItemCost]] +Sales_Data[[#This Row],[ShippingCost]]</f>
        <v>85798.84</v>
      </c>
      <c r="Q2477" s="7">
        <f>Sales_Data[[#This Row],[Gross Revenue]]-Sales_Data[[#This Row],[TotalFinancialCost]]</f>
        <v>67201.16</v>
      </c>
      <c r="R2477" s="7">
        <f>Sales_Data[[#This Row],[Actul Bill Amount]]-Sales_Data[[#This Row],[ShippingCost]]</f>
        <v>150201.16</v>
      </c>
      <c r="S2477">
        <v>503</v>
      </c>
      <c r="T2477">
        <v>798.84</v>
      </c>
      <c r="U2477" t="s">
        <v>44</v>
      </c>
      <c r="V2477">
        <v>2500</v>
      </c>
      <c r="W2477" t="s">
        <v>22</v>
      </c>
      <c r="X2477" t="str">
        <f t="shared" si="77"/>
        <v>Nagpur</v>
      </c>
    </row>
    <row r="2478" spans="1:24" x14ac:dyDescent="0.4">
      <c r="A2478">
        <v>102477</v>
      </c>
      <c r="B2478" s="5">
        <v>45876.718055555553</v>
      </c>
      <c r="C2478" s="3" t="str">
        <f>TEXT(Sales_Data[[#This Row],[OrderDate]],"mmmm")</f>
        <v>August</v>
      </c>
      <c r="D2478" s="3" t="str">
        <f t="shared" si="76"/>
        <v>2025</v>
      </c>
      <c r="E2478" t="s">
        <v>19</v>
      </c>
      <c r="F2478" t="s">
        <v>14</v>
      </c>
      <c r="G2478" t="s">
        <v>29</v>
      </c>
      <c r="H2478" t="s">
        <v>37</v>
      </c>
      <c r="I2478" t="s">
        <v>100</v>
      </c>
      <c r="J2478">
        <v>40</v>
      </c>
      <c r="K2478">
        <v>3200</v>
      </c>
      <c r="L2478" s="7">
        <f>Sales_Data[[#This Row],[OrderQuantity]] *Sales_Data[[#This Row],[UnitPrice]]</f>
        <v>128000</v>
      </c>
      <c r="M2478" s="7">
        <f>Sales_Data[[#This Row],[UnitPrice]]-Sales_Data[[#This Row],[UnitCost]]</f>
        <v>1200</v>
      </c>
      <c r="N2478" s="7">
        <f>Sales_Data[[#This Row],[Gross Revenue]]-Sales_Data[[#This Row],[Discount Amount ]]</f>
        <v>126800</v>
      </c>
      <c r="O2478" s="7">
        <f>Sales_Data[[#This Row],[OrderQuantity]] *Sales_Data[[#This Row],[UnitCost]]</f>
        <v>80000</v>
      </c>
      <c r="P2478" s="7">
        <f>Sales_Data[[#This Row],[ItemCost]] +Sales_Data[[#This Row],[ShippingCost]]</f>
        <v>80629.88</v>
      </c>
      <c r="Q2478" s="7">
        <f>Sales_Data[[#This Row],[Gross Revenue]]-Sales_Data[[#This Row],[TotalFinancialCost]]</f>
        <v>47370.119999999995</v>
      </c>
      <c r="R2478" s="7">
        <f>Sales_Data[[#This Row],[Actul Bill Amount]]-Sales_Data[[#This Row],[ShippingCost]]</f>
        <v>126170.12</v>
      </c>
      <c r="S2478">
        <v>444</v>
      </c>
      <c r="T2478">
        <v>629.88</v>
      </c>
      <c r="U2478" t="s">
        <v>17</v>
      </c>
      <c r="V2478">
        <v>2000</v>
      </c>
      <c r="W2478" t="s">
        <v>38</v>
      </c>
      <c r="X2478" t="str">
        <f t="shared" si="77"/>
        <v>Kolkata</v>
      </c>
    </row>
    <row r="2479" spans="1:24" x14ac:dyDescent="0.4">
      <c r="A2479">
        <v>102478</v>
      </c>
      <c r="B2479" s="5">
        <v>45903.363888888889</v>
      </c>
      <c r="C2479" s="3" t="str">
        <f>TEXT(Sales_Data[[#This Row],[OrderDate]],"mmmm")</f>
        <v>September</v>
      </c>
      <c r="D2479" s="3" t="str">
        <f t="shared" si="76"/>
        <v>2025</v>
      </c>
      <c r="E2479" t="s">
        <v>13</v>
      </c>
      <c r="F2479" t="s">
        <v>55</v>
      </c>
      <c r="G2479" t="s">
        <v>31</v>
      </c>
      <c r="H2479" t="s">
        <v>16</v>
      </c>
      <c r="I2479" t="s">
        <v>100</v>
      </c>
      <c r="J2479">
        <v>15</v>
      </c>
      <c r="K2479">
        <v>600</v>
      </c>
      <c r="L2479" s="7">
        <f>Sales_Data[[#This Row],[OrderQuantity]] *Sales_Data[[#This Row],[UnitPrice]]</f>
        <v>9000</v>
      </c>
      <c r="M2479" s="7">
        <f>Sales_Data[[#This Row],[UnitPrice]]-Sales_Data[[#This Row],[UnitCost]]</f>
        <v>250</v>
      </c>
      <c r="N2479" s="7">
        <f>Sales_Data[[#This Row],[Gross Revenue]]-Sales_Data[[#This Row],[Discount Amount ]]</f>
        <v>8750</v>
      </c>
      <c r="O2479" s="7">
        <f>Sales_Data[[#This Row],[OrderQuantity]] *Sales_Data[[#This Row],[UnitCost]]</f>
        <v>5250</v>
      </c>
      <c r="P2479" s="7">
        <f>Sales_Data[[#This Row],[ItemCost]] +Sales_Data[[#This Row],[ShippingCost]]</f>
        <v>7935.23</v>
      </c>
      <c r="Q2479" s="7">
        <f>Sales_Data[[#This Row],[Gross Revenue]]-Sales_Data[[#This Row],[TotalFinancialCost]]</f>
        <v>1064.7700000000004</v>
      </c>
      <c r="R2479" s="7">
        <f>Sales_Data[[#This Row],[Actul Bill Amount]]-Sales_Data[[#This Row],[ShippingCost]]</f>
        <v>6064.77</v>
      </c>
      <c r="S2479">
        <v>516</v>
      </c>
      <c r="T2479">
        <v>2685.23</v>
      </c>
      <c r="U2479" t="s">
        <v>57</v>
      </c>
      <c r="V2479">
        <v>350</v>
      </c>
      <c r="W2479" t="s">
        <v>18</v>
      </c>
      <c r="X2479" t="str">
        <f t="shared" si="77"/>
        <v>Bengaluru</v>
      </c>
    </row>
    <row r="2480" spans="1:24" x14ac:dyDescent="0.4">
      <c r="A2480">
        <v>102479</v>
      </c>
      <c r="B2480" s="5">
        <v>45887.350694444445</v>
      </c>
      <c r="C2480" s="3" t="str">
        <f>TEXT(Sales_Data[[#This Row],[OrderDate]],"mmmm")</f>
        <v>August</v>
      </c>
      <c r="D2480" s="3" t="str">
        <f t="shared" si="76"/>
        <v>2025</v>
      </c>
      <c r="E2480" t="s">
        <v>39</v>
      </c>
      <c r="F2480" t="s">
        <v>55</v>
      </c>
      <c r="G2480" t="s">
        <v>15</v>
      </c>
      <c r="H2480" t="s">
        <v>25</v>
      </c>
      <c r="I2480" t="s">
        <v>100</v>
      </c>
      <c r="J2480">
        <v>72</v>
      </c>
      <c r="K2480">
        <v>600</v>
      </c>
      <c r="L2480" s="7">
        <f>Sales_Data[[#This Row],[OrderQuantity]] *Sales_Data[[#This Row],[UnitPrice]]</f>
        <v>43200</v>
      </c>
      <c r="M2480" s="7">
        <f>Sales_Data[[#This Row],[UnitPrice]]-Sales_Data[[#This Row],[UnitCost]]</f>
        <v>250</v>
      </c>
      <c r="N2480" s="7">
        <f>Sales_Data[[#This Row],[Gross Revenue]]-Sales_Data[[#This Row],[Discount Amount ]]</f>
        <v>42950</v>
      </c>
      <c r="O2480" s="7">
        <f>Sales_Data[[#This Row],[OrderQuantity]] *Sales_Data[[#This Row],[UnitCost]]</f>
        <v>25200</v>
      </c>
      <c r="P2480" s="7">
        <f>Sales_Data[[#This Row],[ItemCost]] +Sales_Data[[#This Row],[ShippingCost]]</f>
        <v>25571.37</v>
      </c>
      <c r="Q2480" s="7">
        <f>Sales_Data[[#This Row],[Gross Revenue]]-Sales_Data[[#This Row],[TotalFinancialCost]]</f>
        <v>17628.63</v>
      </c>
      <c r="R2480" s="7">
        <f>Sales_Data[[#This Row],[Actul Bill Amount]]-Sales_Data[[#This Row],[ShippingCost]]</f>
        <v>42578.63</v>
      </c>
      <c r="S2480">
        <v>919</v>
      </c>
      <c r="T2480">
        <v>371.37</v>
      </c>
      <c r="U2480" t="s">
        <v>57</v>
      </c>
      <c r="V2480">
        <v>350</v>
      </c>
      <c r="W2480" t="s">
        <v>27</v>
      </c>
      <c r="X2480" t="str">
        <f t="shared" si="77"/>
        <v>Mumbai</v>
      </c>
    </row>
    <row r="2481" spans="1:24" x14ac:dyDescent="0.4">
      <c r="A2481">
        <v>102480</v>
      </c>
      <c r="B2481" s="5">
        <v>45736.211111111108</v>
      </c>
      <c r="C2481" s="3" t="str">
        <f>TEXT(Sales_Data[[#This Row],[OrderDate]],"mmmm")</f>
        <v>March</v>
      </c>
      <c r="D2481" s="3" t="str">
        <f t="shared" si="76"/>
        <v>2025</v>
      </c>
      <c r="E2481" t="s">
        <v>50</v>
      </c>
      <c r="F2481" t="s">
        <v>14</v>
      </c>
      <c r="G2481" t="s">
        <v>31</v>
      </c>
      <c r="H2481" t="s">
        <v>16</v>
      </c>
      <c r="I2481" t="s">
        <v>100</v>
      </c>
      <c r="J2481">
        <v>78</v>
      </c>
      <c r="K2481">
        <v>6500</v>
      </c>
      <c r="L2481" s="7">
        <f>Sales_Data[[#This Row],[OrderQuantity]] *Sales_Data[[#This Row],[UnitPrice]]</f>
        <v>507000</v>
      </c>
      <c r="M2481" s="7">
        <f>Sales_Data[[#This Row],[UnitPrice]]-Sales_Data[[#This Row],[UnitCost]]</f>
        <v>2300</v>
      </c>
      <c r="N2481" s="7">
        <f>Sales_Data[[#This Row],[Gross Revenue]]-Sales_Data[[#This Row],[Discount Amount ]]</f>
        <v>504700</v>
      </c>
      <c r="O2481" s="7">
        <f>Sales_Data[[#This Row],[OrderQuantity]] *Sales_Data[[#This Row],[UnitCost]]</f>
        <v>327600</v>
      </c>
      <c r="P2481" s="7">
        <f>Sales_Data[[#This Row],[ItemCost]] +Sales_Data[[#This Row],[ShippingCost]]</f>
        <v>328336.82</v>
      </c>
      <c r="Q2481" s="7">
        <f>Sales_Data[[#This Row],[Gross Revenue]]-Sales_Data[[#This Row],[TotalFinancialCost]]</f>
        <v>178663.18</v>
      </c>
      <c r="R2481" s="7">
        <f>Sales_Data[[#This Row],[Actul Bill Amount]]-Sales_Data[[#This Row],[ShippingCost]]</f>
        <v>503963.18</v>
      </c>
      <c r="S2481">
        <v>423</v>
      </c>
      <c r="T2481">
        <v>736.82</v>
      </c>
      <c r="U2481" t="s">
        <v>21</v>
      </c>
      <c r="V2481">
        <v>4200</v>
      </c>
      <c r="W2481" t="s">
        <v>18</v>
      </c>
      <c r="X2481" t="str">
        <f t="shared" si="77"/>
        <v>Bengaluru</v>
      </c>
    </row>
    <row r="2482" spans="1:24" x14ac:dyDescent="0.4">
      <c r="A2482">
        <v>102481</v>
      </c>
      <c r="B2482" s="5">
        <v>45806.810416666667</v>
      </c>
      <c r="C2482" s="3" t="str">
        <f>TEXT(Sales_Data[[#This Row],[OrderDate]],"mmmm")</f>
        <v>May</v>
      </c>
      <c r="D2482" s="3" t="str">
        <f t="shared" si="76"/>
        <v>2025</v>
      </c>
      <c r="E2482" t="s">
        <v>48</v>
      </c>
      <c r="F2482" t="s">
        <v>43</v>
      </c>
      <c r="G2482" t="s">
        <v>29</v>
      </c>
      <c r="H2482" t="s">
        <v>20</v>
      </c>
      <c r="I2482" t="s">
        <v>100</v>
      </c>
      <c r="J2482">
        <v>94</v>
      </c>
      <c r="K2482">
        <v>2800</v>
      </c>
      <c r="L2482" s="7">
        <f>Sales_Data[[#This Row],[OrderQuantity]] *Sales_Data[[#This Row],[UnitPrice]]</f>
        <v>263200</v>
      </c>
      <c r="M2482" s="7">
        <f>Sales_Data[[#This Row],[UnitPrice]]-Sales_Data[[#This Row],[UnitCost]]</f>
        <v>1300</v>
      </c>
      <c r="N2482" s="7">
        <f>Sales_Data[[#This Row],[Gross Revenue]]-Sales_Data[[#This Row],[Discount Amount ]]</f>
        <v>261900</v>
      </c>
      <c r="O2482" s="7">
        <f>Sales_Data[[#This Row],[OrderQuantity]] *Sales_Data[[#This Row],[UnitCost]]</f>
        <v>141000</v>
      </c>
      <c r="P2482" s="7">
        <f>Sales_Data[[#This Row],[ItemCost]] +Sales_Data[[#This Row],[ShippingCost]]</f>
        <v>142325.32</v>
      </c>
      <c r="Q2482" s="7">
        <f>Sales_Data[[#This Row],[Gross Revenue]]-Sales_Data[[#This Row],[TotalFinancialCost]]</f>
        <v>120874.68</v>
      </c>
      <c r="R2482" s="7">
        <f>Sales_Data[[#This Row],[Actul Bill Amount]]-Sales_Data[[#This Row],[ShippingCost]]</f>
        <v>260574.68</v>
      </c>
      <c r="S2482">
        <v>978</v>
      </c>
      <c r="T2482">
        <v>1325.32</v>
      </c>
      <c r="U2482" t="s">
        <v>61</v>
      </c>
      <c r="V2482">
        <v>1500</v>
      </c>
      <c r="W2482" t="s">
        <v>22</v>
      </c>
      <c r="X2482" t="str">
        <f t="shared" si="77"/>
        <v>Nagpur</v>
      </c>
    </row>
    <row r="2483" spans="1:24" x14ac:dyDescent="0.4">
      <c r="A2483">
        <v>102482</v>
      </c>
      <c r="B2483" s="5">
        <v>45795.861805555556</v>
      </c>
      <c r="C2483" s="3" t="str">
        <f>TEXT(Sales_Data[[#This Row],[OrderDate]],"mmmm")</f>
        <v>May</v>
      </c>
      <c r="D2483" s="3" t="str">
        <f t="shared" si="76"/>
        <v>2025</v>
      </c>
      <c r="E2483" t="s">
        <v>19</v>
      </c>
      <c r="F2483" t="s">
        <v>24</v>
      </c>
      <c r="G2483" t="s">
        <v>29</v>
      </c>
      <c r="H2483" t="s">
        <v>20</v>
      </c>
      <c r="I2483" t="s">
        <v>100</v>
      </c>
      <c r="J2483">
        <v>44</v>
      </c>
      <c r="K2483">
        <v>45000</v>
      </c>
      <c r="L2483" s="7">
        <f>Sales_Data[[#This Row],[OrderQuantity]] *Sales_Data[[#This Row],[UnitPrice]]</f>
        <v>1980000</v>
      </c>
      <c r="M2483" s="7">
        <f>Sales_Data[[#This Row],[UnitPrice]]-Sales_Data[[#This Row],[UnitCost]]</f>
        <v>13000</v>
      </c>
      <c r="N2483" s="7">
        <f>Sales_Data[[#This Row],[Gross Revenue]]-Sales_Data[[#This Row],[Discount Amount ]]</f>
        <v>1967000</v>
      </c>
      <c r="O2483" s="7">
        <f>Sales_Data[[#This Row],[OrderQuantity]] *Sales_Data[[#This Row],[UnitCost]]</f>
        <v>1408000</v>
      </c>
      <c r="P2483" s="7">
        <f>Sales_Data[[#This Row],[ItemCost]] +Sales_Data[[#This Row],[ShippingCost]]</f>
        <v>1408979.2</v>
      </c>
      <c r="Q2483" s="7">
        <f>Sales_Data[[#This Row],[Gross Revenue]]-Sales_Data[[#This Row],[TotalFinancialCost]]</f>
        <v>571020.80000000005</v>
      </c>
      <c r="R2483" s="7">
        <f>Sales_Data[[#This Row],[Actul Bill Amount]]-Sales_Data[[#This Row],[ShippingCost]]</f>
        <v>1966020.8</v>
      </c>
      <c r="S2483">
        <v>436</v>
      </c>
      <c r="T2483">
        <v>979.2</v>
      </c>
      <c r="U2483" t="s">
        <v>26</v>
      </c>
      <c r="V2483">
        <v>32000</v>
      </c>
      <c r="W2483" t="s">
        <v>22</v>
      </c>
      <c r="X2483" t="str">
        <f t="shared" si="77"/>
        <v>Nagpur</v>
      </c>
    </row>
    <row r="2484" spans="1:24" x14ac:dyDescent="0.4">
      <c r="A2484">
        <v>102483</v>
      </c>
      <c r="B2484" s="5">
        <v>45971.224999999999</v>
      </c>
      <c r="C2484" s="3" t="str">
        <f>TEXT(Sales_Data[[#This Row],[OrderDate]],"mmmm")</f>
        <v>November</v>
      </c>
      <c r="D2484" s="3" t="str">
        <f t="shared" si="76"/>
        <v>2025</v>
      </c>
      <c r="E2484" t="s">
        <v>50</v>
      </c>
      <c r="F2484" t="s">
        <v>46</v>
      </c>
      <c r="G2484" t="s">
        <v>31</v>
      </c>
      <c r="H2484" t="s">
        <v>20</v>
      </c>
      <c r="I2484" t="s">
        <v>100</v>
      </c>
      <c r="J2484">
        <v>34</v>
      </c>
      <c r="K2484">
        <v>15000</v>
      </c>
      <c r="L2484" s="7">
        <f>Sales_Data[[#This Row],[OrderQuantity]] *Sales_Data[[#This Row],[UnitPrice]]</f>
        <v>510000</v>
      </c>
      <c r="M2484" s="7">
        <f>Sales_Data[[#This Row],[UnitPrice]]-Sales_Data[[#This Row],[UnitCost]]</f>
        <v>5500</v>
      </c>
      <c r="N2484" s="7">
        <f>Sales_Data[[#This Row],[Gross Revenue]]-Sales_Data[[#This Row],[Discount Amount ]]</f>
        <v>504500</v>
      </c>
      <c r="O2484" s="7">
        <f>Sales_Data[[#This Row],[OrderQuantity]] *Sales_Data[[#This Row],[UnitCost]]</f>
        <v>323000</v>
      </c>
      <c r="P2484" s="7">
        <f>Sales_Data[[#This Row],[ItemCost]] +Sales_Data[[#This Row],[ShippingCost]]</f>
        <v>323470.61</v>
      </c>
      <c r="Q2484" s="7">
        <f>Sales_Data[[#This Row],[Gross Revenue]]-Sales_Data[[#This Row],[TotalFinancialCost]]</f>
        <v>186529.39</v>
      </c>
      <c r="R2484" s="7">
        <f>Sales_Data[[#This Row],[Actul Bill Amount]]-Sales_Data[[#This Row],[ShippingCost]]</f>
        <v>504029.39</v>
      </c>
      <c r="S2484">
        <v>816</v>
      </c>
      <c r="T2484">
        <v>470.61</v>
      </c>
      <c r="U2484" t="s">
        <v>53</v>
      </c>
      <c r="V2484">
        <v>9500</v>
      </c>
      <c r="W2484" t="s">
        <v>22</v>
      </c>
      <c r="X2484" t="str">
        <f t="shared" si="77"/>
        <v>Nagpur</v>
      </c>
    </row>
    <row r="2485" spans="1:24" x14ac:dyDescent="0.4">
      <c r="A2485">
        <v>102484</v>
      </c>
      <c r="B2485" s="5">
        <v>45722.165277777778</v>
      </c>
      <c r="C2485" s="3" t="str">
        <f>TEXT(Sales_Data[[#This Row],[OrderDate]],"mmmm")</f>
        <v>March</v>
      </c>
      <c r="D2485" s="3" t="str">
        <f t="shared" si="76"/>
        <v>2025</v>
      </c>
      <c r="E2485" t="s">
        <v>50</v>
      </c>
      <c r="F2485" t="s">
        <v>35</v>
      </c>
      <c r="G2485" t="s">
        <v>15</v>
      </c>
      <c r="H2485" t="s">
        <v>32</v>
      </c>
      <c r="I2485" t="s">
        <v>100</v>
      </c>
      <c r="J2485">
        <v>71</v>
      </c>
      <c r="K2485">
        <v>12000</v>
      </c>
      <c r="L2485" s="7">
        <f>Sales_Data[[#This Row],[OrderQuantity]] *Sales_Data[[#This Row],[UnitPrice]]</f>
        <v>852000</v>
      </c>
      <c r="M2485" s="7">
        <f>Sales_Data[[#This Row],[UnitPrice]]-Sales_Data[[#This Row],[UnitCost]]</f>
        <v>4000</v>
      </c>
      <c r="N2485" s="7">
        <f>Sales_Data[[#This Row],[Gross Revenue]]-Sales_Data[[#This Row],[Discount Amount ]]</f>
        <v>848000</v>
      </c>
      <c r="O2485" s="7">
        <f>Sales_Data[[#This Row],[OrderQuantity]] *Sales_Data[[#This Row],[UnitCost]]</f>
        <v>568000</v>
      </c>
      <c r="P2485" s="7">
        <f>Sales_Data[[#This Row],[ItemCost]] +Sales_Data[[#This Row],[ShippingCost]]</f>
        <v>568745.03</v>
      </c>
      <c r="Q2485" s="7">
        <f>Sales_Data[[#This Row],[Gross Revenue]]-Sales_Data[[#This Row],[TotalFinancialCost]]</f>
        <v>283254.96999999997</v>
      </c>
      <c r="R2485" s="7">
        <f>Sales_Data[[#This Row],[Actul Bill Amount]]-Sales_Data[[#This Row],[ShippingCost]]</f>
        <v>847254.97</v>
      </c>
      <c r="S2485">
        <v>339</v>
      </c>
      <c r="T2485">
        <v>745.03</v>
      </c>
      <c r="U2485" t="s">
        <v>36</v>
      </c>
      <c r="V2485">
        <v>8000</v>
      </c>
      <c r="W2485" t="s">
        <v>33</v>
      </c>
      <c r="X2485" t="str">
        <f t="shared" si="77"/>
        <v>Delhi</v>
      </c>
    </row>
    <row r="2486" spans="1:24" x14ac:dyDescent="0.4">
      <c r="A2486">
        <v>102485</v>
      </c>
      <c r="B2486" s="5">
        <v>45670.445833333331</v>
      </c>
      <c r="C2486" s="3" t="str">
        <f>TEXT(Sales_Data[[#This Row],[OrderDate]],"mmmm")</f>
        <v>January</v>
      </c>
      <c r="D2486" s="3" t="str">
        <f t="shared" si="76"/>
        <v>2025</v>
      </c>
      <c r="E2486" t="s">
        <v>39</v>
      </c>
      <c r="F2486" t="s">
        <v>46</v>
      </c>
      <c r="G2486" t="s">
        <v>29</v>
      </c>
      <c r="H2486" t="s">
        <v>20</v>
      </c>
      <c r="I2486" t="s">
        <v>100</v>
      </c>
      <c r="J2486">
        <v>35</v>
      </c>
      <c r="K2486">
        <v>15000</v>
      </c>
      <c r="L2486" s="7">
        <f>Sales_Data[[#This Row],[OrderQuantity]] *Sales_Data[[#This Row],[UnitPrice]]</f>
        <v>525000</v>
      </c>
      <c r="M2486" s="7">
        <f>Sales_Data[[#This Row],[UnitPrice]]-Sales_Data[[#This Row],[UnitCost]]</f>
        <v>5500</v>
      </c>
      <c r="N2486" s="7">
        <f>Sales_Data[[#This Row],[Gross Revenue]]-Sales_Data[[#This Row],[Discount Amount ]]</f>
        <v>519500</v>
      </c>
      <c r="O2486" s="7">
        <f>Sales_Data[[#This Row],[OrderQuantity]] *Sales_Data[[#This Row],[UnitCost]]</f>
        <v>332500</v>
      </c>
      <c r="P2486" s="7">
        <f>Sales_Data[[#This Row],[ItemCost]] +Sales_Data[[#This Row],[ShippingCost]]</f>
        <v>332828.59000000003</v>
      </c>
      <c r="Q2486" s="7">
        <f>Sales_Data[[#This Row],[Gross Revenue]]-Sales_Data[[#This Row],[TotalFinancialCost]]</f>
        <v>192171.40999999997</v>
      </c>
      <c r="R2486" s="7">
        <f>Sales_Data[[#This Row],[Actul Bill Amount]]-Sales_Data[[#This Row],[ShippingCost]]</f>
        <v>519171.41</v>
      </c>
      <c r="S2486">
        <v>683</v>
      </c>
      <c r="T2486">
        <v>328.59</v>
      </c>
      <c r="U2486" t="s">
        <v>53</v>
      </c>
      <c r="V2486">
        <v>9500</v>
      </c>
      <c r="W2486" t="s">
        <v>22</v>
      </c>
      <c r="X2486" t="str">
        <f t="shared" si="77"/>
        <v>Nagpur</v>
      </c>
    </row>
    <row r="2487" spans="1:24" x14ac:dyDescent="0.4">
      <c r="A2487">
        <v>102486</v>
      </c>
      <c r="B2487" s="5">
        <v>45870.070833333331</v>
      </c>
      <c r="C2487" s="3" t="str">
        <f>TEXT(Sales_Data[[#This Row],[OrderDate]],"mmmm")</f>
        <v>August</v>
      </c>
      <c r="D2487" s="3" t="str">
        <f t="shared" si="76"/>
        <v>2025</v>
      </c>
      <c r="E2487" t="s">
        <v>48</v>
      </c>
      <c r="F2487" t="s">
        <v>35</v>
      </c>
      <c r="G2487" t="s">
        <v>15</v>
      </c>
      <c r="H2487" t="s">
        <v>25</v>
      </c>
      <c r="I2487" t="s">
        <v>100</v>
      </c>
      <c r="J2487">
        <v>95</v>
      </c>
      <c r="K2487">
        <v>8500</v>
      </c>
      <c r="L2487" s="7">
        <f>Sales_Data[[#This Row],[OrderQuantity]] *Sales_Data[[#This Row],[UnitPrice]]</f>
        <v>807500</v>
      </c>
      <c r="M2487" s="7">
        <f>Sales_Data[[#This Row],[UnitPrice]]-Sales_Data[[#This Row],[UnitCost]]</f>
        <v>3000</v>
      </c>
      <c r="N2487" s="7">
        <f>Sales_Data[[#This Row],[Gross Revenue]]-Sales_Data[[#This Row],[Discount Amount ]]</f>
        <v>804500</v>
      </c>
      <c r="O2487" s="7">
        <f>Sales_Data[[#This Row],[OrderQuantity]] *Sales_Data[[#This Row],[UnitCost]]</f>
        <v>522500</v>
      </c>
      <c r="P2487" s="7">
        <f>Sales_Data[[#This Row],[ItemCost]] +Sales_Data[[#This Row],[ShippingCost]]</f>
        <v>522708.04</v>
      </c>
      <c r="Q2487" s="7">
        <f>Sales_Data[[#This Row],[Gross Revenue]]-Sales_Data[[#This Row],[TotalFinancialCost]]</f>
        <v>284791.96000000002</v>
      </c>
      <c r="R2487" s="7">
        <f>Sales_Data[[#This Row],[Actul Bill Amount]]-Sales_Data[[#This Row],[ShippingCost]]</f>
        <v>804291.96</v>
      </c>
      <c r="S2487">
        <v>534</v>
      </c>
      <c r="T2487">
        <v>208.04</v>
      </c>
      <c r="U2487" t="s">
        <v>49</v>
      </c>
      <c r="V2487">
        <v>5500</v>
      </c>
      <c r="W2487" t="s">
        <v>27</v>
      </c>
      <c r="X2487" t="str">
        <f t="shared" si="77"/>
        <v>Mumbai</v>
      </c>
    </row>
    <row r="2488" spans="1:24" x14ac:dyDescent="0.4">
      <c r="A2488">
        <v>102487</v>
      </c>
      <c r="B2488" s="5">
        <v>45899.467361111114</v>
      </c>
      <c r="C2488" s="3" t="str">
        <f>TEXT(Sales_Data[[#This Row],[OrderDate]],"mmmm")</f>
        <v>August</v>
      </c>
      <c r="D2488" s="3" t="str">
        <f t="shared" si="76"/>
        <v>2025</v>
      </c>
      <c r="E2488" t="s">
        <v>45</v>
      </c>
      <c r="F2488" t="s">
        <v>35</v>
      </c>
      <c r="G2488" t="s">
        <v>31</v>
      </c>
      <c r="H2488" t="s">
        <v>25</v>
      </c>
      <c r="I2488" t="s">
        <v>100</v>
      </c>
      <c r="J2488">
        <v>6</v>
      </c>
      <c r="K2488">
        <v>8500</v>
      </c>
      <c r="L2488" s="7">
        <f>Sales_Data[[#This Row],[OrderQuantity]] *Sales_Data[[#This Row],[UnitPrice]]</f>
        <v>51000</v>
      </c>
      <c r="M2488" s="7">
        <f>Sales_Data[[#This Row],[UnitPrice]]-Sales_Data[[#This Row],[UnitCost]]</f>
        <v>3000</v>
      </c>
      <c r="N2488" s="7">
        <f>Sales_Data[[#This Row],[Gross Revenue]]-Sales_Data[[#This Row],[Discount Amount ]]</f>
        <v>48000</v>
      </c>
      <c r="O2488" s="7">
        <f>Sales_Data[[#This Row],[OrderQuantity]] *Sales_Data[[#This Row],[UnitCost]]</f>
        <v>33000</v>
      </c>
      <c r="P2488" s="7">
        <f>Sales_Data[[#This Row],[ItemCost]] +Sales_Data[[#This Row],[ShippingCost]]</f>
        <v>34055.43</v>
      </c>
      <c r="Q2488" s="7">
        <f>Sales_Data[[#This Row],[Gross Revenue]]-Sales_Data[[#This Row],[TotalFinancialCost]]</f>
        <v>16944.57</v>
      </c>
      <c r="R2488" s="7">
        <f>Sales_Data[[#This Row],[Actul Bill Amount]]-Sales_Data[[#This Row],[ShippingCost]]</f>
        <v>46944.57</v>
      </c>
      <c r="S2488">
        <v>691</v>
      </c>
      <c r="T2488">
        <v>1055.43</v>
      </c>
      <c r="U2488" t="s">
        <v>49</v>
      </c>
      <c r="V2488">
        <v>5500</v>
      </c>
      <c r="W2488" t="s">
        <v>27</v>
      </c>
      <c r="X2488" t="str">
        <f t="shared" si="77"/>
        <v>Mumbai</v>
      </c>
    </row>
    <row r="2489" spans="1:24" x14ac:dyDescent="0.4">
      <c r="A2489">
        <v>102488</v>
      </c>
      <c r="B2489" s="5">
        <v>45870.331944444442</v>
      </c>
      <c r="C2489" s="3" t="str">
        <f>TEXT(Sales_Data[[#This Row],[OrderDate]],"mmmm")</f>
        <v>August</v>
      </c>
      <c r="D2489" s="3" t="str">
        <f t="shared" si="76"/>
        <v>2025</v>
      </c>
      <c r="E2489" t="s">
        <v>45</v>
      </c>
      <c r="F2489" t="s">
        <v>43</v>
      </c>
      <c r="G2489" t="s">
        <v>29</v>
      </c>
      <c r="H2489" t="s">
        <v>37</v>
      </c>
      <c r="I2489" t="s">
        <v>100</v>
      </c>
      <c r="J2489">
        <v>65</v>
      </c>
      <c r="K2489">
        <v>4500</v>
      </c>
      <c r="L2489" s="7">
        <f>Sales_Data[[#This Row],[OrderQuantity]] *Sales_Data[[#This Row],[UnitPrice]]</f>
        <v>292500</v>
      </c>
      <c r="M2489" s="7">
        <f>Sales_Data[[#This Row],[UnitPrice]]-Sales_Data[[#This Row],[UnitCost]]</f>
        <v>2000</v>
      </c>
      <c r="N2489" s="7">
        <f>Sales_Data[[#This Row],[Gross Revenue]]-Sales_Data[[#This Row],[Discount Amount ]]</f>
        <v>290500</v>
      </c>
      <c r="O2489" s="7">
        <f>Sales_Data[[#This Row],[OrderQuantity]] *Sales_Data[[#This Row],[UnitCost]]</f>
        <v>162500</v>
      </c>
      <c r="P2489" s="7">
        <f>Sales_Data[[#This Row],[ItemCost]] +Sales_Data[[#This Row],[ShippingCost]]</f>
        <v>163620.26</v>
      </c>
      <c r="Q2489" s="7">
        <f>Sales_Data[[#This Row],[Gross Revenue]]-Sales_Data[[#This Row],[TotalFinancialCost]]</f>
        <v>128879.73999999999</v>
      </c>
      <c r="R2489" s="7">
        <f>Sales_Data[[#This Row],[Actul Bill Amount]]-Sales_Data[[#This Row],[ShippingCost]]</f>
        <v>289379.74</v>
      </c>
      <c r="S2489">
        <v>1054</v>
      </c>
      <c r="T2489">
        <v>1120.26</v>
      </c>
      <c r="U2489" t="s">
        <v>44</v>
      </c>
      <c r="V2489">
        <v>2500</v>
      </c>
      <c r="W2489" t="s">
        <v>38</v>
      </c>
      <c r="X2489" t="str">
        <f t="shared" si="77"/>
        <v>Kolkata</v>
      </c>
    </row>
    <row r="2490" spans="1:24" x14ac:dyDescent="0.4">
      <c r="A2490">
        <v>102489</v>
      </c>
      <c r="B2490" s="5">
        <v>45838.509722222225</v>
      </c>
      <c r="C2490" s="3" t="str">
        <f>TEXT(Sales_Data[[#This Row],[OrderDate]],"mmmm")</f>
        <v>June</v>
      </c>
      <c r="D2490" s="3" t="str">
        <f t="shared" si="76"/>
        <v>2025</v>
      </c>
      <c r="E2490" t="s">
        <v>39</v>
      </c>
      <c r="F2490" t="s">
        <v>24</v>
      </c>
      <c r="G2490" t="s">
        <v>31</v>
      </c>
      <c r="H2490" t="s">
        <v>20</v>
      </c>
      <c r="I2490" t="s">
        <v>100</v>
      </c>
      <c r="J2490">
        <v>45</v>
      </c>
      <c r="K2490">
        <v>3500</v>
      </c>
      <c r="L2490" s="7">
        <f>Sales_Data[[#This Row],[OrderQuantity]] *Sales_Data[[#This Row],[UnitPrice]]</f>
        <v>157500</v>
      </c>
      <c r="M2490" s="7">
        <f>Sales_Data[[#This Row],[UnitPrice]]-Sales_Data[[#This Row],[UnitCost]]</f>
        <v>1300</v>
      </c>
      <c r="N2490" s="7">
        <f>Sales_Data[[#This Row],[Gross Revenue]]-Sales_Data[[#This Row],[Discount Amount ]]</f>
        <v>156200</v>
      </c>
      <c r="O2490" s="7">
        <f>Sales_Data[[#This Row],[OrderQuantity]] *Sales_Data[[#This Row],[UnitCost]]</f>
        <v>99000</v>
      </c>
      <c r="P2490" s="7">
        <f>Sales_Data[[#This Row],[ItemCost]] +Sales_Data[[#This Row],[ShippingCost]]</f>
        <v>99250.11</v>
      </c>
      <c r="Q2490" s="7">
        <f>Sales_Data[[#This Row],[Gross Revenue]]-Sales_Data[[#This Row],[TotalFinancialCost]]</f>
        <v>58249.89</v>
      </c>
      <c r="R2490" s="7">
        <f>Sales_Data[[#This Row],[Actul Bill Amount]]-Sales_Data[[#This Row],[ShippingCost]]</f>
        <v>155949.89000000001</v>
      </c>
      <c r="S2490">
        <v>363</v>
      </c>
      <c r="T2490">
        <v>250.11</v>
      </c>
      <c r="U2490" t="s">
        <v>59</v>
      </c>
      <c r="V2490">
        <v>2200</v>
      </c>
      <c r="W2490" t="s">
        <v>22</v>
      </c>
      <c r="X2490" t="str">
        <f t="shared" si="77"/>
        <v>Nagpur</v>
      </c>
    </row>
    <row r="2491" spans="1:24" x14ac:dyDescent="0.4">
      <c r="A2491">
        <v>102490</v>
      </c>
      <c r="B2491" s="5">
        <v>45995.159722222219</v>
      </c>
      <c r="C2491" s="3" t="str">
        <f>TEXT(Sales_Data[[#This Row],[OrderDate]],"mmmm")</f>
        <v>December</v>
      </c>
      <c r="D2491" s="3" t="str">
        <f t="shared" si="76"/>
        <v>2025</v>
      </c>
      <c r="E2491" t="s">
        <v>13</v>
      </c>
      <c r="F2491" t="s">
        <v>40</v>
      </c>
      <c r="G2491" t="s">
        <v>15</v>
      </c>
      <c r="H2491" t="s">
        <v>16</v>
      </c>
      <c r="I2491" t="s">
        <v>100</v>
      </c>
      <c r="J2491">
        <v>36</v>
      </c>
      <c r="K2491">
        <v>5500</v>
      </c>
      <c r="L2491" s="7">
        <f>Sales_Data[[#This Row],[OrderQuantity]] *Sales_Data[[#This Row],[UnitPrice]]</f>
        <v>198000</v>
      </c>
      <c r="M2491" s="7">
        <f>Sales_Data[[#This Row],[UnitPrice]]-Sales_Data[[#This Row],[UnitCost]]</f>
        <v>2000</v>
      </c>
      <c r="N2491" s="7">
        <f>Sales_Data[[#This Row],[Gross Revenue]]-Sales_Data[[#This Row],[Discount Amount ]]</f>
        <v>196000</v>
      </c>
      <c r="O2491" s="7">
        <f>Sales_Data[[#This Row],[OrderQuantity]] *Sales_Data[[#This Row],[UnitCost]]</f>
        <v>126000</v>
      </c>
      <c r="P2491" s="7">
        <f>Sales_Data[[#This Row],[ItemCost]] +Sales_Data[[#This Row],[ShippingCost]]</f>
        <v>126815.43</v>
      </c>
      <c r="Q2491" s="7">
        <f>Sales_Data[[#This Row],[Gross Revenue]]-Sales_Data[[#This Row],[TotalFinancialCost]]</f>
        <v>71184.570000000007</v>
      </c>
      <c r="R2491" s="7">
        <f>Sales_Data[[#This Row],[Actul Bill Amount]]-Sales_Data[[#This Row],[ShippingCost]]</f>
        <v>195184.57</v>
      </c>
      <c r="S2491">
        <v>322</v>
      </c>
      <c r="T2491">
        <v>815.43</v>
      </c>
      <c r="U2491" t="s">
        <v>41</v>
      </c>
      <c r="V2491">
        <v>3500</v>
      </c>
      <c r="W2491" t="s">
        <v>18</v>
      </c>
      <c r="X2491" t="str">
        <f t="shared" si="77"/>
        <v>Bengaluru</v>
      </c>
    </row>
    <row r="2492" spans="1:24" x14ac:dyDescent="0.4">
      <c r="A2492">
        <v>102491</v>
      </c>
      <c r="B2492" s="5">
        <v>45830.34375</v>
      </c>
      <c r="C2492" s="3" t="str">
        <f>TEXT(Sales_Data[[#This Row],[OrderDate]],"mmmm")</f>
        <v>June</v>
      </c>
      <c r="D2492" s="3" t="str">
        <f t="shared" si="76"/>
        <v>2025</v>
      </c>
      <c r="E2492" t="s">
        <v>42</v>
      </c>
      <c r="F2492" t="s">
        <v>35</v>
      </c>
      <c r="G2492" t="s">
        <v>15</v>
      </c>
      <c r="H2492" t="s">
        <v>37</v>
      </c>
      <c r="I2492" t="s">
        <v>100</v>
      </c>
      <c r="J2492">
        <v>42</v>
      </c>
      <c r="K2492">
        <v>12000</v>
      </c>
      <c r="L2492" s="7">
        <f>Sales_Data[[#This Row],[OrderQuantity]] *Sales_Data[[#This Row],[UnitPrice]]</f>
        <v>504000</v>
      </c>
      <c r="M2492" s="7">
        <f>Sales_Data[[#This Row],[UnitPrice]]-Sales_Data[[#This Row],[UnitCost]]</f>
        <v>4000</v>
      </c>
      <c r="N2492" s="7">
        <f>Sales_Data[[#This Row],[Gross Revenue]]-Sales_Data[[#This Row],[Discount Amount ]]</f>
        <v>500000</v>
      </c>
      <c r="O2492" s="7">
        <f>Sales_Data[[#This Row],[OrderQuantity]] *Sales_Data[[#This Row],[UnitCost]]</f>
        <v>336000</v>
      </c>
      <c r="P2492" s="7">
        <f>Sales_Data[[#This Row],[ItemCost]] +Sales_Data[[#This Row],[ShippingCost]]</f>
        <v>336666.65</v>
      </c>
      <c r="Q2492" s="7">
        <f>Sales_Data[[#This Row],[Gross Revenue]]-Sales_Data[[#This Row],[TotalFinancialCost]]</f>
        <v>167333.34999999998</v>
      </c>
      <c r="R2492" s="7">
        <f>Sales_Data[[#This Row],[Actul Bill Amount]]-Sales_Data[[#This Row],[ShippingCost]]</f>
        <v>499333.35</v>
      </c>
      <c r="S2492">
        <v>580</v>
      </c>
      <c r="T2492">
        <v>666.65</v>
      </c>
      <c r="U2492" t="s">
        <v>36</v>
      </c>
      <c r="V2492">
        <v>8000</v>
      </c>
      <c r="W2492" t="s">
        <v>38</v>
      </c>
      <c r="X2492" t="str">
        <f t="shared" si="77"/>
        <v>Kolkata</v>
      </c>
    </row>
    <row r="2493" spans="1:24" x14ac:dyDescent="0.4">
      <c r="A2493">
        <v>102492</v>
      </c>
      <c r="B2493" s="5">
        <v>45817.63958333333</v>
      </c>
      <c r="C2493" s="3" t="str">
        <f>TEXT(Sales_Data[[#This Row],[OrderDate]],"mmmm")</f>
        <v>June</v>
      </c>
      <c r="D2493" s="3" t="str">
        <f t="shared" si="76"/>
        <v>2025</v>
      </c>
      <c r="E2493" t="s">
        <v>34</v>
      </c>
      <c r="F2493" t="s">
        <v>14</v>
      </c>
      <c r="G2493" t="s">
        <v>29</v>
      </c>
      <c r="H2493" t="s">
        <v>37</v>
      </c>
      <c r="I2493" t="s">
        <v>100</v>
      </c>
      <c r="J2493">
        <v>70</v>
      </c>
      <c r="K2493">
        <v>6500</v>
      </c>
      <c r="L2493" s="7">
        <f>Sales_Data[[#This Row],[OrderQuantity]] *Sales_Data[[#This Row],[UnitPrice]]</f>
        <v>455000</v>
      </c>
      <c r="M2493" s="7">
        <f>Sales_Data[[#This Row],[UnitPrice]]-Sales_Data[[#This Row],[UnitCost]]</f>
        <v>2300</v>
      </c>
      <c r="N2493" s="7">
        <f>Sales_Data[[#This Row],[Gross Revenue]]-Sales_Data[[#This Row],[Discount Amount ]]</f>
        <v>452700</v>
      </c>
      <c r="O2493" s="7">
        <f>Sales_Data[[#This Row],[OrderQuantity]] *Sales_Data[[#This Row],[UnitCost]]</f>
        <v>294000</v>
      </c>
      <c r="P2493" s="7">
        <f>Sales_Data[[#This Row],[ItemCost]] +Sales_Data[[#This Row],[ShippingCost]]</f>
        <v>295153.49</v>
      </c>
      <c r="Q2493" s="7">
        <f>Sales_Data[[#This Row],[Gross Revenue]]-Sales_Data[[#This Row],[TotalFinancialCost]]</f>
        <v>159846.51</v>
      </c>
      <c r="R2493" s="7">
        <f>Sales_Data[[#This Row],[Actul Bill Amount]]-Sales_Data[[#This Row],[ShippingCost]]</f>
        <v>451546.51</v>
      </c>
      <c r="S2493">
        <v>1162</v>
      </c>
      <c r="T2493">
        <v>1153.49</v>
      </c>
      <c r="U2493" t="s">
        <v>21</v>
      </c>
      <c r="V2493">
        <v>4200</v>
      </c>
      <c r="W2493" t="s">
        <v>38</v>
      </c>
      <c r="X2493" t="str">
        <f t="shared" si="77"/>
        <v>Kolkata</v>
      </c>
    </row>
    <row r="2494" spans="1:24" x14ac:dyDescent="0.4">
      <c r="A2494">
        <v>102493</v>
      </c>
      <c r="B2494" s="5">
        <v>45821.069444444445</v>
      </c>
      <c r="C2494" s="3" t="str">
        <f>TEXT(Sales_Data[[#This Row],[OrderDate]],"mmmm")</f>
        <v>June</v>
      </c>
      <c r="D2494" s="3" t="str">
        <f t="shared" si="76"/>
        <v>2025</v>
      </c>
      <c r="E2494" t="s">
        <v>48</v>
      </c>
      <c r="F2494" t="s">
        <v>35</v>
      </c>
      <c r="G2494" t="s">
        <v>29</v>
      </c>
      <c r="H2494" t="s">
        <v>16</v>
      </c>
      <c r="I2494" t="s">
        <v>100</v>
      </c>
      <c r="J2494">
        <v>21</v>
      </c>
      <c r="K2494">
        <v>8500</v>
      </c>
      <c r="L2494" s="7">
        <f>Sales_Data[[#This Row],[OrderQuantity]] *Sales_Data[[#This Row],[UnitPrice]]</f>
        <v>178500</v>
      </c>
      <c r="M2494" s="7">
        <f>Sales_Data[[#This Row],[UnitPrice]]-Sales_Data[[#This Row],[UnitCost]]</f>
        <v>3000</v>
      </c>
      <c r="N2494" s="7">
        <f>Sales_Data[[#This Row],[Gross Revenue]]-Sales_Data[[#This Row],[Discount Amount ]]</f>
        <v>175500</v>
      </c>
      <c r="O2494" s="7">
        <f>Sales_Data[[#This Row],[OrderQuantity]] *Sales_Data[[#This Row],[UnitCost]]</f>
        <v>115500</v>
      </c>
      <c r="P2494" s="7">
        <f>Sales_Data[[#This Row],[ItemCost]] +Sales_Data[[#This Row],[ShippingCost]]</f>
        <v>115873.57</v>
      </c>
      <c r="Q2494" s="7">
        <f>Sales_Data[[#This Row],[Gross Revenue]]-Sales_Data[[#This Row],[TotalFinancialCost]]</f>
        <v>62626.429999999993</v>
      </c>
      <c r="R2494" s="7">
        <f>Sales_Data[[#This Row],[Actul Bill Amount]]-Sales_Data[[#This Row],[ShippingCost]]</f>
        <v>175126.43</v>
      </c>
      <c r="S2494">
        <v>603</v>
      </c>
      <c r="T2494">
        <v>373.57</v>
      </c>
      <c r="U2494" t="s">
        <v>49</v>
      </c>
      <c r="V2494">
        <v>5500</v>
      </c>
      <c r="W2494" t="s">
        <v>18</v>
      </c>
      <c r="X2494" t="str">
        <f t="shared" si="77"/>
        <v>Bengaluru</v>
      </c>
    </row>
    <row r="2495" spans="1:24" x14ac:dyDescent="0.4">
      <c r="A2495">
        <v>102494</v>
      </c>
      <c r="B2495" s="5">
        <v>45845.762499999997</v>
      </c>
      <c r="C2495" s="3" t="str">
        <f>TEXT(Sales_Data[[#This Row],[OrderDate]],"mmmm")</f>
        <v>July</v>
      </c>
      <c r="D2495" s="3" t="str">
        <f t="shared" si="76"/>
        <v>2025</v>
      </c>
      <c r="E2495" t="s">
        <v>39</v>
      </c>
      <c r="F2495" t="s">
        <v>24</v>
      </c>
      <c r="G2495" t="s">
        <v>15</v>
      </c>
      <c r="H2495" t="s">
        <v>37</v>
      </c>
      <c r="I2495" t="s">
        <v>100</v>
      </c>
      <c r="J2495">
        <v>56</v>
      </c>
      <c r="K2495">
        <v>25000</v>
      </c>
      <c r="L2495" s="7">
        <f>Sales_Data[[#This Row],[OrderQuantity]] *Sales_Data[[#This Row],[UnitPrice]]</f>
        <v>1400000</v>
      </c>
      <c r="M2495" s="7">
        <f>Sales_Data[[#This Row],[UnitPrice]]-Sales_Data[[#This Row],[UnitCost]]</f>
        <v>7000</v>
      </c>
      <c r="N2495" s="7">
        <f>Sales_Data[[#This Row],[Gross Revenue]]-Sales_Data[[#This Row],[Discount Amount ]]</f>
        <v>1393000</v>
      </c>
      <c r="O2495" s="7">
        <f>Sales_Data[[#This Row],[OrderQuantity]] *Sales_Data[[#This Row],[UnitCost]]</f>
        <v>1008000</v>
      </c>
      <c r="P2495" s="7">
        <f>Sales_Data[[#This Row],[ItemCost]] +Sales_Data[[#This Row],[ShippingCost]]</f>
        <v>1008526.96</v>
      </c>
      <c r="Q2495" s="7">
        <f>Sales_Data[[#This Row],[Gross Revenue]]-Sales_Data[[#This Row],[TotalFinancialCost]]</f>
        <v>391473.04000000004</v>
      </c>
      <c r="R2495" s="7">
        <f>Sales_Data[[#This Row],[Actul Bill Amount]]-Sales_Data[[#This Row],[ShippingCost]]</f>
        <v>1392473.04</v>
      </c>
      <c r="S2495">
        <v>322</v>
      </c>
      <c r="T2495">
        <v>526.96</v>
      </c>
      <c r="U2495" t="s">
        <v>60</v>
      </c>
      <c r="V2495">
        <v>18000</v>
      </c>
      <c r="W2495" t="s">
        <v>38</v>
      </c>
      <c r="X2495" t="str">
        <f t="shared" si="77"/>
        <v>Kolkata</v>
      </c>
    </row>
    <row r="2496" spans="1:24" x14ac:dyDescent="0.4">
      <c r="A2496">
        <v>102495</v>
      </c>
      <c r="B2496" s="5">
        <v>45848.206250000003</v>
      </c>
      <c r="C2496" s="3" t="str">
        <f>TEXT(Sales_Data[[#This Row],[OrderDate]],"mmmm")</f>
        <v>July</v>
      </c>
      <c r="D2496" s="3" t="str">
        <f t="shared" si="76"/>
        <v>2025</v>
      </c>
      <c r="E2496" t="s">
        <v>34</v>
      </c>
      <c r="F2496" t="s">
        <v>40</v>
      </c>
      <c r="G2496" t="s">
        <v>31</v>
      </c>
      <c r="H2496" t="s">
        <v>37</v>
      </c>
      <c r="I2496" t="s">
        <v>100</v>
      </c>
      <c r="J2496">
        <v>15</v>
      </c>
      <c r="K2496">
        <v>5500</v>
      </c>
      <c r="L2496" s="7">
        <f>Sales_Data[[#This Row],[OrderQuantity]] *Sales_Data[[#This Row],[UnitPrice]]</f>
        <v>82500</v>
      </c>
      <c r="M2496" s="7">
        <f>Sales_Data[[#This Row],[UnitPrice]]-Sales_Data[[#This Row],[UnitCost]]</f>
        <v>2000</v>
      </c>
      <c r="N2496" s="7">
        <f>Sales_Data[[#This Row],[Gross Revenue]]-Sales_Data[[#This Row],[Discount Amount ]]</f>
        <v>80500</v>
      </c>
      <c r="O2496" s="7">
        <f>Sales_Data[[#This Row],[OrderQuantity]] *Sales_Data[[#This Row],[UnitCost]]</f>
        <v>52500</v>
      </c>
      <c r="P2496" s="7">
        <f>Sales_Data[[#This Row],[ItemCost]] +Sales_Data[[#This Row],[ShippingCost]]</f>
        <v>55128</v>
      </c>
      <c r="Q2496" s="7">
        <f>Sales_Data[[#This Row],[Gross Revenue]]-Sales_Data[[#This Row],[TotalFinancialCost]]</f>
        <v>27372</v>
      </c>
      <c r="R2496" s="7">
        <f>Sales_Data[[#This Row],[Actul Bill Amount]]-Sales_Data[[#This Row],[ShippingCost]]</f>
        <v>77872</v>
      </c>
      <c r="S2496">
        <v>789</v>
      </c>
      <c r="T2496">
        <v>2628</v>
      </c>
      <c r="U2496" t="s">
        <v>41</v>
      </c>
      <c r="V2496">
        <v>3500</v>
      </c>
      <c r="W2496" t="s">
        <v>38</v>
      </c>
      <c r="X2496" t="str">
        <f t="shared" si="77"/>
        <v>Kolkata</v>
      </c>
    </row>
    <row r="2497" spans="1:24" x14ac:dyDescent="0.4">
      <c r="A2497">
        <v>102496</v>
      </c>
      <c r="B2497" s="5">
        <v>45965.800694444442</v>
      </c>
      <c r="C2497" s="3" t="str">
        <f>TEXT(Sales_Data[[#This Row],[OrderDate]],"mmmm")</f>
        <v>November</v>
      </c>
      <c r="D2497" s="3" t="str">
        <f t="shared" si="76"/>
        <v>2025</v>
      </c>
      <c r="E2497" t="s">
        <v>19</v>
      </c>
      <c r="F2497" t="s">
        <v>46</v>
      </c>
      <c r="G2497" t="s">
        <v>15</v>
      </c>
      <c r="H2497" t="s">
        <v>20</v>
      </c>
      <c r="I2497" t="s">
        <v>100</v>
      </c>
      <c r="J2497">
        <v>56</v>
      </c>
      <c r="K2497">
        <v>4500</v>
      </c>
      <c r="L2497" s="7">
        <f>Sales_Data[[#This Row],[OrderQuantity]] *Sales_Data[[#This Row],[UnitPrice]]</f>
        <v>252000</v>
      </c>
      <c r="M2497" s="7">
        <f>Sales_Data[[#This Row],[UnitPrice]]-Sales_Data[[#This Row],[UnitCost]]</f>
        <v>1700</v>
      </c>
      <c r="N2497" s="7">
        <f>Sales_Data[[#This Row],[Gross Revenue]]-Sales_Data[[#This Row],[Discount Amount ]]</f>
        <v>250300</v>
      </c>
      <c r="O2497" s="7">
        <f>Sales_Data[[#This Row],[OrderQuantity]] *Sales_Data[[#This Row],[UnitCost]]</f>
        <v>156800</v>
      </c>
      <c r="P2497" s="7">
        <f>Sales_Data[[#This Row],[ItemCost]] +Sales_Data[[#This Row],[ShippingCost]]</f>
        <v>157094.93</v>
      </c>
      <c r="Q2497" s="7">
        <f>Sales_Data[[#This Row],[Gross Revenue]]-Sales_Data[[#This Row],[TotalFinancialCost]]</f>
        <v>94905.07</v>
      </c>
      <c r="R2497" s="7">
        <f>Sales_Data[[#This Row],[Actul Bill Amount]]-Sales_Data[[#This Row],[ShippingCost]]</f>
        <v>250005.07</v>
      </c>
      <c r="S2497">
        <v>602</v>
      </c>
      <c r="T2497">
        <v>294.93</v>
      </c>
      <c r="U2497" t="s">
        <v>47</v>
      </c>
      <c r="V2497">
        <v>2800</v>
      </c>
      <c r="W2497" t="s">
        <v>22</v>
      </c>
      <c r="X2497" t="str">
        <f t="shared" si="77"/>
        <v>Nagpur</v>
      </c>
    </row>
    <row r="2498" spans="1:24" x14ac:dyDescent="0.4">
      <c r="A2498">
        <v>102497</v>
      </c>
      <c r="B2498" s="5">
        <v>45913.574305555558</v>
      </c>
      <c r="C2498" s="3" t="str">
        <f>TEXT(Sales_Data[[#This Row],[OrderDate]],"mmmm")</f>
        <v>September</v>
      </c>
      <c r="D2498" s="3" t="str">
        <f t="shared" ref="D2498:D2561" si="78">TEXT(B2498, "yyyy")</f>
        <v>2025</v>
      </c>
      <c r="E2498" t="s">
        <v>13</v>
      </c>
      <c r="F2498" t="s">
        <v>55</v>
      </c>
      <c r="G2498" t="s">
        <v>15</v>
      </c>
      <c r="H2498" t="s">
        <v>32</v>
      </c>
      <c r="I2498" t="s">
        <v>100</v>
      </c>
      <c r="J2498">
        <v>38</v>
      </c>
      <c r="K2498">
        <v>600</v>
      </c>
      <c r="L2498" s="7">
        <f>Sales_Data[[#This Row],[OrderQuantity]] *Sales_Data[[#This Row],[UnitPrice]]</f>
        <v>22800</v>
      </c>
      <c r="M2498" s="7">
        <f>Sales_Data[[#This Row],[UnitPrice]]-Sales_Data[[#This Row],[UnitCost]]</f>
        <v>250</v>
      </c>
      <c r="N2498" s="7">
        <f>Sales_Data[[#This Row],[Gross Revenue]]-Sales_Data[[#This Row],[Discount Amount ]]</f>
        <v>22550</v>
      </c>
      <c r="O2498" s="7">
        <f>Sales_Data[[#This Row],[OrderQuantity]] *Sales_Data[[#This Row],[UnitCost]]</f>
        <v>13300</v>
      </c>
      <c r="P2498" s="7">
        <f>Sales_Data[[#This Row],[ItemCost]] +Sales_Data[[#This Row],[ShippingCost]]</f>
        <v>13957.45</v>
      </c>
      <c r="Q2498" s="7">
        <f>Sales_Data[[#This Row],[Gross Revenue]]-Sales_Data[[#This Row],[TotalFinancialCost]]</f>
        <v>8842.5499999999993</v>
      </c>
      <c r="R2498" s="7">
        <f>Sales_Data[[#This Row],[Actul Bill Amount]]-Sales_Data[[#This Row],[ShippingCost]]</f>
        <v>21892.55</v>
      </c>
      <c r="S2498">
        <v>565</v>
      </c>
      <c r="T2498">
        <v>657.45</v>
      </c>
      <c r="U2498" t="s">
        <v>57</v>
      </c>
      <c r="V2498">
        <v>350</v>
      </c>
      <c r="W2498" t="s">
        <v>33</v>
      </c>
      <c r="X2498" t="str">
        <f t="shared" ref="X2498:X2561" si="79">_xlfn.TEXTBEFORE(W2498, " ")</f>
        <v>Delhi</v>
      </c>
    </row>
    <row r="2499" spans="1:24" x14ac:dyDescent="0.4">
      <c r="A2499">
        <v>102498</v>
      </c>
      <c r="B2499" s="5">
        <v>45840.44027777778</v>
      </c>
      <c r="C2499" s="3" t="str">
        <f>TEXT(Sales_Data[[#This Row],[OrderDate]],"mmmm")</f>
        <v>July</v>
      </c>
      <c r="D2499" s="3" t="str">
        <f t="shared" si="78"/>
        <v>2025</v>
      </c>
      <c r="E2499" t="s">
        <v>23</v>
      </c>
      <c r="F2499" t="s">
        <v>46</v>
      </c>
      <c r="G2499" t="s">
        <v>15</v>
      </c>
      <c r="H2499" t="s">
        <v>37</v>
      </c>
      <c r="I2499" t="s">
        <v>100</v>
      </c>
      <c r="J2499">
        <v>87</v>
      </c>
      <c r="K2499">
        <v>4500</v>
      </c>
      <c r="L2499" s="7">
        <f>Sales_Data[[#This Row],[OrderQuantity]] *Sales_Data[[#This Row],[UnitPrice]]</f>
        <v>391500</v>
      </c>
      <c r="M2499" s="7">
        <f>Sales_Data[[#This Row],[UnitPrice]]-Sales_Data[[#This Row],[UnitCost]]</f>
        <v>1700</v>
      </c>
      <c r="N2499" s="7">
        <f>Sales_Data[[#This Row],[Gross Revenue]]-Sales_Data[[#This Row],[Discount Amount ]]</f>
        <v>389800</v>
      </c>
      <c r="O2499" s="7">
        <f>Sales_Data[[#This Row],[OrderQuantity]] *Sales_Data[[#This Row],[UnitCost]]</f>
        <v>243600</v>
      </c>
      <c r="P2499" s="7">
        <f>Sales_Data[[#This Row],[ItemCost]] +Sales_Data[[#This Row],[ShippingCost]]</f>
        <v>244459.77</v>
      </c>
      <c r="Q2499" s="7">
        <f>Sales_Data[[#This Row],[Gross Revenue]]-Sales_Data[[#This Row],[TotalFinancialCost]]</f>
        <v>147040.23000000001</v>
      </c>
      <c r="R2499" s="7">
        <f>Sales_Data[[#This Row],[Actul Bill Amount]]-Sales_Data[[#This Row],[ShippingCost]]</f>
        <v>388940.23</v>
      </c>
      <c r="S2499">
        <v>901</v>
      </c>
      <c r="T2499">
        <v>859.77</v>
      </c>
      <c r="U2499" t="s">
        <v>47</v>
      </c>
      <c r="V2499">
        <v>2800</v>
      </c>
      <c r="W2499" t="s">
        <v>38</v>
      </c>
      <c r="X2499" t="str">
        <f t="shared" si="79"/>
        <v>Kolkata</v>
      </c>
    </row>
    <row r="2500" spans="1:24" x14ac:dyDescent="0.4">
      <c r="A2500">
        <v>102499</v>
      </c>
      <c r="B2500" s="5">
        <v>45774.101388888892</v>
      </c>
      <c r="C2500" s="3" t="str">
        <f>TEXT(Sales_Data[[#This Row],[OrderDate]],"mmmm")</f>
        <v>April</v>
      </c>
      <c r="D2500" s="3" t="str">
        <f t="shared" si="78"/>
        <v>2025</v>
      </c>
      <c r="E2500" t="s">
        <v>42</v>
      </c>
      <c r="F2500" t="s">
        <v>43</v>
      </c>
      <c r="G2500" t="s">
        <v>15</v>
      </c>
      <c r="H2500" t="s">
        <v>32</v>
      </c>
      <c r="I2500" t="s">
        <v>100</v>
      </c>
      <c r="J2500">
        <v>74</v>
      </c>
      <c r="K2500">
        <v>4500</v>
      </c>
      <c r="L2500" s="7">
        <f>Sales_Data[[#This Row],[OrderQuantity]] *Sales_Data[[#This Row],[UnitPrice]]</f>
        <v>333000</v>
      </c>
      <c r="M2500" s="7">
        <f>Sales_Data[[#This Row],[UnitPrice]]-Sales_Data[[#This Row],[UnitCost]]</f>
        <v>2000</v>
      </c>
      <c r="N2500" s="7">
        <f>Sales_Data[[#This Row],[Gross Revenue]]-Sales_Data[[#This Row],[Discount Amount ]]</f>
        <v>331000</v>
      </c>
      <c r="O2500" s="7">
        <f>Sales_Data[[#This Row],[OrderQuantity]] *Sales_Data[[#This Row],[UnitCost]]</f>
        <v>185000</v>
      </c>
      <c r="P2500" s="7">
        <f>Sales_Data[[#This Row],[ItemCost]] +Sales_Data[[#This Row],[ShippingCost]]</f>
        <v>185506.16</v>
      </c>
      <c r="Q2500" s="7">
        <f>Sales_Data[[#This Row],[Gross Revenue]]-Sales_Data[[#This Row],[TotalFinancialCost]]</f>
        <v>147493.84</v>
      </c>
      <c r="R2500" s="7">
        <f>Sales_Data[[#This Row],[Actul Bill Amount]]-Sales_Data[[#This Row],[ShippingCost]]</f>
        <v>330493.84000000003</v>
      </c>
      <c r="S2500">
        <v>714</v>
      </c>
      <c r="T2500">
        <v>506.16</v>
      </c>
      <c r="U2500" t="s">
        <v>44</v>
      </c>
      <c r="V2500">
        <v>2500</v>
      </c>
      <c r="W2500" t="s">
        <v>33</v>
      </c>
      <c r="X2500" t="str">
        <f t="shared" si="79"/>
        <v>Delhi</v>
      </c>
    </row>
    <row r="2501" spans="1:24" x14ac:dyDescent="0.4">
      <c r="A2501">
        <v>102500</v>
      </c>
      <c r="B2501" s="5">
        <v>45939.82916666667</v>
      </c>
      <c r="C2501" s="3" t="str">
        <f>TEXT(Sales_Data[[#This Row],[OrderDate]],"mmmm")</f>
        <v>October</v>
      </c>
      <c r="D2501" s="3" t="str">
        <f t="shared" si="78"/>
        <v>2025</v>
      </c>
      <c r="E2501" t="s">
        <v>23</v>
      </c>
      <c r="F2501" t="s">
        <v>55</v>
      </c>
      <c r="G2501" t="s">
        <v>15</v>
      </c>
      <c r="H2501" t="s">
        <v>20</v>
      </c>
      <c r="I2501" t="s">
        <v>100</v>
      </c>
      <c r="J2501">
        <v>32</v>
      </c>
      <c r="K2501">
        <v>1200</v>
      </c>
      <c r="L2501" s="7">
        <f>Sales_Data[[#This Row],[OrderQuantity]] *Sales_Data[[#This Row],[UnitPrice]]</f>
        <v>38400</v>
      </c>
      <c r="M2501" s="7">
        <f>Sales_Data[[#This Row],[UnitPrice]]-Sales_Data[[#This Row],[UnitCost]]</f>
        <v>400</v>
      </c>
      <c r="N2501" s="7">
        <f>Sales_Data[[#This Row],[Gross Revenue]]-Sales_Data[[#This Row],[Discount Amount ]]</f>
        <v>38000</v>
      </c>
      <c r="O2501" s="7">
        <f>Sales_Data[[#This Row],[OrderQuantity]] *Sales_Data[[#This Row],[UnitCost]]</f>
        <v>25600</v>
      </c>
      <c r="P2501" s="7">
        <f>Sales_Data[[#This Row],[ItemCost]] +Sales_Data[[#This Row],[ShippingCost]]</f>
        <v>26253.919999999998</v>
      </c>
      <c r="Q2501" s="7">
        <f>Sales_Data[[#This Row],[Gross Revenue]]-Sales_Data[[#This Row],[TotalFinancialCost]]</f>
        <v>12146.080000000002</v>
      </c>
      <c r="R2501" s="7">
        <f>Sales_Data[[#This Row],[Actul Bill Amount]]-Sales_Data[[#This Row],[ShippingCost]]</f>
        <v>37346.080000000002</v>
      </c>
      <c r="S2501">
        <v>955</v>
      </c>
      <c r="T2501">
        <v>653.91999999999996</v>
      </c>
      <c r="U2501" t="s">
        <v>58</v>
      </c>
      <c r="V2501">
        <v>800</v>
      </c>
      <c r="W2501" t="s">
        <v>22</v>
      </c>
      <c r="X2501" t="str">
        <f t="shared" si="79"/>
        <v>Nagpur</v>
      </c>
    </row>
    <row r="2502" spans="1:24" x14ac:dyDescent="0.4">
      <c r="A2502">
        <v>102501</v>
      </c>
      <c r="B2502" s="5">
        <v>45853.371527777781</v>
      </c>
      <c r="C2502" s="3" t="str">
        <f>TEXT(Sales_Data[[#This Row],[OrderDate]],"mmmm")</f>
        <v>July</v>
      </c>
      <c r="D2502" s="3" t="str">
        <f t="shared" si="78"/>
        <v>2025</v>
      </c>
      <c r="E2502" t="s">
        <v>23</v>
      </c>
      <c r="F2502" t="s">
        <v>43</v>
      </c>
      <c r="G2502" t="s">
        <v>15</v>
      </c>
      <c r="H2502" t="s">
        <v>25</v>
      </c>
      <c r="I2502" t="s">
        <v>100</v>
      </c>
      <c r="J2502">
        <v>24</v>
      </c>
      <c r="K2502">
        <v>2800</v>
      </c>
      <c r="L2502" s="7">
        <f>Sales_Data[[#This Row],[OrderQuantity]] *Sales_Data[[#This Row],[UnitPrice]]</f>
        <v>67200</v>
      </c>
      <c r="M2502" s="7">
        <f>Sales_Data[[#This Row],[UnitPrice]]-Sales_Data[[#This Row],[UnitCost]]</f>
        <v>1300</v>
      </c>
      <c r="N2502" s="7">
        <f>Sales_Data[[#This Row],[Gross Revenue]]-Sales_Data[[#This Row],[Discount Amount ]]</f>
        <v>65900</v>
      </c>
      <c r="O2502" s="7">
        <f>Sales_Data[[#This Row],[OrderQuantity]] *Sales_Data[[#This Row],[UnitCost]]</f>
        <v>36000</v>
      </c>
      <c r="P2502" s="7">
        <f>Sales_Data[[#This Row],[ItemCost]] +Sales_Data[[#This Row],[ShippingCost]]</f>
        <v>37301.4</v>
      </c>
      <c r="Q2502" s="7">
        <f>Sales_Data[[#This Row],[Gross Revenue]]-Sales_Data[[#This Row],[TotalFinancialCost]]</f>
        <v>29898.6</v>
      </c>
      <c r="R2502" s="7">
        <f>Sales_Data[[#This Row],[Actul Bill Amount]]-Sales_Data[[#This Row],[ShippingCost]]</f>
        <v>64598.6</v>
      </c>
      <c r="S2502">
        <v>492</v>
      </c>
      <c r="T2502">
        <v>1301.4000000000001</v>
      </c>
      <c r="U2502" t="s">
        <v>61</v>
      </c>
      <c r="V2502">
        <v>1500</v>
      </c>
      <c r="W2502" t="s">
        <v>27</v>
      </c>
      <c r="X2502" t="str">
        <f t="shared" si="79"/>
        <v>Mumbai</v>
      </c>
    </row>
    <row r="2503" spans="1:24" x14ac:dyDescent="0.4">
      <c r="A2503">
        <v>102502</v>
      </c>
      <c r="B2503" s="5">
        <v>45691.20208333333</v>
      </c>
      <c r="C2503" s="3" t="str">
        <f>TEXT(Sales_Data[[#This Row],[OrderDate]],"mmmm")</f>
        <v>February</v>
      </c>
      <c r="D2503" s="3" t="str">
        <f t="shared" si="78"/>
        <v>2025</v>
      </c>
      <c r="E2503" t="s">
        <v>34</v>
      </c>
      <c r="F2503" t="s">
        <v>35</v>
      </c>
      <c r="G2503" t="s">
        <v>29</v>
      </c>
      <c r="H2503" t="s">
        <v>16</v>
      </c>
      <c r="I2503" t="s">
        <v>100</v>
      </c>
      <c r="J2503">
        <v>32</v>
      </c>
      <c r="K2503">
        <v>8500</v>
      </c>
      <c r="L2503" s="7">
        <f>Sales_Data[[#This Row],[OrderQuantity]] *Sales_Data[[#This Row],[UnitPrice]]</f>
        <v>272000</v>
      </c>
      <c r="M2503" s="7">
        <f>Sales_Data[[#This Row],[UnitPrice]]-Sales_Data[[#This Row],[UnitCost]]</f>
        <v>3000</v>
      </c>
      <c r="N2503" s="7">
        <f>Sales_Data[[#This Row],[Gross Revenue]]-Sales_Data[[#This Row],[Discount Amount ]]</f>
        <v>269000</v>
      </c>
      <c r="O2503" s="7">
        <f>Sales_Data[[#This Row],[OrderQuantity]] *Sales_Data[[#This Row],[UnitCost]]</f>
        <v>176000</v>
      </c>
      <c r="P2503" s="7">
        <f>Sales_Data[[#This Row],[ItemCost]] +Sales_Data[[#This Row],[ShippingCost]]</f>
        <v>176356.92</v>
      </c>
      <c r="Q2503" s="7">
        <f>Sales_Data[[#This Row],[Gross Revenue]]-Sales_Data[[#This Row],[TotalFinancialCost]]</f>
        <v>95643.079999999987</v>
      </c>
      <c r="R2503" s="7">
        <f>Sales_Data[[#This Row],[Actul Bill Amount]]-Sales_Data[[#This Row],[ShippingCost]]</f>
        <v>268643.08</v>
      </c>
      <c r="S2503">
        <v>571</v>
      </c>
      <c r="T2503">
        <v>356.92</v>
      </c>
      <c r="U2503" t="s">
        <v>49</v>
      </c>
      <c r="V2503">
        <v>5500</v>
      </c>
      <c r="W2503" t="s">
        <v>18</v>
      </c>
      <c r="X2503" t="str">
        <f t="shared" si="79"/>
        <v>Bengaluru</v>
      </c>
    </row>
    <row r="2504" spans="1:24" x14ac:dyDescent="0.4">
      <c r="A2504">
        <v>102503</v>
      </c>
      <c r="B2504" s="5">
        <v>45709.925694444442</v>
      </c>
      <c r="C2504" s="3" t="str">
        <f>TEXT(Sales_Data[[#This Row],[OrderDate]],"mmmm")</f>
        <v>February</v>
      </c>
      <c r="D2504" s="3" t="str">
        <f t="shared" si="78"/>
        <v>2025</v>
      </c>
      <c r="E2504" t="s">
        <v>39</v>
      </c>
      <c r="F2504" t="s">
        <v>35</v>
      </c>
      <c r="G2504" t="s">
        <v>31</v>
      </c>
      <c r="H2504" t="s">
        <v>16</v>
      </c>
      <c r="I2504" t="s">
        <v>100</v>
      </c>
      <c r="J2504">
        <v>54</v>
      </c>
      <c r="K2504">
        <v>8500</v>
      </c>
      <c r="L2504" s="7">
        <f>Sales_Data[[#This Row],[OrderQuantity]] *Sales_Data[[#This Row],[UnitPrice]]</f>
        <v>459000</v>
      </c>
      <c r="M2504" s="7">
        <f>Sales_Data[[#This Row],[UnitPrice]]-Sales_Data[[#This Row],[UnitCost]]</f>
        <v>3000</v>
      </c>
      <c r="N2504" s="7">
        <f>Sales_Data[[#This Row],[Gross Revenue]]-Sales_Data[[#This Row],[Discount Amount ]]</f>
        <v>456000</v>
      </c>
      <c r="O2504" s="7">
        <f>Sales_Data[[#This Row],[OrderQuantity]] *Sales_Data[[#This Row],[UnitCost]]</f>
        <v>297000</v>
      </c>
      <c r="P2504" s="7">
        <f>Sales_Data[[#This Row],[ItemCost]] +Sales_Data[[#This Row],[ShippingCost]]</f>
        <v>298018.59000000003</v>
      </c>
      <c r="Q2504" s="7">
        <f>Sales_Data[[#This Row],[Gross Revenue]]-Sales_Data[[#This Row],[TotalFinancialCost]]</f>
        <v>160981.40999999997</v>
      </c>
      <c r="R2504" s="7">
        <f>Sales_Data[[#This Row],[Actul Bill Amount]]-Sales_Data[[#This Row],[ShippingCost]]</f>
        <v>454981.41</v>
      </c>
      <c r="S2504">
        <v>1051</v>
      </c>
      <c r="T2504">
        <v>1018.59</v>
      </c>
      <c r="U2504" t="s">
        <v>49</v>
      </c>
      <c r="V2504">
        <v>5500</v>
      </c>
      <c r="W2504" t="s">
        <v>18</v>
      </c>
      <c r="X2504" t="str">
        <f t="shared" si="79"/>
        <v>Bengaluru</v>
      </c>
    </row>
    <row r="2505" spans="1:24" x14ac:dyDescent="0.4">
      <c r="A2505">
        <v>102504</v>
      </c>
      <c r="B2505" s="5">
        <v>45769.978472222225</v>
      </c>
      <c r="C2505" s="3" t="str">
        <f>TEXT(Sales_Data[[#This Row],[OrderDate]],"mmmm")</f>
        <v>April</v>
      </c>
      <c r="D2505" s="3" t="str">
        <f t="shared" si="78"/>
        <v>2025</v>
      </c>
      <c r="E2505" t="s">
        <v>48</v>
      </c>
      <c r="F2505" t="s">
        <v>14</v>
      </c>
      <c r="G2505" t="s">
        <v>31</v>
      </c>
      <c r="H2505" t="s">
        <v>20</v>
      </c>
      <c r="I2505" t="s">
        <v>100</v>
      </c>
      <c r="J2505">
        <v>40</v>
      </c>
      <c r="K2505">
        <v>3200</v>
      </c>
      <c r="L2505" s="7">
        <f>Sales_Data[[#This Row],[OrderQuantity]] *Sales_Data[[#This Row],[UnitPrice]]</f>
        <v>128000</v>
      </c>
      <c r="M2505" s="7">
        <f>Sales_Data[[#This Row],[UnitPrice]]-Sales_Data[[#This Row],[UnitCost]]</f>
        <v>1200</v>
      </c>
      <c r="N2505" s="7">
        <f>Sales_Data[[#This Row],[Gross Revenue]]-Sales_Data[[#This Row],[Discount Amount ]]</f>
        <v>126800</v>
      </c>
      <c r="O2505" s="7">
        <f>Sales_Data[[#This Row],[OrderQuantity]] *Sales_Data[[#This Row],[UnitCost]]</f>
        <v>80000</v>
      </c>
      <c r="P2505" s="7">
        <f>Sales_Data[[#This Row],[ItemCost]] +Sales_Data[[#This Row],[ShippingCost]]</f>
        <v>80974.429999999993</v>
      </c>
      <c r="Q2505" s="7">
        <f>Sales_Data[[#This Row],[Gross Revenue]]-Sales_Data[[#This Row],[TotalFinancialCost]]</f>
        <v>47025.570000000007</v>
      </c>
      <c r="R2505" s="7">
        <f>Sales_Data[[#This Row],[Actul Bill Amount]]-Sales_Data[[#This Row],[ShippingCost]]</f>
        <v>125825.57</v>
      </c>
      <c r="S2505">
        <v>515</v>
      </c>
      <c r="T2505">
        <v>974.43</v>
      </c>
      <c r="U2505" t="s">
        <v>17</v>
      </c>
      <c r="V2505">
        <v>2000</v>
      </c>
      <c r="W2505" t="s">
        <v>22</v>
      </c>
      <c r="X2505" t="str">
        <f t="shared" si="79"/>
        <v>Nagpur</v>
      </c>
    </row>
    <row r="2506" spans="1:24" x14ac:dyDescent="0.4">
      <c r="A2506">
        <v>102505</v>
      </c>
      <c r="B2506" s="5">
        <v>45909.709027777775</v>
      </c>
      <c r="C2506" s="3" t="str">
        <f>TEXT(Sales_Data[[#This Row],[OrderDate]],"mmmm")</f>
        <v>September</v>
      </c>
      <c r="D2506" s="3" t="str">
        <f t="shared" si="78"/>
        <v>2025</v>
      </c>
      <c r="E2506" t="s">
        <v>19</v>
      </c>
      <c r="F2506" t="s">
        <v>28</v>
      </c>
      <c r="G2506" t="s">
        <v>15</v>
      </c>
      <c r="H2506" t="s">
        <v>16</v>
      </c>
      <c r="I2506" t="s">
        <v>100</v>
      </c>
      <c r="J2506">
        <v>20</v>
      </c>
      <c r="K2506">
        <v>2500</v>
      </c>
      <c r="L2506" s="7">
        <f>Sales_Data[[#This Row],[OrderQuantity]] *Sales_Data[[#This Row],[UnitPrice]]</f>
        <v>50000</v>
      </c>
      <c r="M2506" s="7">
        <f>Sales_Data[[#This Row],[UnitPrice]]-Sales_Data[[#This Row],[UnitCost]]</f>
        <v>1000</v>
      </c>
      <c r="N2506" s="7">
        <f>Sales_Data[[#This Row],[Gross Revenue]]-Sales_Data[[#This Row],[Discount Amount ]]</f>
        <v>49000</v>
      </c>
      <c r="O2506" s="7">
        <f>Sales_Data[[#This Row],[OrderQuantity]] *Sales_Data[[#This Row],[UnitCost]]</f>
        <v>30000</v>
      </c>
      <c r="P2506" s="7">
        <f>Sales_Data[[#This Row],[ItemCost]] +Sales_Data[[#This Row],[ShippingCost]]</f>
        <v>31082.42</v>
      </c>
      <c r="Q2506" s="7">
        <f>Sales_Data[[#This Row],[Gross Revenue]]-Sales_Data[[#This Row],[TotalFinancialCost]]</f>
        <v>18917.580000000002</v>
      </c>
      <c r="R2506" s="7">
        <f>Sales_Data[[#This Row],[Actul Bill Amount]]-Sales_Data[[#This Row],[ShippingCost]]</f>
        <v>47917.58</v>
      </c>
      <c r="S2506">
        <v>333</v>
      </c>
      <c r="T2506">
        <v>1082.42</v>
      </c>
      <c r="U2506" t="s">
        <v>54</v>
      </c>
      <c r="V2506">
        <v>1500</v>
      </c>
      <c r="W2506" t="s">
        <v>18</v>
      </c>
      <c r="X2506" t="str">
        <f t="shared" si="79"/>
        <v>Bengaluru</v>
      </c>
    </row>
    <row r="2507" spans="1:24" x14ac:dyDescent="0.4">
      <c r="A2507">
        <v>102506</v>
      </c>
      <c r="B2507" s="5">
        <v>45739.365972222222</v>
      </c>
      <c r="C2507" s="3" t="str">
        <f>TEXT(Sales_Data[[#This Row],[OrderDate]],"mmmm")</f>
        <v>March</v>
      </c>
      <c r="D2507" s="3" t="str">
        <f t="shared" si="78"/>
        <v>2025</v>
      </c>
      <c r="E2507" t="s">
        <v>13</v>
      </c>
      <c r="F2507" t="s">
        <v>28</v>
      </c>
      <c r="G2507" t="s">
        <v>31</v>
      </c>
      <c r="H2507" t="s">
        <v>16</v>
      </c>
      <c r="I2507" t="s">
        <v>100</v>
      </c>
      <c r="J2507">
        <v>82</v>
      </c>
      <c r="K2507">
        <v>2500</v>
      </c>
      <c r="L2507" s="7">
        <f>Sales_Data[[#This Row],[OrderQuantity]] *Sales_Data[[#This Row],[UnitPrice]]</f>
        <v>205000</v>
      </c>
      <c r="M2507" s="7">
        <f>Sales_Data[[#This Row],[UnitPrice]]-Sales_Data[[#This Row],[UnitCost]]</f>
        <v>1000</v>
      </c>
      <c r="N2507" s="7">
        <f>Sales_Data[[#This Row],[Gross Revenue]]-Sales_Data[[#This Row],[Discount Amount ]]</f>
        <v>204000</v>
      </c>
      <c r="O2507" s="7">
        <f>Sales_Data[[#This Row],[OrderQuantity]] *Sales_Data[[#This Row],[UnitCost]]</f>
        <v>123000</v>
      </c>
      <c r="P2507" s="7">
        <f>Sales_Data[[#This Row],[ItemCost]] +Sales_Data[[#This Row],[ShippingCost]]</f>
        <v>123632.72</v>
      </c>
      <c r="Q2507" s="7">
        <f>Sales_Data[[#This Row],[Gross Revenue]]-Sales_Data[[#This Row],[TotalFinancialCost]]</f>
        <v>81367.28</v>
      </c>
      <c r="R2507" s="7">
        <f>Sales_Data[[#This Row],[Actul Bill Amount]]-Sales_Data[[#This Row],[ShippingCost]]</f>
        <v>203367.28</v>
      </c>
      <c r="S2507">
        <v>860</v>
      </c>
      <c r="T2507">
        <v>632.72</v>
      </c>
      <c r="U2507" t="s">
        <v>54</v>
      </c>
      <c r="V2507">
        <v>1500</v>
      </c>
      <c r="W2507" t="s">
        <v>18</v>
      </c>
      <c r="X2507" t="str">
        <f t="shared" si="79"/>
        <v>Bengaluru</v>
      </c>
    </row>
    <row r="2508" spans="1:24" x14ac:dyDescent="0.4">
      <c r="A2508">
        <v>102507</v>
      </c>
      <c r="B2508" s="5">
        <v>45889.370833333334</v>
      </c>
      <c r="C2508" s="3" t="str">
        <f>TEXT(Sales_Data[[#This Row],[OrderDate]],"mmmm")</f>
        <v>August</v>
      </c>
      <c r="D2508" s="3" t="str">
        <f t="shared" si="78"/>
        <v>2025</v>
      </c>
      <c r="E2508" t="s">
        <v>45</v>
      </c>
      <c r="F2508" t="s">
        <v>46</v>
      </c>
      <c r="G2508" t="s">
        <v>15</v>
      </c>
      <c r="H2508" t="s">
        <v>37</v>
      </c>
      <c r="I2508" t="s">
        <v>100</v>
      </c>
      <c r="J2508">
        <v>75</v>
      </c>
      <c r="K2508">
        <v>15000</v>
      </c>
      <c r="L2508" s="7">
        <f>Sales_Data[[#This Row],[OrderQuantity]] *Sales_Data[[#This Row],[UnitPrice]]</f>
        <v>1125000</v>
      </c>
      <c r="M2508" s="7">
        <f>Sales_Data[[#This Row],[UnitPrice]]-Sales_Data[[#This Row],[UnitCost]]</f>
        <v>5500</v>
      </c>
      <c r="N2508" s="7">
        <f>Sales_Data[[#This Row],[Gross Revenue]]-Sales_Data[[#This Row],[Discount Amount ]]</f>
        <v>1119500</v>
      </c>
      <c r="O2508" s="7">
        <f>Sales_Data[[#This Row],[OrderQuantity]] *Sales_Data[[#This Row],[UnitCost]]</f>
        <v>712500</v>
      </c>
      <c r="P2508" s="7">
        <f>Sales_Data[[#This Row],[ItemCost]] +Sales_Data[[#This Row],[ShippingCost]]</f>
        <v>713270.13</v>
      </c>
      <c r="Q2508" s="7">
        <f>Sales_Data[[#This Row],[Gross Revenue]]-Sales_Data[[#This Row],[TotalFinancialCost]]</f>
        <v>411729.87</v>
      </c>
      <c r="R2508" s="7">
        <f>Sales_Data[[#This Row],[Actul Bill Amount]]-Sales_Data[[#This Row],[ShippingCost]]</f>
        <v>1118729.8700000001</v>
      </c>
      <c r="S2508">
        <v>302</v>
      </c>
      <c r="T2508">
        <v>770.13</v>
      </c>
      <c r="U2508" t="s">
        <v>53</v>
      </c>
      <c r="V2508">
        <v>9500</v>
      </c>
      <c r="W2508" t="s">
        <v>38</v>
      </c>
      <c r="X2508" t="str">
        <f t="shared" si="79"/>
        <v>Kolkata</v>
      </c>
    </row>
    <row r="2509" spans="1:24" x14ac:dyDescent="0.4">
      <c r="A2509">
        <v>102508</v>
      </c>
      <c r="B2509" s="5">
        <v>45884.078472222223</v>
      </c>
      <c r="C2509" s="3" t="str">
        <f>TEXT(Sales_Data[[#This Row],[OrderDate]],"mmmm")</f>
        <v>August</v>
      </c>
      <c r="D2509" s="3" t="str">
        <f t="shared" si="78"/>
        <v>2025</v>
      </c>
      <c r="E2509" t="s">
        <v>42</v>
      </c>
      <c r="F2509" t="s">
        <v>40</v>
      </c>
      <c r="G2509" t="s">
        <v>29</v>
      </c>
      <c r="H2509" t="s">
        <v>32</v>
      </c>
      <c r="I2509" t="s">
        <v>100</v>
      </c>
      <c r="J2509">
        <v>97</v>
      </c>
      <c r="K2509">
        <v>1500</v>
      </c>
      <c r="L2509" s="7">
        <f>Sales_Data[[#This Row],[OrderQuantity]] *Sales_Data[[#This Row],[UnitPrice]]</f>
        <v>145500</v>
      </c>
      <c r="M2509" s="7">
        <f>Sales_Data[[#This Row],[UnitPrice]]-Sales_Data[[#This Row],[UnitCost]]</f>
        <v>700</v>
      </c>
      <c r="N2509" s="7">
        <f>Sales_Data[[#This Row],[Gross Revenue]]-Sales_Data[[#This Row],[Discount Amount ]]</f>
        <v>144800</v>
      </c>
      <c r="O2509" s="7">
        <f>Sales_Data[[#This Row],[OrderQuantity]] *Sales_Data[[#This Row],[UnitCost]]</f>
        <v>77600</v>
      </c>
      <c r="P2509" s="7">
        <f>Sales_Data[[#This Row],[ItemCost]] +Sales_Data[[#This Row],[ShippingCost]]</f>
        <v>77952.77</v>
      </c>
      <c r="Q2509" s="7">
        <f>Sales_Data[[#This Row],[Gross Revenue]]-Sales_Data[[#This Row],[TotalFinancialCost]]</f>
        <v>67547.23</v>
      </c>
      <c r="R2509" s="7">
        <f>Sales_Data[[#This Row],[Actul Bill Amount]]-Sales_Data[[#This Row],[ShippingCost]]</f>
        <v>144447.23000000001</v>
      </c>
      <c r="S2509">
        <v>548</v>
      </c>
      <c r="T2509">
        <v>352.77</v>
      </c>
      <c r="U2509" t="s">
        <v>52</v>
      </c>
      <c r="V2509">
        <v>800</v>
      </c>
      <c r="W2509" t="s">
        <v>33</v>
      </c>
      <c r="X2509" t="str">
        <f t="shared" si="79"/>
        <v>Delhi</v>
      </c>
    </row>
    <row r="2510" spans="1:24" x14ac:dyDescent="0.4">
      <c r="A2510">
        <v>102509</v>
      </c>
      <c r="B2510" s="5">
        <v>45890.241666666669</v>
      </c>
      <c r="C2510" s="3" t="str">
        <f>TEXT(Sales_Data[[#This Row],[OrderDate]],"mmmm")</f>
        <v>August</v>
      </c>
      <c r="D2510" s="3" t="str">
        <f t="shared" si="78"/>
        <v>2025</v>
      </c>
      <c r="E2510" t="s">
        <v>34</v>
      </c>
      <c r="F2510" t="s">
        <v>43</v>
      </c>
      <c r="G2510" t="s">
        <v>29</v>
      </c>
      <c r="H2510" t="s">
        <v>25</v>
      </c>
      <c r="I2510" t="s">
        <v>100</v>
      </c>
      <c r="J2510">
        <v>18</v>
      </c>
      <c r="K2510">
        <v>2800</v>
      </c>
      <c r="L2510" s="7">
        <f>Sales_Data[[#This Row],[OrderQuantity]] *Sales_Data[[#This Row],[UnitPrice]]</f>
        <v>50400</v>
      </c>
      <c r="M2510" s="7">
        <f>Sales_Data[[#This Row],[UnitPrice]]-Sales_Data[[#This Row],[UnitCost]]</f>
        <v>1300</v>
      </c>
      <c r="N2510" s="7">
        <f>Sales_Data[[#This Row],[Gross Revenue]]-Sales_Data[[#This Row],[Discount Amount ]]</f>
        <v>49100</v>
      </c>
      <c r="O2510" s="7">
        <f>Sales_Data[[#This Row],[OrderQuantity]] *Sales_Data[[#This Row],[UnitCost]]</f>
        <v>27000</v>
      </c>
      <c r="P2510" s="7">
        <f>Sales_Data[[#This Row],[ItemCost]] +Sales_Data[[#This Row],[ShippingCost]]</f>
        <v>27766.25</v>
      </c>
      <c r="Q2510" s="7">
        <f>Sales_Data[[#This Row],[Gross Revenue]]-Sales_Data[[#This Row],[TotalFinancialCost]]</f>
        <v>22633.75</v>
      </c>
      <c r="R2510" s="7">
        <f>Sales_Data[[#This Row],[Actul Bill Amount]]-Sales_Data[[#This Row],[ShippingCost]]</f>
        <v>48333.75</v>
      </c>
      <c r="S2510">
        <v>878</v>
      </c>
      <c r="T2510">
        <v>766.25</v>
      </c>
      <c r="U2510" t="s">
        <v>61</v>
      </c>
      <c r="V2510">
        <v>1500</v>
      </c>
      <c r="W2510" t="s">
        <v>27</v>
      </c>
      <c r="X2510" t="str">
        <f t="shared" si="79"/>
        <v>Mumbai</v>
      </c>
    </row>
    <row r="2511" spans="1:24" x14ac:dyDescent="0.4">
      <c r="A2511">
        <v>102510</v>
      </c>
      <c r="B2511" s="5">
        <v>45878.136805555558</v>
      </c>
      <c r="C2511" s="3" t="str">
        <f>TEXT(Sales_Data[[#This Row],[OrderDate]],"mmmm")</f>
        <v>August</v>
      </c>
      <c r="D2511" s="3" t="str">
        <f t="shared" si="78"/>
        <v>2025</v>
      </c>
      <c r="E2511" t="s">
        <v>50</v>
      </c>
      <c r="F2511" t="s">
        <v>55</v>
      </c>
      <c r="G2511" t="s">
        <v>29</v>
      </c>
      <c r="H2511" t="s">
        <v>37</v>
      </c>
      <c r="I2511" t="s">
        <v>100</v>
      </c>
      <c r="J2511">
        <v>13</v>
      </c>
      <c r="K2511">
        <v>1200</v>
      </c>
      <c r="L2511" s="7">
        <f>Sales_Data[[#This Row],[OrderQuantity]] *Sales_Data[[#This Row],[UnitPrice]]</f>
        <v>15600</v>
      </c>
      <c r="M2511" s="7">
        <f>Sales_Data[[#This Row],[UnitPrice]]-Sales_Data[[#This Row],[UnitCost]]</f>
        <v>400</v>
      </c>
      <c r="N2511" s="7">
        <f>Sales_Data[[#This Row],[Gross Revenue]]-Sales_Data[[#This Row],[Discount Amount ]]</f>
        <v>15200</v>
      </c>
      <c r="O2511" s="7">
        <f>Sales_Data[[#This Row],[OrderQuantity]] *Sales_Data[[#This Row],[UnitCost]]</f>
        <v>10400</v>
      </c>
      <c r="P2511" s="7">
        <f>Sales_Data[[#This Row],[ItemCost]] +Sales_Data[[#This Row],[ShippingCost]]</f>
        <v>12625.44</v>
      </c>
      <c r="Q2511" s="7">
        <f>Sales_Data[[#This Row],[Gross Revenue]]-Sales_Data[[#This Row],[TotalFinancialCost]]</f>
        <v>2974.5599999999995</v>
      </c>
      <c r="R2511" s="7">
        <f>Sales_Data[[#This Row],[Actul Bill Amount]]-Sales_Data[[#This Row],[ShippingCost]]</f>
        <v>12974.56</v>
      </c>
      <c r="S2511">
        <v>671</v>
      </c>
      <c r="T2511">
        <v>2225.44</v>
      </c>
      <c r="U2511" t="s">
        <v>58</v>
      </c>
      <c r="V2511">
        <v>800</v>
      </c>
      <c r="W2511" t="s">
        <v>38</v>
      </c>
      <c r="X2511" t="str">
        <f t="shared" si="79"/>
        <v>Kolkata</v>
      </c>
    </row>
    <row r="2512" spans="1:24" x14ac:dyDescent="0.4">
      <c r="A2512">
        <v>102511</v>
      </c>
      <c r="B2512" s="5">
        <v>45699.009027777778</v>
      </c>
      <c r="C2512" s="3" t="str">
        <f>TEXT(Sales_Data[[#This Row],[OrderDate]],"mmmm")</f>
        <v>February</v>
      </c>
      <c r="D2512" s="3" t="str">
        <f t="shared" si="78"/>
        <v>2025</v>
      </c>
      <c r="E2512" t="s">
        <v>19</v>
      </c>
      <c r="F2512" t="s">
        <v>28</v>
      </c>
      <c r="G2512" t="s">
        <v>29</v>
      </c>
      <c r="H2512" t="s">
        <v>32</v>
      </c>
      <c r="I2512" t="s">
        <v>100</v>
      </c>
      <c r="J2512">
        <v>15</v>
      </c>
      <c r="K2512">
        <v>450</v>
      </c>
      <c r="L2512" s="7">
        <f>Sales_Data[[#This Row],[OrderQuantity]] *Sales_Data[[#This Row],[UnitPrice]]</f>
        <v>6750</v>
      </c>
      <c r="M2512" s="7">
        <f>Sales_Data[[#This Row],[UnitPrice]]-Sales_Data[[#This Row],[UnitCost]]</f>
        <v>250</v>
      </c>
      <c r="N2512" s="7">
        <f>Sales_Data[[#This Row],[Gross Revenue]]-Sales_Data[[#This Row],[Discount Amount ]]</f>
        <v>6500</v>
      </c>
      <c r="O2512" s="7">
        <f>Sales_Data[[#This Row],[OrderQuantity]] *Sales_Data[[#This Row],[UnitCost]]</f>
        <v>3000</v>
      </c>
      <c r="P2512" s="7">
        <f>Sales_Data[[#This Row],[ItemCost]] +Sales_Data[[#This Row],[ShippingCost]]</f>
        <v>3248.86</v>
      </c>
      <c r="Q2512" s="7">
        <f>Sales_Data[[#This Row],[Gross Revenue]]-Sales_Data[[#This Row],[TotalFinancialCost]]</f>
        <v>3501.14</v>
      </c>
      <c r="R2512" s="7">
        <f>Sales_Data[[#This Row],[Actul Bill Amount]]-Sales_Data[[#This Row],[ShippingCost]]</f>
        <v>6251.14</v>
      </c>
      <c r="S2512">
        <v>439</v>
      </c>
      <c r="T2512">
        <v>248.86</v>
      </c>
      <c r="U2512" t="s">
        <v>30</v>
      </c>
      <c r="V2512">
        <v>200</v>
      </c>
      <c r="W2512" t="s">
        <v>33</v>
      </c>
      <c r="X2512" t="str">
        <f t="shared" si="79"/>
        <v>Delhi</v>
      </c>
    </row>
    <row r="2513" spans="1:24" x14ac:dyDescent="0.4">
      <c r="A2513">
        <v>102512</v>
      </c>
      <c r="B2513" s="5">
        <v>45678.526388888888</v>
      </c>
      <c r="C2513" s="3" t="str">
        <f>TEXT(Sales_Data[[#This Row],[OrderDate]],"mmmm")</f>
        <v>January</v>
      </c>
      <c r="D2513" s="3" t="str">
        <f t="shared" si="78"/>
        <v>2025</v>
      </c>
      <c r="E2513" t="s">
        <v>48</v>
      </c>
      <c r="F2513" t="s">
        <v>24</v>
      </c>
      <c r="G2513" t="s">
        <v>15</v>
      </c>
      <c r="H2513" t="s">
        <v>25</v>
      </c>
      <c r="I2513" t="s">
        <v>100</v>
      </c>
      <c r="J2513">
        <v>70</v>
      </c>
      <c r="K2513">
        <v>3500</v>
      </c>
      <c r="L2513" s="7">
        <f>Sales_Data[[#This Row],[OrderQuantity]] *Sales_Data[[#This Row],[UnitPrice]]</f>
        <v>245000</v>
      </c>
      <c r="M2513" s="7">
        <f>Sales_Data[[#This Row],[UnitPrice]]-Sales_Data[[#This Row],[UnitCost]]</f>
        <v>1300</v>
      </c>
      <c r="N2513" s="7">
        <f>Sales_Data[[#This Row],[Gross Revenue]]-Sales_Data[[#This Row],[Discount Amount ]]</f>
        <v>243700</v>
      </c>
      <c r="O2513" s="7">
        <f>Sales_Data[[#This Row],[OrderQuantity]] *Sales_Data[[#This Row],[UnitCost]]</f>
        <v>154000</v>
      </c>
      <c r="P2513" s="7">
        <f>Sales_Data[[#This Row],[ItemCost]] +Sales_Data[[#This Row],[ShippingCost]]</f>
        <v>154451.67000000001</v>
      </c>
      <c r="Q2513" s="7">
        <f>Sales_Data[[#This Row],[Gross Revenue]]-Sales_Data[[#This Row],[TotalFinancialCost]]</f>
        <v>90548.329999999987</v>
      </c>
      <c r="R2513" s="7">
        <f>Sales_Data[[#This Row],[Actul Bill Amount]]-Sales_Data[[#This Row],[ShippingCost]]</f>
        <v>243248.33</v>
      </c>
      <c r="S2513">
        <v>492</v>
      </c>
      <c r="T2513">
        <v>451.67</v>
      </c>
      <c r="U2513" t="s">
        <v>59</v>
      </c>
      <c r="V2513">
        <v>2200</v>
      </c>
      <c r="W2513" t="s">
        <v>27</v>
      </c>
      <c r="X2513" t="str">
        <f t="shared" si="79"/>
        <v>Mumbai</v>
      </c>
    </row>
    <row r="2514" spans="1:24" x14ac:dyDescent="0.4">
      <c r="A2514">
        <v>102513</v>
      </c>
      <c r="B2514" s="5">
        <v>45699.172222222223</v>
      </c>
      <c r="C2514" s="3" t="str">
        <f>TEXT(Sales_Data[[#This Row],[OrderDate]],"mmmm")</f>
        <v>February</v>
      </c>
      <c r="D2514" s="3" t="str">
        <f t="shared" si="78"/>
        <v>2025</v>
      </c>
      <c r="E2514" t="s">
        <v>48</v>
      </c>
      <c r="F2514" t="s">
        <v>40</v>
      </c>
      <c r="G2514" t="s">
        <v>29</v>
      </c>
      <c r="H2514" t="s">
        <v>25</v>
      </c>
      <c r="I2514" t="s">
        <v>100</v>
      </c>
      <c r="J2514">
        <v>10</v>
      </c>
      <c r="K2514">
        <v>5500</v>
      </c>
      <c r="L2514" s="7">
        <f>Sales_Data[[#This Row],[OrderQuantity]] *Sales_Data[[#This Row],[UnitPrice]]</f>
        <v>55000</v>
      </c>
      <c r="M2514" s="7">
        <f>Sales_Data[[#This Row],[UnitPrice]]-Sales_Data[[#This Row],[UnitCost]]</f>
        <v>2000</v>
      </c>
      <c r="N2514" s="7">
        <f>Sales_Data[[#This Row],[Gross Revenue]]-Sales_Data[[#This Row],[Discount Amount ]]</f>
        <v>53000</v>
      </c>
      <c r="O2514" s="7">
        <f>Sales_Data[[#This Row],[OrderQuantity]] *Sales_Data[[#This Row],[UnitCost]]</f>
        <v>35000</v>
      </c>
      <c r="P2514" s="7">
        <f>Sales_Data[[#This Row],[ItemCost]] +Sales_Data[[#This Row],[ShippingCost]]</f>
        <v>36053.75</v>
      </c>
      <c r="Q2514" s="7">
        <f>Sales_Data[[#This Row],[Gross Revenue]]-Sales_Data[[#This Row],[TotalFinancialCost]]</f>
        <v>18946.25</v>
      </c>
      <c r="R2514" s="7">
        <f>Sales_Data[[#This Row],[Actul Bill Amount]]-Sales_Data[[#This Row],[ShippingCost]]</f>
        <v>51946.25</v>
      </c>
      <c r="S2514">
        <v>537</v>
      </c>
      <c r="T2514">
        <v>1053.75</v>
      </c>
      <c r="U2514" t="s">
        <v>41</v>
      </c>
      <c r="V2514">
        <v>3500</v>
      </c>
      <c r="W2514" t="s">
        <v>27</v>
      </c>
      <c r="X2514" t="str">
        <f t="shared" si="79"/>
        <v>Mumbai</v>
      </c>
    </row>
    <row r="2515" spans="1:24" x14ac:dyDescent="0.4">
      <c r="A2515">
        <v>102514</v>
      </c>
      <c r="B2515" s="5">
        <v>45770.556250000001</v>
      </c>
      <c r="C2515" s="3" t="str">
        <f>TEXT(Sales_Data[[#This Row],[OrderDate]],"mmmm")</f>
        <v>April</v>
      </c>
      <c r="D2515" s="3" t="str">
        <f t="shared" si="78"/>
        <v>2025</v>
      </c>
      <c r="E2515" t="s">
        <v>48</v>
      </c>
      <c r="F2515" t="s">
        <v>55</v>
      </c>
      <c r="G2515" t="s">
        <v>15</v>
      </c>
      <c r="H2515" t="s">
        <v>25</v>
      </c>
      <c r="I2515" t="s">
        <v>100</v>
      </c>
      <c r="J2515">
        <v>73</v>
      </c>
      <c r="K2515">
        <v>850</v>
      </c>
      <c r="L2515" s="7">
        <f>Sales_Data[[#This Row],[OrderQuantity]] *Sales_Data[[#This Row],[UnitPrice]]</f>
        <v>62050</v>
      </c>
      <c r="M2515" s="7">
        <f>Sales_Data[[#This Row],[UnitPrice]]-Sales_Data[[#This Row],[UnitCost]]</f>
        <v>300</v>
      </c>
      <c r="N2515" s="7">
        <f>Sales_Data[[#This Row],[Gross Revenue]]-Sales_Data[[#This Row],[Discount Amount ]]</f>
        <v>61750</v>
      </c>
      <c r="O2515" s="7">
        <f>Sales_Data[[#This Row],[OrderQuantity]] *Sales_Data[[#This Row],[UnitCost]]</f>
        <v>40150</v>
      </c>
      <c r="P2515" s="7">
        <f>Sales_Data[[#This Row],[ItemCost]] +Sales_Data[[#This Row],[ShippingCost]]</f>
        <v>40918.69</v>
      </c>
      <c r="Q2515" s="7">
        <f>Sales_Data[[#This Row],[Gross Revenue]]-Sales_Data[[#This Row],[TotalFinancialCost]]</f>
        <v>21131.309999999998</v>
      </c>
      <c r="R2515" s="7">
        <f>Sales_Data[[#This Row],[Actul Bill Amount]]-Sales_Data[[#This Row],[ShippingCost]]</f>
        <v>60981.31</v>
      </c>
      <c r="S2515">
        <v>1117</v>
      </c>
      <c r="T2515">
        <v>768.69</v>
      </c>
      <c r="U2515" t="s">
        <v>56</v>
      </c>
      <c r="V2515">
        <v>550</v>
      </c>
      <c r="W2515" t="s">
        <v>27</v>
      </c>
      <c r="X2515" t="str">
        <f t="shared" si="79"/>
        <v>Mumbai</v>
      </c>
    </row>
    <row r="2516" spans="1:24" x14ac:dyDescent="0.4">
      <c r="A2516">
        <v>102515</v>
      </c>
      <c r="B2516" s="5">
        <v>45762.549305555556</v>
      </c>
      <c r="C2516" s="3" t="str">
        <f>TEXT(Sales_Data[[#This Row],[OrderDate]],"mmmm")</f>
        <v>April</v>
      </c>
      <c r="D2516" s="3" t="str">
        <f t="shared" si="78"/>
        <v>2025</v>
      </c>
      <c r="E2516" t="s">
        <v>50</v>
      </c>
      <c r="F2516" t="s">
        <v>28</v>
      </c>
      <c r="G2516" t="s">
        <v>15</v>
      </c>
      <c r="H2516" t="s">
        <v>25</v>
      </c>
      <c r="I2516" t="s">
        <v>100</v>
      </c>
      <c r="J2516">
        <v>61</v>
      </c>
      <c r="K2516">
        <v>450</v>
      </c>
      <c r="L2516" s="7">
        <f>Sales_Data[[#This Row],[OrderQuantity]] *Sales_Data[[#This Row],[UnitPrice]]</f>
        <v>27450</v>
      </c>
      <c r="M2516" s="7">
        <f>Sales_Data[[#This Row],[UnitPrice]]-Sales_Data[[#This Row],[UnitCost]]</f>
        <v>250</v>
      </c>
      <c r="N2516" s="7">
        <f>Sales_Data[[#This Row],[Gross Revenue]]-Sales_Data[[#This Row],[Discount Amount ]]</f>
        <v>27200</v>
      </c>
      <c r="O2516" s="7">
        <f>Sales_Data[[#This Row],[OrderQuantity]] *Sales_Data[[#This Row],[UnitCost]]</f>
        <v>12200</v>
      </c>
      <c r="P2516" s="7">
        <f>Sales_Data[[#This Row],[ItemCost]] +Sales_Data[[#This Row],[ShippingCost]]</f>
        <v>13150.34</v>
      </c>
      <c r="Q2516" s="7">
        <f>Sales_Data[[#This Row],[Gross Revenue]]-Sales_Data[[#This Row],[TotalFinancialCost]]</f>
        <v>14299.66</v>
      </c>
      <c r="R2516" s="7">
        <f>Sales_Data[[#This Row],[Actul Bill Amount]]-Sales_Data[[#This Row],[ShippingCost]]</f>
        <v>26249.66</v>
      </c>
      <c r="S2516">
        <v>685</v>
      </c>
      <c r="T2516">
        <v>950.34</v>
      </c>
      <c r="U2516" t="s">
        <v>30</v>
      </c>
      <c r="V2516">
        <v>200</v>
      </c>
      <c r="W2516" t="s">
        <v>27</v>
      </c>
      <c r="X2516" t="str">
        <f t="shared" si="79"/>
        <v>Mumbai</v>
      </c>
    </row>
    <row r="2517" spans="1:24" x14ac:dyDescent="0.4">
      <c r="A2517">
        <v>102516</v>
      </c>
      <c r="B2517" s="5">
        <v>45849.756944444445</v>
      </c>
      <c r="C2517" s="3" t="str">
        <f>TEXT(Sales_Data[[#This Row],[OrderDate]],"mmmm")</f>
        <v>July</v>
      </c>
      <c r="D2517" s="3" t="str">
        <f t="shared" si="78"/>
        <v>2025</v>
      </c>
      <c r="E2517" t="s">
        <v>34</v>
      </c>
      <c r="F2517" t="s">
        <v>43</v>
      </c>
      <c r="G2517" t="s">
        <v>31</v>
      </c>
      <c r="H2517" t="s">
        <v>25</v>
      </c>
      <c r="I2517" t="s">
        <v>100</v>
      </c>
      <c r="J2517">
        <v>97</v>
      </c>
      <c r="K2517">
        <v>4500</v>
      </c>
      <c r="L2517" s="7">
        <f>Sales_Data[[#This Row],[OrderQuantity]] *Sales_Data[[#This Row],[UnitPrice]]</f>
        <v>436500</v>
      </c>
      <c r="M2517" s="7">
        <f>Sales_Data[[#This Row],[UnitPrice]]-Sales_Data[[#This Row],[UnitCost]]</f>
        <v>2000</v>
      </c>
      <c r="N2517" s="7">
        <f>Sales_Data[[#This Row],[Gross Revenue]]-Sales_Data[[#This Row],[Discount Amount ]]</f>
        <v>434500</v>
      </c>
      <c r="O2517" s="7">
        <f>Sales_Data[[#This Row],[OrderQuantity]] *Sales_Data[[#This Row],[UnitCost]]</f>
        <v>242500</v>
      </c>
      <c r="P2517" s="7">
        <f>Sales_Data[[#This Row],[ItemCost]] +Sales_Data[[#This Row],[ShippingCost]]</f>
        <v>243444.4</v>
      </c>
      <c r="Q2517" s="7">
        <f>Sales_Data[[#This Row],[Gross Revenue]]-Sales_Data[[#This Row],[TotalFinancialCost]]</f>
        <v>193055.6</v>
      </c>
      <c r="R2517" s="7">
        <f>Sales_Data[[#This Row],[Actul Bill Amount]]-Sales_Data[[#This Row],[ShippingCost]]</f>
        <v>433555.6</v>
      </c>
      <c r="S2517">
        <v>582</v>
      </c>
      <c r="T2517">
        <v>944.4</v>
      </c>
      <c r="U2517" t="s">
        <v>44</v>
      </c>
      <c r="V2517">
        <v>2500</v>
      </c>
      <c r="W2517" t="s">
        <v>27</v>
      </c>
      <c r="X2517" t="str">
        <f t="shared" si="79"/>
        <v>Mumbai</v>
      </c>
    </row>
    <row r="2518" spans="1:24" x14ac:dyDescent="0.4">
      <c r="A2518">
        <v>102517</v>
      </c>
      <c r="B2518" s="5">
        <v>45674.004861111112</v>
      </c>
      <c r="C2518" s="3" t="str">
        <f>TEXT(Sales_Data[[#This Row],[OrderDate]],"mmmm")</f>
        <v>January</v>
      </c>
      <c r="D2518" s="3" t="str">
        <f t="shared" si="78"/>
        <v>2025</v>
      </c>
      <c r="E2518" t="s">
        <v>45</v>
      </c>
      <c r="F2518" t="s">
        <v>43</v>
      </c>
      <c r="G2518" t="s">
        <v>29</v>
      </c>
      <c r="H2518" t="s">
        <v>16</v>
      </c>
      <c r="I2518" t="s">
        <v>100</v>
      </c>
      <c r="J2518">
        <v>24</v>
      </c>
      <c r="K2518">
        <v>4500</v>
      </c>
      <c r="L2518" s="7">
        <f>Sales_Data[[#This Row],[OrderQuantity]] *Sales_Data[[#This Row],[UnitPrice]]</f>
        <v>108000</v>
      </c>
      <c r="M2518" s="7">
        <f>Sales_Data[[#This Row],[UnitPrice]]-Sales_Data[[#This Row],[UnitCost]]</f>
        <v>2000</v>
      </c>
      <c r="N2518" s="7">
        <f>Sales_Data[[#This Row],[Gross Revenue]]-Sales_Data[[#This Row],[Discount Amount ]]</f>
        <v>106000</v>
      </c>
      <c r="O2518" s="7">
        <f>Sales_Data[[#This Row],[OrderQuantity]] *Sales_Data[[#This Row],[UnitCost]]</f>
        <v>60000</v>
      </c>
      <c r="P2518" s="7">
        <f>Sales_Data[[#This Row],[ItemCost]] +Sales_Data[[#This Row],[ShippingCost]]</f>
        <v>62657.51</v>
      </c>
      <c r="Q2518" s="7">
        <f>Sales_Data[[#This Row],[Gross Revenue]]-Sales_Data[[#This Row],[TotalFinancialCost]]</f>
        <v>45342.49</v>
      </c>
      <c r="R2518" s="7">
        <f>Sales_Data[[#This Row],[Actul Bill Amount]]-Sales_Data[[#This Row],[ShippingCost]]</f>
        <v>103342.49</v>
      </c>
      <c r="S2518">
        <v>732</v>
      </c>
      <c r="T2518">
        <v>2657.51</v>
      </c>
      <c r="U2518" t="s">
        <v>44</v>
      </c>
      <c r="V2518">
        <v>2500</v>
      </c>
      <c r="W2518" t="s">
        <v>18</v>
      </c>
      <c r="X2518" t="str">
        <f t="shared" si="79"/>
        <v>Bengaluru</v>
      </c>
    </row>
    <row r="2519" spans="1:24" x14ac:dyDescent="0.4">
      <c r="A2519">
        <v>102518</v>
      </c>
      <c r="B2519" s="5">
        <v>45777.729861111111</v>
      </c>
      <c r="C2519" s="3" t="str">
        <f>TEXT(Sales_Data[[#This Row],[OrderDate]],"mmmm")</f>
        <v>April</v>
      </c>
      <c r="D2519" s="3" t="str">
        <f t="shared" si="78"/>
        <v>2025</v>
      </c>
      <c r="E2519" t="s">
        <v>34</v>
      </c>
      <c r="F2519" t="s">
        <v>55</v>
      </c>
      <c r="G2519" t="s">
        <v>29</v>
      </c>
      <c r="H2519" t="s">
        <v>25</v>
      </c>
      <c r="I2519" t="s">
        <v>100</v>
      </c>
      <c r="J2519">
        <v>21</v>
      </c>
      <c r="K2519">
        <v>850</v>
      </c>
      <c r="L2519" s="7">
        <f>Sales_Data[[#This Row],[OrderQuantity]] *Sales_Data[[#This Row],[UnitPrice]]</f>
        <v>17850</v>
      </c>
      <c r="M2519" s="7">
        <f>Sales_Data[[#This Row],[UnitPrice]]-Sales_Data[[#This Row],[UnitCost]]</f>
        <v>300</v>
      </c>
      <c r="N2519" s="7">
        <f>Sales_Data[[#This Row],[Gross Revenue]]-Sales_Data[[#This Row],[Discount Amount ]]</f>
        <v>17550</v>
      </c>
      <c r="O2519" s="7">
        <f>Sales_Data[[#This Row],[OrderQuantity]] *Sales_Data[[#This Row],[UnitCost]]</f>
        <v>11550</v>
      </c>
      <c r="P2519" s="7">
        <f>Sales_Data[[#This Row],[ItemCost]] +Sales_Data[[#This Row],[ShippingCost]]</f>
        <v>11813.62</v>
      </c>
      <c r="Q2519" s="7">
        <f>Sales_Data[[#This Row],[Gross Revenue]]-Sales_Data[[#This Row],[TotalFinancialCost]]</f>
        <v>6036.3799999999992</v>
      </c>
      <c r="R2519" s="7">
        <f>Sales_Data[[#This Row],[Actul Bill Amount]]-Sales_Data[[#This Row],[ShippingCost]]</f>
        <v>17286.38</v>
      </c>
      <c r="S2519">
        <v>777</v>
      </c>
      <c r="T2519">
        <v>263.62</v>
      </c>
      <c r="U2519" t="s">
        <v>56</v>
      </c>
      <c r="V2519">
        <v>550</v>
      </c>
      <c r="W2519" t="s">
        <v>27</v>
      </c>
      <c r="X2519" t="str">
        <f t="shared" si="79"/>
        <v>Mumbai</v>
      </c>
    </row>
    <row r="2520" spans="1:24" x14ac:dyDescent="0.4">
      <c r="A2520">
        <v>102519</v>
      </c>
      <c r="B2520" s="5">
        <v>45786.275000000001</v>
      </c>
      <c r="C2520" s="3" t="str">
        <f>TEXT(Sales_Data[[#This Row],[OrderDate]],"mmmm")</f>
        <v>May</v>
      </c>
      <c r="D2520" s="3" t="str">
        <f t="shared" si="78"/>
        <v>2025</v>
      </c>
      <c r="E2520" t="s">
        <v>39</v>
      </c>
      <c r="F2520" t="s">
        <v>24</v>
      </c>
      <c r="G2520" t="s">
        <v>29</v>
      </c>
      <c r="H2520" t="s">
        <v>37</v>
      </c>
      <c r="I2520" t="s">
        <v>100</v>
      </c>
      <c r="J2520">
        <v>12</v>
      </c>
      <c r="K2520">
        <v>45000</v>
      </c>
      <c r="L2520" s="7">
        <f>Sales_Data[[#This Row],[OrderQuantity]] *Sales_Data[[#This Row],[UnitPrice]]</f>
        <v>540000</v>
      </c>
      <c r="M2520" s="7">
        <f>Sales_Data[[#This Row],[UnitPrice]]-Sales_Data[[#This Row],[UnitCost]]</f>
        <v>13000</v>
      </c>
      <c r="N2520" s="7">
        <f>Sales_Data[[#This Row],[Gross Revenue]]-Sales_Data[[#This Row],[Discount Amount ]]</f>
        <v>527000</v>
      </c>
      <c r="O2520" s="7">
        <f>Sales_Data[[#This Row],[OrderQuantity]] *Sales_Data[[#This Row],[UnitCost]]</f>
        <v>384000</v>
      </c>
      <c r="P2520" s="7">
        <f>Sales_Data[[#This Row],[ItemCost]] +Sales_Data[[#This Row],[ShippingCost]]</f>
        <v>384260.72</v>
      </c>
      <c r="Q2520" s="7">
        <f>Sales_Data[[#This Row],[Gross Revenue]]-Sales_Data[[#This Row],[TotalFinancialCost]]</f>
        <v>155739.28000000003</v>
      </c>
      <c r="R2520" s="7">
        <f>Sales_Data[[#This Row],[Actul Bill Amount]]-Sales_Data[[#This Row],[ShippingCost]]</f>
        <v>526739.28</v>
      </c>
      <c r="S2520">
        <v>1074</v>
      </c>
      <c r="T2520">
        <v>260.72000000000003</v>
      </c>
      <c r="U2520" t="s">
        <v>26</v>
      </c>
      <c r="V2520">
        <v>32000</v>
      </c>
      <c r="W2520" t="s">
        <v>38</v>
      </c>
      <c r="X2520" t="str">
        <f t="shared" si="79"/>
        <v>Kolkata</v>
      </c>
    </row>
    <row r="2521" spans="1:24" x14ac:dyDescent="0.4">
      <c r="A2521">
        <v>102520</v>
      </c>
      <c r="B2521" s="5">
        <v>45787.681944444441</v>
      </c>
      <c r="C2521" s="3" t="str">
        <f>TEXT(Sales_Data[[#This Row],[OrderDate]],"mmmm")</f>
        <v>May</v>
      </c>
      <c r="D2521" s="3" t="str">
        <f t="shared" si="78"/>
        <v>2025</v>
      </c>
      <c r="E2521" t="s">
        <v>50</v>
      </c>
      <c r="F2521" t="s">
        <v>28</v>
      </c>
      <c r="G2521" t="s">
        <v>15</v>
      </c>
      <c r="H2521" t="s">
        <v>37</v>
      </c>
      <c r="I2521" t="s">
        <v>100</v>
      </c>
      <c r="J2521">
        <v>32</v>
      </c>
      <c r="K2521">
        <v>2500</v>
      </c>
      <c r="L2521" s="7">
        <f>Sales_Data[[#This Row],[OrderQuantity]] *Sales_Data[[#This Row],[UnitPrice]]</f>
        <v>80000</v>
      </c>
      <c r="M2521" s="7">
        <f>Sales_Data[[#This Row],[UnitPrice]]-Sales_Data[[#This Row],[UnitCost]]</f>
        <v>1000</v>
      </c>
      <c r="N2521" s="7">
        <f>Sales_Data[[#This Row],[Gross Revenue]]-Sales_Data[[#This Row],[Discount Amount ]]</f>
        <v>79000</v>
      </c>
      <c r="O2521" s="7">
        <f>Sales_Data[[#This Row],[OrderQuantity]] *Sales_Data[[#This Row],[UnitCost]]</f>
        <v>48000</v>
      </c>
      <c r="P2521" s="7">
        <f>Sales_Data[[#This Row],[ItemCost]] +Sales_Data[[#This Row],[ShippingCost]]</f>
        <v>48164.3</v>
      </c>
      <c r="Q2521" s="7">
        <f>Sales_Data[[#This Row],[Gross Revenue]]-Sales_Data[[#This Row],[TotalFinancialCost]]</f>
        <v>31835.699999999997</v>
      </c>
      <c r="R2521" s="7">
        <f>Sales_Data[[#This Row],[Actul Bill Amount]]-Sales_Data[[#This Row],[ShippingCost]]</f>
        <v>78835.7</v>
      </c>
      <c r="S2521">
        <v>491</v>
      </c>
      <c r="T2521">
        <v>164.3</v>
      </c>
      <c r="U2521" t="s">
        <v>54</v>
      </c>
      <c r="V2521">
        <v>1500</v>
      </c>
      <c r="W2521" t="s">
        <v>38</v>
      </c>
      <c r="X2521" t="str">
        <f t="shared" si="79"/>
        <v>Kolkata</v>
      </c>
    </row>
    <row r="2522" spans="1:24" x14ac:dyDescent="0.4">
      <c r="A2522">
        <v>102521</v>
      </c>
      <c r="B2522" s="5">
        <v>45717.109027777777</v>
      </c>
      <c r="C2522" s="3" t="str">
        <f>TEXT(Sales_Data[[#This Row],[OrderDate]],"mmmm")</f>
        <v>March</v>
      </c>
      <c r="D2522" s="3" t="str">
        <f t="shared" si="78"/>
        <v>2025</v>
      </c>
      <c r="E2522" t="s">
        <v>48</v>
      </c>
      <c r="F2522" t="s">
        <v>55</v>
      </c>
      <c r="G2522" t="s">
        <v>15</v>
      </c>
      <c r="H2522" t="s">
        <v>32</v>
      </c>
      <c r="I2522" t="s">
        <v>100</v>
      </c>
      <c r="J2522">
        <v>12</v>
      </c>
      <c r="K2522">
        <v>850</v>
      </c>
      <c r="L2522" s="7">
        <f>Sales_Data[[#This Row],[OrderQuantity]] *Sales_Data[[#This Row],[UnitPrice]]</f>
        <v>10200</v>
      </c>
      <c r="M2522" s="7">
        <f>Sales_Data[[#This Row],[UnitPrice]]-Sales_Data[[#This Row],[UnitCost]]</f>
        <v>300</v>
      </c>
      <c r="N2522" s="7">
        <f>Sales_Data[[#This Row],[Gross Revenue]]-Sales_Data[[#This Row],[Discount Amount ]]</f>
        <v>9900</v>
      </c>
      <c r="O2522" s="7">
        <f>Sales_Data[[#This Row],[OrderQuantity]] *Sales_Data[[#This Row],[UnitCost]]</f>
        <v>6600</v>
      </c>
      <c r="P2522" s="7">
        <f>Sales_Data[[#This Row],[ItemCost]] +Sales_Data[[#This Row],[ShippingCost]]</f>
        <v>7155.0599999999995</v>
      </c>
      <c r="Q2522" s="7">
        <f>Sales_Data[[#This Row],[Gross Revenue]]-Sales_Data[[#This Row],[TotalFinancialCost]]</f>
        <v>3044.9400000000005</v>
      </c>
      <c r="R2522" s="7">
        <f>Sales_Data[[#This Row],[Actul Bill Amount]]-Sales_Data[[#This Row],[ShippingCost]]</f>
        <v>9344.94</v>
      </c>
      <c r="S2522">
        <v>731</v>
      </c>
      <c r="T2522">
        <v>555.05999999999995</v>
      </c>
      <c r="U2522" t="s">
        <v>56</v>
      </c>
      <c r="V2522">
        <v>550</v>
      </c>
      <c r="W2522" t="s">
        <v>33</v>
      </c>
      <c r="X2522" t="str">
        <f t="shared" si="79"/>
        <v>Delhi</v>
      </c>
    </row>
    <row r="2523" spans="1:24" x14ac:dyDescent="0.4">
      <c r="A2523">
        <v>102522</v>
      </c>
      <c r="B2523" s="5">
        <v>45705.03402777778</v>
      </c>
      <c r="C2523" s="3" t="str">
        <f>TEXT(Sales_Data[[#This Row],[OrderDate]],"mmmm")</f>
        <v>February</v>
      </c>
      <c r="D2523" s="3" t="str">
        <f t="shared" si="78"/>
        <v>2025</v>
      </c>
      <c r="E2523" t="s">
        <v>45</v>
      </c>
      <c r="F2523" t="s">
        <v>28</v>
      </c>
      <c r="G2523" t="s">
        <v>15</v>
      </c>
      <c r="H2523" t="s">
        <v>16</v>
      </c>
      <c r="I2523" t="s">
        <v>100</v>
      </c>
      <c r="J2523">
        <v>96</v>
      </c>
      <c r="K2523">
        <v>450</v>
      </c>
      <c r="L2523" s="7">
        <f>Sales_Data[[#This Row],[OrderQuantity]] *Sales_Data[[#This Row],[UnitPrice]]</f>
        <v>43200</v>
      </c>
      <c r="M2523" s="7">
        <f>Sales_Data[[#This Row],[UnitPrice]]-Sales_Data[[#This Row],[UnitCost]]</f>
        <v>250</v>
      </c>
      <c r="N2523" s="7">
        <f>Sales_Data[[#This Row],[Gross Revenue]]-Sales_Data[[#This Row],[Discount Amount ]]</f>
        <v>42950</v>
      </c>
      <c r="O2523" s="7">
        <f>Sales_Data[[#This Row],[OrderQuantity]] *Sales_Data[[#This Row],[UnitCost]]</f>
        <v>19200</v>
      </c>
      <c r="P2523" s="7">
        <f>Sales_Data[[#This Row],[ItemCost]] +Sales_Data[[#This Row],[ShippingCost]]</f>
        <v>20197.77</v>
      </c>
      <c r="Q2523" s="7">
        <f>Sales_Data[[#This Row],[Gross Revenue]]-Sales_Data[[#This Row],[TotalFinancialCost]]</f>
        <v>23002.23</v>
      </c>
      <c r="R2523" s="7">
        <f>Sales_Data[[#This Row],[Actul Bill Amount]]-Sales_Data[[#This Row],[ShippingCost]]</f>
        <v>41952.23</v>
      </c>
      <c r="S2523">
        <v>1141</v>
      </c>
      <c r="T2523">
        <v>997.77</v>
      </c>
      <c r="U2523" t="s">
        <v>30</v>
      </c>
      <c r="V2523">
        <v>200</v>
      </c>
      <c r="W2523" t="s">
        <v>18</v>
      </c>
      <c r="X2523" t="str">
        <f t="shared" si="79"/>
        <v>Bengaluru</v>
      </c>
    </row>
    <row r="2524" spans="1:24" x14ac:dyDescent="0.4">
      <c r="A2524">
        <v>102523</v>
      </c>
      <c r="B2524" s="5">
        <v>45686.02847222222</v>
      </c>
      <c r="C2524" s="3" t="str">
        <f>TEXT(Sales_Data[[#This Row],[OrderDate]],"mmmm")</f>
        <v>January</v>
      </c>
      <c r="D2524" s="3" t="str">
        <f t="shared" si="78"/>
        <v>2025</v>
      </c>
      <c r="E2524" t="s">
        <v>45</v>
      </c>
      <c r="F2524" t="s">
        <v>14</v>
      </c>
      <c r="G2524" t="s">
        <v>15</v>
      </c>
      <c r="H2524" t="s">
        <v>37</v>
      </c>
      <c r="I2524" t="s">
        <v>100</v>
      </c>
      <c r="J2524">
        <v>12</v>
      </c>
      <c r="K2524">
        <v>3200</v>
      </c>
      <c r="L2524" s="7">
        <f>Sales_Data[[#This Row],[OrderQuantity]] *Sales_Data[[#This Row],[UnitPrice]]</f>
        <v>38400</v>
      </c>
      <c r="M2524" s="7">
        <f>Sales_Data[[#This Row],[UnitPrice]]-Sales_Data[[#This Row],[UnitCost]]</f>
        <v>1200</v>
      </c>
      <c r="N2524" s="7">
        <f>Sales_Data[[#This Row],[Gross Revenue]]-Sales_Data[[#This Row],[Discount Amount ]]</f>
        <v>37200</v>
      </c>
      <c r="O2524" s="7">
        <f>Sales_Data[[#This Row],[OrderQuantity]] *Sales_Data[[#This Row],[UnitCost]]</f>
        <v>24000</v>
      </c>
      <c r="P2524" s="7">
        <f>Sales_Data[[#This Row],[ItemCost]] +Sales_Data[[#This Row],[ShippingCost]]</f>
        <v>24452.02</v>
      </c>
      <c r="Q2524" s="7">
        <f>Sales_Data[[#This Row],[Gross Revenue]]-Sales_Data[[#This Row],[TotalFinancialCost]]</f>
        <v>13947.98</v>
      </c>
      <c r="R2524" s="7">
        <f>Sales_Data[[#This Row],[Actul Bill Amount]]-Sales_Data[[#This Row],[ShippingCost]]</f>
        <v>36747.980000000003</v>
      </c>
      <c r="S2524">
        <v>1190</v>
      </c>
      <c r="T2524">
        <v>452.02</v>
      </c>
      <c r="U2524" t="s">
        <v>17</v>
      </c>
      <c r="V2524">
        <v>2000</v>
      </c>
      <c r="W2524" t="s">
        <v>38</v>
      </c>
      <c r="X2524" t="str">
        <f t="shared" si="79"/>
        <v>Kolkata</v>
      </c>
    </row>
    <row r="2525" spans="1:24" x14ac:dyDescent="0.4">
      <c r="A2525">
        <v>102524</v>
      </c>
      <c r="B2525" s="5">
        <v>45754.472916666666</v>
      </c>
      <c r="C2525" s="3" t="str">
        <f>TEXT(Sales_Data[[#This Row],[OrderDate]],"mmmm")</f>
        <v>April</v>
      </c>
      <c r="D2525" s="3" t="str">
        <f t="shared" si="78"/>
        <v>2025</v>
      </c>
      <c r="E2525" t="s">
        <v>48</v>
      </c>
      <c r="F2525" t="s">
        <v>40</v>
      </c>
      <c r="G2525" t="s">
        <v>15</v>
      </c>
      <c r="H2525" t="s">
        <v>32</v>
      </c>
      <c r="I2525" t="s">
        <v>100</v>
      </c>
      <c r="J2525">
        <v>4</v>
      </c>
      <c r="K2525">
        <v>5500</v>
      </c>
      <c r="L2525" s="7">
        <f>Sales_Data[[#This Row],[OrderQuantity]] *Sales_Data[[#This Row],[UnitPrice]]</f>
        <v>22000</v>
      </c>
      <c r="M2525" s="7">
        <f>Sales_Data[[#This Row],[UnitPrice]]-Sales_Data[[#This Row],[UnitCost]]</f>
        <v>2000</v>
      </c>
      <c r="N2525" s="7">
        <f>Sales_Data[[#This Row],[Gross Revenue]]-Sales_Data[[#This Row],[Discount Amount ]]</f>
        <v>20000</v>
      </c>
      <c r="O2525" s="7">
        <f>Sales_Data[[#This Row],[OrderQuantity]] *Sales_Data[[#This Row],[UnitCost]]</f>
        <v>14000</v>
      </c>
      <c r="P2525" s="7">
        <f>Sales_Data[[#This Row],[ItemCost]] +Sales_Data[[#This Row],[ShippingCost]]</f>
        <v>14202.59</v>
      </c>
      <c r="Q2525" s="7">
        <f>Sales_Data[[#This Row],[Gross Revenue]]-Sales_Data[[#This Row],[TotalFinancialCost]]</f>
        <v>7797.41</v>
      </c>
      <c r="R2525" s="7">
        <f>Sales_Data[[#This Row],[Actul Bill Amount]]-Sales_Data[[#This Row],[ShippingCost]]</f>
        <v>19797.41</v>
      </c>
      <c r="S2525">
        <v>428</v>
      </c>
      <c r="T2525">
        <v>202.59</v>
      </c>
      <c r="U2525" t="s">
        <v>41</v>
      </c>
      <c r="V2525">
        <v>3500</v>
      </c>
      <c r="W2525" t="s">
        <v>33</v>
      </c>
      <c r="X2525" t="str">
        <f t="shared" si="79"/>
        <v>Delhi</v>
      </c>
    </row>
    <row r="2526" spans="1:24" x14ac:dyDescent="0.4">
      <c r="A2526">
        <v>102525</v>
      </c>
      <c r="B2526" s="5">
        <v>45667.517361111109</v>
      </c>
      <c r="C2526" s="3" t="str">
        <f>TEXT(Sales_Data[[#This Row],[OrderDate]],"mmmm")</f>
        <v>January</v>
      </c>
      <c r="D2526" s="3" t="str">
        <f t="shared" si="78"/>
        <v>2025</v>
      </c>
      <c r="E2526" t="s">
        <v>48</v>
      </c>
      <c r="F2526" t="s">
        <v>43</v>
      </c>
      <c r="G2526" t="s">
        <v>15</v>
      </c>
      <c r="H2526" t="s">
        <v>32</v>
      </c>
      <c r="I2526" t="s">
        <v>100</v>
      </c>
      <c r="J2526">
        <v>18</v>
      </c>
      <c r="K2526">
        <v>1800</v>
      </c>
      <c r="L2526" s="7">
        <f>Sales_Data[[#This Row],[OrderQuantity]] *Sales_Data[[#This Row],[UnitPrice]]</f>
        <v>32400</v>
      </c>
      <c r="M2526" s="7">
        <f>Sales_Data[[#This Row],[UnitPrice]]-Sales_Data[[#This Row],[UnitCost]]</f>
        <v>900</v>
      </c>
      <c r="N2526" s="7">
        <f>Sales_Data[[#This Row],[Gross Revenue]]-Sales_Data[[#This Row],[Discount Amount ]]</f>
        <v>31500</v>
      </c>
      <c r="O2526" s="7">
        <f>Sales_Data[[#This Row],[OrderQuantity]] *Sales_Data[[#This Row],[UnitCost]]</f>
        <v>16200</v>
      </c>
      <c r="P2526" s="7">
        <f>Sales_Data[[#This Row],[ItemCost]] +Sales_Data[[#This Row],[ShippingCost]]</f>
        <v>16567.23</v>
      </c>
      <c r="Q2526" s="7">
        <f>Sales_Data[[#This Row],[Gross Revenue]]-Sales_Data[[#This Row],[TotalFinancialCost]]</f>
        <v>15832.77</v>
      </c>
      <c r="R2526" s="7">
        <f>Sales_Data[[#This Row],[Actul Bill Amount]]-Sales_Data[[#This Row],[ShippingCost]]</f>
        <v>31132.77</v>
      </c>
      <c r="S2526">
        <v>444</v>
      </c>
      <c r="T2526">
        <v>367.23</v>
      </c>
      <c r="U2526" t="s">
        <v>51</v>
      </c>
      <c r="V2526">
        <v>900</v>
      </c>
      <c r="W2526" t="s">
        <v>33</v>
      </c>
      <c r="X2526" t="str">
        <f t="shared" si="79"/>
        <v>Delhi</v>
      </c>
    </row>
    <row r="2527" spans="1:24" x14ac:dyDescent="0.4">
      <c r="A2527">
        <v>102526</v>
      </c>
      <c r="B2527" s="5">
        <v>45899.962500000001</v>
      </c>
      <c r="C2527" s="3" t="str">
        <f>TEXT(Sales_Data[[#This Row],[OrderDate]],"mmmm")</f>
        <v>August</v>
      </c>
      <c r="D2527" s="3" t="str">
        <f t="shared" si="78"/>
        <v>2025</v>
      </c>
      <c r="E2527" t="s">
        <v>45</v>
      </c>
      <c r="F2527" t="s">
        <v>28</v>
      </c>
      <c r="G2527" t="s">
        <v>15</v>
      </c>
      <c r="H2527" t="s">
        <v>20</v>
      </c>
      <c r="I2527" t="s">
        <v>100</v>
      </c>
      <c r="J2527">
        <v>11</v>
      </c>
      <c r="K2527">
        <v>2500</v>
      </c>
      <c r="L2527" s="7">
        <f>Sales_Data[[#This Row],[OrderQuantity]] *Sales_Data[[#This Row],[UnitPrice]]</f>
        <v>27500</v>
      </c>
      <c r="M2527" s="7">
        <f>Sales_Data[[#This Row],[UnitPrice]]-Sales_Data[[#This Row],[UnitCost]]</f>
        <v>1000</v>
      </c>
      <c r="N2527" s="7">
        <f>Sales_Data[[#This Row],[Gross Revenue]]-Sales_Data[[#This Row],[Discount Amount ]]</f>
        <v>26500</v>
      </c>
      <c r="O2527" s="7">
        <f>Sales_Data[[#This Row],[OrderQuantity]] *Sales_Data[[#This Row],[UnitCost]]</f>
        <v>16500</v>
      </c>
      <c r="P2527" s="7">
        <f>Sales_Data[[#This Row],[ItemCost]] +Sales_Data[[#This Row],[ShippingCost]]</f>
        <v>16993.98</v>
      </c>
      <c r="Q2527" s="7">
        <f>Sales_Data[[#This Row],[Gross Revenue]]-Sales_Data[[#This Row],[TotalFinancialCost]]</f>
        <v>10506.02</v>
      </c>
      <c r="R2527" s="7">
        <f>Sales_Data[[#This Row],[Actul Bill Amount]]-Sales_Data[[#This Row],[ShippingCost]]</f>
        <v>26006.02</v>
      </c>
      <c r="S2527">
        <v>720</v>
      </c>
      <c r="T2527">
        <v>493.98</v>
      </c>
      <c r="U2527" t="s">
        <v>54</v>
      </c>
      <c r="V2527">
        <v>1500</v>
      </c>
      <c r="W2527" t="s">
        <v>22</v>
      </c>
      <c r="X2527" t="str">
        <f t="shared" si="79"/>
        <v>Nagpur</v>
      </c>
    </row>
    <row r="2528" spans="1:24" x14ac:dyDescent="0.4">
      <c r="A2528">
        <v>102527</v>
      </c>
      <c r="B2528" s="5">
        <v>45971.907638888886</v>
      </c>
      <c r="C2528" s="3" t="str">
        <f>TEXT(Sales_Data[[#This Row],[OrderDate]],"mmmm")</f>
        <v>November</v>
      </c>
      <c r="D2528" s="3" t="str">
        <f t="shared" si="78"/>
        <v>2025</v>
      </c>
      <c r="E2528" t="s">
        <v>13</v>
      </c>
      <c r="F2528" t="s">
        <v>14</v>
      </c>
      <c r="G2528" t="s">
        <v>15</v>
      </c>
      <c r="H2528" t="s">
        <v>20</v>
      </c>
      <c r="I2528" t="s">
        <v>100</v>
      </c>
      <c r="J2528">
        <v>49</v>
      </c>
      <c r="K2528">
        <v>3200</v>
      </c>
      <c r="L2528" s="7">
        <f>Sales_Data[[#This Row],[OrderQuantity]] *Sales_Data[[#This Row],[UnitPrice]]</f>
        <v>156800</v>
      </c>
      <c r="M2528" s="7">
        <f>Sales_Data[[#This Row],[UnitPrice]]-Sales_Data[[#This Row],[UnitCost]]</f>
        <v>1200</v>
      </c>
      <c r="N2528" s="7">
        <f>Sales_Data[[#This Row],[Gross Revenue]]-Sales_Data[[#This Row],[Discount Amount ]]</f>
        <v>155600</v>
      </c>
      <c r="O2528" s="7">
        <f>Sales_Data[[#This Row],[OrderQuantity]] *Sales_Data[[#This Row],[UnitCost]]</f>
        <v>98000</v>
      </c>
      <c r="P2528" s="7">
        <f>Sales_Data[[#This Row],[ItemCost]] +Sales_Data[[#This Row],[ShippingCost]]</f>
        <v>98894.77</v>
      </c>
      <c r="Q2528" s="7">
        <f>Sales_Data[[#This Row],[Gross Revenue]]-Sales_Data[[#This Row],[TotalFinancialCost]]</f>
        <v>57905.229999999996</v>
      </c>
      <c r="R2528" s="7">
        <f>Sales_Data[[#This Row],[Actul Bill Amount]]-Sales_Data[[#This Row],[ShippingCost]]</f>
        <v>154705.23000000001</v>
      </c>
      <c r="S2528">
        <v>499</v>
      </c>
      <c r="T2528">
        <v>894.77</v>
      </c>
      <c r="U2528" t="s">
        <v>17</v>
      </c>
      <c r="V2528">
        <v>2000</v>
      </c>
      <c r="W2528" t="s">
        <v>22</v>
      </c>
      <c r="X2528" t="str">
        <f t="shared" si="79"/>
        <v>Nagpur</v>
      </c>
    </row>
    <row r="2529" spans="1:24" x14ac:dyDescent="0.4">
      <c r="A2529">
        <v>102528</v>
      </c>
      <c r="B2529" s="5">
        <v>45889.144444444442</v>
      </c>
      <c r="C2529" s="3" t="str">
        <f>TEXT(Sales_Data[[#This Row],[OrderDate]],"mmmm")</f>
        <v>August</v>
      </c>
      <c r="D2529" s="3" t="str">
        <f t="shared" si="78"/>
        <v>2025</v>
      </c>
      <c r="E2529" t="s">
        <v>13</v>
      </c>
      <c r="F2529" t="s">
        <v>55</v>
      </c>
      <c r="G2529" t="s">
        <v>31</v>
      </c>
      <c r="H2529" t="s">
        <v>25</v>
      </c>
      <c r="I2529" t="s">
        <v>100</v>
      </c>
      <c r="J2529">
        <v>40</v>
      </c>
      <c r="K2529">
        <v>600</v>
      </c>
      <c r="L2529" s="7">
        <f>Sales_Data[[#This Row],[OrderQuantity]] *Sales_Data[[#This Row],[UnitPrice]]</f>
        <v>24000</v>
      </c>
      <c r="M2529" s="7">
        <f>Sales_Data[[#This Row],[UnitPrice]]-Sales_Data[[#This Row],[UnitCost]]</f>
        <v>250</v>
      </c>
      <c r="N2529" s="7">
        <f>Sales_Data[[#This Row],[Gross Revenue]]-Sales_Data[[#This Row],[Discount Amount ]]</f>
        <v>23750</v>
      </c>
      <c r="O2529" s="7">
        <f>Sales_Data[[#This Row],[OrderQuantity]] *Sales_Data[[#This Row],[UnitCost]]</f>
        <v>14000</v>
      </c>
      <c r="P2529" s="7">
        <f>Sales_Data[[#This Row],[ItemCost]] +Sales_Data[[#This Row],[ShippingCost]]</f>
        <v>16277.71</v>
      </c>
      <c r="Q2529" s="7">
        <f>Sales_Data[[#This Row],[Gross Revenue]]-Sales_Data[[#This Row],[TotalFinancialCost]]</f>
        <v>7722.2900000000009</v>
      </c>
      <c r="R2529" s="7">
        <f>Sales_Data[[#This Row],[Actul Bill Amount]]-Sales_Data[[#This Row],[ShippingCost]]</f>
        <v>21472.29</v>
      </c>
      <c r="S2529">
        <v>469</v>
      </c>
      <c r="T2529">
        <v>2277.71</v>
      </c>
      <c r="U2529" t="s">
        <v>57</v>
      </c>
      <c r="V2529">
        <v>350</v>
      </c>
      <c r="W2529" t="s">
        <v>27</v>
      </c>
      <c r="X2529" t="str">
        <f t="shared" si="79"/>
        <v>Mumbai</v>
      </c>
    </row>
    <row r="2530" spans="1:24" x14ac:dyDescent="0.4">
      <c r="A2530">
        <v>102529</v>
      </c>
      <c r="B2530" s="5">
        <v>45934.624305555553</v>
      </c>
      <c r="C2530" s="3" t="str">
        <f>TEXT(Sales_Data[[#This Row],[OrderDate]],"mmmm")</f>
        <v>October</v>
      </c>
      <c r="D2530" s="3" t="str">
        <f t="shared" si="78"/>
        <v>2025</v>
      </c>
      <c r="E2530" t="s">
        <v>39</v>
      </c>
      <c r="F2530" t="s">
        <v>40</v>
      </c>
      <c r="G2530" t="s">
        <v>31</v>
      </c>
      <c r="H2530" t="s">
        <v>37</v>
      </c>
      <c r="I2530" t="s">
        <v>100</v>
      </c>
      <c r="J2530">
        <v>81</v>
      </c>
      <c r="K2530">
        <v>1500</v>
      </c>
      <c r="L2530" s="7">
        <f>Sales_Data[[#This Row],[OrderQuantity]] *Sales_Data[[#This Row],[UnitPrice]]</f>
        <v>121500</v>
      </c>
      <c r="M2530" s="7">
        <f>Sales_Data[[#This Row],[UnitPrice]]-Sales_Data[[#This Row],[UnitCost]]</f>
        <v>700</v>
      </c>
      <c r="N2530" s="7">
        <f>Sales_Data[[#This Row],[Gross Revenue]]-Sales_Data[[#This Row],[Discount Amount ]]</f>
        <v>120800</v>
      </c>
      <c r="O2530" s="7">
        <f>Sales_Data[[#This Row],[OrderQuantity]] *Sales_Data[[#This Row],[UnitCost]]</f>
        <v>64800</v>
      </c>
      <c r="P2530" s="7">
        <f>Sales_Data[[#This Row],[ItemCost]] +Sales_Data[[#This Row],[ShippingCost]]</f>
        <v>66183.490000000005</v>
      </c>
      <c r="Q2530" s="7">
        <f>Sales_Data[[#This Row],[Gross Revenue]]-Sales_Data[[#This Row],[TotalFinancialCost]]</f>
        <v>55316.509999999995</v>
      </c>
      <c r="R2530" s="7">
        <f>Sales_Data[[#This Row],[Actul Bill Amount]]-Sales_Data[[#This Row],[ShippingCost]]</f>
        <v>119416.51</v>
      </c>
      <c r="S2530">
        <v>688</v>
      </c>
      <c r="T2530">
        <v>1383.49</v>
      </c>
      <c r="U2530" t="s">
        <v>52</v>
      </c>
      <c r="V2530">
        <v>800</v>
      </c>
      <c r="W2530" t="s">
        <v>38</v>
      </c>
      <c r="X2530" t="str">
        <f t="shared" si="79"/>
        <v>Kolkata</v>
      </c>
    </row>
    <row r="2531" spans="1:24" x14ac:dyDescent="0.4">
      <c r="A2531">
        <v>102530</v>
      </c>
      <c r="B2531" s="5">
        <v>45941.982638888891</v>
      </c>
      <c r="C2531" s="3" t="str">
        <f>TEXT(Sales_Data[[#This Row],[OrderDate]],"mmmm")</f>
        <v>October</v>
      </c>
      <c r="D2531" s="3" t="str">
        <f t="shared" si="78"/>
        <v>2025</v>
      </c>
      <c r="E2531" t="s">
        <v>42</v>
      </c>
      <c r="F2531" t="s">
        <v>46</v>
      </c>
      <c r="G2531" t="s">
        <v>31</v>
      </c>
      <c r="H2531" t="s">
        <v>32</v>
      </c>
      <c r="I2531" t="s">
        <v>100</v>
      </c>
      <c r="J2531">
        <v>35</v>
      </c>
      <c r="K2531">
        <v>15000</v>
      </c>
      <c r="L2531" s="7">
        <f>Sales_Data[[#This Row],[OrderQuantity]] *Sales_Data[[#This Row],[UnitPrice]]</f>
        <v>525000</v>
      </c>
      <c r="M2531" s="7">
        <f>Sales_Data[[#This Row],[UnitPrice]]-Sales_Data[[#This Row],[UnitCost]]</f>
        <v>5500</v>
      </c>
      <c r="N2531" s="7">
        <f>Sales_Data[[#This Row],[Gross Revenue]]-Sales_Data[[#This Row],[Discount Amount ]]</f>
        <v>519500</v>
      </c>
      <c r="O2531" s="7">
        <f>Sales_Data[[#This Row],[OrderQuantity]] *Sales_Data[[#This Row],[UnitCost]]</f>
        <v>332500</v>
      </c>
      <c r="P2531" s="7">
        <f>Sales_Data[[#This Row],[ItemCost]] +Sales_Data[[#This Row],[ShippingCost]]</f>
        <v>333190.34000000003</v>
      </c>
      <c r="Q2531" s="7">
        <f>Sales_Data[[#This Row],[Gross Revenue]]-Sales_Data[[#This Row],[TotalFinancialCost]]</f>
        <v>191809.65999999997</v>
      </c>
      <c r="R2531" s="7">
        <f>Sales_Data[[#This Row],[Actul Bill Amount]]-Sales_Data[[#This Row],[ShippingCost]]</f>
        <v>518809.66</v>
      </c>
      <c r="S2531">
        <v>982</v>
      </c>
      <c r="T2531">
        <v>690.34</v>
      </c>
      <c r="U2531" t="s">
        <v>53</v>
      </c>
      <c r="V2531">
        <v>9500</v>
      </c>
      <c r="W2531" t="s">
        <v>33</v>
      </c>
      <c r="X2531" t="str">
        <f t="shared" si="79"/>
        <v>Delhi</v>
      </c>
    </row>
    <row r="2532" spans="1:24" x14ac:dyDescent="0.4">
      <c r="A2532">
        <v>102531</v>
      </c>
      <c r="B2532" s="5">
        <v>45860.938194444447</v>
      </c>
      <c r="C2532" s="3" t="str">
        <f>TEXT(Sales_Data[[#This Row],[OrderDate]],"mmmm")</f>
        <v>July</v>
      </c>
      <c r="D2532" s="3" t="str">
        <f t="shared" si="78"/>
        <v>2025</v>
      </c>
      <c r="E2532" t="s">
        <v>45</v>
      </c>
      <c r="F2532" t="s">
        <v>35</v>
      </c>
      <c r="G2532" t="s">
        <v>15</v>
      </c>
      <c r="H2532" t="s">
        <v>37</v>
      </c>
      <c r="I2532" t="s">
        <v>100</v>
      </c>
      <c r="J2532">
        <v>67</v>
      </c>
      <c r="K2532">
        <v>12000</v>
      </c>
      <c r="L2532" s="7">
        <f>Sales_Data[[#This Row],[OrderQuantity]] *Sales_Data[[#This Row],[UnitPrice]]</f>
        <v>804000</v>
      </c>
      <c r="M2532" s="7">
        <f>Sales_Data[[#This Row],[UnitPrice]]-Sales_Data[[#This Row],[UnitCost]]</f>
        <v>4000</v>
      </c>
      <c r="N2532" s="7">
        <f>Sales_Data[[#This Row],[Gross Revenue]]-Sales_Data[[#This Row],[Discount Amount ]]</f>
        <v>800000</v>
      </c>
      <c r="O2532" s="7">
        <f>Sales_Data[[#This Row],[OrderQuantity]] *Sales_Data[[#This Row],[UnitCost]]</f>
        <v>536000</v>
      </c>
      <c r="P2532" s="7">
        <f>Sales_Data[[#This Row],[ItemCost]] +Sales_Data[[#This Row],[ShippingCost]]</f>
        <v>536552.05000000005</v>
      </c>
      <c r="Q2532" s="7">
        <f>Sales_Data[[#This Row],[Gross Revenue]]-Sales_Data[[#This Row],[TotalFinancialCost]]</f>
        <v>267447.94999999995</v>
      </c>
      <c r="R2532" s="7">
        <f>Sales_Data[[#This Row],[Actul Bill Amount]]-Sales_Data[[#This Row],[ShippingCost]]</f>
        <v>799447.95</v>
      </c>
      <c r="S2532">
        <v>1157</v>
      </c>
      <c r="T2532">
        <v>552.04999999999995</v>
      </c>
      <c r="U2532" t="s">
        <v>36</v>
      </c>
      <c r="V2532">
        <v>8000</v>
      </c>
      <c r="W2532" t="s">
        <v>38</v>
      </c>
      <c r="X2532" t="str">
        <f t="shared" si="79"/>
        <v>Kolkata</v>
      </c>
    </row>
    <row r="2533" spans="1:24" x14ac:dyDescent="0.4">
      <c r="A2533">
        <v>102532</v>
      </c>
      <c r="B2533" s="5">
        <v>45904.679166666669</v>
      </c>
      <c r="C2533" s="3" t="str">
        <f>TEXT(Sales_Data[[#This Row],[OrderDate]],"mmmm")</f>
        <v>September</v>
      </c>
      <c r="D2533" s="3" t="str">
        <f t="shared" si="78"/>
        <v>2025</v>
      </c>
      <c r="E2533" t="s">
        <v>34</v>
      </c>
      <c r="F2533" t="s">
        <v>35</v>
      </c>
      <c r="G2533" t="s">
        <v>29</v>
      </c>
      <c r="H2533" t="s">
        <v>37</v>
      </c>
      <c r="I2533" t="s">
        <v>100</v>
      </c>
      <c r="J2533">
        <v>87</v>
      </c>
      <c r="K2533">
        <v>12000</v>
      </c>
      <c r="L2533" s="7">
        <f>Sales_Data[[#This Row],[OrderQuantity]] *Sales_Data[[#This Row],[UnitPrice]]</f>
        <v>1044000</v>
      </c>
      <c r="M2533" s="7">
        <f>Sales_Data[[#This Row],[UnitPrice]]-Sales_Data[[#This Row],[UnitCost]]</f>
        <v>4000</v>
      </c>
      <c r="N2533" s="7">
        <f>Sales_Data[[#This Row],[Gross Revenue]]-Sales_Data[[#This Row],[Discount Amount ]]</f>
        <v>1040000</v>
      </c>
      <c r="O2533" s="7">
        <f>Sales_Data[[#This Row],[OrderQuantity]] *Sales_Data[[#This Row],[UnitCost]]</f>
        <v>696000</v>
      </c>
      <c r="P2533" s="7">
        <f>Sales_Data[[#This Row],[ItemCost]] +Sales_Data[[#This Row],[ShippingCost]]</f>
        <v>698329.8</v>
      </c>
      <c r="Q2533" s="7">
        <f>Sales_Data[[#This Row],[Gross Revenue]]-Sales_Data[[#This Row],[TotalFinancialCost]]</f>
        <v>345670.19999999995</v>
      </c>
      <c r="R2533" s="7">
        <f>Sales_Data[[#This Row],[Actul Bill Amount]]-Sales_Data[[#This Row],[ShippingCost]]</f>
        <v>1037670.2</v>
      </c>
      <c r="S2533">
        <v>434</v>
      </c>
      <c r="T2533">
        <v>2329.8000000000002</v>
      </c>
      <c r="U2533" t="s">
        <v>36</v>
      </c>
      <c r="V2533">
        <v>8000</v>
      </c>
      <c r="W2533" t="s">
        <v>38</v>
      </c>
      <c r="X2533" t="str">
        <f t="shared" si="79"/>
        <v>Kolkata</v>
      </c>
    </row>
    <row r="2534" spans="1:24" x14ac:dyDescent="0.4">
      <c r="A2534">
        <v>102533</v>
      </c>
      <c r="B2534" s="5">
        <v>45947.872916666667</v>
      </c>
      <c r="C2534" s="3" t="str">
        <f>TEXT(Sales_Data[[#This Row],[OrderDate]],"mmmm")</f>
        <v>October</v>
      </c>
      <c r="D2534" s="3" t="str">
        <f t="shared" si="78"/>
        <v>2025</v>
      </c>
      <c r="E2534" t="s">
        <v>19</v>
      </c>
      <c r="F2534" t="s">
        <v>40</v>
      </c>
      <c r="G2534" t="s">
        <v>15</v>
      </c>
      <c r="H2534" t="s">
        <v>37</v>
      </c>
      <c r="I2534" t="s">
        <v>100</v>
      </c>
      <c r="J2534">
        <v>26</v>
      </c>
      <c r="K2534">
        <v>5500</v>
      </c>
      <c r="L2534" s="7">
        <f>Sales_Data[[#This Row],[OrderQuantity]] *Sales_Data[[#This Row],[UnitPrice]]</f>
        <v>143000</v>
      </c>
      <c r="M2534" s="7">
        <f>Sales_Data[[#This Row],[UnitPrice]]-Sales_Data[[#This Row],[UnitCost]]</f>
        <v>2000</v>
      </c>
      <c r="N2534" s="7">
        <f>Sales_Data[[#This Row],[Gross Revenue]]-Sales_Data[[#This Row],[Discount Amount ]]</f>
        <v>141000</v>
      </c>
      <c r="O2534" s="7">
        <f>Sales_Data[[#This Row],[OrderQuantity]] *Sales_Data[[#This Row],[UnitCost]]</f>
        <v>91000</v>
      </c>
      <c r="P2534" s="7">
        <f>Sales_Data[[#This Row],[ItemCost]] +Sales_Data[[#This Row],[ShippingCost]]</f>
        <v>91768.68</v>
      </c>
      <c r="Q2534" s="7">
        <f>Sales_Data[[#This Row],[Gross Revenue]]-Sales_Data[[#This Row],[TotalFinancialCost]]</f>
        <v>51231.320000000007</v>
      </c>
      <c r="R2534" s="7">
        <f>Sales_Data[[#This Row],[Actul Bill Amount]]-Sales_Data[[#This Row],[ShippingCost]]</f>
        <v>140231.32</v>
      </c>
      <c r="S2534">
        <v>344</v>
      </c>
      <c r="T2534">
        <v>768.68</v>
      </c>
      <c r="U2534" t="s">
        <v>41</v>
      </c>
      <c r="V2534">
        <v>3500</v>
      </c>
      <c r="W2534" t="s">
        <v>38</v>
      </c>
      <c r="X2534" t="str">
        <f t="shared" si="79"/>
        <v>Kolkata</v>
      </c>
    </row>
    <row r="2535" spans="1:24" x14ac:dyDescent="0.4">
      <c r="A2535">
        <v>102534</v>
      </c>
      <c r="B2535" s="5">
        <v>45921.21597222222</v>
      </c>
      <c r="C2535" s="3" t="str">
        <f>TEXT(Sales_Data[[#This Row],[OrderDate]],"mmmm")</f>
        <v>September</v>
      </c>
      <c r="D2535" s="3" t="str">
        <f t="shared" si="78"/>
        <v>2025</v>
      </c>
      <c r="E2535" t="s">
        <v>19</v>
      </c>
      <c r="F2535" t="s">
        <v>35</v>
      </c>
      <c r="G2535" t="s">
        <v>29</v>
      </c>
      <c r="H2535" t="s">
        <v>32</v>
      </c>
      <c r="I2535" t="s">
        <v>100</v>
      </c>
      <c r="J2535">
        <v>22</v>
      </c>
      <c r="K2535">
        <v>8500</v>
      </c>
      <c r="L2535" s="7">
        <f>Sales_Data[[#This Row],[OrderQuantity]] *Sales_Data[[#This Row],[UnitPrice]]</f>
        <v>187000</v>
      </c>
      <c r="M2535" s="7">
        <f>Sales_Data[[#This Row],[UnitPrice]]-Sales_Data[[#This Row],[UnitCost]]</f>
        <v>3000</v>
      </c>
      <c r="N2535" s="7">
        <f>Sales_Data[[#This Row],[Gross Revenue]]-Sales_Data[[#This Row],[Discount Amount ]]</f>
        <v>184000</v>
      </c>
      <c r="O2535" s="7">
        <f>Sales_Data[[#This Row],[OrderQuantity]] *Sales_Data[[#This Row],[UnitCost]]</f>
        <v>121000</v>
      </c>
      <c r="P2535" s="7">
        <f>Sales_Data[[#This Row],[ItemCost]] +Sales_Data[[#This Row],[ShippingCost]]</f>
        <v>123612.18</v>
      </c>
      <c r="Q2535" s="7">
        <f>Sales_Data[[#This Row],[Gross Revenue]]-Sales_Data[[#This Row],[TotalFinancialCost]]</f>
        <v>63387.820000000007</v>
      </c>
      <c r="R2535" s="7">
        <f>Sales_Data[[#This Row],[Actul Bill Amount]]-Sales_Data[[#This Row],[ShippingCost]]</f>
        <v>181387.82</v>
      </c>
      <c r="S2535">
        <v>763</v>
      </c>
      <c r="T2535">
        <v>2612.1799999999998</v>
      </c>
      <c r="U2535" t="s">
        <v>49</v>
      </c>
      <c r="V2535">
        <v>5500</v>
      </c>
      <c r="W2535" t="s">
        <v>33</v>
      </c>
      <c r="X2535" t="str">
        <f t="shared" si="79"/>
        <v>Delhi</v>
      </c>
    </row>
    <row r="2536" spans="1:24" x14ac:dyDescent="0.4">
      <c r="A2536">
        <v>102535</v>
      </c>
      <c r="B2536" s="5">
        <v>45871.915972222225</v>
      </c>
      <c r="C2536" s="3" t="str">
        <f>TEXT(Sales_Data[[#This Row],[OrderDate]],"mmmm")</f>
        <v>August</v>
      </c>
      <c r="D2536" s="3" t="str">
        <f t="shared" si="78"/>
        <v>2025</v>
      </c>
      <c r="E2536" t="s">
        <v>34</v>
      </c>
      <c r="F2536" t="s">
        <v>46</v>
      </c>
      <c r="G2536" t="s">
        <v>15</v>
      </c>
      <c r="H2536" t="s">
        <v>20</v>
      </c>
      <c r="I2536" t="s">
        <v>100</v>
      </c>
      <c r="J2536">
        <v>41</v>
      </c>
      <c r="K2536">
        <v>4500</v>
      </c>
      <c r="L2536" s="7">
        <f>Sales_Data[[#This Row],[OrderQuantity]] *Sales_Data[[#This Row],[UnitPrice]]</f>
        <v>184500</v>
      </c>
      <c r="M2536" s="7">
        <f>Sales_Data[[#This Row],[UnitPrice]]-Sales_Data[[#This Row],[UnitCost]]</f>
        <v>1700</v>
      </c>
      <c r="N2536" s="7">
        <f>Sales_Data[[#This Row],[Gross Revenue]]-Sales_Data[[#This Row],[Discount Amount ]]</f>
        <v>182800</v>
      </c>
      <c r="O2536" s="7">
        <f>Sales_Data[[#This Row],[OrderQuantity]] *Sales_Data[[#This Row],[UnitCost]]</f>
        <v>114800</v>
      </c>
      <c r="P2536" s="7">
        <f>Sales_Data[[#This Row],[ItemCost]] +Sales_Data[[#This Row],[ShippingCost]]</f>
        <v>115671.31</v>
      </c>
      <c r="Q2536" s="7">
        <f>Sales_Data[[#This Row],[Gross Revenue]]-Sales_Data[[#This Row],[TotalFinancialCost]]</f>
        <v>68828.69</v>
      </c>
      <c r="R2536" s="7">
        <f>Sales_Data[[#This Row],[Actul Bill Amount]]-Sales_Data[[#This Row],[ShippingCost]]</f>
        <v>181928.69</v>
      </c>
      <c r="S2536">
        <v>513</v>
      </c>
      <c r="T2536">
        <v>871.31</v>
      </c>
      <c r="U2536" t="s">
        <v>47</v>
      </c>
      <c r="V2536">
        <v>2800</v>
      </c>
      <c r="W2536" t="s">
        <v>22</v>
      </c>
      <c r="X2536" t="str">
        <f t="shared" si="79"/>
        <v>Nagpur</v>
      </c>
    </row>
    <row r="2537" spans="1:24" x14ac:dyDescent="0.4">
      <c r="A2537">
        <v>102536</v>
      </c>
      <c r="B2537" s="5">
        <v>45857.527777777781</v>
      </c>
      <c r="C2537" s="3" t="str">
        <f>TEXT(Sales_Data[[#This Row],[OrderDate]],"mmmm")</f>
        <v>July</v>
      </c>
      <c r="D2537" s="3" t="str">
        <f t="shared" si="78"/>
        <v>2025</v>
      </c>
      <c r="E2537" t="s">
        <v>42</v>
      </c>
      <c r="F2537" t="s">
        <v>40</v>
      </c>
      <c r="G2537" t="s">
        <v>29</v>
      </c>
      <c r="H2537" t="s">
        <v>20</v>
      </c>
      <c r="I2537" t="s">
        <v>100</v>
      </c>
      <c r="J2537">
        <v>46</v>
      </c>
      <c r="K2537">
        <v>5500</v>
      </c>
      <c r="L2537" s="7">
        <f>Sales_Data[[#This Row],[OrderQuantity]] *Sales_Data[[#This Row],[UnitPrice]]</f>
        <v>253000</v>
      </c>
      <c r="M2537" s="7">
        <f>Sales_Data[[#This Row],[UnitPrice]]-Sales_Data[[#This Row],[UnitCost]]</f>
        <v>2000</v>
      </c>
      <c r="N2537" s="7">
        <f>Sales_Data[[#This Row],[Gross Revenue]]-Sales_Data[[#This Row],[Discount Amount ]]</f>
        <v>251000</v>
      </c>
      <c r="O2537" s="7">
        <f>Sales_Data[[#This Row],[OrderQuantity]] *Sales_Data[[#This Row],[UnitCost]]</f>
        <v>161000</v>
      </c>
      <c r="P2537" s="7">
        <f>Sales_Data[[#This Row],[ItemCost]] +Sales_Data[[#This Row],[ShippingCost]]</f>
        <v>161781.4</v>
      </c>
      <c r="Q2537" s="7">
        <f>Sales_Data[[#This Row],[Gross Revenue]]-Sales_Data[[#This Row],[TotalFinancialCost]]</f>
        <v>91218.6</v>
      </c>
      <c r="R2537" s="7">
        <f>Sales_Data[[#This Row],[Actul Bill Amount]]-Sales_Data[[#This Row],[ShippingCost]]</f>
        <v>250218.6</v>
      </c>
      <c r="S2537">
        <v>646</v>
      </c>
      <c r="T2537">
        <v>781.4</v>
      </c>
      <c r="U2537" t="s">
        <v>41</v>
      </c>
      <c r="V2537">
        <v>3500</v>
      </c>
      <c r="W2537" t="s">
        <v>22</v>
      </c>
      <c r="X2537" t="str">
        <f t="shared" si="79"/>
        <v>Nagpur</v>
      </c>
    </row>
    <row r="2538" spans="1:24" x14ac:dyDescent="0.4">
      <c r="A2538">
        <v>102537</v>
      </c>
      <c r="B2538" s="5">
        <v>45736.275694444441</v>
      </c>
      <c r="C2538" s="3" t="str">
        <f>TEXT(Sales_Data[[#This Row],[OrderDate]],"mmmm")</f>
        <v>March</v>
      </c>
      <c r="D2538" s="3" t="str">
        <f t="shared" si="78"/>
        <v>2025</v>
      </c>
      <c r="E2538" t="s">
        <v>23</v>
      </c>
      <c r="F2538" t="s">
        <v>40</v>
      </c>
      <c r="G2538" t="s">
        <v>15</v>
      </c>
      <c r="H2538" t="s">
        <v>16</v>
      </c>
      <c r="I2538" t="s">
        <v>100</v>
      </c>
      <c r="J2538">
        <v>94</v>
      </c>
      <c r="K2538">
        <v>5500</v>
      </c>
      <c r="L2538" s="7">
        <f>Sales_Data[[#This Row],[OrderQuantity]] *Sales_Data[[#This Row],[UnitPrice]]</f>
        <v>517000</v>
      </c>
      <c r="M2538" s="7">
        <f>Sales_Data[[#This Row],[UnitPrice]]-Sales_Data[[#This Row],[UnitCost]]</f>
        <v>2000</v>
      </c>
      <c r="N2538" s="7">
        <f>Sales_Data[[#This Row],[Gross Revenue]]-Sales_Data[[#This Row],[Discount Amount ]]</f>
        <v>515000</v>
      </c>
      <c r="O2538" s="7">
        <f>Sales_Data[[#This Row],[OrderQuantity]] *Sales_Data[[#This Row],[UnitCost]]</f>
        <v>329000</v>
      </c>
      <c r="P2538" s="7">
        <f>Sales_Data[[#This Row],[ItemCost]] +Sales_Data[[#This Row],[ShippingCost]]</f>
        <v>329865.46999999997</v>
      </c>
      <c r="Q2538" s="7">
        <f>Sales_Data[[#This Row],[Gross Revenue]]-Sales_Data[[#This Row],[TotalFinancialCost]]</f>
        <v>187134.53000000003</v>
      </c>
      <c r="R2538" s="7">
        <f>Sales_Data[[#This Row],[Actul Bill Amount]]-Sales_Data[[#This Row],[ShippingCost]]</f>
        <v>514134.53</v>
      </c>
      <c r="S2538">
        <v>553</v>
      </c>
      <c r="T2538">
        <v>865.47</v>
      </c>
      <c r="U2538" t="s">
        <v>41</v>
      </c>
      <c r="V2538">
        <v>3500</v>
      </c>
      <c r="W2538" t="s">
        <v>18</v>
      </c>
      <c r="X2538" t="str">
        <f t="shared" si="79"/>
        <v>Bengaluru</v>
      </c>
    </row>
    <row r="2539" spans="1:24" x14ac:dyDescent="0.4">
      <c r="A2539">
        <v>102538</v>
      </c>
      <c r="B2539" s="5">
        <v>46000.184027777781</v>
      </c>
      <c r="C2539" s="3" t="str">
        <f>TEXT(Sales_Data[[#This Row],[OrderDate]],"mmmm")</f>
        <v>December</v>
      </c>
      <c r="D2539" s="3" t="str">
        <f t="shared" si="78"/>
        <v>2025</v>
      </c>
      <c r="E2539" t="s">
        <v>45</v>
      </c>
      <c r="F2539" t="s">
        <v>40</v>
      </c>
      <c r="G2539" t="s">
        <v>15</v>
      </c>
      <c r="H2539" t="s">
        <v>32</v>
      </c>
      <c r="I2539" t="s">
        <v>100</v>
      </c>
      <c r="J2539">
        <v>59</v>
      </c>
      <c r="K2539">
        <v>1500</v>
      </c>
      <c r="L2539" s="7">
        <f>Sales_Data[[#This Row],[OrderQuantity]] *Sales_Data[[#This Row],[UnitPrice]]</f>
        <v>88500</v>
      </c>
      <c r="M2539" s="7">
        <f>Sales_Data[[#This Row],[UnitPrice]]-Sales_Data[[#This Row],[UnitCost]]</f>
        <v>700</v>
      </c>
      <c r="N2539" s="7">
        <f>Sales_Data[[#This Row],[Gross Revenue]]-Sales_Data[[#This Row],[Discount Amount ]]</f>
        <v>87800</v>
      </c>
      <c r="O2539" s="7">
        <f>Sales_Data[[#This Row],[OrderQuantity]] *Sales_Data[[#This Row],[UnitCost]]</f>
        <v>47200</v>
      </c>
      <c r="P2539" s="7">
        <f>Sales_Data[[#This Row],[ItemCost]] +Sales_Data[[#This Row],[ShippingCost]]</f>
        <v>49462.19</v>
      </c>
      <c r="Q2539" s="7">
        <f>Sales_Data[[#This Row],[Gross Revenue]]-Sales_Data[[#This Row],[TotalFinancialCost]]</f>
        <v>39037.81</v>
      </c>
      <c r="R2539" s="7">
        <f>Sales_Data[[#This Row],[Actul Bill Amount]]-Sales_Data[[#This Row],[ShippingCost]]</f>
        <v>85537.81</v>
      </c>
      <c r="S2539">
        <v>574</v>
      </c>
      <c r="T2539">
        <v>2262.19</v>
      </c>
      <c r="U2539" t="s">
        <v>52</v>
      </c>
      <c r="V2539">
        <v>800</v>
      </c>
      <c r="W2539" t="s">
        <v>33</v>
      </c>
      <c r="X2539" t="str">
        <f t="shared" si="79"/>
        <v>Delhi</v>
      </c>
    </row>
    <row r="2540" spans="1:24" x14ac:dyDescent="0.4">
      <c r="A2540">
        <v>102539</v>
      </c>
      <c r="B2540" s="5">
        <v>46001.446527777778</v>
      </c>
      <c r="C2540" s="3" t="str">
        <f>TEXT(Sales_Data[[#This Row],[OrderDate]],"mmmm")</f>
        <v>December</v>
      </c>
      <c r="D2540" s="3" t="str">
        <f t="shared" si="78"/>
        <v>2025</v>
      </c>
      <c r="E2540" t="s">
        <v>34</v>
      </c>
      <c r="F2540" t="s">
        <v>28</v>
      </c>
      <c r="G2540" t="s">
        <v>29</v>
      </c>
      <c r="H2540" t="s">
        <v>25</v>
      </c>
      <c r="I2540" t="s">
        <v>100</v>
      </c>
      <c r="J2540">
        <v>90</v>
      </c>
      <c r="K2540">
        <v>450</v>
      </c>
      <c r="L2540" s="7">
        <f>Sales_Data[[#This Row],[OrderQuantity]] *Sales_Data[[#This Row],[UnitPrice]]</f>
        <v>40500</v>
      </c>
      <c r="M2540" s="7">
        <f>Sales_Data[[#This Row],[UnitPrice]]-Sales_Data[[#This Row],[UnitCost]]</f>
        <v>250</v>
      </c>
      <c r="N2540" s="7">
        <f>Sales_Data[[#This Row],[Gross Revenue]]-Sales_Data[[#This Row],[Discount Amount ]]</f>
        <v>40250</v>
      </c>
      <c r="O2540" s="7">
        <f>Sales_Data[[#This Row],[OrderQuantity]] *Sales_Data[[#This Row],[UnitCost]]</f>
        <v>18000</v>
      </c>
      <c r="P2540" s="7">
        <f>Sales_Data[[#This Row],[ItemCost]] +Sales_Data[[#This Row],[ShippingCost]]</f>
        <v>18593.52</v>
      </c>
      <c r="Q2540" s="7">
        <f>Sales_Data[[#This Row],[Gross Revenue]]-Sales_Data[[#This Row],[TotalFinancialCost]]</f>
        <v>21906.48</v>
      </c>
      <c r="R2540" s="7">
        <f>Sales_Data[[#This Row],[Actul Bill Amount]]-Sales_Data[[#This Row],[ShippingCost]]</f>
        <v>39656.480000000003</v>
      </c>
      <c r="S2540">
        <v>789</v>
      </c>
      <c r="T2540">
        <v>593.52</v>
      </c>
      <c r="U2540" t="s">
        <v>30</v>
      </c>
      <c r="V2540">
        <v>200</v>
      </c>
      <c r="W2540" t="s">
        <v>27</v>
      </c>
      <c r="X2540" t="str">
        <f t="shared" si="79"/>
        <v>Mumbai</v>
      </c>
    </row>
    <row r="2541" spans="1:24" x14ac:dyDescent="0.4">
      <c r="A2541">
        <v>102540</v>
      </c>
      <c r="B2541" s="5">
        <v>45830.200694444444</v>
      </c>
      <c r="C2541" s="3" t="str">
        <f>TEXT(Sales_Data[[#This Row],[OrderDate]],"mmmm")</f>
        <v>June</v>
      </c>
      <c r="D2541" s="3" t="str">
        <f t="shared" si="78"/>
        <v>2025</v>
      </c>
      <c r="E2541" t="s">
        <v>45</v>
      </c>
      <c r="F2541" t="s">
        <v>43</v>
      </c>
      <c r="G2541" t="s">
        <v>31</v>
      </c>
      <c r="H2541" t="s">
        <v>37</v>
      </c>
      <c r="I2541" t="s">
        <v>100</v>
      </c>
      <c r="J2541">
        <v>14</v>
      </c>
      <c r="K2541">
        <v>2800</v>
      </c>
      <c r="L2541" s="7">
        <f>Sales_Data[[#This Row],[OrderQuantity]] *Sales_Data[[#This Row],[UnitPrice]]</f>
        <v>39200</v>
      </c>
      <c r="M2541" s="7">
        <f>Sales_Data[[#This Row],[UnitPrice]]-Sales_Data[[#This Row],[UnitCost]]</f>
        <v>1300</v>
      </c>
      <c r="N2541" s="7">
        <f>Sales_Data[[#This Row],[Gross Revenue]]-Sales_Data[[#This Row],[Discount Amount ]]</f>
        <v>37900</v>
      </c>
      <c r="O2541" s="7">
        <f>Sales_Data[[#This Row],[OrderQuantity]] *Sales_Data[[#This Row],[UnitCost]]</f>
        <v>21000</v>
      </c>
      <c r="P2541" s="7">
        <f>Sales_Data[[#This Row],[ItemCost]] +Sales_Data[[#This Row],[ShippingCost]]</f>
        <v>21332.43</v>
      </c>
      <c r="Q2541" s="7">
        <f>Sales_Data[[#This Row],[Gross Revenue]]-Sales_Data[[#This Row],[TotalFinancialCost]]</f>
        <v>17867.57</v>
      </c>
      <c r="R2541" s="7">
        <f>Sales_Data[[#This Row],[Actul Bill Amount]]-Sales_Data[[#This Row],[ShippingCost]]</f>
        <v>37567.57</v>
      </c>
      <c r="S2541">
        <v>331</v>
      </c>
      <c r="T2541">
        <v>332.43</v>
      </c>
      <c r="U2541" t="s">
        <v>61</v>
      </c>
      <c r="V2541">
        <v>1500</v>
      </c>
      <c r="W2541" t="s">
        <v>38</v>
      </c>
      <c r="X2541" t="str">
        <f t="shared" si="79"/>
        <v>Kolkata</v>
      </c>
    </row>
    <row r="2542" spans="1:24" x14ac:dyDescent="0.4">
      <c r="A2542">
        <v>102541</v>
      </c>
      <c r="B2542" s="5">
        <v>45726.020833333336</v>
      </c>
      <c r="C2542" s="3" t="str">
        <f>TEXT(Sales_Data[[#This Row],[OrderDate]],"mmmm")</f>
        <v>March</v>
      </c>
      <c r="D2542" s="3" t="str">
        <f t="shared" si="78"/>
        <v>2025</v>
      </c>
      <c r="E2542" t="s">
        <v>34</v>
      </c>
      <c r="F2542" t="s">
        <v>43</v>
      </c>
      <c r="G2542" t="s">
        <v>15</v>
      </c>
      <c r="H2542" t="s">
        <v>32</v>
      </c>
      <c r="I2542" t="s">
        <v>100</v>
      </c>
      <c r="J2542">
        <v>24</v>
      </c>
      <c r="K2542">
        <v>2800</v>
      </c>
      <c r="L2542" s="7">
        <f>Sales_Data[[#This Row],[OrderQuantity]] *Sales_Data[[#This Row],[UnitPrice]]</f>
        <v>67200</v>
      </c>
      <c r="M2542" s="7">
        <f>Sales_Data[[#This Row],[UnitPrice]]-Sales_Data[[#This Row],[UnitCost]]</f>
        <v>1300</v>
      </c>
      <c r="N2542" s="7">
        <f>Sales_Data[[#This Row],[Gross Revenue]]-Sales_Data[[#This Row],[Discount Amount ]]</f>
        <v>65900</v>
      </c>
      <c r="O2542" s="7">
        <f>Sales_Data[[#This Row],[OrderQuantity]] *Sales_Data[[#This Row],[UnitCost]]</f>
        <v>36000</v>
      </c>
      <c r="P2542" s="7">
        <f>Sales_Data[[#This Row],[ItemCost]] +Sales_Data[[#This Row],[ShippingCost]]</f>
        <v>36411.5</v>
      </c>
      <c r="Q2542" s="7">
        <f>Sales_Data[[#This Row],[Gross Revenue]]-Sales_Data[[#This Row],[TotalFinancialCost]]</f>
        <v>30788.5</v>
      </c>
      <c r="R2542" s="7">
        <f>Sales_Data[[#This Row],[Actul Bill Amount]]-Sales_Data[[#This Row],[ShippingCost]]</f>
        <v>65488.5</v>
      </c>
      <c r="S2542">
        <v>383</v>
      </c>
      <c r="T2542">
        <v>411.5</v>
      </c>
      <c r="U2542" t="s">
        <v>61</v>
      </c>
      <c r="V2542">
        <v>1500</v>
      </c>
      <c r="W2542" t="s">
        <v>33</v>
      </c>
      <c r="X2542" t="str">
        <f t="shared" si="79"/>
        <v>Delhi</v>
      </c>
    </row>
    <row r="2543" spans="1:24" x14ac:dyDescent="0.4">
      <c r="A2543">
        <v>102542</v>
      </c>
      <c r="B2543" s="5">
        <v>45744.527777777781</v>
      </c>
      <c r="C2543" s="3" t="str">
        <f>TEXT(Sales_Data[[#This Row],[OrderDate]],"mmmm")</f>
        <v>March</v>
      </c>
      <c r="D2543" s="3" t="str">
        <f t="shared" si="78"/>
        <v>2025</v>
      </c>
      <c r="E2543" t="s">
        <v>50</v>
      </c>
      <c r="F2543" t="s">
        <v>46</v>
      </c>
      <c r="G2543" t="s">
        <v>31</v>
      </c>
      <c r="H2543" t="s">
        <v>20</v>
      </c>
      <c r="I2543" t="s">
        <v>100</v>
      </c>
      <c r="J2543">
        <v>24</v>
      </c>
      <c r="K2543">
        <v>15000</v>
      </c>
      <c r="L2543" s="7">
        <f>Sales_Data[[#This Row],[OrderQuantity]] *Sales_Data[[#This Row],[UnitPrice]]</f>
        <v>360000</v>
      </c>
      <c r="M2543" s="7">
        <f>Sales_Data[[#This Row],[UnitPrice]]-Sales_Data[[#This Row],[UnitCost]]</f>
        <v>5500</v>
      </c>
      <c r="N2543" s="7">
        <f>Sales_Data[[#This Row],[Gross Revenue]]-Sales_Data[[#This Row],[Discount Amount ]]</f>
        <v>354500</v>
      </c>
      <c r="O2543" s="7">
        <f>Sales_Data[[#This Row],[OrderQuantity]] *Sales_Data[[#This Row],[UnitCost]]</f>
        <v>228000</v>
      </c>
      <c r="P2543" s="7">
        <f>Sales_Data[[#This Row],[ItemCost]] +Sales_Data[[#This Row],[ShippingCost]]</f>
        <v>228939.73</v>
      </c>
      <c r="Q2543" s="7">
        <f>Sales_Data[[#This Row],[Gross Revenue]]-Sales_Data[[#This Row],[TotalFinancialCost]]</f>
        <v>131060.26999999999</v>
      </c>
      <c r="R2543" s="7">
        <f>Sales_Data[[#This Row],[Actul Bill Amount]]-Sales_Data[[#This Row],[ShippingCost]]</f>
        <v>353560.27</v>
      </c>
      <c r="S2543">
        <v>637</v>
      </c>
      <c r="T2543">
        <v>939.73</v>
      </c>
      <c r="U2543" t="s">
        <v>53</v>
      </c>
      <c r="V2543">
        <v>9500</v>
      </c>
      <c r="W2543" t="s">
        <v>22</v>
      </c>
      <c r="X2543" t="str">
        <f t="shared" si="79"/>
        <v>Nagpur</v>
      </c>
    </row>
    <row r="2544" spans="1:24" x14ac:dyDescent="0.4">
      <c r="A2544">
        <v>102543</v>
      </c>
      <c r="B2544" s="5">
        <v>45758.466666666667</v>
      </c>
      <c r="C2544" s="3" t="str">
        <f>TEXT(Sales_Data[[#This Row],[OrderDate]],"mmmm")</f>
        <v>April</v>
      </c>
      <c r="D2544" s="3" t="str">
        <f t="shared" si="78"/>
        <v>2025</v>
      </c>
      <c r="E2544" t="s">
        <v>39</v>
      </c>
      <c r="F2544" t="s">
        <v>55</v>
      </c>
      <c r="G2544" t="s">
        <v>29</v>
      </c>
      <c r="H2544" t="s">
        <v>25</v>
      </c>
      <c r="I2544" t="s">
        <v>100</v>
      </c>
      <c r="J2544">
        <v>91</v>
      </c>
      <c r="K2544">
        <v>1200</v>
      </c>
      <c r="L2544" s="7">
        <f>Sales_Data[[#This Row],[OrderQuantity]] *Sales_Data[[#This Row],[UnitPrice]]</f>
        <v>109200</v>
      </c>
      <c r="M2544" s="7">
        <f>Sales_Data[[#This Row],[UnitPrice]]-Sales_Data[[#This Row],[UnitCost]]</f>
        <v>400</v>
      </c>
      <c r="N2544" s="7">
        <f>Sales_Data[[#This Row],[Gross Revenue]]-Sales_Data[[#This Row],[Discount Amount ]]</f>
        <v>108800</v>
      </c>
      <c r="O2544" s="7">
        <f>Sales_Data[[#This Row],[OrderQuantity]] *Sales_Data[[#This Row],[UnitCost]]</f>
        <v>72800</v>
      </c>
      <c r="P2544" s="7">
        <f>Sales_Data[[#This Row],[ItemCost]] +Sales_Data[[#This Row],[ShippingCost]]</f>
        <v>73332.59</v>
      </c>
      <c r="Q2544" s="7">
        <f>Sales_Data[[#This Row],[Gross Revenue]]-Sales_Data[[#This Row],[TotalFinancialCost]]</f>
        <v>35867.410000000003</v>
      </c>
      <c r="R2544" s="7">
        <f>Sales_Data[[#This Row],[Actul Bill Amount]]-Sales_Data[[#This Row],[ShippingCost]]</f>
        <v>108267.41</v>
      </c>
      <c r="S2544">
        <v>346</v>
      </c>
      <c r="T2544">
        <v>532.59</v>
      </c>
      <c r="U2544" t="s">
        <v>58</v>
      </c>
      <c r="V2544">
        <v>800</v>
      </c>
      <c r="W2544" t="s">
        <v>27</v>
      </c>
      <c r="X2544" t="str">
        <f t="shared" si="79"/>
        <v>Mumbai</v>
      </c>
    </row>
    <row r="2545" spans="1:24" x14ac:dyDescent="0.4">
      <c r="A2545">
        <v>102544</v>
      </c>
      <c r="B2545" s="5">
        <v>45665.543055555558</v>
      </c>
      <c r="C2545" s="3" t="str">
        <f>TEXT(Sales_Data[[#This Row],[OrderDate]],"mmmm")</f>
        <v>January</v>
      </c>
      <c r="D2545" s="3" t="str">
        <f t="shared" si="78"/>
        <v>2025</v>
      </c>
      <c r="E2545" t="s">
        <v>42</v>
      </c>
      <c r="F2545" t="s">
        <v>28</v>
      </c>
      <c r="G2545" t="s">
        <v>31</v>
      </c>
      <c r="H2545" t="s">
        <v>16</v>
      </c>
      <c r="I2545" t="s">
        <v>100</v>
      </c>
      <c r="J2545">
        <v>40</v>
      </c>
      <c r="K2545">
        <v>450</v>
      </c>
      <c r="L2545" s="7">
        <f>Sales_Data[[#This Row],[OrderQuantity]] *Sales_Data[[#This Row],[UnitPrice]]</f>
        <v>18000</v>
      </c>
      <c r="M2545" s="7">
        <f>Sales_Data[[#This Row],[UnitPrice]]-Sales_Data[[#This Row],[UnitCost]]</f>
        <v>250</v>
      </c>
      <c r="N2545" s="7">
        <f>Sales_Data[[#This Row],[Gross Revenue]]-Sales_Data[[#This Row],[Discount Amount ]]</f>
        <v>17750</v>
      </c>
      <c r="O2545" s="7">
        <f>Sales_Data[[#This Row],[OrderQuantity]] *Sales_Data[[#This Row],[UnitCost]]</f>
        <v>8000</v>
      </c>
      <c r="P2545" s="7">
        <f>Sales_Data[[#This Row],[ItemCost]] +Sales_Data[[#This Row],[ShippingCost]]</f>
        <v>8959.66</v>
      </c>
      <c r="Q2545" s="7">
        <f>Sales_Data[[#This Row],[Gross Revenue]]-Sales_Data[[#This Row],[TotalFinancialCost]]</f>
        <v>9040.34</v>
      </c>
      <c r="R2545" s="7">
        <f>Sales_Data[[#This Row],[Actul Bill Amount]]-Sales_Data[[#This Row],[ShippingCost]]</f>
        <v>16790.34</v>
      </c>
      <c r="S2545">
        <v>398</v>
      </c>
      <c r="T2545">
        <v>959.66</v>
      </c>
      <c r="U2545" t="s">
        <v>30</v>
      </c>
      <c r="V2545">
        <v>200</v>
      </c>
      <c r="W2545" t="s">
        <v>18</v>
      </c>
      <c r="X2545" t="str">
        <f t="shared" si="79"/>
        <v>Bengaluru</v>
      </c>
    </row>
    <row r="2546" spans="1:24" x14ac:dyDescent="0.4">
      <c r="A2546">
        <v>102545</v>
      </c>
      <c r="B2546" s="5">
        <v>45990.864583333336</v>
      </c>
      <c r="C2546" s="3" t="str">
        <f>TEXT(Sales_Data[[#This Row],[OrderDate]],"mmmm")</f>
        <v>November</v>
      </c>
      <c r="D2546" s="3" t="str">
        <f t="shared" si="78"/>
        <v>2025</v>
      </c>
      <c r="E2546" t="s">
        <v>48</v>
      </c>
      <c r="F2546" t="s">
        <v>40</v>
      </c>
      <c r="G2546" t="s">
        <v>29</v>
      </c>
      <c r="H2546" t="s">
        <v>20</v>
      </c>
      <c r="I2546" t="s">
        <v>100</v>
      </c>
      <c r="J2546">
        <v>79</v>
      </c>
      <c r="K2546">
        <v>1500</v>
      </c>
      <c r="L2546" s="7">
        <f>Sales_Data[[#This Row],[OrderQuantity]] *Sales_Data[[#This Row],[UnitPrice]]</f>
        <v>118500</v>
      </c>
      <c r="M2546" s="7">
        <f>Sales_Data[[#This Row],[UnitPrice]]-Sales_Data[[#This Row],[UnitCost]]</f>
        <v>700</v>
      </c>
      <c r="N2546" s="7">
        <f>Sales_Data[[#This Row],[Gross Revenue]]-Sales_Data[[#This Row],[Discount Amount ]]</f>
        <v>117800</v>
      </c>
      <c r="O2546" s="7">
        <f>Sales_Data[[#This Row],[OrderQuantity]] *Sales_Data[[#This Row],[UnitCost]]</f>
        <v>63200</v>
      </c>
      <c r="P2546" s="7">
        <f>Sales_Data[[#This Row],[ItemCost]] +Sales_Data[[#This Row],[ShippingCost]]</f>
        <v>63829.760000000002</v>
      </c>
      <c r="Q2546" s="7">
        <f>Sales_Data[[#This Row],[Gross Revenue]]-Sales_Data[[#This Row],[TotalFinancialCost]]</f>
        <v>54670.239999999998</v>
      </c>
      <c r="R2546" s="7">
        <f>Sales_Data[[#This Row],[Actul Bill Amount]]-Sales_Data[[#This Row],[ShippingCost]]</f>
        <v>117170.24000000001</v>
      </c>
      <c r="S2546">
        <v>678</v>
      </c>
      <c r="T2546">
        <v>629.76</v>
      </c>
      <c r="U2546" t="s">
        <v>52</v>
      </c>
      <c r="V2546">
        <v>800</v>
      </c>
      <c r="W2546" t="s">
        <v>22</v>
      </c>
      <c r="X2546" t="str">
        <f t="shared" si="79"/>
        <v>Nagpur</v>
      </c>
    </row>
    <row r="2547" spans="1:24" x14ac:dyDescent="0.4">
      <c r="A2547">
        <v>102546</v>
      </c>
      <c r="B2547" s="5">
        <v>45857.019444444442</v>
      </c>
      <c r="C2547" s="3" t="str">
        <f>TEXT(Sales_Data[[#This Row],[OrderDate]],"mmmm")</f>
        <v>July</v>
      </c>
      <c r="D2547" s="3" t="str">
        <f t="shared" si="78"/>
        <v>2025</v>
      </c>
      <c r="E2547" t="s">
        <v>13</v>
      </c>
      <c r="F2547" t="s">
        <v>28</v>
      </c>
      <c r="G2547" t="s">
        <v>31</v>
      </c>
      <c r="H2547" t="s">
        <v>16</v>
      </c>
      <c r="I2547" t="s">
        <v>100</v>
      </c>
      <c r="J2547">
        <v>79</v>
      </c>
      <c r="K2547">
        <v>2500</v>
      </c>
      <c r="L2547" s="7">
        <f>Sales_Data[[#This Row],[OrderQuantity]] *Sales_Data[[#This Row],[UnitPrice]]</f>
        <v>197500</v>
      </c>
      <c r="M2547" s="7">
        <f>Sales_Data[[#This Row],[UnitPrice]]-Sales_Data[[#This Row],[UnitCost]]</f>
        <v>1000</v>
      </c>
      <c r="N2547" s="7">
        <f>Sales_Data[[#This Row],[Gross Revenue]]-Sales_Data[[#This Row],[Discount Amount ]]</f>
        <v>196500</v>
      </c>
      <c r="O2547" s="7">
        <f>Sales_Data[[#This Row],[OrderQuantity]] *Sales_Data[[#This Row],[UnitCost]]</f>
        <v>118500</v>
      </c>
      <c r="P2547" s="7">
        <f>Sales_Data[[#This Row],[ItemCost]] +Sales_Data[[#This Row],[ShippingCost]]</f>
        <v>119068.35</v>
      </c>
      <c r="Q2547" s="7">
        <f>Sales_Data[[#This Row],[Gross Revenue]]-Sales_Data[[#This Row],[TotalFinancialCost]]</f>
        <v>78431.649999999994</v>
      </c>
      <c r="R2547" s="7">
        <f>Sales_Data[[#This Row],[Actul Bill Amount]]-Sales_Data[[#This Row],[ShippingCost]]</f>
        <v>195931.65</v>
      </c>
      <c r="S2547">
        <v>591</v>
      </c>
      <c r="T2547">
        <v>568.35</v>
      </c>
      <c r="U2547" t="s">
        <v>54</v>
      </c>
      <c r="V2547">
        <v>1500</v>
      </c>
      <c r="W2547" t="s">
        <v>18</v>
      </c>
      <c r="X2547" t="str">
        <f t="shared" si="79"/>
        <v>Bengaluru</v>
      </c>
    </row>
    <row r="2548" spans="1:24" x14ac:dyDescent="0.4">
      <c r="A2548">
        <v>102547</v>
      </c>
      <c r="B2548" s="5">
        <v>45744.521527777775</v>
      </c>
      <c r="C2548" s="3" t="str">
        <f>TEXT(Sales_Data[[#This Row],[OrderDate]],"mmmm")</f>
        <v>March</v>
      </c>
      <c r="D2548" s="3" t="str">
        <f t="shared" si="78"/>
        <v>2025</v>
      </c>
      <c r="E2548" t="s">
        <v>13</v>
      </c>
      <c r="F2548" t="s">
        <v>14</v>
      </c>
      <c r="G2548" t="s">
        <v>15</v>
      </c>
      <c r="H2548" t="s">
        <v>32</v>
      </c>
      <c r="I2548" t="s">
        <v>100</v>
      </c>
      <c r="J2548">
        <v>25</v>
      </c>
      <c r="K2548">
        <v>3200</v>
      </c>
      <c r="L2548" s="7">
        <f>Sales_Data[[#This Row],[OrderQuantity]] *Sales_Data[[#This Row],[UnitPrice]]</f>
        <v>80000</v>
      </c>
      <c r="M2548" s="7">
        <f>Sales_Data[[#This Row],[UnitPrice]]-Sales_Data[[#This Row],[UnitCost]]</f>
        <v>1200</v>
      </c>
      <c r="N2548" s="7">
        <f>Sales_Data[[#This Row],[Gross Revenue]]-Sales_Data[[#This Row],[Discount Amount ]]</f>
        <v>78800</v>
      </c>
      <c r="O2548" s="7">
        <f>Sales_Data[[#This Row],[OrderQuantity]] *Sales_Data[[#This Row],[UnitCost]]</f>
        <v>50000</v>
      </c>
      <c r="P2548" s="7">
        <f>Sales_Data[[#This Row],[ItemCost]] +Sales_Data[[#This Row],[ShippingCost]]</f>
        <v>50705.37</v>
      </c>
      <c r="Q2548" s="7">
        <f>Sales_Data[[#This Row],[Gross Revenue]]-Sales_Data[[#This Row],[TotalFinancialCost]]</f>
        <v>29294.629999999997</v>
      </c>
      <c r="R2548" s="7">
        <f>Sales_Data[[#This Row],[Actul Bill Amount]]-Sales_Data[[#This Row],[ShippingCost]]</f>
        <v>78094.63</v>
      </c>
      <c r="S2548">
        <v>1079</v>
      </c>
      <c r="T2548">
        <v>705.37</v>
      </c>
      <c r="U2548" t="s">
        <v>17</v>
      </c>
      <c r="V2548">
        <v>2000</v>
      </c>
      <c r="W2548" t="s">
        <v>33</v>
      </c>
      <c r="X2548" t="str">
        <f t="shared" si="79"/>
        <v>Delhi</v>
      </c>
    </row>
    <row r="2549" spans="1:24" x14ac:dyDescent="0.4">
      <c r="A2549">
        <v>102548</v>
      </c>
      <c r="B2549" s="5">
        <v>45700.727083333331</v>
      </c>
      <c r="C2549" s="3" t="str">
        <f>TEXT(Sales_Data[[#This Row],[OrderDate]],"mmmm")</f>
        <v>February</v>
      </c>
      <c r="D2549" s="3" t="str">
        <f t="shared" si="78"/>
        <v>2025</v>
      </c>
      <c r="E2549" t="s">
        <v>45</v>
      </c>
      <c r="F2549" t="s">
        <v>24</v>
      </c>
      <c r="G2549" t="s">
        <v>29</v>
      </c>
      <c r="H2549" t="s">
        <v>25</v>
      </c>
      <c r="I2549" t="s">
        <v>100</v>
      </c>
      <c r="J2549">
        <v>84</v>
      </c>
      <c r="K2549">
        <v>45000</v>
      </c>
      <c r="L2549" s="7">
        <f>Sales_Data[[#This Row],[OrderQuantity]] *Sales_Data[[#This Row],[UnitPrice]]</f>
        <v>3780000</v>
      </c>
      <c r="M2549" s="7">
        <f>Sales_Data[[#This Row],[UnitPrice]]-Sales_Data[[#This Row],[UnitCost]]</f>
        <v>13000</v>
      </c>
      <c r="N2549" s="7">
        <f>Sales_Data[[#This Row],[Gross Revenue]]-Sales_Data[[#This Row],[Discount Amount ]]</f>
        <v>3767000</v>
      </c>
      <c r="O2549" s="7">
        <f>Sales_Data[[#This Row],[OrderQuantity]] *Sales_Data[[#This Row],[UnitCost]]</f>
        <v>2688000</v>
      </c>
      <c r="P2549" s="7">
        <f>Sales_Data[[#This Row],[ItemCost]] +Sales_Data[[#This Row],[ShippingCost]]</f>
        <v>2688667.12</v>
      </c>
      <c r="Q2549" s="7">
        <f>Sales_Data[[#This Row],[Gross Revenue]]-Sales_Data[[#This Row],[TotalFinancialCost]]</f>
        <v>1091332.8799999999</v>
      </c>
      <c r="R2549" s="7">
        <f>Sales_Data[[#This Row],[Actul Bill Amount]]-Sales_Data[[#This Row],[ShippingCost]]</f>
        <v>3766332.88</v>
      </c>
      <c r="S2549">
        <v>399</v>
      </c>
      <c r="T2549">
        <v>667.12</v>
      </c>
      <c r="U2549" t="s">
        <v>26</v>
      </c>
      <c r="V2549">
        <v>32000</v>
      </c>
      <c r="W2549" t="s">
        <v>27</v>
      </c>
      <c r="X2549" t="str">
        <f t="shared" si="79"/>
        <v>Mumbai</v>
      </c>
    </row>
    <row r="2550" spans="1:24" x14ac:dyDescent="0.4">
      <c r="A2550">
        <v>102549</v>
      </c>
      <c r="B2550" s="5">
        <v>45766.674305555556</v>
      </c>
      <c r="C2550" s="3" t="str">
        <f>TEXT(Sales_Data[[#This Row],[OrderDate]],"mmmm")</f>
        <v>April</v>
      </c>
      <c r="D2550" s="3" t="str">
        <f t="shared" si="78"/>
        <v>2025</v>
      </c>
      <c r="E2550" t="s">
        <v>39</v>
      </c>
      <c r="F2550" t="s">
        <v>14</v>
      </c>
      <c r="G2550" t="s">
        <v>31</v>
      </c>
      <c r="H2550" t="s">
        <v>20</v>
      </c>
      <c r="I2550" t="s">
        <v>100</v>
      </c>
      <c r="J2550">
        <v>63</v>
      </c>
      <c r="K2550">
        <v>6500</v>
      </c>
      <c r="L2550" s="7">
        <f>Sales_Data[[#This Row],[OrderQuantity]] *Sales_Data[[#This Row],[UnitPrice]]</f>
        <v>409500</v>
      </c>
      <c r="M2550" s="7">
        <f>Sales_Data[[#This Row],[UnitPrice]]-Sales_Data[[#This Row],[UnitCost]]</f>
        <v>2300</v>
      </c>
      <c r="N2550" s="7">
        <f>Sales_Data[[#This Row],[Gross Revenue]]-Sales_Data[[#This Row],[Discount Amount ]]</f>
        <v>407200</v>
      </c>
      <c r="O2550" s="7">
        <f>Sales_Data[[#This Row],[OrderQuantity]] *Sales_Data[[#This Row],[UnitCost]]</f>
        <v>264600</v>
      </c>
      <c r="P2550" s="7">
        <f>Sales_Data[[#This Row],[ItemCost]] +Sales_Data[[#This Row],[ShippingCost]]</f>
        <v>265322.96000000002</v>
      </c>
      <c r="Q2550" s="7">
        <f>Sales_Data[[#This Row],[Gross Revenue]]-Sales_Data[[#This Row],[TotalFinancialCost]]</f>
        <v>144177.03999999998</v>
      </c>
      <c r="R2550" s="7">
        <f>Sales_Data[[#This Row],[Actul Bill Amount]]-Sales_Data[[#This Row],[ShippingCost]]</f>
        <v>406477.04</v>
      </c>
      <c r="S2550">
        <v>405</v>
      </c>
      <c r="T2550">
        <v>722.96</v>
      </c>
      <c r="U2550" t="s">
        <v>21</v>
      </c>
      <c r="V2550">
        <v>4200</v>
      </c>
      <c r="W2550" t="s">
        <v>22</v>
      </c>
      <c r="X2550" t="str">
        <f t="shared" si="79"/>
        <v>Nagpur</v>
      </c>
    </row>
    <row r="2551" spans="1:24" x14ac:dyDescent="0.4">
      <c r="A2551">
        <v>102550</v>
      </c>
      <c r="B2551" s="5">
        <v>45809.331250000003</v>
      </c>
      <c r="C2551" s="3" t="str">
        <f>TEXT(Sales_Data[[#This Row],[OrderDate]],"mmmm")</f>
        <v>June</v>
      </c>
      <c r="D2551" s="3" t="str">
        <f t="shared" si="78"/>
        <v>2025</v>
      </c>
      <c r="E2551" t="s">
        <v>39</v>
      </c>
      <c r="F2551" t="s">
        <v>24</v>
      </c>
      <c r="G2551" t="s">
        <v>29</v>
      </c>
      <c r="H2551" t="s">
        <v>25</v>
      </c>
      <c r="I2551" t="s">
        <v>100</v>
      </c>
      <c r="J2551">
        <v>59</v>
      </c>
      <c r="K2551">
        <v>25000</v>
      </c>
      <c r="L2551" s="7">
        <f>Sales_Data[[#This Row],[OrderQuantity]] *Sales_Data[[#This Row],[UnitPrice]]</f>
        <v>1475000</v>
      </c>
      <c r="M2551" s="7">
        <f>Sales_Data[[#This Row],[UnitPrice]]-Sales_Data[[#This Row],[UnitCost]]</f>
        <v>7000</v>
      </c>
      <c r="N2551" s="7">
        <f>Sales_Data[[#This Row],[Gross Revenue]]-Sales_Data[[#This Row],[Discount Amount ]]</f>
        <v>1468000</v>
      </c>
      <c r="O2551" s="7">
        <f>Sales_Data[[#This Row],[OrderQuantity]] *Sales_Data[[#This Row],[UnitCost]]</f>
        <v>1062000</v>
      </c>
      <c r="P2551" s="7">
        <f>Sales_Data[[#This Row],[ItemCost]] +Sales_Data[[#This Row],[ShippingCost]]</f>
        <v>1062660.72</v>
      </c>
      <c r="Q2551" s="7">
        <f>Sales_Data[[#This Row],[Gross Revenue]]-Sales_Data[[#This Row],[TotalFinancialCost]]</f>
        <v>412339.28</v>
      </c>
      <c r="R2551" s="7">
        <f>Sales_Data[[#This Row],[Actul Bill Amount]]-Sales_Data[[#This Row],[ShippingCost]]</f>
        <v>1467339.28</v>
      </c>
      <c r="S2551">
        <v>397</v>
      </c>
      <c r="T2551">
        <v>660.72</v>
      </c>
      <c r="U2551" t="s">
        <v>60</v>
      </c>
      <c r="V2551">
        <v>18000</v>
      </c>
      <c r="W2551" t="s">
        <v>27</v>
      </c>
      <c r="X2551" t="str">
        <f t="shared" si="79"/>
        <v>Mumbai</v>
      </c>
    </row>
    <row r="2552" spans="1:24" x14ac:dyDescent="0.4">
      <c r="A2552">
        <v>102551</v>
      </c>
      <c r="B2552" s="5">
        <v>45674.304861111108</v>
      </c>
      <c r="C2552" s="3" t="str">
        <f>TEXT(Sales_Data[[#This Row],[OrderDate]],"mmmm")</f>
        <v>January</v>
      </c>
      <c r="D2552" s="3" t="str">
        <f t="shared" si="78"/>
        <v>2025</v>
      </c>
      <c r="E2552" t="s">
        <v>50</v>
      </c>
      <c r="F2552" t="s">
        <v>14</v>
      </c>
      <c r="G2552" t="s">
        <v>29</v>
      </c>
      <c r="H2552" t="s">
        <v>32</v>
      </c>
      <c r="I2552" t="s">
        <v>100</v>
      </c>
      <c r="J2552">
        <v>67</v>
      </c>
      <c r="K2552">
        <v>6500</v>
      </c>
      <c r="L2552" s="7">
        <f>Sales_Data[[#This Row],[OrderQuantity]] *Sales_Data[[#This Row],[UnitPrice]]</f>
        <v>435500</v>
      </c>
      <c r="M2552" s="7">
        <f>Sales_Data[[#This Row],[UnitPrice]]-Sales_Data[[#This Row],[UnitCost]]</f>
        <v>2300</v>
      </c>
      <c r="N2552" s="7">
        <f>Sales_Data[[#This Row],[Gross Revenue]]-Sales_Data[[#This Row],[Discount Amount ]]</f>
        <v>433200</v>
      </c>
      <c r="O2552" s="7">
        <f>Sales_Data[[#This Row],[OrderQuantity]] *Sales_Data[[#This Row],[UnitCost]]</f>
        <v>281400</v>
      </c>
      <c r="P2552" s="7">
        <f>Sales_Data[[#This Row],[ItemCost]] +Sales_Data[[#This Row],[ShippingCost]]</f>
        <v>284338.27</v>
      </c>
      <c r="Q2552" s="7">
        <f>Sales_Data[[#This Row],[Gross Revenue]]-Sales_Data[[#This Row],[TotalFinancialCost]]</f>
        <v>151161.72999999998</v>
      </c>
      <c r="R2552" s="7">
        <f>Sales_Data[[#This Row],[Actul Bill Amount]]-Sales_Data[[#This Row],[ShippingCost]]</f>
        <v>430261.73</v>
      </c>
      <c r="S2552">
        <v>1061</v>
      </c>
      <c r="T2552">
        <v>2938.27</v>
      </c>
      <c r="U2552" t="s">
        <v>21</v>
      </c>
      <c r="V2552">
        <v>4200</v>
      </c>
      <c r="W2552" t="s">
        <v>33</v>
      </c>
      <c r="X2552" t="str">
        <f t="shared" si="79"/>
        <v>Delhi</v>
      </c>
    </row>
    <row r="2553" spans="1:24" x14ac:dyDescent="0.4">
      <c r="A2553">
        <v>102552</v>
      </c>
      <c r="B2553" s="5">
        <v>45790.294444444444</v>
      </c>
      <c r="C2553" s="3" t="str">
        <f>TEXT(Sales_Data[[#This Row],[OrderDate]],"mmmm")</f>
        <v>May</v>
      </c>
      <c r="D2553" s="3" t="str">
        <f t="shared" si="78"/>
        <v>2025</v>
      </c>
      <c r="E2553" t="s">
        <v>45</v>
      </c>
      <c r="F2553" t="s">
        <v>40</v>
      </c>
      <c r="G2553" t="s">
        <v>31</v>
      </c>
      <c r="H2553" t="s">
        <v>20</v>
      </c>
      <c r="I2553" t="s">
        <v>100</v>
      </c>
      <c r="J2553">
        <v>7</v>
      </c>
      <c r="K2553">
        <v>1500</v>
      </c>
      <c r="L2553" s="7">
        <f>Sales_Data[[#This Row],[OrderQuantity]] *Sales_Data[[#This Row],[UnitPrice]]</f>
        <v>10500</v>
      </c>
      <c r="M2553" s="7">
        <f>Sales_Data[[#This Row],[UnitPrice]]-Sales_Data[[#This Row],[UnitCost]]</f>
        <v>700</v>
      </c>
      <c r="N2553" s="7">
        <f>Sales_Data[[#This Row],[Gross Revenue]]-Sales_Data[[#This Row],[Discount Amount ]]</f>
        <v>9800</v>
      </c>
      <c r="O2553" s="7">
        <f>Sales_Data[[#This Row],[OrderQuantity]] *Sales_Data[[#This Row],[UnitCost]]</f>
        <v>5600</v>
      </c>
      <c r="P2553" s="7">
        <f>Sales_Data[[#This Row],[ItemCost]] +Sales_Data[[#This Row],[ShippingCost]]</f>
        <v>6105.31</v>
      </c>
      <c r="Q2553" s="7">
        <f>Sales_Data[[#This Row],[Gross Revenue]]-Sales_Data[[#This Row],[TotalFinancialCost]]</f>
        <v>4394.6899999999996</v>
      </c>
      <c r="R2553" s="7">
        <f>Sales_Data[[#This Row],[Actul Bill Amount]]-Sales_Data[[#This Row],[ShippingCost]]</f>
        <v>9294.69</v>
      </c>
      <c r="S2553">
        <v>727</v>
      </c>
      <c r="T2553">
        <v>505.31</v>
      </c>
      <c r="U2553" t="s">
        <v>52</v>
      </c>
      <c r="V2553">
        <v>800</v>
      </c>
      <c r="W2553" t="s">
        <v>22</v>
      </c>
      <c r="X2553" t="str">
        <f t="shared" si="79"/>
        <v>Nagpur</v>
      </c>
    </row>
    <row r="2554" spans="1:24" x14ac:dyDescent="0.4">
      <c r="A2554">
        <v>102553</v>
      </c>
      <c r="B2554" s="5">
        <v>45805.686805555553</v>
      </c>
      <c r="C2554" s="3" t="str">
        <f>TEXT(Sales_Data[[#This Row],[OrderDate]],"mmmm")</f>
        <v>May</v>
      </c>
      <c r="D2554" s="3" t="str">
        <f t="shared" si="78"/>
        <v>2025</v>
      </c>
      <c r="E2554" t="s">
        <v>42</v>
      </c>
      <c r="F2554" t="s">
        <v>14</v>
      </c>
      <c r="G2554" t="s">
        <v>15</v>
      </c>
      <c r="H2554" t="s">
        <v>37</v>
      </c>
      <c r="I2554" t="s">
        <v>100</v>
      </c>
      <c r="J2554">
        <v>46</v>
      </c>
      <c r="K2554">
        <v>3200</v>
      </c>
      <c r="L2554" s="7">
        <f>Sales_Data[[#This Row],[OrderQuantity]] *Sales_Data[[#This Row],[UnitPrice]]</f>
        <v>147200</v>
      </c>
      <c r="M2554" s="7">
        <f>Sales_Data[[#This Row],[UnitPrice]]-Sales_Data[[#This Row],[UnitCost]]</f>
        <v>1200</v>
      </c>
      <c r="N2554" s="7">
        <f>Sales_Data[[#This Row],[Gross Revenue]]-Sales_Data[[#This Row],[Discount Amount ]]</f>
        <v>146000</v>
      </c>
      <c r="O2554" s="7">
        <f>Sales_Data[[#This Row],[OrderQuantity]] *Sales_Data[[#This Row],[UnitCost]]</f>
        <v>92000</v>
      </c>
      <c r="P2554" s="7">
        <f>Sales_Data[[#This Row],[ItemCost]] +Sales_Data[[#This Row],[ShippingCost]]</f>
        <v>92312.92</v>
      </c>
      <c r="Q2554" s="7">
        <f>Sales_Data[[#This Row],[Gross Revenue]]-Sales_Data[[#This Row],[TotalFinancialCost]]</f>
        <v>54887.08</v>
      </c>
      <c r="R2554" s="7">
        <f>Sales_Data[[#This Row],[Actul Bill Amount]]-Sales_Data[[#This Row],[ShippingCost]]</f>
        <v>145687.07999999999</v>
      </c>
      <c r="S2554">
        <v>783</v>
      </c>
      <c r="T2554">
        <v>312.92</v>
      </c>
      <c r="U2554" t="s">
        <v>17</v>
      </c>
      <c r="V2554">
        <v>2000</v>
      </c>
      <c r="W2554" t="s">
        <v>38</v>
      </c>
      <c r="X2554" t="str">
        <f t="shared" si="79"/>
        <v>Kolkata</v>
      </c>
    </row>
    <row r="2555" spans="1:24" x14ac:dyDescent="0.4">
      <c r="A2555">
        <v>102554</v>
      </c>
      <c r="B2555" s="5">
        <v>45934.824999999997</v>
      </c>
      <c r="C2555" s="3" t="str">
        <f>TEXT(Sales_Data[[#This Row],[OrderDate]],"mmmm")</f>
        <v>October</v>
      </c>
      <c r="D2555" s="3" t="str">
        <f t="shared" si="78"/>
        <v>2025</v>
      </c>
      <c r="E2555" t="s">
        <v>42</v>
      </c>
      <c r="F2555" t="s">
        <v>24</v>
      </c>
      <c r="G2555" t="s">
        <v>31</v>
      </c>
      <c r="H2555" t="s">
        <v>32</v>
      </c>
      <c r="I2555" t="s">
        <v>100</v>
      </c>
      <c r="J2555">
        <v>70</v>
      </c>
      <c r="K2555">
        <v>3500</v>
      </c>
      <c r="L2555" s="7">
        <f>Sales_Data[[#This Row],[OrderQuantity]] *Sales_Data[[#This Row],[UnitPrice]]</f>
        <v>245000</v>
      </c>
      <c r="M2555" s="7">
        <f>Sales_Data[[#This Row],[UnitPrice]]-Sales_Data[[#This Row],[UnitCost]]</f>
        <v>1300</v>
      </c>
      <c r="N2555" s="7">
        <f>Sales_Data[[#This Row],[Gross Revenue]]-Sales_Data[[#This Row],[Discount Amount ]]</f>
        <v>243700</v>
      </c>
      <c r="O2555" s="7">
        <f>Sales_Data[[#This Row],[OrderQuantity]] *Sales_Data[[#This Row],[UnitCost]]</f>
        <v>154000</v>
      </c>
      <c r="P2555" s="7">
        <f>Sales_Data[[#This Row],[ItemCost]] +Sales_Data[[#This Row],[ShippingCost]]</f>
        <v>154913.48000000001</v>
      </c>
      <c r="Q2555" s="7">
        <f>Sales_Data[[#This Row],[Gross Revenue]]-Sales_Data[[#This Row],[TotalFinancialCost]]</f>
        <v>90086.51999999999</v>
      </c>
      <c r="R2555" s="7">
        <f>Sales_Data[[#This Row],[Actul Bill Amount]]-Sales_Data[[#This Row],[ShippingCost]]</f>
        <v>242786.52</v>
      </c>
      <c r="S2555">
        <v>1086</v>
      </c>
      <c r="T2555">
        <v>913.48</v>
      </c>
      <c r="U2555" t="s">
        <v>59</v>
      </c>
      <c r="V2555">
        <v>2200</v>
      </c>
      <c r="W2555" t="s">
        <v>33</v>
      </c>
      <c r="X2555" t="str">
        <f t="shared" si="79"/>
        <v>Delhi</v>
      </c>
    </row>
    <row r="2556" spans="1:24" x14ac:dyDescent="0.4">
      <c r="A2556">
        <v>102555</v>
      </c>
      <c r="B2556" s="5">
        <v>45889.493750000001</v>
      </c>
      <c r="C2556" s="3" t="str">
        <f>TEXT(Sales_Data[[#This Row],[OrderDate]],"mmmm")</f>
        <v>August</v>
      </c>
      <c r="D2556" s="3" t="str">
        <f t="shared" si="78"/>
        <v>2025</v>
      </c>
      <c r="E2556" t="s">
        <v>19</v>
      </c>
      <c r="F2556" t="s">
        <v>43</v>
      </c>
      <c r="G2556" t="s">
        <v>15</v>
      </c>
      <c r="H2556" t="s">
        <v>25</v>
      </c>
      <c r="I2556" t="s">
        <v>100</v>
      </c>
      <c r="J2556">
        <v>71</v>
      </c>
      <c r="K2556">
        <v>2800</v>
      </c>
      <c r="L2556" s="7">
        <f>Sales_Data[[#This Row],[OrderQuantity]] *Sales_Data[[#This Row],[UnitPrice]]</f>
        <v>198800</v>
      </c>
      <c r="M2556" s="7">
        <f>Sales_Data[[#This Row],[UnitPrice]]-Sales_Data[[#This Row],[UnitCost]]</f>
        <v>1300</v>
      </c>
      <c r="N2556" s="7">
        <f>Sales_Data[[#This Row],[Gross Revenue]]-Sales_Data[[#This Row],[Discount Amount ]]</f>
        <v>197500</v>
      </c>
      <c r="O2556" s="7">
        <f>Sales_Data[[#This Row],[OrderQuantity]] *Sales_Data[[#This Row],[UnitCost]]</f>
        <v>106500</v>
      </c>
      <c r="P2556" s="7">
        <f>Sales_Data[[#This Row],[ItemCost]] +Sales_Data[[#This Row],[ShippingCost]]</f>
        <v>107271.82</v>
      </c>
      <c r="Q2556" s="7">
        <f>Sales_Data[[#This Row],[Gross Revenue]]-Sales_Data[[#This Row],[TotalFinancialCost]]</f>
        <v>91528.18</v>
      </c>
      <c r="R2556" s="7">
        <f>Sales_Data[[#This Row],[Actul Bill Amount]]-Sales_Data[[#This Row],[ShippingCost]]</f>
        <v>196728.18</v>
      </c>
      <c r="S2556">
        <v>327</v>
      </c>
      <c r="T2556">
        <v>771.82</v>
      </c>
      <c r="U2556" t="s">
        <v>61</v>
      </c>
      <c r="V2556">
        <v>1500</v>
      </c>
      <c r="W2556" t="s">
        <v>27</v>
      </c>
      <c r="X2556" t="str">
        <f t="shared" si="79"/>
        <v>Mumbai</v>
      </c>
    </row>
    <row r="2557" spans="1:24" x14ac:dyDescent="0.4">
      <c r="A2557">
        <v>102556</v>
      </c>
      <c r="B2557" s="5">
        <v>45971.443749999999</v>
      </c>
      <c r="C2557" s="3" t="str">
        <f>TEXT(Sales_Data[[#This Row],[OrderDate]],"mmmm")</f>
        <v>November</v>
      </c>
      <c r="D2557" s="3" t="str">
        <f t="shared" si="78"/>
        <v>2025</v>
      </c>
      <c r="E2557" t="s">
        <v>42</v>
      </c>
      <c r="F2557" t="s">
        <v>35</v>
      </c>
      <c r="G2557" t="s">
        <v>29</v>
      </c>
      <c r="H2557" t="s">
        <v>32</v>
      </c>
      <c r="I2557" t="s">
        <v>100</v>
      </c>
      <c r="J2557">
        <v>56</v>
      </c>
      <c r="K2557">
        <v>12000</v>
      </c>
      <c r="L2557" s="7">
        <f>Sales_Data[[#This Row],[OrderQuantity]] *Sales_Data[[#This Row],[UnitPrice]]</f>
        <v>672000</v>
      </c>
      <c r="M2557" s="7">
        <f>Sales_Data[[#This Row],[UnitPrice]]-Sales_Data[[#This Row],[UnitCost]]</f>
        <v>4000</v>
      </c>
      <c r="N2557" s="7">
        <f>Sales_Data[[#This Row],[Gross Revenue]]-Sales_Data[[#This Row],[Discount Amount ]]</f>
        <v>668000</v>
      </c>
      <c r="O2557" s="7">
        <f>Sales_Data[[#This Row],[OrderQuantity]] *Sales_Data[[#This Row],[UnitCost]]</f>
        <v>448000</v>
      </c>
      <c r="P2557" s="7">
        <f>Sales_Data[[#This Row],[ItemCost]] +Sales_Data[[#This Row],[ShippingCost]]</f>
        <v>448821.86</v>
      </c>
      <c r="Q2557" s="7">
        <f>Sales_Data[[#This Row],[Gross Revenue]]-Sales_Data[[#This Row],[TotalFinancialCost]]</f>
        <v>223178.14</v>
      </c>
      <c r="R2557" s="7">
        <f>Sales_Data[[#This Row],[Actul Bill Amount]]-Sales_Data[[#This Row],[ShippingCost]]</f>
        <v>667178.14</v>
      </c>
      <c r="S2557">
        <v>766</v>
      </c>
      <c r="T2557">
        <v>821.86</v>
      </c>
      <c r="U2557" t="s">
        <v>36</v>
      </c>
      <c r="V2557">
        <v>8000</v>
      </c>
      <c r="W2557" t="s">
        <v>33</v>
      </c>
      <c r="X2557" t="str">
        <f t="shared" si="79"/>
        <v>Delhi</v>
      </c>
    </row>
    <row r="2558" spans="1:24" x14ac:dyDescent="0.4">
      <c r="A2558">
        <v>102557</v>
      </c>
      <c r="B2558" s="5">
        <v>45885.691666666666</v>
      </c>
      <c r="C2558" s="3" t="str">
        <f>TEXT(Sales_Data[[#This Row],[OrderDate]],"mmmm")</f>
        <v>August</v>
      </c>
      <c r="D2558" s="3" t="str">
        <f t="shared" si="78"/>
        <v>2025</v>
      </c>
      <c r="E2558" t="s">
        <v>13</v>
      </c>
      <c r="F2558" t="s">
        <v>55</v>
      </c>
      <c r="G2558" t="s">
        <v>29</v>
      </c>
      <c r="H2558" t="s">
        <v>16</v>
      </c>
      <c r="I2558" t="s">
        <v>100</v>
      </c>
      <c r="J2558">
        <v>96</v>
      </c>
      <c r="K2558">
        <v>850</v>
      </c>
      <c r="L2558" s="7">
        <f>Sales_Data[[#This Row],[OrderQuantity]] *Sales_Data[[#This Row],[UnitPrice]]</f>
        <v>81600</v>
      </c>
      <c r="M2558" s="7">
        <f>Sales_Data[[#This Row],[UnitPrice]]-Sales_Data[[#This Row],[UnitCost]]</f>
        <v>300</v>
      </c>
      <c r="N2558" s="7">
        <f>Sales_Data[[#This Row],[Gross Revenue]]-Sales_Data[[#This Row],[Discount Amount ]]</f>
        <v>81300</v>
      </c>
      <c r="O2558" s="7">
        <f>Sales_Data[[#This Row],[OrderQuantity]] *Sales_Data[[#This Row],[UnitCost]]</f>
        <v>52800</v>
      </c>
      <c r="P2558" s="7">
        <f>Sales_Data[[#This Row],[ItemCost]] +Sales_Data[[#This Row],[ShippingCost]]</f>
        <v>53489.05</v>
      </c>
      <c r="Q2558" s="7">
        <f>Sales_Data[[#This Row],[Gross Revenue]]-Sales_Data[[#This Row],[TotalFinancialCost]]</f>
        <v>28110.949999999997</v>
      </c>
      <c r="R2558" s="7">
        <f>Sales_Data[[#This Row],[Actul Bill Amount]]-Sales_Data[[#This Row],[ShippingCost]]</f>
        <v>80610.95</v>
      </c>
      <c r="S2558">
        <v>454</v>
      </c>
      <c r="T2558">
        <v>689.05</v>
      </c>
      <c r="U2558" t="s">
        <v>56</v>
      </c>
      <c r="V2558">
        <v>550</v>
      </c>
      <c r="W2558" t="s">
        <v>18</v>
      </c>
      <c r="X2558" t="str">
        <f t="shared" si="79"/>
        <v>Bengaluru</v>
      </c>
    </row>
    <row r="2559" spans="1:24" x14ac:dyDescent="0.4">
      <c r="A2559">
        <v>102558</v>
      </c>
      <c r="B2559" s="5">
        <v>45796.826388888891</v>
      </c>
      <c r="C2559" s="3" t="str">
        <f>TEXT(Sales_Data[[#This Row],[OrderDate]],"mmmm")</f>
        <v>May</v>
      </c>
      <c r="D2559" s="3" t="str">
        <f t="shared" si="78"/>
        <v>2025</v>
      </c>
      <c r="E2559" t="s">
        <v>48</v>
      </c>
      <c r="F2559" t="s">
        <v>43</v>
      </c>
      <c r="G2559" t="s">
        <v>15</v>
      </c>
      <c r="H2559" t="s">
        <v>37</v>
      </c>
      <c r="I2559" t="s">
        <v>100</v>
      </c>
      <c r="J2559">
        <v>43</v>
      </c>
      <c r="K2559">
        <v>2800</v>
      </c>
      <c r="L2559" s="7">
        <f>Sales_Data[[#This Row],[OrderQuantity]] *Sales_Data[[#This Row],[UnitPrice]]</f>
        <v>120400</v>
      </c>
      <c r="M2559" s="7">
        <f>Sales_Data[[#This Row],[UnitPrice]]-Sales_Data[[#This Row],[UnitCost]]</f>
        <v>1300</v>
      </c>
      <c r="N2559" s="7">
        <f>Sales_Data[[#This Row],[Gross Revenue]]-Sales_Data[[#This Row],[Discount Amount ]]</f>
        <v>119100</v>
      </c>
      <c r="O2559" s="7">
        <f>Sales_Data[[#This Row],[OrderQuantity]] *Sales_Data[[#This Row],[UnitCost]]</f>
        <v>64500</v>
      </c>
      <c r="P2559" s="7">
        <f>Sales_Data[[#This Row],[ItemCost]] +Sales_Data[[#This Row],[ShippingCost]]</f>
        <v>65523.3</v>
      </c>
      <c r="Q2559" s="7">
        <f>Sales_Data[[#This Row],[Gross Revenue]]-Sales_Data[[#This Row],[TotalFinancialCost]]</f>
        <v>54876.7</v>
      </c>
      <c r="R2559" s="7">
        <f>Sales_Data[[#This Row],[Actul Bill Amount]]-Sales_Data[[#This Row],[ShippingCost]]</f>
        <v>118076.7</v>
      </c>
      <c r="S2559">
        <v>1165</v>
      </c>
      <c r="T2559">
        <v>1023.3</v>
      </c>
      <c r="U2559" t="s">
        <v>61</v>
      </c>
      <c r="V2559">
        <v>1500</v>
      </c>
      <c r="W2559" t="s">
        <v>38</v>
      </c>
      <c r="X2559" t="str">
        <f t="shared" si="79"/>
        <v>Kolkata</v>
      </c>
    </row>
    <row r="2560" spans="1:24" x14ac:dyDescent="0.4">
      <c r="A2560">
        <v>102559</v>
      </c>
      <c r="B2560" s="5">
        <v>45868.256944444445</v>
      </c>
      <c r="C2560" s="3" t="str">
        <f>TEXT(Sales_Data[[#This Row],[OrderDate]],"mmmm")</f>
        <v>July</v>
      </c>
      <c r="D2560" s="3" t="str">
        <f t="shared" si="78"/>
        <v>2025</v>
      </c>
      <c r="E2560" t="s">
        <v>13</v>
      </c>
      <c r="F2560" t="s">
        <v>43</v>
      </c>
      <c r="G2560" t="s">
        <v>29</v>
      </c>
      <c r="H2560" t="s">
        <v>32</v>
      </c>
      <c r="I2560" t="s">
        <v>100</v>
      </c>
      <c r="J2560">
        <v>48</v>
      </c>
      <c r="K2560">
        <v>2800</v>
      </c>
      <c r="L2560" s="7">
        <f>Sales_Data[[#This Row],[OrderQuantity]] *Sales_Data[[#This Row],[UnitPrice]]</f>
        <v>134400</v>
      </c>
      <c r="M2560" s="7">
        <f>Sales_Data[[#This Row],[UnitPrice]]-Sales_Data[[#This Row],[UnitCost]]</f>
        <v>1300</v>
      </c>
      <c r="N2560" s="7">
        <f>Sales_Data[[#This Row],[Gross Revenue]]-Sales_Data[[#This Row],[Discount Amount ]]</f>
        <v>133100</v>
      </c>
      <c r="O2560" s="7">
        <f>Sales_Data[[#This Row],[OrderQuantity]] *Sales_Data[[#This Row],[UnitCost]]</f>
        <v>72000</v>
      </c>
      <c r="P2560" s="7">
        <f>Sales_Data[[#This Row],[ItemCost]] +Sales_Data[[#This Row],[ShippingCost]]</f>
        <v>72417.95</v>
      </c>
      <c r="Q2560" s="7">
        <f>Sales_Data[[#This Row],[Gross Revenue]]-Sales_Data[[#This Row],[TotalFinancialCost]]</f>
        <v>61982.05</v>
      </c>
      <c r="R2560" s="7">
        <f>Sales_Data[[#This Row],[Actul Bill Amount]]-Sales_Data[[#This Row],[ShippingCost]]</f>
        <v>132682.04999999999</v>
      </c>
      <c r="S2560">
        <v>739</v>
      </c>
      <c r="T2560">
        <v>417.95</v>
      </c>
      <c r="U2560" t="s">
        <v>61</v>
      </c>
      <c r="V2560">
        <v>1500</v>
      </c>
      <c r="W2560" t="s">
        <v>33</v>
      </c>
      <c r="X2560" t="str">
        <f t="shared" si="79"/>
        <v>Delhi</v>
      </c>
    </row>
    <row r="2561" spans="1:24" x14ac:dyDescent="0.4">
      <c r="A2561">
        <v>102560</v>
      </c>
      <c r="B2561" s="5">
        <v>45685.379166666666</v>
      </c>
      <c r="C2561" s="3" t="str">
        <f>TEXT(Sales_Data[[#This Row],[OrderDate]],"mmmm")</f>
        <v>January</v>
      </c>
      <c r="D2561" s="3" t="str">
        <f t="shared" si="78"/>
        <v>2025</v>
      </c>
      <c r="E2561" t="s">
        <v>13</v>
      </c>
      <c r="F2561" t="s">
        <v>14</v>
      </c>
      <c r="G2561" t="s">
        <v>31</v>
      </c>
      <c r="H2561" t="s">
        <v>37</v>
      </c>
      <c r="I2561" t="s">
        <v>100</v>
      </c>
      <c r="J2561">
        <v>11</v>
      </c>
      <c r="K2561">
        <v>3200</v>
      </c>
      <c r="L2561" s="7">
        <f>Sales_Data[[#This Row],[OrderQuantity]] *Sales_Data[[#This Row],[UnitPrice]]</f>
        <v>35200</v>
      </c>
      <c r="M2561" s="7">
        <f>Sales_Data[[#This Row],[UnitPrice]]-Sales_Data[[#This Row],[UnitCost]]</f>
        <v>1200</v>
      </c>
      <c r="N2561" s="7">
        <f>Sales_Data[[#This Row],[Gross Revenue]]-Sales_Data[[#This Row],[Discount Amount ]]</f>
        <v>34000</v>
      </c>
      <c r="O2561" s="7">
        <f>Sales_Data[[#This Row],[OrderQuantity]] *Sales_Data[[#This Row],[UnitCost]]</f>
        <v>22000</v>
      </c>
      <c r="P2561" s="7">
        <f>Sales_Data[[#This Row],[ItemCost]] +Sales_Data[[#This Row],[ShippingCost]]</f>
        <v>22556.29</v>
      </c>
      <c r="Q2561" s="7">
        <f>Sales_Data[[#This Row],[Gross Revenue]]-Sales_Data[[#This Row],[TotalFinancialCost]]</f>
        <v>12643.71</v>
      </c>
      <c r="R2561" s="7">
        <f>Sales_Data[[#This Row],[Actul Bill Amount]]-Sales_Data[[#This Row],[ShippingCost]]</f>
        <v>33443.71</v>
      </c>
      <c r="S2561">
        <v>1184</v>
      </c>
      <c r="T2561">
        <v>556.29</v>
      </c>
      <c r="U2561" t="s">
        <v>17</v>
      </c>
      <c r="V2561">
        <v>2000</v>
      </c>
      <c r="W2561" t="s">
        <v>38</v>
      </c>
      <c r="X2561" t="str">
        <f t="shared" si="79"/>
        <v>Kolkata</v>
      </c>
    </row>
    <row r="2562" spans="1:24" x14ac:dyDescent="0.4">
      <c r="A2562">
        <v>102561</v>
      </c>
      <c r="B2562" s="5">
        <v>45708.95</v>
      </c>
      <c r="C2562" s="3" t="str">
        <f>TEXT(Sales_Data[[#This Row],[OrderDate]],"mmmm")</f>
        <v>February</v>
      </c>
      <c r="D2562" s="3" t="str">
        <f t="shared" ref="D2562:D2625" si="80">TEXT(B2562, "yyyy")</f>
        <v>2025</v>
      </c>
      <c r="E2562" t="s">
        <v>50</v>
      </c>
      <c r="F2562" t="s">
        <v>55</v>
      </c>
      <c r="G2562" t="s">
        <v>31</v>
      </c>
      <c r="H2562" t="s">
        <v>25</v>
      </c>
      <c r="I2562" t="s">
        <v>100</v>
      </c>
      <c r="J2562">
        <v>41</v>
      </c>
      <c r="K2562">
        <v>1200</v>
      </c>
      <c r="L2562" s="7">
        <f>Sales_Data[[#This Row],[OrderQuantity]] *Sales_Data[[#This Row],[UnitPrice]]</f>
        <v>49200</v>
      </c>
      <c r="M2562" s="7">
        <f>Sales_Data[[#This Row],[UnitPrice]]-Sales_Data[[#This Row],[UnitCost]]</f>
        <v>400</v>
      </c>
      <c r="N2562" s="7">
        <f>Sales_Data[[#This Row],[Gross Revenue]]-Sales_Data[[#This Row],[Discount Amount ]]</f>
        <v>48800</v>
      </c>
      <c r="O2562" s="7">
        <f>Sales_Data[[#This Row],[OrderQuantity]] *Sales_Data[[#This Row],[UnitCost]]</f>
        <v>32800</v>
      </c>
      <c r="P2562" s="7">
        <f>Sales_Data[[#This Row],[ItemCost]] +Sales_Data[[#This Row],[ShippingCost]]</f>
        <v>33790.76</v>
      </c>
      <c r="Q2562" s="7">
        <f>Sales_Data[[#This Row],[Gross Revenue]]-Sales_Data[[#This Row],[TotalFinancialCost]]</f>
        <v>15409.239999999998</v>
      </c>
      <c r="R2562" s="7">
        <f>Sales_Data[[#This Row],[Actul Bill Amount]]-Sales_Data[[#This Row],[ShippingCost]]</f>
        <v>47809.24</v>
      </c>
      <c r="S2562">
        <v>559</v>
      </c>
      <c r="T2562">
        <v>990.76</v>
      </c>
      <c r="U2562" t="s">
        <v>58</v>
      </c>
      <c r="V2562">
        <v>800</v>
      </c>
      <c r="W2562" t="s">
        <v>27</v>
      </c>
      <c r="X2562" t="str">
        <f t="shared" ref="X2562:X2625" si="81">_xlfn.TEXTBEFORE(W2562, " ")</f>
        <v>Mumbai</v>
      </c>
    </row>
    <row r="2563" spans="1:24" x14ac:dyDescent="0.4">
      <c r="A2563">
        <v>102562</v>
      </c>
      <c r="B2563" s="5">
        <v>45918.668055555558</v>
      </c>
      <c r="C2563" s="3" t="str">
        <f>TEXT(Sales_Data[[#This Row],[OrderDate]],"mmmm")</f>
        <v>September</v>
      </c>
      <c r="D2563" s="3" t="str">
        <f t="shared" si="80"/>
        <v>2025</v>
      </c>
      <c r="E2563" t="s">
        <v>13</v>
      </c>
      <c r="F2563" t="s">
        <v>55</v>
      </c>
      <c r="G2563" t="s">
        <v>15</v>
      </c>
      <c r="H2563" t="s">
        <v>32</v>
      </c>
      <c r="I2563" t="s">
        <v>100</v>
      </c>
      <c r="J2563">
        <v>10</v>
      </c>
      <c r="K2563">
        <v>850</v>
      </c>
      <c r="L2563" s="7">
        <f>Sales_Data[[#This Row],[OrderQuantity]] *Sales_Data[[#This Row],[UnitPrice]]</f>
        <v>8500</v>
      </c>
      <c r="M2563" s="7">
        <f>Sales_Data[[#This Row],[UnitPrice]]-Sales_Data[[#This Row],[UnitCost]]</f>
        <v>300</v>
      </c>
      <c r="N2563" s="7">
        <f>Sales_Data[[#This Row],[Gross Revenue]]-Sales_Data[[#This Row],[Discount Amount ]]</f>
        <v>8200</v>
      </c>
      <c r="O2563" s="7">
        <f>Sales_Data[[#This Row],[OrderQuantity]] *Sales_Data[[#This Row],[UnitCost]]</f>
        <v>5500</v>
      </c>
      <c r="P2563" s="7">
        <f>Sales_Data[[#This Row],[ItemCost]] +Sales_Data[[#This Row],[ShippingCost]]</f>
        <v>6131.64</v>
      </c>
      <c r="Q2563" s="7">
        <f>Sales_Data[[#This Row],[Gross Revenue]]-Sales_Data[[#This Row],[TotalFinancialCost]]</f>
        <v>2368.3599999999997</v>
      </c>
      <c r="R2563" s="7">
        <f>Sales_Data[[#This Row],[Actul Bill Amount]]-Sales_Data[[#This Row],[ShippingCost]]</f>
        <v>7568.36</v>
      </c>
      <c r="S2563">
        <v>1144</v>
      </c>
      <c r="T2563">
        <v>631.64</v>
      </c>
      <c r="U2563" t="s">
        <v>56</v>
      </c>
      <c r="V2563">
        <v>550</v>
      </c>
      <c r="W2563" t="s">
        <v>33</v>
      </c>
      <c r="X2563" t="str">
        <f t="shared" si="81"/>
        <v>Delhi</v>
      </c>
    </row>
    <row r="2564" spans="1:24" x14ac:dyDescent="0.4">
      <c r="A2564">
        <v>102563</v>
      </c>
      <c r="B2564" s="5">
        <v>45918.73333333333</v>
      </c>
      <c r="C2564" s="3" t="str">
        <f>TEXT(Sales_Data[[#This Row],[OrderDate]],"mmmm")</f>
        <v>September</v>
      </c>
      <c r="D2564" s="3" t="str">
        <f t="shared" si="80"/>
        <v>2025</v>
      </c>
      <c r="E2564" t="s">
        <v>48</v>
      </c>
      <c r="F2564" t="s">
        <v>46</v>
      </c>
      <c r="G2564" t="s">
        <v>15</v>
      </c>
      <c r="H2564" t="s">
        <v>37</v>
      </c>
      <c r="I2564" t="s">
        <v>100</v>
      </c>
      <c r="J2564">
        <v>83</v>
      </c>
      <c r="K2564">
        <v>4500</v>
      </c>
      <c r="L2564" s="7">
        <f>Sales_Data[[#This Row],[OrderQuantity]] *Sales_Data[[#This Row],[UnitPrice]]</f>
        <v>373500</v>
      </c>
      <c r="M2564" s="7">
        <f>Sales_Data[[#This Row],[UnitPrice]]-Sales_Data[[#This Row],[UnitCost]]</f>
        <v>1700</v>
      </c>
      <c r="N2564" s="7">
        <f>Sales_Data[[#This Row],[Gross Revenue]]-Sales_Data[[#This Row],[Discount Amount ]]</f>
        <v>371800</v>
      </c>
      <c r="O2564" s="7">
        <f>Sales_Data[[#This Row],[OrderQuantity]] *Sales_Data[[#This Row],[UnitCost]]</f>
        <v>232400</v>
      </c>
      <c r="P2564" s="7">
        <f>Sales_Data[[#This Row],[ItemCost]] +Sales_Data[[#This Row],[ShippingCost]]</f>
        <v>233105.98</v>
      </c>
      <c r="Q2564" s="7">
        <f>Sales_Data[[#This Row],[Gross Revenue]]-Sales_Data[[#This Row],[TotalFinancialCost]]</f>
        <v>140394.01999999999</v>
      </c>
      <c r="R2564" s="7">
        <f>Sales_Data[[#This Row],[Actul Bill Amount]]-Sales_Data[[#This Row],[ShippingCost]]</f>
        <v>371094.02</v>
      </c>
      <c r="S2564">
        <v>506</v>
      </c>
      <c r="T2564">
        <v>705.98</v>
      </c>
      <c r="U2564" t="s">
        <v>47</v>
      </c>
      <c r="V2564">
        <v>2800</v>
      </c>
      <c r="W2564" t="s">
        <v>38</v>
      </c>
      <c r="X2564" t="str">
        <f t="shared" si="81"/>
        <v>Kolkata</v>
      </c>
    </row>
    <row r="2565" spans="1:24" x14ac:dyDescent="0.4">
      <c r="A2565">
        <v>102564</v>
      </c>
      <c r="B2565" s="5">
        <v>46007.89166666667</v>
      </c>
      <c r="C2565" s="3" t="str">
        <f>TEXT(Sales_Data[[#This Row],[OrderDate]],"mmmm")</f>
        <v>December</v>
      </c>
      <c r="D2565" s="3" t="str">
        <f t="shared" si="80"/>
        <v>2025</v>
      </c>
      <c r="E2565" t="s">
        <v>42</v>
      </c>
      <c r="F2565" t="s">
        <v>24</v>
      </c>
      <c r="G2565" t="s">
        <v>29</v>
      </c>
      <c r="H2565" t="s">
        <v>37</v>
      </c>
      <c r="I2565" t="s">
        <v>100</v>
      </c>
      <c r="J2565">
        <v>83</v>
      </c>
      <c r="K2565">
        <v>45000</v>
      </c>
      <c r="L2565" s="7">
        <f>Sales_Data[[#This Row],[OrderQuantity]] *Sales_Data[[#This Row],[UnitPrice]]</f>
        <v>3735000</v>
      </c>
      <c r="M2565" s="7">
        <f>Sales_Data[[#This Row],[UnitPrice]]-Sales_Data[[#This Row],[UnitCost]]</f>
        <v>13000</v>
      </c>
      <c r="N2565" s="7">
        <f>Sales_Data[[#This Row],[Gross Revenue]]-Sales_Data[[#This Row],[Discount Amount ]]</f>
        <v>3722000</v>
      </c>
      <c r="O2565" s="7">
        <f>Sales_Data[[#This Row],[OrderQuantity]] *Sales_Data[[#This Row],[UnitCost]]</f>
        <v>2656000</v>
      </c>
      <c r="P2565" s="7">
        <f>Sales_Data[[#This Row],[ItemCost]] +Sales_Data[[#This Row],[ShippingCost]]</f>
        <v>2656866.64</v>
      </c>
      <c r="Q2565" s="7">
        <f>Sales_Data[[#This Row],[Gross Revenue]]-Sales_Data[[#This Row],[TotalFinancialCost]]</f>
        <v>1078133.3599999999</v>
      </c>
      <c r="R2565" s="7">
        <f>Sales_Data[[#This Row],[Actul Bill Amount]]-Sales_Data[[#This Row],[ShippingCost]]</f>
        <v>3721133.36</v>
      </c>
      <c r="S2565">
        <v>888</v>
      </c>
      <c r="T2565">
        <v>866.64</v>
      </c>
      <c r="U2565" t="s">
        <v>26</v>
      </c>
      <c r="V2565">
        <v>32000</v>
      </c>
      <c r="W2565" t="s">
        <v>38</v>
      </c>
      <c r="X2565" t="str">
        <f t="shared" si="81"/>
        <v>Kolkata</v>
      </c>
    </row>
    <row r="2566" spans="1:24" x14ac:dyDescent="0.4">
      <c r="A2566">
        <v>102565</v>
      </c>
      <c r="B2566" s="5">
        <v>46009.9</v>
      </c>
      <c r="C2566" s="3" t="str">
        <f>TEXT(Sales_Data[[#This Row],[OrderDate]],"mmmm")</f>
        <v>December</v>
      </c>
      <c r="D2566" s="3" t="str">
        <f t="shared" si="80"/>
        <v>2025</v>
      </c>
      <c r="E2566" t="s">
        <v>50</v>
      </c>
      <c r="F2566" t="s">
        <v>24</v>
      </c>
      <c r="G2566" t="s">
        <v>15</v>
      </c>
      <c r="H2566" t="s">
        <v>16</v>
      </c>
      <c r="I2566" t="s">
        <v>100</v>
      </c>
      <c r="J2566">
        <v>43</v>
      </c>
      <c r="K2566">
        <v>3500</v>
      </c>
      <c r="L2566" s="7">
        <f>Sales_Data[[#This Row],[OrderQuantity]] *Sales_Data[[#This Row],[UnitPrice]]</f>
        <v>150500</v>
      </c>
      <c r="M2566" s="7">
        <f>Sales_Data[[#This Row],[UnitPrice]]-Sales_Data[[#This Row],[UnitCost]]</f>
        <v>1300</v>
      </c>
      <c r="N2566" s="7">
        <f>Sales_Data[[#This Row],[Gross Revenue]]-Sales_Data[[#This Row],[Discount Amount ]]</f>
        <v>149200</v>
      </c>
      <c r="O2566" s="7">
        <f>Sales_Data[[#This Row],[OrderQuantity]] *Sales_Data[[#This Row],[UnitCost]]</f>
        <v>94600</v>
      </c>
      <c r="P2566" s="7">
        <f>Sales_Data[[#This Row],[ItemCost]] +Sales_Data[[#This Row],[ShippingCost]]</f>
        <v>96950.95</v>
      </c>
      <c r="Q2566" s="7">
        <f>Sales_Data[[#This Row],[Gross Revenue]]-Sales_Data[[#This Row],[TotalFinancialCost]]</f>
        <v>53549.05</v>
      </c>
      <c r="R2566" s="7">
        <f>Sales_Data[[#This Row],[Actul Bill Amount]]-Sales_Data[[#This Row],[ShippingCost]]</f>
        <v>146849.04999999999</v>
      </c>
      <c r="S2566">
        <v>649</v>
      </c>
      <c r="T2566">
        <v>2350.9499999999998</v>
      </c>
      <c r="U2566" t="s">
        <v>59</v>
      </c>
      <c r="V2566">
        <v>2200</v>
      </c>
      <c r="W2566" t="s">
        <v>18</v>
      </c>
      <c r="X2566" t="str">
        <f t="shared" si="81"/>
        <v>Bengaluru</v>
      </c>
    </row>
    <row r="2567" spans="1:24" x14ac:dyDescent="0.4">
      <c r="A2567">
        <v>102566</v>
      </c>
      <c r="B2567" s="5">
        <v>45665.679861111108</v>
      </c>
      <c r="C2567" s="3" t="str">
        <f>TEXT(Sales_Data[[#This Row],[OrderDate]],"mmmm")</f>
        <v>January</v>
      </c>
      <c r="D2567" s="3" t="str">
        <f t="shared" si="80"/>
        <v>2025</v>
      </c>
      <c r="E2567" t="s">
        <v>48</v>
      </c>
      <c r="F2567" t="s">
        <v>55</v>
      </c>
      <c r="G2567" t="s">
        <v>29</v>
      </c>
      <c r="H2567" t="s">
        <v>32</v>
      </c>
      <c r="I2567" t="s">
        <v>100</v>
      </c>
      <c r="J2567">
        <v>58</v>
      </c>
      <c r="K2567">
        <v>600</v>
      </c>
      <c r="L2567" s="7">
        <f>Sales_Data[[#This Row],[OrderQuantity]] *Sales_Data[[#This Row],[UnitPrice]]</f>
        <v>34800</v>
      </c>
      <c r="M2567" s="7">
        <f>Sales_Data[[#This Row],[UnitPrice]]-Sales_Data[[#This Row],[UnitCost]]</f>
        <v>250</v>
      </c>
      <c r="N2567" s="7">
        <f>Sales_Data[[#This Row],[Gross Revenue]]-Sales_Data[[#This Row],[Discount Amount ]]</f>
        <v>34550</v>
      </c>
      <c r="O2567" s="7">
        <f>Sales_Data[[#This Row],[OrderQuantity]] *Sales_Data[[#This Row],[UnitCost]]</f>
        <v>20300</v>
      </c>
      <c r="P2567" s="7">
        <f>Sales_Data[[#This Row],[ItemCost]] +Sales_Data[[#This Row],[ShippingCost]]</f>
        <v>20586.68</v>
      </c>
      <c r="Q2567" s="7">
        <f>Sales_Data[[#This Row],[Gross Revenue]]-Sales_Data[[#This Row],[TotalFinancialCost]]</f>
        <v>14213.32</v>
      </c>
      <c r="R2567" s="7">
        <f>Sales_Data[[#This Row],[Actul Bill Amount]]-Sales_Data[[#This Row],[ShippingCost]]</f>
        <v>34263.32</v>
      </c>
      <c r="S2567">
        <v>602</v>
      </c>
      <c r="T2567">
        <v>286.68</v>
      </c>
      <c r="U2567" t="s">
        <v>57</v>
      </c>
      <c r="V2567">
        <v>350</v>
      </c>
      <c r="W2567" t="s">
        <v>33</v>
      </c>
      <c r="X2567" t="str">
        <f t="shared" si="81"/>
        <v>Delhi</v>
      </c>
    </row>
    <row r="2568" spans="1:24" x14ac:dyDescent="0.4">
      <c r="A2568">
        <v>102567</v>
      </c>
      <c r="B2568" s="5">
        <v>45977.80972222222</v>
      </c>
      <c r="C2568" s="3" t="str">
        <f>TEXT(Sales_Data[[#This Row],[OrderDate]],"mmmm")</f>
        <v>November</v>
      </c>
      <c r="D2568" s="3" t="str">
        <f t="shared" si="80"/>
        <v>2025</v>
      </c>
      <c r="E2568" t="s">
        <v>45</v>
      </c>
      <c r="F2568" t="s">
        <v>24</v>
      </c>
      <c r="G2568" t="s">
        <v>29</v>
      </c>
      <c r="H2568" t="s">
        <v>32</v>
      </c>
      <c r="I2568" t="s">
        <v>100</v>
      </c>
      <c r="J2568">
        <v>63</v>
      </c>
      <c r="K2568">
        <v>45000</v>
      </c>
      <c r="L2568" s="7">
        <f>Sales_Data[[#This Row],[OrderQuantity]] *Sales_Data[[#This Row],[UnitPrice]]</f>
        <v>2835000</v>
      </c>
      <c r="M2568" s="7">
        <f>Sales_Data[[#This Row],[UnitPrice]]-Sales_Data[[#This Row],[UnitCost]]</f>
        <v>13000</v>
      </c>
      <c r="N2568" s="7">
        <f>Sales_Data[[#This Row],[Gross Revenue]]-Sales_Data[[#This Row],[Discount Amount ]]</f>
        <v>2822000</v>
      </c>
      <c r="O2568" s="7">
        <f>Sales_Data[[#This Row],[OrderQuantity]] *Sales_Data[[#This Row],[UnitCost]]</f>
        <v>2016000</v>
      </c>
      <c r="P2568" s="7">
        <f>Sales_Data[[#This Row],[ItemCost]] +Sales_Data[[#This Row],[ShippingCost]]</f>
        <v>2016804.87</v>
      </c>
      <c r="Q2568" s="7">
        <f>Sales_Data[[#This Row],[Gross Revenue]]-Sales_Data[[#This Row],[TotalFinancialCost]]</f>
        <v>818195.12999999989</v>
      </c>
      <c r="R2568" s="7">
        <f>Sales_Data[[#This Row],[Actul Bill Amount]]-Sales_Data[[#This Row],[ShippingCost]]</f>
        <v>2821195.13</v>
      </c>
      <c r="S2568">
        <v>965</v>
      </c>
      <c r="T2568">
        <v>804.87</v>
      </c>
      <c r="U2568" t="s">
        <v>26</v>
      </c>
      <c r="V2568">
        <v>32000</v>
      </c>
      <c r="W2568" t="s">
        <v>33</v>
      </c>
      <c r="X2568" t="str">
        <f t="shared" si="81"/>
        <v>Delhi</v>
      </c>
    </row>
    <row r="2569" spans="1:24" x14ac:dyDescent="0.4">
      <c r="A2569">
        <v>102568</v>
      </c>
      <c r="B2569" s="5">
        <v>45795.445833333331</v>
      </c>
      <c r="C2569" s="3" t="str">
        <f>TEXT(Sales_Data[[#This Row],[OrderDate]],"mmmm")</f>
        <v>May</v>
      </c>
      <c r="D2569" s="3" t="str">
        <f t="shared" si="80"/>
        <v>2025</v>
      </c>
      <c r="E2569" t="s">
        <v>42</v>
      </c>
      <c r="F2569" t="s">
        <v>55</v>
      </c>
      <c r="G2569" t="s">
        <v>31</v>
      </c>
      <c r="H2569" t="s">
        <v>16</v>
      </c>
      <c r="I2569" t="s">
        <v>100</v>
      </c>
      <c r="J2569">
        <v>38</v>
      </c>
      <c r="K2569">
        <v>600</v>
      </c>
      <c r="L2569" s="7">
        <f>Sales_Data[[#This Row],[OrderQuantity]] *Sales_Data[[#This Row],[UnitPrice]]</f>
        <v>22800</v>
      </c>
      <c r="M2569" s="7">
        <f>Sales_Data[[#This Row],[UnitPrice]]-Sales_Data[[#This Row],[UnitCost]]</f>
        <v>250</v>
      </c>
      <c r="N2569" s="7">
        <f>Sales_Data[[#This Row],[Gross Revenue]]-Sales_Data[[#This Row],[Discount Amount ]]</f>
        <v>22550</v>
      </c>
      <c r="O2569" s="7">
        <f>Sales_Data[[#This Row],[OrderQuantity]] *Sales_Data[[#This Row],[UnitCost]]</f>
        <v>13300</v>
      </c>
      <c r="P2569" s="7">
        <f>Sales_Data[[#This Row],[ItemCost]] +Sales_Data[[#This Row],[ShippingCost]]</f>
        <v>14013.3</v>
      </c>
      <c r="Q2569" s="7">
        <f>Sales_Data[[#This Row],[Gross Revenue]]-Sales_Data[[#This Row],[TotalFinancialCost]]</f>
        <v>8786.7000000000007</v>
      </c>
      <c r="R2569" s="7">
        <f>Sales_Data[[#This Row],[Actul Bill Amount]]-Sales_Data[[#This Row],[ShippingCost]]</f>
        <v>21836.7</v>
      </c>
      <c r="S2569">
        <v>739</v>
      </c>
      <c r="T2569">
        <v>713.3</v>
      </c>
      <c r="U2569" t="s">
        <v>57</v>
      </c>
      <c r="V2569">
        <v>350</v>
      </c>
      <c r="W2569" t="s">
        <v>18</v>
      </c>
      <c r="X2569" t="str">
        <f t="shared" si="81"/>
        <v>Bengaluru</v>
      </c>
    </row>
    <row r="2570" spans="1:24" x14ac:dyDescent="0.4">
      <c r="A2570">
        <v>102569</v>
      </c>
      <c r="B2570" s="5">
        <v>45695.363194444442</v>
      </c>
      <c r="C2570" s="3" t="str">
        <f>TEXT(Sales_Data[[#This Row],[OrderDate]],"mmmm")</f>
        <v>February</v>
      </c>
      <c r="D2570" s="3" t="str">
        <f t="shared" si="80"/>
        <v>2025</v>
      </c>
      <c r="E2570" t="s">
        <v>34</v>
      </c>
      <c r="F2570" t="s">
        <v>55</v>
      </c>
      <c r="G2570" t="s">
        <v>31</v>
      </c>
      <c r="H2570" t="s">
        <v>37</v>
      </c>
      <c r="I2570" t="s">
        <v>100</v>
      </c>
      <c r="J2570">
        <v>66</v>
      </c>
      <c r="K2570">
        <v>1200</v>
      </c>
      <c r="L2570" s="7">
        <f>Sales_Data[[#This Row],[OrderQuantity]] *Sales_Data[[#This Row],[UnitPrice]]</f>
        <v>79200</v>
      </c>
      <c r="M2570" s="7">
        <f>Sales_Data[[#This Row],[UnitPrice]]-Sales_Data[[#This Row],[UnitCost]]</f>
        <v>400</v>
      </c>
      <c r="N2570" s="7">
        <f>Sales_Data[[#This Row],[Gross Revenue]]-Sales_Data[[#This Row],[Discount Amount ]]</f>
        <v>78800</v>
      </c>
      <c r="O2570" s="7">
        <f>Sales_Data[[#This Row],[OrderQuantity]] *Sales_Data[[#This Row],[UnitCost]]</f>
        <v>52800</v>
      </c>
      <c r="P2570" s="7">
        <f>Sales_Data[[#This Row],[ItemCost]] +Sales_Data[[#This Row],[ShippingCost]]</f>
        <v>54345.52</v>
      </c>
      <c r="Q2570" s="7">
        <f>Sales_Data[[#This Row],[Gross Revenue]]-Sales_Data[[#This Row],[TotalFinancialCost]]</f>
        <v>24854.480000000003</v>
      </c>
      <c r="R2570" s="7">
        <f>Sales_Data[[#This Row],[Actul Bill Amount]]-Sales_Data[[#This Row],[ShippingCost]]</f>
        <v>77254.48</v>
      </c>
      <c r="S2570">
        <v>839</v>
      </c>
      <c r="T2570">
        <v>1545.52</v>
      </c>
      <c r="U2570" t="s">
        <v>58</v>
      </c>
      <c r="V2570">
        <v>800</v>
      </c>
      <c r="W2570" t="s">
        <v>38</v>
      </c>
      <c r="X2570" t="str">
        <f t="shared" si="81"/>
        <v>Kolkata</v>
      </c>
    </row>
    <row r="2571" spans="1:24" x14ac:dyDescent="0.4">
      <c r="A2571">
        <v>102570</v>
      </c>
      <c r="B2571" s="5">
        <v>45768.296527777777</v>
      </c>
      <c r="C2571" s="3" t="str">
        <f>TEXT(Sales_Data[[#This Row],[OrderDate]],"mmmm")</f>
        <v>April</v>
      </c>
      <c r="D2571" s="3" t="str">
        <f t="shared" si="80"/>
        <v>2025</v>
      </c>
      <c r="E2571" t="s">
        <v>34</v>
      </c>
      <c r="F2571" t="s">
        <v>55</v>
      </c>
      <c r="G2571" t="s">
        <v>31</v>
      </c>
      <c r="H2571" t="s">
        <v>16</v>
      </c>
      <c r="I2571" t="s">
        <v>100</v>
      </c>
      <c r="J2571">
        <v>62</v>
      </c>
      <c r="K2571">
        <v>850</v>
      </c>
      <c r="L2571" s="7">
        <f>Sales_Data[[#This Row],[OrderQuantity]] *Sales_Data[[#This Row],[UnitPrice]]</f>
        <v>52700</v>
      </c>
      <c r="M2571" s="7">
        <f>Sales_Data[[#This Row],[UnitPrice]]-Sales_Data[[#This Row],[UnitCost]]</f>
        <v>300</v>
      </c>
      <c r="N2571" s="7">
        <f>Sales_Data[[#This Row],[Gross Revenue]]-Sales_Data[[#This Row],[Discount Amount ]]</f>
        <v>52400</v>
      </c>
      <c r="O2571" s="7">
        <f>Sales_Data[[#This Row],[OrderQuantity]] *Sales_Data[[#This Row],[UnitCost]]</f>
        <v>34100</v>
      </c>
      <c r="P2571" s="7">
        <f>Sales_Data[[#This Row],[ItemCost]] +Sales_Data[[#This Row],[ShippingCost]]</f>
        <v>34468.04</v>
      </c>
      <c r="Q2571" s="7">
        <f>Sales_Data[[#This Row],[Gross Revenue]]-Sales_Data[[#This Row],[TotalFinancialCost]]</f>
        <v>18231.96</v>
      </c>
      <c r="R2571" s="7">
        <f>Sales_Data[[#This Row],[Actul Bill Amount]]-Sales_Data[[#This Row],[ShippingCost]]</f>
        <v>52031.96</v>
      </c>
      <c r="S2571">
        <v>589</v>
      </c>
      <c r="T2571">
        <v>368.04</v>
      </c>
      <c r="U2571" t="s">
        <v>56</v>
      </c>
      <c r="V2571">
        <v>550</v>
      </c>
      <c r="W2571" t="s">
        <v>18</v>
      </c>
      <c r="X2571" t="str">
        <f t="shared" si="81"/>
        <v>Bengaluru</v>
      </c>
    </row>
    <row r="2572" spans="1:24" x14ac:dyDescent="0.4">
      <c r="A2572">
        <v>102571</v>
      </c>
      <c r="B2572" s="5">
        <v>45877.429861111108</v>
      </c>
      <c r="C2572" s="3" t="str">
        <f>TEXT(Sales_Data[[#This Row],[OrderDate]],"mmmm")</f>
        <v>August</v>
      </c>
      <c r="D2572" s="3" t="str">
        <f t="shared" si="80"/>
        <v>2025</v>
      </c>
      <c r="E2572" t="s">
        <v>34</v>
      </c>
      <c r="F2572" t="s">
        <v>43</v>
      </c>
      <c r="G2572" t="s">
        <v>31</v>
      </c>
      <c r="H2572" t="s">
        <v>25</v>
      </c>
      <c r="I2572" t="s">
        <v>100</v>
      </c>
      <c r="J2572">
        <v>79</v>
      </c>
      <c r="K2572">
        <v>4500</v>
      </c>
      <c r="L2572" s="7">
        <f>Sales_Data[[#This Row],[OrderQuantity]] *Sales_Data[[#This Row],[UnitPrice]]</f>
        <v>355500</v>
      </c>
      <c r="M2572" s="7">
        <f>Sales_Data[[#This Row],[UnitPrice]]-Sales_Data[[#This Row],[UnitCost]]</f>
        <v>2000</v>
      </c>
      <c r="N2572" s="7">
        <f>Sales_Data[[#This Row],[Gross Revenue]]-Sales_Data[[#This Row],[Discount Amount ]]</f>
        <v>353500</v>
      </c>
      <c r="O2572" s="7">
        <f>Sales_Data[[#This Row],[OrderQuantity]] *Sales_Data[[#This Row],[UnitCost]]</f>
        <v>197500</v>
      </c>
      <c r="P2572" s="7">
        <f>Sales_Data[[#This Row],[ItemCost]] +Sales_Data[[#This Row],[ShippingCost]]</f>
        <v>197940.24</v>
      </c>
      <c r="Q2572" s="7">
        <f>Sales_Data[[#This Row],[Gross Revenue]]-Sales_Data[[#This Row],[TotalFinancialCost]]</f>
        <v>157559.76</v>
      </c>
      <c r="R2572" s="7">
        <f>Sales_Data[[#This Row],[Actul Bill Amount]]-Sales_Data[[#This Row],[ShippingCost]]</f>
        <v>353059.76</v>
      </c>
      <c r="S2572">
        <v>910</v>
      </c>
      <c r="T2572">
        <v>440.24</v>
      </c>
      <c r="U2572" t="s">
        <v>44</v>
      </c>
      <c r="V2572">
        <v>2500</v>
      </c>
      <c r="W2572" t="s">
        <v>27</v>
      </c>
      <c r="X2572" t="str">
        <f t="shared" si="81"/>
        <v>Mumbai</v>
      </c>
    </row>
    <row r="2573" spans="1:24" x14ac:dyDescent="0.4">
      <c r="A2573">
        <v>102572</v>
      </c>
      <c r="B2573" s="5">
        <v>45994.157638888886</v>
      </c>
      <c r="C2573" s="3" t="str">
        <f>TEXT(Sales_Data[[#This Row],[OrderDate]],"mmmm")</f>
        <v>December</v>
      </c>
      <c r="D2573" s="3" t="str">
        <f t="shared" si="80"/>
        <v>2025</v>
      </c>
      <c r="E2573" t="s">
        <v>34</v>
      </c>
      <c r="F2573" t="s">
        <v>28</v>
      </c>
      <c r="G2573" t="s">
        <v>31</v>
      </c>
      <c r="H2573" t="s">
        <v>37</v>
      </c>
      <c r="I2573" t="s">
        <v>100</v>
      </c>
      <c r="J2573">
        <v>50</v>
      </c>
      <c r="K2573">
        <v>2500</v>
      </c>
      <c r="L2573" s="7">
        <f>Sales_Data[[#This Row],[OrderQuantity]] *Sales_Data[[#This Row],[UnitPrice]]</f>
        <v>125000</v>
      </c>
      <c r="M2573" s="7">
        <f>Sales_Data[[#This Row],[UnitPrice]]-Sales_Data[[#This Row],[UnitCost]]</f>
        <v>1000</v>
      </c>
      <c r="N2573" s="7">
        <f>Sales_Data[[#This Row],[Gross Revenue]]-Sales_Data[[#This Row],[Discount Amount ]]</f>
        <v>124000</v>
      </c>
      <c r="O2573" s="7">
        <f>Sales_Data[[#This Row],[OrderQuantity]] *Sales_Data[[#This Row],[UnitCost]]</f>
        <v>75000</v>
      </c>
      <c r="P2573" s="7">
        <f>Sales_Data[[#This Row],[ItemCost]] +Sales_Data[[#This Row],[ShippingCost]]</f>
        <v>75412.479999999996</v>
      </c>
      <c r="Q2573" s="7">
        <f>Sales_Data[[#This Row],[Gross Revenue]]-Sales_Data[[#This Row],[TotalFinancialCost]]</f>
        <v>49587.520000000004</v>
      </c>
      <c r="R2573" s="7">
        <f>Sales_Data[[#This Row],[Actul Bill Amount]]-Sales_Data[[#This Row],[ShippingCost]]</f>
        <v>123587.52</v>
      </c>
      <c r="S2573">
        <v>1039</v>
      </c>
      <c r="T2573">
        <v>412.48</v>
      </c>
      <c r="U2573" t="s">
        <v>54</v>
      </c>
      <c r="V2573">
        <v>1500</v>
      </c>
      <c r="W2573" t="s">
        <v>38</v>
      </c>
      <c r="X2573" t="str">
        <f t="shared" si="81"/>
        <v>Kolkata</v>
      </c>
    </row>
    <row r="2574" spans="1:24" x14ac:dyDescent="0.4">
      <c r="A2574">
        <v>102573</v>
      </c>
      <c r="B2574" s="5">
        <v>45880.763888888891</v>
      </c>
      <c r="C2574" s="3" t="str">
        <f>TEXT(Sales_Data[[#This Row],[OrderDate]],"mmmm")</f>
        <v>August</v>
      </c>
      <c r="D2574" s="3" t="str">
        <f t="shared" si="80"/>
        <v>2025</v>
      </c>
      <c r="E2574" t="s">
        <v>48</v>
      </c>
      <c r="F2574" t="s">
        <v>43</v>
      </c>
      <c r="G2574" t="s">
        <v>15</v>
      </c>
      <c r="H2574" t="s">
        <v>25</v>
      </c>
      <c r="I2574" t="s">
        <v>100</v>
      </c>
      <c r="J2574">
        <v>68</v>
      </c>
      <c r="K2574">
        <v>2800</v>
      </c>
      <c r="L2574" s="7">
        <f>Sales_Data[[#This Row],[OrderQuantity]] *Sales_Data[[#This Row],[UnitPrice]]</f>
        <v>190400</v>
      </c>
      <c r="M2574" s="7">
        <f>Sales_Data[[#This Row],[UnitPrice]]-Sales_Data[[#This Row],[UnitCost]]</f>
        <v>1300</v>
      </c>
      <c r="N2574" s="7">
        <f>Sales_Data[[#This Row],[Gross Revenue]]-Sales_Data[[#This Row],[Discount Amount ]]</f>
        <v>189100</v>
      </c>
      <c r="O2574" s="7">
        <f>Sales_Data[[#This Row],[OrderQuantity]] *Sales_Data[[#This Row],[UnitCost]]</f>
        <v>102000</v>
      </c>
      <c r="P2574" s="7">
        <f>Sales_Data[[#This Row],[ItemCost]] +Sales_Data[[#This Row],[ShippingCost]]</f>
        <v>102706.62</v>
      </c>
      <c r="Q2574" s="7">
        <f>Sales_Data[[#This Row],[Gross Revenue]]-Sales_Data[[#This Row],[TotalFinancialCost]]</f>
        <v>87693.38</v>
      </c>
      <c r="R2574" s="7">
        <f>Sales_Data[[#This Row],[Actul Bill Amount]]-Sales_Data[[#This Row],[ShippingCost]]</f>
        <v>188393.38</v>
      </c>
      <c r="S2574">
        <v>1121</v>
      </c>
      <c r="T2574">
        <v>706.62</v>
      </c>
      <c r="U2574" t="s">
        <v>61</v>
      </c>
      <c r="V2574">
        <v>1500</v>
      </c>
      <c r="W2574" t="s">
        <v>27</v>
      </c>
      <c r="X2574" t="str">
        <f t="shared" si="81"/>
        <v>Mumbai</v>
      </c>
    </row>
    <row r="2575" spans="1:24" x14ac:dyDescent="0.4">
      <c r="A2575">
        <v>102574</v>
      </c>
      <c r="B2575" s="5">
        <v>45793.316666666666</v>
      </c>
      <c r="C2575" s="3" t="str">
        <f>TEXT(Sales_Data[[#This Row],[OrderDate]],"mmmm")</f>
        <v>May</v>
      </c>
      <c r="D2575" s="3" t="str">
        <f t="shared" si="80"/>
        <v>2025</v>
      </c>
      <c r="E2575" t="s">
        <v>19</v>
      </c>
      <c r="F2575" t="s">
        <v>14</v>
      </c>
      <c r="G2575" t="s">
        <v>15</v>
      </c>
      <c r="H2575" t="s">
        <v>37</v>
      </c>
      <c r="I2575" t="s">
        <v>100</v>
      </c>
      <c r="J2575">
        <v>12</v>
      </c>
      <c r="K2575">
        <v>6500</v>
      </c>
      <c r="L2575" s="7">
        <f>Sales_Data[[#This Row],[OrderQuantity]] *Sales_Data[[#This Row],[UnitPrice]]</f>
        <v>78000</v>
      </c>
      <c r="M2575" s="7">
        <f>Sales_Data[[#This Row],[UnitPrice]]-Sales_Data[[#This Row],[UnitCost]]</f>
        <v>2300</v>
      </c>
      <c r="N2575" s="7">
        <f>Sales_Data[[#This Row],[Gross Revenue]]-Sales_Data[[#This Row],[Discount Amount ]]</f>
        <v>75700</v>
      </c>
      <c r="O2575" s="7">
        <f>Sales_Data[[#This Row],[OrderQuantity]] *Sales_Data[[#This Row],[UnitCost]]</f>
        <v>50400</v>
      </c>
      <c r="P2575" s="7">
        <f>Sales_Data[[#This Row],[ItemCost]] +Sales_Data[[#This Row],[ShippingCost]]</f>
        <v>50739.27</v>
      </c>
      <c r="Q2575" s="7">
        <f>Sales_Data[[#This Row],[Gross Revenue]]-Sales_Data[[#This Row],[TotalFinancialCost]]</f>
        <v>27260.730000000003</v>
      </c>
      <c r="R2575" s="7">
        <f>Sales_Data[[#This Row],[Actul Bill Amount]]-Sales_Data[[#This Row],[ShippingCost]]</f>
        <v>75360.73</v>
      </c>
      <c r="S2575">
        <v>1076</v>
      </c>
      <c r="T2575">
        <v>339.27</v>
      </c>
      <c r="U2575" t="s">
        <v>21</v>
      </c>
      <c r="V2575">
        <v>4200</v>
      </c>
      <c r="W2575" t="s">
        <v>38</v>
      </c>
      <c r="X2575" t="str">
        <f t="shared" si="81"/>
        <v>Kolkata</v>
      </c>
    </row>
    <row r="2576" spans="1:24" x14ac:dyDescent="0.4">
      <c r="A2576">
        <v>102575</v>
      </c>
      <c r="B2576" s="5">
        <v>45913.356944444444</v>
      </c>
      <c r="C2576" s="3" t="str">
        <f>TEXT(Sales_Data[[#This Row],[OrderDate]],"mmmm")</f>
        <v>September</v>
      </c>
      <c r="D2576" s="3" t="str">
        <f t="shared" si="80"/>
        <v>2025</v>
      </c>
      <c r="E2576" t="s">
        <v>23</v>
      </c>
      <c r="F2576" t="s">
        <v>46</v>
      </c>
      <c r="G2576" t="s">
        <v>29</v>
      </c>
      <c r="H2576" t="s">
        <v>20</v>
      </c>
      <c r="I2576" t="s">
        <v>100</v>
      </c>
      <c r="J2576">
        <v>26</v>
      </c>
      <c r="K2576">
        <v>15000</v>
      </c>
      <c r="L2576" s="7">
        <f>Sales_Data[[#This Row],[OrderQuantity]] *Sales_Data[[#This Row],[UnitPrice]]</f>
        <v>390000</v>
      </c>
      <c r="M2576" s="7">
        <f>Sales_Data[[#This Row],[UnitPrice]]-Sales_Data[[#This Row],[UnitCost]]</f>
        <v>5500</v>
      </c>
      <c r="N2576" s="7">
        <f>Sales_Data[[#This Row],[Gross Revenue]]-Sales_Data[[#This Row],[Discount Amount ]]</f>
        <v>384500</v>
      </c>
      <c r="O2576" s="7">
        <f>Sales_Data[[#This Row],[OrderQuantity]] *Sales_Data[[#This Row],[UnitCost]]</f>
        <v>247000</v>
      </c>
      <c r="P2576" s="7">
        <f>Sales_Data[[#This Row],[ItemCost]] +Sales_Data[[#This Row],[ShippingCost]]</f>
        <v>247181.83</v>
      </c>
      <c r="Q2576" s="7">
        <f>Sales_Data[[#This Row],[Gross Revenue]]-Sales_Data[[#This Row],[TotalFinancialCost]]</f>
        <v>142818.17000000001</v>
      </c>
      <c r="R2576" s="7">
        <f>Sales_Data[[#This Row],[Actul Bill Amount]]-Sales_Data[[#This Row],[ShippingCost]]</f>
        <v>384318.17</v>
      </c>
      <c r="S2576">
        <v>678</v>
      </c>
      <c r="T2576">
        <v>181.83</v>
      </c>
      <c r="U2576" t="s">
        <v>53</v>
      </c>
      <c r="V2576">
        <v>9500</v>
      </c>
      <c r="W2576" t="s">
        <v>22</v>
      </c>
      <c r="X2576" t="str">
        <f t="shared" si="81"/>
        <v>Nagpur</v>
      </c>
    </row>
    <row r="2577" spans="1:24" x14ac:dyDescent="0.4">
      <c r="A2577">
        <v>102576</v>
      </c>
      <c r="B2577" s="5">
        <v>46017.547222222223</v>
      </c>
      <c r="C2577" s="3" t="str">
        <f>TEXT(Sales_Data[[#This Row],[OrderDate]],"mmmm")</f>
        <v>December</v>
      </c>
      <c r="D2577" s="3" t="str">
        <f t="shared" si="80"/>
        <v>2025</v>
      </c>
      <c r="E2577" t="s">
        <v>50</v>
      </c>
      <c r="F2577" t="s">
        <v>40</v>
      </c>
      <c r="G2577" t="s">
        <v>29</v>
      </c>
      <c r="H2577" t="s">
        <v>25</v>
      </c>
      <c r="I2577" t="s">
        <v>100</v>
      </c>
      <c r="J2577">
        <v>68</v>
      </c>
      <c r="K2577">
        <v>5500</v>
      </c>
      <c r="L2577" s="7">
        <f>Sales_Data[[#This Row],[OrderQuantity]] *Sales_Data[[#This Row],[UnitPrice]]</f>
        <v>374000</v>
      </c>
      <c r="M2577" s="7">
        <f>Sales_Data[[#This Row],[UnitPrice]]-Sales_Data[[#This Row],[UnitCost]]</f>
        <v>2000</v>
      </c>
      <c r="N2577" s="7">
        <f>Sales_Data[[#This Row],[Gross Revenue]]-Sales_Data[[#This Row],[Discount Amount ]]</f>
        <v>372000</v>
      </c>
      <c r="O2577" s="7">
        <f>Sales_Data[[#This Row],[OrderQuantity]] *Sales_Data[[#This Row],[UnitCost]]</f>
        <v>238000</v>
      </c>
      <c r="P2577" s="7">
        <f>Sales_Data[[#This Row],[ItemCost]] +Sales_Data[[#This Row],[ShippingCost]]</f>
        <v>238670.23</v>
      </c>
      <c r="Q2577" s="7">
        <f>Sales_Data[[#This Row],[Gross Revenue]]-Sales_Data[[#This Row],[TotalFinancialCost]]</f>
        <v>135329.76999999999</v>
      </c>
      <c r="R2577" s="7">
        <f>Sales_Data[[#This Row],[Actul Bill Amount]]-Sales_Data[[#This Row],[ShippingCost]]</f>
        <v>371329.77</v>
      </c>
      <c r="S2577">
        <v>734</v>
      </c>
      <c r="T2577">
        <v>670.23</v>
      </c>
      <c r="U2577" t="s">
        <v>41</v>
      </c>
      <c r="V2577">
        <v>3500</v>
      </c>
      <c r="W2577" t="s">
        <v>27</v>
      </c>
      <c r="X2577" t="str">
        <f t="shared" si="81"/>
        <v>Mumbai</v>
      </c>
    </row>
    <row r="2578" spans="1:24" x14ac:dyDescent="0.4">
      <c r="A2578">
        <v>102577</v>
      </c>
      <c r="B2578" s="5">
        <v>45986.574999999997</v>
      </c>
      <c r="C2578" s="3" t="str">
        <f>TEXT(Sales_Data[[#This Row],[OrderDate]],"mmmm")</f>
        <v>November</v>
      </c>
      <c r="D2578" s="3" t="str">
        <f t="shared" si="80"/>
        <v>2025</v>
      </c>
      <c r="E2578" t="s">
        <v>23</v>
      </c>
      <c r="F2578" t="s">
        <v>14</v>
      </c>
      <c r="G2578" t="s">
        <v>29</v>
      </c>
      <c r="H2578" t="s">
        <v>20</v>
      </c>
      <c r="I2578" t="s">
        <v>100</v>
      </c>
      <c r="J2578">
        <v>94</v>
      </c>
      <c r="K2578">
        <v>3200</v>
      </c>
      <c r="L2578" s="7">
        <f>Sales_Data[[#This Row],[OrderQuantity]] *Sales_Data[[#This Row],[UnitPrice]]</f>
        <v>300800</v>
      </c>
      <c r="M2578" s="7">
        <f>Sales_Data[[#This Row],[UnitPrice]]-Sales_Data[[#This Row],[UnitCost]]</f>
        <v>1200</v>
      </c>
      <c r="N2578" s="7">
        <f>Sales_Data[[#This Row],[Gross Revenue]]-Sales_Data[[#This Row],[Discount Amount ]]</f>
        <v>299600</v>
      </c>
      <c r="O2578" s="7">
        <f>Sales_Data[[#This Row],[OrderQuantity]] *Sales_Data[[#This Row],[UnitCost]]</f>
        <v>188000</v>
      </c>
      <c r="P2578" s="7">
        <f>Sales_Data[[#This Row],[ItemCost]] +Sales_Data[[#This Row],[ShippingCost]]</f>
        <v>188539.38</v>
      </c>
      <c r="Q2578" s="7">
        <f>Sales_Data[[#This Row],[Gross Revenue]]-Sales_Data[[#This Row],[TotalFinancialCost]]</f>
        <v>112260.62</v>
      </c>
      <c r="R2578" s="7">
        <f>Sales_Data[[#This Row],[Actul Bill Amount]]-Sales_Data[[#This Row],[ShippingCost]]</f>
        <v>299060.62</v>
      </c>
      <c r="S2578">
        <v>792</v>
      </c>
      <c r="T2578">
        <v>539.38</v>
      </c>
      <c r="U2578" t="s">
        <v>17</v>
      </c>
      <c r="V2578">
        <v>2000</v>
      </c>
      <c r="W2578" t="s">
        <v>22</v>
      </c>
      <c r="X2578" t="str">
        <f t="shared" si="81"/>
        <v>Nagpur</v>
      </c>
    </row>
    <row r="2579" spans="1:24" x14ac:dyDescent="0.4">
      <c r="A2579">
        <v>102578</v>
      </c>
      <c r="B2579" s="5">
        <v>45706.015277777777</v>
      </c>
      <c r="C2579" s="3" t="str">
        <f>TEXT(Sales_Data[[#This Row],[OrderDate]],"mmmm")</f>
        <v>February</v>
      </c>
      <c r="D2579" s="3" t="str">
        <f t="shared" si="80"/>
        <v>2025</v>
      </c>
      <c r="E2579" t="s">
        <v>50</v>
      </c>
      <c r="F2579" t="s">
        <v>28</v>
      </c>
      <c r="G2579" t="s">
        <v>15</v>
      </c>
      <c r="H2579" t="s">
        <v>37</v>
      </c>
      <c r="I2579" t="s">
        <v>100</v>
      </c>
      <c r="J2579">
        <v>41</v>
      </c>
      <c r="K2579">
        <v>2500</v>
      </c>
      <c r="L2579" s="7">
        <f>Sales_Data[[#This Row],[OrderQuantity]] *Sales_Data[[#This Row],[UnitPrice]]</f>
        <v>102500</v>
      </c>
      <c r="M2579" s="7">
        <f>Sales_Data[[#This Row],[UnitPrice]]-Sales_Data[[#This Row],[UnitCost]]</f>
        <v>1000</v>
      </c>
      <c r="N2579" s="7">
        <f>Sales_Data[[#This Row],[Gross Revenue]]-Sales_Data[[#This Row],[Discount Amount ]]</f>
        <v>101500</v>
      </c>
      <c r="O2579" s="7">
        <f>Sales_Data[[#This Row],[OrderQuantity]] *Sales_Data[[#This Row],[UnitCost]]</f>
        <v>61500</v>
      </c>
      <c r="P2579" s="7">
        <f>Sales_Data[[#This Row],[ItemCost]] +Sales_Data[[#This Row],[ShippingCost]]</f>
        <v>62090.33</v>
      </c>
      <c r="Q2579" s="7">
        <f>Sales_Data[[#This Row],[Gross Revenue]]-Sales_Data[[#This Row],[TotalFinancialCost]]</f>
        <v>40409.67</v>
      </c>
      <c r="R2579" s="7">
        <f>Sales_Data[[#This Row],[Actul Bill Amount]]-Sales_Data[[#This Row],[ShippingCost]]</f>
        <v>100909.67</v>
      </c>
      <c r="S2579">
        <v>452</v>
      </c>
      <c r="T2579">
        <v>590.33000000000004</v>
      </c>
      <c r="U2579" t="s">
        <v>54</v>
      </c>
      <c r="V2579">
        <v>1500</v>
      </c>
      <c r="W2579" t="s">
        <v>38</v>
      </c>
      <c r="X2579" t="str">
        <f t="shared" si="81"/>
        <v>Kolkata</v>
      </c>
    </row>
    <row r="2580" spans="1:24" x14ac:dyDescent="0.4">
      <c r="A2580">
        <v>102579</v>
      </c>
      <c r="B2580" s="5">
        <v>45949.604166666664</v>
      </c>
      <c r="C2580" s="3" t="str">
        <f>TEXT(Sales_Data[[#This Row],[OrderDate]],"mmmm")</f>
        <v>October</v>
      </c>
      <c r="D2580" s="3" t="str">
        <f t="shared" si="80"/>
        <v>2025</v>
      </c>
      <c r="E2580" t="s">
        <v>13</v>
      </c>
      <c r="F2580" t="s">
        <v>24</v>
      </c>
      <c r="G2580" t="s">
        <v>29</v>
      </c>
      <c r="H2580" t="s">
        <v>25</v>
      </c>
      <c r="I2580" t="s">
        <v>100</v>
      </c>
      <c r="J2580">
        <v>71</v>
      </c>
      <c r="K2580">
        <v>25000</v>
      </c>
      <c r="L2580" s="7">
        <f>Sales_Data[[#This Row],[OrderQuantity]] *Sales_Data[[#This Row],[UnitPrice]]</f>
        <v>1775000</v>
      </c>
      <c r="M2580" s="7">
        <f>Sales_Data[[#This Row],[UnitPrice]]-Sales_Data[[#This Row],[UnitCost]]</f>
        <v>7000</v>
      </c>
      <c r="N2580" s="7">
        <f>Sales_Data[[#This Row],[Gross Revenue]]-Sales_Data[[#This Row],[Discount Amount ]]</f>
        <v>1768000</v>
      </c>
      <c r="O2580" s="7">
        <f>Sales_Data[[#This Row],[OrderQuantity]] *Sales_Data[[#This Row],[UnitCost]]</f>
        <v>1278000</v>
      </c>
      <c r="P2580" s="7">
        <f>Sales_Data[[#This Row],[ItemCost]] +Sales_Data[[#This Row],[ShippingCost]]</f>
        <v>1278788.69</v>
      </c>
      <c r="Q2580" s="7">
        <f>Sales_Data[[#This Row],[Gross Revenue]]-Sales_Data[[#This Row],[TotalFinancialCost]]</f>
        <v>496211.31000000006</v>
      </c>
      <c r="R2580" s="7">
        <f>Sales_Data[[#This Row],[Actul Bill Amount]]-Sales_Data[[#This Row],[ShippingCost]]</f>
        <v>1767211.31</v>
      </c>
      <c r="S2580">
        <v>710</v>
      </c>
      <c r="T2580">
        <v>788.69</v>
      </c>
      <c r="U2580" t="s">
        <v>60</v>
      </c>
      <c r="V2580">
        <v>18000</v>
      </c>
      <c r="W2580" t="s">
        <v>27</v>
      </c>
      <c r="X2580" t="str">
        <f t="shared" si="81"/>
        <v>Mumbai</v>
      </c>
    </row>
    <row r="2581" spans="1:24" x14ac:dyDescent="0.4">
      <c r="A2581">
        <v>102580</v>
      </c>
      <c r="B2581" s="5">
        <v>45981.331944444442</v>
      </c>
      <c r="C2581" s="3" t="str">
        <f>TEXT(Sales_Data[[#This Row],[OrderDate]],"mmmm")</f>
        <v>November</v>
      </c>
      <c r="D2581" s="3" t="str">
        <f t="shared" si="80"/>
        <v>2025</v>
      </c>
      <c r="E2581" t="s">
        <v>13</v>
      </c>
      <c r="F2581" t="s">
        <v>35</v>
      </c>
      <c r="G2581" t="s">
        <v>31</v>
      </c>
      <c r="H2581" t="s">
        <v>20</v>
      </c>
      <c r="I2581" t="s">
        <v>100</v>
      </c>
      <c r="J2581">
        <v>48</v>
      </c>
      <c r="K2581">
        <v>8500</v>
      </c>
      <c r="L2581" s="7">
        <f>Sales_Data[[#This Row],[OrderQuantity]] *Sales_Data[[#This Row],[UnitPrice]]</f>
        <v>408000</v>
      </c>
      <c r="M2581" s="7">
        <f>Sales_Data[[#This Row],[UnitPrice]]-Sales_Data[[#This Row],[UnitCost]]</f>
        <v>3000</v>
      </c>
      <c r="N2581" s="7">
        <f>Sales_Data[[#This Row],[Gross Revenue]]-Sales_Data[[#This Row],[Discount Amount ]]</f>
        <v>405000</v>
      </c>
      <c r="O2581" s="7">
        <f>Sales_Data[[#This Row],[OrderQuantity]] *Sales_Data[[#This Row],[UnitCost]]</f>
        <v>264000</v>
      </c>
      <c r="P2581" s="7">
        <f>Sales_Data[[#This Row],[ItemCost]] +Sales_Data[[#This Row],[ShippingCost]]</f>
        <v>264776.92</v>
      </c>
      <c r="Q2581" s="7">
        <f>Sales_Data[[#This Row],[Gross Revenue]]-Sales_Data[[#This Row],[TotalFinancialCost]]</f>
        <v>143223.08000000002</v>
      </c>
      <c r="R2581" s="7">
        <f>Sales_Data[[#This Row],[Actul Bill Amount]]-Sales_Data[[#This Row],[ShippingCost]]</f>
        <v>404223.08</v>
      </c>
      <c r="S2581">
        <v>612</v>
      </c>
      <c r="T2581">
        <v>776.92</v>
      </c>
      <c r="U2581" t="s">
        <v>49</v>
      </c>
      <c r="V2581">
        <v>5500</v>
      </c>
      <c r="W2581" t="s">
        <v>22</v>
      </c>
      <c r="X2581" t="str">
        <f t="shared" si="81"/>
        <v>Nagpur</v>
      </c>
    </row>
    <row r="2582" spans="1:24" x14ac:dyDescent="0.4">
      <c r="A2582">
        <v>102581</v>
      </c>
      <c r="B2582" s="5">
        <v>45735.196527777778</v>
      </c>
      <c r="C2582" s="3" t="str">
        <f>TEXT(Sales_Data[[#This Row],[OrderDate]],"mmmm")</f>
        <v>March</v>
      </c>
      <c r="D2582" s="3" t="str">
        <f t="shared" si="80"/>
        <v>2025</v>
      </c>
      <c r="E2582" t="s">
        <v>19</v>
      </c>
      <c r="F2582" t="s">
        <v>40</v>
      </c>
      <c r="G2582" t="s">
        <v>31</v>
      </c>
      <c r="H2582" t="s">
        <v>16</v>
      </c>
      <c r="I2582" t="s">
        <v>100</v>
      </c>
      <c r="J2582">
        <v>51</v>
      </c>
      <c r="K2582">
        <v>1500</v>
      </c>
      <c r="L2582" s="7">
        <f>Sales_Data[[#This Row],[OrderQuantity]] *Sales_Data[[#This Row],[UnitPrice]]</f>
        <v>76500</v>
      </c>
      <c r="M2582" s="7">
        <f>Sales_Data[[#This Row],[UnitPrice]]-Sales_Data[[#This Row],[UnitCost]]</f>
        <v>700</v>
      </c>
      <c r="N2582" s="7">
        <f>Sales_Data[[#This Row],[Gross Revenue]]-Sales_Data[[#This Row],[Discount Amount ]]</f>
        <v>75800</v>
      </c>
      <c r="O2582" s="7">
        <f>Sales_Data[[#This Row],[OrderQuantity]] *Sales_Data[[#This Row],[UnitCost]]</f>
        <v>40800</v>
      </c>
      <c r="P2582" s="7">
        <f>Sales_Data[[#This Row],[ItemCost]] +Sales_Data[[#This Row],[ShippingCost]]</f>
        <v>41548.74</v>
      </c>
      <c r="Q2582" s="7">
        <f>Sales_Data[[#This Row],[Gross Revenue]]-Sales_Data[[#This Row],[TotalFinancialCost]]</f>
        <v>34951.26</v>
      </c>
      <c r="R2582" s="7">
        <f>Sales_Data[[#This Row],[Actul Bill Amount]]-Sales_Data[[#This Row],[ShippingCost]]</f>
        <v>75051.259999999995</v>
      </c>
      <c r="S2582">
        <v>1160</v>
      </c>
      <c r="T2582">
        <v>748.74</v>
      </c>
      <c r="U2582" t="s">
        <v>52</v>
      </c>
      <c r="V2582">
        <v>800</v>
      </c>
      <c r="W2582" t="s">
        <v>18</v>
      </c>
      <c r="X2582" t="str">
        <f t="shared" si="81"/>
        <v>Bengaluru</v>
      </c>
    </row>
    <row r="2583" spans="1:24" x14ac:dyDescent="0.4">
      <c r="A2583">
        <v>102582</v>
      </c>
      <c r="B2583" s="5">
        <v>45762.790972222225</v>
      </c>
      <c r="C2583" s="3" t="str">
        <f>TEXT(Sales_Data[[#This Row],[OrderDate]],"mmmm")</f>
        <v>April</v>
      </c>
      <c r="D2583" s="3" t="str">
        <f t="shared" si="80"/>
        <v>2025</v>
      </c>
      <c r="E2583" t="s">
        <v>50</v>
      </c>
      <c r="F2583" t="s">
        <v>43</v>
      </c>
      <c r="G2583" t="s">
        <v>29</v>
      </c>
      <c r="H2583" t="s">
        <v>37</v>
      </c>
      <c r="I2583" t="s">
        <v>100</v>
      </c>
      <c r="J2583">
        <v>74</v>
      </c>
      <c r="K2583">
        <v>2800</v>
      </c>
      <c r="L2583" s="7">
        <f>Sales_Data[[#This Row],[OrderQuantity]] *Sales_Data[[#This Row],[UnitPrice]]</f>
        <v>207200</v>
      </c>
      <c r="M2583" s="7">
        <f>Sales_Data[[#This Row],[UnitPrice]]-Sales_Data[[#This Row],[UnitCost]]</f>
        <v>1300</v>
      </c>
      <c r="N2583" s="7">
        <f>Sales_Data[[#This Row],[Gross Revenue]]-Sales_Data[[#This Row],[Discount Amount ]]</f>
        <v>205900</v>
      </c>
      <c r="O2583" s="7">
        <f>Sales_Data[[#This Row],[OrderQuantity]] *Sales_Data[[#This Row],[UnitCost]]</f>
        <v>111000</v>
      </c>
      <c r="P2583" s="7">
        <f>Sales_Data[[#This Row],[ItemCost]] +Sales_Data[[#This Row],[ShippingCost]]</f>
        <v>111421.71</v>
      </c>
      <c r="Q2583" s="7">
        <f>Sales_Data[[#This Row],[Gross Revenue]]-Sales_Data[[#This Row],[TotalFinancialCost]]</f>
        <v>95778.29</v>
      </c>
      <c r="R2583" s="7">
        <f>Sales_Data[[#This Row],[Actul Bill Amount]]-Sales_Data[[#This Row],[ShippingCost]]</f>
        <v>205478.29</v>
      </c>
      <c r="S2583">
        <v>1065</v>
      </c>
      <c r="T2583">
        <v>421.71</v>
      </c>
      <c r="U2583" t="s">
        <v>61</v>
      </c>
      <c r="V2583">
        <v>1500</v>
      </c>
      <c r="W2583" t="s">
        <v>38</v>
      </c>
      <c r="X2583" t="str">
        <f t="shared" si="81"/>
        <v>Kolkata</v>
      </c>
    </row>
    <row r="2584" spans="1:24" x14ac:dyDescent="0.4">
      <c r="A2584">
        <v>102583</v>
      </c>
      <c r="B2584" s="5">
        <v>45826.663194444445</v>
      </c>
      <c r="C2584" s="3" t="str">
        <f>TEXT(Sales_Data[[#This Row],[OrderDate]],"mmmm")</f>
        <v>June</v>
      </c>
      <c r="D2584" s="3" t="str">
        <f t="shared" si="80"/>
        <v>2025</v>
      </c>
      <c r="E2584" t="s">
        <v>50</v>
      </c>
      <c r="F2584" t="s">
        <v>24</v>
      </c>
      <c r="G2584" t="s">
        <v>15</v>
      </c>
      <c r="H2584" t="s">
        <v>25</v>
      </c>
      <c r="I2584" t="s">
        <v>100</v>
      </c>
      <c r="J2584">
        <v>5</v>
      </c>
      <c r="K2584">
        <v>45000</v>
      </c>
      <c r="L2584" s="7">
        <f>Sales_Data[[#This Row],[OrderQuantity]] *Sales_Data[[#This Row],[UnitPrice]]</f>
        <v>225000</v>
      </c>
      <c r="M2584" s="7">
        <f>Sales_Data[[#This Row],[UnitPrice]]-Sales_Data[[#This Row],[UnitCost]]</f>
        <v>13000</v>
      </c>
      <c r="N2584" s="7">
        <f>Sales_Data[[#This Row],[Gross Revenue]]-Sales_Data[[#This Row],[Discount Amount ]]</f>
        <v>212000</v>
      </c>
      <c r="O2584" s="7">
        <f>Sales_Data[[#This Row],[OrderQuantity]] *Sales_Data[[#This Row],[UnitCost]]</f>
        <v>160000</v>
      </c>
      <c r="P2584" s="7">
        <f>Sales_Data[[#This Row],[ItemCost]] +Sales_Data[[#This Row],[ShippingCost]]</f>
        <v>160528.35999999999</v>
      </c>
      <c r="Q2584" s="7">
        <f>Sales_Data[[#This Row],[Gross Revenue]]-Sales_Data[[#This Row],[TotalFinancialCost]]</f>
        <v>64471.640000000014</v>
      </c>
      <c r="R2584" s="7">
        <f>Sales_Data[[#This Row],[Actul Bill Amount]]-Sales_Data[[#This Row],[ShippingCost]]</f>
        <v>211471.64</v>
      </c>
      <c r="S2584">
        <v>741</v>
      </c>
      <c r="T2584">
        <v>528.36</v>
      </c>
      <c r="U2584" t="s">
        <v>26</v>
      </c>
      <c r="V2584">
        <v>32000</v>
      </c>
      <c r="W2584" t="s">
        <v>27</v>
      </c>
      <c r="X2584" t="str">
        <f t="shared" si="81"/>
        <v>Mumbai</v>
      </c>
    </row>
    <row r="2585" spans="1:24" x14ac:dyDescent="0.4">
      <c r="A2585">
        <v>102584</v>
      </c>
      <c r="B2585" s="5">
        <v>45874.395138888889</v>
      </c>
      <c r="C2585" s="3" t="str">
        <f>TEXT(Sales_Data[[#This Row],[OrderDate]],"mmmm")</f>
        <v>August</v>
      </c>
      <c r="D2585" s="3" t="str">
        <f t="shared" si="80"/>
        <v>2025</v>
      </c>
      <c r="E2585" t="s">
        <v>13</v>
      </c>
      <c r="F2585" t="s">
        <v>43</v>
      </c>
      <c r="G2585" t="s">
        <v>15</v>
      </c>
      <c r="H2585" t="s">
        <v>16</v>
      </c>
      <c r="I2585" t="s">
        <v>100</v>
      </c>
      <c r="J2585">
        <v>8</v>
      </c>
      <c r="K2585">
        <v>1800</v>
      </c>
      <c r="L2585" s="7">
        <f>Sales_Data[[#This Row],[OrderQuantity]] *Sales_Data[[#This Row],[UnitPrice]]</f>
        <v>14400</v>
      </c>
      <c r="M2585" s="7">
        <f>Sales_Data[[#This Row],[UnitPrice]]-Sales_Data[[#This Row],[UnitCost]]</f>
        <v>900</v>
      </c>
      <c r="N2585" s="7">
        <f>Sales_Data[[#This Row],[Gross Revenue]]-Sales_Data[[#This Row],[Discount Amount ]]</f>
        <v>13500</v>
      </c>
      <c r="O2585" s="7">
        <f>Sales_Data[[#This Row],[OrderQuantity]] *Sales_Data[[#This Row],[UnitCost]]</f>
        <v>7200</v>
      </c>
      <c r="P2585" s="7">
        <f>Sales_Data[[#This Row],[ItemCost]] +Sales_Data[[#This Row],[ShippingCost]]</f>
        <v>7983</v>
      </c>
      <c r="Q2585" s="7">
        <f>Sales_Data[[#This Row],[Gross Revenue]]-Sales_Data[[#This Row],[TotalFinancialCost]]</f>
        <v>6417</v>
      </c>
      <c r="R2585" s="7">
        <f>Sales_Data[[#This Row],[Actul Bill Amount]]-Sales_Data[[#This Row],[ShippingCost]]</f>
        <v>12717</v>
      </c>
      <c r="S2585">
        <v>710</v>
      </c>
      <c r="T2585">
        <v>783</v>
      </c>
      <c r="U2585" t="s">
        <v>51</v>
      </c>
      <c r="V2585">
        <v>900</v>
      </c>
      <c r="W2585" t="s">
        <v>18</v>
      </c>
      <c r="X2585" t="str">
        <f t="shared" si="81"/>
        <v>Bengaluru</v>
      </c>
    </row>
    <row r="2586" spans="1:24" x14ac:dyDescent="0.4">
      <c r="A2586">
        <v>102585</v>
      </c>
      <c r="B2586" s="5">
        <v>45776.433333333334</v>
      </c>
      <c r="C2586" s="3" t="str">
        <f>TEXT(Sales_Data[[#This Row],[OrderDate]],"mmmm")</f>
        <v>April</v>
      </c>
      <c r="D2586" s="3" t="str">
        <f t="shared" si="80"/>
        <v>2025</v>
      </c>
      <c r="E2586" t="s">
        <v>42</v>
      </c>
      <c r="F2586" t="s">
        <v>35</v>
      </c>
      <c r="G2586" t="s">
        <v>31</v>
      </c>
      <c r="H2586" t="s">
        <v>20</v>
      </c>
      <c r="I2586" t="s">
        <v>100</v>
      </c>
      <c r="J2586">
        <v>51</v>
      </c>
      <c r="K2586">
        <v>8500</v>
      </c>
      <c r="L2586" s="7">
        <f>Sales_Data[[#This Row],[OrderQuantity]] *Sales_Data[[#This Row],[UnitPrice]]</f>
        <v>433500</v>
      </c>
      <c r="M2586" s="7">
        <f>Sales_Data[[#This Row],[UnitPrice]]-Sales_Data[[#This Row],[UnitCost]]</f>
        <v>3000</v>
      </c>
      <c r="N2586" s="7">
        <f>Sales_Data[[#This Row],[Gross Revenue]]-Sales_Data[[#This Row],[Discount Amount ]]</f>
        <v>430500</v>
      </c>
      <c r="O2586" s="7">
        <f>Sales_Data[[#This Row],[OrderQuantity]] *Sales_Data[[#This Row],[UnitCost]]</f>
        <v>280500</v>
      </c>
      <c r="P2586" s="7">
        <f>Sales_Data[[#This Row],[ItemCost]] +Sales_Data[[#This Row],[ShippingCost]]</f>
        <v>281402.86</v>
      </c>
      <c r="Q2586" s="7">
        <f>Sales_Data[[#This Row],[Gross Revenue]]-Sales_Data[[#This Row],[TotalFinancialCost]]</f>
        <v>152097.14000000001</v>
      </c>
      <c r="R2586" s="7">
        <f>Sales_Data[[#This Row],[Actul Bill Amount]]-Sales_Data[[#This Row],[ShippingCost]]</f>
        <v>429597.14</v>
      </c>
      <c r="S2586">
        <v>425</v>
      </c>
      <c r="T2586">
        <v>902.86</v>
      </c>
      <c r="U2586" t="s">
        <v>49</v>
      </c>
      <c r="V2586">
        <v>5500</v>
      </c>
      <c r="W2586" t="s">
        <v>22</v>
      </c>
      <c r="X2586" t="str">
        <f t="shared" si="81"/>
        <v>Nagpur</v>
      </c>
    </row>
    <row r="2587" spans="1:24" x14ac:dyDescent="0.4">
      <c r="A2587">
        <v>102586</v>
      </c>
      <c r="B2587" s="5">
        <v>45847.186805555553</v>
      </c>
      <c r="C2587" s="3" t="str">
        <f>TEXT(Sales_Data[[#This Row],[OrderDate]],"mmmm")</f>
        <v>July</v>
      </c>
      <c r="D2587" s="3" t="str">
        <f t="shared" si="80"/>
        <v>2025</v>
      </c>
      <c r="E2587" t="s">
        <v>42</v>
      </c>
      <c r="F2587" t="s">
        <v>40</v>
      </c>
      <c r="G2587" t="s">
        <v>29</v>
      </c>
      <c r="H2587" t="s">
        <v>32</v>
      </c>
      <c r="I2587" t="s">
        <v>100</v>
      </c>
      <c r="J2587">
        <v>96</v>
      </c>
      <c r="K2587">
        <v>1500</v>
      </c>
      <c r="L2587" s="7">
        <f>Sales_Data[[#This Row],[OrderQuantity]] *Sales_Data[[#This Row],[UnitPrice]]</f>
        <v>144000</v>
      </c>
      <c r="M2587" s="7">
        <f>Sales_Data[[#This Row],[UnitPrice]]-Sales_Data[[#This Row],[UnitCost]]</f>
        <v>700</v>
      </c>
      <c r="N2587" s="7">
        <f>Sales_Data[[#This Row],[Gross Revenue]]-Sales_Data[[#This Row],[Discount Amount ]]</f>
        <v>143300</v>
      </c>
      <c r="O2587" s="7">
        <f>Sales_Data[[#This Row],[OrderQuantity]] *Sales_Data[[#This Row],[UnitCost]]</f>
        <v>76800</v>
      </c>
      <c r="P2587" s="7">
        <f>Sales_Data[[#This Row],[ItemCost]] +Sales_Data[[#This Row],[ShippingCost]]</f>
        <v>77269.88</v>
      </c>
      <c r="Q2587" s="7">
        <f>Sales_Data[[#This Row],[Gross Revenue]]-Sales_Data[[#This Row],[TotalFinancialCost]]</f>
        <v>66730.12</v>
      </c>
      <c r="R2587" s="7">
        <f>Sales_Data[[#This Row],[Actul Bill Amount]]-Sales_Data[[#This Row],[ShippingCost]]</f>
        <v>142830.12</v>
      </c>
      <c r="S2587">
        <v>1055</v>
      </c>
      <c r="T2587">
        <v>469.88</v>
      </c>
      <c r="U2587" t="s">
        <v>52</v>
      </c>
      <c r="V2587">
        <v>800</v>
      </c>
      <c r="W2587" t="s">
        <v>33</v>
      </c>
      <c r="X2587" t="str">
        <f t="shared" si="81"/>
        <v>Delhi</v>
      </c>
    </row>
    <row r="2588" spans="1:24" x14ac:dyDescent="0.4">
      <c r="A2588">
        <v>102587</v>
      </c>
      <c r="B2588" s="5">
        <v>45912.37777777778</v>
      </c>
      <c r="C2588" s="3" t="str">
        <f>TEXT(Sales_Data[[#This Row],[OrderDate]],"mmmm")</f>
        <v>September</v>
      </c>
      <c r="D2588" s="3" t="str">
        <f t="shared" si="80"/>
        <v>2025</v>
      </c>
      <c r="E2588" t="s">
        <v>48</v>
      </c>
      <c r="F2588" t="s">
        <v>35</v>
      </c>
      <c r="G2588" t="s">
        <v>15</v>
      </c>
      <c r="H2588" t="s">
        <v>16</v>
      </c>
      <c r="I2588" t="s">
        <v>100</v>
      </c>
      <c r="J2588">
        <v>89</v>
      </c>
      <c r="K2588">
        <v>8500</v>
      </c>
      <c r="L2588" s="7">
        <f>Sales_Data[[#This Row],[OrderQuantity]] *Sales_Data[[#This Row],[UnitPrice]]</f>
        <v>756500</v>
      </c>
      <c r="M2588" s="7">
        <f>Sales_Data[[#This Row],[UnitPrice]]-Sales_Data[[#This Row],[UnitCost]]</f>
        <v>3000</v>
      </c>
      <c r="N2588" s="7">
        <f>Sales_Data[[#This Row],[Gross Revenue]]-Sales_Data[[#This Row],[Discount Amount ]]</f>
        <v>753500</v>
      </c>
      <c r="O2588" s="7">
        <f>Sales_Data[[#This Row],[OrderQuantity]] *Sales_Data[[#This Row],[UnitCost]]</f>
        <v>489500</v>
      </c>
      <c r="P2588" s="7">
        <f>Sales_Data[[#This Row],[ItemCost]] +Sales_Data[[#This Row],[ShippingCost]]</f>
        <v>490043.72</v>
      </c>
      <c r="Q2588" s="7">
        <f>Sales_Data[[#This Row],[Gross Revenue]]-Sales_Data[[#This Row],[TotalFinancialCost]]</f>
        <v>266456.28000000003</v>
      </c>
      <c r="R2588" s="7">
        <f>Sales_Data[[#This Row],[Actul Bill Amount]]-Sales_Data[[#This Row],[ShippingCost]]</f>
        <v>752956.28</v>
      </c>
      <c r="S2588">
        <v>465</v>
      </c>
      <c r="T2588">
        <v>543.72</v>
      </c>
      <c r="U2588" t="s">
        <v>49</v>
      </c>
      <c r="V2588">
        <v>5500</v>
      </c>
      <c r="W2588" t="s">
        <v>18</v>
      </c>
      <c r="X2588" t="str">
        <f t="shared" si="81"/>
        <v>Bengaluru</v>
      </c>
    </row>
    <row r="2589" spans="1:24" x14ac:dyDescent="0.4">
      <c r="A2589">
        <v>102588</v>
      </c>
      <c r="B2589" s="5">
        <v>45923.642361111109</v>
      </c>
      <c r="C2589" s="3" t="str">
        <f>TEXT(Sales_Data[[#This Row],[OrderDate]],"mmmm")</f>
        <v>September</v>
      </c>
      <c r="D2589" s="3" t="str">
        <f t="shared" si="80"/>
        <v>2025</v>
      </c>
      <c r="E2589" t="s">
        <v>23</v>
      </c>
      <c r="F2589" t="s">
        <v>28</v>
      </c>
      <c r="G2589" t="s">
        <v>29</v>
      </c>
      <c r="H2589" t="s">
        <v>20</v>
      </c>
      <c r="I2589" t="s">
        <v>100</v>
      </c>
      <c r="J2589">
        <v>96</v>
      </c>
      <c r="K2589">
        <v>450</v>
      </c>
      <c r="L2589" s="7">
        <f>Sales_Data[[#This Row],[OrderQuantity]] *Sales_Data[[#This Row],[UnitPrice]]</f>
        <v>43200</v>
      </c>
      <c r="M2589" s="7">
        <f>Sales_Data[[#This Row],[UnitPrice]]-Sales_Data[[#This Row],[UnitCost]]</f>
        <v>250</v>
      </c>
      <c r="N2589" s="7">
        <f>Sales_Data[[#This Row],[Gross Revenue]]-Sales_Data[[#This Row],[Discount Amount ]]</f>
        <v>42950</v>
      </c>
      <c r="O2589" s="7">
        <f>Sales_Data[[#This Row],[OrderQuantity]] *Sales_Data[[#This Row],[UnitCost]]</f>
        <v>19200</v>
      </c>
      <c r="P2589" s="7">
        <f>Sales_Data[[#This Row],[ItemCost]] +Sales_Data[[#This Row],[ShippingCost]]</f>
        <v>20215.259999999998</v>
      </c>
      <c r="Q2589" s="7">
        <f>Sales_Data[[#This Row],[Gross Revenue]]-Sales_Data[[#This Row],[TotalFinancialCost]]</f>
        <v>22984.74</v>
      </c>
      <c r="R2589" s="7">
        <f>Sales_Data[[#This Row],[Actul Bill Amount]]-Sales_Data[[#This Row],[ShippingCost]]</f>
        <v>41934.74</v>
      </c>
      <c r="S2589">
        <v>650</v>
      </c>
      <c r="T2589">
        <v>1015.26</v>
      </c>
      <c r="U2589" t="s">
        <v>30</v>
      </c>
      <c r="V2589">
        <v>200</v>
      </c>
      <c r="W2589" t="s">
        <v>22</v>
      </c>
      <c r="X2589" t="str">
        <f t="shared" si="81"/>
        <v>Nagpur</v>
      </c>
    </row>
    <row r="2590" spans="1:24" x14ac:dyDescent="0.4">
      <c r="A2590">
        <v>102589</v>
      </c>
      <c r="B2590" s="5">
        <v>45806.165972222225</v>
      </c>
      <c r="C2590" s="3" t="str">
        <f>TEXT(Sales_Data[[#This Row],[OrderDate]],"mmmm")</f>
        <v>May</v>
      </c>
      <c r="D2590" s="3" t="str">
        <f t="shared" si="80"/>
        <v>2025</v>
      </c>
      <c r="E2590" t="s">
        <v>45</v>
      </c>
      <c r="F2590" t="s">
        <v>46</v>
      </c>
      <c r="G2590" t="s">
        <v>15</v>
      </c>
      <c r="H2590" t="s">
        <v>37</v>
      </c>
      <c r="I2590" t="s">
        <v>100</v>
      </c>
      <c r="J2590">
        <v>19</v>
      </c>
      <c r="K2590">
        <v>15000</v>
      </c>
      <c r="L2590" s="7">
        <f>Sales_Data[[#This Row],[OrderQuantity]] *Sales_Data[[#This Row],[UnitPrice]]</f>
        <v>285000</v>
      </c>
      <c r="M2590" s="7">
        <f>Sales_Data[[#This Row],[UnitPrice]]-Sales_Data[[#This Row],[UnitCost]]</f>
        <v>5500</v>
      </c>
      <c r="N2590" s="7">
        <f>Sales_Data[[#This Row],[Gross Revenue]]-Sales_Data[[#This Row],[Discount Amount ]]</f>
        <v>279500</v>
      </c>
      <c r="O2590" s="7">
        <f>Sales_Data[[#This Row],[OrderQuantity]] *Sales_Data[[#This Row],[UnitCost]]</f>
        <v>180500</v>
      </c>
      <c r="P2590" s="7">
        <f>Sales_Data[[#This Row],[ItemCost]] +Sales_Data[[#This Row],[ShippingCost]]</f>
        <v>181184.32</v>
      </c>
      <c r="Q2590" s="7">
        <f>Sales_Data[[#This Row],[Gross Revenue]]-Sales_Data[[#This Row],[TotalFinancialCost]]</f>
        <v>103815.67999999999</v>
      </c>
      <c r="R2590" s="7">
        <f>Sales_Data[[#This Row],[Actul Bill Amount]]-Sales_Data[[#This Row],[ShippingCost]]</f>
        <v>278815.68</v>
      </c>
      <c r="S2590">
        <v>1179</v>
      </c>
      <c r="T2590">
        <v>684.32</v>
      </c>
      <c r="U2590" t="s">
        <v>53</v>
      </c>
      <c r="V2590">
        <v>9500</v>
      </c>
      <c r="W2590" t="s">
        <v>38</v>
      </c>
      <c r="X2590" t="str">
        <f t="shared" si="81"/>
        <v>Kolkata</v>
      </c>
    </row>
    <row r="2591" spans="1:24" x14ac:dyDescent="0.4">
      <c r="A2591">
        <v>102590</v>
      </c>
      <c r="B2591" s="5">
        <v>45821.00277777778</v>
      </c>
      <c r="C2591" s="3" t="str">
        <f>TEXT(Sales_Data[[#This Row],[OrderDate]],"mmmm")</f>
        <v>June</v>
      </c>
      <c r="D2591" s="3" t="str">
        <f t="shared" si="80"/>
        <v>2025</v>
      </c>
      <c r="E2591" t="s">
        <v>42</v>
      </c>
      <c r="F2591" t="s">
        <v>40</v>
      </c>
      <c r="G2591" t="s">
        <v>15</v>
      </c>
      <c r="H2591" t="s">
        <v>25</v>
      </c>
      <c r="I2591" t="s">
        <v>100</v>
      </c>
      <c r="J2591">
        <v>52</v>
      </c>
      <c r="K2591">
        <v>5500</v>
      </c>
      <c r="L2591" s="7">
        <f>Sales_Data[[#This Row],[OrderQuantity]] *Sales_Data[[#This Row],[UnitPrice]]</f>
        <v>286000</v>
      </c>
      <c r="M2591" s="7">
        <f>Sales_Data[[#This Row],[UnitPrice]]-Sales_Data[[#This Row],[UnitCost]]</f>
        <v>2000</v>
      </c>
      <c r="N2591" s="7">
        <f>Sales_Data[[#This Row],[Gross Revenue]]-Sales_Data[[#This Row],[Discount Amount ]]</f>
        <v>284000</v>
      </c>
      <c r="O2591" s="7">
        <f>Sales_Data[[#This Row],[OrderQuantity]] *Sales_Data[[#This Row],[UnitCost]]</f>
        <v>182000</v>
      </c>
      <c r="P2591" s="7">
        <f>Sales_Data[[#This Row],[ItemCost]] +Sales_Data[[#This Row],[ShippingCost]]</f>
        <v>182911.43</v>
      </c>
      <c r="Q2591" s="7">
        <f>Sales_Data[[#This Row],[Gross Revenue]]-Sales_Data[[#This Row],[TotalFinancialCost]]</f>
        <v>103088.57</v>
      </c>
      <c r="R2591" s="7">
        <f>Sales_Data[[#This Row],[Actul Bill Amount]]-Sales_Data[[#This Row],[ShippingCost]]</f>
        <v>283088.57</v>
      </c>
      <c r="S2591">
        <v>385</v>
      </c>
      <c r="T2591">
        <v>911.43</v>
      </c>
      <c r="U2591" t="s">
        <v>41</v>
      </c>
      <c r="V2591">
        <v>3500</v>
      </c>
      <c r="W2591" t="s">
        <v>27</v>
      </c>
      <c r="X2591" t="str">
        <f t="shared" si="81"/>
        <v>Mumbai</v>
      </c>
    </row>
    <row r="2592" spans="1:24" x14ac:dyDescent="0.4">
      <c r="A2592">
        <v>102591</v>
      </c>
      <c r="B2592" s="5">
        <v>45797.969444444447</v>
      </c>
      <c r="C2592" s="3" t="str">
        <f>TEXT(Sales_Data[[#This Row],[OrderDate]],"mmmm")</f>
        <v>May</v>
      </c>
      <c r="D2592" s="3" t="str">
        <f t="shared" si="80"/>
        <v>2025</v>
      </c>
      <c r="E2592" t="s">
        <v>19</v>
      </c>
      <c r="F2592" t="s">
        <v>43</v>
      </c>
      <c r="G2592" t="s">
        <v>15</v>
      </c>
      <c r="H2592" t="s">
        <v>37</v>
      </c>
      <c r="I2592" t="s">
        <v>100</v>
      </c>
      <c r="J2592">
        <v>86</v>
      </c>
      <c r="K2592">
        <v>4500</v>
      </c>
      <c r="L2592" s="7">
        <f>Sales_Data[[#This Row],[OrderQuantity]] *Sales_Data[[#This Row],[UnitPrice]]</f>
        <v>387000</v>
      </c>
      <c r="M2592" s="7">
        <f>Sales_Data[[#This Row],[UnitPrice]]-Sales_Data[[#This Row],[UnitCost]]</f>
        <v>2000</v>
      </c>
      <c r="N2592" s="7">
        <f>Sales_Data[[#This Row],[Gross Revenue]]-Sales_Data[[#This Row],[Discount Amount ]]</f>
        <v>385000</v>
      </c>
      <c r="O2592" s="7">
        <f>Sales_Data[[#This Row],[OrderQuantity]] *Sales_Data[[#This Row],[UnitCost]]</f>
        <v>215000</v>
      </c>
      <c r="P2592" s="7">
        <f>Sales_Data[[#This Row],[ItemCost]] +Sales_Data[[#This Row],[ShippingCost]]</f>
        <v>215310.49</v>
      </c>
      <c r="Q2592" s="7">
        <f>Sales_Data[[#This Row],[Gross Revenue]]-Sales_Data[[#This Row],[TotalFinancialCost]]</f>
        <v>171689.51</v>
      </c>
      <c r="R2592" s="7">
        <f>Sales_Data[[#This Row],[Actul Bill Amount]]-Sales_Data[[#This Row],[ShippingCost]]</f>
        <v>384689.51</v>
      </c>
      <c r="S2592">
        <v>403</v>
      </c>
      <c r="T2592">
        <v>310.49</v>
      </c>
      <c r="U2592" t="s">
        <v>44</v>
      </c>
      <c r="V2592">
        <v>2500</v>
      </c>
      <c r="W2592" t="s">
        <v>38</v>
      </c>
      <c r="X2592" t="str">
        <f t="shared" si="81"/>
        <v>Kolkata</v>
      </c>
    </row>
    <row r="2593" spans="1:24" x14ac:dyDescent="0.4">
      <c r="A2593">
        <v>102592</v>
      </c>
      <c r="B2593" s="5">
        <v>46004.592361111114</v>
      </c>
      <c r="C2593" s="3" t="str">
        <f>TEXT(Sales_Data[[#This Row],[OrderDate]],"mmmm")</f>
        <v>December</v>
      </c>
      <c r="D2593" s="3" t="str">
        <f t="shared" si="80"/>
        <v>2025</v>
      </c>
      <c r="E2593" t="s">
        <v>19</v>
      </c>
      <c r="F2593" t="s">
        <v>24</v>
      </c>
      <c r="G2593" t="s">
        <v>15</v>
      </c>
      <c r="H2593" t="s">
        <v>37</v>
      </c>
      <c r="I2593" t="s">
        <v>100</v>
      </c>
      <c r="J2593">
        <v>95</v>
      </c>
      <c r="K2593">
        <v>3500</v>
      </c>
      <c r="L2593" s="7">
        <f>Sales_Data[[#This Row],[OrderQuantity]] *Sales_Data[[#This Row],[UnitPrice]]</f>
        <v>332500</v>
      </c>
      <c r="M2593" s="7">
        <f>Sales_Data[[#This Row],[UnitPrice]]-Sales_Data[[#This Row],[UnitCost]]</f>
        <v>1300</v>
      </c>
      <c r="N2593" s="7">
        <f>Sales_Data[[#This Row],[Gross Revenue]]-Sales_Data[[#This Row],[Discount Amount ]]</f>
        <v>331200</v>
      </c>
      <c r="O2593" s="7">
        <f>Sales_Data[[#This Row],[OrderQuantity]] *Sales_Data[[#This Row],[UnitCost]]</f>
        <v>209000</v>
      </c>
      <c r="P2593" s="7">
        <f>Sales_Data[[#This Row],[ItemCost]] +Sales_Data[[#This Row],[ShippingCost]]</f>
        <v>209864.13</v>
      </c>
      <c r="Q2593" s="7">
        <f>Sales_Data[[#This Row],[Gross Revenue]]-Sales_Data[[#This Row],[TotalFinancialCost]]</f>
        <v>122635.87</v>
      </c>
      <c r="R2593" s="7">
        <f>Sales_Data[[#This Row],[Actul Bill Amount]]-Sales_Data[[#This Row],[ShippingCost]]</f>
        <v>330335.87</v>
      </c>
      <c r="S2593">
        <v>402</v>
      </c>
      <c r="T2593">
        <v>864.13</v>
      </c>
      <c r="U2593" t="s">
        <v>59</v>
      </c>
      <c r="V2593">
        <v>2200</v>
      </c>
      <c r="W2593" t="s">
        <v>38</v>
      </c>
      <c r="X2593" t="str">
        <f t="shared" si="81"/>
        <v>Kolkata</v>
      </c>
    </row>
    <row r="2594" spans="1:24" x14ac:dyDescent="0.4">
      <c r="A2594">
        <v>102593</v>
      </c>
      <c r="B2594" s="5">
        <v>45915.265972222223</v>
      </c>
      <c r="C2594" s="3" t="str">
        <f>TEXT(Sales_Data[[#This Row],[OrderDate]],"mmmm")</f>
        <v>September</v>
      </c>
      <c r="D2594" s="3" t="str">
        <f t="shared" si="80"/>
        <v>2025</v>
      </c>
      <c r="E2594" t="s">
        <v>39</v>
      </c>
      <c r="F2594" t="s">
        <v>55</v>
      </c>
      <c r="G2594" t="s">
        <v>29</v>
      </c>
      <c r="H2594" t="s">
        <v>16</v>
      </c>
      <c r="I2594" t="s">
        <v>100</v>
      </c>
      <c r="J2594">
        <v>22</v>
      </c>
      <c r="K2594">
        <v>850</v>
      </c>
      <c r="L2594" s="7">
        <f>Sales_Data[[#This Row],[OrderQuantity]] *Sales_Data[[#This Row],[UnitPrice]]</f>
        <v>18700</v>
      </c>
      <c r="M2594" s="7">
        <f>Sales_Data[[#This Row],[UnitPrice]]-Sales_Data[[#This Row],[UnitCost]]</f>
        <v>300</v>
      </c>
      <c r="N2594" s="7">
        <f>Sales_Data[[#This Row],[Gross Revenue]]-Sales_Data[[#This Row],[Discount Amount ]]</f>
        <v>18400</v>
      </c>
      <c r="O2594" s="7">
        <f>Sales_Data[[#This Row],[OrderQuantity]] *Sales_Data[[#This Row],[UnitCost]]</f>
        <v>12100</v>
      </c>
      <c r="P2594" s="7">
        <f>Sales_Data[[#This Row],[ItemCost]] +Sales_Data[[#This Row],[ShippingCost]]</f>
        <v>12856.27</v>
      </c>
      <c r="Q2594" s="7">
        <f>Sales_Data[[#This Row],[Gross Revenue]]-Sales_Data[[#This Row],[TotalFinancialCost]]</f>
        <v>5843.73</v>
      </c>
      <c r="R2594" s="7">
        <f>Sales_Data[[#This Row],[Actul Bill Amount]]-Sales_Data[[#This Row],[ShippingCost]]</f>
        <v>17643.73</v>
      </c>
      <c r="S2594">
        <v>441</v>
      </c>
      <c r="T2594">
        <v>756.27</v>
      </c>
      <c r="U2594" t="s">
        <v>56</v>
      </c>
      <c r="V2594">
        <v>550</v>
      </c>
      <c r="W2594" t="s">
        <v>18</v>
      </c>
      <c r="X2594" t="str">
        <f t="shared" si="81"/>
        <v>Bengaluru</v>
      </c>
    </row>
    <row r="2595" spans="1:24" x14ac:dyDescent="0.4">
      <c r="A2595">
        <v>102594</v>
      </c>
      <c r="B2595" s="5">
        <v>45926.806250000001</v>
      </c>
      <c r="C2595" s="3" t="str">
        <f>TEXT(Sales_Data[[#This Row],[OrderDate]],"mmmm")</f>
        <v>September</v>
      </c>
      <c r="D2595" s="3" t="str">
        <f t="shared" si="80"/>
        <v>2025</v>
      </c>
      <c r="E2595" t="s">
        <v>23</v>
      </c>
      <c r="F2595" t="s">
        <v>43</v>
      </c>
      <c r="G2595" t="s">
        <v>15</v>
      </c>
      <c r="H2595" t="s">
        <v>20</v>
      </c>
      <c r="I2595" t="s">
        <v>100</v>
      </c>
      <c r="J2595">
        <v>26</v>
      </c>
      <c r="K2595">
        <v>2800</v>
      </c>
      <c r="L2595" s="7">
        <f>Sales_Data[[#This Row],[OrderQuantity]] *Sales_Data[[#This Row],[UnitPrice]]</f>
        <v>72800</v>
      </c>
      <c r="M2595" s="7">
        <f>Sales_Data[[#This Row],[UnitPrice]]-Sales_Data[[#This Row],[UnitCost]]</f>
        <v>1300</v>
      </c>
      <c r="N2595" s="7">
        <f>Sales_Data[[#This Row],[Gross Revenue]]-Sales_Data[[#This Row],[Discount Amount ]]</f>
        <v>71500</v>
      </c>
      <c r="O2595" s="7">
        <f>Sales_Data[[#This Row],[OrderQuantity]] *Sales_Data[[#This Row],[UnitCost]]</f>
        <v>39000</v>
      </c>
      <c r="P2595" s="7">
        <f>Sales_Data[[#This Row],[ItemCost]] +Sales_Data[[#This Row],[ShippingCost]]</f>
        <v>39388.019999999997</v>
      </c>
      <c r="Q2595" s="7">
        <f>Sales_Data[[#This Row],[Gross Revenue]]-Sales_Data[[#This Row],[TotalFinancialCost]]</f>
        <v>33411.980000000003</v>
      </c>
      <c r="R2595" s="7">
        <f>Sales_Data[[#This Row],[Actul Bill Amount]]-Sales_Data[[#This Row],[ShippingCost]]</f>
        <v>71111.98</v>
      </c>
      <c r="S2595">
        <v>472</v>
      </c>
      <c r="T2595">
        <v>388.02</v>
      </c>
      <c r="U2595" t="s">
        <v>61</v>
      </c>
      <c r="V2595">
        <v>1500</v>
      </c>
      <c r="W2595" t="s">
        <v>22</v>
      </c>
      <c r="X2595" t="str">
        <f t="shared" si="81"/>
        <v>Nagpur</v>
      </c>
    </row>
    <row r="2596" spans="1:24" x14ac:dyDescent="0.4">
      <c r="A2596">
        <v>102595</v>
      </c>
      <c r="B2596" s="5">
        <v>45838.125</v>
      </c>
      <c r="C2596" s="3" t="str">
        <f>TEXT(Sales_Data[[#This Row],[OrderDate]],"mmmm")</f>
        <v>June</v>
      </c>
      <c r="D2596" s="3" t="str">
        <f t="shared" si="80"/>
        <v>2025</v>
      </c>
      <c r="E2596" t="s">
        <v>48</v>
      </c>
      <c r="F2596" t="s">
        <v>43</v>
      </c>
      <c r="G2596" t="s">
        <v>15</v>
      </c>
      <c r="H2596" t="s">
        <v>20</v>
      </c>
      <c r="I2596" t="s">
        <v>100</v>
      </c>
      <c r="J2596">
        <v>16</v>
      </c>
      <c r="K2596">
        <v>4500</v>
      </c>
      <c r="L2596" s="7">
        <f>Sales_Data[[#This Row],[OrderQuantity]] *Sales_Data[[#This Row],[UnitPrice]]</f>
        <v>72000</v>
      </c>
      <c r="M2596" s="7">
        <f>Sales_Data[[#This Row],[UnitPrice]]-Sales_Data[[#This Row],[UnitCost]]</f>
        <v>2000</v>
      </c>
      <c r="N2596" s="7">
        <f>Sales_Data[[#This Row],[Gross Revenue]]-Sales_Data[[#This Row],[Discount Amount ]]</f>
        <v>70000</v>
      </c>
      <c r="O2596" s="7">
        <f>Sales_Data[[#This Row],[OrderQuantity]] *Sales_Data[[#This Row],[UnitCost]]</f>
        <v>40000</v>
      </c>
      <c r="P2596" s="7">
        <f>Sales_Data[[#This Row],[ItemCost]] +Sales_Data[[#This Row],[ShippingCost]]</f>
        <v>40782.31</v>
      </c>
      <c r="Q2596" s="7">
        <f>Sales_Data[[#This Row],[Gross Revenue]]-Sales_Data[[#This Row],[TotalFinancialCost]]</f>
        <v>31217.690000000002</v>
      </c>
      <c r="R2596" s="7">
        <f>Sales_Data[[#This Row],[Actul Bill Amount]]-Sales_Data[[#This Row],[ShippingCost]]</f>
        <v>69217.69</v>
      </c>
      <c r="S2596">
        <v>647</v>
      </c>
      <c r="T2596">
        <v>782.31</v>
      </c>
      <c r="U2596" t="s">
        <v>44</v>
      </c>
      <c r="V2596">
        <v>2500</v>
      </c>
      <c r="W2596" t="s">
        <v>22</v>
      </c>
      <c r="X2596" t="str">
        <f t="shared" si="81"/>
        <v>Nagpur</v>
      </c>
    </row>
    <row r="2597" spans="1:24" x14ac:dyDescent="0.4">
      <c r="A2597">
        <v>102596</v>
      </c>
      <c r="B2597" s="5">
        <v>45817.568749999999</v>
      </c>
      <c r="C2597" s="3" t="str">
        <f>TEXT(Sales_Data[[#This Row],[OrderDate]],"mmmm")</f>
        <v>June</v>
      </c>
      <c r="D2597" s="3" t="str">
        <f t="shared" si="80"/>
        <v>2025</v>
      </c>
      <c r="E2597" t="s">
        <v>48</v>
      </c>
      <c r="F2597" t="s">
        <v>35</v>
      </c>
      <c r="G2597" t="s">
        <v>29</v>
      </c>
      <c r="H2597" t="s">
        <v>37</v>
      </c>
      <c r="I2597" t="s">
        <v>100</v>
      </c>
      <c r="J2597">
        <v>85</v>
      </c>
      <c r="K2597">
        <v>12000</v>
      </c>
      <c r="L2597" s="7">
        <f>Sales_Data[[#This Row],[OrderQuantity]] *Sales_Data[[#This Row],[UnitPrice]]</f>
        <v>1020000</v>
      </c>
      <c r="M2597" s="7">
        <f>Sales_Data[[#This Row],[UnitPrice]]-Sales_Data[[#This Row],[UnitCost]]</f>
        <v>4000</v>
      </c>
      <c r="N2597" s="7">
        <f>Sales_Data[[#This Row],[Gross Revenue]]-Sales_Data[[#This Row],[Discount Amount ]]</f>
        <v>1016000</v>
      </c>
      <c r="O2597" s="7">
        <f>Sales_Data[[#This Row],[OrderQuantity]] *Sales_Data[[#This Row],[UnitCost]]</f>
        <v>680000</v>
      </c>
      <c r="P2597" s="7">
        <f>Sales_Data[[#This Row],[ItemCost]] +Sales_Data[[#This Row],[ShippingCost]]</f>
        <v>680636.92</v>
      </c>
      <c r="Q2597" s="7">
        <f>Sales_Data[[#This Row],[Gross Revenue]]-Sales_Data[[#This Row],[TotalFinancialCost]]</f>
        <v>339363.07999999996</v>
      </c>
      <c r="R2597" s="7">
        <f>Sales_Data[[#This Row],[Actul Bill Amount]]-Sales_Data[[#This Row],[ShippingCost]]</f>
        <v>1015363.08</v>
      </c>
      <c r="S2597">
        <v>1060</v>
      </c>
      <c r="T2597">
        <v>636.91999999999996</v>
      </c>
      <c r="U2597" t="s">
        <v>36</v>
      </c>
      <c r="V2597">
        <v>8000</v>
      </c>
      <c r="W2597" t="s">
        <v>38</v>
      </c>
      <c r="X2597" t="str">
        <f t="shared" si="81"/>
        <v>Kolkata</v>
      </c>
    </row>
    <row r="2598" spans="1:24" x14ac:dyDescent="0.4">
      <c r="A2598">
        <v>102597</v>
      </c>
      <c r="B2598" s="5">
        <v>46008.186111111114</v>
      </c>
      <c r="C2598" s="3" t="str">
        <f>TEXT(Sales_Data[[#This Row],[OrderDate]],"mmmm")</f>
        <v>December</v>
      </c>
      <c r="D2598" s="3" t="str">
        <f t="shared" si="80"/>
        <v>2025</v>
      </c>
      <c r="E2598" t="s">
        <v>19</v>
      </c>
      <c r="F2598" t="s">
        <v>46</v>
      </c>
      <c r="G2598" t="s">
        <v>29</v>
      </c>
      <c r="H2598" t="s">
        <v>32</v>
      </c>
      <c r="I2598" t="s">
        <v>100</v>
      </c>
      <c r="J2598">
        <v>49</v>
      </c>
      <c r="K2598">
        <v>15000</v>
      </c>
      <c r="L2598" s="7">
        <f>Sales_Data[[#This Row],[OrderQuantity]] *Sales_Data[[#This Row],[UnitPrice]]</f>
        <v>735000</v>
      </c>
      <c r="M2598" s="7">
        <f>Sales_Data[[#This Row],[UnitPrice]]-Sales_Data[[#This Row],[UnitCost]]</f>
        <v>5500</v>
      </c>
      <c r="N2598" s="7">
        <f>Sales_Data[[#This Row],[Gross Revenue]]-Sales_Data[[#This Row],[Discount Amount ]]</f>
        <v>729500</v>
      </c>
      <c r="O2598" s="7">
        <f>Sales_Data[[#This Row],[OrderQuantity]] *Sales_Data[[#This Row],[UnitCost]]</f>
        <v>465500</v>
      </c>
      <c r="P2598" s="7">
        <f>Sales_Data[[#This Row],[ItemCost]] +Sales_Data[[#This Row],[ShippingCost]]</f>
        <v>465716.07</v>
      </c>
      <c r="Q2598" s="7">
        <f>Sales_Data[[#This Row],[Gross Revenue]]-Sales_Data[[#This Row],[TotalFinancialCost]]</f>
        <v>269283.93</v>
      </c>
      <c r="R2598" s="7">
        <f>Sales_Data[[#This Row],[Actul Bill Amount]]-Sales_Data[[#This Row],[ShippingCost]]</f>
        <v>729283.93</v>
      </c>
      <c r="S2598">
        <v>1093</v>
      </c>
      <c r="T2598">
        <v>216.07</v>
      </c>
      <c r="U2598" t="s">
        <v>53</v>
      </c>
      <c r="V2598">
        <v>9500</v>
      </c>
      <c r="W2598" t="s">
        <v>33</v>
      </c>
      <c r="X2598" t="str">
        <f t="shared" si="81"/>
        <v>Delhi</v>
      </c>
    </row>
    <row r="2599" spans="1:24" x14ac:dyDescent="0.4">
      <c r="A2599">
        <v>102598</v>
      </c>
      <c r="B2599" s="5">
        <v>45945.702777777777</v>
      </c>
      <c r="C2599" s="3" t="str">
        <f>TEXT(Sales_Data[[#This Row],[OrderDate]],"mmmm")</f>
        <v>October</v>
      </c>
      <c r="D2599" s="3" t="str">
        <f t="shared" si="80"/>
        <v>2025</v>
      </c>
      <c r="E2599" t="s">
        <v>34</v>
      </c>
      <c r="F2599" t="s">
        <v>40</v>
      </c>
      <c r="G2599" t="s">
        <v>31</v>
      </c>
      <c r="H2599" t="s">
        <v>25</v>
      </c>
      <c r="I2599" t="s">
        <v>100</v>
      </c>
      <c r="J2599">
        <v>3</v>
      </c>
      <c r="K2599">
        <v>5500</v>
      </c>
      <c r="L2599" s="7">
        <f>Sales_Data[[#This Row],[OrderQuantity]] *Sales_Data[[#This Row],[UnitPrice]]</f>
        <v>16500</v>
      </c>
      <c r="M2599" s="7">
        <f>Sales_Data[[#This Row],[UnitPrice]]-Sales_Data[[#This Row],[UnitCost]]</f>
        <v>2000</v>
      </c>
      <c r="N2599" s="7">
        <f>Sales_Data[[#This Row],[Gross Revenue]]-Sales_Data[[#This Row],[Discount Amount ]]</f>
        <v>14500</v>
      </c>
      <c r="O2599" s="7">
        <f>Sales_Data[[#This Row],[OrderQuantity]] *Sales_Data[[#This Row],[UnitCost]]</f>
        <v>10500</v>
      </c>
      <c r="P2599" s="7">
        <f>Sales_Data[[#This Row],[ItemCost]] +Sales_Data[[#This Row],[ShippingCost]]</f>
        <v>12743.29</v>
      </c>
      <c r="Q2599" s="7">
        <f>Sales_Data[[#This Row],[Gross Revenue]]-Sales_Data[[#This Row],[TotalFinancialCost]]</f>
        <v>3756.7099999999991</v>
      </c>
      <c r="R2599" s="7">
        <f>Sales_Data[[#This Row],[Actul Bill Amount]]-Sales_Data[[#This Row],[ShippingCost]]</f>
        <v>12256.71</v>
      </c>
      <c r="S2599">
        <v>707</v>
      </c>
      <c r="T2599">
        <v>2243.29</v>
      </c>
      <c r="U2599" t="s">
        <v>41</v>
      </c>
      <c r="V2599">
        <v>3500</v>
      </c>
      <c r="W2599" t="s">
        <v>27</v>
      </c>
      <c r="X2599" t="str">
        <f t="shared" si="81"/>
        <v>Mumbai</v>
      </c>
    </row>
    <row r="2600" spans="1:24" x14ac:dyDescent="0.4">
      <c r="A2600">
        <v>102599</v>
      </c>
      <c r="B2600" s="5">
        <v>45945.134722222225</v>
      </c>
      <c r="C2600" s="3" t="str">
        <f>TEXT(Sales_Data[[#This Row],[OrderDate]],"mmmm")</f>
        <v>October</v>
      </c>
      <c r="D2600" s="3" t="str">
        <f t="shared" si="80"/>
        <v>2025</v>
      </c>
      <c r="E2600" t="s">
        <v>50</v>
      </c>
      <c r="F2600" t="s">
        <v>40</v>
      </c>
      <c r="G2600" t="s">
        <v>29</v>
      </c>
      <c r="H2600" t="s">
        <v>20</v>
      </c>
      <c r="I2600" t="s">
        <v>100</v>
      </c>
      <c r="J2600">
        <v>24</v>
      </c>
      <c r="K2600">
        <v>1500</v>
      </c>
      <c r="L2600" s="7">
        <f>Sales_Data[[#This Row],[OrderQuantity]] *Sales_Data[[#This Row],[UnitPrice]]</f>
        <v>36000</v>
      </c>
      <c r="M2600" s="7">
        <f>Sales_Data[[#This Row],[UnitPrice]]-Sales_Data[[#This Row],[UnitCost]]</f>
        <v>700</v>
      </c>
      <c r="N2600" s="7">
        <f>Sales_Data[[#This Row],[Gross Revenue]]-Sales_Data[[#This Row],[Discount Amount ]]</f>
        <v>35300</v>
      </c>
      <c r="O2600" s="7">
        <f>Sales_Data[[#This Row],[OrderQuantity]] *Sales_Data[[#This Row],[UnitCost]]</f>
        <v>19200</v>
      </c>
      <c r="P2600" s="7">
        <f>Sales_Data[[#This Row],[ItemCost]] +Sales_Data[[#This Row],[ShippingCost]]</f>
        <v>19866.63</v>
      </c>
      <c r="Q2600" s="7">
        <f>Sales_Data[[#This Row],[Gross Revenue]]-Sales_Data[[#This Row],[TotalFinancialCost]]</f>
        <v>16133.369999999999</v>
      </c>
      <c r="R2600" s="7">
        <f>Sales_Data[[#This Row],[Actul Bill Amount]]-Sales_Data[[#This Row],[ShippingCost]]</f>
        <v>34633.370000000003</v>
      </c>
      <c r="S2600">
        <v>969</v>
      </c>
      <c r="T2600">
        <v>666.63</v>
      </c>
      <c r="U2600" t="s">
        <v>52</v>
      </c>
      <c r="V2600">
        <v>800</v>
      </c>
      <c r="W2600" t="s">
        <v>22</v>
      </c>
      <c r="X2600" t="str">
        <f t="shared" si="81"/>
        <v>Nagpur</v>
      </c>
    </row>
    <row r="2601" spans="1:24" x14ac:dyDescent="0.4">
      <c r="A2601">
        <v>102600</v>
      </c>
      <c r="B2601" s="5">
        <v>45883.1875</v>
      </c>
      <c r="C2601" s="3" t="str">
        <f>TEXT(Sales_Data[[#This Row],[OrderDate]],"mmmm")</f>
        <v>August</v>
      </c>
      <c r="D2601" s="3" t="str">
        <f t="shared" si="80"/>
        <v>2025</v>
      </c>
      <c r="E2601" t="s">
        <v>19</v>
      </c>
      <c r="F2601" t="s">
        <v>24</v>
      </c>
      <c r="G2601" t="s">
        <v>31</v>
      </c>
      <c r="H2601" t="s">
        <v>25</v>
      </c>
      <c r="I2601" t="s">
        <v>100</v>
      </c>
      <c r="J2601">
        <v>44</v>
      </c>
      <c r="K2601">
        <v>25000</v>
      </c>
      <c r="L2601" s="7">
        <f>Sales_Data[[#This Row],[OrderQuantity]] *Sales_Data[[#This Row],[UnitPrice]]</f>
        <v>1100000</v>
      </c>
      <c r="M2601" s="7">
        <f>Sales_Data[[#This Row],[UnitPrice]]-Sales_Data[[#This Row],[UnitCost]]</f>
        <v>7000</v>
      </c>
      <c r="N2601" s="7">
        <f>Sales_Data[[#This Row],[Gross Revenue]]-Sales_Data[[#This Row],[Discount Amount ]]</f>
        <v>1093000</v>
      </c>
      <c r="O2601" s="7">
        <f>Sales_Data[[#This Row],[OrderQuantity]] *Sales_Data[[#This Row],[UnitCost]]</f>
        <v>792000</v>
      </c>
      <c r="P2601" s="7">
        <f>Sales_Data[[#This Row],[ItemCost]] +Sales_Data[[#This Row],[ShippingCost]]</f>
        <v>794086.12</v>
      </c>
      <c r="Q2601" s="7">
        <f>Sales_Data[[#This Row],[Gross Revenue]]-Sales_Data[[#This Row],[TotalFinancialCost]]</f>
        <v>305913.88</v>
      </c>
      <c r="R2601" s="7">
        <f>Sales_Data[[#This Row],[Actul Bill Amount]]-Sales_Data[[#This Row],[ShippingCost]]</f>
        <v>1090913.8799999999</v>
      </c>
      <c r="S2601">
        <v>853</v>
      </c>
      <c r="T2601">
        <v>2086.12</v>
      </c>
      <c r="U2601" t="s">
        <v>60</v>
      </c>
      <c r="V2601">
        <v>18000</v>
      </c>
      <c r="W2601" t="s">
        <v>27</v>
      </c>
      <c r="X2601" t="str">
        <f t="shared" si="81"/>
        <v>Mumbai</v>
      </c>
    </row>
    <row r="2602" spans="1:24" x14ac:dyDescent="0.4">
      <c r="A2602">
        <v>102601</v>
      </c>
      <c r="B2602" s="5">
        <v>45668.98333333333</v>
      </c>
      <c r="C2602" s="3" t="str">
        <f>TEXT(Sales_Data[[#This Row],[OrderDate]],"mmmm")</f>
        <v>January</v>
      </c>
      <c r="D2602" s="3" t="str">
        <f t="shared" si="80"/>
        <v>2025</v>
      </c>
      <c r="E2602" t="s">
        <v>39</v>
      </c>
      <c r="F2602" t="s">
        <v>14</v>
      </c>
      <c r="G2602" t="s">
        <v>31</v>
      </c>
      <c r="H2602" t="s">
        <v>20</v>
      </c>
      <c r="I2602" t="s">
        <v>100</v>
      </c>
      <c r="J2602">
        <v>51</v>
      </c>
      <c r="K2602">
        <v>3200</v>
      </c>
      <c r="L2602" s="7">
        <f>Sales_Data[[#This Row],[OrderQuantity]] *Sales_Data[[#This Row],[UnitPrice]]</f>
        <v>163200</v>
      </c>
      <c r="M2602" s="7">
        <f>Sales_Data[[#This Row],[UnitPrice]]-Sales_Data[[#This Row],[UnitCost]]</f>
        <v>1200</v>
      </c>
      <c r="N2602" s="7">
        <f>Sales_Data[[#This Row],[Gross Revenue]]-Sales_Data[[#This Row],[Discount Amount ]]</f>
        <v>162000</v>
      </c>
      <c r="O2602" s="7">
        <f>Sales_Data[[#This Row],[OrderQuantity]] *Sales_Data[[#This Row],[UnitCost]]</f>
        <v>102000</v>
      </c>
      <c r="P2602" s="7">
        <f>Sales_Data[[#This Row],[ItemCost]] +Sales_Data[[#This Row],[ShippingCost]]</f>
        <v>104214.86</v>
      </c>
      <c r="Q2602" s="7">
        <f>Sales_Data[[#This Row],[Gross Revenue]]-Sales_Data[[#This Row],[TotalFinancialCost]]</f>
        <v>58985.14</v>
      </c>
      <c r="R2602" s="7">
        <f>Sales_Data[[#This Row],[Actul Bill Amount]]-Sales_Data[[#This Row],[ShippingCost]]</f>
        <v>159785.14000000001</v>
      </c>
      <c r="S2602">
        <v>1119</v>
      </c>
      <c r="T2602">
        <v>2214.86</v>
      </c>
      <c r="U2602" t="s">
        <v>17</v>
      </c>
      <c r="V2602">
        <v>2000</v>
      </c>
      <c r="W2602" t="s">
        <v>22</v>
      </c>
      <c r="X2602" t="str">
        <f t="shared" si="81"/>
        <v>Nagpur</v>
      </c>
    </row>
    <row r="2603" spans="1:24" x14ac:dyDescent="0.4">
      <c r="A2603">
        <v>102602</v>
      </c>
      <c r="B2603" s="5">
        <v>45667.703472222223</v>
      </c>
      <c r="C2603" s="3" t="str">
        <f>TEXT(Sales_Data[[#This Row],[OrderDate]],"mmmm")</f>
        <v>January</v>
      </c>
      <c r="D2603" s="3" t="str">
        <f t="shared" si="80"/>
        <v>2025</v>
      </c>
      <c r="E2603" t="s">
        <v>39</v>
      </c>
      <c r="F2603" t="s">
        <v>28</v>
      </c>
      <c r="G2603" t="s">
        <v>29</v>
      </c>
      <c r="H2603" t="s">
        <v>25</v>
      </c>
      <c r="I2603" t="s">
        <v>100</v>
      </c>
      <c r="J2603">
        <v>82</v>
      </c>
      <c r="K2603">
        <v>450</v>
      </c>
      <c r="L2603" s="7">
        <f>Sales_Data[[#This Row],[OrderQuantity]] *Sales_Data[[#This Row],[UnitPrice]]</f>
        <v>36900</v>
      </c>
      <c r="M2603" s="7">
        <f>Sales_Data[[#This Row],[UnitPrice]]-Sales_Data[[#This Row],[UnitCost]]</f>
        <v>250</v>
      </c>
      <c r="N2603" s="7">
        <f>Sales_Data[[#This Row],[Gross Revenue]]-Sales_Data[[#This Row],[Discount Amount ]]</f>
        <v>36650</v>
      </c>
      <c r="O2603" s="7">
        <f>Sales_Data[[#This Row],[OrderQuantity]] *Sales_Data[[#This Row],[UnitCost]]</f>
        <v>16400</v>
      </c>
      <c r="P2603" s="7">
        <f>Sales_Data[[#This Row],[ItemCost]] +Sales_Data[[#This Row],[ShippingCost]]</f>
        <v>16798.939999999999</v>
      </c>
      <c r="Q2603" s="7">
        <f>Sales_Data[[#This Row],[Gross Revenue]]-Sales_Data[[#This Row],[TotalFinancialCost]]</f>
        <v>20101.060000000001</v>
      </c>
      <c r="R2603" s="7">
        <f>Sales_Data[[#This Row],[Actul Bill Amount]]-Sales_Data[[#This Row],[ShippingCost]]</f>
        <v>36251.06</v>
      </c>
      <c r="S2603">
        <v>1132</v>
      </c>
      <c r="T2603">
        <v>398.94</v>
      </c>
      <c r="U2603" t="s">
        <v>30</v>
      </c>
      <c r="V2603">
        <v>200</v>
      </c>
      <c r="W2603" t="s">
        <v>27</v>
      </c>
      <c r="X2603" t="str">
        <f t="shared" si="81"/>
        <v>Mumbai</v>
      </c>
    </row>
    <row r="2604" spans="1:24" x14ac:dyDescent="0.4">
      <c r="A2604">
        <v>102603</v>
      </c>
      <c r="B2604" s="5">
        <v>45928.441666666666</v>
      </c>
      <c r="C2604" s="3" t="str">
        <f>TEXT(Sales_Data[[#This Row],[OrderDate]],"mmmm")</f>
        <v>September</v>
      </c>
      <c r="D2604" s="3" t="str">
        <f t="shared" si="80"/>
        <v>2025</v>
      </c>
      <c r="E2604" t="s">
        <v>48</v>
      </c>
      <c r="F2604" t="s">
        <v>24</v>
      </c>
      <c r="G2604" t="s">
        <v>15</v>
      </c>
      <c r="H2604" t="s">
        <v>37</v>
      </c>
      <c r="I2604" t="s">
        <v>100</v>
      </c>
      <c r="J2604">
        <v>56</v>
      </c>
      <c r="K2604">
        <v>3500</v>
      </c>
      <c r="L2604" s="7">
        <f>Sales_Data[[#This Row],[OrderQuantity]] *Sales_Data[[#This Row],[UnitPrice]]</f>
        <v>196000</v>
      </c>
      <c r="M2604" s="7">
        <f>Sales_Data[[#This Row],[UnitPrice]]-Sales_Data[[#This Row],[UnitCost]]</f>
        <v>1300</v>
      </c>
      <c r="N2604" s="7">
        <f>Sales_Data[[#This Row],[Gross Revenue]]-Sales_Data[[#This Row],[Discount Amount ]]</f>
        <v>194700</v>
      </c>
      <c r="O2604" s="7">
        <f>Sales_Data[[#This Row],[OrderQuantity]] *Sales_Data[[#This Row],[UnitCost]]</f>
        <v>123200</v>
      </c>
      <c r="P2604" s="7">
        <f>Sales_Data[[#This Row],[ItemCost]] +Sales_Data[[#This Row],[ShippingCost]]</f>
        <v>123892.97</v>
      </c>
      <c r="Q2604" s="7">
        <f>Sales_Data[[#This Row],[Gross Revenue]]-Sales_Data[[#This Row],[TotalFinancialCost]]</f>
        <v>72107.03</v>
      </c>
      <c r="R2604" s="7">
        <f>Sales_Data[[#This Row],[Actul Bill Amount]]-Sales_Data[[#This Row],[ShippingCost]]</f>
        <v>194007.03</v>
      </c>
      <c r="S2604">
        <v>514</v>
      </c>
      <c r="T2604">
        <v>692.97</v>
      </c>
      <c r="U2604" t="s">
        <v>59</v>
      </c>
      <c r="V2604">
        <v>2200</v>
      </c>
      <c r="W2604" t="s">
        <v>38</v>
      </c>
      <c r="X2604" t="str">
        <f t="shared" si="81"/>
        <v>Kolkata</v>
      </c>
    </row>
    <row r="2605" spans="1:24" x14ac:dyDescent="0.4">
      <c r="A2605">
        <v>102604</v>
      </c>
      <c r="B2605" s="5">
        <v>45930.156944444447</v>
      </c>
      <c r="C2605" s="3" t="str">
        <f>TEXT(Sales_Data[[#This Row],[OrderDate]],"mmmm")</f>
        <v>September</v>
      </c>
      <c r="D2605" s="3" t="str">
        <f t="shared" si="80"/>
        <v>2025</v>
      </c>
      <c r="E2605" t="s">
        <v>13</v>
      </c>
      <c r="F2605" t="s">
        <v>55</v>
      </c>
      <c r="G2605" t="s">
        <v>15</v>
      </c>
      <c r="H2605" t="s">
        <v>16</v>
      </c>
      <c r="I2605" t="s">
        <v>100</v>
      </c>
      <c r="J2605">
        <v>15</v>
      </c>
      <c r="K2605">
        <v>600</v>
      </c>
      <c r="L2605" s="7">
        <f>Sales_Data[[#This Row],[OrderQuantity]] *Sales_Data[[#This Row],[UnitPrice]]</f>
        <v>9000</v>
      </c>
      <c r="M2605" s="7">
        <f>Sales_Data[[#This Row],[UnitPrice]]-Sales_Data[[#This Row],[UnitCost]]</f>
        <v>250</v>
      </c>
      <c r="N2605" s="7">
        <f>Sales_Data[[#This Row],[Gross Revenue]]-Sales_Data[[#This Row],[Discount Amount ]]</f>
        <v>8750</v>
      </c>
      <c r="O2605" s="7">
        <f>Sales_Data[[#This Row],[OrderQuantity]] *Sales_Data[[#This Row],[UnitCost]]</f>
        <v>5250</v>
      </c>
      <c r="P2605" s="7">
        <f>Sales_Data[[#This Row],[ItemCost]] +Sales_Data[[#This Row],[ShippingCost]]</f>
        <v>6327.08</v>
      </c>
      <c r="Q2605" s="7">
        <f>Sales_Data[[#This Row],[Gross Revenue]]-Sales_Data[[#This Row],[TotalFinancialCost]]</f>
        <v>2672.92</v>
      </c>
      <c r="R2605" s="7">
        <f>Sales_Data[[#This Row],[Actul Bill Amount]]-Sales_Data[[#This Row],[ShippingCost]]</f>
        <v>7672.92</v>
      </c>
      <c r="S2605">
        <v>511</v>
      </c>
      <c r="T2605">
        <v>1077.08</v>
      </c>
      <c r="U2605" t="s">
        <v>57</v>
      </c>
      <c r="V2605">
        <v>350</v>
      </c>
      <c r="W2605" t="s">
        <v>18</v>
      </c>
      <c r="X2605" t="str">
        <f t="shared" si="81"/>
        <v>Bengaluru</v>
      </c>
    </row>
    <row r="2606" spans="1:24" x14ac:dyDescent="0.4">
      <c r="A2606">
        <v>102605</v>
      </c>
      <c r="B2606" s="5">
        <v>45840.611111111109</v>
      </c>
      <c r="C2606" s="3" t="str">
        <f>TEXT(Sales_Data[[#This Row],[OrderDate]],"mmmm")</f>
        <v>July</v>
      </c>
      <c r="D2606" s="3" t="str">
        <f t="shared" si="80"/>
        <v>2025</v>
      </c>
      <c r="E2606" t="s">
        <v>13</v>
      </c>
      <c r="F2606" t="s">
        <v>28</v>
      </c>
      <c r="G2606" t="s">
        <v>31</v>
      </c>
      <c r="H2606" t="s">
        <v>37</v>
      </c>
      <c r="I2606" t="s">
        <v>100</v>
      </c>
      <c r="J2606">
        <v>59</v>
      </c>
      <c r="K2606">
        <v>2500</v>
      </c>
      <c r="L2606" s="7">
        <f>Sales_Data[[#This Row],[OrderQuantity]] *Sales_Data[[#This Row],[UnitPrice]]</f>
        <v>147500</v>
      </c>
      <c r="M2606" s="7">
        <f>Sales_Data[[#This Row],[UnitPrice]]-Sales_Data[[#This Row],[UnitCost]]</f>
        <v>1000</v>
      </c>
      <c r="N2606" s="7">
        <f>Sales_Data[[#This Row],[Gross Revenue]]-Sales_Data[[#This Row],[Discount Amount ]]</f>
        <v>146500</v>
      </c>
      <c r="O2606" s="7">
        <f>Sales_Data[[#This Row],[OrderQuantity]] *Sales_Data[[#This Row],[UnitCost]]</f>
        <v>88500</v>
      </c>
      <c r="P2606" s="7">
        <f>Sales_Data[[#This Row],[ItemCost]] +Sales_Data[[#This Row],[ShippingCost]]</f>
        <v>89018.17</v>
      </c>
      <c r="Q2606" s="7">
        <f>Sales_Data[[#This Row],[Gross Revenue]]-Sales_Data[[#This Row],[TotalFinancialCost]]</f>
        <v>58481.83</v>
      </c>
      <c r="R2606" s="7">
        <f>Sales_Data[[#This Row],[Actul Bill Amount]]-Sales_Data[[#This Row],[ShippingCost]]</f>
        <v>145981.82999999999</v>
      </c>
      <c r="S2606">
        <v>993</v>
      </c>
      <c r="T2606">
        <v>518.16999999999996</v>
      </c>
      <c r="U2606" t="s">
        <v>54</v>
      </c>
      <c r="V2606">
        <v>1500</v>
      </c>
      <c r="W2606" t="s">
        <v>38</v>
      </c>
      <c r="X2606" t="str">
        <f t="shared" si="81"/>
        <v>Kolkata</v>
      </c>
    </row>
    <row r="2607" spans="1:24" x14ac:dyDescent="0.4">
      <c r="A2607">
        <v>102606</v>
      </c>
      <c r="B2607" s="5">
        <v>45810.265277777777</v>
      </c>
      <c r="C2607" s="3" t="str">
        <f>TEXT(Sales_Data[[#This Row],[OrderDate]],"mmmm")</f>
        <v>June</v>
      </c>
      <c r="D2607" s="3" t="str">
        <f t="shared" si="80"/>
        <v>2025</v>
      </c>
      <c r="E2607" t="s">
        <v>48</v>
      </c>
      <c r="F2607" t="s">
        <v>46</v>
      </c>
      <c r="G2607" t="s">
        <v>31</v>
      </c>
      <c r="H2607" t="s">
        <v>37</v>
      </c>
      <c r="I2607" t="s">
        <v>100</v>
      </c>
      <c r="J2607">
        <v>64</v>
      </c>
      <c r="K2607">
        <v>15000</v>
      </c>
      <c r="L2607" s="7">
        <f>Sales_Data[[#This Row],[OrderQuantity]] *Sales_Data[[#This Row],[UnitPrice]]</f>
        <v>960000</v>
      </c>
      <c r="M2607" s="7">
        <f>Sales_Data[[#This Row],[UnitPrice]]-Sales_Data[[#This Row],[UnitCost]]</f>
        <v>5500</v>
      </c>
      <c r="N2607" s="7">
        <f>Sales_Data[[#This Row],[Gross Revenue]]-Sales_Data[[#This Row],[Discount Amount ]]</f>
        <v>954500</v>
      </c>
      <c r="O2607" s="7">
        <f>Sales_Data[[#This Row],[OrderQuantity]] *Sales_Data[[#This Row],[UnitCost]]</f>
        <v>608000</v>
      </c>
      <c r="P2607" s="7">
        <f>Sales_Data[[#This Row],[ItemCost]] +Sales_Data[[#This Row],[ShippingCost]]</f>
        <v>608534.86</v>
      </c>
      <c r="Q2607" s="7">
        <f>Sales_Data[[#This Row],[Gross Revenue]]-Sales_Data[[#This Row],[TotalFinancialCost]]</f>
        <v>351465.14</v>
      </c>
      <c r="R2607" s="7">
        <f>Sales_Data[[#This Row],[Actul Bill Amount]]-Sales_Data[[#This Row],[ShippingCost]]</f>
        <v>953965.14</v>
      </c>
      <c r="S2607">
        <v>775</v>
      </c>
      <c r="T2607">
        <v>534.86</v>
      </c>
      <c r="U2607" t="s">
        <v>53</v>
      </c>
      <c r="V2607">
        <v>9500</v>
      </c>
      <c r="W2607" t="s">
        <v>38</v>
      </c>
      <c r="X2607" t="str">
        <f t="shared" si="81"/>
        <v>Kolkata</v>
      </c>
    </row>
    <row r="2608" spans="1:24" x14ac:dyDescent="0.4">
      <c r="A2608">
        <v>102607</v>
      </c>
      <c r="B2608" s="5">
        <v>45972.186805555553</v>
      </c>
      <c r="C2608" s="3" t="str">
        <f>TEXT(Sales_Data[[#This Row],[OrderDate]],"mmmm")</f>
        <v>November</v>
      </c>
      <c r="D2608" s="3" t="str">
        <f t="shared" si="80"/>
        <v>2025</v>
      </c>
      <c r="E2608" t="s">
        <v>48</v>
      </c>
      <c r="F2608" t="s">
        <v>40</v>
      </c>
      <c r="G2608" t="s">
        <v>15</v>
      </c>
      <c r="H2608" t="s">
        <v>25</v>
      </c>
      <c r="I2608" t="s">
        <v>100</v>
      </c>
      <c r="J2608">
        <v>1</v>
      </c>
      <c r="K2608">
        <v>5500</v>
      </c>
      <c r="L2608" s="7">
        <f>Sales_Data[[#This Row],[OrderQuantity]] *Sales_Data[[#This Row],[UnitPrice]]</f>
        <v>5500</v>
      </c>
      <c r="M2608" s="7">
        <f>Sales_Data[[#This Row],[UnitPrice]]-Sales_Data[[#This Row],[UnitCost]]</f>
        <v>2000</v>
      </c>
      <c r="N2608" s="7">
        <f>Sales_Data[[#This Row],[Gross Revenue]]-Sales_Data[[#This Row],[Discount Amount ]]</f>
        <v>3500</v>
      </c>
      <c r="O2608" s="7">
        <f>Sales_Data[[#This Row],[OrderQuantity]] *Sales_Data[[#This Row],[UnitCost]]</f>
        <v>3500</v>
      </c>
      <c r="P2608" s="7">
        <f>Sales_Data[[#This Row],[ItemCost]] +Sales_Data[[#This Row],[ShippingCost]]</f>
        <v>4055.07</v>
      </c>
      <c r="Q2608" s="7">
        <f>Sales_Data[[#This Row],[Gross Revenue]]-Sales_Data[[#This Row],[TotalFinancialCost]]</f>
        <v>1444.9299999999998</v>
      </c>
      <c r="R2608" s="7">
        <f>Sales_Data[[#This Row],[Actul Bill Amount]]-Sales_Data[[#This Row],[ShippingCost]]</f>
        <v>2944.93</v>
      </c>
      <c r="S2608">
        <v>986</v>
      </c>
      <c r="T2608">
        <v>555.07000000000005</v>
      </c>
      <c r="U2608" t="s">
        <v>41</v>
      </c>
      <c r="V2608">
        <v>3500</v>
      </c>
      <c r="W2608" t="s">
        <v>27</v>
      </c>
      <c r="X2608" t="str">
        <f t="shared" si="81"/>
        <v>Mumbai</v>
      </c>
    </row>
    <row r="2609" spans="1:24" x14ac:dyDescent="0.4">
      <c r="A2609">
        <v>102608</v>
      </c>
      <c r="B2609" s="5">
        <v>45991.558333333334</v>
      </c>
      <c r="C2609" s="3" t="str">
        <f>TEXT(Sales_Data[[#This Row],[OrderDate]],"mmmm")</f>
        <v>November</v>
      </c>
      <c r="D2609" s="3" t="str">
        <f t="shared" si="80"/>
        <v>2025</v>
      </c>
      <c r="E2609" t="s">
        <v>39</v>
      </c>
      <c r="F2609" t="s">
        <v>46</v>
      </c>
      <c r="G2609" t="s">
        <v>15</v>
      </c>
      <c r="H2609" t="s">
        <v>16</v>
      </c>
      <c r="I2609" t="s">
        <v>100</v>
      </c>
      <c r="J2609">
        <v>10</v>
      </c>
      <c r="K2609">
        <v>4500</v>
      </c>
      <c r="L2609" s="7">
        <f>Sales_Data[[#This Row],[OrderQuantity]] *Sales_Data[[#This Row],[UnitPrice]]</f>
        <v>45000</v>
      </c>
      <c r="M2609" s="7">
        <f>Sales_Data[[#This Row],[UnitPrice]]-Sales_Data[[#This Row],[UnitCost]]</f>
        <v>1700</v>
      </c>
      <c r="N2609" s="7">
        <f>Sales_Data[[#This Row],[Gross Revenue]]-Sales_Data[[#This Row],[Discount Amount ]]</f>
        <v>43300</v>
      </c>
      <c r="O2609" s="7">
        <f>Sales_Data[[#This Row],[OrderQuantity]] *Sales_Data[[#This Row],[UnitCost]]</f>
        <v>28000</v>
      </c>
      <c r="P2609" s="7">
        <f>Sales_Data[[#This Row],[ItemCost]] +Sales_Data[[#This Row],[ShippingCost]]</f>
        <v>29383.3</v>
      </c>
      <c r="Q2609" s="7">
        <f>Sales_Data[[#This Row],[Gross Revenue]]-Sales_Data[[#This Row],[TotalFinancialCost]]</f>
        <v>15616.7</v>
      </c>
      <c r="R2609" s="7">
        <f>Sales_Data[[#This Row],[Actul Bill Amount]]-Sales_Data[[#This Row],[ShippingCost]]</f>
        <v>41916.699999999997</v>
      </c>
      <c r="S2609">
        <v>500</v>
      </c>
      <c r="T2609">
        <v>1383.3</v>
      </c>
      <c r="U2609" t="s">
        <v>47</v>
      </c>
      <c r="V2609">
        <v>2800</v>
      </c>
      <c r="W2609" t="s">
        <v>18</v>
      </c>
      <c r="X2609" t="str">
        <f t="shared" si="81"/>
        <v>Bengaluru</v>
      </c>
    </row>
    <row r="2610" spans="1:24" x14ac:dyDescent="0.4">
      <c r="A2610">
        <v>102609</v>
      </c>
      <c r="B2610" s="5">
        <v>45781.029861111114</v>
      </c>
      <c r="C2610" s="3" t="str">
        <f>TEXT(Sales_Data[[#This Row],[OrderDate]],"mmmm")</f>
        <v>May</v>
      </c>
      <c r="D2610" s="3" t="str">
        <f t="shared" si="80"/>
        <v>2025</v>
      </c>
      <c r="E2610" t="s">
        <v>13</v>
      </c>
      <c r="F2610" t="s">
        <v>55</v>
      </c>
      <c r="G2610" t="s">
        <v>15</v>
      </c>
      <c r="H2610" t="s">
        <v>20</v>
      </c>
      <c r="I2610" t="s">
        <v>100</v>
      </c>
      <c r="J2610">
        <v>74</v>
      </c>
      <c r="K2610">
        <v>850</v>
      </c>
      <c r="L2610" s="7">
        <f>Sales_Data[[#This Row],[OrderQuantity]] *Sales_Data[[#This Row],[UnitPrice]]</f>
        <v>62900</v>
      </c>
      <c r="M2610" s="7">
        <f>Sales_Data[[#This Row],[UnitPrice]]-Sales_Data[[#This Row],[UnitCost]]</f>
        <v>300</v>
      </c>
      <c r="N2610" s="7">
        <f>Sales_Data[[#This Row],[Gross Revenue]]-Sales_Data[[#This Row],[Discount Amount ]]</f>
        <v>62600</v>
      </c>
      <c r="O2610" s="7">
        <f>Sales_Data[[#This Row],[OrderQuantity]] *Sales_Data[[#This Row],[UnitCost]]</f>
        <v>40700</v>
      </c>
      <c r="P2610" s="7">
        <f>Sales_Data[[#This Row],[ItemCost]] +Sales_Data[[#This Row],[ShippingCost]]</f>
        <v>41153.74</v>
      </c>
      <c r="Q2610" s="7">
        <f>Sales_Data[[#This Row],[Gross Revenue]]-Sales_Data[[#This Row],[TotalFinancialCost]]</f>
        <v>21746.260000000002</v>
      </c>
      <c r="R2610" s="7">
        <f>Sales_Data[[#This Row],[Actul Bill Amount]]-Sales_Data[[#This Row],[ShippingCost]]</f>
        <v>62146.26</v>
      </c>
      <c r="S2610">
        <v>748</v>
      </c>
      <c r="T2610">
        <v>453.74</v>
      </c>
      <c r="U2610" t="s">
        <v>56</v>
      </c>
      <c r="V2610">
        <v>550</v>
      </c>
      <c r="W2610" t="s">
        <v>22</v>
      </c>
      <c r="X2610" t="str">
        <f t="shared" si="81"/>
        <v>Nagpur</v>
      </c>
    </row>
    <row r="2611" spans="1:24" x14ac:dyDescent="0.4">
      <c r="A2611">
        <v>102610</v>
      </c>
      <c r="B2611" s="5">
        <v>45771.251388888886</v>
      </c>
      <c r="C2611" s="3" t="str">
        <f>TEXT(Sales_Data[[#This Row],[OrderDate]],"mmmm")</f>
        <v>April</v>
      </c>
      <c r="D2611" s="3" t="str">
        <f t="shared" si="80"/>
        <v>2025</v>
      </c>
      <c r="E2611" t="s">
        <v>39</v>
      </c>
      <c r="F2611" t="s">
        <v>28</v>
      </c>
      <c r="G2611" t="s">
        <v>29</v>
      </c>
      <c r="H2611" t="s">
        <v>25</v>
      </c>
      <c r="I2611" t="s">
        <v>100</v>
      </c>
      <c r="J2611">
        <v>67</v>
      </c>
      <c r="K2611">
        <v>450</v>
      </c>
      <c r="L2611" s="7">
        <f>Sales_Data[[#This Row],[OrderQuantity]] *Sales_Data[[#This Row],[UnitPrice]]</f>
        <v>30150</v>
      </c>
      <c r="M2611" s="7">
        <f>Sales_Data[[#This Row],[UnitPrice]]-Sales_Data[[#This Row],[UnitCost]]</f>
        <v>250</v>
      </c>
      <c r="N2611" s="7">
        <f>Sales_Data[[#This Row],[Gross Revenue]]-Sales_Data[[#This Row],[Discount Amount ]]</f>
        <v>29900</v>
      </c>
      <c r="O2611" s="7">
        <f>Sales_Data[[#This Row],[OrderQuantity]] *Sales_Data[[#This Row],[UnitCost]]</f>
        <v>13400</v>
      </c>
      <c r="P2611" s="7">
        <f>Sales_Data[[#This Row],[ItemCost]] +Sales_Data[[#This Row],[ShippingCost]]</f>
        <v>14176.4</v>
      </c>
      <c r="Q2611" s="7">
        <f>Sales_Data[[#This Row],[Gross Revenue]]-Sales_Data[[#This Row],[TotalFinancialCost]]</f>
        <v>15973.6</v>
      </c>
      <c r="R2611" s="7">
        <f>Sales_Data[[#This Row],[Actul Bill Amount]]-Sales_Data[[#This Row],[ShippingCost]]</f>
        <v>29123.599999999999</v>
      </c>
      <c r="S2611">
        <v>314</v>
      </c>
      <c r="T2611">
        <v>776.4</v>
      </c>
      <c r="U2611" t="s">
        <v>30</v>
      </c>
      <c r="V2611">
        <v>200</v>
      </c>
      <c r="W2611" t="s">
        <v>27</v>
      </c>
      <c r="X2611" t="str">
        <f t="shared" si="81"/>
        <v>Mumbai</v>
      </c>
    </row>
    <row r="2612" spans="1:24" x14ac:dyDescent="0.4">
      <c r="A2612">
        <v>102611</v>
      </c>
      <c r="B2612" s="5">
        <v>45935.517361111109</v>
      </c>
      <c r="C2612" s="3" t="str">
        <f>TEXT(Sales_Data[[#This Row],[OrderDate]],"mmmm")</f>
        <v>October</v>
      </c>
      <c r="D2612" s="3" t="str">
        <f t="shared" si="80"/>
        <v>2025</v>
      </c>
      <c r="E2612" t="s">
        <v>45</v>
      </c>
      <c r="F2612" t="s">
        <v>14</v>
      </c>
      <c r="G2612" t="s">
        <v>29</v>
      </c>
      <c r="H2612" t="s">
        <v>20</v>
      </c>
      <c r="I2612" t="s">
        <v>100</v>
      </c>
      <c r="J2612">
        <v>21</v>
      </c>
      <c r="K2612">
        <v>6500</v>
      </c>
      <c r="L2612" s="7">
        <f>Sales_Data[[#This Row],[OrderQuantity]] *Sales_Data[[#This Row],[UnitPrice]]</f>
        <v>136500</v>
      </c>
      <c r="M2612" s="7">
        <f>Sales_Data[[#This Row],[UnitPrice]]-Sales_Data[[#This Row],[UnitCost]]</f>
        <v>2300</v>
      </c>
      <c r="N2612" s="7">
        <f>Sales_Data[[#This Row],[Gross Revenue]]-Sales_Data[[#This Row],[Discount Amount ]]</f>
        <v>134200</v>
      </c>
      <c r="O2612" s="7">
        <f>Sales_Data[[#This Row],[OrderQuantity]] *Sales_Data[[#This Row],[UnitCost]]</f>
        <v>88200</v>
      </c>
      <c r="P2612" s="7">
        <f>Sales_Data[[#This Row],[ItemCost]] +Sales_Data[[#This Row],[ShippingCost]]</f>
        <v>89884.76</v>
      </c>
      <c r="Q2612" s="7">
        <f>Sales_Data[[#This Row],[Gross Revenue]]-Sales_Data[[#This Row],[TotalFinancialCost]]</f>
        <v>46615.240000000005</v>
      </c>
      <c r="R2612" s="7">
        <f>Sales_Data[[#This Row],[Actul Bill Amount]]-Sales_Data[[#This Row],[ShippingCost]]</f>
        <v>132515.24</v>
      </c>
      <c r="S2612">
        <v>592</v>
      </c>
      <c r="T2612">
        <v>1684.76</v>
      </c>
      <c r="U2612" t="s">
        <v>21</v>
      </c>
      <c r="V2612">
        <v>4200</v>
      </c>
      <c r="W2612" t="s">
        <v>22</v>
      </c>
      <c r="X2612" t="str">
        <f t="shared" si="81"/>
        <v>Nagpur</v>
      </c>
    </row>
    <row r="2613" spans="1:24" x14ac:dyDescent="0.4">
      <c r="A2613">
        <v>102612</v>
      </c>
      <c r="B2613" s="5">
        <v>45870.509027777778</v>
      </c>
      <c r="C2613" s="3" t="str">
        <f>TEXT(Sales_Data[[#This Row],[OrderDate]],"mmmm")</f>
        <v>August</v>
      </c>
      <c r="D2613" s="3" t="str">
        <f t="shared" si="80"/>
        <v>2025</v>
      </c>
      <c r="E2613" t="s">
        <v>39</v>
      </c>
      <c r="F2613" t="s">
        <v>43</v>
      </c>
      <c r="G2613" t="s">
        <v>31</v>
      </c>
      <c r="H2613" t="s">
        <v>37</v>
      </c>
      <c r="I2613" t="s">
        <v>100</v>
      </c>
      <c r="J2613">
        <v>62</v>
      </c>
      <c r="K2613">
        <v>2800</v>
      </c>
      <c r="L2613" s="7">
        <f>Sales_Data[[#This Row],[OrderQuantity]] *Sales_Data[[#This Row],[UnitPrice]]</f>
        <v>173600</v>
      </c>
      <c r="M2613" s="7">
        <f>Sales_Data[[#This Row],[UnitPrice]]-Sales_Data[[#This Row],[UnitCost]]</f>
        <v>1300</v>
      </c>
      <c r="N2613" s="7">
        <f>Sales_Data[[#This Row],[Gross Revenue]]-Sales_Data[[#This Row],[Discount Amount ]]</f>
        <v>172300</v>
      </c>
      <c r="O2613" s="7">
        <f>Sales_Data[[#This Row],[OrderQuantity]] *Sales_Data[[#This Row],[UnitCost]]</f>
        <v>93000</v>
      </c>
      <c r="P2613" s="7">
        <f>Sales_Data[[#This Row],[ItemCost]] +Sales_Data[[#This Row],[ShippingCost]]</f>
        <v>93371.15</v>
      </c>
      <c r="Q2613" s="7">
        <f>Sales_Data[[#This Row],[Gross Revenue]]-Sales_Data[[#This Row],[TotalFinancialCost]]</f>
        <v>80228.850000000006</v>
      </c>
      <c r="R2613" s="7">
        <f>Sales_Data[[#This Row],[Actul Bill Amount]]-Sales_Data[[#This Row],[ShippingCost]]</f>
        <v>171928.85</v>
      </c>
      <c r="S2613">
        <v>413</v>
      </c>
      <c r="T2613">
        <v>371.15</v>
      </c>
      <c r="U2613" t="s">
        <v>61</v>
      </c>
      <c r="V2613">
        <v>1500</v>
      </c>
      <c r="W2613" t="s">
        <v>38</v>
      </c>
      <c r="X2613" t="str">
        <f t="shared" si="81"/>
        <v>Kolkata</v>
      </c>
    </row>
    <row r="2614" spans="1:24" x14ac:dyDescent="0.4">
      <c r="A2614">
        <v>102613</v>
      </c>
      <c r="B2614" s="5">
        <v>45829.01666666667</v>
      </c>
      <c r="C2614" s="3" t="str">
        <f>TEXT(Sales_Data[[#This Row],[OrderDate]],"mmmm")</f>
        <v>June</v>
      </c>
      <c r="D2614" s="3" t="str">
        <f t="shared" si="80"/>
        <v>2025</v>
      </c>
      <c r="E2614" t="s">
        <v>48</v>
      </c>
      <c r="F2614" t="s">
        <v>40</v>
      </c>
      <c r="G2614" t="s">
        <v>29</v>
      </c>
      <c r="H2614" t="s">
        <v>25</v>
      </c>
      <c r="I2614" t="s">
        <v>100</v>
      </c>
      <c r="J2614">
        <v>53</v>
      </c>
      <c r="K2614">
        <v>5500</v>
      </c>
      <c r="L2614" s="7">
        <f>Sales_Data[[#This Row],[OrderQuantity]] *Sales_Data[[#This Row],[UnitPrice]]</f>
        <v>291500</v>
      </c>
      <c r="M2614" s="7">
        <f>Sales_Data[[#This Row],[UnitPrice]]-Sales_Data[[#This Row],[UnitCost]]</f>
        <v>2000</v>
      </c>
      <c r="N2614" s="7">
        <f>Sales_Data[[#This Row],[Gross Revenue]]-Sales_Data[[#This Row],[Discount Amount ]]</f>
        <v>289500</v>
      </c>
      <c r="O2614" s="7">
        <f>Sales_Data[[#This Row],[OrderQuantity]] *Sales_Data[[#This Row],[UnitCost]]</f>
        <v>185500</v>
      </c>
      <c r="P2614" s="7">
        <f>Sales_Data[[#This Row],[ItemCost]] +Sales_Data[[#This Row],[ShippingCost]]</f>
        <v>186373.23</v>
      </c>
      <c r="Q2614" s="7">
        <f>Sales_Data[[#This Row],[Gross Revenue]]-Sales_Data[[#This Row],[TotalFinancialCost]]</f>
        <v>105126.76999999999</v>
      </c>
      <c r="R2614" s="7">
        <f>Sales_Data[[#This Row],[Actul Bill Amount]]-Sales_Data[[#This Row],[ShippingCost]]</f>
        <v>288626.77</v>
      </c>
      <c r="S2614">
        <v>1119</v>
      </c>
      <c r="T2614">
        <v>873.23</v>
      </c>
      <c r="U2614" t="s">
        <v>41</v>
      </c>
      <c r="V2614">
        <v>3500</v>
      </c>
      <c r="W2614" t="s">
        <v>27</v>
      </c>
      <c r="X2614" t="str">
        <f t="shared" si="81"/>
        <v>Mumbai</v>
      </c>
    </row>
    <row r="2615" spans="1:24" x14ac:dyDescent="0.4">
      <c r="A2615">
        <v>102614</v>
      </c>
      <c r="B2615" s="5">
        <v>45945.611805555556</v>
      </c>
      <c r="C2615" s="3" t="str">
        <f>TEXT(Sales_Data[[#This Row],[OrderDate]],"mmmm")</f>
        <v>October</v>
      </c>
      <c r="D2615" s="3" t="str">
        <f t="shared" si="80"/>
        <v>2025</v>
      </c>
      <c r="E2615" t="s">
        <v>50</v>
      </c>
      <c r="F2615" t="s">
        <v>46</v>
      </c>
      <c r="G2615" t="s">
        <v>29</v>
      </c>
      <c r="H2615" t="s">
        <v>32</v>
      </c>
      <c r="I2615" t="s">
        <v>100</v>
      </c>
      <c r="J2615">
        <v>20</v>
      </c>
      <c r="K2615">
        <v>4500</v>
      </c>
      <c r="L2615" s="7">
        <f>Sales_Data[[#This Row],[OrderQuantity]] *Sales_Data[[#This Row],[UnitPrice]]</f>
        <v>90000</v>
      </c>
      <c r="M2615" s="7">
        <f>Sales_Data[[#This Row],[UnitPrice]]-Sales_Data[[#This Row],[UnitCost]]</f>
        <v>1700</v>
      </c>
      <c r="N2615" s="7">
        <f>Sales_Data[[#This Row],[Gross Revenue]]-Sales_Data[[#This Row],[Discount Amount ]]</f>
        <v>88300</v>
      </c>
      <c r="O2615" s="7">
        <f>Sales_Data[[#This Row],[OrderQuantity]] *Sales_Data[[#This Row],[UnitCost]]</f>
        <v>56000</v>
      </c>
      <c r="P2615" s="7">
        <f>Sales_Data[[#This Row],[ItemCost]] +Sales_Data[[#This Row],[ShippingCost]]</f>
        <v>56665.33</v>
      </c>
      <c r="Q2615" s="7">
        <f>Sales_Data[[#This Row],[Gross Revenue]]-Sales_Data[[#This Row],[TotalFinancialCost]]</f>
        <v>33334.67</v>
      </c>
      <c r="R2615" s="7">
        <f>Sales_Data[[#This Row],[Actul Bill Amount]]-Sales_Data[[#This Row],[ShippingCost]]</f>
        <v>87634.67</v>
      </c>
      <c r="S2615">
        <v>424</v>
      </c>
      <c r="T2615">
        <v>665.33</v>
      </c>
      <c r="U2615" t="s">
        <v>47</v>
      </c>
      <c r="V2615">
        <v>2800</v>
      </c>
      <c r="W2615" t="s">
        <v>33</v>
      </c>
      <c r="X2615" t="str">
        <f t="shared" si="81"/>
        <v>Delhi</v>
      </c>
    </row>
    <row r="2616" spans="1:24" x14ac:dyDescent="0.4">
      <c r="A2616">
        <v>102615</v>
      </c>
      <c r="B2616" s="5">
        <v>45831.068055555559</v>
      </c>
      <c r="C2616" s="3" t="str">
        <f>TEXT(Sales_Data[[#This Row],[OrderDate]],"mmmm")</f>
        <v>June</v>
      </c>
      <c r="D2616" s="3" t="str">
        <f t="shared" si="80"/>
        <v>2025</v>
      </c>
      <c r="E2616" t="s">
        <v>23</v>
      </c>
      <c r="F2616" t="s">
        <v>14</v>
      </c>
      <c r="G2616" t="s">
        <v>31</v>
      </c>
      <c r="H2616" t="s">
        <v>25</v>
      </c>
      <c r="I2616" t="s">
        <v>100</v>
      </c>
      <c r="J2616">
        <v>23</v>
      </c>
      <c r="K2616">
        <v>6500</v>
      </c>
      <c r="L2616" s="7">
        <f>Sales_Data[[#This Row],[OrderQuantity]] *Sales_Data[[#This Row],[UnitPrice]]</f>
        <v>149500</v>
      </c>
      <c r="M2616" s="7">
        <f>Sales_Data[[#This Row],[UnitPrice]]-Sales_Data[[#This Row],[UnitCost]]</f>
        <v>2300</v>
      </c>
      <c r="N2616" s="7">
        <f>Sales_Data[[#This Row],[Gross Revenue]]-Sales_Data[[#This Row],[Discount Amount ]]</f>
        <v>147200</v>
      </c>
      <c r="O2616" s="7">
        <f>Sales_Data[[#This Row],[OrderQuantity]] *Sales_Data[[#This Row],[UnitCost]]</f>
        <v>96600</v>
      </c>
      <c r="P2616" s="7">
        <f>Sales_Data[[#This Row],[ItemCost]] +Sales_Data[[#This Row],[ShippingCost]]</f>
        <v>96802.22</v>
      </c>
      <c r="Q2616" s="7">
        <f>Sales_Data[[#This Row],[Gross Revenue]]-Sales_Data[[#This Row],[TotalFinancialCost]]</f>
        <v>52697.78</v>
      </c>
      <c r="R2616" s="7">
        <f>Sales_Data[[#This Row],[Actul Bill Amount]]-Sales_Data[[#This Row],[ShippingCost]]</f>
        <v>146997.78</v>
      </c>
      <c r="S2616">
        <v>770</v>
      </c>
      <c r="T2616">
        <v>202.22</v>
      </c>
      <c r="U2616" t="s">
        <v>21</v>
      </c>
      <c r="V2616">
        <v>4200</v>
      </c>
      <c r="W2616" t="s">
        <v>27</v>
      </c>
      <c r="X2616" t="str">
        <f t="shared" si="81"/>
        <v>Mumbai</v>
      </c>
    </row>
    <row r="2617" spans="1:24" x14ac:dyDescent="0.4">
      <c r="A2617">
        <v>102616</v>
      </c>
      <c r="B2617" s="5">
        <v>45770.302777777775</v>
      </c>
      <c r="C2617" s="3" t="str">
        <f>TEXT(Sales_Data[[#This Row],[OrderDate]],"mmmm")</f>
        <v>April</v>
      </c>
      <c r="D2617" s="3" t="str">
        <f t="shared" si="80"/>
        <v>2025</v>
      </c>
      <c r="E2617" t="s">
        <v>19</v>
      </c>
      <c r="F2617" t="s">
        <v>43</v>
      </c>
      <c r="G2617" t="s">
        <v>31</v>
      </c>
      <c r="H2617" t="s">
        <v>25</v>
      </c>
      <c r="I2617" t="s">
        <v>100</v>
      </c>
      <c r="J2617">
        <v>15</v>
      </c>
      <c r="K2617">
        <v>1800</v>
      </c>
      <c r="L2617" s="7">
        <f>Sales_Data[[#This Row],[OrderQuantity]] *Sales_Data[[#This Row],[UnitPrice]]</f>
        <v>27000</v>
      </c>
      <c r="M2617" s="7">
        <f>Sales_Data[[#This Row],[UnitPrice]]-Sales_Data[[#This Row],[UnitCost]]</f>
        <v>900</v>
      </c>
      <c r="N2617" s="7">
        <f>Sales_Data[[#This Row],[Gross Revenue]]-Sales_Data[[#This Row],[Discount Amount ]]</f>
        <v>26100</v>
      </c>
      <c r="O2617" s="7">
        <f>Sales_Data[[#This Row],[OrderQuantity]] *Sales_Data[[#This Row],[UnitCost]]</f>
        <v>13500</v>
      </c>
      <c r="P2617" s="7">
        <f>Sales_Data[[#This Row],[ItemCost]] +Sales_Data[[#This Row],[ShippingCost]]</f>
        <v>14124.05</v>
      </c>
      <c r="Q2617" s="7">
        <f>Sales_Data[[#This Row],[Gross Revenue]]-Sales_Data[[#This Row],[TotalFinancialCost]]</f>
        <v>12875.95</v>
      </c>
      <c r="R2617" s="7">
        <f>Sales_Data[[#This Row],[Actul Bill Amount]]-Sales_Data[[#This Row],[ShippingCost]]</f>
        <v>25475.95</v>
      </c>
      <c r="S2617">
        <v>496</v>
      </c>
      <c r="T2617">
        <v>624.04999999999995</v>
      </c>
      <c r="U2617" t="s">
        <v>51</v>
      </c>
      <c r="V2617">
        <v>900</v>
      </c>
      <c r="W2617" t="s">
        <v>27</v>
      </c>
      <c r="X2617" t="str">
        <f t="shared" si="81"/>
        <v>Mumbai</v>
      </c>
    </row>
    <row r="2618" spans="1:24" x14ac:dyDescent="0.4">
      <c r="A2618">
        <v>102617</v>
      </c>
      <c r="B2618" s="5">
        <v>45779.330555555556</v>
      </c>
      <c r="C2618" s="3" t="str">
        <f>TEXT(Sales_Data[[#This Row],[OrderDate]],"mmmm")</f>
        <v>May</v>
      </c>
      <c r="D2618" s="3" t="str">
        <f t="shared" si="80"/>
        <v>2025</v>
      </c>
      <c r="E2618" t="s">
        <v>45</v>
      </c>
      <c r="F2618" t="s">
        <v>28</v>
      </c>
      <c r="G2618" t="s">
        <v>15</v>
      </c>
      <c r="H2618" t="s">
        <v>37</v>
      </c>
      <c r="I2618" t="s">
        <v>100</v>
      </c>
      <c r="J2618">
        <v>98</v>
      </c>
      <c r="K2618">
        <v>2500</v>
      </c>
      <c r="L2618" s="7">
        <f>Sales_Data[[#This Row],[OrderQuantity]] *Sales_Data[[#This Row],[UnitPrice]]</f>
        <v>245000</v>
      </c>
      <c r="M2618" s="7">
        <f>Sales_Data[[#This Row],[UnitPrice]]-Sales_Data[[#This Row],[UnitCost]]</f>
        <v>1000</v>
      </c>
      <c r="N2618" s="7">
        <f>Sales_Data[[#This Row],[Gross Revenue]]-Sales_Data[[#This Row],[Discount Amount ]]</f>
        <v>244000</v>
      </c>
      <c r="O2618" s="7">
        <f>Sales_Data[[#This Row],[OrderQuantity]] *Sales_Data[[#This Row],[UnitCost]]</f>
        <v>147000</v>
      </c>
      <c r="P2618" s="7">
        <f>Sales_Data[[#This Row],[ItemCost]] +Sales_Data[[#This Row],[ShippingCost]]</f>
        <v>147519.54999999999</v>
      </c>
      <c r="Q2618" s="7">
        <f>Sales_Data[[#This Row],[Gross Revenue]]-Sales_Data[[#This Row],[TotalFinancialCost]]</f>
        <v>97480.450000000012</v>
      </c>
      <c r="R2618" s="7">
        <f>Sales_Data[[#This Row],[Actul Bill Amount]]-Sales_Data[[#This Row],[ShippingCost]]</f>
        <v>243480.45</v>
      </c>
      <c r="S2618">
        <v>1060</v>
      </c>
      <c r="T2618">
        <v>519.54999999999995</v>
      </c>
      <c r="U2618" t="s">
        <v>54</v>
      </c>
      <c r="V2618">
        <v>1500</v>
      </c>
      <c r="W2618" t="s">
        <v>38</v>
      </c>
      <c r="X2618" t="str">
        <f t="shared" si="81"/>
        <v>Kolkata</v>
      </c>
    </row>
    <row r="2619" spans="1:24" x14ac:dyDescent="0.4">
      <c r="A2619">
        <v>102618</v>
      </c>
      <c r="B2619" s="5">
        <v>45689.974305555559</v>
      </c>
      <c r="C2619" s="3" t="str">
        <f>TEXT(Sales_Data[[#This Row],[OrderDate]],"mmmm")</f>
        <v>February</v>
      </c>
      <c r="D2619" s="3" t="str">
        <f t="shared" si="80"/>
        <v>2025</v>
      </c>
      <c r="E2619" t="s">
        <v>19</v>
      </c>
      <c r="F2619" t="s">
        <v>55</v>
      </c>
      <c r="G2619" t="s">
        <v>31</v>
      </c>
      <c r="H2619" t="s">
        <v>37</v>
      </c>
      <c r="I2619" t="s">
        <v>100</v>
      </c>
      <c r="J2619">
        <v>94</v>
      </c>
      <c r="K2619">
        <v>850</v>
      </c>
      <c r="L2619" s="7">
        <f>Sales_Data[[#This Row],[OrderQuantity]] *Sales_Data[[#This Row],[UnitPrice]]</f>
        <v>79900</v>
      </c>
      <c r="M2619" s="7">
        <f>Sales_Data[[#This Row],[UnitPrice]]-Sales_Data[[#This Row],[UnitCost]]</f>
        <v>300</v>
      </c>
      <c r="N2619" s="7">
        <f>Sales_Data[[#This Row],[Gross Revenue]]-Sales_Data[[#This Row],[Discount Amount ]]</f>
        <v>79600</v>
      </c>
      <c r="O2619" s="7">
        <f>Sales_Data[[#This Row],[OrderQuantity]] *Sales_Data[[#This Row],[UnitCost]]</f>
        <v>51700</v>
      </c>
      <c r="P2619" s="7">
        <f>Sales_Data[[#This Row],[ItemCost]] +Sales_Data[[#This Row],[ShippingCost]]</f>
        <v>52766.09</v>
      </c>
      <c r="Q2619" s="7">
        <f>Sales_Data[[#This Row],[Gross Revenue]]-Sales_Data[[#This Row],[TotalFinancialCost]]</f>
        <v>27133.910000000003</v>
      </c>
      <c r="R2619" s="7">
        <f>Sales_Data[[#This Row],[Actul Bill Amount]]-Sales_Data[[#This Row],[ShippingCost]]</f>
        <v>78533.91</v>
      </c>
      <c r="S2619">
        <v>1174</v>
      </c>
      <c r="T2619">
        <v>1066.0899999999999</v>
      </c>
      <c r="U2619" t="s">
        <v>56</v>
      </c>
      <c r="V2619">
        <v>550</v>
      </c>
      <c r="W2619" t="s">
        <v>38</v>
      </c>
      <c r="X2619" t="str">
        <f t="shared" si="81"/>
        <v>Kolkata</v>
      </c>
    </row>
    <row r="2620" spans="1:24" x14ac:dyDescent="0.4">
      <c r="A2620">
        <v>102619</v>
      </c>
      <c r="B2620" s="5">
        <v>45879.550694444442</v>
      </c>
      <c r="C2620" s="3" t="str">
        <f>TEXT(Sales_Data[[#This Row],[OrderDate]],"mmmm")</f>
        <v>August</v>
      </c>
      <c r="D2620" s="3" t="str">
        <f t="shared" si="80"/>
        <v>2025</v>
      </c>
      <c r="E2620" t="s">
        <v>48</v>
      </c>
      <c r="F2620" t="s">
        <v>40</v>
      </c>
      <c r="G2620" t="s">
        <v>31</v>
      </c>
      <c r="H2620" t="s">
        <v>32</v>
      </c>
      <c r="I2620" t="s">
        <v>100</v>
      </c>
      <c r="J2620">
        <v>69</v>
      </c>
      <c r="K2620">
        <v>1500</v>
      </c>
      <c r="L2620" s="7">
        <f>Sales_Data[[#This Row],[OrderQuantity]] *Sales_Data[[#This Row],[UnitPrice]]</f>
        <v>103500</v>
      </c>
      <c r="M2620" s="7">
        <f>Sales_Data[[#This Row],[UnitPrice]]-Sales_Data[[#This Row],[UnitCost]]</f>
        <v>700</v>
      </c>
      <c r="N2620" s="7">
        <f>Sales_Data[[#This Row],[Gross Revenue]]-Sales_Data[[#This Row],[Discount Amount ]]</f>
        <v>102800</v>
      </c>
      <c r="O2620" s="7">
        <f>Sales_Data[[#This Row],[OrderQuantity]] *Sales_Data[[#This Row],[UnitCost]]</f>
        <v>55200</v>
      </c>
      <c r="P2620" s="7">
        <f>Sales_Data[[#This Row],[ItemCost]] +Sales_Data[[#This Row],[ShippingCost]]</f>
        <v>55876.2</v>
      </c>
      <c r="Q2620" s="7">
        <f>Sales_Data[[#This Row],[Gross Revenue]]-Sales_Data[[#This Row],[TotalFinancialCost]]</f>
        <v>47623.8</v>
      </c>
      <c r="R2620" s="7">
        <f>Sales_Data[[#This Row],[Actul Bill Amount]]-Sales_Data[[#This Row],[ShippingCost]]</f>
        <v>102123.8</v>
      </c>
      <c r="S2620">
        <v>582</v>
      </c>
      <c r="T2620">
        <v>676.2</v>
      </c>
      <c r="U2620" t="s">
        <v>52</v>
      </c>
      <c r="V2620">
        <v>800</v>
      </c>
      <c r="W2620" t="s">
        <v>33</v>
      </c>
      <c r="X2620" t="str">
        <f t="shared" si="81"/>
        <v>Delhi</v>
      </c>
    </row>
    <row r="2621" spans="1:24" x14ac:dyDescent="0.4">
      <c r="A2621">
        <v>102620</v>
      </c>
      <c r="B2621" s="5">
        <v>45776.911111111112</v>
      </c>
      <c r="C2621" s="3" t="str">
        <f>TEXT(Sales_Data[[#This Row],[OrderDate]],"mmmm")</f>
        <v>April</v>
      </c>
      <c r="D2621" s="3" t="str">
        <f t="shared" si="80"/>
        <v>2025</v>
      </c>
      <c r="E2621" t="s">
        <v>23</v>
      </c>
      <c r="F2621" t="s">
        <v>46</v>
      </c>
      <c r="G2621" t="s">
        <v>31</v>
      </c>
      <c r="H2621" t="s">
        <v>20</v>
      </c>
      <c r="I2621" t="s">
        <v>100</v>
      </c>
      <c r="J2621">
        <v>71</v>
      </c>
      <c r="K2621">
        <v>15000</v>
      </c>
      <c r="L2621" s="7">
        <f>Sales_Data[[#This Row],[OrderQuantity]] *Sales_Data[[#This Row],[UnitPrice]]</f>
        <v>1065000</v>
      </c>
      <c r="M2621" s="7">
        <f>Sales_Data[[#This Row],[UnitPrice]]-Sales_Data[[#This Row],[UnitCost]]</f>
        <v>5500</v>
      </c>
      <c r="N2621" s="7">
        <f>Sales_Data[[#This Row],[Gross Revenue]]-Sales_Data[[#This Row],[Discount Amount ]]</f>
        <v>1059500</v>
      </c>
      <c r="O2621" s="7">
        <f>Sales_Data[[#This Row],[OrderQuantity]] *Sales_Data[[#This Row],[UnitCost]]</f>
        <v>674500</v>
      </c>
      <c r="P2621" s="7">
        <f>Sales_Data[[#This Row],[ItemCost]] +Sales_Data[[#This Row],[ShippingCost]]</f>
        <v>674892.61</v>
      </c>
      <c r="Q2621" s="7">
        <f>Sales_Data[[#This Row],[Gross Revenue]]-Sales_Data[[#This Row],[TotalFinancialCost]]</f>
        <v>390107.39</v>
      </c>
      <c r="R2621" s="7">
        <f>Sales_Data[[#This Row],[Actul Bill Amount]]-Sales_Data[[#This Row],[ShippingCost]]</f>
        <v>1059107.3899999999</v>
      </c>
      <c r="S2621">
        <v>419</v>
      </c>
      <c r="T2621">
        <v>392.61</v>
      </c>
      <c r="U2621" t="s">
        <v>53</v>
      </c>
      <c r="V2621">
        <v>9500</v>
      </c>
      <c r="W2621" t="s">
        <v>22</v>
      </c>
      <c r="X2621" t="str">
        <f t="shared" si="81"/>
        <v>Nagpur</v>
      </c>
    </row>
    <row r="2622" spans="1:24" x14ac:dyDescent="0.4">
      <c r="A2622">
        <v>102621</v>
      </c>
      <c r="B2622" s="5">
        <v>45696.956944444442</v>
      </c>
      <c r="C2622" s="3" t="str">
        <f>TEXT(Sales_Data[[#This Row],[OrderDate]],"mmmm")</f>
        <v>February</v>
      </c>
      <c r="D2622" s="3" t="str">
        <f t="shared" si="80"/>
        <v>2025</v>
      </c>
      <c r="E2622" t="s">
        <v>42</v>
      </c>
      <c r="F2622" t="s">
        <v>14</v>
      </c>
      <c r="G2622" t="s">
        <v>29</v>
      </c>
      <c r="H2622" t="s">
        <v>20</v>
      </c>
      <c r="I2622" t="s">
        <v>100</v>
      </c>
      <c r="J2622">
        <v>30</v>
      </c>
      <c r="K2622">
        <v>3200</v>
      </c>
      <c r="L2622" s="7">
        <f>Sales_Data[[#This Row],[OrderQuantity]] *Sales_Data[[#This Row],[UnitPrice]]</f>
        <v>96000</v>
      </c>
      <c r="M2622" s="7">
        <f>Sales_Data[[#This Row],[UnitPrice]]-Sales_Data[[#This Row],[UnitCost]]</f>
        <v>1200</v>
      </c>
      <c r="N2622" s="7">
        <f>Sales_Data[[#This Row],[Gross Revenue]]-Sales_Data[[#This Row],[Discount Amount ]]</f>
        <v>94800</v>
      </c>
      <c r="O2622" s="7">
        <f>Sales_Data[[#This Row],[OrderQuantity]] *Sales_Data[[#This Row],[UnitCost]]</f>
        <v>60000</v>
      </c>
      <c r="P2622" s="7">
        <f>Sales_Data[[#This Row],[ItemCost]] +Sales_Data[[#This Row],[ShippingCost]]</f>
        <v>60394.16</v>
      </c>
      <c r="Q2622" s="7">
        <f>Sales_Data[[#This Row],[Gross Revenue]]-Sales_Data[[#This Row],[TotalFinancialCost]]</f>
        <v>35605.839999999997</v>
      </c>
      <c r="R2622" s="7">
        <f>Sales_Data[[#This Row],[Actul Bill Amount]]-Sales_Data[[#This Row],[ShippingCost]]</f>
        <v>94405.84</v>
      </c>
      <c r="S2622">
        <v>560</v>
      </c>
      <c r="T2622">
        <v>394.16</v>
      </c>
      <c r="U2622" t="s">
        <v>17</v>
      </c>
      <c r="V2622">
        <v>2000</v>
      </c>
      <c r="W2622" t="s">
        <v>22</v>
      </c>
      <c r="X2622" t="str">
        <f t="shared" si="81"/>
        <v>Nagpur</v>
      </c>
    </row>
    <row r="2623" spans="1:24" x14ac:dyDescent="0.4">
      <c r="A2623">
        <v>102622</v>
      </c>
      <c r="B2623" s="5">
        <v>45925.143055555556</v>
      </c>
      <c r="C2623" s="3" t="str">
        <f>TEXT(Sales_Data[[#This Row],[OrderDate]],"mmmm")</f>
        <v>September</v>
      </c>
      <c r="D2623" s="3" t="str">
        <f t="shared" si="80"/>
        <v>2025</v>
      </c>
      <c r="E2623" t="s">
        <v>23</v>
      </c>
      <c r="F2623" t="s">
        <v>46</v>
      </c>
      <c r="G2623" t="s">
        <v>15</v>
      </c>
      <c r="H2623" t="s">
        <v>25</v>
      </c>
      <c r="I2623" t="s">
        <v>100</v>
      </c>
      <c r="J2623">
        <v>59</v>
      </c>
      <c r="K2623">
        <v>15000</v>
      </c>
      <c r="L2623" s="7">
        <f>Sales_Data[[#This Row],[OrderQuantity]] *Sales_Data[[#This Row],[UnitPrice]]</f>
        <v>885000</v>
      </c>
      <c r="M2623" s="7">
        <f>Sales_Data[[#This Row],[UnitPrice]]-Sales_Data[[#This Row],[UnitCost]]</f>
        <v>5500</v>
      </c>
      <c r="N2623" s="7">
        <f>Sales_Data[[#This Row],[Gross Revenue]]-Sales_Data[[#This Row],[Discount Amount ]]</f>
        <v>879500</v>
      </c>
      <c r="O2623" s="7">
        <f>Sales_Data[[#This Row],[OrderQuantity]] *Sales_Data[[#This Row],[UnitCost]]</f>
        <v>560500</v>
      </c>
      <c r="P2623" s="7">
        <f>Sales_Data[[#This Row],[ItemCost]] +Sales_Data[[#This Row],[ShippingCost]]</f>
        <v>561360.84</v>
      </c>
      <c r="Q2623" s="7">
        <f>Sales_Data[[#This Row],[Gross Revenue]]-Sales_Data[[#This Row],[TotalFinancialCost]]</f>
        <v>323639.16000000003</v>
      </c>
      <c r="R2623" s="7">
        <f>Sales_Data[[#This Row],[Actul Bill Amount]]-Sales_Data[[#This Row],[ShippingCost]]</f>
        <v>878639.16</v>
      </c>
      <c r="S2623">
        <v>442</v>
      </c>
      <c r="T2623">
        <v>860.84</v>
      </c>
      <c r="U2623" t="s">
        <v>53</v>
      </c>
      <c r="V2623">
        <v>9500</v>
      </c>
      <c r="W2623" t="s">
        <v>27</v>
      </c>
      <c r="X2623" t="str">
        <f t="shared" si="81"/>
        <v>Mumbai</v>
      </c>
    </row>
    <row r="2624" spans="1:24" x14ac:dyDescent="0.4">
      <c r="A2624">
        <v>102623</v>
      </c>
      <c r="B2624" s="5">
        <v>45890.511111111111</v>
      </c>
      <c r="C2624" s="3" t="str">
        <f>TEXT(Sales_Data[[#This Row],[OrderDate]],"mmmm")</f>
        <v>August</v>
      </c>
      <c r="D2624" s="3" t="str">
        <f t="shared" si="80"/>
        <v>2025</v>
      </c>
      <c r="E2624" t="s">
        <v>19</v>
      </c>
      <c r="F2624" t="s">
        <v>28</v>
      </c>
      <c r="G2624" t="s">
        <v>29</v>
      </c>
      <c r="H2624" t="s">
        <v>20</v>
      </c>
      <c r="I2624" t="s">
        <v>100</v>
      </c>
      <c r="J2624">
        <v>49</v>
      </c>
      <c r="K2624">
        <v>2500</v>
      </c>
      <c r="L2624" s="7">
        <f>Sales_Data[[#This Row],[OrderQuantity]] *Sales_Data[[#This Row],[UnitPrice]]</f>
        <v>122500</v>
      </c>
      <c r="M2624" s="7">
        <f>Sales_Data[[#This Row],[UnitPrice]]-Sales_Data[[#This Row],[UnitCost]]</f>
        <v>1000</v>
      </c>
      <c r="N2624" s="7">
        <f>Sales_Data[[#This Row],[Gross Revenue]]-Sales_Data[[#This Row],[Discount Amount ]]</f>
        <v>121500</v>
      </c>
      <c r="O2624" s="7">
        <f>Sales_Data[[#This Row],[OrderQuantity]] *Sales_Data[[#This Row],[UnitCost]]</f>
        <v>73500</v>
      </c>
      <c r="P2624" s="7">
        <f>Sales_Data[[#This Row],[ItemCost]] +Sales_Data[[#This Row],[ShippingCost]]</f>
        <v>75558.11</v>
      </c>
      <c r="Q2624" s="7">
        <f>Sales_Data[[#This Row],[Gross Revenue]]-Sales_Data[[#This Row],[TotalFinancialCost]]</f>
        <v>46941.89</v>
      </c>
      <c r="R2624" s="7">
        <f>Sales_Data[[#This Row],[Actul Bill Amount]]-Sales_Data[[#This Row],[ShippingCost]]</f>
        <v>119441.89</v>
      </c>
      <c r="S2624">
        <v>1190</v>
      </c>
      <c r="T2624">
        <v>2058.11</v>
      </c>
      <c r="U2624" t="s">
        <v>54</v>
      </c>
      <c r="V2624">
        <v>1500</v>
      </c>
      <c r="W2624" t="s">
        <v>22</v>
      </c>
      <c r="X2624" t="str">
        <f t="shared" si="81"/>
        <v>Nagpur</v>
      </c>
    </row>
    <row r="2625" spans="1:24" x14ac:dyDescent="0.4">
      <c r="A2625">
        <v>102624</v>
      </c>
      <c r="B2625" s="5">
        <v>45675.197222222225</v>
      </c>
      <c r="C2625" s="3" t="str">
        <f>TEXT(Sales_Data[[#This Row],[OrderDate]],"mmmm")</f>
        <v>January</v>
      </c>
      <c r="D2625" s="3" t="str">
        <f t="shared" si="80"/>
        <v>2025</v>
      </c>
      <c r="E2625" t="s">
        <v>50</v>
      </c>
      <c r="F2625" t="s">
        <v>46</v>
      </c>
      <c r="G2625" t="s">
        <v>29</v>
      </c>
      <c r="H2625" t="s">
        <v>37</v>
      </c>
      <c r="I2625" t="s">
        <v>100</v>
      </c>
      <c r="J2625">
        <v>26</v>
      </c>
      <c r="K2625">
        <v>4500</v>
      </c>
      <c r="L2625" s="7">
        <f>Sales_Data[[#This Row],[OrderQuantity]] *Sales_Data[[#This Row],[UnitPrice]]</f>
        <v>117000</v>
      </c>
      <c r="M2625" s="7">
        <f>Sales_Data[[#This Row],[UnitPrice]]-Sales_Data[[#This Row],[UnitCost]]</f>
        <v>1700</v>
      </c>
      <c r="N2625" s="7">
        <f>Sales_Data[[#This Row],[Gross Revenue]]-Sales_Data[[#This Row],[Discount Amount ]]</f>
        <v>115300</v>
      </c>
      <c r="O2625" s="7">
        <f>Sales_Data[[#This Row],[OrderQuantity]] *Sales_Data[[#This Row],[UnitCost]]</f>
        <v>72800</v>
      </c>
      <c r="P2625" s="7">
        <f>Sales_Data[[#This Row],[ItemCost]] +Sales_Data[[#This Row],[ShippingCost]]</f>
        <v>72947.42</v>
      </c>
      <c r="Q2625" s="7">
        <f>Sales_Data[[#This Row],[Gross Revenue]]-Sales_Data[[#This Row],[TotalFinancialCost]]</f>
        <v>44052.58</v>
      </c>
      <c r="R2625" s="7">
        <f>Sales_Data[[#This Row],[Actul Bill Amount]]-Sales_Data[[#This Row],[ShippingCost]]</f>
        <v>115152.58</v>
      </c>
      <c r="S2625">
        <v>671</v>
      </c>
      <c r="T2625">
        <v>147.41999999999999</v>
      </c>
      <c r="U2625" t="s">
        <v>47</v>
      </c>
      <c r="V2625">
        <v>2800</v>
      </c>
      <c r="W2625" t="s">
        <v>38</v>
      </c>
      <c r="X2625" t="str">
        <f t="shared" si="81"/>
        <v>Kolkata</v>
      </c>
    </row>
    <row r="2626" spans="1:24" x14ac:dyDescent="0.4">
      <c r="A2626">
        <v>102625</v>
      </c>
      <c r="B2626" s="5">
        <v>45806.571527777778</v>
      </c>
      <c r="C2626" s="3" t="str">
        <f>TEXT(Sales_Data[[#This Row],[OrderDate]],"mmmm")</f>
        <v>May</v>
      </c>
      <c r="D2626" s="3" t="str">
        <f t="shared" ref="D2626:D2689" si="82">TEXT(B2626, "yyyy")</f>
        <v>2025</v>
      </c>
      <c r="E2626" t="s">
        <v>23</v>
      </c>
      <c r="F2626" t="s">
        <v>55</v>
      </c>
      <c r="G2626" t="s">
        <v>29</v>
      </c>
      <c r="H2626" t="s">
        <v>32</v>
      </c>
      <c r="I2626" t="s">
        <v>100</v>
      </c>
      <c r="J2626">
        <v>66</v>
      </c>
      <c r="K2626">
        <v>600</v>
      </c>
      <c r="L2626" s="7">
        <f>Sales_Data[[#This Row],[OrderQuantity]] *Sales_Data[[#This Row],[UnitPrice]]</f>
        <v>39600</v>
      </c>
      <c r="M2626" s="7">
        <f>Sales_Data[[#This Row],[UnitPrice]]-Sales_Data[[#This Row],[UnitCost]]</f>
        <v>250</v>
      </c>
      <c r="N2626" s="7">
        <f>Sales_Data[[#This Row],[Gross Revenue]]-Sales_Data[[#This Row],[Discount Amount ]]</f>
        <v>39350</v>
      </c>
      <c r="O2626" s="7">
        <f>Sales_Data[[#This Row],[OrderQuantity]] *Sales_Data[[#This Row],[UnitCost]]</f>
        <v>23100</v>
      </c>
      <c r="P2626" s="7">
        <f>Sales_Data[[#This Row],[ItemCost]] +Sales_Data[[#This Row],[ShippingCost]]</f>
        <v>23727.27</v>
      </c>
      <c r="Q2626" s="7">
        <f>Sales_Data[[#This Row],[Gross Revenue]]-Sales_Data[[#This Row],[TotalFinancialCost]]</f>
        <v>15872.73</v>
      </c>
      <c r="R2626" s="7">
        <f>Sales_Data[[#This Row],[Actul Bill Amount]]-Sales_Data[[#This Row],[ShippingCost]]</f>
        <v>38722.730000000003</v>
      </c>
      <c r="S2626">
        <v>482</v>
      </c>
      <c r="T2626">
        <v>627.27</v>
      </c>
      <c r="U2626" t="s">
        <v>57</v>
      </c>
      <c r="V2626">
        <v>350</v>
      </c>
      <c r="W2626" t="s">
        <v>33</v>
      </c>
      <c r="X2626" t="str">
        <f t="shared" ref="X2626:X2689" si="83">_xlfn.TEXTBEFORE(W2626, " ")</f>
        <v>Delhi</v>
      </c>
    </row>
    <row r="2627" spans="1:24" x14ac:dyDescent="0.4">
      <c r="A2627">
        <v>102626</v>
      </c>
      <c r="B2627" s="5">
        <v>45806.715277777781</v>
      </c>
      <c r="C2627" s="3" t="str">
        <f>TEXT(Sales_Data[[#This Row],[OrderDate]],"mmmm")</f>
        <v>May</v>
      </c>
      <c r="D2627" s="3" t="str">
        <f t="shared" si="82"/>
        <v>2025</v>
      </c>
      <c r="E2627" t="s">
        <v>19</v>
      </c>
      <c r="F2627" t="s">
        <v>43</v>
      </c>
      <c r="G2627" t="s">
        <v>15</v>
      </c>
      <c r="H2627" t="s">
        <v>37</v>
      </c>
      <c r="I2627" t="s">
        <v>100</v>
      </c>
      <c r="J2627">
        <v>81</v>
      </c>
      <c r="K2627">
        <v>1800</v>
      </c>
      <c r="L2627" s="7">
        <f>Sales_Data[[#This Row],[OrderQuantity]] *Sales_Data[[#This Row],[UnitPrice]]</f>
        <v>145800</v>
      </c>
      <c r="M2627" s="7">
        <f>Sales_Data[[#This Row],[UnitPrice]]-Sales_Data[[#This Row],[UnitCost]]</f>
        <v>900</v>
      </c>
      <c r="N2627" s="7">
        <f>Sales_Data[[#This Row],[Gross Revenue]]-Sales_Data[[#This Row],[Discount Amount ]]</f>
        <v>144900</v>
      </c>
      <c r="O2627" s="7">
        <f>Sales_Data[[#This Row],[OrderQuantity]] *Sales_Data[[#This Row],[UnitCost]]</f>
        <v>72900</v>
      </c>
      <c r="P2627" s="7">
        <f>Sales_Data[[#This Row],[ItemCost]] +Sales_Data[[#This Row],[ShippingCost]]</f>
        <v>73621.820000000007</v>
      </c>
      <c r="Q2627" s="7">
        <f>Sales_Data[[#This Row],[Gross Revenue]]-Sales_Data[[#This Row],[TotalFinancialCost]]</f>
        <v>72178.179999999993</v>
      </c>
      <c r="R2627" s="7">
        <f>Sales_Data[[#This Row],[Actul Bill Amount]]-Sales_Data[[#This Row],[ShippingCost]]</f>
        <v>144178.18</v>
      </c>
      <c r="S2627">
        <v>642</v>
      </c>
      <c r="T2627">
        <v>721.82</v>
      </c>
      <c r="U2627" t="s">
        <v>51</v>
      </c>
      <c r="V2627">
        <v>900</v>
      </c>
      <c r="W2627" t="s">
        <v>38</v>
      </c>
      <c r="X2627" t="str">
        <f t="shared" si="83"/>
        <v>Kolkata</v>
      </c>
    </row>
    <row r="2628" spans="1:24" x14ac:dyDescent="0.4">
      <c r="A2628">
        <v>102627</v>
      </c>
      <c r="B2628" s="5">
        <v>45783.384027777778</v>
      </c>
      <c r="C2628" s="3" t="str">
        <f>TEXT(Sales_Data[[#This Row],[OrderDate]],"mmmm")</f>
        <v>May</v>
      </c>
      <c r="D2628" s="3" t="str">
        <f t="shared" si="82"/>
        <v>2025</v>
      </c>
      <c r="E2628" t="s">
        <v>50</v>
      </c>
      <c r="F2628" t="s">
        <v>24</v>
      </c>
      <c r="G2628" t="s">
        <v>29</v>
      </c>
      <c r="H2628" t="s">
        <v>20</v>
      </c>
      <c r="I2628" t="s">
        <v>100</v>
      </c>
      <c r="J2628">
        <v>29</v>
      </c>
      <c r="K2628">
        <v>45000</v>
      </c>
      <c r="L2628" s="7">
        <f>Sales_Data[[#This Row],[OrderQuantity]] *Sales_Data[[#This Row],[UnitPrice]]</f>
        <v>1305000</v>
      </c>
      <c r="M2628" s="7">
        <f>Sales_Data[[#This Row],[UnitPrice]]-Sales_Data[[#This Row],[UnitCost]]</f>
        <v>13000</v>
      </c>
      <c r="N2628" s="7">
        <f>Sales_Data[[#This Row],[Gross Revenue]]-Sales_Data[[#This Row],[Discount Amount ]]</f>
        <v>1292000</v>
      </c>
      <c r="O2628" s="7">
        <f>Sales_Data[[#This Row],[OrderQuantity]] *Sales_Data[[#This Row],[UnitCost]]</f>
        <v>928000</v>
      </c>
      <c r="P2628" s="7">
        <f>Sales_Data[[#This Row],[ItemCost]] +Sales_Data[[#This Row],[ShippingCost]]</f>
        <v>928628.52</v>
      </c>
      <c r="Q2628" s="7">
        <f>Sales_Data[[#This Row],[Gross Revenue]]-Sales_Data[[#This Row],[TotalFinancialCost]]</f>
        <v>376371.48</v>
      </c>
      <c r="R2628" s="7">
        <f>Sales_Data[[#This Row],[Actul Bill Amount]]-Sales_Data[[#This Row],[ShippingCost]]</f>
        <v>1291371.48</v>
      </c>
      <c r="S2628">
        <v>1007</v>
      </c>
      <c r="T2628">
        <v>628.52</v>
      </c>
      <c r="U2628" t="s">
        <v>26</v>
      </c>
      <c r="V2628">
        <v>32000</v>
      </c>
      <c r="W2628" t="s">
        <v>22</v>
      </c>
      <c r="X2628" t="str">
        <f t="shared" si="83"/>
        <v>Nagpur</v>
      </c>
    </row>
    <row r="2629" spans="1:24" x14ac:dyDescent="0.4">
      <c r="A2629">
        <v>102628</v>
      </c>
      <c r="B2629" s="5">
        <v>45959.132638888892</v>
      </c>
      <c r="C2629" s="3" t="str">
        <f>TEXT(Sales_Data[[#This Row],[OrderDate]],"mmmm")</f>
        <v>October</v>
      </c>
      <c r="D2629" s="3" t="str">
        <f t="shared" si="82"/>
        <v>2025</v>
      </c>
      <c r="E2629" t="s">
        <v>34</v>
      </c>
      <c r="F2629" t="s">
        <v>24</v>
      </c>
      <c r="G2629" t="s">
        <v>15</v>
      </c>
      <c r="H2629" t="s">
        <v>25</v>
      </c>
      <c r="I2629" t="s">
        <v>100</v>
      </c>
      <c r="J2629">
        <v>85</v>
      </c>
      <c r="K2629">
        <v>25000</v>
      </c>
      <c r="L2629" s="7">
        <f>Sales_Data[[#This Row],[OrderQuantity]] *Sales_Data[[#This Row],[UnitPrice]]</f>
        <v>2125000</v>
      </c>
      <c r="M2629" s="7">
        <f>Sales_Data[[#This Row],[UnitPrice]]-Sales_Data[[#This Row],[UnitCost]]</f>
        <v>7000</v>
      </c>
      <c r="N2629" s="7">
        <f>Sales_Data[[#This Row],[Gross Revenue]]-Sales_Data[[#This Row],[Discount Amount ]]</f>
        <v>2118000</v>
      </c>
      <c r="O2629" s="7">
        <f>Sales_Data[[#This Row],[OrderQuantity]] *Sales_Data[[#This Row],[UnitCost]]</f>
        <v>1530000</v>
      </c>
      <c r="P2629" s="7">
        <f>Sales_Data[[#This Row],[ItemCost]] +Sales_Data[[#This Row],[ShippingCost]]</f>
        <v>1530790.45</v>
      </c>
      <c r="Q2629" s="7">
        <f>Sales_Data[[#This Row],[Gross Revenue]]-Sales_Data[[#This Row],[TotalFinancialCost]]</f>
        <v>594209.55000000005</v>
      </c>
      <c r="R2629" s="7">
        <f>Sales_Data[[#This Row],[Actul Bill Amount]]-Sales_Data[[#This Row],[ShippingCost]]</f>
        <v>2117209.5499999998</v>
      </c>
      <c r="S2629">
        <v>1153</v>
      </c>
      <c r="T2629">
        <v>790.45</v>
      </c>
      <c r="U2629" t="s">
        <v>60</v>
      </c>
      <c r="V2629">
        <v>18000</v>
      </c>
      <c r="W2629" t="s">
        <v>27</v>
      </c>
      <c r="X2629" t="str">
        <f t="shared" si="83"/>
        <v>Mumbai</v>
      </c>
    </row>
    <row r="2630" spans="1:24" x14ac:dyDescent="0.4">
      <c r="A2630">
        <v>102629</v>
      </c>
      <c r="B2630" s="5">
        <v>46017.254166666666</v>
      </c>
      <c r="C2630" s="3" t="str">
        <f>TEXT(Sales_Data[[#This Row],[OrderDate]],"mmmm")</f>
        <v>December</v>
      </c>
      <c r="D2630" s="3" t="str">
        <f t="shared" si="82"/>
        <v>2025</v>
      </c>
      <c r="E2630" t="s">
        <v>39</v>
      </c>
      <c r="F2630" t="s">
        <v>43</v>
      </c>
      <c r="G2630" t="s">
        <v>15</v>
      </c>
      <c r="H2630" t="s">
        <v>20</v>
      </c>
      <c r="I2630" t="s">
        <v>100</v>
      </c>
      <c r="J2630">
        <v>45</v>
      </c>
      <c r="K2630">
        <v>2800</v>
      </c>
      <c r="L2630" s="7">
        <f>Sales_Data[[#This Row],[OrderQuantity]] *Sales_Data[[#This Row],[UnitPrice]]</f>
        <v>126000</v>
      </c>
      <c r="M2630" s="7">
        <f>Sales_Data[[#This Row],[UnitPrice]]-Sales_Data[[#This Row],[UnitCost]]</f>
        <v>1300</v>
      </c>
      <c r="N2630" s="7">
        <f>Sales_Data[[#This Row],[Gross Revenue]]-Sales_Data[[#This Row],[Discount Amount ]]</f>
        <v>124700</v>
      </c>
      <c r="O2630" s="7">
        <f>Sales_Data[[#This Row],[OrderQuantity]] *Sales_Data[[#This Row],[UnitCost]]</f>
        <v>67500</v>
      </c>
      <c r="P2630" s="7">
        <f>Sales_Data[[#This Row],[ItemCost]] +Sales_Data[[#This Row],[ShippingCost]]</f>
        <v>68227.58</v>
      </c>
      <c r="Q2630" s="7">
        <f>Sales_Data[[#This Row],[Gross Revenue]]-Sales_Data[[#This Row],[TotalFinancialCost]]</f>
        <v>57772.42</v>
      </c>
      <c r="R2630" s="7">
        <f>Sales_Data[[#This Row],[Actul Bill Amount]]-Sales_Data[[#This Row],[ShippingCost]]</f>
        <v>123972.42</v>
      </c>
      <c r="S2630">
        <v>867</v>
      </c>
      <c r="T2630">
        <v>727.58</v>
      </c>
      <c r="U2630" t="s">
        <v>61</v>
      </c>
      <c r="V2630">
        <v>1500</v>
      </c>
      <c r="W2630" t="s">
        <v>22</v>
      </c>
      <c r="X2630" t="str">
        <f t="shared" si="83"/>
        <v>Nagpur</v>
      </c>
    </row>
    <row r="2631" spans="1:24" x14ac:dyDescent="0.4">
      <c r="A2631">
        <v>102630</v>
      </c>
      <c r="B2631" s="5">
        <v>45895.159722222219</v>
      </c>
      <c r="C2631" s="3" t="str">
        <f>TEXT(Sales_Data[[#This Row],[OrderDate]],"mmmm")</f>
        <v>August</v>
      </c>
      <c r="D2631" s="3" t="str">
        <f t="shared" si="82"/>
        <v>2025</v>
      </c>
      <c r="E2631" t="s">
        <v>50</v>
      </c>
      <c r="F2631" t="s">
        <v>40</v>
      </c>
      <c r="G2631" t="s">
        <v>31</v>
      </c>
      <c r="H2631" t="s">
        <v>20</v>
      </c>
      <c r="I2631" t="s">
        <v>100</v>
      </c>
      <c r="J2631">
        <v>29</v>
      </c>
      <c r="K2631">
        <v>5500</v>
      </c>
      <c r="L2631" s="7">
        <f>Sales_Data[[#This Row],[OrderQuantity]] *Sales_Data[[#This Row],[UnitPrice]]</f>
        <v>159500</v>
      </c>
      <c r="M2631" s="7">
        <f>Sales_Data[[#This Row],[UnitPrice]]-Sales_Data[[#This Row],[UnitCost]]</f>
        <v>2000</v>
      </c>
      <c r="N2631" s="7">
        <f>Sales_Data[[#This Row],[Gross Revenue]]-Sales_Data[[#This Row],[Discount Amount ]]</f>
        <v>157500</v>
      </c>
      <c r="O2631" s="7">
        <f>Sales_Data[[#This Row],[OrderQuantity]] *Sales_Data[[#This Row],[UnitCost]]</f>
        <v>101500</v>
      </c>
      <c r="P2631" s="7">
        <f>Sales_Data[[#This Row],[ItemCost]] +Sales_Data[[#This Row],[ShippingCost]]</f>
        <v>102169.16</v>
      </c>
      <c r="Q2631" s="7">
        <f>Sales_Data[[#This Row],[Gross Revenue]]-Sales_Data[[#This Row],[TotalFinancialCost]]</f>
        <v>57330.84</v>
      </c>
      <c r="R2631" s="7">
        <f>Sales_Data[[#This Row],[Actul Bill Amount]]-Sales_Data[[#This Row],[ShippingCost]]</f>
        <v>156830.84</v>
      </c>
      <c r="S2631">
        <v>1119</v>
      </c>
      <c r="T2631">
        <v>669.16</v>
      </c>
      <c r="U2631" t="s">
        <v>41</v>
      </c>
      <c r="V2631">
        <v>3500</v>
      </c>
      <c r="W2631" t="s">
        <v>22</v>
      </c>
      <c r="X2631" t="str">
        <f t="shared" si="83"/>
        <v>Nagpur</v>
      </c>
    </row>
    <row r="2632" spans="1:24" x14ac:dyDescent="0.4">
      <c r="A2632">
        <v>102631</v>
      </c>
      <c r="B2632" s="5">
        <v>45792.904861111114</v>
      </c>
      <c r="C2632" s="3" t="str">
        <f>TEXT(Sales_Data[[#This Row],[OrderDate]],"mmmm")</f>
        <v>May</v>
      </c>
      <c r="D2632" s="3" t="str">
        <f t="shared" si="82"/>
        <v>2025</v>
      </c>
      <c r="E2632" t="s">
        <v>39</v>
      </c>
      <c r="F2632" t="s">
        <v>14</v>
      </c>
      <c r="G2632" t="s">
        <v>29</v>
      </c>
      <c r="H2632" t="s">
        <v>37</v>
      </c>
      <c r="I2632" t="s">
        <v>100</v>
      </c>
      <c r="J2632">
        <v>60</v>
      </c>
      <c r="K2632">
        <v>3200</v>
      </c>
      <c r="L2632" s="7">
        <f>Sales_Data[[#This Row],[OrderQuantity]] *Sales_Data[[#This Row],[UnitPrice]]</f>
        <v>192000</v>
      </c>
      <c r="M2632" s="7">
        <f>Sales_Data[[#This Row],[UnitPrice]]-Sales_Data[[#This Row],[UnitCost]]</f>
        <v>1200</v>
      </c>
      <c r="N2632" s="7">
        <f>Sales_Data[[#This Row],[Gross Revenue]]-Sales_Data[[#This Row],[Discount Amount ]]</f>
        <v>190800</v>
      </c>
      <c r="O2632" s="7">
        <f>Sales_Data[[#This Row],[OrderQuantity]] *Sales_Data[[#This Row],[UnitCost]]</f>
        <v>120000</v>
      </c>
      <c r="P2632" s="7">
        <f>Sales_Data[[#This Row],[ItemCost]] +Sales_Data[[#This Row],[ShippingCost]]</f>
        <v>122135.59</v>
      </c>
      <c r="Q2632" s="7">
        <f>Sales_Data[[#This Row],[Gross Revenue]]-Sales_Data[[#This Row],[TotalFinancialCost]]</f>
        <v>69864.41</v>
      </c>
      <c r="R2632" s="7">
        <f>Sales_Data[[#This Row],[Actul Bill Amount]]-Sales_Data[[#This Row],[ShippingCost]]</f>
        <v>188664.41</v>
      </c>
      <c r="S2632">
        <v>826</v>
      </c>
      <c r="T2632">
        <v>2135.59</v>
      </c>
      <c r="U2632" t="s">
        <v>17</v>
      </c>
      <c r="V2632">
        <v>2000</v>
      </c>
      <c r="W2632" t="s">
        <v>38</v>
      </c>
      <c r="X2632" t="str">
        <f t="shared" si="83"/>
        <v>Kolkata</v>
      </c>
    </row>
    <row r="2633" spans="1:24" x14ac:dyDescent="0.4">
      <c r="A2633">
        <v>102632</v>
      </c>
      <c r="B2633" s="5">
        <v>45808.441666666666</v>
      </c>
      <c r="C2633" s="3" t="str">
        <f>TEXT(Sales_Data[[#This Row],[OrderDate]],"mmmm")</f>
        <v>May</v>
      </c>
      <c r="D2633" s="3" t="str">
        <f t="shared" si="82"/>
        <v>2025</v>
      </c>
      <c r="E2633" t="s">
        <v>23</v>
      </c>
      <c r="F2633" t="s">
        <v>46</v>
      </c>
      <c r="G2633" t="s">
        <v>29</v>
      </c>
      <c r="H2633" t="s">
        <v>32</v>
      </c>
      <c r="I2633" t="s">
        <v>100</v>
      </c>
      <c r="J2633">
        <v>94</v>
      </c>
      <c r="K2633">
        <v>4500</v>
      </c>
      <c r="L2633" s="7">
        <f>Sales_Data[[#This Row],[OrderQuantity]] *Sales_Data[[#This Row],[UnitPrice]]</f>
        <v>423000</v>
      </c>
      <c r="M2633" s="7">
        <f>Sales_Data[[#This Row],[UnitPrice]]-Sales_Data[[#This Row],[UnitCost]]</f>
        <v>1700</v>
      </c>
      <c r="N2633" s="7">
        <f>Sales_Data[[#This Row],[Gross Revenue]]-Sales_Data[[#This Row],[Discount Amount ]]</f>
        <v>421300</v>
      </c>
      <c r="O2633" s="7">
        <f>Sales_Data[[#This Row],[OrderQuantity]] *Sales_Data[[#This Row],[UnitCost]]</f>
        <v>263200</v>
      </c>
      <c r="P2633" s="7">
        <f>Sales_Data[[#This Row],[ItemCost]] +Sales_Data[[#This Row],[ShippingCost]]</f>
        <v>264013.12</v>
      </c>
      <c r="Q2633" s="7">
        <f>Sales_Data[[#This Row],[Gross Revenue]]-Sales_Data[[#This Row],[TotalFinancialCost]]</f>
        <v>158986.88</v>
      </c>
      <c r="R2633" s="7">
        <f>Sales_Data[[#This Row],[Actul Bill Amount]]-Sales_Data[[#This Row],[ShippingCost]]</f>
        <v>420486.88</v>
      </c>
      <c r="S2633">
        <v>1197</v>
      </c>
      <c r="T2633">
        <v>813.12</v>
      </c>
      <c r="U2633" t="s">
        <v>47</v>
      </c>
      <c r="V2633">
        <v>2800</v>
      </c>
      <c r="W2633" t="s">
        <v>33</v>
      </c>
      <c r="X2633" t="str">
        <f t="shared" si="83"/>
        <v>Delhi</v>
      </c>
    </row>
    <row r="2634" spans="1:24" x14ac:dyDescent="0.4">
      <c r="A2634">
        <v>102633</v>
      </c>
      <c r="B2634" s="5">
        <v>45893.438888888886</v>
      </c>
      <c r="C2634" s="3" t="str">
        <f>TEXT(Sales_Data[[#This Row],[OrderDate]],"mmmm")</f>
        <v>August</v>
      </c>
      <c r="D2634" s="3" t="str">
        <f t="shared" si="82"/>
        <v>2025</v>
      </c>
      <c r="E2634" t="s">
        <v>42</v>
      </c>
      <c r="F2634" t="s">
        <v>28</v>
      </c>
      <c r="G2634" t="s">
        <v>31</v>
      </c>
      <c r="H2634" t="s">
        <v>16</v>
      </c>
      <c r="I2634" t="s">
        <v>100</v>
      </c>
      <c r="J2634">
        <v>72</v>
      </c>
      <c r="K2634">
        <v>2500</v>
      </c>
      <c r="L2634" s="7">
        <f>Sales_Data[[#This Row],[OrderQuantity]] *Sales_Data[[#This Row],[UnitPrice]]</f>
        <v>180000</v>
      </c>
      <c r="M2634" s="7">
        <f>Sales_Data[[#This Row],[UnitPrice]]-Sales_Data[[#This Row],[UnitCost]]</f>
        <v>1000</v>
      </c>
      <c r="N2634" s="7">
        <f>Sales_Data[[#This Row],[Gross Revenue]]-Sales_Data[[#This Row],[Discount Amount ]]</f>
        <v>179000</v>
      </c>
      <c r="O2634" s="7">
        <f>Sales_Data[[#This Row],[OrderQuantity]] *Sales_Data[[#This Row],[UnitCost]]</f>
        <v>108000</v>
      </c>
      <c r="P2634" s="7">
        <f>Sales_Data[[#This Row],[ItemCost]] +Sales_Data[[#This Row],[ShippingCost]]</f>
        <v>108241.4</v>
      </c>
      <c r="Q2634" s="7">
        <f>Sales_Data[[#This Row],[Gross Revenue]]-Sales_Data[[#This Row],[TotalFinancialCost]]</f>
        <v>71758.600000000006</v>
      </c>
      <c r="R2634" s="7">
        <f>Sales_Data[[#This Row],[Actul Bill Amount]]-Sales_Data[[#This Row],[ShippingCost]]</f>
        <v>178758.6</v>
      </c>
      <c r="S2634">
        <v>1129</v>
      </c>
      <c r="T2634">
        <v>241.4</v>
      </c>
      <c r="U2634" t="s">
        <v>54</v>
      </c>
      <c r="V2634">
        <v>1500</v>
      </c>
      <c r="W2634" t="s">
        <v>18</v>
      </c>
      <c r="X2634" t="str">
        <f t="shared" si="83"/>
        <v>Bengaluru</v>
      </c>
    </row>
    <row r="2635" spans="1:24" x14ac:dyDescent="0.4">
      <c r="A2635">
        <v>102634</v>
      </c>
      <c r="B2635" s="5">
        <v>45881.488888888889</v>
      </c>
      <c r="C2635" s="3" t="str">
        <f>TEXT(Sales_Data[[#This Row],[OrderDate]],"mmmm")</f>
        <v>August</v>
      </c>
      <c r="D2635" s="3" t="str">
        <f t="shared" si="82"/>
        <v>2025</v>
      </c>
      <c r="E2635" t="s">
        <v>23</v>
      </c>
      <c r="F2635" t="s">
        <v>46</v>
      </c>
      <c r="G2635" t="s">
        <v>15</v>
      </c>
      <c r="H2635" t="s">
        <v>37</v>
      </c>
      <c r="I2635" t="s">
        <v>100</v>
      </c>
      <c r="J2635">
        <v>44</v>
      </c>
      <c r="K2635">
        <v>15000</v>
      </c>
      <c r="L2635" s="7">
        <f>Sales_Data[[#This Row],[OrderQuantity]] *Sales_Data[[#This Row],[UnitPrice]]</f>
        <v>660000</v>
      </c>
      <c r="M2635" s="7">
        <f>Sales_Data[[#This Row],[UnitPrice]]-Sales_Data[[#This Row],[UnitCost]]</f>
        <v>5500</v>
      </c>
      <c r="N2635" s="7">
        <f>Sales_Data[[#This Row],[Gross Revenue]]-Sales_Data[[#This Row],[Discount Amount ]]</f>
        <v>654500</v>
      </c>
      <c r="O2635" s="7">
        <f>Sales_Data[[#This Row],[OrderQuantity]] *Sales_Data[[#This Row],[UnitCost]]</f>
        <v>418000</v>
      </c>
      <c r="P2635" s="7">
        <f>Sales_Data[[#This Row],[ItemCost]] +Sales_Data[[#This Row],[ShippingCost]]</f>
        <v>420380.69</v>
      </c>
      <c r="Q2635" s="7">
        <f>Sales_Data[[#This Row],[Gross Revenue]]-Sales_Data[[#This Row],[TotalFinancialCost]]</f>
        <v>239619.31</v>
      </c>
      <c r="R2635" s="7">
        <f>Sales_Data[[#This Row],[Actul Bill Amount]]-Sales_Data[[#This Row],[ShippingCost]]</f>
        <v>652119.31000000006</v>
      </c>
      <c r="S2635">
        <v>877</v>
      </c>
      <c r="T2635">
        <v>2380.69</v>
      </c>
      <c r="U2635" t="s">
        <v>53</v>
      </c>
      <c r="V2635">
        <v>9500</v>
      </c>
      <c r="W2635" t="s">
        <v>38</v>
      </c>
      <c r="X2635" t="str">
        <f t="shared" si="83"/>
        <v>Kolkata</v>
      </c>
    </row>
    <row r="2636" spans="1:24" x14ac:dyDescent="0.4">
      <c r="A2636">
        <v>102635</v>
      </c>
      <c r="B2636" s="5">
        <v>45860.990972222222</v>
      </c>
      <c r="C2636" s="3" t="str">
        <f>TEXT(Sales_Data[[#This Row],[OrderDate]],"mmmm")</f>
        <v>July</v>
      </c>
      <c r="D2636" s="3" t="str">
        <f t="shared" si="82"/>
        <v>2025</v>
      </c>
      <c r="E2636" t="s">
        <v>50</v>
      </c>
      <c r="F2636" t="s">
        <v>46</v>
      </c>
      <c r="G2636" t="s">
        <v>15</v>
      </c>
      <c r="H2636" t="s">
        <v>16</v>
      </c>
      <c r="I2636" t="s">
        <v>100</v>
      </c>
      <c r="J2636">
        <v>27</v>
      </c>
      <c r="K2636">
        <v>4500</v>
      </c>
      <c r="L2636" s="7">
        <f>Sales_Data[[#This Row],[OrderQuantity]] *Sales_Data[[#This Row],[UnitPrice]]</f>
        <v>121500</v>
      </c>
      <c r="M2636" s="7">
        <f>Sales_Data[[#This Row],[UnitPrice]]-Sales_Data[[#This Row],[UnitCost]]</f>
        <v>1700</v>
      </c>
      <c r="N2636" s="7">
        <f>Sales_Data[[#This Row],[Gross Revenue]]-Sales_Data[[#This Row],[Discount Amount ]]</f>
        <v>119800</v>
      </c>
      <c r="O2636" s="7">
        <f>Sales_Data[[#This Row],[OrderQuantity]] *Sales_Data[[#This Row],[UnitCost]]</f>
        <v>75600</v>
      </c>
      <c r="P2636" s="7">
        <f>Sales_Data[[#This Row],[ItemCost]] +Sales_Data[[#This Row],[ShippingCost]]</f>
        <v>78521.850000000006</v>
      </c>
      <c r="Q2636" s="7">
        <f>Sales_Data[[#This Row],[Gross Revenue]]-Sales_Data[[#This Row],[TotalFinancialCost]]</f>
        <v>42978.149999999994</v>
      </c>
      <c r="R2636" s="7">
        <f>Sales_Data[[#This Row],[Actul Bill Amount]]-Sales_Data[[#This Row],[ShippingCost]]</f>
        <v>116878.15</v>
      </c>
      <c r="S2636">
        <v>1100</v>
      </c>
      <c r="T2636">
        <v>2921.85</v>
      </c>
      <c r="U2636" t="s">
        <v>47</v>
      </c>
      <c r="V2636">
        <v>2800</v>
      </c>
      <c r="W2636" t="s">
        <v>18</v>
      </c>
      <c r="X2636" t="str">
        <f t="shared" si="83"/>
        <v>Bengaluru</v>
      </c>
    </row>
    <row r="2637" spans="1:24" x14ac:dyDescent="0.4">
      <c r="A2637">
        <v>102636</v>
      </c>
      <c r="B2637" s="5">
        <v>45913.619444444441</v>
      </c>
      <c r="C2637" s="3" t="str">
        <f>TEXT(Sales_Data[[#This Row],[OrderDate]],"mmmm")</f>
        <v>September</v>
      </c>
      <c r="D2637" s="3" t="str">
        <f t="shared" si="82"/>
        <v>2025</v>
      </c>
      <c r="E2637" t="s">
        <v>39</v>
      </c>
      <c r="F2637" t="s">
        <v>40</v>
      </c>
      <c r="G2637" t="s">
        <v>15</v>
      </c>
      <c r="H2637" t="s">
        <v>37</v>
      </c>
      <c r="I2637" t="s">
        <v>100</v>
      </c>
      <c r="J2637">
        <v>45</v>
      </c>
      <c r="K2637">
        <v>1500</v>
      </c>
      <c r="L2637" s="7">
        <f>Sales_Data[[#This Row],[OrderQuantity]] *Sales_Data[[#This Row],[UnitPrice]]</f>
        <v>67500</v>
      </c>
      <c r="M2637" s="7">
        <f>Sales_Data[[#This Row],[UnitPrice]]-Sales_Data[[#This Row],[UnitCost]]</f>
        <v>700</v>
      </c>
      <c r="N2637" s="7">
        <f>Sales_Data[[#This Row],[Gross Revenue]]-Sales_Data[[#This Row],[Discount Amount ]]</f>
        <v>66800</v>
      </c>
      <c r="O2637" s="7">
        <f>Sales_Data[[#This Row],[OrderQuantity]] *Sales_Data[[#This Row],[UnitCost]]</f>
        <v>36000</v>
      </c>
      <c r="P2637" s="7">
        <f>Sales_Data[[#This Row],[ItemCost]] +Sales_Data[[#This Row],[ShippingCost]]</f>
        <v>38820.19</v>
      </c>
      <c r="Q2637" s="7">
        <f>Sales_Data[[#This Row],[Gross Revenue]]-Sales_Data[[#This Row],[TotalFinancialCost]]</f>
        <v>28679.809999999998</v>
      </c>
      <c r="R2637" s="7">
        <f>Sales_Data[[#This Row],[Actul Bill Amount]]-Sales_Data[[#This Row],[ShippingCost]]</f>
        <v>63979.81</v>
      </c>
      <c r="S2637">
        <v>1041</v>
      </c>
      <c r="T2637">
        <v>2820.19</v>
      </c>
      <c r="U2637" t="s">
        <v>52</v>
      </c>
      <c r="V2637">
        <v>800</v>
      </c>
      <c r="W2637" t="s">
        <v>38</v>
      </c>
      <c r="X2637" t="str">
        <f t="shared" si="83"/>
        <v>Kolkata</v>
      </c>
    </row>
    <row r="2638" spans="1:24" x14ac:dyDescent="0.4">
      <c r="A2638">
        <v>102637</v>
      </c>
      <c r="B2638" s="5">
        <v>45743.199999999997</v>
      </c>
      <c r="C2638" s="3" t="str">
        <f>TEXT(Sales_Data[[#This Row],[OrderDate]],"mmmm")</f>
        <v>March</v>
      </c>
      <c r="D2638" s="3" t="str">
        <f t="shared" si="82"/>
        <v>2025</v>
      </c>
      <c r="E2638" t="s">
        <v>42</v>
      </c>
      <c r="F2638" t="s">
        <v>28</v>
      </c>
      <c r="G2638" t="s">
        <v>15</v>
      </c>
      <c r="H2638" t="s">
        <v>32</v>
      </c>
      <c r="I2638" t="s">
        <v>100</v>
      </c>
      <c r="J2638">
        <v>2</v>
      </c>
      <c r="K2638">
        <v>450</v>
      </c>
      <c r="L2638" s="7">
        <f>Sales_Data[[#This Row],[OrderQuantity]] *Sales_Data[[#This Row],[UnitPrice]]</f>
        <v>900</v>
      </c>
      <c r="M2638" s="7">
        <f>Sales_Data[[#This Row],[UnitPrice]]-Sales_Data[[#This Row],[UnitCost]]</f>
        <v>250</v>
      </c>
      <c r="N2638" s="7">
        <f>Sales_Data[[#This Row],[Gross Revenue]]-Sales_Data[[#This Row],[Discount Amount ]]</f>
        <v>650</v>
      </c>
      <c r="O2638" s="7">
        <f>Sales_Data[[#This Row],[OrderQuantity]] *Sales_Data[[#This Row],[UnitCost]]</f>
        <v>400</v>
      </c>
      <c r="P2638" s="7">
        <f>Sales_Data[[#This Row],[ItemCost]] +Sales_Data[[#This Row],[ShippingCost]]</f>
        <v>876.02</v>
      </c>
      <c r="Q2638" s="7">
        <f>Sales_Data[[#This Row],[Gross Revenue]]-Sales_Data[[#This Row],[TotalFinancialCost]]</f>
        <v>23.980000000000018</v>
      </c>
      <c r="R2638" s="7">
        <f>Sales_Data[[#This Row],[Actul Bill Amount]]-Sales_Data[[#This Row],[ShippingCost]]</f>
        <v>173.98000000000002</v>
      </c>
      <c r="S2638">
        <v>404</v>
      </c>
      <c r="T2638">
        <v>476.02</v>
      </c>
      <c r="U2638" t="s">
        <v>30</v>
      </c>
      <c r="V2638">
        <v>200</v>
      </c>
      <c r="W2638" t="s">
        <v>33</v>
      </c>
      <c r="X2638" t="str">
        <f t="shared" si="83"/>
        <v>Delhi</v>
      </c>
    </row>
    <row r="2639" spans="1:24" x14ac:dyDescent="0.4">
      <c r="A2639">
        <v>102638</v>
      </c>
      <c r="B2639" s="5">
        <v>45807.302777777775</v>
      </c>
      <c r="C2639" s="3" t="str">
        <f>TEXT(Sales_Data[[#This Row],[OrderDate]],"mmmm")</f>
        <v>May</v>
      </c>
      <c r="D2639" s="3" t="str">
        <f t="shared" si="82"/>
        <v>2025</v>
      </c>
      <c r="E2639" t="s">
        <v>45</v>
      </c>
      <c r="F2639" t="s">
        <v>55</v>
      </c>
      <c r="G2639" t="s">
        <v>29</v>
      </c>
      <c r="H2639" t="s">
        <v>20</v>
      </c>
      <c r="I2639" t="s">
        <v>100</v>
      </c>
      <c r="J2639">
        <v>59</v>
      </c>
      <c r="K2639">
        <v>600</v>
      </c>
      <c r="L2639" s="7">
        <f>Sales_Data[[#This Row],[OrderQuantity]] *Sales_Data[[#This Row],[UnitPrice]]</f>
        <v>35400</v>
      </c>
      <c r="M2639" s="7">
        <f>Sales_Data[[#This Row],[UnitPrice]]-Sales_Data[[#This Row],[UnitCost]]</f>
        <v>250</v>
      </c>
      <c r="N2639" s="7">
        <f>Sales_Data[[#This Row],[Gross Revenue]]-Sales_Data[[#This Row],[Discount Amount ]]</f>
        <v>35150</v>
      </c>
      <c r="O2639" s="7">
        <f>Sales_Data[[#This Row],[OrderQuantity]] *Sales_Data[[#This Row],[UnitCost]]</f>
        <v>20650</v>
      </c>
      <c r="P2639" s="7">
        <f>Sales_Data[[#This Row],[ItemCost]] +Sales_Data[[#This Row],[ShippingCost]]</f>
        <v>23363.200000000001</v>
      </c>
      <c r="Q2639" s="7">
        <f>Sales_Data[[#This Row],[Gross Revenue]]-Sales_Data[[#This Row],[TotalFinancialCost]]</f>
        <v>12036.8</v>
      </c>
      <c r="R2639" s="7">
        <f>Sales_Data[[#This Row],[Actul Bill Amount]]-Sales_Data[[#This Row],[ShippingCost]]</f>
        <v>32436.799999999999</v>
      </c>
      <c r="S2639">
        <v>602</v>
      </c>
      <c r="T2639">
        <v>2713.2</v>
      </c>
      <c r="U2639" t="s">
        <v>57</v>
      </c>
      <c r="V2639">
        <v>350</v>
      </c>
      <c r="W2639" t="s">
        <v>22</v>
      </c>
      <c r="X2639" t="str">
        <f t="shared" si="83"/>
        <v>Nagpur</v>
      </c>
    </row>
    <row r="2640" spans="1:24" x14ac:dyDescent="0.4">
      <c r="A2640">
        <v>102639</v>
      </c>
      <c r="B2640" s="5">
        <v>45892.803472222222</v>
      </c>
      <c r="C2640" s="3" t="str">
        <f>TEXT(Sales_Data[[#This Row],[OrderDate]],"mmmm")</f>
        <v>August</v>
      </c>
      <c r="D2640" s="3" t="str">
        <f t="shared" si="82"/>
        <v>2025</v>
      </c>
      <c r="E2640" t="s">
        <v>23</v>
      </c>
      <c r="F2640" t="s">
        <v>24</v>
      </c>
      <c r="G2640" t="s">
        <v>29</v>
      </c>
      <c r="H2640" t="s">
        <v>25</v>
      </c>
      <c r="I2640" t="s">
        <v>100</v>
      </c>
      <c r="J2640">
        <v>72</v>
      </c>
      <c r="K2640">
        <v>25000</v>
      </c>
      <c r="L2640" s="7">
        <f>Sales_Data[[#This Row],[OrderQuantity]] *Sales_Data[[#This Row],[UnitPrice]]</f>
        <v>1800000</v>
      </c>
      <c r="M2640" s="7">
        <f>Sales_Data[[#This Row],[UnitPrice]]-Sales_Data[[#This Row],[UnitCost]]</f>
        <v>7000</v>
      </c>
      <c r="N2640" s="7">
        <f>Sales_Data[[#This Row],[Gross Revenue]]-Sales_Data[[#This Row],[Discount Amount ]]</f>
        <v>1793000</v>
      </c>
      <c r="O2640" s="7">
        <f>Sales_Data[[#This Row],[OrderQuantity]] *Sales_Data[[#This Row],[UnitCost]]</f>
        <v>1296000</v>
      </c>
      <c r="P2640" s="7">
        <f>Sales_Data[[#This Row],[ItemCost]] +Sales_Data[[#This Row],[ShippingCost]]</f>
        <v>1296496.8</v>
      </c>
      <c r="Q2640" s="7">
        <f>Sales_Data[[#This Row],[Gross Revenue]]-Sales_Data[[#This Row],[TotalFinancialCost]]</f>
        <v>503503.19999999995</v>
      </c>
      <c r="R2640" s="7">
        <f>Sales_Data[[#This Row],[Actul Bill Amount]]-Sales_Data[[#This Row],[ShippingCost]]</f>
        <v>1792503.2</v>
      </c>
      <c r="S2640">
        <v>969</v>
      </c>
      <c r="T2640">
        <v>496.8</v>
      </c>
      <c r="U2640" t="s">
        <v>60</v>
      </c>
      <c r="V2640">
        <v>18000</v>
      </c>
      <c r="W2640" t="s">
        <v>27</v>
      </c>
      <c r="X2640" t="str">
        <f t="shared" si="83"/>
        <v>Mumbai</v>
      </c>
    </row>
    <row r="2641" spans="1:24" x14ac:dyDescent="0.4">
      <c r="A2641">
        <v>102640</v>
      </c>
      <c r="B2641" s="5">
        <v>46002.441666666666</v>
      </c>
      <c r="C2641" s="3" t="str">
        <f>TEXT(Sales_Data[[#This Row],[OrderDate]],"mmmm")</f>
        <v>December</v>
      </c>
      <c r="D2641" s="3" t="str">
        <f t="shared" si="82"/>
        <v>2025</v>
      </c>
      <c r="E2641" t="s">
        <v>50</v>
      </c>
      <c r="F2641" t="s">
        <v>46</v>
      </c>
      <c r="G2641" t="s">
        <v>31</v>
      </c>
      <c r="H2641" t="s">
        <v>25</v>
      </c>
      <c r="I2641" t="s">
        <v>100</v>
      </c>
      <c r="J2641">
        <v>27</v>
      </c>
      <c r="K2641">
        <v>15000</v>
      </c>
      <c r="L2641" s="7">
        <f>Sales_Data[[#This Row],[OrderQuantity]] *Sales_Data[[#This Row],[UnitPrice]]</f>
        <v>405000</v>
      </c>
      <c r="M2641" s="7">
        <f>Sales_Data[[#This Row],[UnitPrice]]-Sales_Data[[#This Row],[UnitCost]]</f>
        <v>5500</v>
      </c>
      <c r="N2641" s="7">
        <f>Sales_Data[[#This Row],[Gross Revenue]]-Sales_Data[[#This Row],[Discount Amount ]]</f>
        <v>399500</v>
      </c>
      <c r="O2641" s="7">
        <f>Sales_Data[[#This Row],[OrderQuantity]] *Sales_Data[[#This Row],[UnitCost]]</f>
        <v>256500</v>
      </c>
      <c r="P2641" s="7">
        <f>Sales_Data[[#This Row],[ItemCost]] +Sales_Data[[#This Row],[ShippingCost]]</f>
        <v>257606.97</v>
      </c>
      <c r="Q2641" s="7">
        <f>Sales_Data[[#This Row],[Gross Revenue]]-Sales_Data[[#This Row],[TotalFinancialCost]]</f>
        <v>147393.03</v>
      </c>
      <c r="R2641" s="7">
        <f>Sales_Data[[#This Row],[Actul Bill Amount]]-Sales_Data[[#This Row],[ShippingCost]]</f>
        <v>398393.03</v>
      </c>
      <c r="S2641">
        <v>512</v>
      </c>
      <c r="T2641">
        <v>1106.97</v>
      </c>
      <c r="U2641" t="s">
        <v>53</v>
      </c>
      <c r="V2641">
        <v>9500</v>
      </c>
      <c r="W2641" t="s">
        <v>27</v>
      </c>
      <c r="X2641" t="str">
        <f t="shared" si="83"/>
        <v>Mumbai</v>
      </c>
    </row>
    <row r="2642" spans="1:24" x14ac:dyDescent="0.4">
      <c r="A2642">
        <v>102641</v>
      </c>
      <c r="B2642" s="5">
        <v>45679.710416666669</v>
      </c>
      <c r="C2642" s="3" t="str">
        <f>TEXT(Sales_Data[[#This Row],[OrderDate]],"mmmm")</f>
        <v>January</v>
      </c>
      <c r="D2642" s="3" t="str">
        <f t="shared" si="82"/>
        <v>2025</v>
      </c>
      <c r="E2642" t="s">
        <v>48</v>
      </c>
      <c r="F2642" t="s">
        <v>40</v>
      </c>
      <c r="G2642" t="s">
        <v>15</v>
      </c>
      <c r="H2642" t="s">
        <v>25</v>
      </c>
      <c r="I2642" t="s">
        <v>100</v>
      </c>
      <c r="J2642">
        <v>95</v>
      </c>
      <c r="K2642">
        <v>1500</v>
      </c>
      <c r="L2642" s="7">
        <f>Sales_Data[[#This Row],[OrderQuantity]] *Sales_Data[[#This Row],[UnitPrice]]</f>
        <v>142500</v>
      </c>
      <c r="M2642" s="7">
        <f>Sales_Data[[#This Row],[UnitPrice]]-Sales_Data[[#This Row],[UnitCost]]</f>
        <v>700</v>
      </c>
      <c r="N2642" s="7">
        <f>Sales_Data[[#This Row],[Gross Revenue]]-Sales_Data[[#This Row],[Discount Amount ]]</f>
        <v>141800</v>
      </c>
      <c r="O2642" s="7">
        <f>Sales_Data[[#This Row],[OrderQuantity]] *Sales_Data[[#This Row],[UnitCost]]</f>
        <v>76000</v>
      </c>
      <c r="P2642" s="7">
        <f>Sales_Data[[#This Row],[ItemCost]] +Sales_Data[[#This Row],[ShippingCost]]</f>
        <v>76662.48</v>
      </c>
      <c r="Q2642" s="7">
        <f>Sales_Data[[#This Row],[Gross Revenue]]-Sales_Data[[#This Row],[TotalFinancialCost]]</f>
        <v>65837.52</v>
      </c>
      <c r="R2642" s="7">
        <f>Sales_Data[[#This Row],[Actul Bill Amount]]-Sales_Data[[#This Row],[ShippingCost]]</f>
        <v>141137.51999999999</v>
      </c>
      <c r="S2642">
        <v>857</v>
      </c>
      <c r="T2642">
        <v>662.48</v>
      </c>
      <c r="U2642" t="s">
        <v>52</v>
      </c>
      <c r="V2642">
        <v>800</v>
      </c>
      <c r="W2642" t="s">
        <v>27</v>
      </c>
      <c r="X2642" t="str">
        <f t="shared" si="83"/>
        <v>Mumbai</v>
      </c>
    </row>
    <row r="2643" spans="1:24" x14ac:dyDescent="0.4">
      <c r="A2643">
        <v>102642</v>
      </c>
      <c r="B2643" s="5">
        <v>46005.731944444444</v>
      </c>
      <c r="C2643" s="3" t="str">
        <f>TEXT(Sales_Data[[#This Row],[OrderDate]],"mmmm")</f>
        <v>December</v>
      </c>
      <c r="D2643" s="3" t="str">
        <f t="shared" si="82"/>
        <v>2025</v>
      </c>
      <c r="E2643" t="s">
        <v>39</v>
      </c>
      <c r="F2643" t="s">
        <v>55</v>
      </c>
      <c r="G2643" t="s">
        <v>15</v>
      </c>
      <c r="H2643" t="s">
        <v>16</v>
      </c>
      <c r="I2643" t="s">
        <v>100</v>
      </c>
      <c r="J2643">
        <v>47</v>
      </c>
      <c r="K2643">
        <v>850</v>
      </c>
      <c r="L2643" s="7">
        <f>Sales_Data[[#This Row],[OrderQuantity]] *Sales_Data[[#This Row],[UnitPrice]]</f>
        <v>39950</v>
      </c>
      <c r="M2643" s="7">
        <f>Sales_Data[[#This Row],[UnitPrice]]-Sales_Data[[#This Row],[UnitCost]]</f>
        <v>300</v>
      </c>
      <c r="N2643" s="7">
        <f>Sales_Data[[#This Row],[Gross Revenue]]-Sales_Data[[#This Row],[Discount Amount ]]</f>
        <v>39650</v>
      </c>
      <c r="O2643" s="7">
        <f>Sales_Data[[#This Row],[OrderQuantity]] *Sales_Data[[#This Row],[UnitCost]]</f>
        <v>25850</v>
      </c>
      <c r="P2643" s="7">
        <f>Sales_Data[[#This Row],[ItemCost]] +Sales_Data[[#This Row],[ShippingCost]]</f>
        <v>26264.639999999999</v>
      </c>
      <c r="Q2643" s="7">
        <f>Sales_Data[[#This Row],[Gross Revenue]]-Sales_Data[[#This Row],[TotalFinancialCost]]</f>
        <v>13685.36</v>
      </c>
      <c r="R2643" s="7">
        <f>Sales_Data[[#This Row],[Actul Bill Amount]]-Sales_Data[[#This Row],[ShippingCost]]</f>
        <v>39235.360000000001</v>
      </c>
      <c r="S2643">
        <v>973</v>
      </c>
      <c r="T2643">
        <v>414.64</v>
      </c>
      <c r="U2643" t="s">
        <v>56</v>
      </c>
      <c r="V2643">
        <v>550</v>
      </c>
      <c r="W2643" t="s">
        <v>18</v>
      </c>
      <c r="X2643" t="str">
        <f t="shared" si="83"/>
        <v>Bengaluru</v>
      </c>
    </row>
    <row r="2644" spans="1:24" x14ac:dyDescent="0.4">
      <c r="A2644">
        <v>102643</v>
      </c>
      <c r="B2644" s="5">
        <v>45942.955555555556</v>
      </c>
      <c r="C2644" s="3" t="str">
        <f>TEXT(Sales_Data[[#This Row],[OrderDate]],"mmmm")</f>
        <v>October</v>
      </c>
      <c r="D2644" s="3" t="str">
        <f t="shared" si="82"/>
        <v>2025</v>
      </c>
      <c r="E2644" t="s">
        <v>39</v>
      </c>
      <c r="F2644" t="s">
        <v>28</v>
      </c>
      <c r="G2644" t="s">
        <v>29</v>
      </c>
      <c r="H2644" t="s">
        <v>20</v>
      </c>
      <c r="I2644" t="s">
        <v>100</v>
      </c>
      <c r="J2644">
        <v>87</v>
      </c>
      <c r="K2644">
        <v>2500</v>
      </c>
      <c r="L2644" s="7">
        <f>Sales_Data[[#This Row],[OrderQuantity]] *Sales_Data[[#This Row],[UnitPrice]]</f>
        <v>217500</v>
      </c>
      <c r="M2644" s="7">
        <f>Sales_Data[[#This Row],[UnitPrice]]-Sales_Data[[#This Row],[UnitCost]]</f>
        <v>1000</v>
      </c>
      <c r="N2644" s="7">
        <f>Sales_Data[[#This Row],[Gross Revenue]]-Sales_Data[[#This Row],[Discount Amount ]]</f>
        <v>216500</v>
      </c>
      <c r="O2644" s="7">
        <f>Sales_Data[[#This Row],[OrderQuantity]] *Sales_Data[[#This Row],[UnitCost]]</f>
        <v>130500</v>
      </c>
      <c r="P2644" s="7">
        <f>Sales_Data[[#This Row],[ItemCost]] +Sales_Data[[#This Row],[ShippingCost]]</f>
        <v>132808.01</v>
      </c>
      <c r="Q2644" s="7">
        <f>Sales_Data[[#This Row],[Gross Revenue]]-Sales_Data[[#This Row],[TotalFinancialCost]]</f>
        <v>84691.989999999991</v>
      </c>
      <c r="R2644" s="7">
        <f>Sales_Data[[#This Row],[Actul Bill Amount]]-Sales_Data[[#This Row],[ShippingCost]]</f>
        <v>214191.99</v>
      </c>
      <c r="S2644">
        <v>473</v>
      </c>
      <c r="T2644">
        <v>2308.0100000000002</v>
      </c>
      <c r="U2644" t="s">
        <v>54</v>
      </c>
      <c r="V2644">
        <v>1500</v>
      </c>
      <c r="W2644" t="s">
        <v>22</v>
      </c>
      <c r="X2644" t="str">
        <f t="shared" si="83"/>
        <v>Nagpur</v>
      </c>
    </row>
    <row r="2645" spans="1:24" x14ac:dyDescent="0.4">
      <c r="A2645">
        <v>102644</v>
      </c>
      <c r="B2645" s="5">
        <v>45926.219444444447</v>
      </c>
      <c r="C2645" s="3" t="str">
        <f>TEXT(Sales_Data[[#This Row],[OrderDate]],"mmmm")</f>
        <v>September</v>
      </c>
      <c r="D2645" s="3" t="str">
        <f t="shared" si="82"/>
        <v>2025</v>
      </c>
      <c r="E2645" t="s">
        <v>45</v>
      </c>
      <c r="F2645" t="s">
        <v>35</v>
      </c>
      <c r="G2645" t="s">
        <v>15</v>
      </c>
      <c r="H2645" t="s">
        <v>25</v>
      </c>
      <c r="I2645" t="s">
        <v>100</v>
      </c>
      <c r="J2645">
        <v>94</v>
      </c>
      <c r="K2645">
        <v>12000</v>
      </c>
      <c r="L2645" s="7">
        <f>Sales_Data[[#This Row],[OrderQuantity]] *Sales_Data[[#This Row],[UnitPrice]]</f>
        <v>1128000</v>
      </c>
      <c r="M2645" s="7">
        <f>Sales_Data[[#This Row],[UnitPrice]]-Sales_Data[[#This Row],[UnitCost]]</f>
        <v>4000</v>
      </c>
      <c r="N2645" s="7">
        <f>Sales_Data[[#This Row],[Gross Revenue]]-Sales_Data[[#This Row],[Discount Amount ]]</f>
        <v>1124000</v>
      </c>
      <c r="O2645" s="7">
        <f>Sales_Data[[#This Row],[OrderQuantity]] *Sales_Data[[#This Row],[UnitCost]]</f>
        <v>752000</v>
      </c>
      <c r="P2645" s="7">
        <f>Sales_Data[[#This Row],[ItemCost]] +Sales_Data[[#This Row],[ShippingCost]]</f>
        <v>754666.36</v>
      </c>
      <c r="Q2645" s="7">
        <f>Sales_Data[[#This Row],[Gross Revenue]]-Sales_Data[[#This Row],[TotalFinancialCost]]</f>
        <v>373333.64</v>
      </c>
      <c r="R2645" s="7">
        <f>Sales_Data[[#This Row],[Actul Bill Amount]]-Sales_Data[[#This Row],[ShippingCost]]</f>
        <v>1121333.6399999999</v>
      </c>
      <c r="S2645">
        <v>592</v>
      </c>
      <c r="T2645">
        <v>2666.36</v>
      </c>
      <c r="U2645" t="s">
        <v>36</v>
      </c>
      <c r="V2645">
        <v>8000</v>
      </c>
      <c r="W2645" t="s">
        <v>27</v>
      </c>
      <c r="X2645" t="str">
        <f t="shared" si="83"/>
        <v>Mumbai</v>
      </c>
    </row>
    <row r="2646" spans="1:24" x14ac:dyDescent="0.4">
      <c r="A2646">
        <v>102645</v>
      </c>
      <c r="B2646" s="5">
        <v>45915.744444444441</v>
      </c>
      <c r="C2646" s="3" t="str">
        <f>TEXT(Sales_Data[[#This Row],[OrderDate]],"mmmm")</f>
        <v>September</v>
      </c>
      <c r="D2646" s="3" t="str">
        <f t="shared" si="82"/>
        <v>2025</v>
      </c>
      <c r="E2646" t="s">
        <v>42</v>
      </c>
      <c r="F2646" t="s">
        <v>35</v>
      </c>
      <c r="G2646" t="s">
        <v>15</v>
      </c>
      <c r="H2646" t="s">
        <v>32</v>
      </c>
      <c r="I2646" t="s">
        <v>100</v>
      </c>
      <c r="J2646">
        <v>54</v>
      </c>
      <c r="K2646">
        <v>12000</v>
      </c>
      <c r="L2646" s="7">
        <f>Sales_Data[[#This Row],[OrderQuantity]] *Sales_Data[[#This Row],[UnitPrice]]</f>
        <v>648000</v>
      </c>
      <c r="M2646" s="7">
        <f>Sales_Data[[#This Row],[UnitPrice]]-Sales_Data[[#This Row],[UnitCost]]</f>
        <v>4000</v>
      </c>
      <c r="N2646" s="7">
        <f>Sales_Data[[#This Row],[Gross Revenue]]-Sales_Data[[#This Row],[Discount Amount ]]</f>
        <v>644000</v>
      </c>
      <c r="O2646" s="7">
        <f>Sales_Data[[#This Row],[OrderQuantity]] *Sales_Data[[#This Row],[UnitCost]]</f>
        <v>432000</v>
      </c>
      <c r="P2646" s="7">
        <f>Sales_Data[[#This Row],[ItemCost]] +Sales_Data[[#This Row],[ShippingCost]]</f>
        <v>432469.33</v>
      </c>
      <c r="Q2646" s="7">
        <f>Sales_Data[[#This Row],[Gross Revenue]]-Sales_Data[[#This Row],[TotalFinancialCost]]</f>
        <v>215530.66999999998</v>
      </c>
      <c r="R2646" s="7">
        <f>Sales_Data[[#This Row],[Actul Bill Amount]]-Sales_Data[[#This Row],[ShippingCost]]</f>
        <v>643530.67000000004</v>
      </c>
      <c r="S2646">
        <v>1177</v>
      </c>
      <c r="T2646">
        <v>469.33</v>
      </c>
      <c r="U2646" t="s">
        <v>36</v>
      </c>
      <c r="V2646">
        <v>8000</v>
      </c>
      <c r="W2646" t="s">
        <v>33</v>
      </c>
      <c r="X2646" t="str">
        <f t="shared" si="83"/>
        <v>Delhi</v>
      </c>
    </row>
    <row r="2647" spans="1:24" x14ac:dyDescent="0.4">
      <c r="A2647">
        <v>102646</v>
      </c>
      <c r="B2647" s="5">
        <v>45686.783333333333</v>
      </c>
      <c r="C2647" s="3" t="str">
        <f>TEXT(Sales_Data[[#This Row],[OrderDate]],"mmmm")</f>
        <v>January</v>
      </c>
      <c r="D2647" s="3" t="str">
        <f t="shared" si="82"/>
        <v>2025</v>
      </c>
      <c r="E2647" t="s">
        <v>42</v>
      </c>
      <c r="F2647" t="s">
        <v>24</v>
      </c>
      <c r="G2647" t="s">
        <v>29</v>
      </c>
      <c r="H2647" t="s">
        <v>32</v>
      </c>
      <c r="I2647" t="s">
        <v>100</v>
      </c>
      <c r="J2647">
        <v>29</v>
      </c>
      <c r="K2647">
        <v>3500</v>
      </c>
      <c r="L2647" s="7">
        <f>Sales_Data[[#This Row],[OrderQuantity]] *Sales_Data[[#This Row],[UnitPrice]]</f>
        <v>101500</v>
      </c>
      <c r="M2647" s="7">
        <f>Sales_Data[[#This Row],[UnitPrice]]-Sales_Data[[#This Row],[UnitCost]]</f>
        <v>1300</v>
      </c>
      <c r="N2647" s="7">
        <f>Sales_Data[[#This Row],[Gross Revenue]]-Sales_Data[[#This Row],[Discount Amount ]]</f>
        <v>100200</v>
      </c>
      <c r="O2647" s="7">
        <f>Sales_Data[[#This Row],[OrderQuantity]] *Sales_Data[[#This Row],[UnitCost]]</f>
        <v>63800</v>
      </c>
      <c r="P2647" s="7">
        <f>Sales_Data[[#This Row],[ItemCost]] +Sales_Data[[#This Row],[ShippingCost]]</f>
        <v>64606.84</v>
      </c>
      <c r="Q2647" s="7">
        <f>Sales_Data[[#This Row],[Gross Revenue]]-Sales_Data[[#This Row],[TotalFinancialCost]]</f>
        <v>36893.160000000003</v>
      </c>
      <c r="R2647" s="7">
        <f>Sales_Data[[#This Row],[Actul Bill Amount]]-Sales_Data[[#This Row],[ShippingCost]]</f>
        <v>99393.16</v>
      </c>
      <c r="S2647">
        <v>781</v>
      </c>
      <c r="T2647">
        <v>806.84</v>
      </c>
      <c r="U2647" t="s">
        <v>59</v>
      </c>
      <c r="V2647">
        <v>2200</v>
      </c>
      <c r="W2647" t="s">
        <v>33</v>
      </c>
      <c r="X2647" t="str">
        <f t="shared" si="83"/>
        <v>Delhi</v>
      </c>
    </row>
    <row r="2648" spans="1:24" x14ac:dyDescent="0.4">
      <c r="A2648">
        <v>102647</v>
      </c>
      <c r="B2648" s="5">
        <v>45870.579861111109</v>
      </c>
      <c r="C2648" s="3" t="str">
        <f>TEXT(Sales_Data[[#This Row],[OrderDate]],"mmmm")</f>
        <v>August</v>
      </c>
      <c r="D2648" s="3" t="str">
        <f t="shared" si="82"/>
        <v>2025</v>
      </c>
      <c r="E2648" t="s">
        <v>23</v>
      </c>
      <c r="F2648" t="s">
        <v>14</v>
      </c>
      <c r="G2648" t="s">
        <v>29</v>
      </c>
      <c r="H2648" t="s">
        <v>37</v>
      </c>
      <c r="I2648" t="s">
        <v>100</v>
      </c>
      <c r="J2648">
        <v>63</v>
      </c>
      <c r="K2648">
        <v>3200</v>
      </c>
      <c r="L2648" s="7">
        <f>Sales_Data[[#This Row],[OrderQuantity]] *Sales_Data[[#This Row],[UnitPrice]]</f>
        <v>201600</v>
      </c>
      <c r="M2648" s="7">
        <f>Sales_Data[[#This Row],[UnitPrice]]-Sales_Data[[#This Row],[UnitCost]]</f>
        <v>1200</v>
      </c>
      <c r="N2648" s="7">
        <f>Sales_Data[[#This Row],[Gross Revenue]]-Sales_Data[[#This Row],[Discount Amount ]]</f>
        <v>200400</v>
      </c>
      <c r="O2648" s="7">
        <f>Sales_Data[[#This Row],[OrderQuantity]] *Sales_Data[[#This Row],[UnitCost]]</f>
        <v>126000</v>
      </c>
      <c r="P2648" s="7">
        <f>Sales_Data[[#This Row],[ItemCost]] +Sales_Data[[#This Row],[ShippingCost]]</f>
        <v>127051.23</v>
      </c>
      <c r="Q2648" s="7">
        <f>Sales_Data[[#This Row],[Gross Revenue]]-Sales_Data[[#This Row],[TotalFinancialCost]]</f>
        <v>74548.77</v>
      </c>
      <c r="R2648" s="7">
        <f>Sales_Data[[#This Row],[Actul Bill Amount]]-Sales_Data[[#This Row],[ShippingCost]]</f>
        <v>199348.77</v>
      </c>
      <c r="S2648">
        <v>417</v>
      </c>
      <c r="T2648">
        <v>1051.23</v>
      </c>
      <c r="U2648" t="s">
        <v>17</v>
      </c>
      <c r="V2648">
        <v>2000</v>
      </c>
      <c r="W2648" t="s">
        <v>38</v>
      </c>
      <c r="X2648" t="str">
        <f t="shared" si="83"/>
        <v>Kolkata</v>
      </c>
    </row>
    <row r="2649" spans="1:24" x14ac:dyDescent="0.4">
      <c r="A2649">
        <v>102648</v>
      </c>
      <c r="B2649" s="5">
        <v>45940.427083333336</v>
      </c>
      <c r="C2649" s="3" t="str">
        <f>TEXT(Sales_Data[[#This Row],[OrderDate]],"mmmm")</f>
        <v>October</v>
      </c>
      <c r="D2649" s="3" t="str">
        <f t="shared" si="82"/>
        <v>2025</v>
      </c>
      <c r="E2649" t="s">
        <v>23</v>
      </c>
      <c r="F2649" t="s">
        <v>24</v>
      </c>
      <c r="G2649" t="s">
        <v>29</v>
      </c>
      <c r="H2649" t="s">
        <v>25</v>
      </c>
      <c r="I2649" t="s">
        <v>100</v>
      </c>
      <c r="J2649">
        <v>45</v>
      </c>
      <c r="K2649">
        <v>45000</v>
      </c>
      <c r="L2649" s="7">
        <f>Sales_Data[[#This Row],[OrderQuantity]] *Sales_Data[[#This Row],[UnitPrice]]</f>
        <v>2025000</v>
      </c>
      <c r="M2649" s="7">
        <f>Sales_Data[[#This Row],[UnitPrice]]-Sales_Data[[#This Row],[UnitCost]]</f>
        <v>13000</v>
      </c>
      <c r="N2649" s="7">
        <f>Sales_Data[[#This Row],[Gross Revenue]]-Sales_Data[[#This Row],[Discount Amount ]]</f>
        <v>2012000</v>
      </c>
      <c r="O2649" s="7">
        <f>Sales_Data[[#This Row],[OrderQuantity]] *Sales_Data[[#This Row],[UnitCost]]</f>
        <v>1440000</v>
      </c>
      <c r="P2649" s="7">
        <f>Sales_Data[[#This Row],[ItemCost]] +Sales_Data[[#This Row],[ShippingCost]]</f>
        <v>1440272.63</v>
      </c>
      <c r="Q2649" s="7">
        <f>Sales_Data[[#This Row],[Gross Revenue]]-Sales_Data[[#This Row],[TotalFinancialCost]]</f>
        <v>584727.37000000011</v>
      </c>
      <c r="R2649" s="7">
        <f>Sales_Data[[#This Row],[Actul Bill Amount]]-Sales_Data[[#This Row],[ShippingCost]]</f>
        <v>2011727.37</v>
      </c>
      <c r="S2649">
        <v>592</v>
      </c>
      <c r="T2649">
        <v>272.63</v>
      </c>
      <c r="U2649" t="s">
        <v>26</v>
      </c>
      <c r="V2649">
        <v>32000</v>
      </c>
      <c r="W2649" t="s">
        <v>27</v>
      </c>
      <c r="X2649" t="str">
        <f t="shared" si="83"/>
        <v>Mumbai</v>
      </c>
    </row>
    <row r="2650" spans="1:24" x14ac:dyDescent="0.4">
      <c r="A2650">
        <v>102649</v>
      </c>
      <c r="B2650" s="5">
        <v>45707.251388888886</v>
      </c>
      <c r="C2650" s="3" t="str">
        <f>TEXT(Sales_Data[[#This Row],[OrderDate]],"mmmm")</f>
        <v>February</v>
      </c>
      <c r="D2650" s="3" t="str">
        <f t="shared" si="82"/>
        <v>2025</v>
      </c>
      <c r="E2650" t="s">
        <v>48</v>
      </c>
      <c r="F2650" t="s">
        <v>24</v>
      </c>
      <c r="G2650" t="s">
        <v>15</v>
      </c>
      <c r="H2650" t="s">
        <v>37</v>
      </c>
      <c r="I2650" t="s">
        <v>100</v>
      </c>
      <c r="J2650">
        <v>92</v>
      </c>
      <c r="K2650">
        <v>45000</v>
      </c>
      <c r="L2650" s="7">
        <f>Sales_Data[[#This Row],[OrderQuantity]] *Sales_Data[[#This Row],[UnitPrice]]</f>
        <v>4140000</v>
      </c>
      <c r="M2650" s="7">
        <f>Sales_Data[[#This Row],[UnitPrice]]-Sales_Data[[#This Row],[UnitCost]]</f>
        <v>13000</v>
      </c>
      <c r="N2650" s="7">
        <f>Sales_Data[[#This Row],[Gross Revenue]]-Sales_Data[[#This Row],[Discount Amount ]]</f>
        <v>4127000</v>
      </c>
      <c r="O2650" s="7">
        <f>Sales_Data[[#This Row],[OrderQuantity]] *Sales_Data[[#This Row],[UnitCost]]</f>
        <v>2944000</v>
      </c>
      <c r="P2650" s="7">
        <f>Sales_Data[[#This Row],[ItemCost]] +Sales_Data[[#This Row],[ShippingCost]]</f>
        <v>2944309.32</v>
      </c>
      <c r="Q2650" s="7">
        <f>Sales_Data[[#This Row],[Gross Revenue]]-Sales_Data[[#This Row],[TotalFinancialCost]]</f>
        <v>1195690.6800000002</v>
      </c>
      <c r="R2650" s="7">
        <f>Sales_Data[[#This Row],[Actul Bill Amount]]-Sales_Data[[#This Row],[ShippingCost]]</f>
        <v>4126690.68</v>
      </c>
      <c r="S2650">
        <v>1048</v>
      </c>
      <c r="T2650">
        <v>309.32</v>
      </c>
      <c r="U2650" t="s">
        <v>26</v>
      </c>
      <c r="V2650">
        <v>32000</v>
      </c>
      <c r="W2650" t="s">
        <v>38</v>
      </c>
      <c r="X2650" t="str">
        <f t="shared" si="83"/>
        <v>Kolkata</v>
      </c>
    </row>
    <row r="2651" spans="1:24" x14ac:dyDescent="0.4">
      <c r="A2651">
        <v>102650</v>
      </c>
      <c r="B2651" s="5">
        <v>45752.554166666669</v>
      </c>
      <c r="C2651" s="3" t="str">
        <f>TEXT(Sales_Data[[#This Row],[OrderDate]],"mmmm")</f>
        <v>April</v>
      </c>
      <c r="D2651" s="3" t="str">
        <f t="shared" si="82"/>
        <v>2025</v>
      </c>
      <c r="E2651" t="s">
        <v>23</v>
      </c>
      <c r="F2651" t="s">
        <v>46</v>
      </c>
      <c r="G2651" t="s">
        <v>15</v>
      </c>
      <c r="H2651" t="s">
        <v>16</v>
      </c>
      <c r="I2651" t="s">
        <v>100</v>
      </c>
      <c r="J2651">
        <v>36</v>
      </c>
      <c r="K2651">
        <v>4500</v>
      </c>
      <c r="L2651" s="7">
        <f>Sales_Data[[#This Row],[OrderQuantity]] *Sales_Data[[#This Row],[UnitPrice]]</f>
        <v>162000</v>
      </c>
      <c r="M2651" s="7">
        <f>Sales_Data[[#This Row],[UnitPrice]]-Sales_Data[[#This Row],[UnitCost]]</f>
        <v>1700</v>
      </c>
      <c r="N2651" s="7">
        <f>Sales_Data[[#This Row],[Gross Revenue]]-Sales_Data[[#This Row],[Discount Amount ]]</f>
        <v>160300</v>
      </c>
      <c r="O2651" s="7">
        <f>Sales_Data[[#This Row],[OrderQuantity]] *Sales_Data[[#This Row],[UnitCost]]</f>
        <v>100800</v>
      </c>
      <c r="P2651" s="7">
        <f>Sales_Data[[#This Row],[ItemCost]] +Sales_Data[[#This Row],[ShippingCost]]</f>
        <v>101557.46</v>
      </c>
      <c r="Q2651" s="7">
        <f>Sales_Data[[#This Row],[Gross Revenue]]-Sales_Data[[#This Row],[TotalFinancialCost]]</f>
        <v>60442.539999999994</v>
      </c>
      <c r="R2651" s="7">
        <f>Sales_Data[[#This Row],[Actul Bill Amount]]-Sales_Data[[#This Row],[ShippingCost]]</f>
        <v>159542.54</v>
      </c>
      <c r="S2651">
        <v>620</v>
      </c>
      <c r="T2651">
        <v>757.46</v>
      </c>
      <c r="U2651" t="s">
        <v>47</v>
      </c>
      <c r="V2651">
        <v>2800</v>
      </c>
      <c r="W2651" t="s">
        <v>18</v>
      </c>
      <c r="X2651" t="str">
        <f t="shared" si="83"/>
        <v>Bengaluru</v>
      </c>
    </row>
    <row r="2652" spans="1:24" x14ac:dyDescent="0.4">
      <c r="A2652">
        <v>102651</v>
      </c>
      <c r="B2652" s="5">
        <v>45745.637499999997</v>
      </c>
      <c r="C2652" s="3" t="str">
        <f>TEXT(Sales_Data[[#This Row],[OrderDate]],"mmmm")</f>
        <v>March</v>
      </c>
      <c r="D2652" s="3" t="str">
        <f t="shared" si="82"/>
        <v>2025</v>
      </c>
      <c r="E2652" t="s">
        <v>19</v>
      </c>
      <c r="F2652" t="s">
        <v>35</v>
      </c>
      <c r="G2652" t="s">
        <v>15</v>
      </c>
      <c r="H2652" t="s">
        <v>25</v>
      </c>
      <c r="I2652" t="s">
        <v>100</v>
      </c>
      <c r="J2652">
        <v>44</v>
      </c>
      <c r="K2652">
        <v>12000</v>
      </c>
      <c r="L2652" s="7">
        <f>Sales_Data[[#This Row],[OrderQuantity]] *Sales_Data[[#This Row],[UnitPrice]]</f>
        <v>528000</v>
      </c>
      <c r="M2652" s="7">
        <f>Sales_Data[[#This Row],[UnitPrice]]-Sales_Data[[#This Row],[UnitCost]]</f>
        <v>4000</v>
      </c>
      <c r="N2652" s="7">
        <f>Sales_Data[[#This Row],[Gross Revenue]]-Sales_Data[[#This Row],[Discount Amount ]]</f>
        <v>524000</v>
      </c>
      <c r="O2652" s="7">
        <f>Sales_Data[[#This Row],[OrderQuantity]] *Sales_Data[[#This Row],[UnitCost]]</f>
        <v>352000</v>
      </c>
      <c r="P2652" s="7">
        <f>Sales_Data[[#This Row],[ItemCost]] +Sales_Data[[#This Row],[ShippingCost]]</f>
        <v>353189.77</v>
      </c>
      <c r="Q2652" s="7">
        <f>Sales_Data[[#This Row],[Gross Revenue]]-Sales_Data[[#This Row],[TotalFinancialCost]]</f>
        <v>174810.22999999998</v>
      </c>
      <c r="R2652" s="7">
        <f>Sales_Data[[#This Row],[Actul Bill Amount]]-Sales_Data[[#This Row],[ShippingCost]]</f>
        <v>522810.23</v>
      </c>
      <c r="S2652">
        <v>789</v>
      </c>
      <c r="T2652">
        <v>1189.77</v>
      </c>
      <c r="U2652" t="s">
        <v>36</v>
      </c>
      <c r="V2652">
        <v>8000</v>
      </c>
      <c r="W2652" t="s">
        <v>27</v>
      </c>
      <c r="X2652" t="str">
        <f t="shared" si="83"/>
        <v>Mumbai</v>
      </c>
    </row>
    <row r="2653" spans="1:24" x14ac:dyDescent="0.4">
      <c r="A2653">
        <v>102652</v>
      </c>
      <c r="B2653" s="5">
        <v>45701.878472222219</v>
      </c>
      <c r="C2653" s="3" t="str">
        <f>TEXT(Sales_Data[[#This Row],[OrderDate]],"mmmm")</f>
        <v>February</v>
      </c>
      <c r="D2653" s="3" t="str">
        <f t="shared" si="82"/>
        <v>2025</v>
      </c>
      <c r="E2653" t="s">
        <v>34</v>
      </c>
      <c r="F2653" t="s">
        <v>35</v>
      </c>
      <c r="G2653" t="s">
        <v>29</v>
      </c>
      <c r="H2653" t="s">
        <v>37</v>
      </c>
      <c r="I2653" t="s">
        <v>100</v>
      </c>
      <c r="J2653">
        <v>6</v>
      </c>
      <c r="K2653">
        <v>8500</v>
      </c>
      <c r="L2653" s="7">
        <f>Sales_Data[[#This Row],[OrderQuantity]] *Sales_Data[[#This Row],[UnitPrice]]</f>
        <v>51000</v>
      </c>
      <c r="M2653" s="7">
        <f>Sales_Data[[#This Row],[UnitPrice]]-Sales_Data[[#This Row],[UnitCost]]</f>
        <v>3000</v>
      </c>
      <c r="N2653" s="7">
        <f>Sales_Data[[#This Row],[Gross Revenue]]-Sales_Data[[#This Row],[Discount Amount ]]</f>
        <v>48000</v>
      </c>
      <c r="O2653" s="7">
        <f>Sales_Data[[#This Row],[OrderQuantity]] *Sales_Data[[#This Row],[UnitCost]]</f>
        <v>33000</v>
      </c>
      <c r="P2653" s="7">
        <f>Sales_Data[[#This Row],[ItemCost]] +Sales_Data[[#This Row],[ShippingCost]]</f>
        <v>33519.120000000003</v>
      </c>
      <c r="Q2653" s="7">
        <f>Sales_Data[[#This Row],[Gross Revenue]]-Sales_Data[[#This Row],[TotalFinancialCost]]</f>
        <v>17480.879999999997</v>
      </c>
      <c r="R2653" s="7">
        <f>Sales_Data[[#This Row],[Actul Bill Amount]]-Sales_Data[[#This Row],[ShippingCost]]</f>
        <v>47480.88</v>
      </c>
      <c r="S2653">
        <v>948</v>
      </c>
      <c r="T2653">
        <v>519.12</v>
      </c>
      <c r="U2653" t="s">
        <v>49</v>
      </c>
      <c r="V2653">
        <v>5500</v>
      </c>
      <c r="W2653" t="s">
        <v>38</v>
      </c>
      <c r="X2653" t="str">
        <f t="shared" si="83"/>
        <v>Kolkata</v>
      </c>
    </row>
    <row r="2654" spans="1:24" x14ac:dyDescent="0.4">
      <c r="A2654">
        <v>102653</v>
      </c>
      <c r="B2654" s="5">
        <v>45935.512499999997</v>
      </c>
      <c r="C2654" s="3" t="str">
        <f>TEXT(Sales_Data[[#This Row],[OrderDate]],"mmmm")</f>
        <v>October</v>
      </c>
      <c r="D2654" s="3" t="str">
        <f t="shared" si="82"/>
        <v>2025</v>
      </c>
      <c r="E2654" t="s">
        <v>39</v>
      </c>
      <c r="F2654" t="s">
        <v>28</v>
      </c>
      <c r="G2654" t="s">
        <v>15</v>
      </c>
      <c r="H2654" t="s">
        <v>37</v>
      </c>
      <c r="I2654" t="s">
        <v>100</v>
      </c>
      <c r="J2654">
        <v>1</v>
      </c>
      <c r="K2654">
        <v>450</v>
      </c>
      <c r="L2654" s="7">
        <f>Sales_Data[[#This Row],[OrderQuantity]] *Sales_Data[[#This Row],[UnitPrice]]</f>
        <v>450</v>
      </c>
      <c r="M2654" s="7">
        <f>Sales_Data[[#This Row],[UnitPrice]]-Sales_Data[[#This Row],[UnitCost]]</f>
        <v>250</v>
      </c>
      <c r="N2654" s="7">
        <f>Sales_Data[[#This Row],[Gross Revenue]]-Sales_Data[[#This Row],[Discount Amount ]]</f>
        <v>200</v>
      </c>
      <c r="O2654" s="7">
        <f>Sales_Data[[#This Row],[OrderQuantity]] *Sales_Data[[#This Row],[UnitCost]]</f>
        <v>200</v>
      </c>
      <c r="P2654" s="7">
        <f>Sales_Data[[#This Row],[ItemCost]] +Sales_Data[[#This Row],[ShippingCost]]</f>
        <v>633.53</v>
      </c>
      <c r="Q2654" s="7">
        <f>Sales_Data[[#This Row],[Gross Revenue]]-Sales_Data[[#This Row],[TotalFinancialCost]]</f>
        <v>-183.52999999999997</v>
      </c>
      <c r="R2654" s="7">
        <f>Sales_Data[[#This Row],[Actul Bill Amount]]-Sales_Data[[#This Row],[ShippingCost]]</f>
        <v>-233.52999999999997</v>
      </c>
      <c r="S2654">
        <v>976</v>
      </c>
      <c r="T2654">
        <v>433.53</v>
      </c>
      <c r="U2654" t="s">
        <v>30</v>
      </c>
      <c r="V2654">
        <v>200</v>
      </c>
      <c r="W2654" t="s">
        <v>38</v>
      </c>
      <c r="X2654" t="str">
        <f t="shared" si="83"/>
        <v>Kolkata</v>
      </c>
    </row>
    <row r="2655" spans="1:24" x14ac:dyDescent="0.4">
      <c r="A2655">
        <v>102654</v>
      </c>
      <c r="B2655" s="5">
        <v>45828.217361111114</v>
      </c>
      <c r="C2655" s="3" t="str">
        <f>TEXT(Sales_Data[[#This Row],[OrderDate]],"mmmm")</f>
        <v>June</v>
      </c>
      <c r="D2655" s="3" t="str">
        <f t="shared" si="82"/>
        <v>2025</v>
      </c>
      <c r="E2655" t="s">
        <v>39</v>
      </c>
      <c r="F2655" t="s">
        <v>28</v>
      </c>
      <c r="G2655" t="s">
        <v>29</v>
      </c>
      <c r="H2655" t="s">
        <v>32</v>
      </c>
      <c r="I2655" t="s">
        <v>100</v>
      </c>
      <c r="J2655">
        <v>78</v>
      </c>
      <c r="K2655">
        <v>450</v>
      </c>
      <c r="L2655" s="7">
        <f>Sales_Data[[#This Row],[OrderQuantity]] *Sales_Data[[#This Row],[UnitPrice]]</f>
        <v>35100</v>
      </c>
      <c r="M2655" s="7">
        <f>Sales_Data[[#This Row],[UnitPrice]]-Sales_Data[[#This Row],[UnitCost]]</f>
        <v>250</v>
      </c>
      <c r="N2655" s="7">
        <f>Sales_Data[[#This Row],[Gross Revenue]]-Sales_Data[[#This Row],[Discount Amount ]]</f>
        <v>34850</v>
      </c>
      <c r="O2655" s="7">
        <f>Sales_Data[[#This Row],[OrderQuantity]] *Sales_Data[[#This Row],[UnitCost]]</f>
        <v>15600</v>
      </c>
      <c r="P2655" s="7">
        <f>Sales_Data[[#This Row],[ItemCost]] +Sales_Data[[#This Row],[ShippingCost]]</f>
        <v>15982.8</v>
      </c>
      <c r="Q2655" s="7">
        <f>Sales_Data[[#This Row],[Gross Revenue]]-Sales_Data[[#This Row],[TotalFinancialCost]]</f>
        <v>19117.2</v>
      </c>
      <c r="R2655" s="7">
        <f>Sales_Data[[#This Row],[Actul Bill Amount]]-Sales_Data[[#This Row],[ShippingCost]]</f>
        <v>34467.199999999997</v>
      </c>
      <c r="S2655">
        <v>674</v>
      </c>
      <c r="T2655">
        <v>382.8</v>
      </c>
      <c r="U2655" t="s">
        <v>30</v>
      </c>
      <c r="V2655">
        <v>200</v>
      </c>
      <c r="W2655" t="s">
        <v>33</v>
      </c>
      <c r="X2655" t="str">
        <f t="shared" si="83"/>
        <v>Delhi</v>
      </c>
    </row>
    <row r="2656" spans="1:24" x14ac:dyDescent="0.4">
      <c r="A2656">
        <v>102655</v>
      </c>
      <c r="B2656" s="5">
        <v>45846.946527777778</v>
      </c>
      <c r="C2656" s="3" t="str">
        <f>TEXT(Sales_Data[[#This Row],[OrderDate]],"mmmm")</f>
        <v>July</v>
      </c>
      <c r="D2656" s="3" t="str">
        <f t="shared" si="82"/>
        <v>2025</v>
      </c>
      <c r="E2656" t="s">
        <v>50</v>
      </c>
      <c r="F2656" t="s">
        <v>35</v>
      </c>
      <c r="G2656" t="s">
        <v>31</v>
      </c>
      <c r="H2656" t="s">
        <v>32</v>
      </c>
      <c r="I2656" t="s">
        <v>100</v>
      </c>
      <c r="J2656">
        <v>18</v>
      </c>
      <c r="K2656">
        <v>8500</v>
      </c>
      <c r="L2656" s="7">
        <f>Sales_Data[[#This Row],[OrderQuantity]] *Sales_Data[[#This Row],[UnitPrice]]</f>
        <v>153000</v>
      </c>
      <c r="M2656" s="7">
        <f>Sales_Data[[#This Row],[UnitPrice]]-Sales_Data[[#This Row],[UnitCost]]</f>
        <v>3000</v>
      </c>
      <c r="N2656" s="7">
        <f>Sales_Data[[#This Row],[Gross Revenue]]-Sales_Data[[#This Row],[Discount Amount ]]</f>
        <v>150000</v>
      </c>
      <c r="O2656" s="7">
        <f>Sales_Data[[#This Row],[OrderQuantity]] *Sales_Data[[#This Row],[UnitCost]]</f>
        <v>99000</v>
      </c>
      <c r="P2656" s="7">
        <f>Sales_Data[[#This Row],[ItemCost]] +Sales_Data[[#This Row],[ShippingCost]]</f>
        <v>99986.74</v>
      </c>
      <c r="Q2656" s="7">
        <f>Sales_Data[[#This Row],[Gross Revenue]]-Sales_Data[[#This Row],[TotalFinancialCost]]</f>
        <v>53013.259999999995</v>
      </c>
      <c r="R2656" s="7">
        <f>Sales_Data[[#This Row],[Actul Bill Amount]]-Sales_Data[[#This Row],[ShippingCost]]</f>
        <v>149013.26</v>
      </c>
      <c r="S2656">
        <v>1081</v>
      </c>
      <c r="T2656">
        <v>986.74</v>
      </c>
      <c r="U2656" t="s">
        <v>49</v>
      </c>
      <c r="V2656">
        <v>5500</v>
      </c>
      <c r="W2656" t="s">
        <v>33</v>
      </c>
      <c r="X2656" t="str">
        <f t="shared" si="83"/>
        <v>Delhi</v>
      </c>
    </row>
    <row r="2657" spans="1:24" x14ac:dyDescent="0.4">
      <c r="A2657">
        <v>102656</v>
      </c>
      <c r="B2657" s="5">
        <v>46010.623611111114</v>
      </c>
      <c r="C2657" s="3" t="str">
        <f>TEXT(Sales_Data[[#This Row],[OrderDate]],"mmmm")</f>
        <v>December</v>
      </c>
      <c r="D2657" s="3" t="str">
        <f t="shared" si="82"/>
        <v>2025</v>
      </c>
      <c r="E2657" t="s">
        <v>23</v>
      </c>
      <c r="F2657" t="s">
        <v>40</v>
      </c>
      <c r="G2657" t="s">
        <v>15</v>
      </c>
      <c r="H2657" t="s">
        <v>20</v>
      </c>
      <c r="I2657" t="s">
        <v>100</v>
      </c>
      <c r="J2657">
        <v>48</v>
      </c>
      <c r="K2657">
        <v>5500</v>
      </c>
      <c r="L2657" s="7">
        <f>Sales_Data[[#This Row],[OrderQuantity]] *Sales_Data[[#This Row],[UnitPrice]]</f>
        <v>264000</v>
      </c>
      <c r="M2657" s="7">
        <f>Sales_Data[[#This Row],[UnitPrice]]-Sales_Data[[#This Row],[UnitCost]]</f>
        <v>2000</v>
      </c>
      <c r="N2657" s="7">
        <f>Sales_Data[[#This Row],[Gross Revenue]]-Sales_Data[[#This Row],[Discount Amount ]]</f>
        <v>262000</v>
      </c>
      <c r="O2657" s="7">
        <f>Sales_Data[[#This Row],[OrderQuantity]] *Sales_Data[[#This Row],[UnitCost]]</f>
        <v>168000</v>
      </c>
      <c r="P2657" s="7">
        <f>Sales_Data[[#This Row],[ItemCost]] +Sales_Data[[#This Row],[ShippingCost]]</f>
        <v>168404.49</v>
      </c>
      <c r="Q2657" s="7">
        <f>Sales_Data[[#This Row],[Gross Revenue]]-Sales_Data[[#This Row],[TotalFinancialCost]]</f>
        <v>95595.510000000009</v>
      </c>
      <c r="R2657" s="7">
        <f>Sales_Data[[#This Row],[Actul Bill Amount]]-Sales_Data[[#This Row],[ShippingCost]]</f>
        <v>261595.51</v>
      </c>
      <c r="S2657">
        <v>304</v>
      </c>
      <c r="T2657">
        <v>404.49</v>
      </c>
      <c r="U2657" t="s">
        <v>41</v>
      </c>
      <c r="V2657">
        <v>3500</v>
      </c>
      <c r="W2657" t="s">
        <v>22</v>
      </c>
      <c r="X2657" t="str">
        <f t="shared" si="83"/>
        <v>Nagpur</v>
      </c>
    </row>
    <row r="2658" spans="1:24" x14ac:dyDescent="0.4">
      <c r="A2658">
        <v>102657</v>
      </c>
      <c r="B2658" s="5">
        <v>45841.181944444441</v>
      </c>
      <c r="C2658" s="3" t="str">
        <f>TEXT(Sales_Data[[#This Row],[OrderDate]],"mmmm")</f>
        <v>July</v>
      </c>
      <c r="D2658" s="3" t="str">
        <f t="shared" si="82"/>
        <v>2025</v>
      </c>
      <c r="E2658" t="s">
        <v>34</v>
      </c>
      <c r="F2658" t="s">
        <v>46</v>
      </c>
      <c r="G2658" t="s">
        <v>15</v>
      </c>
      <c r="H2658" t="s">
        <v>25</v>
      </c>
      <c r="I2658" t="s">
        <v>100</v>
      </c>
      <c r="J2658">
        <v>66</v>
      </c>
      <c r="K2658">
        <v>4500</v>
      </c>
      <c r="L2658" s="7">
        <f>Sales_Data[[#This Row],[OrderQuantity]] *Sales_Data[[#This Row],[UnitPrice]]</f>
        <v>297000</v>
      </c>
      <c r="M2658" s="7">
        <f>Sales_Data[[#This Row],[UnitPrice]]-Sales_Data[[#This Row],[UnitCost]]</f>
        <v>1700</v>
      </c>
      <c r="N2658" s="7">
        <f>Sales_Data[[#This Row],[Gross Revenue]]-Sales_Data[[#This Row],[Discount Amount ]]</f>
        <v>295300</v>
      </c>
      <c r="O2658" s="7">
        <f>Sales_Data[[#This Row],[OrderQuantity]] *Sales_Data[[#This Row],[UnitCost]]</f>
        <v>184800</v>
      </c>
      <c r="P2658" s="7">
        <f>Sales_Data[[#This Row],[ItemCost]] +Sales_Data[[#This Row],[ShippingCost]]</f>
        <v>185380.38</v>
      </c>
      <c r="Q2658" s="7">
        <f>Sales_Data[[#This Row],[Gross Revenue]]-Sales_Data[[#This Row],[TotalFinancialCost]]</f>
        <v>111619.62</v>
      </c>
      <c r="R2658" s="7">
        <f>Sales_Data[[#This Row],[Actul Bill Amount]]-Sales_Data[[#This Row],[ShippingCost]]</f>
        <v>294719.62</v>
      </c>
      <c r="S2658">
        <v>398</v>
      </c>
      <c r="T2658">
        <v>580.38</v>
      </c>
      <c r="U2658" t="s">
        <v>47</v>
      </c>
      <c r="V2658">
        <v>2800</v>
      </c>
      <c r="W2658" t="s">
        <v>27</v>
      </c>
      <c r="X2658" t="str">
        <f t="shared" si="83"/>
        <v>Mumbai</v>
      </c>
    </row>
    <row r="2659" spans="1:24" x14ac:dyDescent="0.4">
      <c r="A2659">
        <v>102658</v>
      </c>
      <c r="B2659" s="5">
        <v>45660.675000000003</v>
      </c>
      <c r="C2659" s="3" t="str">
        <f>TEXT(Sales_Data[[#This Row],[OrderDate]],"mmmm")</f>
        <v>January</v>
      </c>
      <c r="D2659" s="3" t="str">
        <f t="shared" si="82"/>
        <v>2025</v>
      </c>
      <c r="E2659" t="s">
        <v>42</v>
      </c>
      <c r="F2659" t="s">
        <v>28</v>
      </c>
      <c r="G2659" t="s">
        <v>15</v>
      </c>
      <c r="H2659" t="s">
        <v>25</v>
      </c>
      <c r="I2659" t="s">
        <v>100</v>
      </c>
      <c r="J2659">
        <v>99</v>
      </c>
      <c r="K2659">
        <v>450</v>
      </c>
      <c r="L2659" s="7">
        <f>Sales_Data[[#This Row],[OrderQuantity]] *Sales_Data[[#This Row],[UnitPrice]]</f>
        <v>44550</v>
      </c>
      <c r="M2659" s="7">
        <f>Sales_Data[[#This Row],[UnitPrice]]-Sales_Data[[#This Row],[UnitCost]]</f>
        <v>250</v>
      </c>
      <c r="N2659" s="7">
        <f>Sales_Data[[#This Row],[Gross Revenue]]-Sales_Data[[#This Row],[Discount Amount ]]</f>
        <v>44300</v>
      </c>
      <c r="O2659" s="7">
        <f>Sales_Data[[#This Row],[OrderQuantity]] *Sales_Data[[#This Row],[UnitCost]]</f>
        <v>19800</v>
      </c>
      <c r="P2659" s="7">
        <f>Sales_Data[[#This Row],[ItemCost]] +Sales_Data[[#This Row],[ShippingCost]]</f>
        <v>20494.28</v>
      </c>
      <c r="Q2659" s="7">
        <f>Sales_Data[[#This Row],[Gross Revenue]]-Sales_Data[[#This Row],[TotalFinancialCost]]</f>
        <v>24055.72</v>
      </c>
      <c r="R2659" s="7">
        <f>Sales_Data[[#This Row],[Actul Bill Amount]]-Sales_Data[[#This Row],[ShippingCost]]</f>
        <v>43605.72</v>
      </c>
      <c r="S2659">
        <v>608</v>
      </c>
      <c r="T2659">
        <v>694.28</v>
      </c>
      <c r="U2659" t="s">
        <v>30</v>
      </c>
      <c r="V2659">
        <v>200</v>
      </c>
      <c r="W2659" t="s">
        <v>27</v>
      </c>
      <c r="X2659" t="str">
        <f t="shared" si="83"/>
        <v>Mumbai</v>
      </c>
    </row>
    <row r="2660" spans="1:24" x14ac:dyDescent="0.4">
      <c r="A2660">
        <v>102659</v>
      </c>
      <c r="B2660" s="5">
        <v>45848.194444444445</v>
      </c>
      <c r="C2660" s="3" t="str">
        <f>TEXT(Sales_Data[[#This Row],[OrderDate]],"mmmm")</f>
        <v>July</v>
      </c>
      <c r="D2660" s="3" t="str">
        <f t="shared" si="82"/>
        <v>2025</v>
      </c>
      <c r="E2660" t="s">
        <v>39</v>
      </c>
      <c r="F2660" t="s">
        <v>40</v>
      </c>
      <c r="G2660" t="s">
        <v>15</v>
      </c>
      <c r="H2660" t="s">
        <v>37</v>
      </c>
      <c r="I2660" t="s">
        <v>100</v>
      </c>
      <c r="J2660">
        <v>56</v>
      </c>
      <c r="K2660">
        <v>1500</v>
      </c>
      <c r="L2660" s="7">
        <f>Sales_Data[[#This Row],[OrderQuantity]] *Sales_Data[[#This Row],[UnitPrice]]</f>
        <v>84000</v>
      </c>
      <c r="M2660" s="7">
        <f>Sales_Data[[#This Row],[UnitPrice]]-Sales_Data[[#This Row],[UnitCost]]</f>
        <v>700</v>
      </c>
      <c r="N2660" s="7">
        <f>Sales_Data[[#This Row],[Gross Revenue]]-Sales_Data[[#This Row],[Discount Amount ]]</f>
        <v>83300</v>
      </c>
      <c r="O2660" s="7">
        <f>Sales_Data[[#This Row],[OrderQuantity]] *Sales_Data[[#This Row],[UnitCost]]</f>
        <v>44800</v>
      </c>
      <c r="P2660" s="7">
        <f>Sales_Data[[#This Row],[ItemCost]] +Sales_Data[[#This Row],[ShippingCost]]</f>
        <v>45182.29</v>
      </c>
      <c r="Q2660" s="7">
        <f>Sales_Data[[#This Row],[Gross Revenue]]-Sales_Data[[#This Row],[TotalFinancialCost]]</f>
        <v>38817.71</v>
      </c>
      <c r="R2660" s="7">
        <f>Sales_Data[[#This Row],[Actul Bill Amount]]-Sales_Data[[#This Row],[ShippingCost]]</f>
        <v>82917.710000000006</v>
      </c>
      <c r="S2660">
        <v>1062</v>
      </c>
      <c r="T2660">
        <v>382.29</v>
      </c>
      <c r="U2660" t="s">
        <v>52</v>
      </c>
      <c r="V2660">
        <v>800</v>
      </c>
      <c r="W2660" t="s">
        <v>38</v>
      </c>
      <c r="X2660" t="str">
        <f t="shared" si="83"/>
        <v>Kolkata</v>
      </c>
    </row>
    <row r="2661" spans="1:24" x14ac:dyDescent="0.4">
      <c r="A2661">
        <v>102660</v>
      </c>
      <c r="B2661" s="5">
        <v>45775.727777777778</v>
      </c>
      <c r="C2661" s="3" t="str">
        <f>TEXT(Sales_Data[[#This Row],[OrderDate]],"mmmm")</f>
        <v>April</v>
      </c>
      <c r="D2661" s="3" t="str">
        <f t="shared" si="82"/>
        <v>2025</v>
      </c>
      <c r="E2661" t="s">
        <v>42</v>
      </c>
      <c r="F2661" t="s">
        <v>24</v>
      </c>
      <c r="G2661" t="s">
        <v>29</v>
      </c>
      <c r="H2661" t="s">
        <v>20</v>
      </c>
      <c r="I2661" t="s">
        <v>100</v>
      </c>
      <c r="J2661">
        <v>91</v>
      </c>
      <c r="K2661">
        <v>25000</v>
      </c>
      <c r="L2661" s="7">
        <f>Sales_Data[[#This Row],[OrderQuantity]] *Sales_Data[[#This Row],[UnitPrice]]</f>
        <v>2275000</v>
      </c>
      <c r="M2661" s="7">
        <f>Sales_Data[[#This Row],[UnitPrice]]-Sales_Data[[#This Row],[UnitCost]]</f>
        <v>7000</v>
      </c>
      <c r="N2661" s="7">
        <f>Sales_Data[[#This Row],[Gross Revenue]]-Sales_Data[[#This Row],[Discount Amount ]]</f>
        <v>2268000</v>
      </c>
      <c r="O2661" s="7">
        <f>Sales_Data[[#This Row],[OrderQuantity]] *Sales_Data[[#This Row],[UnitCost]]</f>
        <v>1638000</v>
      </c>
      <c r="P2661" s="7">
        <f>Sales_Data[[#This Row],[ItemCost]] +Sales_Data[[#This Row],[ShippingCost]]</f>
        <v>1639043.49</v>
      </c>
      <c r="Q2661" s="7">
        <f>Sales_Data[[#This Row],[Gross Revenue]]-Sales_Data[[#This Row],[TotalFinancialCost]]</f>
        <v>635956.51</v>
      </c>
      <c r="R2661" s="7">
        <f>Sales_Data[[#This Row],[Actul Bill Amount]]-Sales_Data[[#This Row],[ShippingCost]]</f>
        <v>2266956.5099999998</v>
      </c>
      <c r="S2661">
        <v>974</v>
      </c>
      <c r="T2661">
        <v>1043.49</v>
      </c>
      <c r="U2661" t="s">
        <v>60</v>
      </c>
      <c r="V2661">
        <v>18000</v>
      </c>
      <c r="W2661" t="s">
        <v>22</v>
      </c>
      <c r="X2661" t="str">
        <f t="shared" si="83"/>
        <v>Nagpur</v>
      </c>
    </row>
    <row r="2662" spans="1:24" x14ac:dyDescent="0.4">
      <c r="A2662">
        <v>102661</v>
      </c>
      <c r="B2662" s="5">
        <v>45676.413194444445</v>
      </c>
      <c r="C2662" s="3" t="str">
        <f>TEXT(Sales_Data[[#This Row],[OrderDate]],"mmmm")</f>
        <v>January</v>
      </c>
      <c r="D2662" s="3" t="str">
        <f t="shared" si="82"/>
        <v>2025</v>
      </c>
      <c r="E2662" t="s">
        <v>42</v>
      </c>
      <c r="F2662" t="s">
        <v>43</v>
      </c>
      <c r="G2662" t="s">
        <v>31</v>
      </c>
      <c r="H2662" t="s">
        <v>37</v>
      </c>
      <c r="I2662" t="s">
        <v>100</v>
      </c>
      <c r="J2662">
        <v>27</v>
      </c>
      <c r="K2662">
        <v>2800</v>
      </c>
      <c r="L2662" s="7">
        <f>Sales_Data[[#This Row],[OrderQuantity]] *Sales_Data[[#This Row],[UnitPrice]]</f>
        <v>75600</v>
      </c>
      <c r="M2662" s="7">
        <f>Sales_Data[[#This Row],[UnitPrice]]-Sales_Data[[#This Row],[UnitCost]]</f>
        <v>1300</v>
      </c>
      <c r="N2662" s="7">
        <f>Sales_Data[[#This Row],[Gross Revenue]]-Sales_Data[[#This Row],[Discount Amount ]]</f>
        <v>74300</v>
      </c>
      <c r="O2662" s="7">
        <f>Sales_Data[[#This Row],[OrderQuantity]] *Sales_Data[[#This Row],[UnitCost]]</f>
        <v>40500</v>
      </c>
      <c r="P2662" s="7">
        <f>Sales_Data[[#This Row],[ItemCost]] +Sales_Data[[#This Row],[ShippingCost]]</f>
        <v>40723.43</v>
      </c>
      <c r="Q2662" s="7">
        <f>Sales_Data[[#This Row],[Gross Revenue]]-Sales_Data[[#This Row],[TotalFinancialCost]]</f>
        <v>34876.57</v>
      </c>
      <c r="R2662" s="7">
        <f>Sales_Data[[#This Row],[Actul Bill Amount]]-Sales_Data[[#This Row],[ShippingCost]]</f>
        <v>74076.570000000007</v>
      </c>
      <c r="S2662">
        <v>376</v>
      </c>
      <c r="T2662">
        <v>223.43</v>
      </c>
      <c r="U2662" t="s">
        <v>61</v>
      </c>
      <c r="V2662">
        <v>1500</v>
      </c>
      <c r="W2662" t="s">
        <v>38</v>
      </c>
      <c r="X2662" t="str">
        <f t="shared" si="83"/>
        <v>Kolkata</v>
      </c>
    </row>
    <row r="2663" spans="1:24" x14ac:dyDescent="0.4">
      <c r="A2663">
        <v>102662</v>
      </c>
      <c r="B2663" s="5">
        <v>45680.756944444445</v>
      </c>
      <c r="C2663" s="3" t="str">
        <f>TEXT(Sales_Data[[#This Row],[OrderDate]],"mmmm")</f>
        <v>January</v>
      </c>
      <c r="D2663" s="3" t="str">
        <f t="shared" si="82"/>
        <v>2025</v>
      </c>
      <c r="E2663" t="s">
        <v>45</v>
      </c>
      <c r="F2663" t="s">
        <v>46</v>
      </c>
      <c r="G2663" t="s">
        <v>29</v>
      </c>
      <c r="H2663" t="s">
        <v>25</v>
      </c>
      <c r="I2663" t="s">
        <v>100</v>
      </c>
      <c r="J2663">
        <v>90</v>
      </c>
      <c r="K2663">
        <v>15000</v>
      </c>
      <c r="L2663" s="7">
        <f>Sales_Data[[#This Row],[OrderQuantity]] *Sales_Data[[#This Row],[UnitPrice]]</f>
        <v>1350000</v>
      </c>
      <c r="M2663" s="7">
        <f>Sales_Data[[#This Row],[UnitPrice]]-Sales_Data[[#This Row],[UnitCost]]</f>
        <v>5500</v>
      </c>
      <c r="N2663" s="7">
        <f>Sales_Data[[#This Row],[Gross Revenue]]-Sales_Data[[#This Row],[Discount Amount ]]</f>
        <v>1344500</v>
      </c>
      <c r="O2663" s="7">
        <f>Sales_Data[[#This Row],[OrderQuantity]] *Sales_Data[[#This Row],[UnitCost]]</f>
        <v>855000</v>
      </c>
      <c r="P2663" s="7">
        <f>Sales_Data[[#This Row],[ItemCost]] +Sales_Data[[#This Row],[ShippingCost]]</f>
        <v>855435.22</v>
      </c>
      <c r="Q2663" s="7">
        <f>Sales_Data[[#This Row],[Gross Revenue]]-Sales_Data[[#This Row],[TotalFinancialCost]]</f>
        <v>494564.78</v>
      </c>
      <c r="R2663" s="7">
        <f>Sales_Data[[#This Row],[Actul Bill Amount]]-Sales_Data[[#This Row],[ShippingCost]]</f>
        <v>1344064.78</v>
      </c>
      <c r="S2663">
        <v>466</v>
      </c>
      <c r="T2663">
        <v>435.22</v>
      </c>
      <c r="U2663" t="s">
        <v>53</v>
      </c>
      <c r="V2663">
        <v>9500</v>
      </c>
      <c r="W2663" t="s">
        <v>27</v>
      </c>
      <c r="X2663" t="str">
        <f t="shared" si="83"/>
        <v>Mumbai</v>
      </c>
    </row>
    <row r="2664" spans="1:24" x14ac:dyDescent="0.4">
      <c r="A2664">
        <v>102663</v>
      </c>
      <c r="B2664" s="5">
        <v>45687.075694444444</v>
      </c>
      <c r="C2664" s="3" t="str">
        <f>TEXT(Sales_Data[[#This Row],[OrderDate]],"mmmm")</f>
        <v>January</v>
      </c>
      <c r="D2664" s="3" t="str">
        <f t="shared" si="82"/>
        <v>2025</v>
      </c>
      <c r="E2664" t="s">
        <v>39</v>
      </c>
      <c r="F2664" t="s">
        <v>46</v>
      </c>
      <c r="G2664" t="s">
        <v>29</v>
      </c>
      <c r="H2664" t="s">
        <v>37</v>
      </c>
      <c r="I2664" t="s">
        <v>100</v>
      </c>
      <c r="J2664">
        <v>58</v>
      </c>
      <c r="K2664">
        <v>15000</v>
      </c>
      <c r="L2664" s="7">
        <f>Sales_Data[[#This Row],[OrderQuantity]] *Sales_Data[[#This Row],[UnitPrice]]</f>
        <v>870000</v>
      </c>
      <c r="M2664" s="7">
        <f>Sales_Data[[#This Row],[UnitPrice]]-Sales_Data[[#This Row],[UnitCost]]</f>
        <v>5500</v>
      </c>
      <c r="N2664" s="7">
        <f>Sales_Data[[#This Row],[Gross Revenue]]-Sales_Data[[#This Row],[Discount Amount ]]</f>
        <v>864500</v>
      </c>
      <c r="O2664" s="7">
        <f>Sales_Data[[#This Row],[OrderQuantity]] *Sales_Data[[#This Row],[UnitCost]]</f>
        <v>551000</v>
      </c>
      <c r="P2664" s="7">
        <f>Sales_Data[[#This Row],[ItemCost]] +Sales_Data[[#This Row],[ShippingCost]]</f>
        <v>552019.67000000004</v>
      </c>
      <c r="Q2664" s="7">
        <f>Sales_Data[[#This Row],[Gross Revenue]]-Sales_Data[[#This Row],[TotalFinancialCost]]</f>
        <v>317980.32999999996</v>
      </c>
      <c r="R2664" s="7">
        <f>Sales_Data[[#This Row],[Actul Bill Amount]]-Sales_Data[[#This Row],[ShippingCost]]</f>
        <v>863480.33</v>
      </c>
      <c r="S2664">
        <v>648</v>
      </c>
      <c r="T2664">
        <v>1019.67</v>
      </c>
      <c r="U2664" t="s">
        <v>53</v>
      </c>
      <c r="V2664">
        <v>9500</v>
      </c>
      <c r="W2664" t="s">
        <v>38</v>
      </c>
      <c r="X2664" t="str">
        <f t="shared" si="83"/>
        <v>Kolkata</v>
      </c>
    </row>
    <row r="2665" spans="1:24" x14ac:dyDescent="0.4">
      <c r="A2665">
        <v>102664</v>
      </c>
      <c r="B2665" s="5">
        <v>45952.838888888888</v>
      </c>
      <c r="C2665" s="3" t="str">
        <f>TEXT(Sales_Data[[#This Row],[OrderDate]],"mmmm")</f>
        <v>October</v>
      </c>
      <c r="D2665" s="3" t="str">
        <f t="shared" si="82"/>
        <v>2025</v>
      </c>
      <c r="E2665" t="s">
        <v>34</v>
      </c>
      <c r="F2665" t="s">
        <v>55</v>
      </c>
      <c r="G2665" t="s">
        <v>29</v>
      </c>
      <c r="H2665" t="s">
        <v>32</v>
      </c>
      <c r="I2665" t="s">
        <v>100</v>
      </c>
      <c r="J2665">
        <v>34</v>
      </c>
      <c r="K2665">
        <v>850</v>
      </c>
      <c r="L2665" s="7">
        <f>Sales_Data[[#This Row],[OrderQuantity]] *Sales_Data[[#This Row],[UnitPrice]]</f>
        <v>28900</v>
      </c>
      <c r="M2665" s="7">
        <f>Sales_Data[[#This Row],[UnitPrice]]-Sales_Data[[#This Row],[UnitCost]]</f>
        <v>300</v>
      </c>
      <c r="N2665" s="7">
        <f>Sales_Data[[#This Row],[Gross Revenue]]-Sales_Data[[#This Row],[Discount Amount ]]</f>
        <v>28600</v>
      </c>
      <c r="O2665" s="7">
        <f>Sales_Data[[#This Row],[OrderQuantity]] *Sales_Data[[#This Row],[UnitCost]]</f>
        <v>18700</v>
      </c>
      <c r="P2665" s="7">
        <f>Sales_Data[[#This Row],[ItemCost]] +Sales_Data[[#This Row],[ShippingCost]]</f>
        <v>21037.52</v>
      </c>
      <c r="Q2665" s="7">
        <f>Sales_Data[[#This Row],[Gross Revenue]]-Sales_Data[[#This Row],[TotalFinancialCost]]</f>
        <v>7862.48</v>
      </c>
      <c r="R2665" s="7">
        <f>Sales_Data[[#This Row],[Actul Bill Amount]]-Sales_Data[[#This Row],[ShippingCost]]</f>
        <v>26262.48</v>
      </c>
      <c r="S2665">
        <v>368</v>
      </c>
      <c r="T2665">
        <v>2337.52</v>
      </c>
      <c r="U2665" t="s">
        <v>56</v>
      </c>
      <c r="V2665">
        <v>550</v>
      </c>
      <c r="W2665" t="s">
        <v>33</v>
      </c>
      <c r="X2665" t="str">
        <f t="shared" si="83"/>
        <v>Delhi</v>
      </c>
    </row>
    <row r="2666" spans="1:24" x14ac:dyDescent="0.4">
      <c r="A2666">
        <v>102665</v>
      </c>
      <c r="B2666" s="5">
        <v>45765.626388888886</v>
      </c>
      <c r="C2666" s="3" t="str">
        <f>TEXT(Sales_Data[[#This Row],[OrderDate]],"mmmm")</f>
        <v>April</v>
      </c>
      <c r="D2666" s="3" t="str">
        <f t="shared" si="82"/>
        <v>2025</v>
      </c>
      <c r="E2666" t="s">
        <v>45</v>
      </c>
      <c r="F2666" t="s">
        <v>40</v>
      </c>
      <c r="G2666" t="s">
        <v>29</v>
      </c>
      <c r="H2666" t="s">
        <v>16</v>
      </c>
      <c r="I2666" t="s">
        <v>100</v>
      </c>
      <c r="J2666">
        <v>77</v>
      </c>
      <c r="K2666">
        <v>5500</v>
      </c>
      <c r="L2666" s="7">
        <f>Sales_Data[[#This Row],[OrderQuantity]] *Sales_Data[[#This Row],[UnitPrice]]</f>
        <v>423500</v>
      </c>
      <c r="M2666" s="7">
        <f>Sales_Data[[#This Row],[UnitPrice]]-Sales_Data[[#This Row],[UnitCost]]</f>
        <v>2000</v>
      </c>
      <c r="N2666" s="7">
        <f>Sales_Data[[#This Row],[Gross Revenue]]-Sales_Data[[#This Row],[Discount Amount ]]</f>
        <v>421500</v>
      </c>
      <c r="O2666" s="7">
        <f>Sales_Data[[#This Row],[OrderQuantity]] *Sales_Data[[#This Row],[UnitCost]]</f>
        <v>269500</v>
      </c>
      <c r="P2666" s="7">
        <f>Sales_Data[[#This Row],[ItemCost]] +Sales_Data[[#This Row],[ShippingCost]]</f>
        <v>270429.28999999998</v>
      </c>
      <c r="Q2666" s="7">
        <f>Sales_Data[[#This Row],[Gross Revenue]]-Sales_Data[[#This Row],[TotalFinancialCost]]</f>
        <v>153070.71000000002</v>
      </c>
      <c r="R2666" s="7">
        <f>Sales_Data[[#This Row],[Actul Bill Amount]]-Sales_Data[[#This Row],[ShippingCost]]</f>
        <v>420570.71</v>
      </c>
      <c r="S2666">
        <v>659</v>
      </c>
      <c r="T2666">
        <v>929.29</v>
      </c>
      <c r="U2666" t="s">
        <v>41</v>
      </c>
      <c r="V2666">
        <v>3500</v>
      </c>
      <c r="W2666" t="s">
        <v>18</v>
      </c>
      <c r="X2666" t="str">
        <f t="shared" si="83"/>
        <v>Bengaluru</v>
      </c>
    </row>
    <row r="2667" spans="1:24" x14ac:dyDescent="0.4">
      <c r="A2667">
        <v>102666</v>
      </c>
      <c r="B2667" s="5">
        <v>45938.852083333331</v>
      </c>
      <c r="C2667" s="3" t="str">
        <f>TEXT(Sales_Data[[#This Row],[OrderDate]],"mmmm")</f>
        <v>October</v>
      </c>
      <c r="D2667" s="3" t="str">
        <f t="shared" si="82"/>
        <v>2025</v>
      </c>
      <c r="E2667" t="s">
        <v>50</v>
      </c>
      <c r="F2667" t="s">
        <v>35</v>
      </c>
      <c r="G2667" t="s">
        <v>29</v>
      </c>
      <c r="H2667" t="s">
        <v>25</v>
      </c>
      <c r="I2667" t="s">
        <v>100</v>
      </c>
      <c r="J2667">
        <v>77</v>
      </c>
      <c r="K2667">
        <v>12000</v>
      </c>
      <c r="L2667" s="7">
        <f>Sales_Data[[#This Row],[OrderQuantity]] *Sales_Data[[#This Row],[UnitPrice]]</f>
        <v>924000</v>
      </c>
      <c r="M2667" s="7">
        <f>Sales_Data[[#This Row],[UnitPrice]]-Sales_Data[[#This Row],[UnitCost]]</f>
        <v>4000</v>
      </c>
      <c r="N2667" s="7">
        <f>Sales_Data[[#This Row],[Gross Revenue]]-Sales_Data[[#This Row],[Discount Amount ]]</f>
        <v>920000</v>
      </c>
      <c r="O2667" s="7">
        <f>Sales_Data[[#This Row],[OrderQuantity]] *Sales_Data[[#This Row],[UnitCost]]</f>
        <v>616000</v>
      </c>
      <c r="P2667" s="7">
        <f>Sales_Data[[#This Row],[ItemCost]] +Sales_Data[[#This Row],[ShippingCost]]</f>
        <v>617766.31999999995</v>
      </c>
      <c r="Q2667" s="7">
        <f>Sales_Data[[#This Row],[Gross Revenue]]-Sales_Data[[#This Row],[TotalFinancialCost]]</f>
        <v>306233.68000000005</v>
      </c>
      <c r="R2667" s="7">
        <f>Sales_Data[[#This Row],[Actul Bill Amount]]-Sales_Data[[#This Row],[ShippingCost]]</f>
        <v>918233.68</v>
      </c>
      <c r="S2667">
        <v>413</v>
      </c>
      <c r="T2667">
        <v>1766.32</v>
      </c>
      <c r="U2667" t="s">
        <v>36</v>
      </c>
      <c r="V2667">
        <v>8000</v>
      </c>
      <c r="W2667" t="s">
        <v>27</v>
      </c>
      <c r="X2667" t="str">
        <f t="shared" si="83"/>
        <v>Mumbai</v>
      </c>
    </row>
    <row r="2668" spans="1:24" x14ac:dyDescent="0.4">
      <c r="A2668">
        <v>102667</v>
      </c>
      <c r="B2668" s="5">
        <v>45785.540277777778</v>
      </c>
      <c r="C2668" s="3" t="str">
        <f>TEXT(Sales_Data[[#This Row],[OrderDate]],"mmmm")</f>
        <v>May</v>
      </c>
      <c r="D2668" s="3" t="str">
        <f t="shared" si="82"/>
        <v>2025</v>
      </c>
      <c r="E2668" t="s">
        <v>50</v>
      </c>
      <c r="F2668" t="s">
        <v>14</v>
      </c>
      <c r="G2668" t="s">
        <v>29</v>
      </c>
      <c r="H2668" t="s">
        <v>20</v>
      </c>
      <c r="I2668" t="s">
        <v>100</v>
      </c>
      <c r="J2668">
        <v>36</v>
      </c>
      <c r="K2668">
        <v>6500</v>
      </c>
      <c r="L2668" s="7">
        <f>Sales_Data[[#This Row],[OrderQuantity]] *Sales_Data[[#This Row],[UnitPrice]]</f>
        <v>234000</v>
      </c>
      <c r="M2668" s="7">
        <f>Sales_Data[[#This Row],[UnitPrice]]-Sales_Data[[#This Row],[UnitCost]]</f>
        <v>2300</v>
      </c>
      <c r="N2668" s="7">
        <f>Sales_Data[[#This Row],[Gross Revenue]]-Sales_Data[[#This Row],[Discount Amount ]]</f>
        <v>231700</v>
      </c>
      <c r="O2668" s="7">
        <f>Sales_Data[[#This Row],[OrderQuantity]] *Sales_Data[[#This Row],[UnitCost]]</f>
        <v>151200</v>
      </c>
      <c r="P2668" s="7">
        <f>Sales_Data[[#This Row],[ItemCost]] +Sales_Data[[#This Row],[ShippingCost]]</f>
        <v>152087.43</v>
      </c>
      <c r="Q2668" s="7">
        <f>Sales_Data[[#This Row],[Gross Revenue]]-Sales_Data[[#This Row],[TotalFinancialCost]]</f>
        <v>81912.570000000007</v>
      </c>
      <c r="R2668" s="7">
        <f>Sales_Data[[#This Row],[Actul Bill Amount]]-Sales_Data[[#This Row],[ShippingCost]]</f>
        <v>230812.57</v>
      </c>
      <c r="S2668">
        <v>504</v>
      </c>
      <c r="T2668">
        <v>887.43</v>
      </c>
      <c r="U2668" t="s">
        <v>21</v>
      </c>
      <c r="V2668">
        <v>4200</v>
      </c>
      <c r="W2668" t="s">
        <v>22</v>
      </c>
      <c r="X2668" t="str">
        <f t="shared" si="83"/>
        <v>Nagpur</v>
      </c>
    </row>
    <row r="2669" spans="1:24" x14ac:dyDescent="0.4">
      <c r="A2669">
        <v>102668</v>
      </c>
      <c r="B2669" s="5">
        <v>45886.839583333334</v>
      </c>
      <c r="C2669" s="3" t="str">
        <f>TEXT(Sales_Data[[#This Row],[OrderDate]],"mmmm")</f>
        <v>August</v>
      </c>
      <c r="D2669" s="3" t="str">
        <f t="shared" si="82"/>
        <v>2025</v>
      </c>
      <c r="E2669" t="s">
        <v>34</v>
      </c>
      <c r="F2669" t="s">
        <v>46</v>
      </c>
      <c r="G2669" t="s">
        <v>29</v>
      </c>
      <c r="H2669" t="s">
        <v>25</v>
      </c>
      <c r="I2669" t="s">
        <v>100</v>
      </c>
      <c r="J2669">
        <v>22</v>
      </c>
      <c r="K2669">
        <v>15000</v>
      </c>
      <c r="L2669" s="7">
        <f>Sales_Data[[#This Row],[OrderQuantity]] *Sales_Data[[#This Row],[UnitPrice]]</f>
        <v>330000</v>
      </c>
      <c r="M2669" s="7">
        <f>Sales_Data[[#This Row],[UnitPrice]]-Sales_Data[[#This Row],[UnitCost]]</f>
        <v>5500</v>
      </c>
      <c r="N2669" s="7">
        <f>Sales_Data[[#This Row],[Gross Revenue]]-Sales_Data[[#This Row],[Discount Amount ]]</f>
        <v>324500</v>
      </c>
      <c r="O2669" s="7">
        <f>Sales_Data[[#This Row],[OrderQuantity]] *Sales_Data[[#This Row],[UnitCost]]</f>
        <v>209000</v>
      </c>
      <c r="P2669" s="7">
        <f>Sales_Data[[#This Row],[ItemCost]] +Sales_Data[[#This Row],[ShippingCost]]</f>
        <v>209434.03</v>
      </c>
      <c r="Q2669" s="7">
        <f>Sales_Data[[#This Row],[Gross Revenue]]-Sales_Data[[#This Row],[TotalFinancialCost]]</f>
        <v>120565.97</v>
      </c>
      <c r="R2669" s="7">
        <f>Sales_Data[[#This Row],[Actul Bill Amount]]-Sales_Data[[#This Row],[ShippingCost]]</f>
        <v>324065.96999999997</v>
      </c>
      <c r="S2669">
        <v>882</v>
      </c>
      <c r="T2669">
        <v>434.03</v>
      </c>
      <c r="U2669" t="s">
        <v>53</v>
      </c>
      <c r="V2669">
        <v>9500</v>
      </c>
      <c r="W2669" t="s">
        <v>27</v>
      </c>
      <c r="X2669" t="str">
        <f t="shared" si="83"/>
        <v>Mumbai</v>
      </c>
    </row>
    <row r="2670" spans="1:24" x14ac:dyDescent="0.4">
      <c r="A2670">
        <v>102669</v>
      </c>
      <c r="B2670" s="5">
        <v>45768.894444444442</v>
      </c>
      <c r="C2670" s="3" t="str">
        <f>TEXT(Sales_Data[[#This Row],[OrderDate]],"mmmm")</f>
        <v>April</v>
      </c>
      <c r="D2670" s="3" t="str">
        <f t="shared" si="82"/>
        <v>2025</v>
      </c>
      <c r="E2670" t="s">
        <v>19</v>
      </c>
      <c r="F2670" t="s">
        <v>55</v>
      </c>
      <c r="G2670" t="s">
        <v>29</v>
      </c>
      <c r="H2670" t="s">
        <v>32</v>
      </c>
      <c r="I2670" t="s">
        <v>100</v>
      </c>
      <c r="J2670">
        <v>77</v>
      </c>
      <c r="K2670">
        <v>600</v>
      </c>
      <c r="L2670" s="7">
        <f>Sales_Data[[#This Row],[OrderQuantity]] *Sales_Data[[#This Row],[UnitPrice]]</f>
        <v>46200</v>
      </c>
      <c r="M2670" s="7">
        <f>Sales_Data[[#This Row],[UnitPrice]]-Sales_Data[[#This Row],[UnitCost]]</f>
        <v>250</v>
      </c>
      <c r="N2670" s="7">
        <f>Sales_Data[[#This Row],[Gross Revenue]]-Sales_Data[[#This Row],[Discount Amount ]]</f>
        <v>45950</v>
      </c>
      <c r="O2670" s="7">
        <f>Sales_Data[[#This Row],[OrderQuantity]] *Sales_Data[[#This Row],[UnitCost]]</f>
        <v>26950</v>
      </c>
      <c r="P2670" s="7">
        <f>Sales_Data[[#This Row],[ItemCost]] +Sales_Data[[#This Row],[ShippingCost]]</f>
        <v>27881.119999999999</v>
      </c>
      <c r="Q2670" s="7">
        <f>Sales_Data[[#This Row],[Gross Revenue]]-Sales_Data[[#This Row],[TotalFinancialCost]]</f>
        <v>18318.88</v>
      </c>
      <c r="R2670" s="7">
        <f>Sales_Data[[#This Row],[Actul Bill Amount]]-Sales_Data[[#This Row],[ShippingCost]]</f>
        <v>45018.879999999997</v>
      </c>
      <c r="S2670">
        <v>908</v>
      </c>
      <c r="T2670">
        <v>931.12</v>
      </c>
      <c r="U2670" t="s">
        <v>57</v>
      </c>
      <c r="V2670">
        <v>350</v>
      </c>
      <c r="W2670" t="s">
        <v>33</v>
      </c>
      <c r="X2670" t="str">
        <f t="shared" si="83"/>
        <v>Delhi</v>
      </c>
    </row>
    <row r="2671" spans="1:24" x14ac:dyDescent="0.4">
      <c r="A2671">
        <v>102670</v>
      </c>
      <c r="B2671" s="5">
        <v>45793.762499999997</v>
      </c>
      <c r="C2671" s="3" t="str">
        <f>TEXT(Sales_Data[[#This Row],[OrderDate]],"mmmm")</f>
        <v>May</v>
      </c>
      <c r="D2671" s="3" t="str">
        <f t="shared" si="82"/>
        <v>2025</v>
      </c>
      <c r="E2671" t="s">
        <v>50</v>
      </c>
      <c r="F2671" t="s">
        <v>14</v>
      </c>
      <c r="G2671" t="s">
        <v>15</v>
      </c>
      <c r="H2671" t="s">
        <v>37</v>
      </c>
      <c r="I2671" t="s">
        <v>100</v>
      </c>
      <c r="J2671">
        <v>94</v>
      </c>
      <c r="K2671">
        <v>3200</v>
      </c>
      <c r="L2671" s="7">
        <f>Sales_Data[[#This Row],[OrderQuantity]] *Sales_Data[[#This Row],[UnitPrice]]</f>
        <v>300800</v>
      </c>
      <c r="M2671" s="7">
        <f>Sales_Data[[#This Row],[UnitPrice]]-Sales_Data[[#This Row],[UnitCost]]</f>
        <v>1200</v>
      </c>
      <c r="N2671" s="7">
        <f>Sales_Data[[#This Row],[Gross Revenue]]-Sales_Data[[#This Row],[Discount Amount ]]</f>
        <v>299600</v>
      </c>
      <c r="O2671" s="7">
        <f>Sales_Data[[#This Row],[OrderQuantity]] *Sales_Data[[#This Row],[UnitCost]]</f>
        <v>188000</v>
      </c>
      <c r="P2671" s="7">
        <f>Sales_Data[[#This Row],[ItemCost]] +Sales_Data[[#This Row],[ShippingCost]]</f>
        <v>189061.58</v>
      </c>
      <c r="Q2671" s="7">
        <f>Sales_Data[[#This Row],[Gross Revenue]]-Sales_Data[[#This Row],[TotalFinancialCost]]</f>
        <v>111738.42000000001</v>
      </c>
      <c r="R2671" s="7">
        <f>Sales_Data[[#This Row],[Actul Bill Amount]]-Sales_Data[[#This Row],[ShippingCost]]</f>
        <v>298538.42</v>
      </c>
      <c r="S2671">
        <v>1129</v>
      </c>
      <c r="T2671">
        <v>1061.58</v>
      </c>
      <c r="U2671" t="s">
        <v>17</v>
      </c>
      <c r="V2671">
        <v>2000</v>
      </c>
      <c r="W2671" t="s">
        <v>38</v>
      </c>
      <c r="X2671" t="str">
        <f t="shared" si="83"/>
        <v>Kolkata</v>
      </c>
    </row>
    <row r="2672" spans="1:24" x14ac:dyDescent="0.4">
      <c r="A2672">
        <v>102671</v>
      </c>
      <c r="B2672" s="5">
        <v>46019.960416666669</v>
      </c>
      <c r="C2672" s="3" t="str">
        <f>TEXT(Sales_Data[[#This Row],[OrderDate]],"mmmm")</f>
        <v>December</v>
      </c>
      <c r="D2672" s="3" t="str">
        <f t="shared" si="82"/>
        <v>2025</v>
      </c>
      <c r="E2672" t="s">
        <v>13</v>
      </c>
      <c r="F2672" t="s">
        <v>14</v>
      </c>
      <c r="G2672" t="s">
        <v>29</v>
      </c>
      <c r="H2672" t="s">
        <v>16</v>
      </c>
      <c r="I2672" t="s">
        <v>100</v>
      </c>
      <c r="J2672">
        <v>27</v>
      </c>
      <c r="K2672">
        <v>3200</v>
      </c>
      <c r="L2672" s="7">
        <f>Sales_Data[[#This Row],[OrderQuantity]] *Sales_Data[[#This Row],[UnitPrice]]</f>
        <v>86400</v>
      </c>
      <c r="M2672" s="7">
        <f>Sales_Data[[#This Row],[UnitPrice]]-Sales_Data[[#This Row],[UnitCost]]</f>
        <v>1200</v>
      </c>
      <c r="N2672" s="7">
        <f>Sales_Data[[#This Row],[Gross Revenue]]-Sales_Data[[#This Row],[Discount Amount ]]</f>
        <v>85200</v>
      </c>
      <c r="O2672" s="7">
        <f>Sales_Data[[#This Row],[OrderQuantity]] *Sales_Data[[#This Row],[UnitCost]]</f>
        <v>54000</v>
      </c>
      <c r="P2672" s="7">
        <f>Sales_Data[[#This Row],[ItemCost]] +Sales_Data[[#This Row],[ShippingCost]]</f>
        <v>55074.51</v>
      </c>
      <c r="Q2672" s="7">
        <f>Sales_Data[[#This Row],[Gross Revenue]]-Sales_Data[[#This Row],[TotalFinancialCost]]</f>
        <v>31325.489999999998</v>
      </c>
      <c r="R2672" s="7">
        <f>Sales_Data[[#This Row],[Actul Bill Amount]]-Sales_Data[[#This Row],[ShippingCost]]</f>
        <v>84125.49</v>
      </c>
      <c r="S2672">
        <v>366</v>
      </c>
      <c r="T2672">
        <v>1074.51</v>
      </c>
      <c r="U2672" t="s">
        <v>17</v>
      </c>
      <c r="V2672">
        <v>2000</v>
      </c>
      <c r="W2672" t="s">
        <v>18</v>
      </c>
      <c r="X2672" t="str">
        <f t="shared" si="83"/>
        <v>Bengaluru</v>
      </c>
    </row>
    <row r="2673" spans="1:24" x14ac:dyDescent="0.4">
      <c r="A2673">
        <v>102672</v>
      </c>
      <c r="B2673" s="5">
        <v>45843.123611111114</v>
      </c>
      <c r="C2673" s="3" t="str">
        <f>TEXT(Sales_Data[[#This Row],[OrderDate]],"mmmm")</f>
        <v>July</v>
      </c>
      <c r="D2673" s="3" t="str">
        <f t="shared" si="82"/>
        <v>2025</v>
      </c>
      <c r="E2673" t="s">
        <v>23</v>
      </c>
      <c r="F2673" t="s">
        <v>28</v>
      </c>
      <c r="G2673" t="s">
        <v>31</v>
      </c>
      <c r="H2673" t="s">
        <v>32</v>
      </c>
      <c r="I2673" t="s">
        <v>100</v>
      </c>
      <c r="J2673">
        <v>84</v>
      </c>
      <c r="K2673">
        <v>450</v>
      </c>
      <c r="L2673" s="7">
        <f>Sales_Data[[#This Row],[OrderQuantity]] *Sales_Data[[#This Row],[UnitPrice]]</f>
        <v>37800</v>
      </c>
      <c r="M2673" s="7">
        <f>Sales_Data[[#This Row],[UnitPrice]]-Sales_Data[[#This Row],[UnitCost]]</f>
        <v>250</v>
      </c>
      <c r="N2673" s="7">
        <f>Sales_Data[[#This Row],[Gross Revenue]]-Sales_Data[[#This Row],[Discount Amount ]]</f>
        <v>37550</v>
      </c>
      <c r="O2673" s="7">
        <f>Sales_Data[[#This Row],[OrderQuantity]] *Sales_Data[[#This Row],[UnitCost]]</f>
        <v>16800</v>
      </c>
      <c r="P2673" s="7">
        <f>Sales_Data[[#This Row],[ItemCost]] +Sales_Data[[#This Row],[ShippingCost]]</f>
        <v>18212.919999999998</v>
      </c>
      <c r="Q2673" s="7">
        <f>Sales_Data[[#This Row],[Gross Revenue]]-Sales_Data[[#This Row],[TotalFinancialCost]]</f>
        <v>19587.080000000002</v>
      </c>
      <c r="R2673" s="7">
        <f>Sales_Data[[#This Row],[Actul Bill Amount]]-Sales_Data[[#This Row],[ShippingCost]]</f>
        <v>36137.08</v>
      </c>
      <c r="S2673">
        <v>1033</v>
      </c>
      <c r="T2673">
        <v>1412.92</v>
      </c>
      <c r="U2673" t="s">
        <v>30</v>
      </c>
      <c r="V2673">
        <v>200</v>
      </c>
      <c r="W2673" t="s">
        <v>33</v>
      </c>
      <c r="X2673" t="str">
        <f t="shared" si="83"/>
        <v>Delhi</v>
      </c>
    </row>
    <row r="2674" spans="1:24" x14ac:dyDescent="0.4">
      <c r="A2674">
        <v>102673</v>
      </c>
      <c r="B2674" s="5">
        <v>45801.73541666667</v>
      </c>
      <c r="C2674" s="3" t="str">
        <f>TEXT(Sales_Data[[#This Row],[OrderDate]],"mmmm")</f>
        <v>May</v>
      </c>
      <c r="D2674" s="3" t="str">
        <f t="shared" si="82"/>
        <v>2025</v>
      </c>
      <c r="E2674" t="s">
        <v>45</v>
      </c>
      <c r="F2674" t="s">
        <v>46</v>
      </c>
      <c r="G2674" t="s">
        <v>31</v>
      </c>
      <c r="H2674" t="s">
        <v>20</v>
      </c>
      <c r="I2674" t="s">
        <v>100</v>
      </c>
      <c r="J2674">
        <v>13</v>
      </c>
      <c r="K2674">
        <v>4500</v>
      </c>
      <c r="L2674" s="7">
        <f>Sales_Data[[#This Row],[OrderQuantity]] *Sales_Data[[#This Row],[UnitPrice]]</f>
        <v>58500</v>
      </c>
      <c r="M2674" s="7">
        <f>Sales_Data[[#This Row],[UnitPrice]]-Sales_Data[[#This Row],[UnitCost]]</f>
        <v>1700</v>
      </c>
      <c r="N2674" s="7">
        <f>Sales_Data[[#This Row],[Gross Revenue]]-Sales_Data[[#This Row],[Discount Amount ]]</f>
        <v>56800</v>
      </c>
      <c r="O2674" s="7">
        <f>Sales_Data[[#This Row],[OrderQuantity]] *Sales_Data[[#This Row],[UnitCost]]</f>
        <v>36400</v>
      </c>
      <c r="P2674" s="7">
        <f>Sales_Data[[#This Row],[ItemCost]] +Sales_Data[[#This Row],[ShippingCost]]</f>
        <v>37385.050000000003</v>
      </c>
      <c r="Q2674" s="7">
        <f>Sales_Data[[#This Row],[Gross Revenue]]-Sales_Data[[#This Row],[TotalFinancialCost]]</f>
        <v>21114.949999999997</v>
      </c>
      <c r="R2674" s="7">
        <f>Sales_Data[[#This Row],[Actul Bill Amount]]-Sales_Data[[#This Row],[ShippingCost]]</f>
        <v>55814.95</v>
      </c>
      <c r="S2674">
        <v>999</v>
      </c>
      <c r="T2674">
        <v>985.05</v>
      </c>
      <c r="U2674" t="s">
        <v>47</v>
      </c>
      <c r="V2674">
        <v>2800</v>
      </c>
      <c r="W2674" t="s">
        <v>22</v>
      </c>
      <c r="X2674" t="str">
        <f t="shared" si="83"/>
        <v>Nagpur</v>
      </c>
    </row>
    <row r="2675" spans="1:24" x14ac:dyDescent="0.4">
      <c r="A2675">
        <v>102674</v>
      </c>
      <c r="B2675" s="5">
        <v>45729.552083333336</v>
      </c>
      <c r="C2675" s="3" t="str">
        <f>TEXT(Sales_Data[[#This Row],[OrderDate]],"mmmm")</f>
        <v>March</v>
      </c>
      <c r="D2675" s="3" t="str">
        <f t="shared" si="82"/>
        <v>2025</v>
      </c>
      <c r="E2675" t="s">
        <v>42</v>
      </c>
      <c r="F2675" t="s">
        <v>28</v>
      </c>
      <c r="G2675" t="s">
        <v>29</v>
      </c>
      <c r="H2675" t="s">
        <v>25</v>
      </c>
      <c r="I2675" t="s">
        <v>100</v>
      </c>
      <c r="J2675">
        <v>62</v>
      </c>
      <c r="K2675">
        <v>450</v>
      </c>
      <c r="L2675" s="7">
        <f>Sales_Data[[#This Row],[OrderQuantity]] *Sales_Data[[#This Row],[UnitPrice]]</f>
        <v>27900</v>
      </c>
      <c r="M2675" s="7">
        <f>Sales_Data[[#This Row],[UnitPrice]]-Sales_Data[[#This Row],[UnitCost]]</f>
        <v>250</v>
      </c>
      <c r="N2675" s="7">
        <f>Sales_Data[[#This Row],[Gross Revenue]]-Sales_Data[[#This Row],[Discount Amount ]]</f>
        <v>27650</v>
      </c>
      <c r="O2675" s="7">
        <f>Sales_Data[[#This Row],[OrderQuantity]] *Sales_Data[[#This Row],[UnitCost]]</f>
        <v>12400</v>
      </c>
      <c r="P2675" s="7">
        <f>Sales_Data[[#This Row],[ItemCost]] +Sales_Data[[#This Row],[ShippingCost]]</f>
        <v>12715.45</v>
      </c>
      <c r="Q2675" s="7">
        <f>Sales_Data[[#This Row],[Gross Revenue]]-Sales_Data[[#This Row],[TotalFinancialCost]]</f>
        <v>15184.55</v>
      </c>
      <c r="R2675" s="7">
        <f>Sales_Data[[#This Row],[Actul Bill Amount]]-Sales_Data[[#This Row],[ShippingCost]]</f>
        <v>27334.55</v>
      </c>
      <c r="S2675">
        <v>601</v>
      </c>
      <c r="T2675">
        <v>315.45</v>
      </c>
      <c r="U2675" t="s">
        <v>30</v>
      </c>
      <c r="V2675">
        <v>200</v>
      </c>
      <c r="W2675" t="s">
        <v>27</v>
      </c>
      <c r="X2675" t="str">
        <f t="shared" si="83"/>
        <v>Mumbai</v>
      </c>
    </row>
    <row r="2676" spans="1:24" x14ac:dyDescent="0.4">
      <c r="A2676">
        <v>102675</v>
      </c>
      <c r="B2676" s="5">
        <v>45786.89166666667</v>
      </c>
      <c r="C2676" s="3" t="str">
        <f>TEXT(Sales_Data[[#This Row],[OrderDate]],"mmmm")</f>
        <v>May</v>
      </c>
      <c r="D2676" s="3" t="str">
        <f t="shared" si="82"/>
        <v>2025</v>
      </c>
      <c r="E2676" t="s">
        <v>48</v>
      </c>
      <c r="F2676" t="s">
        <v>43</v>
      </c>
      <c r="G2676" t="s">
        <v>29</v>
      </c>
      <c r="H2676" t="s">
        <v>32</v>
      </c>
      <c r="I2676" t="s">
        <v>100</v>
      </c>
      <c r="J2676">
        <v>52</v>
      </c>
      <c r="K2676">
        <v>2800</v>
      </c>
      <c r="L2676" s="7">
        <f>Sales_Data[[#This Row],[OrderQuantity]] *Sales_Data[[#This Row],[UnitPrice]]</f>
        <v>145600</v>
      </c>
      <c r="M2676" s="7">
        <f>Sales_Data[[#This Row],[UnitPrice]]-Sales_Data[[#This Row],[UnitCost]]</f>
        <v>1300</v>
      </c>
      <c r="N2676" s="7">
        <f>Sales_Data[[#This Row],[Gross Revenue]]-Sales_Data[[#This Row],[Discount Amount ]]</f>
        <v>144300</v>
      </c>
      <c r="O2676" s="7">
        <f>Sales_Data[[#This Row],[OrderQuantity]] *Sales_Data[[#This Row],[UnitCost]]</f>
        <v>78000</v>
      </c>
      <c r="P2676" s="7">
        <f>Sales_Data[[#This Row],[ItemCost]] +Sales_Data[[#This Row],[ShippingCost]]</f>
        <v>80527.61</v>
      </c>
      <c r="Q2676" s="7">
        <f>Sales_Data[[#This Row],[Gross Revenue]]-Sales_Data[[#This Row],[TotalFinancialCost]]</f>
        <v>65072.39</v>
      </c>
      <c r="R2676" s="7">
        <f>Sales_Data[[#This Row],[Actul Bill Amount]]-Sales_Data[[#This Row],[ShippingCost]]</f>
        <v>141772.39000000001</v>
      </c>
      <c r="S2676">
        <v>365</v>
      </c>
      <c r="T2676">
        <v>2527.61</v>
      </c>
      <c r="U2676" t="s">
        <v>61</v>
      </c>
      <c r="V2676">
        <v>1500</v>
      </c>
      <c r="W2676" t="s">
        <v>33</v>
      </c>
      <c r="X2676" t="str">
        <f t="shared" si="83"/>
        <v>Delhi</v>
      </c>
    </row>
    <row r="2677" spans="1:24" x14ac:dyDescent="0.4">
      <c r="A2677">
        <v>102676</v>
      </c>
      <c r="B2677" s="5">
        <v>46021.273611111108</v>
      </c>
      <c r="C2677" s="3" t="str">
        <f>TEXT(Sales_Data[[#This Row],[OrderDate]],"mmmm")</f>
        <v>December</v>
      </c>
      <c r="D2677" s="3" t="str">
        <f t="shared" si="82"/>
        <v>2025</v>
      </c>
      <c r="E2677" t="s">
        <v>48</v>
      </c>
      <c r="F2677" t="s">
        <v>40</v>
      </c>
      <c r="G2677" t="s">
        <v>29</v>
      </c>
      <c r="H2677" t="s">
        <v>37</v>
      </c>
      <c r="I2677" t="s">
        <v>100</v>
      </c>
      <c r="J2677">
        <v>98</v>
      </c>
      <c r="K2677">
        <v>1500</v>
      </c>
      <c r="L2677" s="7">
        <f>Sales_Data[[#This Row],[OrderQuantity]] *Sales_Data[[#This Row],[UnitPrice]]</f>
        <v>147000</v>
      </c>
      <c r="M2677" s="7">
        <f>Sales_Data[[#This Row],[UnitPrice]]-Sales_Data[[#This Row],[UnitCost]]</f>
        <v>700</v>
      </c>
      <c r="N2677" s="7">
        <f>Sales_Data[[#This Row],[Gross Revenue]]-Sales_Data[[#This Row],[Discount Amount ]]</f>
        <v>146300</v>
      </c>
      <c r="O2677" s="7">
        <f>Sales_Data[[#This Row],[OrderQuantity]] *Sales_Data[[#This Row],[UnitCost]]</f>
        <v>78400</v>
      </c>
      <c r="P2677" s="7">
        <f>Sales_Data[[#This Row],[ItemCost]] +Sales_Data[[#This Row],[ShippingCost]]</f>
        <v>80428.149999999994</v>
      </c>
      <c r="Q2677" s="7">
        <f>Sales_Data[[#This Row],[Gross Revenue]]-Sales_Data[[#This Row],[TotalFinancialCost]]</f>
        <v>66571.850000000006</v>
      </c>
      <c r="R2677" s="7">
        <f>Sales_Data[[#This Row],[Actul Bill Amount]]-Sales_Data[[#This Row],[ShippingCost]]</f>
        <v>144271.85</v>
      </c>
      <c r="S2677">
        <v>851</v>
      </c>
      <c r="T2677">
        <v>2028.15</v>
      </c>
      <c r="U2677" t="s">
        <v>52</v>
      </c>
      <c r="V2677">
        <v>800</v>
      </c>
      <c r="W2677" t="s">
        <v>38</v>
      </c>
      <c r="X2677" t="str">
        <f t="shared" si="83"/>
        <v>Kolkata</v>
      </c>
    </row>
    <row r="2678" spans="1:24" x14ac:dyDescent="0.4">
      <c r="A2678">
        <v>102677</v>
      </c>
      <c r="B2678" s="5">
        <v>45918.484027777777</v>
      </c>
      <c r="C2678" s="3" t="str">
        <f>TEXT(Sales_Data[[#This Row],[OrderDate]],"mmmm")</f>
        <v>September</v>
      </c>
      <c r="D2678" s="3" t="str">
        <f t="shared" si="82"/>
        <v>2025</v>
      </c>
      <c r="E2678" t="s">
        <v>13</v>
      </c>
      <c r="F2678" t="s">
        <v>14</v>
      </c>
      <c r="G2678" t="s">
        <v>31</v>
      </c>
      <c r="H2678" t="s">
        <v>20</v>
      </c>
      <c r="I2678" t="s">
        <v>100</v>
      </c>
      <c r="J2678">
        <v>8</v>
      </c>
      <c r="K2678">
        <v>6500</v>
      </c>
      <c r="L2678" s="7">
        <f>Sales_Data[[#This Row],[OrderQuantity]] *Sales_Data[[#This Row],[UnitPrice]]</f>
        <v>52000</v>
      </c>
      <c r="M2678" s="7">
        <f>Sales_Data[[#This Row],[UnitPrice]]-Sales_Data[[#This Row],[UnitCost]]</f>
        <v>2300</v>
      </c>
      <c r="N2678" s="7">
        <f>Sales_Data[[#This Row],[Gross Revenue]]-Sales_Data[[#This Row],[Discount Amount ]]</f>
        <v>49700</v>
      </c>
      <c r="O2678" s="7">
        <f>Sales_Data[[#This Row],[OrderQuantity]] *Sales_Data[[#This Row],[UnitCost]]</f>
        <v>33600</v>
      </c>
      <c r="P2678" s="7">
        <f>Sales_Data[[#This Row],[ItemCost]] +Sales_Data[[#This Row],[ShippingCost]]</f>
        <v>34592.699999999997</v>
      </c>
      <c r="Q2678" s="7">
        <f>Sales_Data[[#This Row],[Gross Revenue]]-Sales_Data[[#This Row],[TotalFinancialCost]]</f>
        <v>17407.300000000003</v>
      </c>
      <c r="R2678" s="7">
        <f>Sales_Data[[#This Row],[Actul Bill Amount]]-Sales_Data[[#This Row],[ShippingCost]]</f>
        <v>48707.3</v>
      </c>
      <c r="S2678">
        <v>326</v>
      </c>
      <c r="T2678">
        <v>992.7</v>
      </c>
      <c r="U2678" t="s">
        <v>21</v>
      </c>
      <c r="V2678">
        <v>4200</v>
      </c>
      <c r="W2678" t="s">
        <v>22</v>
      </c>
      <c r="X2678" t="str">
        <f t="shared" si="83"/>
        <v>Nagpur</v>
      </c>
    </row>
    <row r="2679" spans="1:24" x14ac:dyDescent="0.4">
      <c r="A2679">
        <v>102678</v>
      </c>
      <c r="B2679" s="5">
        <v>45660.675694444442</v>
      </c>
      <c r="C2679" s="3" t="str">
        <f>TEXT(Sales_Data[[#This Row],[OrderDate]],"mmmm")</f>
        <v>January</v>
      </c>
      <c r="D2679" s="3" t="str">
        <f t="shared" si="82"/>
        <v>2025</v>
      </c>
      <c r="E2679" t="s">
        <v>42</v>
      </c>
      <c r="F2679" t="s">
        <v>28</v>
      </c>
      <c r="G2679" t="s">
        <v>29</v>
      </c>
      <c r="H2679" t="s">
        <v>20</v>
      </c>
      <c r="I2679" t="s">
        <v>100</v>
      </c>
      <c r="J2679">
        <v>93</v>
      </c>
      <c r="K2679">
        <v>2500</v>
      </c>
      <c r="L2679" s="7">
        <f>Sales_Data[[#This Row],[OrderQuantity]] *Sales_Data[[#This Row],[UnitPrice]]</f>
        <v>232500</v>
      </c>
      <c r="M2679" s="7">
        <f>Sales_Data[[#This Row],[UnitPrice]]-Sales_Data[[#This Row],[UnitCost]]</f>
        <v>1000</v>
      </c>
      <c r="N2679" s="7">
        <f>Sales_Data[[#This Row],[Gross Revenue]]-Sales_Data[[#This Row],[Discount Amount ]]</f>
        <v>231500</v>
      </c>
      <c r="O2679" s="7">
        <f>Sales_Data[[#This Row],[OrderQuantity]] *Sales_Data[[#This Row],[UnitCost]]</f>
        <v>139500</v>
      </c>
      <c r="P2679" s="7">
        <f>Sales_Data[[#This Row],[ItemCost]] +Sales_Data[[#This Row],[ShippingCost]]</f>
        <v>140535.96</v>
      </c>
      <c r="Q2679" s="7">
        <f>Sales_Data[[#This Row],[Gross Revenue]]-Sales_Data[[#This Row],[TotalFinancialCost]]</f>
        <v>91964.040000000008</v>
      </c>
      <c r="R2679" s="7">
        <f>Sales_Data[[#This Row],[Actul Bill Amount]]-Sales_Data[[#This Row],[ShippingCost]]</f>
        <v>230464.04</v>
      </c>
      <c r="S2679">
        <v>875</v>
      </c>
      <c r="T2679">
        <v>1035.96</v>
      </c>
      <c r="U2679" t="s">
        <v>54</v>
      </c>
      <c r="V2679">
        <v>1500</v>
      </c>
      <c r="W2679" t="s">
        <v>22</v>
      </c>
      <c r="X2679" t="str">
        <f t="shared" si="83"/>
        <v>Nagpur</v>
      </c>
    </row>
    <row r="2680" spans="1:24" x14ac:dyDescent="0.4">
      <c r="A2680">
        <v>102679</v>
      </c>
      <c r="B2680" s="5">
        <v>45761.493750000001</v>
      </c>
      <c r="C2680" s="3" t="str">
        <f>TEXT(Sales_Data[[#This Row],[OrderDate]],"mmmm")</f>
        <v>April</v>
      </c>
      <c r="D2680" s="3" t="str">
        <f t="shared" si="82"/>
        <v>2025</v>
      </c>
      <c r="E2680" t="s">
        <v>50</v>
      </c>
      <c r="F2680" t="s">
        <v>55</v>
      </c>
      <c r="G2680" t="s">
        <v>15</v>
      </c>
      <c r="H2680" t="s">
        <v>32</v>
      </c>
      <c r="I2680" t="s">
        <v>100</v>
      </c>
      <c r="J2680">
        <v>57</v>
      </c>
      <c r="K2680">
        <v>1200</v>
      </c>
      <c r="L2680" s="7">
        <f>Sales_Data[[#This Row],[OrderQuantity]] *Sales_Data[[#This Row],[UnitPrice]]</f>
        <v>68400</v>
      </c>
      <c r="M2680" s="7">
        <f>Sales_Data[[#This Row],[UnitPrice]]-Sales_Data[[#This Row],[UnitCost]]</f>
        <v>400</v>
      </c>
      <c r="N2680" s="7">
        <f>Sales_Data[[#This Row],[Gross Revenue]]-Sales_Data[[#This Row],[Discount Amount ]]</f>
        <v>68000</v>
      </c>
      <c r="O2680" s="7">
        <f>Sales_Data[[#This Row],[OrderQuantity]] *Sales_Data[[#This Row],[UnitCost]]</f>
        <v>45600</v>
      </c>
      <c r="P2680" s="7">
        <f>Sales_Data[[#This Row],[ItemCost]] +Sales_Data[[#This Row],[ShippingCost]]</f>
        <v>45948.66</v>
      </c>
      <c r="Q2680" s="7">
        <f>Sales_Data[[#This Row],[Gross Revenue]]-Sales_Data[[#This Row],[TotalFinancialCost]]</f>
        <v>22451.339999999997</v>
      </c>
      <c r="R2680" s="7">
        <f>Sales_Data[[#This Row],[Actul Bill Amount]]-Sales_Data[[#This Row],[ShippingCost]]</f>
        <v>67651.34</v>
      </c>
      <c r="S2680">
        <v>1024</v>
      </c>
      <c r="T2680">
        <v>348.66</v>
      </c>
      <c r="U2680" t="s">
        <v>58</v>
      </c>
      <c r="V2680">
        <v>800</v>
      </c>
      <c r="W2680" t="s">
        <v>33</v>
      </c>
      <c r="X2680" t="str">
        <f t="shared" si="83"/>
        <v>Delhi</v>
      </c>
    </row>
    <row r="2681" spans="1:24" x14ac:dyDescent="0.4">
      <c r="A2681">
        <v>102680</v>
      </c>
      <c r="B2681" s="5">
        <v>45881.120138888888</v>
      </c>
      <c r="C2681" s="3" t="str">
        <f>TEXT(Sales_Data[[#This Row],[OrderDate]],"mmmm")</f>
        <v>August</v>
      </c>
      <c r="D2681" s="3" t="str">
        <f t="shared" si="82"/>
        <v>2025</v>
      </c>
      <c r="E2681" t="s">
        <v>50</v>
      </c>
      <c r="F2681" t="s">
        <v>28</v>
      </c>
      <c r="G2681" t="s">
        <v>29</v>
      </c>
      <c r="H2681" t="s">
        <v>16</v>
      </c>
      <c r="I2681" t="s">
        <v>100</v>
      </c>
      <c r="J2681">
        <v>17</v>
      </c>
      <c r="K2681">
        <v>450</v>
      </c>
      <c r="L2681" s="7">
        <f>Sales_Data[[#This Row],[OrderQuantity]] *Sales_Data[[#This Row],[UnitPrice]]</f>
        <v>7650</v>
      </c>
      <c r="M2681" s="7">
        <f>Sales_Data[[#This Row],[UnitPrice]]-Sales_Data[[#This Row],[UnitCost]]</f>
        <v>250</v>
      </c>
      <c r="N2681" s="7">
        <f>Sales_Data[[#This Row],[Gross Revenue]]-Sales_Data[[#This Row],[Discount Amount ]]</f>
        <v>7400</v>
      </c>
      <c r="O2681" s="7">
        <f>Sales_Data[[#This Row],[OrderQuantity]] *Sales_Data[[#This Row],[UnitCost]]</f>
        <v>3400</v>
      </c>
      <c r="P2681" s="7">
        <f>Sales_Data[[#This Row],[ItemCost]] +Sales_Data[[#This Row],[ShippingCost]]</f>
        <v>4274.66</v>
      </c>
      <c r="Q2681" s="7">
        <f>Sales_Data[[#This Row],[Gross Revenue]]-Sales_Data[[#This Row],[TotalFinancialCost]]</f>
        <v>3375.34</v>
      </c>
      <c r="R2681" s="7">
        <f>Sales_Data[[#This Row],[Actul Bill Amount]]-Sales_Data[[#This Row],[ShippingCost]]</f>
        <v>6525.34</v>
      </c>
      <c r="S2681">
        <v>874</v>
      </c>
      <c r="T2681">
        <v>874.66</v>
      </c>
      <c r="U2681" t="s">
        <v>30</v>
      </c>
      <c r="V2681">
        <v>200</v>
      </c>
      <c r="W2681" t="s">
        <v>18</v>
      </c>
      <c r="X2681" t="str">
        <f t="shared" si="83"/>
        <v>Bengaluru</v>
      </c>
    </row>
    <row r="2682" spans="1:24" x14ac:dyDescent="0.4">
      <c r="A2682">
        <v>102681</v>
      </c>
      <c r="B2682" s="5">
        <v>45977.920138888891</v>
      </c>
      <c r="C2682" s="3" t="str">
        <f>TEXT(Sales_Data[[#This Row],[OrderDate]],"mmmm")</f>
        <v>November</v>
      </c>
      <c r="D2682" s="3" t="str">
        <f t="shared" si="82"/>
        <v>2025</v>
      </c>
      <c r="E2682" t="s">
        <v>19</v>
      </c>
      <c r="F2682" t="s">
        <v>35</v>
      </c>
      <c r="G2682" t="s">
        <v>15</v>
      </c>
      <c r="H2682" t="s">
        <v>37</v>
      </c>
      <c r="I2682" t="s">
        <v>100</v>
      </c>
      <c r="J2682">
        <v>56</v>
      </c>
      <c r="K2682">
        <v>8500</v>
      </c>
      <c r="L2682" s="7">
        <f>Sales_Data[[#This Row],[OrderQuantity]] *Sales_Data[[#This Row],[UnitPrice]]</f>
        <v>476000</v>
      </c>
      <c r="M2682" s="7">
        <f>Sales_Data[[#This Row],[UnitPrice]]-Sales_Data[[#This Row],[UnitCost]]</f>
        <v>3000</v>
      </c>
      <c r="N2682" s="7">
        <f>Sales_Data[[#This Row],[Gross Revenue]]-Sales_Data[[#This Row],[Discount Amount ]]</f>
        <v>473000</v>
      </c>
      <c r="O2682" s="7">
        <f>Sales_Data[[#This Row],[OrderQuantity]] *Sales_Data[[#This Row],[UnitCost]]</f>
        <v>308000</v>
      </c>
      <c r="P2682" s="7">
        <f>Sales_Data[[#This Row],[ItemCost]] +Sales_Data[[#This Row],[ShippingCost]]</f>
        <v>308811.46999999997</v>
      </c>
      <c r="Q2682" s="7">
        <f>Sales_Data[[#This Row],[Gross Revenue]]-Sales_Data[[#This Row],[TotalFinancialCost]]</f>
        <v>167188.53000000003</v>
      </c>
      <c r="R2682" s="7">
        <f>Sales_Data[[#This Row],[Actul Bill Amount]]-Sales_Data[[#This Row],[ShippingCost]]</f>
        <v>472188.53</v>
      </c>
      <c r="S2682">
        <v>1030</v>
      </c>
      <c r="T2682">
        <v>811.47</v>
      </c>
      <c r="U2682" t="s">
        <v>49</v>
      </c>
      <c r="V2682">
        <v>5500</v>
      </c>
      <c r="W2682" t="s">
        <v>38</v>
      </c>
      <c r="X2682" t="str">
        <f t="shared" si="83"/>
        <v>Kolkata</v>
      </c>
    </row>
    <row r="2683" spans="1:24" x14ac:dyDescent="0.4">
      <c r="A2683">
        <v>102682</v>
      </c>
      <c r="B2683" s="5">
        <v>46019.3</v>
      </c>
      <c r="C2683" s="3" t="str">
        <f>TEXT(Sales_Data[[#This Row],[OrderDate]],"mmmm")</f>
        <v>December</v>
      </c>
      <c r="D2683" s="3" t="str">
        <f t="shared" si="82"/>
        <v>2025</v>
      </c>
      <c r="E2683" t="s">
        <v>34</v>
      </c>
      <c r="F2683" t="s">
        <v>43</v>
      </c>
      <c r="G2683" t="s">
        <v>15</v>
      </c>
      <c r="H2683" t="s">
        <v>25</v>
      </c>
      <c r="I2683" t="s">
        <v>100</v>
      </c>
      <c r="J2683">
        <v>18</v>
      </c>
      <c r="K2683">
        <v>1800</v>
      </c>
      <c r="L2683" s="7">
        <f>Sales_Data[[#This Row],[OrderQuantity]] *Sales_Data[[#This Row],[UnitPrice]]</f>
        <v>32400</v>
      </c>
      <c r="M2683" s="7">
        <f>Sales_Data[[#This Row],[UnitPrice]]-Sales_Data[[#This Row],[UnitCost]]</f>
        <v>900</v>
      </c>
      <c r="N2683" s="7">
        <f>Sales_Data[[#This Row],[Gross Revenue]]-Sales_Data[[#This Row],[Discount Amount ]]</f>
        <v>31500</v>
      </c>
      <c r="O2683" s="7">
        <f>Sales_Data[[#This Row],[OrderQuantity]] *Sales_Data[[#This Row],[UnitCost]]</f>
        <v>16200</v>
      </c>
      <c r="P2683" s="7">
        <f>Sales_Data[[#This Row],[ItemCost]] +Sales_Data[[#This Row],[ShippingCost]]</f>
        <v>17110.29</v>
      </c>
      <c r="Q2683" s="7">
        <f>Sales_Data[[#This Row],[Gross Revenue]]-Sales_Data[[#This Row],[TotalFinancialCost]]</f>
        <v>15289.71</v>
      </c>
      <c r="R2683" s="7">
        <f>Sales_Data[[#This Row],[Actul Bill Amount]]-Sales_Data[[#This Row],[ShippingCost]]</f>
        <v>30589.71</v>
      </c>
      <c r="S2683">
        <v>920</v>
      </c>
      <c r="T2683">
        <v>910.29</v>
      </c>
      <c r="U2683" t="s">
        <v>51</v>
      </c>
      <c r="V2683">
        <v>900</v>
      </c>
      <c r="W2683" t="s">
        <v>27</v>
      </c>
      <c r="X2683" t="str">
        <f t="shared" si="83"/>
        <v>Mumbai</v>
      </c>
    </row>
    <row r="2684" spans="1:24" x14ac:dyDescent="0.4">
      <c r="A2684">
        <v>102683</v>
      </c>
      <c r="B2684" s="5">
        <v>46011.722222222219</v>
      </c>
      <c r="C2684" s="3" t="str">
        <f>TEXT(Sales_Data[[#This Row],[OrderDate]],"mmmm")</f>
        <v>December</v>
      </c>
      <c r="D2684" s="3" t="str">
        <f t="shared" si="82"/>
        <v>2025</v>
      </c>
      <c r="E2684" t="s">
        <v>39</v>
      </c>
      <c r="F2684" t="s">
        <v>14</v>
      </c>
      <c r="G2684" t="s">
        <v>29</v>
      </c>
      <c r="H2684" t="s">
        <v>16</v>
      </c>
      <c r="I2684" t="s">
        <v>100</v>
      </c>
      <c r="J2684">
        <v>7</v>
      </c>
      <c r="K2684">
        <v>3200</v>
      </c>
      <c r="L2684" s="7">
        <f>Sales_Data[[#This Row],[OrderQuantity]] *Sales_Data[[#This Row],[UnitPrice]]</f>
        <v>22400</v>
      </c>
      <c r="M2684" s="7">
        <f>Sales_Data[[#This Row],[UnitPrice]]-Sales_Data[[#This Row],[UnitCost]]</f>
        <v>1200</v>
      </c>
      <c r="N2684" s="7">
        <f>Sales_Data[[#This Row],[Gross Revenue]]-Sales_Data[[#This Row],[Discount Amount ]]</f>
        <v>21200</v>
      </c>
      <c r="O2684" s="7">
        <f>Sales_Data[[#This Row],[OrderQuantity]] *Sales_Data[[#This Row],[UnitCost]]</f>
        <v>14000</v>
      </c>
      <c r="P2684" s="7">
        <f>Sales_Data[[#This Row],[ItemCost]] +Sales_Data[[#This Row],[ShippingCost]]</f>
        <v>14577.77</v>
      </c>
      <c r="Q2684" s="7">
        <f>Sales_Data[[#This Row],[Gross Revenue]]-Sales_Data[[#This Row],[TotalFinancialCost]]</f>
        <v>7822.23</v>
      </c>
      <c r="R2684" s="7">
        <f>Sales_Data[[#This Row],[Actul Bill Amount]]-Sales_Data[[#This Row],[ShippingCost]]</f>
        <v>20622.23</v>
      </c>
      <c r="S2684">
        <v>549</v>
      </c>
      <c r="T2684">
        <v>577.77</v>
      </c>
      <c r="U2684" t="s">
        <v>17</v>
      </c>
      <c r="V2684">
        <v>2000</v>
      </c>
      <c r="W2684" t="s">
        <v>18</v>
      </c>
      <c r="X2684" t="str">
        <f t="shared" si="83"/>
        <v>Bengaluru</v>
      </c>
    </row>
    <row r="2685" spans="1:24" x14ac:dyDescent="0.4">
      <c r="A2685">
        <v>102684</v>
      </c>
      <c r="B2685" s="5">
        <v>45667.838888888888</v>
      </c>
      <c r="C2685" s="3" t="str">
        <f>TEXT(Sales_Data[[#This Row],[OrderDate]],"mmmm")</f>
        <v>January</v>
      </c>
      <c r="D2685" s="3" t="str">
        <f t="shared" si="82"/>
        <v>2025</v>
      </c>
      <c r="E2685" t="s">
        <v>13</v>
      </c>
      <c r="F2685" t="s">
        <v>24</v>
      </c>
      <c r="G2685" t="s">
        <v>31</v>
      </c>
      <c r="H2685" t="s">
        <v>16</v>
      </c>
      <c r="I2685" t="s">
        <v>100</v>
      </c>
      <c r="J2685">
        <v>55</v>
      </c>
      <c r="K2685">
        <v>25000</v>
      </c>
      <c r="L2685" s="7">
        <f>Sales_Data[[#This Row],[OrderQuantity]] *Sales_Data[[#This Row],[UnitPrice]]</f>
        <v>1375000</v>
      </c>
      <c r="M2685" s="7">
        <f>Sales_Data[[#This Row],[UnitPrice]]-Sales_Data[[#This Row],[UnitCost]]</f>
        <v>7000</v>
      </c>
      <c r="N2685" s="7">
        <f>Sales_Data[[#This Row],[Gross Revenue]]-Sales_Data[[#This Row],[Discount Amount ]]</f>
        <v>1368000</v>
      </c>
      <c r="O2685" s="7">
        <f>Sales_Data[[#This Row],[OrderQuantity]] *Sales_Data[[#This Row],[UnitCost]]</f>
        <v>990000</v>
      </c>
      <c r="P2685" s="7">
        <f>Sales_Data[[#This Row],[ItemCost]] +Sales_Data[[#This Row],[ShippingCost]]</f>
        <v>990695.9</v>
      </c>
      <c r="Q2685" s="7">
        <f>Sales_Data[[#This Row],[Gross Revenue]]-Sales_Data[[#This Row],[TotalFinancialCost]]</f>
        <v>384304.1</v>
      </c>
      <c r="R2685" s="7">
        <f>Sales_Data[[#This Row],[Actul Bill Amount]]-Sales_Data[[#This Row],[ShippingCost]]</f>
        <v>1367304.1</v>
      </c>
      <c r="S2685">
        <v>584</v>
      </c>
      <c r="T2685">
        <v>695.9</v>
      </c>
      <c r="U2685" t="s">
        <v>60</v>
      </c>
      <c r="V2685">
        <v>18000</v>
      </c>
      <c r="W2685" t="s">
        <v>18</v>
      </c>
      <c r="X2685" t="str">
        <f t="shared" si="83"/>
        <v>Bengaluru</v>
      </c>
    </row>
    <row r="2686" spans="1:24" x14ac:dyDescent="0.4">
      <c r="A2686">
        <v>102685</v>
      </c>
      <c r="B2686" s="5">
        <v>45959.834722222222</v>
      </c>
      <c r="C2686" s="3" t="str">
        <f>TEXT(Sales_Data[[#This Row],[OrderDate]],"mmmm")</f>
        <v>October</v>
      </c>
      <c r="D2686" s="3" t="str">
        <f t="shared" si="82"/>
        <v>2025</v>
      </c>
      <c r="E2686" t="s">
        <v>13</v>
      </c>
      <c r="F2686" t="s">
        <v>28</v>
      </c>
      <c r="G2686" t="s">
        <v>29</v>
      </c>
      <c r="H2686" t="s">
        <v>32</v>
      </c>
      <c r="I2686" t="s">
        <v>100</v>
      </c>
      <c r="J2686">
        <v>63</v>
      </c>
      <c r="K2686">
        <v>450</v>
      </c>
      <c r="L2686" s="7">
        <f>Sales_Data[[#This Row],[OrderQuantity]] *Sales_Data[[#This Row],[UnitPrice]]</f>
        <v>28350</v>
      </c>
      <c r="M2686" s="7">
        <f>Sales_Data[[#This Row],[UnitPrice]]-Sales_Data[[#This Row],[UnitCost]]</f>
        <v>250</v>
      </c>
      <c r="N2686" s="7">
        <f>Sales_Data[[#This Row],[Gross Revenue]]-Sales_Data[[#This Row],[Discount Amount ]]</f>
        <v>28100</v>
      </c>
      <c r="O2686" s="7">
        <f>Sales_Data[[#This Row],[OrderQuantity]] *Sales_Data[[#This Row],[UnitCost]]</f>
        <v>12600</v>
      </c>
      <c r="P2686" s="7">
        <f>Sales_Data[[#This Row],[ItemCost]] +Sales_Data[[#This Row],[ShippingCost]]</f>
        <v>13366.54</v>
      </c>
      <c r="Q2686" s="7">
        <f>Sales_Data[[#This Row],[Gross Revenue]]-Sales_Data[[#This Row],[TotalFinancialCost]]</f>
        <v>14983.46</v>
      </c>
      <c r="R2686" s="7">
        <f>Sales_Data[[#This Row],[Actul Bill Amount]]-Sales_Data[[#This Row],[ShippingCost]]</f>
        <v>27333.46</v>
      </c>
      <c r="S2686">
        <v>379</v>
      </c>
      <c r="T2686">
        <v>766.54</v>
      </c>
      <c r="U2686" t="s">
        <v>30</v>
      </c>
      <c r="V2686">
        <v>200</v>
      </c>
      <c r="W2686" t="s">
        <v>33</v>
      </c>
      <c r="X2686" t="str">
        <f t="shared" si="83"/>
        <v>Delhi</v>
      </c>
    </row>
    <row r="2687" spans="1:24" x14ac:dyDescent="0.4">
      <c r="A2687">
        <v>102686</v>
      </c>
      <c r="B2687" s="5">
        <v>45888.597222222219</v>
      </c>
      <c r="C2687" s="3" t="str">
        <f>TEXT(Sales_Data[[#This Row],[OrderDate]],"mmmm")</f>
        <v>August</v>
      </c>
      <c r="D2687" s="3" t="str">
        <f t="shared" si="82"/>
        <v>2025</v>
      </c>
      <c r="E2687" t="s">
        <v>39</v>
      </c>
      <c r="F2687" t="s">
        <v>40</v>
      </c>
      <c r="G2687" t="s">
        <v>31</v>
      </c>
      <c r="H2687" t="s">
        <v>20</v>
      </c>
      <c r="I2687" t="s">
        <v>100</v>
      </c>
      <c r="J2687">
        <v>25</v>
      </c>
      <c r="K2687">
        <v>5500</v>
      </c>
      <c r="L2687" s="7">
        <f>Sales_Data[[#This Row],[OrderQuantity]] *Sales_Data[[#This Row],[UnitPrice]]</f>
        <v>137500</v>
      </c>
      <c r="M2687" s="7">
        <f>Sales_Data[[#This Row],[UnitPrice]]-Sales_Data[[#This Row],[UnitCost]]</f>
        <v>2000</v>
      </c>
      <c r="N2687" s="7">
        <f>Sales_Data[[#This Row],[Gross Revenue]]-Sales_Data[[#This Row],[Discount Amount ]]</f>
        <v>135500</v>
      </c>
      <c r="O2687" s="7">
        <f>Sales_Data[[#This Row],[OrderQuantity]] *Sales_Data[[#This Row],[UnitCost]]</f>
        <v>87500</v>
      </c>
      <c r="P2687" s="7">
        <f>Sales_Data[[#This Row],[ItemCost]] +Sales_Data[[#This Row],[ShippingCost]]</f>
        <v>87924.9</v>
      </c>
      <c r="Q2687" s="7">
        <f>Sales_Data[[#This Row],[Gross Revenue]]-Sales_Data[[#This Row],[TotalFinancialCost]]</f>
        <v>49575.100000000006</v>
      </c>
      <c r="R2687" s="7">
        <f>Sales_Data[[#This Row],[Actul Bill Amount]]-Sales_Data[[#This Row],[ShippingCost]]</f>
        <v>135075.1</v>
      </c>
      <c r="S2687">
        <v>601</v>
      </c>
      <c r="T2687">
        <v>424.9</v>
      </c>
      <c r="U2687" t="s">
        <v>41</v>
      </c>
      <c r="V2687">
        <v>3500</v>
      </c>
      <c r="W2687" t="s">
        <v>22</v>
      </c>
      <c r="X2687" t="str">
        <f t="shared" si="83"/>
        <v>Nagpur</v>
      </c>
    </row>
    <row r="2688" spans="1:24" x14ac:dyDescent="0.4">
      <c r="A2688">
        <v>102687</v>
      </c>
      <c r="B2688" s="5">
        <v>45876.75277777778</v>
      </c>
      <c r="C2688" s="3" t="str">
        <f>TEXT(Sales_Data[[#This Row],[OrderDate]],"mmmm")</f>
        <v>August</v>
      </c>
      <c r="D2688" s="3" t="str">
        <f t="shared" si="82"/>
        <v>2025</v>
      </c>
      <c r="E2688" t="s">
        <v>39</v>
      </c>
      <c r="F2688" t="s">
        <v>35</v>
      </c>
      <c r="G2688" t="s">
        <v>29</v>
      </c>
      <c r="H2688" t="s">
        <v>32</v>
      </c>
      <c r="I2688" t="s">
        <v>100</v>
      </c>
      <c r="J2688">
        <v>86</v>
      </c>
      <c r="K2688">
        <v>8500</v>
      </c>
      <c r="L2688" s="7">
        <f>Sales_Data[[#This Row],[OrderQuantity]] *Sales_Data[[#This Row],[UnitPrice]]</f>
        <v>731000</v>
      </c>
      <c r="M2688" s="7">
        <f>Sales_Data[[#This Row],[UnitPrice]]-Sales_Data[[#This Row],[UnitCost]]</f>
        <v>3000</v>
      </c>
      <c r="N2688" s="7">
        <f>Sales_Data[[#This Row],[Gross Revenue]]-Sales_Data[[#This Row],[Discount Amount ]]</f>
        <v>728000</v>
      </c>
      <c r="O2688" s="7">
        <f>Sales_Data[[#This Row],[OrderQuantity]] *Sales_Data[[#This Row],[UnitCost]]</f>
        <v>473000</v>
      </c>
      <c r="P2688" s="7">
        <f>Sales_Data[[#This Row],[ItemCost]] +Sales_Data[[#This Row],[ShippingCost]]</f>
        <v>475000.92</v>
      </c>
      <c r="Q2688" s="7">
        <f>Sales_Data[[#This Row],[Gross Revenue]]-Sales_Data[[#This Row],[TotalFinancialCost]]</f>
        <v>255999.08000000002</v>
      </c>
      <c r="R2688" s="7">
        <f>Sales_Data[[#This Row],[Actul Bill Amount]]-Sales_Data[[#This Row],[ShippingCost]]</f>
        <v>725999.08</v>
      </c>
      <c r="S2688">
        <v>757</v>
      </c>
      <c r="T2688">
        <v>2000.92</v>
      </c>
      <c r="U2688" t="s">
        <v>49</v>
      </c>
      <c r="V2688">
        <v>5500</v>
      </c>
      <c r="W2688" t="s">
        <v>33</v>
      </c>
      <c r="X2688" t="str">
        <f t="shared" si="83"/>
        <v>Delhi</v>
      </c>
    </row>
    <row r="2689" spans="1:24" x14ac:dyDescent="0.4">
      <c r="A2689">
        <v>102688</v>
      </c>
      <c r="B2689" s="5">
        <v>45723.502083333333</v>
      </c>
      <c r="C2689" s="3" t="str">
        <f>TEXT(Sales_Data[[#This Row],[OrderDate]],"mmmm")</f>
        <v>March</v>
      </c>
      <c r="D2689" s="3" t="str">
        <f t="shared" si="82"/>
        <v>2025</v>
      </c>
      <c r="E2689" t="s">
        <v>34</v>
      </c>
      <c r="F2689" t="s">
        <v>24</v>
      </c>
      <c r="G2689" t="s">
        <v>15</v>
      </c>
      <c r="H2689" t="s">
        <v>25</v>
      </c>
      <c r="I2689" t="s">
        <v>100</v>
      </c>
      <c r="J2689">
        <v>49</v>
      </c>
      <c r="K2689">
        <v>3500</v>
      </c>
      <c r="L2689" s="7">
        <f>Sales_Data[[#This Row],[OrderQuantity]] *Sales_Data[[#This Row],[UnitPrice]]</f>
        <v>171500</v>
      </c>
      <c r="M2689" s="7">
        <f>Sales_Data[[#This Row],[UnitPrice]]-Sales_Data[[#This Row],[UnitCost]]</f>
        <v>1300</v>
      </c>
      <c r="N2689" s="7">
        <f>Sales_Data[[#This Row],[Gross Revenue]]-Sales_Data[[#This Row],[Discount Amount ]]</f>
        <v>170200</v>
      </c>
      <c r="O2689" s="7">
        <f>Sales_Data[[#This Row],[OrderQuantity]] *Sales_Data[[#This Row],[UnitCost]]</f>
        <v>107800</v>
      </c>
      <c r="P2689" s="7">
        <f>Sales_Data[[#This Row],[ItemCost]] +Sales_Data[[#This Row],[ShippingCost]]</f>
        <v>108271</v>
      </c>
      <c r="Q2689" s="7">
        <f>Sales_Data[[#This Row],[Gross Revenue]]-Sales_Data[[#This Row],[TotalFinancialCost]]</f>
        <v>63229</v>
      </c>
      <c r="R2689" s="7">
        <f>Sales_Data[[#This Row],[Actul Bill Amount]]-Sales_Data[[#This Row],[ShippingCost]]</f>
        <v>169729</v>
      </c>
      <c r="S2689">
        <v>414</v>
      </c>
      <c r="T2689">
        <v>471</v>
      </c>
      <c r="U2689" t="s">
        <v>59</v>
      </c>
      <c r="V2689">
        <v>2200</v>
      </c>
      <c r="W2689" t="s">
        <v>27</v>
      </c>
      <c r="X2689" t="str">
        <f t="shared" si="83"/>
        <v>Mumbai</v>
      </c>
    </row>
    <row r="2690" spans="1:24" x14ac:dyDescent="0.4">
      <c r="A2690">
        <v>102689</v>
      </c>
      <c r="B2690" s="5">
        <v>45769.62777777778</v>
      </c>
      <c r="C2690" s="3" t="str">
        <f>TEXT(Sales_Data[[#This Row],[OrderDate]],"mmmm")</f>
        <v>April</v>
      </c>
      <c r="D2690" s="3" t="str">
        <f t="shared" ref="D2690:D2753" si="84">TEXT(B2690, "yyyy")</f>
        <v>2025</v>
      </c>
      <c r="E2690" t="s">
        <v>23</v>
      </c>
      <c r="F2690" t="s">
        <v>40</v>
      </c>
      <c r="G2690" t="s">
        <v>29</v>
      </c>
      <c r="H2690" t="s">
        <v>32</v>
      </c>
      <c r="I2690" t="s">
        <v>100</v>
      </c>
      <c r="J2690">
        <v>25</v>
      </c>
      <c r="K2690">
        <v>1500</v>
      </c>
      <c r="L2690" s="7">
        <f>Sales_Data[[#This Row],[OrderQuantity]] *Sales_Data[[#This Row],[UnitPrice]]</f>
        <v>37500</v>
      </c>
      <c r="M2690" s="7">
        <f>Sales_Data[[#This Row],[UnitPrice]]-Sales_Data[[#This Row],[UnitCost]]</f>
        <v>700</v>
      </c>
      <c r="N2690" s="7">
        <f>Sales_Data[[#This Row],[Gross Revenue]]-Sales_Data[[#This Row],[Discount Amount ]]</f>
        <v>36800</v>
      </c>
      <c r="O2690" s="7">
        <f>Sales_Data[[#This Row],[OrderQuantity]] *Sales_Data[[#This Row],[UnitCost]]</f>
        <v>20000</v>
      </c>
      <c r="P2690" s="7">
        <f>Sales_Data[[#This Row],[ItemCost]] +Sales_Data[[#This Row],[ShippingCost]]</f>
        <v>21039.4</v>
      </c>
      <c r="Q2690" s="7">
        <f>Sales_Data[[#This Row],[Gross Revenue]]-Sales_Data[[#This Row],[TotalFinancialCost]]</f>
        <v>16460.599999999999</v>
      </c>
      <c r="R2690" s="7">
        <f>Sales_Data[[#This Row],[Actul Bill Amount]]-Sales_Data[[#This Row],[ShippingCost]]</f>
        <v>35760.6</v>
      </c>
      <c r="S2690">
        <v>446</v>
      </c>
      <c r="T2690">
        <v>1039.4000000000001</v>
      </c>
      <c r="U2690" t="s">
        <v>52</v>
      </c>
      <c r="V2690">
        <v>800</v>
      </c>
      <c r="W2690" t="s">
        <v>33</v>
      </c>
      <c r="X2690" t="str">
        <f t="shared" ref="X2690:X2753" si="85">_xlfn.TEXTBEFORE(W2690, " ")</f>
        <v>Delhi</v>
      </c>
    </row>
    <row r="2691" spans="1:24" x14ac:dyDescent="0.4">
      <c r="A2691">
        <v>102690</v>
      </c>
      <c r="B2691" s="5">
        <v>45670.584722222222</v>
      </c>
      <c r="C2691" s="3" t="str">
        <f>TEXT(Sales_Data[[#This Row],[OrderDate]],"mmmm")</f>
        <v>January</v>
      </c>
      <c r="D2691" s="3" t="str">
        <f t="shared" si="84"/>
        <v>2025</v>
      </c>
      <c r="E2691" t="s">
        <v>39</v>
      </c>
      <c r="F2691" t="s">
        <v>14</v>
      </c>
      <c r="G2691" t="s">
        <v>15</v>
      </c>
      <c r="H2691" t="s">
        <v>20</v>
      </c>
      <c r="I2691" t="s">
        <v>100</v>
      </c>
      <c r="J2691">
        <v>6</v>
      </c>
      <c r="K2691">
        <v>3200</v>
      </c>
      <c r="L2691" s="7">
        <f>Sales_Data[[#This Row],[OrderQuantity]] *Sales_Data[[#This Row],[UnitPrice]]</f>
        <v>19200</v>
      </c>
      <c r="M2691" s="7">
        <f>Sales_Data[[#This Row],[UnitPrice]]-Sales_Data[[#This Row],[UnitCost]]</f>
        <v>1200</v>
      </c>
      <c r="N2691" s="7">
        <f>Sales_Data[[#This Row],[Gross Revenue]]-Sales_Data[[#This Row],[Discount Amount ]]</f>
        <v>18000</v>
      </c>
      <c r="O2691" s="7">
        <f>Sales_Data[[#This Row],[OrderQuantity]] *Sales_Data[[#This Row],[UnitCost]]</f>
        <v>12000</v>
      </c>
      <c r="P2691" s="7">
        <f>Sales_Data[[#This Row],[ItemCost]] +Sales_Data[[#This Row],[ShippingCost]]</f>
        <v>12955.35</v>
      </c>
      <c r="Q2691" s="7">
        <f>Sales_Data[[#This Row],[Gross Revenue]]-Sales_Data[[#This Row],[TotalFinancialCost]]</f>
        <v>6244.65</v>
      </c>
      <c r="R2691" s="7">
        <f>Sales_Data[[#This Row],[Actul Bill Amount]]-Sales_Data[[#This Row],[ShippingCost]]</f>
        <v>17044.650000000001</v>
      </c>
      <c r="S2691">
        <v>953</v>
      </c>
      <c r="T2691">
        <v>955.35</v>
      </c>
      <c r="U2691" t="s">
        <v>17</v>
      </c>
      <c r="V2691">
        <v>2000</v>
      </c>
      <c r="W2691" t="s">
        <v>22</v>
      </c>
      <c r="X2691" t="str">
        <f t="shared" si="85"/>
        <v>Nagpur</v>
      </c>
    </row>
    <row r="2692" spans="1:24" x14ac:dyDescent="0.4">
      <c r="A2692">
        <v>102691</v>
      </c>
      <c r="B2692" s="5">
        <v>45743.448611111111</v>
      </c>
      <c r="C2692" s="3" t="str">
        <f>TEXT(Sales_Data[[#This Row],[OrderDate]],"mmmm")</f>
        <v>March</v>
      </c>
      <c r="D2692" s="3" t="str">
        <f t="shared" si="84"/>
        <v>2025</v>
      </c>
      <c r="E2692" t="s">
        <v>45</v>
      </c>
      <c r="F2692" t="s">
        <v>40</v>
      </c>
      <c r="G2692" t="s">
        <v>15</v>
      </c>
      <c r="H2692" t="s">
        <v>37</v>
      </c>
      <c r="I2692" t="s">
        <v>100</v>
      </c>
      <c r="J2692">
        <v>98</v>
      </c>
      <c r="K2692">
        <v>5500</v>
      </c>
      <c r="L2692" s="7">
        <f>Sales_Data[[#This Row],[OrderQuantity]] *Sales_Data[[#This Row],[UnitPrice]]</f>
        <v>539000</v>
      </c>
      <c r="M2692" s="7">
        <f>Sales_Data[[#This Row],[UnitPrice]]-Sales_Data[[#This Row],[UnitCost]]</f>
        <v>2000</v>
      </c>
      <c r="N2692" s="7">
        <f>Sales_Data[[#This Row],[Gross Revenue]]-Sales_Data[[#This Row],[Discount Amount ]]</f>
        <v>537000</v>
      </c>
      <c r="O2692" s="7">
        <f>Sales_Data[[#This Row],[OrderQuantity]] *Sales_Data[[#This Row],[UnitCost]]</f>
        <v>343000</v>
      </c>
      <c r="P2692" s="7">
        <f>Sales_Data[[#This Row],[ItemCost]] +Sales_Data[[#This Row],[ShippingCost]]</f>
        <v>345422.54</v>
      </c>
      <c r="Q2692" s="7">
        <f>Sales_Data[[#This Row],[Gross Revenue]]-Sales_Data[[#This Row],[TotalFinancialCost]]</f>
        <v>193577.46000000002</v>
      </c>
      <c r="R2692" s="7">
        <f>Sales_Data[[#This Row],[Actul Bill Amount]]-Sales_Data[[#This Row],[ShippingCost]]</f>
        <v>534577.46</v>
      </c>
      <c r="S2692">
        <v>1058</v>
      </c>
      <c r="T2692">
        <v>2422.54</v>
      </c>
      <c r="U2692" t="s">
        <v>41</v>
      </c>
      <c r="V2692">
        <v>3500</v>
      </c>
      <c r="W2692" t="s">
        <v>38</v>
      </c>
      <c r="X2692" t="str">
        <f t="shared" si="85"/>
        <v>Kolkata</v>
      </c>
    </row>
    <row r="2693" spans="1:24" x14ac:dyDescent="0.4">
      <c r="A2693">
        <v>102692</v>
      </c>
      <c r="B2693" s="5">
        <v>45891.536805555559</v>
      </c>
      <c r="C2693" s="3" t="str">
        <f>TEXT(Sales_Data[[#This Row],[OrderDate]],"mmmm")</f>
        <v>August</v>
      </c>
      <c r="D2693" s="3" t="str">
        <f t="shared" si="84"/>
        <v>2025</v>
      </c>
      <c r="E2693" t="s">
        <v>23</v>
      </c>
      <c r="F2693" t="s">
        <v>55</v>
      </c>
      <c r="G2693" t="s">
        <v>15</v>
      </c>
      <c r="H2693" t="s">
        <v>20</v>
      </c>
      <c r="I2693" t="s">
        <v>100</v>
      </c>
      <c r="J2693">
        <v>38</v>
      </c>
      <c r="K2693">
        <v>600</v>
      </c>
      <c r="L2693" s="7">
        <f>Sales_Data[[#This Row],[OrderQuantity]] *Sales_Data[[#This Row],[UnitPrice]]</f>
        <v>22800</v>
      </c>
      <c r="M2693" s="7">
        <f>Sales_Data[[#This Row],[UnitPrice]]-Sales_Data[[#This Row],[UnitCost]]</f>
        <v>250</v>
      </c>
      <c r="N2693" s="7">
        <f>Sales_Data[[#This Row],[Gross Revenue]]-Sales_Data[[#This Row],[Discount Amount ]]</f>
        <v>22550</v>
      </c>
      <c r="O2693" s="7">
        <f>Sales_Data[[#This Row],[OrderQuantity]] *Sales_Data[[#This Row],[UnitCost]]</f>
        <v>13300</v>
      </c>
      <c r="P2693" s="7">
        <f>Sales_Data[[#This Row],[ItemCost]] +Sales_Data[[#This Row],[ShippingCost]]</f>
        <v>13469.87</v>
      </c>
      <c r="Q2693" s="7">
        <f>Sales_Data[[#This Row],[Gross Revenue]]-Sales_Data[[#This Row],[TotalFinancialCost]]</f>
        <v>9330.1299999999992</v>
      </c>
      <c r="R2693" s="7">
        <f>Sales_Data[[#This Row],[Actul Bill Amount]]-Sales_Data[[#This Row],[ShippingCost]]</f>
        <v>22380.13</v>
      </c>
      <c r="S2693">
        <v>371</v>
      </c>
      <c r="T2693">
        <v>169.87</v>
      </c>
      <c r="U2693" t="s">
        <v>57</v>
      </c>
      <c r="V2693">
        <v>350</v>
      </c>
      <c r="W2693" t="s">
        <v>22</v>
      </c>
      <c r="X2693" t="str">
        <f t="shared" si="85"/>
        <v>Nagpur</v>
      </c>
    </row>
    <row r="2694" spans="1:24" x14ac:dyDescent="0.4">
      <c r="A2694">
        <v>102693</v>
      </c>
      <c r="B2694" s="5">
        <v>45747.865972222222</v>
      </c>
      <c r="C2694" s="3" t="str">
        <f>TEXT(Sales_Data[[#This Row],[OrderDate]],"mmmm")</f>
        <v>March</v>
      </c>
      <c r="D2694" s="3" t="str">
        <f t="shared" si="84"/>
        <v>2025</v>
      </c>
      <c r="E2694" t="s">
        <v>19</v>
      </c>
      <c r="F2694" t="s">
        <v>14</v>
      </c>
      <c r="G2694" t="s">
        <v>29</v>
      </c>
      <c r="H2694" t="s">
        <v>37</v>
      </c>
      <c r="I2694" t="s">
        <v>100</v>
      </c>
      <c r="J2694">
        <v>74</v>
      </c>
      <c r="K2694">
        <v>3200</v>
      </c>
      <c r="L2694" s="7">
        <f>Sales_Data[[#This Row],[OrderQuantity]] *Sales_Data[[#This Row],[UnitPrice]]</f>
        <v>236800</v>
      </c>
      <c r="M2694" s="7">
        <f>Sales_Data[[#This Row],[UnitPrice]]-Sales_Data[[#This Row],[UnitCost]]</f>
        <v>1200</v>
      </c>
      <c r="N2694" s="7">
        <f>Sales_Data[[#This Row],[Gross Revenue]]-Sales_Data[[#This Row],[Discount Amount ]]</f>
        <v>235600</v>
      </c>
      <c r="O2694" s="7">
        <f>Sales_Data[[#This Row],[OrderQuantity]] *Sales_Data[[#This Row],[UnitCost]]</f>
        <v>148000</v>
      </c>
      <c r="P2694" s="7">
        <f>Sales_Data[[#This Row],[ItemCost]] +Sales_Data[[#This Row],[ShippingCost]]</f>
        <v>148488.76999999999</v>
      </c>
      <c r="Q2694" s="7">
        <f>Sales_Data[[#This Row],[Gross Revenue]]-Sales_Data[[#This Row],[TotalFinancialCost]]</f>
        <v>88311.23000000001</v>
      </c>
      <c r="R2694" s="7">
        <f>Sales_Data[[#This Row],[Actul Bill Amount]]-Sales_Data[[#This Row],[ShippingCost]]</f>
        <v>235111.23</v>
      </c>
      <c r="S2694">
        <v>675</v>
      </c>
      <c r="T2694">
        <v>488.77</v>
      </c>
      <c r="U2694" t="s">
        <v>17</v>
      </c>
      <c r="V2694">
        <v>2000</v>
      </c>
      <c r="W2694" t="s">
        <v>38</v>
      </c>
      <c r="X2694" t="str">
        <f t="shared" si="85"/>
        <v>Kolkata</v>
      </c>
    </row>
    <row r="2695" spans="1:24" x14ac:dyDescent="0.4">
      <c r="A2695">
        <v>102694</v>
      </c>
      <c r="B2695" s="5">
        <v>45971.554861111108</v>
      </c>
      <c r="C2695" s="3" t="str">
        <f>TEXT(Sales_Data[[#This Row],[OrderDate]],"mmmm")</f>
        <v>November</v>
      </c>
      <c r="D2695" s="3" t="str">
        <f t="shared" si="84"/>
        <v>2025</v>
      </c>
      <c r="E2695" t="s">
        <v>23</v>
      </c>
      <c r="F2695" t="s">
        <v>43</v>
      </c>
      <c r="G2695" t="s">
        <v>29</v>
      </c>
      <c r="H2695" t="s">
        <v>16</v>
      </c>
      <c r="I2695" t="s">
        <v>100</v>
      </c>
      <c r="J2695">
        <v>98</v>
      </c>
      <c r="K2695">
        <v>2800</v>
      </c>
      <c r="L2695" s="7">
        <f>Sales_Data[[#This Row],[OrderQuantity]] *Sales_Data[[#This Row],[UnitPrice]]</f>
        <v>274400</v>
      </c>
      <c r="M2695" s="7">
        <f>Sales_Data[[#This Row],[UnitPrice]]-Sales_Data[[#This Row],[UnitCost]]</f>
        <v>1300</v>
      </c>
      <c r="N2695" s="7">
        <f>Sales_Data[[#This Row],[Gross Revenue]]-Sales_Data[[#This Row],[Discount Amount ]]</f>
        <v>273100</v>
      </c>
      <c r="O2695" s="7">
        <f>Sales_Data[[#This Row],[OrderQuantity]] *Sales_Data[[#This Row],[UnitCost]]</f>
        <v>147000</v>
      </c>
      <c r="P2695" s="7">
        <f>Sales_Data[[#This Row],[ItemCost]] +Sales_Data[[#This Row],[ShippingCost]]</f>
        <v>148162.23000000001</v>
      </c>
      <c r="Q2695" s="7">
        <f>Sales_Data[[#This Row],[Gross Revenue]]-Sales_Data[[#This Row],[TotalFinancialCost]]</f>
        <v>126237.76999999999</v>
      </c>
      <c r="R2695" s="7">
        <f>Sales_Data[[#This Row],[Actul Bill Amount]]-Sales_Data[[#This Row],[ShippingCost]]</f>
        <v>271937.77</v>
      </c>
      <c r="S2695">
        <v>477</v>
      </c>
      <c r="T2695">
        <v>1162.23</v>
      </c>
      <c r="U2695" t="s">
        <v>61</v>
      </c>
      <c r="V2695">
        <v>1500</v>
      </c>
      <c r="W2695" t="s">
        <v>18</v>
      </c>
      <c r="X2695" t="str">
        <f t="shared" si="85"/>
        <v>Bengaluru</v>
      </c>
    </row>
    <row r="2696" spans="1:24" x14ac:dyDescent="0.4">
      <c r="A2696">
        <v>102695</v>
      </c>
      <c r="B2696" s="5">
        <v>45711.506249999999</v>
      </c>
      <c r="C2696" s="3" t="str">
        <f>TEXT(Sales_Data[[#This Row],[OrderDate]],"mmmm")</f>
        <v>February</v>
      </c>
      <c r="D2696" s="3" t="str">
        <f t="shared" si="84"/>
        <v>2025</v>
      </c>
      <c r="E2696" t="s">
        <v>48</v>
      </c>
      <c r="F2696" t="s">
        <v>43</v>
      </c>
      <c r="G2696" t="s">
        <v>15</v>
      </c>
      <c r="H2696" t="s">
        <v>37</v>
      </c>
      <c r="I2696" t="s">
        <v>100</v>
      </c>
      <c r="J2696">
        <v>63</v>
      </c>
      <c r="K2696">
        <v>1800</v>
      </c>
      <c r="L2696" s="7">
        <f>Sales_Data[[#This Row],[OrderQuantity]] *Sales_Data[[#This Row],[UnitPrice]]</f>
        <v>113400</v>
      </c>
      <c r="M2696" s="7">
        <f>Sales_Data[[#This Row],[UnitPrice]]-Sales_Data[[#This Row],[UnitCost]]</f>
        <v>900</v>
      </c>
      <c r="N2696" s="7">
        <f>Sales_Data[[#This Row],[Gross Revenue]]-Sales_Data[[#This Row],[Discount Amount ]]</f>
        <v>112500</v>
      </c>
      <c r="O2696" s="7">
        <f>Sales_Data[[#This Row],[OrderQuantity]] *Sales_Data[[#This Row],[UnitCost]]</f>
        <v>56700</v>
      </c>
      <c r="P2696" s="7">
        <f>Sales_Data[[#This Row],[ItemCost]] +Sales_Data[[#This Row],[ShippingCost]]</f>
        <v>56871.31</v>
      </c>
      <c r="Q2696" s="7">
        <f>Sales_Data[[#This Row],[Gross Revenue]]-Sales_Data[[#This Row],[TotalFinancialCost]]</f>
        <v>56528.69</v>
      </c>
      <c r="R2696" s="7">
        <f>Sales_Data[[#This Row],[Actul Bill Amount]]-Sales_Data[[#This Row],[ShippingCost]]</f>
        <v>112328.69</v>
      </c>
      <c r="S2696">
        <v>1180</v>
      </c>
      <c r="T2696">
        <v>171.31</v>
      </c>
      <c r="U2696" t="s">
        <v>51</v>
      </c>
      <c r="V2696">
        <v>900</v>
      </c>
      <c r="W2696" t="s">
        <v>38</v>
      </c>
      <c r="X2696" t="str">
        <f t="shared" si="85"/>
        <v>Kolkata</v>
      </c>
    </row>
    <row r="2697" spans="1:24" x14ac:dyDescent="0.4">
      <c r="A2697">
        <v>102696</v>
      </c>
      <c r="B2697" s="5">
        <v>45669.322222222225</v>
      </c>
      <c r="C2697" s="3" t="str">
        <f>TEXT(Sales_Data[[#This Row],[OrderDate]],"mmmm")</f>
        <v>January</v>
      </c>
      <c r="D2697" s="3" t="str">
        <f t="shared" si="84"/>
        <v>2025</v>
      </c>
      <c r="E2697" t="s">
        <v>13</v>
      </c>
      <c r="F2697" t="s">
        <v>43</v>
      </c>
      <c r="G2697" t="s">
        <v>31</v>
      </c>
      <c r="H2697" t="s">
        <v>20</v>
      </c>
      <c r="I2697" t="s">
        <v>100</v>
      </c>
      <c r="J2697">
        <v>62</v>
      </c>
      <c r="K2697">
        <v>4500</v>
      </c>
      <c r="L2697" s="7">
        <f>Sales_Data[[#This Row],[OrderQuantity]] *Sales_Data[[#This Row],[UnitPrice]]</f>
        <v>279000</v>
      </c>
      <c r="M2697" s="7">
        <f>Sales_Data[[#This Row],[UnitPrice]]-Sales_Data[[#This Row],[UnitCost]]</f>
        <v>2000</v>
      </c>
      <c r="N2697" s="7">
        <f>Sales_Data[[#This Row],[Gross Revenue]]-Sales_Data[[#This Row],[Discount Amount ]]</f>
        <v>277000</v>
      </c>
      <c r="O2697" s="7">
        <f>Sales_Data[[#This Row],[OrderQuantity]] *Sales_Data[[#This Row],[UnitCost]]</f>
        <v>155000</v>
      </c>
      <c r="P2697" s="7">
        <f>Sales_Data[[#This Row],[ItemCost]] +Sales_Data[[#This Row],[ShippingCost]]</f>
        <v>155818.74</v>
      </c>
      <c r="Q2697" s="7">
        <f>Sales_Data[[#This Row],[Gross Revenue]]-Sales_Data[[#This Row],[TotalFinancialCost]]</f>
        <v>123181.26000000001</v>
      </c>
      <c r="R2697" s="7">
        <f>Sales_Data[[#This Row],[Actul Bill Amount]]-Sales_Data[[#This Row],[ShippingCost]]</f>
        <v>276181.26</v>
      </c>
      <c r="S2697">
        <v>635</v>
      </c>
      <c r="T2697">
        <v>818.74</v>
      </c>
      <c r="U2697" t="s">
        <v>44</v>
      </c>
      <c r="V2697">
        <v>2500</v>
      </c>
      <c r="W2697" t="s">
        <v>22</v>
      </c>
      <c r="X2697" t="str">
        <f t="shared" si="85"/>
        <v>Nagpur</v>
      </c>
    </row>
    <row r="2698" spans="1:24" x14ac:dyDescent="0.4">
      <c r="A2698">
        <v>102697</v>
      </c>
      <c r="B2698" s="5">
        <v>45866.441666666666</v>
      </c>
      <c r="C2698" s="3" t="str">
        <f>TEXT(Sales_Data[[#This Row],[OrderDate]],"mmmm")</f>
        <v>July</v>
      </c>
      <c r="D2698" s="3" t="str">
        <f t="shared" si="84"/>
        <v>2025</v>
      </c>
      <c r="E2698" t="s">
        <v>39</v>
      </c>
      <c r="F2698" t="s">
        <v>55</v>
      </c>
      <c r="G2698" t="s">
        <v>15</v>
      </c>
      <c r="H2698" t="s">
        <v>20</v>
      </c>
      <c r="I2698" t="s">
        <v>100</v>
      </c>
      <c r="J2698">
        <v>73</v>
      </c>
      <c r="K2698">
        <v>850</v>
      </c>
      <c r="L2698" s="7">
        <f>Sales_Data[[#This Row],[OrderQuantity]] *Sales_Data[[#This Row],[UnitPrice]]</f>
        <v>62050</v>
      </c>
      <c r="M2698" s="7">
        <f>Sales_Data[[#This Row],[UnitPrice]]-Sales_Data[[#This Row],[UnitCost]]</f>
        <v>300</v>
      </c>
      <c r="N2698" s="7">
        <f>Sales_Data[[#This Row],[Gross Revenue]]-Sales_Data[[#This Row],[Discount Amount ]]</f>
        <v>61750</v>
      </c>
      <c r="O2698" s="7">
        <f>Sales_Data[[#This Row],[OrderQuantity]] *Sales_Data[[#This Row],[UnitCost]]</f>
        <v>40150</v>
      </c>
      <c r="P2698" s="7">
        <f>Sales_Data[[#This Row],[ItemCost]] +Sales_Data[[#This Row],[ShippingCost]]</f>
        <v>40566.79</v>
      </c>
      <c r="Q2698" s="7">
        <f>Sales_Data[[#This Row],[Gross Revenue]]-Sales_Data[[#This Row],[TotalFinancialCost]]</f>
        <v>21483.21</v>
      </c>
      <c r="R2698" s="7">
        <f>Sales_Data[[#This Row],[Actul Bill Amount]]-Sales_Data[[#This Row],[ShippingCost]]</f>
        <v>61333.21</v>
      </c>
      <c r="S2698">
        <v>464</v>
      </c>
      <c r="T2698">
        <v>416.79</v>
      </c>
      <c r="U2698" t="s">
        <v>56</v>
      </c>
      <c r="V2698">
        <v>550</v>
      </c>
      <c r="W2698" t="s">
        <v>22</v>
      </c>
      <c r="X2698" t="str">
        <f t="shared" si="85"/>
        <v>Nagpur</v>
      </c>
    </row>
    <row r="2699" spans="1:24" x14ac:dyDescent="0.4">
      <c r="A2699">
        <v>102698</v>
      </c>
      <c r="B2699" s="5">
        <v>45671.543749999997</v>
      </c>
      <c r="C2699" s="3" t="str">
        <f>TEXT(Sales_Data[[#This Row],[OrderDate]],"mmmm")</f>
        <v>January</v>
      </c>
      <c r="D2699" s="3" t="str">
        <f t="shared" si="84"/>
        <v>2025</v>
      </c>
      <c r="E2699" t="s">
        <v>13</v>
      </c>
      <c r="F2699" t="s">
        <v>14</v>
      </c>
      <c r="G2699" t="s">
        <v>15</v>
      </c>
      <c r="H2699" t="s">
        <v>37</v>
      </c>
      <c r="I2699" t="s">
        <v>100</v>
      </c>
      <c r="J2699">
        <v>90</v>
      </c>
      <c r="K2699">
        <v>3200</v>
      </c>
      <c r="L2699" s="7">
        <f>Sales_Data[[#This Row],[OrderQuantity]] *Sales_Data[[#This Row],[UnitPrice]]</f>
        <v>288000</v>
      </c>
      <c r="M2699" s="7">
        <f>Sales_Data[[#This Row],[UnitPrice]]-Sales_Data[[#This Row],[UnitCost]]</f>
        <v>1200</v>
      </c>
      <c r="N2699" s="7">
        <f>Sales_Data[[#This Row],[Gross Revenue]]-Sales_Data[[#This Row],[Discount Amount ]]</f>
        <v>286800</v>
      </c>
      <c r="O2699" s="7">
        <f>Sales_Data[[#This Row],[OrderQuantity]] *Sales_Data[[#This Row],[UnitCost]]</f>
        <v>180000</v>
      </c>
      <c r="P2699" s="7">
        <f>Sales_Data[[#This Row],[ItemCost]] +Sales_Data[[#This Row],[ShippingCost]]</f>
        <v>180481.38</v>
      </c>
      <c r="Q2699" s="7">
        <f>Sales_Data[[#This Row],[Gross Revenue]]-Sales_Data[[#This Row],[TotalFinancialCost]]</f>
        <v>107518.62</v>
      </c>
      <c r="R2699" s="7">
        <f>Sales_Data[[#This Row],[Actul Bill Amount]]-Sales_Data[[#This Row],[ShippingCost]]</f>
        <v>286318.62</v>
      </c>
      <c r="S2699">
        <v>924</v>
      </c>
      <c r="T2699">
        <v>481.38</v>
      </c>
      <c r="U2699" t="s">
        <v>17</v>
      </c>
      <c r="V2699">
        <v>2000</v>
      </c>
      <c r="W2699" t="s">
        <v>38</v>
      </c>
      <c r="X2699" t="str">
        <f t="shared" si="85"/>
        <v>Kolkata</v>
      </c>
    </row>
    <row r="2700" spans="1:24" x14ac:dyDescent="0.4">
      <c r="A2700">
        <v>102699</v>
      </c>
      <c r="B2700" s="5">
        <v>45778.773611111108</v>
      </c>
      <c r="C2700" s="3" t="str">
        <f>TEXT(Sales_Data[[#This Row],[OrderDate]],"mmmm")</f>
        <v>May</v>
      </c>
      <c r="D2700" s="3" t="str">
        <f t="shared" si="84"/>
        <v>2025</v>
      </c>
      <c r="E2700" t="s">
        <v>13</v>
      </c>
      <c r="F2700" t="s">
        <v>55</v>
      </c>
      <c r="G2700" t="s">
        <v>15</v>
      </c>
      <c r="H2700" t="s">
        <v>25</v>
      </c>
      <c r="I2700" t="s">
        <v>100</v>
      </c>
      <c r="J2700">
        <v>15</v>
      </c>
      <c r="K2700">
        <v>1200</v>
      </c>
      <c r="L2700" s="7">
        <f>Sales_Data[[#This Row],[OrderQuantity]] *Sales_Data[[#This Row],[UnitPrice]]</f>
        <v>18000</v>
      </c>
      <c r="M2700" s="7">
        <f>Sales_Data[[#This Row],[UnitPrice]]-Sales_Data[[#This Row],[UnitCost]]</f>
        <v>400</v>
      </c>
      <c r="N2700" s="7">
        <f>Sales_Data[[#This Row],[Gross Revenue]]-Sales_Data[[#This Row],[Discount Amount ]]</f>
        <v>17600</v>
      </c>
      <c r="O2700" s="7">
        <f>Sales_Data[[#This Row],[OrderQuantity]] *Sales_Data[[#This Row],[UnitCost]]</f>
        <v>12000</v>
      </c>
      <c r="P2700" s="7">
        <f>Sales_Data[[#This Row],[ItemCost]] +Sales_Data[[#This Row],[ShippingCost]]</f>
        <v>14651.92</v>
      </c>
      <c r="Q2700" s="7">
        <f>Sales_Data[[#This Row],[Gross Revenue]]-Sales_Data[[#This Row],[TotalFinancialCost]]</f>
        <v>3348.08</v>
      </c>
      <c r="R2700" s="7">
        <f>Sales_Data[[#This Row],[Actul Bill Amount]]-Sales_Data[[#This Row],[ShippingCost]]</f>
        <v>14948.08</v>
      </c>
      <c r="S2700">
        <v>1134</v>
      </c>
      <c r="T2700">
        <v>2651.92</v>
      </c>
      <c r="U2700" t="s">
        <v>58</v>
      </c>
      <c r="V2700">
        <v>800</v>
      </c>
      <c r="W2700" t="s">
        <v>27</v>
      </c>
      <c r="X2700" t="str">
        <f t="shared" si="85"/>
        <v>Mumbai</v>
      </c>
    </row>
    <row r="2701" spans="1:24" x14ac:dyDescent="0.4">
      <c r="A2701">
        <v>102700</v>
      </c>
      <c r="B2701" s="5">
        <v>45677.595138888886</v>
      </c>
      <c r="C2701" s="3" t="str">
        <f>TEXT(Sales_Data[[#This Row],[OrderDate]],"mmmm")</f>
        <v>January</v>
      </c>
      <c r="D2701" s="3" t="str">
        <f t="shared" si="84"/>
        <v>2025</v>
      </c>
      <c r="E2701" t="s">
        <v>13</v>
      </c>
      <c r="F2701" t="s">
        <v>46</v>
      </c>
      <c r="G2701" t="s">
        <v>29</v>
      </c>
      <c r="H2701" t="s">
        <v>32</v>
      </c>
      <c r="I2701" t="s">
        <v>100</v>
      </c>
      <c r="J2701">
        <v>8</v>
      </c>
      <c r="K2701">
        <v>15000</v>
      </c>
      <c r="L2701" s="7">
        <f>Sales_Data[[#This Row],[OrderQuantity]] *Sales_Data[[#This Row],[UnitPrice]]</f>
        <v>120000</v>
      </c>
      <c r="M2701" s="7">
        <f>Sales_Data[[#This Row],[UnitPrice]]-Sales_Data[[#This Row],[UnitCost]]</f>
        <v>5500</v>
      </c>
      <c r="N2701" s="7">
        <f>Sales_Data[[#This Row],[Gross Revenue]]-Sales_Data[[#This Row],[Discount Amount ]]</f>
        <v>114500</v>
      </c>
      <c r="O2701" s="7">
        <f>Sales_Data[[#This Row],[OrderQuantity]] *Sales_Data[[#This Row],[UnitCost]]</f>
        <v>76000</v>
      </c>
      <c r="P2701" s="7">
        <f>Sales_Data[[#This Row],[ItemCost]] +Sales_Data[[#This Row],[ShippingCost]]</f>
        <v>76229.61</v>
      </c>
      <c r="Q2701" s="7">
        <f>Sales_Data[[#This Row],[Gross Revenue]]-Sales_Data[[#This Row],[TotalFinancialCost]]</f>
        <v>43770.39</v>
      </c>
      <c r="R2701" s="7">
        <f>Sales_Data[[#This Row],[Actul Bill Amount]]-Sales_Data[[#This Row],[ShippingCost]]</f>
        <v>114270.39</v>
      </c>
      <c r="S2701">
        <v>743</v>
      </c>
      <c r="T2701">
        <v>229.61</v>
      </c>
      <c r="U2701" t="s">
        <v>53</v>
      </c>
      <c r="V2701">
        <v>9500</v>
      </c>
      <c r="W2701" t="s">
        <v>33</v>
      </c>
      <c r="X2701" t="str">
        <f t="shared" si="85"/>
        <v>Delhi</v>
      </c>
    </row>
    <row r="2702" spans="1:24" x14ac:dyDescent="0.4">
      <c r="A2702">
        <v>102701</v>
      </c>
      <c r="B2702" s="5">
        <v>45732.884722222225</v>
      </c>
      <c r="C2702" s="3" t="str">
        <f>TEXT(Sales_Data[[#This Row],[OrderDate]],"mmmm")</f>
        <v>March</v>
      </c>
      <c r="D2702" s="3" t="str">
        <f t="shared" si="84"/>
        <v>2025</v>
      </c>
      <c r="E2702" t="s">
        <v>50</v>
      </c>
      <c r="F2702" t="s">
        <v>14</v>
      </c>
      <c r="G2702" t="s">
        <v>15</v>
      </c>
      <c r="H2702" t="s">
        <v>37</v>
      </c>
      <c r="I2702" t="s">
        <v>100</v>
      </c>
      <c r="J2702">
        <v>35</v>
      </c>
      <c r="K2702">
        <v>6500</v>
      </c>
      <c r="L2702" s="7">
        <f>Sales_Data[[#This Row],[OrderQuantity]] *Sales_Data[[#This Row],[UnitPrice]]</f>
        <v>227500</v>
      </c>
      <c r="M2702" s="7">
        <f>Sales_Data[[#This Row],[UnitPrice]]-Sales_Data[[#This Row],[UnitCost]]</f>
        <v>2300</v>
      </c>
      <c r="N2702" s="7">
        <f>Sales_Data[[#This Row],[Gross Revenue]]-Sales_Data[[#This Row],[Discount Amount ]]</f>
        <v>225200</v>
      </c>
      <c r="O2702" s="7">
        <f>Sales_Data[[#This Row],[OrderQuantity]] *Sales_Data[[#This Row],[UnitCost]]</f>
        <v>147000</v>
      </c>
      <c r="P2702" s="7">
        <f>Sales_Data[[#This Row],[ItemCost]] +Sales_Data[[#This Row],[ShippingCost]]</f>
        <v>147509.54999999999</v>
      </c>
      <c r="Q2702" s="7">
        <f>Sales_Data[[#This Row],[Gross Revenue]]-Sales_Data[[#This Row],[TotalFinancialCost]]</f>
        <v>79990.450000000012</v>
      </c>
      <c r="R2702" s="7">
        <f>Sales_Data[[#This Row],[Actul Bill Amount]]-Sales_Data[[#This Row],[ShippingCost]]</f>
        <v>224690.45</v>
      </c>
      <c r="S2702">
        <v>397</v>
      </c>
      <c r="T2702">
        <v>509.55</v>
      </c>
      <c r="U2702" t="s">
        <v>21</v>
      </c>
      <c r="V2702">
        <v>4200</v>
      </c>
      <c r="W2702" t="s">
        <v>38</v>
      </c>
      <c r="X2702" t="str">
        <f t="shared" si="85"/>
        <v>Kolkata</v>
      </c>
    </row>
    <row r="2703" spans="1:24" x14ac:dyDescent="0.4">
      <c r="A2703">
        <v>102702</v>
      </c>
      <c r="B2703" s="5">
        <v>45900.375694444447</v>
      </c>
      <c r="C2703" s="3" t="str">
        <f>TEXT(Sales_Data[[#This Row],[OrderDate]],"mmmm")</f>
        <v>August</v>
      </c>
      <c r="D2703" s="3" t="str">
        <f t="shared" si="84"/>
        <v>2025</v>
      </c>
      <c r="E2703" t="s">
        <v>45</v>
      </c>
      <c r="F2703" t="s">
        <v>55</v>
      </c>
      <c r="G2703" t="s">
        <v>15</v>
      </c>
      <c r="H2703" t="s">
        <v>37</v>
      </c>
      <c r="I2703" t="s">
        <v>100</v>
      </c>
      <c r="J2703">
        <v>82</v>
      </c>
      <c r="K2703">
        <v>850</v>
      </c>
      <c r="L2703" s="7">
        <f>Sales_Data[[#This Row],[OrderQuantity]] *Sales_Data[[#This Row],[UnitPrice]]</f>
        <v>69700</v>
      </c>
      <c r="M2703" s="7">
        <f>Sales_Data[[#This Row],[UnitPrice]]-Sales_Data[[#This Row],[UnitCost]]</f>
        <v>300</v>
      </c>
      <c r="N2703" s="7">
        <f>Sales_Data[[#This Row],[Gross Revenue]]-Sales_Data[[#This Row],[Discount Amount ]]</f>
        <v>69400</v>
      </c>
      <c r="O2703" s="7">
        <f>Sales_Data[[#This Row],[OrderQuantity]] *Sales_Data[[#This Row],[UnitCost]]</f>
        <v>45100</v>
      </c>
      <c r="P2703" s="7">
        <f>Sales_Data[[#This Row],[ItemCost]] +Sales_Data[[#This Row],[ShippingCost]]</f>
        <v>45719.74</v>
      </c>
      <c r="Q2703" s="7">
        <f>Sales_Data[[#This Row],[Gross Revenue]]-Sales_Data[[#This Row],[TotalFinancialCost]]</f>
        <v>23980.260000000002</v>
      </c>
      <c r="R2703" s="7">
        <f>Sales_Data[[#This Row],[Actul Bill Amount]]-Sales_Data[[#This Row],[ShippingCost]]</f>
        <v>68780.259999999995</v>
      </c>
      <c r="S2703">
        <v>600</v>
      </c>
      <c r="T2703">
        <v>619.74</v>
      </c>
      <c r="U2703" t="s">
        <v>56</v>
      </c>
      <c r="V2703">
        <v>550</v>
      </c>
      <c r="W2703" t="s">
        <v>38</v>
      </c>
      <c r="X2703" t="str">
        <f t="shared" si="85"/>
        <v>Kolkata</v>
      </c>
    </row>
    <row r="2704" spans="1:24" x14ac:dyDescent="0.4">
      <c r="A2704">
        <v>102703</v>
      </c>
      <c r="B2704" s="5">
        <v>45880.156944444447</v>
      </c>
      <c r="C2704" s="3" t="str">
        <f>TEXT(Sales_Data[[#This Row],[OrderDate]],"mmmm")</f>
        <v>August</v>
      </c>
      <c r="D2704" s="3" t="str">
        <f t="shared" si="84"/>
        <v>2025</v>
      </c>
      <c r="E2704" t="s">
        <v>13</v>
      </c>
      <c r="F2704" t="s">
        <v>24</v>
      </c>
      <c r="G2704" t="s">
        <v>31</v>
      </c>
      <c r="H2704" t="s">
        <v>25</v>
      </c>
      <c r="I2704" t="s">
        <v>100</v>
      </c>
      <c r="J2704">
        <v>72</v>
      </c>
      <c r="K2704">
        <v>25000</v>
      </c>
      <c r="L2704" s="7">
        <f>Sales_Data[[#This Row],[OrderQuantity]] *Sales_Data[[#This Row],[UnitPrice]]</f>
        <v>1800000</v>
      </c>
      <c r="M2704" s="7">
        <f>Sales_Data[[#This Row],[UnitPrice]]-Sales_Data[[#This Row],[UnitCost]]</f>
        <v>7000</v>
      </c>
      <c r="N2704" s="7">
        <f>Sales_Data[[#This Row],[Gross Revenue]]-Sales_Data[[#This Row],[Discount Amount ]]</f>
        <v>1793000</v>
      </c>
      <c r="O2704" s="7">
        <f>Sales_Data[[#This Row],[OrderQuantity]] *Sales_Data[[#This Row],[UnitCost]]</f>
        <v>1296000</v>
      </c>
      <c r="P2704" s="7">
        <f>Sales_Data[[#This Row],[ItemCost]] +Sales_Data[[#This Row],[ShippingCost]]</f>
        <v>1296384.75</v>
      </c>
      <c r="Q2704" s="7">
        <f>Sales_Data[[#This Row],[Gross Revenue]]-Sales_Data[[#This Row],[TotalFinancialCost]]</f>
        <v>503615.25</v>
      </c>
      <c r="R2704" s="7">
        <f>Sales_Data[[#This Row],[Actul Bill Amount]]-Sales_Data[[#This Row],[ShippingCost]]</f>
        <v>1792615.25</v>
      </c>
      <c r="S2704">
        <v>417</v>
      </c>
      <c r="T2704">
        <v>384.75</v>
      </c>
      <c r="U2704" t="s">
        <v>60</v>
      </c>
      <c r="V2704">
        <v>18000</v>
      </c>
      <c r="W2704" t="s">
        <v>27</v>
      </c>
      <c r="X2704" t="str">
        <f t="shared" si="85"/>
        <v>Mumbai</v>
      </c>
    </row>
    <row r="2705" spans="1:24" x14ac:dyDescent="0.4">
      <c r="A2705">
        <v>102704</v>
      </c>
      <c r="B2705" s="5">
        <v>45727.274305555555</v>
      </c>
      <c r="C2705" s="3" t="str">
        <f>TEXT(Sales_Data[[#This Row],[OrderDate]],"mmmm")</f>
        <v>March</v>
      </c>
      <c r="D2705" s="3" t="str">
        <f t="shared" si="84"/>
        <v>2025</v>
      </c>
      <c r="E2705" t="s">
        <v>45</v>
      </c>
      <c r="F2705" t="s">
        <v>14</v>
      </c>
      <c r="G2705" t="s">
        <v>31</v>
      </c>
      <c r="H2705" t="s">
        <v>32</v>
      </c>
      <c r="I2705" t="s">
        <v>100</v>
      </c>
      <c r="J2705">
        <v>7</v>
      </c>
      <c r="K2705">
        <v>6500</v>
      </c>
      <c r="L2705" s="7">
        <f>Sales_Data[[#This Row],[OrderQuantity]] *Sales_Data[[#This Row],[UnitPrice]]</f>
        <v>45500</v>
      </c>
      <c r="M2705" s="7">
        <f>Sales_Data[[#This Row],[UnitPrice]]-Sales_Data[[#This Row],[UnitCost]]</f>
        <v>2300</v>
      </c>
      <c r="N2705" s="7">
        <f>Sales_Data[[#This Row],[Gross Revenue]]-Sales_Data[[#This Row],[Discount Amount ]]</f>
        <v>43200</v>
      </c>
      <c r="O2705" s="7">
        <f>Sales_Data[[#This Row],[OrderQuantity]] *Sales_Data[[#This Row],[UnitCost]]</f>
        <v>29400</v>
      </c>
      <c r="P2705" s="7">
        <f>Sales_Data[[#This Row],[ItemCost]] +Sales_Data[[#This Row],[ShippingCost]]</f>
        <v>30350.52</v>
      </c>
      <c r="Q2705" s="7">
        <f>Sales_Data[[#This Row],[Gross Revenue]]-Sales_Data[[#This Row],[TotalFinancialCost]]</f>
        <v>15149.48</v>
      </c>
      <c r="R2705" s="7">
        <f>Sales_Data[[#This Row],[Actul Bill Amount]]-Sales_Data[[#This Row],[ShippingCost]]</f>
        <v>42249.48</v>
      </c>
      <c r="S2705">
        <v>385</v>
      </c>
      <c r="T2705">
        <v>950.52</v>
      </c>
      <c r="U2705" t="s">
        <v>21</v>
      </c>
      <c r="V2705">
        <v>4200</v>
      </c>
      <c r="W2705" t="s">
        <v>33</v>
      </c>
      <c r="X2705" t="str">
        <f t="shared" si="85"/>
        <v>Delhi</v>
      </c>
    </row>
    <row r="2706" spans="1:24" x14ac:dyDescent="0.4">
      <c r="A2706">
        <v>102705</v>
      </c>
      <c r="B2706" s="5">
        <v>45969.973611111112</v>
      </c>
      <c r="C2706" s="3" t="str">
        <f>TEXT(Sales_Data[[#This Row],[OrderDate]],"mmmm")</f>
        <v>November</v>
      </c>
      <c r="D2706" s="3" t="str">
        <f t="shared" si="84"/>
        <v>2025</v>
      </c>
      <c r="E2706" t="s">
        <v>45</v>
      </c>
      <c r="F2706" t="s">
        <v>35</v>
      </c>
      <c r="G2706" t="s">
        <v>31</v>
      </c>
      <c r="H2706" t="s">
        <v>16</v>
      </c>
      <c r="I2706" t="s">
        <v>100</v>
      </c>
      <c r="J2706">
        <v>62</v>
      </c>
      <c r="K2706">
        <v>12000</v>
      </c>
      <c r="L2706" s="7">
        <f>Sales_Data[[#This Row],[OrderQuantity]] *Sales_Data[[#This Row],[UnitPrice]]</f>
        <v>744000</v>
      </c>
      <c r="M2706" s="7">
        <f>Sales_Data[[#This Row],[UnitPrice]]-Sales_Data[[#This Row],[UnitCost]]</f>
        <v>4000</v>
      </c>
      <c r="N2706" s="7">
        <f>Sales_Data[[#This Row],[Gross Revenue]]-Sales_Data[[#This Row],[Discount Amount ]]</f>
        <v>740000</v>
      </c>
      <c r="O2706" s="7">
        <f>Sales_Data[[#This Row],[OrderQuantity]] *Sales_Data[[#This Row],[UnitCost]]</f>
        <v>496000</v>
      </c>
      <c r="P2706" s="7">
        <f>Sales_Data[[#This Row],[ItemCost]] +Sales_Data[[#This Row],[ShippingCost]]</f>
        <v>497481.18</v>
      </c>
      <c r="Q2706" s="7">
        <f>Sales_Data[[#This Row],[Gross Revenue]]-Sales_Data[[#This Row],[TotalFinancialCost]]</f>
        <v>246518.82</v>
      </c>
      <c r="R2706" s="7">
        <f>Sales_Data[[#This Row],[Actul Bill Amount]]-Sales_Data[[#This Row],[ShippingCost]]</f>
        <v>738518.82</v>
      </c>
      <c r="S2706">
        <v>469</v>
      </c>
      <c r="T2706">
        <v>1481.18</v>
      </c>
      <c r="U2706" t="s">
        <v>36</v>
      </c>
      <c r="V2706">
        <v>8000</v>
      </c>
      <c r="W2706" t="s">
        <v>18</v>
      </c>
      <c r="X2706" t="str">
        <f t="shared" si="85"/>
        <v>Bengaluru</v>
      </c>
    </row>
    <row r="2707" spans="1:24" x14ac:dyDescent="0.4">
      <c r="A2707">
        <v>102706</v>
      </c>
      <c r="B2707" s="5">
        <v>45868.211805555555</v>
      </c>
      <c r="C2707" s="3" t="str">
        <f>TEXT(Sales_Data[[#This Row],[OrderDate]],"mmmm")</f>
        <v>July</v>
      </c>
      <c r="D2707" s="3" t="str">
        <f t="shared" si="84"/>
        <v>2025</v>
      </c>
      <c r="E2707" t="s">
        <v>23</v>
      </c>
      <c r="F2707" t="s">
        <v>28</v>
      </c>
      <c r="G2707" t="s">
        <v>15</v>
      </c>
      <c r="H2707" t="s">
        <v>16</v>
      </c>
      <c r="I2707" t="s">
        <v>100</v>
      </c>
      <c r="J2707">
        <v>40</v>
      </c>
      <c r="K2707">
        <v>450</v>
      </c>
      <c r="L2707" s="7">
        <f>Sales_Data[[#This Row],[OrderQuantity]] *Sales_Data[[#This Row],[UnitPrice]]</f>
        <v>18000</v>
      </c>
      <c r="M2707" s="7">
        <f>Sales_Data[[#This Row],[UnitPrice]]-Sales_Data[[#This Row],[UnitCost]]</f>
        <v>250</v>
      </c>
      <c r="N2707" s="7">
        <f>Sales_Data[[#This Row],[Gross Revenue]]-Sales_Data[[#This Row],[Discount Amount ]]</f>
        <v>17750</v>
      </c>
      <c r="O2707" s="7">
        <f>Sales_Data[[#This Row],[OrderQuantity]] *Sales_Data[[#This Row],[UnitCost]]</f>
        <v>8000</v>
      </c>
      <c r="P2707" s="7">
        <f>Sales_Data[[#This Row],[ItemCost]] +Sales_Data[[#This Row],[ShippingCost]]</f>
        <v>9924.99</v>
      </c>
      <c r="Q2707" s="7">
        <f>Sales_Data[[#This Row],[Gross Revenue]]-Sales_Data[[#This Row],[TotalFinancialCost]]</f>
        <v>8075.01</v>
      </c>
      <c r="R2707" s="7">
        <f>Sales_Data[[#This Row],[Actul Bill Amount]]-Sales_Data[[#This Row],[ShippingCost]]</f>
        <v>15825.01</v>
      </c>
      <c r="S2707">
        <v>727</v>
      </c>
      <c r="T2707">
        <v>1924.99</v>
      </c>
      <c r="U2707" t="s">
        <v>30</v>
      </c>
      <c r="V2707">
        <v>200</v>
      </c>
      <c r="W2707" t="s">
        <v>18</v>
      </c>
      <c r="X2707" t="str">
        <f t="shared" si="85"/>
        <v>Bengaluru</v>
      </c>
    </row>
    <row r="2708" spans="1:24" x14ac:dyDescent="0.4">
      <c r="A2708">
        <v>102707</v>
      </c>
      <c r="B2708" s="5">
        <v>45758.005555555559</v>
      </c>
      <c r="C2708" s="3" t="str">
        <f>TEXT(Sales_Data[[#This Row],[OrderDate]],"mmmm")</f>
        <v>April</v>
      </c>
      <c r="D2708" s="3" t="str">
        <f t="shared" si="84"/>
        <v>2025</v>
      </c>
      <c r="E2708" t="s">
        <v>13</v>
      </c>
      <c r="F2708" t="s">
        <v>28</v>
      </c>
      <c r="G2708" t="s">
        <v>29</v>
      </c>
      <c r="H2708" t="s">
        <v>16</v>
      </c>
      <c r="I2708" t="s">
        <v>100</v>
      </c>
      <c r="J2708">
        <v>56</v>
      </c>
      <c r="K2708">
        <v>450</v>
      </c>
      <c r="L2708" s="7">
        <f>Sales_Data[[#This Row],[OrderQuantity]] *Sales_Data[[#This Row],[UnitPrice]]</f>
        <v>25200</v>
      </c>
      <c r="M2708" s="7">
        <f>Sales_Data[[#This Row],[UnitPrice]]-Sales_Data[[#This Row],[UnitCost]]</f>
        <v>250</v>
      </c>
      <c r="N2708" s="7">
        <f>Sales_Data[[#This Row],[Gross Revenue]]-Sales_Data[[#This Row],[Discount Amount ]]</f>
        <v>24950</v>
      </c>
      <c r="O2708" s="7">
        <f>Sales_Data[[#This Row],[OrderQuantity]] *Sales_Data[[#This Row],[UnitCost]]</f>
        <v>11200</v>
      </c>
      <c r="P2708" s="7">
        <f>Sales_Data[[#This Row],[ItemCost]] +Sales_Data[[#This Row],[ShippingCost]]</f>
        <v>11693.99</v>
      </c>
      <c r="Q2708" s="7">
        <f>Sales_Data[[#This Row],[Gross Revenue]]-Sales_Data[[#This Row],[TotalFinancialCost]]</f>
        <v>13506.01</v>
      </c>
      <c r="R2708" s="7">
        <f>Sales_Data[[#This Row],[Actul Bill Amount]]-Sales_Data[[#This Row],[ShippingCost]]</f>
        <v>24456.01</v>
      </c>
      <c r="S2708">
        <v>352</v>
      </c>
      <c r="T2708">
        <v>493.99</v>
      </c>
      <c r="U2708" t="s">
        <v>30</v>
      </c>
      <c r="V2708">
        <v>200</v>
      </c>
      <c r="W2708" t="s">
        <v>18</v>
      </c>
      <c r="X2708" t="str">
        <f t="shared" si="85"/>
        <v>Bengaluru</v>
      </c>
    </row>
    <row r="2709" spans="1:24" x14ac:dyDescent="0.4">
      <c r="A2709">
        <v>102708</v>
      </c>
      <c r="B2709" s="5">
        <v>45843.905555555553</v>
      </c>
      <c r="C2709" s="3" t="str">
        <f>TEXT(Sales_Data[[#This Row],[OrderDate]],"mmmm")</f>
        <v>July</v>
      </c>
      <c r="D2709" s="3" t="str">
        <f t="shared" si="84"/>
        <v>2025</v>
      </c>
      <c r="E2709" t="s">
        <v>23</v>
      </c>
      <c r="F2709" t="s">
        <v>14</v>
      </c>
      <c r="G2709" t="s">
        <v>29</v>
      </c>
      <c r="H2709" t="s">
        <v>37</v>
      </c>
      <c r="I2709" t="s">
        <v>100</v>
      </c>
      <c r="J2709">
        <v>98</v>
      </c>
      <c r="K2709">
        <v>3200</v>
      </c>
      <c r="L2709" s="7">
        <f>Sales_Data[[#This Row],[OrderQuantity]] *Sales_Data[[#This Row],[UnitPrice]]</f>
        <v>313600</v>
      </c>
      <c r="M2709" s="7">
        <f>Sales_Data[[#This Row],[UnitPrice]]-Sales_Data[[#This Row],[UnitCost]]</f>
        <v>1200</v>
      </c>
      <c r="N2709" s="7">
        <f>Sales_Data[[#This Row],[Gross Revenue]]-Sales_Data[[#This Row],[Discount Amount ]]</f>
        <v>312400</v>
      </c>
      <c r="O2709" s="7">
        <f>Sales_Data[[#This Row],[OrderQuantity]] *Sales_Data[[#This Row],[UnitCost]]</f>
        <v>196000</v>
      </c>
      <c r="P2709" s="7">
        <f>Sales_Data[[#This Row],[ItemCost]] +Sales_Data[[#This Row],[ShippingCost]]</f>
        <v>197163.21</v>
      </c>
      <c r="Q2709" s="7">
        <f>Sales_Data[[#This Row],[Gross Revenue]]-Sales_Data[[#This Row],[TotalFinancialCost]]</f>
        <v>116436.79000000001</v>
      </c>
      <c r="R2709" s="7">
        <f>Sales_Data[[#This Row],[Actul Bill Amount]]-Sales_Data[[#This Row],[ShippingCost]]</f>
        <v>311236.78999999998</v>
      </c>
      <c r="S2709">
        <v>651</v>
      </c>
      <c r="T2709">
        <v>1163.21</v>
      </c>
      <c r="U2709" t="s">
        <v>17</v>
      </c>
      <c r="V2709">
        <v>2000</v>
      </c>
      <c r="W2709" t="s">
        <v>38</v>
      </c>
      <c r="X2709" t="str">
        <f t="shared" si="85"/>
        <v>Kolkata</v>
      </c>
    </row>
    <row r="2710" spans="1:24" x14ac:dyDescent="0.4">
      <c r="A2710">
        <v>102709</v>
      </c>
      <c r="B2710" s="5">
        <v>45789.808333333334</v>
      </c>
      <c r="C2710" s="3" t="str">
        <f>TEXT(Sales_Data[[#This Row],[OrderDate]],"mmmm")</f>
        <v>May</v>
      </c>
      <c r="D2710" s="3" t="str">
        <f t="shared" si="84"/>
        <v>2025</v>
      </c>
      <c r="E2710" t="s">
        <v>42</v>
      </c>
      <c r="F2710" t="s">
        <v>14</v>
      </c>
      <c r="G2710" t="s">
        <v>15</v>
      </c>
      <c r="H2710" t="s">
        <v>32</v>
      </c>
      <c r="I2710" t="s">
        <v>100</v>
      </c>
      <c r="J2710">
        <v>37</v>
      </c>
      <c r="K2710">
        <v>6500</v>
      </c>
      <c r="L2710" s="7">
        <f>Sales_Data[[#This Row],[OrderQuantity]] *Sales_Data[[#This Row],[UnitPrice]]</f>
        <v>240500</v>
      </c>
      <c r="M2710" s="7">
        <f>Sales_Data[[#This Row],[UnitPrice]]-Sales_Data[[#This Row],[UnitCost]]</f>
        <v>2300</v>
      </c>
      <c r="N2710" s="7">
        <f>Sales_Data[[#This Row],[Gross Revenue]]-Sales_Data[[#This Row],[Discount Amount ]]</f>
        <v>238200</v>
      </c>
      <c r="O2710" s="7">
        <f>Sales_Data[[#This Row],[OrderQuantity]] *Sales_Data[[#This Row],[UnitCost]]</f>
        <v>155400</v>
      </c>
      <c r="P2710" s="7">
        <f>Sales_Data[[#This Row],[ItemCost]] +Sales_Data[[#This Row],[ShippingCost]]</f>
        <v>155979.82</v>
      </c>
      <c r="Q2710" s="7">
        <f>Sales_Data[[#This Row],[Gross Revenue]]-Sales_Data[[#This Row],[TotalFinancialCost]]</f>
        <v>84520.18</v>
      </c>
      <c r="R2710" s="7">
        <f>Sales_Data[[#This Row],[Actul Bill Amount]]-Sales_Data[[#This Row],[ShippingCost]]</f>
        <v>237620.18</v>
      </c>
      <c r="S2710">
        <v>771</v>
      </c>
      <c r="T2710">
        <v>579.82000000000005</v>
      </c>
      <c r="U2710" t="s">
        <v>21</v>
      </c>
      <c r="V2710">
        <v>4200</v>
      </c>
      <c r="W2710" t="s">
        <v>33</v>
      </c>
      <c r="X2710" t="str">
        <f t="shared" si="85"/>
        <v>Delhi</v>
      </c>
    </row>
    <row r="2711" spans="1:24" x14ac:dyDescent="0.4">
      <c r="A2711">
        <v>102710</v>
      </c>
      <c r="B2711" s="5">
        <v>45768.444444444445</v>
      </c>
      <c r="C2711" s="3" t="str">
        <f>TEXT(Sales_Data[[#This Row],[OrderDate]],"mmmm")</f>
        <v>April</v>
      </c>
      <c r="D2711" s="3" t="str">
        <f t="shared" si="84"/>
        <v>2025</v>
      </c>
      <c r="E2711" t="s">
        <v>45</v>
      </c>
      <c r="F2711" t="s">
        <v>46</v>
      </c>
      <c r="G2711" t="s">
        <v>29</v>
      </c>
      <c r="H2711" t="s">
        <v>20</v>
      </c>
      <c r="I2711" t="s">
        <v>100</v>
      </c>
      <c r="J2711">
        <v>71</v>
      </c>
      <c r="K2711">
        <v>15000</v>
      </c>
      <c r="L2711" s="7">
        <f>Sales_Data[[#This Row],[OrderQuantity]] *Sales_Data[[#This Row],[UnitPrice]]</f>
        <v>1065000</v>
      </c>
      <c r="M2711" s="7">
        <f>Sales_Data[[#This Row],[UnitPrice]]-Sales_Data[[#This Row],[UnitCost]]</f>
        <v>5500</v>
      </c>
      <c r="N2711" s="7">
        <f>Sales_Data[[#This Row],[Gross Revenue]]-Sales_Data[[#This Row],[Discount Amount ]]</f>
        <v>1059500</v>
      </c>
      <c r="O2711" s="7">
        <f>Sales_Data[[#This Row],[OrderQuantity]] *Sales_Data[[#This Row],[UnitCost]]</f>
        <v>674500</v>
      </c>
      <c r="P2711" s="7">
        <f>Sales_Data[[#This Row],[ItemCost]] +Sales_Data[[#This Row],[ShippingCost]]</f>
        <v>675472.45</v>
      </c>
      <c r="Q2711" s="7">
        <f>Sales_Data[[#This Row],[Gross Revenue]]-Sales_Data[[#This Row],[TotalFinancialCost]]</f>
        <v>389527.55000000005</v>
      </c>
      <c r="R2711" s="7">
        <f>Sales_Data[[#This Row],[Actul Bill Amount]]-Sales_Data[[#This Row],[ShippingCost]]</f>
        <v>1058527.55</v>
      </c>
      <c r="S2711">
        <v>741</v>
      </c>
      <c r="T2711">
        <v>972.45</v>
      </c>
      <c r="U2711" t="s">
        <v>53</v>
      </c>
      <c r="V2711">
        <v>9500</v>
      </c>
      <c r="W2711" t="s">
        <v>22</v>
      </c>
      <c r="X2711" t="str">
        <f t="shared" si="85"/>
        <v>Nagpur</v>
      </c>
    </row>
    <row r="2712" spans="1:24" x14ac:dyDescent="0.4">
      <c r="A2712">
        <v>102711</v>
      </c>
      <c r="B2712" s="5">
        <v>45789.774305555555</v>
      </c>
      <c r="C2712" s="3" t="str">
        <f>TEXT(Sales_Data[[#This Row],[OrderDate]],"mmmm")</f>
        <v>May</v>
      </c>
      <c r="D2712" s="3" t="str">
        <f t="shared" si="84"/>
        <v>2025</v>
      </c>
      <c r="E2712" t="s">
        <v>13</v>
      </c>
      <c r="F2712" t="s">
        <v>55</v>
      </c>
      <c r="G2712" t="s">
        <v>29</v>
      </c>
      <c r="H2712" t="s">
        <v>16</v>
      </c>
      <c r="I2712" t="s">
        <v>100</v>
      </c>
      <c r="J2712">
        <v>94</v>
      </c>
      <c r="K2712">
        <v>850</v>
      </c>
      <c r="L2712" s="7">
        <f>Sales_Data[[#This Row],[OrderQuantity]] *Sales_Data[[#This Row],[UnitPrice]]</f>
        <v>79900</v>
      </c>
      <c r="M2712" s="7">
        <f>Sales_Data[[#This Row],[UnitPrice]]-Sales_Data[[#This Row],[UnitCost]]</f>
        <v>300</v>
      </c>
      <c r="N2712" s="7">
        <f>Sales_Data[[#This Row],[Gross Revenue]]-Sales_Data[[#This Row],[Discount Amount ]]</f>
        <v>79600</v>
      </c>
      <c r="O2712" s="7">
        <f>Sales_Data[[#This Row],[OrderQuantity]] *Sales_Data[[#This Row],[UnitCost]]</f>
        <v>51700</v>
      </c>
      <c r="P2712" s="7">
        <f>Sales_Data[[#This Row],[ItemCost]] +Sales_Data[[#This Row],[ShippingCost]]</f>
        <v>52064.18</v>
      </c>
      <c r="Q2712" s="7">
        <f>Sales_Data[[#This Row],[Gross Revenue]]-Sales_Data[[#This Row],[TotalFinancialCost]]</f>
        <v>27835.82</v>
      </c>
      <c r="R2712" s="7">
        <f>Sales_Data[[#This Row],[Actul Bill Amount]]-Sales_Data[[#This Row],[ShippingCost]]</f>
        <v>79235.820000000007</v>
      </c>
      <c r="S2712">
        <v>390</v>
      </c>
      <c r="T2712">
        <v>364.18</v>
      </c>
      <c r="U2712" t="s">
        <v>56</v>
      </c>
      <c r="V2712">
        <v>550</v>
      </c>
      <c r="W2712" t="s">
        <v>18</v>
      </c>
      <c r="X2712" t="str">
        <f t="shared" si="85"/>
        <v>Bengaluru</v>
      </c>
    </row>
    <row r="2713" spans="1:24" x14ac:dyDescent="0.4">
      <c r="A2713">
        <v>102712</v>
      </c>
      <c r="B2713" s="5">
        <v>45677.120138888888</v>
      </c>
      <c r="C2713" s="3" t="str">
        <f>TEXT(Sales_Data[[#This Row],[OrderDate]],"mmmm")</f>
        <v>January</v>
      </c>
      <c r="D2713" s="3" t="str">
        <f t="shared" si="84"/>
        <v>2025</v>
      </c>
      <c r="E2713" t="s">
        <v>48</v>
      </c>
      <c r="F2713" t="s">
        <v>35</v>
      </c>
      <c r="G2713" t="s">
        <v>29</v>
      </c>
      <c r="H2713" t="s">
        <v>16</v>
      </c>
      <c r="I2713" t="s">
        <v>100</v>
      </c>
      <c r="J2713">
        <v>28</v>
      </c>
      <c r="K2713">
        <v>12000</v>
      </c>
      <c r="L2713" s="7">
        <f>Sales_Data[[#This Row],[OrderQuantity]] *Sales_Data[[#This Row],[UnitPrice]]</f>
        <v>336000</v>
      </c>
      <c r="M2713" s="7">
        <f>Sales_Data[[#This Row],[UnitPrice]]-Sales_Data[[#This Row],[UnitCost]]</f>
        <v>4000</v>
      </c>
      <c r="N2713" s="7">
        <f>Sales_Data[[#This Row],[Gross Revenue]]-Sales_Data[[#This Row],[Discount Amount ]]</f>
        <v>332000</v>
      </c>
      <c r="O2713" s="7">
        <f>Sales_Data[[#This Row],[OrderQuantity]] *Sales_Data[[#This Row],[UnitCost]]</f>
        <v>224000</v>
      </c>
      <c r="P2713" s="7">
        <f>Sales_Data[[#This Row],[ItemCost]] +Sales_Data[[#This Row],[ShippingCost]]</f>
        <v>225022.79</v>
      </c>
      <c r="Q2713" s="7">
        <f>Sales_Data[[#This Row],[Gross Revenue]]-Sales_Data[[#This Row],[TotalFinancialCost]]</f>
        <v>110977.20999999999</v>
      </c>
      <c r="R2713" s="7">
        <f>Sales_Data[[#This Row],[Actul Bill Amount]]-Sales_Data[[#This Row],[ShippingCost]]</f>
        <v>330977.21000000002</v>
      </c>
      <c r="S2713">
        <v>707</v>
      </c>
      <c r="T2713">
        <v>1022.79</v>
      </c>
      <c r="U2713" t="s">
        <v>36</v>
      </c>
      <c r="V2713">
        <v>8000</v>
      </c>
      <c r="W2713" t="s">
        <v>18</v>
      </c>
      <c r="X2713" t="str">
        <f t="shared" si="85"/>
        <v>Bengaluru</v>
      </c>
    </row>
    <row r="2714" spans="1:24" x14ac:dyDescent="0.4">
      <c r="A2714">
        <v>102713</v>
      </c>
      <c r="B2714" s="5">
        <v>45681.094444444447</v>
      </c>
      <c r="C2714" s="3" t="str">
        <f>TEXT(Sales_Data[[#This Row],[OrderDate]],"mmmm")</f>
        <v>January</v>
      </c>
      <c r="D2714" s="3" t="str">
        <f t="shared" si="84"/>
        <v>2025</v>
      </c>
      <c r="E2714" t="s">
        <v>34</v>
      </c>
      <c r="F2714" t="s">
        <v>55</v>
      </c>
      <c r="G2714" t="s">
        <v>29</v>
      </c>
      <c r="H2714" t="s">
        <v>20</v>
      </c>
      <c r="I2714" t="s">
        <v>100</v>
      </c>
      <c r="J2714">
        <v>23</v>
      </c>
      <c r="K2714">
        <v>600</v>
      </c>
      <c r="L2714" s="7">
        <f>Sales_Data[[#This Row],[OrderQuantity]] *Sales_Data[[#This Row],[UnitPrice]]</f>
        <v>13800</v>
      </c>
      <c r="M2714" s="7">
        <f>Sales_Data[[#This Row],[UnitPrice]]-Sales_Data[[#This Row],[UnitCost]]</f>
        <v>250</v>
      </c>
      <c r="N2714" s="7">
        <f>Sales_Data[[#This Row],[Gross Revenue]]-Sales_Data[[#This Row],[Discount Amount ]]</f>
        <v>13550</v>
      </c>
      <c r="O2714" s="7">
        <f>Sales_Data[[#This Row],[OrderQuantity]] *Sales_Data[[#This Row],[UnitCost]]</f>
        <v>8050</v>
      </c>
      <c r="P2714" s="7">
        <f>Sales_Data[[#This Row],[ItemCost]] +Sales_Data[[#This Row],[ShippingCost]]</f>
        <v>8206.16</v>
      </c>
      <c r="Q2714" s="7">
        <f>Sales_Data[[#This Row],[Gross Revenue]]-Sales_Data[[#This Row],[TotalFinancialCost]]</f>
        <v>5593.84</v>
      </c>
      <c r="R2714" s="7">
        <f>Sales_Data[[#This Row],[Actul Bill Amount]]-Sales_Data[[#This Row],[ShippingCost]]</f>
        <v>13393.84</v>
      </c>
      <c r="S2714">
        <v>757</v>
      </c>
      <c r="T2714">
        <v>156.16</v>
      </c>
      <c r="U2714" t="s">
        <v>57</v>
      </c>
      <c r="V2714">
        <v>350</v>
      </c>
      <c r="W2714" t="s">
        <v>22</v>
      </c>
      <c r="X2714" t="str">
        <f t="shared" si="85"/>
        <v>Nagpur</v>
      </c>
    </row>
    <row r="2715" spans="1:24" x14ac:dyDescent="0.4">
      <c r="A2715">
        <v>102714</v>
      </c>
      <c r="B2715" s="5">
        <v>45884.017361111109</v>
      </c>
      <c r="C2715" s="3" t="str">
        <f>TEXT(Sales_Data[[#This Row],[OrderDate]],"mmmm")</f>
        <v>August</v>
      </c>
      <c r="D2715" s="3" t="str">
        <f t="shared" si="84"/>
        <v>2025</v>
      </c>
      <c r="E2715" t="s">
        <v>45</v>
      </c>
      <c r="F2715" t="s">
        <v>35</v>
      </c>
      <c r="G2715" t="s">
        <v>15</v>
      </c>
      <c r="H2715" t="s">
        <v>37</v>
      </c>
      <c r="I2715" t="s">
        <v>100</v>
      </c>
      <c r="J2715">
        <v>8</v>
      </c>
      <c r="K2715">
        <v>8500</v>
      </c>
      <c r="L2715" s="7">
        <f>Sales_Data[[#This Row],[OrderQuantity]] *Sales_Data[[#This Row],[UnitPrice]]</f>
        <v>68000</v>
      </c>
      <c r="M2715" s="7">
        <f>Sales_Data[[#This Row],[UnitPrice]]-Sales_Data[[#This Row],[UnitCost]]</f>
        <v>3000</v>
      </c>
      <c r="N2715" s="7">
        <f>Sales_Data[[#This Row],[Gross Revenue]]-Sales_Data[[#This Row],[Discount Amount ]]</f>
        <v>65000</v>
      </c>
      <c r="O2715" s="7">
        <f>Sales_Data[[#This Row],[OrderQuantity]] *Sales_Data[[#This Row],[UnitCost]]</f>
        <v>44000</v>
      </c>
      <c r="P2715" s="7">
        <f>Sales_Data[[#This Row],[ItemCost]] +Sales_Data[[#This Row],[ShippingCost]]</f>
        <v>44430.71</v>
      </c>
      <c r="Q2715" s="7">
        <f>Sales_Data[[#This Row],[Gross Revenue]]-Sales_Data[[#This Row],[TotalFinancialCost]]</f>
        <v>23569.29</v>
      </c>
      <c r="R2715" s="7">
        <f>Sales_Data[[#This Row],[Actul Bill Amount]]-Sales_Data[[#This Row],[ShippingCost]]</f>
        <v>64569.29</v>
      </c>
      <c r="S2715">
        <v>1091</v>
      </c>
      <c r="T2715">
        <v>430.71</v>
      </c>
      <c r="U2715" t="s">
        <v>49</v>
      </c>
      <c r="V2715">
        <v>5500</v>
      </c>
      <c r="W2715" t="s">
        <v>38</v>
      </c>
      <c r="X2715" t="str">
        <f t="shared" si="85"/>
        <v>Kolkata</v>
      </c>
    </row>
    <row r="2716" spans="1:24" x14ac:dyDescent="0.4">
      <c r="A2716">
        <v>102715</v>
      </c>
      <c r="B2716" s="5">
        <v>45811.381249999999</v>
      </c>
      <c r="C2716" s="3" t="str">
        <f>TEXT(Sales_Data[[#This Row],[OrderDate]],"mmmm")</f>
        <v>June</v>
      </c>
      <c r="D2716" s="3" t="str">
        <f t="shared" si="84"/>
        <v>2025</v>
      </c>
      <c r="E2716" t="s">
        <v>34</v>
      </c>
      <c r="F2716" t="s">
        <v>55</v>
      </c>
      <c r="G2716" t="s">
        <v>29</v>
      </c>
      <c r="H2716" t="s">
        <v>37</v>
      </c>
      <c r="I2716" t="s">
        <v>100</v>
      </c>
      <c r="J2716">
        <v>17</v>
      </c>
      <c r="K2716">
        <v>850</v>
      </c>
      <c r="L2716" s="7">
        <f>Sales_Data[[#This Row],[OrderQuantity]] *Sales_Data[[#This Row],[UnitPrice]]</f>
        <v>14450</v>
      </c>
      <c r="M2716" s="7">
        <f>Sales_Data[[#This Row],[UnitPrice]]-Sales_Data[[#This Row],[UnitCost]]</f>
        <v>300</v>
      </c>
      <c r="N2716" s="7">
        <f>Sales_Data[[#This Row],[Gross Revenue]]-Sales_Data[[#This Row],[Discount Amount ]]</f>
        <v>14150</v>
      </c>
      <c r="O2716" s="7">
        <f>Sales_Data[[#This Row],[OrderQuantity]] *Sales_Data[[#This Row],[UnitCost]]</f>
        <v>9350</v>
      </c>
      <c r="P2716" s="7">
        <f>Sales_Data[[#This Row],[ItemCost]] +Sales_Data[[#This Row],[ShippingCost]]</f>
        <v>9795.94</v>
      </c>
      <c r="Q2716" s="7">
        <f>Sales_Data[[#This Row],[Gross Revenue]]-Sales_Data[[#This Row],[TotalFinancialCost]]</f>
        <v>4654.0599999999995</v>
      </c>
      <c r="R2716" s="7">
        <f>Sales_Data[[#This Row],[Actul Bill Amount]]-Sales_Data[[#This Row],[ShippingCost]]</f>
        <v>13704.06</v>
      </c>
      <c r="S2716">
        <v>910</v>
      </c>
      <c r="T2716">
        <v>445.94</v>
      </c>
      <c r="U2716" t="s">
        <v>56</v>
      </c>
      <c r="V2716">
        <v>550</v>
      </c>
      <c r="W2716" t="s">
        <v>38</v>
      </c>
      <c r="X2716" t="str">
        <f t="shared" si="85"/>
        <v>Kolkata</v>
      </c>
    </row>
    <row r="2717" spans="1:24" x14ac:dyDescent="0.4">
      <c r="A2717">
        <v>102716</v>
      </c>
      <c r="B2717" s="5">
        <v>45950.545138888891</v>
      </c>
      <c r="C2717" s="3" t="str">
        <f>TEXT(Sales_Data[[#This Row],[OrderDate]],"mmmm")</f>
        <v>October</v>
      </c>
      <c r="D2717" s="3" t="str">
        <f t="shared" si="84"/>
        <v>2025</v>
      </c>
      <c r="E2717" t="s">
        <v>39</v>
      </c>
      <c r="F2717" t="s">
        <v>14</v>
      </c>
      <c r="G2717" t="s">
        <v>15</v>
      </c>
      <c r="H2717" t="s">
        <v>37</v>
      </c>
      <c r="I2717" t="s">
        <v>100</v>
      </c>
      <c r="J2717">
        <v>36</v>
      </c>
      <c r="K2717">
        <v>3200</v>
      </c>
      <c r="L2717" s="7">
        <f>Sales_Data[[#This Row],[OrderQuantity]] *Sales_Data[[#This Row],[UnitPrice]]</f>
        <v>115200</v>
      </c>
      <c r="M2717" s="7">
        <f>Sales_Data[[#This Row],[UnitPrice]]-Sales_Data[[#This Row],[UnitCost]]</f>
        <v>1200</v>
      </c>
      <c r="N2717" s="7">
        <f>Sales_Data[[#This Row],[Gross Revenue]]-Sales_Data[[#This Row],[Discount Amount ]]</f>
        <v>114000</v>
      </c>
      <c r="O2717" s="7">
        <f>Sales_Data[[#This Row],[OrderQuantity]] *Sales_Data[[#This Row],[UnitCost]]</f>
        <v>72000</v>
      </c>
      <c r="P2717" s="7">
        <f>Sales_Data[[#This Row],[ItemCost]] +Sales_Data[[#This Row],[ShippingCost]]</f>
        <v>72447.62</v>
      </c>
      <c r="Q2717" s="7">
        <f>Sales_Data[[#This Row],[Gross Revenue]]-Sales_Data[[#This Row],[TotalFinancialCost]]</f>
        <v>42752.380000000005</v>
      </c>
      <c r="R2717" s="7">
        <f>Sales_Data[[#This Row],[Actul Bill Amount]]-Sales_Data[[#This Row],[ShippingCost]]</f>
        <v>113552.38</v>
      </c>
      <c r="S2717">
        <v>762</v>
      </c>
      <c r="T2717">
        <v>447.62</v>
      </c>
      <c r="U2717" t="s">
        <v>17</v>
      </c>
      <c r="V2717">
        <v>2000</v>
      </c>
      <c r="W2717" t="s">
        <v>38</v>
      </c>
      <c r="X2717" t="str">
        <f t="shared" si="85"/>
        <v>Kolkata</v>
      </c>
    </row>
    <row r="2718" spans="1:24" x14ac:dyDescent="0.4">
      <c r="A2718">
        <v>102717</v>
      </c>
      <c r="B2718" s="5">
        <v>45887.682638888888</v>
      </c>
      <c r="C2718" s="3" t="str">
        <f>TEXT(Sales_Data[[#This Row],[OrderDate]],"mmmm")</f>
        <v>August</v>
      </c>
      <c r="D2718" s="3" t="str">
        <f t="shared" si="84"/>
        <v>2025</v>
      </c>
      <c r="E2718" t="s">
        <v>50</v>
      </c>
      <c r="F2718" t="s">
        <v>24</v>
      </c>
      <c r="G2718" t="s">
        <v>29</v>
      </c>
      <c r="H2718" t="s">
        <v>16</v>
      </c>
      <c r="I2718" t="s">
        <v>100</v>
      </c>
      <c r="J2718">
        <v>95</v>
      </c>
      <c r="K2718">
        <v>45000</v>
      </c>
      <c r="L2718" s="7">
        <f>Sales_Data[[#This Row],[OrderQuantity]] *Sales_Data[[#This Row],[UnitPrice]]</f>
        <v>4275000</v>
      </c>
      <c r="M2718" s="7">
        <f>Sales_Data[[#This Row],[UnitPrice]]-Sales_Data[[#This Row],[UnitCost]]</f>
        <v>13000</v>
      </c>
      <c r="N2718" s="7">
        <f>Sales_Data[[#This Row],[Gross Revenue]]-Sales_Data[[#This Row],[Discount Amount ]]</f>
        <v>4262000</v>
      </c>
      <c r="O2718" s="7">
        <f>Sales_Data[[#This Row],[OrderQuantity]] *Sales_Data[[#This Row],[UnitCost]]</f>
        <v>3040000</v>
      </c>
      <c r="P2718" s="7">
        <f>Sales_Data[[#This Row],[ItemCost]] +Sales_Data[[#This Row],[ShippingCost]]</f>
        <v>3040530.58</v>
      </c>
      <c r="Q2718" s="7">
        <f>Sales_Data[[#This Row],[Gross Revenue]]-Sales_Data[[#This Row],[TotalFinancialCost]]</f>
        <v>1234469.42</v>
      </c>
      <c r="R2718" s="7">
        <f>Sales_Data[[#This Row],[Actul Bill Amount]]-Sales_Data[[#This Row],[ShippingCost]]</f>
        <v>4261469.42</v>
      </c>
      <c r="S2718">
        <v>880</v>
      </c>
      <c r="T2718">
        <v>530.58000000000004</v>
      </c>
      <c r="U2718" t="s">
        <v>26</v>
      </c>
      <c r="V2718">
        <v>32000</v>
      </c>
      <c r="W2718" t="s">
        <v>18</v>
      </c>
      <c r="X2718" t="str">
        <f t="shared" si="85"/>
        <v>Bengaluru</v>
      </c>
    </row>
    <row r="2719" spans="1:24" x14ac:dyDescent="0.4">
      <c r="A2719">
        <v>102718</v>
      </c>
      <c r="B2719" s="5">
        <v>45967.070833333331</v>
      </c>
      <c r="C2719" s="3" t="str">
        <f>TEXT(Sales_Data[[#This Row],[OrderDate]],"mmmm")</f>
        <v>November</v>
      </c>
      <c r="D2719" s="3" t="str">
        <f t="shared" si="84"/>
        <v>2025</v>
      </c>
      <c r="E2719" t="s">
        <v>23</v>
      </c>
      <c r="F2719" t="s">
        <v>24</v>
      </c>
      <c r="G2719" t="s">
        <v>15</v>
      </c>
      <c r="H2719" t="s">
        <v>25</v>
      </c>
      <c r="I2719" t="s">
        <v>100</v>
      </c>
      <c r="J2719">
        <v>17</v>
      </c>
      <c r="K2719">
        <v>25000</v>
      </c>
      <c r="L2719" s="7">
        <f>Sales_Data[[#This Row],[OrderQuantity]] *Sales_Data[[#This Row],[UnitPrice]]</f>
        <v>425000</v>
      </c>
      <c r="M2719" s="7">
        <f>Sales_Data[[#This Row],[UnitPrice]]-Sales_Data[[#This Row],[UnitCost]]</f>
        <v>7000</v>
      </c>
      <c r="N2719" s="7">
        <f>Sales_Data[[#This Row],[Gross Revenue]]-Sales_Data[[#This Row],[Discount Amount ]]</f>
        <v>418000</v>
      </c>
      <c r="O2719" s="7">
        <f>Sales_Data[[#This Row],[OrderQuantity]] *Sales_Data[[#This Row],[UnitCost]]</f>
        <v>306000</v>
      </c>
      <c r="P2719" s="7">
        <f>Sales_Data[[#This Row],[ItemCost]] +Sales_Data[[#This Row],[ShippingCost]]</f>
        <v>306479.98</v>
      </c>
      <c r="Q2719" s="7">
        <f>Sales_Data[[#This Row],[Gross Revenue]]-Sales_Data[[#This Row],[TotalFinancialCost]]</f>
        <v>118520.02000000002</v>
      </c>
      <c r="R2719" s="7">
        <f>Sales_Data[[#This Row],[Actul Bill Amount]]-Sales_Data[[#This Row],[ShippingCost]]</f>
        <v>417520.02</v>
      </c>
      <c r="S2719">
        <v>1041</v>
      </c>
      <c r="T2719">
        <v>479.98</v>
      </c>
      <c r="U2719" t="s">
        <v>60</v>
      </c>
      <c r="V2719">
        <v>18000</v>
      </c>
      <c r="W2719" t="s">
        <v>27</v>
      </c>
      <c r="X2719" t="str">
        <f t="shared" si="85"/>
        <v>Mumbai</v>
      </c>
    </row>
    <row r="2720" spans="1:24" x14ac:dyDescent="0.4">
      <c r="A2720">
        <v>102719</v>
      </c>
      <c r="B2720" s="5">
        <v>46016.574305555558</v>
      </c>
      <c r="C2720" s="3" t="str">
        <f>TEXT(Sales_Data[[#This Row],[OrderDate]],"mmmm")</f>
        <v>December</v>
      </c>
      <c r="D2720" s="3" t="str">
        <f t="shared" si="84"/>
        <v>2025</v>
      </c>
      <c r="E2720" t="s">
        <v>19</v>
      </c>
      <c r="F2720" t="s">
        <v>24</v>
      </c>
      <c r="G2720" t="s">
        <v>31</v>
      </c>
      <c r="H2720" t="s">
        <v>37</v>
      </c>
      <c r="I2720" t="s">
        <v>100</v>
      </c>
      <c r="J2720">
        <v>73</v>
      </c>
      <c r="K2720">
        <v>45000</v>
      </c>
      <c r="L2720" s="7">
        <f>Sales_Data[[#This Row],[OrderQuantity]] *Sales_Data[[#This Row],[UnitPrice]]</f>
        <v>3285000</v>
      </c>
      <c r="M2720" s="7">
        <f>Sales_Data[[#This Row],[UnitPrice]]-Sales_Data[[#This Row],[UnitCost]]</f>
        <v>13000</v>
      </c>
      <c r="N2720" s="7">
        <f>Sales_Data[[#This Row],[Gross Revenue]]-Sales_Data[[#This Row],[Discount Amount ]]</f>
        <v>3272000</v>
      </c>
      <c r="O2720" s="7">
        <f>Sales_Data[[#This Row],[OrderQuantity]] *Sales_Data[[#This Row],[UnitCost]]</f>
        <v>2336000</v>
      </c>
      <c r="P2720" s="7">
        <f>Sales_Data[[#This Row],[ItemCost]] +Sales_Data[[#This Row],[ShippingCost]]</f>
        <v>2336999.7000000002</v>
      </c>
      <c r="Q2720" s="7">
        <f>Sales_Data[[#This Row],[Gross Revenue]]-Sales_Data[[#This Row],[TotalFinancialCost]]</f>
        <v>948000.29999999981</v>
      </c>
      <c r="R2720" s="7">
        <f>Sales_Data[[#This Row],[Actul Bill Amount]]-Sales_Data[[#This Row],[ShippingCost]]</f>
        <v>3271000.3</v>
      </c>
      <c r="S2720">
        <v>1003</v>
      </c>
      <c r="T2720">
        <v>999.7</v>
      </c>
      <c r="U2720" t="s">
        <v>26</v>
      </c>
      <c r="V2720">
        <v>32000</v>
      </c>
      <c r="W2720" t="s">
        <v>38</v>
      </c>
      <c r="X2720" t="str">
        <f t="shared" si="85"/>
        <v>Kolkata</v>
      </c>
    </row>
    <row r="2721" spans="1:24" x14ac:dyDescent="0.4">
      <c r="A2721">
        <v>102720</v>
      </c>
      <c r="B2721" s="5">
        <v>45859.190972222219</v>
      </c>
      <c r="C2721" s="3" t="str">
        <f>TEXT(Sales_Data[[#This Row],[OrderDate]],"mmmm")</f>
        <v>July</v>
      </c>
      <c r="D2721" s="3" t="str">
        <f t="shared" si="84"/>
        <v>2025</v>
      </c>
      <c r="E2721" t="s">
        <v>13</v>
      </c>
      <c r="F2721" t="s">
        <v>28</v>
      </c>
      <c r="G2721" t="s">
        <v>29</v>
      </c>
      <c r="H2721" t="s">
        <v>16</v>
      </c>
      <c r="I2721" t="s">
        <v>100</v>
      </c>
      <c r="J2721">
        <v>58</v>
      </c>
      <c r="K2721">
        <v>450</v>
      </c>
      <c r="L2721" s="7">
        <f>Sales_Data[[#This Row],[OrderQuantity]] *Sales_Data[[#This Row],[UnitPrice]]</f>
        <v>26100</v>
      </c>
      <c r="M2721" s="7">
        <f>Sales_Data[[#This Row],[UnitPrice]]-Sales_Data[[#This Row],[UnitCost]]</f>
        <v>250</v>
      </c>
      <c r="N2721" s="7">
        <f>Sales_Data[[#This Row],[Gross Revenue]]-Sales_Data[[#This Row],[Discount Amount ]]</f>
        <v>25850</v>
      </c>
      <c r="O2721" s="7">
        <f>Sales_Data[[#This Row],[OrderQuantity]] *Sales_Data[[#This Row],[UnitCost]]</f>
        <v>11600</v>
      </c>
      <c r="P2721" s="7">
        <f>Sales_Data[[#This Row],[ItemCost]] +Sales_Data[[#This Row],[ShippingCost]]</f>
        <v>12702.14</v>
      </c>
      <c r="Q2721" s="7">
        <f>Sales_Data[[#This Row],[Gross Revenue]]-Sales_Data[[#This Row],[TotalFinancialCost]]</f>
        <v>13397.86</v>
      </c>
      <c r="R2721" s="7">
        <f>Sales_Data[[#This Row],[Actul Bill Amount]]-Sales_Data[[#This Row],[ShippingCost]]</f>
        <v>24747.86</v>
      </c>
      <c r="S2721">
        <v>330</v>
      </c>
      <c r="T2721">
        <v>1102.1400000000001</v>
      </c>
      <c r="U2721" t="s">
        <v>30</v>
      </c>
      <c r="V2721">
        <v>200</v>
      </c>
      <c r="W2721" t="s">
        <v>18</v>
      </c>
      <c r="X2721" t="str">
        <f t="shared" si="85"/>
        <v>Bengaluru</v>
      </c>
    </row>
    <row r="2722" spans="1:24" x14ac:dyDescent="0.4">
      <c r="A2722">
        <v>102721</v>
      </c>
      <c r="B2722" s="5">
        <v>45695.277083333334</v>
      </c>
      <c r="C2722" s="3" t="str">
        <f>TEXT(Sales_Data[[#This Row],[OrderDate]],"mmmm")</f>
        <v>February</v>
      </c>
      <c r="D2722" s="3" t="str">
        <f t="shared" si="84"/>
        <v>2025</v>
      </c>
      <c r="E2722" t="s">
        <v>19</v>
      </c>
      <c r="F2722" t="s">
        <v>43</v>
      </c>
      <c r="G2722" t="s">
        <v>31</v>
      </c>
      <c r="H2722" t="s">
        <v>20</v>
      </c>
      <c r="I2722" t="s">
        <v>100</v>
      </c>
      <c r="J2722">
        <v>8</v>
      </c>
      <c r="K2722">
        <v>1800</v>
      </c>
      <c r="L2722" s="7">
        <f>Sales_Data[[#This Row],[OrderQuantity]] *Sales_Data[[#This Row],[UnitPrice]]</f>
        <v>14400</v>
      </c>
      <c r="M2722" s="7">
        <f>Sales_Data[[#This Row],[UnitPrice]]-Sales_Data[[#This Row],[UnitCost]]</f>
        <v>900</v>
      </c>
      <c r="N2722" s="7">
        <f>Sales_Data[[#This Row],[Gross Revenue]]-Sales_Data[[#This Row],[Discount Amount ]]</f>
        <v>13500</v>
      </c>
      <c r="O2722" s="7">
        <f>Sales_Data[[#This Row],[OrderQuantity]] *Sales_Data[[#This Row],[UnitCost]]</f>
        <v>7200</v>
      </c>
      <c r="P2722" s="7">
        <f>Sales_Data[[#This Row],[ItemCost]] +Sales_Data[[#This Row],[ShippingCost]]</f>
        <v>7976.5</v>
      </c>
      <c r="Q2722" s="7">
        <f>Sales_Data[[#This Row],[Gross Revenue]]-Sales_Data[[#This Row],[TotalFinancialCost]]</f>
        <v>6423.5</v>
      </c>
      <c r="R2722" s="7">
        <f>Sales_Data[[#This Row],[Actul Bill Amount]]-Sales_Data[[#This Row],[ShippingCost]]</f>
        <v>12723.5</v>
      </c>
      <c r="S2722">
        <v>502</v>
      </c>
      <c r="T2722">
        <v>776.5</v>
      </c>
      <c r="U2722" t="s">
        <v>51</v>
      </c>
      <c r="V2722">
        <v>900</v>
      </c>
      <c r="W2722" t="s">
        <v>22</v>
      </c>
      <c r="X2722" t="str">
        <f t="shared" si="85"/>
        <v>Nagpur</v>
      </c>
    </row>
    <row r="2723" spans="1:24" x14ac:dyDescent="0.4">
      <c r="A2723">
        <v>102722</v>
      </c>
      <c r="B2723" s="5">
        <v>45917.59375</v>
      </c>
      <c r="C2723" s="3" t="str">
        <f>TEXT(Sales_Data[[#This Row],[OrderDate]],"mmmm")</f>
        <v>September</v>
      </c>
      <c r="D2723" s="3" t="str">
        <f t="shared" si="84"/>
        <v>2025</v>
      </c>
      <c r="E2723" t="s">
        <v>42</v>
      </c>
      <c r="F2723" t="s">
        <v>43</v>
      </c>
      <c r="G2723" t="s">
        <v>15</v>
      </c>
      <c r="H2723" t="s">
        <v>20</v>
      </c>
      <c r="I2723" t="s">
        <v>100</v>
      </c>
      <c r="J2723">
        <v>61</v>
      </c>
      <c r="K2723">
        <v>1800</v>
      </c>
      <c r="L2723" s="7">
        <f>Sales_Data[[#This Row],[OrderQuantity]] *Sales_Data[[#This Row],[UnitPrice]]</f>
        <v>109800</v>
      </c>
      <c r="M2723" s="7">
        <f>Sales_Data[[#This Row],[UnitPrice]]-Sales_Data[[#This Row],[UnitCost]]</f>
        <v>900</v>
      </c>
      <c r="N2723" s="7">
        <f>Sales_Data[[#This Row],[Gross Revenue]]-Sales_Data[[#This Row],[Discount Amount ]]</f>
        <v>108900</v>
      </c>
      <c r="O2723" s="7">
        <f>Sales_Data[[#This Row],[OrderQuantity]] *Sales_Data[[#This Row],[UnitCost]]</f>
        <v>54900</v>
      </c>
      <c r="P2723" s="7">
        <f>Sales_Data[[#This Row],[ItemCost]] +Sales_Data[[#This Row],[ShippingCost]]</f>
        <v>55854</v>
      </c>
      <c r="Q2723" s="7">
        <f>Sales_Data[[#This Row],[Gross Revenue]]-Sales_Data[[#This Row],[TotalFinancialCost]]</f>
        <v>53946</v>
      </c>
      <c r="R2723" s="7">
        <f>Sales_Data[[#This Row],[Actul Bill Amount]]-Sales_Data[[#This Row],[ShippingCost]]</f>
        <v>107946</v>
      </c>
      <c r="S2723">
        <v>623</v>
      </c>
      <c r="T2723">
        <v>954</v>
      </c>
      <c r="U2723" t="s">
        <v>51</v>
      </c>
      <c r="V2723">
        <v>900</v>
      </c>
      <c r="W2723" t="s">
        <v>22</v>
      </c>
      <c r="X2723" t="str">
        <f t="shared" si="85"/>
        <v>Nagpur</v>
      </c>
    </row>
    <row r="2724" spans="1:24" x14ac:dyDescent="0.4">
      <c r="A2724">
        <v>102723</v>
      </c>
      <c r="B2724" s="5">
        <v>45845.861111111109</v>
      </c>
      <c r="C2724" s="3" t="str">
        <f>TEXT(Sales_Data[[#This Row],[OrderDate]],"mmmm")</f>
        <v>July</v>
      </c>
      <c r="D2724" s="3" t="str">
        <f t="shared" si="84"/>
        <v>2025</v>
      </c>
      <c r="E2724" t="s">
        <v>13</v>
      </c>
      <c r="F2724" t="s">
        <v>35</v>
      </c>
      <c r="G2724" t="s">
        <v>29</v>
      </c>
      <c r="H2724" t="s">
        <v>20</v>
      </c>
      <c r="I2724" t="s">
        <v>100</v>
      </c>
      <c r="J2724">
        <v>19</v>
      </c>
      <c r="K2724">
        <v>12000</v>
      </c>
      <c r="L2724" s="7">
        <f>Sales_Data[[#This Row],[OrderQuantity]] *Sales_Data[[#This Row],[UnitPrice]]</f>
        <v>228000</v>
      </c>
      <c r="M2724" s="7">
        <f>Sales_Data[[#This Row],[UnitPrice]]-Sales_Data[[#This Row],[UnitCost]]</f>
        <v>4000</v>
      </c>
      <c r="N2724" s="7">
        <f>Sales_Data[[#This Row],[Gross Revenue]]-Sales_Data[[#This Row],[Discount Amount ]]</f>
        <v>224000</v>
      </c>
      <c r="O2724" s="7">
        <f>Sales_Data[[#This Row],[OrderQuantity]] *Sales_Data[[#This Row],[UnitCost]]</f>
        <v>152000</v>
      </c>
      <c r="P2724" s="7">
        <f>Sales_Data[[#This Row],[ItemCost]] +Sales_Data[[#This Row],[ShippingCost]]</f>
        <v>152391.64000000001</v>
      </c>
      <c r="Q2724" s="7">
        <f>Sales_Data[[#This Row],[Gross Revenue]]-Sales_Data[[#This Row],[TotalFinancialCost]]</f>
        <v>75608.359999999986</v>
      </c>
      <c r="R2724" s="7">
        <f>Sales_Data[[#This Row],[Actul Bill Amount]]-Sales_Data[[#This Row],[ShippingCost]]</f>
        <v>223608.36</v>
      </c>
      <c r="S2724">
        <v>367</v>
      </c>
      <c r="T2724">
        <v>391.64</v>
      </c>
      <c r="U2724" t="s">
        <v>36</v>
      </c>
      <c r="V2724">
        <v>8000</v>
      </c>
      <c r="W2724" t="s">
        <v>22</v>
      </c>
      <c r="X2724" t="str">
        <f t="shared" si="85"/>
        <v>Nagpur</v>
      </c>
    </row>
    <row r="2725" spans="1:24" x14ac:dyDescent="0.4">
      <c r="A2725">
        <v>102724</v>
      </c>
      <c r="B2725" s="5">
        <v>45714.780555555553</v>
      </c>
      <c r="C2725" s="3" t="str">
        <f>TEXT(Sales_Data[[#This Row],[OrderDate]],"mmmm")</f>
        <v>February</v>
      </c>
      <c r="D2725" s="3" t="str">
        <f t="shared" si="84"/>
        <v>2025</v>
      </c>
      <c r="E2725" t="s">
        <v>39</v>
      </c>
      <c r="F2725" t="s">
        <v>40</v>
      </c>
      <c r="G2725" t="s">
        <v>15</v>
      </c>
      <c r="H2725" t="s">
        <v>16</v>
      </c>
      <c r="I2725" t="s">
        <v>100</v>
      </c>
      <c r="J2725">
        <v>60</v>
      </c>
      <c r="K2725">
        <v>5500</v>
      </c>
      <c r="L2725" s="7">
        <f>Sales_Data[[#This Row],[OrderQuantity]] *Sales_Data[[#This Row],[UnitPrice]]</f>
        <v>330000</v>
      </c>
      <c r="M2725" s="7">
        <f>Sales_Data[[#This Row],[UnitPrice]]-Sales_Data[[#This Row],[UnitCost]]</f>
        <v>2000</v>
      </c>
      <c r="N2725" s="7">
        <f>Sales_Data[[#This Row],[Gross Revenue]]-Sales_Data[[#This Row],[Discount Amount ]]</f>
        <v>328000</v>
      </c>
      <c r="O2725" s="7">
        <f>Sales_Data[[#This Row],[OrderQuantity]] *Sales_Data[[#This Row],[UnitCost]]</f>
        <v>210000</v>
      </c>
      <c r="P2725" s="7">
        <f>Sales_Data[[#This Row],[ItemCost]] +Sales_Data[[#This Row],[ShippingCost]]</f>
        <v>210720.56</v>
      </c>
      <c r="Q2725" s="7">
        <f>Sales_Data[[#This Row],[Gross Revenue]]-Sales_Data[[#This Row],[TotalFinancialCost]]</f>
        <v>119279.44</v>
      </c>
      <c r="R2725" s="7">
        <f>Sales_Data[[#This Row],[Actul Bill Amount]]-Sales_Data[[#This Row],[ShippingCost]]</f>
        <v>327279.44</v>
      </c>
      <c r="S2725">
        <v>1178</v>
      </c>
      <c r="T2725">
        <v>720.56</v>
      </c>
      <c r="U2725" t="s">
        <v>41</v>
      </c>
      <c r="V2725">
        <v>3500</v>
      </c>
      <c r="W2725" t="s">
        <v>18</v>
      </c>
      <c r="X2725" t="str">
        <f t="shared" si="85"/>
        <v>Bengaluru</v>
      </c>
    </row>
    <row r="2726" spans="1:24" x14ac:dyDescent="0.4">
      <c r="A2726">
        <v>102725</v>
      </c>
      <c r="B2726" s="5">
        <v>45677.84097222222</v>
      </c>
      <c r="C2726" s="3" t="str">
        <f>TEXT(Sales_Data[[#This Row],[OrderDate]],"mmmm")</f>
        <v>January</v>
      </c>
      <c r="D2726" s="3" t="str">
        <f t="shared" si="84"/>
        <v>2025</v>
      </c>
      <c r="E2726" t="s">
        <v>23</v>
      </c>
      <c r="F2726" t="s">
        <v>55</v>
      </c>
      <c r="G2726" t="s">
        <v>15</v>
      </c>
      <c r="H2726" t="s">
        <v>20</v>
      </c>
      <c r="I2726" t="s">
        <v>100</v>
      </c>
      <c r="J2726">
        <v>37</v>
      </c>
      <c r="K2726">
        <v>850</v>
      </c>
      <c r="L2726" s="7">
        <f>Sales_Data[[#This Row],[OrderQuantity]] *Sales_Data[[#This Row],[UnitPrice]]</f>
        <v>31450</v>
      </c>
      <c r="M2726" s="7">
        <f>Sales_Data[[#This Row],[UnitPrice]]-Sales_Data[[#This Row],[UnitCost]]</f>
        <v>300</v>
      </c>
      <c r="N2726" s="7">
        <f>Sales_Data[[#This Row],[Gross Revenue]]-Sales_Data[[#This Row],[Discount Amount ]]</f>
        <v>31150</v>
      </c>
      <c r="O2726" s="7">
        <f>Sales_Data[[#This Row],[OrderQuantity]] *Sales_Data[[#This Row],[UnitCost]]</f>
        <v>20350</v>
      </c>
      <c r="P2726" s="7">
        <f>Sales_Data[[#This Row],[ItemCost]] +Sales_Data[[#This Row],[ShippingCost]]</f>
        <v>20728.8</v>
      </c>
      <c r="Q2726" s="7">
        <f>Sales_Data[[#This Row],[Gross Revenue]]-Sales_Data[[#This Row],[TotalFinancialCost]]</f>
        <v>10721.2</v>
      </c>
      <c r="R2726" s="7">
        <f>Sales_Data[[#This Row],[Actul Bill Amount]]-Sales_Data[[#This Row],[ShippingCost]]</f>
        <v>30771.200000000001</v>
      </c>
      <c r="S2726">
        <v>638</v>
      </c>
      <c r="T2726">
        <v>378.8</v>
      </c>
      <c r="U2726" t="s">
        <v>56</v>
      </c>
      <c r="V2726">
        <v>550</v>
      </c>
      <c r="W2726" t="s">
        <v>22</v>
      </c>
      <c r="X2726" t="str">
        <f t="shared" si="85"/>
        <v>Nagpur</v>
      </c>
    </row>
    <row r="2727" spans="1:24" x14ac:dyDescent="0.4">
      <c r="A2727">
        <v>102726</v>
      </c>
      <c r="B2727" s="5">
        <v>45930.213888888888</v>
      </c>
      <c r="C2727" s="3" t="str">
        <f>TEXT(Sales_Data[[#This Row],[OrderDate]],"mmmm")</f>
        <v>September</v>
      </c>
      <c r="D2727" s="3" t="str">
        <f t="shared" si="84"/>
        <v>2025</v>
      </c>
      <c r="E2727" t="s">
        <v>23</v>
      </c>
      <c r="F2727" t="s">
        <v>24</v>
      </c>
      <c r="G2727" t="s">
        <v>29</v>
      </c>
      <c r="H2727" t="s">
        <v>32</v>
      </c>
      <c r="I2727" t="s">
        <v>100</v>
      </c>
      <c r="J2727">
        <v>61</v>
      </c>
      <c r="K2727">
        <v>25000</v>
      </c>
      <c r="L2727" s="7">
        <f>Sales_Data[[#This Row],[OrderQuantity]] *Sales_Data[[#This Row],[UnitPrice]]</f>
        <v>1525000</v>
      </c>
      <c r="M2727" s="7">
        <f>Sales_Data[[#This Row],[UnitPrice]]-Sales_Data[[#This Row],[UnitCost]]</f>
        <v>7000</v>
      </c>
      <c r="N2727" s="7">
        <f>Sales_Data[[#This Row],[Gross Revenue]]-Sales_Data[[#This Row],[Discount Amount ]]</f>
        <v>1518000</v>
      </c>
      <c r="O2727" s="7">
        <f>Sales_Data[[#This Row],[OrderQuantity]] *Sales_Data[[#This Row],[UnitCost]]</f>
        <v>1098000</v>
      </c>
      <c r="P2727" s="7">
        <f>Sales_Data[[#This Row],[ItemCost]] +Sales_Data[[#This Row],[ShippingCost]]</f>
        <v>1098382.94</v>
      </c>
      <c r="Q2727" s="7">
        <f>Sales_Data[[#This Row],[Gross Revenue]]-Sales_Data[[#This Row],[TotalFinancialCost]]</f>
        <v>426617.06000000006</v>
      </c>
      <c r="R2727" s="7">
        <f>Sales_Data[[#This Row],[Actul Bill Amount]]-Sales_Data[[#This Row],[ShippingCost]]</f>
        <v>1517617.06</v>
      </c>
      <c r="S2727">
        <v>338</v>
      </c>
      <c r="T2727">
        <v>382.94</v>
      </c>
      <c r="U2727" t="s">
        <v>60</v>
      </c>
      <c r="V2727">
        <v>18000</v>
      </c>
      <c r="W2727" t="s">
        <v>33</v>
      </c>
      <c r="X2727" t="str">
        <f t="shared" si="85"/>
        <v>Delhi</v>
      </c>
    </row>
    <row r="2728" spans="1:24" x14ac:dyDescent="0.4">
      <c r="A2728">
        <v>102727</v>
      </c>
      <c r="B2728" s="5">
        <v>45776.824999999997</v>
      </c>
      <c r="C2728" s="3" t="str">
        <f>TEXT(Sales_Data[[#This Row],[OrderDate]],"mmmm")</f>
        <v>April</v>
      </c>
      <c r="D2728" s="3" t="str">
        <f t="shared" si="84"/>
        <v>2025</v>
      </c>
      <c r="E2728" t="s">
        <v>34</v>
      </c>
      <c r="F2728" t="s">
        <v>35</v>
      </c>
      <c r="G2728" t="s">
        <v>15</v>
      </c>
      <c r="H2728" t="s">
        <v>25</v>
      </c>
      <c r="I2728" t="s">
        <v>100</v>
      </c>
      <c r="J2728">
        <v>93</v>
      </c>
      <c r="K2728">
        <v>12000</v>
      </c>
      <c r="L2728" s="7">
        <f>Sales_Data[[#This Row],[OrderQuantity]] *Sales_Data[[#This Row],[UnitPrice]]</f>
        <v>1116000</v>
      </c>
      <c r="M2728" s="7">
        <f>Sales_Data[[#This Row],[UnitPrice]]-Sales_Data[[#This Row],[UnitCost]]</f>
        <v>4000</v>
      </c>
      <c r="N2728" s="7">
        <f>Sales_Data[[#This Row],[Gross Revenue]]-Sales_Data[[#This Row],[Discount Amount ]]</f>
        <v>1112000</v>
      </c>
      <c r="O2728" s="7">
        <f>Sales_Data[[#This Row],[OrderQuantity]] *Sales_Data[[#This Row],[UnitCost]]</f>
        <v>744000</v>
      </c>
      <c r="P2728" s="7">
        <f>Sales_Data[[#This Row],[ItemCost]] +Sales_Data[[#This Row],[ShippingCost]]</f>
        <v>746415.22</v>
      </c>
      <c r="Q2728" s="7">
        <f>Sales_Data[[#This Row],[Gross Revenue]]-Sales_Data[[#This Row],[TotalFinancialCost]]</f>
        <v>369584.78</v>
      </c>
      <c r="R2728" s="7">
        <f>Sales_Data[[#This Row],[Actul Bill Amount]]-Sales_Data[[#This Row],[ShippingCost]]</f>
        <v>1109584.78</v>
      </c>
      <c r="S2728">
        <v>826</v>
      </c>
      <c r="T2728">
        <v>2415.2199999999998</v>
      </c>
      <c r="U2728" t="s">
        <v>36</v>
      </c>
      <c r="V2728">
        <v>8000</v>
      </c>
      <c r="W2728" t="s">
        <v>27</v>
      </c>
      <c r="X2728" t="str">
        <f t="shared" si="85"/>
        <v>Mumbai</v>
      </c>
    </row>
    <row r="2729" spans="1:24" x14ac:dyDescent="0.4">
      <c r="A2729">
        <v>102728</v>
      </c>
      <c r="B2729" s="5">
        <v>45728.125694444447</v>
      </c>
      <c r="C2729" s="3" t="str">
        <f>TEXT(Sales_Data[[#This Row],[OrderDate]],"mmmm")</f>
        <v>March</v>
      </c>
      <c r="D2729" s="3" t="str">
        <f t="shared" si="84"/>
        <v>2025</v>
      </c>
      <c r="E2729" t="s">
        <v>45</v>
      </c>
      <c r="F2729" t="s">
        <v>14</v>
      </c>
      <c r="G2729" t="s">
        <v>15</v>
      </c>
      <c r="H2729" t="s">
        <v>32</v>
      </c>
      <c r="I2729" t="s">
        <v>100</v>
      </c>
      <c r="J2729">
        <v>70</v>
      </c>
      <c r="K2729">
        <v>6500</v>
      </c>
      <c r="L2729" s="7">
        <f>Sales_Data[[#This Row],[OrderQuantity]] *Sales_Data[[#This Row],[UnitPrice]]</f>
        <v>455000</v>
      </c>
      <c r="M2729" s="7">
        <f>Sales_Data[[#This Row],[UnitPrice]]-Sales_Data[[#This Row],[UnitCost]]</f>
        <v>2300</v>
      </c>
      <c r="N2729" s="7">
        <f>Sales_Data[[#This Row],[Gross Revenue]]-Sales_Data[[#This Row],[Discount Amount ]]</f>
        <v>452700</v>
      </c>
      <c r="O2729" s="7">
        <f>Sales_Data[[#This Row],[OrderQuantity]] *Sales_Data[[#This Row],[UnitCost]]</f>
        <v>294000</v>
      </c>
      <c r="P2729" s="7">
        <f>Sales_Data[[#This Row],[ItemCost]] +Sales_Data[[#This Row],[ShippingCost]]</f>
        <v>294507.33</v>
      </c>
      <c r="Q2729" s="7">
        <f>Sales_Data[[#This Row],[Gross Revenue]]-Sales_Data[[#This Row],[TotalFinancialCost]]</f>
        <v>160492.66999999998</v>
      </c>
      <c r="R2729" s="7">
        <f>Sales_Data[[#This Row],[Actul Bill Amount]]-Sales_Data[[#This Row],[ShippingCost]]</f>
        <v>452192.67</v>
      </c>
      <c r="S2729">
        <v>1034</v>
      </c>
      <c r="T2729">
        <v>507.33</v>
      </c>
      <c r="U2729" t="s">
        <v>21</v>
      </c>
      <c r="V2729">
        <v>4200</v>
      </c>
      <c r="W2729" t="s">
        <v>33</v>
      </c>
      <c r="X2729" t="str">
        <f t="shared" si="85"/>
        <v>Delhi</v>
      </c>
    </row>
    <row r="2730" spans="1:24" x14ac:dyDescent="0.4">
      <c r="A2730">
        <v>102729</v>
      </c>
      <c r="B2730" s="5">
        <v>45661.582638888889</v>
      </c>
      <c r="C2730" s="3" t="str">
        <f>TEXT(Sales_Data[[#This Row],[OrderDate]],"mmmm")</f>
        <v>January</v>
      </c>
      <c r="D2730" s="3" t="str">
        <f t="shared" si="84"/>
        <v>2025</v>
      </c>
      <c r="E2730" t="s">
        <v>13</v>
      </c>
      <c r="F2730" t="s">
        <v>40</v>
      </c>
      <c r="G2730" t="s">
        <v>29</v>
      </c>
      <c r="H2730" t="s">
        <v>20</v>
      </c>
      <c r="I2730" t="s">
        <v>100</v>
      </c>
      <c r="J2730">
        <v>49</v>
      </c>
      <c r="K2730">
        <v>5500</v>
      </c>
      <c r="L2730" s="7">
        <f>Sales_Data[[#This Row],[OrderQuantity]] *Sales_Data[[#This Row],[UnitPrice]]</f>
        <v>269500</v>
      </c>
      <c r="M2730" s="7">
        <f>Sales_Data[[#This Row],[UnitPrice]]-Sales_Data[[#This Row],[UnitCost]]</f>
        <v>2000</v>
      </c>
      <c r="N2730" s="7">
        <f>Sales_Data[[#This Row],[Gross Revenue]]-Sales_Data[[#This Row],[Discount Amount ]]</f>
        <v>267500</v>
      </c>
      <c r="O2730" s="7">
        <f>Sales_Data[[#This Row],[OrderQuantity]] *Sales_Data[[#This Row],[UnitCost]]</f>
        <v>171500</v>
      </c>
      <c r="P2730" s="7">
        <f>Sales_Data[[#This Row],[ItemCost]] +Sales_Data[[#This Row],[ShippingCost]]</f>
        <v>171938.91</v>
      </c>
      <c r="Q2730" s="7">
        <f>Sales_Data[[#This Row],[Gross Revenue]]-Sales_Data[[#This Row],[TotalFinancialCost]]</f>
        <v>97561.09</v>
      </c>
      <c r="R2730" s="7">
        <f>Sales_Data[[#This Row],[Actul Bill Amount]]-Sales_Data[[#This Row],[ShippingCost]]</f>
        <v>267061.09000000003</v>
      </c>
      <c r="S2730">
        <v>1183</v>
      </c>
      <c r="T2730">
        <v>438.91</v>
      </c>
      <c r="U2730" t="s">
        <v>41</v>
      </c>
      <c r="V2730">
        <v>3500</v>
      </c>
      <c r="W2730" t="s">
        <v>22</v>
      </c>
      <c r="X2730" t="str">
        <f t="shared" si="85"/>
        <v>Nagpur</v>
      </c>
    </row>
    <row r="2731" spans="1:24" x14ac:dyDescent="0.4">
      <c r="A2731">
        <v>102730</v>
      </c>
      <c r="B2731" s="5">
        <v>45878.01458333333</v>
      </c>
      <c r="C2731" s="3" t="str">
        <f>TEXT(Sales_Data[[#This Row],[OrderDate]],"mmmm")</f>
        <v>August</v>
      </c>
      <c r="D2731" s="3" t="str">
        <f t="shared" si="84"/>
        <v>2025</v>
      </c>
      <c r="E2731" t="s">
        <v>50</v>
      </c>
      <c r="F2731" t="s">
        <v>55</v>
      </c>
      <c r="G2731" t="s">
        <v>29</v>
      </c>
      <c r="H2731" t="s">
        <v>16</v>
      </c>
      <c r="I2731" t="s">
        <v>100</v>
      </c>
      <c r="J2731">
        <v>32</v>
      </c>
      <c r="K2731">
        <v>1200</v>
      </c>
      <c r="L2731" s="7">
        <f>Sales_Data[[#This Row],[OrderQuantity]] *Sales_Data[[#This Row],[UnitPrice]]</f>
        <v>38400</v>
      </c>
      <c r="M2731" s="7">
        <f>Sales_Data[[#This Row],[UnitPrice]]-Sales_Data[[#This Row],[UnitCost]]</f>
        <v>400</v>
      </c>
      <c r="N2731" s="7">
        <f>Sales_Data[[#This Row],[Gross Revenue]]-Sales_Data[[#This Row],[Discount Amount ]]</f>
        <v>38000</v>
      </c>
      <c r="O2731" s="7">
        <f>Sales_Data[[#This Row],[OrderQuantity]] *Sales_Data[[#This Row],[UnitCost]]</f>
        <v>25600</v>
      </c>
      <c r="P2731" s="7">
        <f>Sales_Data[[#This Row],[ItemCost]] +Sales_Data[[#This Row],[ShippingCost]]</f>
        <v>25768.86</v>
      </c>
      <c r="Q2731" s="7">
        <f>Sales_Data[[#This Row],[Gross Revenue]]-Sales_Data[[#This Row],[TotalFinancialCost]]</f>
        <v>12631.14</v>
      </c>
      <c r="R2731" s="7">
        <f>Sales_Data[[#This Row],[Actul Bill Amount]]-Sales_Data[[#This Row],[ShippingCost]]</f>
        <v>37831.14</v>
      </c>
      <c r="S2731">
        <v>352</v>
      </c>
      <c r="T2731">
        <v>168.86</v>
      </c>
      <c r="U2731" t="s">
        <v>58</v>
      </c>
      <c r="V2731">
        <v>800</v>
      </c>
      <c r="W2731" t="s">
        <v>18</v>
      </c>
      <c r="X2731" t="str">
        <f t="shared" si="85"/>
        <v>Bengaluru</v>
      </c>
    </row>
    <row r="2732" spans="1:24" x14ac:dyDescent="0.4">
      <c r="A2732">
        <v>102731</v>
      </c>
      <c r="B2732" s="5">
        <v>45671.927777777775</v>
      </c>
      <c r="C2732" s="3" t="str">
        <f>TEXT(Sales_Data[[#This Row],[OrderDate]],"mmmm")</f>
        <v>January</v>
      </c>
      <c r="D2732" s="3" t="str">
        <f t="shared" si="84"/>
        <v>2025</v>
      </c>
      <c r="E2732" t="s">
        <v>23</v>
      </c>
      <c r="F2732" t="s">
        <v>43</v>
      </c>
      <c r="G2732" t="s">
        <v>15</v>
      </c>
      <c r="H2732" t="s">
        <v>20</v>
      </c>
      <c r="I2732" t="s">
        <v>100</v>
      </c>
      <c r="J2732">
        <v>80</v>
      </c>
      <c r="K2732">
        <v>2800</v>
      </c>
      <c r="L2732" s="7">
        <f>Sales_Data[[#This Row],[OrderQuantity]] *Sales_Data[[#This Row],[UnitPrice]]</f>
        <v>224000</v>
      </c>
      <c r="M2732" s="7">
        <f>Sales_Data[[#This Row],[UnitPrice]]-Sales_Data[[#This Row],[UnitCost]]</f>
        <v>1300</v>
      </c>
      <c r="N2732" s="7">
        <f>Sales_Data[[#This Row],[Gross Revenue]]-Sales_Data[[#This Row],[Discount Amount ]]</f>
        <v>222700</v>
      </c>
      <c r="O2732" s="7">
        <f>Sales_Data[[#This Row],[OrderQuantity]] *Sales_Data[[#This Row],[UnitCost]]</f>
        <v>120000</v>
      </c>
      <c r="P2732" s="7">
        <f>Sales_Data[[#This Row],[ItemCost]] +Sales_Data[[#This Row],[ShippingCost]]</f>
        <v>120122.25</v>
      </c>
      <c r="Q2732" s="7">
        <f>Sales_Data[[#This Row],[Gross Revenue]]-Sales_Data[[#This Row],[TotalFinancialCost]]</f>
        <v>103877.75</v>
      </c>
      <c r="R2732" s="7">
        <f>Sales_Data[[#This Row],[Actul Bill Amount]]-Sales_Data[[#This Row],[ShippingCost]]</f>
        <v>222577.75</v>
      </c>
      <c r="S2732">
        <v>730</v>
      </c>
      <c r="T2732">
        <v>122.25</v>
      </c>
      <c r="U2732" t="s">
        <v>61</v>
      </c>
      <c r="V2732">
        <v>1500</v>
      </c>
      <c r="W2732" t="s">
        <v>22</v>
      </c>
      <c r="X2732" t="str">
        <f t="shared" si="85"/>
        <v>Nagpur</v>
      </c>
    </row>
    <row r="2733" spans="1:24" x14ac:dyDescent="0.4">
      <c r="A2733">
        <v>102732</v>
      </c>
      <c r="B2733" s="5">
        <v>45660.331944444442</v>
      </c>
      <c r="C2733" s="3" t="str">
        <f>TEXT(Sales_Data[[#This Row],[OrderDate]],"mmmm")</f>
        <v>January</v>
      </c>
      <c r="D2733" s="3" t="str">
        <f t="shared" si="84"/>
        <v>2025</v>
      </c>
      <c r="E2733" t="s">
        <v>50</v>
      </c>
      <c r="F2733" t="s">
        <v>14</v>
      </c>
      <c r="G2733" t="s">
        <v>15</v>
      </c>
      <c r="H2733" t="s">
        <v>20</v>
      </c>
      <c r="I2733" t="s">
        <v>100</v>
      </c>
      <c r="J2733">
        <v>95</v>
      </c>
      <c r="K2733">
        <v>3200</v>
      </c>
      <c r="L2733" s="7">
        <f>Sales_Data[[#This Row],[OrderQuantity]] *Sales_Data[[#This Row],[UnitPrice]]</f>
        <v>304000</v>
      </c>
      <c r="M2733" s="7">
        <f>Sales_Data[[#This Row],[UnitPrice]]-Sales_Data[[#This Row],[UnitCost]]</f>
        <v>1200</v>
      </c>
      <c r="N2733" s="7">
        <f>Sales_Data[[#This Row],[Gross Revenue]]-Sales_Data[[#This Row],[Discount Amount ]]</f>
        <v>302800</v>
      </c>
      <c r="O2733" s="7">
        <f>Sales_Data[[#This Row],[OrderQuantity]] *Sales_Data[[#This Row],[UnitCost]]</f>
        <v>190000</v>
      </c>
      <c r="P2733" s="7">
        <f>Sales_Data[[#This Row],[ItemCost]] +Sales_Data[[#This Row],[ShippingCost]]</f>
        <v>192639.32</v>
      </c>
      <c r="Q2733" s="7">
        <f>Sales_Data[[#This Row],[Gross Revenue]]-Sales_Data[[#This Row],[TotalFinancialCost]]</f>
        <v>111360.68</v>
      </c>
      <c r="R2733" s="7">
        <f>Sales_Data[[#This Row],[Actul Bill Amount]]-Sales_Data[[#This Row],[ShippingCost]]</f>
        <v>300160.68</v>
      </c>
      <c r="S2733">
        <v>736</v>
      </c>
      <c r="T2733">
        <v>2639.32</v>
      </c>
      <c r="U2733" t="s">
        <v>17</v>
      </c>
      <c r="V2733">
        <v>2000</v>
      </c>
      <c r="W2733" t="s">
        <v>22</v>
      </c>
      <c r="X2733" t="str">
        <f t="shared" si="85"/>
        <v>Nagpur</v>
      </c>
    </row>
    <row r="2734" spans="1:24" x14ac:dyDescent="0.4">
      <c r="A2734">
        <v>102733</v>
      </c>
      <c r="B2734" s="5">
        <v>45873.79583333333</v>
      </c>
      <c r="C2734" s="3" t="str">
        <f>TEXT(Sales_Data[[#This Row],[OrderDate]],"mmmm")</f>
        <v>August</v>
      </c>
      <c r="D2734" s="3" t="str">
        <f t="shared" si="84"/>
        <v>2025</v>
      </c>
      <c r="E2734" t="s">
        <v>45</v>
      </c>
      <c r="F2734" t="s">
        <v>35</v>
      </c>
      <c r="G2734" t="s">
        <v>31</v>
      </c>
      <c r="H2734" t="s">
        <v>16</v>
      </c>
      <c r="I2734" t="s">
        <v>100</v>
      </c>
      <c r="J2734">
        <v>57</v>
      </c>
      <c r="K2734">
        <v>8500</v>
      </c>
      <c r="L2734" s="7">
        <f>Sales_Data[[#This Row],[OrderQuantity]] *Sales_Data[[#This Row],[UnitPrice]]</f>
        <v>484500</v>
      </c>
      <c r="M2734" s="7">
        <f>Sales_Data[[#This Row],[UnitPrice]]-Sales_Data[[#This Row],[UnitCost]]</f>
        <v>3000</v>
      </c>
      <c r="N2734" s="7">
        <f>Sales_Data[[#This Row],[Gross Revenue]]-Sales_Data[[#This Row],[Discount Amount ]]</f>
        <v>481500</v>
      </c>
      <c r="O2734" s="7">
        <f>Sales_Data[[#This Row],[OrderQuantity]] *Sales_Data[[#This Row],[UnitCost]]</f>
        <v>313500</v>
      </c>
      <c r="P2734" s="7">
        <f>Sales_Data[[#This Row],[ItemCost]] +Sales_Data[[#This Row],[ShippingCost]]</f>
        <v>314045.78000000003</v>
      </c>
      <c r="Q2734" s="7">
        <f>Sales_Data[[#This Row],[Gross Revenue]]-Sales_Data[[#This Row],[TotalFinancialCost]]</f>
        <v>170454.21999999997</v>
      </c>
      <c r="R2734" s="7">
        <f>Sales_Data[[#This Row],[Actul Bill Amount]]-Sales_Data[[#This Row],[ShippingCost]]</f>
        <v>480954.22</v>
      </c>
      <c r="S2734">
        <v>1116</v>
      </c>
      <c r="T2734">
        <v>545.78</v>
      </c>
      <c r="U2734" t="s">
        <v>49</v>
      </c>
      <c r="V2734">
        <v>5500</v>
      </c>
      <c r="W2734" t="s">
        <v>18</v>
      </c>
      <c r="X2734" t="str">
        <f t="shared" si="85"/>
        <v>Bengaluru</v>
      </c>
    </row>
    <row r="2735" spans="1:24" x14ac:dyDescent="0.4">
      <c r="A2735">
        <v>102734</v>
      </c>
      <c r="B2735" s="5">
        <v>45886.22152777778</v>
      </c>
      <c r="C2735" s="3" t="str">
        <f>TEXT(Sales_Data[[#This Row],[OrderDate]],"mmmm")</f>
        <v>August</v>
      </c>
      <c r="D2735" s="3" t="str">
        <f t="shared" si="84"/>
        <v>2025</v>
      </c>
      <c r="E2735" t="s">
        <v>23</v>
      </c>
      <c r="F2735" t="s">
        <v>43</v>
      </c>
      <c r="G2735" t="s">
        <v>29</v>
      </c>
      <c r="H2735" t="s">
        <v>32</v>
      </c>
      <c r="I2735" t="s">
        <v>100</v>
      </c>
      <c r="J2735">
        <v>38</v>
      </c>
      <c r="K2735">
        <v>1800</v>
      </c>
      <c r="L2735" s="7">
        <f>Sales_Data[[#This Row],[OrderQuantity]] *Sales_Data[[#This Row],[UnitPrice]]</f>
        <v>68400</v>
      </c>
      <c r="M2735" s="7">
        <f>Sales_Data[[#This Row],[UnitPrice]]-Sales_Data[[#This Row],[UnitCost]]</f>
        <v>900</v>
      </c>
      <c r="N2735" s="7">
        <f>Sales_Data[[#This Row],[Gross Revenue]]-Sales_Data[[#This Row],[Discount Amount ]]</f>
        <v>67500</v>
      </c>
      <c r="O2735" s="7">
        <f>Sales_Data[[#This Row],[OrderQuantity]] *Sales_Data[[#This Row],[UnitCost]]</f>
        <v>34200</v>
      </c>
      <c r="P2735" s="7">
        <f>Sales_Data[[#This Row],[ItemCost]] +Sales_Data[[#This Row],[ShippingCost]]</f>
        <v>34818.86</v>
      </c>
      <c r="Q2735" s="7">
        <f>Sales_Data[[#This Row],[Gross Revenue]]-Sales_Data[[#This Row],[TotalFinancialCost]]</f>
        <v>33581.14</v>
      </c>
      <c r="R2735" s="7">
        <f>Sales_Data[[#This Row],[Actul Bill Amount]]-Sales_Data[[#This Row],[ShippingCost]]</f>
        <v>66881.14</v>
      </c>
      <c r="S2735">
        <v>677</v>
      </c>
      <c r="T2735">
        <v>618.86</v>
      </c>
      <c r="U2735" t="s">
        <v>51</v>
      </c>
      <c r="V2735">
        <v>900</v>
      </c>
      <c r="W2735" t="s">
        <v>33</v>
      </c>
      <c r="X2735" t="str">
        <f t="shared" si="85"/>
        <v>Delhi</v>
      </c>
    </row>
    <row r="2736" spans="1:24" x14ac:dyDescent="0.4">
      <c r="A2736">
        <v>102735</v>
      </c>
      <c r="B2736" s="5">
        <v>45993.607638888891</v>
      </c>
      <c r="C2736" s="3" t="str">
        <f>TEXT(Sales_Data[[#This Row],[OrderDate]],"mmmm")</f>
        <v>December</v>
      </c>
      <c r="D2736" s="3" t="str">
        <f t="shared" si="84"/>
        <v>2025</v>
      </c>
      <c r="E2736" t="s">
        <v>39</v>
      </c>
      <c r="F2736" t="s">
        <v>28</v>
      </c>
      <c r="G2736" t="s">
        <v>29</v>
      </c>
      <c r="H2736" t="s">
        <v>37</v>
      </c>
      <c r="I2736" t="s">
        <v>100</v>
      </c>
      <c r="J2736">
        <v>66</v>
      </c>
      <c r="K2736">
        <v>450</v>
      </c>
      <c r="L2736" s="7">
        <f>Sales_Data[[#This Row],[OrderQuantity]] *Sales_Data[[#This Row],[UnitPrice]]</f>
        <v>29700</v>
      </c>
      <c r="M2736" s="7">
        <f>Sales_Data[[#This Row],[UnitPrice]]-Sales_Data[[#This Row],[UnitCost]]</f>
        <v>250</v>
      </c>
      <c r="N2736" s="7">
        <f>Sales_Data[[#This Row],[Gross Revenue]]-Sales_Data[[#This Row],[Discount Amount ]]</f>
        <v>29450</v>
      </c>
      <c r="O2736" s="7">
        <f>Sales_Data[[#This Row],[OrderQuantity]] *Sales_Data[[#This Row],[UnitCost]]</f>
        <v>13200</v>
      </c>
      <c r="P2736" s="7">
        <f>Sales_Data[[#This Row],[ItemCost]] +Sales_Data[[#This Row],[ShippingCost]]</f>
        <v>13489.02</v>
      </c>
      <c r="Q2736" s="7">
        <f>Sales_Data[[#This Row],[Gross Revenue]]-Sales_Data[[#This Row],[TotalFinancialCost]]</f>
        <v>16210.98</v>
      </c>
      <c r="R2736" s="7">
        <f>Sales_Data[[#This Row],[Actul Bill Amount]]-Sales_Data[[#This Row],[ShippingCost]]</f>
        <v>29160.98</v>
      </c>
      <c r="S2736">
        <v>778</v>
      </c>
      <c r="T2736">
        <v>289.02</v>
      </c>
      <c r="U2736" t="s">
        <v>30</v>
      </c>
      <c r="V2736">
        <v>200</v>
      </c>
      <c r="W2736" t="s">
        <v>38</v>
      </c>
      <c r="X2736" t="str">
        <f t="shared" si="85"/>
        <v>Kolkata</v>
      </c>
    </row>
    <row r="2737" spans="1:24" x14ac:dyDescent="0.4">
      <c r="A2737">
        <v>102736</v>
      </c>
      <c r="B2737" s="5">
        <v>45843.245138888888</v>
      </c>
      <c r="C2737" s="3" t="str">
        <f>TEXT(Sales_Data[[#This Row],[OrderDate]],"mmmm")</f>
        <v>July</v>
      </c>
      <c r="D2737" s="3" t="str">
        <f t="shared" si="84"/>
        <v>2025</v>
      </c>
      <c r="E2737" t="s">
        <v>23</v>
      </c>
      <c r="F2737" t="s">
        <v>28</v>
      </c>
      <c r="G2737" t="s">
        <v>15</v>
      </c>
      <c r="H2737" t="s">
        <v>32</v>
      </c>
      <c r="I2737" t="s">
        <v>100</v>
      </c>
      <c r="J2737">
        <v>83</v>
      </c>
      <c r="K2737">
        <v>2500</v>
      </c>
      <c r="L2737" s="7">
        <f>Sales_Data[[#This Row],[OrderQuantity]] *Sales_Data[[#This Row],[UnitPrice]]</f>
        <v>207500</v>
      </c>
      <c r="M2737" s="7">
        <f>Sales_Data[[#This Row],[UnitPrice]]-Sales_Data[[#This Row],[UnitCost]]</f>
        <v>1000</v>
      </c>
      <c r="N2737" s="7">
        <f>Sales_Data[[#This Row],[Gross Revenue]]-Sales_Data[[#This Row],[Discount Amount ]]</f>
        <v>206500</v>
      </c>
      <c r="O2737" s="7">
        <f>Sales_Data[[#This Row],[OrderQuantity]] *Sales_Data[[#This Row],[UnitCost]]</f>
        <v>124500</v>
      </c>
      <c r="P2737" s="7">
        <f>Sales_Data[[#This Row],[ItemCost]] +Sales_Data[[#This Row],[ShippingCost]]</f>
        <v>124729.13</v>
      </c>
      <c r="Q2737" s="7">
        <f>Sales_Data[[#This Row],[Gross Revenue]]-Sales_Data[[#This Row],[TotalFinancialCost]]</f>
        <v>82770.87</v>
      </c>
      <c r="R2737" s="7">
        <f>Sales_Data[[#This Row],[Actul Bill Amount]]-Sales_Data[[#This Row],[ShippingCost]]</f>
        <v>206270.87</v>
      </c>
      <c r="S2737">
        <v>359</v>
      </c>
      <c r="T2737">
        <v>229.13</v>
      </c>
      <c r="U2737" t="s">
        <v>54</v>
      </c>
      <c r="V2737">
        <v>1500</v>
      </c>
      <c r="W2737" t="s">
        <v>33</v>
      </c>
      <c r="X2737" t="str">
        <f t="shared" si="85"/>
        <v>Delhi</v>
      </c>
    </row>
    <row r="2738" spans="1:24" x14ac:dyDescent="0.4">
      <c r="A2738">
        <v>102737</v>
      </c>
      <c r="B2738" s="5">
        <v>45712.594444444447</v>
      </c>
      <c r="C2738" s="3" t="str">
        <f>TEXT(Sales_Data[[#This Row],[OrderDate]],"mmmm")</f>
        <v>February</v>
      </c>
      <c r="D2738" s="3" t="str">
        <f t="shared" si="84"/>
        <v>2025</v>
      </c>
      <c r="E2738" t="s">
        <v>42</v>
      </c>
      <c r="F2738" t="s">
        <v>55</v>
      </c>
      <c r="G2738" t="s">
        <v>15</v>
      </c>
      <c r="H2738" t="s">
        <v>37</v>
      </c>
      <c r="I2738" t="s">
        <v>100</v>
      </c>
      <c r="J2738">
        <v>66</v>
      </c>
      <c r="K2738">
        <v>1200</v>
      </c>
      <c r="L2738" s="7">
        <f>Sales_Data[[#This Row],[OrderQuantity]] *Sales_Data[[#This Row],[UnitPrice]]</f>
        <v>79200</v>
      </c>
      <c r="M2738" s="7">
        <f>Sales_Data[[#This Row],[UnitPrice]]-Sales_Data[[#This Row],[UnitCost]]</f>
        <v>400</v>
      </c>
      <c r="N2738" s="7">
        <f>Sales_Data[[#This Row],[Gross Revenue]]-Sales_Data[[#This Row],[Discount Amount ]]</f>
        <v>78800</v>
      </c>
      <c r="O2738" s="7">
        <f>Sales_Data[[#This Row],[OrderQuantity]] *Sales_Data[[#This Row],[UnitCost]]</f>
        <v>52800</v>
      </c>
      <c r="P2738" s="7">
        <f>Sales_Data[[#This Row],[ItemCost]] +Sales_Data[[#This Row],[ShippingCost]]</f>
        <v>53398.5</v>
      </c>
      <c r="Q2738" s="7">
        <f>Sales_Data[[#This Row],[Gross Revenue]]-Sales_Data[[#This Row],[TotalFinancialCost]]</f>
        <v>25801.5</v>
      </c>
      <c r="R2738" s="7">
        <f>Sales_Data[[#This Row],[Actul Bill Amount]]-Sales_Data[[#This Row],[ShippingCost]]</f>
        <v>78201.5</v>
      </c>
      <c r="S2738">
        <v>743</v>
      </c>
      <c r="T2738">
        <v>598.5</v>
      </c>
      <c r="U2738" t="s">
        <v>58</v>
      </c>
      <c r="V2738">
        <v>800</v>
      </c>
      <c r="W2738" t="s">
        <v>38</v>
      </c>
      <c r="X2738" t="str">
        <f t="shared" si="85"/>
        <v>Kolkata</v>
      </c>
    </row>
    <row r="2739" spans="1:24" x14ac:dyDescent="0.4">
      <c r="A2739">
        <v>102738</v>
      </c>
      <c r="B2739" s="5">
        <v>45911.040972222225</v>
      </c>
      <c r="C2739" s="3" t="str">
        <f>TEXT(Sales_Data[[#This Row],[OrderDate]],"mmmm")</f>
        <v>September</v>
      </c>
      <c r="D2739" s="3" t="str">
        <f t="shared" si="84"/>
        <v>2025</v>
      </c>
      <c r="E2739" t="s">
        <v>42</v>
      </c>
      <c r="F2739" t="s">
        <v>28</v>
      </c>
      <c r="G2739" t="s">
        <v>29</v>
      </c>
      <c r="H2739" t="s">
        <v>25</v>
      </c>
      <c r="I2739" t="s">
        <v>100</v>
      </c>
      <c r="J2739">
        <v>56</v>
      </c>
      <c r="K2739">
        <v>450</v>
      </c>
      <c r="L2739" s="7">
        <f>Sales_Data[[#This Row],[OrderQuantity]] *Sales_Data[[#This Row],[UnitPrice]]</f>
        <v>25200</v>
      </c>
      <c r="M2739" s="7">
        <f>Sales_Data[[#This Row],[UnitPrice]]-Sales_Data[[#This Row],[UnitCost]]</f>
        <v>250</v>
      </c>
      <c r="N2739" s="7">
        <f>Sales_Data[[#This Row],[Gross Revenue]]-Sales_Data[[#This Row],[Discount Amount ]]</f>
        <v>24950</v>
      </c>
      <c r="O2739" s="7">
        <f>Sales_Data[[#This Row],[OrderQuantity]] *Sales_Data[[#This Row],[UnitCost]]</f>
        <v>11200</v>
      </c>
      <c r="P2739" s="7">
        <f>Sales_Data[[#This Row],[ItemCost]] +Sales_Data[[#This Row],[ShippingCost]]</f>
        <v>11384.18</v>
      </c>
      <c r="Q2739" s="7">
        <f>Sales_Data[[#This Row],[Gross Revenue]]-Sales_Data[[#This Row],[TotalFinancialCost]]</f>
        <v>13815.82</v>
      </c>
      <c r="R2739" s="7">
        <f>Sales_Data[[#This Row],[Actul Bill Amount]]-Sales_Data[[#This Row],[ShippingCost]]</f>
        <v>24765.82</v>
      </c>
      <c r="S2739">
        <v>428</v>
      </c>
      <c r="T2739">
        <v>184.18</v>
      </c>
      <c r="U2739" t="s">
        <v>30</v>
      </c>
      <c r="V2739">
        <v>200</v>
      </c>
      <c r="W2739" t="s">
        <v>27</v>
      </c>
      <c r="X2739" t="str">
        <f t="shared" si="85"/>
        <v>Mumbai</v>
      </c>
    </row>
    <row r="2740" spans="1:24" x14ac:dyDescent="0.4">
      <c r="A2740">
        <v>102739</v>
      </c>
      <c r="B2740" s="5">
        <v>45681.397916666669</v>
      </c>
      <c r="C2740" s="3" t="str">
        <f>TEXT(Sales_Data[[#This Row],[OrderDate]],"mmmm")</f>
        <v>January</v>
      </c>
      <c r="D2740" s="3" t="str">
        <f t="shared" si="84"/>
        <v>2025</v>
      </c>
      <c r="E2740" t="s">
        <v>50</v>
      </c>
      <c r="F2740" t="s">
        <v>28</v>
      </c>
      <c r="G2740" t="s">
        <v>15</v>
      </c>
      <c r="H2740" t="s">
        <v>37</v>
      </c>
      <c r="I2740" t="s">
        <v>100</v>
      </c>
      <c r="J2740">
        <v>96</v>
      </c>
      <c r="K2740">
        <v>2500</v>
      </c>
      <c r="L2740" s="7">
        <f>Sales_Data[[#This Row],[OrderQuantity]] *Sales_Data[[#This Row],[UnitPrice]]</f>
        <v>240000</v>
      </c>
      <c r="M2740" s="7">
        <f>Sales_Data[[#This Row],[UnitPrice]]-Sales_Data[[#This Row],[UnitCost]]</f>
        <v>1000</v>
      </c>
      <c r="N2740" s="7">
        <f>Sales_Data[[#This Row],[Gross Revenue]]-Sales_Data[[#This Row],[Discount Amount ]]</f>
        <v>239000</v>
      </c>
      <c r="O2740" s="7">
        <f>Sales_Data[[#This Row],[OrderQuantity]] *Sales_Data[[#This Row],[UnitCost]]</f>
        <v>144000</v>
      </c>
      <c r="P2740" s="7">
        <f>Sales_Data[[#This Row],[ItemCost]] +Sales_Data[[#This Row],[ShippingCost]]</f>
        <v>144264.37</v>
      </c>
      <c r="Q2740" s="7">
        <f>Sales_Data[[#This Row],[Gross Revenue]]-Sales_Data[[#This Row],[TotalFinancialCost]]</f>
        <v>95735.63</v>
      </c>
      <c r="R2740" s="7">
        <f>Sales_Data[[#This Row],[Actul Bill Amount]]-Sales_Data[[#This Row],[ShippingCost]]</f>
        <v>238735.63</v>
      </c>
      <c r="S2740">
        <v>930</v>
      </c>
      <c r="T2740">
        <v>264.37</v>
      </c>
      <c r="U2740" t="s">
        <v>54</v>
      </c>
      <c r="V2740">
        <v>1500</v>
      </c>
      <c r="W2740" t="s">
        <v>38</v>
      </c>
      <c r="X2740" t="str">
        <f t="shared" si="85"/>
        <v>Kolkata</v>
      </c>
    </row>
    <row r="2741" spans="1:24" x14ac:dyDescent="0.4">
      <c r="A2741">
        <v>102740</v>
      </c>
      <c r="B2741" s="5">
        <v>45819.131249999999</v>
      </c>
      <c r="C2741" s="3" t="str">
        <f>TEXT(Sales_Data[[#This Row],[OrderDate]],"mmmm")</f>
        <v>June</v>
      </c>
      <c r="D2741" s="3" t="str">
        <f t="shared" si="84"/>
        <v>2025</v>
      </c>
      <c r="E2741" t="s">
        <v>48</v>
      </c>
      <c r="F2741" t="s">
        <v>43</v>
      </c>
      <c r="G2741" t="s">
        <v>15</v>
      </c>
      <c r="H2741" t="s">
        <v>32</v>
      </c>
      <c r="I2741" t="s">
        <v>100</v>
      </c>
      <c r="J2741">
        <v>61</v>
      </c>
      <c r="K2741">
        <v>1800</v>
      </c>
      <c r="L2741" s="7">
        <f>Sales_Data[[#This Row],[OrderQuantity]] *Sales_Data[[#This Row],[UnitPrice]]</f>
        <v>109800</v>
      </c>
      <c r="M2741" s="7">
        <f>Sales_Data[[#This Row],[UnitPrice]]-Sales_Data[[#This Row],[UnitCost]]</f>
        <v>900</v>
      </c>
      <c r="N2741" s="7">
        <f>Sales_Data[[#This Row],[Gross Revenue]]-Sales_Data[[#This Row],[Discount Amount ]]</f>
        <v>108900</v>
      </c>
      <c r="O2741" s="7">
        <f>Sales_Data[[#This Row],[OrderQuantity]] *Sales_Data[[#This Row],[UnitCost]]</f>
        <v>54900</v>
      </c>
      <c r="P2741" s="7">
        <f>Sales_Data[[#This Row],[ItemCost]] +Sales_Data[[#This Row],[ShippingCost]]</f>
        <v>55346.43</v>
      </c>
      <c r="Q2741" s="7">
        <f>Sales_Data[[#This Row],[Gross Revenue]]-Sales_Data[[#This Row],[TotalFinancialCost]]</f>
        <v>54453.57</v>
      </c>
      <c r="R2741" s="7">
        <f>Sales_Data[[#This Row],[Actul Bill Amount]]-Sales_Data[[#This Row],[ShippingCost]]</f>
        <v>108453.57</v>
      </c>
      <c r="S2741">
        <v>741</v>
      </c>
      <c r="T2741">
        <v>446.43</v>
      </c>
      <c r="U2741" t="s">
        <v>51</v>
      </c>
      <c r="V2741">
        <v>900</v>
      </c>
      <c r="W2741" t="s">
        <v>33</v>
      </c>
      <c r="X2741" t="str">
        <f t="shared" si="85"/>
        <v>Delhi</v>
      </c>
    </row>
    <row r="2742" spans="1:24" x14ac:dyDescent="0.4">
      <c r="A2742">
        <v>102741</v>
      </c>
      <c r="B2742" s="5">
        <v>45815.54791666667</v>
      </c>
      <c r="C2742" s="3" t="str">
        <f>TEXT(Sales_Data[[#This Row],[OrderDate]],"mmmm")</f>
        <v>June</v>
      </c>
      <c r="D2742" s="3" t="str">
        <f t="shared" si="84"/>
        <v>2025</v>
      </c>
      <c r="E2742" t="s">
        <v>50</v>
      </c>
      <c r="F2742" t="s">
        <v>28</v>
      </c>
      <c r="G2742" t="s">
        <v>31</v>
      </c>
      <c r="H2742" t="s">
        <v>16</v>
      </c>
      <c r="I2742" t="s">
        <v>100</v>
      </c>
      <c r="J2742">
        <v>9</v>
      </c>
      <c r="K2742">
        <v>450</v>
      </c>
      <c r="L2742" s="7">
        <f>Sales_Data[[#This Row],[OrderQuantity]] *Sales_Data[[#This Row],[UnitPrice]]</f>
        <v>4050</v>
      </c>
      <c r="M2742" s="7">
        <f>Sales_Data[[#This Row],[UnitPrice]]-Sales_Data[[#This Row],[UnitCost]]</f>
        <v>250</v>
      </c>
      <c r="N2742" s="7">
        <f>Sales_Data[[#This Row],[Gross Revenue]]-Sales_Data[[#This Row],[Discount Amount ]]</f>
        <v>3800</v>
      </c>
      <c r="O2742" s="7">
        <f>Sales_Data[[#This Row],[OrderQuantity]] *Sales_Data[[#This Row],[UnitCost]]</f>
        <v>1800</v>
      </c>
      <c r="P2742" s="7">
        <f>Sales_Data[[#This Row],[ItemCost]] +Sales_Data[[#This Row],[ShippingCost]]</f>
        <v>2787.29</v>
      </c>
      <c r="Q2742" s="7">
        <f>Sales_Data[[#This Row],[Gross Revenue]]-Sales_Data[[#This Row],[TotalFinancialCost]]</f>
        <v>1262.71</v>
      </c>
      <c r="R2742" s="7">
        <f>Sales_Data[[#This Row],[Actul Bill Amount]]-Sales_Data[[#This Row],[ShippingCost]]</f>
        <v>2812.71</v>
      </c>
      <c r="S2742">
        <v>446</v>
      </c>
      <c r="T2742">
        <v>987.29</v>
      </c>
      <c r="U2742" t="s">
        <v>30</v>
      </c>
      <c r="V2742">
        <v>200</v>
      </c>
      <c r="W2742" t="s">
        <v>18</v>
      </c>
      <c r="X2742" t="str">
        <f t="shared" si="85"/>
        <v>Bengaluru</v>
      </c>
    </row>
    <row r="2743" spans="1:24" x14ac:dyDescent="0.4">
      <c r="A2743">
        <v>102742</v>
      </c>
      <c r="B2743" s="5">
        <v>45739.905555555553</v>
      </c>
      <c r="C2743" s="3" t="str">
        <f>TEXT(Sales_Data[[#This Row],[OrderDate]],"mmmm")</f>
        <v>March</v>
      </c>
      <c r="D2743" s="3" t="str">
        <f t="shared" si="84"/>
        <v>2025</v>
      </c>
      <c r="E2743" t="s">
        <v>13</v>
      </c>
      <c r="F2743" t="s">
        <v>35</v>
      </c>
      <c r="G2743" t="s">
        <v>15</v>
      </c>
      <c r="H2743" t="s">
        <v>25</v>
      </c>
      <c r="I2743" t="s">
        <v>100</v>
      </c>
      <c r="J2743">
        <v>2</v>
      </c>
      <c r="K2743">
        <v>12000</v>
      </c>
      <c r="L2743" s="7">
        <f>Sales_Data[[#This Row],[OrderQuantity]] *Sales_Data[[#This Row],[UnitPrice]]</f>
        <v>24000</v>
      </c>
      <c r="M2743" s="7">
        <f>Sales_Data[[#This Row],[UnitPrice]]-Sales_Data[[#This Row],[UnitCost]]</f>
        <v>4000</v>
      </c>
      <c r="N2743" s="7">
        <f>Sales_Data[[#This Row],[Gross Revenue]]-Sales_Data[[#This Row],[Discount Amount ]]</f>
        <v>20000</v>
      </c>
      <c r="O2743" s="7">
        <f>Sales_Data[[#This Row],[OrderQuantity]] *Sales_Data[[#This Row],[UnitCost]]</f>
        <v>16000</v>
      </c>
      <c r="P2743" s="7">
        <f>Sales_Data[[#This Row],[ItemCost]] +Sales_Data[[#This Row],[ShippingCost]]</f>
        <v>16283.55</v>
      </c>
      <c r="Q2743" s="7">
        <f>Sales_Data[[#This Row],[Gross Revenue]]-Sales_Data[[#This Row],[TotalFinancialCost]]</f>
        <v>7716.4500000000007</v>
      </c>
      <c r="R2743" s="7">
        <f>Sales_Data[[#This Row],[Actul Bill Amount]]-Sales_Data[[#This Row],[ShippingCost]]</f>
        <v>19716.45</v>
      </c>
      <c r="S2743">
        <v>778</v>
      </c>
      <c r="T2743">
        <v>283.55</v>
      </c>
      <c r="U2743" t="s">
        <v>36</v>
      </c>
      <c r="V2743">
        <v>8000</v>
      </c>
      <c r="W2743" t="s">
        <v>27</v>
      </c>
      <c r="X2743" t="str">
        <f t="shared" si="85"/>
        <v>Mumbai</v>
      </c>
    </row>
    <row r="2744" spans="1:24" x14ac:dyDescent="0.4">
      <c r="A2744">
        <v>102743</v>
      </c>
      <c r="B2744" s="5">
        <v>45816.491666666669</v>
      </c>
      <c r="C2744" s="3" t="str">
        <f>TEXT(Sales_Data[[#This Row],[OrderDate]],"mmmm")</f>
        <v>June</v>
      </c>
      <c r="D2744" s="3" t="str">
        <f t="shared" si="84"/>
        <v>2025</v>
      </c>
      <c r="E2744" t="s">
        <v>23</v>
      </c>
      <c r="F2744" t="s">
        <v>35</v>
      </c>
      <c r="G2744" t="s">
        <v>31</v>
      </c>
      <c r="H2744" t="s">
        <v>32</v>
      </c>
      <c r="I2744" t="s">
        <v>100</v>
      </c>
      <c r="J2744">
        <v>60</v>
      </c>
      <c r="K2744">
        <v>8500</v>
      </c>
      <c r="L2744" s="7">
        <f>Sales_Data[[#This Row],[OrderQuantity]] *Sales_Data[[#This Row],[UnitPrice]]</f>
        <v>510000</v>
      </c>
      <c r="M2744" s="7">
        <f>Sales_Data[[#This Row],[UnitPrice]]-Sales_Data[[#This Row],[UnitCost]]</f>
        <v>3000</v>
      </c>
      <c r="N2744" s="7">
        <f>Sales_Data[[#This Row],[Gross Revenue]]-Sales_Data[[#This Row],[Discount Amount ]]</f>
        <v>507000</v>
      </c>
      <c r="O2744" s="7">
        <f>Sales_Data[[#This Row],[OrderQuantity]] *Sales_Data[[#This Row],[UnitCost]]</f>
        <v>330000</v>
      </c>
      <c r="P2744" s="7">
        <f>Sales_Data[[#This Row],[ItemCost]] +Sales_Data[[#This Row],[ShippingCost]]</f>
        <v>330802.82</v>
      </c>
      <c r="Q2744" s="7">
        <f>Sales_Data[[#This Row],[Gross Revenue]]-Sales_Data[[#This Row],[TotalFinancialCost]]</f>
        <v>179197.18</v>
      </c>
      <c r="R2744" s="7">
        <f>Sales_Data[[#This Row],[Actul Bill Amount]]-Sales_Data[[#This Row],[ShippingCost]]</f>
        <v>506197.18</v>
      </c>
      <c r="S2744">
        <v>864</v>
      </c>
      <c r="T2744">
        <v>802.82</v>
      </c>
      <c r="U2744" t="s">
        <v>49</v>
      </c>
      <c r="V2744">
        <v>5500</v>
      </c>
      <c r="W2744" t="s">
        <v>33</v>
      </c>
      <c r="X2744" t="str">
        <f t="shared" si="85"/>
        <v>Delhi</v>
      </c>
    </row>
    <row r="2745" spans="1:24" x14ac:dyDescent="0.4">
      <c r="A2745">
        <v>102744</v>
      </c>
      <c r="B2745" s="5">
        <v>45845.822222222225</v>
      </c>
      <c r="C2745" s="3" t="str">
        <f>TEXT(Sales_Data[[#This Row],[OrderDate]],"mmmm")</f>
        <v>July</v>
      </c>
      <c r="D2745" s="3" t="str">
        <f t="shared" si="84"/>
        <v>2025</v>
      </c>
      <c r="E2745" t="s">
        <v>23</v>
      </c>
      <c r="F2745" t="s">
        <v>46</v>
      </c>
      <c r="G2745" t="s">
        <v>15</v>
      </c>
      <c r="H2745" t="s">
        <v>32</v>
      </c>
      <c r="I2745" t="s">
        <v>100</v>
      </c>
      <c r="J2745">
        <v>18</v>
      </c>
      <c r="K2745">
        <v>4500</v>
      </c>
      <c r="L2745" s="7">
        <f>Sales_Data[[#This Row],[OrderQuantity]] *Sales_Data[[#This Row],[UnitPrice]]</f>
        <v>81000</v>
      </c>
      <c r="M2745" s="7">
        <f>Sales_Data[[#This Row],[UnitPrice]]-Sales_Data[[#This Row],[UnitCost]]</f>
        <v>1700</v>
      </c>
      <c r="N2745" s="7">
        <f>Sales_Data[[#This Row],[Gross Revenue]]-Sales_Data[[#This Row],[Discount Amount ]]</f>
        <v>79300</v>
      </c>
      <c r="O2745" s="7">
        <f>Sales_Data[[#This Row],[OrderQuantity]] *Sales_Data[[#This Row],[UnitCost]]</f>
        <v>50400</v>
      </c>
      <c r="P2745" s="7">
        <f>Sales_Data[[#This Row],[ItemCost]] +Sales_Data[[#This Row],[ShippingCost]]</f>
        <v>51557.36</v>
      </c>
      <c r="Q2745" s="7">
        <f>Sales_Data[[#This Row],[Gross Revenue]]-Sales_Data[[#This Row],[TotalFinancialCost]]</f>
        <v>29442.639999999999</v>
      </c>
      <c r="R2745" s="7">
        <f>Sales_Data[[#This Row],[Actul Bill Amount]]-Sales_Data[[#This Row],[ShippingCost]]</f>
        <v>78142.64</v>
      </c>
      <c r="S2745">
        <v>748</v>
      </c>
      <c r="T2745">
        <v>1157.3599999999999</v>
      </c>
      <c r="U2745" t="s">
        <v>47</v>
      </c>
      <c r="V2745">
        <v>2800</v>
      </c>
      <c r="W2745" t="s">
        <v>33</v>
      </c>
      <c r="X2745" t="str">
        <f t="shared" si="85"/>
        <v>Delhi</v>
      </c>
    </row>
    <row r="2746" spans="1:24" x14ac:dyDescent="0.4">
      <c r="A2746">
        <v>102745</v>
      </c>
      <c r="B2746" s="5">
        <v>45717.635416666664</v>
      </c>
      <c r="C2746" s="3" t="str">
        <f>TEXT(Sales_Data[[#This Row],[OrderDate]],"mmmm")</f>
        <v>March</v>
      </c>
      <c r="D2746" s="3" t="str">
        <f t="shared" si="84"/>
        <v>2025</v>
      </c>
      <c r="E2746" t="s">
        <v>39</v>
      </c>
      <c r="F2746" t="s">
        <v>40</v>
      </c>
      <c r="G2746" t="s">
        <v>31</v>
      </c>
      <c r="H2746" t="s">
        <v>16</v>
      </c>
      <c r="I2746" t="s">
        <v>100</v>
      </c>
      <c r="J2746">
        <v>58</v>
      </c>
      <c r="K2746">
        <v>5500</v>
      </c>
      <c r="L2746" s="7">
        <f>Sales_Data[[#This Row],[OrderQuantity]] *Sales_Data[[#This Row],[UnitPrice]]</f>
        <v>319000</v>
      </c>
      <c r="M2746" s="7">
        <f>Sales_Data[[#This Row],[UnitPrice]]-Sales_Data[[#This Row],[UnitCost]]</f>
        <v>2000</v>
      </c>
      <c r="N2746" s="7">
        <f>Sales_Data[[#This Row],[Gross Revenue]]-Sales_Data[[#This Row],[Discount Amount ]]</f>
        <v>317000</v>
      </c>
      <c r="O2746" s="7">
        <f>Sales_Data[[#This Row],[OrderQuantity]] *Sales_Data[[#This Row],[UnitCost]]</f>
        <v>203000</v>
      </c>
      <c r="P2746" s="7">
        <f>Sales_Data[[#This Row],[ItemCost]] +Sales_Data[[#This Row],[ShippingCost]]</f>
        <v>203831.51</v>
      </c>
      <c r="Q2746" s="7">
        <f>Sales_Data[[#This Row],[Gross Revenue]]-Sales_Data[[#This Row],[TotalFinancialCost]]</f>
        <v>115168.48999999999</v>
      </c>
      <c r="R2746" s="7">
        <f>Sales_Data[[#This Row],[Actul Bill Amount]]-Sales_Data[[#This Row],[ShippingCost]]</f>
        <v>316168.49</v>
      </c>
      <c r="S2746">
        <v>435</v>
      </c>
      <c r="T2746">
        <v>831.51</v>
      </c>
      <c r="U2746" t="s">
        <v>41</v>
      </c>
      <c r="V2746">
        <v>3500</v>
      </c>
      <c r="W2746" t="s">
        <v>18</v>
      </c>
      <c r="X2746" t="str">
        <f t="shared" si="85"/>
        <v>Bengaluru</v>
      </c>
    </row>
    <row r="2747" spans="1:24" x14ac:dyDescent="0.4">
      <c r="A2747">
        <v>102746</v>
      </c>
      <c r="B2747" s="5">
        <v>45962.818055555559</v>
      </c>
      <c r="C2747" s="3" t="str">
        <f>TEXT(Sales_Data[[#This Row],[OrderDate]],"mmmm")</f>
        <v>November</v>
      </c>
      <c r="D2747" s="3" t="str">
        <f t="shared" si="84"/>
        <v>2025</v>
      </c>
      <c r="E2747" t="s">
        <v>50</v>
      </c>
      <c r="F2747" t="s">
        <v>14</v>
      </c>
      <c r="G2747" t="s">
        <v>31</v>
      </c>
      <c r="H2747" t="s">
        <v>25</v>
      </c>
      <c r="I2747" t="s">
        <v>100</v>
      </c>
      <c r="J2747">
        <v>39</v>
      </c>
      <c r="K2747">
        <v>6500</v>
      </c>
      <c r="L2747" s="7">
        <f>Sales_Data[[#This Row],[OrderQuantity]] *Sales_Data[[#This Row],[UnitPrice]]</f>
        <v>253500</v>
      </c>
      <c r="M2747" s="7">
        <f>Sales_Data[[#This Row],[UnitPrice]]-Sales_Data[[#This Row],[UnitCost]]</f>
        <v>2300</v>
      </c>
      <c r="N2747" s="7">
        <f>Sales_Data[[#This Row],[Gross Revenue]]-Sales_Data[[#This Row],[Discount Amount ]]</f>
        <v>251200</v>
      </c>
      <c r="O2747" s="7">
        <f>Sales_Data[[#This Row],[OrderQuantity]] *Sales_Data[[#This Row],[UnitCost]]</f>
        <v>163800</v>
      </c>
      <c r="P2747" s="7">
        <f>Sales_Data[[#This Row],[ItemCost]] +Sales_Data[[#This Row],[ShippingCost]]</f>
        <v>164250.12</v>
      </c>
      <c r="Q2747" s="7">
        <f>Sales_Data[[#This Row],[Gross Revenue]]-Sales_Data[[#This Row],[TotalFinancialCost]]</f>
        <v>89249.88</v>
      </c>
      <c r="R2747" s="7">
        <f>Sales_Data[[#This Row],[Actul Bill Amount]]-Sales_Data[[#This Row],[ShippingCost]]</f>
        <v>250749.88</v>
      </c>
      <c r="S2747">
        <v>669</v>
      </c>
      <c r="T2747">
        <v>450.12</v>
      </c>
      <c r="U2747" t="s">
        <v>21</v>
      </c>
      <c r="V2747">
        <v>4200</v>
      </c>
      <c r="W2747" t="s">
        <v>27</v>
      </c>
      <c r="X2747" t="str">
        <f t="shared" si="85"/>
        <v>Mumbai</v>
      </c>
    </row>
    <row r="2748" spans="1:24" x14ac:dyDescent="0.4">
      <c r="A2748">
        <v>102747</v>
      </c>
      <c r="B2748" s="5">
        <v>45976.261111111111</v>
      </c>
      <c r="C2748" s="3" t="str">
        <f>TEXT(Sales_Data[[#This Row],[OrderDate]],"mmmm")</f>
        <v>November</v>
      </c>
      <c r="D2748" s="3" t="str">
        <f t="shared" si="84"/>
        <v>2025</v>
      </c>
      <c r="E2748" t="s">
        <v>23</v>
      </c>
      <c r="F2748" t="s">
        <v>28</v>
      </c>
      <c r="G2748" t="s">
        <v>31</v>
      </c>
      <c r="H2748" t="s">
        <v>37</v>
      </c>
      <c r="I2748" t="s">
        <v>100</v>
      </c>
      <c r="J2748">
        <v>63</v>
      </c>
      <c r="K2748">
        <v>450</v>
      </c>
      <c r="L2748" s="7">
        <f>Sales_Data[[#This Row],[OrderQuantity]] *Sales_Data[[#This Row],[UnitPrice]]</f>
        <v>28350</v>
      </c>
      <c r="M2748" s="7">
        <f>Sales_Data[[#This Row],[UnitPrice]]-Sales_Data[[#This Row],[UnitCost]]</f>
        <v>250</v>
      </c>
      <c r="N2748" s="7">
        <f>Sales_Data[[#This Row],[Gross Revenue]]-Sales_Data[[#This Row],[Discount Amount ]]</f>
        <v>28100</v>
      </c>
      <c r="O2748" s="7">
        <f>Sales_Data[[#This Row],[OrderQuantity]] *Sales_Data[[#This Row],[UnitCost]]</f>
        <v>12600</v>
      </c>
      <c r="P2748" s="7">
        <f>Sales_Data[[#This Row],[ItemCost]] +Sales_Data[[#This Row],[ShippingCost]]</f>
        <v>13126.7</v>
      </c>
      <c r="Q2748" s="7">
        <f>Sales_Data[[#This Row],[Gross Revenue]]-Sales_Data[[#This Row],[TotalFinancialCost]]</f>
        <v>15223.3</v>
      </c>
      <c r="R2748" s="7">
        <f>Sales_Data[[#This Row],[Actul Bill Amount]]-Sales_Data[[#This Row],[ShippingCost]]</f>
        <v>27573.3</v>
      </c>
      <c r="S2748">
        <v>508</v>
      </c>
      <c r="T2748">
        <v>526.70000000000005</v>
      </c>
      <c r="U2748" t="s">
        <v>30</v>
      </c>
      <c r="V2748">
        <v>200</v>
      </c>
      <c r="W2748" t="s">
        <v>38</v>
      </c>
      <c r="X2748" t="str">
        <f t="shared" si="85"/>
        <v>Kolkata</v>
      </c>
    </row>
    <row r="2749" spans="1:24" x14ac:dyDescent="0.4">
      <c r="A2749">
        <v>102748</v>
      </c>
      <c r="B2749" s="5">
        <v>45868.263888888891</v>
      </c>
      <c r="C2749" s="3" t="str">
        <f>TEXT(Sales_Data[[#This Row],[OrderDate]],"mmmm")</f>
        <v>July</v>
      </c>
      <c r="D2749" s="3" t="str">
        <f t="shared" si="84"/>
        <v>2025</v>
      </c>
      <c r="E2749" t="s">
        <v>13</v>
      </c>
      <c r="F2749" t="s">
        <v>24</v>
      </c>
      <c r="G2749" t="s">
        <v>29</v>
      </c>
      <c r="H2749" t="s">
        <v>20</v>
      </c>
      <c r="I2749" t="s">
        <v>100</v>
      </c>
      <c r="J2749">
        <v>10</v>
      </c>
      <c r="K2749">
        <v>45000</v>
      </c>
      <c r="L2749" s="7">
        <f>Sales_Data[[#This Row],[OrderQuantity]] *Sales_Data[[#This Row],[UnitPrice]]</f>
        <v>450000</v>
      </c>
      <c r="M2749" s="7">
        <f>Sales_Data[[#This Row],[UnitPrice]]-Sales_Data[[#This Row],[UnitCost]]</f>
        <v>13000</v>
      </c>
      <c r="N2749" s="7">
        <f>Sales_Data[[#This Row],[Gross Revenue]]-Sales_Data[[#This Row],[Discount Amount ]]</f>
        <v>437000</v>
      </c>
      <c r="O2749" s="7">
        <f>Sales_Data[[#This Row],[OrderQuantity]] *Sales_Data[[#This Row],[UnitCost]]</f>
        <v>320000</v>
      </c>
      <c r="P2749" s="7">
        <f>Sales_Data[[#This Row],[ItemCost]] +Sales_Data[[#This Row],[ShippingCost]]</f>
        <v>320675</v>
      </c>
      <c r="Q2749" s="7">
        <f>Sales_Data[[#This Row],[Gross Revenue]]-Sales_Data[[#This Row],[TotalFinancialCost]]</f>
        <v>129325</v>
      </c>
      <c r="R2749" s="7">
        <f>Sales_Data[[#This Row],[Actul Bill Amount]]-Sales_Data[[#This Row],[ShippingCost]]</f>
        <v>436325</v>
      </c>
      <c r="S2749">
        <v>1013</v>
      </c>
      <c r="T2749">
        <v>675</v>
      </c>
      <c r="U2749" t="s">
        <v>26</v>
      </c>
      <c r="V2749">
        <v>32000</v>
      </c>
      <c r="W2749" t="s">
        <v>22</v>
      </c>
      <c r="X2749" t="str">
        <f t="shared" si="85"/>
        <v>Nagpur</v>
      </c>
    </row>
    <row r="2750" spans="1:24" x14ac:dyDescent="0.4">
      <c r="A2750">
        <v>102749</v>
      </c>
      <c r="B2750" s="5">
        <v>45809.987500000003</v>
      </c>
      <c r="C2750" s="3" t="str">
        <f>TEXT(Sales_Data[[#This Row],[OrderDate]],"mmmm")</f>
        <v>June</v>
      </c>
      <c r="D2750" s="3" t="str">
        <f t="shared" si="84"/>
        <v>2025</v>
      </c>
      <c r="E2750" t="s">
        <v>34</v>
      </c>
      <c r="F2750" t="s">
        <v>46</v>
      </c>
      <c r="G2750" t="s">
        <v>15</v>
      </c>
      <c r="H2750" t="s">
        <v>37</v>
      </c>
      <c r="I2750" t="s">
        <v>100</v>
      </c>
      <c r="J2750">
        <v>56</v>
      </c>
      <c r="K2750">
        <v>15000</v>
      </c>
      <c r="L2750" s="7">
        <f>Sales_Data[[#This Row],[OrderQuantity]] *Sales_Data[[#This Row],[UnitPrice]]</f>
        <v>840000</v>
      </c>
      <c r="M2750" s="7">
        <f>Sales_Data[[#This Row],[UnitPrice]]-Sales_Data[[#This Row],[UnitCost]]</f>
        <v>5500</v>
      </c>
      <c r="N2750" s="7">
        <f>Sales_Data[[#This Row],[Gross Revenue]]-Sales_Data[[#This Row],[Discount Amount ]]</f>
        <v>834500</v>
      </c>
      <c r="O2750" s="7">
        <f>Sales_Data[[#This Row],[OrderQuantity]] *Sales_Data[[#This Row],[UnitCost]]</f>
        <v>532000</v>
      </c>
      <c r="P2750" s="7">
        <f>Sales_Data[[#This Row],[ItemCost]] +Sales_Data[[#This Row],[ShippingCost]]</f>
        <v>532990.19999999995</v>
      </c>
      <c r="Q2750" s="7">
        <f>Sales_Data[[#This Row],[Gross Revenue]]-Sales_Data[[#This Row],[TotalFinancialCost]]</f>
        <v>307009.80000000005</v>
      </c>
      <c r="R2750" s="7">
        <f>Sales_Data[[#This Row],[Actul Bill Amount]]-Sales_Data[[#This Row],[ShippingCost]]</f>
        <v>833509.8</v>
      </c>
      <c r="S2750">
        <v>485</v>
      </c>
      <c r="T2750">
        <v>990.2</v>
      </c>
      <c r="U2750" t="s">
        <v>53</v>
      </c>
      <c r="V2750">
        <v>9500</v>
      </c>
      <c r="W2750" t="s">
        <v>38</v>
      </c>
      <c r="X2750" t="str">
        <f t="shared" si="85"/>
        <v>Kolkata</v>
      </c>
    </row>
    <row r="2751" spans="1:24" x14ac:dyDescent="0.4">
      <c r="A2751">
        <v>102750</v>
      </c>
      <c r="B2751" s="5">
        <v>45766.263888888891</v>
      </c>
      <c r="C2751" s="3" t="str">
        <f>TEXT(Sales_Data[[#This Row],[OrderDate]],"mmmm")</f>
        <v>April</v>
      </c>
      <c r="D2751" s="3" t="str">
        <f t="shared" si="84"/>
        <v>2025</v>
      </c>
      <c r="E2751" t="s">
        <v>39</v>
      </c>
      <c r="F2751" t="s">
        <v>46</v>
      </c>
      <c r="G2751" t="s">
        <v>15</v>
      </c>
      <c r="H2751" t="s">
        <v>25</v>
      </c>
      <c r="I2751" t="s">
        <v>100</v>
      </c>
      <c r="J2751">
        <v>29</v>
      </c>
      <c r="K2751">
        <v>4500</v>
      </c>
      <c r="L2751" s="7">
        <f>Sales_Data[[#This Row],[OrderQuantity]] *Sales_Data[[#This Row],[UnitPrice]]</f>
        <v>130500</v>
      </c>
      <c r="M2751" s="7">
        <f>Sales_Data[[#This Row],[UnitPrice]]-Sales_Data[[#This Row],[UnitCost]]</f>
        <v>1700</v>
      </c>
      <c r="N2751" s="7">
        <f>Sales_Data[[#This Row],[Gross Revenue]]-Sales_Data[[#This Row],[Discount Amount ]]</f>
        <v>128800</v>
      </c>
      <c r="O2751" s="7">
        <f>Sales_Data[[#This Row],[OrderQuantity]] *Sales_Data[[#This Row],[UnitCost]]</f>
        <v>81200</v>
      </c>
      <c r="P2751" s="7">
        <f>Sales_Data[[#This Row],[ItemCost]] +Sales_Data[[#This Row],[ShippingCost]]</f>
        <v>82124.490000000005</v>
      </c>
      <c r="Q2751" s="7">
        <f>Sales_Data[[#This Row],[Gross Revenue]]-Sales_Data[[#This Row],[TotalFinancialCost]]</f>
        <v>48375.509999999995</v>
      </c>
      <c r="R2751" s="7">
        <f>Sales_Data[[#This Row],[Actul Bill Amount]]-Sales_Data[[#This Row],[ShippingCost]]</f>
        <v>127875.51</v>
      </c>
      <c r="S2751">
        <v>645</v>
      </c>
      <c r="T2751">
        <v>924.49</v>
      </c>
      <c r="U2751" t="s">
        <v>47</v>
      </c>
      <c r="V2751">
        <v>2800</v>
      </c>
      <c r="W2751" t="s">
        <v>27</v>
      </c>
      <c r="X2751" t="str">
        <f t="shared" si="85"/>
        <v>Mumbai</v>
      </c>
    </row>
    <row r="2752" spans="1:24" x14ac:dyDescent="0.4">
      <c r="A2752">
        <v>102751</v>
      </c>
      <c r="B2752" s="5">
        <v>45733.228472222225</v>
      </c>
      <c r="C2752" s="3" t="str">
        <f>TEXT(Sales_Data[[#This Row],[OrderDate]],"mmmm")</f>
        <v>March</v>
      </c>
      <c r="D2752" s="3" t="str">
        <f t="shared" si="84"/>
        <v>2025</v>
      </c>
      <c r="E2752" t="s">
        <v>23</v>
      </c>
      <c r="F2752" t="s">
        <v>55</v>
      </c>
      <c r="G2752" t="s">
        <v>31</v>
      </c>
      <c r="H2752" t="s">
        <v>20</v>
      </c>
      <c r="I2752" t="s">
        <v>100</v>
      </c>
      <c r="J2752">
        <v>10</v>
      </c>
      <c r="K2752">
        <v>850</v>
      </c>
      <c r="L2752" s="7">
        <f>Sales_Data[[#This Row],[OrderQuantity]] *Sales_Data[[#This Row],[UnitPrice]]</f>
        <v>8500</v>
      </c>
      <c r="M2752" s="7">
        <f>Sales_Data[[#This Row],[UnitPrice]]-Sales_Data[[#This Row],[UnitCost]]</f>
        <v>300</v>
      </c>
      <c r="N2752" s="7">
        <f>Sales_Data[[#This Row],[Gross Revenue]]-Sales_Data[[#This Row],[Discount Amount ]]</f>
        <v>8200</v>
      </c>
      <c r="O2752" s="7">
        <f>Sales_Data[[#This Row],[OrderQuantity]] *Sales_Data[[#This Row],[UnitCost]]</f>
        <v>5500</v>
      </c>
      <c r="P2752" s="7">
        <f>Sales_Data[[#This Row],[ItemCost]] +Sales_Data[[#This Row],[ShippingCost]]</f>
        <v>6233.8</v>
      </c>
      <c r="Q2752" s="7">
        <f>Sales_Data[[#This Row],[Gross Revenue]]-Sales_Data[[#This Row],[TotalFinancialCost]]</f>
        <v>2266.1999999999998</v>
      </c>
      <c r="R2752" s="7">
        <f>Sales_Data[[#This Row],[Actul Bill Amount]]-Sales_Data[[#This Row],[ShippingCost]]</f>
        <v>7466.2</v>
      </c>
      <c r="S2752">
        <v>828</v>
      </c>
      <c r="T2752">
        <v>733.8</v>
      </c>
      <c r="U2752" t="s">
        <v>56</v>
      </c>
      <c r="V2752">
        <v>550</v>
      </c>
      <c r="W2752" t="s">
        <v>22</v>
      </c>
      <c r="X2752" t="str">
        <f t="shared" si="85"/>
        <v>Nagpur</v>
      </c>
    </row>
    <row r="2753" spans="1:24" x14ac:dyDescent="0.4">
      <c r="A2753">
        <v>102752</v>
      </c>
      <c r="B2753" s="5">
        <v>45687.779861111114</v>
      </c>
      <c r="C2753" s="3" t="str">
        <f>TEXT(Sales_Data[[#This Row],[OrderDate]],"mmmm")</f>
        <v>January</v>
      </c>
      <c r="D2753" s="3" t="str">
        <f t="shared" si="84"/>
        <v>2025</v>
      </c>
      <c r="E2753" t="s">
        <v>42</v>
      </c>
      <c r="F2753" t="s">
        <v>24</v>
      </c>
      <c r="G2753" t="s">
        <v>31</v>
      </c>
      <c r="H2753" t="s">
        <v>20</v>
      </c>
      <c r="I2753" t="s">
        <v>100</v>
      </c>
      <c r="J2753">
        <v>86</v>
      </c>
      <c r="K2753">
        <v>25000</v>
      </c>
      <c r="L2753" s="7">
        <f>Sales_Data[[#This Row],[OrderQuantity]] *Sales_Data[[#This Row],[UnitPrice]]</f>
        <v>2150000</v>
      </c>
      <c r="M2753" s="7">
        <f>Sales_Data[[#This Row],[UnitPrice]]-Sales_Data[[#This Row],[UnitCost]]</f>
        <v>7000</v>
      </c>
      <c r="N2753" s="7">
        <f>Sales_Data[[#This Row],[Gross Revenue]]-Sales_Data[[#This Row],[Discount Amount ]]</f>
        <v>2143000</v>
      </c>
      <c r="O2753" s="7">
        <f>Sales_Data[[#This Row],[OrderQuantity]] *Sales_Data[[#This Row],[UnitCost]]</f>
        <v>1548000</v>
      </c>
      <c r="P2753" s="7">
        <f>Sales_Data[[#This Row],[ItemCost]] +Sales_Data[[#This Row],[ShippingCost]]</f>
        <v>1548695.79</v>
      </c>
      <c r="Q2753" s="7">
        <f>Sales_Data[[#This Row],[Gross Revenue]]-Sales_Data[[#This Row],[TotalFinancialCost]]</f>
        <v>601304.21</v>
      </c>
      <c r="R2753" s="7">
        <f>Sales_Data[[#This Row],[Actul Bill Amount]]-Sales_Data[[#This Row],[ShippingCost]]</f>
        <v>2142304.21</v>
      </c>
      <c r="S2753">
        <v>923</v>
      </c>
      <c r="T2753">
        <v>695.79</v>
      </c>
      <c r="U2753" t="s">
        <v>60</v>
      </c>
      <c r="V2753">
        <v>18000</v>
      </c>
      <c r="W2753" t="s">
        <v>22</v>
      </c>
      <c r="X2753" t="str">
        <f t="shared" si="85"/>
        <v>Nagpur</v>
      </c>
    </row>
    <row r="2754" spans="1:24" x14ac:dyDescent="0.4">
      <c r="A2754">
        <v>102753</v>
      </c>
      <c r="B2754" s="5">
        <v>45971.583333333336</v>
      </c>
      <c r="C2754" s="3" t="str">
        <f>TEXT(Sales_Data[[#This Row],[OrderDate]],"mmmm")</f>
        <v>November</v>
      </c>
      <c r="D2754" s="3" t="str">
        <f t="shared" ref="D2754:D2817" si="86">TEXT(B2754, "yyyy")</f>
        <v>2025</v>
      </c>
      <c r="E2754" t="s">
        <v>39</v>
      </c>
      <c r="F2754" t="s">
        <v>35</v>
      </c>
      <c r="G2754" t="s">
        <v>29</v>
      </c>
      <c r="H2754" t="s">
        <v>25</v>
      </c>
      <c r="I2754" t="s">
        <v>100</v>
      </c>
      <c r="J2754">
        <v>45</v>
      </c>
      <c r="K2754">
        <v>8500</v>
      </c>
      <c r="L2754" s="7">
        <f>Sales_Data[[#This Row],[OrderQuantity]] *Sales_Data[[#This Row],[UnitPrice]]</f>
        <v>382500</v>
      </c>
      <c r="M2754" s="7">
        <f>Sales_Data[[#This Row],[UnitPrice]]-Sales_Data[[#This Row],[UnitCost]]</f>
        <v>3000</v>
      </c>
      <c r="N2754" s="7">
        <f>Sales_Data[[#This Row],[Gross Revenue]]-Sales_Data[[#This Row],[Discount Amount ]]</f>
        <v>379500</v>
      </c>
      <c r="O2754" s="7">
        <f>Sales_Data[[#This Row],[OrderQuantity]] *Sales_Data[[#This Row],[UnitCost]]</f>
        <v>247500</v>
      </c>
      <c r="P2754" s="7">
        <f>Sales_Data[[#This Row],[ItemCost]] +Sales_Data[[#This Row],[ShippingCost]]</f>
        <v>248152.16</v>
      </c>
      <c r="Q2754" s="7">
        <f>Sales_Data[[#This Row],[Gross Revenue]]-Sales_Data[[#This Row],[TotalFinancialCost]]</f>
        <v>134347.84</v>
      </c>
      <c r="R2754" s="7">
        <f>Sales_Data[[#This Row],[Actul Bill Amount]]-Sales_Data[[#This Row],[ShippingCost]]</f>
        <v>378847.84</v>
      </c>
      <c r="S2754">
        <v>737</v>
      </c>
      <c r="T2754">
        <v>652.16</v>
      </c>
      <c r="U2754" t="s">
        <v>49</v>
      </c>
      <c r="V2754">
        <v>5500</v>
      </c>
      <c r="W2754" t="s">
        <v>27</v>
      </c>
      <c r="X2754" t="str">
        <f t="shared" ref="X2754:X2817" si="87">_xlfn.TEXTBEFORE(W2754, " ")</f>
        <v>Mumbai</v>
      </c>
    </row>
    <row r="2755" spans="1:24" x14ac:dyDescent="0.4">
      <c r="A2755">
        <v>102754</v>
      </c>
      <c r="B2755" s="5">
        <v>45774.945138888892</v>
      </c>
      <c r="C2755" s="3" t="str">
        <f>TEXT(Sales_Data[[#This Row],[OrderDate]],"mmmm")</f>
        <v>April</v>
      </c>
      <c r="D2755" s="3" t="str">
        <f t="shared" si="86"/>
        <v>2025</v>
      </c>
      <c r="E2755" t="s">
        <v>19</v>
      </c>
      <c r="F2755" t="s">
        <v>43</v>
      </c>
      <c r="G2755" t="s">
        <v>15</v>
      </c>
      <c r="H2755" t="s">
        <v>25</v>
      </c>
      <c r="I2755" t="s">
        <v>100</v>
      </c>
      <c r="J2755">
        <v>71</v>
      </c>
      <c r="K2755">
        <v>2800</v>
      </c>
      <c r="L2755" s="7">
        <f>Sales_Data[[#This Row],[OrderQuantity]] *Sales_Data[[#This Row],[UnitPrice]]</f>
        <v>198800</v>
      </c>
      <c r="M2755" s="7">
        <f>Sales_Data[[#This Row],[UnitPrice]]-Sales_Data[[#This Row],[UnitCost]]</f>
        <v>1300</v>
      </c>
      <c r="N2755" s="7">
        <f>Sales_Data[[#This Row],[Gross Revenue]]-Sales_Data[[#This Row],[Discount Amount ]]</f>
        <v>197500</v>
      </c>
      <c r="O2755" s="7">
        <f>Sales_Data[[#This Row],[OrderQuantity]] *Sales_Data[[#This Row],[UnitCost]]</f>
        <v>106500</v>
      </c>
      <c r="P2755" s="7">
        <f>Sales_Data[[#This Row],[ItemCost]] +Sales_Data[[#This Row],[ShippingCost]]</f>
        <v>107264.74</v>
      </c>
      <c r="Q2755" s="7">
        <f>Sales_Data[[#This Row],[Gross Revenue]]-Sales_Data[[#This Row],[TotalFinancialCost]]</f>
        <v>91535.26</v>
      </c>
      <c r="R2755" s="7">
        <f>Sales_Data[[#This Row],[Actul Bill Amount]]-Sales_Data[[#This Row],[ShippingCost]]</f>
        <v>196735.26</v>
      </c>
      <c r="S2755">
        <v>1027</v>
      </c>
      <c r="T2755">
        <v>764.74</v>
      </c>
      <c r="U2755" t="s">
        <v>61</v>
      </c>
      <c r="V2755">
        <v>1500</v>
      </c>
      <c r="W2755" t="s">
        <v>27</v>
      </c>
      <c r="X2755" t="str">
        <f t="shared" si="87"/>
        <v>Mumbai</v>
      </c>
    </row>
    <row r="2756" spans="1:24" x14ac:dyDescent="0.4">
      <c r="A2756">
        <v>102755</v>
      </c>
      <c r="B2756" s="5">
        <v>46013.881944444445</v>
      </c>
      <c r="C2756" s="3" t="str">
        <f>TEXT(Sales_Data[[#This Row],[OrderDate]],"mmmm")</f>
        <v>December</v>
      </c>
      <c r="D2756" s="3" t="str">
        <f t="shared" si="86"/>
        <v>2025</v>
      </c>
      <c r="E2756" t="s">
        <v>19</v>
      </c>
      <c r="F2756" t="s">
        <v>28</v>
      </c>
      <c r="G2756" t="s">
        <v>29</v>
      </c>
      <c r="H2756" t="s">
        <v>20</v>
      </c>
      <c r="I2756" t="s">
        <v>100</v>
      </c>
      <c r="J2756">
        <v>63</v>
      </c>
      <c r="K2756">
        <v>2500</v>
      </c>
      <c r="L2756" s="7">
        <f>Sales_Data[[#This Row],[OrderQuantity]] *Sales_Data[[#This Row],[UnitPrice]]</f>
        <v>157500</v>
      </c>
      <c r="M2756" s="7">
        <f>Sales_Data[[#This Row],[UnitPrice]]-Sales_Data[[#This Row],[UnitCost]]</f>
        <v>1000</v>
      </c>
      <c r="N2756" s="7">
        <f>Sales_Data[[#This Row],[Gross Revenue]]-Sales_Data[[#This Row],[Discount Amount ]]</f>
        <v>156500</v>
      </c>
      <c r="O2756" s="7">
        <f>Sales_Data[[#This Row],[OrderQuantity]] *Sales_Data[[#This Row],[UnitCost]]</f>
        <v>94500</v>
      </c>
      <c r="P2756" s="7">
        <f>Sales_Data[[#This Row],[ItemCost]] +Sales_Data[[#This Row],[ShippingCost]]</f>
        <v>95325.32</v>
      </c>
      <c r="Q2756" s="7">
        <f>Sales_Data[[#This Row],[Gross Revenue]]-Sales_Data[[#This Row],[TotalFinancialCost]]</f>
        <v>62174.679999999993</v>
      </c>
      <c r="R2756" s="7">
        <f>Sales_Data[[#This Row],[Actul Bill Amount]]-Sales_Data[[#This Row],[ShippingCost]]</f>
        <v>155674.68</v>
      </c>
      <c r="S2756">
        <v>375</v>
      </c>
      <c r="T2756">
        <v>825.32</v>
      </c>
      <c r="U2756" t="s">
        <v>54</v>
      </c>
      <c r="V2756">
        <v>1500</v>
      </c>
      <c r="W2756" t="s">
        <v>22</v>
      </c>
      <c r="X2756" t="str">
        <f t="shared" si="87"/>
        <v>Nagpur</v>
      </c>
    </row>
    <row r="2757" spans="1:24" x14ac:dyDescent="0.4">
      <c r="A2757">
        <v>102756</v>
      </c>
      <c r="B2757" s="5">
        <v>45849.412499999999</v>
      </c>
      <c r="C2757" s="3" t="str">
        <f>TEXT(Sales_Data[[#This Row],[OrderDate]],"mmmm")</f>
        <v>July</v>
      </c>
      <c r="D2757" s="3" t="str">
        <f t="shared" si="86"/>
        <v>2025</v>
      </c>
      <c r="E2757" t="s">
        <v>45</v>
      </c>
      <c r="F2757" t="s">
        <v>24</v>
      </c>
      <c r="G2757" t="s">
        <v>15</v>
      </c>
      <c r="H2757" t="s">
        <v>25</v>
      </c>
      <c r="I2757" t="s">
        <v>100</v>
      </c>
      <c r="J2757">
        <v>34</v>
      </c>
      <c r="K2757">
        <v>25000</v>
      </c>
      <c r="L2757" s="7">
        <f>Sales_Data[[#This Row],[OrderQuantity]] *Sales_Data[[#This Row],[UnitPrice]]</f>
        <v>850000</v>
      </c>
      <c r="M2757" s="7">
        <f>Sales_Data[[#This Row],[UnitPrice]]-Sales_Data[[#This Row],[UnitCost]]</f>
        <v>7000</v>
      </c>
      <c r="N2757" s="7">
        <f>Sales_Data[[#This Row],[Gross Revenue]]-Sales_Data[[#This Row],[Discount Amount ]]</f>
        <v>843000</v>
      </c>
      <c r="O2757" s="7">
        <f>Sales_Data[[#This Row],[OrderQuantity]] *Sales_Data[[#This Row],[UnitCost]]</f>
        <v>612000</v>
      </c>
      <c r="P2757" s="7">
        <f>Sales_Data[[#This Row],[ItemCost]] +Sales_Data[[#This Row],[ShippingCost]]</f>
        <v>612483.38</v>
      </c>
      <c r="Q2757" s="7">
        <f>Sales_Data[[#This Row],[Gross Revenue]]-Sales_Data[[#This Row],[TotalFinancialCost]]</f>
        <v>237516.62</v>
      </c>
      <c r="R2757" s="7">
        <f>Sales_Data[[#This Row],[Actul Bill Amount]]-Sales_Data[[#This Row],[ShippingCost]]</f>
        <v>842516.62</v>
      </c>
      <c r="S2757">
        <v>397</v>
      </c>
      <c r="T2757">
        <v>483.38</v>
      </c>
      <c r="U2757" t="s">
        <v>60</v>
      </c>
      <c r="V2757">
        <v>18000</v>
      </c>
      <c r="W2757" t="s">
        <v>27</v>
      </c>
      <c r="X2757" t="str">
        <f t="shared" si="87"/>
        <v>Mumbai</v>
      </c>
    </row>
    <row r="2758" spans="1:24" x14ac:dyDescent="0.4">
      <c r="A2758">
        <v>102757</v>
      </c>
      <c r="B2758" s="5">
        <v>45676.479166666664</v>
      </c>
      <c r="C2758" s="3" t="str">
        <f>TEXT(Sales_Data[[#This Row],[OrderDate]],"mmmm")</f>
        <v>January</v>
      </c>
      <c r="D2758" s="3" t="str">
        <f t="shared" si="86"/>
        <v>2025</v>
      </c>
      <c r="E2758" t="s">
        <v>48</v>
      </c>
      <c r="F2758" t="s">
        <v>35</v>
      </c>
      <c r="G2758" t="s">
        <v>31</v>
      </c>
      <c r="H2758" t="s">
        <v>16</v>
      </c>
      <c r="I2758" t="s">
        <v>100</v>
      </c>
      <c r="J2758">
        <v>78</v>
      </c>
      <c r="K2758">
        <v>8500</v>
      </c>
      <c r="L2758" s="7">
        <f>Sales_Data[[#This Row],[OrderQuantity]] *Sales_Data[[#This Row],[UnitPrice]]</f>
        <v>663000</v>
      </c>
      <c r="M2758" s="7">
        <f>Sales_Data[[#This Row],[UnitPrice]]-Sales_Data[[#This Row],[UnitCost]]</f>
        <v>3000</v>
      </c>
      <c r="N2758" s="7">
        <f>Sales_Data[[#This Row],[Gross Revenue]]-Sales_Data[[#This Row],[Discount Amount ]]</f>
        <v>660000</v>
      </c>
      <c r="O2758" s="7">
        <f>Sales_Data[[#This Row],[OrderQuantity]] *Sales_Data[[#This Row],[UnitCost]]</f>
        <v>429000</v>
      </c>
      <c r="P2758" s="7">
        <f>Sales_Data[[#This Row],[ItemCost]] +Sales_Data[[#This Row],[ShippingCost]]</f>
        <v>429845.91</v>
      </c>
      <c r="Q2758" s="7">
        <f>Sales_Data[[#This Row],[Gross Revenue]]-Sales_Data[[#This Row],[TotalFinancialCost]]</f>
        <v>233154.09000000003</v>
      </c>
      <c r="R2758" s="7">
        <f>Sales_Data[[#This Row],[Actul Bill Amount]]-Sales_Data[[#This Row],[ShippingCost]]</f>
        <v>659154.09</v>
      </c>
      <c r="S2758">
        <v>947</v>
      </c>
      <c r="T2758">
        <v>845.91</v>
      </c>
      <c r="U2758" t="s">
        <v>49</v>
      </c>
      <c r="V2758">
        <v>5500</v>
      </c>
      <c r="W2758" t="s">
        <v>18</v>
      </c>
      <c r="X2758" t="str">
        <f t="shared" si="87"/>
        <v>Bengaluru</v>
      </c>
    </row>
    <row r="2759" spans="1:24" x14ac:dyDescent="0.4">
      <c r="A2759">
        <v>102758</v>
      </c>
      <c r="B2759" s="5">
        <v>45830.30972222222</v>
      </c>
      <c r="C2759" s="3" t="str">
        <f>TEXT(Sales_Data[[#This Row],[OrderDate]],"mmmm")</f>
        <v>June</v>
      </c>
      <c r="D2759" s="3" t="str">
        <f t="shared" si="86"/>
        <v>2025</v>
      </c>
      <c r="E2759" t="s">
        <v>50</v>
      </c>
      <c r="F2759" t="s">
        <v>24</v>
      </c>
      <c r="G2759" t="s">
        <v>29</v>
      </c>
      <c r="H2759" t="s">
        <v>20</v>
      </c>
      <c r="I2759" t="s">
        <v>100</v>
      </c>
      <c r="J2759">
        <v>98</v>
      </c>
      <c r="K2759">
        <v>45000</v>
      </c>
      <c r="L2759" s="7">
        <f>Sales_Data[[#This Row],[OrderQuantity]] *Sales_Data[[#This Row],[UnitPrice]]</f>
        <v>4410000</v>
      </c>
      <c r="M2759" s="7">
        <f>Sales_Data[[#This Row],[UnitPrice]]-Sales_Data[[#This Row],[UnitCost]]</f>
        <v>13000</v>
      </c>
      <c r="N2759" s="7">
        <f>Sales_Data[[#This Row],[Gross Revenue]]-Sales_Data[[#This Row],[Discount Amount ]]</f>
        <v>4397000</v>
      </c>
      <c r="O2759" s="7">
        <f>Sales_Data[[#This Row],[OrderQuantity]] *Sales_Data[[#This Row],[UnitCost]]</f>
        <v>3136000</v>
      </c>
      <c r="P2759" s="7">
        <f>Sales_Data[[#This Row],[ItemCost]] +Sales_Data[[#This Row],[ShippingCost]]</f>
        <v>3136269.99</v>
      </c>
      <c r="Q2759" s="7">
        <f>Sales_Data[[#This Row],[Gross Revenue]]-Sales_Data[[#This Row],[TotalFinancialCost]]</f>
        <v>1273730.0099999998</v>
      </c>
      <c r="R2759" s="7">
        <f>Sales_Data[[#This Row],[Actul Bill Amount]]-Sales_Data[[#This Row],[ShippingCost]]</f>
        <v>4396730.01</v>
      </c>
      <c r="S2759">
        <v>566</v>
      </c>
      <c r="T2759">
        <v>269.99</v>
      </c>
      <c r="U2759" t="s">
        <v>26</v>
      </c>
      <c r="V2759">
        <v>32000</v>
      </c>
      <c r="W2759" t="s">
        <v>22</v>
      </c>
      <c r="X2759" t="str">
        <f t="shared" si="87"/>
        <v>Nagpur</v>
      </c>
    </row>
    <row r="2760" spans="1:24" x14ac:dyDescent="0.4">
      <c r="A2760">
        <v>102759</v>
      </c>
      <c r="B2760" s="5">
        <v>45885.136805555558</v>
      </c>
      <c r="C2760" s="3" t="str">
        <f>TEXT(Sales_Data[[#This Row],[OrderDate]],"mmmm")</f>
        <v>August</v>
      </c>
      <c r="D2760" s="3" t="str">
        <f t="shared" si="86"/>
        <v>2025</v>
      </c>
      <c r="E2760" t="s">
        <v>48</v>
      </c>
      <c r="F2760" t="s">
        <v>40</v>
      </c>
      <c r="G2760" t="s">
        <v>15</v>
      </c>
      <c r="H2760" t="s">
        <v>25</v>
      </c>
      <c r="I2760" t="s">
        <v>100</v>
      </c>
      <c r="J2760">
        <v>33</v>
      </c>
      <c r="K2760">
        <v>5500</v>
      </c>
      <c r="L2760" s="7">
        <f>Sales_Data[[#This Row],[OrderQuantity]] *Sales_Data[[#This Row],[UnitPrice]]</f>
        <v>181500</v>
      </c>
      <c r="M2760" s="7">
        <f>Sales_Data[[#This Row],[UnitPrice]]-Sales_Data[[#This Row],[UnitCost]]</f>
        <v>2000</v>
      </c>
      <c r="N2760" s="7">
        <f>Sales_Data[[#This Row],[Gross Revenue]]-Sales_Data[[#This Row],[Discount Amount ]]</f>
        <v>179500</v>
      </c>
      <c r="O2760" s="7">
        <f>Sales_Data[[#This Row],[OrderQuantity]] *Sales_Data[[#This Row],[UnitCost]]</f>
        <v>115500</v>
      </c>
      <c r="P2760" s="7">
        <f>Sales_Data[[#This Row],[ItemCost]] +Sales_Data[[#This Row],[ShippingCost]]</f>
        <v>115773.24</v>
      </c>
      <c r="Q2760" s="7">
        <f>Sales_Data[[#This Row],[Gross Revenue]]-Sales_Data[[#This Row],[TotalFinancialCost]]</f>
        <v>65726.759999999995</v>
      </c>
      <c r="R2760" s="7">
        <f>Sales_Data[[#This Row],[Actul Bill Amount]]-Sales_Data[[#This Row],[ShippingCost]]</f>
        <v>179226.76</v>
      </c>
      <c r="S2760">
        <v>505</v>
      </c>
      <c r="T2760">
        <v>273.24</v>
      </c>
      <c r="U2760" t="s">
        <v>41</v>
      </c>
      <c r="V2760">
        <v>3500</v>
      </c>
      <c r="W2760" t="s">
        <v>27</v>
      </c>
      <c r="X2760" t="str">
        <f t="shared" si="87"/>
        <v>Mumbai</v>
      </c>
    </row>
    <row r="2761" spans="1:24" x14ac:dyDescent="0.4">
      <c r="A2761">
        <v>102760</v>
      </c>
      <c r="B2761" s="5">
        <v>46007.280555555553</v>
      </c>
      <c r="C2761" s="3" t="str">
        <f>TEXT(Sales_Data[[#This Row],[OrderDate]],"mmmm")</f>
        <v>December</v>
      </c>
      <c r="D2761" s="3" t="str">
        <f t="shared" si="86"/>
        <v>2025</v>
      </c>
      <c r="E2761" t="s">
        <v>19</v>
      </c>
      <c r="F2761" t="s">
        <v>46</v>
      </c>
      <c r="G2761" t="s">
        <v>31</v>
      </c>
      <c r="H2761" t="s">
        <v>32</v>
      </c>
      <c r="I2761" t="s">
        <v>100</v>
      </c>
      <c r="J2761">
        <v>43</v>
      </c>
      <c r="K2761">
        <v>15000</v>
      </c>
      <c r="L2761" s="7">
        <f>Sales_Data[[#This Row],[OrderQuantity]] *Sales_Data[[#This Row],[UnitPrice]]</f>
        <v>645000</v>
      </c>
      <c r="M2761" s="7">
        <f>Sales_Data[[#This Row],[UnitPrice]]-Sales_Data[[#This Row],[UnitCost]]</f>
        <v>5500</v>
      </c>
      <c r="N2761" s="7">
        <f>Sales_Data[[#This Row],[Gross Revenue]]-Sales_Data[[#This Row],[Discount Amount ]]</f>
        <v>639500</v>
      </c>
      <c r="O2761" s="7">
        <f>Sales_Data[[#This Row],[OrderQuantity]] *Sales_Data[[#This Row],[UnitCost]]</f>
        <v>408500</v>
      </c>
      <c r="P2761" s="7">
        <f>Sales_Data[[#This Row],[ItemCost]] +Sales_Data[[#This Row],[ShippingCost]]</f>
        <v>408671.12</v>
      </c>
      <c r="Q2761" s="7">
        <f>Sales_Data[[#This Row],[Gross Revenue]]-Sales_Data[[#This Row],[TotalFinancialCost]]</f>
        <v>236328.88</v>
      </c>
      <c r="R2761" s="7">
        <f>Sales_Data[[#This Row],[Actul Bill Amount]]-Sales_Data[[#This Row],[ShippingCost]]</f>
        <v>639328.88</v>
      </c>
      <c r="S2761">
        <v>953</v>
      </c>
      <c r="T2761">
        <v>171.12</v>
      </c>
      <c r="U2761" t="s">
        <v>53</v>
      </c>
      <c r="V2761">
        <v>9500</v>
      </c>
      <c r="W2761" t="s">
        <v>33</v>
      </c>
      <c r="X2761" t="str">
        <f t="shared" si="87"/>
        <v>Delhi</v>
      </c>
    </row>
    <row r="2762" spans="1:24" x14ac:dyDescent="0.4">
      <c r="A2762">
        <v>102761</v>
      </c>
      <c r="B2762" s="5">
        <v>45840.916666666664</v>
      </c>
      <c r="C2762" s="3" t="str">
        <f>TEXT(Sales_Data[[#This Row],[OrderDate]],"mmmm")</f>
        <v>July</v>
      </c>
      <c r="D2762" s="3" t="str">
        <f t="shared" si="86"/>
        <v>2025</v>
      </c>
      <c r="E2762" t="s">
        <v>45</v>
      </c>
      <c r="F2762" t="s">
        <v>43</v>
      </c>
      <c r="G2762" t="s">
        <v>31</v>
      </c>
      <c r="H2762" t="s">
        <v>37</v>
      </c>
      <c r="I2762" t="s">
        <v>100</v>
      </c>
      <c r="J2762">
        <v>36</v>
      </c>
      <c r="K2762">
        <v>1800</v>
      </c>
      <c r="L2762" s="7">
        <f>Sales_Data[[#This Row],[OrderQuantity]] *Sales_Data[[#This Row],[UnitPrice]]</f>
        <v>64800</v>
      </c>
      <c r="M2762" s="7">
        <f>Sales_Data[[#This Row],[UnitPrice]]-Sales_Data[[#This Row],[UnitCost]]</f>
        <v>900</v>
      </c>
      <c r="N2762" s="7">
        <f>Sales_Data[[#This Row],[Gross Revenue]]-Sales_Data[[#This Row],[Discount Amount ]]</f>
        <v>63900</v>
      </c>
      <c r="O2762" s="7">
        <f>Sales_Data[[#This Row],[OrderQuantity]] *Sales_Data[[#This Row],[UnitCost]]</f>
        <v>32400</v>
      </c>
      <c r="P2762" s="7">
        <f>Sales_Data[[#This Row],[ItemCost]] +Sales_Data[[#This Row],[ShippingCost]]</f>
        <v>32981.78</v>
      </c>
      <c r="Q2762" s="7">
        <f>Sales_Data[[#This Row],[Gross Revenue]]-Sales_Data[[#This Row],[TotalFinancialCost]]</f>
        <v>31818.22</v>
      </c>
      <c r="R2762" s="7">
        <f>Sales_Data[[#This Row],[Actul Bill Amount]]-Sales_Data[[#This Row],[ShippingCost]]</f>
        <v>63318.22</v>
      </c>
      <c r="S2762">
        <v>719</v>
      </c>
      <c r="T2762">
        <v>581.78</v>
      </c>
      <c r="U2762" t="s">
        <v>51</v>
      </c>
      <c r="V2762">
        <v>900</v>
      </c>
      <c r="W2762" t="s">
        <v>38</v>
      </c>
      <c r="X2762" t="str">
        <f t="shared" si="87"/>
        <v>Kolkata</v>
      </c>
    </row>
    <row r="2763" spans="1:24" x14ac:dyDescent="0.4">
      <c r="A2763">
        <v>102762</v>
      </c>
      <c r="B2763" s="5">
        <v>45770.111805555556</v>
      </c>
      <c r="C2763" s="3" t="str">
        <f>TEXT(Sales_Data[[#This Row],[OrderDate]],"mmmm")</f>
        <v>April</v>
      </c>
      <c r="D2763" s="3" t="str">
        <f t="shared" si="86"/>
        <v>2025</v>
      </c>
      <c r="E2763" t="s">
        <v>42</v>
      </c>
      <c r="F2763" t="s">
        <v>40</v>
      </c>
      <c r="G2763" t="s">
        <v>15</v>
      </c>
      <c r="H2763" t="s">
        <v>20</v>
      </c>
      <c r="I2763" t="s">
        <v>100</v>
      </c>
      <c r="J2763">
        <v>81</v>
      </c>
      <c r="K2763">
        <v>1500</v>
      </c>
      <c r="L2763" s="7">
        <f>Sales_Data[[#This Row],[OrderQuantity]] *Sales_Data[[#This Row],[UnitPrice]]</f>
        <v>121500</v>
      </c>
      <c r="M2763" s="7">
        <f>Sales_Data[[#This Row],[UnitPrice]]-Sales_Data[[#This Row],[UnitCost]]</f>
        <v>700</v>
      </c>
      <c r="N2763" s="7">
        <f>Sales_Data[[#This Row],[Gross Revenue]]-Sales_Data[[#This Row],[Discount Amount ]]</f>
        <v>120800</v>
      </c>
      <c r="O2763" s="7">
        <f>Sales_Data[[#This Row],[OrderQuantity]] *Sales_Data[[#This Row],[UnitCost]]</f>
        <v>64800</v>
      </c>
      <c r="P2763" s="7">
        <f>Sales_Data[[#This Row],[ItemCost]] +Sales_Data[[#This Row],[ShippingCost]]</f>
        <v>65136.56</v>
      </c>
      <c r="Q2763" s="7">
        <f>Sales_Data[[#This Row],[Gross Revenue]]-Sales_Data[[#This Row],[TotalFinancialCost]]</f>
        <v>56363.44</v>
      </c>
      <c r="R2763" s="7">
        <f>Sales_Data[[#This Row],[Actul Bill Amount]]-Sales_Data[[#This Row],[ShippingCost]]</f>
        <v>120463.44</v>
      </c>
      <c r="S2763">
        <v>1152</v>
      </c>
      <c r="T2763">
        <v>336.56</v>
      </c>
      <c r="U2763" t="s">
        <v>52</v>
      </c>
      <c r="V2763">
        <v>800</v>
      </c>
      <c r="W2763" t="s">
        <v>22</v>
      </c>
      <c r="X2763" t="str">
        <f t="shared" si="87"/>
        <v>Nagpur</v>
      </c>
    </row>
    <row r="2764" spans="1:24" x14ac:dyDescent="0.4">
      <c r="A2764">
        <v>102763</v>
      </c>
      <c r="B2764" s="5">
        <v>45840.313194444447</v>
      </c>
      <c r="C2764" s="3" t="str">
        <f>TEXT(Sales_Data[[#This Row],[OrderDate]],"mmmm")</f>
        <v>July</v>
      </c>
      <c r="D2764" s="3" t="str">
        <f t="shared" si="86"/>
        <v>2025</v>
      </c>
      <c r="E2764" t="s">
        <v>34</v>
      </c>
      <c r="F2764" t="s">
        <v>24</v>
      </c>
      <c r="G2764" t="s">
        <v>15</v>
      </c>
      <c r="H2764" t="s">
        <v>20</v>
      </c>
      <c r="I2764" t="s">
        <v>100</v>
      </c>
      <c r="J2764">
        <v>21</v>
      </c>
      <c r="K2764">
        <v>25000</v>
      </c>
      <c r="L2764" s="7">
        <f>Sales_Data[[#This Row],[OrderQuantity]] *Sales_Data[[#This Row],[UnitPrice]]</f>
        <v>525000</v>
      </c>
      <c r="M2764" s="7">
        <f>Sales_Data[[#This Row],[UnitPrice]]-Sales_Data[[#This Row],[UnitCost]]</f>
        <v>7000</v>
      </c>
      <c r="N2764" s="7">
        <f>Sales_Data[[#This Row],[Gross Revenue]]-Sales_Data[[#This Row],[Discount Amount ]]</f>
        <v>518000</v>
      </c>
      <c r="O2764" s="7">
        <f>Sales_Data[[#This Row],[OrderQuantity]] *Sales_Data[[#This Row],[UnitCost]]</f>
        <v>378000</v>
      </c>
      <c r="P2764" s="7">
        <f>Sales_Data[[#This Row],[ItemCost]] +Sales_Data[[#This Row],[ShippingCost]]</f>
        <v>379038.02</v>
      </c>
      <c r="Q2764" s="7">
        <f>Sales_Data[[#This Row],[Gross Revenue]]-Sales_Data[[#This Row],[TotalFinancialCost]]</f>
        <v>145961.97999999998</v>
      </c>
      <c r="R2764" s="7">
        <f>Sales_Data[[#This Row],[Actul Bill Amount]]-Sales_Data[[#This Row],[ShippingCost]]</f>
        <v>516961.98</v>
      </c>
      <c r="S2764">
        <v>571</v>
      </c>
      <c r="T2764">
        <v>1038.02</v>
      </c>
      <c r="U2764" t="s">
        <v>60</v>
      </c>
      <c r="V2764">
        <v>18000</v>
      </c>
      <c r="W2764" t="s">
        <v>22</v>
      </c>
      <c r="X2764" t="str">
        <f t="shared" si="87"/>
        <v>Nagpur</v>
      </c>
    </row>
    <row r="2765" spans="1:24" x14ac:dyDescent="0.4">
      <c r="A2765">
        <v>102764</v>
      </c>
      <c r="B2765" s="5">
        <v>45803.529166666667</v>
      </c>
      <c r="C2765" s="3" t="str">
        <f>TEXT(Sales_Data[[#This Row],[OrderDate]],"mmmm")</f>
        <v>May</v>
      </c>
      <c r="D2765" s="3" t="str">
        <f t="shared" si="86"/>
        <v>2025</v>
      </c>
      <c r="E2765" t="s">
        <v>45</v>
      </c>
      <c r="F2765" t="s">
        <v>46</v>
      </c>
      <c r="G2765" t="s">
        <v>31</v>
      </c>
      <c r="H2765" t="s">
        <v>16</v>
      </c>
      <c r="I2765" t="s">
        <v>100</v>
      </c>
      <c r="J2765">
        <v>32</v>
      </c>
      <c r="K2765">
        <v>15000</v>
      </c>
      <c r="L2765" s="7">
        <f>Sales_Data[[#This Row],[OrderQuantity]] *Sales_Data[[#This Row],[UnitPrice]]</f>
        <v>480000</v>
      </c>
      <c r="M2765" s="7">
        <f>Sales_Data[[#This Row],[UnitPrice]]-Sales_Data[[#This Row],[UnitCost]]</f>
        <v>5500</v>
      </c>
      <c r="N2765" s="7">
        <f>Sales_Data[[#This Row],[Gross Revenue]]-Sales_Data[[#This Row],[Discount Amount ]]</f>
        <v>474500</v>
      </c>
      <c r="O2765" s="7">
        <f>Sales_Data[[#This Row],[OrderQuantity]] *Sales_Data[[#This Row],[UnitCost]]</f>
        <v>304000</v>
      </c>
      <c r="P2765" s="7">
        <f>Sales_Data[[#This Row],[ItemCost]] +Sales_Data[[#This Row],[ShippingCost]]</f>
        <v>305108.53999999998</v>
      </c>
      <c r="Q2765" s="7">
        <f>Sales_Data[[#This Row],[Gross Revenue]]-Sales_Data[[#This Row],[TotalFinancialCost]]</f>
        <v>174891.46000000002</v>
      </c>
      <c r="R2765" s="7">
        <f>Sales_Data[[#This Row],[Actul Bill Amount]]-Sales_Data[[#This Row],[ShippingCost]]</f>
        <v>473391.46</v>
      </c>
      <c r="S2765">
        <v>1012</v>
      </c>
      <c r="T2765">
        <v>1108.54</v>
      </c>
      <c r="U2765" t="s">
        <v>53</v>
      </c>
      <c r="V2765">
        <v>9500</v>
      </c>
      <c r="W2765" t="s">
        <v>18</v>
      </c>
      <c r="X2765" t="str">
        <f t="shared" si="87"/>
        <v>Bengaluru</v>
      </c>
    </row>
    <row r="2766" spans="1:24" x14ac:dyDescent="0.4">
      <c r="A2766">
        <v>102765</v>
      </c>
      <c r="B2766" s="5">
        <v>45976.504166666666</v>
      </c>
      <c r="C2766" s="3" t="str">
        <f>TEXT(Sales_Data[[#This Row],[OrderDate]],"mmmm")</f>
        <v>November</v>
      </c>
      <c r="D2766" s="3" t="str">
        <f t="shared" si="86"/>
        <v>2025</v>
      </c>
      <c r="E2766" t="s">
        <v>13</v>
      </c>
      <c r="F2766" t="s">
        <v>40</v>
      </c>
      <c r="G2766" t="s">
        <v>15</v>
      </c>
      <c r="H2766" t="s">
        <v>20</v>
      </c>
      <c r="I2766" t="s">
        <v>100</v>
      </c>
      <c r="J2766">
        <v>38</v>
      </c>
      <c r="K2766">
        <v>1500</v>
      </c>
      <c r="L2766" s="7">
        <f>Sales_Data[[#This Row],[OrderQuantity]] *Sales_Data[[#This Row],[UnitPrice]]</f>
        <v>57000</v>
      </c>
      <c r="M2766" s="7">
        <f>Sales_Data[[#This Row],[UnitPrice]]-Sales_Data[[#This Row],[UnitCost]]</f>
        <v>700</v>
      </c>
      <c r="N2766" s="7">
        <f>Sales_Data[[#This Row],[Gross Revenue]]-Sales_Data[[#This Row],[Discount Amount ]]</f>
        <v>56300</v>
      </c>
      <c r="O2766" s="7">
        <f>Sales_Data[[#This Row],[OrderQuantity]] *Sales_Data[[#This Row],[UnitCost]]</f>
        <v>30400</v>
      </c>
      <c r="P2766" s="7">
        <f>Sales_Data[[#This Row],[ItemCost]] +Sales_Data[[#This Row],[ShippingCost]]</f>
        <v>31036.560000000001</v>
      </c>
      <c r="Q2766" s="7">
        <f>Sales_Data[[#This Row],[Gross Revenue]]-Sales_Data[[#This Row],[TotalFinancialCost]]</f>
        <v>25963.439999999999</v>
      </c>
      <c r="R2766" s="7">
        <f>Sales_Data[[#This Row],[Actul Bill Amount]]-Sales_Data[[#This Row],[ShippingCost]]</f>
        <v>55663.44</v>
      </c>
      <c r="S2766">
        <v>928</v>
      </c>
      <c r="T2766">
        <v>636.55999999999995</v>
      </c>
      <c r="U2766" t="s">
        <v>52</v>
      </c>
      <c r="V2766">
        <v>800</v>
      </c>
      <c r="W2766" t="s">
        <v>22</v>
      </c>
      <c r="X2766" t="str">
        <f t="shared" si="87"/>
        <v>Nagpur</v>
      </c>
    </row>
    <row r="2767" spans="1:24" x14ac:dyDescent="0.4">
      <c r="A2767">
        <v>102766</v>
      </c>
      <c r="B2767" s="5">
        <v>45773.630555555559</v>
      </c>
      <c r="C2767" s="3" t="str">
        <f>TEXT(Sales_Data[[#This Row],[OrderDate]],"mmmm")</f>
        <v>April</v>
      </c>
      <c r="D2767" s="3" t="str">
        <f t="shared" si="86"/>
        <v>2025</v>
      </c>
      <c r="E2767" t="s">
        <v>42</v>
      </c>
      <c r="F2767" t="s">
        <v>28</v>
      </c>
      <c r="G2767" t="s">
        <v>31</v>
      </c>
      <c r="H2767" t="s">
        <v>32</v>
      </c>
      <c r="I2767" t="s">
        <v>100</v>
      </c>
      <c r="J2767">
        <v>39</v>
      </c>
      <c r="K2767">
        <v>2500</v>
      </c>
      <c r="L2767" s="7">
        <f>Sales_Data[[#This Row],[OrderQuantity]] *Sales_Data[[#This Row],[UnitPrice]]</f>
        <v>97500</v>
      </c>
      <c r="M2767" s="7">
        <f>Sales_Data[[#This Row],[UnitPrice]]-Sales_Data[[#This Row],[UnitCost]]</f>
        <v>1000</v>
      </c>
      <c r="N2767" s="7">
        <f>Sales_Data[[#This Row],[Gross Revenue]]-Sales_Data[[#This Row],[Discount Amount ]]</f>
        <v>96500</v>
      </c>
      <c r="O2767" s="7">
        <f>Sales_Data[[#This Row],[OrderQuantity]] *Sales_Data[[#This Row],[UnitCost]]</f>
        <v>58500</v>
      </c>
      <c r="P2767" s="7">
        <f>Sales_Data[[#This Row],[ItemCost]] +Sales_Data[[#This Row],[ShippingCost]]</f>
        <v>59172.78</v>
      </c>
      <c r="Q2767" s="7">
        <f>Sales_Data[[#This Row],[Gross Revenue]]-Sales_Data[[#This Row],[TotalFinancialCost]]</f>
        <v>38327.22</v>
      </c>
      <c r="R2767" s="7">
        <f>Sales_Data[[#This Row],[Actul Bill Amount]]-Sales_Data[[#This Row],[ShippingCost]]</f>
        <v>95827.22</v>
      </c>
      <c r="S2767">
        <v>534</v>
      </c>
      <c r="T2767">
        <v>672.78</v>
      </c>
      <c r="U2767" t="s">
        <v>54</v>
      </c>
      <c r="V2767">
        <v>1500</v>
      </c>
      <c r="W2767" t="s">
        <v>33</v>
      </c>
      <c r="X2767" t="str">
        <f t="shared" si="87"/>
        <v>Delhi</v>
      </c>
    </row>
    <row r="2768" spans="1:24" x14ac:dyDescent="0.4">
      <c r="A2768">
        <v>102767</v>
      </c>
      <c r="B2768" s="5">
        <v>45770.655555555553</v>
      </c>
      <c r="C2768" s="3" t="str">
        <f>TEXT(Sales_Data[[#This Row],[OrderDate]],"mmmm")</f>
        <v>April</v>
      </c>
      <c r="D2768" s="3" t="str">
        <f t="shared" si="86"/>
        <v>2025</v>
      </c>
      <c r="E2768" t="s">
        <v>39</v>
      </c>
      <c r="F2768" t="s">
        <v>46</v>
      </c>
      <c r="G2768" t="s">
        <v>29</v>
      </c>
      <c r="H2768" t="s">
        <v>32</v>
      </c>
      <c r="I2768" t="s">
        <v>100</v>
      </c>
      <c r="J2768">
        <v>7</v>
      </c>
      <c r="K2768">
        <v>15000</v>
      </c>
      <c r="L2768" s="7">
        <f>Sales_Data[[#This Row],[OrderQuantity]] *Sales_Data[[#This Row],[UnitPrice]]</f>
        <v>105000</v>
      </c>
      <c r="M2768" s="7">
        <f>Sales_Data[[#This Row],[UnitPrice]]-Sales_Data[[#This Row],[UnitCost]]</f>
        <v>5500</v>
      </c>
      <c r="N2768" s="7">
        <f>Sales_Data[[#This Row],[Gross Revenue]]-Sales_Data[[#This Row],[Discount Amount ]]</f>
        <v>99500</v>
      </c>
      <c r="O2768" s="7">
        <f>Sales_Data[[#This Row],[OrderQuantity]] *Sales_Data[[#This Row],[UnitCost]]</f>
        <v>66500</v>
      </c>
      <c r="P2768" s="7">
        <f>Sales_Data[[#This Row],[ItemCost]] +Sales_Data[[#This Row],[ShippingCost]]</f>
        <v>67454.460000000006</v>
      </c>
      <c r="Q2768" s="7">
        <f>Sales_Data[[#This Row],[Gross Revenue]]-Sales_Data[[#This Row],[TotalFinancialCost]]</f>
        <v>37545.539999999994</v>
      </c>
      <c r="R2768" s="7">
        <f>Sales_Data[[#This Row],[Actul Bill Amount]]-Sales_Data[[#This Row],[ShippingCost]]</f>
        <v>98545.54</v>
      </c>
      <c r="S2768">
        <v>356</v>
      </c>
      <c r="T2768">
        <v>954.46</v>
      </c>
      <c r="U2768" t="s">
        <v>53</v>
      </c>
      <c r="V2768">
        <v>9500</v>
      </c>
      <c r="W2768" t="s">
        <v>33</v>
      </c>
      <c r="X2768" t="str">
        <f t="shared" si="87"/>
        <v>Delhi</v>
      </c>
    </row>
    <row r="2769" spans="1:24" x14ac:dyDescent="0.4">
      <c r="A2769">
        <v>102768</v>
      </c>
      <c r="B2769" s="5">
        <v>45908.073611111111</v>
      </c>
      <c r="C2769" s="3" t="str">
        <f>TEXT(Sales_Data[[#This Row],[OrderDate]],"mmmm")</f>
        <v>September</v>
      </c>
      <c r="D2769" s="3" t="str">
        <f t="shared" si="86"/>
        <v>2025</v>
      </c>
      <c r="E2769" t="s">
        <v>34</v>
      </c>
      <c r="F2769" t="s">
        <v>28</v>
      </c>
      <c r="G2769" t="s">
        <v>29</v>
      </c>
      <c r="H2769" t="s">
        <v>25</v>
      </c>
      <c r="I2769" t="s">
        <v>100</v>
      </c>
      <c r="J2769">
        <v>26</v>
      </c>
      <c r="K2769">
        <v>450</v>
      </c>
      <c r="L2769" s="7">
        <f>Sales_Data[[#This Row],[OrderQuantity]] *Sales_Data[[#This Row],[UnitPrice]]</f>
        <v>11700</v>
      </c>
      <c r="M2769" s="7">
        <f>Sales_Data[[#This Row],[UnitPrice]]-Sales_Data[[#This Row],[UnitCost]]</f>
        <v>250</v>
      </c>
      <c r="N2769" s="7">
        <f>Sales_Data[[#This Row],[Gross Revenue]]-Sales_Data[[#This Row],[Discount Amount ]]</f>
        <v>11450</v>
      </c>
      <c r="O2769" s="7">
        <f>Sales_Data[[#This Row],[OrderQuantity]] *Sales_Data[[#This Row],[UnitCost]]</f>
        <v>5200</v>
      </c>
      <c r="P2769" s="7">
        <f>Sales_Data[[#This Row],[ItemCost]] +Sales_Data[[#This Row],[ShippingCost]]</f>
        <v>5787.26</v>
      </c>
      <c r="Q2769" s="7">
        <f>Sales_Data[[#This Row],[Gross Revenue]]-Sales_Data[[#This Row],[TotalFinancialCost]]</f>
        <v>5912.74</v>
      </c>
      <c r="R2769" s="7">
        <f>Sales_Data[[#This Row],[Actul Bill Amount]]-Sales_Data[[#This Row],[ShippingCost]]</f>
        <v>10862.74</v>
      </c>
      <c r="S2769">
        <v>483</v>
      </c>
      <c r="T2769">
        <v>587.26</v>
      </c>
      <c r="U2769" t="s">
        <v>30</v>
      </c>
      <c r="V2769">
        <v>200</v>
      </c>
      <c r="W2769" t="s">
        <v>27</v>
      </c>
      <c r="X2769" t="str">
        <f t="shared" si="87"/>
        <v>Mumbai</v>
      </c>
    </row>
    <row r="2770" spans="1:24" x14ac:dyDescent="0.4">
      <c r="A2770">
        <v>102769</v>
      </c>
      <c r="B2770" s="5">
        <v>45908.100694444445</v>
      </c>
      <c r="C2770" s="3" t="str">
        <f>TEXT(Sales_Data[[#This Row],[OrderDate]],"mmmm")</f>
        <v>September</v>
      </c>
      <c r="D2770" s="3" t="str">
        <f t="shared" si="86"/>
        <v>2025</v>
      </c>
      <c r="E2770" t="s">
        <v>42</v>
      </c>
      <c r="F2770" t="s">
        <v>43</v>
      </c>
      <c r="G2770" t="s">
        <v>29</v>
      </c>
      <c r="H2770" t="s">
        <v>20</v>
      </c>
      <c r="I2770" t="s">
        <v>100</v>
      </c>
      <c r="J2770">
        <v>36</v>
      </c>
      <c r="K2770">
        <v>2800</v>
      </c>
      <c r="L2770" s="7">
        <f>Sales_Data[[#This Row],[OrderQuantity]] *Sales_Data[[#This Row],[UnitPrice]]</f>
        <v>100800</v>
      </c>
      <c r="M2770" s="7">
        <f>Sales_Data[[#This Row],[UnitPrice]]-Sales_Data[[#This Row],[UnitCost]]</f>
        <v>1300</v>
      </c>
      <c r="N2770" s="7">
        <f>Sales_Data[[#This Row],[Gross Revenue]]-Sales_Data[[#This Row],[Discount Amount ]]</f>
        <v>99500</v>
      </c>
      <c r="O2770" s="7">
        <f>Sales_Data[[#This Row],[OrderQuantity]] *Sales_Data[[#This Row],[UnitCost]]</f>
        <v>54000</v>
      </c>
      <c r="P2770" s="7">
        <f>Sales_Data[[#This Row],[ItemCost]] +Sales_Data[[#This Row],[ShippingCost]]</f>
        <v>54476.77</v>
      </c>
      <c r="Q2770" s="7">
        <f>Sales_Data[[#This Row],[Gross Revenue]]-Sales_Data[[#This Row],[TotalFinancialCost]]</f>
        <v>46323.23</v>
      </c>
      <c r="R2770" s="7">
        <f>Sales_Data[[#This Row],[Actul Bill Amount]]-Sales_Data[[#This Row],[ShippingCost]]</f>
        <v>99023.23</v>
      </c>
      <c r="S2770">
        <v>517</v>
      </c>
      <c r="T2770">
        <v>476.77</v>
      </c>
      <c r="U2770" t="s">
        <v>61</v>
      </c>
      <c r="V2770">
        <v>1500</v>
      </c>
      <c r="W2770" t="s">
        <v>22</v>
      </c>
      <c r="X2770" t="str">
        <f t="shared" si="87"/>
        <v>Nagpur</v>
      </c>
    </row>
    <row r="2771" spans="1:24" x14ac:dyDescent="0.4">
      <c r="A2771">
        <v>102770</v>
      </c>
      <c r="B2771" s="5">
        <v>45960.605555555558</v>
      </c>
      <c r="C2771" s="3" t="str">
        <f>TEXT(Sales_Data[[#This Row],[OrderDate]],"mmmm")</f>
        <v>October</v>
      </c>
      <c r="D2771" s="3" t="str">
        <f t="shared" si="86"/>
        <v>2025</v>
      </c>
      <c r="E2771" t="s">
        <v>39</v>
      </c>
      <c r="F2771" t="s">
        <v>46</v>
      </c>
      <c r="G2771" t="s">
        <v>29</v>
      </c>
      <c r="H2771" t="s">
        <v>37</v>
      </c>
      <c r="I2771" t="s">
        <v>100</v>
      </c>
      <c r="J2771">
        <v>74</v>
      </c>
      <c r="K2771">
        <v>15000</v>
      </c>
      <c r="L2771" s="7">
        <f>Sales_Data[[#This Row],[OrderQuantity]] *Sales_Data[[#This Row],[UnitPrice]]</f>
        <v>1110000</v>
      </c>
      <c r="M2771" s="7">
        <f>Sales_Data[[#This Row],[UnitPrice]]-Sales_Data[[#This Row],[UnitCost]]</f>
        <v>5500</v>
      </c>
      <c r="N2771" s="7">
        <f>Sales_Data[[#This Row],[Gross Revenue]]-Sales_Data[[#This Row],[Discount Amount ]]</f>
        <v>1104500</v>
      </c>
      <c r="O2771" s="7">
        <f>Sales_Data[[#This Row],[OrderQuantity]] *Sales_Data[[#This Row],[UnitCost]]</f>
        <v>703000</v>
      </c>
      <c r="P2771" s="7">
        <f>Sales_Data[[#This Row],[ItemCost]] +Sales_Data[[#This Row],[ShippingCost]]</f>
        <v>703291.88</v>
      </c>
      <c r="Q2771" s="7">
        <f>Sales_Data[[#This Row],[Gross Revenue]]-Sales_Data[[#This Row],[TotalFinancialCost]]</f>
        <v>406708.12</v>
      </c>
      <c r="R2771" s="7">
        <f>Sales_Data[[#This Row],[Actul Bill Amount]]-Sales_Data[[#This Row],[ShippingCost]]</f>
        <v>1104208.1200000001</v>
      </c>
      <c r="S2771">
        <v>1074</v>
      </c>
      <c r="T2771">
        <v>291.88</v>
      </c>
      <c r="U2771" t="s">
        <v>53</v>
      </c>
      <c r="V2771">
        <v>9500</v>
      </c>
      <c r="W2771" t="s">
        <v>38</v>
      </c>
      <c r="X2771" t="str">
        <f t="shared" si="87"/>
        <v>Kolkata</v>
      </c>
    </row>
    <row r="2772" spans="1:24" x14ac:dyDescent="0.4">
      <c r="A2772">
        <v>102771</v>
      </c>
      <c r="B2772" s="5">
        <v>45970.675000000003</v>
      </c>
      <c r="C2772" s="3" t="str">
        <f>TEXT(Sales_Data[[#This Row],[OrderDate]],"mmmm")</f>
        <v>November</v>
      </c>
      <c r="D2772" s="3" t="str">
        <f t="shared" si="86"/>
        <v>2025</v>
      </c>
      <c r="E2772" t="s">
        <v>48</v>
      </c>
      <c r="F2772" t="s">
        <v>40</v>
      </c>
      <c r="G2772" t="s">
        <v>31</v>
      </c>
      <c r="H2772" t="s">
        <v>37</v>
      </c>
      <c r="I2772" t="s">
        <v>100</v>
      </c>
      <c r="J2772">
        <v>37</v>
      </c>
      <c r="K2772">
        <v>1500</v>
      </c>
      <c r="L2772" s="7">
        <f>Sales_Data[[#This Row],[OrderQuantity]] *Sales_Data[[#This Row],[UnitPrice]]</f>
        <v>55500</v>
      </c>
      <c r="M2772" s="7">
        <f>Sales_Data[[#This Row],[UnitPrice]]-Sales_Data[[#This Row],[UnitCost]]</f>
        <v>700</v>
      </c>
      <c r="N2772" s="7">
        <f>Sales_Data[[#This Row],[Gross Revenue]]-Sales_Data[[#This Row],[Discount Amount ]]</f>
        <v>54800</v>
      </c>
      <c r="O2772" s="7">
        <f>Sales_Data[[#This Row],[OrderQuantity]] *Sales_Data[[#This Row],[UnitCost]]</f>
        <v>29600</v>
      </c>
      <c r="P2772" s="7">
        <f>Sales_Data[[#This Row],[ItemCost]] +Sales_Data[[#This Row],[ShippingCost]]</f>
        <v>30783.919999999998</v>
      </c>
      <c r="Q2772" s="7">
        <f>Sales_Data[[#This Row],[Gross Revenue]]-Sales_Data[[#This Row],[TotalFinancialCost]]</f>
        <v>24716.080000000002</v>
      </c>
      <c r="R2772" s="7">
        <f>Sales_Data[[#This Row],[Actul Bill Amount]]-Sales_Data[[#This Row],[ShippingCost]]</f>
        <v>53616.08</v>
      </c>
      <c r="S2772">
        <v>388</v>
      </c>
      <c r="T2772">
        <v>1183.92</v>
      </c>
      <c r="U2772" t="s">
        <v>52</v>
      </c>
      <c r="V2772">
        <v>800</v>
      </c>
      <c r="W2772" t="s">
        <v>38</v>
      </c>
      <c r="X2772" t="str">
        <f t="shared" si="87"/>
        <v>Kolkata</v>
      </c>
    </row>
    <row r="2773" spans="1:24" x14ac:dyDescent="0.4">
      <c r="A2773">
        <v>102772</v>
      </c>
      <c r="B2773" s="5">
        <v>45775.04583333333</v>
      </c>
      <c r="C2773" s="3" t="str">
        <f>TEXT(Sales_Data[[#This Row],[OrderDate]],"mmmm")</f>
        <v>April</v>
      </c>
      <c r="D2773" s="3" t="str">
        <f t="shared" si="86"/>
        <v>2025</v>
      </c>
      <c r="E2773" t="s">
        <v>19</v>
      </c>
      <c r="F2773" t="s">
        <v>24</v>
      </c>
      <c r="G2773" t="s">
        <v>29</v>
      </c>
      <c r="H2773" t="s">
        <v>20</v>
      </c>
      <c r="I2773" t="s">
        <v>100</v>
      </c>
      <c r="J2773">
        <v>63</v>
      </c>
      <c r="K2773">
        <v>45000</v>
      </c>
      <c r="L2773" s="7">
        <f>Sales_Data[[#This Row],[OrderQuantity]] *Sales_Data[[#This Row],[UnitPrice]]</f>
        <v>2835000</v>
      </c>
      <c r="M2773" s="7">
        <f>Sales_Data[[#This Row],[UnitPrice]]-Sales_Data[[#This Row],[UnitCost]]</f>
        <v>13000</v>
      </c>
      <c r="N2773" s="7">
        <f>Sales_Data[[#This Row],[Gross Revenue]]-Sales_Data[[#This Row],[Discount Amount ]]</f>
        <v>2822000</v>
      </c>
      <c r="O2773" s="7">
        <f>Sales_Data[[#This Row],[OrderQuantity]] *Sales_Data[[#This Row],[UnitCost]]</f>
        <v>2016000</v>
      </c>
      <c r="P2773" s="7">
        <f>Sales_Data[[#This Row],[ItemCost]] +Sales_Data[[#This Row],[ShippingCost]]</f>
        <v>2016452.72</v>
      </c>
      <c r="Q2773" s="7">
        <f>Sales_Data[[#This Row],[Gross Revenue]]-Sales_Data[[#This Row],[TotalFinancialCost]]</f>
        <v>818547.28</v>
      </c>
      <c r="R2773" s="7">
        <f>Sales_Data[[#This Row],[Actul Bill Amount]]-Sales_Data[[#This Row],[ShippingCost]]</f>
        <v>2821547.28</v>
      </c>
      <c r="S2773">
        <v>444</v>
      </c>
      <c r="T2773">
        <v>452.72</v>
      </c>
      <c r="U2773" t="s">
        <v>26</v>
      </c>
      <c r="V2773">
        <v>32000</v>
      </c>
      <c r="W2773" t="s">
        <v>22</v>
      </c>
      <c r="X2773" t="str">
        <f t="shared" si="87"/>
        <v>Nagpur</v>
      </c>
    </row>
    <row r="2774" spans="1:24" x14ac:dyDescent="0.4">
      <c r="A2774">
        <v>102773</v>
      </c>
      <c r="B2774" s="5">
        <v>45958.690972222219</v>
      </c>
      <c r="C2774" s="3" t="str">
        <f>TEXT(Sales_Data[[#This Row],[OrderDate]],"mmmm")</f>
        <v>October</v>
      </c>
      <c r="D2774" s="3" t="str">
        <f t="shared" si="86"/>
        <v>2025</v>
      </c>
      <c r="E2774" t="s">
        <v>42</v>
      </c>
      <c r="F2774" t="s">
        <v>46</v>
      </c>
      <c r="G2774" t="s">
        <v>29</v>
      </c>
      <c r="H2774" t="s">
        <v>20</v>
      </c>
      <c r="I2774" t="s">
        <v>100</v>
      </c>
      <c r="J2774">
        <v>69</v>
      </c>
      <c r="K2774">
        <v>15000</v>
      </c>
      <c r="L2774" s="7">
        <f>Sales_Data[[#This Row],[OrderQuantity]] *Sales_Data[[#This Row],[UnitPrice]]</f>
        <v>1035000</v>
      </c>
      <c r="M2774" s="7">
        <f>Sales_Data[[#This Row],[UnitPrice]]-Sales_Data[[#This Row],[UnitCost]]</f>
        <v>5500</v>
      </c>
      <c r="N2774" s="7">
        <f>Sales_Data[[#This Row],[Gross Revenue]]-Sales_Data[[#This Row],[Discount Amount ]]</f>
        <v>1029500</v>
      </c>
      <c r="O2774" s="7">
        <f>Sales_Data[[#This Row],[OrderQuantity]] *Sales_Data[[#This Row],[UnitCost]]</f>
        <v>655500</v>
      </c>
      <c r="P2774" s="7">
        <f>Sales_Data[[#This Row],[ItemCost]] +Sales_Data[[#This Row],[ShippingCost]]</f>
        <v>656104.16</v>
      </c>
      <c r="Q2774" s="7">
        <f>Sales_Data[[#This Row],[Gross Revenue]]-Sales_Data[[#This Row],[TotalFinancialCost]]</f>
        <v>378895.83999999997</v>
      </c>
      <c r="R2774" s="7">
        <f>Sales_Data[[#This Row],[Actul Bill Amount]]-Sales_Data[[#This Row],[ShippingCost]]</f>
        <v>1028895.84</v>
      </c>
      <c r="S2774">
        <v>1151</v>
      </c>
      <c r="T2774">
        <v>604.16</v>
      </c>
      <c r="U2774" t="s">
        <v>53</v>
      </c>
      <c r="V2774">
        <v>9500</v>
      </c>
      <c r="W2774" t="s">
        <v>22</v>
      </c>
      <c r="X2774" t="str">
        <f t="shared" si="87"/>
        <v>Nagpur</v>
      </c>
    </row>
    <row r="2775" spans="1:24" x14ac:dyDescent="0.4">
      <c r="A2775">
        <v>102774</v>
      </c>
      <c r="B2775" s="5">
        <v>45818.23541666667</v>
      </c>
      <c r="C2775" s="3" t="str">
        <f>TEXT(Sales_Data[[#This Row],[OrderDate]],"mmmm")</f>
        <v>June</v>
      </c>
      <c r="D2775" s="3" t="str">
        <f t="shared" si="86"/>
        <v>2025</v>
      </c>
      <c r="E2775" t="s">
        <v>19</v>
      </c>
      <c r="F2775" t="s">
        <v>35</v>
      </c>
      <c r="G2775" t="s">
        <v>31</v>
      </c>
      <c r="H2775" t="s">
        <v>16</v>
      </c>
      <c r="I2775" t="s">
        <v>100</v>
      </c>
      <c r="J2775">
        <v>55</v>
      </c>
      <c r="K2775">
        <v>8500</v>
      </c>
      <c r="L2775" s="7">
        <f>Sales_Data[[#This Row],[OrderQuantity]] *Sales_Data[[#This Row],[UnitPrice]]</f>
        <v>467500</v>
      </c>
      <c r="M2775" s="7">
        <f>Sales_Data[[#This Row],[UnitPrice]]-Sales_Data[[#This Row],[UnitCost]]</f>
        <v>3000</v>
      </c>
      <c r="N2775" s="7">
        <f>Sales_Data[[#This Row],[Gross Revenue]]-Sales_Data[[#This Row],[Discount Amount ]]</f>
        <v>464500</v>
      </c>
      <c r="O2775" s="7">
        <f>Sales_Data[[#This Row],[OrderQuantity]] *Sales_Data[[#This Row],[UnitCost]]</f>
        <v>302500</v>
      </c>
      <c r="P2775" s="7">
        <f>Sales_Data[[#This Row],[ItemCost]] +Sales_Data[[#This Row],[ShippingCost]]</f>
        <v>303553.3</v>
      </c>
      <c r="Q2775" s="7">
        <f>Sales_Data[[#This Row],[Gross Revenue]]-Sales_Data[[#This Row],[TotalFinancialCost]]</f>
        <v>163946.70000000001</v>
      </c>
      <c r="R2775" s="7">
        <f>Sales_Data[[#This Row],[Actul Bill Amount]]-Sales_Data[[#This Row],[ShippingCost]]</f>
        <v>463446.7</v>
      </c>
      <c r="S2775">
        <v>367</v>
      </c>
      <c r="T2775">
        <v>1053.3</v>
      </c>
      <c r="U2775" t="s">
        <v>49</v>
      </c>
      <c r="V2775">
        <v>5500</v>
      </c>
      <c r="W2775" t="s">
        <v>18</v>
      </c>
      <c r="X2775" t="str">
        <f t="shared" si="87"/>
        <v>Bengaluru</v>
      </c>
    </row>
    <row r="2776" spans="1:24" x14ac:dyDescent="0.4">
      <c r="A2776">
        <v>102775</v>
      </c>
      <c r="B2776" s="5">
        <v>45855.432638888888</v>
      </c>
      <c r="C2776" s="3" t="str">
        <f>TEXT(Sales_Data[[#This Row],[OrderDate]],"mmmm")</f>
        <v>July</v>
      </c>
      <c r="D2776" s="3" t="str">
        <f t="shared" si="86"/>
        <v>2025</v>
      </c>
      <c r="E2776" t="s">
        <v>19</v>
      </c>
      <c r="F2776" t="s">
        <v>55</v>
      </c>
      <c r="G2776" t="s">
        <v>29</v>
      </c>
      <c r="H2776" t="s">
        <v>20</v>
      </c>
      <c r="I2776" t="s">
        <v>100</v>
      </c>
      <c r="J2776">
        <v>29</v>
      </c>
      <c r="K2776">
        <v>1200</v>
      </c>
      <c r="L2776" s="7">
        <f>Sales_Data[[#This Row],[OrderQuantity]] *Sales_Data[[#This Row],[UnitPrice]]</f>
        <v>34800</v>
      </c>
      <c r="M2776" s="7">
        <f>Sales_Data[[#This Row],[UnitPrice]]-Sales_Data[[#This Row],[UnitCost]]</f>
        <v>400</v>
      </c>
      <c r="N2776" s="7">
        <f>Sales_Data[[#This Row],[Gross Revenue]]-Sales_Data[[#This Row],[Discount Amount ]]</f>
        <v>34400</v>
      </c>
      <c r="O2776" s="7">
        <f>Sales_Data[[#This Row],[OrderQuantity]] *Sales_Data[[#This Row],[UnitCost]]</f>
        <v>23200</v>
      </c>
      <c r="P2776" s="7">
        <f>Sales_Data[[#This Row],[ItemCost]] +Sales_Data[[#This Row],[ShippingCost]]</f>
        <v>26059.489999999998</v>
      </c>
      <c r="Q2776" s="7">
        <f>Sales_Data[[#This Row],[Gross Revenue]]-Sales_Data[[#This Row],[TotalFinancialCost]]</f>
        <v>8740.510000000002</v>
      </c>
      <c r="R2776" s="7">
        <f>Sales_Data[[#This Row],[Actul Bill Amount]]-Sales_Data[[#This Row],[ShippingCost]]</f>
        <v>31540.510000000002</v>
      </c>
      <c r="S2776">
        <v>489</v>
      </c>
      <c r="T2776">
        <v>2859.49</v>
      </c>
      <c r="U2776" t="s">
        <v>58</v>
      </c>
      <c r="V2776">
        <v>800</v>
      </c>
      <c r="W2776" t="s">
        <v>22</v>
      </c>
      <c r="X2776" t="str">
        <f t="shared" si="87"/>
        <v>Nagpur</v>
      </c>
    </row>
    <row r="2777" spans="1:24" x14ac:dyDescent="0.4">
      <c r="A2777">
        <v>102776</v>
      </c>
      <c r="B2777" s="5">
        <v>45917.175694444442</v>
      </c>
      <c r="C2777" s="3" t="str">
        <f>TEXT(Sales_Data[[#This Row],[OrderDate]],"mmmm")</f>
        <v>September</v>
      </c>
      <c r="D2777" s="3" t="str">
        <f t="shared" si="86"/>
        <v>2025</v>
      </c>
      <c r="E2777" t="s">
        <v>42</v>
      </c>
      <c r="F2777" t="s">
        <v>35</v>
      </c>
      <c r="G2777" t="s">
        <v>15</v>
      </c>
      <c r="H2777" t="s">
        <v>37</v>
      </c>
      <c r="I2777" t="s">
        <v>100</v>
      </c>
      <c r="J2777">
        <v>46</v>
      </c>
      <c r="K2777">
        <v>8500</v>
      </c>
      <c r="L2777" s="7">
        <f>Sales_Data[[#This Row],[OrderQuantity]] *Sales_Data[[#This Row],[UnitPrice]]</f>
        <v>391000</v>
      </c>
      <c r="M2777" s="7">
        <f>Sales_Data[[#This Row],[UnitPrice]]-Sales_Data[[#This Row],[UnitCost]]</f>
        <v>3000</v>
      </c>
      <c r="N2777" s="7">
        <f>Sales_Data[[#This Row],[Gross Revenue]]-Sales_Data[[#This Row],[Discount Amount ]]</f>
        <v>388000</v>
      </c>
      <c r="O2777" s="7">
        <f>Sales_Data[[#This Row],[OrderQuantity]] *Sales_Data[[#This Row],[UnitCost]]</f>
        <v>253000</v>
      </c>
      <c r="P2777" s="7">
        <f>Sales_Data[[#This Row],[ItemCost]] +Sales_Data[[#This Row],[ShippingCost]]</f>
        <v>253280.69</v>
      </c>
      <c r="Q2777" s="7">
        <f>Sales_Data[[#This Row],[Gross Revenue]]-Sales_Data[[#This Row],[TotalFinancialCost]]</f>
        <v>137719.31</v>
      </c>
      <c r="R2777" s="7">
        <f>Sales_Data[[#This Row],[Actul Bill Amount]]-Sales_Data[[#This Row],[ShippingCost]]</f>
        <v>387719.31</v>
      </c>
      <c r="S2777">
        <v>555</v>
      </c>
      <c r="T2777">
        <v>280.69</v>
      </c>
      <c r="U2777" t="s">
        <v>49</v>
      </c>
      <c r="V2777">
        <v>5500</v>
      </c>
      <c r="W2777" t="s">
        <v>38</v>
      </c>
      <c r="X2777" t="str">
        <f t="shared" si="87"/>
        <v>Kolkata</v>
      </c>
    </row>
    <row r="2778" spans="1:24" x14ac:dyDescent="0.4">
      <c r="A2778">
        <v>102777</v>
      </c>
      <c r="B2778" s="5">
        <v>45805.213888888888</v>
      </c>
      <c r="C2778" s="3" t="str">
        <f>TEXT(Sales_Data[[#This Row],[OrderDate]],"mmmm")</f>
        <v>May</v>
      </c>
      <c r="D2778" s="3" t="str">
        <f t="shared" si="86"/>
        <v>2025</v>
      </c>
      <c r="E2778" t="s">
        <v>42</v>
      </c>
      <c r="F2778" t="s">
        <v>35</v>
      </c>
      <c r="G2778" t="s">
        <v>15</v>
      </c>
      <c r="H2778" t="s">
        <v>37</v>
      </c>
      <c r="I2778" t="s">
        <v>100</v>
      </c>
      <c r="J2778">
        <v>37</v>
      </c>
      <c r="K2778">
        <v>12000</v>
      </c>
      <c r="L2778" s="7">
        <f>Sales_Data[[#This Row],[OrderQuantity]] *Sales_Data[[#This Row],[UnitPrice]]</f>
        <v>444000</v>
      </c>
      <c r="M2778" s="7">
        <f>Sales_Data[[#This Row],[UnitPrice]]-Sales_Data[[#This Row],[UnitCost]]</f>
        <v>4000</v>
      </c>
      <c r="N2778" s="7">
        <f>Sales_Data[[#This Row],[Gross Revenue]]-Sales_Data[[#This Row],[Discount Amount ]]</f>
        <v>440000</v>
      </c>
      <c r="O2778" s="7">
        <f>Sales_Data[[#This Row],[OrderQuantity]] *Sales_Data[[#This Row],[UnitCost]]</f>
        <v>296000</v>
      </c>
      <c r="P2778" s="7">
        <f>Sales_Data[[#This Row],[ItemCost]] +Sales_Data[[#This Row],[ShippingCost]]</f>
        <v>296512.88</v>
      </c>
      <c r="Q2778" s="7">
        <f>Sales_Data[[#This Row],[Gross Revenue]]-Sales_Data[[#This Row],[TotalFinancialCost]]</f>
        <v>147487.12</v>
      </c>
      <c r="R2778" s="7">
        <f>Sales_Data[[#This Row],[Actul Bill Amount]]-Sales_Data[[#This Row],[ShippingCost]]</f>
        <v>439487.12</v>
      </c>
      <c r="S2778">
        <v>881</v>
      </c>
      <c r="T2778">
        <v>512.88</v>
      </c>
      <c r="U2778" t="s">
        <v>36</v>
      </c>
      <c r="V2778">
        <v>8000</v>
      </c>
      <c r="W2778" t="s">
        <v>38</v>
      </c>
      <c r="X2778" t="str">
        <f t="shared" si="87"/>
        <v>Kolkata</v>
      </c>
    </row>
    <row r="2779" spans="1:24" x14ac:dyDescent="0.4">
      <c r="A2779">
        <v>102778</v>
      </c>
      <c r="B2779" s="5">
        <v>45897.097222222219</v>
      </c>
      <c r="C2779" s="3" t="str">
        <f>TEXT(Sales_Data[[#This Row],[OrderDate]],"mmmm")</f>
        <v>August</v>
      </c>
      <c r="D2779" s="3" t="str">
        <f t="shared" si="86"/>
        <v>2025</v>
      </c>
      <c r="E2779" t="s">
        <v>23</v>
      </c>
      <c r="F2779" t="s">
        <v>35</v>
      </c>
      <c r="G2779" t="s">
        <v>29</v>
      </c>
      <c r="H2779" t="s">
        <v>32</v>
      </c>
      <c r="I2779" t="s">
        <v>100</v>
      </c>
      <c r="J2779">
        <v>12</v>
      </c>
      <c r="K2779">
        <v>12000</v>
      </c>
      <c r="L2779" s="7">
        <f>Sales_Data[[#This Row],[OrderQuantity]] *Sales_Data[[#This Row],[UnitPrice]]</f>
        <v>144000</v>
      </c>
      <c r="M2779" s="7">
        <f>Sales_Data[[#This Row],[UnitPrice]]-Sales_Data[[#This Row],[UnitCost]]</f>
        <v>4000</v>
      </c>
      <c r="N2779" s="7">
        <f>Sales_Data[[#This Row],[Gross Revenue]]-Sales_Data[[#This Row],[Discount Amount ]]</f>
        <v>140000</v>
      </c>
      <c r="O2779" s="7">
        <f>Sales_Data[[#This Row],[OrderQuantity]] *Sales_Data[[#This Row],[UnitCost]]</f>
        <v>96000</v>
      </c>
      <c r="P2779" s="7">
        <f>Sales_Data[[#This Row],[ItemCost]] +Sales_Data[[#This Row],[ShippingCost]]</f>
        <v>98303.78</v>
      </c>
      <c r="Q2779" s="7">
        <f>Sales_Data[[#This Row],[Gross Revenue]]-Sales_Data[[#This Row],[TotalFinancialCost]]</f>
        <v>45696.22</v>
      </c>
      <c r="R2779" s="7">
        <f>Sales_Data[[#This Row],[Actul Bill Amount]]-Sales_Data[[#This Row],[ShippingCost]]</f>
        <v>137696.22</v>
      </c>
      <c r="S2779">
        <v>300</v>
      </c>
      <c r="T2779">
        <v>2303.7800000000002</v>
      </c>
      <c r="U2779" t="s">
        <v>36</v>
      </c>
      <c r="V2779">
        <v>8000</v>
      </c>
      <c r="W2779" t="s">
        <v>33</v>
      </c>
      <c r="X2779" t="str">
        <f t="shared" si="87"/>
        <v>Delhi</v>
      </c>
    </row>
    <row r="2780" spans="1:24" x14ac:dyDescent="0.4">
      <c r="A2780">
        <v>102779</v>
      </c>
      <c r="B2780" s="5">
        <v>45704.919444444444</v>
      </c>
      <c r="C2780" s="3" t="str">
        <f>TEXT(Sales_Data[[#This Row],[OrderDate]],"mmmm")</f>
        <v>February</v>
      </c>
      <c r="D2780" s="3" t="str">
        <f t="shared" si="86"/>
        <v>2025</v>
      </c>
      <c r="E2780" t="s">
        <v>23</v>
      </c>
      <c r="F2780" t="s">
        <v>55</v>
      </c>
      <c r="G2780" t="s">
        <v>31</v>
      </c>
      <c r="H2780" t="s">
        <v>20</v>
      </c>
      <c r="I2780" t="s">
        <v>100</v>
      </c>
      <c r="J2780">
        <v>61</v>
      </c>
      <c r="K2780">
        <v>1200</v>
      </c>
      <c r="L2780" s="7">
        <f>Sales_Data[[#This Row],[OrderQuantity]] *Sales_Data[[#This Row],[UnitPrice]]</f>
        <v>73200</v>
      </c>
      <c r="M2780" s="7">
        <f>Sales_Data[[#This Row],[UnitPrice]]-Sales_Data[[#This Row],[UnitCost]]</f>
        <v>400</v>
      </c>
      <c r="N2780" s="7">
        <f>Sales_Data[[#This Row],[Gross Revenue]]-Sales_Data[[#This Row],[Discount Amount ]]</f>
        <v>72800</v>
      </c>
      <c r="O2780" s="7">
        <f>Sales_Data[[#This Row],[OrderQuantity]] *Sales_Data[[#This Row],[UnitCost]]</f>
        <v>48800</v>
      </c>
      <c r="P2780" s="7">
        <f>Sales_Data[[#This Row],[ItemCost]] +Sales_Data[[#This Row],[ShippingCost]]</f>
        <v>49104</v>
      </c>
      <c r="Q2780" s="7">
        <f>Sales_Data[[#This Row],[Gross Revenue]]-Sales_Data[[#This Row],[TotalFinancialCost]]</f>
        <v>24096</v>
      </c>
      <c r="R2780" s="7">
        <f>Sales_Data[[#This Row],[Actul Bill Amount]]-Sales_Data[[#This Row],[ShippingCost]]</f>
        <v>72496</v>
      </c>
      <c r="S2780">
        <v>801</v>
      </c>
      <c r="T2780">
        <v>304</v>
      </c>
      <c r="U2780" t="s">
        <v>58</v>
      </c>
      <c r="V2780">
        <v>800</v>
      </c>
      <c r="W2780" t="s">
        <v>22</v>
      </c>
      <c r="X2780" t="str">
        <f t="shared" si="87"/>
        <v>Nagpur</v>
      </c>
    </row>
    <row r="2781" spans="1:24" x14ac:dyDescent="0.4">
      <c r="A2781">
        <v>102780</v>
      </c>
      <c r="B2781" s="5">
        <v>45855.15625</v>
      </c>
      <c r="C2781" s="3" t="str">
        <f>TEXT(Sales_Data[[#This Row],[OrderDate]],"mmmm")</f>
        <v>July</v>
      </c>
      <c r="D2781" s="3" t="str">
        <f t="shared" si="86"/>
        <v>2025</v>
      </c>
      <c r="E2781" t="s">
        <v>45</v>
      </c>
      <c r="F2781" t="s">
        <v>43</v>
      </c>
      <c r="G2781" t="s">
        <v>15</v>
      </c>
      <c r="H2781" t="s">
        <v>16</v>
      </c>
      <c r="I2781" t="s">
        <v>100</v>
      </c>
      <c r="J2781">
        <v>80</v>
      </c>
      <c r="K2781">
        <v>2800</v>
      </c>
      <c r="L2781" s="7">
        <f>Sales_Data[[#This Row],[OrderQuantity]] *Sales_Data[[#This Row],[UnitPrice]]</f>
        <v>224000</v>
      </c>
      <c r="M2781" s="7">
        <f>Sales_Data[[#This Row],[UnitPrice]]-Sales_Data[[#This Row],[UnitCost]]</f>
        <v>1300</v>
      </c>
      <c r="N2781" s="7">
        <f>Sales_Data[[#This Row],[Gross Revenue]]-Sales_Data[[#This Row],[Discount Amount ]]</f>
        <v>222700</v>
      </c>
      <c r="O2781" s="7">
        <f>Sales_Data[[#This Row],[OrderQuantity]] *Sales_Data[[#This Row],[UnitCost]]</f>
        <v>120000</v>
      </c>
      <c r="P2781" s="7">
        <f>Sales_Data[[#This Row],[ItemCost]] +Sales_Data[[#This Row],[ShippingCost]]</f>
        <v>120596.08</v>
      </c>
      <c r="Q2781" s="7">
        <f>Sales_Data[[#This Row],[Gross Revenue]]-Sales_Data[[#This Row],[TotalFinancialCost]]</f>
        <v>103403.92</v>
      </c>
      <c r="R2781" s="7">
        <f>Sales_Data[[#This Row],[Actul Bill Amount]]-Sales_Data[[#This Row],[ShippingCost]]</f>
        <v>222103.92</v>
      </c>
      <c r="S2781">
        <v>1101</v>
      </c>
      <c r="T2781">
        <v>596.08000000000004</v>
      </c>
      <c r="U2781" t="s">
        <v>61</v>
      </c>
      <c r="V2781">
        <v>1500</v>
      </c>
      <c r="W2781" t="s">
        <v>18</v>
      </c>
      <c r="X2781" t="str">
        <f t="shared" si="87"/>
        <v>Bengaluru</v>
      </c>
    </row>
    <row r="2782" spans="1:24" x14ac:dyDescent="0.4">
      <c r="A2782">
        <v>102781</v>
      </c>
      <c r="B2782" s="5">
        <v>45704.587500000001</v>
      </c>
      <c r="C2782" s="3" t="str">
        <f>TEXT(Sales_Data[[#This Row],[OrderDate]],"mmmm")</f>
        <v>February</v>
      </c>
      <c r="D2782" s="3" t="str">
        <f t="shared" si="86"/>
        <v>2025</v>
      </c>
      <c r="E2782" t="s">
        <v>23</v>
      </c>
      <c r="F2782" t="s">
        <v>35</v>
      </c>
      <c r="G2782" t="s">
        <v>31</v>
      </c>
      <c r="H2782" t="s">
        <v>16</v>
      </c>
      <c r="I2782" t="s">
        <v>100</v>
      </c>
      <c r="J2782">
        <v>94</v>
      </c>
      <c r="K2782">
        <v>8500</v>
      </c>
      <c r="L2782" s="7">
        <f>Sales_Data[[#This Row],[OrderQuantity]] *Sales_Data[[#This Row],[UnitPrice]]</f>
        <v>799000</v>
      </c>
      <c r="M2782" s="7">
        <f>Sales_Data[[#This Row],[UnitPrice]]-Sales_Data[[#This Row],[UnitCost]]</f>
        <v>3000</v>
      </c>
      <c r="N2782" s="7">
        <f>Sales_Data[[#This Row],[Gross Revenue]]-Sales_Data[[#This Row],[Discount Amount ]]</f>
        <v>796000</v>
      </c>
      <c r="O2782" s="7">
        <f>Sales_Data[[#This Row],[OrderQuantity]] *Sales_Data[[#This Row],[UnitCost]]</f>
        <v>517000</v>
      </c>
      <c r="P2782" s="7">
        <f>Sales_Data[[#This Row],[ItemCost]] +Sales_Data[[#This Row],[ShippingCost]]</f>
        <v>517562.42</v>
      </c>
      <c r="Q2782" s="7">
        <f>Sales_Data[[#This Row],[Gross Revenue]]-Sales_Data[[#This Row],[TotalFinancialCost]]</f>
        <v>281437.58</v>
      </c>
      <c r="R2782" s="7">
        <f>Sales_Data[[#This Row],[Actul Bill Amount]]-Sales_Data[[#This Row],[ShippingCost]]</f>
        <v>795437.58</v>
      </c>
      <c r="S2782">
        <v>364</v>
      </c>
      <c r="T2782">
        <v>562.41999999999996</v>
      </c>
      <c r="U2782" t="s">
        <v>49</v>
      </c>
      <c r="V2782">
        <v>5500</v>
      </c>
      <c r="W2782" t="s">
        <v>18</v>
      </c>
      <c r="X2782" t="str">
        <f t="shared" si="87"/>
        <v>Bengaluru</v>
      </c>
    </row>
    <row r="2783" spans="1:24" x14ac:dyDescent="0.4">
      <c r="A2783">
        <v>102782</v>
      </c>
      <c r="B2783" s="5">
        <v>45735.668055555558</v>
      </c>
      <c r="C2783" s="3" t="str">
        <f>TEXT(Sales_Data[[#This Row],[OrderDate]],"mmmm")</f>
        <v>March</v>
      </c>
      <c r="D2783" s="3" t="str">
        <f t="shared" si="86"/>
        <v>2025</v>
      </c>
      <c r="E2783" t="s">
        <v>50</v>
      </c>
      <c r="F2783" t="s">
        <v>55</v>
      </c>
      <c r="G2783" t="s">
        <v>15</v>
      </c>
      <c r="H2783" t="s">
        <v>25</v>
      </c>
      <c r="I2783" t="s">
        <v>100</v>
      </c>
      <c r="J2783">
        <v>69</v>
      </c>
      <c r="K2783">
        <v>1200</v>
      </c>
      <c r="L2783" s="7">
        <f>Sales_Data[[#This Row],[OrderQuantity]] *Sales_Data[[#This Row],[UnitPrice]]</f>
        <v>82800</v>
      </c>
      <c r="M2783" s="7">
        <f>Sales_Data[[#This Row],[UnitPrice]]-Sales_Data[[#This Row],[UnitCost]]</f>
        <v>400</v>
      </c>
      <c r="N2783" s="7">
        <f>Sales_Data[[#This Row],[Gross Revenue]]-Sales_Data[[#This Row],[Discount Amount ]]</f>
        <v>82400</v>
      </c>
      <c r="O2783" s="7">
        <f>Sales_Data[[#This Row],[OrderQuantity]] *Sales_Data[[#This Row],[UnitCost]]</f>
        <v>55200</v>
      </c>
      <c r="P2783" s="7">
        <f>Sales_Data[[#This Row],[ItemCost]] +Sales_Data[[#This Row],[ShippingCost]]</f>
        <v>56244.88</v>
      </c>
      <c r="Q2783" s="7">
        <f>Sales_Data[[#This Row],[Gross Revenue]]-Sales_Data[[#This Row],[TotalFinancialCost]]</f>
        <v>26555.120000000003</v>
      </c>
      <c r="R2783" s="7">
        <f>Sales_Data[[#This Row],[Actul Bill Amount]]-Sales_Data[[#This Row],[ShippingCost]]</f>
        <v>81355.12</v>
      </c>
      <c r="S2783">
        <v>984</v>
      </c>
      <c r="T2783">
        <v>1044.8800000000001</v>
      </c>
      <c r="U2783" t="s">
        <v>58</v>
      </c>
      <c r="V2783">
        <v>800</v>
      </c>
      <c r="W2783" t="s">
        <v>27</v>
      </c>
      <c r="X2783" t="str">
        <f t="shared" si="87"/>
        <v>Mumbai</v>
      </c>
    </row>
    <row r="2784" spans="1:24" x14ac:dyDescent="0.4">
      <c r="A2784">
        <v>102783</v>
      </c>
      <c r="B2784" s="5">
        <v>45781.113194444442</v>
      </c>
      <c r="C2784" s="3" t="str">
        <f>TEXT(Sales_Data[[#This Row],[OrderDate]],"mmmm")</f>
        <v>May</v>
      </c>
      <c r="D2784" s="3" t="str">
        <f t="shared" si="86"/>
        <v>2025</v>
      </c>
      <c r="E2784" t="s">
        <v>39</v>
      </c>
      <c r="F2784" t="s">
        <v>35</v>
      </c>
      <c r="G2784" t="s">
        <v>29</v>
      </c>
      <c r="H2784" t="s">
        <v>16</v>
      </c>
      <c r="I2784" t="s">
        <v>100</v>
      </c>
      <c r="J2784">
        <v>72</v>
      </c>
      <c r="K2784">
        <v>8500</v>
      </c>
      <c r="L2784" s="7">
        <f>Sales_Data[[#This Row],[OrderQuantity]] *Sales_Data[[#This Row],[UnitPrice]]</f>
        <v>612000</v>
      </c>
      <c r="M2784" s="7">
        <f>Sales_Data[[#This Row],[UnitPrice]]-Sales_Data[[#This Row],[UnitCost]]</f>
        <v>3000</v>
      </c>
      <c r="N2784" s="7">
        <f>Sales_Data[[#This Row],[Gross Revenue]]-Sales_Data[[#This Row],[Discount Amount ]]</f>
        <v>609000</v>
      </c>
      <c r="O2784" s="7">
        <f>Sales_Data[[#This Row],[OrderQuantity]] *Sales_Data[[#This Row],[UnitCost]]</f>
        <v>396000</v>
      </c>
      <c r="P2784" s="7">
        <f>Sales_Data[[#This Row],[ItemCost]] +Sales_Data[[#This Row],[ShippingCost]]</f>
        <v>397129.36</v>
      </c>
      <c r="Q2784" s="7">
        <f>Sales_Data[[#This Row],[Gross Revenue]]-Sales_Data[[#This Row],[TotalFinancialCost]]</f>
        <v>214870.64</v>
      </c>
      <c r="R2784" s="7">
        <f>Sales_Data[[#This Row],[Actul Bill Amount]]-Sales_Data[[#This Row],[ShippingCost]]</f>
        <v>607870.64</v>
      </c>
      <c r="S2784">
        <v>1114</v>
      </c>
      <c r="T2784">
        <v>1129.3599999999999</v>
      </c>
      <c r="U2784" t="s">
        <v>49</v>
      </c>
      <c r="V2784">
        <v>5500</v>
      </c>
      <c r="W2784" t="s">
        <v>18</v>
      </c>
      <c r="X2784" t="str">
        <f t="shared" si="87"/>
        <v>Bengaluru</v>
      </c>
    </row>
    <row r="2785" spans="1:24" x14ac:dyDescent="0.4">
      <c r="A2785">
        <v>102784</v>
      </c>
      <c r="B2785" s="5">
        <v>45732.640972222223</v>
      </c>
      <c r="C2785" s="3" t="str">
        <f>TEXT(Sales_Data[[#This Row],[OrderDate]],"mmmm")</f>
        <v>March</v>
      </c>
      <c r="D2785" s="3" t="str">
        <f t="shared" si="86"/>
        <v>2025</v>
      </c>
      <c r="E2785" t="s">
        <v>50</v>
      </c>
      <c r="F2785" t="s">
        <v>40</v>
      </c>
      <c r="G2785" t="s">
        <v>15</v>
      </c>
      <c r="H2785" t="s">
        <v>20</v>
      </c>
      <c r="I2785" t="s">
        <v>100</v>
      </c>
      <c r="J2785">
        <v>19</v>
      </c>
      <c r="K2785">
        <v>1500</v>
      </c>
      <c r="L2785" s="7">
        <f>Sales_Data[[#This Row],[OrderQuantity]] *Sales_Data[[#This Row],[UnitPrice]]</f>
        <v>28500</v>
      </c>
      <c r="M2785" s="7">
        <f>Sales_Data[[#This Row],[UnitPrice]]-Sales_Data[[#This Row],[UnitCost]]</f>
        <v>700</v>
      </c>
      <c r="N2785" s="7">
        <f>Sales_Data[[#This Row],[Gross Revenue]]-Sales_Data[[#This Row],[Discount Amount ]]</f>
        <v>27800</v>
      </c>
      <c r="O2785" s="7">
        <f>Sales_Data[[#This Row],[OrderQuantity]] *Sales_Data[[#This Row],[UnitCost]]</f>
        <v>15200</v>
      </c>
      <c r="P2785" s="7">
        <f>Sales_Data[[#This Row],[ItemCost]] +Sales_Data[[#This Row],[ShippingCost]]</f>
        <v>15606.93</v>
      </c>
      <c r="Q2785" s="7">
        <f>Sales_Data[[#This Row],[Gross Revenue]]-Sales_Data[[#This Row],[TotalFinancialCost]]</f>
        <v>12893.07</v>
      </c>
      <c r="R2785" s="7">
        <f>Sales_Data[[#This Row],[Actul Bill Amount]]-Sales_Data[[#This Row],[ShippingCost]]</f>
        <v>27393.07</v>
      </c>
      <c r="S2785">
        <v>397</v>
      </c>
      <c r="T2785">
        <v>406.93</v>
      </c>
      <c r="U2785" t="s">
        <v>52</v>
      </c>
      <c r="V2785">
        <v>800</v>
      </c>
      <c r="W2785" t="s">
        <v>22</v>
      </c>
      <c r="X2785" t="str">
        <f t="shared" si="87"/>
        <v>Nagpur</v>
      </c>
    </row>
    <row r="2786" spans="1:24" x14ac:dyDescent="0.4">
      <c r="A2786">
        <v>102785</v>
      </c>
      <c r="B2786" s="5">
        <v>46016.85</v>
      </c>
      <c r="C2786" s="3" t="str">
        <f>TEXT(Sales_Data[[#This Row],[OrderDate]],"mmmm")</f>
        <v>December</v>
      </c>
      <c r="D2786" s="3" t="str">
        <f t="shared" si="86"/>
        <v>2025</v>
      </c>
      <c r="E2786" t="s">
        <v>34</v>
      </c>
      <c r="F2786" t="s">
        <v>55</v>
      </c>
      <c r="G2786" t="s">
        <v>15</v>
      </c>
      <c r="H2786" t="s">
        <v>25</v>
      </c>
      <c r="I2786" t="s">
        <v>100</v>
      </c>
      <c r="J2786">
        <v>16</v>
      </c>
      <c r="K2786">
        <v>600</v>
      </c>
      <c r="L2786" s="7">
        <f>Sales_Data[[#This Row],[OrderQuantity]] *Sales_Data[[#This Row],[UnitPrice]]</f>
        <v>9600</v>
      </c>
      <c r="M2786" s="7">
        <f>Sales_Data[[#This Row],[UnitPrice]]-Sales_Data[[#This Row],[UnitCost]]</f>
        <v>250</v>
      </c>
      <c r="N2786" s="7">
        <f>Sales_Data[[#This Row],[Gross Revenue]]-Sales_Data[[#This Row],[Discount Amount ]]</f>
        <v>9350</v>
      </c>
      <c r="O2786" s="7">
        <f>Sales_Data[[#This Row],[OrderQuantity]] *Sales_Data[[#This Row],[UnitCost]]</f>
        <v>5600</v>
      </c>
      <c r="P2786" s="7">
        <f>Sales_Data[[#This Row],[ItemCost]] +Sales_Data[[#This Row],[ShippingCost]]</f>
        <v>6696.83</v>
      </c>
      <c r="Q2786" s="7">
        <f>Sales_Data[[#This Row],[Gross Revenue]]-Sales_Data[[#This Row],[TotalFinancialCost]]</f>
        <v>2903.17</v>
      </c>
      <c r="R2786" s="7">
        <f>Sales_Data[[#This Row],[Actul Bill Amount]]-Sales_Data[[#This Row],[ShippingCost]]</f>
        <v>8253.17</v>
      </c>
      <c r="S2786">
        <v>544</v>
      </c>
      <c r="T2786">
        <v>1096.83</v>
      </c>
      <c r="U2786" t="s">
        <v>57</v>
      </c>
      <c r="V2786">
        <v>350</v>
      </c>
      <c r="W2786" t="s">
        <v>27</v>
      </c>
      <c r="X2786" t="str">
        <f t="shared" si="87"/>
        <v>Mumbai</v>
      </c>
    </row>
    <row r="2787" spans="1:24" x14ac:dyDescent="0.4">
      <c r="A2787">
        <v>102786</v>
      </c>
      <c r="B2787" s="5">
        <v>45794.956250000003</v>
      </c>
      <c r="C2787" s="3" t="str">
        <f>TEXT(Sales_Data[[#This Row],[OrderDate]],"mmmm")</f>
        <v>May</v>
      </c>
      <c r="D2787" s="3" t="str">
        <f t="shared" si="86"/>
        <v>2025</v>
      </c>
      <c r="E2787" t="s">
        <v>23</v>
      </c>
      <c r="F2787" t="s">
        <v>28</v>
      </c>
      <c r="G2787" t="s">
        <v>15</v>
      </c>
      <c r="H2787" t="s">
        <v>37</v>
      </c>
      <c r="I2787" t="s">
        <v>100</v>
      </c>
      <c r="J2787">
        <v>2</v>
      </c>
      <c r="K2787">
        <v>2500</v>
      </c>
      <c r="L2787" s="7">
        <f>Sales_Data[[#This Row],[OrderQuantity]] *Sales_Data[[#This Row],[UnitPrice]]</f>
        <v>5000</v>
      </c>
      <c r="M2787" s="7">
        <f>Sales_Data[[#This Row],[UnitPrice]]-Sales_Data[[#This Row],[UnitCost]]</f>
        <v>1000</v>
      </c>
      <c r="N2787" s="7">
        <f>Sales_Data[[#This Row],[Gross Revenue]]-Sales_Data[[#This Row],[Discount Amount ]]</f>
        <v>4000</v>
      </c>
      <c r="O2787" s="7">
        <f>Sales_Data[[#This Row],[OrderQuantity]] *Sales_Data[[#This Row],[UnitCost]]</f>
        <v>3000</v>
      </c>
      <c r="P2787" s="7">
        <f>Sales_Data[[#This Row],[ItemCost]] +Sales_Data[[#This Row],[ShippingCost]]</f>
        <v>3594.58</v>
      </c>
      <c r="Q2787" s="7">
        <f>Sales_Data[[#This Row],[Gross Revenue]]-Sales_Data[[#This Row],[TotalFinancialCost]]</f>
        <v>1405.42</v>
      </c>
      <c r="R2787" s="7">
        <f>Sales_Data[[#This Row],[Actul Bill Amount]]-Sales_Data[[#This Row],[ShippingCost]]</f>
        <v>3405.42</v>
      </c>
      <c r="S2787">
        <v>963</v>
      </c>
      <c r="T2787">
        <v>594.58000000000004</v>
      </c>
      <c r="U2787" t="s">
        <v>54</v>
      </c>
      <c r="V2787">
        <v>1500</v>
      </c>
      <c r="W2787" t="s">
        <v>38</v>
      </c>
      <c r="X2787" t="str">
        <f t="shared" si="87"/>
        <v>Kolkata</v>
      </c>
    </row>
    <row r="2788" spans="1:24" x14ac:dyDescent="0.4">
      <c r="A2788">
        <v>102787</v>
      </c>
      <c r="B2788" s="5">
        <v>45747.636111111111</v>
      </c>
      <c r="C2788" s="3" t="str">
        <f>TEXT(Sales_Data[[#This Row],[OrderDate]],"mmmm")</f>
        <v>March</v>
      </c>
      <c r="D2788" s="3" t="str">
        <f t="shared" si="86"/>
        <v>2025</v>
      </c>
      <c r="E2788" t="s">
        <v>13</v>
      </c>
      <c r="F2788" t="s">
        <v>28</v>
      </c>
      <c r="G2788" t="s">
        <v>31</v>
      </c>
      <c r="H2788" t="s">
        <v>37</v>
      </c>
      <c r="I2788" t="s">
        <v>100</v>
      </c>
      <c r="J2788">
        <v>18</v>
      </c>
      <c r="K2788">
        <v>450</v>
      </c>
      <c r="L2788" s="7">
        <f>Sales_Data[[#This Row],[OrderQuantity]] *Sales_Data[[#This Row],[UnitPrice]]</f>
        <v>8100</v>
      </c>
      <c r="M2788" s="7">
        <f>Sales_Data[[#This Row],[UnitPrice]]-Sales_Data[[#This Row],[UnitCost]]</f>
        <v>250</v>
      </c>
      <c r="N2788" s="7">
        <f>Sales_Data[[#This Row],[Gross Revenue]]-Sales_Data[[#This Row],[Discount Amount ]]</f>
        <v>7850</v>
      </c>
      <c r="O2788" s="7">
        <f>Sales_Data[[#This Row],[OrderQuantity]] *Sales_Data[[#This Row],[UnitCost]]</f>
        <v>3600</v>
      </c>
      <c r="P2788" s="7">
        <f>Sales_Data[[#This Row],[ItemCost]] +Sales_Data[[#This Row],[ShippingCost]]</f>
        <v>4031.49</v>
      </c>
      <c r="Q2788" s="7">
        <f>Sales_Data[[#This Row],[Gross Revenue]]-Sales_Data[[#This Row],[TotalFinancialCost]]</f>
        <v>4068.51</v>
      </c>
      <c r="R2788" s="7">
        <f>Sales_Data[[#This Row],[Actul Bill Amount]]-Sales_Data[[#This Row],[ShippingCost]]</f>
        <v>7418.51</v>
      </c>
      <c r="S2788">
        <v>669</v>
      </c>
      <c r="T2788">
        <v>431.49</v>
      </c>
      <c r="U2788" t="s">
        <v>30</v>
      </c>
      <c r="V2788">
        <v>200</v>
      </c>
      <c r="W2788" t="s">
        <v>38</v>
      </c>
      <c r="X2788" t="str">
        <f t="shared" si="87"/>
        <v>Kolkata</v>
      </c>
    </row>
    <row r="2789" spans="1:24" x14ac:dyDescent="0.4">
      <c r="A2789">
        <v>102788</v>
      </c>
      <c r="B2789" s="5">
        <v>45982.840277777781</v>
      </c>
      <c r="C2789" s="3" t="str">
        <f>TEXT(Sales_Data[[#This Row],[OrderDate]],"mmmm")</f>
        <v>November</v>
      </c>
      <c r="D2789" s="3" t="str">
        <f t="shared" si="86"/>
        <v>2025</v>
      </c>
      <c r="E2789" t="s">
        <v>48</v>
      </c>
      <c r="F2789" t="s">
        <v>24</v>
      </c>
      <c r="G2789" t="s">
        <v>15</v>
      </c>
      <c r="H2789" t="s">
        <v>32</v>
      </c>
      <c r="I2789" t="s">
        <v>100</v>
      </c>
      <c r="J2789">
        <v>56</v>
      </c>
      <c r="K2789">
        <v>25000</v>
      </c>
      <c r="L2789" s="7">
        <f>Sales_Data[[#This Row],[OrderQuantity]] *Sales_Data[[#This Row],[UnitPrice]]</f>
        <v>1400000</v>
      </c>
      <c r="M2789" s="7">
        <f>Sales_Data[[#This Row],[UnitPrice]]-Sales_Data[[#This Row],[UnitCost]]</f>
        <v>7000</v>
      </c>
      <c r="N2789" s="7">
        <f>Sales_Data[[#This Row],[Gross Revenue]]-Sales_Data[[#This Row],[Discount Amount ]]</f>
        <v>1393000</v>
      </c>
      <c r="O2789" s="7">
        <f>Sales_Data[[#This Row],[OrderQuantity]] *Sales_Data[[#This Row],[UnitCost]]</f>
        <v>1008000</v>
      </c>
      <c r="P2789" s="7">
        <f>Sales_Data[[#This Row],[ItemCost]] +Sales_Data[[#This Row],[ShippingCost]]</f>
        <v>1008992.74</v>
      </c>
      <c r="Q2789" s="7">
        <f>Sales_Data[[#This Row],[Gross Revenue]]-Sales_Data[[#This Row],[TotalFinancialCost]]</f>
        <v>391007.26</v>
      </c>
      <c r="R2789" s="7">
        <f>Sales_Data[[#This Row],[Actul Bill Amount]]-Sales_Data[[#This Row],[ShippingCost]]</f>
        <v>1392007.26</v>
      </c>
      <c r="S2789">
        <v>1094</v>
      </c>
      <c r="T2789">
        <v>992.74</v>
      </c>
      <c r="U2789" t="s">
        <v>60</v>
      </c>
      <c r="V2789">
        <v>18000</v>
      </c>
      <c r="W2789" t="s">
        <v>33</v>
      </c>
      <c r="X2789" t="str">
        <f t="shared" si="87"/>
        <v>Delhi</v>
      </c>
    </row>
    <row r="2790" spans="1:24" x14ac:dyDescent="0.4">
      <c r="A2790">
        <v>102789</v>
      </c>
      <c r="B2790" s="5">
        <v>45718.027083333334</v>
      </c>
      <c r="C2790" s="3" t="str">
        <f>TEXT(Sales_Data[[#This Row],[OrderDate]],"mmmm")</f>
        <v>March</v>
      </c>
      <c r="D2790" s="3" t="str">
        <f t="shared" si="86"/>
        <v>2025</v>
      </c>
      <c r="E2790" t="s">
        <v>45</v>
      </c>
      <c r="F2790" t="s">
        <v>35</v>
      </c>
      <c r="G2790" t="s">
        <v>31</v>
      </c>
      <c r="H2790" t="s">
        <v>37</v>
      </c>
      <c r="I2790" t="s">
        <v>100</v>
      </c>
      <c r="J2790">
        <v>71</v>
      </c>
      <c r="K2790">
        <v>12000</v>
      </c>
      <c r="L2790" s="7">
        <f>Sales_Data[[#This Row],[OrderQuantity]] *Sales_Data[[#This Row],[UnitPrice]]</f>
        <v>852000</v>
      </c>
      <c r="M2790" s="7">
        <f>Sales_Data[[#This Row],[UnitPrice]]-Sales_Data[[#This Row],[UnitCost]]</f>
        <v>4000</v>
      </c>
      <c r="N2790" s="7">
        <f>Sales_Data[[#This Row],[Gross Revenue]]-Sales_Data[[#This Row],[Discount Amount ]]</f>
        <v>848000</v>
      </c>
      <c r="O2790" s="7">
        <f>Sales_Data[[#This Row],[OrderQuantity]] *Sales_Data[[#This Row],[UnitCost]]</f>
        <v>568000</v>
      </c>
      <c r="P2790" s="7">
        <f>Sales_Data[[#This Row],[ItemCost]] +Sales_Data[[#This Row],[ShippingCost]]</f>
        <v>568327.54</v>
      </c>
      <c r="Q2790" s="7">
        <f>Sales_Data[[#This Row],[Gross Revenue]]-Sales_Data[[#This Row],[TotalFinancialCost]]</f>
        <v>283672.45999999996</v>
      </c>
      <c r="R2790" s="7">
        <f>Sales_Data[[#This Row],[Actul Bill Amount]]-Sales_Data[[#This Row],[ShippingCost]]</f>
        <v>847672.46</v>
      </c>
      <c r="S2790">
        <v>649</v>
      </c>
      <c r="T2790">
        <v>327.54000000000002</v>
      </c>
      <c r="U2790" t="s">
        <v>36</v>
      </c>
      <c r="V2790">
        <v>8000</v>
      </c>
      <c r="W2790" t="s">
        <v>38</v>
      </c>
      <c r="X2790" t="str">
        <f t="shared" si="87"/>
        <v>Kolkata</v>
      </c>
    </row>
    <row r="2791" spans="1:24" x14ac:dyDescent="0.4">
      <c r="A2791">
        <v>102790</v>
      </c>
      <c r="B2791" s="5">
        <v>45795.850694444445</v>
      </c>
      <c r="C2791" s="3" t="str">
        <f>TEXT(Sales_Data[[#This Row],[OrderDate]],"mmmm")</f>
        <v>May</v>
      </c>
      <c r="D2791" s="3" t="str">
        <f t="shared" si="86"/>
        <v>2025</v>
      </c>
      <c r="E2791" t="s">
        <v>50</v>
      </c>
      <c r="F2791" t="s">
        <v>28</v>
      </c>
      <c r="G2791" t="s">
        <v>29</v>
      </c>
      <c r="H2791" t="s">
        <v>37</v>
      </c>
      <c r="I2791" t="s">
        <v>100</v>
      </c>
      <c r="J2791">
        <v>97</v>
      </c>
      <c r="K2791">
        <v>2500</v>
      </c>
      <c r="L2791" s="7">
        <f>Sales_Data[[#This Row],[OrderQuantity]] *Sales_Data[[#This Row],[UnitPrice]]</f>
        <v>242500</v>
      </c>
      <c r="M2791" s="7">
        <f>Sales_Data[[#This Row],[UnitPrice]]-Sales_Data[[#This Row],[UnitCost]]</f>
        <v>1000</v>
      </c>
      <c r="N2791" s="7">
        <f>Sales_Data[[#This Row],[Gross Revenue]]-Sales_Data[[#This Row],[Discount Amount ]]</f>
        <v>241500</v>
      </c>
      <c r="O2791" s="7">
        <f>Sales_Data[[#This Row],[OrderQuantity]] *Sales_Data[[#This Row],[UnitCost]]</f>
        <v>145500</v>
      </c>
      <c r="P2791" s="7">
        <f>Sales_Data[[#This Row],[ItemCost]] +Sales_Data[[#This Row],[ShippingCost]]</f>
        <v>146648.18</v>
      </c>
      <c r="Q2791" s="7">
        <f>Sales_Data[[#This Row],[Gross Revenue]]-Sales_Data[[#This Row],[TotalFinancialCost]]</f>
        <v>95851.82</v>
      </c>
      <c r="R2791" s="7">
        <f>Sales_Data[[#This Row],[Actul Bill Amount]]-Sales_Data[[#This Row],[ShippingCost]]</f>
        <v>240351.82</v>
      </c>
      <c r="S2791">
        <v>302</v>
      </c>
      <c r="T2791">
        <v>1148.18</v>
      </c>
      <c r="U2791" t="s">
        <v>54</v>
      </c>
      <c r="V2791">
        <v>1500</v>
      </c>
      <c r="W2791" t="s">
        <v>38</v>
      </c>
      <c r="X2791" t="str">
        <f t="shared" si="87"/>
        <v>Kolkata</v>
      </c>
    </row>
    <row r="2792" spans="1:24" x14ac:dyDescent="0.4">
      <c r="A2792">
        <v>102791</v>
      </c>
      <c r="B2792" s="5">
        <v>45707.456944444442</v>
      </c>
      <c r="C2792" s="3" t="str">
        <f>TEXT(Sales_Data[[#This Row],[OrderDate]],"mmmm")</f>
        <v>February</v>
      </c>
      <c r="D2792" s="3" t="str">
        <f t="shared" si="86"/>
        <v>2025</v>
      </c>
      <c r="E2792" t="s">
        <v>50</v>
      </c>
      <c r="F2792" t="s">
        <v>24</v>
      </c>
      <c r="G2792" t="s">
        <v>15</v>
      </c>
      <c r="H2792" t="s">
        <v>16</v>
      </c>
      <c r="I2792" t="s">
        <v>100</v>
      </c>
      <c r="J2792">
        <v>55</v>
      </c>
      <c r="K2792">
        <v>25000</v>
      </c>
      <c r="L2792" s="7">
        <f>Sales_Data[[#This Row],[OrderQuantity]] *Sales_Data[[#This Row],[UnitPrice]]</f>
        <v>1375000</v>
      </c>
      <c r="M2792" s="7">
        <f>Sales_Data[[#This Row],[UnitPrice]]-Sales_Data[[#This Row],[UnitCost]]</f>
        <v>7000</v>
      </c>
      <c r="N2792" s="7">
        <f>Sales_Data[[#This Row],[Gross Revenue]]-Sales_Data[[#This Row],[Discount Amount ]]</f>
        <v>1368000</v>
      </c>
      <c r="O2792" s="7">
        <f>Sales_Data[[#This Row],[OrderQuantity]] *Sales_Data[[#This Row],[UnitCost]]</f>
        <v>990000</v>
      </c>
      <c r="P2792" s="7">
        <f>Sales_Data[[#This Row],[ItemCost]] +Sales_Data[[#This Row],[ShippingCost]]</f>
        <v>990964.98</v>
      </c>
      <c r="Q2792" s="7">
        <f>Sales_Data[[#This Row],[Gross Revenue]]-Sales_Data[[#This Row],[TotalFinancialCost]]</f>
        <v>384035.02</v>
      </c>
      <c r="R2792" s="7">
        <f>Sales_Data[[#This Row],[Actul Bill Amount]]-Sales_Data[[#This Row],[ShippingCost]]</f>
        <v>1367035.02</v>
      </c>
      <c r="S2792">
        <v>396</v>
      </c>
      <c r="T2792">
        <v>964.98</v>
      </c>
      <c r="U2792" t="s">
        <v>60</v>
      </c>
      <c r="V2792">
        <v>18000</v>
      </c>
      <c r="W2792" t="s">
        <v>18</v>
      </c>
      <c r="X2792" t="str">
        <f t="shared" si="87"/>
        <v>Bengaluru</v>
      </c>
    </row>
    <row r="2793" spans="1:24" x14ac:dyDescent="0.4">
      <c r="A2793">
        <v>102792</v>
      </c>
      <c r="B2793" s="5">
        <v>45916.000694444447</v>
      </c>
      <c r="C2793" s="3" t="str">
        <f>TEXT(Sales_Data[[#This Row],[OrderDate]],"mmmm")</f>
        <v>September</v>
      </c>
      <c r="D2793" s="3" t="str">
        <f t="shared" si="86"/>
        <v>2025</v>
      </c>
      <c r="E2793" t="s">
        <v>50</v>
      </c>
      <c r="F2793" t="s">
        <v>14</v>
      </c>
      <c r="G2793" t="s">
        <v>29</v>
      </c>
      <c r="H2793" t="s">
        <v>37</v>
      </c>
      <c r="I2793" t="s">
        <v>100</v>
      </c>
      <c r="J2793">
        <v>95</v>
      </c>
      <c r="K2793">
        <v>3200</v>
      </c>
      <c r="L2793" s="7">
        <f>Sales_Data[[#This Row],[OrderQuantity]] *Sales_Data[[#This Row],[UnitPrice]]</f>
        <v>304000</v>
      </c>
      <c r="M2793" s="7">
        <f>Sales_Data[[#This Row],[UnitPrice]]-Sales_Data[[#This Row],[UnitCost]]</f>
        <v>1200</v>
      </c>
      <c r="N2793" s="7">
        <f>Sales_Data[[#This Row],[Gross Revenue]]-Sales_Data[[#This Row],[Discount Amount ]]</f>
        <v>302800</v>
      </c>
      <c r="O2793" s="7">
        <f>Sales_Data[[#This Row],[OrderQuantity]] *Sales_Data[[#This Row],[UnitCost]]</f>
        <v>190000</v>
      </c>
      <c r="P2793" s="7">
        <f>Sales_Data[[#This Row],[ItemCost]] +Sales_Data[[#This Row],[ShippingCost]]</f>
        <v>190664.24</v>
      </c>
      <c r="Q2793" s="7">
        <f>Sales_Data[[#This Row],[Gross Revenue]]-Sales_Data[[#This Row],[TotalFinancialCost]]</f>
        <v>113335.76000000001</v>
      </c>
      <c r="R2793" s="7">
        <f>Sales_Data[[#This Row],[Actul Bill Amount]]-Sales_Data[[#This Row],[ShippingCost]]</f>
        <v>302135.76</v>
      </c>
      <c r="S2793">
        <v>312</v>
      </c>
      <c r="T2793">
        <v>664.24</v>
      </c>
      <c r="U2793" t="s">
        <v>17</v>
      </c>
      <c r="V2793">
        <v>2000</v>
      </c>
      <c r="W2793" t="s">
        <v>38</v>
      </c>
      <c r="X2793" t="str">
        <f t="shared" si="87"/>
        <v>Kolkata</v>
      </c>
    </row>
    <row r="2794" spans="1:24" x14ac:dyDescent="0.4">
      <c r="A2794">
        <v>102793</v>
      </c>
      <c r="B2794" s="5">
        <v>45764.28402777778</v>
      </c>
      <c r="C2794" s="3" t="str">
        <f>TEXT(Sales_Data[[#This Row],[OrderDate]],"mmmm")</f>
        <v>April</v>
      </c>
      <c r="D2794" s="3" t="str">
        <f t="shared" si="86"/>
        <v>2025</v>
      </c>
      <c r="E2794" t="s">
        <v>50</v>
      </c>
      <c r="F2794" t="s">
        <v>24</v>
      </c>
      <c r="G2794" t="s">
        <v>29</v>
      </c>
      <c r="H2794" t="s">
        <v>25</v>
      </c>
      <c r="I2794" t="s">
        <v>100</v>
      </c>
      <c r="J2794">
        <v>84</v>
      </c>
      <c r="K2794">
        <v>25000</v>
      </c>
      <c r="L2794" s="7">
        <f>Sales_Data[[#This Row],[OrderQuantity]] *Sales_Data[[#This Row],[UnitPrice]]</f>
        <v>2100000</v>
      </c>
      <c r="M2794" s="7">
        <f>Sales_Data[[#This Row],[UnitPrice]]-Sales_Data[[#This Row],[UnitCost]]</f>
        <v>7000</v>
      </c>
      <c r="N2794" s="7">
        <f>Sales_Data[[#This Row],[Gross Revenue]]-Sales_Data[[#This Row],[Discount Amount ]]</f>
        <v>2093000</v>
      </c>
      <c r="O2794" s="7">
        <f>Sales_Data[[#This Row],[OrderQuantity]] *Sales_Data[[#This Row],[UnitCost]]</f>
        <v>1512000</v>
      </c>
      <c r="P2794" s="7">
        <f>Sales_Data[[#This Row],[ItemCost]] +Sales_Data[[#This Row],[ShippingCost]]</f>
        <v>1512297.42</v>
      </c>
      <c r="Q2794" s="7">
        <f>Sales_Data[[#This Row],[Gross Revenue]]-Sales_Data[[#This Row],[TotalFinancialCost]]</f>
        <v>587702.58000000007</v>
      </c>
      <c r="R2794" s="7">
        <f>Sales_Data[[#This Row],[Actul Bill Amount]]-Sales_Data[[#This Row],[ShippingCost]]</f>
        <v>2092702.58</v>
      </c>
      <c r="S2794">
        <v>490</v>
      </c>
      <c r="T2794">
        <v>297.42</v>
      </c>
      <c r="U2794" t="s">
        <v>60</v>
      </c>
      <c r="V2794">
        <v>18000</v>
      </c>
      <c r="W2794" t="s">
        <v>27</v>
      </c>
      <c r="X2794" t="str">
        <f t="shared" si="87"/>
        <v>Mumbai</v>
      </c>
    </row>
    <row r="2795" spans="1:24" x14ac:dyDescent="0.4">
      <c r="A2795">
        <v>102794</v>
      </c>
      <c r="B2795" s="5">
        <v>45770.353472222225</v>
      </c>
      <c r="C2795" s="3" t="str">
        <f>TEXT(Sales_Data[[#This Row],[OrderDate]],"mmmm")</f>
        <v>April</v>
      </c>
      <c r="D2795" s="3" t="str">
        <f t="shared" si="86"/>
        <v>2025</v>
      </c>
      <c r="E2795" t="s">
        <v>23</v>
      </c>
      <c r="F2795" t="s">
        <v>24</v>
      </c>
      <c r="G2795" t="s">
        <v>29</v>
      </c>
      <c r="H2795" t="s">
        <v>20</v>
      </c>
      <c r="I2795" t="s">
        <v>100</v>
      </c>
      <c r="J2795">
        <v>28</v>
      </c>
      <c r="K2795">
        <v>45000</v>
      </c>
      <c r="L2795" s="7">
        <f>Sales_Data[[#This Row],[OrderQuantity]] *Sales_Data[[#This Row],[UnitPrice]]</f>
        <v>1260000</v>
      </c>
      <c r="M2795" s="7">
        <f>Sales_Data[[#This Row],[UnitPrice]]-Sales_Data[[#This Row],[UnitCost]]</f>
        <v>13000</v>
      </c>
      <c r="N2795" s="7">
        <f>Sales_Data[[#This Row],[Gross Revenue]]-Sales_Data[[#This Row],[Discount Amount ]]</f>
        <v>1247000</v>
      </c>
      <c r="O2795" s="7">
        <f>Sales_Data[[#This Row],[OrderQuantity]] *Sales_Data[[#This Row],[UnitCost]]</f>
        <v>896000</v>
      </c>
      <c r="P2795" s="7">
        <f>Sales_Data[[#This Row],[ItemCost]] +Sales_Data[[#This Row],[ShippingCost]]</f>
        <v>896973.36</v>
      </c>
      <c r="Q2795" s="7">
        <f>Sales_Data[[#This Row],[Gross Revenue]]-Sales_Data[[#This Row],[TotalFinancialCost]]</f>
        <v>363026.64</v>
      </c>
      <c r="R2795" s="7">
        <f>Sales_Data[[#This Row],[Actul Bill Amount]]-Sales_Data[[#This Row],[ShippingCost]]</f>
        <v>1246026.6399999999</v>
      </c>
      <c r="S2795">
        <v>1065</v>
      </c>
      <c r="T2795">
        <v>973.36</v>
      </c>
      <c r="U2795" t="s">
        <v>26</v>
      </c>
      <c r="V2795">
        <v>32000</v>
      </c>
      <c r="W2795" t="s">
        <v>22</v>
      </c>
      <c r="X2795" t="str">
        <f t="shared" si="87"/>
        <v>Nagpur</v>
      </c>
    </row>
    <row r="2796" spans="1:24" x14ac:dyDescent="0.4">
      <c r="A2796">
        <v>102795</v>
      </c>
      <c r="B2796" s="5">
        <v>46007.532638888886</v>
      </c>
      <c r="C2796" s="3" t="str">
        <f>TEXT(Sales_Data[[#This Row],[OrderDate]],"mmmm")</f>
        <v>December</v>
      </c>
      <c r="D2796" s="3" t="str">
        <f t="shared" si="86"/>
        <v>2025</v>
      </c>
      <c r="E2796" t="s">
        <v>19</v>
      </c>
      <c r="F2796" t="s">
        <v>28</v>
      </c>
      <c r="G2796" t="s">
        <v>31</v>
      </c>
      <c r="H2796" t="s">
        <v>37</v>
      </c>
      <c r="I2796" t="s">
        <v>100</v>
      </c>
      <c r="J2796">
        <v>87</v>
      </c>
      <c r="K2796">
        <v>2500</v>
      </c>
      <c r="L2796" s="7">
        <f>Sales_Data[[#This Row],[OrderQuantity]] *Sales_Data[[#This Row],[UnitPrice]]</f>
        <v>217500</v>
      </c>
      <c r="M2796" s="7">
        <f>Sales_Data[[#This Row],[UnitPrice]]-Sales_Data[[#This Row],[UnitCost]]</f>
        <v>1000</v>
      </c>
      <c r="N2796" s="7">
        <f>Sales_Data[[#This Row],[Gross Revenue]]-Sales_Data[[#This Row],[Discount Amount ]]</f>
        <v>216500</v>
      </c>
      <c r="O2796" s="7">
        <f>Sales_Data[[#This Row],[OrderQuantity]] *Sales_Data[[#This Row],[UnitCost]]</f>
        <v>130500</v>
      </c>
      <c r="P2796" s="7">
        <f>Sales_Data[[#This Row],[ItemCost]] +Sales_Data[[#This Row],[ShippingCost]]</f>
        <v>131404.18</v>
      </c>
      <c r="Q2796" s="7">
        <f>Sales_Data[[#This Row],[Gross Revenue]]-Sales_Data[[#This Row],[TotalFinancialCost]]</f>
        <v>86095.82</v>
      </c>
      <c r="R2796" s="7">
        <f>Sales_Data[[#This Row],[Actul Bill Amount]]-Sales_Data[[#This Row],[ShippingCost]]</f>
        <v>215595.82</v>
      </c>
      <c r="S2796">
        <v>352</v>
      </c>
      <c r="T2796">
        <v>904.18</v>
      </c>
      <c r="U2796" t="s">
        <v>54</v>
      </c>
      <c r="V2796">
        <v>1500</v>
      </c>
      <c r="W2796" t="s">
        <v>38</v>
      </c>
      <c r="X2796" t="str">
        <f t="shared" si="87"/>
        <v>Kolkata</v>
      </c>
    </row>
    <row r="2797" spans="1:24" x14ac:dyDescent="0.4">
      <c r="A2797">
        <v>102796</v>
      </c>
      <c r="B2797" s="5">
        <v>45911.895138888889</v>
      </c>
      <c r="C2797" s="3" t="str">
        <f>TEXT(Sales_Data[[#This Row],[OrderDate]],"mmmm")</f>
        <v>September</v>
      </c>
      <c r="D2797" s="3" t="str">
        <f t="shared" si="86"/>
        <v>2025</v>
      </c>
      <c r="E2797" t="s">
        <v>48</v>
      </c>
      <c r="F2797" t="s">
        <v>35</v>
      </c>
      <c r="G2797" t="s">
        <v>29</v>
      </c>
      <c r="H2797" t="s">
        <v>16</v>
      </c>
      <c r="I2797" t="s">
        <v>100</v>
      </c>
      <c r="J2797">
        <v>36</v>
      </c>
      <c r="K2797">
        <v>12000</v>
      </c>
      <c r="L2797" s="7">
        <f>Sales_Data[[#This Row],[OrderQuantity]] *Sales_Data[[#This Row],[UnitPrice]]</f>
        <v>432000</v>
      </c>
      <c r="M2797" s="7">
        <f>Sales_Data[[#This Row],[UnitPrice]]-Sales_Data[[#This Row],[UnitCost]]</f>
        <v>4000</v>
      </c>
      <c r="N2797" s="7">
        <f>Sales_Data[[#This Row],[Gross Revenue]]-Sales_Data[[#This Row],[Discount Amount ]]</f>
        <v>428000</v>
      </c>
      <c r="O2797" s="7">
        <f>Sales_Data[[#This Row],[OrderQuantity]] *Sales_Data[[#This Row],[UnitCost]]</f>
        <v>288000</v>
      </c>
      <c r="P2797" s="7">
        <f>Sales_Data[[#This Row],[ItemCost]] +Sales_Data[[#This Row],[ShippingCost]]</f>
        <v>288290.83</v>
      </c>
      <c r="Q2797" s="7">
        <f>Sales_Data[[#This Row],[Gross Revenue]]-Sales_Data[[#This Row],[TotalFinancialCost]]</f>
        <v>143709.16999999998</v>
      </c>
      <c r="R2797" s="7">
        <f>Sales_Data[[#This Row],[Actul Bill Amount]]-Sales_Data[[#This Row],[ShippingCost]]</f>
        <v>427709.17</v>
      </c>
      <c r="S2797">
        <v>955</v>
      </c>
      <c r="T2797">
        <v>290.83</v>
      </c>
      <c r="U2797" t="s">
        <v>36</v>
      </c>
      <c r="V2797">
        <v>8000</v>
      </c>
      <c r="W2797" t="s">
        <v>18</v>
      </c>
      <c r="X2797" t="str">
        <f t="shared" si="87"/>
        <v>Bengaluru</v>
      </c>
    </row>
    <row r="2798" spans="1:24" x14ac:dyDescent="0.4">
      <c r="A2798">
        <v>102797</v>
      </c>
      <c r="B2798" s="5">
        <v>45775.826388888891</v>
      </c>
      <c r="C2798" s="3" t="str">
        <f>TEXT(Sales_Data[[#This Row],[OrderDate]],"mmmm")</f>
        <v>April</v>
      </c>
      <c r="D2798" s="3" t="str">
        <f t="shared" si="86"/>
        <v>2025</v>
      </c>
      <c r="E2798" t="s">
        <v>48</v>
      </c>
      <c r="F2798" t="s">
        <v>28</v>
      </c>
      <c r="G2798" t="s">
        <v>31</v>
      </c>
      <c r="H2798" t="s">
        <v>16</v>
      </c>
      <c r="I2798" t="s">
        <v>100</v>
      </c>
      <c r="J2798">
        <v>7</v>
      </c>
      <c r="K2798">
        <v>450</v>
      </c>
      <c r="L2798" s="7">
        <f>Sales_Data[[#This Row],[OrderQuantity]] *Sales_Data[[#This Row],[UnitPrice]]</f>
        <v>3150</v>
      </c>
      <c r="M2798" s="7">
        <f>Sales_Data[[#This Row],[UnitPrice]]-Sales_Data[[#This Row],[UnitCost]]</f>
        <v>250</v>
      </c>
      <c r="N2798" s="7">
        <f>Sales_Data[[#This Row],[Gross Revenue]]-Sales_Data[[#This Row],[Discount Amount ]]</f>
        <v>2900</v>
      </c>
      <c r="O2798" s="7">
        <f>Sales_Data[[#This Row],[OrderQuantity]] *Sales_Data[[#This Row],[UnitCost]]</f>
        <v>1400</v>
      </c>
      <c r="P2798" s="7">
        <f>Sales_Data[[#This Row],[ItemCost]] +Sales_Data[[#This Row],[ShippingCost]]</f>
        <v>1598.1100000000001</v>
      </c>
      <c r="Q2798" s="7">
        <f>Sales_Data[[#This Row],[Gross Revenue]]-Sales_Data[[#This Row],[TotalFinancialCost]]</f>
        <v>1551.8899999999999</v>
      </c>
      <c r="R2798" s="7">
        <f>Sales_Data[[#This Row],[Actul Bill Amount]]-Sales_Data[[#This Row],[ShippingCost]]</f>
        <v>2701.89</v>
      </c>
      <c r="S2798">
        <v>442</v>
      </c>
      <c r="T2798">
        <v>198.11</v>
      </c>
      <c r="U2798" t="s">
        <v>30</v>
      </c>
      <c r="V2798">
        <v>200</v>
      </c>
      <c r="W2798" t="s">
        <v>18</v>
      </c>
      <c r="X2798" t="str">
        <f t="shared" si="87"/>
        <v>Bengaluru</v>
      </c>
    </row>
    <row r="2799" spans="1:24" x14ac:dyDescent="0.4">
      <c r="A2799">
        <v>102798</v>
      </c>
      <c r="B2799" s="5">
        <v>45855.215277777781</v>
      </c>
      <c r="C2799" s="3" t="str">
        <f>TEXT(Sales_Data[[#This Row],[OrderDate]],"mmmm")</f>
        <v>July</v>
      </c>
      <c r="D2799" s="3" t="str">
        <f t="shared" si="86"/>
        <v>2025</v>
      </c>
      <c r="E2799" t="s">
        <v>23</v>
      </c>
      <c r="F2799" t="s">
        <v>28</v>
      </c>
      <c r="G2799" t="s">
        <v>31</v>
      </c>
      <c r="H2799" t="s">
        <v>37</v>
      </c>
      <c r="I2799" t="s">
        <v>100</v>
      </c>
      <c r="J2799">
        <v>40</v>
      </c>
      <c r="K2799">
        <v>2500</v>
      </c>
      <c r="L2799" s="7">
        <f>Sales_Data[[#This Row],[OrderQuantity]] *Sales_Data[[#This Row],[UnitPrice]]</f>
        <v>100000</v>
      </c>
      <c r="M2799" s="7">
        <f>Sales_Data[[#This Row],[UnitPrice]]-Sales_Data[[#This Row],[UnitCost]]</f>
        <v>1000</v>
      </c>
      <c r="N2799" s="7">
        <f>Sales_Data[[#This Row],[Gross Revenue]]-Sales_Data[[#This Row],[Discount Amount ]]</f>
        <v>99000</v>
      </c>
      <c r="O2799" s="7">
        <f>Sales_Data[[#This Row],[OrderQuantity]] *Sales_Data[[#This Row],[UnitCost]]</f>
        <v>60000</v>
      </c>
      <c r="P2799" s="7">
        <f>Sales_Data[[#This Row],[ItemCost]] +Sales_Data[[#This Row],[ShippingCost]]</f>
        <v>60429.95</v>
      </c>
      <c r="Q2799" s="7">
        <f>Sales_Data[[#This Row],[Gross Revenue]]-Sales_Data[[#This Row],[TotalFinancialCost]]</f>
        <v>39570.050000000003</v>
      </c>
      <c r="R2799" s="7">
        <f>Sales_Data[[#This Row],[Actul Bill Amount]]-Sales_Data[[#This Row],[ShippingCost]]</f>
        <v>98570.05</v>
      </c>
      <c r="S2799">
        <v>355</v>
      </c>
      <c r="T2799">
        <v>429.95</v>
      </c>
      <c r="U2799" t="s">
        <v>54</v>
      </c>
      <c r="V2799">
        <v>1500</v>
      </c>
      <c r="W2799" t="s">
        <v>38</v>
      </c>
      <c r="X2799" t="str">
        <f t="shared" si="87"/>
        <v>Kolkata</v>
      </c>
    </row>
    <row r="2800" spans="1:24" x14ac:dyDescent="0.4">
      <c r="A2800">
        <v>102799</v>
      </c>
      <c r="B2800" s="5">
        <v>45994.697916666664</v>
      </c>
      <c r="C2800" s="3" t="str">
        <f>TEXT(Sales_Data[[#This Row],[OrderDate]],"mmmm")</f>
        <v>December</v>
      </c>
      <c r="D2800" s="3" t="str">
        <f t="shared" si="86"/>
        <v>2025</v>
      </c>
      <c r="E2800" t="s">
        <v>34</v>
      </c>
      <c r="F2800" t="s">
        <v>55</v>
      </c>
      <c r="G2800" t="s">
        <v>29</v>
      </c>
      <c r="H2800" t="s">
        <v>32</v>
      </c>
      <c r="I2800" t="s">
        <v>100</v>
      </c>
      <c r="J2800">
        <v>39</v>
      </c>
      <c r="K2800">
        <v>1200</v>
      </c>
      <c r="L2800" s="7">
        <f>Sales_Data[[#This Row],[OrderQuantity]] *Sales_Data[[#This Row],[UnitPrice]]</f>
        <v>46800</v>
      </c>
      <c r="M2800" s="7">
        <f>Sales_Data[[#This Row],[UnitPrice]]-Sales_Data[[#This Row],[UnitCost]]</f>
        <v>400</v>
      </c>
      <c r="N2800" s="7">
        <f>Sales_Data[[#This Row],[Gross Revenue]]-Sales_Data[[#This Row],[Discount Amount ]]</f>
        <v>46400</v>
      </c>
      <c r="O2800" s="7">
        <f>Sales_Data[[#This Row],[OrderQuantity]] *Sales_Data[[#This Row],[UnitCost]]</f>
        <v>31200</v>
      </c>
      <c r="P2800" s="7">
        <f>Sales_Data[[#This Row],[ItemCost]] +Sales_Data[[#This Row],[ShippingCost]]</f>
        <v>33175.760000000002</v>
      </c>
      <c r="Q2800" s="7">
        <f>Sales_Data[[#This Row],[Gross Revenue]]-Sales_Data[[#This Row],[TotalFinancialCost]]</f>
        <v>13624.239999999998</v>
      </c>
      <c r="R2800" s="7">
        <f>Sales_Data[[#This Row],[Actul Bill Amount]]-Sales_Data[[#This Row],[ShippingCost]]</f>
        <v>44424.24</v>
      </c>
      <c r="S2800">
        <v>1020</v>
      </c>
      <c r="T2800">
        <v>1975.76</v>
      </c>
      <c r="U2800" t="s">
        <v>58</v>
      </c>
      <c r="V2800">
        <v>800</v>
      </c>
      <c r="W2800" t="s">
        <v>33</v>
      </c>
      <c r="X2800" t="str">
        <f t="shared" si="87"/>
        <v>Delhi</v>
      </c>
    </row>
    <row r="2801" spans="1:24" x14ac:dyDescent="0.4">
      <c r="A2801">
        <v>102800</v>
      </c>
      <c r="B2801" s="5">
        <v>46022.824999999997</v>
      </c>
      <c r="C2801" s="3" t="str">
        <f>TEXT(Sales_Data[[#This Row],[OrderDate]],"mmmm")</f>
        <v>December</v>
      </c>
      <c r="D2801" s="3" t="str">
        <f t="shared" si="86"/>
        <v>2025</v>
      </c>
      <c r="E2801" t="s">
        <v>45</v>
      </c>
      <c r="F2801" t="s">
        <v>55</v>
      </c>
      <c r="G2801" t="s">
        <v>15</v>
      </c>
      <c r="H2801" t="s">
        <v>25</v>
      </c>
      <c r="I2801" t="s">
        <v>100</v>
      </c>
      <c r="J2801">
        <v>20</v>
      </c>
      <c r="K2801">
        <v>1200</v>
      </c>
      <c r="L2801" s="7">
        <f>Sales_Data[[#This Row],[OrderQuantity]] *Sales_Data[[#This Row],[UnitPrice]]</f>
        <v>24000</v>
      </c>
      <c r="M2801" s="7">
        <f>Sales_Data[[#This Row],[UnitPrice]]-Sales_Data[[#This Row],[UnitCost]]</f>
        <v>400</v>
      </c>
      <c r="N2801" s="7">
        <f>Sales_Data[[#This Row],[Gross Revenue]]-Sales_Data[[#This Row],[Discount Amount ]]</f>
        <v>23600</v>
      </c>
      <c r="O2801" s="7">
        <f>Sales_Data[[#This Row],[OrderQuantity]] *Sales_Data[[#This Row],[UnitCost]]</f>
        <v>16000</v>
      </c>
      <c r="P2801" s="7">
        <f>Sales_Data[[#This Row],[ItemCost]] +Sales_Data[[#This Row],[ShippingCost]]</f>
        <v>16792.54</v>
      </c>
      <c r="Q2801" s="7">
        <f>Sales_Data[[#This Row],[Gross Revenue]]-Sales_Data[[#This Row],[TotalFinancialCost]]</f>
        <v>7207.4599999999991</v>
      </c>
      <c r="R2801" s="7">
        <f>Sales_Data[[#This Row],[Actul Bill Amount]]-Sales_Data[[#This Row],[ShippingCost]]</f>
        <v>22807.46</v>
      </c>
      <c r="S2801">
        <v>719</v>
      </c>
      <c r="T2801">
        <v>792.54</v>
      </c>
      <c r="U2801" t="s">
        <v>58</v>
      </c>
      <c r="V2801">
        <v>800</v>
      </c>
      <c r="W2801" t="s">
        <v>27</v>
      </c>
      <c r="X2801" t="str">
        <f t="shared" si="87"/>
        <v>Mumbai</v>
      </c>
    </row>
    <row r="2802" spans="1:24" x14ac:dyDescent="0.4">
      <c r="A2802">
        <v>102801</v>
      </c>
      <c r="B2802" s="5">
        <v>45708.209722222222</v>
      </c>
      <c r="C2802" s="3" t="str">
        <f>TEXT(Sales_Data[[#This Row],[OrderDate]],"mmmm")</f>
        <v>February</v>
      </c>
      <c r="D2802" s="3" t="str">
        <f t="shared" si="86"/>
        <v>2025</v>
      </c>
      <c r="E2802" t="s">
        <v>45</v>
      </c>
      <c r="F2802" t="s">
        <v>14</v>
      </c>
      <c r="G2802" t="s">
        <v>29</v>
      </c>
      <c r="H2802" t="s">
        <v>37</v>
      </c>
      <c r="I2802" t="s">
        <v>100</v>
      </c>
      <c r="J2802">
        <v>11</v>
      </c>
      <c r="K2802">
        <v>3200</v>
      </c>
      <c r="L2802" s="7">
        <f>Sales_Data[[#This Row],[OrderQuantity]] *Sales_Data[[#This Row],[UnitPrice]]</f>
        <v>35200</v>
      </c>
      <c r="M2802" s="7">
        <f>Sales_Data[[#This Row],[UnitPrice]]-Sales_Data[[#This Row],[UnitCost]]</f>
        <v>1200</v>
      </c>
      <c r="N2802" s="7">
        <f>Sales_Data[[#This Row],[Gross Revenue]]-Sales_Data[[#This Row],[Discount Amount ]]</f>
        <v>34000</v>
      </c>
      <c r="O2802" s="7">
        <f>Sales_Data[[#This Row],[OrderQuantity]] *Sales_Data[[#This Row],[UnitCost]]</f>
        <v>22000</v>
      </c>
      <c r="P2802" s="7">
        <f>Sales_Data[[#This Row],[ItemCost]] +Sales_Data[[#This Row],[ShippingCost]]</f>
        <v>24195.1</v>
      </c>
      <c r="Q2802" s="7">
        <f>Sales_Data[[#This Row],[Gross Revenue]]-Sales_Data[[#This Row],[TotalFinancialCost]]</f>
        <v>11004.900000000001</v>
      </c>
      <c r="R2802" s="7">
        <f>Sales_Data[[#This Row],[Actul Bill Amount]]-Sales_Data[[#This Row],[ShippingCost]]</f>
        <v>31804.9</v>
      </c>
      <c r="S2802">
        <v>694</v>
      </c>
      <c r="T2802">
        <v>2195.1</v>
      </c>
      <c r="U2802" t="s">
        <v>17</v>
      </c>
      <c r="V2802">
        <v>2000</v>
      </c>
      <c r="W2802" t="s">
        <v>38</v>
      </c>
      <c r="X2802" t="str">
        <f t="shared" si="87"/>
        <v>Kolkata</v>
      </c>
    </row>
    <row r="2803" spans="1:24" x14ac:dyDescent="0.4">
      <c r="A2803">
        <v>102802</v>
      </c>
      <c r="B2803" s="5">
        <v>45902.078472222223</v>
      </c>
      <c r="C2803" s="3" t="str">
        <f>TEXT(Sales_Data[[#This Row],[OrderDate]],"mmmm")</f>
        <v>September</v>
      </c>
      <c r="D2803" s="3" t="str">
        <f t="shared" si="86"/>
        <v>2025</v>
      </c>
      <c r="E2803" t="s">
        <v>50</v>
      </c>
      <c r="F2803" t="s">
        <v>40</v>
      </c>
      <c r="G2803" t="s">
        <v>15</v>
      </c>
      <c r="H2803" t="s">
        <v>32</v>
      </c>
      <c r="I2803" t="s">
        <v>100</v>
      </c>
      <c r="J2803">
        <v>40</v>
      </c>
      <c r="K2803">
        <v>5500</v>
      </c>
      <c r="L2803" s="7">
        <f>Sales_Data[[#This Row],[OrderQuantity]] *Sales_Data[[#This Row],[UnitPrice]]</f>
        <v>220000</v>
      </c>
      <c r="M2803" s="7">
        <f>Sales_Data[[#This Row],[UnitPrice]]-Sales_Data[[#This Row],[UnitCost]]</f>
        <v>2000</v>
      </c>
      <c r="N2803" s="7">
        <f>Sales_Data[[#This Row],[Gross Revenue]]-Sales_Data[[#This Row],[Discount Amount ]]</f>
        <v>218000</v>
      </c>
      <c r="O2803" s="7">
        <f>Sales_Data[[#This Row],[OrderQuantity]] *Sales_Data[[#This Row],[UnitCost]]</f>
        <v>140000</v>
      </c>
      <c r="P2803" s="7">
        <f>Sales_Data[[#This Row],[ItemCost]] +Sales_Data[[#This Row],[ShippingCost]]</f>
        <v>141080.54</v>
      </c>
      <c r="Q2803" s="7">
        <f>Sales_Data[[#This Row],[Gross Revenue]]-Sales_Data[[#This Row],[TotalFinancialCost]]</f>
        <v>78919.459999999992</v>
      </c>
      <c r="R2803" s="7">
        <f>Sales_Data[[#This Row],[Actul Bill Amount]]-Sales_Data[[#This Row],[ShippingCost]]</f>
        <v>216919.46</v>
      </c>
      <c r="S2803">
        <v>560</v>
      </c>
      <c r="T2803">
        <v>1080.54</v>
      </c>
      <c r="U2803" t="s">
        <v>41</v>
      </c>
      <c r="V2803">
        <v>3500</v>
      </c>
      <c r="W2803" t="s">
        <v>33</v>
      </c>
      <c r="X2803" t="str">
        <f t="shared" si="87"/>
        <v>Delhi</v>
      </c>
    </row>
    <row r="2804" spans="1:24" x14ac:dyDescent="0.4">
      <c r="A2804">
        <v>102803</v>
      </c>
      <c r="B2804" s="5">
        <v>45692.109027777777</v>
      </c>
      <c r="C2804" s="3" t="str">
        <f>TEXT(Sales_Data[[#This Row],[OrderDate]],"mmmm")</f>
        <v>February</v>
      </c>
      <c r="D2804" s="3" t="str">
        <f t="shared" si="86"/>
        <v>2025</v>
      </c>
      <c r="E2804" t="s">
        <v>48</v>
      </c>
      <c r="F2804" t="s">
        <v>46</v>
      </c>
      <c r="G2804" t="s">
        <v>15</v>
      </c>
      <c r="H2804" t="s">
        <v>32</v>
      </c>
      <c r="I2804" t="s">
        <v>100</v>
      </c>
      <c r="J2804">
        <v>84</v>
      </c>
      <c r="K2804">
        <v>15000</v>
      </c>
      <c r="L2804" s="7">
        <f>Sales_Data[[#This Row],[OrderQuantity]] *Sales_Data[[#This Row],[UnitPrice]]</f>
        <v>1260000</v>
      </c>
      <c r="M2804" s="7">
        <f>Sales_Data[[#This Row],[UnitPrice]]-Sales_Data[[#This Row],[UnitCost]]</f>
        <v>5500</v>
      </c>
      <c r="N2804" s="7">
        <f>Sales_Data[[#This Row],[Gross Revenue]]-Sales_Data[[#This Row],[Discount Amount ]]</f>
        <v>1254500</v>
      </c>
      <c r="O2804" s="7">
        <f>Sales_Data[[#This Row],[OrderQuantity]] *Sales_Data[[#This Row],[UnitCost]]</f>
        <v>798000</v>
      </c>
      <c r="P2804" s="7">
        <f>Sales_Data[[#This Row],[ItemCost]] +Sales_Data[[#This Row],[ShippingCost]]</f>
        <v>799447.28</v>
      </c>
      <c r="Q2804" s="7">
        <f>Sales_Data[[#This Row],[Gross Revenue]]-Sales_Data[[#This Row],[TotalFinancialCost]]</f>
        <v>460552.72</v>
      </c>
      <c r="R2804" s="7">
        <f>Sales_Data[[#This Row],[Actul Bill Amount]]-Sales_Data[[#This Row],[ShippingCost]]</f>
        <v>1253052.72</v>
      </c>
      <c r="S2804">
        <v>1064</v>
      </c>
      <c r="T2804">
        <v>1447.28</v>
      </c>
      <c r="U2804" t="s">
        <v>53</v>
      </c>
      <c r="V2804">
        <v>9500</v>
      </c>
      <c r="W2804" t="s">
        <v>33</v>
      </c>
      <c r="X2804" t="str">
        <f t="shared" si="87"/>
        <v>Delhi</v>
      </c>
    </row>
    <row r="2805" spans="1:24" x14ac:dyDescent="0.4">
      <c r="A2805">
        <v>102804</v>
      </c>
      <c r="B2805" s="5">
        <v>45959.811111111114</v>
      </c>
      <c r="C2805" s="3" t="str">
        <f>TEXT(Sales_Data[[#This Row],[OrderDate]],"mmmm")</f>
        <v>October</v>
      </c>
      <c r="D2805" s="3" t="str">
        <f t="shared" si="86"/>
        <v>2025</v>
      </c>
      <c r="E2805" t="s">
        <v>45</v>
      </c>
      <c r="F2805" t="s">
        <v>28</v>
      </c>
      <c r="G2805" t="s">
        <v>15</v>
      </c>
      <c r="H2805" t="s">
        <v>16</v>
      </c>
      <c r="I2805" t="s">
        <v>100</v>
      </c>
      <c r="J2805">
        <v>34</v>
      </c>
      <c r="K2805">
        <v>2500</v>
      </c>
      <c r="L2805" s="7">
        <f>Sales_Data[[#This Row],[OrderQuantity]] *Sales_Data[[#This Row],[UnitPrice]]</f>
        <v>85000</v>
      </c>
      <c r="M2805" s="7">
        <f>Sales_Data[[#This Row],[UnitPrice]]-Sales_Data[[#This Row],[UnitCost]]</f>
        <v>1000</v>
      </c>
      <c r="N2805" s="7">
        <f>Sales_Data[[#This Row],[Gross Revenue]]-Sales_Data[[#This Row],[Discount Amount ]]</f>
        <v>84000</v>
      </c>
      <c r="O2805" s="7">
        <f>Sales_Data[[#This Row],[OrderQuantity]] *Sales_Data[[#This Row],[UnitCost]]</f>
        <v>51000</v>
      </c>
      <c r="P2805" s="7">
        <f>Sales_Data[[#This Row],[ItemCost]] +Sales_Data[[#This Row],[ShippingCost]]</f>
        <v>51250.18</v>
      </c>
      <c r="Q2805" s="7">
        <f>Sales_Data[[#This Row],[Gross Revenue]]-Sales_Data[[#This Row],[TotalFinancialCost]]</f>
        <v>33749.82</v>
      </c>
      <c r="R2805" s="7">
        <f>Sales_Data[[#This Row],[Actul Bill Amount]]-Sales_Data[[#This Row],[ShippingCost]]</f>
        <v>83749.820000000007</v>
      </c>
      <c r="S2805">
        <v>619</v>
      </c>
      <c r="T2805">
        <v>250.18</v>
      </c>
      <c r="U2805" t="s">
        <v>54</v>
      </c>
      <c r="V2805">
        <v>1500</v>
      </c>
      <c r="W2805" t="s">
        <v>18</v>
      </c>
      <c r="X2805" t="str">
        <f t="shared" si="87"/>
        <v>Bengaluru</v>
      </c>
    </row>
    <row r="2806" spans="1:24" x14ac:dyDescent="0.4">
      <c r="A2806">
        <v>102805</v>
      </c>
      <c r="B2806" s="5">
        <v>45726.210416666669</v>
      </c>
      <c r="C2806" s="3" t="str">
        <f>TEXT(Sales_Data[[#This Row],[OrderDate]],"mmmm")</f>
        <v>March</v>
      </c>
      <c r="D2806" s="3" t="str">
        <f t="shared" si="86"/>
        <v>2025</v>
      </c>
      <c r="E2806" t="s">
        <v>48</v>
      </c>
      <c r="F2806" t="s">
        <v>28</v>
      </c>
      <c r="G2806" t="s">
        <v>29</v>
      </c>
      <c r="H2806" t="s">
        <v>37</v>
      </c>
      <c r="I2806" t="s">
        <v>100</v>
      </c>
      <c r="J2806">
        <v>30</v>
      </c>
      <c r="K2806">
        <v>450</v>
      </c>
      <c r="L2806" s="7">
        <f>Sales_Data[[#This Row],[OrderQuantity]] *Sales_Data[[#This Row],[UnitPrice]]</f>
        <v>13500</v>
      </c>
      <c r="M2806" s="7">
        <f>Sales_Data[[#This Row],[UnitPrice]]-Sales_Data[[#This Row],[UnitCost]]</f>
        <v>250</v>
      </c>
      <c r="N2806" s="7">
        <f>Sales_Data[[#This Row],[Gross Revenue]]-Sales_Data[[#This Row],[Discount Amount ]]</f>
        <v>13250</v>
      </c>
      <c r="O2806" s="7">
        <f>Sales_Data[[#This Row],[OrderQuantity]] *Sales_Data[[#This Row],[UnitCost]]</f>
        <v>6000</v>
      </c>
      <c r="P2806" s="7">
        <f>Sales_Data[[#This Row],[ItemCost]] +Sales_Data[[#This Row],[ShippingCost]]</f>
        <v>6381.82</v>
      </c>
      <c r="Q2806" s="7">
        <f>Sales_Data[[#This Row],[Gross Revenue]]-Sales_Data[[#This Row],[TotalFinancialCost]]</f>
        <v>7118.18</v>
      </c>
      <c r="R2806" s="7">
        <f>Sales_Data[[#This Row],[Actul Bill Amount]]-Sales_Data[[#This Row],[ShippingCost]]</f>
        <v>12868.18</v>
      </c>
      <c r="S2806">
        <v>649</v>
      </c>
      <c r="T2806">
        <v>381.82</v>
      </c>
      <c r="U2806" t="s">
        <v>30</v>
      </c>
      <c r="V2806">
        <v>200</v>
      </c>
      <c r="W2806" t="s">
        <v>38</v>
      </c>
      <c r="X2806" t="str">
        <f t="shared" si="87"/>
        <v>Kolkata</v>
      </c>
    </row>
    <row r="2807" spans="1:24" x14ac:dyDescent="0.4">
      <c r="A2807">
        <v>102806</v>
      </c>
      <c r="B2807" s="5">
        <v>46006.771527777775</v>
      </c>
      <c r="C2807" s="3" t="str">
        <f>TEXT(Sales_Data[[#This Row],[OrderDate]],"mmmm")</f>
        <v>December</v>
      </c>
      <c r="D2807" s="3" t="str">
        <f t="shared" si="86"/>
        <v>2025</v>
      </c>
      <c r="E2807" t="s">
        <v>45</v>
      </c>
      <c r="F2807" t="s">
        <v>40</v>
      </c>
      <c r="G2807" t="s">
        <v>29</v>
      </c>
      <c r="H2807" t="s">
        <v>25</v>
      </c>
      <c r="I2807" t="s">
        <v>100</v>
      </c>
      <c r="J2807">
        <v>56</v>
      </c>
      <c r="K2807">
        <v>1500</v>
      </c>
      <c r="L2807" s="7">
        <f>Sales_Data[[#This Row],[OrderQuantity]] *Sales_Data[[#This Row],[UnitPrice]]</f>
        <v>84000</v>
      </c>
      <c r="M2807" s="7">
        <f>Sales_Data[[#This Row],[UnitPrice]]-Sales_Data[[#This Row],[UnitCost]]</f>
        <v>700</v>
      </c>
      <c r="N2807" s="7">
        <f>Sales_Data[[#This Row],[Gross Revenue]]-Sales_Data[[#This Row],[Discount Amount ]]</f>
        <v>83300</v>
      </c>
      <c r="O2807" s="7">
        <f>Sales_Data[[#This Row],[OrderQuantity]] *Sales_Data[[#This Row],[UnitCost]]</f>
        <v>44800</v>
      </c>
      <c r="P2807" s="7">
        <f>Sales_Data[[#This Row],[ItemCost]] +Sales_Data[[#This Row],[ShippingCost]]</f>
        <v>44995.01</v>
      </c>
      <c r="Q2807" s="7">
        <f>Sales_Data[[#This Row],[Gross Revenue]]-Sales_Data[[#This Row],[TotalFinancialCost]]</f>
        <v>39004.99</v>
      </c>
      <c r="R2807" s="7">
        <f>Sales_Data[[#This Row],[Actul Bill Amount]]-Sales_Data[[#This Row],[ShippingCost]]</f>
        <v>83104.990000000005</v>
      </c>
      <c r="S2807">
        <v>466</v>
      </c>
      <c r="T2807">
        <v>195.01</v>
      </c>
      <c r="U2807" t="s">
        <v>52</v>
      </c>
      <c r="V2807">
        <v>800</v>
      </c>
      <c r="W2807" t="s">
        <v>27</v>
      </c>
      <c r="X2807" t="str">
        <f t="shared" si="87"/>
        <v>Mumbai</v>
      </c>
    </row>
    <row r="2808" spans="1:24" x14ac:dyDescent="0.4">
      <c r="A2808">
        <v>102807</v>
      </c>
      <c r="B2808" s="5">
        <v>45977.034722222219</v>
      </c>
      <c r="C2808" s="3" t="str">
        <f>TEXT(Sales_Data[[#This Row],[OrderDate]],"mmmm")</f>
        <v>November</v>
      </c>
      <c r="D2808" s="3" t="str">
        <f t="shared" si="86"/>
        <v>2025</v>
      </c>
      <c r="E2808" t="s">
        <v>23</v>
      </c>
      <c r="F2808" t="s">
        <v>40</v>
      </c>
      <c r="G2808" t="s">
        <v>15</v>
      </c>
      <c r="H2808" t="s">
        <v>37</v>
      </c>
      <c r="I2808" t="s">
        <v>100</v>
      </c>
      <c r="J2808">
        <v>18</v>
      </c>
      <c r="K2808">
        <v>1500</v>
      </c>
      <c r="L2808" s="7">
        <f>Sales_Data[[#This Row],[OrderQuantity]] *Sales_Data[[#This Row],[UnitPrice]]</f>
        <v>27000</v>
      </c>
      <c r="M2808" s="7">
        <f>Sales_Data[[#This Row],[UnitPrice]]-Sales_Data[[#This Row],[UnitCost]]</f>
        <v>700</v>
      </c>
      <c r="N2808" s="7">
        <f>Sales_Data[[#This Row],[Gross Revenue]]-Sales_Data[[#This Row],[Discount Amount ]]</f>
        <v>26300</v>
      </c>
      <c r="O2808" s="7">
        <f>Sales_Data[[#This Row],[OrderQuantity]] *Sales_Data[[#This Row],[UnitCost]]</f>
        <v>14400</v>
      </c>
      <c r="P2808" s="7">
        <f>Sales_Data[[#This Row],[ItemCost]] +Sales_Data[[#This Row],[ShippingCost]]</f>
        <v>15164.99</v>
      </c>
      <c r="Q2808" s="7">
        <f>Sales_Data[[#This Row],[Gross Revenue]]-Sales_Data[[#This Row],[TotalFinancialCost]]</f>
        <v>11835.01</v>
      </c>
      <c r="R2808" s="7">
        <f>Sales_Data[[#This Row],[Actul Bill Amount]]-Sales_Data[[#This Row],[ShippingCost]]</f>
        <v>25535.01</v>
      </c>
      <c r="S2808">
        <v>753</v>
      </c>
      <c r="T2808">
        <v>764.99</v>
      </c>
      <c r="U2808" t="s">
        <v>52</v>
      </c>
      <c r="V2808">
        <v>800</v>
      </c>
      <c r="W2808" t="s">
        <v>38</v>
      </c>
      <c r="X2808" t="str">
        <f t="shared" si="87"/>
        <v>Kolkata</v>
      </c>
    </row>
    <row r="2809" spans="1:24" x14ac:dyDescent="0.4">
      <c r="A2809">
        <v>102808</v>
      </c>
      <c r="B2809" s="5">
        <v>45706.885416666664</v>
      </c>
      <c r="C2809" s="3" t="str">
        <f>TEXT(Sales_Data[[#This Row],[OrderDate]],"mmmm")</f>
        <v>February</v>
      </c>
      <c r="D2809" s="3" t="str">
        <f t="shared" si="86"/>
        <v>2025</v>
      </c>
      <c r="E2809" t="s">
        <v>23</v>
      </c>
      <c r="F2809" t="s">
        <v>55</v>
      </c>
      <c r="G2809" t="s">
        <v>15</v>
      </c>
      <c r="H2809" t="s">
        <v>20</v>
      </c>
      <c r="I2809" t="s">
        <v>100</v>
      </c>
      <c r="J2809">
        <v>91</v>
      </c>
      <c r="K2809">
        <v>600</v>
      </c>
      <c r="L2809" s="7">
        <f>Sales_Data[[#This Row],[OrderQuantity]] *Sales_Data[[#This Row],[UnitPrice]]</f>
        <v>54600</v>
      </c>
      <c r="M2809" s="7">
        <f>Sales_Data[[#This Row],[UnitPrice]]-Sales_Data[[#This Row],[UnitCost]]</f>
        <v>250</v>
      </c>
      <c r="N2809" s="7">
        <f>Sales_Data[[#This Row],[Gross Revenue]]-Sales_Data[[#This Row],[Discount Amount ]]</f>
        <v>54350</v>
      </c>
      <c r="O2809" s="7">
        <f>Sales_Data[[#This Row],[OrderQuantity]] *Sales_Data[[#This Row],[UnitCost]]</f>
        <v>31850</v>
      </c>
      <c r="P2809" s="7">
        <f>Sales_Data[[#This Row],[ItemCost]] +Sales_Data[[#This Row],[ShippingCost]]</f>
        <v>32096.85</v>
      </c>
      <c r="Q2809" s="7">
        <f>Sales_Data[[#This Row],[Gross Revenue]]-Sales_Data[[#This Row],[TotalFinancialCost]]</f>
        <v>22503.15</v>
      </c>
      <c r="R2809" s="7">
        <f>Sales_Data[[#This Row],[Actul Bill Amount]]-Sales_Data[[#This Row],[ShippingCost]]</f>
        <v>54103.15</v>
      </c>
      <c r="S2809">
        <v>315</v>
      </c>
      <c r="T2809">
        <v>246.85</v>
      </c>
      <c r="U2809" t="s">
        <v>57</v>
      </c>
      <c r="V2809">
        <v>350</v>
      </c>
      <c r="W2809" t="s">
        <v>22</v>
      </c>
      <c r="X2809" t="str">
        <f t="shared" si="87"/>
        <v>Nagpur</v>
      </c>
    </row>
    <row r="2810" spans="1:24" x14ac:dyDescent="0.4">
      <c r="A2810">
        <v>102809</v>
      </c>
      <c r="B2810" s="5">
        <v>45731.972916666666</v>
      </c>
      <c r="C2810" s="3" t="str">
        <f>TEXT(Sales_Data[[#This Row],[OrderDate]],"mmmm")</f>
        <v>March</v>
      </c>
      <c r="D2810" s="3" t="str">
        <f t="shared" si="86"/>
        <v>2025</v>
      </c>
      <c r="E2810" t="s">
        <v>34</v>
      </c>
      <c r="F2810" t="s">
        <v>46</v>
      </c>
      <c r="G2810" t="s">
        <v>31</v>
      </c>
      <c r="H2810" t="s">
        <v>37</v>
      </c>
      <c r="I2810" t="s">
        <v>100</v>
      </c>
      <c r="J2810">
        <v>80</v>
      </c>
      <c r="K2810">
        <v>15000</v>
      </c>
      <c r="L2810" s="7">
        <f>Sales_Data[[#This Row],[OrderQuantity]] *Sales_Data[[#This Row],[UnitPrice]]</f>
        <v>1200000</v>
      </c>
      <c r="M2810" s="7">
        <f>Sales_Data[[#This Row],[UnitPrice]]-Sales_Data[[#This Row],[UnitCost]]</f>
        <v>5500</v>
      </c>
      <c r="N2810" s="7">
        <f>Sales_Data[[#This Row],[Gross Revenue]]-Sales_Data[[#This Row],[Discount Amount ]]</f>
        <v>1194500</v>
      </c>
      <c r="O2810" s="7">
        <f>Sales_Data[[#This Row],[OrderQuantity]] *Sales_Data[[#This Row],[UnitCost]]</f>
        <v>760000</v>
      </c>
      <c r="P2810" s="7">
        <f>Sales_Data[[#This Row],[ItemCost]] +Sales_Data[[#This Row],[ShippingCost]]</f>
        <v>760377.55</v>
      </c>
      <c r="Q2810" s="7">
        <f>Sales_Data[[#This Row],[Gross Revenue]]-Sales_Data[[#This Row],[TotalFinancialCost]]</f>
        <v>439622.44999999995</v>
      </c>
      <c r="R2810" s="7">
        <f>Sales_Data[[#This Row],[Actul Bill Amount]]-Sales_Data[[#This Row],[ShippingCost]]</f>
        <v>1194122.45</v>
      </c>
      <c r="S2810">
        <v>825</v>
      </c>
      <c r="T2810">
        <v>377.55</v>
      </c>
      <c r="U2810" t="s">
        <v>53</v>
      </c>
      <c r="V2810">
        <v>9500</v>
      </c>
      <c r="W2810" t="s">
        <v>38</v>
      </c>
      <c r="X2810" t="str">
        <f t="shared" si="87"/>
        <v>Kolkata</v>
      </c>
    </row>
    <row r="2811" spans="1:24" x14ac:dyDescent="0.4">
      <c r="A2811">
        <v>102810</v>
      </c>
      <c r="B2811" s="5">
        <v>45849.662499999999</v>
      </c>
      <c r="C2811" s="3" t="str">
        <f>TEXT(Sales_Data[[#This Row],[OrderDate]],"mmmm")</f>
        <v>July</v>
      </c>
      <c r="D2811" s="3" t="str">
        <f t="shared" si="86"/>
        <v>2025</v>
      </c>
      <c r="E2811" t="s">
        <v>39</v>
      </c>
      <c r="F2811" t="s">
        <v>14</v>
      </c>
      <c r="G2811" t="s">
        <v>29</v>
      </c>
      <c r="H2811" t="s">
        <v>25</v>
      </c>
      <c r="I2811" t="s">
        <v>100</v>
      </c>
      <c r="J2811">
        <v>17</v>
      </c>
      <c r="K2811">
        <v>3200</v>
      </c>
      <c r="L2811" s="7">
        <f>Sales_Data[[#This Row],[OrderQuantity]] *Sales_Data[[#This Row],[UnitPrice]]</f>
        <v>54400</v>
      </c>
      <c r="M2811" s="7">
        <f>Sales_Data[[#This Row],[UnitPrice]]-Sales_Data[[#This Row],[UnitCost]]</f>
        <v>1200</v>
      </c>
      <c r="N2811" s="7">
        <f>Sales_Data[[#This Row],[Gross Revenue]]-Sales_Data[[#This Row],[Discount Amount ]]</f>
        <v>53200</v>
      </c>
      <c r="O2811" s="7">
        <f>Sales_Data[[#This Row],[OrderQuantity]] *Sales_Data[[#This Row],[UnitCost]]</f>
        <v>34000</v>
      </c>
      <c r="P2811" s="7">
        <f>Sales_Data[[#This Row],[ItemCost]] +Sales_Data[[#This Row],[ShippingCost]]</f>
        <v>35294.69</v>
      </c>
      <c r="Q2811" s="7">
        <f>Sales_Data[[#This Row],[Gross Revenue]]-Sales_Data[[#This Row],[TotalFinancialCost]]</f>
        <v>19105.309999999998</v>
      </c>
      <c r="R2811" s="7">
        <f>Sales_Data[[#This Row],[Actul Bill Amount]]-Sales_Data[[#This Row],[ShippingCost]]</f>
        <v>51905.31</v>
      </c>
      <c r="S2811">
        <v>1075</v>
      </c>
      <c r="T2811">
        <v>1294.69</v>
      </c>
      <c r="U2811" t="s">
        <v>17</v>
      </c>
      <c r="V2811">
        <v>2000</v>
      </c>
      <c r="W2811" t="s">
        <v>27</v>
      </c>
      <c r="X2811" t="str">
        <f t="shared" si="87"/>
        <v>Mumbai</v>
      </c>
    </row>
    <row r="2812" spans="1:24" x14ac:dyDescent="0.4">
      <c r="A2812">
        <v>102811</v>
      </c>
      <c r="B2812" s="5">
        <v>45918.330555555556</v>
      </c>
      <c r="C2812" s="3" t="str">
        <f>TEXT(Sales_Data[[#This Row],[OrderDate]],"mmmm")</f>
        <v>September</v>
      </c>
      <c r="D2812" s="3" t="str">
        <f t="shared" si="86"/>
        <v>2025</v>
      </c>
      <c r="E2812" t="s">
        <v>13</v>
      </c>
      <c r="F2812" t="s">
        <v>14</v>
      </c>
      <c r="G2812" t="s">
        <v>15</v>
      </c>
      <c r="H2812" t="s">
        <v>16</v>
      </c>
      <c r="I2812" t="s">
        <v>100</v>
      </c>
      <c r="J2812">
        <v>43</v>
      </c>
      <c r="K2812">
        <v>3200</v>
      </c>
      <c r="L2812" s="7">
        <f>Sales_Data[[#This Row],[OrderQuantity]] *Sales_Data[[#This Row],[UnitPrice]]</f>
        <v>137600</v>
      </c>
      <c r="M2812" s="7">
        <f>Sales_Data[[#This Row],[UnitPrice]]-Sales_Data[[#This Row],[UnitCost]]</f>
        <v>1200</v>
      </c>
      <c r="N2812" s="7">
        <f>Sales_Data[[#This Row],[Gross Revenue]]-Sales_Data[[#This Row],[Discount Amount ]]</f>
        <v>136400</v>
      </c>
      <c r="O2812" s="7">
        <f>Sales_Data[[#This Row],[OrderQuantity]] *Sales_Data[[#This Row],[UnitCost]]</f>
        <v>86000</v>
      </c>
      <c r="P2812" s="7">
        <f>Sales_Data[[#This Row],[ItemCost]] +Sales_Data[[#This Row],[ShippingCost]]</f>
        <v>86359.02</v>
      </c>
      <c r="Q2812" s="7">
        <f>Sales_Data[[#This Row],[Gross Revenue]]-Sales_Data[[#This Row],[TotalFinancialCost]]</f>
        <v>51240.979999999996</v>
      </c>
      <c r="R2812" s="7">
        <f>Sales_Data[[#This Row],[Actul Bill Amount]]-Sales_Data[[#This Row],[ShippingCost]]</f>
        <v>136040.98000000001</v>
      </c>
      <c r="S2812">
        <v>364</v>
      </c>
      <c r="T2812">
        <v>359.02</v>
      </c>
      <c r="U2812" t="s">
        <v>17</v>
      </c>
      <c r="V2812">
        <v>2000</v>
      </c>
      <c r="W2812" t="s">
        <v>18</v>
      </c>
      <c r="X2812" t="str">
        <f t="shared" si="87"/>
        <v>Bengaluru</v>
      </c>
    </row>
    <row r="2813" spans="1:24" x14ac:dyDescent="0.4">
      <c r="A2813">
        <v>102812</v>
      </c>
      <c r="B2813" s="5">
        <v>46013.636805555558</v>
      </c>
      <c r="C2813" s="3" t="str">
        <f>TEXT(Sales_Data[[#This Row],[OrderDate]],"mmmm")</f>
        <v>December</v>
      </c>
      <c r="D2813" s="3" t="str">
        <f t="shared" si="86"/>
        <v>2025</v>
      </c>
      <c r="E2813" t="s">
        <v>42</v>
      </c>
      <c r="F2813" t="s">
        <v>43</v>
      </c>
      <c r="G2813" t="s">
        <v>31</v>
      </c>
      <c r="H2813" t="s">
        <v>16</v>
      </c>
      <c r="I2813" t="s">
        <v>100</v>
      </c>
      <c r="J2813">
        <v>5</v>
      </c>
      <c r="K2813">
        <v>4500</v>
      </c>
      <c r="L2813" s="7">
        <f>Sales_Data[[#This Row],[OrderQuantity]] *Sales_Data[[#This Row],[UnitPrice]]</f>
        <v>22500</v>
      </c>
      <c r="M2813" s="7">
        <f>Sales_Data[[#This Row],[UnitPrice]]-Sales_Data[[#This Row],[UnitCost]]</f>
        <v>2000</v>
      </c>
      <c r="N2813" s="7">
        <f>Sales_Data[[#This Row],[Gross Revenue]]-Sales_Data[[#This Row],[Discount Amount ]]</f>
        <v>20500</v>
      </c>
      <c r="O2813" s="7">
        <f>Sales_Data[[#This Row],[OrderQuantity]] *Sales_Data[[#This Row],[UnitCost]]</f>
        <v>12500</v>
      </c>
      <c r="P2813" s="7">
        <f>Sales_Data[[#This Row],[ItemCost]] +Sales_Data[[#This Row],[ShippingCost]]</f>
        <v>12940.05</v>
      </c>
      <c r="Q2813" s="7">
        <f>Sales_Data[[#This Row],[Gross Revenue]]-Sales_Data[[#This Row],[TotalFinancialCost]]</f>
        <v>9559.9500000000007</v>
      </c>
      <c r="R2813" s="7">
        <f>Sales_Data[[#This Row],[Actul Bill Amount]]-Sales_Data[[#This Row],[ShippingCost]]</f>
        <v>20059.95</v>
      </c>
      <c r="S2813">
        <v>903</v>
      </c>
      <c r="T2813">
        <v>440.05</v>
      </c>
      <c r="U2813" t="s">
        <v>44</v>
      </c>
      <c r="V2813">
        <v>2500</v>
      </c>
      <c r="W2813" t="s">
        <v>18</v>
      </c>
      <c r="X2813" t="str">
        <f t="shared" si="87"/>
        <v>Bengaluru</v>
      </c>
    </row>
    <row r="2814" spans="1:24" x14ac:dyDescent="0.4">
      <c r="A2814">
        <v>102813</v>
      </c>
      <c r="B2814" s="5">
        <v>45727.131944444445</v>
      </c>
      <c r="C2814" s="3" t="str">
        <f>TEXT(Sales_Data[[#This Row],[OrderDate]],"mmmm")</f>
        <v>March</v>
      </c>
      <c r="D2814" s="3" t="str">
        <f t="shared" si="86"/>
        <v>2025</v>
      </c>
      <c r="E2814" t="s">
        <v>19</v>
      </c>
      <c r="F2814" t="s">
        <v>24</v>
      </c>
      <c r="G2814" t="s">
        <v>15</v>
      </c>
      <c r="H2814" t="s">
        <v>32</v>
      </c>
      <c r="I2814" t="s">
        <v>100</v>
      </c>
      <c r="J2814">
        <v>70</v>
      </c>
      <c r="K2814">
        <v>25000</v>
      </c>
      <c r="L2814" s="7">
        <f>Sales_Data[[#This Row],[OrderQuantity]] *Sales_Data[[#This Row],[UnitPrice]]</f>
        <v>1750000</v>
      </c>
      <c r="M2814" s="7">
        <f>Sales_Data[[#This Row],[UnitPrice]]-Sales_Data[[#This Row],[UnitCost]]</f>
        <v>7000</v>
      </c>
      <c r="N2814" s="7">
        <f>Sales_Data[[#This Row],[Gross Revenue]]-Sales_Data[[#This Row],[Discount Amount ]]</f>
        <v>1743000</v>
      </c>
      <c r="O2814" s="7">
        <f>Sales_Data[[#This Row],[OrderQuantity]] *Sales_Data[[#This Row],[UnitCost]]</f>
        <v>1260000</v>
      </c>
      <c r="P2814" s="7">
        <f>Sales_Data[[#This Row],[ItemCost]] +Sales_Data[[#This Row],[ShippingCost]]</f>
        <v>1260646.68</v>
      </c>
      <c r="Q2814" s="7">
        <f>Sales_Data[[#This Row],[Gross Revenue]]-Sales_Data[[#This Row],[TotalFinancialCost]]</f>
        <v>489353.32000000007</v>
      </c>
      <c r="R2814" s="7">
        <f>Sales_Data[[#This Row],[Actul Bill Amount]]-Sales_Data[[#This Row],[ShippingCost]]</f>
        <v>1742353.32</v>
      </c>
      <c r="S2814">
        <v>1165</v>
      </c>
      <c r="T2814">
        <v>646.67999999999995</v>
      </c>
      <c r="U2814" t="s">
        <v>60</v>
      </c>
      <c r="V2814">
        <v>18000</v>
      </c>
      <c r="W2814" t="s">
        <v>33</v>
      </c>
      <c r="X2814" t="str">
        <f t="shared" si="87"/>
        <v>Delhi</v>
      </c>
    </row>
    <row r="2815" spans="1:24" x14ac:dyDescent="0.4">
      <c r="A2815">
        <v>102814</v>
      </c>
      <c r="B2815" s="5">
        <v>45747.898611111108</v>
      </c>
      <c r="C2815" s="3" t="str">
        <f>TEXT(Sales_Data[[#This Row],[OrderDate]],"mmmm")</f>
        <v>March</v>
      </c>
      <c r="D2815" s="3" t="str">
        <f t="shared" si="86"/>
        <v>2025</v>
      </c>
      <c r="E2815" t="s">
        <v>48</v>
      </c>
      <c r="F2815" t="s">
        <v>55</v>
      </c>
      <c r="G2815" t="s">
        <v>15</v>
      </c>
      <c r="H2815" t="s">
        <v>25</v>
      </c>
      <c r="I2815" t="s">
        <v>100</v>
      </c>
      <c r="J2815">
        <v>63</v>
      </c>
      <c r="K2815">
        <v>600</v>
      </c>
      <c r="L2815" s="7">
        <f>Sales_Data[[#This Row],[OrderQuantity]] *Sales_Data[[#This Row],[UnitPrice]]</f>
        <v>37800</v>
      </c>
      <c r="M2815" s="7">
        <f>Sales_Data[[#This Row],[UnitPrice]]-Sales_Data[[#This Row],[UnitCost]]</f>
        <v>250</v>
      </c>
      <c r="N2815" s="7">
        <f>Sales_Data[[#This Row],[Gross Revenue]]-Sales_Data[[#This Row],[Discount Amount ]]</f>
        <v>37550</v>
      </c>
      <c r="O2815" s="7">
        <f>Sales_Data[[#This Row],[OrderQuantity]] *Sales_Data[[#This Row],[UnitCost]]</f>
        <v>22050</v>
      </c>
      <c r="P2815" s="7">
        <f>Sales_Data[[#This Row],[ItemCost]] +Sales_Data[[#This Row],[ShippingCost]]</f>
        <v>22776.94</v>
      </c>
      <c r="Q2815" s="7">
        <f>Sales_Data[[#This Row],[Gross Revenue]]-Sales_Data[[#This Row],[TotalFinancialCost]]</f>
        <v>15023.060000000001</v>
      </c>
      <c r="R2815" s="7">
        <f>Sales_Data[[#This Row],[Actul Bill Amount]]-Sales_Data[[#This Row],[ShippingCost]]</f>
        <v>36823.06</v>
      </c>
      <c r="S2815">
        <v>816</v>
      </c>
      <c r="T2815">
        <v>726.94</v>
      </c>
      <c r="U2815" t="s">
        <v>57</v>
      </c>
      <c r="V2815">
        <v>350</v>
      </c>
      <c r="W2815" t="s">
        <v>27</v>
      </c>
      <c r="X2815" t="str">
        <f t="shared" si="87"/>
        <v>Mumbai</v>
      </c>
    </row>
    <row r="2816" spans="1:24" x14ac:dyDescent="0.4">
      <c r="A2816">
        <v>102815</v>
      </c>
      <c r="B2816" s="5">
        <v>45917.59652777778</v>
      </c>
      <c r="C2816" s="3" t="str">
        <f>TEXT(Sales_Data[[#This Row],[OrderDate]],"mmmm")</f>
        <v>September</v>
      </c>
      <c r="D2816" s="3" t="str">
        <f t="shared" si="86"/>
        <v>2025</v>
      </c>
      <c r="E2816" t="s">
        <v>39</v>
      </c>
      <c r="F2816" t="s">
        <v>55</v>
      </c>
      <c r="G2816" t="s">
        <v>15</v>
      </c>
      <c r="H2816" t="s">
        <v>32</v>
      </c>
      <c r="I2816" t="s">
        <v>100</v>
      </c>
      <c r="J2816">
        <v>76</v>
      </c>
      <c r="K2816">
        <v>600</v>
      </c>
      <c r="L2816" s="7">
        <f>Sales_Data[[#This Row],[OrderQuantity]] *Sales_Data[[#This Row],[UnitPrice]]</f>
        <v>45600</v>
      </c>
      <c r="M2816" s="7">
        <f>Sales_Data[[#This Row],[UnitPrice]]-Sales_Data[[#This Row],[UnitCost]]</f>
        <v>250</v>
      </c>
      <c r="N2816" s="7">
        <f>Sales_Data[[#This Row],[Gross Revenue]]-Sales_Data[[#This Row],[Discount Amount ]]</f>
        <v>45350</v>
      </c>
      <c r="O2816" s="7">
        <f>Sales_Data[[#This Row],[OrderQuantity]] *Sales_Data[[#This Row],[UnitCost]]</f>
        <v>26600</v>
      </c>
      <c r="P2816" s="7">
        <f>Sales_Data[[#This Row],[ItemCost]] +Sales_Data[[#This Row],[ShippingCost]]</f>
        <v>27586.04</v>
      </c>
      <c r="Q2816" s="7">
        <f>Sales_Data[[#This Row],[Gross Revenue]]-Sales_Data[[#This Row],[TotalFinancialCost]]</f>
        <v>18013.96</v>
      </c>
      <c r="R2816" s="7">
        <f>Sales_Data[[#This Row],[Actul Bill Amount]]-Sales_Data[[#This Row],[ShippingCost]]</f>
        <v>44363.96</v>
      </c>
      <c r="S2816">
        <v>487</v>
      </c>
      <c r="T2816">
        <v>986.04</v>
      </c>
      <c r="U2816" t="s">
        <v>57</v>
      </c>
      <c r="V2816">
        <v>350</v>
      </c>
      <c r="W2816" t="s">
        <v>33</v>
      </c>
      <c r="X2816" t="str">
        <f t="shared" si="87"/>
        <v>Delhi</v>
      </c>
    </row>
    <row r="2817" spans="1:24" x14ac:dyDescent="0.4">
      <c r="A2817">
        <v>102816</v>
      </c>
      <c r="B2817" s="5">
        <v>45783.546527777777</v>
      </c>
      <c r="C2817" s="3" t="str">
        <f>TEXT(Sales_Data[[#This Row],[OrderDate]],"mmmm")</f>
        <v>May</v>
      </c>
      <c r="D2817" s="3" t="str">
        <f t="shared" si="86"/>
        <v>2025</v>
      </c>
      <c r="E2817" t="s">
        <v>39</v>
      </c>
      <c r="F2817" t="s">
        <v>43</v>
      </c>
      <c r="G2817" t="s">
        <v>15</v>
      </c>
      <c r="H2817" t="s">
        <v>25</v>
      </c>
      <c r="I2817" t="s">
        <v>100</v>
      </c>
      <c r="J2817">
        <v>15</v>
      </c>
      <c r="K2817">
        <v>4500</v>
      </c>
      <c r="L2817" s="7">
        <f>Sales_Data[[#This Row],[OrderQuantity]] *Sales_Data[[#This Row],[UnitPrice]]</f>
        <v>67500</v>
      </c>
      <c r="M2817" s="7">
        <f>Sales_Data[[#This Row],[UnitPrice]]-Sales_Data[[#This Row],[UnitCost]]</f>
        <v>2000</v>
      </c>
      <c r="N2817" s="7">
        <f>Sales_Data[[#This Row],[Gross Revenue]]-Sales_Data[[#This Row],[Discount Amount ]]</f>
        <v>65500</v>
      </c>
      <c r="O2817" s="7">
        <f>Sales_Data[[#This Row],[OrderQuantity]] *Sales_Data[[#This Row],[UnitCost]]</f>
        <v>37500</v>
      </c>
      <c r="P2817" s="7">
        <f>Sales_Data[[#This Row],[ItemCost]] +Sales_Data[[#This Row],[ShippingCost]]</f>
        <v>37895.620000000003</v>
      </c>
      <c r="Q2817" s="7">
        <f>Sales_Data[[#This Row],[Gross Revenue]]-Sales_Data[[#This Row],[TotalFinancialCost]]</f>
        <v>29604.379999999997</v>
      </c>
      <c r="R2817" s="7">
        <f>Sales_Data[[#This Row],[Actul Bill Amount]]-Sales_Data[[#This Row],[ShippingCost]]</f>
        <v>65104.38</v>
      </c>
      <c r="S2817">
        <v>789</v>
      </c>
      <c r="T2817">
        <v>395.62</v>
      </c>
      <c r="U2817" t="s">
        <v>44</v>
      </c>
      <c r="V2817">
        <v>2500</v>
      </c>
      <c r="W2817" t="s">
        <v>27</v>
      </c>
      <c r="X2817" t="str">
        <f t="shared" si="87"/>
        <v>Mumbai</v>
      </c>
    </row>
    <row r="2818" spans="1:24" x14ac:dyDescent="0.4">
      <c r="A2818">
        <v>102817</v>
      </c>
      <c r="B2818" s="5">
        <v>45888.02847222222</v>
      </c>
      <c r="C2818" s="3" t="str">
        <f>TEXT(Sales_Data[[#This Row],[OrderDate]],"mmmm")</f>
        <v>August</v>
      </c>
      <c r="D2818" s="3" t="str">
        <f t="shared" ref="D2818:D2881" si="88">TEXT(B2818, "yyyy")</f>
        <v>2025</v>
      </c>
      <c r="E2818" t="s">
        <v>48</v>
      </c>
      <c r="F2818" t="s">
        <v>40</v>
      </c>
      <c r="G2818" t="s">
        <v>15</v>
      </c>
      <c r="H2818" t="s">
        <v>25</v>
      </c>
      <c r="I2818" t="s">
        <v>100</v>
      </c>
      <c r="J2818">
        <v>96</v>
      </c>
      <c r="K2818">
        <v>1500</v>
      </c>
      <c r="L2818" s="7">
        <f>Sales_Data[[#This Row],[OrderQuantity]] *Sales_Data[[#This Row],[UnitPrice]]</f>
        <v>144000</v>
      </c>
      <c r="M2818" s="7">
        <f>Sales_Data[[#This Row],[UnitPrice]]-Sales_Data[[#This Row],[UnitCost]]</f>
        <v>700</v>
      </c>
      <c r="N2818" s="7">
        <f>Sales_Data[[#This Row],[Gross Revenue]]-Sales_Data[[#This Row],[Discount Amount ]]</f>
        <v>143300</v>
      </c>
      <c r="O2818" s="7">
        <f>Sales_Data[[#This Row],[OrderQuantity]] *Sales_Data[[#This Row],[UnitCost]]</f>
        <v>76800</v>
      </c>
      <c r="P2818" s="7">
        <f>Sales_Data[[#This Row],[ItemCost]] +Sales_Data[[#This Row],[ShippingCost]]</f>
        <v>77568.47</v>
      </c>
      <c r="Q2818" s="7">
        <f>Sales_Data[[#This Row],[Gross Revenue]]-Sales_Data[[#This Row],[TotalFinancialCost]]</f>
        <v>66431.53</v>
      </c>
      <c r="R2818" s="7">
        <f>Sales_Data[[#This Row],[Actul Bill Amount]]-Sales_Data[[#This Row],[ShippingCost]]</f>
        <v>142531.53</v>
      </c>
      <c r="S2818">
        <v>937</v>
      </c>
      <c r="T2818">
        <v>768.47</v>
      </c>
      <c r="U2818" t="s">
        <v>52</v>
      </c>
      <c r="V2818">
        <v>800</v>
      </c>
      <c r="W2818" t="s">
        <v>27</v>
      </c>
      <c r="X2818" t="str">
        <f t="shared" ref="X2818:X2881" si="89">_xlfn.TEXTBEFORE(W2818, " ")</f>
        <v>Mumbai</v>
      </c>
    </row>
    <row r="2819" spans="1:24" x14ac:dyDescent="0.4">
      <c r="A2819">
        <v>102818</v>
      </c>
      <c r="B2819" s="5">
        <v>45952.884722222225</v>
      </c>
      <c r="C2819" s="3" t="str">
        <f>TEXT(Sales_Data[[#This Row],[OrderDate]],"mmmm")</f>
        <v>October</v>
      </c>
      <c r="D2819" s="3" t="str">
        <f t="shared" si="88"/>
        <v>2025</v>
      </c>
      <c r="E2819" t="s">
        <v>34</v>
      </c>
      <c r="F2819" t="s">
        <v>43</v>
      </c>
      <c r="G2819" t="s">
        <v>29</v>
      </c>
      <c r="H2819" t="s">
        <v>32</v>
      </c>
      <c r="I2819" t="s">
        <v>100</v>
      </c>
      <c r="J2819">
        <v>18</v>
      </c>
      <c r="K2819">
        <v>2800</v>
      </c>
      <c r="L2819" s="7">
        <f>Sales_Data[[#This Row],[OrderQuantity]] *Sales_Data[[#This Row],[UnitPrice]]</f>
        <v>50400</v>
      </c>
      <c r="M2819" s="7">
        <f>Sales_Data[[#This Row],[UnitPrice]]-Sales_Data[[#This Row],[UnitCost]]</f>
        <v>1300</v>
      </c>
      <c r="N2819" s="7">
        <f>Sales_Data[[#This Row],[Gross Revenue]]-Sales_Data[[#This Row],[Discount Amount ]]</f>
        <v>49100</v>
      </c>
      <c r="O2819" s="7">
        <f>Sales_Data[[#This Row],[OrderQuantity]] *Sales_Data[[#This Row],[UnitCost]]</f>
        <v>27000</v>
      </c>
      <c r="P2819" s="7">
        <f>Sales_Data[[#This Row],[ItemCost]] +Sales_Data[[#This Row],[ShippingCost]]</f>
        <v>27870.52</v>
      </c>
      <c r="Q2819" s="7">
        <f>Sales_Data[[#This Row],[Gross Revenue]]-Sales_Data[[#This Row],[TotalFinancialCost]]</f>
        <v>22529.48</v>
      </c>
      <c r="R2819" s="7">
        <f>Sales_Data[[#This Row],[Actul Bill Amount]]-Sales_Data[[#This Row],[ShippingCost]]</f>
        <v>48229.48</v>
      </c>
      <c r="S2819">
        <v>856</v>
      </c>
      <c r="T2819">
        <v>870.52</v>
      </c>
      <c r="U2819" t="s">
        <v>61</v>
      </c>
      <c r="V2819">
        <v>1500</v>
      </c>
      <c r="W2819" t="s">
        <v>33</v>
      </c>
      <c r="X2819" t="str">
        <f t="shared" si="89"/>
        <v>Delhi</v>
      </c>
    </row>
    <row r="2820" spans="1:24" x14ac:dyDescent="0.4">
      <c r="A2820">
        <v>102819</v>
      </c>
      <c r="B2820" s="5">
        <v>45786.03402777778</v>
      </c>
      <c r="C2820" s="3" t="str">
        <f>TEXT(Sales_Data[[#This Row],[OrderDate]],"mmmm")</f>
        <v>May</v>
      </c>
      <c r="D2820" s="3" t="str">
        <f t="shared" si="88"/>
        <v>2025</v>
      </c>
      <c r="E2820" t="s">
        <v>45</v>
      </c>
      <c r="F2820" t="s">
        <v>35</v>
      </c>
      <c r="G2820" t="s">
        <v>31</v>
      </c>
      <c r="H2820" t="s">
        <v>37</v>
      </c>
      <c r="I2820" t="s">
        <v>100</v>
      </c>
      <c r="J2820">
        <v>84</v>
      </c>
      <c r="K2820">
        <v>12000</v>
      </c>
      <c r="L2820" s="7">
        <f>Sales_Data[[#This Row],[OrderQuantity]] *Sales_Data[[#This Row],[UnitPrice]]</f>
        <v>1008000</v>
      </c>
      <c r="M2820" s="7">
        <f>Sales_Data[[#This Row],[UnitPrice]]-Sales_Data[[#This Row],[UnitCost]]</f>
        <v>4000</v>
      </c>
      <c r="N2820" s="7">
        <f>Sales_Data[[#This Row],[Gross Revenue]]-Sales_Data[[#This Row],[Discount Amount ]]</f>
        <v>1004000</v>
      </c>
      <c r="O2820" s="7">
        <f>Sales_Data[[#This Row],[OrderQuantity]] *Sales_Data[[#This Row],[UnitCost]]</f>
        <v>672000</v>
      </c>
      <c r="P2820" s="7">
        <f>Sales_Data[[#This Row],[ItemCost]] +Sales_Data[[#This Row],[ShippingCost]]</f>
        <v>674324.93</v>
      </c>
      <c r="Q2820" s="7">
        <f>Sales_Data[[#This Row],[Gross Revenue]]-Sales_Data[[#This Row],[TotalFinancialCost]]</f>
        <v>333675.06999999995</v>
      </c>
      <c r="R2820" s="7">
        <f>Sales_Data[[#This Row],[Actul Bill Amount]]-Sales_Data[[#This Row],[ShippingCost]]</f>
        <v>1001675.07</v>
      </c>
      <c r="S2820">
        <v>814</v>
      </c>
      <c r="T2820">
        <v>2324.9299999999998</v>
      </c>
      <c r="U2820" t="s">
        <v>36</v>
      </c>
      <c r="V2820">
        <v>8000</v>
      </c>
      <c r="W2820" t="s">
        <v>38</v>
      </c>
      <c r="X2820" t="str">
        <f t="shared" si="89"/>
        <v>Kolkata</v>
      </c>
    </row>
    <row r="2821" spans="1:24" x14ac:dyDescent="0.4">
      <c r="A2821">
        <v>102820</v>
      </c>
      <c r="B2821" s="5">
        <v>45937.160416666666</v>
      </c>
      <c r="C2821" s="3" t="str">
        <f>TEXT(Sales_Data[[#This Row],[OrderDate]],"mmmm")</f>
        <v>October</v>
      </c>
      <c r="D2821" s="3" t="str">
        <f t="shared" si="88"/>
        <v>2025</v>
      </c>
      <c r="E2821" t="s">
        <v>50</v>
      </c>
      <c r="F2821" t="s">
        <v>55</v>
      </c>
      <c r="G2821" t="s">
        <v>15</v>
      </c>
      <c r="H2821" t="s">
        <v>16</v>
      </c>
      <c r="I2821" t="s">
        <v>100</v>
      </c>
      <c r="J2821">
        <v>53</v>
      </c>
      <c r="K2821">
        <v>1200</v>
      </c>
      <c r="L2821" s="7">
        <f>Sales_Data[[#This Row],[OrderQuantity]] *Sales_Data[[#This Row],[UnitPrice]]</f>
        <v>63600</v>
      </c>
      <c r="M2821" s="7">
        <f>Sales_Data[[#This Row],[UnitPrice]]-Sales_Data[[#This Row],[UnitCost]]</f>
        <v>400</v>
      </c>
      <c r="N2821" s="7">
        <f>Sales_Data[[#This Row],[Gross Revenue]]-Sales_Data[[#This Row],[Discount Amount ]]</f>
        <v>63200</v>
      </c>
      <c r="O2821" s="7">
        <f>Sales_Data[[#This Row],[OrderQuantity]] *Sales_Data[[#This Row],[UnitCost]]</f>
        <v>42400</v>
      </c>
      <c r="P2821" s="7">
        <f>Sales_Data[[#This Row],[ItemCost]] +Sales_Data[[#This Row],[ShippingCost]]</f>
        <v>42647.06</v>
      </c>
      <c r="Q2821" s="7">
        <f>Sales_Data[[#This Row],[Gross Revenue]]-Sales_Data[[#This Row],[TotalFinancialCost]]</f>
        <v>20952.940000000002</v>
      </c>
      <c r="R2821" s="7">
        <f>Sales_Data[[#This Row],[Actul Bill Amount]]-Sales_Data[[#This Row],[ShippingCost]]</f>
        <v>62952.94</v>
      </c>
      <c r="S2821">
        <v>1058</v>
      </c>
      <c r="T2821">
        <v>247.06</v>
      </c>
      <c r="U2821" t="s">
        <v>58</v>
      </c>
      <c r="V2821">
        <v>800</v>
      </c>
      <c r="W2821" t="s">
        <v>18</v>
      </c>
      <c r="X2821" t="str">
        <f t="shared" si="89"/>
        <v>Bengaluru</v>
      </c>
    </row>
    <row r="2822" spans="1:24" x14ac:dyDescent="0.4">
      <c r="A2822">
        <v>102821</v>
      </c>
      <c r="B2822" s="5">
        <v>45970.595138888886</v>
      </c>
      <c r="C2822" s="3" t="str">
        <f>TEXT(Sales_Data[[#This Row],[OrderDate]],"mmmm")</f>
        <v>November</v>
      </c>
      <c r="D2822" s="3" t="str">
        <f t="shared" si="88"/>
        <v>2025</v>
      </c>
      <c r="E2822" t="s">
        <v>23</v>
      </c>
      <c r="F2822" t="s">
        <v>28</v>
      </c>
      <c r="G2822" t="s">
        <v>15</v>
      </c>
      <c r="H2822" t="s">
        <v>25</v>
      </c>
      <c r="I2822" t="s">
        <v>100</v>
      </c>
      <c r="J2822">
        <v>8</v>
      </c>
      <c r="K2822">
        <v>450</v>
      </c>
      <c r="L2822" s="7">
        <f>Sales_Data[[#This Row],[OrderQuantity]] *Sales_Data[[#This Row],[UnitPrice]]</f>
        <v>3600</v>
      </c>
      <c r="M2822" s="7">
        <f>Sales_Data[[#This Row],[UnitPrice]]-Sales_Data[[#This Row],[UnitCost]]</f>
        <v>250</v>
      </c>
      <c r="N2822" s="7">
        <f>Sales_Data[[#This Row],[Gross Revenue]]-Sales_Data[[#This Row],[Discount Amount ]]</f>
        <v>3350</v>
      </c>
      <c r="O2822" s="7">
        <f>Sales_Data[[#This Row],[OrderQuantity]] *Sales_Data[[#This Row],[UnitCost]]</f>
        <v>1600</v>
      </c>
      <c r="P2822" s="7">
        <f>Sales_Data[[#This Row],[ItemCost]] +Sales_Data[[#This Row],[ShippingCost]]</f>
        <v>2378.83</v>
      </c>
      <c r="Q2822" s="7">
        <f>Sales_Data[[#This Row],[Gross Revenue]]-Sales_Data[[#This Row],[TotalFinancialCost]]</f>
        <v>1221.17</v>
      </c>
      <c r="R2822" s="7">
        <f>Sales_Data[[#This Row],[Actul Bill Amount]]-Sales_Data[[#This Row],[ShippingCost]]</f>
        <v>2571.17</v>
      </c>
      <c r="S2822">
        <v>301</v>
      </c>
      <c r="T2822">
        <v>778.83</v>
      </c>
      <c r="U2822" t="s">
        <v>30</v>
      </c>
      <c r="V2822">
        <v>200</v>
      </c>
      <c r="W2822" t="s">
        <v>27</v>
      </c>
      <c r="X2822" t="str">
        <f t="shared" si="89"/>
        <v>Mumbai</v>
      </c>
    </row>
    <row r="2823" spans="1:24" x14ac:dyDescent="0.4">
      <c r="A2823">
        <v>102822</v>
      </c>
      <c r="B2823" s="5">
        <v>45757.244444444441</v>
      </c>
      <c r="C2823" s="3" t="str">
        <f>TEXT(Sales_Data[[#This Row],[OrderDate]],"mmmm")</f>
        <v>April</v>
      </c>
      <c r="D2823" s="3" t="str">
        <f t="shared" si="88"/>
        <v>2025</v>
      </c>
      <c r="E2823" t="s">
        <v>23</v>
      </c>
      <c r="F2823" t="s">
        <v>28</v>
      </c>
      <c r="G2823" t="s">
        <v>15</v>
      </c>
      <c r="H2823" t="s">
        <v>37</v>
      </c>
      <c r="I2823" t="s">
        <v>100</v>
      </c>
      <c r="J2823">
        <v>34</v>
      </c>
      <c r="K2823">
        <v>2500</v>
      </c>
      <c r="L2823" s="7">
        <f>Sales_Data[[#This Row],[OrderQuantity]] *Sales_Data[[#This Row],[UnitPrice]]</f>
        <v>85000</v>
      </c>
      <c r="M2823" s="7">
        <f>Sales_Data[[#This Row],[UnitPrice]]-Sales_Data[[#This Row],[UnitCost]]</f>
        <v>1000</v>
      </c>
      <c r="N2823" s="7">
        <f>Sales_Data[[#This Row],[Gross Revenue]]-Sales_Data[[#This Row],[Discount Amount ]]</f>
        <v>84000</v>
      </c>
      <c r="O2823" s="7">
        <f>Sales_Data[[#This Row],[OrderQuantity]] *Sales_Data[[#This Row],[UnitCost]]</f>
        <v>51000</v>
      </c>
      <c r="P2823" s="7">
        <f>Sales_Data[[#This Row],[ItemCost]] +Sales_Data[[#This Row],[ShippingCost]]</f>
        <v>52099.839999999997</v>
      </c>
      <c r="Q2823" s="7">
        <f>Sales_Data[[#This Row],[Gross Revenue]]-Sales_Data[[#This Row],[TotalFinancialCost]]</f>
        <v>32900.160000000003</v>
      </c>
      <c r="R2823" s="7">
        <f>Sales_Data[[#This Row],[Actul Bill Amount]]-Sales_Data[[#This Row],[ShippingCost]]</f>
        <v>82900.160000000003</v>
      </c>
      <c r="S2823">
        <v>984</v>
      </c>
      <c r="T2823">
        <v>1099.8399999999999</v>
      </c>
      <c r="U2823" t="s">
        <v>54</v>
      </c>
      <c r="V2823">
        <v>1500</v>
      </c>
      <c r="W2823" t="s">
        <v>38</v>
      </c>
      <c r="X2823" t="str">
        <f t="shared" si="89"/>
        <v>Kolkata</v>
      </c>
    </row>
    <row r="2824" spans="1:24" x14ac:dyDescent="0.4">
      <c r="A2824">
        <v>102823</v>
      </c>
      <c r="B2824" s="5">
        <v>45983.130555555559</v>
      </c>
      <c r="C2824" s="3" t="str">
        <f>TEXT(Sales_Data[[#This Row],[OrderDate]],"mmmm")</f>
        <v>November</v>
      </c>
      <c r="D2824" s="3" t="str">
        <f t="shared" si="88"/>
        <v>2025</v>
      </c>
      <c r="E2824" t="s">
        <v>45</v>
      </c>
      <c r="F2824" t="s">
        <v>40</v>
      </c>
      <c r="G2824" t="s">
        <v>15</v>
      </c>
      <c r="H2824" t="s">
        <v>16</v>
      </c>
      <c r="I2824" t="s">
        <v>100</v>
      </c>
      <c r="J2824">
        <v>5</v>
      </c>
      <c r="K2824">
        <v>1500</v>
      </c>
      <c r="L2824" s="7">
        <f>Sales_Data[[#This Row],[OrderQuantity]] *Sales_Data[[#This Row],[UnitPrice]]</f>
        <v>7500</v>
      </c>
      <c r="M2824" s="7">
        <f>Sales_Data[[#This Row],[UnitPrice]]-Sales_Data[[#This Row],[UnitCost]]</f>
        <v>700</v>
      </c>
      <c r="N2824" s="7">
        <f>Sales_Data[[#This Row],[Gross Revenue]]-Sales_Data[[#This Row],[Discount Amount ]]</f>
        <v>6800</v>
      </c>
      <c r="O2824" s="7">
        <f>Sales_Data[[#This Row],[OrderQuantity]] *Sales_Data[[#This Row],[UnitCost]]</f>
        <v>4000</v>
      </c>
      <c r="P2824" s="7">
        <f>Sales_Data[[#This Row],[ItemCost]] +Sales_Data[[#This Row],[ShippingCost]]</f>
        <v>5797.52</v>
      </c>
      <c r="Q2824" s="7">
        <f>Sales_Data[[#This Row],[Gross Revenue]]-Sales_Data[[#This Row],[TotalFinancialCost]]</f>
        <v>1702.4799999999996</v>
      </c>
      <c r="R2824" s="7">
        <f>Sales_Data[[#This Row],[Actul Bill Amount]]-Sales_Data[[#This Row],[ShippingCost]]</f>
        <v>5002.4799999999996</v>
      </c>
      <c r="S2824">
        <v>757</v>
      </c>
      <c r="T2824">
        <v>1797.52</v>
      </c>
      <c r="U2824" t="s">
        <v>52</v>
      </c>
      <c r="V2824">
        <v>800</v>
      </c>
      <c r="W2824" t="s">
        <v>18</v>
      </c>
      <c r="X2824" t="str">
        <f t="shared" si="89"/>
        <v>Bengaluru</v>
      </c>
    </row>
    <row r="2825" spans="1:24" x14ac:dyDescent="0.4">
      <c r="A2825">
        <v>102824</v>
      </c>
      <c r="B2825" s="5">
        <v>45954.795138888891</v>
      </c>
      <c r="C2825" s="3" t="str">
        <f>TEXT(Sales_Data[[#This Row],[OrderDate]],"mmmm")</f>
        <v>October</v>
      </c>
      <c r="D2825" s="3" t="str">
        <f t="shared" si="88"/>
        <v>2025</v>
      </c>
      <c r="E2825" t="s">
        <v>42</v>
      </c>
      <c r="F2825" t="s">
        <v>35</v>
      </c>
      <c r="G2825" t="s">
        <v>29</v>
      </c>
      <c r="H2825" t="s">
        <v>20</v>
      </c>
      <c r="I2825" t="s">
        <v>100</v>
      </c>
      <c r="J2825">
        <v>35</v>
      </c>
      <c r="K2825">
        <v>12000</v>
      </c>
      <c r="L2825" s="7">
        <f>Sales_Data[[#This Row],[OrderQuantity]] *Sales_Data[[#This Row],[UnitPrice]]</f>
        <v>420000</v>
      </c>
      <c r="M2825" s="7">
        <f>Sales_Data[[#This Row],[UnitPrice]]-Sales_Data[[#This Row],[UnitCost]]</f>
        <v>4000</v>
      </c>
      <c r="N2825" s="7">
        <f>Sales_Data[[#This Row],[Gross Revenue]]-Sales_Data[[#This Row],[Discount Amount ]]</f>
        <v>416000</v>
      </c>
      <c r="O2825" s="7">
        <f>Sales_Data[[#This Row],[OrderQuantity]] *Sales_Data[[#This Row],[UnitCost]]</f>
        <v>280000</v>
      </c>
      <c r="P2825" s="7">
        <f>Sales_Data[[#This Row],[ItemCost]] +Sales_Data[[#This Row],[ShippingCost]]</f>
        <v>280985.76</v>
      </c>
      <c r="Q2825" s="7">
        <f>Sales_Data[[#This Row],[Gross Revenue]]-Sales_Data[[#This Row],[TotalFinancialCost]]</f>
        <v>139014.24</v>
      </c>
      <c r="R2825" s="7">
        <f>Sales_Data[[#This Row],[Actul Bill Amount]]-Sales_Data[[#This Row],[ShippingCost]]</f>
        <v>415014.24</v>
      </c>
      <c r="S2825">
        <v>1190</v>
      </c>
      <c r="T2825">
        <v>985.76</v>
      </c>
      <c r="U2825" t="s">
        <v>36</v>
      </c>
      <c r="V2825">
        <v>8000</v>
      </c>
      <c r="W2825" t="s">
        <v>22</v>
      </c>
      <c r="X2825" t="str">
        <f t="shared" si="89"/>
        <v>Nagpur</v>
      </c>
    </row>
    <row r="2826" spans="1:24" x14ac:dyDescent="0.4">
      <c r="A2826">
        <v>102825</v>
      </c>
      <c r="B2826" s="5">
        <v>45839.134722222225</v>
      </c>
      <c r="C2826" s="3" t="str">
        <f>TEXT(Sales_Data[[#This Row],[OrderDate]],"mmmm")</f>
        <v>July</v>
      </c>
      <c r="D2826" s="3" t="str">
        <f t="shared" si="88"/>
        <v>2025</v>
      </c>
      <c r="E2826" t="s">
        <v>34</v>
      </c>
      <c r="F2826" t="s">
        <v>35</v>
      </c>
      <c r="G2826" t="s">
        <v>29</v>
      </c>
      <c r="H2826" t="s">
        <v>37</v>
      </c>
      <c r="I2826" t="s">
        <v>100</v>
      </c>
      <c r="J2826">
        <v>59</v>
      </c>
      <c r="K2826">
        <v>8500</v>
      </c>
      <c r="L2826" s="7">
        <f>Sales_Data[[#This Row],[OrderQuantity]] *Sales_Data[[#This Row],[UnitPrice]]</f>
        <v>501500</v>
      </c>
      <c r="M2826" s="7">
        <f>Sales_Data[[#This Row],[UnitPrice]]-Sales_Data[[#This Row],[UnitCost]]</f>
        <v>3000</v>
      </c>
      <c r="N2826" s="7">
        <f>Sales_Data[[#This Row],[Gross Revenue]]-Sales_Data[[#This Row],[Discount Amount ]]</f>
        <v>498500</v>
      </c>
      <c r="O2826" s="7">
        <f>Sales_Data[[#This Row],[OrderQuantity]] *Sales_Data[[#This Row],[UnitCost]]</f>
        <v>324500</v>
      </c>
      <c r="P2826" s="7">
        <f>Sales_Data[[#This Row],[ItemCost]] +Sales_Data[[#This Row],[ShippingCost]]</f>
        <v>324750.23</v>
      </c>
      <c r="Q2826" s="7">
        <f>Sales_Data[[#This Row],[Gross Revenue]]-Sales_Data[[#This Row],[TotalFinancialCost]]</f>
        <v>176749.77000000002</v>
      </c>
      <c r="R2826" s="7">
        <f>Sales_Data[[#This Row],[Actul Bill Amount]]-Sales_Data[[#This Row],[ShippingCost]]</f>
        <v>498249.77</v>
      </c>
      <c r="S2826">
        <v>998</v>
      </c>
      <c r="T2826">
        <v>250.23</v>
      </c>
      <c r="U2826" t="s">
        <v>49</v>
      </c>
      <c r="V2826">
        <v>5500</v>
      </c>
      <c r="W2826" t="s">
        <v>38</v>
      </c>
      <c r="X2826" t="str">
        <f t="shared" si="89"/>
        <v>Kolkata</v>
      </c>
    </row>
    <row r="2827" spans="1:24" x14ac:dyDescent="0.4">
      <c r="A2827">
        <v>102826</v>
      </c>
      <c r="B2827" s="5">
        <v>45831.388888888891</v>
      </c>
      <c r="C2827" s="3" t="str">
        <f>TEXT(Sales_Data[[#This Row],[OrderDate]],"mmmm")</f>
        <v>June</v>
      </c>
      <c r="D2827" s="3" t="str">
        <f t="shared" si="88"/>
        <v>2025</v>
      </c>
      <c r="E2827" t="s">
        <v>48</v>
      </c>
      <c r="F2827" t="s">
        <v>24</v>
      </c>
      <c r="G2827" t="s">
        <v>15</v>
      </c>
      <c r="H2827" t="s">
        <v>16</v>
      </c>
      <c r="I2827" t="s">
        <v>100</v>
      </c>
      <c r="J2827">
        <v>16</v>
      </c>
      <c r="K2827">
        <v>3500</v>
      </c>
      <c r="L2827" s="7">
        <f>Sales_Data[[#This Row],[OrderQuantity]] *Sales_Data[[#This Row],[UnitPrice]]</f>
        <v>56000</v>
      </c>
      <c r="M2827" s="7">
        <f>Sales_Data[[#This Row],[UnitPrice]]-Sales_Data[[#This Row],[UnitCost]]</f>
        <v>1300</v>
      </c>
      <c r="N2827" s="7">
        <f>Sales_Data[[#This Row],[Gross Revenue]]-Sales_Data[[#This Row],[Discount Amount ]]</f>
        <v>54700</v>
      </c>
      <c r="O2827" s="7">
        <f>Sales_Data[[#This Row],[OrderQuantity]] *Sales_Data[[#This Row],[UnitCost]]</f>
        <v>35200</v>
      </c>
      <c r="P2827" s="7">
        <f>Sales_Data[[#This Row],[ItemCost]] +Sales_Data[[#This Row],[ShippingCost]]</f>
        <v>37709.31</v>
      </c>
      <c r="Q2827" s="7">
        <f>Sales_Data[[#This Row],[Gross Revenue]]-Sales_Data[[#This Row],[TotalFinancialCost]]</f>
        <v>18290.690000000002</v>
      </c>
      <c r="R2827" s="7">
        <f>Sales_Data[[#This Row],[Actul Bill Amount]]-Sales_Data[[#This Row],[ShippingCost]]</f>
        <v>52190.69</v>
      </c>
      <c r="S2827">
        <v>316</v>
      </c>
      <c r="T2827">
        <v>2509.31</v>
      </c>
      <c r="U2827" t="s">
        <v>59</v>
      </c>
      <c r="V2827">
        <v>2200</v>
      </c>
      <c r="W2827" t="s">
        <v>18</v>
      </c>
      <c r="X2827" t="str">
        <f t="shared" si="89"/>
        <v>Bengaluru</v>
      </c>
    </row>
    <row r="2828" spans="1:24" x14ac:dyDescent="0.4">
      <c r="A2828">
        <v>102827</v>
      </c>
      <c r="B2828" s="5">
        <v>45973.258333333331</v>
      </c>
      <c r="C2828" s="3" t="str">
        <f>TEXT(Sales_Data[[#This Row],[OrderDate]],"mmmm")</f>
        <v>November</v>
      </c>
      <c r="D2828" s="3" t="str">
        <f t="shared" si="88"/>
        <v>2025</v>
      </c>
      <c r="E2828" t="s">
        <v>48</v>
      </c>
      <c r="F2828" t="s">
        <v>24</v>
      </c>
      <c r="G2828" t="s">
        <v>29</v>
      </c>
      <c r="H2828" t="s">
        <v>20</v>
      </c>
      <c r="I2828" t="s">
        <v>100</v>
      </c>
      <c r="J2828">
        <v>25</v>
      </c>
      <c r="K2828">
        <v>25000</v>
      </c>
      <c r="L2828" s="7">
        <f>Sales_Data[[#This Row],[OrderQuantity]] *Sales_Data[[#This Row],[UnitPrice]]</f>
        <v>625000</v>
      </c>
      <c r="M2828" s="7">
        <f>Sales_Data[[#This Row],[UnitPrice]]-Sales_Data[[#This Row],[UnitCost]]</f>
        <v>7000</v>
      </c>
      <c r="N2828" s="7">
        <f>Sales_Data[[#This Row],[Gross Revenue]]-Sales_Data[[#This Row],[Discount Amount ]]</f>
        <v>618000</v>
      </c>
      <c r="O2828" s="7">
        <f>Sales_Data[[#This Row],[OrderQuantity]] *Sales_Data[[#This Row],[UnitCost]]</f>
        <v>450000</v>
      </c>
      <c r="P2828" s="7">
        <f>Sales_Data[[#This Row],[ItemCost]] +Sales_Data[[#This Row],[ShippingCost]]</f>
        <v>450960.81</v>
      </c>
      <c r="Q2828" s="7">
        <f>Sales_Data[[#This Row],[Gross Revenue]]-Sales_Data[[#This Row],[TotalFinancialCost]]</f>
        <v>174039.19</v>
      </c>
      <c r="R2828" s="7">
        <f>Sales_Data[[#This Row],[Actul Bill Amount]]-Sales_Data[[#This Row],[ShippingCost]]</f>
        <v>617039.18999999994</v>
      </c>
      <c r="S2828">
        <v>863</v>
      </c>
      <c r="T2828">
        <v>960.81</v>
      </c>
      <c r="U2828" t="s">
        <v>60</v>
      </c>
      <c r="V2828">
        <v>18000</v>
      </c>
      <c r="W2828" t="s">
        <v>22</v>
      </c>
      <c r="X2828" t="str">
        <f t="shared" si="89"/>
        <v>Nagpur</v>
      </c>
    </row>
    <row r="2829" spans="1:24" x14ac:dyDescent="0.4">
      <c r="A2829">
        <v>102828</v>
      </c>
      <c r="B2829" s="5">
        <v>46021.248611111114</v>
      </c>
      <c r="C2829" s="3" t="str">
        <f>TEXT(Sales_Data[[#This Row],[OrderDate]],"mmmm")</f>
        <v>December</v>
      </c>
      <c r="D2829" s="3" t="str">
        <f t="shared" si="88"/>
        <v>2025</v>
      </c>
      <c r="E2829" t="s">
        <v>50</v>
      </c>
      <c r="F2829" t="s">
        <v>14</v>
      </c>
      <c r="G2829" t="s">
        <v>15</v>
      </c>
      <c r="H2829" t="s">
        <v>37</v>
      </c>
      <c r="I2829" t="s">
        <v>100</v>
      </c>
      <c r="J2829">
        <v>84</v>
      </c>
      <c r="K2829">
        <v>3200</v>
      </c>
      <c r="L2829" s="7">
        <f>Sales_Data[[#This Row],[OrderQuantity]] *Sales_Data[[#This Row],[UnitPrice]]</f>
        <v>268800</v>
      </c>
      <c r="M2829" s="7">
        <f>Sales_Data[[#This Row],[UnitPrice]]-Sales_Data[[#This Row],[UnitCost]]</f>
        <v>1200</v>
      </c>
      <c r="N2829" s="7">
        <f>Sales_Data[[#This Row],[Gross Revenue]]-Sales_Data[[#This Row],[Discount Amount ]]</f>
        <v>267600</v>
      </c>
      <c r="O2829" s="7">
        <f>Sales_Data[[#This Row],[OrderQuantity]] *Sales_Data[[#This Row],[UnitCost]]</f>
        <v>168000</v>
      </c>
      <c r="P2829" s="7">
        <f>Sales_Data[[#This Row],[ItemCost]] +Sales_Data[[#This Row],[ShippingCost]]</f>
        <v>168544.22</v>
      </c>
      <c r="Q2829" s="7">
        <f>Sales_Data[[#This Row],[Gross Revenue]]-Sales_Data[[#This Row],[TotalFinancialCost]]</f>
        <v>100255.78</v>
      </c>
      <c r="R2829" s="7">
        <f>Sales_Data[[#This Row],[Actul Bill Amount]]-Sales_Data[[#This Row],[ShippingCost]]</f>
        <v>267055.78000000003</v>
      </c>
      <c r="S2829">
        <v>1070</v>
      </c>
      <c r="T2829">
        <v>544.22</v>
      </c>
      <c r="U2829" t="s">
        <v>17</v>
      </c>
      <c r="V2829">
        <v>2000</v>
      </c>
      <c r="W2829" t="s">
        <v>38</v>
      </c>
      <c r="X2829" t="str">
        <f t="shared" si="89"/>
        <v>Kolkata</v>
      </c>
    </row>
    <row r="2830" spans="1:24" x14ac:dyDescent="0.4">
      <c r="A2830">
        <v>102829</v>
      </c>
      <c r="B2830" s="5">
        <v>45845.920138888891</v>
      </c>
      <c r="C2830" s="3" t="str">
        <f>TEXT(Sales_Data[[#This Row],[OrderDate]],"mmmm")</f>
        <v>July</v>
      </c>
      <c r="D2830" s="3" t="str">
        <f t="shared" si="88"/>
        <v>2025</v>
      </c>
      <c r="E2830" t="s">
        <v>19</v>
      </c>
      <c r="F2830" t="s">
        <v>28</v>
      </c>
      <c r="G2830" t="s">
        <v>15</v>
      </c>
      <c r="H2830" t="s">
        <v>25</v>
      </c>
      <c r="I2830" t="s">
        <v>100</v>
      </c>
      <c r="J2830">
        <v>77</v>
      </c>
      <c r="K2830">
        <v>2500</v>
      </c>
      <c r="L2830" s="7">
        <f>Sales_Data[[#This Row],[OrderQuantity]] *Sales_Data[[#This Row],[UnitPrice]]</f>
        <v>192500</v>
      </c>
      <c r="M2830" s="7">
        <f>Sales_Data[[#This Row],[UnitPrice]]-Sales_Data[[#This Row],[UnitCost]]</f>
        <v>1000</v>
      </c>
      <c r="N2830" s="7">
        <f>Sales_Data[[#This Row],[Gross Revenue]]-Sales_Data[[#This Row],[Discount Amount ]]</f>
        <v>191500</v>
      </c>
      <c r="O2830" s="7">
        <f>Sales_Data[[#This Row],[OrderQuantity]] *Sales_Data[[#This Row],[UnitCost]]</f>
        <v>115500</v>
      </c>
      <c r="P2830" s="7">
        <f>Sales_Data[[#This Row],[ItemCost]] +Sales_Data[[#This Row],[ShippingCost]]</f>
        <v>116374.24</v>
      </c>
      <c r="Q2830" s="7">
        <f>Sales_Data[[#This Row],[Gross Revenue]]-Sales_Data[[#This Row],[TotalFinancialCost]]</f>
        <v>76125.759999999995</v>
      </c>
      <c r="R2830" s="7">
        <f>Sales_Data[[#This Row],[Actul Bill Amount]]-Sales_Data[[#This Row],[ShippingCost]]</f>
        <v>190625.76</v>
      </c>
      <c r="S2830">
        <v>970</v>
      </c>
      <c r="T2830">
        <v>874.24</v>
      </c>
      <c r="U2830" t="s">
        <v>54</v>
      </c>
      <c r="V2830">
        <v>1500</v>
      </c>
      <c r="W2830" t="s">
        <v>27</v>
      </c>
      <c r="X2830" t="str">
        <f t="shared" si="89"/>
        <v>Mumbai</v>
      </c>
    </row>
    <row r="2831" spans="1:24" x14ac:dyDescent="0.4">
      <c r="A2831">
        <v>102830</v>
      </c>
      <c r="B2831" s="5">
        <v>45714.165277777778</v>
      </c>
      <c r="C2831" s="3" t="str">
        <f>TEXT(Sales_Data[[#This Row],[OrderDate]],"mmmm")</f>
        <v>February</v>
      </c>
      <c r="D2831" s="3" t="str">
        <f t="shared" si="88"/>
        <v>2025</v>
      </c>
      <c r="E2831" t="s">
        <v>45</v>
      </c>
      <c r="F2831" t="s">
        <v>40</v>
      </c>
      <c r="G2831" t="s">
        <v>29</v>
      </c>
      <c r="H2831" t="s">
        <v>37</v>
      </c>
      <c r="I2831" t="s">
        <v>100</v>
      </c>
      <c r="J2831">
        <v>62</v>
      </c>
      <c r="K2831">
        <v>5500</v>
      </c>
      <c r="L2831" s="7">
        <f>Sales_Data[[#This Row],[OrderQuantity]] *Sales_Data[[#This Row],[UnitPrice]]</f>
        <v>341000</v>
      </c>
      <c r="M2831" s="7">
        <f>Sales_Data[[#This Row],[UnitPrice]]-Sales_Data[[#This Row],[UnitCost]]</f>
        <v>2000</v>
      </c>
      <c r="N2831" s="7">
        <f>Sales_Data[[#This Row],[Gross Revenue]]-Sales_Data[[#This Row],[Discount Amount ]]</f>
        <v>339000</v>
      </c>
      <c r="O2831" s="7">
        <f>Sales_Data[[#This Row],[OrderQuantity]] *Sales_Data[[#This Row],[UnitCost]]</f>
        <v>217000</v>
      </c>
      <c r="P2831" s="7">
        <f>Sales_Data[[#This Row],[ItemCost]] +Sales_Data[[#This Row],[ShippingCost]]</f>
        <v>217559.96</v>
      </c>
      <c r="Q2831" s="7">
        <f>Sales_Data[[#This Row],[Gross Revenue]]-Sales_Data[[#This Row],[TotalFinancialCost]]</f>
        <v>123440.04000000001</v>
      </c>
      <c r="R2831" s="7">
        <f>Sales_Data[[#This Row],[Actul Bill Amount]]-Sales_Data[[#This Row],[ShippingCost]]</f>
        <v>338440.04</v>
      </c>
      <c r="S2831">
        <v>564</v>
      </c>
      <c r="T2831">
        <v>559.96</v>
      </c>
      <c r="U2831" t="s">
        <v>41</v>
      </c>
      <c r="V2831">
        <v>3500</v>
      </c>
      <c r="W2831" t="s">
        <v>38</v>
      </c>
      <c r="X2831" t="str">
        <f t="shared" si="89"/>
        <v>Kolkata</v>
      </c>
    </row>
    <row r="2832" spans="1:24" x14ac:dyDescent="0.4">
      <c r="A2832">
        <v>102831</v>
      </c>
      <c r="B2832" s="5">
        <v>45688.501388888886</v>
      </c>
      <c r="C2832" s="3" t="str">
        <f>TEXT(Sales_Data[[#This Row],[OrderDate]],"mmmm")</f>
        <v>January</v>
      </c>
      <c r="D2832" s="3" t="str">
        <f t="shared" si="88"/>
        <v>2025</v>
      </c>
      <c r="E2832" t="s">
        <v>23</v>
      </c>
      <c r="F2832" t="s">
        <v>40</v>
      </c>
      <c r="G2832" t="s">
        <v>15</v>
      </c>
      <c r="H2832" t="s">
        <v>32</v>
      </c>
      <c r="I2832" t="s">
        <v>100</v>
      </c>
      <c r="J2832">
        <v>16</v>
      </c>
      <c r="K2832">
        <v>1500</v>
      </c>
      <c r="L2832" s="7">
        <f>Sales_Data[[#This Row],[OrderQuantity]] *Sales_Data[[#This Row],[UnitPrice]]</f>
        <v>24000</v>
      </c>
      <c r="M2832" s="7">
        <f>Sales_Data[[#This Row],[UnitPrice]]-Sales_Data[[#This Row],[UnitCost]]</f>
        <v>700</v>
      </c>
      <c r="N2832" s="7">
        <f>Sales_Data[[#This Row],[Gross Revenue]]-Sales_Data[[#This Row],[Discount Amount ]]</f>
        <v>23300</v>
      </c>
      <c r="O2832" s="7">
        <f>Sales_Data[[#This Row],[OrderQuantity]] *Sales_Data[[#This Row],[UnitCost]]</f>
        <v>12800</v>
      </c>
      <c r="P2832" s="7">
        <f>Sales_Data[[#This Row],[ItemCost]] +Sales_Data[[#This Row],[ShippingCost]]</f>
        <v>14015.869999999999</v>
      </c>
      <c r="Q2832" s="7">
        <f>Sales_Data[[#This Row],[Gross Revenue]]-Sales_Data[[#This Row],[TotalFinancialCost]]</f>
        <v>9984.130000000001</v>
      </c>
      <c r="R2832" s="7">
        <f>Sales_Data[[#This Row],[Actul Bill Amount]]-Sales_Data[[#This Row],[ShippingCost]]</f>
        <v>22084.13</v>
      </c>
      <c r="S2832">
        <v>510</v>
      </c>
      <c r="T2832">
        <v>1215.8699999999999</v>
      </c>
      <c r="U2832" t="s">
        <v>52</v>
      </c>
      <c r="V2832">
        <v>800</v>
      </c>
      <c r="W2832" t="s">
        <v>33</v>
      </c>
      <c r="X2832" t="str">
        <f t="shared" si="89"/>
        <v>Delhi</v>
      </c>
    </row>
    <row r="2833" spans="1:24" x14ac:dyDescent="0.4">
      <c r="A2833">
        <v>102832</v>
      </c>
      <c r="B2833" s="5">
        <v>45741.449305555558</v>
      </c>
      <c r="C2833" s="3" t="str">
        <f>TEXT(Sales_Data[[#This Row],[OrderDate]],"mmmm")</f>
        <v>March</v>
      </c>
      <c r="D2833" s="3" t="str">
        <f t="shared" si="88"/>
        <v>2025</v>
      </c>
      <c r="E2833" t="s">
        <v>42</v>
      </c>
      <c r="F2833" t="s">
        <v>28</v>
      </c>
      <c r="G2833" t="s">
        <v>29</v>
      </c>
      <c r="H2833" t="s">
        <v>25</v>
      </c>
      <c r="I2833" t="s">
        <v>100</v>
      </c>
      <c r="J2833">
        <v>4</v>
      </c>
      <c r="K2833">
        <v>2500</v>
      </c>
      <c r="L2833" s="7">
        <f>Sales_Data[[#This Row],[OrderQuantity]] *Sales_Data[[#This Row],[UnitPrice]]</f>
        <v>10000</v>
      </c>
      <c r="M2833" s="7">
        <f>Sales_Data[[#This Row],[UnitPrice]]-Sales_Data[[#This Row],[UnitCost]]</f>
        <v>1000</v>
      </c>
      <c r="N2833" s="7">
        <f>Sales_Data[[#This Row],[Gross Revenue]]-Sales_Data[[#This Row],[Discount Amount ]]</f>
        <v>9000</v>
      </c>
      <c r="O2833" s="7">
        <f>Sales_Data[[#This Row],[OrderQuantity]] *Sales_Data[[#This Row],[UnitCost]]</f>
        <v>6000</v>
      </c>
      <c r="P2833" s="7">
        <f>Sales_Data[[#This Row],[ItemCost]] +Sales_Data[[#This Row],[ShippingCost]]</f>
        <v>6807.72</v>
      </c>
      <c r="Q2833" s="7">
        <f>Sales_Data[[#This Row],[Gross Revenue]]-Sales_Data[[#This Row],[TotalFinancialCost]]</f>
        <v>3192.2799999999997</v>
      </c>
      <c r="R2833" s="7">
        <f>Sales_Data[[#This Row],[Actul Bill Amount]]-Sales_Data[[#This Row],[ShippingCost]]</f>
        <v>8192.2800000000007</v>
      </c>
      <c r="S2833">
        <v>832</v>
      </c>
      <c r="T2833">
        <v>807.72</v>
      </c>
      <c r="U2833" t="s">
        <v>54</v>
      </c>
      <c r="V2833">
        <v>1500</v>
      </c>
      <c r="W2833" t="s">
        <v>27</v>
      </c>
      <c r="X2833" t="str">
        <f t="shared" si="89"/>
        <v>Mumbai</v>
      </c>
    </row>
    <row r="2834" spans="1:24" x14ac:dyDescent="0.4">
      <c r="A2834">
        <v>102833</v>
      </c>
      <c r="B2834" s="5">
        <v>45809.836111111108</v>
      </c>
      <c r="C2834" s="3" t="str">
        <f>TEXT(Sales_Data[[#This Row],[OrderDate]],"mmmm")</f>
        <v>June</v>
      </c>
      <c r="D2834" s="3" t="str">
        <f t="shared" si="88"/>
        <v>2025</v>
      </c>
      <c r="E2834" t="s">
        <v>42</v>
      </c>
      <c r="F2834" t="s">
        <v>55</v>
      </c>
      <c r="G2834" t="s">
        <v>15</v>
      </c>
      <c r="H2834" t="s">
        <v>25</v>
      </c>
      <c r="I2834" t="s">
        <v>100</v>
      </c>
      <c r="J2834">
        <v>34</v>
      </c>
      <c r="K2834">
        <v>600</v>
      </c>
      <c r="L2834" s="7">
        <f>Sales_Data[[#This Row],[OrderQuantity]] *Sales_Data[[#This Row],[UnitPrice]]</f>
        <v>20400</v>
      </c>
      <c r="M2834" s="7">
        <f>Sales_Data[[#This Row],[UnitPrice]]-Sales_Data[[#This Row],[UnitCost]]</f>
        <v>250</v>
      </c>
      <c r="N2834" s="7">
        <f>Sales_Data[[#This Row],[Gross Revenue]]-Sales_Data[[#This Row],[Discount Amount ]]</f>
        <v>20150</v>
      </c>
      <c r="O2834" s="7">
        <f>Sales_Data[[#This Row],[OrderQuantity]] *Sales_Data[[#This Row],[UnitCost]]</f>
        <v>11900</v>
      </c>
      <c r="P2834" s="7">
        <f>Sales_Data[[#This Row],[ItemCost]] +Sales_Data[[#This Row],[ShippingCost]]</f>
        <v>12815.27</v>
      </c>
      <c r="Q2834" s="7">
        <f>Sales_Data[[#This Row],[Gross Revenue]]-Sales_Data[[#This Row],[TotalFinancialCost]]</f>
        <v>7584.73</v>
      </c>
      <c r="R2834" s="7">
        <f>Sales_Data[[#This Row],[Actul Bill Amount]]-Sales_Data[[#This Row],[ShippingCost]]</f>
        <v>19234.73</v>
      </c>
      <c r="S2834">
        <v>680</v>
      </c>
      <c r="T2834">
        <v>915.27</v>
      </c>
      <c r="U2834" t="s">
        <v>57</v>
      </c>
      <c r="V2834">
        <v>350</v>
      </c>
      <c r="W2834" t="s">
        <v>27</v>
      </c>
      <c r="X2834" t="str">
        <f t="shared" si="89"/>
        <v>Mumbai</v>
      </c>
    </row>
    <row r="2835" spans="1:24" x14ac:dyDescent="0.4">
      <c r="A2835">
        <v>102834</v>
      </c>
      <c r="B2835" s="5">
        <v>45693.354166666664</v>
      </c>
      <c r="C2835" s="3" t="str">
        <f>TEXT(Sales_Data[[#This Row],[OrderDate]],"mmmm")</f>
        <v>February</v>
      </c>
      <c r="D2835" s="3" t="str">
        <f t="shared" si="88"/>
        <v>2025</v>
      </c>
      <c r="E2835" t="s">
        <v>39</v>
      </c>
      <c r="F2835" t="s">
        <v>35</v>
      </c>
      <c r="G2835" t="s">
        <v>29</v>
      </c>
      <c r="H2835" t="s">
        <v>25</v>
      </c>
      <c r="I2835" t="s">
        <v>100</v>
      </c>
      <c r="J2835">
        <v>30</v>
      </c>
      <c r="K2835">
        <v>8500</v>
      </c>
      <c r="L2835" s="7">
        <f>Sales_Data[[#This Row],[OrderQuantity]] *Sales_Data[[#This Row],[UnitPrice]]</f>
        <v>255000</v>
      </c>
      <c r="M2835" s="7">
        <f>Sales_Data[[#This Row],[UnitPrice]]-Sales_Data[[#This Row],[UnitCost]]</f>
        <v>3000</v>
      </c>
      <c r="N2835" s="7">
        <f>Sales_Data[[#This Row],[Gross Revenue]]-Sales_Data[[#This Row],[Discount Amount ]]</f>
        <v>252000</v>
      </c>
      <c r="O2835" s="7">
        <f>Sales_Data[[#This Row],[OrderQuantity]] *Sales_Data[[#This Row],[UnitCost]]</f>
        <v>165000</v>
      </c>
      <c r="P2835" s="7">
        <f>Sales_Data[[#This Row],[ItemCost]] +Sales_Data[[#This Row],[ShippingCost]]</f>
        <v>165531.72</v>
      </c>
      <c r="Q2835" s="7">
        <f>Sales_Data[[#This Row],[Gross Revenue]]-Sales_Data[[#This Row],[TotalFinancialCost]]</f>
        <v>89468.28</v>
      </c>
      <c r="R2835" s="7">
        <f>Sales_Data[[#This Row],[Actul Bill Amount]]-Sales_Data[[#This Row],[ShippingCost]]</f>
        <v>251468.28</v>
      </c>
      <c r="S2835">
        <v>476</v>
      </c>
      <c r="T2835">
        <v>531.72</v>
      </c>
      <c r="U2835" t="s">
        <v>49</v>
      </c>
      <c r="V2835">
        <v>5500</v>
      </c>
      <c r="W2835" t="s">
        <v>27</v>
      </c>
      <c r="X2835" t="str">
        <f t="shared" si="89"/>
        <v>Mumbai</v>
      </c>
    </row>
    <row r="2836" spans="1:24" x14ac:dyDescent="0.4">
      <c r="A2836">
        <v>102835</v>
      </c>
      <c r="B2836" s="5">
        <v>45870.317361111112</v>
      </c>
      <c r="C2836" s="3" t="str">
        <f>TEXT(Sales_Data[[#This Row],[OrderDate]],"mmmm")</f>
        <v>August</v>
      </c>
      <c r="D2836" s="3" t="str">
        <f t="shared" si="88"/>
        <v>2025</v>
      </c>
      <c r="E2836" t="s">
        <v>34</v>
      </c>
      <c r="F2836" t="s">
        <v>14</v>
      </c>
      <c r="G2836" t="s">
        <v>29</v>
      </c>
      <c r="H2836" t="s">
        <v>25</v>
      </c>
      <c r="I2836" t="s">
        <v>100</v>
      </c>
      <c r="J2836">
        <v>35</v>
      </c>
      <c r="K2836">
        <v>6500</v>
      </c>
      <c r="L2836" s="7">
        <f>Sales_Data[[#This Row],[OrderQuantity]] *Sales_Data[[#This Row],[UnitPrice]]</f>
        <v>227500</v>
      </c>
      <c r="M2836" s="7">
        <f>Sales_Data[[#This Row],[UnitPrice]]-Sales_Data[[#This Row],[UnitCost]]</f>
        <v>2300</v>
      </c>
      <c r="N2836" s="7">
        <f>Sales_Data[[#This Row],[Gross Revenue]]-Sales_Data[[#This Row],[Discount Amount ]]</f>
        <v>225200</v>
      </c>
      <c r="O2836" s="7">
        <f>Sales_Data[[#This Row],[OrderQuantity]] *Sales_Data[[#This Row],[UnitCost]]</f>
        <v>147000</v>
      </c>
      <c r="P2836" s="7">
        <f>Sales_Data[[#This Row],[ItemCost]] +Sales_Data[[#This Row],[ShippingCost]]</f>
        <v>147826.84</v>
      </c>
      <c r="Q2836" s="7">
        <f>Sales_Data[[#This Row],[Gross Revenue]]-Sales_Data[[#This Row],[TotalFinancialCost]]</f>
        <v>79673.16</v>
      </c>
      <c r="R2836" s="7">
        <f>Sales_Data[[#This Row],[Actul Bill Amount]]-Sales_Data[[#This Row],[ShippingCost]]</f>
        <v>224373.16</v>
      </c>
      <c r="S2836">
        <v>805</v>
      </c>
      <c r="T2836">
        <v>826.84</v>
      </c>
      <c r="U2836" t="s">
        <v>21</v>
      </c>
      <c r="V2836">
        <v>4200</v>
      </c>
      <c r="W2836" t="s">
        <v>27</v>
      </c>
      <c r="X2836" t="str">
        <f t="shared" si="89"/>
        <v>Mumbai</v>
      </c>
    </row>
    <row r="2837" spans="1:24" x14ac:dyDescent="0.4">
      <c r="A2837">
        <v>102836</v>
      </c>
      <c r="B2837" s="5">
        <v>46021.386805555558</v>
      </c>
      <c r="C2837" s="3" t="str">
        <f>TEXT(Sales_Data[[#This Row],[OrderDate]],"mmmm")</f>
        <v>December</v>
      </c>
      <c r="D2837" s="3" t="str">
        <f t="shared" si="88"/>
        <v>2025</v>
      </c>
      <c r="E2837" t="s">
        <v>19</v>
      </c>
      <c r="F2837" t="s">
        <v>43</v>
      </c>
      <c r="G2837" t="s">
        <v>31</v>
      </c>
      <c r="H2837" t="s">
        <v>20</v>
      </c>
      <c r="I2837" t="s">
        <v>100</v>
      </c>
      <c r="J2837">
        <v>89</v>
      </c>
      <c r="K2837">
        <v>2800</v>
      </c>
      <c r="L2837" s="7">
        <f>Sales_Data[[#This Row],[OrderQuantity]] *Sales_Data[[#This Row],[UnitPrice]]</f>
        <v>249200</v>
      </c>
      <c r="M2837" s="7">
        <f>Sales_Data[[#This Row],[UnitPrice]]-Sales_Data[[#This Row],[UnitCost]]</f>
        <v>1300</v>
      </c>
      <c r="N2837" s="7">
        <f>Sales_Data[[#This Row],[Gross Revenue]]-Sales_Data[[#This Row],[Discount Amount ]]</f>
        <v>247900</v>
      </c>
      <c r="O2837" s="7">
        <f>Sales_Data[[#This Row],[OrderQuantity]] *Sales_Data[[#This Row],[UnitCost]]</f>
        <v>133500</v>
      </c>
      <c r="P2837" s="7">
        <f>Sales_Data[[#This Row],[ItemCost]] +Sales_Data[[#This Row],[ShippingCost]]</f>
        <v>134091.29999999999</v>
      </c>
      <c r="Q2837" s="7">
        <f>Sales_Data[[#This Row],[Gross Revenue]]-Sales_Data[[#This Row],[TotalFinancialCost]]</f>
        <v>115108.70000000001</v>
      </c>
      <c r="R2837" s="7">
        <f>Sales_Data[[#This Row],[Actul Bill Amount]]-Sales_Data[[#This Row],[ShippingCost]]</f>
        <v>247308.7</v>
      </c>
      <c r="S2837">
        <v>546</v>
      </c>
      <c r="T2837">
        <v>591.29999999999995</v>
      </c>
      <c r="U2837" t="s">
        <v>61</v>
      </c>
      <c r="V2837">
        <v>1500</v>
      </c>
      <c r="W2837" t="s">
        <v>22</v>
      </c>
      <c r="X2837" t="str">
        <f t="shared" si="89"/>
        <v>Nagpur</v>
      </c>
    </row>
    <row r="2838" spans="1:24" x14ac:dyDescent="0.4">
      <c r="A2838">
        <v>102837</v>
      </c>
      <c r="B2838" s="5">
        <v>45763.072222222225</v>
      </c>
      <c r="C2838" s="3" t="str">
        <f>TEXT(Sales_Data[[#This Row],[OrderDate]],"mmmm")</f>
        <v>April</v>
      </c>
      <c r="D2838" s="3" t="str">
        <f t="shared" si="88"/>
        <v>2025</v>
      </c>
      <c r="E2838" t="s">
        <v>23</v>
      </c>
      <c r="F2838" t="s">
        <v>28</v>
      </c>
      <c r="G2838" t="s">
        <v>29</v>
      </c>
      <c r="H2838" t="s">
        <v>37</v>
      </c>
      <c r="I2838" t="s">
        <v>100</v>
      </c>
      <c r="J2838">
        <v>80</v>
      </c>
      <c r="K2838">
        <v>450</v>
      </c>
      <c r="L2838" s="7">
        <f>Sales_Data[[#This Row],[OrderQuantity]] *Sales_Data[[#This Row],[UnitPrice]]</f>
        <v>36000</v>
      </c>
      <c r="M2838" s="7">
        <f>Sales_Data[[#This Row],[UnitPrice]]-Sales_Data[[#This Row],[UnitCost]]</f>
        <v>250</v>
      </c>
      <c r="N2838" s="7">
        <f>Sales_Data[[#This Row],[Gross Revenue]]-Sales_Data[[#This Row],[Discount Amount ]]</f>
        <v>35750</v>
      </c>
      <c r="O2838" s="7">
        <f>Sales_Data[[#This Row],[OrderQuantity]] *Sales_Data[[#This Row],[UnitCost]]</f>
        <v>16000</v>
      </c>
      <c r="P2838" s="7">
        <f>Sales_Data[[#This Row],[ItemCost]] +Sales_Data[[#This Row],[ShippingCost]]</f>
        <v>16559.830000000002</v>
      </c>
      <c r="Q2838" s="7">
        <f>Sales_Data[[#This Row],[Gross Revenue]]-Sales_Data[[#This Row],[TotalFinancialCost]]</f>
        <v>19440.169999999998</v>
      </c>
      <c r="R2838" s="7">
        <f>Sales_Data[[#This Row],[Actul Bill Amount]]-Sales_Data[[#This Row],[ShippingCost]]</f>
        <v>35190.17</v>
      </c>
      <c r="S2838">
        <v>340</v>
      </c>
      <c r="T2838">
        <v>559.83000000000004</v>
      </c>
      <c r="U2838" t="s">
        <v>30</v>
      </c>
      <c r="V2838">
        <v>200</v>
      </c>
      <c r="W2838" t="s">
        <v>38</v>
      </c>
      <c r="X2838" t="str">
        <f t="shared" si="89"/>
        <v>Kolkata</v>
      </c>
    </row>
    <row r="2839" spans="1:24" x14ac:dyDescent="0.4">
      <c r="A2839">
        <v>102838</v>
      </c>
      <c r="B2839" s="5">
        <v>45999.978472222225</v>
      </c>
      <c r="C2839" s="3" t="str">
        <f>TEXT(Sales_Data[[#This Row],[OrderDate]],"mmmm")</f>
        <v>December</v>
      </c>
      <c r="D2839" s="3" t="str">
        <f t="shared" si="88"/>
        <v>2025</v>
      </c>
      <c r="E2839" t="s">
        <v>19</v>
      </c>
      <c r="F2839" t="s">
        <v>14</v>
      </c>
      <c r="G2839" t="s">
        <v>31</v>
      </c>
      <c r="H2839" t="s">
        <v>25</v>
      </c>
      <c r="I2839" t="s">
        <v>100</v>
      </c>
      <c r="J2839">
        <v>3</v>
      </c>
      <c r="K2839">
        <v>3200</v>
      </c>
      <c r="L2839" s="7">
        <f>Sales_Data[[#This Row],[OrderQuantity]] *Sales_Data[[#This Row],[UnitPrice]]</f>
        <v>9600</v>
      </c>
      <c r="M2839" s="7">
        <f>Sales_Data[[#This Row],[UnitPrice]]-Sales_Data[[#This Row],[UnitCost]]</f>
        <v>1200</v>
      </c>
      <c r="N2839" s="7">
        <f>Sales_Data[[#This Row],[Gross Revenue]]-Sales_Data[[#This Row],[Discount Amount ]]</f>
        <v>8400</v>
      </c>
      <c r="O2839" s="7">
        <f>Sales_Data[[#This Row],[OrderQuantity]] *Sales_Data[[#This Row],[UnitCost]]</f>
        <v>6000</v>
      </c>
      <c r="P2839" s="7">
        <f>Sales_Data[[#This Row],[ItemCost]] +Sales_Data[[#This Row],[ShippingCost]]</f>
        <v>6173.5</v>
      </c>
      <c r="Q2839" s="7">
        <f>Sales_Data[[#This Row],[Gross Revenue]]-Sales_Data[[#This Row],[TotalFinancialCost]]</f>
        <v>3426.5</v>
      </c>
      <c r="R2839" s="7">
        <f>Sales_Data[[#This Row],[Actul Bill Amount]]-Sales_Data[[#This Row],[ShippingCost]]</f>
        <v>8226.5</v>
      </c>
      <c r="S2839">
        <v>361</v>
      </c>
      <c r="T2839">
        <v>173.5</v>
      </c>
      <c r="U2839" t="s">
        <v>17</v>
      </c>
      <c r="V2839">
        <v>2000</v>
      </c>
      <c r="W2839" t="s">
        <v>27</v>
      </c>
      <c r="X2839" t="str">
        <f t="shared" si="89"/>
        <v>Mumbai</v>
      </c>
    </row>
    <row r="2840" spans="1:24" x14ac:dyDescent="0.4">
      <c r="A2840">
        <v>102839</v>
      </c>
      <c r="B2840" s="5">
        <v>45877.103472222225</v>
      </c>
      <c r="C2840" s="3" t="str">
        <f>TEXT(Sales_Data[[#This Row],[OrderDate]],"mmmm")</f>
        <v>August</v>
      </c>
      <c r="D2840" s="3" t="str">
        <f t="shared" si="88"/>
        <v>2025</v>
      </c>
      <c r="E2840" t="s">
        <v>23</v>
      </c>
      <c r="F2840" t="s">
        <v>14</v>
      </c>
      <c r="G2840" t="s">
        <v>15</v>
      </c>
      <c r="H2840" t="s">
        <v>25</v>
      </c>
      <c r="I2840" t="s">
        <v>100</v>
      </c>
      <c r="J2840">
        <v>26</v>
      </c>
      <c r="K2840">
        <v>3200</v>
      </c>
      <c r="L2840" s="7">
        <f>Sales_Data[[#This Row],[OrderQuantity]] *Sales_Data[[#This Row],[UnitPrice]]</f>
        <v>83200</v>
      </c>
      <c r="M2840" s="7">
        <f>Sales_Data[[#This Row],[UnitPrice]]-Sales_Data[[#This Row],[UnitCost]]</f>
        <v>1200</v>
      </c>
      <c r="N2840" s="7">
        <f>Sales_Data[[#This Row],[Gross Revenue]]-Sales_Data[[#This Row],[Discount Amount ]]</f>
        <v>82000</v>
      </c>
      <c r="O2840" s="7">
        <f>Sales_Data[[#This Row],[OrderQuantity]] *Sales_Data[[#This Row],[UnitCost]]</f>
        <v>52000</v>
      </c>
      <c r="P2840" s="7">
        <f>Sales_Data[[#This Row],[ItemCost]] +Sales_Data[[#This Row],[ShippingCost]]</f>
        <v>52798.400000000001</v>
      </c>
      <c r="Q2840" s="7">
        <f>Sales_Data[[#This Row],[Gross Revenue]]-Sales_Data[[#This Row],[TotalFinancialCost]]</f>
        <v>30401.599999999999</v>
      </c>
      <c r="R2840" s="7">
        <f>Sales_Data[[#This Row],[Actul Bill Amount]]-Sales_Data[[#This Row],[ShippingCost]]</f>
        <v>81201.600000000006</v>
      </c>
      <c r="S2840">
        <v>614</v>
      </c>
      <c r="T2840">
        <v>798.4</v>
      </c>
      <c r="U2840" t="s">
        <v>17</v>
      </c>
      <c r="V2840">
        <v>2000</v>
      </c>
      <c r="W2840" t="s">
        <v>27</v>
      </c>
      <c r="X2840" t="str">
        <f t="shared" si="89"/>
        <v>Mumbai</v>
      </c>
    </row>
    <row r="2841" spans="1:24" x14ac:dyDescent="0.4">
      <c r="A2841">
        <v>102840</v>
      </c>
      <c r="B2841" s="5">
        <v>45820.069444444445</v>
      </c>
      <c r="C2841" s="3" t="str">
        <f>TEXT(Sales_Data[[#This Row],[OrderDate]],"mmmm")</f>
        <v>June</v>
      </c>
      <c r="D2841" s="3" t="str">
        <f t="shared" si="88"/>
        <v>2025</v>
      </c>
      <c r="E2841" t="s">
        <v>39</v>
      </c>
      <c r="F2841" t="s">
        <v>55</v>
      </c>
      <c r="G2841" t="s">
        <v>31</v>
      </c>
      <c r="H2841" t="s">
        <v>32</v>
      </c>
      <c r="I2841" t="s">
        <v>100</v>
      </c>
      <c r="J2841">
        <v>43</v>
      </c>
      <c r="K2841">
        <v>850</v>
      </c>
      <c r="L2841" s="7">
        <f>Sales_Data[[#This Row],[OrderQuantity]] *Sales_Data[[#This Row],[UnitPrice]]</f>
        <v>36550</v>
      </c>
      <c r="M2841" s="7">
        <f>Sales_Data[[#This Row],[UnitPrice]]-Sales_Data[[#This Row],[UnitCost]]</f>
        <v>300</v>
      </c>
      <c r="N2841" s="7">
        <f>Sales_Data[[#This Row],[Gross Revenue]]-Sales_Data[[#This Row],[Discount Amount ]]</f>
        <v>36250</v>
      </c>
      <c r="O2841" s="7">
        <f>Sales_Data[[#This Row],[OrderQuantity]] *Sales_Data[[#This Row],[UnitCost]]</f>
        <v>23650</v>
      </c>
      <c r="P2841" s="7">
        <f>Sales_Data[[#This Row],[ItemCost]] +Sales_Data[[#This Row],[ShippingCost]]</f>
        <v>24636.61</v>
      </c>
      <c r="Q2841" s="7">
        <f>Sales_Data[[#This Row],[Gross Revenue]]-Sales_Data[[#This Row],[TotalFinancialCost]]</f>
        <v>11913.39</v>
      </c>
      <c r="R2841" s="7">
        <f>Sales_Data[[#This Row],[Actul Bill Amount]]-Sales_Data[[#This Row],[ShippingCost]]</f>
        <v>35263.39</v>
      </c>
      <c r="S2841">
        <v>776</v>
      </c>
      <c r="T2841">
        <v>986.61</v>
      </c>
      <c r="U2841" t="s">
        <v>56</v>
      </c>
      <c r="V2841">
        <v>550</v>
      </c>
      <c r="W2841" t="s">
        <v>33</v>
      </c>
      <c r="X2841" t="str">
        <f t="shared" si="89"/>
        <v>Delhi</v>
      </c>
    </row>
    <row r="2842" spans="1:24" x14ac:dyDescent="0.4">
      <c r="A2842">
        <v>102841</v>
      </c>
      <c r="B2842" s="5">
        <v>45877.740972222222</v>
      </c>
      <c r="C2842" s="3" t="str">
        <f>TEXT(Sales_Data[[#This Row],[OrderDate]],"mmmm")</f>
        <v>August</v>
      </c>
      <c r="D2842" s="3" t="str">
        <f t="shared" si="88"/>
        <v>2025</v>
      </c>
      <c r="E2842" t="s">
        <v>13</v>
      </c>
      <c r="F2842" t="s">
        <v>55</v>
      </c>
      <c r="G2842" t="s">
        <v>15</v>
      </c>
      <c r="H2842" t="s">
        <v>25</v>
      </c>
      <c r="I2842" t="s">
        <v>100</v>
      </c>
      <c r="J2842">
        <v>49</v>
      </c>
      <c r="K2842">
        <v>600</v>
      </c>
      <c r="L2842" s="7">
        <f>Sales_Data[[#This Row],[OrderQuantity]] *Sales_Data[[#This Row],[UnitPrice]]</f>
        <v>29400</v>
      </c>
      <c r="M2842" s="7">
        <f>Sales_Data[[#This Row],[UnitPrice]]-Sales_Data[[#This Row],[UnitCost]]</f>
        <v>250</v>
      </c>
      <c r="N2842" s="7">
        <f>Sales_Data[[#This Row],[Gross Revenue]]-Sales_Data[[#This Row],[Discount Amount ]]</f>
        <v>29150</v>
      </c>
      <c r="O2842" s="7">
        <f>Sales_Data[[#This Row],[OrderQuantity]] *Sales_Data[[#This Row],[UnitCost]]</f>
        <v>17150</v>
      </c>
      <c r="P2842" s="7">
        <f>Sales_Data[[#This Row],[ItemCost]] +Sales_Data[[#This Row],[ShippingCost]]</f>
        <v>18170.38</v>
      </c>
      <c r="Q2842" s="7">
        <f>Sales_Data[[#This Row],[Gross Revenue]]-Sales_Data[[#This Row],[TotalFinancialCost]]</f>
        <v>11229.619999999999</v>
      </c>
      <c r="R2842" s="7">
        <f>Sales_Data[[#This Row],[Actul Bill Amount]]-Sales_Data[[#This Row],[ShippingCost]]</f>
        <v>28129.62</v>
      </c>
      <c r="S2842">
        <v>1069</v>
      </c>
      <c r="T2842">
        <v>1020.38</v>
      </c>
      <c r="U2842" t="s">
        <v>57</v>
      </c>
      <c r="V2842">
        <v>350</v>
      </c>
      <c r="W2842" t="s">
        <v>27</v>
      </c>
      <c r="X2842" t="str">
        <f t="shared" si="89"/>
        <v>Mumbai</v>
      </c>
    </row>
    <row r="2843" spans="1:24" x14ac:dyDescent="0.4">
      <c r="A2843">
        <v>102842</v>
      </c>
      <c r="B2843" s="5">
        <v>45927.421527777777</v>
      </c>
      <c r="C2843" s="3" t="str">
        <f>TEXT(Sales_Data[[#This Row],[OrderDate]],"mmmm")</f>
        <v>September</v>
      </c>
      <c r="D2843" s="3" t="str">
        <f t="shared" si="88"/>
        <v>2025</v>
      </c>
      <c r="E2843" t="s">
        <v>13</v>
      </c>
      <c r="F2843" t="s">
        <v>43</v>
      </c>
      <c r="G2843" t="s">
        <v>15</v>
      </c>
      <c r="H2843" t="s">
        <v>32</v>
      </c>
      <c r="I2843" t="s">
        <v>100</v>
      </c>
      <c r="J2843">
        <v>86</v>
      </c>
      <c r="K2843">
        <v>1800</v>
      </c>
      <c r="L2843" s="7">
        <f>Sales_Data[[#This Row],[OrderQuantity]] *Sales_Data[[#This Row],[UnitPrice]]</f>
        <v>154800</v>
      </c>
      <c r="M2843" s="7">
        <f>Sales_Data[[#This Row],[UnitPrice]]-Sales_Data[[#This Row],[UnitCost]]</f>
        <v>900</v>
      </c>
      <c r="N2843" s="7">
        <f>Sales_Data[[#This Row],[Gross Revenue]]-Sales_Data[[#This Row],[Discount Amount ]]</f>
        <v>153900</v>
      </c>
      <c r="O2843" s="7">
        <f>Sales_Data[[#This Row],[OrderQuantity]] *Sales_Data[[#This Row],[UnitCost]]</f>
        <v>77400</v>
      </c>
      <c r="P2843" s="7">
        <f>Sales_Data[[#This Row],[ItemCost]] +Sales_Data[[#This Row],[ShippingCost]]</f>
        <v>77940.899999999994</v>
      </c>
      <c r="Q2843" s="7">
        <f>Sales_Data[[#This Row],[Gross Revenue]]-Sales_Data[[#This Row],[TotalFinancialCost]]</f>
        <v>76859.100000000006</v>
      </c>
      <c r="R2843" s="7">
        <f>Sales_Data[[#This Row],[Actul Bill Amount]]-Sales_Data[[#This Row],[ShippingCost]]</f>
        <v>153359.1</v>
      </c>
      <c r="S2843">
        <v>577</v>
      </c>
      <c r="T2843">
        <v>540.9</v>
      </c>
      <c r="U2843" t="s">
        <v>51</v>
      </c>
      <c r="V2843">
        <v>900</v>
      </c>
      <c r="W2843" t="s">
        <v>33</v>
      </c>
      <c r="X2843" t="str">
        <f t="shared" si="89"/>
        <v>Delhi</v>
      </c>
    </row>
    <row r="2844" spans="1:24" x14ac:dyDescent="0.4">
      <c r="A2844">
        <v>102843</v>
      </c>
      <c r="B2844" s="5">
        <v>45777.820833333331</v>
      </c>
      <c r="C2844" s="3" t="str">
        <f>TEXT(Sales_Data[[#This Row],[OrderDate]],"mmmm")</f>
        <v>April</v>
      </c>
      <c r="D2844" s="3" t="str">
        <f t="shared" si="88"/>
        <v>2025</v>
      </c>
      <c r="E2844" t="s">
        <v>50</v>
      </c>
      <c r="F2844" t="s">
        <v>24</v>
      </c>
      <c r="G2844" t="s">
        <v>29</v>
      </c>
      <c r="H2844" t="s">
        <v>16</v>
      </c>
      <c r="I2844" t="s">
        <v>100</v>
      </c>
      <c r="J2844">
        <v>85</v>
      </c>
      <c r="K2844">
        <v>45000</v>
      </c>
      <c r="L2844" s="7">
        <f>Sales_Data[[#This Row],[OrderQuantity]] *Sales_Data[[#This Row],[UnitPrice]]</f>
        <v>3825000</v>
      </c>
      <c r="M2844" s="7">
        <f>Sales_Data[[#This Row],[UnitPrice]]-Sales_Data[[#This Row],[UnitCost]]</f>
        <v>13000</v>
      </c>
      <c r="N2844" s="7">
        <f>Sales_Data[[#This Row],[Gross Revenue]]-Sales_Data[[#This Row],[Discount Amount ]]</f>
        <v>3812000</v>
      </c>
      <c r="O2844" s="7">
        <f>Sales_Data[[#This Row],[OrderQuantity]] *Sales_Data[[#This Row],[UnitCost]]</f>
        <v>2720000</v>
      </c>
      <c r="P2844" s="7">
        <f>Sales_Data[[#This Row],[ItemCost]] +Sales_Data[[#This Row],[ShippingCost]]</f>
        <v>2720954.98</v>
      </c>
      <c r="Q2844" s="7">
        <f>Sales_Data[[#This Row],[Gross Revenue]]-Sales_Data[[#This Row],[TotalFinancialCost]]</f>
        <v>1104045.02</v>
      </c>
      <c r="R2844" s="7">
        <f>Sales_Data[[#This Row],[Actul Bill Amount]]-Sales_Data[[#This Row],[ShippingCost]]</f>
        <v>3811045.02</v>
      </c>
      <c r="S2844">
        <v>699</v>
      </c>
      <c r="T2844">
        <v>954.98</v>
      </c>
      <c r="U2844" t="s">
        <v>26</v>
      </c>
      <c r="V2844">
        <v>32000</v>
      </c>
      <c r="W2844" t="s">
        <v>18</v>
      </c>
      <c r="X2844" t="str">
        <f t="shared" si="89"/>
        <v>Bengaluru</v>
      </c>
    </row>
    <row r="2845" spans="1:24" x14ac:dyDescent="0.4">
      <c r="A2845">
        <v>102844</v>
      </c>
      <c r="B2845" s="5">
        <v>45993.010416666664</v>
      </c>
      <c r="C2845" s="3" t="str">
        <f>TEXT(Sales_Data[[#This Row],[OrderDate]],"mmmm")</f>
        <v>December</v>
      </c>
      <c r="D2845" s="3" t="str">
        <f t="shared" si="88"/>
        <v>2025</v>
      </c>
      <c r="E2845" t="s">
        <v>13</v>
      </c>
      <c r="F2845" t="s">
        <v>24</v>
      </c>
      <c r="G2845" t="s">
        <v>15</v>
      </c>
      <c r="H2845" t="s">
        <v>20</v>
      </c>
      <c r="I2845" t="s">
        <v>100</v>
      </c>
      <c r="J2845">
        <v>51</v>
      </c>
      <c r="K2845">
        <v>45000</v>
      </c>
      <c r="L2845" s="7">
        <f>Sales_Data[[#This Row],[OrderQuantity]] *Sales_Data[[#This Row],[UnitPrice]]</f>
        <v>2295000</v>
      </c>
      <c r="M2845" s="7">
        <f>Sales_Data[[#This Row],[UnitPrice]]-Sales_Data[[#This Row],[UnitCost]]</f>
        <v>13000</v>
      </c>
      <c r="N2845" s="7">
        <f>Sales_Data[[#This Row],[Gross Revenue]]-Sales_Data[[#This Row],[Discount Amount ]]</f>
        <v>2282000</v>
      </c>
      <c r="O2845" s="7">
        <f>Sales_Data[[#This Row],[OrderQuantity]] *Sales_Data[[#This Row],[UnitCost]]</f>
        <v>1632000</v>
      </c>
      <c r="P2845" s="7">
        <f>Sales_Data[[#This Row],[ItemCost]] +Sales_Data[[#This Row],[ShippingCost]]</f>
        <v>1632656.88</v>
      </c>
      <c r="Q2845" s="7">
        <f>Sales_Data[[#This Row],[Gross Revenue]]-Sales_Data[[#This Row],[TotalFinancialCost]]</f>
        <v>662343.12000000011</v>
      </c>
      <c r="R2845" s="7">
        <f>Sales_Data[[#This Row],[Actul Bill Amount]]-Sales_Data[[#This Row],[ShippingCost]]</f>
        <v>2281343.12</v>
      </c>
      <c r="S2845">
        <v>616</v>
      </c>
      <c r="T2845">
        <v>656.88</v>
      </c>
      <c r="U2845" t="s">
        <v>26</v>
      </c>
      <c r="V2845">
        <v>32000</v>
      </c>
      <c r="W2845" t="s">
        <v>22</v>
      </c>
      <c r="X2845" t="str">
        <f t="shared" si="89"/>
        <v>Nagpur</v>
      </c>
    </row>
    <row r="2846" spans="1:24" x14ac:dyDescent="0.4">
      <c r="A2846">
        <v>102845</v>
      </c>
      <c r="B2846" s="5">
        <v>45839.174305555556</v>
      </c>
      <c r="C2846" s="3" t="str">
        <f>TEXT(Sales_Data[[#This Row],[OrderDate]],"mmmm")</f>
        <v>July</v>
      </c>
      <c r="D2846" s="3" t="str">
        <f t="shared" si="88"/>
        <v>2025</v>
      </c>
      <c r="E2846" t="s">
        <v>48</v>
      </c>
      <c r="F2846" t="s">
        <v>55</v>
      </c>
      <c r="G2846" t="s">
        <v>15</v>
      </c>
      <c r="H2846" t="s">
        <v>25</v>
      </c>
      <c r="I2846" t="s">
        <v>100</v>
      </c>
      <c r="J2846">
        <v>62</v>
      </c>
      <c r="K2846">
        <v>850</v>
      </c>
      <c r="L2846" s="7">
        <f>Sales_Data[[#This Row],[OrderQuantity]] *Sales_Data[[#This Row],[UnitPrice]]</f>
        <v>52700</v>
      </c>
      <c r="M2846" s="7">
        <f>Sales_Data[[#This Row],[UnitPrice]]-Sales_Data[[#This Row],[UnitCost]]</f>
        <v>300</v>
      </c>
      <c r="N2846" s="7">
        <f>Sales_Data[[#This Row],[Gross Revenue]]-Sales_Data[[#This Row],[Discount Amount ]]</f>
        <v>52400</v>
      </c>
      <c r="O2846" s="7">
        <f>Sales_Data[[#This Row],[OrderQuantity]] *Sales_Data[[#This Row],[UnitCost]]</f>
        <v>34100</v>
      </c>
      <c r="P2846" s="7">
        <f>Sales_Data[[#This Row],[ItemCost]] +Sales_Data[[#This Row],[ShippingCost]]</f>
        <v>34888.92</v>
      </c>
      <c r="Q2846" s="7">
        <f>Sales_Data[[#This Row],[Gross Revenue]]-Sales_Data[[#This Row],[TotalFinancialCost]]</f>
        <v>17811.080000000002</v>
      </c>
      <c r="R2846" s="7">
        <f>Sales_Data[[#This Row],[Actul Bill Amount]]-Sales_Data[[#This Row],[ShippingCost]]</f>
        <v>51611.08</v>
      </c>
      <c r="S2846">
        <v>381</v>
      </c>
      <c r="T2846">
        <v>788.92</v>
      </c>
      <c r="U2846" t="s">
        <v>56</v>
      </c>
      <c r="V2846">
        <v>550</v>
      </c>
      <c r="W2846" t="s">
        <v>27</v>
      </c>
      <c r="X2846" t="str">
        <f t="shared" si="89"/>
        <v>Mumbai</v>
      </c>
    </row>
    <row r="2847" spans="1:24" x14ac:dyDescent="0.4">
      <c r="A2847">
        <v>102846</v>
      </c>
      <c r="B2847" s="5">
        <v>45763.265972222223</v>
      </c>
      <c r="C2847" s="3" t="str">
        <f>TEXT(Sales_Data[[#This Row],[OrderDate]],"mmmm")</f>
        <v>April</v>
      </c>
      <c r="D2847" s="3" t="str">
        <f t="shared" si="88"/>
        <v>2025</v>
      </c>
      <c r="E2847" t="s">
        <v>42</v>
      </c>
      <c r="F2847" t="s">
        <v>35</v>
      </c>
      <c r="G2847" t="s">
        <v>31</v>
      </c>
      <c r="H2847" t="s">
        <v>16</v>
      </c>
      <c r="I2847" t="s">
        <v>100</v>
      </c>
      <c r="J2847">
        <v>23</v>
      </c>
      <c r="K2847">
        <v>12000</v>
      </c>
      <c r="L2847" s="7">
        <f>Sales_Data[[#This Row],[OrderQuantity]] *Sales_Data[[#This Row],[UnitPrice]]</f>
        <v>276000</v>
      </c>
      <c r="M2847" s="7">
        <f>Sales_Data[[#This Row],[UnitPrice]]-Sales_Data[[#This Row],[UnitCost]]</f>
        <v>4000</v>
      </c>
      <c r="N2847" s="7">
        <f>Sales_Data[[#This Row],[Gross Revenue]]-Sales_Data[[#This Row],[Discount Amount ]]</f>
        <v>272000</v>
      </c>
      <c r="O2847" s="7">
        <f>Sales_Data[[#This Row],[OrderQuantity]] *Sales_Data[[#This Row],[UnitCost]]</f>
        <v>184000</v>
      </c>
      <c r="P2847" s="7">
        <f>Sales_Data[[#This Row],[ItemCost]] +Sales_Data[[#This Row],[ShippingCost]]</f>
        <v>185875.38</v>
      </c>
      <c r="Q2847" s="7">
        <f>Sales_Data[[#This Row],[Gross Revenue]]-Sales_Data[[#This Row],[TotalFinancialCost]]</f>
        <v>90124.62</v>
      </c>
      <c r="R2847" s="7">
        <f>Sales_Data[[#This Row],[Actul Bill Amount]]-Sales_Data[[#This Row],[ShippingCost]]</f>
        <v>270124.62</v>
      </c>
      <c r="S2847">
        <v>528</v>
      </c>
      <c r="T2847">
        <v>1875.38</v>
      </c>
      <c r="U2847" t="s">
        <v>36</v>
      </c>
      <c r="V2847">
        <v>8000</v>
      </c>
      <c r="W2847" t="s">
        <v>18</v>
      </c>
      <c r="X2847" t="str">
        <f t="shared" si="89"/>
        <v>Bengaluru</v>
      </c>
    </row>
    <row r="2848" spans="1:24" x14ac:dyDescent="0.4">
      <c r="A2848">
        <v>102847</v>
      </c>
      <c r="B2848" s="5">
        <v>45874.719444444447</v>
      </c>
      <c r="C2848" s="3" t="str">
        <f>TEXT(Sales_Data[[#This Row],[OrderDate]],"mmmm")</f>
        <v>August</v>
      </c>
      <c r="D2848" s="3" t="str">
        <f t="shared" si="88"/>
        <v>2025</v>
      </c>
      <c r="E2848" t="s">
        <v>19</v>
      </c>
      <c r="F2848" t="s">
        <v>28</v>
      </c>
      <c r="G2848" t="s">
        <v>29</v>
      </c>
      <c r="H2848" t="s">
        <v>20</v>
      </c>
      <c r="I2848" t="s">
        <v>100</v>
      </c>
      <c r="J2848">
        <v>57</v>
      </c>
      <c r="K2848">
        <v>450</v>
      </c>
      <c r="L2848" s="7">
        <f>Sales_Data[[#This Row],[OrderQuantity]] *Sales_Data[[#This Row],[UnitPrice]]</f>
        <v>25650</v>
      </c>
      <c r="M2848" s="7">
        <f>Sales_Data[[#This Row],[UnitPrice]]-Sales_Data[[#This Row],[UnitCost]]</f>
        <v>250</v>
      </c>
      <c r="N2848" s="7">
        <f>Sales_Data[[#This Row],[Gross Revenue]]-Sales_Data[[#This Row],[Discount Amount ]]</f>
        <v>25400</v>
      </c>
      <c r="O2848" s="7">
        <f>Sales_Data[[#This Row],[OrderQuantity]] *Sales_Data[[#This Row],[UnitCost]]</f>
        <v>11400</v>
      </c>
      <c r="P2848" s="7">
        <f>Sales_Data[[#This Row],[ItemCost]] +Sales_Data[[#This Row],[ShippingCost]]</f>
        <v>11964.56</v>
      </c>
      <c r="Q2848" s="7">
        <f>Sales_Data[[#This Row],[Gross Revenue]]-Sales_Data[[#This Row],[TotalFinancialCost]]</f>
        <v>13685.44</v>
      </c>
      <c r="R2848" s="7">
        <f>Sales_Data[[#This Row],[Actul Bill Amount]]-Sales_Data[[#This Row],[ShippingCost]]</f>
        <v>24835.439999999999</v>
      </c>
      <c r="S2848">
        <v>595</v>
      </c>
      <c r="T2848">
        <v>564.55999999999995</v>
      </c>
      <c r="U2848" t="s">
        <v>30</v>
      </c>
      <c r="V2848">
        <v>200</v>
      </c>
      <c r="W2848" t="s">
        <v>22</v>
      </c>
      <c r="X2848" t="str">
        <f t="shared" si="89"/>
        <v>Nagpur</v>
      </c>
    </row>
    <row r="2849" spans="1:24" x14ac:dyDescent="0.4">
      <c r="A2849">
        <v>102848</v>
      </c>
      <c r="B2849" s="5">
        <v>45862.172222222223</v>
      </c>
      <c r="C2849" s="3" t="str">
        <f>TEXT(Sales_Data[[#This Row],[OrderDate]],"mmmm")</f>
        <v>July</v>
      </c>
      <c r="D2849" s="3" t="str">
        <f t="shared" si="88"/>
        <v>2025</v>
      </c>
      <c r="E2849" t="s">
        <v>50</v>
      </c>
      <c r="F2849" t="s">
        <v>43</v>
      </c>
      <c r="G2849" t="s">
        <v>15</v>
      </c>
      <c r="H2849" t="s">
        <v>20</v>
      </c>
      <c r="I2849" t="s">
        <v>100</v>
      </c>
      <c r="J2849">
        <v>99</v>
      </c>
      <c r="K2849">
        <v>1800</v>
      </c>
      <c r="L2849" s="7">
        <f>Sales_Data[[#This Row],[OrderQuantity]] *Sales_Data[[#This Row],[UnitPrice]]</f>
        <v>178200</v>
      </c>
      <c r="M2849" s="7">
        <f>Sales_Data[[#This Row],[UnitPrice]]-Sales_Data[[#This Row],[UnitCost]]</f>
        <v>900</v>
      </c>
      <c r="N2849" s="7">
        <f>Sales_Data[[#This Row],[Gross Revenue]]-Sales_Data[[#This Row],[Discount Amount ]]</f>
        <v>177300</v>
      </c>
      <c r="O2849" s="7">
        <f>Sales_Data[[#This Row],[OrderQuantity]] *Sales_Data[[#This Row],[UnitCost]]</f>
        <v>89100</v>
      </c>
      <c r="P2849" s="7">
        <f>Sales_Data[[#This Row],[ItemCost]] +Sales_Data[[#This Row],[ShippingCost]]</f>
        <v>89903.94</v>
      </c>
      <c r="Q2849" s="7">
        <f>Sales_Data[[#This Row],[Gross Revenue]]-Sales_Data[[#This Row],[TotalFinancialCost]]</f>
        <v>88296.06</v>
      </c>
      <c r="R2849" s="7">
        <f>Sales_Data[[#This Row],[Actul Bill Amount]]-Sales_Data[[#This Row],[ShippingCost]]</f>
        <v>176496.06</v>
      </c>
      <c r="S2849">
        <v>868</v>
      </c>
      <c r="T2849">
        <v>803.94</v>
      </c>
      <c r="U2849" t="s">
        <v>51</v>
      </c>
      <c r="V2849">
        <v>900</v>
      </c>
      <c r="W2849" t="s">
        <v>22</v>
      </c>
      <c r="X2849" t="str">
        <f t="shared" si="89"/>
        <v>Nagpur</v>
      </c>
    </row>
    <row r="2850" spans="1:24" x14ac:dyDescent="0.4">
      <c r="A2850">
        <v>102849</v>
      </c>
      <c r="B2850" s="5">
        <v>45727.81527777778</v>
      </c>
      <c r="C2850" s="3" t="str">
        <f>TEXT(Sales_Data[[#This Row],[OrderDate]],"mmmm")</f>
        <v>March</v>
      </c>
      <c r="D2850" s="3" t="str">
        <f t="shared" si="88"/>
        <v>2025</v>
      </c>
      <c r="E2850" t="s">
        <v>42</v>
      </c>
      <c r="F2850" t="s">
        <v>24</v>
      </c>
      <c r="G2850" t="s">
        <v>29</v>
      </c>
      <c r="H2850" t="s">
        <v>25</v>
      </c>
      <c r="I2850" t="s">
        <v>100</v>
      </c>
      <c r="J2850">
        <v>49</v>
      </c>
      <c r="K2850">
        <v>3500</v>
      </c>
      <c r="L2850" s="7">
        <f>Sales_Data[[#This Row],[OrderQuantity]] *Sales_Data[[#This Row],[UnitPrice]]</f>
        <v>171500</v>
      </c>
      <c r="M2850" s="7">
        <f>Sales_Data[[#This Row],[UnitPrice]]-Sales_Data[[#This Row],[UnitCost]]</f>
        <v>1300</v>
      </c>
      <c r="N2850" s="7">
        <f>Sales_Data[[#This Row],[Gross Revenue]]-Sales_Data[[#This Row],[Discount Amount ]]</f>
        <v>170200</v>
      </c>
      <c r="O2850" s="7">
        <f>Sales_Data[[#This Row],[OrderQuantity]] *Sales_Data[[#This Row],[UnitCost]]</f>
        <v>107800</v>
      </c>
      <c r="P2850" s="7">
        <f>Sales_Data[[#This Row],[ItemCost]] +Sales_Data[[#This Row],[ShippingCost]]</f>
        <v>108119.41</v>
      </c>
      <c r="Q2850" s="7">
        <f>Sales_Data[[#This Row],[Gross Revenue]]-Sales_Data[[#This Row],[TotalFinancialCost]]</f>
        <v>63380.59</v>
      </c>
      <c r="R2850" s="7">
        <f>Sales_Data[[#This Row],[Actul Bill Amount]]-Sales_Data[[#This Row],[ShippingCost]]</f>
        <v>169880.59</v>
      </c>
      <c r="S2850">
        <v>952</v>
      </c>
      <c r="T2850">
        <v>319.41000000000003</v>
      </c>
      <c r="U2850" t="s">
        <v>59</v>
      </c>
      <c r="V2850">
        <v>2200</v>
      </c>
      <c r="W2850" t="s">
        <v>27</v>
      </c>
      <c r="X2850" t="str">
        <f t="shared" si="89"/>
        <v>Mumbai</v>
      </c>
    </row>
    <row r="2851" spans="1:24" x14ac:dyDescent="0.4">
      <c r="A2851">
        <v>102850</v>
      </c>
      <c r="B2851" s="5">
        <v>45701.227083333331</v>
      </c>
      <c r="C2851" s="3" t="str">
        <f>TEXT(Sales_Data[[#This Row],[OrderDate]],"mmmm")</f>
        <v>February</v>
      </c>
      <c r="D2851" s="3" t="str">
        <f t="shared" si="88"/>
        <v>2025</v>
      </c>
      <c r="E2851" t="s">
        <v>39</v>
      </c>
      <c r="F2851" t="s">
        <v>40</v>
      </c>
      <c r="G2851" t="s">
        <v>15</v>
      </c>
      <c r="H2851" t="s">
        <v>37</v>
      </c>
      <c r="I2851" t="s">
        <v>100</v>
      </c>
      <c r="J2851">
        <v>85</v>
      </c>
      <c r="K2851">
        <v>1500</v>
      </c>
      <c r="L2851" s="7">
        <f>Sales_Data[[#This Row],[OrderQuantity]] *Sales_Data[[#This Row],[UnitPrice]]</f>
        <v>127500</v>
      </c>
      <c r="M2851" s="7">
        <f>Sales_Data[[#This Row],[UnitPrice]]-Sales_Data[[#This Row],[UnitCost]]</f>
        <v>700</v>
      </c>
      <c r="N2851" s="7">
        <f>Sales_Data[[#This Row],[Gross Revenue]]-Sales_Data[[#This Row],[Discount Amount ]]</f>
        <v>126800</v>
      </c>
      <c r="O2851" s="7">
        <f>Sales_Data[[#This Row],[OrderQuantity]] *Sales_Data[[#This Row],[UnitCost]]</f>
        <v>68000</v>
      </c>
      <c r="P2851" s="7">
        <f>Sales_Data[[#This Row],[ItemCost]] +Sales_Data[[#This Row],[ShippingCost]]</f>
        <v>68232.990000000005</v>
      </c>
      <c r="Q2851" s="7">
        <f>Sales_Data[[#This Row],[Gross Revenue]]-Sales_Data[[#This Row],[TotalFinancialCost]]</f>
        <v>59267.009999999995</v>
      </c>
      <c r="R2851" s="7">
        <f>Sales_Data[[#This Row],[Actul Bill Amount]]-Sales_Data[[#This Row],[ShippingCost]]</f>
        <v>126567.01</v>
      </c>
      <c r="S2851">
        <v>670</v>
      </c>
      <c r="T2851">
        <v>232.99</v>
      </c>
      <c r="U2851" t="s">
        <v>52</v>
      </c>
      <c r="V2851">
        <v>800</v>
      </c>
      <c r="W2851" t="s">
        <v>38</v>
      </c>
      <c r="X2851" t="str">
        <f t="shared" si="89"/>
        <v>Kolkata</v>
      </c>
    </row>
    <row r="2852" spans="1:24" x14ac:dyDescent="0.4">
      <c r="A2852">
        <v>102851</v>
      </c>
      <c r="B2852" s="5">
        <v>45986.012499999997</v>
      </c>
      <c r="C2852" s="3" t="str">
        <f>TEXT(Sales_Data[[#This Row],[OrderDate]],"mmmm")</f>
        <v>November</v>
      </c>
      <c r="D2852" s="3" t="str">
        <f t="shared" si="88"/>
        <v>2025</v>
      </c>
      <c r="E2852" t="s">
        <v>48</v>
      </c>
      <c r="F2852" t="s">
        <v>43</v>
      </c>
      <c r="G2852" t="s">
        <v>29</v>
      </c>
      <c r="H2852" t="s">
        <v>32</v>
      </c>
      <c r="I2852" t="s">
        <v>100</v>
      </c>
      <c r="J2852">
        <v>62</v>
      </c>
      <c r="K2852">
        <v>1800</v>
      </c>
      <c r="L2852" s="7">
        <f>Sales_Data[[#This Row],[OrderQuantity]] *Sales_Data[[#This Row],[UnitPrice]]</f>
        <v>111600</v>
      </c>
      <c r="M2852" s="7">
        <f>Sales_Data[[#This Row],[UnitPrice]]-Sales_Data[[#This Row],[UnitCost]]</f>
        <v>900</v>
      </c>
      <c r="N2852" s="7">
        <f>Sales_Data[[#This Row],[Gross Revenue]]-Sales_Data[[#This Row],[Discount Amount ]]</f>
        <v>110700</v>
      </c>
      <c r="O2852" s="7">
        <f>Sales_Data[[#This Row],[OrderQuantity]] *Sales_Data[[#This Row],[UnitCost]]</f>
        <v>55800</v>
      </c>
      <c r="P2852" s="7">
        <f>Sales_Data[[#This Row],[ItemCost]] +Sales_Data[[#This Row],[ShippingCost]]</f>
        <v>56919.08</v>
      </c>
      <c r="Q2852" s="7">
        <f>Sales_Data[[#This Row],[Gross Revenue]]-Sales_Data[[#This Row],[TotalFinancialCost]]</f>
        <v>54680.92</v>
      </c>
      <c r="R2852" s="7">
        <f>Sales_Data[[#This Row],[Actul Bill Amount]]-Sales_Data[[#This Row],[ShippingCost]]</f>
        <v>109580.92</v>
      </c>
      <c r="S2852">
        <v>674</v>
      </c>
      <c r="T2852">
        <v>1119.08</v>
      </c>
      <c r="U2852" t="s">
        <v>51</v>
      </c>
      <c r="V2852">
        <v>900</v>
      </c>
      <c r="W2852" t="s">
        <v>33</v>
      </c>
      <c r="X2852" t="str">
        <f t="shared" si="89"/>
        <v>Delhi</v>
      </c>
    </row>
    <row r="2853" spans="1:24" x14ac:dyDescent="0.4">
      <c r="A2853">
        <v>102852</v>
      </c>
      <c r="B2853" s="5">
        <v>45958.695833333331</v>
      </c>
      <c r="C2853" s="3" t="str">
        <f>TEXT(Sales_Data[[#This Row],[OrderDate]],"mmmm")</f>
        <v>October</v>
      </c>
      <c r="D2853" s="3" t="str">
        <f t="shared" si="88"/>
        <v>2025</v>
      </c>
      <c r="E2853" t="s">
        <v>39</v>
      </c>
      <c r="F2853" t="s">
        <v>46</v>
      </c>
      <c r="G2853" t="s">
        <v>15</v>
      </c>
      <c r="H2853" t="s">
        <v>37</v>
      </c>
      <c r="I2853" t="s">
        <v>100</v>
      </c>
      <c r="J2853">
        <v>20</v>
      </c>
      <c r="K2853">
        <v>15000</v>
      </c>
      <c r="L2853" s="7">
        <f>Sales_Data[[#This Row],[OrderQuantity]] *Sales_Data[[#This Row],[UnitPrice]]</f>
        <v>300000</v>
      </c>
      <c r="M2853" s="7">
        <f>Sales_Data[[#This Row],[UnitPrice]]-Sales_Data[[#This Row],[UnitCost]]</f>
        <v>5500</v>
      </c>
      <c r="N2853" s="7">
        <f>Sales_Data[[#This Row],[Gross Revenue]]-Sales_Data[[#This Row],[Discount Amount ]]</f>
        <v>294500</v>
      </c>
      <c r="O2853" s="7">
        <f>Sales_Data[[#This Row],[OrderQuantity]] *Sales_Data[[#This Row],[UnitCost]]</f>
        <v>190000</v>
      </c>
      <c r="P2853" s="7">
        <f>Sales_Data[[#This Row],[ItemCost]] +Sales_Data[[#This Row],[ShippingCost]]</f>
        <v>190364.34</v>
      </c>
      <c r="Q2853" s="7">
        <f>Sales_Data[[#This Row],[Gross Revenue]]-Sales_Data[[#This Row],[TotalFinancialCost]]</f>
        <v>109635.66</v>
      </c>
      <c r="R2853" s="7">
        <f>Sales_Data[[#This Row],[Actul Bill Amount]]-Sales_Data[[#This Row],[ShippingCost]]</f>
        <v>294135.65999999997</v>
      </c>
      <c r="S2853">
        <v>988</v>
      </c>
      <c r="T2853">
        <v>364.34</v>
      </c>
      <c r="U2853" t="s">
        <v>53</v>
      </c>
      <c r="V2853">
        <v>9500</v>
      </c>
      <c r="W2853" t="s">
        <v>38</v>
      </c>
      <c r="X2853" t="str">
        <f t="shared" si="89"/>
        <v>Kolkata</v>
      </c>
    </row>
    <row r="2854" spans="1:24" x14ac:dyDescent="0.4">
      <c r="A2854">
        <v>102853</v>
      </c>
      <c r="B2854" s="5">
        <v>45885.723611111112</v>
      </c>
      <c r="C2854" s="3" t="str">
        <f>TEXT(Sales_Data[[#This Row],[OrderDate]],"mmmm")</f>
        <v>August</v>
      </c>
      <c r="D2854" s="3" t="str">
        <f t="shared" si="88"/>
        <v>2025</v>
      </c>
      <c r="E2854" t="s">
        <v>42</v>
      </c>
      <c r="F2854" t="s">
        <v>55</v>
      </c>
      <c r="G2854" t="s">
        <v>29</v>
      </c>
      <c r="H2854" t="s">
        <v>25</v>
      </c>
      <c r="I2854" t="s">
        <v>100</v>
      </c>
      <c r="J2854">
        <v>36</v>
      </c>
      <c r="K2854">
        <v>1200</v>
      </c>
      <c r="L2854" s="7">
        <f>Sales_Data[[#This Row],[OrderQuantity]] *Sales_Data[[#This Row],[UnitPrice]]</f>
        <v>43200</v>
      </c>
      <c r="M2854" s="7">
        <f>Sales_Data[[#This Row],[UnitPrice]]-Sales_Data[[#This Row],[UnitCost]]</f>
        <v>400</v>
      </c>
      <c r="N2854" s="7">
        <f>Sales_Data[[#This Row],[Gross Revenue]]-Sales_Data[[#This Row],[Discount Amount ]]</f>
        <v>42800</v>
      </c>
      <c r="O2854" s="7">
        <f>Sales_Data[[#This Row],[OrderQuantity]] *Sales_Data[[#This Row],[UnitCost]]</f>
        <v>28800</v>
      </c>
      <c r="P2854" s="7">
        <f>Sales_Data[[#This Row],[ItemCost]] +Sales_Data[[#This Row],[ShippingCost]]</f>
        <v>29514.48</v>
      </c>
      <c r="Q2854" s="7">
        <f>Sales_Data[[#This Row],[Gross Revenue]]-Sales_Data[[#This Row],[TotalFinancialCost]]</f>
        <v>13685.52</v>
      </c>
      <c r="R2854" s="7">
        <f>Sales_Data[[#This Row],[Actul Bill Amount]]-Sales_Data[[#This Row],[ShippingCost]]</f>
        <v>42085.52</v>
      </c>
      <c r="S2854">
        <v>680</v>
      </c>
      <c r="T2854">
        <v>714.48</v>
      </c>
      <c r="U2854" t="s">
        <v>58</v>
      </c>
      <c r="V2854">
        <v>800</v>
      </c>
      <c r="W2854" t="s">
        <v>27</v>
      </c>
      <c r="X2854" t="str">
        <f t="shared" si="89"/>
        <v>Mumbai</v>
      </c>
    </row>
    <row r="2855" spans="1:24" x14ac:dyDescent="0.4">
      <c r="A2855">
        <v>102854</v>
      </c>
      <c r="B2855" s="5">
        <v>45841.135416666664</v>
      </c>
      <c r="C2855" s="3" t="str">
        <f>TEXT(Sales_Data[[#This Row],[OrderDate]],"mmmm")</f>
        <v>July</v>
      </c>
      <c r="D2855" s="3" t="str">
        <f t="shared" si="88"/>
        <v>2025</v>
      </c>
      <c r="E2855" t="s">
        <v>42</v>
      </c>
      <c r="F2855" t="s">
        <v>55</v>
      </c>
      <c r="G2855" t="s">
        <v>29</v>
      </c>
      <c r="H2855" t="s">
        <v>20</v>
      </c>
      <c r="I2855" t="s">
        <v>100</v>
      </c>
      <c r="J2855">
        <v>14</v>
      </c>
      <c r="K2855">
        <v>850</v>
      </c>
      <c r="L2855" s="7">
        <f>Sales_Data[[#This Row],[OrderQuantity]] *Sales_Data[[#This Row],[UnitPrice]]</f>
        <v>11900</v>
      </c>
      <c r="M2855" s="7">
        <f>Sales_Data[[#This Row],[UnitPrice]]-Sales_Data[[#This Row],[UnitCost]]</f>
        <v>300</v>
      </c>
      <c r="N2855" s="7">
        <f>Sales_Data[[#This Row],[Gross Revenue]]-Sales_Data[[#This Row],[Discount Amount ]]</f>
        <v>11600</v>
      </c>
      <c r="O2855" s="7">
        <f>Sales_Data[[#This Row],[OrderQuantity]] *Sales_Data[[#This Row],[UnitCost]]</f>
        <v>7700</v>
      </c>
      <c r="P2855" s="7">
        <f>Sales_Data[[#This Row],[ItemCost]] +Sales_Data[[#This Row],[ShippingCost]]</f>
        <v>8548.77</v>
      </c>
      <c r="Q2855" s="7">
        <f>Sales_Data[[#This Row],[Gross Revenue]]-Sales_Data[[#This Row],[TotalFinancialCost]]</f>
        <v>3351.2299999999996</v>
      </c>
      <c r="R2855" s="7">
        <f>Sales_Data[[#This Row],[Actul Bill Amount]]-Sales_Data[[#This Row],[ShippingCost]]</f>
        <v>10751.23</v>
      </c>
      <c r="S2855">
        <v>624</v>
      </c>
      <c r="T2855">
        <v>848.77</v>
      </c>
      <c r="U2855" t="s">
        <v>56</v>
      </c>
      <c r="V2855">
        <v>550</v>
      </c>
      <c r="W2855" t="s">
        <v>22</v>
      </c>
      <c r="X2855" t="str">
        <f t="shared" si="89"/>
        <v>Nagpur</v>
      </c>
    </row>
    <row r="2856" spans="1:24" x14ac:dyDescent="0.4">
      <c r="A2856">
        <v>102855</v>
      </c>
      <c r="B2856" s="5">
        <v>45764.685416666667</v>
      </c>
      <c r="C2856" s="3" t="str">
        <f>TEXT(Sales_Data[[#This Row],[OrderDate]],"mmmm")</f>
        <v>April</v>
      </c>
      <c r="D2856" s="3" t="str">
        <f t="shared" si="88"/>
        <v>2025</v>
      </c>
      <c r="E2856" t="s">
        <v>13</v>
      </c>
      <c r="F2856" t="s">
        <v>14</v>
      </c>
      <c r="G2856" t="s">
        <v>15</v>
      </c>
      <c r="H2856" t="s">
        <v>25</v>
      </c>
      <c r="I2856" t="s">
        <v>100</v>
      </c>
      <c r="J2856">
        <v>32</v>
      </c>
      <c r="K2856">
        <v>3200</v>
      </c>
      <c r="L2856" s="7">
        <f>Sales_Data[[#This Row],[OrderQuantity]] *Sales_Data[[#This Row],[UnitPrice]]</f>
        <v>102400</v>
      </c>
      <c r="M2856" s="7">
        <f>Sales_Data[[#This Row],[UnitPrice]]-Sales_Data[[#This Row],[UnitCost]]</f>
        <v>1200</v>
      </c>
      <c r="N2856" s="7">
        <f>Sales_Data[[#This Row],[Gross Revenue]]-Sales_Data[[#This Row],[Discount Amount ]]</f>
        <v>101200</v>
      </c>
      <c r="O2856" s="7">
        <f>Sales_Data[[#This Row],[OrderQuantity]] *Sales_Data[[#This Row],[UnitCost]]</f>
        <v>64000</v>
      </c>
      <c r="P2856" s="7">
        <f>Sales_Data[[#This Row],[ItemCost]] +Sales_Data[[#This Row],[ShippingCost]]</f>
        <v>64442.79</v>
      </c>
      <c r="Q2856" s="7">
        <f>Sales_Data[[#This Row],[Gross Revenue]]-Sales_Data[[#This Row],[TotalFinancialCost]]</f>
        <v>37957.21</v>
      </c>
      <c r="R2856" s="7">
        <f>Sales_Data[[#This Row],[Actul Bill Amount]]-Sales_Data[[#This Row],[ShippingCost]]</f>
        <v>100757.21</v>
      </c>
      <c r="S2856">
        <v>1121</v>
      </c>
      <c r="T2856">
        <v>442.79</v>
      </c>
      <c r="U2856" t="s">
        <v>17</v>
      </c>
      <c r="V2856">
        <v>2000</v>
      </c>
      <c r="W2856" t="s">
        <v>27</v>
      </c>
      <c r="X2856" t="str">
        <f t="shared" si="89"/>
        <v>Mumbai</v>
      </c>
    </row>
    <row r="2857" spans="1:24" x14ac:dyDescent="0.4">
      <c r="A2857">
        <v>102856</v>
      </c>
      <c r="B2857" s="5">
        <v>45741.507638888892</v>
      </c>
      <c r="C2857" s="3" t="str">
        <f>TEXT(Sales_Data[[#This Row],[OrderDate]],"mmmm")</f>
        <v>March</v>
      </c>
      <c r="D2857" s="3" t="str">
        <f t="shared" si="88"/>
        <v>2025</v>
      </c>
      <c r="E2857" t="s">
        <v>50</v>
      </c>
      <c r="F2857" t="s">
        <v>35</v>
      </c>
      <c r="G2857" t="s">
        <v>31</v>
      </c>
      <c r="H2857" t="s">
        <v>25</v>
      </c>
      <c r="I2857" t="s">
        <v>100</v>
      </c>
      <c r="J2857">
        <v>25</v>
      </c>
      <c r="K2857">
        <v>12000</v>
      </c>
      <c r="L2857" s="7">
        <f>Sales_Data[[#This Row],[OrderQuantity]] *Sales_Data[[#This Row],[UnitPrice]]</f>
        <v>300000</v>
      </c>
      <c r="M2857" s="7">
        <f>Sales_Data[[#This Row],[UnitPrice]]-Sales_Data[[#This Row],[UnitCost]]</f>
        <v>4000</v>
      </c>
      <c r="N2857" s="7">
        <f>Sales_Data[[#This Row],[Gross Revenue]]-Sales_Data[[#This Row],[Discount Amount ]]</f>
        <v>296000</v>
      </c>
      <c r="O2857" s="7">
        <f>Sales_Data[[#This Row],[OrderQuantity]] *Sales_Data[[#This Row],[UnitCost]]</f>
        <v>200000</v>
      </c>
      <c r="P2857" s="7">
        <f>Sales_Data[[#This Row],[ItemCost]] +Sales_Data[[#This Row],[ShippingCost]]</f>
        <v>201034.46</v>
      </c>
      <c r="Q2857" s="7">
        <f>Sales_Data[[#This Row],[Gross Revenue]]-Sales_Data[[#This Row],[TotalFinancialCost]]</f>
        <v>98965.540000000008</v>
      </c>
      <c r="R2857" s="7">
        <f>Sales_Data[[#This Row],[Actul Bill Amount]]-Sales_Data[[#This Row],[ShippingCost]]</f>
        <v>294965.53999999998</v>
      </c>
      <c r="S2857">
        <v>1071</v>
      </c>
      <c r="T2857">
        <v>1034.46</v>
      </c>
      <c r="U2857" t="s">
        <v>36</v>
      </c>
      <c r="V2857">
        <v>8000</v>
      </c>
      <c r="W2857" t="s">
        <v>27</v>
      </c>
      <c r="X2857" t="str">
        <f t="shared" si="89"/>
        <v>Mumbai</v>
      </c>
    </row>
    <row r="2858" spans="1:24" x14ac:dyDescent="0.4">
      <c r="A2858">
        <v>102857</v>
      </c>
      <c r="B2858" s="5">
        <v>45995.180555555555</v>
      </c>
      <c r="C2858" s="3" t="str">
        <f>TEXT(Sales_Data[[#This Row],[OrderDate]],"mmmm")</f>
        <v>December</v>
      </c>
      <c r="D2858" s="3" t="str">
        <f t="shared" si="88"/>
        <v>2025</v>
      </c>
      <c r="E2858" t="s">
        <v>19</v>
      </c>
      <c r="F2858" t="s">
        <v>43</v>
      </c>
      <c r="G2858" t="s">
        <v>15</v>
      </c>
      <c r="H2858" t="s">
        <v>37</v>
      </c>
      <c r="I2858" t="s">
        <v>100</v>
      </c>
      <c r="J2858">
        <v>44</v>
      </c>
      <c r="K2858">
        <v>2800</v>
      </c>
      <c r="L2858" s="7">
        <f>Sales_Data[[#This Row],[OrderQuantity]] *Sales_Data[[#This Row],[UnitPrice]]</f>
        <v>123200</v>
      </c>
      <c r="M2858" s="7">
        <f>Sales_Data[[#This Row],[UnitPrice]]-Sales_Data[[#This Row],[UnitCost]]</f>
        <v>1300</v>
      </c>
      <c r="N2858" s="7">
        <f>Sales_Data[[#This Row],[Gross Revenue]]-Sales_Data[[#This Row],[Discount Amount ]]</f>
        <v>121900</v>
      </c>
      <c r="O2858" s="7">
        <f>Sales_Data[[#This Row],[OrderQuantity]] *Sales_Data[[#This Row],[UnitCost]]</f>
        <v>66000</v>
      </c>
      <c r="P2858" s="7">
        <f>Sales_Data[[#This Row],[ItemCost]] +Sales_Data[[#This Row],[ShippingCost]]</f>
        <v>66502.710000000006</v>
      </c>
      <c r="Q2858" s="7">
        <f>Sales_Data[[#This Row],[Gross Revenue]]-Sales_Data[[#This Row],[TotalFinancialCost]]</f>
        <v>56697.289999999994</v>
      </c>
      <c r="R2858" s="7">
        <f>Sales_Data[[#This Row],[Actul Bill Amount]]-Sales_Data[[#This Row],[ShippingCost]]</f>
        <v>121397.29</v>
      </c>
      <c r="S2858">
        <v>984</v>
      </c>
      <c r="T2858">
        <v>502.71</v>
      </c>
      <c r="U2858" t="s">
        <v>61</v>
      </c>
      <c r="V2858">
        <v>1500</v>
      </c>
      <c r="W2858" t="s">
        <v>38</v>
      </c>
      <c r="X2858" t="str">
        <f t="shared" si="89"/>
        <v>Kolkata</v>
      </c>
    </row>
    <row r="2859" spans="1:24" x14ac:dyDescent="0.4">
      <c r="A2859">
        <v>102858</v>
      </c>
      <c r="B2859" s="5">
        <v>45907.913888888892</v>
      </c>
      <c r="C2859" s="3" t="str">
        <f>TEXT(Sales_Data[[#This Row],[OrderDate]],"mmmm")</f>
        <v>September</v>
      </c>
      <c r="D2859" s="3" t="str">
        <f t="shared" si="88"/>
        <v>2025</v>
      </c>
      <c r="E2859" t="s">
        <v>50</v>
      </c>
      <c r="F2859" t="s">
        <v>40</v>
      </c>
      <c r="G2859" t="s">
        <v>15</v>
      </c>
      <c r="H2859" t="s">
        <v>25</v>
      </c>
      <c r="I2859" t="s">
        <v>100</v>
      </c>
      <c r="J2859">
        <v>80</v>
      </c>
      <c r="K2859">
        <v>5500</v>
      </c>
      <c r="L2859" s="7">
        <f>Sales_Data[[#This Row],[OrderQuantity]] *Sales_Data[[#This Row],[UnitPrice]]</f>
        <v>440000</v>
      </c>
      <c r="M2859" s="7">
        <f>Sales_Data[[#This Row],[UnitPrice]]-Sales_Data[[#This Row],[UnitCost]]</f>
        <v>2000</v>
      </c>
      <c r="N2859" s="7">
        <f>Sales_Data[[#This Row],[Gross Revenue]]-Sales_Data[[#This Row],[Discount Amount ]]</f>
        <v>438000</v>
      </c>
      <c r="O2859" s="7">
        <f>Sales_Data[[#This Row],[OrderQuantity]] *Sales_Data[[#This Row],[UnitCost]]</f>
        <v>280000</v>
      </c>
      <c r="P2859" s="7">
        <f>Sales_Data[[#This Row],[ItemCost]] +Sales_Data[[#This Row],[ShippingCost]]</f>
        <v>280715.58</v>
      </c>
      <c r="Q2859" s="7">
        <f>Sales_Data[[#This Row],[Gross Revenue]]-Sales_Data[[#This Row],[TotalFinancialCost]]</f>
        <v>159284.41999999998</v>
      </c>
      <c r="R2859" s="7">
        <f>Sales_Data[[#This Row],[Actul Bill Amount]]-Sales_Data[[#This Row],[ShippingCost]]</f>
        <v>437284.42</v>
      </c>
      <c r="S2859">
        <v>522</v>
      </c>
      <c r="T2859">
        <v>715.58</v>
      </c>
      <c r="U2859" t="s">
        <v>41</v>
      </c>
      <c r="V2859">
        <v>3500</v>
      </c>
      <c r="W2859" t="s">
        <v>27</v>
      </c>
      <c r="X2859" t="str">
        <f t="shared" si="89"/>
        <v>Mumbai</v>
      </c>
    </row>
    <row r="2860" spans="1:24" x14ac:dyDescent="0.4">
      <c r="A2860">
        <v>102859</v>
      </c>
      <c r="B2860" s="5">
        <v>46020.165277777778</v>
      </c>
      <c r="C2860" s="3" t="str">
        <f>TEXT(Sales_Data[[#This Row],[OrderDate]],"mmmm")</f>
        <v>December</v>
      </c>
      <c r="D2860" s="3" t="str">
        <f t="shared" si="88"/>
        <v>2025</v>
      </c>
      <c r="E2860" t="s">
        <v>13</v>
      </c>
      <c r="F2860" t="s">
        <v>24</v>
      </c>
      <c r="G2860" t="s">
        <v>31</v>
      </c>
      <c r="H2860" t="s">
        <v>20</v>
      </c>
      <c r="I2860" t="s">
        <v>100</v>
      </c>
      <c r="J2860">
        <v>1</v>
      </c>
      <c r="K2860">
        <v>45000</v>
      </c>
      <c r="L2860" s="7">
        <f>Sales_Data[[#This Row],[OrderQuantity]] *Sales_Data[[#This Row],[UnitPrice]]</f>
        <v>45000</v>
      </c>
      <c r="M2860" s="7">
        <f>Sales_Data[[#This Row],[UnitPrice]]-Sales_Data[[#This Row],[UnitCost]]</f>
        <v>13000</v>
      </c>
      <c r="N2860" s="7">
        <f>Sales_Data[[#This Row],[Gross Revenue]]-Sales_Data[[#This Row],[Discount Amount ]]</f>
        <v>32000</v>
      </c>
      <c r="O2860" s="7">
        <f>Sales_Data[[#This Row],[OrderQuantity]] *Sales_Data[[#This Row],[UnitCost]]</f>
        <v>32000</v>
      </c>
      <c r="P2860" s="7">
        <f>Sales_Data[[#This Row],[ItemCost]] +Sales_Data[[#This Row],[ShippingCost]]</f>
        <v>32516.11</v>
      </c>
      <c r="Q2860" s="7">
        <f>Sales_Data[[#This Row],[Gross Revenue]]-Sales_Data[[#This Row],[TotalFinancialCost]]</f>
        <v>12483.89</v>
      </c>
      <c r="R2860" s="7">
        <f>Sales_Data[[#This Row],[Actul Bill Amount]]-Sales_Data[[#This Row],[ShippingCost]]</f>
        <v>31483.89</v>
      </c>
      <c r="S2860">
        <v>375</v>
      </c>
      <c r="T2860">
        <v>516.11</v>
      </c>
      <c r="U2860" t="s">
        <v>26</v>
      </c>
      <c r="V2860">
        <v>32000</v>
      </c>
      <c r="W2860" t="s">
        <v>22</v>
      </c>
      <c r="X2860" t="str">
        <f t="shared" si="89"/>
        <v>Nagpur</v>
      </c>
    </row>
    <row r="2861" spans="1:24" x14ac:dyDescent="0.4">
      <c r="A2861">
        <v>102860</v>
      </c>
      <c r="B2861" s="5">
        <v>45678.9375</v>
      </c>
      <c r="C2861" s="3" t="str">
        <f>TEXT(Sales_Data[[#This Row],[OrderDate]],"mmmm")</f>
        <v>January</v>
      </c>
      <c r="D2861" s="3" t="str">
        <f t="shared" si="88"/>
        <v>2025</v>
      </c>
      <c r="E2861" t="s">
        <v>50</v>
      </c>
      <c r="F2861" t="s">
        <v>28</v>
      </c>
      <c r="G2861" t="s">
        <v>29</v>
      </c>
      <c r="H2861" t="s">
        <v>16</v>
      </c>
      <c r="I2861" t="s">
        <v>100</v>
      </c>
      <c r="J2861">
        <v>10</v>
      </c>
      <c r="K2861">
        <v>2500</v>
      </c>
      <c r="L2861" s="7">
        <f>Sales_Data[[#This Row],[OrderQuantity]] *Sales_Data[[#This Row],[UnitPrice]]</f>
        <v>25000</v>
      </c>
      <c r="M2861" s="7">
        <f>Sales_Data[[#This Row],[UnitPrice]]-Sales_Data[[#This Row],[UnitCost]]</f>
        <v>1000</v>
      </c>
      <c r="N2861" s="7">
        <f>Sales_Data[[#This Row],[Gross Revenue]]-Sales_Data[[#This Row],[Discount Amount ]]</f>
        <v>24000</v>
      </c>
      <c r="O2861" s="7">
        <f>Sales_Data[[#This Row],[OrderQuantity]] *Sales_Data[[#This Row],[UnitCost]]</f>
        <v>15000</v>
      </c>
      <c r="P2861" s="7">
        <f>Sales_Data[[#This Row],[ItemCost]] +Sales_Data[[#This Row],[ShippingCost]]</f>
        <v>15817.9</v>
      </c>
      <c r="Q2861" s="7">
        <f>Sales_Data[[#This Row],[Gross Revenue]]-Sales_Data[[#This Row],[TotalFinancialCost]]</f>
        <v>9182.1</v>
      </c>
      <c r="R2861" s="7">
        <f>Sales_Data[[#This Row],[Actul Bill Amount]]-Sales_Data[[#This Row],[ShippingCost]]</f>
        <v>23182.1</v>
      </c>
      <c r="S2861">
        <v>720</v>
      </c>
      <c r="T2861">
        <v>817.9</v>
      </c>
      <c r="U2861" t="s">
        <v>54</v>
      </c>
      <c r="V2861">
        <v>1500</v>
      </c>
      <c r="W2861" t="s">
        <v>18</v>
      </c>
      <c r="X2861" t="str">
        <f t="shared" si="89"/>
        <v>Bengaluru</v>
      </c>
    </row>
    <row r="2862" spans="1:24" x14ac:dyDescent="0.4">
      <c r="A2862">
        <v>102861</v>
      </c>
      <c r="B2862" s="5">
        <v>45853.1875</v>
      </c>
      <c r="C2862" s="3" t="str">
        <f>TEXT(Sales_Data[[#This Row],[OrderDate]],"mmmm")</f>
        <v>July</v>
      </c>
      <c r="D2862" s="3" t="str">
        <f t="shared" si="88"/>
        <v>2025</v>
      </c>
      <c r="E2862" t="s">
        <v>45</v>
      </c>
      <c r="F2862" t="s">
        <v>28</v>
      </c>
      <c r="G2862" t="s">
        <v>15</v>
      </c>
      <c r="H2862" t="s">
        <v>16</v>
      </c>
      <c r="I2862" t="s">
        <v>100</v>
      </c>
      <c r="J2862">
        <v>27</v>
      </c>
      <c r="K2862">
        <v>450</v>
      </c>
      <c r="L2862" s="7">
        <f>Sales_Data[[#This Row],[OrderQuantity]] *Sales_Data[[#This Row],[UnitPrice]]</f>
        <v>12150</v>
      </c>
      <c r="M2862" s="7">
        <f>Sales_Data[[#This Row],[UnitPrice]]-Sales_Data[[#This Row],[UnitCost]]</f>
        <v>250</v>
      </c>
      <c r="N2862" s="7">
        <f>Sales_Data[[#This Row],[Gross Revenue]]-Sales_Data[[#This Row],[Discount Amount ]]</f>
        <v>11900</v>
      </c>
      <c r="O2862" s="7">
        <f>Sales_Data[[#This Row],[OrderQuantity]] *Sales_Data[[#This Row],[UnitCost]]</f>
        <v>5400</v>
      </c>
      <c r="P2862" s="7">
        <f>Sales_Data[[#This Row],[ItemCost]] +Sales_Data[[#This Row],[ShippingCost]]</f>
        <v>5742.37</v>
      </c>
      <c r="Q2862" s="7">
        <f>Sales_Data[[#This Row],[Gross Revenue]]-Sales_Data[[#This Row],[TotalFinancialCost]]</f>
        <v>6407.63</v>
      </c>
      <c r="R2862" s="7">
        <f>Sales_Data[[#This Row],[Actul Bill Amount]]-Sales_Data[[#This Row],[ShippingCost]]</f>
        <v>11557.63</v>
      </c>
      <c r="S2862">
        <v>597</v>
      </c>
      <c r="T2862">
        <v>342.37</v>
      </c>
      <c r="U2862" t="s">
        <v>30</v>
      </c>
      <c r="V2862">
        <v>200</v>
      </c>
      <c r="W2862" t="s">
        <v>18</v>
      </c>
      <c r="X2862" t="str">
        <f t="shared" si="89"/>
        <v>Bengaluru</v>
      </c>
    </row>
    <row r="2863" spans="1:24" x14ac:dyDescent="0.4">
      <c r="A2863">
        <v>102862</v>
      </c>
      <c r="B2863" s="5">
        <v>45835.350694444445</v>
      </c>
      <c r="C2863" s="3" t="str">
        <f>TEXT(Sales_Data[[#This Row],[OrderDate]],"mmmm")</f>
        <v>June</v>
      </c>
      <c r="D2863" s="3" t="str">
        <f t="shared" si="88"/>
        <v>2025</v>
      </c>
      <c r="E2863" t="s">
        <v>23</v>
      </c>
      <c r="F2863" t="s">
        <v>14</v>
      </c>
      <c r="G2863" t="s">
        <v>31</v>
      </c>
      <c r="H2863" t="s">
        <v>32</v>
      </c>
      <c r="I2863" t="s">
        <v>100</v>
      </c>
      <c r="J2863">
        <v>6</v>
      </c>
      <c r="K2863">
        <v>6500</v>
      </c>
      <c r="L2863" s="7">
        <f>Sales_Data[[#This Row],[OrderQuantity]] *Sales_Data[[#This Row],[UnitPrice]]</f>
        <v>39000</v>
      </c>
      <c r="M2863" s="7">
        <f>Sales_Data[[#This Row],[UnitPrice]]-Sales_Data[[#This Row],[UnitCost]]</f>
        <v>2300</v>
      </c>
      <c r="N2863" s="7">
        <f>Sales_Data[[#This Row],[Gross Revenue]]-Sales_Data[[#This Row],[Discount Amount ]]</f>
        <v>36700</v>
      </c>
      <c r="O2863" s="7">
        <f>Sales_Data[[#This Row],[OrderQuantity]] *Sales_Data[[#This Row],[UnitCost]]</f>
        <v>25200</v>
      </c>
      <c r="P2863" s="7">
        <f>Sales_Data[[#This Row],[ItemCost]] +Sales_Data[[#This Row],[ShippingCost]]</f>
        <v>25591.9</v>
      </c>
      <c r="Q2863" s="7">
        <f>Sales_Data[[#This Row],[Gross Revenue]]-Sales_Data[[#This Row],[TotalFinancialCost]]</f>
        <v>13408.099999999999</v>
      </c>
      <c r="R2863" s="7">
        <f>Sales_Data[[#This Row],[Actul Bill Amount]]-Sales_Data[[#This Row],[ShippingCost]]</f>
        <v>36308.1</v>
      </c>
      <c r="S2863">
        <v>394</v>
      </c>
      <c r="T2863">
        <v>391.9</v>
      </c>
      <c r="U2863" t="s">
        <v>21</v>
      </c>
      <c r="V2863">
        <v>4200</v>
      </c>
      <c r="W2863" t="s">
        <v>33</v>
      </c>
      <c r="X2863" t="str">
        <f t="shared" si="89"/>
        <v>Delhi</v>
      </c>
    </row>
    <row r="2864" spans="1:24" x14ac:dyDescent="0.4">
      <c r="A2864">
        <v>102863</v>
      </c>
      <c r="B2864" s="5">
        <v>45664.530555555553</v>
      </c>
      <c r="C2864" s="3" t="str">
        <f>TEXT(Sales_Data[[#This Row],[OrderDate]],"mmmm")</f>
        <v>January</v>
      </c>
      <c r="D2864" s="3" t="str">
        <f t="shared" si="88"/>
        <v>2025</v>
      </c>
      <c r="E2864" t="s">
        <v>13</v>
      </c>
      <c r="F2864" t="s">
        <v>35</v>
      </c>
      <c r="G2864" t="s">
        <v>15</v>
      </c>
      <c r="H2864" t="s">
        <v>32</v>
      </c>
      <c r="I2864" t="s">
        <v>100</v>
      </c>
      <c r="J2864">
        <v>64</v>
      </c>
      <c r="K2864">
        <v>12000</v>
      </c>
      <c r="L2864" s="7">
        <f>Sales_Data[[#This Row],[OrderQuantity]] *Sales_Data[[#This Row],[UnitPrice]]</f>
        <v>768000</v>
      </c>
      <c r="M2864" s="7">
        <f>Sales_Data[[#This Row],[UnitPrice]]-Sales_Data[[#This Row],[UnitCost]]</f>
        <v>4000</v>
      </c>
      <c r="N2864" s="7">
        <f>Sales_Data[[#This Row],[Gross Revenue]]-Sales_Data[[#This Row],[Discount Amount ]]</f>
        <v>764000</v>
      </c>
      <c r="O2864" s="7">
        <f>Sales_Data[[#This Row],[OrderQuantity]] *Sales_Data[[#This Row],[UnitCost]]</f>
        <v>512000</v>
      </c>
      <c r="P2864" s="7">
        <f>Sales_Data[[#This Row],[ItemCost]] +Sales_Data[[#This Row],[ShippingCost]]</f>
        <v>512471.6</v>
      </c>
      <c r="Q2864" s="7">
        <f>Sales_Data[[#This Row],[Gross Revenue]]-Sales_Data[[#This Row],[TotalFinancialCost]]</f>
        <v>255528.40000000002</v>
      </c>
      <c r="R2864" s="7">
        <f>Sales_Data[[#This Row],[Actul Bill Amount]]-Sales_Data[[#This Row],[ShippingCost]]</f>
        <v>763528.4</v>
      </c>
      <c r="S2864">
        <v>818</v>
      </c>
      <c r="T2864">
        <v>471.6</v>
      </c>
      <c r="U2864" t="s">
        <v>36</v>
      </c>
      <c r="V2864">
        <v>8000</v>
      </c>
      <c r="W2864" t="s">
        <v>33</v>
      </c>
      <c r="X2864" t="str">
        <f t="shared" si="89"/>
        <v>Delhi</v>
      </c>
    </row>
    <row r="2865" spans="1:24" x14ac:dyDescent="0.4">
      <c r="A2865">
        <v>102864</v>
      </c>
      <c r="B2865" s="5">
        <v>45727.363194444442</v>
      </c>
      <c r="C2865" s="3" t="str">
        <f>TEXT(Sales_Data[[#This Row],[OrderDate]],"mmmm")</f>
        <v>March</v>
      </c>
      <c r="D2865" s="3" t="str">
        <f t="shared" si="88"/>
        <v>2025</v>
      </c>
      <c r="E2865" t="s">
        <v>13</v>
      </c>
      <c r="F2865" t="s">
        <v>40</v>
      </c>
      <c r="G2865" t="s">
        <v>31</v>
      </c>
      <c r="H2865" t="s">
        <v>16</v>
      </c>
      <c r="I2865" t="s">
        <v>100</v>
      </c>
      <c r="J2865">
        <v>13</v>
      </c>
      <c r="K2865">
        <v>5500</v>
      </c>
      <c r="L2865" s="7">
        <f>Sales_Data[[#This Row],[OrderQuantity]] *Sales_Data[[#This Row],[UnitPrice]]</f>
        <v>71500</v>
      </c>
      <c r="M2865" s="7">
        <f>Sales_Data[[#This Row],[UnitPrice]]-Sales_Data[[#This Row],[UnitCost]]</f>
        <v>2000</v>
      </c>
      <c r="N2865" s="7">
        <f>Sales_Data[[#This Row],[Gross Revenue]]-Sales_Data[[#This Row],[Discount Amount ]]</f>
        <v>69500</v>
      </c>
      <c r="O2865" s="7">
        <f>Sales_Data[[#This Row],[OrderQuantity]] *Sales_Data[[#This Row],[UnitCost]]</f>
        <v>45500</v>
      </c>
      <c r="P2865" s="7">
        <f>Sales_Data[[#This Row],[ItemCost]] +Sales_Data[[#This Row],[ShippingCost]]</f>
        <v>46269.72</v>
      </c>
      <c r="Q2865" s="7">
        <f>Sales_Data[[#This Row],[Gross Revenue]]-Sales_Data[[#This Row],[TotalFinancialCost]]</f>
        <v>25230.28</v>
      </c>
      <c r="R2865" s="7">
        <f>Sales_Data[[#This Row],[Actul Bill Amount]]-Sales_Data[[#This Row],[ShippingCost]]</f>
        <v>68730.28</v>
      </c>
      <c r="S2865">
        <v>370</v>
      </c>
      <c r="T2865">
        <v>769.72</v>
      </c>
      <c r="U2865" t="s">
        <v>41</v>
      </c>
      <c r="V2865">
        <v>3500</v>
      </c>
      <c r="W2865" t="s">
        <v>18</v>
      </c>
      <c r="X2865" t="str">
        <f t="shared" si="89"/>
        <v>Bengaluru</v>
      </c>
    </row>
    <row r="2866" spans="1:24" x14ac:dyDescent="0.4">
      <c r="A2866">
        <v>102865</v>
      </c>
      <c r="B2866" s="5">
        <v>45784.15347222222</v>
      </c>
      <c r="C2866" s="3" t="str">
        <f>TEXT(Sales_Data[[#This Row],[OrderDate]],"mmmm")</f>
        <v>May</v>
      </c>
      <c r="D2866" s="3" t="str">
        <f t="shared" si="88"/>
        <v>2025</v>
      </c>
      <c r="E2866" t="s">
        <v>19</v>
      </c>
      <c r="F2866" t="s">
        <v>35</v>
      </c>
      <c r="G2866" t="s">
        <v>29</v>
      </c>
      <c r="H2866" t="s">
        <v>37</v>
      </c>
      <c r="I2866" t="s">
        <v>100</v>
      </c>
      <c r="J2866">
        <v>3</v>
      </c>
      <c r="K2866">
        <v>8500</v>
      </c>
      <c r="L2866" s="7">
        <f>Sales_Data[[#This Row],[OrderQuantity]] *Sales_Data[[#This Row],[UnitPrice]]</f>
        <v>25500</v>
      </c>
      <c r="M2866" s="7">
        <f>Sales_Data[[#This Row],[UnitPrice]]-Sales_Data[[#This Row],[UnitCost]]</f>
        <v>3000</v>
      </c>
      <c r="N2866" s="7">
        <f>Sales_Data[[#This Row],[Gross Revenue]]-Sales_Data[[#This Row],[Discount Amount ]]</f>
        <v>22500</v>
      </c>
      <c r="O2866" s="7">
        <f>Sales_Data[[#This Row],[OrderQuantity]] *Sales_Data[[#This Row],[UnitCost]]</f>
        <v>16500</v>
      </c>
      <c r="P2866" s="7">
        <f>Sales_Data[[#This Row],[ItemCost]] +Sales_Data[[#This Row],[ShippingCost]]</f>
        <v>17147.580000000002</v>
      </c>
      <c r="Q2866" s="7">
        <f>Sales_Data[[#This Row],[Gross Revenue]]-Sales_Data[[#This Row],[TotalFinancialCost]]</f>
        <v>8352.4199999999983</v>
      </c>
      <c r="R2866" s="7">
        <f>Sales_Data[[#This Row],[Actul Bill Amount]]-Sales_Data[[#This Row],[ShippingCost]]</f>
        <v>21852.42</v>
      </c>
      <c r="S2866">
        <v>1124</v>
      </c>
      <c r="T2866">
        <v>647.58000000000004</v>
      </c>
      <c r="U2866" t="s">
        <v>49</v>
      </c>
      <c r="V2866">
        <v>5500</v>
      </c>
      <c r="W2866" t="s">
        <v>38</v>
      </c>
      <c r="X2866" t="str">
        <f t="shared" si="89"/>
        <v>Kolkata</v>
      </c>
    </row>
    <row r="2867" spans="1:24" x14ac:dyDescent="0.4">
      <c r="A2867">
        <v>102866</v>
      </c>
      <c r="B2867" s="5">
        <v>45817.573611111111</v>
      </c>
      <c r="C2867" s="3" t="str">
        <f>TEXT(Sales_Data[[#This Row],[OrderDate]],"mmmm")</f>
        <v>June</v>
      </c>
      <c r="D2867" s="3" t="str">
        <f t="shared" si="88"/>
        <v>2025</v>
      </c>
      <c r="E2867" t="s">
        <v>50</v>
      </c>
      <c r="F2867" t="s">
        <v>24</v>
      </c>
      <c r="G2867" t="s">
        <v>31</v>
      </c>
      <c r="H2867" t="s">
        <v>25</v>
      </c>
      <c r="I2867" t="s">
        <v>100</v>
      </c>
      <c r="J2867">
        <v>36</v>
      </c>
      <c r="K2867">
        <v>45000</v>
      </c>
      <c r="L2867" s="7">
        <f>Sales_Data[[#This Row],[OrderQuantity]] *Sales_Data[[#This Row],[UnitPrice]]</f>
        <v>1620000</v>
      </c>
      <c r="M2867" s="7">
        <f>Sales_Data[[#This Row],[UnitPrice]]-Sales_Data[[#This Row],[UnitCost]]</f>
        <v>13000</v>
      </c>
      <c r="N2867" s="7">
        <f>Sales_Data[[#This Row],[Gross Revenue]]-Sales_Data[[#This Row],[Discount Amount ]]</f>
        <v>1607000</v>
      </c>
      <c r="O2867" s="7">
        <f>Sales_Data[[#This Row],[OrderQuantity]] *Sales_Data[[#This Row],[UnitCost]]</f>
        <v>1152000</v>
      </c>
      <c r="P2867" s="7">
        <f>Sales_Data[[#This Row],[ItemCost]] +Sales_Data[[#This Row],[ShippingCost]]</f>
        <v>1153134.3</v>
      </c>
      <c r="Q2867" s="7">
        <f>Sales_Data[[#This Row],[Gross Revenue]]-Sales_Data[[#This Row],[TotalFinancialCost]]</f>
        <v>466865.69999999995</v>
      </c>
      <c r="R2867" s="7">
        <f>Sales_Data[[#This Row],[Actul Bill Amount]]-Sales_Data[[#This Row],[ShippingCost]]</f>
        <v>1605865.7</v>
      </c>
      <c r="S2867">
        <v>447</v>
      </c>
      <c r="T2867">
        <v>1134.3</v>
      </c>
      <c r="U2867" t="s">
        <v>26</v>
      </c>
      <c r="V2867">
        <v>32000</v>
      </c>
      <c r="W2867" t="s">
        <v>27</v>
      </c>
      <c r="X2867" t="str">
        <f t="shared" si="89"/>
        <v>Mumbai</v>
      </c>
    </row>
    <row r="2868" spans="1:24" x14ac:dyDescent="0.4">
      <c r="A2868">
        <v>102867</v>
      </c>
      <c r="B2868" s="5">
        <v>45905.914583333331</v>
      </c>
      <c r="C2868" s="3" t="str">
        <f>TEXT(Sales_Data[[#This Row],[OrderDate]],"mmmm")</f>
        <v>September</v>
      </c>
      <c r="D2868" s="3" t="str">
        <f t="shared" si="88"/>
        <v>2025</v>
      </c>
      <c r="E2868" t="s">
        <v>39</v>
      </c>
      <c r="F2868" t="s">
        <v>40</v>
      </c>
      <c r="G2868" t="s">
        <v>15</v>
      </c>
      <c r="H2868" t="s">
        <v>37</v>
      </c>
      <c r="I2868" t="s">
        <v>100</v>
      </c>
      <c r="J2868">
        <v>96</v>
      </c>
      <c r="K2868">
        <v>1500</v>
      </c>
      <c r="L2868" s="7">
        <f>Sales_Data[[#This Row],[OrderQuantity]] *Sales_Data[[#This Row],[UnitPrice]]</f>
        <v>144000</v>
      </c>
      <c r="M2868" s="7">
        <f>Sales_Data[[#This Row],[UnitPrice]]-Sales_Data[[#This Row],[UnitCost]]</f>
        <v>700</v>
      </c>
      <c r="N2868" s="7">
        <f>Sales_Data[[#This Row],[Gross Revenue]]-Sales_Data[[#This Row],[Discount Amount ]]</f>
        <v>143300</v>
      </c>
      <c r="O2868" s="7">
        <f>Sales_Data[[#This Row],[OrderQuantity]] *Sales_Data[[#This Row],[UnitCost]]</f>
        <v>76800</v>
      </c>
      <c r="P2868" s="7">
        <f>Sales_Data[[#This Row],[ItemCost]] +Sales_Data[[#This Row],[ShippingCost]]</f>
        <v>77849.48</v>
      </c>
      <c r="Q2868" s="7">
        <f>Sales_Data[[#This Row],[Gross Revenue]]-Sales_Data[[#This Row],[TotalFinancialCost]]</f>
        <v>66150.52</v>
      </c>
      <c r="R2868" s="7">
        <f>Sales_Data[[#This Row],[Actul Bill Amount]]-Sales_Data[[#This Row],[ShippingCost]]</f>
        <v>142250.51999999999</v>
      </c>
      <c r="S2868">
        <v>377</v>
      </c>
      <c r="T2868">
        <v>1049.48</v>
      </c>
      <c r="U2868" t="s">
        <v>52</v>
      </c>
      <c r="V2868">
        <v>800</v>
      </c>
      <c r="W2868" t="s">
        <v>38</v>
      </c>
      <c r="X2868" t="str">
        <f t="shared" si="89"/>
        <v>Kolkata</v>
      </c>
    </row>
    <row r="2869" spans="1:24" x14ac:dyDescent="0.4">
      <c r="A2869">
        <v>102868</v>
      </c>
      <c r="B2869" s="5">
        <v>45860.05</v>
      </c>
      <c r="C2869" s="3" t="str">
        <f>TEXT(Sales_Data[[#This Row],[OrderDate]],"mmmm")</f>
        <v>July</v>
      </c>
      <c r="D2869" s="3" t="str">
        <f t="shared" si="88"/>
        <v>2025</v>
      </c>
      <c r="E2869" t="s">
        <v>39</v>
      </c>
      <c r="F2869" t="s">
        <v>43</v>
      </c>
      <c r="G2869" t="s">
        <v>15</v>
      </c>
      <c r="H2869" t="s">
        <v>37</v>
      </c>
      <c r="I2869" t="s">
        <v>100</v>
      </c>
      <c r="J2869">
        <v>65</v>
      </c>
      <c r="K2869">
        <v>1800</v>
      </c>
      <c r="L2869" s="7">
        <f>Sales_Data[[#This Row],[OrderQuantity]] *Sales_Data[[#This Row],[UnitPrice]]</f>
        <v>117000</v>
      </c>
      <c r="M2869" s="7">
        <f>Sales_Data[[#This Row],[UnitPrice]]-Sales_Data[[#This Row],[UnitCost]]</f>
        <v>900</v>
      </c>
      <c r="N2869" s="7">
        <f>Sales_Data[[#This Row],[Gross Revenue]]-Sales_Data[[#This Row],[Discount Amount ]]</f>
        <v>116100</v>
      </c>
      <c r="O2869" s="7">
        <f>Sales_Data[[#This Row],[OrderQuantity]] *Sales_Data[[#This Row],[UnitCost]]</f>
        <v>58500</v>
      </c>
      <c r="P2869" s="7">
        <f>Sales_Data[[#This Row],[ItemCost]] +Sales_Data[[#This Row],[ShippingCost]]</f>
        <v>58960.04</v>
      </c>
      <c r="Q2869" s="7">
        <f>Sales_Data[[#This Row],[Gross Revenue]]-Sales_Data[[#This Row],[TotalFinancialCost]]</f>
        <v>58039.96</v>
      </c>
      <c r="R2869" s="7">
        <f>Sales_Data[[#This Row],[Actul Bill Amount]]-Sales_Data[[#This Row],[ShippingCost]]</f>
        <v>115639.96</v>
      </c>
      <c r="S2869">
        <v>337</v>
      </c>
      <c r="T2869">
        <v>460.04</v>
      </c>
      <c r="U2869" t="s">
        <v>51</v>
      </c>
      <c r="V2869">
        <v>900</v>
      </c>
      <c r="W2869" t="s">
        <v>38</v>
      </c>
      <c r="X2869" t="str">
        <f t="shared" si="89"/>
        <v>Kolkata</v>
      </c>
    </row>
    <row r="2870" spans="1:24" x14ac:dyDescent="0.4">
      <c r="A2870">
        <v>102869</v>
      </c>
      <c r="B2870" s="5">
        <v>45805.720833333333</v>
      </c>
      <c r="C2870" s="3" t="str">
        <f>TEXT(Sales_Data[[#This Row],[OrderDate]],"mmmm")</f>
        <v>May</v>
      </c>
      <c r="D2870" s="3" t="str">
        <f t="shared" si="88"/>
        <v>2025</v>
      </c>
      <c r="E2870" t="s">
        <v>39</v>
      </c>
      <c r="F2870" t="s">
        <v>46</v>
      </c>
      <c r="G2870" t="s">
        <v>15</v>
      </c>
      <c r="H2870" t="s">
        <v>25</v>
      </c>
      <c r="I2870" t="s">
        <v>100</v>
      </c>
      <c r="J2870">
        <v>31</v>
      </c>
      <c r="K2870">
        <v>15000</v>
      </c>
      <c r="L2870" s="7">
        <f>Sales_Data[[#This Row],[OrderQuantity]] *Sales_Data[[#This Row],[UnitPrice]]</f>
        <v>465000</v>
      </c>
      <c r="M2870" s="7">
        <f>Sales_Data[[#This Row],[UnitPrice]]-Sales_Data[[#This Row],[UnitCost]]</f>
        <v>5500</v>
      </c>
      <c r="N2870" s="7">
        <f>Sales_Data[[#This Row],[Gross Revenue]]-Sales_Data[[#This Row],[Discount Amount ]]</f>
        <v>459500</v>
      </c>
      <c r="O2870" s="7">
        <f>Sales_Data[[#This Row],[OrderQuantity]] *Sales_Data[[#This Row],[UnitCost]]</f>
        <v>294500</v>
      </c>
      <c r="P2870" s="7">
        <f>Sales_Data[[#This Row],[ItemCost]] +Sales_Data[[#This Row],[ShippingCost]]</f>
        <v>295368.7</v>
      </c>
      <c r="Q2870" s="7">
        <f>Sales_Data[[#This Row],[Gross Revenue]]-Sales_Data[[#This Row],[TotalFinancialCost]]</f>
        <v>169631.3</v>
      </c>
      <c r="R2870" s="7">
        <f>Sales_Data[[#This Row],[Actul Bill Amount]]-Sales_Data[[#This Row],[ShippingCost]]</f>
        <v>458631.3</v>
      </c>
      <c r="S2870">
        <v>876</v>
      </c>
      <c r="T2870">
        <v>868.7</v>
      </c>
      <c r="U2870" t="s">
        <v>53</v>
      </c>
      <c r="V2870">
        <v>9500</v>
      </c>
      <c r="W2870" t="s">
        <v>27</v>
      </c>
      <c r="X2870" t="str">
        <f t="shared" si="89"/>
        <v>Mumbai</v>
      </c>
    </row>
    <row r="2871" spans="1:24" x14ac:dyDescent="0.4">
      <c r="A2871">
        <v>102870</v>
      </c>
      <c r="B2871" s="5">
        <v>45800.78125</v>
      </c>
      <c r="C2871" s="3" t="str">
        <f>TEXT(Sales_Data[[#This Row],[OrderDate]],"mmmm")</f>
        <v>May</v>
      </c>
      <c r="D2871" s="3" t="str">
        <f t="shared" si="88"/>
        <v>2025</v>
      </c>
      <c r="E2871" t="s">
        <v>45</v>
      </c>
      <c r="F2871" t="s">
        <v>28</v>
      </c>
      <c r="G2871" t="s">
        <v>15</v>
      </c>
      <c r="H2871" t="s">
        <v>32</v>
      </c>
      <c r="I2871" t="s">
        <v>100</v>
      </c>
      <c r="J2871">
        <v>46</v>
      </c>
      <c r="K2871">
        <v>2500</v>
      </c>
      <c r="L2871" s="7">
        <f>Sales_Data[[#This Row],[OrderQuantity]] *Sales_Data[[#This Row],[UnitPrice]]</f>
        <v>115000</v>
      </c>
      <c r="M2871" s="7">
        <f>Sales_Data[[#This Row],[UnitPrice]]-Sales_Data[[#This Row],[UnitCost]]</f>
        <v>1000</v>
      </c>
      <c r="N2871" s="7">
        <f>Sales_Data[[#This Row],[Gross Revenue]]-Sales_Data[[#This Row],[Discount Amount ]]</f>
        <v>114000</v>
      </c>
      <c r="O2871" s="7">
        <f>Sales_Data[[#This Row],[OrderQuantity]] *Sales_Data[[#This Row],[UnitCost]]</f>
        <v>69000</v>
      </c>
      <c r="P2871" s="7">
        <f>Sales_Data[[#This Row],[ItemCost]] +Sales_Data[[#This Row],[ShippingCost]]</f>
        <v>70036.800000000003</v>
      </c>
      <c r="Q2871" s="7">
        <f>Sales_Data[[#This Row],[Gross Revenue]]-Sales_Data[[#This Row],[TotalFinancialCost]]</f>
        <v>44963.199999999997</v>
      </c>
      <c r="R2871" s="7">
        <f>Sales_Data[[#This Row],[Actul Bill Amount]]-Sales_Data[[#This Row],[ShippingCost]]</f>
        <v>112963.2</v>
      </c>
      <c r="S2871">
        <v>358</v>
      </c>
      <c r="T2871">
        <v>1036.8</v>
      </c>
      <c r="U2871" t="s">
        <v>54</v>
      </c>
      <c r="V2871">
        <v>1500</v>
      </c>
      <c r="W2871" t="s">
        <v>33</v>
      </c>
      <c r="X2871" t="str">
        <f t="shared" si="89"/>
        <v>Delhi</v>
      </c>
    </row>
    <row r="2872" spans="1:24" x14ac:dyDescent="0.4">
      <c r="A2872">
        <v>102871</v>
      </c>
      <c r="B2872" s="5">
        <v>45856.053472222222</v>
      </c>
      <c r="C2872" s="3" t="str">
        <f>TEXT(Sales_Data[[#This Row],[OrderDate]],"mmmm")</f>
        <v>July</v>
      </c>
      <c r="D2872" s="3" t="str">
        <f t="shared" si="88"/>
        <v>2025</v>
      </c>
      <c r="E2872" t="s">
        <v>13</v>
      </c>
      <c r="F2872" t="s">
        <v>24</v>
      </c>
      <c r="G2872" t="s">
        <v>29</v>
      </c>
      <c r="H2872" t="s">
        <v>16</v>
      </c>
      <c r="I2872" t="s">
        <v>100</v>
      </c>
      <c r="J2872">
        <v>11</v>
      </c>
      <c r="K2872">
        <v>45000</v>
      </c>
      <c r="L2872" s="7">
        <f>Sales_Data[[#This Row],[OrderQuantity]] *Sales_Data[[#This Row],[UnitPrice]]</f>
        <v>495000</v>
      </c>
      <c r="M2872" s="7">
        <f>Sales_Data[[#This Row],[UnitPrice]]-Sales_Data[[#This Row],[UnitCost]]</f>
        <v>13000</v>
      </c>
      <c r="N2872" s="7">
        <f>Sales_Data[[#This Row],[Gross Revenue]]-Sales_Data[[#This Row],[Discount Amount ]]</f>
        <v>482000</v>
      </c>
      <c r="O2872" s="7">
        <f>Sales_Data[[#This Row],[OrderQuantity]] *Sales_Data[[#This Row],[UnitCost]]</f>
        <v>352000</v>
      </c>
      <c r="P2872" s="7">
        <f>Sales_Data[[#This Row],[ItemCost]] +Sales_Data[[#This Row],[ShippingCost]]</f>
        <v>352795.93</v>
      </c>
      <c r="Q2872" s="7">
        <f>Sales_Data[[#This Row],[Gross Revenue]]-Sales_Data[[#This Row],[TotalFinancialCost]]</f>
        <v>142204.07</v>
      </c>
      <c r="R2872" s="7">
        <f>Sales_Data[[#This Row],[Actul Bill Amount]]-Sales_Data[[#This Row],[ShippingCost]]</f>
        <v>481204.07</v>
      </c>
      <c r="S2872">
        <v>724</v>
      </c>
      <c r="T2872">
        <v>795.93</v>
      </c>
      <c r="U2872" t="s">
        <v>26</v>
      </c>
      <c r="V2872">
        <v>32000</v>
      </c>
      <c r="W2872" t="s">
        <v>18</v>
      </c>
      <c r="X2872" t="str">
        <f t="shared" si="89"/>
        <v>Bengaluru</v>
      </c>
    </row>
    <row r="2873" spans="1:24" x14ac:dyDescent="0.4">
      <c r="A2873">
        <v>102872</v>
      </c>
      <c r="B2873" s="5">
        <v>45811.37222222222</v>
      </c>
      <c r="C2873" s="3" t="str">
        <f>TEXT(Sales_Data[[#This Row],[OrderDate]],"mmmm")</f>
        <v>June</v>
      </c>
      <c r="D2873" s="3" t="str">
        <f t="shared" si="88"/>
        <v>2025</v>
      </c>
      <c r="E2873" t="s">
        <v>23</v>
      </c>
      <c r="F2873" t="s">
        <v>35</v>
      </c>
      <c r="G2873" t="s">
        <v>15</v>
      </c>
      <c r="H2873" t="s">
        <v>16</v>
      </c>
      <c r="I2873" t="s">
        <v>100</v>
      </c>
      <c r="J2873">
        <v>63</v>
      </c>
      <c r="K2873">
        <v>8500</v>
      </c>
      <c r="L2873" s="7">
        <f>Sales_Data[[#This Row],[OrderQuantity]] *Sales_Data[[#This Row],[UnitPrice]]</f>
        <v>535500</v>
      </c>
      <c r="M2873" s="7">
        <f>Sales_Data[[#This Row],[UnitPrice]]-Sales_Data[[#This Row],[UnitCost]]</f>
        <v>3000</v>
      </c>
      <c r="N2873" s="7">
        <f>Sales_Data[[#This Row],[Gross Revenue]]-Sales_Data[[#This Row],[Discount Amount ]]</f>
        <v>532500</v>
      </c>
      <c r="O2873" s="7">
        <f>Sales_Data[[#This Row],[OrderQuantity]] *Sales_Data[[#This Row],[UnitCost]]</f>
        <v>346500</v>
      </c>
      <c r="P2873" s="7">
        <f>Sales_Data[[#This Row],[ItemCost]] +Sales_Data[[#This Row],[ShippingCost]]</f>
        <v>347237.98</v>
      </c>
      <c r="Q2873" s="7">
        <f>Sales_Data[[#This Row],[Gross Revenue]]-Sales_Data[[#This Row],[TotalFinancialCost]]</f>
        <v>188262.02000000002</v>
      </c>
      <c r="R2873" s="7">
        <f>Sales_Data[[#This Row],[Actul Bill Amount]]-Sales_Data[[#This Row],[ShippingCost]]</f>
        <v>531762.02</v>
      </c>
      <c r="S2873">
        <v>1004</v>
      </c>
      <c r="T2873">
        <v>737.98</v>
      </c>
      <c r="U2873" t="s">
        <v>49</v>
      </c>
      <c r="V2873">
        <v>5500</v>
      </c>
      <c r="W2873" t="s">
        <v>18</v>
      </c>
      <c r="X2873" t="str">
        <f t="shared" si="89"/>
        <v>Bengaluru</v>
      </c>
    </row>
    <row r="2874" spans="1:24" x14ac:dyDescent="0.4">
      <c r="A2874">
        <v>102873</v>
      </c>
      <c r="B2874" s="5">
        <v>45799.565972222219</v>
      </c>
      <c r="C2874" s="3" t="str">
        <f>TEXT(Sales_Data[[#This Row],[OrderDate]],"mmmm")</f>
        <v>May</v>
      </c>
      <c r="D2874" s="3" t="str">
        <f t="shared" si="88"/>
        <v>2025</v>
      </c>
      <c r="E2874" t="s">
        <v>45</v>
      </c>
      <c r="F2874" t="s">
        <v>28</v>
      </c>
      <c r="G2874" t="s">
        <v>15</v>
      </c>
      <c r="H2874" t="s">
        <v>32</v>
      </c>
      <c r="I2874" t="s">
        <v>100</v>
      </c>
      <c r="J2874">
        <v>3</v>
      </c>
      <c r="K2874">
        <v>450</v>
      </c>
      <c r="L2874" s="7">
        <f>Sales_Data[[#This Row],[OrderQuantity]] *Sales_Data[[#This Row],[UnitPrice]]</f>
        <v>1350</v>
      </c>
      <c r="M2874" s="7">
        <f>Sales_Data[[#This Row],[UnitPrice]]-Sales_Data[[#This Row],[UnitCost]]</f>
        <v>250</v>
      </c>
      <c r="N2874" s="7">
        <f>Sales_Data[[#This Row],[Gross Revenue]]-Sales_Data[[#This Row],[Discount Amount ]]</f>
        <v>1100</v>
      </c>
      <c r="O2874" s="7">
        <f>Sales_Data[[#This Row],[OrderQuantity]] *Sales_Data[[#This Row],[UnitCost]]</f>
        <v>600</v>
      </c>
      <c r="P2874" s="7">
        <f>Sales_Data[[#This Row],[ItemCost]] +Sales_Data[[#This Row],[ShippingCost]]</f>
        <v>872.94</v>
      </c>
      <c r="Q2874" s="7">
        <f>Sales_Data[[#This Row],[Gross Revenue]]-Sales_Data[[#This Row],[TotalFinancialCost]]</f>
        <v>477.05999999999995</v>
      </c>
      <c r="R2874" s="7">
        <f>Sales_Data[[#This Row],[Actul Bill Amount]]-Sales_Data[[#This Row],[ShippingCost]]</f>
        <v>827.06</v>
      </c>
      <c r="S2874">
        <v>818</v>
      </c>
      <c r="T2874">
        <v>272.94</v>
      </c>
      <c r="U2874" t="s">
        <v>30</v>
      </c>
      <c r="V2874">
        <v>200</v>
      </c>
      <c r="W2874" t="s">
        <v>33</v>
      </c>
      <c r="X2874" t="str">
        <f t="shared" si="89"/>
        <v>Delhi</v>
      </c>
    </row>
    <row r="2875" spans="1:24" x14ac:dyDescent="0.4">
      <c r="A2875">
        <v>102874</v>
      </c>
      <c r="B2875" s="5">
        <v>45970.486111111109</v>
      </c>
      <c r="C2875" s="3" t="str">
        <f>TEXT(Sales_Data[[#This Row],[OrderDate]],"mmmm")</f>
        <v>November</v>
      </c>
      <c r="D2875" s="3" t="str">
        <f t="shared" si="88"/>
        <v>2025</v>
      </c>
      <c r="E2875" t="s">
        <v>34</v>
      </c>
      <c r="F2875" t="s">
        <v>35</v>
      </c>
      <c r="G2875" t="s">
        <v>15</v>
      </c>
      <c r="H2875" t="s">
        <v>25</v>
      </c>
      <c r="I2875" t="s">
        <v>100</v>
      </c>
      <c r="J2875">
        <v>38</v>
      </c>
      <c r="K2875">
        <v>8500</v>
      </c>
      <c r="L2875" s="7">
        <f>Sales_Data[[#This Row],[OrderQuantity]] *Sales_Data[[#This Row],[UnitPrice]]</f>
        <v>323000</v>
      </c>
      <c r="M2875" s="7">
        <f>Sales_Data[[#This Row],[UnitPrice]]-Sales_Data[[#This Row],[UnitCost]]</f>
        <v>3000</v>
      </c>
      <c r="N2875" s="7">
        <f>Sales_Data[[#This Row],[Gross Revenue]]-Sales_Data[[#This Row],[Discount Amount ]]</f>
        <v>320000</v>
      </c>
      <c r="O2875" s="7">
        <f>Sales_Data[[#This Row],[OrderQuantity]] *Sales_Data[[#This Row],[UnitCost]]</f>
        <v>209000</v>
      </c>
      <c r="P2875" s="7">
        <f>Sales_Data[[#This Row],[ItemCost]] +Sales_Data[[#This Row],[ShippingCost]]</f>
        <v>209442.77</v>
      </c>
      <c r="Q2875" s="7">
        <f>Sales_Data[[#This Row],[Gross Revenue]]-Sales_Data[[#This Row],[TotalFinancialCost]]</f>
        <v>113557.23000000001</v>
      </c>
      <c r="R2875" s="7">
        <f>Sales_Data[[#This Row],[Actul Bill Amount]]-Sales_Data[[#This Row],[ShippingCost]]</f>
        <v>319557.23</v>
      </c>
      <c r="S2875">
        <v>516</v>
      </c>
      <c r="T2875">
        <v>442.77</v>
      </c>
      <c r="U2875" t="s">
        <v>49</v>
      </c>
      <c r="V2875">
        <v>5500</v>
      </c>
      <c r="W2875" t="s">
        <v>27</v>
      </c>
      <c r="X2875" t="str">
        <f t="shared" si="89"/>
        <v>Mumbai</v>
      </c>
    </row>
    <row r="2876" spans="1:24" x14ac:dyDescent="0.4">
      <c r="A2876">
        <v>102875</v>
      </c>
      <c r="B2876" s="5">
        <v>45822.815972222219</v>
      </c>
      <c r="C2876" s="3" t="str">
        <f>TEXT(Sales_Data[[#This Row],[OrderDate]],"mmmm")</f>
        <v>June</v>
      </c>
      <c r="D2876" s="3" t="str">
        <f t="shared" si="88"/>
        <v>2025</v>
      </c>
      <c r="E2876" t="s">
        <v>42</v>
      </c>
      <c r="F2876" t="s">
        <v>55</v>
      </c>
      <c r="G2876" t="s">
        <v>31</v>
      </c>
      <c r="H2876" t="s">
        <v>25</v>
      </c>
      <c r="I2876" t="s">
        <v>100</v>
      </c>
      <c r="J2876">
        <v>57</v>
      </c>
      <c r="K2876">
        <v>1200</v>
      </c>
      <c r="L2876" s="7">
        <f>Sales_Data[[#This Row],[OrderQuantity]] *Sales_Data[[#This Row],[UnitPrice]]</f>
        <v>68400</v>
      </c>
      <c r="M2876" s="7">
        <f>Sales_Data[[#This Row],[UnitPrice]]-Sales_Data[[#This Row],[UnitCost]]</f>
        <v>400</v>
      </c>
      <c r="N2876" s="7">
        <f>Sales_Data[[#This Row],[Gross Revenue]]-Sales_Data[[#This Row],[Discount Amount ]]</f>
        <v>68000</v>
      </c>
      <c r="O2876" s="7">
        <f>Sales_Data[[#This Row],[OrderQuantity]] *Sales_Data[[#This Row],[UnitCost]]</f>
        <v>45600</v>
      </c>
      <c r="P2876" s="7">
        <f>Sales_Data[[#This Row],[ItemCost]] +Sales_Data[[#This Row],[ShippingCost]]</f>
        <v>46699.89</v>
      </c>
      <c r="Q2876" s="7">
        <f>Sales_Data[[#This Row],[Gross Revenue]]-Sales_Data[[#This Row],[TotalFinancialCost]]</f>
        <v>21700.11</v>
      </c>
      <c r="R2876" s="7">
        <f>Sales_Data[[#This Row],[Actul Bill Amount]]-Sales_Data[[#This Row],[ShippingCost]]</f>
        <v>66900.11</v>
      </c>
      <c r="S2876">
        <v>471</v>
      </c>
      <c r="T2876">
        <v>1099.8900000000001</v>
      </c>
      <c r="U2876" t="s">
        <v>58</v>
      </c>
      <c r="V2876">
        <v>800</v>
      </c>
      <c r="W2876" t="s">
        <v>27</v>
      </c>
      <c r="X2876" t="str">
        <f t="shared" si="89"/>
        <v>Mumbai</v>
      </c>
    </row>
    <row r="2877" spans="1:24" x14ac:dyDescent="0.4">
      <c r="A2877">
        <v>102876</v>
      </c>
      <c r="B2877" s="5">
        <v>45971.18472222222</v>
      </c>
      <c r="C2877" s="3" t="str">
        <f>TEXT(Sales_Data[[#This Row],[OrderDate]],"mmmm")</f>
        <v>November</v>
      </c>
      <c r="D2877" s="3" t="str">
        <f t="shared" si="88"/>
        <v>2025</v>
      </c>
      <c r="E2877" t="s">
        <v>13</v>
      </c>
      <c r="F2877" t="s">
        <v>35</v>
      </c>
      <c r="G2877" t="s">
        <v>29</v>
      </c>
      <c r="H2877" t="s">
        <v>20</v>
      </c>
      <c r="I2877" t="s">
        <v>100</v>
      </c>
      <c r="J2877">
        <v>90</v>
      </c>
      <c r="K2877">
        <v>8500</v>
      </c>
      <c r="L2877" s="7">
        <f>Sales_Data[[#This Row],[OrderQuantity]] *Sales_Data[[#This Row],[UnitPrice]]</f>
        <v>765000</v>
      </c>
      <c r="M2877" s="7">
        <f>Sales_Data[[#This Row],[UnitPrice]]-Sales_Data[[#This Row],[UnitCost]]</f>
        <v>3000</v>
      </c>
      <c r="N2877" s="7">
        <f>Sales_Data[[#This Row],[Gross Revenue]]-Sales_Data[[#This Row],[Discount Amount ]]</f>
        <v>762000</v>
      </c>
      <c r="O2877" s="7">
        <f>Sales_Data[[#This Row],[OrderQuantity]] *Sales_Data[[#This Row],[UnitCost]]</f>
        <v>495000</v>
      </c>
      <c r="P2877" s="7">
        <f>Sales_Data[[#This Row],[ItemCost]] +Sales_Data[[#This Row],[ShippingCost]]</f>
        <v>495928.89</v>
      </c>
      <c r="Q2877" s="7">
        <f>Sales_Data[[#This Row],[Gross Revenue]]-Sales_Data[[#This Row],[TotalFinancialCost]]</f>
        <v>269071.11</v>
      </c>
      <c r="R2877" s="7">
        <f>Sales_Data[[#This Row],[Actul Bill Amount]]-Sales_Data[[#This Row],[ShippingCost]]</f>
        <v>761071.11</v>
      </c>
      <c r="S2877">
        <v>1142</v>
      </c>
      <c r="T2877">
        <v>928.89</v>
      </c>
      <c r="U2877" t="s">
        <v>49</v>
      </c>
      <c r="V2877">
        <v>5500</v>
      </c>
      <c r="W2877" t="s">
        <v>22</v>
      </c>
      <c r="X2877" t="str">
        <f t="shared" si="89"/>
        <v>Nagpur</v>
      </c>
    </row>
    <row r="2878" spans="1:24" x14ac:dyDescent="0.4">
      <c r="A2878">
        <v>102877</v>
      </c>
      <c r="B2878" s="5">
        <v>45678.043749999997</v>
      </c>
      <c r="C2878" s="3" t="str">
        <f>TEXT(Sales_Data[[#This Row],[OrderDate]],"mmmm")</f>
        <v>January</v>
      </c>
      <c r="D2878" s="3" t="str">
        <f t="shared" si="88"/>
        <v>2025</v>
      </c>
      <c r="E2878" t="s">
        <v>23</v>
      </c>
      <c r="F2878" t="s">
        <v>40</v>
      </c>
      <c r="G2878" t="s">
        <v>15</v>
      </c>
      <c r="H2878" t="s">
        <v>37</v>
      </c>
      <c r="I2878" t="s">
        <v>100</v>
      </c>
      <c r="J2878">
        <v>80</v>
      </c>
      <c r="K2878">
        <v>1500</v>
      </c>
      <c r="L2878" s="7">
        <f>Sales_Data[[#This Row],[OrderQuantity]] *Sales_Data[[#This Row],[UnitPrice]]</f>
        <v>120000</v>
      </c>
      <c r="M2878" s="7">
        <f>Sales_Data[[#This Row],[UnitPrice]]-Sales_Data[[#This Row],[UnitCost]]</f>
        <v>700</v>
      </c>
      <c r="N2878" s="7">
        <f>Sales_Data[[#This Row],[Gross Revenue]]-Sales_Data[[#This Row],[Discount Amount ]]</f>
        <v>119300</v>
      </c>
      <c r="O2878" s="7">
        <f>Sales_Data[[#This Row],[OrderQuantity]] *Sales_Data[[#This Row],[UnitCost]]</f>
        <v>64000</v>
      </c>
      <c r="P2878" s="7">
        <f>Sales_Data[[#This Row],[ItemCost]] +Sales_Data[[#This Row],[ShippingCost]]</f>
        <v>64276.12</v>
      </c>
      <c r="Q2878" s="7">
        <f>Sales_Data[[#This Row],[Gross Revenue]]-Sales_Data[[#This Row],[TotalFinancialCost]]</f>
        <v>55723.88</v>
      </c>
      <c r="R2878" s="7">
        <f>Sales_Data[[#This Row],[Actul Bill Amount]]-Sales_Data[[#This Row],[ShippingCost]]</f>
        <v>119023.88</v>
      </c>
      <c r="S2878">
        <v>1156</v>
      </c>
      <c r="T2878">
        <v>276.12</v>
      </c>
      <c r="U2878" t="s">
        <v>52</v>
      </c>
      <c r="V2878">
        <v>800</v>
      </c>
      <c r="W2878" t="s">
        <v>38</v>
      </c>
      <c r="X2878" t="str">
        <f t="shared" si="89"/>
        <v>Kolkata</v>
      </c>
    </row>
    <row r="2879" spans="1:24" x14ac:dyDescent="0.4">
      <c r="A2879">
        <v>102878</v>
      </c>
      <c r="B2879" s="5">
        <v>45739.311805555553</v>
      </c>
      <c r="C2879" s="3" t="str">
        <f>TEXT(Sales_Data[[#This Row],[OrderDate]],"mmmm")</f>
        <v>March</v>
      </c>
      <c r="D2879" s="3" t="str">
        <f t="shared" si="88"/>
        <v>2025</v>
      </c>
      <c r="E2879" t="s">
        <v>50</v>
      </c>
      <c r="F2879" t="s">
        <v>35</v>
      </c>
      <c r="G2879" t="s">
        <v>29</v>
      </c>
      <c r="H2879" t="s">
        <v>20</v>
      </c>
      <c r="I2879" t="s">
        <v>100</v>
      </c>
      <c r="J2879">
        <v>10</v>
      </c>
      <c r="K2879">
        <v>12000</v>
      </c>
      <c r="L2879" s="7">
        <f>Sales_Data[[#This Row],[OrderQuantity]] *Sales_Data[[#This Row],[UnitPrice]]</f>
        <v>120000</v>
      </c>
      <c r="M2879" s="7">
        <f>Sales_Data[[#This Row],[UnitPrice]]-Sales_Data[[#This Row],[UnitCost]]</f>
        <v>4000</v>
      </c>
      <c r="N2879" s="7">
        <f>Sales_Data[[#This Row],[Gross Revenue]]-Sales_Data[[#This Row],[Discount Amount ]]</f>
        <v>116000</v>
      </c>
      <c r="O2879" s="7">
        <f>Sales_Data[[#This Row],[OrderQuantity]] *Sales_Data[[#This Row],[UnitCost]]</f>
        <v>80000</v>
      </c>
      <c r="P2879" s="7">
        <f>Sales_Data[[#This Row],[ItemCost]] +Sales_Data[[#This Row],[ShippingCost]]</f>
        <v>81076.31</v>
      </c>
      <c r="Q2879" s="7">
        <f>Sales_Data[[#This Row],[Gross Revenue]]-Sales_Data[[#This Row],[TotalFinancialCost]]</f>
        <v>38923.69</v>
      </c>
      <c r="R2879" s="7">
        <f>Sales_Data[[#This Row],[Actul Bill Amount]]-Sales_Data[[#This Row],[ShippingCost]]</f>
        <v>114923.69</v>
      </c>
      <c r="S2879">
        <v>759</v>
      </c>
      <c r="T2879">
        <v>1076.31</v>
      </c>
      <c r="U2879" t="s">
        <v>36</v>
      </c>
      <c r="V2879">
        <v>8000</v>
      </c>
      <c r="W2879" t="s">
        <v>22</v>
      </c>
      <c r="X2879" t="str">
        <f t="shared" si="89"/>
        <v>Nagpur</v>
      </c>
    </row>
    <row r="2880" spans="1:24" x14ac:dyDescent="0.4">
      <c r="A2880">
        <v>102879</v>
      </c>
      <c r="B2880" s="5">
        <v>45726.995833333334</v>
      </c>
      <c r="C2880" s="3" t="str">
        <f>TEXT(Sales_Data[[#This Row],[OrderDate]],"mmmm")</f>
        <v>March</v>
      </c>
      <c r="D2880" s="3" t="str">
        <f t="shared" si="88"/>
        <v>2025</v>
      </c>
      <c r="E2880" t="s">
        <v>48</v>
      </c>
      <c r="F2880" t="s">
        <v>28</v>
      </c>
      <c r="G2880" t="s">
        <v>15</v>
      </c>
      <c r="H2880" t="s">
        <v>16</v>
      </c>
      <c r="I2880" t="s">
        <v>100</v>
      </c>
      <c r="J2880">
        <v>36</v>
      </c>
      <c r="K2880">
        <v>2500</v>
      </c>
      <c r="L2880" s="7">
        <f>Sales_Data[[#This Row],[OrderQuantity]] *Sales_Data[[#This Row],[UnitPrice]]</f>
        <v>90000</v>
      </c>
      <c r="M2880" s="7">
        <f>Sales_Data[[#This Row],[UnitPrice]]-Sales_Data[[#This Row],[UnitCost]]</f>
        <v>1000</v>
      </c>
      <c r="N2880" s="7">
        <f>Sales_Data[[#This Row],[Gross Revenue]]-Sales_Data[[#This Row],[Discount Amount ]]</f>
        <v>89000</v>
      </c>
      <c r="O2880" s="7">
        <f>Sales_Data[[#This Row],[OrderQuantity]] *Sales_Data[[#This Row],[UnitCost]]</f>
        <v>54000</v>
      </c>
      <c r="P2880" s="7">
        <f>Sales_Data[[#This Row],[ItemCost]] +Sales_Data[[#This Row],[ShippingCost]]</f>
        <v>54181.06</v>
      </c>
      <c r="Q2880" s="7">
        <f>Sales_Data[[#This Row],[Gross Revenue]]-Sales_Data[[#This Row],[TotalFinancialCost]]</f>
        <v>35818.94</v>
      </c>
      <c r="R2880" s="7">
        <f>Sales_Data[[#This Row],[Actul Bill Amount]]-Sales_Data[[#This Row],[ShippingCost]]</f>
        <v>88818.94</v>
      </c>
      <c r="S2880">
        <v>609</v>
      </c>
      <c r="T2880">
        <v>181.06</v>
      </c>
      <c r="U2880" t="s">
        <v>54</v>
      </c>
      <c r="V2880">
        <v>1500</v>
      </c>
      <c r="W2880" t="s">
        <v>18</v>
      </c>
      <c r="X2880" t="str">
        <f t="shared" si="89"/>
        <v>Bengaluru</v>
      </c>
    </row>
    <row r="2881" spans="1:24" x14ac:dyDescent="0.4">
      <c r="A2881">
        <v>102880</v>
      </c>
      <c r="B2881" s="5">
        <v>45788.931944444441</v>
      </c>
      <c r="C2881" s="3" t="str">
        <f>TEXT(Sales_Data[[#This Row],[OrderDate]],"mmmm")</f>
        <v>May</v>
      </c>
      <c r="D2881" s="3" t="str">
        <f t="shared" si="88"/>
        <v>2025</v>
      </c>
      <c r="E2881" t="s">
        <v>50</v>
      </c>
      <c r="F2881" t="s">
        <v>43</v>
      </c>
      <c r="G2881" t="s">
        <v>15</v>
      </c>
      <c r="H2881" t="s">
        <v>37</v>
      </c>
      <c r="I2881" t="s">
        <v>100</v>
      </c>
      <c r="J2881">
        <v>93</v>
      </c>
      <c r="K2881">
        <v>1800</v>
      </c>
      <c r="L2881" s="7">
        <f>Sales_Data[[#This Row],[OrderQuantity]] *Sales_Data[[#This Row],[UnitPrice]]</f>
        <v>167400</v>
      </c>
      <c r="M2881" s="7">
        <f>Sales_Data[[#This Row],[UnitPrice]]-Sales_Data[[#This Row],[UnitCost]]</f>
        <v>900</v>
      </c>
      <c r="N2881" s="7">
        <f>Sales_Data[[#This Row],[Gross Revenue]]-Sales_Data[[#This Row],[Discount Amount ]]</f>
        <v>166500</v>
      </c>
      <c r="O2881" s="7">
        <f>Sales_Data[[#This Row],[OrderQuantity]] *Sales_Data[[#This Row],[UnitCost]]</f>
        <v>83700</v>
      </c>
      <c r="P2881" s="7">
        <f>Sales_Data[[#This Row],[ItemCost]] +Sales_Data[[#This Row],[ShippingCost]]</f>
        <v>84098.29</v>
      </c>
      <c r="Q2881" s="7">
        <f>Sales_Data[[#This Row],[Gross Revenue]]-Sales_Data[[#This Row],[TotalFinancialCost]]</f>
        <v>83301.710000000006</v>
      </c>
      <c r="R2881" s="7">
        <f>Sales_Data[[#This Row],[Actul Bill Amount]]-Sales_Data[[#This Row],[ShippingCost]]</f>
        <v>166101.71</v>
      </c>
      <c r="S2881">
        <v>575</v>
      </c>
      <c r="T2881">
        <v>398.29</v>
      </c>
      <c r="U2881" t="s">
        <v>51</v>
      </c>
      <c r="V2881">
        <v>900</v>
      </c>
      <c r="W2881" t="s">
        <v>38</v>
      </c>
      <c r="X2881" t="str">
        <f t="shared" si="89"/>
        <v>Kolkata</v>
      </c>
    </row>
    <row r="2882" spans="1:24" x14ac:dyDescent="0.4">
      <c r="A2882">
        <v>102881</v>
      </c>
      <c r="B2882" s="5">
        <v>45744.252083333333</v>
      </c>
      <c r="C2882" s="3" t="str">
        <f>TEXT(Sales_Data[[#This Row],[OrderDate]],"mmmm")</f>
        <v>March</v>
      </c>
      <c r="D2882" s="3" t="str">
        <f t="shared" ref="D2882:D2945" si="90">TEXT(B2882, "yyyy")</f>
        <v>2025</v>
      </c>
      <c r="E2882" t="s">
        <v>34</v>
      </c>
      <c r="F2882" t="s">
        <v>40</v>
      </c>
      <c r="G2882" t="s">
        <v>29</v>
      </c>
      <c r="H2882" t="s">
        <v>37</v>
      </c>
      <c r="I2882" t="s">
        <v>100</v>
      </c>
      <c r="J2882">
        <v>52</v>
      </c>
      <c r="K2882">
        <v>1500</v>
      </c>
      <c r="L2882" s="7">
        <f>Sales_Data[[#This Row],[OrderQuantity]] *Sales_Data[[#This Row],[UnitPrice]]</f>
        <v>78000</v>
      </c>
      <c r="M2882" s="7">
        <f>Sales_Data[[#This Row],[UnitPrice]]-Sales_Data[[#This Row],[UnitCost]]</f>
        <v>700</v>
      </c>
      <c r="N2882" s="7">
        <f>Sales_Data[[#This Row],[Gross Revenue]]-Sales_Data[[#This Row],[Discount Amount ]]</f>
        <v>77300</v>
      </c>
      <c r="O2882" s="7">
        <f>Sales_Data[[#This Row],[OrderQuantity]] *Sales_Data[[#This Row],[UnitCost]]</f>
        <v>41600</v>
      </c>
      <c r="P2882" s="7">
        <f>Sales_Data[[#This Row],[ItemCost]] +Sales_Data[[#This Row],[ShippingCost]]</f>
        <v>42465.919999999998</v>
      </c>
      <c r="Q2882" s="7">
        <f>Sales_Data[[#This Row],[Gross Revenue]]-Sales_Data[[#This Row],[TotalFinancialCost]]</f>
        <v>35534.080000000002</v>
      </c>
      <c r="R2882" s="7">
        <f>Sales_Data[[#This Row],[Actul Bill Amount]]-Sales_Data[[#This Row],[ShippingCost]]</f>
        <v>76434.080000000002</v>
      </c>
      <c r="S2882">
        <v>1142</v>
      </c>
      <c r="T2882">
        <v>865.92</v>
      </c>
      <c r="U2882" t="s">
        <v>52</v>
      </c>
      <c r="V2882">
        <v>800</v>
      </c>
      <c r="W2882" t="s">
        <v>38</v>
      </c>
      <c r="X2882" t="str">
        <f t="shared" ref="X2882:X2945" si="91">_xlfn.TEXTBEFORE(W2882, " ")</f>
        <v>Kolkata</v>
      </c>
    </row>
    <row r="2883" spans="1:24" x14ac:dyDescent="0.4">
      <c r="A2883">
        <v>102882</v>
      </c>
      <c r="B2883" s="5">
        <v>45875.262499999997</v>
      </c>
      <c r="C2883" s="3" t="str">
        <f>TEXT(Sales_Data[[#This Row],[OrderDate]],"mmmm")</f>
        <v>August</v>
      </c>
      <c r="D2883" s="3" t="str">
        <f t="shared" si="90"/>
        <v>2025</v>
      </c>
      <c r="E2883" t="s">
        <v>42</v>
      </c>
      <c r="F2883" t="s">
        <v>40</v>
      </c>
      <c r="G2883" t="s">
        <v>15</v>
      </c>
      <c r="H2883" t="s">
        <v>20</v>
      </c>
      <c r="I2883" t="s">
        <v>100</v>
      </c>
      <c r="J2883">
        <v>77</v>
      </c>
      <c r="K2883">
        <v>1500</v>
      </c>
      <c r="L2883" s="7">
        <f>Sales_Data[[#This Row],[OrderQuantity]] *Sales_Data[[#This Row],[UnitPrice]]</f>
        <v>115500</v>
      </c>
      <c r="M2883" s="7">
        <f>Sales_Data[[#This Row],[UnitPrice]]-Sales_Data[[#This Row],[UnitCost]]</f>
        <v>700</v>
      </c>
      <c r="N2883" s="7">
        <f>Sales_Data[[#This Row],[Gross Revenue]]-Sales_Data[[#This Row],[Discount Amount ]]</f>
        <v>114800</v>
      </c>
      <c r="O2883" s="7">
        <f>Sales_Data[[#This Row],[OrderQuantity]] *Sales_Data[[#This Row],[UnitCost]]</f>
        <v>61600</v>
      </c>
      <c r="P2883" s="7">
        <f>Sales_Data[[#This Row],[ItemCost]] +Sales_Data[[#This Row],[ShippingCost]]</f>
        <v>62868.89</v>
      </c>
      <c r="Q2883" s="7">
        <f>Sales_Data[[#This Row],[Gross Revenue]]-Sales_Data[[#This Row],[TotalFinancialCost]]</f>
        <v>52631.11</v>
      </c>
      <c r="R2883" s="7">
        <f>Sales_Data[[#This Row],[Actul Bill Amount]]-Sales_Data[[#This Row],[ShippingCost]]</f>
        <v>113531.11</v>
      </c>
      <c r="S2883">
        <v>424</v>
      </c>
      <c r="T2883">
        <v>1268.8900000000001</v>
      </c>
      <c r="U2883" t="s">
        <v>52</v>
      </c>
      <c r="V2883">
        <v>800</v>
      </c>
      <c r="W2883" t="s">
        <v>22</v>
      </c>
      <c r="X2883" t="str">
        <f t="shared" si="91"/>
        <v>Nagpur</v>
      </c>
    </row>
    <row r="2884" spans="1:24" x14ac:dyDescent="0.4">
      <c r="A2884">
        <v>102883</v>
      </c>
      <c r="B2884" s="5">
        <v>45962.29791666667</v>
      </c>
      <c r="C2884" s="3" t="str">
        <f>TEXT(Sales_Data[[#This Row],[OrderDate]],"mmmm")</f>
        <v>November</v>
      </c>
      <c r="D2884" s="3" t="str">
        <f t="shared" si="90"/>
        <v>2025</v>
      </c>
      <c r="E2884" t="s">
        <v>50</v>
      </c>
      <c r="F2884" t="s">
        <v>28</v>
      </c>
      <c r="G2884" t="s">
        <v>15</v>
      </c>
      <c r="H2884" t="s">
        <v>25</v>
      </c>
      <c r="I2884" t="s">
        <v>100</v>
      </c>
      <c r="J2884">
        <v>94</v>
      </c>
      <c r="K2884">
        <v>2500</v>
      </c>
      <c r="L2884" s="7">
        <f>Sales_Data[[#This Row],[OrderQuantity]] *Sales_Data[[#This Row],[UnitPrice]]</f>
        <v>235000</v>
      </c>
      <c r="M2884" s="7">
        <f>Sales_Data[[#This Row],[UnitPrice]]-Sales_Data[[#This Row],[UnitCost]]</f>
        <v>1000</v>
      </c>
      <c r="N2884" s="7">
        <f>Sales_Data[[#This Row],[Gross Revenue]]-Sales_Data[[#This Row],[Discount Amount ]]</f>
        <v>234000</v>
      </c>
      <c r="O2884" s="7">
        <f>Sales_Data[[#This Row],[OrderQuantity]] *Sales_Data[[#This Row],[UnitCost]]</f>
        <v>141000</v>
      </c>
      <c r="P2884" s="7">
        <f>Sales_Data[[#This Row],[ItemCost]] +Sales_Data[[#This Row],[ShippingCost]]</f>
        <v>142974.85999999999</v>
      </c>
      <c r="Q2884" s="7">
        <f>Sales_Data[[#This Row],[Gross Revenue]]-Sales_Data[[#This Row],[TotalFinancialCost]]</f>
        <v>92025.140000000014</v>
      </c>
      <c r="R2884" s="7">
        <f>Sales_Data[[#This Row],[Actul Bill Amount]]-Sales_Data[[#This Row],[ShippingCost]]</f>
        <v>232025.14</v>
      </c>
      <c r="S2884">
        <v>912</v>
      </c>
      <c r="T2884">
        <v>1974.86</v>
      </c>
      <c r="U2884" t="s">
        <v>54</v>
      </c>
      <c r="V2884">
        <v>1500</v>
      </c>
      <c r="W2884" t="s">
        <v>27</v>
      </c>
      <c r="X2884" t="str">
        <f t="shared" si="91"/>
        <v>Mumbai</v>
      </c>
    </row>
    <row r="2885" spans="1:24" x14ac:dyDescent="0.4">
      <c r="A2885">
        <v>102884</v>
      </c>
      <c r="B2885" s="5">
        <v>46002.804166666669</v>
      </c>
      <c r="C2885" s="3" t="str">
        <f>TEXT(Sales_Data[[#This Row],[OrderDate]],"mmmm")</f>
        <v>December</v>
      </c>
      <c r="D2885" s="3" t="str">
        <f t="shared" si="90"/>
        <v>2025</v>
      </c>
      <c r="E2885" t="s">
        <v>39</v>
      </c>
      <c r="F2885" t="s">
        <v>35</v>
      </c>
      <c r="G2885" t="s">
        <v>15</v>
      </c>
      <c r="H2885" t="s">
        <v>25</v>
      </c>
      <c r="I2885" t="s">
        <v>100</v>
      </c>
      <c r="J2885">
        <v>33</v>
      </c>
      <c r="K2885">
        <v>12000</v>
      </c>
      <c r="L2885" s="7">
        <f>Sales_Data[[#This Row],[OrderQuantity]] *Sales_Data[[#This Row],[UnitPrice]]</f>
        <v>396000</v>
      </c>
      <c r="M2885" s="7">
        <f>Sales_Data[[#This Row],[UnitPrice]]-Sales_Data[[#This Row],[UnitCost]]</f>
        <v>4000</v>
      </c>
      <c r="N2885" s="7">
        <f>Sales_Data[[#This Row],[Gross Revenue]]-Sales_Data[[#This Row],[Discount Amount ]]</f>
        <v>392000</v>
      </c>
      <c r="O2885" s="7">
        <f>Sales_Data[[#This Row],[OrderQuantity]] *Sales_Data[[#This Row],[UnitCost]]</f>
        <v>264000</v>
      </c>
      <c r="P2885" s="7">
        <f>Sales_Data[[#This Row],[ItemCost]] +Sales_Data[[#This Row],[ShippingCost]]</f>
        <v>264316.23</v>
      </c>
      <c r="Q2885" s="7">
        <f>Sales_Data[[#This Row],[Gross Revenue]]-Sales_Data[[#This Row],[TotalFinancialCost]]</f>
        <v>131683.77000000002</v>
      </c>
      <c r="R2885" s="7">
        <f>Sales_Data[[#This Row],[Actul Bill Amount]]-Sales_Data[[#This Row],[ShippingCost]]</f>
        <v>391683.77</v>
      </c>
      <c r="S2885">
        <v>530</v>
      </c>
      <c r="T2885">
        <v>316.23</v>
      </c>
      <c r="U2885" t="s">
        <v>36</v>
      </c>
      <c r="V2885">
        <v>8000</v>
      </c>
      <c r="W2885" t="s">
        <v>27</v>
      </c>
      <c r="X2885" t="str">
        <f t="shared" si="91"/>
        <v>Mumbai</v>
      </c>
    </row>
    <row r="2886" spans="1:24" x14ac:dyDescent="0.4">
      <c r="A2886">
        <v>102885</v>
      </c>
      <c r="B2886" s="5">
        <v>45998.897916666669</v>
      </c>
      <c r="C2886" s="3" t="str">
        <f>TEXT(Sales_Data[[#This Row],[OrderDate]],"mmmm")</f>
        <v>December</v>
      </c>
      <c r="D2886" s="3" t="str">
        <f t="shared" si="90"/>
        <v>2025</v>
      </c>
      <c r="E2886" t="s">
        <v>23</v>
      </c>
      <c r="F2886" t="s">
        <v>40</v>
      </c>
      <c r="G2886" t="s">
        <v>31</v>
      </c>
      <c r="H2886" t="s">
        <v>16</v>
      </c>
      <c r="I2886" t="s">
        <v>100</v>
      </c>
      <c r="J2886">
        <v>52</v>
      </c>
      <c r="K2886">
        <v>1500</v>
      </c>
      <c r="L2886" s="7">
        <f>Sales_Data[[#This Row],[OrderQuantity]] *Sales_Data[[#This Row],[UnitPrice]]</f>
        <v>78000</v>
      </c>
      <c r="M2886" s="7">
        <f>Sales_Data[[#This Row],[UnitPrice]]-Sales_Data[[#This Row],[UnitCost]]</f>
        <v>700</v>
      </c>
      <c r="N2886" s="7">
        <f>Sales_Data[[#This Row],[Gross Revenue]]-Sales_Data[[#This Row],[Discount Amount ]]</f>
        <v>77300</v>
      </c>
      <c r="O2886" s="7">
        <f>Sales_Data[[#This Row],[OrderQuantity]] *Sales_Data[[#This Row],[UnitCost]]</f>
        <v>41600</v>
      </c>
      <c r="P2886" s="7">
        <f>Sales_Data[[#This Row],[ItemCost]] +Sales_Data[[#This Row],[ShippingCost]]</f>
        <v>43858.02</v>
      </c>
      <c r="Q2886" s="7">
        <f>Sales_Data[[#This Row],[Gross Revenue]]-Sales_Data[[#This Row],[TotalFinancialCost]]</f>
        <v>34141.980000000003</v>
      </c>
      <c r="R2886" s="7">
        <f>Sales_Data[[#This Row],[Actul Bill Amount]]-Sales_Data[[#This Row],[ShippingCost]]</f>
        <v>75041.98</v>
      </c>
      <c r="S2886">
        <v>521</v>
      </c>
      <c r="T2886">
        <v>2258.02</v>
      </c>
      <c r="U2886" t="s">
        <v>52</v>
      </c>
      <c r="V2886">
        <v>800</v>
      </c>
      <c r="W2886" t="s">
        <v>18</v>
      </c>
      <c r="X2886" t="str">
        <f t="shared" si="91"/>
        <v>Bengaluru</v>
      </c>
    </row>
    <row r="2887" spans="1:24" x14ac:dyDescent="0.4">
      <c r="A2887">
        <v>102886</v>
      </c>
      <c r="B2887" s="5">
        <v>45818.986111111109</v>
      </c>
      <c r="C2887" s="3" t="str">
        <f>TEXT(Sales_Data[[#This Row],[OrderDate]],"mmmm")</f>
        <v>June</v>
      </c>
      <c r="D2887" s="3" t="str">
        <f t="shared" si="90"/>
        <v>2025</v>
      </c>
      <c r="E2887" t="s">
        <v>42</v>
      </c>
      <c r="F2887" t="s">
        <v>14</v>
      </c>
      <c r="G2887" t="s">
        <v>15</v>
      </c>
      <c r="H2887" t="s">
        <v>32</v>
      </c>
      <c r="I2887" t="s">
        <v>100</v>
      </c>
      <c r="J2887">
        <v>28</v>
      </c>
      <c r="K2887">
        <v>3200</v>
      </c>
      <c r="L2887" s="7">
        <f>Sales_Data[[#This Row],[OrderQuantity]] *Sales_Data[[#This Row],[UnitPrice]]</f>
        <v>89600</v>
      </c>
      <c r="M2887" s="7">
        <f>Sales_Data[[#This Row],[UnitPrice]]-Sales_Data[[#This Row],[UnitCost]]</f>
        <v>1200</v>
      </c>
      <c r="N2887" s="7">
        <f>Sales_Data[[#This Row],[Gross Revenue]]-Sales_Data[[#This Row],[Discount Amount ]]</f>
        <v>88400</v>
      </c>
      <c r="O2887" s="7">
        <f>Sales_Data[[#This Row],[OrderQuantity]] *Sales_Data[[#This Row],[UnitCost]]</f>
        <v>56000</v>
      </c>
      <c r="P2887" s="7">
        <f>Sales_Data[[#This Row],[ItemCost]] +Sales_Data[[#This Row],[ShippingCost]]</f>
        <v>58519.51</v>
      </c>
      <c r="Q2887" s="7">
        <f>Sales_Data[[#This Row],[Gross Revenue]]-Sales_Data[[#This Row],[TotalFinancialCost]]</f>
        <v>31080.489999999998</v>
      </c>
      <c r="R2887" s="7">
        <f>Sales_Data[[#This Row],[Actul Bill Amount]]-Sales_Data[[#This Row],[ShippingCost]]</f>
        <v>85880.49</v>
      </c>
      <c r="S2887">
        <v>624</v>
      </c>
      <c r="T2887">
        <v>2519.5100000000002</v>
      </c>
      <c r="U2887" t="s">
        <v>17</v>
      </c>
      <c r="V2887">
        <v>2000</v>
      </c>
      <c r="W2887" t="s">
        <v>33</v>
      </c>
      <c r="X2887" t="str">
        <f t="shared" si="91"/>
        <v>Delhi</v>
      </c>
    </row>
    <row r="2888" spans="1:24" x14ac:dyDescent="0.4">
      <c r="A2888">
        <v>102887</v>
      </c>
      <c r="B2888" s="5">
        <v>45835.993055555555</v>
      </c>
      <c r="C2888" s="3" t="str">
        <f>TEXT(Sales_Data[[#This Row],[OrderDate]],"mmmm")</f>
        <v>June</v>
      </c>
      <c r="D2888" s="3" t="str">
        <f t="shared" si="90"/>
        <v>2025</v>
      </c>
      <c r="E2888" t="s">
        <v>34</v>
      </c>
      <c r="F2888" t="s">
        <v>43</v>
      </c>
      <c r="G2888" t="s">
        <v>15</v>
      </c>
      <c r="H2888" t="s">
        <v>32</v>
      </c>
      <c r="I2888" t="s">
        <v>100</v>
      </c>
      <c r="J2888">
        <v>59</v>
      </c>
      <c r="K2888">
        <v>2800</v>
      </c>
      <c r="L2888" s="7">
        <f>Sales_Data[[#This Row],[OrderQuantity]] *Sales_Data[[#This Row],[UnitPrice]]</f>
        <v>165200</v>
      </c>
      <c r="M2888" s="7">
        <f>Sales_Data[[#This Row],[UnitPrice]]-Sales_Data[[#This Row],[UnitCost]]</f>
        <v>1300</v>
      </c>
      <c r="N2888" s="7">
        <f>Sales_Data[[#This Row],[Gross Revenue]]-Sales_Data[[#This Row],[Discount Amount ]]</f>
        <v>163900</v>
      </c>
      <c r="O2888" s="7">
        <f>Sales_Data[[#This Row],[OrderQuantity]] *Sales_Data[[#This Row],[UnitCost]]</f>
        <v>88500</v>
      </c>
      <c r="P2888" s="7">
        <f>Sales_Data[[#This Row],[ItemCost]] +Sales_Data[[#This Row],[ShippingCost]]</f>
        <v>89596.43</v>
      </c>
      <c r="Q2888" s="7">
        <f>Sales_Data[[#This Row],[Gross Revenue]]-Sales_Data[[#This Row],[TotalFinancialCost]]</f>
        <v>75603.570000000007</v>
      </c>
      <c r="R2888" s="7">
        <f>Sales_Data[[#This Row],[Actul Bill Amount]]-Sales_Data[[#This Row],[ShippingCost]]</f>
        <v>162803.57</v>
      </c>
      <c r="S2888">
        <v>880</v>
      </c>
      <c r="T2888">
        <v>1096.43</v>
      </c>
      <c r="U2888" t="s">
        <v>61</v>
      </c>
      <c r="V2888">
        <v>1500</v>
      </c>
      <c r="W2888" t="s">
        <v>33</v>
      </c>
      <c r="X2888" t="str">
        <f t="shared" si="91"/>
        <v>Delhi</v>
      </c>
    </row>
    <row r="2889" spans="1:24" x14ac:dyDescent="0.4">
      <c r="A2889">
        <v>102888</v>
      </c>
      <c r="B2889" s="5">
        <v>45774.144444444442</v>
      </c>
      <c r="C2889" s="3" t="str">
        <f>TEXT(Sales_Data[[#This Row],[OrderDate]],"mmmm")</f>
        <v>April</v>
      </c>
      <c r="D2889" s="3" t="str">
        <f t="shared" si="90"/>
        <v>2025</v>
      </c>
      <c r="E2889" t="s">
        <v>13</v>
      </c>
      <c r="F2889" t="s">
        <v>24</v>
      </c>
      <c r="G2889" t="s">
        <v>15</v>
      </c>
      <c r="H2889" t="s">
        <v>25</v>
      </c>
      <c r="I2889" t="s">
        <v>100</v>
      </c>
      <c r="J2889">
        <v>2</v>
      </c>
      <c r="K2889">
        <v>25000</v>
      </c>
      <c r="L2889" s="7">
        <f>Sales_Data[[#This Row],[OrderQuantity]] *Sales_Data[[#This Row],[UnitPrice]]</f>
        <v>50000</v>
      </c>
      <c r="M2889" s="7">
        <f>Sales_Data[[#This Row],[UnitPrice]]-Sales_Data[[#This Row],[UnitCost]]</f>
        <v>7000</v>
      </c>
      <c r="N2889" s="7">
        <f>Sales_Data[[#This Row],[Gross Revenue]]-Sales_Data[[#This Row],[Discount Amount ]]</f>
        <v>43000</v>
      </c>
      <c r="O2889" s="7">
        <f>Sales_Data[[#This Row],[OrderQuantity]] *Sales_Data[[#This Row],[UnitCost]]</f>
        <v>36000</v>
      </c>
      <c r="P2889" s="7">
        <f>Sales_Data[[#This Row],[ItemCost]] +Sales_Data[[#This Row],[ShippingCost]]</f>
        <v>36543.85</v>
      </c>
      <c r="Q2889" s="7">
        <f>Sales_Data[[#This Row],[Gross Revenue]]-Sales_Data[[#This Row],[TotalFinancialCost]]</f>
        <v>13456.150000000001</v>
      </c>
      <c r="R2889" s="7">
        <f>Sales_Data[[#This Row],[Actul Bill Amount]]-Sales_Data[[#This Row],[ShippingCost]]</f>
        <v>42456.15</v>
      </c>
      <c r="S2889">
        <v>358</v>
      </c>
      <c r="T2889">
        <v>543.85</v>
      </c>
      <c r="U2889" t="s">
        <v>60</v>
      </c>
      <c r="V2889">
        <v>18000</v>
      </c>
      <c r="W2889" t="s">
        <v>27</v>
      </c>
      <c r="X2889" t="str">
        <f t="shared" si="91"/>
        <v>Mumbai</v>
      </c>
    </row>
    <row r="2890" spans="1:24" x14ac:dyDescent="0.4">
      <c r="A2890">
        <v>102889</v>
      </c>
      <c r="B2890" s="5">
        <v>45853.038888888892</v>
      </c>
      <c r="C2890" s="3" t="str">
        <f>TEXT(Sales_Data[[#This Row],[OrderDate]],"mmmm")</f>
        <v>July</v>
      </c>
      <c r="D2890" s="3" t="str">
        <f t="shared" si="90"/>
        <v>2025</v>
      </c>
      <c r="E2890" t="s">
        <v>45</v>
      </c>
      <c r="F2890" t="s">
        <v>55</v>
      </c>
      <c r="G2890" t="s">
        <v>29</v>
      </c>
      <c r="H2890" t="s">
        <v>32</v>
      </c>
      <c r="I2890" t="s">
        <v>100</v>
      </c>
      <c r="J2890">
        <v>59</v>
      </c>
      <c r="K2890">
        <v>600</v>
      </c>
      <c r="L2890" s="7">
        <f>Sales_Data[[#This Row],[OrderQuantity]] *Sales_Data[[#This Row],[UnitPrice]]</f>
        <v>35400</v>
      </c>
      <c r="M2890" s="7">
        <f>Sales_Data[[#This Row],[UnitPrice]]-Sales_Data[[#This Row],[UnitCost]]</f>
        <v>250</v>
      </c>
      <c r="N2890" s="7">
        <f>Sales_Data[[#This Row],[Gross Revenue]]-Sales_Data[[#This Row],[Discount Amount ]]</f>
        <v>35150</v>
      </c>
      <c r="O2890" s="7">
        <f>Sales_Data[[#This Row],[OrderQuantity]] *Sales_Data[[#This Row],[UnitCost]]</f>
        <v>20650</v>
      </c>
      <c r="P2890" s="7">
        <f>Sales_Data[[#This Row],[ItemCost]] +Sales_Data[[#This Row],[ShippingCost]]</f>
        <v>21724.82</v>
      </c>
      <c r="Q2890" s="7">
        <f>Sales_Data[[#This Row],[Gross Revenue]]-Sales_Data[[#This Row],[TotalFinancialCost]]</f>
        <v>13675.18</v>
      </c>
      <c r="R2890" s="7">
        <f>Sales_Data[[#This Row],[Actul Bill Amount]]-Sales_Data[[#This Row],[ShippingCost]]</f>
        <v>34075.18</v>
      </c>
      <c r="S2890">
        <v>955</v>
      </c>
      <c r="T2890">
        <v>1074.82</v>
      </c>
      <c r="U2890" t="s">
        <v>57</v>
      </c>
      <c r="V2890">
        <v>350</v>
      </c>
      <c r="W2890" t="s">
        <v>33</v>
      </c>
      <c r="X2890" t="str">
        <f t="shared" si="91"/>
        <v>Delhi</v>
      </c>
    </row>
    <row r="2891" spans="1:24" x14ac:dyDescent="0.4">
      <c r="A2891">
        <v>102890</v>
      </c>
      <c r="B2891" s="5">
        <v>45984.07708333333</v>
      </c>
      <c r="C2891" s="3" t="str">
        <f>TEXT(Sales_Data[[#This Row],[OrderDate]],"mmmm")</f>
        <v>November</v>
      </c>
      <c r="D2891" s="3" t="str">
        <f t="shared" si="90"/>
        <v>2025</v>
      </c>
      <c r="E2891" t="s">
        <v>48</v>
      </c>
      <c r="F2891" t="s">
        <v>28</v>
      </c>
      <c r="G2891" t="s">
        <v>31</v>
      </c>
      <c r="H2891" t="s">
        <v>37</v>
      </c>
      <c r="I2891" t="s">
        <v>100</v>
      </c>
      <c r="J2891">
        <v>36</v>
      </c>
      <c r="K2891">
        <v>450</v>
      </c>
      <c r="L2891" s="7">
        <f>Sales_Data[[#This Row],[OrderQuantity]] *Sales_Data[[#This Row],[UnitPrice]]</f>
        <v>16200</v>
      </c>
      <c r="M2891" s="7">
        <f>Sales_Data[[#This Row],[UnitPrice]]-Sales_Data[[#This Row],[UnitCost]]</f>
        <v>250</v>
      </c>
      <c r="N2891" s="7">
        <f>Sales_Data[[#This Row],[Gross Revenue]]-Sales_Data[[#This Row],[Discount Amount ]]</f>
        <v>15950</v>
      </c>
      <c r="O2891" s="7">
        <f>Sales_Data[[#This Row],[OrderQuantity]] *Sales_Data[[#This Row],[UnitCost]]</f>
        <v>7200</v>
      </c>
      <c r="P2891" s="7">
        <f>Sales_Data[[#This Row],[ItemCost]] +Sales_Data[[#This Row],[ShippingCost]]</f>
        <v>8286.64</v>
      </c>
      <c r="Q2891" s="7">
        <f>Sales_Data[[#This Row],[Gross Revenue]]-Sales_Data[[#This Row],[TotalFinancialCost]]</f>
        <v>7913.3600000000006</v>
      </c>
      <c r="R2891" s="7">
        <f>Sales_Data[[#This Row],[Actul Bill Amount]]-Sales_Data[[#This Row],[ShippingCost]]</f>
        <v>14863.36</v>
      </c>
      <c r="S2891">
        <v>977</v>
      </c>
      <c r="T2891">
        <v>1086.6400000000001</v>
      </c>
      <c r="U2891" t="s">
        <v>30</v>
      </c>
      <c r="V2891">
        <v>200</v>
      </c>
      <c r="W2891" t="s">
        <v>38</v>
      </c>
      <c r="X2891" t="str">
        <f t="shared" si="91"/>
        <v>Kolkata</v>
      </c>
    </row>
    <row r="2892" spans="1:24" x14ac:dyDescent="0.4">
      <c r="A2892">
        <v>102891</v>
      </c>
      <c r="B2892" s="5">
        <v>45743.158333333333</v>
      </c>
      <c r="C2892" s="3" t="str">
        <f>TEXT(Sales_Data[[#This Row],[OrderDate]],"mmmm")</f>
        <v>March</v>
      </c>
      <c r="D2892" s="3" t="str">
        <f t="shared" si="90"/>
        <v>2025</v>
      </c>
      <c r="E2892" t="s">
        <v>45</v>
      </c>
      <c r="F2892" t="s">
        <v>35</v>
      </c>
      <c r="G2892" t="s">
        <v>31</v>
      </c>
      <c r="H2892" t="s">
        <v>25</v>
      </c>
      <c r="I2892" t="s">
        <v>100</v>
      </c>
      <c r="J2892">
        <v>95</v>
      </c>
      <c r="K2892">
        <v>12000</v>
      </c>
      <c r="L2892" s="7">
        <f>Sales_Data[[#This Row],[OrderQuantity]] *Sales_Data[[#This Row],[UnitPrice]]</f>
        <v>1140000</v>
      </c>
      <c r="M2892" s="7">
        <f>Sales_Data[[#This Row],[UnitPrice]]-Sales_Data[[#This Row],[UnitCost]]</f>
        <v>4000</v>
      </c>
      <c r="N2892" s="7">
        <f>Sales_Data[[#This Row],[Gross Revenue]]-Sales_Data[[#This Row],[Discount Amount ]]</f>
        <v>1136000</v>
      </c>
      <c r="O2892" s="7">
        <f>Sales_Data[[#This Row],[OrderQuantity]] *Sales_Data[[#This Row],[UnitCost]]</f>
        <v>760000</v>
      </c>
      <c r="P2892" s="7">
        <f>Sales_Data[[#This Row],[ItemCost]] +Sales_Data[[#This Row],[ShippingCost]]</f>
        <v>760579.22</v>
      </c>
      <c r="Q2892" s="7">
        <f>Sales_Data[[#This Row],[Gross Revenue]]-Sales_Data[[#This Row],[TotalFinancialCost]]</f>
        <v>379420.78</v>
      </c>
      <c r="R2892" s="7">
        <f>Sales_Data[[#This Row],[Actul Bill Amount]]-Sales_Data[[#This Row],[ShippingCost]]</f>
        <v>1135420.78</v>
      </c>
      <c r="S2892">
        <v>1125</v>
      </c>
      <c r="T2892">
        <v>579.22</v>
      </c>
      <c r="U2892" t="s">
        <v>36</v>
      </c>
      <c r="V2892">
        <v>8000</v>
      </c>
      <c r="W2892" t="s">
        <v>27</v>
      </c>
      <c r="X2892" t="str">
        <f t="shared" si="91"/>
        <v>Mumbai</v>
      </c>
    </row>
    <row r="2893" spans="1:24" x14ac:dyDescent="0.4">
      <c r="A2893">
        <v>102892</v>
      </c>
      <c r="B2893" s="5">
        <v>45946.35833333333</v>
      </c>
      <c r="C2893" s="3" t="str">
        <f>TEXT(Sales_Data[[#This Row],[OrderDate]],"mmmm")</f>
        <v>October</v>
      </c>
      <c r="D2893" s="3" t="str">
        <f t="shared" si="90"/>
        <v>2025</v>
      </c>
      <c r="E2893" t="s">
        <v>19</v>
      </c>
      <c r="F2893" t="s">
        <v>46</v>
      </c>
      <c r="G2893" t="s">
        <v>15</v>
      </c>
      <c r="H2893" t="s">
        <v>37</v>
      </c>
      <c r="I2893" t="s">
        <v>100</v>
      </c>
      <c r="J2893">
        <v>94</v>
      </c>
      <c r="K2893">
        <v>4500</v>
      </c>
      <c r="L2893" s="7">
        <f>Sales_Data[[#This Row],[OrderQuantity]] *Sales_Data[[#This Row],[UnitPrice]]</f>
        <v>423000</v>
      </c>
      <c r="M2893" s="7">
        <f>Sales_Data[[#This Row],[UnitPrice]]-Sales_Data[[#This Row],[UnitCost]]</f>
        <v>1700</v>
      </c>
      <c r="N2893" s="7">
        <f>Sales_Data[[#This Row],[Gross Revenue]]-Sales_Data[[#This Row],[Discount Amount ]]</f>
        <v>421300</v>
      </c>
      <c r="O2893" s="7">
        <f>Sales_Data[[#This Row],[OrderQuantity]] *Sales_Data[[#This Row],[UnitCost]]</f>
        <v>263200</v>
      </c>
      <c r="P2893" s="7">
        <f>Sales_Data[[#This Row],[ItemCost]] +Sales_Data[[#This Row],[ShippingCost]]</f>
        <v>264031.42</v>
      </c>
      <c r="Q2893" s="7">
        <f>Sales_Data[[#This Row],[Gross Revenue]]-Sales_Data[[#This Row],[TotalFinancialCost]]</f>
        <v>158968.58000000002</v>
      </c>
      <c r="R2893" s="7">
        <f>Sales_Data[[#This Row],[Actul Bill Amount]]-Sales_Data[[#This Row],[ShippingCost]]</f>
        <v>420468.58</v>
      </c>
      <c r="S2893">
        <v>924</v>
      </c>
      <c r="T2893">
        <v>831.42</v>
      </c>
      <c r="U2893" t="s">
        <v>47</v>
      </c>
      <c r="V2893">
        <v>2800</v>
      </c>
      <c r="W2893" t="s">
        <v>38</v>
      </c>
      <c r="X2893" t="str">
        <f t="shared" si="91"/>
        <v>Kolkata</v>
      </c>
    </row>
    <row r="2894" spans="1:24" x14ac:dyDescent="0.4">
      <c r="A2894">
        <v>102893</v>
      </c>
      <c r="B2894" s="5">
        <v>45738.118750000001</v>
      </c>
      <c r="C2894" s="3" t="str">
        <f>TEXT(Sales_Data[[#This Row],[OrderDate]],"mmmm")</f>
        <v>March</v>
      </c>
      <c r="D2894" s="3" t="str">
        <f t="shared" si="90"/>
        <v>2025</v>
      </c>
      <c r="E2894" t="s">
        <v>13</v>
      </c>
      <c r="F2894" t="s">
        <v>14</v>
      </c>
      <c r="G2894" t="s">
        <v>15</v>
      </c>
      <c r="H2894" t="s">
        <v>16</v>
      </c>
      <c r="I2894" t="s">
        <v>100</v>
      </c>
      <c r="J2894">
        <v>71</v>
      </c>
      <c r="K2894">
        <v>3200</v>
      </c>
      <c r="L2894" s="7">
        <f>Sales_Data[[#This Row],[OrderQuantity]] *Sales_Data[[#This Row],[UnitPrice]]</f>
        <v>227200</v>
      </c>
      <c r="M2894" s="7">
        <f>Sales_Data[[#This Row],[UnitPrice]]-Sales_Data[[#This Row],[UnitCost]]</f>
        <v>1200</v>
      </c>
      <c r="N2894" s="7">
        <f>Sales_Data[[#This Row],[Gross Revenue]]-Sales_Data[[#This Row],[Discount Amount ]]</f>
        <v>226000</v>
      </c>
      <c r="O2894" s="7">
        <f>Sales_Data[[#This Row],[OrderQuantity]] *Sales_Data[[#This Row],[UnitCost]]</f>
        <v>142000</v>
      </c>
      <c r="P2894" s="7">
        <f>Sales_Data[[#This Row],[ItemCost]] +Sales_Data[[#This Row],[ShippingCost]]</f>
        <v>142278.43</v>
      </c>
      <c r="Q2894" s="7">
        <f>Sales_Data[[#This Row],[Gross Revenue]]-Sales_Data[[#This Row],[TotalFinancialCost]]</f>
        <v>84921.57</v>
      </c>
      <c r="R2894" s="7">
        <f>Sales_Data[[#This Row],[Actul Bill Amount]]-Sales_Data[[#This Row],[ShippingCost]]</f>
        <v>225721.57</v>
      </c>
      <c r="S2894">
        <v>1101</v>
      </c>
      <c r="T2894">
        <v>278.43</v>
      </c>
      <c r="U2894" t="s">
        <v>17</v>
      </c>
      <c r="V2894">
        <v>2000</v>
      </c>
      <c r="W2894" t="s">
        <v>18</v>
      </c>
      <c r="X2894" t="str">
        <f t="shared" si="91"/>
        <v>Bengaluru</v>
      </c>
    </row>
    <row r="2895" spans="1:24" x14ac:dyDescent="0.4">
      <c r="A2895">
        <v>102894</v>
      </c>
      <c r="B2895" s="5">
        <v>45809.834027777775</v>
      </c>
      <c r="C2895" s="3" t="str">
        <f>TEXT(Sales_Data[[#This Row],[OrderDate]],"mmmm")</f>
        <v>June</v>
      </c>
      <c r="D2895" s="3" t="str">
        <f t="shared" si="90"/>
        <v>2025</v>
      </c>
      <c r="E2895" t="s">
        <v>23</v>
      </c>
      <c r="F2895" t="s">
        <v>43</v>
      </c>
      <c r="G2895" t="s">
        <v>15</v>
      </c>
      <c r="H2895" t="s">
        <v>32</v>
      </c>
      <c r="I2895" t="s">
        <v>100</v>
      </c>
      <c r="J2895">
        <v>54</v>
      </c>
      <c r="K2895">
        <v>2800</v>
      </c>
      <c r="L2895" s="7">
        <f>Sales_Data[[#This Row],[OrderQuantity]] *Sales_Data[[#This Row],[UnitPrice]]</f>
        <v>151200</v>
      </c>
      <c r="M2895" s="7">
        <f>Sales_Data[[#This Row],[UnitPrice]]-Sales_Data[[#This Row],[UnitCost]]</f>
        <v>1300</v>
      </c>
      <c r="N2895" s="7">
        <f>Sales_Data[[#This Row],[Gross Revenue]]-Sales_Data[[#This Row],[Discount Amount ]]</f>
        <v>149900</v>
      </c>
      <c r="O2895" s="7">
        <f>Sales_Data[[#This Row],[OrderQuantity]] *Sales_Data[[#This Row],[UnitCost]]</f>
        <v>81000</v>
      </c>
      <c r="P2895" s="7">
        <f>Sales_Data[[#This Row],[ItemCost]] +Sales_Data[[#This Row],[ShippingCost]]</f>
        <v>81610.289999999994</v>
      </c>
      <c r="Q2895" s="7">
        <f>Sales_Data[[#This Row],[Gross Revenue]]-Sales_Data[[#This Row],[TotalFinancialCost]]</f>
        <v>69589.710000000006</v>
      </c>
      <c r="R2895" s="7">
        <f>Sales_Data[[#This Row],[Actul Bill Amount]]-Sales_Data[[#This Row],[ShippingCost]]</f>
        <v>149289.71</v>
      </c>
      <c r="S2895">
        <v>573</v>
      </c>
      <c r="T2895">
        <v>610.29</v>
      </c>
      <c r="U2895" t="s">
        <v>61</v>
      </c>
      <c r="V2895">
        <v>1500</v>
      </c>
      <c r="W2895" t="s">
        <v>33</v>
      </c>
      <c r="X2895" t="str">
        <f t="shared" si="91"/>
        <v>Delhi</v>
      </c>
    </row>
    <row r="2896" spans="1:24" x14ac:dyDescent="0.4">
      <c r="A2896">
        <v>102895</v>
      </c>
      <c r="B2896" s="5">
        <v>45718.018055555556</v>
      </c>
      <c r="C2896" s="3" t="str">
        <f>TEXT(Sales_Data[[#This Row],[OrderDate]],"mmmm")</f>
        <v>March</v>
      </c>
      <c r="D2896" s="3" t="str">
        <f t="shared" si="90"/>
        <v>2025</v>
      </c>
      <c r="E2896" t="s">
        <v>19</v>
      </c>
      <c r="F2896" t="s">
        <v>35</v>
      </c>
      <c r="G2896" t="s">
        <v>15</v>
      </c>
      <c r="H2896" t="s">
        <v>32</v>
      </c>
      <c r="I2896" t="s">
        <v>100</v>
      </c>
      <c r="J2896">
        <v>83</v>
      </c>
      <c r="K2896">
        <v>8500</v>
      </c>
      <c r="L2896" s="7">
        <f>Sales_Data[[#This Row],[OrderQuantity]] *Sales_Data[[#This Row],[UnitPrice]]</f>
        <v>705500</v>
      </c>
      <c r="M2896" s="7">
        <f>Sales_Data[[#This Row],[UnitPrice]]-Sales_Data[[#This Row],[UnitCost]]</f>
        <v>3000</v>
      </c>
      <c r="N2896" s="7">
        <f>Sales_Data[[#This Row],[Gross Revenue]]-Sales_Data[[#This Row],[Discount Amount ]]</f>
        <v>702500</v>
      </c>
      <c r="O2896" s="7">
        <f>Sales_Data[[#This Row],[OrderQuantity]] *Sales_Data[[#This Row],[UnitCost]]</f>
        <v>456500</v>
      </c>
      <c r="P2896" s="7">
        <f>Sales_Data[[#This Row],[ItemCost]] +Sales_Data[[#This Row],[ShippingCost]]</f>
        <v>457344.21</v>
      </c>
      <c r="Q2896" s="7">
        <f>Sales_Data[[#This Row],[Gross Revenue]]-Sales_Data[[#This Row],[TotalFinancialCost]]</f>
        <v>248155.78999999998</v>
      </c>
      <c r="R2896" s="7">
        <f>Sales_Data[[#This Row],[Actul Bill Amount]]-Sales_Data[[#This Row],[ShippingCost]]</f>
        <v>701655.79</v>
      </c>
      <c r="S2896">
        <v>1062</v>
      </c>
      <c r="T2896">
        <v>844.21</v>
      </c>
      <c r="U2896" t="s">
        <v>49</v>
      </c>
      <c r="V2896">
        <v>5500</v>
      </c>
      <c r="W2896" t="s">
        <v>33</v>
      </c>
      <c r="X2896" t="str">
        <f t="shared" si="91"/>
        <v>Delhi</v>
      </c>
    </row>
    <row r="2897" spans="1:24" x14ac:dyDescent="0.4">
      <c r="A2897">
        <v>102896</v>
      </c>
      <c r="B2897" s="5">
        <v>45718.172222222223</v>
      </c>
      <c r="C2897" s="3" t="str">
        <f>TEXT(Sales_Data[[#This Row],[OrderDate]],"mmmm")</f>
        <v>March</v>
      </c>
      <c r="D2897" s="3" t="str">
        <f t="shared" si="90"/>
        <v>2025</v>
      </c>
      <c r="E2897" t="s">
        <v>45</v>
      </c>
      <c r="F2897" t="s">
        <v>40</v>
      </c>
      <c r="G2897" t="s">
        <v>15</v>
      </c>
      <c r="H2897" t="s">
        <v>25</v>
      </c>
      <c r="I2897" t="s">
        <v>100</v>
      </c>
      <c r="J2897">
        <v>62</v>
      </c>
      <c r="K2897">
        <v>1500</v>
      </c>
      <c r="L2897" s="7">
        <f>Sales_Data[[#This Row],[OrderQuantity]] *Sales_Data[[#This Row],[UnitPrice]]</f>
        <v>93000</v>
      </c>
      <c r="M2897" s="7">
        <f>Sales_Data[[#This Row],[UnitPrice]]-Sales_Data[[#This Row],[UnitCost]]</f>
        <v>700</v>
      </c>
      <c r="N2897" s="7">
        <f>Sales_Data[[#This Row],[Gross Revenue]]-Sales_Data[[#This Row],[Discount Amount ]]</f>
        <v>92300</v>
      </c>
      <c r="O2897" s="7">
        <f>Sales_Data[[#This Row],[OrderQuantity]] *Sales_Data[[#This Row],[UnitCost]]</f>
        <v>49600</v>
      </c>
      <c r="P2897" s="7">
        <f>Sales_Data[[#This Row],[ItemCost]] +Sales_Data[[#This Row],[ShippingCost]]</f>
        <v>49837.46</v>
      </c>
      <c r="Q2897" s="7">
        <f>Sales_Data[[#This Row],[Gross Revenue]]-Sales_Data[[#This Row],[TotalFinancialCost]]</f>
        <v>43162.54</v>
      </c>
      <c r="R2897" s="7">
        <f>Sales_Data[[#This Row],[Actul Bill Amount]]-Sales_Data[[#This Row],[ShippingCost]]</f>
        <v>92062.54</v>
      </c>
      <c r="S2897">
        <v>563</v>
      </c>
      <c r="T2897">
        <v>237.46</v>
      </c>
      <c r="U2897" t="s">
        <v>52</v>
      </c>
      <c r="V2897">
        <v>800</v>
      </c>
      <c r="W2897" t="s">
        <v>27</v>
      </c>
      <c r="X2897" t="str">
        <f t="shared" si="91"/>
        <v>Mumbai</v>
      </c>
    </row>
    <row r="2898" spans="1:24" x14ac:dyDescent="0.4">
      <c r="A2898">
        <v>102897</v>
      </c>
      <c r="B2898" s="5">
        <v>46011.419444444444</v>
      </c>
      <c r="C2898" s="3" t="str">
        <f>TEXT(Sales_Data[[#This Row],[OrderDate]],"mmmm")</f>
        <v>December</v>
      </c>
      <c r="D2898" s="3" t="str">
        <f t="shared" si="90"/>
        <v>2025</v>
      </c>
      <c r="E2898" t="s">
        <v>42</v>
      </c>
      <c r="F2898" t="s">
        <v>14</v>
      </c>
      <c r="G2898" t="s">
        <v>31</v>
      </c>
      <c r="H2898" t="s">
        <v>37</v>
      </c>
      <c r="I2898" t="s">
        <v>100</v>
      </c>
      <c r="J2898">
        <v>50</v>
      </c>
      <c r="K2898">
        <v>3200</v>
      </c>
      <c r="L2898" s="7">
        <f>Sales_Data[[#This Row],[OrderQuantity]] *Sales_Data[[#This Row],[UnitPrice]]</f>
        <v>160000</v>
      </c>
      <c r="M2898" s="7">
        <f>Sales_Data[[#This Row],[UnitPrice]]-Sales_Data[[#This Row],[UnitCost]]</f>
        <v>1200</v>
      </c>
      <c r="N2898" s="7">
        <f>Sales_Data[[#This Row],[Gross Revenue]]-Sales_Data[[#This Row],[Discount Amount ]]</f>
        <v>158800</v>
      </c>
      <c r="O2898" s="7">
        <f>Sales_Data[[#This Row],[OrderQuantity]] *Sales_Data[[#This Row],[UnitCost]]</f>
        <v>100000</v>
      </c>
      <c r="P2898" s="7">
        <f>Sales_Data[[#This Row],[ItemCost]] +Sales_Data[[#This Row],[ShippingCost]]</f>
        <v>100865.8</v>
      </c>
      <c r="Q2898" s="7">
        <f>Sales_Data[[#This Row],[Gross Revenue]]-Sales_Data[[#This Row],[TotalFinancialCost]]</f>
        <v>59134.2</v>
      </c>
      <c r="R2898" s="7">
        <f>Sales_Data[[#This Row],[Actul Bill Amount]]-Sales_Data[[#This Row],[ShippingCost]]</f>
        <v>157934.20000000001</v>
      </c>
      <c r="S2898">
        <v>836</v>
      </c>
      <c r="T2898">
        <v>865.8</v>
      </c>
      <c r="U2898" t="s">
        <v>17</v>
      </c>
      <c r="V2898">
        <v>2000</v>
      </c>
      <c r="W2898" t="s">
        <v>38</v>
      </c>
      <c r="X2898" t="str">
        <f t="shared" si="91"/>
        <v>Kolkata</v>
      </c>
    </row>
    <row r="2899" spans="1:24" x14ac:dyDescent="0.4">
      <c r="A2899">
        <v>102898</v>
      </c>
      <c r="B2899" s="5">
        <v>45685.436111111114</v>
      </c>
      <c r="C2899" s="3" t="str">
        <f>TEXT(Sales_Data[[#This Row],[OrderDate]],"mmmm")</f>
        <v>January</v>
      </c>
      <c r="D2899" s="3" t="str">
        <f t="shared" si="90"/>
        <v>2025</v>
      </c>
      <c r="E2899" t="s">
        <v>34</v>
      </c>
      <c r="F2899" t="s">
        <v>40</v>
      </c>
      <c r="G2899" t="s">
        <v>31</v>
      </c>
      <c r="H2899" t="s">
        <v>20</v>
      </c>
      <c r="I2899" t="s">
        <v>100</v>
      </c>
      <c r="J2899">
        <v>15</v>
      </c>
      <c r="K2899">
        <v>5500</v>
      </c>
      <c r="L2899" s="7">
        <f>Sales_Data[[#This Row],[OrderQuantity]] *Sales_Data[[#This Row],[UnitPrice]]</f>
        <v>82500</v>
      </c>
      <c r="M2899" s="7">
        <f>Sales_Data[[#This Row],[UnitPrice]]-Sales_Data[[#This Row],[UnitCost]]</f>
        <v>2000</v>
      </c>
      <c r="N2899" s="7">
        <f>Sales_Data[[#This Row],[Gross Revenue]]-Sales_Data[[#This Row],[Discount Amount ]]</f>
        <v>80500</v>
      </c>
      <c r="O2899" s="7">
        <f>Sales_Data[[#This Row],[OrderQuantity]] *Sales_Data[[#This Row],[UnitCost]]</f>
        <v>52500</v>
      </c>
      <c r="P2899" s="7">
        <f>Sales_Data[[#This Row],[ItemCost]] +Sales_Data[[#This Row],[ShippingCost]]</f>
        <v>53154.81</v>
      </c>
      <c r="Q2899" s="7">
        <f>Sales_Data[[#This Row],[Gross Revenue]]-Sales_Data[[#This Row],[TotalFinancialCost]]</f>
        <v>29345.190000000002</v>
      </c>
      <c r="R2899" s="7">
        <f>Sales_Data[[#This Row],[Actul Bill Amount]]-Sales_Data[[#This Row],[ShippingCost]]</f>
        <v>79845.19</v>
      </c>
      <c r="S2899">
        <v>961</v>
      </c>
      <c r="T2899">
        <v>654.80999999999995</v>
      </c>
      <c r="U2899" t="s">
        <v>41</v>
      </c>
      <c r="V2899">
        <v>3500</v>
      </c>
      <c r="W2899" t="s">
        <v>22</v>
      </c>
      <c r="X2899" t="str">
        <f t="shared" si="91"/>
        <v>Nagpur</v>
      </c>
    </row>
    <row r="2900" spans="1:24" x14ac:dyDescent="0.4">
      <c r="A2900">
        <v>102899</v>
      </c>
      <c r="B2900" s="5">
        <v>45700.436111111114</v>
      </c>
      <c r="C2900" s="3" t="str">
        <f>TEXT(Sales_Data[[#This Row],[OrderDate]],"mmmm")</f>
        <v>February</v>
      </c>
      <c r="D2900" s="3" t="str">
        <f t="shared" si="90"/>
        <v>2025</v>
      </c>
      <c r="E2900" t="s">
        <v>34</v>
      </c>
      <c r="F2900" t="s">
        <v>35</v>
      </c>
      <c r="G2900" t="s">
        <v>31</v>
      </c>
      <c r="H2900" t="s">
        <v>16</v>
      </c>
      <c r="I2900" t="s">
        <v>100</v>
      </c>
      <c r="J2900">
        <v>11</v>
      </c>
      <c r="K2900">
        <v>12000</v>
      </c>
      <c r="L2900" s="7">
        <f>Sales_Data[[#This Row],[OrderQuantity]] *Sales_Data[[#This Row],[UnitPrice]]</f>
        <v>132000</v>
      </c>
      <c r="M2900" s="7">
        <f>Sales_Data[[#This Row],[UnitPrice]]-Sales_Data[[#This Row],[UnitCost]]</f>
        <v>4000</v>
      </c>
      <c r="N2900" s="7">
        <f>Sales_Data[[#This Row],[Gross Revenue]]-Sales_Data[[#This Row],[Discount Amount ]]</f>
        <v>128000</v>
      </c>
      <c r="O2900" s="7">
        <f>Sales_Data[[#This Row],[OrderQuantity]] *Sales_Data[[#This Row],[UnitCost]]</f>
        <v>88000</v>
      </c>
      <c r="P2900" s="7">
        <f>Sales_Data[[#This Row],[ItemCost]] +Sales_Data[[#This Row],[ShippingCost]]</f>
        <v>88696.58</v>
      </c>
      <c r="Q2900" s="7">
        <f>Sales_Data[[#This Row],[Gross Revenue]]-Sales_Data[[#This Row],[TotalFinancialCost]]</f>
        <v>43303.42</v>
      </c>
      <c r="R2900" s="7">
        <f>Sales_Data[[#This Row],[Actul Bill Amount]]-Sales_Data[[#This Row],[ShippingCost]]</f>
        <v>127303.42</v>
      </c>
      <c r="S2900">
        <v>1175</v>
      </c>
      <c r="T2900">
        <v>696.58</v>
      </c>
      <c r="U2900" t="s">
        <v>36</v>
      </c>
      <c r="V2900">
        <v>8000</v>
      </c>
      <c r="W2900" t="s">
        <v>18</v>
      </c>
      <c r="X2900" t="str">
        <f t="shared" si="91"/>
        <v>Bengaluru</v>
      </c>
    </row>
    <row r="2901" spans="1:24" x14ac:dyDescent="0.4">
      <c r="A2901">
        <v>102900</v>
      </c>
      <c r="B2901" s="5">
        <v>45826.612500000003</v>
      </c>
      <c r="C2901" s="3" t="str">
        <f>TEXT(Sales_Data[[#This Row],[OrderDate]],"mmmm")</f>
        <v>June</v>
      </c>
      <c r="D2901" s="3" t="str">
        <f t="shared" si="90"/>
        <v>2025</v>
      </c>
      <c r="E2901" t="s">
        <v>42</v>
      </c>
      <c r="F2901" t="s">
        <v>43</v>
      </c>
      <c r="G2901" t="s">
        <v>29</v>
      </c>
      <c r="H2901" t="s">
        <v>37</v>
      </c>
      <c r="I2901" t="s">
        <v>100</v>
      </c>
      <c r="J2901">
        <v>18</v>
      </c>
      <c r="K2901">
        <v>2800</v>
      </c>
      <c r="L2901" s="7">
        <f>Sales_Data[[#This Row],[OrderQuantity]] *Sales_Data[[#This Row],[UnitPrice]]</f>
        <v>50400</v>
      </c>
      <c r="M2901" s="7">
        <f>Sales_Data[[#This Row],[UnitPrice]]-Sales_Data[[#This Row],[UnitCost]]</f>
        <v>1300</v>
      </c>
      <c r="N2901" s="7">
        <f>Sales_Data[[#This Row],[Gross Revenue]]-Sales_Data[[#This Row],[Discount Amount ]]</f>
        <v>49100</v>
      </c>
      <c r="O2901" s="7">
        <f>Sales_Data[[#This Row],[OrderQuantity]] *Sales_Data[[#This Row],[UnitCost]]</f>
        <v>27000</v>
      </c>
      <c r="P2901" s="7">
        <f>Sales_Data[[#This Row],[ItemCost]] +Sales_Data[[#This Row],[ShippingCost]]</f>
        <v>27896.7</v>
      </c>
      <c r="Q2901" s="7">
        <f>Sales_Data[[#This Row],[Gross Revenue]]-Sales_Data[[#This Row],[TotalFinancialCost]]</f>
        <v>22503.3</v>
      </c>
      <c r="R2901" s="7">
        <f>Sales_Data[[#This Row],[Actul Bill Amount]]-Sales_Data[[#This Row],[ShippingCost]]</f>
        <v>48203.3</v>
      </c>
      <c r="S2901">
        <v>747</v>
      </c>
      <c r="T2901">
        <v>896.7</v>
      </c>
      <c r="U2901" t="s">
        <v>61</v>
      </c>
      <c r="V2901">
        <v>1500</v>
      </c>
      <c r="W2901" t="s">
        <v>38</v>
      </c>
      <c r="X2901" t="str">
        <f t="shared" si="91"/>
        <v>Kolkata</v>
      </c>
    </row>
    <row r="2902" spans="1:24" x14ac:dyDescent="0.4">
      <c r="A2902">
        <v>102901</v>
      </c>
      <c r="B2902" s="5">
        <v>45743.027777777781</v>
      </c>
      <c r="C2902" s="3" t="str">
        <f>TEXT(Sales_Data[[#This Row],[OrderDate]],"mmmm")</f>
        <v>March</v>
      </c>
      <c r="D2902" s="3" t="str">
        <f t="shared" si="90"/>
        <v>2025</v>
      </c>
      <c r="E2902" t="s">
        <v>42</v>
      </c>
      <c r="F2902" t="s">
        <v>24</v>
      </c>
      <c r="G2902" t="s">
        <v>15</v>
      </c>
      <c r="H2902" t="s">
        <v>25</v>
      </c>
      <c r="I2902" t="s">
        <v>100</v>
      </c>
      <c r="J2902">
        <v>40</v>
      </c>
      <c r="K2902">
        <v>45000</v>
      </c>
      <c r="L2902" s="7">
        <f>Sales_Data[[#This Row],[OrderQuantity]] *Sales_Data[[#This Row],[UnitPrice]]</f>
        <v>1800000</v>
      </c>
      <c r="M2902" s="7">
        <f>Sales_Data[[#This Row],[UnitPrice]]-Sales_Data[[#This Row],[UnitCost]]</f>
        <v>13000</v>
      </c>
      <c r="N2902" s="7">
        <f>Sales_Data[[#This Row],[Gross Revenue]]-Sales_Data[[#This Row],[Discount Amount ]]</f>
        <v>1787000</v>
      </c>
      <c r="O2902" s="7">
        <f>Sales_Data[[#This Row],[OrderQuantity]] *Sales_Data[[#This Row],[UnitCost]]</f>
        <v>1280000</v>
      </c>
      <c r="P2902" s="7">
        <f>Sales_Data[[#This Row],[ItemCost]] +Sales_Data[[#This Row],[ShippingCost]]</f>
        <v>1280808</v>
      </c>
      <c r="Q2902" s="7">
        <f>Sales_Data[[#This Row],[Gross Revenue]]-Sales_Data[[#This Row],[TotalFinancialCost]]</f>
        <v>519192</v>
      </c>
      <c r="R2902" s="7">
        <f>Sales_Data[[#This Row],[Actul Bill Amount]]-Sales_Data[[#This Row],[ShippingCost]]</f>
        <v>1786192</v>
      </c>
      <c r="S2902">
        <v>376</v>
      </c>
      <c r="T2902">
        <v>808</v>
      </c>
      <c r="U2902" t="s">
        <v>26</v>
      </c>
      <c r="V2902">
        <v>32000</v>
      </c>
      <c r="W2902" t="s">
        <v>27</v>
      </c>
      <c r="X2902" t="str">
        <f t="shared" si="91"/>
        <v>Mumbai</v>
      </c>
    </row>
    <row r="2903" spans="1:24" x14ac:dyDescent="0.4">
      <c r="A2903">
        <v>102902</v>
      </c>
      <c r="B2903" s="5">
        <v>45834.45416666667</v>
      </c>
      <c r="C2903" s="3" t="str">
        <f>TEXT(Sales_Data[[#This Row],[OrderDate]],"mmmm")</f>
        <v>June</v>
      </c>
      <c r="D2903" s="3" t="str">
        <f t="shared" si="90"/>
        <v>2025</v>
      </c>
      <c r="E2903" t="s">
        <v>34</v>
      </c>
      <c r="F2903" t="s">
        <v>40</v>
      </c>
      <c r="G2903" t="s">
        <v>29</v>
      </c>
      <c r="H2903" t="s">
        <v>16</v>
      </c>
      <c r="I2903" t="s">
        <v>100</v>
      </c>
      <c r="J2903">
        <v>79</v>
      </c>
      <c r="K2903">
        <v>1500</v>
      </c>
      <c r="L2903" s="7">
        <f>Sales_Data[[#This Row],[OrderQuantity]] *Sales_Data[[#This Row],[UnitPrice]]</f>
        <v>118500</v>
      </c>
      <c r="M2903" s="7">
        <f>Sales_Data[[#This Row],[UnitPrice]]-Sales_Data[[#This Row],[UnitCost]]</f>
        <v>700</v>
      </c>
      <c r="N2903" s="7">
        <f>Sales_Data[[#This Row],[Gross Revenue]]-Sales_Data[[#This Row],[Discount Amount ]]</f>
        <v>117800</v>
      </c>
      <c r="O2903" s="7">
        <f>Sales_Data[[#This Row],[OrderQuantity]] *Sales_Data[[#This Row],[UnitCost]]</f>
        <v>63200</v>
      </c>
      <c r="P2903" s="7">
        <f>Sales_Data[[#This Row],[ItemCost]] +Sales_Data[[#This Row],[ShippingCost]]</f>
        <v>63559.87</v>
      </c>
      <c r="Q2903" s="7">
        <f>Sales_Data[[#This Row],[Gross Revenue]]-Sales_Data[[#This Row],[TotalFinancialCost]]</f>
        <v>54940.13</v>
      </c>
      <c r="R2903" s="7">
        <f>Sales_Data[[#This Row],[Actul Bill Amount]]-Sales_Data[[#This Row],[ShippingCost]]</f>
        <v>117440.13</v>
      </c>
      <c r="S2903">
        <v>924</v>
      </c>
      <c r="T2903">
        <v>359.87</v>
      </c>
      <c r="U2903" t="s">
        <v>52</v>
      </c>
      <c r="V2903">
        <v>800</v>
      </c>
      <c r="W2903" t="s">
        <v>18</v>
      </c>
      <c r="X2903" t="str">
        <f t="shared" si="91"/>
        <v>Bengaluru</v>
      </c>
    </row>
    <row r="2904" spans="1:24" x14ac:dyDescent="0.4">
      <c r="A2904">
        <v>102903</v>
      </c>
      <c r="B2904" s="5">
        <v>45674.22152777778</v>
      </c>
      <c r="C2904" s="3" t="str">
        <f>TEXT(Sales_Data[[#This Row],[OrderDate]],"mmmm")</f>
        <v>January</v>
      </c>
      <c r="D2904" s="3" t="str">
        <f t="shared" si="90"/>
        <v>2025</v>
      </c>
      <c r="E2904" t="s">
        <v>39</v>
      </c>
      <c r="F2904" t="s">
        <v>14</v>
      </c>
      <c r="G2904" t="s">
        <v>29</v>
      </c>
      <c r="H2904" t="s">
        <v>20</v>
      </c>
      <c r="I2904" t="s">
        <v>100</v>
      </c>
      <c r="J2904">
        <v>47</v>
      </c>
      <c r="K2904">
        <v>6500</v>
      </c>
      <c r="L2904" s="7">
        <f>Sales_Data[[#This Row],[OrderQuantity]] *Sales_Data[[#This Row],[UnitPrice]]</f>
        <v>305500</v>
      </c>
      <c r="M2904" s="7">
        <f>Sales_Data[[#This Row],[UnitPrice]]-Sales_Data[[#This Row],[UnitCost]]</f>
        <v>2300</v>
      </c>
      <c r="N2904" s="7">
        <f>Sales_Data[[#This Row],[Gross Revenue]]-Sales_Data[[#This Row],[Discount Amount ]]</f>
        <v>303200</v>
      </c>
      <c r="O2904" s="7">
        <f>Sales_Data[[#This Row],[OrderQuantity]] *Sales_Data[[#This Row],[UnitCost]]</f>
        <v>197400</v>
      </c>
      <c r="P2904" s="7">
        <f>Sales_Data[[#This Row],[ItemCost]] +Sales_Data[[#This Row],[ShippingCost]]</f>
        <v>198356.06</v>
      </c>
      <c r="Q2904" s="7">
        <f>Sales_Data[[#This Row],[Gross Revenue]]-Sales_Data[[#This Row],[TotalFinancialCost]]</f>
        <v>107143.94</v>
      </c>
      <c r="R2904" s="7">
        <f>Sales_Data[[#This Row],[Actul Bill Amount]]-Sales_Data[[#This Row],[ShippingCost]]</f>
        <v>302243.94</v>
      </c>
      <c r="S2904">
        <v>465</v>
      </c>
      <c r="T2904">
        <v>956.06</v>
      </c>
      <c r="U2904" t="s">
        <v>21</v>
      </c>
      <c r="V2904">
        <v>4200</v>
      </c>
      <c r="W2904" t="s">
        <v>22</v>
      </c>
      <c r="X2904" t="str">
        <f t="shared" si="91"/>
        <v>Nagpur</v>
      </c>
    </row>
    <row r="2905" spans="1:24" x14ac:dyDescent="0.4">
      <c r="A2905">
        <v>102904</v>
      </c>
      <c r="B2905" s="5">
        <v>45755.696527777778</v>
      </c>
      <c r="C2905" s="3" t="str">
        <f>TEXT(Sales_Data[[#This Row],[OrderDate]],"mmmm")</f>
        <v>April</v>
      </c>
      <c r="D2905" s="3" t="str">
        <f t="shared" si="90"/>
        <v>2025</v>
      </c>
      <c r="E2905" t="s">
        <v>19</v>
      </c>
      <c r="F2905" t="s">
        <v>28</v>
      </c>
      <c r="G2905" t="s">
        <v>15</v>
      </c>
      <c r="H2905" t="s">
        <v>25</v>
      </c>
      <c r="I2905" t="s">
        <v>100</v>
      </c>
      <c r="J2905">
        <v>97</v>
      </c>
      <c r="K2905">
        <v>2500</v>
      </c>
      <c r="L2905" s="7">
        <f>Sales_Data[[#This Row],[OrderQuantity]] *Sales_Data[[#This Row],[UnitPrice]]</f>
        <v>242500</v>
      </c>
      <c r="M2905" s="7">
        <f>Sales_Data[[#This Row],[UnitPrice]]-Sales_Data[[#This Row],[UnitCost]]</f>
        <v>1000</v>
      </c>
      <c r="N2905" s="7">
        <f>Sales_Data[[#This Row],[Gross Revenue]]-Sales_Data[[#This Row],[Discount Amount ]]</f>
        <v>241500</v>
      </c>
      <c r="O2905" s="7">
        <f>Sales_Data[[#This Row],[OrderQuantity]] *Sales_Data[[#This Row],[UnitCost]]</f>
        <v>145500</v>
      </c>
      <c r="P2905" s="7">
        <f>Sales_Data[[#This Row],[ItemCost]] +Sales_Data[[#This Row],[ShippingCost]]</f>
        <v>146278.84</v>
      </c>
      <c r="Q2905" s="7">
        <f>Sales_Data[[#This Row],[Gross Revenue]]-Sales_Data[[#This Row],[TotalFinancialCost]]</f>
        <v>96221.16</v>
      </c>
      <c r="R2905" s="7">
        <f>Sales_Data[[#This Row],[Actul Bill Amount]]-Sales_Data[[#This Row],[ShippingCost]]</f>
        <v>240721.16</v>
      </c>
      <c r="S2905">
        <v>482</v>
      </c>
      <c r="T2905">
        <v>778.84</v>
      </c>
      <c r="U2905" t="s">
        <v>54</v>
      </c>
      <c r="V2905">
        <v>1500</v>
      </c>
      <c r="W2905" t="s">
        <v>27</v>
      </c>
      <c r="X2905" t="str">
        <f t="shared" si="91"/>
        <v>Mumbai</v>
      </c>
    </row>
    <row r="2906" spans="1:24" x14ac:dyDescent="0.4">
      <c r="A2906">
        <v>102905</v>
      </c>
      <c r="B2906" s="5">
        <v>45855.716666666667</v>
      </c>
      <c r="C2906" s="3" t="str">
        <f>TEXT(Sales_Data[[#This Row],[OrderDate]],"mmmm")</f>
        <v>July</v>
      </c>
      <c r="D2906" s="3" t="str">
        <f t="shared" si="90"/>
        <v>2025</v>
      </c>
      <c r="E2906" t="s">
        <v>50</v>
      </c>
      <c r="F2906" t="s">
        <v>24</v>
      </c>
      <c r="G2906" t="s">
        <v>15</v>
      </c>
      <c r="H2906" t="s">
        <v>32</v>
      </c>
      <c r="I2906" t="s">
        <v>100</v>
      </c>
      <c r="J2906">
        <v>14</v>
      </c>
      <c r="K2906">
        <v>45000</v>
      </c>
      <c r="L2906" s="7">
        <f>Sales_Data[[#This Row],[OrderQuantity]] *Sales_Data[[#This Row],[UnitPrice]]</f>
        <v>630000</v>
      </c>
      <c r="M2906" s="7">
        <f>Sales_Data[[#This Row],[UnitPrice]]-Sales_Data[[#This Row],[UnitCost]]</f>
        <v>13000</v>
      </c>
      <c r="N2906" s="7">
        <f>Sales_Data[[#This Row],[Gross Revenue]]-Sales_Data[[#This Row],[Discount Amount ]]</f>
        <v>617000</v>
      </c>
      <c r="O2906" s="7">
        <f>Sales_Data[[#This Row],[OrderQuantity]] *Sales_Data[[#This Row],[UnitCost]]</f>
        <v>448000</v>
      </c>
      <c r="P2906" s="7">
        <f>Sales_Data[[#This Row],[ItemCost]] +Sales_Data[[#This Row],[ShippingCost]]</f>
        <v>448529.16</v>
      </c>
      <c r="Q2906" s="7">
        <f>Sales_Data[[#This Row],[Gross Revenue]]-Sales_Data[[#This Row],[TotalFinancialCost]]</f>
        <v>181470.84000000003</v>
      </c>
      <c r="R2906" s="7">
        <f>Sales_Data[[#This Row],[Actul Bill Amount]]-Sales_Data[[#This Row],[ShippingCost]]</f>
        <v>616470.84</v>
      </c>
      <c r="S2906">
        <v>768</v>
      </c>
      <c r="T2906">
        <v>529.16</v>
      </c>
      <c r="U2906" t="s">
        <v>26</v>
      </c>
      <c r="V2906">
        <v>32000</v>
      </c>
      <c r="W2906" t="s">
        <v>33</v>
      </c>
      <c r="X2906" t="str">
        <f t="shared" si="91"/>
        <v>Delhi</v>
      </c>
    </row>
    <row r="2907" spans="1:24" x14ac:dyDescent="0.4">
      <c r="A2907">
        <v>102906</v>
      </c>
      <c r="B2907" s="5">
        <v>45755.438194444447</v>
      </c>
      <c r="C2907" s="3" t="str">
        <f>TEXT(Sales_Data[[#This Row],[OrderDate]],"mmmm")</f>
        <v>April</v>
      </c>
      <c r="D2907" s="3" t="str">
        <f t="shared" si="90"/>
        <v>2025</v>
      </c>
      <c r="E2907" t="s">
        <v>50</v>
      </c>
      <c r="F2907" t="s">
        <v>46</v>
      </c>
      <c r="G2907" t="s">
        <v>29</v>
      </c>
      <c r="H2907" t="s">
        <v>25</v>
      </c>
      <c r="I2907" t="s">
        <v>100</v>
      </c>
      <c r="J2907">
        <v>3</v>
      </c>
      <c r="K2907">
        <v>15000</v>
      </c>
      <c r="L2907" s="7">
        <f>Sales_Data[[#This Row],[OrderQuantity]] *Sales_Data[[#This Row],[UnitPrice]]</f>
        <v>45000</v>
      </c>
      <c r="M2907" s="7">
        <f>Sales_Data[[#This Row],[UnitPrice]]-Sales_Data[[#This Row],[UnitCost]]</f>
        <v>5500</v>
      </c>
      <c r="N2907" s="7">
        <f>Sales_Data[[#This Row],[Gross Revenue]]-Sales_Data[[#This Row],[Discount Amount ]]</f>
        <v>39500</v>
      </c>
      <c r="O2907" s="7">
        <f>Sales_Data[[#This Row],[OrderQuantity]] *Sales_Data[[#This Row],[UnitCost]]</f>
        <v>28500</v>
      </c>
      <c r="P2907" s="7">
        <f>Sales_Data[[#This Row],[ItemCost]] +Sales_Data[[#This Row],[ShippingCost]]</f>
        <v>28747.03</v>
      </c>
      <c r="Q2907" s="7">
        <f>Sales_Data[[#This Row],[Gross Revenue]]-Sales_Data[[#This Row],[TotalFinancialCost]]</f>
        <v>16252.970000000001</v>
      </c>
      <c r="R2907" s="7">
        <f>Sales_Data[[#This Row],[Actul Bill Amount]]-Sales_Data[[#This Row],[ShippingCost]]</f>
        <v>39252.97</v>
      </c>
      <c r="S2907">
        <v>1054</v>
      </c>
      <c r="T2907">
        <v>247.03</v>
      </c>
      <c r="U2907" t="s">
        <v>53</v>
      </c>
      <c r="V2907">
        <v>9500</v>
      </c>
      <c r="W2907" t="s">
        <v>27</v>
      </c>
      <c r="X2907" t="str">
        <f t="shared" si="91"/>
        <v>Mumbai</v>
      </c>
    </row>
    <row r="2908" spans="1:24" x14ac:dyDescent="0.4">
      <c r="A2908">
        <v>102907</v>
      </c>
      <c r="B2908" s="5">
        <v>45722.352083333331</v>
      </c>
      <c r="C2908" s="3" t="str">
        <f>TEXT(Sales_Data[[#This Row],[OrderDate]],"mmmm")</f>
        <v>March</v>
      </c>
      <c r="D2908" s="3" t="str">
        <f t="shared" si="90"/>
        <v>2025</v>
      </c>
      <c r="E2908" t="s">
        <v>48</v>
      </c>
      <c r="F2908" t="s">
        <v>14</v>
      </c>
      <c r="G2908" t="s">
        <v>15</v>
      </c>
      <c r="H2908" t="s">
        <v>16</v>
      </c>
      <c r="I2908" t="s">
        <v>100</v>
      </c>
      <c r="J2908">
        <v>5</v>
      </c>
      <c r="K2908">
        <v>3200</v>
      </c>
      <c r="L2908" s="7">
        <f>Sales_Data[[#This Row],[OrderQuantity]] *Sales_Data[[#This Row],[UnitPrice]]</f>
        <v>16000</v>
      </c>
      <c r="M2908" s="7">
        <f>Sales_Data[[#This Row],[UnitPrice]]-Sales_Data[[#This Row],[UnitCost]]</f>
        <v>1200</v>
      </c>
      <c r="N2908" s="7">
        <f>Sales_Data[[#This Row],[Gross Revenue]]-Sales_Data[[#This Row],[Discount Amount ]]</f>
        <v>14800</v>
      </c>
      <c r="O2908" s="7">
        <f>Sales_Data[[#This Row],[OrderQuantity]] *Sales_Data[[#This Row],[UnitCost]]</f>
        <v>10000</v>
      </c>
      <c r="P2908" s="7">
        <f>Sales_Data[[#This Row],[ItemCost]] +Sales_Data[[#This Row],[ShippingCost]]</f>
        <v>10620.68</v>
      </c>
      <c r="Q2908" s="7">
        <f>Sales_Data[[#This Row],[Gross Revenue]]-Sales_Data[[#This Row],[TotalFinancialCost]]</f>
        <v>5379.32</v>
      </c>
      <c r="R2908" s="7">
        <f>Sales_Data[[#This Row],[Actul Bill Amount]]-Sales_Data[[#This Row],[ShippingCost]]</f>
        <v>14179.32</v>
      </c>
      <c r="S2908">
        <v>413</v>
      </c>
      <c r="T2908">
        <v>620.67999999999995</v>
      </c>
      <c r="U2908" t="s">
        <v>17</v>
      </c>
      <c r="V2908">
        <v>2000</v>
      </c>
      <c r="W2908" t="s">
        <v>18</v>
      </c>
      <c r="X2908" t="str">
        <f t="shared" si="91"/>
        <v>Bengaluru</v>
      </c>
    </row>
    <row r="2909" spans="1:24" x14ac:dyDescent="0.4">
      <c r="A2909">
        <v>102908</v>
      </c>
      <c r="B2909" s="5">
        <v>45987.484027777777</v>
      </c>
      <c r="C2909" s="3" t="str">
        <f>TEXT(Sales_Data[[#This Row],[OrderDate]],"mmmm")</f>
        <v>November</v>
      </c>
      <c r="D2909" s="3" t="str">
        <f t="shared" si="90"/>
        <v>2025</v>
      </c>
      <c r="E2909" t="s">
        <v>45</v>
      </c>
      <c r="F2909" t="s">
        <v>14</v>
      </c>
      <c r="G2909" t="s">
        <v>31</v>
      </c>
      <c r="H2909" t="s">
        <v>20</v>
      </c>
      <c r="I2909" t="s">
        <v>100</v>
      </c>
      <c r="J2909">
        <v>43</v>
      </c>
      <c r="K2909">
        <v>6500</v>
      </c>
      <c r="L2909" s="7">
        <f>Sales_Data[[#This Row],[OrderQuantity]] *Sales_Data[[#This Row],[UnitPrice]]</f>
        <v>279500</v>
      </c>
      <c r="M2909" s="7">
        <f>Sales_Data[[#This Row],[UnitPrice]]-Sales_Data[[#This Row],[UnitCost]]</f>
        <v>2300</v>
      </c>
      <c r="N2909" s="7">
        <f>Sales_Data[[#This Row],[Gross Revenue]]-Sales_Data[[#This Row],[Discount Amount ]]</f>
        <v>277200</v>
      </c>
      <c r="O2909" s="7">
        <f>Sales_Data[[#This Row],[OrderQuantity]] *Sales_Data[[#This Row],[UnitCost]]</f>
        <v>180600</v>
      </c>
      <c r="P2909" s="7">
        <f>Sales_Data[[#This Row],[ItemCost]] +Sales_Data[[#This Row],[ShippingCost]]</f>
        <v>181192.17</v>
      </c>
      <c r="Q2909" s="7">
        <f>Sales_Data[[#This Row],[Gross Revenue]]-Sales_Data[[#This Row],[TotalFinancialCost]]</f>
        <v>98307.829999999987</v>
      </c>
      <c r="R2909" s="7">
        <f>Sales_Data[[#This Row],[Actul Bill Amount]]-Sales_Data[[#This Row],[ShippingCost]]</f>
        <v>276607.83</v>
      </c>
      <c r="S2909">
        <v>1014</v>
      </c>
      <c r="T2909">
        <v>592.16999999999996</v>
      </c>
      <c r="U2909" t="s">
        <v>21</v>
      </c>
      <c r="V2909">
        <v>4200</v>
      </c>
      <c r="W2909" t="s">
        <v>22</v>
      </c>
      <c r="X2909" t="str">
        <f t="shared" si="91"/>
        <v>Nagpur</v>
      </c>
    </row>
    <row r="2910" spans="1:24" x14ac:dyDescent="0.4">
      <c r="A2910">
        <v>102909</v>
      </c>
      <c r="B2910" s="5">
        <v>45998.51666666667</v>
      </c>
      <c r="C2910" s="3" t="str">
        <f>TEXT(Sales_Data[[#This Row],[OrderDate]],"mmmm")</f>
        <v>December</v>
      </c>
      <c r="D2910" s="3" t="str">
        <f t="shared" si="90"/>
        <v>2025</v>
      </c>
      <c r="E2910" t="s">
        <v>23</v>
      </c>
      <c r="F2910" t="s">
        <v>28</v>
      </c>
      <c r="G2910" t="s">
        <v>29</v>
      </c>
      <c r="H2910" t="s">
        <v>16</v>
      </c>
      <c r="I2910" t="s">
        <v>100</v>
      </c>
      <c r="J2910">
        <v>59</v>
      </c>
      <c r="K2910">
        <v>450</v>
      </c>
      <c r="L2910" s="7">
        <f>Sales_Data[[#This Row],[OrderQuantity]] *Sales_Data[[#This Row],[UnitPrice]]</f>
        <v>26550</v>
      </c>
      <c r="M2910" s="7">
        <f>Sales_Data[[#This Row],[UnitPrice]]-Sales_Data[[#This Row],[UnitCost]]</f>
        <v>250</v>
      </c>
      <c r="N2910" s="7">
        <f>Sales_Data[[#This Row],[Gross Revenue]]-Sales_Data[[#This Row],[Discount Amount ]]</f>
        <v>26300</v>
      </c>
      <c r="O2910" s="7">
        <f>Sales_Data[[#This Row],[OrderQuantity]] *Sales_Data[[#This Row],[UnitCost]]</f>
        <v>11800</v>
      </c>
      <c r="P2910" s="7">
        <f>Sales_Data[[#This Row],[ItemCost]] +Sales_Data[[#This Row],[ShippingCost]]</f>
        <v>12226.95</v>
      </c>
      <c r="Q2910" s="7">
        <f>Sales_Data[[#This Row],[Gross Revenue]]-Sales_Data[[#This Row],[TotalFinancialCost]]</f>
        <v>14323.05</v>
      </c>
      <c r="R2910" s="7">
        <f>Sales_Data[[#This Row],[Actul Bill Amount]]-Sales_Data[[#This Row],[ShippingCost]]</f>
        <v>25873.05</v>
      </c>
      <c r="S2910">
        <v>1005</v>
      </c>
      <c r="T2910">
        <v>426.95</v>
      </c>
      <c r="U2910" t="s">
        <v>30</v>
      </c>
      <c r="V2910">
        <v>200</v>
      </c>
      <c r="W2910" t="s">
        <v>18</v>
      </c>
      <c r="X2910" t="str">
        <f t="shared" si="91"/>
        <v>Bengaluru</v>
      </c>
    </row>
    <row r="2911" spans="1:24" x14ac:dyDescent="0.4">
      <c r="A2911">
        <v>102910</v>
      </c>
      <c r="B2911" s="5">
        <v>45662.124305555553</v>
      </c>
      <c r="C2911" s="3" t="str">
        <f>TEXT(Sales_Data[[#This Row],[OrderDate]],"mmmm")</f>
        <v>January</v>
      </c>
      <c r="D2911" s="3" t="str">
        <f t="shared" si="90"/>
        <v>2025</v>
      </c>
      <c r="E2911" t="s">
        <v>50</v>
      </c>
      <c r="F2911" t="s">
        <v>28</v>
      </c>
      <c r="G2911" t="s">
        <v>29</v>
      </c>
      <c r="H2911" t="s">
        <v>16</v>
      </c>
      <c r="I2911" t="s">
        <v>100</v>
      </c>
      <c r="J2911">
        <v>78</v>
      </c>
      <c r="K2911">
        <v>2500</v>
      </c>
      <c r="L2911" s="7">
        <f>Sales_Data[[#This Row],[OrderQuantity]] *Sales_Data[[#This Row],[UnitPrice]]</f>
        <v>195000</v>
      </c>
      <c r="M2911" s="7">
        <f>Sales_Data[[#This Row],[UnitPrice]]-Sales_Data[[#This Row],[UnitCost]]</f>
        <v>1000</v>
      </c>
      <c r="N2911" s="7">
        <f>Sales_Data[[#This Row],[Gross Revenue]]-Sales_Data[[#This Row],[Discount Amount ]]</f>
        <v>194000</v>
      </c>
      <c r="O2911" s="7">
        <f>Sales_Data[[#This Row],[OrderQuantity]] *Sales_Data[[#This Row],[UnitCost]]</f>
        <v>117000</v>
      </c>
      <c r="P2911" s="7">
        <f>Sales_Data[[#This Row],[ItemCost]] +Sales_Data[[#This Row],[ShippingCost]]</f>
        <v>118810.8</v>
      </c>
      <c r="Q2911" s="7">
        <f>Sales_Data[[#This Row],[Gross Revenue]]-Sales_Data[[#This Row],[TotalFinancialCost]]</f>
        <v>76189.2</v>
      </c>
      <c r="R2911" s="7">
        <f>Sales_Data[[#This Row],[Actul Bill Amount]]-Sales_Data[[#This Row],[ShippingCost]]</f>
        <v>192189.2</v>
      </c>
      <c r="S2911">
        <v>1121</v>
      </c>
      <c r="T2911">
        <v>1810.8</v>
      </c>
      <c r="U2911" t="s">
        <v>54</v>
      </c>
      <c r="V2911">
        <v>1500</v>
      </c>
      <c r="W2911" t="s">
        <v>18</v>
      </c>
      <c r="X2911" t="str">
        <f t="shared" si="91"/>
        <v>Bengaluru</v>
      </c>
    </row>
    <row r="2912" spans="1:24" x14ac:dyDescent="0.4">
      <c r="A2912">
        <v>102911</v>
      </c>
      <c r="B2912" s="5">
        <v>45659.154166666667</v>
      </c>
      <c r="C2912" s="3" t="str">
        <f>TEXT(Sales_Data[[#This Row],[OrderDate]],"mmmm")</f>
        <v>January</v>
      </c>
      <c r="D2912" s="3" t="str">
        <f t="shared" si="90"/>
        <v>2025</v>
      </c>
      <c r="E2912" t="s">
        <v>45</v>
      </c>
      <c r="F2912" t="s">
        <v>40</v>
      </c>
      <c r="G2912" t="s">
        <v>31</v>
      </c>
      <c r="H2912" t="s">
        <v>25</v>
      </c>
      <c r="I2912" t="s">
        <v>100</v>
      </c>
      <c r="J2912">
        <v>2</v>
      </c>
      <c r="K2912">
        <v>1500</v>
      </c>
      <c r="L2912" s="7">
        <f>Sales_Data[[#This Row],[OrderQuantity]] *Sales_Data[[#This Row],[UnitPrice]]</f>
        <v>3000</v>
      </c>
      <c r="M2912" s="7">
        <f>Sales_Data[[#This Row],[UnitPrice]]-Sales_Data[[#This Row],[UnitCost]]</f>
        <v>700</v>
      </c>
      <c r="N2912" s="7">
        <f>Sales_Data[[#This Row],[Gross Revenue]]-Sales_Data[[#This Row],[Discount Amount ]]</f>
        <v>2300</v>
      </c>
      <c r="O2912" s="7">
        <f>Sales_Data[[#This Row],[OrderQuantity]] *Sales_Data[[#This Row],[UnitCost]]</f>
        <v>1600</v>
      </c>
      <c r="P2912" s="7">
        <f>Sales_Data[[#This Row],[ItemCost]] +Sales_Data[[#This Row],[ShippingCost]]</f>
        <v>2034.38</v>
      </c>
      <c r="Q2912" s="7">
        <f>Sales_Data[[#This Row],[Gross Revenue]]-Sales_Data[[#This Row],[TotalFinancialCost]]</f>
        <v>965.61999999999989</v>
      </c>
      <c r="R2912" s="7">
        <f>Sales_Data[[#This Row],[Actul Bill Amount]]-Sales_Data[[#This Row],[ShippingCost]]</f>
        <v>1865.62</v>
      </c>
      <c r="S2912">
        <v>653</v>
      </c>
      <c r="T2912">
        <v>434.38</v>
      </c>
      <c r="U2912" t="s">
        <v>52</v>
      </c>
      <c r="V2912">
        <v>800</v>
      </c>
      <c r="W2912" t="s">
        <v>27</v>
      </c>
      <c r="X2912" t="str">
        <f t="shared" si="91"/>
        <v>Mumbai</v>
      </c>
    </row>
    <row r="2913" spans="1:24" x14ac:dyDescent="0.4">
      <c r="A2913">
        <v>102912</v>
      </c>
      <c r="B2913" s="5">
        <v>45679.840277777781</v>
      </c>
      <c r="C2913" s="3" t="str">
        <f>TEXT(Sales_Data[[#This Row],[OrderDate]],"mmmm")</f>
        <v>January</v>
      </c>
      <c r="D2913" s="3" t="str">
        <f t="shared" si="90"/>
        <v>2025</v>
      </c>
      <c r="E2913" t="s">
        <v>23</v>
      </c>
      <c r="F2913" t="s">
        <v>28</v>
      </c>
      <c r="G2913" t="s">
        <v>31</v>
      </c>
      <c r="H2913" t="s">
        <v>37</v>
      </c>
      <c r="I2913" t="s">
        <v>100</v>
      </c>
      <c r="J2913">
        <v>94</v>
      </c>
      <c r="K2913">
        <v>2500</v>
      </c>
      <c r="L2913" s="7">
        <f>Sales_Data[[#This Row],[OrderQuantity]] *Sales_Data[[#This Row],[UnitPrice]]</f>
        <v>235000</v>
      </c>
      <c r="M2913" s="7">
        <f>Sales_Data[[#This Row],[UnitPrice]]-Sales_Data[[#This Row],[UnitCost]]</f>
        <v>1000</v>
      </c>
      <c r="N2913" s="7">
        <f>Sales_Data[[#This Row],[Gross Revenue]]-Sales_Data[[#This Row],[Discount Amount ]]</f>
        <v>234000</v>
      </c>
      <c r="O2913" s="7">
        <f>Sales_Data[[#This Row],[OrderQuantity]] *Sales_Data[[#This Row],[UnitCost]]</f>
        <v>141000</v>
      </c>
      <c r="P2913" s="7">
        <f>Sales_Data[[#This Row],[ItemCost]] +Sales_Data[[#This Row],[ShippingCost]]</f>
        <v>141606.56</v>
      </c>
      <c r="Q2913" s="7">
        <f>Sales_Data[[#This Row],[Gross Revenue]]-Sales_Data[[#This Row],[TotalFinancialCost]]</f>
        <v>93393.44</v>
      </c>
      <c r="R2913" s="7">
        <f>Sales_Data[[#This Row],[Actul Bill Amount]]-Sales_Data[[#This Row],[ShippingCost]]</f>
        <v>233393.44</v>
      </c>
      <c r="S2913">
        <v>1036</v>
      </c>
      <c r="T2913">
        <v>606.55999999999995</v>
      </c>
      <c r="U2913" t="s">
        <v>54</v>
      </c>
      <c r="V2913">
        <v>1500</v>
      </c>
      <c r="W2913" t="s">
        <v>38</v>
      </c>
      <c r="X2913" t="str">
        <f t="shared" si="91"/>
        <v>Kolkata</v>
      </c>
    </row>
    <row r="2914" spans="1:24" x14ac:dyDescent="0.4">
      <c r="A2914">
        <v>102913</v>
      </c>
      <c r="B2914" s="5">
        <v>45769.637499999997</v>
      </c>
      <c r="C2914" s="3" t="str">
        <f>TEXT(Sales_Data[[#This Row],[OrderDate]],"mmmm")</f>
        <v>April</v>
      </c>
      <c r="D2914" s="3" t="str">
        <f t="shared" si="90"/>
        <v>2025</v>
      </c>
      <c r="E2914" t="s">
        <v>45</v>
      </c>
      <c r="F2914" t="s">
        <v>35</v>
      </c>
      <c r="G2914" t="s">
        <v>15</v>
      </c>
      <c r="H2914" t="s">
        <v>25</v>
      </c>
      <c r="I2914" t="s">
        <v>100</v>
      </c>
      <c r="J2914">
        <v>18</v>
      </c>
      <c r="K2914">
        <v>12000</v>
      </c>
      <c r="L2914" s="7">
        <f>Sales_Data[[#This Row],[OrderQuantity]] *Sales_Data[[#This Row],[UnitPrice]]</f>
        <v>216000</v>
      </c>
      <c r="M2914" s="7">
        <f>Sales_Data[[#This Row],[UnitPrice]]-Sales_Data[[#This Row],[UnitCost]]</f>
        <v>4000</v>
      </c>
      <c r="N2914" s="7">
        <f>Sales_Data[[#This Row],[Gross Revenue]]-Sales_Data[[#This Row],[Discount Amount ]]</f>
        <v>212000</v>
      </c>
      <c r="O2914" s="7">
        <f>Sales_Data[[#This Row],[OrderQuantity]] *Sales_Data[[#This Row],[UnitCost]]</f>
        <v>144000</v>
      </c>
      <c r="P2914" s="7">
        <f>Sales_Data[[#This Row],[ItemCost]] +Sales_Data[[#This Row],[ShippingCost]]</f>
        <v>144680.98000000001</v>
      </c>
      <c r="Q2914" s="7">
        <f>Sales_Data[[#This Row],[Gross Revenue]]-Sales_Data[[#This Row],[TotalFinancialCost]]</f>
        <v>71319.01999999999</v>
      </c>
      <c r="R2914" s="7">
        <f>Sales_Data[[#This Row],[Actul Bill Amount]]-Sales_Data[[#This Row],[ShippingCost]]</f>
        <v>211319.02</v>
      </c>
      <c r="S2914">
        <v>649</v>
      </c>
      <c r="T2914">
        <v>680.98</v>
      </c>
      <c r="U2914" t="s">
        <v>36</v>
      </c>
      <c r="V2914">
        <v>8000</v>
      </c>
      <c r="W2914" t="s">
        <v>27</v>
      </c>
      <c r="X2914" t="str">
        <f t="shared" si="91"/>
        <v>Mumbai</v>
      </c>
    </row>
    <row r="2915" spans="1:24" x14ac:dyDescent="0.4">
      <c r="A2915">
        <v>102914</v>
      </c>
      <c r="B2915" s="5">
        <v>45714.95208333333</v>
      </c>
      <c r="C2915" s="3" t="str">
        <f>TEXT(Sales_Data[[#This Row],[OrderDate]],"mmmm")</f>
        <v>February</v>
      </c>
      <c r="D2915" s="3" t="str">
        <f t="shared" si="90"/>
        <v>2025</v>
      </c>
      <c r="E2915" t="s">
        <v>19</v>
      </c>
      <c r="F2915" t="s">
        <v>55</v>
      </c>
      <c r="G2915" t="s">
        <v>15</v>
      </c>
      <c r="H2915" t="s">
        <v>16</v>
      </c>
      <c r="I2915" t="s">
        <v>100</v>
      </c>
      <c r="J2915">
        <v>47</v>
      </c>
      <c r="K2915">
        <v>1200</v>
      </c>
      <c r="L2915" s="7">
        <f>Sales_Data[[#This Row],[OrderQuantity]] *Sales_Data[[#This Row],[UnitPrice]]</f>
        <v>56400</v>
      </c>
      <c r="M2915" s="7">
        <f>Sales_Data[[#This Row],[UnitPrice]]-Sales_Data[[#This Row],[UnitCost]]</f>
        <v>400</v>
      </c>
      <c r="N2915" s="7">
        <f>Sales_Data[[#This Row],[Gross Revenue]]-Sales_Data[[#This Row],[Discount Amount ]]</f>
        <v>56000</v>
      </c>
      <c r="O2915" s="7">
        <f>Sales_Data[[#This Row],[OrderQuantity]] *Sales_Data[[#This Row],[UnitCost]]</f>
        <v>37600</v>
      </c>
      <c r="P2915" s="7">
        <f>Sales_Data[[#This Row],[ItemCost]] +Sales_Data[[#This Row],[ShippingCost]]</f>
        <v>37884.199999999997</v>
      </c>
      <c r="Q2915" s="7">
        <f>Sales_Data[[#This Row],[Gross Revenue]]-Sales_Data[[#This Row],[TotalFinancialCost]]</f>
        <v>18515.800000000003</v>
      </c>
      <c r="R2915" s="7">
        <f>Sales_Data[[#This Row],[Actul Bill Amount]]-Sales_Data[[#This Row],[ShippingCost]]</f>
        <v>55715.8</v>
      </c>
      <c r="S2915">
        <v>1163</v>
      </c>
      <c r="T2915">
        <v>284.2</v>
      </c>
      <c r="U2915" t="s">
        <v>58</v>
      </c>
      <c r="V2915">
        <v>800</v>
      </c>
      <c r="W2915" t="s">
        <v>18</v>
      </c>
      <c r="X2915" t="str">
        <f t="shared" si="91"/>
        <v>Bengaluru</v>
      </c>
    </row>
    <row r="2916" spans="1:24" x14ac:dyDescent="0.4">
      <c r="A2916">
        <v>102915</v>
      </c>
      <c r="B2916" s="5">
        <v>45723.140277777777</v>
      </c>
      <c r="C2916" s="3" t="str">
        <f>TEXT(Sales_Data[[#This Row],[OrderDate]],"mmmm")</f>
        <v>March</v>
      </c>
      <c r="D2916" s="3" t="str">
        <f t="shared" si="90"/>
        <v>2025</v>
      </c>
      <c r="E2916" t="s">
        <v>45</v>
      </c>
      <c r="F2916" t="s">
        <v>24</v>
      </c>
      <c r="G2916" t="s">
        <v>15</v>
      </c>
      <c r="H2916" t="s">
        <v>16</v>
      </c>
      <c r="I2916" t="s">
        <v>100</v>
      </c>
      <c r="J2916">
        <v>11</v>
      </c>
      <c r="K2916">
        <v>25000</v>
      </c>
      <c r="L2916" s="7">
        <f>Sales_Data[[#This Row],[OrderQuantity]] *Sales_Data[[#This Row],[UnitPrice]]</f>
        <v>275000</v>
      </c>
      <c r="M2916" s="7">
        <f>Sales_Data[[#This Row],[UnitPrice]]-Sales_Data[[#This Row],[UnitCost]]</f>
        <v>7000</v>
      </c>
      <c r="N2916" s="7">
        <f>Sales_Data[[#This Row],[Gross Revenue]]-Sales_Data[[#This Row],[Discount Amount ]]</f>
        <v>268000</v>
      </c>
      <c r="O2916" s="7">
        <f>Sales_Data[[#This Row],[OrderQuantity]] *Sales_Data[[#This Row],[UnitCost]]</f>
        <v>198000</v>
      </c>
      <c r="P2916" s="7">
        <f>Sales_Data[[#This Row],[ItemCost]] +Sales_Data[[#This Row],[ShippingCost]]</f>
        <v>199477.28</v>
      </c>
      <c r="Q2916" s="7">
        <f>Sales_Data[[#This Row],[Gross Revenue]]-Sales_Data[[#This Row],[TotalFinancialCost]]</f>
        <v>75522.720000000001</v>
      </c>
      <c r="R2916" s="7">
        <f>Sales_Data[[#This Row],[Actul Bill Amount]]-Sales_Data[[#This Row],[ShippingCost]]</f>
        <v>266522.71999999997</v>
      </c>
      <c r="S2916">
        <v>507</v>
      </c>
      <c r="T2916">
        <v>1477.28</v>
      </c>
      <c r="U2916" t="s">
        <v>60</v>
      </c>
      <c r="V2916">
        <v>18000</v>
      </c>
      <c r="W2916" t="s">
        <v>18</v>
      </c>
      <c r="X2916" t="str">
        <f t="shared" si="91"/>
        <v>Bengaluru</v>
      </c>
    </row>
    <row r="2917" spans="1:24" x14ac:dyDescent="0.4">
      <c r="A2917">
        <v>102916</v>
      </c>
      <c r="B2917" s="5">
        <v>45987.490277777775</v>
      </c>
      <c r="C2917" s="3" t="str">
        <f>TEXT(Sales_Data[[#This Row],[OrderDate]],"mmmm")</f>
        <v>November</v>
      </c>
      <c r="D2917" s="3" t="str">
        <f t="shared" si="90"/>
        <v>2025</v>
      </c>
      <c r="E2917" t="s">
        <v>50</v>
      </c>
      <c r="F2917" t="s">
        <v>24</v>
      </c>
      <c r="G2917" t="s">
        <v>15</v>
      </c>
      <c r="H2917" t="s">
        <v>32</v>
      </c>
      <c r="I2917" t="s">
        <v>100</v>
      </c>
      <c r="J2917">
        <v>46</v>
      </c>
      <c r="K2917">
        <v>45000</v>
      </c>
      <c r="L2917" s="7">
        <f>Sales_Data[[#This Row],[OrderQuantity]] *Sales_Data[[#This Row],[UnitPrice]]</f>
        <v>2070000</v>
      </c>
      <c r="M2917" s="7">
        <f>Sales_Data[[#This Row],[UnitPrice]]-Sales_Data[[#This Row],[UnitCost]]</f>
        <v>13000</v>
      </c>
      <c r="N2917" s="7">
        <f>Sales_Data[[#This Row],[Gross Revenue]]-Sales_Data[[#This Row],[Discount Amount ]]</f>
        <v>2057000</v>
      </c>
      <c r="O2917" s="7">
        <f>Sales_Data[[#This Row],[OrderQuantity]] *Sales_Data[[#This Row],[UnitCost]]</f>
        <v>1472000</v>
      </c>
      <c r="P2917" s="7">
        <f>Sales_Data[[#This Row],[ItemCost]] +Sales_Data[[#This Row],[ShippingCost]]</f>
        <v>1472498.63</v>
      </c>
      <c r="Q2917" s="7">
        <f>Sales_Data[[#This Row],[Gross Revenue]]-Sales_Data[[#This Row],[TotalFinancialCost]]</f>
        <v>597501.37000000011</v>
      </c>
      <c r="R2917" s="7">
        <f>Sales_Data[[#This Row],[Actul Bill Amount]]-Sales_Data[[#This Row],[ShippingCost]]</f>
        <v>2056501.37</v>
      </c>
      <c r="S2917">
        <v>518</v>
      </c>
      <c r="T2917">
        <v>498.63</v>
      </c>
      <c r="U2917" t="s">
        <v>26</v>
      </c>
      <c r="V2917">
        <v>32000</v>
      </c>
      <c r="W2917" t="s">
        <v>33</v>
      </c>
      <c r="X2917" t="str">
        <f t="shared" si="91"/>
        <v>Delhi</v>
      </c>
    </row>
    <row r="2918" spans="1:24" x14ac:dyDescent="0.4">
      <c r="A2918">
        <v>102917</v>
      </c>
      <c r="B2918" s="5">
        <v>45755.386111111111</v>
      </c>
      <c r="C2918" s="3" t="str">
        <f>TEXT(Sales_Data[[#This Row],[OrderDate]],"mmmm")</f>
        <v>April</v>
      </c>
      <c r="D2918" s="3" t="str">
        <f t="shared" si="90"/>
        <v>2025</v>
      </c>
      <c r="E2918" t="s">
        <v>45</v>
      </c>
      <c r="F2918" t="s">
        <v>46</v>
      </c>
      <c r="G2918" t="s">
        <v>15</v>
      </c>
      <c r="H2918" t="s">
        <v>32</v>
      </c>
      <c r="I2918" t="s">
        <v>100</v>
      </c>
      <c r="J2918">
        <v>3</v>
      </c>
      <c r="K2918">
        <v>15000</v>
      </c>
      <c r="L2918" s="7">
        <f>Sales_Data[[#This Row],[OrderQuantity]] *Sales_Data[[#This Row],[UnitPrice]]</f>
        <v>45000</v>
      </c>
      <c r="M2918" s="7">
        <f>Sales_Data[[#This Row],[UnitPrice]]-Sales_Data[[#This Row],[UnitCost]]</f>
        <v>5500</v>
      </c>
      <c r="N2918" s="7">
        <f>Sales_Data[[#This Row],[Gross Revenue]]-Sales_Data[[#This Row],[Discount Amount ]]</f>
        <v>39500</v>
      </c>
      <c r="O2918" s="7">
        <f>Sales_Data[[#This Row],[OrderQuantity]] *Sales_Data[[#This Row],[UnitCost]]</f>
        <v>28500</v>
      </c>
      <c r="P2918" s="7">
        <f>Sales_Data[[#This Row],[ItemCost]] +Sales_Data[[#This Row],[ShippingCost]]</f>
        <v>30676.16</v>
      </c>
      <c r="Q2918" s="7">
        <f>Sales_Data[[#This Row],[Gross Revenue]]-Sales_Data[[#This Row],[TotalFinancialCost]]</f>
        <v>14323.84</v>
      </c>
      <c r="R2918" s="7">
        <f>Sales_Data[[#This Row],[Actul Bill Amount]]-Sales_Data[[#This Row],[ShippingCost]]</f>
        <v>37323.839999999997</v>
      </c>
      <c r="S2918">
        <v>826</v>
      </c>
      <c r="T2918">
        <v>2176.16</v>
      </c>
      <c r="U2918" t="s">
        <v>53</v>
      </c>
      <c r="V2918">
        <v>9500</v>
      </c>
      <c r="W2918" t="s">
        <v>33</v>
      </c>
      <c r="X2918" t="str">
        <f t="shared" si="91"/>
        <v>Delhi</v>
      </c>
    </row>
    <row r="2919" spans="1:24" x14ac:dyDescent="0.4">
      <c r="A2919">
        <v>102918</v>
      </c>
      <c r="B2919" s="5">
        <v>45801.540277777778</v>
      </c>
      <c r="C2919" s="3" t="str">
        <f>TEXT(Sales_Data[[#This Row],[OrderDate]],"mmmm")</f>
        <v>May</v>
      </c>
      <c r="D2919" s="3" t="str">
        <f t="shared" si="90"/>
        <v>2025</v>
      </c>
      <c r="E2919" t="s">
        <v>48</v>
      </c>
      <c r="F2919" t="s">
        <v>43</v>
      </c>
      <c r="G2919" t="s">
        <v>29</v>
      </c>
      <c r="H2919" t="s">
        <v>37</v>
      </c>
      <c r="I2919" t="s">
        <v>100</v>
      </c>
      <c r="J2919">
        <v>12</v>
      </c>
      <c r="K2919">
        <v>1800</v>
      </c>
      <c r="L2919" s="7">
        <f>Sales_Data[[#This Row],[OrderQuantity]] *Sales_Data[[#This Row],[UnitPrice]]</f>
        <v>21600</v>
      </c>
      <c r="M2919" s="7">
        <f>Sales_Data[[#This Row],[UnitPrice]]-Sales_Data[[#This Row],[UnitCost]]</f>
        <v>900</v>
      </c>
      <c r="N2919" s="7">
        <f>Sales_Data[[#This Row],[Gross Revenue]]-Sales_Data[[#This Row],[Discount Amount ]]</f>
        <v>20700</v>
      </c>
      <c r="O2919" s="7">
        <f>Sales_Data[[#This Row],[OrderQuantity]] *Sales_Data[[#This Row],[UnitCost]]</f>
        <v>10800</v>
      </c>
      <c r="P2919" s="7">
        <f>Sales_Data[[#This Row],[ItemCost]] +Sales_Data[[#This Row],[ShippingCost]]</f>
        <v>12540.82</v>
      </c>
      <c r="Q2919" s="7">
        <f>Sales_Data[[#This Row],[Gross Revenue]]-Sales_Data[[#This Row],[TotalFinancialCost]]</f>
        <v>9059.18</v>
      </c>
      <c r="R2919" s="7">
        <f>Sales_Data[[#This Row],[Actul Bill Amount]]-Sales_Data[[#This Row],[ShippingCost]]</f>
        <v>18959.18</v>
      </c>
      <c r="S2919">
        <v>367</v>
      </c>
      <c r="T2919">
        <v>1740.82</v>
      </c>
      <c r="U2919" t="s">
        <v>51</v>
      </c>
      <c r="V2919">
        <v>900</v>
      </c>
      <c r="W2919" t="s">
        <v>38</v>
      </c>
      <c r="X2919" t="str">
        <f t="shared" si="91"/>
        <v>Kolkata</v>
      </c>
    </row>
    <row r="2920" spans="1:24" x14ac:dyDescent="0.4">
      <c r="A2920">
        <v>102919</v>
      </c>
      <c r="B2920" s="5">
        <v>45782.211111111108</v>
      </c>
      <c r="C2920" s="3" t="str">
        <f>TEXT(Sales_Data[[#This Row],[OrderDate]],"mmmm")</f>
        <v>May</v>
      </c>
      <c r="D2920" s="3" t="str">
        <f t="shared" si="90"/>
        <v>2025</v>
      </c>
      <c r="E2920" t="s">
        <v>34</v>
      </c>
      <c r="F2920" t="s">
        <v>40</v>
      </c>
      <c r="G2920" t="s">
        <v>31</v>
      </c>
      <c r="H2920" t="s">
        <v>20</v>
      </c>
      <c r="I2920" t="s">
        <v>100</v>
      </c>
      <c r="J2920">
        <v>22</v>
      </c>
      <c r="K2920">
        <v>1500</v>
      </c>
      <c r="L2920" s="7">
        <f>Sales_Data[[#This Row],[OrderQuantity]] *Sales_Data[[#This Row],[UnitPrice]]</f>
        <v>33000</v>
      </c>
      <c r="M2920" s="7">
        <f>Sales_Data[[#This Row],[UnitPrice]]-Sales_Data[[#This Row],[UnitCost]]</f>
        <v>700</v>
      </c>
      <c r="N2920" s="7">
        <f>Sales_Data[[#This Row],[Gross Revenue]]-Sales_Data[[#This Row],[Discount Amount ]]</f>
        <v>32300</v>
      </c>
      <c r="O2920" s="7">
        <f>Sales_Data[[#This Row],[OrderQuantity]] *Sales_Data[[#This Row],[UnitCost]]</f>
        <v>17600</v>
      </c>
      <c r="P2920" s="7">
        <f>Sales_Data[[#This Row],[ItemCost]] +Sales_Data[[#This Row],[ShippingCost]]</f>
        <v>18517.2</v>
      </c>
      <c r="Q2920" s="7">
        <f>Sales_Data[[#This Row],[Gross Revenue]]-Sales_Data[[#This Row],[TotalFinancialCost]]</f>
        <v>14482.8</v>
      </c>
      <c r="R2920" s="7">
        <f>Sales_Data[[#This Row],[Actul Bill Amount]]-Sales_Data[[#This Row],[ShippingCost]]</f>
        <v>31382.799999999999</v>
      </c>
      <c r="S2920">
        <v>1127</v>
      </c>
      <c r="T2920">
        <v>917.2</v>
      </c>
      <c r="U2920" t="s">
        <v>52</v>
      </c>
      <c r="V2920">
        <v>800</v>
      </c>
      <c r="W2920" t="s">
        <v>22</v>
      </c>
      <c r="X2920" t="str">
        <f t="shared" si="91"/>
        <v>Nagpur</v>
      </c>
    </row>
    <row r="2921" spans="1:24" x14ac:dyDescent="0.4">
      <c r="A2921">
        <v>102920</v>
      </c>
      <c r="B2921" s="5">
        <v>45824.32916666667</v>
      </c>
      <c r="C2921" s="3" t="str">
        <f>TEXT(Sales_Data[[#This Row],[OrderDate]],"mmmm")</f>
        <v>June</v>
      </c>
      <c r="D2921" s="3" t="str">
        <f t="shared" si="90"/>
        <v>2025</v>
      </c>
      <c r="E2921" t="s">
        <v>13</v>
      </c>
      <c r="F2921" t="s">
        <v>46</v>
      </c>
      <c r="G2921" t="s">
        <v>29</v>
      </c>
      <c r="H2921" t="s">
        <v>16</v>
      </c>
      <c r="I2921" t="s">
        <v>100</v>
      </c>
      <c r="J2921">
        <v>58</v>
      </c>
      <c r="K2921">
        <v>15000</v>
      </c>
      <c r="L2921" s="7">
        <f>Sales_Data[[#This Row],[OrderQuantity]] *Sales_Data[[#This Row],[UnitPrice]]</f>
        <v>870000</v>
      </c>
      <c r="M2921" s="7">
        <f>Sales_Data[[#This Row],[UnitPrice]]-Sales_Data[[#This Row],[UnitCost]]</f>
        <v>5500</v>
      </c>
      <c r="N2921" s="7">
        <f>Sales_Data[[#This Row],[Gross Revenue]]-Sales_Data[[#This Row],[Discount Amount ]]</f>
        <v>864500</v>
      </c>
      <c r="O2921" s="7">
        <f>Sales_Data[[#This Row],[OrderQuantity]] *Sales_Data[[#This Row],[UnitCost]]</f>
        <v>551000</v>
      </c>
      <c r="P2921" s="7">
        <f>Sales_Data[[#This Row],[ItemCost]] +Sales_Data[[#This Row],[ShippingCost]]</f>
        <v>551518.89</v>
      </c>
      <c r="Q2921" s="7">
        <f>Sales_Data[[#This Row],[Gross Revenue]]-Sales_Data[[#This Row],[TotalFinancialCost]]</f>
        <v>318481.11</v>
      </c>
      <c r="R2921" s="7">
        <f>Sales_Data[[#This Row],[Actul Bill Amount]]-Sales_Data[[#This Row],[ShippingCost]]</f>
        <v>863981.11</v>
      </c>
      <c r="S2921">
        <v>742</v>
      </c>
      <c r="T2921">
        <v>518.89</v>
      </c>
      <c r="U2921" t="s">
        <v>53</v>
      </c>
      <c r="V2921">
        <v>9500</v>
      </c>
      <c r="W2921" t="s">
        <v>18</v>
      </c>
      <c r="X2921" t="str">
        <f t="shared" si="91"/>
        <v>Bengaluru</v>
      </c>
    </row>
    <row r="2922" spans="1:24" x14ac:dyDescent="0.4">
      <c r="A2922">
        <v>102921</v>
      </c>
      <c r="B2922" s="5">
        <v>45743.436805555553</v>
      </c>
      <c r="C2922" s="3" t="str">
        <f>TEXT(Sales_Data[[#This Row],[OrderDate]],"mmmm")</f>
        <v>March</v>
      </c>
      <c r="D2922" s="3" t="str">
        <f t="shared" si="90"/>
        <v>2025</v>
      </c>
      <c r="E2922" t="s">
        <v>39</v>
      </c>
      <c r="F2922" t="s">
        <v>14</v>
      </c>
      <c r="G2922" t="s">
        <v>15</v>
      </c>
      <c r="H2922" t="s">
        <v>25</v>
      </c>
      <c r="I2922" t="s">
        <v>100</v>
      </c>
      <c r="J2922">
        <v>99</v>
      </c>
      <c r="K2922">
        <v>6500</v>
      </c>
      <c r="L2922" s="7">
        <f>Sales_Data[[#This Row],[OrderQuantity]] *Sales_Data[[#This Row],[UnitPrice]]</f>
        <v>643500</v>
      </c>
      <c r="M2922" s="7">
        <f>Sales_Data[[#This Row],[UnitPrice]]-Sales_Data[[#This Row],[UnitCost]]</f>
        <v>2300</v>
      </c>
      <c r="N2922" s="7">
        <f>Sales_Data[[#This Row],[Gross Revenue]]-Sales_Data[[#This Row],[Discount Amount ]]</f>
        <v>641200</v>
      </c>
      <c r="O2922" s="7">
        <f>Sales_Data[[#This Row],[OrderQuantity]] *Sales_Data[[#This Row],[UnitCost]]</f>
        <v>415800</v>
      </c>
      <c r="P2922" s="7">
        <f>Sales_Data[[#This Row],[ItemCost]] +Sales_Data[[#This Row],[ShippingCost]]</f>
        <v>416195.44</v>
      </c>
      <c r="Q2922" s="7">
        <f>Sales_Data[[#This Row],[Gross Revenue]]-Sales_Data[[#This Row],[TotalFinancialCost]]</f>
        <v>227304.56</v>
      </c>
      <c r="R2922" s="7">
        <f>Sales_Data[[#This Row],[Actul Bill Amount]]-Sales_Data[[#This Row],[ShippingCost]]</f>
        <v>640804.56000000006</v>
      </c>
      <c r="S2922">
        <v>525</v>
      </c>
      <c r="T2922">
        <v>395.44</v>
      </c>
      <c r="U2922" t="s">
        <v>21</v>
      </c>
      <c r="V2922">
        <v>4200</v>
      </c>
      <c r="W2922" t="s">
        <v>27</v>
      </c>
      <c r="X2922" t="str">
        <f t="shared" si="91"/>
        <v>Mumbai</v>
      </c>
    </row>
    <row r="2923" spans="1:24" x14ac:dyDescent="0.4">
      <c r="A2923">
        <v>102922</v>
      </c>
      <c r="B2923" s="5">
        <v>45733.691666666666</v>
      </c>
      <c r="C2923" s="3" t="str">
        <f>TEXT(Sales_Data[[#This Row],[OrderDate]],"mmmm")</f>
        <v>March</v>
      </c>
      <c r="D2923" s="3" t="str">
        <f t="shared" si="90"/>
        <v>2025</v>
      </c>
      <c r="E2923" t="s">
        <v>39</v>
      </c>
      <c r="F2923" t="s">
        <v>24</v>
      </c>
      <c r="G2923" t="s">
        <v>15</v>
      </c>
      <c r="H2923" t="s">
        <v>20</v>
      </c>
      <c r="I2923" t="s">
        <v>100</v>
      </c>
      <c r="J2923">
        <v>42</v>
      </c>
      <c r="K2923">
        <v>3500</v>
      </c>
      <c r="L2923" s="7">
        <f>Sales_Data[[#This Row],[OrderQuantity]] *Sales_Data[[#This Row],[UnitPrice]]</f>
        <v>147000</v>
      </c>
      <c r="M2923" s="7">
        <f>Sales_Data[[#This Row],[UnitPrice]]-Sales_Data[[#This Row],[UnitCost]]</f>
        <v>1300</v>
      </c>
      <c r="N2923" s="7">
        <f>Sales_Data[[#This Row],[Gross Revenue]]-Sales_Data[[#This Row],[Discount Amount ]]</f>
        <v>145700</v>
      </c>
      <c r="O2923" s="7">
        <f>Sales_Data[[#This Row],[OrderQuantity]] *Sales_Data[[#This Row],[UnitCost]]</f>
        <v>92400</v>
      </c>
      <c r="P2923" s="7">
        <f>Sales_Data[[#This Row],[ItemCost]] +Sales_Data[[#This Row],[ShippingCost]]</f>
        <v>94327.01</v>
      </c>
      <c r="Q2923" s="7">
        <f>Sales_Data[[#This Row],[Gross Revenue]]-Sales_Data[[#This Row],[TotalFinancialCost]]</f>
        <v>52672.990000000005</v>
      </c>
      <c r="R2923" s="7">
        <f>Sales_Data[[#This Row],[Actul Bill Amount]]-Sales_Data[[#This Row],[ShippingCost]]</f>
        <v>143772.99</v>
      </c>
      <c r="S2923">
        <v>471</v>
      </c>
      <c r="T2923">
        <v>1927.01</v>
      </c>
      <c r="U2923" t="s">
        <v>59</v>
      </c>
      <c r="V2923">
        <v>2200</v>
      </c>
      <c r="W2923" t="s">
        <v>22</v>
      </c>
      <c r="X2923" t="str">
        <f t="shared" si="91"/>
        <v>Nagpur</v>
      </c>
    </row>
    <row r="2924" spans="1:24" x14ac:dyDescent="0.4">
      <c r="A2924">
        <v>102923</v>
      </c>
      <c r="B2924" s="5">
        <v>46001.234027777777</v>
      </c>
      <c r="C2924" s="3" t="str">
        <f>TEXT(Sales_Data[[#This Row],[OrderDate]],"mmmm")</f>
        <v>December</v>
      </c>
      <c r="D2924" s="3" t="str">
        <f t="shared" si="90"/>
        <v>2025</v>
      </c>
      <c r="E2924" t="s">
        <v>42</v>
      </c>
      <c r="F2924" t="s">
        <v>46</v>
      </c>
      <c r="G2924" t="s">
        <v>31</v>
      </c>
      <c r="H2924" t="s">
        <v>25</v>
      </c>
      <c r="I2924" t="s">
        <v>100</v>
      </c>
      <c r="J2924">
        <v>72</v>
      </c>
      <c r="K2924">
        <v>15000</v>
      </c>
      <c r="L2924" s="7">
        <f>Sales_Data[[#This Row],[OrderQuantity]] *Sales_Data[[#This Row],[UnitPrice]]</f>
        <v>1080000</v>
      </c>
      <c r="M2924" s="7">
        <f>Sales_Data[[#This Row],[UnitPrice]]-Sales_Data[[#This Row],[UnitCost]]</f>
        <v>5500</v>
      </c>
      <c r="N2924" s="7">
        <f>Sales_Data[[#This Row],[Gross Revenue]]-Sales_Data[[#This Row],[Discount Amount ]]</f>
        <v>1074500</v>
      </c>
      <c r="O2924" s="7">
        <f>Sales_Data[[#This Row],[OrderQuantity]] *Sales_Data[[#This Row],[UnitCost]]</f>
        <v>684000</v>
      </c>
      <c r="P2924" s="7">
        <f>Sales_Data[[#This Row],[ItemCost]] +Sales_Data[[#This Row],[ShippingCost]]</f>
        <v>684771.11</v>
      </c>
      <c r="Q2924" s="7">
        <f>Sales_Data[[#This Row],[Gross Revenue]]-Sales_Data[[#This Row],[TotalFinancialCost]]</f>
        <v>395228.89</v>
      </c>
      <c r="R2924" s="7">
        <f>Sales_Data[[#This Row],[Actul Bill Amount]]-Sales_Data[[#This Row],[ShippingCost]]</f>
        <v>1073728.8899999999</v>
      </c>
      <c r="S2924">
        <v>397</v>
      </c>
      <c r="T2924">
        <v>771.11</v>
      </c>
      <c r="U2924" t="s">
        <v>53</v>
      </c>
      <c r="V2924">
        <v>9500</v>
      </c>
      <c r="W2924" t="s">
        <v>27</v>
      </c>
      <c r="X2924" t="str">
        <f t="shared" si="91"/>
        <v>Mumbai</v>
      </c>
    </row>
    <row r="2925" spans="1:24" x14ac:dyDescent="0.4">
      <c r="A2925">
        <v>102924</v>
      </c>
      <c r="B2925" s="5">
        <v>45951.613888888889</v>
      </c>
      <c r="C2925" s="3" t="str">
        <f>TEXT(Sales_Data[[#This Row],[OrderDate]],"mmmm")</f>
        <v>October</v>
      </c>
      <c r="D2925" s="3" t="str">
        <f t="shared" si="90"/>
        <v>2025</v>
      </c>
      <c r="E2925" t="s">
        <v>13</v>
      </c>
      <c r="F2925" t="s">
        <v>28</v>
      </c>
      <c r="G2925" t="s">
        <v>29</v>
      </c>
      <c r="H2925" t="s">
        <v>32</v>
      </c>
      <c r="I2925" t="s">
        <v>100</v>
      </c>
      <c r="J2925">
        <v>70</v>
      </c>
      <c r="K2925">
        <v>2500</v>
      </c>
      <c r="L2925" s="7">
        <f>Sales_Data[[#This Row],[OrderQuantity]] *Sales_Data[[#This Row],[UnitPrice]]</f>
        <v>175000</v>
      </c>
      <c r="M2925" s="7">
        <f>Sales_Data[[#This Row],[UnitPrice]]-Sales_Data[[#This Row],[UnitCost]]</f>
        <v>1000</v>
      </c>
      <c r="N2925" s="7">
        <f>Sales_Data[[#This Row],[Gross Revenue]]-Sales_Data[[#This Row],[Discount Amount ]]</f>
        <v>174000</v>
      </c>
      <c r="O2925" s="7">
        <f>Sales_Data[[#This Row],[OrderQuantity]] *Sales_Data[[#This Row],[UnitCost]]</f>
        <v>105000</v>
      </c>
      <c r="P2925" s="7">
        <f>Sales_Data[[#This Row],[ItemCost]] +Sales_Data[[#This Row],[ShippingCost]]</f>
        <v>105515.59</v>
      </c>
      <c r="Q2925" s="7">
        <f>Sales_Data[[#This Row],[Gross Revenue]]-Sales_Data[[#This Row],[TotalFinancialCost]]</f>
        <v>69484.41</v>
      </c>
      <c r="R2925" s="7">
        <f>Sales_Data[[#This Row],[Actul Bill Amount]]-Sales_Data[[#This Row],[ShippingCost]]</f>
        <v>173484.41</v>
      </c>
      <c r="S2925">
        <v>655</v>
      </c>
      <c r="T2925">
        <v>515.59</v>
      </c>
      <c r="U2925" t="s">
        <v>54</v>
      </c>
      <c r="V2925">
        <v>1500</v>
      </c>
      <c r="W2925" t="s">
        <v>33</v>
      </c>
      <c r="X2925" t="str">
        <f t="shared" si="91"/>
        <v>Delhi</v>
      </c>
    </row>
    <row r="2926" spans="1:24" x14ac:dyDescent="0.4">
      <c r="A2926">
        <v>102925</v>
      </c>
      <c r="B2926" s="5">
        <v>45716.537499999999</v>
      </c>
      <c r="C2926" s="3" t="str">
        <f>TEXT(Sales_Data[[#This Row],[OrderDate]],"mmmm")</f>
        <v>February</v>
      </c>
      <c r="D2926" s="3" t="str">
        <f t="shared" si="90"/>
        <v>2025</v>
      </c>
      <c r="E2926" t="s">
        <v>45</v>
      </c>
      <c r="F2926" t="s">
        <v>40</v>
      </c>
      <c r="G2926" t="s">
        <v>29</v>
      </c>
      <c r="H2926" t="s">
        <v>16</v>
      </c>
      <c r="I2926" t="s">
        <v>100</v>
      </c>
      <c r="J2926">
        <v>89</v>
      </c>
      <c r="K2926">
        <v>1500</v>
      </c>
      <c r="L2926" s="7">
        <f>Sales_Data[[#This Row],[OrderQuantity]] *Sales_Data[[#This Row],[UnitPrice]]</f>
        <v>133500</v>
      </c>
      <c r="M2926" s="7">
        <f>Sales_Data[[#This Row],[UnitPrice]]-Sales_Data[[#This Row],[UnitCost]]</f>
        <v>700</v>
      </c>
      <c r="N2926" s="7">
        <f>Sales_Data[[#This Row],[Gross Revenue]]-Sales_Data[[#This Row],[Discount Amount ]]</f>
        <v>132800</v>
      </c>
      <c r="O2926" s="7">
        <f>Sales_Data[[#This Row],[OrderQuantity]] *Sales_Data[[#This Row],[UnitCost]]</f>
        <v>71200</v>
      </c>
      <c r="P2926" s="7">
        <f>Sales_Data[[#This Row],[ItemCost]] +Sales_Data[[#This Row],[ShippingCost]]</f>
        <v>73126.86</v>
      </c>
      <c r="Q2926" s="7">
        <f>Sales_Data[[#This Row],[Gross Revenue]]-Sales_Data[[#This Row],[TotalFinancialCost]]</f>
        <v>60373.14</v>
      </c>
      <c r="R2926" s="7">
        <f>Sales_Data[[#This Row],[Actul Bill Amount]]-Sales_Data[[#This Row],[ShippingCost]]</f>
        <v>130873.14</v>
      </c>
      <c r="S2926">
        <v>1095</v>
      </c>
      <c r="T2926">
        <v>1926.86</v>
      </c>
      <c r="U2926" t="s">
        <v>52</v>
      </c>
      <c r="V2926">
        <v>800</v>
      </c>
      <c r="W2926" t="s">
        <v>18</v>
      </c>
      <c r="X2926" t="str">
        <f t="shared" si="91"/>
        <v>Bengaluru</v>
      </c>
    </row>
    <row r="2927" spans="1:24" x14ac:dyDescent="0.4">
      <c r="A2927">
        <v>102926</v>
      </c>
      <c r="B2927" s="5">
        <v>45795.352083333331</v>
      </c>
      <c r="C2927" s="3" t="str">
        <f>TEXT(Sales_Data[[#This Row],[OrderDate]],"mmmm")</f>
        <v>May</v>
      </c>
      <c r="D2927" s="3" t="str">
        <f t="shared" si="90"/>
        <v>2025</v>
      </c>
      <c r="E2927" t="s">
        <v>42</v>
      </c>
      <c r="F2927" t="s">
        <v>35</v>
      </c>
      <c r="G2927" t="s">
        <v>15</v>
      </c>
      <c r="H2927" t="s">
        <v>37</v>
      </c>
      <c r="I2927" t="s">
        <v>100</v>
      </c>
      <c r="J2927">
        <v>57</v>
      </c>
      <c r="K2927">
        <v>8500</v>
      </c>
      <c r="L2927" s="7">
        <f>Sales_Data[[#This Row],[OrderQuantity]] *Sales_Data[[#This Row],[UnitPrice]]</f>
        <v>484500</v>
      </c>
      <c r="M2927" s="7">
        <f>Sales_Data[[#This Row],[UnitPrice]]-Sales_Data[[#This Row],[UnitCost]]</f>
        <v>3000</v>
      </c>
      <c r="N2927" s="7">
        <f>Sales_Data[[#This Row],[Gross Revenue]]-Sales_Data[[#This Row],[Discount Amount ]]</f>
        <v>481500</v>
      </c>
      <c r="O2927" s="7">
        <f>Sales_Data[[#This Row],[OrderQuantity]] *Sales_Data[[#This Row],[UnitCost]]</f>
        <v>313500</v>
      </c>
      <c r="P2927" s="7">
        <f>Sales_Data[[#This Row],[ItemCost]] +Sales_Data[[#This Row],[ShippingCost]]</f>
        <v>314395.24</v>
      </c>
      <c r="Q2927" s="7">
        <f>Sales_Data[[#This Row],[Gross Revenue]]-Sales_Data[[#This Row],[TotalFinancialCost]]</f>
        <v>170104.76</v>
      </c>
      <c r="R2927" s="7">
        <f>Sales_Data[[#This Row],[Actul Bill Amount]]-Sales_Data[[#This Row],[ShippingCost]]</f>
        <v>480604.76</v>
      </c>
      <c r="S2927">
        <v>797</v>
      </c>
      <c r="T2927">
        <v>895.24</v>
      </c>
      <c r="U2927" t="s">
        <v>49</v>
      </c>
      <c r="V2927">
        <v>5500</v>
      </c>
      <c r="W2927" t="s">
        <v>38</v>
      </c>
      <c r="X2927" t="str">
        <f t="shared" si="91"/>
        <v>Kolkata</v>
      </c>
    </row>
    <row r="2928" spans="1:24" x14ac:dyDescent="0.4">
      <c r="A2928">
        <v>102927</v>
      </c>
      <c r="B2928" s="5">
        <v>45756.60833333333</v>
      </c>
      <c r="C2928" s="3" t="str">
        <f>TEXT(Sales_Data[[#This Row],[OrderDate]],"mmmm")</f>
        <v>April</v>
      </c>
      <c r="D2928" s="3" t="str">
        <f t="shared" si="90"/>
        <v>2025</v>
      </c>
      <c r="E2928" t="s">
        <v>23</v>
      </c>
      <c r="F2928" t="s">
        <v>46</v>
      </c>
      <c r="G2928" t="s">
        <v>29</v>
      </c>
      <c r="H2928" t="s">
        <v>25</v>
      </c>
      <c r="I2928" t="s">
        <v>100</v>
      </c>
      <c r="J2928">
        <v>84</v>
      </c>
      <c r="K2928">
        <v>4500</v>
      </c>
      <c r="L2928" s="7">
        <f>Sales_Data[[#This Row],[OrderQuantity]] *Sales_Data[[#This Row],[UnitPrice]]</f>
        <v>378000</v>
      </c>
      <c r="M2928" s="7">
        <f>Sales_Data[[#This Row],[UnitPrice]]-Sales_Data[[#This Row],[UnitCost]]</f>
        <v>1700</v>
      </c>
      <c r="N2928" s="7">
        <f>Sales_Data[[#This Row],[Gross Revenue]]-Sales_Data[[#This Row],[Discount Amount ]]</f>
        <v>376300</v>
      </c>
      <c r="O2928" s="7">
        <f>Sales_Data[[#This Row],[OrderQuantity]] *Sales_Data[[#This Row],[UnitCost]]</f>
        <v>235200</v>
      </c>
      <c r="P2928" s="7">
        <f>Sales_Data[[#This Row],[ItemCost]] +Sales_Data[[#This Row],[ShippingCost]]</f>
        <v>235962.48</v>
      </c>
      <c r="Q2928" s="7">
        <f>Sales_Data[[#This Row],[Gross Revenue]]-Sales_Data[[#This Row],[TotalFinancialCost]]</f>
        <v>142037.51999999999</v>
      </c>
      <c r="R2928" s="7">
        <f>Sales_Data[[#This Row],[Actul Bill Amount]]-Sales_Data[[#This Row],[ShippingCost]]</f>
        <v>375537.52</v>
      </c>
      <c r="S2928">
        <v>740</v>
      </c>
      <c r="T2928">
        <v>762.48</v>
      </c>
      <c r="U2928" t="s">
        <v>47</v>
      </c>
      <c r="V2928">
        <v>2800</v>
      </c>
      <c r="W2928" t="s">
        <v>27</v>
      </c>
      <c r="X2928" t="str">
        <f t="shared" si="91"/>
        <v>Mumbai</v>
      </c>
    </row>
    <row r="2929" spans="1:24" x14ac:dyDescent="0.4">
      <c r="A2929">
        <v>102928</v>
      </c>
      <c r="B2929" s="5">
        <v>45849.768750000003</v>
      </c>
      <c r="C2929" s="3" t="str">
        <f>TEXT(Sales_Data[[#This Row],[OrderDate]],"mmmm")</f>
        <v>July</v>
      </c>
      <c r="D2929" s="3" t="str">
        <f t="shared" si="90"/>
        <v>2025</v>
      </c>
      <c r="E2929" t="s">
        <v>42</v>
      </c>
      <c r="F2929" t="s">
        <v>40</v>
      </c>
      <c r="G2929" t="s">
        <v>29</v>
      </c>
      <c r="H2929" t="s">
        <v>25</v>
      </c>
      <c r="I2929" t="s">
        <v>100</v>
      </c>
      <c r="J2929">
        <v>14</v>
      </c>
      <c r="K2929">
        <v>1500</v>
      </c>
      <c r="L2929" s="7">
        <f>Sales_Data[[#This Row],[OrderQuantity]] *Sales_Data[[#This Row],[UnitPrice]]</f>
        <v>21000</v>
      </c>
      <c r="M2929" s="7">
        <f>Sales_Data[[#This Row],[UnitPrice]]-Sales_Data[[#This Row],[UnitCost]]</f>
        <v>700</v>
      </c>
      <c r="N2929" s="7">
        <f>Sales_Data[[#This Row],[Gross Revenue]]-Sales_Data[[#This Row],[Discount Amount ]]</f>
        <v>20300</v>
      </c>
      <c r="O2929" s="7">
        <f>Sales_Data[[#This Row],[OrderQuantity]] *Sales_Data[[#This Row],[UnitCost]]</f>
        <v>11200</v>
      </c>
      <c r="P2929" s="7">
        <f>Sales_Data[[#This Row],[ItemCost]] +Sales_Data[[#This Row],[ShippingCost]]</f>
        <v>11419.92</v>
      </c>
      <c r="Q2929" s="7">
        <f>Sales_Data[[#This Row],[Gross Revenue]]-Sales_Data[[#This Row],[TotalFinancialCost]]</f>
        <v>9580.08</v>
      </c>
      <c r="R2929" s="7">
        <f>Sales_Data[[#This Row],[Actul Bill Amount]]-Sales_Data[[#This Row],[ShippingCost]]</f>
        <v>20080.080000000002</v>
      </c>
      <c r="S2929">
        <v>1073</v>
      </c>
      <c r="T2929">
        <v>219.92</v>
      </c>
      <c r="U2929" t="s">
        <v>52</v>
      </c>
      <c r="V2929">
        <v>800</v>
      </c>
      <c r="W2929" t="s">
        <v>27</v>
      </c>
      <c r="X2929" t="str">
        <f t="shared" si="91"/>
        <v>Mumbai</v>
      </c>
    </row>
    <row r="2930" spans="1:24" x14ac:dyDescent="0.4">
      <c r="A2930">
        <v>102929</v>
      </c>
      <c r="B2930" s="5">
        <v>45900.779166666667</v>
      </c>
      <c r="C2930" s="3" t="str">
        <f>TEXT(Sales_Data[[#This Row],[OrderDate]],"mmmm")</f>
        <v>August</v>
      </c>
      <c r="D2930" s="3" t="str">
        <f t="shared" si="90"/>
        <v>2025</v>
      </c>
      <c r="E2930" t="s">
        <v>48</v>
      </c>
      <c r="F2930" t="s">
        <v>35</v>
      </c>
      <c r="G2930" t="s">
        <v>15</v>
      </c>
      <c r="H2930" t="s">
        <v>37</v>
      </c>
      <c r="I2930" t="s">
        <v>100</v>
      </c>
      <c r="J2930">
        <v>17</v>
      </c>
      <c r="K2930">
        <v>8500</v>
      </c>
      <c r="L2930" s="7">
        <f>Sales_Data[[#This Row],[OrderQuantity]] *Sales_Data[[#This Row],[UnitPrice]]</f>
        <v>144500</v>
      </c>
      <c r="M2930" s="7">
        <f>Sales_Data[[#This Row],[UnitPrice]]-Sales_Data[[#This Row],[UnitCost]]</f>
        <v>3000</v>
      </c>
      <c r="N2930" s="7">
        <f>Sales_Data[[#This Row],[Gross Revenue]]-Sales_Data[[#This Row],[Discount Amount ]]</f>
        <v>141500</v>
      </c>
      <c r="O2930" s="7">
        <f>Sales_Data[[#This Row],[OrderQuantity]] *Sales_Data[[#This Row],[UnitCost]]</f>
        <v>93500</v>
      </c>
      <c r="P2930" s="7">
        <f>Sales_Data[[#This Row],[ItemCost]] +Sales_Data[[#This Row],[ShippingCost]]</f>
        <v>95084.49</v>
      </c>
      <c r="Q2930" s="7">
        <f>Sales_Data[[#This Row],[Gross Revenue]]-Sales_Data[[#This Row],[TotalFinancialCost]]</f>
        <v>49415.509999999995</v>
      </c>
      <c r="R2930" s="7">
        <f>Sales_Data[[#This Row],[Actul Bill Amount]]-Sales_Data[[#This Row],[ShippingCost]]</f>
        <v>139915.51</v>
      </c>
      <c r="S2930">
        <v>564</v>
      </c>
      <c r="T2930">
        <v>1584.49</v>
      </c>
      <c r="U2930" t="s">
        <v>49</v>
      </c>
      <c r="V2930">
        <v>5500</v>
      </c>
      <c r="W2930" t="s">
        <v>38</v>
      </c>
      <c r="X2930" t="str">
        <f t="shared" si="91"/>
        <v>Kolkata</v>
      </c>
    </row>
    <row r="2931" spans="1:24" x14ac:dyDescent="0.4">
      <c r="A2931">
        <v>102930</v>
      </c>
      <c r="B2931" s="5">
        <v>45976.39166666667</v>
      </c>
      <c r="C2931" s="3" t="str">
        <f>TEXT(Sales_Data[[#This Row],[OrderDate]],"mmmm")</f>
        <v>November</v>
      </c>
      <c r="D2931" s="3" t="str">
        <f t="shared" si="90"/>
        <v>2025</v>
      </c>
      <c r="E2931" t="s">
        <v>48</v>
      </c>
      <c r="F2931" t="s">
        <v>46</v>
      </c>
      <c r="G2931" t="s">
        <v>15</v>
      </c>
      <c r="H2931" t="s">
        <v>25</v>
      </c>
      <c r="I2931" t="s">
        <v>100</v>
      </c>
      <c r="J2931">
        <v>85</v>
      </c>
      <c r="K2931">
        <v>15000</v>
      </c>
      <c r="L2931" s="7">
        <f>Sales_Data[[#This Row],[OrderQuantity]] *Sales_Data[[#This Row],[UnitPrice]]</f>
        <v>1275000</v>
      </c>
      <c r="M2931" s="7">
        <f>Sales_Data[[#This Row],[UnitPrice]]-Sales_Data[[#This Row],[UnitCost]]</f>
        <v>5500</v>
      </c>
      <c r="N2931" s="7">
        <f>Sales_Data[[#This Row],[Gross Revenue]]-Sales_Data[[#This Row],[Discount Amount ]]</f>
        <v>1269500</v>
      </c>
      <c r="O2931" s="7">
        <f>Sales_Data[[#This Row],[OrderQuantity]] *Sales_Data[[#This Row],[UnitCost]]</f>
        <v>807500</v>
      </c>
      <c r="P2931" s="7">
        <f>Sales_Data[[#This Row],[ItemCost]] +Sales_Data[[#This Row],[ShippingCost]]</f>
        <v>808579.73</v>
      </c>
      <c r="Q2931" s="7">
        <f>Sales_Data[[#This Row],[Gross Revenue]]-Sales_Data[[#This Row],[TotalFinancialCost]]</f>
        <v>466420.27</v>
      </c>
      <c r="R2931" s="7">
        <f>Sales_Data[[#This Row],[Actul Bill Amount]]-Sales_Data[[#This Row],[ShippingCost]]</f>
        <v>1268420.27</v>
      </c>
      <c r="S2931">
        <v>1002</v>
      </c>
      <c r="T2931">
        <v>1079.73</v>
      </c>
      <c r="U2931" t="s">
        <v>53</v>
      </c>
      <c r="V2931">
        <v>9500</v>
      </c>
      <c r="W2931" t="s">
        <v>27</v>
      </c>
      <c r="X2931" t="str">
        <f t="shared" si="91"/>
        <v>Mumbai</v>
      </c>
    </row>
    <row r="2932" spans="1:24" x14ac:dyDescent="0.4">
      <c r="A2932">
        <v>102931</v>
      </c>
      <c r="B2932" s="5">
        <v>45706.17291666667</v>
      </c>
      <c r="C2932" s="3" t="str">
        <f>TEXT(Sales_Data[[#This Row],[OrderDate]],"mmmm")</f>
        <v>February</v>
      </c>
      <c r="D2932" s="3" t="str">
        <f t="shared" si="90"/>
        <v>2025</v>
      </c>
      <c r="E2932" t="s">
        <v>42</v>
      </c>
      <c r="F2932" t="s">
        <v>14</v>
      </c>
      <c r="G2932" t="s">
        <v>15</v>
      </c>
      <c r="H2932" t="s">
        <v>25</v>
      </c>
      <c r="I2932" t="s">
        <v>100</v>
      </c>
      <c r="J2932">
        <v>90</v>
      </c>
      <c r="K2932">
        <v>6500</v>
      </c>
      <c r="L2932" s="7">
        <f>Sales_Data[[#This Row],[OrderQuantity]] *Sales_Data[[#This Row],[UnitPrice]]</f>
        <v>585000</v>
      </c>
      <c r="M2932" s="7">
        <f>Sales_Data[[#This Row],[UnitPrice]]-Sales_Data[[#This Row],[UnitCost]]</f>
        <v>2300</v>
      </c>
      <c r="N2932" s="7">
        <f>Sales_Data[[#This Row],[Gross Revenue]]-Sales_Data[[#This Row],[Discount Amount ]]</f>
        <v>582700</v>
      </c>
      <c r="O2932" s="7">
        <f>Sales_Data[[#This Row],[OrderQuantity]] *Sales_Data[[#This Row],[UnitCost]]</f>
        <v>378000</v>
      </c>
      <c r="P2932" s="7">
        <f>Sales_Data[[#This Row],[ItemCost]] +Sales_Data[[#This Row],[ShippingCost]]</f>
        <v>378974.97</v>
      </c>
      <c r="Q2932" s="7">
        <f>Sales_Data[[#This Row],[Gross Revenue]]-Sales_Data[[#This Row],[TotalFinancialCost]]</f>
        <v>206025.03000000003</v>
      </c>
      <c r="R2932" s="7">
        <f>Sales_Data[[#This Row],[Actul Bill Amount]]-Sales_Data[[#This Row],[ShippingCost]]</f>
        <v>581725.03</v>
      </c>
      <c r="S2932">
        <v>539</v>
      </c>
      <c r="T2932">
        <v>974.97</v>
      </c>
      <c r="U2932" t="s">
        <v>21</v>
      </c>
      <c r="V2932">
        <v>4200</v>
      </c>
      <c r="W2932" t="s">
        <v>27</v>
      </c>
      <c r="X2932" t="str">
        <f t="shared" si="91"/>
        <v>Mumbai</v>
      </c>
    </row>
    <row r="2933" spans="1:24" x14ac:dyDescent="0.4">
      <c r="A2933">
        <v>102932</v>
      </c>
      <c r="B2933" s="5">
        <v>45689.595833333333</v>
      </c>
      <c r="C2933" s="3" t="str">
        <f>TEXT(Sales_Data[[#This Row],[OrderDate]],"mmmm")</f>
        <v>February</v>
      </c>
      <c r="D2933" s="3" t="str">
        <f t="shared" si="90"/>
        <v>2025</v>
      </c>
      <c r="E2933" t="s">
        <v>13</v>
      </c>
      <c r="F2933" t="s">
        <v>40</v>
      </c>
      <c r="G2933" t="s">
        <v>15</v>
      </c>
      <c r="H2933" t="s">
        <v>20</v>
      </c>
      <c r="I2933" t="s">
        <v>100</v>
      </c>
      <c r="J2933">
        <v>84</v>
      </c>
      <c r="K2933">
        <v>1500</v>
      </c>
      <c r="L2933" s="7">
        <f>Sales_Data[[#This Row],[OrderQuantity]] *Sales_Data[[#This Row],[UnitPrice]]</f>
        <v>126000</v>
      </c>
      <c r="M2933" s="7">
        <f>Sales_Data[[#This Row],[UnitPrice]]-Sales_Data[[#This Row],[UnitCost]]</f>
        <v>700</v>
      </c>
      <c r="N2933" s="7">
        <f>Sales_Data[[#This Row],[Gross Revenue]]-Sales_Data[[#This Row],[Discount Amount ]]</f>
        <v>125300</v>
      </c>
      <c r="O2933" s="7">
        <f>Sales_Data[[#This Row],[OrderQuantity]] *Sales_Data[[#This Row],[UnitCost]]</f>
        <v>67200</v>
      </c>
      <c r="P2933" s="7">
        <f>Sales_Data[[#This Row],[ItemCost]] +Sales_Data[[#This Row],[ShippingCost]]</f>
        <v>67985.14</v>
      </c>
      <c r="Q2933" s="7">
        <f>Sales_Data[[#This Row],[Gross Revenue]]-Sales_Data[[#This Row],[TotalFinancialCost]]</f>
        <v>58014.86</v>
      </c>
      <c r="R2933" s="7">
        <f>Sales_Data[[#This Row],[Actul Bill Amount]]-Sales_Data[[#This Row],[ShippingCost]]</f>
        <v>124514.86</v>
      </c>
      <c r="S2933">
        <v>483</v>
      </c>
      <c r="T2933">
        <v>785.14</v>
      </c>
      <c r="U2933" t="s">
        <v>52</v>
      </c>
      <c r="V2933">
        <v>800</v>
      </c>
      <c r="W2933" t="s">
        <v>22</v>
      </c>
      <c r="X2933" t="str">
        <f t="shared" si="91"/>
        <v>Nagpur</v>
      </c>
    </row>
    <row r="2934" spans="1:24" x14ac:dyDescent="0.4">
      <c r="A2934">
        <v>102933</v>
      </c>
      <c r="B2934" s="5">
        <v>45934.084027777775</v>
      </c>
      <c r="C2934" s="3" t="str">
        <f>TEXT(Sales_Data[[#This Row],[OrderDate]],"mmmm")</f>
        <v>October</v>
      </c>
      <c r="D2934" s="3" t="str">
        <f t="shared" si="90"/>
        <v>2025</v>
      </c>
      <c r="E2934" t="s">
        <v>19</v>
      </c>
      <c r="F2934" t="s">
        <v>35</v>
      </c>
      <c r="G2934" t="s">
        <v>31</v>
      </c>
      <c r="H2934" t="s">
        <v>32</v>
      </c>
      <c r="I2934" t="s">
        <v>100</v>
      </c>
      <c r="J2934">
        <v>73</v>
      </c>
      <c r="K2934">
        <v>12000</v>
      </c>
      <c r="L2934" s="7">
        <f>Sales_Data[[#This Row],[OrderQuantity]] *Sales_Data[[#This Row],[UnitPrice]]</f>
        <v>876000</v>
      </c>
      <c r="M2934" s="7">
        <f>Sales_Data[[#This Row],[UnitPrice]]-Sales_Data[[#This Row],[UnitCost]]</f>
        <v>4000</v>
      </c>
      <c r="N2934" s="7">
        <f>Sales_Data[[#This Row],[Gross Revenue]]-Sales_Data[[#This Row],[Discount Amount ]]</f>
        <v>872000</v>
      </c>
      <c r="O2934" s="7">
        <f>Sales_Data[[#This Row],[OrderQuantity]] *Sales_Data[[#This Row],[UnitCost]]</f>
        <v>584000</v>
      </c>
      <c r="P2934" s="7">
        <f>Sales_Data[[#This Row],[ItemCost]] +Sales_Data[[#This Row],[ShippingCost]]</f>
        <v>584565.78</v>
      </c>
      <c r="Q2934" s="7">
        <f>Sales_Data[[#This Row],[Gross Revenue]]-Sales_Data[[#This Row],[TotalFinancialCost]]</f>
        <v>291434.21999999997</v>
      </c>
      <c r="R2934" s="7">
        <f>Sales_Data[[#This Row],[Actul Bill Amount]]-Sales_Data[[#This Row],[ShippingCost]]</f>
        <v>871434.22</v>
      </c>
      <c r="S2934">
        <v>945</v>
      </c>
      <c r="T2934">
        <v>565.78</v>
      </c>
      <c r="U2934" t="s">
        <v>36</v>
      </c>
      <c r="V2934">
        <v>8000</v>
      </c>
      <c r="W2934" t="s">
        <v>33</v>
      </c>
      <c r="X2934" t="str">
        <f t="shared" si="91"/>
        <v>Delhi</v>
      </c>
    </row>
    <row r="2935" spans="1:24" x14ac:dyDescent="0.4">
      <c r="A2935">
        <v>102934</v>
      </c>
      <c r="B2935" s="5">
        <v>45677.627083333333</v>
      </c>
      <c r="C2935" s="3" t="str">
        <f>TEXT(Sales_Data[[#This Row],[OrderDate]],"mmmm")</f>
        <v>January</v>
      </c>
      <c r="D2935" s="3" t="str">
        <f t="shared" si="90"/>
        <v>2025</v>
      </c>
      <c r="E2935" t="s">
        <v>34</v>
      </c>
      <c r="F2935" t="s">
        <v>24</v>
      </c>
      <c r="G2935" t="s">
        <v>29</v>
      </c>
      <c r="H2935" t="s">
        <v>16</v>
      </c>
      <c r="I2935" t="s">
        <v>100</v>
      </c>
      <c r="J2935">
        <v>74</v>
      </c>
      <c r="K2935">
        <v>25000</v>
      </c>
      <c r="L2935" s="7">
        <f>Sales_Data[[#This Row],[OrderQuantity]] *Sales_Data[[#This Row],[UnitPrice]]</f>
        <v>1850000</v>
      </c>
      <c r="M2935" s="7">
        <f>Sales_Data[[#This Row],[UnitPrice]]-Sales_Data[[#This Row],[UnitCost]]</f>
        <v>7000</v>
      </c>
      <c r="N2935" s="7">
        <f>Sales_Data[[#This Row],[Gross Revenue]]-Sales_Data[[#This Row],[Discount Amount ]]</f>
        <v>1843000</v>
      </c>
      <c r="O2935" s="7">
        <f>Sales_Data[[#This Row],[OrderQuantity]] *Sales_Data[[#This Row],[UnitCost]]</f>
        <v>1332000</v>
      </c>
      <c r="P2935" s="7">
        <f>Sales_Data[[#This Row],[ItemCost]] +Sales_Data[[#This Row],[ShippingCost]]</f>
        <v>1332497.43</v>
      </c>
      <c r="Q2935" s="7">
        <f>Sales_Data[[#This Row],[Gross Revenue]]-Sales_Data[[#This Row],[TotalFinancialCost]]</f>
        <v>517502.57000000007</v>
      </c>
      <c r="R2935" s="7">
        <f>Sales_Data[[#This Row],[Actul Bill Amount]]-Sales_Data[[#This Row],[ShippingCost]]</f>
        <v>1842502.57</v>
      </c>
      <c r="S2935">
        <v>357</v>
      </c>
      <c r="T2935">
        <v>497.43</v>
      </c>
      <c r="U2935" t="s">
        <v>60</v>
      </c>
      <c r="V2935">
        <v>18000</v>
      </c>
      <c r="W2935" t="s">
        <v>18</v>
      </c>
      <c r="X2935" t="str">
        <f t="shared" si="91"/>
        <v>Bengaluru</v>
      </c>
    </row>
    <row r="2936" spans="1:24" x14ac:dyDescent="0.4">
      <c r="A2936">
        <v>102935</v>
      </c>
      <c r="B2936" s="5">
        <v>45811.179166666669</v>
      </c>
      <c r="C2936" s="3" t="str">
        <f>TEXT(Sales_Data[[#This Row],[OrderDate]],"mmmm")</f>
        <v>June</v>
      </c>
      <c r="D2936" s="3" t="str">
        <f t="shared" si="90"/>
        <v>2025</v>
      </c>
      <c r="E2936" t="s">
        <v>39</v>
      </c>
      <c r="F2936" t="s">
        <v>55</v>
      </c>
      <c r="G2936" t="s">
        <v>29</v>
      </c>
      <c r="H2936" t="s">
        <v>37</v>
      </c>
      <c r="I2936" t="s">
        <v>100</v>
      </c>
      <c r="J2936">
        <v>61</v>
      </c>
      <c r="K2936">
        <v>600</v>
      </c>
      <c r="L2936" s="7">
        <f>Sales_Data[[#This Row],[OrderQuantity]] *Sales_Data[[#This Row],[UnitPrice]]</f>
        <v>36600</v>
      </c>
      <c r="M2936" s="7">
        <f>Sales_Data[[#This Row],[UnitPrice]]-Sales_Data[[#This Row],[UnitCost]]</f>
        <v>250</v>
      </c>
      <c r="N2936" s="7">
        <f>Sales_Data[[#This Row],[Gross Revenue]]-Sales_Data[[#This Row],[Discount Amount ]]</f>
        <v>36350</v>
      </c>
      <c r="O2936" s="7">
        <f>Sales_Data[[#This Row],[OrderQuantity]] *Sales_Data[[#This Row],[UnitCost]]</f>
        <v>21350</v>
      </c>
      <c r="P2936" s="7">
        <f>Sales_Data[[#This Row],[ItemCost]] +Sales_Data[[#This Row],[ShippingCost]]</f>
        <v>21685.78</v>
      </c>
      <c r="Q2936" s="7">
        <f>Sales_Data[[#This Row],[Gross Revenue]]-Sales_Data[[#This Row],[TotalFinancialCost]]</f>
        <v>14914.220000000001</v>
      </c>
      <c r="R2936" s="7">
        <f>Sales_Data[[#This Row],[Actul Bill Amount]]-Sales_Data[[#This Row],[ShippingCost]]</f>
        <v>36014.22</v>
      </c>
      <c r="S2936">
        <v>373</v>
      </c>
      <c r="T2936">
        <v>335.78</v>
      </c>
      <c r="U2936" t="s">
        <v>57</v>
      </c>
      <c r="V2936">
        <v>350</v>
      </c>
      <c r="W2936" t="s">
        <v>38</v>
      </c>
      <c r="X2936" t="str">
        <f t="shared" si="91"/>
        <v>Kolkata</v>
      </c>
    </row>
    <row r="2937" spans="1:24" x14ac:dyDescent="0.4">
      <c r="A2937">
        <v>102936</v>
      </c>
      <c r="B2937" s="5">
        <v>45725.198611111111</v>
      </c>
      <c r="C2937" s="3" t="str">
        <f>TEXT(Sales_Data[[#This Row],[OrderDate]],"mmmm")</f>
        <v>March</v>
      </c>
      <c r="D2937" s="3" t="str">
        <f t="shared" si="90"/>
        <v>2025</v>
      </c>
      <c r="E2937" t="s">
        <v>39</v>
      </c>
      <c r="F2937" t="s">
        <v>43</v>
      </c>
      <c r="G2937" t="s">
        <v>29</v>
      </c>
      <c r="H2937" t="s">
        <v>37</v>
      </c>
      <c r="I2937" t="s">
        <v>100</v>
      </c>
      <c r="J2937">
        <v>63</v>
      </c>
      <c r="K2937">
        <v>2800</v>
      </c>
      <c r="L2937" s="7">
        <f>Sales_Data[[#This Row],[OrderQuantity]] *Sales_Data[[#This Row],[UnitPrice]]</f>
        <v>176400</v>
      </c>
      <c r="M2937" s="7">
        <f>Sales_Data[[#This Row],[UnitPrice]]-Sales_Data[[#This Row],[UnitCost]]</f>
        <v>1300</v>
      </c>
      <c r="N2937" s="7">
        <f>Sales_Data[[#This Row],[Gross Revenue]]-Sales_Data[[#This Row],[Discount Amount ]]</f>
        <v>175100</v>
      </c>
      <c r="O2937" s="7">
        <f>Sales_Data[[#This Row],[OrderQuantity]] *Sales_Data[[#This Row],[UnitCost]]</f>
        <v>94500</v>
      </c>
      <c r="P2937" s="7">
        <f>Sales_Data[[#This Row],[ItemCost]] +Sales_Data[[#This Row],[ShippingCost]]</f>
        <v>95945.74</v>
      </c>
      <c r="Q2937" s="7">
        <f>Sales_Data[[#This Row],[Gross Revenue]]-Sales_Data[[#This Row],[TotalFinancialCost]]</f>
        <v>80454.259999999995</v>
      </c>
      <c r="R2937" s="7">
        <f>Sales_Data[[#This Row],[Actul Bill Amount]]-Sales_Data[[#This Row],[ShippingCost]]</f>
        <v>173654.26</v>
      </c>
      <c r="S2937">
        <v>746</v>
      </c>
      <c r="T2937">
        <v>1445.74</v>
      </c>
      <c r="U2937" t="s">
        <v>61</v>
      </c>
      <c r="V2937">
        <v>1500</v>
      </c>
      <c r="W2937" t="s">
        <v>38</v>
      </c>
      <c r="X2937" t="str">
        <f t="shared" si="91"/>
        <v>Kolkata</v>
      </c>
    </row>
    <row r="2938" spans="1:24" x14ac:dyDescent="0.4">
      <c r="A2938">
        <v>102937</v>
      </c>
      <c r="B2938" s="5">
        <v>45871.970138888886</v>
      </c>
      <c r="C2938" s="3" t="str">
        <f>TEXT(Sales_Data[[#This Row],[OrderDate]],"mmmm")</f>
        <v>August</v>
      </c>
      <c r="D2938" s="3" t="str">
        <f t="shared" si="90"/>
        <v>2025</v>
      </c>
      <c r="E2938" t="s">
        <v>39</v>
      </c>
      <c r="F2938" t="s">
        <v>35</v>
      </c>
      <c r="G2938" t="s">
        <v>15</v>
      </c>
      <c r="H2938" t="s">
        <v>25</v>
      </c>
      <c r="I2938" t="s">
        <v>100</v>
      </c>
      <c r="J2938">
        <v>41</v>
      </c>
      <c r="K2938">
        <v>8500</v>
      </c>
      <c r="L2938" s="7">
        <f>Sales_Data[[#This Row],[OrderQuantity]] *Sales_Data[[#This Row],[UnitPrice]]</f>
        <v>348500</v>
      </c>
      <c r="M2938" s="7">
        <f>Sales_Data[[#This Row],[UnitPrice]]-Sales_Data[[#This Row],[UnitCost]]</f>
        <v>3000</v>
      </c>
      <c r="N2938" s="7">
        <f>Sales_Data[[#This Row],[Gross Revenue]]-Sales_Data[[#This Row],[Discount Amount ]]</f>
        <v>345500</v>
      </c>
      <c r="O2938" s="7">
        <f>Sales_Data[[#This Row],[OrderQuantity]] *Sales_Data[[#This Row],[UnitCost]]</f>
        <v>225500</v>
      </c>
      <c r="P2938" s="7">
        <f>Sales_Data[[#This Row],[ItemCost]] +Sales_Data[[#This Row],[ShippingCost]]</f>
        <v>227480.04</v>
      </c>
      <c r="Q2938" s="7">
        <f>Sales_Data[[#This Row],[Gross Revenue]]-Sales_Data[[#This Row],[TotalFinancialCost]]</f>
        <v>121019.95999999999</v>
      </c>
      <c r="R2938" s="7">
        <f>Sales_Data[[#This Row],[Actul Bill Amount]]-Sales_Data[[#This Row],[ShippingCost]]</f>
        <v>343519.96</v>
      </c>
      <c r="S2938">
        <v>741</v>
      </c>
      <c r="T2938">
        <v>1980.04</v>
      </c>
      <c r="U2938" t="s">
        <v>49</v>
      </c>
      <c r="V2938">
        <v>5500</v>
      </c>
      <c r="W2938" t="s">
        <v>27</v>
      </c>
      <c r="X2938" t="str">
        <f t="shared" si="91"/>
        <v>Mumbai</v>
      </c>
    </row>
    <row r="2939" spans="1:24" x14ac:dyDescent="0.4">
      <c r="A2939">
        <v>102938</v>
      </c>
      <c r="B2939" s="5">
        <v>45800.049305555556</v>
      </c>
      <c r="C2939" s="3" t="str">
        <f>TEXT(Sales_Data[[#This Row],[OrderDate]],"mmmm")</f>
        <v>May</v>
      </c>
      <c r="D2939" s="3" t="str">
        <f t="shared" si="90"/>
        <v>2025</v>
      </c>
      <c r="E2939" t="s">
        <v>42</v>
      </c>
      <c r="F2939" t="s">
        <v>35</v>
      </c>
      <c r="G2939" t="s">
        <v>31</v>
      </c>
      <c r="H2939" t="s">
        <v>25</v>
      </c>
      <c r="I2939" t="s">
        <v>100</v>
      </c>
      <c r="J2939">
        <v>45</v>
      </c>
      <c r="K2939">
        <v>8500</v>
      </c>
      <c r="L2939" s="7">
        <f>Sales_Data[[#This Row],[OrderQuantity]] *Sales_Data[[#This Row],[UnitPrice]]</f>
        <v>382500</v>
      </c>
      <c r="M2939" s="7">
        <f>Sales_Data[[#This Row],[UnitPrice]]-Sales_Data[[#This Row],[UnitCost]]</f>
        <v>3000</v>
      </c>
      <c r="N2939" s="7">
        <f>Sales_Data[[#This Row],[Gross Revenue]]-Sales_Data[[#This Row],[Discount Amount ]]</f>
        <v>379500</v>
      </c>
      <c r="O2939" s="7">
        <f>Sales_Data[[#This Row],[OrderQuantity]] *Sales_Data[[#This Row],[UnitCost]]</f>
        <v>247500</v>
      </c>
      <c r="P2939" s="7">
        <f>Sales_Data[[#This Row],[ItemCost]] +Sales_Data[[#This Row],[ShippingCost]]</f>
        <v>248693.86</v>
      </c>
      <c r="Q2939" s="7">
        <f>Sales_Data[[#This Row],[Gross Revenue]]-Sales_Data[[#This Row],[TotalFinancialCost]]</f>
        <v>133806.14000000001</v>
      </c>
      <c r="R2939" s="7">
        <f>Sales_Data[[#This Row],[Actul Bill Amount]]-Sales_Data[[#This Row],[ShippingCost]]</f>
        <v>378306.14</v>
      </c>
      <c r="S2939">
        <v>1029</v>
      </c>
      <c r="T2939">
        <v>1193.8599999999999</v>
      </c>
      <c r="U2939" t="s">
        <v>49</v>
      </c>
      <c r="V2939">
        <v>5500</v>
      </c>
      <c r="W2939" t="s">
        <v>27</v>
      </c>
      <c r="X2939" t="str">
        <f t="shared" si="91"/>
        <v>Mumbai</v>
      </c>
    </row>
    <row r="2940" spans="1:24" x14ac:dyDescent="0.4">
      <c r="A2940">
        <v>102939</v>
      </c>
      <c r="B2940" s="5">
        <v>45889.32916666667</v>
      </c>
      <c r="C2940" s="3" t="str">
        <f>TEXT(Sales_Data[[#This Row],[OrderDate]],"mmmm")</f>
        <v>August</v>
      </c>
      <c r="D2940" s="3" t="str">
        <f t="shared" si="90"/>
        <v>2025</v>
      </c>
      <c r="E2940" t="s">
        <v>45</v>
      </c>
      <c r="F2940" t="s">
        <v>35</v>
      </c>
      <c r="G2940" t="s">
        <v>15</v>
      </c>
      <c r="H2940" t="s">
        <v>32</v>
      </c>
      <c r="I2940" t="s">
        <v>100</v>
      </c>
      <c r="J2940">
        <v>73</v>
      </c>
      <c r="K2940">
        <v>8500</v>
      </c>
      <c r="L2940" s="7">
        <f>Sales_Data[[#This Row],[OrderQuantity]] *Sales_Data[[#This Row],[UnitPrice]]</f>
        <v>620500</v>
      </c>
      <c r="M2940" s="7">
        <f>Sales_Data[[#This Row],[UnitPrice]]-Sales_Data[[#This Row],[UnitCost]]</f>
        <v>3000</v>
      </c>
      <c r="N2940" s="7">
        <f>Sales_Data[[#This Row],[Gross Revenue]]-Sales_Data[[#This Row],[Discount Amount ]]</f>
        <v>617500</v>
      </c>
      <c r="O2940" s="7">
        <f>Sales_Data[[#This Row],[OrderQuantity]] *Sales_Data[[#This Row],[UnitCost]]</f>
        <v>401500</v>
      </c>
      <c r="P2940" s="7">
        <f>Sales_Data[[#This Row],[ItemCost]] +Sales_Data[[#This Row],[ShippingCost]]</f>
        <v>402520.88</v>
      </c>
      <c r="Q2940" s="7">
        <f>Sales_Data[[#This Row],[Gross Revenue]]-Sales_Data[[#This Row],[TotalFinancialCost]]</f>
        <v>217979.12</v>
      </c>
      <c r="R2940" s="7">
        <f>Sales_Data[[#This Row],[Actul Bill Amount]]-Sales_Data[[#This Row],[ShippingCost]]</f>
        <v>616479.12</v>
      </c>
      <c r="S2940">
        <v>900</v>
      </c>
      <c r="T2940">
        <v>1020.88</v>
      </c>
      <c r="U2940" t="s">
        <v>49</v>
      </c>
      <c r="V2940">
        <v>5500</v>
      </c>
      <c r="W2940" t="s">
        <v>33</v>
      </c>
      <c r="X2940" t="str">
        <f t="shared" si="91"/>
        <v>Delhi</v>
      </c>
    </row>
    <row r="2941" spans="1:24" x14ac:dyDescent="0.4">
      <c r="A2941">
        <v>102940</v>
      </c>
      <c r="B2941" s="5">
        <v>45870.680555555555</v>
      </c>
      <c r="C2941" s="3" t="str">
        <f>TEXT(Sales_Data[[#This Row],[OrderDate]],"mmmm")</f>
        <v>August</v>
      </c>
      <c r="D2941" s="3" t="str">
        <f t="shared" si="90"/>
        <v>2025</v>
      </c>
      <c r="E2941" t="s">
        <v>23</v>
      </c>
      <c r="F2941" t="s">
        <v>46</v>
      </c>
      <c r="G2941" t="s">
        <v>15</v>
      </c>
      <c r="H2941" t="s">
        <v>37</v>
      </c>
      <c r="I2941" t="s">
        <v>100</v>
      </c>
      <c r="J2941">
        <v>78</v>
      </c>
      <c r="K2941">
        <v>4500</v>
      </c>
      <c r="L2941" s="7">
        <f>Sales_Data[[#This Row],[OrderQuantity]] *Sales_Data[[#This Row],[UnitPrice]]</f>
        <v>351000</v>
      </c>
      <c r="M2941" s="7">
        <f>Sales_Data[[#This Row],[UnitPrice]]-Sales_Data[[#This Row],[UnitCost]]</f>
        <v>1700</v>
      </c>
      <c r="N2941" s="7">
        <f>Sales_Data[[#This Row],[Gross Revenue]]-Sales_Data[[#This Row],[Discount Amount ]]</f>
        <v>349300</v>
      </c>
      <c r="O2941" s="7">
        <f>Sales_Data[[#This Row],[OrderQuantity]] *Sales_Data[[#This Row],[UnitCost]]</f>
        <v>218400</v>
      </c>
      <c r="P2941" s="7">
        <f>Sales_Data[[#This Row],[ItemCost]] +Sales_Data[[#This Row],[ShippingCost]]</f>
        <v>219373.56</v>
      </c>
      <c r="Q2941" s="7">
        <f>Sales_Data[[#This Row],[Gross Revenue]]-Sales_Data[[#This Row],[TotalFinancialCost]]</f>
        <v>131626.44</v>
      </c>
      <c r="R2941" s="7">
        <f>Sales_Data[[#This Row],[Actul Bill Amount]]-Sales_Data[[#This Row],[ShippingCost]]</f>
        <v>348326.44</v>
      </c>
      <c r="S2941">
        <v>551</v>
      </c>
      <c r="T2941">
        <v>973.56</v>
      </c>
      <c r="U2941" t="s">
        <v>47</v>
      </c>
      <c r="V2941">
        <v>2800</v>
      </c>
      <c r="W2941" t="s">
        <v>38</v>
      </c>
      <c r="X2941" t="str">
        <f t="shared" si="91"/>
        <v>Kolkata</v>
      </c>
    </row>
    <row r="2942" spans="1:24" x14ac:dyDescent="0.4">
      <c r="A2942">
        <v>102941</v>
      </c>
      <c r="B2942" s="5">
        <v>45736.841666666667</v>
      </c>
      <c r="C2942" s="3" t="str">
        <f>TEXT(Sales_Data[[#This Row],[OrderDate]],"mmmm")</f>
        <v>March</v>
      </c>
      <c r="D2942" s="3" t="str">
        <f t="shared" si="90"/>
        <v>2025</v>
      </c>
      <c r="E2942" t="s">
        <v>39</v>
      </c>
      <c r="F2942" t="s">
        <v>46</v>
      </c>
      <c r="G2942" t="s">
        <v>15</v>
      </c>
      <c r="H2942" t="s">
        <v>20</v>
      </c>
      <c r="I2942" t="s">
        <v>100</v>
      </c>
      <c r="J2942">
        <v>67</v>
      </c>
      <c r="K2942">
        <v>4500</v>
      </c>
      <c r="L2942" s="7">
        <f>Sales_Data[[#This Row],[OrderQuantity]] *Sales_Data[[#This Row],[UnitPrice]]</f>
        <v>301500</v>
      </c>
      <c r="M2942" s="7">
        <f>Sales_Data[[#This Row],[UnitPrice]]-Sales_Data[[#This Row],[UnitCost]]</f>
        <v>1700</v>
      </c>
      <c r="N2942" s="7">
        <f>Sales_Data[[#This Row],[Gross Revenue]]-Sales_Data[[#This Row],[Discount Amount ]]</f>
        <v>299800</v>
      </c>
      <c r="O2942" s="7">
        <f>Sales_Data[[#This Row],[OrderQuantity]] *Sales_Data[[#This Row],[UnitCost]]</f>
        <v>187600</v>
      </c>
      <c r="P2942" s="7">
        <f>Sales_Data[[#This Row],[ItemCost]] +Sales_Data[[#This Row],[ShippingCost]]</f>
        <v>190240.26</v>
      </c>
      <c r="Q2942" s="7">
        <f>Sales_Data[[#This Row],[Gross Revenue]]-Sales_Data[[#This Row],[TotalFinancialCost]]</f>
        <v>111259.73999999999</v>
      </c>
      <c r="R2942" s="7">
        <f>Sales_Data[[#This Row],[Actul Bill Amount]]-Sales_Data[[#This Row],[ShippingCost]]</f>
        <v>297159.74</v>
      </c>
      <c r="S2942">
        <v>898</v>
      </c>
      <c r="T2942">
        <v>2640.26</v>
      </c>
      <c r="U2942" t="s">
        <v>47</v>
      </c>
      <c r="V2942">
        <v>2800</v>
      </c>
      <c r="W2942" t="s">
        <v>22</v>
      </c>
      <c r="X2942" t="str">
        <f t="shared" si="91"/>
        <v>Nagpur</v>
      </c>
    </row>
    <row r="2943" spans="1:24" x14ac:dyDescent="0.4">
      <c r="A2943">
        <v>102942</v>
      </c>
      <c r="B2943" s="5">
        <v>45871.121527777781</v>
      </c>
      <c r="C2943" s="3" t="str">
        <f>TEXT(Sales_Data[[#This Row],[OrderDate]],"mmmm")</f>
        <v>August</v>
      </c>
      <c r="D2943" s="3" t="str">
        <f t="shared" si="90"/>
        <v>2025</v>
      </c>
      <c r="E2943" t="s">
        <v>13</v>
      </c>
      <c r="F2943" t="s">
        <v>35</v>
      </c>
      <c r="G2943" t="s">
        <v>15</v>
      </c>
      <c r="H2943" t="s">
        <v>25</v>
      </c>
      <c r="I2943" t="s">
        <v>100</v>
      </c>
      <c r="J2943">
        <v>81</v>
      </c>
      <c r="K2943">
        <v>12000</v>
      </c>
      <c r="L2943" s="7">
        <f>Sales_Data[[#This Row],[OrderQuantity]] *Sales_Data[[#This Row],[UnitPrice]]</f>
        <v>972000</v>
      </c>
      <c r="M2943" s="7">
        <f>Sales_Data[[#This Row],[UnitPrice]]-Sales_Data[[#This Row],[UnitCost]]</f>
        <v>4000</v>
      </c>
      <c r="N2943" s="7">
        <f>Sales_Data[[#This Row],[Gross Revenue]]-Sales_Data[[#This Row],[Discount Amount ]]</f>
        <v>968000</v>
      </c>
      <c r="O2943" s="7">
        <f>Sales_Data[[#This Row],[OrderQuantity]] *Sales_Data[[#This Row],[UnitCost]]</f>
        <v>648000</v>
      </c>
      <c r="P2943" s="7">
        <f>Sales_Data[[#This Row],[ItemCost]] +Sales_Data[[#This Row],[ShippingCost]]</f>
        <v>649180.49</v>
      </c>
      <c r="Q2943" s="7">
        <f>Sales_Data[[#This Row],[Gross Revenue]]-Sales_Data[[#This Row],[TotalFinancialCost]]</f>
        <v>322819.51</v>
      </c>
      <c r="R2943" s="7">
        <f>Sales_Data[[#This Row],[Actul Bill Amount]]-Sales_Data[[#This Row],[ShippingCost]]</f>
        <v>966819.51</v>
      </c>
      <c r="S2943">
        <v>368</v>
      </c>
      <c r="T2943">
        <v>1180.49</v>
      </c>
      <c r="U2943" t="s">
        <v>36</v>
      </c>
      <c r="V2943">
        <v>8000</v>
      </c>
      <c r="W2943" t="s">
        <v>27</v>
      </c>
      <c r="X2943" t="str">
        <f t="shared" si="91"/>
        <v>Mumbai</v>
      </c>
    </row>
    <row r="2944" spans="1:24" x14ac:dyDescent="0.4">
      <c r="A2944">
        <v>102943</v>
      </c>
      <c r="B2944" s="5">
        <v>45773.853472222225</v>
      </c>
      <c r="C2944" s="3" t="str">
        <f>TEXT(Sales_Data[[#This Row],[OrderDate]],"mmmm")</f>
        <v>April</v>
      </c>
      <c r="D2944" s="3" t="str">
        <f t="shared" si="90"/>
        <v>2025</v>
      </c>
      <c r="E2944" t="s">
        <v>34</v>
      </c>
      <c r="F2944" t="s">
        <v>24</v>
      </c>
      <c r="G2944" t="s">
        <v>15</v>
      </c>
      <c r="H2944" t="s">
        <v>25</v>
      </c>
      <c r="I2944" t="s">
        <v>100</v>
      </c>
      <c r="J2944">
        <v>72</v>
      </c>
      <c r="K2944">
        <v>25000</v>
      </c>
      <c r="L2944" s="7">
        <f>Sales_Data[[#This Row],[OrderQuantity]] *Sales_Data[[#This Row],[UnitPrice]]</f>
        <v>1800000</v>
      </c>
      <c r="M2944" s="7">
        <f>Sales_Data[[#This Row],[UnitPrice]]-Sales_Data[[#This Row],[UnitCost]]</f>
        <v>7000</v>
      </c>
      <c r="N2944" s="7">
        <f>Sales_Data[[#This Row],[Gross Revenue]]-Sales_Data[[#This Row],[Discount Amount ]]</f>
        <v>1793000</v>
      </c>
      <c r="O2944" s="7">
        <f>Sales_Data[[#This Row],[OrderQuantity]] *Sales_Data[[#This Row],[UnitCost]]</f>
        <v>1296000</v>
      </c>
      <c r="P2944" s="7">
        <f>Sales_Data[[#This Row],[ItemCost]] +Sales_Data[[#This Row],[ShippingCost]]</f>
        <v>1296377.28</v>
      </c>
      <c r="Q2944" s="7">
        <f>Sales_Data[[#This Row],[Gross Revenue]]-Sales_Data[[#This Row],[TotalFinancialCost]]</f>
        <v>503622.72</v>
      </c>
      <c r="R2944" s="7">
        <f>Sales_Data[[#This Row],[Actul Bill Amount]]-Sales_Data[[#This Row],[ShippingCost]]</f>
        <v>1792622.72</v>
      </c>
      <c r="S2944">
        <v>948</v>
      </c>
      <c r="T2944">
        <v>377.28</v>
      </c>
      <c r="U2944" t="s">
        <v>60</v>
      </c>
      <c r="V2944">
        <v>18000</v>
      </c>
      <c r="W2944" t="s">
        <v>27</v>
      </c>
      <c r="X2944" t="str">
        <f t="shared" si="91"/>
        <v>Mumbai</v>
      </c>
    </row>
    <row r="2945" spans="1:24" x14ac:dyDescent="0.4">
      <c r="A2945">
        <v>102944</v>
      </c>
      <c r="B2945" s="5">
        <v>45749.03402777778</v>
      </c>
      <c r="C2945" s="3" t="str">
        <f>TEXT(Sales_Data[[#This Row],[OrderDate]],"mmmm")</f>
        <v>April</v>
      </c>
      <c r="D2945" s="3" t="str">
        <f t="shared" si="90"/>
        <v>2025</v>
      </c>
      <c r="E2945" t="s">
        <v>50</v>
      </c>
      <c r="F2945" t="s">
        <v>43</v>
      </c>
      <c r="G2945" t="s">
        <v>29</v>
      </c>
      <c r="H2945" t="s">
        <v>16</v>
      </c>
      <c r="I2945" t="s">
        <v>100</v>
      </c>
      <c r="J2945">
        <v>74</v>
      </c>
      <c r="K2945">
        <v>4500</v>
      </c>
      <c r="L2945" s="7">
        <f>Sales_Data[[#This Row],[OrderQuantity]] *Sales_Data[[#This Row],[UnitPrice]]</f>
        <v>333000</v>
      </c>
      <c r="M2945" s="7">
        <f>Sales_Data[[#This Row],[UnitPrice]]-Sales_Data[[#This Row],[UnitCost]]</f>
        <v>2000</v>
      </c>
      <c r="N2945" s="7">
        <f>Sales_Data[[#This Row],[Gross Revenue]]-Sales_Data[[#This Row],[Discount Amount ]]</f>
        <v>331000</v>
      </c>
      <c r="O2945" s="7">
        <f>Sales_Data[[#This Row],[OrderQuantity]] *Sales_Data[[#This Row],[UnitCost]]</f>
        <v>185000</v>
      </c>
      <c r="P2945" s="7">
        <f>Sales_Data[[#This Row],[ItemCost]] +Sales_Data[[#This Row],[ShippingCost]]</f>
        <v>185360.56</v>
      </c>
      <c r="Q2945" s="7">
        <f>Sales_Data[[#This Row],[Gross Revenue]]-Sales_Data[[#This Row],[TotalFinancialCost]]</f>
        <v>147639.44</v>
      </c>
      <c r="R2945" s="7">
        <f>Sales_Data[[#This Row],[Actul Bill Amount]]-Sales_Data[[#This Row],[ShippingCost]]</f>
        <v>330639.44</v>
      </c>
      <c r="S2945">
        <v>1049</v>
      </c>
      <c r="T2945">
        <v>360.56</v>
      </c>
      <c r="U2945" t="s">
        <v>44</v>
      </c>
      <c r="V2945">
        <v>2500</v>
      </c>
      <c r="W2945" t="s">
        <v>18</v>
      </c>
      <c r="X2945" t="str">
        <f t="shared" si="91"/>
        <v>Bengaluru</v>
      </c>
    </row>
    <row r="2946" spans="1:24" x14ac:dyDescent="0.4">
      <c r="A2946">
        <v>102945</v>
      </c>
      <c r="B2946" s="5">
        <v>45927.913194444445</v>
      </c>
      <c r="C2946" s="3" t="str">
        <f>TEXT(Sales_Data[[#This Row],[OrderDate]],"mmmm")</f>
        <v>September</v>
      </c>
      <c r="D2946" s="3" t="str">
        <f t="shared" ref="D2946:D3009" si="92">TEXT(B2946, "yyyy")</f>
        <v>2025</v>
      </c>
      <c r="E2946" t="s">
        <v>23</v>
      </c>
      <c r="F2946" t="s">
        <v>43</v>
      </c>
      <c r="G2946" t="s">
        <v>29</v>
      </c>
      <c r="H2946" t="s">
        <v>32</v>
      </c>
      <c r="I2946" t="s">
        <v>100</v>
      </c>
      <c r="J2946">
        <v>17</v>
      </c>
      <c r="K2946">
        <v>4500</v>
      </c>
      <c r="L2946" s="7">
        <f>Sales_Data[[#This Row],[OrderQuantity]] *Sales_Data[[#This Row],[UnitPrice]]</f>
        <v>76500</v>
      </c>
      <c r="M2946" s="7">
        <f>Sales_Data[[#This Row],[UnitPrice]]-Sales_Data[[#This Row],[UnitCost]]</f>
        <v>2000</v>
      </c>
      <c r="N2946" s="7">
        <f>Sales_Data[[#This Row],[Gross Revenue]]-Sales_Data[[#This Row],[Discount Amount ]]</f>
        <v>74500</v>
      </c>
      <c r="O2946" s="7">
        <f>Sales_Data[[#This Row],[OrderQuantity]] *Sales_Data[[#This Row],[UnitCost]]</f>
        <v>42500</v>
      </c>
      <c r="P2946" s="7">
        <f>Sales_Data[[#This Row],[ItemCost]] +Sales_Data[[#This Row],[ShippingCost]]</f>
        <v>43104.45</v>
      </c>
      <c r="Q2946" s="7">
        <f>Sales_Data[[#This Row],[Gross Revenue]]-Sales_Data[[#This Row],[TotalFinancialCost]]</f>
        <v>33395.550000000003</v>
      </c>
      <c r="R2946" s="7">
        <f>Sales_Data[[#This Row],[Actul Bill Amount]]-Sales_Data[[#This Row],[ShippingCost]]</f>
        <v>73895.55</v>
      </c>
      <c r="S2946">
        <v>614</v>
      </c>
      <c r="T2946">
        <v>604.45000000000005</v>
      </c>
      <c r="U2946" t="s">
        <v>44</v>
      </c>
      <c r="V2946">
        <v>2500</v>
      </c>
      <c r="W2946" t="s">
        <v>33</v>
      </c>
      <c r="X2946" t="str">
        <f t="shared" ref="X2946:X3009" si="93">_xlfn.TEXTBEFORE(W2946, " ")</f>
        <v>Delhi</v>
      </c>
    </row>
    <row r="2947" spans="1:24" x14ac:dyDescent="0.4">
      <c r="A2947">
        <v>102946</v>
      </c>
      <c r="B2947" s="5">
        <v>45825.379861111112</v>
      </c>
      <c r="C2947" s="3" t="str">
        <f>TEXT(Sales_Data[[#This Row],[OrderDate]],"mmmm")</f>
        <v>June</v>
      </c>
      <c r="D2947" s="3" t="str">
        <f t="shared" si="92"/>
        <v>2025</v>
      </c>
      <c r="E2947" t="s">
        <v>48</v>
      </c>
      <c r="F2947" t="s">
        <v>35</v>
      </c>
      <c r="G2947" t="s">
        <v>15</v>
      </c>
      <c r="H2947" t="s">
        <v>37</v>
      </c>
      <c r="I2947" t="s">
        <v>100</v>
      </c>
      <c r="J2947">
        <v>52</v>
      </c>
      <c r="K2947">
        <v>8500</v>
      </c>
      <c r="L2947" s="7">
        <f>Sales_Data[[#This Row],[OrderQuantity]] *Sales_Data[[#This Row],[UnitPrice]]</f>
        <v>442000</v>
      </c>
      <c r="M2947" s="7">
        <f>Sales_Data[[#This Row],[UnitPrice]]-Sales_Data[[#This Row],[UnitCost]]</f>
        <v>3000</v>
      </c>
      <c r="N2947" s="7">
        <f>Sales_Data[[#This Row],[Gross Revenue]]-Sales_Data[[#This Row],[Discount Amount ]]</f>
        <v>439000</v>
      </c>
      <c r="O2947" s="7">
        <f>Sales_Data[[#This Row],[OrderQuantity]] *Sales_Data[[#This Row],[UnitCost]]</f>
        <v>286000</v>
      </c>
      <c r="P2947" s="7">
        <f>Sales_Data[[#This Row],[ItemCost]] +Sales_Data[[#This Row],[ShippingCost]]</f>
        <v>286926.75</v>
      </c>
      <c r="Q2947" s="7">
        <f>Sales_Data[[#This Row],[Gross Revenue]]-Sales_Data[[#This Row],[TotalFinancialCost]]</f>
        <v>155073.25</v>
      </c>
      <c r="R2947" s="7">
        <f>Sales_Data[[#This Row],[Actul Bill Amount]]-Sales_Data[[#This Row],[ShippingCost]]</f>
        <v>438073.25</v>
      </c>
      <c r="S2947">
        <v>485</v>
      </c>
      <c r="T2947">
        <v>926.75</v>
      </c>
      <c r="U2947" t="s">
        <v>49</v>
      </c>
      <c r="V2947">
        <v>5500</v>
      </c>
      <c r="W2947" t="s">
        <v>38</v>
      </c>
      <c r="X2947" t="str">
        <f t="shared" si="93"/>
        <v>Kolkata</v>
      </c>
    </row>
    <row r="2948" spans="1:24" x14ac:dyDescent="0.4">
      <c r="A2948">
        <v>102947</v>
      </c>
      <c r="B2948" s="5">
        <v>45715.651388888888</v>
      </c>
      <c r="C2948" s="3" t="str">
        <f>TEXT(Sales_Data[[#This Row],[OrderDate]],"mmmm")</f>
        <v>February</v>
      </c>
      <c r="D2948" s="3" t="str">
        <f t="shared" si="92"/>
        <v>2025</v>
      </c>
      <c r="E2948" t="s">
        <v>23</v>
      </c>
      <c r="F2948" t="s">
        <v>35</v>
      </c>
      <c r="G2948" t="s">
        <v>29</v>
      </c>
      <c r="H2948" t="s">
        <v>32</v>
      </c>
      <c r="I2948" t="s">
        <v>100</v>
      </c>
      <c r="J2948">
        <v>74</v>
      </c>
      <c r="K2948">
        <v>8500</v>
      </c>
      <c r="L2948" s="7">
        <f>Sales_Data[[#This Row],[OrderQuantity]] *Sales_Data[[#This Row],[UnitPrice]]</f>
        <v>629000</v>
      </c>
      <c r="M2948" s="7">
        <f>Sales_Data[[#This Row],[UnitPrice]]-Sales_Data[[#This Row],[UnitCost]]</f>
        <v>3000</v>
      </c>
      <c r="N2948" s="7">
        <f>Sales_Data[[#This Row],[Gross Revenue]]-Sales_Data[[#This Row],[Discount Amount ]]</f>
        <v>626000</v>
      </c>
      <c r="O2948" s="7">
        <f>Sales_Data[[#This Row],[OrderQuantity]] *Sales_Data[[#This Row],[UnitCost]]</f>
        <v>407000</v>
      </c>
      <c r="P2948" s="7">
        <f>Sales_Data[[#This Row],[ItemCost]] +Sales_Data[[#This Row],[ShippingCost]]</f>
        <v>407542.82</v>
      </c>
      <c r="Q2948" s="7">
        <f>Sales_Data[[#This Row],[Gross Revenue]]-Sales_Data[[#This Row],[TotalFinancialCost]]</f>
        <v>221457.18</v>
      </c>
      <c r="R2948" s="7">
        <f>Sales_Data[[#This Row],[Actul Bill Amount]]-Sales_Data[[#This Row],[ShippingCost]]</f>
        <v>625457.18000000005</v>
      </c>
      <c r="S2948">
        <v>319</v>
      </c>
      <c r="T2948">
        <v>542.82000000000005</v>
      </c>
      <c r="U2948" t="s">
        <v>49</v>
      </c>
      <c r="V2948">
        <v>5500</v>
      </c>
      <c r="W2948" t="s">
        <v>33</v>
      </c>
      <c r="X2948" t="str">
        <f t="shared" si="93"/>
        <v>Delhi</v>
      </c>
    </row>
    <row r="2949" spans="1:24" x14ac:dyDescent="0.4">
      <c r="A2949">
        <v>102948</v>
      </c>
      <c r="B2949" s="5">
        <v>45941.529166666667</v>
      </c>
      <c r="C2949" s="3" t="str">
        <f>TEXT(Sales_Data[[#This Row],[OrderDate]],"mmmm")</f>
        <v>October</v>
      </c>
      <c r="D2949" s="3" t="str">
        <f t="shared" si="92"/>
        <v>2025</v>
      </c>
      <c r="E2949" t="s">
        <v>39</v>
      </c>
      <c r="F2949" t="s">
        <v>14</v>
      </c>
      <c r="G2949" t="s">
        <v>31</v>
      </c>
      <c r="H2949" t="s">
        <v>37</v>
      </c>
      <c r="I2949" t="s">
        <v>100</v>
      </c>
      <c r="J2949">
        <v>17</v>
      </c>
      <c r="K2949">
        <v>6500</v>
      </c>
      <c r="L2949" s="7">
        <f>Sales_Data[[#This Row],[OrderQuantity]] *Sales_Data[[#This Row],[UnitPrice]]</f>
        <v>110500</v>
      </c>
      <c r="M2949" s="7">
        <f>Sales_Data[[#This Row],[UnitPrice]]-Sales_Data[[#This Row],[UnitCost]]</f>
        <v>2300</v>
      </c>
      <c r="N2949" s="7">
        <f>Sales_Data[[#This Row],[Gross Revenue]]-Sales_Data[[#This Row],[Discount Amount ]]</f>
        <v>108200</v>
      </c>
      <c r="O2949" s="7">
        <f>Sales_Data[[#This Row],[OrderQuantity]] *Sales_Data[[#This Row],[UnitCost]]</f>
        <v>71400</v>
      </c>
      <c r="P2949" s="7">
        <f>Sales_Data[[#This Row],[ItemCost]] +Sales_Data[[#This Row],[ShippingCost]]</f>
        <v>71732.06</v>
      </c>
      <c r="Q2949" s="7">
        <f>Sales_Data[[#This Row],[Gross Revenue]]-Sales_Data[[#This Row],[TotalFinancialCost]]</f>
        <v>38767.94</v>
      </c>
      <c r="R2949" s="7">
        <f>Sales_Data[[#This Row],[Actul Bill Amount]]-Sales_Data[[#This Row],[ShippingCost]]</f>
        <v>107867.94</v>
      </c>
      <c r="S2949">
        <v>1045</v>
      </c>
      <c r="T2949">
        <v>332.06</v>
      </c>
      <c r="U2949" t="s">
        <v>21</v>
      </c>
      <c r="V2949">
        <v>4200</v>
      </c>
      <c r="W2949" t="s">
        <v>38</v>
      </c>
      <c r="X2949" t="str">
        <f t="shared" si="93"/>
        <v>Kolkata</v>
      </c>
    </row>
    <row r="2950" spans="1:24" x14ac:dyDescent="0.4">
      <c r="A2950">
        <v>102949</v>
      </c>
      <c r="B2950" s="5">
        <v>45683.219444444447</v>
      </c>
      <c r="C2950" s="3" t="str">
        <f>TEXT(Sales_Data[[#This Row],[OrderDate]],"mmmm")</f>
        <v>January</v>
      </c>
      <c r="D2950" s="3" t="str">
        <f t="shared" si="92"/>
        <v>2025</v>
      </c>
      <c r="E2950" t="s">
        <v>45</v>
      </c>
      <c r="F2950" t="s">
        <v>35</v>
      </c>
      <c r="G2950" t="s">
        <v>31</v>
      </c>
      <c r="H2950" t="s">
        <v>32</v>
      </c>
      <c r="I2950" t="s">
        <v>100</v>
      </c>
      <c r="J2950">
        <v>25</v>
      </c>
      <c r="K2950">
        <v>12000</v>
      </c>
      <c r="L2950" s="7">
        <f>Sales_Data[[#This Row],[OrderQuantity]] *Sales_Data[[#This Row],[UnitPrice]]</f>
        <v>300000</v>
      </c>
      <c r="M2950" s="7">
        <f>Sales_Data[[#This Row],[UnitPrice]]-Sales_Data[[#This Row],[UnitCost]]</f>
        <v>4000</v>
      </c>
      <c r="N2950" s="7">
        <f>Sales_Data[[#This Row],[Gross Revenue]]-Sales_Data[[#This Row],[Discount Amount ]]</f>
        <v>296000</v>
      </c>
      <c r="O2950" s="7">
        <f>Sales_Data[[#This Row],[OrderQuantity]] *Sales_Data[[#This Row],[UnitCost]]</f>
        <v>200000</v>
      </c>
      <c r="P2950" s="7">
        <f>Sales_Data[[#This Row],[ItemCost]] +Sales_Data[[#This Row],[ShippingCost]]</f>
        <v>201894.84</v>
      </c>
      <c r="Q2950" s="7">
        <f>Sales_Data[[#This Row],[Gross Revenue]]-Sales_Data[[#This Row],[TotalFinancialCost]]</f>
        <v>98105.16</v>
      </c>
      <c r="R2950" s="7">
        <f>Sales_Data[[#This Row],[Actul Bill Amount]]-Sales_Data[[#This Row],[ShippingCost]]</f>
        <v>294105.15999999997</v>
      </c>
      <c r="S2950">
        <v>826</v>
      </c>
      <c r="T2950">
        <v>1894.84</v>
      </c>
      <c r="U2950" t="s">
        <v>36</v>
      </c>
      <c r="V2950">
        <v>8000</v>
      </c>
      <c r="W2950" t="s">
        <v>33</v>
      </c>
      <c r="X2950" t="str">
        <f t="shared" si="93"/>
        <v>Delhi</v>
      </c>
    </row>
    <row r="2951" spans="1:24" x14ac:dyDescent="0.4">
      <c r="A2951">
        <v>102950</v>
      </c>
      <c r="B2951" s="5">
        <v>45723.511805555558</v>
      </c>
      <c r="C2951" s="3" t="str">
        <f>TEXT(Sales_Data[[#This Row],[OrderDate]],"mmmm")</f>
        <v>March</v>
      </c>
      <c r="D2951" s="3" t="str">
        <f t="shared" si="92"/>
        <v>2025</v>
      </c>
      <c r="E2951" t="s">
        <v>39</v>
      </c>
      <c r="F2951" t="s">
        <v>24</v>
      </c>
      <c r="G2951" t="s">
        <v>29</v>
      </c>
      <c r="H2951" t="s">
        <v>25</v>
      </c>
      <c r="I2951" t="s">
        <v>100</v>
      </c>
      <c r="J2951">
        <v>45</v>
      </c>
      <c r="K2951">
        <v>45000</v>
      </c>
      <c r="L2951" s="7">
        <f>Sales_Data[[#This Row],[OrderQuantity]] *Sales_Data[[#This Row],[UnitPrice]]</f>
        <v>2025000</v>
      </c>
      <c r="M2951" s="7">
        <f>Sales_Data[[#This Row],[UnitPrice]]-Sales_Data[[#This Row],[UnitCost]]</f>
        <v>13000</v>
      </c>
      <c r="N2951" s="7">
        <f>Sales_Data[[#This Row],[Gross Revenue]]-Sales_Data[[#This Row],[Discount Amount ]]</f>
        <v>2012000</v>
      </c>
      <c r="O2951" s="7">
        <f>Sales_Data[[#This Row],[OrderQuantity]] *Sales_Data[[#This Row],[UnitCost]]</f>
        <v>1440000</v>
      </c>
      <c r="P2951" s="7">
        <f>Sales_Data[[#This Row],[ItemCost]] +Sales_Data[[#This Row],[ShippingCost]]</f>
        <v>1440396.85</v>
      </c>
      <c r="Q2951" s="7">
        <f>Sales_Data[[#This Row],[Gross Revenue]]-Sales_Data[[#This Row],[TotalFinancialCost]]</f>
        <v>584603.14999999991</v>
      </c>
      <c r="R2951" s="7">
        <f>Sales_Data[[#This Row],[Actul Bill Amount]]-Sales_Data[[#This Row],[ShippingCost]]</f>
        <v>2011603.15</v>
      </c>
      <c r="S2951">
        <v>420</v>
      </c>
      <c r="T2951">
        <v>396.85</v>
      </c>
      <c r="U2951" t="s">
        <v>26</v>
      </c>
      <c r="V2951">
        <v>32000</v>
      </c>
      <c r="W2951" t="s">
        <v>27</v>
      </c>
      <c r="X2951" t="str">
        <f t="shared" si="93"/>
        <v>Mumbai</v>
      </c>
    </row>
    <row r="2952" spans="1:24" x14ac:dyDescent="0.4">
      <c r="A2952">
        <v>102951</v>
      </c>
      <c r="B2952" s="5">
        <v>45905.486805555556</v>
      </c>
      <c r="C2952" s="3" t="str">
        <f>TEXT(Sales_Data[[#This Row],[OrderDate]],"mmmm")</f>
        <v>September</v>
      </c>
      <c r="D2952" s="3" t="str">
        <f t="shared" si="92"/>
        <v>2025</v>
      </c>
      <c r="E2952" t="s">
        <v>50</v>
      </c>
      <c r="F2952" t="s">
        <v>43</v>
      </c>
      <c r="G2952" t="s">
        <v>31</v>
      </c>
      <c r="H2952" t="s">
        <v>25</v>
      </c>
      <c r="I2952" t="s">
        <v>100</v>
      </c>
      <c r="J2952">
        <v>35</v>
      </c>
      <c r="K2952">
        <v>1800</v>
      </c>
      <c r="L2952" s="7">
        <f>Sales_Data[[#This Row],[OrderQuantity]] *Sales_Data[[#This Row],[UnitPrice]]</f>
        <v>63000</v>
      </c>
      <c r="M2952" s="7">
        <f>Sales_Data[[#This Row],[UnitPrice]]-Sales_Data[[#This Row],[UnitCost]]</f>
        <v>900</v>
      </c>
      <c r="N2952" s="7">
        <f>Sales_Data[[#This Row],[Gross Revenue]]-Sales_Data[[#This Row],[Discount Amount ]]</f>
        <v>62100</v>
      </c>
      <c r="O2952" s="7">
        <f>Sales_Data[[#This Row],[OrderQuantity]] *Sales_Data[[#This Row],[UnitCost]]</f>
        <v>31500</v>
      </c>
      <c r="P2952" s="7">
        <f>Sales_Data[[#This Row],[ItemCost]] +Sales_Data[[#This Row],[ShippingCost]]</f>
        <v>32116.79</v>
      </c>
      <c r="Q2952" s="7">
        <f>Sales_Data[[#This Row],[Gross Revenue]]-Sales_Data[[#This Row],[TotalFinancialCost]]</f>
        <v>30883.21</v>
      </c>
      <c r="R2952" s="7">
        <f>Sales_Data[[#This Row],[Actul Bill Amount]]-Sales_Data[[#This Row],[ShippingCost]]</f>
        <v>61483.21</v>
      </c>
      <c r="S2952">
        <v>440</v>
      </c>
      <c r="T2952">
        <v>616.79</v>
      </c>
      <c r="U2952" t="s">
        <v>51</v>
      </c>
      <c r="V2952">
        <v>900</v>
      </c>
      <c r="W2952" t="s">
        <v>27</v>
      </c>
      <c r="X2952" t="str">
        <f t="shared" si="93"/>
        <v>Mumbai</v>
      </c>
    </row>
    <row r="2953" spans="1:24" x14ac:dyDescent="0.4">
      <c r="A2953">
        <v>102952</v>
      </c>
      <c r="B2953" s="5">
        <v>45911.943749999999</v>
      </c>
      <c r="C2953" s="3" t="str">
        <f>TEXT(Sales_Data[[#This Row],[OrderDate]],"mmmm")</f>
        <v>September</v>
      </c>
      <c r="D2953" s="3" t="str">
        <f t="shared" si="92"/>
        <v>2025</v>
      </c>
      <c r="E2953" t="s">
        <v>34</v>
      </c>
      <c r="F2953" t="s">
        <v>46</v>
      </c>
      <c r="G2953" t="s">
        <v>29</v>
      </c>
      <c r="H2953" t="s">
        <v>20</v>
      </c>
      <c r="I2953" t="s">
        <v>100</v>
      </c>
      <c r="J2953">
        <v>97</v>
      </c>
      <c r="K2953">
        <v>15000</v>
      </c>
      <c r="L2953" s="7">
        <f>Sales_Data[[#This Row],[OrderQuantity]] *Sales_Data[[#This Row],[UnitPrice]]</f>
        <v>1455000</v>
      </c>
      <c r="M2953" s="7">
        <f>Sales_Data[[#This Row],[UnitPrice]]-Sales_Data[[#This Row],[UnitCost]]</f>
        <v>5500</v>
      </c>
      <c r="N2953" s="7">
        <f>Sales_Data[[#This Row],[Gross Revenue]]-Sales_Data[[#This Row],[Discount Amount ]]</f>
        <v>1449500</v>
      </c>
      <c r="O2953" s="7">
        <f>Sales_Data[[#This Row],[OrderQuantity]] *Sales_Data[[#This Row],[UnitCost]]</f>
        <v>921500</v>
      </c>
      <c r="P2953" s="7">
        <f>Sales_Data[[#This Row],[ItemCost]] +Sales_Data[[#This Row],[ShippingCost]]</f>
        <v>922639.34</v>
      </c>
      <c r="Q2953" s="7">
        <f>Sales_Data[[#This Row],[Gross Revenue]]-Sales_Data[[#This Row],[TotalFinancialCost]]</f>
        <v>532360.66</v>
      </c>
      <c r="R2953" s="7">
        <f>Sales_Data[[#This Row],[Actul Bill Amount]]-Sales_Data[[#This Row],[ShippingCost]]</f>
        <v>1448360.66</v>
      </c>
      <c r="S2953">
        <v>834</v>
      </c>
      <c r="T2953">
        <v>1139.3399999999999</v>
      </c>
      <c r="U2953" t="s">
        <v>53</v>
      </c>
      <c r="V2953">
        <v>9500</v>
      </c>
      <c r="W2953" t="s">
        <v>22</v>
      </c>
      <c r="X2953" t="str">
        <f t="shared" si="93"/>
        <v>Nagpur</v>
      </c>
    </row>
    <row r="2954" spans="1:24" x14ac:dyDescent="0.4">
      <c r="A2954">
        <v>102953</v>
      </c>
      <c r="B2954" s="5">
        <v>45701.176388888889</v>
      </c>
      <c r="C2954" s="3" t="str">
        <f>TEXT(Sales_Data[[#This Row],[OrderDate]],"mmmm")</f>
        <v>February</v>
      </c>
      <c r="D2954" s="3" t="str">
        <f t="shared" si="92"/>
        <v>2025</v>
      </c>
      <c r="E2954" t="s">
        <v>13</v>
      </c>
      <c r="F2954" t="s">
        <v>28</v>
      </c>
      <c r="G2954" t="s">
        <v>29</v>
      </c>
      <c r="H2954" t="s">
        <v>37</v>
      </c>
      <c r="I2954" t="s">
        <v>100</v>
      </c>
      <c r="J2954">
        <v>94</v>
      </c>
      <c r="K2954">
        <v>2500</v>
      </c>
      <c r="L2954" s="7">
        <f>Sales_Data[[#This Row],[OrderQuantity]] *Sales_Data[[#This Row],[UnitPrice]]</f>
        <v>235000</v>
      </c>
      <c r="M2954" s="7">
        <f>Sales_Data[[#This Row],[UnitPrice]]-Sales_Data[[#This Row],[UnitCost]]</f>
        <v>1000</v>
      </c>
      <c r="N2954" s="7">
        <f>Sales_Data[[#This Row],[Gross Revenue]]-Sales_Data[[#This Row],[Discount Amount ]]</f>
        <v>234000</v>
      </c>
      <c r="O2954" s="7">
        <f>Sales_Data[[#This Row],[OrderQuantity]] *Sales_Data[[#This Row],[UnitCost]]</f>
        <v>141000</v>
      </c>
      <c r="P2954" s="7">
        <f>Sales_Data[[#This Row],[ItemCost]] +Sales_Data[[#This Row],[ShippingCost]]</f>
        <v>141444.28</v>
      </c>
      <c r="Q2954" s="7">
        <f>Sales_Data[[#This Row],[Gross Revenue]]-Sales_Data[[#This Row],[TotalFinancialCost]]</f>
        <v>93555.72</v>
      </c>
      <c r="R2954" s="7">
        <f>Sales_Data[[#This Row],[Actul Bill Amount]]-Sales_Data[[#This Row],[ShippingCost]]</f>
        <v>233555.72</v>
      </c>
      <c r="S2954">
        <v>1124</v>
      </c>
      <c r="T2954">
        <v>444.28</v>
      </c>
      <c r="U2954" t="s">
        <v>54</v>
      </c>
      <c r="V2954">
        <v>1500</v>
      </c>
      <c r="W2954" t="s">
        <v>38</v>
      </c>
      <c r="X2954" t="str">
        <f t="shared" si="93"/>
        <v>Kolkata</v>
      </c>
    </row>
    <row r="2955" spans="1:24" x14ac:dyDescent="0.4">
      <c r="A2955">
        <v>102954</v>
      </c>
      <c r="B2955" s="5">
        <v>45754.263194444444</v>
      </c>
      <c r="C2955" s="3" t="str">
        <f>TEXT(Sales_Data[[#This Row],[OrderDate]],"mmmm")</f>
        <v>April</v>
      </c>
      <c r="D2955" s="3" t="str">
        <f t="shared" si="92"/>
        <v>2025</v>
      </c>
      <c r="E2955" t="s">
        <v>13</v>
      </c>
      <c r="F2955" t="s">
        <v>55</v>
      </c>
      <c r="G2955" t="s">
        <v>15</v>
      </c>
      <c r="H2955" t="s">
        <v>20</v>
      </c>
      <c r="I2955" t="s">
        <v>100</v>
      </c>
      <c r="J2955">
        <v>26</v>
      </c>
      <c r="K2955">
        <v>600</v>
      </c>
      <c r="L2955" s="7">
        <f>Sales_Data[[#This Row],[OrderQuantity]] *Sales_Data[[#This Row],[UnitPrice]]</f>
        <v>15600</v>
      </c>
      <c r="M2955" s="7">
        <f>Sales_Data[[#This Row],[UnitPrice]]-Sales_Data[[#This Row],[UnitCost]]</f>
        <v>250</v>
      </c>
      <c r="N2955" s="7">
        <f>Sales_Data[[#This Row],[Gross Revenue]]-Sales_Data[[#This Row],[Discount Amount ]]</f>
        <v>15350</v>
      </c>
      <c r="O2955" s="7">
        <f>Sales_Data[[#This Row],[OrderQuantity]] *Sales_Data[[#This Row],[UnitCost]]</f>
        <v>9100</v>
      </c>
      <c r="P2955" s="7">
        <f>Sales_Data[[#This Row],[ItemCost]] +Sales_Data[[#This Row],[ShippingCost]]</f>
        <v>9758.7000000000007</v>
      </c>
      <c r="Q2955" s="7">
        <f>Sales_Data[[#This Row],[Gross Revenue]]-Sales_Data[[#This Row],[TotalFinancialCost]]</f>
        <v>5841.2999999999993</v>
      </c>
      <c r="R2955" s="7">
        <f>Sales_Data[[#This Row],[Actul Bill Amount]]-Sales_Data[[#This Row],[ShippingCost]]</f>
        <v>14691.3</v>
      </c>
      <c r="S2955">
        <v>521</v>
      </c>
      <c r="T2955">
        <v>658.7</v>
      </c>
      <c r="U2955" t="s">
        <v>57</v>
      </c>
      <c r="V2955">
        <v>350</v>
      </c>
      <c r="W2955" t="s">
        <v>22</v>
      </c>
      <c r="X2955" t="str">
        <f t="shared" si="93"/>
        <v>Nagpur</v>
      </c>
    </row>
    <row r="2956" spans="1:24" x14ac:dyDescent="0.4">
      <c r="A2956">
        <v>102955</v>
      </c>
      <c r="B2956" s="5">
        <v>45699.073611111111</v>
      </c>
      <c r="C2956" s="3" t="str">
        <f>TEXT(Sales_Data[[#This Row],[OrderDate]],"mmmm")</f>
        <v>February</v>
      </c>
      <c r="D2956" s="3" t="str">
        <f t="shared" si="92"/>
        <v>2025</v>
      </c>
      <c r="E2956" t="s">
        <v>45</v>
      </c>
      <c r="F2956" t="s">
        <v>14</v>
      </c>
      <c r="G2956" t="s">
        <v>15</v>
      </c>
      <c r="H2956" t="s">
        <v>37</v>
      </c>
      <c r="I2956" t="s">
        <v>100</v>
      </c>
      <c r="J2956">
        <v>80</v>
      </c>
      <c r="K2956">
        <v>3200</v>
      </c>
      <c r="L2956" s="7">
        <f>Sales_Data[[#This Row],[OrderQuantity]] *Sales_Data[[#This Row],[UnitPrice]]</f>
        <v>256000</v>
      </c>
      <c r="M2956" s="7">
        <f>Sales_Data[[#This Row],[UnitPrice]]-Sales_Data[[#This Row],[UnitCost]]</f>
        <v>1200</v>
      </c>
      <c r="N2956" s="7">
        <f>Sales_Data[[#This Row],[Gross Revenue]]-Sales_Data[[#This Row],[Discount Amount ]]</f>
        <v>254800</v>
      </c>
      <c r="O2956" s="7">
        <f>Sales_Data[[#This Row],[OrderQuantity]] *Sales_Data[[#This Row],[UnitCost]]</f>
        <v>160000</v>
      </c>
      <c r="P2956" s="7">
        <f>Sales_Data[[#This Row],[ItemCost]] +Sales_Data[[#This Row],[ShippingCost]]</f>
        <v>160574.60999999999</v>
      </c>
      <c r="Q2956" s="7">
        <f>Sales_Data[[#This Row],[Gross Revenue]]-Sales_Data[[#This Row],[TotalFinancialCost]]</f>
        <v>95425.390000000014</v>
      </c>
      <c r="R2956" s="7">
        <f>Sales_Data[[#This Row],[Actul Bill Amount]]-Sales_Data[[#This Row],[ShippingCost]]</f>
        <v>254225.39</v>
      </c>
      <c r="S2956">
        <v>844</v>
      </c>
      <c r="T2956">
        <v>574.61</v>
      </c>
      <c r="U2956" t="s">
        <v>17</v>
      </c>
      <c r="V2956">
        <v>2000</v>
      </c>
      <c r="W2956" t="s">
        <v>38</v>
      </c>
      <c r="X2956" t="str">
        <f t="shared" si="93"/>
        <v>Kolkata</v>
      </c>
    </row>
    <row r="2957" spans="1:24" x14ac:dyDescent="0.4">
      <c r="A2957">
        <v>102956</v>
      </c>
      <c r="B2957" s="5">
        <v>45884.741666666669</v>
      </c>
      <c r="C2957" s="3" t="str">
        <f>TEXT(Sales_Data[[#This Row],[OrderDate]],"mmmm")</f>
        <v>August</v>
      </c>
      <c r="D2957" s="3" t="str">
        <f t="shared" si="92"/>
        <v>2025</v>
      </c>
      <c r="E2957" t="s">
        <v>42</v>
      </c>
      <c r="F2957" t="s">
        <v>55</v>
      </c>
      <c r="G2957" t="s">
        <v>29</v>
      </c>
      <c r="H2957" t="s">
        <v>25</v>
      </c>
      <c r="I2957" t="s">
        <v>100</v>
      </c>
      <c r="J2957">
        <v>83</v>
      </c>
      <c r="K2957">
        <v>1200</v>
      </c>
      <c r="L2957" s="7">
        <f>Sales_Data[[#This Row],[OrderQuantity]] *Sales_Data[[#This Row],[UnitPrice]]</f>
        <v>99600</v>
      </c>
      <c r="M2957" s="7">
        <f>Sales_Data[[#This Row],[UnitPrice]]-Sales_Data[[#This Row],[UnitCost]]</f>
        <v>400</v>
      </c>
      <c r="N2957" s="7">
        <f>Sales_Data[[#This Row],[Gross Revenue]]-Sales_Data[[#This Row],[Discount Amount ]]</f>
        <v>99200</v>
      </c>
      <c r="O2957" s="7">
        <f>Sales_Data[[#This Row],[OrderQuantity]] *Sales_Data[[#This Row],[UnitCost]]</f>
        <v>66400</v>
      </c>
      <c r="P2957" s="7">
        <f>Sales_Data[[#This Row],[ItemCost]] +Sales_Data[[#This Row],[ShippingCost]]</f>
        <v>67082.259999999995</v>
      </c>
      <c r="Q2957" s="7">
        <f>Sales_Data[[#This Row],[Gross Revenue]]-Sales_Data[[#This Row],[TotalFinancialCost]]</f>
        <v>32517.740000000005</v>
      </c>
      <c r="R2957" s="7">
        <f>Sales_Data[[#This Row],[Actul Bill Amount]]-Sales_Data[[#This Row],[ShippingCost]]</f>
        <v>98517.74</v>
      </c>
      <c r="S2957">
        <v>1157</v>
      </c>
      <c r="T2957">
        <v>682.26</v>
      </c>
      <c r="U2957" t="s">
        <v>58</v>
      </c>
      <c r="V2957">
        <v>800</v>
      </c>
      <c r="W2957" t="s">
        <v>27</v>
      </c>
      <c r="X2957" t="str">
        <f t="shared" si="93"/>
        <v>Mumbai</v>
      </c>
    </row>
    <row r="2958" spans="1:24" x14ac:dyDescent="0.4">
      <c r="A2958">
        <v>102957</v>
      </c>
      <c r="B2958" s="5">
        <v>45919.40902777778</v>
      </c>
      <c r="C2958" s="3" t="str">
        <f>TEXT(Sales_Data[[#This Row],[OrderDate]],"mmmm")</f>
        <v>September</v>
      </c>
      <c r="D2958" s="3" t="str">
        <f t="shared" si="92"/>
        <v>2025</v>
      </c>
      <c r="E2958" t="s">
        <v>50</v>
      </c>
      <c r="F2958" t="s">
        <v>55</v>
      </c>
      <c r="G2958" t="s">
        <v>31</v>
      </c>
      <c r="H2958" t="s">
        <v>16</v>
      </c>
      <c r="I2958" t="s">
        <v>100</v>
      </c>
      <c r="J2958">
        <v>98</v>
      </c>
      <c r="K2958">
        <v>850</v>
      </c>
      <c r="L2958" s="7">
        <f>Sales_Data[[#This Row],[OrderQuantity]] *Sales_Data[[#This Row],[UnitPrice]]</f>
        <v>83300</v>
      </c>
      <c r="M2958" s="7">
        <f>Sales_Data[[#This Row],[UnitPrice]]-Sales_Data[[#This Row],[UnitCost]]</f>
        <v>300</v>
      </c>
      <c r="N2958" s="7">
        <f>Sales_Data[[#This Row],[Gross Revenue]]-Sales_Data[[#This Row],[Discount Amount ]]</f>
        <v>83000</v>
      </c>
      <c r="O2958" s="7">
        <f>Sales_Data[[#This Row],[OrderQuantity]] *Sales_Data[[#This Row],[UnitCost]]</f>
        <v>53900</v>
      </c>
      <c r="P2958" s="7">
        <f>Sales_Data[[#This Row],[ItemCost]] +Sales_Data[[#This Row],[ShippingCost]]</f>
        <v>54333.25</v>
      </c>
      <c r="Q2958" s="7">
        <f>Sales_Data[[#This Row],[Gross Revenue]]-Sales_Data[[#This Row],[TotalFinancialCost]]</f>
        <v>28966.75</v>
      </c>
      <c r="R2958" s="7">
        <f>Sales_Data[[#This Row],[Actul Bill Amount]]-Sales_Data[[#This Row],[ShippingCost]]</f>
        <v>82566.75</v>
      </c>
      <c r="S2958">
        <v>420</v>
      </c>
      <c r="T2958">
        <v>433.25</v>
      </c>
      <c r="U2958" t="s">
        <v>56</v>
      </c>
      <c r="V2958">
        <v>550</v>
      </c>
      <c r="W2958" t="s">
        <v>18</v>
      </c>
      <c r="X2958" t="str">
        <f t="shared" si="93"/>
        <v>Bengaluru</v>
      </c>
    </row>
    <row r="2959" spans="1:24" x14ac:dyDescent="0.4">
      <c r="A2959">
        <v>102958</v>
      </c>
      <c r="B2959" s="5">
        <v>45824.979861111111</v>
      </c>
      <c r="C2959" s="3" t="str">
        <f>TEXT(Sales_Data[[#This Row],[OrderDate]],"mmmm")</f>
        <v>June</v>
      </c>
      <c r="D2959" s="3" t="str">
        <f t="shared" si="92"/>
        <v>2025</v>
      </c>
      <c r="E2959" t="s">
        <v>45</v>
      </c>
      <c r="F2959" t="s">
        <v>24</v>
      </c>
      <c r="G2959" t="s">
        <v>29</v>
      </c>
      <c r="H2959" t="s">
        <v>20</v>
      </c>
      <c r="I2959" t="s">
        <v>100</v>
      </c>
      <c r="J2959">
        <v>75</v>
      </c>
      <c r="K2959">
        <v>45000</v>
      </c>
      <c r="L2959" s="7">
        <f>Sales_Data[[#This Row],[OrderQuantity]] *Sales_Data[[#This Row],[UnitPrice]]</f>
        <v>3375000</v>
      </c>
      <c r="M2959" s="7">
        <f>Sales_Data[[#This Row],[UnitPrice]]-Sales_Data[[#This Row],[UnitCost]]</f>
        <v>13000</v>
      </c>
      <c r="N2959" s="7">
        <f>Sales_Data[[#This Row],[Gross Revenue]]-Sales_Data[[#This Row],[Discount Amount ]]</f>
        <v>3362000</v>
      </c>
      <c r="O2959" s="7">
        <f>Sales_Data[[#This Row],[OrderQuantity]] *Sales_Data[[#This Row],[UnitCost]]</f>
        <v>2400000</v>
      </c>
      <c r="P2959" s="7">
        <f>Sales_Data[[#This Row],[ItemCost]] +Sales_Data[[#This Row],[ShippingCost]]</f>
        <v>2401619.7799999998</v>
      </c>
      <c r="Q2959" s="7">
        <f>Sales_Data[[#This Row],[Gross Revenue]]-Sales_Data[[#This Row],[TotalFinancialCost]]</f>
        <v>973380.2200000002</v>
      </c>
      <c r="R2959" s="7">
        <f>Sales_Data[[#This Row],[Actul Bill Amount]]-Sales_Data[[#This Row],[ShippingCost]]</f>
        <v>3360380.22</v>
      </c>
      <c r="S2959">
        <v>920</v>
      </c>
      <c r="T2959">
        <v>1619.78</v>
      </c>
      <c r="U2959" t="s">
        <v>26</v>
      </c>
      <c r="V2959">
        <v>32000</v>
      </c>
      <c r="W2959" t="s">
        <v>22</v>
      </c>
      <c r="X2959" t="str">
        <f t="shared" si="93"/>
        <v>Nagpur</v>
      </c>
    </row>
    <row r="2960" spans="1:24" x14ac:dyDescent="0.4">
      <c r="A2960">
        <v>102959</v>
      </c>
      <c r="B2960" s="5">
        <v>45936.895833333336</v>
      </c>
      <c r="C2960" s="3" t="str">
        <f>TEXT(Sales_Data[[#This Row],[OrderDate]],"mmmm")</f>
        <v>October</v>
      </c>
      <c r="D2960" s="3" t="str">
        <f t="shared" si="92"/>
        <v>2025</v>
      </c>
      <c r="E2960" t="s">
        <v>34</v>
      </c>
      <c r="F2960" t="s">
        <v>35</v>
      </c>
      <c r="G2960" t="s">
        <v>15</v>
      </c>
      <c r="H2960" t="s">
        <v>37</v>
      </c>
      <c r="I2960" t="s">
        <v>100</v>
      </c>
      <c r="J2960">
        <v>25</v>
      </c>
      <c r="K2960">
        <v>12000</v>
      </c>
      <c r="L2960" s="7">
        <f>Sales_Data[[#This Row],[OrderQuantity]] *Sales_Data[[#This Row],[UnitPrice]]</f>
        <v>300000</v>
      </c>
      <c r="M2960" s="7">
        <f>Sales_Data[[#This Row],[UnitPrice]]-Sales_Data[[#This Row],[UnitCost]]</f>
        <v>4000</v>
      </c>
      <c r="N2960" s="7">
        <f>Sales_Data[[#This Row],[Gross Revenue]]-Sales_Data[[#This Row],[Discount Amount ]]</f>
        <v>296000</v>
      </c>
      <c r="O2960" s="7">
        <f>Sales_Data[[#This Row],[OrderQuantity]] *Sales_Data[[#This Row],[UnitCost]]</f>
        <v>200000</v>
      </c>
      <c r="P2960" s="7">
        <f>Sales_Data[[#This Row],[ItemCost]] +Sales_Data[[#This Row],[ShippingCost]]</f>
        <v>201970.7</v>
      </c>
      <c r="Q2960" s="7">
        <f>Sales_Data[[#This Row],[Gross Revenue]]-Sales_Data[[#This Row],[TotalFinancialCost]]</f>
        <v>98029.299999999988</v>
      </c>
      <c r="R2960" s="7">
        <f>Sales_Data[[#This Row],[Actul Bill Amount]]-Sales_Data[[#This Row],[ShippingCost]]</f>
        <v>294029.3</v>
      </c>
      <c r="S2960">
        <v>740</v>
      </c>
      <c r="T2960">
        <v>1970.7</v>
      </c>
      <c r="U2960" t="s">
        <v>36</v>
      </c>
      <c r="V2960">
        <v>8000</v>
      </c>
      <c r="W2960" t="s">
        <v>38</v>
      </c>
      <c r="X2960" t="str">
        <f t="shared" si="93"/>
        <v>Kolkata</v>
      </c>
    </row>
    <row r="2961" spans="1:24" x14ac:dyDescent="0.4">
      <c r="A2961">
        <v>102960</v>
      </c>
      <c r="B2961" s="5">
        <v>45746.850694444445</v>
      </c>
      <c r="C2961" s="3" t="str">
        <f>TEXT(Sales_Data[[#This Row],[OrderDate]],"mmmm")</f>
        <v>March</v>
      </c>
      <c r="D2961" s="3" t="str">
        <f t="shared" si="92"/>
        <v>2025</v>
      </c>
      <c r="E2961" t="s">
        <v>13</v>
      </c>
      <c r="F2961" t="s">
        <v>35</v>
      </c>
      <c r="G2961" t="s">
        <v>15</v>
      </c>
      <c r="H2961" t="s">
        <v>16</v>
      </c>
      <c r="I2961" t="s">
        <v>100</v>
      </c>
      <c r="J2961">
        <v>25</v>
      </c>
      <c r="K2961">
        <v>12000</v>
      </c>
      <c r="L2961" s="7">
        <f>Sales_Data[[#This Row],[OrderQuantity]] *Sales_Data[[#This Row],[UnitPrice]]</f>
        <v>300000</v>
      </c>
      <c r="M2961" s="7">
        <f>Sales_Data[[#This Row],[UnitPrice]]-Sales_Data[[#This Row],[UnitCost]]</f>
        <v>4000</v>
      </c>
      <c r="N2961" s="7">
        <f>Sales_Data[[#This Row],[Gross Revenue]]-Sales_Data[[#This Row],[Discount Amount ]]</f>
        <v>296000</v>
      </c>
      <c r="O2961" s="7">
        <f>Sales_Data[[#This Row],[OrderQuantity]] *Sales_Data[[#This Row],[UnitCost]]</f>
        <v>200000</v>
      </c>
      <c r="P2961" s="7">
        <f>Sales_Data[[#This Row],[ItemCost]] +Sales_Data[[#This Row],[ShippingCost]]</f>
        <v>200524.82</v>
      </c>
      <c r="Q2961" s="7">
        <f>Sales_Data[[#This Row],[Gross Revenue]]-Sales_Data[[#This Row],[TotalFinancialCost]]</f>
        <v>99475.18</v>
      </c>
      <c r="R2961" s="7">
        <f>Sales_Data[[#This Row],[Actul Bill Amount]]-Sales_Data[[#This Row],[ShippingCost]]</f>
        <v>295475.18</v>
      </c>
      <c r="S2961">
        <v>549</v>
      </c>
      <c r="T2961">
        <v>524.82000000000005</v>
      </c>
      <c r="U2961" t="s">
        <v>36</v>
      </c>
      <c r="V2961">
        <v>8000</v>
      </c>
      <c r="W2961" t="s">
        <v>18</v>
      </c>
      <c r="X2961" t="str">
        <f t="shared" si="93"/>
        <v>Bengaluru</v>
      </c>
    </row>
    <row r="2962" spans="1:24" x14ac:dyDescent="0.4">
      <c r="A2962">
        <v>102961</v>
      </c>
      <c r="B2962" s="5">
        <v>45835.789583333331</v>
      </c>
      <c r="C2962" s="3" t="str">
        <f>TEXT(Sales_Data[[#This Row],[OrderDate]],"mmmm")</f>
        <v>June</v>
      </c>
      <c r="D2962" s="3" t="str">
        <f t="shared" si="92"/>
        <v>2025</v>
      </c>
      <c r="E2962" t="s">
        <v>34</v>
      </c>
      <c r="F2962" t="s">
        <v>55</v>
      </c>
      <c r="G2962" t="s">
        <v>29</v>
      </c>
      <c r="H2962" t="s">
        <v>25</v>
      </c>
      <c r="I2962" t="s">
        <v>100</v>
      </c>
      <c r="J2962">
        <v>87</v>
      </c>
      <c r="K2962">
        <v>600</v>
      </c>
      <c r="L2962" s="7">
        <f>Sales_Data[[#This Row],[OrderQuantity]] *Sales_Data[[#This Row],[UnitPrice]]</f>
        <v>52200</v>
      </c>
      <c r="M2962" s="7">
        <f>Sales_Data[[#This Row],[UnitPrice]]-Sales_Data[[#This Row],[UnitCost]]</f>
        <v>250</v>
      </c>
      <c r="N2962" s="7">
        <f>Sales_Data[[#This Row],[Gross Revenue]]-Sales_Data[[#This Row],[Discount Amount ]]</f>
        <v>51950</v>
      </c>
      <c r="O2962" s="7">
        <f>Sales_Data[[#This Row],[OrderQuantity]] *Sales_Data[[#This Row],[UnitCost]]</f>
        <v>30450</v>
      </c>
      <c r="P2962" s="7">
        <f>Sales_Data[[#This Row],[ItemCost]] +Sales_Data[[#This Row],[ShippingCost]]</f>
        <v>30964.35</v>
      </c>
      <c r="Q2962" s="7">
        <f>Sales_Data[[#This Row],[Gross Revenue]]-Sales_Data[[#This Row],[TotalFinancialCost]]</f>
        <v>21235.65</v>
      </c>
      <c r="R2962" s="7">
        <f>Sales_Data[[#This Row],[Actul Bill Amount]]-Sales_Data[[#This Row],[ShippingCost]]</f>
        <v>51435.65</v>
      </c>
      <c r="S2962">
        <v>1013</v>
      </c>
      <c r="T2962">
        <v>514.35</v>
      </c>
      <c r="U2962" t="s">
        <v>57</v>
      </c>
      <c r="V2962">
        <v>350</v>
      </c>
      <c r="W2962" t="s">
        <v>27</v>
      </c>
      <c r="X2962" t="str">
        <f t="shared" si="93"/>
        <v>Mumbai</v>
      </c>
    </row>
    <row r="2963" spans="1:24" x14ac:dyDescent="0.4">
      <c r="A2963">
        <v>102962</v>
      </c>
      <c r="B2963" s="5">
        <v>45854.799305555556</v>
      </c>
      <c r="C2963" s="3" t="str">
        <f>TEXT(Sales_Data[[#This Row],[OrderDate]],"mmmm")</f>
        <v>July</v>
      </c>
      <c r="D2963" s="3" t="str">
        <f t="shared" si="92"/>
        <v>2025</v>
      </c>
      <c r="E2963" t="s">
        <v>48</v>
      </c>
      <c r="F2963" t="s">
        <v>40</v>
      </c>
      <c r="G2963" t="s">
        <v>15</v>
      </c>
      <c r="H2963" t="s">
        <v>37</v>
      </c>
      <c r="I2963" t="s">
        <v>100</v>
      </c>
      <c r="J2963">
        <v>91</v>
      </c>
      <c r="K2963">
        <v>5500</v>
      </c>
      <c r="L2963" s="7">
        <f>Sales_Data[[#This Row],[OrderQuantity]] *Sales_Data[[#This Row],[UnitPrice]]</f>
        <v>500500</v>
      </c>
      <c r="M2963" s="7">
        <f>Sales_Data[[#This Row],[UnitPrice]]-Sales_Data[[#This Row],[UnitCost]]</f>
        <v>2000</v>
      </c>
      <c r="N2963" s="7">
        <f>Sales_Data[[#This Row],[Gross Revenue]]-Sales_Data[[#This Row],[Discount Amount ]]</f>
        <v>498500</v>
      </c>
      <c r="O2963" s="7">
        <f>Sales_Data[[#This Row],[OrderQuantity]] *Sales_Data[[#This Row],[UnitCost]]</f>
        <v>318500</v>
      </c>
      <c r="P2963" s="7">
        <f>Sales_Data[[#This Row],[ItemCost]] +Sales_Data[[#This Row],[ShippingCost]]</f>
        <v>320349.05</v>
      </c>
      <c r="Q2963" s="7">
        <f>Sales_Data[[#This Row],[Gross Revenue]]-Sales_Data[[#This Row],[TotalFinancialCost]]</f>
        <v>180150.95</v>
      </c>
      <c r="R2963" s="7">
        <f>Sales_Data[[#This Row],[Actul Bill Amount]]-Sales_Data[[#This Row],[ShippingCost]]</f>
        <v>496650.95</v>
      </c>
      <c r="S2963">
        <v>528</v>
      </c>
      <c r="T2963">
        <v>1849.05</v>
      </c>
      <c r="U2963" t="s">
        <v>41</v>
      </c>
      <c r="V2963">
        <v>3500</v>
      </c>
      <c r="W2963" t="s">
        <v>38</v>
      </c>
      <c r="X2963" t="str">
        <f t="shared" si="93"/>
        <v>Kolkata</v>
      </c>
    </row>
    <row r="2964" spans="1:24" x14ac:dyDescent="0.4">
      <c r="A2964">
        <v>102963</v>
      </c>
      <c r="B2964" s="5">
        <v>45964.995138888888</v>
      </c>
      <c r="C2964" s="3" t="str">
        <f>TEXT(Sales_Data[[#This Row],[OrderDate]],"mmmm")</f>
        <v>November</v>
      </c>
      <c r="D2964" s="3" t="str">
        <f t="shared" si="92"/>
        <v>2025</v>
      </c>
      <c r="E2964" t="s">
        <v>23</v>
      </c>
      <c r="F2964" t="s">
        <v>28</v>
      </c>
      <c r="G2964" t="s">
        <v>31</v>
      </c>
      <c r="H2964" t="s">
        <v>37</v>
      </c>
      <c r="I2964" t="s">
        <v>100</v>
      </c>
      <c r="J2964">
        <v>11</v>
      </c>
      <c r="K2964">
        <v>2500</v>
      </c>
      <c r="L2964" s="7">
        <f>Sales_Data[[#This Row],[OrderQuantity]] *Sales_Data[[#This Row],[UnitPrice]]</f>
        <v>27500</v>
      </c>
      <c r="M2964" s="7">
        <f>Sales_Data[[#This Row],[UnitPrice]]-Sales_Data[[#This Row],[UnitCost]]</f>
        <v>1000</v>
      </c>
      <c r="N2964" s="7">
        <f>Sales_Data[[#This Row],[Gross Revenue]]-Sales_Data[[#This Row],[Discount Amount ]]</f>
        <v>26500</v>
      </c>
      <c r="O2964" s="7">
        <f>Sales_Data[[#This Row],[OrderQuantity]] *Sales_Data[[#This Row],[UnitCost]]</f>
        <v>16500</v>
      </c>
      <c r="P2964" s="7">
        <f>Sales_Data[[#This Row],[ItemCost]] +Sales_Data[[#This Row],[ShippingCost]]</f>
        <v>17474.55</v>
      </c>
      <c r="Q2964" s="7">
        <f>Sales_Data[[#This Row],[Gross Revenue]]-Sales_Data[[#This Row],[TotalFinancialCost]]</f>
        <v>10025.450000000001</v>
      </c>
      <c r="R2964" s="7">
        <f>Sales_Data[[#This Row],[Actul Bill Amount]]-Sales_Data[[#This Row],[ShippingCost]]</f>
        <v>25525.45</v>
      </c>
      <c r="S2964">
        <v>957</v>
      </c>
      <c r="T2964">
        <v>974.55</v>
      </c>
      <c r="U2964" t="s">
        <v>54</v>
      </c>
      <c r="V2964">
        <v>1500</v>
      </c>
      <c r="W2964" t="s">
        <v>38</v>
      </c>
      <c r="X2964" t="str">
        <f t="shared" si="93"/>
        <v>Kolkata</v>
      </c>
    </row>
    <row r="2965" spans="1:24" x14ac:dyDescent="0.4">
      <c r="A2965">
        <v>102964</v>
      </c>
      <c r="B2965" s="5">
        <v>45924.40347222222</v>
      </c>
      <c r="C2965" s="3" t="str">
        <f>TEXT(Sales_Data[[#This Row],[OrderDate]],"mmmm")</f>
        <v>September</v>
      </c>
      <c r="D2965" s="3" t="str">
        <f t="shared" si="92"/>
        <v>2025</v>
      </c>
      <c r="E2965" t="s">
        <v>19</v>
      </c>
      <c r="F2965" t="s">
        <v>40</v>
      </c>
      <c r="G2965" t="s">
        <v>29</v>
      </c>
      <c r="H2965" t="s">
        <v>20</v>
      </c>
      <c r="I2965" t="s">
        <v>100</v>
      </c>
      <c r="J2965">
        <v>87</v>
      </c>
      <c r="K2965">
        <v>5500</v>
      </c>
      <c r="L2965" s="7">
        <f>Sales_Data[[#This Row],[OrderQuantity]] *Sales_Data[[#This Row],[UnitPrice]]</f>
        <v>478500</v>
      </c>
      <c r="M2965" s="7">
        <f>Sales_Data[[#This Row],[UnitPrice]]-Sales_Data[[#This Row],[UnitCost]]</f>
        <v>2000</v>
      </c>
      <c r="N2965" s="7">
        <f>Sales_Data[[#This Row],[Gross Revenue]]-Sales_Data[[#This Row],[Discount Amount ]]</f>
        <v>476500</v>
      </c>
      <c r="O2965" s="7">
        <f>Sales_Data[[#This Row],[OrderQuantity]] *Sales_Data[[#This Row],[UnitCost]]</f>
        <v>304500</v>
      </c>
      <c r="P2965" s="7">
        <f>Sales_Data[[#This Row],[ItemCost]] +Sales_Data[[#This Row],[ShippingCost]]</f>
        <v>304980.51</v>
      </c>
      <c r="Q2965" s="7">
        <f>Sales_Data[[#This Row],[Gross Revenue]]-Sales_Data[[#This Row],[TotalFinancialCost]]</f>
        <v>173519.49</v>
      </c>
      <c r="R2965" s="7">
        <f>Sales_Data[[#This Row],[Actul Bill Amount]]-Sales_Data[[#This Row],[ShippingCost]]</f>
        <v>476019.49</v>
      </c>
      <c r="S2965">
        <v>887</v>
      </c>
      <c r="T2965">
        <v>480.51</v>
      </c>
      <c r="U2965" t="s">
        <v>41</v>
      </c>
      <c r="V2965">
        <v>3500</v>
      </c>
      <c r="W2965" t="s">
        <v>22</v>
      </c>
      <c r="X2965" t="str">
        <f t="shared" si="93"/>
        <v>Nagpur</v>
      </c>
    </row>
    <row r="2966" spans="1:24" x14ac:dyDescent="0.4">
      <c r="A2966">
        <v>102965</v>
      </c>
      <c r="B2966" s="5">
        <v>45925.268750000003</v>
      </c>
      <c r="C2966" s="3" t="str">
        <f>TEXT(Sales_Data[[#This Row],[OrderDate]],"mmmm")</f>
        <v>September</v>
      </c>
      <c r="D2966" s="3" t="str">
        <f t="shared" si="92"/>
        <v>2025</v>
      </c>
      <c r="E2966" t="s">
        <v>50</v>
      </c>
      <c r="F2966" t="s">
        <v>24</v>
      </c>
      <c r="G2966" t="s">
        <v>15</v>
      </c>
      <c r="H2966" t="s">
        <v>20</v>
      </c>
      <c r="I2966" t="s">
        <v>100</v>
      </c>
      <c r="J2966">
        <v>18</v>
      </c>
      <c r="K2966">
        <v>25000</v>
      </c>
      <c r="L2966" s="7">
        <f>Sales_Data[[#This Row],[OrderQuantity]] *Sales_Data[[#This Row],[UnitPrice]]</f>
        <v>450000</v>
      </c>
      <c r="M2966" s="7">
        <f>Sales_Data[[#This Row],[UnitPrice]]-Sales_Data[[#This Row],[UnitCost]]</f>
        <v>7000</v>
      </c>
      <c r="N2966" s="7">
        <f>Sales_Data[[#This Row],[Gross Revenue]]-Sales_Data[[#This Row],[Discount Amount ]]</f>
        <v>443000</v>
      </c>
      <c r="O2966" s="7">
        <f>Sales_Data[[#This Row],[OrderQuantity]] *Sales_Data[[#This Row],[UnitCost]]</f>
        <v>324000</v>
      </c>
      <c r="P2966" s="7">
        <f>Sales_Data[[#This Row],[ItemCost]] +Sales_Data[[#This Row],[ShippingCost]]</f>
        <v>325134.56</v>
      </c>
      <c r="Q2966" s="7">
        <f>Sales_Data[[#This Row],[Gross Revenue]]-Sales_Data[[#This Row],[TotalFinancialCost]]</f>
        <v>124865.44</v>
      </c>
      <c r="R2966" s="7">
        <f>Sales_Data[[#This Row],[Actul Bill Amount]]-Sales_Data[[#This Row],[ShippingCost]]</f>
        <v>441865.44</v>
      </c>
      <c r="S2966">
        <v>1073</v>
      </c>
      <c r="T2966">
        <v>1134.56</v>
      </c>
      <c r="U2966" t="s">
        <v>60</v>
      </c>
      <c r="V2966">
        <v>18000</v>
      </c>
      <c r="W2966" t="s">
        <v>22</v>
      </c>
      <c r="X2966" t="str">
        <f t="shared" si="93"/>
        <v>Nagpur</v>
      </c>
    </row>
    <row r="2967" spans="1:24" x14ac:dyDescent="0.4">
      <c r="A2967">
        <v>102966</v>
      </c>
      <c r="B2967" s="5">
        <v>45731.515277777777</v>
      </c>
      <c r="C2967" s="3" t="str">
        <f>TEXT(Sales_Data[[#This Row],[OrderDate]],"mmmm")</f>
        <v>March</v>
      </c>
      <c r="D2967" s="3" t="str">
        <f t="shared" si="92"/>
        <v>2025</v>
      </c>
      <c r="E2967" t="s">
        <v>19</v>
      </c>
      <c r="F2967" t="s">
        <v>55</v>
      </c>
      <c r="G2967" t="s">
        <v>29</v>
      </c>
      <c r="H2967" t="s">
        <v>20</v>
      </c>
      <c r="I2967" t="s">
        <v>100</v>
      </c>
      <c r="J2967">
        <v>81</v>
      </c>
      <c r="K2967">
        <v>850</v>
      </c>
      <c r="L2967" s="7">
        <f>Sales_Data[[#This Row],[OrderQuantity]] *Sales_Data[[#This Row],[UnitPrice]]</f>
        <v>68850</v>
      </c>
      <c r="M2967" s="7">
        <f>Sales_Data[[#This Row],[UnitPrice]]-Sales_Data[[#This Row],[UnitCost]]</f>
        <v>300</v>
      </c>
      <c r="N2967" s="7">
        <f>Sales_Data[[#This Row],[Gross Revenue]]-Sales_Data[[#This Row],[Discount Amount ]]</f>
        <v>68550</v>
      </c>
      <c r="O2967" s="7">
        <f>Sales_Data[[#This Row],[OrderQuantity]] *Sales_Data[[#This Row],[UnitCost]]</f>
        <v>44550</v>
      </c>
      <c r="P2967" s="7">
        <f>Sales_Data[[#This Row],[ItemCost]] +Sales_Data[[#This Row],[ShippingCost]]</f>
        <v>44824.42</v>
      </c>
      <c r="Q2967" s="7">
        <f>Sales_Data[[#This Row],[Gross Revenue]]-Sales_Data[[#This Row],[TotalFinancialCost]]</f>
        <v>24025.58</v>
      </c>
      <c r="R2967" s="7">
        <f>Sales_Data[[#This Row],[Actul Bill Amount]]-Sales_Data[[#This Row],[ShippingCost]]</f>
        <v>68275.58</v>
      </c>
      <c r="S2967">
        <v>617</v>
      </c>
      <c r="T2967">
        <v>274.42</v>
      </c>
      <c r="U2967" t="s">
        <v>56</v>
      </c>
      <c r="V2967">
        <v>550</v>
      </c>
      <c r="W2967" t="s">
        <v>22</v>
      </c>
      <c r="X2967" t="str">
        <f t="shared" si="93"/>
        <v>Nagpur</v>
      </c>
    </row>
    <row r="2968" spans="1:24" x14ac:dyDescent="0.4">
      <c r="A2968">
        <v>102967</v>
      </c>
      <c r="B2968" s="5">
        <v>45665.52847222222</v>
      </c>
      <c r="C2968" s="3" t="str">
        <f>TEXT(Sales_Data[[#This Row],[OrderDate]],"mmmm")</f>
        <v>January</v>
      </c>
      <c r="D2968" s="3" t="str">
        <f t="shared" si="92"/>
        <v>2025</v>
      </c>
      <c r="E2968" t="s">
        <v>48</v>
      </c>
      <c r="F2968" t="s">
        <v>40</v>
      </c>
      <c r="G2968" t="s">
        <v>15</v>
      </c>
      <c r="H2968" t="s">
        <v>37</v>
      </c>
      <c r="I2968" t="s">
        <v>100</v>
      </c>
      <c r="J2968">
        <v>55</v>
      </c>
      <c r="K2968">
        <v>1500</v>
      </c>
      <c r="L2968" s="7">
        <f>Sales_Data[[#This Row],[OrderQuantity]] *Sales_Data[[#This Row],[UnitPrice]]</f>
        <v>82500</v>
      </c>
      <c r="M2968" s="7">
        <f>Sales_Data[[#This Row],[UnitPrice]]-Sales_Data[[#This Row],[UnitCost]]</f>
        <v>700</v>
      </c>
      <c r="N2968" s="7">
        <f>Sales_Data[[#This Row],[Gross Revenue]]-Sales_Data[[#This Row],[Discount Amount ]]</f>
        <v>81800</v>
      </c>
      <c r="O2968" s="7">
        <f>Sales_Data[[#This Row],[OrderQuantity]] *Sales_Data[[#This Row],[UnitCost]]</f>
        <v>44000</v>
      </c>
      <c r="P2968" s="7">
        <f>Sales_Data[[#This Row],[ItemCost]] +Sales_Data[[#This Row],[ShippingCost]]</f>
        <v>44585.2</v>
      </c>
      <c r="Q2968" s="7">
        <f>Sales_Data[[#This Row],[Gross Revenue]]-Sales_Data[[#This Row],[TotalFinancialCost]]</f>
        <v>37914.800000000003</v>
      </c>
      <c r="R2968" s="7">
        <f>Sales_Data[[#This Row],[Actul Bill Amount]]-Sales_Data[[#This Row],[ShippingCost]]</f>
        <v>81214.8</v>
      </c>
      <c r="S2968">
        <v>310</v>
      </c>
      <c r="T2968">
        <v>585.20000000000005</v>
      </c>
      <c r="U2968" t="s">
        <v>52</v>
      </c>
      <c r="V2968">
        <v>800</v>
      </c>
      <c r="W2968" t="s">
        <v>38</v>
      </c>
      <c r="X2968" t="str">
        <f t="shared" si="93"/>
        <v>Kolkata</v>
      </c>
    </row>
    <row r="2969" spans="1:24" x14ac:dyDescent="0.4">
      <c r="A2969">
        <v>102968</v>
      </c>
      <c r="B2969" s="5">
        <v>45954.448611111111</v>
      </c>
      <c r="C2969" s="3" t="str">
        <f>TEXT(Sales_Data[[#This Row],[OrderDate]],"mmmm")</f>
        <v>October</v>
      </c>
      <c r="D2969" s="3" t="str">
        <f t="shared" si="92"/>
        <v>2025</v>
      </c>
      <c r="E2969" t="s">
        <v>50</v>
      </c>
      <c r="F2969" t="s">
        <v>55</v>
      </c>
      <c r="G2969" t="s">
        <v>29</v>
      </c>
      <c r="H2969" t="s">
        <v>16</v>
      </c>
      <c r="I2969" t="s">
        <v>100</v>
      </c>
      <c r="J2969">
        <v>26</v>
      </c>
      <c r="K2969">
        <v>1200</v>
      </c>
      <c r="L2969" s="7">
        <f>Sales_Data[[#This Row],[OrderQuantity]] *Sales_Data[[#This Row],[UnitPrice]]</f>
        <v>31200</v>
      </c>
      <c r="M2969" s="7">
        <f>Sales_Data[[#This Row],[UnitPrice]]-Sales_Data[[#This Row],[UnitCost]]</f>
        <v>400</v>
      </c>
      <c r="N2969" s="7">
        <f>Sales_Data[[#This Row],[Gross Revenue]]-Sales_Data[[#This Row],[Discount Amount ]]</f>
        <v>30800</v>
      </c>
      <c r="O2969" s="7">
        <f>Sales_Data[[#This Row],[OrderQuantity]] *Sales_Data[[#This Row],[UnitCost]]</f>
        <v>20800</v>
      </c>
      <c r="P2969" s="7">
        <f>Sales_Data[[#This Row],[ItemCost]] +Sales_Data[[#This Row],[ShippingCost]]</f>
        <v>21181.42</v>
      </c>
      <c r="Q2969" s="7">
        <f>Sales_Data[[#This Row],[Gross Revenue]]-Sales_Data[[#This Row],[TotalFinancialCost]]</f>
        <v>10018.580000000002</v>
      </c>
      <c r="R2969" s="7">
        <f>Sales_Data[[#This Row],[Actul Bill Amount]]-Sales_Data[[#This Row],[ShippingCost]]</f>
        <v>30418.58</v>
      </c>
      <c r="S2969">
        <v>953</v>
      </c>
      <c r="T2969">
        <v>381.42</v>
      </c>
      <c r="U2969" t="s">
        <v>58</v>
      </c>
      <c r="V2969">
        <v>800</v>
      </c>
      <c r="W2969" t="s">
        <v>18</v>
      </c>
      <c r="X2969" t="str">
        <f t="shared" si="93"/>
        <v>Bengaluru</v>
      </c>
    </row>
    <row r="2970" spans="1:24" x14ac:dyDescent="0.4">
      <c r="A2970">
        <v>102969</v>
      </c>
      <c r="B2970" s="5">
        <v>45821.752083333333</v>
      </c>
      <c r="C2970" s="3" t="str">
        <f>TEXT(Sales_Data[[#This Row],[OrderDate]],"mmmm")</f>
        <v>June</v>
      </c>
      <c r="D2970" s="3" t="str">
        <f t="shared" si="92"/>
        <v>2025</v>
      </c>
      <c r="E2970" t="s">
        <v>39</v>
      </c>
      <c r="F2970" t="s">
        <v>40</v>
      </c>
      <c r="G2970" t="s">
        <v>15</v>
      </c>
      <c r="H2970" t="s">
        <v>20</v>
      </c>
      <c r="I2970" t="s">
        <v>100</v>
      </c>
      <c r="J2970">
        <v>51</v>
      </c>
      <c r="K2970">
        <v>1500</v>
      </c>
      <c r="L2970" s="7">
        <f>Sales_Data[[#This Row],[OrderQuantity]] *Sales_Data[[#This Row],[UnitPrice]]</f>
        <v>76500</v>
      </c>
      <c r="M2970" s="7">
        <f>Sales_Data[[#This Row],[UnitPrice]]-Sales_Data[[#This Row],[UnitCost]]</f>
        <v>700</v>
      </c>
      <c r="N2970" s="7">
        <f>Sales_Data[[#This Row],[Gross Revenue]]-Sales_Data[[#This Row],[Discount Amount ]]</f>
        <v>75800</v>
      </c>
      <c r="O2970" s="7">
        <f>Sales_Data[[#This Row],[OrderQuantity]] *Sales_Data[[#This Row],[UnitCost]]</f>
        <v>40800</v>
      </c>
      <c r="P2970" s="7">
        <f>Sales_Data[[#This Row],[ItemCost]] +Sales_Data[[#This Row],[ShippingCost]]</f>
        <v>41573.839999999997</v>
      </c>
      <c r="Q2970" s="7">
        <f>Sales_Data[[#This Row],[Gross Revenue]]-Sales_Data[[#This Row],[TotalFinancialCost]]</f>
        <v>34926.160000000003</v>
      </c>
      <c r="R2970" s="7">
        <f>Sales_Data[[#This Row],[Actul Bill Amount]]-Sales_Data[[#This Row],[ShippingCost]]</f>
        <v>75026.16</v>
      </c>
      <c r="S2970">
        <v>620</v>
      </c>
      <c r="T2970">
        <v>773.84</v>
      </c>
      <c r="U2970" t="s">
        <v>52</v>
      </c>
      <c r="V2970">
        <v>800</v>
      </c>
      <c r="W2970" t="s">
        <v>22</v>
      </c>
      <c r="X2970" t="str">
        <f t="shared" si="93"/>
        <v>Nagpur</v>
      </c>
    </row>
    <row r="2971" spans="1:24" x14ac:dyDescent="0.4">
      <c r="A2971">
        <v>102970</v>
      </c>
      <c r="B2971" s="5">
        <v>45742.877083333333</v>
      </c>
      <c r="C2971" s="3" t="str">
        <f>TEXT(Sales_Data[[#This Row],[OrderDate]],"mmmm")</f>
        <v>March</v>
      </c>
      <c r="D2971" s="3" t="str">
        <f t="shared" si="92"/>
        <v>2025</v>
      </c>
      <c r="E2971" t="s">
        <v>48</v>
      </c>
      <c r="F2971" t="s">
        <v>40</v>
      </c>
      <c r="G2971" t="s">
        <v>29</v>
      </c>
      <c r="H2971" t="s">
        <v>16</v>
      </c>
      <c r="I2971" t="s">
        <v>100</v>
      </c>
      <c r="J2971">
        <v>13</v>
      </c>
      <c r="K2971">
        <v>5500</v>
      </c>
      <c r="L2971" s="7">
        <f>Sales_Data[[#This Row],[OrderQuantity]] *Sales_Data[[#This Row],[UnitPrice]]</f>
        <v>71500</v>
      </c>
      <c r="M2971" s="7">
        <f>Sales_Data[[#This Row],[UnitPrice]]-Sales_Data[[#This Row],[UnitCost]]</f>
        <v>2000</v>
      </c>
      <c r="N2971" s="7">
        <f>Sales_Data[[#This Row],[Gross Revenue]]-Sales_Data[[#This Row],[Discount Amount ]]</f>
        <v>69500</v>
      </c>
      <c r="O2971" s="7">
        <f>Sales_Data[[#This Row],[OrderQuantity]] *Sales_Data[[#This Row],[UnitCost]]</f>
        <v>45500</v>
      </c>
      <c r="P2971" s="7">
        <f>Sales_Data[[#This Row],[ItemCost]] +Sales_Data[[#This Row],[ShippingCost]]</f>
        <v>47395.59</v>
      </c>
      <c r="Q2971" s="7">
        <f>Sales_Data[[#This Row],[Gross Revenue]]-Sales_Data[[#This Row],[TotalFinancialCost]]</f>
        <v>24104.410000000003</v>
      </c>
      <c r="R2971" s="7">
        <f>Sales_Data[[#This Row],[Actul Bill Amount]]-Sales_Data[[#This Row],[ShippingCost]]</f>
        <v>67604.41</v>
      </c>
      <c r="S2971">
        <v>422</v>
      </c>
      <c r="T2971">
        <v>1895.59</v>
      </c>
      <c r="U2971" t="s">
        <v>41</v>
      </c>
      <c r="V2971">
        <v>3500</v>
      </c>
      <c r="W2971" t="s">
        <v>18</v>
      </c>
      <c r="X2971" t="str">
        <f t="shared" si="93"/>
        <v>Bengaluru</v>
      </c>
    </row>
    <row r="2972" spans="1:24" x14ac:dyDescent="0.4">
      <c r="A2972">
        <v>102971</v>
      </c>
      <c r="B2972" s="5">
        <v>45729.270138888889</v>
      </c>
      <c r="C2972" s="3" t="str">
        <f>TEXT(Sales_Data[[#This Row],[OrderDate]],"mmmm")</f>
        <v>March</v>
      </c>
      <c r="D2972" s="3" t="str">
        <f t="shared" si="92"/>
        <v>2025</v>
      </c>
      <c r="E2972" t="s">
        <v>50</v>
      </c>
      <c r="F2972" t="s">
        <v>24</v>
      </c>
      <c r="G2972" t="s">
        <v>31</v>
      </c>
      <c r="H2972" t="s">
        <v>25</v>
      </c>
      <c r="I2972" t="s">
        <v>100</v>
      </c>
      <c r="J2972">
        <v>99</v>
      </c>
      <c r="K2972">
        <v>45000</v>
      </c>
      <c r="L2972" s="7">
        <f>Sales_Data[[#This Row],[OrderQuantity]] *Sales_Data[[#This Row],[UnitPrice]]</f>
        <v>4455000</v>
      </c>
      <c r="M2972" s="7">
        <f>Sales_Data[[#This Row],[UnitPrice]]-Sales_Data[[#This Row],[UnitCost]]</f>
        <v>13000</v>
      </c>
      <c r="N2972" s="7">
        <f>Sales_Data[[#This Row],[Gross Revenue]]-Sales_Data[[#This Row],[Discount Amount ]]</f>
        <v>4442000</v>
      </c>
      <c r="O2972" s="7">
        <f>Sales_Data[[#This Row],[OrderQuantity]] *Sales_Data[[#This Row],[UnitCost]]</f>
        <v>3168000</v>
      </c>
      <c r="P2972" s="7">
        <f>Sales_Data[[#This Row],[ItemCost]] +Sales_Data[[#This Row],[ShippingCost]]</f>
        <v>3169061.89</v>
      </c>
      <c r="Q2972" s="7">
        <f>Sales_Data[[#This Row],[Gross Revenue]]-Sales_Data[[#This Row],[TotalFinancialCost]]</f>
        <v>1285938.1099999999</v>
      </c>
      <c r="R2972" s="7">
        <f>Sales_Data[[#This Row],[Actul Bill Amount]]-Sales_Data[[#This Row],[ShippingCost]]</f>
        <v>4440938.1100000003</v>
      </c>
      <c r="S2972">
        <v>1136</v>
      </c>
      <c r="T2972">
        <v>1061.8900000000001</v>
      </c>
      <c r="U2972" t="s">
        <v>26</v>
      </c>
      <c r="V2972">
        <v>32000</v>
      </c>
      <c r="W2972" t="s">
        <v>27</v>
      </c>
      <c r="X2972" t="str">
        <f t="shared" si="93"/>
        <v>Mumbai</v>
      </c>
    </row>
    <row r="2973" spans="1:24" x14ac:dyDescent="0.4">
      <c r="A2973">
        <v>102972</v>
      </c>
      <c r="B2973" s="5">
        <v>45712.068749999999</v>
      </c>
      <c r="C2973" s="3" t="str">
        <f>TEXT(Sales_Data[[#This Row],[OrderDate]],"mmmm")</f>
        <v>February</v>
      </c>
      <c r="D2973" s="3" t="str">
        <f t="shared" si="92"/>
        <v>2025</v>
      </c>
      <c r="E2973" t="s">
        <v>34</v>
      </c>
      <c r="F2973" t="s">
        <v>35</v>
      </c>
      <c r="G2973" t="s">
        <v>15</v>
      </c>
      <c r="H2973" t="s">
        <v>25</v>
      </c>
      <c r="I2973" t="s">
        <v>100</v>
      </c>
      <c r="J2973">
        <v>17</v>
      </c>
      <c r="K2973">
        <v>12000</v>
      </c>
      <c r="L2973" s="7">
        <f>Sales_Data[[#This Row],[OrderQuantity]] *Sales_Data[[#This Row],[UnitPrice]]</f>
        <v>204000</v>
      </c>
      <c r="M2973" s="7">
        <f>Sales_Data[[#This Row],[UnitPrice]]-Sales_Data[[#This Row],[UnitCost]]</f>
        <v>4000</v>
      </c>
      <c r="N2973" s="7">
        <f>Sales_Data[[#This Row],[Gross Revenue]]-Sales_Data[[#This Row],[Discount Amount ]]</f>
        <v>200000</v>
      </c>
      <c r="O2973" s="7">
        <f>Sales_Data[[#This Row],[OrderQuantity]] *Sales_Data[[#This Row],[UnitCost]]</f>
        <v>136000</v>
      </c>
      <c r="P2973" s="7">
        <f>Sales_Data[[#This Row],[ItemCost]] +Sales_Data[[#This Row],[ShippingCost]]</f>
        <v>136901.82999999999</v>
      </c>
      <c r="Q2973" s="7">
        <f>Sales_Data[[#This Row],[Gross Revenue]]-Sales_Data[[#This Row],[TotalFinancialCost]]</f>
        <v>67098.170000000013</v>
      </c>
      <c r="R2973" s="7">
        <f>Sales_Data[[#This Row],[Actul Bill Amount]]-Sales_Data[[#This Row],[ShippingCost]]</f>
        <v>199098.17</v>
      </c>
      <c r="S2973">
        <v>356</v>
      </c>
      <c r="T2973">
        <v>901.83</v>
      </c>
      <c r="U2973" t="s">
        <v>36</v>
      </c>
      <c r="V2973">
        <v>8000</v>
      </c>
      <c r="W2973" t="s">
        <v>27</v>
      </c>
      <c r="X2973" t="str">
        <f t="shared" si="93"/>
        <v>Mumbai</v>
      </c>
    </row>
    <row r="2974" spans="1:24" x14ac:dyDescent="0.4">
      <c r="A2974">
        <v>102973</v>
      </c>
      <c r="B2974" s="5">
        <v>45704.492361111108</v>
      </c>
      <c r="C2974" s="3" t="str">
        <f>TEXT(Sales_Data[[#This Row],[OrderDate]],"mmmm")</f>
        <v>February</v>
      </c>
      <c r="D2974" s="3" t="str">
        <f t="shared" si="92"/>
        <v>2025</v>
      </c>
      <c r="E2974" t="s">
        <v>23</v>
      </c>
      <c r="F2974" t="s">
        <v>55</v>
      </c>
      <c r="G2974" t="s">
        <v>29</v>
      </c>
      <c r="H2974" t="s">
        <v>37</v>
      </c>
      <c r="I2974" t="s">
        <v>100</v>
      </c>
      <c r="J2974">
        <v>84</v>
      </c>
      <c r="K2974">
        <v>850</v>
      </c>
      <c r="L2974" s="7">
        <f>Sales_Data[[#This Row],[OrderQuantity]] *Sales_Data[[#This Row],[UnitPrice]]</f>
        <v>71400</v>
      </c>
      <c r="M2974" s="7">
        <f>Sales_Data[[#This Row],[UnitPrice]]-Sales_Data[[#This Row],[UnitCost]]</f>
        <v>300</v>
      </c>
      <c r="N2974" s="7">
        <f>Sales_Data[[#This Row],[Gross Revenue]]-Sales_Data[[#This Row],[Discount Amount ]]</f>
        <v>71100</v>
      </c>
      <c r="O2974" s="7">
        <f>Sales_Data[[#This Row],[OrderQuantity]] *Sales_Data[[#This Row],[UnitCost]]</f>
        <v>46200</v>
      </c>
      <c r="P2974" s="7">
        <f>Sales_Data[[#This Row],[ItemCost]] +Sales_Data[[#This Row],[ShippingCost]]</f>
        <v>46539.62</v>
      </c>
      <c r="Q2974" s="7">
        <f>Sales_Data[[#This Row],[Gross Revenue]]-Sales_Data[[#This Row],[TotalFinancialCost]]</f>
        <v>24860.379999999997</v>
      </c>
      <c r="R2974" s="7">
        <f>Sales_Data[[#This Row],[Actul Bill Amount]]-Sales_Data[[#This Row],[ShippingCost]]</f>
        <v>70760.38</v>
      </c>
      <c r="S2974">
        <v>358</v>
      </c>
      <c r="T2974">
        <v>339.62</v>
      </c>
      <c r="U2974" t="s">
        <v>56</v>
      </c>
      <c r="V2974">
        <v>550</v>
      </c>
      <c r="W2974" t="s">
        <v>38</v>
      </c>
      <c r="X2974" t="str">
        <f t="shared" si="93"/>
        <v>Kolkata</v>
      </c>
    </row>
    <row r="2975" spans="1:24" x14ac:dyDescent="0.4">
      <c r="A2975">
        <v>102974</v>
      </c>
      <c r="B2975" s="5">
        <v>45895.505555555559</v>
      </c>
      <c r="C2975" s="3" t="str">
        <f>TEXT(Sales_Data[[#This Row],[OrderDate]],"mmmm")</f>
        <v>August</v>
      </c>
      <c r="D2975" s="3" t="str">
        <f t="shared" si="92"/>
        <v>2025</v>
      </c>
      <c r="E2975" t="s">
        <v>48</v>
      </c>
      <c r="F2975" t="s">
        <v>43</v>
      </c>
      <c r="G2975" t="s">
        <v>29</v>
      </c>
      <c r="H2975" t="s">
        <v>25</v>
      </c>
      <c r="I2975" t="s">
        <v>100</v>
      </c>
      <c r="J2975">
        <v>24</v>
      </c>
      <c r="K2975">
        <v>4500</v>
      </c>
      <c r="L2975" s="7">
        <f>Sales_Data[[#This Row],[OrderQuantity]] *Sales_Data[[#This Row],[UnitPrice]]</f>
        <v>108000</v>
      </c>
      <c r="M2975" s="7">
        <f>Sales_Data[[#This Row],[UnitPrice]]-Sales_Data[[#This Row],[UnitCost]]</f>
        <v>2000</v>
      </c>
      <c r="N2975" s="7">
        <f>Sales_Data[[#This Row],[Gross Revenue]]-Sales_Data[[#This Row],[Discount Amount ]]</f>
        <v>106000</v>
      </c>
      <c r="O2975" s="7">
        <f>Sales_Data[[#This Row],[OrderQuantity]] *Sales_Data[[#This Row],[UnitCost]]</f>
        <v>60000</v>
      </c>
      <c r="P2975" s="7">
        <f>Sales_Data[[#This Row],[ItemCost]] +Sales_Data[[#This Row],[ShippingCost]]</f>
        <v>61042.05</v>
      </c>
      <c r="Q2975" s="7">
        <f>Sales_Data[[#This Row],[Gross Revenue]]-Sales_Data[[#This Row],[TotalFinancialCost]]</f>
        <v>46957.95</v>
      </c>
      <c r="R2975" s="7">
        <f>Sales_Data[[#This Row],[Actul Bill Amount]]-Sales_Data[[#This Row],[ShippingCost]]</f>
        <v>104957.95</v>
      </c>
      <c r="S2975">
        <v>548</v>
      </c>
      <c r="T2975">
        <v>1042.05</v>
      </c>
      <c r="U2975" t="s">
        <v>44</v>
      </c>
      <c r="V2975">
        <v>2500</v>
      </c>
      <c r="W2975" t="s">
        <v>27</v>
      </c>
      <c r="X2975" t="str">
        <f t="shared" si="93"/>
        <v>Mumbai</v>
      </c>
    </row>
    <row r="2976" spans="1:24" x14ac:dyDescent="0.4">
      <c r="A2976">
        <v>102975</v>
      </c>
      <c r="B2976" s="5">
        <v>45761.142361111109</v>
      </c>
      <c r="C2976" s="3" t="str">
        <f>TEXT(Sales_Data[[#This Row],[OrderDate]],"mmmm")</f>
        <v>April</v>
      </c>
      <c r="D2976" s="3" t="str">
        <f t="shared" si="92"/>
        <v>2025</v>
      </c>
      <c r="E2976" t="s">
        <v>13</v>
      </c>
      <c r="F2976" t="s">
        <v>35</v>
      </c>
      <c r="G2976" t="s">
        <v>29</v>
      </c>
      <c r="H2976" t="s">
        <v>20</v>
      </c>
      <c r="I2976" t="s">
        <v>100</v>
      </c>
      <c r="J2976">
        <v>83</v>
      </c>
      <c r="K2976">
        <v>8500</v>
      </c>
      <c r="L2976" s="7">
        <f>Sales_Data[[#This Row],[OrderQuantity]] *Sales_Data[[#This Row],[UnitPrice]]</f>
        <v>705500</v>
      </c>
      <c r="M2976" s="7">
        <f>Sales_Data[[#This Row],[UnitPrice]]-Sales_Data[[#This Row],[UnitCost]]</f>
        <v>3000</v>
      </c>
      <c r="N2976" s="7">
        <f>Sales_Data[[#This Row],[Gross Revenue]]-Sales_Data[[#This Row],[Discount Amount ]]</f>
        <v>702500</v>
      </c>
      <c r="O2976" s="7">
        <f>Sales_Data[[#This Row],[OrderQuantity]] *Sales_Data[[#This Row],[UnitCost]]</f>
        <v>456500</v>
      </c>
      <c r="P2976" s="7">
        <f>Sales_Data[[#This Row],[ItemCost]] +Sales_Data[[#This Row],[ShippingCost]]</f>
        <v>456924.08</v>
      </c>
      <c r="Q2976" s="7">
        <f>Sales_Data[[#This Row],[Gross Revenue]]-Sales_Data[[#This Row],[TotalFinancialCost]]</f>
        <v>248575.91999999998</v>
      </c>
      <c r="R2976" s="7">
        <f>Sales_Data[[#This Row],[Actul Bill Amount]]-Sales_Data[[#This Row],[ShippingCost]]</f>
        <v>702075.92</v>
      </c>
      <c r="S2976">
        <v>624</v>
      </c>
      <c r="T2976">
        <v>424.08</v>
      </c>
      <c r="U2976" t="s">
        <v>49</v>
      </c>
      <c r="V2976">
        <v>5500</v>
      </c>
      <c r="W2976" t="s">
        <v>22</v>
      </c>
      <c r="X2976" t="str">
        <f t="shared" si="93"/>
        <v>Nagpur</v>
      </c>
    </row>
    <row r="2977" spans="1:24" x14ac:dyDescent="0.4">
      <c r="A2977">
        <v>102976</v>
      </c>
      <c r="B2977" s="5">
        <v>45867.022222222222</v>
      </c>
      <c r="C2977" s="3" t="str">
        <f>TEXT(Sales_Data[[#This Row],[OrderDate]],"mmmm")</f>
        <v>July</v>
      </c>
      <c r="D2977" s="3" t="str">
        <f t="shared" si="92"/>
        <v>2025</v>
      </c>
      <c r="E2977" t="s">
        <v>19</v>
      </c>
      <c r="F2977" t="s">
        <v>35</v>
      </c>
      <c r="G2977" t="s">
        <v>31</v>
      </c>
      <c r="H2977" t="s">
        <v>37</v>
      </c>
      <c r="I2977" t="s">
        <v>100</v>
      </c>
      <c r="J2977">
        <v>64</v>
      </c>
      <c r="K2977">
        <v>12000</v>
      </c>
      <c r="L2977" s="7">
        <f>Sales_Data[[#This Row],[OrderQuantity]] *Sales_Data[[#This Row],[UnitPrice]]</f>
        <v>768000</v>
      </c>
      <c r="M2977" s="7">
        <f>Sales_Data[[#This Row],[UnitPrice]]-Sales_Data[[#This Row],[UnitCost]]</f>
        <v>4000</v>
      </c>
      <c r="N2977" s="7">
        <f>Sales_Data[[#This Row],[Gross Revenue]]-Sales_Data[[#This Row],[Discount Amount ]]</f>
        <v>764000</v>
      </c>
      <c r="O2977" s="7">
        <f>Sales_Data[[#This Row],[OrderQuantity]] *Sales_Data[[#This Row],[UnitCost]]</f>
        <v>512000</v>
      </c>
      <c r="P2977" s="7">
        <f>Sales_Data[[#This Row],[ItemCost]] +Sales_Data[[#This Row],[ShippingCost]]</f>
        <v>512532.33</v>
      </c>
      <c r="Q2977" s="7">
        <f>Sales_Data[[#This Row],[Gross Revenue]]-Sales_Data[[#This Row],[TotalFinancialCost]]</f>
        <v>255467.66999999998</v>
      </c>
      <c r="R2977" s="7">
        <f>Sales_Data[[#This Row],[Actul Bill Amount]]-Sales_Data[[#This Row],[ShippingCost]]</f>
        <v>763467.67</v>
      </c>
      <c r="S2977">
        <v>938</v>
      </c>
      <c r="T2977">
        <v>532.33000000000004</v>
      </c>
      <c r="U2977" t="s">
        <v>36</v>
      </c>
      <c r="V2977">
        <v>8000</v>
      </c>
      <c r="W2977" t="s">
        <v>38</v>
      </c>
      <c r="X2977" t="str">
        <f t="shared" si="93"/>
        <v>Kolkata</v>
      </c>
    </row>
    <row r="2978" spans="1:24" x14ac:dyDescent="0.4">
      <c r="A2978">
        <v>102977</v>
      </c>
      <c r="B2978" s="5">
        <v>45699.82708333333</v>
      </c>
      <c r="C2978" s="3" t="str">
        <f>TEXT(Sales_Data[[#This Row],[OrderDate]],"mmmm")</f>
        <v>February</v>
      </c>
      <c r="D2978" s="3" t="str">
        <f t="shared" si="92"/>
        <v>2025</v>
      </c>
      <c r="E2978" t="s">
        <v>45</v>
      </c>
      <c r="F2978" t="s">
        <v>24</v>
      </c>
      <c r="G2978" t="s">
        <v>31</v>
      </c>
      <c r="H2978" t="s">
        <v>16</v>
      </c>
      <c r="I2978" t="s">
        <v>100</v>
      </c>
      <c r="J2978">
        <v>33</v>
      </c>
      <c r="K2978">
        <v>45000</v>
      </c>
      <c r="L2978" s="7">
        <f>Sales_Data[[#This Row],[OrderQuantity]] *Sales_Data[[#This Row],[UnitPrice]]</f>
        <v>1485000</v>
      </c>
      <c r="M2978" s="7">
        <f>Sales_Data[[#This Row],[UnitPrice]]-Sales_Data[[#This Row],[UnitCost]]</f>
        <v>13000</v>
      </c>
      <c r="N2978" s="7">
        <f>Sales_Data[[#This Row],[Gross Revenue]]-Sales_Data[[#This Row],[Discount Amount ]]</f>
        <v>1472000</v>
      </c>
      <c r="O2978" s="7">
        <f>Sales_Data[[#This Row],[OrderQuantity]] *Sales_Data[[#This Row],[UnitCost]]</f>
        <v>1056000</v>
      </c>
      <c r="P2978" s="7">
        <f>Sales_Data[[#This Row],[ItemCost]] +Sales_Data[[#This Row],[ShippingCost]]</f>
        <v>1056239.29</v>
      </c>
      <c r="Q2978" s="7">
        <f>Sales_Data[[#This Row],[Gross Revenue]]-Sales_Data[[#This Row],[TotalFinancialCost]]</f>
        <v>428760.70999999996</v>
      </c>
      <c r="R2978" s="7">
        <f>Sales_Data[[#This Row],[Actul Bill Amount]]-Sales_Data[[#This Row],[ShippingCost]]</f>
        <v>1471760.71</v>
      </c>
      <c r="S2978">
        <v>864</v>
      </c>
      <c r="T2978">
        <v>239.29</v>
      </c>
      <c r="U2978" t="s">
        <v>26</v>
      </c>
      <c r="V2978">
        <v>32000</v>
      </c>
      <c r="W2978" t="s">
        <v>18</v>
      </c>
      <c r="X2978" t="str">
        <f t="shared" si="93"/>
        <v>Bengaluru</v>
      </c>
    </row>
    <row r="2979" spans="1:24" x14ac:dyDescent="0.4">
      <c r="A2979">
        <v>102978</v>
      </c>
      <c r="B2979" s="5">
        <v>45973.624305555553</v>
      </c>
      <c r="C2979" s="3" t="str">
        <f>TEXT(Sales_Data[[#This Row],[OrderDate]],"mmmm")</f>
        <v>November</v>
      </c>
      <c r="D2979" s="3" t="str">
        <f t="shared" si="92"/>
        <v>2025</v>
      </c>
      <c r="E2979" t="s">
        <v>50</v>
      </c>
      <c r="F2979" t="s">
        <v>43</v>
      </c>
      <c r="G2979" t="s">
        <v>29</v>
      </c>
      <c r="H2979" t="s">
        <v>37</v>
      </c>
      <c r="I2979" t="s">
        <v>100</v>
      </c>
      <c r="J2979">
        <v>29</v>
      </c>
      <c r="K2979">
        <v>1800</v>
      </c>
      <c r="L2979" s="7">
        <f>Sales_Data[[#This Row],[OrderQuantity]] *Sales_Data[[#This Row],[UnitPrice]]</f>
        <v>52200</v>
      </c>
      <c r="M2979" s="7">
        <f>Sales_Data[[#This Row],[UnitPrice]]-Sales_Data[[#This Row],[UnitCost]]</f>
        <v>900</v>
      </c>
      <c r="N2979" s="7">
        <f>Sales_Data[[#This Row],[Gross Revenue]]-Sales_Data[[#This Row],[Discount Amount ]]</f>
        <v>51300</v>
      </c>
      <c r="O2979" s="7">
        <f>Sales_Data[[#This Row],[OrderQuantity]] *Sales_Data[[#This Row],[UnitCost]]</f>
        <v>26100</v>
      </c>
      <c r="P2979" s="7">
        <f>Sales_Data[[#This Row],[ItemCost]] +Sales_Data[[#This Row],[ShippingCost]]</f>
        <v>26368</v>
      </c>
      <c r="Q2979" s="7">
        <f>Sales_Data[[#This Row],[Gross Revenue]]-Sales_Data[[#This Row],[TotalFinancialCost]]</f>
        <v>25832</v>
      </c>
      <c r="R2979" s="7">
        <f>Sales_Data[[#This Row],[Actul Bill Amount]]-Sales_Data[[#This Row],[ShippingCost]]</f>
        <v>51032</v>
      </c>
      <c r="S2979">
        <v>854</v>
      </c>
      <c r="T2979">
        <v>268</v>
      </c>
      <c r="U2979" t="s">
        <v>51</v>
      </c>
      <c r="V2979">
        <v>900</v>
      </c>
      <c r="W2979" t="s">
        <v>38</v>
      </c>
      <c r="X2979" t="str">
        <f t="shared" si="93"/>
        <v>Kolkata</v>
      </c>
    </row>
    <row r="2980" spans="1:24" x14ac:dyDescent="0.4">
      <c r="A2980">
        <v>102979</v>
      </c>
      <c r="B2980" s="5">
        <v>45925.738888888889</v>
      </c>
      <c r="C2980" s="3" t="str">
        <f>TEXT(Sales_Data[[#This Row],[OrderDate]],"mmmm")</f>
        <v>September</v>
      </c>
      <c r="D2980" s="3" t="str">
        <f t="shared" si="92"/>
        <v>2025</v>
      </c>
      <c r="E2980" t="s">
        <v>39</v>
      </c>
      <c r="F2980" t="s">
        <v>28</v>
      </c>
      <c r="G2980" t="s">
        <v>29</v>
      </c>
      <c r="H2980" t="s">
        <v>16</v>
      </c>
      <c r="I2980" t="s">
        <v>100</v>
      </c>
      <c r="J2980">
        <v>73</v>
      </c>
      <c r="K2980">
        <v>2500</v>
      </c>
      <c r="L2980" s="7">
        <f>Sales_Data[[#This Row],[OrderQuantity]] *Sales_Data[[#This Row],[UnitPrice]]</f>
        <v>182500</v>
      </c>
      <c r="M2980" s="7">
        <f>Sales_Data[[#This Row],[UnitPrice]]-Sales_Data[[#This Row],[UnitCost]]</f>
        <v>1000</v>
      </c>
      <c r="N2980" s="7">
        <f>Sales_Data[[#This Row],[Gross Revenue]]-Sales_Data[[#This Row],[Discount Amount ]]</f>
        <v>181500</v>
      </c>
      <c r="O2980" s="7">
        <f>Sales_Data[[#This Row],[OrderQuantity]] *Sales_Data[[#This Row],[UnitCost]]</f>
        <v>109500</v>
      </c>
      <c r="P2980" s="7">
        <f>Sales_Data[[#This Row],[ItemCost]] +Sales_Data[[#This Row],[ShippingCost]]</f>
        <v>110363.66</v>
      </c>
      <c r="Q2980" s="7">
        <f>Sales_Data[[#This Row],[Gross Revenue]]-Sales_Data[[#This Row],[TotalFinancialCost]]</f>
        <v>72136.34</v>
      </c>
      <c r="R2980" s="7">
        <f>Sales_Data[[#This Row],[Actul Bill Amount]]-Sales_Data[[#This Row],[ShippingCost]]</f>
        <v>180636.34</v>
      </c>
      <c r="S2980">
        <v>702</v>
      </c>
      <c r="T2980">
        <v>863.66</v>
      </c>
      <c r="U2980" t="s">
        <v>54</v>
      </c>
      <c r="V2980">
        <v>1500</v>
      </c>
      <c r="W2980" t="s">
        <v>18</v>
      </c>
      <c r="X2980" t="str">
        <f t="shared" si="93"/>
        <v>Bengaluru</v>
      </c>
    </row>
    <row r="2981" spans="1:24" x14ac:dyDescent="0.4">
      <c r="A2981">
        <v>102980</v>
      </c>
      <c r="B2981" s="5">
        <v>45920.918055555558</v>
      </c>
      <c r="C2981" s="3" t="str">
        <f>TEXT(Sales_Data[[#This Row],[OrderDate]],"mmmm")</f>
        <v>September</v>
      </c>
      <c r="D2981" s="3" t="str">
        <f t="shared" si="92"/>
        <v>2025</v>
      </c>
      <c r="E2981" t="s">
        <v>19</v>
      </c>
      <c r="F2981" t="s">
        <v>46</v>
      </c>
      <c r="G2981" t="s">
        <v>15</v>
      </c>
      <c r="H2981" t="s">
        <v>25</v>
      </c>
      <c r="I2981" t="s">
        <v>100</v>
      </c>
      <c r="J2981">
        <v>10</v>
      </c>
      <c r="K2981">
        <v>4500</v>
      </c>
      <c r="L2981" s="7">
        <f>Sales_Data[[#This Row],[OrderQuantity]] *Sales_Data[[#This Row],[UnitPrice]]</f>
        <v>45000</v>
      </c>
      <c r="M2981" s="7">
        <f>Sales_Data[[#This Row],[UnitPrice]]-Sales_Data[[#This Row],[UnitCost]]</f>
        <v>1700</v>
      </c>
      <c r="N2981" s="7">
        <f>Sales_Data[[#This Row],[Gross Revenue]]-Sales_Data[[#This Row],[Discount Amount ]]</f>
        <v>43300</v>
      </c>
      <c r="O2981" s="7">
        <f>Sales_Data[[#This Row],[OrderQuantity]] *Sales_Data[[#This Row],[UnitCost]]</f>
        <v>28000</v>
      </c>
      <c r="P2981" s="7">
        <f>Sales_Data[[#This Row],[ItemCost]] +Sales_Data[[#This Row],[ShippingCost]]</f>
        <v>28492.92</v>
      </c>
      <c r="Q2981" s="7">
        <f>Sales_Data[[#This Row],[Gross Revenue]]-Sales_Data[[#This Row],[TotalFinancialCost]]</f>
        <v>16507.080000000002</v>
      </c>
      <c r="R2981" s="7">
        <f>Sales_Data[[#This Row],[Actul Bill Amount]]-Sales_Data[[#This Row],[ShippingCost]]</f>
        <v>42807.08</v>
      </c>
      <c r="S2981">
        <v>1110</v>
      </c>
      <c r="T2981">
        <v>492.92</v>
      </c>
      <c r="U2981" t="s">
        <v>47</v>
      </c>
      <c r="V2981">
        <v>2800</v>
      </c>
      <c r="W2981" t="s">
        <v>27</v>
      </c>
      <c r="X2981" t="str">
        <f t="shared" si="93"/>
        <v>Mumbai</v>
      </c>
    </row>
    <row r="2982" spans="1:24" x14ac:dyDescent="0.4">
      <c r="A2982">
        <v>102981</v>
      </c>
      <c r="B2982" s="5">
        <v>45993.607638888891</v>
      </c>
      <c r="C2982" s="3" t="str">
        <f>TEXT(Sales_Data[[#This Row],[OrderDate]],"mmmm")</f>
        <v>December</v>
      </c>
      <c r="D2982" s="3" t="str">
        <f t="shared" si="92"/>
        <v>2025</v>
      </c>
      <c r="E2982" t="s">
        <v>48</v>
      </c>
      <c r="F2982" t="s">
        <v>14</v>
      </c>
      <c r="G2982" t="s">
        <v>15</v>
      </c>
      <c r="H2982" t="s">
        <v>20</v>
      </c>
      <c r="I2982" t="s">
        <v>100</v>
      </c>
      <c r="J2982">
        <v>21</v>
      </c>
      <c r="K2982">
        <v>6500</v>
      </c>
      <c r="L2982" s="7">
        <f>Sales_Data[[#This Row],[OrderQuantity]] *Sales_Data[[#This Row],[UnitPrice]]</f>
        <v>136500</v>
      </c>
      <c r="M2982" s="7">
        <f>Sales_Data[[#This Row],[UnitPrice]]-Sales_Data[[#This Row],[UnitCost]]</f>
        <v>2300</v>
      </c>
      <c r="N2982" s="7">
        <f>Sales_Data[[#This Row],[Gross Revenue]]-Sales_Data[[#This Row],[Discount Amount ]]</f>
        <v>134200</v>
      </c>
      <c r="O2982" s="7">
        <f>Sales_Data[[#This Row],[OrderQuantity]] *Sales_Data[[#This Row],[UnitCost]]</f>
        <v>88200</v>
      </c>
      <c r="P2982" s="7">
        <f>Sales_Data[[#This Row],[ItemCost]] +Sales_Data[[#This Row],[ShippingCost]]</f>
        <v>89188.84</v>
      </c>
      <c r="Q2982" s="7">
        <f>Sales_Data[[#This Row],[Gross Revenue]]-Sales_Data[[#This Row],[TotalFinancialCost]]</f>
        <v>47311.16</v>
      </c>
      <c r="R2982" s="7">
        <f>Sales_Data[[#This Row],[Actul Bill Amount]]-Sales_Data[[#This Row],[ShippingCost]]</f>
        <v>133211.16</v>
      </c>
      <c r="S2982">
        <v>1086</v>
      </c>
      <c r="T2982">
        <v>988.84</v>
      </c>
      <c r="U2982" t="s">
        <v>21</v>
      </c>
      <c r="V2982">
        <v>4200</v>
      </c>
      <c r="W2982" t="s">
        <v>22</v>
      </c>
      <c r="X2982" t="str">
        <f t="shared" si="93"/>
        <v>Nagpur</v>
      </c>
    </row>
    <row r="2983" spans="1:24" x14ac:dyDescent="0.4">
      <c r="A2983">
        <v>102982</v>
      </c>
      <c r="B2983" s="5">
        <v>46022.675694444442</v>
      </c>
      <c r="C2983" s="3" t="str">
        <f>TEXT(Sales_Data[[#This Row],[OrderDate]],"mmmm")</f>
        <v>December</v>
      </c>
      <c r="D2983" s="3" t="str">
        <f t="shared" si="92"/>
        <v>2025</v>
      </c>
      <c r="E2983" t="s">
        <v>48</v>
      </c>
      <c r="F2983" t="s">
        <v>46</v>
      </c>
      <c r="G2983" t="s">
        <v>29</v>
      </c>
      <c r="H2983" t="s">
        <v>32</v>
      </c>
      <c r="I2983" t="s">
        <v>100</v>
      </c>
      <c r="J2983">
        <v>68</v>
      </c>
      <c r="K2983">
        <v>4500</v>
      </c>
      <c r="L2983" s="7">
        <f>Sales_Data[[#This Row],[OrderQuantity]] *Sales_Data[[#This Row],[UnitPrice]]</f>
        <v>306000</v>
      </c>
      <c r="M2983" s="7">
        <f>Sales_Data[[#This Row],[UnitPrice]]-Sales_Data[[#This Row],[UnitCost]]</f>
        <v>1700</v>
      </c>
      <c r="N2983" s="7">
        <f>Sales_Data[[#This Row],[Gross Revenue]]-Sales_Data[[#This Row],[Discount Amount ]]</f>
        <v>304300</v>
      </c>
      <c r="O2983" s="7">
        <f>Sales_Data[[#This Row],[OrderQuantity]] *Sales_Data[[#This Row],[UnitCost]]</f>
        <v>190400</v>
      </c>
      <c r="P2983" s="7">
        <f>Sales_Data[[#This Row],[ItemCost]] +Sales_Data[[#This Row],[ShippingCost]]</f>
        <v>191881.81</v>
      </c>
      <c r="Q2983" s="7">
        <f>Sales_Data[[#This Row],[Gross Revenue]]-Sales_Data[[#This Row],[TotalFinancialCost]]</f>
        <v>114118.19</v>
      </c>
      <c r="R2983" s="7">
        <f>Sales_Data[[#This Row],[Actul Bill Amount]]-Sales_Data[[#This Row],[ShippingCost]]</f>
        <v>302818.19</v>
      </c>
      <c r="S2983">
        <v>705</v>
      </c>
      <c r="T2983">
        <v>1481.81</v>
      </c>
      <c r="U2983" t="s">
        <v>47</v>
      </c>
      <c r="V2983">
        <v>2800</v>
      </c>
      <c r="W2983" t="s">
        <v>33</v>
      </c>
      <c r="X2983" t="str">
        <f t="shared" si="93"/>
        <v>Delhi</v>
      </c>
    </row>
    <row r="2984" spans="1:24" x14ac:dyDescent="0.4">
      <c r="A2984">
        <v>102983</v>
      </c>
      <c r="B2984" s="5">
        <v>45916.875694444447</v>
      </c>
      <c r="C2984" s="3" t="str">
        <f>TEXT(Sales_Data[[#This Row],[OrderDate]],"mmmm")</f>
        <v>September</v>
      </c>
      <c r="D2984" s="3" t="str">
        <f t="shared" si="92"/>
        <v>2025</v>
      </c>
      <c r="E2984" t="s">
        <v>13</v>
      </c>
      <c r="F2984" t="s">
        <v>14</v>
      </c>
      <c r="G2984" t="s">
        <v>29</v>
      </c>
      <c r="H2984" t="s">
        <v>32</v>
      </c>
      <c r="I2984" t="s">
        <v>100</v>
      </c>
      <c r="J2984">
        <v>97</v>
      </c>
      <c r="K2984">
        <v>3200</v>
      </c>
      <c r="L2984" s="7">
        <f>Sales_Data[[#This Row],[OrderQuantity]] *Sales_Data[[#This Row],[UnitPrice]]</f>
        <v>310400</v>
      </c>
      <c r="M2984" s="7">
        <f>Sales_Data[[#This Row],[UnitPrice]]-Sales_Data[[#This Row],[UnitCost]]</f>
        <v>1200</v>
      </c>
      <c r="N2984" s="7">
        <f>Sales_Data[[#This Row],[Gross Revenue]]-Sales_Data[[#This Row],[Discount Amount ]]</f>
        <v>309200</v>
      </c>
      <c r="O2984" s="7">
        <f>Sales_Data[[#This Row],[OrderQuantity]] *Sales_Data[[#This Row],[UnitCost]]</f>
        <v>194000</v>
      </c>
      <c r="P2984" s="7">
        <f>Sales_Data[[#This Row],[ItemCost]] +Sales_Data[[#This Row],[ShippingCost]]</f>
        <v>195094.59</v>
      </c>
      <c r="Q2984" s="7">
        <f>Sales_Data[[#This Row],[Gross Revenue]]-Sales_Data[[#This Row],[TotalFinancialCost]]</f>
        <v>115305.41</v>
      </c>
      <c r="R2984" s="7">
        <f>Sales_Data[[#This Row],[Actul Bill Amount]]-Sales_Data[[#This Row],[ShippingCost]]</f>
        <v>308105.40999999997</v>
      </c>
      <c r="S2984">
        <v>497</v>
      </c>
      <c r="T2984">
        <v>1094.5899999999999</v>
      </c>
      <c r="U2984" t="s">
        <v>17</v>
      </c>
      <c r="V2984">
        <v>2000</v>
      </c>
      <c r="W2984" t="s">
        <v>33</v>
      </c>
      <c r="X2984" t="str">
        <f t="shared" si="93"/>
        <v>Delhi</v>
      </c>
    </row>
    <row r="2985" spans="1:24" x14ac:dyDescent="0.4">
      <c r="A2985">
        <v>102984</v>
      </c>
      <c r="B2985" s="5">
        <v>45940.085416666669</v>
      </c>
      <c r="C2985" s="3" t="str">
        <f>TEXT(Sales_Data[[#This Row],[OrderDate]],"mmmm")</f>
        <v>October</v>
      </c>
      <c r="D2985" s="3" t="str">
        <f t="shared" si="92"/>
        <v>2025</v>
      </c>
      <c r="E2985" t="s">
        <v>42</v>
      </c>
      <c r="F2985" t="s">
        <v>35</v>
      </c>
      <c r="G2985" t="s">
        <v>29</v>
      </c>
      <c r="H2985" t="s">
        <v>16</v>
      </c>
      <c r="I2985" t="s">
        <v>100</v>
      </c>
      <c r="J2985">
        <v>71</v>
      </c>
      <c r="K2985">
        <v>12000</v>
      </c>
      <c r="L2985" s="7">
        <f>Sales_Data[[#This Row],[OrderQuantity]] *Sales_Data[[#This Row],[UnitPrice]]</f>
        <v>852000</v>
      </c>
      <c r="M2985" s="7">
        <f>Sales_Data[[#This Row],[UnitPrice]]-Sales_Data[[#This Row],[UnitCost]]</f>
        <v>4000</v>
      </c>
      <c r="N2985" s="7">
        <f>Sales_Data[[#This Row],[Gross Revenue]]-Sales_Data[[#This Row],[Discount Amount ]]</f>
        <v>848000</v>
      </c>
      <c r="O2985" s="7">
        <f>Sales_Data[[#This Row],[OrderQuantity]] *Sales_Data[[#This Row],[UnitCost]]</f>
        <v>568000</v>
      </c>
      <c r="P2985" s="7">
        <f>Sales_Data[[#This Row],[ItemCost]] +Sales_Data[[#This Row],[ShippingCost]]</f>
        <v>569105.94999999995</v>
      </c>
      <c r="Q2985" s="7">
        <f>Sales_Data[[#This Row],[Gross Revenue]]-Sales_Data[[#This Row],[TotalFinancialCost]]</f>
        <v>282894.05000000005</v>
      </c>
      <c r="R2985" s="7">
        <f>Sales_Data[[#This Row],[Actul Bill Amount]]-Sales_Data[[#This Row],[ShippingCost]]</f>
        <v>846894.05</v>
      </c>
      <c r="S2985">
        <v>740</v>
      </c>
      <c r="T2985">
        <v>1105.95</v>
      </c>
      <c r="U2985" t="s">
        <v>36</v>
      </c>
      <c r="V2985">
        <v>8000</v>
      </c>
      <c r="W2985" t="s">
        <v>18</v>
      </c>
      <c r="X2985" t="str">
        <f t="shared" si="93"/>
        <v>Bengaluru</v>
      </c>
    </row>
    <row r="2986" spans="1:24" x14ac:dyDescent="0.4">
      <c r="A2986">
        <v>102985</v>
      </c>
      <c r="B2986" s="5">
        <v>45771.330555555556</v>
      </c>
      <c r="C2986" s="3" t="str">
        <f>TEXT(Sales_Data[[#This Row],[OrderDate]],"mmmm")</f>
        <v>April</v>
      </c>
      <c r="D2986" s="3" t="str">
        <f t="shared" si="92"/>
        <v>2025</v>
      </c>
      <c r="E2986" t="s">
        <v>42</v>
      </c>
      <c r="F2986" t="s">
        <v>43</v>
      </c>
      <c r="G2986" t="s">
        <v>29</v>
      </c>
      <c r="H2986" t="s">
        <v>32</v>
      </c>
      <c r="I2986" t="s">
        <v>100</v>
      </c>
      <c r="J2986">
        <v>72</v>
      </c>
      <c r="K2986">
        <v>1800</v>
      </c>
      <c r="L2986" s="7">
        <f>Sales_Data[[#This Row],[OrderQuantity]] *Sales_Data[[#This Row],[UnitPrice]]</f>
        <v>129600</v>
      </c>
      <c r="M2986" s="7">
        <f>Sales_Data[[#This Row],[UnitPrice]]-Sales_Data[[#This Row],[UnitCost]]</f>
        <v>900</v>
      </c>
      <c r="N2986" s="7">
        <f>Sales_Data[[#This Row],[Gross Revenue]]-Sales_Data[[#This Row],[Discount Amount ]]</f>
        <v>128700</v>
      </c>
      <c r="O2986" s="7">
        <f>Sales_Data[[#This Row],[OrderQuantity]] *Sales_Data[[#This Row],[UnitCost]]</f>
        <v>64800</v>
      </c>
      <c r="P2986" s="7">
        <f>Sales_Data[[#This Row],[ItemCost]] +Sales_Data[[#This Row],[ShippingCost]]</f>
        <v>67518.41</v>
      </c>
      <c r="Q2986" s="7">
        <f>Sales_Data[[#This Row],[Gross Revenue]]-Sales_Data[[#This Row],[TotalFinancialCost]]</f>
        <v>62081.59</v>
      </c>
      <c r="R2986" s="7">
        <f>Sales_Data[[#This Row],[Actul Bill Amount]]-Sales_Data[[#This Row],[ShippingCost]]</f>
        <v>125981.59</v>
      </c>
      <c r="S2986">
        <v>822</v>
      </c>
      <c r="T2986">
        <v>2718.41</v>
      </c>
      <c r="U2986" t="s">
        <v>51</v>
      </c>
      <c r="V2986">
        <v>900</v>
      </c>
      <c r="W2986" t="s">
        <v>33</v>
      </c>
      <c r="X2986" t="str">
        <f t="shared" si="93"/>
        <v>Delhi</v>
      </c>
    </row>
    <row r="2987" spans="1:24" x14ac:dyDescent="0.4">
      <c r="A2987">
        <v>102986</v>
      </c>
      <c r="B2987" s="5">
        <v>46020.98333333333</v>
      </c>
      <c r="C2987" s="3" t="str">
        <f>TEXT(Sales_Data[[#This Row],[OrderDate]],"mmmm")</f>
        <v>December</v>
      </c>
      <c r="D2987" s="3" t="str">
        <f t="shared" si="92"/>
        <v>2025</v>
      </c>
      <c r="E2987" t="s">
        <v>48</v>
      </c>
      <c r="F2987" t="s">
        <v>14</v>
      </c>
      <c r="G2987" t="s">
        <v>15</v>
      </c>
      <c r="H2987" t="s">
        <v>37</v>
      </c>
      <c r="I2987" t="s">
        <v>100</v>
      </c>
      <c r="J2987">
        <v>61</v>
      </c>
      <c r="K2987">
        <v>3200</v>
      </c>
      <c r="L2987" s="7">
        <f>Sales_Data[[#This Row],[OrderQuantity]] *Sales_Data[[#This Row],[UnitPrice]]</f>
        <v>195200</v>
      </c>
      <c r="M2987" s="7">
        <f>Sales_Data[[#This Row],[UnitPrice]]-Sales_Data[[#This Row],[UnitCost]]</f>
        <v>1200</v>
      </c>
      <c r="N2987" s="7">
        <f>Sales_Data[[#This Row],[Gross Revenue]]-Sales_Data[[#This Row],[Discount Amount ]]</f>
        <v>194000</v>
      </c>
      <c r="O2987" s="7">
        <f>Sales_Data[[#This Row],[OrderQuantity]] *Sales_Data[[#This Row],[UnitCost]]</f>
        <v>122000</v>
      </c>
      <c r="P2987" s="7">
        <f>Sales_Data[[#This Row],[ItemCost]] +Sales_Data[[#This Row],[ShippingCost]]</f>
        <v>122296.14</v>
      </c>
      <c r="Q2987" s="7">
        <f>Sales_Data[[#This Row],[Gross Revenue]]-Sales_Data[[#This Row],[TotalFinancialCost]]</f>
        <v>72903.86</v>
      </c>
      <c r="R2987" s="7">
        <f>Sales_Data[[#This Row],[Actul Bill Amount]]-Sales_Data[[#This Row],[ShippingCost]]</f>
        <v>193703.86</v>
      </c>
      <c r="S2987">
        <v>847</v>
      </c>
      <c r="T2987">
        <v>296.14</v>
      </c>
      <c r="U2987" t="s">
        <v>17</v>
      </c>
      <c r="V2987">
        <v>2000</v>
      </c>
      <c r="W2987" t="s">
        <v>38</v>
      </c>
      <c r="X2987" t="str">
        <f t="shared" si="93"/>
        <v>Kolkata</v>
      </c>
    </row>
    <row r="2988" spans="1:24" x14ac:dyDescent="0.4">
      <c r="A2988">
        <v>102987</v>
      </c>
      <c r="B2988" s="5">
        <v>45697.931944444441</v>
      </c>
      <c r="C2988" s="3" t="str">
        <f>TEXT(Sales_Data[[#This Row],[OrderDate]],"mmmm")</f>
        <v>February</v>
      </c>
      <c r="D2988" s="3" t="str">
        <f t="shared" si="92"/>
        <v>2025</v>
      </c>
      <c r="E2988" t="s">
        <v>39</v>
      </c>
      <c r="F2988" t="s">
        <v>35</v>
      </c>
      <c r="G2988" t="s">
        <v>15</v>
      </c>
      <c r="H2988" t="s">
        <v>16</v>
      </c>
      <c r="I2988" t="s">
        <v>100</v>
      </c>
      <c r="J2988">
        <v>52</v>
      </c>
      <c r="K2988">
        <v>8500</v>
      </c>
      <c r="L2988" s="7">
        <f>Sales_Data[[#This Row],[OrderQuantity]] *Sales_Data[[#This Row],[UnitPrice]]</f>
        <v>442000</v>
      </c>
      <c r="M2988" s="7">
        <f>Sales_Data[[#This Row],[UnitPrice]]-Sales_Data[[#This Row],[UnitCost]]</f>
        <v>3000</v>
      </c>
      <c r="N2988" s="7">
        <f>Sales_Data[[#This Row],[Gross Revenue]]-Sales_Data[[#This Row],[Discount Amount ]]</f>
        <v>439000</v>
      </c>
      <c r="O2988" s="7">
        <f>Sales_Data[[#This Row],[OrderQuantity]] *Sales_Data[[#This Row],[UnitCost]]</f>
        <v>286000</v>
      </c>
      <c r="P2988" s="7">
        <f>Sales_Data[[#This Row],[ItemCost]] +Sales_Data[[#This Row],[ShippingCost]]</f>
        <v>286245.28000000003</v>
      </c>
      <c r="Q2988" s="7">
        <f>Sales_Data[[#This Row],[Gross Revenue]]-Sales_Data[[#This Row],[TotalFinancialCost]]</f>
        <v>155754.71999999997</v>
      </c>
      <c r="R2988" s="7">
        <f>Sales_Data[[#This Row],[Actul Bill Amount]]-Sales_Data[[#This Row],[ShippingCost]]</f>
        <v>438754.72</v>
      </c>
      <c r="S2988">
        <v>776</v>
      </c>
      <c r="T2988">
        <v>245.28</v>
      </c>
      <c r="U2988" t="s">
        <v>49</v>
      </c>
      <c r="V2988">
        <v>5500</v>
      </c>
      <c r="W2988" t="s">
        <v>18</v>
      </c>
      <c r="X2988" t="str">
        <f t="shared" si="93"/>
        <v>Bengaluru</v>
      </c>
    </row>
    <row r="2989" spans="1:24" x14ac:dyDescent="0.4">
      <c r="A2989">
        <v>102988</v>
      </c>
      <c r="B2989" s="5">
        <v>45877.256944444445</v>
      </c>
      <c r="C2989" s="3" t="str">
        <f>TEXT(Sales_Data[[#This Row],[OrderDate]],"mmmm")</f>
        <v>August</v>
      </c>
      <c r="D2989" s="3" t="str">
        <f t="shared" si="92"/>
        <v>2025</v>
      </c>
      <c r="E2989" t="s">
        <v>48</v>
      </c>
      <c r="F2989" t="s">
        <v>28</v>
      </c>
      <c r="G2989" t="s">
        <v>29</v>
      </c>
      <c r="H2989" t="s">
        <v>37</v>
      </c>
      <c r="I2989" t="s">
        <v>100</v>
      </c>
      <c r="J2989">
        <v>69</v>
      </c>
      <c r="K2989">
        <v>450</v>
      </c>
      <c r="L2989" s="7">
        <f>Sales_Data[[#This Row],[OrderQuantity]] *Sales_Data[[#This Row],[UnitPrice]]</f>
        <v>31050</v>
      </c>
      <c r="M2989" s="7">
        <f>Sales_Data[[#This Row],[UnitPrice]]-Sales_Data[[#This Row],[UnitCost]]</f>
        <v>250</v>
      </c>
      <c r="N2989" s="7">
        <f>Sales_Data[[#This Row],[Gross Revenue]]-Sales_Data[[#This Row],[Discount Amount ]]</f>
        <v>30800</v>
      </c>
      <c r="O2989" s="7">
        <f>Sales_Data[[#This Row],[OrderQuantity]] *Sales_Data[[#This Row],[UnitCost]]</f>
        <v>13800</v>
      </c>
      <c r="P2989" s="7">
        <f>Sales_Data[[#This Row],[ItemCost]] +Sales_Data[[#This Row],[ShippingCost]]</f>
        <v>14163.06</v>
      </c>
      <c r="Q2989" s="7">
        <f>Sales_Data[[#This Row],[Gross Revenue]]-Sales_Data[[#This Row],[TotalFinancialCost]]</f>
        <v>16886.940000000002</v>
      </c>
      <c r="R2989" s="7">
        <f>Sales_Data[[#This Row],[Actul Bill Amount]]-Sales_Data[[#This Row],[ShippingCost]]</f>
        <v>30436.94</v>
      </c>
      <c r="S2989">
        <v>485</v>
      </c>
      <c r="T2989">
        <v>363.06</v>
      </c>
      <c r="U2989" t="s">
        <v>30</v>
      </c>
      <c r="V2989">
        <v>200</v>
      </c>
      <c r="W2989" t="s">
        <v>38</v>
      </c>
      <c r="X2989" t="str">
        <f t="shared" si="93"/>
        <v>Kolkata</v>
      </c>
    </row>
    <row r="2990" spans="1:24" x14ac:dyDescent="0.4">
      <c r="A2990">
        <v>102989</v>
      </c>
      <c r="B2990" s="5">
        <v>45786.023611111108</v>
      </c>
      <c r="C2990" s="3" t="str">
        <f>TEXT(Sales_Data[[#This Row],[OrderDate]],"mmmm")</f>
        <v>May</v>
      </c>
      <c r="D2990" s="3" t="str">
        <f t="shared" si="92"/>
        <v>2025</v>
      </c>
      <c r="E2990" t="s">
        <v>34</v>
      </c>
      <c r="F2990" t="s">
        <v>35</v>
      </c>
      <c r="G2990" t="s">
        <v>15</v>
      </c>
      <c r="H2990" t="s">
        <v>32</v>
      </c>
      <c r="I2990" t="s">
        <v>100</v>
      </c>
      <c r="J2990">
        <v>97</v>
      </c>
      <c r="K2990">
        <v>8500</v>
      </c>
      <c r="L2990" s="7">
        <f>Sales_Data[[#This Row],[OrderQuantity]] *Sales_Data[[#This Row],[UnitPrice]]</f>
        <v>824500</v>
      </c>
      <c r="M2990" s="7">
        <f>Sales_Data[[#This Row],[UnitPrice]]-Sales_Data[[#This Row],[UnitCost]]</f>
        <v>3000</v>
      </c>
      <c r="N2990" s="7">
        <f>Sales_Data[[#This Row],[Gross Revenue]]-Sales_Data[[#This Row],[Discount Amount ]]</f>
        <v>821500</v>
      </c>
      <c r="O2990" s="7">
        <f>Sales_Data[[#This Row],[OrderQuantity]] *Sales_Data[[#This Row],[UnitCost]]</f>
        <v>533500</v>
      </c>
      <c r="P2990" s="7">
        <f>Sales_Data[[#This Row],[ItemCost]] +Sales_Data[[#This Row],[ShippingCost]]</f>
        <v>534334.6</v>
      </c>
      <c r="Q2990" s="7">
        <f>Sales_Data[[#This Row],[Gross Revenue]]-Sales_Data[[#This Row],[TotalFinancialCost]]</f>
        <v>290165.40000000002</v>
      </c>
      <c r="R2990" s="7">
        <f>Sales_Data[[#This Row],[Actul Bill Amount]]-Sales_Data[[#This Row],[ShippingCost]]</f>
        <v>820665.4</v>
      </c>
      <c r="S2990">
        <v>1189</v>
      </c>
      <c r="T2990">
        <v>834.6</v>
      </c>
      <c r="U2990" t="s">
        <v>49</v>
      </c>
      <c r="V2990">
        <v>5500</v>
      </c>
      <c r="W2990" t="s">
        <v>33</v>
      </c>
      <c r="X2990" t="str">
        <f t="shared" si="93"/>
        <v>Delhi</v>
      </c>
    </row>
    <row r="2991" spans="1:24" x14ac:dyDescent="0.4">
      <c r="A2991">
        <v>102990</v>
      </c>
      <c r="B2991" s="5">
        <v>45665.772916666669</v>
      </c>
      <c r="C2991" s="3" t="str">
        <f>TEXT(Sales_Data[[#This Row],[OrderDate]],"mmmm")</f>
        <v>January</v>
      </c>
      <c r="D2991" s="3" t="str">
        <f t="shared" si="92"/>
        <v>2025</v>
      </c>
      <c r="E2991" t="s">
        <v>13</v>
      </c>
      <c r="F2991" t="s">
        <v>46</v>
      </c>
      <c r="G2991" t="s">
        <v>29</v>
      </c>
      <c r="H2991" t="s">
        <v>25</v>
      </c>
      <c r="I2991" t="s">
        <v>100</v>
      </c>
      <c r="J2991">
        <v>69</v>
      </c>
      <c r="K2991">
        <v>4500</v>
      </c>
      <c r="L2991" s="7">
        <f>Sales_Data[[#This Row],[OrderQuantity]] *Sales_Data[[#This Row],[UnitPrice]]</f>
        <v>310500</v>
      </c>
      <c r="M2991" s="7">
        <f>Sales_Data[[#This Row],[UnitPrice]]-Sales_Data[[#This Row],[UnitCost]]</f>
        <v>1700</v>
      </c>
      <c r="N2991" s="7">
        <f>Sales_Data[[#This Row],[Gross Revenue]]-Sales_Data[[#This Row],[Discount Amount ]]</f>
        <v>308800</v>
      </c>
      <c r="O2991" s="7">
        <f>Sales_Data[[#This Row],[OrderQuantity]] *Sales_Data[[#This Row],[UnitCost]]</f>
        <v>193200</v>
      </c>
      <c r="P2991" s="7">
        <f>Sales_Data[[#This Row],[ItemCost]] +Sales_Data[[#This Row],[ShippingCost]]</f>
        <v>193354.14</v>
      </c>
      <c r="Q2991" s="7">
        <f>Sales_Data[[#This Row],[Gross Revenue]]-Sales_Data[[#This Row],[TotalFinancialCost]]</f>
        <v>117145.85999999999</v>
      </c>
      <c r="R2991" s="7">
        <f>Sales_Data[[#This Row],[Actul Bill Amount]]-Sales_Data[[#This Row],[ShippingCost]]</f>
        <v>308645.86</v>
      </c>
      <c r="S2991">
        <v>872</v>
      </c>
      <c r="T2991">
        <v>154.13999999999999</v>
      </c>
      <c r="U2991" t="s">
        <v>47</v>
      </c>
      <c r="V2991">
        <v>2800</v>
      </c>
      <c r="W2991" t="s">
        <v>27</v>
      </c>
      <c r="X2991" t="str">
        <f t="shared" si="93"/>
        <v>Mumbai</v>
      </c>
    </row>
    <row r="2992" spans="1:24" x14ac:dyDescent="0.4">
      <c r="A2992">
        <v>102991</v>
      </c>
      <c r="B2992" s="5">
        <v>45758.972222222219</v>
      </c>
      <c r="C2992" s="3" t="str">
        <f>TEXT(Sales_Data[[#This Row],[OrderDate]],"mmmm")</f>
        <v>April</v>
      </c>
      <c r="D2992" s="3" t="str">
        <f t="shared" si="92"/>
        <v>2025</v>
      </c>
      <c r="E2992" t="s">
        <v>48</v>
      </c>
      <c r="F2992" t="s">
        <v>28</v>
      </c>
      <c r="G2992" t="s">
        <v>31</v>
      </c>
      <c r="H2992" t="s">
        <v>25</v>
      </c>
      <c r="I2992" t="s">
        <v>100</v>
      </c>
      <c r="J2992">
        <v>94</v>
      </c>
      <c r="K2992">
        <v>2500</v>
      </c>
      <c r="L2992" s="7">
        <f>Sales_Data[[#This Row],[OrderQuantity]] *Sales_Data[[#This Row],[UnitPrice]]</f>
        <v>235000</v>
      </c>
      <c r="M2992" s="7">
        <f>Sales_Data[[#This Row],[UnitPrice]]-Sales_Data[[#This Row],[UnitCost]]</f>
        <v>1000</v>
      </c>
      <c r="N2992" s="7">
        <f>Sales_Data[[#This Row],[Gross Revenue]]-Sales_Data[[#This Row],[Discount Amount ]]</f>
        <v>234000</v>
      </c>
      <c r="O2992" s="7">
        <f>Sales_Data[[#This Row],[OrderQuantity]] *Sales_Data[[#This Row],[UnitCost]]</f>
        <v>141000</v>
      </c>
      <c r="P2992" s="7">
        <f>Sales_Data[[#This Row],[ItemCost]] +Sales_Data[[#This Row],[ShippingCost]]</f>
        <v>141392.18</v>
      </c>
      <c r="Q2992" s="7">
        <f>Sales_Data[[#This Row],[Gross Revenue]]-Sales_Data[[#This Row],[TotalFinancialCost]]</f>
        <v>93607.82</v>
      </c>
      <c r="R2992" s="7">
        <f>Sales_Data[[#This Row],[Actul Bill Amount]]-Sales_Data[[#This Row],[ShippingCost]]</f>
        <v>233607.82</v>
      </c>
      <c r="S2992">
        <v>1071</v>
      </c>
      <c r="T2992">
        <v>392.18</v>
      </c>
      <c r="U2992" t="s">
        <v>54</v>
      </c>
      <c r="V2992">
        <v>1500</v>
      </c>
      <c r="W2992" t="s">
        <v>27</v>
      </c>
      <c r="X2992" t="str">
        <f t="shared" si="93"/>
        <v>Mumbai</v>
      </c>
    </row>
    <row r="2993" spans="1:24" x14ac:dyDescent="0.4">
      <c r="A2993">
        <v>102992</v>
      </c>
      <c r="B2993" s="5">
        <v>45833.748611111114</v>
      </c>
      <c r="C2993" s="3" t="str">
        <f>TEXT(Sales_Data[[#This Row],[OrderDate]],"mmmm")</f>
        <v>June</v>
      </c>
      <c r="D2993" s="3" t="str">
        <f t="shared" si="92"/>
        <v>2025</v>
      </c>
      <c r="E2993" t="s">
        <v>13</v>
      </c>
      <c r="F2993" t="s">
        <v>43</v>
      </c>
      <c r="G2993" t="s">
        <v>31</v>
      </c>
      <c r="H2993" t="s">
        <v>16</v>
      </c>
      <c r="I2993" t="s">
        <v>100</v>
      </c>
      <c r="J2993">
        <v>66</v>
      </c>
      <c r="K2993">
        <v>4500</v>
      </c>
      <c r="L2993" s="7">
        <f>Sales_Data[[#This Row],[OrderQuantity]] *Sales_Data[[#This Row],[UnitPrice]]</f>
        <v>297000</v>
      </c>
      <c r="M2993" s="7">
        <f>Sales_Data[[#This Row],[UnitPrice]]-Sales_Data[[#This Row],[UnitCost]]</f>
        <v>2000</v>
      </c>
      <c r="N2993" s="7">
        <f>Sales_Data[[#This Row],[Gross Revenue]]-Sales_Data[[#This Row],[Discount Amount ]]</f>
        <v>295000</v>
      </c>
      <c r="O2993" s="7">
        <f>Sales_Data[[#This Row],[OrderQuantity]] *Sales_Data[[#This Row],[UnitCost]]</f>
        <v>165000</v>
      </c>
      <c r="P2993" s="7">
        <f>Sales_Data[[#This Row],[ItemCost]] +Sales_Data[[#This Row],[ShippingCost]]</f>
        <v>165617.70000000001</v>
      </c>
      <c r="Q2993" s="7">
        <f>Sales_Data[[#This Row],[Gross Revenue]]-Sales_Data[[#This Row],[TotalFinancialCost]]</f>
        <v>131382.29999999999</v>
      </c>
      <c r="R2993" s="7">
        <f>Sales_Data[[#This Row],[Actul Bill Amount]]-Sales_Data[[#This Row],[ShippingCost]]</f>
        <v>294382.3</v>
      </c>
      <c r="S2993">
        <v>507</v>
      </c>
      <c r="T2993">
        <v>617.70000000000005</v>
      </c>
      <c r="U2993" t="s">
        <v>44</v>
      </c>
      <c r="V2993">
        <v>2500</v>
      </c>
      <c r="W2993" t="s">
        <v>18</v>
      </c>
      <c r="X2993" t="str">
        <f t="shared" si="93"/>
        <v>Bengaluru</v>
      </c>
    </row>
    <row r="2994" spans="1:24" x14ac:dyDescent="0.4">
      <c r="A2994">
        <v>102993</v>
      </c>
      <c r="B2994" s="5">
        <v>45764.036805555559</v>
      </c>
      <c r="C2994" s="3" t="str">
        <f>TEXT(Sales_Data[[#This Row],[OrderDate]],"mmmm")</f>
        <v>April</v>
      </c>
      <c r="D2994" s="3" t="str">
        <f t="shared" si="92"/>
        <v>2025</v>
      </c>
      <c r="E2994" t="s">
        <v>39</v>
      </c>
      <c r="F2994" t="s">
        <v>40</v>
      </c>
      <c r="G2994" t="s">
        <v>31</v>
      </c>
      <c r="H2994" t="s">
        <v>32</v>
      </c>
      <c r="I2994" t="s">
        <v>100</v>
      </c>
      <c r="J2994">
        <v>85</v>
      </c>
      <c r="K2994">
        <v>5500</v>
      </c>
      <c r="L2994" s="7">
        <f>Sales_Data[[#This Row],[OrderQuantity]] *Sales_Data[[#This Row],[UnitPrice]]</f>
        <v>467500</v>
      </c>
      <c r="M2994" s="7">
        <f>Sales_Data[[#This Row],[UnitPrice]]-Sales_Data[[#This Row],[UnitCost]]</f>
        <v>2000</v>
      </c>
      <c r="N2994" s="7">
        <f>Sales_Data[[#This Row],[Gross Revenue]]-Sales_Data[[#This Row],[Discount Amount ]]</f>
        <v>465500</v>
      </c>
      <c r="O2994" s="7">
        <f>Sales_Data[[#This Row],[OrderQuantity]] *Sales_Data[[#This Row],[UnitCost]]</f>
        <v>297500</v>
      </c>
      <c r="P2994" s="7">
        <f>Sales_Data[[#This Row],[ItemCost]] +Sales_Data[[#This Row],[ShippingCost]]</f>
        <v>298330.65000000002</v>
      </c>
      <c r="Q2994" s="7">
        <f>Sales_Data[[#This Row],[Gross Revenue]]-Sales_Data[[#This Row],[TotalFinancialCost]]</f>
        <v>169169.34999999998</v>
      </c>
      <c r="R2994" s="7">
        <f>Sales_Data[[#This Row],[Actul Bill Amount]]-Sales_Data[[#This Row],[ShippingCost]]</f>
        <v>464669.35</v>
      </c>
      <c r="S2994">
        <v>663</v>
      </c>
      <c r="T2994">
        <v>830.65</v>
      </c>
      <c r="U2994" t="s">
        <v>41</v>
      </c>
      <c r="V2994">
        <v>3500</v>
      </c>
      <c r="W2994" t="s">
        <v>33</v>
      </c>
      <c r="X2994" t="str">
        <f t="shared" si="93"/>
        <v>Delhi</v>
      </c>
    </row>
    <row r="2995" spans="1:24" x14ac:dyDescent="0.4">
      <c r="A2995">
        <v>102994</v>
      </c>
      <c r="B2995" s="5">
        <v>45758.44027777778</v>
      </c>
      <c r="C2995" s="3" t="str">
        <f>TEXT(Sales_Data[[#This Row],[OrderDate]],"mmmm")</f>
        <v>April</v>
      </c>
      <c r="D2995" s="3" t="str">
        <f t="shared" si="92"/>
        <v>2025</v>
      </c>
      <c r="E2995" t="s">
        <v>50</v>
      </c>
      <c r="F2995" t="s">
        <v>24</v>
      </c>
      <c r="G2995" t="s">
        <v>15</v>
      </c>
      <c r="H2995" t="s">
        <v>20</v>
      </c>
      <c r="I2995" t="s">
        <v>100</v>
      </c>
      <c r="J2995">
        <v>99</v>
      </c>
      <c r="K2995">
        <v>25000</v>
      </c>
      <c r="L2995" s="7">
        <f>Sales_Data[[#This Row],[OrderQuantity]] *Sales_Data[[#This Row],[UnitPrice]]</f>
        <v>2475000</v>
      </c>
      <c r="M2995" s="7">
        <f>Sales_Data[[#This Row],[UnitPrice]]-Sales_Data[[#This Row],[UnitCost]]</f>
        <v>7000</v>
      </c>
      <c r="N2995" s="7">
        <f>Sales_Data[[#This Row],[Gross Revenue]]-Sales_Data[[#This Row],[Discount Amount ]]</f>
        <v>2468000</v>
      </c>
      <c r="O2995" s="7">
        <f>Sales_Data[[#This Row],[OrderQuantity]] *Sales_Data[[#This Row],[UnitCost]]</f>
        <v>1782000</v>
      </c>
      <c r="P2995" s="7">
        <f>Sales_Data[[#This Row],[ItemCost]] +Sales_Data[[#This Row],[ShippingCost]]</f>
        <v>1782831.16</v>
      </c>
      <c r="Q2995" s="7">
        <f>Sales_Data[[#This Row],[Gross Revenue]]-Sales_Data[[#This Row],[TotalFinancialCost]]</f>
        <v>692168.84000000008</v>
      </c>
      <c r="R2995" s="7">
        <f>Sales_Data[[#This Row],[Actul Bill Amount]]-Sales_Data[[#This Row],[ShippingCost]]</f>
        <v>2467168.84</v>
      </c>
      <c r="S2995">
        <v>664</v>
      </c>
      <c r="T2995">
        <v>831.16</v>
      </c>
      <c r="U2995" t="s">
        <v>60</v>
      </c>
      <c r="V2995">
        <v>18000</v>
      </c>
      <c r="W2995" t="s">
        <v>22</v>
      </c>
      <c r="X2995" t="str">
        <f t="shared" si="93"/>
        <v>Nagpur</v>
      </c>
    </row>
    <row r="2996" spans="1:24" x14ac:dyDescent="0.4">
      <c r="A2996">
        <v>102995</v>
      </c>
      <c r="B2996" s="5">
        <v>45917.02847222222</v>
      </c>
      <c r="C2996" s="3" t="str">
        <f>TEXT(Sales_Data[[#This Row],[OrderDate]],"mmmm")</f>
        <v>September</v>
      </c>
      <c r="D2996" s="3" t="str">
        <f t="shared" si="92"/>
        <v>2025</v>
      </c>
      <c r="E2996" t="s">
        <v>48</v>
      </c>
      <c r="F2996" t="s">
        <v>46</v>
      </c>
      <c r="G2996" t="s">
        <v>29</v>
      </c>
      <c r="H2996" t="s">
        <v>20</v>
      </c>
      <c r="I2996" t="s">
        <v>100</v>
      </c>
      <c r="J2996">
        <v>84</v>
      </c>
      <c r="K2996">
        <v>15000</v>
      </c>
      <c r="L2996" s="7">
        <f>Sales_Data[[#This Row],[OrderQuantity]] *Sales_Data[[#This Row],[UnitPrice]]</f>
        <v>1260000</v>
      </c>
      <c r="M2996" s="7">
        <f>Sales_Data[[#This Row],[UnitPrice]]-Sales_Data[[#This Row],[UnitCost]]</f>
        <v>5500</v>
      </c>
      <c r="N2996" s="7">
        <f>Sales_Data[[#This Row],[Gross Revenue]]-Sales_Data[[#This Row],[Discount Amount ]]</f>
        <v>1254500</v>
      </c>
      <c r="O2996" s="7">
        <f>Sales_Data[[#This Row],[OrderQuantity]] *Sales_Data[[#This Row],[UnitCost]]</f>
        <v>798000</v>
      </c>
      <c r="P2996" s="7">
        <f>Sales_Data[[#This Row],[ItemCost]] +Sales_Data[[#This Row],[ShippingCost]]</f>
        <v>798473.42</v>
      </c>
      <c r="Q2996" s="7">
        <f>Sales_Data[[#This Row],[Gross Revenue]]-Sales_Data[[#This Row],[TotalFinancialCost]]</f>
        <v>461526.57999999996</v>
      </c>
      <c r="R2996" s="7">
        <f>Sales_Data[[#This Row],[Actul Bill Amount]]-Sales_Data[[#This Row],[ShippingCost]]</f>
        <v>1254026.58</v>
      </c>
      <c r="S2996">
        <v>793</v>
      </c>
      <c r="T2996">
        <v>473.42</v>
      </c>
      <c r="U2996" t="s">
        <v>53</v>
      </c>
      <c r="V2996">
        <v>9500</v>
      </c>
      <c r="W2996" t="s">
        <v>22</v>
      </c>
      <c r="X2996" t="str">
        <f t="shared" si="93"/>
        <v>Nagpur</v>
      </c>
    </row>
    <row r="2997" spans="1:24" x14ac:dyDescent="0.4">
      <c r="A2997">
        <v>102996</v>
      </c>
      <c r="B2997" s="5">
        <v>45903.588888888888</v>
      </c>
      <c r="C2997" s="3" t="str">
        <f>TEXT(Sales_Data[[#This Row],[OrderDate]],"mmmm")</f>
        <v>September</v>
      </c>
      <c r="D2997" s="3" t="str">
        <f t="shared" si="92"/>
        <v>2025</v>
      </c>
      <c r="E2997" t="s">
        <v>48</v>
      </c>
      <c r="F2997" t="s">
        <v>35</v>
      </c>
      <c r="G2997" t="s">
        <v>29</v>
      </c>
      <c r="H2997" t="s">
        <v>37</v>
      </c>
      <c r="I2997" t="s">
        <v>100</v>
      </c>
      <c r="J2997">
        <v>21</v>
      </c>
      <c r="K2997">
        <v>12000</v>
      </c>
      <c r="L2997" s="7">
        <f>Sales_Data[[#This Row],[OrderQuantity]] *Sales_Data[[#This Row],[UnitPrice]]</f>
        <v>252000</v>
      </c>
      <c r="M2997" s="7">
        <f>Sales_Data[[#This Row],[UnitPrice]]-Sales_Data[[#This Row],[UnitCost]]</f>
        <v>4000</v>
      </c>
      <c r="N2997" s="7">
        <f>Sales_Data[[#This Row],[Gross Revenue]]-Sales_Data[[#This Row],[Discount Amount ]]</f>
        <v>248000</v>
      </c>
      <c r="O2997" s="7">
        <f>Sales_Data[[#This Row],[OrderQuantity]] *Sales_Data[[#This Row],[UnitCost]]</f>
        <v>168000</v>
      </c>
      <c r="P2997" s="7">
        <f>Sales_Data[[#This Row],[ItemCost]] +Sales_Data[[#This Row],[ShippingCost]]</f>
        <v>170044.46</v>
      </c>
      <c r="Q2997" s="7">
        <f>Sales_Data[[#This Row],[Gross Revenue]]-Sales_Data[[#This Row],[TotalFinancialCost]]</f>
        <v>81955.540000000008</v>
      </c>
      <c r="R2997" s="7">
        <f>Sales_Data[[#This Row],[Actul Bill Amount]]-Sales_Data[[#This Row],[ShippingCost]]</f>
        <v>245955.54</v>
      </c>
      <c r="S2997">
        <v>742</v>
      </c>
      <c r="T2997">
        <v>2044.46</v>
      </c>
      <c r="U2997" t="s">
        <v>36</v>
      </c>
      <c r="V2997">
        <v>8000</v>
      </c>
      <c r="W2997" t="s">
        <v>38</v>
      </c>
      <c r="X2997" t="str">
        <f t="shared" si="93"/>
        <v>Kolkata</v>
      </c>
    </row>
    <row r="2998" spans="1:24" x14ac:dyDescent="0.4">
      <c r="A2998">
        <v>102997</v>
      </c>
      <c r="B2998" s="5">
        <v>45932.300694444442</v>
      </c>
      <c r="C2998" s="3" t="str">
        <f>TEXT(Sales_Data[[#This Row],[OrderDate]],"mmmm")</f>
        <v>October</v>
      </c>
      <c r="D2998" s="3" t="str">
        <f t="shared" si="92"/>
        <v>2025</v>
      </c>
      <c r="E2998" t="s">
        <v>48</v>
      </c>
      <c r="F2998" t="s">
        <v>28</v>
      </c>
      <c r="G2998" t="s">
        <v>15</v>
      </c>
      <c r="H2998" t="s">
        <v>25</v>
      </c>
      <c r="I2998" t="s">
        <v>100</v>
      </c>
      <c r="J2998">
        <v>37</v>
      </c>
      <c r="K2998">
        <v>450</v>
      </c>
      <c r="L2998" s="7">
        <f>Sales_Data[[#This Row],[OrderQuantity]] *Sales_Data[[#This Row],[UnitPrice]]</f>
        <v>16650</v>
      </c>
      <c r="M2998" s="7">
        <f>Sales_Data[[#This Row],[UnitPrice]]-Sales_Data[[#This Row],[UnitCost]]</f>
        <v>250</v>
      </c>
      <c r="N2998" s="7">
        <f>Sales_Data[[#This Row],[Gross Revenue]]-Sales_Data[[#This Row],[Discount Amount ]]</f>
        <v>16400</v>
      </c>
      <c r="O2998" s="7">
        <f>Sales_Data[[#This Row],[OrderQuantity]] *Sales_Data[[#This Row],[UnitCost]]</f>
        <v>7400</v>
      </c>
      <c r="P2998" s="7">
        <f>Sales_Data[[#This Row],[ItemCost]] +Sales_Data[[#This Row],[ShippingCost]]</f>
        <v>7959.96</v>
      </c>
      <c r="Q2998" s="7">
        <f>Sales_Data[[#This Row],[Gross Revenue]]-Sales_Data[[#This Row],[TotalFinancialCost]]</f>
        <v>8690.0400000000009</v>
      </c>
      <c r="R2998" s="7">
        <f>Sales_Data[[#This Row],[Actul Bill Amount]]-Sales_Data[[#This Row],[ShippingCost]]</f>
        <v>15840.04</v>
      </c>
      <c r="S2998">
        <v>462</v>
      </c>
      <c r="T2998">
        <v>559.96</v>
      </c>
      <c r="U2998" t="s">
        <v>30</v>
      </c>
      <c r="V2998">
        <v>200</v>
      </c>
      <c r="W2998" t="s">
        <v>27</v>
      </c>
      <c r="X2998" t="str">
        <f t="shared" si="93"/>
        <v>Mumbai</v>
      </c>
    </row>
    <row r="2999" spans="1:24" x14ac:dyDescent="0.4">
      <c r="A2999">
        <v>102998</v>
      </c>
      <c r="B2999" s="5">
        <v>45689.520138888889</v>
      </c>
      <c r="C2999" s="3" t="str">
        <f>TEXT(Sales_Data[[#This Row],[OrderDate]],"mmmm")</f>
        <v>February</v>
      </c>
      <c r="D2999" s="3" t="str">
        <f t="shared" si="92"/>
        <v>2025</v>
      </c>
      <c r="E2999" t="s">
        <v>34</v>
      </c>
      <c r="F2999" t="s">
        <v>43</v>
      </c>
      <c r="G2999" t="s">
        <v>29</v>
      </c>
      <c r="H2999" t="s">
        <v>16</v>
      </c>
      <c r="I2999" t="s">
        <v>100</v>
      </c>
      <c r="J2999">
        <v>15</v>
      </c>
      <c r="K2999">
        <v>4500</v>
      </c>
      <c r="L2999" s="7">
        <f>Sales_Data[[#This Row],[OrderQuantity]] *Sales_Data[[#This Row],[UnitPrice]]</f>
        <v>67500</v>
      </c>
      <c r="M2999" s="7">
        <f>Sales_Data[[#This Row],[UnitPrice]]-Sales_Data[[#This Row],[UnitCost]]</f>
        <v>2000</v>
      </c>
      <c r="N2999" s="7">
        <f>Sales_Data[[#This Row],[Gross Revenue]]-Sales_Data[[#This Row],[Discount Amount ]]</f>
        <v>65500</v>
      </c>
      <c r="O2999" s="7">
        <f>Sales_Data[[#This Row],[OrderQuantity]] *Sales_Data[[#This Row],[UnitCost]]</f>
        <v>37500</v>
      </c>
      <c r="P2999" s="7">
        <f>Sales_Data[[#This Row],[ItemCost]] +Sales_Data[[#This Row],[ShippingCost]]</f>
        <v>38172</v>
      </c>
      <c r="Q2999" s="7">
        <f>Sales_Data[[#This Row],[Gross Revenue]]-Sales_Data[[#This Row],[TotalFinancialCost]]</f>
        <v>29328</v>
      </c>
      <c r="R2999" s="7">
        <f>Sales_Data[[#This Row],[Actul Bill Amount]]-Sales_Data[[#This Row],[ShippingCost]]</f>
        <v>64828</v>
      </c>
      <c r="S2999">
        <v>588</v>
      </c>
      <c r="T2999">
        <v>672</v>
      </c>
      <c r="U2999" t="s">
        <v>44</v>
      </c>
      <c r="V2999">
        <v>2500</v>
      </c>
      <c r="W2999" t="s">
        <v>18</v>
      </c>
      <c r="X2999" t="str">
        <f t="shared" si="93"/>
        <v>Bengaluru</v>
      </c>
    </row>
    <row r="3000" spans="1:24" x14ac:dyDescent="0.4">
      <c r="A3000">
        <v>102999</v>
      </c>
      <c r="B3000" s="5">
        <v>45794.084027777775</v>
      </c>
      <c r="C3000" s="3" t="str">
        <f>TEXT(Sales_Data[[#This Row],[OrderDate]],"mmmm")</f>
        <v>May</v>
      </c>
      <c r="D3000" s="3" t="str">
        <f t="shared" si="92"/>
        <v>2025</v>
      </c>
      <c r="E3000" t="s">
        <v>48</v>
      </c>
      <c r="F3000" t="s">
        <v>28</v>
      </c>
      <c r="G3000" t="s">
        <v>15</v>
      </c>
      <c r="H3000" t="s">
        <v>37</v>
      </c>
      <c r="I3000" t="s">
        <v>100</v>
      </c>
      <c r="J3000">
        <v>29</v>
      </c>
      <c r="K3000">
        <v>450</v>
      </c>
      <c r="L3000" s="7">
        <f>Sales_Data[[#This Row],[OrderQuantity]] *Sales_Data[[#This Row],[UnitPrice]]</f>
        <v>13050</v>
      </c>
      <c r="M3000" s="7">
        <f>Sales_Data[[#This Row],[UnitPrice]]-Sales_Data[[#This Row],[UnitCost]]</f>
        <v>250</v>
      </c>
      <c r="N3000" s="7">
        <f>Sales_Data[[#This Row],[Gross Revenue]]-Sales_Data[[#This Row],[Discount Amount ]]</f>
        <v>12800</v>
      </c>
      <c r="O3000" s="7">
        <f>Sales_Data[[#This Row],[OrderQuantity]] *Sales_Data[[#This Row],[UnitCost]]</f>
        <v>5800</v>
      </c>
      <c r="P3000" s="7">
        <f>Sales_Data[[#This Row],[ItemCost]] +Sales_Data[[#This Row],[ShippingCost]]</f>
        <v>8362.49</v>
      </c>
      <c r="Q3000" s="7">
        <f>Sales_Data[[#This Row],[Gross Revenue]]-Sales_Data[[#This Row],[TotalFinancialCost]]</f>
        <v>4687.51</v>
      </c>
      <c r="R3000" s="7">
        <f>Sales_Data[[#This Row],[Actul Bill Amount]]-Sales_Data[[#This Row],[ShippingCost]]</f>
        <v>10237.51</v>
      </c>
      <c r="S3000">
        <v>361</v>
      </c>
      <c r="T3000">
        <v>2562.4899999999998</v>
      </c>
      <c r="U3000" t="s">
        <v>30</v>
      </c>
      <c r="V3000">
        <v>200</v>
      </c>
      <c r="W3000" t="s">
        <v>38</v>
      </c>
      <c r="X3000" t="str">
        <f t="shared" si="93"/>
        <v>Kolkata</v>
      </c>
    </row>
    <row r="3001" spans="1:24" x14ac:dyDescent="0.4">
      <c r="A3001">
        <v>103000</v>
      </c>
      <c r="B3001" s="5">
        <v>45669.261111111111</v>
      </c>
      <c r="C3001" s="3" t="str">
        <f>TEXT(Sales_Data[[#This Row],[OrderDate]],"mmmm")</f>
        <v>January</v>
      </c>
      <c r="D3001" s="3" t="str">
        <f t="shared" si="92"/>
        <v>2025</v>
      </c>
      <c r="E3001" t="s">
        <v>45</v>
      </c>
      <c r="F3001" t="s">
        <v>28</v>
      </c>
      <c r="G3001" t="s">
        <v>15</v>
      </c>
      <c r="H3001" t="s">
        <v>32</v>
      </c>
      <c r="I3001" t="s">
        <v>100</v>
      </c>
      <c r="J3001">
        <v>82</v>
      </c>
      <c r="K3001">
        <v>2500</v>
      </c>
      <c r="L3001" s="7">
        <f>Sales_Data[[#This Row],[OrderQuantity]] *Sales_Data[[#This Row],[UnitPrice]]</f>
        <v>205000</v>
      </c>
      <c r="M3001" s="7">
        <f>Sales_Data[[#This Row],[UnitPrice]]-Sales_Data[[#This Row],[UnitCost]]</f>
        <v>1000</v>
      </c>
      <c r="N3001" s="7">
        <f>Sales_Data[[#This Row],[Gross Revenue]]-Sales_Data[[#This Row],[Discount Amount ]]</f>
        <v>204000</v>
      </c>
      <c r="O3001" s="7">
        <f>Sales_Data[[#This Row],[OrderQuantity]] *Sales_Data[[#This Row],[UnitCost]]</f>
        <v>123000</v>
      </c>
      <c r="P3001" s="7">
        <f>Sales_Data[[#This Row],[ItemCost]] +Sales_Data[[#This Row],[ShippingCost]]</f>
        <v>123746.36</v>
      </c>
      <c r="Q3001" s="7">
        <f>Sales_Data[[#This Row],[Gross Revenue]]-Sales_Data[[#This Row],[TotalFinancialCost]]</f>
        <v>81253.64</v>
      </c>
      <c r="R3001" s="7">
        <f>Sales_Data[[#This Row],[Actul Bill Amount]]-Sales_Data[[#This Row],[ShippingCost]]</f>
        <v>203253.64</v>
      </c>
      <c r="S3001">
        <v>887</v>
      </c>
      <c r="T3001">
        <v>746.36</v>
      </c>
      <c r="U3001" t="s">
        <v>54</v>
      </c>
      <c r="V3001">
        <v>1500</v>
      </c>
      <c r="W3001" t="s">
        <v>33</v>
      </c>
      <c r="X3001" t="str">
        <f t="shared" si="93"/>
        <v>Delhi</v>
      </c>
    </row>
    <row r="3002" spans="1:24" x14ac:dyDescent="0.4">
      <c r="A3002">
        <v>103001</v>
      </c>
      <c r="B3002" s="5">
        <v>45959.509722222225</v>
      </c>
      <c r="C3002" s="3" t="str">
        <f>TEXT(Sales_Data[[#This Row],[OrderDate]],"mmmm")</f>
        <v>October</v>
      </c>
      <c r="D3002" s="3" t="str">
        <f t="shared" si="92"/>
        <v>2025</v>
      </c>
      <c r="E3002" t="s">
        <v>50</v>
      </c>
      <c r="F3002" t="s">
        <v>35</v>
      </c>
      <c r="G3002" t="s">
        <v>29</v>
      </c>
      <c r="H3002" t="s">
        <v>16</v>
      </c>
      <c r="I3002" t="s">
        <v>100</v>
      </c>
      <c r="J3002">
        <v>29</v>
      </c>
      <c r="K3002">
        <v>8500</v>
      </c>
      <c r="L3002" s="7">
        <f>Sales_Data[[#This Row],[OrderQuantity]] *Sales_Data[[#This Row],[UnitPrice]]</f>
        <v>246500</v>
      </c>
      <c r="M3002" s="7">
        <f>Sales_Data[[#This Row],[UnitPrice]]-Sales_Data[[#This Row],[UnitCost]]</f>
        <v>3000</v>
      </c>
      <c r="N3002" s="7">
        <f>Sales_Data[[#This Row],[Gross Revenue]]-Sales_Data[[#This Row],[Discount Amount ]]</f>
        <v>243500</v>
      </c>
      <c r="O3002" s="7">
        <f>Sales_Data[[#This Row],[OrderQuantity]] *Sales_Data[[#This Row],[UnitCost]]</f>
        <v>159500</v>
      </c>
      <c r="P3002" s="7">
        <f>Sales_Data[[#This Row],[ItemCost]] +Sales_Data[[#This Row],[ShippingCost]]</f>
        <v>160637.03</v>
      </c>
      <c r="Q3002" s="7">
        <f>Sales_Data[[#This Row],[Gross Revenue]]-Sales_Data[[#This Row],[TotalFinancialCost]]</f>
        <v>85862.97</v>
      </c>
      <c r="R3002" s="7">
        <f>Sales_Data[[#This Row],[Actul Bill Amount]]-Sales_Data[[#This Row],[ShippingCost]]</f>
        <v>242362.97</v>
      </c>
      <c r="S3002">
        <v>1029</v>
      </c>
      <c r="T3002">
        <v>1137.03</v>
      </c>
      <c r="U3002" t="s">
        <v>49</v>
      </c>
      <c r="V3002">
        <v>5500</v>
      </c>
      <c r="W3002" t="s">
        <v>18</v>
      </c>
      <c r="X3002" t="str">
        <f t="shared" si="93"/>
        <v>Bengaluru</v>
      </c>
    </row>
    <row r="3003" spans="1:24" x14ac:dyDescent="0.4">
      <c r="A3003">
        <v>103002</v>
      </c>
      <c r="B3003" s="5">
        <v>45673.715277777781</v>
      </c>
      <c r="C3003" s="3" t="str">
        <f>TEXT(Sales_Data[[#This Row],[OrderDate]],"mmmm")</f>
        <v>January</v>
      </c>
      <c r="D3003" s="3" t="str">
        <f t="shared" si="92"/>
        <v>2025</v>
      </c>
      <c r="E3003" t="s">
        <v>34</v>
      </c>
      <c r="F3003" t="s">
        <v>46</v>
      </c>
      <c r="G3003" t="s">
        <v>29</v>
      </c>
      <c r="H3003" t="s">
        <v>25</v>
      </c>
      <c r="I3003" t="s">
        <v>100</v>
      </c>
      <c r="J3003">
        <v>29</v>
      </c>
      <c r="K3003">
        <v>4500</v>
      </c>
      <c r="L3003" s="7">
        <f>Sales_Data[[#This Row],[OrderQuantity]] *Sales_Data[[#This Row],[UnitPrice]]</f>
        <v>130500</v>
      </c>
      <c r="M3003" s="7">
        <f>Sales_Data[[#This Row],[UnitPrice]]-Sales_Data[[#This Row],[UnitCost]]</f>
        <v>1700</v>
      </c>
      <c r="N3003" s="7">
        <f>Sales_Data[[#This Row],[Gross Revenue]]-Sales_Data[[#This Row],[Discount Amount ]]</f>
        <v>128800</v>
      </c>
      <c r="O3003" s="7">
        <f>Sales_Data[[#This Row],[OrderQuantity]] *Sales_Data[[#This Row],[UnitCost]]</f>
        <v>81200</v>
      </c>
      <c r="P3003" s="7">
        <f>Sales_Data[[#This Row],[ItemCost]] +Sales_Data[[#This Row],[ShippingCost]]</f>
        <v>82046.77</v>
      </c>
      <c r="Q3003" s="7">
        <f>Sales_Data[[#This Row],[Gross Revenue]]-Sales_Data[[#This Row],[TotalFinancialCost]]</f>
        <v>48453.229999999996</v>
      </c>
      <c r="R3003" s="7">
        <f>Sales_Data[[#This Row],[Actul Bill Amount]]-Sales_Data[[#This Row],[ShippingCost]]</f>
        <v>127953.23</v>
      </c>
      <c r="S3003">
        <v>985</v>
      </c>
      <c r="T3003">
        <v>846.77</v>
      </c>
      <c r="U3003" t="s">
        <v>47</v>
      </c>
      <c r="V3003">
        <v>2800</v>
      </c>
      <c r="W3003" t="s">
        <v>27</v>
      </c>
      <c r="X3003" t="str">
        <f t="shared" si="93"/>
        <v>Mumbai</v>
      </c>
    </row>
    <row r="3004" spans="1:24" x14ac:dyDescent="0.4">
      <c r="A3004">
        <v>103003</v>
      </c>
      <c r="B3004" s="5">
        <v>45786.991666666669</v>
      </c>
      <c r="C3004" s="3" t="str">
        <f>TEXT(Sales_Data[[#This Row],[OrderDate]],"mmmm")</f>
        <v>May</v>
      </c>
      <c r="D3004" s="3" t="str">
        <f t="shared" si="92"/>
        <v>2025</v>
      </c>
      <c r="E3004" t="s">
        <v>50</v>
      </c>
      <c r="F3004" t="s">
        <v>40</v>
      </c>
      <c r="G3004" t="s">
        <v>15</v>
      </c>
      <c r="H3004" t="s">
        <v>37</v>
      </c>
      <c r="I3004" t="s">
        <v>100</v>
      </c>
      <c r="J3004">
        <v>85</v>
      </c>
      <c r="K3004">
        <v>1500</v>
      </c>
      <c r="L3004" s="7">
        <f>Sales_Data[[#This Row],[OrderQuantity]] *Sales_Data[[#This Row],[UnitPrice]]</f>
        <v>127500</v>
      </c>
      <c r="M3004" s="7">
        <f>Sales_Data[[#This Row],[UnitPrice]]-Sales_Data[[#This Row],[UnitCost]]</f>
        <v>700</v>
      </c>
      <c r="N3004" s="7">
        <f>Sales_Data[[#This Row],[Gross Revenue]]-Sales_Data[[#This Row],[Discount Amount ]]</f>
        <v>126800</v>
      </c>
      <c r="O3004" s="7">
        <f>Sales_Data[[#This Row],[OrderQuantity]] *Sales_Data[[#This Row],[UnitCost]]</f>
        <v>68000</v>
      </c>
      <c r="P3004" s="7">
        <f>Sales_Data[[#This Row],[ItemCost]] +Sales_Data[[#This Row],[ShippingCost]]</f>
        <v>68652.72</v>
      </c>
      <c r="Q3004" s="7">
        <f>Sales_Data[[#This Row],[Gross Revenue]]-Sales_Data[[#This Row],[TotalFinancialCost]]</f>
        <v>58847.28</v>
      </c>
      <c r="R3004" s="7">
        <f>Sales_Data[[#This Row],[Actul Bill Amount]]-Sales_Data[[#This Row],[ShippingCost]]</f>
        <v>126147.28</v>
      </c>
      <c r="S3004">
        <v>817</v>
      </c>
      <c r="T3004">
        <v>652.72</v>
      </c>
      <c r="U3004" t="s">
        <v>52</v>
      </c>
      <c r="V3004">
        <v>800</v>
      </c>
      <c r="W3004" t="s">
        <v>38</v>
      </c>
      <c r="X3004" t="str">
        <f t="shared" si="93"/>
        <v>Kolkata</v>
      </c>
    </row>
    <row r="3005" spans="1:24" x14ac:dyDescent="0.4">
      <c r="A3005">
        <v>103004</v>
      </c>
      <c r="B3005" s="5">
        <v>45720.477777777778</v>
      </c>
      <c r="C3005" s="3" t="str">
        <f>TEXT(Sales_Data[[#This Row],[OrderDate]],"mmmm")</f>
        <v>March</v>
      </c>
      <c r="D3005" s="3" t="str">
        <f t="shared" si="92"/>
        <v>2025</v>
      </c>
      <c r="E3005" t="s">
        <v>39</v>
      </c>
      <c r="F3005" t="s">
        <v>40</v>
      </c>
      <c r="G3005" t="s">
        <v>15</v>
      </c>
      <c r="H3005" t="s">
        <v>37</v>
      </c>
      <c r="I3005" t="s">
        <v>100</v>
      </c>
      <c r="J3005">
        <v>37</v>
      </c>
      <c r="K3005">
        <v>1500</v>
      </c>
      <c r="L3005" s="7">
        <f>Sales_Data[[#This Row],[OrderQuantity]] *Sales_Data[[#This Row],[UnitPrice]]</f>
        <v>55500</v>
      </c>
      <c r="M3005" s="7">
        <f>Sales_Data[[#This Row],[UnitPrice]]-Sales_Data[[#This Row],[UnitCost]]</f>
        <v>700</v>
      </c>
      <c r="N3005" s="7">
        <f>Sales_Data[[#This Row],[Gross Revenue]]-Sales_Data[[#This Row],[Discount Amount ]]</f>
        <v>54800</v>
      </c>
      <c r="O3005" s="7">
        <f>Sales_Data[[#This Row],[OrderQuantity]] *Sales_Data[[#This Row],[UnitCost]]</f>
        <v>29600</v>
      </c>
      <c r="P3005" s="7">
        <f>Sales_Data[[#This Row],[ItemCost]] +Sales_Data[[#This Row],[ShippingCost]]</f>
        <v>30029.83</v>
      </c>
      <c r="Q3005" s="7">
        <f>Sales_Data[[#This Row],[Gross Revenue]]-Sales_Data[[#This Row],[TotalFinancialCost]]</f>
        <v>25470.17</v>
      </c>
      <c r="R3005" s="7">
        <f>Sales_Data[[#This Row],[Actul Bill Amount]]-Sales_Data[[#This Row],[ShippingCost]]</f>
        <v>54370.17</v>
      </c>
      <c r="S3005">
        <v>426</v>
      </c>
      <c r="T3005">
        <v>429.83</v>
      </c>
      <c r="U3005" t="s">
        <v>52</v>
      </c>
      <c r="V3005">
        <v>800</v>
      </c>
      <c r="W3005" t="s">
        <v>38</v>
      </c>
      <c r="X3005" t="str">
        <f t="shared" si="93"/>
        <v>Kolkata</v>
      </c>
    </row>
    <row r="3006" spans="1:24" x14ac:dyDescent="0.4">
      <c r="A3006">
        <v>103005</v>
      </c>
      <c r="B3006" s="5">
        <v>45766.090277777781</v>
      </c>
      <c r="C3006" s="3" t="str">
        <f>TEXT(Sales_Data[[#This Row],[OrderDate]],"mmmm")</f>
        <v>April</v>
      </c>
      <c r="D3006" s="3" t="str">
        <f t="shared" si="92"/>
        <v>2025</v>
      </c>
      <c r="E3006" t="s">
        <v>13</v>
      </c>
      <c r="F3006" t="s">
        <v>40</v>
      </c>
      <c r="G3006" t="s">
        <v>29</v>
      </c>
      <c r="H3006" t="s">
        <v>32</v>
      </c>
      <c r="I3006" t="s">
        <v>100</v>
      </c>
      <c r="J3006">
        <v>4</v>
      </c>
      <c r="K3006">
        <v>5500</v>
      </c>
      <c r="L3006" s="7">
        <f>Sales_Data[[#This Row],[OrderQuantity]] *Sales_Data[[#This Row],[UnitPrice]]</f>
        <v>22000</v>
      </c>
      <c r="M3006" s="7">
        <f>Sales_Data[[#This Row],[UnitPrice]]-Sales_Data[[#This Row],[UnitCost]]</f>
        <v>2000</v>
      </c>
      <c r="N3006" s="7">
        <f>Sales_Data[[#This Row],[Gross Revenue]]-Sales_Data[[#This Row],[Discount Amount ]]</f>
        <v>20000</v>
      </c>
      <c r="O3006" s="7">
        <f>Sales_Data[[#This Row],[OrderQuantity]] *Sales_Data[[#This Row],[UnitCost]]</f>
        <v>14000</v>
      </c>
      <c r="P3006" s="7">
        <f>Sales_Data[[#This Row],[ItemCost]] +Sales_Data[[#This Row],[ShippingCost]]</f>
        <v>14377.2</v>
      </c>
      <c r="Q3006" s="7">
        <f>Sales_Data[[#This Row],[Gross Revenue]]-Sales_Data[[#This Row],[TotalFinancialCost]]</f>
        <v>7622.7999999999993</v>
      </c>
      <c r="R3006" s="7">
        <f>Sales_Data[[#This Row],[Actul Bill Amount]]-Sales_Data[[#This Row],[ShippingCost]]</f>
        <v>19622.8</v>
      </c>
      <c r="S3006">
        <v>1027</v>
      </c>
      <c r="T3006">
        <v>377.2</v>
      </c>
      <c r="U3006" t="s">
        <v>41</v>
      </c>
      <c r="V3006">
        <v>3500</v>
      </c>
      <c r="W3006" t="s">
        <v>33</v>
      </c>
      <c r="X3006" t="str">
        <f t="shared" si="93"/>
        <v>Delhi</v>
      </c>
    </row>
    <row r="3007" spans="1:24" x14ac:dyDescent="0.4">
      <c r="A3007">
        <v>103006</v>
      </c>
      <c r="B3007" s="5">
        <v>45678.411805555559</v>
      </c>
      <c r="C3007" s="3" t="str">
        <f>TEXT(Sales_Data[[#This Row],[OrderDate]],"mmmm")</f>
        <v>January</v>
      </c>
      <c r="D3007" s="3" t="str">
        <f t="shared" si="92"/>
        <v>2025</v>
      </c>
      <c r="E3007" t="s">
        <v>39</v>
      </c>
      <c r="F3007" t="s">
        <v>24</v>
      </c>
      <c r="G3007" t="s">
        <v>29</v>
      </c>
      <c r="H3007" t="s">
        <v>16</v>
      </c>
      <c r="I3007" t="s">
        <v>100</v>
      </c>
      <c r="J3007">
        <v>96</v>
      </c>
      <c r="K3007">
        <v>25000</v>
      </c>
      <c r="L3007" s="7">
        <f>Sales_Data[[#This Row],[OrderQuantity]] *Sales_Data[[#This Row],[UnitPrice]]</f>
        <v>2400000</v>
      </c>
      <c r="M3007" s="7">
        <f>Sales_Data[[#This Row],[UnitPrice]]-Sales_Data[[#This Row],[UnitCost]]</f>
        <v>7000</v>
      </c>
      <c r="N3007" s="7">
        <f>Sales_Data[[#This Row],[Gross Revenue]]-Sales_Data[[#This Row],[Discount Amount ]]</f>
        <v>2393000</v>
      </c>
      <c r="O3007" s="7">
        <f>Sales_Data[[#This Row],[OrderQuantity]] *Sales_Data[[#This Row],[UnitCost]]</f>
        <v>1728000</v>
      </c>
      <c r="P3007" s="7">
        <f>Sales_Data[[#This Row],[ItemCost]] +Sales_Data[[#This Row],[ShippingCost]]</f>
        <v>1728396.97</v>
      </c>
      <c r="Q3007" s="7">
        <f>Sales_Data[[#This Row],[Gross Revenue]]-Sales_Data[[#This Row],[TotalFinancialCost]]</f>
        <v>671603.03</v>
      </c>
      <c r="R3007" s="7">
        <f>Sales_Data[[#This Row],[Actul Bill Amount]]-Sales_Data[[#This Row],[ShippingCost]]</f>
        <v>2392603.0299999998</v>
      </c>
      <c r="S3007">
        <v>608</v>
      </c>
      <c r="T3007">
        <v>396.97</v>
      </c>
      <c r="U3007" t="s">
        <v>60</v>
      </c>
      <c r="V3007">
        <v>18000</v>
      </c>
      <c r="W3007" t="s">
        <v>18</v>
      </c>
      <c r="X3007" t="str">
        <f t="shared" si="93"/>
        <v>Bengaluru</v>
      </c>
    </row>
    <row r="3008" spans="1:24" x14ac:dyDescent="0.4">
      <c r="A3008">
        <v>103007</v>
      </c>
      <c r="B3008" s="5">
        <v>45815.205555555556</v>
      </c>
      <c r="C3008" s="3" t="str">
        <f>TEXT(Sales_Data[[#This Row],[OrderDate]],"mmmm")</f>
        <v>June</v>
      </c>
      <c r="D3008" s="3" t="str">
        <f t="shared" si="92"/>
        <v>2025</v>
      </c>
      <c r="E3008" t="s">
        <v>39</v>
      </c>
      <c r="F3008" t="s">
        <v>28</v>
      </c>
      <c r="G3008" t="s">
        <v>15</v>
      </c>
      <c r="H3008" t="s">
        <v>32</v>
      </c>
      <c r="I3008" t="s">
        <v>100</v>
      </c>
      <c r="J3008">
        <v>71</v>
      </c>
      <c r="K3008">
        <v>2500</v>
      </c>
      <c r="L3008" s="7">
        <f>Sales_Data[[#This Row],[OrderQuantity]] *Sales_Data[[#This Row],[UnitPrice]]</f>
        <v>177500</v>
      </c>
      <c r="M3008" s="7">
        <f>Sales_Data[[#This Row],[UnitPrice]]-Sales_Data[[#This Row],[UnitCost]]</f>
        <v>1000</v>
      </c>
      <c r="N3008" s="7">
        <f>Sales_Data[[#This Row],[Gross Revenue]]-Sales_Data[[#This Row],[Discount Amount ]]</f>
        <v>176500</v>
      </c>
      <c r="O3008" s="7">
        <f>Sales_Data[[#This Row],[OrderQuantity]] *Sales_Data[[#This Row],[UnitCost]]</f>
        <v>106500</v>
      </c>
      <c r="P3008" s="7">
        <f>Sales_Data[[#This Row],[ItemCost]] +Sales_Data[[#This Row],[ShippingCost]]</f>
        <v>108666.38</v>
      </c>
      <c r="Q3008" s="7">
        <f>Sales_Data[[#This Row],[Gross Revenue]]-Sales_Data[[#This Row],[TotalFinancialCost]]</f>
        <v>68833.62</v>
      </c>
      <c r="R3008" s="7">
        <f>Sales_Data[[#This Row],[Actul Bill Amount]]-Sales_Data[[#This Row],[ShippingCost]]</f>
        <v>174333.62</v>
      </c>
      <c r="S3008">
        <v>1092</v>
      </c>
      <c r="T3008">
        <v>2166.38</v>
      </c>
      <c r="U3008" t="s">
        <v>54</v>
      </c>
      <c r="V3008">
        <v>1500</v>
      </c>
      <c r="W3008" t="s">
        <v>33</v>
      </c>
      <c r="X3008" t="str">
        <f t="shared" si="93"/>
        <v>Delhi</v>
      </c>
    </row>
    <row r="3009" spans="1:24" x14ac:dyDescent="0.4">
      <c r="A3009">
        <v>103008</v>
      </c>
      <c r="B3009" s="5">
        <v>45926.929861111108</v>
      </c>
      <c r="C3009" s="3" t="str">
        <f>TEXT(Sales_Data[[#This Row],[OrderDate]],"mmmm")</f>
        <v>September</v>
      </c>
      <c r="D3009" s="3" t="str">
        <f t="shared" si="92"/>
        <v>2025</v>
      </c>
      <c r="E3009" t="s">
        <v>48</v>
      </c>
      <c r="F3009" t="s">
        <v>46</v>
      </c>
      <c r="G3009" t="s">
        <v>15</v>
      </c>
      <c r="H3009" t="s">
        <v>32</v>
      </c>
      <c r="I3009" t="s">
        <v>100</v>
      </c>
      <c r="J3009">
        <v>27</v>
      </c>
      <c r="K3009">
        <v>4500</v>
      </c>
      <c r="L3009" s="7">
        <f>Sales_Data[[#This Row],[OrderQuantity]] *Sales_Data[[#This Row],[UnitPrice]]</f>
        <v>121500</v>
      </c>
      <c r="M3009" s="7">
        <f>Sales_Data[[#This Row],[UnitPrice]]-Sales_Data[[#This Row],[UnitCost]]</f>
        <v>1700</v>
      </c>
      <c r="N3009" s="7">
        <f>Sales_Data[[#This Row],[Gross Revenue]]-Sales_Data[[#This Row],[Discount Amount ]]</f>
        <v>119800</v>
      </c>
      <c r="O3009" s="7">
        <f>Sales_Data[[#This Row],[OrderQuantity]] *Sales_Data[[#This Row],[UnitCost]]</f>
        <v>75600</v>
      </c>
      <c r="P3009" s="7">
        <f>Sales_Data[[#This Row],[ItemCost]] +Sales_Data[[#This Row],[ShippingCost]]</f>
        <v>76358.789999999994</v>
      </c>
      <c r="Q3009" s="7">
        <f>Sales_Data[[#This Row],[Gross Revenue]]-Sales_Data[[#This Row],[TotalFinancialCost]]</f>
        <v>45141.210000000006</v>
      </c>
      <c r="R3009" s="7">
        <f>Sales_Data[[#This Row],[Actul Bill Amount]]-Sales_Data[[#This Row],[ShippingCost]]</f>
        <v>119041.21</v>
      </c>
      <c r="S3009">
        <v>643</v>
      </c>
      <c r="T3009">
        <v>758.79</v>
      </c>
      <c r="U3009" t="s">
        <v>47</v>
      </c>
      <c r="V3009">
        <v>2800</v>
      </c>
      <c r="W3009" t="s">
        <v>33</v>
      </c>
      <c r="X3009" t="str">
        <f t="shared" si="93"/>
        <v>Delhi</v>
      </c>
    </row>
    <row r="3010" spans="1:24" x14ac:dyDescent="0.4">
      <c r="A3010">
        <v>103009</v>
      </c>
      <c r="B3010" s="5">
        <v>45819.334722222222</v>
      </c>
      <c r="C3010" s="3" t="str">
        <f>TEXT(Sales_Data[[#This Row],[OrderDate]],"mmmm")</f>
        <v>June</v>
      </c>
      <c r="D3010" s="3" t="str">
        <f t="shared" ref="D3010:D3073" si="94">TEXT(B3010, "yyyy")</f>
        <v>2025</v>
      </c>
      <c r="E3010" t="s">
        <v>45</v>
      </c>
      <c r="F3010" t="s">
        <v>28</v>
      </c>
      <c r="G3010" t="s">
        <v>29</v>
      </c>
      <c r="H3010" t="s">
        <v>20</v>
      </c>
      <c r="I3010" t="s">
        <v>100</v>
      </c>
      <c r="J3010">
        <v>83</v>
      </c>
      <c r="K3010">
        <v>450</v>
      </c>
      <c r="L3010" s="7">
        <f>Sales_Data[[#This Row],[OrderQuantity]] *Sales_Data[[#This Row],[UnitPrice]]</f>
        <v>37350</v>
      </c>
      <c r="M3010" s="7">
        <f>Sales_Data[[#This Row],[UnitPrice]]-Sales_Data[[#This Row],[UnitCost]]</f>
        <v>250</v>
      </c>
      <c r="N3010" s="7">
        <f>Sales_Data[[#This Row],[Gross Revenue]]-Sales_Data[[#This Row],[Discount Amount ]]</f>
        <v>37100</v>
      </c>
      <c r="O3010" s="7">
        <f>Sales_Data[[#This Row],[OrderQuantity]] *Sales_Data[[#This Row],[UnitCost]]</f>
        <v>16600</v>
      </c>
      <c r="P3010" s="7">
        <f>Sales_Data[[#This Row],[ItemCost]] +Sales_Data[[#This Row],[ShippingCost]]</f>
        <v>16944.37</v>
      </c>
      <c r="Q3010" s="7">
        <f>Sales_Data[[#This Row],[Gross Revenue]]-Sales_Data[[#This Row],[TotalFinancialCost]]</f>
        <v>20405.63</v>
      </c>
      <c r="R3010" s="7">
        <f>Sales_Data[[#This Row],[Actul Bill Amount]]-Sales_Data[[#This Row],[ShippingCost]]</f>
        <v>36755.629999999997</v>
      </c>
      <c r="S3010">
        <v>681</v>
      </c>
      <c r="T3010">
        <v>344.37</v>
      </c>
      <c r="U3010" t="s">
        <v>30</v>
      </c>
      <c r="V3010">
        <v>200</v>
      </c>
      <c r="W3010" t="s">
        <v>22</v>
      </c>
      <c r="X3010" t="str">
        <f t="shared" ref="X3010:X3073" si="95">_xlfn.TEXTBEFORE(W3010, " ")</f>
        <v>Nagpur</v>
      </c>
    </row>
    <row r="3011" spans="1:24" x14ac:dyDescent="0.4">
      <c r="A3011">
        <v>103010</v>
      </c>
      <c r="B3011" s="5">
        <v>45917.004166666666</v>
      </c>
      <c r="C3011" s="3" t="str">
        <f>TEXT(Sales_Data[[#This Row],[OrderDate]],"mmmm")</f>
        <v>September</v>
      </c>
      <c r="D3011" s="3" t="str">
        <f t="shared" si="94"/>
        <v>2025</v>
      </c>
      <c r="E3011" t="s">
        <v>45</v>
      </c>
      <c r="F3011" t="s">
        <v>14</v>
      </c>
      <c r="G3011" t="s">
        <v>15</v>
      </c>
      <c r="H3011" t="s">
        <v>32</v>
      </c>
      <c r="I3011" t="s">
        <v>100</v>
      </c>
      <c r="J3011">
        <v>1</v>
      </c>
      <c r="K3011">
        <v>6500</v>
      </c>
      <c r="L3011" s="7">
        <f>Sales_Data[[#This Row],[OrderQuantity]] *Sales_Data[[#This Row],[UnitPrice]]</f>
        <v>6500</v>
      </c>
      <c r="M3011" s="7">
        <f>Sales_Data[[#This Row],[UnitPrice]]-Sales_Data[[#This Row],[UnitCost]]</f>
        <v>2300</v>
      </c>
      <c r="N3011" s="7">
        <f>Sales_Data[[#This Row],[Gross Revenue]]-Sales_Data[[#This Row],[Discount Amount ]]</f>
        <v>4200</v>
      </c>
      <c r="O3011" s="7">
        <f>Sales_Data[[#This Row],[OrderQuantity]] *Sales_Data[[#This Row],[UnitCost]]</f>
        <v>4200</v>
      </c>
      <c r="P3011" s="7">
        <f>Sales_Data[[#This Row],[ItemCost]] +Sales_Data[[#This Row],[ShippingCost]]</f>
        <v>4718.22</v>
      </c>
      <c r="Q3011" s="7">
        <f>Sales_Data[[#This Row],[Gross Revenue]]-Sales_Data[[#This Row],[TotalFinancialCost]]</f>
        <v>1781.7799999999997</v>
      </c>
      <c r="R3011" s="7">
        <f>Sales_Data[[#This Row],[Actul Bill Amount]]-Sales_Data[[#This Row],[ShippingCost]]</f>
        <v>3681.7799999999997</v>
      </c>
      <c r="S3011">
        <v>358</v>
      </c>
      <c r="T3011">
        <v>518.22</v>
      </c>
      <c r="U3011" t="s">
        <v>21</v>
      </c>
      <c r="V3011">
        <v>4200</v>
      </c>
      <c r="W3011" t="s">
        <v>33</v>
      </c>
      <c r="X3011" t="str">
        <f t="shared" si="95"/>
        <v>Delhi</v>
      </c>
    </row>
    <row r="3012" spans="1:24" x14ac:dyDescent="0.4">
      <c r="A3012">
        <v>103011</v>
      </c>
      <c r="B3012" s="5">
        <v>45759.166666666664</v>
      </c>
      <c r="C3012" s="3" t="str">
        <f>TEXT(Sales_Data[[#This Row],[OrderDate]],"mmmm")</f>
        <v>April</v>
      </c>
      <c r="D3012" s="3" t="str">
        <f t="shared" si="94"/>
        <v>2025</v>
      </c>
      <c r="E3012" t="s">
        <v>19</v>
      </c>
      <c r="F3012" t="s">
        <v>40</v>
      </c>
      <c r="G3012" t="s">
        <v>29</v>
      </c>
      <c r="H3012" t="s">
        <v>32</v>
      </c>
      <c r="I3012" t="s">
        <v>100</v>
      </c>
      <c r="J3012">
        <v>61</v>
      </c>
      <c r="K3012">
        <v>1500</v>
      </c>
      <c r="L3012" s="7">
        <f>Sales_Data[[#This Row],[OrderQuantity]] *Sales_Data[[#This Row],[UnitPrice]]</f>
        <v>91500</v>
      </c>
      <c r="M3012" s="7">
        <f>Sales_Data[[#This Row],[UnitPrice]]-Sales_Data[[#This Row],[UnitCost]]</f>
        <v>700</v>
      </c>
      <c r="N3012" s="7">
        <f>Sales_Data[[#This Row],[Gross Revenue]]-Sales_Data[[#This Row],[Discount Amount ]]</f>
        <v>90800</v>
      </c>
      <c r="O3012" s="7">
        <f>Sales_Data[[#This Row],[OrderQuantity]] *Sales_Data[[#This Row],[UnitCost]]</f>
        <v>48800</v>
      </c>
      <c r="P3012" s="7">
        <f>Sales_Data[[#This Row],[ItemCost]] +Sales_Data[[#This Row],[ShippingCost]]</f>
        <v>49420.51</v>
      </c>
      <c r="Q3012" s="7">
        <f>Sales_Data[[#This Row],[Gross Revenue]]-Sales_Data[[#This Row],[TotalFinancialCost]]</f>
        <v>42079.49</v>
      </c>
      <c r="R3012" s="7">
        <f>Sales_Data[[#This Row],[Actul Bill Amount]]-Sales_Data[[#This Row],[ShippingCost]]</f>
        <v>90179.49</v>
      </c>
      <c r="S3012">
        <v>724</v>
      </c>
      <c r="T3012">
        <v>620.51</v>
      </c>
      <c r="U3012" t="s">
        <v>52</v>
      </c>
      <c r="V3012">
        <v>800</v>
      </c>
      <c r="W3012" t="s">
        <v>33</v>
      </c>
      <c r="X3012" t="str">
        <f t="shared" si="95"/>
        <v>Delhi</v>
      </c>
    </row>
    <row r="3013" spans="1:24" x14ac:dyDescent="0.4">
      <c r="A3013">
        <v>103012</v>
      </c>
      <c r="B3013" s="5">
        <v>45880.008333333331</v>
      </c>
      <c r="C3013" s="3" t="str">
        <f>TEXT(Sales_Data[[#This Row],[OrderDate]],"mmmm")</f>
        <v>August</v>
      </c>
      <c r="D3013" s="3" t="str">
        <f t="shared" si="94"/>
        <v>2025</v>
      </c>
      <c r="E3013" t="s">
        <v>23</v>
      </c>
      <c r="F3013" t="s">
        <v>35</v>
      </c>
      <c r="G3013" t="s">
        <v>31</v>
      </c>
      <c r="H3013" t="s">
        <v>25</v>
      </c>
      <c r="I3013" t="s">
        <v>100</v>
      </c>
      <c r="J3013">
        <v>43</v>
      </c>
      <c r="K3013">
        <v>12000</v>
      </c>
      <c r="L3013" s="7">
        <f>Sales_Data[[#This Row],[OrderQuantity]] *Sales_Data[[#This Row],[UnitPrice]]</f>
        <v>516000</v>
      </c>
      <c r="M3013" s="7">
        <f>Sales_Data[[#This Row],[UnitPrice]]-Sales_Data[[#This Row],[UnitCost]]</f>
        <v>4000</v>
      </c>
      <c r="N3013" s="7">
        <f>Sales_Data[[#This Row],[Gross Revenue]]-Sales_Data[[#This Row],[Discount Amount ]]</f>
        <v>512000</v>
      </c>
      <c r="O3013" s="7">
        <f>Sales_Data[[#This Row],[OrderQuantity]] *Sales_Data[[#This Row],[UnitCost]]</f>
        <v>344000</v>
      </c>
      <c r="P3013" s="7">
        <f>Sales_Data[[#This Row],[ItemCost]] +Sales_Data[[#This Row],[ShippingCost]]</f>
        <v>344621.72</v>
      </c>
      <c r="Q3013" s="7">
        <f>Sales_Data[[#This Row],[Gross Revenue]]-Sales_Data[[#This Row],[TotalFinancialCost]]</f>
        <v>171378.28000000003</v>
      </c>
      <c r="R3013" s="7">
        <f>Sales_Data[[#This Row],[Actul Bill Amount]]-Sales_Data[[#This Row],[ShippingCost]]</f>
        <v>511378.28</v>
      </c>
      <c r="S3013">
        <v>826</v>
      </c>
      <c r="T3013">
        <v>621.72</v>
      </c>
      <c r="U3013" t="s">
        <v>36</v>
      </c>
      <c r="V3013">
        <v>8000</v>
      </c>
      <c r="W3013" t="s">
        <v>27</v>
      </c>
      <c r="X3013" t="str">
        <f t="shared" si="95"/>
        <v>Mumbai</v>
      </c>
    </row>
    <row r="3014" spans="1:24" x14ac:dyDescent="0.4">
      <c r="A3014">
        <v>103013</v>
      </c>
      <c r="B3014" s="5">
        <v>45716.076388888891</v>
      </c>
      <c r="C3014" s="3" t="str">
        <f>TEXT(Sales_Data[[#This Row],[OrderDate]],"mmmm")</f>
        <v>February</v>
      </c>
      <c r="D3014" s="3" t="str">
        <f t="shared" si="94"/>
        <v>2025</v>
      </c>
      <c r="E3014" t="s">
        <v>50</v>
      </c>
      <c r="F3014" t="s">
        <v>14</v>
      </c>
      <c r="G3014" t="s">
        <v>15</v>
      </c>
      <c r="H3014" t="s">
        <v>37</v>
      </c>
      <c r="I3014" t="s">
        <v>100</v>
      </c>
      <c r="J3014">
        <v>8</v>
      </c>
      <c r="K3014">
        <v>3200</v>
      </c>
      <c r="L3014" s="7">
        <f>Sales_Data[[#This Row],[OrderQuantity]] *Sales_Data[[#This Row],[UnitPrice]]</f>
        <v>25600</v>
      </c>
      <c r="M3014" s="7">
        <f>Sales_Data[[#This Row],[UnitPrice]]-Sales_Data[[#This Row],[UnitCost]]</f>
        <v>1200</v>
      </c>
      <c r="N3014" s="7">
        <f>Sales_Data[[#This Row],[Gross Revenue]]-Sales_Data[[#This Row],[Discount Amount ]]</f>
        <v>24400</v>
      </c>
      <c r="O3014" s="7">
        <f>Sales_Data[[#This Row],[OrderQuantity]] *Sales_Data[[#This Row],[UnitCost]]</f>
        <v>16000</v>
      </c>
      <c r="P3014" s="7">
        <f>Sales_Data[[#This Row],[ItemCost]] +Sales_Data[[#This Row],[ShippingCost]]</f>
        <v>16491.13</v>
      </c>
      <c r="Q3014" s="7">
        <f>Sales_Data[[#This Row],[Gross Revenue]]-Sales_Data[[#This Row],[TotalFinancialCost]]</f>
        <v>9108.869999999999</v>
      </c>
      <c r="R3014" s="7">
        <f>Sales_Data[[#This Row],[Actul Bill Amount]]-Sales_Data[[#This Row],[ShippingCost]]</f>
        <v>23908.87</v>
      </c>
      <c r="S3014">
        <v>641</v>
      </c>
      <c r="T3014">
        <v>491.13</v>
      </c>
      <c r="U3014" t="s">
        <v>17</v>
      </c>
      <c r="V3014">
        <v>2000</v>
      </c>
      <c r="W3014" t="s">
        <v>38</v>
      </c>
      <c r="X3014" t="str">
        <f t="shared" si="95"/>
        <v>Kolkata</v>
      </c>
    </row>
    <row r="3015" spans="1:24" x14ac:dyDescent="0.4">
      <c r="A3015">
        <v>103014</v>
      </c>
      <c r="B3015" s="5">
        <v>45904.402777777781</v>
      </c>
      <c r="C3015" s="3" t="str">
        <f>TEXT(Sales_Data[[#This Row],[OrderDate]],"mmmm")</f>
        <v>September</v>
      </c>
      <c r="D3015" s="3" t="str">
        <f t="shared" si="94"/>
        <v>2025</v>
      </c>
      <c r="E3015" t="s">
        <v>45</v>
      </c>
      <c r="F3015" t="s">
        <v>46</v>
      </c>
      <c r="G3015" t="s">
        <v>15</v>
      </c>
      <c r="H3015" t="s">
        <v>32</v>
      </c>
      <c r="I3015" t="s">
        <v>100</v>
      </c>
      <c r="J3015">
        <v>39</v>
      </c>
      <c r="K3015">
        <v>4500</v>
      </c>
      <c r="L3015" s="7">
        <f>Sales_Data[[#This Row],[OrderQuantity]] *Sales_Data[[#This Row],[UnitPrice]]</f>
        <v>175500</v>
      </c>
      <c r="M3015" s="7">
        <f>Sales_Data[[#This Row],[UnitPrice]]-Sales_Data[[#This Row],[UnitCost]]</f>
        <v>1700</v>
      </c>
      <c r="N3015" s="7">
        <f>Sales_Data[[#This Row],[Gross Revenue]]-Sales_Data[[#This Row],[Discount Amount ]]</f>
        <v>173800</v>
      </c>
      <c r="O3015" s="7">
        <f>Sales_Data[[#This Row],[OrderQuantity]] *Sales_Data[[#This Row],[UnitCost]]</f>
        <v>109200</v>
      </c>
      <c r="P3015" s="7">
        <f>Sales_Data[[#This Row],[ItemCost]] +Sales_Data[[#This Row],[ShippingCost]]</f>
        <v>110178.44</v>
      </c>
      <c r="Q3015" s="7">
        <f>Sales_Data[[#This Row],[Gross Revenue]]-Sales_Data[[#This Row],[TotalFinancialCost]]</f>
        <v>65321.56</v>
      </c>
      <c r="R3015" s="7">
        <f>Sales_Data[[#This Row],[Actul Bill Amount]]-Sales_Data[[#This Row],[ShippingCost]]</f>
        <v>172821.56</v>
      </c>
      <c r="S3015">
        <v>745</v>
      </c>
      <c r="T3015">
        <v>978.44</v>
      </c>
      <c r="U3015" t="s">
        <v>47</v>
      </c>
      <c r="V3015">
        <v>2800</v>
      </c>
      <c r="W3015" t="s">
        <v>33</v>
      </c>
      <c r="X3015" t="str">
        <f t="shared" si="95"/>
        <v>Delhi</v>
      </c>
    </row>
    <row r="3016" spans="1:24" x14ac:dyDescent="0.4">
      <c r="A3016">
        <v>103015</v>
      </c>
      <c r="B3016" s="5">
        <v>45785.156944444447</v>
      </c>
      <c r="C3016" s="3" t="str">
        <f>TEXT(Sales_Data[[#This Row],[OrderDate]],"mmmm")</f>
        <v>May</v>
      </c>
      <c r="D3016" s="3" t="str">
        <f t="shared" si="94"/>
        <v>2025</v>
      </c>
      <c r="E3016" t="s">
        <v>42</v>
      </c>
      <c r="F3016" t="s">
        <v>24</v>
      </c>
      <c r="G3016" t="s">
        <v>15</v>
      </c>
      <c r="H3016" t="s">
        <v>16</v>
      </c>
      <c r="I3016" t="s">
        <v>100</v>
      </c>
      <c r="J3016">
        <v>93</v>
      </c>
      <c r="K3016">
        <v>25000</v>
      </c>
      <c r="L3016" s="7">
        <f>Sales_Data[[#This Row],[OrderQuantity]] *Sales_Data[[#This Row],[UnitPrice]]</f>
        <v>2325000</v>
      </c>
      <c r="M3016" s="7">
        <f>Sales_Data[[#This Row],[UnitPrice]]-Sales_Data[[#This Row],[UnitCost]]</f>
        <v>7000</v>
      </c>
      <c r="N3016" s="7">
        <f>Sales_Data[[#This Row],[Gross Revenue]]-Sales_Data[[#This Row],[Discount Amount ]]</f>
        <v>2318000</v>
      </c>
      <c r="O3016" s="7">
        <f>Sales_Data[[#This Row],[OrderQuantity]] *Sales_Data[[#This Row],[UnitCost]]</f>
        <v>1674000</v>
      </c>
      <c r="P3016" s="7">
        <f>Sales_Data[[#This Row],[ItemCost]] +Sales_Data[[#This Row],[ShippingCost]]</f>
        <v>1675089.6</v>
      </c>
      <c r="Q3016" s="7">
        <f>Sales_Data[[#This Row],[Gross Revenue]]-Sales_Data[[#This Row],[TotalFinancialCost]]</f>
        <v>649910.39999999991</v>
      </c>
      <c r="R3016" s="7">
        <f>Sales_Data[[#This Row],[Actul Bill Amount]]-Sales_Data[[#This Row],[ShippingCost]]</f>
        <v>2316910.4</v>
      </c>
      <c r="S3016">
        <v>394</v>
      </c>
      <c r="T3016">
        <v>1089.5999999999999</v>
      </c>
      <c r="U3016" t="s">
        <v>60</v>
      </c>
      <c r="V3016">
        <v>18000</v>
      </c>
      <c r="W3016" t="s">
        <v>18</v>
      </c>
      <c r="X3016" t="str">
        <f t="shared" si="95"/>
        <v>Bengaluru</v>
      </c>
    </row>
    <row r="3017" spans="1:24" x14ac:dyDescent="0.4">
      <c r="A3017">
        <v>103016</v>
      </c>
      <c r="B3017" s="5">
        <v>45940.123611111114</v>
      </c>
      <c r="C3017" s="3" t="str">
        <f>TEXT(Sales_Data[[#This Row],[OrderDate]],"mmmm")</f>
        <v>October</v>
      </c>
      <c r="D3017" s="3" t="str">
        <f t="shared" si="94"/>
        <v>2025</v>
      </c>
      <c r="E3017" t="s">
        <v>19</v>
      </c>
      <c r="F3017" t="s">
        <v>55</v>
      </c>
      <c r="G3017" t="s">
        <v>29</v>
      </c>
      <c r="H3017" t="s">
        <v>25</v>
      </c>
      <c r="I3017" t="s">
        <v>100</v>
      </c>
      <c r="J3017">
        <v>17</v>
      </c>
      <c r="K3017">
        <v>850</v>
      </c>
      <c r="L3017" s="7">
        <f>Sales_Data[[#This Row],[OrderQuantity]] *Sales_Data[[#This Row],[UnitPrice]]</f>
        <v>14450</v>
      </c>
      <c r="M3017" s="7">
        <f>Sales_Data[[#This Row],[UnitPrice]]-Sales_Data[[#This Row],[UnitCost]]</f>
        <v>300</v>
      </c>
      <c r="N3017" s="7">
        <f>Sales_Data[[#This Row],[Gross Revenue]]-Sales_Data[[#This Row],[Discount Amount ]]</f>
        <v>14150</v>
      </c>
      <c r="O3017" s="7">
        <f>Sales_Data[[#This Row],[OrderQuantity]] *Sales_Data[[#This Row],[UnitCost]]</f>
        <v>9350</v>
      </c>
      <c r="P3017" s="7">
        <f>Sales_Data[[#This Row],[ItemCost]] +Sales_Data[[#This Row],[ShippingCost]]</f>
        <v>10272.34</v>
      </c>
      <c r="Q3017" s="7">
        <f>Sales_Data[[#This Row],[Gross Revenue]]-Sales_Data[[#This Row],[TotalFinancialCost]]</f>
        <v>4177.66</v>
      </c>
      <c r="R3017" s="7">
        <f>Sales_Data[[#This Row],[Actul Bill Amount]]-Sales_Data[[#This Row],[ShippingCost]]</f>
        <v>13227.66</v>
      </c>
      <c r="S3017">
        <v>774</v>
      </c>
      <c r="T3017">
        <v>922.34</v>
      </c>
      <c r="U3017" t="s">
        <v>56</v>
      </c>
      <c r="V3017">
        <v>550</v>
      </c>
      <c r="W3017" t="s">
        <v>27</v>
      </c>
      <c r="X3017" t="str">
        <f t="shared" si="95"/>
        <v>Mumbai</v>
      </c>
    </row>
    <row r="3018" spans="1:24" x14ac:dyDescent="0.4">
      <c r="A3018">
        <v>103017</v>
      </c>
      <c r="B3018" s="5">
        <v>45982.415972222225</v>
      </c>
      <c r="C3018" s="3" t="str">
        <f>TEXT(Sales_Data[[#This Row],[OrderDate]],"mmmm")</f>
        <v>November</v>
      </c>
      <c r="D3018" s="3" t="str">
        <f t="shared" si="94"/>
        <v>2025</v>
      </c>
      <c r="E3018" t="s">
        <v>39</v>
      </c>
      <c r="F3018" t="s">
        <v>40</v>
      </c>
      <c r="G3018" t="s">
        <v>15</v>
      </c>
      <c r="H3018" t="s">
        <v>20</v>
      </c>
      <c r="I3018" t="s">
        <v>100</v>
      </c>
      <c r="J3018">
        <v>99</v>
      </c>
      <c r="K3018">
        <v>1500</v>
      </c>
      <c r="L3018" s="7">
        <f>Sales_Data[[#This Row],[OrderQuantity]] *Sales_Data[[#This Row],[UnitPrice]]</f>
        <v>148500</v>
      </c>
      <c r="M3018" s="7">
        <f>Sales_Data[[#This Row],[UnitPrice]]-Sales_Data[[#This Row],[UnitCost]]</f>
        <v>700</v>
      </c>
      <c r="N3018" s="7">
        <f>Sales_Data[[#This Row],[Gross Revenue]]-Sales_Data[[#This Row],[Discount Amount ]]</f>
        <v>147800</v>
      </c>
      <c r="O3018" s="7">
        <f>Sales_Data[[#This Row],[OrderQuantity]] *Sales_Data[[#This Row],[UnitCost]]</f>
        <v>79200</v>
      </c>
      <c r="P3018" s="7">
        <f>Sales_Data[[#This Row],[ItemCost]] +Sales_Data[[#This Row],[ShippingCost]]</f>
        <v>81523.69</v>
      </c>
      <c r="Q3018" s="7">
        <f>Sales_Data[[#This Row],[Gross Revenue]]-Sales_Data[[#This Row],[TotalFinancialCost]]</f>
        <v>66976.31</v>
      </c>
      <c r="R3018" s="7">
        <f>Sales_Data[[#This Row],[Actul Bill Amount]]-Sales_Data[[#This Row],[ShippingCost]]</f>
        <v>145476.31</v>
      </c>
      <c r="S3018">
        <v>1103</v>
      </c>
      <c r="T3018">
        <v>2323.69</v>
      </c>
      <c r="U3018" t="s">
        <v>52</v>
      </c>
      <c r="V3018">
        <v>800</v>
      </c>
      <c r="W3018" t="s">
        <v>22</v>
      </c>
      <c r="X3018" t="str">
        <f t="shared" si="95"/>
        <v>Nagpur</v>
      </c>
    </row>
    <row r="3019" spans="1:24" x14ac:dyDescent="0.4">
      <c r="A3019">
        <v>103018</v>
      </c>
      <c r="B3019" s="5">
        <v>45682.595833333333</v>
      </c>
      <c r="C3019" s="3" t="str">
        <f>TEXT(Sales_Data[[#This Row],[OrderDate]],"mmmm")</f>
        <v>January</v>
      </c>
      <c r="D3019" s="3" t="str">
        <f t="shared" si="94"/>
        <v>2025</v>
      </c>
      <c r="E3019" t="s">
        <v>34</v>
      </c>
      <c r="F3019" t="s">
        <v>55</v>
      </c>
      <c r="G3019" t="s">
        <v>15</v>
      </c>
      <c r="H3019" t="s">
        <v>16</v>
      </c>
      <c r="I3019" t="s">
        <v>100</v>
      </c>
      <c r="J3019">
        <v>80</v>
      </c>
      <c r="K3019">
        <v>850</v>
      </c>
      <c r="L3019" s="7">
        <f>Sales_Data[[#This Row],[OrderQuantity]] *Sales_Data[[#This Row],[UnitPrice]]</f>
        <v>68000</v>
      </c>
      <c r="M3019" s="7">
        <f>Sales_Data[[#This Row],[UnitPrice]]-Sales_Data[[#This Row],[UnitCost]]</f>
        <v>300</v>
      </c>
      <c r="N3019" s="7">
        <f>Sales_Data[[#This Row],[Gross Revenue]]-Sales_Data[[#This Row],[Discount Amount ]]</f>
        <v>67700</v>
      </c>
      <c r="O3019" s="7">
        <f>Sales_Data[[#This Row],[OrderQuantity]] *Sales_Data[[#This Row],[UnitCost]]</f>
        <v>44000</v>
      </c>
      <c r="P3019" s="7">
        <f>Sales_Data[[#This Row],[ItemCost]] +Sales_Data[[#This Row],[ShippingCost]]</f>
        <v>44937.9</v>
      </c>
      <c r="Q3019" s="7">
        <f>Sales_Data[[#This Row],[Gross Revenue]]-Sales_Data[[#This Row],[TotalFinancialCost]]</f>
        <v>23062.1</v>
      </c>
      <c r="R3019" s="7">
        <f>Sales_Data[[#This Row],[Actul Bill Amount]]-Sales_Data[[#This Row],[ShippingCost]]</f>
        <v>66762.100000000006</v>
      </c>
      <c r="S3019">
        <v>876</v>
      </c>
      <c r="T3019">
        <v>937.9</v>
      </c>
      <c r="U3019" t="s">
        <v>56</v>
      </c>
      <c r="V3019">
        <v>550</v>
      </c>
      <c r="W3019" t="s">
        <v>18</v>
      </c>
      <c r="X3019" t="str">
        <f t="shared" si="95"/>
        <v>Bengaluru</v>
      </c>
    </row>
    <row r="3020" spans="1:24" x14ac:dyDescent="0.4">
      <c r="A3020">
        <v>103019</v>
      </c>
      <c r="B3020" s="5">
        <v>45788.853472222225</v>
      </c>
      <c r="C3020" s="3" t="str">
        <f>TEXT(Sales_Data[[#This Row],[OrderDate]],"mmmm")</f>
        <v>May</v>
      </c>
      <c r="D3020" s="3" t="str">
        <f t="shared" si="94"/>
        <v>2025</v>
      </c>
      <c r="E3020" t="s">
        <v>48</v>
      </c>
      <c r="F3020" t="s">
        <v>28</v>
      </c>
      <c r="G3020" t="s">
        <v>15</v>
      </c>
      <c r="H3020" t="s">
        <v>32</v>
      </c>
      <c r="I3020" t="s">
        <v>100</v>
      </c>
      <c r="J3020">
        <v>97</v>
      </c>
      <c r="K3020">
        <v>2500</v>
      </c>
      <c r="L3020" s="7">
        <f>Sales_Data[[#This Row],[OrderQuantity]] *Sales_Data[[#This Row],[UnitPrice]]</f>
        <v>242500</v>
      </c>
      <c r="M3020" s="7">
        <f>Sales_Data[[#This Row],[UnitPrice]]-Sales_Data[[#This Row],[UnitCost]]</f>
        <v>1000</v>
      </c>
      <c r="N3020" s="7">
        <f>Sales_Data[[#This Row],[Gross Revenue]]-Sales_Data[[#This Row],[Discount Amount ]]</f>
        <v>241500</v>
      </c>
      <c r="O3020" s="7">
        <f>Sales_Data[[#This Row],[OrderQuantity]] *Sales_Data[[#This Row],[UnitCost]]</f>
        <v>145500</v>
      </c>
      <c r="P3020" s="7">
        <f>Sales_Data[[#This Row],[ItemCost]] +Sales_Data[[#This Row],[ShippingCost]]</f>
        <v>145826.46</v>
      </c>
      <c r="Q3020" s="7">
        <f>Sales_Data[[#This Row],[Gross Revenue]]-Sales_Data[[#This Row],[TotalFinancialCost]]</f>
        <v>96673.540000000008</v>
      </c>
      <c r="R3020" s="7">
        <f>Sales_Data[[#This Row],[Actul Bill Amount]]-Sales_Data[[#This Row],[ShippingCost]]</f>
        <v>241173.54</v>
      </c>
      <c r="S3020">
        <v>629</v>
      </c>
      <c r="T3020">
        <v>326.45999999999998</v>
      </c>
      <c r="U3020" t="s">
        <v>54</v>
      </c>
      <c r="V3020">
        <v>1500</v>
      </c>
      <c r="W3020" t="s">
        <v>33</v>
      </c>
      <c r="X3020" t="str">
        <f t="shared" si="95"/>
        <v>Delhi</v>
      </c>
    </row>
    <row r="3021" spans="1:24" x14ac:dyDescent="0.4">
      <c r="A3021">
        <v>103020</v>
      </c>
      <c r="B3021" s="5">
        <v>46010.21875</v>
      </c>
      <c r="C3021" s="3" t="str">
        <f>TEXT(Sales_Data[[#This Row],[OrderDate]],"mmmm")</f>
        <v>December</v>
      </c>
      <c r="D3021" s="3" t="str">
        <f t="shared" si="94"/>
        <v>2025</v>
      </c>
      <c r="E3021" t="s">
        <v>42</v>
      </c>
      <c r="F3021" t="s">
        <v>46</v>
      </c>
      <c r="G3021" t="s">
        <v>15</v>
      </c>
      <c r="H3021" t="s">
        <v>20</v>
      </c>
      <c r="I3021" t="s">
        <v>100</v>
      </c>
      <c r="J3021">
        <v>80</v>
      </c>
      <c r="K3021">
        <v>4500</v>
      </c>
      <c r="L3021" s="7">
        <f>Sales_Data[[#This Row],[OrderQuantity]] *Sales_Data[[#This Row],[UnitPrice]]</f>
        <v>360000</v>
      </c>
      <c r="M3021" s="7">
        <f>Sales_Data[[#This Row],[UnitPrice]]-Sales_Data[[#This Row],[UnitCost]]</f>
        <v>1700</v>
      </c>
      <c r="N3021" s="7">
        <f>Sales_Data[[#This Row],[Gross Revenue]]-Sales_Data[[#This Row],[Discount Amount ]]</f>
        <v>358300</v>
      </c>
      <c r="O3021" s="7">
        <f>Sales_Data[[#This Row],[OrderQuantity]] *Sales_Data[[#This Row],[UnitCost]]</f>
        <v>224000</v>
      </c>
      <c r="P3021" s="7">
        <f>Sales_Data[[#This Row],[ItemCost]] +Sales_Data[[#This Row],[ShippingCost]]</f>
        <v>224981.32</v>
      </c>
      <c r="Q3021" s="7">
        <f>Sales_Data[[#This Row],[Gross Revenue]]-Sales_Data[[#This Row],[TotalFinancialCost]]</f>
        <v>135018.68</v>
      </c>
      <c r="R3021" s="7">
        <f>Sales_Data[[#This Row],[Actul Bill Amount]]-Sales_Data[[#This Row],[ShippingCost]]</f>
        <v>357318.68</v>
      </c>
      <c r="S3021">
        <v>896</v>
      </c>
      <c r="T3021">
        <v>981.32</v>
      </c>
      <c r="U3021" t="s">
        <v>47</v>
      </c>
      <c r="V3021">
        <v>2800</v>
      </c>
      <c r="W3021" t="s">
        <v>22</v>
      </c>
      <c r="X3021" t="str">
        <f t="shared" si="95"/>
        <v>Nagpur</v>
      </c>
    </row>
    <row r="3022" spans="1:24" x14ac:dyDescent="0.4">
      <c r="A3022">
        <v>103021</v>
      </c>
      <c r="B3022" s="5">
        <v>45853.011805555558</v>
      </c>
      <c r="C3022" s="3" t="str">
        <f>TEXT(Sales_Data[[#This Row],[OrderDate]],"mmmm")</f>
        <v>July</v>
      </c>
      <c r="D3022" s="3" t="str">
        <f t="shared" si="94"/>
        <v>2025</v>
      </c>
      <c r="E3022" t="s">
        <v>23</v>
      </c>
      <c r="F3022" t="s">
        <v>28</v>
      </c>
      <c r="G3022" t="s">
        <v>31</v>
      </c>
      <c r="H3022" t="s">
        <v>32</v>
      </c>
      <c r="I3022" t="s">
        <v>100</v>
      </c>
      <c r="J3022">
        <v>1</v>
      </c>
      <c r="K3022">
        <v>2500</v>
      </c>
      <c r="L3022" s="7">
        <f>Sales_Data[[#This Row],[OrderQuantity]] *Sales_Data[[#This Row],[UnitPrice]]</f>
        <v>2500</v>
      </c>
      <c r="M3022" s="7">
        <f>Sales_Data[[#This Row],[UnitPrice]]-Sales_Data[[#This Row],[UnitCost]]</f>
        <v>1000</v>
      </c>
      <c r="N3022" s="7">
        <f>Sales_Data[[#This Row],[Gross Revenue]]-Sales_Data[[#This Row],[Discount Amount ]]</f>
        <v>1500</v>
      </c>
      <c r="O3022" s="7">
        <f>Sales_Data[[#This Row],[OrderQuantity]] *Sales_Data[[#This Row],[UnitCost]]</f>
        <v>1500</v>
      </c>
      <c r="P3022" s="7">
        <f>Sales_Data[[#This Row],[ItemCost]] +Sales_Data[[#This Row],[ShippingCost]]</f>
        <v>1725.1399999999999</v>
      </c>
      <c r="Q3022" s="7">
        <f>Sales_Data[[#This Row],[Gross Revenue]]-Sales_Data[[#This Row],[TotalFinancialCost]]</f>
        <v>774.86000000000013</v>
      </c>
      <c r="R3022" s="7">
        <f>Sales_Data[[#This Row],[Actul Bill Amount]]-Sales_Data[[#This Row],[ShippingCost]]</f>
        <v>1274.8600000000001</v>
      </c>
      <c r="S3022">
        <v>400</v>
      </c>
      <c r="T3022">
        <v>225.14</v>
      </c>
      <c r="U3022" t="s">
        <v>54</v>
      </c>
      <c r="V3022">
        <v>1500</v>
      </c>
      <c r="W3022" t="s">
        <v>33</v>
      </c>
      <c r="X3022" t="str">
        <f t="shared" si="95"/>
        <v>Delhi</v>
      </c>
    </row>
    <row r="3023" spans="1:24" x14ac:dyDescent="0.4">
      <c r="A3023">
        <v>103022</v>
      </c>
      <c r="B3023" s="5">
        <v>45938.395833333336</v>
      </c>
      <c r="C3023" s="3" t="str">
        <f>TEXT(Sales_Data[[#This Row],[OrderDate]],"mmmm")</f>
        <v>October</v>
      </c>
      <c r="D3023" s="3" t="str">
        <f t="shared" si="94"/>
        <v>2025</v>
      </c>
      <c r="E3023" t="s">
        <v>45</v>
      </c>
      <c r="F3023" t="s">
        <v>14</v>
      </c>
      <c r="G3023" t="s">
        <v>15</v>
      </c>
      <c r="H3023" t="s">
        <v>20</v>
      </c>
      <c r="I3023" t="s">
        <v>100</v>
      </c>
      <c r="J3023">
        <v>72</v>
      </c>
      <c r="K3023">
        <v>3200</v>
      </c>
      <c r="L3023" s="7">
        <f>Sales_Data[[#This Row],[OrderQuantity]] *Sales_Data[[#This Row],[UnitPrice]]</f>
        <v>230400</v>
      </c>
      <c r="M3023" s="7">
        <f>Sales_Data[[#This Row],[UnitPrice]]-Sales_Data[[#This Row],[UnitCost]]</f>
        <v>1200</v>
      </c>
      <c r="N3023" s="7">
        <f>Sales_Data[[#This Row],[Gross Revenue]]-Sales_Data[[#This Row],[Discount Amount ]]</f>
        <v>229200</v>
      </c>
      <c r="O3023" s="7">
        <f>Sales_Data[[#This Row],[OrderQuantity]] *Sales_Data[[#This Row],[UnitCost]]</f>
        <v>144000</v>
      </c>
      <c r="P3023" s="7">
        <f>Sales_Data[[#This Row],[ItemCost]] +Sales_Data[[#This Row],[ShippingCost]]</f>
        <v>145029.97</v>
      </c>
      <c r="Q3023" s="7">
        <f>Sales_Data[[#This Row],[Gross Revenue]]-Sales_Data[[#This Row],[TotalFinancialCost]]</f>
        <v>85370.03</v>
      </c>
      <c r="R3023" s="7">
        <f>Sales_Data[[#This Row],[Actul Bill Amount]]-Sales_Data[[#This Row],[ShippingCost]]</f>
        <v>228170.03</v>
      </c>
      <c r="S3023">
        <v>477</v>
      </c>
      <c r="T3023">
        <v>1029.97</v>
      </c>
      <c r="U3023" t="s">
        <v>17</v>
      </c>
      <c r="V3023">
        <v>2000</v>
      </c>
      <c r="W3023" t="s">
        <v>22</v>
      </c>
      <c r="X3023" t="str">
        <f t="shared" si="95"/>
        <v>Nagpur</v>
      </c>
    </row>
    <row r="3024" spans="1:24" x14ac:dyDescent="0.4">
      <c r="A3024">
        <v>103023</v>
      </c>
      <c r="B3024" s="5">
        <v>45811.06527777778</v>
      </c>
      <c r="C3024" s="3" t="str">
        <f>TEXT(Sales_Data[[#This Row],[OrderDate]],"mmmm")</f>
        <v>June</v>
      </c>
      <c r="D3024" s="3" t="str">
        <f t="shared" si="94"/>
        <v>2025</v>
      </c>
      <c r="E3024" t="s">
        <v>39</v>
      </c>
      <c r="F3024" t="s">
        <v>55</v>
      </c>
      <c r="G3024" t="s">
        <v>15</v>
      </c>
      <c r="H3024" t="s">
        <v>37</v>
      </c>
      <c r="I3024" t="s">
        <v>100</v>
      </c>
      <c r="J3024">
        <v>93</v>
      </c>
      <c r="K3024">
        <v>850</v>
      </c>
      <c r="L3024" s="7">
        <f>Sales_Data[[#This Row],[OrderQuantity]] *Sales_Data[[#This Row],[UnitPrice]]</f>
        <v>79050</v>
      </c>
      <c r="M3024" s="7">
        <f>Sales_Data[[#This Row],[UnitPrice]]-Sales_Data[[#This Row],[UnitCost]]</f>
        <v>300</v>
      </c>
      <c r="N3024" s="7">
        <f>Sales_Data[[#This Row],[Gross Revenue]]-Sales_Data[[#This Row],[Discount Amount ]]</f>
        <v>78750</v>
      </c>
      <c r="O3024" s="7">
        <f>Sales_Data[[#This Row],[OrderQuantity]] *Sales_Data[[#This Row],[UnitCost]]</f>
        <v>51150</v>
      </c>
      <c r="P3024" s="7">
        <f>Sales_Data[[#This Row],[ItemCost]] +Sales_Data[[#This Row],[ShippingCost]]</f>
        <v>51927.45</v>
      </c>
      <c r="Q3024" s="7">
        <f>Sales_Data[[#This Row],[Gross Revenue]]-Sales_Data[[#This Row],[TotalFinancialCost]]</f>
        <v>27122.550000000003</v>
      </c>
      <c r="R3024" s="7">
        <f>Sales_Data[[#This Row],[Actul Bill Amount]]-Sales_Data[[#This Row],[ShippingCost]]</f>
        <v>77972.55</v>
      </c>
      <c r="S3024">
        <v>577</v>
      </c>
      <c r="T3024">
        <v>777.45</v>
      </c>
      <c r="U3024" t="s">
        <v>56</v>
      </c>
      <c r="V3024">
        <v>550</v>
      </c>
      <c r="W3024" t="s">
        <v>38</v>
      </c>
      <c r="X3024" t="str">
        <f t="shared" si="95"/>
        <v>Kolkata</v>
      </c>
    </row>
    <row r="3025" spans="1:24" x14ac:dyDescent="0.4">
      <c r="A3025">
        <v>103024</v>
      </c>
      <c r="B3025" s="5">
        <v>45790.977083333331</v>
      </c>
      <c r="C3025" s="3" t="str">
        <f>TEXT(Sales_Data[[#This Row],[OrderDate]],"mmmm")</f>
        <v>May</v>
      </c>
      <c r="D3025" s="3" t="str">
        <f t="shared" si="94"/>
        <v>2025</v>
      </c>
      <c r="E3025" t="s">
        <v>50</v>
      </c>
      <c r="F3025" t="s">
        <v>43</v>
      </c>
      <c r="G3025" t="s">
        <v>15</v>
      </c>
      <c r="H3025" t="s">
        <v>32</v>
      </c>
      <c r="I3025" t="s">
        <v>100</v>
      </c>
      <c r="J3025">
        <v>84</v>
      </c>
      <c r="K3025">
        <v>2800</v>
      </c>
      <c r="L3025" s="7">
        <f>Sales_Data[[#This Row],[OrderQuantity]] *Sales_Data[[#This Row],[UnitPrice]]</f>
        <v>235200</v>
      </c>
      <c r="M3025" s="7">
        <f>Sales_Data[[#This Row],[UnitPrice]]-Sales_Data[[#This Row],[UnitCost]]</f>
        <v>1300</v>
      </c>
      <c r="N3025" s="7">
        <f>Sales_Data[[#This Row],[Gross Revenue]]-Sales_Data[[#This Row],[Discount Amount ]]</f>
        <v>233900</v>
      </c>
      <c r="O3025" s="7">
        <f>Sales_Data[[#This Row],[OrderQuantity]] *Sales_Data[[#This Row],[UnitCost]]</f>
        <v>126000</v>
      </c>
      <c r="P3025" s="7">
        <f>Sales_Data[[#This Row],[ItemCost]] +Sales_Data[[#This Row],[ShippingCost]]</f>
        <v>126987.34</v>
      </c>
      <c r="Q3025" s="7">
        <f>Sales_Data[[#This Row],[Gross Revenue]]-Sales_Data[[#This Row],[TotalFinancialCost]]</f>
        <v>108212.66</v>
      </c>
      <c r="R3025" s="7">
        <f>Sales_Data[[#This Row],[Actul Bill Amount]]-Sales_Data[[#This Row],[ShippingCost]]</f>
        <v>232912.66</v>
      </c>
      <c r="S3025">
        <v>907</v>
      </c>
      <c r="T3025">
        <v>987.34</v>
      </c>
      <c r="U3025" t="s">
        <v>61</v>
      </c>
      <c r="V3025">
        <v>1500</v>
      </c>
      <c r="W3025" t="s">
        <v>33</v>
      </c>
      <c r="X3025" t="str">
        <f t="shared" si="95"/>
        <v>Delhi</v>
      </c>
    </row>
    <row r="3026" spans="1:24" x14ac:dyDescent="0.4">
      <c r="A3026">
        <v>103025</v>
      </c>
      <c r="B3026" s="5">
        <v>45884.369444444441</v>
      </c>
      <c r="C3026" s="3" t="str">
        <f>TEXT(Sales_Data[[#This Row],[OrderDate]],"mmmm")</f>
        <v>August</v>
      </c>
      <c r="D3026" s="3" t="str">
        <f t="shared" si="94"/>
        <v>2025</v>
      </c>
      <c r="E3026" t="s">
        <v>13</v>
      </c>
      <c r="F3026" t="s">
        <v>24</v>
      </c>
      <c r="G3026" t="s">
        <v>15</v>
      </c>
      <c r="H3026" t="s">
        <v>16</v>
      </c>
      <c r="I3026" t="s">
        <v>100</v>
      </c>
      <c r="J3026">
        <v>7</v>
      </c>
      <c r="K3026">
        <v>3500</v>
      </c>
      <c r="L3026" s="7">
        <f>Sales_Data[[#This Row],[OrderQuantity]] *Sales_Data[[#This Row],[UnitPrice]]</f>
        <v>24500</v>
      </c>
      <c r="M3026" s="7">
        <f>Sales_Data[[#This Row],[UnitPrice]]-Sales_Data[[#This Row],[UnitCost]]</f>
        <v>1300</v>
      </c>
      <c r="N3026" s="7">
        <f>Sales_Data[[#This Row],[Gross Revenue]]-Sales_Data[[#This Row],[Discount Amount ]]</f>
        <v>23200</v>
      </c>
      <c r="O3026" s="7">
        <f>Sales_Data[[#This Row],[OrderQuantity]] *Sales_Data[[#This Row],[UnitCost]]</f>
        <v>15400</v>
      </c>
      <c r="P3026" s="7">
        <f>Sales_Data[[#This Row],[ItemCost]] +Sales_Data[[#This Row],[ShippingCost]]</f>
        <v>15680.29</v>
      </c>
      <c r="Q3026" s="7">
        <f>Sales_Data[[#This Row],[Gross Revenue]]-Sales_Data[[#This Row],[TotalFinancialCost]]</f>
        <v>8819.7099999999991</v>
      </c>
      <c r="R3026" s="7">
        <f>Sales_Data[[#This Row],[Actul Bill Amount]]-Sales_Data[[#This Row],[ShippingCost]]</f>
        <v>22919.71</v>
      </c>
      <c r="S3026">
        <v>775</v>
      </c>
      <c r="T3026">
        <v>280.29000000000002</v>
      </c>
      <c r="U3026" t="s">
        <v>59</v>
      </c>
      <c r="V3026">
        <v>2200</v>
      </c>
      <c r="W3026" t="s">
        <v>18</v>
      </c>
      <c r="X3026" t="str">
        <f t="shared" si="95"/>
        <v>Bengaluru</v>
      </c>
    </row>
    <row r="3027" spans="1:24" x14ac:dyDescent="0.4">
      <c r="A3027">
        <v>103026</v>
      </c>
      <c r="B3027" s="5">
        <v>45846.706250000003</v>
      </c>
      <c r="C3027" s="3" t="str">
        <f>TEXT(Sales_Data[[#This Row],[OrderDate]],"mmmm")</f>
        <v>July</v>
      </c>
      <c r="D3027" s="3" t="str">
        <f t="shared" si="94"/>
        <v>2025</v>
      </c>
      <c r="E3027" t="s">
        <v>39</v>
      </c>
      <c r="F3027" t="s">
        <v>40</v>
      </c>
      <c r="G3027" t="s">
        <v>29</v>
      </c>
      <c r="H3027" t="s">
        <v>20</v>
      </c>
      <c r="I3027" t="s">
        <v>100</v>
      </c>
      <c r="J3027">
        <v>7</v>
      </c>
      <c r="K3027">
        <v>5500</v>
      </c>
      <c r="L3027" s="7">
        <f>Sales_Data[[#This Row],[OrderQuantity]] *Sales_Data[[#This Row],[UnitPrice]]</f>
        <v>38500</v>
      </c>
      <c r="M3027" s="7">
        <f>Sales_Data[[#This Row],[UnitPrice]]-Sales_Data[[#This Row],[UnitCost]]</f>
        <v>2000</v>
      </c>
      <c r="N3027" s="7">
        <f>Sales_Data[[#This Row],[Gross Revenue]]-Sales_Data[[#This Row],[Discount Amount ]]</f>
        <v>36500</v>
      </c>
      <c r="O3027" s="7">
        <f>Sales_Data[[#This Row],[OrderQuantity]] *Sales_Data[[#This Row],[UnitCost]]</f>
        <v>24500</v>
      </c>
      <c r="P3027" s="7">
        <f>Sales_Data[[#This Row],[ItemCost]] +Sales_Data[[#This Row],[ShippingCost]]</f>
        <v>25527.22</v>
      </c>
      <c r="Q3027" s="7">
        <f>Sales_Data[[#This Row],[Gross Revenue]]-Sales_Data[[#This Row],[TotalFinancialCost]]</f>
        <v>12972.779999999999</v>
      </c>
      <c r="R3027" s="7">
        <f>Sales_Data[[#This Row],[Actul Bill Amount]]-Sales_Data[[#This Row],[ShippingCost]]</f>
        <v>35472.78</v>
      </c>
      <c r="S3027">
        <v>1196</v>
      </c>
      <c r="T3027">
        <v>1027.22</v>
      </c>
      <c r="U3027" t="s">
        <v>41</v>
      </c>
      <c r="V3027">
        <v>3500</v>
      </c>
      <c r="W3027" t="s">
        <v>22</v>
      </c>
      <c r="X3027" t="str">
        <f t="shared" si="95"/>
        <v>Nagpur</v>
      </c>
    </row>
    <row r="3028" spans="1:24" x14ac:dyDescent="0.4">
      <c r="A3028">
        <v>103027</v>
      </c>
      <c r="B3028" s="5">
        <v>45922.652777777781</v>
      </c>
      <c r="C3028" s="3" t="str">
        <f>TEXT(Sales_Data[[#This Row],[OrderDate]],"mmmm")</f>
        <v>September</v>
      </c>
      <c r="D3028" s="3" t="str">
        <f t="shared" si="94"/>
        <v>2025</v>
      </c>
      <c r="E3028" t="s">
        <v>42</v>
      </c>
      <c r="F3028" t="s">
        <v>14</v>
      </c>
      <c r="G3028" t="s">
        <v>15</v>
      </c>
      <c r="H3028" t="s">
        <v>25</v>
      </c>
      <c r="I3028" t="s">
        <v>100</v>
      </c>
      <c r="J3028">
        <v>41</v>
      </c>
      <c r="K3028">
        <v>3200</v>
      </c>
      <c r="L3028" s="7">
        <f>Sales_Data[[#This Row],[OrderQuantity]] *Sales_Data[[#This Row],[UnitPrice]]</f>
        <v>131200</v>
      </c>
      <c r="M3028" s="7">
        <f>Sales_Data[[#This Row],[UnitPrice]]-Sales_Data[[#This Row],[UnitCost]]</f>
        <v>1200</v>
      </c>
      <c r="N3028" s="7">
        <f>Sales_Data[[#This Row],[Gross Revenue]]-Sales_Data[[#This Row],[Discount Amount ]]</f>
        <v>130000</v>
      </c>
      <c r="O3028" s="7">
        <f>Sales_Data[[#This Row],[OrderQuantity]] *Sales_Data[[#This Row],[UnitCost]]</f>
        <v>82000</v>
      </c>
      <c r="P3028" s="7">
        <f>Sales_Data[[#This Row],[ItemCost]] +Sales_Data[[#This Row],[ShippingCost]]</f>
        <v>82776.28</v>
      </c>
      <c r="Q3028" s="7">
        <f>Sales_Data[[#This Row],[Gross Revenue]]-Sales_Data[[#This Row],[TotalFinancialCost]]</f>
        <v>48423.72</v>
      </c>
      <c r="R3028" s="7">
        <f>Sales_Data[[#This Row],[Actul Bill Amount]]-Sales_Data[[#This Row],[ShippingCost]]</f>
        <v>129223.72</v>
      </c>
      <c r="S3028">
        <v>829</v>
      </c>
      <c r="T3028">
        <v>776.28</v>
      </c>
      <c r="U3028" t="s">
        <v>17</v>
      </c>
      <c r="V3028">
        <v>2000</v>
      </c>
      <c r="W3028" t="s">
        <v>27</v>
      </c>
      <c r="X3028" t="str">
        <f t="shared" si="95"/>
        <v>Mumbai</v>
      </c>
    </row>
    <row r="3029" spans="1:24" x14ac:dyDescent="0.4">
      <c r="A3029">
        <v>103028</v>
      </c>
      <c r="B3029" s="5">
        <v>45791.079861111109</v>
      </c>
      <c r="C3029" s="3" t="str">
        <f>TEXT(Sales_Data[[#This Row],[OrderDate]],"mmmm")</f>
        <v>May</v>
      </c>
      <c r="D3029" s="3" t="str">
        <f t="shared" si="94"/>
        <v>2025</v>
      </c>
      <c r="E3029" t="s">
        <v>42</v>
      </c>
      <c r="F3029" t="s">
        <v>55</v>
      </c>
      <c r="G3029" t="s">
        <v>31</v>
      </c>
      <c r="H3029" t="s">
        <v>25</v>
      </c>
      <c r="I3029" t="s">
        <v>100</v>
      </c>
      <c r="J3029">
        <v>31</v>
      </c>
      <c r="K3029">
        <v>850</v>
      </c>
      <c r="L3029" s="7">
        <f>Sales_Data[[#This Row],[OrderQuantity]] *Sales_Data[[#This Row],[UnitPrice]]</f>
        <v>26350</v>
      </c>
      <c r="M3029" s="7">
        <f>Sales_Data[[#This Row],[UnitPrice]]-Sales_Data[[#This Row],[UnitCost]]</f>
        <v>300</v>
      </c>
      <c r="N3029" s="7">
        <f>Sales_Data[[#This Row],[Gross Revenue]]-Sales_Data[[#This Row],[Discount Amount ]]</f>
        <v>26050</v>
      </c>
      <c r="O3029" s="7">
        <f>Sales_Data[[#This Row],[OrderQuantity]] *Sales_Data[[#This Row],[UnitCost]]</f>
        <v>17050</v>
      </c>
      <c r="P3029" s="7">
        <f>Sales_Data[[#This Row],[ItemCost]] +Sales_Data[[#This Row],[ShippingCost]]</f>
        <v>17902.8</v>
      </c>
      <c r="Q3029" s="7">
        <f>Sales_Data[[#This Row],[Gross Revenue]]-Sales_Data[[#This Row],[TotalFinancialCost]]</f>
        <v>8447.2000000000007</v>
      </c>
      <c r="R3029" s="7">
        <f>Sales_Data[[#This Row],[Actul Bill Amount]]-Sales_Data[[#This Row],[ShippingCost]]</f>
        <v>25197.200000000001</v>
      </c>
      <c r="S3029">
        <v>321</v>
      </c>
      <c r="T3029">
        <v>852.8</v>
      </c>
      <c r="U3029" t="s">
        <v>56</v>
      </c>
      <c r="V3029">
        <v>550</v>
      </c>
      <c r="W3029" t="s">
        <v>27</v>
      </c>
      <c r="X3029" t="str">
        <f t="shared" si="95"/>
        <v>Mumbai</v>
      </c>
    </row>
    <row r="3030" spans="1:24" x14ac:dyDescent="0.4">
      <c r="A3030">
        <v>103029</v>
      </c>
      <c r="B3030" s="5">
        <v>45868.64166666667</v>
      </c>
      <c r="C3030" s="3" t="str">
        <f>TEXT(Sales_Data[[#This Row],[OrderDate]],"mmmm")</f>
        <v>July</v>
      </c>
      <c r="D3030" s="3" t="str">
        <f t="shared" si="94"/>
        <v>2025</v>
      </c>
      <c r="E3030" t="s">
        <v>23</v>
      </c>
      <c r="F3030" t="s">
        <v>46</v>
      </c>
      <c r="G3030" t="s">
        <v>15</v>
      </c>
      <c r="H3030" t="s">
        <v>16</v>
      </c>
      <c r="I3030" t="s">
        <v>100</v>
      </c>
      <c r="J3030">
        <v>77</v>
      </c>
      <c r="K3030">
        <v>4500</v>
      </c>
      <c r="L3030" s="7">
        <f>Sales_Data[[#This Row],[OrderQuantity]] *Sales_Data[[#This Row],[UnitPrice]]</f>
        <v>346500</v>
      </c>
      <c r="M3030" s="7">
        <f>Sales_Data[[#This Row],[UnitPrice]]-Sales_Data[[#This Row],[UnitCost]]</f>
        <v>1700</v>
      </c>
      <c r="N3030" s="7">
        <f>Sales_Data[[#This Row],[Gross Revenue]]-Sales_Data[[#This Row],[Discount Amount ]]</f>
        <v>344800</v>
      </c>
      <c r="O3030" s="7">
        <f>Sales_Data[[#This Row],[OrderQuantity]] *Sales_Data[[#This Row],[UnitCost]]</f>
        <v>215600</v>
      </c>
      <c r="P3030" s="7">
        <f>Sales_Data[[#This Row],[ItemCost]] +Sales_Data[[#This Row],[ShippingCost]]</f>
        <v>216590.18</v>
      </c>
      <c r="Q3030" s="7">
        <f>Sales_Data[[#This Row],[Gross Revenue]]-Sales_Data[[#This Row],[TotalFinancialCost]]</f>
        <v>129909.82</v>
      </c>
      <c r="R3030" s="7">
        <f>Sales_Data[[#This Row],[Actul Bill Amount]]-Sales_Data[[#This Row],[ShippingCost]]</f>
        <v>343809.82</v>
      </c>
      <c r="S3030">
        <v>935</v>
      </c>
      <c r="T3030">
        <v>990.18</v>
      </c>
      <c r="U3030" t="s">
        <v>47</v>
      </c>
      <c r="V3030">
        <v>2800</v>
      </c>
      <c r="W3030" t="s">
        <v>18</v>
      </c>
      <c r="X3030" t="str">
        <f t="shared" si="95"/>
        <v>Bengaluru</v>
      </c>
    </row>
    <row r="3031" spans="1:24" x14ac:dyDescent="0.4">
      <c r="A3031">
        <v>103030</v>
      </c>
      <c r="B3031" s="5">
        <v>45717.09097222222</v>
      </c>
      <c r="C3031" s="3" t="str">
        <f>TEXT(Sales_Data[[#This Row],[OrderDate]],"mmmm")</f>
        <v>March</v>
      </c>
      <c r="D3031" s="3" t="str">
        <f t="shared" si="94"/>
        <v>2025</v>
      </c>
      <c r="E3031" t="s">
        <v>13</v>
      </c>
      <c r="F3031" t="s">
        <v>46</v>
      </c>
      <c r="G3031" t="s">
        <v>29</v>
      </c>
      <c r="H3031" t="s">
        <v>25</v>
      </c>
      <c r="I3031" t="s">
        <v>100</v>
      </c>
      <c r="J3031">
        <v>89</v>
      </c>
      <c r="K3031">
        <v>15000</v>
      </c>
      <c r="L3031" s="7">
        <f>Sales_Data[[#This Row],[OrderQuantity]] *Sales_Data[[#This Row],[UnitPrice]]</f>
        <v>1335000</v>
      </c>
      <c r="M3031" s="7">
        <f>Sales_Data[[#This Row],[UnitPrice]]-Sales_Data[[#This Row],[UnitCost]]</f>
        <v>5500</v>
      </c>
      <c r="N3031" s="7">
        <f>Sales_Data[[#This Row],[Gross Revenue]]-Sales_Data[[#This Row],[Discount Amount ]]</f>
        <v>1329500</v>
      </c>
      <c r="O3031" s="7">
        <f>Sales_Data[[#This Row],[OrderQuantity]] *Sales_Data[[#This Row],[UnitCost]]</f>
        <v>845500</v>
      </c>
      <c r="P3031" s="7">
        <f>Sales_Data[[#This Row],[ItemCost]] +Sales_Data[[#This Row],[ShippingCost]]</f>
        <v>848225.01</v>
      </c>
      <c r="Q3031" s="7">
        <f>Sales_Data[[#This Row],[Gross Revenue]]-Sales_Data[[#This Row],[TotalFinancialCost]]</f>
        <v>486774.99</v>
      </c>
      <c r="R3031" s="7">
        <f>Sales_Data[[#This Row],[Actul Bill Amount]]-Sales_Data[[#This Row],[ShippingCost]]</f>
        <v>1326774.99</v>
      </c>
      <c r="S3031">
        <v>862</v>
      </c>
      <c r="T3031">
        <v>2725.01</v>
      </c>
      <c r="U3031" t="s">
        <v>53</v>
      </c>
      <c r="V3031">
        <v>9500</v>
      </c>
      <c r="W3031" t="s">
        <v>27</v>
      </c>
      <c r="X3031" t="str">
        <f t="shared" si="95"/>
        <v>Mumbai</v>
      </c>
    </row>
    <row r="3032" spans="1:24" x14ac:dyDescent="0.4">
      <c r="A3032">
        <v>103031</v>
      </c>
      <c r="B3032" s="5">
        <v>46021.782638888886</v>
      </c>
      <c r="C3032" s="3" t="str">
        <f>TEXT(Sales_Data[[#This Row],[OrderDate]],"mmmm")</f>
        <v>December</v>
      </c>
      <c r="D3032" s="3" t="str">
        <f t="shared" si="94"/>
        <v>2025</v>
      </c>
      <c r="E3032" t="s">
        <v>34</v>
      </c>
      <c r="F3032" t="s">
        <v>46</v>
      </c>
      <c r="G3032" t="s">
        <v>15</v>
      </c>
      <c r="H3032" t="s">
        <v>16</v>
      </c>
      <c r="I3032" t="s">
        <v>100</v>
      </c>
      <c r="J3032">
        <v>64</v>
      </c>
      <c r="K3032">
        <v>4500</v>
      </c>
      <c r="L3032" s="7">
        <f>Sales_Data[[#This Row],[OrderQuantity]] *Sales_Data[[#This Row],[UnitPrice]]</f>
        <v>288000</v>
      </c>
      <c r="M3032" s="7">
        <f>Sales_Data[[#This Row],[UnitPrice]]-Sales_Data[[#This Row],[UnitCost]]</f>
        <v>1700</v>
      </c>
      <c r="N3032" s="7">
        <f>Sales_Data[[#This Row],[Gross Revenue]]-Sales_Data[[#This Row],[Discount Amount ]]</f>
        <v>286300</v>
      </c>
      <c r="O3032" s="7">
        <f>Sales_Data[[#This Row],[OrderQuantity]] *Sales_Data[[#This Row],[UnitCost]]</f>
        <v>179200</v>
      </c>
      <c r="P3032" s="7">
        <f>Sales_Data[[#This Row],[ItemCost]] +Sales_Data[[#This Row],[ShippingCost]]</f>
        <v>179615.2</v>
      </c>
      <c r="Q3032" s="7">
        <f>Sales_Data[[#This Row],[Gross Revenue]]-Sales_Data[[#This Row],[TotalFinancialCost]]</f>
        <v>108384.79999999999</v>
      </c>
      <c r="R3032" s="7">
        <f>Sales_Data[[#This Row],[Actul Bill Amount]]-Sales_Data[[#This Row],[ShippingCost]]</f>
        <v>285884.79999999999</v>
      </c>
      <c r="S3032">
        <v>597</v>
      </c>
      <c r="T3032">
        <v>415.2</v>
      </c>
      <c r="U3032" t="s">
        <v>47</v>
      </c>
      <c r="V3032">
        <v>2800</v>
      </c>
      <c r="W3032" t="s">
        <v>18</v>
      </c>
      <c r="X3032" t="str">
        <f t="shared" si="95"/>
        <v>Bengaluru</v>
      </c>
    </row>
    <row r="3033" spans="1:24" x14ac:dyDescent="0.4">
      <c r="A3033">
        <v>103032</v>
      </c>
      <c r="B3033" s="5">
        <v>46021.529861111114</v>
      </c>
      <c r="C3033" s="3" t="str">
        <f>TEXT(Sales_Data[[#This Row],[OrderDate]],"mmmm")</f>
        <v>December</v>
      </c>
      <c r="D3033" s="3" t="str">
        <f t="shared" si="94"/>
        <v>2025</v>
      </c>
      <c r="E3033" t="s">
        <v>19</v>
      </c>
      <c r="F3033" t="s">
        <v>40</v>
      </c>
      <c r="G3033" t="s">
        <v>31</v>
      </c>
      <c r="H3033" t="s">
        <v>25</v>
      </c>
      <c r="I3033" t="s">
        <v>100</v>
      </c>
      <c r="J3033">
        <v>10</v>
      </c>
      <c r="K3033">
        <v>1500</v>
      </c>
      <c r="L3033" s="7">
        <f>Sales_Data[[#This Row],[OrderQuantity]] *Sales_Data[[#This Row],[UnitPrice]]</f>
        <v>15000</v>
      </c>
      <c r="M3033" s="7">
        <f>Sales_Data[[#This Row],[UnitPrice]]-Sales_Data[[#This Row],[UnitCost]]</f>
        <v>700</v>
      </c>
      <c r="N3033" s="7">
        <f>Sales_Data[[#This Row],[Gross Revenue]]-Sales_Data[[#This Row],[Discount Amount ]]</f>
        <v>14300</v>
      </c>
      <c r="O3033" s="7">
        <f>Sales_Data[[#This Row],[OrderQuantity]] *Sales_Data[[#This Row],[UnitCost]]</f>
        <v>8000</v>
      </c>
      <c r="P3033" s="7">
        <f>Sales_Data[[#This Row],[ItemCost]] +Sales_Data[[#This Row],[ShippingCost]]</f>
        <v>8678.81</v>
      </c>
      <c r="Q3033" s="7">
        <f>Sales_Data[[#This Row],[Gross Revenue]]-Sales_Data[[#This Row],[TotalFinancialCost]]</f>
        <v>6321.1900000000005</v>
      </c>
      <c r="R3033" s="7">
        <f>Sales_Data[[#This Row],[Actul Bill Amount]]-Sales_Data[[#This Row],[ShippingCost]]</f>
        <v>13621.19</v>
      </c>
      <c r="S3033">
        <v>432</v>
      </c>
      <c r="T3033">
        <v>678.81</v>
      </c>
      <c r="U3033" t="s">
        <v>52</v>
      </c>
      <c r="V3033">
        <v>800</v>
      </c>
      <c r="W3033" t="s">
        <v>27</v>
      </c>
      <c r="X3033" t="str">
        <f t="shared" si="95"/>
        <v>Mumbai</v>
      </c>
    </row>
    <row r="3034" spans="1:24" x14ac:dyDescent="0.4">
      <c r="A3034">
        <v>103033</v>
      </c>
      <c r="B3034" s="5">
        <v>45870.224305555559</v>
      </c>
      <c r="C3034" s="3" t="str">
        <f>TEXT(Sales_Data[[#This Row],[OrderDate]],"mmmm")</f>
        <v>August</v>
      </c>
      <c r="D3034" s="3" t="str">
        <f t="shared" si="94"/>
        <v>2025</v>
      </c>
      <c r="E3034" t="s">
        <v>50</v>
      </c>
      <c r="F3034" t="s">
        <v>46</v>
      </c>
      <c r="G3034" t="s">
        <v>29</v>
      </c>
      <c r="H3034" t="s">
        <v>32</v>
      </c>
      <c r="I3034" t="s">
        <v>100</v>
      </c>
      <c r="J3034">
        <v>38</v>
      </c>
      <c r="K3034">
        <v>15000</v>
      </c>
      <c r="L3034" s="7">
        <f>Sales_Data[[#This Row],[OrderQuantity]] *Sales_Data[[#This Row],[UnitPrice]]</f>
        <v>570000</v>
      </c>
      <c r="M3034" s="7">
        <f>Sales_Data[[#This Row],[UnitPrice]]-Sales_Data[[#This Row],[UnitCost]]</f>
        <v>5500</v>
      </c>
      <c r="N3034" s="7">
        <f>Sales_Data[[#This Row],[Gross Revenue]]-Sales_Data[[#This Row],[Discount Amount ]]</f>
        <v>564500</v>
      </c>
      <c r="O3034" s="7">
        <f>Sales_Data[[#This Row],[OrderQuantity]] *Sales_Data[[#This Row],[UnitCost]]</f>
        <v>361000</v>
      </c>
      <c r="P3034" s="7">
        <f>Sales_Data[[#This Row],[ItemCost]] +Sales_Data[[#This Row],[ShippingCost]]</f>
        <v>361898.44</v>
      </c>
      <c r="Q3034" s="7">
        <f>Sales_Data[[#This Row],[Gross Revenue]]-Sales_Data[[#This Row],[TotalFinancialCost]]</f>
        <v>208101.56</v>
      </c>
      <c r="R3034" s="7">
        <f>Sales_Data[[#This Row],[Actul Bill Amount]]-Sales_Data[[#This Row],[ShippingCost]]</f>
        <v>563601.56000000006</v>
      </c>
      <c r="S3034">
        <v>540</v>
      </c>
      <c r="T3034">
        <v>898.44</v>
      </c>
      <c r="U3034" t="s">
        <v>53</v>
      </c>
      <c r="V3034">
        <v>9500</v>
      </c>
      <c r="W3034" t="s">
        <v>33</v>
      </c>
      <c r="X3034" t="str">
        <f t="shared" si="95"/>
        <v>Delhi</v>
      </c>
    </row>
    <row r="3035" spans="1:24" x14ac:dyDescent="0.4">
      <c r="A3035">
        <v>103034</v>
      </c>
      <c r="B3035" s="5">
        <v>45873.271527777775</v>
      </c>
      <c r="C3035" s="3" t="str">
        <f>TEXT(Sales_Data[[#This Row],[OrderDate]],"mmmm")</f>
        <v>August</v>
      </c>
      <c r="D3035" s="3" t="str">
        <f t="shared" si="94"/>
        <v>2025</v>
      </c>
      <c r="E3035" t="s">
        <v>23</v>
      </c>
      <c r="F3035" t="s">
        <v>46</v>
      </c>
      <c r="G3035" t="s">
        <v>29</v>
      </c>
      <c r="H3035" t="s">
        <v>37</v>
      </c>
      <c r="I3035" t="s">
        <v>100</v>
      </c>
      <c r="J3035">
        <v>44</v>
      </c>
      <c r="K3035">
        <v>15000</v>
      </c>
      <c r="L3035" s="7">
        <f>Sales_Data[[#This Row],[OrderQuantity]] *Sales_Data[[#This Row],[UnitPrice]]</f>
        <v>660000</v>
      </c>
      <c r="M3035" s="7">
        <f>Sales_Data[[#This Row],[UnitPrice]]-Sales_Data[[#This Row],[UnitCost]]</f>
        <v>5500</v>
      </c>
      <c r="N3035" s="7">
        <f>Sales_Data[[#This Row],[Gross Revenue]]-Sales_Data[[#This Row],[Discount Amount ]]</f>
        <v>654500</v>
      </c>
      <c r="O3035" s="7">
        <f>Sales_Data[[#This Row],[OrderQuantity]] *Sales_Data[[#This Row],[UnitCost]]</f>
        <v>418000</v>
      </c>
      <c r="P3035" s="7">
        <f>Sales_Data[[#This Row],[ItemCost]] +Sales_Data[[#This Row],[ShippingCost]]</f>
        <v>418172.72</v>
      </c>
      <c r="Q3035" s="7">
        <f>Sales_Data[[#This Row],[Gross Revenue]]-Sales_Data[[#This Row],[TotalFinancialCost]]</f>
        <v>241827.28000000003</v>
      </c>
      <c r="R3035" s="7">
        <f>Sales_Data[[#This Row],[Actul Bill Amount]]-Sales_Data[[#This Row],[ShippingCost]]</f>
        <v>654327.28</v>
      </c>
      <c r="S3035">
        <v>732</v>
      </c>
      <c r="T3035">
        <v>172.72</v>
      </c>
      <c r="U3035" t="s">
        <v>53</v>
      </c>
      <c r="V3035">
        <v>9500</v>
      </c>
      <c r="W3035" t="s">
        <v>38</v>
      </c>
      <c r="X3035" t="str">
        <f t="shared" si="95"/>
        <v>Kolkata</v>
      </c>
    </row>
    <row r="3036" spans="1:24" x14ac:dyDescent="0.4">
      <c r="A3036">
        <v>103035</v>
      </c>
      <c r="B3036" s="5">
        <v>45883.473611111112</v>
      </c>
      <c r="C3036" s="3" t="str">
        <f>TEXT(Sales_Data[[#This Row],[OrderDate]],"mmmm")</f>
        <v>August</v>
      </c>
      <c r="D3036" s="3" t="str">
        <f t="shared" si="94"/>
        <v>2025</v>
      </c>
      <c r="E3036" t="s">
        <v>50</v>
      </c>
      <c r="F3036" t="s">
        <v>40</v>
      </c>
      <c r="G3036" t="s">
        <v>31</v>
      </c>
      <c r="H3036" t="s">
        <v>25</v>
      </c>
      <c r="I3036" t="s">
        <v>100</v>
      </c>
      <c r="J3036">
        <v>33</v>
      </c>
      <c r="K3036">
        <v>1500</v>
      </c>
      <c r="L3036" s="7">
        <f>Sales_Data[[#This Row],[OrderQuantity]] *Sales_Data[[#This Row],[UnitPrice]]</f>
        <v>49500</v>
      </c>
      <c r="M3036" s="7">
        <f>Sales_Data[[#This Row],[UnitPrice]]-Sales_Data[[#This Row],[UnitCost]]</f>
        <v>700</v>
      </c>
      <c r="N3036" s="7">
        <f>Sales_Data[[#This Row],[Gross Revenue]]-Sales_Data[[#This Row],[Discount Amount ]]</f>
        <v>48800</v>
      </c>
      <c r="O3036" s="7">
        <f>Sales_Data[[#This Row],[OrderQuantity]] *Sales_Data[[#This Row],[UnitCost]]</f>
        <v>26400</v>
      </c>
      <c r="P3036" s="7">
        <f>Sales_Data[[#This Row],[ItemCost]] +Sales_Data[[#This Row],[ShippingCost]]</f>
        <v>27705.56</v>
      </c>
      <c r="Q3036" s="7">
        <f>Sales_Data[[#This Row],[Gross Revenue]]-Sales_Data[[#This Row],[TotalFinancialCost]]</f>
        <v>21794.44</v>
      </c>
      <c r="R3036" s="7">
        <f>Sales_Data[[#This Row],[Actul Bill Amount]]-Sales_Data[[#This Row],[ShippingCost]]</f>
        <v>47494.44</v>
      </c>
      <c r="S3036">
        <v>612</v>
      </c>
      <c r="T3036">
        <v>1305.56</v>
      </c>
      <c r="U3036" t="s">
        <v>52</v>
      </c>
      <c r="V3036">
        <v>800</v>
      </c>
      <c r="W3036" t="s">
        <v>27</v>
      </c>
      <c r="X3036" t="str">
        <f t="shared" si="95"/>
        <v>Mumbai</v>
      </c>
    </row>
    <row r="3037" spans="1:24" x14ac:dyDescent="0.4">
      <c r="A3037">
        <v>103036</v>
      </c>
      <c r="B3037" s="5">
        <v>45788.559027777781</v>
      </c>
      <c r="C3037" s="3" t="str">
        <f>TEXT(Sales_Data[[#This Row],[OrderDate]],"mmmm")</f>
        <v>May</v>
      </c>
      <c r="D3037" s="3" t="str">
        <f t="shared" si="94"/>
        <v>2025</v>
      </c>
      <c r="E3037" t="s">
        <v>23</v>
      </c>
      <c r="F3037" t="s">
        <v>35</v>
      </c>
      <c r="G3037" t="s">
        <v>29</v>
      </c>
      <c r="H3037" t="s">
        <v>16</v>
      </c>
      <c r="I3037" t="s">
        <v>100</v>
      </c>
      <c r="J3037">
        <v>35</v>
      </c>
      <c r="K3037">
        <v>12000</v>
      </c>
      <c r="L3037" s="7">
        <f>Sales_Data[[#This Row],[OrderQuantity]] *Sales_Data[[#This Row],[UnitPrice]]</f>
        <v>420000</v>
      </c>
      <c r="M3037" s="7">
        <f>Sales_Data[[#This Row],[UnitPrice]]-Sales_Data[[#This Row],[UnitCost]]</f>
        <v>4000</v>
      </c>
      <c r="N3037" s="7">
        <f>Sales_Data[[#This Row],[Gross Revenue]]-Sales_Data[[#This Row],[Discount Amount ]]</f>
        <v>416000</v>
      </c>
      <c r="O3037" s="7">
        <f>Sales_Data[[#This Row],[OrderQuantity]] *Sales_Data[[#This Row],[UnitCost]]</f>
        <v>280000</v>
      </c>
      <c r="P3037" s="7">
        <f>Sales_Data[[#This Row],[ItemCost]] +Sales_Data[[#This Row],[ShippingCost]]</f>
        <v>280712.56</v>
      </c>
      <c r="Q3037" s="7">
        <f>Sales_Data[[#This Row],[Gross Revenue]]-Sales_Data[[#This Row],[TotalFinancialCost]]</f>
        <v>139287.44</v>
      </c>
      <c r="R3037" s="7">
        <f>Sales_Data[[#This Row],[Actul Bill Amount]]-Sales_Data[[#This Row],[ShippingCost]]</f>
        <v>415287.44</v>
      </c>
      <c r="S3037">
        <v>593</v>
      </c>
      <c r="T3037">
        <v>712.56</v>
      </c>
      <c r="U3037" t="s">
        <v>36</v>
      </c>
      <c r="V3037">
        <v>8000</v>
      </c>
      <c r="W3037" t="s">
        <v>18</v>
      </c>
      <c r="X3037" t="str">
        <f t="shared" si="95"/>
        <v>Bengaluru</v>
      </c>
    </row>
    <row r="3038" spans="1:24" x14ac:dyDescent="0.4">
      <c r="A3038">
        <v>103037</v>
      </c>
      <c r="B3038" s="5">
        <v>45733.902777777781</v>
      </c>
      <c r="C3038" s="3" t="str">
        <f>TEXT(Sales_Data[[#This Row],[OrderDate]],"mmmm")</f>
        <v>March</v>
      </c>
      <c r="D3038" s="3" t="str">
        <f t="shared" si="94"/>
        <v>2025</v>
      </c>
      <c r="E3038" t="s">
        <v>48</v>
      </c>
      <c r="F3038" t="s">
        <v>14</v>
      </c>
      <c r="G3038" t="s">
        <v>15</v>
      </c>
      <c r="H3038" t="s">
        <v>25</v>
      </c>
      <c r="I3038" t="s">
        <v>100</v>
      </c>
      <c r="J3038">
        <v>27</v>
      </c>
      <c r="K3038">
        <v>6500</v>
      </c>
      <c r="L3038" s="7">
        <f>Sales_Data[[#This Row],[OrderQuantity]] *Sales_Data[[#This Row],[UnitPrice]]</f>
        <v>175500</v>
      </c>
      <c r="M3038" s="7">
        <f>Sales_Data[[#This Row],[UnitPrice]]-Sales_Data[[#This Row],[UnitCost]]</f>
        <v>2300</v>
      </c>
      <c r="N3038" s="7">
        <f>Sales_Data[[#This Row],[Gross Revenue]]-Sales_Data[[#This Row],[Discount Amount ]]</f>
        <v>173200</v>
      </c>
      <c r="O3038" s="7">
        <f>Sales_Data[[#This Row],[OrderQuantity]] *Sales_Data[[#This Row],[UnitCost]]</f>
        <v>113400</v>
      </c>
      <c r="P3038" s="7">
        <f>Sales_Data[[#This Row],[ItemCost]] +Sales_Data[[#This Row],[ShippingCost]]</f>
        <v>113952.88</v>
      </c>
      <c r="Q3038" s="7">
        <f>Sales_Data[[#This Row],[Gross Revenue]]-Sales_Data[[#This Row],[TotalFinancialCost]]</f>
        <v>61547.119999999995</v>
      </c>
      <c r="R3038" s="7">
        <f>Sales_Data[[#This Row],[Actul Bill Amount]]-Sales_Data[[#This Row],[ShippingCost]]</f>
        <v>172647.12</v>
      </c>
      <c r="S3038">
        <v>302</v>
      </c>
      <c r="T3038">
        <v>552.88</v>
      </c>
      <c r="U3038" t="s">
        <v>21</v>
      </c>
      <c r="V3038">
        <v>4200</v>
      </c>
      <c r="W3038" t="s">
        <v>27</v>
      </c>
      <c r="X3038" t="str">
        <f t="shared" si="95"/>
        <v>Mumbai</v>
      </c>
    </row>
    <row r="3039" spans="1:24" x14ac:dyDescent="0.4">
      <c r="A3039">
        <v>103038</v>
      </c>
      <c r="B3039" s="5">
        <v>45943.586111111108</v>
      </c>
      <c r="C3039" s="3" t="str">
        <f>TEXT(Sales_Data[[#This Row],[OrderDate]],"mmmm")</f>
        <v>October</v>
      </c>
      <c r="D3039" s="3" t="str">
        <f t="shared" si="94"/>
        <v>2025</v>
      </c>
      <c r="E3039" t="s">
        <v>48</v>
      </c>
      <c r="F3039" t="s">
        <v>40</v>
      </c>
      <c r="G3039" t="s">
        <v>29</v>
      </c>
      <c r="H3039" t="s">
        <v>32</v>
      </c>
      <c r="I3039" t="s">
        <v>100</v>
      </c>
      <c r="J3039">
        <v>80</v>
      </c>
      <c r="K3039">
        <v>5500</v>
      </c>
      <c r="L3039" s="7">
        <f>Sales_Data[[#This Row],[OrderQuantity]] *Sales_Data[[#This Row],[UnitPrice]]</f>
        <v>440000</v>
      </c>
      <c r="M3039" s="7">
        <f>Sales_Data[[#This Row],[UnitPrice]]-Sales_Data[[#This Row],[UnitCost]]</f>
        <v>2000</v>
      </c>
      <c r="N3039" s="7">
        <f>Sales_Data[[#This Row],[Gross Revenue]]-Sales_Data[[#This Row],[Discount Amount ]]</f>
        <v>438000</v>
      </c>
      <c r="O3039" s="7">
        <f>Sales_Data[[#This Row],[OrderQuantity]] *Sales_Data[[#This Row],[UnitCost]]</f>
        <v>280000</v>
      </c>
      <c r="P3039" s="7">
        <f>Sales_Data[[#This Row],[ItemCost]] +Sales_Data[[#This Row],[ShippingCost]]</f>
        <v>281096.56</v>
      </c>
      <c r="Q3039" s="7">
        <f>Sales_Data[[#This Row],[Gross Revenue]]-Sales_Data[[#This Row],[TotalFinancialCost]]</f>
        <v>158903.44</v>
      </c>
      <c r="R3039" s="7">
        <f>Sales_Data[[#This Row],[Actul Bill Amount]]-Sales_Data[[#This Row],[ShippingCost]]</f>
        <v>436903.44</v>
      </c>
      <c r="S3039">
        <v>562</v>
      </c>
      <c r="T3039">
        <v>1096.56</v>
      </c>
      <c r="U3039" t="s">
        <v>41</v>
      </c>
      <c r="V3039">
        <v>3500</v>
      </c>
      <c r="W3039" t="s">
        <v>33</v>
      </c>
      <c r="X3039" t="str">
        <f t="shared" si="95"/>
        <v>Delhi</v>
      </c>
    </row>
    <row r="3040" spans="1:24" x14ac:dyDescent="0.4">
      <c r="A3040">
        <v>103039</v>
      </c>
      <c r="B3040" s="5">
        <v>45934.05</v>
      </c>
      <c r="C3040" s="3" t="str">
        <f>TEXT(Sales_Data[[#This Row],[OrderDate]],"mmmm")</f>
        <v>October</v>
      </c>
      <c r="D3040" s="3" t="str">
        <f t="shared" si="94"/>
        <v>2025</v>
      </c>
      <c r="E3040" t="s">
        <v>42</v>
      </c>
      <c r="F3040" t="s">
        <v>24</v>
      </c>
      <c r="G3040" t="s">
        <v>15</v>
      </c>
      <c r="H3040" t="s">
        <v>32</v>
      </c>
      <c r="I3040" t="s">
        <v>100</v>
      </c>
      <c r="J3040">
        <v>87</v>
      </c>
      <c r="K3040">
        <v>25000</v>
      </c>
      <c r="L3040" s="7">
        <f>Sales_Data[[#This Row],[OrderQuantity]] *Sales_Data[[#This Row],[UnitPrice]]</f>
        <v>2175000</v>
      </c>
      <c r="M3040" s="7">
        <f>Sales_Data[[#This Row],[UnitPrice]]-Sales_Data[[#This Row],[UnitCost]]</f>
        <v>7000</v>
      </c>
      <c r="N3040" s="7">
        <f>Sales_Data[[#This Row],[Gross Revenue]]-Sales_Data[[#This Row],[Discount Amount ]]</f>
        <v>2168000</v>
      </c>
      <c r="O3040" s="7">
        <f>Sales_Data[[#This Row],[OrderQuantity]] *Sales_Data[[#This Row],[UnitCost]]</f>
        <v>1566000</v>
      </c>
      <c r="P3040" s="7">
        <f>Sales_Data[[#This Row],[ItemCost]] +Sales_Data[[#This Row],[ShippingCost]]</f>
        <v>1566874.68</v>
      </c>
      <c r="Q3040" s="7">
        <f>Sales_Data[[#This Row],[Gross Revenue]]-Sales_Data[[#This Row],[TotalFinancialCost]]</f>
        <v>608125.32000000007</v>
      </c>
      <c r="R3040" s="7">
        <f>Sales_Data[[#This Row],[Actul Bill Amount]]-Sales_Data[[#This Row],[ShippingCost]]</f>
        <v>2167125.3199999998</v>
      </c>
      <c r="S3040">
        <v>1129</v>
      </c>
      <c r="T3040">
        <v>874.68</v>
      </c>
      <c r="U3040" t="s">
        <v>60</v>
      </c>
      <c r="V3040">
        <v>18000</v>
      </c>
      <c r="W3040" t="s">
        <v>33</v>
      </c>
      <c r="X3040" t="str">
        <f t="shared" si="95"/>
        <v>Delhi</v>
      </c>
    </row>
    <row r="3041" spans="1:24" x14ac:dyDescent="0.4">
      <c r="A3041">
        <v>103040</v>
      </c>
      <c r="B3041" s="5">
        <v>45813.875694444447</v>
      </c>
      <c r="C3041" s="3" t="str">
        <f>TEXT(Sales_Data[[#This Row],[OrderDate]],"mmmm")</f>
        <v>June</v>
      </c>
      <c r="D3041" s="3" t="str">
        <f t="shared" si="94"/>
        <v>2025</v>
      </c>
      <c r="E3041" t="s">
        <v>50</v>
      </c>
      <c r="F3041" t="s">
        <v>40</v>
      </c>
      <c r="G3041" t="s">
        <v>31</v>
      </c>
      <c r="H3041" t="s">
        <v>37</v>
      </c>
      <c r="I3041" t="s">
        <v>100</v>
      </c>
      <c r="J3041">
        <v>55</v>
      </c>
      <c r="K3041">
        <v>5500</v>
      </c>
      <c r="L3041" s="7">
        <f>Sales_Data[[#This Row],[OrderQuantity]] *Sales_Data[[#This Row],[UnitPrice]]</f>
        <v>302500</v>
      </c>
      <c r="M3041" s="7">
        <f>Sales_Data[[#This Row],[UnitPrice]]-Sales_Data[[#This Row],[UnitCost]]</f>
        <v>2000</v>
      </c>
      <c r="N3041" s="7">
        <f>Sales_Data[[#This Row],[Gross Revenue]]-Sales_Data[[#This Row],[Discount Amount ]]</f>
        <v>300500</v>
      </c>
      <c r="O3041" s="7">
        <f>Sales_Data[[#This Row],[OrderQuantity]] *Sales_Data[[#This Row],[UnitCost]]</f>
        <v>192500</v>
      </c>
      <c r="P3041" s="7">
        <f>Sales_Data[[#This Row],[ItemCost]] +Sales_Data[[#This Row],[ShippingCost]]</f>
        <v>193264.27</v>
      </c>
      <c r="Q3041" s="7">
        <f>Sales_Data[[#This Row],[Gross Revenue]]-Sales_Data[[#This Row],[TotalFinancialCost]]</f>
        <v>109235.73000000001</v>
      </c>
      <c r="R3041" s="7">
        <f>Sales_Data[[#This Row],[Actul Bill Amount]]-Sales_Data[[#This Row],[ShippingCost]]</f>
        <v>299735.73</v>
      </c>
      <c r="S3041">
        <v>822</v>
      </c>
      <c r="T3041">
        <v>764.27</v>
      </c>
      <c r="U3041" t="s">
        <v>41</v>
      </c>
      <c r="V3041">
        <v>3500</v>
      </c>
      <c r="W3041" t="s">
        <v>38</v>
      </c>
      <c r="X3041" t="str">
        <f t="shared" si="95"/>
        <v>Kolkata</v>
      </c>
    </row>
    <row r="3042" spans="1:24" x14ac:dyDescent="0.4">
      <c r="A3042">
        <v>103041</v>
      </c>
      <c r="B3042" s="5">
        <v>45905.413888888892</v>
      </c>
      <c r="C3042" s="3" t="str">
        <f>TEXT(Sales_Data[[#This Row],[OrderDate]],"mmmm")</f>
        <v>September</v>
      </c>
      <c r="D3042" s="3" t="str">
        <f t="shared" si="94"/>
        <v>2025</v>
      </c>
      <c r="E3042" t="s">
        <v>23</v>
      </c>
      <c r="F3042" t="s">
        <v>28</v>
      </c>
      <c r="G3042" t="s">
        <v>29</v>
      </c>
      <c r="H3042" t="s">
        <v>16</v>
      </c>
      <c r="I3042" t="s">
        <v>100</v>
      </c>
      <c r="J3042">
        <v>39</v>
      </c>
      <c r="K3042">
        <v>450</v>
      </c>
      <c r="L3042" s="7">
        <f>Sales_Data[[#This Row],[OrderQuantity]] *Sales_Data[[#This Row],[UnitPrice]]</f>
        <v>17550</v>
      </c>
      <c r="M3042" s="7">
        <f>Sales_Data[[#This Row],[UnitPrice]]-Sales_Data[[#This Row],[UnitCost]]</f>
        <v>250</v>
      </c>
      <c r="N3042" s="7">
        <f>Sales_Data[[#This Row],[Gross Revenue]]-Sales_Data[[#This Row],[Discount Amount ]]</f>
        <v>17300</v>
      </c>
      <c r="O3042" s="7">
        <f>Sales_Data[[#This Row],[OrderQuantity]] *Sales_Data[[#This Row],[UnitCost]]</f>
        <v>7800</v>
      </c>
      <c r="P3042" s="7">
        <f>Sales_Data[[#This Row],[ItemCost]] +Sales_Data[[#This Row],[ShippingCost]]</f>
        <v>8642.5400000000009</v>
      </c>
      <c r="Q3042" s="7">
        <f>Sales_Data[[#This Row],[Gross Revenue]]-Sales_Data[[#This Row],[TotalFinancialCost]]</f>
        <v>8907.4599999999991</v>
      </c>
      <c r="R3042" s="7">
        <f>Sales_Data[[#This Row],[Actul Bill Amount]]-Sales_Data[[#This Row],[ShippingCost]]</f>
        <v>16457.46</v>
      </c>
      <c r="S3042">
        <v>686</v>
      </c>
      <c r="T3042">
        <v>842.54</v>
      </c>
      <c r="U3042" t="s">
        <v>30</v>
      </c>
      <c r="V3042">
        <v>200</v>
      </c>
      <c r="W3042" t="s">
        <v>18</v>
      </c>
      <c r="X3042" t="str">
        <f t="shared" si="95"/>
        <v>Bengaluru</v>
      </c>
    </row>
    <row r="3043" spans="1:24" x14ac:dyDescent="0.4">
      <c r="A3043">
        <v>103042</v>
      </c>
      <c r="B3043" s="5">
        <v>45875.70208333333</v>
      </c>
      <c r="C3043" s="3" t="str">
        <f>TEXT(Sales_Data[[#This Row],[OrderDate]],"mmmm")</f>
        <v>August</v>
      </c>
      <c r="D3043" s="3" t="str">
        <f t="shared" si="94"/>
        <v>2025</v>
      </c>
      <c r="E3043" t="s">
        <v>39</v>
      </c>
      <c r="F3043" t="s">
        <v>24</v>
      </c>
      <c r="G3043" t="s">
        <v>29</v>
      </c>
      <c r="H3043" t="s">
        <v>20</v>
      </c>
      <c r="I3043" t="s">
        <v>100</v>
      </c>
      <c r="J3043">
        <v>29</v>
      </c>
      <c r="K3043">
        <v>25000</v>
      </c>
      <c r="L3043" s="7">
        <f>Sales_Data[[#This Row],[OrderQuantity]] *Sales_Data[[#This Row],[UnitPrice]]</f>
        <v>725000</v>
      </c>
      <c r="M3043" s="7">
        <f>Sales_Data[[#This Row],[UnitPrice]]-Sales_Data[[#This Row],[UnitCost]]</f>
        <v>7000</v>
      </c>
      <c r="N3043" s="7">
        <f>Sales_Data[[#This Row],[Gross Revenue]]-Sales_Data[[#This Row],[Discount Amount ]]</f>
        <v>718000</v>
      </c>
      <c r="O3043" s="7">
        <f>Sales_Data[[#This Row],[OrderQuantity]] *Sales_Data[[#This Row],[UnitCost]]</f>
        <v>522000</v>
      </c>
      <c r="P3043" s="7">
        <f>Sales_Data[[#This Row],[ItemCost]] +Sales_Data[[#This Row],[ShippingCost]]</f>
        <v>522843.11</v>
      </c>
      <c r="Q3043" s="7">
        <f>Sales_Data[[#This Row],[Gross Revenue]]-Sales_Data[[#This Row],[TotalFinancialCost]]</f>
        <v>202156.89</v>
      </c>
      <c r="R3043" s="7">
        <f>Sales_Data[[#This Row],[Actul Bill Amount]]-Sales_Data[[#This Row],[ShippingCost]]</f>
        <v>717156.89</v>
      </c>
      <c r="S3043">
        <v>583</v>
      </c>
      <c r="T3043">
        <v>843.11</v>
      </c>
      <c r="U3043" t="s">
        <v>60</v>
      </c>
      <c r="V3043">
        <v>18000</v>
      </c>
      <c r="W3043" t="s">
        <v>22</v>
      </c>
      <c r="X3043" t="str">
        <f t="shared" si="95"/>
        <v>Nagpur</v>
      </c>
    </row>
    <row r="3044" spans="1:24" x14ac:dyDescent="0.4">
      <c r="A3044">
        <v>103043</v>
      </c>
      <c r="B3044" s="5">
        <v>45847.93472222222</v>
      </c>
      <c r="C3044" s="3" t="str">
        <f>TEXT(Sales_Data[[#This Row],[OrderDate]],"mmmm")</f>
        <v>July</v>
      </c>
      <c r="D3044" s="3" t="str">
        <f t="shared" si="94"/>
        <v>2025</v>
      </c>
      <c r="E3044" t="s">
        <v>34</v>
      </c>
      <c r="F3044" t="s">
        <v>40</v>
      </c>
      <c r="G3044" t="s">
        <v>15</v>
      </c>
      <c r="H3044" t="s">
        <v>32</v>
      </c>
      <c r="I3044" t="s">
        <v>100</v>
      </c>
      <c r="J3044">
        <v>5</v>
      </c>
      <c r="K3044">
        <v>5500</v>
      </c>
      <c r="L3044" s="7">
        <f>Sales_Data[[#This Row],[OrderQuantity]] *Sales_Data[[#This Row],[UnitPrice]]</f>
        <v>27500</v>
      </c>
      <c r="M3044" s="7">
        <f>Sales_Data[[#This Row],[UnitPrice]]-Sales_Data[[#This Row],[UnitCost]]</f>
        <v>2000</v>
      </c>
      <c r="N3044" s="7">
        <f>Sales_Data[[#This Row],[Gross Revenue]]-Sales_Data[[#This Row],[Discount Amount ]]</f>
        <v>25500</v>
      </c>
      <c r="O3044" s="7">
        <f>Sales_Data[[#This Row],[OrderQuantity]] *Sales_Data[[#This Row],[UnitCost]]</f>
        <v>17500</v>
      </c>
      <c r="P3044" s="7">
        <f>Sales_Data[[#This Row],[ItemCost]] +Sales_Data[[#This Row],[ShippingCost]]</f>
        <v>18355.21</v>
      </c>
      <c r="Q3044" s="7">
        <f>Sales_Data[[#This Row],[Gross Revenue]]-Sales_Data[[#This Row],[TotalFinancialCost]]</f>
        <v>9144.7900000000009</v>
      </c>
      <c r="R3044" s="7">
        <f>Sales_Data[[#This Row],[Actul Bill Amount]]-Sales_Data[[#This Row],[ShippingCost]]</f>
        <v>24644.79</v>
      </c>
      <c r="S3044">
        <v>323</v>
      </c>
      <c r="T3044">
        <v>855.21</v>
      </c>
      <c r="U3044" t="s">
        <v>41</v>
      </c>
      <c r="V3044">
        <v>3500</v>
      </c>
      <c r="W3044" t="s">
        <v>33</v>
      </c>
      <c r="X3044" t="str">
        <f t="shared" si="95"/>
        <v>Delhi</v>
      </c>
    </row>
    <row r="3045" spans="1:24" x14ac:dyDescent="0.4">
      <c r="A3045">
        <v>103044</v>
      </c>
      <c r="B3045" s="5">
        <v>45820.62222222222</v>
      </c>
      <c r="C3045" s="3" t="str">
        <f>TEXT(Sales_Data[[#This Row],[OrderDate]],"mmmm")</f>
        <v>June</v>
      </c>
      <c r="D3045" s="3" t="str">
        <f t="shared" si="94"/>
        <v>2025</v>
      </c>
      <c r="E3045" t="s">
        <v>34</v>
      </c>
      <c r="F3045" t="s">
        <v>35</v>
      </c>
      <c r="G3045" t="s">
        <v>29</v>
      </c>
      <c r="H3045" t="s">
        <v>25</v>
      </c>
      <c r="I3045" t="s">
        <v>100</v>
      </c>
      <c r="J3045">
        <v>34</v>
      </c>
      <c r="K3045">
        <v>12000</v>
      </c>
      <c r="L3045" s="7">
        <f>Sales_Data[[#This Row],[OrderQuantity]] *Sales_Data[[#This Row],[UnitPrice]]</f>
        <v>408000</v>
      </c>
      <c r="M3045" s="7">
        <f>Sales_Data[[#This Row],[UnitPrice]]-Sales_Data[[#This Row],[UnitCost]]</f>
        <v>4000</v>
      </c>
      <c r="N3045" s="7">
        <f>Sales_Data[[#This Row],[Gross Revenue]]-Sales_Data[[#This Row],[Discount Amount ]]</f>
        <v>404000</v>
      </c>
      <c r="O3045" s="7">
        <f>Sales_Data[[#This Row],[OrderQuantity]] *Sales_Data[[#This Row],[UnitCost]]</f>
        <v>272000</v>
      </c>
      <c r="P3045" s="7">
        <f>Sales_Data[[#This Row],[ItemCost]] +Sales_Data[[#This Row],[ShippingCost]]</f>
        <v>272778.68</v>
      </c>
      <c r="Q3045" s="7">
        <f>Sales_Data[[#This Row],[Gross Revenue]]-Sales_Data[[#This Row],[TotalFinancialCost]]</f>
        <v>135221.32</v>
      </c>
      <c r="R3045" s="7">
        <f>Sales_Data[[#This Row],[Actul Bill Amount]]-Sales_Data[[#This Row],[ShippingCost]]</f>
        <v>403221.32</v>
      </c>
      <c r="S3045">
        <v>1148</v>
      </c>
      <c r="T3045">
        <v>778.68</v>
      </c>
      <c r="U3045" t="s">
        <v>36</v>
      </c>
      <c r="V3045">
        <v>8000</v>
      </c>
      <c r="W3045" t="s">
        <v>27</v>
      </c>
      <c r="X3045" t="str">
        <f t="shared" si="95"/>
        <v>Mumbai</v>
      </c>
    </row>
    <row r="3046" spans="1:24" x14ac:dyDescent="0.4">
      <c r="A3046">
        <v>103045</v>
      </c>
      <c r="B3046" s="5">
        <v>45837.240972222222</v>
      </c>
      <c r="C3046" s="3" t="str">
        <f>TEXT(Sales_Data[[#This Row],[OrderDate]],"mmmm")</f>
        <v>June</v>
      </c>
      <c r="D3046" s="3" t="str">
        <f t="shared" si="94"/>
        <v>2025</v>
      </c>
      <c r="E3046" t="s">
        <v>34</v>
      </c>
      <c r="F3046" t="s">
        <v>24</v>
      </c>
      <c r="G3046" t="s">
        <v>31</v>
      </c>
      <c r="H3046" t="s">
        <v>20</v>
      </c>
      <c r="I3046" t="s">
        <v>100</v>
      </c>
      <c r="J3046">
        <v>71</v>
      </c>
      <c r="K3046">
        <v>3500</v>
      </c>
      <c r="L3046" s="7">
        <f>Sales_Data[[#This Row],[OrderQuantity]] *Sales_Data[[#This Row],[UnitPrice]]</f>
        <v>248500</v>
      </c>
      <c r="M3046" s="7">
        <f>Sales_Data[[#This Row],[UnitPrice]]-Sales_Data[[#This Row],[UnitCost]]</f>
        <v>1300</v>
      </c>
      <c r="N3046" s="7">
        <f>Sales_Data[[#This Row],[Gross Revenue]]-Sales_Data[[#This Row],[Discount Amount ]]</f>
        <v>247200</v>
      </c>
      <c r="O3046" s="7">
        <f>Sales_Data[[#This Row],[OrderQuantity]] *Sales_Data[[#This Row],[UnitCost]]</f>
        <v>156200</v>
      </c>
      <c r="P3046" s="7">
        <f>Sales_Data[[#This Row],[ItemCost]] +Sales_Data[[#This Row],[ShippingCost]]</f>
        <v>156388.98000000001</v>
      </c>
      <c r="Q3046" s="7">
        <f>Sales_Data[[#This Row],[Gross Revenue]]-Sales_Data[[#This Row],[TotalFinancialCost]]</f>
        <v>92111.01999999999</v>
      </c>
      <c r="R3046" s="7">
        <f>Sales_Data[[#This Row],[Actul Bill Amount]]-Sales_Data[[#This Row],[ShippingCost]]</f>
        <v>247011.02</v>
      </c>
      <c r="S3046">
        <v>1187</v>
      </c>
      <c r="T3046">
        <v>188.98</v>
      </c>
      <c r="U3046" t="s">
        <v>59</v>
      </c>
      <c r="V3046">
        <v>2200</v>
      </c>
      <c r="W3046" t="s">
        <v>22</v>
      </c>
      <c r="X3046" t="str">
        <f t="shared" si="95"/>
        <v>Nagpur</v>
      </c>
    </row>
    <row r="3047" spans="1:24" x14ac:dyDescent="0.4">
      <c r="A3047">
        <v>103046</v>
      </c>
      <c r="B3047" s="5">
        <v>45691.974305555559</v>
      </c>
      <c r="C3047" s="3" t="str">
        <f>TEXT(Sales_Data[[#This Row],[OrderDate]],"mmmm")</f>
        <v>February</v>
      </c>
      <c r="D3047" s="3" t="str">
        <f t="shared" si="94"/>
        <v>2025</v>
      </c>
      <c r="E3047" t="s">
        <v>34</v>
      </c>
      <c r="F3047" t="s">
        <v>46</v>
      </c>
      <c r="G3047" t="s">
        <v>15</v>
      </c>
      <c r="H3047" t="s">
        <v>32</v>
      </c>
      <c r="I3047" t="s">
        <v>100</v>
      </c>
      <c r="J3047">
        <v>49</v>
      </c>
      <c r="K3047">
        <v>15000</v>
      </c>
      <c r="L3047" s="7">
        <f>Sales_Data[[#This Row],[OrderQuantity]] *Sales_Data[[#This Row],[UnitPrice]]</f>
        <v>735000</v>
      </c>
      <c r="M3047" s="7">
        <f>Sales_Data[[#This Row],[UnitPrice]]-Sales_Data[[#This Row],[UnitCost]]</f>
        <v>5500</v>
      </c>
      <c r="N3047" s="7">
        <f>Sales_Data[[#This Row],[Gross Revenue]]-Sales_Data[[#This Row],[Discount Amount ]]</f>
        <v>729500</v>
      </c>
      <c r="O3047" s="7">
        <f>Sales_Data[[#This Row],[OrderQuantity]] *Sales_Data[[#This Row],[UnitCost]]</f>
        <v>465500</v>
      </c>
      <c r="P3047" s="7">
        <f>Sales_Data[[#This Row],[ItemCost]] +Sales_Data[[#This Row],[ShippingCost]]</f>
        <v>466708.7</v>
      </c>
      <c r="Q3047" s="7">
        <f>Sales_Data[[#This Row],[Gross Revenue]]-Sales_Data[[#This Row],[TotalFinancialCost]]</f>
        <v>268291.3</v>
      </c>
      <c r="R3047" s="7">
        <f>Sales_Data[[#This Row],[Actul Bill Amount]]-Sales_Data[[#This Row],[ShippingCost]]</f>
        <v>728291.3</v>
      </c>
      <c r="S3047">
        <v>660</v>
      </c>
      <c r="T3047">
        <v>1208.7</v>
      </c>
      <c r="U3047" t="s">
        <v>53</v>
      </c>
      <c r="V3047">
        <v>9500</v>
      </c>
      <c r="W3047" t="s">
        <v>33</v>
      </c>
      <c r="X3047" t="str">
        <f t="shared" si="95"/>
        <v>Delhi</v>
      </c>
    </row>
    <row r="3048" spans="1:24" x14ac:dyDescent="0.4">
      <c r="A3048">
        <v>103047</v>
      </c>
      <c r="B3048" s="5">
        <v>45698.043749999997</v>
      </c>
      <c r="C3048" s="3" t="str">
        <f>TEXT(Sales_Data[[#This Row],[OrderDate]],"mmmm")</f>
        <v>February</v>
      </c>
      <c r="D3048" s="3" t="str">
        <f t="shared" si="94"/>
        <v>2025</v>
      </c>
      <c r="E3048" t="s">
        <v>13</v>
      </c>
      <c r="F3048" t="s">
        <v>35</v>
      </c>
      <c r="G3048" t="s">
        <v>29</v>
      </c>
      <c r="H3048" t="s">
        <v>20</v>
      </c>
      <c r="I3048" t="s">
        <v>100</v>
      </c>
      <c r="J3048">
        <v>50</v>
      </c>
      <c r="K3048">
        <v>8500</v>
      </c>
      <c r="L3048" s="7">
        <f>Sales_Data[[#This Row],[OrderQuantity]] *Sales_Data[[#This Row],[UnitPrice]]</f>
        <v>425000</v>
      </c>
      <c r="M3048" s="7">
        <f>Sales_Data[[#This Row],[UnitPrice]]-Sales_Data[[#This Row],[UnitCost]]</f>
        <v>3000</v>
      </c>
      <c r="N3048" s="7">
        <f>Sales_Data[[#This Row],[Gross Revenue]]-Sales_Data[[#This Row],[Discount Amount ]]</f>
        <v>422000</v>
      </c>
      <c r="O3048" s="7">
        <f>Sales_Data[[#This Row],[OrderQuantity]] *Sales_Data[[#This Row],[UnitCost]]</f>
        <v>275000</v>
      </c>
      <c r="P3048" s="7">
        <f>Sales_Data[[#This Row],[ItemCost]] +Sales_Data[[#This Row],[ShippingCost]]</f>
        <v>275406.76</v>
      </c>
      <c r="Q3048" s="7">
        <f>Sales_Data[[#This Row],[Gross Revenue]]-Sales_Data[[#This Row],[TotalFinancialCost]]</f>
        <v>149593.24</v>
      </c>
      <c r="R3048" s="7">
        <f>Sales_Data[[#This Row],[Actul Bill Amount]]-Sales_Data[[#This Row],[ShippingCost]]</f>
        <v>421593.24</v>
      </c>
      <c r="S3048">
        <v>666</v>
      </c>
      <c r="T3048">
        <v>406.76</v>
      </c>
      <c r="U3048" t="s">
        <v>49</v>
      </c>
      <c r="V3048">
        <v>5500</v>
      </c>
      <c r="W3048" t="s">
        <v>22</v>
      </c>
      <c r="X3048" t="str">
        <f t="shared" si="95"/>
        <v>Nagpur</v>
      </c>
    </row>
    <row r="3049" spans="1:24" x14ac:dyDescent="0.4">
      <c r="A3049">
        <v>103048</v>
      </c>
      <c r="B3049" s="5">
        <v>45964.036805555559</v>
      </c>
      <c r="C3049" s="3" t="str">
        <f>TEXT(Sales_Data[[#This Row],[OrderDate]],"mmmm")</f>
        <v>November</v>
      </c>
      <c r="D3049" s="3" t="str">
        <f t="shared" si="94"/>
        <v>2025</v>
      </c>
      <c r="E3049" t="s">
        <v>39</v>
      </c>
      <c r="F3049" t="s">
        <v>55</v>
      </c>
      <c r="G3049" t="s">
        <v>15</v>
      </c>
      <c r="H3049" t="s">
        <v>37</v>
      </c>
      <c r="I3049" t="s">
        <v>100</v>
      </c>
      <c r="J3049">
        <v>99</v>
      </c>
      <c r="K3049">
        <v>850</v>
      </c>
      <c r="L3049" s="7">
        <f>Sales_Data[[#This Row],[OrderQuantity]] *Sales_Data[[#This Row],[UnitPrice]]</f>
        <v>84150</v>
      </c>
      <c r="M3049" s="7">
        <f>Sales_Data[[#This Row],[UnitPrice]]-Sales_Data[[#This Row],[UnitCost]]</f>
        <v>300</v>
      </c>
      <c r="N3049" s="7">
        <f>Sales_Data[[#This Row],[Gross Revenue]]-Sales_Data[[#This Row],[Discount Amount ]]</f>
        <v>83850</v>
      </c>
      <c r="O3049" s="7">
        <f>Sales_Data[[#This Row],[OrderQuantity]] *Sales_Data[[#This Row],[UnitCost]]</f>
        <v>54450</v>
      </c>
      <c r="P3049" s="7">
        <f>Sales_Data[[#This Row],[ItemCost]] +Sales_Data[[#This Row],[ShippingCost]]</f>
        <v>56770.2</v>
      </c>
      <c r="Q3049" s="7">
        <f>Sales_Data[[#This Row],[Gross Revenue]]-Sales_Data[[#This Row],[TotalFinancialCost]]</f>
        <v>27379.800000000003</v>
      </c>
      <c r="R3049" s="7">
        <f>Sales_Data[[#This Row],[Actul Bill Amount]]-Sales_Data[[#This Row],[ShippingCost]]</f>
        <v>81529.8</v>
      </c>
      <c r="S3049">
        <v>1034</v>
      </c>
      <c r="T3049">
        <v>2320.1999999999998</v>
      </c>
      <c r="U3049" t="s">
        <v>56</v>
      </c>
      <c r="V3049">
        <v>550</v>
      </c>
      <c r="W3049" t="s">
        <v>38</v>
      </c>
      <c r="X3049" t="str">
        <f t="shared" si="95"/>
        <v>Kolkata</v>
      </c>
    </row>
    <row r="3050" spans="1:24" x14ac:dyDescent="0.4">
      <c r="A3050">
        <v>103049</v>
      </c>
      <c r="B3050" s="5">
        <v>45995.34652777778</v>
      </c>
      <c r="C3050" s="3" t="str">
        <f>TEXT(Sales_Data[[#This Row],[OrderDate]],"mmmm")</f>
        <v>December</v>
      </c>
      <c r="D3050" s="3" t="str">
        <f t="shared" si="94"/>
        <v>2025</v>
      </c>
      <c r="E3050" t="s">
        <v>34</v>
      </c>
      <c r="F3050" t="s">
        <v>24</v>
      </c>
      <c r="G3050" t="s">
        <v>29</v>
      </c>
      <c r="H3050" t="s">
        <v>25</v>
      </c>
      <c r="I3050" t="s">
        <v>100</v>
      </c>
      <c r="J3050">
        <v>90</v>
      </c>
      <c r="K3050">
        <v>25000</v>
      </c>
      <c r="L3050" s="7">
        <f>Sales_Data[[#This Row],[OrderQuantity]] *Sales_Data[[#This Row],[UnitPrice]]</f>
        <v>2250000</v>
      </c>
      <c r="M3050" s="7">
        <f>Sales_Data[[#This Row],[UnitPrice]]-Sales_Data[[#This Row],[UnitCost]]</f>
        <v>7000</v>
      </c>
      <c r="N3050" s="7">
        <f>Sales_Data[[#This Row],[Gross Revenue]]-Sales_Data[[#This Row],[Discount Amount ]]</f>
        <v>2243000</v>
      </c>
      <c r="O3050" s="7">
        <f>Sales_Data[[#This Row],[OrderQuantity]] *Sales_Data[[#This Row],[UnitCost]]</f>
        <v>1620000</v>
      </c>
      <c r="P3050" s="7">
        <f>Sales_Data[[#This Row],[ItemCost]] +Sales_Data[[#This Row],[ShippingCost]]</f>
        <v>1620542.6</v>
      </c>
      <c r="Q3050" s="7">
        <f>Sales_Data[[#This Row],[Gross Revenue]]-Sales_Data[[#This Row],[TotalFinancialCost]]</f>
        <v>629457.39999999991</v>
      </c>
      <c r="R3050" s="7">
        <f>Sales_Data[[#This Row],[Actul Bill Amount]]-Sales_Data[[#This Row],[ShippingCost]]</f>
        <v>2242457.4</v>
      </c>
      <c r="S3050">
        <v>911</v>
      </c>
      <c r="T3050">
        <v>542.6</v>
      </c>
      <c r="U3050" t="s">
        <v>60</v>
      </c>
      <c r="V3050">
        <v>18000</v>
      </c>
      <c r="W3050" t="s">
        <v>27</v>
      </c>
      <c r="X3050" t="str">
        <f t="shared" si="95"/>
        <v>Mumbai</v>
      </c>
    </row>
    <row r="3051" spans="1:24" x14ac:dyDescent="0.4">
      <c r="A3051">
        <v>103050</v>
      </c>
      <c r="B3051" s="5">
        <v>45971.630555555559</v>
      </c>
      <c r="C3051" s="3" t="str">
        <f>TEXT(Sales_Data[[#This Row],[OrderDate]],"mmmm")</f>
        <v>November</v>
      </c>
      <c r="D3051" s="3" t="str">
        <f t="shared" si="94"/>
        <v>2025</v>
      </c>
      <c r="E3051" t="s">
        <v>13</v>
      </c>
      <c r="F3051" t="s">
        <v>35</v>
      </c>
      <c r="G3051" t="s">
        <v>15</v>
      </c>
      <c r="H3051" t="s">
        <v>25</v>
      </c>
      <c r="I3051" t="s">
        <v>100</v>
      </c>
      <c r="J3051">
        <v>57</v>
      </c>
      <c r="K3051">
        <v>12000</v>
      </c>
      <c r="L3051" s="7">
        <f>Sales_Data[[#This Row],[OrderQuantity]] *Sales_Data[[#This Row],[UnitPrice]]</f>
        <v>684000</v>
      </c>
      <c r="M3051" s="7">
        <f>Sales_Data[[#This Row],[UnitPrice]]-Sales_Data[[#This Row],[UnitCost]]</f>
        <v>4000</v>
      </c>
      <c r="N3051" s="7">
        <f>Sales_Data[[#This Row],[Gross Revenue]]-Sales_Data[[#This Row],[Discount Amount ]]</f>
        <v>680000</v>
      </c>
      <c r="O3051" s="7">
        <f>Sales_Data[[#This Row],[OrderQuantity]] *Sales_Data[[#This Row],[UnitCost]]</f>
        <v>456000</v>
      </c>
      <c r="P3051" s="7">
        <f>Sales_Data[[#This Row],[ItemCost]] +Sales_Data[[#This Row],[ShippingCost]]</f>
        <v>456560.14</v>
      </c>
      <c r="Q3051" s="7">
        <f>Sales_Data[[#This Row],[Gross Revenue]]-Sales_Data[[#This Row],[TotalFinancialCost]]</f>
        <v>227439.86</v>
      </c>
      <c r="R3051" s="7">
        <f>Sales_Data[[#This Row],[Actul Bill Amount]]-Sales_Data[[#This Row],[ShippingCost]]</f>
        <v>679439.86</v>
      </c>
      <c r="S3051">
        <v>492</v>
      </c>
      <c r="T3051">
        <v>560.14</v>
      </c>
      <c r="U3051" t="s">
        <v>36</v>
      </c>
      <c r="V3051">
        <v>8000</v>
      </c>
      <c r="W3051" t="s">
        <v>27</v>
      </c>
      <c r="X3051" t="str">
        <f t="shared" si="95"/>
        <v>Mumbai</v>
      </c>
    </row>
    <row r="3052" spans="1:24" x14ac:dyDescent="0.4">
      <c r="A3052">
        <v>103051</v>
      </c>
      <c r="B3052" s="5">
        <v>45732.651388888888</v>
      </c>
      <c r="C3052" s="3" t="str">
        <f>TEXT(Sales_Data[[#This Row],[OrderDate]],"mmmm")</f>
        <v>March</v>
      </c>
      <c r="D3052" s="3" t="str">
        <f t="shared" si="94"/>
        <v>2025</v>
      </c>
      <c r="E3052" t="s">
        <v>13</v>
      </c>
      <c r="F3052" t="s">
        <v>46</v>
      </c>
      <c r="G3052" t="s">
        <v>15</v>
      </c>
      <c r="H3052" t="s">
        <v>25</v>
      </c>
      <c r="I3052" t="s">
        <v>100</v>
      </c>
      <c r="J3052">
        <v>97</v>
      </c>
      <c r="K3052">
        <v>4500</v>
      </c>
      <c r="L3052" s="7">
        <f>Sales_Data[[#This Row],[OrderQuantity]] *Sales_Data[[#This Row],[UnitPrice]]</f>
        <v>436500</v>
      </c>
      <c r="M3052" s="7">
        <f>Sales_Data[[#This Row],[UnitPrice]]-Sales_Data[[#This Row],[UnitCost]]</f>
        <v>1700</v>
      </c>
      <c r="N3052" s="7">
        <f>Sales_Data[[#This Row],[Gross Revenue]]-Sales_Data[[#This Row],[Discount Amount ]]</f>
        <v>434800</v>
      </c>
      <c r="O3052" s="7">
        <f>Sales_Data[[#This Row],[OrderQuantity]] *Sales_Data[[#This Row],[UnitCost]]</f>
        <v>271600</v>
      </c>
      <c r="P3052" s="7">
        <f>Sales_Data[[#This Row],[ItemCost]] +Sales_Data[[#This Row],[ShippingCost]]</f>
        <v>272143.87</v>
      </c>
      <c r="Q3052" s="7">
        <f>Sales_Data[[#This Row],[Gross Revenue]]-Sales_Data[[#This Row],[TotalFinancialCost]]</f>
        <v>164356.13</v>
      </c>
      <c r="R3052" s="7">
        <f>Sales_Data[[#This Row],[Actul Bill Amount]]-Sales_Data[[#This Row],[ShippingCost]]</f>
        <v>434256.13</v>
      </c>
      <c r="S3052">
        <v>1149</v>
      </c>
      <c r="T3052">
        <v>543.87</v>
      </c>
      <c r="U3052" t="s">
        <v>47</v>
      </c>
      <c r="V3052">
        <v>2800</v>
      </c>
      <c r="W3052" t="s">
        <v>27</v>
      </c>
      <c r="X3052" t="str">
        <f t="shared" si="95"/>
        <v>Mumbai</v>
      </c>
    </row>
    <row r="3053" spans="1:24" x14ac:dyDescent="0.4">
      <c r="A3053">
        <v>103052</v>
      </c>
      <c r="B3053" s="5">
        <v>45936.558333333334</v>
      </c>
      <c r="C3053" s="3" t="str">
        <f>TEXT(Sales_Data[[#This Row],[OrderDate]],"mmmm")</f>
        <v>October</v>
      </c>
      <c r="D3053" s="3" t="str">
        <f t="shared" si="94"/>
        <v>2025</v>
      </c>
      <c r="E3053" t="s">
        <v>48</v>
      </c>
      <c r="F3053" t="s">
        <v>24</v>
      </c>
      <c r="G3053" t="s">
        <v>29</v>
      </c>
      <c r="H3053" t="s">
        <v>25</v>
      </c>
      <c r="I3053" t="s">
        <v>100</v>
      </c>
      <c r="J3053">
        <v>10</v>
      </c>
      <c r="K3053">
        <v>3500</v>
      </c>
      <c r="L3053" s="7">
        <f>Sales_Data[[#This Row],[OrderQuantity]] *Sales_Data[[#This Row],[UnitPrice]]</f>
        <v>35000</v>
      </c>
      <c r="M3053" s="7">
        <f>Sales_Data[[#This Row],[UnitPrice]]-Sales_Data[[#This Row],[UnitCost]]</f>
        <v>1300</v>
      </c>
      <c r="N3053" s="7">
        <f>Sales_Data[[#This Row],[Gross Revenue]]-Sales_Data[[#This Row],[Discount Amount ]]</f>
        <v>33700</v>
      </c>
      <c r="O3053" s="7">
        <f>Sales_Data[[#This Row],[OrderQuantity]] *Sales_Data[[#This Row],[UnitCost]]</f>
        <v>22000</v>
      </c>
      <c r="P3053" s="7">
        <f>Sales_Data[[#This Row],[ItemCost]] +Sales_Data[[#This Row],[ShippingCost]]</f>
        <v>22626.53</v>
      </c>
      <c r="Q3053" s="7">
        <f>Sales_Data[[#This Row],[Gross Revenue]]-Sales_Data[[#This Row],[TotalFinancialCost]]</f>
        <v>12373.470000000001</v>
      </c>
      <c r="R3053" s="7">
        <f>Sales_Data[[#This Row],[Actul Bill Amount]]-Sales_Data[[#This Row],[ShippingCost]]</f>
        <v>33073.47</v>
      </c>
      <c r="S3053">
        <v>671</v>
      </c>
      <c r="T3053">
        <v>626.53</v>
      </c>
      <c r="U3053" t="s">
        <v>59</v>
      </c>
      <c r="V3053">
        <v>2200</v>
      </c>
      <c r="W3053" t="s">
        <v>27</v>
      </c>
      <c r="X3053" t="str">
        <f t="shared" si="95"/>
        <v>Mumbai</v>
      </c>
    </row>
    <row r="3054" spans="1:24" x14ac:dyDescent="0.4">
      <c r="A3054">
        <v>103053</v>
      </c>
      <c r="B3054" s="5">
        <v>45833.956250000003</v>
      </c>
      <c r="C3054" s="3" t="str">
        <f>TEXT(Sales_Data[[#This Row],[OrderDate]],"mmmm")</f>
        <v>June</v>
      </c>
      <c r="D3054" s="3" t="str">
        <f t="shared" si="94"/>
        <v>2025</v>
      </c>
      <c r="E3054" t="s">
        <v>23</v>
      </c>
      <c r="F3054" t="s">
        <v>46</v>
      </c>
      <c r="G3054" t="s">
        <v>31</v>
      </c>
      <c r="H3054" t="s">
        <v>16</v>
      </c>
      <c r="I3054" t="s">
        <v>100</v>
      </c>
      <c r="J3054">
        <v>34</v>
      </c>
      <c r="K3054">
        <v>4500</v>
      </c>
      <c r="L3054" s="7">
        <f>Sales_Data[[#This Row],[OrderQuantity]] *Sales_Data[[#This Row],[UnitPrice]]</f>
        <v>153000</v>
      </c>
      <c r="M3054" s="7">
        <f>Sales_Data[[#This Row],[UnitPrice]]-Sales_Data[[#This Row],[UnitCost]]</f>
        <v>1700</v>
      </c>
      <c r="N3054" s="7">
        <f>Sales_Data[[#This Row],[Gross Revenue]]-Sales_Data[[#This Row],[Discount Amount ]]</f>
        <v>151300</v>
      </c>
      <c r="O3054" s="7">
        <f>Sales_Data[[#This Row],[OrderQuantity]] *Sales_Data[[#This Row],[UnitCost]]</f>
        <v>95200</v>
      </c>
      <c r="P3054" s="7">
        <f>Sales_Data[[#This Row],[ItemCost]] +Sales_Data[[#This Row],[ShippingCost]]</f>
        <v>95668.86</v>
      </c>
      <c r="Q3054" s="7">
        <f>Sales_Data[[#This Row],[Gross Revenue]]-Sales_Data[[#This Row],[TotalFinancialCost]]</f>
        <v>57331.14</v>
      </c>
      <c r="R3054" s="7">
        <f>Sales_Data[[#This Row],[Actul Bill Amount]]-Sales_Data[[#This Row],[ShippingCost]]</f>
        <v>150831.14000000001</v>
      </c>
      <c r="S3054">
        <v>381</v>
      </c>
      <c r="T3054">
        <v>468.86</v>
      </c>
      <c r="U3054" t="s">
        <v>47</v>
      </c>
      <c r="V3054">
        <v>2800</v>
      </c>
      <c r="W3054" t="s">
        <v>18</v>
      </c>
      <c r="X3054" t="str">
        <f t="shared" si="95"/>
        <v>Bengaluru</v>
      </c>
    </row>
    <row r="3055" spans="1:24" x14ac:dyDescent="0.4">
      <c r="A3055">
        <v>103054</v>
      </c>
      <c r="B3055" s="5">
        <v>45807.03402777778</v>
      </c>
      <c r="C3055" s="3" t="str">
        <f>TEXT(Sales_Data[[#This Row],[OrderDate]],"mmmm")</f>
        <v>May</v>
      </c>
      <c r="D3055" s="3" t="str">
        <f t="shared" si="94"/>
        <v>2025</v>
      </c>
      <c r="E3055" t="s">
        <v>48</v>
      </c>
      <c r="F3055" t="s">
        <v>35</v>
      </c>
      <c r="G3055" t="s">
        <v>29</v>
      </c>
      <c r="H3055" t="s">
        <v>32</v>
      </c>
      <c r="I3055" t="s">
        <v>100</v>
      </c>
      <c r="J3055">
        <v>86</v>
      </c>
      <c r="K3055">
        <v>8500</v>
      </c>
      <c r="L3055" s="7">
        <f>Sales_Data[[#This Row],[OrderQuantity]] *Sales_Data[[#This Row],[UnitPrice]]</f>
        <v>731000</v>
      </c>
      <c r="M3055" s="7">
        <f>Sales_Data[[#This Row],[UnitPrice]]-Sales_Data[[#This Row],[UnitCost]]</f>
        <v>3000</v>
      </c>
      <c r="N3055" s="7">
        <f>Sales_Data[[#This Row],[Gross Revenue]]-Sales_Data[[#This Row],[Discount Amount ]]</f>
        <v>728000</v>
      </c>
      <c r="O3055" s="7">
        <f>Sales_Data[[#This Row],[OrderQuantity]] *Sales_Data[[#This Row],[UnitCost]]</f>
        <v>473000</v>
      </c>
      <c r="P3055" s="7">
        <f>Sales_Data[[#This Row],[ItemCost]] +Sales_Data[[#This Row],[ShippingCost]]</f>
        <v>474172.34</v>
      </c>
      <c r="Q3055" s="7">
        <f>Sales_Data[[#This Row],[Gross Revenue]]-Sales_Data[[#This Row],[TotalFinancialCost]]</f>
        <v>256827.65999999997</v>
      </c>
      <c r="R3055" s="7">
        <f>Sales_Data[[#This Row],[Actul Bill Amount]]-Sales_Data[[#This Row],[ShippingCost]]</f>
        <v>726827.66</v>
      </c>
      <c r="S3055">
        <v>542</v>
      </c>
      <c r="T3055">
        <v>1172.3399999999999</v>
      </c>
      <c r="U3055" t="s">
        <v>49</v>
      </c>
      <c r="V3055">
        <v>5500</v>
      </c>
      <c r="W3055" t="s">
        <v>33</v>
      </c>
      <c r="X3055" t="str">
        <f t="shared" si="95"/>
        <v>Delhi</v>
      </c>
    </row>
    <row r="3056" spans="1:24" x14ac:dyDescent="0.4">
      <c r="A3056">
        <v>103055</v>
      </c>
      <c r="B3056" s="5">
        <v>45930.081944444442</v>
      </c>
      <c r="C3056" s="3" t="str">
        <f>TEXT(Sales_Data[[#This Row],[OrderDate]],"mmmm")</f>
        <v>September</v>
      </c>
      <c r="D3056" s="3" t="str">
        <f t="shared" si="94"/>
        <v>2025</v>
      </c>
      <c r="E3056" t="s">
        <v>39</v>
      </c>
      <c r="F3056" t="s">
        <v>35</v>
      </c>
      <c r="G3056" t="s">
        <v>31</v>
      </c>
      <c r="H3056" t="s">
        <v>25</v>
      </c>
      <c r="I3056" t="s">
        <v>100</v>
      </c>
      <c r="J3056">
        <v>1</v>
      </c>
      <c r="K3056">
        <v>12000</v>
      </c>
      <c r="L3056" s="7">
        <f>Sales_Data[[#This Row],[OrderQuantity]] *Sales_Data[[#This Row],[UnitPrice]]</f>
        <v>12000</v>
      </c>
      <c r="M3056" s="7">
        <f>Sales_Data[[#This Row],[UnitPrice]]-Sales_Data[[#This Row],[UnitCost]]</f>
        <v>4000</v>
      </c>
      <c r="N3056" s="7">
        <f>Sales_Data[[#This Row],[Gross Revenue]]-Sales_Data[[#This Row],[Discount Amount ]]</f>
        <v>8000</v>
      </c>
      <c r="O3056" s="7">
        <f>Sales_Data[[#This Row],[OrderQuantity]] *Sales_Data[[#This Row],[UnitCost]]</f>
        <v>8000</v>
      </c>
      <c r="P3056" s="7">
        <f>Sales_Data[[#This Row],[ItemCost]] +Sales_Data[[#This Row],[ShippingCost]]</f>
        <v>8560.66</v>
      </c>
      <c r="Q3056" s="7">
        <f>Sales_Data[[#This Row],[Gross Revenue]]-Sales_Data[[#This Row],[TotalFinancialCost]]</f>
        <v>3439.34</v>
      </c>
      <c r="R3056" s="7">
        <f>Sales_Data[[#This Row],[Actul Bill Amount]]-Sales_Data[[#This Row],[ShippingCost]]</f>
        <v>7439.34</v>
      </c>
      <c r="S3056">
        <v>809</v>
      </c>
      <c r="T3056">
        <v>560.66</v>
      </c>
      <c r="U3056" t="s">
        <v>36</v>
      </c>
      <c r="V3056">
        <v>8000</v>
      </c>
      <c r="W3056" t="s">
        <v>27</v>
      </c>
      <c r="X3056" t="str">
        <f t="shared" si="95"/>
        <v>Mumbai</v>
      </c>
    </row>
    <row r="3057" spans="1:24" x14ac:dyDescent="0.4">
      <c r="A3057">
        <v>103056</v>
      </c>
      <c r="B3057" s="5">
        <v>45982.361805555556</v>
      </c>
      <c r="C3057" s="3" t="str">
        <f>TEXT(Sales_Data[[#This Row],[OrderDate]],"mmmm")</f>
        <v>November</v>
      </c>
      <c r="D3057" s="3" t="str">
        <f t="shared" si="94"/>
        <v>2025</v>
      </c>
      <c r="E3057" t="s">
        <v>34</v>
      </c>
      <c r="F3057" t="s">
        <v>14</v>
      </c>
      <c r="G3057" t="s">
        <v>15</v>
      </c>
      <c r="H3057" t="s">
        <v>37</v>
      </c>
      <c r="I3057" t="s">
        <v>100</v>
      </c>
      <c r="J3057">
        <v>85</v>
      </c>
      <c r="K3057">
        <v>3200</v>
      </c>
      <c r="L3057" s="7">
        <f>Sales_Data[[#This Row],[OrderQuantity]] *Sales_Data[[#This Row],[UnitPrice]]</f>
        <v>272000</v>
      </c>
      <c r="M3057" s="7">
        <f>Sales_Data[[#This Row],[UnitPrice]]-Sales_Data[[#This Row],[UnitCost]]</f>
        <v>1200</v>
      </c>
      <c r="N3057" s="7">
        <f>Sales_Data[[#This Row],[Gross Revenue]]-Sales_Data[[#This Row],[Discount Amount ]]</f>
        <v>270800</v>
      </c>
      <c r="O3057" s="7">
        <f>Sales_Data[[#This Row],[OrderQuantity]] *Sales_Data[[#This Row],[UnitCost]]</f>
        <v>170000</v>
      </c>
      <c r="P3057" s="7">
        <f>Sales_Data[[#This Row],[ItemCost]] +Sales_Data[[#This Row],[ShippingCost]]</f>
        <v>170444.15</v>
      </c>
      <c r="Q3057" s="7">
        <f>Sales_Data[[#This Row],[Gross Revenue]]-Sales_Data[[#This Row],[TotalFinancialCost]]</f>
        <v>101555.85</v>
      </c>
      <c r="R3057" s="7">
        <f>Sales_Data[[#This Row],[Actul Bill Amount]]-Sales_Data[[#This Row],[ShippingCost]]</f>
        <v>270355.84999999998</v>
      </c>
      <c r="S3057">
        <v>1076</v>
      </c>
      <c r="T3057">
        <v>444.15</v>
      </c>
      <c r="U3057" t="s">
        <v>17</v>
      </c>
      <c r="V3057">
        <v>2000</v>
      </c>
      <c r="W3057" t="s">
        <v>38</v>
      </c>
      <c r="X3057" t="str">
        <f t="shared" si="95"/>
        <v>Kolkata</v>
      </c>
    </row>
    <row r="3058" spans="1:24" x14ac:dyDescent="0.4">
      <c r="A3058">
        <v>103057</v>
      </c>
      <c r="B3058" s="5">
        <v>45765.65</v>
      </c>
      <c r="C3058" s="3" t="str">
        <f>TEXT(Sales_Data[[#This Row],[OrderDate]],"mmmm")</f>
        <v>April</v>
      </c>
      <c r="D3058" s="3" t="str">
        <f t="shared" si="94"/>
        <v>2025</v>
      </c>
      <c r="E3058" t="s">
        <v>34</v>
      </c>
      <c r="F3058" t="s">
        <v>14</v>
      </c>
      <c r="G3058" t="s">
        <v>29</v>
      </c>
      <c r="H3058" t="s">
        <v>20</v>
      </c>
      <c r="I3058" t="s">
        <v>100</v>
      </c>
      <c r="J3058">
        <v>73</v>
      </c>
      <c r="K3058">
        <v>3200</v>
      </c>
      <c r="L3058" s="7">
        <f>Sales_Data[[#This Row],[OrderQuantity]] *Sales_Data[[#This Row],[UnitPrice]]</f>
        <v>233600</v>
      </c>
      <c r="M3058" s="7">
        <f>Sales_Data[[#This Row],[UnitPrice]]-Sales_Data[[#This Row],[UnitCost]]</f>
        <v>1200</v>
      </c>
      <c r="N3058" s="7">
        <f>Sales_Data[[#This Row],[Gross Revenue]]-Sales_Data[[#This Row],[Discount Amount ]]</f>
        <v>232400</v>
      </c>
      <c r="O3058" s="7">
        <f>Sales_Data[[#This Row],[OrderQuantity]] *Sales_Data[[#This Row],[UnitCost]]</f>
        <v>146000</v>
      </c>
      <c r="P3058" s="7">
        <f>Sales_Data[[#This Row],[ItemCost]] +Sales_Data[[#This Row],[ShippingCost]]</f>
        <v>146600.5</v>
      </c>
      <c r="Q3058" s="7">
        <f>Sales_Data[[#This Row],[Gross Revenue]]-Sales_Data[[#This Row],[TotalFinancialCost]]</f>
        <v>86999.5</v>
      </c>
      <c r="R3058" s="7">
        <f>Sales_Data[[#This Row],[Actul Bill Amount]]-Sales_Data[[#This Row],[ShippingCost]]</f>
        <v>231799.5</v>
      </c>
      <c r="S3058">
        <v>569</v>
      </c>
      <c r="T3058">
        <v>600.5</v>
      </c>
      <c r="U3058" t="s">
        <v>17</v>
      </c>
      <c r="V3058">
        <v>2000</v>
      </c>
      <c r="W3058" t="s">
        <v>22</v>
      </c>
      <c r="X3058" t="str">
        <f t="shared" si="95"/>
        <v>Nagpur</v>
      </c>
    </row>
    <row r="3059" spans="1:24" x14ac:dyDescent="0.4">
      <c r="A3059">
        <v>103058</v>
      </c>
      <c r="B3059" s="5">
        <v>45796.168055555558</v>
      </c>
      <c r="C3059" s="3" t="str">
        <f>TEXT(Sales_Data[[#This Row],[OrderDate]],"mmmm")</f>
        <v>May</v>
      </c>
      <c r="D3059" s="3" t="str">
        <f t="shared" si="94"/>
        <v>2025</v>
      </c>
      <c r="E3059" t="s">
        <v>23</v>
      </c>
      <c r="F3059" t="s">
        <v>43</v>
      </c>
      <c r="G3059" t="s">
        <v>31</v>
      </c>
      <c r="H3059" t="s">
        <v>25</v>
      </c>
      <c r="I3059" t="s">
        <v>100</v>
      </c>
      <c r="J3059">
        <v>28</v>
      </c>
      <c r="K3059">
        <v>2800</v>
      </c>
      <c r="L3059" s="7">
        <f>Sales_Data[[#This Row],[OrderQuantity]] *Sales_Data[[#This Row],[UnitPrice]]</f>
        <v>78400</v>
      </c>
      <c r="M3059" s="7">
        <f>Sales_Data[[#This Row],[UnitPrice]]-Sales_Data[[#This Row],[UnitCost]]</f>
        <v>1300</v>
      </c>
      <c r="N3059" s="7">
        <f>Sales_Data[[#This Row],[Gross Revenue]]-Sales_Data[[#This Row],[Discount Amount ]]</f>
        <v>77100</v>
      </c>
      <c r="O3059" s="7">
        <f>Sales_Data[[#This Row],[OrderQuantity]] *Sales_Data[[#This Row],[UnitCost]]</f>
        <v>42000</v>
      </c>
      <c r="P3059" s="7">
        <f>Sales_Data[[#This Row],[ItemCost]] +Sales_Data[[#This Row],[ShippingCost]]</f>
        <v>43016.02</v>
      </c>
      <c r="Q3059" s="7">
        <f>Sales_Data[[#This Row],[Gross Revenue]]-Sales_Data[[#This Row],[TotalFinancialCost]]</f>
        <v>35383.980000000003</v>
      </c>
      <c r="R3059" s="7">
        <f>Sales_Data[[#This Row],[Actul Bill Amount]]-Sales_Data[[#This Row],[ShippingCost]]</f>
        <v>76083.98</v>
      </c>
      <c r="S3059">
        <v>718</v>
      </c>
      <c r="T3059">
        <v>1016.02</v>
      </c>
      <c r="U3059" t="s">
        <v>61</v>
      </c>
      <c r="V3059">
        <v>1500</v>
      </c>
      <c r="W3059" t="s">
        <v>27</v>
      </c>
      <c r="X3059" t="str">
        <f t="shared" si="95"/>
        <v>Mumbai</v>
      </c>
    </row>
    <row r="3060" spans="1:24" x14ac:dyDescent="0.4">
      <c r="A3060">
        <v>103059</v>
      </c>
      <c r="B3060" s="5">
        <v>46007.74722222222</v>
      </c>
      <c r="C3060" s="3" t="str">
        <f>TEXT(Sales_Data[[#This Row],[OrderDate]],"mmmm")</f>
        <v>December</v>
      </c>
      <c r="D3060" s="3" t="str">
        <f t="shared" si="94"/>
        <v>2025</v>
      </c>
      <c r="E3060" t="s">
        <v>42</v>
      </c>
      <c r="F3060" t="s">
        <v>14</v>
      </c>
      <c r="G3060" t="s">
        <v>15</v>
      </c>
      <c r="H3060" t="s">
        <v>16</v>
      </c>
      <c r="I3060" t="s">
        <v>100</v>
      </c>
      <c r="J3060">
        <v>17</v>
      </c>
      <c r="K3060">
        <v>6500</v>
      </c>
      <c r="L3060" s="7">
        <f>Sales_Data[[#This Row],[OrderQuantity]] *Sales_Data[[#This Row],[UnitPrice]]</f>
        <v>110500</v>
      </c>
      <c r="M3060" s="7">
        <f>Sales_Data[[#This Row],[UnitPrice]]-Sales_Data[[#This Row],[UnitCost]]</f>
        <v>2300</v>
      </c>
      <c r="N3060" s="7">
        <f>Sales_Data[[#This Row],[Gross Revenue]]-Sales_Data[[#This Row],[Discount Amount ]]</f>
        <v>108200</v>
      </c>
      <c r="O3060" s="7">
        <f>Sales_Data[[#This Row],[OrderQuantity]] *Sales_Data[[#This Row],[UnitCost]]</f>
        <v>71400</v>
      </c>
      <c r="P3060" s="7">
        <f>Sales_Data[[#This Row],[ItemCost]] +Sales_Data[[#This Row],[ShippingCost]]</f>
        <v>71866.83</v>
      </c>
      <c r="Q3060" s="7">
        <f>Sales_Data[[#This Row],[Gross Revenue]]-Sales_Data[[#This Row],[TotalFinancialCost]]</f>
        <v>38633.17</v>
      </c>
      <c r="R3060" s="7">
        <f>Sales_Data[[#This Row],[Actul Bill Amount]]-Sales_Data[[#This Row],[ShippingCost]]</f>
        <v>107733.17</v>
      </c>
      <c r="S3060">
        <v>933</v>
      </c>
      <c r="T3060">
        <v>466.83</v>
      </c>
      <c r="U3060" t="s">
        <v>21</v>
      </c>
      <c r="V3060">
        <v>4200</v>
      </c>
      <c r="W3060" t="s">
        <v>18</v>
      </c>
      <c r="X3060" t="str">
        <f t="shared" si="95"/>
        <v>Bengaluru</v>
      </c>
    </row>
    <row r="3061" spans="1:24" x14ac:dyDescent="0.4">
      <c r="A3061">
        <v>103060</v>
      </c>
      <c r="B3061" s="5">
        <v>45928.638888888891</v>
      </c>
      <c r="C3061" s="3" t="str">
        <f>TEXT(Sales_Data[[#This Row],[OrderDate]],"mmmm")</f>
        <v>September</v>
      </c>
      <c r="D3061" s="3" t="str">
        <f t="shared" si="94"/>
        <v>2025</v>
      </c>
      <c r="E3061" t="s">
        <v>39</v>
      </c>
      <c r="F3061" t="s">
        <v>46</v>
      </c>
      <c r="G3061" t="s">
        <v>29</v>
      </c>
      <c r="H3061" t="s">
        <v>32</v>
      </c>
      <c r="I3061" t="s">
        <v>100</v>
      </c>
      <c r="J3061">
        <v>57</v>
      </c>
      <c r="K3061">
        <v>15000</v>
      </c>
      <c r="L3061" s="7">
        <f>Sales_Data[[#This Row],[OrderQuantity]] *Sales_Data[[#This Row],[UnitPrice]]</f>
        <v>855000</v>
      </c>
      <c r="M3061" s="7">
        <f>Sales_Data[[#This Row],[UnitPrice]]-Sales_Data[[#This Row],[UnitCost]]</f>
        <v>5500</v>
      </c>
      <c r="N3061" s="7">
        <f>Sales_Data[[#This Row],[Gross Revenue]]-Sales_Data[[#This Row],[Discount Amount ]]</f>
        <v>849500</v>
      </c>
      <c r="O3061" s="7">
        <f>Sales_Data[[#This Row],[OrderQuantity]] *Sales_Data[[#This Row],[UnitCost]]</f>
        <v>541500</v>
      </c>
      <c r="P3061" s="7">
        <f>Sales_Data[[#This Row],[ItemCost]] +Sales_Data[[#This Row],[ShippingCost]]</f>
        <v>542005.35</v>
      </c>
      <c r="Q3061" s="7">
        <f>Sales_Data[[#This Row],[Gross Revenue]]-Sales_Data[[#This Row],[TotalFinancialCost]]</f>
        <v>312994.65000000002</v>
      </c>
      <c r="R3061" s="7">
        <f>Sales_Data[[#This Row],[Actul Bill Amount]]-Sales_Data[[#This Row],[ShippingCost]]</f>
        <v>848994.65</v>
      </c>
      <c r="S3061">
        <v>631</v>
      </c>
      <c r="T3061">
        <v>505.35</v>
      </c>
      <c r="U3061" t="s">
        <v>53</v>
      </c>
      <c r="V3061">
        <v>9500</v>
      </c>
      <c r="W3061" t="s">
        <v>33</v>
      </c>
      <c r="X3061" t="str">
        <f t="shared" si="95"/>
        <v>Delhi</v>
      </c>
    </row>
    <row r="3062" spans="1:24" x14ac:dyDescent="0.4">
      <c r="A3062">
        <v>103061</v>
      </c>
      <c r="B3062" s="5">
        <v>46004.172222222223</v>
      </c>
      <c r="C3062" s="3" t="str">
        <f>TEXT(Sales_Data[[#This Row],[OrderDate]],"mmmm")</f>
        <v>December</v>
      </c>
      <c r="D3062" s="3" t="str">
        <f t="shared" si="94"/>
        <v>2025</v>
      </c>
      <c r="E3062" t="s">
        <v>50</v>
      </c>
      <c r="F3062" t="s">
        <v>14</v>
      </c>
      <c r="G3062" t="s">
        <v>29</v>
      </c>
      <c r="H3062" t="s">
        <v>20</v>
      </c>
      <c r="I3062" t="s">
        <v>100</v>
      </c>
      <c r="J3062">
        <v>22</v>
      </c>
      <c r="K3062">
        <v>3200</v>
      </c>
      <c r="L3062" s="7">
        <f>Sales_Data[[#This Row],[OrderQuantity]] *Sales_Data[[#This Row],[UnitPrice]]</f>
        <v>70400</v>
      </c>
      <c r="M3062" s="7">
        <f>Sales_Data[[#This Row],[UnitPrice]]-Sales_Data[[#This Row],[UnitCost]]</f>
        <v>1200</v>
      </c>
      <c r="N3062" s="7">
        <f>Sales_Data[[#This Row],[Gross Revenue]]-Sales_Data[[#This Row],[Discount Amount ]]</f>
        <v>69200</v>
      </c>
      <c r="O3062" s="7">
        <f>Sales_Data[[#This Row],[OrderQuantity]] *Sales_Data[[#This Row],[UnitCost]]</f>
        <v>44000</v>
      </c>
      <c r="P3062" s="7">
        <f>Sales_Data[[#This Row],[ItemCost]] +Sales_Data[[#This Row],[ShippingCost]]</f>
        <v>44606.75</v>
      </c>
      <c r="Q3062" s="7">
        <f>Sales_Data[[#This Row],[Gross Revenue]]-Sales_Data[[#This Row],[TotalFinancialCost]]</f>
        <v>25793.25</v>
      </c>
      <c r="R3062" s="7">
        <f>Sales_Data[[#This Row],[Actul Bill Amount]]-Sales_Data[[#This Row],[ShippingCost]]</f>
        <v>68593.25</v>
      </c>
      <c r="S3062">
        <v>318</v>
      </c>
      <c r="T3062">
        <v>606.75</v>
      </c>
      <c r="U3062" t="s">
        <v>17</v>
      </c>
      <c r="V3062">
        <v>2000</v>
      </c>
      <c r="W3062" t="s">
        <v>22</v>
      </c>
      <c r="X3062" t="str">
        <f t="shared" si="95"/>
        <v>Nagpur</v>
      </c>
    </row>
    <row r="3063" spans="1:24" x14ac:dyDescent="0.4">
      <c r="A3063">
        <v>103062</v>
      </c>
      <c r="B3063" s="5">
        <v>45946.695833333331</v>
      </c>
      <c r="C3063" s="3" t="str">
        <f>TEXT(Sales_Data[[#This Row],[OrderDate]],"mmmm")</f>
        <v>October</v>
      </c>
      <c r="D3063" s="3" t="str">
        <f t="shared" si="94"/>
        <v>2025</v>
      </c>
      <c r="E3063" t="s">
        <v>42</v>
      </c>
      <c r="F3063" t="s">
        <v>35</v>
      </c>
      <c r="G3063" t="s">
        <v>29</v>
      </c>
      <c r="H3063" t="s">
        <v>25</v>
      </c>
      <c r="I3063" t="s">
        <v>100</v>
      </c>
      <c r="J3063">
        <v>9</v>
      </c>
      <c r="K3063">
        <v>12000</v>
      </c>
      <c r="L3063" s="7">
        <f>Sales_Data[[#This Row],[OrderQuantity]] *Sales_Data[[#This Row],[UnitPrice]]</f>
        <v>108000</v>
      </c>
      <c r="M3063" s="7">
        <f>Sales_Data[[#This Row],[UnitPrice]]-Sales_Data[[#This Row],[UnitCost]]</f>
        <v>4000</v>
      </c>
      <c r="N3063" s="7">
        <f>Sales_Data[[#This Row],[Gross Revenue]]-Sales_Data[[#This Row],[Discount Amount ]]</f>
        <v>104000</v>
      </c>
      <c r="O3063" s="7">
        <f>Sales_Data[[#This Row],[OrderQuantity]] *Sales_Data[[#This Row],[UnitCost]]</f>
        <v>72000</v>
      </c>
      <c r="P3063" s="7">
        <f>Sales_Data[[#This Row],[ItemCost]] +Sales_Data[[#This Row],[ShippingCost]]</f>
        <v>73125.600000000006</v>
      </c>
      <c r="Q3063" s="7">
        <f>Sales_Data[[#This Row],[Gross Revenue]]-Sales_Data[[#This Row],[TotalFinancialCost]]</f>
        <v>34874.399999999994</v>
      </c>
      <c r="R3063" s="7">
        <f>Sales_Data[[#This Row],[Actul Bill Amount]]-Sales_Data[[#This Row],[ShippingCost]]</f>
        <v>102874.4</v>
      </c>
      <c r="S3063">
        <v>635</v>
      </c>
      <c r="T3063">
        <v>1125.5999999999999</v>
      </c>
      <c r="U3063" t="s">
        <v>36</v>
      </c>
      <c r="V3063">
        <v>8000</v>
      </c>
      <c r="W3063" t="s">
        <v>27</v>
      </c>
      <c r="X3063" t="str">
        <f t="shared" si="95"/>
        <v>Mumbai</v>
      </c>
    </row>
    <row r="3064" spans="1:24" x14ac:dyDescent="0.4">
      <c r="A3064">
        <v>103063</v>
      </c>
      <c r="B3064" s="5">
        <v>45869.404166666667</v>
      </c>
      <c r="C3064" s="3" t="str">
        <f>TEXT(Sales_Data[[#This Row],[OrderDate]],"mmmm")</f>
        <v>July</v>
      </c>
      <c r="D3064" s="3" t="str">
        <f t="shared" si="94"/>
        <v>2025</v>
      </c>
      <c r="E3064" t="s">
        <v>48</v>
      </c>
      <c r="F3064" t="s">
        <v>40</v>
      </c>
      <c r="G3064" t="s">
        <v>15</v>
      </c>
      <c r="H3064" t="s">
        <v>20</v>
      </c>
      <c r="I3064" t="s">
        <v>100</v>
      </c>
      <c r="J3064">
        <v>93</v>
      </c>
      <c r="K3064">
        <v>1500</v>
      </c>
      <c r="L3064" s="7">
        <f>Sales_Data[[#This Row],[OrderQuantity]] *Sales_Data[[#This Row],[UnitPrice]]</f>
        <v>139500</v>
      </c>
      <c r="M3064" s="7">
        <f>Sales_Data[[#This Row],[UnitPrice]]-Sales_Data[[#This Row],[UnitCost]]</f>
        <v>700</v>
      </c>
      <c r="N3064" s="7">
        <f>Sales_Data[[#This Row],[Gross Revenue]]-Sales_Data[[#This Row],[Discount Amount ]]</f>
        <v>138800</v>
      </c>
      <c r="O3064" s="7">
        <f>Sales_Data[[#This Row],[OrderQuantity]] *Sales_Data[[#This Row],[UnitCost]]</f>
        <v>74400</v>
      </c>
      <c r="P3064" s="7">
        <f>Sales_Data[[#This Row],[ItemCost]] +Sales_Data[[#This Row],[ShippingCost]]</f>
        <v>75304.98</v>
      </c>
      <c r="Q3064" s="7">
        <f>Sales_Data[[#This Row],[Gross Revenue]]-Sales_Data[[#This Row],[TotalFinancialCost]]</f>
        <v>64195.020000000004</v>
      </c>
      <c r="R3064" s="7">
        <f>Sales_Data[[#This Row],[Actul Bill Amount]]-Sales_Data[[#This Row],[ShippingCost]]</f>
        <v>137895.01999999999</v>
      </c>
      <c r="S3064">
        <v>1162</v>
      </c>
      <c r="T3064">
        <v>904.98</v>
      </c>
      <c r="U3064" t="s">
        <v>52</v>
      </c>
      <c r="V3064">
        <v>800</v>
      </c>
      <c r="W3064" t="s">
        <v>22</v>
      </c>
      <c r="X3064" t="str">
        <f t="shared" si="95"/>
        <v>Nagpur</v>
      </c>
    </row>
    <row r="3065" spans="1:24" x14ac:dyDescent="0.4">
      <c r="A3065">
        <v>103064</v>
      </c>
      <c r="B3065" s="5">
        <v>45929.473611111112</v>
      </c>
      <c r="C3065" s="3" t="str">
        <f>TEXT(Sales_Data[[#This Row],[OrderDate]],"mmmm")</f>
        <v>September</v>
      </c>
      <c r="D3065" s="3" t="str">
        <f t="shared" si="94"/>
        <v>2025</v>
      </c>
      <c r="E3065" t="s">
        <v>13</v>
      </c>
      <c r="F3065" t="s">
        <v>43</v>
      </c>
      <c r="G3065" t="s">
        <v>29</v>
      </c>
      <c r="H3065" t="s">
        <v>25</v>
      </c>
      <c r="I3065" t="s">
        <v>100</v>
      </c>
      <c r="J3065">
        <v>43</v>
      </c>
      <c r="K3065">
        <v>2800</v>
      </c>
      <c r="L3065" s="7">
        <f>Sales_Data[[#This Row],[OrderQuantity]] *Sales_Data[[#This Row],[UnitPrice]]</f>
        <v>120400</v>
      </c>
      <c r="M3065" s="7">
        <f>Sales_Data[[#This Row],[UnitPrice]]-Sales_Data[[#This Row],[UnitCost]]</f>
        <v>1300</v>
      </c>
      <c r="N3065" s="7">
        <f>Sales_Data[[#This Row],[Gross Revenue]]-Sales_Data[[#This Row],[Discount Amount ]]</f>
        <v>119100</v>
      </c>
      <c r="O3065" s="7">
        <f>Sales_Data[[#This Row],[OrderQuantity]] *Sales_Data[[#This Row],[UnitCost]]</f>
        <v>64500</v>
      </c>
      <c r="P3065" s="7">
        <f>Sales_Data[[#This Row],[ItemCost]] +Sales_Data[[#This Row],[ShippingCost]]</f>
        <v>64757.86</v>
      </c>
      <c r="Q3065" s="7">
        <f>Sales_Data[[#This Row],[Gross Revenue]]-Sales_Data[[#This Row],[TotalFinancialCost]]</f>
        <v>55642.14</v>
      </c>
      <c r="R3065" s="7">
        <f>Sales_Data[[#This Row],[Actul Bill Amount]]-Sales_Data[[#This Row],[ShippingCost]]</f>
        <v>118842.14</v>
      </c>
      <c r="S3065">
        <v>306</v>
      </c>
      <c r="T3065">
        <v>257.86</v>
      </c>
      <c r="U3065" t="s">
        <v>61</v>
      </c>
      <c r="V3065">
        <v>1500</v>
      </c>
      <c r="W3065" t="s">
        <v>27</v>
      </c>
      <c r="X3065" t="str">
        <f t="shared" si="95"/>
        <v>Mumbai</v>
      </c>
    </row>
    <row r="3066" spans="1:24" x14ac:dyDescent="0.4">
      <c r="A3066">
        <v>103065</v>
      </c>
      <c r="B3066" s="5">
        <v>45723.181250000001</v>
      </c>
      <c r="C3066" s="3" t="str">
        <f>TEXT(Sales_Data[[#This Row],[OrderDate]],"mmmm")</f>
        <v>March</v>
      </c>
      <c r="D3066" s="3" t="str">
        <f t="shared" si="94"/>
        <v>2025</v>
      </c>
      <c r="E3066" t="s">
        <v>42</v>
      </c>
      <c r="F3066" t="s">
        <v>24</v>
      </c>
      <c r="G3066" t="s">
        <v>31</v>
      </c>
      <c r="H3066" t="s">
        <v>32</v>
      </c>
      <c r="I3066" t="s">
        <v>100</v>
      </c>
      <c r="J3066">
        <v>50</v>
      </c>
      <c r="K3066">
        <v>3500</v>
      </c>
      <c r="L3066" s="7">
        <f>Sales_Data[[#This Row],[OrderQuantity]] *Sales_Data[[#This Row],[UnitPrice]]</f>
        <v>175000</v>
      </c>
      <c r="M3066" s="7">
        <f>Sales_Data[[#This Row],[UnitPrice]]-Sales_Data[[#This Row],[UnitCost]]</f>
        <v>1300</v>
      </c>
      <c r="N3066" s="7">
        <f>Sales_Data[[#This Row],[Gross Revenue]]-Sales_Data[[#This Row],[Discount Amount ]]</f>
        <v>173700</v>
      </c>
      <c r="O3066" s="7">
        <f>Sales_Data[[#This Row],[OrderQuantity]] *Sales_Data[[#This Row],[UnitCost]]</f>
        <v>110000</v>
      </c>
      <c r="P3066" s="7">
        <f>Sales_Data[[#This Row],[ItemCost]] +Sales_Data[[#This Row],[ShippingCost]]</f>
        <v>110747.18</v>
      </c>
      <c r="Q3066" s="7">
        <f>Sales_Data[[#This Row],[Gross Revenue]]-Sales_Data[[#This Row],[TotalFinancialCost]]</f>
        <v>64252.820000000007</v>
      </c>
      <c r="R3066" s="7">
        <f>Sales_Data[[#This Row],[Actul Bill Amount]]-Sales_Data[[#This Row],[ShippingCost]]</f>
        <v>172952.82</v>
      </c>
      <c r="S3066">
        <v>1155</v>
      </c>
      <c r="T3066">
        <v>747.18</v>
      </c>
      <c r="U3066" t="s">
        <v>59</v>
      </c>
      <c r="V3066">
        <v>2200</v>
      </c>
      <c r="W3066" t="s">
        <v>33</v>
      </c>
      <c r="X3066" t="str">
        <f t="shared" si="95"/>
        <v>Delhi</v>
      </c>
    </row>
    <row r="3067" spans="1:24" x14ac:dyDescent="0.4">
      <c r="A3067">
        <v>103066</v>
      </c>
      <c r="B3067" s="5">
        <v>45905.927777777775</v>
      </c>
      <c r="C3067" s="3" t="str">
        <f>TEXT(Sales_Data[[#This Row],[OrderDate]],"mmmm")</f>
        <v>September</v>
      </c>
      <c r="D3067" s="3" t="str">
        <f t="shared" si="94"/>
        <v>2025</v>
      </c>
      <c r="E3067" t="s">
        <v>23</v>
      </c>
      <c r="F3067" t="s">
        <v>14</v>
      </c>
      <c r="G3067" t="s">
        <v>29</v>
      </c>
      <c r="H3067" t="s">
        <v>37</v>
      </c>
      <c r="I3067" t="s">
        <v>100</v>
      </c>
      <c r="J3067">
        <v>53</v>
      </c>
      <c r="K3067">
        <v>6500</v>
      </c>
      <c r="L3067" s="7">
        <f>Sales_Data[[#This Row],[OrderQuantity]] *Sales_Data[[#This Row],[UnitPrice]]</f>
        <v>344500</v>
      </c>
      <c r="M3067" s="7">
        <f>Sales_Data[[#This Row],[UnitPrice]]-Sales_Data[[#This Row],[UnitCost]]</f>
        <v>2300</v>
      </c>
      <c r="N3067" s="7">
        <f>Sales_Data[[#This Row],[Gross Revenue]]-Sales_Data[[#This Row],[Discount Amount ]]</f>
        <v>342200</v>
      </c>
      <c r="O3067" s="7">
        <f>Sales_Data[[#This Row],[OrderQuantity]] *Sales_Data[[#This Row],[UnitCost]]</f>
        <v>222600</v>
      </c>
      <c r="P3067" s="7">
        <f>Sales_Data[[#This Row],[ItemCost]] +Sales_Data[[#This Row],[ShippingCost]]</f>
        <v>224345.1</v>
      </c>
      <c r="Q3067" s="7">
        <f>Sales_Data[[#This Row],[Gross Revenue]]-Sales_Data[[#This Row],[TotalFinancialCost]]</f>
        <v>120154.9</v>
      </c>
      <c r="R3067" s="7">
        <f>Sales_Data[[#This Row],[Actul Bill Amount]]-Sales_Data[[#This Row],[ShippingCost]]</f>
        <v>340454.9</v>
      </c>
      <c r="S3067">
        <v>868</v>
      </c>
      <c r="T3067">
        <v>1745.1</v>
      </c>
      <c r="U3067" t="s">
        <v>21</v>
      </c>
      <c r="V3067">
        <v>4200</v>
      </c>
      <c r="W3067" t="s">
        <v>38</v>
      </c>
      <c r="X3067" t="str">
        <f t="shared" si="95"/>
        <v>Kolkata</v>
      </c>
    </row>
    <row r="3068" spans="1:24" x14ac:dyDescent="0.4">
      <c r="A3068">
        <v>103067</v>
      </c>
      <c r="B3068" s="5">
        <v>45813.3</v>
      </c>
      <c r="C3068" s="3" t="str">
        <f>TEXT(Sales_Data[[#This Row],[OrderDate]],"mmmm")</f>
        <v>June</v>
      </c>
      <c r="D3068" s="3" t="str">
        <f t="shared" si="94"/>
        <v>2025</v>
      </c>
      <c r="E3068" t="s">
        <v>45</v>
      </c>
      <c r="F3068" t="s">
        <v>46</v>
      </c>
      <c r="G3068" t="s">
        <v>31</v>
      </c>
      <c r="H3068" t="s">
        <v>20</v>
      </c>
      <c r="I3068" t="s">
        <v>100</v>
      </c>
      <c r="J3068">
        <v>42</v>
      </c>
      <c r="K3068">
        <v>4500</v>
      </c>
      <c r="L3068" s="7">
        <f>Sales_Data[[#This Row],[OrderQuantity]] *Sales_Data[[#This Row],[UnitPrice]]</f>
        <v>189000</v>
      </c>
      <c r="M3068" s="7">
        <f>Sales_Data[[#This Row],[UnitPrice]]-Sales_Data[[#This Row],[UnitCost]]</f>
        <v>1700</v>
      </c>
      <c r="N3068" s="7">
        <f>Sales_Data[[#This Row],[Gross Revenue]]-Sales_Data[[#This Row],[Discount Amount ]]</f>
        <v>187300</v>
      </c>
      <c r="O3068" s="7">
        <f>Sales_Data[[#This Row],[OrderQuantity]] *Sales_Data[[#This Row],[UnitCost]]</f>
        <v>117600</v>
      </c>
      <c r="P3068" s="7">
        <f>Sales_Data[[#This Row],[ItemCost]] +Sales_Data[[#This Row],[ShippingCost]]</f>
        <v>118960.35</v>
      </c>
      <c r="Q3068" s="7">
        <f>Sales_Data[[#This Row],[Gross Revenue]]-Sales_Data[[#This Row],[TotalFinancialCost]]</f>
        <v>70039.649999999994</v>
      </c>
      <c r="R3068" s="7">
        <f>Sales_Data[[#This Row],[Actul Bill Amount]]-Sales_Data[[#This Row],[ShippingCost]]</f>
        <v>185939.65</v>
      </c>
      <c r="S3068">
        <v>548</v>
      </c>
      <c r="T3068">
        <v>1360.35</v>
      </c>
      <c r="U3068" t="s">
        <v>47</v>
      </c>
      <c r="V3068">
        <v>2800</v>
      </c>
      <c r="W3068" t="s">
        <v>22</v>
      </c>
      <c r="X3068" t="str">
        <f t="shared" si="95"/>
        <v>Nagpur</v>
      </c>
    </row>
    <row r="3069" spans="1:24" x14ac:dyDescent="0.4">
      <c r="A3069">
        <v>103068</v>
      </c>
      <c r="B3069" s="5">
        <v>45704.422222222223</v>
      </c>
      <c r="C3069" s="3" t="str">
        <f>TEXT(Sales_Data[[#This Row],[OrderDate]],"mmmm")</f>
        <v>February</v>
      </c>
      <c r="D3069" s="3" t="str">
        <f t="shared" si="94"/>
        <v>2025</v>
      </c>
      <c r="E3069" t="s">
        <v>19</v>
      </c>
      <c r="F3069" t="s">
        <v>55</v>
      </c>
      <c r="G3069" t="s">
        <v>15</v>
      </c>
      <c r="H3069" t="s">
        <v>25</v>
      </c>
      <c r="I3069" t="s">
        <v>100</v>
      </c>
      <c r="J3069">
        <v>69</v>
      </c>
      <c r="K3069">
        <v>600</v>
      </c>
      <c r="L3069" s="7">
        <f>Sales_Data[[#This Row],[OrderQuantity]] *Sales_Data[[#This Row],[UnitPrice]]</f>
        <v>41400</v>
      </c>
      <c r="M3069" s="7">
        <f>Sales_Data[[#This Row],[UnitPrice]]-Sales_Data[[#This Row],[UnitCost]]</f>
        <v>250</v>
      </c>
      <c r="N3069" s="7">
        <f>Sales_Data[[#This Row],[Gross Revenue]]-Sales_Data[[#This Row],[Discount Amount ]]</f>
        <v>41150</v>
      </c>
      <c r="O3069" s="7">
        <f>Sales_Data[[#This Row],[OrderQuantity]] *Sales_Data[[#This Row],[UnitCost]]</f>
        <v>24150</v>
      </c>
      <c r="P3069" s="7">
        <f>Sales_Data[[#This Row],[ItemCost]] +Sales_Data[[#This Row],[ShippingCost]]</f>
        <v>24417.18</v>
      </c>
      <c r="Q3069" s="7">
        <f>Sales_Data[[#This Row],[Gross Revenue]]-Sales_Data[[#This Row],[TotalFinancialCost]]</f>
        <v>16982.82</v>
      </c>
      <c r="R3069" s="7">
        <f>Sales_Data[[#This Row],[Actul Bill Amount]]-Sales_Data[[#This Row],[ShippingCost]]</f>
        <v>40882.82</v>
      </c>
      <c r="S3069">
        <v>327</v>
      </c>
      <c r="T3069">
        <v>267.18</v>
      </c>
      <c r="U3069" t="s">
        <v>57</v>
      </c>
      <c r="V3069">
        <v>350</v>
      </c>
      <c r="W3069" t="s">
        <v>27</v>
      </c>
      <c r="X3069" t="str">
        <f t="shared" si="95"/>
        <v>Mumbai</v>
      </c>
    </row>
    <row r="3070" spans="1:24" x14ac:dyDescent="0.4">
      <c r="A3070">
        <v>103069</v>
      </c>
      <c r="B3070" s="5">
        <v>45858.09652777778</v>
      </c>
      <c r="C3070" s="3" t="str">
        <f>TEXT(Sales_Data[[#This Row],[OrderDate]],"mmmm")</f>
        <v>July</v>
      </c>
      <c r="D3070" s="3" t="str">
        <f t="shared" si="94"/>
        <v>2025</v>
      </c>
      <c r="E3070" t="s">
        <v>23</v>
      </c>
      <c r="F3070" t="s">
        <v>40</v>
      </c>
      <c r="G3070" t="s">
        <v>31</v>
      </c>
      <c r="H3070" t="s">
        <v>25</v>
      </c>
      <c r="I3070" t="s">
        <v>100</v>
      </c>
      <c r="J3070">
        <v>66</v>
      </c>
      <c r="K3070">
        <v>5500</v>
      </c>
      <c r="L3070" s="7">
        <f>Sales_Data[[#This Row],[OrderQuantity]] *Sales_Data[[#This Row],[UnitPrice]]</f>
        <v>363000</v>
      </c>
      <c r="M3070" s="7">
        <f>Sales_Data[[#This Row],[UnitPrice]]-Sales_Data[[#This Row],[UnitCost]]</f>
        <v>2000</v>
      </c>
      <c r="N3070" s="7">
        <f>Sales_Data[[#This Row],[Gross Revenue]]-Sales_Data[[#This Row],[Discount Amount ]]</f>
        <v>361000</v>
      </c>
      <c r="O3070" s="7">
        <f>Sales_Data[[#This Row],[OrderQuantity]] *Sales_Data[[#This Row],[UnitCost]]</f>
        <v>231000</v>
      </c>
      <c r="P3070" s="7">
        <f>Sales_Data[[#This Row],[ItemCost]] +Sales_Data[[#This Row],[ShippingCost]]</f>
        <v>231484.21</v>
      </c>
      <c r="Q3070" s="7">
        <f>Sales_Data[[#This Row],[Gross Revenue]]-Sales_Data[[#This Row],[TotalFinancialCost]]</f>
        <v>131515.79</v>
      </c>
      <c r="R3070" s="7">
        <f>Sales_Data[[#This Row],[Actul Bill Amount]]-Sales_Data[[#This Row],[ShippingCost]]</f>
        <v>360515.79</v>
      </c>
      <c r="S3070">
        <v>629</v>
      </c>
      <c r="T3070">
        <v>484.21</v>
      </c>
      <c r="U3070" t="s">
        <v>41</v>
      </c>
      <c r="V3070">
        <v>3500</v>
      </c>
      <c r="W3070" t="s">
        <v>27</v>
      </c>
      <c r="X3070" t="str">
        <f t="shared" si="95"/>
        <v>Mumbai</v>
      </c>
    </row>
    <row r="3071" spans="1:24" x14ac:dyDescent="0.4">
      <c r="A3071">
        <v>103070</v>
      </c>
      <c r="B3071" s="5">
        <v>45805.640277777777</v>
      </c>
      <c r="C3071" s="3" t="str">
        <f>TEXT(Sales_Data[[#This Row],[OrderDate]],"mmmm")</f>
        <v>May</v>
      </c>
      <c r="D3071" s="3" t="str">
        <f t="shared" si="94"/>
        <v>2025</v>
      </c>
      <c r="E3071" t="s">
        <v>48</v>
      </c>
      <c r="F3071" t="s">
        <v>40</v>
      </c>
      <c r="G3071" t="s">
        <v>15</v>
      </c>
      <c r="H3071" t="s">
        <v>20</v>
      </c>
      <c r="I3071" t="s">
        <v>100</v>
      </c>
      <c r="J3071">
        <v>84</v>
      </c>
      <c r="K3071">
        <v>1500</v>
      </c>
      <c r="L3071" s="7">
        <f>Sales_Data[[#This Row],[OrderQuantity]] *Sales_Data[[#This Row],[UnitPrice]]</f>
        <v>126000</v>
      </c>
      <c r="M3071" s="7">
        <f>Sales_Data[[#This Row],[UnitPrice]]-Sales_Data[[#This Row],[UnitCost]]</f>
        <v>700</v>
      </c>
      <c r="N3071" s="7">
        <f>Sales_Data[[#This Row],[Gross Revenue]]-Sales_Data[[#This Row],[Discount Amount ]]</f>
        <v>125300</v>
      </c>
      <c r="O3071" s="7">
        <f>Sales_Data[[#This Row],[OrderQuantity]] *Sales_Data[[#This Row],[UnitCost]]</f>
        <v>67200</v>
      </c>
      <c r="P3071" s="7">
        <f>Sales_Data[[#This Row],[ItemCost]] +Sales_Data[[#This Row],[ShippingCost]]</f>
        <v>67928.11</v>
      </c>
      <c r="Q3071" s="7">
        <f>Sales_Data[[#This Row],[Gross Revenue]]-Sales_Data[[#This Row],[TotalFinancialCost]]</f>
        <v>58071.89</v>
      </c>
      <c r="R3071" s="7">
        <f>Sales_Data[[#This Row],[Actul Bill Amount]]-Sales_Data[[#This Row],[ShippingCost]]</f>
        <v>124571.89</v>
      </c>
      <c r="S3071">
        <v>1104</v>
      </c>
      <c r="T3071">
        <v>728.11</v>
      </c>
      <c r="U3071" t="s">
        <v>52</v>
      </c>
      <c r="V3071">
        <v>800</v>
      </c>
      <c r="W3071" t="s">
        <v>22</v>
      </c>
      <c r="X3071" t="str">
        <f t="shared" si="95"/>
        <v>Nagpur</v>
      </c>
    </row>
    <row r="3072" spans="1:24" x14ac:dyDescent="0.4">
      <c r="A3072">
        <v>103071</v>
      </c>
      <c r="B3072" s="5">
        <v>45781.804166666669</v>
      </c>
      <c r="C3072" s="3" t="str">
        <f>TEXT(Sales_Data[[#This Row],[OrderDate]],"mmmm")</f>
        <v>May</v>
      </c>
      <c r="D3072" s="3" t="str">
        <f t="shared" si="94"/>
        <v>2025</v>
      </c>
      <c r="E3072" t="s">
        <v>39</v>
      </c>
      <c r="F3072" t="s">
        <v>40</v>
      </c>
      <c r="G3072" t="s">
        <v>31</v>
      </c>
      <c r="H3072" t="s">
        <v>32</v>
      </c>
      <c r="I3072" t="s">
        <v>100</v>
      </c>
      <c r="J3072">
        <v>94</v>
      </c>
      <c r="K3072">
        <v>1500</v>
      </c>
      <c r="L3072" s="7">
        <f>Sales_Data[[#This Row],[OrderQuantity]] *Sales_Data[[#This Row],[UnitPrice]]</f>
        <v>141000</v>
      </c>
      <c r="M3072" s="7">
        <f>Sales_Data[[#This Row],[UnitPrice]]-Sales_Data[[#This Row],[UnitCost]]</f>
        <v>700</v>
      </c>
      <c r="N3072" s="7">
        <f>Sales_Data[[#This Row],[Gross Revenue]]-Sales_Data[[#This Row],[Discount Amount ]]</f>
        <v>140300</v>
      </c>
      <c r="O3072" s="7">
        <f>Sales_Data[[#This Row],[OrderQuantity]] *Sales_Data[[#This Row],[UnitCost]]</f>
        <v>75200</v>
      </c>
      <c r="P3072" s="7">
        <f>Sales_Data[[#This Row],[ItemCost]] +Sales_Data[[#This Row],[ShippingCost]]</f>
        <v>75569.62</v>
      </c>
      <c r="Q3072" s="7">
        <f>Sales_Data[[#This Row],[Gross Revenue]]-Sales_Data[[#This Row],[TotalFinancialCost]]</f>
        <v>65430.380000000005</v>
      </c>
      <c r="R3072" s="7">
        <f>Sales_Data[[#This Row],[Actul Bill Amount]]-Sales_Data[[#This Row],[ShippingCost]]</f>
        <v>139930.38</v>
      </c>
      <c r="S3072">
        <v>564</v>
      </c>
      <c r="T3072">
        <v>369.62</v>
      </c>
      <c r="U3072" t="s">
        <v>52</v>
      </c>
      <c r="V3072">
        <v>800</v>
      </c>
      <c r="W3072" t="s">
        <v>33</v>
      </c>
      <c r="X3072" t="str">
        <f t="shared" si="95"/>
        <v>Delhi</v>
      </c>
    </row>
    <row r="3073" spans="1:24" x14ac:dyDescent="0.4">
      <c r="A3073">
        <v>103072</v>
      </c>
      <c r="B3073" s="5">
        <v>45658.450694444444</v>
      </c>
      <c r="C3073" s="3" t="str">
        <f>TEXT(Sales_Data[[#This Row],[OrderDate]],"mmmm")</f>
        <v>January</v>
      </c>
      <c r="D3073" s="3" t="str">
        <f t="shared" si="94"/>
        <v>2025</v>
      </c>
      <c r="E3073" t="s">
        <v>45</v>
      </c>
      <c r="F3073" t="s">
        <v>46</v>
      </c>
      <c r="G3073" t="s">
        <v>29</v>
      </c>
      <c r="H3073" t="s">
        <v>25</v>
      </c>
      <c r="I3073" t="s">
        <v>100</v>
      </c>
      <c r="J3073">
        <v>42</v>
      </c>
      <c r="K3073">
        <v>15000</v>
      </c>
      <c r="L3073" s="7">
        <f>Sales_Data[[#This Row],[OrderQuantity]] *Sales_Data[[#This Row],[UnitPrice]]</f>
        <v>630000</v>
      </c>
      <c r="M3073" s="7">
        <f>Sales_Data[[#This Row],[UnitPrice]]-Sales_Data[[#This Row],[UnitCost]]</f>
        <v>5500</v>
      </c>
      <c r="N3073" s="7">
        <f>Sales_Data[[#This Row],[Gross Revenue]]-Sales_Data[[#This Row],[Discount Amount ]]</f>
        <v>624500</v>
      </c>
      <c r="O3073" s="7">
        <f>Sales_Data[[#This Row],[OrderQuantity]] *Sales_Data[[#This Row],[UnitCost]]</f>
        <v>399000</v>
      </c>
      <c r="P3073" s="7">
        <f>Sales_Data[[#This Row],[ItemCost]] +Sales_Data[[#This Row],[ShippingCost]]</f>
        <v>399348.16</v>
      </c>
      <c r="Q3073" s="7">
        <f>Sales_Data[[#This Row],[Gross Revenue]]-Sales_Data[[#This Row],[TotalFinancialCost]]</f>
        <v>230651.84000000003</v>
      </c>
      <c r="R3073" s="7">
        <f>Sales_Data[[#This Row],[Actul Bill Amount]]-Sales_Data[[#This Row],[ShippingCost]]</f>
        <v>624151.84</v>
      </c>
      <c r="S3073">
        <v>907</v>
      </c>
      <c r="T3073">
        <v>348.16</v>
      </c>
      <c r="U3073" t="s">
        <v>53</v>
      </c>
      <c r="V3073">
        <v>9500</v>
      </c>
      <c r="W3073" t="s">
        <v>27</v>
      </c>
      <c r="X3073" t="str">
        <f t="shared" si="95"/>
        <v>Mumbai</v>
      </c>
    </row>
    <row r="3074" spans="1:24" x14ac:dyDescent="0.4">
      <c r="A3074">
        <v>103073</v>
      </c>
      <c r="B3074" s="5">
        <v>45904.720138888886</v>
      </c>
      <c r="C3074" s="3" t="str">
        <f>TEXT(Sales_Data[[#This Row],[OrderDate]],"mmmm")</f>
        <v>September</v>
      </c>
      <c r="D3074" s="3" t="str">
        <f t="shared" ref="D3074:D3137" si="96">TEXT(B3074, "yyyy")</f>
        <v>2025</v>
      </c>
      <c r="E3074" t="s">
        <v>34</v>
      </c>
      <c r="F3074" t="s">
        <v>35</v>
      </c>
      <c r="G3074" t="s">
        <v>29</v>
      </c>
      <c r="H3074" t="s">
        <v>37</v>
      </c>
      <c r="I3074" t="s">
        <v>100</v>
      </c>
      <c r="J3074">
        <v>73</v>
      </c>
      <c r="K3074">
        <v>8500</v>
      </c>
      <c r="L3074" s="7">
        <f>Sales_Data[[#This Row],[OrderQuantity]] *Sales_Data[[#This Row],[UnitPrice]]</f>
        <v>620500</v>
      </c>
      <c r="M3074" s="7">
        <f>Sales_Data[[#This Row],[UnitPrice]]-Sales_Data[[#This Row],[UnitCost]]</f>
        <v>3000</v>
      </c>
      <c r="N3074" s="7">
        <f>Sales_Data[[#This Row],[Gross Revenue]]-Sales_Data[[#This Row],[Discount Amount ]]</f>
        <v>617500</v>
      </c>
      <c r="O3074" s="7">
        <f>Sales_Data[[#This Row],[OrderQuantity]] *Sales_Data[[#This Row],[UnitCost]]</f>
        <v>401500</v>
      </c>
      <c r="P3074" s="7">
        <f>Sales_Data[[#This Row],[ItemCost]] +Sales_Data[[#This Row],[ShippingCost]]</f>
        <v>403957.19</v>
      </c>
      <c r="Q3074" s="7">
        <f>Sales_Data[[#This Row],[Gross Revenue]]-Sales_Data[[#This Row],[TotalFinancialCost]]</f>
        <v>216542.81</v>
      </c>
      <c r="R3074" s="7">
        <f>Sales_Data[[#This Row],[Actul Bill Amount]]-Sales_Data[[#This Row],[ShippingCost]]</f>
        <v>615042.81000000006</v>
      </c>
      <c r="S3074">
        <v>569</v>
      </c>
      <c r="T3074">
        <v>2457.19</v>
      </c>
      <c r="U3074" t="s">
        <v>49</v>
      </c>
      <c r="V3074">
        <v>5500</v>
      </c>
      <c r="W3074" t="s">
        <v>38</v>
      </c>
      <c r="X3074" t="str">
        <f t="shared" ref="X3074:X3137" si="97">_xlfn.TEXTBEFORE(W3074, " ")</f>
        <v>Kolkata</v>
      </c>
    </row>
    <row r="3075" spans="1:24" x14ac:dyDescent="0.4">
      <c r="A3075">
        <v>103074</v>
      </c>
      <c r="B3075" s="5">
        <v>46000.703472222223</v>
      </c>
      <c r="C3075" s="3" t="str">
        <f>TEXT(Sales_Data[[#This Row],[OrderDate]],"mmmm")</f>
        <v>December</v>
      </c>
      <c r="D3075" s="3" t="str">
        <f t="shared" si="96"/>
        <v>2025</v>
      </c>
      <c r="E3075" t="s">
        <v>42</v>
      </c>
      <c r="F3075" t="s">
        <v>35</v>
      </c>
      <c r="G3075" t="s">
        <v>29</v>
      </c>
      <c r="H3075" t="s">
        <v>37</v>
      </c>
      <c r="I3075" t="s">
        <v>100</v>
      </c>
      <c r="J3075">
        <v>77</v>
      </c>
      <c r="K3075">
        <v>12000</v>
      </c>
      <c r="L3075" s="7">
        <f>Sales_Data[[#This Row],[OrderQuantity]] *Sales_Data[[#This Row],[UnitPrice]]</f>
        <v>924000</v>
      </c>
      <c r="M3075" s="7">
        <f>Sales_Data[[#This Row],[UnitPrice]]-Sales_Data[[#This Row],[UnitCost]]</f>
        <v>4000</v>
      </c>
      <c r="N3075" s="7">
        <f>Sales_Data[[#This Row],[Gross Revenue]]-Sales_Data[[#This Row],[Discount Amount ]]</f>
        <v>920000</v>
      </c>
      <c r="O3075" s="7">
        <f>Sales_Data[[#This Row],[OrderQuantity]] *Sales_Data[[#This Row],[UnitCost]]</f>
        <v>616000</v>
      </c>
      <c r="P3075" s="7">
        <f>Sales_Data[[#This Row],[ItemCost]] +Sales_Data[[#This Row],[ShippingCost]]</f>
        <v>616433.71</v>
      </c>
      <c r="Q3075" s="7">
        <f>Sales_Data[[#This Row],[Gross Revenue]]-Sales_Data[[#This Row],[TotalFinancialCost]]</f>
        <v>307566.29000000004</v>
      </c>
      <c r="R3075" s="7">
        <f>Sales_Data[[#This Row],[Actul Bill Amount]]-Sales_Data[[#This Row],[ShippingCost]]</f>
        <v>919566.29</v>
      </c>
      <c r="S3075">
        <v>883</v>
      </c>
      <c r="T3075">
        <v>433.71</v>
      </c>
      <c r="U3075" t="s">
        <v>36</v>
      </c>
      <c r="V3075">
        <v>8000</v>
      </c>
      <c r="W3075" t="s">
        <v>38</v>
      </c>
      <c r="X3075" t="str">
        <f t="shared" si="97"/>
        <v>Kolkata</v>
      </c>
    </row>
    <row r="3076" spans="1:24" x14ac:dyDescent="0.4">
      <c r="A3076">
        <v>103075</v>
      </c>
      <c r="B3076" s="5">
        <v>45785.411805555559</v>
      </c>
      <c r="C3076" s="3" t="str">
        <f>TEXT(Sales_Data[[#This Row],[OrderDate]],"mmmm")</f>
        <v>May</v>
      </c>
      <c r="D3076" s="3" t="str">
        <f t="shared" si="96"/>
        <v>2025</v>
      </c>
      <c r="E3076" t="s">
        <v>39</v>
      </c>
      <c r="F3076" t="s">
        <v>28</v>
      </c>
      <c r="G3076" t="s">
        <v>29</v>
      </c>
      <c r="H3076" t="s">
        <v>20</v>
      </c>
      <c r="I3076" t="s">
        <v>100</v>
      </c>
      <c r="J3076">
        <v>6</v>
      </c>
      <c r="K3076">
        <v>450</v>
      </c>
      <c r="L3076" s="7">
        <f>Sales_Data[[#This Row],[OrderQuantity]] *Sales_Data[[#This Row],[UnitPrice]]</f>
        <v>2700</v>
      </c>
      <c r="M3076" s="7">
        <f>Sales_Data[[#This Row],[UnitPrice]]-Sales_Data[[#This Row],[UnitCost]]</f>
        <v>250</v>
      </c>
      <c r="N3076" s="7">
        <f>Sales_Data[[#This Row],[Gross Revenue]]-Sales_Data[[#This Row],[Discount Amount ]]</f>
        <v>2450</v>
      </c>
      <c r="O3076" s="7">
        <f>Sales_Data[[#This Row],[OrderQuantity]] *Sales_Data[[#This Row],[UnitCost]]</f>
        <v>1200</v>
      </c>
      <c r="P3076" s="7">
        <f>Sales_Data[[#This Row],[ItemCost]] +Sales_Data[[#This Row],[ShippingCost]]</f>
        <v>1808.88</v>
      </c>
      <c r="Q3076" s="7">
        <f>Sales_Data[[#This Row],[Gross Revenue]]-Sales_Data[[#This Row],[TotalFinancialCost]]</f>
        <v>891.11999999999989</v>
      </c>
      <c r="R3076" s="7">
        <f>Sales_Data[[#This Row],[Actul Bill Amount]]-Sales_Data[[#This Row],[ShippingCost]]</f>
        <v>1841.12</v>
      </c>
      <c r="S3076">
        <v>1159</v>
      </c>
      <c r="T3076">
        <v>608.88</v>
      </c>
      <c r="U3076" t="s">
        <v>30</v>
      </c>
      <c r="V3076">
        <v>200</v>
      </c>
      <c r="W3076" t="s">
        <v>22</v>
      </c>
      <c r="X3076" t="str">
        <f t="shared" si="97"/>
        <v>Nagpur</v>
      </c>
    </row>
    <row r="3077" spans="1:24" x14ac:dyDescent="0.4">
      <c r="A3077">
        <v>103076</v>
      </c>
      <c r="B3077" s="5">
        <v>45848.969444444447</v>
      </c>
      <c r="C3077" s="3" t="str">
        <f>TEXT(Sales_Data[[#This Row],[OrderDate]],"mmmm")</f>
        <v>July</v>
      </c>
      <c r="D3077" s="3" t="str">
        <f t="shared" si="96"/>
        <v>2025</v>
      </c>
      <c r="E3077" t="s">
        <v>34</v>
      </c>
      <c r="F3077" t="s">
        <v>55</v>
      </c>
      <c r="G3077" t="s">
        <v>29</v>
      </c>
      <c r="H3077" t="s">
        <v>37</v>
      </c>
      <c r="I3077" t="s">
        <v>100</v>
      </c>
      <c r="J3077">
        <v>70</v>
      </c>
      <c r="K3077">
        <v>850</v>
      </c>
      <c r="L3077" s="7">
        <f>Sales_Data[[#This Row],[OrderQuantity]] *Sales_Data[[#This Row],[UnitPrice]]</f>
        <v>59500</v>
      </c>
      <c r="M3077" s="7">
        <f>Sales_Data[[#This Row],[UnitPrice]]-Sales_Data[[#This Row],[UnitCost]]</f>
        <v>300</v>
      </c>
      <c r="N3077" s="7">
        <f>Sales_Data[[#This Row],[Gross Revenue]]-Sales_Data[[#This Row],[Discount Amount ]]</f>
        <v>59200</v>
      </c>
      <c r="O3077" s="7">
        <f>Sales_Data[[#This Row],[OrderQuantity]] *Sales_Data[[#This Row],[UnitCost]]</f>
        <v>38500</v>
      </c>
      <c r="P3077" s="7">
        <f>Sales_Data[[#This Row],[ItemCost]] +Sales_Data[[#This Row],[ShippingCost]]</f>
        <v>38979.300000000003</v>
      </c>
      <c r="Q3077" s="7">
        <f>Sales_Data[[#This Row],[Gross Revenue]]-Sales_Data[[#This Row],[TotalFinancialCost]]</f>
        <v>20520.699999999997</v>
      </c>
      <c r="R3077" s="7">
        <f>Sales_Data[[#This Row],[Actul Bill Amount]]-Sales_Data[[#This Row],[ShippingCost]]</f>
        <v>58720.7</v>
      </c>
      <c r="S3077">
        <v>964</v>
      </c>
      <c r="T3077">
        <v>479.3</v>
      </c>
      <c r="U3077" t="s">
        <v>56</v>
      </c>
      <c r="V3077">
        <v>550</v>
      </c>
      <c r="W3077" t="s">
        <v>38</v>
      </c>
      <c r="X3077" t="str">
        <f t="shared" si="97"/>
        <v>Kolkata</v>
      </c>
    </row>
    <row r="3078" spans="1:24" x14ac:dyDescent="0.4">
      <c r="A3078">
        <v>103077</v>
      </c>
      <c r="B3078" s="5">
        <v>45724.927083333336</v>
      </c>
      <c r="C3078" s="3" t="str">
        <f>TEXT(Sales_Data[[#This Row],[OrderDate]],"mmmm")</f>
        <v>March</v>
      </c>
      <c r="D3078" s="3" t="str">
        <f t="shared" si="96"/>
        <v>2025</v>
      </c>
      <c r="E3078" t="s">
        <v>13</v>
      </c>
      <c r="F3078" t="s">
        <v>43</v>
      </c>
      <c r="G3078" t="s">
        <v>29</v>
      </c>
      <c r="H3078" t="s">
        <v>16</v>
      </c>
      <c r="I3078" t="s">
        <v>100</v>
      </c>
      <c r="J3078">
        <v>30</v>
      </c>
      <c r="K3078">
        <v>2800</v>
      </c>
      <c r="L3078" s="7">
        <f>Sales_Data[[#This Row],[OrderQuantity]] *Sales_Data[[#This Row],[UnitPrice]]</f>
        <v>84000</v>
      </c>
      <c r="M3078" s="7">
        <f>Sales_Data[[#This Row],[UnitPrice]]-Sales_Data[[#This Row],[UnitCost]]</f>
        <v>1300</v>
      </c>
      <c r="N3078" s="7">
        <f>Sales_Data[[#This Row],[Gross Revenue]]-Sales_Data[[#This Row],[Discount Amount ]]</f>
        <v>82700</v>
      </c>
      <c r="O3078" s="7">
        <f>Sales_Data[[#This Row],[OrderQuantity]] *Sales_Data[[#This Row],[UnitCost]]</f>
        <v>45000</v>
      </c>
      <c r="P3078" s="7">
        <f>Sales_Data[[#This Row],[ItemCost]] +Sales_Data[[#This Row],[ShippingCost]]</f>
        <v>46001.8</v>
      </c>
      <c r="Q3078" s="7">
        <f>Sales_Data[[#This Row],[Gross Revenue]]-Sales_Data[[#This Row],[TotalFinancialCost]]</f>
        <v>37998.199999999997</v>
      </c>
      <c r="R3078" s="7">
        <f>Sales_Data[[#This Row],[Actul Bill Amount]]-Sales_Data[[#This Row],[ShippingCost]]</f>
        <v>81698.2</v>
      </c>
      <c r="S3078">
        <v>966</v>
      </c>
      <c r="T3078">
        <v>1001.8</v>
      </c>
      <c r="U3078" t="s">
        <v>61</v>
      </c>
      <c r="V3078">
        <v>1500</v>
      </c>
      <c r="W3078" t="s">
        <v>18</v>
      </c>
      <c r="X3078" t="str">
        <f t="shared" si="97"/>
        <v>Bengaluru</v>
      </c>
    </row>
    <row r="3079" spans="1:24" x14ac:dyDescent="0.4">
      <c r="A3079">
        <v>103078</v>
      </c>
      <c r="B3079" s="5">
        <v>45661.425000000003</v>
      </c>
      <c r="C3079" s="3" t="str">
        <f>TEXT(Sales_Data[[#This Row],[OrderDate]],"mmmm")</f>
        <v>January</v>
      </c>
      <c r="D3079" s="3" t="str">
        <f t="shared" si="96"/>
        <v>2025</v>
      </c>
      <c r="E3079" t="s">
        <v>13</v>
      </c>
      <c r="F3079" t="s">
        <v>14</v>
      </c>
      <c r="G3079" t="s">
        <v>15</v>
      </c>
      <c r="H3079" t="s">
        <v>25</v>
      </c>
      <c r="I3079" t="s">
        <v>100</v>
      </c>
      <c r="J3079">
        <v>90</v>
      </c>
      <c r="K3079">
        <v>3200</v>
      </c>
      <c r="L3079" s="7">
        <f>Sales_Data[[#This Row],[OrderQuantity]] *Sales_Data[[#This Row],[UnitPrice]]</f>
        <v>288000</v>
      </c>
      <c r="M3079" s="7">
        <f>Sales_Data[[#This Row],[UnitPrice]]-Sales_Data[[#This Row],[UnitCost]]</f>
        <v>1200</v>
      </c>
      <c r="N3079" s="7">
        <f>Sales_Data[[#This Row],[Gross Revenue]]-Sales_Data[[#This Row],[Discount Amount ]]</f>
        <v>286800</v>
      </c>
      <c r="O3079" s="7">
        <f>Sales_Data[[#This Row],[OrderQuantity]] *Sales_Data[[#This Row],[UnitCost]]</f>
        <v>180000</v>
      </c>
      <c r="P3079" s="7">
        <f>Sales_Data[[#This Row],[ItemCost]] +Sales_Data[[#This Row],[ShippingCost]]</f>
        <v>181056.15</v>
      </c>
      <c r="Q3079" s="7">
        <f>Sales_Data[[#This Row],[Gross Revenue]]-Sales_Data[[#This Row],[TotalFinancialCost]]</f>
        <v>106943.85</v>
      </c>
      <c r="R3079" s="7">
        <f>Sales_Data[[#This Row],[Actul Bill Amount]]-Sales_Data[[#This Row],[ShippingCost]]</f>
        <v>285743.84999999998</v>
      </c>
      <c r="S3079">
        <v>966</v>
      </c>
      <c r="T3079">
        <v>1056.1500000000001</v>
      </c>
      <c r="U3079" t="s">
        <v>17</v>
      </c>
      <c r="V3079">
        <v>2000</v>
      </c>
      <c r="W3079" t="s">
        <v>27</v>
      </c>
      <c r="X3079" t="str">
        <f t="shared" si="97"/>
        <v>Mumbai</v>
      </c>
    </row>
    <row r="3080" spans="1:24" x14ac:dyDescent="0.4">
      <c r="A3080">
        <v>103079</v>
      </c>
      <c r="B3080" s="5">
        <v>45960.597222222219</v>
      </c>
      <c r="C3080" s="3" t="str">
        <f>TEXT(Sales_Data[[#This Row],[OrderDate]],"mmmm")</f>
        <v>October</v>
      </c>
      <c r="D3080" s="3" t="str">
        <f t="shared" si="96"/>
        <v>2025</v>
      </c>
      <c r="E3080" t="s">
        <v>23</v>
      </c>
      <c r="F3080" t="s">
        <v>14</v>
      </c>
      <c r="G3080" t="s">
        <v>29</v>
      </c>
      <c r="H3080" t="s">
        <v>32</v>
      </c>
      <c r="I3080" t="s">
        <v>100</v>
      </c>
      <c r="J3080">
        <v>12</v>
      </c>
      <c r="K3080">
        <v>6500</v>
      </c>
      <c r="L3080" s="7">
        <f>Sales_Data[[#This Row],[OrderQuantity]] *Sales_Data[[#This Row],[UnitPrice]]</f>
        <v>78000</v>
      </c>
      <c r="M3080" s="7">
        <f>Sales_Data[[#This Row],[UnitPrice]]-Sales_Data[[#This Row],[UnitCost]]</f>
        <v>2300</v>
      </c>
      <c r="N3080" s="7">
        <f>Sales_Data[[#This Row],[Gross Revenue]]-Sales_Data[[#This Row],[Discount Amount ]]</f>
        <v>75700</v>
      </c>
      <c r="O3080" s="7">
        <f>Sales_Data[[#This Row],[OrderQuantity]] *Sales_Data[[#This Row],[UnitCost]]</f>
        <v>50400</v>
      </c>
      <c r="P3080" s="7">
        <f>Sales_Data[[#This Row],[ItemCost]] +Sales_Data[[#This Row],[ShippingCost]]</f>
        <v>52452.45</v>
      </c>
      <c r="Q3080" s="7">
        <f>Sales_Data[[#This Row],[Gross Revenue]]-Sales_Data[[#This Row],[TotalFinancialCost]]</f>
        <v>25547.550000000003</v>
      </c>
      <c r="R3080" s="7">
        <f>Sales_Data[[#This Row],[Actul Bill Amount]]-Sales_Data[[#This Row],[ShippingCost]]</f>
        <v>73647.55</v>
      </c>
      <c r="S3080">
        <v>386</v>
      </c>
      <c r="T3080">
        <v>2052.4499999999998</v>
      </c>
      <c r="U3080" t="s">
        <v>21</v>
      </c>
      <c r="V3080">
        <v>4200</v>
      </c>
      <c r="W3080" t="s">
        <v>33</v>
      </c>
      <c r="X3080" t="str">
        <f t="shared" si="97"/>
        <v>Delhi</v>
      </c>
    </row>
    <row r="3081" spans="1:24" x14ac:dyDescent="0.4">
      <c r="A3081">
        <v>103080</v>
      </c>
      <c r="B3081" s="5">
        <v>45951.315972222219</v>
      </c>
      <c r="C3081" s="3" t="str">
        <f>TEXT(Sales_Data[[#This Row],[OrderDate]],"mmmm")</f>
        <v>October</v>
      </c>
      <c r="D3081" s="3" t="str">
        <f t="shared" si="96"/>
        <v>2025</v>
      </c>
      <c r="E3081" t="s">
        <v>39</v>
      </c>
      <c r="F3081" t="s">
        <v>24</v>
      </c>
      <c r="G3081" t="s">
        <v>15</v>
      </c>
      <c r="H3081" t="s">
        <v>20</v>
      </c>
      <c r="I3081" t="s">
        <v>100</v>
      </c>
      <c r="J3081">
        <v>27</v>
      </c>
      <c r="K3081">
        <v>25000</v>
      </c>
      <c r="L3081" s="7">
        <f>Sales_Data[[#This Row],[OrderQuantity]] *Sales_Data[[#This Row],[UnitPrice]]</f>
        <v>675000</v>
      </c>
      <c r="M3081" s="7">
        <f>Sales_Data[[#This Row],[UnitPrice]]-Sales_Data[[#This Row],[UnitCost]]</f>
        <v>7000</v>
      </c>
      <c r="N3081" s="7">
        <f>Sales_Data[[#This Row],[Gross Revenue]]-Sales_Data[[#This Row],[Discount Amount ]]</f>
        <v>668000</v>
      </c>
      <c r="O3081" s="7">
        <f>Sales_Data[[#This Row],[OrderQuantity]] *Sales_Data[[#This Row],[UnitCost]]</f>
        <v>486000</v>
      </c>
      <c r="P3081" s="7">
        <f>Sales_Data[[#This Row],[ItemCost]] +Sales_Data[[#This Row],[ShippingCost]]</f>
        <v>486493.32</v>
      </c>
      <c r="Q3081" s="7">
        <f>Sales_Data[[#This Row],[Gross Revenue]]-Sales_Data[[#This Row],[TotalFinancialCost]]</f>
        <v>188506.68</v>
      </c>
      <c r="R3081" s="7">
        <f>Sales_Data[[#This Row],[Actul Bill Amount]]-Sales_Data[[#This Row],[ShippingCost]]</f>
        <v>667506.68000000005</v>
      </c>
      <c r="S3081">
        <v>637</v>
      </c>
      <c r="T3081">
        <v>493.32</v>
      </c>
      <c r="U3081" t="s">
        <v>60</v>
      </c>
      <c r="V3081">
        <v>18000</v>
      </c>
      <c r="W3081" t="s">
        <v>22</v>
      </c>
      <c r="X3081" t="str">
        <f t="shared" si="97"/>
        <v>Nagpur</v>
      </c>
    </row>
    <row r="3082" spans="1:24" x14ac:dyDescent="0.4">
      <c r="A3082">
        <v>103081</v>
      </c>
      <c r="B3082" s="5">
        <v>45800.190972222219</v>
      </c>
      <c r="C3082" s="3" t="str">
        <f>TEXT(Sales_Data[[#This Row],[OrderDate]],"mmmm")</f>
        <v>May</v>
      </c>
      <c r="D3082" s="3" t="str">
        <f t="shared" si="96"/>
        <v>2025</v>
      </c>
      <c r="E3082" t="s">
        <v>39</v>
      </c>
      <c r="F3082" t="s">
        <v>14</v>
      </c>
      <c r="G3082" t="s">
        <v>31</v>
      </c>
      <c r="H3082" t="s">
        <v>20</v>
      </c>
      <c r="I3082" t="s">
        <v>100</v>
      </c>
      <c r="J3082">
        <v>51</v>
      </c>
      <c r="K3082">
        <v>6500</v>
      </c>
      <c r="L3082" s="7">
        <f>Sales_Data[[#This Row],[OrderQuantity]] *Sales_Data[[#This Row],[UnitPrice]]</f>
        <v>331500</v>
      </c>
      <c r="M3082" s="7">
        <f>Sales_Data[[#This Row],[UnitPrice]]-Sales_Data[[#This Row],[UnitCost]]</f>
        <v>2300</v>
      </c>
      <c r="N3082" s="7">
        <f>Sales_Data[[#This Row],[Gross Revenue]]-Sales_Data[[#This Row],[Discount Amount ]]</f>
        <v>329200</v>
      </c>
      <c r="O3082" s="7">
        <f>Sales_Data[[#This Row],[OrderQuantity]] *Sales_Data[[#This Row],[UnitCost]]</f>
        <v>214200</v>
      </c>
      <c r="P3082" s="7">
        <f>Sales_Data[[#This Row],[ItemCost]] +Sales_Data[[#This Row],[ShippingCost]]</f>
        <v>214678.2</v>
      </c>
      <c r="Q3082" s="7">
        <f>Sales_Data[[#This Row],[Gross Revenue]]-Sales_Data[[#This Row],[TotalFinancialCost]]</f>
        <v>116821.79999999999</v>
      </c>
      <c r="R3082" s="7">
        <f>Sales_Data[[#This Row],[Actul Bill Amount]]-Sales_Data[[#This Row],[ShippingCost]]</f>
        <v>328721.8</v>
      </c>
      <c r="S3082">
        <v>533</v>
      </c>
      <c r="T3082">
        <v>478.2</v>
      </c>
      <c r="U3082" t="s">
        <v>21</v>
      </c>
      <c r="V3082">
        <v>4200</v>
      </c>
      <c r="W3082" t="s">
        <v>22</v>
      </c>
      <c r="X3082" t="str">
        <f t="shared" si="97"/>
        <v>Nagpur</v>
      </c>
    </row>
    <row r="3083" spans="1:24" x14ac:dyDescent="0.4">
      <c r="A3083">
        <v>103082</v>
      </c>
      <c r="B3083" s="5">
        <v>45848.193749999999</v>
      </c>
      <c r="C3083" s="3" t="str">
        <f>TEXT(Sales_Data[[#This Row],[OrderDate]],"mmmm")</f>
        <v>July</v>
      </c>
      <c r="D3083" s="3" t="str">
        <f t="shared" si="96"/>
        <v>2025</v>
      </c>
      <c r="E3083" t="s">
        <v>23</v>
      </c>
      <c r="F3083" t="s">
        <v>24</v>
      </c>
      <c r="G3083" t="s">
        <v>29</v>
      </c>
      <c r="H3083" t="s">
        <v>20</v>
      </c>
      <c r="I3083" t="s">
        <v>100</v>
      </c>
      <c r="J3083">
        <v>30</v>
      </c>
      <c r="K3083">
        <v>3500</v>
      </c>
      <c r="L3083" s="7">
        <f>Sales_Data[[#This Row],[OrderQuantity]] *Sales_Data[[#This Row],[UnitPrice]]</f>
        <v>105000</v>
      </c>
      <c r="M3083" s="7">
        <f>Sales_Data[[#This Row],[UnitPrice]]-Sales_Data[[#This Row],[UnitCost]]</f>
        <v>1300</v>
      </c>
      <c r="N3083" s="7">
        <f>Sales_Data[[#This Row],[Gross Revenue]]-Sales_Data[[#This Row],[Discount Amount ]]</f>
        <v>103700</v>
      </c>
      <c r="O3083" s="7">
        <f>Sales_Data[[#This Row],[OrderQuantity]] *Sales_Data[[#This Row],[UnitCost]]</f>
        <v>66000</v>
      </c>
      <c r="P3083" s="7">
        <f>Sales_Data[[#This Row],[ItemCost]] +Sales_Data[[#This Row],[ShippingCost]]</f>
        <v>66609.56</v>
      </c>
      <c r="Q3083" s="7">
        <f>Sales_Data[[#This Row],[Gross Revenue]]-Sales_Data[[#This Row],[TotalFinancialCost]]</f>
        <v>38390.44</v>
      </c>
      <c r="R3083" s="7">
        <f>Sales_Data[[#This Row],[Actul Bill Amount]]-Sales_Data[[#This Row],[ShippingCost]]</f>
        <v>103090.44</v>
      </c>
      <c r="S3083">
        <v>1158</v>
      </c>
      <c r="T3083">
        <v>609.55999999999995</v>
      </c>
      <c r="U3083" t="s">
        <v>59</v>
      </c>
      <c r="V3083">
        <v>2200</v>
      </c>
      <c r="W3083" t="s">
        <v>22</v>
      </c>
      <c r="X3083" t="str">
        <f t="shared" si="97"/>
        <v>Nagpur</v>
      </c>
    </row>
    <row r="3084" spans="1:24" x14ac:dyDescent="0.4">
      <c r="A3084">
        <v>103083</v>
      </c>
      <c r="B3084" s="5">
        <v>45678.036805555559</v>
      </c>
      <c r="C3084" s="3" t="str">
        <f>TEXT(Sales_Data[[#This Row],[OrderDate]],"mmmm")</f>
        <v>January</v>
      </c>
      <c r="D3084" s="3" t="str">
        <f t="shared" si="96"/>
        <v>2025</v>
      </c>
      <c r="E3084" t="s">
        <v>39</v>
      </c>
      <c r="F3084" t="s">
        <v>40</v>
      </c>
      <c r="G3084" t="s">
        <v>31</v>
      </c>
      <c r="H3084" t="s">
        <v>37</v>
      </c>
      <c r="I3084" t="s">
        <v>100</v>
      </c>
      <c r="J3084">
        <v>52</v>
      </c>
      <c r="K3084">
        <v>5500</v>
      </c>
      <c r="L3084" s="7">
        <f>Sales_Data[[#This Row],[OrderQuantity]] *Sales_Data[[#This Row],[UnitPrice]]</f>
        <v>286000</v>
      </c>
      <c r="M3084" s="7">
        <f>Sales_Data[[#This Row],[UnitPrice]]-Sales_Data[[#This Row],[UnitCost]]</f>
        <v>2000</v>
      </c>
      <c r="N3084" s="7">
        <f>Sales_Data[[#This Row],[Gross Revenue]]-Sales_Data[[#This Row],[Discount Amount ]]</f>
        <v>284000</v>
      </c>
      <c r="O3084" s="7">
        <f>Sales_Data[[#This Row],[OrderQuantity]] *Sales_Data[[#This Row],[UnitCost]]</f>
        <v>182000</v>
      </c>
      <c r="P3084" s="7">
        <f>Sales_Data[[#This Row],[ItemCost]] +Sales_Data[[#This Row],[ShippingCost]]</f>
        <v>182755.46</v>
      </c>
      <c r="Q3084" s="7">
        <f>Sales_Data[[#This Row],[Gross Revenue]]-Sales_Data[[#This Row],[TotalFinancialCost]]</f>
        <v>103244.54000000001</v>
      </c>
      <c r="R3084" s="7">
        <f>Sales_Data[[#This Row],[Actul Bill Amount]]-Sales_Data[[#This Row],[ShippingCost]]</f>
        <v>283244.53999999998</v>
      </c>
      <c r="S3084">
        <v>456</v>
      </c>
      <c r="T3084">
        <v>755.46</v>
      </c>
      <c r="U3084" t="s">
        <v>41</v>
      </c>
      <c r="V3084">
        <v>3500</v>
      </c>
      <c r="W3084" t="s">
        <v>38</v>
      </c>
      <c r="X3084" t="str">
        <f t="shared" si="97"/>
        <v>Kolkata</v>
      </c>
    </row>
    <row r="3085" spans="1:24" x14ac:dyDescent="0.4">
      <c r="A3085">
        <v>103084</v>
      </c>
      <c r="B3085" s="5">
        <v>45884.34375</v>
      </c>
      <c r="C3085" s="3" t="str">
        <f>TEXT(Sales_Data[[#This Row],[OrderDate]],"mmmm")</f>
        <v>August</v>
      </c>
      <c r="D3085" s="3" t="str">
        <f t="shared" si="96"/>
        <v>2025</v>
      </c>
      <c r="E3085" t="s">
        <v>39</v>
      </c>
      <c r="F3085" t="s">
        <v>40</v>
      </c>
      <c r="G3085" t="s">
        <v>15</v>
      </c>
      <c r="H3085" t="s">
        <v>25</v>
      </c>
      <c r="I3085" t="s">
        <v>100</v>
      </c>
      <c r="J3085">
        <v>82</v>
      </c>
      <c r="K3085">
        <v>5500</v>
      </c>
      <c r="L3085" s="7">
        <f>Sales_Data[[#This Row],[OrderQuantity]] *Sales_Data[[#This Row],[UnitPrice]]</f>
        <v>451000</v>
      </c>
      <c r="M3085" s="7">
        <f>Sales_Data[[#This Row],[UnitPrice]]-Sales_Data[[#This Row],[UnitCost]]</f>
        <v>2000</v>
      </c>
      <c r="N3085" s="7">
        <f>Sales_Data[[#This Row],[Gross Revenue]]-Sales_Data[[#This Row],[Discount Amount ]]</f>
        <v>449000</v>
      </c>
      <c r="O3085" s="7">
        <f>Sales_Data[[#This Row],[OrderQuantity]] *Sales_Data[[#This Row],[UnitCost]]</f>
        <v>287000</v>
      </c>
      <c r="P3085" s="7">
        <f>Sales_Data[[#This Row],[ItemCost]] +Sales_Data[[#This Row],[ShippingCost]]</f>
        <v>289552.18</v>
      </c>
      <c r="Q3085" s="7">
        <f>Sales_Data[[#This Row],[Gross Revenue]]-Sales_Data[[#This Row],[TotalFinancialCost]]</f>
        <v>161447.82</v>
      </c>
      <c r="R3085" s="7">
        <f>Sales_Data[[#This Row],[Actul Bill Amount]]-Sales_Data[[#This Row],[ShippingCost]]</f>
        <v>446447.82</v>
      </c>
      <c r="S3085">
        <v>618</v>
      </c>
      <c r="T3085">
        <v>2552.1799999999998</v>
      </c>
      <c r="U3085" t="s">
        <v>41</v>
      </c>
      <c r="V3085">
        <v>3500</v>
      </c>
      <c r="W3085" t="s">
        <v>27</v>
      </c>
      <c r="X3085" t="str">
        <f t="shared" si="97"/>
        <v>Mumbai</v>
      </c>
    </row>
    <row r="3086" spans="1:24" x14ac:dyDescent="0.4">
      <c r="A3086">
        <v>103085</v>
      </c>
      <c r="B3086" s="5">
        <v>45970.572916666664</v>
      </c>
      <c r="C3086" s="3" t="str">
        <f>TEXT(Sales_Data[[#This Row],[OrderDate]],"mmmm")</f>
        <v>November</v>
      </c>
      <c r="D3086" s="3" t="str">
        <f t="shared" si="96"/>
        <v>2025</v>
      </c>
      <c r="E3086" t="s">
        <v>34</v>
      </c>
      <c r="F3086" t="s">
        <v>40</v>
      </c>
      <c r="G3086" t="s">
        <v>29</v>
      </c>
      <c r="H3086" t="s">
        <v>25</v>
      </c>
      <c r="I3086" t="s">
        <v>100</v>
      </c>
      <c r="J3086">
        <v>8</v>
      </c>
      <c r="K3086">
        <v>5500</v>
      </c>
      <c r="L3086" s="7">
        <f>Sales_Data[[#This Row],[OrderQuantity]] *Sales_Data[[#This Row],[UnitPrice]]</f>
        <v>44000</v>
      </c>
      <c r="M3086" s="7">
        <f>Sales_Data[[#This Row],[UnitPrice]]-Sales_Data[[#This Row],[UnitCost]]</f>
        <v>2000</v>
      </c>
      <c r="N3086" s="7">
        <f>Sales_Data[[#This Row],[Gross Revenue]]-Sales_Data[[#This Row],[Discount Amount ]]</f>
        <v>42000</v>
      </c>
      <c r="O3086" s="7">
        <f>Sales_Data[[#This Row],[OrderQuantity]] *Sales_Data[[#This Row],[UnitCost]]</f>
        <v>28000</v>
      </c>
      <c r="P3086" s="7">
        <f>Sales_Data[[#This Row],[ItemCost]] +Sales_Data[[#This Row],[ShippingCost]]</f>
        <v>28500.2</v>
      </c>
      <c r="Q3086" s="7">
        <f>Sales_Data[[#This Row],[Gross Revenue]]-Sales_Data[[#This Row],[TotalFinancialCost]]</f>
        <v>15499.8</v>
      </c>
      <c r="R3086" s="7">
        <f>Sales_Data[[#This Row],[Actul Bill Amount]]-Sales_Data[[#This Row],[ShippingCost]]</f>
        <v>41499.800000000003</v>
      </c>
      <c r="S3086">
        <v>666</v>
      </c>
      <c r="T3086">
        <v>500.2</v>
      </c>
      <c r="U3086" t="s">
        <v>41</v>
      </c>
      <c r="V3086">
        <v>3500</v>
      </c>
      <c r="W3086" t="s">
        <v>27</v>
      </c>
      <c r="X3086" t="str">
        <f t="shared" si="97"/>
        <v>Mumbai</v>
      </c>
    </row>
    <row r="3087" spans="1:24" x14ac:dyDescent="0.4">
      <c r="A3087">
        <v>103086</v>
      </c>
      <c r="B3087" s="5">
        <v>45774.085416666669</v>
      </c>
      <c r="C3087" s="3" t="str">
        <f>TEXT(Sales_Data[[#This Row],[OrderDate]],"mmmm")</f>
        <v>April</v>
      </c>
      <c r="D3087" s="3" t="str">
        <f t="shared" si="96"/>
        <v>2025</v>
      </c>
      <c r="E3087" t="s">
        <v>42</v>
      </c>
      <c r="F3087" t="s">
        <v>40</v>
      </c>
      <c r="G3087" t="s">
        <v>15</v>
      </c>
      <c r="H3087" t="s">
        <v>25</v>
      </c>
      <c r="I3087" t="s">
        <v>100</v>
      </c>
      <c r="J3087">
        <v>63</v>
      </c>
      <c r="K3087">
        <v>5500</v>
      </c>
      <c r="L3087" s="7">
        <f>Sales_Data[[#This Row],[OrderQuantity]] *Sales_Data[[#This Row],[UnitPrice]]</f>
        <v>346500</v>
      </c>
      <c r="M3087" s="7">
        <f>Sales_Data[[#This Row],[UnitPrice]]-Sales_Data[[#This Row],[UnitCost]]</f>
        <v>2000</v>
      </c>
      <c r="N3087" s="7">
        <f>Sales_Data[[#This Row],[Gross Revenue]]-Sales_Data[[#This Row],[Discount Amount ]]</f>
        <v>344500</v>
      </c>
      <c r="O3087" s="7">
        <f>Sales_Data[[#This Row],[OrderQuantity]] *Sales_Data[[#This Row],[UnitCost]]</f>
        <v>220500</v>
      </c>
      <c r="P3087" s="7">
        <f>Sales_Data[[#This Row],[ItemCost]] +Sales_Data[[#This Row],[ShippingCost]]</f>
        <v>220806.27</v>
      </c>
      <c r="Q3087" s="7">
        <f>Sales_Data[[#This Row],[Gross Revenue]]-Sales_Data[[#This Row],[TotalFinancialCost]]</f>
        <v>125693.73000000001</v>
      </c>
      <c r="R3087" s="7">
        <f>Sales_Data[[#This Row],[Actul Bill Amount]]-Sales_Data[[#This Row],[ShippingCost]]</f>
        <v>344193.73</v>
      </c>
      <c r="S3087">
        <v>386</v>
      </c>
      <c r="T3087">
        <v>306.27</v>
      </c>
      <c r="U3087" t="s">
        <v>41</v>
      </c>
      <c r="V3087">
        <v>3500</v>
      </c>
      <c r="W3087" t="s">
        <v>27</v>
      </c>
      <c r="X3087" t="str">
        <f t="shared" si="97"/>
        <v>Mumbai</v>
      </c>
    </row>
    <row r="3088" spans="1:24" x14ac:dyDescent="0.4">
      <c r="A3088">
        <v>103087</v>
      </c>
      <c r="B3088" s="5">
        <v>45959.669444444444</v>
      </c>
      <c r="C3088" s="3" t="str">
        <f>TEXT(Sales_Data[[#This Row],[OrderDate]],"mmmm")</f>
        <v>October</v>
      </c>
      <c r="D3088" s="3" t="str">
        <f t="shared" si="96"/>
        <v>2025</v>
      </c>
      <c r="E3088" t="s">
        <v>13</v>
      </c>
      <c r="F3088" t="s">
        <v>24</v>
      </c>
      <c r="G3088" t="s">
        <v>15</v>
      </c>
      <c r="H3088" t="s">
        <v>20</v>
      </c>
      <c r="I3088" t="s">
        <v>100</v>
      </c>
      <c r="J3088">
        <v>78</v>
      </c>
      <c r="K3088">
        <v>3500</v>
      </c>
      <c r="L3088" s="7">
        <f>Sales_Data[[#This Row],[OrderQuantity]] *Sales_Data[[#This Row],[UnitPrice]]</f>
        <v>273000</v>
      </c>
      <c r="M3088" s="7">
        <f>Sales_Data[[#This Row],[UnitPrice]]-Sales_Data[[#This Row],[UnitCost]]</f>
        <v>1300</v>
      </c>
      <c r="N3088" s="7">
        <f>Sales_Data[[#This Row],[Gross Revenue]]-Sales_Data[[#This Row],[Discount Amount ]]</f>
        <v>271700</v>
      </c>
      <c r="O3088" s="7">
        <f>Sales_Data[[#This Row],[OrderQuantity]] *Sales_Data[[#This Row],[UnitCost]]</f>
        <v>171600</v>
      </c>
      <c r="P3088" s="7">
        <f>Sales_Data[[#This Row],[ItemCost]] +Sales_Data[[#This Row],[ShippingCost]]</f>
        <v>172088.18</v>
      </c>
      <c r="Q3088" s="7">
        <f>Sales_Data[[#This Row],[Gross Revenue]]-Sales_Data[[#This Row],[TotalFinancialCost]]</f>
        <v>100911.82</v>
      </c>
      <c r="R3088" s="7">
        <f>Sales_Data[[#This Row],[Actul Bill Amount]]-Sales_Data[[#This Row],[ShippingCost]]</f>
        <v>271211.82</v>
      </c>
      <c r="S3088">
        <v>450</v>
      </c>
      <c r="T3088">
        <v>488.18</v>
      </c>
      <c r="U3088" t="s">
        <v>59</v>
      </c>
      <c r="V3088">
        <v>2200</v>
      </c>
      <c r="W3088" t="s">
        <v>22</v>
      </c>
      <c r="X3088" t="str">
        <f t="shared" si="97"/>
        <v>Nagpur</v>
      </c>
    </row>
    <row r="3089" spans="1:24" x14ac:dyDescent="0.4">
      <c r="A3089">
        <v>103088</v>
      </c>
      <c r="B3089" s="5">
        <v>45799.536805555559</v>
      </c>
      <c r="C3089" s="3" t="str">
        <f>TEXT(Sales_Data[[#This Row],[OrderDate]],"mmmm")</f>
        <v>May</v>
      </c>
      <c r="D3089" s="3" t="str">
        <f t="shared" si="96"/>
        <v>2025</v>
      </c>
      <c r="E3089" t="s">
        <v>50</v>
      </c>
      <c r="F3089" t="s">
        <v>55</v>
      </c>
      <c r="G3089" t="s">
        <v>29</v>
      </c>
      <c r="H3089" t="s">
        <v>37</v>
      </c>
      <c r="I3089" t="s">
        <v>100</v>
      </c>
      <c r="J3089">
        <v>34</v>
      </c>
      <c r="K3089">
        <v>850</v>
      </c>
      <c r="L3089" s="7">
        <f>Sales_Data[[#This Row],[OrderQuantity]] *Sales_Data[[#This Row],[UnitPrice]]</f>
        <v>28900</v>
      </c>
      <c r="M3089" s="7">
        <f>Sales_Data[[#This Row],[UnitPrice]]-Sales_Data[[#This Row],[UnitCost]]</f>
        <v>300</v>
      </c>
      <c r="N3089" s="7">
        <f>Sales_Data[[#This Row],[Gross Revenue]]-Sales_Data[[#This Row],[Discount Amount ]]</f>
        <v>28600</v>
      </c>
      <c r="O3089" s="7">
        <f>Sales_Data[[#This Row],[OrderQuantity]] *Sales_Data[[#This Row],[UnitCost]]</f>
        <v>18700</v>
      </c>
      <c r="P3089" s="7">
        <f>Sales_Data[[#This Row],[ItemCost]] +Sales_Data[[#This Row],[ShippingCost]]</f>
        <v>19732.060000000001</v>
      </c>
      <c r="Q3089" s="7">
        <f>Sales_Data[[#This Row],[Gross Revenue]]-Sales_Data[[#This Row],[TotalFinancialCost]]</f>
        <v>9167.9399999999987</v>
      </c>
      <c r="R3089" s="7">
        <f>Sales_Data[[#This Row],[Actul Bill Amount]]-Sales_Data[[#This Row],[ShippingCost]]</f>
        <v>27567.94</v>
      </c>
      <c r="S3089">
        <v>953</v>
      </c>
      <c r="T3089">
        <v>1032.06</v>
      </c>
      <c r="U3089" t="s">
        <v>56</v>
      </c>
      <c r="V3089">
        <v>550</v>
      </c>
      <c r="W3089" t="s">
        <v>38</v>
      </c>
      <c r="X3089" t="str">
        <f t="shared" si="97"/>
        <v>Kolkata</v>
      </c>
    </row>
    <row r="3090" spans="1:24" x14ac:dyDescent="0.4">
      <c r="A3090">
        <v>103089</v>
      </c>
      <c r="B3090" s="5">
        <v>45696.831250000003</v>
      </c>
      <c r="C3090" s="3" t="str">
        <f>TEXT(Sales_Data[[#This Row],[OrderDate]],"mmmm")</f>
        <v>February</v>
      </c>
      <c r="D3090" s="3" t="str">
        <f t="shared" si="96"/>
        <v>2025</v>
      </c>
      <c r="E3090" t="s">
        <v>23</v>
      </c>
      <c r="F3090" t="s">
        <v>40</v>
      </c>
      <c r="G3090" t="s">
        <v>15</v>
      </c>
      <c r="H3090" t="s">
        <v>37</v>
      </c>
      <c r="I3090" t="s">
        <v>100</v>
      </c>
      <c r="J3090">
        <v>98</v>
      </c>
      <c r="K3090">
        <v>1500</v>
      </c>
      <c r="L3090" s="7">
        <f>Sales_Data[[#This Row],[OrderQuantity]] *Sales_Data[[#This Row],[UnitPrice]]</f>
        <v>147000</v>
      </c>
      <c r="M3090" s="7">
        <f>Sales_Data[[#This Row],[UnitPrice]]-Sales_Data[[#This Row],[UnitCost]]</f>
        <v>700</v>
      </c>
      <c r="N3090" s="7">
        <f>Sales_Data[[#This Row],[Gross Revenue]]-Sales_Data[[#This Row],[Discount Amount ]]</f>
        <v>146300</v>
      </c>
      <c r="O3090" s="7">
        <f>Sales_Data[[#This Row],[OrderQuantity]] *Sales_Data[[#This Row],[UnitCost]]</f>
        <v>78400</v>
      </c>
      <c r="P3090" s="7">
        <f>Sales_Data[[#This Row],[ItemCost]] +Sales_Data[[#This Row],[ShippingCost]]</f>
        <v>78861.75</v>
      </c>
      <c r="Q3090" s="7">
        <f>Sales_Data[[#This Row],[Gross Revenue]]-Sales_Data[[#This Row],[TotalFinancialCost]]</f>
        <v>68138.25</v>
      </c>
      <c r="R3090" s="7">
        <f>Sales_Data[[#This Row],[Actul Bill Amount]]-Sales_Data[[#This Row],[ShippingCost]]</f>
        <v>145838.25</v>
      </c>
      <c r="S3090">
        <v>777</v>
      </c>
      <c r="T3090">
        <v>461.75</v>
      </c>
      <c r="U3090" t="s">
        <v>52</v>
      </c>
      <c r="V3090">
        <v>800</v>
      </c>
      <c r="W3090" t="s">
        <v>38</v>
      </c>
      <c r="X3090" t="str">
        <f t="shared" si="97"/>
        <v>Kolkata</v>
      </c>
    </row>
    <row r="3091" spans="1:24" x14ac:dyDescent="0.4">
      <c r="A3091">
        <v>103090</v>
      </c>
      <c r="B3091" s="5">
        <v>46012.804166666669</v>
      </c>
      <c r="C3091" s="3" t="str">
        <f>TEXT(Sales_Data[[#This Row],[OrderDate]],"mmmm")</f>
        <v>December</v>
      </c>
      <c r="D3091" s="3" t="str">
        <f t="shared" si="96"/>
        <v>2025</v>
      </c>
      <c r="E3091" t="s">
        <v>45</v>
      </c>
      <c r="F3091" t="s">
        <v>55</v>
      </c>
      <c r="G3091" t="s">
        <v>15</v>
      </c>
      <c r="H3091" t="s">
        <v>20</v>
      </c>
      <c r="I3091" t="s">
        <v>100</v>
      </c>
      <c r="J3091">
        <v>58</v>
      </c>
      <c r="K3091">
        <v>600</v>
      </c>
      <c r="L3091" s="7">
        <f>Sales_Data[[#This Row],[OrderQuantity]] *Sales_Data[[#This Row],[UnitPrice]]</f>
        <v>34800</v>
      </c>
      <c r="M3091" s="7">
        <f>Sales_Data[[#This Row],[UnitPrice]]-Sales_Data[[#This Row],[UnitCost]]</f>
        <v>250</v>
      </c>
      <c r="N3091" s="7">
        <f>Sales_Data[[#This Row],[Gross Revenue]]-Sales_Data[[#This Row],[Discount Amount ]]</f>
        <v>34550</v>
      </c>
      <c r="O3091" s="7">
        <f>Sales_Data[[#This Row],[OrderQuantity]] *Sales_Data[[#This Row],[UnitCost]]</f>
        <v>20300</v>
      </c>
      <c r="P3091" s="7">
        <f>Sales_Data[[#This Row],[ItemCost]] +Sales_Data[[#This Row],[ShippingCost]]</f>
        <v>20876.47</v>
      </c>
      <c r="Q3091" s="7">
        <f>Sales_Data[[#This Row],[Gross Revenue]]-Sales_Data[[#This Row],[TotalFinancialCost]]</f>
        <v>13923.529999999999</v>
      </c>
      <c r="R3091" s="7">
        <f>Sales_Data[[#This Row],[Actul Bill Amount]]-Sales_Data[[#This Row],[ShippingCost]]</f>
        <v>33973.53</v>
      </c>
      <c r="S3091">
        <v>667</v>
      </c>
      <c r="T3091">
        <v>576.47</v>
      </c>
      <c r="U3091" t="s">
        <v>57</v>
      </c>
      <c r="V3091">
        <v>350</v>
      </c>
      <c r="W3091" t="s">
        <v>22</v>
      </c>
      <c r="X3091" t="str">
        <f t="shared" si="97"/>
        <v>Nagpur</v>
      </c>
    </row>
    <row r="3092" spans="1:24" x14ac:dyDescent="0.4">
      <c r="A3092">
        <v>103091</v>
      </c>
      <c r="B3092" s="5">
        <v>45909.977777777778</v>
      </c>
      <c r="C3092" s="3" t="str">
        <f>TEXT(Sales_Data[[#This Row],[OrderDate]],"mmmm")</f>
        <v>September</v>
      </c>
      <c r="D3092" s="3" t="str">
        <f t="shared" si="96"/>
        <v>2025</v>
      </c>
      <c r="E3092" t="s">
        <v>13</v>
      </c>
      <c r="F3092" t="s">
        <v>24</v>
      </c>
      <c r="G3092" t="s">
        <v>31</v>
      </c>
      <c r="H3092" t="s">
        <v>37</v>
      </c>
      <c r="I3092" t="s">
        <v>100</v>
      </c>
      <c r="J3092">
        <v>80</v>
      </c>
      <c r="K3092">
        <v>25000</v>
      </c>
      <c r="L3092" s="7">
        <f>Sales_Data[[#This Row],[OrderQuantity]] *Sales_Data[[#This Row],[UnitPrice]]</f>
        <v>2000000</v>
      </c>
      <c r="M3092" s="7">
        <f>Sales_Data[[#This Row],[UnitPrice]]-Sales_Data[[#This Row],[UnitCost]]</f>
        <v>7000</v>
      </c>
      <c r="N3092" s="7">
        <f>Sales_Data[[#This Row],[Gross Revenue]]-Sales_Data[[#This Row],[Discount Amount ]]</f>
        <v>1993000</v>
      </c>
      <c r="O3092" s="7">
        <f>Sales_Data[[#This Row],[OrderQuantity]] *Sales_Data[[#This Row],[UnitCost]]</f>
        <v>1440000</v>
      </c>
      <c r="P3092" s="7">
        <f>Sales_Data[[#This Row],[ItemCost]] +Sales_Data[[#This Row],[ShippingCost]]</f>
        <v>1441065.36</v>
      </c>
      <c r="Q3092" s="7">
        <f>Sales_Data[[#This Row],[Gross Revenue]]-Sales_Data[[#This Row],[TotalFinancialCost]]</f>
        <v>558934.6399999999</v>
      </c>
      <c r="R3092" s="7">
        <f>Sales_Data[[#This Row],[Actul Bill Amount]]-Sales_Data[[#This Row],[ShippingCost]]</f>
        <v>1991934.64</v>
      </c>
      <c r="S3092">
        <v>1021</v>
      </c>
      <c r="T3092">
        <v>1065.3599999999999</v>
      </c>
      <c r="U3092" t="s">
        <v>60</v>
      </c>
      <c r="V3092">
        <v>18000</v>
      </c>
      <c r="W3092" t="s">
        <v>38</v>
      </c>
      <c r="X3092" t="str">
        <f t="shared" si="97"/>
        <v>Kolkata</v>
      </c>
    </row>
    <row r="3093" spans="1:24" x14ac:dyDescent="0.4">
      <c r="A3093">
        <v>103092</v>
      </c>
      <c r="B3093" s="5">
        <v>45990.397916666669</v>
      </c>
      <c r="C3093" s="3" t="str">
        <f>TEXT(Sales_Data[[#This Row],[OrderDate]],"mmmm")</f>
        <v>November</v>
      </c>
      <c r="D3093" s="3" t="str">
        <f t="shared" si="96"/>
        <v>2025</v>
      </c>
      <c r="E3093" t="s">
        <v>13</v>
      </c>
      <c r="F3093" t="s">
        <v>40</v>
      </c>
      <c r="G3093" t="s">
        <v>15</v>
      </c>
      <c r="H3093" t="s">
        <v>32</v>
      </c>
      <c r="I3093" t="s">
        <v>100</v>
      </c>
      <c r="J3093">
        <v>87</v>
      </c>
      <c r="K3093">
        <v>1500</v>
      </c>
      <c r="L3093" s="7">
        <f>Sales_Data[[#This Row],[OrderQuantity]] *Sales_Data[[#This Row],[UnitPrice]]</f>
        <v>130500</v>
      </c>
      <c r="M3093" s="7">
        <f>Sales_Data[[#This Row],[UnitPrice]]-Sales_Data[[#This Row],[UnitCost]]</f>
        <v>700</v>
      </c>
      <c r="N3093" s="7">
        <f>Sales_Data[[#This Row],[Gross Revenue]]-Sales_Data[[#This Row],[Discount Amount ]]</f>
        <v>129800</v>
      </c>
      <c r="O3093" s="7">
        <f>Sales_Data[[#This Row],[OrderQuantity]] *Sales_Data[[#This Row],[UnitCost]]</f>
        <v>69600</v>
      </c>
      <c r="P3093" s="7">
        <f>Sales_Data[[#This Row],[ItemCost]] +Sales_Data[[#This Row],[ShippingCost]]</f>
        <v>70381.17</v>
      </c>
      <c r="Q3093" s="7">
        <f>Sales_Data[[#This Row],[Gross Revenue]]-Sales_Data[[#This Row],[TotalFinancialCost]]</f>
        <v>60118.83</v>
      </c>
      <c r="R3093" s="7">
        <f>Sales_Data[[#This Row],[Actul Bill Amount]]-Sales_Data[[#This Row],[ShippingCost]]</f>
        <v>129018.83</v>
      </c>
      <c r="S3093">
        <v>771</v>
      </c>
      <c r="T3093">
        <v>781.17</v>
      </c>
      <c r="U3093" t="s">
        <v>52</v>
      </c>
      <c r="V3093">
        <v>800</v>
      </c>
      <c r="W3093" t="s">
        <v>33</v>
      </c>
      <c r="X3093" t="str">
        <f t="shared" si="97"/>
        <v>Delhi</v>
      </c>
    </row>
    <row r="3094" spans="1:24" x14ac:dyDescent="0.4">
      <c r="A3094">
        <v>103093</v>
      </c>
      <c r="B3094" s="5">
        <v>45864.37777777778</v>
      </c>
      <c r="C3094" s="3" t="str">
        <f>TEXT(Sales_Data[[#This Row],[OrderDate]],"mmmm")</f>
        <v>July</v>
      </c>
      <c r="D3094" s="3" t="str">
        <f t="shared" si="96"/>
        <v>2025</v>
      </c>
      <c r="E3094" t="s">
        <v>42</v>
      </c>
      <c r="F3094" t="s">
        <v>40</v>
      </c>
      <c r="G3094" t="s">
        <v>29</v>
      </c>
      <c r="H3094" t="s">
        <v>20</v>
      </c>
      <c r="I3094" t="s">
        <v>100</v>
      </c>
      <c r="J3094">
        <v>85</v>
      </c>
      <c r="K3094">
        <v>5500</v>
      </c>
      <c r="L3094" s="7">
        <f>Sales_Data[[#This Row],[OrderQuantity]] *Sales_Data[[#This Row],[UnitPrice]]</f>
        <v>467500</v>
      </c>
      <c r="M3094" s="7">
        <f>Sales_Data[[#This Row],[UnitPrice]]-Sales_Data[[#This Row],[UnitCost]]</f>
        <v>2000</v>
      </c>
      <c r="N3094" s="7">
        <f>Sales_Data[[#This Row],[Gross Revenue]]-Sales_Data[[#This Row],[Discount Amount ]]</f>
        <v>465500</v>
      </c>
      <c r="O3094" s="7">
        <f>Sales_Data[[#This Row],[OrderQuantity]] *Sales_Data[[#This Row],[UnitCost]]</f>
        <v>297500</v>
      </c>
      <c r="P3094" s="7">
        <f>Sales_Data[[#This Row],[ItemCost]] +Sales_Data[[#This Row],[ShippingCost]]</f>
        <v>298193.58</v>
      </c>
      <c r="Q3094" s="7">
        <f>Sales_Data[[#This Row],[Gross Revenue]]-Sales_Data[[#This Row],[TotalFinancialCost]]</f>
        <v>169306.41999999998</v>
      </c>
      <c r="R3094" s="7">
        <f>Sales_Data[[#This Row],[Actul Bill Amount]]-Sales_Data[[#This Row],[ShippingCost]]</f>
        <v>464806.42</v>
      </c>
      <c r="S3094">
        <v>495</v>
      </c>
      <c r="T3094">
        <v>693.58</v>
      </c>
      <c r="U3094" t="s">
        <v>41</v>
      </c>
      <c r="V3094">
        <v>3500</v>
      </c>
      <c r="W3094" t="s">
        <v>22</v>
      </c>
      <c r="X3094" t="str">
        <f t="shared" si="97"/>
        <v>Nagpur</v>
      </c>
    </row>
    <row r="3095" spans="1:24" x14ac:dyDescent="0.4">
      <c r="A3095">
        <v>103094</v>
      </c>
      <c r="B3095" s="5">
        <v>45867.175694444442</v>
      </c>
      <c r="C3095" s="3" t="str">
        <f>TEXT(Sales_Data[[#This Row],[OrderDate]],"mmmm")</f>
        <v>July</v>
      </c>
      <c r="D3095" s="3" t="str">
        <f t="shared" si="96"/>
        <v>2025</v>
      </c>
      <c r="E3095" t="s">
        <v>13</v>
      </c>
      <c r="F3095" t="s">
        <v>35</v>
      </c>
      <c r="G3095" t="s">
        <v>29</v>
      </c>
      <c r="H3095" t="s">
        <v>32</v>
      </c>
      <c r="I3095" t="s">
        <v>100</v>
      </c>
      <c r="J3095">
        <v>48</v>
      </c>
      <c r="K3095">
        <v>12000</v>
      </c>
      <c r="L3095" s="7">
        <f>Sales_Data[[#This Row],[OrderQuantity]] *Sales_Data[[#This Row],[UnitPrice]]</f>
        <v>576000</v>
      </c>
      <c r="M3095" s="7">
        <f>Sales_Data[[#This Row],[UnitPrice]]-Sales_Data[[#This Row],[UnitCost]]</f>
        <v>4000</v>
      </c>
      <c r="N3095" s="7">
        <f>Sales_Data[[#This Row],[Gross Revenue]]-Sales_Data[[#This Row],[Discount Amount ]]</f>
        <v>572000</v>
      </c>
      <c r="O3095" s="7">
        <f>Sales_Data[[#This Row],[OrderQuantity]] *Sales_Data[[#This Row],[UnitCost]]</f>
        <v>384000</v>
      </c>
      <c r="P3095" s="7">
        <f>Sales_Data[[#This Row],[ItemCost]] +Sales_Data[[#This Row],[ShippingCost]]</f>
        <v>385407.6</v>
      </c>
      <c r="Q3095" s="7">
        <f>Sales_Data[[#This Row],[Gross Revenue]]-Sales_Data[[#This Row],[TotalFinancialCost]]</f>
        <v>190592.40000000002</v>
      </c>
      <c r="R3095" s="7">
        <f>Sales_Data[[#This Row],[Actul Bill Amount]]-Sales_Data[[#This Row],[ShippingCost]]</f>
        <v>570592.4</v>
      </c>
      <c r="S3095">
        <v>1089</v>
      </c>
      <c r="T3095">
        <v>1407.6</v>
      </c>
      <c r="U3095" t="s">
        <v>36</v>
      </c>
      <c r="V3095">
        <v>8000</v>
      </c>
      <c r="W3095" t="s">
        <v>33</v>
      </c>
      <c r="X3095" t="str">
        <f t="shared" si="97"/>
        <v>Delhi</v>
      </c>
    </row>
    <row r="3096" spans="1:24" x14ac:dyDescent="0.4">
      <c r="A3096">
        <v>103095</v>
      </c>
      <c r="B3096" s="5">
        <v>45772.62222222222</v>
      </c>
      <c r="C3096" s="3" t="str">
        <f>TEXT(Sales_Data[[#This Row],[OrderDate]],"mmmm")</f>
        <v>April</v>
      </c>
      <c r="D3096" s="3" t="str">
        <f t="shared" si="96"/>
        <v>2025</v>
      </c>
      <c r="E3096" t="s">
        <v>48</v>
      </c>
      <c r="F3096" t="s">
        <v>35</v>
      </c>
      <c r="G3096" t="s">
        <v>15</v>
      </c>
      <c r="H3096" t="s">
        <v>25</v>
      </c>
      <c r="I3096" t="s">
        <v>100</v>
      </c>
      <c r="J3096">
        <v>49</v>
      </c>
      <c r="K3096">
        <v>8500</v>
      </c>
      <c r="L3096" s="7">
        <f>Sales_Data[[#This Row],[OrderQuantity]] *Sales_Data[[#This Row],[UnitPrice]]</f>
        <v>416500</v>
      </c>
      <c r="M3096" s="7">
        <f>Sales_Data[[#This Row],[UnitPrice]]-Sales_Data[[#This Row],[UnitCost]]</f>
        <v>3000</v>
      </c>
      <c r="N3096" s="7">
        <f>Sales_Data[[#This Row],[Gross Revenue]]-Sales_Data[[#This Row],[Discount Amount ]]</f>
        <v>413500</v>
      </c>
      <c r="O3096" s="7">
        <f>Sales_Data[[#This Row],[OrderQuantity]] *Sales_Data[[#This Row],[UnitCost]]</f>
        <v>269500</v>
      </c>
      <c r="P3096" s="7">
        <f>Sales_Data[[#This Row],[ItemCost]] +Sales_Data[[#This Row],[ShippingCost]]</f>
        <v>270628.59999999998</v>
      </c>
      <c r="Q3096" s="7">
        <f>Sales_Data[[#This Row],[Gross Revenue]]-Sales_Data[[#This Row],[TotalFinancialCost]]</f>
        <v>145871.40000000002</v>
      </c>
      <c r="R3096" s="7">
        <f>Sales_Data[[#This Row],[Actul Bill Amount]]-Sales_Data[[#This Row],[ShippingCost]]</f>
        <v>412371.4</v>
      </c>
      <c r="S3096">
        <v>1116</v>
      </c>
      <c r="T3096">
        <v>1128.5999999999999</v>
      </c>
      <c r="U3096" t="s">
        <v>49</v>
      </c>
      <c r="V3096">
        <v>5500</v>
      </c>
      <c r="W3096" t="s">
        <v>27</v>
      </c>
      <c r="X3096" t="str">
        <f t="shared" si="97"/>
        <v>Mumbai</v>
      </c>
    </row>
    <row r="3097" spans="1:24" x14ac:dyDescent="0.4">
      <c r="A3097">
        <v>103096</v>
      </c>
      <c r="B3097" s="5">
        <v>45882.384722222225</v>
      </c>
      <c r="C3097" s="3" t="str">
        <f>TEXT(Sales_Data[[#This Row],[OrderDate]],"mmmm")</f>
        <v>August</v>
      </c>
      <c r="D3097" s="3" t="str">
        <f t="shared" si="96"/>
        <v>2025</v>
      </c>
      <c r="E3097" t="s">
        <v>19</v>
      </c>
      <c r="F3097" t="s">
        <v>55</v>
      </c>
      <c r="G3097" t="s">
        <v>15</v>
      </c>
      <c r="H3097" t="s">
        <v>32</v>
      </c>
      <c r="I3097" t="s">
        <v>100</v>
      </c>
      <c r="J3097">
        <v>54</v>
      </c>
      <c r="K3097">
        <v>1200</v>
      </c>
      <c r="L3097" s="7">
        <f>Sales_Data[[#This Row],[OrderQuantity]] *Sales_Data[[#This Row],[UnitPrice]]</f>
        <v>64800</v>
      </c>
      <c r="M3097" s="7">
        <f>Sales_Data[[#This Row],[UnitPrice]]-Sales_Data[[#This Row],[UnitCost]]</f>
        <v>400</v>
      </c>
      <c r="N3097" s="7">
        <f>Sales_Data[[#This Row],[Gross Revenue]]-Sales_Data[[#This Row],[Discount Amount ]]</f>
        <v>64400</v>
      </c>
      <c r="O3097" s="7">
        <f>Sales_Data[[#This Row],[OrderQuantity]] *Sales_Data[[#This Row],[UnitCost]]</f>
        <v>43200</v>
      </c>
      <c r="P3097" s="7">
        <f>Sales_Data[[#This Row],[ItemCost]] +Sales_Data[[#This Row],[ShippingCost]]</f>
        <v>44121.99</v>
      </c>
      <c r="Q3097" s="7">
        <f>Sales_Data[[#This Row],[Gross Revenue]]-Sales_Data[[#This Row],[TotalFinancialCost]]</f>
        <v>20678.010000000002</v>
      </c>
      <c r="R3097" s="7">
        <f>Sales_Data[[#This Row],[Actul Bill Amount]]-Sales_Data[[#This Row],[ShippingCost]]</f>
        <v>63478.01</v>
      </c>
      <c r="S3097">
        <v>335</v>
      </c>
      <c r="T3097">
        <v>921.99</v>
      </c>
      <c r="U3097" t="s">
        <v>58</v>
      </c>
      <c r="V3097">
        <v>800</v>
      </c>
      <c r="W3097" t="s">
        <v>33</v>
      </c>
      <c r="X3097" t="str">
        <f t="shared" si="97"/>
        <v>Delhi</v>
      </c>
    </row>
    <row r="3098" spans="1:24" x14ac:dyDescent="0.4">
      <c r="A3098">
        <v>103097</v>
      </c>
      <c r="B3098" s="5">
        <v>45791.205555555556</v>
      </c>
      <c r="C3098" s="3" t="str">
        <f>TEXT(Sales_Data[[#This Row],[OrderDate]],"mmmm")</f>
        <v>May</v>
      </c>
      <c r="D3098" s="3" t="str">
        <f t="shared" si="96"/>
        <v>2025</v>
      </c>
      <c r="E3098" t="s">
        <v>19</v>
      </c>
      <c r="F3098" t="s">
        <v>14</v>
      </c>
      <c r="G3098" t="s">
        <v>29</v>
      </c>
      <c r="H3098" t="s">
        <v>25</v>
      </c>
      <c r="I3098" t="s">
        <v>100</v>
      </c>
      <c r="J3098">
        <v>76</v>
      </c>
      <c r="K3098">
        <v>6500</v>
      </c>
      <c r="L3098" s="7">
        <f>Sales_Data[[#This Row],[OrderQuantity]] *Sales_Data[[#This Row],[UnitPrice]]</f>
        <v>494000</v>
      </c>
      <c r="M3098" s="7">
        <f>Sales_Data[[#This Row],[UnitPrice]]-Sales_Data[[#This Row],[UnitCost]]</f>
        <v>2300</v>
      </c>
      <c r="N3098" s="7">
        <f>Sales_Data[[#This Row],[Gross Revenue]]-Sales_Data[[#This Row],[Discount Amount ]]</f>
        <v>491700</v>
      </c>
      <c r="O3098" s="7">
        <f>Sales_Data[[#This Row],[OrderQuantity]] *Sales_Data[[#This Row],[UnitCost]]</f>
        <v>319200</v>
      </c>
      <c r="P3098" s="7">
        <f>Sales_Data[[#This Row],[ItemCost]] +Sales_Data[[#This Row],[ShippingCost]]</f>
        <v>320077.09999999998</v>
      </c>
      <c r="Q3098" s="7">
        <f>Sales_Data[[#This Row],[Gross Revenue]]-Sales_Data[[#This Row],[TotalFinancialCost]]</f>
        <v>173922.90000000002</v>
      </c>
      <c r="R3098" s="7">
        <f>Sales_Data[[#This Row],[Actul Bill Amount]]-Sales_Data[[#This Row],[ShippingCost]]</f>
        <v>490822.9</v>
      </c>
      <c r="S3098">
        <v>1082</v>
      </c>
      <c r="T3098">
        <v>877.1</v>
      </c>
      <c r="U3098" t="s">
        <v>21</v>
      </c>
      <c r="V3098">
        <v>4200</v>
      </c>
      <c r="W3098" t="s">
        <v>27</v>
      </c>
      <c r="X3098" t="str">
        <f t="shared" si="97"/>
        <v>Mumbai</v>
      </c>
    </row>
    <row r="3099" spans="1:24" x14ac:dyDescent="0.4">
      <c r="A3099">
        <v>103098</v>
      </c>
      <c r="B3099" s="5">
        <v>45908.032638888886</v>
      </c>
      <c r="C3099" s="3" t="str">
        <f>TEXT(Sales_Data[[#This Row],[OrderDate]],"mmmm")</f>
        <v>September</v>
      </c>
      <c r="D3099" s="3" t="str">
        <f t="shared" si="96"/>
        <v>2025</v>
      </c>
      <c r="E3099" t="s">
        <v>34</v>
      </c>
      <c r="F3099" t="s">
        <v>40</v>
      </c>
      <c r="G3099" t="s">
        <v>29</v>
      </c>
      <c r="H3099" t="s">
        <v>16</v>
      </c>
      <c r="I3099" t="s">
        <v>100</v>
      </c>
      <c r="J3099">
        <v>96</v>
      </c>
      <c r="K3099">
        <v>5500</v>
      </c>
      <c r="L3099" s="7">
        <f>Sales_Data[[#This Row],[OrderQuantity]] *Sales_Data[[#This Row],[UnitPrice]]</f>
        <v>528000</v>
      </c>
      <c r="M3099" s="7">
        <f>Sales_Data[[#This Row],[UnitPrice]]-Sales_Data[[#This Row],[UnitCost]]</f>
        <v>2000</v>
      </c>
      <c r="N3099" s="7">
        <f>Sales_Data[[#This Row],[Gross Revenue]]-Sales_Data[[#This Row],[Discount Amount ]]</f>
        <v>526000</v>
      </c>
      <c r="O3099" s="7">
        <f>Sales_Data[[#This Row],[OrderQuantity]] *Sales_Data[[#This Row],[UnitCost]]</f>
        <v>336000</v>
      </c>
      <c r="P3099" s="7">
        <f>Sales_Data[[#This Row],[ItemCost]] +Sales_Data[[#This Row],[ShippingCost]]</f>
        <v>337014.3</v>
      </c>
      <c r="Q3099" s="7">
        <f>Sales_Data[[#This Row],[Gross Revenue]]-Sales_Data[[#This Row],[TotalFinancialCost]]</f>
        <v>190985.7</v>
      </c>
      <c r="R3099" s="7">
        <f>Sales_Data[[#This Row],[Actul Bill Amount]]-Sales_Data[[#This Row],[ShippingCost]]</f>
        <v>524985.69999999995</v>
      </c>
      <c r="S3099">
        <v>303</v>
      </c>
      <c r="T3099">
        <v>1014.3</v>
      </c>
      <c r="U3099" t="s">
        <v>41</v>
      </c>
      <c r="V3099">
        <v>3500</v>
      </c>
      <c r="W3099" t="s">
        <v>18</v>
      </c>
      <c r="X3099" t="str">
        <f t="shared" si="97"/>
        <v>Bengaluru</v>
      </c>
    </row>
    <row r="3100" spans="1:24" x14ac:dyDescent="0.4">
      <c r="A3100">
        <v>103099</v>
      </c>
      <c r="B3100" s="5">
        <v>45876.506249999999</v>
      </c>
      <c r="C3100" s="3" t="str">
        <f>TEXT(Sales_Data[[#This Row],[OrderDate]],"mmmm")</f>
        <v>August</v>
      </c>
      <c r="D3100" s="3" t="str">
        <f t="shared" si="96"/>
        <v>2025</v>
      </c>
      <c r="E3100" t="s">
        <v>34</v>
      </c>
      <c r="F3100" t="s">
        <v>14</v>
      </c>
      <c r="G3100" t="s">
        <v>29</v>
      </c>
      <c r="H3100" t="s">
        <v>16</v>
      </c>
      <c r="I3100" t="s">
        <v>100</v>
      </c>
      <c r="J3100">
        <v>80</v>
      </c>
      <c r="K3100">
        <v>3200</v>
      </c>
      <c r="L3100" s="7">
        <f>Sales_Data[[#This Row],[OrderQuantity]] *Sales_Data[[#This Row],[UnitPrice]]</f>
        <v>256000</v>
      </c>
      <c r="M3100" s="7">
        <f>Sales_Data[[#This Row],[UnitPrice]]-Sales_Data[[#This Row],[UnitCost]]</f>
        <v>1200</v>
      </c>
      <c r="N3100" s="7">
        <f>Sales_Data[[#This Row],[Gross Revenue]]-Sales_Data[[#This Row],[Discount Amount ]]</f>
        <v>254800</v>
      </c>
      <c r="O3100" s="7">
        <f>Sales_Data[[#This Row],[OrderQuantity]] *Sales_Data[[#This Row],[UnitCost]]</f>
        <v>160000</v>
      </c>
      <c r="P3100" s="7">
        <f>Sales_Data[[#This Row],[ItemCost]] +Sales_Data[[#This Row],[ShippingCost]]</f>
        <v>162324.74</v>
      </c>
      <c r="Q3100" s="7">
        <f>Sales_Data[[#This Row],[Gross Revenue]]-Sales_Data[[#This Row],[TotalFinancialCost]]</f>
        <v>93675.260000000009</v>
      </c>
      <c r="R3100" s="7">
        <f>Sales_Data[[#This Row],[Actul Bill Amount]]-Sales_Data[[#This Row],[ShippingCost]]</f>
        <v>252475.26</v>
      </c>
      <c r="S3100">
        <v>569</v>
      </c>
      <c r="T3100">
        <v>2324.7399999999998</v>
      </c>
      <c r="U3100" t="s">
        <v>17</v>
      </c>
      <c r="V3100">
        <v>2000</v>
      </c>
      <c r="W3100" t="s">
        <v>18</v>
      </c>
      <c r="X3100" t="str">
        <f t="shared" si="97"/>
        <v>Bengaluru</v>
      </c>
    </row>
    <row r="3101" spans="1:24" x14ac:dyDescent="0.4">
      <c r="A3101">
        <v>103100</v>
      </c>
      <c r="B3101" s="5">
        <v>45748.145833333336</v>
      </c>
      <c r="C3101" s="3" t="str">
        <f>TEXT(Sales_Data[[#This Row],[OrderDate]],"mmmm")</f>
        <v>April</v>
      </c>
      <c r="D3101" s="3" t="str">
        <f t="shared" si="96"/>
        <v>2025</v>
      </c>
      <c r="E3101" t="s">
        <v>34</v>
      </c>
      <c r="F3101" t="s">
        <v>40</v>
      </c>
      <c r="G3101" t="s">
        <v>15</v>
      </c>
      <c r="H3101" t="s">
        <v>16</v>
      </c>
      <c r="I3101" t="s">
        <v>100</v>
      </c>
      <c r="J3101">
        <v>64</v>
      </c>
      <c r="K3101">
        <v>5500</v>
      </c>
      <c r="L3101" s="7">
        <f>Sales_Data[[#This Row],[OrderQuantity]] *Sales_Data[[#This Row],[UnitPrice]]</f>
        <v>352000</v>
      </c>
      <c r="M3101" s="7">
        <f>Sales_Data[[#This Row],[UnitPrice]]-Sales_Data[[#This Row],[UnitCost]]</f>
        <v>2000</v>
      </c>
      <c r="N3101" s="7">
        <f>Sales_Data[[#This Row],[Gross Revenue]]-Sales_Data[[#This Row],[Discount Amount ]]</f>
        <v>350000</v>
      </c>
      <c r="O3101" s="7">
        <f>Sales_Data[[#This Row],[OrderQuantity]] *Sales_Data[[#This Row],[UnitCost]]</f>
        <v>224000</v>
      </c>
      <c r="P3101" s="7">
        <f>Sales_Data[[#This Row],[ItemCost]] +Sales_Data[[#This Row],[ShippingCost]]</f>
        <v>224470.07</v>
      </c>
      <c r="Q3101" s="7">
        <f>Sales_Data[[#This Row],[Gross Revenue]]-Sales_Data[[#This Row],[TotalFinancialCost]]</f>
        <v>127529.93</v>
      </c>
      <c r="R3101" s="7">
        <f>Sales_Data[[#This Row],[Actul Bill Amount]]-Sales_Data[[#This Row],[ShippingCost]]</f>
        <v>349529.93</v>
      </c>
      <c r="S3101">
        <v>554</v>
      </c>
      <c r="T3101">
        <v>470.07</v>
      </c>
      <c r="U3101" t="s">
        <v>41</v>
      </c>
      <c r="V3101">
        <v>3500</v>
      </c>
      <c r="W3101" t="s">
        <v>18</v>
      </c>
      <c r="X3101" t="str">
        <f t="shared" si="97"/>
        <v>Bengaluru</v>
      </c>
    </row>
    <row r="3102" spans="1:24" x14ac:dyDescent="0.4">
      <c r="A3102">
        <v>103101</v>
      </c>
      <c r="B3102" s="5">
        <v>46011.976388888892</v>
      </c>
      <c r="C3102" s="3" t="str">
        <f>TEXT(Sales_Data[[#This Row],[OrderDate]],"mmmm")</f>
        <v>December</v>
      </c>
      <c r="D3102" s="3" t="str">
        <f t="shared" si="96"/>
        <v>2025</v>
      </c>
      <c r="E3102" t="s">
        <v>19</v>
      </c>
      <c r="F3102" t="s">
        <v>28</v>
      </c>
      <c r="G3102" t="s">
        <v>15</v>
      </c>
      <c r="H3102" t="s">
        <v>37</v>
      </c>
      <c r="I3102" t="s">
        <v>100</v>
      </c>
      <c r="J3102">
        <v>46</v>
      </c>
      <c r="K3102">
        <v>450</v>
      </c>
      <c r="L3102" s="7">
        <f>Sales_Data[[#This Row],[OrderQuantity]] *Sales_Data[[#This Row],[UnitPrice]]</f>
        <v>20700</v>
      </c>
      <c r="M3102" s="7">
        <f>Sales_Data[[#This Row],[UnitPrice]]-Sales_Data[[#This Row],[UnitCost]]</f>
        <v>250</v>
      </c>
      <c r="N3102" s="7">
        <f>Sales_Data[[#This Row],[Gross Revenue]]-Sales_Data[[#This Row],[Discount Amount ]]</f>
        <v>20450</v>
      </c>
      <c r="O3102" s="7">
        <f>Sales_Data[[#This Row],[OrderQuantity]] *Sales_Data[[#This Row],[UnitCost]]</f>
        <v>9200</v>
      </c>
      <c r="P3102" s="7">
        <f>Sales_Data[[#This Row],[ItemCost]] +Sales_Data[[#This Row],[ShippingCost]]</f>
        <v>10164.120000000001</v>
      </c>
      <c r="Q3102" s="7">
        <f>Sales_Data[[#This Row],[Gross Revenue]]-Sales_Data[[#This Row],[TotalFinancialCost]]</f>
        <v>10535.88</v>
      </c>
      <c r="R3102" s="7">
        <f>Sales_Data[[#This Row],[Actul Bill Amount]]-Sales_Data[[#This Row],[ShippingCost]]</f>
        <v>19485.88</v>
      </c>
      <c r="S3102">
        <v>1179</v>
      </c>
      <c r="T3102">
        <v>964.12</v>
      </c>
      <c r="U3102" t="s">
        <v>30</v>
      </c>
      <c r="V3102">
        <v>200</v>
      </c>
      <c r="W3102" t="s">
        <v>38</v>
      </c>
      <c r="X3102" t="str">
        <f t="shared" si="97"/>
        <v>Kolkata</v>
      </c>
    </row>
    <row r="3103" spans="1:24" x14ac:dyDescent="0.4">
      <c r="A3103">
        <v>103102</v>
      </c>
      <c r="B3103" s="5">
        <v>45703.319444444445</v>
      </c>
      <c r="C3103" s="3" t="str">
        <f>TEXT(Sales_Data[[#This Row],[OrderDate]],"mmmm")</f>
        <v>February</v>
      </c>
      <c r="D3103" s="3" t="str">
        <f t="shared" si="96"/>
        <v>2025</v>
      </c>
      <c r="E3103" t="s">
        <v>39</v>
      </c>
      <c r="F3103" t="s">
        <v>35</v>
      </c>
      <c r="G3103" t="s">
        <v>15</v>
      </c>
      <c r="H3103" t="s">
        <v>20</v>
      </c>
      <c r="I3103" t="s">
        <v>100</v>
      </c>
      <c r="J3103">
        <v>61</v>
      </c>
      <c r="K3103">
        <v>8500</v>
      </c>
      <c r="L3103" s="7">
        <f>Sales_Data[[#This Row],[OrderQuantity]] *Sales_Data[[#This Row],[UnitPrice]]</f>
        <v>518500</v>
      </c>
      <c r="M3103" s="7">
        <f>Sales_Data[[#This Row],[UnitPrice]]-Sales_Data[[#This Row],[UnitCost]]</f>
        <v>3000</v>
      </c>
      <c r="N3103" s="7">
        <f>Sales_Data[[#This Row],[Gross Revenue]]-Sales_Data[[#This Row],[Discount Amount ]]</f>
        <v>515500</v>
      </c>
      <c r="O3103" s="7">
        <f>Sales_Data[[#This Row],[OrderQuantity]] *Sales_Data[[#This Row],[UnitCost]]</f>
        <v>335500</v>
      </c>
      <c r="P3103" s="7">
        <f>Sales_Data[[#This Row],[ItemCost]] +Sales_Data[[#This Row],[ShippingCost]]</f>
        <v>337949.95</v>
      </c>
      <c r="Q3103" s="7">
        <f>Sales_Data[[#This Row],[Gross Revenue]]-Sales_Data[[#This Row],[TotalFinancialCost]]</f>
        <v>180550.05</v>
      </c>
      <c r="R3103" s="7">
        <f>Sales_Data[[#This Row],[Actul Bill Amount]]-Sales_Data[[#This Row],[ShippingCost]]</f>
        <v>513050.05</v>
      </c>
      <c r="S3103">
        <v>854</v>
      </c>
      <c r="T3103">
        <v>2449.9499999999998</v>
      </c>
      <c r="U3103" t="s">
        <v>49</v>
      </c>
      <c r="V3103">
        <v>5500</v>
      </c>
      <c r="W3103" t="s">
        <v>22</v>
      </c>
      <c r="X3103" t="str">
        <f t="shared" si="97"/>
        <v>Nagpur</v>
      </c>
    </row>
    <row r="3104" spans="1:24" x14ac:dyDescent="0.4">
      <c r="A3104">
        <v>103103</v>
      </c>
      <c r="B3104" s="5">
        <v>45695.807638888888</v>
      </c>
      <c r="C3104" s="3" t="str">
        <f>TEXT(Sales_Data[[#This Row],[OrderDate]],"mmmm")</f>
        <v>February</v>
      </c>
      <c r="D3104" s="3" t="str">
        <f t="shared" si="96"/>
        <v>2025</v>
      </c>
      <c r="E3104" t="s">
        <v>34</v>
      </c>
      <c r="F3104" t="s">
        <v>43</v>
      </c>
      <c r="G3104" t="s">
        <v>31</v>
      </c>
      <c r="H3104" t="s">
        <v>25</v>
      </c>
      <c r="I3104" t="s">
        <v>100</v>
      </c>
      <c r="J3104">
        <v>39</v>
      </c>
      <c r="K3104">
        <v>1800</v>
      </c>
      <c r="L3104" s="7">
        <f>Sales_Data[[#This Row],[OrderQuantity]] *Sales_Data[[#This Row],[UnitPrice]]</f>
        <v>70200</v>
      </c>
      <c r="M3104" s="7">
        <f>Sales_Data[[#This Row],[UnitPrice]]-Sales_Data[[#This Row],[UnitCost]]</f>
        <v>900</v>
      </c>
      <c r="N3104" s="7">
        <f>Sales_Data[[#This Row],[Gross Revenue]]-Sales_Data[[#This Row],[Discount Amount ]]</f>
        <v>69300</v>
      </c>
      <c r="O3104" s="7">
        <f>Sales_Data[[#This Row],[OrderQuantity]] *Sales_Data[[#This Row],[UnitCost]]</f>
        <v>35100</v>
      </c>
      <c r="P3104" s="7">
        <f>Sales_Data[[#This Row],[ItemCost]] +Sales_Data[[#This Row],[ShippingCost]]</f>
        <v>37495.089999999997</v>
      </c>
      <c r="Q3104" s="7">
        <f>Sales_Data[[#This Row],[Gross Revenue]]-Sales_Data[[#This Row],[TotalFinancialCost]]</f>
        <v>32704.910000000003</v>
      </c>
      <c r="R3104" s="7">
        <f>Sales_Data[[#This Row],[Actul Bill Amount]]-Sales_Data[[#This Row],[ShippingCost]]</f>
        <v>66904.91</v>
      </c>
      <c r="S3104">
        <v>406</v>
      </c>
      <c r="T3104">
        <v>2395.09</v>
      </c>
      <c r="U3104" t="s">
        <v>51</v>
      </c>
      <c r="V3104">
        <v>900</v>
      </c>
      <c r="W3104" t="s">
        <v>27</v>
      </c>
      <c r="X3104" t="str">
        <f t="shared" si="97"/>
        <v>Mumbai</v>
      </c>
    </row>
    <row r="3105" spans="1:24" x14ac:dyDescent="0.4">
      <c r="A3105">
        <v>103104</v>
      </c>
      <c r="B3105" s="5">
        <v>45799.097222222219</v>
      </c>
      <c r="C3105" s="3" t="str">
        <f>TEXT(Sales_Data[[#This Row],[OrderDate]],"mmmm")</f>
        <v>May</v>
      </c>
      <c r="D3105" s="3" t="str">
        <f t="shared" si="96"/>
        <v>2025</v>
      </c>
      <c r="E3105" t="s">
        <v>34</v>
      </c>
      <c r="F3105" t="s">
        <v>46</v>
      </c>
      <c r="G3105" t="s">
        <v>29</v>
      </c>
      <c r="H3105" t="s">
        <v>37</v>
      </c>
      <c r="I3105" t="s">
        <v>100</v>
      </c>
      <c r="J3105">
        <v>20</v>
      </c>
      <c r="K3105">
        <v>4500</v>
      </c>
      <c r="L3105" s="7">
        <f>Sales_Data[[#This Row],[OrderQuantity]] *Sales_Data[[#This Row],[UnitPrice]]</f>
        <v>90000</v>
      </c>
      <c r="M3105" s="7">
        <f>Sales_Data[[#This Row],[UnitPrice]]-Sales_Data[[#This Row],[UnitCost]]</f>
        <v>1700</v>
      </c>
      <c r="N3105" s="7">
        <f>Sales_Data[[#This Row],[Gross Revenue]]-Sales_Data[[#This Row],[Discount Amount ]]</f>
        <v>88300</v>
      </c>
      <c r="O3105" s="7">
        <f>Sales_Data[[#This Row],[OrderQuantity]] *Sales_Data[[#This Row],[UnitCost]]</f>
        <v>56000</v>
      </c>
      <c r="P3105" s="7">
        <f>Sales_Data[[#This Row],[ItemCost]] +Sales_Data[[#This Row],[ShippingCost]]</f>
        <v>56512.74</v>
      </c>
      <c r="Q3105" s="7">
        <f>Sales_Data[[#This Row],[Gross Revenue]]-Sales_Data[[#This Row],[TotalFinancialCost]]</f>
        <v>33487.26</v>
      </c>
      <c r="R3105" s="7">
        <f>Sales_Data[[#This Row],[Actul Bill Amount]]-Sales_Data[[#This Row],[ShippingCost]]</f>
        <v>87787.26</v>
      </c>
      <c r="S3105">
        <v>1063</v>
      </c>
      <c r="T3105">
        <v>512.74</v>
      </c>
      <c r="U3105" t="s">
        <v>47</v>
      </c>
      <c r="V3105">
        <v>2800</v>
      </c>
      <c r="W3105" t="s">
        <v>38</v>
      </c>
      <c r="X3105" t="str">
        <f t="shared" si="97"/>
        <v>Kolkata</v>
      </c>
    </row>
    <row r="3106" spans="1:24" x14ac:dyDescent="0.4">
      <c r="A3106">
        <v>103105</v>
      </c>
      <c r="B3106" s="5">
        <v>45757.802777777775</v>
      </c>
      <c r="C3106" s="3" t="str">
        <f>TEXT(Sales_Data[[#This Row],[OrderDate]],"mmmm")</f>
        <v>April</v>
      </c>
      <c r="D3106" s="3" t="str">
        <f t="shared" si="96"/>
        <v>2025</v>
      </c>
      <c r="E3106" t="s">
        <v>39</v>
      </c>
      <c r="F3106" t="s">
        <v>55</v>
      </c>
      <c r="G3106" t="s">
        <v>31</v>
      </c>
      <c r="H3106" t="s">
        <v>32</v>
      </c>
      <c r="I3106" t="s">
        <v>100</v>
      </c>
      <c r="J3106">
        <v>85</v>
      </c>
      <c r="K3106">
        <v>600</v>
      </c>
      <c r="L3106" s="7">
        <f>Sales_Data[[#This Row],[OrderQuantity]] *Sales_Data[[#This Row],[UnitPrice]]</f>
        <v>51000</v>
      </c>
      <c r="M3106" s="7">
        <f>Sales_Data[[#This Row],[UnitPrice]]-Sales_Data[[#This Row],[UnitCost]]</f>
        <v>250</v>
      </c>
      <c r="N3106" s="7">
        <f>Sales_Data[[#This Row],[Gross Revenue]]-Sales_Data[[#This Row],[Discount Amount ]]</f>
        <v>50750</v>
      </c>
      <c r="O3106" s="7">
        <f>Sales_Data[[#This Row],[OrderQuantity]] *Sales_Data[[#This Row],[UnitCost]]</f>
        <v>29750</v>
      </c>
      <c r="P3106" s="7">
        <f>Sales_Data[[#This Row],[ItemCost]] +Sales_Data[[#This Row],[ShippingCost]]</f>
        <v>30276.82</v>
      </c>
      <c r="Q3106" s="7">
        <f>Sales_Data[[#This Row],[Gross Revenue]]-Sales_Data[[#This Row],[TotalFinancialCost]]</f>
        <v>20723.18</v>
      </c>
      <c r="R3106" s="7">
        <f>Sales_Data[[#This Row],[Actul Bill Amount]]-Sales_Data[[#This Row],[ShippingCost]]</f>
        <v>50223.18</v>
      </c>
      <c r="S3106">
        <v>873</v>
      </c>
      <c r="T3106">
        <v>526.82000000000005</v>
      </c>
      <c r="U3106" t="s">
        <v>57</v>
      </c>
      <c r="V3106">
        <v>350</v>
      </c>
      <c r="W3106" t="s">
        <v>33</v>
      </c>
      <c r="X3106" t="str">
        <f t="shared" si="97"/>
        <v>Delhi</v>
      </c>
    </row>
    <row r="3107" spans="1:24" x14ac:dyDescent="0.4">
      <c r="A3107">
        <v>103106</v>
      </c>
      <c r="B3107" s="5">
        <v>45985.901388888888</v>
      </c>
      <c r="C3107" s="3" t="str">
        <f>TEXT(Sales_Data[[#This Row],[OrderDate]],"mmmm")</f>
        <v>November</v>
      </c>
      <c r="D3107" s="3" t="str">
        <f t="shared" si="96"/>
        <v>2025</v>
      </c>
      <c r="E3107" t="s">
        <v>19</v>
      </c>
      <c r="F3107" t="s">
        <v>46</v>
      </c>
      <c r="G3107" t="s">
        <v>29</v>
      </c>
      <c r="H3107" t="s">
        <v>16</v>
      </c>
      <c r="I3107" t="s">
        <v>100</v>
      </c>
      <c r="J3107">
        <v>78</v>
      </c>
      <c r="K3107">
        <v>15000</v>
      </c>
      <c r="L3107" s="7">
        <f>Sales_Data[[#This Row],[OrderQuantity]] *Sales_Data[[#This Row],[UnitPrice]]</f>
        <v>1170000</v>
      </c>
      <c r="M3107" s="7">
        <f>Sales_Data[[#This Row],[UnitPrice]]-Sales_Data[[#This Row],[UnitCost]]</f>
        <v>5500</v>
      </c>
      <c r="N3107" s="7">
        <f>Sales_Data[[#This Row],[Gross Revenue]]-Sales_Data[[#This Row],[Discount Amount ]]</f>
        <v>1164500</v>
      </c>
      <c r="O3107" s="7">
        <f>Sales_Data[[#This Row],[OrderQuantity]] *Sales_Data[[#This Row],[UnitCost]]</f>
        <v>741000</v>
      </c>
      <c r="P3107" s="7">
        <f>Sales_Data[[#This Row],[ItemCost]] +Sales_Data[[#This Row],[ShippingCost]]</f>
        <v>741393.02</v>
      </c>
      <c r="Q3107" s="7">
        <f>Sales_Data[[#This Row],[Gross Revenue]]-Sales_Data[[#This Row],[TotalFinancialCost]]</f>
        <v>428606.98</v>
      </c>
      <c r="R3107" s="7">
        <f>Sales_Data[[#This Row],[Actul Bill Amount]]-Sales_Data[[#This Row],[ShippingCost]]</f>
        <v>1164106.98</v>
      </c>
      <c r="S3107">
        <v>1070</v>
      </c>
      <c r="T3107">
        <v>393.02</v>
      </c>
      <c r="U3107" t="s">
        <v>53</v>
      </c>
      <c r="V3107">
        <v>9500</v>
      </c>
      <c r="W3107" t="s">
        <v>18</v>
      </c>
      <c r="X3107" t="str">
        <f t="shared" si="97"/>
        <v>Bengaluru</v>
      </c>
    </row>
    <row r="3108" spans="1:24" x14ac:dyDescent="0.4">
      <c r="A3108">
        <v>103107</v>
      </c>
      <c r="B3108" s="5">
        <v>45847.102083333331</v>
      </c>
      <c r="C3108" s="3" t="str">
        <f>TEXT(Sales_Data[[#This Row],[OrderDate]],"mmmm")</f>
        <v>July</v>
      </c>
      <c r="D3108" s="3" t="str">
        <f t="shared" si="96"/>
        <v>2025</v>
      </c>
      <c r="E3108" t="s">
        <v>34</v>
      </c>
      <c r="F3108" t="s">
        <v>14</v>
      </c>
      <c r="G3108" t="s">
        <v>15</v>
      </c>
      <c r="H3108" t="s">
        <v>25</v>
      </c>
      <c r="I3108" t="s">
        <v>100</v>
      </c>
      <c r="J3108">
        <v>23</v>
      </c>
      <c r="K3108">
        <v>6500</v>
      </c>
      <c r="L3108" s="7">
        <f>Sales_Data[[#This Row],[OrderQuantity]] *Sales_Data[[#This Row],[UnitPrice]]</f>
        <v>149500</v>
      </c>
      <c r="M3108" s="7">
        <f>Sales_Data[[#This Row],[UnitPrice]]-Sales_Data[[#This Row],[UnitCost]]</f>
        <v>2300</v>
      </c>
      <c r="N3108" s="7">
        <f>Sales_Data[[#This Row],[Gross Revenue]]-Sales_Data[[#This Row],[Discount Amount ]]</f>
        <v>147200</v>
      </c>
      <c r="O3108" s="7">
        <f>Sales_Data[[#This Row],[OrderQuantity]] *Sales_Data[[#This Row],[UnitCost]]</f>
        <v>96600</v>
      </c>
      <c r="P3108" s="7">
        <f>Sales_Data[[#This Row],[ItemCost]] +Sales_Data[[#This Row],[ShippingCost]]</f>
        <v>97509.33</v>
      </c>
      <c r="Q3108" s="7">
        <f>Sales_Data[[#This Row],[Gross Revenue]]-Sales_Data[[#This Row],[TotalFinancialCost]]</f>
        <v>51990.67</v>
      </c>
      <c r="R3108" s="7">
        <f>Sales_Data[[#This Row],[Actul Bill Amount]]-Sales_Data[[#This Row],[ShippingCost]]</f>
        <v>146290.67000000001</v>
      </c>
      <c r="S3108">
        <v>1147</v>
      </c>
      <c r="T3108">
        <v>909.33</v>
      </c>
      <c r="U3108" t="s">
        <v>21</v>
      </c>
      <c r="V3108">
        <v>4200</v>
      </c>
      <c r="W3108" t="s">
        <v>27</v>
      </c>
      <c r="X3108" t="str">
        <f t="shared" si="97"/>
        <v>Mumbai</v>
      </c>
    </row>
    <row r="3109" spans="1:24" x14ac:dyDescent="0.4">
      <c r="A3109">
        <v>103108</v>
      </c>
      <c r="B3109" s="5">
        <v>45692.638194444444</v>
      </c>
      <c r="C3109" s="3" t="str">
        <f>TEXT(Sales_Data[[#This Row],[OrderDate]],"mmmm")</f>
        <v>February</v>
      </c>
      <c r="D3109" s="3" t="str">
        <f t="shared" si="96"/>
        <v>2025</v>
      </c>
      <c r="E3109" t="s">
        <v>45</v>
      </c>
      <c r="F3109" t="s">
        <v>35</v>
      </c>
      <c r="G3109" t="s">
        <v>29</v>
      </c>
      <c r="H3109" t="s">
        <v>37</v>
      </c>
      <c r="I3109" t="s">
        <v>100</v>
      </c>
      <c r="J3109">
        <v>76</v>
      </c>
      <c r="K3109">
        <v>12000</v>
      </c>
      <c r="L3109" s="7">
        <f>Sales_Data[[#This Row],[OrderQuantity]] *Sales_Data[[#This Row],[UnitPrice]]</f>
        <v>912000</v>
      </c>
      <c r="M3109" s="7">
        <f>Sales_Data[[#This Row],[UnitPrice]]-Sales_Data[[#This Row],[UnitCost]]</f>
        <v>4000</v>
      </c>
      <c r="N3109" s="7">
        <f>Sales_Data[[#This Row],[Gross Revenue]]-Sales_Data[[#This Row],[Discount Amount ]]</f>
        <v>908000</v>
      </c>
      <c r="O3109" s="7">
        <f>Sales_Data[[#This Row],[OrderQuantity]] *Sales_Data[[#This Row],[UnitCost]]</f>
        <v>608000</v>
      </c>
      <c r="P3109" s="7">
        <f>Sales_Data[[#This Row],[ItemCost]] +Sales_Data[[#This Row],[ShippingCost]]</f>
        <v>608720.66</v>
      </c>
      <c r="Q3109" s="7">
        <f>Sales_Data[[#This Row],[Gross Revenue]]-Sales_Data[[#This Row],[TotalFinancialCost]]</f>
        <v>303279.33999999997</v>
      </c>
      <c r="R3109" s="7">
        <f>Sales_Data[[#This Row],[Actul Bill Amount]]-Sales_Data[[#This Row],[ShippingCost]]</f>
        <v>907279.34</v>
      </c>
      <c r="S3109">
        <v>847</v>
      </c>
      <c r="T3109">
        <v>720.66</v>
      </c>
      <c r="U3109" t="s">
        <v>36</v>
      </c>
      <c r="V3109">
        <v>8000</v>
      </c>
      <c r="W3109" t="s">
        <v>38</v>
      </c>
      <c r="X3109" t="str">
        <f t="shared" si="97"/>
        <v>Kolkata</v>
      </c>
    </row>
    <row r="3110" spans="1:24" x14ac:dyDescent="0.4">
      <c r="A3110">
        <v>103109</v>
      </c>
      <c r="B3110" s="5">
        <v>45804.480555555558</v>
      </c>
      <c r="C3110" s="3" t="str">
        <f>TEXT(Sales_Data[[#This Row],[OrderDate]],"mmmm")</f>
        <v>May</v>
      </c>
      <c r="D3110" s="3" t="str">
        <f t="shared" si="96"/>
        <v>2025</v>
      </c>
      <c r="E3110" t="s">
        <v>39</v>
      </c>
      <c r="F3110" t="s">
        <v>43</v>
      </c>
      <c r="G3110" t="s">
        <v>29</v>
      </c>
      <c r="H3110" t="s">
        <v>20</v>
      </c>
      <c r="I3110" t="s">
        <v>100</v>
      </c>
      <c r="J3110">
        <v>74</v>
      </c>
      <c r="K3110">
        <v>1800</v>
      </c>
      <c r="L3110" s="7">
        <f>Sales_Data[[#This Row],[OrderQuantity]] *Sales_Data[[#This Row],[UnitPrice]]</f>
        <v>133200</v>
      </c>
      <c r="M3110" s="7">
        <f>Sales_Data[[#This Row],[UnitPrice]]-Sales_Data[[#This Row],[UnitCost]]</f>
        <v>900</v>
      </c>
      <c r="N3110" s="7">
        <f>Sales_Data[[#This Row],[Gross Revenue]]-Sales_Data[[#This Row],[Discount Amount ]]</f>
        <v>132300</v>
      </c>
      <c r="O3110" s="7">
        <f>Sales_Data[[#This Row],[OrderQuantity]] *Sales_Data[[#This Row],[UnitCost]]</f>
        <v>66600</v>
      </c>
      <c r="P3110" s="7">
        <f>Sales_Data[[#This Row],[ItemCost]] +Sales_Data[[#This Row],[ShippingCost]]</f>
        <v>66736.09</v>
      </c>
      <c r="Q3110" s="7">
        <f>Sales_Data[[#This Row],[Gross Revenue]]-Sales_Data[[#This Row],[TotalFinancialCost]]</f>
        <v>66463.91</v>
      </c>
      <c r="R3110" s="7">
        <f>Sales_Data[[#This Row],[Actul Bill Amount]]-Sales_Data[[#This Row],[ShippingCost]]</f>
        <v>132163.91</v>
      </c>
      <c r="S3110">
        <v>802</v>
      </c>
      <c r="T3110">
        <v>136.09</v>
      </c>
      <c r="U3110" t="s">
        <v>51</v>
      </c>
      <c r="V3110">
        <v>900</v>
      </c>
      <c r="W3110" t="s">
        <v>22</v>
      </c>
      <c r="X3110" t="str">
        <f t="shared" si="97"/>
        <v>Nagpur</v>
      </c>
    </row>
    <row r="3111" spans="1:24" x14ac:dyDescent="0.4">
      <c r="A3111">
        <v>103110</v>
      </c>
      <c r="B3111" s="5">
        <v>45687.536111111112</v>
      </c>
      <c r="C3111" s="3" t="str">
        <f>TEXT(Sales_Data[[#This Row],[OrderDate]],"mmmm")</f>
        <v>January</v>
      </c>
      <c r="D3111" s="3" t="str">
        <f t="shared" si="96"/>
        <v>2025</v>
      </c>
      <c r="E3111" t="s">
        <v>42</v>
      </c>
      <c r="F3111" t="s">
        <v>46</v>
      </c>
      <c r="G3111" t="s">
        <v>15</v>
      </c>
      <c r="H3111" t="s">
        <v>37</v>
      </c>
      <c r="I3111" t="s">
        <v>100</v>
      </c>
      <c r="J3111">
        <v>53</v>
      </c>
      <c r="K3111">
        <v>4500</v>
      </c>
      <c r="L3111" s="7">
        <f>Sales_Data[[#This Row],[OrderQuantity]] *Sales_Data[[#This Row],[UnitPrice]]</f>
        <v>238500</v>
      </c>
      <c r="M3111" s="7">
        <f>Sales_Data[[#This Row],[UnitPrice]]-Sales_Data[[#This Row],[UnitCost]]</f>
        <v>1700</v>
      </c>
      <c r="N3111" s="7">
        <f>Sales_Data[[#This Row],[Gross Revenue]]-Sales_Data[[#This Row],[Discount Amount ]]</f>
        <v>236800</v>
      </c>
      <c r="O3111" s="7">
        <f>Sales_Data[[#This Row],[OrderQuantity]] *Sales_Data[[#This Row],[UnitCost]]</f>
        <v>148400</v>
      </c>
      <c r="P3111" s="7">
        <f>Sales_Data[[#This Row],[ItemCost]] +Sales_Data[[#This Row],[ShippingCost]]</f>
        <v>148913.60999999999</v>
      </c>
      <c r="Q3111" s="7">
        <f>Sales_Data[[#This Row],[Gross Revenue]]-Sales_Data[[#This Row],[TotalFinancialCost]]</f>
        <v>89586.390000000014</v>
      </c>
      <c r="R3111" s="7">
        <f>Sales_Data[[#This Row],[Actul Bill Amount]]-Sales_Data[[#This Row],[ShippingCost]]</f>
        <v>236286.39</v>
      </c>
      <c r="S3111">
        <v>837</v>
      </c>
      <c r="T3111">
        <v>513.61</v>
      </c>
      <c r="U3111" t="s">
        <v>47</v>
      </c>
      <c r="V3111">
        <v>2800</v>
      </c>
      <c r="W3111" t="s">
        <v>38</v>
      </c>
      <c r="X3111" t="str">
        <f t="shared" si="97"/>
        <v>Kolkata</v>
      </c>
    </row>
    <row r="3112" spans="1:24" x14ac:dyDescent="0.4">
      <c r="A3112">
        <v>103111</v>
      </c>
      <c r="B3112" s="5">
        <v>45991.758333333331</v>
      </c>
      <c r="C3112" s="3" t="str">
        <f>TEXT(Sales_Data[[#This Row],[OrderDate]],"mmmm")</f>
        <v>November</v>
      </c>
      <c r="D3112" s="3" t="str">
        <f t="shared" si="96"/>
        <v>2025</v>
      </c>
      <c r="E3112" t="s">
        <v>13</v>
      </c>
      <c r="F3112" t="s">
        <v>43</v>
      </c>
      <c r="G3112" t="s">
        <v>29</v>
      </c>
      <c r="H3112" t="s">
        <v>32</v>
      </c>
      <c r="I3112" t="s">
        <v>100</v>
      </c>
      <c r="J3112">
        <v>19</v>
      </c>
      <c r="K3112">
        <v>2800</v>
      </c>
      <c r="L3112" s="7">
        <f>Sales_Data[[#This Row],[OrderQuantity]] *Sales_Data[[#This Row],[UnitPrice]]</f>
        <v>53200</v>
      </c>
      <c r="M3112" s="7">
        <f>Sales_Data[[#This Row],[UnitPrice]]-Sales_Data[[#This Row],[UnitCost]]</f>
        <v>1300</v>
      </c>
      <c r="N3112" s="7">
        <f>Sales_Data[[#This Row],[Gross Revenue]]-Sales_Data[[#This Row],[Discount Amount ]]</f>
        <v>51900</v>
      </c>
      <c r="O3112" s="7">
        <f>Sales_Data[[#This Row],[OrderQuantity]] *Sales_Data[[#This Row],[UnitCost]]</f>
        <v>28500</v>
      </c>
      <c r="P3112" s="7">
        <f>Sales_Data[[#This Row],[ItemCost]] +Sales_Data[[#This Row],[ShippingCost]]</f>
        <v>29150.2</v>
      </c>
      <c r="Q3112" s="7">
        <f>Sales_Data[[#This Row],[Gross Revenue]]-Sales_Data[[#This Row],[TotalFinancialCost]]</f>
        <v>24049.8</v>
      </c>
      <c r="R3112" s="7">
        <f>Sales_Data[[#This Row],[Actul Bill Amount]]-Sales_Data[[#This Row],[ShippingCost]]</f>
        <v>51249.8</v>
      </c>
      <c r="S3112">
        <v>610</v>
      </c>
      <c r="T3112">
        <v>650.20000000000005</v>
      </c>
      <c r="U3112" t="s">
        <v>61</v>
      </c>
      <c r="V3112">
        <v>1500</v>
      </c>
      <c r="W3112" t="s">
        <v>33</v>
      </c>
      <c r="X3112" t="str">
        <f t="shared" si="97"/>
        <v>Delhi</v>
      </c>
    </row>
    <row r="3113" spans="1:24" x14ac:dyDescent="0.4">
      <c r="A3113">
        <v>103112</v>
      </c>
      <c r="B3113" s="5">
        <v>45741.359027777777</v>
      </c>
      <c r="C3113" s="3" t="str">
        <f>TEXT(Sales_Data[[#This Row],[OrderDate]],"mmmm")</f>
        <v>March</v>
      </c>
      <c r="D3113" s="3" t="str">
        <f t="shared" si="96"/>
        <v>2025</v>
      </c>
      <c r="E3113" t="s">
        <v>23</v>
      </c>
      <c r="F3113" t="s">
        <v>28</v>
      </c>
      <c r="G3113" t="s">
        <v>31</v>
      </c>
      <c r="H3113" t="s">
        <v>16</v>
      </c>
      <c r="I3113" t="s">
        <v>100</v>
      </c>
      <c r="J3113">
        <v>24</v>
      </c>
      <c r="K3113">
        <v>2500</v>
      </c>
      <c r="L3113" s="7">
        <f>Sales_Data[[#This Row],[OrderQuantity]] *Sales_Data[[#This Row],[UnitPrice]]</f>
        <v>60000</v>
      </c>
      <c r="M3113" s="7">
        <f>Sales_Data[[#This Row],[UnitPrice]]-Sales_Data[[#This Row],[UnitCost]]</f>
        <v>1000</v>
      </c>
      <c r="N3113" s="7">
        <f>Sales_Data[[#This Row],[Gross Revenue]]-Sales_Data[[#This Row],[Discount Amount ]]</f>
        <v>59000</v>
      </c>
      <c r="O3113" s="7">
        <f>Sales_Data[[#This Row],[OrderQuantity]] *Sales_Data[[#This Row],[UnitCost]]</f>
        <v>36000</v>
      </c>
      <c r="P3113" s="7">
        <f>Sales_Data[[#This Row],[ItemCost]] +Sales_Data[[#This Row],[ShippingCost]]</f>
        <v>36871.410000000003</v>
      </c>
      <c r="Q3113" s="7">
        <f>Sales_Data[[#This Row],[Gross Revenue]]-Sales_Data[[#This Row],[TotalFinancialCost]]</f>
        <v>23128.589999999997</v>
      </c>
      <c r="R3113" s="7">
        <f>Sales_Data[[#This Row],[Actul Bill Amount]]-Sales_Data[[#This Row],[ShippingCost]]</f>
        <v>58128.59</v>
      </c>
      <c r="S3113">
        <v>366</v>
      </c>
      <c r="T3113">
        <v>871.41</v>
      </c>
      <c r="U3113" t="s">
        <v>54</v>
      </c>
      <c r="V3113">
        <v>1500</v>
      </c>
      <c r="W3113" t="s">
        <v>18</v>
      </c>
      <c r="X3113" t="str">
        <f t="shared" si="97"/>
        <v>Bengaluru</v>
      </c>
    </row>
    <row r="3114" spans="1:24" x14ac:dyDescent="0.4">
      <c r="A3114">
        <v>103113</v>
      </c>
      <c r="B3114" s="5">
        <v>45938.665277777778</v>
      </c>
      <c r="C3114" s="3" t="str">
        <f>TEXT(Sales_Data[[#This Row],[OrderDate]],"mmmm")</f>
        <v>October</v>
      </c>
      <c r="D3114" s="3" t="str">
        <f t="shared" si="96"/>
        <v>2025</v>
      </c>
      <c r="E3114" t="s">
        <v>13</v>
      </c>
      <c r="F3114" t="s">
        <v>46</v>
      </c>
      <c r="G3114" t="s">
        <v>31</v>
      </c>
      <c r="H3114" t="s">
        <v>37</v>
      </c>
      <c r="I3114" t="s">
        <v>100</v>
      </c>
      <c r="J3114">
        <v>11</v>
      </c>
      <c r="K3114">
        <v>15000</v>
      </c>
      <c r="L3114" s="7">
        <f>Sales_Data[[#This Row],[OrderQuantity]] *Sales_Data[[#This Row],[UnitPrice]]</f>
        <v>165000</v>
      </c>
      <c r="M3114" s="7">
        <f>Sales_Data[[#This Row],[UnitPrice]]-Sales_Data[[#This Row],[UnitCost]]</f>
        <v>5500</v>
      </c>
      <c r="N3114" s="7">
        <f>Sales_Data[[#This Row],[Gross Revenue]]-Sales_Data[[#This Row],[Discount Amount ]]</f>
        <v>159500</v>
      </c>
      <c r="O3114" s="7">
        <f>Sales_Data[[#This Row],[OrderQuantity]] *Sales_Data[[#This Row],[UnitCost]]</f>
        <v>104500</v>
      </c>
      <c r="P3114" s="7">
        <f>Sales_Data[[#This Row],[ItemCost]] +Sales_Data[[#This Row],[ShippingCost]]</f>
        <v>104856.2</v>
      </c>
      <c r="Q3114" s="7">
        <f>Sales_Data[[#This Row],[Gross Revenue]]-Sales_Data[[#This Row],[TotalFinancialCost]]</f>
        <v>60143.8</v>
      </c>
      <c r="R3114" s="7">
        <f>Sales_Data[[#This Row],[Actul Bill Amount]]-Sales_Data[[#This Row],[ShippingCost]]</f>
        <v>159143.79999999999</v>
      </c>
      <c r="S3114">
        <v>705</v>
      </c>
      <c r="T3114">
        <v>356.2</v>
      </c>
      <c r="U3114" t="s">
        <v>53</v>
      </c>
      <c r="V3114">
        <v>9500</v>
      </c>
      <c r="W3114" t="s">
        <v>38</v>
      </c>
      <c r="X3114" t="str">
        <f t="shared" si="97"/>
        <v>Kolkata</v>
      </c>
    </row>
    <row r="3115" spans="1:24" x14ac:dyDescent="0.4">
      <c r="A3115">
        <v>103114</v>
      </c>
      <c r="B3115" s="5">
        <v>46001.753472222219</v>
      </c>
      <c r="C3115" s="3" t="str">
        <f>TEXT(Sales_Data[[#This Row],[OrderDate]],"mmmm")</f>
        <v>December</v>
      </c>
      <c r="D3115" s="3" t="str">
        <f t="shared" si="96"/>
        <v>2025</v>
      </c>
      <c r="E3115" t="s">
        <v>23</v>
      </c>
      <c r="F3115" t="s">
        <v>55</v>
      </c>
      <c r="G3115" t="s">
        <v>15</v>
      </c>
      <c r="H3115" t="s">
        <v>37</v>
      </c>
      <c r="I3115" t="s">
        <v>100</v>
      </c>
      <c r="J3115">
        <v>16</v>
      </c>
      <c r="K3115">
        <v>1200</v>
      </c>
      <c r="L3115" s="7">
        <f>Sales_Data[[#This Row],[OrderQuantity]] *Sales_Data[[#This Row],[UnitPrice]]</f>
        <v>19200</v>
      </c>
      <c r="M3115" s="7">
        <f>Sales_Data[[#This Row],[UnitPrice]]-Sales_Data[[#This Row],[UnitCost]]</f>
        <v>400</v>
      </c>
      <c r="N3115" s="7">
        <f>Sales_Data[[#This Row],[Gross Revenue]]-Sales_Data[[#This Row],[Discount Amount ]]</f>
        <v>18800</v>
      </c>
      <c r="O3115" s="7">
        <f>Sales_Data[[#This Row],[OrderQuantity]] *Sales_Data[[#This Row],[UnitCost]]</f>
        <v>12800</v>
      </c>
      <c r="P3115" s="7">
        <f>Sales_Data[[#This Row],[ItemCost]] +Sales_Data[[#This Row],[ShippingCost]]</f>
        <v>13314.64</v>
      </c>
      <c r="Q3115" s="7">
        <f>Sales_Data[[#This Row],[Gross Revenue]]-Sales_Data[[#This Row],[TotalFinancialCost]]</f>
        <v>5885.3600000000006</v>
      </c>
      <c r="R3115" s="7">
        <f>Sales_Data[[#This Row],[Actul Bill Amount]]-Sales_Data[[#This Row],[ShippingCost]]</f>
        <v>18285.36</v>
      </c>
      <c r="S3115">
        <v>381</v>
      </c>
      <c r="T3115">
        <v>514.64</v>
      </c>
      <c r="U3115" t="s">
        <v>58</v>
      </c>
      <c r="V3115">
        <v>800</v>
      </c>
      <c r="W3115" t="s">
        <v>38</v>
      </c>
      <c r="X3115" t="str">
        <f t="shared" si="97"/>
        <v>Kolkata</v>
      </c>
    </row>
    <row r="3116" spans="1:24" x14ac:dyDescent="0.4">
      <c r="A3116">
        <v>103115</v>
      </c>
      <c r="B3116" s="5">
        <v>45927.018750000003</v>
      </c>
      <c r="C3116" s="3" t="str">
        <f>TEXT(Sales_Data[[#This Row],[OrderDate]],"mmmm")</f>
        <v>September</v>
      </c>
      <c r="D3116" s="3" t="str">
        <f t="shared" si="96"/>
        <v>2025</v>
      </c>
      <c r="E3116" t="s">
        <v>39</v>
      </c>
      <c r="F3116" t="s">
        <v>40</v>
      </c>
      <c r="G3116" t="s">
        <v>15</v>
      </c>
      <c r="H3116" t="s">
        <v>25</v>
      </c>
      <c r="I3116" t="s">
        <v>100</v>
      </c>
      <c r="J3116">
        <v>10</v>
      </c>
      <c r="K3116">
        <v>1500</v>
      </c>
      <c r="L3116" s="7">
        <f>Sales_Data[[#This Row],[OrderQuantity]] *Sales_Data[[#This Row],[UnitPrice]]</f>
        <v>15000</v>
      </c>
      <c r="M3116" s="7">
        <f>Sales_Data[[#This Row],[UnitPrice]]-Sales_Data[[#This Row],[UnitCost]]</f>
        <v>700</v>
      </c>
      <c r="N3116" s="7">
        <f>Sales_Data[[#This Row],[Gross Revenue]]-Sales_Data[[#This Row],[Discount Amount ]]</f>
        <v>14300</v>
      </c>
      <c r="O3116" s="7">
        <f>Sales_Data[[#This Row],[OrderQuantity]] *Sales_Data[[#This Row],[UnitCost]]</f>
        <v>8000</v>
      </c>
      <c r="P3116" s="7">
        <f>Sales_Data[[#This Row],[ItemCost]] +Sales_Data[[#This Row],[ShippingCost]]</f>
        <v>8486.36</v>
      </c>
      <c r="Q3116" s="7">
        <f>Sales_Data[[#This Row],[Gross Revenue]]-Sales_Data[[#This Row],[TotalFinancialCost]]</f>
        <v>6513.6399999999994</v>
      </c>
      <c r="R3116" s="7">
        <f>Sales_Data[[#This Row],[Actul Bill Amount]]-Sales_Data[[#This Row],[ShippingCost]]</f>
        <v>13813.64</v>
      </c>
      <c r="S3116">
        <v>341</v>
      </c>
      <c r="T3116">
        <v>486.36</v>
      </c>
      <c r="U3116" t="s">
        <v>52</v>
      </c>
      <c r="V3116">
        <v>800</v>
      </c>
      <c r="W3116" t="s">
        <v>27</v>
      </c>
      <c r="X3116" t="str">
        <f t="shared" si="97"/>
        <v>Mumbai</v>
      </c>
    </row>
    <row r="3117" spans="1:24" x14ac:dyDescent="0.4">
      <c r="A3117">
        <v>103116</v>
      </c>
      <c r="B3117" s="5">
        <v>45811.652083333334</v>
      </c>
      <c r="C3117" s="3" t="str">
        <f>TEXT(Sales_Data[[#This Row],[OrderDate]],"mmmm")</f>
        <v>June</v>
      </c>
      <c r="D3117" s="3" t="str">
        <f t="shared" si="96"/>
        <v>2025</v>
      </c>
      <c r="E3117" t="s">
        <v>19</v>
      </c>
      <c r="F3117" t="s">
        <v>35</v>
      </c>
      <c r="G3117" t="s">
        <v>29</v>
      </c>
      <c r="H3117" t="s">
        <v>32</v>
      </c>
      <c r="I3117" t="s">
        <v>100</v>
      </c>
      <c r="J3117">
        <v>59</v>
      </c>
      <c r="K3117">
        <v>8500</v>
      </c>
      <c r="L3117" s="7">
        <f>Sales_Data[[#This Row],[OrderQuantity]] *Sales_Data[[#This Row],[UnitPrice]]</f>
        <v>501500</v>
      </c>
      <c r="M3117" s="7">
        <f>Sales_Data[[#This Row],[UnitPrice]]-Sales_Data[[#This Row],[UnitCost]]</f>
        <v>3000</v>
      </c>
      <c r="N3117" s="7">
        <f>Sales_Data[[#This Row],[Gross Revenue]]-Sales_Data[[#This Row],[Discount Amount ]]</f>
        <v>498500</v>
      </c>
      <c r="O3117" s="7">
        <f>Sales_Data[[#This Row],[OrderQuantity]] *Sales_Data[[#This Row],[UnitCost]]</f>
        <v>324500</v>
      </c>
      <c r="P3117" s="7">
        <f>Sales_Data[[#This Row],[ItemCost]] +Sales_Data[[#This Row],[ShippingCost]]</f>
        <v>324837.15999999997</v>
      </c>
      <c r="Q3117" s="7">
        <f>Sales_Data[[#This Row],[Gross Revenue]]-Sales_Data[[#This Row],[TotalFinancialCost]]</f>
        <v>176662.84000000003</v>
      </c>
      <c r="R3117" s="7">
        <f>Sales_Data[[#This Row],[Actul Bill Amount]]-Sales_Data[[#This Row],[ShippingCost]]</f>
        <v>498162.84</v>
      </c>
      <c r="S3117">
        <v>915</v>
      </c>
      <c r="T3117">
        <v>337.16</v>
      </c>
      <c r="U3117" t="s">
        <v>49</v>
      </c>
      <c r="V3117">
        <v>5500</v>
      </c>
      <c r="W3117" t="s">
        <v>33</v>
      </c>
      <c r="X3117" t="str">
        <f t="shared" si="97"/>
        <v>Delhi</v>
      </c>
    </row>
    <row r="3118" spans="1:24" x14ac:dyDescent="0.4">
      <c r="A3118">
        <v>103117</v>
      </c>
      <c r="B3118" s="5">
        <v>45759.779166666667</v>
      </c>
      <c r="C3118" s="3" t="str">
        <f>TEXT(Sales_Data[[#This Row],[OrderDate]],"mmmm")</f>
        <v>April</v>
      </c>
      <c r="D3118" s="3" t="str">
        <f t="shared" si="96"/>
        <v>2025</v>
      </c>
      <c r="E3118" t="s">
        <v>13</v>
      </c>
      <c r="F3118" t="s">
        <v>40</v>
      </c>
      <c r="G3118" t="s">
        <v>29</v>
      </c>
      <c r="H3118" t="s">
        <v>25</v>
      </c>
      <c r="I3118" t="s">
        <v>100</v>
      </c>
      <c r="J3118">
        <v>42</v>
      </c>
      <c r="K3118">
        <v>5500</v>
      </c>
      <c r="L3118" s="7">
        <f>Sales_Data[[#This Row],[OrderQuantity]] *Sales_Data[[#This Row],[UnitPrice]]</f>
        <v>231000</v>
      </c>
      <c r="M3118" s="7">
        <f>Sales_Data[[#This Row],[UnitPrice]]-Sales_Data[[#This Row],[UnitCost]]</f>
        <v>2000</v>
      </c>
      <c r="N3118" s="7">
        <f>Sales_Data[[#This Row],[Gross Revenue]]-Sales_Data[[#This Row],[Discount Amount ]]</f>
        <v>229000</v>
      </c>
      <c r="O3118" s="7">
        <f>Sales_Data[[#This Row],[OrderQuantity]] *Sales_Data[[#This Row],[UnitCost]]</f>
        <v>147000</v>
      </c>
      <c r="P3118" s="7">
        <f>Sales_Data[[#This Row],[ItemCost]] +Sales_Data[[#This Row],[ShippingCost]]</f>
        <v>147732.54</v>
      </c>
      <c r="Q3118" s="7">
        <f>Sales_Data[[#This Row],[Gross Revenue]]-Sales_Data[[#This Row],[TotalFinancialCost]]</f>
        <v>83267.459999999992</v>
      </c>
      <c r="R3118" s="7">
        <f>Sales_Data[[#This Row],[Actul Bill Amount]]-Sales_Data[[#This Row],[ShippingCost]]</f>
        <v>228267.46</v>
      </c>
      <c r="S3118">
        <v>752</v>
      </c>
      <c r="T3118">
        <v>732.54</v>
      </c>
      <c r="U3118" t="s">
        <v>41</v>
      </c>
      <c r="V3118">
        <v>3500</v>
      </c>
      <c r="W3118" t="s">
        <v>27</v>
      </c>
      <c r="X3118" t="str">
        <f t="shared" si="97"/>
        <v>Mumbai</v>
      </c>
    </row>
    <row r="3119" spans="1:24" x14ac:dyDescent="0.4">
      <c r="A3119">
        <v>103118</v>
      </c>
      <c r="B3119" s="5">
        <v>45872.994444444441</v>
      </c>
      <c r="C3119" s="3" t="str">
        <f>TEXT(Sales_Data[[#This Row],[OrderDate]],"mmmm")</f>
        <v>August</v>
      </c>
      <c r="D3119" s="3" t="str">
        <f t="shared" si="96"/>
        <v>2025</v>
      </c>
      <c r="E3119" t="s">
        <v>19</v>
      </c>
      <c r="F3119" t="s">
        <v>40</v>
      </c>
      <c r="G3119" t="s">
        <v>15</v>
      </c>
      <c r="H3119" t="s">
        <v>32</v>
      </c>
      <c r="I3119" t="s">
        <v>100</v>
      </c>
      <c r="J3119">
        <v>36</v>
      </c>
      <c r="K3119">
        <v>5500</v>
      </c>
      <c r="L3119" s="7">
        <f>Sales_Data[[#This Row],[OrderQuantity]] *Sales_Data[[#This Row],[UnitPrice]]</f>
        <v>198000</v>
      </c>
      <c r="M3119" s="7">
        <f>Sales_Data[[#This Row],[UnitPrice]]-Sales_Data[[#This Row],[UnitCost]]</f>
        <v>2000</v>
      </c>
      <c r="N3119" s="7">
        <f>Sales_Data[[#This Row],[Gross Revenue]]-Sales_Data[[#This Row],[Discount Amount ]]</f>
        <v>196000</v>
      </c>
      <c r="O3119" s="7">
        <f>Sales_Data[[#This Row],[OrderQuantity]] *Sales_Data[[#This Row],[UnitCost]]</f>
        <v>126000</v>
      </c>
      <c r="P3119" s="7">
        <f>Sales_Data[[#This Row],[ItemCost]] +Sales_Data[[#This Row],[ShippingCost]]</f>
        <v>126635.87</v>
      </c>
      <c r="Q3119" s="7">
        <f>Sales_Data[[#This Row],[Gross Revenue]]-Sales_Data[[#This Row],[TotalFinancialCost]]</f>
        <v>71364.13</v>
      </c>
      <c r="R3119" s="7">
        <f>Sales_Data[[#This Row],[Actul Bill Amount]]-Sales_Data[[#This Row],[ShippingCost]]</f>
        <v>195364.13</v>
      </c>
      <c r="S3119">
        <v>532</v>
      </c>
      <c r="T3119">
        <v>635.87</v>
      </c>
      <c r="U3119" t="s">
        <v>41</v>
      </c>
      <c r="V3119">
        <v>3500</v>
      </c>
      <c r="W3119" t="s">
        <v>33</v>
      </c>
      <c r="X3119" t="str">
        <f t="shared" si="97"/>
        <v>Delhi</v>
      </c>
    </row>
    <row r="3120" spans="1:24" x14ac:dyDescent="0.4">
      <c r="A3120">
        <v>103119</v>
      </c>
      <c r="B3120" s="5">
        <v>45807.338194444441</v>
      </c>
      <c r="C3120" s="3" t="str">
        <f>TEXT(Sales_Data[[#This Row],[OrderDate]],"mmmm")</f>
        <v>May</v>
      </c>
      <c r="D3120" s="3" t="str">
        <f t="shared" si="96"/>
        <v>2025</v>
      </c>
      <c r="E3120" t="s">
        <v>48</v>
      </c>
      <c r="F3120" t="s">
        <v>40</v>
      </c>
      <c r="G3120" t="s">
        <v>15</v>
      </c>
      <c r="H3120" t="s">
        <v>20</v>
      </c>
      <c r="I3120" t="s">
        <v>100</v>
      </c>
      <c r="J3120">
        <v>26</v>
      </c>
      <c r="K3120">
        <v>1500</v>
      </c>
      <c r="L3120" s="7">
        <f>Sales_Data[[#This Row],[OrderQuantity]] *Sales_Data[[#This Row],[UnitPrice]]</f>
        <v>39000</v>
      </c>
      <c r="M3120" s="7">
        <f>Sales_Data[[#This Row],[UnitPrice]]-Sales_Data[[#This Row],[UnitCost]]</f>
        <v>700</v>
      </c>
      <c r="N3120" s="7">
        <f>Sales_Data[[#This Row],[Gross Revenue]]-Sales_Data[[#This Row],[Discount Amount ]]</f>
        <v>38300</v>
      </c>
      <c r="O3120" s="7">
        <f>Sales_Data[[#This Row],[OrderQuantity]] *Sales_Data[[#This Row],[UnitCost]]</f>
        <v>20800</v>
      </c>
      <c r="P3120" s="7">
        <f>Sales_Data[[#This Row],[ItemCost]] +Sales_Data[[#This Row],[ShippingCost]]</f>
        <v>23222.5</v>
      </c>
      <c r="Q3120" s="7">
        <f>Sales_Data[[#This Row],[Gross Revenue]]-Sales_Data[[#This Row],[TotalFinancialCost]]</f>
        <v>15777.5</v>
      </c>
      <c r="R3120" s="7">
        <f>Sales_Data[[#This Row],[Actul Bill Amount]]-Sales_Data[[#This Row],[ShippingCost]]</f>
        <v>35877.5</v>
      </c>
      <c r="S3120">
        <v>443</v>
      </c>
      <c r="T3120">
        <v>2422.5</v>
      </c>
      <c r="U3120" t="s">
        <v>52</v>
      </c>
      <c r="V3120">
        <v>800</v>
      </c>
      <c r="W3120" t="s">
        <v>22</v>
      </c>
      <c r="X3120" t="str">
        <f t="shared" si="97"/>
        <v>Nagpur</v>
      </c>
    </row>
    <row r="3121" spans="1:24" x14ac:dyDescent="0.4">
      <c r="A3121">
        <v>103120</v>
      </c>
      <c r="B3121" s="5">
        <v>45740.536111111112</v>
      </c>
      <c r="C3121" s="3" t="str">
        <f>TEXT(Sales_Data[[#This Row],[OrderDate]],"mmmm")</f>
        <v>March</v>
      </c>
      <c r="D3121" s="3" t="str">
        <f t="shared" si="96"/>
        <v>2025</v>
      </c>
      <c r="E3121" t="s">
        <v>13</v>
      </c>
      <c r="F3121" t="s">
        <v>40</v>
      </c>
      <c r="G3121" t="s">
        <v>31</v>
      </c>
      <c r="H3121" t="s">
        <v>25</v>
      </c>
      <c r="I3121" t="s">
        <v>100</v>
      </c>
      <c r="J3121">
        <v>10</v>
      </c>
      <c r="K3121">
        <v>1500</v>
      </c>
      <c r="L3121" s="7">
        <f>Sales_Data[[#This Row],[OrderQuantity]] *Sales_Data[[#This Row],[UnitPrice]]</f>
        <v>15000</v>
      </c>
      <c r="M3121" s="7">
        <f>Sales_Data[[#This Row],[UnitPrice]]-Sales_Data[[#This Row],[UnitCost]]</f>
        <v>700</v>
      </c>
      <c r="N3121" s="7">
        <f>Sales_Data[[#This Row],[Gross Revenue]]-Sales_Data[[#This Row],[Discount Amount ]]</f>
        <v>14300</v>
      </c>
      <c r="O3121" s="7">
        <f>Sales_Data[[#This Row],[OrderQuantity]] *Sales_Data[[#This Row],[UnitCost]]</f>
        <v>8000</v>
      </c>
      <c r="P3121" s="7">
        <f>Sales_Data[[#This Row],[ItemCost]] +Sales_Data[[#This Row],[ShippingCost]]</f>
        <v>8790.86</v>
      </c>
      <c r="Q3121" s="7">
        <f>Sales_Data[[#This Row],[Gross Revenue]]-Sales_Data[[#This Row],[TotalFinancialCost]]</f>
        <v>6209.1399999999994</v>
      </c>
      <c r="R3121" s="7">
        <f>Sales_Data[[#This Row],[Actul Bill Amount]]-Sales_Data[[#This Row],[ShippingCost]]</f>
        <v>13509.14</v>
      </c>
      <c r="S3121">
        <v>1051</v>
      </c>
      <c r="T3121">
        <v>790.86</v>
      </c>
      <c r="U3121" t="s">
        <v>52</v>
      </c>
      <c r="V3121">
        <v>800</v>
      </c>
      <c r="W3121" t="s">
        <v>27</v>
      </c>
      <c r="X3121" t="str">
        <f t="shared" si="97"/>
        <v>Mumbai</v>
      </c>
    </row>
    <row r="3122" spans="1:24" x14ac:dyDescent="0.4">
      <c r="A3122">
        <v>103121</v>
      </c>
      <c r="B3122" s="5">
        <v>45767.131249999999</v>
      </c>
      <c r="C3122" s="3" t="str">
        <f>TEXT(Sales_Data[[#This Row],[OrderDate]],"mmmm")</f>
        <v>April</v>
      </c>
      <c r="D3122" s="3" t="str">
        <f t="shared" si="96"/>
        <v>2025</v>
      </c>
      <c r="E3122" t="s">
        <v>50</v>
      </c>
      <c r="F3122" t="s">
        <v>28</v>
      </c>
      <c r="G3122" t="s">
        <v>29</v>
      </c>
      <c r="H3122" t="s">
        <v>20</v>
      </c>
      <c r="I3122" t="s">
        <v>100</v>
      </c>
      <c r="J3122">
        <v>2</v>
      </c>
      <c r="K3122">
        <v>450</v>
      </c>
      <c r="L3122" s="7">
        <f>Sales_Data[[#This Row],[OrderQuantity]] *Sales_Data[[#This Row],[UnitPrice]]</f>
        <v>900</v>
      </c>
      <c r="M3122" s="7">
        <f>Sales_Data[[#This Row],[UnitPrice]]-Sales_Data[[#This Row],[UnitCost]]</f>
        <v>250</v>
      </c>
      <c r="N3122" s="7">
        <f>Sales_Data[[#This Row],[Gross Revenue]]-Sales_Data[[#This Row],[Discount Amount ]]</f>
        <v>650</v>
      </c>
      <c r="O3122" s="7">
        <f>Sales_Data[[#This Row],[OrderQuantity]] *Sales_Data[[#This Row],[UnitCost]]</f>
        <v>400</v>
      </c>
      <c r="P3122" s="7">
        <f>Sales_Data[[#This Row],[ItemCost]] +Sales_Data[[#This Row],[ShippingCost]]</f>
        <v>694.53</v>
      </c>
      <c r="Q3122" s="7">
        <f>Sales_Data[[#This Row],[Gross Revenue]]-Sales_Data[[#This Row],[TotalFinancialCost]]</f>
        <v>205.47000000000003</v>
      </c>
      <c r="R3122" s="7">
        <f>Sales_Data[[#This Row],[Actul Bill Amount]]-Sales_Data[[#This Row],[ShippingCost]]</f>
        <v>355.47</v>
      </c>
      <c r="S3122">
        <v>646</v>
      </c>
      <c r="T3122">
        <v>294.52999999999997</v>
      </c>
      <c r="U3122" t="s">
        <v>30</v>
      </c>
      <c r="V3122">
        <v>200</v>
      </c>
      <c r="W3122" t="s">
        <v>22</v>
      </c>
      <c r="X3122" t="str">
        <f t="shared" si="97"/>
        <v>Nagpur</v>
      </c>
    </row>
    <row r="3123" spans="1:24" x14ac:dyDescent="0.4">
      <c r="A3123">
        <v>103122</v>
      </c>
      <c r="B3123" s="5">
        <v>45932.223611111112</v>
      </c>
      <c r="C3123" s="3" t="str">
        <f>TEXT(Sales_Data[[#This Row],[OrderDate]],"mmmm")</f>
        <v>October</v>
      </c>
      <c r="D3123" s="3" t="str">
        <f t="shared" si="96"/>
        <v>2025</v>
      </c>
      <c r="E3123" t="s">
        <v>50</v>
      </c>
      <c r="F3123" t="s">
        <v>55</v>
      </c>
      <c r="G3123" t="s">
        <v>31</v>
      </c>
      <c r="H3123" t="s">
        <v>32</v>
      </c>
      <c r="I3123" t="s">
        <v>100</v>
      </c>
      <c r="J3123">
        <v>37</v>
      </c>
      <c r="K3123">
        <v>850</v>
      </c>
      <c r="L3123" s="7">
        <f>Sales_Data[[#This Row],[OrderQuantity]] *Sales_Data[[#This Row],[UnitPrice]]</f>
        <v>31450</v>
      </c>
      <c r="M3123" s="7">
        <f>Sales_Data[[#This Row],[UnitPrice]]-Sales_Data[[#This Row],[UnitCost]]</f>
        <v>300</v>
      </c>
      <c r="N3123" s="7">
        <f>Sales_Data[[#This Row],[Gross Revenue]]-Sales_Data[[#This Row],[Discount Amount ]]</f>
        <v>31150</v>
      </c>
      <c r="O3123" s="7">
        <f>Sales_Data[[#This Row],[OrderQuantity]] *Sales_Data[[#This Row],[UnitCost]]</f>
        <v>20350</v>
      </c>
      <c r="P3123" s="7">
        <f>Sales_Data[[#This Row],[ItemCost]] +Sales_Data[[#This Row],[ShippingCost]]</f>
        <v>22939.68</v>
      </c>
      <c r="Q3123" s="7">
        <f>Sales_Data[[#This Row],[Gross Revenue]]-Sales_Data[[#This Row],[TotalFinancialCost]]</f>
        <v>8510.32</v>
      </c>
      <c r="R3123" s="7">
        <f>Sales_Data[[#This Row],[Actul Bill Amount]]-Sales_Data[[#This Row],[ShippingCost]]</f>
        <v>28560.32</v>
      </c>
      <c r="S3123">
        <v>492</v>
      </c>
      <c r="T3123">
        <v>2589.6799999999998</v>
      </c>
      <c r="U3123" t="s">
        <v>56</v>
      </c>
      <c r="V3123">
        <v>550</v>
      </c>
      <c r="W3123" t="s">
        <v>33</v>
      </c>
      <c r="X3123" t="str">
        <f t="shared" si="97"/>
        <v>Delhi</v>
      </c>
    </row>
    <row r="3124" spans="1:24" x14ac:dyDescent="0.4">
      <c r="A3124">
        <v>103123</v>
      </c>
      <c r="B3124" s="5">
        <v>45858.313194444447</v>
      </c>
      <c r="C3124" s="3" t="str">
        <f>TEXT(Sales_Data[[#This Row],[OrderDate]],"mmmm")</f>
        <v>July</v>
      </c>
      <c r="D3124" s="3" t="str">
        <f t="shared" si="96"/>
        <v>2025</v>
      </c>
      <c r="E3124" t="s">
        <v>48</v>
      </c>
      <c r="F3124" t="s">
        <v>14</v>
      </c>
      <c r="G3124" t="s">
        <v>15</v>
      </c>
      <c r="H3124" t="s">
        <v>20</v>
      </c>
      <c r="I3124" t="s">
        <v>100</v>
      </c>
      <c r="J3124">
        <v>55</v>
      </c>
      <c r="K3124">
        <v>3200</v>
      </c>
      <c r="L3124" s="7">
        <f>Sales_Data[[#This Row],[OrderQuantity]] *Sales_Data[[#This Row],[UnitPrice]]</f>
        <v>176000</v>
      </c>
      <c r="M3124" s="7">
        <f>Sales_Data[[#This Row],[UnitPrice]]-Sales_Data[[#This Row],[UnitCost]]</f>
        <v>1200</v>
      </c>
      <c r="N3124" s="7">
        <f>Sales_Data[[#This Row],[Gross Revenue]]-Sales_Data[[#This Row],[Discount Amount ]]</f>
        <v>174800</v>
      </c>
      <c r="O3124" s="7">
        <f>Sales_Data[[#This Row],[OrderQuantity]] *Sales_Data[[#This Row],[UnitCost]]</f>
        <v>110000</v>
      </c>
      <c r="P3124" s="7">
        <f>Sales_Data[[#This Row],[ItemCost]] +Sales_Data[[#This Row],[ShippingCost]]</f>
        <v>110542.74</v>
      </c>
      <c r="Q3124" s="7">
        <f>Sales_Data[[#This Row],[Gross Revenue]]-Sales_Data[[#This Row],[TotalFinancialCost]]</f>
        <v>65457.259999999995</v>
      </c>
      <c r="R3124" s="7">
        <f>Sales_Data[[#This Row],[Actul Bill Amount]]-Sales_Data[[#This Row],[ShippingCost]]</f>
        <v>174257.26</v>
      </c>
      <c r="S3124">
        <v>848</v>
      </c>
      <c r="T3124">
        <v>542.74</v>
      </c>
      <c r="U3124" t="s">
        <v>17</v>
      </c>
      <c r="V3124">
        <v>2000</v>
      </c>
      <c r="W3124" t="s">
        <v>22</v>
      </c>
      <c r="X3124" t="str">
        <f t="shared" si="97"/>
        <v>Nagpur</v>
      </c>
    </row>
    <row r="3125" spans="1:24" x14ac:dyDescent="0.4">
      <c r="A3125">
        <v>103124</v>
      </c>
      <c r="B3125" s="5">
        <v>45941.267361111109</v>
      </c>
      <c r="C3125" s="3" t="str">
        <f>TEXT(Sales_Data[[#This Row],[OrderDate]],"mmmm")</f>
        <v>October</v>
      </c>
      <c r="D3125" s="3" t="str">
        <f t="shared" si="96"/>
        <v>2025</v>
      </c>
      <c r="E3125" t="s">
        <v>13</v>
      </c>
      <c r="F3125" t="s">
        <v>28</v>
      </c>
      <c r="G3125" t="s">
        <v>31</v>
      </c>
      <c r="H3125" t="s">
        <v>37</v>
      </c>
      <c r="I3125" t="s">
        <v>100</v>
      </c>
      <c r="J3125">
        <v>41</v>
      </c>
      <c r="K3125">
        <v>2500</v>
      </c>
      <c r="L3125" s="7">
        <f>Sales_Data[[#This Row],[OrderQuantity]] *Sales_Data[[#This Row],[UnitPrice]]</f>
        <v>102500</v>
      </c>
      <c r="M3125" s="7">
        <f>Sales_Data[[#This Row],[UnitPrice]]-Sales_Data[[#This Row],[UnitCost]]</f>
        <v>1000</v>
      </c>
      <c r="N3125" s="7">
        <f>Sales_Data[[#This Row],[Gross Revenue]]-Sales_Data[[#This Row],[Discount Amount ]]</f>
        <v>101500</v>
      </c>
      <c r="O3125" s="7">
        <f>Sales_Data[[#This Row],[OrderQuantity]] *Sales_Data[[#This Row],[UnitCost]]</f>
        <v>61500</v>
      </c>
      <c r="P3125" s="7">
        <f>Sales_Data[[#This Row],[ItemCost]] +Sales_Data[[#This Row],[ShippingCost]]</f>
        <v>61951.93</v>
      </c>
      <c r="Q3125" s="7">
        <f>Sales_Data[[#This Row],[Gross Revenue]]-Sales_Data[[#This Row],[TotalFinancialCost]]</f>
        <v>40548.07</v>
      </c>
      <c r="R3125" s="7">
        <f>Sales_Data[[#This Row],[Actul Bill Amount]]-Sales_Data[[#This Row],[ShippingCost]]</f>
        <v>101048.07</v>
      </c>
      <c r="S3125">
        <v>526</v>
      </c>
      <c r="T3125">
        <v>451.93</v>
      </c>
      <c r="U3125" t="s">
        <v>54</v>
      </c>
      <c r="V3125">
        <v>1500</v>
      </c>
      <c r="W3125" t="s">
        <v>38</v>
      </c>
      <c r="X3125" t="str">
        <f t="shared" si="97"/>
        <v>Kolkata</v>
      </c>
    </row>
    <row r="3126" spans="1:24" x14ac:dyDescent="0.4">
      <c r="A3126">
        <v>103125</v>
      </c>
      <c r="B3126" s="5">
        <v>45830.291666666664</v>
      </c>
      <c r="C3126" s="3" t="str">
        <f>TEXT(Sales_Data[[#This Row],[OrderDate]],"mmmm")</f>
        <v>June</v>
      </c>
      <c r="D3126" s="3" t="str">
        <f t="shared" si="96"/>
        <v>2025</v>
      </c>
      <c r="E3126" t="s">
        <v>48</v>
      </c>
      <c r="F3126" t="s">
        <v>55</v>
      </c>
      <c r="G3126" t="s">
        <v>15</v>
      </c>
      <c r="H3126" t="s">
        <v>32</v>
      </c>
      <c r="I3126" t="s">
        <v>100</v>
      </c>
      <c r="J3126">
        <v>99</v>
      </c>
      <c r="K3126">
        <v>1200</v>
      </c>
      <c r="L3126" s="7">
        <f>Sales_Data[[#This Row],[OrderQuantity]] *Sales_Data[[#This Row],[UnitPrice]]</f>
        <v>118800</v>
      </c>
      <c r="M3126" s="7">
        <f>Sales_Data[[#This Row],[UnitPrice]]-Sales_Data[[#This Row],[UnitCost]]</f>
        <v>400</v>
      </c>
      <c r="N3126" s="7">
        <f>Sales_Data[[#This Row],[Gross Revenue]]-Sales_Data[[#This Row],[Discount Amount ]]</f>
        <v>118400</v>
      </c>
      <c r="O3126" s="7">
        <f>Sales_Data[[#This Row],[OrderQuantity]] *Sales_Data[[#This Row],[UnitCost]]</f>
        <v>79200</v>
      </c>
      <c r="P3126" s="7">
        <f>Sales_Data[[#This Row],[ItemCost]] +Sales_Data[[#This Row],[ShippingCost]]</f>
        <v>79599.92</v>
      </c>
      <c r="Q3126" s="7">
        <f>Sales_Data[[#This Row],[Gross Revenue]]-Sales_Data[[#This Row],[TotalFinancialCost]]</f>
        <v>39200.080000000002</v>
      </c>
      <c r="R3126" s="7">
        <f>Sales_Data[[#This Row],[Actul Bill Amount]]-Sales_Data[[#This Row],[ShippingCost]]</f>
        <v>118000.08</v>
      </c>
      <c r="S3126">
        <v>598</v>
      </c>
      <c r="T3126">
        <v>399.92</v>
      </c>
      <c r="U3126" t="s">
        <v>58</v>
      </c>
      <c r="V3126">
        <v>800</v>
      </c>
      <c r="W3126" t="s">
        <v>33</v>
      </c>
      <c r="X3126" t="str">
        <f t="shared" si="97"/>
        <v>Delhi</v>
      </c>
    </row>
    <row r="3127" spans="1:24" x14ac:dyDescent="0.4">
      <c r="A3127">
        <v>103126</v>
      </c>
      <c r="B3127" s="5">
        <v>45984.448611111111</v>
      </c>
      <c r="C3127" s="3" t="str">
        <f>TEXT(Sales_Data[[#This Row],[OrderDate]],"mmmm")</f>
        <v>November</v>
      </c>
      <c r="D3127" s="3" t="str">
        <f t="shared" si="96"/>
        <v>2025</v>
      </c>
      <c r="E3127" t="s">
        <v>39</v>
      </c>
      <c r="F3127" t="s">
        <v>35</v>
      </c>
      <c r="G3127" t="s">
        <v>29</v>
      </c>
      <c r="H3127" t="s">
        <v>20</v>
      </c>
      <c r="I3127" t="s">
        <v>100</v>
      </c>
      <c r="J3127">
        <v>86</v>
      </c>
      <c r="K3127">
        <v>8500</v>
      </c>
      <c r="L3127" s="7">
        <f>Sales_Data[[#This Row],[OrderQuantity]] *Sales_Data[[#This Row],[UnitPrice]]</f>
        <v>731000</v>
      </c>
      <c r="M3127" s="7">
        <f>Sales_Data[[#This Row],[UnitPrice]]-Sales_Data[[#This Row],[UnitCost]]</f>
        <v>3000</v>
      </c>
      <c r="N3127" s="7">
        <f>Sales_Data[[#This Row],[Gross Revenue]]-Sales_Data[[#This Row],[Discount Amount ]]</f>
        <v>728000</v>
      </c>
      <c r="O3127" s="7">
        <f>Sales_Data[[#This Row],[OrderQuantity]] *Sales_Data[[#This Row],[UnitCost]]</f>
        <v>473000</v>
      </c>
      <c r="P3127" s="7">
        <f>Sales_Data[[#This Row],[ItemCost]] +Sales_Data[[#This Row],[ShippingCost]]</f>
        <v>473601.11</v>
      </c>
      <c r="Q3127" s="7">
        <f>Sales_Data[[#This Row],[Gross Revenue]]-Sales_Data[[#This Row],[TotalFinancialCost]]</f>
        <v>257398.89</v>
      </c>
      <c r="R3127" s="7">
        <f>Sales_Data[[#This Row],[Actul Bill Amount]]-Sales_Data[[#This Row],[ShippingCost]]</f>
        <v>727398.89</v>
      </c>
      <c r="S3127">
        <v>538</v>
      </c>
      <c r="T3127">
        <v>601.11</v>
      </c>
      <c r="U3127" t="s">
        <v>49</v>
      </c>
      <c r="V3127">
        <v>5500</v>
      </c>
      <c r="W3127" t="s">
        <v>22</v>
      </c>
      <c r="X3127" t="str">
        <f t="shared" si="97"/>
        <v>Nagpur</v>
      </c>
    </row>
    <row r="3128" spans="1:24" x14ac:dyDescent="0.4">
      <c r="A3128">
        <v>103127</v>
      </c>
      <c r="B3128" s="5">
        <v>45863.120138888888</v>
      </c>
      <c r="C3128" s="3" t="str">
        <f>TEXT(Sales_Data[[#This Row],[OrderDate]],"mmmm")</f>
        <v>July</v>
      </c>
      <c r="D3128" s="3" t="str">
        <f t="shared" si="96"/>
        <v>2025</v>
      </c>
      <c r="E3128" t="s">
        <v>42</v>
      </c>
      <c r="F3128" t="s">
        <v>40</v>
      </c>
      <c r="G3128" t="s">
        <v>15</v>
      </c>
      <c r="H3128" t="s">
        <v>16</v>
      </c>
      <c r="I3128" t="s">
        <v>100</v>
      </c>
      <c r="J3128">
        <v>65</v>
      </c>
      <c r="K3128">
        <v>1500</v>
      </c>
      <c r="L3128" s="7">
        <f>Sales_Data[[#This Row],[OrderQuantity]] *Sales_Data[[#This Row],[UnitPrice]]</f>
        <v>97500</v>
      </c>
      <c r="M3128" s="7">
        <f>Sales_Data[[#This Row],[UnitPrice]]-Sales_Data[[#This Row],[UnitCost]]</f>
        <v>700</v>
      </c>
      <c r="N3128" s="7">
        <f>Sales_Data[[#This Row],[Gross Revenue]]-Sales_Data[[#This Row],[Discount Amount ]]</f>
        <v>96800</v>
      </c>
      <c r="O3128" s="7">
        <f>Sales_Data[[#This Row],[OrderQuantity]] *Sales_Data[[#This Row],[UnitCost]]</f>
        <v>52000</v>
      </c>
      <c r="P3128" s="7">
        <f>Sales_Data[[#This Row],[ItemCost]] +Sales_Data[[#This Row],[ShippingCost]]</f>
        <v>53550.81</v>
      </c>
      <c r="Q3128" s="7">
        <f>Sales_Data[[#This Row],[Gross Revenue]]-Sales_Data[[#This Row],[TotalFinancialCost]]</f>
        <v>43949.19</v>
      </c>
      <c r="R3128" s="7">
        <f>Sales_Data[[#This Row],[Actul Bill Amount]]-Sales_Data[[#This Row],[ShippingCost]]</f>
        <v>95249.19</v>
      </c>
      <c r="S3128">
        <v>419</v>
      </c>
      <c r="T3128">
        <v>1550.81</v>
      </c>
      <c r="U3128" t="s">
        <v>52</v>
      </c>
      <c r="V3128">
        <v>800</v>
      </c>
      <c r="W3128" t="s">
        <v>18</v>
      </c>
      <c r="X3128" t="str">
        <f t="shared" si="97"/>
        <v>Bengaluru</v>
      </c>
    </row>
    <row r="3129" spans="1:24" x14ac:dyDescent="0.4">
      <c r="A3129">
        <v>103128</v>
      </c>
      <c r="B3129" s="5">
        <v>45720.159722222219</v>
      </c>
      <c r="C3129" s="3" t="str">
        <f>TEXT(Sales_Data[[#This Row],[OrderDate]],"mmmm")</f>
        <v>March</v>
      </c>
      <c r="D3129" s="3" t="str">
        <f t="shared" si="96"/>
        <v>2025</v>
      </c>
      <c r="E3129" t="s">
        <v>19</v>
      </c>
      <c r="F3129" t="s">
        <v>55</v>
      </c>
      <c r="G3129" t="s">
        <v>31</v>
      </c>
      <c r="H3129" t="s">
        <v>37</v>
      </c>
      <c r="I3129" t="s">
        <v>100</v>
      </c>
      <c r="J3129">
        <v>15</v>
      </c>
      <c r="K3129">
        <v>1200</v>
      </c>
      <c r="L3129" s="7">
        <f>Sales_Data[[#This Row],[OrderQuantity]] *Sales_Data[[#This Row],[UnitPrice]]</f>
        <v>18000</v>
      </c>
      <c r="M3129" s="7">
        <f>Sales_Data[[#This Row],[UnitPrice]]-Sales_Data[[#This Row],[UnitCost]]</f>
        <v>400</v>
      </c>
      <c r="N3129" s="7">
        <f>Sales_Data[[#This Row],[Gross Revenue]]-Sales_Data[[#This Row],[Discount Amount ]]</f>
        <v>17600</v>
      </c>
      <c r="O3129" s="7">
        <f>Sales_Data[[#This Row],[OrderQuantity]] *Sales_Data[[#This Row],[UnitCost]]</f>
        <v>12000</v>
      </c>
      <c r="P3129" s="7">
        <f>Sales_Data[[#This Row],[ItemCost]] +Sales_Data[[#This Row],[ShippingCost]]</f>
        <v>12902.19</v>
      </c>
      <c r="Q3129" s="7">
        <f>Sales_Data[[#This Row],[Gross Revenue]]-Sales_Data[[#This Row],[TotalFinancialCost]]</f>
        <v>5097.8099999999995</v>
      </c>
      <c r="R3129" s="7">
        <f>Sales_Data[[#This Row],[Actul Bill Amount]]-Sales_Data[[#This Row],[ShippingCost]]</f>
        <v>16697.810000000001</v>
      </c>
      <c r="S3129">
        <v>328</v>
      </c>
      <c r="T3129">
        <v>902.19</v>
      </c>
      <c r="U3129" t="s">
        <v>58</v>
      </c>
      <c r="V3129">
        <v>800</v>
      </c>
      <c r="W3129" t="s">
        <v>38</v>
      </c>
      <c r="X3129" t="str">
        <f t="shared" si="97"/>
        <v>Kolkata</v>
      </c>
    </row>
    <row r="3130" spans="1:24" x14ac:dyDescent="0.4">
      <c r="A3130">
        <v>103129</v>
      </c>
      <c r="B3130" s="5">
        <v>45730.022916666669</v>
      </c>
      <c r="C3130" s="3" t="str">
        <f>TEXT(Sales_Data[[#This Row],[OrderDate]],"mmmm")</f>
        <v>March</v>
      </c>
      <c r="D3130" s="3" t="str">
        <f t="shared" si="96"/>
        <v>2025</v>
      </c>
      <c r="E3130" t="s">
        <v>50</v>
      </c>
      <c r="F3130" t="s">
        <v>40</v>
      </c>
      <c r="G3130" t="s">
        <v>29</v>
      </c>
      <c r="H3130" t="s">
        <v>20</v>
      </c>
      <c r="I3130" t="s">
        <v>100</v>
      </c>
      <c r="J3130">
        <v>87</v>
      </c>
      <c r="K3130">
        <v>1500</v>
      </c>
      <c r="L3130" s="7">
        <f>Sales_Data[[#This Row],[OrderQuantity]] *Sales_Data[[#This Row],[UnitPrice]]</f>
        <v>130500</v>
      </c>
      <c r="M3130" s="7">
        <f>Sales_Data[[#This Row],[UnitPrice]]-Sales_Data[[#This Row],[UnitCost]]</f>
        <v>700</v>
      </c>
      <c r="N3130" s="7">
        <f>Sales_Data[[#This Row],[Gross Revenue]]-Sales_Data[[#This Row],[Discount Amount ]]</f>
        <v>129800</v>
      </c>
      <c r="O3130" s="7">
        <f>Sales_Data[[#This Row],[OrderQuantity]] *Sales_Data[[#This Row],[UnitCost]]</f>
        <v>69600</v>
      </c>
      <c r="P3130" s="7">
        <f>Sales_Data[[#This Row],[ItemCost]] +Sales_Data[[#This Row],[ShippingCost]]</f>
        <v>69914.399999999994</v>
      </c>
      <c r="Q3130" s="7">
        <f>Sales_Data[[#This Row],[Gross Revenue]]-Sales_Data[[#This Row],[TotalFinancialCost]]</f>
        <v>60585.600000000006</v>
      </c>
      <c r="R3130" s="7">
        <f>Sales_Data[[#This Row],[Actul Bill Amount]]-Sales_Data[[#This Row],[ShippingCost]]</f>
        <v>129485.6</v>
      </c>
      <c r="S3130">
        <v>1000</v>
      </c>
      <c r="T3130">
        <v>314.39999999999998</v>
      </c>
      <c r="U3130" t="s">
        <v>52</v>
      </c>
      <c r="V3130">
        <v>800</v>
      </c>
      <c r="W3130" t="s">
        <v>22</v>
      </c>
      <c r="X3130" t="str">
        <f t="shared" si="97"/>
        <v>Nagpur</v>
      </c>
    </row>
    <row r="3131" spans="1:24" x14ac:dyDescent="0.4">
      <c r="A3131">
        <v>103130</v>
      </c>
      <c r="B3131" s="5">
        <v>45908.793749999997</v>
      </c>
      <c r="C3131" s="3" t="str">
        <f>TEXT(Sales_Data[[#This Row],[OrderDate]],"mmmm")</f>
        <v>September</v>
      </c>
      <c r="D3131" s="3" t="str">
        <f t="shared" si="96"/>
        <v>2025</v>
      </c>
      <c r="E3131" t="s">
        <v>39</v>
      </c>
      <c r="F3131" t="s">
        <v>55</v>
      </c>
      <c r="G3131" t="s">
        <v>29</v>
      </c>
      <c r="H3131" t="s">
        <v>25</v>
      </c>
      <c r="I3131" t="s">
        <v>100</v>
      </c>
      <c r="J3131">
        <v>42</v>
      </c>
      <c r="K3131">
        <v>600</v>
      </c>
      <c r="L3131" s="7">
        <f>Sales_Data[[#This Row],[OrderQuantity]] *Sales_Data[[#This Row],[UnitPrice]]</f>
        <v>25200</v>
      </c>
      <c r="M3131" s="7">
        <f>Sales_Data[[#This Row],[UnitPrice]]-Sales_Data[[#This Row],[UnitCost]]</f>
        <v>250</v>
      </c>
      <c r="N3131" s="7">
        <f>Sales_Data[[#This Row],[Gross Revenue]]-Sales_Data[[#This Row],[Discount Amount ]]</f>
        <v>24950</v>
      </c>
      <c r="O3131" s="7">
        <f>Sales_Data[[#This Row],[OrderQuantity]] *Sales_Data[[#This Row],[UnitCost]]</f>
        <v>14700</v>
      </c>
      <c r="P3131" s="7">
        <f>Sales_Data[[#This Row],[ItemCost]] +Sales_Data[[#This Row],[ShippingCost]]</f>
        <v>15847.16</v>
      </c>
      <c r="Q3131" s="7">
        <f>Sales_Data[[#This Row],[Gross Revenue]]-Sales_Data[[#This Row],[TotalFinancialCost]]</f>
        <v>9352.84</v>
      </c>
      <c r="R3131" s="7">
        <f>Sales_Data[[#This Row],[Actul Bill Amount]]-Sales_Data[[#This Row],[ShippingCost]]</f>
        <v>23802.84</v>
      </c>
      <c r="S3131">
        <v>387</v>
      </c>
      <c r="T3131">
        <v>1147.1600000000001</v>
      </c>
      <c r="U3131" t="s">
        <v>57</v>
      </c>
      <c r="V3131">
        <v>350</v>
      </c>
      <c r="W3131" t="s">
        <v>27</v>
      </c>
      <c r="X3131" t="str">
        <f t="shared" si="97"/>
        <v>Mumbai</v>
      </c>
    </row>
    <row r="3132" spans="1:24" x14ac:dyDescent="0.4">
      <c r="A3132">
        <v>103131</v>
      </c>
      <c r="B3132" s="5">
        <v>45781.207638888889</v>
      </c>
      <c r="C3132" s="3" t="str">
        <f>TEXT(Sales_Data[[#This Row],[OrderDate]],"mmmm")</f>
        <v>May</v>
      </c>
      <c r="D3132" s="3" t="str">
        <f t="shared" si="96"/>
        <v>2025</v>
      </c>
      <c r="E3132" t="s">
        <v>45</v>
      </c>
      <c r="F3132" t="s">
        <v>40</v>
      </c>
      <c r="G3132" t="s">
        <v>29</v>
      </c>
      <c r="H3132" t="s">
        <v>20</v>
      </c>
      <c r="I3132" t="s">
        <v>100</v>
      </c>
      <c r="J3132">
        <v>83</v>
      </c>
      <c r="K3132">
        <v>5500</v>
      </c>
      <c r="L3132" s="7">
        <f>Sales_Data[[#This Row],[OrderQuantity]] *Sales_Data[[#This Row],[UnitPrice]]</f>
        <v>456500</v>
      </c>
      <c r="M3132" s="7">
        <f>Sales_Data[[#This Row],[UnitPrice]]-Sales_Data[[#This Row],[UnitCost]]</f>
        <v>2000</v>
      </c>
      <c r="N3132" s="7">
        <f>Sales_Data[[#This Row],[Gross Revenue]]-Sales_Data[[#This Row],[Discount Amount ]]</f>
        <v>454500</v>
      </c>
      <c r="O3132" s="7">
        <f>Sales_Data[[#This Row],[OrderQuantity]] *Sales_Data[[#This Row],[UnitCost]]</f>
        <v>290500</v>
      </c>
      <c r="P3132" s="7">
        <f>Sales_Data[[#This Row],[ItemCost]] +Sales_Data[[#This Row],[ShippingCost]]</f>
        <v>290792.82</v>
      </c>
      <c r="Q3132" s="7">
        <f>Sales_Data[[#This Row],[Gross Revenue]]-Sales_Data[[#This Row],[TotalFinancialCost]]</f>
        <v>165707.18</v>
      </c>
      <c r="R3132" s="7">
        <f>Sales_Data[[#This Row],[Actul Bill Amount]]-Sales_Data[[#This Row],[ShippingCost]]</f>
        <v>454207.18</v>
      </c>
      <c r="S3132">
        <v>782</v>
      </c>
      <c r="T3132">
        <v>292.82</v>
      </c>
      <c r="U3132" t="s">
        <v>41</v>
      </c>
      <c r="V3132">
        <v>3500</v>
      </c>
      <c r="W3132" t="s">
        <v>22</v>
      </c>
      <c r="X3132" t="str">
        <f t="shared" si="97"/>
        <v>Nagpur</v>
      </c>
    </row>
    <row r="3133" spans="1:24" x14ac:dyDescent="0.4">
      <c r="A3133">
        <v>103132</v>
      </c>
      <c r="B3133" s="5">
        <v>45778.061805555553</v>
      </c>
      <c r="C3133" s="3" t="str">
        <f>TEXT(Sales_Data[[#This Row],[OrderDate]],"mmmm")</f>
        <v>May</v>
      </c>
      <c r="D3133" s="3" t="str">
        <f t="shared" si="96"/>
        <v>2025</v>
      </c>
      <c r="E3133" t="s">
        <v>13</v>
      </c>
      <c r="F3133" t="s">
        <v>46</v>
      </c>
      <c r="G3133" t="s">
        <v>29</v>
      </c>
      <c r="H3133" t="s">
        <v>32</v>
      </c>
      <c r="I3133" t="s">
        <v>100</v>
      </c>
      <c r="J3133">
        <v>28</v>
      </c>
      <c r="K3133">
        <v>4500</v>
      </c>
      <c r="L3133" s="7">
        <f>Sales_Data[[#This Row],[OrderQuantity]] *Sales_Data[[#This Row],[UnitPrice]]</f>
        <v>126000</v>
      </c>
      <c r="M3133" s="7">
        <f>Sales_Data[[#This Row],[UnitPrice]]-Sales_Data[[#This Row],[UnitCost]]</f>
        <v>1700</v>
      </c>
      <c r="N3133" s="7">
        <f>Sales_Data[[#This Row],[Gross Revenue]]-Sales_Data[[#This Row],[Discount Amount ]]</f>
        <v>124300</v>
      </c>
      <c r="O3133" s="7">
        <f>Sales_Data[[#This Row],[OrderQuantity]] *Sales_Data[[#This Row],[UnitCost]]</f>
        <v>78400</v>
      </c>
      <c r="P3133" s="7">
        <f>Sales_Data[[#This Row],[ItemCost]] +Sales_Data[[#This Row],[ShippingCost]]</f>
        <v>78721.95</v>
      </c>
      <c r="Q3133" s="7">
        <f>Sales_Data[[#This Row],[Gross Revenue]]-Sales_Data[[#This Row],[TotalFinancialCost]]</f>
        <v>47278.05</v>
      </c>
      <c r="R3133" s="7">
        <f>Sales_Data[[#This Row],[Actul Bill Amount]]-Sales_Data[[#This Row],[ShippingCost]]</f>
        <v>123978.05</v>
      </c>
      <c r="S3133">
        <v>1137</v>
      </c>
      <c r="T3133">
        <v>321.95</v>
      </c>
      <c r="U3133" t="s">
        <v>47</v>
      </c>
      <c r="V3133">
        <v>2800</v>
      </c>
      <c r="W3133" t="s">
        <v>33</v>
      </c>
      <c r="X3133" t="str">
        <f t="shared" si="97"/>
        <v>Delhi</v>
      </c>
    </row>
    <row r="3134" spans="1:24" x14ac:dyDescent="0.4">
      <c r="A3134">
        <v>103133</v>
      </c>
      <c r="B3134" s="5">
        <v>45932.543055555558</v>
      </c>
      <c r="C3134" s="3" t="str">
        <f>TEXT(Sales_Data[[#This Row],[OrderDate]],"mmmm")</f>
        <v>October</v>
      </c>
      <c r="D3134" s="3" t="str">
        <f t="shared" si="96"/>
        <v>2025</v>
      </c>
      <c r="E3134" t="s">
        <v>39</v>
      </c>
      <c r="F3134" t="s">
        <v>40</v>
      </c>
      <c r="G3134" t="s">
        <v>15</v>
      </c>
      <c r="H3134" t="s">
        <v>20</v>
      </c>
      <c r="I3134" t="s">
        <v>100</v>
      </c>
      <c r="J3134">
        <v>15</v>
      </c>
      <c r="K3134">
        <v>5500</v>
      </c>
      <c r="L3134" s="7">
        <f>Sales_Data[[#This Row],[OrderQuantity]] *Sales_Data[[#This Row],[UnitPrice]]</f>
        <v>82500</v>
      </c>
      <c r="M3134" s="7">
        <f>Sales_Data[[#This Row],[UnitPrice]]-Sales_Data[[#This Row],[UnitCost]]</f>
        <v>2000</v>
      </c>
      <c r="N3134" s="7">
        <f>Sales_Data[[#This Row],[Gross Revenue]]-Sales_Data[[#This Row],[Discount Amount ]]</f>
        <v>80500</v>
      </c>
      <c r="O3134" s="7">
        <f>Sales_Data[[#This Row],[OrderQuantity]] *Sales_Data[[#This Row],[UnitCost]]</f>
        <v>52500</v>
      </c>
      <c r="P3134" s="7">
        <f>Sales_Data[[#This Row],[ItemCost]] +Sales_Data[[#This Row],[ShippingCost]]</f>
        <v>52970.14</v>
      </c>
      <c r="Q3134" s="7">
        <f>Sales_Data[[#This Row],[Gross Revenue]]-Sales_Data[[#This Row],[TotalFinancialCost]]</f>
        <v>29529.86</v>
      </c>
      <c r="R3134" s="7">
        <f>Sales_Data[[#This Row],[Actul Bill Amount]]-Sales_Data[[#This Row],[ShippingCost]]</f>
        <v>80029.86</v>
      </c>
      <c r="S3134">
        <v>711</v>
      </c>
      <c r="T3134">
        <v>470.14</v>
      </c>
      <c r="U3134" t="s">
        <v>41</v>
      </c>
      <c r="V3134">
        <v>3500</v>
      </c>
      <c r="W3134" t="s">
        <v>22</v>
      </c>
      <c r="X3134" t="str">
        <f t="shared" si="97"/>
        <v>Nagpur</v>
      </c>
    </row>
    <row r="3135" spans="1:24" x14ac:dyDescent="0.4">
      <c r="A3135">
        <v>103134</v>
      </c>
      <c r="B3135" s="5">
        <v>45777.521527777775</v>
      </c>
      <c r="C3135" s="3" t="str">
        <f>TEXT(Sales_Data[[#This Row],[OrderDate]],"mmmm")</f>
        <v>April</v>
      </c>
      <c r="D3135" s="3" t="str">
        <f t="shared" si="96"/>
        <v>2025</v>
      </c>
      <c r="E3135" t="s">
        <v>34</v>
      </c>
      <c r="F3135" t="s">
        <v>43</v>
      </c>
      <c r="G3135" t="s">
        <v>15</v>
      </c>
      <c r="H3135" t="s">
        <v>16</v>
      </c>
      <c r="I3135" t="s">
        <v>100</v>
      </c>
      <c r="J3135">
        <v>14</v>
      </c>
      <c r="K3135">
        <v>4500</v>
      </c>
      <c r="L3135" s="7">
        <f>Sales_Data[[#This Row],[OrderQuantity]] *Sales_Data[[#This Row],[UnitPrice]]</f>
        <v>63000</v>
      </c>
      <c r="M3135" s="7">
        <f>Sales_Data[[#This Row],[UnitPrice]]-Sales_Data[[#This Row],[UnitCost]]</f>
        <v>2000</v>
      </c>
      <c r="N3135" s="7">
        <f>Sales_Data[[#This Row],[Gross Revenue]]-Sales_Data[[#This Row],[Discount Amount ]]</f>
        <v>61000</v>
      </c>
      <c r="O3135" s="7">
        <f>Sales_Data[[#This Row],[OrderQuantity]] *Sales_Data[[#This Row],[UnitCost]]</f>
        <v>35000</v>
      </c>
      <c r="P3135" s="7">
        <f>Sales_Data[[#This Row],[ItemCost]] +Sales_Data[[#This Row],[ShippingCost]]</f>
        <v>35386.160000000003</v>
      </c>
      <c r="Q3135" s="7">
        <f>Sales_Data[[#This Row],[Gross Revenue]]-Sales_Data[[#This Row],[TotalFinancialCost]]</f>
        <v>27613.839999999997</v>
      </c>
      <c r="R3135" s="7">
        <f>Sales_Data[[#This Row],[Actul Bill Amount]]-Sales_Data[[#This Row],[ShippingCost]]</f>
        <v>60613.84</v>
      </c>
      <c r="S3135">
        <v>998</v>
      </c>
      <c r="T3135">
        <v>386.16</v>
      </c>
      <c r="U3135" t="s">
        <v>44</v>
      </c>
      <c r="V3135">
        <v>2500</v>
      </c>
      <c r="W3135" t="s">
        <v>18</v>
      </c>
      <c r="X3135" t="str">
        <f t="shared" si="97"/>
        <v>Bengaluru</v>
      </c>
    </row>
    <row r="3136" spans="1:24" x14ac:dyDescent="0.4">
      <c r="A3136">
        <v>103135</v>
      </c>
      <c r="B3136" s="5">
        <v>45974.70208333333</v>
      </c>
      <c r="C3136" s="3" t="str">
        <f>TEXT(Sales_Data[[#This Row],[OrderDate]],"mmmm")</f>
        <v>November</v>
      </c>
      <c r="D3136" s="3" t="str">
        <f t="shared" si="96"/>
        <v>2025</v>
      </c>
      <c r="E3136" t="s">
        <v>45</v>
      </c>
      <c r="F3136" t="s">
        <v>35</v>
      </c>
      <c r="G3136" t="s">
        <v>29</v>
      </c>
      <c r="H3136" t="s">
        <v>20</v>
      </c>
      <c r="I3136" t="s">
        <v>100</v>
      </c>
      <c r="J3136">
        <v>88</v>
      </c>
      <c r="K3136">
        <v>12000</v>
      </c>
      <c r="L3136" s="7">
        <f>Sales_Data[[#This Row],[OrderQuantity]] *Sales_Data[[#This Row],[UnitPrice]]</f>
        <v>1056000</v>
      </c>
      <c r="M3136" s="7">
        <f>Sales_Data[[#This Row],[UnitPrice]]-Sales_Data[[#This Row],[UnitCost]]</f>
        <v>4000</v>
      </c>
      <c r="N3136" s="7">
        <f>Sales_Data[[#This Row],[Gross Revenue]]-Sales_Data[[#This Row],[Discount Amount ]]</f>
        <v>1052000</v>
      </c>
      <c r="O3136" s="7">
        <f>Sales_Data[[#This Row],[OrderQuantity]] *Sales_Data[[#This Row],[UnitCost]]</f>
        <v>704000</v>
      </c>
      <c r="P3136" s="7">
        <f>Sales_Data[[#This Row],[ItemCost]] +Sales_Data[[#This Row],[ShippingCost]]</f>
        <v>704333.04</v>
      </c>
      <c r="Q3136" s="7">
        <f>Sales_Data[[#This Row],[Gross Revenue]]-Sales_Data[[#This Row],[TotalFinancialCost]]</f>
        <v>351666.95999999996</v>
      </c>
      <c r="R3136" s="7">
        <f>Sales_Data[[#This Row],[Actul Bill Amount]]-Sales_Data[[#This Row],[ShippingCost]]</f>
        <v>1051666.96</v>
      </c>
      <c r="S3136">
        <v>433</v>
      </c>
      <c r="T3136">
        <v>333.04</v>
      </c>
      <c r="U3136" t="s">
        <v>36</v>
      </c>
      <c r="V3136">
        <v>8000</v>
      </c>
      <c r="W3136" t="s">
        <v>22</v>
      </c>
      <c r="X3136" t="str">
        <f t="shared" si="97"/>
        <v>Nagpur</v>
      </c>
    </row>
    <row r="3137" spans="1:24" x14ac:dyDescent="0.4">
      <c r="A3137">
        <v>103136</v>
      </c>
      <c r="B3137" s="5">
        <v>45821.517361111109</v>
      </c>
      <c r="C3137" s="3" t="str">
        <f>TEXT(Sales_Data[[#This Row],[OrderDate]],"mmmm")</f>
        <v>June</v>
      </c>
      <c r="D3137" s="3" t="str">
        <f t="shared" si="96"/>
        <v>2025</v>
      </c>
      <c r="E3137" t="s">
        <v>45</v>
      </c>
      <c r="F3137" t="s">
        <v>43</v>
      </c>
      <c r="G3137" t="s">
        <v>29</v>
      </c>
      <c r="H3137" t="s">
        <v>16</v>
      </c>
      <c r="I3137" t="s">
        <v>100</v>
      </c>
      <c r="J3137">
        <v>62</v>
      </c>
      <c r="K3137">
        <v>1800</v>
      </c>
      <c r="L3137" s="7">
        <f>Sales_Data[[#This Row],[OrderQuantity]] *Sales_Data[[#This Row],[UnitPrice]]</f>
        <v>111600</v>
      </c>
      <c r="M3137" s="7">
        <f>Sales_Data[[#This Row],[UnitPrice]]-Sales_Data[[#This Row],[UnitCost]]</f>
        <v>900</v>
      </c>
      <c r="N3137" s="7">
        <f>Sales_Data[[#This Row],[Gross Revenue]]-Sales_Data[[#This Row],[Discount Amount ]]</f>
        <v>110700</v>
      </c>
      <c r="O3137" s="7">
        <f>Sales_Data[[#This Row],[OrderQuantity]] *Sales_Data[[#This Row],[UnitCost]]</f>
        <v>55800</v>
      </c>
      <c r="P3137" s="7">
        <f>Sales_Data[[#This Row],[ItemCost]] +Sales_Data[[#This Row],[ShippingCost]]</f>
        <v>57100.95</v>
      </c>
      <c r="Q3137" s="7">
        <f>Sales_Data[[#This Row],[Gross Revenue]]-Sales_Data[[#This Row],[TotalFinancialCost]]</f>
        <v>54499.05</v>
      </c>
      <c r="R3137" s="7">
        <f>Sales_Data[[#This Row],[Actul Bill Amount]]-Sales_Data[[#This Row],[ShippingCost]]</f>
        <v>109399.05</v>
      </c>
      <c r="S3137">
        <v>946</v>
      </c>
      <c r="T3137">
        <v>1300.95</v>
      </c>
      <c r="U3137" t="s">
        <v>51</v>
      </c>
      <c r="V3137">
        <v>900</v>
      </c>
      <c r="W3137" t="s">
        <v>18</v>
      </c>
      <c r="X3137" t="str">
        <f t="shared" si="97"/>
        <v>Bengaluru</v>
      </c>
    </row>
    <row r="3138" spans="1:24" x14ac:dyDescent="0.4">
      <c r="A3138">
        <v>103137</v>
      </c>
      <c r="B3138" s="5">
        <v>45943.861111111109</v>
      </c>
      <c r="C3138" s="3" t="str">
        <f>TEXT(Sales_Data[[#This Row],[OrderDate]],"mmmm")</f>
        <v>October</v>
      </c>
      <c r="D3138" s="3" t="str">
        <f t="shared" ref="D3138:D3201" si="98">TEXT(B3138, "yyyy")</f>
        <v>2025</v>
      </c>
      <c r="E3138" t="s">
        <v>42</v>
      </c>
      <c r="F3138" t="s">
        <v>35</v>
      </c>
      <c r="G3138" t="s">
        <v>15</v>
      </c>
      <c r="H3138" t="s">
        <v>37</v>
      </c>
      <c r="I3138" t="s">
        <v>100</v>
      </c>
      <c r="J3138">
        <v>43</v>
      </c>
      <c r="K3138">
        <v>8500</v>
      </c>
      <c r="L3138" s="7">
        <f>Sales_Data[[#This Row],[OrderQuantity]] *Sales_Data[[#This Row],[UnitPrice]]</f>
        <v>365500</v>
      </c>
      <c r="M3138" s="7">
        <f>Sales_Data[[#This Row],[UnitPrice]]-Sales_Data[[#This Row],[UnitCost]]</f>
        <v>3000</v>
      </c>
      <c r="N3138" s="7">
        <f>Sales_Data[[#This Row],[Gross Revenue]]-Sales_Data[[#This Row],[Discount Amount ]]</f>
        <v>362500</v>
      </c>
      <c r="O3138" s="7">
        <f>Sales_Data[[#This Row],[OrderQuantity]] *Sales_Data[[#This Row],[UnitCost]]</f>
        <v>236500</v>
      </c>
      <c r="P3138" s="7">
        <f>Sales_Data[[#This Row],[ItemCost]] +Sales_Data[[#This Row],[ShippingCost]]</f>
        <v>236695.69</v>
      </c>
      <c r="Q3138" s="7">
        <f>Sales_Data[[#This Row],[Gross Revenue]]-Sales_Data[[#This Row],[TotalFinancialCost]]</f>
        <v>128804.31</v>
      </c>
      <c r="R3138" s="7">
        <f>Sales_Data[[#This Row],[Actul Bill Amount]]-Sales_Data[[#This Row],[ShippingCost]]</f>
        <v>362304.31</v>
      </c>
      <c r="S3138">
        <v>400</v>
      </c>
      <c r="T3138">
        <v>195.69</v>
      </c>
      <c r="U3138" t="s">
        <v>49</v>
      </c>
      <c r="V3138">
        <v>5500</v>
      </c>
      <c r="W3138" t="s">
        <v>38</v>
      </c>
      <c r="X3138" t="str">
        <f t="shared" ref="X3138:X3201" si="99">_xlfn.TEXTBEFORE(W3138, " ")</f>
        <v>Kolkata</v>
      </c>
    </row>
    <row r="3139" spans="1:24" x14ac:dyDescent="0.4">
      <c r="A3139">
        <v>103138</v>
      </c>
      <c r="B3139" s="5">
        <v>45922.995138888888</v>
      </c>
      <c r="C3139" s="3" t="str">
        <f>TEXT(Sales_Data[[#This Row],[OrderDate]],"mmmm")</f>
        <v>September</v>
      </c>
      <c r="D3139" s="3" t="str">
        <f t="shared" si="98"/>
        <v>2025</v>
      </c>
      <c r="E3139" t="s">
        <v>19</v>
      </c>
      <c r="F3139" t="s">
        <v>46</v>
      </c>
      <c r="G3139" t="s">
        <v>15</v>
      </c>
      <c r="H3139" t="s">
        <v>32</v>
      </c>
      <c r="I3139" t="s">
        <v>100</v>
      </c>
      <c r="J3139">
        <v>26</v>
      </c>
      <c r="K3139">
        <v>4500</v>
      </c>
      <c r="L3139" s="7">
        <f>Sales_Data[[#This Row],[OrderQuantity]] *Sales_Data[[#This Row],[UnitPrice]]</f>
        <v>117000</v>
      </c>
      <c r="M3139" s="7">
        <f>Sales_Data[[#This Row],[UnitPrice]]-Sales_Data[[#This Row],[UnitCost]]</f>
        <v>1700</v>
      </c>
      <c r="N3139" s="7">
        <f>Sales_Data[[#This Row],[Gross Revenue]]-Sales_Data[[#This Row],[Discount Amount ]]</f>
        <v>115300</v>
      </c>
      <c r="O3139" s="7">
        <f>Sales_Data[[#This Row],[OrderQuantity]] *Sales_Data[[#This Row],[UnitCost]]</f>
        <v>72800</v>
      </c>
      <c r="P3139" s="7">
        <f>Sales_Data[[#This Row],[ItemCost]] +Sales_Data[[#This Row],[ShippingCost]]</f>
        <v>73022.39</v>
      </c>
      <c r="Q3139" s="7">
        <f>Sales_Data[[#This Row],[Gross Revenue]]-Sales_Data[[#This Row],[TotalFinancialCost]]</f>
        <v>43977.61</v>
      </c>
      <c r="R3139" s="7">
        <f>Sales_Data[[#This Row],[Actul Bill Amount]]-Sales_Data[[#This Row],[ShippingCost]]</f>
        <v>115077.61</v>
      </c>
      <c r="S3139">
        <v>964</v>
      </c>
      <c r="T3139">
        <v>222.39</v>
      </c>
      <c r="U3139" t="s">
        <v>47</v>
      </c>
      <c r="V3139">
        <v>2800</v>
      </c>
      <c r="W3139" t="s">
        <v>33</v>
      </c>
      <c r="X3139" t="str">
        <f t="shared" si="99"/>
        <v>Delhi</v>
      </c>
    </row>
    <row r="3140" spans="1:24" x14ac:dyDescent="0.4">
      <c r="A3140">
        <v>103139</v>
      </c>
      <c r="B3140" s="5">
        <v>45977.300694444442</v>
      </c>
      <c r="C3140" s="3" t="str">
        <f>TEXT(Sales_Data[[#This Row],[OrderDate]],"mmmm")</f>
        <v>November</v>
      </c>
      <c r="D3140" s="3" t="str">
        <f t="shared" si="98"/>
        <v>2025</v>
      </c>
      <c r="E3140" t="s">
        <v>39</v>
      </c>
      <c r="F3140" t="s">
        <v>24</v>
      </c>
      <c r="G3140" t="s">
        <v>29</v>
      </c>
      <c r="H3140" t="s">
        <v>20</v>
      </c>
      <c r="I3140" t="s">
        <v>100</v>
      </c>
      <c r="J3140">
        <v>29</v>
      </c>
      <c r="K3140">
        <v>25000</v>
      </c>
      <c r="L3140" s="7">
        <f>Sales_Data[[#This Row],[OrderQuantity]] *Sales_Data[[#This Row],[UnitPrice]]</f>
        <v>725000</v>
      </c>
      <c r="M3140" s="7">
        <f>Sales_Data[[#This Row],[UnitPrice]]-Sales_Data[[#This Row],[UnitCost]]</f>
        <v>7000</v>
      </c>
      <c r="N3140" s="7">
        <f>Sales_Data[[#This Row],[Gross Revenue]]-Sales_Data[[#This Row],[Discount Amount ]]</f>
        <v>718000</v>
      </c>
      <c r="O3140" s="7">
        <f>Sales_Data[[#This Row],[OrderQuantity]] *Sales_Data[[#This Row],[UnitCost]]</f>
        <v>522000</v>
      </c>
      <c r="P3140" s="7">
        <f>Sales_Data[[#This Row],[ItemCost]] +Sales_Data[[#This Row],[ShippingCost]]</f>
        <v>522481.04</v>
      </c>
      <c r="Q3140" s="7">
        <f>Sales_Data[[#This Row],[Gross Revenue]]-Sales_Data[[#This Row],[TotalFinancialCost]]</f>
        <v>202518.96000000002</v>
      </c>
      <c r="R3140" s="7">
        <f>Sales_Data[[#This Row],[Actul Bill Amount]]-Sales_Data[[#This Row],[ShippingCost]]</f>
        <v>717518.96</v>
      </c>
      <c r="S3140">
        <v>347</v>
      </c>
      <c r="T3140">
        <v>481.04</v>
      </c>
      <c r="U3140" t="s">
        <v>60</v>
      </c>
      <c r="V3140">
        <v>18000</v>
      </c>
      <c r="W3140" t="s">
        <v>22</v>
      </c>
      <c r="X3140" t="str">
        <f t="shared" si="99"/>
        <v>Nagpur</v>
      </c>
    </row>
    <row r="3141" spans="1:24" x14ac:dyDescent="0.4">
      <c r="A3141">
        <v>103140</v>
      </c>
      <c r="B3141" s="5">
        <v>45818.453472222223</v>
      </c>
      <c r="C3141" s="3" t="str">
        <f>TEXT(Sales_Data[[#This Row],[OrderDate]],"mmmm")</f>
        <v>June</v>
      </c>
      <c r="D3141" s="3" t="str">
        <f t="shared" si="98"/>
        <v>2025</v>
      </c>
      <c r="E3141" t="s">
        <v>50</v>
      </c>
      <c r="F3141" t="s">
        <v>46</v>
      </c>
      <c r="G3141" t="s">
        <v>29</v>
      </c>
      <c r="H3141" t="s">
        <v>20</v>
      </c>
      <c r="I3141" t="s">
        <v>100</v>
      </c>
      <c r="J3141">
        <v>22</v>
      </c>
      <c r="K3141">
        <v>4500</v>
      </c>
      <c r="L3141" s="7">
        <f>Sales_Data[[#This Row],[OrderQuantity]] *Sales_Data[[#This Row],[UnitPrice]]</f>
        <v>99000</v>
      </c>
      <c r="M3141" s="7">
        <f>Sales_Data[[#This Row],[UnitPrice]]-Sales_Data[[#This Row],[UnitCost]]</f>
        <v>1700</v>
      </c>
      <c r="N3141" s="7">
        <f>Sales_Data[[#This Row],[Gross Revenue]]-Sales_Data[[#This Row],[Discount Amount ]]</f>
        <v>97300</v>
      </c>
      <c r="O3141" s="7">
        <f>Sales_Data[[#This Row],[OrderQuantity]] *Sales_Data[[#This Row],[UnitCost]]</f>
        <v>61600</v>
      </c>
      <c r="P3141" s="7">
        <f>Sales_Data[[#This Row],[ItemCost]] +Sales_Data[[#This Row],[ShippingCost]]</f>
        <v>62776</v>
      </c>
      <c r="Q3141" s="7">
        <f>Sales_Data[[#This Row],[Gross Revenue]]-Sales_Data[[#This Row],[TotalFinancialCost]]</f>
        <v>36224</v>
      </c>
      <c r="R3141" s="7">
        <f>Sales_Data[[#This Row],[Actul Bill Amount]]-Sales_Data[[#This Row],[ShippingCost]]</f>
        <v>96124</v>
      </c>
      <c r="S3141">
        <v>321</v>
      </c>
      <c r="T3141">
        <v>1176</v>
      </c>
      <c r="U3141" t="s">
        <v>47</v>
      </c>
      <c r="V3141">
        <v>2800</v>
      </c>
      <c r="W3141" t="s">
        <v>22</v>
      </c>
      <c r="X3141" t="str">
        <f t="shared" si="99"/>
        <v>Nagpur</v>
      </c>
    </row>
    <row r="3142" spans="1:24" x14ac:dyDescent="0.4">
      <c r="A3142">
        <v>103141</v>
      </c>
      <c r="B3142" s="5">
        <v>45965.334027777775</v>
      </c>
      <c r="C3142" s="3" t="str">
        <f>TEXT(Sales_Data[[#This Row],[OrderDate]],"mmmm")</f>
        <v>November</v>
      </c>
      <c r="D3142" s="3" t="str">
        <f t="shared" si="98"/>
        <v>2025</v>
      </c>
      <c r="E3142" t="s">
        <v>34</v>
      </c>
      <c r="F3142" t="s">
        <v>55</v>
      </c>
      <c r="G3142" t="s">
        <v>31</v>
      </c>
      <c r="H3142" t="s">
        <v>20</v>
      </c>
      <c r="I3142" t="s">
        <v>100</v>
      </c>
      <c r="J3142">
        <v>20</v>
      </c>
      <c r="K3142">
        <v>850</v>
      </c>
      <c r="L3142" s="7">
        <f>Sales_Data[[#This Row],[OrderQuantity]] *Sales_Data[[#This Row],[UnitPrice]]</f>
        <v>17000</v>
      </c>
      <c r="M3142" s="7">
        <f>Sales_Data[[#This Row],[UnitPrice]]-Sales_Data[[#This Row],[UnitCost]]</f>
        <v>300</v>
      </c>
      <c r="N3142" s="7">
        <f>Sales_Data[[#This Row],[Gross Revenue]]-Sales_Data[[#This Row],[Discount Amount ]]</f>
        <v>16700</v>
      </c>
      <c r="O3142" s="7">
        <f>Sales_Data[[#This Row],[OrderQuantity]] *Sales_Data[[#This Row],[UnitCost]]</f>
        <v>11000</v>
      </c>
      <c r="P3142" s="7">
        <f>Sales_Data[[#This Row],[ItemCost]] +Sales_Data[[#This Row],[ShippingCost]]</f>
        <v>11475.01</v>
      </c>
      <c r="Q3142" s="7">
        <f>Sales_Data[[#This Row],[Gross Revenue]]-Sales_Data[[#This Row],[TotalFinancialCost]]</f>
        <v>5524.99</v>
      </c>
      <c r="R3142" s="7">
        <f>Sales_Data[[#This Row],[Actul Bill Amount]]-Sales_Data[[#This Row],[ShippingCost]]</f>
        <v>16224.99</v>
      </c>
      <c r="S3142">
        <v>611</v>
      </c>
      <c r="T3142">
        <v>475.01</v>
      </c>
      <c r="U3142" t="s">
        <v>56</v>
      </c>
      <c r="V3142">
        <v>550</v>
      </c>
      <c r="W3142" t="s">
        <v>22</v>
      </c>
      <c r="X3142" t="str">
        <f t="shared" si="99"/>
        <v>Nagpur</v>
      </c>
    </row>
    <row r="3143" spans="1:24" x14ac:dyDescent="0.4">
      <c r="A3143">
        <v>103142</v>
      </c>
      <c r="B3143" s="5">
        <v>45746.997916666667</v>
      </c>
      <c r="C3143" s="3" t="str">
        <f>TEXT(Sales_Data[[#This Row],[OrderDate]],"mmmm")</f>
        <v>March</v>
      </c>
      <c r="D3143" s="3" t="str">
        <f t="shared" si="98"/>
        <v>2025</v>
      </c>
      <c r="E3143" t="s">
        <v>45</v>
      </c>
      <c r="F3143" t="s">
        <v>43</v>
      </c>
      <c r="G3143" t="s">
        <v>15</v>
      </c>
      <c r="H3143" t="s">
        <v>25</v>
      </c>
      <c r="I3143" t="s">
        <v>100</v>
      </c>
      <c r="J3143">
        <v>23</v>
      </c>
      <c r="K3143">
        <v>1800</v>
      </c>
      <c r="L3143" s="7">
        <f>Sales_Data[[#This Row],[OrderQuantity]] *Sales_Data[[#This Row],[UnitPrice]]</f>
        <v>41400</v>
      </c>
      <c r="M3143" s="7">
        <f>Sales_Data[[#This Row],[UnitPrice]]-Sales_Data[[#This Row],[UnitCost]]</f>
        <v>900</v>
      </c>
      <c r="N3143" s="7">
        <f>Sales_Data[[#This Row],[Gross Revenue]]-Sales_Data[[#This Row],[Discount Amount ]]</f>
        <v>40500</v>
      </c>
      <c r="O3143" s="7">
        <f>Sales_Data[[#This Row],[OrderQuantity]] *Sales_Data[[#This Row],[UnitCost]]</f>
        <v>20700</v>
      </c>
      <c r="P3143" s="7">
        <f>Sales_Data[[#This Row],[ItemCost]] +Sales_Data[[#This Row],[ShippingCost]]</f>
        <v>21156.39</v>
      </c>
      <c r="Q3143" s="7">
        <f>Sales_Data[[#This Row],[Gross Revenue]]-Sales_Data[[#This Row],[TotalFinancialCost]]</f>
        <v>20243.61</v>
      </c>
      <c r="R3143" s="7">
        <f>Sales_Data[[#This Row],[Actul Bill Amount]]-Sales_Data[[#This Row],[ShippingCost]]</f>
        <v>40043.61</v>
      </c>
      <c r="S3143">
        <v>854</v>
      </c>
      <c r="T3143">
        <v>456.39</v>
      </c>
      <c r="U3143" t="s">
        <v>51</v>
      </c>
      <c r="V3143">
        <v>900</v>
      </c>
      <c r="W3143" t="s">
        <v>27</v>
      </c>
      <c r="X3143" t="str">
        <f t="shared" si="99"/>
        <v>Mumbai</v>
      </c>
    </row>
    <row r="3144" spans="1:24" x14ac:dyDescent="0.4">
      <c r="A3144">
        <v>103143</v>
      </c>
      <c r="B3144" s="5">
        <v>45799.530555555553</v>
      </c>
      <c r="C3144" s="3" t="str">
        <f>TEXT(Sales_Data[[#This Row],[OrderDate]],"mmmm")</f>
        <v>May</v>
      </c>
      <c r="D3144" s="3" t="str">
        <f t="shared" si="98"/>
        <v>2025</v>
      </c>
      <c r="E3144" t="s">
        <v>50</v>
      </c>
      <c r="F3144" t="s">
        <v>46</v>
      </c>
      <c r="G3144" t="s">
        <v>29</v>
      </c>
      <c r="H3144" t="s">
        <v>32</v>
      </c>
      <c r="I3144" t="s">
        <v>100</v>
      </c>
      <c r="J3144">
        <v>37</v>
      </c>
      <c r="K3144">
        <v>15000</v>
      </c>
      <c r="L3144" s="7">
        <f>Sales_Data[[#This Row],[OrderQuantity]] *Sales_Data[[#This Row],[UnitPrice]]</f>
        <v>555000</v>
      </c>
      <c r="M3144" s="7">
        <f>Sales_Data[[#This Row],[UnitPrice]]-Sales_Data[[#This Row],[UnitCost]]</f>
        <v>5500</v>
      </c>
      <c r="N3144" s="7">
        <f>Sales_Data[[#This Row],[Gross Revenue]]-Sales_Data[[#This Row],[Discount Amount ]]</f>
        <v>549500</v>
      </c>
      <c r="O3144" s="7">
        <f>Sales_Data[[#This Row],[OrderQuantity]] *Sales_Data[[#This Row],[UnitCost]]</f>
        <v>351500</v>
      </c>
      <c r="P3144" s="7">
        <f>Sales_Data[[#This Row],[ItemCost]] +Sales_Data[[#This Row],[ShippingCost]]</f>
        <v>352140.71</v>
      </c>
      <c r="Q3144" s="7">
        <f>Sales_Data[[#This Row],[Gross Revenue]]-Sales_Data[[#This Row],[TotalFinancialCost]]</f>
        <v>202859.28999999998</v>
      </c>
      <c r="R3144" s="7">
        <f>Sales_Data[[#This Row],[Actul Bill Amount]]-Sales_Data[[#This Row],[ShippingCost]]</f>
        <v>548859.29</v>
      </c>
      <c r="S3144">
        <v>442</v>
      </c>
      <c r="T3144">
        <v>640.71</v>
      </c>
      <c r="U3144" t="s">
        <v>53</v>
      </c>
      <c r="V3144">
        <v>9500</v>
      </c>
      <c r="W3144" t="s">
        <v>33</v>
      </c>
      <c r="X3144" t="str">
        <f t="shared" si="99"/>
        <v>Delhi</v>
      </c>
    </row>
    <row r="3145" spans="1:24" x14ac:dyDescent="0.4">
      <c r="A3145">
        <v>103144</v>
      </c>
      <c r="B3145" s="5">
        <v>45860.53402777778</v>
      </c>
      <c r="C3145" s="3" t="str">
        <f>TEXT(Sales_Data[[#This Row],[OrderDate]],"mmmm")</f>
        <v>July</v>
      </c>
      <c r="D3145" s="3" t="str">
        <f t="shared" si="98"/>
        <v>2025</v>
      </c>
      <c r="E3145" t="s">
        <v>13</v>
      </c>
      <c r="F3145" t="s">
        <v>35</v>
      </c>
      <c r="G3145" t="s">
        <v>31</v>
      </c>
      <c r="H3145" t="s">
        <v>20</v>
      </c>
      <c r="I3145" t="s">
        <v>100</v>
      </c>
      <c r="J3145">
        <v>1</v>
      </c>
      <c r="K3145">
        <v>12000</v>
      </c>
      <c r="L3145" s="7">
        <f>Sales_Data[[#This Row],[OrderQuantity]] *Sales_Data[[#This Row],[UnitPrice]]</f>
        <v>12000</v>
      </c>
      <c r="M3145" s="7">
        <f>Sales_Data[[#This Row],[UnitPrice]]-Sales_Data[[#This Row],[UnitCost]]</f>
        <v>4000</v>
      </c>
      <c r="N3145" s="7">
        <f>Sales_Data[[#This Row],[Gross Revenue]]-Sales_Data[[#This Row],[Discount Amount ]]</f>
        <v>8000</v>
      </c>
      <c r="O3145" s="7">
        <f>Sales_Data[[#This Row],[OrderQuantity]] *Sales_Data[[#This Row],[UnitCost]]</f>
        <v>8000</v>
      </c>
      <c r="P3145" s="7">
        <f>Sales_Data[[#This Row],[ItemCost]] +Sales_Data[[#This Row],[ShippingCost]]</f>
        <v>8410.81</v>
      </c>
      <c r="Q3145" s="7">
        <f>Sales_Data[[#This Row],[Gross Revenue]]-Sales_Data[[#This Row],[TotalFinancialCost]]</f>
        <v>3589.1900000000005</v>
      </c>
      <c r="R3145" s="7">
        <f>Sales_Data[[#This Row],[Actul Bill Amount]]-Sales_Data[[#This Row],[ShippingCost]]</f>
        <v>7589.19</v>
      </c>
      <c r="S3145">
        <v>563</v>
      </c>
      <c r="T3145">
        <v>410.81</v>
      </c>
      <c r="U3145" t="s">
        <v>36</v>
      </c>
      <c r="V3145">
        <v>8000</v>
      </c>
      <c r="W3145" t="s">
        <v>22</v>
      </c>
      <c r="X3145" t="str">
        <f t="shared" si="99"/>
        <v>Nagpur</v>
      </c>
    </row>
    <row r="3146" spans="1:24" x14ac:dyDescent="0.4">
      <c r="A3146">
        <v>103145</v>
      </c>
      <c r="B3146" s="5">
        <v>45966.252083333333</v>
      </c>
      <c r="C3146" s="3" t="str">
        <f>TEXT(Sales_Data[[#This Row],[OrderDate]],"mmmm")</f>
        <v>November</v>
      </c>
      <c r="D3146" s="3" t="str">
        <f t="shared" si="98"/>
        <v>2025</v>
      </c>
      <c r="E3146" t="s">
        <v>42</v>
      </c>
      <c r="F3146" t="s">
        <v>24</v>
      </c>
      <c r="G3146" t="s">
        <v>31</v>
      </c>
      <c r="H3146" t="s">
        <v>25</v>
      </c>
      <c r="I3146" t="s">
        <v>100</v>
      </c>
      <c r="J3146">
        <v>26</v>
      </c>
      <c r="K3146">
        <v>3500</v>
      </c>
      <c r="L3146" s="7">
        <f>Sales_Data[[#This Row],[OrderQuantity]] *Sales_Data[[#This Row],[UnitPrice]]</f>
        <v>91000</v>
      </c>
      <c r="M3146" s="7">
        <f>Sales_Data[[#This Row],[UnitPrice]]-Sales_Data[[#This Row],[UnitCost]]</f>
        <v>1300</v>
      </c>
      <c r="N3146" s="7">
        <f>Sales_Data[[#This Row],[Gross Revenue]]-Sales_Data[[#This Row],[Discount Amount ]]</f>
        <v>89700</v>
      </c>
      <c r="O3146" s="7">
        <f>Sales_Data[[#This Row],[OrderQuantity]] *Sales_Data[[#This Row],[UnitCost]]</f>
        <v>57200</v>
      </c>
      <c r="P3146" s="7">
        <f>Sales_Data[[#This Row],[ItemCost]] +Sales_Data[[#This Row],[ShippingCost]]</f>
        <v>57977.38</v>
      </c>
      <c r="Q3146" s="7">
        <f>Sales_Data[[#This Row],[Gross Revenue]]-Sales_Data[[#This Row],[TotalFinancialCost]]</f>
        <v>33022.620000000003</v>
      </c>
      <c r="R3146" s="7">
        <f>Sales_Data[[#This Row],[Actul Bill Amount]]-Sales_Data[[#This Row],[ShippingCost]]</f>
        <v>88922.62</v>
      </c>
      <c r="S3146">
        <v>318</v>
      </c>
      <c r="T3146">
        <v>777.38</v>
      </c>
      <c r="U3146" t="s">
        <v>59</v>
      </c>
      <c r="V3146">
        <v>2200</v>
      </c>
      <c r="W3146" t="s">
        <v>27</v>
      </c>
      <c r="X3146" t="str">
        <f t="shared" si="99"/>
        <v>Mumbai</v>
      </c>
    </row>
    <row r="3147" spans="1:24" x14ac:dyDescent="0.4">
      <c r="A3147">
        <v>103146</v>
      </c>
      <c r="B3147" s="5">
        <v>45884.422222222223</v>
      </c>
      <c r="C3147" s="3" t="str">
        <f>TEXT(Sales_Data[[#This Row],[OrderDate]],"mmmm")</f>
        <v>August</v>
      </c>
      <c r="D3147" s="3" t="str">
        <f t="shared" si="98"/>
        <v>2025</v>
      </c>
      <c r="E3147" t="s">
        <v>19</v>
      </c>
      <c r="F3147" t="s">
        <v>28</v>
      </c>
      <c r="G3147" t="s">
        <v>15</v>
      </c>
      <c r="H3147" t="s">
        <v>16</v>
      </c>
      <c r="I3147" t="s">
        <v>100</v>
      </c>
      <c r="J3147">
        <v>31</v>
      </c>
      <c r="K3147">
        <v>450</v>
      </c>
      <c r="L3147" s="7">
        <f>Sales_Data[[#This Row],[OrderQuantity]] *Sales_Data[[#This Row],[UnitPrice]]</f>
        <v>13950</v>
      </c>
      <c r="M3147" s="7">
        <f>Sales_Data[[#This Row],[UnitPrice]]-Sales_Data[[#This Row],[UnitCost]]</f>
        <v>250</v>
      </c>
      <c r="N3147" s="7">
        <f>Sales_Data[[#This Row],[Gross Revenue]]-Sales_Data[[#This Row],[Discount Amount ]]</f>
        <v>13700</v>
      </c>
      <c r="O3147" s="7">
        <f>Sales_Data[[#This Row],[OrderQuantity]] *Sales_Data[[#This Row],[UnitCost]]</f>
        <v>6200</v>
      </c>
      <c r="P3147" s="7">
        <f>Sales_Data[[#This Row],[ItemCost]] +Sales_Data[[#This Row],[ShippingCost]]</f>
        <v>6705.18</v>
      </c>
      <c r="Q3147" s="7">
        <f>Sales_Data[[#This Row],[Gross Revenue]]-Sales_Data[[#This Row],[TotalFinancialCost]]</f>
        <v>7244.82</v>
      </c>
      <c r="R3147" s="7">
        <f>Sales_Data[[#This Row],[Actul Bill Amount]]-Sales_Data[[#This Row],[ShippingCost]]</f>
        <v>13194.82</v>
      </c>
      <c r="S3147">
        <v>364</v>
      </c>
      <c r="T3147">
        <v>505.18</v>
      </c>
      <c r="U3147" t="s">
        <v>30</v>
      </c>
      <c r="V3147">
        <v>200</v>
      </c>
      <c r="W3147" t="s">
        <v>18</v>
      </c>
      <c r="X3147" t="str">
        <f t="shared" si="99"/>
        <v>Bengaluru</v>
      </c>
    </row>
    <row r="3148" spans="1:24" x14ac:dyDescent="0.4">
      <c r="A3148">
        <v>103147</v>
      </c>
      <c r="B3148" s="5">
        <v>45991.67291666667</v>
      </c>
      <c r="C3148" s="3" t="str">
        <f>TEXT(Sales_Data[[#This Row],[OrderDate]],"mmmm")</f>
        <v>November</v>
      </c>
      <c r="D3148" s="3" t="str">
        <f t="shared" si="98"/>
        <v>2025</v>
      </c>
      <c r="E3148" t="s">
        <v>45</v>
      </c>
      <c r="F3148" t="s">
        <v>28</v>
      </c>
      <c r="G3148" t="s">
        <v>15</v>
      </c>
      <c r="H3148" t="s">
        <v>20</v>
      </c>
      <c r="I3148" t="s">
        <v>100</v>
      </c>
      <c r="J3148">
        <v>38</v>
      </c>
      <c r="K3148">
        <v>2500</v>
      </c>
      <c r="L3148" s="7">
        <f>Sales_Data[[#This Row],[OrderQuantity]] *Sales_Data[[#This Row],[UnitPrice]]</f>
        <v>95000</v>
      </c>
      <c r="M3148" s="7">
        <f>Sales_Data[[#This Row],[UnitPrice]]-Sales_Data[[#This Row],[UnitCost]]</f>
        <v>1000</v>
      </c>
      <c r="N3148" s="7">
        <f>Sales_Data[[#This Row],[Gross Revenue]]-Sales_Data[[#This Row],[Discount Amount ]]</f>
        <v>94000</v>
      </c>
      <c r="O3148" s="7">
        <f>Sales_Data[[#This Row],[OrderQuantity]] *Sales_Data[[#This Row],[UnitCost]]</f>
        <v>57000</v>
      </c>
      <c r="P3148" s="7">
        <f>Sales_Data[[#This Row],[ItemCost]] +Sales_Data[[#This Row],[ShippingCost]]</f>
        <v>57266.02</v>
      </c>
      <c r="Q3148" s="7">
        <f>Sales_Data[[#This Row],[Gross Revenue]]-Sales_Data[[#This Row],[TotalFinancialCost]]</f>
        <v>37733.980000000003</v>
      </c>
      <c r="R3148" s="7">
        <f>Sales_Data[[#This Row],[Actul Bill Amount]]-Sales_Data[[#This Row],[ShippingCost]]</f>
        <v>93733.98</v>
      </c>
      <c r="S3148">
        <v>928</v>
      </c>
      <c r="T3148">
        <v>266.02</v>
      </c>
      <c r="U3148" t="s">
        <v>54</v>
      </c>
      <c r="V3148">
        <v>1500</v>
      </c>
      <c r="W3148" t="s">
        <v>22</v>
      </c>
      <c r="X3148" t="str">
        <f t="shared" si="99"/>
        <v>Nagpur</v>
      </c>
    </row>
    <row r="3149" spans="1:24" x14ac:dyDescent="0.4">
      <c r="A3149">
        <v>103148</v>
      </c>
      <c r="B3149" s="5">
        <v>45879.399305555555</v>
      </c>
      <c r="C3149" s="3" t="str">
        <f>TEXT(Sales_Data[[#This Row],[OrderDate]],"mmmm")</f>
        <v>August</v>
      </c>
      <c r="D3149" s="3" t="str">
        <f t="shared" si="98"/>
        <v>2025</v>
      </c>
      <c r="E3149" t="s">
        <v>42</v>
      </c>
      <c r="F3149" t="s">
        <v>28</v>
      </c>
      <c r="G3149" t="s">
        <v>29</v>
      </c>
      <c r="H3149" t="s">
        <v>25</v>
      </c>
      <c r="I3149" t="s">
        <v>100</v>
      </c>
      <c r="J3149">
        <v>61</v>
      </c>
      <c r="K3149">
        <v>2500</v>
      </c>
      <c r="L3149" s="7">
        <f>Sales_Data[[#This Row],[OrderQuantity]] *Sales_Data[[#This Row],[UnitPrice]]</f>
        <v>152500</v>
      </c>
      <c r="M3149" s="7">
        <f>Sales_Data[[#This Row],[UnitPrice]]-Sales_Data[[#This Row],[UnitCost]]</f>
        <v>1000</v>
      </c>
      <c r="N3149" s="7">
        <f>Sales_Data[[#This Row],[Gross Revenue]]-Sales_Data[[#This Row],[Discount Amount ]]</f>
        <v>151500</v>
      </c>
      <c r="O3149" s="7">
        <f>Sales_Data[[#This Row],[OrderQuantity]] *Sales_Data[[#This Row],[UnitCost]]</f>
        <v>91500</v>
      </c>
      <c r="P3149" s="7">
        <f>Sales_Data[[#This Row],[ItemCost]] +Sales_Data[[#This Row],[ShippingCost]]</f>
        <v>92256.42</v>
      </c>
      <c r="Q3149" s="7">
        <f>Sales_Data[[#This Row],[Gross Revenue]]-Sales_Data[[#This Row],[TotalFinancialCost]]</f>
        <v>60243.58</v>
      </c>
      <c r="R3149" s="7">
        <f>Sales_Data[[#This Row],[Actul Bill Amount]]-Sales_Data[[#This Row],[ShippingCost]]</f>
        <v>150743.57999999999</v>
      </c>
      <c r="S3149">
        <v>1183</v>
      </c>
      <c r="T3149">
        <v>756.42</v>
      </c>
      <c r="U3149" t="s">
        <v>54</v>
      </c>
      <c r="V3149">
        <v>1500</v>
      </c>
      <c r="W3149" t="s">
        <v>27</v>
      </c>
      <c r="X3149" t="str">
        <f t="shared" si="99"/>
        <v>Mumbai</v>
      </c>
    </row>
    <row r="3150" spans="1:24" x14ac:dyDescent="0.4">
      <c r="A3150">
        <v>103149</v>
      </c>
      <c r="B3150" s="5">
        <v>45698.040972222225</v>
      </c>
      <c r="C3150" s="3" t="str">
        <f>TEXT(Sales_Data[[#This Row],[OrderDate]],"mmmm")</f>
        <v>February</v>
      </c>
      <c r="D3150" s="3" t="str">
        <f t="shared" si="98"/>
        <v>2025</v>
      </c>
      <c r="E3150" t="s">
        <v>19</v>
      </c>
      <c r="F3150" t="s">
        <v>35</v>
      </c>
      <c r="G3150" t="s">
        <v>15</v>
      </c>
      <c r="H3150" t="s">
        <v>20</v>
      </c>
      <c r="I3150" t="s">
        <v>100</v>
      </c>
      <c r="J3150">
        <v>92</v>
      </c>
      <c r="K3150">
        <v>8500</v>
      </c>
      <c r="L3150" s="7">
        <f>Sales_Data[[#This Row],[OrderQuantity]] *Sales_Data[[#This Row],[UnitPrice]]</f>
        <v>782000</v>
      </c>
      <c r="M3150" s="7">
        <f>Sales_Data[[#This Row],[UnitPrice]]-Sales_Data[[#This Row],[UnitCost]]</f>
        <v>3000</v>
      </c>
      <c r="N3150" s="7">
        <f>Sales_Data[[#This Row],[Gross Revenue]]-Sales_Data[[#This Row],[Discount Amount ]]</f>
        <v>779000</v>
      </c>
      <c r="O3150" s="7">
        <f>Sales_Data[[#This Row],[OrderQuantity]] *Sales_Data[[#This Row],[UnitCost]]</f>
        <v>506000</v>
      </c>
      <c r="P3150" s="7">
        <f>Sales_Data[[#This Row],[ItemCost]] +Sales_Data[[#This Row],[ShippingCost]]</f>
        <v>506230.36</v>
      </c>
      <c r="Q3150" s="7">
        <f>Sales_Data[[#This Row],[Gross Revenue]]-Sales_Data[[#This Row],[TotalFinancialCost]]</f>
        <v>275769.64</v>
      </c>
      <c r="R3150" s="7">
        <f>Sales_Data[[#This Row],[Actul Bill Amount]]-Sales_Data[[#This Row],[ShippingCost]]</f>
        <v>778769.64</v>
      </c>
      <c r="S3150">
        <v>1140</v>
      </c>
      <c r="T3150">
        <v>230.36</v>
      </c>
      <c r="U3150" t="s">
        <v>49</v>
      </c>
      <c r="V3150">
        <v>5500</v>
      </c>
      <c r="W3150" t="s">
        <v>22</v>
      </c>
      <c r="X3150" t="str">
        <f t="shared" si="99"/>
        <v>Nagpur</v>
      </c>
    </row>
    <row r="3151" spans="1:24" x14ac:dyDescent="0.4">
      <c r="A3151">
        <v>103150</v>
      </c>
      <c r="B3151" s="5">
        <v>45853.296527777777</v>
      </c>
      <c r="C3151" s="3" t="str">
        <f>TEXT(Sales_Data[[#This Row],[OrderDate]],"mmmm")</f>
        <v>July</v>
      </c>
      <c r="D3151" s="3" t="str">
        <f t="shared" si="98"/>
        <v>2025</v>
      </c>
      <c r="E3151" t="s">
        <v>50</v>
      </c>
      <c r="F3151" t="s">
        <v>40</v>
      </c>
      <c r="G3151" t="s">
        <v>29</v>
      </c>
      <c r="H3151" t="s">
        <v>32</v>
      </c>
      <c r="I3151" t="s">
        <v>100</v>
      </c>
      <c r="J3151">
        <v>99</v>
      </c>
      <c r="K3151">
        <v>5500</v>
      </c>
      <c r="L3151" s="7">
        <f>Sales_Data[[#This Row],[OrderQuantity]] *Sales_Data[[#This Row],[UnitPrice]]</f>
        <v>544500</v>
      </c>
      <c r="M3151" s="7">
        <f>Sales_Data[[#This Row],[UnitPrice]]-Sales_Data[[#This Row],[UnitCost]]</f>
        <v>2000</v>
      </c>
      <c r="N3151" s="7">
        <f>Sales_Data[[#This Row],[Gross Revenue]]-Sales_Data[[#This Row],[Discount Amount ]]</f>
        <v>542500</v>
      </c>
      <c r="O3151" s="7">
        <f>Sales_Data[[#This Row],[OrderQuantity]] *Sales_Data[[#This Row],[UnitCost]]</f>
        <v>346500</v>
      </c>
      <c r="P3151" s="7">
        <f>Sales_Data[[#This Row],[ItemCost]] +Sales_Data[[#This Row],[ShippingCost]]</f>
        <v>347180.36</v>
      </c>
      <c r="Q3151" s="7">
        <f>Sales_Data[[#This Row],[Gross Revenue]]-Sales_Data[[#This Row],[TotalFinancialCost]]</f>
        <v>197319.64</v>
      </c>
      <c r="R3151" s="7">
        <f>Sales_Data[[#This Row],[Actul Bill Amount]]-Sales_Data[[#This Row],[ShippingCost]]</f>
        <v>541819.64</v>
      </c>
      <c r="S3151">
        <v>617</v>
      </c>
      <c r="T3151">
        <v>680.36</v>
      </c>
      <c r="U3151" t="s">
        <v>41</v>
      </c>
      <c r="V3151">
        <v>3500</v>
      </c>
      <c r="W3151" t="s">
        <v>33</v>
      </c>
      <c r="X3151" t="str">
        <f t="shared" si="99"/>
        <v>Delhi</v>
      </c>
    </row>
    <row r="3152" spans="1:24" x14ac:dyDescent="0.4">
      <c r="A3152">
        <v>103151</v>
      </c>
      <c r="B3152" s="5">
        <v>45725.594444444447</v>
      </c>
      <c r="C3152" s="3" t="str">
        <f>TEXT(Sales_Data[[#This Row],[OrderDate]],"mmmm")</f>
        <v>March</v>
      </c>
      <c r="D3152" s="3" t="str">
        <f t="shared" si="98"/>
        <v>2025</v>
      </c>
      <c r="E3152" t="s">
        <v>23</v>
      </c>
      <c r="F3152" t="s">
        <v>28</v>
      </c>
      <c r="G3152" t="s">
        <v>15</v>
      </c>
      <c r="H3152" t="s">
        <v>37</v>
      </c>
      <c r="I3152" t="s">
        <v>100</v>
      </c>
      <c r="J3152">
        <v>77</v>
      </c>
      <c r="K3152">
        <v>2500</v>
      </c>
      <c r="L3152" s="7">
        <f>Sales_Data[[#This Row],[OrderQuantity]] *Sales_Data[[#This Row],[UnitPrice]]</f>
        <v>192500</v>
      </c>
      <c r="M3152" s="7">
        <f>Sales_Data[[#This Row],[UnitPrice]]-Sales_Data[[#This Row],[UnitCost]]</f>
        <v>1000</v>
      </c>
      <c r="N3152" s="7">
        <f>Sales_Data[[#This Row],[Gross Revenue]]-Sales_Data[[#This Row],[Discount Amount ]]</f>
        <v>191500</v>
      </c>
      <c r="O3152" s="7">
        <f>Sales_Data[[#This Row],[OrderQuantity]] *Sales_Data[[#This Row],[UnitCost]]</f>
        <v>115500</v>
      </c>
      <c r="P3152" s="7">
        <f>Sales_Data[[#This Row],[ItemCost]] +Sales_Data[[#This Row],[ShippingCost]]</f>
        <v>117788.29</v>
      </c>
      <c r="Q3152" s="7">
        <f>Sales_Data[[#This Row],[Gross Revenue]]-Sales_Data[[#This Row],[TotalFinancialCost]]</f>
        <v>74711.710000000006</v>
      </c>
      <c r="R3152" s="7">
        <f>Sales_Data[[#This Row],[Actul Bill Amount]]-Sales_Data[[#This Row],[ShippingCost]]</f>
        <v>189211.71</v>
      </c>
      <c r="S3152">
        <v>762</v>
      </c>
      <c r="T3152">
        <v>2288.29</v>
      </c>
      <c r="U3152" t="s">
        <v>54</v>
      </c>
      <c r="V3152">
        <v>1500</v>
      </c>
      <c r="W3152" t="s">
        <v>38</v>
      </c>
      <c r="X3152" t="str">
        <f t="shared" si="99"/>
        <v>Kolkata</v>
      </c>
    </row>
    <row r="3153" spans="1:24" x14ac:dyDescent="0.4">
      <c r="A3153">
        <v>103152</v>
      </c>
      <c r="B3153" s="5">
        <v>45921.206944444442</v>
      </c>
      <c r="C3153" s="3" t="str">
        <f>TEXT(Sales_Data[[#This Row],[OrderDate]],"mmmm")</f>
        <v>September</v>
      </c>
      <c r="D3153" s="3" t="str">
        <f t="shared" si="98"/>
        <v>2025</v>
      </c>
      <c r="E3153" t="s">
        <v>50</v>
      </c>
      <c r="F3153" t="s">
        <v>24</v>
      </c>
      <c r="G3153" t="s">
        <v>29</v>
      </c>
      <c r="H3153" t="s">
        <v>32</v>
      </c>
      <c r="I3153" t="s">
        <v>100</v>
      </c>
      <c r="J3153">
        <v>83</v>
      </c>
      <c r="K3153">
        <v>3500</v>
      </c>
      <c r="L3153" s="7">
        <f>Sales_Data[[#This Row],[OrderQuantity]] *Sales_Data[[#This Row],[UnitPrice]]</f>
        <v>290500</v>
      </c>
      <c r="M3153" s="7">
        <f>Sales_Data[[#This Row],[UnitPrice]]-Sales_Data[[#This Row],[UnitCost]]</f>
        <v>1300</v>
      </c>
      <c r="N3153" s="7">
        <f>Sales_Data[[#This Row],[Gross Revenue]]-Sales_Data[[#This Row],[Discount Amount ]]</f>
        <v>289200</v>
      </c>
      <c r="O3153" s="7">
        <f>Sales_Data[[#This Row],[OrderQuantity]] *Sales_Data[[#This Row],[UnitCost]]</f>
        <v>182600</v>
      </c>
      <c r="P3153" s="7">
        <f>Sales_Data[[#This Row],[ItemCost]] +Sales_Data[[#This Row],[ShippingCost]]</f>
        <v>183240.12</v>
      </c>
      <c r="Q3153" s="7">
        <f>Sales_Data[[#This Row],[Gross Revenue]]-Sales_Data[[#This Row],[TotalFinancialCost]]</f>
        <v>107259.88</v>
      </c>
      <c r="R3153" s="7">
        <f>Sales_Data[[#This Row],[Actul Bill Amount]]-Sales_Data[[#This Row],[ShippingCost]]</f>
        <v>288559.88</v>
      </c>
      <c r="S3153">
        <v>457</v>
      </c>
      <c r="T3153">
        <v>640.12</v>
      </c>
      <c r="U3153" t="s">
        <v>59</v>
      </c>
      <c r="V3153">
        <v>2200</v>
      </c>
      <c r="W3153" t="s">
        <v>33</v>
      </c>
      <c r="X3153" t="str">
        <f t="shared" si="99"/>
        <v>Delhi</v>
      </c>
    </row>
    <row r="3154" spans="1:24" x14ac:dyDescent="0.4">
      <c r="A3154">
        <v>103153</v>
      </c>
      <c r="B3154" s="5">
        <v>45659.911805555559</v>
      </c>
      <c r="C3154" s="3" t="str">
        <f>TEXT(Sales_Data[[#This Row],[OrderDate]],"mmmm")</f>
        <v>January</v>
      </c>
      <c r="D3154" s="3" t="str">
        <f t="shared" si="98"/>
        <v>2025</v>
      </c>
      <c r="E3154" t="s">
        <v>23</v>
      </c>
      <c r="F3154" t="s">
        <v>28</v>
      </c>
      <c r="G3154" t="s">
        <v>15</v>
      </c>
      <c r="H3154" t="s">
        <v>20</v>
      </c>
      <c r="I3154" t="s">
        <v>100</v>
      </c>
      <c r="J3154">
        <v>69</v>
      </c>
      <c r="K3154">
        <v>2500</v>
      </c>
      <c r="L3154" s="7">
        <f>Sales_Data[[#This Row],[OrderQuantity]] *Sales_Data[[#This Row],[UnitPrice]]</f>
        <v>172500</v>
      </c>
      <c r="M3154" s="7">
        <f>Sales_Data[[#This Row],[UnitPrice]]-Sales_Data[[#This Row],[UnitCost]]</f>
        <v>1000</v>
      </c>
      <c r="N3154" s="7">
        <f>Sales_Data[[#This Row],[Gross Revenue]]-Sales_Data[[#This Row],[Discount Amount ]]</f>
        <v>171500</v>
      </c>
      <c r="O3154" s="7">
        <f>Sales_Data[[#This Row],[OrderQuantity]] *Sales_Data[[#This Row],[UnitCost]]</f>
        <v>103500</v>
      </c>
      <c r="P3154" s="7">
        <f>Sales_Data[[#This Row],[ItemCost]] +Sales_Data[[#This Row],[ShippingCost]]</f>
        <v>104566.26</v>
      </c>
      <c r="Q3154" s="7">
        <f>Sales_Data[[#This Row],[Gross Revenue]]-Sales_Data[[#This Row],[TotalFinancialCost]]</f>
        <v>67933.740000000005</v>
      </c>
      <c r="R3154" s="7">
        <f>Sales_Data[[#This Row],[Actul Bill Amount]]-Sales_Data[[#This Row],[ShippingCost]]</f>
        <v>170433.74</v>
      </c>
      <c r="S3154">
        <v>501</v>
      </c>
      <c r="T3154">
        <v>1066.26</v>
      </c>
      <c r="U3154" t="s">
        <v>54</v>
      </c>
      <c r="V3154">
        <v>1500</v>
      </c>
      <c r="W3154" t="s">
        <v>22</v>
      </c>
      <c r="X3154" t="str">
        <f t="shared" si="99"/>
        <v>Nagpur</v>
      </c>
    </row>
    <row r="3155" spans="1:24" x14ac:dyDescent="0.4">
      <c r="A3155">
        <v>103154</v>
      </c>
      <c r="B3155" s="5">
        <v>46018.820833333331</v>
      </c>
      <c r="C3155" s="3" t="str">
        <f>TEXT(Sales_Data[[#This Row],[OrderDate]],"mmmm")</f>
        <v>December</v>
      </c>
      <c r="D3155" s="3" t="str">
        <f t="shared" si="98"/>
        <v>2025</v>
      </c>
      <c r="E3155" t="s">
        <v>45</v>
      </c>
      <c r="F3155" t="s">
        <v>35</v>
      </c>
      <c r="G3155" t="s">
        <v>31</v>
      </c>
      <c r="H3155" t="s">
        <v>16</v>
      </c>
      <c r="I3155" t="s">
        <v>100</v>
      </c>
      <c r="J3155">
        <v>47</v>
      </c>
      <c r="K3155">
        <v>12000</v>
      </c>
      <c r="L3155" s="7">
        <f>Sales_Data[[#This Row],[OrderQuantity]] *Sales_Data[[#This Row],[UnitPrice]]</f>
        <v>564000</v>
      </c>
      <c r="M3155" s="7">
        <f>Sales_Data[[#This Row],[UnitPrice]]-Sales_Data[[#This Row],[UnitCost]]</f>
        <v>4000</v>
      </c>
      <c r="N3155" s="7">
        <f>Sales_Data[[#This Row],[Gross Revenue]]-Sales_Data[[#This Row],[Discount Amount ]]</f>
        <v>560000</v>
      </c>
      <c r="O3155" s="7">
        <f>Sales_Data[[#This Row],[OrderQuantity]] *Sales_Data[[#This Row],[UnitCost]]</f>
        <v>376000</v>
      </c>
      <c r="P3155" s="7">
        <f>Sales_Data[[#This Row],[ItemCost]] +Sales_Data[[#This Row],[ShippingCost]]</f>
        <v>378411.25</v>
      </c>
      <c r="Q3155" s="7">
        <f>Sales_Data[[#This Row],[Gross Revenue]]-Sales_Data[[#This Row],[TotalFinancialCost]]</f>
        <v>185588.75</v>
      </c>
      <c r="R3155" s="7">
        <f>Sales_Data[[#This Row],[Actul Bill Amount]]-Sales_Data[[#This Row],[ShippingCost]]</f>
        <v>557588.75</v>
      </c>
      <c r="S3155">
        <v>379</v>
      </c>
      <c r="T3155">
        <v>2411.25</v>
      </c>
      <c r="U3155" t="s">
        <v>36</v>
      </c>
      <c r="V3155">
        <v>8000</v>
      </c>
      <c r="W3155" t="s">
        <v>18</v>
      </c>
      <c r="X3155" t="str">
        <f t="shared" si="99"/>
        <v>Bengaluru</v>
      </c>
    </row>
    <row r="3156" spans="1:24" x14ac:dyDescent="0.4">
      <c r="A3156">
        <v>103155</v>
      </c>
      <c r="B3156" s="5">
        <v>45782.137499999997</v>
      </c>
      <c r="C3156" s="3" t="str">
        <f>TEXT(Sales_Data[[#This Row],[OrderDate]],"mmmm")</f>
        <v>May</v>
      </c>
      <c r="D3156" s="3" t="str">
        <f t="shared" si="98"/>
        <v>2025</v>
      </c>
      <c r="E3156" t="s">
        <v>50</v>
      </c>
      <c r="F3156" t="s">
        <v>40</v>
      </c>
      <c r="G3156" t="s">
        <v>29</v>
      </c>
      <c r="H3156" t="s">
        <v>25</v>
      </c>
      <c r="I3156" t="s">
        <v>100</v>
      </c>
      <c r="J3156">
        <v>10</v>
      </c>
      <c r="K3156">
        <v>5500</v>
      </c>
      <c r="L3156" s="7">
        <f>Sales_Data[[#This Row],[OrderQuantity]] *Sales_Data[[#This Row],[UnitPrice]]</f>
        <v>55000</v>
      </c>
      <c r="M3156" s="7">
        <f>Sales_Data[[#This Row],[UnitPrice]]-Sales_Data[[#This Row],[UnitCost]]</f>
        <v>2000</v>
      </c>
      <c r="N3156" s="7">
        <f>Sales_Data[[#This Row],[Gross Revenue]]-Sales_Data[[#This Row],[Discount Amount ]]</f>
        <v>53000</v>
      </c>
      <c r="O3156" s="7">
        <f>Sales_Data[[#This Row],[OrderQuantity]] *Sales_Data[[#This Row],[UnitCost]]</f>
        <v>35000</v>
      </c>
      <c r="P3156" s="7">
        <f>Sales_Data[[#This Row],[ItemCost]] +Sales_Data[[#This Row],[ShippingCost]]</f>
        <v>35708.36</v>
      </c>
      <c r="Q3156" s="7">
        <f>Sales_Data[[#This Row],[Gross Revenue]]-Sales_Data[[#This Row],[TotalFinancialCost]]</f>
        <v>19291.64</v>
      </c>
      <c r="R3156" s="7">
        <f>Sales_Data[[#This Row],[Actul Bill Amount]]-Sales_Data[[#This Row],[ShippingCost]]</f>
        <v>52291.64</v>
      </c>
      <c r="S3156">
        <v>393</v>
      </c>
      <c r="T3156">
        <v>708.36</v>
      </c>
      <c r="U3156" t="s">
        <v>41</v>
      </c>
      <c r="V3156">
        <v>3500</v>
      </c>
      <c r="W3156" t="s">
        <v>27</v>
      </c>
      <c r="X3156" t="str">
        <f t="shared" si="99"/>
        <v>Mumbai</v>
      </c>
    </row>
    <row r="3157" spans="1:24" x14ac:dyDescent="0.4">
      <c r="A3157">
        <v>103156</v>
      </c>
      <c r="B3157" s="5">
        <v>45767.51458333333</v>
      </c>
      <c r="C3157" s="3" t="str">
        <f>TEXT(Sales_Data[[#This Row],[OrderDate]],"mmmm")</f>
        <v>April</v>
      </c>
      <c r="D3157" s="3" t="str">
        <f t="shared" si="98"/>
        <v>2025</v>
      </c>
      <c r="E3157" t="s">
        <v>39</v>
      </c>
      <c r="F3157" t="s">
        <v>46</v>
      </c>
      <c r="G3157" t="s">
        <v>15</v>
      </c>
      <c r="H3157" t="s">
        <v>20</v>
      </c>
      <c r="I3157" t="s">
        <v>100</v>
      </c>
      <c r="J3157">
        <v>51</v>
      </c>
      <c r="K3157">
        <v>4500</v>
      </c>
      <c r="L3157" s="7">
        <f>Sales_Data[[#This Row],[OrderQuantity]] *Sales_Data[[#This Row],[UnitPrice]]</f>
        <v>229500</v>
      </c>
      <c r="M3157" s="7">
        <f>Sales_Data[[#This Row],[UnitPrice]]-Sales_Data[[#This Row],[UnitCost]]</f>
        <v>1700</v>
      </c>
      <c r="N3157" s="7">
        <f>Sales_Data[[#This Row],[Gross Revenue]]-Sales_Data[[#This Row],[Discount Amount ]]</f>
        <v>227800</v>
      </c>
      <c r="O3157" s="7">
        <f>Sales_Data[[#This Row],[OrderQuantity]] *Sales_Data[[#This Row],[UnitCost]]</f>
        <v>142800</v>
      </c>
      <c r="P3157" s="7">
        <f>Sales_Data[[#This Row],[ItemCost]] +Sales_Data[[#This Row],[ShippingCost]]</f>
        <v>143047.70000000001</v>
      </c>
      <c r="Q3157" s="7">
        <f>Sales_Data[[#This Row],[Gross Revenue]]-Sales_Data[[#This Row],[TotalFinancialCost]]</f>
        <v>86452.299999999988</v>
      </c>
      <c r="R3157" s="7">
        <f>Sales_Data[[#This Row],[Actul Bill Amount]]-Sales_Data[[#This Row],[ShippingCost]]</f>
        <v>227552.3</v>
      </c>
      <c r="S3157">
        <v>1136</v>
      </c>
      <c r="T3157">
        <v>247.7</v>
      </c>
      <c r="U3157" t="s">
        <v>47</v>
      </c>
      <c r="V3157">
        <v>2800</v>
      </c>
      <c r="W3157" t="s">
        <v>22</v>
      </c>
      <c r="X3157" t="str">
        <f t="shared" si="99"/>
        <v>Nagpur</v>
      </c>
    </row>
    <row r="3158" spans="1:24" x14ac:dyDescent="0.4">
      <c r="A3158">
        <v>103157</v>
      </c>
      <c r="B3158" s="5">
        <v>45743.654166666667</v>
      </c>
      <c r="C3158" s="3" t="str">
        <f>TEXT(Sales_Data[[#This Row],[OrderDate]],"mmmm")</f>
        <v>March</v>
      </c>
      <c r="D3158" s="3" t="str">
        <f t="shared" si="98"/>
        <v>2025</v>
      </c>
      <c r="E3158" t="s">
        <v>19</v>
      </c>
      <c r="F3158" t="s">
        <v>28</v>
      </c>
      <c r="G3158" t="s">
        <v>29</v>
      </c>
      <c r="H3158" t="s">
        <v>25</v>
      </c>
      <c r="I3158" t="s">
        <v>100</v>
      </c>
      <c r="J3158">
        <v>48</v>
      </c>
      <c r="K3158">
        <v>450</v>
      </c>
      <c r="L3158" s="7">
        <f>Sales_Data[[#This Row],[OrderQuantity]] *Sales_Data[[#This Row],[UnitPrice]]</f>
        <v>21600</v>
      </c>
      <c r="M3158" s="7">
        <f>Sales_Data[[#This Row],[UnitPrice]]-Sales_Data[[#This Row],[UnitCost]]</f>
        <v>250</v>
      </c>
      <c r="N3158" s="7">
        <f>Sales_Data[[#This Row],[Gross Revenue]]-Sales_Data[[#This Row],[Discount Amount ]]</f>
        <v>21350</v>
      </c>
      <c r="O3158" s="7">
        <f>Sales_Data[[#This Row],[OrderQuantity]] *Sales_Data[[#This Row],[UnitCost]]</f>
        <v>9600</v>
      </c>
      <c r="P3158" s="7">
        <f>Sales_Data[[#This Row],[ItemCost]] +Sales_Data[[#This Row],[ShippingCost]]</f>
        <v>10223.379999999999</v>
      </c>
      <c r="Q3158" s="7">
        <f>Sales_Data[[#This Row],[Gross Revenue]]-Sales_Data[[#This Row],[TotalFinancialCost]]</f>
        <v>11376.62</v>
      </c>
      <c r="R3158" s="7">
        <f>Sales_Data[[#This Row],[Actul Bill Amount]]-Sales_Data[[#This Row],[ShippingCost]]</f>
        <v>20726.62</v>
      </c>
      <c r="S3158">
        <v>664</v>
      </c>
      <c r="T3158">
        <v>623.38</v>
      </c>
      <c r="U3158" t="s">
        <v>30</v>
      </c>
      <c r="V3158">
        <v>200</v>
      </c>
      <c r="W3158" t="s">
        <v>27</v>
      </c>
      <c r="X3158" t="str">
        <f t="shared" si="99"/>
        <v>Mumbai</v>
      </c>
    </row>
    <row r="3159" spans="1:24" x14ac:dyDescent="0.4">
      <c r="A3159">
        <v>103158</v>
      </c>
      <c r="B3159" s="5">
        <v>45777.31527777778</v>
      </c>
      <c r="C3159" s="3" t="str">
        <f>TEXT(Sales_Data[[#This Row],[OrderDate]],"mmmm")</f>
        <v>April</v>
      </c>
      <c r="D3159" s="3" t="str">
        <f t="shared" si="98"/>
        <v>2025</v>
      </c>
      <c r="E3159" t="s">
        <v>23</v>
      </c>
      <c r="F3159" t="s">
        <v>28</v>
      </c>
      <c r="G3159" t="s">
        <v>15</v>
      </c>
      <c r="H3159" t="s">
        <v>37</v>
      </c>
      <c r="I3159" t="s">
        <v>100</v>
      </c>
      <c r="J3159">
        <v>10</v>
      </c>
      <c r="K3159">
        <v>450</v>
      </c>
      <c r="L3159" s="7">
        <f>Sales_Data[[#This Row],[OrderQuantity]] *Sales_Data[[#This Row],[UnitPrice]]</f>
        <v>4500</v>
      </c>
      <c r="M3159" s="7">
        <f>Sales_Data[[#This Row],[UnitPrice]]-Sales_Data[[#This Row],[UnitCost]]</f>
        <v>250</v>
      </c>
      <c r="N3159" s="7">
        <f>Sales_Data[[#This Row],[Gross Revenue]]-Sales_Data[[#This Row],[Discount Amount ]]</f>
        <v>4250</v>
      </c>
      <c r="O3159" s="7">
        <f>Sales_Data[[#This Row],[OrderQuantity]] *Sales_Data[[#This Row],[UnitCost]]</f>
        <v>2000</v>
      </c>
      <c r="P3159" s="7">
        <f>Sales_Data[[#This Row],[ItemCost]] +Sales_Data[[#This Row],[ShippingCost]]</f>
        <v>2700.89</v>
      </c>
      <c r="Q3159" s="7">
        <f>Sales_Data[[#This Row],[Gross Revenue]]-Sales_Data[[#This Row],[TotalFinancialCost]]</f>
        <v>1799.1100000000001</v>
      </c>
      <c r="R3159" s="7">
        <f>Sales_Data[[#This Row],[Actul Bill Amount]]-Sales_Data[[#This Row],[ShippingCost]]</f>
        <v>3549.11</v>
      </c>
      <c r="S3159">
        <v>570</v>
      </c>
      <c r="T3159">
        <v>700.89</v>
      </c>
      <c r="U3159" t="s">
        <v>30</v>
      </c>
      <c r="V3159">
        <v>200</v>
      </c>
      <c r="W3159" t="s">
        <v>38</v>
      </c>
      <c r="X3159" t="str">
        <f t="shared" si="99"/>
        <v>Kolkata</v>
      </c>
    </row>
    <row r="3160" spans="1:24" x14ac:dyDescent="0.4">
      <c r="A3160">
        <v>103159</v>
      </c>
      <c r="B3160" s="5">
        <v>45784.558333333334</v>
      </c>
      <c r="C3160" s="3" t="str">
        <f>TEXT(Sales_Data[[#This Row],[OrderDate]],"mmmm")</f>
        <v>May</v>
      </c>
      <c r="D3160" s="3" t="str">
        <f t="shared" si="98"/>
        <v>2025</v>
      </c>
      <c r="E3160" t="s">
        <v>13</v>
      </c>
      <c r="F3160" t="s">
        <v>43</v>
      </c>
      <c r="G3160" t="s">
        <v>15</v>
      </c>
      <c r="H3160" t="s">
        <v>25</v>
      </c>
      <c r="I3160" t="s">
        <v>100</v>
      </c>
      <c r="J3160">
        <v>43</v>
      </c>
      <c r="K3160">
        <v>2800</v>
      </c>
      <c r="L3160" s="7">
        <f>Sales_Data[[#This Row],[OrderQuantity]] *Sales_Data[[#This Row],[UnitPrice]]</f>
        <v>120400</v>
      </c>
      <c r="M3160" s="7">
        <f>Sales_Data[[#This Row],[UnitPrice]]-Sales_Data[[#This Row],[UnitCost]]</f>
        <v>1300</v>
      </c>
      <c r="N3160" s="7">
        <f>Sales_Data[[#This Row],[Gross Revenue]]-Sales_Data[[#This Row],[Discount Amount ]]</f>
        <v>119100</v>
      </c>
      <c r="O3160" s="7">
        <f>Sales_Data[[#This Row],[OrderQuantity]] *Sales_Data[[#This Row],[UnitCost]]</f>
        <v>64500</v>
      </c>
      <c r="P3160" s="7">
        <f>Sales_Data[[#This Row],[ItemCost]] +Sales_Data[[#This Row],[ShippingCost]]</f>
        <v>65052.46</v>
      </c>
      <c r="Q3160" s="7">
        <f>Sales_Data[[#This Row],[Gross Revenue]]-Sales_Data[[#This Row],[TotalFinancialCost]]</f>
        <v>55347.54</v>
      </c>
      <c r="R3160" s="7">
        <f>Sales_Data[[#This Row],[Actul Bill Amount]]-Sales_Data[[#This Row],[ShippingCost]]</f>
        <v>118547.54</v>
      </c>
      <c r="S3160">
        <v>635</v>
      </c>
      <c r="T3160">
        <v>552.46</v>
      </c>
      <c r="U3160" t="s">
        <v>61</v>
      </c>
      <c r="V3160">
        <v>1500</v>
      </c>
      <c r="W3160" t="s">
        <v>27</v>
      </c>
      <c r="X3160" t="str">
        <f t="shared" si="99"/>
        <v>Mumbai</v>
      </c>
    </row>
    <row r="3161" spans="1:24" x14ac:dyDescent="0.4">
      <c r="A3161">
        <v>103160</v>
      </c>
      <c r="B3161" s="5">
        <v>45912.47152777778</v>
      </c>
      <c r="C3161" s="3" t="str">
        <f>TEXT(Sales_Data[[#This Row],[OrderDate]],"mmmm")</f>
        <v>September</v>
      </c>
      <c r="D3161" s="3" t="str">
        <f t="shared" si="98"/>
        <v>2025</v>
      </c>
      <c r="E3161" t="s">
        <v>50</v>
      </c>
      <c r="F3161" t="s">
        <v>24</v>
      </c>
      <c r="G3161" t="s">
        <v>29</v>
      </c>
      <c r="H3161" t="s">
        <v>37</v>
      </c>
      <c r="I3161" t="s">
        <v>100</v>
      </c>
      <c r="J3161">
        <v>77</v>
      </c>
      <c r="K3161">
        <v>25000</v>
      </c>
      <c r="L3161" s="7">
        <f>Sales_Data[[#This Row],[OrderQuantity]] *Sales_Data[[#This Row],[UnitPrice]]</f>
        <v>1925000</v>
      </c>
      <c r="M3161" s="7">
        <f>Sales_Data[[#This Row],[UnitPrice]]-Sales_Data[[#This Row],[UnitCost]]</f>
        <v>7000</v>
      </c>
      <c r="N3161" s="7">
        <f>Sales_Data[[#This Row],[Gross Revenue]]-Sales_Data[[#This Row],[Discount Amount ]]</f>
        <v>1918000</v>
      </c>
      <c r="O3161" s="7">
        <f>Sales_Data[[#This Row],[OrderQuantity]] *Sales_Data[[#This Row],[UnitCost]]</f>
        <v>1386000</v>
      </c>
      <c r="P3161" s="7">
        <f>Sales_Data[[#This Row],[ItemCost]] +Sales_Data[[#This Row],[ShippingCost]]</f>
        <v>1386421.1</v>
      </c>
      <c r="Q3161" s="7">
        <f>Sales_Data[[#This Row],[Gross Revenue]]-Sales_Data[[#This Row],[TotalFinancialCost]]</f>
        <v>538578.89999999991</v>
      </c>
      <c r="R3161" s="7">
        <f>Sales_Data[[#This Row],[Actul Bill Amount]]-Sales_Data[[#This Row],[ShippingCost]]</f>
        <v>1917578.9</v>
      </c>
      <c r="S3161">
        <v>364</v>
      </c>
      <c r="T3161">
        <v>421.1</v>
      </c>
      <c r="U3161" t="s">
        <v>60</v>
      </c>
      <c r="V3161">
        <v>18000</v>
      </c>
      <c r="W3161" t="s">
        <v>38</v>
      </c>
      <c r="X3161" t="str">
        <f t="shared" si="99"/>
        <v>Kolkata</v>
      </c>
    </row>
    <row r="3162" spans="1:24" x14ac:dyDescent="0.4">
      <c r="A3162">
        <v>103161</v>
      </c>
      <c r="B3162" s="5">
        <v>45840.827777777777</v>
      </c>
      <c r="C3162" s="3" t="str">
        <f>TEXT(Sales_Data[[#This Row],[OrderDate]],"mmmm")</f>
        <v>July</v>
      </c>
      <c r="D3162" s="3" t="str">
        <f t="shared" si="98"/>
        <v>2025</v>
      </c>
      <c r="E3162" t="s">
        <v>34</v>
      </c>
      <c r="F3162" t="s">
        <v>24</v>
      </c>
      <c r="G3162" t="s">
        <v>29</v>
      </c>
      <c r="H3162" t="s">
        <v>25</v>
      </c>
      <c r="I3162" t="s">
        <v>100</v>
      </c>
      <c r="J3162">
        <v>13</v>
      </c>
      <c r="K3162">
        <v>25000</v>
      </c>
      <c r="L3162" s="7">
        <f>Sales_Data[[#This Row],[OrderQuantity]] *Sales_Data[[#This Row],[UnitPrice]]</f>
        <v>325000</v>
      </c>
      <c r="M3162" s="7">
        <f>Sales_Data[[#This Row],[UnitPrice]]-Sales_Data[[#This Row],[UnitCost]]</f>
        <v>7000</v>
      </c>
      <c r="N3162" s="7">
        <f>Sales_Data[[#This Row],[Gross Revenue]]-Sales_Data[[#This Row],[Discount Amount ]]</f>
        <v>318000</v>
      </c>
      <c r="O3162" s="7">
        <f>Sales_Data[[#This Row],[OrderQuantity]] *Sales_Data[[#This Row],[UnitCost]]</f>
        <v>234000</v>
      </c>
      <c r="P3162" s="7">
        <f>Sales_Data[[#This Row],[ItemCost]] +Sales_Data[[#This Row],[ShippingCost]]</f>
        <v>234841.89</v>
      </c>
      <c r="Q3162" s="7">
        <f>Sales_Data[[#This Row],[Gross Revenue]]-Sales_Data[[#This Row],[TotalFinancialCost]]</f>
        <v>90158.109999999986</v>
      </c>
      <c r="R3162" s="7">
        <f>Sales_Data[[#This Row],[Actul Bill Amount]]-Sales_Data[[#This Row],[ShippingCost]]</f>
        <v>317158.11</v>
      </c>
      <c r="S3162">
        <v>1012</v>
      </c>
      <c r="T3162">
        <v>841.89</v>
      </c>
      <c r="U3162" t="s">
        <v>60</v>
      </c>
      <c r="V3162">
        <v>18000</v>
      </c>
      <c r="W3162" t="s">
        <v>27</v>
      </c>
      <c r="X3162" t="str">
        <f t="shared" si="99"/>
        <v>Mumbai</v>
      </c>
    </row>
    <row r="3163" spans="1:24" x14ac:dyDescent="0.4">
      <c r="A3163">
        <v>103162</v>
      </c>
      <c r="B3163" s="5">
        <v>45673.26666666667</v>
      </c>
      <c r="C3163" s="3" t="str">
        <f>TEXT(Sales_Data[[#This Row],[OrderDate]],"mmmm")</f>
        <v>January</v>
      </c>
      <c r="D3163" s="3" t="str">
        <f t="shared" si="98"/>
        <v>2025</v>
      </c>
      <c r="E3163" t="s">
        <v>34</v>
      </c>
      <c r="F3163" t="s">
        <v>40</v>
      </c>
      <c r="G3163" t="s">
        <v>15</v>
      </c>
      <c r="H3163" t="s">
        <v>16</v>
      </c>
      <c r="I3163" t="s">
        <v>100</v>
      </c>
      <c r="J3163">
        <v>76</v>
      </c>
      <c r="K3163">
        <v>5500</v>
      </c>
      <c r="L3163" s="7">
        <f>Sales_Data[[#This Row],[OrderQuantity]] *Sales_Data[[#This Row],[UnitPrice]]</f>
        <v>418000</v>
      </c>
      <c r="M3163" s="7">
        <f>Sales_Data[[#This Row],[UnitPrice]]-Sales_Data[[#This Row],[UnitCost]]</f>
        <v>2000</v>
      </c>
      <c r="N3163" s="7">
        <f>Sales_Data[[#This Row],[Gross Revenue]]-Sales_Data[[#This Row],[Discount Amount ]]</f>
        <v>416000</v>
      </c>
      <c r="O3163" s="7">
        <f>Sales_Data[[#This Row],[OrderQuantity]] *Sales_Data[[#This Row],[UnitCost]]</f>
        <v>266000</v>
      </c>
      <c r="P3163" s="7">
        <f>Sales_Data[[#This Row],[ItemCost]] +Sales_Data[[#This Row],[ShippingCost]]</f>
        <v>266591.15999999997</v>
      </c>
      <c r="Q3163" s="7">
        <f>Sales_Data[[#This Row],[Gross Revenue]]-Sales_Data[[#This Row],[TotalFinancialCost]]</f>
        <v>151408.84000000003</v>
      </c>
      <c r="R3163" s="7">
        <f>Sales_Data[[#This Row],[Actul Bill Amount]]-Sales_Data[[#This Row],[ShippingCost]]</f>
        <v>415408.84</v>
      </c>
      <c r="S3163">
        <v>571</v>
      </c>
      <c r="T3163">
        <v>591.16</v>
      </c>
      <c r="U3163" t="s">
        <v>41</v>
      </c>
      <c r="V3163">
        <v>3500</v>
      </c>
      <c r="W3163" t="s">
        <v>18</v>
      </c>
      <c r="X3163" t="str">
        <f t="shared" si="99"/>
        <v>Bengaluru</v>
      </c>
    </row>
    <row r="3164" spans="1:24" x14ac:dyDescent="0.4">
      <c r="A3164">
        <v>103163</v>
      </c>
      <c r="B3164" s="5">
        <v>45719.968055555553</v>
      </c>
      <c r="C3164" s="3" t="str">
        <f>TEXT(Sales_Data[[#This Row],[OrderDate]],"mmmm")</f>
        <v>March</v>
      </c>
      <c r="D3164" s="3" t="str">
        <f t="shared" si="98"/>
        <v>2025</v>
      </c>
      <c r="E3164" t="s">
        <v>19</v>
      </c>
      <c r="F3164" t="s">
        <v>35</v>
      </c>
      <c r="G3164" t="s">
        <v>15</v>
      </c>
      <c r="H3164" t="s">
        <v>37</v>
      </c>
      <c r="I3164" t="s">
        <v>100</v>
      </c>
      <c r="J3164">
        <v>98</v>
      </c>
      <c r="K3164">
        <v>8500</v>
      </c>
      <c r="L3164" s="7">
        <f>Sales_Data[[#This Row],[OrderQuantity]] *Sales_Data[[#This Row],[UnitPrice]]</f>
        <v>833000</v>
      </c>
      <c r="M3164" s="7">
        <f>Sales_Data[[#This Row],[UnitPrice]]-Sales_Data[[#This Row],[UnitCost]]</f>
        <v>3000</v>
      </c>
      <c r="N3164" s="7">
        <f>Sales_Data[[#This Row],[Gross Revenue]]-Sales_Data[[#This Row],[Discount Amount ]]</f>
        <v>830000</v>
      </c>
      <c r="O3164" s="7">
        <f>Sales_Data[[#This Row],[OrderQuantity]] *Sales_Data[[#This Row],[UnitCost]]</f>
        <v>539000</v>
      </c>
      <c r="P3164" s="7">
        <f>Sales_Data[[#This Row],[ItemCost]] +Sales_Data[[#This Row],[ShippingCost]]</f>
        <v>539683.59</v>
      </c>
      <c r="Q3164" s="7">
        <f>Sales_Data[[#This Row],[Gross Revenue]]-Sales_Data[[#This Row],[TotalFinancialCost]]</f>
        <v>293316.41000000003</v>
      </c>
      <c r="R3164" s="7">
        <f>Sales_Data[[#This Row],[Actul Bill Amount]]-Sales_Data[[#This Row],[ShippingCost]]</f>
        <v>829316.41</v>
      </c>
      <c r="S3164">
        <v>1007</v>
      </c>
      <c r="T3164">
        <v>683.59</v>
      </c>
      <c r="U3164" t="s">
        <v>49</v>
      </c>
      <c r="V3164">
        <v>5500</v>
      </c>
      <c r="W3164" t="s">
        <v>38</v>
      </c>
      <c r="X3164" t="str">
        <f t="shared" si="99"/>
        <v>Kolkata</v>
      </c>
    </row>
    <row r="3165" spans="1:24" x14ac:dyDescent="0.4">
      <c r="A3165">
        <v>103164</v>
      </c>
      <c r="B3165" s="5">
        <v>45815.918749999997</v>
      </c>
      <c r="C3165" s="3" t="str">
        <f>TEXT(Sales_Data[[#This Row],[OrderDate]],"mmmm")</f>
        <v>June</v>
      </c>
      <c r="D3165" s="3" t="str">
        <f t="shared" si="98"/>
        <v>2025</v>
      </c>
      <c r="E3165" t="s">
        <v>42</v>
      </c>
      <c r="F3165" t="s">
        <v>46</v>
      </c>
      <c r="G3165" t="s">
        <v>15</v>
      </c>
      <c r="H3165" t="s">
        <v>16</v>
      </c>
      <c r="I3165" t="s">
        <v>100</v>
      </c>
      <c r="J3165">
        <v>40</v>
      </c>
      <c r="K3165">
        <v>4500</v>
      </c>
      <c r="L3165" s="7">
        <f>Sales_Data[[#This Row],[OrderQuantity]] *Sales_Data[[#This Row],[UnitPrice]]</f>
        <v>180000</v>
      </c>
      <c r="M3165" s="7">
        <f>Sales_Data[[#This Row],[UnitPrice]]-Sales_Data[[#This Row],[UnitCost]]</f>
        <v>1700</v>
      </c>
      <c r="N3165" s="7">
        <f>Sales_Data[[#This Row],[Gross Revenue]]-Sales_Data[[#This Row],[Discount Amount ]]</f>
        <v>178300</v>
      </c>
      <c r="O3165" s="7">
        <f>Sales_Data[[#This Row],[OrderQuantity]] *Sales_Data[[#This Row],[UnitCost]]</f>
        <v>112000</v>
      </c>
      <c r="P3165" s="7">
        <f>Sales_Data[[#This Row],[ItemCost]] +Sales_Data[[#This Row],[ShippingCost]]</f>
        <v>112370.36</v>
      </c>
      <c r="Q3165" s="7">
        <f>Sales_Data[[#This Row],[Gross Revenue]]-Sales_Data[[#This Row],[TotalFinancialCost]]</f>
        <v>67629.64</v>
      </c>
      <c r="R3165" s="7">
        <f>Sales_Data[[#This Row],[Actul Bill Amount]]-Sales_Data[[#This Row],[ShippingCost]]</f>
        <v>177929.64</v>
      </c>
      <c r="S3165">
        <v>608</v>
      </c>
      <c r="T3165">
        <v>370.36</v>
      </c>
      <c r="U3165" t="s">
        <v>47</v>
      </c>
      <c r="V3165">
        <v>2800</v>
      </c>
      <c r="W3165" t="s">
        <v>18</v>
      </c>
      <c r="X3165" t="str">
        <f t="shared" si="99"/>
        <v>Bengaluru</v>
      </c>
    </row>
    <row r="3166" spans="1:24" x14ac:dyDescent="0.4">
      <c r="A3166">
        <v>103165</v>
      </c>
      <c r="B3166" s="5">
        <v>45925.18472222222</v>
      </c>
      <c r="C3166" s="3" t="str">
        <f>TEXT(Sales_Data[[#This Row],[OrderDate]],"mmmm")</f>
        <v>September</v>
      </c>
      <c r="D3166" s="3" t="str">
        <f t="shared" si="98"/>
        <v>2025</v>
      </c>
      <c r="E3166" t="s">
        <v>13</v>
      </c>
      <c r="F3166" t="s">
        <v>55</v>
      </c>
      <c r="G3166" t="s">
        <v>15</v>
      </c>
      <c r="H3166" t="s">
        <v>37</v>
      </c>
      <c r="I3166" t="s">
        <v>100</v>
      </c>
      <c r="J3166">
        <v>41</v>
      </c>
      <c r="K3166">
        <v>850</v>
      </c>
      <c r="L3166" s="7">
        <f>Sales_Data[[#This Row],[OrderQuantity]] *Sales_Data[[#This Row],[UnitPrice]]</f>
        <v>34850</v>
      </c>
      <c r="M3166" s="7">
        <f>Sales_Data[[#This Row],[UnitPrice]]-Sales_Data[[#This Row],[UnitCost]]</f>
        <v>300</v>
      </c>
      <c r="N3166" s="7">
        <f>Sales_Data[[#This Row],[Gross Revenue]]-Sales_Data[[#This Row],[Discount Amount ]]</f>
        <v>34550</v>
      </c>
      <c r="O3166" s="7">
        <f>Sales_Data[[#This Row],[OrderQuantity]] *Sales_Data[[#This Row],[UnitCost]]</f>
        <v>22550</v>
      </c>
      <c r="P3166" s="7">
        <f>Sales_Data[[#This Row],[ItemCost]] +Sales_Data[[#This Row],[ShippingCost]]</f>
        <v>23280.93</v>
      </c>
      <c r="Q3166" s="7">
        <f>Sales_Data[[#This Row],[Gross Revenue]]-Sales_Data[[#This Row],[TotalFinancialCost]]</f>
        <v>11569.07</v>
      </c>
      <c r="R3166" s="7">
        <f>Sales_Data[[#This Row],[Actul Bill Amount]]-Sales_Data[[#This Row],[ShippingCost]]</f>
        <v>33819.07</v>
      </c>
      <c r="S3166">
        <v>336</v>
      </c>
      <c r="T3166">
        <v>730.93</v>
      </c>
      <c r="U3166" t="s">
        <v>56</v>
      </c>
      <c r="V3166">
        <v>550</v>
      </c>
      <c r="W3166" t="s">
        <v>38</v>
      </c>
      <c r="X3166" t="str">
        <f t="shared" si="99"/>
        <v>Kolkata</v>
      </c>
    </row>
    <row r="3167" spans="1:24" x14ac:dyDescent="0.4">
      <c r="A3167">
        <v>103166</v>
      </c>
      <c r="B3167" s="5">
        <v>45692.586111111108</v>
      </c>
      <c r="C3167" s="3" t="str">
        <f>TEXT(Sales_Data[[#This Row],[OrderDate]],"mmmm")</f>
        <v>February</v>
      </c>
      <c r="D3167" s="3" t="str">
        <f t="shared" si="98"/>
        <v>2025</v>
      </c>
      <c r="E3167" t="s">
        <v>39</v>
      </c>
      <c r="F3167" t="s">
        <v>35</v>
      </c>
      <c r="G3167" t="s">
        <v>29</v>
      </c>
      <c r="H3167" t="s">
        <v>16</v>
      </c>
      <c r="I3167" t="s">
        <v>100</v>
      </c>
      <c r="J3167">
        <v>64</v>
      </c>
      <c r="K3167">
        <v>8500</v>
      </c>
      <c r="L3167" s="7">
        <f>Sales_Data[[#This Row],[OrderQuantity]] *Sales_Data[[#This Row],[UnitPrice]]</f>
        <v>544000</v>
      </c>
      <c r="M3167" s="7">
        <f>Sales_Data[[#This Row],[UnitPrice]]-Sales_Data[[#This Row],[UnitCost]]</f>
        <v>3000</v>
      </c>
      <c r="N3167" s="7">
        <f>Sales_Data[[#This Row],[Gross Revenue]]-Sales_Data[[#This Row],[Discount Amount ]]</f>
        <v>541000</v>
      </c>
      <c r="O3167" s="7">
        <f>Sales_Data[[#This Row],[OrderQuantity]] *Sales_Data[[#This Row],[UnitCost]]</f>
        <v>352000</v>
      </c>
      <c r="P3167" s="7">
        <f>Sales_Data[[#This Row],[ItemCost]] +Sales_Data[[#This Row],[ShippingCost]]</f>
        <v>352927.12</v>
      </c>
      <c r="Q3167" s="7">
        <f>Sales_Data[[#This Row],[Gross Revenue]]-Sales_Data[[#This Row],[TotalFinancialCost]]</f>
        <v>191072.88</v>
      </c>
      <c r="R3167" s="7">
        <f>Sales_Data[[#This Row],[Actul Bill Amount]]-Sales_Data[[#This Row],[ShippingCost]]</f>
        <v>540072.88</v>
      </c>
      <c r="S3167">
        <v>355</v>
      </c>
      <c r="T3167">
        <v>927.12</v>
      </c>
      <c r="U3167" t="s">
        <v>49</v>
      </c>
      <c r="V3167">
        <v>5500</v>
      </c>
      <c r="W3167" t="s">
        <v>18</v>
      </c>
      <c r="X3167" t="str">
        <f t="shared" si="99"/>
        <v>Bengaluru</v>
      </c>
    </row>
    <row r="3168" spans="1:24" x14ac:dyDescent="0.4">
      <c r="A3168">
        <v>103167</v>
      </c>
      <c r="B3168" s="5">
        <v>45924.388194444444</v>
      </c>
      <c r="C3168" s="3" t="str">
        <f>TEXT(Sales_Data[[#This Row],[OrderDate]],"mmmm")</f>
        <v>September</v>
      </c>
      <c r="D3168" s="3" t="str">
        <f t="shared" si="98"/>
        <v>2025</v>
      </c>
      <c r="E3168" t="s">
        <v>45</v>
      </c>
      <c r="F3168" t="s">
        <v>43</v>
      </c>
      <c r="G3168" t="s">
        <v>31</v>
      </c>
      <c r="H3168" t="s">
        <v>32</v>
      </c>
      <c r="I3168" t="s">
        <v>100</v>
      </c>
      <c r="J3168">
        <v>80</v>
      </c>
      <c r="K3168">
        <v>2800</v>
      </c>
      <c r="L3168" s="7">
        <f>Sales_Data[[#This Row],[OrderQuantity]] *Sales_Data[[#This Row],[UnitPrice]]</f>
        <v>224000</v>
      </c>
      <c r="M3168" s="7">
        <f>Sales_Data[[#This Row],[UnitPrice]]-Sales_Data[[#This Row],[UnitCost]]</f>
        <v>1300</v>
      </c>
      <c r="N3168" s="7">
        <f>Sales_Data[[#This Row],[Gross Revenue]]-Sales_Data[[#This Row],[Discount Amount ]]</f>
        <v>222700</v>
      </c>
      <c r="O3168" s="7">
        <f>Sales_Data[[#This Row],[OrderQuantity]] *Sales_Data[[#This Row],[UnitCost]]</f>
        <v>120000</v>
      </c>
      <c r="P3168" s="7">
        <f>Sales_Data[[#This Row],[ItemCost]] +Sales_Data[[#This Row],[ShippingCost]]</f>
        <v>120758.56</v>
      </c>
      <c r="Q3168" s="7">
        <f>Sales_Data[[#This Row],[Gross Revenue]]-Sales_Data[[#This Row],[TotalFinancialCost]]</f>
        <v>103241.44</v>
      </c>
      <c r="R3168" s="7">
        <f>Sales_Data[[#This Row],[Actul Bill Amount]]-Sales_Data[[#This Row],[ShippingCost]]</f>
        <v>221941.44</v>
      </c>
      <c r="S3168">
        <v>1114</v>
      </c>
      <c r="T3168">
        <v>758.56</v>
      </c>
      <c r="U3168" t="s">
        <v>61</v>
      </c>
      <c r="V3168">
        <v>1500</v>
      </c>
      <c r="W3168" t="s">
        <v>33</v>
      </c>
      <c r="X3168" t="str">
        <f t="shared" si="99"/>
        <v>Delhi</v>
      </c>
    </row>
    <row r="3169" spans="1:24" x14ac:dyDescent="0.4">
      <c r="A3169">
        <v>103168</v>
      </c>
      <c r="B3169" s="5">
        <v>45721.01666666667</v>
      </c>
      <c r="C3169" s="3" t="str">
        <f>TEXT(Sales_Data[[#This Row],[OrderDate]],"mmmm")</f>
        <v>March</v>
      </c>
      <c r="D3169" s="3" t="str">
        <f t="shared" si="98"/>
        <v>2025</v>
      </c>
      <c r="E3169" t="s">
        <v>19</v>
      </c>
      <c r="F3169" t="s">
        <v>28</v>
      </c>
      <c r="G3169" t="s">
        <v>15</v>
      </c>
      <c r="H3169" t="s">
        <v>25</v>
      </c>
      <c r="I3169" t="s">
        <v>100</v>
      </c>
      <c r="J3169">
        <v>15</v>
      </c>
      <c r="K3169">
        <v>2500</v>
      </c>
      <c r="L3169" s="7">
        <f>Sales_Data[[#This Row],[OrderQuantity]] *Sales_Data[[#This Row],[UnitPrice]]</f>
        <v>37500</v>
      </c>
      <c r="M3169" s="7">
        <f>Sales_Data[[#This Row],[UnitPrice]]-Sales_Data[[#This Row],[UnitCost]]</f>
        <v>1000</v>
      </c>
      <c r="N3169" s="7">
        <f>Sales_Data[[#This Row],[Gross Revenue]]-Sales_Data[[#This Row],[Discount Amount ]]</f>
        <v>36500</v>
      </c>
      <c r="O3169" s="7">
        <f>Sales_Data[[#This Row],[OrderQuantity]] *Sales_Data[[#This Row],[UnitCost]]</f>
        <v>22500</v>
      </c>
      <c r="P3169" s="7">
        <f>Sales_Data[[#This Row],[ItemCost]] +Sales_Data[[#This Row],[ShippingCost]]</f>
        <v>23157.91</v>
      </c>
      <c r="Q3169" s="7">
        <f>Sales_Data[[#This Row],[Gross Revenue]]-Sales_Data[[#This Row],[TotalFinancialCost]]</f>
        <v>14342.09</v>
      </c>
      <c r="R3169" s="7">
        <f>Sales_Data[[#This Row],[Actul Bill Amount]]-Sales_Data[[#This Row],[ShippingCost]]</f>
        <v>35842.089999999997</v>
      </c>
      <c r="S3169">
        <v>523</v>
      </c>
      <c r="T3169">
        <v>657.91</v>
      </c>
      <c r="U3169" t="s">
        <v>54</v>
      </c>
      <c r="V3169">
        <v>1500</v>
      </c>
      <c r="W3169" t="s">
        <v>27</v>
      </c>
      <c r="X3169" t="str">
        <f t="shared" si="99"/>
        <v>Mumbai</v>
      </c>
    </row>
    <row r="3170" spans="1:24" x14ac:dyDescent="0.4">
      <c r="A3170">
        <v>103169</v>
      </c>
      <c r="B3170" s="5">
        <v>45707.215277777781</v>
      </c>
      <c r="C3170" s="3" t="str">
        <f>TEXT(Sales_Data[[#This Row],[OrderDate]],"mmmm")</f>
        <v>February</v>
      </c>
      <c r="D3170" s="3" t="str">
        <f t="shared" si="98"/>
        <v>2025</v>
      </c>
      <c r="E3170" t="s">
        <v>23</v>
      </c>
      <c r="F3170" t="s">
        <v>14</v>
      </c>
      <c r="G3170" t="s">
        <v>29</v>
      </c>
      <c r="H3170" t="s">
        <v>37</v>
      </c>
      <c r="I3170" t="s">
        <v>100</v>
      </c>
      <c r="J3170">
        <v>96</v>
      </c>
      <c r="K3170">
        <v>6500</v>
      </c>
      <c r="L3170" s="7">
        <f>Sales_Data[[#This Row],[OrderQuantity]] *Sales_Data[[#This Row],[UnitPrice]]</f>
        <v>624000</v>
      </c>
      <c r="M3170" s="7">
        <f>Sales_Data[[#This Row],[UnitPrice]]-Sales_Data[[#This Row],[UnitCost]]</f>
        <v>2300</v>
      </c>
      <c r="N3170" s="7">
        <f>Sales_Data[[#This Row],[Gross Revenue]]-Sales_Data[[#This Row],[Discount Amount ]]</f>
        <v>621700</v>
      </c>
      <c r="O3170" s="7">
        <f>Sales_Data[[#This Row],[OrderQuantity]] *Sales_Data[[#This Row],[UnitCost]]</f>
        <v>403200</v>
      </c>
      <c r="P3170" s="7">
        <f>Sales_Data[[#This Row],[ItemCost]] +Sales_Data[[#This Row],[ShippingCost]]</f>
        <v>403823.04</v>
      </c>
      <c r="Q3170" s="7">
        <f>Sales_Data[[#This Row],[Gross Revenue]]-Sales_Data[[#This Row],[TotalFinancialCost]]</f>
        <v>220176.96000000002</v>
      </c>
      <c r="R3170" s="7">
        <f>Sales_Data[[#This Row],[Actul Bill Amount]]-Sales_Data[[#This Row],[ShippingCost]]</f>
        <v>621076.96</v>
      </c>
      <c r="S3170">
        <v>1069</v>
      </c>
      <c r="T3170">
        <v>623.04</v>
      </c>
      <c r="U3170" t="s">
        <v>21</v>
      </c>
      <c r="V3170">
        <v>4200</v>
      </c>
      <c r="W3170" t="s">
        <v>38</v>
      </c>
      <c r="X3170" t="str">
        <f t="shared" si="99"/>
        <v>Kolkata</v>
      </c>
    </row>
    <row r="3171" spans="1:24" x14ac:dyDescent="0.4">
      <c r="A3171">
        <v>103170</v>
      </c>
      <c r="B3171" s="5">
        <v>45912.305555555555</v>
      </c>
      <c r="C3171" s="3" t="str">
        <f>TEXT(Sales_Data[[#This Row],[OrderDate]],"mmmm")</f>
        <v>September</v>
      </c>
      <c r="D3171" s="3" t="str">
        <f t="shared" si="98"/>
        <v>2025</v>
      </c>
      <c r="E3171" t="s">
        <v>13</v>
      </c>
      <c r="F3171" t="s">
        <v>40</v>
      </c>
      <c r="G3171" t="s">
        <v>29</v>
      </c>
      <c r="H3171" t="s">
        <v>20</v>
      </c>
      <c r="I3171" t="s">
        <v>100</v>
      </c>
      <c r="J3171">
        <v>6</v>
      </c>
      <c r="K3171">
        <v>5500</v>
      </c>
      <c r="L3171" s="7">
        <f>Sales_Data[[#This Row],[OrderQuantity]] *Sales_Data[[#This Row],[UnitPrice]]</f>
        <v>33000</v>
      </c>
      <c r="M3171" s="7">
        <f>Sales_Data[[#This Row],[UnitPrice]]-Sales_Data[[#This Row],[UnitCost]]</f>
        <v>2000</v>
      </c>
      <c r="N3171" s="7">
        <f>Sales_Data[[#This Row],[Gross Revenue]]-Sales_Data[[#This Row],[Discount Amount ]]</f>
        <v>31000</v>
      </c>
      <c r="O3171" s="7">
        <f>Sales_Data[[#This Row],[OrderQuantity]] *Sales_Data[[#This Row],[UnitCost]]</f>
        <v>21000</v>
      </c>
      <c r="P3171" s="7">
        <f>Sales_Data[[#This Row],[ItemCost]] +Sales_Data[[#This Row],[ShippingCost]]</f>
        <v>21171.86</v>
      </c>
      <c r="Q3171" s="7">
        <f>Sales_Data[[#This Row],[Gross Revenue]]-Sales_Data[[#This Row],[TotalFinancialCost]]</f>
        <v>11828.14</v>
      </c>
      <c r="R3171" s="7">
        <f>Sales_Data[[#This Row],[Actul Bill Amount]]-Sales_Data[[#This Row],[ShippingCost]]</f>
        <v>30828.14</v>
      </c>
      <c r="S3171">
        <v>665</v>
      </c>
      <c r="T3171">
        <v>171.86</v>
      </c>
      <c r="U3171" t="s">
        <v>41</v>
      </c>
      <c r="V3171">
        <v>3500</v>
      </c>
      <c r="W3171" t="s">
        <v>22</v>
      </c>
      <c r="X3171" t="str">
        <f t="shared" si="99"/>
        <v>Nagpur</v>
      </c>
    </row>
    <row r="3172" spans="1:24" x14ac:dyDescent="0.4">
      <c r="A3172">
        <v>103171</v>
      </c>
      <c r="B3172" s="5">
        <v>45806.427083333336</v>
      </c>
      <c r="C3172" s="3" t="str">
        <f>TEXT(Sales_Data[[#This Row],[OrderDate]],"mmmm")</f>
        <v>May</v>
      </c>
      <c r="D3172" s="3" t="str">
        <f t="shared" si="98"/>
        <v>2025</v>
      </c>
      <c r="E3172" t="s">
        <v>13</v>
      </c>
      <c r="F3172" t="s">
        <v>28</v>
      </c>
      <c r="G3172" t="s">
        <v>15</v>
      </c>
      <c r="H3172" t="s">
        <v>16</v>
      </c>
      <c r="I3172" t="s">
        <v>100</v>
      </c>
      <c r="J3172">
        <v>95</v>
      </c>
      <c r="K3172">
        <v>450</v>
      </c>
      <c r="L3172" s="7">
        <f>Sales_Data[[#This Row],[OrderQuantity]] *Sales_Data[[#This Row],[UnitPrice]]</f>
        <v>42750</v>
      </c>
      <c r="M3172" s="7">
        <f>Sales_Data[[#This Row],[UnitPrice]]-Sales_Data[[#This Row],[UnitCost]]</f>
        <v>250</v>
      </c>
      <c r="N3172" s="7">
        <f>Sales_Data[[#This Row],[Gross Revenue]]-Sales_Data[[#This Row],[Discount Amount ]]</f>
        <v>42500</v>
      </c>
      <c r="O3172" s="7">
        <f>Sales_Data[[#This Row],[OrderQuantity]] *Sales_Data[[#This Row],[UnitCost]]</f>
        <v>19000</v>
      </c>
      <c r="P3172" s="7">
        <f>Sales_Data[[#This Row],[ItemCost]] +Sales_Data[[#This Row],[ShippingCost]]</f>
        <v>19837.39</v>
      </c>
      <c r="Q3172" s="7">
        <f>Sales_Data[[#This Row],[Gross Revenue]]-Sales_Data[[#This Row],[TotalFinancialCost]]</f>
        <v>22912.61</v>
      </c>
      <c r="R3172" s="7">
        <f>Sales_Data[[#This Row],[Actul Bill Amount]]-Sales_Data[[#This Row],[ShippingCost]]</f>
        <v>41662.61</v>
      </c>
      <c r="S3172">
        <v>449</v>
      </c>
      <c r="T3172">
        <v>837.39</v>
      </c>
      <c r="U3172" t="s">
        <v>30</v>
      </c>
      <c r="V3172">
        <v>200</v>
      </c>
      <c r="W3172" t="s">
        <v>18</v>
      </c>
      <c r="X3172" t="str">
        <f t="shared" si="99"/>
        <v>Bengaluru</v>
      </c>
    </row>
    <row r="3173" spans="1:24" x14ac:dyDescent="0.4">
      <c r="A3173">
        <v>103172</v>
      </c>
      <c r="B3173" s="5">
        <v>45982.234722222223</v>
      </c>
      <c r="C3173" s="3" t="str">
        <f>TEXT(Sales_Data[[#This Row],[OrderDate]],"mmmm")</f>
        <v>November</v>
      </c>
      <c r="D3173" s="3" t="str">
        <f t="shared" si="98"/>
        <v>2025</v>
      </c>
      <c r="E3173" t="s">
        <v>13</v>
      </c>
      <c r="F3173" t="s">
        <v>46</v>
      </c>
      <c r="G3173" t="s">
        <v>15</v>
      </c>
      <c r="H3173" t="s">
        <v>25</v>
      </c>
      <c r="I3173" t="s">
        <v>100</v>
      </c>
      <c r="J3173">
        <v>36</v>
      </c>
      <c r="K3173">
        <v>4500</v>
      </c>
      <c r="L3173" s="7">
        <f>Sales_Data[[#This Row],[OrderQuantity]] *Sales_Data[[#This Row],[UnitPrice]]</f>
        <v>162000</v>
      </c>
      <c r="M3173" s="7">
        <f>Sales_Data[[#This Row],[UnitPrice]]-Sales_Data[[#This Row],[UnitCost]]</f>
        <v>1700</v>
      </c>
      <c r="N3173" s="7">
        <f>Sales_Data[[#This Row],[Gross Revenue]]-Sales_Data[[#This Row],[Discount Amount ]]</f>
        <v>160300</v>
      </c>
      <c r="O3173" s="7">
        <f>Sales_Data[[#This Row],[OrderQuantity]] *Sales_Data[[#This Row],[UnitCost]]</f>
        <v>100800</v>
      </c>
      <c r="P3173" s="7">
        <f>Sales_Data[[#This Row],[ItemCost]] +Sales_Data[[#This Row],[ShippingCost]]</f>
        <v>103282.88</v>
      </c>
      <c r="Q3173" s="7">
        <f>Sales_Data[[#This Row],[Gross Revenue]]-Sales_Data[[#This Row],[TotalFinancialCost]]</f>
        <v>58717.119999999995</v>
      </c>
      <c r="R3173" s="7">
        <f>Sales_Data[[#This Row],[Actul Bill Amount]]-Sales_Data[[#This Row],[ShippingCost]]</f>
        <v>157817.12</v>
      </c>
      <c r="S3173">
        <v>1046</v>
      </c>
      <c r="T3173">
        <v>2482.88</v>
      </c>
      <c r="U3173" t="s">
        <v>47</v>
      </c>
      <c r="V3173">
        <v>2800</v>
      </c>
      <c r="W3173" t="s">
        <v>27</v>
      </c>
      <c r="X3173" t="str">
        <f t="shared" si="99"/>
        <v>Mumbai</v>
      </c>
    </row>
    <row r="3174" spans="1:24" x14ac:dyDescent="0.4">
      <c r="A3174">
        <v>103173</v>
      </c>
      <c r="B3174" s="5">
        <v>45961.293749999997</v>
      </c>
      <c r="C3174" s="3" t="str">
        <f>TEXT(Sales_Data[[#This Row],[OrderDate]],"mmmm")</f>
        <v>October</v>
      </c>
      <c r="D3174" s="3" t="str">
        <f t="shared" si="98"/>
        <v>2025</v>
      </c>
      <c r="E3174" t="s">
        <v>48</v>
      </c>
      <c r="F3174" t="s">
        <v>43</v>
      </c>
      <c r="G3174" t="s">
        <v>31</v>
      </c>
      <c r="H3174" t="s">
        <v>32</v>
      </c>
      <c r="I3174" t="s">
        <v>100</v>
      </c>
      <c r="J3174">
        <v>67</v>
      </c>
      <c r="K3174">
        <v>1800</v>
      </c>
      <c r="L3174" s="7">
        <f>Sales_Data[[#This Row],[OrderQuantity]] *Sales_Data[[#This Row],[UnitPrice]]</f>
        <v>120600</v>
      </c>
      <c r="M3174" s="7">
        <f>Sales_Data[[#This Row],[UnitPrice]]-Sales_Data[[#This Row],[UnitCost]]</f>
        <v>900</v>
      </c>
      <c r="N3174" s="7">
        <f>Sales_Data[[#This Row],[Gross Revenue]]-Sales_Data[[#This Row],[Discount Amount ]]</f>
        <v>119700</v>
      </c>
      <c r="O3174" s="7">
        <f>Sales_Data[[#This Row],[OrderQuantity]] *Sales_Data[[#This Row],[UnitCost]]</f>
        <v>60300</v>
      </c>
      <c r="P3174" s="7">
        <f>Sales_Data[[#This Row],[ItemCost]] +Sales_Data[[#This Row],[ShippingCost]]</f>
        <v>60750.07</v>
      </c>
      <c r="Q3174" s="7">
        <f>Sales_Data[[#This Row],[Gross Revenue]]-Sales_Data[[#This Row],[TotalFinancialCost]]</f>
        <v>59849.93</v>
      </c>
      <c r="R3174" s="7">
        <f>Sales_Data[[#This Row],[Actul Bill Amount]]-Sales_Data[[#This Row],[ShippingCost]]</f>
        <v>119249.93</v>
      </c>
      <c r="S3174">
        <v>384</v>
      </c>
      <c r="T3174">
        <v>450.07</v>
      </c>
      <c r="U3174" t="s">
        <v>51</v>
      </c>
      <c r="V3174">
        <v>900</v>
      </c>
      <c r="W3174" t="s">
        <v>33</v>
      </c>
      <c r="X3174" t="str">
        <f t="shared" si="99"/>
        <v>Delhi</v>
      </c>
    </row>
    <row r="3175" spans="1:24" x14ac:dyDescent="0.4">
      <c r="A3175">
        <v>103174</v>
      </c>
      <c r="B3175" s="5">
        <v>45933.890277777777</v>
      </c>
      <c r="C3175" s="3" t="str">
        <f>TEXT(Sales_Data[[#This Row],[OrderDate]],"mmmm")</f>
        <v>October</v>
      </c>
      <c r="D3175" s="3" t="str">
        <f t="shared" si="98"/>
        <v>2025</v>
      </c>
      <c r="E3175" t="s">
        <v>39</v>
      </c>
      <c r="F3175" t="s">
        <v>43</v>
      </c>
      <c r="G3175" t="s">
        <v>29</v>
      </c>
      <c r="H3175" t="s">
        <v>16</v>
      </c>
      <c r="I3175" t="s">
        <v>100</v>
      </c>
      <c r="J3175">
        <v>15</v>
      </c>
      <c r="K3175">
        <v>1800</v>
      </c>
      <c r="L3175" s="7">
        <f>Sales_Data[[#This Row],[OrderQuantity]] *Sales_Data[[#This Row],[UnitPrice]]</f>
        <v>27000</v>
      </c>
      <c r="M3175" s="7">
        <f>Sales_Data[[#This Row],[UnitPrice]]-Sales_Data[[#This Row],[UnitCost]]</f>
        <v>900</v>
      </c>
      <c r="N3175" s="7">
        <f>Sales_Data[[#This Row],[Gross Revenue]]-Sales_Data[[#This Row],[Discount Amount ]]</f>
        <v>26100</v>
      </c>
      <c r="O3175" s="7">
        <f>Sales_Data[[#This Row],[OrderQuantity]] *Sales_Data[[#This Row],[UnitCost]]</f>
        <v>13500</v>
      </c>
      <c r="P3175" s="7">
        <f>Sales_Data[[#This Row],[ItemCost]] +Sales_Data[[#This Row],[ShippingCost]]</f>
        <v>14257.5</v>
      </c>
      <c r="Q3175" s="7">
        <f>Sales_Data[[#This Row],[Gross Revenue]]-Sales_Data[[#This Row],[TotalFinancialCost]]</f>
        <v>12742.5</v>
      </c>
      <c r="R3175" s="7">
        <f>Sales_Data[[#This Row],[Actul Bill Amount]]-Sales_Data[[#This Row],[ShippingCost]]</f>
        <v>25342.5</v>
      </c>
      <c r="S3175">
        <v>736</v>
      </c>
      <c r="T3175">
        <v>757.5</v>
      </c>
      <c r="U3175" t="s">
        <v>51</v>
      </c>
      <c r="V3175">
        <v>900</v>
      </c>
      <c r="W3175" t="s">
        <v>18</v>
      </c>
      <c r="X3175" t="str">
        <f t="shared" si="99"/>
        <v>Bengaluru</v>
      </c>
    </row>
    <row r="3176" spans="1:24" x14ac:dyDescent="0.4">
      <c r="A3176">
        <v>103175</v>
      </c>
      <c r="B3176" s="5">
        <v>46014.729166666664</v>
      </c>
      <c r="C3176" s="3" t="str">
        <f>TEXT(Sales_Data[[#This Row],[OrderDate]],"mmmm")</f>
        <v>December</v>
      </c>
      <c r="D3176" s="3" t="str">
        <f t="shared" si="98"/>
        <v>2025</v>
      </c>
      <c r="E3176" t="s">
        <v>34</v>
      </c>
      <c r="F3176" t="s">
        <v>55</v>
      </c>
      <c r="G3176" t="s">
        <v>29</v>
      </c>
      <c r="H3176" t="s">
        <v>20</v>
      </c>
      <c r="I3176" t="s">
        <v>100</v>
      </c>
      <c r="J3176">
        <v>21</v>
      </c>
      <c r="K3176">
        <v>600</v>
      </c>
      <c r="L3176" s="7">
        <f>Sales_Data[[#This Row],[OrderQuantity]] *Sales_Data[[#This Row],[UnitPrice]]</f>
        <v>12600</v>
      </c>
      <c r="M3176" s="7">
        <f>Sales_Data[[#This Row],[UnitPrice]]-Sales_Data[[#This Row],[UnitCost]]</f>
        <v>250</v>
      </c>
      <c r="N3176" s="7">
        <f>Sales_Data[[#This Row],[Gross Revenue]]-Sales_Data[[#This Row],[Discount Amount ]]</f>
        <v>12350</v>
      </c>
      <c r="O3176" s="7">
        <f>Sales_Data[[#This Row],[OrderQuantity]] *Sales_Data[[#This Row],[UnitCost]]</f>
        <v>7350</v>
      </c>
      <c r="P3176" s="7">
        <f>Sales_Data[[#This Row],[ItemCost]] +Sales_Data[[#This Row],[ShippingCost]]</f>
        <v>9442.69</v>
      </c>
      <c r="Q3176" s="7">
        <f>Sales_Data[[#This Row],[Gross Revenue]]-Sales_Data[[#This Row],[TotalFinancialCost]]</f>
        <v>3157.3099999999995</v>
      </c>
      <c r="R3176" s="7">
        <f>Sales_Data[[#This Row],[Actul Bill Amount]]-Sales_Data[[#This Row],[ShippingCost]]</f>
        <v>10257.31</v>
      </c>
      <c r="S3176">
        <v>855</v>
      </c>
      <c r="T3176">
        <v>2092.69</v>
      </c>
      <c r="U3176" t="s">
        <v>57</v>
      </c>
      <c r="V3176">
        <v>350</v>
      </c>
      <c r="W3176" t="s">
        <v>22</v>
      </c>
      <c r="X3176" t="str">
        <f t="shared" si="99"/>
        <v>Nagpur</v>
      </c>
    </row>
    <row r="3177" spans="1:24" x14ac:dyDescent="0.4">
      <c r="A3177">
        <v>103176</v>
      </c>
      <c r="B3177" s="5">
        <v>45829.893055555556</v>
      </c>
      <c r="C3177" s="3" t="str">
        <f>TEXT(Sales_Data[[#This Row],[OrderDate]],"mmmm")</f>
        <v>June</v>
      </c>
      <c r="D3177" s="3" t="str">
        <f t="shared" si="98"/>
        <v>2025</v>
      </c>
      <c r="E3177" t="s">
        <v>48</v>
      </c>
      <c r="F3177" t="s">
        <v>24</v>
      </c>
      <c r="G3177" t="s">
        <v>31</v>
      </c>
      <c r="H3177" t="s">
        <v>32</v>
      </c>
      <c r="I3177" t="s">
        <v>100</v>
      </c>
      <c r="J3177">
        <v>1</v>
      </c>
      <c r="K3177">
        <v>3500</v>
      </c>
      <c r="L3177" s="7">
        <f>Sales_Data[[#This Row],[OrderQuantity]] *Sales_Data[[#This Row],[UnitPrice]]</f>
        <v>3500</v>
      </c>
      <c r="M3177" s="7">
        <f>Sales_Data[[#This Row],[UnitPrice]]-Sales_Data[[#This Row],[UnitCost]]</f>
        <v>1300</v>
      </c>
      <c r="N3177" s="7">
        <f>Sales_Data[[#This Row],[Gross Revenue]]-Sales_Data[[#This Row],[Discount Amount ]]</f>
        <v>2200</v>
      </c>
      <c r="O3177" s="7">
        <f>Sales_Data[[#This Row],[OrderQuantity]] *Sales_Data[[#This Row],[UnitCost]]</f>
        <v>2200</v>
      </c>
      <c r="P3177" s="7">
        <f>Sales_Data[[#This Row],[ItemCost]] +Sales_Data[[#This Row],[ShippingCost]]</f>
        <v>2826.11</v>
      </c>
      <c r="Q3177" s="7">
        <f>Sales_Data[[#This Row],[Gross Revenue]]-Sales_Data[[#This Row],[TotalFinancialCost]]</f>
        <v>673.88999999999987</v>
      </c>
      <c r="R3177" s="7">
        <f>Sales_Data[[#This Row],[Actul Bill Amount]]-Sales_Data[[#This Row],[ShippingCost]]</f>
        <v>1573.8899999999999</v>
      </c>
      <c r="S3177">
        <v>1102</v>
      </c>
      <c r="T3177">
        <v>626.11</v>
      </c>
      <c r="U3177" t="s">
        <v>59</v>
      </c>
      <c r="V3177">
        <v>2200</v>
      </c>
      <c r="W3177" t="s">
        <v>33</v>
      </c>
      <c r="X3177" t="str">
        <f t="shared" si="99"/>
        <v>Delhi</v>
      </c>
    </row>
    <row r="3178" spans="1:24" x14ac:dyDescent="0.4">
      <c r="A3178">
        <v>103177</v>
      </c>
      <c r="B3178" s="5">
        <v>45858.567361111112</v>
      </c>
      <c r="C3178" s="3" t="str">
        <f>TEXT(Sales_Data[[#This Row],[OrderDate]],"mmmm")</f>
        <v>July</v>
      </c>
      <c r="D3178" s="3" t="str">
        <f t="shared" si="98"/>
        <v>2025</v>
      </c>
      <c r="E3178" t="s">
        <v>42</v>
      </c>
      <c r="F3178" t="s">
        <v>40</v>
      </c>
      <c r="G3178" t="s">
        <v>15</v>
      </c>
      <c r="H3178" t="s">
        <v>32</v>
      </c>
      <c r="I3178" t="s">
        <v>100</v>
      </c>
      <c r="J3178">
        <v>54</v>
      </c>
      <c r="K3178">
        <v>5500</v>
      </c>
      <c r="L3178" s="7">
        <f>Sales_Data[[#This Row],[OrderQuantity]] *Sales_Data[[#This Row],[UnitPrice]]</f>
        <v>297000</v>
      </c>
      <c r="M3178" s="7">
        <f>Sales_Data[[#This Row],[UnitPrice]]-Sales_Data[[#This Row],[UnitCost]]</f>
        <v>2000</v>
      </c>
      <c r="N3178" s="7">
        <f>Sales_Data[[#This Row],[Gross Revenue]]-Sales_Data[[#This Row],[Discount Amount ]]</f>
        <v>295000</v>
      </c>
      <c r="O3178" s="7">
        <f>Sales_Data[[#This Row],[OrderQuantity]] *Sales_Data[[#This Row],[UnitCost]]</f>
        <v>189000</v>
      </c>
      <c r="P3178" s="7">
        <f>Sales_Data[[#This Row],[ItemCost]] +Sales_Data[[#This Row],[ShippingCost]]</f>
        <v>189572.24</v>
      </c>
      <c r="Q3178" s="7">
        <f>Sales_Data[[#This Row],[Gross Revenue]]-Sales_Data[[#This Row],[TotalFinancialCost]]</f>
        <v>107427.76000000001</v>
      </c>
      <c r="R3178" s="7">
        <f>Sales_Data[[#This Row],[Actul Bill Amount]]-Sales_Data[[#This Row],[ShippingCost]]</f>
        <v>294427.76</v>
      </c>
      <c r="S3178">
        <v>1054</v>
      </c>
      <c r="T3178">
        <v>572.24</v>
      </c>
      <c r="U3178" t="s">
        <v>41</v>
      </c>
      <c r="V3178">
        <v>3500</v>
      </c>
      <c r="W3178" t="s">
        <v>33</v>
      </c>
      <c r="X3178" t="str">
        <f t="shared" si="99"/>
        <v>Delhi</v>
      </c>
    </row>
    <row r="3179" spans="1:24" x14ac:dyDescent="0.4">
      <c r="A3179">
        <v>103178</v>
      </c>
      <c r="B3179" s="5">
        <v>45981.338888888888</v>
      </c>
      <c r="C3179" s="3" t="str">
        <f>TEXT(Sales_Data[[#This Row],[OrderDate]],"mmmm")</f>
        <v>November</v>
      </c>
      <c r="D3179" s="3" t="str">
        <f t="shared" si="98"/>
        <v>2025</v>
      </c>
      <c r="E3179" t="s">
        <v>42</v>
      </c>
      <c r="F3179" t="s">
        <v>43</v>
      </c>
      <c r="G3179" t="s">
        <v>15</v>
      </c>
      <c r="H3179" t="s">
        <v>25</v>
      </c>
      <c r="I3179" t="s">
        <v>100</v>
      </c>
      <c r="J3179">
        <v>14</v>
      </c>
      <c r="K3179">
        <v>4500</v>
      </c>
      <c r="L3179" s="7">
        <f>Sales_Data[[#This Row],[OrderQuantity]] *Sales_Data[[#This Row],[UnitPrice]]</f>
        <v>63000</v>
      </c>
      <c r="M3179" s="7">
        <f>Sales_Data[[#This Row],[UnitPrice]]-Sales_Data[[#This Row],[UnitCost]]</f>
        <v>2000</v>
      </c>
      <c r="N3179" s="7">
        <f>Sales_Data[[#This Row],[Gross Revenue]]-Sales_Data[[#This Row],[Discount Amount ]]</f>
        <v>61000</v>
      </c>
      <c r="O3179" s="7">
        <f>Sales_Data[[#This Row],[OrderQuantity]] *Sales_Data[[#This Row],[UnitCost]]</f>
        <v>35000</v>
      </c>
      <c r="P3179" s="7">
        <f>Sales_Data[[#This Row],[ItemCost]] +Sales_Data[[#This Row],[ShippingCost]]</f>
        <v>35401.300000000003</v>
      </c>
      <c r="Q3179" s="7">
        <f>Sales_Data[[#This Row],[Gross Revenue]]-Sales_Data[[#This Row],[TotalFinancialCost]]</f>
        <v>27598.699999999997</v>
      </c>
      <c r="R3179" s="7">
        <f>Sales_Data[[#This Row],[Actul Bill Amount]]-Sales_Data[[#This Row],[ShippingCost]]</f>
        <v>60598.7</v>
      </c>
      <c r="S3179">
        <v>484</v>
      </c>
      <c r="T3179">
        <v>401.3</v>
      </c>
      <c r="U3179" t="s">
        <v>44</v>
      </c>
      <c r="V3179">
        <v>2500</v>
      </c>
      <c r="W3179" t="s">
        <v>27</v>
      </c>
      <c r="X3179" t="str">
        <f t="shared" si="99"/>
        <v>Mumbai</v>
      </c>
    </row>
    <row r="3180" spans="1:24" x14ac:dyDescent="0.4">
      <c r="A3180">
        <v>103179</v>
      </c>
      <c r="B3180" s="5">
        <v>45692.53125</v>
      </c>
      <c r="C3180" s="3" t="str">
        <f>TEXT(Sales_Data[[#This Row],[OrderDate]],"mmmm")</f>
        <v>February</v>
      </c>
      <c r="D3180" s="3" t="str">
        <f t="shared" si="98"/>
        <v>2025</v>
      </c>
      <c r="E3180" t="s">
        <v>48</v>
      </c>
      <c r="F3180" t="s">
        <v>43</v>
      </c>
      <c r="G3180" t="s">
        <v>29</v>
      </c>
      <c r="H3180" t="s">
        <v>32</v>
      </c>
      <c r="I3180" t="s">
        <v>100</v>
      </c>
      <c r="J3180">
        <v>12</v>
      </c>
      <c r="K3180">
        <v>4500</v>
      </c>
      <c r="L3180" s="7">
        <f>Sales_Data[[#This Row],[OrderQuantity]] *Sales_Data[[#This Row],[UnitPrice]]</f>
        <v>54000</v>
      </c>
      <c r="M3180" s="7">
        <f>Sales_Data[[#This Row],[UnitPrice]]-Sales_Data[[#This Row],[UnitCost]]</f>
        <v>2000</v>
      </c>
      <c r="N3180" s="7">
        <f>Sales_Data[[#This Row],[Gross Revenue]]-Sales_Data[[#This Row],[Discount Amount ]]</f>
        <v>52000</v>
      </c>
      <c r="O3180" s="7">
        <f>Sales_Data[[#This Row],[OrderQuantity]] *Sales_Data[[#This Row],[UnitCost]]</f>
        <v>30000</v>
      </c>
      <c r="P3180" s="7">
        <f>Sales_Data[[#This Row],[ItemCost]] +Sales_Data[[#This Row],[ShippingCost]]</f>
        <v>30257.03</v>
      </c>
      <c r="Q3180" s="7">
        <f>Sales_Data[[#This Row],[Gross Revenue]]-Sales_Data[[#This Row],[TotalFinancialCost]]</f>
        <v>23742.97</v>
      </c>
      <c r="R3180" s="7">
        <f>Sales_Data[[#This Row],[Actul Bill Amount]]-Sales_Data[[#This Row],[ShippingCost]]</f>
        <v>51742.97</v>
      </c>
      <c r="S3180">
        <v>919</v>
      </c>
      <c r="T3180">
        <v>257.02999999999997</v>
      </c>
      <c r="U3180" t="s">
        <v>44</v>
      </c>
      <c r="V3180">
        <v>2500</v>
      </c>
      <c r="W3180" t="s">
        <v>33</v>
      </c>
      <c r="X3180" t="str">
        <f t="shared" si="99"/>
        <v>Delhi</v>
      </c>
    </row>
    <row r="3181" spans="1:24" x14ac:dyDescent="0.4">
      <c r="A3181">
        <v>103180</v>
      </c>
      <c r="B3181" s="5">
        <v>45873.746527777781</v>
      </c>
      <c r="C3181" s="3" t="str">
        <f>TEXT(Sales_Data[[#This Row],[OrderDate]],"mmmm")</f>
        <v>August</v>
      </c>
      <c r="D3181" s="3" t="str">
        <f t="shared" si="98"/>
        <v>2025</v>
      </c>
      <c r="E3181" t="s">
        <v>23</v>
      </c>
      <c r="F3181" t="s">
        <v>40</v>
      </c>
      <c r="G3181" t="s">
        <v>15</v>
      </c>
      <c r="H3181" t="s">
        <v>16</v>
      </c>
      <c r="I3181" t="s">
        <v>100</v>
      </c>
      <c r="J3181">
        <v>93</v>
      </c>
      <c r="K3181">
        <v>1500</v>
      </c>
      <c r="L3181" s="7">
        <f>Sales_Data[[#This Row],[OrderQuantity]] *Sales_Data[[#This Row],[UnitPrice]]</f>
        <v>139500</v>
      </c>
      <c r="M3181" s="7">
        <f>Sales_Data[[#This Row],[UnitPrice]]-Sales_Data[[#This Row],[UnitCost]]</f>
        <v>700</v>
      </c>
      <c r="N3181" s="7">
        <f>Sales_Data[[#This Row],[Gross Revenue]]-Sales_Data[[#This Row],[Discount Amount ]]</f>
        <v>138800</v>
      </c>
      <c r="O3181" s="7">
        <f>Sales_Data[[#This Row],[OrderQuantity]] *Sales_Data[[#This Row],[UnitCost]]</f>
        <v>74400</v>
      </c>
      <c r="P3181" s="7">
        <f>Sales_Data[[#This Row],[ItemCost]] +Sales_Data[[#This Row],[ShippingCost]]</f>
        <v>75207.66</v>
      </c>
      <c r="Q3181" s="7">
        <f>Sales_Data[[#This Row],[Gross Revenue]]-Sales_Data[[#This Row],[TotalFinancialCost]]</f>
        <v>64292.34</v>
      </c>
      <c r="R3181" s="7">
        <f>Sales_Data[[#This Row],[Actul Bill Amount]]-Sales_Data[[#This Row],[ShippingCost]]</f>
        <v>137992.34</v>
      </c>
      <c r="S3181">
        <v>612</v>
      </c>
      <c r="T3181">
        <v>807.66</v>
      </c>
      <c r="U3181" t="s">
        <v>52</v>
      </c>
      <c r="V3181">
        <v>800</v>
      </c>
      <c r="W3181" t="s">
        <v>18</v>
      </c>
      <c r="X3181" t="str">
        <f t="shared" si="99"/>
        <v>Bengaluru</v>
      </c>
    </row>
    <row r="3182" spans="1:24" x14ac:dyDescent="0.4">
      <c r="A3182">
        <v>103181</v>
      </c>
      <c r="B3182" s="5">
        <v>45722.54583333333</v>
      </c>
      <c r="C3182" s="3" t="str">
        <f>TEXT(Sales_Data[[#This Row],[OrderDate]],"mmmm")</f>
        <v>March</v>
      </c>
      <c r="D3182" s="3" t="str">
        <f t="shared" si="98"/>
        <v>2025</v>
      </c>
      <c r="E3182" t="s">
        <v>39</v>
      </c>
      <c r="F3182" t="s">
        <v>55</v>
      </c>
      <c r="G3182" t="s">
        <v>15</v>
      </c>
      <c r="H3182" t="s">
        <v>37</v>
      </c>
      <c r="I3182" t="s">
        <v>100</v>
      </c>
      <c r="J3182">
        <v>96</v>
      </c>
      <c r="K3182">
        <v>850</v>
      </c>
      <c r="L3182" s="7">
        <f>Sales_Data[[#This Row],[OrderQuantity]] *Sales_Data[[#This Row],[UnitPrice]]</f>
        <v>81600</v>
      </c>
      <c r="M3182" s="7">
        <f>Sales_Data[[#This Row],[UnitPrice]]-Sales_Data[[#This Row],[UnitCost]]</f>
        <v>300</v>
      </c>
      <c r="N3182" s="7">
        <f>Sales_Data[[#This Row],[Gross Revenue]]-Sales_Data[[#This Row],[Discount Amount ]]</f>
        <v>81300</v>
      </c>
      <c r="O3182" s="7">
        <f>Sales_Data[[#This Row],[OrderQuantity]] *Sales_Data[[#This Row],[UnitCost]]</f>
        <v>52800</v>
      </c>
      <c r="P3182" s="7">
        <f>Sales_Data[[#This Row],[ItemCost]] +Sales_Data[[#This Row],[ShippingCost]]</f>
        <v>53729.67</v>
      </c>
      <c r="Q3182" s="7">
        <f>Sales_Data[[#This Row],[Gross Revenue]]-Sales_Data[[#This Row],[TotalFinancialCost]]</f>
        <v>27870.33</v>
      </c>
      <c r="R3182" s="7">
        <f>Sales_Data[[#This Row],[Actul Bill Amount]]-Sales_Data[[#This Row],[ShippingCost]]</f>
        <v>80370.33</v>
      </c>
      <c r="S3182">
        <v>907</v>
      </c>
      <c r="T3182">
        <v>929.67</v>
      </c>
      <c r="U3182" t="s">
        <v>56</v>
      </c>
      <c r="V3182">
        <v>550</v>
      </c>
      <c r="W3182" t="s">
        <v>38</v>
      </c>
      <c r="X3182" t="str">
        <f t="shared" si="99"/>
        <v>Kolkata</v>
      </c>
    </row>
    <row r="3183" spans="1:24" x14ac:dyDescent="0.4">
      <c r="A3183">
        <v>103182</v>
      </c>
      <c r="B3183" s="5">
        <v>45665.09652777778</v>
      </c>
      <c r="C3183" s="3" t="str">
        <f>TEXT(Sales_Data[[#This Row],[OrderDate]],"mmmm")</f>
        <v>January</v>
      </c>
      <c r="D3183" s="3" t="str">
        <f t="shared" si="98"/>
        <v>2025</v>
      </c>
      <c r="E3183" t="s">
        <v>45</v>
      </c>
      <c r="F3183" t="s">
        <v>46</v>
      </c>
      <c r="G3183" t="s">
        <v>31</v>
      </c>
      <c r="H3183" t="s">
        <v>37</v>
      </c>
      <c r="I3183" t="s">
        <v>100</v>
      </c>
      <c r="J3183">
        <v>41</v>
      </c>
      <c r="K3183">
        <v>15000</v>
      </c>
      <c r="L3183" s="7">
        <f>Sales_Data[[#This Row],[OrderQuantity]] *Sales_Data[[#This Row],[UnitPrice]]</f>
        <v>615000</v>
      </c>
      <c r="M3183" s="7">
        <f>Sales_Data[[#This Row],[UnitPrice]]-Sales_Data[[#This Row],[UnitCost]]</f>
        <v>5500</v>
      </c>
      <c r="N3183" s="7">
        <f>Sales_Data[[#This Row],[Gross Revenue]]-Sales_Data[[#This Row],[Discount Amount ]]</f>
        <v>609500</v>
      </c>
      <c r="O3183" s="7">
        <f>Sales_Data[[#This Row],[OrderQuantity]] *Sales_Data[[#This Row],[UnitCost]]</f>
        <v>389500</v>
      </c>
      <c r="P3183" s="7">
        <f>Sales_Data[[#This Row],[ItemCost]] +Sales_Data[[#This Row],[ShippingCost]]</f>
        <v>391532.46</v>
      </c>
      <c r="Q3183" s="7">
        <f>Sales_Data[[#This Row],[Gross Revenue]]-Sales_Data[[#This Row],[TotalFinancialCost]]</f>
        <v>223467.53999999998</v>
      </c>
      <c r="R3183" s="7">
        <f>Sales_Data[[#This Row],[Actul Bill Amount]]-Sales_Data[[#This Row],[ShippingCost]]</f>
        <v>607467.54</v>
      </c>
      <c r="S3183">
        <v>342</v>
      </c>
      <c r="T3183">
        <v>2032.46</v>
      </c>
      <c r="U3183" t="s">
        <v>53</v>
      </c>
      <c r="V3183">
        <v>9500</v>
      </c>
      <c r="W3183" t="s">
        <v>38</v>
      </c>
      <c r="X3183" t="str">
        <f t="shared" si="99"/>
        <v>Kolkata</v>
      </c>
    </row>
    <row r="3184" spans="1:24" x14ac:dyDescent="0.4">
      <c r="A3184">
        <v>103183</v>
      </c>
      <c r="B3184" s="5">
        <v>45958.936111111114</v>
      </c>
      <c r="C3184" s="3" t="str">
        <f>TEXT(Sales_Data[[#This Row],[OrderDate]],"mmmm")</f>
        <v>October</v>
      </c>
      <c r="D3184" s="3" t="str">
        <f t="shared" si="98"/>
        <v>2025</v>
      </c>
      <c r="E3184" t="s">
        <v>23</v>
      </c>
      <c r="F3184" t="s">
        <v>35</v>
      </c>
      <c r="G3184" t="s">
        <v>15</v>
      </c>
      <c r="H3184" t="s">
        <v>32</v>
      </c>
      <c r="I3184" t="s">
        <v>100</v>
      </c>
      <c r="J3184">
        <v>88</v>
      </c>
      <c r="K3184">
        <v>12000</v>
      </c>
      <c r="L3184" s="7">
        <f>Sales_Data[[#This Row],[OrderQuantity]] *Sales_Data[[#This Row],[UnitPrice]]</f>
        <v>1056000</v>
      </c>
      <c r="M3184" s="7">
        <f>Sales_Data[[#This Row],[UnitPrice]]-Sales_Data[[#This Row],[UnitCost]]</f>
        <v>4000</v>
      </c>
      <c r="N3184" s="7">
        <f>Sales_Data[[#This Row],[Gross Revenue]]-Sales_Data[[#This Row],[Discount Amount ]]</f>
        <v>1052000</v>
      </c>
      <c r="O3184" s="7">
        <f>Sales_Data[[#This Row],[OrderQuantity]] *Sales_Data[[#This Row],[UnitCost]]</f>
        <v>704000</v>
      </c>
      <c r="P3184" s="7">
        <f>Sales_Data[[#This Row],[ItemCost]] +Sales_Data[[#This Row],[ShippingCost]]</f>
        <v>704502.88</v>
      </c>
      <c r="Q3184" s="7">
        <f>Sales_Data[[#This Row],[Gross Revenue]]-Sales_Data[[#This Row],[TotalFinancialCost]]</f>
        <v>351497.12</v>
      </c>
      <c r="R3184" s="7">
        <f>Sales_Data[[#This Row],[Actul Bill Amount]]-Sales_Data[[#This Row],[ShippingCost]]</f>
        <v>1051497.1200000001</v>
      </c>
      <c r="S3184">
        <v>736</v>
      </c>
      <c r="T3184">
        <v>502.88</v>
      </c>
      <c r="U3184" t="s">
        <v>36</v>
      </c>
      <c r="V3184">
        <v>8000</v>
      </c>
      <c r="W3184" t="s">
        <v>33</v>
      </c>
      <c r="X3184" t="str">
        <f t="shared" si="99"/>
        <v>Delhi</v>
      </c>
    </row>
    <row r="3185" spans="1:24" x14ac:dyDescent="0.4">
      <c r="A3185">
        <v>103184</v>
      </c>
      <c r="B3185" s="5">
        <v>46000.679861111108</v>
      </c>
      <c r="C3185" s="3" t="str">
        <f>TEXT(Sales_Data[[#This Row],[OrderDate]],"mmmm")</f>
        <v>December</v>
      </c>
      <c r="D3185" s="3" t="str">
        <f t="shared" si="98"/>
        <v>2025</v>
      </c>
      <c r="E3185" t="s">
        <v>45</v>
      </c>
      <c r="F3185" t="s">
        <v>24</v>
      </c>
      <c r="G3185" t="s">
        <v>31</v>
      </c>
      <c r="H3185" t="s">
        <v>25</v>
      </c>
      <c r="I3185" t="s">
        <v>100</v>
      </c>
      <c r="J3185">
        <v>42</v>
      </c>
      <c r="K3185">
        <v>25000</v>
      </c>
      <c r="L3185" s="7">
        <f>Sales_Data[[#This Row],[OrderQuantity]] *Sales_Data[[#This Row],[UnitPrice]]</f>
        <v>1050000</v>
      </c>
      <c r="M3185" s="7">
        <f>Sales_Data[[#This Row],[UnitPrice]]-Sales_Data[[#This Row],[UnitCost]]</f>
        <v>7000</v>
      </c>
      <c r="N3185" s="7">
        <f>Sales_Data[[#This Row],[Gross Revenue]]-Sales_Data[[#This Row],[Discount Amount ]]</f>
        <v>1043000</v>
      </c>
      <c r="O3185" s="7">
        <f>Sales_Data[[#This Row],[OrderQuantity]] *Sales_Data[[#This Row],[UnitCost]]</f>
        <v>756000</v>
      </c>
      <c r="P3185" s="7">
        <f>Sales_Data[[#This Row],[ItemCost]] +Sales_Data[[#This Row],[ShippingCost]]</f>
        <v>756741.18</v>
      </c>
      <c r="Q3185" s="7">
        <f>Sales_Data[[#This Row],[Gross Revenue]]-Sales_Data[[#This Row],[TotalFinancialCost]]</f>
        <v>293258.81999999995</v>
      </c>
      <c r="R3185" s="7">
        <f>Sales_Data[[#This Row],[Actul Bill Amount]]-Sales_Data[[#This Row],[ShippingCost]]</f>
        <v>1042258.82</v>
      </c>
      <c r="S3185">
        <v>1096</v>
      </c>
      <c r="T3185">
        <v>741.18</v>
      </c>
      <c r="U3185" t="s">
        <v>60</v>
      </c>
      <c r="V3185">
        <v>18000</v>
      </c>
      <c r="W3185" t="s">
        <v>27</v>
      </c>
      <c r="X3185" t="str">
        <f t="shared" si="99"/>
        <v>Mumbai</v>
      </c>
    </row>
    <row r="3186" spans="1:24" x14ac:dyDescent="0.4">
      <c r="A3186">
        <v>103185</v>
      </c>
      <c r="B3186" s="5">
        <v>45989.43472222222</v>
      </c>
      <c r="C3186" s="3" t="str">
        <f>TEXT(Sales_Data[[#This Row],[OrderDate]],"mmmm")</f>
        <v>November</v>
      </c>
      <c r="D3186" s="3" t="str">
        <f t="shared" si="98"/>
        <v>2025</v>
      </c>
      <c r="E3186" t="s">
        <v>23</v>
      </c>
      <c r="F3186" t="s">
        <v>24</v>
      </c>
      <c r="G3186" t="s">
        <v>29</v>
      </c>
      <c r="H3186" t="s">
        <v>25</v>
      </c>
      <c r="I3186" t="s">
        <v>100</v>
      </c>
      <c r="J3186">
        <v>69</v>
      </c>
      <c r="K3186">
        <v>3500</v>
      </c>
      <c r="L3186" s="7">
        <f>Sales_Data[[#This Row],[OrderQuantity]] *Sales_Data[[#This Row],[UnitPrice]]</f>
        <v>241500</v>
      </c>
      <c r="M3186" s="7">
        <f>Sales_Data[[#This Row],[UnitPrice]]-Sales_Data[[#This Row],[UnitCost]]</f>
        <v>1300</v>
      </c>
      <c r="N3186" s="7">
        <f>Sales_Data[[#This Row],[Gross Revenue]]-Sales_Data[[#This Row],[Discount Amount ]]</f>
        <v>240200</v>
      </c>
      <c r="O3186" s="7">
        <f>Sales_Data[[#This Row],[OrderQuantity]] *Sales_Data[[#This Row],[UnitCost]]</f>
        <v>151800</v>
      </c>
      <c r="P3186" s="7">
        <f>Sales_Data[[#This Row],[ItemCost]] +Sales_Data[[#This Row],[ShippingCost]]</f>
        <v>152199.84</v>
      </c>
      <c r="Q3186" s="7">
        <f>Sales_Data[[#This Row],[Gross Revenue]]-Sales_Data[[#This Row],[TotalFinancialCost]]</f>
        <v>89300.160000000003</v>
      </c>
      <c r="R3186" s="7">
        <f>Sales_Data[[#This Row],[Actul Bill Amount]]-Sales_Data[[#This Row],[ShippingCost]]</f>
        <v>239800.16</v>
      </c>
      <c r="S3186">
        <v>483</v>
      </c>
      <c r="T3186">
        <v>399.84</v>
      </c>
      <c r="U3186" t="s">
        <v>59</v>
      </c>
      <c r="V3186">
        <v>2200</v>
      </c>
      <c r="W3186" t="s">
        <v>27</v>
      </c>
      <c r="X3186" t="str">
        <f t="shared" si="99"/>
        <v>Mumbai</v>
      </c>
    </row>
    <row r="3187" spans="1:24" x14ac:dyDescent="0.4">
      <c r="A3187">
        <v>103186</v>
      </c>
      <c r="B3187" s="5">
        <v>45733.53402777778</v>
      </c>
      <c r="C3187" s="3" t="str">
        <f>TEXT(Sales_Data[[#This Row],[OrderDate]],"mmmm")</f>
        <v>March</v>
      </c>
      <c r="D3187" s="3" t="str">
        <f t="shared" si="98"/>
        <v>2025</v>
      </c>
      <c r="E3187" t="s">
        <v>45</v>
      </c>
      <c r="F3187" t="s">
        <v>28</v>
      </c>
      <c r="G3187" t="s">
        <v>15</v>
      </c>
      <c r="H3187" t="s">
        <v>37</v>
      </c>
      <c r="I3187" t="s">
        <v>100</v>
      </c>
      <c r="J3187">
        <v>3</v>
      </c>
      <c r="K3187">
        <v>450</v>
      </c>
      <c r="L3187" s="7">
        <f>Sales_Data[[#This Row],[OrderQuantity]] *Sales_Data[[#This Row],[UnitPrice]]</f>
        <v>1350</v>
      </c>
      <c r="M3187" s="7">
        <f>Sales_Data[[#This Row],[UnitPrice]]-Sales_Data[[#This Row],[UnitCost]]</f>
        <v>250</v>
      </c>
      <c r="N3187" s="7">
        <f>Sales_Data[[#This Row],[Gross Revenue]]-Sales_Data[[#This Row],[Discount Amount ]]</f>
        <v>1100</v>
      </c>
      <c r="O3187" s="7">
        <f>Sales_Data[[#This Row],[OrderQuantity]] *Sales_Data[[#This Row],[UnitCost]]</f>
        <v>600</v>
      </c>
      <c r="P3187" s="7">
        <f>Sales_Data[[#This Row],[ItemCost]] +Sales_Data[[#This Row],[ShippingCost]]</f>
        <v>929.8</v>
      </c>
      <c r="Q3187" s="7">
        <f>Sales_Data[[#This Row],[Gross Revenue]]-Sales_Data[[#This Row],[TotalFinancialCost]]</f>
        <v>420.20000000000005</v>
      </c>
      <c r="R3187" s="7">
        <f>Sales_Data[[#This Row],[Actul Bill Amount]]-Sales_Data[[#This Row],[ShippingCost]]</f>
        <v>770.2</v>
      </c>
      <c r="S3187">
        <v>648</v>
      </c>
      <c r="T3187">
        <v>329.8</v>
      </c>
      <c r="U3187" t="s">
        <v>30</v>
      </c>
      <c r="V3187">
        <v>200</v>
      </c>
      <c r="W3187" t="s">
        <v>38</v>
      </c>
      <c r="X3187" t="str">
        <f t="shared" si="99"/>
        <v>Kolkata</v>
      </c>
    </row>
    <row r="3188" spans="1:24" x14ac:dyDescent="0.4">
      <c r="A3188">
        <v>103187</v>
      </c>
      <c r="B3188" s="5">
        <v>45831.829861111109</v>
      </c>
      <c r="C3188" s="3" t="str">
        <f>TEXT(Sales_Data[[#This Row],[OrderDate]],"mmmm")</f>
        <v>June</v>
      </c>
      <c r="D3188" s="3" t="str">
        <f t="shared" si="98"/>
        <v>2025</v>
      </c>
      <c r="E3188" t="s">
        <v>39</v>
      </c>
      <c r="F3188" t="s">
        <v>14</v>
      </c>
      <c r="G3188" t="s">
        <v>29</v>
      </c>
      <c r="H3188" t="s">
        <v>32</v>
      </c>
      <c r="I3188" t="s">
        <v>100</v>
      </c>
      <c r="J3188">
        <v>44</v>
      </c>
      <c r="K3188">
        <v>3200</v>
      </c>
      <c r="L3188" s="7">
        <f>Sales_Data[[#This Row],[OrderQuantity]] *Sales_Data[[#This Row],[UnitPrice]]</f>
        <v>140800</v>
      </c>
      <c r="M3188" s="7">
        <f>Sales_Data[[#This Row],[UnitPrice]]-Sales_Data[[#This Row],[UnitCost]]</f>
        <v>1200</v>
      </c>
      <c r="N3188" s="7">
        <f>Sales_Data[[#This Row],[Gross Revenue]]-Sales_Data[[#This Row],[Discount Amount ]]</f>
        <v>139600</v>
      </c>
      <c r="O3188" s="7">
        <f>Sales_Data[[#This Row],[OrderQuantity]] *Sales_Data[[#This Row],[UnitCost]]</f>
        <v>88000</v>
      </c>
      <c r="P3188" s="7">
        <f>Sales_Data[[#This Row],[ItemCost]] +Sales_Data[[#This Row],[ShippingCost]]</f>
        <v>88258.69</v>
      </c>
      <c r="Q3188" s="7">
        <f>Sales_Data[[#This Row],[Gross Revenue]]-Sales_Data[[#This Row],[TotalFinancialCost]]</f>
        <v>52541.31</v>
      </c>
      <c r="R3188" s="7">
        <f>Sales_Data[[#This Row],[Actul Bill Amount]]-Sales_Data[[#This Row],[ShippingCost]]</f>
        <v>139341.31</v>
      </c>
      <c r="S3188">
        <v>734</v>
      </c>
      <c r="T3188">
        <v>258.69</v>
      </c>
      <c r="U3188" t="s">
        <v>17</v>
      </c>
      <c r="V3188">
        <v>2000</v>
      </c>
      <c r="W3188" t="s">
        <v>33</v>
      </c>
      <c r="X3188" t="str">
        <f t="shared" si="99"/>
        <v>Delhi</v>
      </c>
    </row>
    <row r="3189" spans="1:24" x14ac:dyDescent="0.4">
      <c r="A3189">
        <v>103188</v>
      </c>
      <c r="B3189" s="5">
        <v>45704.814583333333</v>
      </c>
      <c r="C3189" s="3" t="str">
        <f>TEXT(Sales_Data[[#This Row],[OrderDate]],"mmmm")</f>
        <v>February</v>
      </c>
      <c r="D3189" s="3" t="str">
        <f t="shared" si="98"/>
        <v>2025</v>
      </c>
      <c r="E3189" t="s">
        <v>39</v>
      </c>
      <c r="F3189" t="s">
        <v>24</v>
      </c>
      <c r="G3189" t="s">
        <v>29</v>
      </c>
      <c r="H3189" t="s">
        <v>16</v>
      </c>
      <c r="I3189" t="s">
        <v>100</v>
      </c>
      <c r="J3189">
        <v>5</v>
      </c>
      <c r="K3189">
        <v>45000</v>
      </c>
      <c r="L3189" s="7">
        <f>Sales_Data[[#This Row],[OrderQuantity]] *Sales_Data[[#This Row],[UnitPrice]]</f>
        <v>225000</v>
      </c>
      <c r="M3189" s="7">
        <f>Sales_Data[[#This Row],[UnitPrice]]-Sales_Data[[#This Row],[UnitCost]]</f>
        <v>13000</v>
      </c>
      <c r="N3189" s="7">
        <f>Sales_Data[[#This Row],[Gross Revenue]]-Sales_Data[[#This Row],[Discount Amount ]]</f>
        <v>212000</v>
      </c>
      <c r="O3189" s="7">
        <f>Sales_Data[[#This Row],[OrderQuantity]] *Sales_Data[[#This Row],[UnitCost]]</f>
        <v>160000</v>
      </c>
      <c r="P3189" s="7">
        <f>Sales_Data[[#This Row],[ItemCost]] +Sales_Data[[#This Row],[ShippingCost]]</f>
        <v>160799.26</v>
      </c>
      <c r="Q3189" s="7">
        <f>Sales_Data[[#This Row],[Gross Revenue]]-Sales_Data[[#This Row],[TotalFinancialCost]]</f>
        <v>64200.739999999991</v>
      </c>
      <c r="R3189" s="7">
        <f>Sales_Data[[#This Row],[Actul Bill Amount]]-Sales_Data[[#This Row],[ShippingCost]]</f>
        <v>211200.74</v>
      </c>
      <c r="S3189">
        <v>993</v>
      </c>
      <c r="T3189">
        <v>799.26</v>
      </c>
      <c r="U3189" t="s">
        <v>26</v>
      </c>
      <c r="V3189">
        <v>32000</v>
      </c>
      <c r="W3189" t="s">
        <v>18</v>
      </c>
      <c r="X3189" t="str">
        <f t="shared" si="99"/>
        <v>Bengaluru</v>
      </c>
    </row>
    <row r="3190" spans="1:24" x14ac:dyDescent="0.4">
      <c r="A3190">
        <v>103189</v>
      </c>
      <c r="B3190" s="5">
        <v>45672.384722222225</v>
      </c>
      <c r="C3190" s="3" t="str">
        <f>TEXT(Sales_Data[[#This Row],[OrderDate]],"mmmm")</f>
        <v>January</v>
      </c>
      <c r="D3190" s="3" t="str">
        <f t="shared" si="98"/>
        <v>2025</v>
      </c>
      <c r="E3190" t="s">
        <v>23</v>
      </c>
      <c r="F3190" t="s">
        <v>24</v>
      </c>
      <c r="G3190" t="s">
        <v>29</v>
      </c>
      <c r="H3190" t="s">
        <v>32</v>
      </c>
      <c r="I3190" t="s">
        <v>100</v>
      </c>
      <c r="J3190">
        <v>31</v>
      </c>
      <c r="K3190">
        <v>25000</v>
      </c>
      <c r="L3190" s="7">
        <f>Sales_Data[[#This Row],[OrderQuantity]] *Sales_Data[[#This Row],[UnitPrice]]</f>
        <v>775000</v>
      </c>
      <c r="M3190" s="7">
        <f>Sales_Data[[#This Row],[UnitPrice]]-Sales_Data[[#This Row],[UnitCost]]</f>
        <v>7000</v>
      </c>
      <c r="N3190" s="7">
        <f>Sales_Data[[#This Row],[Gross Revenue]]-Sales_Data[[#This Row],[Discount Amount ]]</f>
        <v>768000</v>
      </c>
      <c r="O3190" s="7">
        <f>Sales_Data[[#This Row],[OrderQuantity]] *Sales_Data[[#This Row],[UnitCost]]</f>
        <v>558000</v>
      </c>
      <c r="P3190" s="7">
        <f>Sales_Data[[#This Row],[ItemCost]] +Sales_Data[[#This Row],[ShippingCost]]</f>
        <v>558887.55000000005</v>
      </c>
      <c r="Q3190" s="7">
        <f>Sales_Data[[#This Row],[Gross Revenue]]-Sales_Data[[#This Row],[TotalFinancialCost]]</f>
        <v>216112.44999999995</v>
      </c>
      <c r="R3190" s="7">
        <f>Sales_Data[[#This Row],[Actul Bill Amount]]-Sales_Data[[#This Row],[ShippingCost]]</f>
        <v>767112.45</v>
      </c>
      <c r="S3190">
        <v>1103</v>
      </c>
      <c r="T3190">
        <v>887.55</v>
      </c>
      <c r="U3190" t="s">
        <v>60</v>
      </c>
      <c r="V3190">
        <v>18000</v>
      </c>
      <c r="W3190" t="s">
        <v>33</v>
      </c>
      <c r="X3190" t="str">
        <f t="shared" si="99"/>
        <v>Delhi</v>
      </c>
    </row>
    <row r="3191" spans="1:24" x14ac:dyDescent="0.4">
      <c r="A3191">
        <v>103190</v>
      </c>
      <c r="B3191" s="5">
        <v>46018.177083333336</v>
      </c>
      <c r="C3191" s="3" t="str">
        <f>TEXT(Sales_Data[[#This Row],[OrderDate]],"mmmm")</f>
        <v>December</v>
      </c>
      <c r="D3191" s="3" t="str">
        <f t="shared" si="98"/>
        <v>2025</v>
      </c>
      <c r="E3191" t="s">
        <v>23</v>
      </c>
      <c r="F3191" t="s">
        <v>40</v>
      </c>
      <c r="G3191" t="s">
        <v>29</v>
      </c>
      <c r="H3191" t="s">
        <v>16</v>
      </c>
      <c r="I3191" t="s">
        <v>100</v>
      </c>
      <c r="J3191">
        <v>68</v>
      </c>
      <c r="K3191">
        <v>1500</v>
      </c>
      <c r="L3191" s="7">
        <f>Sales_Data[[#This Row],[OrderQuantity]] *Sales_Data[[#This Row],[UnitPrice]]</f>
        <v>102000</v>
      </c>
      <c r="M3191" s="7">
        <f>Sales_Data[[#This Row],[UnitPrice]]-Sales_Data[[#This Row],[UnitCost]]</f>
        <v>700</v>
      </c>
      <c r="N3191" s="7">
        <f>Sales_Data[[#This Row],[Gross Revenue]]-Sales_Data[[#This Row],[Discount Amount ]]</f>
        <v>101300</v>
      </c>
      <c r="O3191" s="7">
        <f>Sales_Data[[#This Row],[OrderQuantity]] *Sales_Data[[#This Row],[UnitCost]]</f>
        <v>54400</v>
      </c>
      <c r="P3191" s="7">
        <f>Sales_Data[[#This Row],[ItemCost]] +Sales_Data[[#This Row],[ShippingCost]]</f>
        <v>55028.41</v>
      </c>
      <c r="Q3191" s="7">
        <f>Sales_Data[[#This Row],[Gross Revenue]]-Sales_Data[[#This Row],[TotalFinancialCost]]</f>
        <v>46971.59</v>
      </c>
      <c r="R3191" s="7">
        <f>Sales_Data[[#This Row],[Actul Bill Amount]]-Sales_Data[[#This Row],[ShippingCost]]</f>
        <v>100671.59</v>
      </c>
      <c r="S3191">
        <v>908</v>
      </c>
      <c r="T3191">
        <v>628.41</v>
      </c>
      <c r="U3191" t="s">
        <v>52</v>
      </c>
      <c r="V3191">
        <v>800</v>
      </c>
      <c r="W3191" t="s">
        <v>18</v>
      </c>
      <c r="X3191" t="str">
        <f t="shared" si="99"/>
        <v>Bengaluru</v>
      </c>
    </row>
    <row r="3192" spans="1:24" x14ac:dyDescent="0.4">
      <c r="A3192">
        <v>103191</v>
      </c>
      <c r="B3192" s="5">
        <v>45804.274305555555</v>
      </c>
      <c r="C3192" s="3" t="str">
        <f>TEXT(Sales_Data[[#This Row],[OrderDate]],"mmmm")</f>
        <v>May</v>
      </c>
      <c r="D3192" s="3" t="str">
        <f t="shared" si="98"/>
        <v>2025</v>
      </c>
      <c r="E3192" t="s">
        <v>42</v>
      </c>
      <c r="F3192" t="s">
        <v>14</v>
      </c>
      <c r="G3192" t="s">
        <v>31</v>
      </c>
      <c r="H3192" t="s">
        <v>16</v>
      </c>
      <c r="I3192" t="s">
        <v>100</v>
      </c>
      <c r="J3192">
        <v>79</v>
      </c>
      <c r="K3192">
        <v>3200</v>
      </c>
      <c r="L3192" s="7">
        <f>Sales_Data[[#This Row],[OrderQuantity]] *Sales_Data[[#This Row],[UnitPrice]]</f>
        <v>252800</v>
      </c>
      <c r="M3192" s="7">
        <f>Sales_Data[[#This Row],[UnitPrice]]-Sales_Data[[#This Row],[UnitCost]]</f>
        <v>1200</v>
      </c>
      <c r="N3192" s="7">
        <f>Sales_Data[[#This Row],[Gross Revenue]]-Sales_Data[[#This Row],[Discount Amount ]]</f>
        <v>251600</v>
      </c>
      <c r="O3192" s="7">
        <f>Sales_Data[[#This Row],[OrderQuantity]] *Sales_Data[[#This Row],[UnitCost]]</f>
        <v>158000</v>
      </c>
      <c r="P3192" s="7">
        <f>Sales_Data[[#This Row],[ItemCost]] +Sales_Data[[#This Row],[ShippingCost]]</f>
        <v>158931.46</v>
      </c>
      <c r="Q3192" s="7">
        <f>Sales_Data[[#This Row],[Gross Revenue]]-Sales_Data[[#This Row],[TotalFinancialCost]]</f>
        <v>93868.540000000008</v>
      </c>
      <c r="R3192" s="7">
        <f>Sales_Data[[#This Row],[Actul Bill Amount]]-Sales_Data[[#This Row],[ShippingCost]]</f>
        <v>250668.54</v>
      </c>
      <c r="S3192">
        <v>882</v>
      </c>
      <c r="T3192">
        <v>931.46</v>
      </c>
      <c r="U3192" t="s">
        <v>17</v>
      </c>
      <c r="V3192">
        <v>2000</v>
      </c>
      <c r="W3192" t="s">
        <v>18</v>
      </c>
      <c r="X3192" t="str">
        <f t="shared" si="99"/>
        <v>Bengaluru</v>
      </c>
    </row>
    <row r="3193" spans="1:24" x14ac:dyDescent="0.4">
      <c r="A3193">
        <v>103192</v>
      </c>
      <c r="B3193" s="5">
        <v>45683.866666666669</v>
      </c>
      <c r="C3193" s="3" t="str">
        <f>TEXT(Sales_Data[[#This Row],[OrderDate]],"mmmm")</f>
        <v>January</v>
      </c>
      <c r="D3193" s="3" t="str">
        <f t="shared" si="98"/>
        <v>2025</v>
      </c>
      <c r="E3193" t="s">
        <v>39</v>
      </c>
      <c r="F3193" t="s">
        <v>14</v>
      </c>
      <c r="G3193" t="s">
        <v>29</v>
      </c>
      <c r="H3193" t="s">
        <v>16</v>
      </c>
      <c r="I3193" t="s">
        <v>100</v>
      </c>
      <c r="J3193">
        <v>76</v>
      </c>
      <c r="K3193">
        <v>6500</v>
      </c>
      <c r="L3193" s="7">
        <f>Sales_Data[[#This Row],[OrderQuantity]] *Sales_Data[[#This Row],[UnitPrice]]</f>
        <v>494000</v>
      </c>
      <c r="M3193" s="7">
        <f>Sales_Data[[#This Row],[UnitPrice]]-Sales_Data[[#This Row],[UnitCost]]</f>
        <v>2300</v>
      </c>
      <c r="N3193" s="7">
        <f>Sales_Data[[#This Row],[Gross Revenue]]-Sales_Data[[#This Row],[Discount Amount ]]</f>
        <v>491700</v>
      </c>
      <c r="O3193" s="7">
        <f>Sales_Data[[#This Row],[OrderQuantity]] *Sales_Data[[#This Row],[UnitCost]]</f>
        <v>319200</v>
      </c>
      <c r="P3193" s="7">
        <f>Sales_Data[[#This Row],[ItemCost]] +Sales_Data[[#This Row],[ShippingCost]]</f>
        <v>321521.32</v>
      </c>
      <c r="Q3193" s="7">
        <f>Sales_Data[[#This Row],[Gross Revenue]]-Sales_Data[[#This Row],[TotalFinancialCost]]</f>
        <v>172478.68</v>
      </c>
      <c r="R3193" s="7">
        <f>Sales_Data[[#This Row],[Actul Bill Amount]]-Sales_Data[[#This Row],[ShippingCost]]</f>
        <v>489378.68</v>
      </c>
      <c r="S3193">
        <v>879</v>
      </c>
      <c r="T3193">
        <v>2321.3200000000002</v>
      </c>
      <c r="U3193" t="s">
        <v>21</v>
      </c>
      <c r="V3193">
        <v>4200</v>
      </c>
      <c r="W3193" t="s">
        <v>18</v>
      </c>
      <c r="X3193" t="str">
        <f t="shared" si="99"/>
        <v>Bengaluru</v>
      </c>
    </row>
    <row r="3194" spans="1:24" x14ac:dyDescent="0.4">
      <c r="A3194">
        <v>103193</v>
      </c>
      <c r="B3194" s="5">
        <v>45965.40625</v>
      </c>
      <c r="C3194" s="3" t="str">
        <f>TEXT(Sales_Data[[#This Row],[OrderDate]],"mmmm")</f>
        <v>November</v>
      </c>
      <c r="D3194" s="3" t="str">
        <f t="shared" si="98"/>
        <v>2025</v>
      </c>
      <c r="E3194" t="s">
        <v>13</v>
      </c>
      <c r="F3194" t="s">
        <v>35</v>
      </c>
      <c r="G3194" t="s">
        <v>15</v>
      </c>
      <c r="H3194" t="s">
        <v>37</v>
      </c>
      <c r="I3194" t="s">
        <v>100</v>
      </c>
      <c r="J3194">
        <v>45</v>
      </c>
      <c r="K3194">
        <v>8500</v>
      </c>
      <c r="L3194" s="7">
        <f>Sales_Data[[#This Row],[OrderQuantity]] *Sales_Data[[#This Row],[UnitPrice]]</f>
        <v>382500</v>
      </c>
      <c r="M3194" s="7">
        <f>Sales_Data[[#This Row],[UnitPrice]]-Sales_Data[[#This Row],[UnitCost]]</f>
        <v>3000</v>
      </c>
      <c r="N3194" s="7">
        <f>Sales_Data[[#This Row],[Gross Revenue]]-Sales_Data[[#This Row],[Discount Amount ]]</f>
        <v>379500</v>
      </c>
      <c r="O3194" s="7">
        <f>Sales_Data[[#This Row],[OrderQuantity]] *Sales_Data[[#This Row],[UnitCost]]</f>
        <v>247500</v>
      </c>
      <c r="P3194" s="7">
        <f>Sales_Data[[#This Row],[ItemCost]] +Sales_Data[[#This Row],[ShippingCost]]</f>
        <v>249454.31</v>
      </c>
      <c r="Q3194" s="7">
        <f>Sales_Data[[#This Row],[Gross Revenue]]-Sales_Data[[#This Row],[TotalFinancialCost]]</f>
        <v>133045.69</v>
      </c>
      <c r="R3194" s="7">
        <f>Sales_Data[[#This Row],[Actul Bill Amount]]-Sales_Data[[#This Row],[ShippingCost]]</f>
        <v>377545.69</v>
      </c>
      <c r="S3194">
        <v>1056</v>
      </c>
      <c r="T3194">
        <v>1954.31</v>
      </c>
      <c r="U3194" t="s">
        <v>49</v>
      </c>
      <c r="V3194">
        <v>5500</v>
      </c>
      <c r="W3194" t="s">
        <v>38</v>
      </c>
      <c r="X3194" t="str">
        <f t="shared" si="99"/>
        <v>Kolkata</v>
      </c>
    </row>
    <row r="3195" spans="1:24" x14ac:dyDescent="0.4">
      <c r="A3195">
        <v>103194</v>
      </c>
      <c r="B3195" s="5">
        <v>45750.231944444444</v>
      </c>
      <c r="C3195" s="3" t="str">
        <f>TEXT(Sales_Data[[#This Row],[OrderDate]],"mmmm")</f>
        <v>April</v>
      </c>
      <c r="D3195" s="3" t="str">
        <f t="shared" si="98"/>
        <v>2025</v>
      </c>
      <c r="E3195" t="s">
        <v>48</v>
      </c>
      <c r="F3195" t="s">
        <v>55</v>
      </c>
      <c r="G3195" t="s">
        <v>31</v>
      </c>
      <c r="H3195" t="s">
        <v>37</v>
      </c>
      <c r="I3195" t="s">
        <v>100</v>
      </c>
      <c r="J3195">
        <v>83</v>
      </c>
      <c r="K3195">
        <v>600</v>
      </c>
      <c r="L3195" s="7">
        <f>Sales_Data[[#This Row],[OrderQuantity]] *Sales_Data[[#This Row],[UnitPrice]]</f>
        <v>49800</v>
      </c>
      <c r="M3195" s="7">
        <f>Sales_Data[[#This Row],[UnitPrice]]-Sales_Data[[#This Row],[UnitCost]]</f>
        <v>250</v>
      </c>
      <c r="N3195" s="7">
        <f>Sales_Data[[#This Row],[Gross Revenue]]-Sales_Data[[#This Row],[Discount Amount ]]</f>
        <v>49550</v>
      </c>
      <c r="O3195" s="7">
        <f>Sales_Data[[#This Row],[OrderQuantity]] *Sales_Data[[#This Row],[UnitCost]]</f>
        <v>29050</v>
      </c>
      <c r="P3195" s="7">
        <f>Sales_Data[[#This Row],[ItemCost]] +Sales_Data[[#This Row],[ShippingCost]]</f>
        <v>29515.67</v>
      </c>
      <c r="Q3195" s="7">
        <f>Sales_Data[[#This Row],[Gross Revenue]]-Sales_Data[[#This Row],[TotalFinancialCost]]</f>
        <v>20284.330000000002</v>
      </c>
      <c r="R3195" s="7">
        <f>Sales_Data[[#This Row],[Actul Bill Amount]]-Sales_Data[[#This Row],[ShippingCost]]</f>
        <v>49084.33</v>
      </c>
      <c r="S3195">
        <v>619</v>
      </c>
      <c r="T3195">
        <v>465.67</v>
      </c>
      <c r="U3195" t="s">
        <v>57</v>
      </c>
      <c r="V3195">
        <v>350</v>
      </c>
      <c r="W3195" t="s">
        <v>38</v>
      </c>
      <c r="X3195" t="str">
        <f t="shared" si="99"/>
        <v>Kolkata</v>
      </c>
    </row>
    <row r="3196" spans="1:24" x14ac:dyDescent="0.4">
      <c r="A3196">
        <v>103195</v>
      </c>
      <c r="B3196" s="5">
        <v>45889.737500000003</v>
      </c>
      <c r="C3196" s="3" t="str">
        <f>TEXT(Sales_Data[[#This Row],[OrderDate]],"mmmm")</f>
        <v>August</v>
      </c>
      <c r="D3196" s="3" t="str">
        <f t="shared" si="98"/>
        <v>2025</v>
      </c>
      <c r="E3196" t="s">
        <v>23</v>
      </c>
      <c r="F3196" t="s">
        <v>24</v>
      </c>
      <c r="G3196" t="s">
        <v>29</v>
      </c>
      <c r="H3196" t="s">
        <v>16</v>
      </c>
      <c r="I3196" t="s">
        <v>100</v>
      </c>
      <c r="J3196">
        <v>78</v>
      </c>
      <c r="K3196">
        <v>45000</v>
      </c>
      <c r="L3196" s="7">
        <f>Sales_Data[[#This Row],[OrderQuantity]] *Sales_Data[[#This Row],[UnitPrice]]</f>
        <v>3510000</v>
      </c>
      <c r="M3196" s="7">
        <f>Sales_Data[[#This Row],[UnitPrice]]-Sales_Data[[#This Row],[UnitCost]]</f>
        <v>13000</v>
      </c>
      <c r="N3196" s="7">
        <f>Sales_Data[[#This Row],[Gross Revenue]]-Sales_Data[[#This Row],[Discount Amount ]]</f>
        <v>3497000</v>
      </c>
      <c r="O3196" s="7">
        <f>Sales_Data[[#This Row],[OrderQuantity]] *Sales_Data[[#This Row],[UnitCost]]</f>
        <v>2496000</v>
      </c>
      <c r="P3196" s="7">
        <f>Sales_Data[[#This Row],[ItemCost]] +Sales_Data[[#This Row],[ShippingCost]]</f>
        <v>2496796.23</v>
      </c>
      <c r="Q3196" s="7">
        <f>Sales_Data[[#This Row],[Gross Revenue]]-Sales_Data[[#This Row],[TotalFinancialCost]]</f>
        <v>1013203.77</v>
      </c>
      <c r="R3196" s="7">
        <f>Sales_Data[[#This Row],[Actul Bill Amount]]-Sales_Data[[#This Row],[ShippingCost]]</f>
        <v>3496203.77</v>
      </c>
      <c r="S3196">
        <v>464</v>
      </c>
      <c r="T3196">
        <v>796.23</v>
      </c>
      <c r="U3196" t="s">
        <v>26</v>
      </c>
      <c r="V3196">
        <v>32000</v>
      </c>
      <c r="W3196" t="s">
        <v>18</v>
      </c>
      <c r="X3196" t="str">
        <f t="shared" si="99"/>
        <v>Bengaluru</v>
      </c>
    </row>
    <row r="3197" spans="1:24" x14ac:dyDescent="0.4">
      <c r="A3197">
        <v>103196</v>
      </c>
      <c r="B3197" s="5">
        <v>45678.229861111111</v>
      </c>
      <c r="C3197" s="3" t="str">
        <f>TEXT(Sales_Data[[#This Row],[OrderDate]],"mmmm")</f>
        <v>January</v>
      </c>
      <c r="D3197" s="3" t="str">
        <f t="shared" si="98"/>
        <v>2025</v>
      </c>
      <c r="E3197" t="s">
        <v>45</v>
      </c>
      <c r="F3197" t="s">
        <v>43</v>
      </c>
      <c r="G3197" t="s">
        <v>31</v>
      </c>
      <c r="H3197" t="s">
        <v>25</v>
      </c>
      <c r="I3197" t="s">
        <v>100</v>
      </c>
      <c r="J3197">
        <v>43</v>
      </c>
      <c r="K3197">
        <v>2800</v>
      </c>
      <c r="L3197" s="7">
        <f>Sales_Data[[#This Row],[OrderQuantity]] *Sales_Data[[#This Row],[UnitPrice]]</f>
        <v>120400</v>
      </c>
      <c r="M3197" s="7">
        <f>Sales_Data[[#This Row],[UnitPrice]]-Sales_Data[[#This Row],[UnitCost]]</f>
        <v>1300</v>
      </c>
      <c r="N3197" s="7">
        <f>Sales_Data[[#This Row],[Gross Revenue]]-Sales_Data[[#This Row],[Discount Amount ]]</f>
        <v>119100</v>
      </c>
      <c r="O3197" s="7">
        <f>Sales_Data[[#This Row],[OrderQuantity]] *Sales_Data[[#This Row],[UnitCost]]</f>
        <v>64500</v>
      </c>
      <c r="P3197" s="7">
        <f>Sales_Data[[#This Row],[ItemCost]] +Sales_Data[[#This Row],[ShippingCost]]</f>
        <v>64935.07</v>
      </c>
      <c r="Q3197" s="7">
        <f>Sales_Data[[#This Row],[Gross Revenue]]-Sales_Data[[#This Row],[TotalFinancialCost]]</f>
        <v>55464.93</v>
      </c>
      <c r="R3197" s="7">
        <f>Sales_Data[[#This Row],[Actul Bill Amount]]-Sales_Data[[#This Row],[ShippingCost]]</f>
        <v>118664.93</v>
      </c>
      <c r="S3197">
        <v>1151</v>
      </c>
      <c r="T3197">
        <v>435.07</v>
      </c>
      <c r="U3197" t="s">
        <v>61</v>
      </c>
      <c r="V3197">
        <v>1500</v>
      </c>
      <c r="W3197" t="s">
        <v>27</v>
      </c>
      <c r="X3197" t="str">
        <f t="shared" si="99"/>
        <v>Mumbai</v>
      </c>
    </row>
    <row r="3198" spans="1:24" x14ac:dyDescent="0.4">
      <c r="A3198">
        <v>103197</v>
      </c>
      <c r="B3198" s="5">
        <v>45964.502083333333</v>
      </c>
      <c r="C3198" s="3" t="str">
        <f>TEXT(Sales_Data[[#This Row],[OrderDate]],"mmmm")</f>
        <v>November</v>
      </c>
      <c r="D3198" s="3" t="str">
        <f t="shared" si="98"/>
        <v>2025</v>
      </c>
      <c r="E3198" t="s">
        <v>48</v>
      </c>
      <c r="F3198" t="s">
        <v>40</v>
      </c>
      <c r="G3198" t="s">
        <v>29</v>
      </c>
      <c r="H3198" t="s">
        <v>25</v>
      </c>
      <c r="I3198" t="s">
        <v>100</v>
      </c>
      <c r="J3198">
        <v>6</v>
      </c>
      <c r="K3198">
        <v>1500</v>
      </c>
      <c r="L3198" s="7">
        <f>Sales_Data[[#This Row],[OrderQuantity]] *Sales_Data[[#This Row],[UnitPrice]]</f>
        <v>9000</v>
      </c>
      <c r="M3198" s="7">
        <f>Sales_Data[[#This Row],[UnitPrice]]-Sales_Data[[#This Row],[UnitCost]]</f>
        <v>700</v>
      </c>
      <c r="N3198" s="7">
        <f>Sales_Data[[#This Row],[Gross Revenue]]-Sales_Data[[#This Row],[Discount Amount ]]</f>
        <v>8300</v>
      </c>
      <c r="O3198" s="7">
        <f>Sales_Data[[#This Row],[OrderQuantity]] *Sales_Data[[#This Row],[UnitCost]]</f>
        <v>4800</v>
      </c>
      <c r="P3198" s="7">
        <f>Sales_Data[[#This Row],[ItemCost]] +Sales_Data[[#This Row],[ShippingCost]]</f>
        <v>5309.66</v>
      </c>
      <c r="Q3198" s="7">
        <f>Sales_Data[[#This Row],[Gross Revenue]]-Sales_Data[[#This Row],[TotalFinancialCost]]</f>
        <v>3690.34</v>
      </c>
      <c r="R3198" s="7">
        <f>Sales_Data[[#This Row],[Actul Bill Amount]]-Sales_Data[[#This Row],[ShippingCost]]</f>
        <v>7790.34</v>
      </c>
      <c r="S3198">
        <v>763</v>
      </c>
      <c r="T3198">
        <v>509.66</v>
      </c>
      <c r="U3198" t="s">
        <v>52</v>
      </c>
      <c r="V3198">
        <v>800</v>
      </c>
      <c r="W3198" t="s">
        <v>27</v>
      </c>
      <c r="X3198" t="str">
        <f t="shared" si="99"/>
        <v>Mumbai</v>
      </c>
    </row>
    <row r="3199" spans="1:24" x14ac:dyDescent="0.4">
      <c r="A3199">
        <v>103198</v>
      </c>
      <c r="B3199" s="5">
        <v>45695.884722222225</v>
      </c>
      <c r="C3199" s="3" t="str">
        <f>TEXT(Sales_Data[[#This Row],[OrderDate]],"mmmm")</f>
        <v>February</v>
      </c>
      <c r="D3199" s="3" t="str">
        <f t="shared" si="98"/>
        <v>2025</v>
      </c>
      <c r="E3199" t="s">
        <v>34</v>
      </c>
      <c r="F3199" t="s">
        <v>35</v>
      </c>
      <c r="G3199" t="s">
        <v>15</v>
      </c>
      <c r="H3199" t="s">
        <v>32</v>
      </c>
      <c r="I3199" t="s">
        <v>100</v>
      </c>
      <c r="J3199">
        <v>63</v>
      </c>
      <c r="K3199">
        <v>8500</v>
      </c>
      <c r="L3199" s="7">
        <f>Sales_Data[[#This Row],[OrderQuantity]] *Sales_Data[[#This Row],[UnitPrice]]</f>
        <v>535500</v>
      </c>
      <c r="M3199" s="7">
        <f>Sales_Data[[#This Row],[UnitPrice]]-Sales_Data[[#This Row],[UnitCost]]</f>
        <v>3000</v>
      </c>
      <c r="N3199" s="7">
        <f>Sales_Data[[#This Row],[Gross Revenue]]-Sales_Data[[#This Row],[Discount Amount ]]</f>
        <v>532500</v>
      </c>
      <c r="O3199" s="7">
        <f>Sales_Data[[#This Row],[OrderQuantity]] *Sales_Data[[#This Row],[UnitCost]]</f>
        <v>346500</v>
      </c>
      <c r="P3199" s="7">
        <f>Sales_Data[[#This Row],[ItemCost]] +Sales_Data[[#This Row],[ShippingCost]]</f>
        <v>347044.9</v>
      </c>
      <c r="Q3199" s="7">
        <f>Sales_Data[[#This Row],[Gross Revenue]]-Sales_Data[[#This Row],[TotalFinancialCost]]</f>
        <v>188455.09999999998</v>
      </c>
      <c r="R3199" s="7">
        <f>Sales_Data[[#This Row],[Actul Bill Amount]]-Sales_Data[[#This Row],[ShippingCost]]</f>
        <v>531955.1</v>
      </c>
      <c r="S3199">
        <v>1050</v>
      </c>
      <c r="T3199">
        <v>544.9</v>
      </c>
      <c r="U3199" t="s">
        <v>49</v>
      </c>
      <c r="V3199">
        <v>5500</v>
      </c>
      <c r="W3199" t="s">
        <v>33</v>
      </c>
      <c r="X3199" t="str">
        <f t="shared" si="99"/>
        <v>Delhi</v>
      </c>
    </row>
    <row r="3200" spans="1:24" x14ac:dyDescent="0.4">
      <c r="A3200">
        <v>103199</v>
      </c>
      <c r="B3200" s="5">
        <v>45933.69027777778</v>
      </c>
      <c r="C3200" s="3" t="str">
        <f>TEXT(Sales_Data[[#This Row],[OrderDate]],"mmmm")</f>
        <v>October</v>
      </c>
      <c r="D3200" s="3" t="str">
        <f t="shared" si="98"/>
        <v>2025</v>
      </c>
      <c r="E3200" t="s">
        <v>34</v>
      </c>
      <c r="F3200" t="s">
        <v>46</v>
      </c>
      <c r="G3200" t="s">
        <v>29</v>
      </c>
      <c r="H3200" t="s">
        <v>37</v>
      </c>
      <c r="I3200" t="s">
        <v>100</v>
      </c>
      <c r="J3200">
        <v>78</v>
      </c>
      <c r="K3200">
        <v>4500</v>
      </c>
      <c r="L3200" s="7">
        <f>Sales_Data[[#This Row],[OrderQuantity]] *Sales_Data[[#This Row],[UnitPrice]]</f>
        <v>351000</v>
      </c>
      <c r="M3200" s="7">
        <f>Sales_Data[[#This Row],[UnitPrice]]-Sales_Data[[#This Row],[UnitCost]]</f>
        <v>1700</v>
      </c>
      <c r="N3200" s="7">
        <f>Sales_Data[[#This Row],[Gross Revenue]]-Sales_Data[[#This Row],[Discount Amount ]]</f>
        <v>349300</v>
      </c>
      <c r="O3200" s="7">
        <f>Sales_Data[[#This Row],[OrderQuantity]] *Sales_Data[[#This Row],[UnitCost]]</f>
        <v>218400</v>
      </c>
      <c r="P3200" s="7">
        <f>Sales_Data[[#This Row],[ItemCost]] +Sales_Data[[#This Row],[ShippingCost]]</f>
        <v>219237.94</v>
      </c>
      <c r="Q3200" s="7">
        <f>Sales_Data[[#This Row],[Gross Revenue]]-Sales_Data[[#This Row],[TotalFinancialCost]]</f>
        <v>131762.06</v>
      </c>
      <c r="R3200" s="7">
        <f>Sales_Data[[#This Row],[Actul Bill Amount]]-Sales_Data[[#This Row],[ShippingCost]]</f>
        <v>348462.06</v>
      </c>
      <c r="S3200">
        <v>407</v>
      </c>
      <c r="T3200">
        <v>837.94</v>
      </c>
      <c r="U3200" t="s">
        <v>47</v>
      </c>
      <c r="V3200">
        <v>2800</v>
      </c>
      <c r="W3200" t="s">
        <v>38</v>
      </c>
      <c r="X3200" t="str">
        <f t="shared" si="99"/>
        <v>Kolkata</v>
      </c>
    </row>
    <row r="3201" spans="1:24" x14ac:dyDescent="0.4">
      <c r="A3201">
        <v>103200</v>
      </c>
      <c r="B3201" s="5">
        <v>45814.910416666666</v>
      </c>
      <c r="C3201" s="3" t="str">
        <f>TEXT(Sales_Data[[#This Row],[OrderDate]],"mmmm")</f>
        <v>June</v>
      </c>
      <c r="D3201" s="3" t="str">
        <f t="shared" si="98"/>
        <v>2025</v>
      </c>
      <c r="E3201" t="s">
        <v>42</v>
      </c>
      <c r="F3201" t="s">
        <v>46</v>
      </c>
      <c r="G3201" t="s">
        <v>29</v>
      </c>
      <c r="H3201" t="s">
        <v>20</v>
      </c>
      <c r="I3201" t="s">
        <v>100</v>
      </c>
      <c r="J3201">
        <v>41</v>
      </c>
      <c r="K3201">
        <v>4500</v>
      </c>
      <c r="L3201" s="7">
        <f>Sales_Data[[#This Row],[OrderQuantity]] *Sales_Data[[#This Row],[UnitPrice]]</f>
        <v>184500</v>
      </c>
      <c r="M3201" s="7">
        <f>Sales_Data[[#This Row],[UnitPrice]]-Sales_Data[[#This Row],[UnitCost]]</f>
        <v>1700</v>
      </c>
      <c r="N3201" s="7">
        <f>Sales_Data[[#This Row],[Gross Revenue]]-Sales_Data[[#This Row],[Discount Amount ]]</f>
        <v>182800</v>
      </c>
      <c r="O3201" s="7">
        <f>Sales_Data[[#This Row],[OrderQuantity]] *Sales_Data[[#This Row],[UnitCost]]</f>
        <v>114800</v>
      </c>
      <c r="P3201" s="7">
        <f>Sales_Data[[#This Row],[ItemCost]] +Sales_Data[[#This Row],[ShippingCost]]</f>
        <v>115066.51</v>
      </c>
      <c r="Q3201" s="7">
        <f>Sales_Data[[#This Row],[Gross Revenue]]-Sales_Data[[#This Row],[TotalFinancialCost]]</f>
        <v>69433.490000000005</v>
      </c>
      <c r="R3201" s="7">
        <f>Sales_Data[[#This Row],[Actul Bill Amount]]-Sales_Data[[#This Row],[ShippingCost]]</f>
        <v>182533.49</v>
      </c>
      <c r="S3201">
        <v>1152</v>
      </c>
      <c r="T3201">
        <v>266.51</v>
      </c>
      <c r="U3201" t="s">
        <v>47</v>
      </c>
      <c r="V3201">
        <v>2800</v>
      </c>
      <c r="W3201" t="s">
        <v>22</v>
      </c>
      <c r="X3201" t="str">
        <f t="shared" si="99"/>
        <v>Nagpur</v>
      </c>
    </row>
    <row r="3202" spans="1:24" x14ac:dyDescent="0.4">
      <c r="A3202">
        <v>103201</v>
      </c>
      <c r="B3202" s="5">
        <v>45836.935416666667</v>
      </c>
      <c r="C3202" s="3" t="str">
        <f>TEXT(Sales_Data[[#This Row],[OrderDate]],"mmmm")</f>
        <v>June</v>
      </c>
      <c r="D3202" s="3" t="str">
        <f t="shared" ref="D3202:D3265" si="100">TEXT(B3202, "yyyy")</f>
        <v>2025</v>
      </c>
      <c r="E3202" t="s">
        <v>50</v>
      </c>
      <c r="F3202" t="s">
        <v>43</v>
      </c>
      <c r="G3202" t="s">
        <v>29</v>
      </c>
      <c r="H3202" t="s">
        <v>32</v>
      </c>
      <c r="I3202" t="s">
        <v>100</v>
      </c>
      <c r="J3202">
        <v>36</v>
      </c>
      <c r="K3202">
        <v>4500</v>
      </c>
      <c r="L3202" s="7">
        <f>Sales_Data[[#This Row],[OrderQuantity]] *Sales_Data[[#This Row],[UnitPrice]]</f>
        <v>162000</v>
      </c>
      <c r="M3202" s="7">
        <f>Sales_Data[[#This Row],[UnitPrice]]-Sales_Data[[#This Row],[UnitCost]]</f>
        <v>2000</v>
      </c>
      <c r="N3202" s="7">
        <f>Sales_Data[[#This Row],[Gross Revenue]]-Sales_Data[[#This Row],[Discount Amount ]]</f>
        <v>160000</v>
      </c>
      <c r="O3202" s="7">
        <f>Sales_Data[[#This Row],[OrderQuantity]] *Sales_Data[[#This Row],[UnitCost]]</f>
        <v>90000</v>
      </c>
      <c r="P3202" s="7">
        <f>Sales_Data[[#This Row],[ItemCost]] +Sales_Data[[#This Row],[ShippingCost]]</f>
        <v>90258.29</v>
      </c>
      <c r="Q3202" s="7">
        <f>Sales_Data[[#This Row],[Gross Revenue]]-Sales_Data[[#This Row],[TotalFinancialCost]]</f>
        <v>71741.710000000006</v>
      </c>
      <c r="R3202" s="7">
        <f>Sales_Data[[#This Row],[Actul Bill Amount]]-Sales_Data[[#This Row],[ShippingCost]]</f>
        <v>159741.71</v>
      </c>
      <c r="S3202">
        <v>1144</v>
      </c>
      <c r="T3202">
        <v>258.29000000000002</v>
      </c>
      <c r="U3202" t="s">
        <v>44</v>
      </c>
      <c r="V3202">
        <v>2500</v>
      </c>
      <c r="W3202" t="s">
        <v>33</v>
      </c>
      <c r="X3202" t="str">
        <f t="shared" ref="X3202:X3265" si="101">_xlfn.TEXTBEFORE(W3202, " ")</f>
        <v>Delhi</v>
      </c>
    </row>
    <row r="3203" spans="1:24" x14ac:dyDescent="0.4">
      <c r="A3203">
        <v>103202</v>
      </c>
      <c r="B3203" s="5">
        <v>45789.272222222222</v>
      </c>
      <c r="C3203" s="3" t="str">
        <f>TEXT(Sales_Data[[#This Row],[OrderDate]],"mmmm")</f>
        <v>May</v>
      </c>
      <c r="D3203" s="3" t="str">
        <f t="shared" si="100"/>
        <v>2025</v>
      </c>
      <c r="E3203" t="s">
        <v>23</v>
      </c>
      <c r="F3203" t="s">
        <v>35</v>
      </c>
      <c r="G3203" t="s">
        <v>15</v>
      </c>
      <c r="H3203" t="s">
        <v>37</v>
      </c>
      <c r="I3203" t="s">
        <v>100</v>
      </c>
      <c r="J3203">
        <v>6</v>
      </c>
      <c r="K3203">
        <v>12000</v>
      </c>
      <c r="L3203" s="7">
        <f>Sales_Data[[#This Row],[OrderQuantity]] *Sales_Data[[#This Row],[UnitPrice]]</f>
        <v>72000</v>
      </c>
      <c r="M3203" s="7">
        <f>Sales_Data[[#This Row],[UnitPrice]]-Sales_Data[[#This Row],[UnitCost]]</f>
        <v>4000</v>
      </c>
      <c r="N3203" s="7">
        <f>Sales_Data[[#This Row],[Gross Revenue]]-Sales_Data[[#This Row],[Discount Amount ]]</f>
        <v>68000</v>
      </c>
      <c r="O3203" s="7">
        <f>Sales_Data[[#This Row],[OrderQuantity]] *Sales_Data[[#This Row],[UnitCost]]</f>
        <v>48000</v>
      </c>
      <c r="P3203" s="7">
        <f>Sales_Data[[#This Row],[ItemCost]] +Sales_Data[[#This Row],[ShippingCost]]</f>
        <v>48834.9</v>
      </c>
      <c r="Q3203" s="7">
        <f>Sales_Data[[#This Row],[Gross Revenue]]-Sales_Data[[#This Row],[TotalFinancialCost]]</f>
        <v>23165.1</v>
      </c>
      <c r="R3203" s="7">
        <f>Sales_Data[[#This Row],[Actul Bill Amount]]-Sales_Data[[#This Row],[ShippingCost]]</f>
        <v>67165.100000000006</v>
      </c>
      <c r="S3203">
        <v>894</v>
      </c>
      <c r="T3203">
        <v>834.9</v>
      </c>
      <c r="U3203" t="s">
        <v>36</v>
      </c>
      <c r="V3203">
        <v>8000</v>
      </c>
      <c r="W3203" t="s">
        <v>38</v>
      </c>
      <c r="X3203" t="str">
        <f t="shared" si="101"/>
        <v>Kolkata</v>
      </c>
    </row>
    <row r="3204" spans="1:24" x14ac:dyDescent="0.4">
      <c r="A3204">
        <v>103203</v>
      </c>
      <c r="B3204" s="5">
        <v>45968.106249999997</v>
      </c>
      <c r="C3204" s="3" t="str">
        <f>TEXT(Sales_Data[[#This Row],[OrderDate]],"mmmm")</f>
        <v>November</v>
      </c>
      <c r="D3204" s="3" t="str">
        <f t="shared" si="100"/>
        <v>2025</v>
      </c>
      <c r="E3204" t="s">
        <v>50</v>
      </c>
      <c r="F3204" t="s">
        <v>14</v>
      </c>
      <c r="G3204" t="s">
        <v>29</v>
      </c>
      <c r="H3204" t="s">
        <v>16</v>
      </c>
      <c r="I3204" t="s">
        <v>100</v>
      </c>
      <c r="J3204">
        <v>21</v>
      </c>
      <c r="K3204">
        <v>6500</v>
      </c>
      <c r="L3204" s="7">
        <f>Sales_Data[[#This Row],[OrderQuantity]] *Sales_Data[[#This Row],[UnitPrice]]</f>
        <v>136500</v>
      </c>
      <c r="M3204" s="7">
        <f>Sales_Data[[#This Row],[UnitPrice]]-Sales_Data[[#This Row],[UnitCost]]</f>
        <v>2300</v>
      </c>
      <c r="N3204" s="7">
        <f>Sales_Data[[#This Row],[Gross Revenue]]-Sales_Data[[#This Row],[Discount Amount ]]</f>
        <v>134200</v>
      </c>
      <c r="O3204" s="7">
        <f>Sales_Data[[#This Row],[OrderQuantity]] *Sales_Data[[#This Row],[UnitCost]]</f>
        <v>88200</v>
      </c>
      <c r="P3204" s="7">
        <f>Sales_Data[[#This Row],[ItemCost]] +Sales_Data[[#This Row],[ShippingCost]]</f>
        <v>90189.71</v>
      </c>
      <c r="Q3204" s="7">
        <f>Sales_Data[[#This Row],[Gross Revenue]]-Sales_Data[[#This Row],[TotalFinancialCost]]</f>
        <v>46310.289999999994</v>
      </c>
      <c r="R3204" s="7">
        <f>Sales_Data[[#This Row],[Actul Bill Amount]]-Sales_Data[[#This Row],[ShippingCost]]</f>
        <v>132210.29</v>
      </c>
      <c r="S3204">
        <v>506</v>
      </c>
      <c r="T3204">
        <v>1989.71</v>
      </c>
      <c r="U3204" t="s">
        <v>21</v>
      </c>
      <c r="V3204">
        <v>4200</v>
      </c>
      <c r="W3204" t="s">
        <v>18</v>
      </c>
      <c r="X3204" t="str">
        <f t="shared" si="101"/>
        <v>Bengaluru</v>
      </c>
    </row>
    <row r="3205" spans="1:24" x14ac:dyDescent="0.4">
      <c r="A3205">
        <v>103204</v>
      </c>
      <c r="B3205" s="5">
        <v>46005.975694444445</v>
      </c>
      <c r="C3205" s="3" t="str">
        <f>TEXT(Sales_Data[[#This Row],[OrderDate]],"mmmm")</f>
        <v>December</v>
      </c>
      <c r="D3205" s="3" t="str">
        <f t="shared" si="100"/>
        <v>2025</v>
      </c>
      <c r="E3205" t="s">
        <v>45</v>
      </c>
      <c r="F3205" t="s">
        <v>14</v>
      </c>
      <c r="G3205" t="s">
        <v>29</v>
      </c>
      <c r="H3205" t="s">
        <v>20</v>
      </c>
      <c r="I3205" t="s">
        <v>100</v>
      </c>
      <c r="J3205">
        <v>45</v>
      </c>
      <c r="K3205">
        <v>3200</v>
      </c>
      <c r="L3205" s="7">
        <f>Sales_Data[[#This Row],[OrderQuantity]] *Sales_Data[[#This Row],[UnitPrice]]</f>
        <v>144000</v>
      </c>
      <c r="M3205" s="7">
        <f>Sales_Data[[#This Row],[UnitPrice]]-Sales_Data[[#This Row],[UnitCost]]</f>
        <v>1200</v>
      </c>
      <c r="N3205" s="7">
        <f>Sales_Data[[#This Row],[Gross Revenue]]-Sales_Data[[#This Row],[Discount Amount ]]</f>
        <v>142800</v>
      </c>
      <c r="O3205" s="7">
        <f>Sales_Data[[#This Row],[OrderQuantity]] *Sales_Data[[#This Row],[UnitCost]]</f>
        <v>90000</v>
      </c>
      <c r="P3205" s="7">
        <f>Sales_Data[[#This Row],[ItemCost]] +Sales_Data[[#This Row],[ShippingCost]]</f>
        <v>90422.02</v>
      </c>
      <c r="Q3205" s="7">
        <f>Sales_Data[[#This Row],[Gross Revenue]]-Sales_Data[[#This Row],[TotalFinancialCost]]</f>
        <v>53577.979999999996</v>
      </c>
      <c r="R3205" s="7">
        <f>Sales_Data[[#This Row],[Actul Bill Amount]]-Sales_Data[[#This Row],[ShippingCost]]</f>
        <v>142377.98000000001</v>
      </c>
      <c r="S3205">
        <v>802</v>
      </c>
      <c r="T3205">
        <v>422.02</v>
      </c>
      <c r="U3205" t="s">
        <v>17</v>
      </c>
      <c r="V3205">
        <v>2000</v>
      </c>
      <c r="W3205" t="s">
        <v>22</v>
      </c>
      <c r="X3205" t="str">
        <f t="shared" si="101"/>
        <v>Nagpur</v>
      </c>
    </row>
    <row r="3206" spans="1:24" x14ac:dyDescent="0.4">
      <c r="A3206">
        <v>103205</v>
      </c>
      <c r="B3206" s="5">
        <v>45685.253472222219</v>
      </c>
      <c r="C3206" s="3" t="str">
        <f>TEXT(Sales_Data[[#This Row],[OrderDate]],"mmmm")</f>
        <v>January</v>
      </c>
      <c r="D3206" s="3" t="str">
        <f t="shared" si="100"/>
        <v>2025</v>
      </c>
      <c r="E3206" t="s">
        <v>45</v>
      </c>
      <c r="F3206" t="s">
        <v>28</v>
      </c>
      <c r="G3206" t="s">
        <v>29</v>
      </c>
      <c r="H3206" t="s">
        <v>37</v>
      </c>
      <c r="I3206" t="s">
        <v>100</v>
      </c>
      <c r="J3206">
        <v>19</v>
      </c>
      <c r="K3206">
        <v>450</v>
      </c>
      <c r="L3206" s="7">
        <f>Sales_Data[[#This Row],[OrderQuantity]] *Sales_Data[[#This Row],[UnitPrice]]</f>
        <v>8550</v>
      </c>
      <c r="M3206" s="7">
        <f>Sales_Data[[#This Row],[UnitPrice]]-Sales_Data[[#This Row],[UnitCost]]</f>
        <v>250</v>
      </c>
      <c r="N3206" s="7">
        <f>Sales_Data[[#This Row],[Gross Revenue]]-Sales_Data[[#This Row],[Discount Amount ]]</f>
        <v>8300</v>
      </c>
      <c r="O3206" s="7">
        <f>Sales_Data[[#This Row],[OrderQuantity]] *Sales_Data[[#This Row],[UnitCost]]</f>
        <v>3800</v>
      </c>
      <c r="P3206" s="7">
        <f>Sales_Data[[#This Row],[ItemCost]] +Sales_Data[[#This Row],[ShippingCost]]</f>
        <v>4274.49</v>
      </c>
      <c r="Q3206" s="7">
        <f>Sales_Data[[#This Row],[Gross Revenue]]-Sales_Data[[#This Row],[TotalFinancialCost]]</f>
        <v>4275.51</v>
      </c>
      <c r="R3206" s="7">
        <f>Sales_Data[[#This Row],[Actul Bill Amount]]-Sales_Data[[#This Row],[ShippingCost]]</f>
        <v>7825.51</v>
      </c>
      <c r="S3206">
        <v>991</v>
      </c>
      <c r="T3206">
        <v>474.49</v>
      </c>
      <c r="U3206" t="s">
        <v>30</v>
      </c>
      <c r="V3206">
        <v>200</v>
      </c>
      <c r="W3206" t="s">
        <v>38</v>
      </c>
      <c r="X3206" t="str">
        <f t="shared" si="101"/>
        <v>Kolkata</v>
      </c>
    </row>
    <row r="3207" spans="1:24" x14ac:dyDescent="0.4">
      <c r="A3207">
        <v>103206</v>
      </c>
      <c r="B3207" s="5">
        <v>45917.793055555558</v>
      </c>
      <c r="C3207" s="3" t="str">
        <f>TEXT(Sales_Data[[#This Row],[OrderDate]],"mmmm")</f>
        <v>September</v>
      </c>
      <c r="D3207" s="3" t="str">
        <f t="shared" si="100"/>
        <v>2025</v>
      </c>
      <c r="E3207" t="s">
        <v>50</v>
      </c>
      <c r="F3207" t="s">
        <v>24</v>
      </c>
      <c r="G3207" t="s">
        <v>29</v>
      </c>
      <c r="H3207" t="s">
        <v>25</v>
      </c>
      <c r="I3207" t="s">
        <v>100</v>
      </c>
      <c r="J3207">
        <v>76</v>
      </c>
      <c r="K3207">
        <v>25000</v>
      </c>
      <c r="L3207" s="7">
        <f>Sales_Data[[#This Row],[OrderQuantity]] *Sales_Data[[#This Row],[UnitPrice]]</f>
        <v>1900000</v>
      </c>
      <c r="M3207" s="7">
        <f>Sales_Data[[#This Row],[UnitPrice]]-Sales_Data[[#This Row],[UnitCost]]</f>
        <v>7000</v>
      </c>
      <c r="N3207" s="7">
        <f>Sales_Data[[#This Row],[Gross Revenue]]-Sales_Data[[#This Row],[Discount Amount ]]</f>
        <v>1893000</v>
      </c>
      <c r="O3207" s="7">
        <f>Sales_Data[[#This Row],[OrderQuantity]] *Sales_Data[[#This Row],[UnitCost]]</f>
        <v>1368000</v>
      </c>
      <c r="P3207" s="7">
        <f>Sales_Data[[#This Row],[ItemCost]] +Sales_Data[[#This Row],[ShippingCost]]</f>
        <v>1368490.32</v>
      </c>
      <c r="Q3207" s="7">
        <f>Sales_Data[[#This Row],[Gross Revenue]]-Sales_Data[[#This Row],[TotalFinancialCost]]</f>
        <v>531509.67999999993</v>
      </c>
      <c r="R3207" s="7">
        <f>Sales_Data[[#This Row],[Actul Bill Amount]]-Sales_Data[[#This Row],[ShippingCost]]</f>
        <v>1892509.68</v>
      </c>
      <c r="S3207">
        <v>1156</v>
      </c>
      <c r="T3207">
        <v>490.32</v>
      </c>
      <c r="U3207" t="s">
        <v>60</v>
      </c>
      <c r="V3207">
        <v>18000</v>
      </c>
      <c r="W3207" t="s">
        <v>27</v>
      </c>
      <c r="X3207" t="str">
        <f t="shared" si="101"/>
        <v>Mumbai</v>
      </c>
    </row>
    <row r="3208" spans="1:24" x14ac:dyDescent="0.4">
      <c r="A3208">
        <v>103207</v>
      </c>
      <c r="B3208" s="5">
        <v>45733.825694444444</v>
      </c>
      <c r="C3208" s="3" t="str">
        <f>TEXT(Sales_Data[[#This Row],[OrderDate]],"mmmm")</f>
        <v>March</v>
      </c>
      <c r="D3208" s="3" t="str">
        <f t="shared" si="100"/>
        <v>2025</v>
      </c>
      <c r="E3208" t="s">
        <v>50</v>
      </c>
      <c r="F3208" t="s">
        <v>40</v>
      </c>
      <c r="G3208" t="s">
        <v>31</v>
      </c>
      <c r="H3208" t="s">
        <v>20</v>
      </c>
      <c r="I3208" t="s">
        <v>100</v>
      </c>
      <c r="J3208">
        <v>13</v>
      </c>
      <c r="K3208">
        <v>1500</v>
      </c>
      <c r="L3208" s="7">
        <f>Sales_Data[[#This Row],[OrderQuantity]] *Sales_Data[[#This Row],[UnitPrice]]</f>
        <v>19500</v>
      </c>
      <c r="M3208" s="7">
        <f>Sales_Data[[#This Row],[UnitPrice]]-Sales_Data[[#This Row],[UnitCost]]</f>
        <v>700</v>
      </c>
      <c r="N3208" s="7">
        <f>Sales_Data[[#This Row],[Gross Revenue]]-Sales_Data[[#This Row],[Discount Amount ]]</f>
        <v>18800</v>
      </c>
      <c r="O3208" s="7">
        <f>Sales_Data[[#This Row],[OrderQuantity]] *Sales_Data[[#This Row],[UnitCost]]</f>
        <v>10400</v>
      </c>
      <c r="P3208" s="7">
        <f>Sales_Data[[#This Row],[ItemCost]] +Sales_Data[[#This Row],[ShippingCost]]</f>
        <v>10743.83</v>
      </c>
      <c r="Q3208" s="7">
        <f>Sales_Data[[#This Row],[Gross Revenue]]-Sales_Data[[#This Row],[TotalFinancialCost]]</f>
        <v>8756.17</v>
      </c>
      <c r="R3208" s="7">
        <f>Sales_Data[[#This Row],[Actul Bill Amount]]-Sales_Data[[#This Row],[ShippingCost]]</f>
        <v>18456.169999999998</v>
      </c>
      <c r="S3208">
        <v>1168</v>
      </c>
      <c r="T3208">
        <v>343.83</v>
      </c>
      <c r="U3208" t="s">
        <v>52</v>
      </c>
      <c r="V3208">
        <v>800</v>
      </c>
      <c r="W3208" t="s">
        <v>22</v>
      </c>
      <c r="X3208" t="str">
        <f t="shared" si="101"/>
        <v>Nagpur</v>
      </c>
    </row>
    <row r="3209" spans="1:24" x14ac:dyDescent="0.4">
      <c r="A3209">
        <v>103208</v>
      </c>
      <c r="B3209" s="5">
        <v>45724.269444444442</v>
      </c>
      <c r="C3209" s="3" t="str">
        <f>TEXT(Sales_Data[[#This Row],[OrderDate]],"mmmm")</f>
        <v>March</v>
      </c>
      <c r="D3209" s="3" t="str">
        <f t="shared" si="100"/>
        <v>2025</v>
      </c>
      <c r="E3209" t="s">
        <v>45</v>
      </c>
      <c r="F3209" t="s">
        <v>40</v>
      </c>
      <c r="G3209" t="s">
        <v>29</v>
      </c>
      <c r="H3209" t="s">
        <v>32</v>
      </c>
      <c r="I3209" t="s">
        <v>100</v>
      </c>
      <c r="J3209">
        <v>38</v>
      </c>
      <c r="K3209">
        <v>1500</v>
      </c>
      <c r="L3209" s="7">
        <f>Sales_Data[[#This Row],[OrderQuantity]] *Sales_Data[[#This Row],[UnitPrice]]</f>
        <v>57000</v>
      </c>
      <c r="M3209" s="7">
        <f>Sales_Data[[#This Row],[UnitPrice]]-Sales_Data[[#This Row],[UnitCost]]</f>
        <v>700</v>
      </c>
      <c r="N3209" s="7">
        <f>Sales_Data[[#This Row],[Gross Revenue]]-Sales_Data[[#This Row],[Discount Amount ]]</f>
        <v>56300</v>
      </c>
      <c r="O3209" s="7">
        <f>Sales_Data[[#This Row],[OrderQuantity]] *Sales_Data[[#This Row],[UnitCost]]</f>
        <v>30400</v>
      </c>
      <c r="P3209" s="7">
        <f>Sales_Data[[#This Row],[ItemCost]] +Sales_Data[[#This Row],[ShippingCost]]</f>
        <v>30922.58</v>
      </c>
      <c r="Q3209" s="7">
        <f>Sales_Data[[#This Row],[Gross Revenue]]-Sales_Data[[#This Row],[TotalFinancialCost]]</f>
        <v>26077.42</v>
      </c>
      <c r="R3209" s="7">
        <f>Sales_Data[[#This Row],[Actul Bill Amount]]-Sales_Data[[#This Row],[ShippingCost]]</f>
        <v>55777.42</v>
      </c>
      <c r="S3209">
        <v>1045</v>
      </c>
      <c r="T3209">
        <v>522.58000000000004</v>
      </c>
      <c r="U3209" t="s">
        <v>52</v>
      </c>
      <c r="V3209">
        <v>800</v>
      </c>
      <c r="W3209" t="s">
        <v>33</v>
      </c>
      <c r="X3209" t="str">
        <f t="shared" si="101"/>
        <v>Delhi</v>
      </c>
    </row>
    <row r="3210" spans="1:24" x14ac:dyDescent="0.4">
      <c r="A3210">
        <v>103209</v>
      </c>
      <c r="B3210" s="5">
        <v>45999.069444444445</v>
      </c>
      <c r="C3210" s="3" t="str">
        <f>TEXT(Sales_Data[[#This Row],[OrderDate]],"mmmm")</f>
        <v>December</v>
      </c>
      <c r="D3210" s="3" t="str">
        <f t="shared" si="100"/>
        <v>2025</v>
      </c>
      <c r="E3210" t="s">
        <v>42</v>
      </c>
      <c r="F3210" t="s">
        <v>24</v>
      </c>
      <c r="G3210" t="s">
        <v>29</v>
      </c>
      <c r="H3210" t="s">
        <v>32</v>
      </c>
      <c r="I3210" t="s">
        <v>100</v>
      </c>
      <c r="J3210">
        <v>98</v>
      </c>
      <c r="K3210">
        <v>45000</v>
      </c>
      <c r="L3210" s="7">
        <f>Sales_Data[[#This Row],[OrderQuantity]] *Sales_Data[[#This Row],[UnitPrice]]</f>
        <v>4410000</v>
      </c>
      <c r="M3210" s="7">
        <f>Sales_Data[[#This Row],[UnitPrice]]-Sales_Data[[#This Row],[UnitCost]]</f>
        <v>13000</v>
      </c>
      <c r="N3210" s="7">
        <f>Sales_Data[[#This Row],[Gross Revenue]]-Sales_Data[[#This Row],[Discount Amount ]]</f>
        <v>4397000</v>
      </c>
      <c r="O3210" s="7">
        <f>Sales_Data[[#This Row],[OrderQuantity]] *Sales_Data[[#This Row],[UnitCost]]</f>
        <v>3136000</v>
      </c>
      <c r="P3210" s="7">
        <f>Sales_Data[[#This Row],[ItemCost]] +Sales_Data[[#This Row],[ShippingCost]]</f>
        <v>3138161.76</v>
      </c>
      <c r="Q3210" s="7">
        <f>Sales_Data[[#This Row],[Gross Revenue]]-Sales_Data[[#This Row],[TotalFinancialCost]]</f>
        <v>1271838.2400000002</v>
      </c>
      <c r="R3210" s="7">
        <f>Sales_Data[[#This Row],[Actul Bill Amount]]-Sales_Data[[#This Row],[ShippingCost]]</f>
        <v>4394838.24</v>
      </c>
      <c r="S3210">
        <v>911</v>
      </c>
      <c r="T3210">
        <v>2161.7600000000002</v>
      </c>
      <c r="U3210" t="s">
        <v>26</v>
      </c>
      <c r="V3210">
        <v>32000</v>
      </c>
      <c r="W3210" t="s">
        <v>33</v>
      </c>
      <c r="X3210" t="str">
        <f t="shared" si="101"/>
        <v>Delhi</v>
      </c>
    </row>
    <row r="3211" spans="1:24" x14ac:dyDescent="0.4">
      <c r="A3211">
        <v>103210</v>
      </c>
      <c r="B3211" s="5">
        <v>45851.181944444441</v>
      </c>
      <c r="C3211" s="3" t="str">
        <f>TEXT(Sales_Data[[#This Row],[OrderDate]],"mmmm")</f>
        <v>July</v>
      </c>
      <c r="D3211" s="3" t="str">
        <f t="shared" si="100"/>
        <v>2025</v>
      </c>
      <c r="E3211" t="s">
        <v>45</v>
      </c>
      <c r="F3211" t="s">
        <v>24</v>
      </c>
      <c r="G3211" t="s">
        <v>31</v>
      </c>
      <c r="H3211" t="s">
        <v>25</v>
      </c>
      <c r="I3211" t="s">
        <v>100</v>
      </c>
      <c r="J3211">
        <v>11</v>
      </c>
      <c r="K3211">
        <v>3500</v>
      </c>
      <c r="L3211" s="7">
        <f>Sales_Data[[#This Row],[OrderQuantity]] *Sales_Data[[#This Row],[UnitPrice]]</f>
        <v>38500</v>
      </c>
      <c r="M3211" s="7">
        <f>Sales_Data[[#This Row],[UnitPrice]]-Sales_Data[[#This Row],[UnitCost]]</f>
        <v>1300</v>
      </c>
      <c r="N3211" s="7">
        <f>Sales_Data[[#This Row],[Gross Revenue]]-Sales_Data[[#This Row],[Discount Amount ]]</f>
        <v>37200</v>
      </c>
      <c r="O3211" s="7">
        <f>Sales_Data[[#This Row],[OrderQuantity]] *Sales_Data[[#This Row],[UnitCost]]</f>
        <v>24200</v>
      </c>
      <c r="P3211" s="7">
        <f>Sales_Data[[#This Row],[ItemCost]] +Sales_Data[[#This Row],[ShippingCost]]</f>
        <v>24531.16</v>
      </c>
      <c r="Q3211" s="7">
        <f>Sales_Data[[#This Row],[Gross Revenue]]-Sales_Data[[#This Row],[TotalFinancialCost]]</f>
        <v>13968.84</v>
      </c>
      <c r="R3211" s="7">
        <f>Sales_Data[[#This Row],[Actul Bill Amount]]-Sales_Data[[#This Row],[ShippingCost]]</f>
        <v>36868.839999999997</v>
      </c>
      <c r="S3211">
        <v>1110</v>
      </c>
      <c r="T3211">
        <v>331.16</v>
      </c>
      <c r="U3211" t="s">
        <v>59</v>
      </c>
      <c r="V3211">
        <v>2200</v>
      </c>
      <c r="W3211" t="s">
        <v>27</v>
      </c>
      <c r="X3211" t="str">
        <f t="shared" si="101"/>
        <v>Mumbai</v>
      </c>
    </row>
    <row r="3212" spans="1:24" x14ac:dyDescent="0.4">
      <c r="A3212">
        <v>103211</v>
      </c>
      <c r="B3212" s="5">
        <v>45819.512499999997</v>
      </c>
      <c r="C3212" s="3" t="str">
        <f>TEXT(Sales_Data[[#This Row],[OrderDate]],"mmmm")</f>
        <v>June</v>
      </c>
      <c r="D3212" s="3" t="str">
        <f t="shared" si="100"/>
        <v>2025</v>
      </c>
      <c r="E3212" t="s">
        <v>34</v>
      </c>
      <c r="F3212" t="s">
        <v>40</v>
      </c>
      <c r="G3212" t="s">
        <v>15</v>
      </c>
      <c r="H3212" t="s">
        <v>25</v>
      </c>
      <c r="I3212" t="s">
        <v>100</v>
      </c>
      <c r="J3212">
        <v>72</v>
      </c>
      <c r="K3212">
        <v>5500</v>
      </c>
      <c r="L3212" s="7">
        <f>Sales_Data[[#This Row],[OrderQuantity]] *Sales_Data[[#This Row],[UnitPrice]]</f>
        <v>396000</v>
      </c>
      <c r="M3212" s="7">
        <f>Sales_Data[[#This Row],[UnitPrice]]-Sales_Data[[#This Row],[UnitCost]]</f>
        <v>2000</v>
      </c>
      <c r="N3212" s="7">
        <f>Sales_Data[[#This Row],[Gross Revenue]]-Sales_Data[[#This Row],[Discount Amount ]]</f>
        <v>394000</v>
      </c>
      <c r="O3212" s="7">
        <f>Sales_Data[[#This Row],[OrderQuantity]] *Sales_Data[[#This Row],[UnitCost]]</f>
        <v>252000</v>
      </c>
      <c r="P3212" s="7">
        <f>Sales_Data[[#This Row],[ItemCost]] +Sales_Data[[#This Row],[ShippingCost]]</f>
        <v>252870.08</v>
      </c>
      <c r="Q3212" s="7">
        <f>Sales_Data[[#This Row],[Gross Revenue]]-Sales_Data[[#This Row],[TotalFinancialCost]]</f>
        <v>143129.92000000001</v>
      </c>
      <c r="R3212" s="7">
        <f>Sales_Data[[#This Row],[Actul Bill Amount]]-Sales_Data[[#This Row],[ShippingCost]]</f>
        <v>393129.92</v>
      </c>
      <c r="S3212">
        <v>1188</v>
      </c>
      <c r="T3212">
        <v>870.08</v>
      </c>
      <c r="U3212" t="s">
        <v>41</v>
      </c>
      <c r="V3212">
        <v>3500</v>
      </c>
      <c r="W3212" t="s">
        <v>27</v>
      </c>
      <c r="X3212" t="str">
        <f t="shared" si="101"/>
        <v>Mumbai</v>
      </c>
    </row>
    <row r="3213" spans="1:24" x14ac:dyDescent="0.4">
      <c r="A3213">
        <v>103212</v>
      </c>
      <c r="B3213" s="5">
        <v>46004.208333333336</v>
      </c>
      <c r="C3213" s="3" t="str">
        <f>TEXT(Sales_Data[[#This Row],[OrderDate]],"mmmm")</f>
        <v>December</v>
      </c>
      <c r="D3213" s="3" t="str">
        <f t="shared" si="100"/>
        <v>2025</v>
      </c>
      <c r="E3213" t="s">
        <v>34</v>
      </c>
      <c r="F3213" t="s">
        <v>14</v>
      </c>
      <c r="G3213" t="s">
        <v>15</v>
      </c>
      <c r="H3213" t="s">
        <v>32</v>
      </c>
      <c r="I3213" t="s">
        <v>100</v>
      </c>
      <c r="J3213">
        <v>19</v>
      </c>
      <c r="K3213">
        <v>6500</v>
      </c>
      <c r="L3213" s="7">
        <f>Sales_Data[[#This Row],[OrderQuantity]] *Sales_Data[[#This Row],[UnitPrice]]</f>
        <v>123500</v>
      </c>
      <c r="M3213" s="7">
        <f>Sales_Data[[#This Row],[UnitPrice]]-Sales_Data[[#This Row],[UnitCost]]</f>
        <v>2300</v>
      </c>
      <c r="N3213" s="7">
        <f>Sales_Data[[#This Row],[Gross Revenue]]-Sales_Data[[#This Row],[Discount Amount ]]</f>
        <v>121200</v>
      </c>
      <c r="O3213" s="7">
        <f>Sales_Data[[#This Row],[OrderQuantity]] *Sales_Data[[#This Row],[UnitCost]]</f>
        <v>79800</v>
      </c>
      <c r="P3213" s="7">
        <f>Sales_Data[[#This Row],[ItemCost]] +Sales_Data[[#This Row],[ShippingCost]]</f>
        <v>80234.740000000005</v>
      </c>
      <c r="Q3213" s="7">
        <f>Sales_Data[[#This Row],[Gross Revenue]]-Sales_Data[[#This Row],[TotalFinancialCost]]</f>
        <v>43265.259999999995</v>
      </c>
      <c r="R3213" s="7">
        <f>Sales_Data[[#This Row],[Actul Bill Amount]]-Sales_Data[[#This Row],[ShippingCost]]</f>
        <v>120765.26</v>
      </c>
      <c r="S3213">
        <v>509</v>
      </c>
      <c r="T3213">
        <v>434.74</v>
      </c>
      <c r="U3213" t="s">
        <v>21</v>
      </c>
      <c r="V3213">
        <v>4200</v>
      </c>
      <c r="W3213" t="s">
        <v>33</v>
      </c>
      <c r="X3213" t="str">
        <f t="shared" si="101"/>
        <v>Delhi</v>
      </c>
    </row>
    <row r="3214" spans="1:24" x14ac:dyDescent="0.4">
      <c r="A3214">
        <v>103213</v>
      </c>
      <c r="B3214" s="5">
        <v>46018.15625</v>
      </c>
      <c r="C3214" s="3" t="str">
        <f>TEXT(Sales_Data[[#This Row],[OrderDate]],"mmmm")</f>
        <v>December</v>
      </c>
      <c r="D3214" s="3" t="str">
        <f t="shared" si="100"/>
        <v>2025</v>
      </c>
      <c r="E3214" t="s">
        <v>34</v>
      </c>
      <c r="F3214" t="s">
        <v>43</v>
      </c>
      <c r="G3214" t="s">
        <v>15</v>
      </c>
      <c r="H3214" t="s">
        <v>20</v>
      </c>
      <c r="I3214" t="s">
        <v>100</v>
      </c>
      <c r="J3214">
        <v>76</v>
      </c>
      <c r="K3214">
        <v>1800</v>
      </c>
      <c r="L3214" s="7">
        <f>Sales_Data[[#This Row],[OrderQuantity]] *Sales_Data[[#This Row],[UnitPrice]]</f>
        <v>136800</v>
      </c>
      <c r="M3214" s="7">
        <f>Sales_Data[[#This Row],[UnitPrice]]-Sales_Data[[#This Row],[UnitCost]]</f>
        <v>900</v>
      </c>
      <c r="N3214" s="7">
        <f>Sales_Data[[#This Row],[Gross Revenue]]-Sales_Data[[#This Row],[Discount Amount ]]</f>
        <v>135900</v>
      </c>
      <c r="O3214" s="7">
        <f>Sales_Data[[#This Row],[OrderQuantity]] *Sales_Data[[#This Row],[UnitCost]]</f>
        <v>68400</v>
      </c>
      <c r="P3214" s="7">
        <f>Sales_Data[[#This Row],[ItemCost]] +Sales_Data[[#This Row],[ShippingCost]]</f>
        <v>69007</v>
      </c>
      <c r="Q3214" s="7">
        <f>Sales_Data[[#This Row],[Gross Revenue]]-Sales_Data[[#This Row],[TotalFinancialCost]]</f>
        <v>67793</v>
      </c>
      <c r="R3214" s="7">
        <f>Sales_Data[[#This Row],[Actul Bill Amount]]-Sales_Data[[#This Row],[ShippingCost]]</f>
        <v>135293</v>
      </c>
      <c r="S3214">
        <v>428</v>
      </c>
      <c r="T3214">
        <v>607</v>
      </c>
      <c r="U3214" t="s">
        <v>51</v>
      </c>
      <c r="V3214">
        <v>900</v>
      </c>
      <c r="W3214" t="s">
        <v>22</v>
      </c>
      <c r="X3214" t="str">
        <f t="shared" si="101"/>
        <v>Nagpur</v>
      </c>
    </row>
    <row r="3215" spans="1:24" x14ac:dyDescent="0.4">
      <c r="A3215">
        <v>103214</v>
      </c>
      <c r="B3215" s="5">
        <v>45914.022916666669</v>
      </c>
      <c r="C3215" s="3" t="str">
        <f>TEXT(Sales_Data[[#This Row],[OrderDate]],"mmmm")</f>
        <v>September</v>
      </c>
      <c r="D3215" s="3" t="str">
        <f t="shared" si="100"/>
        <v>2025</v>
      </c>
      <c r="E3215" t="s">
        <v>39</v>
      </c>
      <c r="F3215" t="s">
        <v>46</v>
      </c>
      <c r="G3215" t="s">
        <v>31</v>
      </c>
      <c r="H3215" t="s">
        <v>37</v>
      </c>
      <c r="I3215" t="s">
        <v>100</v>
      </c>
      <c r="J3215">
        <v>52</v>
      </c>
      <c r="K3215">
        <v>15000</v>
      </c>
      <c r="L3215" s="7">
        <f>Sales_Data[[#This Row],[OrderQuantity]] *Sales_Data[[#This Row],[UnitPrice]]</f>
        <v>780000</v>
      </c>
      <c r="M3215" s="7">
        <f>Sales_Data[[#This Row],[UnitPrice]]-Sales_Data[[#This Row],[UnitCost]]</f>
        <v>5500</v>
      </c>
      <c r="N3215" s="7">
        <f>Sales_Data[[#This Row],[Gross Revenue]]-Sales_Data[[#This Row],[Discount Amount ]]</f>
        <v>774500</v>
      </c>
      <c r="O3215" s="7">
        <f>Sales_Data[[#This Row],[OrderQuantity]] *Sales_Data[[#This Row],[UnitCost]]</f>
        <v>494000</v>
      </c>
      <c r="P3215" s="7">
        <f>Sales_Data[[#This Row],[ItemCost]] +Sales_Data[[#This Row],[ShippingCost]]</f>
        <v>494226.66</v>
      </c>
      <c r="Q3215" s="7">
        <f>Sales_Data[[#This Row],[Gross Revenue]]-Sales_Data[[#This Row],[TotalFinancialCost]]</f>
        <v>285773.34000000003</v>
      </c>
      <c r="R3215" s="7">
        <f>Sales_Data[[#This Row],[Actul Bill Amount]]-Sales_Data[[#This Row],[ShippingCost]]</f>
        <v>774273.34</v>
      </c>
      <c r="S3215">
        <v>1055</v>
      </c>
      <c r="T3215">
        <v>226.66</v>
      </c>
      <c r="U3215" t="s">
        <v>53</v>
      </c>
      <c r="V3215">
        <v>9500</v>
      </c>
      <c r="W3215" t="s">
        <v>38</v>
      </c>
      <c r="X3215" t="str">
        <f t="shared" si="101"/>
        <v>Kolkata</v>
      </c>
    </row>
    <row r="3216" spans="1:24" x14ac:dyDescent="0.4">
      <c r="A3216">
        <v>103215</v>
      </c>
      <c r="B3216" s="5">
        <v>45729.456944444442</v>
      </c>
      <c r="C3216" s="3" t="str">
        <f>TEXT(Sales_Data[[#This Row],[OrderDate]],"mmmm")</f>
        <v>March</v>
      </c>
      <c r="D3216" s="3" t="str">
        <f t="shared" si="100"/>
        <v>2025</v>
      </c>
      <c r="E3216" t="s">
        <v>19</v>
      </c>
      <c r="F3216" t="s">
        <v>43</v>
      </c>
      <c r="G3216" t="s">
        <v>15</v>
      </c>
      <c r="H3216" t="s">
        <v>32</v>
      </c>
      <c r="I3216" t="s">
        <v>100</v>
      </c>
      <c r="J3216">
        <v>31</v>
      </c>
      <c r="K3216">
        <v>2800</v>
      </c>
      <c r="L3216" s="7">
        <f>Sales_Data[[#This Row],[OrderQuantity]] *Sales_Data[[#This Row],[UnitPrice]]</f>
        <v>86800</v>
      </c>
      <c r="M3216" s="7">
        <f>Sales_Data[[#This Row],[UnitPrice]]-Sales_Data[[#This Row],[UnitCost]]</f>
        <v>1300</v>
      </c>
      <c r="N3216" s="7">
        <f>Sales_Data[[#This Row],[Gross Revenue]]-Sales_Data[[#This Row],[Discount Amount ]]</f>
        <v>85500</v>
      </c>
      <c r="O3216" s="7">
        <f>Sales_Data[[#This Row],[OrderQuantity]] *Sales_Data[[#This Row],[UnitCost]]</f>
        <v>46500</v>
      </c>
      <c r="P3216" s="7">
        <f>Sales_Data[[#This Row],[ItemCost]] +Sales_Data[[#This Row],[ShippingCost]]</f>
        <v>47010.74</v>
      </c>
      <c r="Q3216" s="7">
        <f>Sales_Data[[#This Row],[Gross Revenue]]-Sales_Data[[#This Row],[TotalFinancialCost]]</f>
        <v>39789.26</v>
      </c>
      <c r="R3216" s="7">
        <f>Sales_Data[[#This Row],[Actul Bill Amount]]-Sales_Data[[#This Row],[ShippingCost]]</f>
        <v>84989.26</v>
      </c>
      <c r="S3216">
        <v>1180</v>
      </c>
      <c r="T3216">
        <v>510.74</v>
      </c>
      <c r="U3216" t="s">
        <v>61</v>
      </c>
      <c r="V3216">
        <v>1500</v>
      </c>
      <c r="W3216" t="s">
        <v>33</v>
      </c>
      <c r="X3216" t="str">
        <f t="shared" si="101"/>
        <v>Delhi</v>
      </c>
    </row>
    <row r="3217" spans="1:24" x14ac:dyDescent="0.4">
      <c r="A3217">
        <v>103216</v>
      </c>
      <c r="B3217" s="5">
        <v>45744.015972222223</v>
      </c>
      <c r="C3217" s="3" t="str">
        <f>TEXT(Sales_Data[[#This Row],[OrderDate]],"mmmm")</f>
        <v>March</v>
      </c>
      <c r="D3217" s="3" t="str">
        <f t="shared" si="100"/>
        <v>2025</v>
      </c>
      <c r="E3217" t="s">
        <v>19</v>
      </c>
      <c r="F3217" t="s">
        <v>14</v>
      </c>
      <c r="G3217" t="s">
        <v>15</v>
      </c>
      <c r="H3217" t="s">
        <v>16</v>
      </c>
      <c r="I3217" t="s">
        <v>100</v>
      </c>
      <c r="J3217">
        <v>5</v>
      </c>
      <c r="K3217">
        <v>3200</v>
      </c>
      <c r="L3217" s="7">
        <f>Sales_Data[[#This Row],[OrderQuantity]] *Sales_Data[[#This Row],[UnitPrice]]</f>
        <v>16000</v>
      </c>
      <c r="M3217" s="7">
        <f>Sales_Data[[#This Row],[UnitPrice]]-Sales_Data[[#This Row],[UnitCost]]</f>
        <v>1200</v>
      </c>
      <c r="N3217" s="7">
        <f>Sales_Data[[#This Row],[Gross Revenue]]-Sales_Data[[#This Row],[Discount Amount ]]</f>
        <v>14800</v>
      </c>
      <c r="O3217" s="7">
        <f>Sales_Data[[#This Row],[OrderQuantity]] *Sales_Data[[#This Row],[UnitCost]]</f>
        <v>10000</v>
      </c>
      <c r="P3217" s="7">
        <f>Sales_Data[[#This Row],[ItemCost]] +Sales_Data[[#This Row],[ShippingCost]]</f>
        <v>10777.34</v>
      </c>
      <c r="Q3217" s="7">
        <f>Sales_Data[[#This Row],[Gross Revenue]]-Sales_Data[[#This Row],[TotalFinancialCost]]</f>
        <v>5222.66</v>
      </c>
      <c r="R3217" s="7">
        <f>Sales_Data[[#This Row],[Actul Bill Amount]]-Sales_Data[[#This Row],[ShippingCost]]</f>
        <v>14022.66</v>
      </c>
      <c r="S3217">
        <v>646</v>
      </c>
      <c r="T3217">
        <v>777.34</v>
      </c>
      <c r="U3217" t="s">
        <v>17</v>
      </c>
      <c r="V3217">
        <v>2000</v>
      </c>
      <c r="W3217" t="s">
        <v>18</v>
      </c>
      <c r="X3217" t="str">
        <f t="shared" si="101"/>
        <v>Bengaluru</v>
      </c>
    </row>
    <row r="3218" spans="1:24" x14ac:dyDescent="0.4">
      <c r="A3218">
        <v>103217</v>
      </c>
      <c r="B3218" s="5">
        <v>45919.786805555559</v>
      </c>
      <c r="C3218" s="3" t="str">
        <f>TEXT(Sales_Data[[#This Row],[OrderDate]],"mmmm")</f>
        <v>September</v>
      </c>
      <c r="D3218" s="3" t="str">
        <f t="shared" si="100"/>
        <v>2025</v>
      </c>
      <c r="E3218" t="s">
        <v>42</v>
      </c>
      <c r="F3218" t="s">
        <v>28</v>
      </c>
      <c r="G3218" t="s">
        <v>31</v>
      </c>
      <c r="H3218" t="s">
        <v>25</v>
      </c>
      <c r="I3218" t="s">
        <v>100</v>
      </c>
      <c r="J3218">
        <v>79</v>
      </c>
      <c r="K3218">
        <v>450</v>
      </c>
      <c r="L3218" s="7">
        <f>Sales_Data[[#This Row],[OrderQuantity]] *Sales_Data[[#This Row],[UnitPrice]]</f>
        <v>35550</v>
      </c>
      <c r="M3218" s="7">
        <f>Sales_Data[[#This Row],[UnitPrice]]-Sales_Data[[#This Row],[UnitCost]]</f>
        <v>250</v>
      </c>
      <c r="N3218" s="7">
        <f>Sales_Data[[#This Row],[Gross Revenue]]-Sales_Data[[#This Row],[Discount Amount ]]</f>
        <v>35300</v>
      </c>
      <c r="O3218" s="7">
        <f>Sales_Data[[#This Row],[OrderQuantity]] *Sales_Data[[#This Row],[UnitCost]]</f>
        <v>15800</v>
      </c>
      <c r="P3218" s="7">
        <f>Sales_Data[[#This Row],[ItemCost]] +Sales_Data[[#This Row],[ShippingCost]]</f>
        <v>15950.33</v>
      </c>
      <c r="Q3218" s="7">
        <f>Sales_Data[[#This Row],[Gross Revenue]]-Sales_Data[[#This Row],[TotalFinancialCost]]</f>
        <v>19599.669999999998</v>
      </c>
      <c r="R3218" s="7">
        <f>Sales_Data[[#This Row],[Actul Bill Amount]]-Sales_Data[[#This Row],[ShippingCost]]</f>
        <v>35149.67</v>
      </c>
      <c r="S3218">
        <v>933</v>
      </c>
      <c r="T3218">
        <v>150.33000000000001</v>
      </c>
      <c r="U3218" t="s">
        <v>30</v>
      </c>
      <c r="V3218">
        <v>200</v>
      </c>
      <c r="W3218" t="s">
        <v>27</v>
      </c>
      <c r="X3218" t="str">
        <f t="shared" si="101"/>
        <v>Mumbai</v>
      </c>
    </row>
    <row r="3219" spans="1:24" x14ac:dyDescent="0.4">
      <c r="A3219">
        <v>103218</v>
      </c>
      <c r="B3219" s="5">
        <v>45871.37222222222</v>
      </c>
      <c r="C3219" s="3" t="str">
        <f>TEXT(Sales_Data[[#This Row],[OrderDate]],"mmmm")</f>
        <v>August</v>
      </c>
      <c r="D3219" s="3" t="str">
        <f t="shared" si="100"/>
        <v>2025</v>
      </c>
      <c r="E3219" t="s">
        <v>23</v>
      </c>
      <c r="F3219" t="s">
        <v>35</v>
      </c>
      <c r="G3219" t="s">
        <v>29</v>
      </c>
      <c r="H3219" t="s">
        <v>32</v>
      </c>
      <c r="I3219" t="s">
        <v>100</v>
      </c>
      <c r="J3219">
        <v>85</v>
      </c>
      <c r="K3219">
        <v>12000</v>
      </c>
      <c r="L3219" s="7">
        <f>Sales_Data[[#This Row],[OrderQuantity]] *Sales_Data[[#This Row],[UnitPrice]]</f>
        <v>1020000</v>
      </c>
      <c r="M3219" s="7">
        <f>Sales_Data[[#This Row],[UnitPrice]]-Sales_Data[[#This Row],[UnitCost]]</f>
        <v>4000</v>
      </c>
      <c r="N3219" s="7">
        <f>Sales_Data[[#This Row],[Gross Revenue]]-Sales_Data[[#This Row],[Discount Amount ]]</f>
        <v>1016000</v>
      </c>
      <c r="O3219" s="7">
        <f>Sales_Data[[#This Row],[OrderQuantity]] *Sales_Data[[#This Row],[UnitCost]]</f>
        <v>680000</v>
      </c>
      <c r="P3219" s="7">
        <f>Sales_Data[[#This Row],[ItemCost]] +Sales_Data[[#This Row],[ShippingCost]]</f>
        <v>680453.28</v>
      </c>
      <c r="Q3219" s="7">
        <f>Sales_Data[[#This Row],[Gross Revenue]]-Sales_Data[[#This Row],[TotalFinancialCost]]</f>
        <v>339546.72</v>
      </c>
      <c r="R3219" s="7">
        <f>Sales_Data[[#This Row],[Actul Bill Amount]]-Sales_Data[[#This Row],[ShippingCost]]</f>
        <v>1015546.72</v>
      </c>
      <c r="S3219">
        <v>981</v>
      </c>
      <c r="T3219">
        <v>453.28</v>
      </c>
      <c r="U3219" t="s">
        <v>36</v>
      </c>
      <c r="V3219">
        <v>8000</v>
      </c>
      <c r="W3219" t="s">
        <v>33</v>
      </c>
      <c r="X3219" t="str">
        <f t="shared" si="101"/>
        <v>Delhi</v>
      </c>
    </row>
    <row r="3220" spans="1:24" x14ac:dyDescent="0.4">
      <c r="A3220">
        <v>103219</v>
      </c>
      <c r="B3220" s="5">
        <v>45810.738194444442</v>
      </c>
      <c r="C3220" s="3" t="str">
        <f>TEXT(Sales_Data[[#This Row],[OrderDate]],"mmmm")</f>
        <v>June</v>
      </c>
      <c r="D3220" s="3" t="str">
        <f t="shared" si="100"/>
        <v>2025</v>
      </c>
      <c r="E3220" t="s">
        <v>19</v>
      </c>
      <c r="F3220" t="s">
        <v>55</v>
      </c>
      <c r="G3220" t="s">
        <v>15</v>
      </c>
      <c r="H3220" t="s">
        <v>32</v>
      </c>
      <c r="I3220" t="s">
        <v>100</v>
      </c>
      <c r="J3220">
        <v>86</v>
      </c>
      <c r="K3220">
        <v>1200</v>
      </c>
      <c r="L3220" s="7">
        <f>Sales_Data[[#This Row],[OrderQuantity]] *Sales_Data[[#This Row],[UnitPrice]]</f>
        <v>103200</v>
      </c>
      <c r="M3220" s="7">
        <f>Sales_Data[[#This Row],[UnitPrice]]-Sales_Data[[#This Row],[UnitCost]]</f>
        <v>400</v>
      </c>
      <c r="N3220" s="7">
        <f>Sales_Data[[#This Row],[Gross Revenue]]-Sales_Data[[#This Row],[Discount Amount ]]</f>
        <v>102800</v>
      </c>
      <c r="O3220" s="7">
        <f>Sales_Data[[#This Row],[OrderQuantity]] *Sales_Data[[#This Row],[UnitCost]]</f>
        <v>68800</v>
      </c>
      <c r="P3220" s="7">
        <f>Sales_Data[[#This Row],[ItemCost]] +Sales_Data[[#This Row],[ShippingCost]]</f>
        <v>71201.72</v>
      </c>
      <c r="Q3220" s="7">
        <f>Sales_Data[[#This Row],[Gross Revenue]]-Sales_Data[[#This Row],[TotalFinancialCost]]</f>
        <v>31998.28</v>
      </c>
      <c r="R3220" s="7">
        <f>Sales_Data[[#This Row],[Actul Bill Amount]]-Sales_Data[[#This Row],[ShippingCost]]</f>
        <v>100398.28</v>
      </c>
      <c r="S3220">
        <v>1115</v>
      </c>
      <c r="T3220">
        <v>2401.7199999999998</v>
      </c>
      <c r="U3220" t="s">
        <v>58</v>
      </c>
      <c r="V3220">
        <v>800</v>
      </c>
      <c r="W3220" t="s">
        <v>33</v>
      </c>
      <c r="X3220" t="str">
        <f t="shared" si="101"/>
        <v>Delhi</v>
      </c>
    </row>
    <row r="3221" spans="1:24" x14ac:dyDescent="0.4">
      <c r="A3221">
        <v>103220</v>
      </c>
      <c r="B3221" s="5">
        <v>45867.580555555556</v>
      </c>
      <c r="C3221" s="3" t="str">
        <f>TEXT(Sales_Data[[#This Row],[OrderDate]],"mmmm")</f>
        <v>July</v>
      </c>
      <c r="D3221" s="3" t="str">
        <f t="shared" si="100"/>
        <v>2025</v>
      </c>
      <c r="E3221" t="s">
        <v>23</v>
      </c>
      <c r="F3221" t="s">
        <v>40</v>
      </c>
      <c r="G3221" t="s">
        <v>29</v>
      </c>
      <c r="H3221" t="s">
        <v>32</v>
      </c>
      <c r="I3221" t="s">
        <v>100</v>
      </c>
      <c r="J3221">
        <v>88</v>
      </c>
      <c r="K3221">
        <v>1500</v>
      </c>
      <c r="L3221" s="7">
        <f>Sales_Data[[#This Row],[OrderQuantity]] *Sales_Data[[#This Row],[UnitPrice]]</f>
        <v>132000</v>
      </c>
      <c r="M3221" s="7">
        <f>Sales_Data[[#This Row],[UnitPrice]]-Sales_Data[[#This Row],[UnitCost]]</f>
        <v>700</v>
      </c>
      <c r="N3221" s="7">
        <f>Sales_Data[[#This Row],[Gross Revenue]]-Sales_Data[[#This Row],[Discount Amount ]]</f>
        <v>131300</v>
      </c>
      <c r="O3221" s="7">
        <f>Sales_Data[[#This Row],[OrderQuantity]] *Sales_Data[[#This Row],[UnitCost]]</f>
        <v>70400</v>
      </c>
      <c r="P3221" s="7">
        <f>Sales_Data[[#This Row],[ItemCost]] +Sales_Data[[#This Row],[ShippingCost]]</f>
        <v>71866.7</v>
      </c>
      <c r="Q3221" s="7">
        <f>Sales_Data[[#This Row],[Gross Revenue]]-Sales_Data[[#This Row],[TotalFinancialCost]]</f>
        <v>60133.3</v>
      </c>
      <c r="R3221" s="7">
        <f>Sales_Data[[#This Row],[Actul Bill Amount]]-Sales_Data[[#This Row],[ShippingCost]]</f>
        <v>129833.3</v>
      </c>
      <c r="S3221">
        <v>1014</v>
      </c>
      <c r="T3221">
        <v>1466.7</v>
      </c>
      <c r="U3221" t="s">
        <v>52</v>
      </c>
      <c r="V3221">
        <v>800</v>
      </c>
      <c r="W3221" t="s">
        <v>33</v>
      </c>
      <c r="X3221" t="str">
        <f t="shared" si="101"/>
        <v>Delhi</v>
      </c>
    </row>
    <row r="3222" spans="1:24" x14ac:dyDescent="0.4">
      <c r="A3222">
        <v>103221</v>
      </c>
      <c r="B3222" s="5">
        <v>45718.872916666667</v>
      </c>
      <c r="C3222" s="3" t="str">
        <f>TEXT(Sales_Data[[#This Row],[OrderDate]],"mmmm")</f>
        <v>March</v>
      </c>
      <c r="D3222" s="3" t="str">
        <f t="shared" si="100"/>
        <v>2025</v>
      </c>
      <c r="E3222" t="s">
        <v>13</v>
      </c>
      <c r="F3222" t="s">
        <v>24</v>
      </c>
      <c r="G3222" t="s">
        <v>15</v>
      </c>
      <c r="H3222" t="s">
        <v>32</v>
      </c>
      <c r="I3222" t="s">
        <v>100</v>
      </c>
      <c r="J3222">
        <v>29</v>
      </c>
      <c r="K3222">
        <v>45000</v>
      </c>
      <c r="L3222" s="7">
        <f>Sales_Data[[#This Row],[OrderQuantity]] *Sales_Data[[#This Row],[UnitPrice]]</f>
        <v>1305000</v>
      </c>
      <c r="M3222" s="7">
        <f>Sales_Data[[#This Row],[UnitPrice]]-Sales_Data[[#This Row],[UnitCost]]</f>
        <v>13000</v>
      </c>
      <c r="N3222" s="7">
        <f>Sales_Data[[#This Row],[Gross Revenue]]-Sales_Data[[#This Row],[Discount Amount ]]</f>
        <v>1292000</v>
      </c>
      <c r="O3222" s="7">
        <f>Sales_Data[[#This Row],[OrderQuantity]] *Sales_Data[[#This Row],[UnitCost]]</f>
        <v>928000</v>
      </c>
      <c r="P3222" s="7">
        <f>Sales_Data[[#This Row],[ItemCost]] +Sales_Data[[#This Row],[ShippingCost]]</f>
        <v>928400.67</v>
      </c>
      <c r="Q3222" s="7">
        <f>Sales_Data[[#This Row],[Gross Revenue]]-Sales_Data[[#This Row],[TotalFinancialCost]]</f>
        <v>376599.32999999996</v>
      </c>
      <c r="R3222" s="7">
        <f>Sales_Data[[#This Row],[Actul Bill Amount]]-Sales_Data[[#This Row],[ShippingCost]]</f>
        <v>1291599.33</v>
      </c>
      <c r="S3222">
        <v>599</v>
      </c>
      <c r="T3222">
        <v>400.67</v>
      </c>
      <c r="U3222" t="s">
        <v>26</v>
      </c>
      <c r="V3222">
        <v>32000</v>
      </c>
      <c r="W3222" t="s">
        <v>33</v>
      </c>
      <c r="X3222" t="str">
        <f t="shared" si="101"/>
        <v>Delhi</v>
      </c>
    </row>
    <row r="3223" spans="1:24" x14ac:dyDescent="0.4">
      <c r="A3223">
        <v>103222</v>
      </c>
      <c r="B3223" s="5">
        <v>45925.275694444441</v>
      </c>
      <c r="C3223" s="3" t="str">
        <f>TEXT(Sales_Data[[#This Row],[OrderDate]],"mmmm")</f>
        <v>September</v>
      </c>
      <c r="D3223" s="3" t="str">
        <f t="shared" si="100"/>
        <v>2025</v>
      </c>
      <c r="E3223" t="s">
        <v>19</v>
      </c>
      <c r="F3223" t="s">
        <v>55</v>
      </c>
      <c r="G3223" t="s">
        <v>15</v>
      </c>
      <c r="H3223" t="s">
        <v>32</v>
      </c>
      <c r="I3223" t="s">
        <v>100</v>
      </c>
      <c r="J3223">
        <v>64</v>
      </c>
      <c r="K3223">
        <v>1200</v>
      </c>
      <c r="L3223" s="7">
        <f>Sales_Data[[#This Row],[OrderQuantity]] *Sales_Data[[#This Row],[UnitPrice]]</f>
        <v>76800</v>
      </c>
      <c r="M3223" s="7">
        <f>Sales_Data[[#This Row],[UnitPrice]]-Sales_Data[[#This Row],[UnitCost]]</f>
        <v>400</v>
      </c>
      <c r="N3223" s="7">
        <f>Sales_Data[[#This Row],[Gross Revenue]]-Sales_Data[[#This Row],[Discount Amount ]]</f>
        <v>76400</v>
      </c>
      <c r="O3223" s="7">
        <f>Sales_Data[[#This Row],[OrderQuantity]] *Sales_Data[[#This Row],[UnitCost]]</f>
        <v>51200</v>
      </c>
      <c r="P3223" s="7">
        <f>Sales_Data[[#This Row],[ItemCost]] +Sales_Data[[#This Row],[ShippingCost]]</f>
        <v>51776.46</v>
      </c>
      <c r="Q3223" s="7">
        <f>Sales_Data[[#This Row],[Gross Revenue]]-Sales_Data[[#This Row],[TotalFinancialCost]]</f>
        <v>25023.54</v>
      </c>
      <c r="R3223" s="7">
        <f>Sales_Data[[#This Row],[Actul Bill Amount]]-Sales_Data[[#This Row],[ShippingCost]]</f>
        <v>75823.539999999994</v>
      </c>
      <c r="S3223">
        <v>1022</v>
      </c>
      <c r="T3223">
        <v>576.46</v>
      </c>
      <c r="U3223" t="s">
        <v>58</v>
      </c>
      <c r="V3223">
        <v>800</v>
      </c>
      <c r="W3223" t="s">
        <v>33</v>
      </c>
      <c r="X3223" t="str">
        <f t="shared" si="101"/>
        <v>Delhi</v>
      </c>
    </row>
    <row r="3224" spans="1:24" x14ac:dyDescent="0.4">
      <c r="A3224">
        <v>103223</v>
      </c>
      <c r="B3224" s="5">
        <v>45919.065972222219</v>
      </c>
      <c r="C3224" s="3" t="str">
        <f>TEXT(Sales_Data[[#This Row],[OrderDate]],"mmmm")</f>
        <v>September</v>
      </c>
      <c r="D3224" s="3" t="str">
        <f t="shared" si="100"/>
        <v>2025</v>
      </c>
      <c r="E3224" t="s">
        <v>13</v>
      </c>
      <c r="F3224" t="s">
        <v>46</v>
      </c>
      <c r="G3224" t="s">
        <v>29</v>
      </c>
      <c r="H3224" t="s">
        <v>20</v>
      </c>
      <c r="I3224" t="s">
        <v>100</v>
      </c>
      <c r="J3224">
        <v>89</v>
      </c>
      <c r="K3224">
        <v>4500</v>
      </c>
      <c r="L3224" s="7">
        <f>Sales_Data[[#This Row],[OrderQuantity]] *Sales_Data[[#This Row],[UnitPrice]]</f>
        <v>400500</v>
      </c>
      <c r="M3224" s="7">
        <f>Sales_Data[[#This Row],[UnitPrice]]-Sales_Data[[#This Row],[UnitCost]]</f>
        <v>1700</v>
      </c>
      <c r="N3224" s="7">
        <f>Sales_Data[[#This Row],[Gross Revenue]]-Sales_Data[[#This Row],[Discount Amount ]]</f>
        <v>398800</v>
      </c>
      <c r="O3224" s="7">
        <f>Sales_Data[[#This Row],[OrderQuantity]] *Sales_Data[[#This Row],[UnitCost]]</f>
        <v>249200</v>
      </c>
      <c r="P3224" s="7">
        <f>Sales_Data[[#This Row],[ItemCost]] +Sales_Data[[#This Row],[ShippingCost]]</f>
        <v>249689.58</v>
      </c>
      <c r="Q3224" s="7">
        <f>Sales_Data[[#This Row],[Gross Revenue]]-Sales_Data[[#This Row],[TotalFinancialCost]]</f>
        <v>150810.42000000001</v>
      </c>
      <c r="R3224" s="7">
        <f>Sales_Data[[#This Row],[Actul Bill Amount]]-Sales_Data[[#This Row],[ShippingCost]]</f>
        <v>398310.42</v>
      </c>
      <c r="S3224">
        <v>415</v>
      </c>
      <c r="T3224">
        <v>489.58</v>
      </c>
      <c r="U3224" t="s">
        <v>47</v>
      </c>
      <c r="V3224">
        <v>2800</v>
      </c>
      <c r="W3224" t="s">
        <v>22</v>
      </c>
      <c r="X3224" t="str">
        <f t="shared" si="101"/>
        <v>Nagpur</v>
      </c>
    </row>
    <row r="3225" spans="1:24" x14ac:dyDescent="0.4">
      <c r="A3225">
        <v>103224</v>
      </c>
      <c r="B3225" s="5">
        <v>45875.666666666664</v>
      </c>
      <c r="C3225" s="3" t="str">
        <f>TEXT(Sales_Data[[#This Row],[OrderDate]],"mmmm")</f>
        <v>August</v>
      </c>
      <c r="D3225" s="3" t="str">
        <f t="shared" si="100"/>
        <v>2025</v>
      </c>
      <c r="E3225" t="s">
        <v>23</v>
      </c>
      <c r="F3225" t="s">
        <v>14</v>
      </c>
      <c r="G3225" t="s">
        <v>31</v>
      </c>
      <c r="H3225" t="s">
        <v>16</v>
      </c>
      <c r="I3225" t="s">
        <v>100</v>
      </c>
      <c r="J3225">
        <v>12</v>
      </c>
      <c r="K3225">
        <v>6500</v>
      </c>
      <c r="L3225" s="7">
        <f>Sales_Data[[#This Row],[OrderQuantity]] *Sales_Data[[#This Row],[UnitPrice]]</f>
        <v>78000</v>
      </c>
      <c r="M3225" s="7">
        <f>Sales_Data[[#This Row],[UnitPrice]]-Sales_Data[[#This Row],[UnitCost]]</f>
        <v>2300</v>
      </c>
      <c r="N3225" s="7">
        <f>Sales_Data[[#This Row],[Gross Revenue]]-Sales_Data[[#This Row],[Discount Amount ]]</f>
        <v>75700</v>
      </c>
      <c r="O3225" s="7">
        <f>Sales_Data[[#This Row],[OrderQuantity]] *Sales_Data[[#This Row],[UnitCost]]</f>
        <v>50400</v>
      </c>
      <c r="P3225" s="7">
        <f>Sales_Data[[#This Row],[ItemCost]] +Sales_Data[[#This Row],[ShippingCost]]</f>
        <v>50827.6</v>
      </c>
      <c r="Q3225" s="7">
        <f>Sales_Data[[#This Row],[Gross Revenue]]-Sales_Data[[#This Row],[TotalFinancialCost]]</f>
        <v>27172.400000000001</v>
      </c>
      <c r="R3225" s="7">
        <f>Sales_Data[[#This Row],[Actul Bill Amount]]-Sales_Data[[#This Row],[ShippingCost]]</f>
        <v>75272.399999999994</v>
      </c>
      <c r="S3225">
        <v>560</v>
      </c>
      <c r="T3225">
        <v>427.6</v>
      </c>
      <c r="U3225" t="s">
        <v>21</v>
      </c>
      <c r="V3225">
        <v>4200</v>
      </c>
      <c r="W3225" t="s">
        <v>18</v>
      </c>
      <c r="X3225" t="str">
        <f t="shared" si="101"/>
        <v>Bengaluru</v>
      </c>
    </row>
    <row r="3226" spans="1:24" x14ac:dyDescent="0.4">
      <c r="A3226">
        <v>103225</v>
      </c>
      <c r="B3226" s="5">
        <v>45940.270138888889</v>
      </c>
      <c r="C3226" s="3" t="str">
        <f>TEXT(Sales_Data[[#This Row],[OrderDate]],"mmmm")</f>
        <v>October</v>
      </c>
      <c r="D3226" s="3" t="str">
        <f t="shared" si="100"/>
        <v>2025</v>
      </c>
      <c r="E3226" t="s">
        <v>50</v>
      </c>
      <c r="F3226" t="s">
        <v>40</v>
      </c>
      <c r="G3226" t="s">
        <v>29</v>
      </c>
      <c r="H3226" t="s">
        <v>32</v>
      </c>
      <c r="I3226" t="s">
        <v>100</v>
      </c>
      <c r="J3226">
        <v>39</v>
      </c>
      <c r="K3226">
        <v>1500</v>
      </c>
      <c r="L3226" s="7">
        <f>Sales_Data[[#This Row],[OrderQuantity]] *Sales_Data[[#This Row],[UnitPrice]]</f>
        <v>58500</v>
      </c>
      <c r="M3226" s="7">
        <f>Sales_Data[[#This Row],[UnitPrice]]-Sales_Data[[#This Row],[UnitCost]]</f>
        <v>700</v>
      </c>
      <c r="N3226" s="7">
        <f>Sales_Data[[#This Row],[Gross Revenue]]-Sales_Data[[#This Row],[Discount Amount ]]</f>
        <v>57800</v>
      </c>
      <c r="O3226" s="7">
        <f>Sales_Data[[#This Row],[OrderQuantity]] *Sales_Data[[#This Row],[UnitCost]]</f>
        <v>31200</v>
      </c>
      <c r="P3226" s="7">
        <f>Sales_Data[[#This Row],[ItemCost]] +Sales_Data[[#This Row],[ShippingCost]]</f>
        <v>31886.46</v>
      </c>
      <c r="Q3226" s="7">
        <f>Sales_Data[[#This Row],[Gross Revenue]]-Sales_Data[[#This Row],[TotalFinancialCost]]</f>
        <v>26613.54</v>
      </c>
      <c r="R3226" s="7">
        <f>Sales_Data[[#This Row],[Actul Bill Amount]]-Sales_Data[[#This Row],[ShippingCost]]</f>
        <v>57113.54</v>
      </c>
      <c r="S3226">
        <v>753</v>
      </c>
      <c r="T3226">
        <v>686.46</v>
      </c>
      <c r="U3226" t="s">
        <v>52</v>
      </c>
      <c r="V3226">
        <v>800</v>
      </c>
      <c r="W3226" t="s">
        <v>33</v>
      </c>
      <c r="X3226" t="str">
        <f t="shared" si="101"/>
        <v>Delhi</v>
      </c>
    </row>
    <row r="3227" spans="1:24" x14ac:dyDescent="0.4">
      <c r="A3227">
        <v>103226</v>
      </c>
      <c r="B3227" s="5">
        <v>45793.848611111112</v>
      </c>
      <c r="C3227" s="3" t="str">
        <f>TEXT(Sales_Data[[#This Row],[OrderDate]],"mmmm")</f>
        <v>May</v>
      </c>
      <c r="D3227" s="3" t="str">
        <f t="shared" si="100"/>
        <v>2025</v>
      </c>
      <c r="E3227" t="s">
        <v>50</v>
      </c>
      <c r="F3227" t="s">
        <v>55</v>
      </c>
      <c r="G3227" t="s">
        <v>31</v>
      </c>
      <c r="H3227" t="s">
        <v>20</v>
      </c>
      <c r="I3227" t="s">
        <v>100</v>
      </c>
      <c r="J3227">
        <v>1</v>
      </c>
      <c r="K3227">
        <v>600</v>
      </c>
      <c r="L3227" s="7">
        <f>Sales_Data[[#This Row],[OrderQuantity]] *Sales_Data[[#This Row],[UnitPrice]]</f>
        <v>600</v>
      </c>
      <c r="M3227" s="7">
        <f>Sales_Data[[#This Row],[UnitPrice]]-Sales_Data[[#This Row],[UnitCost]]</f>
        <v>250</v>
      </c>
      <c r="N3227" s="7">
        <f>Sales_Data[[#This Row],[Gross Revenue]]-Sales_Data[[#This Row],[Discount Amount ]]</f>
        <v>350</v>
      </c>
      <c r="O3227" s="7">
        <f>Sales_Data[[#This Row],[OrderQuantity]] *Sales_Data[[#This Row],[UnitCost]]</f>
        <v>350</v>
      </c>
      <c r="P3227" s="7">
        <f>Sales_Data[[#This Row],[ItemCost]] +Sales_Data[[#This Row],[ShippingCost]]</f>
        <v>1295.5999999999999</v>
      </c>
      <c r="Q3227" s="7">
        <f>Sales_Data[[#This Row],[Gross Revenue]]-Sales_Data[[#This Row],[TotalFinancialCost]]</f>
        <v>-695.59999999999991</v>
      </c>
      <c r="R3227" s="7">
        <f>Sales_Data[[#This Row],[Actul Bill Amount]]-Sales_Data[[#This Row],[ShippingCost]]</f>
        <v>-595.6</v>
      </c>
      <c r="S3227">
        <v>361</v>
      </c>
      <c r="T3227">
        <v>945.6</v>
      </c>
      <c r="U3227" t="s">
        <v>57</v>
      </c>
      <c r="V3227">
        <v>350</v>
      </c>
      <c r="W3227" t="s">
        <v>22</v>
      </c>
      <c r="X3227" t="str">
        <f t="shared" si="101"/>
        <v>Nagpur</v>
      </c>
    </row>
    <row r="3228" spans="1:24" x14ac:dyDescent="0.4">
      <c r="A3228">
        <v>103227</v>
      </c>
      <c r="B3228" s="5">
        <v>46019.259027777778</v>
      </c>
      <c r="C3228" s="3" t="str">
        <f>TEXT(Sales_Data[[#This Row],[OrderDate]],"mmmm")</f>
        <v>December</v>
      </c>
      <c r="D3228" s="3" t="str">
        <f t="shared" si="100"/>
        <v>2025</v>
      </c>
      <c r="E3228" t="s">
        <v>48</v>
      </c>
      <c r="F3228" t="s">
        <v>55</v>
      </c>
      <c r="G3228" t="s">
        <v>15</v>
      </c>
      <c r="H3228" t="s">
        <v>20</v>
      </c>
      <c r="I3228" t="s">
        <v>100</v>
      </c>
      <c r="J3228">
        <v>90</v>
      </c>
      <c r="K3228">
        <v>1200</v>
      </c>
      <c r="L3228" s="7">
        <f>Sales_Data[[#This Row],[OrderQuantity]] *Sales_Data[[#This Row],[UnitPrice]]</f>
        <v>108000</v>
      </c>
      <c r="M3228" s="7">
        <f>Sales_Data[[#This Row],[UnitPrice]]-Sales_Data[[#This Row],[UnitCost]]</f>
        <v>400</v>
      </c>
      <c r="N3228" s="7">
        <f>Sales_Data[[#This Row],[Gross Revenue]]-Sales_Data[[#This Row],[Discount Amount ]]</f>
        <v>107600</v>
      </c>
      <c r="O3228" s="7">
        <f>Sales_Data[[#This Row],[OrderQuantity]] *Sales_Data[[#This Row],[UnitCost]]</f>
        <v>72000</v>
      </c>
      <c r="P3228" s="7">
        <f>Sales_Data[[#This Row],[ItemCost]] +Sales_Data[[#This Row],[ShippingCost]]</f>
        <v>73114.25</v>
      </c>
      <c r="Q3228" s="7">
        <f>Sales_Data[[#This Row],[Gross Revenue]]-Sales_Data[[#This Row],[TotalFinancialCost]]</f>
        <v>34885.75</v>
      </c>
      <c r="R3228" s="7">
        <f>Sales_Data[[#This Row],[Actul Bill Amount]]-Sales_Data[[#This Row],[ShippingCost]]</f>
        <v>106485.75</v>
      </c>
      <c r="S3228">
        <v>630</v>
      </c>
      <c r="T3228">
        <v>1114.25</v>
      </c>
      <c r="U3228" t="s">
        <v>58</v>
      </c>
      <c r="V3228">
        <v>800</v>
      </c>
      <c r="W3228" t="s">
        <v>22</v>
      </c>
      <c r="X3228" t="str">
        <f t="shared" si="101"/>
        <v>Nagpur</v>
      </c>
    </row>
    <row r="3229" spans="1:24" x14ac:dyDescent="0.4">
      <c r="A3229">
        <v>103228</v>
      </c>
      <c r="B3229" s="5">
        <v>45750.026388888888</v>
      </c>
      <c r="C3229" s="3" t="str">
        <f>TEXT(Sales_Data[[#This Row],[OrderDate]],"mmmm")</f>
        <v>April</v>
      </c>
      <c r="D3229" s="3" t="str">
        <f t="shared" si="100"/>
        <v>2025</v>
      </c>
      <c r="E3229" t="s">
        <v>48</v>
      </c>
      <c r="F3229" t="s">
        <v>14</v>
      </c>
      <c r="G3229" t="s">
        <v>31</v>
      </c>
      <c r="H3229" t="s">
        <v>37</v>
      </c>
      <c r="I3229" t="s">
        <v>100</v>
      </c>
      <c r="J3229">
        <v>61</v>
      </c>
      <c r="K3229">
        <v>3200</v>
      </c>
      <c r="L3229" s="7">
        <f>Sales_Data[[#This Row],[OrderQuantity]] *Sales_Data[[#This Row],[UnitPrice]]</f>
        <v>195200</v>
      </c>
      <c r="M3229" s="7">
        <f>Sales_Data[[#This Row],[UnitPrice]]-Sales_Data[[#This Row],[UnitCost]]</f>
        <v>1200</v>
      </c>
      <c r="N3229" s="7">
        <f>Sales_Data[[#This Row],[Gross Revenue]]-Sales_Data[[#This Row],[Discount Amount ]]</f>
        <v>194000</v>
      </c>
      <c r="O3229" s="7">
        <f>Sales_Data[[#This Row],[OrderQuantity]] *Sales_Data[[#This Row],[UnitCost]]</f>
        <v>122000</v>
      </c>
      <c r="P3229" s="7">
        <f>Sales_Data[[#This Row],[ItemCost]] +Sales_Data[[#This Row],[ShippingCost]]</f>
        <v>123075.98</v>
      </c>
      <c r="Q3229" s="7">
        <f>Sales_Data[[#This Row],[Gross Revenue]]-Sales_Data[[#This Row],[TotalFinancialCost]]</f>
        <v>72124.02</v>
      </c>
      <c r="R3229" s="7">
        <f>Sales_Data[[#This Row],[Actul Bill Amount]]-Sales_Data[[#This Row],[ShippingCost]]</f>
        <v>192924.02</v>
      </c>
      <c r="S3229">
        <v>301</v>
      </c>
      <c r="T3229">
        <v>1075.98</v>
      </c>
      <c r="U3229" t="s">
        <v>17</v>
      </c>
      <c r="V3229">
        <v>2000</v>
      </c>
      <c r="W3229" t="s">
        <v>38</v>
      </c>
      <c r="X3229" t="str">
        <f t="shared" si="101"/>
        <v>Kolkata</v>
      </c>
    </row>
    <row r="3230" spans="1:24" x14ac:dyDescent="0.4">
      <c r="A3230">
        <v>103229</v>
      </c>
      <c r="B3230" s="5">
        <v>45766.893055555556</v>
      </c>
      <c r="C3230" s="3" t="str">
        <f>TEXT(Sales_Data[[#This Row],[OrderDate]],"mmmm")</f>
        <v>April</v>
      </c>
      <c r="D3230" s="3" t="str">
        <f t="shared" si="100"/>
        <v>2025</v>
      </c>
      <c r="E3230" t="s">
        <v>48</v>
      </c>
      <c r="F3230" t="s">
        <v>24</v>
      </c>
      <c r="G3230" t="s">
        <v>31</v>
      </c>
      <c r="H3230" t="s">
        <v>16</v>
      </c>
      <c r="I3230" t="s">
        <v>100</v>
      </c>
      <c r="J3230">
        <v>1</v>
      </c>
      <c r="K3230">
        <v>45000</v>
      </c>
      <c r="L3230" s="7">
        <f>Sales_Data[[#This Row],[OrderQuantity]] *Sales_Data[[#This Row],[UnitPrice]]</f>
        <v>45000</v>
      </c>
      <c r="M3230" s="7">
        <f>Sales_Data[[#This Row],[UnitPrice]]-Sales_Data[[#This Row],[UnitCost]]</f>
        <v>13000</v>
      </c>
      <c r="N3230" s="7">
        <f>Sales_Data[[#This Row],[Gross Revenue]]-Sales_Data[[#This Row],[Discount Amount ]]</f>
        <v>32000</v>
      </c>
      <c r="O3230" s="7">
        <f>Sales_Data[[#This Row],[OrderQuantity]] *Sales_Data[[#This Row],[UnitCost]]</f>
        <v>32000</v>
      </c>
      <c r="P3230" s="7">
        <f>Sales_Data[[#This Row],[ItemCost]] +Sales_Data[[#This Row],[ShippingCost]]</f>
        <v>32443.66</v>
      </c>
      <c r="Q3230" s="7">
        <f>Sales_Data[[#This Row],[Gross Revenue]]-Sales_Data[[#This Row],[TotalFinancialCost]]</f>
        <v>12556.34</v>
      </c>
      <c r="R3230" s="7">
        <f>Sales_Data[[#This Row],[Actul Bill Amount]]-Sales_Data[[#This Row],[ShippingCost]]</f>
        <v>31556.34</v>
      </c>
      <c r="S3230">
        <v>1179</v>
      </c>
      <c r="T3230">
        <v>443.66</v>
      </c>
      <c r="U3230" t="s">
        <v>26</v>
      </c>
      <c r="V3230">
        <v>32000</v>
      </c>
      <c r="W3230" t="s">
        <v>18</v>
      </c>
      <c r="X3230" t="str">
        <f t="shared" si="101"/>
        <v>Bengaluru</v>
      </c>
    </row>
    <row r="3231" spans="1:24" x14ac:dyDescent="0.4">
      <c r="A3231">
        <v>103230</v>
      </c>
      <c r="B3231" s="5">
        <v>45898.886805555558</v>
      </c>
      <c r="C3231" s="3" t="str">
        <f>TEXT(Sales_Data[[#This Row],[OrderDate]],"mmmm")</f>
        <v>August</v>
      </c>
      <c r="D3231" s="3" t="str">
        <f t="shared" si="100"/>
        <v>2025</v>
      </c>
      <c r="E3231" t="s">
        <v>45</v>
      </c>
      <c r="F3231" t="s">
        <v>43</v>
      </c>
      <c r="G3231" t="s">
        <v>15</v>
      </c>
      <c r="H3231" t="s">
        <v>16</v>
      </c>
      <c r="I3231" t="s">
        <v>100</v>
      </c>
      <c r="J3231">
        <v>73</v>
      </c>
      <c r="K3231">
        <v>2800</v>
      </c>
      <c r="L3231" s="7">
        <f>Sales_Data[[#This Row],[OrderQuantity]] *Sales_Data[[#This Row],[UnitPrice]]</f>
        <v>204400</v>
      </c>
      <c r="M3231" s="7">
        <f>Sales_Data[[#This Row],[UnitPrice]]-Sales_Data[[#This Row],[UnitCost]]</f>
        <v>1300</v>
      </c>
      <c r="N3231" s="7">
        <f>Sales_Data[[#This Row],[Gross Revenue]]-Sales_Data[[#This Row],[Discount Amount ]]</f>
        <v>203100</v>
      </c>
      <c r="O3231" s="7">
        <f>Sales_Data[[#This Row],[OrderQuantity]] *Sales_Data[[#This Row],[UnitCost]]</f>
        <v>109500</v>
      </c>
      <c r="P3231" s="7">
        <f>Sales_Data[[#This Row],[ItemCost]] +Sales_Data[[#This Row],[ShippingCost]]</f>
        <v>110434.6</v>
      </c>
      <c r="Q3231" s="7">
        <f>Sales_Data[[#This Row],[Gross Revenue]]-Sales_Data[[#This Row],[TotalFinancialCost]]</f>
        <v>93965.4</v>
      </c>
      <c r="R3231" s="7">
        <f>Sales_Data[[#This Row],[Actul Bill Amount]]-Sales_Data[[#This Row],[ShippingCost]]</f>
        <v>202165.4</v>
      </c>
      <c r="S3231">
        <v>838</v>
      </c>
      <c r="T3231">
        <v>934.6</v>
      </c>
      <c r="U3231" t="s">
        <v>61</v>
      </c>
      <c r="V3231">
        <v>1500</v>
      </c>
      <c r="W3231" t="s">
        <v>18</v>
      </c>
      <c r="X3231" t="str">
        <f t="shared" si="101"/>
        <v>Bengaluru</v>
      </c>
    </row>
    <row r="3232" spans="1:24" x14ac:dyDescent="0.4">
      <c r="A3232">
        <v>103231</v>
      </c>
      <c r="B3232" s="5">
        <v>46012.930555555555</v>
      </c>
      <c r="C3232" s="3" t="str">
        <f>TEXT(Sales_Data[[#This Row],[OrderDate]],"mmmm")</f>
        <v>December</v>
      </c>
      <c r="D3232" s="3" t="str">
        <f t="shared" si="100"/>
        <v>2025</v>
      </c>
      <c r="E3232" t="s">
        <v>13</v>
      </c>
      <c r="F3232" t="s">
        <v>40</v>
      </c>
      <c r="G3232" t="s">
        <v>31</v>
      </c>
      <c r="H3232" t="s">
        <v>32</v>
      </c>
      <c r="I3232" t="s">
        <v>100</v>
      </c>
      <c r="J3232">
        <v>90</v>
      </c>
      <c r="K3232">
        <v>5500</v>
      </c>
      <c r="L3232" s="7">
        <f>Sales_Data[[#This Row],[OrderQuantity]] *Sales_Data[[#This Row],[UnitPrice]]</f>
        <v>495000</v>
      </c>
      <c r="M3232" s="7">
        <f>Sales_Data[[#This Row],[UnitPrice]]-Sales_Data[[#This Row],[UnitCost]]</f>
        <v>2000</v>
      </c>
      <c r="N3232" s="7">
        <f>Sales_Data[[#This Row],[Gross Revenue]]-Sales_Data[[#This Row],[Discount Amount ]]</f>
        <v>493000</v>
      </c>
      <c r="O3232" s="7">
        <f>Sales_Data[[#This Row],[OrderQuantity]] *Sales_Data[[#This Row],[UnitCost]]</f>
        <v>315000</v>
      </c>
      <c r="P3232" s="7">
        <f>Sales_Data[[#This Row],[ItemCost]] +Sales_Data[[#This Row],[ShippingCost]]</f>
        <v>315729.88</v>
      </c>
      <c r="Q3232" s="7">
        <f>Sales_Data[[#This Row],[Gross Revenue]]-Sales_Data[[#This Row],[TotalFinancialCost]]</f>
        <v>179270.12</v>
      </c>
      <c r="R3232" s="7">
        <f>Sales_Data[[#This Row],[Actul Bill Amount]]-Sales_Data[[#This Row],[ShippingCost]]</f>
        <v>492270.12</v>
      </c>
      <c r="S3232">
        <v>341</v>
      </c>
      <c r="T3232">
        <v>729.88</v>
      </c>
      <c r="U3232" t="s">
        <v>41</v>
      </c>
      <c r="V3232">
        <v>3500</v>
      </c>
      <c r="W3232" t="s">
        <v>33</v>
      </c>
      <c r="X3232" t="str">
        <f t="shared" si="101"/>
        <v>Delhi</v>
      </c>
    </row>
    <row r="3233" spans="1:24" x14ac:dyDescent="0.4">
      <c r="A3233">
        <v>103232</v>
      </c>
      <c r="B3233" s="5">
        <v>45799.316666666666</v>
      </c>
      <c r="C3233" s="3" t="str">
        <f>TEXT(Sales_Data[[#This Row],[OrderDate]],"mmmm")</f>
        <v>May</v>
      </c>
      <c r="D3233" s="3" t="str">
        <f t="shared" si="100"/>
        <v>2025</v>
      </c>
      <c r="E3233" t="s">
        <v>23</v>
      </c>
      <c r="F3233" t="s">
        <v>43</v>
      </c>
      <c r="G3233" t="s">
        <v>15</v>
      </c>
      <c r="H3233" t="s">
        <v>20</v>
      </c>
      <c r="I3233" t="s">
        <v>100</v>
      </c>
      <c r="J3233">
        <v>18</v>
      </c>
      <c r="K3233">
        <v>1800</v>
      </c>
      <c r="L3233" s="7">
        <f>Sales_Data[[#This Row],[OrderQuantity]] *Sales_Data[[#This Row],[UnitPrice]]</f>
        <v>32400</v>
      </c>
      <c r="M3233" s="7">
        <f>Sales_Data[[#This Row],[UnitPrice]]-Sales_Data[[#This Row],[UnitCost]]</f>
        <v>900</v>
      </c>
      <c r="N3233" s="7">
        <f>Sales_Data[[#This Row],[Gross Revenue]]-Sales_Data[[#This Row],[Discount Amount ]]</f>
        <v>31500</v>
      </c>
      <c r="O3233" s="7">
        <f>Sales_Data[[#This Row],[OrderQuantity]] *Sales_Data[[#This Row],[UnitCost]]</f>
        <v>16200</v>
      </c>
      <c r="P3233" s="7">
        <f>Sales_Data[[#This Row],[ItemCost]] +Sales_Data[[#This Row],[ShippingCost]]</f>
        <v>16674.68</v>
      </c>
      <c r="Q3233" s="7">
        <f>Sales_Data[[#This Row],[Gross Revenue]]-Sales_Data[[#This Row],[TotalFinancialCost]]</f>
        <v>15725.32</v>
      </c>
      <c r="R3233" s="7">
        <f>Sales_Data[[#This Row],[Actul Bill Amount]]-Sales_Data[[#This Row],[ShippingCost]]</f>
        <v>31025.32</v>
      </c>
      <c r="S3233">
        <v>964</v>
      </c>
      <c r="T3233">
        <v>474.68</v>
      </c>
      <c r="U3233" t="s">
        <v>51</v>
      </c>
      <c r="V3233">
        <v>900</v>
      </c>
      <c r="W3233" t="s">
        <v>22</v>
      </c>
      <c r="X3233" t="str">
        <f t="shared" si="101"/>
        <v>Nagpur</v>
      </c>
    </row>
    <row r="3234" spans="1:24" x14ac:dyDescent="0.4">
      <c r="A3234">
        <v>103233</v>
      </c>
      <c r="B3234" s="5">
        <v>45948.567361111112</v>
      </c>
      <c r="C3234" s="3" t="str">
        <f>TEXT(Sales_Data[[#This Row],[OrderDate]],"mmmm")</f>
        <v>October</v>
      </c>
      <c r="D3234" s="3" t="str">
        <f t="shared" si="100"/>
        <v>2025</v>
      </c>
      <c r="E3234" t="s">
        <v>39</v>
      </c>
      <c r="F3234" t="s">
        <v>14</v>
      </c>
      <c r="G3234" t="s">
        <v>31</v>
      </c>
      <c r="H3234" t="s">
        <v>32</v>
      </c>
      <c r="I3234" t="s">
        <v>100</v>
      </c>
      <c r="J3234">
        <v>81</v>
      </c>
      <c r="K3234">
        <v>3200</v>
      </c>
      <c r="L3234" s="7">
        <f>Sales_Data[[#This Row],[OrderQuantity]] *Sales_Data[[#This Row],[UnitPrice]]</f>
        <v>259200</v>
      </c>
      <c r="M3234" s="7">
        <f>Sales_Data[[#This Row],[UnitPrice]]-Sales_Data[[#This Row],[UnitCost]]</f>
        <v>1200</v>
      </c>
      <c r="N3234" s="7">
        <f>Sales_Data[[#This Row],[Gross Revenue]]-Sales_Data[[#This Row],[Discount Amount ]]</f>
        <v>258000</v>
      </c>
      <c r="O3234" s="7">
        <f>Sales_Data[[#This Row],[OrderQuantity]] *Sales_Data[[#This Row],[UnitCost]]</f>
        <v>162000</v>
      </c>
      <c r="P3234" s="7">
        <f>Sales_Data[[#This Row],[ItemCost]] +Sales_Data[[#This Row],[ShippingCost]]</f>
        <v>163124.01</v>
      </c>
      <c r="Q3234" s="7">
        <f>Sales_Data[[#This Row],[Gross Revenue]]-Sales_Data[[#This Row],[TotalFinancialCost]]</f>
        <v>96075.989999999991</v>
      </c>
      <c r="R3234" s="7">
        <f>Sales_Data[[#This Row],[Actul Bill Amount]]-Sales_Data[[#This Row],[ShippingCost]]</f>
        <v>256875.99</v>
      </c>
      <c r="S3234">
        <v>585</v>
      </c>
      <c r="T3234">
        <v>1124.01</v>
      </c>
      <c r="U3234" t="s">
        <v>17</v>
      </c>
      <c r="V3234">
        <v>2000</v>
      </c>
      <c r="W3234" t="s">
        <v>33</v>
      </c>
      <c r="X3234" t="str">
        <f t="shared" si="101"/>
        <v>Delhi</v>
      </c>
    </row>
    <row r="3235" spans="1:24" x14ac:dyDescent="0.4">
      <c r="A3235">
        <v>103234</v>
      </c>
      <c r="B3235" s="5">
        <v>45894.540277777778</v>
      </c>
      <c r="C3235" s="3" t="str">
        <f>TEXT(Sales_Data[[#This Row],[OrderDate]],"mmmm")</f>
        <v>August</v>
      </c>
      <c r="D3235" s="3" t="str">
        <f t="shared" si="100"/>
        <v>2025</v>
      </c>
      <c r="E3235" t="s">
        <v>19</v>
      </c>
      <c r="F3235" t="s">
        <v>55</v>
      </c>
      <c r="G3235" t="s">
        <v>31</v>
      </c>
      <c r="H3235" t="s">
        <v>20</v>
      </c>
      <c r="I3235" t="s">
        <v>100</v>
      </c>
      <c r="J3235">
        <v>38</v>
      </c>
      <c r="K3235">
        <v>600</v>
      </c>
      <c r="L3235" s="7">
        <f>Sales_Data[[#This Row],[OrderQuantity]] *Sales_Data[[#This Row],[UnitPrice]]</f>
        <v>22800</v>
      </c>
      <c r="M3235" s="7">
        <f>Sales_Data[[#This Row],[UnitPrice]]-Sales_Data[[#This Row],[UnitCost]]</f>
        <v>250</v>
      </c>
      <c r="N3235" s="7">
        <f>Sales_Data[[#This Row],[Gross Revenue]]-Sales_Data[[#This Row],[Discount Amount ]]</f>
        <v>22550</v>
      </c>
      <c r="O3235" s="7">
        <f>Sales_Data[[#This Row],[OrderQuantity]] *Sales_Data[[#This Row],[UnitCost]]</f>
        <v>13300</v>
      </c>
      <c r="P3235" s="7">
        <f>Sales_Data[[#This Row],[ItemCost]] +Sales_Data[[#This Row],[ShippingCost]]</f>
        <v>13634.5</v>
      </c>
      <c r="Q3235" s="7">
        <f>Sales_Data[[#This Row],[Gross Revenue]]-Sales_Data[[#This Row],[TotalFinancialCost]]</f>
        <v>9165.5</v>
      </c>
      <c r="R3235" s="7">
        <f>Sales_Data[[#This Row],[Actul Bill Amount]]-Sales_Data[[#This Row],[ShippingCost]]</f>
        <v>22215.5</v>
      </c>
      <c r="S3235">
        <v>514</v>
      </c>
      <c r="T3235">
        <v>334.5</v>
      </c>
      <c r="U3235" t="s">
        <v>57</v>
      </c>
      <c r="V3235">
        <v>350</v>
      </c>
      <c r="W3235" t="s">
        <v>22</v>
      </c>
      <c r="X3235" t="str">
        <f t="shared" si="101"/>
        <v>Nagpur</v>
      </c>
    </row>
    <row r="3236" spans="1:24" x14ac:dyDescent="0.4">
      <c r="A3236">
        <v>103235</v>
      </c>
      <c r="B3236" s="5">
        <v>45997.415972222225</v>
      </c>
      <c r="C3236" s="3" t="str">
        <f>TEXT(Sales_Data[[#This Row],[OrderDate]],"mmmm")</f>
        <v>December</v>
      </c>
      <c r="D3236" s="3" t="str">
        <f t="shared" si="100"/>
        <v>2025</v>
      </c>
      <c r="E3236" t="s">
        <v>39</v>
      </c>
      <c r="F3236" t="s">
        <v>43</v>
      </c>
      <c r="G3236" t="s">
        <v>15</v>
      </c>
      <c r="H3236" t="s">
        <v>37</v>
      </c>
      <c r="I3236" t="s">
        <v>100</v>
      </c>
      <c r="J3236">
        <v>63</v>
      </c>
      <c r="K3236">
        <v>1800</v>
      </c>
      <c r="L3236" s="7">
        <f>Sales_Data[[#This Row],[OrderQuantity]] *Sales_Data[[#This Row],[UnitPrice]]</f>
        <v>113400</v>
      </c>
      <c r="M3236" s="7">
        <f>Sales_Data[[#This Row],[UnitPrice]]-Sales_Data[[#This Row],[UnitCost]]</f>
        <v>900</v>
      </c>
      <c r="N3236" s="7">
        <f>Sales_Data[[#This Row],[Gross Revenue]]-Sales_Data[[#This Row],[Discount Amount ]]</f>
        <v>112500</v>
      </c>
      <c r="O3236" s="7">
        <f>Sales_Data[[#This Row],[OrderQuantity]] *Sales_Data[[#This Row],[UnitCost]]</f>
        <v>56700</v>
      </c>
      <c r="P3236" s="7">
        <f>Sales_Data[[#This Row],[ItemCost]] +Sales_Data[[#This Row],[ShippingCost]]</f>
        <v>57268.76</v>
      </c>
      <c r="Q3236" s="7">
        <f>Sales_Data[[#This Row],[Gross Revenue]]-Sales_Data[[#This Row],[TotalFinancialCost]]</f>
        <v>56131.24</v>
      </c>
      <c r="R3236" s="7">
        <f>Sales_Data[[#This Row],[Actul Bill Amount]]-Sales_Data[[#This Row],[ShippingCost]]</f>
        <v>111931.24</v>
      </c>
      <c r="S3236">
        <v>549</v>
      </c>
      <c r="T3236">
        <v>568.76</v>
      </c>
      <c r="U3236" t="s">
        <v>51</v>
      </c>
      <c r="V3236">
        <v>900</v>
      </c>
      <c r="W3236" t="s">
        <v>38</v>
      </c>
      <c r="X3236" t="str">
        <f t="shared" si="101"/>
        <v>Kolkata</v>
      </c>
    </row>
    <row r="3237" spans="1:24" x14ac:dyDescent="0.4">
      <c r="A3237">
        <v>103236</v>
      </c>
      <c r="B3237" s="5">
        <v>45969.493055555555</v>
      </c>
      <c r="C3237" s="3" t="str">
        <f>TEXT(Sales_Data[[#This Row],[OrderDate]],"mmmm")</f>
        <v>November</v>
      </c>
      <c r="D3237" s="3" t="str">
        <f t="shared" si="100"/>
        <v>2025</v>
      </c>
      <c r="E3237" t="s">
        <v>45</v>
      </c>
      <c r="F3237" t="s">
        <v>46</v>
      </c>
      <c r="G3237" t="s">
        <v>15</v>
      </c>
      <c r="H3237" t="s">
        <v>37</v>
      </c>
      <c r="I3237" t="s">
        <v>100</v>
      </c>
      <c r="J3237">
        <v>89</v>
      </c>
      <c r="K3237">
        <v>15000</v>
      </c>
      <c r="L3237" s="7">
        <f>Sales_Data[[#This Row],[OrderQuantity]] *Sales_Data[[#This Row],[UnitPrice]]</f>
        <v>1335000</v>
      </c>
      <c r="M3237" s="7">
        <f>Sales_Data[[#This Row],[UnitPrice]]-Sales_Data[[#This Row],[UnitCost]]</f>
        <v>5500</v>
      </c>
      <c r="N3237" s="7">
        <f>Sales_Data[[#This Row],[Gross Revenue]]-Sales_Data[[#This Row],[Discount Amount ]]</f>
        <v>1329500</v>
      </c>
      <c r="O3237" s="7">
        <f>Sales_Data[[#This Row],[OrderQuantity]] *Sales_Data[[#This Row],[UnitCost]]</f>
        <v>845500</v>
      </c>
      <c r="P3237" s="7">
        <f>Sales_Data[[#This Row],[ItemCost]] +Sales_Data[[#This Row],[ShippingCost]]</f>
        <v>845888.68</v>
      </c>
      <c r="Q3237" s="7">
        <f>Sales_Data[[#This Row],[Gross Revenue]]-Sales_Data[[#This Row],[TotalFinancialCost]]</f>
        <v>489111.31999999995</v>
      </c>
      <c r="R3237" s="7">
        <f>Sales_Data[[#This Row],[Actul Bill Amount]]-Sales_Data[[#This Row],[ShippingCost]]</f>
        <v>1329111.32</v>
      </c>
      <c r="S3237">
        <v>316</v>
      </c>
      <c r="T3237">
        <v>388.68</v>
      </c>
      <c r="U3237" t="s">
        <v>53</v>
      </c>
      <c r="V3237">
        <v>9500</v>
      </c>
      <c r="W3237" t="s">
        <v>38</v>
      </c>
      <c r="X3237" t="str">
        <f t="shared" si="101"/>
        <v>Kolkata</v>
      </c>
    </row>
    <row r="3238" spans="1:24" x14ac:dyDescent="0.4">
      <c r="A3238">
        <v>103237</v>
      </c>
      <c r="B3238" s="5">
        <v>45834.512499999997</v>
      </c>
      <c r="C3238" s="3" t="str">
        <f>TEXT(Sales_Data[[#This Row],[OrderDate]],"mmmm")</f>
        <v>June</v>
      </c>
      <c r="D3238" s="3" t="str">
        <f t="shared" si="100"/>
        <v>2025</v>
      </c>
      <c r="E3238" t="s">
        <v>39</v>
      </c>
      <c r="F3238" t="s">
        <v>43</v>
      </c>
      <c r="G3238" t="s">
        <v>29</v>
      </c>
      <c r="H3238" t="s">
        <v>25</v>
      </c>
      <c r="I3238" t="s">
        <v>100</v>
      </c>
      <c r="J3238">
        <v>92</v>
      </c>
      <c r="K3238">
        <v>1800</v>
      </c>
      <c r="L3238" s="7">
        <f>Sales_Data[[#This Row],[OrderQuantity]] *Sales_Data[[#This Row],[UnitPrice]]</f>
        <v>165600</v>
      </c>
      <c r="M3238" s="7">
        <f>Sales_Data[[#This Row],[UnitPrice]]-Sales_Data[[#This Row],[UnitCost]]</f>
        <v>900</v>
      </c>
      <c r="N3238" s="7">
        <f>Sales_Data[[#This Row],[Gross Revenue]]-Sales_Data[[#This Row],[Discount Amount ]]</f>
        <v>164700</v>
      </c>
      <c r="O3238" s="7">
        <f>Sales_Data[[#This Row],[OrderQuantity]] *Sales_Data[[#This Row],[UnitCost]]</f>
        <v>82800</v>
      </c>
      <c r="P3238" s="7">
        <f>Sales_Data[[#This Row],[ItemCost]] +Sales_Data[[#This Row],[ShippingCost]]</f>
        <v>83051.77</v>
      </c>
      <c r="Q3238" s="7">
        <f>Sales_Data[[#This Row],[Gross Revenue]]-Sales_Data[[#This Row],[TotalFinancialCost]]</f>
        <v>82548.23</v>
      </c>
      <c r="R3238" s="7">
        <f>Sales_Data[[#This Row],[Actul Bill Amount]]-Sales_Data[[#This Row],[ShippingCost]]</f>
        <v>164448.23000000001</v>
      </c>
      <c r="S3238">
        <v>433</v>
      </c>
      <c r="T3238">
        <v>251.77</v>
      </c>
      <c r="U3238" t="s">
        <v>51</v>
      </c>
      <c r="V3238">
        <v>900</v>
      </c>
      <c r="W3238" t="s">
        <v>27</v>
      </c>
      <c r="X3238" t="str">
        <f t="shared" si="101"/>
        <v>Mumbai</v>
      </c>
    </row>
    <row r="3239" spans="1:24" x14ac:dyDescent="0.4">
      <c r="A3239">
        <v>103238</v>
      </c>
      <c r="B3239" s="5">
        <v>45798.635416666664</v>
      </c>
      <c r="C3239" s="3" t="str">
        <f>TEXT(Sales_Data[[#This Row],[OrderDate]],"mmmm")</f>
        <v>May</v>
      </c>
      <c r="D3239" s="3" t="str">
        <f t="shared" si="100"/>
        <v>2025</v>
      </c>
      <c r="E3239" t="s">
        <v>50</v>
      </c>
      <c r="F3239" t="s">
        <v>14</v>
      </c>
      <c r="G3239" t="s">
        <v>15</v>
      </c>
      <c r="H3239" t="s">
        <v>25</v>
      </c>
      <c r="I3239" t="s">
        <v>100</v>
      </c>
      <c r="J3239">
        <v>11</v>
      </c>
      <c r="K3239">
        <v>6500</v>
      </c>
      <c r="L3239" s="7">
        <f>Sales_Data[[#This Row],[OrderQuantity]] *Sales_Data[[#This Row],[UnitPrice]]</f>
        <v>71500</v>
      </c>
      <c r="M3239" s="7">
        <f>Sales_Data[[#This Row],[UnitPrice]]-Sales_Data[[#This Row],[UnitCost]]</f>
        <v>2300</v>
      </c>
      <c r="N3239" s="7">
        <f>Sales_Data[[#This Row],[Gross Revenue]]-Sales_Data[[#This Row],[Discount Amount ]]</f>
        <v>69200</v>
      </c>
      <c r="O3239" s="7">
        <f>Sales_Data[[#This Row],[OrderQuantity]] *Sales_Data[[#This Row],[UnitCost]]</f>
        <v>46200</v>
      </c>
      <c r="P3239" s="7">
        <f>Sales_Data[[#This Row],[ItemCost]] +Sales_Data[[#This Row],[ShippingCost]]</f>
        <v>46490.15</v>
      </c>
      <c r="Q3239" s="7">
        <f>Sales_Data[[#This Row],[Gross Revenue]]-Sales_Data[[#This Row],[TotalFinancialCost]]</f>
        <v>25009.85</v>
      </c>
      <c r="R3239" s="7">
        <f>Sales_Data[[#This Row],[Actul Bill Amount]]-Sales_Data[[#This Row],[ShippingCost]]</f>
        <v>68909.850000000006</v>
      </c>
      <c r="S3239">
        <v>987</v>
      </c>
      <c r="T3239">
        <v>290.14999999999998</v>
      </c>
      <c r="U3239" t="s">
        <v>21</v>
      </c>
      <c r="V3239">
        <v>4200</v>
      </c>
      <c r="W3239" t="s">
        <v>27</v>
      </c>
      <c r="X3239" t="str">
        <f t="shared" si="101"/>
        <v>Mumbai</v>
      </c>
    </row>
    <row r="3240" spans="1:24" x14ac:dyDescent="0.4">
      <c r="A3240">
        <v>103239</v>
      </c>
      <c r="B3240" s="5">
        <v>45846.851388888892</v>
      </c>
      <c r="C3240" s="3" t="str">
        <f>TEXT(Sales_Data[[#This Row],[OrderDate]],"mmmm")</f>
        <v>July</v>
      </c>
      <c r="D3240" s="3" t="str">
        <f t="shared" si="100"/>
        <v>2025</v>
      </c>
      <c r="E3240" t="s">
        <v>19</v>
      </c>
      <c r="F3240" t="s">
        <v>28</v>
      </c>
      <c r="G3240" t="s">
        <v>15</v>
      </c>
      <c r="H3240" t="s">
        <v>20</v>
      </c>
      <c r="I3240" t="s">
        <v>100</v>
      </c>
      <c r="J3240">
        <v>26</v>
      </c>
      <c r="K3240">
        <v>450</v>
      </c>
      <c r="L3240" s="7">
        <f>Sales_Data[[#This Row],[OrderQuantity]] *Sales_Data[[#This Row],[UnitPrice]]</f>
        <v>11700</v>
      </c>
      <c r="M3240" s="7">
        <f>Sales_Data[[#This Row],[UnitPrice]]-Sales_Data[[#This Row],[UnitCost]]</f>
        <v>250</v>
      </c>
      <c r="N3240" s="7">
        <f>Sales_Data[[#This Row],[Gross Revenue]]-Sales_Data[[#This Row],[Discount Amount ]]</f>
        <v>11450</v>
      </c>
      <c r="O3240" s="7">
        <f>Sales_Data[[#This Row],[OrderQuantity]] *Sales_Data[[#This Row],[UnitCost]]</f>
        <v>5200</v>
      </c>
      <c r="P3240" s="7">
        <f>Sales_Data[[#This Row],[ItemCost]] +Sales_Data[[#This Row],[ShippingCost]]</f>
        <v>5473.44</v>
      </c>
      <c r="Q3240" s="7">
        <f>Sales_Data[[#This Row],[Gross Revenue]]-Sales_Data[[#This Row],[TotalFinancialCost]]</f>
        <v>6226.56</v>
      </c>
      <c r="R3240" s="7">
        <f>Sales_Data[[#This Row],[Actul Bill Amount]]-Sales_Data[[#This Row],[ShippingCost]]</f>
        <v>11176.56</v>
      </c>
      <c r="S3240">
        <v>1094</v>
      </c>
      <c r="T3240">
        <v>273.44</v>
      </c>
      <c r="U3240" t="s">
        <v>30</v>
      </c>
      <c r="V3240">
        <v>200</v>
      </c>
      <c r="W3240" t="s">
        <v>22</v>
      </c>
      <c r="X3240" t="str">
        <f t="shared" si="101"/>
        <v>Nagpur</v>
      </c>
    </row>
    <row r="3241" spans="1:24" x14ac:dyDescent="0.4">
      <c r="A3241">
        <v>103240</v>
      </c>
      <c r="B3241" s="5">
        <v>45706.538194444445</v>
      </c>
      <c r="C3241" s="3" t="str">
        <f>TEXT(Sales_Data[[#This Row],[OrderDate]],"mmmm")</f>
        <v>February</v>
      </c>
      <c r="D3241" s="3" t="str">
        <f t="shared" si="100"/>
        <v>2025</v>
      </c>
      <c r="E3241" t="s">
        <v>23</v>
      </c>
      <c r="F3241" t="s">
        <v>28</v>
      </c>
      <c r="G3241" t="s">
        <v>31</v>
      </c>
      <c r="H3241" t="s">
        <v>37</v>
      </c>
      <c r="I3241" t="s">
        <v>100</v>
      </c>
      <c r="J3241">
        <v>87</v>
      </c>
      <c r="K3241">
        <v>450</v>
      </c>
      <c r="L3241" s="7">
        <f>Sales_Data[[#This Row],[OrderQuantity]] *Sales_Data[[#This Row],[UnitPrice]]</f>
        <v>39150</v>
      </c>
      <c r="M3241" s="7">
        <f>Sales_Data[[#This Row],[UnitPrice]]-Sales_Data[[#This Row],[UnitCost]]</f>
        <v>250</v>
      </c>
      <c r="N3241" s="7">
        <f>Sales_Data[[#This Row],[Gross Revenue]]-Sales_Data[[#This Row],[Discount Amount ]]</f>
        <v>38900</v>
      </c>
      <c r="O3241" s="7">
        <f>Sales_Data[[#This Row],[OrderQuantity]] *Sales_Data[[#This Row],[UnitCost]]</f>
        <v>17400</v>
      </c>
      <c r="P3241" s="7">
        <f>Sales_Data[[#This Row],[ItemCost]] +Sales_Data[[#This Row],[ShippingCost]]</f>
        <v>17919.18</v>
      </c>
      <c r="Q3241" s="7">
        <f>Sales_Data[[#This Row],[Gross Revenue]]-Sales_Data[[#This Row],[TotalFinancialCost]]</f>
        <v>21230.82</v>
      </c>
      <c r="R3241" s="7">
        <f>Sales_Data[[#This Row],[Actul Bill Amount]]-Sales_Data[[#This Row],[ShippingCost]]</f>
        <v>38380.82</v>
      </c>
      <c r="S3241">
        <v>341</v>
      </c>
      <c r="T3241">
        <v>519.17999999999995</v>
      </c>
      <c r="U3241" t="s">
        <v>30</v>
      </c>
      <c r="V3241">
        <v>200</v>
      </c>
      <c r="W3241" t="s">
        <v>38</v>
      </c>
      <c r="X3241" t="str">
        <f t="shared" si="101"/>
        <v>Kolkata</v>
      </c>
    </row>
    <row r="3242" spans="1:24" x14ac:dyDescent="0.4">
      <c r="A3242">
        <v>103241</v>
      </c>
      <c r="B3242" s="5">
        <v>45959.59097222222</v>
      </c>
      <c r="C3242" s="3" t="str">
        <f>TEXT(Sales_Data[[#This Row],[OrderDate]],"mmmm")</f>
        <v>October</v>
      </c>
      <c r="D3242" s="3" t="str">
        <f t="shared" si="100"/>
        <v>2025</v>
      </c>
      <c r="E3242" t="s">
        <v>19</v>
      </c>
      <c r="F3242" t="s">
        <v>43</v>
      </c>
      <c r="G3242" t="s">
        <v>29</v>
      </c>
      <c r="H3242" t="s">
        <v>16</v>
      </c>
      <c r="I3242" t="s">
        <v>100</v>
      </c>
      <c r="J3242">
        <v>87</v>
      </c>
      <c r="K3242">
        <v>2800</v>
      </c>
      <c r="L3242" s="7">
        <f>Sales_Data[[#This Row],[OrderQuantity]] *Sales_Data[[#This Row],[UnitPrice]]</f>
        <v>243600</v>
      </c>
      <c r="M3242" s="7">
        <f>Sales_Data[[#This Row],[UnitPrice]]-Sales_Data[[#This Row],[UnitCost]]</f>
        <v>1300</v>
      </c>
      <c r="N3242" s="7">
        <f>Sales_Data[[#This Row],[Gross Revenue]]-Sales_Data[[#This Row],[Discount Amount ]]</f>
        <v>242300</v>
      </c>
      <c r="O3242" s="7">
        <f>Sales_Data[[#This Row],[OrderQuantity]] *Sales_Data[[#This Row],[UnitCost]]</f>
        <v>130500</v>
      </c>
      <c r="P3242" s="7">
        <f>Sales_Data[[#This Row],[ItemCost]] +Sales_Data[[#This Row],[ShippingCost]]</f>
        <v>131488.57999999999</v>
      </c>
      <c r="Q3242" s="7">
        <f>Sales_Data[[#This Row],[Gross Revenue]]-Sales_Data[[#This Row],[TotalFinancialCost]]</f>
        <v>112111.42000000001</v>
      </c>
      <c r="R3242" s="7">
        <f>Sales_Data[[#This Row],[Actul Bill Amount]]-Sales_Data[[#This Row],[ShippingCost]]</f>
        <v>241311.42</v>
      </c>
      <c r="S3242">
        <v>526</v>
      </c>
      <c r="T3242">
        <v>988.58</v>
      </c>
      <c r="U3242" t="s">
        <v>61</v>
      </c>
      <c r="V3242">
        <v>1500</v>
      </c>
      <c r="W3242" t="s">
        <v>18</v>
      </c>
      <c r="X3242" t="str">
        <f t="shared" si="101"/>
        <v>Bengaluru</v>
      </c>
    </row>
    <row r="3243" spans="1:24" x14ac:dyDescent="0.4">
      <c r="A3243">
        <v>103242</v>
      </c>
      <c r="B3243" s="5">
        <v>45847.126388888886</v>
      </c>
      <c r="C3243" s="3" t="str">
        <f>TEXT(Sales_Data[[#This Row],[OrderDate]],"mmmm")</f>
        <v>July</v>
      </c>
      <c r="D3243" s="3" t="str">
        <f t="shared" si="100"/>
        <v>2025</v>
      </c>
      <c r="E3243" t="s">
        <v>34</v>
      </c>
      <c r="F3243" t="s">
        <v>28</v>
      </c>
      <c r="G3243" t="s">
        <v>31</v>
      </c>
      <c r="H3243" t="s">
        <v>16</v>
      </c>
      <c r="I3243" t="s">
        <v>100</v>
      </c>
      <c r="J3243">
        <v>65</v>
      </c>
      <c r="K3243">
        <v>2500</v>
      </c>
      <c r="L3243" s="7">
        <f>Sales_Data[[#This Row],[OrderQuantity]] *Sales_Data[[#This Row],[UnitPrice]]</f>
        <v>162500</v>
      </c>
      <c r="M3243" s="7">
        <f>Sales_Data[[#This Row],[UnitPrice]]-Sales_Data[[#This Row],[UnitCost]]</f>
        <v>1000</v>
      </c>
      <c r="N3243" s="7">
        <f>Sales_Data[[#This Row],[Gross Revenue]]-Sales_Data[[#This Row],[Discount Amount ]]</f>
        <v>161500</v>
      </c>
      <c r="O3243" s="7">
        <f>Sales_Data[[#This Row],[OrderQuantity]] *Sales_Data[[#This Row],[UnitCost]]</f>
        <v>97500</v>
      </c>
      <c r="P3243" s="7">
        <f>Sales_Data[[#This Row],[ItemCost]] +Sales_Data[[#This Row],[ShippingCost]]</f>
        <v>98939.32</v>
      </c>
      <c r="Q3243" s="7">
        <f>Sales_Data[[#This Row],[Gross Revenue]]-Sales_Data[[#This Row],[TotalFinancialCost]]</f>
        <v>63560.679999999993</v>
      </c>
      <c r="R3243" s="7">
        <f>Sales_Data[[#This Row],[Actul Bill Amount]]-Sales_Data[[#This Row],[ShippingCost]]</f>
        <v>160060.68</v>
      </c>
      <c r="S3243">
        <v>1132</v>
      </c>
      <c r="T3243">
        <v>1439.32</v>
      </c>
      <c r="U3243" t="s">
        <v>54</v>
      </c>
      <c r="V3243">
        <v>1500</v>
      </c>
      <c r="W3243" t="s">
        <v>18</v>
      </c>
      <c r="X3243" t="str">
        <f t="shared" si="101"/>
        <v>Bengaluru</v>
      </c>
    </row>
    <row r="3244" spans="1:24" x14ac:dyDescent="0.4">
      <c r="A3244">
        <v>103243</v>
      </c>
      <c r="B3244" s="5">
        <v>45793.166666666664</v>
      </c>
      <c r="C3244" s="3" t="str">
        <f>TEXT(Sales_Data[[#This Row],[OrderDate]],"mmmm")</f>
        <v>May</v>
      </c>
      <c r="D3244" s="3" t="str">
        <f t="shared" si="100"/>
        <v>2025</v>
      </c>
      <c r="E3244" t="s">
        <v>39</v>
      </c>
      <c r="F3244" t="s">
        <v>24</v>
      </c>
      <c r="G3244" t="s">
        <v>15</v>
      </c>
      <c r="H3244" t="s">
        <v>37</v>
      </c>
      <c r="I3244" t="s">
        <v>100</v>
      </c>
      <c r="J3244">
        <v>54</v>
      </c>
      <c r="K3244">
        <v>25000</v>
      </c>
      <c r="L3244" s="7">
        <f>Sales_Data[[#This Row],[OrderQuantity]] *Sales_Data[[#This Row],[UnitPrice]]</f>
        <v>1350000</v>
      </c>
      <c r="M3244" s="7">
        <f>Sales_Data[[#This Row],[UnitPrice]]-Sales_Data[[#This Row],[UnitCost]]</f>
        <v>7000</v>
      </c>
      <c r="N3244" s="7">
        <f>Sales_Data[[#This Row],[Gross Revenue]]-Sales_Data[[#This Row],[Discount Amount ]]</f>
        <v>1343000</v>
      </c>
      <c r="O3244" s="7">
        <f>Sales_Data[[#This Row],[OrderQuantity]] *Sales_Data[[#This Row],[UnitCost]]</f>
        <v>972000</v>
      </c>
      <c r="P3244" s="7">
        <f>Sales_Data[[#This Row],[ItemCost]] +Sales_Data[[#This Row],[ShippingCost]]</f>
        <v>975083.89</v>
      </c>
      <c r="Q3244" s="7">
        <f>Sales_Data[[#This Row],[Gross Revenue]]-Sales_Data[[#This Row],[TotalFinancialCost]]</f>
        <v>374916.11</v>
      </c>
      <c r="R3244" s="7">
        <f>Sales_Data[[#This Row],[Actul Bill Amount]]-Sales_Data[[#This Row],[ShippingCost]]</f>
        <v>1339916.1100000001</v>
      </c>
      <c r="S3244">
        <v>889</v>
      </c>
      <c r="T3244">
        <v>3083.89</v>
      </c>
      <c r="U3244" t="s">
        <v>60</v>
      </c>
      <c r="V3244">
        <v>18000</v>
      </c>
      <c r="W3244" t="s">
        <v>38</v>
      </c>
      <c r="X3244" t="str">
        <f t="shared" si="101"/>
        <v>Kolkata</v>
      </c>
    </row>
    <row r="3245" spans="1:24" x14ac:dyDescent="0.4">
      <c r="A3245">
        <v>103244</v>
      </c>
      <c r="B3245" s="5">
        <v>45700.576388888891</v>
      </c>
      <c r="C3245" s="3" t="str">
        <f>TEXT(Sales_Data[[#This Row],[OrderDate]],"mmmm")</f>
        <v>February</v>
      </c>
      <c r="D3245" s="3" t="str">
        <f t="shared" si="100"/>
        <v>2025</v>
      </c>
      <c r="E3245" t="s">
        <v>48</v>
      </c>
      <c r="F3245" t="s">
        <v>35</v>
      </c>
      <c r="G3245" t="s">
        <v>29</v>
      </c>
      <c r="H3245" t="s">
        <v>20</v>
      </c>
      <c r="I3245" t="s">
        <v>100</v>
      </c>
      <c r="J3245">
        <v>6</v>
      </c>
      <c r="K3245">
        <v>8500</v>
      </c>
      <c r="L3245" s="7">
        <f>Sales_Data[[#This Row],[OrderQuantity]] *Sales_Data[[#This Row],[UnitPrice]]</f>
        <v>51000</v>
      </c>
      <c r="M3245" s="7">
        <f>Sales_Data[[#This Row],[UnitPrice]]-Sales_Data[[#This Row],[UnitCost]]</f>
        <v>3000</v>
      </c>
      <c r="N3245" s="7">
        <f>Sales_Data[[#This Row],[Gross Revenue]]-Sales_Data[[#This Row],[Discount Amount ]]</f>
        <v>48000</v>
      </c>
      <c r="O3245" s="7">
        <f>Sales_Data[[#This Row],[OrderQuantity]] *Sales_Data[[#This Row],[UnitCost]]</f>
        <v>33000</v>
      </c>
      <c r="P3245" s="7">
        <f>Sales_Data[[#This Row],[ItemCost]] +Sales_Data[[#This Row],[ShippingCost]]</f>
        <v>33468.120000000003</v>
      </c>
      <c r="Q3245" s="7">
        <f>Sales_Data[[#This Row],[Gross Revenue]]-Sales_Data[[#This Row],[TotalFinancialCost]]</f>
        <v>17531.879999999997</v>
      </c>
      <c r="R3245" s="7">
        <f>Sales_Data[[#This Row],[Actul Bill Amount]]-Sales_Data[[#This Row],[ShippingCost]]</f>
        <v>47531.88</v>
      </c>
      <c r="S3245">
        <v>478</v>
      </c>
      <c r="T3245">
        <v>468.12</v>
      </c>
      <c r="U3245" t="s">
        <v>49</v>
      </c>
      <c r="V3245">
        <v>5500</v>
      </c>
      <c r="W3245" t="s">
        <v>22</v>
      </c>
      <c r="X3245" t="str">
        <f t="shared" si="101"/>
        <v>Nagpur</v>
      </c>
    </row>
    <row r="3246" spans="1:24" x14ac:dyDescent="0.4">
      <c r="A3246">
        <v>103245</v>
      </c>
      <c r="B3246" s="5">
        <v>46010.184027777781</v>
      </c>
      <c r="C3246" s="3" t="str">
        <f>TEXT(Sales_Data[[#This Row],[OrderDate]],"mmmm")</f>
        <v>December</v>
      </c>
      <c r="D3246" s="3" t="str">
        <f t="shared" si="100"/>
        <v>2025</v>
      </c>
      <c r="E3246" t="s">
        <v>45</v>
      </c>
      <c r="F3246" t="s">
        <v>14</v>
      </c>
      <c r="G3246" t="s">
        <v>29</v>
      </c>
      <c r="H3246" t="s">
        <v>37</v>
      </c>
      <c r="I3246" t="s">
        <v>100</v>
      </c>
      <c r="J3246">
        <v>86</v>
      </c>
      <c r="K3246">
        <v>6500</v>
      </c>
      <c r="L3246" s="7">
        <f>Sales_Data[[#This Row],[OrderQuantity]] *Sales_Data[[#This Row],[UnitPrice]]</f>
        <v>559000</v>
      </c>
      <c r="M3246" s="7">
        <f>Sales_Data[[#This Row],[UnitPrice]]-Sales_Data[[#This Row],[UnitCost]]</f>
        <v>2300</v>
      </c>
      <c r="N3246" s="7">
        <f>Sales_Data[[#This Row],[Gross Revenue]]-Sales_Data[[#This Row],[Discount Amount ]]</f>
        <v>556700</v>
      </c>
      <c r="O3246" s="7">
        <f>Sales_Data[[#This Row],[OrderQuantity]] *Sales_Data[[#This Row],[UnitCost]]</f>
        <v>361200</v>
      </c>
      <c r="P3246" s="7">
        <f>Sales_Data[[#This Row],[ItemCost]] +Sales_Data[[#This Row],[ShippingCost]]</f>
        <v>362283.62</v>
      </c>
      <c r="Q3246" s="7">
        <f>Sales_Data[[#This Row],[Gross Revenue]]-Sales_Data[[#This Row],[TotalFinancialCost]]</f>
        <v>196716.38</v>
      </c>
      <c r="R3246" s="7">
        <f>Sales_Data[[#This Row],[Actul Bill Amount]]-Sales_Data[[#This Row],[ShippingCost]]</f>
        <v>555616.38</v>
      </c>
      <c r="S3246">
        <v>1086</v>
      </c>
      <c r="T3246">
        <v>1083.6199999999999</v>
      </c>
      <c r="U3246" t="s">
        <v>21</v>
      </c>
      <c r="V3246">
        <v>4200</v>
      </c>
      <c r="W3246" t="s">
        <v>38</v>
      </c>
      <c r="X3246" t="str">
        <f t="shared" si="101"/>
        <v>Kolkata</v>
      </c>
    </row>
    <row r="3247" spans="1:24" x14ac:dyDescent="0.4">
      <c r="A3247">
        <v>103246</v>
      </c>
      <c r="B3247" s="5">
        <v>45747.270138888889</v>
      </c>
      <c r="C3247" s="3" t="str">
        <f>TEXT(Sales_Data[[#This Row],[OrderDate]],"mmmm")</f>
        <v>March</v>
      </c>
      <c r="D3247" s="3" t="str">
        <f t="shared" si="100"/>
        <v>2025</v>
      </c>
      <c r="E3247" t="s">
        <v>39</v>
      </c>
      <c r="F3247" t="s">
        <v>55</v>
      </c>
      <c r="G3247" t="s">
        <v>29</v>
      </c>
      <c r="H3247" t="s">
        <v>37</v>
      </c>
      <c r="I3247" t="s">
        <v>100</v>
      </c>
      <c r="J3247">
        <v>11</v>
      </c>
      <c r="K3247">
        <v>1200</v>
      </c>
      <c r="L3247" s="7">
        <f>Sales_Data[[#This Row],[OrderQuantity]] *Sales_Data[[#This Row],[UnitPrice]]</f>
        <v>13200</v>
      </c>
      <c r="M3247" s="7">
        <f>Sales_Data[[#This Row],[UnitPrice]]-Sales_Data[[#This Row],[UnitCost]]</f>
        <v>400</v>
      </c>
      <c r="N3247" s="7">
        <f>Sales_Data[[#This Row],[Gross Revenue]]-Sales_Data[[#This Row],[Discount Amount ]]</f>
        <v>12800</v>
      </c>
      <c r="O3247" s="7">
        <f>Sales_Data[[#This Row],[OrderQuantity]] *Sales_Data[[#This Row],[UnitCost]]</f>
        <v>8800</v>
      </c>
      <c r="P3247" s="7">
        <f>Sales_Data[[#This Row],[ItemCost]] +Sales_Data[[#This Row],[ShippingCost]]</f>
        <v>9201.99</v>
      </c>
      <c r="Q3247" s="7">
        <f>Sales_Data[[#This Row],[Gross Revenue]]-Sales_Data[[#This Row],[TotalFinancialCost]]</f>
        <v>3998.01</v>
      </c>
      <c r="R3247" s="7">
        <f>Sales_Data[[#This Row],[Actul Bill Amount]]-Sales_Data[[#This Row],[ShippingCost]]</f>
        <v>12398.01</v>
      </c>
      <c r="S3247">
        <v>1020</v>
      </c>
      <c r="T3247">
        <v>401.99</v>
      </c>
      <c r="U3247" t="s">
        <v>58</v>
      </c>
      <c r="V3247">
        <v>800</v>
      </c>
      <c r="W3247" t="s">
        <v>38</v>
      </c>
      <c r="X3247" t="str">
        <f t="shared" si="101"/>
        <v>Kolkata</v>
      </c>
    </row>
    <row r="3248" spans="1:24" x14ac:dyDescent="0.4">
      <c r="A3248">
        <v>103247</v>
      </c>
      <c r="B3248" s="5">
        <v>45952.552777777775</v>
      </c>
      <c r="C3248" s="3" t="str">
        <f>TEXT(Sales_Data[[#This Row],[OrderDate]],"mmmm")</f>
        <v>October</v>
      </c>
      <c r="D3248" s="3" t="str">
        <f t="shared" si="100"/>
        <v>2025</v>
      </c>
      <c r="E3248" t="s">
        <v>48</v>
      </c>
      <c r="F3248" t="s">
        <v>43</v>
      </c>
      <c r="G3248" t="s">
        <v>31</v>
      </c>
      <c r="H3248" t="s">
        <v>25</v>
      </c>
      <c r="I3248" t="s">
        <v>100</v>
      </c>
      <c r="J3248">
        <v>86</v>
      </c>
      <c r="K3248">
        <v>1800</v>
      </c>
      <c r="L3248" s="7">
        <f>Sales_Data[[#This Row],[OrderQuantity]] *Sales_Data[[#This Row],[UnitPrice]]</f>
        <v>154800</v>
      </c>
      <c r="M3248" s="7">
        <f>Sales_Data[[#This Row],[UnitPrice]]-Sales_Data[[#This Row],[UnitCost]]</f>
        <v>900</v>
      </c>
      <c r="N3248" s="7">
        <f>Sales_Data[[#This Row],[Gross Revenue]]-Sales_Data[[#This Row],[Discount Amount ]]</f>
        <v>153900</v>
      </c>
      <c r="O3248" s="7">
        <f>Sales_Data[[#This Row],[OrderQuantity]] *Sales_Data[[#This Row],[UnitCost]]</f>
        <v>77400</v>
      </c>
      <c r="P3248" s="7">
        <f>Sales_Data[[#This Row],[ItemCost]] +Sales_Data[[#This Row],[ShippingCost]]</f>
        <v>78123.34</v>
      </c>
      <c r="Q3248" s="7">
        <f>Sales_Data[[#This Row],[Gross Revenue]]-Sales_Data[[#This Row],[TotalFinancialCost]]</f>
        <v>76676.66</v>
      </c>
      <c r="R3248" s="7">
        <f>Sales_Data[[#This Row],[Actul Bill Amount]]-Sales_Data[[#This Row],[ShippingCost]]</f>
        <v>153176.66</v>
      </c>
      <c r="S3248">
        <v>342</v>
      </c>
      <c r="T3248">
        <v>723.34</v>
      </c>
      <c r="U3248" t="s">
        <v>51</v>
      </c>
      <c r="V3248">
        <v>900</v>
      </c>
      <c r="W3248" t="s">
        <v>27</v>
      </c>
      <c r="X3248" t="str">
        <f t="shared" si="101"/>
        <v>Mumbai</v>
      </c>
    </row>
    <row r="3249" spans="1:24" x14ac:dyDescent="0.4">
      <c r="A3249">
        <v>103248</v>
      </c>
      <c r="B3249" s="5">
        <v>45998.05</v>
      </c>
      <c r="C3249" s="3" t="str">
        <f>TEXT(Sales_Data[[#This Row],[OrderDate]],"mmmm")</f>
        <v>December</v>
      </c>
      <c r="D3249" s="3" t="str">
        <f t="shared" si="100"/>
        <v>2025</v>
      </c>
      <c r="E3249" t="s">
        <v>23</v>
      </c>
      <c r="F3249" t="s">
        <v>24</v>
      </c>
      <c r="G3249" t="s">
        <v>29</v>
      </c>
      <c r="H3249" t="s">
        <v>32</v>
      </c>
      <c r="I3249" t="s">
        <v>100</v>
      </c>
      <c r="J3249">
        <v>23</v>
      </c>
      <c r="K3249">
        <v>3500</v>
      </c>
      <c r="L3249" s="7">
        <f>Sales_Data[[#This Row],[OrderQuantity]] *Sales_Data[[#This Row],[UnitPrice]]</f>
        <v>80500</v>
      </c>
      <c r="M3249" s="7">
        <f>Sales_Data[[#This Row],[UnitPrice]]-Sales_Data[[#This Row],[UnitCost]]</f>
        <v>1300</v>
      </c>
      <c r="N3249" s="7">
        <f>Sales_Data[[#This Row],[Gross Revenue]]-Sales_Data[[#This Row],[Discount Amount ]]</f>
        <v>79200</v>
      </c>
      <c r="O3249" s="7">
        <f>Sales_Data[[#This Row],[OrderQuantity]] *Sales_Data[[#This Row],[UnitCost]]</f>
        <v>50600</v>
      </c>
      <c r="P3249" s="7">
        <f>Sales_Data[[#This Row],[ItemCost]] +Sales_Data[[#This Row],[ShippingCost]]</f>
        <v>51242.78</v>
      </c>
      <c r="Q3249" s="7">
        <f>Sales_Data[[#This Row],[Gross Revenue]]-Sales_Data[[#This Row],[TotalFinancialCost]]</f>
        <v>29257.22</v>
      </c>
      <c r="R3249" s="7">
        <f>Sales_Data[[#This Row],[Actul Bill Amount]]-Sales_Data[[#This Row],[ShippingCost]]</f>
        <v>78557.22</v>
      </c>
      <c r="S3249">
        <v>764</v>
      </c>
      <c r="T3249">
        <v>642.78</v>
      </c>
      <c r="U3249" t="s">
        <v>59</v>
      </c>
      <c r="V3249">
        <v>2200</v>
      </c>
      <c r="W3249" t="s">
        <v>33</v>
      </c>
      <c r="X3249" t="str">
        <f t="shared" si="101"/>
        <v>Delhi</v>
      </c>
    </row>
    <row r="3250" spans="1:24" x14ac:dyDescent="0.4">
      <c r="A3250">
        <v>103249</v>
      </c>
      <c r="B3250" s="5">
        <v>45902.082638888889</v>
      </c>
      <c r="C3250" s="3" t="str">
        <f>TEXT(Sales_Data[[#This Row],[OrderDate]],"mmmm")</f>
        <v>September</v>
      </c>
      <c r="D3250" s="3" t="str">
        <f t="shared" si="100"/>
        <v>2025</v>
      </c>
      <c r="E3250" t="s">
        <v>19</v>
      </c>
      <c r="F3250" t="s">
        <v>35</v>
      </c>
      <c r="G3250" t="s">
        <v>29</v>
      </c>
      <c r="H3250" t="s">
        <v>20</v>
      </c>
      <c r="I3250" t="s">
        <v>100</v>
      </c>
      <c r="J3250">
        <v>54</v>
      </c>
      <c r="K3250">
        <v>8500</v>
      </c>
      <c r="L3250" s="7">
        <f>Sales_Data[[#This Row],[OrderQuantity]] *Sales_Data[[#This Row],[UnitPrice]]</f>
        <v>459000</v>
      </c>
      <c r="M3250" s="7">
        <f>Sales_Data[[#This Row],[UnitPrice]]-Sales_Data[[#This Row],[UnitCost]]</f>
        <v>3000</v>
      </c>
      <c r="N3250" s="7">
        <f>Sales_Data[[#This Row],[Gross Revenue]]-Sales_Data[[#This Row],[Discount Amount ]]</f>
        <v>456000</v>
      </c>
      <c r="O3250" s="7">
        <f>Sales_Data[[#This Row],[OrderQuantity]] *Sales_Data[[#This Row],[UnitCost]]</f>
        <v>297000</v>
      </c>
      <c r="P3250" s="7">
        <f>Sales_Data[[#This Row],[ItemCost]] +Sales_Data[[#This Row],[ShippingCost]]</f>
        <v>299115.90000000002</v>
      </c>
      <c r="Q3250" s="7">
        <f>Sales_Data[[#This Row],[Gross Revenue]]-Sales_Data[[#This Row],[TotalFinancialCost]]</f>
        <v>159884.09999999998</v>
      </c>
      <c r="R3250" s="7">
        <f>Sales_Data[[#This Row],[Actul Bill Amount]]-Sales_Data[[#This Row],[ShippingCost]]</f>
        <v>453884.1</v>
      </c>
      <c r="S3250">
        <v>1197</v>
      </c>
      <c r="T3250">
        <v>2115.9</v>
      </c>
      <c r="U3250" t="s">
        <v>49</v>
      </c>
      <c r="V3250">
        <v>5500</v>
      </c>
      <c r="W3250" t="s">
        <v>22</v>
      </c>
      <c r="X3250" t="str">
        <f t="shared" si="101"/>
        <v>Nagpur</v>
      </c>
    </row>
    <row r="3251" spans="1:24" x14ac:dyDescent="0.4">
      <c r="A3251">
        <v>103250</v>
      </c>
      <c r="B3251" s="5">
        <v>45849.036805555559</v>
      </c>
      <c r="C3251" s="3" t="str">
        <f>TEXT(Sales_Data[[#This Row],[OrderDate]],"mmmm")</f>
        <v>July</v>
      </c>
      <c r="D3251" s="3" t="str">
        <f t="shared" si="100"/>
        <v>2025</v>
      </c>
      <c r="E3251" t="s">
        <v>23</v>
      </c>
      <c r="F3251" t="s">
        <v>14</v>
      </c>
      <c r="G3251" t="s">
        <v>15</v>
      </c>
      <c r="H3251" t="s">
        <v>37</v>
      </c>
      <c r="I3251" t="s">
        <v>100</v>
      </c>
      <c r="J3251">
        <v>65</v>
      </c>
      <c r="K3251">
        <v>3200</v>
      </c>
      <c r="L3251" s="7">
        <f>Sales_Data[[#This Row],[OrderQuantity]] *Sales_Data[[#This Row],[UnitPrice]]</f>
        <v>208000</v>
      </c>
      <c r="M3251" s="7">
        <f>Sales_Data[[#This Row],[UnitPrice]]-Sales_Data[[#This Row],[UnitCost]]</f>
        <v>1200</v>
      </c>
      <c r="N3251" s="7">
        <f>Sales_Data[[#This Row],[Gross Revenue]]-Sales_Data[[#This Row],[Discount Amount ]]</f>
        <v>206800</v>
      </c>
      <c r="O3251" s="7">
        <f>Sales_Data[[#This Row],[OrderQuantity]] *Sales_Data[[#This Row],[UnitCost]]</f>
        <v>130000</v>
      </c>
      <c r="P3251" s="7">
        <f>Sales_Data[[#This Row],[ItemCost]] +Sales_Data[[#This Row],[ShippingCost]]</f>
        <v>130604.05</v>
      </c>
      <c r="Q3251" s="7">
        <f>Sales_Data[[#This Row],[Gross Revenue]]-Sales_Data[[#This Row],[TotalFinancialCost]]</f>
        <v>77395.95</v>
      </c>
      <c r="R3251" s="7">
        <f>Sales_Data[[#This Row],[Actul Bill Amount]]-Sales_Data[[#This Row],[ShippingCost]]</f>
        <v>206195.95</v>
      </c>
      <c r="S3251">
        <v>689</v>
      </c>
      <c r="T3251">
        <v>604.04999999999995</v>
      </c>
      <c r="U3251" t="s">
        <v>17</v>
      </c>
      <c r="V3251">
        <v>2000</v>
      </c>
      <c r="W3251" t="s">
        <v>38</v>
      </c>
      <c r="X3251" t="str">
        <f t="shared" si="101"/>
        <v>Kolkata</v>
      </c>
    </row>
    <row r="3252" spans="1:24" x14ac:dyDescent="0.4">
      <c r="A3252">
        <v>103251</v>
      </c>
      <c r="B3252" s="5">
        <v>45975.07916666667</v>
      </c>
      <c r="C3252" s="3" t="str">
        <f>TEXT(Sales_Data[[#This Row],[OrderDate]],"mmmm")</f>
        <v>November</v>
      </c>
      <c r="D3252" s="3" t="str">
        <f t="shared" si="100"/>
        <v>2025</v>
      </c>
      <c r="E3252" t="s">
        <v>39</v>
      </c>
      <c r="F3252" t="s">
        <v>14</v>
      </c>
      <c r="G3252" t="s">
        <v>15</v>
      </c>
      <c r="H3252" t="s">
        <v>20</v>
      </c>
      <c r="I3252" t="s">
        <v>100</v>
      </c>
      <c r="J3252">
        <v>16</v>
      </c>
      <c r="K3252">
        <v>6500</v>
      </c>
      <c r="L3252" s="7">
        <f>Sales_Data[[#This Row],[OrderQuantity]] *Sales_Data[[#This Row],[UnitPrice]]</f>
        <v>104000</v>
      </c>
      <c r="M3252" s="7">
        <f>Sales_Data[[#This Row],[UnitPrice]]-Sales_Data[[#This Row],[UnitCost]]</f>
        <v>2300</v>
      </c>
      <c r="N3252" s="7">
        <f>Sales_Data[[#This Row],[Gross Revenue]]-Sales_Data[[#This Row],[Discount Amount ]]</f>
        <v>101700</v>
      </c>
      <c r="O3252" s="7">
        <f>Sales_Data[[#This Row],[OrderQuantity]] *Sales_Data[[#This Row],[UnitCost]]</f>
        <v>67200</v>
      </c>
      <c r="P3252" s="7">
        <f>Sales_Data[[#This Row],[ItemCost]] +Sales_Data[[#This Row],[ShippingCost]]</f>
        <v>67819.02</v>
      </c>
      <c r="Q3252" s="7">
        <f>Sales_Data[[#This Row],[Gross Revenue]]-Sales_Data[[#This Row],[TotalFinancialCost]]</f>
        <v>36180.979999999996</v>
      </c>
      <c r="R3252" s="7">
        <f>Sales_Data[[#This Row],[Actul Bill Amount]]-Sales_Data[[#This Row],[ShippingCost]]</f>
        <v>101080.98</v>
      </c>
      <c r="S3252">
        <v>918</v>
      </c>
      <c r="T3252">
        <v>619.02</v>
      </c>
      <c r="U3252" t="s">
        <v>21</v>
      </c>
      <c r="V3252">
        <v>4200</v>
      </c>
      <c r="W3252" t="s">
        <v>22</v>
      </c>
      <c r="X3252" t="str">
        <f t="shared" si="101"/>
        <v>Nagpur</v>
      </c>
    </row>
    <row r="3253" spans="1:24" x14ac:dyDescent="0.4">
      <c r="A3253">
        <v>103252</v>
      </c>
      <c r="B3253" s="5">
        <v>45763.059027777781</v>
      </c>
      <c r="C3253" s="3" t="str">
        <f>TEXT(Sales_Data[[#This Row],[OrderDate]],"mmmm")</f>
        <v>April</v>
      </c>
      <c r="D3253" s="3" t="str">
        <f t="shared" si="100"/>
        <v>2025</v>
      </c>
      <c r="E3253" t="s">
        <v>13</v>
      </c>
      <c r="F3253" t="s">
        <v>28</v>
      </c>
      <c r="G3253" t="s">
        <v>15</v>
      </c>
      <c r="H3253" t="s">
        <v>20</v>
      </c>
      <c r="I3253" t="s">
        <v>100</v>
      </c>
      <c r="J3253">
        <v>57</v>
      </c>
      <c r="K3253">
        <v>450</v>
      </c>
      <c r="L3253" s="7">
        <f>Sales_Data[[#This Row],[OrderQuantity]] *Sales_Data[[#This Row],[UnitPrice]]</f>
        <v>25650</v>
      </c>
      <c r="M3253" s="7">
        <f>Sales_Data[[#This Row],[UnitPrice]]-Sales_Data[[#This Row],[UnitCost]]</f>
        <v>250</v>
      </c>
      <c r="N3253" s="7">
        <f>Sales_Data[[#This Row],[Gross Revenue]]-Sales_Data[[#This Row],[Discount Amount ]]</f>
        <v>25400</v>
      </c>
      <c r="O3253" s="7">
        <f>Sales_Data[[#This Row],[OrderQuantity]] *Sales_Data[[#This Row],[UnitCost]]</f>
        <v>11400</v>
      </c>
      <c r="P3253" s="7">
        <f>Sales_Data[[#This Row],[ItemCost]] +Sales_Data[[#This Row],[ShippingCost]]</f>
        <v>12121.38</v>
      </c>
      <c r="Q3253" s="7">
        <f>Sales_Data[[#This Row],[Gross Revenue]]-Sales_Data[[#This Row],[TotalFinancialCost]]</f>
        <v>13528.62</v>
      </c>
      <c r="R3253" s="7">
        <f>Sales_Data[[#This Row],[Actul Bill Amount]]-Sales_Data[[#This Row],[ShippingCost]]</f>
        <v>24678.62</v>
      </c>
      <c r="S3253">
        <v>727</v>
      </c>
      <c r="T3253">
        <v>721.38</v>
      </c>
      <c r="U3253" t="s">
        <v>30</v>
      </c>
      <c r="V3253">
        <v>200</v>
      </c>
      <c r="W3253" t="s">
        <v>22</v>
      </c>
      <c r="X3253" t="str">
        <f t="shared" si="101"/>
        <v>Nagpur</v>
      </c>
    </row>
    <row r="3254" spans="1:24" x14ac:dyDescent="0.4">
      <c r="A3254">
        <v>103253</v>
      </c>
      <c r="B3254" s="5">
        <v>46020.864583333336</v>
      </c>
      <c r="C3254" s="3" t="str">
        <f>TEXT(Sales_Data[[#This Row],[OrderDate]],"mmmm")</f>
        <v>December</v>
      </c>
      <c r="D3254" s="3" t="str">
        <f t="shared" si="100"/>
        <v>2025</v>
      </c>
      <c r="E3254" t="s">
        <v>19</v>
      </c>
      <c r="F3254" t="s">
        <v>43</v>
      </c>
      <c r="G3254" t="s">
        <v>15</v>
      </c>
      <c r="H3254" t="s">
        <v>25</v>
      </c>
      <c r="I3254" t="s">
        <v>100</v>
      </c>
      <c r="J3254">
        <v>87</v>
      </c>
      <c r="K3254">
        <v>1800</v>
      </c>
      <c r="L3254" s="7">
        <f>Sales_Data[[#This Row],[OrderQuantity]] *Sales_Data[[#This Row],[UnitPrice]]</f>
        <v>156600</v>
      </c>
      <c r="M3254" s="7">
        <f>Sales_Data[[#This Row],[UnitPrice]]-Sales_Data[[#This Row],[UnitCost]]</f>
        <v>900</v>
      </c>
      <c r="N3254" s="7">
        <f>Sales_Data[[#This Row],[Gross Revenue]]-Sales_Data[[#This Row],[Discount Amount ]]</f>
        <v>155700</v>
      </c>
      <c r="O3254" s="7">
        <f>Sales_Data[[#This Row],[OrderQuantity]] *Sales_Data[[#This Row],[UnitCost]]</f>
        <v>78300</v>
      </c>
      <c r="P3254" s="7">
        <f>Sales_Data[[#This Row],[ItemCost]] +Sales_Data[[#This Row],[ShippingCost]]</f>
        <v>78831.95</v>
      </c>
      <c r="Q3254" s="7">
        <f>Sales_Data[[#This Row],[Gross Revenue]]-Sales_Data[[#This Row],[TotalFinancialCost]]</f>
        <v>77768.05</v>
      </c>
      <c r="R3254" s="7">
        <f>Sales_Data[[#This Row],[Actul Bill Amount]]-Sales_Data[[#This Row],[ShippingCost]]</f>
        <v>155168.04999999999</v>
      </c>
      <c r="S3254">
        <v>342</v>
      </c>
      <c r="T3254">
        <v>531.95000000000005</v>
      </c>
      <c r="U3254" t="s">
        <v>51</v>
      </c>
      <c r="V3254">
        <v>900</v>
      </c>
      <c r="W3254" t="s">
        <v>27</v>
      </c>
      <c r="X3254" t="str">
        <f t="shared" si="101"/>
        <v>Mumbai</v>
      </c>
    </row>
    <row r="3255" spans="1:24" x14ac:dyDescent="0.4">
      <c r="A3255">
        <v>103254</v>
      </c>
      <c r="B3255" s="5">
        <v>45967.92083333333</v>
      </c>
      <c r="C3255" s="3" t="str">
        <f>TEXT(Sales_Data[[#This Row],[OrderDate]],"mmmm")</f>
        <v>November</v>
      </c>
      <c r="D3255" s="3" t="str">
        <f t="shared" si="100"/>
        <v>2025</v>
      </c>
      <c r="E3255" t="s">
        <v>13</v>
      </c>
      <c r="F3255" t="s">
        <v>40</v>
      </c>
      <c r="G3255" t="s">
        <v>29</v>
      </c>
      <c r="H3255" t="s">
        <v>37</v>
      </c>
      <c r="I3255" t="s">
        <v>100</v>
      </c>
      <c r="J3255">
        <v>51</v>
      </c>
      <c r="K3255">
        <v>1500</v>
      </c>
      <c r="L3255" s="7">
        <f>Sales_Data[[#This Row],[OrderQuantity]] *Sales_Data[[#This Row],[UnitPrice]]</f>
        <v>76500</v>
      </c>
      <c r="M3255" s="7">
        <f>Sales_Data[[#This Row],[UnitPrice]]-Sales_Data[[#This Row],[UnitCost]]</f>
        <v>700</v>
      </c>
      <c r="N3255" s="7">
        <f>Sales_Data[[#This Row],[Gross Revenue]]-Sales_Data[[#This Row],[Discount Amount ]]</f>
        <v>75800</v>
      </c>
      <c r="O3255" s="7">
        <f>Sales_Data[[#This Row],[OrderQuantity]] *Sales_Data[[#This Row],[UnitCost]]</f>
        <v>40800</v>
      </c>
      <c r="P3255" s="7">
        <f>Sales_Data[[#This Row],[ItemCost]] +Sales_Data[[#This Row],[ShippingCost]]</f>
        <v>41179.89</v>
      </c>
      <c r="Q3255" s="7">
        <f>Sales_Data[[#This Row],[Gross Revenue]]-Sales_Data[[#This Row],[TotalFinancialCost]]</f>
        <v>35320.11</v>
      </c>
      <c r="R3255" s="7">
        <f>Sales_Data[[#This Row],[Actul Bill Amount]]-Sales_Data[[#This Row],[ShippingCost]]</f>
        <v>75420.11</v>
      </c>
      <c r="S3255">
        <v>994</v>
      </c>
      <c r="T3255">
        <v>379.89</v>
      </c>
      <c r="U3255" t="s">
        <v>52</v>
      </c>
      <c r="V3255">
        <v>800</v>
      </c>
      <c r="W3255" t="s">
        <v>38</v>
      </c>
      <c r="X3255" t="str">
        <f t="shared" si="101"/>
        <v>Kolkata</v>
      </c>
    </row>
    <row r="3256" spans="1:24" x14ac:dyDescent="0.4">
      <c r="A3256">
        <v>103255</v>
      </c>
      <c r="B3256" s="5">
        <v>45890.510416666664</v>
      </c>
      <c r="C3256" s="3" t="str">
        <f>TEXT(Sales_Data[[#This Row],[OrderDate]],"mmmm")</f>
        <v>August</v>
      </c>
      <c r="D3256" s="3" t="str">
        <f t="shared" si="100"/>
        <v>2025</v>
      </c>
      <c r="E3256" t="s">
        <v>45</v>
      </c>
      <c r="F3256" t="s">
        <v>14</v>
      </c>
      <c r="G3256" t="s">
        <v>31</v>
      </c>
      <c r="H3256" t="s">
        <v>32</v>
      </c>
      <c r="I3256" t="s">
        <v>100</v>
      </c>
      <c r="J3256">
        <v>54</v>
      </c>
      <c r="K3256">
        <v>3200</v>
      </c>
      <c r="L3256" s="7">
        <f>Sales_Data[[#This Row],[OrderQuantity]] *Sales_Data[[#This Row],[UnitPrice]]</f>
        <v>172800</v>
      </c>
      <c r="M3256" s="7">
        <f>Sales_Data[[#This Row],[UnitPrice]]-Sales_Data[[#This Row],[UnitCost]]</f>
        <v>1200</v>
      </c>
      <c r="N3256" s="7">
        <f>Sales_Data[[#This Row],[Gross Revenue]]-Sales_Data[[#This Row],[Discount Amount ]]</f>
        <v>171600</v>
      </c>
      <c r="O3256" s="7">
        <f>Sales_Data[[#This Row],[OrderQuantity]] *Sales_Data[[#This Row],[UnitCost]]</f>
        <v>108000</v>
      </c>
      <c r="P3256" s="7">
        <f>Sales_Data[[#This Row],[ItemCost]] +Sales_Data[[#This Row],[ShippingCost]]</f>
        <v>108687.03999999999</v>
      </c>
      <c r="Q3256" s="7">
        <f>Sales_Data[[#This Row],[Gross Revenue]]-Sales_Data[[#This Row],[TotalFinancialCost]]</f>
        <v>64112.960000000006</v>
      </c>
      <c r="R3256" s="7">
        <f>Sales_Data[[#This Row],[Actul Bill Amount]]-Sales_Data[[#This Row],[ShippingCost]]</f>
        <v>170912.96</v>
      </c>
      <c r="S3256">
        <v>910</v>
      </c>
      <c r="T3256">
        <v>687.04</v>
      </c>
      <c r="U3256" t="s">
        <v>17</v>
      </c>
      <c r="V3256">
        <v>2000</v>
      </c>
      <c r="W3256" t="s">
        <v>33</v>
      </c>
      <c r="X3256" t="str">
        <f t="shared" si="101"/>
        <v>Delhi</v>
      </c>
    </row>
    <row r="3257" spans="1:24" x14ac:dyDescent="0.4">
      <c r="A3257">
        <v>103256</v>
      </c>
      <c r="B3257" s="5">
        <v>45922.182638888888</v>
      </c>
      <c r="C3257" s="3" t="str">
        <f>TEXT(Sales_Data[[#This Row],[OrderDate]],"mmmm")</f>
        <v>September</v>
      </c>
      <c r="D3257" s="3" t="str">
        <f t="shared" si="100"/>
        <v>2025</v>
      </c>
      <c r="E3257" t="s">
        <v>19</v>
      </c>
      <c r="F3257" t="s">
        <v>14</v>
      </c>
      <c r="G3257" t="s">
        <v>15</v>
      </c>
      <c r="H3257" t="s">
        <v>32</v>
      </c>
      <c r="I3257" t="s">
        <v>100</v>
      </c>
      <c r="J3257">
        <v>29</v>
      </c>
      <c r="K3257">
        <v>3200</v>
      </c>
      <c r="L3257" s="7">
        <f>Sales_Data[[#This Row],[OrderQuantity]] *Sales_Data[[#This Row],[UnitPrice]]</f>
        <v>92800</v>
      </c>
      <c r="M3257" s="7">
        <f>Sales_Data[[#This Row],[UnitPrice]]-Sales_Data[[#This Row],[UnitCost]]</f>
        <v>1200</v>
      </c>
      <c r="N3257" s="7">
        <f>Sales_Data[[#This Row],[Gross Revenue]]-Sales_Data[[#This Row],[Discount Amount ]]</f>
        <v>91600</v>
      </c>
      <c r="O3257" s="7">
        <f>Sales_Data[[#This Row],[OrderQuantity]] *Sales_Data[[#This Row],[UnitCost]]</f>
        <v>58000</v>
      </c>
      <c r="P3257" s="7">
        <f>Sales_Data[[#This Row],[ItemCost]] +Sales_Data[[#This Row],[ShippingCost]]</f>
        <v>58959.92</v>
      </c>
      <c r="Q3257" s="7">
        <f>Sales_Data[[#This Row],[Gross Revenue]]-Sales_Data[[#This Row],[TotalFinancialCost]]</f>
        <v>33840.080000000002</v>
      </c>
      <c r="R3257" s="7">
        <f>Sales_Data[[#This Row],[Actul Bill Amount]]-Sales_Data[[#This Row],[ShippingCost]]</f>
        <v>90640.08</v>
      </c>
      <c r="S3257">
        <v>636</v>
      </c>
      <c r="T3257">
        <v>959.92</v>
      </c>
      <c r="U3257" t="s">
        <v>17</v>
      </c>
      <c r="V3257">
        <v>2000</v>
      </c>
      <c r="W3257" t="s">
        <v>33</v>
      </c>
      <c r="X3257" t="str">
        <f t="shared" si="101"/>
        <v>Delhi</v>
      </c>
    </row>
    <row r="3258" spans="1:24" x14ac:dyDescent="0.4">
      <c r="A3258">
        <v>103257</v>
      </c>
      <c r="B3258" s="5">
        <v>46001.829861111109</v>
      </c>
      <c r="C3258" s="3" t="str">
        <f>TEXT(Sales_Data[[#This Row],[OrderDate]],"mmmm")</f>
        <v>December</v>
      </c>
      <c r="D3258" s="3" t="str">
        <f t="shared" si="100"/>
        <v>2025</v>
      </c>
      <c r="E3258" t="s">
        <v>50</v>
      </c>
      <c r="F3258" t="s">
        <v>14</v>
      </c>
      <c r="G3258" t="s">
        <v>31</v>
      </c>
      <c r="H3258" t="s">
        <v>16</v>
      </c>
      <c r="I3258" t="s">
        <v>100</v>
      </c>
      <c r="J3258">
        <v>35</v>
      </c>
      <c r="K3258">
        <v>6500</v>
      </c>
      <c r="L3258" s="7">
        <f>Sales_Data[[#This Row],[OrderQuantity]] *Sales_Data[[#This Row],[UnitPrice]]</f>
        <v>227500</v>
      </c>
      <c r="M3258" s="7">
        <f>Sales_Data[[#This Row],[UnitPrice]]-Sales_Data[[#This Row],[UnitCost]]</f>
        <v>2300</v>
      </c>
      <c r="N3258" s="7">
        <f>Sales_Data[[#This Row],[Gross Revenue]]-Sales_Data[[#This Row],[Discount Amount ]]</f>
        <v>225200</v>
      </c>
      <c r="O3258" s="7">
        <f>Sales_Data[[#This Row],[OrderQuantity]] *Sales_Data[[#This Row],[UnitCost]]</f>
        <v>147000</v>
      </c>
      <c r="P3258" s="7">
        <f>Sales_Data[[#This Row],[ItemCost]] +Sales_Data[[#This Row],[ShippingCost]]</f>
        <v>147399.26</v>
      </c>
      <c r="Q3258" s="7">
        <f>Sales_Data[[#This Row],[Gross Revenue]]-Sales_Data[[#This Row],[TotalFinancialCost]]</f>
        <v>80100.739999999991</v>
      </c>
      <c r="R3258" s="7">
        <f>Sales_Data[[#This Row],[Actul Bill Amount]]-Sales_Data[[#This Row],[ShippingCost]]</f>
        <v>224800.74</v>
      </c>
      <c r="S3258">
        <v>351</v>
      </c>
      <c r="T3258">
        <v>399.26</v>
      </c>
      <c r="U3258" t="s">
        <v>21</v>
      </c>
      <c r="V3258">
        <v>4200</v>
      </c>
      <c r="W3258" t="s">
        <v>18</v>
      </c>
      <c r="X3258" t="str">
        <f t="shared" si="101"/>
        <v>Bengaluru</v>
      </c>
    </row>
    <row r="3259" spans="1:24" x14ac:dyDescent="0.4">
      <c r="A3259">
        <v>103258</v>
      </c>
      <c r="B3259" s="5">
        <v>45694.584027777775</v>
      </c>
      <c r="C3259" s="3" t="str">
        <f>TEXT(Sales_Data[[#This Row],[OrderDate]],"mmmm")</f>
        <v>February</v>
      </c>
      <c r="D3259" s="3" t="str">
        <f t="shared" si="100"/>
        <v>2025</v>
      </c>
      <c r="E3259" t="s">
        <v>50</v>
      </c>
      <c r="F3259" t="s">
        <v>43</v>
      </c>
      <c r="G3259" t="s">
        <v>15</v>
      </c>
      <c r="H3259" t="s">
        <v>37</v>
      </c>
      <c r="I3259" t="s">
        <v>100</v>
      </c>
      <c r="J3259">
        <v>23</v>
      </c>
      <c r="K3259">
        <v>4500</v>
      </c>
      <c r="L3259" s="7">
        <f>Sales_Data[[#This Row],[OrderQuantity]] *Sales_Data[[#This Row],[UnitPrice]]</f>
        <v>103500</v>
      </c>
      <c r="M3259" s="7">
        <f>Sales_Data[[#This Row],[UnitPrice]]-Sales_Data[[#This Row],[UnitCost]]</f>
        <v>2000</v>
      </c>
      <c r="N3259" s="7">
        <f>Sales_Data[[#This Row],[Gross Revenue]]-Sales_Data[[#This Row],[Discount Amount ]]</f>
        <v>101500</v>
      </c>
      <c r="O3259" s="7">
        <f>Sales_Data[[#This Row],[OrderQuantity]] *Sales_Data[[#This Row],[UnitCost]]</f>
        <v>57500</v>
      </c>
      <c r="P3259" s="7">
        <f>Sales_Data[[#This Row],[ItemCost]] +Sales_Data[[#This Row],[ShippingCost]]</f>
        <v>58478.39</v>
      </c>
      <c r="Q3259" s="7">
        <f>Sales_Data[[#This Row],[Gross Revenue]]-Sales_Data[[#This Row],[TotalFinancialCost]]</f>
        <v>45021.61</v>
      </c>
      <c r="R3259" s="7">
        <f>Sales_Data[[#This Row],[Actul Bill Amount]]-Sales_Data[[#This Row],[ShippingCost]]</f>
        <v>100521.61</v>
      </c>
      <c r="S3259">
        <v>865</v>
      </c>
      <c r="T3259">
        <v>978.39</v>
      </c>
      <c r="U3259" t="s">
        <v>44</v>
      </c>
      <c r="V3259">
        <v>2500</v>
      </c>
      <c r="W3259" t="s">
        <v>38</v>
      </c>
      <c r="X3259" t="str">
        <f t="shared" si="101"/>
        <v>Kolkata</v>
      </c>
    </row>
    <row r="3260" spans="1:24" x14ac:dyDescent="0.4">
      <c r="A3260">
        <v>103259</v>
      </c>
      <c r="B3260" s="5">
        <v>45962.883333333331</v>
      </c>
      <c r="C3260" s="3" t="str">
        <f>TEXT(Sales_Data[[#This Row],[OrderDate]],"mmmm")</f>
        <v>November</v>
      </c>
      <c r="D3260" s="3" t="str">
        <f t="shared" si="100"/>
        <v>2025</v>
      </c>
      <c r="E3260" t="s">
        <v>39</v>
      </c>
      <c r="F3260" t="s">
        <v>55</v>
      </c>
      <c r="G3260" t="s">
        <v>31</v>
      </c>
      <c r="H3260" t="s">
        <v>20</v>
      </c>
      <c r="I3260" t="s">
        <v>100</v>
      </c>
      <c r="J3260">
        <v>97</v>
      </c>
      <c r="K3260">
        <v>850</v>
      </c>
      <c r="L3260" s="7">
        <f>Sales_Data[[#This Row],[OrderQuantity]] *Sales_Data[[#This Row],[UnitPrice]]</f>
        <v>82450</v>
      </c>
      <c r="M3260" s="7">
        <f>Sales_Data[[#This Row],[UnitPrice]]-Sales_Data[[#This Row],[UnitCost]]</f>
        <v>300</v>
      </c>
      <c r="N3260" s="7">
        <f>Sales_Data[[#This Row],[Gross Revenue]]-Sales_Data[[#This Row],[Discount Amount ]]</f>
        <v>82150</v>
      </c>
      <c r="O3260" s="7">
        <f>Sales_Data[[#This Row],[OrderQuantity]] *Sales_Data[[#This Row],[UnitCost]]</f>
        <v>53350</v>
      </c>
      <c r="P3260" s="7">
        <f>Sales_Data[[#This Row],[ItemCost]] +Sales_Data[[#This Row],[ShippingCost]]</f>
        <v>53714.080000000002</v>
      </c>
      <c r="Q3260" s="7">
        <f>Sales_Data[[#This Row],[Gross Revenue]]-Sales_Data[[#This Row],[TotalFinancialCost]]</f>
        <v>28735.919999999998</v>
      </c>
      <c r="R3260" s="7">
        <f>Sales_Data[[#This Row],[Actul Bill Amount]]-Sales_Data[[#This Row],[ShippingCost]]</f>
        <v>81785.919999999998</v>
      </c>
      <c r="S3260">
        <v>875</v>
      </c>
      <c r="T3260">
        <v>364.08</v>
      </c>
      <c r="U3260" t="s">
        <v>56</v>
      </c>
      <c r="V3260">
        <v>550</v>
      </c>
      <c r="W3260" t="s">
        <v>22</v>
      </c>
      <c r="X3260" t="str">
        <f t="shared" si="101"/>
        <v>Nagpur</v>
      </c>
    </row>
    <row r="3261" spans="1:24" x14ac:dyDescent="0.4">
      <c r="A3261">
        <v>103260</v>
      </c>
      <c r="B3261" s="5">
        <v>45698.811805555553</v>
      </c>
      <c r="C3261" s="3" t="str">
        <f>TEXT(Sales_Data[[#This Row],[OrderDate]],"mmmm")</f>
        <v>February</v>
      </c>
      <c r="D3261" s="3" t="str">
        <f t="shared" si="100"/>
        <v>2025</v>
      </c>
      <c r="E3261" t="s">
        <v>19</v>
      </c>
      <c r="F3261" t="s">
        <v>55</v>
      </c>
      <c r="G3261" t="s">
        <v>29</v>
      </c>
      <c r="H3261" t="s">
        <v>16</v>
      </c>
      <c r="I3261" t="s">
        <v>100</v>
      </c>
      <c r="J3261">
        <v>38</v>
      </c>
      <c r="K3261">
        <v>850</v>
      </c>
      <c r="L3261" s="7">
        <f>Sales_Data[[#This Row],[OrderQuantity]] *Sales_Data[[#This Row],[UnitPrice]]</f>
        <v>32300</v>
      </c>
      <c r="M3261" s="7">
        <f>Sales_Data[[#This Row],[UnitPrice]]-Sales_Data[[#This Row],[UnitCost]]</f>
        <v>300</v>
      </c>
      <c r="N3261" s="7">
        <f>Sales_Data[[#This Row],[Gross Revenue]]-Sales_Data[[#This Row],[Discount Amount ]]</f>
        <v>32000</v>
      </c>
      <c r="O3261" s="7">
        <f>Sales_Data[[#This Row],[OrderQuantity]] *Sales_Data[[#This Row],[UnitCost]]</f>
        <v>20900</v>
      </c>
      <c r="P3261" s="7">
        <f>Sales_Data[[#This Row],[ItemCost]] +Sales_Data[[#This Row],[ShippingCost]]</f>
        <v>21870.560000000001</v>
      </c>
      <c r="Q3261" s="7">
        <f>Sales_Data[[#This Row],[Gross Revenue]]-Sales_Data[[#This Row],[TotalFinancialCost]]</f>
        <v>10429.439999999999</v>
      </c>
      <c r="R3261" s="7">
        <f>Sales_Data[[#This Row],[Actul Bill Amount]]-Sales_Data[[#This Row],[ShippingCost]]</f>
        <v>31029.439999999999</v>
      </c>
      <c r="S3261">
        <v>673</v>
      </c>
      <c r="T3261">
        <v>970.56</v>
      </c>
      <c r="U3261" t="s">
        <v>56</v>
      </c>
      <c r="V3261">
        <v>550</v>
      </c>
      <c r="W3261" t="s">
        <v>18</v>
      </c>
      <c r="X3261" t="str">
        <f t="shared" si="101"/>
        <v>Bengaluru</v>
      </c>
    </row>
    <row r="3262" spans="1:24" x14ac:dyDescent="0.4">
      <c r="A3262">
        <v>103261</v>
      </c>
      <c r="B3262" s="5">
        <v>45674.623611111114</v>
      </c>
      <c r="C3262" s="3" t="str">
        <f>TEXT(Sales_Data[[#This Row],[OrderDate]],"mmmm")</f>
        <v>January</v>
      </c>
      <c r="D3262" s="3" t="str">
        <f t="shared" si="100"/>
        <v>2025</v>
      </c>
      <c r="E3262" t="s">
        <v>19</v>
      </c>
      <c r="F3262" t="s">
        <v>35</v>
      </c>
      <c r="G3262" t="s">
        <v>31</v>
      </c>
      <c r="H3262" t="s">
        <v>16</v>
      </c>
      <c r="I3262" t="s">
        <v>100</v>
      </c>
      <c r="J3262">
        <v>81</v>
      </c>
      <c r="K3262">
        <v>8500</v>
      </c>
      <c r="L3262" s="7">
        <f>Sales_Data[[#This Row],[OrderQuantity]] *Sales_Data[[#This Row],[UnitPrice]]</f>
        <v>688500</v>
      </c>
      <c r="M3262" s="7">
        <f>Sales_Data[[#This Row],[UnitPrice]]-Sales_Data[[#This Row],[UnitCost]]</f>
        <v>3000</v>
      </c>
      <c r="N3262" s="7">
        <f>Sales_Data[[#This Row],[Gross Revenue]]-Sales_Data[[#This Row],[Discount Amount ]]</f>
        <v>685500</v>
      </c>
      <c r="O3262" s="7">
        <f>Sales_Data[[#This Row],[OrderQuantity]] *Sales_Data[[#This Row],[UnitCost]]</f>
        <v>445500</v>
      </c>
      <c r="P3262" s="7">
        <f>Sales_Data[[#This Row],[ItemCost]] +Sales_Data[[#This Row],[ShippingCost]]</f>
        <v>446703.44</v>
      </c>
      <c r="Q3262" s="7">
        <f>Sales_Data[[#This Row],[Gross Revenue]]-Sales_Data[[#This Row],[TotalFinancialCost]]</f>
        <v>241796.56</v>
      </c>
      <c r="R3262" s="7">
        <f>Sales_Data[[#This Row],[Actul Bill Amount]]-Sales_Data[[#This Row],[ShippingCost]]</f>
        <v>684296.56</v>
      </c>
      <c r="S3262">
        <v>912</v>
      </c>
      <c r="T3262">
        <v>1203.44</v>
      </c>
      <c r="U3262" t="s">
        <v>49</v>
      </c>
      <c r="V3262">
        <v>5500</v>
      </c>
      <c r="W3262" t="s">
        <v>18</v>
      </c>
      <c r="X3262" t="str">
        <f t="shared" si="101"/>
        <v>Bengaluru</v>
      </c>
    </row>
    <row r="3263" spans="1:24" x14ac:dyDescent="0.4">
      <c r="A3263">
        <v>103262</v>
      </c>
      <c r="B3263" s="5">
        <v>46001.273611111108</v>
      </c>
      <c r="C3263" s="3" t="str">
        <f>TEXT(Sales_Data[[#This Row],[OrderDate]],"mmmm")</f>
        <v>December</v>
      </c>
      <c r="D3263" s="3" t="str">
        <f t="shared" si="100"/>
        <v>2025</v>
      </c>
      <c r="E3263" t="s">
        <v>23</v>
      </c>
      <c r="F3263" t="s">
        <v>35</v>
      </c>
      <c r="G3263" t="s">
        <v>15</v>
      </c>
      <c r="H3263" t="s">
        <v>16</v>
      </c>
      <c r="I3263" t="s">
        <v>100</v>
      </c>
      <c r="J3263">
        <v>80</v>
      </c>
      <c r="K3263">
        <v>12000</v>
      </c>
      <c r="L3263" s="7">
        <f>Sales_Data[[#This Row],[OrderQuantity]] *Sales_Data[[#This Row],[UnitPrice]]</f>
        <v>960000</v>
      </c>
      <c r="M3263" s="7">
        <f>Sales_Data[[#This Row],[UnitPrice]]-Sales_Data[[#This Row],[UnitCost]]</f>
        <v>4000</v>
      </c>
      <c r="N3263" s="7">
        <f>Sales_Data[[#This Row],[Gross Revenue]]-Sales_Data[[#This Row],[Discount Amount ]]</f>
        <v>956000</v>
      </c>
      <c r="O3263" s="7">
        <f>Sales_Data[[#This Row],[OrderQuantity]] *Sales_Data[[#This Row],[UnitCost]]</f>
        <v>640000</v>
      </c>
      <c r="P3263" s="7">
        <f>Sales_Data[[#This Row],[ItemCost]] +Sales_Data[[#This Row],[ShippingCost]]</f>
        <v>640518.69999999995</v>
      </c>
      <c r="Q3263" s="7">
        <f>Sales_Data[[#This Row],[Gross Revenue]]-Sales_Data[[#This Row],[TotalFinancialCost]]</f>
        <v>319481.30000000005</v>
      </c>
      <c r="R3263" s="7">
        <f>Sales_Data[[#This Row],[Actul Bill Amount]]-Sales_Data[[#This Row],[ShippingCost]]</f>
        <v>955481.3</v>
      </c>
      <c r="S3263">
        <v>459</v>
      </c>
      <c r="T3263">
        <v>518.70000000000005</v>
      </c>
      <c r="U3263" t="s">
        <v>36</v>
      </c>
      <c r="V3263">
        <v>8000</v>
      </c>
      <c r="W3263" t="s">
        <v>18</v>
      </c>
      <c r="X3263" t="str">
        <f t="shared" si="101"/>
        <v>Bengaluru</v>
      </c>
    </row>
    <row r="3264" spans="1:24" x14ac:dyDescent="0.4">
      <c r="A3264">
        <v>103263</v>
      </c>
      <c r="B3264" s="5">
        <v>45934.529861111114</v>
      </c>
      <c r="C3264" s="3" t="str">
        <f>TEXT(Sales_Data[[#This Row],[OrderDate]],"mmmm")</f>
        <v>October</v>
      </c>
      <c r="D3264" s="3" t="str">
        <f t="shared" si="100"/>
        <v>2025</v>
      </c>
      <c r="E3264" t="s">
        <v>45</v>
      </c>
      <c r="F3264" t="s">
        <v>46</v>
      </c>
      <c r="G3264" t="s">
        <v>31</v>
      </c>
      <c r="H3264" t="s">
        <v>25</v>
      </c>
      <c r="I3264" t="s">
        <v>100</v>
      </c>
      <c r="J3264">
        <v>31</v>
      </c>
      <c r="K3264">
        <v>15000</v>
      </c>
      <c r="L3264" s="7">
        <f>Sales_Data[[#This Row],[OrderQuantity]] *Sales_Data[[#This Row],[UnitPrice]]</f>
        <v>465000</v>
      </c>
      <c r="M3264" s="7">
        <f>Sales_Data[[#This Row],[UnitPrice]]-Sales_Data[[#This Row],[UnitCost]]</f>
        <v>5500</v>
      </c>
      <c r="N3264" s="7">
        <f>Sales_Data[[#This Row],[Gross Revenue]]-Sales_Data[[#This Row],[Discount Amount ]]</f>
        <v>459500</v>
      </c>
      <c r="O3264" s="7">
        <f>Sales_Data[[#This Row],[OrderQuantity]] *Sales_Data[[#This Row],[UnitCost]]</f>
        <v>294500</v>
      </c>
      <c r="P3264" s="7">
        <f>Sales_Data[[#This Row],[ItemCost]] +Sales_Data[[#This Row],[ShippingCost]]</f>
        <v>295380.90999999997</v>
      </c>
      <c r="Q3264" s="7">
        <f>Sales_Data[[#This Row],[Gross Revenue]]-Sales_Data[[#This Row],[TotalFinancialCost]]</f>
        <v>169619.09000000003</v>
      </c>
      <c r="R3264" s="7">
        <f>Sales_Data[[#This Row],[Actul Bill Amount]]-Sales_Data[[#This Row],[ShippingCost]]</f>
        <v>458619.09</v>
      </c>
      <c r="S3264">
        <v>670</v>
      </c>
      <c r="T3264">
        <v>880.91</v>
      </c>
      <c r="U3264" t="s">
        <v>53</v>
      </c>
      <c r="V3264">
        <v>9500</v>
      </c>
      <c r="W3264" t="s">
        <v>27</v>
      </c>
      <c r="X3264" t="str">
        <f t="shared" si="101"/>
        <v>Mumbai</v>
      </c>
    </row>
    <row r="3265" spans="1:24" x14ac:dyDescent="0.4">
      <c r="A3265">
        <v>103264</v>
      </c>
      <c r="B3265" s="5">
        <v>45964.634027777778</v>
      </c>
      <c r="C3265" s="3" t="str">
        <f>TEXT(Sales_Data[[#This Row],[OrderDate]],"mmmm")</f>
        <v>November</v>
      </c>
      <c r="D3265" s="3" t="str">
        <f t="shared" si="100"/>
        <v>2025</v>
      </c>
      <c r="E3265" t="s">
        <v>45</v>
      </c>
      <c r="F3265" t="s">
        <v>35</v>
      </c>
      <c r="G3265" t="s">
        <v>15</v>
      </c>
      <c r="H3265" t="s">
        <v>37</v>
      </c>
      <c r="I3265" t="s">
        <v>100</v>
      </c>
      <c r="J3265">
        <v>83</v>
      </c>
      <c r="K3265">
        <v>12000</v>
      </c>
      <c r="L3265" s="7">
        <f>Sales_Data[[#This Row],[OrderQuantity]] *Sales_Data[[#This Row],[UnitPrice]]</f>
        <v>996000</v>
      </c>
      <c r="M3265" s="7">
        <f>Sales_Data[[#This Row],[UnitPrice]]-Sales_Data[[#This Row],[UnitCost]]</f>
        <v>4000</v>
      </c>
      <c r="N3265" s="7">
        <f>Sales_Data[[#This Row],[Gross Revenue]]-Sales_Data[[#This Row],[Discount Amount ]]</f>
        <v>992000</v>
      </c>
      <c r="O3265" s="7">
        <f>Sales_Data[[#This Row],[OrderQuantity]] *Sales_Data[[#This Row],[UnitCost]]</f>
        <v>664000</v>
      </c>
      <c r="P3265" s="7">
        <f>Sales_Data[[#This Row],[ItemCost]] +Sales_Data[[#This Row],[ShippingCost]]</f>
        <v>664718.19999999995</v>
      </c>
      <c r="Q3265" s="7">
        <f>Sales_Data[[#This Row],[Gross Revenue]]-Sales_Data[[#This Row],[TotalFinancialCost]]</f>
        <v>331281.80000000005</v>
      </c>
      <c r="R3265" s="7">
        <f>Sales_Data[[#This Row],[Actul Bill Amount]]-Sales_Data[[#This Row],[ShippingCost]]</f>
        <v>991281.8</v>
      </c>
      <c r="S3265">
        <v>1034</v>
      </c>
      <c r="T3265">
        <v>718.2</v>
      </c>
      <c r="U3265" t="s">
        <v>36</v>
      </c>
      <c r="V3265">
        <v>8000</v>
      </c>
      <c r="W3265" t="s">
        <v>38</v>
      </c>
      <c r="X3265" t="str">
        <f t="shared" si="101"/>
        <v>Kolkata</v>
      </c>
    </row>
    <row r="3266" spans="1:24" x14ac:dyDescent="0.4">
      <c r="A3266">
        <v>103265</v>
      </c>
      <c r="B3266" s="5">
        <v>45716.783333333333</v>
      </c>
      <c r="C3266" s="3" t="str">
        <f>TEXT(Sales_Data[[#This Row],[OrderDate]],"mmmm")</f>
        <v>February</v>
      </c>
      <c r="D3266" s="3" t="str">
        <f t="shared" ref="D3266:D3329" si="102">TEXT(B3266, "yyyy")</f>
        <v>2025</v>
      </c>
      <c r="E3266" t="s">
        <v>23</v>
      </c>
      <c r="F3266" t="s">
        <v>55</v>
      </c>
      <c r="G3266" t="s">
        <v>29</v>
      </c>
      <c r="H3266" t="s">
        <v>32</v>
      </c>
      <c r="I3266" t="s">
        <v>100</v>
      </c>
      <c r="J3266">
        <v>62</v>
      </c>
      <c r="K3266">
        <v>600</v>
      </c>
      <c r="L3266" s="7">
        <f>Sales_Data[[#This Row],[OrderQuantity]] *Sales_Data[[#This Row],[UnitPrice]]</f>
        <v>37200</v>
      </c>
      <c r="M3266" s="7">
        <f>Sales_Data[[#This Row],[UnitPrice]]-Sales_Data[[#This Row],[UnitCost]]</f>
        <v>250</v>
      </c>
      <c r="N3266" s="7">
        <f>Sales_Data[[#This Row],[Gross Revenue]]-Sales_Data[[#This Row],[Discount Amount ]]</f>
        <v>36950</v>
      </c>
      <c r="O3266" s="7">
        <f>Sales_Data[[#This Row],[OrderQuantity]] *Sales_Data[[#This Row],[UnitCost]]</f>
        <v>21700</v>
      </c>
      <c r="P3266" s="7">
        <f>Sales_Data[[#This Row],[ItemCost]] +Sales_Data[[#This Row],[ShippingCost]]</f>
        <v>22798</v>
      </c>
      <c r="Q3266" s="7">
        <f>Sales_Data[[#This Row],[Gross Revenue]]-Sales_Data[[#This Row],[TotalFinancialCost]]</f>
        <v>14402</v>
      </c>
      <c r="R3266" s="7">
        <f>Sales_Data[[#This Row],[Actul Bill Amount]]-Sales_Data[[#This Row],[ShippingCost]]</f>
        <v>35852</v>
      </c>
      <c r="S3266">
        <v>384</v>
      </c>
      <c r="T3266">
        <v>1098</v>
      </c>
      <c r="U3266" t="s">
        <v>57</v>
      </c>
      <c r="V3266">
        <v>350</v>
      </c>
      <c r="W3266" t="s">
        <v>33</v>
      </c>
      <c r="X3266" t="str">
        <f t="shared" ref="X3266:X3329" si="103">_xlfn.TEXTBEFORE(W3266, " ")</f>
        <v>Delhi</v>
      </c>
    </row>
    <row r="3267" spans="1:24" x14ac:dyDescent="0.4">
      <c r="A3267">
        <v>103266</v>
      </c>
      <c r="B3267" s="5">
        <v>45840.509027777778</v>
      </c>
      <c r="C3267" s="3" t="str">
        <f>TEXT(Sales_Data[[#This Row],[OrderDate]],"mmmm")</f>
        <v>July</v>
      </c>
      <c r="D3267" s="3" t="str">
        <f t="shared" si="102"/>
        <v>2025</v>
      </c>
      <c r="E3267" t="s">
        <v>48</v>
      </c>
      <c r="F3267" t="s">
        <v>40</v>
      </c>
      <c r="G3267" t="s">
        <v>29</v>
      </c>
      <c r="H3267" t="s">
        <v>25</v>
      </c>
      <c r="I3267" t="s">
        <v>100</v>
      </c>
      <c r="J3267">
        <v>3</v>
      </c>
      <c r="K3267">
        <v>5500</v>
      </c>
      <c r="L3267" s="7">
        <f>Sales_Data[[#This Row],[OrderQuantity]] *Sales_Data[[#This Row],[UnitPrice]]</f>
        <v>16500</v>
      </c>
      <c r="M3267" s="7">
        <f>Sales_Data[[#This Row],[UnitPrice]]-Sales_Data[[#This Row],[UnitCost]]</f>
        <v>2000</v>
      </c>
      <c r="N3267" s="7">
        <f>Sales_Data[[#This Row],[Gross Revenue]]-Sales_Data[[#This Row],[Discount Amount ]]</f>
        <v>14500</v>
      </c>
      <c r="O3267" s="7">
        <f>Sales_Data[[#This Row],[OrderQuantity]] *Sales_Data[[#This Row],[UnitCost]]</f>
        <v>10500</v>
      </c>
      <c r="P3267" s="7">
        <f>Sales_Data[[#This Row],[ItemCost]] +Sales_Data[[#This Row],[ShippingCost]]</f>
        <v>11068.18</v>
      </c>
      <c r="Q3267" s="7">
        <f>Sales_Data[[#This Row],[Gross Revenue]]-Sales_Data[[#This Row],[TotalFinancialCost]]</f>
        <v>5431.82</v>
      </c>
      <c r="R3267" s="7">
        <f>Sales_Data[[#This Row],[Actul Bill Amount]]-Sales_Data[[#This Row],[ShippingCost]]</f>
        <v>13931.82</v>
      </c>
      <c r="S3267">
        <v>383</v>
      </c>
      <c r="T3267">
        <v>568.17999999999995</v>
      </c>
      <c r="U3267" t="s">
        <v>41</v>
      </c>
      <c r="V3267">
        <v>3500</v>
      </c>
      <c r="W3267" t="s">
        <v>27</v>
      </c>
      <c r="X3267" t="str">
        <f t="shared" si="103"/>
        <v>Mumbai</v>
      </c>
    </row>
    <row r="3268" spans="1:24" x14ac:dyDescent="0.4">
      <c r="A3268">
        <v>103267</v>
      </c>
      <c r="B3268" s="5">
        <v>45698.991666666669</v>
      </c>
      <c r="C3268" s="3" t="str">
        <f>TEXT(Sales_Data[[#This Row],[OrderDate]],"mmmm")</f>
        <v>February</v>
      </c>
      <c r="D3268" s="3" t="str">
        <f t="shared" si="102"/>
        <v>2025</v>
      </c>
      <c r="E3268" t="s">
        <v>45</v>
      </c>
      <c r="F3268" t="s">
        <v>24</v>
      </c>
      <c r="G3268" t="s">
        <v>29</v>
      </c>
      <c r="H3268" t="s">
        <v>16</v>
      </c>
      <c r="I3268" t="s">
        <v>100</v>
      </c>
      <c r="J3268">
        <v>55</v>
      </c>
      <c r="K3268">
        <v>45000</v>
      </c>
      <c r="L3268" s="7">
        <f>Sales_Data[[#This Row],[OrderQuantity]] *Sales_Data[[#This Row],[UnitPrice]]</f>
        <v>2475000</v>
      </c>
      <c r="M3268" s="7">
        <f>Sales_Data[[#This Row],[UnitPrice]]-Sales_Data[[#This Row],[UnitCost]]</f>
        <v>13000</v>
      </c>
      <c r="N3268" s="7">
        <f>Sales_Data[[#This Row],[Gross Revenue]]-Sales_Data[[#This Row],[Discount Amount ]]</f>
        <v>2462000</v>
      </c>
      <c r="O3268" s="7">
        <f>Sales_Data[[#This Row],[OrderQuantity]] *Sales_Data[[#This Row],[UnitCost]]</f>
        <v>1760000</v>
      </c>
      <c r="P3268" s="7">
        <f>Sales_Data[[#This Row],[ItemCost]] +Sales_Data[[#This Row],[ShippingCost]]</f>
        <v>1760225.77</v>
      </c>
      <c r="Q3268" s="7">
        <f>Sales_Data[[#This Row],[Gross Revenue]]-Sales_Data[[#This Row],[TotalFinancialCost]]</f>
        <v>714774.23</v>
      </c>
      <c r="R3268" s="7">
        <f>Sales_Data[[#This Row],[Actul Bill Amount]]-Sales_Data[[#This Row],[ShippingCost]]</f>
        <v>2461774.23</v>
      </c>
      <c r="S3268">
        <v>946</v>
      </c>
      <c r="T3268">
        <v>225.77</v>
      </c>
      <c r="U3268" t="s">
        <v>26</v>
      </c>
      <c r="V3268">
        <v>32000</v>
      </c>
      <c r="W3268" t="s">
        <v>18</v>
      </c>
      <c r="X3268" t="str">
        <f t="shared" si="103"/>
        <v>Bengaluru</v>
      </c>
    </row>
    <row r="3269" spans="1:24" x14ac:dyDescent="0.4">
      <c r="A3269">
        <v>103268</v>
      </c>
      <c r="B3269" s="5">
        <v>45696.993750000001</v>
      </c>
      <c r="C3269" s="3" t="str">
        <f>TEXT(Sales_Data[[#This Row],[OrderDate]],"mmmm")</f>
        <v>February</v>
      </c>
      <c r="D3269" s="3" t="str">
        <f t="shared" si="102"/>
        <v>2025</v>
      </c>
      <c r="E3269" t="s">
        <v>19</v>
      </c>
      <c r="F3269" t="s">
        <v>28</v>
      </c>
      <c r="G3269" t="s">
        <v>31</v>
      </c>
      <c r="H3269" t="s">
        <v>32</v>
      </c>
      <c r="I3269" t="s">
        <v>100</v>
      </c>
      <c r="J3269">
        <v>73</v>
      </c>
      <c r="K3269">
        <v>450</v>
      </c>
      <c r="L3269" s="7">
        <f>Sales_Data[[#This Row],[OrderQuantity]] *Sales_Data[[#This Row],[UnitPrice]]</f>
        <v>32850</v>
      </c>
      <c r="M3269" s="7">
        <f>Sales_Data[[#This Row],[UnitPrice]]-Sales_Data[[#This Row],[UnitCost]]</f>
        <v>250</v>
      </c>
      <c r="N3269" s="7">
        <f>Sales_Data[[#This Row],[Gross Revenue]]-Sales_Data[[#This Row],[Discount Amount ]]</f>
        <v>32600</v>
      </c>
      <c r="O3269" s="7">
        <f>Sales_Data[[#This Row],[OrderQuantity]] *Sales_Data[[#This Row],[UnitCost]]</f>
        <v>14600</v>
      </c>
      <c r="P3269" s="7">
        <f>Sales_Data[[#This Row],[ItemCost]] +Sales_Data[[#This Row],[ShippingCost]]</f>
        <v>15172.6</v>
      </c>
      <c r="Q3269" s="7">
        <f>Sales_Data[[#This Row],[Gross Revenue]]-Sales_Data[[#This Row],[TotalFinancialCost]]</f>
        <v>17677.400000000001</v>
      </c>
      <c r="R3269" s="7">
        <f>Sales_Data[[#This Row],[Actul Bill Amount]]-Sales_Data[[#This Row],[ShippingCost]]</f>
        <v>32027.4</v>
      </c>
      <c r="S3269">
        <v>394</v>
      </c>
      <c r="T3269">
        <v>572.6</v>
      </c>
      <c r="U3269" t="s">
        <v>30</v>
      </c>
      <c r="V3269">
        <v>200</v>
      </c>
      <c r="W3269" t="s">
        <v>33</v>
      </c>
      <c r="X3269" t="str">
        <f t="shared" si="103"/>
        <v>Delhi</v>
      </c>
    </row>
    <row r="3270" spans="1:24" x14ac:dyDescent="0.4">
      <c r="A3270">
        <v>103269</v>
      </c>
      <c r="B3270" s="5">
        <v>45849.101388888892</v>
      </c>
      <c r="C3270" s="3" t="str">
        <f>TEXT(Sales_Data[[#This Row],[OrderDate]],"mmmm")</f>
        <v>July</v>
      </c>
      <c r="D3270" s="3" t="str">
        <f t="shared" si="102"/>
        <v>2025</v>
      </c>
      <c r="E3270" t="s">
        <v>50</v>
      </c>
      <c r="F3270" t="s">
        <v>40</v>
      </c>
      <c r="G3270" t="s">
        <v>15</v>
      </c>
      <c r="H3270" t="s">
        <v>16</v>
      </c>
      <c r="I3270" t="s">
        <v>100</v>
      </c>
      <c r="J3270">
        <v>1</v>
      </c>
      <c r="K3270">
        <v>1500</v>
      </c>
      <c r="L3270" s="7">
        <f>Sales_Data[[#This Row],[OrderQuantity]] *Sales_Data[[#This Row],[UnitPrice]]</f>
        <v>1500</v>
      </c>
      <c r="M3270" s="7">
        <f>Sales_Data[[#This Row],[UnitPrice]]-Sales_Data[[#This Row],[UnitCost]]</f>
        <v>700</v>
      </c>
      <c r="N3270" s="7">
        <f>Sales_Data[[#This Row],[Gross Revenue]]-Sales_Data[[#This Row],[Discount Amount ]]</f>
        <v>800</v>
      </c>
      <c r="O3270" s="7">
        <f>Sales_Data[[#This Row],[OrderQuantity]] *Sales_Data[[#This Row],[UnitCost]]</f>
        <v>800</v>
      </c>
      <c r="P3270" s="7">
        <f>Sales_Data[[#This Row],[ItemCost]] +Sales_Data[[#This Row],[ShippingCost]]</f>
        <v>1095.18</v>
      </c>
      <c r="Q3270" s="7">
        <f>Sales_Data[[#This Row],[Gross Revenue]]-Sales_Data[[#This Row],[TotalFinancialCost]]</f>
        <v>404.81999999999994</v>
      </c>
      <c r="R3270" s="7">
        <f>Sales_Data[[#This Row],[Actul Bill Amount]]-Sales_Data[[#This Row],[ShippingCost]]</f>
        <v>504.82</v>
      </c>
      <c r="S3270">
        <v>741</v>
      </c>
      <c r="T3270">
        <v>295.18</v>
      </c>
      <c r="U3270" t="s">
        <v>52</v>
      </c>
      <c r="V3270">
        <v>800</v>
      </c>
      <c r="W3270" t="s">
        <v>18</v>
      </c>
      <c r="X3270" t="str">
        <f t="shared" si="103"/>
        <v>Bengaluru</v>
      </c>
    </row>
    <row r="3271" spans="1:24" x14ac:dyDescent="0.4">
      <c r="A3271">
        <v>103270</v>
      </c>
      <c r="B3271" s="5">
        <v>45924.92083333333</v>
      </c>
      <c r="C3271" s="3" t="str">
        <f>TEXT(Sales_Data[[#This Row],[OrderDate]],"mmmm")</f>
        <v>September</v>
      </c>
      <c r="D3271" s="3" t="str">
        <f t="shared" si="102"/>
        <v>2025</v>
      </c>
      <c r="E3271" t="s">
        <v>39</v>
      </c>
      <c r="F3271" t="s">
        <v>46</v>
      </c>
      <c r="G3271" t="s">
        <v>31</v>
      </c>
      <c r="H3271" t="s">
        <v>16</v>
      </c>
      <c r="I3271" t="s">
        <v>100</v>
      </c>
      <c r="J3271">
        <v>19</v>
      </c>
      <c r="K3271">
        <v>4500</v>
      </c>
      <c r="L3271" s="7">
        <f>Sales_Data[[#This Row],[OrderQuantity]] *Sales_Data[[#This Row],[UnitPrice]]</f>
        <v>85500</v>
      </c>
      <c r="M3271" s="7">
        <f>Sales_Data[[#This Row],[UnitPrice]]-Sales_Data[[#This Row],[UnitCost]]</f>
        <v>1700</v>
      </c>
      <c r="N3271" s="7">
        <f>Sales_Data[[#This Row],[Gross Revenue]]-Sales_Data[[#This Row],[Discount Amount ]]</f>
        <v>83800</v>
      </c>
      <c r="O3271" s="7">
        <f>Sales_Data[[#This Row],[OrderQuantity]] *Sales_Data[[#This Row],[UnitCost]]</f>
        <v>53200</v>
      </c>
      <c r="P3271" s="7">
        <f>Sales_Data[[#This Row],[ItemCost]] +Sales_Data[[#This Row],[ShippingCost]]</f>
        <v>55258.3</v>
      </c>
      <c r="Q3271" s="7">
        <f>Sales_Data[[#This Row],[Gross Revenue]]-Sales_Data[[#This Row],[TotalFinancialCost]]</f>
        <v>30241.699999999997</v>
      </c>
      <c r="R3271" s="7">
        <f>Sales_Data[[#This Row],[Actul Bill Amount]]-Sales_Data[[#This Row],[ShippingCost]]</f>
        <v>81741.7</v>
      </c>
      <c r="S3271">
        <v>461</v>
      </c>
      <c r="T3271">
        <v>2058.3000000000002</v>
      </c>
      <c r="U3271" t="s">
        <v>47</v>
      </c>
      <c r="V3271">
        <v>2800</v>
      </c>
      <c r="W3271" t="s">
        <v>18</v>
      </c>
      <c r="X3271" t="str">
        <f t="shared" si="103"/>
        <v>Bengaluru</v>
      </c>
    </row>
    <row r="3272" spans="1:24" x14ac:dyDescent="0.4">
      <c r="A3272">
        <v>103271</v>
      </c>
      <c r="B3272" s="5">
        <v>45804.00277777778</v>
      </c>
      <c r="C3272" s="3" t="str">
        <f>TEXT(Sales_Data[[#This Row],[OrderDate]],"mmmm")</f>
        <v>May</v>
      </c>
      <c r="D3272" s="3" t="str">
        <f t="shared" si="102"/>
        <v>2025</v>
      </c>
      <c r="E3272" t="s">
        <v>23</v>
      </c>
      <c r="F3272" t="s">
        <v>43</v>
      </c>
      <c r="G3272" t="s">
        <v>31</v>
      </c>
      <c r="H3272" t="s">
        <v>20</v>
      </c>
      <c r="I3272" t="s">
        <v>100</v>
      </c>
      <c r="J3272">
        <v>34</v>
      </c>
      <c r="K3272">
        <v>4500</v>
      </c>
      <c r="L3272" s="7">
        <f>Sales_Data[[#This Row],[OrderQuantity]] *Sales_Data[[#This Row],[UnitPrice]]</f>
        <v>153000</v>
      </c>
      <c r="M3272" s="7">
        <f>Sales_Data[[#This Row],[UnitPrice]]-Sales_Data[[#This Row],[UnitCost]]</f>
        <v>2000</v>
      </c>
      <c r="N3272" s="7">
        <f>Sales_Data[[#This Row],[Gross Revenue]]-Sales_Data[[#This Row],[Discount Amount ]]</f>
        <v>151000</v>
      </c>
      <c r="O3272" s="7">
        <f>Sales_Data[[#This Row],[OrderQuantity]] *Sales_Data[[#This Row],[UnitCost]]</f>
        <v>85000</v>
      </c>
      <c r="P3272" s="7">
        <f>Sales_Data[[#This Row],[ItemCost]] +Sales_Data[[#This Row],[ShippingCost]]</f>
        <v>87326.54</v>
      </c>
      <c r="Q3272" s="7">
        <f>Sales_Data[[#This Row],[Gross Revenue]]-Sales_Data[[#This Row],[TotalFinancialCost]]</f>
        <v>65673.460000000006</v>
      </c>
      <c r="R3272" s="7">
        <f>Sales_Data[[#This Row],[Actul Bill Amount]]-Sales_Data[[#This Row],[ShippingCost]]</f>
        <v>148673.46</v>
      </c>
      <c r="S3272">
        <v>379</v>
      </c>
      <c r="T3272">
        <v>2326.54</v>
      </c>
      <c r="U3272" t="s">
        <v>44</v>
      </c>
      <c r="V3272">
        <v>2500</v>
      </c>
      <c r="W3272" t="s">
        <v>22</v>
      </c>
      <c r="X3272" t="str">
        <f t="shared" si="103"/>
        <v>Nagpur</v>
      </c>
    </row>
    <row r="3273" spans="1:24" x14ac:dyDescent="0.4">
      <c r="A3273">
        <v>103272</v>
      </c>
      <c r="B3273" s="5">
        <v>45990.203472222223</v>
      </c>
      <c r="C3273" s="3" t="str">
        <f>TEXT(Sales_Data[[#This Row],[OrderDate]],"mmmm")</f>
        <v>November</v>
      </c>
      <c r="D3273" s="3" t="str">
        <f t="shared" si="102"/>
        <v>2025</v>
      </c>
      <c r="E3273" t="s">
        <v>50</v>
      </c>
      <c r="F3273" t="s">
        <v>43</v>
      </c>
      <c r="G3273" t="s">
        <v>31</v>
      </c>
      <c r="H3273" t="s">
        <v>25</v>
      </c>
      <c r="I3273" t="s">
        <v>100</v>
      </c>
      <c r="J3273">
        <v>19</v>
      </c>
      <c r="K3273">
        <v>1800</v>
      </c>
      <c r="L3273" s="7">
        <f>Sales_Data[[#This Row],[OrderQuantity]] *Sales_Data[[#This Row],[UnitPrice]]</f>
        <v>34200</v>
      </c>
      <c r="M3273" s="7">
        <f>Sales_Data[[#This Row],[UnitPrice]]-Sales_Data[[#This Row],[UnitCost]]</f>
        <v>900</v>
      </c>
      <c r="N3273" s="7">
        <f>Sales_Data[[#This Row],[Gross Revenue]]-Sales_Data[[#This Row],[Discount Amount ]]</f>
        <v>33300</v>
      </c>
      <c r="O3273" s="7">
        <f>Sales_Data[[#This Row],[OrderQuantity]] *Sales_Data[[#This Row],[UnitCost]]</f>
        <v>17100</v>
      </c>
      <c r="P3273" s="7">
        <f>Sales_Data[[#This Row],[ItemCost]] +Sales_Data[[#This Row],[ShippingCost]]</f>
        <v>17652.98</v>
      </c>
      <c r="Q3273" s="7">
        <f>Sales_Data[[#This Row],[Gross Revenue]]-Sales_Data[[#This Row],[TotalFinancialCost]]</f>
        <v>16547.02</v>
      </c>
      <c r="R3273" s="7">
        <f>Sales_Data[[#This Row],[Actul Bill Amount]]-Sales_Data[[#This Row],[ShippingCost]]</f>
        <v>32747.02</v>
      </c>
      <c r="S3273">
        <v>547</v>
      </c>
      <c r="T3273">
        <v>552.98</v>
      </c>
      <c r="U3273" t="s">
        <v>51</v>
      </c>
      <c r="V3273">
        <v>900</v>
      </c>
      <c r="W3273" t="s">
        <v>27</v>
      </c>
      <c r="X3273" t="str">
        <f t="shared" si="103"/>
        <v>Mumbai</v>
      </c>
    </row>
    <row r="3274" spans="1:24" x14ac:dyDescent="0.4">
      <c r="A3274">
        <v>103273</v>
      </c>
      <c r="B3274" s="5">
        <v>45784.37222222222</v>
      </c>
      <c r="C3274" s="3" t="str">
        <f>TEXT(Sales_Data[[#This Row],[OrderDate]],"mmmm")</f>
        <v>May</v>
      </c>
      <c r="D3274" s="3" t="str">
        <f t="shared" si="102"/>
        <v>2025</v>
      </c>
      <c r="E3274" t="s">
        <v>48</v>
      </c>
      <c r="F3274" t="s">
        <v>28</v>
      </c>
      <c r="G3274" t="s">
        <v>15</v>
      </c>
      <c r="H3274" t="s">
        <v>37</v>
      </c>
      <c r="I3274" t="s">
        <v>100</v>
      </c>
      <c r="J3274">
        <v>66</v>
      </c>
      <c r="K3274">
        <v>450</v>
      </c>
      <c r="L3274" s="7">
        <f>Sales_Data[[#This Row],[OrderQuantity]] *Sales_Data[[#This Row],[UnitPrice]]</f>
        <v>29700</v>
      </c>
      <c r="M3274" s="7">
        <f>Sales_Data[[#This Row],[UnitPrice]]-Sales_Data[[#This Row],[UnitCost]]</f>
        <v>250</v>
      </c>
      <c r="N3274" s="7">
        <f>Sales_Data[[#This Row],[Gross Revenue]]-Sales_Data[[#This Row],[Discount Amount ]]</f>
        <v>29450</v>
      </c>
      <c r="O3274" s="7">
        <f>Sales_Data[[#This Row],[OrderQuantity]] *Sales_Data[[#This Row],[UnitCost]]</f>
        <v>13200</v>
      </c>
      <c r="P3274" s="7">
        <f>Sales_Data[[#This Row],[ItemCost]] +Sales_Data[[#This Row],[ShippingCost]]</f>
        <v>13896.08</v>
      </c>
      <c r="Q3274" s="7">
        <f>Sales_Data[[#This Row],[Gross Revenue]]-Sales_Data[[#This Row],[TotalFinancialCost]]</f>
        <v>15803.92</v>
      </c>
      <c r="R3274" s="7">
        <f>Sales_Data[[#This Row],[Actul Bill Amount]]-Sales_Data[[#This Row],[ShippingCost]]</f>
        <v>28753.919999999998</v>
      </c>
      <c r="S3274">
        <v>394</v>
      </c>
      <c r="T3274">
        <v>696.08</v>
      </c>
      <c r="U3274" t="s">
        <v>30</v>
      </c>
      <c r="V3274">
        <v>200</v>
      </c>
      <c r="W3274" t="s">
        <v>38</v>
      </c>
      <c r="X3274" t="str">
        <f t="shared" si="103"/>
        <v>Kolkata</v>
      </c>
    </row>
    <row r="3275" spans="1:24" x14ac:dyDescent="0.4">
      <c r="A3275">
        <v>103274</v>
      </c>
      <c r="B3275" s="5">
        <v>45703.740277777775</v>
      </c>
      <c r="C3275" s="3" t="str">
        <f>TEXT(Sales_Data[[#This Row],[OrderDate]],"mmmm")</f>
        <v>February</v>
      </c>
      <c r="D3275" s="3" t="str">
        <f t="shared" si="102"/>
        <v>2025</v>
      </c>
      <c r="E3275" t="s">
        <v>19</v>
      </c>
      <c r="F3275" t="s">
        <v>28</v>
      </c>
      <c r="G3275" t="s">
        <v>31</v>
      </c>
      <c r="H3275" t="s">
        <v>20</v>
      </c>
      <c r="I3275" t="s">
        <v>100</v>
      </c>
      <c r="J3275">
        <v>70</v>
      </c>
      <c r="K3275">
        <v>2500</v>
      </c>
      <c r="L3275" s="7">
        <f>Sales_Data[[#This Row],[OrderQuantity]] *Sales_Data[[#This Row],[UnitPrice]]</f>
        <v>175000</v>
      </c>
      <c r="M3275" s="7">
        <f>Sales_Data[[#This Row],[UnitPrice]]-Sales_Data[[#This Row],[UnitCost]]</f>
        <v>1000</v>
      </c>
      <c r="N3275" s="7">
        <f>Sales_Data[[#This Row],[Gross Revenue]]-Sales_Data[[#This Row],[Discount Amount ]]</f>
        <v>174000</v>
      </c>
      <c r="O3275" s="7">
        <f>Sales_Data[[#This Row],[OrderQuantity]] *Sales_Data[[#This Row],[UnitCost]]</f>
        <v>105000</v>
      </c>
      <c r="P3275" s="7">
        <f>Sales_Data[[#This Row],[ItemCost]] +Sales_Data[[#This Row],[ShippingCost]]</f>
        <v>105484.57</v>
      </c>
      <c r="Q3275" s="7">
        <f>Sales_Data[[#This Row],[Gross Revenue]]-Sales_Data[[#This Row],[TotalFinancialCost]]</f>
        <v>69515.429999999993</v>
      </c>
      <c r="R3275" s="7">
        <f>Sales_Data[[#This Row],[Actul Bill Amount]]-Sales_Data[[#This Row],[ShippingCost]]</f>
        <v>173515.43</v>
      </c>
      <c r="S3275">
        <v>987</v>
      </c>
      <c r="T3275">
        <v>484.57</v>
      </c>
      <c r="U3275" t="s">
        <v>54</v>
      </c>
      <c r="V3275">
        <v>1500</v>
      </c>
      <c r="W3275" t="s">
        <v>22</v>
      </c>
      <c r="X3275" t="str">
        <f t="shared" si="103"/>
        <v>Nagpur</v>
      </c>
    </row>
    <row r="3276" spans="1:24" x14ac:dyDescent="0.4">
      <c r="A3276">
        <v>103275</v>
      </c>
      <c r="B3276" s="5">
        <v>45702.120138888888</v>
      </c>
      <c r="C3276" s="3" t="str">
        <f>TEXT(Sales_Data[[#This Row],[OrderDate]],"mmmm")</f>
        <v>February</v>
      </c>
      <c r="D3276" s="3" t="str">
        <f t="shared" si="102"/>
        <v>2025</v>
      </c>
      <c r="E3276" t="s">
        <v>13</v>
      </c>
      <c r="F3276" t="s">
        <v>46</v>
      </c>
      <c r="G3276" t="s">
        <v>29</v>
      </c>
      <c r="H3276" t="s">
        <v>37</v>
      </c>
      <c r="I3276" t="s">
        <v>100</v>
      </c>
      <c r="J3276">
        <v>70</v>
      </c>
      <c r="K3276">
        <v>15000</v>
      </c>
      <c r="L3276" s="7">
        <f>Sales_Data[[#This Row],[OrderQuantity]] *Sales_Data[[#This Row],[UnitPrice]]</f>
        <v>1050000</v>
      </c>
      <c r="M3276" s="7">
        <f>Sales_Data[[#This Row],[UnitPrice]]-Sales_Data[[#This Row],[UnitCost]]</f>
        <v>5500</v>
      </c>
      <c r="N3276" s="7">
        <f>Sales_Data[[#This Row],[Gross Revenue]]-Sales_Data[[#This Row],[Discount Amount ]]</f>
        <v>1044500</v>
      </c>
      <c r="O3276" s="7">
        <f>Sales_Data[[#This Row],[OrderQuantity]] *Sales_Data[[#This Row],[UnitCost]]</f>
        <v>665000</v>
      </c>
      <c r="P3276" s="7">
        <f>Sales_Data[[#This Row],[ItemCost]] +Sales_Data[[#This Row],[ShippingCost]]</f>
        <v>665806.26</v>
      </c>
      <c r="Q3276" s="7">
        <f>Sales_Data[[#This Row],[Gross Revenue]]-Sales_Data[[#This Row],[TotalFinancialCost]]</f>
        <v>384193.74</v>
      </c>
      <c r="R3276" s="7">
        <f>Sales_Data[[#This Row],[Actul Bill Amount]]-Sales_Data[[#This Row],[ShippingCost]]</f>
        <v>1043693.74</v>
      </c>
      <c r="S3276">
        <v>877</v>
      </c>
      <c r="T3276">
        <v>806.26</v>
      </c>
      <c r="U3276" t="s">
        <v>53</v>
      </c>
      <c r="V3276">
        <v>9500</v>
      </c>
      <c r="W3276" t="s">
        <v>38</v>
      </c>
      <c r="X3276" t="str">
        <f t="shared" si="103"/>
        <v>Kolkata</v>
      </c>
    </row>
    <row r="3277" spans="1:24" x14ac:dyDescent="0.4">
      <c r="A3277">
        <v>103276</v>
      </c>
      <c r="B3277" s="5">
        <v>45658.816666666666</v>
      </c>
      <c r="C3277" s="3" t="str">
        <f>TEXT(Sales_Data[[#This Row],[OrderDate]],"mmmm")</f>
        <v>January</v>
      </c>
      <c r="D3277" s="3" t="str">
        <f t="shared" si="102"/>
        <v>2025</v>
      </c>
      <c r="E3277" t="s">
        <v>23</v>
      </c>
      <c r="F3277" t="s">
        <v>28</v>
      </c>
      <c r="G3277" t="s">
        <v>31</v>
      </c>
      <c r="H3277" t="s">
        <v>25</v>
      </c>
      <c r="I3277" t="s">
        <v>100</v>
      </c>
      <c r="J3277">
        <v>61</v>
      </c>
      <c r="K3277">
        <v>2500</v>
      </c>
      <c r="L3277" s="7">
        <f>Sales_Data[[#This Row],[OrderQuantity]] *Sales_Data[[#This Row],[UnitPrice]]</f>
        <v>152500</v>
      </c>
      <c r="M3277" s="7">
        <f>Sales_Data[[#This Row],[UnitPrice]]-Sales_Data[[#This Row],[UnitCost]]</f>
        <v>1000</v>
      </c>
      <c r="N3277" s="7">
        <f>Sales_Data[[#This Row],[Gross Revenue]]-Sales_Data[[#This Row],[Discount Amount ]]</f>
        <v>151500</v>
      </c>
      <c r="O3277" s="7">
        <f>Sales_Data[[#This Row],[OrderQuantity]] *Sales_Data[[#This Row],[UnitCost]]</f>
        <v>91500</v>
      </c>
      <c r="P3277" s="7">
        <f>Sales_Data[[#This Row],[ItemCost]] +Sales_Data[[#This Row],[ShippingCost]]</f>
        <v>92393.42</v>
      </c>
      <c r="Q3277" s="7">
        <f>Sales_Data[[#This Row],[Gross Revenue]]-Sales_Data[[#This Row],[TotalFinancialCost]]</f>
        <v>60106.58</v>
      </c>
      <c r="R3277" s="7">
        <f>Sales_Data[[#This Row],[Actul Bill Amount]]-Sales_Data[[#This Row],[ShippingCost]]</f>
        <v>150606.57999999999</v>
      </c>
      <c r="S3277">
        <v>990</v>
      </c>
      <c r="T3277">
        <v>893.42</v>
      </c>
      <c r="U3277" t="s">
        <v>54</v>
      </c>
      <c r="V3277">
        <v>1500</v>
      </c>
      <c r="W3277" t="s">
        <v>27</v>
      </c>
      <c r="X3277" t="str">
        <f t="shared" si="103"/>
        <v>Mumbai</v>
      </c>
    </row>
    <row r="3278" spans="1:24" x14ac:dyDescent="0.4">
      <c r="A3278">
        <v>103277</v>
      </c>
      <c r="B3278" s="5">
        <v>45825.073611111111</v>
      </c>
      <c r="C3278" s="3" t="str">
        <f>TEXT(Sales_Data[[#This Row],[OrderDate]],"mmmm")</f>
        <v>June</v>
      </c>
      <c r="D3278" s="3" t="str">
        <f t="shared" si="102"/>
        <v>2025</v>
      </c>
      <c r="E3278" t="s">
        <v>13</v>
      </c>
      <c r="F3278" t="s">
        <v>14</v>
      </c>
      <c r="G3278" t="s">
        <v>15</v>
      </c>
      <c r="H3278" t="s">
        <v>20</v>
      </c>
      <c r="I3278" t="s">
        <v>100</v>
      </c>
      <c r="J3278">
        <v>50</v>
      </c>
      <c r="K3278">
        <v>6500</v>
      </c>
      <c r="L3278" s="7">
        <f>Sales_Data[[#This Row],[OrderQuantity]] *Sales_Data[[#This Row],[UnitPrice]]</f>
        <v>325000</v>
      </c>
      <c r="M3278" s="7">
        <f>Sales_Data[[#This Row],[UnitPrice]]-Sales_Data[[#This Row],[UnitCost]]</f>
        <v>2300</v>
      </c>
      <c r="N3278" s="7">
        <f>Sales_Data[[#This Row],[Gross Revenue]]-Sales_Data[[#This Row],[Discount Amount ]]</f>
        <v>322700</v>
      </c>
      <c r="O3278" s="7">
        <f>Sales_Data[[#This Row],[OrderQuantity]] *Sales_Data[[#This Row],[UnitCost]]</f>
        <v>210000</v>
      </c>
      <c r="P3278" s="7">
        <f>Sales_Data[[#This Row],[ItemCost]] +Sales_Data[[#This Row],[ShippingCost]]</f>
        <v>210792.02</v>
      </c>
      <c r="Q3278" s="7">
        <f>Sales_Data[[#This Row],[Gross Revenue]]-Sales_Data[[#This Row],[TotalFinancialCost]]</f>
        <v>114207.98000000001</v>
      </c>
      <c r="R3278" s="7">
        <f>Sales_Data[[#This Row],[Actul Bill Amount]]-Sales_Data[[#This Row],[ShippingCost]]</f>
        <v>321907.98</v>
      </c>
      <c r="S3278">
        <v>1163</v>
      </c>
      <c r="T3278">
        <v>792.02</v>
      </c>
      <c r="U3278" t="s">
        <v>21</v>
      </c>
      <c r="V3278">
        <v>4200</v>
      </c>
      <c r="W3278" t="s">
        <v>22</v>
      </c>
      <c r="X3278" t="str">
        <f t="shared" si="103"/>
        <v>Nagpur</v>
      </c>
    </row>
    <row r="3279" spans="1:24" x14ac:dyDescent="0.4">
      <c r="A3279">
        <v>103278</v>
      </c>
      <c r="B3279" s="5">
        <v>45765.895138888889</v>
      </c>
      <c r="C3279" s="3" t="str">
        <f>TEXT(Sales_Data[[#This Row],[OrderDate]],"mmmm")</f>
        <v>April</v>
      </c>
      <c r="D3279" s="3" t="str">
        <f t="shared" si="102"/>
        <v>2025</v>
      </c>
      <c r="E3279" t="s">
        <v>39</v>
      </c>
      <c r="F3279" t="s">
        <v>35</v>
      </c>
      <c r="G3279" t="s">
        <v>15</v>
      </c>
      <c r="H3279" t="s">
        <v>32</v>
      </c>
      <c r="I3279" t="s">
        <v>100</v>
      </c>
      <c r="J3279">
        <v>34</v>
      </c>
      <c r="K3279">
        <v>8500</v>
      </c>
      <c r="L3279" s="7">
        <f>Sales_Data[[#This Row],[OrderQuantity]] *Sales_Data[[#This Row],[UnitPrice]]</f>
        <v>289000</v>
      </c>
      <c r="M3279" s="7">
        <f>Sales_Data[[#This Row],[UnitPrice]]-Sales_Data[[#This Row],[UnitCost]]</f>
        <v>3000</v>
      </c>
      <c r="N3279" s="7">
        <f>Sales_Data[[#This Row],[Gross Revenue]]-Sales_Data[[#This Row],[Discount Amount ]]</f>
        <v>286000</v>
      </c>
      <c r="O3279" s="7">
        <f>Sales_Data[[#This Row],[OrderQuantity]] *Sales_Data[[#This Row],[UnitCost]]</f>
        <v>187000</v>
      </c>
      <c r="P3279" s="7">
        <f>Sales_Data[[#This Row],[ItemCost]] +Sales_Data[[#This Row],[ShippingCost]]</f>
        <v>187542.2</v>
      </c>
      <c r="Q3279" s="7">
        <f>Sales_Data[[#This Row],[Gross Revenue]]-Sales_Data[[#This Row],[TotalFinancialCost]]</f>
        <v>101457.79999999999</v>
      </c>
      <c r="R3279" s="7">
        <f>Sales_Data[[#This Row],[Actul Bill Amount]]-Sales_Data[[#This Row],[ShippingCost]]</f>
        <v>285457.8</v>
      </c>
      <c r="S3279">
        <v>865</v>
      </c>
      <c r="T3279">
        <v>542.20000000000005</v>
      </c>
      <c r="U3279" t="s">
        <v>49</v>
      </c>
      <c r="V3279">
        <v>5500</v>
      </c>
      <c r="W3279" t="s">
        <v>33</v>
      </c>
      <c r="X3279" t="str">
        <f t="shared" si="103"/>
        <v>Delhi</v>
      </c>
    </row>
    <row r="3280" spans="1:24" x14ac:dyDescent="0.4">
      <c r="A3280">
        <v>103279</v>
      </c>
      <c r="B3280" s="5">
        <v>45676.84375</v>
      </c>
      <c r="C3280" s="3" t="str">
        <f>TEXT(Sales_Data[[#This Row],[OrderDate]],"mmmm")</f>
        <v>January</v>
      </c>
      <c r="D3280" s="3" t="str">
        <f t="shared" si="102"/>
        <v>2025</v>
      </c>
      <c r="E3280" t="s">
        <v>19</v>
      </c>
      <c r="F3280" t="s">
        <v>35</v>
      </c>
      <c r="G3280" t="s">
        <v>29</v>
      </c>
      <c r="H3280" t="s">
        <v>32</v>
      </c>
      <c r="I3280" t="s">
        <v>100</v>
      </c>
      <c r="J3280">
        <v>36</v>
      </c>
      <c r="K3280">
        <v>8500</v>
      </c>
      <c r="L3280" s="7">
        <f>Sales_Data[[#This Row],[OrderQuantity]] *Sales_Data[[#This Row],[UnitPrice]]</f>
        <v>306000</v>
      </c>
      <c r="M3280" s="7">
        <f>Sales_Data[[#This Row],[UnitPrice]]-Sales_Data[[#This Row],[UnitCost]]</f>
        <v>3000</v>
      </c>
      <c r="N3280" s="7">
        <f>Sales_Data[[#This Row],[Gross Revenue]]-Sales_Data[[#This Row],[Discount Amount ]]</f>
        <v>303000</v>
      </c>
      <c r="O3280" s="7">
        <f>Sales_Data[[#This Row],[OrderQuantity]] *Sales_Data[[#This Row],[UnitCost]]</f>
        <v>198000</v>
      </c>
      <c r="P3280" s="7">
        <f>Sales_Data[[#This Row],[ItemCost]] +Sales_Data[[#This Row],[ShippingCost]]</f>
        <v>198693.62</v>
      </c>
      <c r="Q3280" s="7">
        <f>Sales_Data[[#This Row],[Gross Revenue]]-Sales_Data[[#This Row],[TotalFinancialCost]]</f>
        <v>107306.38</v>
      </c>
      <c r="R3280" s="7">
        <f>Sales_Data[[#This Row],[Actul Bill Amount]]-Sales_Data[[#This Row],[ShippingCost]]</f>
        <v>302306.38</v>
      </c>
      <c r="S3280">
        <v>730</v>
      </c>
      <c r="T3280">
        <v>693.62</v>
      </c>
      <c r="U3280" t="s">
        <v>49</v>
      </c>
      <c r="V3280">
        <v>5500</v>
      </c>
      <c r="W3280" t="s">
        <v>33</v>
      </c>
      <c r="X3280" t="str">
        <f t="shared" si="103"/>
        <v>Delhi</v>
      </c>
    </row>
    <row r="3281" spans="1:24" x14ac:dyDescent="0.4">
      <c r="A3281">
        <v>103280</v>
      </c>
      <c r="B3281" s="5">
        <v>45989.179861111108</v>
      </c>
      <c r="C3281" s="3" t="str">
        <f>TEXT(Sales_Data[[#This Row],[OrderDate]],"mmmm")</f>
        <v>November</v>
      </c>
      <c r="D3281" s="3" t="str">
        <f t="shared" si="102"/>
        <v>2025</v>
      </c>
      <c r="E3281" t="s">
        <v>23</v>
      </c>
      <c r="F3281" t="s">
        <v>24</v>
      </c>
      <c r="G3281" t="s">
        <v>15</v>
      </c>
      <c r="H3281" t="s">
        <v>16</v>
      </c>
      <c r="I3281" t="s">
        <v>100</v>
      </c>
      <c r="J3281">
        <v>13</v>
      </c>
      <c r="K3281">
        <v>45000</v>
      </c>
      <c r="L3281" s="7">
        <f>Sales_Data[[#This Row],[OrderQuantity]] *Sales_Data[[#This Row],[UnitPrice]]</f>
        <v>585000</v>
      </c>
      <c r="M3281" s="7">
        <f>Sales_Data[[#This Row],[UnitPrice]]-Sales_Data[[#This Row],[UnitCost]]</f>
        <v>13000</v>
      </c>
      <c r="N3281" s="7">
        <f>Sales_Data[[#This Row],[Gross Revenue]]-Sales_Data[[#This Row],[Discount Amount ]]</f>
        <v>572000</v>
      </c>
      <c r="O3281" s="7">
        <f>Sales_Data[[#This Row],[OrderQuantity]] *Sales_Data[[#This Row],[UnitCost]]</f>
        <v>416000</v>
      </c>
      <c r="P3281" s="7">
        <f>Sales_Data[[#This Row],[ItemCost]] +Sales_Data[[#This Row],[ShippingCost]]</f>
        <v>416458.53</v>
      </c>
      <c r="Q3281" s="7">
        <f>Sales_Data[[#This Row],[Gross Revenue]]-Sales_Data[[#This Row],[TotalFinancialCost]]</f>
        <v>168541.46999999997</v>
      </c>
      <c r="R3281" s="7">
        <f>Sales_Data[[#This Row],[Actul Bill Amount]]-Sales_Data[[#This Row],[ShippingCost]]</f>
        <v>571541.47</v>
      </c>
      <c r="S3281">
        <v>764</v>
      </c>
      <c r="T3281">
        <v>458.53</v>
      </c>
      <c r="U3281" t="s">
        <v>26</v>
      </c>
      <c r="V3281">
        <v>32000</v>
      </c>
      <c r="W3281" t="s">
        <v>18</v>
      </c>
      <c r="X3281" t="str">
        <f t="shared" si="103"/>
        <v>Bengaluru</v>
      </c>
    </row>
    <row r="3282" spans="1:24" x14ac:dyDescent="0.4">
      <c r="A3282">
        <v>103281</v>
      </c>
      <c r="B3282" s="5">
        <v>45729.987500000003</v>
      </c>
      <c r="C3282" s="3" t="str">
        <f>TEXT(Sales_Data[[#This Row],[OrderDate]],"mmmm")</f>
        <v>March</v>
      </c>
      <c r="D3282" s="3" t="str">
        <f t="shared" si="102"/>
        <v>2025</v>
      </c>
      <c r="E3282" t="s">
        <v>48</v>
      </c>
      <c r="F3282" t="s">
        <v>46</v>
      </c>
      <c r="G3282" t="s">
        <v>29</v>
      </c>
      <c r="H3282" t="s">
        <v>20</v>
      </c>
      <c r="I3282" t="s">
        <v>100</v>
      </c>
      <c r="J3282">
        <v>11</v>
      </c>
      <c r="K3282">
        <v>15000</v>
      </c>
      <c r="L3282" s="7">
        <f>Sales_Data[[#This Row],[OrderQuantity]] *Sales_Data[[#This Row],[UnitPrice]]</f>
        <v>165000</v>
      </c>
      <c r="M3282" s="7">
        <f>Sales_Data[[#This Row],[UnitPrice]]-Sales_Data[[#This Row],[UnitCost]]</f>
        <v>5500</v>
      </c>
      <c r="N3282" s="7">
        <f>Sales_Data[[#This Row],[Gross Revenue]]-Sales_Data[[#This Row],[Discount Amount ]]</f>
        <v>159500</v>
      </c>
      <c r="O3282" s="7">
        <f>Sales_Data[[#This Row],[OrderQuantity]] *Sales_Data[[#This Row],[UnitCost]]</f>
        <v>104500</v>
      </c>
      <c r="P3282" s="7">
        <f>Sales_Data[[#This Row],[ItemCost]] +Sales_Data[[#This Row],[ShippingCost]]</f>
        <v>105643.97</v>
      </c>
      <c r="Q3282" s="7">
        <f>Sales_Data[[#This Row],[Gross Revenue]]-Sales_Data[[#This Row],[TotalFinancialCost]]</f>
        <v>59356.03</v>
      </c>
      <c r="R3282" s="7">
        <f>Sales_Data[[#This Row],[Actul Bill Amount]]-Sales_Data[[#This Row],[ShippingCost]]</f>
        <v>158356.03</v>
      </c>
      <c r="S3282">
        <v>1112</v>
      </c>
      <c r="T3282">
        <v>1143.97</v>
      </c>
      <c r="U3282" t="s">
        <v>53</v>
      </c>
      <c r="V3282">
        <v>9500</v>
      </c>
      <c r="W3282" t="s">
        <v>22</v>
      </c>
      <c r="X3282" t="str">
        <f t="shared" si="103"/>
        <v>Nagpur</v>
      </c>
    </row>
    <row r="3283" spans="1:24" x14ac:dyDescent="0.4">
      <c r="A3283">
        <v>103282</v>
      </c>
      <c r="B3283" s="5">
        <v>45766.577777777777</v>
      </c>
      <c r="C3283" s="3" t="str">
        <f>TEXT(Sales_Data[[#This Row],[OrderDate]],"mmmm")</f>
        <v>April</v>
      </c>
      <c r="D3283" s="3" t="str">
        <f t="shared" si="102"/>
        <v>2025</v>
      </c>
      <c r="E3283" t="s">
        <v>19</v>
      </c>
      <c r="F3283" t="s">
        <v>24</v>
      </c>
      <c r="G3283" t="s">
        <v>15</v>
      </c>
      <c r="H3283" t="s">
        <v>37</v>
      </c>
      <c r="I3283" t="s">
        <v>100</v>
      </c>
      <c r="J3283">
        <v>86</v>
      </c>
      <c r="K3283">
        <v>3500</v>
      </c>
      <c r="L3283" s="7">
        <f>Sales_Data[[#This Row],[OrderQuantity]] *Sales_Data[[#This Row],[UnitPrice]]</f>
        <v>301000</v>
      </c>
      <c r="M3283" s="7">
        <f>Sales_Data[[#This Row],[UnitPrice]]-Sales_Data[[#This Row],[UnitCost]]</f>
        <v>1300</v>
      </c>
      <c r="N3283" s="7">
        <f>Sales_Data[[#This Row],[Gross Revenue]]-Sales_Data[[#This Row],[Discount Amount ]]</f>
        <v>299700</v>
      </c>
      <c r="O3283" s="7">
        <f>Sales_Data[[#This Row],[OrderQuantity]] *Sales_Data[[#This Row],[UnitCost]]</f>
        <v>189200</v>
      </c>
      <c r="P3283" s="7">
        <f>Sales_Data[[#This Row],[ItemCost]] +Sales_Data[[#This Row],[ShippingCost]]</f>
        <v>189546.17</v>
      </c>
      <c r="Q3283" s="7">
        <f>Sales_Data[[#This Row],[Gross Revenue]]-Sales_Data[[#This Row],[TotalFinancialCost]]</f>
        <v>111453.82999999999</v>
      </c>
      <c r="R3283" s="7">
        <f>Sales_Data[[#This Row],[Actul Bill Amount]]-Sales_Data[[#This Row],[ShippingCost]]</f>
        <v>299353.83</v>
      </c>
      <c r="S3283">
        <v>719</v>
      </c>
      <c r="T3283">
        <v>346.17</v>
      </c>
      <c r="U3283" t="s">
        <v>59</v>
      </c>
      <c r="V3283">
        <v>2200</v>
      </c>
      <c r="W3283" t="s">
        <v>38</v>
      </c>
      <c r="X3283" t="str">
        <f t="shared" si="103"/>
        <v>Kolkata</v>
      </c>
    </row>
    <row r="3284" spans="1:24" x14ac:dyDescent="0.4">
      <c r="A3284">
        <v>103283</v>
      </c>
      <c r="B3284" s="5">
        <v>45925.877083333333</v>
      </c>
      <c r="C3284" s="3" t="str">
        <f>TEXT(Sales_Data[[#This Row],[OrderDate]],"mmmm")</f>
        <v>September</v>
      </c>
      <c r="D3284" s="3" t="str">
        <f t="shared" si="102"/>
        <v>2025</v>
      </c>
      <c r="E3284" t="s">
        <v>39</v>
      </c>
      <c r="F3284" t="s">
        <v>55</v>
      </c>
      <c r="G3284" t="s">
        <v>31</v>
      </c>
      <c r="H3284" t="s">
        <v>25</v>
      </c>
      <c r="I3284" t="s">
        <v>100</v>
      </c>
      <c r="J3284">
        <v>49</v>
      </c>
      <c r="K3284">
        <v>850</v>
      </c>
      <c r="L3284" s="7">
        <f>Sales_Data[[#This Row],[OrderQuantity]] *Sales_Data[[#This Row],[UnitPrice]]</f>
        <v>41650</v>
      </c>
      <c r="M3284" s="7">
        <f>Sales_Data[[#This Row],[UnitPrice]]-Sales_Data[[#This Row],[UnitCost]]</f>
        <v>300</v>
      </c>
      <c r="N3284" s="7">
        <f>Sales_Data[[#This Row],[Gross Revenue]]-Sales_Data[[#This Row],[Discount Amount ]]</f>
        <v>41350</v>
      </c>
      <c r="O3284" s="7">
        <f>Sales_Data[[#This Row],[OrderQuantity]] *Sales_Data[[#This Row],[UnitCost]]</f>
        <v>26950</v>
      </c>
      <c r="P3284" s="7">
        <f>Sales_Data[[#This Row],[ItemCost]] +Sales_Data[[#This Row],[ShippingCost]]</f>
        <v>27403.96</v>
      </c>
      <c r="Q3284" s="7">
        <f>Sales_Data[[#This Row],[Gross Revenue]]-Sales_Data[[#This Row],[TotalFinancialCost]]</f>
        <v>14246.04</v>
      </c>
      <c r="R3284" s="7">
        <f>Sales_Data[[#This Row],[Actul Bill Amount]]-Sales_Data[[#This Row],[ShippingCost]]</f>
        <v>40896.04</v>
      </c>
      <c r="S3284">
        <v>626</v>
      </c>
      <c r="T3284">
        <v>453.96</v>
      </c>
      <c r="U3284" t="s">
        <v>56</v>
      </c>
      <c r="V3284">
        <v>550</v>
      </c>
      <c r="W3284" t="s">
        <v>27</v>
      </c>
      <c r="X3284" t="str">
        <f t="shared" si="103"/>
        <v>Mumbai</v>
      </c>
    </row>
    <row r="3285" spans="1:24" x14ac:dyDescent="0.4">
      <c r="A3285">
        <v>103284</v>
      </c>
      <c r="B3285" s="5">
        <v>45897.010416666664</v>
      </c>
      <c r="C3285" s="3" t="str">
        <f>TEXT(Sales_Data[[#This Row],[OrderDate]],"mmmm")</f>
        <v>August</v>
      </c>
      <c r="D3285" s="3" t="str">
        <f t="shared" si="102"/>
        <v>2025</v>
      </c>
      <c r="E3285" t="s">
        <v>23</v>
      </c>
      <c r="F3285" t="s">
        <v>43</v>
      </c>
      <c r="G3285" t="s">
        <v>31</v>
      </c>
      <c r="H3285" t="s">
        <v>25</v>
      </c>
      <c r="I3285" t="s">
        <v>100</v>
      </c>
      <c r="J3285">
        <v>9</v>
      </c>
      <c r="K3285">
        <v>1800</v>
      </c>
      <c r="L3285" s="7">
        <f>Sales_Data[[#This Row],[OrderQuantity]] *Sales_Data[[#This Row],[UnitPrice]]</f>
        <v>16200</v>
      </c>
      <c r="M3285" s="7">
        <f>Sales_Data[[#This Row],[UnitPrice]]-Sales_Data[[#This Row],[UnitCost]]</f>
        <v>900</v>
      </c>
      <c r="N3285" s="7">
        <f>Sales_Data[[#This Row],[Gross Revenue]]-Sales_Data[[#This Row],[Discount Amount ]]</f>
        <v>15300</v>
      </c>
      <c r="O3285" s="7">
        <f>Sales_Data[[#This Row],[OrderQuantity]] *Sales_Data[[#This Row],[UnitCost]]</f>
        <v>8100</v>
      </c>
      <c r="P3285" s="7">
        <f>Sales_Data[[#This Row],[ItemCost]] +Sales_Data[[#This Row],[ShippingCost]]</f>
        <v>8505.8799999999992</v>
      </c>
      <c r="Q3285" s="7">
        <f>Sales_Data[[#This Row],[Gross Revenue]]-Sales_Data[[#This Row],[TotalFinancialCost]]</f>
        <v>7694.1200000000008</v>
      </c>
      <c r="R3285" s="7">
        <f>Sales_Data[[#This Row],[Actul Bill Amount]]-Sales_Data[[#This Row],[ShippingCost]]</f>
        <v>14894.12</v>
      </c>
      <c r="S3285">
        <v>505</v>
      </c>
      <c r="T3285">
        <v>405.88</v>
      </c>
      <c r="U3285" t="s">
        <v>51</v>
      </c>
      <c r="V3285">
        <v>900</v>
      </c>
      <c r="W3285" t="s">
        <v>27</v>
      </c>
      <c r="X3285" t="str">
        <f t="shared" si="103"/>
        <v>Mumbai</v>
      </c>
    </row>
    <row r="3286" spans="1:24" x14ac:dyDescent="0.4">
      <c r="A3286">
        <v>103285</v>
      </c>
      <c r="B3286" s="5">
        <v>45958.692361111112</v>
      </c>
      <c r="C3286" s="3" t="str">
        <f>TEXT(Sales_Data[[#This Row],[OrderDate]],"mmmm")</f>
        <v>October</v>
      </c>
      <c r="D3286" s="3" t="str">
        <f t="shared" si="102"/>
        <v>2025</v>
      </c>
      <c r="E3286" t="s">
        <v>34</v>
      </c>
      <c r="F3286" t="s">
        <v>35</v>
      </c>
      <c r="G3286" t="s">
        <v>29</v>
      </c>
      <c r="H3286" t="s">
        <v>32</v>
      </c>
      <c r="I3286" t="s">
        <v>100</v>
      </c>
      <c r="J3286">
        <v>75</v>
      </c>
      <c r="K3286">
        <v>12000</v>
      </c>
      <c r="L3286" s="7">
        <f>Sales_Data[[#This Row],[OrderQuantity]] *Sales_Data[[#This Row],[UnitPrice]]</f>
        <v>900000</v>
      </c>
      <c r="M3286" s="7">
        <f>Sales_Data[[#This Row],[UnitPrice]]-Sales_Data[[#This Row],[UnitCost]]</f>
        <v>4000</v>
      </c>
      <c r="N3286" s="7">
        <f>Sales_Data[[#This Row],[Gross Revenue]]-Sales_Data[[#This Row],[Discount Amount ]]</f>
        <v>896000</v>
      </c>
      <c r="O3286" s="7">
        <f>Sales_Data[[#This Row],[OrderQuantity]] *Sales_Data[[#This Row],[UnitCost]]</f>
        <v>600000</v>
      </c>
      <c r="P3286" s="7">
        <f>Sales_Data[[#This Row],[ItemCost]] +Sales_Data[[#This Row],[ShippingCost]]</f>
        <v>600405.1</v>
      </c>
      <c r="Q3286" s="7">
        <f>Sales_Data[[#This Row],[Gross Revenue]]-Sales_Data[[#This Row],[TotalFinancialCost]]</f>
        <v>299594.90000000002</v>
      </c>
      <c r="R3286" s="7">
        <f>Sales_Data[[#This Row],[Actul Bill Amount]]-Sales_Data[[#This Row],[ShippingCost]]</f>
        <v>895594.9</v>
      </c>
      <c r="S3286">
        <v>609</v>
      </c>
      <c r="T3286">
        <v>405.1</v>
      </c>
      <c r="U3286" t="s">
        <v>36</v>
      </c>
      <c r="V3286">
        <v>8000</v>
      </c>
      <c r="W3286" t="s">
        <v>33</v>
      </c>
      <c r="X3286" t="str">
        <f t="shared" si="103"/>
        <v>Delhi</v>
      </c>
    </row>
    <row r="3287" spans="1:24" x14ac:dyDescent="0.4">
      <c r="A3287">
        <v>103286</v>
      </c>
      <c r="B3287" s="5">
        <v>45747.836805555555</v>
      </c>
      <c r="C3287" s="3" t="str">
        <f>TEXT(Sales_Data[[#This Row],[OrderDate]],"mmmm")</f>
        <v>March</v>
      </c>
      <c r="D3287" s="3" t="str">
        <f t="shared" si="102"/>
        <v>2025</v>
      </c>
      <c r="E3287" t="s">
        <v>48</v>
      </c>
      <c r="F3287" t="s">
        <v>46</v>
      </c>
      <c r="G3287" t="s">
        <v>15</v>
      </c>
      <c r="H3287" t="s">
        <v>25</v>
      </c>
      <c r="I3287" t="s">
        <v>100</v>
      </c>
      <c r="J3287">
        <v>49</v>
      </c>
      <c r="K3287">
        <v>15000</v>
      </c>
      <c r="L3287" s="7">
        <f>Sales_Data[[#This Row],[OrderQuantity]] *Sales_Data[[#This Row],[UnitPrice]]</f>
        <v>735000</v>
      </c>
      <c r="M3287" s="7">
        <f>Sales_Data[[#This Row],[UnitPrice]]-Sales_Data[[#This Row],[UnitCost]]</f>
        <v>5500</v>
      </c>
      <c r="N3287" s="7">
        <f>Sales_Data[[#This Row],[Gross Revenue]]-Sales_Data[[#This Row],[Discount Amount ]]</f>
        <v>729500</v>
      </c>
      <c r="O3287" s="7">
        <f>Sales_Data[[#This Row],[OrderQuantity]] *Sales_Data[[#This Row],[UnitCost]]</f>
        <v>465500</v>
      </c>
      <c r="P3287" s="7">
        <f>Sales_Data[[#This Row],[ItemCost]] +Sales_Data[[#This Row],[ShippingCost]]</f>
        <v>467446.29</v>
      </c>
      <c r="Q3287" s="7">
        <f>Sales_Data[[#This Row],[Gross Revenue]]-Sales_Data[[#This Row],[TotalFinancialCost]]</f>
        <v>267553.71000000002</v>
      </c>
      <c r="R3287" s="7">
        <f>Sales_Data[[#This Row],[Actul Bill Amount]]-Sales_Data[[#This Row],[ShippingCost]]</f>
        <v>727553.71</v>
      </c>
      <c r="S3287">
        <v>842</v>
      </c>
      <c r="T3287">
        <v>1946.29</v>
      </c>
      <c r="U3287" t="s">
        <v>53</v>
      </c>
      <c r="V3287">
        <v>9500</v>
      </c>
      <c r="W3287" t="s">
        <v>27</v>
      </c>
      <c r="X3287" t="str">
        <f t="shared" si="103"/>
        <v>Mumbai</v>
      </c>
    </row>
    <row r="3288" spans="1:24" x14ac:dyDescent="0.4">
      <c r="A3288">
        <v>103287</v>
      </c>
      <c r="B3288" s="5">
        <v>45760.512499999997</v>
      </c>
      <c r="C3288" s="3" t="str">
        <f>TEXT(Sales_Data[[#This Row],[OrderDate]],"mmmm")</f>
        <v>April</v>
      </c>
      <c r="D3288" s="3" t="str">
        <f t="shared" si="102"/>
        <v>2025</v>
      </c>
      <c r="E3288" t="s">
        <v>50</v>
      </c>
      <c r="F3288" t="s">
        <v>35</v>
      </c>
      <c r="G3288" t="s">
        <v>29</v>
      </c>
      <c r="H3288" t="s">
        <v>25</v>
      </c>
      <c r="I3288" t="s">
        <v>100</v>
      </c>
      <c r="J3288">
        <v>58</v>
      </c>
      <c r="K3288">
        <v>8500</v>
      </c>
      <c r="L3288" s="7">
        <f>Sales_Data[[#This Row],[OrderQuantity]] *Sales_Data[[#This Row],[UnitPrice]]</f>
        <v>493000</v>
      </c>
      <c r="M3288" s="7">
        <f>Sales_Data[[#This Row],[UnitPrice]]-Sales_Data[[#This Row],[UnitCost]]</f>
        <v>3000</v>
      </c>
      <c r="N3288" s="7">
        <f>Sales_Data[[#This Row],[Gross Revenue]]-Sales_Data[[#This Row],[Discount Amount ]]</f>
        <v>490000</v>
      </c>
      <c r="O3288" s="7">
        <f>Sales_Data[[#This Row],[OrderQuantity]] *Sales_Data[[#This Row],[UnitCost]]</f>
        <v>319000</v>
      </c>
      <c r="P3288" s="7">
        <f>Sales_Data[[#This Row],[ItemCost]] +Sales_Data[[#This Row],[ShippingCost]]</f>
        <v>319590.44</v>
      </c>
      <c r="Q3288" s="7">
        <f>Sales_Data[[#This Row],[Gross Revenue]]-Sales_Data[[#This Row],[TotalFinancialCost]]</f>
        <v>173409.56</v>
      </c>
      <c r="R3288" s="7">
        <f>Sales_Data[[#This Row],[Actul Bill Amount]]-Sales_Data[[#This Row],[ShippingCost]]</f>
        <v>489409.56</v>
      </c>
      <c r="S3288">
        <v>532</v>
      </c>
      <c r="T3288">
        <v>590.44000000000005</v>
      </c>
      <c r="U3288" t="s">
        <v>49</v>
      </c>
      <c r="V3288">
        <v>5500</v>
      </c>
      <c r="W3288" t="s">
        <v>27</v>
      </c>
      <c r="X3288" t="str">
        <f t="shared" si="103"/>
        <v>Mumbai</v>
      </c>
    </row>
    <row r="3289" spans="1:24" x14ac:dyDescent="0.4">
      <c r="A3289">
        <v>103288</v>
      </c>
      <c r="B3289" s="5">
        <v>45907.489583333336</v>
      </c>
      <c r="C3289" s="3" t="str">
        <f>TEXT(Sales_Data[[#This Row],[OrderDate]],"mmmm")</f>
        <v>September</v>
      </c>
      <c r="D3289" s="3" t="str">
        <f t="shared" si="102"/>
        <v>2025</v>
      </c>
      <c r="E3289" t="s">
        <v>19</v>
      </c>
      <c r="F3289" t="s">
        <v>24</v>
      </c>
      <c r="G3289" t="s">
        <v>15</v>
      </c>
      <c r="H3289" t="s">
        <v>25</v>
      </c>
      <c r="I3289" t="s">
        <v>100</v>
      </c>
      <c r="J3289">
        <v>21</v>
      </c>
      <c r="K3289">
        <v>3500</v>
      </c>
      <c r="L3289" s="7">
        <f>Sales_Data[[#This Row],[OrderQuantity]] *Sales_Data[[#This Row],[UnitPrice]]</f>
        <v>73500</v>
      </c>
      <c r="M3289" s="7">
        <f>Sales_Data[[#This Row],[UnitPrice]]-Sales_Data[[#This Row],[UnitCost]]</f>
        <v>1300</v>
      </c>
      <c r="N3289" s="7">
        <f>Sales_Data[[#This Row],[Gross Revenue]]-Sales_Data[[#This Row],[Discount Amount ]]</f>
        <v>72200</v>
      </c>
      <c r="O3289" s="7">
        <f>Sales_Data[[#This Row],[OrderQuantity]] *Sales_Data[[#This Row],[UnitCost]]</f>
        <v>46200</v>
      </c>
      <c r="P3289" s="7">
        <f>Sales_Data[[#This Row],[ItemCost]] +Sales_Data[[#This Row],[ShippingCost]]</f>
        <v>46425.38</v>
      </c>
      <c r="Q3289" s="7">
        <f>Sales_Data[[#This Row],[Gross Revenue]]-Sales_Data[[#This Row],[TotalFinancialCost]]</f>
        <v>27074.620000000003</v>
      </c>
      <c r="R3289" s="7">
        <f>Sales_Data[[#This Row],[Actul Bill Amount]]-Sales_Data[[#This Row],[ShippingCost]]</f>
        <v>71974.62</v>
      </c>
      <c r="S3289">
        <v>1188</v>
      </c>
      <c r="T3289">
        <v>225.38</v>
      </c>
      <c r="U3289" t="s">
        <v>59</v>
      </c>
      <c r="V3289">
        <v>2200</v>
      </c>
      <c r="W3289" t="s">
        <v>27</v>
      </c>
      <c r="X3289" t="str">
        <f t="shared" si="103"/>
        <v>Mumbai</v>
      </c>
    </row>
    <row r="3290" spans="1:24" x14ac:dyDescent="0.4">
      <c r="A3290">
        <v>103289</v>
      </c>
      <c r="B3290" s="5">
        <v>45665.760416666664</v>
      </c>
      <c r="C3290" s="3" t="str">
        <f>TEXT(Sales_Data[[#This Row],[OrderDate]],"mmmm")</f>
        <v>January</v>
      </c>
      <c r="D3290" s="3" t="str">
        <f t="shared" si="102"/>
        <v>2025</v>
      </c>
      <c r="E3290" t="s">
        <v>34</v>
      </c>
      <c r="F3290" t="s">
        <v>14</v>
      </c>
      <c r="G3290" t="s">
        <v>29</v>
      </c>
      <c r="H3290" t="s">
        <v>25</v>
      </c>
      <c r="I3290" t="s">
        <v>100</v>
      </c>
      <c r="J3290">
        <v>77</v>
      </c>
      <c r="K3290">
        <v>6500</v>
      </c>
      <c r="L3290" s="7">
        <f>Sales_Data[[#This Row],[OrderQuantity]] *Sales_Data[[#This Row],[UnitPrice]]</f>
        <v>500500</v>
      </c>
      <c r="M3290" s="7">
        <f>Sales_Data[[#This Row],[UnitPrice]]-Sales_Data[[#This Row],[UnitCost]]</f>
        <v>2300</v>
      </c>
      <c r="N3290" s="7">
        <f>Sales_Data[[#This Row],[Gross Revenue]]-Sales_Data[[#This Row],[Discount Amount ]]</f>
        <v>498200</v>
      </c>
      <c r="O3290" s="7">
        <f>Sales_Data[[#This Row],[OrderQuantity]] *Sales_Data[[#This Row],[UnitCost]]</f>
        <v>323400</v>
      </c>
      <c r="P3290" s="7">
        <f>Sales_Data[[#This Row],[ItemCost]] +Sales_Data[[#This Row],[ShippingCost]]</f>
        <v>323889.28000000003</v>
      </c>
      <c r="Q3290" s="7">
        <f>Sales_Data[[#This Row],[Gross Revenue]]-Sales_Data[[#This Row],[TotalFinancialCost]]</f>
        <v>176610.71999999997</v>
      </c>
      <c r="R3290" s="7">
        <f>Sales_Data[[#This Row],[Actul Bill Amount]]-Sales_Data[[#This Row],[ShippingCost]]</f>
        <v>497710.72</v>
      </c>
      <c r="S3290">
        <v>586</v>
      </c>
      <c r="T3290">
        <v>489.28</v>
      </c>
      <c r="U3290" t="s">
        <v>21</v>
      </c>
      <c r="V3290">
        <v>4200</v>
      </c>
      <c r="W3290" t="s">
        <v>27</v>
      </c>
      <c r="X3290" t="str">
        <f t="shared" si="103"/>
        <v>Mumbai</v>
      </c>
    </row>
    <row r="3291" spans="1:24" x14ac:dyDescent="0.4">
      <c r="A3291">
        <v>103290</v>
      </c>
      <c r="B3291" s="5">
        <v>45810.474999999999</v>
      </c>
      <c r="C3291" s="3" t="str">
        <f>TEXT(Sales_Data[[#This Row],[OrderDate]],"mmmm")</f>
        <v>June</v>
      </c>
      <c r="D3291" s="3" t="str">
        <f t="shared" si="102"/>
        <v>2025</v>
      </c>
      <c r="E3291" t="s">
        <v>48</v>
      </c>
      <c r="F3291" t="s">
        <v>24</v>
      </c>
      <c r="G3291" t="s">
        <v>29</v>
      </c>
      <c r="H3291" t="s">
        <v>37</v>
      </c>
      <c r="I3291" t="s">
        <v>100</v>
      </c>
      <c r="J3291">
        <v>98</v>
      </c>
      <c r="K3291">
        <v>25000</v>
      </c>
      <c r="L3291" s="7">
        <f>Sales_Data[[#This Row],[OrderQuantity]] *Sales_Data[[#This Row],[UnitPrice]]</f>
        <v>2450000</v>
      </c>
      <c r="M3291" s="7">
        <f>Sales_Data[[#This Row],[UnitPrice]]-Sales_Data[[#This Row],[UnitCost]]</f>
        <v>7000</v>
      </c>
      <c r="N3291" s="7">
        <f>Sales_Data[[#This Row],[Gross Revenue]]-Sales_Data[[#This Row],[Discount Amount ]]</f>
        <v>2443000</v>
      </c>
      <c r="O3291" s="7">
        <f>Sales_Data[[#This Row],[OrderQuantity]] *Sales_Data[[#This Row],[UnitCost]]</f>
        <v>1764000</v>
      </c>
      <c r="P3291" s="7">
        <f>Sales_Data[[#This Row],[ItemCost]] +Sales_Data[[#This Row],[ShippingCost]]</f>
        <v>1764367.76</v>
      </c>
      <c r="Q3291" s="7">
        <f>Sales_Data[[#This Row],[Gross Revenue]]-Sales_Data[[#This Row],[TotalFinancialCost]]</f>
        <v>685632.24</v>
      </c>
      <c r="R3291" s="7">
        <f>Sales_Data[[#This Row],[Actul Bill Amount]]-Sales_Data[[#This Row],[ShippingCost]]</f>
        <v>2442632.2400000002</v>
      </c>
      <c r="S3291">
        <v>1117</v>
      </c>
      <c r="T3291">
        <v>367.76</v>
      </c>
      <c r="U3291" t="s">
        <v>60</v>
      </c>
      <c r="V3291">
        <v>18000</v>
      </c>
      <c r="W3291" t="s">
        <v>38</v>
      </c>
      <c r="X3291" t="str">
        <f t="shared" si="103"/>
        <v>Kolkata</v>
      </c>
    </row>
    <row r="3292" spans="1:24" x14ac:dyDescent="0.4">
      <c r="A3292">
        <v>103291</v>
      </c>
      <c r="B3292" s="5">
        <v>46004.30972222222</v>
      </c>
      <c r="C3292" s="3" t="str">
        <f>TEXT(Sales_Data[[#This Row],[OrderDate]],"mmmm")</f>
        <v>December</v>
      </c>
      <c r="D3292" s="3" t="str">
        <f t="shared" si="102"/>
        <v>2025</v>
      </c>
      <c r="E3292" t="s">
        <v>13</v>
      </c>
      <c r="F3292" t="s">
        <v>43</v>
      </c>
      <c r="G3292" t="s">
        <v>15</v>
      </c>
      <c r="H3292" t="s">
        <v>25</v>
      </c>
      <c r="I3292" t="s">
        <v>100</v>
      </c>
      <c r="J3292">
        <v>46</v>
      </c>
      <c r="K3292">
        <v>4500</v>
      </c>
      <c r="L3292" s="7">
        <f>Sales_Data[[#This Row],[OrderQuantity]] *Sales_Data[[#This Row],[UnitPrice]]</f>
        <v>207000</v>
      </c>
      <c r="M3292" s="7">
        <f>Sales_Data[[#This Row],[UnitPrice]]-Sales_Data[[#This Row],[UnitCost]]</f>
        <v>2000</v>
      </c>
      <c r="N3292" s="7">
        <f>Sales_Data[[#This Row],[Gross Revenue]]-Sales_Data[[#This Row],[Discount Amount ]]</f>
        <v>205000</v>
      </c>
      <c r="O3292" s="7">
        <f>Sales_Data[[#This Row],[OrderQuantity]] *Sales_Data[[#This Row],[UnitCost]]</f>
        <v>115000</v>
      </c>
      <c r="P3292" s="7">
        <f>Sales_Data[[#This Row],[ItemCost]] +Sales_Data[[#This Row],[ShippingCost]]</f>
        <v>117145.94</v>
      </c>
      <c r="Q3292" s="7">
        <f>Sales_Data[[#This Row],[Gross Revenue]]-Sales_Data[[#This Row],[TotalFinancialCost]]</f>
        <v>89854.06</v>
      </c>
      <c r="R3292" s="7">
        <f>Sales_Data[[#This Row],[Actul Bill Amount]]-Sales_Data[[#This Row],[ShippingCost]]</f>
        <v>202854.06</v>
      </c>
      <c r="S3292">
        <v>1098</v>
      </c>
      <c r="T3292">
        <v>2145.94</v>
      </c>
      <c r="U3292" t="s">
        <v>44</v>
      </c>
      <c r="V3292">
        <v>2500</v>
      </c>
      <c r="W3292" t="s">
        <v>27</v>
      </c>
      <c r="X3292" t="str">
        <f t="shared" si="103"/>
        <v>Mumbai</v>
      </c>
    </row>
    <row r="3293" spans="1:24" x14ac:dyDescent="0.4">
      <c r="A3293">
        <v>103292</v>
      </c>
      <c r="B3293" s="5">
        <v>45831.456944444442</v>
      </c>
      <c r="C3293" s="3" t="str">
        <f>TEXT(Sales_Data[[#This Row],[OrderDate]],"mmmm")</f>
        <v>June</v>
      </c>
      <c r="D3293" s="3" t="str">
        <f t="shared" si="102"/>
        <v>2025</v>
      </c>
      <c r="E3293" t="s">
        <v>19</v>
      </c>
      <c r="F3293" t="s">
        <v>46</v>
      </c>
      <c r="G3293" t="s">
        <v>15</v>
      </c>
      <c r="H3293" t="s">
        <v>37</v>
      </c>
      <c r="I3293" t="s">
        <v>100</v>
      </c>
      <c r="J3293">
        <v>78</v>
      </c>
      <c r="K3293">
        <v>4500</v>
      </c>
      <c r="L3293" s="7">
        <f>Sales_Data[[#This Row],[OrderQuantity]] *Sales_Data[[#This Row],[UnitPrice]]</f>
        <v>351000</v>
      </c>
      <c r="M3293" s="7">
        <f>Sales_Data[[#This Row],[UnitPrice]]-Sales_Data[[#This Row],[UnitCost]]</f>
        <v>1700</v>
      </c>
      <c r="N3293" s="7">
        <f>Sales_Data[[#This Row],[Gross Revenue]]-Sales_Data[[#This Row],[Discount Amount ]]</f>
        <v>349300</v>
      </c>
      <c r="O3293" s="7">
        <f>Sales_Data[[#This Row],[OrderQuantity]] *Sales_Data[[#This Row],[UnitCost]]</f>
        <v>218400</v>
      </c>
      <c r="P3293" s="7">
        <f>Sales_Data[[#This Row],[ItemCost]] +Sales_Data[[#This Row],[ShippingCost]]</f>
        <v>219293.98</v>
      </c>
      <c r="Q3293" s="7">
        <f>Sales_Data[[#This Row],[Gross Revenue]]-Sales_Data[[#This Row],[TotalFinancialCost]]</f>
        <v>131706.01999999999</v>
      </c>
      <c r="R3293" s="7">
        <f>Sales_Data[[#This Row],[Actul Bill Amount]]-Sales_Data[[#This Row],[ShippingCost]]</f>
        <v>348406.02</v>
      </c>
      <c r="S3293">
        <v>790</v>
      </c>
      <c r="T3293">
        <v>893.98</v>
      </c>
      <c r="U3293" t="s">
        <v>47</v>
      </c>
      <c r="V3293">
        <v>2800</v>
      </c>
      <c r="W3293" t="s">
        <v>38</v>
      </c>
      <c r="X3293" t="str">
        <f t="shared" si="103"/>
        <v>Kolkata</v>
      </c>
    </row>
    <row r="3294" spans="1:24" x14ac:dyDescent="0.4">
      <c r="A3294">
        <v>103293</v>
      </c>
      <c r="B3294" s="5">
        <v>46000.059027777781</v>
      </c>
      <c r="C3294" s="3" t="str">
        <f>TEXT(Sales_Data[[#This Row],[OrderDate]],"mmmm")</f>
        <v>December</v>
      </c>
      <c r="D3294" s="3" t="str">
        <f t="shared" si="102"/>
        <v>2025</v>
      </c>
      <c r="E3294" t="s">
        <v>39</v>
      </c>
      <c r="F3294" t="s">
        <v>14</v>
      </c>
      <c r="G3294" t="s">
        <v>31</v>
      </c>
      <c r="H3294" t="s">
        <v>16</v>
      </c>
      <c r="I3294" t="s">
        <v>100</v>
      </c>
      <c r="J3294">
        <v>36</v>
      </c>
      <c r="K3294">
        <v>3200</v>
      </c>
      <c r="L3294" s="7">
        <f>Sales_Data[[#This Row],[OrderQuantity]] *Sales_Data[[#This Row],[UnitPrice]]</f>
        <v>115200</v>
      </c>
      <c r="M3294" s="7">
        <f>Sales_Data[[#This Row],[UnitPrice]]-Sales_Data[[#This Row],[UnitCost]]</f>
        <v>1200</v>
      </c>
      <c r="N3294" s="7">
        <f>Sales_Data[[#This Row],[Gross Revenue]]-Sales_Data[[#This Row],[Discount Amount ]]</f>
        <v>114000</v>
      </c>
      <c r="O3294" s="7">
        <f>Sales_Data[[#This Row],[OrderQuantity]] *Sales_Data[[#This Row],[UnitCost]]</f>
        <v>72000</v>
      </c>
      <c r="P3294" s="7">
        <f>Sales_Data[[#This Row],[ItemCost]] +Sales_Data[[#This Row],[ShippingCost]]</f>
        <v>73212</v>
      </c>
      <c r="Q3294" s="7">
        <f>Sales_Data[[#This Row],[Gross Revenue]]-Sales_Data[[#This Row],[TotalFinancialCost]]</f>
        <v>41988</v>
      </c>
      <c r="R3294" s="7">
        <f>Sales_Data[[#This Row],[Actul Bill Amount]]-Sales_Data[[#This Row],[ShippingCost]]</f>
        <v>112788</v>
      </c>
      <c r="S3294">
        <v>323</v>
      </c>
      <c r="T3294">
        <v>1212</v>
      </c>
      <c r="U3294" t="s">
        <v>17</v>
      </c>
      <c r="V3294">
        <v>2000</v>
      </c>
      <c r="W3294" t="s">
        <v>18</v>
      </c>
      <c r="X3294" t="str">
        <f t="shared" si="103"/>
        <v>Bengaluru</v>
      </c>
    </row>
    <row r="3295" spans="1:24" x14ac:dyDescent="0.4">
      <c r="A3295">
        <v>103294</v>
      </c>
      <c r="B3295" s="5">
        <v>45815.17083333333</v>
      </c>
      <c r="C3295" s="3" t="str">
        <f>TEXT(Sales_Data[[#This Row],[OrderDate]],"mmmm")</f>
        <v>June</v>
      </c>
      <c r="D3295" s="3" t="str">
        <f t="shared" si="102"/>
        <v>2025</v>
      </c>
      <c r="E3295" t="s">
        <v>45</v>
      </c>
      <c r="F3295" t="s">
        <v>24</v>
      </c>
      <c r="G3295" t="s">
        <v>15</v>
      </c>
      <c r="H3295" t="s">
        <v>32</v>
      </c>
      <c r="I3295" t="s">
        <v>100</v>
      </c>
      <c r="J3295">
        <v>52</v>
      </c>
      <c r="K3295">
        <v>3500</v>
      </c>
      <c r="L3295" s="7">
        <f>Sales_Data[[#This Row],[OrderQuantity]] *Sales_Data[[#This Row],[UnitPrice]]</f>
        <v>182000</v>
      </c>
      <c r="M3295" s="7">
        <f>Sales_Data[[#This Row],[UnitPrice]]-Sales_Data[[#This Row],[UnitCost]]</f>
        <v>1300</v>
      </c>
      <c r="N3295" s="7">
        <f>Sales_Data[[#This Row],[Gross Revenue]]-Sales_Data[[#This Row],[Discount Amount ]]</f>
        <v>180700</v>
      </c>
      <c r="O3295" s="7">
        <f>Sales_Data[[#This Row],[OrderQuantity]] *Sales_Data[[#This Row],[UnitCost]]</f>
        <v>114400</v>
      </c>
      <c r="P3295" s="7">
        <f>Sales_Data[[#This Row],[ItemCost]] +Sales_Data[[#This Row],[ShippingCost]]</f>
        <v>114737.08</v>
      </c>
      <c r="Q3295" s="7">
        <f>Sales_Data[[#This Row],[Gross Revenue]]-Sales_Data[[#This Row],[TotalFinancialCost]]</f>
        <v>67262.92</v>
      </c>
      <c r="R3295" s="7">
        <f>Sales_Data[[#This Row],[Actul Bill Amount]]-Sales_Data[[#This Row],[ShippingCost]]</f>
        <v>180362.92</v>
      </c>
      <c r="S3295">
        <v>823</v>
      </c>
      <c r="T3295">
        <v>337.08</v>
      </c>
      <c r="U3295" t="s">
        <v>59</v>
      </c>
      <c r="V3295">
        <v>2200</v>
      </c>
      <c r="W3295" t="s">
        <v>33</v>
      </c>
      <c r="X3295" t="str">
        <f t="shared" si="103"/>
        <v>Delhi</v>
      </c>
    </row>
    <row r="3296" spans="1:24" x14ac:dyDescent="0.4">
      <c r="A3296">
        <v>103295</v>
      </c>
      <c r="B3296" s="5">
        <v>45872.890972222223</v>
      </c>
      <c r="C3296" s="3" t="str">
        <f>TEXT(Sales_Data[[#This Row],[OrderDate]],"mmmm")</f>
        <v>August</v>
      </c>
      <c r="D3296" s="3" t="str">
        <f t="shared" si="102"/>
        <v>2025</v>
      </c>
      <c r="E3296" t="s">
        <v>13</v>
      </c>
      <c r="F3296" t="s">
        <v>14</v>
      </c>
      <c r="G3296" t="s">
        <v>15</v>
      </c>
      <c r="H3296" t="s">
        <v>32</v>
      </c>
      <c r="I3296" t="s">
        <v>100</v>
      </c>
      <c r="J3296">
        <v>50</v>
      </c>
      <c r="K3296">
        <v>6500</v>
      </c>
      <c r="L3296" s="7">
        <f>Sales_Data[[#This Row],[OrderQuantity]] *Sales_Data[[#This Row],[UnitPrice]]</f>
        <v>325000</v>
      </c>
      <c r="M3296" s="7">
        <f>Sales_Data[[#This Row],[UnitPrice]]-Sales_Data[[#This Row],[UnitCost]]</f>
        <v>2300</v>
      </c>
      <c r="N3296" s="7">
        <f>Sales_Data[[#This Row],[Gross Revenue]]-Sales_Data[[#This Row],[Discount Amount ]]</f>
        <v>322700</v>
      </c>
      <c r="O3296" s="7">
        <f>Sales_Data[[#This Row],[OrderQuantity]] *Sales_Data[[#This Row],[UnitCost]]</f>
        <v>210000</v>
      </c>
      <c r="P3296" s="7">
        <f>Sales_Data[[#This Row],[ItemCost]] +Sales_Data[[#This Row],[ShippingCost]]</f>
        <v>210813.57</v>
      </c>
      <c r="Q3296" s="7">
        <f>Sales_Data[[#This Row],[Gross Revenue]]-Sales_Data[[#This Row],[TotalFinancialCost]]</f>
        <v>114186.43</v>
      </c>
      <c r="R3296" s="7">
        <f>Sales_Data[[#This Row],[Actul Bill Amount]]-Sales_Data[[#This Row],[ShippingCost]]</f>
        <v>321886.43</v>
      </c>
      <c r="S3296">
        <v>788</v>
      </c>
      <c r="T3296">
        <v>813.57</v>
      </c>
      <c r="U3296" t="s">
        <v>21</v>
      </c>
      <c r="V3296">
        <v>4200</v>
      </c>
      <c r="W3296" t="s">
        <v>33</v>
      </c>
      <c r="X3296" t="str">
        <f t="shared" si="103"/>
        <v>Delhi</v>
      </c>
    </row>
    <row r="3297" spans="1:24" x14ac:dyDescent="0.4">
      <c r="A3297">
        <v>103296</v>
      </c>
      <c r="B3297" s="5">
        <v>45834.102777777778</v>
      </c>
      <c r="C3297" s="3" t="str">
        <f>TEXT(Sales_Data[[#This Row],[OrderDate]],"mmmm")</f>
        <v>June</v>
      </c>
      <c r="D3297" s="3" t="str">
        <f t="shared" si="102"/>
        <v>2025</v>
      </c>
      <c r="E3297" t="s">
        <v>42</v>
      </c>
      <c r="F3297" t="s">
        <v>24</v>
      </c>
      <c r="G3297" t="s">
        <v>15</v>
      </c>
      <c r="H3297" t="s">
        <v>25</v>
      </c>
      <c r="I3297" t="s">
        <v>100</v>
      </c>
      <c r="J3297">
        <v>71</v>
      </c>
      <c r="K3297">
        <v>25000</v>
      </c>
      <c r="L3297" s="7">
        <f>Sales_Data[[#This Row],[OrderQuantity]] *Sales_Data[[#This Row],[UnitPrice]]</f>
        <v>1775000</v>
      </c>
      <c r="M3297" s="7">
        <f>Sales_Data[[#This Row],[UnitPrice]]-Sales_Data[[#This Row],[UnitCost]]</f>
        <v>7000</v>
      </c>
      <c r="N3297" s="7">
        <f>Sales_Data[[#This Row],[Gross Revenue]]-Sales_Data[[#This Row],[Discount Amount ]]</f>
        <v>1768000</v>
      </c>
      <c r="O3297" s="7">
        <f>Sales_Data[[#This Row],[OrderQuantity]] *Sales_Data[[#This Row],[UnitCost]]</f>
        <v>1278000</v>
      </c>
      <c r="P3297" s="7">
        <f>Sales_Data[[#This Row],[ItemCost]] +Sales_Data[[#This Row],[ShippingCost]]</f>
        <v>1278912.1000000001</v>
      </c>
      <c r="Q3297" s="7">
        <f>Sales_Data[[#This Row],[Gross Revenue]]-Sales_Data[[#This Row],[TotalFinancialCost]]</f>
        <v>496087.89999999991</v>
      </c>
      <c r="R3297" s="7">
        <f>Sales_Data[[#This Row],[Actul Bill Amount]]-Sales_Data[[#This Row],[ShippingCost]]</f>
        <v>1767087.9</v>
      </c>
      <c r="S3297">
        <v>1145</v>
      </c>
      <c r="T3297">
        <v>912.1</v>
      </c>
      <c r="U3297" t="s">
        <v>60</v>
      </c>
      <c r="V3297">
        <v>18000</v>
      </c>
      <c r="W3297" t="s">
        <v>27</v>
      </c>
      <c r="X3297" t="str">
        <f t="shared" si="103"/>
        <v>Mumbai</v>
      </c>
    </row>
    <row r="3298" spans="1:24" x14ac:dyDescent="0.4">
      <c r="A3298">
        <v>103297</v>
      </c>
      <c r="B3298" s="5">
        <v>45832.597222222219</v>
      </c>
      <c r="C3298" s="3" t="str">
        <f>TEXT(Sales_Data[[#This Row],[OrderDate]],"mmmm")</f>
        <v>June</v>
      </c>
      <c r="D3298" s="3" t="str">
        <f t="shared" si="102"/>
        <v>2025</v>
      </c>
      <c r="E3298" t="s">
        <v>23</v>
      </c>
      <c r="F3298" t="s">
        <v>14</v>
      </c>
      <c r="G3298" t="s">
        <v>15</v>
      </c>
      <c r="H3298" t="s">
        <v>16</v>
      </c>
      <c r="I3298" t="s">
        <v>100</v>
      </c>
      <c r="J3298">
        <v>46</v>
      </c>
      <c r="K3298">
        <v>3200</v>
      </c>
      <c r="L3298" s="7">
        <f>Sales_Data[[#This Row],[OrderQuantity]] *Sales_Data[[#This Row],[UnitPrice]]</f>
        <v>147200</v>
      </c>
      <c r="M3298" s="7">
        <f>Sales_Data[[#This Row],[UnitPrice]]-Sales_Data[[#This Row],[UnitCost]]</f>
        <v>1200</v>
      </c>
      <c r="N3298" s="7">
        <f>Sales_Data[[#This Row],[Gross Revenue]]-Sales_Data[[#This Row],[Discount Amount ]]</f>
        <v>146000</v>
      </c>
      <c r="O3298" s="7">
        <f>Sales_Data[[#This Row],[OrderQuantity]] *Sales_Data[[#This Row],[UnitCost]]</f>
        <v>92000</v>
      </c>
      <c r="P3298" s="7">
        <f>Sales_Data[[#This Row],[ItemCost]] +Sales_Data[[#This Row],[ShippingCost]]</f>
        <v>92563.25</v>
      </c>
      <c r="Q3298" s="7">
        <f>Sales_Data[[#This Row],[Gross Revenue]]-Sales_Data[[#This Row],[TotalFinancialCost]]</f>
        <v>54636.75</v>
      </c>
      <c r="R3298" s="7">
        <f>Sales_Data[[#This Row],[Actul Bill Amount]]-Sales_Data[[#This Row],[ShippingCost]]</f>
        <v>145436.75</v>
      </c>
      <c r="S3298">
        <v>947</v>
      </c>
      <c r="T3298">
        <v>563.25</v>
      </c>
      <c r="U3298" t="s">
        <v>17</v>
      </c>
      <c r="V3298">
        <v>2000</v>
      </c>
      <c r="W3298" t="s">
        <v>18</v>
      </c>
      <c r="X3298" t="str">
        <f t="shared" si="103"/>
        <v>Bengaluru</v>
      </c>
    </row>
    <row r="3299" spans="1:24" x14ac:dyDescent="0.4">
      <c r="A3299">
        <v>103298</v>
      </c>
      <c r="B3299" s="5">
        <v>45997.580555555556</v>
      </c>
      <c r="C3299" s="3" t="str">
        <f>TEXT(Sales_Data[[#This Row],[OrderDate]],"mmmm")</f>
        <v>December</v>
      </c>
      <c r="D3299" s="3" t="str">
        <f t="shared" si="102"/>
        <v>2025</v>
      </c>
      <c r="E3299" t="s">
        <v>50</v>
      </c>
      <c r="F3299" t="s">
        <v>14</v>
      </c>
      <c r="G3299" t="s">
        <v>29</v>
      </c>
      <c r="H3299" t="s">
        <v>37</v>
      </c>
      <c r="I3299" t="s">
        <v>100</v>
      </c>
      <c r="J3299">
        <v>76</v>
      </c>
      <c r="K3299">
        <v>6500</v>
      </c>
      <c r="L3299" s="7">
        <f>Sales_Data[[#This Row],[OrderQuantity]] *Sales_Data[[#This Row],[UnitPrice]]</f>
        <v>494000</v>
      </c>
      <c r="M3299" s="7">
        <f>Sales_Data[[#This Row],[UnitPrice]]-Sales_Data[[#This Row],[UnitCost]]</f>
        <v>2300</v>
      </c>
      <c r="N3299" s="7">
        <f>Sales_Data[[#This Row],[Gross Revenue]]-Sales_Data[[#This Row],[Discount Amount ]]</f>
        <v>491700</v>
      </c>
      <c r="O3299" s="7">
        <f>Sales_Data[[#This Row],[OrderQuantity]] *Sales_Data[[#This Row],[UnitCost]]</f>
        <v>319200</v>
      </c>
      <c r="P3299" s="7">
        <f>Sales_Data[[#This Row],[ItemCost]] +Sales_Data[[#This Row],[ShippingCost]]</f>
        <v>320190.59999999998</v>
      </c>
      <c r="Q3299" s="7">
        <f>Sales_Data[[#This Row],[Gross Revenue]]-Sales_Data[[#This Row],[TotalFinancialCost]]</f>
        <v>173809.40000000002</v>
      </c>
      <c r="R3299" s="7">
        <f>Sales_Data[[#This Row],[Actul Bill Amount]]-Sales_Data[[#This Row],[ShippingCost]]</f>
        <v>490709.4</v>
      </c>
      <c r="S3299">
        <v>386</v>
      </c>
      <c r="T3299">
        <v>990.6</v>
      </c>
      <c r="U3299" t="s">
        <v>21</v>
      </c>
      <c r="V3299">
        <v>4200</v>
      </c>
      <c r="W3299" t="s">
        <v>38</v>
      </c>
      <c r="X3299" t="str">
        <f t="shared" si="103"/>
        <v>Kolkata</v>
      </c>
    </row>
    <row r="3300" spans="1:24" x14ac:dyDescent="0.4">
      <c r="A3300">
        <v>103299</v>
      </c>
      <c r="B3300" s="5">
        <v>45995.964583333334</v>
      </c>
      <c r="C3300" s="3" t="str">
        <f>TEXT(Sales_Data[[#This Row],[OrderDate]],"mmmm")</f>
        <v>December</v>
      </c>
      <c r="D3300" s="3" t="str">
        <f t="shared" si="102"/>
        <v>2025</v>
      </c>
      <c r="E3300" t="s">
        <v>48</v>
      </c>
      <c r="F3300" t="s">
        <v>40</v>
      </c>
      <c r="G3300" t="s">
        <v>15</v>
      </c>
      <c r="H3300" t="s">
        <v>32</v>
      </c>
      <c r="I3300" t="s">
        <v>100</v>
      </c>
      <c r="J3300">
        <v>77</v>
      </c>
      <c r="K3300">
        <v>5500</v>
      </c>
      <c r="L3300" s="7">
        <f>Sales_Data[[#This Row],[OrderQuantity]] *Sales_Data[[#This Row],[UnitPrice]]</f>
        <v>423500</v>
      </c>
      <c r="M3300" s="7">
        <f>Sales_Data[[#This Row],[UnitPrice]]-Sales_Data[[#This Row],[UnitCost]]</f>
        <v>2000</v>
      </c>
      <c r="N3300" s="7">
        <f>Sales_Data[[#This Row],[Gross Revenue]]-Sales_Data[[#This Row],[Discount Amount ]]</f>
        <v>421500</v>
      </c>
      <c r="O3300" s="7">
        <f>Sales_Data[[#This Row],[OrderQuantity]] *Sales_Data[[#This Row],[UnitCost]]</f>
        <v>269500</v>
      </c>
      <c r="P3300" s="7">
        <f>Sales_Data[[#This Row],[ItemCost]] +Sales_Data[[#This Row],[ShippingCost]]</f>
        <v>269876.46999999997</v>
      </c>
      <c r="Q3300" s="7">
        <f>Sales_Data[[#This Row],[Gross Revenue]]-Sales_Data[[#This Row],[TotalFinancialCost]]</f>
        <v>153623.53000000003</v>
      </c>
      <c r="R3300" s="7">
        <f>Sales_Data[[#This Row],[Actul Bill Amount]]-Sales_Data[[#This Row],[ShippingCost]]</f>
        <v>421123.53</v>
      </c>
      <c r="S3300">
        <v>874</v>
      </c>
      <c r="T3300">
        <v>376.47</v>
      </c>
      <c r="U3300" t="s">
        <v>41</v>
      </c>
      <c r="V3300">
        <v>3500</v>
      </c>
      <c r="W3300" t="s">
        <v>33</v>
      </c>
      <c r="X3300" t="str">
        <f t="shared" si="103"/>
        <v>Delhi</v>
      </c>
    </row>
    <row r="3301" spans="1:24" x14ac:dyDescent="0.4">
      <c r="A3301">
        <v>103300</v>
      </c>
      <c r="B3301" s="5">
        <v>45803.3125</v>
      </c>
      <c r="C3301" s="3" t="str">
        <f>TEXT(Sales_Data[[#This Row],[OrderDate]],"mmmm")</f>
        <v>May</v>
      </c>
      <c r="D3301" s="3" t="str">
        <f t="shared" si="102"/>
        <v>2025</v>
      </c>
      <c r="E3301" t="s">
        <v>34</v>
      </c>
      <c r="F3301" t="s">
        <v>35</v>
      </c>
      <c r="G3301" t="s">
        <v>29</v>
      </c>
      <c r="H3301" t="s">
        <v>37</v>
      </c>
      <c r="I3301" t="s">
        <v>100</v>
      </c>
      <c r="J3301">
        <v>11</v>
      </c>
      <c r="K3301">
        <v>8500</v>
      </c>
      <c r="L3301" s="7">
        <f>Sales_Data[[#This Row],[OrderQuantity]] *Sales_Data[[#This Row],[UnitPrice]]</f>
        <v>93500</v>
      </c>
      <c r="M3301" s="7">
        <f>Sales_Data[[#This Row],[UnitPrice]]-Sales_Data[[#This Row],[UnitCost]]</f>
        <v>3000</v>
      </c>
      <c r="N3301" s="7">
        <f>Sales_Data[[#This Row],[Gross Revenue]]-Sales_Data[[#This Row],[Discount Amount ]]</f>
        <v>90500</v>
      </c>
      <c r="O3301" s="7">
        <f>Sales_Data[[#This Row],[OrderQuantity]] *Sales_Data[[#This Row],[UnitCost]]</f>
        <v>60500</v>
      </c>
      <c r="P3301" s="7">
        <f>Sales_Data[[#This Row],[ItemCost]] +Sales_Data[[#This Row],[ShippingCost]]</f>
        <v>61541.95</v>
      </c>
      <c r="Q3301" s="7">
        <f>Sales_Data[[#This Row],[Gross Revenue]]-Sales_Data[[#This Row],[TotalFinancialCost]]</f>
        <v>31958.050000000003</v>
      </c>
      <c r="R3301" s="7">
        <f>Sales_Data[[#This Row],[Actul Bill Amount]]-Sales_Data[[#This Row],[ShippingCost]]</f>
        <v>89458.05</v>
      </c>
      <c r="S3301">
        <v>956</v>
      </c>
      <c r="T3301">
        <v>1041.95</v>
      </c>
      <c r="U3301" t="s">
        <v>49</v>
      </c>
      <c r="V3301">
        <v>5500</v>
      </c>
      <c r="W3301" t="s">
        <v>38</v>
      </c>
      <c r="X3301" t="str">
        <f t="shared" si="103"/>
        <v>Kolkata</v>
      </c>
    </row>
    <row r="3302" spans="1:24" x14ac:dyDescent="0.4">
      <c r="A3302">
        <v>103301</v>
      </c>
      <c r="B3302" s="5">
        <v>45981.231249999997</v>
      </c>
      <c r="C3302" s="3" t="str">
        <f>TEXT(Sales_Data[[#This Row],[OrderDate]],"mmmm")</f>
        <v>November</v>
      </c>
      <c r="D3302" s="3" t="str">
        <f t="shared" si="102"/>
        <v>2025</v>
      </c>
      <c r="E3302" t="s">
        <v>34</v>
      </c>
      <c r="F3302" t="s">
        <v>55</v>
      </c>
      <c r="G3302" t="s">
        <v>31</v>
      </c>
      <c r="H3302" t="s">
        <v>32</v>
      </c>
      <c r="I3302" t="s">
        <v>100</v>
      </c>
      <c r="J3302">
        <v>61</v>
      </c>
      <c r="K3302">
        <v>850</v>
      </c>
      <c r="L3302" s="7">
        <f>Sales_Data[[#This Row],[OrderQuantity]] *Sales_Data[[#This Row],[UnitPrice]]</f>
        <v>51850</v>
      </c>
      <c r="M3302" s="7">
        <f>Sales_Data[[#This Row],[UnitPrice]]-Sales_Data[[#This Row],[UnitCost]]</f>
        <v>300</v>
      </c>
      <c r="N3302" s="7">
        <f>Sales_Data[[#This Row],[Gross Revenue]]-Sales_Data[[#This Row],[Discount Amount ]]</f>
        <v>51550</v>
      </c>
      <c r="O3302" s="7">
        <f>Sales_Data[[#This Row],[OrderQuantity]] *Sales_Data[[#This Row],[UnitCost]]</f>
        <v>33550</v>
      </c>
      <c r="P3302" s="7">
        <f>Sales_Data[[#This Row],[ItemCost]] +Sales_Data[[#This Row],[ShippingCost]]</f>
        <v>34327.4</v>
      </c>
      <c r="Q3302" s="7">
        <f>Sales_Data[[#This Row],[Gross Revenue]]-Sales_Data[[#This Row],[TotalFinancialCost]]</f>
        <v>17522.599999999999</v>
      </c>
      <c r="R3302" s="7">
        <f>Sales_Data[[#This Row],[Actul Bill Amount]]-Sales_Data[[#This Row],[ShippingCost]]</f>
        <v>50772.6</v>
      </c>
      <c r="S3302">
        <v>462</v>
      </c>
      <c r="T3302">
        <v>777.4</v>
      </c>
      <c r="U3302" t="s">
        <v>56</v>
      </c>
      <c r="V3302">
        <v>550</v>
      </c>
      <c r="W3302" t="s">
        <v>33</v>
      </c>
      <c r="X3302" t="str">
        <f t="shared" si="103"/>
        <v>Delhi</v>
      </c>
    </row>
    <row r="3303" spans="1:24" x14ac:dyDescent="0.4">
      <c r="A3303">
        <v>103302</v>
      </c>
      <c r="B3303" s="5">
        <v>45818.372916666667</v>
      </c>
      <c r="C3303" s="3" t="str">
        <f>TEXT(Sales_Data[[#This Row],[OrderDate]],"mmmm")</f>
        <v>June</v>
      </c>
      <c r="D3303" s="3" t="str">
        <f t="shared" si="102"/>
        <v>2025</v>
      </c>
      <c r="E3303" t="s">
        <v>45</v>
      </c>
      <c r="F3303" t="s">
        <v>28</v>
      </c>
      <c r="G3303" t="s">
        <v>15</v>
      </c>
      <c r="H3303" t="s">
        <v>37</v>
      </c>
      <c r="I3303" t="s">
        <v>100</v>
      </c>
      <c r="J3303">
        <v>82</v>
      </c>
      <c r="K3303">
        <v>450</v>
      </c>
      <c r="L3303" s="7">
        <f>Sales_Data[[#This Row],[OrderQuantity]] *Sales_Data[[#This Row],[UnitPrice]]</f>
        <v>36900</v>
      </c>
      <c r="M3303" s="7">
        <f>Sales_Data[[#This Row],[UnitPrice]]-Sales_Data[[#This Row],[UnitCost]]</f>
        <v>250</v>
      </c>
      <c r="N3303" s="7">
        <f>Sales_Data[[#This Row],[Gross Revenue]]-Sales_Data[[#This Row],[Discount Amount ]]</f>
        <v>36650</v>
      </c>
      <c r="O3303" s="7">
        <f>Sales_Data[[#This Row],[OrderQuantity]] *Sales_Data[[#This Row],[UnitCost]]</f>
        <v>16400</v>
      </c>
      <c r="P3303" s="7">
        <f>Sales_Data[[#This Row],[ItemCost]] +Sales_Data[[#This Row],[ShippingCost]]</f>
        <v>17218.28</v>
      </c>
      <c r="Q3303" s="7">
        <f>Sales_Data[[#This Row],[Gross Revenue]]-Sales_Data[[#This Row],[TotalFinancialCost]]</f>
        <v>19681.72</v>
      </c>
      <c r="R3303" s="7">
        <f>Sales_Data[[#This Row],[Actul Bill Amount]]-Sales_Data[[#This Row],[ShippingCost]]</f>
        <v>35831.72</v>
      </c>
      <c r="S3303">
        <v>710</v>
      </c>
      <c r="T3303">
        <v>818.28</v>
      </c>
      <c r="U3303" t="s">
        <v>30</v>
      </c>
      <c r="V3303">
        <v>200</v>
      </c>
      <c r="W3303" t="s">
        <v>38</v>
      </c>
      <c r="X3303" t="str">
        <f t="shared" si="103"/>
        <v>Kolkata</v>
      </c>
    </row>
    <row r="3304" spans="1:24" x14ac:dyDescent="0.4">
      <c r="A3304">
        <v>103303</v>
      </c>
      <c r="B3304" s="5">
        <v>45784.753472222219</v>
      </c>
      <c r="C3304" s="3" t="str">
        <f>TEXT(Sales_Data[[#This Row],[OrderDate]],"mmmm")</f>
        <v>May</v>
      </c>
      <c r="D3304" s="3" t="str">
        <f t="shared" si="102"/>
        <v>2025</v>
      </c>
      <c r="E3304" t="s">
        <v>34</v>
      </c>
      <c r="F3304" t="s">
        <v>40</v>
      </c>
      <c r="G3304" t="s">
        <v>15</v>
      </c>
      <c r="H3304" t="s">
        <v>37</v>
      </c>
      <c r="I3304" t="s">
        <v>100</v>
      </c>
      <c r="J3304">
        <v>87</v>
      </c>
      <c r="K3304">
        <v>5500</v>
      </c>
      <c r="L3304" s="7">
        <f>Sales_Data[[#This Row],[OrderQuantity]] *Sales_Data[[#This Row],[UnitPrice]]</f>
        <v>478500</v>
      </c>
      <c r="M3304" s="7">
        <f>Sales_Data[[#This Row],[UnitPrice]]-Sales_Data[[#This Row],[UnitCost]]</f>
        <v>2000</v>
      </c>
      <c r="N3304" s="7">
        <f>Sales_Data[[#This Row],[Gross Revenue]]-Sales_Data[[#This Row],[Discount Amount ]]</f>
        <v>476500</v>
      </c>
      <c r="O3304" s="7">
        <f>Sales_Data[[#This Row],[OrderQuantity]] *Sales_Data[[#This Row],[UnitCost]]</f>
        <v>304500</v>
      </c>
      <c r="P3304" s="7">
        <f>Sales_Data[[#This Row],[ItemCost]] +Sales_Data[[#This Row],[ShippingCost]]</f>
        <v>305660.09999999998</v>
      </c>
      <c r="Q3304" s="7">
        <f>Sales_Data[[#This Row],[Gross Revenue]]-Sales_Data[[#This Row],[TotalFinancialCost]]</f>
        <v>172839.90000000002</v>
      </c>
      <c r="R3304" s="7">
        <f>Sales_Data[[#This Row],[Actul Bill Amount]]-Sales_Data[[#This Row],[ShippingCost]]</f>
        <v>475339.9</v>
      </c>
      <c r="S3304">
        <v>570</v>
      </c>
      <c r="T3304">
        <v>1160.0999999999999</v>
      </c>
      <c r="U3304" t="s">
        <v>41</v>
      </c>
      <c r="V3304">
        <v>3500</v>
      </c>
      <c r="W3304" t="s">
        <v>38</v>
      </c>
      <c r="X3304" t="str">
        <f t="shared" si="103"/>
        <v>Kolkata</v>
      </c>
    </row>
    <row r="3305" spans="1:24" x14ac:dyDescent="0.4">
      <c r="A3305">
        <v>103304</v>
      </c>
      <c r="B3305" s="5">
        <v>45739.111111111109</v>
      </c>
      <c r="C3305" s="3" t="str">
        <f>TEXT(Sales_Data[[#This Row],[OrderDate]],"mmmm")</f>
        <v>March</v>
      </c>
      <c r="D3305" s="3" t="str">
        <f t="shared" si="102"/>
        <v>2025</v>
      </c>
      <c r="E3305" t="s">
        <v>42</v>
      </c>
      <c r="F3305" t="s">
        <v>55</v>
      </c>
      <c r="G3305" t="s">
        <v>29</v>
      </c>
      <c r="H3305" t="s">
        <v>16</v>
      </c>
      <c r="I3305" t="s">
        <v>100</v>
      </c>
      <c r="J3305">
        <v>90</v>
      </c>
      <c r="K3305">
        <v>600</v>
      </c>
      <c r="L3305" s="7">
        <f>Sales_Data[[#This Row],[OrderQuantity]] *Sales_Data[[#This Row],[UnitPrice]]</f>
        <v>54000</v>
      </c>
      <c r="M3305" s="7">
        <f>Sales_Data[[#This Row],[UnitPrice]]-Sales_Data[[#This Row],[UnitCost]]</f>
        <v>250</v>
      </c>
      <c r="N3305" s="7">
        <f>Sales_Data[[#This Row],[Gross Revenue]]-Sales_Data[[#This Row],[Discount Amount ]]</f>
        <v>53750</v>
      </c>
      <c r="O3305" s="7">
        <f>Sales_Data[[#This Row],[OrderQuantity]] *Sales_Data[[#This Row],[UnitCost]]</f>
        <v>31500</v>
      </c>
      <c r="P3305" s="7">
        <f>Sales_Data[[#This Row],[ItemCost]] +Sales_Data[[#This Row],[ShippingCost]]</f>
        <v>32425.41</v>
      </c>
      <c r="Q3305" s="7">
        <f>Sales_Data[[#This Row],[Gross Revenue]]-Sales_Data[[#This Row],[TotalFinancialCost]]</f>
        <v>21574.59</v>
      </c>
      <c r="R3305" s="7">
        <f>Sales_Data[[#This Row],[Actul Bill Amount]]-Sales_Data[[#This Row],[ShippingCost]]</f>
        <v>52824.59</v>
      </c>
      <c r="S3305">
        <v>1053</v>
      </c>
      <c r="T3305">
        <v>925.41</v>
      </c>
      <c r="U3305" t="s">
        <v>57</v>
      </c>
      <c r="V3305">
        <v>350</v>
      </c>
      <c r="W3305" t="s">
        <v>18</v>
      </c>
      <c r="X3305" t="str">
        <f t="shared" si="103"/>
        <v>Bengaluru</v>
      </c>
    </row>
    <row r="3306" spans="1:24" x14ac:dyDescent="0.4">
      <c r="A3306">
        <v>103305</v>
      </c>
      <c r="B3306" s="5">
        <v>45804.978472222225</v>
      </c>
      <c r="C3306" s="3" t="str">
        <f>TEXT(Sales_Data[[#This Row],[OrderDate]],"mmmm")</f>
        <v>May</v>
      </c>
      <c r="D3306" s="3" t="str">
        <f t="shared" si="102"/>
        <v>2025</v>
      </c>
      <c r="E3306" t="s">
        <v>19</v>
      </c>
      <c r="F3306" t="s">
        <v>40</v>
      </c>
      <c r="G3306" t="s">
        <v>31</v>
      </c>
      <c r="H3306" t="s">
        <v>37</v>
      </c>
      <c r="I3306" t="s">
        <v>100</v>
      </c>
      <c r="J3306">
        <v>51</v>
      </c>
      <c r="K3306">
        <v>1500</v>
      </c>
      <c r="L3306" s="7">
        <f>Sales_Data[[#This Row],[OrderQuantity]] *Sales_Data[[#This Row],[UnitPrice]]</f>
        <v>76500</v>
      </c>
      <c r="M3306" s="7">
        <f>Sales_Data[[#This Row],[UnitPrice]]-Sales_Data[[#This Row],[UnitCost]]</f>
        <v>700</v>
      </c>
      <c r="N3306" s="7">
        <f>Sales_Data[[#This Row],[Gross Revenue]]-Sales_Data[[#This Row],[Discount Amount ]]</f>
        <v>75800</v>
      </c>
      <c r="O3306" s="7">
        <f>Sales_Data[[#This Row],[OrderQuantity]] *Sales_Data[[#This Row],[UnitCost]]</f>
        <v>40800</v>
      </c>
      <c r="P3306" s="7">
        <f>Sales_Data[[#This Row],[ItemCost]] +Sales_Data[[#This Row],[ShippingCost]]</f>
        <v>41801.39</v>
      </c>
      <c r="Q3306" s="7">
        <f>Sales_Data[[#This Row],[Gross Revenue]]-Sales_Data[[#This Row],[TotalFinancialCost]]</f>
        <v>34698.61</v>
      </c>
      <c r="R3306" s="7">
        <f>Sales_Data[[#This Row],[Actul Bill Amount]]-Sales_Data[[#This Row],[ShippingCost]]</f>
        <v>74798.61</v>
      </c>
      <c r="S3306">
        <v>474</v>
      </c>
      <c r="T3306">
        <v>1001.39</v>
      </c>
      <c r="U3306" t="s">
        <v>52</v>
      </c>
      <c r="V3306">
        <v>800</v>
      </c>
      <c r="W3306" t="s">
        <v>38</v>
      </c>
      <c r="X3306" t="str">
        <f t="shared" si="103"/>
        <v>Kolkata</v>
      </c>
    </row>
    <row r="3307" spans="1:24" x14ac:dyDescent="0.4">
      <c r="A3307">
        <v>103306</v>
      </c>
      <c r="B3307" s="5">
        <v>45896.533333333333</v>
      </c>
      <c r="C3307" s="3" t="str">
        <f>TEXT(Sales_Data[[#This Row],[OrderDate]],"mmmm")</f>
        <v>August</v>
      </c>
      <c r="D3307" s="3" t="str">
        <f t="shared" si="102"/>
        <v>2025</v>
      </c>
      <c r="E3307" t="s">
        <v>50</v>
      </c>
      <c r="F3307" t="s">
        <v>46</v>
      </c>
      <c r="G3307" t="s">
        <v>29</v>
      </c>
      <c r="H3307" t="s">
        <v>32</v>
      </c>
      <c r="I3307" t="s">
        <v>100</v>
      </c>
      <c r="J3307">
        <v>98</v>
      </c>
      <c r="K3307">
        <v>4500</v>
      </c>
      <c r="L3307" s="7">
        <f>Sales_Data[[#This Row],[OrderQuantity]] *Sales_Data[[#This Row],[UnitPrice]]</f>
        <v>441000</v>
      </c>
      <c r="M3307" s="7">
        <f>Sales_Data[[#This Row],[UnitPrice]]-Sales_Data[[#This Row],[UnitCost]]</f>
        <v>1700</v>
      </c>
      <c r="N3307" s="7">
        <f>Sales_Data[[#This Row],[Gross Revenue]]-Sales_Data[[#This Row],[Discount Amount ]]</f>
        <v>439300</v>
      </c>
      <c r="O3307" s="7">
        <f>Sales_Data[[#This Row],[OrderQuantity]] *Sales_Data[[#This Row],[UnitCost]]</f>
        <v>274400</v>
      </c>
      <c r="P3307" s="7">
        <f>Sales_Data[[#This Row],[ItemCost]] +Sales_Data[[#This Row],[ShippingCost]]</f>
        <v>274799.99</v>
      </c>
      <c r="Q3307" s="7">
        <f>Sales_Data[[#This Row],[Gross Revenue]]-Sales_Data[[#This Row],[TotalFinancialCost]]</f>
        <v>166200.01</v>
      </c>
      <c r="R3307" s="7">
        <f>Sales_Data[[#This Row],[Actul Bill Amount]]-Sales_Data[[#This Row],[ShippingCost]]</f>
        <v>438900.01</v>
      </c>
      <c r="S3307">
        <v>968</v>
      </c>
      <c r="T3307">
        <v>399.99</v>
      </c>
      <c r="U3307" t="s">
        <v>47</v>
      </c>
      <c r="V3307">
        <v>2800</v>
      </c>
      <c r="W3307" t="s">
        <v>33</v>
      </c>
      <c r="X3307" t="str">
        <f t="shared" si="103"/>
        <v>Delhi</v>
      </c>
    </row>
    <row r="3308" spans="1:24" x14ac:dyDescent="0.4">
      <c r="A3308">
        <v>103307</v>
      </c>
      <c r="B3308" s="5">
        <v>45741.390972222223</v>
      </c>
      <c r="C3308" s="3" t="str">
        <f>TEXT(Sales_Data[[#This Row],[OrderDate]],"mmmm")</f>
        <v>March</v>
      </c>
      <c r="D3308" s="3" t="str">
        <f t="shared" si="102"/>
        <v>2025</v>
      </c>
      <c r="E3308" t="s">
        <v>48</v>
      </c>
      <c r="F3308" t="s">
        <v>43</v>
      </c>
      <c r="G3308" t="s">
        <v>15</v>
      </c>
      <c r="H3308" t="s">
        <v>25</v>
      </c>
      <c r="I3308" t="s">
        <v>100</v>
      </c>
      <c r="J3308">
        <v>15</v>
      </c>
      <c r="K3308">
        <v>4500</v>
      </c>
      <c r="L3308" s="7">
        <f>Sales_Data[[#This Row],[OrderQuantity]] *Sales_Data[[#This Row],[UnitPrice]]</f>
        <v>67500</v>
      </c>
      <c r="M3308" s="7">
        <f>Sales_Data[[#This Row],[UnitPrice]]-Sales_Data[[#This Row],[UnitCost]]</f>
        <v>2000</v>
      </c>
      <c r="N3308" s="7">
        <f>Sales_Data[[#This Row],[Gross Revenue]]-Sales_Data[[#This Row],[Discount Amount ]]</f>
        <v>65500</v>
      </c>
      <c r="O3308" s="7">
        <f>Sales_Data[[#This Row],[OrderQuantity]] *Sales_Data[[#This Row],[UnitCost]]</f>
        <v>37500</v>
      </c>
      <c r="P3308" s="7">
        <f>Sales_Data[[#This Row],[ItemCost]] +Sales_Data[[#This Row],[ShippingCost]]</f>
        <v>38582.120000000003</v>
      </c>
      <c r="Q3308" s="7">
        <f>Sales_Data[[#This Row],[Gross Revenue]]-Sales_Data[[#This Row],[TotalFinancialCost]]</f>
        <v>28917.879999999997</v>
      </c>
      <c r="R3308" s="7">
        <f>Sales_Data[[#This Row],[Actul Bill Amount]]-Sales_Data[[#This Row],[ShippingCost]]</f>
        <v>64417.88</v>
      </c>
      <c r="S3308">
        <v>726</v>
      </c>
      <c r="T3308">
        <v>1082.1199999999999</v>
      </c>
      <c r="U3308" t="s">
        <v>44</v>
      </c>
      <c r="V3308">
        <v>2500</v>
      </c>
      <c r="W3308" t="s">
        <v>27</v>
      </c>
      <c r="X3308" t="str">
        <f t="shared" si="103"/>
        <v>Mumbai</v>
      </c>
    </row>
    <row r="3309" spans="1:24" x14ac:dyDescent="0.4">
      <c r="A3309">
        <v>103308</v>
      </c>
      <c r="B3309" s="5">
        <v>45770.15347222222</v>
      </c>
      <c r="C3309" s="3" t="str">
        <f>TEXT(Sales_Data[[#This Row],[OrderDate]],"mmmm")</f>
        <v>April</v>
      </c>
      <c r="D3309" s="3" t="str">
        <f t="shared" si="102"/>
        <v>2025</v>
      </c>
      <c r="E3309" t="s">
        <v>23</v>
      </c>
      <c r="F3309" t="s">
        <v>24</v>
      </c>
      <c r="G3309" t="s">
        <v>31</v>
      </c>
      <c r="H3309" t="s">
        <v>32</v>
      </c>
      <c r="I3309" t="s">
        <v>100</v>
      </c>
      <c r="J3309">
        <v>26</v>
      </c>
      <c r="K3309">
        <v>25000</v>
      </c>
      <c r="L3309" s="7">
        <f>Sales_Data[[#This Row],[OrderQuantity]] *Sales_Data[[#This Row],[UnitPrice]]</f>
        <v>650000</v>
      </c>
      <c r="M3309" s="7">
        <f>Sales_Data[[#This Row],[UnitPrice]]-Sales_Data[[#This Row],[UnitCost]]</f>
        <v>7000</v>
      </c>
      <c r="N3309" s="7">
        <f>Sales_Data[[#This Row],[Gross Revenue]]-Sales_Data[[#This Row],[Discount Amount ]]</f>
        <v>643000</v>
      </c>
      <c r="O3309" s="7">
        <f>Sales_Data[[#This Row],[OrderQuantity]] *Sales_Data[[#This Row],[UnitCost]]</f>
        <v>468000</v>
      </c>
      <c r="P3309" s="7">
        <f>Sales_Data[[#This Row],[ItemCost]] +Sales_Data[[#This Row],[ShippingCost]]</f>
        <v>468908.01</v>
      </c>
      <c r="Q3309" s="7">
        <f>Sales_Data[[#This Row],[Gross Revenue]]-Sales_Data[[#This Row],[TotalFinancialCost]]</f>
        <v>181091.99</v>
      </c>
      <c r="R3309" s="7">
        <f>Sales_Data[[#This Row],[Actul Bill Amount]]-Sales_Data[[#This Row],[ShippingCost]]</f>
        <v>642091.99</v>
      </c>
      <c r="S3309">
        <v>973</v>
      </c>
      <c r="T3309">
        <v>908.01</v>
      </c>
      <c r="U3309" t="s">
        <v>60</v>
      </c>
      <c r="V3309">
        <v>18000</v>
      </c>
      <c r="W3309" t="s">
        <v>33</v>
      </c>
      <c r="X3309" t="str">
        <f t="shared" si="103"/>
        <v>Delhi</v>
      </c>
    </row>
    <row r="3310" spans="1:24" x14ac:dyDescent="0.4">
      <c r="A3310">
        <v>103309</v>
      </c>
      <c r="B3310" s="5">
        <v>45882.012499999997</v>
      </c>
      <c r="C3310" s="3" t="str">
        <f>TEXT(Sales_Data[[#This Row],[OrderDate]],"mmmm")</f>
        <v>August</v>
      </c>
      <c r="D3310" s="3" t="str">
        <f t="shared" si="102"/>
        <v>2025</v>
      </c>
      <c r="E3310" t="s">
        <v>34</v>
      </c>
      <c r="F3310" t="s">
        <v>35</v>
      </c>
      <c r="G3310" t="s">
        <v>31</v>
      </c>
      <c r="H3310" t="s">
        <v>37</v>
      </c>
      <c r="I3310" t="s">
        <v>100</v>
      </c>
      <c r="J3310">
        <v>87</v>
      </c>
      <c r="K3310">
        <v>8500</v>
      </c>
      <c r="L3310" s="7">
        <f>Sales_Data[[#This Row],[OrderQuantity]] *Sales_Data[[#This Row],[UnitPrice]]</f>
        <v>739500</v>
      </c>
      <c r="M3310" s="7">
        <f>Sales_Data[[#This Row],[UnitPrice]]-Sales_Data[[#This Row],[UnitCost]]</f>
        <v>3000</v>
      </c>
      <c r="N3310" s="7">
        <f>Sales_Data[[#This Row],[Gross Revenue]]-Sales_Data[[#This Row],[Discount Amount ]]</f>
        <v>736500</v>
      </c>
      <c r="O3310" s="7">
        <f>Sales_Data[[#This Row],[OrderQuantity]] *Sales_Data[[#This Row],[UnitCost]]</f>
        <v>478500</v>
      </c>
      <c r="P3310" s="7">
        <f>Sales_Data[[#This Row],[ItemCost]] +Sales_Data[[#This Row],[ShippingCost]]</f>
        <v>479020.01</v>
      </c>
      <c r="Q3310" s="7">
        <f>Sales_Data[[#This Row],[Gross Revenue]]-Sales_Data[[#This Row],[TotalFinancialCost]]</f>
        <v>260479.99</v>
      </c>
      <c r="R3310" s="7">
        <f>Sales_Data[[#This Row],[Actul Bill Amount]]-Sales_Data[[#This Row],[ShippingCost]]</f>
        <v>735979.99</v>
      </c>
      <c r="S3310">
        <v>987</v>
      </c>
      <c r="T3310">
        <v>520.01</v>
      </c>
      <c r="U3310" t="s">
        <v>49</v>
      </c>
      <c r="V3310">
        <v>5500</v>
      </c>
      <c r="W3310" t="s">
        <v>38</v>
      </c>
      <c r="X3310" t="str">
        <f t="shared" si="103"/>
        <v>Kolkata</v>
      </c>
    </row>
    <row r="3311" spans="1:24" x14ac:dyDescent="0.4">
      <c r="A3311">
        <v>103310</v>
      </c>
      <c r="B3311" s="5">
        <v>45989.295138888891</v>
      </c>
      <c r="C3311" s="3" t="str">
        <f>TEXT(Sales_Data[[#This Row],[OrderDate]],"mmmm")</f>
        <v>November</v>
      </c>
      <c r="D3311" s="3" t="str">
        <f t="shared" si="102"/>
        <v>2025</v>
      </c>
      <c r="E3311" t="s">
        <v>50</v>
      </c>
      <c r="F3311" t="s">
        <v>24</v>
      </c>
      <c r="G3311" t="s">
        <v>29</v>
      </c>
      <c r="H3311" t="s">
        <v>20</v>
      </c>
      <c r="I3311" t="s">
        <v>100</v>
      </c>
      <c r="J3311">
        <v>49</v>
      </c>
      <c r="K3311">
        <v>25000</v>
      </c>
      <c r="L3311" s="7">
        <f>Sales_Data[[#This Row],[OrderQuantity]] *Sales_Data[[#This Row],[UnitPrice]]</f>
        <v>1225000</v>
      </c>
      <c r="M3311" s="7">
        <f>Sales_Data[[#This Row],[UnitPrice]]-Sales_Data[[#This Row],[UnitCost]]</f>
        <v>7000</v>
      </c>
      <c r="N3311" s="7">
        <f>Sales_Data[[#This Row],[Gross Revenue]]-Sales_Data[[#This Row],[Discount Amount ]]</f>
        <v>1218000</v>
      </c>
      <c r="O3311" s="7">
        <f>Sales_Data[[#This Row],[OrderQuantity]] *Sales_Data[[#This Row],[UnitCost]]</f>
        <v>882000</v>
      </c>
      <c r="P3311" s="7">
        <f>Sales_Data[[#This Row],[ItemCost]] +Sales_Data[[#This Row],[ShippingCost]]</f>
        <v>882875.54</v>
      </c>
      <c r="Q3311" s="7">
        <f>Sales_Data[[#This Row],[Gross Revenue]]-Sales_Data[[#This Row],[TotalFinancialCost]]</f>
        <v>342124.45999999996</v>
      </c>
      <c r="R3311" s="7">
        <f>Sales_Data[[#This Row],[Actul Bill Amount]]-Sales_Data[[#This Row],[ShippingCost]]</f>
        <v>1217124.46</v>
      </c>
      <c r="S3311">
        <v>1068</v>
      </c>
      <c r="T3311">
        <v>875.54</v>
      </c>
      <c r="U3311" t="s">
        <v>60</v>
      </c>
      <c r="V3311">
        <v>18000</v>
      </c>
      <c r="W3311" t="s">
        <v>22</v>
      </c>
      <c r="X3311" t="str">
        <f t="shared" si="103"/>
        <v>Nagpur</v>
      </c>
    </row>
    <row r="3312" spans="1:24" x14ac:dyDescent="0.4">
      <c r="A3312">
        <v>103311</v>
      </c>
      <c r="B3312" s="5">
        <v>45900.301388888889</v>
      </c>
      <c r="C3312" s="3" t="str">
        <f>TEXT(Sales_Data[[#This Row],[OrderDate]],"mmmm")</f>
        <v>August</v>
      </c>
      <c r="D3312" s="3" t="str">
        <f t="shared" si="102"/>
        <v>2025</v>
      </c>
      <c r="E3312" t="s">
        <v>23</v>
      </c>
      <c r="F3312" t="s">
        <v>28</v>
      </c>
      <c r="G3312" t="s">
        <v>31</v>
      </c>
      <c r="H3312" t="s">
        <v>16</v>
      </c>
      <c r="I3312" t="s">
        <v>100</v>
      </c>
      <c r="J3312">
        <v>92</v>
      </c>
      <c r="K3312">
        <v>2500</v>
      </c>
      <c r="L3312" s="7">
        <f>Sales_Data[[#This Row],[OrderQuantity]] *Sales_Data[[#This Row],[UnitPrice]]</f>
        <v>230000</v>
      </c>
      <c r="M3312" s="7">
        <f>Sales_Data[[#This Row],[UnitPrice]]-Sales_Data[[#This Row],[UnitCost]]</f>
        <v>1000</v>
      </c>
      <c r="N3312" s="7">
        <f>Sales_Data[[#This Row],[Gross Revenue]]-Sales_Data[[#This Row],[Discount Amount ]]</f>
        <v>229000</v>
      </c>
      <c r="O3312" s="7">
        <f>Sales_Data[[#This Row],[OrderQuantity]] *Sales_Data[[#This Row],[UnitCost]]</f>
        <v>138000</v>
      </c>
      <c r="P3312" s="7">
        <f>Sales_Data[[#This Row],[ItemCost]] +Sales_Data[[#This Row],[ShippingCost]]</f>
        <v>140744.14000000001</v>
      </c>
      <c r="Q3312" s="7">
        <f>Sales_Data[[#This Row],[Gross Revenue]]-Sales_Data[[#This Row],[TotalFinancialCost]]</f>
        <v>89255.859999999986</v>
      </c>
      <c r="R3312" s="7">
        <f>Sales_Data[[#This Row],[Actul Bill Amount]]-Sales_Data[[#This Row],[ShippingCost]]</f>
        <v>226255.86</v>
      </c>
      <c r="S3312">
        <v>781</v>
      </c>
      <c r="T3312">
        <v>2744.14</v>
      </c>
      <c r="U3312" t="s">
        <v>54</v>
      </c>
      <c r="V3312">
        <v>1500</v>
      </c>
      <c r="W3312" t="s">
        <v>18</v>
      </c>
      <c r="X3312" t="str">
        <f t="shared" si="103"/>
        <v>Bengaluru</v>
      </c>
    </row>
    <row r="3313" spans="1:24" x14ac:dyDescent="0.4">
      <c r="A3313">
        <v>103312</v>
      </c>
      <c r="B3313" s="5">
        <v>45800.571527777778</v>
      </c>
      <c r="C3313" s="3" t="str">
        <f>TEXT(Sales_Data[[#This Row],[OrderDate]],"mmmm")</f>
        <v>May</v>
      </c>
      <c r="D3313" s="3" t="str">
        <f t="shared" si="102"/>
        <v>2025</v>
      </c>
      <c r="E3313" t="s">
        <v>34</v>
      </c>
      <c r="F3313" t="s">
        <v>46</v>
      </c>
      <c r="G3313" t="s">
        <v>29</v>
      </c>
      <c r="H3313" t="s">
        <v>16</v>
      </c>
      <c r="I3313" t="s">
        <v>100</v>
      </c>
      <c r="J3313">
        <v>80</v>
      </c>
      <c r="K3313">
        <v>15000</v>
      </c>
      <c r="L3313" s="7">
        <f>Sales_Data[[#This Row],[OrderQuantity]] *Sales_Data[[#This Row],[UnitPrice]]</f>
        <v>1200000</v>
      </c>
      <c r="M3313" s="7">
        <f>Sales_Data[[#This Row],[UnitPrice]]-Sales_Data[[#This Row],[UnitCost]]</f>
        <v>5500</v>
      </c>
      <c r="N3313" s="7">
        <f>Sales_Data[[#This Row],[Gross Revenue]]-Sales_Data[[#This Row],[Discount Amount ]]</f>
        <v>1194500</v>
      </c>
      <c r="O3313" s="7">
        <f>Sales_Data[[#This Row],[OrderQuantity]] *Sales_Data[[#This Row],[UnitCost]]</f>
        <v>760000</v>
      </c>
      <c r="P3313" s="7">
        <f>Sales_Data[[#This Row],[ItemCost]] +Sales_Data[[#This Row],[ShippingCost]]</f>
        <v>760427.92</v>
      </c>
      <c r="Q3313" s="7">
        <f>Sales_Data[[#This Row],[Gross Revenue]]-Sales_Data[[#This Row],[TotalFinancialCost]]</f>
        <v>439572.07999999996</v>
      </c>
      <c r="R3313" s="7">
        <f>Sales_Data[[#This Row],[Actul Bill Amount]]-Sales_Data[[#This Row],[ShippingCost]]</f>
        <v>1194072.08</v>
      </c>
      <c r="S3313">
        <v>632</v>
      </c>
      <c r="T3313">
        <v>427.92</v>
      </c>
      <c r="U3313" t="s">
        <v>53</v>
      </c>
      <c r="V3313">
        <v>9500</v>
      </c>
      <c r="W3313" t="s">
        <v>18</v>
      </c>
      <c r="X3313" t="str">
        <f t="shared" si="103"/>
        <v>Bengaluru</v>
      </c>
    </row>
    <row r="3314" spans="1:24" x14ac:dyDescent="0.4">
      <c r="A3314">
        <v>103313</v>
      </c>
      <c r="B3314" s="5">
        <v>45698.86041666667</v>
      </c>
      <c r="C3314" s="3" t="str">
        <f>TEXT(Sales_Data[[#This Row],[OrderDate]],"mmmm")</f>
        <v>February</v>
      </c>
      <c r="D3314" s="3" t="str">
        <f t="shared" si="102"/>
        <v>2025</v>
      </c>
      <c r="E3314" t="s">
        <v>34</v>
      </c>
      <c r="F3314" t="s">
        <v>40</v>
      </c>
      <c r="G3314" t="s">
        <v>29</v>
      </c>
      <c r="H3314" t="s">
        <v>16</v>
      </c>
      <c r="I3314" t="s">
        <v>100</v>
      </c>
      <c r="J3314">
        <v>52</v>
      </c>
      <c r="K3314">
        <v>1500</v>
      </c>
      <c r="L3314" s="7">
        <f>Sales_Data[[#This Row],[OrderQuantity]] *Sales_Data[[#This Row],[UnitPrice]]</f>
        <v>78000</v>
      </c>
      <c r="M3314" s="7">
        <f>Sales_Data[[#This Row],[UnitPrice]]-Sales_Data[[#This Row],[UnitCost]]</f>
        <v>700</v>
      </c>
      <c r="N3314" s="7">
        <f>Sales_Data[[#This Row],[Gross Revenue]]-Sales_Data[[#This Row],[Discount Amount ]]</f>
        <v>77300</v>
      </c>
      <c r="O3314" s="7">
        <f>Sales_Data[[#This Row],[OrderQuantity]] *Sales_Data[[#This Row],[UnitCost]]</f>
        <v>41600</v>
      </c>
      <c r="P3314" s="7">
        <f>Sales_Data[[#This Row],[ItemCost]] +Sales_Data[[#This Row],[ShippingCost]]</f>
        <v>42764.3</v>
      </c>
      <c r="Q3314" s="7">
        <f>Sales_Data[[#This Row],[Gross Revenue]]-Sales_Data[[#This Row],[TotalFinancialCost]]</f>
        <v>35235.699999999997</v>
      </c>
      <c r="R3314" s="7">
        <f>Sales_Data[[#This Row],[Actul Bill Amount]]-Sales_Data[[#This Row],[ShippingCost]]</f>
        <v>76135.7</v>
      </c>
      <c r="S3314">
        <v>961</v>
      </c>
      <c r="T3314">
        <v>1164.3</v>
      </c>
      <c r="U3314" t="s">
        <v>52</v>
      </c>
      <c r="V3314">
        <v>800</v>
      </c>
      <c r="W3314" t="s">
        <v>18</v>
      </c>
      <c r="X3314" t="str">
        <f t="shared" si="103"/>
        <v>Bengaluru</v>
      </c>
    </row>
    <row r="3315" spans="1:24" x14ac:dyDescent="0.4">
      <c r="A3315">
        <v>103314</v>
      </c>
      <c r="B3315" s="5">
        <v>45915.542361111111</v>
      </c>
      <c r="C3315" s="3" t="str">
        <f>TEXT(Sales_Data[[#This Row],[OrderDate]],"mmmm")</f>
        <v>September</v>
      </c>
      <c r="D3315" s="3" t="str">
        <f t="shared" si="102"/>
        <v>2025</v>
      </c>
      <c r="E3315" t="s">
        <v>42</v>
      </c>
      <c r="F3315" t="s">
        <v>35</v>
      </c>
      <c r="G3315" t="s">
        <v>31</v>
      </c>
      <c r="H3315" t="s">
        <v>16</v>
      </c>
      <c r="I3315" t="s">
        <v>100</v>
      </c>
      <c r="J3315">
        <v>69</v>
      </c>
      <c r="K3315">
        <v>12000</v>
      </c>
      <c r="L3315" s="7">
        <f>Sales_Data[[#This Row],[OrderQuantity]] *Sales_Data[[#This Row],[UnitPrice]]</f>
        <v>828000</v>
      </c>
      <c r="M3315" s="7">
        <f>Sales_Data[[#This Row],[UnitPrice]]-Sales_Data[[#This Row],[UnitCost]]</f>
        <v>4000</v>
      </c>
      <c r="N3315" s="7">
        <f>Sales_Data[[#This Row],[Gross Revenue]]-Sales_Data[[#This Row],[Discount Amount ]]</f>
        <v>824000</v>
      </c>
      <c r="O3315" s="7">
        <f>Sales_Data[[#This Row],[OrderQuantity]] *Sales_Data[[#This Row],[UnitCost]]</f>
        <v>552000</v>
      </c>
      <c r="P3315" s="7">
        <f>Sales_Data[[#This Row],[ItemCost]] +Sales_Data[[#This Row],[ShippingCost]]</f>
        <v>552546.67000000004</v>
      </c>
      <c r="Q3315" s="7">
        <f>Sales_Data[[#This Row],[Gross Revenue]]-Sales_Data[[#This Row],[TotalFinancialCost]]</f>
        <v>275453.32999999996</v>
      </c>
      <c r="R3315" s="7">
        <f>Sales_Data[[#This Row],[Actul Bill Amount]]-Sales_Data[[#This Row],[ShippingCost]]</f>
        <v>823453.33</v>
      </c>
      <c r="S3315">
        <v>1013</v>
      </c>
      <c r="T3315">
        <v>546.66999999999996</v>
      </c>
      <c r="U3315" t="s">
        <v>36</v>
      </c>
      <c r="V3315">
        <v>8000</v>
      </c>
      <c r="W3315" t="s">
        <v>18</v>
      </c>
      <c r="X3315" t="str">
        <f t="shared" si="103"/>
        <v>Bengaluru</v>
      </c>
    </row>
    <row r="3316" spans="1:24" x14ac:dyDescent="0.4">
      <c r="A3316">
        <v>103315</v>
      </c>
      <c r="B3316" s="5">
        <v>45942.48541666667</v>
      </c>
      <c r="C3316" s="3" t="str">
        <f>TEXT(Sales_Data[[#This Row],[OrderDate]],"mmmm")</f>
        <v>October</v>
      </c>
      <c r="D3316" s="3" t="str">
        <f t="shared" si="102"/>
        <v>2025</v>
      </c>
      <c r="E3316" t="s">
        <v>50</v>
      </c>
      <c r="F3316" t="s">
        <v>28</v>
      </c>
      <c r="G3316" t="s">
        <v>29</v>
      </c>
      <c r="H3316" t="s">
        <v>37</v>
      </c>
      <c r="I3316" t="s">
        <v>100</v>
      </c>
      <c r="J3316">
        <v>35</v>
      </c>
      <c r="K3316">
        <v>450</v>
      </c>
      <c r="L3316" s="7">
        <f>Sales_Data[[#This Row],[OrderQuantity]] *Sales_Data[[#This Row],[UnitPrice]]</f>
        <v>15750</v>
      </c>
      <c r="M3316" s="7">
        <f>Sales_Data[[#This Row],[UnitPrice]]-Sales_Data[[#This Row],[UnitCost]]</f>
        <v>250</v>
      </c>
      <c r="N3316" s="7">
        <f>Sales_Data[[#This Row],[Gross Revenue]]-Sales_Data[[#This Row],[Discount Amount ]]</f>
        <v>15500</v>
      </c>
      <c r="O3316" s="7">
        <f>Sales_Data[[#This Row],[OrderQuantity]] *Sales_Data[[#This Row],[UnitCost]]</f>
        <v>7000</v>
      </c>
      <c r="P3316" s="7">
        <f>Sales_Data[[#This Row],[ItemCost]] +Sales_Data[[#This Row],[ShippingCost]]</f>
        <v>7376.8</v>
      </c>
      <c r="Q3316" s="7">
        <f>Sales_Data[[#This Row],[Gross Revenue]]-Sales_Data[[#This Row],[TotalFinancialCost]]</f>
        <v>8373.2000000000007</v>
      </c>
      <c r="R3316" s="7">
        <f>Sales_Data[[#This Row],[Actul Bill Amount]]-Sales_Data[[#This Row],[ShippingCost]]</f>
        <v>15123.2</v>
      </c>
      <c r="S3316">
        <v>1033</v>
      </c>
      <c r="T3316">
        <v>376.8</v>
      </c>
      <c r="U3316" t="s">
        <v>30</v>
      </c>
      <c r="V3316">
        <v>200</v>
      </c>
      <c r="W3316" t="s">
        <v>38</v>
      </c>
      <c r="X3316" t="str">
        <f t="shared" si="103"/>
        <v>Kolkata</v>
      </c>
    </row>
    <row r="3317" spans="1:24" x14ac:dyDescent="0.4">
      <c r="A3317">
        <v>103316</v>
      </c>
      <c r="B3317" s="5">
        <v>45762.051388888889</v>
      </c>
      <c r="C3317" s="3" t="str">
        <f>TEXT(Sales_Data[[#This Row],[OrderDate]],"mmmm")</f>
        <v>April</v>
      </c>
      <c r="D3317" s="3" t="str">
        <f t="shared" si="102"/>
        <v>2025</v>
      </c>
      <c r="E3317" t="s">
        <v>23</v>
      </c>
      <c r="F3317" t="s">
        <v>24</v>
      </c>
      <c r="G3317" t="s">
        <v>29</v>
      </c>
      <c r="H3317" t="s">
        <v>16</v>
      </c>
      <c r="I3317" t="s">
        <v>100</v>
      </c>
      <c r="J3317">
        <v>1</v>
      </c>
      <c r="K3317">
        <v>3500</v>
      </c>
      <c r="L3317" s="7">
        <f>Sales_Data[[#This Row],[OrderQuantity]] *Sales_Data[[#This Row],[UnitPrice]]</f>
        <v>3500</v>
      </c>
      <c r="M3317" s="7">
        <f>Sales_Data[[#This Row],[UnitPrice]]-Sales_Data[[#This Row],[UnitCost]]</f>
        <v>1300</v>
      </c>
      <c r="N3317" s="7">
        <f>Sales_Data[[#This Row],[Gross Revenue]]-Sales_Data[[#This Row],[Discount Amount ]]</f>
        <v>2200</v>
      </c>
      <c r="O3317" s="7">
        <f>Sales_Data[[#This Row],[OrderQuantity]] *Sales_Data[[#This Row],[UnitCost]]</f>
        <v>2200</v>
      </c>
      <c r="P3317" s="7">
        <f>Sales_Data[[#This Row],[ItemCost]] +Sales_Data[[#This Row],[ShippingCost]]</f>
        <v>2785.15</v>
      </c>
      <c r="Q3317" s="7">
        <f>Sales_Data[[#This Row],[Gross Revenue]]-Sales_Data[[#This Row],[TotalFinancialCost]]</f>
        <v>714.84999999999991</v>
      </c>
      <c r="R3317" s="7">
        <f>Sales_Data[[#This Row],[Actul Bill Amount]]-Sales_Data[[#This Row],[ShippingCost]]</f>
        <v>1614.85</v>
      </c>
      <c r="S3317">
        <v>600</v>
      </c>
      <c r="T3317">
        <v>585.15</v>
      </c>
      <c r="U3317" t="s">
        <v>59</v>
      </c>
      <c r="V3317">
        <v>2200</v>
      </c>
      <c r="W3317" t="s">
        <v>18</v>
      </c>
      <c r="X3317" t="str">
        <f t="shared" si="103"/>
        <v>Bengaluru</v>
      </c>
    </row>
    <row r="3318" spans="1:24" x14ac:dyDescent="0.4">
      <c r="A3318">
        <v>103317</v>
      </c>
      <c r="B3318" s="5">
        <v>45859.26458333333</v>
      </c>
      <c r="C3318" s="3" t="str">
        <f>TEXT(Sales_Data[[#This Row],[OrderDate]],"mmmm")</f>
        <v>July</v>
      </c>
      <c r="D3318" s="3" t="str">
        <f t="shared" si="102"/>
        <v>2025</v>
      </c>
      <c r="E3318" t="s">
        <v>50</v>
      </c>
      <c r="F3318" t="s">
        <v>28</v>
      </c>
      <c r="G3318" t="s">
        <v>31</v>
      </c>
      <c r="H3318" t="s">
        <v>25</v>
      </c>
      <c r="I3318" t="s">
        <v>100</v>
      </c>
      <c r="J3318">
        <v>86</v>
      </c>
      <c r="K3318">
        <v>2500</v>
      </c>
      <c r="L3318" s="7">
        <f>Sales_Data[[#This Row],[OrderQuantity]] *Sales_Data[[#This Row],[UnitPrice]]</f>
        <v>215000</v>
      </c>
      <c r="M3318" s="7">
        <f>Sales_Data[[#This Row],[UnitPrice]]-Sales_Data[[#This Row],[UnitCost]]</f>
        <v>1000</v>
      </c>
      <c r="N3318" s="7">
        <f>Sales_Data[[#This Row],[Gross Revenue]]-Sales_Data[[#This Row],[Discount Amount ]]</f>
        <v>214000</v>
      </c>
      <c r="O3318" s="7">
        <f>Sales_Data[[#This Row],[OrderQuantity]] *Sales_Data[[#This Row],[UnitCost]]</f>
        <v>129000</v>
      </c>
      <c r="P3318" s="7">
        <f>Sales_Data[[#This Row],[ItemCost]] +Sales_Data[[#This Row],[ShippingCost]]</f>
        <v>129274.7</v>
      </c>
      <c r="Q3318" s="7">
        <f>Sales_Data[[#This Row],[Gross Revenue]]-Sales_Data[[#This Row],[TotalFinancialCost]]</f>
        <v>85725.3</v>
      </c>
      <c r="R3318" s="7">
        <f>Sales_Data[[#This Row],[Actul Bill Amount]]-Sales_Data[[#This Row],[ShippingCost]]</f>
        <v>213725.3</v>
      </c>
      <c r="S3318">
        <v>1006</v>
      </c>
      <c r="T3318">
        <v>274.7</v>
      </c>
      <c r="U3318" t="s">
        <v>54</v>
      </c>
      <c r="V3318">
        <v>1500</v>
      </c>
      <c r="W3318" t="s">
        <v>27</v>
      </c>
      <c r="X3318" t="str">
        <f t="shared" si="103"/>
        <v>Mumbai</v>
      </c>
    </row>
    <row r="3319" spans="1:24" x14ac:dyDescent="0.4">
      <c r="A3319">
        <v>103318</v>
      </c>
      <c r="B3319" s="5">
        <v>45964.137499999997</v>
      </c>
      <c r="C3319" s="3" t="str">
        <f>TEXT(Sales_Data[[#This Row],[OrderDate]],"mmmm")</f>
        <v>November</v>
      </c>
      <c r="D3319" s="3" t="str">
        <f t="shared" si="102"/>
        <v>2025</v>
      </c>
      <c r="E3319" t="s">
        <v>45</v>
      </c>
      <c r="F3319" t="s">
        <v>43</v>
      </c>
      <c r="G3319" t="s">
        <v>15</v>
      </c>
      <c r="H3319" t="s">
        <v>25</v>
      </c>
      <c r="I3319" t="s">
        <v>100</v>
      </c>
      <c r="J3319">
        <v>29</v>
      </c>
      <c r="K3319">
        <v>2800</v>
      </c>
      <c r="L3319" s="7">
        <f>Sales_Data[[#This Row],[OrderQuantity]] *Sales_Data[[#This Row],[UnitPrice]]</f>
        <v>81200</v>
      </c>
      <c r="M3319" s="7">
        <f>Sales_Data[[#This Row],[UnitPrice]]-Sales_Data[[#This Row],[UnitCost]]</f>
        <v>1300</v>
      </c>
      <c r="N3319" s="7">
        <f>Sales_Data[[#This Row],[Gross Revenue]]-Sales_Data[[#This Row],[Discount Amount ]]</f>
        <v>79900</v>
      </c>
      <c r="O3319" s="7">
        <f>Sales_Data[[#This Row],[OrderQuantity]] *Sales_Data[[#This Row],[UnitCost]]</f>
        <v>43500</v>
      </c>
      <c r="P3319" s="7">
        <f>Sales_Data[[#This Row],[ItemCost]] +Sales_Data[[#This Row],[ShippingCost]]</f>
        <v>43774.43</v>
      </c>
      <c r="Q3319" s="7">
        <f>Sales_Data[[#This Row],[Gross Revenue]]-Sales_Data[[#This Row],[TotalFinancialCost]]</f>
        <v>37425.57</v>
      </c>
      <c r="R3319" s="7">
        <f>Sales_Data[[#This Row],[Actul Bill Amount]]-Sales_Data[[#This Row],[ShippingCost]]</f>
        <v>79625.570000000007</v>
      </c>
      <c r="S3319">
        <v>382</v>
      </c>
      <c r="T3319">
        <v>274.43</v>
      </c>
      <c r="U3319" t="s">
        <v>61</v>
      </c>
      <c r="V3319">
        <v>1500</v>
      </c>
      <c r="W3319" t="s">
        <v>27</v>
      </c>
      <c r="X3319" t="str">
        <f t="shared" si="103"/>
        <v>Mumbai</v>
      </c>
    </row>
    <row r="3320" spans="1:24" x14ac:dyDescent="0.4">
      <c r="A3320">
        <v>103319</v>
      </c>
      <c r="B3320" s="5">
        <v>45988.992361111108</v>
      </c>
      <c r="C3320" s="3" t="str">
        <f>TEXT(Sales_Data[[#This Row],[OrderDate]],"mmmm")</f>
        <v>November</v>
      </c>
      <c r="D3320" s="3" t="str">
        <f t="shared" si="102"/>
        <v>2025</v>
      </c>
      <c r="E3320" t="s">
        <v>39</v>
      </c>
      <c r="F3320" t="s">
        <v>55</v>
      </c>
      <c r="G3320" t="s">
        <v>15</v>
      </c>
      <c r="H3320" t="s">
        <v>32</v>
      </c>
      <c r="I3320" t="s">
        <v>100</v>
      </c>
      <c r="J3320">
        <v>28</v>
      </c>
      <c r="K3320">
        <v>600</v>
      </c>
      <c r="L3320" s="7">
        <f>Sales_Data[[#This Row],[OrderQuantity]] *Sales_Data[[#This Row],[UnitPrice]]</f>
        <v>16800</v>
      </c>
      <c r="M3320" s="7">
        <f>Sales_Data[[#This Row],[UnitPrice]]-Sales_Data[[#This Row],[UnitCost]]</f>
        <v>250</v>
      </c>
      <c r="N3320" s="7">
        <f>Sales_Data[[#This Row],[Gross Revenue]]-Sales_Data[[#This Row],[Discount Amount ]]</f>
        <v>16550</v>
      </c>
      <c r="O3320" s="7">
        <f>Sales_Data[[#This Row],[OrderQuantity]] *Sales_Data[[#This Row],[UnitCost]]</f>
        <v>9800</v>
      </c>
      <c r="P3320" s="7">
        <f>Sales_Data[[#This Row],[ItemCost]] +Sales_Data[[#This Row],[ShippingCost]]</f>
        <v>11861.6</v>
      </c>
      <c r="Q3320" s="7">
        <f>Sales_Data[[#This Row],[Gross Revenue]]-Sales_Data[[#This Row],[TotalFinancialCost]]</f>
        <v>4938.3999999999996</v>
      </c>
      <c r="R3320" s="7">
        <f>Sales_Data[[#This Row],[Actul Bill Amount]]-Sales_Data[[#This Row],[ShippingCost]]</f>
        <v>14488.4</v>
      </c>
      <c r="S3320">
        <v>459</v>
      </c>
      <c r="T3320">
        <v>2061.6</v>
      </c>
      <c r="U3320" t="s">
        <v>57</v>
      </c>
      <c r="V3320">
        <v>350</v>
      </c>
      <c r="W3320" t="s">
        <v>33</v>
      </c>
      <c r="X3320" t="str">
        <f t="shared" si="103"/>
        <v>Delhi</v>
      </c>
    </row>
    <row r="3321" spans="1:24" x14ac:dyDescent="0.4">
      <c r="A3321">
        <v>103320</v>
      </c>
      <c r="B3321" s="5">
        <v>45923.390277777777</v>
      </c>
      <c r="C3321" s="3" t="str">
        <f>TEXT(Sales_Data[[#This Row],[OrderDate]],"mmmm")</f>
        <v>September</v>
      </c>
      <c r="D3321" s="3" t="str">
        <f t="shared" si="102"/>
        <v>2025</v>
      </c>
      <c r="E3321" t="s">
        <v>50</v>
      </c>
      <c r="F3321" t="s">
        <v>35</v>
      </c>
      <c r="G3321" t="s">
        <v>29</v>
      </c>
      <c r="H3321" t="s">
        <v>37</v>
      </c>
      <c r="I3321" t="s">
        <v>100</v>
      </c>
      <c r="J3321">
        <v>14</v>
      </c>
      <c r="K3321">
        <v>8500</v>
      </c>
      <c r="L3321" s="7">
        <f>Sales_Data[[#This Row],[OrderQuantity]] *Sales_Data[[#This Row],[UnitPrice]]</f>
        <v>119000</v>
      </c>
      <c r="M3321" s="7">
        <f>Sales_Data[[#This Row],[UnitPrice]]-Sales_Data[[#This Row],[UnitCost]]</f>
        <v>3000</v>
      </c>
      <c r="N3321" s="7">
        <f>Sales_Data[[#This Row],[Gross Revenue]]-Sales_Data[[#This Row],[Discount Amount ]]</f>
        <v>116000</v>
      </c>
      <c r="O3321" s="7">
        <f>Sales_Data[[#This Row],[OrderQuantity]] *Sales_Data[[#This Row],[UnitCost]]</f>
        <v>77000</v>
      </c>
      <c r="P3321" s="7">
        <f>Sales_Data[[#This Row],[ItemCost]] +Sales_Data[[#This Row],[ShippingCost]]</f>
        <v>77310.53</v>
      </c>
      <c r="Q3321" s="7">
        <f>Sales_Data[[#This Row],[Gross Revenue]]-Sales_Data[[#This Row],[TotalFinancialCost]]</f>
        <v>41689.47</v>
      </c>
      <c r="R3321" s="7">
        <f>Sales_Data[[#This Row],[Actul Bill Amount]]-Sales_Data[[#This Row],[ShippingCost]]</f>
        <v>115689.47</v>
      </c>
      <c r="S3321">
        <v>508</v>
      </c>
      <c r="T3321">
        <v>310.52999999999997</v>
      </c>
      <c r="U3321" t="s">
        <v>49</v>
      </c>
      <c r="V3321">
        <v>5500</v>
      </c>
      <c r="W3321" t="s">
        <v>38</v>
      </c>
      <c r="X3321" t="str">
        <f t="shared" si="103"/>
        <v>Kolkata</v>
      </c>
    </row>
    <row r="3322" spans="1:24" x14ac:dyDescent="0.4">
      <c r="A3322">
        <v>103321</v>
      </c>
      <c r="B3322" s="5">
        <v>45867.440972222219</v>
      </c>
      <c r="C3322" s="3" t="str">
        <f>TEXT(Sales_Data[[#This Row],[OrderDate]],"mmmm")</f>
        <v>July</v>
      </c>
      <c r="D3322" s="3" t="str">
        <f t="shared" si="102"/>
        <v>2025</v>
      </c>
      <c r="E3322" t="s">
        <v>39</v>
      </c>
      <c r="F3322" t="s">
        <v>46</v>
      </c>
      <c r="G3322" t="s">
        <v>29</v>
      </c>
      <c r="H3322" t="s">
        <v>37</v>
      </c>
      <c r="I3322" t="s">
        <v>100</v>
      </c>
      <c r="J3322">
        <v>45</v>
      </c>
      <c r="K3322">
        <v>15000</v>
      </c>
      <c r="L3322" s="7">
        <f>Sales_Data[[#This Row],[OrderQuantity]] *Sales_Data[[#This Row],[UnitPrice]]</f>
        <v>675000</v>
      </c>
      <c r="M3322" s="7">
        <f>Sales_Data[[#This Row],[UnitPrice]]-Sales_Data[[#This Row],[UnitCost]]</f>
        <v>5500</v>
      </c>
      <c r="N3322" s="7">
        <f>Sales_Data[[#This Row],[Gross Revenue]]-Sales_Data[[#This Row],[Discount Amount ]]</f>
        <v>669500</v>
      </c>
      <c r="O3322" s="7">
        <f>Sales_Data[[#This Row],[OrderQuantity]] *Sales_Data[[#This Row],[UnitCost]]</f>
        <v>427500</v>
      </c>
      <c r="P3322" s="7">
        <f>Sales_Data[[#This Row],[ItemCost]] +Sales_Data[[#This Row],[ShippingCost]]</f>
        <v>428127.75</v>
      </c>
      <c r="Q3322" s="7">
        <f>Sales_Data[[#This Row],[Gross Revenue]]-Sales_Data[[#This Row],[TotalFinancialCost]]</f>
        <v>246872.25</v>
      </c>
      <c r="R3322" s="7">
        <f>Sales_Data[[#This Row],[Actul Bill Amount]]-Sales_Data[[#This Row],[ShippingCost]]</f>
        <v>668872.25</v>
      </c>
      <c r="S3322">
        <v>475</v>
      </c>
      <c r="T3322">
        <v>627.75</v>
      </c>
      <c r="U3322" t="s">
        <v>53</v>
      </c>
      <c r="V3322">
        <v>9500</v>
      </c>
      <c r="W3322" t="s">
        <v>38</v>
      </c>
      <c r="X3322" t="str">
        <f t="shared" si="103"/>
        <v>Kolkata</v>
      </c>
    </row>
    <row r="3323" spans="1:24" x14ac:dyDescent="0.4">
      <c r="A3323">
        <v>103322</v>
      </c>
      <c r="B3323" s="5">
        <v>45708.875694444447</v>
      </c>
      <c r="C3323" s="3" t="str">
        <f>TEXT(Sales_Data[[#This Row],[OrderDate]],"mmmm")</f>
        <v>February</v>
      </c>
      <c r="D3323" s="3" t="str">
        <f t="shared" si="102"/>
        <v>2025</v>
      </c>
      <c r="E3323" t="s">
        <v>50</v>
      </c>
      <c r="F3323" t="s">
        <v>35</v>
      </c>
      <c r="G3323" t="s">
        <v>15</v>
      </c>
      <c r="H3323" t="s">
        <v>25</v>
      </c>
      <c r="I3323" t="s">
        <v>100</v>
      </c>
      <c r="J3323">
        <v>32</v>
      </c>
      <c r="K3323">
        <v>12000</v>
      </c>
      <c r="L3323" s="7">
        <f>Sales_Data[[#This Row],[OrderQuantity]] *Sales_Data[[#This Row],[UnitPrice]]</f>
        <v>384000</v>
      </c>
      <c r="M3323" s="7">
        <f>Sales_Data[[#This Row],[UnitPrice]]-Sales_Data[[#This Row],[UnitCost]]</f>
        <v>4000</v>
      </c>
      <c r="N3323" s="7">
        <f>Sales_Data[[#This Row],[Gross Revenue]]-Sales_Data[[#This Row],[Discount Amount ]]</f>
        <v>380000</v>
      </c>
      <c r="O3323" s="7">
        <f>Sales_Data[[#This Row],[OrderQuantity]] *Sales_Data[[#This Row],[UnitCost]]</f>
        <v>256000</v>
      </c>
      <c r="P3323" s="7">
        <f>Sales_Data[[#This Row],[ItemCost]] +Sales_Data[[#This Row],[ShippingCost]]</f>
        <v>256328.44</v>
      </c>
      <c r="Q3323" s="7">
        <f>Sales_Data[[#This Row],[Gross Revenue]]-Sales_Data[[#This Row],[TotalFinancialCost]]</f>
        <v>127671.56</v>
      </c>
      <c r="R3323" s="7">
        <f>Sales_Data[[#This Row],[Actul Bill Amount]]-Sales_Data[[#This Row],[ShippingCost]]</f>
        <v>379671.56</v>
      </c>
      <c r="S3323">
        <v>810</v>
      </c>
      <c r="T3323">
        <v>328.44</v>
      </c>
      <c r="U3323" t="s">
        <v>36</v>
      </c>
      <c r="V3323">
        <v>8000</v>
      </c>
      <c r="W3323" t="s">
        <v>27</v>
      </c>
      <c r="X3323" t="str">
        <f t="shared" si="103"/>
        <v>Mumbai</v>
      </c>
    </row>
    <row r="3324" spans="1:24" x14ac:dyDescent="0.4">
      <c r="A3324">
        <v>103323</v>
      </c>
      <c r="B3324" s="5">
        <v>45775.933333333334</v>
      </c>
      <c r="C3324" s="3" t="str">
        <f>TEXT(Sales_Data[[#This Row],[OrderDate]],"mmmm")</f>
        <v>April</v>
      </c>
      <c r="D3324" s="3" t="str">
        <f t="shared" si="102"/>
        <v>2025</v>
      </c>
      <c r="E3324" t="s">
        <v>13</v>
      </c>
      <c r="F3324" t="s">
        <v>40</v>
      </c>
      <c r="G3324" t="s">
        <v>31</v>
      </c>
      <c r="H3324" t="s">
        <v>16</v>
      </c>
      <c r="I3324" t="s">
        <v>100</v>
      </c>
      <c r="J3324">
        <v>11</v>
      </c>
      <c r="K3324">
        <v>1500</v>
      </c>
      <c r="L3324" s="7">
        <f>Sales_Data[[#This Row],[OrderQuantity]] *Sales_Data[[#This Row],[UnitPrice]]</f>
        <v>16500</v>
      </c>
      <c r="M3324" s="7">
        <f>Sales_Data[[#This Row],[UnitPrice]]-Sales_Data[[#This Row],[UnitCost]]</f>
        <v>700</v>
      </c>
      <c r="N3324" s="7">
        <f>Sales_Data[[#This Row],[Gross Revenue]]-Sales_Data[[#This Row],[Discount Amount ]]</f>
        <v>15800</v>
      </c>
      <c r="O3324" s="7">
        <f>Sales_Data[[#This Row],[OrderQuantity]] *Sales_Data[[#This Row],[UnitCost]]</f>
        <v>8800</v>
      </c>
      <c r="P3324" s="7">
        <f>Sales_Data[[#This Row],[ItemCost]] +Sales_Data[[#This Row],[ShippingCost]]</f>
        <v>11371.380000000001</v>
      </c>
      <c r="Q3324" s="7">
        <f>Sales_Data[[#This Row],[Gross Revenue]]-Sales_Data[[#This Row],[TotalFinancialCost]]</f>
        <v>5128.619999999999</v>
      </c>
      <c r="R3324" s="7">
        <f>Sales_Data[[#This Row],[Actul Bill Amount]]-Sales_Data[[#This Row],[ShippingCost]]</f>
        <v>13228.619999999999</v>
      </c>
      <c r="S3324">
        <v>1154</v>
      </c>
      <c r="T3324">
        <v>2571.38</v>
      </c>
      <c r="U3324" t="s">
        <v>52</v>
      </c>
      <c r="V3324">
        <v>800</v>
      </c>
      <c r="W3324" t="s">
        <v>18</v>
      </c>
      <c r="X3324" t="str">
        <f t="shared" si="103"/>
        <v>Bengaluru</v>
      </c>
    </row>
    <row r="3325" spans="1:24" x14ac:dyDescent="0.4">
      <c r="A3325">
        <v>103324</v>
      </c>
      <c r="B3325" s="5">
        <v>45858.390972222223</v>
      </c>
      <c r="C3325" s="3" t="str">
        <f>TEXT(Sales_Data[[#This Row],[OrderDate]],"mmmm")</f>
        <v>July</v>
      </c>
      <c r="D3325" s="3" t="str">
        <f t="shared" si="102"/>
        <v>2025</v>
      </c>
      <c r="E3325" t="s">
        <v>19</v>
      </c>
      <c r="F3325" t="s">
        <v>14</v>
      </c>
      <c r="G3325" t="s">
        <v>31</v>
      </c>
      <c r="H3325" t="s">
        <v>16</v>
      </c>
      <c r="I3325" t="s">
        <v>100</v>
      </c>
      <c r="J3325">
        <v>80</v>
      </c>
      <c r="K3325">
        <v>3200</v>
      </c>
      <c r="L3325" s="7">
        <f>Sales_Data[[#This Row],[OrderQuantity]] *Sales_Data[[#This Row],[UnitPrice]]</f>
        <v>256000</v>
      </c>
      <c r="M3325" s="7">
        <f>Sales_Data[[#This Row],[UnitPrice]]-Sales_Data[[#This Row],[UnitCost]]</f>
        <v>1200</v>
      </c>
      <c r="N3325" s="7">
        <f>Sales_Data[[#This Row],[Gross Revenue]]-Sales_Data[[#This Row],[Discount Amount ]]</f>
        <v>254800</v>
      </c>
      <c r="O3325" s="7">
        <f>Sales_Data[[#This Row],[OrderQuantity]] *Sales_Data[[#This Row],[UnitCost]]</f>
        <v>160000</v>
      </c>
      <c r="P3325" s="7">
        <f>Sales_Data[[#This Row],[ItemCost]] +Sales_Data[[#This Row],[ShippingCost]]</f>
        <v>160609.78</v>
      </c>
      <c r="Q3325" s="7">
        <f>Sales_Data[[#This Row],[Gross Revenue]]-Sales_Data[[#This Row],[TotalFinancialCost]]</f>
        <v>95390.22</v>
      </c>
      <c r="R3325" s="7">
        <f>Sales_Data[[#This Row],[Actul Bill Amount]]-Sales_Data[[#This Row],[ShippingCost]]</f>
        <v>254190.22</v>
      </c>
      <c r="S3325">
        <v>1091</v>
      </c>
      <c r="T3325">
        <v>609.78</v>
      </c>
      <c r="U3325" t="s">
        <v>17</v>
      </c>
      <c r="V3325">
        <v>2000</v>
      </c>
      <c r="W3325" t="s">
        <v>18</v>
      </c>
      <c r="X3325" t="str">
        <f t="shared" si="103"/>
        <v>Bengaluru</v>
      </c>
    </row>
    <row r="3326" spans="1:24" x14ac:dyDescent="0.4">
      <c r="A3326">
        <v>103325</v>
      </c>
      <c r="B3326" s="5">
        <v>45696.747916666667</v>
      </c>
      <c r="C3326" s="3" t="str">
        <f>TEXT(Sales_Data[[#This Row],[OrderDate]],"mmmm")</f>
        <v>February</v>
      </c>
      <c r="D3326" s="3" t="str">
        <f t="shared" si="102"/>
        <v>2025</v>
      </c>
      <c r="E3326" t="s">
        <v>50</v>
      </c>
      <c r="F3326" t="s">
        <v>24</v>
      </c>
      <c r="G3326" t="s">
        <v>29</v>
      </c>
      <c r="H3326" t="s">
        <v>37</v>
      </c>
      <c r="I3326" t="s">
        <v>100</v>
      </c>
      <c r="J3326">
        <v>97</v>
      </c>
      <c r="K3326">
        <v>3500</v>
      </c>
      <c r="L3326" s="7">
        <f>Sales_Data[[#This Row],[OrderQuantity]] *Sales_Data[[#This Row],[UnitPrice]]</f>
        <v>339500</v>
      </c>
      <c r="M3326" s="7">
        <f>Sales_Data[[#This Row],[UnitPrice]]-Sales_Data[[#This Row],[UnitCost]]</f>
        <v>1300</v>
      </c>
      <c r="N3326" s="7">
        <f>Sales_Data[[#This Row],[Gross Revenue]]-Sales_Data[[#This Row],[Discount Amount ]]</f>
        <v>338200</v>
      </c>
      <c r="O3326" s="7">
        <f>Sales_Data[[#This Row],[OrderQuantity]] *Sales_Data[[#This Row],[UnitCost]]</f>
        <v>213400</v>
      </c>
      <c r="P3326" s="7">
        <f>Sales_Data[[#This Row],[ItemCost]] +Sales_Data[[#This Row],[ShippingCost]]</f>
        <v>215003.05</v>
      </c>
      <c r="Q3326" s="7">
        <f>Sales_Data[[#This Row],[Gross Revenue]]-Sales_Data[[#This Row],[TotalFinancialCost]]</f>
        <v>124496.95000000001</v>
      </c>
      <c r="R3326" s="7">
        <f>Sales_Data[[#This Row],[Actul Bill Amount]]-Sales_Data[[#This Row],[ShippingCost]]</f>
        <v>336596.95</v>
      </c>
      <c r="S3326">
        <v>884</v>
      </c>
      <c r="T3326">
        <v>1603.05</v>
      </c>
      <c r="U3326" t="s">
        <v>59</v>
      </c>
      <c r="V3326">
        <v>2200</v>
      </c>
      <c r="W3326" t="s">
        <v>38</v>
      </c>
      <c r="X3326" t="str">
        <f t="shared" si="103"/>
        <v>Kolkata</v>
      </c>
    </row>
    <row r="3327" spans="1:24" x14ac:dyDescent="0.4">
      <c r="A3327">
        <v>103326</v>
      </c>
      <c r="B3327" s="5">
        <v>45685.845833333333</v>
      </c>
      <c r="C3327" s="3" t="str">
        <f>TEXT(Sales_Data[[#This Row],[OrderDate]],"mmmm")</f>
        <v>January</v>
      </c>
      <c r="D3327" s="3" t="str">
        <f t="shared" si="102"/>
        <v>2025</v>
      </c>
      <c r="E3327" t="s">
        <v>48</v>
      </c>
      <c r="F3327" t="s">
        <v>40</v>
      </c>
      <c r="G3327" t="s">
        <v>15</v>
      </c>
      <c r="H3327" t="s">
        <v>25</v>
      </c>
      <c r="I3327" t="s">
        <v>100</v>
      </c>
      <c r="J3327">
        <v>7</v>
      </c>
      <c r="K3327">
        <v>5500</v>
      </c>
      <c r="L3327" s="7">
        <f>Sales_Data[[#This Row],[OrderQuantity]] *Sales_Data[[#This Row],[UnitPrice]]</f>
        <v>38500</v>
      </c>
      <c r="M3327" s="7">
        <f>Sales_Data[[#This Row],[UnitPrice]]-Sales_Data[[#This Row],[UnitCost]]</f>
        <v>2000</v>
      </c>
      <c r="N3327" s="7">
        <f>Sales_Data[[#This Row],[Gross Revenue]]-Sales_Data[[#This Row],[Discount Amount ]]</f>
        <v>36500</v>
      </c>
      <c r="O3327" s="7">
        <f>Sales_Data[[#This Row],[OrderQuantity]] *Sales_Data[[#This Row],[UnitCost]]</f>
        <v>24500</v>
      </c>
      <c r="P3327" s="7">
        <f>Sales_Data[[#This Row],[ItemCost]] +Sales_Data[[#This Row],[ShippingCost]]</f>
        <v>25228.1</v>
      </c>
      <c r="Q3327" s="7">
        <f>Sales_Data[[#This Row],[Gross Revenue]]-Sales_Data[[#This Row],[TotalFinancialCost]]</f>
        <v>13271.900000000001</v>
      </c>
      <c r="R3327" s="7">
        <f>Sales_Data[[#This Row],[Actul Bill Amount]]-Sales_Data[[#This Row],[ShippingCost]]</f>
        <v>35771.9</v>
      </c>
      <c r="S3327">
        <v>396</v>
      </c>
      <c r="T3327">
        <v>728.1</v>
      </c>
      <c r="U3327" t="s">
        <v>41</v>
      </c>
      <c r="V3327">
        <v>3500</v>
      </c>
      <c r="W3327" t="s">
        <v>27</v>
      </c>
      <c r="X3327" t="str">
        <f t="shared" si="103"/>
        <v>Mumbai</v>
      </c>
    </row>
    <row r="3328" spans="1:24" x14ac:dyDescent="0.4">
      <c r="A3328">
        <v>103327</v>
      </c>
      <c r="B3328" s="5">
        <v>45916.12777777778</v>
      </c>
      <c r="C3328" s="3" t="str">
        <f>TEXT(Sales_Data[[#This Row],[OrderDate]],"mmmm")</f>
        <v>September</v>
      </c>
      <c r="D3328" s="3" t="str">
        <f t="shared" si="102"/>
        <v>2025</v>
      </c>
      <c r="E3328" t="s">
        <v>48</v>
      </c>
      <c r="F3328" t="s">
        <v>46</v>
      </c>
      <c r="G3328" t="s">
        <v>31</v>
      </c>
      <c r="H3328" t="s">
        <v>20</v>
      </c>
      <c r="I3328" t="s">
        <v>100</v>
      </c>
      <c r="J3328">
        <v>23</v>
      </c>
      <c r="K3328">
        <v>15000</v>
      </c>
      <c r="L3328" s="7">
        <f>Sales_Data[[#This Row],[OrderQuantity]] *Sales_Data[[#This Row],[UnitPrice]]</f>
        <v>345000</v>
      </c>
      <c r="M3328" s="7">
        <f>Sales_Data[[#This Row],[UnitPrice]]-Sales_Data[[#This Row],[UnitCost]]</f>
        <v>5500</v>
      </c>
      <c r="N3328" s="7">
        <f>Sales_Data[[#This Row],[Gross Revenue]]-Sales_Data[[#This Row],[Discount Amount ]]</f>
        <v>339500</v>
      </c>
      <c r="O3328" s="7">
        <f>Sales_Data[[#This Row],[OrderQuantity]] *Sales_Data[[#This Row],[UnitCost]]</f>
        <v>218500</v>
      </c>
      <c r="P3328" s="7">
        <f>Sales_Data[[#This Row],[ItemCost]] +Sales_Data[[#This Row],[ShippingCost]]</f>
        <v>218799.34</v>
      </c>
      <c r="Q3328" s="7">
        <f>Sales_Data[[#This Row],[Gross Revenue]]-Sales_Data[[#This Row],[TotalFinancialCost]]</f>
        <v>126200.66</v>
      </c>
      <c r="R3328" s="7">
        <f>Sales_Data[[#This Row],[Actul Bill Amount]]-Sales_Data[[#This Row],[ShippingCost]]</f>
        <v>339200.66</v>
      </c>
      <c r="S3328">
        <v>395</v>
      </c>
      <c r="T3328">
        <v>299.33999999999997</v>
      </c>
      <c r="U3328" t="s">
        <v>53</v>
      </c>
      <c r="V3328">
        <v>9500</v>
      </c>
      <c r="W3328" t="s">
        <v>22</v>
      </c>
      <c r="X3328" t="str">
        <f t="shared" si="103"/>
        <v>Nagpur</v>
      </c>
    </row>
    <row r="3329" spans="1:24" x14ac:dyDescent="0.4">
      <c r="A3329">
        <v>103328</v>
      </c>
      <c r="B3329" s="5">
        <v>45741.755555555559</v>
      </c>
      <c r="C3329" s="3" t="str">
        <f>TEXT(Sales_Data[[#This Row],[OrderDate]],"mmmm")</f>
        <v>March</v>
      </c>
      <c r="D3329" s="3" t="str">
        <f t="shared" si="102"/>
        <v>2025</v>
      </c>
      <c r="E3329" t="s">
        <v>13</v>
      </c>
      <c r="F3329" t="s">
        <v>24</v>
      </c>
      <c r="G3329" t="s">
        <v>31</v>
      </c>
      <c r="H3329" t="s">
        <v>37</v>
      </c>
      <c r="I3329" t="s">
        <v>100</v>
      </c>
      <c r="J3329">
        <v>74</v>
      </c>
      <c r="K3329">
        <v>45000</v>
      </c>
      <c r="L3329" s="7">
        <f>Sales_Data[[#This Row],[OrderQuantity]] *Sales_Data[[#This Row],[UnitPrice]]</f>
        <v>3330000</v>
      </c>
      <c r="M3329" s="7">
        <f>Sales_Data[[#This Row],[UnitPrice]]-Sales_Data[[#This Row],[UnitCost]]</f>
        <v>13000</v>
      </c>
      <c r="N3329" s="7">
        <f>Sales_Data[[#This Row],[Gross Revenue]]-Sales_Data[[#This Row],[Discount Amount ]]</f>
        <v>3317000</v>
      </c>
      <c r="O3329" s="7">
        <f>Sales_Data[[#This Row],[OrderQuantity]] *Sales_Data[[#This Row],[UnitCost]]</f>
        <v>2368000</v>
      </c>
      <c r="P3329" s="7">
        <f>Sales_Data[[#This Row],[ItemCost]] +Sales_Data[[#This Row],[ShippingCost]]</f>
        <v>2370710.46</v>
      </c>
      <c r="Q3329" s="7">
        <f>Sales_Data[[#This Row],[Gross Revenue]]-Sales_Data[[#This Row],[TotalFinancialCost]]</f>
        <v>959289.54</v>
      </c>
      <c r="R3329" s="7">
        <f>Sales_Data[[#This Row],[Actul Bill Amount]]-Sales_Data[[#This Row],[ShippingCost]]</f>
        <v>3314289.54</v>
      </c>
      <c r="S3329">
        <v>1104</v>
      </c>
      <c r="T3329">
        <v>2710.46</v>
      </c>
      <c r="U3329" t="s">
        <v>26</v>
      </c>
      <c r="V3329">
        <v>32000</v>
      </c>
      <c r="W3329" t="s">
        <v>38</v>
      </c>
      <c r="X3329" t="str">
        <f t="shared" si="103"/>
        <v>Kolkata</v>
      </c>
    </row>
    <row r="3330" spans="1:24" x14ac:dyDescent="0.4">
      <c r="A3330">
        <v>103329</v>
      </c>
      <c r="B3330" s="5">
        <v>45812.258333333331</v>
      </c>
      <c r="C3330" s="3" t="str">
        <f>TEXT(Sales_Data[[#This Row],[OrderDate]],"mmmm")</f>
        <v>June</v>
      </c>
      <c r="D3330" s="3" t="str">
        <f t="shared" ref="D3330:D3393" si="104">TEXT(B3330, "yyyy")</f>
        <v>2025</v>
      </c>
      <c r="E3330" t="s">
        <v>19</v>
      </c>
      <c r="F3330" t="s">
        <v>55</v>
      </c>
      <c r="G3330" t="s">
        <v>15</v>
      </c>
      <c r="H3330" t="s">
        <v>25</v>
      </c>
      <c r="I3330" t="s">
        <v>100</v>
      </c>
      <c r="J3330">
        <v>51</v>
      </c>
      <c r="K3330">
        <v>1200</v>
      </c>
      <c r="L3330" s="7">
        <f>Sales_Data[[#This Row],[OrderQuantity]] *Sales_Data[[#This Row],[UnitPrice]]</f>
        <v>61200</v>
      </c>
      <c r="M3330" s="7">
        <f>Sales_Data[[#This Row],[UnitPrice]]-Sales_Data[[#This Row],[UnitCost]]</f>
        <v>400</v>
      </c>
      <c r="N3330" s="7">
        <f>Sales_Data[[#This Row],[Gross Revenue]]-Sales_Data[[#This Row],[Discount Amount ]]</f>
        <v>60800</v>
      </c>
      <c r="O3330" s="7">
        <f>Sales_Data[[#This Row],[OrderQuantity]] *Sales_Data[[#This Row],[UnitCost]]</f>
        <v>40800</v>
      </c>
      <c r="P3330" s="7">
        <f>Sales_Data[[#This Row],[ItemCost]] +Sales_Data[[#This Row],[ShippingCost]]</f>
        <v>41250.879999999997</v>
      </c>
      <c r="Q3330" s="7">
        <f>Sales_Data[[#This Row],[Gross Revenue]]-Sales_Data[[#This Row],[TotalFinancialCost]]</f>
        <v>19949.120000000003</v>
      </c>
      <c r="R3330" s="7">
        <f>Sales_Data[[#This Row],[Actul Bill Amount]]-Sales_Data[[#This Row],[ShippingCost]]</f>
        <v>60349.120000000003</v>
      </c>
      <c r="S3330">
        <v>375</v>
      </c>
      <c r="T3330">
        <v>450.88</v>
      </c>
      <c r="U3330" t="s">
        <v>58</v>
      </c>
      <c r="V3330">
        <v>800</v>
      </c>
      <c r="W3330" t="s">
        <v>27</v>
      </c>
      <c r="X3330" t="str">
        <f t="shared" ref="X3330:X3393" si="105">_xlfn.TEXTBEFORE(W3330, " ")</f>
        <v>Mumbai</v>
      </c>
    </row>
    <row r="3331" spans="1:24" x14ac:dyDescent="0.4">
      <c r="A3331">
        <v>103330</v>
      </c>
      <c r="B3331" s="5">
        <v>45774.004861111112</v>
      </c>
      <c r="C3331" s="3" t="str">
        <f>TEXT(Sales_Data[[#This Row],[OrderDate]],"mmmm")</f>
        <v>April</v>
      </c>
      <c r="D3331" s="3" t="str">
        <f t="shared" si="104"/>
        <v>2025</v>
      </c>
      <c r="E3331" t="s">
        <v>50</v>
      </c>
      <c r="F3331" t="s">
        <v>43</v>
      </c>
      <c r="G3331" t="s">
        <v>29</v>
      </c>
      <c r="H3331" t="s">
        <v>16</v>
      </c>
      <c r="I3331" t="s">
        <v>100</v>
      </c>
      <c r="J3331">
        <v>26</v>
      </c>
      <c r="K3331">
        <v>4500</v>
      </c>
      <c r="L3331" s="7">
        <f>Sales_Data[[#This Row],[OrderQuantity]] *Sales_Data[[#This Row],[UnitPrice]]</f>
        <v>117000</v>
      </c>
      <c r="M3331" s="7">
        <f>Sales_Data[[#This Row],[UnitPrice]]-Sales_Data[[#This Row],[UnitCost]]</f>
        <v>2000</v>
      </c>
      <c r="N3331" s="7">
        <f>Sales_Data[[#This Row],[Gross Revenue]]-Sales_Data[[#This Row],[Discount Amount ]]</f>
        <v>115000</v>
      </c>
      <c r="O3331" s="7">
        <f>Sales_Data[[#This Row],[OrderQuantity]] *Sales_Data[[#This Row],[UnitCost]]</f>
        <v>65000</v>
      </c>
      <c r="P3331" s="7">
        <f>Sales_Data[[#This Row],[ItemCost]] +Sales_Data[[#This Row],[ShippingCost]]</f>
        <v>65898.460000000006</v>
      </c>
      <c r="Q3331" s="7">
        <f>Sales_Data[[#This Row],[Gross Revenue]]-Sales_Data[[#This Row],[TotalFinancialCost]]</f>
        <v>51101.539999999994</v>
      </c>
      <c r="R3331" s="7">
        <f>Sales_Data[[#This Row],[Actul Bill Amount]]-Sales_Data[[#This Row],[ShippingCost]]</f>
        <v>114101.54</v>
      </c>
      <c r="S3331">
        <v>1077</v>
      </c>
      <c r="T3331">
        <v>898.46</v>
      </c>
      <c r="U3331" t="s">
        <v>44</v>
      </c>
      <c r="V3331">
        <v>2500</v>
      </c>
      <c r="W3331" t="s">
        <v>18</v>
      </c>
      <c r="X3331" t="str">
        <f t="shared" si="105"/>
        <v>Bengaluru</v>
      </c>
    </row>
    <row r="3332" spans="1:24" x14ac:dyDescent="0.4">
      <c r="A3332">
        <v>103331</v>
      </c>
      <c r="B3332" s="5">
        <v>45659.549305555556</v>
      </c>
      <c r="C3332" s="3" t="str">
        <f>TEXT(Sales_Data[[#This Row],[OrderDate]],"mmmm")</f>
        <v>January</v>
      </c>
      <c r="D3332" s="3" t="str">
        <f t="shared" si="104"/>
        <v>2025</v>
      </c>
      <c r="E3332" t="s">
        <v>50</v>
      </c>
      <c r="F3332" t="s">
        <v>46</v>
      </c>
      <c r="G3332" t="s">
        <v>31</v>
      </c>
      <c r="H3332" t="s">
        <v>37</v>
      </c>
      <c r="I3332" t="s">
        <v>100</v>
      </c>
      <c r="J3332">
        <v>50</v>
      </c>
      <c r="K3332">
        <v>4500</v>
      </c>
      <c r="L3332" s="7">
        <f>Sales_Data[[#This Row],[OrderQuantity]] *Sales_Data[[#This Row],[UnitPrice]]</f>
        <v>225000</v>
      </c>
      <c r="M3332" s="7">
        <f>Sales_Data[[#This Row],[UnitPrice]]-Sales_Data[[#This Row],[UnitCost]]</f>
        <v>1700</v>
      </c>
      <c r="N3332" s="7">
        <f>Sales_Data[[#This Row],[Gross Revenue]]-Sales_Data[[#This Row],[Discount Amount ]]</f>
        <v>223300</v>
      </c>
      <c r="O3332" s="7">
        <f>Sales_Data[[#This Row],[OrderQuantity]] *Sales_Data[[#This Row],[UnitCost]]</f>
        <v>140000</v>
      </c>
      <c r="P3332" s="7">
        <f>Sales_Data[[#This Row],[ItemCost]] +Sales_Data[[#This Row],[ShippingCost]]</f>
        <v>140822.57</v>
      </c>
      <c r="Q3332" s="7">
        <f>Sales_Data[[#This Row],[Gross Revenue]]-Sales_Data[[#This Row],[TotalFinancialCost]]</f>
        <v>84177.43</v>
      </c>
      <c r="R3332" s="7">
        <f>Sales_Data[[#This Row],[Actul Bill Amount]]-Sales_Data[[#This Row],[ShippingCost]]</f>
        <v>222477.43</v>
      </c>
      <c r="S3332">
        <v>375</v>
      </c>
      <c r="T3332">
        <v>822.57</v>
      </c>
      <c r="U3332" t="s">
        <v>47</v>
      </c>
      <c r="V3332">
        <v>2800</v>
      </c>
      <c r="W3332" t="s">
        <v>38</v>
      </c>
      <c r="X3332" t="str">
        <f t="shared" si="105"/>
        <v>Kolkata</v>
      </c>
    </row>
    <row r="3333" spans="1:24" x14ac:dyDescent="0.4">
      <c r="A3333">
        <v>103332</v>
      </c>
      <c r="B3333" s="5">
        <v>45750.518750000003</v>
      </c>
      <c r="C3333" s="3" t="str">
        <f>TEXT(Sales_Data[[#This Row],[OrderDate]],"mmmm")</f>
        <v>April</v>
      </c>
      <c r="D3333" s="3" t="str">
        <f t="shared" si="104"/>
        <v>2025</v>
      </c>
      <c r="E3333" t="s">
        <v>19</v>
      </c>
      <c r="F3333" t="s">
        <v>14</v>
      </c>
      <c r="G3333" t="s">
        <v>15</v>
      </c>
      <c r="H3333" t="s">
        <v>25</v>
      </c>
      <c r="I3333" t="s">
        <v>100</v>
      </c>
      <c r="J3333">
        <v>96</v>
      </c>
      <c r="K3333">
        <v>3200</v>
      </c>
      <c r="L3333" s="7">
        <f>Sales_Data[[#This Row],[OrderQuantity]] *Sales_Data[[#This Row],[UnitPrice]]</f>
        <v>307200</v>
      </c>
      <c r="M3333" s="7">
        <f>Sales_Data[[#This Row],[UnitPrice]]-Sales_Data[[#This Row],[UnitCost]]</f>
        <v>1200</v>
      </c>
      <c r="N3333" s="7">
        <f>Sales_Data[[#This Row],[Gross Revenue]]-Sales_Data[[#This Row],[Discount Amount ]]</f>
        <v>306000</v>
      </c>
      <c r="O3333" s="7">
        <f>Sales_Data[[#This Row],[OrderQuantity]] *Sales_Data[[#This Row],[UnitCost]]</f>
        <v>192000</v>
      </c>
      <c r="P3333" s="7">
        <f>Sales_Data[[#This Row],[ItemCost]] +Sales_Data[[#This Row],[ShippingCost]]</f>
        <v>193702.28</v>
      </c>
      <c r="Q3333" s="7">
        <f>Sales_Data[[#This Row],[Gross Revenue]]-Sales_Data[[#This Row],[TotalFinancialCost]]</f>
        <v>113497.72</v>
      </c>
      <c r="R3333" s="7">
        <f>Sales_Data[[#This Row],[Actul Bill Amount]]-Sales_Data[[#This Row],[ShippingCost]]</f>
        <v>304297.71999999997</v>
      </c>
      <c r="S3333">
        <v>492</v>
      </c>
      <c r="T3333">
        <v>1702.28</v>
      </c>
      <c r="U3333" t="s">
        <v>17</v>
      </c>
      <c r="V3333">
        <v>2000</v>
      </c>
      <c r="W3333" t="s">
        <v>27</v>
      </c>
      <c r="X3333" t="str">
        <f t="shared" si="105"/>
        <v>Mumbai</v>
      </c>
    </row>
    <row r="3334" spans="1:24" x14ac:dyDescent="0.4">
      <c r="A3334">
        <v>103333</v>
      </c>
      <c r="B3334" s="5">
        <v>45823.220833333333</v>
      </c>
      <c r="C3334" s="3" t="str">
        <f>TEXT(Sales_Data[[#This Row],[OrderDate]],"mmmm")</f>
        <v>June</v>
      </c>
      <c r="D3334" s="3" t="str">
        <f t="shared" si="104"/>
        <v>2025</v>
      </c>
      <c r="E3334" t="s">
        <v>13</v>
      </c>
      <c r="F3334" t="s">
        <v>43</v>
      </c>
      <c r="G3334" t="s">
        <v>15</v>
      </c>
      <c r="H3334" t="s">
        <v>37</v>
      </c>
      <c r="I3334" t="s">
        <v>100</v>
      </c>
      <c r="J3334">
        <v>23</v>
      </c>
      <c r="K3334">
        <v>4500</v>
      </c>
      <c r="L3334" s="7">
        <f>Sales_Data[[#This Row],[OrderQuantity]] *Sales_Data[[#This Row],[UnitPrice]]</f>
        <v>103500</v>
      </c>
      <c r="M3334" s="7">
        <f>Sales_Data[[#This Row],[UnitPrice]]-Sales_Data[[#This Row],[UnitCost]]</f>
        <v>2000</v>
      </c>
      <c r="N3334" s="7">
        <f>Sales_Data[[#This Row],[Gross Revenue]]-Sales_Data[[#This Row],[Discount Amount ]]</f>
        <v>101500</v>
      </c>
      <c r="O3334" s="7">
        <f>Sales_Data[[#This Row],[OrderQuantity]] *Sales_Data[[#This Row],[UnitCost]]</f>
        <v>57500</v>
      </c>
      <c r="P3334" s="7">
        <f>Sales_Data[[#This Row],[ItemCost]] +Sales_Data[[#This Row],[ShippingCost]]</f>
        <v>60168.31</v>
      </c>
      <c r="Q3334" s="7">
        <f>Sales_Data[[#This Row],[Gross Revenue]]-Sales_Data[[#This Row],[TotalFinancialCost]]</f>
        <v>43331.69</v>
      </c>
      <c r="R3334" s="7">
        <f>Sales_Data[[#This Row],[Actul Bill Amount]]-Sales_Data[[#This Row],[ShippingCost]]</f>
        <v>98831.69</v>
      </c>
      <c r="S3334">
        <v>938</v>
      </c>
      <c r="T3334">
        <v>2668.31</v>
      </c>
      <c r="U3334" t="s">
        <v>44</v>
      </c>
      <c r="V3334">
        <v>2500</v>
      </c>
      <c r="W3334" t="s">
        <v>38</v>
      </c>
      <c r="X3334" t="str">
        <f t="shared" si="105"/>
        <v>Kolkata</v>
      </c>
    </row>
    <row r="3335" spans="1:24" x14ac:dyDescent="0.4">
      <c r="A3335">
        <v>103334</v>
      </c>
      <c r="B3335" s="5">
        <v>46007.75277777778</v>
      </c>
      <c r="C3335" s="3" t="str">
        <f>TEXT(Sales_Data[[#This Row],[OrderDate]],"mmmm")</f>
        <v>December</v>
      </c>
      <c r="D3335" s="3" t="str">
        <f t="shared" si="104"/>
        <v>2025</v>
      </c>
      <c r="E3335" t="s">
        <v>45</v>
      </c>
      <c r="F3335" t="s">
        <v>14</v>
      </c>
      <c r="G3335" t="s">
        <v>15</v>
      </c>
      <c r="H3335" t="s">
        <v>32</v>
      </c>
      <c r="I3335" t="s">
        <v>100</v>
      </c>
      <c r="J3335">
        <v>16</v>
      </c>
      <c r="K3335">
        <v>3200</v>
      </c>
      <c r="L3335" s="7">
        <f>Sales_Data[[#This Row],[OrderQuantity]] *Sales_Data[[#This Row],[UnitPrice]]</f>
        <v>51200</v>
      </c>
      <c r="M3335" s="7">
        <f>Sales_Data[[#This Row],[UnitPrice]]-Sales_Data[[#This Row],[UnitCost]]</f>
        <v>1200</v>
      </c>
      <c r="N3335" s="7">
        <f>Sales_Data[[#This Row],[Gross Revenue]]-Sales_Data[[#This Row],[Discount Amount ]]</f>
        <v>50000</v>
      </c>
      <c r="O3335" s="7">
        <f>Sales_Data[[#This Row],[OrderQuantity]] *Sales_Data[[#This Row],[UnitCost]]</f>
        <v>32000</v>
      </c>
      <c r="P3335" s="7">
        <f>Sales_Data[[#This Row],[ItemCost]] +Sales_Data[[#This Row],[ShippingCost]]</f>
        <v>34878.35</v>
      </c>
      <c r="Q3335" s="7">
        <f>Sales_Data[[#This Row],[Gross Revenue]]-Sales_Data[[#This Row],[TotalFinancialCost]]</f>
        <v>16321.650000000001</v>
      </c>
      <c r="R3335" s="7">
        <f>Sales_Data[[#This Row],[Actul Bill Amount]]-Sales_Data[[#This Row],[ShippingCost]]</f>
        <v>47121.65</v>
      </c>
      <c r="S3335">
        <v>792</v>
      </c>
      <c r="T3335">
        <v>2878.35</v>
      </c>
      <c r="U3335" t="s">
        <v>17</v>
      </c>
      <c r="V3335">
        <v>2000</v>
      </c>
      <c r="W3335" t="s">
        <v>33</v>
      </c>
      <c r="X3335" t="str">
        <f t="shared" si="105"/>
        <v>Delhi</v>
      </c>
    </row>
    <row r="3336" spans="1:24" x14ac:dyDescent="0.4">
      <c r="A3336">
        <v>103335</v>
      </c>
      <c r="B3336" s="5">
        <v>45953.930555555555</v>
      </c>
      <c r="C3336" s="3" t="str">
        <f>TEXT(Sales_Data[[#This Row],[OrderDate]],"mmmm")</f>
        <v>October</v>
      </c>
      <c r="D3336" s="3" t="str">
        <f t="shared" si="104"/>
        <v>2025</v>
      </c>
      <c r="E3336" t="s">
        <v>19</v>
      </c>
      <c r="F3336" t="s">
        <v>28</v>
      </c>
      <c r="G3336" t="s">
        <v>15</v>
      </c>
      <c r="H3336" t="s">
        <v>32</v>
      </c>
      <c r="I3336" t="s">
        <v>100</v>
      </c>
      <c r="J3336">
        <v>23</v>
      </c>
      <c r="K3336">
        <v>2500</v>
      </c>
      <c r="L3336" s="7">
        <f>Sales_Data[[#This Row],[OrderQuantity]] *Sales_Data[[#This Row],[UnitPrice]]</f>
        <v>57500</v>
      </c>
      <c r="M3336" s="7">
        <f>Sales_Data[[#This Row],[UnitPrice]]-Sales_Data[[#This Row],[UnitCost]]</f>
        <v>1000</v>
      </c>
      <c r="N3336" s="7">
        <f>Sales_Data[[#This Row],[Gross Revenue]]-Sales_Data[[#This Row],[Discount Amount ]]</f>
        <v>56500</v>
      </c>
      <c r="O3336" s="7">
        <f>Sales_Data[[#This Row],[OrderQuantity]] *Sales_Data[[#This Row],[UnitCost]]</f>
        <v>34500</v>
      </c>
      <c r="P3336" s="7">
        <f>Sales_Data[[#This Row],[ItemCost]] +Sales_Data[[#This Row],[ShippingCost]]</f>
        <v>35079.14</v>
      </c>
      <c r="Q3336" s="7">
        <f>Sales_Data[[#This Row],[Gross Revenue]]-Sales_Data[[#This Row],[TotalFinancialCost]]</f>
        <v>22420.86</v>
      </c>
      <c r="R3336" s="7">
        <f>Sales_Data[[#This Row],[Actul Bill Amount]]-Sales_Data[[#This Row],[ShippingCost]]</f>
        <v>55920.86</v>
      </c>
      <c r="S3336">
        <v>449</v>
      </c>
      <c r="T3336">
        <v>579.14</v>
      </c>
      <c r="U3336" t="s">
        <v>54</v>
      </c>
      <c r="V3336">
        <v>1500</v>
      </c>
      <c r="W3336" t="s">
        <v>33</v>
      </c>
      <c r="X3336" t="str">
        <f t="shared" si="105"/>
        <v>Delhi</v>
      </c>
    </row>
    <row r="3337" spans="1:24" x14ac:dyDescent="0.4">
      <c r="A3337">
        <v>103336</v>
      </c>
      <c r="B3337" s="5">
        <v>45915.355555555558</v>
      </c>
      <c r="C3337" s="3" t="str">
        <f>TEXT(Sales_Data[[#This Row],[OrderDate]],"mmmm")</f>
        <v>September</v>
      </c>
      <c r="D3337" s="3" t="str">
        <f t="shared" si="104"/>
        <v>2025</v>
      </c>
      <c r="E3337" t="s">
        <v>23</v>
      </c>
      <c r="F3337" t="s">
        <v>40</v>
      </c>
      <c r="G3337" t="s">
        <v>29</v>
      </c>
      <c r="H3337" t="s">
        <v>25</v>
      </c>
      <c r="I3337" t="s">
        <v>100</v>
      </c>
      <c r="J3337">
        <v>59</v>
      </c>
      <c r="K3337">
        <v>1500</v>
      </c>
      <c r="L3337" s="7">
        <f>Sales_Data[[#This Row],[OrderQuantity]] *Sales_Data[[#This Row],[UnitPrice]]</f>
        <v>88500</v>
      </c>
      <c r="M3337" s="7">
        <f>Sales_Data[[#This Row],[UnitPrice]]-Sales_Data[[#This Row],[UnitCost]]</f>
        <v>700</v>
      </c>
      <c r="N3337" s="7">
        <f>Sales_Data[[#This Row],[Gross Revenue]]-Sales_Data[[#This Row],[Discount Amount ]]</f>
        <v>87800</v>
      </c>
      <c r="O3337" s="7">
        <f>Sales_Data[[#This Row],[OrderQuantity]] *Sales_Data[[#This Row],[UnitCost]]</f>
        <v>47200</v>
      </c>
      <c r="P3337" s="7">
        <f>Sales_Data[[#This Row],[ItemCost]] +Sales_Data[[#This Row],[ShippingCost]]</f>
        <v>47794.41</v>
      </c>
      <c r="Q3337" s="7">
        <f>Sales_Data[[#This Row],[Gross Revenue]]-Sales_Data[[#This Row],[TotalFinancialCost]]</f>
        <v>40705.589999999997</v>
      </c>
      <c r="R3337" s="7">
        <f>Sales_Data[[#This Row],[Actul Bill Amount]]-Sales_Data[[#This Row],[ShippingCost]]</f>
        <v>87205.59</v>
      </c>
      <c r="S3337">
        <v>913</v>
      </c>
      <c r="T3337">
        <v>594.41</v>
      </c>
      <c r="U3337" t="s">
        <v>52</v>
      </c>
      <c r="V3337">
        <v>800</v>
      </c>
      <c r="W3337" t="s">
        <v>27</v>
      </c>
      <c r="X3337" t="str">
        <f t="shared" si="105"/>
        <v>Mumbai</v>
      </c>
    </row>
    <row r="3338" spans="1:24" x14ac:dyDescent="0.4">
      <c r="A3338">
        <v>103337</v>
      </c>
      <c r="B3338" s="5">
        <v>45738.111111111109</v>
      </c>
      <c r="C3338" s="3" t="str">
        <f>TEXT(Sales_Data[[#This Row],[OrderDate]],"mmmm")</f>
        <v>March</v>
      </c>
      <c r="D3338" s="3" t="str">
        <f t="shared" si="104"/>
        <v>2025</v>
      </c>
      <c r="E3338" t="s">
        <v>19</v>
      </c>
      <c r="F3338" t="s">
        <v>24</v>
      </c>
      <c r="G3338" t="s">
        <v>15</v>
      </c>
      <c r="H3338" t="s">
        <v>16</v>
      </c>
      <c r="I3338" t="s">
        <v>100</v>
      </c>
      <c r="J3338">
        <v>2</v>
      </c>
      <c r="K3338">
        <v>25000</v>
      </c>
      <c r="L3338" s="7">
        <f>Sales_Data[[#This Row],[OrderQuantity]] *Sales_Data[[#This Row],[UnitPrice]]</f>
        <v>50000</v>
      </c>
      <c r="M3338" s="7">
        <f>Sales_Data[[#This Row],[UnitPrice]]-Sales_Data[[#This Row],[UnitCost]]</f>
        <v>7000</v>
      </c>
      <c r="N3338" s="7">
        <f>Sales_Data[[#This Row],[Gross Revenue]]-Sales_Data[[#This Row],[Discount Amount ]]</f>
        <v>43000</v>
      </c>
      <c r="O3338" s="7">
        <f>Sales_Data[[#This Row],[OrderQuantity]] *Sales_Data[[#This Row],[UnitCost]]</f>
        <v>36000</v>
      </c>
      <c r="P3338" s="7">
        <f>Sales_Data[[#This Row],[ItemCost]] +Sales_Data[[#This Row],[ShippingCost]]</f>
        <v>36747.730000000003</v>
      </c>
      <c r="Q3338" s="7">
        <f>Sales_Data[[#This Row],[Gross Revenue]]-Sales_Data[[#This Row],[TotalFinancialCost]]</f>
        <v>13252.269999999997</v>
      </c>
      <c r="R3338" s="7">
        <f>Sales_Data[[#This Row],[Actul Bill Amount]]-Sales_Data[[#This Row],[ShippingCost]]</f>
        <v>42252.27</v>
      </c>
      <c r="S3338">
        <v>1003</v>
      </c>
      <c r="T3338">
        <v>747.73</v>
      </c>
      <c r="U3338" t="s">
        <v>60</v>
      </c>
      <c r="V3338">
        <v>18000</v>
      </c>
      <c r="W3338" t="s">
        <v>18</v>
      </c>
      <c r="X3338" t="str">
        <f t="shared" si="105"/>
        <v>Bengaluru</v>
      </c>
    </row>
    <row r="3339" spans="1:24" x14ac:dyDescent="0.4">
      <c r="A3339">
        <v>103338</v>
      </c>
      <c r="B3339" s="5">
        <v>45925.684027777781</v>
      </c>
      <c r="C3339" s="3" t="str">
        <f>TEXT(Sales_Data[[#This Row],[OrderDate]],"mmmm")</f>
        <v>September</v>
      </c>
      <c r="D3339" s="3" t="str">
        <f t="shared" si="104"/>
        <v>2025</v>
      </c>
      <c r="E3339" t="s">
        <v>19</v>
      </c>
      <c r="F3339" t="s">
        <v>55</v>
      </c>
      <c r="G3339" t="s">
        <v>15</v>
      </c>
      <c r="H3339" t="s">
        <v>20</v>
      </c>
      <c r="I3339" t="s">
        <v>100</v>
      </c>
      <c r="J3339">
        <v>92</v>
      </c>
      <c r="K3339">
        <v>850</v>
      </c>
      <c r="L3339" s="7">
        <f>Sales_Data[[#This Row],[OrderQuantity]] *Sales_Data[[#This Row],[UnitPrice]]</f>
        <v>78200</v>
      </c>
      <c r="M3339" s="7">
        <f>Sales_Data[[#This Row],[UnitPrice]]-Sales_Data[[#This Row],[UnitCost]]</f>
        <v>300</v>
      </c>
      <c r="N3339" s="7">
        <f>Sales_Data[[#This Row],[Gross Revenue]]-Sales_Data[[#This Row],[Discount Amount ]]</f>
        <v>77900</v>
      </c>
      <c r="O3339" s="7">
        <f>Sales_Data[[#This Row],[OrderQuantity]] *Sales_Data[[#This Row],[UnitCost]]</f>
        <v>50600</v>
      </c>
      <c r="P3339" s="7">
        <f>Sales_Data[[#This Row],[ItemCost]] +Sales_Data[[#This Row],[ShippingCost]]</f>
        <v>51540.36</v>
      </c>
      <c r="Q3339" s="7">
        <f>Sales_Data[[#This Row],[Gross Revenue]]-Sales_Data[[#This Row],[TotalFinancialCost]]</f>
        <v>26659.64</v>
      </c>
      <c r="R3339" s="7">
        <f>Sales_Data[[#This Row],[Actul Bill Amount]]-Sales_Data[[#This Row],[ShippingCost]]</f>
        <v>76959.64</v>
      </c>
      <c r="S3339">
        <v>868</v>
      </c>
      <c r="T3339">
        <v>940.36</v>
      </c>
      <c r="U3339" t="s">
        <v>56</v>
      </c>
      <c r="V3339">
        <v>550</v>
      </c>
      <c r="W3339" t="s">
        <v>22</v>
      </c>
      <c r="X3339" t="str">
        <f t="shared" si="105"/>
        <v>Nagpur</v>
      </c>
    </row>
    <row r="3340" spans="1:24" x14ac:dyDescent="0.4">
      <c r="A3340">
        <v>103339</v>
      </c>
      <c r="B3340" s="5">
        <v>45892.772222222222</v>
      </c>
      <c r="C3340" s="3" t="str">
        <f>TEXT(Sales_Data[[#This Row],[OrderDate]],"mmmm")</f>
        <v>August</v>
      </c>
      <c r="D3340" s="3" t="str">
        <f t="shared" si="104"/>
        <v>2025</v>
      </c>
      <c r="E3340" t="s">
        <v>34</v>
      </c>
      <c r="F3340" t="s">
        <v>28</v>
      </c>
      <c r="G3340" t="s">
        <v>15</v>
      </c>
      <c r="H3340" t="s">
        <v>32</v>
      </c>
      <c r="I3340" t="s">
        <v>100</v>
      </c>
      <c r="J3340">
        <v>16</v>
      </c>
      <c r="K3340">
        <v>450</v>
      </c>
      <c r="L3340" s="7">
        <f>Sales_Data[[#This Row],[OrderQuantity]] *Sales_Data[[#This Row],[UnitPrice]]</f>
        <v>7200</v>
      </c>
      <c r="M3340" s="7">
        <f>Sales_Data[[#This Row],[UnitPrice]]-Sales_Data[[#This Row],[UnitCost]]</f>
        <v>250</v>
      </c>
      <c r="N3340" s="7">
        <f>Sales_Data[[#This Row],[Gross Revenue]]-Sales_Data[[#This Row],[Discount Amount ]]</f>
        <v>6950</v>
      </c>
      <c r="O3340" s="7">
        <f>Sales_Data[[#This Row],[OrderQuantity]] *Sales_Data[[#This Row],[UnitCost]]</f>
        <v>3200</v>
      </c>
      <c r="P3340" s="7">
        <f>Sales_Data[[#This Row],[ItemCost]] +Sales_Data[[#This Row],[ShippingCost]]</f>
        <v>4255.32</v>
      </c>
      <c r="Q3340" s="7">
        <f>Sales_Data[[#This Row],[Gross Revenue]]-Sales_Data[[#This Row],[TotalFinancialCost]]</f>
        <v>2944.6800000000003</v>
      </c>
      <c r="R3340" s="7">
        <f>Sales_Data[[#This Row],[Actul Bill Amount]]-Sales_Data[[#This Row],[ShippingCost]]</f>
        <v>5894.68</v>
      </c>
      <c r="S3340">
        <v>791</v>
      </c>
      <c r="T3340">
        <v>1055.32</v>
      </c>
      <c r="U3340" t="s">
        <v>30</v>
      </c>
      <c r="V3340">
        <v>200</v>
      </c>
      <c r="W3340" t="s">
        <v>33</v>
      </c>
      <c r="X3340" t="str">
        <f t="shared" si="105"/>
        <v>Delhi</v>
      </c>
    </row>
    <row r="3341" spans="1:24" x14ac:dyDescent="0.4">
      <c r="A3341">
        <v>103340</v>
      </c>
      <c r="B3341" s="5">
        <v>45978.643055555556</v>
      </c>
      <c r="C3341" s="3" t="str">
        <f>TEXT(Sales_Data[[#This Row],[OrderDate]],"mmmm")</f>
        <v>November</v>
      </c>
      <c r="D3341" s="3" t="str">
        <f t="shared" si="104"/>
        <v>2025</v>
      </c>
      <c r="E3341" t="s">
        <v>34</v>
      </c>
      <c r="F3341" t="s">
        <v>28</v>
      </c>
      <c r="G3341" t="s">
        <v>15</v>
      </c>
      <c r="H3341" t="s">
        <v>16</v>
      </c>
      <c r="I3341" t="s">
        <v>100</v>
      </c>
      <c r="J3341">
        <v>76</v>
      </c>
      <c r="K3341">
        <v>450</v>
      </c>
      <c r="L3341" s="7">
        <f>Sales_Data[[#This Row],[OrderQuantity]] *Sales_Data[[#This Row],[UnitPrice]]</f>
        <v>34200</v>
      </c>
      <c r="M3341" s="7">
        <f>Sales_Data[[#This Row],[UnitPrice]]-Sales_Data[[#This Row],[UnitCost]]</f>
        <v>250</v>
      </c>
      <c r="N3341" s="7">
        <f>Sales_Data[[#This Row],[Gross Revenue]]-Sales_Data[[#This Row],[Discount Amount ]]</f>
        <v>33950</v>
      </c>
      <c r="O3341" s="7">
        <f>Sales_Data[[#This Row],[OrderQuantity]] *Sales_Data[[#This Row],[UnitCost]]</f>
        <v>15200</v>
      </c>
      <c r="P3341" s="7">
        <f>Sales_Data[[#This Row],[ItemCost]] +Sales_Data[[#This Row],[ShippingCost]]</f>
        <v>15856.83</v>
      </c>
      <c r="Q3341" s="7">
        <f>Sales_Data[[#This Row],[Gross Revenue]]-Sales_Data[[#This Row],[TotalFinancialCost]]</f>
        <v>18343.169999999998</v>
      </c>
      <c r="R3341" s="7">
        <f>Sales_Data[[#This Row],[Actul Bill Amount]]-Sales_Data[[#This Row],[ShippingCost]]</f>
        <v>33293.17</v>
      </c>
      <c r="S3341">
        <v>945</v>
      </c>
      <c r="T3341">
        <v>656.83</v>
      </c>
      <c r="U3341" t="s">
        <v>30</v>
      </c>
      <c r="V3341">
        <v>200</v>
      </c>
      <c r="W3341" t="s">
        <v>18</v>
      </c>
      <c r="X3341" t="str">
        <f t="shared" si="105"/>
        <v>Bengaluru</v>
      </c>
    </row>
    <row r="3342" spans="1:24" x14ac:dyDescent="0.4">
      <c r="A3342">
        <v>103341</v>
      </c>
      <c r="B3342" s="5">
        <v>45968.126388888886</v>
      </c>
      <c r="C3342" s="3" t="str">
        <f>TEXT(Sales_Data[[#This Row],[OrderDate]],"mmmm")</f>
        <v>November</v>
      </c>
      <c r="D3342" s="3" t="str">
        <f t="shared" si="104"/>
        <v>2025</v>
      </c>
      <c r="E3342" t="s">
        <v>42</v>
      </c>
      <c r="F3342" t="s">
        <v>24</v>
      </c>
      <c r="G3342" t="s">
        <v>31</v>
      </c>
      <c r="H3342" t="s">
        <v>16</v>
      </c>
      <c r="I3342" t="s">
        <v>100</v>
      </c>
      <c r="J3342">
        <v>13</v>
      </c>
      <c r="K3342">
        <v>3500</v>
      </c>
      <c r="L3342" s="7">
        <f>Sales_Data[[#This Row],[OrderQuantity]] *Sales_Data[[#This Row],[UnitPrice]]</f>
        <v>45500</v>
      </c>
      <c r="M3342" s="7">
        <f>Sales_Data[[#This Row],[UnitPrice]]-Sales_Data[[#This Row],[UnitCost]]</f>
        <v>1300</v>
      </c>
      <c r="N3342" s="7">
        <f>Sales_Data[[#This Row],[Gross Revenue]]-Sales_Data[[#This Row],[Discount Amount ]]</f>
        <v>44200</v>
      </c>
      <c r="O3342" s="7">
        <f>Sales_Data[[#This Row],[OrderQuantity]] *Sales_Data[[#This Row],[UnitCost]]</f>
        <v>28600</v>
      </c>
      <c r="P3342" s="7">
        <f>Sales_Data[[#This Row],[ItemCost]] +Sales_Data[[#This Row],[ShippingCost]]</f>
        <v>28976.74</v>
      </c>
      <c r="Q3342" s="7">
        <f>Sales_Data[[#This Row],[Gross Revenue]]-Sales_Data[[#This Row],[TotalFinancialCost]]</f>
        <v>16523.259999999998</v>
      </c>
      <c r="R3342" s="7">
        <f>Sales_Data[[#This Row],[Actul Bill Amount]]-Sales_Data[[#This Row],[ShippingCost]]</f>
        <v>43823.26</v>
      </c>
      <c r="S3342">
        <v>1023</v>
      </c>
      <c r="T3342">
        <v>376.74</v>
      </c>
      <c r="U3342" t="s">
        <v>59</v>
      </c>
      <c r="V3342">
        <v>2200</v>
      </c>
      <c r="W3342" t="s">
        <v>18</v>
      </c>
      <c r="X3342" t="str">
        <f t="shared" si="105"/>
        <v>Bengaluru</v>
      </c>
    </row>
    <row r="3343" spans="1:24" x14ac:dyDescent="0.4">
      <c r="A3343">
        <v>103342</v>
      </c>
      <c r="B3343" s="5">
        <v>45958.633333333331</v>
      </c>
      <c r="C3343" s="3" t="str">
        <f>TEXT(Sales_Data[[#This Row],[OrderDate]],"mmmm")</f>
        <v>October</v>
      </c>
      <c r="D3343" s="3" t="str">
        <f t="shared" si="104"/>
        <v>2025</v>
      </c>
      <c r="E3343" t="s">
        <v>13</v>
      </c>
      <c r="F3343" t="s">
        <v>14</v>
      </c>
      <c r="G3343" t="s">
        <v>15</v>
      </c>
      <c r="H3343" t="s">
        <v>32</v>
      </c>
      <c r="I3343" t="s">
        <v>100</v>
      </c>
      <c r="J3343">
        <v>6</v>
      </c>
      <c r="K3343">
        <v>6500</v>
      </c>
      <c r="L3343" s="7">
        <f>Sales_Data[[#This Row],[OrderQuantity]] *Sales_Data[[#This Row],[UnitPrice]]</f>
        <v>39000</v>
      </c>
      <c r="M3343" s="7">
        <f>Sales_Data[[#This Row],[UnitPrice]]-Sales_Data[[#This Row],[UnitCost]]</f>
        <v>2300</v>
      </c>
      <c r="N3343" s="7">
        <f>Sales_Data[[#This Row],[Gross Revenue]]-Sales_Data[[#This Row],[Discount Amount ]]</f>
        <v>36700</v>
      </c>
      <c r="O3343" s="7">
        <f>Sales_Data[[#This Row],[OrderQuantity]] *Sales_Data[[#This Row],[UnitCost]]</f>
        <v>25200</v>
      </c>
      <c r="P3343" s="7">
        <f>Sales_Data[[#This Row],[ItemCost]] +Sales_Data[[#This Row],[ShippingCost]]</f>
        <v>26035.75</v>
      </c>
      <c r="Q3343" s="7">
        <f>Sales_Data[[#This Row],[Gross Revenue]]-Sales_Data[[#This Row],[TotalFinancialCost]]</f>
        <v>12964.25</v>
      </c>
      <c r="R3343" s="7">
        <f>Sales_Data[[#This Row],[Actul Bill Amount]]-Sales_Data[[#This Row],[ShippingCost]]</f>
        <v>35864.25</v>
      </c>
      <c r="S3343">
        <v>1190</v>
      </c>
      <c r="T3343">
        <v>835.75</v>
      </c>
      <c r="U3343" t="s">
        <v>21</v>
      </c>
      <c r="V3343">
        <v>4200</v>
      </c>
      <c r="W3343" t="s">
        <v>33</v>
      </c>
      <c r="X3343" t="str">
        <f t="shared" si="105"/>
        <v>Delhi</v>
      </c>
    </row>
    <row r="3344" spans="1:24" x14ac:dyDescent="0.4">
      <c r="A3344">
        <v>103343</v>
      </c>
      <c r="B3344" s="5">
        <v>46014.777777777781</v>
      </c>
      <c r="C3344" s="3" t="str">
        <f>TEXT(Sales_Data[[#This Row],[OrderDate]],"mmmm")</f>
        <v>December</v>
      </c>
      <c r="D3344" s="3" t="str">
        <f t="shared" si="104"/>
        <v>2025</v>
      </c>
      <c r="E3344" t="s">
        <v>45</v>
      </c>
      <c r="F3344" t="s">
        <v>28</v>
      </c>
      <c r="G3344" t="s">
        <v>31</v>
      </c>
      <c r="H3344" t="s">
        <v>16</v>
      </c>
      <c r="I3344" t="s">
        <v>100</v>
      </c>
      <c r="J3344">
        <v>10</v>
      </c>
      <c r="K3344">
        <v>2500</v>
      </c>
      <c r="L3344" s="7">
        <f>Sales_Data[[#This Row],[OrderQuantity]] *Sales_Data[[#This Row],[UnitPrice]]</f>
        <v>25000</v>
      </c>
      <c r="M3344" s="7">
        <f>Sales_Data[[#This Row],[UnitPrice]]-Sales_Data[[#This Row],[UnitCost]]</f>
        <v>1000</v>
      </c>
      <c r="N3344" s="7">
        <f>Sales_Data[[#This Row],[Gross Revenue]]-Sales_Data[[#This Row],[Discount Amount ]]</f>
        <v>24000</v>
      </c>
      <c r="O3344" s="7">
        <f>Sales_Data[[#This Row],[OrderQuantity]] *Sales_Data[[#This Row],[UnitCost]]</f>
        <v>15000</v>
      </c>
      <c r="P3344" s="7">
        <f>Sales_Data[[#This Row],[ItemCost]] +Sales_Data[[#This Row],[ShippingCost]]</f>
        <v>15705</v>
      </c>
      <c r="Q3344" s="7">
        <f>Sales_Data[[#This Row],[Gross Revenue]]-Sales_Data[[#This Row],[TotalFinancialCost]]</f>
        <v>9295</v>
      </c>
      <c r="R3344" s="7">
        <f>Sales_Data[[#This Row],[Actul Bill Amount]]-Sales_Data[[#This Row],[ShippingCost]]</f>
        <v>23295</v>
      </c>
      <c r="S3344">
        <v>840</v>
      </c>
      <c r="T3344">
        <v>705</v>
      </c>
      <c r="U3344" t="s">
        <v>54</v>
      </c>
      <c r="V3344">
        <v>1500</v>
      </c>
      <c r="W3344" t="s">
        <v>18</v>
      </c>
      <c r="X3344" t="str">
        <f t="shared" si="105"/>
        <v>Bengaluru</v>
      </c>
    </row>
    <row r="3345" spans="1:24" x14ac:dyDescent="0.4">
      <c r="A3345">
        <v>103344</v>
      </c>
      <c r="B3345" s="5">
        <v>45870.933333333334</v>
      </c>
      <c r="C3345" s="3" t="str">
        <f>TEXT(Sales_Data[[#This Row],[OrderDate]],"mmmm")</f>
        <v>August</v>
      </c>
      <c r="D3345" s="3" t="str">
        <f t="shared" si="104"/>
        <v>2025</v>
      </c>
      <c r="E3345" t="s">
        <v>23</v>
      </c>
      <c r="F3345" t="s">
        <v>28</v>
      </c>
      <c r="G3345" t="s">
        <v>29</v>
      </c>
      <c r="H3345" t="s">
        <v>16</v>
      </c>
      <c r="I3345" t="s">
        <v>100</v>
      </c>
      <c r="J3345">
        <v>8</v>
      </c>
      <c r="K3345">
        <v>2500</v>
      </c>
      <c r="L3345" s="7">
        <f>Sales_Data[[#This Row],[OrderQuantity]] *Sales_Data[[#This Row],[UnitPrice]]</f>
        <v>20000</v>
      </c>
      <c r="M3345" s="7">
        <f>Sales_Data[[#This Row],[UnitPrice]]-Sales_Data[[#This Row],[UnitCost]]</f>
        <v>1000</v>
      </c>
      <c r="N3345" s="7">
        <f>Sales_Data[[#This Row],[Gross Revenue]]-Sales_Data[[#This Row],[Discount Amount ]]</f>
        <v>19000</v>
      </c>
      <c r="O3345" s="7">
        <f>Sales_Data[[#This Row],[OrderQuantity]] *Sales_Data[[#This Row],[UnitCost]]</f>
        <v>12000</v>
      </c>
      <c r="P3345" s="7">
        <f>Sales_Data[[#This Row],[ItemCost]] +Sales_Data[[#This Row],[ShippingCost]]</f>
        <v>12597.42</v>
      </c>
      <c r="Q3345" s="7">
        <f>Sales_Data[[#This Row],[Gross Revenue]]-Sales_Data[[#This Row],[TotalFinancialCost]]</f>
        <v>7402.58</v>
      </c>
      <c r="R3345" s="7">
        <f>Sales_Data[[#This Row],[Actul Bill Amount]]-Sales_Data[[#This Row],[ShippingCost]]</f>
        <v>18402.580000000002</v>
      </c>
      <c r="S3345">
        <v>749</v>
      </c>
      <c r="T3345">
        <v>597.41999999999996</v>
      </c>
      <c r="U3345" t="s">
        <v>54</v>
      </c>
      <c r="V3345">
        <v>1500</v>
      </c>
      <c r="W3345" t="s">
        <v>18</v>
      </c>
      <c r="X3345" t="str">
        <f t="shared" si="105"/>
        <v>Bengaluru</v>
      </c>
    </row>
    <row r="3346" spans="1:24" x14ac:dyDescent="0.4">
      <c r="A3346">
        <v>103345</v>
      </c>
      <c r="B3346" s="5">
        <v>45719.459722222222</v>
      </c>
      <c r="C3346" s="3" t="str">
        <f>TEXT(Sales_Data[[#This Row],[OrderDate]],"mmmm")</f>
        <v>March</v>
      </c>
      <c r="D3346" s="3" t="str">
        <f t="shared" si="104"/>
        <v>2025</v>
      </c>
      <c r="E3346" t="s">
        <v>39</v>
      </c>
      <c r="F3346" t="s">
        <v>43</v>
      </c>
      <c r="G3346" t="s">
        <v>31</v>
      </c>
      <c r="H3346" t="s">
        <v>16</v>
      </c>
      <c r="I3346" t="s">
        <v>100</v>
      </c>
      <c r="J3346">
        <v>7</v>
      </c>
      <c r="K3346">
        <v>1800</v>
      </c>
      <c r="L3346" s="7">
        <f>Sales_Data[[#This Row],[OrderQuantity]] *Sales_Data[[#This Row],[UnitPrice]]</f>
        <v>12600</v>
      </c>
      <c r="M3346" s="7">
        <f>Sales_Data[[#This Row],[UnitPrice]]-Sales_Data[[#This Row],[UnitCost]]</f>
        <v>900</v>
      </c>
      <c r="N3346" s="7">
        <f>Sales_Data[[#This Row],[Gross Revenue]]-Sales_Data[[#This Row],[Discount Amount ]]</f>
        <v>11700</v>
      </c>
      <c r="O3346" s="7">
        <f>Sales_Data[[#This Row],[OrderQuantity]] *Sales_Data[[#This Row],[UnitCost]]</f>
        <v>6300</v>
      </c>
      <c r="P3346" s="7">
        <f>Sales_Data[[#This Row],[ItemCost]] +Sales_Data[[#This Row],[ShippingCost]]</f>
        <v>7173.42</v>
      </c>
      <c r="Q3346" s="7">
        <f>Sales_Data[[#This Row],[Gross Revenue]]-Sales_Data[[#This Row],[TotalFinancialCost]]</f>
        <v>5426.58</v>
      </c>
      <c r="R3346" s="7">
        <f>Sales_Data[[#This Row],[Actul Bill Amount]]-Sales_Data[[#This Row],[ShippingCost]]</f>
        <v>10826.58</v>
      </c>
      <c r="S3346">
        <v>889</v>
      </c>
      <c r="T3346">
        <v>873.42</v>
      </c>
      <c r="U3346" t="s">
        <v>51</v>
      </c>
      <c r="V3346">
        <v>900</v>
      </c>
      <c r="W3346" t="s">
        <v>18</v>
      </c>
      <c r="X3346" t="str">
        <f t="shared" si="105"/>
        <v>Bengaluru</v>
      </c>
    </row>
    <row r="3347" spans="1:24" x14ac:dyDescent="0.4">
      <c r="A3347">
        <v>103346</v>
      </c>
      <c r="B3347" s="5">
        <v>45706.263194444444</v>
      </c>
      <c r="C3347" s="3" t="str">
        <f>TEXT(Sales_Data[[#This Row],[OrderDate]],"mmmm")</f>
        <v>February</v>
      </c>
      <c r="D3347" s="3" t="str">
        <f t="shared" si="104"/>
        <v>2025</v>
      </c>
      <c r="E3347" t="s">
        <v>50</v>
      </c>
      <c r="F3347" t="s">
        <v>35</v>
      </c>
      <c r="G3347" t="s">
        <v>15</v>
      </c>
      <c r="H3347" t="s">
        <v>16</v>
      </c>
      <c r="I3347" t="s">
        <v>100</v>
      </c>
      <c r="J3347">
        <v>50</v>
      </c>
      <c r="K3347">
        <v>8500</v>
      </c>
      <c r="L3347" s="7">
        <f>Sales_Data[[#This Row],[OrderQuantity]] *Sales_Data[[#This Row],[UnitPrice]]</f>
        <v>425000</v>
      </c>
      <c r="M3347" s="7">
        <f>Sales_Data[[#This Row],[UnitPrice]]-Sales_Data[[#This Row],[UnitCost]]</f>
        <v>3000</v>
      </c>
      <c r="N3347" s="7">
        <f>Sales_Data[[#This Row],[Gross Revenue]]-Sales_Data[[#This Row],[Discount Amount ]]</f>
        <v>422000</v>
      </c>
      <c r="O3347" s="7">
        <f>Sales_Data[[#This Row],[OrderQuantity]] *Sales_Data[[#This Row],[UnitCost]]</f>
        <v>275000</v>
      </c>
      <c r="P3347" s="7">
        <f>Sales_Data[[#This Row],[ItemCost]] +Sales_Data[[#This Row],[ShippingCost]]</f>
        <v>275215.68</v>
      </c>
      <c r="Q3347" s="7">
        <f>Sales_Data[[#This Row],[Gross Revenue]]-Sales_Data[[#This Row],[TotalFinancialCost]]</f>
        <v>149784.32000000001</v>
      </c>
      <c r="R3347" s="7">
        <f>Sales_Data[[#This Row],[Actul Bill Amount]]-Sales_Data[[#This Row],[ShippingCost]]</f>
        <v>421784.32000000001</v>
      </c>
      <c r="S3347">
        <v>642</v>
      </c>
      <c r="T3347">
        <v>215.68</v>
      </c>
      <c r="U3347" t="s">
        <v>49</v>
      </c>
      <c r="V3347">
        <v>5500</v>
      </c>
      <c r="W3347" t="s">
        <v>18</v>
      </c>
      <c r="X3347" t="str">
        <f t="shared" si="105"/>
        <v>Bengaluru</v>
      </c>
    </row>
    <row r="3348" spans="1:24" x14ac:dyDescent="0.4">
      <c r="A3348">
        <v>103347</v>
      </c>
      <c r="B3348" s="5">
        <v>45784.79791666667</v>
      </c>
      <c r="C3348" s="3" t="str">
        <f>TEXT(Sales_Data[[#This Row],[OrderDate]],"mmmm")</f>
        <v>May</v>
      </c>
      <c r="D3348" s="3" t="str">
        <f t="shared" si="104"/>
        <v>2025</v>
      </c>
      <c r="E3348" t="s">
        <v>45</v>
      </c>
      <c r="F3348" t="s">
        <v>43</v>
      </c>
      <c r="G3348" t="s">
        <v>29</v>
      </c>
      <c r="H3348" t="s">
        <v>16</v>
      </c>
      <c r="I3348" t="s">
        <v>100</v>
      </c>
      <c r="J3348">
        <v>61</v>
      </c>
      <c r="K3348">
        <v>4500</v>
      </c>
      <c r="L3348" s="7">
        <f>Sales_Data[[#This Row],[OrderQuantity]] *Sales_Data[[#This Row],[UnitPrice]]</f>
        <v>274500</v>
      </c>
      <c r="M3348" s="7">
        <f>Sales_Data[[#This Row],[UnitPrice]]-Sales_Data[[#This Row],[UnitCost]]</f>
        <v>2000</v>
      </c>
      <c r="N3348" s="7">
        <f>Sales_Data[[#This Row],[Gross Revenue]]-Sales_Data[[#This Row],[Discount Amount ]]</f>
        <v>272500</v>
      </c>
      <c r="O3348" s="7">
        <f>Sales_Data[[#This Row],[OrderQuantity]] *Sales_Data[[#This Row],[UnitCost]]</f>
        <v>152500</v>
      </c>
      <c r="P3348" s="7">
        <f>Sales_Data[[#This Row],[ItemCost]] +Sales_Data[[#This Row],[ShippingCost]]</f>
        <v>152728.06</v>
      </c>
      <c r="Q3348" s="7">
        <f>Sales_Data[[#This Row],[Gross Revenue]]-Sales_Data[[#This Row],[TotalFinancialCost]]</f>
        <v>121771.94</v>
      </c>
      <c r="R3348" s="7">
        <f>Sales_Data[[#This Row],[Actul Bill Amount]]-Sales_Data[[#This Row],[ShippingCost]]</f>
        <v>272271.94</v>
      </c>
      <c r="S3348">
        <v>904</v>
      </c>
      <c r="T3348">
        <v>228.06</v>
      </c>
      <c r="U3348" t="s">
        <v>44</v>
      </c>
      <c r="V3348">
        <v>2500</v>
      </c>
      <c r="W3348" t="s">
        <v>18</v>
      </c>
      <c r="X3348" t="str">
        <f t="shared" si="105"/>
        <v>Bengaluru</v>
      </c>
    </row>
    <row r="3349" spans="1:24" x14ac:dyDescent="0.4">
      <c r="A3349">
        <v>103348</v>
      </c>
      <c r="B3349" s="5">
        <v>45880.336805555555</v>
      </c>
      <c r="C3349" s="3" t="str">
        <f>TEXT(Sales_Data[[#This Row],[OrderDate]],"mmmm")</f>
        <v>August</v>
      </c>
      <c r="D3349" s="3" t="str">
        <f t="shared" si="104"/>
        <v>2025</v>
      </c>
      <c r="E3349" t="s">
        <v>34</v>
      </c>
      <c r="F3349" t="s">
        <v>55</v>
      </c>
      <c r="G3349" t="s">
        <v>29</v>
      </c>
      <c r="H3349" t="s">
        <v>32</v>
      </c>
      <c r="I3349" t="s">
        <v>100</v>
      </c>
      <c r="J3349">
        <v>47</v>
      </c>
      <c r="K3349">
        <v>600</v>
      </c>
      <c r="L3349" s="7">
        <f>Sales_Data[[#This Row],[OrderQuantity]] *Sales_Data[[#This Row],[UnitPrice]]</f>
        <v>28200</v>
      </c>
      <c r="M3349" s="7">
        <f>Sales_Data[[#This Row],[UnitPrice]]-Sales_Data[[#This Row],[UnitCost]]</f>
        <v>250</v>
      </c>
      <c r="N3349" s="7">
        <f>Sales_Data[[#This Row],[Gross Revenue]]-Sales_Data[[#This Row],[Discount Amount ]]</f>
        <v>27950</v>
      </c>
      <c r="O3349" s="7">
        <f>Sales_Data[[#This Row],[OrderQuantity]] *Sales_Data[[#This Row],[UnitCost]]</f>
        <v>16450</v>
      </c>
      <c r="P3349" s="7">
        <f>Sales_Data[[#This Row],[ItemCost]] +Sales_Data[[#This Row],[ShippingCost]]</f>
        <v>16635.59</v>
      </c>
      <c r="Q3349" s="7">
        <f>Sales_Data[[#This Row],[Gross Revenue]]-Sales_Data[[#This Row],[TotalFinancialCost]]</f>
        <v>11564.41</v>
      </c>
      <c r="R3349" s="7">
        <f>Sales_Data[[#This Row],[Actul Bill Amount]]-Sales_Data[[#This Row],[ShippingCost]]</f>
        <v>27764.41</v>
      </c>
      <c r="S3349">
        <v>320</v>
      </c>
      <c r="T3349">
        <v>185.59</v>
      </c>
      <c r="U3349" t="s">
        <v>57</v>
      </c>
      <c r="V3349">
        <v>350</v>
      </c>
      <c r="W3349" t="s">
        <v>33</v>
      </c>
      <c r="X3349" t="str">
        <f t="shared" si="105"/>
        <v>Delhi</v>
      </c>
    </row>
    <row r="3350" spans="1:24" x14ac:dyDescent="0.4">
      <c r="A3350">
        <v>103349</v>
      </c>
      <c r="B3350" s="5">
        <v>45936.043055555558</v>
      </c>
      <c r="C3350" s="3" t="str">
        <f>TEXT(Sales_Data[[#This Row],[OrderDate]],"mmmm")</f>
        <v>October</v>
      </c>
      <c r="D3350" s="3" t="str">
        <f t="shared" si="104"/>
        <v>2025</v>
      </c>
      <c r="E3350" t="s">
        <v>19</v>
      </c>
      <c r="F3350" t="s">
        <v>28</v>
      </c>
      <c r="G3350" t="s">
        <v>29</v>
      </c>
      <c r="H3350" t="s">
        <v>25</v>
      </c>
      <c r="I3350" t="s">
        <v>100</v>
      </c>
      <c r="J3350">
        <v>66</v>
      </c>
      <c r="K3350">
        <v>450</v>
      </c>
      <c r="L3350" s="7">
        <f>Sales_Data[[#This Row],[OrderQuantity]] *Sales_Data[[#This Row],[UnitPrice]]</f>
        <v>29700</v>
      </c>
      <c r="M3350" s="7">
        <f>Sales_Data[[#This Row],[UnitPrice]]-Sales_Data[[#This Row],[UnitCost]]</f>
        <v>250</v>
      </c>
      <c r="N3350" s="7">
        <f>Sales_Data[[#This Row],[Gross Revenue]]-Sales_Data[[#This Row],[Discount Amount ]]</f>
        <v>29450</v>
      </c>
      <c r="O3350" s="7">
        <f>Sales_Data[[#This Row],[OrderQuantity]] *Sales_Data[[#This Row],[UnitCost]]</f>
        <v>13200</v>
      </c>
      <c r="P3350" s="7">
        <f>Sales_Data[[#This Row],[ItemCost]] +Sales_Data[[#This Row],[ShippingCost]]</f>
        <v>13587.23</v>
      </c>
      <c r="Q3350" s="7">
        <f>Sales_Data[[#This Row],[Gross Revenue]]-Sales_Data[[#This Row],[TotalFinancialCost]]</f>
        <v>16112.77</v>
      </c>
      <c r="R3350" s="7">
        <f>Sales_Data[[#This Row],[Actul Bill Amount]]-Sales_Data[[#This Row],[ShippingCost]]</f>
        <v>29062.77</v>
      </c>
      <c r="S3350">
        <v>928</v>
      </c>
      <c r="T3350">
        <v>387.23</v>
      </c>
      <c r="U3350" t="s">
        <v>30</v>
      </c>
      <c r="V3350">
        <v>200</v>
      </c>
      <c r="W3350" t="s">
        <v>27</v>
      </c>
      <c r="X3350" t="str">
        <f t="shared" si="105"/>
        <v>Mumbai</v>
      </c>
    </row>
    <row r="3351" spans="1:24" x14ac:dyDescent="0.4">
      <c r="A3351">
        <v>103350</v>
      </c>
      <c r="B3351" s="5">
        <v>45951.945138888892</v>
      </c>
      <c r="C3351" s="3" t="str">
        <f>TEXT(Sales_Data[[#This Row],[OrderDate]],"mmmm")</f>
        <v>October</v>
      </c>
      <c r="D3351" s="3" t="str">
        <f t="shared" si="104"/>
        <v>2025</v>
      </c>
      <c r="E3351" t="s">
        <v>50</v>
      </c>
      <c r="F3351" t="s">
        <v>14</v>
      </c>
      <c r="G3351" t="s">
        <v>29</v>
      </c>
      <c r="H3351" t="s">
        <v>20</v>
      </c>
      <c r="I3351" t="s">
        <v>100</v>
      </c>
      <c r="J3351">
        <v>34</v>
      </c>
      <c r="K3351">
        <v>6500</v>
      </c>
      <c r="L3351" s="7">
        <f>Sales_Data[[#This Row],[OrderQuantity]] *Sales_Data[[#This Row],[UnitPrice]]</f>
        <v>221000</v>
      </c>
      <c r="M3351" s="7">
        <f>Sales_Data[[#This Row],[UnitPrice]]-Sales_Data[[#This Row],[UnitCost]]</f>
        <v>2300</v>
      </c>
      <c r="N3351" s="7">
        <f>Sales_Data[[#This Row],[Gross Revenue]]-Sales_Data[[#This Row],[Discount Amount ]]</f>
        <v>218700</v>
      </c>
      <c r="O3351" s="7">
        <f>Sales_Data[[#This Row],[OrderQuantity]] *Sales_Data[[#This Row],[UnitCost]]</f>
        <v>142800</v>
      </c>
      <c r="P3351" s="7">
        <f>Sales_Data[[#This Row],[ItemCost]] +Sales_Data[[#This Row],[ShippingCost]]</f>
        <v>143736.31</v>
      </c>
      <c r="Q3351" s="7">
        <f>Sales_Data[[#This Row],[Gross Revenue]]-Sales_Data[[#This Row],[TotalFinancialCost]]</f>
        <v>77263.69</v>
      </c>
      <c r="R3351" s="7">
        <f>Sales_Data[[#This Row],[Actul Bill Amount]]-Sales_Data[[#This Row],[ShippingCost]]</f>
        <v>217763.69</v>
      </c>
      <c r="S3351">
        <v>624</v>
      </c>
      <c r="T3351">
        <v>936.31</v>
      </c>
      <c r="U3351" t="s">
        <v>21</v>
      </c>
      <c r="V3351">
        <v>4200</v>
      </c>
      <c r="W3351" t="s">
        <v>22</v>
      </c>
      <c r="X3351" t="str">
        <f t="shared" si="105"/>
        <v>Nagpur</v>
      </c>
    </row>
    <row r="3352" spans="1:24" x14ac:dyDescent="0.4">
      <c r="A3352">
        <v>103351</v>
      </c>
      <c r="B3352" s="5">
        <v>45941.318055555559</v>
      </c>
      <c r="C3352" s="3" t="str">
        <f>TEXT(Sales_Data[[#This Row],[OrderDate]],"mmmm")</f>
        <v>October</v>
      </c>
      <c r="D3352" s="3" t="str">
        <f t="shared" si="104"/>
        <v>2025</v>
      </c>
      <c r="E3352" t="s">
        <v>23</v>
      </c>
      <c r="F3352" t="s">
        <v>46</v>
      </c>
      <c r="G3352" t="s">
        <v>15</v>
      </c>
      <c r="H3352" t="s">
        <v>20</v>
      </c>
      <c r="I3352" t="s">
        <v>100</v>
      </c>
      <c r="J3352">
        <v>58</v>
      </c>
      <c r="K3352">
        <v>15000</v>
      </c>
      <c r="L3352" s="7">
        <f>Sales_Data[[#This Row],[OrderQuantity]] *Sales_Data[[#This Row],[UnitPrice]]</f>
        <v>870000</v>
      </c>
      <c r="M3352" s="7">
        <f>Sales_Data[[#This Row],[UnitPrice]]-Sales_Data[[#This Row],[UnitCost]]</f>
        <v>5500</v>
      </c>
      <c r="N3352" s="7">
        <f>Sales_Data[[#This Row],[Gross Revenue]]-Sales_Data[[#This Row],[Discount Amount ]]</f>
        <v>864500</v>
      </c>
      <c r="O3352" s="7">
        <f>Sales_Data[[#This Row],[OrderQuantity]] *Sales_Data[[#This Row],[UnitCost]]</f>
        <v>551000</v>
      </c>
      <c r="P3352" s="7">
        <f>Sales_Data[[#This Row],[ItemCost]] +Sales_Data[[#This Row],[ShippingCost]]</f>
        <v>551925.80000000005</v>
      </c>
      <c r="Q3352" s="7">
        <f>Sales_Data[[#This Row],[Gross Revenue]]-Sales_Data[[#This Row],[TotalFinancialCost]]</f>
        <v>318074.19999999995</v>
      </c>
      <c r="R3352" s="7">
        <f>Sales_Data[[#This Row],[Actul Bill Amount]]-Sales_Data[[#This Row],[ShippingCost]]</f>
        <v>863574.2</v>
      </c>
      <c r="S3352">
        <v>920</v>
      </c>
      <c r="T3352">
        <v>925.8</v>
      </c>
      <c r="U3352" t="s">
        <v>53</v>
      </c>
      <c r="V3352">
        <v>9500</v>
      </c>
      <c r="W3352" t="s">
        <v>22</v>
      </c>
      <c r="X3352" t="str">
        <f t="shared" si="105"/>
        <v>Nagpur</v>
      </c>
    </row>
    <row r="3353" spans="1:24" x14ac:dyDescent="0.4">
      <c r="A3353">
        <v>103352</v>
      </c>
      <c r="B3353" s="5">
        <v>45934.999305555553</v>
      </c>
      <c r="C3353" s="3" t="str">
        <f>TEXT(Sales_Data[[#This Row],[OrderDate]],"mmmm")</f>
        <v>October</v>
      </c>
      <c r="D3353" s="3" t="str">
        <f t="shared" si="104"/>
        <v>2025</v>
      </c>
      <c r="E3353" t="s">
        <v>13</v>
      </c>
      <c r="F3353" t="s">
        <v>40</v>
      </c>
      <c r="G3353" t="s">
        <v>15</v>
      </c>
      <c r="H3353" t="s">
        <v>25</v>
      </c>
      <c r="I3353" t="s">
        <v>100</v>
      </c>
      <c r="J3353">
        <v>94</v>
      </c>
      <c r="K3353">
        <v>5500</v>
      </c>
      <c r="L3353" s="7">
        <f>Sales_Data[[#This Row],[OrderQuantity]] *Sales_Data[[#This Row],[UnitPrice]]</f>
        <v>517000</v>
      </c>
      <c r="M3353" s="7">
        <f>Sales_Data[[#This Row],[UnitPrice]]-Sales_Data[[#This Row],[UnitCost]]</f>
        <v>2000</v>
      </c>
      <c r="N3353" s="7">
        <f>Sales_Data[[#This Row],[Gross Revenue]]-Sales_Data[[#This Row],[Discount Amount ]]</f>
        <v>515000</v>
      </c>
      <c r="O3353" s="7">
        <f>Sales_Data[[#This Row],[OrderQuantity]] *Sales_Data[[#This Row],[UnitCost]]</f>
        <v>329000</v>
      </c>
      <c r="P3353" s="7">
        <f>Sales_Data[[#This Row],[ItemCost]] +Sales_Data[[#This Row],[ShippingCost]]</f>
        <v>329518.49</v>
      </c>
      <c r="Q3353" s="7">
        <f>Sales_Data[[#This Row],[Gross Revenue]]-Sales_Data[[#This Row],[TotalFinancialCost]]</f>
        <v>187481.51</v>
      </c>
      <c r="R3353" s="7">
        <f>Sales_Data[[#This Row],[Actul Bill Amount]]-Sales_Data[[#This Row],[ShippingCost]]</f>
        <v>514481.51</v>
      </c>
      <c r="S3353">
        <v>476</v>
      </c>
      <c r="T3353">
        <v>518.49</v>
      </c>
      <c r="U3353" t="s">
        <v>41</v>
      </c>
      <c r="V3353">
        <v>3500</v>
      </c>
      <c r="W3353" t="s">
        <v>27</v>
      </c>
      <c r="X3353" t="str">
        <f t="shared" si="105"/>
        <v>Mumbai</v>
      </c>
    </row>
    <row r="3354" spans="1:24" x14ac:dyDescent="0.4">
      <c r="A3354">
        <v>103353</v>
      </c>
      <c r="B3354" s="5">
        <v>45764.409722222219</v>
      </c>
      <c r="C3354" s="3" t="str">
        <f>TEXT(Sales_Data[[#This Row],[OrderDate]],"mmmm")</f>
        <v>April</v>
      </c>
      <c r="D3354" s="3" t="str">
        <f t="shared" si="104"/>
        <v>2025</v>
      </c>
      <c r="E3354" t="s">
        <v>23</v>
      </c>
      <c r="F3354" t="s">
        <v>46</v>
      </c>
      <c r="G3354" t="s">
        <v>31</v>
      </c>
      <c r="H3354" t="s">
        <v>32</v>
      </c>
      <c r="I3354" t="s">
        <v>100</v>
      </c>
      <c r="J3354">
        <v>22</v>
      </c>
      <c r="K3354">
        <v>4500</v>
      </c>
      <c r="L3354" s="7">
        <f>Sales_Data[[#This Row],[OrderQuantity]] *Sales_Data[[#This Row],[UnitPrice]]</f>
        <v>99000</v>
      </c>
      <c r="M3354" s="7">
        <f>Sales_Data[[#This Row],[UnitPrice]]-Sales_Data[[#This Row],[UnitCost]]</f>
        <v>1700</v>
      </c>
      <c r="N3354" s="7">
        <f>Sales_Data[[#This Row],[Gross Revenue]]-Sales_Data[[#This Row],[Discount Amount ]]</f>
        <v>97300</v>
      </c>
      <c r="O3354" s="7">
        <f>Sales_Data[[#This Row],[OrderQuantity]] *Sales_Data[[#This Row],[UnitCost]]</f>
        <v>61600</v>
      </c>
      <c r="P3354" s="7">
        <f>Sales_Data[[#This Row],[ItemCost]] +Sales_Data[[#This Row],[ShippingCost]]</f>
        <v>62056.959999999999</v>
      </c>
      <c r="Q3354" s="7">
        <f>Sales_Data[[#This Row],[Gross Revenue]]-Sales_Data[[#This Row],[TotalFinancialCost]]</f>
        <v>36943.040000000001</v>
      </c>
      <c r="R3354" s="7">
        <f>Sales_Data[[#This Row],[Actul Bill Amount]]-Sales_Data[[#This Row],[ShippingCost]]</f>
        <v>96843.04</v>
      </c>
      <c r="S3354">
        <v>752</v>
      </c>
      <c r="T3354">
        <v>456.96</v>
      </c>
      <c r="U3354" t="s">
        <v>47</v>
      </c>
      <c r="V3354">
        <v>2800</v>
      </c>
      <c r="W3354" t="s">
        <v>33</v>
      </c>
      <c r="X3354" t="str">
        <f t="shared" si="105"/>
        <v>Delhi</v>
      </c>
    </row>
    <row r="3355" spans="1:24" x14ac:dyDescent="0.4">
      <c r="A3355">
        <v>103354</v>
      </c>
      <c r="B3355" s="5">
        <v>45803.009722222225</v>
      </c>
      <c r="C3355" s="3" t="str">
        <f>TEXT(Sales_Data[[#This Row],[OrderDate]],"mmmm")</f>
        <v>May</v>
      </c>
      <c r="D3355" s="3" t="str">
        <f t="shared" si="104"/>
        <v>2025</v>
      </c>
      <c r="E3355" t="s">
        <v>50</v>
      </c>
      <c r="F3355" t="s">
        <v>14</v>
      </c>
      <c r="G3355" t="s">
        <v>15</v>
      </c>
      <c r="H3355" t="s">
        <v>37</v>
      </c>
      <c r="I3355" t="s">
        <v>100</v>
      </c>
      <c r="J3355">
        <v>22</v>
      </c>
      <c r="K3355">
        <v>3200</v>
      </c>
      <c r="L3355" s="7">
        <f>Sales_Data[[#This Row],[OrderQuantity]] *Sales_Data[[#This Row],[UnitPrice]]</f>
        <v>70400</v>
      </c>
      <c r="M3355" s="7">
        <f>Sales_Data[[#This Row],[UnitPrice]]-Sales_Data[[#This Row],[UnitCost]]</f>
        <v>1200</v>
      </c>
      <c r="N3355" s="7">
        <f>Sales_Data[[#This Row],[Gross Revenue]]-Sales_Data[[#This Row],[Discount Amount ]]</f>
        <v>69200</v>
      </c>
      <c r="O3355" s="7">
        <f>Sales_Data[[#This Row],[OrderQuantity]] *Sales_Data[[#This Row],[UnitCost]]</f>
        <v>44000</v>
      </c>
      <c r="P3355" s="7">
        <f>Sales_Data[[#This Row],[ItemCost]] +Sales_Data[[#This Row],[ShippingCost]]</f>
        <v>44981.599999999999</v>
      </c>
      <c r="Q3355" s="7">
        <f>Sales_Data[[#This Row],[Gross Revenue]]-Sales_Data[[#This Row],[TotalFinancialCost]]</f>
        <v>25418.400000000001</v>
      </c>
      <c r="R3355" s="7">
        <f>Sales_Data[[#This Row],[Actul Bill Amount]]-Sales_Data[[#This Row],[ShippingCost]]</f>
        <v>68218.399999999994</v>
      </c>
      <c r="S3355">
        <v>465</v>
      </c>
      <c r="T3355">
        <v>981.6</v>
      </c>
      <c r="U3355" t="s">
        <v>17</v>
      </c>
      <c r="V3355">
        <v>2000</v>
      </c>
      <c r="W3355" t="s">
        <v>38</v>
      </c>
      <c r="X3355" t="str">
        <f t="shared" si="105"/>
        <v>Kolkata</v>
      </c>
    </row>
    <row r="3356" spans="1:24" x14ac:dyDescent="0.4">
      <c r="A3356">
        <v>103355</v>
      </c>
      <c r="B3356" s="5">
        <v>45756.73541666667</v>
      </c>
      <c r="C3356" s="3" t="str">
        <f>TEXT(Sales_Data[[#This Row],[OrderDate]],"mmmm")</f>
        <v>April</v>
      </c>
      <c r="D3356" s="3" t="str">
        <f t="shared" si="104"/>
        <v>2025</v>
      </c>
      <c r="E3356" t="s">
        <v>39</v>
      </c>
      <c r="F3356" t="s">
        <v>55</v>
      </c>
      <c r="G3356" t="s">
        <v>31</v>
      </c>
      <c r="H3356" t="s">
        <v>25</v>
      </c>
      <c r="I3356" t="s">
        <v>100</v>
      </c>
      <c r="J3356">
        <v>31</v>
      </c>
      <c r="K3356">
        <v>1200</v>
      </c>
      <c r="L3356" s="7">
        <f>Sales_Data[[#This Row],[OrderQuantity]] *Sales_Data[[#This Row],[UnitPrice]]</f>
        <v>37200</v>
      </c>
      <c r="M3356" s="7">
        <f>Sales_Data[[#This Row],[UnitPrice]]-Sales_Data[[#This Row],[UnitCost]]</f>
        <v>400</v>
      </c>
      <c r="N3356" s="7">
        <f>Sales_Data[[#This Row],[Gross Revenue]]-Sales_Data[[#This Row],[Discount Amount ]]</f>
        <v>36800</v>
      </c>
      <c r="O3356" s="7">
        <f>Sales_Data[[#This Row],[OrderQuantity]] *Sales_Data[[#This Row],[UnitCost]]</f>
        <v>24800</v>
      </c>
      <c r="P3356" s="7">
        <f>Sales_Data[[#This Row],[ItemCost]] +Sales_Data[[#This Row],[ShippingCost]]</f>
        <v>25717.78</v>
      </c>
      <c r="Q3356" s="7">
        <f>Sales_Data[[#This Row],[Gross Revenue]]-Sales_Data[[#This Row],[TotalFinancialCost]]</f>
        <v>11482.220000000001</v>
      </c>
      <c r="R3356" s="7">
        <f>Sales_Data[[#This Row],[Actul Bill Amount]]-Sales_Data[[#This Row],[ShippingCost]]</f>
        <v>35882.22</v>
      </c>
      <c r="S3356">
        <v>914</v>
      </c>
      <c r="T3356">
        <v>917.78</v>
      </c>
      <c r="U3356" t="s">
        <v>58</v>
      </c>
      <c r="V3356">
        <v>800</v>
      </c>
      <c r="W3356" t="s">
        <v>27</v>
      </c>
      <c r="X3356" t="str">
        <f t="shared" si="105"/>
        <v>Mumbai</v>
      </c>
    </row>
    <row r="3357" spans="1:24" x14ac:dyDescent="0.4">
      <c r="A3357">
        <v>103356</v>
      </c>
      <c r="B3357" s="5">
        <v>45730.328472222223</v>
      </c>
      <c r="C3357" s="3" t="str">
        <f>TEXT(Sales_Data[[#This Row],[OrderDate]],"mmmm")</f>
        <v>March</v>
      </c>
      <c r="D3357" s="3" t="str">
        <f t="shared" si="104"/>
        <v>2025</v>
      </c>
      <c r="E3357" t="s">
        <v>19</v>
      </c>
      <c r="F3357" t="s">
        <v>43</v>
      </c>
      <c r="G3357" t="s">
        <v>15</v>
      </c>
      <c r="H3357" t="s">
        <v>16</v>
      </c>
      <c r="I3357" t="s">
        <v>100</v>
      </c>
      <c r="J3357">
        <v>78</v>
      </c>
      <c r="K3357">
        <v>4500</v>
      </c>
      <c r="L3357" s="7">
        <f>Sales_Data[[#This Row],[OrderQuantity]] *Sales_Data[[#This Row],[UnitPrice]]</f>
        <v>351000</v>
      </c>
      <c r="M3357" s="7">
        <f>Sales_Data[[#This Row],[UnitPrice]]-Sales_Data[[#This Row],[UnitCost]]</f>
        <v>2000</v>
      </c>
      <c r="N3357" s="7">
        <f>Sales_Data[[#This Row],[Gross Revenue]]-Sales_Data[[#This Row],[Discount Amount ]]</f>
        <v>349000</v>
      </c>
      <c r="O3357" s="7">
        <f>Sales_Data[[#This Row],[OrderQuantity]] *Sales_Data[[#This Row],[UnitCost]]</f>
        <v>195000</v>
      </c>
      <c r="P3357" s="7">
        <f>Sales_Data[[#This Row],[ItemCost]] +Sales_Data[[#This Row],[ShippingCost]]</f>
        <v>197481.71</v>
      </c>
      <c r="Q3357" s="7">
        <f>Sales_Data[[#This Row],[Gross Revenue]]-Sales_Data[[#This Row],[TotalFinancialCost]]</f>
        <v>153518.29</v>
      </c>
      <c r="R3357" s="7">
        <f>Sales_Data[[#This Row],[Actul Bill Amount]]-Sales_Data[[#This Row],[ShippingCost]]</f>
        <v>346518.29</v>
      </c>
      <c r="S3357">
        <v>1118</v>
      </c>
      <c r="T3357">
        <v>2481.71</v>
      </c>
      <c r="U3357" t="s">
        <v>44</v>
      </c>
      <c r="V3357">
        <v>2500</v>
      </c>
      <c r="W3357" t="s">
        <v>18</v>
      </c>
      <c r="X3357" t="str">
        <f t="shared" si="105"/>
        <v>Bengaluru</v>
      </c>
    </row>
    <row r="3358" spans="1:24" x14ac:dyDescent="0.4">
      <c r="A3358">
        <v>103357</v>
      </c>
      <c r="B3358" s="5">
        <v>45779.506249999999</v>
      </c>
      <c r="C3358" s="3" t="str">
        <f>TEXT(Sales_Data[[#This Row],[OrderDate]],"mmmm")</f>
        <v>May</v>
      </c>
      <c r="D3358" s="3" t="str">
        <f t="shared" si="104"/>
        <v>2025</v>
      </c>
      <c r="E3358" t="s">
        <v>23</v>
      </c>
      <c r="F3358" t="s">
        <v>46</v>
      </c>
      <c r="G3358" t="s">
        <v>15</v>
      </c>
      <c r="H3358" t="s">
        <v>32</v>
      </c>
      <c r="I3358" t="s">
        <v>100</v>
      </c>
      <c r="J3358">
        <v>46</v>
      </c>
      <c r="K3358">
        <v>4500</v>
      </c>
      <c r="L3358" s="7">
        <f>Sales_Data[[#This Row],[OrderQuantity]] *Sales_Data[[#This Row],[UnitPrice]]</f>
        <v>207000</v>
      </c>
      <c r="M3358" s="7">
        <f>Sales_Data[[#This Row],[UnitPrice]]-Sales_Data[[#This Row],[UnitCost]]</f>
        <v>1700</v>
      </c>
      <c r="N3358" s="7">
        <f>Sales_Data[[#This Row],[Gross Revenue]]-Sales_Data[[#This Row],[Discount Amount ]]</f>
        <v>205300</v>
      </c>
      <c r="O3358" s="7">
        <f>Sales_Data[[#This Row],[OrderQuantity]] *Sales_Data[[#This Row],[UnitCost]]</f>
        <v>128800</v>
      </c>
      <c r="P3358" s="7">
        <f>Sales_Data[[#This Row],[ItemCost]] +Sales_Data[[#This Row],[ShippingCost]]</f>
        <v>131407.34</v>
      </c>
      <c r="Q3358" s="7">
        <f>Sales_Data[[#This Row],[Gross Revenue]]-Sales_Data[[#This Row],[TotalFinancialCost]]</f>
        <v>75592.66</v>
      </c>
      <c r="R3358" s="7">
        <f>Sales_Data[[#This Row],[Actul Bill Amount]]-Sales_Data[[#This Row],[ShippingCost]]</f>
        <v>202692.66</v>
      </c>
      <c r="S3358">
        <v>1126</v>
      </c>
      <c r="T3358">
        <v>2607.34</v>
      </c>
      <c r="U3358" t="s">
        <v>47</v>
      </c>
      <c r="V3358">
        <v>2800</v>
      </c>
      <c r="W3358" t="s">
        <v>33</v>
      </c>
      <c r="X3358" t="str">
        <f t="shared" si="105"/>
        <v>Delhi</v>
      </c>
    </row>
    <row r="3359" spans="1:24" x14ac:dyDescent="0.4">
      <c r="A3359">
        <v>103358</v>
      </c>
      <c r="B3359" s="5">
        <v>45687.275000000001</v>
      </c>
      <c r="C3359" s="3" t="str">
        <f>TEXT(Sales_Data[[#This Row],[OrderDate]],"mmmm")</f>
        <v>January</v>
      </c>
      <c r="D3359" s="3" t="str">
        <f t="shared" si="104"/>
        <v>2025</v>
      </c>
      <c r="E3359" t="s">
        <v>19</v>
      </c>
      <c r="F3359" t="s">
        <v>43</v>
      </c>
      <c r="G3359" t="s">
        <v>15</v>
      </c>
      <c r="H3359" t="s">
        <v>32</v>
      </c>
      <c r="I3359" t="s">
        <v>100</v>
      </c>
      <c r="J3359">
        <v>65</v>
      </c>
      <c r="K3359">
        <v>1800</v>
      </c>
      <c r="L3359" s="7">
        <f>Sales_Data[[#This Row],[OrderQuantity]] *Sales_Data[[#This Row],[UnitPrice]]</f>
        <v>117000</v>
      </c>
      <c r="M3359" s="7">
        <f>Sales_Data[[#This Row],[UnitPrice]]-Sales_Data[[#This Row],[UnitCost]]</f>
        <v>900</v>
      </c>
      <c r="N3359" s="7">
        <f>Sales_Data[[#This Row],[Gross Revenue]]-Sales_Data[[#This Row],[Discount Amount ]]</f>
        <v>116100</v>
      </c>
      <c r="O3359" s="7">
        <f>Sales_Data[[#This Row],[OrderQuantity]] *Sales_Data[[#This Row],[UnitCost]]</f>
        <v>58500</v>
      </c>
      <c r="P3359" s="7">
        <f>Sales_Data[[#This Row],[ItemCost]] +Sales_Data[[#This Row],[ShippingCost]]</f>
        <v>59229.13</v>
      </c>
      <c r="Q3359" s="7">
        <f>Sales_Data[[#This Row],[Gross Revenue]]-Sales_Data[[#This Row],[TotalFinancialCost]]</f>
        <v>57770.87</v>
      </c>
      <c r="R3359" s="7">
        <f>Sales_Data[[#This Row],[Actul Bill Amount]]-Sales_Data[[#This Row],[ShippingCost]]</f>
        <v>115370.87</v>
      </c>
      <c r="S3359">
        <v>763</v>
      </c>
      <c r="T3359">
        <v>729.13</v>
      </c>
      <c r="U3359" t="s">
        <v>51</v>
      </c>
      <c r="V3359">
        <v>900</v>
      </c>
      <c r="W3359" t="s">
        <v>33</v>
      </c>
      <c r="X3359" t="str">
        <f t="shared" si="105"/>
        <v>Delhi</v>
      </c>
    </row>
    <row r="3360" spans="1:24" x14ac:dyDescent="0.4">
      <c r="A3360">
        <v>103359</v>
      </c>
      <c r="B3360" s="5">
        <v>45845.555555555555</v>
      </c>
      <c r="C3360" s="3" t="str">
        <f>TEXT(Sales_Data[[#This Row],[OrderDate]],"mmmm")</f>
        <v>July</v>
      </c>
      <c r="D3360" s="3" t="str">
        <f t="shared" si="104"/>
        <v>2025</v>
      </c>
      <c r="E3360" t="s">
        <v>42</v>
      </c>
      <c r="F3360" t="s">
        <v>40</v>
      </c>
      <c r="G3360" t="s">
        <v>31</v>
      </c>
      <c r="H3360" t="s">
        <v>37</v>
      </c>
      <c r="I3360" t="s">
        <v>100</v>
      </c>
      <c r="J3360">
        <v>96</v>
      </c>
      <c r="K3360">
        <v>5500</v>
      </c>
      <c r="L3360" s="7">
        <f>Sales_Data[[#This Row],[OrderQuantity]] *Sales_Data[[#This Row],[UnitPrice]]</f>
        <v>528000</v>
      </c>
      <c r="M3360" s="7">
        <f>Sales_Data[[#This Row],[UnitPrice]]-Sales_Data[[#This Row],[UnitCost]]</f>
        <v>2000</v>
      </c>
      <c r="N3360" s="7">
        <f>Sales_Data[[#This Row],[Gross Revenue]]-Sales_Data[[#This Row],[Discount Amount ]]</f>
        <v>526000</v>
      </c>
      <c r="O3360" s="7">
        <f>Sales_Data[[#This Row],[OrderQuantity]] *Sales_Data[[#This Row],[UnitCost]]</f>
        <v>336000</v>
      </c>
      <c r="P3360" s="7">
        <f>Sales_Data[[#This Row],[ItemCost]] +Sales_Data[[#This Row],[ShippingCost]]</f>
        <v>336792.24</v>
      </c>
      <c r="Q3360" s="7">
        <f>Sales_Data[[#This Row],[Gross Revenue]]-Sales_Data[[#This Row],[TotalFinancialCost]]</f>
        <v>191207.76</v>
      </c>
      <c r="R3360" s="7">
        <f>Sales_Data[[#This Row],[Actul Bill Amount]]-Sales_Data[[#This Row],[ShippingCost]]</f>
        <v>525207.76</v>
      </c>
      <c r="S3360">
        <v>1171</v>
      </c>
      <c r="T3360">
        <v>792.24</v>
      </c>
      <c r="U3360" t="s">
        <v>41</v>
      </c>
      <c r="V3360">
        <v>3500</v>
      </c>
      <c r="W3360" t="s">
        <v>38</v>
      </c>
      <c r="X3360" t="str">
        <f t="shared" si="105"/>
        <v>Kolkata</v>
      </c>
    </row>
    <row r="3361" spans="1:24" x14ac:dyDescent="0.4">
      <c r="A3361">
        <v>103360</v>
      </c>
      <c r="B3361" s="5">
        <v>46021.259027777778</v>
      </c>
      <c r="C3361" s="3" t="str">
        <f>TEXT(Sales_Data[[#This Row],[OrderDate]],"mmmm")</f>
        <v>December</v>
      </c>
      <c r="D3361" s="3" t="str">
        <f t="shared" si="104"/>
        <v>2025</v>
      </c>
      <c r="E3361" t="s">
        <v>42</v>
      </c>
      <c r="F3361" t="s">
        <v>46</v>
      </c>
      <c r="G3361" t="s">
        <v>31</v>
      </c>
      <c r="H3361" t="s">
        <v>16</v>
      </c>
      <c r="I3361" t="s">
        <v>100</v>
      </c>
      <c r="J3361">
        <v>59</v>
      </c>
      <c r="K3361">
        <v>4500</v>
      </c>
      <c r="L3361" s="7">
        <f>Sales_Data[[#This Row],[OrderQuantity]] *Sales_Data[[#This Row],[UnitPrice]]</f>
        <v>265500</v>
      </c>
      <c r="M3361" s="7">
        <f>Sales_Data[[#This Row],[UnitPrice]]-Sales_Data[[#This Row],[UnitCost]]</f>
        <v>1700</v>
      </c>
      <c r="N3361" s="7">
        <f>Sales_Data[[#This Row],[Gross Revenue]]-Sales_Data[[#This Row],[Discount Amount ]]</f>
        <v>263800</v>
      </c>
      <c r="O3361" s="7">
        <f>Sales_Data[[#This Row],[OrderQuantity]] *Sales_Data[[#This Row],[UnitCost]]</f>
        <v>165200</v>
      </c>
      <c r="P3361" s="7">
        <f>Sales_Data[[#This Row],[ItemCost]] +Sales_Data[[#This Row],[ShippingCost]]</f>
        <v>165861.64000000001</v>
      </c>
      <c r="Q3361" s="7">
        <f>Sales_Data[[#This Row],[Gross Revenue]]-Sales_Data[[#This Row],[TotalFinancialCost]]</f>
        <v>99638.359999999986</v>
      </c>
      <c r="R3361" s="7">
        <f>Sales_Data[[#This Row],[Actul Bill Amount]]-Sales_Data[[#This Row],[ShippingCost]]</f>
        <v>263138.36</v>
      </c>
      <c r="S3361">
        <v>567</v>
      </c>
      <c r="T3361">
        <v>661.64</v>
      </c>
      <c r="U3361" t="s">
        <v>47</v>
      </c>
      <c r="V3361">
        <v>2800</v>
      </c>
      <c r="W3361" t="s">
        <v>18</v>
      </c>
      <c r="X3361" t="str">
        <f t="shared" si="105"/>
        <v>Bengaluru</v>
      </c>
    </row>
    <row r="3362" spans="1:24" x14ac:dyDescent="0.4">
      <c r="A3362">
        <v>103361</v>
      </c>
      <c r="B3362" s="5">
        <v>46011.671527777777</v>
      </c>
      <c r="C3362" s="3" t="str">
        <f>TEXT(Sales_Data[[#This Row],[OrderDate]],"mmmm")</f>
        <v>December</v>
      </c>
      <c r="D3362" s="3" t="str">
        <f t="shared" si="104"/>
        <v>2025</v>
      </c>
      <c r="E3362" t="s">
        <v>50</v>
      </c>
      <c r="F3362" t="s">
        <v>35</v>
      </c>
      <c r="G3362" t="s">
        <v>15</v>
      </c>
      <c r="H3362" t="s">
        <v>25</v>
      </c>
      <c r="I3362" t="s">
        <v>100</v>
      </c>
      <c r="J3362">
        <v>58</v>
      </c>
      <c r="K3362">
        <v>12000</v>
      </c>
      <c r="L3362" s="7">
        <f>Sales_Data[[#This Row],[OrderQuantity]] *Sales_Data[[#This Row],[UnitPrice]]</f>
        <v>696000</v>
      </c>
      <c r="M3362" s="7">
        <f>Sales_Data[[#This Row],[UnitPrice]]-Sales_Data[[#This Row],[UnitCost]]</f>
        <v>4000</v>
      </c>
      <c r="N3362" s="7">
        <f>Sales_Data[[#This Row],[Gross Revenue]]-Sales_Data[[#This Row],[Discount Amount ]]</f>
        <v>692000</v>
      </c>
      <c r="O3362" s="7">
        <f>Sales_Data[[#This Row],[OrderQuantity]] *Sales_Data[[#This Row],[UnitCost]]</f>
        <v>464000</v>
      </c>
      <c r="P3362" s="7">
        <f>Sales_Data[[#This Row],[ItemCost]] +Sales_Data[[#This Row],[ShippingCost]]</f>
        <v>465030.86</v>
      </c>
      <c r="Q3362" s="7">
        <f>Sales_Data[[#This Row],[Gross Revenue]]-Sales_Data[[#This Row],[TotalFinancialCost]]</f>
        <v>230969.14</v>
      </c>
      <c r="R3362" s="7">
        <f>Sales_Data[[#This Row],[Actul Bill Amount]]-Sales_Data[[#This Row],[ShippingCost]]</f>
        <v>690969.14</v>
      </c>
      <c r="S3362">
        <v>543</v>
      </c>
      <c r="T3362">
        <v>1030.8599999999999</v>
      </c>
      <c r="U3362" t="s">
        <v>36</v>
      </c>
      <c r="V3362">
        <v>8000</v>
      </c>
      <c r="W3362" t="s">
        <v>27</v>
      </c>
      <c r="X3362" t="str">
        <f t="shared" si="105"/>
        <v>Mumbai</v>
      </c>
    </row>
    <row r="3363" spans="1:24" x14ac:dyDescent="0.4">
      <c r="A3363">
        <v>103362</v>
      </c>
      <c r="B3363" s="5">
        <v>45945.731944444444</v>
      </c>
      <c r="C3363" s="3" t="str">
        <f>TEXT(Sales_Data[[#This Row],[OrderDate]],"mmmm")</f>
        <v>October</v>
      </c>
      <c r="D3363" s="3" t="str">
        <f t="shared" si="104"/>
        <v>2025</v>
      </c>
      <c r="E3363" t="s">
        <v>34</v>
      </c>
      <c r="F3363" t="s">
        <v>55</v>
      </c>
      <c r="G3363" t="s">
        <v>31</v>
      </c>
      <c r="H3363" t="s">
        <v>25</v>
      </c>
      <c r="I3363" t="s">
        <v>100</v>
      </c>
      <c r="J3363">
        <v>38</v>
      </c>
      <c r="K3363">
        <v>600</v>
      </c>
      <c r="L3363" s="7">
        <f>Sales_Data[[#This Row],[OrderQuantity]] *Sales_Data[[#This Row],[UnitPrice]]</f>
        <v>22800</v>
      </c>
      <c r="M3363" s="7">
        <f>Sales_Data[[#This Row],[UnitPrice]]-Sales_Data[[#This Row],[UnitCost]]</f>
        <v>250</v>
      </c>
      <c r="N3363" s="7">
        <f>Sales_Data[[#This Row],[Gross Revenue]]-Sales_Data[[#This Row],[Discount Amount ]]</f>
        <v>22550</v>
      </c>
      <c r="O3363" s="7">
        <f>Sales_Data[[#This Row],[OrderQuantity]] *Sales_Data[[#This Row],[UnitCost]]</f>
        <v>13300</v>
      </c>
      <c r="P3363" s="7">
        <f>Sales_Data[[#This Row],[ItemCost]] +Sales_Data[[#This Row],[ShippingCost]]</f>
        <v>14164.5</v>
      </c>
      <c r="Q3363" s="7">
        <f>Sales_Data[[#This Row],[Gross Revenue]]-Sales_Data[[#This Row],[TotalFinancialCost]]</f>
        <v>8635.5</v>
      </c>
      <c r="R3363" s="7">
        <f>Sales_Data[[#This Row],[Actul Bill Amount]]-Sales_Data[[#This Row],[ShippingCost]]</f>
        <v>21685.5</v>
      </c>
      <c r="S3363">
        <v>494</v>
      </c>
      <c r="T3363">
        <v>864.5</v>
      </c>
      <c r="U3363" t="s">
        <v>57</v>
      </c>
      <c r="V3363">
        <v>350</v>
      </c>
      <c r="W3363" t="s">
        <v>27</v>
      </c>
      <c r="X3363" t="str">
        <f t="shared" si="105"/>
        <v>Mumbai</v>
      </c>
    </row>
    <row r="3364" spans="1:24" x14ac:dyDescent="0.4">
      <c r="A3364">
        <v>103363</v>
      </c>
      <c r="B3364" s="5">
        <v>45852.078472222223</v>
      </c>
      <c r="C3364" s="3" t="str">
        <f>TEXT(Sales_Data[[#This Row],[OrderDate]],"mmmm")</f>
        <v>July</v>
      </c>
      <c r="D3364" s="3" t="str">
        <f t="shared" si="104"/>
        <v>2025</v>
      </c>
      <c r="E3364" t="s">
        <v>48</v>
      </c>
      <c r="F3364" t="s">
        <v>28</v>
      </c>
      <c r="G3364" t="s">
        <v>15</v>
      </c>
      <c r="H3364" t="s">
        <v>20</v>
      </c>
      <c r="I3364" t="s">
        <v>100</v>
      </c>
      <c r="J3364">
        <v>79</v>
      </c>
      <c r="K3364">
        <v>2500</v>
      </c>
      <c r="L3364" s="7">
        <f>Sales_Data[[#This Row],[OrderQuantity]] *Sales_Data[[#This Row],[UnitPrice]]</f>
        <v>197500</v>
      </c>
      <c r="M3364" s="7">
        <f>Sales_Data[[#This Row],[UnitPrice]]-Sales_Data[[#This Row],[UnitCost]]</f>
        <v>1000</v>
      </c>
      <c r="N3364" s="7">
        <f>Sales_Data[[#This Row],[Gross Revenue]]-Sales_Data[[#This Row],[Discount Amount ]]</f>
        <v>196500</v>
      </c>
      <c r="O3364" s="7">
        <f>Sales_Data[[#This Row],[OrderQuantity]] *Sales_Data[[#This Row],[UnitCost]]</f>
        <v>118500</v>
      </c>
      <c r="P3364" s="7">
        <f>Sales_Data[[#This Row],[ItemCost]] +Sales_Data[[#This Row],[ShippingCost]]</f>
        <v>119244.4</v>
      </c>
      <c r="Q3364" s="7">
        <f>Sales_Data[[#This Row],[Gross Revenue]]-Sales_Data[[#This Row],[TotalFinancialCost]]</f>
        <v>78255.600000000006</v>
      </c>
      <c r="R3364" s="7">
        <f>Sales_Data[[#This Row],[Actul Bill Amount]]-Sales_Data[[#This Row],[ShippingCost]]</f>
        <v>195755.6</v>
      </c>
      <c r="S3364">
        <v>585</v>
      </c>
      <c r="T3364">
        <v>744.4</v>
      </c>
      <c r="U3364" t="s">
        <v>54</v>
      </c>
      <c r="V3364">
        <v>1500</v>
      </c>
      <c r="W3364" t="s">
        <v>22</v>
      </c>
      <c r="X3364" t="str">
        <f t="shared" si="105"/>
        <v>Nagpur</v>
      </c>
    </row>
    <row r="3365" spans="1:24" x14ac:dyDescent="0.4">
      <c r="A3365">
        <v>103364</v>
      </c>
      <c r="B3365" s="5">
        <v>45813.086111111108</v>
      </c>
      <c r="C3365" s="3" t="str">
        <f>TEXT(Sales_Data[[#This Row],[OrderDate]],"mmmm")</f>
        <v>June</v>
      </c>
      <c r="D3365" s="3" t="str">
        <f t="shared" si="104"/>
        <v>2025</v>
      </c>
      <c r="E3365" t="s">
        <v>34</v>
      </c>
      <c r="F3365" t="s">
        <v>40</v>
      </c>
      <c r="G3365" t="s">
        <v>29</v>
      </c>
      <c r="H3365" t="s">
        <v>16</v>
      </c>
      <c r="I3365" t="s">
        <v>100</v>
      </c>
      <c r="J3365">
        <v>81</v>
      </c>
      <c r="K3365">
        <v>5500</v>
      </c>
      <c r="L3365" s="7">
        <f>Sales_Data[[#This Row],[OrderQuantity]] *Sales_Data[[#This Row],[UnitPrice]]</f>
        <v>445500</v>
      </c>
      <c r="M3365" s="7">
        <f>Sales_Data[[#This Row],[UnitPrice]]-Sales_Data[[#This Row],[UnitCost]]</f>
        <v>2000</v>
      </c>
      <c r="N3365" s="7">
        <f>Sales_Data[[#This Row],[Gross Revenue]]-Sales_Data[[#This Row],[Discount Amount ]]</f>
        <v>443500</v>
      </c>
      <c r="O3365" s="7">
        <f>Sales_Data[[#This Row],[OrderQuantity]] *Sales_Data[[#This Row],[UnitCost]]</f>
        <v>283500</v>
      </c>
      <c r="P3365" s="7">
        <f>Sales_Data[[#This Row],[ItemCost]] +Sales_Data[[#This Row],[ShippingCost]]</f>
        <v>284205.74</v>
      </c>
      <c r="Q3365" s="7">
        <f>Sales_Data[[#This Row],[Gross Revenue]]-Sales_Data[[#This Row],[TotalFinancialCost]]</f>
        <v>161294.26</v>
      </c>
      <c r="R3365" s="7">
        <f>Sales_Data[[#This Row],[Actul Bill Amount]]-Sales_Data[[#This Row],[ShippingCost]]</f>
        <v>442794.26</v>
      </c>
      <c r="S3365">
        <v>441</v>
      </c>
      <c r="T3365">
        <v>705.74</v>
      </c>
      <c r="U3365" t="s">
        <v>41</v>
      </c>
      <c r="V3365">
        <v>3500</v>
      </c>
      <c r="W3365" t="s">
        <v>18</v>
      </c>
      <c r="X3365" t="str">
        <f t="shared" si="105"/>
        <v>Bengaluru</v>
      </c>
    </row>
    <row r="3366" spans="1:24" x14ac:dyDescent="0.4">
      <c r="A3366">
        <v>103365</v>
      </c>
      <c r="B3366" s="5">
        <v>45829.772222222222</v>
      </c>
      <c r="C3366" s="3" t="str">
        <f>TEXT(Sales_Data[[#This Row],[OrderDate]],"mmmm")</f>
        <v>June</v>
      </c>
      <c r="D3366" s="3" t="str">
        <f t="shared" si="104"/>
        <v>2025</v>
      </c>
      <c r="E3366" t="s">
        <v>39</v>
      </c>
      <c r="F3366" t="s">
        <v>40</v>
      </c>
      <c r="G3366" t="s">
        <v>15</v>
      </c>
      <c r="H3366" t="s">
        <v>32</v>
      </c>
      <c r="I3366" t="s">
        <v>100</v>
      </c>
      <c r="J3366">
        <v>81</v>
      </c>
      <c r="K3366">
        <v>5500</v>
      </c>
      <c r="L3366" s="7">
        <f>Sales_Data[[#This Row],[OrderQuantity]] *Sales_Data[[#This Row],[UnitPrice]]</f>
        <v>445500</v>
      </c>
      <c r="M3366" s="7">
        <f>Sales_Data[[#This Row],[UnitPrice]]-Sales_Data[[#This Row],[UnitCost]]</f>
        <v>2000</v>
      </c>
      <c r="N3366" s="7">
        <f>Sales_Data[[#This Row],[Gross Revenue]]-Sales_Data[[#This Row],[Discount Amount ]]</f>
        <v>443500</v>
      </c>
      <c r="O3366" s="7">
        <f>Sales_Data[[#This Row],[OrderQuantity]] *Sales_Data[[#This Row],[UnitCost]]</f>
        <v>283500</v>
      </c>
      <c r="P3366" s="7">
        <f>Sales_Data[[#This Row],[ItemCost]] +Sales_Data[[#This Row],[ShippingCost]]</f>
        <v>284501.34000000003</v>
      </c>
      <c r="Q3366" s="7">
        <f>Sales_Data[[#This Row],[Gross Revenue]]-Sales_Data[[#This Row],[TotalFinancialCost]]</f>
        <v>160998.65999999997</v>
      </c>
      <c r="R3366" s="7">
        <f>Sales_Data[[#This Row],[Actul Bill Amount]]-Sales_Data[[#This Row],[ShippingCost]]</f>
        <v>442498.66</v>
      </c>
      <c r="S3366">
        <v>876</v>
      </c>
      <c r="T3366">
        <v>1001.34</v>
      </c>
      <c r="U3366" t="s">
        <v>41</v>
      </c>
      <c r="V3366">
        <v>3500</v>
      </c>
      <c r="W3366" t="s">
        <v>33</v>
      </c>
      <c r="X3366" t="str">
        <f t="shared" si="105"/>
        <v>Delhi</v>
      </c>
    </row>
    <row r="3367" spans="1:24" x14ac:dyDescent="0.4">
      <c r="A3367">
        <v>103366</v>
      </c>
      <c r="B3367" s="5">
        <v>45992.10833333333</v>
      </c>
      <c r="C3367" s="3" t="str">
        <f>TEXT(Sales_Data[[#This Row],[OrderDate]],"mmmm")</f>
        <v>December</v>
      </c>
      <c r="D3367" s="3" t="str">
        <f t="shared" si="104"/>
        <v>2025</v>
      </c>
      <c r="E3367" t="s">
        <v>23</v>
      </c>
      <c r="F3367" t="s">
        <v>43</v>
      </c>
      <c r="G3367" t="s">
        <v>15</v>
      </c>
      <c r="H3367" t="s">
        <v>16</v>
      </c>
      <c r="I3367" t="s">
        <v>100</v>
      </c>
      <c r="J3367">
        <v>24</v>
      </c>
      <c r="K3367">
        <v>2800</v>
      </c>
      <c r="L3367" s="7">
        <f>Sales_Data[[#This Row],[OrderQuantity]] *Sales_Data[[#This Row],[UnitPrice]]</f>
        <v>67200</v>
      </c>
      <c r="M3367" s="7">
        <f>Sales_Data[[#This Row],[UnitPrice]]-Sales_Data[[#This Row],[UnitCost]]</f>
        <v>1300</v>
      </c>
      <c r="N3367" s="7">
        <f>Sales_Data[[#This Row],[Gross Revenue]]-Sales_Data[[#This Row],[Discount Amount ]]</f>
        <v>65900</v>
      </c>
      <c r="O3367" s="7">
        <f>Sales_Data[[#This Row],[OrderQuantity]] *Sales_Data[[#This Row],[UnitCost]]</f>
        <v>36000</v>
      </c>
      <c r="P3367" s="7">
        <f>Sales_Data[[#This Row],[ItemCost]] +Sales_Data[[#This Row],[ShippingCost]]</f>
        <v>36474.050000000003</v>
      </c>
      <c r="Q3367" s="7">
        <f>Sales_Data[[#This Row],[Gross Revenue]]-Sales_Data[[#This Row],[TotalFinancialCost]]</f>
        <v>30725.949999999997</v>
      </c>
      <c r="R3367" s="7">
        <f>Sales_Data[[#This Row],[Actul Bill Amount]]-Sales_Data[[#This Row],[ShippingCost]]</f>
        <v>65425.95</v>
      </c>
      <c r="S3367">
        <v>684</v>
      </c>
      <c r="T3367">
        <v>474.05</v>
      </c>
      <c r="U3367" t="s">
        <v>61</v>
      </c>
      <c r="V3367">
        <v>1500</v>
      </c>
      <c r="W3367" t="s">
        <v>18</v>
      </c>
      <c r="X3367" t="str">
        <f t="shared" si="105"/>
        <v>Bengaluru</v>
      </c>
    </row>
    <row r="3368" spans="1:24" x14ac:dyDescent="0.4">
      <c r="A3368">
        <v>103367</v>
      </c>
      <c r="B3368" s="5">
        <v>45698.481944444444</v>
      </c>
      <c r="C3368" s="3" t="str">
        <f>TEXT(Sales_Data[[#This Row],[OrderDate]],"mmmm")</f>
        <v>February</v>
      </c>
      <c r="D3368" s="3" t="str">
        <f t="shared" si="104"/>
        <v>2025</v>
      </c>
      <c r="E3368" t="s">
        <v>39</v>
      </c>
      <c r="F3368" t="s">
        <v>55</v>
      </c>
      <c r="G3368" t="s">
        <v>15</v>
      </c>
      <c r="H3368" t="s">
        <v>20</v>
      </c>
      <c r="I3368" t="s">
        <v>100</v>
      </c>
      <c r="J3368">
        <v>99</v>
      </c>
      <c r="K3368">
        <v>600</v>
      </c>
      <c r="L3368" s="7">
        <f>Sales_Data[[#This Row],[OrderQuantity]] *Sales_Data[[#This Row],[UnitPrice]]</f>
        <v>59400</v>
      </c>
      <c r="M3368" s="7">
        <f>Sales_Data[[#This Row],[UnitPrice]]-Sales_Data[[#This Row],[UnitCost]]</f>
        <v>250</v>
      </c>
      <c r="N3368" s="7">
        <f>Sales_Data[[#This Row],[Gross Revenue]]-Sales_Data[[#This Row],[Discount Amount ]]</f>
        <v>59150</v>
      </c>
      <c r="O3368" s="7">
        <f>Sales_Data[[#This Row],[OrderQuantity]] *Sales_Data[[#This Row],[UnitCost]]</f>
        <v>34650</v>
      </c>
      <c r="P3368" s="7">
        <f>Sales_Data[[#This Row],[ItemCost]] +Sales_Data[[#This Row],[ShippingCost]]</f>
        <v>35417.07</v>
      </c>
      <c r="Q3368" s="7">
        <f>Sales_Data[[#This Row],[Gross Revenue]]-Sales_Data[[#This Row],[TotalFinancialCost]]</f>
        <v>23982.93</v>
      </c>
      <c r="R3368" s="7">
        <f>Sales_Data[[#This Row],[Actul Bill Amount]]-Sales_Data[[#This Row],[ShippingCost]]</f>
        <v>58382.93</v>
      </c>
      <c r="S3368">
        <v>475</v>
      </c>
      <c r="T3368">
        <v>767.07</v>
      </c>
      <c r="U3368" t="s">
        <v>57</v>
      </c>
      <c r="V3368">
        <v>350</v>
      </c>
      <c r="W3368" t="s">
        <v>22</v>
      </c>
      <c r="X3368" t="str">
        <f t="shared" si="105"/>
        <v>Nagpur</v>
      </c>
    </row>
    <row r="3369" spans="1:24" x14ac:dyDescent="0.4">
      <c r="A3369">
        <v>103368</v>
      </c>
      <c r="B3369" s="5">
        <v>45720.165972222225</v>
      </c>
      <c r="C3369" s="3" t="str">
        <f>TEXT(Sales_Data[[#This Row],[OrderDate]],"mmmm")</f>
        <v>March</v>
      </c>
      <c r="D3369" s="3" t="str">
        <f t="shared" si="104"/>
        <v>2025</v>
      </c>
      <c r="E3369" t="s">
        <v>23</v>
      </c>
      <c r="F3369" t="s">
        <v>28</v>
      </c>
      <c r="G3369" t="s">
        <v>15</v>
      </c>
      <c r="H3369" t="s">
        <v>20</v>
      </c>
      <c r="I3369" t="s">
        <v>100</v>
      </c>
      <c r="J3369">
        <v>64</v>
      </c>
      <c r="K3369">
        <v>2500</v>
      </c>
      <c r="L3369" s="7">
        <f>Sales_Data[[#This Row],[OrderQuantity]] *Sales_Data[[#This Row],[UnitPrice]]</f>
        <v>160000</v>
      </c>
      <c r="M3369" s="7">
        <f>Sales_Data[[#This Row],[UnitPrice]]-Sales_Data[[#This Row],[UnitCost]]</f>
        <v>1000</v>
      </c>
      <c r="N3369" s="7">
        <f>Sales_Data[[#This Row],[Gross Revenue]]-Sales_Data[[#This Row],[Discount Amount ]]</f>
        <v>159000</v>
      </c>
      <c r="O3369" s="7">
        <f>Sales_Data[[#This Row],[OrderQuantity]] *Sales_Data[[#This Row],[UnitCost]]</f>
        <v>96000</v>
      </c>
      <c r="P3369" s="7">
        <f>Sales_Data[[#This Row],[ItemCost]] +Sales_Data[[#This Row],[ShippingCost]]</f>
        <v>96877.440000000002</v>
      </c>
      <c r="Q3369" s="7">
        <f>Sales_Data[[#This Row],[Gross Revenue]]-Sales_Data[[#This Row],[TotalFinancialCost]]</f>
        <v>63122.559999999998</v>
      </c>
      <c r="R3369" s="7">
        <f>Sales_Data[[#This Row],[Actul Bill Amount]]-Sales_Data[[#This Row],[ShippingCost]]</f>
        <v>158122.56</v>
      </c>
      <c r="S3369">
        <v>547</v>
      </c>
      <c r="T3369">
        <v>877.44</v>
      </c>
      <c r="U3369" t="s">
        <v>54</v>
      </c>
      <c r="V3369">
        <v>1500</v>
      </c>
      <c r="W3369" t="s">
        <v>22</v>
      </c>
      <c r="X3369" t="str">
        <f t="shared" si="105"/>
        <v>Nagpur</v>
      </c>
    </row>
    <row r="3370" spans="1:24" x14ac:dyDescent="0.4">
      <c r="A3370">
        <v>103369</v>
      </c>
      <c r="B3370" s="5">
        <v>45680.159722222219</v>
      </c>
      <c r="C3370" s="3" t="str">
        <f>TEXT(Sales_Data[[#This Row],[OrderDate]],"mmmm")</f>
        <v>January</v>
      </c>
      <c r="D3370" s="3" t="str">
        <f t="shared" si="104"/>
        <v>2025</v>
      </c>
      <c r="E3370" t="s">
        <v>23</v>
      </c>
      <c r="F3370" t="s">
        <v>28</v>
      </c>
      <c r="G3370" t="s">
        <v>15</v>
      </c>
      <c r="H3370" t="s">
        <v>32</v>
      </c>
      <c r="I3370" t="s">
        <v>100</v>
      </c>
      <c r="J3370">
        <v>68</v>
      </c>
      <c r="K3370">
        <v>450</v>
      </c>
      <c r="L3370" s="7">
        <f>Sales_Data[[#This Row],[OrderQuantity]] *Sales_Data[[#This Row],[UnitPrice]]</f>
        <v>30600</v>
      </c>
      <c r="M3370" s="7">
        <f>Sales_Data[[#This Row],[UnitPrice]]-Sales_Data[[#This Row],[UnitCost]]</f>
        <v>250</v>
      </c>
      <c r="N3370" s="7">
        <f>Sales_Data[[#This Row],[Gross Revenue]]-Sales_Data[[#This Row],[Discount Amount ]]</f>
        <v>30350</v>
      </c>
      <c r="O3370" s="7">
        <f>Sales_Data[[#This Row],[OrderQuantity]] *Sales_Data[[#This Row],[UnitCost]]</f>
        <v>13600</v>
      </c>
      <c r="P3370" s="7">
        <f>Sales_Data[[#This Row],[ItemCost]] +Sales_Data[[#This Row],[ShippingCost]]</f>
        <v>13853.51</v>
      </c>
      <c r="Q3370" s="7">
        <f>Sales_Data[[#This Row],[Gross Revenue]]-Sales_Data[[#This Row],[TotalFinancialCost]]</f>
        <v>16746.489999999998</v>
      </c>
      <c r="R3370" s="7">
        <f>Sales_Data[[#This Row],[Actul Bill Amount]]-Sales_Data[[#This Row],[ShippingCost]]</f>
        <v>30096.49</v>
      </c>
      <c r="S3370">
        <v>1134</v>
      </c>
      <c r="T3370">
        <v>253.51</v>
      </c>
      <c r="U3370" t="s">
        <v>30</v>
      </c>
      <c r="V3370">
        <v>200</v>
      </c>
      <c r="W3370" t="s">
        <v>33</v>
      </c>
      <c r="X3370" t="str">
        <f t="shared" si="105"/>
        <v>Delhi</v>
      </c>
    </row>
    <row r="3371" spans="1:24" x14ac:dyDescent="0.4">
      <c r="A3371">
        <v>103370</v>
      </c>
      <c r="B3371" s="5">
        <v>46017.340277777781</v>
      </c>
      <c r="C3371" s="3" t="str">
        <f>TEXT(Sales_Data[[#This Row],[OrderDate]],"mmmm")</f>
        <v>December</v>
      </c>
      <c r="D3371" s="3" t="str">
        <f t="shared" si="104"/>
        <v>2025</v>
      </c>
      <c r="E3371" t="s">
        <v>42</v>
      </c>
      <c r="F3371" t="s">
        <v>46</v>
      </c>
      <c r="G3371" t="s">
        <v>15</v>
      </c>
      <c r="H3371" t="s">
        <v>16</v>
      </c>
      <c r="I3371" t="s">
        <v>100</v>
      </c>
      <c r="J3371">
        <v>9</v>
      </c>
      <c r="K3371">
        <v>4500</v>
      </c>
      <c r="L3371" s="7">
        <f>Sales_Data[[#This Row],[OrderQuantity]] *Sales_Data[[#This Row],[UnitPrice]]</f>
        <v>40500</v>
      </c>
      <c r="M3371" s="7">
        <f>Sales_Data[[#This Row],[UnitPrice]]-Sales_Data[[#This Row],[UnitCost]]</f>
        <v>1700</v>
      </c>
      <c r="N3371" s="7">
        <f>Sales_Data[[#This Row],[Gross Revenue]]-Sales_Data[[#This Row],[Discount Amount ]]</f>
        <v>38800</v>
      </c>
      <c r="O3371" s="7">
        <f>Sales_Data[[#This Row],[OrderQuantity]] *Sales_Data[[#This Row],[UnitCost]]</f>
        <v>25200</v>
      </c>
      <c r="P3371" s="7">
        <f>Sales_Data[[#This Row],[ItemCost]] +Sales_Data[[#This Row],[ShippingCost]]</f>
        <v>25583.21</v>
      </c>
      <c r="Q3371" s="7">
        <f>Sales_Data[[#This Row],[Gross Revenue]]-Sales_Data[[#This Row],[TotalFinancialCost]]</f>
        <v>14916.79</v>
      </c>
      <c r="R3371" s="7">
        <f>Sales_Data[[#This Row],[Actul Bill Amount]]-Sales_Data[[#This Row],[ShippingCost]]</f>
        <v>38416.79</v>
      </c>
      <c r="S3371">
        <v>700</v>
      </c>
      <c r="T3371">
        <v>383.21</v>
      </c>
      <c r="U3371" t="s">
        <v>47</v>
      </c>
      <c r="V3371">
        <v>2800</v>
      </c>
      <c r="W3371" t="s">
        <v>18</v>
      </c>
      <c r="X3371" t="str">
        <f t="shared" si="105"/>
        <v>Bengaluru</v>
      </c>
    </row>
    <row r="3372" spans="1:24" x14ac:dyDescent="0.4">
      <c r="A3372">
        <v>103371</v>
      </c>
      <c r="B3372" s="5">
        <v>45732.102777777778</v>
      </c>
      <c r="C3372" s="3" t="str">
        <f>TEXT(Sales_Data[[#This Row],[OrderDate]],"mmmm")</f>
        <v>March</v>
      </c>
      <c r="D3372" s="3" t="str">
        <f t="shared" si="104"/>
        <v>2025</v>
      </c>
      <c r="E3372" t="s">
        <v>50</v>
      </c>
      <c r="F3372" t="s">
        <v>28</v>
      </c>
      <c r="G3372" t="s">
        <v>29</v>
      </c>
      <c r="H3372" t="s">
        <v>25</v>
      </c>
      <c r="I3372" t="s">
        <v>100</v>
      </c>
      <c r="J3372">
        <v>97</v>
      </c>
      <c r="K3372">
        <v>2500</v>
      </c>
      <c r="L3372" s="7">
        <f>Sales_Data[[#This Row],[OrderQuantity]] *Sales_Data[[#This Row],[UnitPrice]]</f>
        <v>242500</v>
      </c>
      <c r="M3372" s="7">
        <f>Sales_Data[[#This Row],[UnitPrice]]-Sales_Data[[#This Row],[UnitCost]]</f>
        <v>1000</v>
      </c>
      <c r="N3372" s="7">
        <f>Sales_Data[[#This Row],[Gross Revenue]]-Sales_Data[[#This Row],[Discount Amount ]]</f>
        <v>241500</v>
      </c>
      <c r="O3372" s="7">
        <f>Sales_Data[[#This Row],[OrderQuantity]] *Sales_Data[[#This Row],[UnitCost]]</f>
        <v>145500</v>
      </c>
      <c r="P3372" s="7">
        <f>Sales_Data[[#This Row],[ItemCost]] +Sales_Data[[#This Row],[ShippingCost]]</f>
        <v>148045.88</v>
      </c>
      <c r="Q3372" s="7">
        <f>Sales_Data[[#This Row],[Gross Revenue]]-Sales_Data[[#This Row],[TotalFinancialCost]]</f>
        <v>94454.12</v>
      </c>
      <c r="R3372" s="7">
        <f>Sales_Data[[#This Row],[Actul Bill Amount]]-Sales_Data[[#This Row],[ShippingCost]]</f>
        <v>238954.12</v>
      </c>
      <c r="S3372">
        <v>1167</v>
      </c>
      <c r="T3372">
        <v>2545.88</v>
      </c>
      <c r="U3372" t="s">
        <v>54</v>
      </c>
      <c r="V3372">
        <v>1500</v>
      </c>
      <c r="W3372" t="s">
        <v>27</v>
      </c>
      <c r="X3372" t="str">
        <f t="shared" si="105"/>
        <v>Mumbai</v>
      </c>
    </row>
    <row r="3373" spans="1:24" x14ac:dyDescent="0.4">
      <c r="A3373">
        <v>103372</v>
      </c>
      <c r="B3373" s="5">
        <v>45705.095138888886</v>
      </c>
      <c r="C3373" s="3" t="str">
        <f>TEXT(Sales_Data[[#This Row],[OrderDate]],"mmmm")</f>
        <v>February</v>
      </c>
      <c r="D3373" s="3" t="str">
        <f t="shared" si="104"/>
        <v>2025</v>
      </c>
      <c r="E3373" t="s">
        <v>23</v>
      </c>
      <c r="F3373" t="s">
        <v>55</v>
      </c>
      <c r="G3373" t="s">
        <v>15</v>
      </c>
      <c r="H3373" t="s">
        <v>32</v>
      </c>
      <c r="I3373" t="s">
        <v>100</v>
      </c>
      <c r="J3373">
        <v>71</v>
      </c>
      <c r="K3373">
        <v>1200</v>
      </c>
      <c r="L3373" s="7">
        <f>Sales_Data[[#This Row],[OrderQuantity]] *Sales_Data[[#This Row],[UnitPrice]]</f>
        <v>85200</v>
      </c>
      <c r="M3373" s="7">
        <f>Sales_Data[[#This Row],[UnitPrice]]-Sales_Data[[#This Row],[UnitCost]]</f>
        <v>400</v>
      </c>
      <c r="N3373" s="7">
        <f>Sales_Data[[#This Row],[Gross Revenue]]-Sales_Data[[#This Row],[Discount Amount ]]</f>
        <v>84800</v>
      </c>
      <c r="O3373" s="7">
        <f>Sales_Data[[#This Row],[OrderQuantity]] *Sales_Data[[#This Row],[UnitCost]]</f>
        <v>56800</v>
      </c>
      <c r="P3373" s="7">
        <f>Sales_Data[[#This Row],[ItemCost]] +Sales_Data[[#This Row],[ShippingCost]]</f>
        <v>57098.68</v>
      </c>
      <c r="Q3373" s="7">
        <f>Sales_Data[[#This Row],[Gross Revenue]]-Sales_Data[[#This Row],[TotalFinancialCost]]</f>
        <v>28101.32</v>
      </c>
      <c r="R3373" s="7">
        <f>Sales_Data[[#This Row],[Actul Bill Amount]]-Sales_Data[[#This Row],[ShippingCost]]</f>
        <v>84501.32</v>
      </c>
      <c r="S3373">
        <v>426</v>
      </c>
      <c r="T3373">
        <v>298.68</v>
      </c>
      <c r="U3373" t="s">
        <v>58</v>
      </c>
      <c r="V3373">
        <v>800</v>
      </c>
      <c r="W3373" t="s">
        <v>33</v>
      </c>
      <c r="X3373" t="str">
        <f t="shared" si="105"/>
        <v>Delhi</v>
      </c>
    </row>
    <row r="3374" spans="1:24" x14ac:dyDescent="0.4">
      <c r="A3374">
        <v>103373</v>
      </c>
      <c r="B3374" s="5">
        <v>45817.831944444442</v>
      </c>
      <c r="C3374" s="3" t="str">
        <f>TEXT(Sales_Data[[#This Row],[OrderDate]],"mmmm")</f>
        <v>June</v>
      </c>
      <c r="D3374" s="3" t="str">
        <f t="shared" si="104"/>
        <v>2025</v>
      </c>
      <c r="E3374" t="s">
        <v>19</v>
      </c>
      <c r="F3374" t="s">
        <v>24</v>
      </c>
      <c r="G3374" t="s">
        <v>29</v>
      </c>
      <c r="H3374" t="s">
        <v>32</v>
      </c>
      <c r="I3374" t="s">
        <v>100</v>
      </c>
      <c r="J3374">
        <v>78</v>
      </c>
      <c r="K3374">
        <v>3500</v>
      </c>
      <c r="L3374" s="7">
        <f>Sales_Data[[#This Row],[OrderQuantity]] *Sales_Data[[#This Row],[UnitPrice]]</f>
        <v>273000</v>
      </c>
      <c r="M3374" s="7">
        <f>Sales_Data[[#This Row],[UnitPrice]]-Sales_Data[[#This Row],[UnitCost]]</f>
        <v>1300</v>
      </c>
      <c r="N3374" s="7">
        <f>Sales_Data[[#This Row],[Gross Revenue]]-Sales_Data[[#This Row],[Discount Amount ]]</f>
        <v>271700</v>
      </c>
      <c r="O3374" s="7">
        <f>Sales_Data[[#This Row],[OrderQuantity]] *Sales_Data[[#This Row],[UnitCost]]</f>
        <v>171600</v>
      </c>
      <c r="P3374" s="7">
        <f>Sales_Data[[#This Row],[ItemCost]] +Sales_Data[[#This Row],[ShippingCost]]</f>
        <v>171945.11</v>
      </c>
      <c r="Q3374" s="7">
        <f>Sales_Data[[#This Row],[Gross Revenue]]-Sales_Data[[#This Row],[TotalFinancialCost]]</f>
        <v>101054.89000000001</v>
      </c>
      <c r="R3374" s="7">
        <f>Sales_Data[[#This Row],[Actul Bill Amount]]-Sales_Data[[#This Row],[ShippingCost]]</f>
        <v>271354.89</v>
      </c>
      <c r="S3374">
        <v>427</v>
      </c>
      <c r="T3374">
        <v>345.11</v>
      </c>
      <c r="U3374" t="s">
        <v>59</v>
      </c>
      <c r="V3374">
        <v>2200</v>
      </c>
      <c r="W3374" t="s">
        <v>33</v>
      </c>
      <c r="X3374" t="str">
        <f t="shared" si="105"/>
        <v>Delhi</v>
      </c>
    </row>
    <row r="3375" spans="1:24" x14ac:dyDescent="0.4">
      <c r="A3375">
        <v>103374</v>
      </c>
      <c r="B3375" s="5">
        <v>45970.9</v>
      </c>
      <c r="C3375" s="3" t="str">
        <f>TEXT(Sales_Data[[#This Row],[OrderDate]],"mmmm")</f>
        <v>November</v>
      </c>
      <c r="D3375" s="3" t="str">
        <f t="shared" si="104"/>
        <v>2025</v>
      </c>
      <c r="E3375" t="s">
        <v>19</v>
      </c>
      <c r="F3375" t="s">
        <v>28</v>
      </c>
      <c r="G3375" t="s">
        <v>29</v>
      </c>
      <c r="H3375" t="s">
        <v>37</v>
      </c>
      <c r="I3375" t="s">
        <v>100</v>
      </c>
      <c r="J3375">
        <v>95</v>
      </c>
      <c r="K3375">
        <v>450</v>
      </c>
      <c r="L3375" s="7">
        <f>Sales_Data[[#This Row],[OrderQuantity]] *Sales_Data[[#This Row],[UnitPrice]]</f>
        <v>42750</v>
      </c>
      <c r="M3375" s="7">
        <f>Sales_Data[[#This Row],[UnitPrice]]-Sales_Data[[#This Row],[UnitCost]]</f>
        <v>250</v>
      </c>
      <c r="N3375" s="7">
        <f>Sales_Data[[#This Row],[Gross Revenue]]-Sales_Data[[#This Row],[Discount Amount ]]</f>
        <v>42500</v>
      </c>
      <c r="O3375" s="7">
        <f>Sales_Data[[#This Row],[OrderQuantity]] *Sales_Data[[#This Row],[UnitCost]]</f>
        <v>19000</v>
      </c>
      <c r="P3375" s="7">
        <f>Sales_Data[[#This Row],[ItemCost]] +Sales_Data[[#This Row],[ShippingCost]]</f>
        <v>19210.57</v>
      </c>
      <c r="Q3375" s="7">
        <f>Sales_Data[[#This Row],[Gross Revenue]]-Sales_Data[[#This Row],[TotalFinancialCost]]</f>
        <v>23539.43</v>
      </c>
      <c r="R3375" s="7">
        <f>Sales_Data[[#This Row],[Actul Bill Amount]]-Sales_Data[[#This Row],[ShippingCost]]</f>
        <v>42289.43</v>
      </c>
      <c r="S3375">
        <v>558</v>
      </c>
      <c r="T3375">
        <v>210.57</v>
      </c>
      <c r="U3375" t="s">
        <v>30</v>
      </c>
      <c r="V3375">
        <v>200</v>
      </c>
      <c r="W3375" t="s">
        <v>38</v>
      </c>
      <c r="X3375" t="str">
        <f t="shared" si="105"/>
        <v>Kolkata</v>
      </c>
    </row>
    <row r="3376" spans="1:24" x14ac:dyDescent="0.4">
      <c r="A3376">
        <v>103375</v>
      </c>
      <c r="B3376" s="5">
        <v>45775.204861111109</v>
      </c>
      <c r="C3376" s="3" t="str">
        <f>TEXT(Sales_Data[[#This Row],[OrderDate]],"mmmm")</f>
        <v>April</v>
      </c>
      <c r="D3376" s="3" t="str">
        <f t="shared" si="104"/>
        <v>2025</v>
      </c>
      <c r="E3376" t="s">
        <v>34</v>
      </c>
      <c r="F3376" t="s">
        <v>28</v>
      </c>
      <c r="G3376" t="s">
        <v>31</v>
      </c>
      <c r="H3376" t="s">
        <v>37</v>
      </c>
      <c r="I3376" t="s">
        <v>100</v>
      </c>
      <c r="J3376">
        <v>78</v>
      </c>
      <c r="K3376">
        <v>2500</v>
      </c>
      <c r="L3376" s="7">
        <f>Sales_Data[[#This Row],[OrderQuantity]] *Sales_Data[[#This Row],[UnitPrice]]</f>
        <v>195000</v>
      </c>
      <c r="M3376" s="7">
        <f>Sales_Data[[#This Row],[UnitPrice]]-Sales_Data[[#This Row],[UnitCost]]</f>
        <v>1000</v>
      </c>
      <c r="N3376" s="7">
        <f>Sales_Data[[#This Row],[Gross Revenue]]-Sales_Data[[#This Row],[Discount Amount ]]</f>
        <v>194000</v>
      </c>
      <c r="O3376" s="7">
        <f>Sales_Data[[#This Row],[OrderQuantity]] *Sales_Data[[#This Row],[UnitCost]]</f>
        <v>117000</v>
      </c>
      <c r="P3376" s="7">
        <f>Sales_Data[[#This Row],[ItemCost]] +Sales_Data[[#This Row],[ShippingCost]]</f>
        <v>118089.75</v>
      </c>
      <c r="Q3376" s="7">
        <f>Sales_Data[[#This Row],[Gross Revenue]]-Sales_Data[[#This Row],[TotalFinancialCost]]</f>
        <v>76910.25</v>
      </c>
      <c r="R3376" s="7">
        <f>Sales_Data[[#This Row],[Actul Bill Amount]]-Sales_Data[[#This Row],[ShippingCost]]</f>
        <v>192910.25</v>
      </c>
      <c r="S3376">
        <v>736</v>
      </c>
      <c r="T3376">
        <v>1089.75</v>
      </c>
      <c r="U3376" t="s">
        <v>54</v>
      </c>
      <c r="V3376">
        <v>1500</v>
      </c>
      <c r="W3376" t="s">
        <v>38</v>
      </c>
      <c r="X3376" t="str">
        <f t="shared" si="105"/>
        <v>Kolkata</v>
      </c>
    </row>
    <row r="3377" spans="1:24" x14ac:dyDescent="0.4">
      <c r="A3377">
        <v>103376</v>
      </c>
      <c r="B3377" s="5">
        <v>45757.65347222222</v>
      </c>
      <c r="C3377" s="3" t="str">
        <f>TEXT(Sales_Data[[#This Row],[OrderDate]],"mmmm")</f>
        <v>April</v>
      </c>
      <c r="D3377" s="3" t="str">
        <f t="shared" si="104"/>
        <v>2025</v>
      </c>
      <c r="E3377" t="s">
        <v>34</v>
      </c>
      <c r="F3377" t="s">
        <v>24</v>
      </c>
      <c r="G3377" t="s">
        <v>29</v>
      </c>
      <c r="H3377" t="s">
        <v>20</v>
      </c>
      <c r="I3377" t="s">
        <v>100</v>
      </c>
      <c r="J3377">
        <v>8</v>
      </c>
      <c r="K3377">
        <v>3500</v>
      </c>
      <c r="L3377" s="7">
        <f>Sales_Data[[#This Row],[OrderQuantity]] *Sales_Data[[#This Row],[UnitPrice]]</f>
        <v>28000</v>
      </c>
      <c r="M3377" s="7">
        <f>Sales_Data[[#This Row],[UnitPrice]]-Sales_Data[[#This Row],[UnitCost]]</f>
        <v>1300</v>
      </c>
      <c r="N3377" s="7">
        <f>Sales_Data[[#This Row],[Gross Revenue]]-Sales_Data[[#This Row],[Discount Amount ]]</f>
        <v>26700</v>
      </c>
      <c r="O3377" s="7">
        <f>Sales_Data[[#This Row],[OrderQuantity]] *Sales_Data[[#This Row],[UnitCost]]</f>
        <v>17600</v>
      </c>
      <c r="P3377" s="7">
        <f>Sales_Data[[#This Row],[ItemCost]] +Sales_Data[[#This Row],[ShippingCost]]</f>
        <v>17902.25</v>
      </c>
      <c r="Q3377" s="7">
        <f>Sales_Data[[#This Row],[Gross Revenue]]-Sales_Data[[#This Row],[TotalFinancialCost]]</f>
        <v>10097.75</v>
      </c>
      <c r="R3377" s="7">
        <f>Sales_Data[[#This Row],[Actul Bill Amount]]-Sales_Data[[#This Row],[ShippingCost]]</f>
        <v>26397.75</v>
      </c>
      <c r="S3377">
        <v>1074</v>
      </c>
      <c r="T3377">
        <v>302.25</v>
      </c>
      <c r="U3377" t="s">
        <v>59</v>
      </c>
      <c r="V3377">
        <v>2200</v>
      </c>
      <c r="W3377" t="s">
        <v>22</v>
      </c>
      <c r="X3377" t="str">
        <f t="shared" si="105"/>
        <v>Nagpur</v>
      </c>
    </row>
    <row r="3378" spans="1:24" x14ac:dyDescent="0.4">
      <c r="A3378">
        <v>103377</v>
      </c>
      <c r="B3378" s="5">
        <v>45824.771527777775</v>
      </c>
      <c r="C3378" s="3" t="str">
        <f>TEXT(Sales_Data[[#This Row],[OrderDate]],"mmmm")</f>
        <v>June</v>
      </c>
      <c r="D3378" s="3" t="str">
        <f t="shared" si="104"/>
        <v>2025</v>
      </c>
      <c r="E3378" t="s">
        <v>13</v>
      </c>
      <c r="F3378" t="s">
        <v>35</v>
      </c>
      <c r="G3378" t="s">
        <v>29</v>
      </c>
      <c r="H3378" t="s">
        <v>16</v>
      </c>
      <c r="I3378" t="s">
        <v>100</v>
      </c>
      <c r="J3378">
        <v>14</v>
      </c>
      <c r="K3378">
        <v>12000</v>
      </c>
      <c r="L3378" s="7">
        <f>Sales_Data[[#This Row],[OrderQuantity]] *Sales_Data[[#This Row],[UnitPrice]]</f>
        <v>168000</v>
      </c>
      <c r="M3378" s="7">
        <f>Sales_Data[[#This Row],[UnitPrice]]-Sales_Data[[#This Row],[UnitCost]]</f>
        <v>4000</v>
      </c>
      <c r="N3378" s="7">
        <f>Sales_Data[[#This Row],[Gross Revenue]]-Sales_Data[[#This Row],[Discount Amount ]]</f>
        <v>164000</v>
      </c>
      <c r="O3378" s="7">
        <f>Sales_Data[[#This Row],[OrderQuantity]] *Sales_Data[[#This Row],[UnitCost]]</f>
        <v>112000</v>
      </c>
      <c r="P3378" s="7">
        <f>Sales_Data[[#This Row],[ItemCost]] +Sales_Data[[#This Row],[ShippingCost]]</f>
        <v>112704.04</v>
      </c>
      <c r="Q3378" s="7">
        <f>Sales_Data[[#This Row],[Gross Revenue]]-Sales_Data[[#This Row],[TotalFinancialCost]]</f>
        <v>55295.960000000006</v>
      </c>
      <c r="R3378" s="7">
        <f>Sales_Data[[#This Row],[Actul Bill Amount]]-Sales_Data[[#This Row],[ShippingCost]]</f>
        <v>163295.96</v>
      </c>
      <c r="S3378">
        <v>656</v>
      </c>
      <c r="T3378">
        <v>704.04</v>
      </c>
      <c r="U3378" t="s">
        <v>36</v>
      </c>
      <c r="V3378">
        <v>8000</v>
      </c>
      <c r="W3378" t="s">
        <v>18</v>
      </c>
      <c r="X3378" t="str">
        <f t="shared" si="105"/>
        <v>Bengaluru</v>
      </c>
    </row>
    <row r="3379" spans="1:24" x14ac:dyDescent="0.4">
      <c r="A3379">
        <v>103378</v>
      </c>
      <c r="B3379" s="5">
        <v>45947.969444444447</v>
      </c>
      <c r="C3379" s="3" t="str">
        <f>TEXT(Sales_Data[[#This Row],[OrderDate]],"mmmm")</f>
        <v>October</v>
      </c>
      <c r="D3379" s="3" t="str">
        <f t="shared" si="104"/>
        <v>2025</v>
      </c>
      <c r="E3379" t="s">
        <v>23</v>
      </c>
      <c r="F3379" t="s">
        <v>40</v>
      </c>
      <c r="G3379" t="s">
        <v>31</v>
      </c>
      <c r="H3379" t="s">
        <v>37</v>
      </c>
      <c r="I3379" t="s">
        <v>100</v>
      </c>
      <c r="J3379">
        <v>57</v>
      </c>
      <c r="K3379">
        <v>5500</v>
      </c>
      <c r="L3379" s="7">
        <f>Sales_Data[[#This Row],[OrderQuantity]] *Sales_Data[[#This Row],[UnitPrice]]</f>
        <v>313500</v>
      </c>
      <c r="M3379" s="7">
        <f>Sales_Data[[#This Row],[UnitPrice]]-Sales_Data[[#This Row],[UnitCost]]</f>
        <v>2000</v>
      </c>
      <c r="N3379" s="7">
        <f>Sales_Data[[#This Row],[Gross Revenue]]-Sales_Data[[#This Row],[Discount Amount ]]</f>
        <v>311500</v>
      </c>
      <c r="O3379" s="7">
        <f>Sales_Data[[#This Row],[OrderQuantity]] *Sales_Data[[#This Row],[UnitCost]]</f>
        <v>199500</v>
      </c>
      <c r="P3379" s="7">
        <f>Sales_Data[[#This Row],[ItemCost]] +Sales_Data[[#This Row],[ShippingCost]]</f>
        <v>199914.54</v>
      </c>
      <c r="Q3379" s="7">
        <f>Sales_Data[[#This Row],[Gross Revenue]]-Sales_Data[[#This Row],[TotalFinancialCost]]</f>
        <v>113585.45999999999</v>
      </c>
      <c r="R3379" s="7">
        <f>Sales_Data[[#This Row],[Actul Bill Amount]]-Sales_Data[[#This Row],[ShippingCost]]</f>
        <v>311085.46000000002</v>
      </c>
      <c r="S3379">
        <v>792</v>
      </c>
      <c r="T3379">
        <v>414.54</v>
      </c>
      <c r="U3379" t="s">
        <v>41</v>
      </c>
      <c r="V3379">
        <v>3500</v>
      </c>
      <c r="W3379" t="s">
        <v>38</v>
      </c>
      <c r="X3379" t="str">
        <f t="shared" si="105"/>
        <v>Kolkata</v>
      </c>
    </row>
    <row r="3380" spans="1:24" x14ac:dyDescent="0.4">
      <c r="A3380">
        <v>103379</v>
      </c>
      <c r="B3380" s="5">
        <v>45813.167361111111</v>
      </c>
      <c r="C3380" s="3" t="str">
        <f>TEXT(Sales_Data[[#This Row],[OrderDate]],"mmmm")</f>
        <v>June</v>
      </c>
      <c r="D3380" s="3" t="str">
        <f t="shared" si="104"/>
        <v>2025</v>
      </c>
      <c r="E3380" t="s">
        <v>45</v>
      </c>
      <c r="F3380" t="s">
        <v>55</v>
      </c>
      <c r="G3380" t="s">
        <v>15</v>
      </c>
      <c r="H3380" t="s">
        <v>32</v>
      </c>
      <c r="I3380" t="s">
        <v>100</v>
      </c>
      <c r="J3380">
        <v>74</v>
      </c>
      <c r="K3380">
        <v>600</v>
      </c>
      <c r="L3380" s="7">
        <f>Sales_Data[[#This Row],[OrderQuantity]] *Sales_Data[[#This Row],[UnitPrice]]</f>
        <v>44400</v>
      </c>
      <c r="M3380" s="7">
        <f>Sales_Data[[#This Row],[UnitPrice]]-Sales_Data[[#This Row],[UnitCost]]</f>
        <v>250</v>
      </c>
      <c r="N3380" s="7">
        <f>Sales_Data[[#This Row],[Gross Revenue]]-Sales_Data[[#This Row],[Discount Amount ]]</f>
        <v>44150</v>
      </c>
      <c r="O3380" s="7">
        <f>Sales_Data[[#This Row],[OrderQuantity]] *Sales_Data[[#This Row],[UnitCost]]</f>
        <v>25900</v>
      </c>
      <c r="P3380" s="7">
        <f>Sales_Data[[#This Row],[ItemCost]] +Sales_Data[[#This Row],[ShippingCost]]</f>
        <v>26446.98</v>
      </c>
      <c r="Q3380" s="7">
        <f>Sales_Data[[#This Row],[Gross Revenue]]-Sales_Data[[#This Row],[TotalFinancialCost]]</f>
        <v>17953.02</v>
      </c>
      <c r="R3380" s="7">
        <f>Sales_Data[[#This Row],[Actul Bill Amount]]-Sales_Data[[#This Row],[ShippingCost]]</f>
        <v>43603.02</v>
      </c>
      <c r="S3380">
        <v>565</v>
      </c>
      <c r="T3380">
        <v>546.98</v>
      </c>
      <c r="U3380" t="s">
        <v>57</v>
      </c>
      <c r="V3380">
        <v>350</v>
      </c>
      <c r="W3380" t="s">
        <v>33</v>
      </c>
      <c r="X3380" t="str">
        <f t="shared" si="105"/>
        <v>Delhi</v>
      </c>
    </row>
    <row r="3381" spans="1:24" x14ac:dyDescent="0.4">
      <c r="A3381">
        <v>103380</v>
      </c>
      <c r="B3381" s="5">
        <v>45664.310416666667</v>
      </c>
      <c r="C3381" s="3" t="str">
        <f>TEXT(Sales_Data[[#This Row],[OrderDate]],"mmmm")</f>
        <v>January</v>
      </c>
      <c r="D3381" s="3" t="str">
        <f t="shared" si="104"/>
        <v>2025</v>
      </c>
      <c r="E3381" t="s">
        <v>19</v>
      </c>
      <c r="F3381" t="s">
        <v>40</v>
      </c>
      <c r="G3381" t="s">
        <v>29</v>
      </c>
      <c r="H3381" t="s">
        <v>37</v>
      </c>
      <c r="I3381" t="s">
        <v>100</v>
      </c>
      <c r="J3381">
        <v>75</v>
      </c>
      <c r="K3381">
        <v>1500</v>
      </c>
      <c r="L3381" s="7">
        <f>Sales_Data[[#This Row],[OrderQuantity]] *Sales_Data[[#This Row],[UnitPrice]]</f>
        <v>112500</v>
      </c>
      <c r="M3381" s="7">
        <f>Sales_Data[[#This Row],[UnitPrice]]-Sales_Data[[#This Row],[UnitCost]]</f>
        <v>700</v>
      </c>
      <c r="N3381" s="7">
        <f>Sales_Data[[#This Row],[Gross Revenue]]-Sales_Data[[#This Row],[Discount Amount ]]</f>
        <v>111800</v>
      </c>
      <c r="O3381" s="7">
        <f>Sales_Data[[#This Row],[OrderQuantity]] *Sales_Data[[#This Row],[UnitCost]]</f>
        <v>60000</v>
      </c>
      <c r="P3381" s="7">
        <f>Sales_Data[[#This Row],[ItemCost]] +Sales_Data[[#This Row],[ShippingCost]]</f>
        <v>60320.94</v>
      </c>
      <c r="Q3381" s="7">
        <f>Sales_Data[[#This Row],[Gross Revenue]]-Sales_Data[[#This Row],[TotalFinancialCost]]</f>
        <v>52179.06</v>
      </c>
      <c r="R3381" s="7">
        <f>Sales_Data[[#This Row],[Actul Bill Amount]]-Sales_Data[[#This Row],[ShippingCost]]</f>
        <v>111479.06</v>
      </c>
      <c r="S3381">
        <v>1187</v>
      </c>
      <c r="T3381">
        <v>320.94</v>
      </c>
      <c r="U3381" t="s">
        <v>52</v>
      </c>
      <c r="V3381">
        <v>800</v>
      </c>
      <c r="W3381" t="s">
        <v>38</v>
      </c>
      <c r="X3381" t="str">
        <f t="shared" si="105"/>
        <v>Kolkata</v>
      </c>
    </row>
    <row r="3382" spans="1:24" x14ac:dyDescent="0.4">
      <c r="A3382">
        <v>103381</v>
      </c>
      <c r="B3382" s="5">
        <v>45853.480555555558</v>
      </c>
      <c r="C3382" s="3" t="str">
        <f>TEXT(Sales_Data[[#This Row],[OrderDate]],"mmmm")</f>
        <v>July</v>
      </c>
      <c r="D3382" s="3" t="str">
        <f t="shared" si="104"/>
        <v>2025</v>
      </c>
      <c r="E3382" t="s">
        <v>39</v>
      </c>
      <c r="F3382" t="s">
        <v>46</v>
      </c>
      <c r="G3382" t="s">
        <v>29</v>
      </c>
      <c r="H3382" t="s">
        <v>25</v>
      </c>
      <c r="I3382" t="s">
        <v>100</v>
      </c>
      <c r="J3382">
        <v>7</v>
      </c>
      <c r="K3382">
        <v>4500</v>
      </c>
      <c r="L3382" s="7">
        <f>Sales_Data[[#This Row],[OrderQuantity]] *Sales_Data[[#This Row],[UnitPrice]]</f>
        <v>31500</v>
      </c>
      <c r="M3382" s="7">
        <f>Sales_Data[[#This Row],[UnitPrice]]-Sales_Data[[#This Row],[UnitCost]]</f>
        <v>1700</v>
      </c>
      <c r="N3382" s="7">
        <f>Sales_Data[[#This Row],[Gross Revenue]]-Sales_Data[[#This Row],[Discount Amount ]]</f>
        <v>29800</v>
      </c>
      <c r="O3382" s="7">
        <f>Sales_Data[[#This Row],[OrderQuantity]] *Sales_Data[[#This Row],[UnitCost]]</f>
        <v>19600</v>
      </c>
      <c r="P3382" s="7">
        <f>Sales_Data[[#This Row],[ItemCost]] +Sales_Data[[#This Row],[ShippingCost]]</f>
        <v>20273.41</v>
      </c>
      <c r="Q3382" s="7">
        <f>Sales_Data[[#This Row],[Gross Revenue]]-Sales_Data[[#This Row],[TotalFinancialCost]]</f>
        <v>11226.59</v>
      </c>
      <c r="R3382" s="7">
        <f>Sales_Data[[#This Row],[Actul Bill Amount]]-Sales_Data[[#This Row],[ShippingCost]]</f>
        <v>29126.59</v>
      </c>
      <c r="S3382">
        <v>424</v>
      </c>
      <c r="T3382">
        <v>673.41</v>
      </c>
      <c r="U3382" t="s">
        <v>47</v>
      </c>
      <c r="V3382">
        <v>2800</v>
      </c>
      <c r="W3382" t="s">
        <v>27</v>
      </c>
      <c r="X3382" t="str">
        <f t="shared" si="105"/>
        <v>Mumbai</v>
      </c>
    </row>
    <row r="3383" spans="1:24" x14ac:dyDescent="0.4">
      <c r="A3383">
        <v>103382</v>
      </c>
      <c r="B3383" s="5">
        <v>45713.245138888888</v>
      </c>
      <c r="C3383" s="3" t="str">
        <f>TEXT(Sales_Data[[#This Row],[OrderDate]],"mmmm")</f>
        <v>February</v>
      </c>
      <c r="D3383" s="3" t="str">
        <f t="shared" si="104"/>
        <v>2025</v>
      </c>
      <c r="E3383" t="s">
        <v>42</v>
      </c>
      <c r="F3383" t="s">
        <v>35</v>
      </c>
      <c r="G3383" t="s">
        <v>15</v>
      </c>
      <c r="H3383" t="s">
        <v>37</v>
      </c>
      <c r="I3383" t="s">
        <v>100</v>
      </c>
      <c r="J3383">
        <v>28</v>
      </c>
      <c r="K3383">
        <v>8500</v>
      </c>
      <c r="L3383" s="7">
        <f>Sales_Data[[#This Row],[OrderQuantity]] *Sales_Data[[#This Row],[UnitPrice]]</f>
        <v>238000</v>
      </c>
      <c r="M3383" s="7">
        <f>Sales_Data[[#This Row],[UnitPrice]]-Sales_Data[[#This Row],[UnitCost]]</f>
        <v>3000</v>
      </c>
      <c r="N3383" s="7">
        <f>Sales_Data[[#This Row],[Gross Revenue]]-Sales_Data[[#This Row],[Discount Amount ]]</f>
        <v>235000</v>
      </c>
      <c r="O3383" s="7">
        <f>Sales_Data[[#This Row],[OrderQuantity]] *Sales_Data[[#This Row],[UnitCost]]</f>
        <v>154000</v>
      </c>
      <c r="P3383" s="7">
        <f>Sales_Data[[#This Row],[ItemCost]] +Sales_Data[[#This Row],[ShippingCost]]</f>
        <v>155511.01999999999</v>
      </c>
      <c r="Q3383" s="7">
        <f>Sales_Data[[#This Row],[Gross Revenue]]-Sales_Data[[#This Row],[TotalFinancialCost]]</f>
        <v>82488.98000000001</v>
      </c>
      <c r="R3383" s="7">
        <f>Sales_Data[[#This Row],[Actul Bill Amount]]-Sales_Data[[#This Row],[ShippingCost]]</f>
        <v>233488.98</v>
      </c>
      <c r="S3383">
        <v>998</v>
      </c>
      <c r="T3383">
        <v>1511.02</v>
      </c>
      <c r="U3383" t="s">
        <v>49</v>
      </c>
      <c r="V3383">
        <v>5500</v>
      </c>
      <c r="W3383" t="s">
        <v>38</v>
      </c>
      <c r="X3383" t="str">
        <f t="shared" si="105"/>
        <v>Kolkata</v>
      </c>
    </row>
    <row r="3384" spans="1:24" x14ac:dyDescent="0.4">
      <c r="A3384">
        <v>103383</v>
      </c>
      <c r="B3384" s="5">
        <v>45978.050694444442</v>
      </c>
      <c r="C3384" s="3" t="str">
        <f>TEXT(Sales_Data[[#This Row],[OrderDate]],"mmmm")</f>
        <v>November</v>
      </c>
      <c r="D3384" s="3" t="str">
        <f t="shared" si="104"/>
        <v>2025</v>
      </c>
      <c r="E3384" t="s">
        <v>23</v>
      </c>
      <c r="F3384" t="s">
        <v>55</v>
      </c>
      <c r="G3384" t="s">
        <v>15</v>
      </c>
      <c r="H3384" t="s">
        <v>16</v>
      </c>
      <c r="I3384" t="s">
        <v>100</v>
      </c>
      <c r="J3384">
        <v>5</v>
      </c>
      <c r="K3384">
        <v>850</v>
      </c>
      <c r="L3384" s="7">
        <f>Sales_Data[[#This Row],[OrderQuantity]] *Sales_Data[[#This Row],[UnitPrice]]</f>
        <v>4250</v>
      </c>
      <c r="M3384" s="7">
        <f>Sales_Data[[#This Row],[UnitPrice]]-Sales_Data[[#This Row],[UnitCost]]</f>
        <v>300</v>
      </c>
      <c r="N3384" s="7">
        <f>Sales_Data[[#This Row],[Gross Revenue]]-Sales_Data[[#This Row],[Discount Amount ]]</f>
        <v>3950</v>
      </c>
      <c r="O3384" s="7">
        <f>Sales_Data[[#This Row],[OrderQuantity]] *Sales_Data[[#This Row],[UnitCost]]</f>
        <v>2750</v>
      </c>
      <c r="P3384" s="7">
        <f>Sales_Data[[#This Row],[ItemCost]] +Sales_Data[[#This Row],[ShippingCost]]</f>
        <v>3305.99</v>
      </c>
      <c r="Q3384" s="7">
        <f>Sales_Data[[#This Row],[Gross Revenue]]-Sales_Data[[#This Row],[TotalFinancialCost]]</f>
        <v>944.01000000000022</v>
      </c>
      <c r="R3384" s="7">
        <f>Sales_Data[[#This Row],[Actul Bill Amount]]-Sales_Data[[#This Row],[ShippingCost]]</f>
        <v>3394.01</v>
      </c>
      <c r="S3384">
        <v>1143</v>
      </c>
      <c r="T3384">
        <v>555.99</v>
      </c>
      <c r="U3384" t="s">
        <v>56</v>
      </c>
      <c r="V3384">
        <v>550</v>
      </c>
      <c r="W3384" t="s">
        <v>18</v>
      </c>
      <c r="X3384" t="str">
        <f t="shared" si="105"/>
        <v>Bengaluru</v>
      </c>
    </row>
    <row r="3385" spans="1:24" x14ac:dyDescent="0.4">
      <c r="A3385">
        <v>103384</v>
      </c>
      <c r="B3385" s="5">
        <v>45850.609027777777</v>
      </c>
      <c r="C3385" s="3" t="str">
        <f>TEXT(Sales_Data[[#This Row],[OrderDate]],"mmmm")</f>
        <v>July</v>
      </c>
      <c r="D3385" s="3" t="str">
        <f t="shared" si="104"/>
        <v>2025</v>
      </c>
      <c r="E3385" t="s">
        <v>45</v>
      </c>
      <c r="F3385" t="s">
        <v>28</v>
      </c>
      <c r="G3385" t="s">
        <v>29</v>
      </c>
      <c r="H3385" t="s">
        <v>25</v>
      </c>
      <c r="I3385" t="s">
        <v>100</v>
      </c>
      <c r="J3385">
        <v>31</v>
      </c>
      <c r="K3385">
        <v>2500</v>
      </c>
      <c r="L3385" s="7">
        <f>Sales_Data[[#This Row],[OrderQuantity]] *Sales_Data[[#This Row],[UnitPrice]]</f>
        <v>77500</v>
      </c>
      <c r="M3385" s="7">
        <f>Sales_Data[[#This Row],[UnitPrice]]-Sales_Data[[#This Row],[UnitCost]]</f>
        <v>1000</v>
      </c>
      <c r="N3385" s="7">
        <f>Sales_Data[[#This Row],[Gross Revenue]]-Sales_Data[[#This Row],[Discount Amount ]]</f>
        <v>76500</v>
      </c>
      <c r="O3385" s="7">
        <f>Sales_Data[[#This Row],[OrderQuantity]] *Sales_Data[[#This Row],[UnitCost]]</f>
        <v>46500</v>
      </c>
      <c r="P3385" s="7">
        <f>Sales_Data[[#This Row],[ItemCost]] +Sales_Data[[#This Row],[ShippingCost]]</f>
        <v>47113.4</v>
      </c>
      <c r="Q3385" s="7">
        <f>Sales_Data[[#This Row],[Gross Revenue]]-Sales_Data[[#This Row],[TotalFinancialCost]]</f>
        <v>30386.6</v>
      </c>
      <c r="R3385" s="7">
        <f>Sales_Data[[#This Row],[Actul Bill Amount]]-Sales_Data[[#This Row],[ShippingCost]]</f>
        <v>75886.600000000006</v>
      </c>
      <c r="S3385">
        <v>489</v>
      </c>
      <c r="T3385">
        <v>613.4</v>
      </c>
      <c r="U3385" t="s">
        <v>54</v>
      </c>
      <c r="V3385">
        <v>1500</v>
      </c>
      <c r="W3385" t="s">
        <v>27</v>
      </c>
      <c r="X3385" t="str">
        <f t="shared" si="105"/>
        <v>Mumbai</v>
      </c>
    </row>
    <row r="3386" spans="1:24" x14ac:dyDescent="0.4">
      <c r="A3386">
        <v>103385</v>
      </c>
      <c r="B3386" s="5">
        <v>45704.645138888889</v>
      </c>
      <c r="C3386" s="3" t="str">
        <f>TEXT(Sales_Data[[#This Row],[OrderDate]],"mmmm")</f>
        <v>February</v>
      </c>
      <c r="D3386" s="3" t="str">
        <f t="shared" si="104"/>
        <v>2025</v>
      </c>
      <c r="E3386" t="s">
        <v>19</v>
      </c>
      <c r="F3386" t="s">
        <v>40</v>
      </c>
      <c r="G3386" t="s">
        <v>31</v>
      </c>
      <c r="H3386" t="s">
        <v>37</v>
      </c>
      <c r="I3386" t="s">
        <v>100</v>
      </c>
      <c r="J3386">
        <v>19</v>
      </c>
      <c r="K3386">
        <v>1500</v>
      </c>
      <c r="L3386" s="7">
        <f>Sales_Data[[#This Row],[OrderQuantity]] *Sales_Data[[#This Row],[UnitPrice]]</f>
        <v>28500</v>
      </c>
      <c r="M3386" s="7">
        <f>Sales_Data[[#This Row],[UnitPrice]]-Sales_Data[[#This Row],[UnitCost]]</f>
        <v>700</v>
      </c>
      <c r="N3386" s="7">
        <f>Sales_Data[[#This Row],[Gross Revenue]]-Sales_Data[[#This Row],[Discount Amount ]]</f>
        <v>27800</v>
      </c>
      <c r="O3386" s="7">
        <f>Sales_Data[[#This Row],[OrderQuantity]] *Sales_Data[[#This Row],[UnitCost]]</f>
        <v>15200</v>
      </c>
      <c r="P3386" s="7">
        <f>Sales_Data[[#This Row],[ItemCost]] +Sales_Data[[#This Row],[ShippingCost]]</f>
        <v>15842.66</v>
      </c>
      <c r="Q3386" s="7">
        <f>Sales_Data[[#This Row],[Gross Revenue]]-Sales_Data[[#This Row],[TotalFinancialCost]]</f>
        <v>12657.34</v>
      </c>
      <c r="R3386" s="7">
        <f>Sales_Data[[#This Row],[Actul Bill Amount]]-Sales_Data[[#This Row],[ShippingCost]]</f>
        <v>27157.34</v>
      </c>
      <c r="S3386">
        <v>986</v>
      </c>
      <c r="T3386">
        <v>642.66</v>
      </c>
      <c r="U3386" t="s">
        <v>52</v>
      </c>
      <c r="V3386">
        <v>800</v>
      </c>
      <c r="W3386" t="s">
        <v>38</v>
      </c>
      <c r="X3386" t="str">
        <f t="shared" si="105"/>
        <v>Kolkata</v>
      </c>
    </row>
    <row r="3387" spans="1:24" x14ac:dyDescent="0.4">
      <c r="A3387">
        <v>103386</v>
      </c>
      <c r="B3387" s="5">
        <v>45805.92083333333</v>
      </c>
      <c r="C3387" s="3" t="str">
        <f>TEXT(Sales_Data[[#This Row],[OrderDate]],"mmmm")</f>
        <v>May</v>
      </c>
      <c r="D3387" s="3" t="str">
        <f t="shared" si="104"/>
        <v>2025</v>
      </c>
      <c r="E3387" t="s">
        <v>48</v>
      </c>
      <c r="F3387" t="s">
        <v>43</v>
      </c>
      <c r="G3387" t="s">
        <v>31</v>
      </c>
      <c r="H3387" t="s">
        <v>20</v>
      </c>
      <c r="I3387" t="s">
        <v>100</v>
      </c>
      <c r="J3387">
        <v>12</v>
      </c>
      <c r="K3387">
        <v>2800</v>
      </c>
      <c r="L3387" s="7">
        <f>Sales_Data[[#This Row],[OrderQuantity]] *Sales_Data[[#This Row],[UnitPrice]]</f>
        <v>33600</v>
      </c>
      <c r="M3387" s="7">
        <f>Sales_Data[[#This Row],[UnitPrice]]-Sales_Data[[#This Row],[UnitCost]]</f>
        <v>1300</v>
      </c>
      <c r="N3387" s="7">
        <f>Sales_Data[[#This Row],[Gross Revenue]]-Sales_Data[[#This Row],[Discount Amount ]]</f>
        <v>32300</v>
      </c>
      <c r="O3387" s="7">
        <f>Sales_Data[[#This Row],[OrderQuantity]] *Sales_Data[[#This Row],[UnitCost]]</f>
        <v>18000</v>
      </c>
      <c r="P3387" s="7">
        <f>Sales_Data[[#This Row],[ItemCost]] +Sales_Data[[#This Row],[ShippingCost]]</f>
        <v>18616.8</v>
      </c>
      <c r="Q3387" s="7">
        <f>Sales_Data[[#This Row],[Gross Revenue]]-Sales_Data[[#This Row],[TotalFinancialCost]]</f>
        <v>14983.2</v>
      </c>
      <c r="R3387" s="7">
        <f>Sales_Data[[#This Row],[Actul Bill Amount]]-Sales_Data[[#This Row],[ShippingCost]]</f>
        <v>31683.200000000001</v>
      </c>
      <c r="S3387">
        <v>844</v>
      </c>
      <c r="T3387">
        <v>616.79999999999995</v>
      </c>
      <c r="U3387" t="s">
        <v>61</v>
      </c>
      <c r="V3387">
        <v>1500</v>
      </c>
      <c r="W3387" t="s">
        <v>22</v>
      </c>
      <c r="X3387" t="str">
        <f t="shared" si="105"/>
        <v>Nagpur</v>
      </c>
    </row>
    <row r="3388" spans="1:24" x14ac:dyDescent="0.4">
      <c r="A3388">
        <v>103387</v>
      </c>
      <c r="B3388" s="5">
        <v>45932.149305555555</v>
      </c>
      <c r="C3388" s="3" t="str">
        <f>TEXT(Sales_Data[[#This Row],[OrderDate]],"mmmm")</f>
        <v>October</v>
      </c>
      <c r="D3388" s="3" t="str">
        <f t="shared" si="104"/>
        <v>2025</v>
      </c>
      <c r="E3388" t="s">
        <v>23</v>
      </c>
      <c r="F3388" t="s">
        <v>28</v>
      </c>
      <c r="G3388" t="s">
        <v>15</v>
      </c>
      <c r="H3388" t="s">
        <v>20</v>
      </c>
      <c r="I3388" t="s">
        <v>100</v>
      </c>
      <c r="J3388">
        <v>38</v>
      </c>
      <c r="K3388">
        <v>2500</v>
      </c>
      <c r="L3388" s="7">
        <f>Sales_Data[[#This Row],[OrderQuantity]] *Sales_Data[[#This Row],[UnitPrice]]</f>
        <v>95000</v>
      </c>
      <c r="M3388" s="7">
        <f>Sales_Data[[#This Row],[UnitPrice]]-Sales_Data[[#This Row],[UnitCost]]</f>
        <v>1000</v>
      </c>
      <c r="N3388" s="7">
        <f>Sales_Data[[#This Row],[Gross Revenue]]-Sales_Data[[#This Row],[Discount Amount ]]</f>
        <v>94000</v>
      </c>
      <c r="O3388" s="7">
        <f>Sales_Data[[#This Row],[OrderQuantity]] *Sales_Data[[#This Row],[UnitCost]]</f>
        <v>57000</v>
      </c>
      <c r="P3388" s="7">
        <f>Sales_Data[[#This Row],[ItemCost]] +Sales_Data[[#This Row],[ShippingCost]]</f>
        <v>59337.45</v>
      </c>
      <c r="Q3388" s="7">
        <f>Sales_Data[[#This Row],[Gross Revenue]]-Sales_Data[[#This Row],[TotalFinancialCost]]</f>
        <v>35662.550000000003</v>
      </c>
      <c r="R3388" s="7">
        <f>Sales_Data[[#This Row],[Actul Bill Amount]]-Sales_Data[[#This Row],[ShippingCost]]</f>
        <v>91662.55</v>
      </c>
      <c r="S3388">
        <v>668</v>
      </c>
      <c r="T3388">
        <v>2337.4499999999998</v>
      </c>
      <c r="U3388" t="s">
        <v>54</v>
      </c>
      <c r="V3388">
        <v>1500</v>
      </c>
      <c r="W3388" t="s">
        <v>22</v>
      </c>
      <c r="X3388" t="str">
        <f t="shared" si="105"/>
        <v>Nagpur</v>
      </c>
    </row>
    <row r="3389" spans="1:24" x14ac:dyDescent="0.4">
      <c r="A3389">
        <v>103388</v>
      </c>
      <c r="B3389" s="5">
        <v>45814.600694444445</v>
      </c>
      <c r="C3389" s="3" t="str">
        <f>TEXT(Sales_Data[[#This Row],[OrderDate]],"mmmm")</f>
        <v>June</v>
      </c>
      <c r="D3389" s="3" t="str">
        <f t="shared" si="104"/>
        <v>2025</v>
      </c>
      <c r="E3389" t="s">
        <v>42</v>
      </c>
      <c r="F3389" t="s">
        <v>55</v>
      </c>
      <c r="G3389" t="s">
        <v>29</v>
      </c>
      <c r="H3389" t="s">
        <v>37</v>
      </c>
      <c r="I3389" t="s">
        <v>100</v>
      </c>
      <c r="J3389">
        <v>76</v>
      </c>
      <c r="K3389">
        <v>600</v>
      </c>
      <c r="L3389" s="7">
        <f>Sales_Data[[#This Row],[OrderQuantity]] *Sales_Data[[#This Row],[UnitPrice]]</f>
        <v>45600</v>
      </c>
      <c r="M3389" s="7">
        <f>Sales_Data[[#This Row],[UnitPrice]]-Sales_Data[[#This Row],[UnitCost]]</f>
        <v>250</v>
      </c>
      <c r="N3389" s="7">
        <f>Sales_Data[[#This Row],[Gross Revenue]]-Sales_Data[[#This Row],[Discount Amount ]]</f>
        <v>45350</v>
      </c>
      <c r="O3389" s="7">
        <f>Sales_Data[[#This Row],[OrderQuantity]] *Sales_Data[[#This Row],[UnitCost]]</f>
        <v>26600</v>
      </c>
      <c r="P3389" s="7">
        <f>Sales_Data[[#This Row],[ItemCost]] +Sales_Data[[#This Row],[ShippingCost]]</f>
        <v>27700.51</v>
      </c>
      <c r="Q3389" s="7">
        <f>Sales_Data[[#This Row],[Gross Revenue]]-Sales_Data[[#This Row],[TotalFinancialCost]]</f>
        <v>17899.490000000002</v>
      </c>
      <c r="R3389" s="7">
        <f>Sales_Data[[#This Row],[Actul Bill Amount]]-Sales_Data[[#This Row],[ShippingCost]]</f>
        <v>44249.49</v>
      </c>
      <c r="S3389">
        <v>927</v>
      </c>
      <c r="T3389">
        <v>1100.51</v>
      </c>
      <c r="U3389" t="s">
        <v>57</v>
      </c>
      <c r="V3389">
        <v>350</v>
      </c>
      <c r="W3389" t="s">
        <v>38</v>
      </c>
      <c r="X3389" t="str">
        <f t="shared" si="105"/>
        <v>Kolkata</v>
      </c>
    </row>
    <row r="3390" spans="1:24" x14ac:dyDescent="0.4">
      <c r="A3390">
        <v>103389</v>
      </c>
      <c r="B3390" s="5">
        <v>45859.277777777781</v>
      </c>
      <c r="C3390" s="3" t="str">
        <f>TEXT(Sales_Data[[#This Row],[OrderDate]],"mmmm")</f>
        <v>July</v>
      </c>
      <c r="D3390" s="3" t="str">
        <f t="shared" si="104"/>
        <v>2025</v>
      </c>
      <c r="E3390" t="s">
        <v>39</v>
      </c>
      <c r="F3390" t="s">
        <v>55</v>
      </c>
      <c r="G3390" t="s">
        <v>15</v>
      </c>
      <c r="H3390" t="s">
        <v>32</v>
      </c>
      <c r="I3390" t="s">
        <v>100</v>
      </c>
      <c r="J3390">
        <v>22</v>
      </c>
      <c r="K3390">
        <v>1200</v>
      </c>
      <c r="L3390" s="7">
        <f>Sales_Data[[#This Row],[OrderQuantity]] *Sales_Data[[#This Row],[UnitPrice]]</f>
        <v>26400</v>
      </c>
      <c r="M3390" s="7">
        <f>Sales_Data[[#This Row],[UnitPrice]]-Sales_Data[[#This Row],[UnitCost]]</f>
        <v>400</v>
      </c>
      <c r="N3390" s="7">
        <f>Sales_Data[[#This Row],[Gross Revenue]]-Sales_Data[[#This Row],[Discount Amount ]]</f>
        <v>26000</v>
      </c>
      <c r="O3390" s="7">
        <f>Sales_Data[[#This Row],[OrderQuantity]] *Sales_Data[[#This Row],[UnitCost]]</f>
        <v>17600</v>
      </c>
      <c r="P3390" s="7">
        <f>Sales_Data[[#This Row],[ItemCost]] +Sales_Data[[#This Row],[ShippingCost]]</f>
        <v>18632</v>
      </c>
      <c r="Q3390" s="7">
        <f>Sales_Data[[#This Row],[Gross Revenue]]-Sales_Data[[#This Row],[TotalFinancialCost]]</f>
        <v>7768</v>
      </c>
      <c r="R3390" s="7">
        <f>Sales_Data[[#This Row],[Actul Bill Amount]]-Sales_Data[[#This Row],[ShippingCost]]</f>
        <v>24968</v>
      </c>
      <c r="S3390">
        <v>941</v>
      </c>
      <c r="T3390">
        <v>1032</v>
      </c>
      <c r="U3390" t="s">
        <v>58</v>
      </c>
      <c r="V3390">
        <v>800</v>
      </c>
      <c r="W3390" t="s">
        <v>33</v>
      </c>
      <c r="X3390" t="str">
        <f t="shared" si="105"/>
        <v>Delhi</v>
      </c>
    </row>
    <row r="3391" spans="1:24" x14ac:dyDescent="0.4">
      <c r="A3391">
        <v>103390</v>
      </c>
      <c r="B3391" s="5">
        <v>45783.599305555559</v>
      </c>
      <c r="C3391" s="3" t="str">
        <f>TEXT(Sales_Data[[#This Row],[OrderDate]],"mmmm")</f>
        <v>May</v>
      </c>
      <c r="D3391" s="3" t="str">
        <f t="shared" si="104"/>
        <v>2025</v>
      </c>
      <c r="E3391" t="s">
        <v>42</v>
      </c>
      <c r="F3391" t="s">
        <v>55</v>
      </c>
      <c r="G3391" t="s">
        <v>15</v>
      </c>
      <c r="H3391" t="s">
        <v>37</v>
      </c>
      <c r="I3391" t="s">
        <v>100</v>
      </c>
      <c r="J3391">
        <v>83</v>
      </c>
      <c r="K3391">
        <v>600</v>
      </c>
      <c r="L3391" s="7">
        <f>Sales_Data[[#This Row],[OrderQuantity]] *Sales_Data[[#This Row],[UnitPrice]]</f>
        <v>49800</v>
      </c>
      <c r="M3391" s="7">
        <f>Sales_Data[[#This Row],[UnitPrice]]-Sales_Data[[#This Row],[UnitCost]]</f>
        <v>250</v>
      </c>
      <c r="N3391" s="7">
        <f>Sales_Data[[#This Row],[Gross Revenue]]-Sales_Data[[#This Row],[Discount Amount ]]</f>
        <v>49550</v>
      </c>
      <c r="O3391" s="7">
        <f>Sales_Data[[#This Row],[OrderQuantity]] *Sales_Data[[#This Row],[UnitCost]]</f>
        <v>29050</v>
      </c>
      <c r="P3391" s="7">
        <f>Sales_Data[[#This Row],[ItemCost]] +Sales_Data[[#This Row],[ShippingCost]]</f>
        <v>29502.94</v>
      </c>
      <c r="Q3391" s="7">
        <f>Sales_Data[[#This Row],[Gross Revenue]]-Sales_Data[[#This Row],[TotalFinancialCost]]</f>
        <v>20297.060000000001</v>
      </c>
      <c r="R3391" s="7">
        <f>Sales_Data[[#This Row],[Actul Bill Amount]]-Sales_Data[[#This Row],[ShippingCost]]</f>
        <v>49097.06</v>
      </c>
      <c r="S3391">
        <v>454</v>
      </c>
      <c r="T3391">
        <v>452.94</v>
      </c>
      <c r="U3391" t="s">
        <v>57</v>
      </c>
      <c r="V3391">
        <v>350</v>
      </c>
      <c r="W3391" t="s">
        <v>38</v>
      </c>
      <c r="X3391" t="str">
        <f t="shared" si="105"/>
        <v>Kolkata</v>
      </c>
    </row>
    <row r="3392" spans="1:24" x14ac:dyDescent="0.4">
      <c r="A3392">
        <v>103391</v>
      </c>
      <c r="B3392" s="5">
        <v>45962.658333333333</v>
      </c>
      <c r="C3392" s="3" t="str">
        <f>TEXT(Sales_Data[[#This Row],[OrderDate]],"mmmm")</f>
        <v>November</v>
      </c>
      <c r="D3392" s="3" t="str">
        <f t="shared" si="104"/>
        <v>2025</v>
      </c>
      <c r="E3392" t="s">
        <v>50</v>
      </c>
      <c r="F3392" t="s">
        <v>40</v>
      </c>
      <c r="G3392" t="s">
        <v>31</v>
      </c>
      <c r="H3392" t="s">
        <v>25</v>
      </c>
      <c r="I3392" t="s">
        <v>100</v>
      </c>
      <c r="J3392">
        <v>13</v>
      </c>
      <c r="K3392">
        <v>1500</v>
      </c>
      <c r="L3392" s="7">
        <f>Sales_Data[[#This Row],[OrderQuantity]] *Sales_Data[[#This Row],[UnitPrice]]</f>
        <v>19500</v>
      </c>
      <c r="M3392" s="7">
        <f>Sales_Data[[#This Row],[UnitPrice]]-Sales_Data[[#This Row],[UnitCost]]</f>
        <v>700</v>
      </c>
      <c r="N3392" s="7">
        <f>Sales_Data[[#This Row],[Gross Revenue]]-Sales_Data[[#This Row],[Discount Amount ]]</f>
        <v>18800</v>
      </c>
      <c r="O3392" s="7">
        <f>Sales_Data[[#This Row],[OrderQuantity]] *Sales_Data[[#This Row],[UnitCost]]</f>
        <v>10400</v>
      </c>
      <c r="P3392" s="7">
        <f>Sales_Data[[#This Row],[ItemCost]] +Sales_Data[[#This Row],[ShippingCost]]</f>
        <v>10782.26</v>
      </c>
      <c r="Q3392" s="7">
        <f>Sales_Data[[#This Row],[Gross Revenue]]-Sales_Data[[#This Row],[TotalFinancialCost]]</f>
        <v>8717.74</v>
      </c>
      <c r="R3392" s="7">
        <f>Sales_Data[[#This Row],[Actul Bill Amount]]-Sales_Data[[#This Row],[ShippingCost]]</f>
        <v>18417.740000000002</v>
      </c>
      <c r="S3392">
        <v>1015</v>
      </c>
      <c r="T3392">
        <v>382.26</v>
      </c>
      <c r="U3392" t="s">
        <v>52</v>
      </c>
      <c r="V3392">
        <v>800</v>
      </c>
      <c r="W3392" t="s">
        <v>27</v>
      </c>
      <c r="X3392" t="str">
        <f t="shared" si="105"/>
        <v>Mumbai</v>
      </c>
    </row>
    <row r="3393" spans="1:24" x14ac:dyDescent="0.4">
      <c r="A3393">
        <v>103392</v>
      </c>
      <c r="B3393" s="5">
        <v>45951.700694444444</v>
      </c>
      <c r="C3393" s="3" t="str">
        <f>TEXT(Sales_Data[[#This Row],[OrderDate]],"mmmm")</f>
        <v>October</v>
      </c>
      <c r="D3393" s="3" t="str">
        <f t="shared" si="104"/>
        <v>2025</v>
      </c>
      <c r="E3393" t="s">
        <v>19</v>
      </c>
      <c r="F3393" t="s">
        <v>40</v>
      </c>
      <c r="G3393" t="s">
        <v>15</v>
      </c>
      <c r="H3393" t="s">
        <v>25</v>
      </c>
      <c r="I3393" t="s">
        <v>100</v>
      </c>
      <c r="J3393">
        <v>46</v>
      </c>
      <c r="K3393">
        <v>1500</v>
      </c>
      <c r="L3393" s="7">
        <f>Sales_Data[[#This Row],[OrderQuantity]] *Sales_Data[[#This Row],[UnitPrice]]</f>
        <v>69000</v>
      </c>
      <c r="M3393" s="7">
        <f>Sales_Data[[#This Row],[UnitPrice]]-Sales_Data[[#This Row],[UnitCost]]</f>
        <v>700</v>
      </c>
      <c r="N3393" s="7">
        <f>Sales_Data[[#This Row],[Gross Revenue]]-Sales_Data[[#This Row],[Discount Amount ]]</f>
        <v>68300</v>
      </c>
      <c r="O3393" s="7">
        <f>Sales_Data[[#This Row],[OrderQuantity]] *Sales_Data[[#This Row],[UnitCost]]</f>
        <v>36800</v>
      </c>
      <c r="P3393" s="7">
        <f>Sales_Data[[#This Row],[ItemCost]] +Sales_Data[[#This Row],[ShippingCost]]</f>
        <v>37430.199999999997</v>
      </c>
      <c r="Q3393" s="7">
        <f>Sales_Data[[#This Row],[Gross Revenue]]-Sales_Data[[#This Row],[TotalFinancialCost]]</f>
        <v>31569.800000000003</v>
      </c>
      <c r="R3393" s="7">
        <f>Sales_Data[[#This Row],[Actul Bill Amount]]-Sales_Data[[#This Row],[ShippingCost]]</f>
        <v>67669.8</v>
      </c>
      <c r="S3393">
        <v>896</v>
      </c>
      <c r="T3393">
        <v>630.20000000000005</v>
      </c>
      <c r="U3393" t="s">
        <v>52</v>
      </c>
      <c r="V3393">
        <v>800</v>
      </c>
      <c r="W3393" t="s">
        <v>27</v>
      </c>
      <c r="X3393" t="str">
        <f t="shared" si="105"/>
        <v>Mumbai</v>
      </c>
    </row>
    <row r="3394" spans="1:24" x14ac:dyDescent="0.4">
      <c r="A3394">
        <v>103393</v>
      </c>
      <c r="B3394" s="5">
        <v>45721.180555555555</v>
      </c>
      <c r="C3394" s="3" t="str">
        <f>TEXT(Sales_Data[[#This Row],[OrderDate]],"mmmm")</f>
        <v>March</v>
      </c>
      <c r="D3394" s="3" t="str">
        <f t="shared" ref="D3394:D3457" si="106">TEXT(B3394, "yyyy")</f>
        <v>2025</v>
      </c>
      <c r="E3394" t="s">
        <v>50</v>
      </c>
      <c r="F3394" t="s">
        <v>40</v>
      </c>
      <c r="G3394" t="s">
        <v>31</v>
      </c>
      <c r="H3394" t="s">
        <v>37</v>
      </c>
      <c r="I3394" t="s">
        <v>100</v>
      </c>
      <c r="J3394">
        <v>48</v>
      </c>
      <c r="K3394">
        <v>5500</v>
      </c>
      <c r="L3394" s="7">
        <f>Sales_Data[[#This Row],[OrderQuantity]] *Sales_Data[[#This Row],[UnitPrice]]</f>
        <v>264000</v>
      </c>
      <c r="M3394" s="7">
        <f>Sales_Data[[#This Row],[UnitPrice]]-Sales_Data[[#This Row],[UnitCost]]</f>
        <v>2000</v>
      </c>
      <c r="N3394" s="7">
        <f>Sales_Data[[#This Row],[Gross Revenue]]-Sales_Data[[#This Row],[Discount Amount ]]</f>
        <v>262000</v>
      </c>
      <c r="O3394" s="7">
        <f>Sales_Data[[#This Row],[OrderQuantity]] *Sales_Data[[#This Row],[UnitCost]]</f>
        <v>168000</v>
      </c>
      <c r="P3394" s="7">
        <f>Sales_Data[[#This Row],[ItemCost]] +Sales_Data[[#This Row],[ShippingCost]]</f>
        <v>169208.64</v>
      </c>
      <c r="Q3394" s="7">
        <f>Sales_Data[[#This Row],[Gross Revenue]]-Sales_Data[[#This Row],[TotalFinancialCost]]</f>
        <v>94791.359999999986</v>
      </c>
      <c r="R3394" s="7">
        <f>Sales_Data[[#This Row],[Actul Bill Amount]]-Sales_Data[[#This Row],[ShippingCost]]</f>
        <v>260791.36</v>
      </c>
      <c r="S3394">
        <v>314</v>
      </c>
      <c r="T3394">
        <v>1208.6400000000001</v>
      </c>
      <c r="U3394" t="s">
        <v>41</v>
      </c>
      <c r="V3394">
        <v>3500</v>
      </c>
      <c r="W3394" t="s">
        <v>38</v>
      </c>
      <c r="X3394" t="str">
        <f t="shared" ref="X3394:X3457" si="107">_xlfn.TEXTBEFORE(W3394, " ")</f>
        <v>Kolkata</v>
      </c>
    </row>
    <row r="3395" spans="1:24" x14ac:dyDescent="0.4">
      <c r="A3395">
        <v>103394</v>
      </c>
      <c r="B3395" s="5">
        <v>45982.244444444441</v>
      </c>
      <c r="C3395" s="3" t="str">
        <f>TEXT(Sales_Data[[#This Row],[OrderDate]],"mmmm")</f>
        <v>November</v>
      </c>
      <c r="D3395" s="3" t="str">
        <f t="shared" si="106"/>
        <v>2025</v>
      </c>
      <c r="E3395" t="s">
        <v>19</v>
      </c>
      <c r="F3395" t="s">
        <v>35</v>
      </c>
      <c r="G3395" t="s">
        <v>15</v>
      </c>
      <c r="H3395" t="s">
        <v>16</v>
      </c>
      <c r="I3395" t="s">
        <v>100</v>
      </c>
      <c r="J3395">
        <v>25</v>
      </c>
      <c r="K3395">
        <v>12000</v>
      </c>
      <c r="L3395" s="7">
        <f>Sales_Data[[#This Row],[OrderQuantity]] *Sales_Data[[#This Row],[UnitPrice]]</f>
        <v>300000</v>
      </c>
      <c r="M3395" s="7">
        <f>Sales_Data[[#This Row],[UnitPrice]]-Sales_Data[[#This Row],[UnitCost]]</f>
        <v>4000</v>
      </c>
      <c r="N3395" s="7">
        <f>Sales_Data[[#This Row],[Gross Revenue]]-Sales_Data[[#This Row],[Discount Amount ]]</f>
        <v>296000</v>
      </c>
      <c r="O3395" s="7">
        <f>Sales_Data[[#This Row],[OrderQuantity]] *Sales_Data[[#This Row],[UnitCost]]</f>
        <v>200000</v>
      </c>
      <c r="P3395" s="7">
        <f>Sales_Data[[#This Row],[ItemCost]] +Sales_Data[[#This Row],[ShippingCost]]</f>
        <v>201024.34</v>
      </c>
      <c r="Q3395" s="7">
        <f>Sales_Data[[#This Row],[Gross Revenue]]-Sales_Data[[#This Row],[TotalFinancialCost]]</f>
        <v>98975.66</v>
      </c>
      <c r="R3395" s="7">
        <f>Sales_Data[[#This Row],[Actul Bill Amount]]-Sales_Data[[#This Row],[ShippingCost]]</f>
        <v>294975.65999999997</v>
      </c>
      <c r="S3395">
        <v>894</v>
      </c>
      <c r="T3395">
        <v>1024.3399999999999</v>
      </c>
      <c r="U3395" t="s">
        <v>36</v>
      </c>
      <c r="V3395">
        <v>8000</v>
      </c>
      <c r="W3395" t="s">
        <v>18</v>
      </c>
      <c r="X3395" t="str">
        <f t="shared" si="107"/>
        <v>Bengaluru</v>
      </c>
    </row>
    <row r="3396" spans="1:24" x14ac:dyDescent="0.4">
      <c r="A3396">
        <v>103395</v>
      </c>
      <c r="B3396" s="5">
        <v>45833.134027777778</v>
      </c>
      <c r="C3396" s="3" t="str">
        <f>TEXT(Sales_Data[[#This Row],[OrderDate]],"mmmm")</f>
        <v>June</v>
      </c>
      <c r="D3396" s="3" t="str">
        <f t="shared" si="106"/>
        <v>2025</v>
      </c>
      <c r="E3396" t="s">
        <v>34</v>
      </c>
      <c r="F3396" t="s">
        <v>40</v>
      </c>
      <c r="G3396" t="s">
        <v>15</v>
      </c>
      <c r="H3396" t="s">
        <v>20</v>
      </c>
      <c r="I3396" t="s">
        <v>100</v>
      </c>
      <c r="J3396">
        <v>70</v>
      </c>
      <c r="K3396">
        <v>1500</v>
      </c>
      <c r="L3396" s="7">
        <f>Sales_Data[[#This Row],[OrderQuantity]] *Sales_Data[[#This Row],[UnitPrice]]</f>
        <v>105000</v>
      </c>
      <c r="M3396" s="7">
        <f>Sales_Data[[#This Row],[UnitPrice]]-Sales_Data[[#This Row],[UnitCost]]</f>
        <v>700</v>
      </c>
      <c r="N3396" s="7">
        <f>Sales_Data[[#This Row],[Gross Revenue]]-Sales_Data[[#This Row],[Discount Amount ]]</f>
        <v>104300</v>
      </c>
      <c r="O3396" s="7">
        <f>Sales_Data[[#This Row],[OrderQuantity]] *Sales_Data[[#This Row],[UnitCost]]</f>
        <v>56000</v>
      </c>
      <c r="P3396" s="7">
        <f>Sales_Data[[#This Row],[ItemCost]] +Sales_Data[[#This Row],[ShippingCost]]</f>
        <v>56377.42</v>
      </c>
      <c r="Q3396" s="7">
        <f>Sales_Data[[#This Row],[Gross Revenue]]-Sales_Data[[#This Row],[TotalFinancialCost]]</f>
        <v>48622.58</v>
      </c>
      <c r="R3396" s="7">
        <f>Sales_Data[[#This Row],[Actul Bill Amount]]-Sales_Data[[#This Row],[ShippingCost]]</f>
        <v>103922.58</v>
      </c>
      <c r="S3396">
        <v>880</v>
      </c>
      <c r="T3396">
        <v>377.42</v>
      </c>
      <c r="U3396" t="s">
        <v>52</v>
      </c>
      <c r="V3396">
        <v>800</v>
      </c>
      <c r="W3396" t="s">
        <v>22</v>
      </c>
      <c r="X3396" t="str">
        <f t="shared" si="107"/>
        <v>Nagpur</v>
      </c>
    </row>
    <row r="3397" spans="1:24" x14ac:dyDescent="0.4">
      <c r="A3397">
        <v>103396</v>
      </c>
      <c r="B3397" s="5">
        <v>45773.384722222225</v>
      </c>
      <c r="C3397" s="3" t="str">
        <f>TEXT(Sales_Data[[#This Row],[OrderDate]],"mmmm")</f>
        <v>April</v>
      </c>
      <c r="D3397" s="3" t="str">
        <f t="shared" si="106"/>
        <v>2025</v>
      </c>
      <c r="E3397" t="s">
        <v>42</v>
      </c>
      <c r="F3397" t="s">
        <v>28</v>
      </c>
      <c r="G3397" t="s">
        <v>29</v>
      </c>
      <c r="H3397" t="s">
        <v>25</v>
      </c>
      <c r="I3397" t="s">
        <v>100</v>
      </c>
      <c r="J3397">
        <v>28</v>
      </c>
      <c r="K3397">
        <v>2500</v>
      </c>
      <c r="L3397" s="7">
        <f>Sales_Data[[#This Row],[OrderQuantity]] *Sales_Data[[#This Row],[UnitPrice]]</f>
        <v>70000</v>
      </c>
      <c r="M3397" s="7">
        <f>Sales_Data[[#This Row],[UnitPrice]]-Sales_Data[[#This Row],[UnitCost]]</f>
        <v>1000</v>
      </c>
      <c r="N3397" s="7">
        <f>Sales_Data[[#This Row],[Gross Revenue]]-Sales_Data[[#This Row],[Discount Amount ]]</f>
        <v>69000</v>
      </c>
      <c r="O3397" s="7">
        <f>Sales_Data[[#This Row],[OrderQuantity]] *Sales_Data[[#This Row],[UnitCost]]</f>
        <v>42000</v>
      </c>
      <c r="P3397" s="7">
        <f>Sales_Data[[#This Row],[ItemCost]] +Sales_Data[[#This Row],[ShippingCost]]</f>
        <v>42158.97</v>
      </c>
      <c r="Q3397" s="7">
        <f>Sales_Data[[#This Row],[Gross Revenue]]-Sales_Data[[#This Row],[TotalFinancialCost]]</f>
        <v>27841.03</v>
      </c>
      <c r="R3397" s="7">
        <f>Sales_Data[[#This Row],[Actul Bill Amount]]-Sales_Data[[#This Row],[ShippingCost]]</f>
        <v>68841.03</v>
      </c>
      <c r="S3397">
        <v>1085</v>
      </c>
      <c r="T3397">
        <v>158.97</v>
      </c>
      <c r="U3397" t="s">
        <v>54</v>
      </c>
      <c r="V3397">
        <v>1500</v>
      </c>
      <c r="W3397" t="s">
        <v>27</v>
      </c>
      <c r="X3397" t="str">
        <f t="shared" si="107"/>
        <v>Mumbai</v>
      </c>
    </row>
    <row r="3398" spans="1:24" x14ac:dyDescent="0.4">
      <c r="A3398">
        <v>103397</v>
      </c>
      <c r="B3398" s="5">
        <v>45861.896527777775</v>
      </c>
      <c r="C3398" s="3" t="str">
        <f>TEXT(Sales_Data[[#This Row],[OrderDate]],"mmmm")</f>
        <v>July</v>
      </c>
      <c r="D3398" s="3" t="str">
        <f t="shared" si="106"/>
        <v>2025</v>
      </c>
      <c r="E3398" t="s">
        <v>42</v>
      </c>
      <c r="F3398" t="s">
        <v>35</v>
      </c>
      <c r="G3398" t="s">
        <v>29</v>
      </c>
      <c r="H3398" t="s">
        <v>16</v>
      </c>
      <c r="I3398" t="s">
        <v>100</v>
      </c>
      <c r="J3398">
        <v>74</v>
      </c>
      <c r="K3398">
        <v>12000</v>
      </c>
      <c r="L3398" s="7">
        <f>Sales_Data[[#This Row],[OrderQuantity]] *Sales_Data[[#This Row],[UnitPrice]]</f>
        <v>888000</v>
      </c>
      <c r="M3398" s="7">
        <f>Sales_Data[[#This Row],[UnitPrice]]-Sales_Data[[#This Row],[UnitCost]]</f>
        <v>4000</v>
      </c>
      <c r="N3398" s="7">
        <f>Sales_Data[[#This Row],[Gross Revenue]]-Sales_Data[[#This Row],[Discount Amount ]]</f>
        <v>884000</v>
      </c>
      <c r="O3398" s="7">
        <f>Sales_Data[[#This Row],[OrderQuantity]] *Sales_Data[[#This Row],[UnitCost]]</f>
        <v>592000</v>
      </c>
      <c r="P3398" s="7">
        <f>Sales_Data[[#This Row],[ItemCost]] +Sales_Data[[#This Row],[ShippingCost]]</f>
        <v>592527.78</v>
      </c>
      <c r="Q3398" s="7">
        <f>Sales_Data[[#This Row],[Gross Revenue]]-Sales_Data[[#This Row],[TotalFinancialCost]]</f>
        <v>295472.21999999997</v>
      </c>
      <c r="R3398" s="7">
        <f>Sales_Data[[#This Row],[Actul Bill Amount]]-Sales_Data[[#This Row],[ShippingCost]]</f>
        <v>883472.22</v>
      </c>
      <c r="S3398">
        <v>949</v>
      </c>
      <c r="T3398">
        <v>527.78</v>
      </c>
      <c r="U3398" t="s">
        <v>36</v>
      </c>
      <c r="V3398">
        <v>8000</v>
      </c>
      <c r="W3398" t="s">
        <v>18</v>
      </c>
      <c r="X3398" t="str">
        <f t="shared" si="107"/>
        <v>Bengaluru</v>
      </c>
    </row>
    <row r="3399" spans="1:24" x14ac:dyDescent="0.4">
      <c r="A3399">
        <v>103398</v>
      </c>
      <c r="B3399" s="5">
        <v>45978.009027777778</v>
      </c>
      <c r="C3399" s="3" t="str">
        <f>TEXT(Sales_Data[[#This Row],[OrderDate]],"mmmm")</f>
        <v>November</v>
      </c>
      <c r="D3399" s="3" t="str">
        <f t="shared" si="106"/>
        <v>2025</v>
      </c>
      <c r="E3399" t="s">
        <v>23</v>
      </c>
      <c r="F3399" t="s">
        <v>43</v>
      </c>
      <c r="G3399" t="s">
        <v>31</v>
      </c>
      <c r="H3399" t="s">
        <v>20</v>
      </c>
      <c r="I3399" t="s">
        <v>100</v>
      </c>
      <c r="J3399">
        <v>53</v>
      </c>
      <c r="K3399">
        <v>1800</v>
      </c>
      <c r="L3399" s="7">
        <f>Sales_Data[[#This Row],[OrderQuantity]] *Sales_Data[[#This Row],[UnitPrice]]</f>
        <v>95400</v>
      </c>
      <c r="M3399" s="7">
        <f>Sales_Data[[#This Row],[UnitPrice]]-Sales_Data[[#This Row],[UnitCost]]</f>
        <v>900</v>
      </c>
      <c r="N3399" s="7">
        <f>Sales_Data[[#This Row],[Gross Revenue]]-Sales_Data[[#This Row],[Discount Amount ]]</f>
        <v>94500</v>
      </c>
      <c r="O3399" s="7">
        <f>Sales_Data[[#This Row],[OrderQuantity]] *Sales_Data[[#This Row],[UnitCost]]</f>
        <v>47700</v>
      </c>
      <c r="P3399" s="7">
        <f>Sales_Data[[#This Row],[ItemCost]] +Sales_Data[[#This Row],[ShippingCost]]</f>
        <v>48879.32</v>
      </c>
      <c r="Q3399" s="7">
        <f>Sales_Data[[#This Row],[Gross Revenue]]-Sales_Data[[#This Row],[TotalFinancialCost]]</f>
        <v>46520.68</v>
      </c>
      <c r="R3399" s="7">
        <f>Sales_Data[[#This Row],[Actul Bill Amount]]-Sales_Data[[#This Row],[ShippingCost]]</f>
        <v>93320.68</v>
      </c>
      <c r="S3399">
        <v>409</v>
      </c>
      <c r="T3399">
        <v>1179.32</v>
      </c>
      <c r="U3399" t="s">
        <v>51</v>
      </c>
      <c r="V3399">
        <v>900</v>
      </c>
      <c r="W3399" t="s">
        <v>22</v>
      </c>
      <c r="X3399" t="str">
        <f t="shared" si="107"/>
        <v>Nagpur</v>
      </c>
    </row>
    <row r="3400" spans="1:24" x14ac:dyDescent="0.4">
      <c r="A3400">
        <v>103399</v>
      </c>
      <c r="B3400" s="5">
        <v>45688.313194444447</v>
      </c>
      <c r="C3400" s="3" t="str">
        <f>TEXT(Sales_Data[[#This Row],[OrderDate]],"mmmm")</f>
        <v>January</v>
      </c>
      <c r="D3400" s="3" t="str">
        <f t="shared" si="106"/>
        <v>2025</v>
      </c>
      <c r="E3400" t="s">
        <v>19</v>
      </c>
      <c r="F3400" t="s">
        <v>24</v>
      </c>
      <c r="G3400" t="s">
        <v>29</v>
      </c>
      <c r="H3400" t="s">
        <v>32</v>
      </c>
      <c r="I3400" t="s">
        <v>100</v>
      </c>
      <c r="J3400">
        <v>28</v>
      </c>
      <c r="K3400">
        <v>45000</v>
      </c>
      <c r="L3400" s="7">
        <f>Sales_Data[[#This Row],[OrderQuantity]] *Sales_Data[[#This Row],[UnitPrice]]</f>
        <v>1260000</v>
      </c>
      <c r="M3400" s="7">
        <f>Sales_Data[[#This Row],[UnitPrice]]-Sales_Data[[#This Row],[UnitCost]]</f>
        <v>13000</v>
      </c>
      <c r="N3400" s="7">
        <f>Sales_Data[[#This Row],[Gross Revenue]]-Sales_Data[[#This Row],[Discount Amount ]]</f>
        <v>1247000</v>
      </c>
      <c r="O3400" s="7">
        <f>Sales_Data[[#This Row],[OrderQuantity]] *Sales_Data[[#This Row],[UnitCost]]</f>
        <v>896000</v>
      </c>
      <c r="P3400" s="7">
        <f>Sales_Data[[#This Row],[ItemCost]] +Sales_Data[[#This Row],[ShippingCost]]</f>
        <v>896640.12</v>
      </c>
      <c r="Q3400" s="7">
        <f>Sales_Data[[#This Row],[Gross Revenue]]-Sales_Data[[#This Row],[TotalFinancialCost]]</f>
        <v>363359.88</v>
      </c>
      <c r="R3400" s="7">
        <f>Sales_Data[[#This Row],[Actul Bill Amount]]-Sales_Data[[#This Row],[ShippingCost]]</f>
        <v>1246359.8799999999</v>
      </c>
      <c r="S3400">
        <v>992</v>
      </c>
      <c r="T3400">
        <v>640.12</v>
      </c>
      <c r="U3400" t="s">
        <v>26</v>
      </c>
      <c r="V3400">
        <v>32000</v>
      </c>
      <c r="W3400" t="s">
        <v>33</v>
      </c>
      <c r="X3400" t="str">
        <f t="shared" si="107"/>
        <v>Delhi</v>
      </c>
    </row>
    <row r="3401" spans="1:24" x14ac:dyDescent="0.4">
      <c r="A3401">
        <v>103400</v>
      </c>
      <c r="B3401" s="5">
        <v>45770.225694444445</v>
      </c>
      <c r="C3401" s="3" t="str">
        <f>TEXT(Sales_Data[[#This Row],[OrderDate]],"mmmm")</f>
        <v>April</v>
      </c>
      <c r="D3401" s="3" t="str">
        <f t="shared" si="106"/>
        <v>2025</v>
      </c>
      <c r="E3401" t="s">
        <v>19</v>
      </c>
      <c r="F3401" t="s">
        <v>14</v>
      </c>
      <c r="G3401" t="s">
        <v>31</v>
      </c>
      <c r="H3401" t="s">
        <v>25</v>
      </c>
      <c r="I3401" t="s">
        <v>100</v>
      </c>
      <c r="J3401">
        <v>74</v>
      </c>
      <c r="K3401">
        <v>6500</v>
      </c>
      <c r="L3401" s="7">
        <f>Sales_Data[[#This Row],[OrderQuantity]] *Sales_Data[[#This Row],[UnitPrice]]</f>
        <v>481000</v>
      </c>
      <c r="M3401" s="7">
        <f>Sales_Data[[#This Row],[UnitPrice]]-Sales_Data[[#This Row],[UnitCost]]</f>
        <v>2300</v>
      </c>
      <c r="N3401" s="7">
        <f>Sales_Data[[#This Row],[Gross Revenue]]-Sales_Data[[#This Row],[Discount Amount ]]</f>
        <v>478700</v>
      </c>
      <c r="O3401" s="7">
        <f>Sales_Data[[#This Row],[OrderQuantity]] *Sales_Data[[#This Row],[UnitCost]]</f>
        <v>310800</v>
      </c>
      <c r="P3401" s="7">
        <f>Sales_Data[[#This Row],[ItemCost]] +Sales_Data[[#This Row],[ShippingCost]]</f>
        <v>311475.03999999998</v>
      </c>
      <c r="Q3401" s="7">
        <f>Sales_Data[[#This Row],[Gross Revenue]]-Sales_Data[[#This Row],[TotalFinancialCost]]</f>
        <v>169524.96000000002</v>
      </c>
      <c r="R3401" s="7">
        <f>Sales_Data[[#This Row],[Actul Bill Amount]]-Sales_Data[[#This Row],[ShippingCost]]</f>
        <v>478024.96000000002</v>
      </c>
      <c r="S3401">
        <v>748</v>
      </c>
      <c r="T3401">
        <v>675.04</v>
      </c>
      <c r="U3401" t="s">
        <v>21</v>
      </c>
      <c r="V3401">
        <v>4200</v>
      </c>
      <c r="W3401" t="s">
        <v>27</v>
      </c>
      <c r="X3401" t="str">
        <f t="shared" si="107"/>
        <v>Mumbai</v>
      </c>
    </row>
    <row r="3402" spans="1:24" x14ac:dyDescent="0.4">
      <c r="A3402">
        <v>103401</v>
      </c>
      <c r="B3402" s="5">
        <v>46022.409722222219</v>
      </c>
      <c r="C3402" s="3" t="str">
        <f>TEXT(Sales_Data[[#This Row],[OrderDate]],"mmmm")</f>
        <v>December</v>
      </c>
      <c r="D3402" s="3" t="str">
        <f t="shared" si="106"/>
        <v>2025</v>
      </c>
      <c r="E3402" t="s">
        <v>13</v>
      </c>
      <c r="F3402" t="s">
        <v>28</v>
      </c>
      <c r="G3402" t="s">
        <v>15</v>
      </c>
      <c r="H3402" t="s">
        <v>37</v>
      </c>
      <c r="I3402" t="s">
        <v>100</v>
      </c>
      <c r="J3402">
        <v>76</v>
      </c>
      <c r="K3402">
        <v>450</v>
      </c>
      <c r="L3402" s="7">
        <f>Sales_Data[[#This Row],[OrderQuantity]] *Sales_Data[[#This Row],[UnitPrice]]</f>
        <v>34200</v>
      </c>
      <c r="M3402" s="7">
        <f>Sales_Data[[#This Row],[UnitPrice]]-Sales_Data[[#This Row],[UnitCost]]</f>
        <v>250</v>
      </c>
      <c r="N3402" s="7">
        <f>Sales_Data[[#This Row],[Gross Revenue]]-Sales_Data[[#This Row],[Discount Amount ]]</f>
        <v>33950</v>
      </c>
      <c r="O3402" s="7">
        <f>Sales_Data[[#This Row],[OrderQuantity]] *Sales_Data[[#This Row],[UnitCost]]</f>
        <v>15200</v>
      </c>
      <c r="P3402" s="7">
        <f>Sales_Data[[#This Row],[ItemCost]] +Sales_Data[[#This Row],[ShippingCost]]</f>
        <v>16339.92</v>
      </c>
      <c r="Q3402" s="7">
        <f>Sales_Data[[#This Row],[Gross Revenue]]-Sales_Data[[#This Row],[TotalFinancialCost]]</f>
        <v>17860.080000000002</v>
      </c>
      <c r="R3402" s="7">
        <f>Sales_Data[[#This Row],[Actul Bill Amount]]-Sales_Data[[#This Row],[ShippingCost]]</f>
        <v>32810.080000000002</v>
      </c>
      <c r="S3402">
        <v>540</v>
      </c>
      <c r="T3402">
        <v>1139.92</v>
      </c>
      <c r="U3402" t="s">
        <v>30</v>
      </c>
      <c r="V3402">
        <v>200</v>
      </c>
      <c r="W3402" t="s">
        <v>38</v>
      </c>
      <c r="X3402" t="str">
        <f t="shared" si="107"/>
        <v>Kolkata</v>
      </c>
    </row>
    <row r="3403" spans="1:24" x14ac:dyDescent="0.4">
      <c r="A3403">
        <v>103402</v>
      </c>
      <c r="B3403" s="5">
        <v>45982.136805555558</v>
      </c>
      <c r="C3403" s="3" t="str">
        <f>TEXT(Sales_Data[[#This Row],[OrderDate]],"mmmm")</f>
        <v>November</v>
      </c>
      <c r="D3403" s="3" t="str">
        <f t="shared" si="106"/>
        <v>2025</v>
      </c>
      <c r="E3403" t="s">
        <v>19</v>
      </c>
      <c r="F3403" t="s">
        <v>46</v>
      </c>
      <c r="G3403" t="s">
        <v>15</v>
      </c>
      <c r="H3403" t="s">
        <v>25</v>
      </c>
      <c r="I3403" t="s">
        <v>100</v>
      </c>
      <c r="J3403">
        <v>48</v>
      </c>
      <c r="K3403">
        <v>15000</v>
      </c>
      <c r="L3403" s="7">
        <f>Sales_Data[[#This Row],[OrderQuantity]] *Sales_Data[[#This Row],[UnitPrice]]</f>
        <v>720000</v>
      </c>
      <c r="M3403" s="7">
        <f>Sales_Data[[#This Row],[UnitPrice]]-Sales_Data[[#This Row],[UnitCost]]</f>
        <v>5500</v>
      </c>
      <c r="N3403" s="7">
        <f>Sales_Data[[#This Row],[Gross Revenue]]-Sales_Data[[#This Row],[Discount Amount ]]</f>
        <v>714500</v>
      </c>
      <c r="O3403" s="7">
        <f>Sales_Data[[#This Row],[OrderQuantity]] *Sales_Data[[#This Row],[UnitCost]]</f>
        <v>456000</v>
      </c>
      <c r="P3403" s="7">
        <f>Sales_Data[[#This Row],[ItemCost]] +Sales_Data[[#This Row],[ShippingCost]]</f>
        <v>456257.59</v>
      </c>
      <c r="Q3403" s="7">
        <f>Sales_Data[[#This Row],[Gross Revenue]]-Sales_Data[[#This Row],[TotalFinancialCost]]</f>
        <v>263742.40999999997</v>
      </c>
      <c r="R3403" s="7">
        <f>Sales_Data[[#This Row],[Actul Bill Amount]]-Sales_Data[[#This Row],[ShippingCost]]</f>
        <v>714242.41</v>
      </c>
      <c r="S3403">
        <v>778</v>
      </c>
      <c r="T3403">
        <v>257.58999999999997</v>
      </c>
      <c r="U3403" t="s">
        <v>53</v>
      </c>
      <c r="V3403">
        <v>9500</v>
      </c>
      <c r="W3403" t="s">
        <v>27</v>
      </c>
      <c r="X3403" t="str">
        <f t="shared" si="107"/>
        <v>Mumbai</v>
      </c>
    </row>
    <row r="3404" spans="1:24" x14ac:dyDescent="0.4">
      <c r="A3404">
        <v>103403</v>
      </c>
      <c r="B3404" s="5">
        <v>46001.834027777775</v>
      </c>
      <c r="C3404" s="3" t="str">
        <f>TEXT(Sales_Data[[#This Row],[OrderDate]],"mmmm")</f>
        <v>December</v>
      </c>
      <c r="D3404" s="3" t="str">
        <f t="shared" si="106"/>
        <v>2025</v>
      </c>
      <c r="E3404" t="s">
        <v>19</v>
      </c>
      <c r="F3404" t="s">
        <v>28</v>
      </c>
      <c r="G3404" t="s">
        <v>15</v>
      </c>
      <c r="H3404" t="s">
        <v>32</v>
      </c>
      <c r="I3404" t="s">
        <v>100</v>
      </c>
      <c r="J3404">
        <v>53</v>
      </c>
      <c r="K3404">
        <v>2500</v>
      </c>
      <c r="L3404" s="7">
        <f>Sales_Data[[#This Row],[OrderQuantity]] *Sales_Data[[#This Row],[UnitPrice]]</f>
        <v>132500</v>
      </c>
      <c r="M3404" s="7">
        <f>Sales_Data[[#This Row],[UnitPrice]]-Sales_Data[[#This Row],[UnitCost]]</f>
        <v>1000</v>
      </c>
      <c r="N3404" s="7">
        <f>Sales_Data[[#This Row],[Gross Revenue]]-Sales_Data[[#This Row],[Discount Amount ]]</f>
        <v>131500</v>
      </c>
      <c r="O3404" s="7">
        <f>Sales_Data[[#This Row],[OrderQuantity]] *Sales_Data[[#This Row],[UnitCost]]</f>
        <v>79500</v>
      </c>
      <c r="P3404" s="7">
        <f>Sales_Data[[#This Row],[ItemCost]] +Sales_Data[[#This Row],[ShippingCost]]</f>
        <v>80373.22</v>
      </c>
      <c r="Q3404" s="7">
        <f>Sales_Data[[#This Row],[Gross Revenue]]-Sales_Data[[#This Row],[TotalFinancialCost]]</f>
        <v>52126.78</v>
      </c>
      <c r="R3404" s="7">
        <f>Sales_Data[[#This Row],[Actul Bill Amount]]-Sales_Data[[#This Row],[ShippingCost]]</f>
        <v>130626.78</v>
      </c>
      <c r="S3404">
        <v>936</v>
      </c>
      <c r="T3404">
        <v>873.22</v>
      </c>
      <c r="U3404" t="s">
        <v>54</v>
      </c>
      <c r="V3404">
        <v>1500</v>
      </c>
      <c r="W3404" t="s">
        <v>33</v>
      </c>
      <c r="X3404" t="str">
        <f t="shared" si="107"/>
        <v>Delhi</v>
      </c>
    </row>
    <row r="3405" spans="1:24" x14ac:dyDescent="0.4">
      <c r="A3405">
        <v>103404</v>
      </c>
      <c r="B3405" s="5">
        <v>45724.970833333333</v>
      </c>
      <c r="C3405" s="3" t="str">
        <f>TEXT(Sales_Data[[#This Row],[OrderDate]],"mmmm")</f>
        <v>March</v>
      </c>
      <c r="D3405" s="3" t="str">
        <f t="shared" si="106"/>
        <v>2025</v>
      </c>
      <c r="E3405" t="s">
        <v>50</v>
      </c>
      <c r="F3405" t="s">
        <v>35</v>
      </c>
      <c r="G3405" t="s">
        <v>15</v>
      </c>
      <c r="H3405" t="s">
        <v>37</v>
      </c>
      <c r="I3405" t="s">
        <v>100</v>
      </c>
      <c r="J3405">
        <v>9</v>
      </c>
      <c r="K3405">
        <v>8500</v>
      </c>
      <c r="L3405" s="7">
        <f>Sales_Data[[#This Row],[OrderQuantity]] *Sales_Data[[#This Row],[UnitPrice]]</f>
        <v>76500</v>
      </c>
      <c r="M3405" s="7">
        <f>Sales_Data[[#This Row],[UnitPrice]]-Sales_Data[[#This Row],[UnitCost]]</f>
        <v>3000</v>
      </c>
      <c r="N3405" s="7">
        <f>Sales_Data[[#This Row],[Gross Revenue]]-Sales_Data[[#This Row],[Discount Amount ]]</f>
        <v>73500</v>
      </c>
      <c r="O3405" s="7">
        <f>Sales_Data[[#This Row],[OrderQuantity]] *Sales_Data[[#This Row],[UnitCost]]</f>
        <v>49500</v>
      </c>
      <c r="P3405" s="7">
        <f>Sales_Data[[#This Row],[ItemCost]] +Sales_Data[[#This Row],[ShippingCost]]</f>
        <v>50501.16</v>
      </c>
      <c r="Q3405" s="7">
        <f>Sales_Data[[#This Row],[Gross Revenue]]-Sales_Data[[#This Row],[TotalFinancialCost]]</f>
        <v>25998.839999999997</v>
      </c>
      <c r="R3405" s="7">
        <f>Sales_Data[[#This Row],[Actul Bill Amount]]-Sales_Data[[#This Row],[ShippingCost]]</f>
        <v>72498.84</v>
      </c>
      <c r="S3405">
        <v>707</v>
      </c>
      <c r="T3405">
        <v>1001.16</v>
      </c>
      <c r="U3405" t="s">
        <v>49</v>
      </c>
      <c r="V3405">
        <v>5500</v>
      </c>
      <c r="W3405" t="s">
        <v>38</v>
      </c>
      <c r="X3405" t="str">
        <f t="shared" si="107"/>
        <v>Kolkata</v>
      </c>
    </row>
    <row r="3406" spans="1:24" x14ac:dyDescent="0.4">
      <c r="A3406">
        <v>103405</v>
      </c>
      <c r="B3406" s="5">
        <v>45732.515972222223</v>
      </c>
      <c r="C3406" s="3" t="str">
        <f>TEXT(Sales_Data[[#This Row],[OrderDate]],"mmmm")</f>
        <v>March</v>
      </c>
      <c r="D3406" s="3" t="str">
        <f t="shared" si="106"/>
        <v>2025</v>
      </c>
      <c r="E3406" t="s">
        <v>13</v>
      </c>
      <c r="F3406" t="s">
        <v>40</v>
      </c>
      <c r="G3406" t="s">
        <v>31</v>
      </c>
      <c r="H3406" t="s">
        <v>37</v>
      </c>
      <c r="I3406" t="s">
        <v>100</v>
      </c>
      <c r="J3406">
        <v>2</v>
      </c>
      <c r="K3406">
        <v>5500</v>
      </c>
      <c r="L3406" s="7">
        <f>Sales_Data[[#This Row],[OrderQuantity]] *Sales_Data[[#This Row],[UnitPrice]]</f>
        <v>11000</v>
      </c>
      <c r="M3406" s="7">
        <f>Sales_Data[[#This Row],[UnitPrice]]-Sales_Data[[#This Row],[UnitCost]]</f>
        <v>2000</v>
      </c>
      <c r="N3406" s="7">
        <f>Sales_Data[[#This Row],[Gross Revenue]]-Sales_Data[[#This Row],[Discount Amount ]]</f>
        <v>9000</v>
      </c>
      <c r="O3406" s="7">
        <f>Sales_Data[[#This Row],[OrderQuantity]] *Sales_Data[[#This Row],[UnitCost]]</f>
        <v>7000</v>
      </c>
      <c r="P3406" s="7">
        <f>Sales_Data[[#This Row],[ItemCost]] +Sales_Data[[#This Row],[ShippingCost]]</f>
        <v>7219.37</v>
      </c>
      <c r="Q3406" s="7">
        <f>Sales_Data[[#This Row],[Gross Revenue]]-Sales_Data[[#This Row],[TotalFinancialCost]]</f>
        <v>3780.63</v>
      </c>
      <c r="R3406" s="7">
        <f>Sales_Data[[#This Row],[Actul Bill Amount]]-Sales_Data[[#This Row],[ShippingCost]]</f>
        <v>8780.6299999999992</v>
      </c>
      <c r="S3406">
        <v>1171</v>
      </c>
      <c r="T3406">
        <v>219.37</v>
      </c>
      <c r="U3406" t="s">
        <v>41</v>
      </c>
      <c r="V3406">
        <v>3500</v>
      </c>
      <c r="W3406" t="s">
        <v>38</v>
      </c>
      <c r="X3406" t="str">
        <f t="shared" si="107"/>
        <v>Kolkata</v>
      </c>
    </row>
    <row r="3407" spans="1:24" x14ac:dyDescent="0.4">
      <c r="A3407">
        <v>103406</v>
      </c>
      <c r="B3407" s="5">
        <v>45702.743055555555</v>
      </c>
      <c r="C3407" s="3" t="str">
        <f>TEXT(Sales_Data[[#This Row],[OrderDate]],"mmmm")</f>
        <v>February</v>
      </c>
      <c r="D3407" s="3" t="str">
        <f t="shared" si="106"/>
        <v>2025</v>
      </c>
      <c r="E3407" t="s">
        <v>50</v>
      </c>
      <c r="F3407" t="s">
        <v>24</v>
      </c>
      <c r="G3407" t="s">
        <v>29</v>
      </c>
      <c r="H3407" t="s">
        <v>20</v>
      </c>
      <c r="I3407" t="s">
        <v>100</v>
      </c>
      <c r="J3407">
        <v>69</v>
      </c>
      <c r="K3407">
        <v>3500</v>
      </c>
      <c r="L3407" s="7">
        <f>Sales_Data[[#This Row],[OrderQuantity]] *Sales_Data[[#This Row],[UnitPrice]]</f>
        <v>241500</v>
      </c>
      <c r="M3407" s="7">
        <f>Sales_Data[[#This Row],[UnitPrice]]-Sales_Data[[#This Row],[UnitCost]]</f>
        <v>1300</v>
      </c>
      <c r="N3407" s="7">
        <f>Sales_Data[[#This Row],[Gross Revenue]]-Sales_Data[[#This Row],[Discount Amount ]]</f>
        <v>240200</v>
      </c>
      <c r="O3407" s="7">
        <f>Sales_Data[[#This Row],[OrderQuantity]] *Sales_Data[[#This Row],[UnitCost]]</f>
        <v>151800</v>
      </c>
      <c r="P3407" s="7">
        <f>Sales_Data[[#This Row],[ItemCost]] +Sales_Data[[#This Row],[ShippingCost]]</f>
        <v>153185.14000000001</v>
      </c>
      <c r="Q3407" s="7">
        <f>Sales_Data[[#This Row],[Gross Revenue]]-Sales_Data[[#This Row],[TotalFinancialCost]]</f>
        <v>88314.859999999986</v>
      </c>
      <c r="R3407" s="7">
        <f>Sales_Data[[#This Row],[Actul Bill Amount]]-Sales_Data[[#This Row],[ShippingCost]]</f>
        <v>238814.86</v>
      </c>
      <c r="S3407">
        <v>445</v>
      </c>
      <c r="T3407">
        <v>1385.14</v>
      </c>
      <c r="U3407" t="s">
        <v>59</v>
      </c>
      <c r="V3407">
        <v>2200</v>
      </c>
      <c r="W3407" t="s">
        <v>22</v>
      </c>
      <c r="X3407" t="str">
        <f t="shared" si="107"/>
        <v>Nagpur</v>
      </c>
    </row>
    <row r="3408" spans="1:24" x14ac:dyDescent="0.4">
      <c r="A3408">
        <v>103407</v>
      </c>
      <c r="B3408" s="5">
        <v>45917.808333333334</v>
      </c>
      <c r="C3408" s="3" t="str">
        <f>TEXT(Sales_Data[[#This Row],[OrderDate]],"mmmm")</f>
        <v>September</v>
      </c>
      <c r="D3408" s="3" t="str">
        <f t="shared" si="106"/>
        <v>2025</v>
      </c>
      <c r="E3408" t="s">
        <v>45</v>
      </c>
      <c r="F3408" t="s">
        <v>55</v>
      </c>
      <c r="G3408" t="s">
        <v>15</v>
      </c>
      <c r="H3408" t="s">
        <v>20</v>
      </c>
      <c r="I3408" t="s">
        <v>100</v>
      </c>
      <c r="J3408">
        <v>38</v>
      </c>
      <c r="K3408">
        <v>850</v>
      </c>
      <c r="L3408" s="7">
        <f>Sales_Data[[#This Row],[OrderQuantity]] *Sales_Data[[#This Row],[UnitPrice]]</f>
        <v>32300</v>
      </c>
      <c r="M3408" s="7">
        <f>Sales_Data[[#This Row],[UnitPrice]]-Sales_Data[[#This Row],[UnitCost]]</f>
        <v>300</v>
      </c>
      <c r="N3408" s="7">
        <f>Sales_Data[[#This Row],[Gross Revenue]]-Sales_Data[[#This Row],[Discount Amount ]]</f>
        <v>32000</v>
      </c>
      <c r="O3408" s="7">
        <f>Sales_Data[[#This Row],[OrderQuantity]] *Sales_Data[[#This Row],[UnitCost]]</f>
        <v>20900</v>
      </c>
      <c r="P3408" s="7">
        <f>Sales_Data[[#This Row],[ItemCost]] +Sales_Data[[#This Row],[ShippingCost]]</f>
        <v>21324.2</v>
      </c>
      <c r="Q3408" s="7">
        <f>Sales_Data[[#This Row],[Gross Revenue]]-Sales_Data[[#This Row],[TotalFinancialCost]]</f>
        <v>10975.8</v>
      </c>
      <c r="R3408" s="7">
        <f>Sales_Data[[#This Row],[Actul Bill Amount]]-Sales_Data[[#This Row],[ShippingCost]]</f>
        <v>31575.8</v>
      </c>
      <c r="S3408">
        <v>417</v>
      </c>
      <c r="T3408">
        <v>424.2</v>
      </c>
      <c r="U3408" t="s">
        <v>56</v>
      </c>
      <c r="V3408">
        <v>550</v>
      </c>
      <c r="W3408" t="s">
        <v>22</v>
      </c>
      <c r="X3408" t="str">
        <f t="shared" si="107"/>
        <v>Nagpur</v>
      </c>
    </row>
    <row r="3409" spans="1:24" x14ac:dyDescent="0.4">
      <c r="A3409">
        <v>103408</v>
      </c>
      <c r="B3409" s="5">
        <v>45811.917361111111</v>
      </c>
      <c r="C3409" s="3" t="str">
        <f>TEXT(Sales_Data[[#This Row],[OrderDate]],"mmmm")</f>
        <v>June</v>
      </c>
      <c r="D3409" s="3" t="str">
        <f t="shared" si="106"/>
        <v>2025</v>
      </c>
      <c r="E3409" t="s">
        <v>48</v>
      </c>
      <c r="F3409" t="s">
        <v>24</v>
      </c>
      <c r="G3409" t="s">
        <v>15</v>
      </c>
      <c r="H3409" t="s">
        <v>37</v>
      </c>
      <c r="I3409" t="s">
        <v>100</v>
      </c>
      <c r="J3409">
        <v>65</v>
      </c>
      <c r="K3409">
        <v>45000</v>
      </c>
      <c r="L3409" s="7">
        <f>Sales_Data[[#This Row],[OrderQuantity]] *Sales_Data[[#This Row],[UnitPrice]]</f>
        <v>2925000</v>
      </c>
      <c r="M3409" s="7">
        <f>Sales_Data[[#This Row],[UnitPrice]]-Sales_Data[[#This Row],[UnitCost]]</f>
        <v>13000</v>
      </c>
      <c r="N3409" s="7">
        <f>Sales_Data[[#This Row],[Gross Revenue]]-Sales_Data[[#This Row],[Discount Amount ]]</f>
        <v>2912000</v>
      </c>
      <c r="O3409" s="7">
        <f>Sales_Data[[#This Row],[OrderQuantity]] *Sales_Data[[#This Row],[UnitCost]]</f>
        <v>2080000</v>
      </c>
      <c r="P3409" s="7">
        <f>Sales_Data[[#This Row],[ItemCost]] +Sales_Data[[#This Row],[ShippingCost]]</f>
        <v>2082757.3</v>
      </c>
      <c r="Q3409" s="7">
        <f>Sales_Data[[#This Row],[Gross Revenue]]-Sales_Data[[#This Row],[TotalFinancialCost]]</f>
        <v>842242.7</v>
      </c>
      <c r="R3409" s="7">
        <f>Sales_Data[[#This Row],[Actul Bill Amount]]-Sales_Data[[#This Row],[ShippingCost]]</f>
        <v>2909242.7</v>
      </c>
      <c r="S3409">
        <v>547</v>
      </c>
      <c r="T3409">
        <v>2757.3</v>
      </c>
      <c r="U3409" t="s">
        <v>26</v>
      </c>
      <c r="V3409">
        <v>32000</v>
      </c>
      <c r="W3409" t="s">
        <v>38</v>
      </c>
      <c r="X3409" t="str">
        <f t="shared" si="107"/>
        <v>Kolkata</v>
      </c>
    </row>
    <row r="3410" spans="1:24" x14ac:dyDescent="0.4">
      <c r="A3410">
        <v>103409</v>
      </c>
      <c r="B3410" s="5">
        <v>45812.072916666664</v>
      </c>
      <c r="C3410" s="3" t="str">
        <f>TEXT(Sales_Data[[#This Row],[OrderDate]],"mmmm")</f>
        <v>June</v>
      </c>
      <c r="D3410" s="3" t="str">
        <f t="shared" si="106"/>
        <v>2025</v>
      </c>
      <c r="E3410" t="s">
        <v>42</v>
      </c>
      <c r="F3410" t="s">
        <v>14</v>
      </c>
      <c r="G3410" t="s">
        <v>15</v>
      </c>
      <c r="H3410" t="s">
        <v>20</v>
      </c>
      <c r="I3410" t="s">
        <v>100</v>
      </c>
      <c r="J3410">
        <v>85</v>
      </c>
      <c r="K3410">
        <v>6500</v>
      </c>
      <c r="L3410" s="7">
        <f>Sales_Data[[#This Row],[OrderQuantity]] *Sales_Data[[#This Row],[UnitPrice]]</f>
        <v>552500</v>
      </c>
      <c r="M3410" s="7">
        <f>Sales_Data[[#This Row],[UnitPrice]]-Sales_Data[[#This Row],[UnitCost]]</f>
        <v>2300</v>
      </c>
      <c r="N3410" s="7">
        <f>Sales_Data[[#This Row],[Gross Revenue]]-Sales_Data[[#This Row],[Discount Amount ]]</f>
        <v>550200</v>
      </c>
      <c r="O3410" s="7">
        <f>Sales_Data[[#This Row],[OrderQuantity]] *Sales_Data[[#This Row],[UnitCost]]</f>
        <v>357000</v>
      </c>
      <c r="P3410" s="7">
        <f>Sales_Data[[#This Row],[ItemCost]] +Sales_Data[[#This Row],[ShippingCost]]</f>
        <v>357284.49</v>
      </c>
      <c r="Q3410" s="7">
        <f>Sales_Data[[#This Row],[Gross Revenue]]-Sales_Data[[#This Row],[TotalFinancialCost]]</f>
        <v>195215.51</v>
      </c>
      <c r="R3410" s="7">
        <f>Sales_Data[[#This Row],[Actul Bill Amount]]-Sales_Data[[#This Row],[ShippingCost]]</f>
        <v>549915.51</v>
      </c>
      <c r="S3410">
        <v>1081</v>
      </c>
      <c r="T3410">
        <v>284.49</v>
      </c>
      <c r="U3410" t="s">
        <v>21</v>
      </c>
      <c r="V3410">
        <v>4200</v>
      </c>
      <c r="W3410" t="s">
        <v>22</v>
      </c>
      <c r="X3410" t="str">
        <f t="shared" si="107"/>
        <v>Nagpur</v>
      </c>
    </row>
    <row r="3411" spans="1:24" x14ac:dyDescent="0.4">
      <c r="A3411">
        <v>103410</v>
      </c>
      <c r="B3411" s="5">
        <v>46020.231249999997</v>
      </c>
      <c r="C3411" s="3" t="str">
        <f>TEXT(Sales_Data[[#This Row],[OrderDate]],"mmmm")</f>
        <v>December</v>
      </c>
      <c r="D3411" s="3" t="str">
        <f t="shared" si="106"/>
        <v>2025</v>
      </c>
      <c r="E3411" t="s">
        <v>19</v>
      </c>
      <c r="F3411" t="s">
        <v>43</v>
      </c>
      <c r="G3411" t="s">
        <v>29</v>
      </c>
      <c r="H3411" t="s">
        <v>20</v>
      </c>
      <c r="I3411" t="s">
        <v>100</v>
      </c>
      <c r="J3411">
        <v>47</v>
      </c>
      <c r="K3411">
        <v>2800</v>
      </c>
      <c r="L3411" s="7">
        <f>Sales_Data[[#This Row],[OrderQuantity]] *Sales_Data[[#This Row],[UnitPrice]]</f>
        <v>131600</v>
      </c>
      <c r="M3411" s="7">
        <f>Sales_Data[[#This Row],[UnitPrice]]-Sales_Data[[#This Row],[UnitCost]]</f>
        <v>1300</v>
      </c>
      <c r="N3411" s="7">
        <f>Sales_Data[[#This Row],[Gross Revenue]]-Sales_Data[[#This Row],[Discount Amount ]]</f>
        <v>130300</v>
      </c>
      <c r="O3411" s="7">
        <f>Sales_Data[[#This Row],[OrderQuantity]] *Sales_Data[[#This Row],[UnitCost]]</f>
        <v>70500</v>
      </c>
      <c r="P3411" s="7">
        <f>Sales_Data[[#This Row],[ItemCost]] +Sales_Data[[#This Row],[ShippingCost]]</f>
        <v>70730.27</v>
      </c>
      <c r="Q3411" s="7">
        <f>Sales_Data[[#This Row],[Gross Revenue]]-Sales_Data[[#This Row],[TotalFinancialCost]]</f>
        <v>60869.729999999996</v>
      </c>
      <c r="R3411" s="7">
        <f>Sales_Data[[#This Row],[Actul Bill Amount]]-Sales_Data[[#This Row],[ShippingCost]]</f>
        <v>130069.73</v>
      </c>
      <c r="S3411">
        <v>760</v>
      </c>
      <c r="T3411">
        <v>230.27</v>
      </c>
      <c r="U3411" t="s">
        <v>61</v>
      </c>
      <c r="V3411">
        <v>1500</v>
      </c>
      <c r="W3411" t="s">
        <v>22</v>
      </c>
      <c r="X3411" t="str">
        <f t="shared" si="107"/>
        <v>Nagpur</v>
      </c>
    </row>
    <row r="3412" spans="1:24" x14ac:dyDescent="0.4">
      <c r="A3412">
        <v>103411</v>
      </c>
      <c r="B3412" s="5">
        <v>45891.455555555556</v>
      </c>
      <c r="C3412" s="3" t="str">
        <f>TEXT(Sales_Data[[#This Row],[OrderDate]],"mmmm")</f>
        <v>August</v>
      </c>
      <c r="D3412" s="3" t="str">
        <f t="shared" si="106"/>
        <v>2025</v>
      </c>
      <c r="E3412" t="s">
        <v>48</v>
      </c>
      <c r="F3412" t="s">
        <v>35</v>
      </c>
      <c r="G3412" t="s">
        <v>29</v>
      </c>
      <c r="H3412" t="s">
        <v>16</v>
      </c>
      <c r="I3412" t="s">
        <v>100</v>
      </c>
      <c r="J3412">
        <v>84</v>
      </c>
      <c r="K3412">
        <v>8500</v>
      </c>
      <c r="L3412" s="7">
        <f>Sales_Data[[#This Row],[OrderQuantity]] *Sales_Data[[#This Row],[UnitPrice]]</f>
        <v>714000</v>
      </c>
      <c r="M3412" s="7">
        <f>Sales_Data[[#This Row],[UnitPrice]]-Sales_Data[[#This Row],[UnitCost]]</f>
        <v>3000</v>
      </c>
      <c r="N3412" s="7">
        <f>Sales_Data[[#This Row],[Gross Revenue]]-Sales_Data[[#This Row],[Discount Amount ]]</f>
        <v>711000</v>
      </c>
      <c r="O3412" s="7">
        <f>Sales_Data[[#This Row],[OrderQuantity]] *Sales_Data[[#This Row],[UnitCost]]</f>
        <v>462000</v>
      </c>
      <c r="P3412" s="7">
        <f>Sales_Data[[#This Row],[ItemCost]] +Sales_Data[[#This Row],[ShippingCost]]</f>
        <v>462318.67</v>
      </c>
      <c r="Q3412" s="7">
        <f>Sales_Data[[#This Row],[Gross Revenue]]-Sales_Data[[#This Row],[TotalFinancialCost]]</f>
        <v>251681.33000000002</v>
      </c>
      <c r="R3412" s="7">
        <f>Sales_Data[[#This Row],[Actul Bill Amount]]-Sales_Data[[#This Row],[ShippingCost]]</f>
        <v>710681.33</v>
      </c>
      <c r="S3412">
        <v>942</v>
      </c>
      <c r="T3412">
        <v>318.67</v>
      </c>
      <c r="U3412" t="s">
        <v>49</v>
      </c>
      <c r="V3412">
        <v>5500</v>
      </c>
      <c r="W3412" t="s">
        <v>18</v>
      </c>
      <c r="X3412" t="str">
        <f t="shared" si="107"/>
        <v>Bengaluru</v>
      </c>
    </row>
    <row r="3413" spans="1:24" x14ac:dyDescent="0.4">
      <c r="A3413">
        <v>103412</v>
      </c>
      <c r="B3413" s="5">
        <v>45708.493750000001</v>
      </c>
      <c r="C3413" s="3" t="str">
        <f>TEXT(Sales_Data[[#This Row],[OrderDate]],"mmmm")</f>
        <v>February</v>
      </c>
      <c r="D3413" s="3" t="str">
        <f t="shared" si="106"/>
        <v>2025</v>
      </c>
      <c r="E3413" t="s">
        <v>42</v>
      </c>
      <c r="F3413" t="s">
        <v>28</v>
      </c>
      <c r="G3413" t="s">
        <v>31</v>
      </c>
      <c r="H3413" t="s">
        <v>32</v>
      </c>
      <c r="I3413" t="s">
        <v>100</v>
      </c>
      <c r="J3413">
        <v>45</v>
      </c>
      <c r="K3413">
        <v>2500</v>
      </c>
      <c r="L3413" s="7">
        <f>Sales_Data[[#This Row],[OrderQuantity]] *Sales_Data[[#This Row],[UnitPrice]]</f>
        <v>112500</v>
      </c>
      <c r="M3413" s="7">
        <f>Sales_Data[[#This Row],[UnitPrice]]-Sales_Data[[#This Row],[UnitCost]]</f>
        <v>1000</v>
      </c>
      <c r="N3413" s="7">
        <f>Sales_Data[[#This Row],[Gross Revenue]]-Sales_Data[[#This Row],[Discount Amount ]]</f>
        <v>111500</v>
      </c>
      <c r="O3413" s="7">
        <f>Sales_Data[[#This Row],[OrderQuantity]] *Sales_Data[[#This Row],[UnitCost]]</f>
        <v>67500</v>
      </c>
      <c r="P3413" s="7">
        <f>Sales_Data[[#This Row],[ItemCost]] +Sales_Data[[#This Row],[ShippingCost]]</f>
        <v>68273.42</v>
      </c>
      <c r="Q3413" s="7">
        <f>Sales_Data[[#This Row],[Gross Revenue]]-Sales_Data[[#This Row],[TotalFinancialCost]]</f>
        <v>44226.58</v>
      </c>
      <c r="R3413" s="7">
        <f>Sales_Data[[#This Row],[Actul Bill Amount]]-Sales_Data[[#This Row],[ShippingCost]]</f>
        <v>110726.58</v>
      </c>
      <c r="S3413">
        <v>549</v>
      </c>
      <c r="T3413">
        <v>773.42</v>
      </c>
      <c r="U3413" t="s">
        <v>54</v>
      </c>
      <c r="V3413">
        <v>1500</v>
      </c>
      <c r="W3413" t="s">
        <v>33</v>
      </c>
      <c r="X3413" t="str">
        <f t="shared" si="107"/>
        <v>Delhi</v>
      </c>
    </row>
    <row r="3414" spans="1:24" x14ac:dyDescent="0.4">
      <c r="A3414">
        <v>103413</v>
      </c>
      <c r="B3414" s="5">
        <v>45963.373611111114</v>
      </c>
      <c r="C3414" s="3" t="str">
        <f>TEXT(Sales_Data[[#This Row],[OrderDate]],"mmmm")</f>
        <v>November</v>
      </c>
      <c r="D3414" s="3" t="str">
        <f t="shared" si="106"/>
        <v>2025</v>
      </c>
      <c r="E3414" t="s">
        <v>23</v>
      </c>
      <c r="F3414" t="s">
        <v>40</v>
      </c>
      <c r="G3414" t="s">
        <v>29</v>
      </c>
      <c r="H3414" t="s">
        <v>37</v>
      </c>
      <c r="I3414" t="s">
        <v>100</v>
      </c>
      <c r="J3414">
        <v>98</v>
      </c>
      <c r="K3414">
        <v>1500</v>
      </c>
      <c r="L3414" s="7">
        <f>Sales_Data[[#This Row],[OrderQuantity]] *Sales_Data[[#This Row],[UnitPrice]]</f>
        <v>147000</v>
      </c>
      <c r="M3414" s="7">
        <f>Sales_Data[[#This Row],[UnitPrice]]-Sales_Data[[#This Row],[UnitCost]]</f>
        <v>700</v>
      </c>
      <c r="N3414" s="7">
        <f>Sales_Data[[#This Row],[Gross Revenue]]-Sales_Data[[#This Row],[Discount Amount ]]</f>
        <v>146300</v>
      </c>
      <c r="O3414" s="7">
        <f>Sales_Data[[#This Row],[OrderQuantity]] *Sales_Data[[#This Row],[UnitCost]]</f>
        <v>78400</v>
      </c>
      <c r="P3414" s="7">
        <f>Sales_Data[[#This Row],[ItemCost]] +Sales_Data[[#This Row],[ShippingCost]]</f>
        <v>79068.2</v>
      </c>
      <c r="Q3414" s="7">
        <f>Sales_Data[[#This Row],[Gross Revenue]]-Sales_Data[[#This Row],[TotalFinancialCost]]</f>
        <v>67931.8</v>
      </c>
      <c r="R3414" s="7">
        <f>Sales_Data[[#This Row],[Actul Bill Amount]]-Sales_Data[[#This Row],[ShippingCost]]</f>
        <v>145631.79999999999</v>
      </c>
      <c r="S3414">
        <v>575</v>
      </c>
      <c r="T3414">
        <v>668.2</v>
      </c>
      <c r="U3414" t="s">
        <v>52</v>
      </c>
      <c r="V3414">
        <v>800</v>
      </c>
      <c r="W3414" t="s">
        <v>38</v>
      </c>
      <c r="X3414" t="str">
        <f t="shared" si="107"/>
        <v>Kolkata</v>
      </c>
    </row>
    <row r="3415" spans="1:24" x14ac:dyDescent="0.4">
      <c r="A3415">
        <v>103414</v>
      </c>
      <c r="B3415" s="5">
        <v>45919.454861111109</v>
      </c>
      <c r="C3415" s="3" t="str">
        <f>TEXT(Sales_Data[[#This Row],[OrderDate]],"mmmm")</f>
        <v>September</v>
      </c>
      <c r="D3415" s="3" t="str">
        <f t="shared" si="106"/>
        <v>2025</v>
      </c>
      <c r="E3415" t="s">
        <v>50</v>
      </c>
      <c r="F3415" t="s">
        <v>46</v>
      </c>
      <c r="G3415" t="s">
        <v>15</v>
      </c>
      <c r="H3415" t="s">
        <v>25</v>
      </c>
      <c r="I3415" t="s">
        <v>100</v>
      </c>
      <c r="J3415">
        <v>7</v>
      </c>
      <c r="K3415">
        <v>15000</v>
      </c>
      <c r="L3415" s="7">
        <f>Sales_Data[[#This Row],[OrderQuantity]] *Sales_Data[[#This Row],[UnitPrice]]</f>
        <v>105000</v>
      </c>
      <c r="M3415" s="7">
        <f>Sales_Data[[#This Row],[UnitPrice]]-Sales_Data[[#This Row],[UnitCost]]</f>
        <v>5500</v>
      </c>
      <c r="N3415" s="7">
        <f>Sales_Data[[#This Row],[Gross Revenue]]-Sales_Data[[#This Row],[Discount Amount ]]</f>
        <v>99500</v>
      </c>
      <c r="O3415" s="7">
        <f>Sales_Data[[#This Row],[OrderQuantity]] *Sales_Data[[#This Row],[UnitCost]]</f>
        <v>66500</v>
      </c>
      <c r="P3415" s="7">
        <f>Sales_Data[[#This Row],[ItemCost]] +Sales_Data[[#This Row],[ShippingCost]]</f>
        <v>67586.86</v>
      </c>
      <c r="Q3415" s="7">
        <f>Sales_Data[[#This Row],[Gross Revenue]]-Sales_Data[[#This Row],[TotalFinancialCost]]</f>
        <v>37413.14</v>
      </c>
      <c r="R3415" s="7">
        <f>Sales_Data[[#This Row],[Actul Bill Amount]]-Sales_Data[[#This Row],[ShippingCost]]</f>
        <v>98413.14</v>
      </c>
      <c r="S3415">
        <v>835</v>
      </c>
      <c r="T3415">
        <v>1086.8599999999999</v>
      </c>
      <c r="U3415" t="s">
        <v>53</v>
      </c>
      <c r="V3415">
        <v>9500</v>
      </c>
      <c r="W3415" t="s">
        <v>27</v>
      </c>
      <c r="X3415" t="str">
        <f t="shared" si="107"/>
        <v>Mumbai</v>
      </c>
    </row>
    <row r="3416" spans="1:24" x14ac:dyDescent="0.4">
      <c r="A3416">
        <v>103415</v>
      </c>
      <c r="B3416" s="5">
        <v>45972.613888888889</v>
      </c>
      <c r="C3416" s="3" t="str">
        <f>TEXT(Sales_Data[[#This Row],[OrderDate]],"mmmm")</f>
        <v>November</v>
      </c>
      <c r="D3416" s="3" t="str">
        <f t="shared" si="106"/>
        <v>2025</v>
      </c>
      <c r="E3416" t="s">
        <v>13</v>
      </c>
      <c r="F3416" t="s">
        <v>28</v>
      </c>
      <c r="G3416" t="s">
        <v>15</v>
      </c>
      <c r="H3416" t="s">
        <v>16</v>
      </c>
      <c r="I3416" t="s">
        <v>100</v>
      </c>
      <c r="J3416">
        <v>84</v>
      </c>
      <c r="K3416">
        <v>2500</v>
      </c>
      <c r="L3416" s="7">
        <f>Sales_Data[[#This Row],[OrderQuantity]] *Sales_Data[[#This Row],[UnitPrice]]</f>
        <v>210000</v>
      </c>
      <c r="M3416" s="7">
        <f>Sales_Data[[#This Row],[UnitPrice]]-Sales_Data[[#This Row],[UnitCost]]</f>
        <v>1000</v>
      </c>
      <c r="N3416" s="7">
        <f>Sales_Data[[#This Row],[Gross Revenue]]-Sales_Data[[#This Row],[Discount Amount ]]</f>
        <v>209000</v>
      </c>
      <c r="O3416" s="7">
        <f>Sales_Data[[#This Row],[OrderQuantity]] *Sales_Data[[#This Row],[UnitCost]]</f>
        <v>126000</v>
      </c>
      <c r="P3416" s="7">
        <f>Sales_Data[[#This Row],[ItemCost]] +Sales_Data[[#This Row],[ShippingCost]]</f>
        <v>126647.85</v>
      </c>
      <c r="Q3416" s="7">
        <f>Sales_Data[[#This Row],[Gross Revenue]]-Sales_Data[[#This Row],[TotalFinancialCost]]</f>
        <v>83352.149999999994</v>
      </c>
      <c r="R3416" s="7">
        <f>Sales_Data[[#This Row],[Actul Bill Amount]]-Sales_Data[[#This Row],[ShippingCost]]</f>
        <v>208352.15</v>
      </c>
      <c r="S3416">
        <v>348</v>
      </c>
      <c r="T3416">
        <v>647.85</v>
      </c>
      <c r="U3416" t="s">
        <v>54</v>
      </c>
      <c r="V3416">
        <v>1500</v>
      </c>
      <c r="W3416" t="s">
        <v>18</v>
      </c>
      <c r="X3416" t="str">
        <f t="shared" si="107"/>
        <v>Bengaluru</v>
      </c>
    </row>
    <row r="3417" spans="1:24" x14ac:dyDescent="0.4">
      <c r="A3417">
        <v>103416</v>
      </c>
      <c r="B3417" s="5">
        <v>45782.540277777778</v>
      </c>
      <c r="C3417" s="3" t="str">
        <f>TEXT(Sales_Data[[#This Row],[OrderDate]],"mmmm")</f>
        <v>May</v>
      </c>
      <c r="D3417" s="3" t="str">
        <f t="shared" si="106"/>
        <v>2025</v>
      </c>
      <c r="E3417" t="s">
        <v>45</v>
      </c>
      <c r="F3417" t="s">
        <v>43</v>
      </c>
      <c r="G3417" t="s">
        <v>31</v>
      </c>
      <c r="H3417" t="s">
        <v>16</v>
      </c>
      <c r="I3417" t="s">
        <v>100</v>
      </c>
      <c r="J3417">
        <v>38</v>
      </c>
      <c r="K3417">
        <v>4500</v>
      </c>
      <c r="L3417" s="7">
        <f>Sales_Data[[#This Row],[OrderQuantity]] *Sales_Data[[#This Row],[UnitPrice]]</f>
        <v>171000</v>
      </c>
      <c r="M3417" s="7">
        <f>Sales_Data[[#This Row],[UnitPrice]]-Sales_Data[[#This Row],[UnitCost]]</f>
        <v>2000</v>
      </c>
      <c r="N3417" s="7">
        <f>Sales_Data[[#This Row],[Gross Revenue]]-Sales_Data[[#This Row],[Discount Amount ]]</f>
        <v>169000</v>
      </c>
      <c r="O3417" s="7">
        <f>Sales_Data[[#This Row],[OrderQuantity]] *Sales_Data[[#This Row],[UnitCost]]</f>
        <v>95000</v>
      </c>
      <c r="P3417" s="7">
        <f>Sales_Data[[#This Row],[ItemCost]] +Sales_Data[[#This Row],[ShippingCost]]</f>
        <v>96076.42</v>
      </c>
      <c r="Q3417" s="7">
        <f>Sales_Data[[#This Row],[Gross Revenue]]-Sales_Data[[#This Row],[TotalFinancialCost]]</f>
        <v>74923.58</v>
      </c>
      <c r="R3417" s="7">
        <f>Sales_Data[[#This Row],[Actul Bill Amount]]-Sales_Data[[#This Row],[ShippingCost]]</f>
        <v>167923.58</v>
      </c>
      <c r="S3417">
        <v>841</v>
      </c>
      <c r="T3417">
        <v>1076.42</v>
      </c>
      <c r="U3417" t="s">
        <v>44</v>
      </c>
      <c r="V3417">
        <v>2500</v>
      </c>
      <c r="W3417" t="s">
        <v>18</v>
      </c>
      <c r="X3417" t="str">
        <f t="shared" si="107"/>
        <v>Bengaluru</v>
      </c>
    </row>
    <row r="3418" spans="1:24" x14ac:dyDescent="0.4">
      <c r="A3418">
        <v>103417</v>
      </c>
      <c r="B3418" s="5">
        <v>45902.074305555558</v>
      </c>
      <c r="C3418" s="3" t="str">
        <f>TEXT(Sales_Data[[#This Row],[OrderDate]],"mmmm")</f>
        <v>September</v>
      </c>
      <c r="D3418" s="3" t="str">
        <f t="shared" si="106"/>
        <v>2025</v>
      </c>
      <c r="E3418" t="s">
        <v>42</v>
      </c>
      <c r="F3418" t="s">
        <v>24</v>
      </c>
      <c r="G3418" t="s">
        <v>15</v>
      </c>
      <c r="H3418" t="s">
        <v>16</v>
      </c>
      <c r="I3418" t="s">
        <v>100</v>
      </c>
      <c r="J3418">
        <v>55</v>
      </c>
      <c r="K3418">
        <v>25000</v>
      </c>
      <c r="L3418" s="7">
        <f>Sales_Data[[#This Row],[OrderQuantity]] *Sales_Data[[#This Row],[UnitPrice]]</f>
        <v>1375000</v>
      </c>
      <c r="M3418" s="7">
        <f>Sales_Data[[#This Row],[UnitPrice]]-Sales_Data[[#This Row],[UnitCost]]</f>
        <v>7000</v>
      </c>
      <c r="N3418" s="7">
        <f>Sales_Data[[#This Row],[Gross Revenue]]-Sales_Data[[#This Row],[Discount Amount ]]</f>
        <v>1368000</v>
      </c>
      <c r="O3418" s="7">
        <f>Sales_Data[[#This Row],[OrderQuantity]] *Sales_Data[[#This Row],[UnitCost]]</f>
        <v>990000</v>
      </c>
      <c r="P3418" s="7">
        <f>Sales_Data[[#This Row],[ItemCost]] +Sales_Data[[#This Row],[ShippingCost]]</f>
        <v>990776.92</v>
      </c>
      <c r="Q3418" s="7">
        <f>Sales_Data[[#This Row],[Gross Revenue]]-Sales_Data[[#This Row],[TotalFinancialCost]]</f>
        <v>384223.07999999996</v>
      </c>
      <c r="R3418" s="7">
        <f>Sales_Data[[#This Row],[Actul Bill Amount]]-Sales_Data[[#This Row],[ShippingCost]]</f>
        <v>1367223.08</v>
      </c>
      <c r="S3418">
        <v>1030</v>
      </c>
      <c r="T3418">
        <v>776.92</v>
      </c>
      <c r="U3418" t="s">
        <v>60</v>
      </c>
      <c r="V3418">
        <v>18000</v>
      </c>
      <c r="W3418" t="s">
        <v>18</v>
      </c>
      <c r="X3418" t="str">
        <f t="shared" si="107"/>
        <v>Bengaluru</v>
      </c>
    </row>
    <row r="3419" spans="1:24" x14ac:dyDescent="0.4">
      <c r="A3419">
        <v>103418</v>
      </c>
      <c r="B3419" s="5">
        <v>45687.797222222223</v>
      </c>
      <c r="C3419" s="3" t="str">
        <f>TEXT(Sales_Data[[#This Row],[OrderDate]],"mmmm")</f>
        <v>January</v>
      </c>
      <c r="D3419" s="3" t="str">
        <f t="shared" si="106"/>
        <v>2025</v>
      </c>
      <c r="E3419" t="s">
        <v>39</v>
      </c>
      <c r="F3419" t="s">
        <v>40</v>
      </c>
      <c r="G3419" t="s">
        <v>15</v>
      </c>
      <c r="H3419" t="s">
        <v>37</v>
      </c>
      <c r="I3419" t="s">
        <v>100</v>
      </c>
      <c r="J3419">
        <v>53</v>
      </c>
      <c r="K3419">
        <v>1500</v>
      </c>
      <c r="L3419" s="7">
        <f>Sales_Data[[#This Row],[OrderQuantity]] *Sales_Data[[#This Row],[UnitPrice]]</f>
        <v>79500</v>
      </c>
      <c r="M3419" s="7">
        <f>Sales_Data[[#This Row],[UnitPrice]]-Sales_Data[[#This Row],[UnitCost]]</f>
        <v>700</v>
      </c>
      <c r="N3419" s="7">
        <f>Sales_Data[[#This Row],[Gross Revenue]]-Sales_Data[[#This Row],[Discount Amount ]]</f>
        <v>78800</v>
      </c>
      <c r="O3419" s="7">
        <f>Sales_Data[[#This Row],[OrderQuantity]] *Sales_Data[[#This Row],[UnitCost]]</f>
        <v>42400</v>
      </c>
      <c r="P3419" s="7">
        <f>Sales_Data[[#This Row],[ItemCost]] +Sales_Data[[#This Row],[ShippingCost]]</f>
        <v>44649.55</v>
      </c>
      <c r="Q3419" s="7">
        <f>Sales_Data[[#This Row],[Gross Revenue]]-Sales_Data[[#This Row],[TotalFinancialCost]]</f>
        <v>34850.449999999997</v>
      </c>
      <c r="R3419" s="7">
        <f>Sales_Data[[#This Row],[Actul Bill Amount]]-Sales_Data[[#This Row],[ShippingCost]]</f>
        <v>76550.45</v>
      </c>
      <c r="S3419">
        <v>953</v>
      </c>
      <c r="T3419">
        <v>2249.5500000000002</v>
      </c>
      <c r="U3419" t="s">
        <v>52</v>
      </c>
      <c r="V3419">
        <v>800</v>
      </c>
      <c r="W3419" t="s">
        <v>38</v>
      </c>
      <c r="X3419" t="str">
        <f t="shared" si="107"/>
        <v>Kolkata</v>
      </c>
    </row>
    <row r="3420" spans="1:24" x14ac:dyDescent="0.4">
      <c r="A3420">
        <v>103419</v>
      </c>
      <c r="B3420" s="5">
        <v>45779.564583333333</v>
      </c>
      <c r="C3420" s="3" t="str">
        <f>TEXT(Sales_Data[[#This Row],[OrderDate]],"mmmm")</f>
        <v>May</v>
      </c>
      <c r="D3420" s="3" t="str">
        <f t="shared" si="106"/>
        <v>2025</v>
      </c>
      <c r="E3420" t="s">
        <v>23</v>
      </c>
      <c r="F3420" t="s">
        <v>24</v>
      </c>
      <c r="G3420" t="s">
        <v>31</v>
      </c>
      <c r="H3420" t="s">
        <v>32</v>
      </c>
      <c r="I3420" t="s">
        <v>100</v>
      </c>
      <c r="J3420">
        <v>40</v>
      </c>
      <c r="K3420">
        <v>45000</v>
      </c>
      <c r="L3420" s="7">
        <f>Sales_Data[[#This Row],[OrderQuantity]] *Sales_Data[[#This Row],[UnitPrice]]</f>
        <v>1800000</v>
      </c>
      <c r="M3420" s="7">
        <f>Sales_Data[[#This Row],[UnitPrice]]-Sales_Data[[#This Row],[UnitCost]]</f>
        <v>13000</v>
      </c>
      <c r="N3420" s="7">
        <f>Sales_Data[[#This Row],[Gross Revenue]]-Sales_Data[[#This Row],[Discount Amount ]]</f>
        <v>1787000</v>
      </c>
      <c r="O3420" s="7">
        <f>Sales_Data[[#This Row],[OrderQuantity]] *Sales_Data[[#This Row],[UnitCost]]</f>
        <v>1280000</v>
      </c>
      <c r="P3420" s="7">
        <f>Sales_Data[[#This Row],[ItemCost]] +Sales_Data[[#This Row],[ShippingCost]]</f>
        <v>1280399.28</v>
      </c>
      <c r="Q3420" s="7">
        <f>Sales_Data[[#This Row],[Gross Revenue]]-Sales_Data[[#This Row],[TotalFinancialCost]]</f>
        <v>519600.72</v>
      </c>
      <c r="R3420" s="7">
        <f>Sales_Data[[#This Row],[Actul Bill Amount]]-Sales_Data[[#This Row],[ShippingCost]]</f>
        <v>1786600.72</v>
      </c>
      <c r="S3420">
        <v>969</v>
      </c>
      <c r="T3420">
        <v>399.28</v>
      </c>
      <c r="U3420" t="s">
        <v>26</v>
      </c>
      <c r="V3420">
        <v>32000</v>
      </c>
      <c r="W3420" t="s">
        <v>33</v>
      </c>
      <c r="X3420" t="str">
        <f t="shared" si="107"/>
        <v>Delhi</v>
      </c>
    </row>
    <row r="3421" spans="1:24" x14ac:dyDescent="0.4">
      <c r="A3421">
        <v>103420</v>
      </c>
      <c r="B3421" s="5">
        <v>45782.40902777778</v>
      </c>
      <c r="C3421" s="3" t="str">
        <f>TEXT(Sales_Data[[#This Row],[OrderDate]],"mmmm")</f>
        <v>May</v>
      </c>
      <c r="D3421" s="3" t="str">
        <f t="shared" si="106"/>
        <v>2025</v>
      </c>
      <c r="E3421" t="s">
        <v>48</v>
      </c>
      <c r="F3421" t="s">
        <v>24</v>
      </c>
      <c r="G3421" t="s">
        <v>31</v>
      </c>
      <c r="H3421" t="s">
        <v>16</v>
      </c>
      <c r="I3421" t="s">
        <v>100</v>
      </c>
      <c r="J3421">
        <v>18</v>
      </c>
      <c r="K3421">
        <v>25000</v>
      </c>
      <c r="L3421" s="7">
        <f>Sales_Data[[#This Row],[OrderQuantity]] *Sales_Data[[#This Row],[UnitPrice]]</f>
        <v>450000</v>
      </c>
      <c r="M3421" s="7">
        <f>Sales_Data[[#This Row],[UnitPrice]]-Sales_Data[[#This Row],[UnitCost]]</f>
        <v>7000</v>
      </c>
      <c r="N3421" s="7">
        <f>Sales_Data[[#This Row],[Gross Revenue]]-Sales_Data[[#This Row],[Discount Amount ]]</f>
        <v>443000</v>
      </c>
      <c r="O3421" s="7">
        <f>Sales_Data[[#This Row],[OrderQuantity]] *Sales_Data[[#This Row],[UnitCost]]</f>
        <v>324000</v>
      </c>
      <c r="P3421" s="7">
        <f>Sales_Data[[#This Row],[ItemCost]] +Sales_Data[[#This Row],[ShippingCost]]</f>
        <v>324276.82</v>
      </c>
      <c r="Q3421" s="7">
        <f>Sales_Data[[#This Row],[Gross Revenue]]-Sales_Data[[#This Row],[TotalFinancialCost]]</f>
        <v>125723.18</v>
      </c>
      <c r="R3421" s="7">
        <f>Sales_Data[[#This Row],[Actul Bill Amount]]-Sales_Data[[#This Row],[ShippingCost]]</f>
        <v>442723.18</v>
      </c>
      <c r="S3421">
        <v>424</v>
      </c>
      <c r="T3421">
        <v>276.82</v>
      </c>
      <c r="U3421" t="s">
        <v>60</v>
      </c>
      <c r="V3421">
        <v>18000</v>
      </c>
      <c r="W3421" t="s">
        <v>18</v>
      </c>
      <c r="X3421" t="str">
        <f t="shared" si="107"/>
        <v>Bengaluru</v>
      </c>
    </row>
    <row r="3422" spans="1:24" x14ac:dyDescent="0.4">
      <c r="A3422">
        <v>103421</v>
      </c>
      <c r="B3422" s="5">
        <v>45694.600694444445</v>
      </c>
      <c r="C3422" s="3" t="str">
        <f>TEXT(Sales_Data[[#This Row],[OrderDate]],"mmmm")</f>
        <v>February</v>
      </c>
      <c r="D3422" s="3" t="str">
        <f t="shared" si="106"/>
        <v>2025</v>
      </c>
      <c r="E3422" t="s">
        <v>48</v>
      </c>
      <c r="F3422" t="s">
        <v>14</v>
      </c>
      <c r="G3422" t="s">
        <v>29</v>
      </c>
      <c r="H3422" t="s">
        <v>32</v>
      </c>
      <c r="I3422" t="s">
        <v>100</v>
      </c>
      <c r="J3422">
        <v>40</v>
      </c>
      <c r="K3422">
        <v>6500</v>
      </c>
      <c r="L3422" s="7">
        <f>Sales_Data[[#This Row],[OrderQuantity]] *Sales_Data[[#This Row],[UnitPrice]]</f>
        <v>260000</v>
      </c>
      <c r="M3422" s="7">
        <f>Sales_Data[[#This Row],[UnitPrice]]-Sales_Data[[#This Row],[UnitCost]]</f>
        <v>2300</v>
      </c>
      <c r="N3422" s="7">
        <f>Sales_Data[[#This Row],[Gross Revenue]]-Sales_Data[[#This Row],[Discount Amount ]]</f>
        <v>257700</v>
      </c>
      <c r="O3422" s="7">
        <f>Sales_Data[[#This Row],[OrderQuantity]] *Sales_Data[[#This Row],[UnitCost]]</f>
        <v>168000</v>
      </c>
      <c r="P3422" s="7">
        <f>Sales_Data[[#This Row],[ItemCost]] +Sales_Data[[#This Row],[ShippingCost]]</f>
        <v>168973.5</v>
      </c>
      <c r="Q3422" s="7">
        <f>Sales_Data[[#This Row],[Gross Revenue]]-Sales_Data[[#This Row],[TotalFinancialCost]]</f>
        <v>91026.5</v>
      </c>
      <c r="R3422" s="7">
        <f>Sales_Data[[#This Row],[Actul Bill Amount]]-Sales_Data[[#This Row],[ShippingCost]]</f>
        <v>256726.5</v>
      </c>
      <c r="S3422">
        <v>370</v>
      </c>
      <c r="T3422">
        <v>973.5</v>
      </c>
      <c r="U3422" t="s">
        <v>21</v>
      </c>
      <c r="V3422">
        <v>4200</v>
      </c>
      <c r="W3422" t="s">
        <v>33</v>
      </c>
      <c r="X3422" t="str">
        <f t="shared" si="107"/>
        <v>Delhi</v>
      </c>
    </row>
    <row r="3423" spans="1:24" x14ac:dyDescent="0.4">
      <c r="A3423">
        <v>103422</v>
      </c>
      <c r="B3423" s="5">
        <v>45827.863888888889</v>
      </c>
      <c r="C3423" s="3" t="str">
        <f>TEXT(Sales_Data[[#This Row],[OrderDate]],"mmmm")</f>
        <v>June</v>
      </c>
      <c r="D3423" s="3" t="str">
        <f t="shared" si="106"/>
        <v>2025</v>
      </c>
      <c r="E3423" t="s">
        <v>19</v>
      </c>
      <c r="F3423" t="s">
        <v>35</v>
      </c>
      <c r="G3423" t="s">
        <v>29</v>
      </c>
      <c r="H3423" t="s">
        <v>20</v>
      </c>
      <c r="I3423" t="s">
        <v>100</v>
      </c>
      <c r="J3423">
        <v>67</v>
      </c>
      <c r="K3423">
        <v>8500</v>
      </c>
      <c r="L3423" s="7">
        <f>Sales_Data[[#This Row],[OrderQuantity]] *Sales_Data[[#This Row],[UnitPrice]]</f>
        <v>569500</v>
      </c>
      <c r="M3423" s="7">
        <f>Sales_Data[[#This Row],[UnitPrice]]-Sales_Data[[#This Row],[UnitCost]]</f>
        <v>3000</v>
      </c>
      <c r="N3423" s="7">
        <f>Sales_Data[[#This Row],[Gross Revenue]]-Sales_Data[[#This Row],[Discount Amount ]]</f>
        <v>566500</v>
      </c>
      <c r="O3423" s="7">
        <f>Sales_Data[[#This Row],[OrderQuantity]] *Sales_Data[[#This Row],[UnitCost]]</f>
        <v>368500</v>
      </c>
      <c r="P3423" s="7">
        <f>Sales_Data[[#This Row],[ItemCost]] +Sales_Data[[#This Row],[ShippingCost]]</f>
        <v>369103.43</v>
      </c>
      <c r="Q3423" s="7">
        <f>Sales_Data[[#This Row],[Gross Revenue]]-Sales_Data[[#This Row],[TotalFinancialCost]]</f>
        <v>200396.57</v>
      </c>
      <c r="R3423" s="7">
        <f>Sales_Data[[#This Row],[Actul Bill Amount]]-Sales_Data[[#This Row],[ShippingCost]]</f>
        <v>565896.56999999995</v>
      </c>
      <c r="S3423">
        <v>1150</v>
      </c>
      <c r="T3423">
        <v>603.42999999999995</v>
      </c>
      <c r="U3423" t="s">
        <v>49</v>
      </c>
      <c r="V3423">
        <v>5500</v>
      </c>
      <c r="W3423" t="s">
        <v>22</v>
      </c>
      <c r="X3423" t="str">
        <f t="shared" si="107"/>
        <v>Nagpur</v>
      </c>
    </row>
    <row r="3424" spans="1:24" x14ac:dyDescent="0.4">
      <c r="A3424">
        <v>103423</v>
      </c>
      <c r="B3424" s="5">
        <v>45781.402083333334</v>
      </c>
      <c r="C3424" s="3" t="str">
        <f>TEXT(Sales_Data[[#This Row],[OrderDate]],"mmmm")</f>
        <v>May</v>
      </c>
      <c r="D3424" s="3" t="str">
        <f t="shared" si="106"/>
        <v>2025</v>
      </c>
      <c r="E3424" t="s">
        <v>19</v>
      </c>
      <c r="F3424" t="s">
        <v>43</v>
      </c>
      <c r="G3424" t="s">
        <v>15</v>
      </c>
      <c r="H3424" t="s">
        <v>32</v>
      </c>
      <c r="I3424" t="s">
        <v>100</v>
      </c>
      <c r="J3424">
        <v>21</v>
      </c>
      <c r="K3424">
        <v>4500</v>
      </c>
      <c r="L3424" s="7">
        <f>Sales_Data[[#This Row],[OrderQuantity]] *Sales_Data[[#This Row],[UnitPrice]]</f>
        <v>94500</v>
      </c>
      <c r="M3424" s="7">
        <f>Sales_Data[[#This Row],[UnitPrice]]-Sales_Data[[#This Row],[UnitCost]]</f>
        <v>2000</v>
      </c>
      <c r="N3424" s="7">
        <f>Sales_Data[[#This Row],[Gross Revenue]]-Sales_Data[[#This Row],[Discount Amount ]]</f>
        <v>92500</v>
      </c>
      <c r="O3424" s="7">
        <f>Sales_Data[[#This Row],[OrderQuantity]] *Sales_Data[[#This Row],[UnitCost]]</f>
        <v>52500</v>
      </c>
      <c r="P3424" s="7">
        <f>Sales_Data[[#This Row],[ItemCost]] +Sales_Data[[#This Row],[ShippingCost]]</f>
        <v>53122.98</v>
      </c>
      <c r="Q3424" s="7">
        <f>Sales_Data[[#This Row],[Gross Revenue]]-Sales_Data[[#This Row],[TotalFinancialCost]]</f>
        <v>41377.019999999997</v>
      </c>
      <c r="R3424" s="7">
        <f>Sales_Data[[#This Row],[Actul Bill Amount]]-Sales_Data[[#This Row],[ShippingCost]]</f>
        <v>91877.02</v>
      </c>
      <c r="S3424">
        <v>871</v>
      </c>
      <c r="T3424">
        <v>622.98</v>
      </c>
      <c r="U3424" t="s">
        <v>44</v>
      </c>
      <c r="V3424">
        <v>2500</v>
      </c>
      <c r="W3424" t="s">
        <v>33</v>
      </c>
      <c r="X3424" t="str">
        <f t="shared" si="107"/>
        <v>Delhi</v>
      </c>
    </row>
    <row r="3425" spans="1:24" x14ac:dyDescent="0.4">
      <c r="A3425">
        <v>103424</v>
      </c>
      <c r="B3425" s="5">
        <v>46014.961805555555</v>
      </c>
      <c r="C3425" s="3" t="str">
        <f>TEXT(Sales_Data[[#This Row],[OrderDate]],"mmmm")</f>
        <v>December</v>
      </c>
      <c r="D3425" s="3" t="str">
        <f t="shared" si="106"/>
        <v>2025</v>
      </c>
      <c r="E3425" t="s">
        <v>34</v>
      </c>
      <c r="F3425" t="s">
        <v>14</v>
      </c>
      <c r="G3425" t="s">
        <v>31</v>
      </c>
      <c r="H3425" t="s">
        <v>20</v>
      </c>
      <c r="I3425" t="s">
        <v>100</v>
      </c>
      <c r="J3425">
        <v>45</v>
      </c>
      <c r="K3425">
        <v>3200</v>
      </c>
      <c r="L3425" s="7">
        <f>Sales_Data[[#This Row],[OrderQuantity]] *Sales_Data[[#This Row],[UnitPrice]]</f>
        <v>144000</v>
      </c>
      <c r="M3425" s="7">
        <f>Sales_Data[[#This Row],[UnitPrice]]-Sales_Data[[#This Row],[UnitCost]]</f>
        <v>1200</v>
      </c>
      <c r="N3425" s="7">
        <f>Sales_Data[[#This Row],[Gross Revenue]]-Sales_Data[[#This Row],[Discount Amount ]]</f>
        <v>142800</v>
      </c>
      <c r="O3425" s="7">
        <f>Sales_Data[[#This Row],[OrderQuantity]] *Sales_Data[[#This Row],[UnitCost]]</f>
        <v>90000</v>
      </c>
      <c r="P3425" s="7">
        <f>Sales_Data[[#This Row],[ItemCost]] +Sales_Data[[#This Row],[ShippingCost]]</f>
        <v>90792.15</v>
      </c>
      <c r="Q3425" s="7">
        <f>Sales_Data[[#This Row],[Gross Revenue]]-Sales_Data[[#This Row],[TotalFinancialCost]]</f>
        <v>53207.850000000006</v>
      </c>
      <c r="R3425" s="7">
        <f>Sales_Data[[#This Row],[Actul Bill Amount]]-Sales_Data[[#This Row],[ShippingCost]]</f>
        <v>142007.85</v>
      </c>
      <c r="S3425">
        <v>814</v>
      </c>
      <c r="T3425">
        <v>792.15</v>
      </c>
      <c r="U3425" t="s">
        <v>17</v>
      </c>
      <c r="V3425">
        <v>2000</v>
      </c>
      <c r="W3425" t="s">
        <v>22</v>
      </c>
      <c r="X3425" t="str">
        <f t="shared" si="107"/>
        <v>Nagpur</v>
      </c>
    </row>
    <row r="3426" spans="1:24" x14ac:dyDescent="0.4">
      <c r="A3426">
        <v>103425</v>
      </c>
      <c r="B3426" s="5">
        <v>45692.84097222222</v>
      </c>
      <c r="C3426" s="3" t="str">
        <f>TEXT(Sales_Data[[#This Row],[OrderDate]],"mmmm")</f>
        <v>February</v>
      </c>
      <c r="D3426" s="3" t="str">
        <f t="shared" si="106"/>
        <v>2025</v>
      </c>
      <c r="E3426" t="s">
        <v>13</v>
      </c>
      <c r="F3426" t="s">
        <v>24</v>
      </c>
      <c r="G3426" t="s">
        <v>15</v>
      </c>
      <c r="H3426" t="s">
        <v>16</v>
      </c>
      <c r="I3426" t="s">
        <v>100</v>
      </c>
      <c r="J3426">
        <v>82</v>
      </c>
      <c r="K3426">
        <v>45000</v>
      </c>
      <c r="L3426" s="7">
        <f>Sales_Data[[#This Row],[OrderQuantity]] *Sales_Data[[#This Row],[UnitPrice]]</f>
        <v>3690000</v>
      </c>
      <c r="M3426" s="7">
        <f>Sales_Data[[#This Row],[UnitPrice]]-Sales_Data[[#This Row],[UnitCost]]</f>
        <v>13000</v>
      </c>
      <c r="N3426" s="7">
        <f>Sales_Data[[#This Row],[Gross Revenue]]-Sales_Data[[#This Row],[Discount Amount ]]</f>
        <v>3677000</v>
      </c>
      <c r="O3426" s="7">
        <f>Sales_Data[[#This Row],[OrderQuantity]] *Sales_Data[[#This Row],[UnitCost]]</f>
        <v>2624000</v>
      </c>
      <c r="P3426" s="7">
        <f>Sales_Data[[#This Row],[ItemCost]] +Sales_Data[[#This Row],[ShippingCost]]</f>
        <v>2625268.29</v>
      </c>
      <c r="Q3426" s="7">
        <f>Sales_Data[[#This Row],[Gross Revenue]]-Sales_Data[[#This Row],[TotalFinancialCost]]</f>
        <v>1064731.71</v>
      </c>
      <c r="R3426" s="7">
        <f>Sales_Data[[#This Row],[Actul Bill Amount]]-Sales_Data[[#This Row],[ShippingCost]]</f>
        <v>3675731.71</v>
      </c>
      <c r="S3426">
        <v>592</v>
      </c>
      <c r="T3426">
        <v>1268.29</v>
      </c>
      <c r="U3426" t="s">
        <v>26</v>
      </c>
      <c r="V3426">
        <v>32000</v>
      </c>
      <c r="W3426" t="s">
        <v>18</v>
      </c>
      <c r="X3426" t="str">
        <f t="shared" si="107"/>
        <v>Bengaluru</v>
      </c>
    </row>
    <row r="3427" spans="1:24" x14ac:dyDescent="0.4">
      <c r="A3427">
        <v>103426</v>
      </c>
      <c r="B3427" s="5">
        <v>45744.838888888888</v>
      </c>
      <c r="C3427" s="3" t="str">
        <f>TEXT(Sales_Data[[#This Row],[OrderDate]],"mmmm")</f>
        <v>March</v>
      </c>
      <c r="D3427" s="3" t="str">
        <f t="shared" si="106"/>
        <v>2025</v>
      </c>
      <c r="E3427" t="s">
        <v>23</v>
      </c>
      <c r="F3427" t="s">
        <v>55</v>
      </c>
      <c r="G3427" t="s">
        <v>15</v>
      </c>
      <c r="H3427" t="s">
        <v>16</v>
      </c>
      <c r="I3427" t="s">
        <v>100</v>
      </c>
      <c r="J3427">
        <v>4</v>
      </c>
      <c r="K3427">
        <v>1200</v>
      </c>
      <c r="L3427" s="7">
        <f>Sales_Data[[#This Row],[OrderQuantity]] *Sales_Data[[#This Row],[UnitPrice]]</f>
        <v>4800</v>
      </c>
      <c r="M3427" s="7">
        <f>Sales_Data[[#This Row],[UnitPrice]]-Sales_Data[[#This Row],[UnitCost]]</f>
        <v>400</v>
      </c>
      <c r="N3427" s="7">
        <f>Sales_Data[[#This Row],[Gross Revenue]]-Sales_Data[[#This Row],[Discount Amount ]]</f>
        <v>4400</v>
      </c>
      <c r="O3427" s="7">
        <f>Sales_Data[[#This Row],[OrderQuantity]] *Sales_Data[[#This Row],[UnitCost]]</f>
        <v>3200</v>
      </c>
      <c r="P3427" s="7">
        <f>Sales_Data[[#This Row],[ItemCost]] +Sales_Data[[#This Row],[ShippingCost]]</f>
        <v>3733.2</v>
      </c>
      <c r="Q3427" s="7">
        <f>Sales_Data[[#This Row],[Gross Revenue]]-Sales_Data[[#This Row],[TotalFinancialCost]]</f>
        <v>1066.8000000000002</v>
      </c>
      <c r="R3427" s="7">
        <f>Sales_Data[[#This Row],[Actul Bill Amount]]-Sales_Data[[#This Row],[ShippingCost]]</f>
        <v>3866.8</v>
      </c>
      <c r="S3427">
        <v>1040</v>
      </c>
      <c r="T3427">
        <v>533.20000000000005</v>
      </c>
      <c r="U3427" t="s">
        <v>58</v>
      </c>
      <c r="V3427">
        <v>800</v>
      </c>
      <c r="W3427" t="s">
        <v>18</v>
      </c>
      <c r="X3427" t="str">
        <f t="shared" si="107"/>
        <v>Bengaluru</v>
      </c>
    </row>
    <row r="3428" spans="1:24" x14ac:dyDescent="0.4">
      <c r="A3428">
        <v>103427</v>
      </c>
      <c r="B3428" s="5">
        <v>45791.339583333334</v>
      </c>
      <c r="C3428" s="3" t="str">
        <f>TEXT(Sales_Data[[#This Row],[OrderDate]],"mmmm")</f>
        <v>May</v>
      </c>
      <c r="D3428" s="3" t="str">
        <f t="shared" si="106"/>
        <v>2025</v>
      </c>
      <c r="E3428" t="s">
        <v>42</v>
      </c>
      <c r="F3428" t="s">
        <v>35</v>
      </c>
      <c r="G3428" t="s">
        <v>15</v>
      </c>
      <c r="H3428" t="s">
        <v>16</v>
      </c>
      <c r="I3428" t="s">
        <v>100</v>
      </c>
      <c r="J3428">
        <v>9</v>
      </c>
      <c r="K3428">
        <v>12000</v>
      </c>
      <c r="L3428" s="7">
        <f>Sales_Data[[#This Row],[OrderQuantity]] *Sales_Data[[#This Row],[UnitPrice]]</f>
        <v>108000</v>
      </c>
      <c r="M3428" s="7">
        <f>Sales_Data[[#This Row],[UnitPrice]]-Sales_Data[[#This Row],[UnitCost]]</f>
        <v>4000</v>
      </c>
      <c r="N3428" s="7">
        <f>Sales_Data[[#This Row],[Gross Revenue]]-Sales_Data[[#This Row],[Discount Amount ]]</f>
        <v>104000</v>
      </c>
      <c r="O3428" s="7">
        <f>Sales_Data[[#This Row],[OrderQuantity]] *Sales_Data[[#This Row],[UnitCost]]</f>
        <v>72000</v>
      </c>
      <c r="P3428" s="7">
        <f>Sales_Data[[#This Row],[ItemCost]] +Sales_Data[[#This Row],[ShippingCost]]</f>
        <v>74397.98</v>
      </c>
      <c r="Q3428" s="7">
        <f>Sales_Data[[#This Row],[Gross Revenue]]-Sales_Data[[#This Row],[TotalFinancialCost]]</f>
        <v>33602.020000000004</v>
      </c>
      <c r="R3428" s="7">
        <f>Sales_Data[[#This Row],[Actul Bill Amount]]-Sales_Data[[#This Row],[ShippingCost]]</f>
        <v>101602.02</v>
      </c>
      <c r="S3428">
        <v>956</v>
      </c>
      <c r="T3428">
        <v>2397.98</v>
      </c>
      <c r="U3428" t="s">
        <v>36</v>
      </c>
      <c r="V3428">
        <v>8000</v>
      </c>
      <c r="W3428" t="s">
        <v>18</v>
      </c>
      <c r="X3428" t="str">
        <f t="shared" si="107"/>
        <v>Bengaluru</v>
      </c>
    </row>
    <row r="3429" spans="1:24" x14ac:dyDescent="0.4">
      <c r="A3429">
        <v>103428</v>
      </c>
      <c r="B3429" s="5">
        <v>45853.222222222219</v>
      </c>
      <c r="C3429" s="3" t="str">
        <f>TEXT(Sales_Data[[#This Row],[OrderDate]],"mmmm")</f>
        <v>July</v>
      </c>
      <c r="D3429" s="3" t="str">
        <f t="shared" si="106"/>
        <v>2025</v>
      </c>
      <c r="E3429" t="s">
        <v>45</v>
      </c>
      <c r="F3429" t="s">
        <v>24</v>
      </c>
      <c r="G3429" t="s">
        <v>29</v>
      </c>
      <c r="H3429" t="s">
        <v>16</v>
      </c>
      <c r="I3429" t="s">
        <v>100</v>
      </c>
      <c r="J3429">
        <v>36</v>
      </c>
      <c r="K3429">
        <v>3500</v>
      </c>
      <c r="L3429" s="7">
        <f>Sales_Data[[#This Row],[OrderQuantity]] *Sales_Data[[#This Row],[UnitPrice]]</f>
        <v>126000</v>
      </c>
      <c r="M3429" s="7">
        <f>Sales_Data[[#This Row],[UnitPrice]]-Sales_Data[[#This Row],[UnitCost]]</f>
        <v>1300</v>
      </c>
      <c r="N3429" s="7">
        <f>Sales_Data[[#This Row],[Gross Revenue]]-Sales_Data[[#This Row],[Discount Amount ]]</f>
        <v>124700</v>
      </c>
      <c r="O3429" s="7">
        <f>Sales_Data[[#This Row],[OrderQuantity]] *Sales_Data[[#This Row],[UnitCost]]</f>
        <v>79200</v>
      </c>
      <c r="P3429" s="7">
        <f>Sales_Data[[#This Row],[ItemCost]] +Sales_Data[[#This Row],[ShippingCost]]</f>
        <v>80041.8</v>
      </c>
      <c r="Q3429" s="7">
        <f>Sales_Data[[#This Row],[Gross Revenue]]-Sales_Data[[#This Row],[TotalFinancialCost]]</f>
        <v>45958.2</v>
      </c>
      <c r="R3429" s="7">
        <f>Sales_Data[[#This Row],[Actul Bill Amount]]-Sales_Data[[#This Row],[ShippingCost]]</f>
        <v>123858.2</v>
      </c>
      <c r="S3429">
        <v>966</v>
      </c>
      <c r="T3429">
        <v>841.8</v>
      </c>
      <c r="U3429" t="s">
        <v>59</v>
      </c>
      <c r="V3429">
        <v>2200</v>
      </c>
      <c r="W3429" t="s">
        <v>18</v>
      </c>
      <c r="X3429" t="str">
        <f t="shared" si="107"/>
        <v>Bengaluru</v>
      </c>
    </row>
    <row r="3430" spans="1:24" x14ac:dyDescent="0.4">
      <c r="A3430">
        <v>103429</v>
      </c>
      <c r="B3430" s="5">
        <v>45931.867361111108</v>
      </c>
      <c r="C3430" s="3" t="str">
        <f>TEXT(Sales_Data[[#This Row],[OrderDate]],"mmmm")</f>
        <v>October</v>
      </c>
      <c r="D3430" s="3" t="str">
        <f t="shared" si="106"/>
        <v>2025</v>
      </c>
      <c r="E3430" t="s">
        <v>34</v>
      </c>
      <c r="F3430" t="s">
        <v>40</v>
      </c>
      <c r="G3430" t="s">
        <v>31</v>
      </c>
      <c r="H3430" t="s">
        <v>25</v>
      </c>
      <c r="I3430" t="s">
        <v>100</v>
      </c>
      <c r="J3430">
        <v>70</v>
      </c>
      <c r="K3430">
        <v>5500</v>
      </c>
      <c r="L3430" s="7">
        <f>Sales_Data[[#This Row],[OrderQuantity]] *Sales_Data[[#This Row],[UnitPrice]]</f>
        <v>385000</v>
      </c>
      <c r="M3430" s="7">
        <f>Sales_Data[[#This Row],[UnitPrice]]-Sales_Data[[#This Row],[UnitCost]]</f>
        <v>2000</v>
      </c>
      <c r="N3430" s="7">
        <f>Sales_Data[[#This Row],[Gross Revenue]]-Sales_Data[[#This Row],[Discount Amount ]]</f>
        <v>383000</v>
      </c>
      <c r="O3430" s="7">
        <f>Sales_Data[[#This Row],[OrderQuantity]] *Sales_Data[[#This Row],[UnitCost]]</f>
        <v>245000</v>
      </c>
      <c r="P3430" s="7">
        <f>Sales_Data[[#This Row],[ItemCost]] +Sales_Data[[#This Row],[ShippingCost]]</f>
        <v>245423.97</v>
      </c>
      <c r="Q3430" s="7">
        <f>Sales_Data[[#This Row],[Gross Revenue]]-Sales_Data[[#This Row],[TotalFinancialCost]]</f>
        <v>139576.03</v>
      </c>
      <c r="R3430" s="7">
        <f>Sales_Data[[#This Row],[Actul Bill Amount]]-Sales_Data[[#This Row],[ShippingCost]]</f>
        <v>382576.03</v>
      </c>
      <c r="S3430">
        <v>485</v>
      </c>
      <c r="T3430">
        <v>423.97</v>
      </c>
      <c r="U3430" t="s">
        <v>41</v>
      </c>
      <c r="V3430">
        <v>3500</v>
      </c>
      <c r="W3430" t="s">
        <v>27</v>
      </c>
      <c r="X3430" t="str">
        <f t="shared" si="107"/>
        <v>Mumbai</v>
      </c>
    </row>
    <row r="3431" spans="1:24" x14ac:dyDescent="0.4">
      <c r="A3431">
        <v>103430</v>
      </c>
      <c r="B3431" s="5">
        <v>45858.09375</v>
      </c>
      <c r="C3431" s="3" t="str">
        <f>TEXT(Sales_Data[[#This Row],[OrderDate]],"mmmm")</f>
        <v>July</v>
      </c>
      <c r="D3431" s="3" t="str">
        <f t="shared" si="106"/>
        <v>2025</v>
      </c>
      <c r="E3431" t="s">
        <v>50</v>
      </c>
      <c r="F3431" t="s">
        <v>55</v>
      </c>
      <c r="G3431" t="s">
        <v>29</v>
      </c>
      <c r="H3431" t="s">
        <v>32</v>
      </c>
      <c r="I3431" t="s">
        <v>100</v>
      </c>
      <c r="J3431">
        <v>39</v>
      </c>
      <c r="K3431">
        <v>1200</v>
      </c>
      <c r="L3431" s="7">
        <f>Sales_Data[[#This Row],[OrderQuantity]] *Sales_Data[[#This Row],[UnitPrice]]</f>
        <v>46800</v>
      </c>
      <c r="M3431" s="7">
        <f>Sales_Data[[#This Row],[UnitPrice]]-Sales_Data[[#This Row],[UnitCost]]</f>
        <v>400</v>
      </c>
      <c r="N3431" s="7">
        <f>Sales_Data[[#This Row],[Gross Revenue]]-Sales_Data[[#This Row],[Discount Amount ]]</f>
        <v>46400</v>
      </c>
      <c r="O3431" s="7">
        <f>Sales_Data[[#This Row],[OrderQuantity]] *Sales_Data[[#This Row],[UnitCost]]</f>
        <v>31200</v>
      </c>
      <c r="P3431" s="7">
        <f>Sales_Data[[#This Row],[ItemCost]] +Sales_Data[[#This Row],[ShippingCost]]</f>
        <v>31550.26</v>
      </c>
      <c r="Q3431" s="7">
        <f>Sales_Data[[#This Row],[Gross Revenue]]-Sales_Data[[#This Row],[TotalFinancialCost]]</f>
        <v>15249.740000000002</v>
      </c>
      <c r="R3431" s="7">
        <f>Sales_Data[[#This Row],[Actul Bill Amount]]-Sales_Data[[#This Row],[ShippingCost]]</f>
        <v>46049.74</v>
      </c>
      <c r="S3431">
        <v>478</v>
      </c>
      <c r="T3431">
        <v>350.26</v>
      </c>
      <c r="U3431" t="s">
        <v>58</v>
      </c>
      <c r="V3431">
        <v>800</v>
      </c>
      <c r="W3431" t="s">
        <v>33</v>
      </c>
      <c r="X3431" t="str">
        <f t="shared" si="107"/>
        <v>Delhi</v>
      </c>
    </row>
    <row r="3432" spans="1:24" x14ac:dyDescent="0.4">
      <c r="A3432">
        <v>103431</v>
      </c>
      <c r="B3432" s="5">
        <v>45942.48333333333</v>
      </c>
      <c r="C3432" s="3" t="str">
        <f>TEXT(Sales_Data[[#This Row],[OrderDate]],"mmmm")</f>
        <v>October</v>
      </c>
      <c r="D3432" s="3" t="str">
        <f t="shared" si="106"/>
        <v>2025</v>
      </c>
      <c r="E3432" t="s">
        <v>48</v>
      </c>
      <c r="F3432" t="s">
        <v>40</v>
      </c>
      <c r="G3432" t="s">
        <v>31</v>
      </c>
      <c r="H3432" t="s">
        <v>20</v>
      </c>
      <c r="I3432" t="s">
        <v>100</v>
      </c>
      <c r="J3432">
        <v>10</v>
      </c>
      <c r="K3432">
        <v>1500</v>
      </c>
      <c r="L3432" s="7">
        <f>Sales_Data[[#This Row],[OrderQuantity]] *Sales_Data[[#This Row],[UnitPrice]]</f>
        <v>15000</v>
      </c>
      <c r="M3432" s="7">
        <f>Sales_Data[[#This Row],[UnitPrice]]-Sales_Data[[#This Row],[UnitCost]]</f>
        <v>700</v>
      </c>
      <c r="N3432" s="7">
        <f>Sales_Data[[#This Row],[Gross Revenue]]-Sales_Data[[#This Row],[Discount Amount ]]</f>
        <v>14300</v>
      </c>
      <c r="O3432" s="7">
        <f>Sales_Data[[#This Row],[OrderQuantity]] *Sales_Data[[#This Row],[UnitCost]]</f>
        <v>8000</v>
      </c>
      <c r="P3432" s="7">
        <f>Sales_Data[[#This Row],[ItemCost]] +Sales_Data[[#This Row],[ShippingCost]]</f>
        <v>8645.33</v>
      </c>
      <c r="Q3432" s="7">
        <f>Sales_Data[[#This Row],[Gross Revenue]]-Sales_Data[[#This Row],[TotalFinancialCost]]</f>
        <v>6354.67</v>
      </c>
      <c r="R3432" s="7">
        <f>Sales_Data[[#This Row],[Actul Bill Amount]]-Sales_Data[[#This Row],[ShippingCost]]</f>
        <v>13654.67</v>
      </c>
      <c r="S3432">
        <v>878</v>
      </c>
      <c r="T3432">
        <v>645.33000000000004</v>
      </c>
      <c r="U3432" t="s">
        <v>52</v>
      </c>
      <c r="V3432">
        <v>800</v>
      </c>
      <c r="W3432" t="s">
        <v>22</v>
      </c>
      <c r="X3432" t="str">
        <f t="shared" si="107"/>
        <v>Nagpur</v>
      </c>
    </row>
    <row r="3433" spans="1:24" x14ac:dyDescent="0.4">
      <c r="A3433">
        <v>103432</v>
      </c>
      <c r="B3433" s="5">
        <v>45734.701388888891</v>
      </c>
      <c r="C3433" s="3" t="str">
        <f>TEXT(Sales_Data[[#This Row],[OrderDate]],"mmmm")</f>
        <v>March</v>
      </c>
      <c r="D3433" s="3" t="str">
        <f t="shared" si="106"/>
        <v>2025</v>
      </c>
      <c r="E3433" t="s">
        <v>34</v>
      </c>
      <c r="F3433" t="s">
        <v>14</v>
      </c>
      <c r="G3433" t="s">
        <v>15</v>
      </c>
      <c r="H3433" t="s">
        <v>16</v>
      </c>
      <c r="I3433" t="s">
        <v>100</v>
      </c>
      <c r="J3433">
        <v>89</v>
      </c>
      <c r="K3433">
        <v>6500</v>
      </c>
      <c r="L3433" s="7">
        <f>Sales_Data[[#This Row],[OrderQuantity]] *Sales_Data[[#This Row],[UnitPrice]]</f>
        <v>578500</v>
      </c>
      <c r="M3433" s="7">
        <f>Sales_Data[[#This Row],[UnitPrice]]-Sales_Data[[#This Row],[UnitCost]]</f>
        <v>2300</v>
      </c>
      <c r="N3433" s="7">
        <f>Sales_Data[[#This Row],[Gross Revenue]]-Sales_Data[[#This Row],[Discount Amount ]]</f>
        <v>576200</v>
      </c>
      <c r="O3433" s="7">
        <f>Sales_Data[[#This Row],[OrderQuantity]] *Sales_Data[[#This Row],[UnitCost]]</f>
        <v>373800</v>
      </c>
      <c r="P3433" s="7">
        <f>Sales_Data[[#This Row],[ItemCost]] +Sales_Data[[#This Row],[ShippingCost]]</f>
        <v>374456.48</v>
      </c>
      <c r="Q3433" s="7">
        <f>Sales_Data[[#This Row],[Gross Revenue]]-Sales_Data[[#This Row],[TotalFinancialCost]]</f>
        <v>204043.52000000002</v>
      </c>
      <c r="R3433" s="7">
        <f>Sales_Data[[#This Row],[Actul Bill Amount]]-Sales_Data[[#This Row],[ShippingCost]]</f>
        <v>575543.52</v>
      </c>
      <c r="S3433">
        <v>1037</v>
      </c>
      <c r="T3433">
        <v>656.48</v>
      </c>
      <c r="U3433" t="s">
        <v>21</v>
      </c>
      <c r="V3433">
        <v>4200</v>
      </c>
      <c r="W3433" t="s">
        <v>18</v>
      </c>
      <c r="X3433" t="str">
        <f t="shared" si="107"/>
        <v>Bengaluru</v>
      </c>
    </row>
    <row r="3434" spans="1:24" x14ac:dyDescent="0.4">
      <c r="A3434">
        <v>103433</v>
      </c>
      <c r="B3434" s="5">
        <v>45716.886111111111</v>
      </c>
      <c r="C3434" s="3" t="str">
        <f>TEXT(Sales_Data[[#This Row],[OrderDate]],"mmmm")</f>
        <v>February</v>
      </c>
      <c r="D3434" s="3" t="str">
        <f t="shared" si="106"/>
        <v>2025</v>
      </c>
      <c r="E3434" t="s">
        <v>50</v>
      </c>
      <c r="F3434" t="s">
        <v>24</v>
      </c>
      <c r="G3434" t="s">
        <v>31</v>
      </c>
      <c r="H3434" t="s">
        <v>20</v>
      </c>
      <c r="I3434" t="s">
        <v>100</v>
      </c>
      <c r="J3434">
        <v>13</v>
      </c>
      <c r="K3434">
        <v>3500</v>
      </c>
      <c r="L3434" s="7">
        <f>Sales_Data[[#This Row],[OrderQuantity]] *Sales_Data[[#This Row],[UnitPrice]]</f>
        <v>45500</v>
      </c>
      <c r="M3434" s="7">
        <f>Sales_Data[[#This Row],[UnitPrice]]-Sales_Data[[#This Row],[UnitCost]]</f>
        <v>1300</v>
      </c>
      <c r="N3434" s="7">
        <f>Sales_Data[[#This Row],[Gross Revenue]]-Sales_Data[[#This Row],[Discount Amount ]]</f>
        <v>44200</v>
      </c>
      <c r="O3434" s="7">
        <f>Sales_Data[[#This Row],[OrderQuantity]] *Sales_Data[[#This Row],[UnitCost]]</f>
        <v>28600</v>
      </c>
      <c r="P3434" s="7">
        <f>Sales_Data[[#This Row],[ItemCost]] +Sales_Data[[#This Row],[ShippingCost]]</f>
        <v>29378.28</v>
      </c>
      <c r="Q3434" s="7">
        <f>Sales_Data[[#This Row],[Gross Revenue]]-Sales_Data[[#This Row],[TotalFinancialCost]]</f>
        <v>16121.720000000001</v>
      </c>
      <c r="R3434" s="7">
        <f>Sales_Data[[#This Row],[Actul Bill Amount]]-Sales_Data[[#This Row],[ShippingCost]]</f>
        <v>43421.72</v>
      </c>
      <c r="S3434">
        <v>956</v>
      </c>
      <c r="T3434">
        <v>778.28</v>
      </c>
      <c r="U3434" t="s">
        <v>59</v>
      </c>
      <c r="V3434">
        <v>2200</v>
      </c>
      <c r="W3434" t="s">
        <v>22</v>
      </c>
      <c r="X3434" t="str">
        <f t="shared" si="107"/>
        <v>Nagpur</v>
      </c>
    </row>
    <row r="3435" spans="1:24" x14ac:dyDescent="0.4">
      <c r="A3435">
        <v>103434</v>
      </c>
      <c r="B3435" s="5">
        <v>45783.481944444444</v>
      </c>
      <c r="C3435" s="3" t="str">
        <f>TEXT(Sales_Data[[#This Row],[OrderDate]],"mmmm")</f>
        <v>May</v>
      </c>
      <c r="D3435" s="3" t="str">
        <f t="shared" si="106"/>
        <v>2025</v>
      </c>
      <c r="E3435" t="s">
        <v>23</v>
      </c>
      <c r="F3435" t="s">
        <v>14</v>
      </c>
      <c r="G3435" t="s">
        <v>29</v>
      </c>
      <c r="H3435" t="s">
        <v>32</v>
      </c>
      <c r="I3435" t="s">
        <v>100</v>
      </c>
      <c r="J3435">
        <v>95</v>
      </c>
      <c r="K3435">
        <v>3200</v>
      </c>
      <c r="L3435" s="7">
        <f>Sales_Data[[#This Row],[OrderQuantity]] *Sales_Data[[#This Row],[UnitPrice]]</f>
        <v>304000</v>
      </c>
      <c r="M3435" s="7">
        <f>Sales_Data[[#This Row],[UnitPrice]]-Sales_Data[[#This Row],[UnitCost]]</f>
        <v>1200</v>
      </c>
      <c r="N3435" s="7">
        <f>Sales_Data[[#This Row],[Gross Revenue]]-Sales_Data[[#This Row],[Discount Amount ]]</f>
        <v>302800</v>
      </c>
      <c r="O3435" s="7">
        <f>Sales_Data[[#This Row],[OrderQuantity]] *Sales_Data[[#This Row],[UnitCost]]</f>
        <v>190000</v>
      </c>
      <c r="P3435" s="7">
        <f>Sales_Data[[#This Row],[ItemCost]] +Sales_Data[[#This Row],[ShippingCost]]</f>
        <v>192617.54</v>
      </c>
      <c r="Q3435" s="7">
        <f>Sales_Data[[#This Row],[Gross Revenue]]-Sales_Data[[#This Row],[TotalFinancialCost]]</f>
        <v>111382.45999999999</v>
      </c>
      <c r="R3435" s="7">
        <f>Sales_Data[[#This Row],[Actul Bill Amount]]-Sales_Data[[#This Row],[ShippingCost]]</f>
        <v>300182.46000000002</v>
      </c>
      <c r="S3435">
        <v>698</v>
      </c>
      <c r="T3435">
        <v>2617.54</v>
      </c>
      <c r="U3435" t="s">
        <v>17</v>
      </c>
      <c r="V3435">
        <v>2000</v>
      </c>
      <c r="W3435" t="s">
        <v>33</v>
      </c>
      <c r="X3435" t="str">
        <f t="shared" si="107"/>
        <v>Delhi</v>
      </c>
    </row>
    <row r="3436" spans="1:24" x14ac:dyDescent="0.4">
      <c r="A3436">
        <v>103435</v>
      </c>
      <c r="B3436" s="5">
        <v>45766.134027777778</v>
      </c>
      <c r="C3436" s="3" t="str">
        <f>TEXT(Sales_Data[[#This Row],[OrderDate]],"mmmm")</f>
        <v>April</v>
      </c>
      <c r="D3436" s="3" t="str">
        <f t="shared" si="106"/>
        <v>2025</v>
      </c>
      <c r="E3436" t="s">
        <v>42</v>
      </c>
      <c r="F3436" t="s">
        <v>14</v>
      </c>
      <c r="G3436" t="s">
        <v>29</v>
      </c>
      <c r="H3436" t="s">
        <v>37</v>
      </c>
      <c r="I3436" t="s">
        <v>100</v>
      </c>
      <c r="J3436">
        <v>71</v>
      </c>
      <c r="K3436">
        <v>6500</v>
      </c>
      <c r="L3436" s="7">
        <f>Sales_Data[[#This Row],[OrderQuantity]] *Sales_Data[[#This Row],[UnitPrice]]</f>
        <v>461500</v>
      </c>
      <c r="M3436" s="7">
        <f>Sales_Data[[#This Row],[UnitPrice]]-Sales_Data[[#This Row],[UnitCost]]</f>
        <v>2300</v>
      </c>
      <c r="N3436" s="7">
        <f>Sales_Data[[#This Row],[Gross Revenue]]-Sales_Data[[#This Row],[Discount Amount ]]</f>
        <v>459200</v>
      </c>
      <c r="O3436" s="7">
        <f>Sales_Data[[#This Row],[OrderQuantity]] *Sales_Data[[#This Row],[UnitCost]]</f>
        <v>298200</v>
      </c>
      <c r="P3436" s="7">
        <f>Sales_Data[[#This Row],[ItemCost]] +Sales_Data[[#This Row],[ShippingCost]]</f>
        <v>298868.39</v>
      </c>
      <c r="Q3436" s="7">
        <f>Sales_Data[[#This Row],[Gross Revenue]]-Sales_Data[[#This Row],[TotalFinancialCost]]</f>
        <v>162631.60999999999</v>
      </c>
      <c r="R3436" s="7">
        <f>Sales_Data[[#This Row],[Actul Bill Amount]]-Sales_Data[[#This Row],[ShippingCost]]</f>
        <v>458531.61</v>
      </c>
      <c r="S3436">
        <v>817</v>
      </c>
      <c r="T3436">
        <v>668.39</v>
      </c>
      <c r="U3436" t="s">
        <v>21</v>
      </c>
      <c r="V3436">
        <v>4200</v>
      </c>
      <c r="W3436" t="s">
        <v>38</v>
      </c>
      <c r="X3436" t="str">
        <f t="shared" si="107"/>
        <v>Kolkata</v>
      </c>
    </row>
    <row r="3437" spans="1:24" x14ac:dyDescent="0.4">
      <c r="A3437">
        <v>103436</v>
      </c>
      <c r="B3437" s="5">
        <v>45881.582638888889</v>
      </c>
      <c r="C3437" s="3" t="str">
        <f>TEXT(Sales_Data[[#This Row],[OrderDate]],"mmmm")</f>
        <v>August</v>
      </c>
      <c r="D3437" s="3" t="str">
        <f t="shared" si="106"/>
        <v>2025</v>
      </c>
      <c r="E3437" t="s">
        <v>45</v>
      </c>
      <c r="F3437" t="s">
        <v>35</v>
      </c>
      <c r="G3437" t="s">
        <v>15</v>
      </c>
      <c r="H3437" t="s">
        <v>32</v>
      </c>
      <c r="I3437" t="s">
        <v>100</v>
      </c>
      <c r="J3437">
        <v>43</v>
      </c>
      <c r="K3437">
        <v>12000</v>
      </c>
      <c r="L3437" s="7">
        <f>Sales_Data[[#This Row],[OrderQuantity]] *Sales_Data[[#This Row],[UnitPrice]]</f>
        <v>516000</v>
      </c>
      <c r="M3437" s="7">
        <f>Sales_Data[[#This Row],[UnitPrice]]-Sales_Data[[#This Row],[UnitCost]]</f>
        <v>4000</v>
      </c>
      <c r="N3437" s="7">
        <f>Sales_Data[[#This Row],[Gross Revenue]]-Sales_Data[[#This Row],[Discount Amount ]]</f>
        <v>512000</v>
      </c>
      <c r="O3437" s="7">
        <f>Sales_Data[[#This Row],[OrderQuantity]] *Sales_Data[[#This Row],[UnitCost]]</f>
        <v>344000</v>
      </c>
      <c r="P3437" s="7">
        <f>Sales_Data[[#This Row],[ItemCost]] +Sales_Data[[#This Row],[ShippingCost]]</f>
        <v>344712.14</v>
      </c>
      <c r="Q3437" s="7">
        <f>Sales_Data[[#This Row],[Gross Revenue]]-Sales_Data[[#This Row],[TotalFinancialCost]]</f>
        <v>171287.86</v>
      </c>
      <c r="R3437" s="7">
        <f>Sales_Data[[#This Row],[Actul Bill Amount]]-Sales_Data[[#This Row],[ShippingCost]]</f>
        <v>511287.86</v>
      </c>
      <c r="S3437">
        <v>781</v>
      </c>
      <c r="T3437">
        <v>712.14</v>
      </c>
      <c r="U3437" t="s">
        <v>36</v>
      </c>
      <c r="V3437">
        <v>8000</v>
      </c>
      <c r="W3437" t="s">
        <v>33</v>
      </c>
      <c r="X3437" t="str">
        <f t="shared" si="107"/>
        <v>Delhi</v>
      </c>
    </row>
    <row r="3438" spans="1:24" x14ac:dyDescent="0.4">
      <c r="A3438">
        <v>103437</v>
      </c>
      <c r="B3438" s="5">
        <v>45935.311111111114</v>
      </c>
      <c r="C3438" s="3" t="str">
        <f>TEXT(Sales_Data[[#This Row],[OrderDate]],"mmmm")</f>
        <v>October</v>
      </c>
      <c r="D3438" s="3" t="str">
        <f t="shared" si="106"/>
        <v>2025</v>
      </c>
      <c r="E3438" t="s">
        <v>48</v>
      </c>
      <c r="F3438" t="s">
        <v>24</v>
      </c>
      <c r="G3438" t="s">
        <v>29</v>
      </c>
      <c r="H3438" t="s">
        <v>20</v>
      </c>
      <c r="I3438" t="s">
        <v>100</v>
      </c>
      <c r="J3438">
        <v>77</v>
      </c>
      <c r="K3438">
        <v>3500</v>
      </c>
      <c r="L3438" s="7">
        <f>Sales_Data[[#This Row],[OrderQuantity]] *Sales_Data[[#This Row],[UnitPrice]]</f>
        <v>269500</v>
      </c>
      <c r="M3438" s="7">
        <f>Sales_Data[[#This Row],[UnitPrice]]-Sales_Data[[#This Row],[UnitCost]]</f>
        <v>1300</v>
      </c>
      <c r="N3438" s="7">
        <f>Sales_Data[[#This Row],[Gross Revenue]]-Sales_Data[[#This Row],[Discount Amount ]]</f>
        <v>268200</v>
      </c>
      <c r="O3438" s="7">
        <f>Sales_Data[[#This Row],[OrderQuantity]] *Sales_Data[[#This Row],[UnitCost]]</f>
        <v>169400</v>
      </c>
      <c r="P3438" s="7">
        <f>Sales_Data[[#This Row],[ItemCost]] +Sales_Data[[#This Row],[ShippingCost]]</f>
        <v>170464.42</v>
      </c>
      <c r="Q3438" s="7">
        <f>Sales_Data[[#This Row],[Gross Revenue]]-Sales_Data[[#This Row],[TotalFinancialCost]]</f>
        <v>99035.579999999987</v>
      </c>
      <c r="R3438" s="7">
        <f>Sales_Data[[#This Row],[Actul Bill Amount]]-Sales_Data[[#This Row],[ShippingCost]]</f>
        <v>267135.58</v>
      </c>
      <c r="S3438">
        <v>403</v>
      </c>
      <c r="T3438">
        <v>1064.42</v>
      </c>
      <c r="U3438" t="s">
        <v>59</v>
      </c>
      <c r="V3438">
        <v>2200</v>
      </c>
      <c r="W3438" t="s">
        <v>22</v>
      </c>
      <c r="X3438" t="str">
        <f t="shared" si="107"/>
        <v>Nagpur</v>
      </c>
    </row>
    <row r="3439" spans="1:24" x14ac:dyDescent="0.4">
      <c r="A3439">
        <v>103438</v>
      </c>
      <c r="B3439" s="5">
        <v>45725.71597222222</v>
      </c>
      <c r="C3439" s="3" t="str">
        <f>TEXT(Sales_Data[[#This Row],[OrderDate]],"mmmm")</f>
        <v>March</v>
      </c>
      <c r="D3439" s="3" t="str">
        <f t="shared" si="106"/>
        <v>2025</v>
      </c>
      <c r="E3439" t="s">
        <v>39</v>
      </c>
      <c r="F3439" t="s">
        <v>43</v>
      </c>
      <c r="G3439" t="s">
        <v>29</v>
      </c>
      <c r="H3439" t="s">
        <v>16</v>
      </c>
      <c r="I3439" t="s">
        <v>100</v>
      </c>
      <c r="J3439">
        <v>89</v>
      </c>
      <c r="K3439">
        <v>2800</v>
      </c>
      <c r="L3439" s="7">
        <f>Sales_Data[[#This Row],[OrderQuantity]] *Sales_Data[[#This Row],[UnitPrice]]</f>
        <v>249200</v>
      </c>
      <c r="M3439" s="7">
        <f>Sales_Data[[#This Row],[UnitPrice]]-Sales_Data[[#This Row],[UnitCost]]</f>
        <v>1300</v>
      </c>
      <c r="N3439" s="7">
        <f>Sales_Data[[#This Row],[Gross Revenue]]-Sales_Data[[#This Row],[Discount Amount ]]</f>
        <v>247900</v>
      </c>
      <c r="O3439" s="7">
        <f>Sales_Data[[#This Row],[OrderQuantity]] *Sales_Data[[#This Row],[UnitCost]]</f>
        <v>133500</v>
      </c>
      <c r="P3439" s="7">
        <f>Sales_Data[[#This Row],[ItemCost]] +Sales_Data[[#This Row],[ShippingCost]]</f>
        <v>134537.92000000001</v>
      </c>
      <c r="Q3439" s="7">
        <f>Sales_Data[[#This Row],[Gross Revenue]]-Sales_Data[[#This Row],[TotalFinancialCost]]</f>
        <v>114662.07999999999</v>
      </c>
      <c r="R3439" s="7">
        <f>Sales_Data[[#This Row],[Actul Bill Amount]]-Sales_Data[[#This Row],[ShippingCost]]</f>
        <v>246862.07999999999</v>
      </c>
      <c r="S3439">
        <v>917</v>
      </c>
      <c r="T3439">
        <v>1037.92</v>
      </c>
      <c r="U3439" t="s">
        <v>61</v>
      </c>
      <c r="V3439">
        <v>1500</v>
      </c>
      <c r="W3439" t="s">
        <v>18</v>
      </c>
      <c r="X3439" t="str">
        <f t="shared" si="107"/>
        <v>Bengaluru</v>
      </c>
    </row>
    <row r="3440" spans="1:24" x14ac:dyDescent="0.4">
      <c r="A3440">
        <v>103439</v>
      </c>
      <c r="B3440" s="5">
        <v>45726.063888888886</v>
      </c>
      <c r="C3440" s="3" t="str">
        <f>TEXT(Sales_Data[[#This Row],[OrderDate]],"mmmm")</f>
        <v>March</v>
      </c>
      <c r="D3440" s="3" t="str">
        <f t="shared" si="106"/>
        <v>2025</v>
      </c>
      <c r="E3440" t="s">
        <v>23</v>
      </c>
      <c r="F3440" t="s">
        <v>28</v>
      </c>
      <c r="G3440" t="s">
        <v>31</v>
      </c>
      <c r="H3440" t="s">
        <v>37</v>
      </c>
      <c r="I3440" t="s">
        <v>100</v>
      </c>
      <c r="J3440">
        <v>91</v>
      </c>
      <c r="K3440">
        <v>2500</v>
      </c>
      <c r="L3440" s="7">
        <f>Sales_Data[[#This Row],[OrderQuantity]] *Sales_Data[[#This Row],[UnitPrice]]</f>
        <v>227500</v>
      </c>
      <c r="M3440" s="7">
        <f>Sales_Data[[#This Row],[UnitPrice]]-Sales_Data[[#This Row],[UnitCost]]</f>
        <v>1000</v>
      </c>
      <c r="N3440" s="7">
        <f>Sales_Data[[#This Row],[Gross Revenue]]-Sales_Data[[#This Row],[Discount Amount ]]</f>
        <v>226500</v>
      </c>
      <c r="O3440" s="7">
        <f>Sales_Data[[#This Row],[OrderQuantity]] *Sales_Data[[#This Row],[UnitCost]]</f>
        <v>136500</v>
      </c>
      <c r="P3440" s="7">
        <f>Sales_Data[[#This Row],[ItemCost]] +Sales_Data[[#This Row],[ShippingCost]]</f>
        <v>137033.62</v>
      </c>
      <c r="Q3440" s="7">
        <f>Sales_Data[[#This Row],[Gross Revenue]]-Sales_Data[[#This Row],[TotalFinancialCost]]</f>
        <v>90466.38</v>
      </c>
      <c r="R3440" s="7">
        <f>Sales_Data[[#This Row],[Actul Bill Amount]]-Sales_Data[[#This Row],[ShippingCost]]</f>
        <v>225966.38</v>
      </c>
      <c r="S3440">
        <v>314</v>
      </c>
      <c r="T3440">
        <v>533.62</v>
      </c>
      <c r="U3440" t="s">
        <v>54</v>
      </c>
      <c r="V3440">
        <v>1500</v>
      </c>
      <c r="W3440" t="s">
        <v>38</v>
      </c>
      <c r="X3440" t="str">
        <f t="shared" si="107"/>
        <v>Kolkata</v>
      </c>
    </row>
    <row r="3441" spans="1:24" x14ac:dyDescent="0.4">
      <c r="A3441">
        <v>103440</v>
      </c>
      <c r="B3441" s="5">
        <v>45822.556944444441</v>
      </c>
      <c r="C3441" s="3" t="str">
        <f>TEXT(Sales_Data[[#This Row],[OrderDate]],"mmmm")</f>
        <v>June</v>
      </c>
      <c r="D3441" s="3" t="str">
        <f t="shared" si="106"/>
        <v>2025</v>
      </c>
      <c r="E3441" t="s">
        <v>23</v>
      </c>
      <c r="F3441" t="s">
        <v>24</v>
      </c>
      <c r="G3441" t="s">
        <v>15</v>
      </c>
      <c r="H3441" t="s">
        <v>16</v>
      </c>
      <c r="I3441" t="s">
        <v>100</v>
      </c>
      <c r="J3441">
        <v>52</v>
      </c>
      <c r="K3441">
        <v>25000</v>
      </c>
      <c r="L3441" s="7">
        <f>Sales_Data[[#This Row],[OrderQuantity]] *Sales_Data[[#This Row],[UnitPrice]]</f>
        <v>1300000</v>
      </c>
      <c r="M3441" s="7">
        <f>Sales_Data[[#This Row],[UnitPrice]]-Sales_Data[[#This Row],[UnitCost]]</f>
        <v>7000</v>
      </c>
      <c r="N3441" s="7">
        <f>Sales_Data[[#This Row],[Gross Revenue]]-Sales_Data[[#This Row],[Discount Amount ]]</f>
        <v>1293000</v>
      </c>
      <c r="O3441" s="7">
        <f>Sales_Data[[#This Row],[OrderQuantity]] *Sales_Data[[#This Row],[UnitCost]]</f>
        <v>936000</v>
      </c>
      <c r="P3441" s="7">
        <f>Sales_Data[[#This Row],[ItemCost]] +Sales_Data[[#This Row],[ShippingCost]]</f>
        <v>936714.78</v>
      </c>
      <c r="Q3441" s="7">
        <f>Sales_Data[[#This Row],[Gross Revenue]]-Sales_Data[[#This Row],[TotalFinancialCost]]</f>
        <v>363285.22</v>
      </c>
      <c r="R3441" s="7">
        <f>Sales_Data[[#This Row],[Actul Bill Amount]]-Sales_Data[[#This Row],[ShippingCost]]</f>
        <v>1292285.22</v>
      </c>
      <c r="S3441">
        <v>364</v>
      </c>
      <c r="T3441">
        <v>714.78</v>
      </c>
      <c r="U3441" t="s">
        <v>60</v>
      </c>
      <c r="V3441">
        <v>18000</v>
      </c>
      <c r="W3441" t="s">
        <v>18</v>
      </c>
      <c r="X3441" t="str">
        <f t="shared" si="107"/>
        <v>Bengaluru</v>
      </c>
    </row>
    <row r="3442" spans="1:24" x14ac:dyDescent="0.4">
      <c r="A3442">
        <v>103441</v>
      </c>
      <c r="B3442" s="5">
        <v>45962.127083333333</v>
      </c>
      <c r="C3442" s="3" t="str">
        <f>TEXT(Sales_Data[[#This Row],[OrderDate]],"mmmm")</f>
        <v>November</v>
      </c>
      <c r="D3442" s="3" t="str">
        <f t="shared" si="106"/>
        <v>2025</v>
      </c>
      <c r="E3442" t="s">
        <v>50</v>
      </c>
      <c r="F3442" t="s">
        <v>40</v>
      </c>
      <c r="G3442" t="s">
        <v>15</v>
      </c>
      <c r="H3442" t="s">
        <v>25</v>
      </c>
      <c r="I3442" t="s">
        <v>100</v>
      </c>
      <c r="J3442">
        <v>65</v>
      </c>
      <c r="K3442">
        <v>1500</v>
      </c>
      <c r="L3442" s="7">
        <f>Sales_Data[[#This Row],[OrderQuantity]] *Sales_Data[[#This Row],[UnitPrice]]</f>
        <v>97500</v>
      </c>
      <c r="M3442" s="7">
        <f>Sales_Data[[#This Row],[UnitPrice]]-Sales_Data[[#This Row],[UnitCost]]</f>
        <v>700</v>
      </c>
      <c r="N3442" s="7">
        <f>Sales_Data[[#This Row],[Gross Revenue]]-Sales_Data[[#This Row],[Discount Amount ]]</f>
        <v>96800</v>
      </c>
      <c r="O3442" s="7">
        <f>Sales_Data[[#This Row],[OrderQuantity]] *Sales_Data[[#This Row],[UnitCost]]</f>
        <v>52000</v>
      </c>
      <c r="P3442" s="7">
        <f>Sales_Data[[#This Row],[ItemCost]] +Sales_Data[[#This Row],[ShippingCost]]</f>
        <v>52521.01</v>
      </c>
      <c r="Q3442" s="7">
        <f>Sales_Data[[#This Row],[Gross Revenue]]-Sales_Data[[#This Row],[TotalFinancialCost]]</f>
        <v>44978.99</v>
      </c>
      <c r="R3442" s="7">
        <f>Sales_Data[[#This Row],[Actul Bill Amount]]-Sales_Data[[#This Row],[ShippingCost]]</f>
        <v>96278.99</v>
      </c>
      <c r="S3442">
        <v>730</v>
      </c>
      <c r="T3442">
        <v>521.01</v>
      </c>
      <c r="U3442" t="s">
        <v>52</v>
      </c>
      <c r="V3442">
        <v>800</v>
      </c>
      <c r="W3442" t="s">
        <v>27</v>
      </c>
      <c r="X3442" t="str">
        <f t="shared" si="107"/>
        <v>Mumbai</v>
      </c>
    </row>
    <row r="3443" spans="1:24" x14ac:dyDescent="0.4">
      <c r="A3443">
        <v>103442</v>
      </c>
      <c r="B3443" s="5">
        <v>45819.074999999997</v>
      </c>
      <c r="C3443" s="3" t="str">
        <f>TEXT(Sales_Data[[#This Row],[OrderDate]],"mmmm")</f>
        <v>June</v>
      </c>
      <c r="D3443" s="3" t="str">
        <f t="shared" si="106"/>
        <v>2025</v>
      </c>
      <c r="E3443" t="s">
        <v>42</v>
      </c>
      <c r="F3443" t="s">
        <v>28</v>
      </c>
      <c r="G3443" t="s">
        <v>29</v>
      </c>
      <c r="H3443" t="s">
        <v>25</v>
      </c>
      <c r="I3443" t="s">
        <v>100</v>
      </c>
      <c r="J3443">
        <v>82</v>
      </c>
      <c r="K3443">
        <v>2500</v>
      </c>
      <c r="L3443" s="7">
        <f>Sales_Data[[#This Row],[OrderQuantity]] *Sales_Data[[#This Row],[UnitPrice]]</f>
        <v>205000</v>
      </c>
      <c r="M3443" s="7">
        <f>Sales_Data[[#This Row],[UnitPrice]]-Sales_Data[[#This Row],[UnitCost]]</f>
        <v>1000</v>
      </c>
      <c r="N3443" s="7">
        <f>Sales_Data[[#This Row],[Gross Revenue]]-Sales_Data[[#This Row],[Discount Amount ]]</f>
        <v>204000</v>
      </c>
      <c r="O3443" s="7">
        <f>Sales_Data[[#This Row],[OrderQuantity]] *Sales_Data[[#This Row],[UnitCost]]</f>
        <v>123000</v>
      </c>
      <c r="P3443" s="7">
        <f>Sales_Data[[#This Row],[ItemCost]] +Sales_Data[[#This Row],[ShippingCost]]</f>
        <v>124091.04</v>
      </c>
      <c r="Q3443" s="7">
        <f>Sales_Data[[#This Row],[Gross Revenue]]-Sales_Data[[#This Row],[TotalFinancialCost]]</f>
        <v>80908.960000000006</v>
      </c>
      <c r="R3443" s="7">
        <f>Sales_Data[[#This Row],[Actul Bill Amount]]-Sales_Data[[#This Row],[ShippingCost]]</f>
        <v>202908.96</v>
      </c>
      <c r="S3443">
        <v>847</v>
      </c>
      <c r="T3443">
        <v>1091.04</v>
      </c>
      <c r="U3443" t="s">
        <v>54</v>
      </c>
      <c r="V3443">
        <v>1500</v>
      </c>
      <c r="W3443" t="s">
        <v>27</v>
      </c>
      <c r="X3443" t="str">
        <f t="shared" si="107"/>
        <v>Mumbai</v>
      </c>
    </row>
    <row r="3444" spans="1:24" x14ac:dyDescent="0.4">
      <c r="A3444">
        <v>103443</v>
      </c>
      <c r="B3444" s="5">
        <v>46022.232638888891</v>
      </c>
      <c r="C3444" s="3" t="str">
        <f>TEXT(Sales_Data[[#This Row],[OrderDate]],"mmmm")</f>
        <v>December</v>
      </c>
      <c r="D3444" s="3" t="str">
        <f t="shared" si="106"/>
        <v>2025</v>
      </c>
      <c r="E3444" t="s">
        <v>13</v>
      </c>
      <c r="F3444" t="s">
        <v>46</v>
      </c>
      <c r="G3444" t="s">
        <v>29</v>
      </c>
      <c r="H3444" t="s">
        <v>20</v>
      </c>
      <c r="I3444" t="s">
        <v>100</v>
      </c>
      <c r="J3444">
        <v>28</v>
      </c>
      <c r="K3444">
        <v>4500</v>
      </c>
      <c r="L3444" s="7">
        <f>Sales_Data[[#This Row],[OrderQuantity]] *Sales_Data[[#This Row],[UnitPrice]]</f>
        <v>126000</v>
      </c>
      <c r="M3444" s="7">
        <f>Sales_Data[[#This Row],[UnitPrice]]-Sales_Data[[#This Row],[UnitCost]]</f>
        <v>1700</v>
      </c>
      <c r="N3444" s="7">
        <f>Sales_Data[[#This Row],[Gross Revenue]]-Sales_Data[[#This Row],[Discount Amount ]]</f>
        <v>124300</v>
      </c>
      <c r="O3444" s="7">
        <f>Sales_Data[[#This Row],[OrderQuantity]] *Sales_Data[[#This Row],[UnitCost]]</f>
        <v>78400</v>
      </c>
      <c r="P3444" s="7">
        <f>Sales_Data[[#This Row],[ItemCost]] +Sales_Data[[#This Row],[ShippingCost]]</f>
        <v>79105.84</v>
      </c>
      <c r="Q3444" s="7">
        <f>Sales_Data[[#This Row],[Gross Revenue]]-Sales_Data[[#This Row],[TotalFinancialCost]]</f>
        <v>46894.16</v>
      </c>
      <c r="R3444" s="7">
        <f>Sales_Data[[#This Row],[Actul Bill Amount]]-Sales_Data[[#This Row],[ShippingCost]]</f>
        <v>123594.16</v>
      </c>
      <c r="S3444">
        <v>1126</v>
      </c>
      <c r="T3444">
        <v>705.84</v>
      </c>
      <c r="U3444" t="s">
        <v>47</v>
      </c>
      <c r="V3444">
        <v>2800</v>
      </c>
      <c r="W3444" t="s">
        <v>22</v>
      </c>
      <c r="X3444" t="str">
        <f t="shared" si="107"/>
        <v>Nagpur</v>
      </c>
    </row>
    <row r="3445" spans="1:24" x14ac:dyDescent="0.4">
      <c r="A3445">
        <v>103444</v>
      </c>
      <c r="B3445" s="5">
        <v>45999.328472222223</v>
      </c>
      <c r="C3445" s="3" t="str">
        <f>TEXT(Sales_Data[[#This Row],[OrderDate]],"mmmm")</f>
        <v>December</v>
      </c>
      <c r="D3445" s="3" t="str">
        <f t="shared" si="106"/>
        <v>2025</v>
      </c>
      <c r="E3445" t="s">
        <v>50</v>
      </c>
      <c r="F3445" t="s">
        <v>35</v>
      </c>
      <c r="G3445" t="s">
        <v>29</v>
      </c>
      <c r="H3445" t="s">
        <v>37</v>
      </c>
      <c r="I3445" t="s">
        <v>100</v>
      </c>
      <c r="J3445">
        <v>43</v>
      </c>
      <c r="K3445">
        <v>12000</v>
      </c>
      <c r="L3445" s="7">
        <f>Sales_Data[[#This Row],[OrderQuantity]] *Sales_Data[[#This Row],[UnitPrice]]</f>
        <v>516000</v>
      </c>
      <c r="M3445" s="7">
        <f>Sales_Data[[#This Row],[UnitPrice]]-Sales_Data[[#This Row],[UnitCost]]</f>
        <v>4000</v>
      </c>
      <c r="N3445" s="7">
        <f>Sales_Data[[#This Row],[Gross Revenue]]-Sales_Data[[#This Row],[Discount Amount ]]</f>
        <v>512000</v>
      </c>
      <c r="O3445" s="7">
        <f>Sales_Data[[#This Row],[OrderQuantity]] *Sales_Data[[#This Row],[UnitCost]]</f>
        <v>344000</v>
      </c>
      <c r="P3445" s="7">
        <f>Sales_Data[[#This Row],[ItemCost]] +Sales_Data[[#This Row],[ShippingCost]]</f>
        <v>344946.3</v>
      </c>
      <c r="Q3445" s="7">
        <f>Sales_Data[[#This Row],[Gross Revenue]]-Sales_Data[[#This Row],[TotalFinancialCost]]</f>
        <v>171053.7</v>
      </c>
      <c r="R3445" s="7">
        <f>Sales_Data[[#This Row],[Actul Bill Amount]]-Sales_Data[[#This Row],[ShippingCost]]</f>
        <v>511053.7</v>
      </c>
      <c r="S3445">
        <v>802</v>
      </c>
      <c r="T3445">
        <v>946.3</v>
      </c>
      <c r="U3445" t="s">
        <v>36</v>
      </c>
      <c r="V3445">
        <v>8000</v>
      </c>
      <c r="W3445" t="s">
        <v>38</v>
      </c>
      <c r="X3445" t="str">
        <f t="shared" si="107"/>
        <v>Kolkata</v>
      </c>
    </row>
    <row r="3446" spans="1:24" x14ac:dyDescent="0.4">
      <c r="A3446">
        <v>103445</v>
      </c>
      <c r="B3446" s="5">
        <v>45966.090277777781</v>
      </c>
      <c r="C3446" s="3" t="str">
        <f>TEXT(Sales_Data[[#This Row],[OrderDate]],"mmmm")</f>
        <v>November</v>
      </c>
      <c r="D3446" s="3" t="str">
        <f t="shared" si="106"/>
        <v>2025</v>
      </c>
      <c r="E3446" t="s">
        <v>34</v>
      </c>
      <c r="F3446" t="s">
        <v>35</v>
      </c>
      <c r="G3446" t="s">
        <v>15</v>
      </c>
      <c r="H3446" t="s">
        <v>25</v>
      </c>
      <c r="I3446" t="s">
        <v>100</v>
      </c>
      <c r="J3446">
        <v>96</v>
      </c>
      <c r="K3446">
        <v>8500</v>
      </c>
      <c r="L3446" s="7">
        <f>Sales_Data[[#This Row],[OrderQuantity]] *Sales_Data[[#This Row],[UnitPrice]]</f>
        <v>816000</v>
      </c>
      <c r="M3446" s="7">
        <f>Sales_Data[[#This Row],[UnitPrice]]-Sales_Data[[#This Row],[UnitCost]]</f>
        <v>3000</v>
      </c>
      <c r="N3446" s="7">
        <f>Sales_Data[[#This Row],[Gross Revenue]]-Sales_Data[[#This Row],[Discount Amount ]]</f>
        <v>813000</v>
      </c>
      <c r="O3446" s="7">
        <f>Sales_Data[[#This Row],[OrderQuantity]] *Sales_Data[[#This Row],[UnitCost]]</f>
        <v>528000</v>
      </c>
      <c r="P3446" s="7">
        <f>Sales_Data[[#This Row],[ItemCost]] +Sales_Data[[#This Row],[ShippingCost]]</f>
        <v>528903.9</v>
      </c>
      <c r="Q3446" s="7">
        <f>Sales_Data[[#This Row],[Gross Revenue]]-Sales_Data[[#This Row],[TotalFinancialCost]]</f>
        <v>287096.09999999998</v>
      </c>
      <c r="R3446" s="7">
        <f>Sales_Data[[#This Row],[Actul Bill Amount]]-Sales_Data[[#This Row],[ShippingCost]]</f>
        <v>812096.1</v>
      </c>
      <c r="S3446">
        <v>811</v>
      </c>
      <c r="T3446">
        <v>903.9</v>
      </c>
      <c r="U3446" t="s">
        <v>49</v>
      </c>
      <c r="V3446">
        <v>5500</v>
      </c>
      <c r="W3446" t="s">
        <v>27</v>
      </c>
      <c r="X3446" t="str">
        <f t="shared" si="107"/>
        <v>Mumbai</v>
      </c>
    </row>
    <row r="3447" spans="1:24" x14ac:dyDescent="0.4">
      <c r="A3447">
        <v>103446</v>
      </c>
      <c r="B3447" s="5">
        <v>46000.604166666664</v>
      </c>
      <c r="C3447" s="3" t="str">
        <f>TEXT(Sales_Data[[#This Row],[OrderDate]],"mmmm")</f>
        <v>December</v>
      </c>
      <c r="D3447" s="3" t="str">
        <f t="shared" si="106"/>
        <v>2025</v>
      </c>
      <c r="E3447" t="s">
        <v>45</v>
      </c>
      <c r="F3447" t="s">
        <v>28</v>
      </c>
      <c r="G3447" t="s">
        <v>15</v>
      </c>
      <c r="H3447" t="s">
        <v>37</v>
      </c>
      <c r="I3447" t="s">
        <v>100</v>
      </c>
      <c r="J3447">
        <v>35</v>
      </c>
      <c r="K3447">
        <v>2500</v>
      </c>
      <c r="L3447" s="7">
        <f>Sales_Data[[#This Row],[OrderQuantity]] *Sales_Data[[#This Row],[UnitPrice]]</f>
        <v>87500</v>
      </c>
      <c r="M3447" s="7">
        <f>Sales_Data[[#This Row],[UnitPrice]]-Sales_Data[[#This Row],[UnitCost]]</f>
        <v>1000</v>
      </c>
      <c r="N3447" s="7">
        <f>Sales_Data[[#This Row],[Gross Revenue]]-Sales_Data[[#This Row],[Discount Amount ]]</f>
        <v>86500</v>
      </c>
      <c r="O3447" s="7">
        <f>Sales_Data[[#This Row],[OrderQuantity]] *Sales_Data[[#This Row],[UnitCost]]</f>
        <v>52500</v>
      </c>
      <c r="P3447" s="7">
        <f>Sales_Data[[#This Row],[ItemCost]] +Sales_Data[[#This Row],[ShippingCost]]</f>
        <v>53344.24</v>
      </c>
      <c r="Q3447" s="7">
        <f>Sales_Data[[#This Row],[Gross Revenue]]-Sales_Data[[#This Row],[TotalFinancialCost]]</f>
        <v>34155.760000000002</v>
      </c>
      <c r="R3447" s="7">
        <f>Sales_Data[[#This Row],[Actul Bill Amount]]-Sales_Data[[#This Row],[ShippingCost]]</f>
        <v>85655.76</v>
      </c>
      <c r="S3447">
        <v>890</v>
      </c>
      <c r="T3447">
        <v>844.24</v>
      </c>
      <c r="U3447" t="s">
        <v>54</v>
      </c>
      <c r="V3447">
        <v>1500</v>
      </c>
      <c r="W3447" t="s">
        <v>38</v>
      </c>
      <c r="X3447" t="str">
        <f t="shared" si="107"/>
        <v>Kolkata</v>
      </c>
    </row>
    <row r="3448" spans="1:24" x14ac:dyDescent="0.4">
      <c r="A3448">
        <v>103447</v>
      </c>
      <c r="B3448" s="5">
        <v>45699.763194444444</v>
      </c>
      <c r="C3448" s="3" t="str">
        <f>TEXT(Sales_Data[[#This Row],[OrderDate]],"mmmm")</f>
        <v>February</v>
      </c>
      <c r="D3448" s="3" t="str">
        <f t="shared" si="106"/>
        <v>2025</v>
      </c>
      <c r="E3448" t="s">
        <v>13</v>
      </c>
      <c r="F3448" t="s">
        <v>35</v>
      </c>
      <c r="G3448" t="s">
        <v>31</v>
      </c>
      <c r="H3448" t="s">
        <v>32</v>
      </c>
      <c r="I3448" t="s">
        <v>100</v>
      </c>
      <c r="J3448">
        <v>70</v>
      </c>
      <c r="K3448">
        <v>8500</v>
      </c>
      <c r="L3448" s="7">
        <f>Sales_Data[[#This Row],[OrderQuantity]] *Sales_Data[[#This Row],[UnitPrice]]</f>
        <v>595000</v>
      </c>
      <c r="M3448" s="7">
        <f>Sales_Data[[#This Row],[UnitPrice]]-Sales_Data[[#This Row],[UnitCost]]</f>
        <v>3000</v>
      </c>
      <c r="N3448" s="7">
        <f>Sales_Data[[#This Row],[Gross Revenue]]-Sales_Data[[#This Row],[Discount Amount ]]</f>
        <v>592000</v>
      </c>
      <c r="O3448" s="7">
        <f>Sales_Data[[#This Row],[OrderQuantity]] *Sales_Data[[#This Row],[UnitCost]]</f>
        <v>385000</v>
      </c>
      <c r="P3448" s="7">
        <f>Sales_Data[[#This Row],[ItemCost]] +Sales_Data[[#This Row],[ShippingCost]]</f>
        <v>385814.58</v>
      </c>
      <c r="Q3448" s="7">
        <f>Sales_Data[[#This Row],[Gross Revenue]]-Sales_Data[[#This Row],[TotalFinancialCost]]</f>
        <v>209185.41999999998</v>
      </c>
      <c r="R3448" s="7">
        <f>Sales_Data[[#This Row],[Actul Bill Amount]]-Sales_Data[[#This Row],[ShippingCost]]</f>
        <v>591185.42000000004</v>
      </c>
      <c r="S3448">
        <v>781</v>
      </c>
      <c r="T3448">
        <v>814.58</v>
      </c>
      <c r="U3448" t="s">
        <v>49</v>
      </c>
      <c r="V3448">
        <v>5500</v>
      </c>
      <c r="W3448" t="s">
        <v>33</v>
      </c>
      <c r="X3448" t="str">
        <f t="shared" si="107"/>
        <v>Delhi</v>
      </c>
    </row>
    <row r="3449" spans="1:24" x14ac:dyDescent="0.4">
      <c r="A3449">
        <v>103448</v>
      </c>
      <c r="B3449" s="5">
        <v>46011.799305555556</v>
      </c>
      <c r="C3449" s="3" t="str">
        <f>TEXT(Sales_Data[[#This Row],[OrderDate]],"mmmm")</f>
        <v>December</v>
      </c>
      <c r="D3449" s="3" t="str">
        <f t="shared" si="106"/>
        <v>2025</v>
      </c>
      <c r="E3449" t="s">
        <v>45</v>
      </c>
      <c r="F3449" t="s">
        <v>40</v>
      </c>
      <c r="G3449" t="s">
        <v>29</v>
      </c>
      <c r="H3449" t="s">
        <v>20</v>
      </c>
      <c r="I3449" t="s">
        <v>100</v>
      </c>
      <c r="J3449">
        <v>83</v>
      </c>
      <c r="K3449">
        <v>1500</v>
      </c>
      <c r="L3449" s="7">
        <f>Sales_Data[[#This Row],[OrderQuantity]] *Sales_Data[[#This Row],[UnitPrice]]</f>
        <v>124500</v>
      </c>
      <c r="M3449" s="7">
        <f>Sales_Data[[#This Row],[UnitPrice]]-Sales_Data[[#This Row],[UnitCost]]</f>
        <v>700</v>
      </c>
      <c r="N3449" s="7">
        <f>Sales_Data[[#This Row],[Gross Revenue]]-Sales_Data[[#This Row],[Discount Amount ]]</f>
        <v>123800</v>
      </c>
      <c r="O3449" s="7">
        <f>Sales_Data[[#This Row],[OrderQuantity]] *Sales_Data[[#This Row],[UnitCost]]</f>
        <v>66400</v>
      </c>
      <c r="P3449" s="7">
        <f>Sales_Data[[#This Row],[ItemCost]] +Sales_Data[[#This Row],[ShippingCost]]</f>
        <v>66982.22</v>
      </c>
      <c r="Q3449" s="7">
        <f>Sales_Data[[#This Row],[Gross Revenue]]-Sales_Data[[#This Row],[TotalFinancialCost]]</f>
        <v>57517.78</v>
      </c>
      <c r="R3449" s="7">
        <f>Sales_Data[[#This Row],[Actul Bill Amount]]-Sales_Data[[#This Row],[ShippingCost]]</f>
        <v>123217.78</v>
      </c>
      <c r="S3449">
        <v>685</v>
      </c>
      <c r="T3449">
        <v>582.22</v>
      </c>
      <c r="U3449" t="s">
        <v>52</v>
      </c>
      <c r="V3449">
        <v>800</v>
      </c>
      <c r="W3449" t="s">
        <v>22</v>
      </c>
      <c r="X3449" t="str">
        <f t="shared" si="107"/>
        <v>Nagpur</v>
      </c>
    </row>
    <row r="3450" spans="1:24" x14ac:dyDescent="0.4">
      <c r="A3450">
        <v>103449</v>
      </c>
      <c r="B3450" s="5">
        <v>45766.168749999997</v>
      </c>
      <c r="C3450" s="3" t="str">
        <f>TEXT(Sales_Data[[#This Row],[OrderDate]],"mmmm")</f>
        <v>April</v>
      </c>
      <c r="D3450" s="3" t="str">
        <f t="shared" si="106"/>
        <v>2025</v>
      </c>
      <c r="E3450" t="s">
        <v>23</v>
      </c>
      <c r="F3450" t="s">
        <v>55</v>
      </c>
      <c r="G3450" t="s">
        <v>29</v>
      </c>
      <c r="H3450" t="s">
        <v>16</v>
      </c>
      <c r="I3450" t="s">
        <v>100</v>
      </c>
      <c r="J3450">
        <v>49</v>
      </c>
      <c r="K3450">
        <v>1200</v>
      </c>
      <c r="L3450" s="7">
        <f>Sales_Data[[#This Row],[OrderQuantity]] *Sales_Data[[#This Row],[UnitPrice]]</f>
        <v>58800</v>
      </c>
      <c r="M3450" s="7">
        <f>Sales_Data[[#This Row],[UnitPrice]]-Sales_Data[[#This Row],[UnitCost]]</f>
        <v>400</v>
      </c>
      <c r="N3450" s="7">
        <f>Sales_Data[[#This Row],[Gross Revenue]]-Sales_Data[[#This Row],[Discount Amount ]]</f>
        <v>58400</v>
      </c>
      <c r="O3450" s="7">
        <f>Sales_Data[[#This Row],[OrderQuantity]] *Sales_Data[[#This Row],[UnitCost]]</f>
        <v>39200</v>
      </c>
      <c r="P3450" s="7">
        <f>Sales_Data[[#This Row],[ItemCost]] +Sales_Data[[#This Row],[ShippingCost]]</f>
        <v>39755.24</v>
      </c>
      <c r="Q3450" s="7">
        <f>Sales_Data[[#This Row],[Gross Revenue]]-Sales_Data[[#This Row],[TotalFinancialCost]]</f>
        <v>19044.760000000002</v>
      </c>
      <c r="R3450" s="7">
        <f>Sales_Data[[#This Row],[Actul Bill Amount]]-Sales_Data[[#This Row],[ShippingCost]]</f>
        <v>57844.76</v>
      </c>
      <c r="S3450">
        <v>487</v>
      </c>
      <c r="T3450">
        <v>555.24</v>
      </c>
      <c r="U3450" t="s">
        <v>58</v>
      </c>
      <c r="V3450">
        <v>800</v>
      </c>
      <c r="W3450" t="s">
        <v>18</v>
      </c>
      <c r="X3450" t="str">
        <f t="shared" si="107"/>
        <v>Bengaluru</v>
      </c>
    </row>
    <row r="3451" spans="1:24" x14ac:dyDescent="0.4">
      <c r="A3451">
        <v>103450</v>
      </c>
      <c r="B3451" s="5">
        <v>45708.77847222222</v>
      </c>
      <c r="C3451" s="3" t="str">
        <f>TEXT(Sales_Data[[#This Row],[OrderDate]],"mmmm")</f>
        <v>February</v>
      </c>
      <c r="D3451" s="3" t="str">
        <f t="shared" si="106"/>
        <v>2025</v>
      </c>
      <c r="E3451" t="s">
        <v>50</v>
      </c>
      <c r="F3451" t="s">
        <v>55</v>
      </c>
      <c r="G3451" t="s">
        <v>15</v>
      </c>
      <c r="H3451" t="s">
        <v>16</v>
      </c>
      <c r="I3451" t="s">
        <v>100</v>
      </c>
      <c r="J3451">
        <v>56</v>
      </c>
      <c r="K3451">
        <v>600</v>
      </c>
      <c r="L3451" s="7">
        <f>Sales_Data[[#This Row],[OrderQuantity]] *Sales_Data[[#This Row],[UnitPrice]]</f>
        <v>33600</v>
      </c>
      <c r="M3451" s="7">
        <f>Sales_Data[[#This Row],[UnitPrice]]-Sales_Data[[#This Row],[UnitCost]]</f>
        <v>250</v>
      </c>
      <c r="N3451" s="7">
        <f>Sales_Data[[#This Row],[Gross Revenue]]-Sales_Data[[#This Row],[Discount Amount ]]</f>
        <v>33350</v>
      </c>
      <c r="O3451" s="7">
        <f>Sales_Data[[#This Row],[OrderQuantity]] *Sales_Data[[#This Row],[UnitCost]]</f>
        <v>19600</v>
      </c>
      <c r="P3451" s="7">
        <f>Sales_Data[[#This Row],[ItemCost]] +Sales_Data[[#This Row],[ShippingCost]]</f>
        <v>20242.060000000001</v>
      </c>
      <c r="Q3451" s="7">
        <f>Sales_Data[[#This Row],[Gross Revenue]]-Sales_Data[[#This Row],[TotalFinancialCost]]</f>
        <v>13357.939999999999</v>
      </c>
      <c r="R3451" s="7">
        <f>Sales_Data[[#This Row],[Actul Bill Amount]]-Sales_Data[[#This Row],[ShippingCost]]</f>
        <v>32707.94</v>
      </c>
      <c r="S3451">
        <v>1136</v>
      </c>
      <c r="T3451">
        <v>642.05999999999995</v>
      </c>
      <c r="U3451" t="s">
        <v>57</v>
      </c>
      <c r="V3451">
        <v>350</v>
      </c>
      <c r="W3451" t="s">
        <v>18</v>
      </c>
      <c r="X3451" t="str">
        <f t="shared" si="107"/>
        <v>Bengaluru</v>
      </c>
    </row>
    <row r="3452" spans="1:24" x14ac:dyDescent="0.4">
      <c r="A3452">
        <v>103451</v>
      </c>
      <c r="B3452" s="5">
        <v>45907.240972222222</v>
      </c>
      <c r="C3452" s="3" t="str">
        <f>TEXT(Sales_Data[[#This Row],[OrderDate]],"mmmm")</f>
        <v>September</v>
      </c>
      <c r="D3452" s="3" t="str">
        <f t="shared" si="106"/>
        <v>2025</v>
      </c>
      <c r="E3452" t="s">
        <v>13</v>
      </c>
      <c r="F3452" t="s">
        <v>43</v>
      </c>
      <c r="G3452" t="s">
        <v>15</v>
      </c>
      <c r="H3452" t="s">
        <v>25</v>
      </c>
      <c r="I3452" t="s">
        <v>100</v>
      </c>
      <c r="J3452">
        <v>75</v>
      </c>
      <c r="K3452">
        <v>4500</v>
      </c>
      <c r="L3452" s="7">
        <f>Sales_Data[[#This Row],[OrderQuantity]] *Sales_Data[[#This Row],[UnitPrice]]</f>
        <v>337500</v>
      </c>
      <c r="M3452" s="7">
        <f>Sales_Data[[#This Row],[UnitPrice]]-Sales_Data[[#This Row],[UnitCost]]</f>
        <v>2000</v>
      </c>
      <c r="N3452" s="7">
        <f>Sales_Data[[#This Row],[Gross Revenue]]-Sales_Data[[#This Row],[Discount Amount ]]</f>
        <v>335500</v>
      </c>
      <c r="O3452" s="7">
        <f>Sales_Data[[#This Row],[OrderQuantity]] *Sales_Data[[#This Row],[UnitCost]]</f>
        <v>187500</v>
      </c>
      <c r="P3452" s="7">
        <f>Sales_Data[[#This Row],[ItemCost]] +Sales_Data[[#This Row],[ShippingCost]]</f>
        <v>188698.29</v>
      </c>
      <c r="Q3452" s="7">
        <f>Sales_Data[[#This Row],[Gross Revenue]]-Sales_Data[[#This Row],[TotalFinancialCost]]</f>
        <v>148801.71</v>
      </c>
      <c r="R3452" s="7">
        <f>Sales_Data[[#This Row],[Actul Bill Amount]]-Sales_Data[[#This Row],[ShippingCost]]</f>
        <v>334301.71000000002</v>
      </c>
      <c r="S3452">
        <v>1024</v>
      </c>
      <c r="T3452">
        <v>1198.29</v>
      </c>
      <c r="U3452" t="s">
        <v>44</v>
      </c>
      <c r="V3452">
        <v>2500</v>
      </c>
      <c r="W3452" t="s">
        <v>27</v>
      </c>
      <c r="X3452" t="str">
        <f t="shared" si="107"/>
        <v>Mumbai</v>
      </c>
    </row>
    <row r="3453" spans="1:24" x14ac:dyDescent="0.4">
      <c r="A3453">
        <v>103452</v>
      </c>
      <c r="B3453" s="5">
        <v>45998.870833333334</v>
      </c>
      <c r="C3453" s="3" t="str">
        <f>TEXT(Sales_Data[[#This Row],[OrderDate]],"mmmm")</f>
        <v>December</v>
      </c>
      <c r="D3453" s="3" t="str">
        <f t="shared" si="106"/>
        <v>2025</v>
      </c>
      <c r="E3453" t="s">
        <v>42</v>
      </c>
      <c r="F3453" t="s">
        <v>14</v>
      </c>
      <c r="G3453" t="s">
        <v>29</v>
      </c>
      <c r="H3453" t="s">
        <v>20</v>
      </c>
      <c r="I3453" t="s">
        <v>100</v>
      </c>
      <c r="J3453">
        <v>24</v>
      </c>
      <c r="K3453">
        <v>6500</v>
      </c>
      <c r="L3453" s="7">
        <f>Sales_Data[[#This Row],[OrderQuantity]] *Sales_Data[[#This Row],[UnitPrice]]</f>
        <v>156000</v>
      </c>
      <c r="M3453" s="7">
        <f>Sales_Data[[#This Row],[UnitPrice]]-Sales_Data[[#This Row],[UnitCost]]</f>
        <v>2300</v>
      </c>
      <c r="N3453" s="7">
        <f>Sales_Data[[#This Row],[Gross Revenue]]-Sales_Data[[#This Row],[Discount Amount ]]</f>
        <v>153700</v>
      </c>
      <c r="O3453" s="7">
        <f>Sales_Data[[#This Row],[OrderQuantity]] *Sales_Data[[#This Row],[UnitCost]]</f>
        <v>100800</v>
      </c>
      <c r="P3453" s="7">
        <f>Sales_Data[[#This Row],[ItemCost]] +Sales_Data[[#This Row],[ShippingCost]]</f>
        <v>102512.06</v>
      </c>
      <c r="Q3453" s="7">
        <f>Sales_Data[[#This Row],[Gross Revenue]]-Sales_Data[[#This Row],[TotalFinancialCost]]</f>
        <v>53487.94</v>
      </c>
      <c r="R3453" s="7">
        <f>Sales_Data[[#This Row],[Actul Bill Amount]]-Sales_Data[[#This Row],[ShippingCost]]</f>
        <v>151987.94</v>
      </c>
      <c r="S3453">
        <v>929</v>
      </c>
      <c r="T3453">
        <v>1712.06</v>
      </c>
      <c r="U3453" t="s">
        <v>21</v>
      </c>
      <c r="V3453">
        <v>4200</v>
      </c>
      <c r="W3453" t="s">
        <v>22</v>
      </c>
      <c r="X3453" t="str">
        <f t="shared" si="107"/>
        <v>Nagpur</v>
      </c>
    </row>
    <row r="3454" spans="1:24" x14ac:dyDescent="0.4">
      <c r="A3454">
        <v>103453</v>
      </c>
      <c r="B3454" s="5">
        <v>45678.968055555553</v>
      </c>
      <c r="C3454" s="3" t="str">
        <f>TEXT(Sales_Data[[#This Row],[OrderDate]],"mmmm")</f>
        <v>January</v>
      </c>
      <c r="D3454" s="3" t="str">
        <f t="shared" si="106"/>
        <v>2025</v>
      </c>
      <c r="E3454" t="s">
        <v>34</v>
      </c>
      <c r="F3454" t="s">
        <v>43</v>
      </c>
      <c r="G3454" t="s">
        <v>29</v>
      </c>
      <c r="H3454" t="s">
        <v>25</v>
      </c>
      <c r="I3454" t="s">
        <v>100</v>
      </c>
      <c r="J3454">
        <v>56</v>
      </c>
      <c r="K3454">
        <v>4500</v>
      </c>
      <c r="L3454" s="7">
        <f>Sales_Data[[#This Row],[OrderQuantity]] *Sales_Data[[#This Row],[UnitPrice]]</f>
        <v>252000</v>
      </c>
      <c r="M3454" s="7">
        <f>Sales_Data[[#This Row],[UnitPrice]]-Sales_Data[[#This Row],[UnitCost]]</f>
        <v>2000</v>
      </c>
      <c r="N3454" s="7">
        <f>Sales_Data[[#This Row],[Gross Revenue]]-Sales_Data[[#This Row],[Discount Amount ]]</f>
        <v>250000</v>
      </c>
      <c r="O3454" s="7">
        <f>Sales_Data[[#This Row],[OrderQuantity]] *Sales_Data[[#This Row],[UnitCost]]</f>
        <v>140000</v>
      </c>
      <c r="P3454" s="7">
        <f>Sales_Data[[#This Row],[ItemCost]] +Sales_Data[[#This Row],[ShippingCost]]</f>
        <v>141085.54999999999</v>
      </c>
      <c r="Q3454" s="7">
        <f>Sales_Data[[#This Row],[Gross Revenue]]-Sales_Data[[#This Row],[TotalFinancialCost]]</f>
        <v>110914.45000000001</v>
      </c>
      <c r="R3454" s="7">
        <f>Sales_Data[[#This Row],[Actul Bill Amount]]-Sales_Data[[#This Row],[ShippingCost]]</f>
        <v>248914.45</v>
      </c>
      <c r="S3454">
        <v>862</v>
      </c>
      <c r="T3454">
        <v>1085.55</v>
      </c>
      <c r="U3454" t="s">
        <v>44</v>
      </c>
      <c r="V3454">
        <v>2500</v>
      </c>
      <c r="W3454" t="s">
        <v>27</v>
      </c>
      <c r="X3454" t="str">
        <f t="shared" si="107"/>
        <v>Mumbai</v>
      </c>
    </row>
    <row r="3455" spans="1:24" x14ac:dyDescent="0.4">
      <c r="A3455">
        <v>103454</v>
      </c>
      <c r="B3455" s="5">
        <v>45957.381944444445</v>
      </c>
      <c r="C3455" s="3" t="str">
        <f>TEXT(Sales_Data[[#This Row],[OrderDate]],"mmmm")</f>
        <v>October</v>
      </c>
      <c r="D3455" s="3" t="str">
        <f t="shared" si="106"/>
        <v>2025</v>
      </c>
      <c r="E3455" t="s">
        <v>39</v>
      </c>
      <c r="F3455" t="s">
        <v>35</v>
      </c>
      <c r="G3455" t="s">
        <v>15</v>
      </c>
      <c r="H3455" t="s">
        <v>20</v>
      </c>
      <c r="I3455" t="s">
        <v>100</v>
      </c>
      <c r="J3455">
        <v>94</v>
      </c>
      <c r="K3455">
        <v>12000</v>
      </c>
      <c r="L3455" s="7">
        <f>Sales_Data[[#This Row],[OrderQuantity]] *Sales_Data[[#This Row],[UnitPrice]]</f>
        <v>1128000</v>
      </c>
      <c r="M3455" s="7">
        <f>Sales_Data[[#This Row],[UnitPrice]]-Sales_Data[[#This Row],[UnitCost]]</f>
        <v>4000</v>
      </c>
      <c r="N3455" s="7">
        <f>Sales_Data[[#This Row],[Gross Revenue]]-Sales_Data[[#This Row],[Discount Amount ]]</f>
        <v>1124000</v>
      </c>
      <c r="O3455" s="7">
        <f>Sales_Data[[#This Row],[OrderQuantity]] *Sales_Data[[#This Row],[UnitCost]]</f>
        <v>752000</v>
      </c>
      <c r="P3455" s="7">
        <f>Sales_Data[[#This Row],[ItemCost]] +Sales_Data[[#This Row],[ShippingCost]]</f>
        <v>752563.86</v>
      </c>
      <c r="Q3455" s="7">
        <f>Sales_Data[[#This Row],[Gross Revenue]]-Sales_Data[[#This Row],[TotalFinancialCost]]</f>
        <v>375436.14</v>
      </c>
      <c r="R3455" s="7">
        <f>Sales_Data[[#This Row],[Actul Bill Amount]]-Sales_Data[[#This Row],[ShippingCost]]</f>
        <v>1123436.1399999999</v>
      </c>
      <c r="S3455">
        <v>1030</v>
      </c>
      <c r="T3455">
        <v>563.86</v>
      </c>
      <c r="U3455" t="s">
        <v>36</v>
      </c>
      <c r="V3455">
        <v>8000</v>
      </c>
      <c r="W3455" t="s">
        <v>22</v>
      </c>
      <c r="X3455" t="str">
        <f t="shared" si="107"/>
        <v>Nagpur</v>
      </c>
    </row>
    <row r="3456" spans="1:24" x14ac:dyDescent="0.4">
      <c r="A3456">
        <v>103455</v>
      </c>
      <c r="B3456" s="5">
        <v>45796.147916666669</v>
      </c>
      <c r="C3456" s="3" t="str">
        <f>TEXT(Sales_Data[[#This Row],[OrderDate]],"mmmm")</f>
        <v>May</v>
      </c>
      <c r="D3456" s="3" t="str">
        <f t="shared" si="106"/>
        <v>2025</v>
      </c>
      <c r="E3456" t="s">
        <v>50</v>
      </c>
      <c r="F3456" t="s">
        <v>46</v>
      </c>
      <c r="G3456" t="s">
        <v>31</v>
      </c>
      <c r="H3456" t="s">
        <v>20</v>
      </c>
      <c r="I3456" t="s">
        <v>100</v>
      </c>
      <c r="J3456">
        <v>2</v>
      </c>
      <c r="K3456">
        <v>15000</v>
      </c>
      <c r="L3456" s="7">
        <f>Sales_Data[[#This Row],[OrderQuantity]] *Sales_Data[[#This Row],[UnitPrice]]</f>
        <v>30000</v>
      </c>
      <c r="M3456" s="7">
        <f>Sales_Data[[#This Row],[UnitPrice]]-Sales_Data[[#This Row],[UnitCost]]</f>
        <v>5500</v>
      </c>
      <c r="N3456" s="7">
        <f>Sales_Data[[#This Row],[Gross Revenue]]-Sales_Data[[#This Row],[Discount Amount ]]</f>
        <v>24500</v>
      </c>
      <c r="O3456" s="7">
        <f>Sales_Data[[#This Row],[OrderQuantity]] *Sales_Data[[#This Row],[UnitCost]]</f>
        <v>19000</v>
      </c>
      <c r="P3456" s="7">
        <f>Sales_Data[[#This Row],[ItemCost]] +Sales_Data[[#This Row],[ShippingCost]]</f>
        <v>19904.39</v>
      </c>
      <c r="Q3456" s="7">
        <f>Sales_Data[[#This Row],[Gross Revenue]]-Sales_Data[[#This Row],[TotalFinancialCost]]</f>
        <v>10095.61</v>
      </c>
      <c r="R3456" s="7">
        <f>Sales_Data[[#This Row],[Actul Bill Amount]]-Sales_Data[[#This Row],[ShippingCost]]</f>
        <v>23595.61</v>
      </c>
      <c r="S3456">
        <v>660</v>
      </c>
      <c r="T3456">
        <v>904.39</v>
      </c>
      <c r="U3456" t="s">
        <v>53</v>
      </c>
      <c r="V3456">
        <v>9500</v>
      </c>
      <c r="W3456" t="s">
        <v>22</v>
      </c>
      <c r="X3456" t="str">
        <f t="shared" si="107"/>
        <v>Nagpur</v>
      </c>
    </row>
    <row r="3457" spans="1:24" x14ac:dyDescent="0.4">
      <c r="A3457">
        <v>103456</v>
      </c>
      <c r="B3457" s="5">
        <v>46016.876388888886</v>
      </c>
      <c r="C3457" s="3" t="str">
        <f>TEXT(Sales_Data[[#This Row],[OrderDate]],"mmmm")</f>
        <v>December</v>
      </c>
      <c r="D3457" s="3" t="str">
        <f t="shared" si="106"/>
        <v>2025</v>
      </c>
      <c r="E3457" t="s">
        <v>34</v>
      </c>
      <c r="F3457" t="s">
        <v>46</v>
      </c>
      <c r="G3457" t="s">
        <v>15</v>
      </c>
      <c r="H3457" t="s">
        <v>32</v>
      </c>
      <c r="I3457" t="s">
        <v>100</v>
      </c>
      <c r="J3457">
        <v>39</v>
      </c>
      <c r="K3457">
        <v>4500</v>
      </c>
      <c r="L3457" s="7">
        <f>Sales_Data[[#This Row],[OrderQuantity]] *Sales_Data[[#This Row],[UnitPrice]]</f>
        <v>175500</v>
      </c>
      <c r="M3457" s="7">
        <f>Sales_Data[[#This Row],[UnitPrice]]-Sales_Data[[#This Row],[UnitCost]]</f>
        <v>1700</v>
      </c>
      <c r="N3457" s="7">
        <f>Sales_Data[[#This Row],[Gross Revenue]]-Sales_Data[[#This Row],[Discount Amount ]]</f>
        <v>173800</v>
      </c>
      <c r="O3457" s="7">
        <f>Sales_Data[[#This Row],[OrderQuantity]] *Sales_Data[[#This Row],[UnitCost]]</f>
        <v>109200</v>
      </c>
      <c r="P3457" s="7">
        <f>Sales_Data[[#This Row],[ItemCost]] +Sales_Data[[#This Row],[ShippingCost]]</f>
        <v>111869.4</v>
      </c>
      <c r="Q3457" s="7">
        <f>Sales_Data[[#This Row],[Gross Revenue]]-Sales_Data[[#This Row],[TotalFinancialCost]]</f>
        <v>63630.600000000006</v>
      </c>
      <c r="R3457" s="7">
        <f>Sales_Data[[#This Row],[Actul Bill Amount]]-Sales_Data[[#This Row],[ShippingCost]]</f>
        <v>171130.6</v>
      </c>
      <c r="S3457">
        <v>460</v>
      </c>
      <c r="T3457">
        <v>2669.4</v>
      </c>
      <c r="U3457" t="s">
        <v>47</v>
      </c>
      <c r="V3457">
        <v>2800</v>
      </c>
      <c r="W3457" t="s">
        <v>33</v>
      </c>
      <c r="X3457" t="str">
        <f t="shared" si="107"/>
        <v>Delhi</v>
      </c>
    </row>
    <row r="3458" spans="1:24" x14ac:dyDescent="0.4">
      <c r="A3458">
        <v>103457</v>
      </c>
      <c r="B3458" s="5">
        <v>45981.359722222223</v>
      </c>
      <c r="C3458" s="3" t="str">
        <f>TEXT(Sales_Data[[#This Row],[OrderDate]],"mmmm")</f>
        <v>November</v>
      </c>
      <c r="D3458" s="3" t="str">
        <f t="shared" ref="D3458:D3521" si="108">TEXT(B3458, "yyyy")</f>
        <v>2025</v>
      </c>
      <c r="E3458" t="s">
        <v>45</v>
      </c>
      <c r="F3458" t="s">
        <v>14</v>
      </c>
      <c r="G3458" t="s">
        <v>15</v>
      </c>
      <c r="H3458" t="s">
        <v>25</v>
      </c>
      <c r="I3458" t="s">
        <v>100</v>
      </c>
      <c r="J3458">
        <v>37</v>
      </c>
      <c r="K3458">
        <v>3200</v>
      </c>
      <c r="L3458" s="7">
        <f>Sales_Data[[#This Row],[OrderQuantity]] *Sales_Data[[#This Row],[UnitPrice]]</f>
        <v>118400</v>
      </c>
      <c r="M3458" s="7">
        <f>Sales_Data[[#This Row],[UnitPrice]]-Sales_Data[[#This Row],[UnitCost]]</f>
        <v>1200</v>
      </c>
      <c r="N3458" s="7">
        <f>Sales_Data[[#This Row],[Gross Revenue]]-Sales_Data[[#This Row],[Discount Amount ]]</f>
        <v>117200</v>
      </c>
      <c r="O3458" s="7">
        <f>Sales_Data[[#This Row],[OrderQuantity]] *Sales_Data[[#This Row],[UnitCost]]</f>
        <v>74000</v>
      </c>
      <c r="P3458" s="7">
        <f>Sales_Data[[#This Row],[ItemCost]] +Sales_Data[[#This Row],[ShippingCost]]</f>
        <v>74293.56</v>
      </c>
      <c r="Q3458" s="7">
        <f>Sales_Data[[#This Row],[Gross Revenue]]-Sales_Data[[#This Row],[TotalFinancialCost]]</f>
        <v>44106.44</v>
      </c>
      <c r="R3458" s="7">
        <f>Sales_Data[[#This Row],[Actul Bill Amount]]-Sales_Data[[#This Row],[ShippingCost]]</f>
        <v>116906.44</v>
      </c>
      <c r="S3458">
        <v>816</v>
      </c>
      <c r="T3458">
        <v>293.56</v>
      </c>
      <c r="U3458" t="s">
        <v>17</v>
      </c>
      <c r="V3458">
        <v>2000</v>
      </c>
      <c r="W3458" t="s">
        <v>27</v>
      </c>
      <c r="X3458" t="str">
        <f t="shared" ref="X3458:X3521" si="109">_xlfn.TEXTBEFORE(W3458, " ")</f>
        <v>Mumbai</v>
      </c>
    </row>
    <row r="3459" spans="1:24" x14ac:dyDescent="0.4">
      <c r="A3459">
        <v>103458</v>
      </c>
      <c r="B3459" s="5">
        <v>45749.896527777775</v>
      </c>
      <c r="C3459" s="3" t="str">
        <f>TEXT(Sales_Data[[#This Row],[OrderDate]],"mmmm")</f>
        <v>April</v>
      </c>
      <c r="D3459" s="3" t="str">
        <f t="shared" si="108"/>
        <v>2025</v>
      </c>
      <c r="E3459" t="s">
        <v>45</v>
      </c>
      <c r="F3459" t="s">
        <v>55</v>
      </c>
      <c r="G3459" t="s">
        <v>31</v>
      </c>
      <c r="H3459" t="s">
        <v>37</v>
      </c>
      <c r="I3459" t="s">
        <v>100</v>
      </c>
      <c r="J3459">
        <v>22</v>
      </c>
      <c r="K3459">
        <v>600</v>
      </c>
      <c r="L3459" s="7">
        <f>Sales_Data[[#This Row],[OrderQuantity]] *Sales_Data[[#This Row],[UnitPrice]]</f>
        <v>13200</v>
      </c>
      <c r="M3459" s="7">
        <f>Sales_Data[[#This Row],[UnitPrice]]-Sales_Data[[#This Row],[UnitCost]]</f>
        <v>250</v>
      </c>
      <c r="N3459" s="7">
        <f>Sales_Data[[#This Row],[Gross Revenue]]-Sales_Data[[#This Row],[Discount Amount ]]</f>
        <v>12950</v>
      </c>
      <c r="O3459" s="7">
        <f>Sales_Data[[#This Row],[OrderQuantity]] *Sales_Data[[#This Row],[UnitCost]]</f>
        <v>7700</v>
      </c>
      <c r="P3459" s="7">
        <f>Sales_Data[[#This Row],[ItemCost]] +Sales_Data[[#This Row],[ShippingCost]]</f>
        <v>8449.85</v>
      </c>
      <c r="Q3459" s="7">
        <f>Sales_Data[[#This Row],[Gross Revenue]]-Sales_Data[[#This Row],[TotalFinancialCost]]</f>
        <v>4750.1499999999996</v>
      </c>
      <c r="R3459" s="7">
        <f>Sales_Data[[#This Row],[Actul Bill Amount]]-Sales_Data[[#This Row],[ShippingCost]]</f>
        <v>12200.15</v>
      </c>
      <c r="S3459">
        <v>729</v>
      </c>
      <c r="T3459">
        <v>749.85</v>
      </c>
      <c r="U3459" t="s">
        <v>57</v>
      </c>
      <c r="V3459">
        <v>350</v>
      </c>
      <c r="W3459" t="s">
        <v>38</v>
      </c>
      <c r="X3459" t="str">
        <f t="shared" si="109"/>
        <v>Kolkata</v>
      </c>
    </row>
    <row r="3460" spans="1:24" x14ac:dyDescent="0.4">
      <c r="A3460">
        <v>103459</v>
      </c>
      <c r="B3460" s="5">
        <v>45937.394444444442</v>
      </c>
      <c r="C3460" s="3" t="str">
        <f>TEXT(Sales_Data[[#This Row],[OrderDate]],"mmmm")</f>
        <v>October</v>
      </c>
      <c r="D3460" s="3" t="str">
        <f t="shared" si="108"/>
        <v>2025</v>
      </c>
      <c r="E3460" t="s">
        <v>45</v>
      </c>
      <c r="F3460" t="s">
        <v>40</v>
      </c>
      <c r="G3460" t="s">
        <v>29</v>
      </c>
      <c r="H3460" t="s">
        <v>20</v>
      </c>
      <c r="I3460" t="s">
        <v>100</v>
      </c>
      <c r="J3460">
        <v>6</v>
      </c>
      <c r="K3460">
        <v>5500</v>
      </c>
      <c r="L3460" s="7">
        <f>Sales_Data[[#This Row],[OrderQuantity]] *Sales_Data[[#This Row],[UnitPrice]]</f>
        <v>33000</v>
      </c>
      <c r="M3460" s="7">
        <f>Sales_Data[[#This Row],[UnitPrice]]-Sales_Data[[#This Row],[UnitCost]]</f>
        <v>2000</v>
      </c>
      <c r="N3460" s="7">
        <f>Sales_Data[[#This Row],[Gross Revenue]]-Sales_Data[[#This Row],[Discount Amount ]]</f>
        <v>31000</v>
      </c>
      <c r="O3460" s="7">
        <f>Sales_Data[[#This Row],[OrderQuantity]] *Sales_Data[[#This Row],[UnitCost]]</f>
        <v>21000</v>
      </c>
      <c r="P3460" s="7">
        <f>Sales_Data[[#This Row],[ItemCost]] +Sales_Data[[#This Row],[ShippingCost]]</f>
        <v>21910.74</v>
      </c>
      <c r="Q3460" s="7">
        <f>Sales_Data[[#This Row],[Gross Revenue]]-Sales_Data[[#This Row],[TotalFinancialCost]]</f>
        <v>11089.259999999998</v>
      </c>
      <c r="R3460" s="7">
        <f>Sales_Data[[#This Row],[Actul Bill Amount]]-Sales_Data[[#This Row],[ShippingCost]]</f>
        <v>30089.26</v>
      </c>
      <c r="S3460">
        <v>619</v>
      </c>
      <c r="T3460">
        <v>910.74</v>
      </c>
      <c r="U3460" t="s">
        <v>41</v>
      </c>
      <c r="V3460">
        <v>3500</v>
      </c>
      <c r="W3460" t="s">
        <v>22</v>
      </c>
      <c r="X3460" t="str">
        <f t="shared" si="109"/>
        <v>Nagpur</v>
      </c>
    </row>
    <row r="3461" spans="1:24" x14ac:dyDescent="0.4">
      <c r="A3461">
        <v>103460</v>
      </c>
      <c r="B3461" s="5">
        <v>45782.180555555555</v>
      </c>
      <c r="C3461" s="3" t="str">
        <f>TEXT(Sales_Data[[#This Row],[OrderDate]],"mmmm")</f>
        <v>May</v>
      </c>
      <c r="D3461" s="3" t="str">
        <f t="shared" si="108"/>
        <v>2025</v>
      </c>
      <c r="E3461" t="s">
        <v>23</v>
      </c>
      <c r="F3461" t="s">
        <v>28</v>
      </c>
      <c r="G3461" t="s">
        <v>15</v>
      </c>
      <c r="H3461" t="s">
        <v>20</v>
      </c>
      <c r="I3461" t="s">
        <v>100</v>
      </c>
      <c r="J3461">
        <v>22</v>
      </c>
      <c r="K3461">
        <v>450</v>
      </c>
      <c r="L3461" s="7">
        <f>Sales_Data[[#This Row],[OrderQuantity]] *Sales_Data[[#This Row],[UnitPrice]]</f>
        <v>9900</v>
      </c>
      <c r="M3461" s="7">
        <f>Sales_Data[[#This Row],[UnitPrice]]-Sales_Data[[#This Row],[UnitCost]]</f>
        <v>250</v>
      </c>
      <c r="N3461" s="7">
        <f>Sales_Data[[#This Row],[Gross Revenue]]-Sales_Data[[#This Row],[Discount Amount ]]</f>
        <v>9650</v>
      </c>
      <c r="O3461" s="7">
        <f>Sales_Data[[#This Row],[OrderQuantity]] *Sales_Data[[#This Row],[UnitCost]]</f>
        <v>4400</v>
      </c>
      <c r="P3461" s="7">
        <f>Sales_Data[[#This Row],[ItemCost]] +Sales_Data[[#This Row],[ShippingCost]]</f>
        <v>4813.84</v>
      </c>
      <c r="Q3461" s="7">
        <f>Sales_Data[[#This Row],[Gross Revenue]]-Sales_Data[[#This Row],[TotalFinancialCost]]</f>
        <v>5086.16</v>
      </c>
      <c r="R3461" s="7">
        <f>Sales_Data[[#This Row],[Actul Bill Amount]]-Sales_Data[[#This Row],[ShippingCost]]</f>
        <v>9236.16</v>
      </c>
      <c r="S3461">
        <v>1158</v>
      </c>
      <c r="T3461">
        <v>413.84</v>
      </c>
      <c r="U3461" t="s">
        <v>30</v>
      </c>
      <c r="V3461">
        <v>200</v>
      </c>
      <c r="W3461" t="s">
        <v>22</v>
      </c>
      <c r="X3461" t="str">
        <f t="shared" si="109"/>
        <v>Nagpur</v>
      </c>
    </row>
    <row r="3462" spans="1:24" x14ac:dyDescent="0.4">
      <c r="A3462">
        <v>103461</v>
      </c>
      <c r="B3462" s="5">
        <v>45768.637499999997</v>
      </c>
      <c r="C3462" s="3" t="str">
        <f>TEXT(Sales_Data[[#This Row],[OrderDate]],"mmmm")</f>
        <v>April</v>
      </c>
      <c r="D3462" s="3" t="str">
        <f t="shared" si="108"/>
        <v>2025</v>
      </c>
      <c r="E3462" t="s">
        <v>13</v>
      </c>
      <c r="F3462" t="s">
        <v>43</v>
      </c>
      <c r="G3462" t="s">
        <v>15</v>
      </c>
      <c r="H3462" t="s">
        <v>37</v>
      </c>
      <c r="I3462" t="s">
        <v>100</v>
      </c>
      <c r="J3462">
        <v>88</v>
      </c>
      <c r="K3462">
        <v>2800</v>
      </c>
      <c r="L3462" s="7">
        <f>Sales_Data[[#This Row],[OrderQuantity]] *Sales_Data[[#This Row],[UnitPrice]]</f>
        <v>246400</v>
      </c>
      <c r="M3462" s="7">
        <f>Sales_Data[[#This Row],[UnitPrice]]-Sales_Data[[#This Row],[UnitCost]]</f>
        <v>1300</v>
      </c>
      <c r="N3462" s="7">
        <f>Sales_Data[[#This Row],[Gross Revenue]]-Sales_Data[[#This Row],[Discount Amount ]]</f>
        <v>245100</v>
      </c>
      <c r="O3462" s="7">
        <f>Sales_Data[[#This Row],[OrderQuantity]] *Sales_Data[[#This Row],[UnitCost]]</f>
        <v>132000</v>
      </c>
      <c r="P3462" s="7">
        <f>Sales_Data[[#This Row],[ItemCost]] +Sales_Data[[#This Row],[ShippingCost]]</f>
        <v>133116.48000000001</v>
      </c>
      <c r="Q3462" s="7">
        <f>Sales_Data[[#This Row],[Gross Revenue]]-Sales_Data[[#This Row],[TotalFinancialCost]]</f>
        <v>113283.51999999999</v>
      </c>
      <c r="R3462" s="7">
        <f>Sales_Data[[#This Row],[Actul Bill Amount]]-Sales_Data[[#This Row],[ShippingCost]]</f>
        <v>243983.52</v>
      </c>
      <c r="S3462">
        <v>749</v>
      </c>
      <c r="T3462">
        <v>1116.48</v>
      </c>
      <c r="U3462" t="s">
        <v>61</v>
      </c>
      <c r="V3462">
        <v>1500</v>
      </c>
      <c r="W3462" t="s">
        <v>38</v>
      </c>
      <c r="X3462" t="str">
        <f t="shared" si="109"/>
        <v>Kolkata</v>
      </c>
    </row>
    <row r="3463" spans="1:24" x14ac:dyDescent="0.4">
      <c r="A3463">
        <v>103462</v>
      </c>
      <c r="B3463" s="5">
        <v>46011.439583333333</v>
      </c>
      <c r="C3463" s="3" t="str">
        <f>TEXT(Sales_Data[[#This Row],[OrderDate]],"mmmm")</f>
        <v>December</v>
      </c>
      <c r="D3463" s="3" t="str">
        <f t="shared" si="108"/>
        <v>2025</v>
      </c>
      <c r="E3463" t="s">
        <v>48</v>
      </c>
      <c r="F3463" t="s">
        <v>46</v>
      </c>
      <c r="G3463" t="s">
        <v>29</v>
      </c>
      <c r="H3463" t="s">
        <v>20</v>
      </c>
      <c r="I3463" t="s">
        <v>100</v>
      </c>
      <c r="J3463">
        <v>53</v>
      </c>
      <c r="K3463">
        <v>15000</v>
      </c>
      <c r="L3463" s="7">
        <f>Sales_Data[[#This Row],[OrderQuantity]] *Sales_Data[[#This Row],[UnitPrice]]</f>
        <v>795000</v>
      </c>
      <c r="M3463" s="7">
        <f>Sales_Data[[#This Row],[UnitPrice]]-Sales_Data[[#This Row],[UnitCost]]</f>
        <v>5500</v>
      </c>
      <c r="N3463" s="7">
        <f>Sales_Data[[#This Row],[Gross Revenue]]-Sales_Data[[#This Row],[Discount Amount ]]</f>
        <v>789500</v>
      </c>
      <c r="O3463" s="7">
        <f>Sales_Data[[#This Row],[OrderQuantity]] *Sales_Data[[#This Row],[UnitCost]]</f>
        <v>503500</v>
      </c>
      <c r="P3463" s="7">
        <f>Sales_Data[[#This Row],[ItemCost]] +Sales_Data[[#This Row],[ShippingCost]]</f>
        <v>504346.21</v>
      </c>
      <c r="Q3463" s="7">
        <f>Sales_Data[[#This Row],[Gross Revenue]]-Sales_Data[[#This Row],[TotalFinancialCost]]</f>
        <v>290653.78999999998</v>
      </c>
      <c r="R3463" s="7">
        <f>Sales_Data[[#This Row],[Actul Bill Amount]]-Sales_Data[[#This Row],[ShippingCost]]</f>
        <v>788653.79</v>
      </c>
      <c r="S3463">
        <v>429</v>
      </c>
      <c r="T3463">
        <v>846.21</v>
      </c>
      <c r="U3463" t="s">
        <v>53</v>
      </c>
      <c r="V3463">
        <v>9500</v>
      </c>
      <c r="W3463" t="s">
        <v>22</v>
      </c>
      <c r="X3463" t="str">
        <f t="shared" si="109"/>
        <v>Nagpur</v>
      </c>
    </row>
    <row r="3464" spans="1:24" x14ac:dyDescent="0.4">
      <c r="A3464">
        <v>103463</v>
      </c>
      <c r="B3464" s="5">
        <v>45796.981944444444</v>
      </c>
      <c r="C3464" s="3" t="str">
        <f>TEXT(Sales_Data[[#This Row],[OrderDate]],"mmmm")</f>
        <v>May</v>
      </c>
      <c r="D3464" s="3" t="str">
        <f t="shared" si="108"/>
        <v>2025</v>
      </c>
      <c r="E3464" t="s">
        <v>45</v>
      </c>
      <c r="F3464" t="s">
        <v>55</v>
      </c>
      <c r="G3464" t="s">
        <v>29</v>
      </c>
      <c r="H3464" t="s">
        <v>25</v>
      </c>
      <c r="I3464" t="s">
        <v>100</v>
      </c>
      <c r="J3464">
        <v>60</v>
      </c>
      <c r="K3464">
        <v>1200</v>
      </c>
      <c r="L3464" s="7">
        <f>Sales_Data[[#This Row],[OrderQuantity]] *Sales_Data[[#This Row],[UnitPrice]]</f>
        <v>72000</v>
      </c>
      <c r="M3464" s="7">
        <f>Sales_Data[[#This Row],[UnitPrice]]-Sales_Data[[#This Row],[UnitCost]]</f>
        <v>400</v>
      </c>
      <c r="N3464" s="7">
        <f>Sales_Data[[#This Row],[Gross Revenue]]-Sales_Data[[#This Row],[Discount Amount ]]</f>
        <v>71600</v>
      </c>
      <c r="O3464" s="7">
        <f>Sales_Data[[#This Row],[OrderQuantity]] *Sales_Data[[#This Row],[UnitCost]]</f>
        <v>48000</v>
      </c>
      <c r="P3464" s="7">
        <f>Sales_Data[[#This Row],[ItemCost]] +Sales_Data[[#This Row],[ShippingCost]]</f>
        <v>48529.1</v>
      </c>
      <c r="Q3464" s="7">
        <f>Sales_Data[[#This Row],[Gross Revenue]]-Sales_Data[[#This Row],[TotalFinancialCost]]</f>
        <v>23470.9</v>
      </c>
      <c r="R3464" s="7">
        <f>Sales_Data[[#This Row],[Actul Bill Amount]]-Sales_Data[[#This Row],[ShippingCost]]</f>
        <v>71070.899999999994</v>
      </c>
      <c r="S3464">
        <v>745</v>
      </c>
      <c r="T3464">
        <v>529.1</v>
      </c>
      <c r="U3464" t="s">
        <v>58</v>
      </c>
      <c r="V3464">
        <v>800</v>
      </c>
      <c r="W3464" t="s">
        <v>27</v>
      </c>
      <c r="X3464" t="str">
        <f t="shared" si="109"/>
        <v>Mumbai</v>
      </c>
    </row>
    <row r="3465" spans="1:24" x14ac:dyDescent="0.4">
      <c r="A3465">
        <v>103464</v>
      </c>
      <c r="B3465" s="5">
        <v>45930.136805555558</v>
      </c>
      <c r="C3465" s="3" t="str">
        <f>TEXT(Sales_Data[[#This Row],[OrderDate]],"mmmm")</f>
        <v>September</v>
      </c>
      <c r="D3465" s="3" t="str">
        <f t="shared" si="108"/>
        <v>2025</v>
      </c>
      <c r="E3465" t="s">
        <v>34</v>
      </c>
      <c r="F3465" t="s">
        <v>35</v>
      </c>
      <c r="G3465" t="s">
        <v>15</v>
      </c>
      <c r="H3465" t="s">
        <v>25</v>
      </c>
      <c r="I3465" t="s">
        <v>100</v>
      </c>
      <c r="J3465">
        <v>97</v>
      </c>
      <c r="K3465">
        <v>12000</v>
      </c>
      <c r="L3465" s="7">
        <f>Sales_Data[[#This Row],[OrderQuantity]] *Sales_Data[[#This Row],[UnitPrice]]</f>
        <v>1164000</v>
      </c>
      <c r="M3465" s="7">
        <f>Sales_Data[[#This Row],[UnitPrice]]-Sales_Data[[#This Row],[UnitCost]]</f>
        <v>4000</v>
      </c>
      <c r="N3465" s="7">
        <f>Sales_Data[[#This Row],[Gross Revenue]]-Sales_Data[[#This Row],[Discount Amount ]]</f>
        <v>1160000</v>
      </c>
      <c r="O3465" s="7">
        <f>Sales_Data[[#This Row],[OrderQuantity]] *Sales_Data[[#This Row],[UnitCost]]</f>
        <v>776000</v>
      </c>
      <c r="P3465" s="7">
        <f>Sales_Data[[#This Row],[ItemCost]] +Sales_Data[[#This Row],[ShippingCost]]</f>
        <v>776832.59</v>
      </c>
      <c r="Q3465" s="7">
        <f>Sales_Data[[#This Row],[Gross Revenue]]-Sales_Data[[#This Row],[TotalFinancialCost]]</f>
        <v>387167.41000000003</v>
      </c>
      <c r="R3465" s="7">
        <f>Sales_Data[[#This Row],[Actul Bill Amount]]-Sales_Data[[#This Row],[ShippingCost]]</f>
        <v>1159167.4099999999</v>
      </c>
      <c r="S3465">
        <v>824</v>
      </c>
      <c r="T3465">
        <v>832.59</v>
      </c>
      <c r="U3465" t="s">
        <v>36</v>
      </c>
      <c r="V3465">
        <v>8000</v>
      </c>
      <c r="W3465" t="s">
        <v>27</v>
      </c>
      <c r="X3465" t="str">
        <f t="shared" si="109"/>
        <v>Mumbai</v>
      </c>
    </row>
    <row r="3466" spans="1:24" x14ac:dyDescent="0.4">
      <c r="A3466">
        <v>103465</v>
      </c>
      <c r="B3466" s="5">
        <v>45756.489583333336</v>
      </c>
      <c r="C3466" s="3" t="str">
        <f>TEXT(Sales_Data[[#This Row],[OrderDate]],"mmmm")</f>
        <v>April</v>
      </c>
      <c r="D3466" s="3" t="str">
        <f t="shared" si="108"/>
        <v>2025</v>
      </c>
      <c r="E3466" t="s">
        <v>34</v>
      </c>
      <c r="F3466" t="s">
        <v>43</v>
      </c>
      <c r="G3466" t="s">
        <v>15</v>
      </c>
      <c r="H3466" t="s">
        <v>37</v>
      </c>
      <c r="I3466" t="s">
        <v>100</v>
      </c>
      <c r="J3466">
        <v>91</v>
      </c>
      <c r="K3466">
        <v>2800</v>
      </c>
      <c r="L3466" s="7">
        <f>Sales_Data[[#This Row],[OrderQuantity]] *Sales_Data[[#This Row],[UnitPrice]]</f>
        <v>254800</v>
      </c>
      <c r="M3466" s="7">
        <f>Sales_Data[[#This Row],[UnitPrice]]-Sales_Data[[#This Row],[UnitCost]]</f>
        <v>1300</v>
      </c>
      <c r="N3466" s="7">
        <f>Sales_Data[[#This Row],[Gross Revenue]]-Sales_Data[[#This Row],[Discount Amount ]]</f>
        <v>253500</v>
      </c>
      <c r="O3466" s="7">
        <f>Sales_Data[[#This Row],[OrderQuantity]] *Sales_Data[[#This Row],[UnitCost]]</f>
        <v>136500</v>
      </c>
      <c r="P3466" s="7">
        <f>Sales_Data[[#This Row],[ItemCost]] +Sales_Data[[#This Row],[ShippingCost]]</f>
        <v>137381.13</v>
      </c>
      <c r="Q3466" s="7">
        <f>Sales_Data[[#This Row],[Gross Revenue]]-Sales_Data[[#This Row],[TotalFinancialCost]]</f>
        <v>117418.87</v>
      </c>
      <c r="R3466" s="7">
        <f>Sales_Data[[#This Row],[Actul Bill Amount]]-Sales_Data[[#This Row],[ShippingCost]]</f>
        <v>252618.87</v>
      </c>
      <c r="S3466">
        <v>996</v>
      </c>
      <c r="T3466">
        <v>881.13</v>
      </c>
      <c r="U3466" t="s">
        <v>61</v>
      </c>
      <c r="V3466">
        <v>1500</v>
      </c>
      <c r="W3466" t="s">
        <v>38</v>
      </c>
      <c r="X3466" t="str">
        <f t="shared" si="109"/>
        <v>Kolkata</v>
      </c>
    </row>
    <row r="3467" spans="1:24" x14ac:dyDescent="0.4">
      <c r="A3467">
        <v>103466</v>
      </c>
      <c r="B3467" s="5">
        <v>45909.882638888892</v>
      </c>
      <c r="C3467" s="3" t="str">
        <f>TEXT(Sales_Data[[#This Row],[OrderDate]],"mmmm")</f>
        <v>September</v>
      </c>
      <c r="D3467" s="3" t="str">
        <f t="shared" si="108"/>
        <v>2025</v>
      </c>
      <c r="E3467" t="s">
        <v>13</v>
      </c>
      <c r="F3467" t="s">
        <v>55</v>
      </c>
      <c r="G3467" t="s">
        <v>15</v>
      </c>
      <c r="H3467" t="s">
        <v>20</v>
      </c>
      <c r="I3467" t="s">
        <v>100</v>
      </c>
      <c r="J3467">
        <v>22</v>
      </c>
      <c r="K3467">
        <v>850</v>
      </c>
      <c r="L3467" s="7">
        <f>Sales_Data[[#This Row],[OrderQuantity]] *Sales_Data[[#This Row],[UnitPrice]]</f>
        <v>18700</v>
      </c>
      <c r="M3467" s="7">
        <f>Sales_Data[[#This Row],[UnitPrice]]-Sales_Data[[#This Row],[UnitCost]]</f>
        <v>300</v>
      </c>
      <c r="N3467" s="7">
        <f>Sales_Data[[#This Row],[Gross Revenue]]-Sales_Data[[#This Row],[Discount Amount ]]</f>
        <v>18400</v>
      </c>
      <c r="O3467" s="7">
        <f>Sales_Data[[#This Row],[OrderQuantity]] *Sales_Data[[#This Row],[UnitCost]]</f>
        <v>12100</v>
      </c>
      <c r="P3467" s="7">
        <f>Sales_Data[[#This Row],[ItemCost]] +Sales_Data[[#This Row],[ShippingCost]]</f>
        <v>12615.94</v>
      </c>
      <c r="Q3467" s="7">
        <f>Sales_Data[[#This Row],[Gross Revenue]]-Sales_Data[[#This Row],[TotalFinancialCost]]</f>
        <v>6084.0599999999995</v>
      </c>
      <c r="R3467" s="7">
        <f>Sales_Data[[#This Row],[Actul Bill Amount]]-Sales_Data[[#This Row],[ShippingCost]]</f>
        <v>17884.060000000001</v>
      </c>
      <c r="S3467">
        <v>1152</v>
      </c>
      <c r="T3467">
        <v>515.94000000000005</v>
      </c>
      <c r="U3467" t="s">
        <v>56</v>
      </c>
      <c r="V3467">
        <v>550</v>
      </c>
      <c r="W3467" t="s">
        <v>22</v>
      </c>
      <c r="X3467" t="str">
        <f t="shared" si="109"/>
        <v>Nagpur</v>
      </c>
    </row>
    <row r="3468" spans="1:24" x14ac:dyDescent="0.4">
      <c r="A3468">
        <v>103467</v>
      </c>
      <c r="B3468" s="5">
        <v>45995.926388888889</v>
      </c>
      <c r="C3468" s="3" t="str">
        <f>TEXT(Sales_Data[[#This Row],[OrderDate]],"mmmm")</f>
        <v>December</v>
      </c>
      <c r="D3468" s="3" t="str">
        <f t="shared" si="108"/>
        <v>2025</v>
      </c>
      <c r="E3468" t="s">
        <v>42</v>
      </c>
      <c r="F3468" t="s">
        <v>40</v>
      </c>
      <c r="G3468" t="s">
        <v>29</v>
      </c>
      <c r="H3468" t="s">
        <v>32</v>
      </c>
      <c r="I3468" t="s">
        <v>100</v>
      </c>
      <c r="J3468">
        <v>86</v>
      </c>
      <c r="K3468">
        <v>5500</v>
      </c>
      <c r="L3468" s="7">
        <f>Sales_Data[[#This Row],[OrderQuantity]] *Sales_Data[[#This Row],[UnitPrice]]</f>
        <v>473000</v>
      </c>
      <c r="M3468" s="7">
        <f>Sales_Data[[#This Row],[UnitPrice]]-Sales_Data[[#This Row],[UnitCost]]</f>
        <v>2000</v>
      </c>
      <c r="N3468" s="7">
        <f>Sales_Data[[#This Row],[Gross Revenue]]-Sales_Data[[#This Row],[Discount Amount ]]</f>
        <v>471000</v>
      </c>
      <c r="O3468" s="7">
        <f>Sales_Data[[#This Row],[OrderQuantity]] *Sales_Data[[#This Row],[UnitCost]]</f>
        <v>301000</v>
      </c>
      <c r="P3468" s="7">
        <f>Sales_Data[[#This Row],[ItemCost]] +Sales_Data[[#This Row],[ShippingCost]]</f>
        <v>301306.23</v>
      </c>
      <c r="Q3468" s="7">
        <f>Sales_Data[[#This Row],[Gross Revenue]]-Sales_Data[[#This Row],[TotalFinancialCost]]</f>
        <v>171693.77000000002</v>
      </c>
      <c r="R3468" s="7">
        <f>Sales_Data[[#This Row],[Actul Bill Amount]]-Sales_Data[[#This Row],[ShippingCost]]</f>
        <v>470693.77</v>
      </c>
      <c r="S3468">
        <v>711</v>
      </c>
      <c r="T3468">
        <v>306.23</v>
      </c>
      <c r="U3468" t="s">
        <v>41</v>
      </c>
      <c r="V3468">
        <v>3500</v>
      </c>
      <c r="W3468" t="s">
        <v>33</v>
      </c>
      <c r="X3468" t="str">
        <f t="shared" si="109"/>
        <v>Delhi</v>
      </c>
    </row>
    <row r="3469" spans="1:24" x14ac:dyDescent="0.4">
      <c r="A3469">
        <v>103468</v>
      </c>
      <c r="B3469" s="5">
        <v>45761.40347222222</v>
      </c>
      <c r="C3469" s="3" t="str">
        <f>TEXT(Sales_Data[[#This Row],[OrderDate]],"mmmm")</f>
        <v>April</v>
      </c>
      <c r="D3469" s="3" t="str">
        <f t="shared" si="108"/>
        <v>2025</v>
      </c>
      <c r="E3469" t="s">
        <v>23</v>
      </c>
      <c r="F3469" t="s">
        <v>40</v>
      </c>
      <c r="G3469" t="s">
        <v>31</v>
      </c>
      <c r="H3469" t="s">
        <v>20</v>
      </c>
      <c r="I3469" t="s">
        <v>100</v>
      </c>
      <c r="J3469">
        <v>73</v>
      </c>
      <c r="K3469">
        <v>1500</v>
      </c>
      <c r="L3469" s="7">
        <f>Sales_Data[[#This Row],[OrderQuantity]] *Sales_Data[[#This Row],[UnitPrice]]</f>
        <v>109500</v>
      </c>
      <c r="M3469" s="7">
        <f>Sales_Data[[#This Row],[UnitPrice]]-Sales_Data[[#This Row],[UnitCost]]</f>
        <v>700</v>
      </c>
      <c r="N3469" s="7">
        <f>Sales_Data[[#This Row],[Gross Revenue]]-Sales_Data[[#This Row],[Discount Amount ]]</f>
        <v>108800</v>
      </c>
      <c r="O3469" s="7">
        <f>Sales_Data[[#This Row],[OrderQuantity]] *Sales_Data[[#This Row],[UnitCost]]</f>
        <v>58400</v>
      </c>
      <c r="P3469" s="7">
        <f>Sales_Data[[#This Row],[ItemCost]] +Sales_Data[[#This Row],[ShippingCost]]</f>
        <v>59575.26</v>
      </c>
      <c r="Q3469" s="7">
        <f>Sales_Data[[#This Row],[Gross Revenue]]-Sales_Data[[#This Row],[TotalFinancialCost]]</f>
        <v>49924.74</v>
      </c>
      <c r="R3469" s="7">
        <f>Sales_Data[[#This Row],[Actul Bill Amount]]-Sales_Data[[#This Row],[ShippingCost]]</f>
        <v>107624.74</v>
      </c>
      <c r="S3469">
        <v>915</v>
      </c>
      <c r="T3469">
        <v>1175.26</v>
      </c>
      <c r="U3469" t="s">
        <v>52</v>
      </c>
      <c r="V3469">
        <v>800</v>
      </c>
      <c r="W3469" t="s">
        <v>22</v>
      </c>
      <c r="X3469" t="str">
        <f t="shared" si="109"/>
        <v>Nagpur</v>
      </c>
    </row>
    <row r="3470" spans="1:24" x14ac:dyDescent="0.4">
      <c r="A3470">
        <v>103469</v>
      </c>
      <c r="B3470" s="5">
        <v>45871.881249999999</v>
      </c>
      <c r="C3470" s="3" t="str">
        <f>TEXT(Sales_Data[[#This Row],[OrderDate]],"mmmm")</f>
        <v>August</v>
      </c>
      <c r="D3470" s="3" t="str">
        <f t="shared" si="108"/>
        <v>2025</v>
      </c>
      <c r="E3470" t="s">
        <v>50</v>
      </c>
      <c r="F3470" t="s">
        <v>24</v>
      </c>
      <c r="G3470" t="s">
        <v>29</v>
      </c>
      <c r="H3470" t="s">
        <v>32</v>
      </c>
      <c r="I3470" t="s">
        <v>100</v>
      </c>
      <c r="J3470">
        <v>53</v>
      </c>
      <c r="K3470">
        <v>25000</v>
      </c>
      <c r="L3470" s="7">
        <f>Sales_Data[[#This Row],[OrderQuantity]] *Sales_Data[[#This Row],[UnitPrice]]</f>
        <v>1325000</v>
      </c>
      <c r="M3470" s="7">
        <f>Sales_Data[[#This Row],[UnitPrice]]-Sales_Data[[#This Row],[UnitCost]]</f>
        <v>7000</v>
      </c>
      <c r="N3470" s="7">
        <f>Sales_Data[[#This Row],[Gross Revenue]]-Sales_Data[[#This Row],[Discount Amount ]]</f>
        <v>1318000</v>
      </c>
      <c r="O3470" s="7">
        <f>Sales_Data[[#This Row],[OrderQuantity]] *Sales_Data[[#This Row],[UnitCost]]</f>
        <v>954000</v>
      </c>
      <c r="P3470" s="7">
        <f>Sales_Data[[#This Row],[ItemCost]] +Sales_Data[[#This Row],[ShippingCost]]</f>
        <v>954492.5</v>
      </c>
      <c r="Q3470" s="7">
        <f>Sales_Data[[#This Row],[Gross Revenue]]-Sales_Data[[#This Row],[TotalFinancialCost]]</f>
        <v>370507.5</v>
      </c>
      <c r="R3470" s="7">
        <f>Sales_Data[[#This Row],[Actul Bill Amount]]-Sales_Data[[#This Row],[ShippingCost]]</f>
        <v>1317507.5</v>
      </c>
      <c r="S3470">
        <v>606</v>
      </c>
      <c r="T3470">
        <v>492.5</v>
      </c>
      <c r="U3470" t="s">
        <v>60</v>
      </c>
      <c r="V3470">
        <v>18000</v>
      </c>
      <c r="W3470" t="s">
        <v>33</v>
      </c>
      <c r="X3470" t="str">
        <f t="shared" si="109"/>
        <v>Delhi</v>
      </c>
    </row>
    <row r="3471" spans="1:24" x14ac:dyDescent="0.4">
      <c r="A3471">
        <v>103470</v>
      </c>
      <c r="B3471" s="5">
        <v>45906.972222222219</v>
      </c>
      <c r="C3471" s="3" t="str">
        <f>TEXT(Sales_Data[[#This Row],[OrderDate]],"mmmm")</f>
        <v>September</v>
      </c>
      <c r="D3471" s="3" t="str">
        <f t="shared" si="108"/>
        <v>2025</v>
      </c>
      <c r="E3471" t="s">
        <v>48</v>
      </c>
      <c r="F3471" t="s">
        <v>35</v>
      </c>
      <c r="G3471" t="s">
        <v>15</v>
      </c>
      <c r="H3471" t="s">
        <v>20</v>
      </c>
      <c r="I3471" t="s">
        <v>100</v>
      </c>
      <c r="J3471">
        <v>71</v>
      </c>
      <c r="K3471">
        <v>12000</v>
      </c>
      <c r="L3471" s="7">
        <f>Sales_Data[[#This Row],[OrderQuantity]] *Sales_Data[[#This Row],[UnitPrice]]</f>
        <v>852000</v>
      </c>
      <c r="M3471" s="7">
        <f>Sales_Data[[#This Row],[UnitPrice]]-Sales_Data[[#This Row],[UnitCost]]</f>
        <v>4000</v>
      </c>
      <c r="N3471" s="7">
        <f>Sales_Data[[#This Row],[Gross Revenue]]-Sales_Data[[#This Row],[Discount Amount ]]</f>
        <v>848000</v>
      </c>
      <c r="O3471" s="7">
        <f>Sales_Data[[#This Row],[OrderQuantity]] *Sales_Data[[#This Row],[UnitCost]]</f>
        <v>568000</v>
      </c>
      <c r="P3471" s="7">
        <f>Sales_Data[[#This Row],[ItemCost]] +Sales_Data[[#This Row],[ShippingCost]]</f>
        <v>569197.03</v>
      </c>
      <c r="Q3471" s="7">
        <f>Sales_Data[[#This Row],[Gross Revenue]]-Sales_Data[[#This Row],[TotalFinancialCost]]</f>
        <v>282802.96999999997</v>
      </c>
      <c r="R3471" s="7">
        <f>Sales_Data[[#This Row],[Actul Bill Amount]]-Sales_Data[[#This Row],[ShippingCost]]</f>
        <v>846802.97</v>
      </c>
      <c r="S3471">
        <v>666</v>
      </c>
      <c r="T3471">
        <v>1197.03</v>
      </c>
      <c r="U3471" t="s">
        <v>36</v>
      </c>
      <c r="V3471">
        <v>8000</v>
      </c>
      <c r="W3471" t="s">
        <v>22</v>
      </c>
      <c r="X3471" t="str">
        <f t="shared" si="109"/>
        <v>Nagpur</v>
      </c>
    </row>
    <row r="3472" spans="1:24" x14ac:dyDescent="0.4">
      <c r="A3472">
        <v>103471</v>
      </c>
      <c r="B3472" s="5">
        <v>45809.042361111111</v>
      </c>
      <c r="C3472" s="3" t="str">
        <f>TEXT(Sales_Data[[#This Row],[OrderDate]],"mmmm")</f>
        <v>June</v>
      </c>
      <c r="D3472" s="3" t="str">
        <f t="shared" si="108"/>
        <v>2025</v>
      </c>
      <c r="E3472" t="s">
        <v>23</v>
      </c>
      <c r="F3472" t="s">
        <v>43</v>
      </c>
      <c r="G3472" t="s">
        <v>15</v>
      </c>
      <c r="H3472" t="s">
        <v>37</v>
      </c>
      <c r="I3472" t="s">
        <v>100</v>
      </c>
      <c r="J3472">
        <v>94</v>
      </c>
      <c r="K3472">
        <v>4500</v>
      </c>
      <c r="L3472" s="7">
        <f>Sales_Data[[#This Row],[OrderQuantity]] *Sales_Data[[#This Row],[UnitPrice]]</f>
        <v>423000</v>
      </c>
      <c r="M3472" s="7">
        <f>Sales_Data[[#This Row],[UnitPrice]]-Sales_Data[[#This Row],[UnitCost]]</f>
        <v>2000</v>
      </c>
      <c r="N3472" s="7">
        <f>Sales_Data[[#This Row],[Gross Revenue]]-Sales_Data[[#This Row],[Discount Amount ]]</f>
        <v>421000</v>
      </c>
      <c r="O3472" s="7">
        <f>Sales_Data[[#This Row],[OrderQuantity]] *Sales_Data[[#This Row],[UnitCost]]</f>
        <v>235000</v>
      </c>
      <c r="P3472" s="7">
        <f>Sales_Data[[#This Row],[ItemCost]] +Sales_Data[[#This Row],[ShippingCost]]</f>
        <v>235771.63</v>
      </c>
      <c r="Q3472" s="7">
        <f>Sales_Data[[#This Row],[Gross Revenue]]-Sales_Data[[#This Row],[TotalFinancialCost]]</f>
        <v>187228.37</v>
      </c>
      <c r="R3472" s="7">
        <f>Sales_Data[[#This Row],[Actul Bill Amount]]-Sales_Data[[#This Row],[ShippingCost]]</f>
        <v>420228.37</v>
      </c>
      <c r="S3472">
        <v>312</v>
      </c>
      <c r="T3472">
        <v>771.63</v>
      </c>
      <c r="U3472" t="s">
        <v>44</v>
      </c>
      <c r="V3472">
        <v>2500</v>
      </c>
      <c r="W3472" t="s">
        <v>38</v>
      </c>
      <c r="X3472" t="str">
        <f t="shared" si="109"/>
        <v>Kolkata</v>
      </c>
    </row>
    <row r="3473" spans="1:24" x14ac:dyDescent="0.4">
      <c r="A3473">
        <v>103472</v>
      </c>
      <c r="B3473" s="5">
        <v>45907.845833333333</v>
      </c>
      <c r="C3473" s="3" t="str">
        <f>TEXT(Sales_Data[[#This Row],[OrderDate]],"mmmm")</f>
        <v>September</v>
      </c>
      <c r="D3473" s="3" t="str">
        <f t="shared" si="108"/>
        <v>2025</v>
      </c>
      <c r="E3473" t="s">
        <v>39</v>
      </c>
      <c r="F3473" t="s">
        <v>28</v>
      </c>
      <c r="G3473" t="s">
        <v>15</v>
      </c>
      <c r="H3473" t="s">
        <v>37</v>
      </c>
      <c r="I3473" t="s">
        <v>100</v>
      </c>
      <c r="J3473">
        <v>35</v>
      </c>
      <c r="K3473">
        <v>2500</v>
      </c>
      <c r="L3473" s="7">
        <f>Sales_Data[[#This Row],[OrderQuantity]] *Sales_Data[[#This Row],[UnitPrice]]</f>
        <v>87500</v>
      </c>
      <c r="M3473" s="7">
        <f>Sales_Data[[#This Row],[UnitPrice]]-Sales_Data[[#This Row],[UnitCost]]</f>
        <v>1000</v>
      </c>
      <c r="N3473" s="7">
        <f>Sales_Data[[#This Row],[Gross Revenue]]-Sales_Data[[#This Row],[Discount Amount ]]</f>
        <v>86500</v>
      </c>
      <c r="O3473" s="7">
        <f>Sales_Data[[#This Row],[OrderQuantity]] *Sales_Data[[#This Row],[UnitCost]]</f>
        <v>52500</v>
      </c>
      <c r="P3473" s="7">
        <f>Sales_Data[[#This Row],[ItemCost]] +Sales_Data[[#This Row],[ShippingCost]]</f>
        <v>53119.5</v>
      </c>
      <c r="Q3473" s="7">
        <f>Sales_Data[[#This Row],[Gross Revenue]]-Sales_Data[[#This Row],[TotalFinancialCost]]</f>
        <v>34380.5</v>
      </c>
      <c r="R3473" s="7">
        <f>Sales_Data[[#This Row],[Actul Bill Amount]]-Sales_Data[[#This Row],[ShippingCost]]</f>
        <v>85880.5</v>
      </c>
      <c r="S3473">
        <v>1093</v>
      </c>
      <c r="T3473">
        <v>619.5</v>
      </c>
      <c r="U3473" t="s">
        <v>54</v>
      </c>
      <c r="V3473">
        <v>1500</v>
      </c>
      <c r="W3473" t="s">
        <v>38</v>
      </c>
      <c r="X3473" t="str">
        <f t="shared" si="109"/>
        <v>Kolkata</v>
      </c>
    </row>
    <row r="3474" spans="1:24" x14ac:dyDescent="0.4">
      <c r="A3474">
        <v>103473</v>
      </c>
      <c r="B3474" s="5">
        <v>45932.760416666664</v>
      </c>
      <c r="C3474" s="3" t="str">
        <f>TEXT(Sales_Data[[#This Row],[OrderDate]],"mmmm")</f>
        <v>October</v>
      </c>
      <c r="D3474" s="3" t="str">
        <f t="shared" si="108"/>
        <v>2025</v>
      </c>
      <c r="E3474" t="s">
        <v>48</v>
      </c>
      <c r="F3474" t="s">
        <v>24</v>
      </c>
      <c r="G3474" t="s">
        <v>15</v>
      </c>
      <c r="H3474" t="s">
        <v>32</v>
      </c>
      <c r="I3474" t="s">
        <v>100</v>
      </c>
      <c r="J3474">
        <v>95</v>
      </c>
      <c r="K3474">
        <v>25000</v>
      </c>
      <c r="L3474" s="7">
        <f>Sales_Data[[#This Row],[OrderQuantity]] *Sales_Data[[#This Row],[UnitPrice]]</f>
        <v>2375000</v>
      </c>
      <c r="M3474" s="7">
        <f>Sales_Data[[#This Row],[UnitPrice]]-Sales_Data[[#This Row],[UnitCost]]</f>
        <v>7000</v>
      </c>
      <c r="N3474" s="7">
        <f>Sales_Data[[#This Row],[Gross Revenue]]-Sales_Data[[#This Row],[Discount Amount ]]</f>
        <v>2368000</v>
      </c>
      <c r="O3474" s="7">
        <f>Sales_Data[[#This Row],[OrderQuantity]] *Sales_Data[[#This Row],[UnitCost]]</f>
        <v>1710000</v>
      </c>
      <c r="P3474" s="7">
        <f>Sales_Data[[#This Row],[ItemCost]] +Sales_Data[[#This Row],[ShippingCost]]</f>
        <v>1710491.54</v>
      </c>
      <c r="Q3474" s="7">
        <f>Sales_Data[[#This Row],[Gross Revenue]]-Sales_Data[[#This Row],[TotalFinancialCost]]</f>
        <v>664508.46</v>
      </c>
      <c r="R3474" s="7">
        <f>Sales_Data[[#This Row],[Actul Bill Amount]]-Sales_Data[[#This Row],[ShippingCost]]</f>
        <v>2367508.46</v>
      </c>
      <c r="S3474">
        <v>1158</v>
      </c>
      <c r="T3474">
        <v>491.54</v>
      </c>
      <c r="U3474" t="s">
        <v>60</v>
      </c>
      <c r="V3474">
        <v>18000</v>
      </c>
      <c r="W3474" t="s">
        <v>33</v>
      </c>
      <c r="X3474" t="str">
        <f t="shared" si="109"/>
        <v>Delhi</v>
      </c>
    </row>
    <row r="3475" spans="1:24" x14ac:dyDescent="0.4">
      <c r="A3475">
        <v>103474</v>
      </c>
      <c r="B3475" s="5">
        <v>45822.817361111112</v>
      </c>
      <c r="C3475" s="3" t="str">
        <f>TEXT(Sales_Data[[#This Row],[OrderDate]],"mmmm")</f>
        <v>June</v>
      </c>
      <c r="D3475" s="3" t="str">
        <f t="shared" si="108"/>
        <v>2025</v>
      </c>
      <c r="E3475" t="s">
        <v>50</v>
      </c>
      <c r="F3475" t="s">
        <v>35</v>
      </c>
      <c r="G3475" t="s">
        <v>31</v>
      </c>
      <c r="H3475" t="s">
        <v>25</v>
      </c>
      <c r="I3475" t="s">
        <v>100</v>
      </c>
      <c r="J3475">
        <v>28</v>
      </c>
      <c r="K3475">
        <v>8500</v>
      </c>
      <c r="L3475" s="7">
        <f>Sales_Data[[#This Row],[OrderQuantity]] *Sales_Data[[#This Row],[UnitPrice]]</f>
        <v>238000</v>
      </c>
      <c r="M3475" s="7">
        <f>Sales_Data[[#This Row],[UnitPrice]]-Sales_Data[[#This Row],[UnitCost]]</f>
        <v>3000</v>
      </c>
      <c r="N3475" s="7">
        <f>Sales_Data[[#This Row],[Gross Revenue]]-Sales_Data[[#This Row],[Discount Amount ]]</f>
        <v>235000</v>
      </c>
      <c r="O3475" s="7">
        <f>Sales_Data[[#This Row],[OrderQuantity]] *Sales_Data[[#This Row],[UnitCost]]</f>
        <v>154000</v>
      </c>
      <c r="P3475" s="7">
        <f>Sales_Data[[#This Row],[ItemCost]] +Sales_Data[[#This Row],[ShippingCost]]</f>
        <v>154483.74</v>
      </c>
      <c r="Q3475" s="7">
        <f>Sales_Data[[#This Row],[Gross Revenue]]-Sales_Data[[#This Row],[TotalFinancialCost]]</f>
        <v>83516.260000000009</v>
      </c>
      <c r="R3475" s="7">
        <f>Sales_Data[[#This Row],[Actul Bill Amount]]-Sales_Data[[#This Row],[ShippingCost]]</f>
        <v>234516.26</v>
      </c>
      <c r="S3475">
        <v>536</v>
      </c>
      <c r="T3475">
        <v>483.74</v>
      </c>
      <c r="U3475" t="s">
        <v>49</v>
      </c>
      <c r="V3475">
        <v>5500</v>
      </c>
      <c r="W3475" t="s">
        <v>27</v>
      </c>
      <c r="X3475" t="str">
        <f t="shared" si="109"/>
        <v>Mumbai</v>
      </c>
    </row>
    <row r="3476" spans="1:24" x14ac:dyDescent="0.4">
      <c r="A3476">
        <v>103475</v>
      </c>
      <c r="B3476" s="5">
        <v>45998.40902777778</v>
      </c>
      <c r="C3476" s="3" t="str">
        <f>TEXT(Sales_Data[[#This Row],[OrderDate]],"mmmm")</f>
        <v>December</v>
      </c>
      <c r="D3476" s="3" t="str">
        <f t="shared" si="108"/>
        <v>2025</v>
      </c>
      <c r="E3476" t="s">
        <v>42</v>
      </c>
      <c r="F3476" t="s">
        <v>14</v>
      </c>
      <c r="G3476" t="s">
        <v>29</v>
      </c>
      <c r="H3476" t="s">
        <v>20</v>
      </c>
      <c r="I3476" t="s">
        <v>100</v>
      </c>
      <c r="J3476">
        <v>85</v>
      </c>
      <c r="K3476">
        <v>3200</v>
      </c>
      <c r="L3476" s="7">
        <f>Sales_Data[[#This Row],[OrderQuantity]] *Sales_Data[[#This Row],[UnitPrice]]</f>
        <v>272000</v>
      </c>
      <c r="M3476" s="7">
        <f>Sales_Data[[#This Row],[UnitPrice]]-Sales_Data[[#This Row],[UnitCost]]</f>
        <v>1200</v>
      </c>
      <c r="N3476" s="7">
        <f>Sales_Data[[#This Row],[Gross Revenue]]-Sales_Data[[#This Row],[Discount Amount ]]</f>
        <v>270800</v>
      </c>
      <c r="O3476" s="7">
        <f>Sales_Data[[#This Row],[OrderQuantity]] *Sales_Data[[#This Row],[UnitCost]]</f>
        <v>170000</v>
      </c>
      <c r="P3476" s="7">
        <f>Sales_Data[[#This Row],[ItemCost]] +Sales_Data[[#This Row],[ShippingCost]]</f>
        <v>170604.18</v>
      </c>
      <c r="Q3476" s="7">
        <f>Sales_Data[[#This Row],[Gross Revenue]]-Sales_Data[[#This Row],[TotalFinancialCost]]</f>
        <v>101395.82</v>
      </c>
      <c r="R3476" s="7">
        <f>Sales_Data[[#This Row],[Actul Bill Amount]]-Sales_Data[[#This Row],[ShippingCost]]</f>
        <v>270195.82</v>
      </c>
      <c r="S3476">
        <v>997</v>
      </c>
      <c r="T3476">
        <v>604.17999999999995</v>
      </c>
      <c r="U3476" t="s">
        <v>17</v>
      </c>
      <c r="V3476">
        <v>2000</v>
      </c>
      <c r="W3476" t="s">
        <v>22</v>
      </c>
      <c r="X3476" t="str">
        <f t="shared" si="109"/>
        <v>Nagpur</v>
      </c>
    </row>
    <row r="3477" spans="1:24" x14ac:dyDescent="0.4">
      <c r="A3477">
        <v>103476</v>
      </c>
      <c r="B3477" s="5">
        <v>45665.990277777775</v>
      </c>
      <c r="C3477" s="3" t="str">
        <f>TEXT(Sales_Data[[#This Row],[OrderDate]],"mmmm")</f>
        <v>January</v>
      </c>
      <c r="D3477" s="3" t="str">
        <f t="shared" si="108"/>
        <v>2025</v>
      </c>
      <c r="E3477" t="s">
        <v>48</v>
      </c>
      <c r="F3477" t="s">
        <v>46</v>
      </c>
      <c r="G3477" t="s">
        <v>29</v>
      </c>
      <c r="H3477" t="s">
        <v>32</v>
      </c>
      <c r="I3477" t="s">
        <v>100</v>
      </c>
      <c r="J3477">
        <v>42</v>
      </c>
      <c r="K3477">
        <v>15000</v>
      </c>
      <c r="L3477" s="7">
        <f>Sales_Data[[#This Row],[OrderQuantity]] *Sales_Data[[#This Row],[UnitPrice]]</f>
        <v>630000</v>
      </c>
      <c r="M3477" s="7">
        <f>Sales_Data[[#This Row],[UnitPrice]]-Sales_Data[[#This Row],[UnitCost]]</f>
        <v>5500</v>
      </c>
      <c r="N3477" s="7">
        <f>Sales_Data[[#This Row],[Gross Revenue]]-Sales_Data[[#This Row],[Discount Amount ]]</f>
        <v>624500</v>
      </c>
      <c r="O3477" s="7">
        <f>Sales_Data[[#This Row],[OrderQuantity]] *Sales_Data[[#This Row],[UnitCost]]</f>
        <v>399000</v>
      </c>
      <c r="P3477" s="7">
        <f>Sales_Data[[#This Row],[ItemCost]] +Sales_Data[[#This Row],[ShippingCost]]</f>
        <v>399503.48</v>
      </c>
      <c r="Q3477" s="7">
        <f>Sales_Data[[#This Row],[Gross Revenue]]-Sales_Data[[#This Row],[TotalFinancialCost]]</f>
        <v>230496.52000000002</v>
      </c>
      <c r="R3477" s="7">
        <f>Sales_Data[[#This Row],[Actul Bill Amount]]-Sales_Data[[#This Row],[ShippingCost]]</f>
        <v>623996.52</v>
      </c>
      <c r="S3477">
        <v>1059</v>
      </c>
      <c r="T3477">
        <v>503.48</v>
      </c>
      <c r="U3477" t="s">
        <v>53</v>
      </c>
      <c r="V3477">
        <v>9500</v>
      </c>
      <c r="W3477" t="s">
        <v>33</v>
      </c>
      <c r="X3477" t="str">
        <f t="shared" si="109"/>
        <v>Delhi</v>
      </c>
    </row>
    <row r="3478" spans="1:24" x14ac:dyDescent="0.4">
      <c r="A3478">
        <v>103477</v>
      </c>
      <c r="B3478" s="5">
        <v>45941.481944444444</v>
      </c>
      <c r="C3478" s="3" t="str">
        <f>TEXT(Sales_Data[[#This Row],[OrderDate]],"mmmm")</f>
        <v>October</v>
      </c>
      <c r="D3478" s="3" t="str">
        <f t="shared" si="108"/>
        <v>2025</v>
      </c>
      <c r="E3478" t="s">
        <v>39</v>
      </c>
      <c r="F3478" t="s">
        <v>40</v>
      </c>
      <c r="G3478" t="s">
        <v>29</v>
      </c>
      <c r="H3478" t="s">
        <v>25</v>
      </c>
      <c r="I3478" t="s">
        <v>100</v>
      </c>
      <c r="J3478">
        <v>41</v>
      </c>
      <c r="K3478">
        <v>1500</v>
      </c>
      <c r="L3478" s="7">
        <f>Sales_Data[[#This Row],[OrderQuantity]] *Sales_Data[[#This Row],[UnitPrice]]</f>
        <v>61500</v>
      </c>
      <c r="M3478" s="7">
        <f>Sales_Data[[#This Row],[UnitPrice]]-Sales_Data[[#This Row],[UnitCost]]</f>
        <v>700</v>
      </c>
      <c r="N3478" s="7">
        <f>Sales_Data[[#This Row],[Gross Revenue]]-Sales_Data[[#This Row],[Discount Amount ]]</f>
        <v>60800</v>
      </c>
      <c r="O3478" s="7">
        <f>Sales_Data[[#This Row],[OrderQuantity]] *Sales_Data[[#This Row],[UnitCost]]</f>
        <v>32800</v>
      </c>
      <c r="P3478" s="7">
        <f>Sales_Data[[#This Row],[ItemCost]] +Sales_Data[[#This Row],[ShippingCost]]</f>
        <v>32980.410000000003</v>
      </c>
      <c r="Q3478" s="7">
        <f>Sales_Data[[#This Row],[Gross Revenue]]-Sales_Data[[#This Row],[TotalFinancialCost]]</f>
        <v>28519.589999999997</v>
      </c>
      <c r="R3478" s="7">
        <f>Sales_Data[[#This Row],[Actul Bill Amount]]-Sales_Data[[#This Row],[ShippingCost]]</f>
        <v>60619.59</v>
      </c>
      <c r="S3478">
        <v>982</v>
      </c>
      <c r="T3478">
        <v>180.41</v>
      </c>
      <c r="U3478" t="s">
        <v>52</v>
      </c>
      <c r="V3478">
        <v>800</v>
      </c>
      <c r="W3478" t="s">
        <v>27</v>
      </c>
      <c r="X3478" t="str">
        <f t="shared" si="109"/>
        <v>Mumbai</v>
      </c>
    </row>
    <row r="3479" spans="1:24" x14ac:dyDescent="0.4">
      <c r="A3479">
        <v>103478</v>
      </c>
      <c r="B3479" s="5">
        <v>45662.06527777778</v>
      </c>
      <c r="C3479" s="3" t="str">
        <f>TEXT(Sales_Data[[#This Row],[OrderDate]],"mmmm")</f>
        <v>January</v>
      </c>
      <c r="D3479" s="3" t="str">
        <f t="shared" si="108"/>
        <v>2025</v>
      </c>
      <c r="E3479" t="s">
        <v>23</v>
      </c>
      <c r="F3479" t="s">
        <v>43</v>
      </c>
      <c r="G3479" t="s">
        <v>15</v>
      </c>
      <c r="H3479" t="s">
        <v>37</v>
      </c>
      <c r="I3479" t="s">
        <v>100</v>
      </c>
      <c r="J3479">
        <v>26</v>
      </c>
      <c r="K3479">
        <v>1800</v>
      </c>
      <c r="L3479" s="7">
        <f>Sales_Data[[#This Row],[OrderQuantity]] *Sales_Data[[#This Row],[UnitPrice]]</f>
        <v>46800</v>
      </c>
      <c r="M3479" s="7">
        <f>Sales_Data[[#This Row],[UnitPrice]]-Sales_Data[[#This Row],[UnitCost]]</f>
        <v>900</v>
      </c>
      <c r="N3479" s="7">
        <f>Sales_Data[[#This Row],[Gross Revenue]]-Sales_Data[[#This Row],[Discount Amount ]]</f>
        <v>45900</v>
      </c>
      <c r="O3479" s="7">
        <f>Sales_Data[[#This Row],[OrderQuantity]] *Sales_Data[[#This Row],[UnitCost]]</f>
        <v>23400</v>
      </c>
      <c r="P3479" s="7">
        <f>Sales_Data[[#This Row],[ItemCost]] +Sales_Data[[#This Row],[ShippingCost]]</f>
        <v>25784.93</v>
      </c>
      <c r="Q3479" s="7">
        <f>Sales_Data[[#This Row],[Gross Revenue]]-Sales_Data[[#This Row],[TotalFinancialCost]]</f>
        <v>21015.07</v>
      </c>
      <c r="R3479" s="7">
        <f>Sales_Data[[#This Row],[Actul Bill Amount]]-Sales_Data[[#This Row],[ShippingCost]]</f>
        <v>43515.07</v>
      </c>
      <c r="S3479">
        <v>789</v>
      </c>
      <c r="T3479">
        <v>2384.9299999999998</v>
      </c>
      <c r="U3479" t="s">
        <v>51</v>
      </c>
      <c r="V3479">
        <v>900</v>
      </c>
      <c r="W3479" t="s">
        <v>38</v>
      </c>
      <c r="X3479" t="str">
        <f t="shared" si="109"/>
        <v>Kolkata</v>
      </c>
    </row>
    <row r="3480" spans="1:24" x14ac:dyDescent="0.4">
      <c r="A3480">
        <v>103479</v>
      </c>
      <c r="B3480" s="5">
        <v>45802.25277777778</v>
      </c>
      <c r="C3480" s="3" t="str">
        <f>TEXT(Sales_Data[[#This Row],[OrderDate]],"mmmm")</f>
        <v>May</v>
      </c>
      <c r="D3480" s="3" t="str">
        <f t="shared" si="108"/>
        <v>2025</v>
      </c>
      <c r="E3480" t="s">
        <v>13</v>
      </c>
      <c r="F3480" t="s">
        <v>28</v>
      </c>
      <c r="G3480" t="s">
        <v>31</v>
      </c>
      <c r="H3480" t="s">
        <v>32</v>
      </c>
      <c r="I3480" t="s">
        <v>100</v>
      </c>
      <c r="J3480">
        <v>50</v>
      </c>
      <c r="K3480">
        <v>450</v>
      </c>
      <c r="L3480" s="7">
        <f>Sales_Data[[#This Row],[OrderQuantity]] *Sales_Data[[#This Row],[UnitPrice]]</f>
        <v>22500</v>
      </c>
      <c r="M3480" s="7">
        <f>Sales_Data[[#This Row],[UnitPrice]]-Sales_Data[[#This Row],[UnitCost]]</f>
        <v>250</v>
      </c>
      <c r="N3480" s="7">
        <f>Sales_Data[[#This Row],[Gross Revenue]]-Sales_Data[[#This Row],[Discount Amount ]]</f>
        <v>22250</v>
      </c>
      <c r="O3480" s="7">
        <f>Sales_Data[[#This Row],[OrderQuantity]] *Sales_Data[[#This Row],[UnitCost]]</f>
        <v>10000</v>
      </c>
      <c r="P3480" s="7">
        <f>Sales_Data[[#This Row],[ItemCost]] +Sales_Data[[#This Row],[ShippingCost]]</f>
        <v>10373.31</v>
      </c>
      <c r="Q3480" s="7">
        <f>Sales_Data[[#This Row],[Gross Revenue]]-Sales_Data[[#This Row],[TotalFinancialCost]]</f>
        <v>12126.69</v>
      </c>
      <c r="R3480" s="7">
        <f>Sales_Data[[#This Row],[Actul Bill Amount]]-Sales_Data[[#This Row],[ShippingCost]]</f>
        <v>21876.69</v>
      </c>
      <c r="S3480">
        <v>753</v>
      </c>
      <c r="T3480">
        <v>373.31</v>
      </c>
      <c r="U3480" t="s">
        <v>30</v>
      </c>
      <c r="V3480">
        <v>200</v>
      </c>
      <c r="W3480" t="s">
        <v>33</v>
      </c>
      <c r="X3480" t="str">
        <f t="shared" si="109"/>
        <v>Delhi</v>
      </c>
    </row>
    <row r="3481" spans="1:24" x14ac:dyDescent="0.4">
      <c r="A3481">
        <v>103480</v>
      </c>
      <c r="B3481" s="5">
        <v>45758.030555555553</v>
      </c>
      <c r="C3481" s="3" t="str">
        <f>TEXT(Sales_Data[[#This Row],[OrderDate]],"mmmm")</f>
        <v>April</v>
      </c>
      <c r="D3481" s="3" t="str">
        <f t="shared" si="108"/>
        <v>2025</v>
      </c>
      <c r="E3481" t="s">
        <v>19</v>
      </c>
      <c r="F3481" t="s">
        <v>40</v>
      </c>
      <c r="G3481" t="s">
        <v>31</v>
      </c>
      <c r="H3481" t="s">
        <v>16</v>
      </c>
      <c r="I3481" t="s">
        <v>100</v>
      </c>
      <c r="J3481">
        <v>28</v>
      </c>
      <c r="K3481">
        <v>5500</v>
      </c>
      <c r="L3481" s="7">
        <f>Sales_Data[[#This Row],[OrderQuantity]] *Sales_Data[[#This Row],[UnitPrice]]</f>
        <v>154000</v>
      </c>
      <c r="M3481" s="7">
        <f>Sales_Data[[#This Row],[UnitPrice]]-Sales_Data[[#This Row],[UnitCost]]</f>
        <v>2000</v>
      </c>
      <c r="N3481" s="7">
        <f>Sales_Data[[#This Row],[Gross Revenue]]-Sales_Data[[#This Row],[Discount Amount ]]</f>
        <v>152000</v>
      </c>
      <c r="O3481" s="7">
        <f>Sales_Data[[#This Row],[OrderQuantity]] *Sales_Data[[#This Row],[UnitCost]]</f>
        <v>98000</v>
      </c>
      <c r="P3481" s="7">
        <f>Sales_Data[[#This Row],[ItemCost]] +Sales_Data[[#This Row],[ShippingCost]]</f>
        <v>98516.85</v>
      </c>
      <c r="Q3481" s="7">
        <f>Sales_Data[[#This Row],[Gross Revenue]]-Sales_Data[[#This Row],[TotalFinancialCost]]</f>
        <v>55483.149999999994</v>
      </c>
      <c r="R3481" s="7">
        <f>Sales_Data[[#This Row],[Actul Bill Amount]]-Sales_Data[[#This Row],[ShippingCost]]</f>
        <v>151483.15</v>
      </c>
      <c r="S3481">
        <v>1100</v>
      </c>
      <c r="T3481">
        <v>516.85</v>
      </c>
      <c r="U3481" t="s">
        <v>41</v>
      </c>
      <c r="V3481">
        <v>3500</v>
      </c>
      <c r="W3481" t="s">
        <v>18</v>
      </c>
      <c r="X3481" t="str">
        <f t="shared" si="109"/>
        <v>Bengaluru</v>
      </c>
    </row>
    <row r="3482" spans="1:24" x14ac:dyDescent="0.4">
      <c r="A3482">
        <v>103481</v>
      </c>
      <c r="B3482" s="5">
        <v>45821.420138888891</v>
      </c>
      <c r="C3482" s="3" t="str">
        <f>TEXT(Sales_Data[[#This Row],[OrderDate]],"mmmm")</f>
        <v>June</v>
      </c>
      <c r="D3482" s="3" t="str">
        <f t="shared" si="108"/>
        <v>2025</v>
      </c>
      <c r="E3482" t="s">
        <v>39</v>
      </c>
      <c r="F3482" t="s">
        <v>14</v>
      </c>
      <c r="G3482" t="s">
        <v>15</v>
      </c>
      <c r="H3482" t="s">
        <v>16</v>
      </c>
      <c r="I3482" t="s">
        <v>100</v>
      </c>
      <c r="J3482">
        <v>99</v>
      </c>
      <c r="K3482">
        <v>6500</v>
      </c>
      <c r="L3482" s="7">
        <f>Sales_Data[[#This Row],[OrderQuantity]] *Sales_Data[[#This Row],[UnitPrice]]</f>
        <v>643500</v>
      </c>
      <c r="M3482" s="7">
        <f>Sales_Data[[#This Row],[UnitPrice]]-Sales_Data[[#This Row],[UnitCost]]</f>
        <v>2300</v>
      </c>
      <c r="N3482" s="7">
        <f>Sales_Data[[#This Row],[Gross Revenue]]-Sales_Data[[#This Row],[Discount Amount ]]</f>
        <v>641200</v>
      </c>
      <c r="O3482" s="7">
        <f>Sales_Data[[#This Row],[OrderQuantity]] *Sales_Data[[#This Row],[UnitCost]]</f>
        <v>415800</v>
      </c>
      <c r="P3482" s="7">
        <f>Sales_Data[[#This Row],[ItemCost]] +Sales_Data[[#This Row],[ShippingCost]]</f>
        <v>416109.24</v>
      </c>
      <c r="Q3482" s="7">
        <f>Sales_Data[[#This Row],[Gross Revenue]]-Sales_Data[[#This Row],[TotalFinancialCost]]</f>
        <v>227390.76</v>
      </c>
      <c r="R3482" s="7">
        <f>Sales_Data[[#This Row],[Actul Bill Amount]]-Sales_Data[[#This Row],[ShippingCost]]</f>
        <v>640890.76</v>
      </c>
      <c r="S3482">
        <v>651</v>
      </c>
      <c r="T3482">
        <v>309.24</v>
      </c>
      <c r="U3482" t="s">
        <v>21</v>
      </c>
      <c r="V3482">
        <v>4200</v>
      </c>
      <c r="W3482" t="s">
        <v>18</v>
      </c>
      <c r="X3482" t="str">
        <f t="shared" si="109"/>
        <v>Bengaluru</v>
      </c>
    </row>
    <row r="3483" spans="1:24" x14ac:dyDescent="0.4">
      <c r="A3483">
        <v>103482</v>
      </c>
      <c r="B3483" s="5">
        <v>45804.776388888888</v>
      </c>
      <c r="C3483" s="3" t="str">
        <f>TEXT(Sales_Data[[#This Row],[OrderDate]],"mmmm")</f>
        <v>May</v>
      </c>
      <c r="D3483" s="3" t="str">
        <f t="shared" si="108"/>
        <v>2025</v>
      </c>
      <c r="E3483" t="s">
        <v>45</v>
      </c>
      <c r="F3483" t="s">
        <v>28</v>
      </c>
      <c r="G3483" t="s">
        <v>15</v>
      </c>
      <c r="H3483" t="s">
        <v>37</v>
      </c>
      <c r="I3483" t="s">
        <v>100</v>
      </c>
      <c r="J3483">
        <v>89</v>
      </c>
      <c r="K3483">
        <v>450</v>
      </c>
      <c r="L3483" s="7">
        <f>Sales_Data[[#This Row],[OrderQuantity]] *Sales_Data[[#This Row],[UnitPrice]]</f>
        <v>40050</v>
      </c>
      <c r="M3483" s="7">
        <f>Sales_Data[[#This Row],[UnitPrice]]-Sales_Data[[#This Row],[UnitCost]]</f>
        <v>250</v>
      </c>
      <c r="N3483" s="7">
        <f>Sales_Data[[#This Row],[Gross Revenue]]-Sales_Data[[#This Row],[Discount Amount ]]</f>
        <v>39800</v>
      </c>
      <c r="O3483" s="7">
        <f>Sales_Data[[#This Row],[OrderQuantity]] *Sales_Data[[#This Row],[UnitCost]]</f>
        <v>17800</v>
      </c>
      <c r="P3483" s="7">
        <f>Sales_Data[[#This Row],[ItemCost]] +Sales_Data[[#This Row],[ShippingCost]]</f>
        <v>18255.78</v>
      </c>
      <c r="Q3483" s="7">
        <f>Sales_Data[[#This Row],[Gross Revenue]]-Sales_Data[[#This Row],[TotalFinancialCost]]</f>
        <v>21794.22</v>
      </c>
      <c r="R3483" s="7">
        <f>Sales_Data[[#This Row],[Actul Bill Amount]]-Sales_Data[[#This Row],[ShippingCost]]</f>
        <v>39344.22</v>
      </c>
      <c r="S3483">
        <v>738</v>
      </c>
      <c r="T3483">
        <v>455.78</v>
      </c>
      <c r="U3483" t="s">
        <v>30</v>
      </c>
      <c r="V3483">
        <v>200</v>
      </c>
      <c r="W3483" t="s">
        <v>38</v>
      </c>
      <c r="X3483" t="str">
        <f t="shared" si="109"/>
        <v>Kolkata</v>
      </c>
    </row>
    <row r="3484" spans="1:24" x14ac:dyDescent="0.4">
      <c r="A3484">
        <v>103483</v>
      </c>
      <c r="B3484" s="5">
        <v>45721.509027777778</v>
      </c>
      <c r="C3484" s="3" t="str">
        <f>TEXT(Sales_Data[[#This Row],[OrderDate]],"mmmm")</f>
        <v>March</v>
      </c>
      <c r="D3484" s="3" t="str">
        <f t="shared" si="108"/>
        <v>2025</v>
      </c>
      <c r="E3484" t="s">
        <v>50</v>
      </c>
      <c r="F3484" t="s">
        <v>43</v>
      </c>
      <c r="G3484" t="s">
        <v>29</v>
      </c>
      <c r="H3484" t="s">
        <v>16</v>
      </c>
      <c r="I3484" t="s">
        <v>100</v>
      </c>
      <c r="J3484">
        <v>20</v>
      </c>
      <c r="K3484">
        <v>4500</v>
      </c>
      <c r="L3484" s="7">
        <f>Sales_Data[[#This Row],[OrderQuantity]] *Sales_Data[[#This Row],[UnitPrice]]</f>
        <v>90000</v>
      </c>
      <c r="M3484" s="7">
        <f>Sales_Data[[#This Row],[UnitPrice]]-Sales_Data[[#This Row],[UnitCost]]</f>
        <v>2000</v>
      </c>
      <c r="N3484" s="7">
        <f>Sales_Data[[#This Row],[Gross Revenue]]-Sales_Data[[#This Row],[Discount Amount ]]</f>
        <v>88000</v>
      </c>
      <c r="O3484" s="7">
        <f>Sales_Data[[#This Row],[OrderQuantity]] *Sales_Data[[#This Row],[UnitCost]]</f>
        <v>50000</v>
      </c>
      <c r="P3484" s="7">
        <f>Sales_Data[[#This Row],[ItemCost]] +Sales_Data[[#This Row],[ShippingCost]]</f>
        <v>50997.41</v>
      </c>
      <c r="Q3484" s="7">
        <f>Sales_Data[[#This Row],[Gross Revenue]]-Sales_Data[[#This Row],[TotalFinancialCost]]</f>
        <v>39002.589999999997</v>
      </c>
      <c r="R3484" s="7">
        <f>Sales_Data[[#This Row],[Actul Bill Amount]]-Sales_Data[[#This Row],[ShippingCost]]</f>
        <v>87002.59</v>
      </c>
      <c r="S3484">
        <v>1151</v>
      </c>
      <c r="T3484">
        <v>997.41</v>
      </c>
      <c r="U3484" t="s">
        <v>44</v>
      </c>
      <c r="V3484">
        <v>2500</v>
      </c>
      <c r="W3484" t="s">
        <v>18</v>
      </c>
      <c r="X3484" t="str">
        <f t="shared" si="109"/>
        <v>Bengaluru</v>
      </c>
    </row>
    <row r="3485" spans="1:24" x14ac:dyDescent="0.4">
      <c r="A3485">
        <v>103484</v>
      </c>
      <c r="B3485" s="5">
        <v>45748.977083333331</v>
      </c>
      <c r="C3485" s="3" t="str">
        <f>TEXT(Sales_Data[[#This Row],[OrderDate]],"mmmm")</f>
        <v>April</v>
      </c>
      <c r="D3485" s="3" t="str">
        <f t="shared" si="108"/>
        <v>2025</v>
      </c>
      <c r="E3485" t="s">
        <v>34</v>
      </c>
      <c r="F3485" t="s">
        <v>24</v>
      </c>
      <c r="G3485" t="s">
        <v>15</v>
      </c>
      <c r="H3485" t="s">
        <v>32</v>
      </c>
      <c r="I3485" t="s">
        <v>100</v>
      </c>
      <c r="J3485">
        <v>37</v>
      </c>
      <c r="K3485">
        <v>45000</v>
      </c>
      <c r="L3485" s="7">
        <f>Sales_Data[[#This Row],[OrderQuantity]] *Sales_Data[[#This Row],[UnitPrice]]</f>
        <v>1665000</v>
      </c>
      <c r="M3485" s="7">
        <f>Sales_Data[[#This Row],[UnitPrice]]-Sales_Data[[#This Row],[UnitCost]]</f>
        <v>13000</v>
      </c>
      <c r="N3485" s="7">
        <f>Sales_Data[[#This Row],[Gross Revenue]]-Sales_Data[[#This Row],[Discount Amount ]]</f>
        <v>1652000</v>
      </c>
      <c r="O3485" s="7">
        <f>Sales_Data[[#This Row],[OrderQuantity]] *Sales_Data[[#This Row],[UnitCost]]</f>
        <v>1184000</v>
      </c>
      <c r="P3485" s="7">
        <f>Sales_Data[[#This Row],[ItemCost]] +Sales_Data[[#This Row],[ShippingCost]]</f>
        <v>1184616.05</v>
      </c>
      <c r="Q3485" s="7">
        <f>Sales_Data[[#This Row],[Gross Revenue]]-Sales_Data[[#This Row],[TotalFinancialCost]]</f>
        <v>480383.94999999995</v>
      </c>
      <c r="R3485" s="7">
        <f>Sales_Data[[#This Row],[Actul Bill Amount]]-Sales_Data[[#This Row],[ShippingCost]]</f>
        <v>1651383.95</v>
      </c>
      <c r="S3485">
        <v>546</v>
      </c>
      <c r="T3485">
        <v>616.04999999999995</v>
      </c>
      <c r="U3485" t="s">
        <v>26</v>
      </c>
      <c r="V3485">
        <v>32000</v>
      </c>
      <c r="W3485" t="s">
        <v>33</v>
      </c>
      <c r="X3485" t="str">
        <f t="shared" si="109"/>
        <v>Delhi</v>
      </c>
    </row>
    <row r="3486" spans="1:24" x14ac:dyDescent="0.4">
      <c r="A3486">
        <v>103485</v>
      </c>
      <c r="B3486" s="5">
        <v>45774.713888888888</v>
      </c>
      <c r="C3486" s="3" t="str">
        <f>TEXT(Sales_Data[[#This Row],[OrderDate]],"mmmm")</f>
        <v>April</v>
      </c>
      <c r="D3486" s="3" t="str">
        <f t="shared" si="108"/>
        <v>2025</v>
      </c>
      <c r="E3486" t="s">
        <v>19</v>
      </c>
      <c r="F3486" t="s">
        <v>46</v>
      </c>
      <c r="G3486" t="s">
        <v>29</v>
      </c>
      <c r="H3486" t="s">
        <v>20</v>
      </c>
      <c r="I3486" t="s">
        <v>100</v>
      </c>
      <c r="J3486">
        <v>35</v>
      </c>
      <c r="K3486">
        <v>15000</v>
      </c>
      <c r="L3486" s="7">
        <f>Sales_Data[[#This Row],[OrderQuantity]] *Sales_Data[[#This Row],[UnitPrice]]</f>
        <v>525000</v>
      </c>
      <c r="M3486" s="7">
        <f>Sales_Data[[#This Row],[UnitPrice]]-Sales_Data[[#This Row],[UnitCost]]</f>
        <v>5500</v>
      </c>
      <c r="N3486" s="7">
        <f>Sales_Data[[#This Row],[Gross Revenue]]-Sales_Data[[#This Row],[Discount Amount ]]</f>
        <v>519500</v>
      </c>
      <c r="O3486" s="7">
        <f>Sales_Data[[#This Row],[OrderQuantity]] *Sales_Data[[#This Row],[UnitCost]]</f>
        <v>332500</v>
      </c>
      <c r="P3486" s="7">
        <f>Sales_Data[[#This Row],[ItemCost]] +Sales_Data[[#This Row],[ShippingCost]]</f>
        <v>332852.38</v>
      </c>
      <c r="Q3486" s="7">
        <f>Sales_Data[[#This Row],[Gross Revenue]]-Sales_Data[[#This Row],[TotalFinancialCost]]</f>
        <v>192147.62</v>
      </c>
      <c r="R3486" s="7">
        <f>Sales_Data[[#This Row],[Actul Bill Amount]]-Sales_Data[[#This Row],[ShippingCost]]</f>
        <v>519147.62</v>
      </c>
      <c r="S3486">
        <v>1143</v>
      </c>
      <c r="T3486">
        <v>352.38</v>
      </c>
      <c r="U3486" t="s">
        <v>53</v>
      </c>
      <c r="V3486">
        <v>9500</v>
      </c>
      <c r="W3486" t="s">
        <v>22</v>
      </c>
      <c r="X3486" t="str">
        <f t="shared" si="109"/>
        <v>Nagpur</v>
      </c>
    </row>
    <row r="3487" spans="1:24" x14ac:dyDescent="0.4">
      <c r="A3487">
        <v>103486</v>
      </c>
      <c r="B3487" s="5">
        <v>46011.520138888889</v>
      </c>
      <c r="C3487" s="3" t="str">
        <f>TEXT(Sales_Data[[#This Row],[OrderDate]],"mmmm")</f>
        <v>December</v>
      </c>
      <c r="D3487" s="3" t="str">
        <f t="shared" si="108"/>
        <v>2025</v>
      </c>
      <c r="E3487" t="s">
        <v>42</v>
      </c>
      <c r="F3487" t="s">
        <v>40</v>
      </c>
      <c r="G3487" t="s">
        <v>29</v>
      </c>
      <c r="H3487" t="s">
        <v>25</v>
      </c>
      <c r="I3487" t="s">
        <v>100</v>
      </c>
      <c r="J3487">
        <v>61</v>
      </c>
      <c r="K3487">
        <v>1500</v>
      </c>
      <c r="L3487" s="7">
        <f>Sales_Data[[#This Row],[OrderQuantity]] *Sales_Data[[#This Row],[UnitPrice]]</f>
        <v>91500</v>
      </c>
      <c r="M3487" s="7">
        <f>Sales_Data[[#This Row],[UnitPrice]]-Sales_Data[[#This Row],[UnitCost]]</f>
        <v>700</v>
      </c>
      <c r="N3487" s="7">
        <f>Sales_Data[[#This Row],[Gross Revenue]]-Sales_Data[[#This Row],[Discount Amount ]]</f>
        <v>90800</v>
      </c>
      <c r="O3487" s="7">
        <f>Sales_Data[[#This Row],[OrderQuantity]] *Sales_Data[[#This Row],[UnitCost]]</f>
        <v>48800</v>
      </c>
      <c r="P3487" s="7">
        <f>Sales_Data[[#This Row],[ItemCost]] +Sales_Data[[#This Row],[ShippingCost]]</f>
        <v>50194.59</v>
      </c>
      <c r="Q3487" s="7">
        <f>Sales_Data[[#This Row],[Gross Revenue]]-Sales_Data[[#This Row],[TotalFinancialCost]]</f>
        <v>41305.410000000003</v>
      </c>
      <c r="R3487" s="7">
        <f>Sales_Data[[#This Row],[Actul Bill Amount]]-Sales_Data[[#This Row],[ShippingCost]]</f>
        <v>89405.41</v>
      </c>
      <c r="S3487">
        <v>436</v>
      </c>
      <c r="T3487">
        <v>1394.59</v>
      </c>
      <c r="U3487" t="s">
        <v>52</v>
      </c>
      <c r="V3487">
        <v>800</v>
      </c>
      <c r="W3487" t="s">
        <v>27</v>
      </c>
      <c r="X3487" t="str">
        <f t="shared" si="109"/>
        <v>Mumbai</v>
      </c>
    </row>
    <row r="3488" spans="1:24" x14ac:dyDescent="0.4">
      <c r="A3488">
        <v>103487</v>
      </c>
      <c r="B3488" s="5">
        <v>45924.951388888891</v>
      </c>
      <c r="C3488" s="3" t="str">
        <f>TEXT(Sales_Data[[#This Row],[OrderDate]],"mmmm")</f>
        <v>September</v>
      </c>
      <c r="D3488" s="3" t="str">
        <f t="shared" si="108"/>
        <v>2025</v>
      </c>
      <c r="E3488" t="s">
        <v>19</v>
      </c>
      <c r="F3488" t="s">
        <v>46</v>
      </c>
      <c r="G3488" t="s">
        <v>31</v>
      </c>
      <c r="H3488" t="s">
        <v>25</v>
      </c>
      <c r="I3488" t="s">
        <v>100</v>
      </c>
      <c r="J3488">
        <v>45</v>
      </c>
      <c r="K3488">
        <v>15000</v>
      </c>
      <c r="L3488" s="7">
        <f>Sales_Data[[#This Row],[OrderQuantity]] *Sales_Data[[#This Row],[UnitPrice]]</f>
        <v>675000</v>
      </c>
      <c r="M3488" s="7">
        <f>Sales_Data[[#This Row],[UnitPrice]]-Sales_Data[[#This Row],[UnitCost]]</f>
        <v>5500</v>
      </c>
      <c r="N3488" s="7">
        <f>Sales_Data[[#This Row],[Gross Revenue]]-Sales_Data[[#This Row],[Discount Amount ]]</f>
        <v>669500</v>
      </c>
      <c r="O3488" s="7">
        <f>Sales_Data[[#This Row],[OrderQuantity]] *Sales_Data[[#This Row],[UnitCost]]</f>
        <v>427500</v>
      </c>
      <c r="P3488" s="7">
        <f>Sales_Data[[#This Row],[ItemCost]] +Sales_Data[[#This Row],[ShippingCost]]</f>
        <v>427925.12</v>
      </c>
      <c r="Q3488" s="7">
        <f>Sales_Data[[#This Row],[Gross Revenue]]-Sales_Data[[#This Row],[TotalFinancialCost]]</f>
        <v>247074.88</v>
      </c>
      <c r="R3488" s="7">
        <f>Sales_Data[[#This Row],[Actul Bill Amount]]-Sales_Data[[#This Row],[ShippingCost]]</f>
        <v>669074.88</v>
      </c>
      <c r="S3488">
        <v>959</v>
      </c>
      <c r="T3488">
        <v>425.12</v>
      </c>
      <c r="U3488" t="s">
        <v>53</v>
      </c>
      <c r="V3488">
        <v>9500</v>
      </c>
      <c r="W3488" t="s">
        <v>27</v>
      </c>
      <c r="X3488" t="str">
        <f t="shared" si="109"/>
        <v>Mumbai</v>
      </c>
    </row>
    <row r="3489" spans="1:24" x14ac:dyDescent="0.4">
      <c r="A3489">
        <v>103488</v>
      </c>
      <c r="B3489" s="5">
        <v>45967.692361111112</v>
      </c>
      <c r="C3489" s="3" t="str">
        <f>TEXT(Sales_Data[[#This Row],[OrderDate]],"mmmm")</f>
        <v>November</v>
      </c>
      <c r="D3489" s="3" t="str">
        <f t="shared" si="108"/>
        <v>2025</v>
      </c>
      <c r="E3489" t="s">
        <v>34</v>
      </c>
      <c r="F3489" t="s">
        <v>24</v>
      </c>
      <c r="G3489" t="s">
        <v>29</v>
      </c>
      <c r="H3489" t="s">
        <v>16</v>
      </c>
      <c r="I3489" t="s">
        <v>100</v>
      </c>
      <c r="J3489">
        <v>97</v>
      </c>
      <c r="K3489">
        <v>25000</v>
      </c>
      <c r="L3489" s="7">
        <f>Sales_Data[[#This Row],[OrderQuantity]] *Sales_Data[[#This Row],[UnitPrice]]</f>
        <v>2425000</v>
      </c>
      <c r="M3489" s="7">
        <f>Sales_Data[[#This Row],[UnitPrice]]-Sales_Data[[#This Row],[UnitCost]]</f>
        <v>7000</v>
      </c>
      <c r="N3489" s="7">
        <f>Sales_Data[[#This Row],[Gross Revenue]]-Sales_Data[[#This Row],[Discount Amount ]]</f>
        <v>2418000</v>
      </c>
      <c r="O3489" s="7">
        <f>Sales_Data[[#This Row],[OrderQuantity]] *Sales_Data[[#This Row],[UnitCost]]</f>
        <v>1746000</v>
      </c>
      <c r="P3489" s="7">
        <f>Sales_Data[[#This Row],[ItemCost]] +Sales_Data[[#This Row],[ShippingCost]]</f>
        <v>1746959.97</v>
      </c>
      <c r="Q3489" s="7">
        <f>Sales_Data[[#This Row],[Gross Revenue]]-Sales_Data[[#This Row],[TotalFinancialCost]]</f>
        <v>678040.03</v>
      </c>
      <c r="R3489" s="7">
        <f>Sales_Data[[#This Row],[Actul Bill Amount]]-Sales_Data[[#This Row],[ShippingCost]]</f>
        <v>2417040.0299999998</v>
      </c>
      <c r="S3489">
        <v>840</v>
      </c>
      <c r="T3489">
        <v>959.97</v>
      </c>
      <c r="U3489" t="s">
        <v>60</v>
      </c>
      <c r="V3489">
        <v>18000</v>
      </c>
      <c r="W3489" t="s">
        <v>18</v>
      </c>
      <c r="X3489" t="str">
        <f t="shared" si="109"/>
        <v>Bengaluru</v>
      </c>
    </row>
    <row r="3490" spans="1:24" x14ac:dyDescent="0.4">
      <c r="A3490">
        <v>103489</v>
      </c>
      <c r="B3490" s="5">
        <v>45830.556944444441</v>
      </c>
      <c r="C3490" s="3" t="str">
        <f>TEXT(Sales_Data[[#This Row],[OrderDate]],"mmmm")</f>
        <v>June</v>
      </c>
      <c r="D3490" s="3" t="str">
        <f t="shared" si="108"/>
        <v>2025</v>
      </c>
      <c r="E3490" t="s">
        <v>34</v>
      </c>
      <c r="F3490" t="s">
        <v>46</v>
      </c>
      <c r="G3490" t="s">
        <v>15</v>
      </c>
      <c r="H3490" t="s">
        <v>20</v>
      </c>
      <c r="I3490" t="s">
        <v>100</v>
      </c>
      <c r="J3490">
        <v>57</v>
      </c>
      <c r="K3490">
        <v>4500</v>
      </c>
      <c r="L3490" s="7">
        <f>Sales_Data[[#This Row],[OrderQuantity]] *Sales_Data[[#This Row],[UnitPrice]]</f>
        <v>256500</v>
      </c>
      <c r="M3490" s="7">
        <f>Sales_Data[[#This Row],[UnitPrice]]-Sales_Data[[#This Row],[UnitCost]]</f>
        <v>1700</v>
      </c>
      <c r="N3490" s="7">
        <f>Sales_Data[[#This Row],[Gross Revenue]]-Sales_Data[[#This Row],[Discount Amount ]]</f>
        <v>254800</v>
      </c>
      <c r="O3490" s="7">
        <f>Sales_Data[[#This Row],[OrderQuantity]] *Sales_Data[[#This Row],[UnitCost]]</f>
        <v>159600</v>
      </c>
      <c r="P3490" s="7">
        <f>Sales_Data[[#This Row],[ItemCost]] +Sales_Data[[#This Row],[ShippingCost]]</f>
        <v>160084.46</v>
      </c>
      <c r="Q3490" s="7">
        <f>Sales_Data[[#This Row],[Gross Revenue]]-Sales_Data[[#This Row],[TotalFinancialCost]]</f>
        <v>96415.540000000008</v>
      </c>
      <c r="R3490" s="7">
        <f>Sales_Data[[#This Row],[Actul Bill Amount]]-Sales_Data[[#This Row],[ShippingCost]]</f>
        <v>254315.54</v>
      </c>
      <c r="S3490">
        <v>303</v>
      </c>
      <c r="T3490">
        <v>484.46</v>
      </c>
      <c r="U3490" t="s">
        <v>47</v>
      </c>
      <c r="V3490">
        <v>2800</v>
      </c>
      <c r="W3490" t="s">
        <v>22</v>
      </c>
      <c r="X3490" t="str">
        <f t="shared" si="109"/>
        <v>Nagpur</v>
      </c>
    </row>
    <row r="3491" spans="1:24" x14ac:dyDescent="0.4">
      <c r="A3491">
        <v>103490</v>
      </c>
      <c r="B3491" s="5">
        <v>45704.627083333333</v>
      </c>
      <c r="C3491" s="3" t="str">
        <f>TEXT(Sales_Data[[#This Row],[OrderDate]],"mmmm")</f>
        <v>February</v>
      </c>
      <c r="D3491" s="3" t="str">
        <f t="shared" si="108"/>
        <v>2025</v>
      </c>
      <c r="E3491" t="s">
        <v>39</v>
      </c>
      <c r="F3491" t="s">
        <v>24</v>
      </c>
      <c r="G3491" t="s">
        <v>29</v>
      </c>
      <c r="H3491" t="s">
        <v>25</v>
      </c>
      <c r="I3491" t="s">
        <v>100</v>
      </c>
      <c r="J3491">
        <v>56</v>
      </c>
      <c r="K3491">
        <v>3500</v>
      </c>
      <c r="L3491" s="7">
        <f>Sales_Data[[#This Row],[OrderQuantity]] *Sales_Data[[#This Row],[UnitPrice]]</f>
        <v>196000</v>
      </c>
      <c r="M3491" s="7">
        <f>Sales_Data[[#This Row],[UnitPrice]]-Sales_Data[[#This Row],[UnitCost]]</f>
        <v>1300</v>
      </c>
      <c r="N3491" s="7">
        <f>Sales_Data[[#This Row],[Gross Revenue]]-Sales_Data[[#This Row],[Discount Amount ]]</f>
        <v>194700</v>
      </c>
      <c r="O3491" s="7">
        <f>Sales_Data[[#This Row],[OrderQuantity]] *Sales_Data[[#This Row],[UnitCost]]</f>
        <v>123200</v>
      </c>
      <c r="P3491" s="7">
        <f>Sales_Data[[#This Row],[ItemCost]] +Sales_Data[[#This Row],[ShippingCost]]</f>
        <v>123660.66</v>
      </c>
      <c r="Q3491" s="7">
        <f>Sales_Data[[#This Row],[Gross Revenue]]-Sales_Data[[#This Row],[TotalFinancialCost]]</f>
        <v>72339.34</v>
      </c>
      <c r="R3491" s="7">
        <f>Sales_Data[[#This Row],[Actul Bill Amount]]-Sales_Data[[#This Row],[ShippingCost]]</f>
        <v>194239.34</v>
      </c>
      <c r="S3491">
        <v>999</v>
      </c>
      <c r="T3491">
        <v>460.66</v>
      </c>
      <c r="U3491" t="s">
        <v>59</v>
      </c>
      <c r="V3491">
        <v>2200</v>
      </c>
      <c r="W3491" t="s">
        <v>27</v>
      </c>
      <c r="X3491" t="str">
        <f t="shared" si="109"/>
        <v>Mumbai</v>
      </c>
    </row>
    <row r="3492" spans="1:24" x14ac:dyDescent="0.4">
      <c r="A3492">
        <v>103491</v>
      </c>
      <c r="B3492" s="5">
        <v>45797.773611111108</v>
      </c>
      <c r="C3492" s="3" t="str">
        <f>TEXT(Sales_Data[[#This Row],[OrderDate]],"mmmm")</f>
        <v>May</v>
      </c>
      <c r="D3492" s="3" t="str">
        <f t="shared" si="108"/>
        <v>2025</v>
      </c>
      <c r="E3492" t="s">
        <v>19</v>
      </c>
      <c r="F3492" t="s">
        <v>24</v>
      </c>
      <c r="G3492" t="s">
        <v>15</v>
      </c>
      <c r="H3492" t="s">
        <v>25</v>
      </c>
      <c r="I3492" t="s">
        <v>100</v>
      </c>
      <c r="J3492">
        <v>42</v>
      </c>
      <c r="K3492">
        <v>3500</v>
      </c>
      <c r="L3492" s="7">
        <f>Sales_Data[[#This Row],[OrderQuantity]] *Sales_Data[[#This Row],[UnitPrice]]</f>
        <v>147000</v>
      </c>
      <c r="M3492" s="7">
        <f>Sales_Data[[#This Row],[UnitPrice]]-Sales_Data[[#This Row],[UnitCost]]</f>
        <v>1300</v>
      </c>
      <c r="N3492" s="7">
        <f>Sales_Data[[#This Row],[Gross Revenue]]-Sales_Data[[#This Row],[Discount Amount ]]</f>
        <v>145700</v>
      </c>
      <c r="O3492" s="7">
        <f>Sales_Data[[#This Row],[OrderQuantity]] *Sales_Data[[#This Row],[UnitCost]]</f>
        <v>92400</v>
      </c>
      <c r="P3492" s="7">
        <f>Sales_Data[[#This Row],[ItemCost]] +Sales_Data[[#This Row],[ShippingCost]]</f>
        <v>93554.64</v>
      </c>
      <c r="Q3492" s="7">
        <f>Sales_Data[[#This Row],[Gross Revenue]]-Sales_Data[[#This Row],[TotalFinancialCost]]</f>
        <v>53445.36</v>
      </c>
      <c r="R3492" s="7">
        <f>Sales_Data[[#This Row],[Actul Bill Amount]]-Sales_Data[[#This Row],[ShippingCost]]</f>
        <v>144545.35999999999</v>
      </c>
      <c r="S3492">
        <v>1067</v>
      </c>
      <c r="T3492">
        <v>1154.6400000000001</v>
      </c>
      <c r="U3492" t="s">
        <v>59</v>
      </c>
      <c r="V3492">
        <v>2200</v>
      </c>
      <c r="W3492" t="s">
        <v>27</v>
      </c>
      <c r="X3492" t="str">
        <f t="shared" si="109"/>
        <v>Mumbai</v>
      </c>
    </row>
    <row r="3493" spans="1:24" x14ac:dyDescent="0.4">
      <c r="A3493">
        <v>103492</v>
      </c>
      <c r="B3493" s="5">
        <v>45903.486805555556</v>
      </c>
      <c r="C3493" s="3" t="str">
        <f>TEXT(Sales_Data[[#This Row],[OrderDate]],"mmmm")</f>
        <v>September</v>
      </c>
      <c r="D3493" s="3" t="str">
        <f t="shared" si="108"/>
        <v>2025</v>
      </c>
      <c r="E3493" t="s">
        <v>23</v>
      </c>
      <c r="F3493" t="s">
        <v>43</v>
      </c>
      <c r="G3493" t="s">
        <v>15</v>
      </c>
      <c r="H3493" t="s">
        <v>25</v>
      </c>
      <c r="I3493" t="s">
        <v>100</v>
      </c>
      <c r="J3493">
        <v>66</v>
      </c>
      <c r="K3493">
        <v>2800</v>
      </c>
      <c r="L3493" s="7">
        <f>Sales_Data[[#This Row],[OrderQuantity]] *Sales_Data[[#This Row],[UnitPrice]]</f>
        <v>184800</v>
      </c>
      <c r="M3493" s="7">
        <f>Sales_Data[[#This Row],[UnitPrice]]-Sales_Data[[#This Row],[UnitCost]]</f>
        <v>1300</v>
      </c>
      <c r="N3493" s="7">
        <f>Sales_Data[[#This Row],[Gross Revenue]]-Sales_Data[[#This Row],[Discount Amount ]]</f>
        <v>183500</v>
      </c>
      <c r="O3493" s="7">
        <f>Sales_Data[[#This Row],[OrderQuantity]] *Sales_Data[[#This Row],[UnitCost]]</f>
        <v>99000</v>
      </c>
      <c r="P3493" s="7">
        <f>Sales_Data[[#This Row],[ItemCost]] +Sales_Data[[#This Row],[ShippingCost]]</f>
        <v>100483.35</v>
      </c>
      <c r="Q3493" s="7">
        <f>Sales_Data[[#This Row],[Gross Revenue]]-Sales_Data[[#This Row],[TotalFinancialCost]]</f>
        <v>84316.65</v>
      </c>
      <c r="R3493" s="7">
        <f>Sales_Data[[#This Row],[Actul Bill Amount]]-Sales_Data[[#This Row],[ShippingCost]]</f>
        <v>182016.65</v>
      </c>
      <c r="S3493">
        <v>610</v>
      </c>
      <c r="T3493">
        <v>1483.35</v>
      </c>
      <c r="U3493" t="s">
        <v>61</v>
      </c>
      <c r="V3493">
        <v>1500</v>
      </c>
      <c r="W3493" t="s">
        <v>27</v>
      </c>
      <c r="X3493" t="str">
        <f t="shared" si="109"/>
        <v>Mumbai</v>
      </c>
    </row>
    <row r="3494" spans="1:24" x14ac:dyDescent="0.4">
      <c r="A3494">
        <v>103493</v>
      </c>
      <c r="B3494" s="5">
        <v>45806.724999999999</v>
      </c>
      <c r="C3494" s="3" t="str">
        <f>TEXT(Sales_Data[[#This Row],[OrderDate]],"mmmm")</f>
        <v>May</v>
      </c>
      <c r="D3494" s="3" t="str">
        <f t="shared" si="108"/>
        <v>2025</v>
      </c>
      <c r="E3494" t="s">
        <v>34</v>
      </c>
      <c r="F3494" t="s">
        <v>28</v>
      </c>
      <c r="G3494" t="s">
        <v>15</v>
      </c>
      <c r="H3494" t="s">
        <v>25</v>
      </c>
      <c r="I3494" t="s">
        <v>100</v>
      </c>
      <c r="J3494">
        <v>55</v>
      </c>
      <c r="K3494">
        <v>2500</v>
      </c>
      <c r="L3494" s="7">
        <f>Sales_Data[[#This Row],[OrderQuantity]] *Sales_Data[[#This Row],[UnitPrice]]</f>
        <v>137500</v>
      </c>
      <c r="M3494" s="7">
        <f>Sales_Data[[#This Row],[UnitPrice]]-Sales_Data[[#This Row],[UnitCost]]</f>
        <v>1000</v>
      </c>
      <c r="N3494" s="7">
        <f>Sales_Data[[#This Row],[Gross Revenue]]-Sales_Data[[#This Row],[Discount Amount ]]</f>
        <v>136500</v>
      </c>
      <c r="O3494" s="7">
        <f>Sales_Data[[#This Row],[OrderQuantity]] *Sales_Data[[#This Row],[UnitCost]]</f>
        <v>82500</v>
      </c>
      <c r="P3494" s="7">
        <f>Sales_Data[[#This Row],[ItemCost]] +Sales_Data[[#This Row],[ShippingCost]]</f>
        <v>82825.52</v>
      </c>
      <c r="Q3494" s="7">
        <f>Sales_Data[[#This Row],[Gross Revenue]]-Sales_Data[[#This Row],[TotalFinancialCost]]</f>
        <v>54674.479999999996</v>
      </c>
      <c r="R3494" s="7">
        <f>Sales_Data[[#This Row],[Actul Bill Amount]]-Sales_Data[[#This Row],[ShippingCost]]</f>
        <v>136174.48000000001</v>
      </c>
      <c r="S3494">
        <v>1021</v>
      </c>
      <c r="T3494">
        <v>325.52</v>
      </c>
      <c r="U3494" t="s">
        <v>54</v>
      </c>
      <c r="V3494">
        <v>1500</v>
      </c>
      <c r="W3494" t="s">
        <v>27</v>
      </c>
      <c r="X3494" t="str">
        <f t="shared" si="109"/>
        <v>Mumbai</v>
      </c>
    </row>
    <row r="3495" spans="1:24" x14ac:dyDescent="0.4">
      <c r="A3495">
        <v>103494</v>
      </c>
      <c r="B3495" s="5">
        <v>45903.481944444444</v>
      </c>
      <c r="C3495" s="3" t="str">
        <f>TEXT(Sales_Data[[#This Row],[OrderDate]],"mmmm")</f>
        <v>September</v>
      </c>
      <c r="D3495" s="3" t="str">
        <f t="shared" si="108"/>
        <v>2025</v>
      </c>
      <c r="E3495" t="s">
        <v>50</v>
      </c>
      <c r="F3495" t="s">
        <v>46</v>
      </c>
      <c r="G3495" t="s">
        <v>29</v>
      </c>
      <c r="H3495" t="s">
        <v>32</v>
      </c>
      <c r="I3495" t="s">
        <v>100</v>
      </c>
      <c r="J3495">
        <v>1</v>
      </c>
      <c r="K3495">
        <v>15000</v>
      </c>
      <c r="L3495" s="7">
        <f>Sales_Data[[#This Row],[OrderQuantity]] *Sales_Data[[#This Row],[UnitPrice]]</f>
        <v>15000</v>
      </c>
      <c r="M3495" s="7">
        <f>Sales_Data[[#This Row],[UnitPrice]]-Sales_Data[[#This Row],[UnitCost]]</f>
        <v>5500</v>
      </c>
      <c r="N3495" s="7">
        <f>Sales_Data[[#This Row],[Gross Revenue]]-Sales_Data[[#This Row],[Discount Amount ]]</f>
        <v>9500</v>
      </c>
      <c r="O3495" s="7">
        <f>Sales_Data[[#This Row],[OrderQuantity]] *Sales_Data[[#This Row],[UnitCost]]</f>
        <v>9500</v>
      </c>
      <c r="P3495" s="7">
        <f>Sales_Data[[#This Row],[ItemCost]] +Sales_Data[[#This Row],[ShippingCost]]</f>
        <v>9765.2999999999993</v>
      </c>
      <c r="Q3495" s="7">
        <f>Sales_Data[[#This Row],[Gross Revenue]]-Sales_Data[[#This Row],[TotalFinancialCost]]</f>
        <v>5234.7000000000007</v>
      </c>
      <c r="R3495" s="7">
        <f>Sales_Data[[#This Row],[Actul Bill Amount]]-Sales_Data[[#This Row],[ShippingCost]]</f>
        <v>9234.7000000000007</v>
      </c>
      <c r="S3495">
        <v>1016</v>
      </c>
      <c r="T3495">
        <v>265.3</v>
      </c>
      <c r="U3495" t="s">
        <v>53</v>
      </c>
      <c r="V3495">
        <v>9500</v>
      </c>
      <c r="W3495" t="s">
        <v>33</v>
      </c>
      <c r="X3495" t="str">
        <f t="shared" si="109"/>
        <v>Delhi</v>
      </c>
    </row>
    <row r="3496" spans="1:24" x14ac:dyDescent="0.4">
      <c r="A3496">
        <v>103495</v>
      </c>
      <c r="B3496" s="5">
        <v>45662.481249999997</v>
      </c>
      <c r="C3496" s="3" t="str">
        <f>TEXT(Sales_Data[[#This Row],[OrderDate]],"mmmm")</f>
        <v>January</v>
      </c>
      <c r="D3496" s="3" t="str">
        <f t="shared" si="108"/>
        <v>2025</v>
      </c>
      <c r="E3496" t="s">
        <v>23</v>
      </c>
      <c r="F3496" t="s">
        <v>40</v>
      </c>
      <c r="G3496" t="s">
        <v>29</v>
      </c>
      <c r="H3496" t="s">
        <v>25</v>
      </c>
      <c r="I3496" t="s">
        <v>100</v>
      </c>
      <c r="J3496">
        <v>50</v>
      </c>
      <c r="K3496">
        <v>5500</v>
      </c>
      <c r="L3496" s="7">
        <f>Sales_Data[[#This Row],[OrderQuantity]] *Sales_Data[[#This Row],[UnitPrice]]</f>
        <v>275000</v>
      </c>
      <c r="M3496" s="7">
        <f>Sales_Data[[#This Row],[UnitPrice]]-Sales_Data[[#This Row],[UnitCost]]</f>
        <v>2000</v>
      </c>
      <c r="N3496" s="7">
        <f>Sales_Data[[#This Row],[Gross Revenue]]-Sales_Data[[#This Row],[Discount Amount ]]</f>
        <v>273000</v>
      </c>
      <c r="O3496" s="7">
        <f>Sales_Data[[#This Row],[OrderQuantity]] *Sales_Data[[#This Row],[UnitCost]]</f>
        <v>175000</v>
      </c>
      <c r="P3496" s="7">
        <f>Sales_Data[[#This Row],[ItemCost]] +Sales_Data[[#This Row],[ShippingCost]]</f>
        <v>176699.39</v>
      </c>
      <c r="Q3496" s="7">
        <f>Sales_Data[[#This Row],[Gross Revenue]]-Sales_Data[[#This Row],[TotalFinancialCost]]</f>
        <v>98300.609999999986</v>
      </c>
      <c r="R3496" s="7">
        <f>Sales_Data[[#This Row],[Actul Bill Amount]]-Sales_Data[[#This Row],[ShippingCost]]</f>
        <v>271300.61</v>
      </c>
      <c r="S3496">
        <v>383</v>
      </c>
      <c r="T3496">
        <v>1699.39</v>
      </c>
      <c r="U3496" t="s">
        <v>41</v>
      </c>
      <c r="V3496">
        <v>3500</v>
      </c>
      <c r="W3496" t="s">
        <v>27</v>
      </c>
      <c r="X3496" t="str">
        <f t="shared" si="109"/>
        <v>Mumbai</v>
      </c>
    </row>
    <row r="3497" spans="1:24" x14ac:dyDescent="0.4">
      <c r="A3497">
        <v>103496</v>
      </c>
      <c r="B3497" s="5">
        <v>45841.709722222222</v>
      </c>
      <c r="C3497" s="3" t="str">
        <f>TEXT(Sales_Data[[#This Row],[OrderDate]],"mmmm")</f>
        <v>July</v>
      </c>
      <c r="D3497" s="3" t="str">
        <f t="shared" si="108"/>
        <v>2025</v>
      </c>
      <c r="E3497" t="s">
        <v>42</v>
      </c>
      <c r="F3497" t="s">
        <v>24</v>
      </c>
      <c r="G3497" t="s">
        <v>31</v>
      </c>
      <c r="H3497" t="s">
        <v>20</v>
      </c>
      <c r="I3497" t="s">
        <v>100</v>
      </c>
      <c r="J3497">
        <v>80</v>
      </c>
      <c r="K3497">
        <v>45000</v>
      </c>
      <c r="L3497" s="7">
        <f>Sales_Data[[#This Row],[OrderQuantity]] *Sales_Data[[#This Row],[UnitPrice]]</f>
        <v>3600000</v>
      </c>
      <c r="M3497" s="7">
        <f>Sales_Data[[#This Row],[UnitPrice]]-Sales_Data[[#This Row],[UnitCost]]</f>
        <v>13000</v>
      </c>
      <c r="N3497" s="7">
        <f>Sales_Data[[#This Row],[Gross Revenue]]-Sales_Data[[#This Row],[Discount Amount ]]</f>
        <v>3587000</v>
      </c>
      <c r="O3497" s="7">
        <f>Sales_Data[[#This Row],[OrderQuantity]] *Sales_Data[[#This Row],[UnitCost]]</f>
        <v>2560000</v>
      </c>
      <c r="P3497" s="7">
        <f>Sales_Data[[#This Row],[ItemCost]] +Sales_Data[[#This Row],[ShippingCost]]</f>
        <v>2561162.46</v>
      </c>
      <c r="Q3497" s="7">
        <f>Sales_Data[[#This Row],[Gross Revenue]]-Sales_Data[[#This Row],[TotalFinancialCost]]</f>
        <v>1038837.54</v>
      </c>
      <c r="R3497" s="7">
        <f>Sales_Data[[#This Row],[Actul Bill Amount]]-Sales_Data[[#This Row],[ShippingCost]]</f>
        <v>3585837.54</v>
      </c>
      <c r="S3497">
        <v>741</v>
      </c>
      <c r="T3497">
        <v>1162.46</v>
      </c>
      <c r="U3497" t="s">
        <v>26</v>
      </c>
      <c r="V3497">
        <v>32000</v>
      </c>
      <c r="W3497" t="s">
        <v>22</v>
      </c>
      <c r="X3497" t="str">
        <f t="shared" si="109"/>
        <v>Nagpur</v>
      </c>
    </row>
    <row r="3498" spans="1:24" x14ac:dyDescent="0.4">
      <c r="A3498">
        <v>103497</v>
      </c>
      <c r="B3498" s="5">
        <v>45677.401388888888</v>
      </c>
      <c r="C3498" s="3" t="str">
        <f>TEXT(Sales_Data[[#This Row],[OrderDate]],"mmmm")</f>
        <v>January</v>
      </c>
      <c r="D3498" s="3" t="str">
        <f t="shared" si="108"/>
        <v>2025</v>
      </c>
      <c r="E3498" t="s">
        <v>48</v>
      </c>
      <c r="F3498" t="s">
        <v>46</v>
      </c>
      <c r="G3498" t="s">
        <v>31</v>
      </c>
      <c r="H3498" t="s">
        <v>37</v>
      </c>
      <c r="I3498" t="s">
        <v>100</v>
      </c>
      <c r="J3498">
        <v>37</v>
      </c>
      <c r="K3498">
        <v>4500</v>
      </c>
      <c r="L3498" s="7">
        <f>Sales_Data[[#This Row],[OrderQuantity]] *Sales_Data[[#This Row],[UnitPrice]]</f>
        <v>166500</v>
      </c>
      <c r="M3498" s="7">
        <f>Sales_Data[[#This Row],[UnitPrice]]-Sales_Data[[#This Row],[UnitCost]]</f>
        <v>1700</v>
      </c>
      <c r="N3498" s="7">
        <f>Sales_Data[[#This Row],[Gross Revenue]]-Sales_Data[[#This Row],[Discount Amount ]]</f>
        <v>164800</v>
      </c>
      <c r="O3498" s="7">
        <f>Sales_Data[[#This Row],[OrderQuantity]] *Sales_Data[[#This Row],[UnitCost]]</f>
        <v>103600</v>
      </c>
      <c r="P3498" s="7">
        <f>Sales_Data[[#This Row],[ItemCost]] +Sales_Data[[#This Row],[ShippingCost]]</f>
        <v>104135.62</v>
      </c>
      <c r="Q3498" s="7">
        <f>Sales_Data[[#This Row],[Gross Revenue]]-Sales_Data[[#This Row],[TotalFinancialCost]]</f>
        <v>62364.380000000005</v>
      </c>
      <c r="R3498" s="7">
        <f>Sales_Data[[#This Row],[Actul Bill Amount]]-Sales_Data[[#This Row],[ShippingCost]]</f>
        <v>164264.38</v>
      </c>
      <c r="S3498">
        <v>751</v>
      </c>
      <c r="T3498">
        <v>535.62</v>
      </c>
      <c r="U3498" t="s">
        <v>47</v>
      </c>
      <c r="V3498">
        <v>2800</v>
      </c>
      <c r="W3498" t="s">
        <v>38</v>
      </c>
      <c r="X3498" t="str">
        <f t="shared" si="109"/>
        <v>Kolkata</v>
      </c>
    </row>
    <row r="3499" spans="1:24" x14ac:dyDescent="0.4">
      <c r="A3499">
        <v>103498</v>
      </c>
      <c r="B3499" s="5">
        <v>45703.056944444441</v>
      </c>
      <c r="C3499" s="3" t="str">
        <f>TEXT(Sales_Data[[#This Row],[OrderDate]],"mmmm")</f>
        <v>February</v>
      </c>
      <c r="D3499" s="3" t="str">
        <f t="shared" si="108"/>
        <v>2025</v>
      </c>
      <c r="E3499" t="s">
        <v>19</v>
      </c>
      <c r="F3499" t="s">
        <v>55</v>
      </c>
      <c r="G3499" t="s">
        <v>31</v>
      </c>
      <c r="H3499" t="s">
        <v>25</v>
      </c>
      <c r="I3499" t="s">
        <v>100</v>
      </c>
      <c r="J3499">
        <v>72</v>
      </c>
      <c r="K3499">
        <v>600</v>
      </c>
      <c r="L3499" s="7">
        <f>Sales_Data[[#This Row],[OrderQuantity]] *Sales_Data[[#This Row],[UnitPrice]]</f>
        <v>43200</v>
      </c>
      <c r="M3499" s="7">
        <f>Sales_Data[[#This Row],[UnitPrice]]-Sales_Data[[#This Row],[UnitCost]]</f>
        <v>250</v>
      </c>
      <c r="N3499" s="7">
        <f>Sales_Data[[#This Row],[Gross Revenue]]-Sales_Data[[#This Row],[Discount Amount ]]</f>
        <v>42950</v>
      </c>
      <c r="O3499" s="7">
        <f>Sales_Data[[#This Row],[OrderQuantity]] *Sales_Data[[#This Row],[UnitCost]]</f>
        <v>25200</v>
      </c>
      <c r="P3499" s="7">
        <f>Sales_Data[[#This Row],[ItemCost]] +Sales_Data[[#This Row],[ShippingCost]]</f>
        <v>25874.19</v>
      </c>
      <c r="Q3499" s="7">
        <f>Sales_Data[[#This Row],[Gross Revenue]]-Sales_Data[[#This Row],[TotalFinancialCost]]</f>
        <v>17325.810000000001</v>
      </c>
      <c r="R3499" s="7">
        <f>Sales_Data[[#This Row],[Actul Bill Amount]]-Sales_Data[[#This Row],[ShippingCost]]</f>
        <v>42275.81</v>
      </c>
      <c r="S3499">
        <v>344</v>
      </c>
      <c r="T3499">
        <v>674.19</v>
      </c>
      <c r="U3499" t="s">
        <v>57</v>
      </c>
      <c r="V3499">
        <v>350</v>
      </c>
      <c r="W3499" t="s">
        <v>27</v>
      </c>
      <c r="X3499" t="str">
        <f t="shared" si="109"/>
        <v>Mumbai</v>
      </c>
    </row>
    <row r="3500" spans="1:24" x14ac:dyDescent="0.4">
      <c r="A3500">
        <v>103499</v>
      </c>
      <c r="B3500" s="5">
        <v>45669.797222222223</v>
      </c>
      <c r="C3500" s="3" t="str">
        <f>TEXT(Sales_Data[[#This Row],[OrderDate]],"mmmm")</f>
        <v>January</v>
      </c>
      <c r="D3500" s="3" t="str">
        <f t="shared" si="108"/>
        <v>2025</v>
      </c>
      <c r="E3500" t="s">
        <v>50</v>
      </c>
      <c r="F3500" t="s">
        <v>14</v>
      </c>
      <c r="G3500" t="s">
        <v>29</v>
      </c>
      <c r="H3500" t="s">
        <v>20</v>
      </c>
      <c r="I3500" t="s">
        <v>100</v>
      </c>
      <c r="J3500">
        <v>78</v>
      </c>
      <c r="K3500">
        <v>6500</v>
      </c>
      <c r="L3500" s="7">
        <f>Sales_Data[[#This Row],[OrderQuantity]] *Sales_Data[[#This Row],[UnitPrice]]</f>
        <v>507000</v>
      </c>
      <c r="M3500" s="7">
        <f>Sales_Data[[#This Row],[UnitPrice]]-Sales_Data[[#This Row],[UnitCost]]</f>
        <v>2300</v>
      </c>
      <c r="N3500" s="7">
        <f>Sales_Data[[#This Row],[Gross Revenue]]-Sales_Data[[#This Row],[Discount Amount ]]</f>
        <v>504700</v>
      </c>
      <c r="O3500" s="7">
        <f>Sales_Data[[#This Row],[OrderQuantity]] *Sales_Data[[#This Row],[UnitCost]]</f>
        <v>327600</v>
      </c>
      <c r="P3500" s="7">
        <f>Sales_Data[[#This Row],[ItemCost]] +Sales_Data[[#This Row],[ShippingCost]]</f>
        <v>327938.90999999997</v>
      </c>
      <c r="Q3500" s="7">
        <f>Sales_Data[[#This Row],[Gross Revenue]]-Sales_Data[[#This Row],[TotalFinancialCost]]</f>
        <v>179061.09000000003</v>
      </c>
      <c r="R3500" s="7">
        <f>Sales_Data[[#This Row],[Actul Bill Amount]]-Sales_Data[[#This Row],[ShippingCost]]</f>
        <v>504361.09</v>
      </c>
      <c r="S3500">
        <v>449</v>
      </c>
      <c r="T3500">
        <v>338.91</v>
      </c>
      <c r="U3500" t="s">
        <v>21</v>
      </c>
      <c r="V3500">
        <v>4200</v>
      </c>
      <c r="W3500" t="s">
        <v>22</v>
      </c>
      <c r="X3500" t="str">
        <f t="shared" si="109"/>
        <v>Nagpur</v>
      </c>
    </row>
    <row r="3501" spans="1:24" x14ac:dyDescent="0.4">
      <c r="A3501">
        <v>103500</v>
      </c>
      <c r="B3501" s="5">
        <v>45727.224305555559</v>
      </c>
      <c r="C3501" s="3" t="str">
        <f>TEXT(Sales_Data[[#This Row],[OrderDate]],"mmmm")</f>
        <v>March</v>
      </c>
      <c r="D3501" s="3" t="str">
        <f t="shared" si="108"/>
        <v>2025</v>
      </c>
      <c r="E3501" t="s">
        <v>34</v>
      </c>
      <c r="F3501" t="s">
        <v>28</v>
      </c>
      <c r="G3501" t="s">
        <v>29</v>
      </c>
      <c r="H3501" t="s">
        <v>25</v>
      </c>
      <c r="I3501" t="s">
        <v>100</v>
      </c>
      <c r="J3501">
        <v>27</v>
      </c>
      <c r="K3501">
        <v>450</v>
      </c>
      <c r="L3501" s="7">
        <f>Sales_Data[[#This Row],[OrderQuantity]] *Sales_Data[[#This Row],[UnitPrice]]</f>
        <v>12150</v>
      </c>
      <c r="M3501" s="7">
        <f>Sales_Data[[#This Row],[UnitPrice]]-Sales_Data[[#This Row],[UnitCost]]</f>
        <v>250</v>
      </c>
      <c r="N3501" s="7">
        <f>Sales_Data[[#This Row],[Gross Revenue]]-Sales_Data[[#This Row],[Discount Amount ]]</f>
        <v>11900</v>
      </c>
      <c r="O3501" s="7">
        <f>Sales_Data[[#This Row],[OrderQuantity]] *Sales_Data[[#This Row],[UnitCost]]</f>
        <v>5400</v>
      </c>
      <c r="P3501" s="7">
        <f>Sales_Data[[#This Row],[ItemCost]] +Sales_Data[[#This Row],[ShippingCost]]</f>
        <v>6579.92</v>
      </c>
      <c r="Q3501" s="7">
        <f>Sales_Data[[#This Row],[Gross Revenue]]-Sales_Data[[#This Row],[TotalFinancialCost]]</f>
        <v>5570.08</v>
      </c>
      <c r="R3501" s="7">
        <f>Sales_Data[[#This Row],[Actul Bill Amount]]-Sales_Data[[#This Row],[ShippingCost]]</f>
        <v>10720.08</v>
      </c>
      <c r="S3501">
        <v>676</v>
      </c>
      <c r="T3501">
        <v>1179.92</v>
      </c>
      <c r="U3501" t="s">
        <v>30</v>
      </c>
      <c r="V3501">
        <v>200</v>
      </c>
      <c r="W3501" t="s">
        <v>27</v>
      </c>
      <c r="X3501" t="str">
        <f t="shared" si="109"/>
        <v>Mumbai</v>
      </c>
    </row>
    <row r="3502" spans="1:24" x14ac:dyDescent="0.4">
      <c r="A3502">
        <v>103501</v>
      </c>
      <c r="B3502" s="5">
        <v>45674.036805555559</v>
      </c>
      <c r="C3502" s="3" t="str">
        <f>TEXT(Sales_Data[[#This Row],[OrderDate]],"mmmm")</f>
        <v>January</v>
      </c>
      <c r="D3502" s="3" t="str">
        <f t="shared" si="108"/>
        <v>2025</v>
      </c>
      <c r="E3502" t="s">
        <v>34</v>
      </c>
      <c r="F3502" t="s">
        <v>55</v>
      </c>
      <c r="G3502" t="s">
        <v>29</v>
      </c>
      <c r="H3502" t="s">
        <v>25</v>
      </c>
      <c r="I3502" t="s">
        <v>100</v>
      </c>
      <c r="J3502">
        <v>12</v>
      </c>
      <c r="K3502">
        <v>600</v>
      </c>
      <c r="L3502" s="7">
        <f>Sales_Data[[#This Row],[OrderQuantity]] *Sales_Data[[#This Row],[UnitPrice]]</f>
        <v>7200</v>
      </c>
      <c r="M3502" s="7">
        <f>Sales_Data[[#This Row],[UnitPrice]]-Sales_Data[[#This Row],[UnitCost]]</f>
        <v>250</v>
      </c>
      <c r="N3502" s="7">
        <f>Sales_Data[[#This Row],[Gross Revenue]]-Sales_Data[[#This Row],[Discount Amount ]]</f>
        <v>6950</v>
      </c>
      <c r="O3502" s="7">
        <f>Sales_Data[[#This Row],[OrderQuantity]] *Sales_Data[[#This Row],[UnitCost]]</f>
        <v>4200</v>
      </c>
      <c r="P3502" s="7">
        <f>Sales_Data[[#This Row],[ItemCost]] +Sales_Data[[#This Row],[ShippingCost]]</f>
        <v>5446.24</v>
      </c>
      <c r="Q3502" s="7">
        <f>Sales_Data[[#This Row],[Gross Revenue]]-Sales_Data[[#This Row],[TotalFinancialCost]]</f>
        <v>1753.7600000000002</v>
      </c>
      <c r="R3502" s="7">
        <f>Sales_Data[[#This Row],[Actul Bill Amount]]-Sales_Data[[#This Row],[ShippingCost]]</f>
        <v>5703.76</v>
      </c>
      <c r="S3502">
        <v>522</v>
      </c>
      <c r="T3502">
        <v>1246.24</v>
      </c>
      <c r="U3502" t="s">
        <v>57</v>
      </c>
      <c r="V3502">
        <v>350</v>
      </c>
      <c r="W3502" t="s">
        <v>27</v>
      </c>
      <c r="X3502" t="str">
        <f t="shared" si="109"/>
        <v>Mumbai</v>
      </c>
    </row>
    <row r="3503" spans="1:24" x14ac:dyDescent="0.4">
      <c r="A3503">
        <v>103502</v>
      </c>
      <c r="B3503" s="5">
        <v>45804.263888888891</v>
      </c>
      <c r="C3503" s="3" t="str">
        <f>TEXT(Sales_Data[[#This Row],[OrderDate]],"mmmm")</f>
        <v>May</v>
      </c>
      <c r="D3503" s="3" t="str">
        <f t="shared" si="108"/>
        <v>2025</v>
      </c>
      <c r="E3503" t="s">
        <v>34</v>
      </c>
      <c r="F3503" t="s">
        <v>46</v>
      </c>
      <c r="G3503" t="s">
        <v>31</v>
      </c>
      <c r="H3503" t="s">
        <v>37</v>
      </c>
      <c r="I3503" t="s">
        <v>100</v>
      </c>
      <c r="J3503">
        <v>7</v>
      </c>
      <c r="K3503">
        <v>4500</v>
      </c>
      <c r="L3503" s="7">
        <f>Sales_Data[[#This Row],[OrderQuantity]] *Sales_Data[[#This Row],[UnitPrice]]</f>
        <v>31500</v>
      </c>
      <c r="M3503" s="7">
        <f>Sales_Data[[#This Row],[UnitPrice]]-Sales_Data[[#This Row],[UnitCost]]</f>
        <v>1700</v>
      </c>
      <c r="N3503" s="7">
        <f>Sales_Data[[#This Row],[Gross Revenue]]-Sales_Data[[#This Row],[Discount Amount ]]</f>
        <v>29800</v>
      </c>
      <c r="O3503" s="7">
        <f>Sales_Data[[#This Row],[OrderQuantity]] *Sales_Data[[#This Row],[UnitCost]]</f>
        <v>19600</v>
      </c>
      <c r="P3503" s="7">
        <f>Sales_Data[[#This Row],[ItemCost]] +Sales_Data[[#This Row],[ShippingCost]]</f>
        <v>20401.75</v>
      </c>
      <c r="Q3503" s="7">
        <f>Sales_Data[[#This Row],[Gross Revenue]]-Sales_Data[[#This Row],[TotalFinancialCost]]</f>
        <v>11098.25</v>
      </c>
      <c r="R3503" s="7">
        <f>Sales_Data[[#This Row],[Actul Bill Amount]]-Sales_Data[[#This Row],[ShippingCost]]</f>
        <v>28998.25</v>
      </c>
      <c r="S3503">
        <v>1038</v>
      </c>
      <c r="T3503">
        <v>801.75</v>
      </c>
      <c r="U3503" t="s">
        <v>47</v>
      </c>
      <c r="V3503">
        <v>2800</v>
      </c>
      <c r="W3503" t="s">
        <v>38</v>
      </c>
      <c r="X3503" t="str">
        <f t="shared" si="109"/>
        <v>Kolkata</v>
      </c>
    </row>
    <row r="3504" spans="1:24" x14ac:dyDescent="0.4">
      <c r="A3504">
        <v>103503</v>
      </c>
      <c r="B3504" s="5">
        <v>45811.933333333334</v>
      </c>
      <c r="C3504" s="3" t="str">
        <f>TEXT(Sales_Data[[#This Row],[OrderDate]],"mmmm")</f>
        <v>June</v>
      </c>
      <c r="D3504" s="3" t="str">
        <f t="shared" si="108"/>
        <v>2025</v>
      </c>
      <c r="E3504" t="s">
        <v>34</v>
      </c>
      <c r="F3504" t="s">
        <v>35</v>
      </c>
      <c r="G3504" t="s">
        <v>31</v>
      </c>
      <c r="H3504" t="s">
        <v>25</v>
      </c>
      <c r="I3504" t="s">
        <v>100</v>
      </c>
      <c r="J3504">
        <v>22</v>
      </c>
      <c r="K3504">
        <v>12000</v>
      </c>
      <c r="L3504" s="7">
        <f>Sales_Data[[#This Row],[OrderQuantity]] *Sales_Data[[#This Row],[UnitPrice]]</f>
        <v>264000</v>
      </c>
      <c r="M3504" s="7">
        <f>Sales_Data[[#This Row],[UnitPrice]]-Sales_Data[[#This Row],[UnitCost]]</f>
        <v>4000</v>
      </c>
      <c r="N3504" s="7">
        <f>Sales_Data[[#This Row],[Gross Revenue]]-Sales_Data[[#This Row],[Discount Amount ]]</f>
        <v>260000</v>
      </c>
      <c r="O3504" s="7">
        <f>Sales_Data[[#This Row],[OrderQuantity]] *Sales_Data[[#This Row],[UnitCost]]</f>
        <v>176000</v>
      </c>
      <c r="P3504" s="7">
        <f>Sales_Data[[#This Row],[ItemCost]] +Sales_Data[[#This Row],[ShippingCost]]</f>
        <v>176639.14</v>
      </c>
      <c r="Q3504" s="7">
        <f>Sales_Data[[#This Row],[Gross Revenue]]-Sales_Data[[#This Row],[TotalFinancialCost]]</f>
        <v>87360.859999999986</v>
      </c>
      <c r="R3504" s="7">
        <f>Sales_Data[[#This Row],[Actul Bill Amount]]-Sales_Data[[#This Row],[ShippingCost]]</f>
        <v>259360.86</v>
      </c>
      <c r="S3504">
        <v>1156</v>
      </c>
      <c r="T3504">
        <v>639.14</v>
      </c>
      <c r="U3504" t="s">
        <v>36</v>
      </c>
      <c r="V3504">
        <v>8000</v>
      </c>
      <c r="W3504" t="s">
        <v>27</v>
      </c>
      <c r="X3504" t="str">
        <f t="shared" si="109"/>
        <v>Mumbai</v>
      </c>
    </row>
    <row r="3505" spans="1:24" x14ac:dyDescent="0.4">
      <c r="A3505">
        <v>103504</v>
      </c>
      <c r="B3505" s="5">
        <v>45961.01458333333</v>
      </c>
      <c r="C3505" s="3" t="str">
        <f>TEXT(Sales_Data[[#This Row],[OrderDate]],"mmmm")</f>
        <v>October</v>
      </c>
      <c r="D3505" s="3" t="str">
        <f t="shared" si="108"/>
        <v>2025</v>
      </c>
      <c r="E3505" t="s">
        <v>42</v>
      </c>
      <c r="F3505" t="s">
        <v>46</v>
      </c>
      <c r="G3505" t="s">
        <v>29</v>
      </c>
      <c r="H3505" t="s">
        <v>16</v>
      </c>
      <c r="I3505" t="s">
        <v>100</v>
      </c>
      <c r="J3505">
        <v>88</v>
      </c>
      <c r="K3505">
        <v>4500</v>
      </c>
      <c r="L3505" s="7">
        <f>Sales_Data[[#This Row],[OrderQuantity]] *Sales_Data[[#This Row],[UnitPrice]]</f>
        <v>396000</v>
      </c>
      <c r="M3505" s="7">
        <f>Sales_Data[[#This Row],[UnitPrice]]-Sales_Data[[#This Row],[UnitCost]]</f>
        <v>1700</v>
      </c>
      <c r="N3505" s="7">
        <f>Sales_Data[[#This Row],[Gross Revenue]]-Sales_Data[[#This Row],[Discount Amount ]]</f>
        <v>394300</v>
      </c>
      <c r="O3505" s="7">
        <f>Sales_Data[[#This Row],[OrderQuantity]] *Sales_Data[[#This Row],[UnitCost]]</f>
        <v>246400</v>
      </c>
      <c r="P3505" s="7">
        <f>Sales_Data[[#This Row],[ItemCost]] +Sales_Data[[#This Row],[ShippingCost]]</f>
        <v>246793.7</v>
      </c>
      <c r="Q3505" s="7">
        <f>Sales_Data[[#This Row],[Gross Revenue]]-Sales_Data[[#This Row],[TotalFinancialCost]]</f>
        <v>149206.29999999999</v>
      </c>
      <c r="R3505" s="7">
        <f>Sales_Data[[#This Row],[Actul Bill Amount]]-Sales_Data[[#This Row],[ShippingCost]]</f>
        <v>393906.3</v>
      </c>
      <c r="S3505">
        <v>1126</v>
      </c>
      <c r="T3505">
        <v>393.7</v>
      </c>
      <c r="U3505" t="s">
        <v>47</v>
      </c>
      <c r="V3505">
        <v>2800</v>
      </c>
      <c r="W3505" t="s">
        <v>18</v>
      </c>
      <c r="X3505" t="str">
        <f t="shared" si="109"/>
        <v>Bengaluru</v>
      </c>
    </row>
    <row r="3506" spans="1:24" x14ac:dyDescent="0.4">
      <c r="A3506">
        <v>103505</v>
      </c>
      <c r="B3506" s="5">
        <v>45765.379166666666</v>
      </c>
      <c r="C3506" s="3" t="str">
        <f>TEXT(Sales_Data[[#This Row],[OrderDate]],"mmmm")</f>
        <v>April</v>
      </c>
      <c r="D3506" s="3" t="str">
        <f t="shared" si="108"/>
        <v>2025</v>
      </c>
      <c r="E3506" t="s">
        <v>39</v>
      </c>
      <c r="F3506" t="s">
        <v>28</v>
      </c>
      <c r="G3506" t="s">
        <v>31</v>
      </c>
      <c r="H3506" t="s">
        <v>32</v>
      </c>
      <c r="I3506" t="s">
        <v>100</v>
      </c>
      <c r="J3506">
        <v>90</v>
      </c>
      <c r="K3506">
        <v>450</v>
      </c>
      <c r="L3506" s="7">
        <f>Sales_Data[[#This Row],[OrderQuantity]] *Sales_Data[[#This Row],[UnitPrice]]</f>
        <v>40500</v>
      </c>
      <c r="M3506" s="7">
        <f>Sales_Data[[#This Row],[UnitPrice]]-Sales_Data[[#This Row],[UnitCost]]</f>
        <v>250</v>
      </c>
      <c r="N3506" s="7">
        <f>Sales_Data[[#This Row],[Gross Revenue]]-Sales_Data[[#This Row],[Discount Amount ]]</f>
        <v>40250</v>
      </c>
      <c r="O3506" s="7">
        <f>Sales_Data[[#This Row],[OrderQuantity]] *Sales_Data[[#This Row],[UnitCost]]</f>
        <v>18000</v>
      </c>
      <c r="P3506" s="7">
        <f>Sales_Data[[#This Row],[ItemCost]] +Sales_Data[[#This Row],[ShippingCost]]</f>
        <v>18714.98</v>
      </c>
      <c r="Q3506" s="7">
        <f>Sales_Data[[#This Row],[Gross Revenue]]-Sales_Data[[#This Row],[TotalFinancialCost]]</f>
        <v>21785.02</v>
      </c>
      <c r="R3506" s="7">
        <f>Sales_Data[[#This Row],[Actul Bill Amount]]-Sales_Data[[#This Row],[ShippingCost]]</f>
        <v>39535.019999999997</v>
      </c>
      <c r="S3506">
        <v>937</v>
      </c>
      <c r="T3506">
        <v>714.98</v>
      </c>
      <c r="U3506" t="s">
        <v>30</v>
      </c>
      <c r="V3506">
        <v>200</v>
      </c>
      <c r="W3506" t="s">
        <v>33</v>
      </c>
      <c r="X3506" t="str">
        <f t="shared" si="109"/>
        <v>Delhi</v>
      </c>
    </row>
    <row r="3507" spans="1:24" x14ac:dyDescent="0.4">
      <c r="A3507">
        <v>103506</v>
      </c>
      <c r="B3507" s="5">
        <v>45893.518750000003</v>
      </c>
      <c r="C3507" s="3" t="str">
        <f>TEXT(Sales_Data[[#This Row],[OrderDate]],"mmmm")</f>
        <v>August</v>
      </c>
      <c r="D3507" s="3" t="str">
        <f t="shared" si="108"/>
        <v>2025</v>
      </c>
      <c r="E3507" t="s">
        <v>13</v>
      </c>
      <c r="F3507" t="s">
        <v>43</v>
      </c>
      <c r="G3507" t="s">
        <v>15</v>
      </c>
      <c r="H3507" t="s">
        <v>25</v>
      </c>
      <c r="I3507" t="s">
        <v>100</v>
      </c>
      <c r="J3507">
        <v>19</v>
      </c>
      <c r="K3507">
        <v>1800</v>
      </c>
      <c r="L3507" s="7">
        <f>Sales_Data[[#This Row],[OrderQuantity]] *Sales_Data[[#This Row],[UnitPrice]]</f>
        <v>34200</v>
      </c>
      <c r="M3507" s="7">
        <f>Sales_Data[[#This Row],[UnitPrice]]-Sales_Data[[#This Row],[UnitCost]]</f>
        <v>900</v>
      </c>
      <c r="N3507" s="7">
        <f>Sales_Data[[#This Row],[Gross Revenue]]-Sales_Data[[#This Row],[Discount Amount ]]</f>
        <v>33300</v>
      </c>
      <c r="O3507" s="7">
        <f>Sales_Data[[#This Row],[OrderQuantity]] *Sales_Data[[#This Row],[UnitCost]]</f>
        <v>17100</v>
      </c>
      <c r="P3507" s="7">
        <f>Sales_Data[[#This Row],[ItemCost]] +Sales_Data[[#This Row],[ShippingCost]]</f>
        <v>17585.38</v>
      </c>
      <c r="Q3507" s="7">
        <f>Sales_Data[[#This Row],[Gross Revenue]]-Sales_Data[[#This Row],[TotalFinancialCost]]</f>
        <v>16614.62</v>
      </c>
      <c r="R3507" s="7">
        <f>Sales_Data[[#This Row],[Actul Bill Amount]]-Sales_Data[[#This Row],[ShippingCost]]</f>
        <v>32814.620000000003</v>
      </c>
      <c r="S3507">
        <v>311</v>
      </c>
      <c r="T3507">
        <v>485.38</v>
      </c>
      <c r="U3507" t="s">
        <v>51</v>
      </c>
      <c r="V3507">
        <v>900</v>
      </c>
      <c r="W3507" t="s">
        <v>27</v>
      </c>
      <c r="X3507" t="str">
        <f t="shared" si="109"/>
        <v>Mumbai</v>
      </c>
    </row>
    <row r="3508" spans="1:24" x14ac:dyDescent="0.4">
      <c r="A3508">
        <v>103507</v>
      </c>
      <c r="B3508" s="5">
        <v>45965.337500000001</v>
      </c>
      <c r="C3508" s="3" t="str">
        <f>TEXT(Sales_Data[[#This Row],[OrderDate]],"mmmm")</f>
        <v>November</v>
      </c>
      <c r="D3508" s="3" t="str">
        <f t="shared" si="108"/>
        <v>2025</v>
      </c>
      <c r="E3508" t="s">
        <v>50</v>
      </c>
      <c r="F3508" t="s">
        <v>40</v>
      </c>
      <c r="G3508" t="s">
        <v>15</v>
      </c>
      <c r="H3508" t="s">
        <v>25</v>
      </c>
      <c r="I3508" t="s">
        <v>100</v>
      </c>
      <c r="J3508">
        <v>9</v>
      </c>
      <c r="K3508">
        <v>5500</v>
      </c>
      <c r="L3508" s="7">
        <f>Sales_Data[[#This Row],[OrderQuantity]] *Sales_Data[[#This Row],[UnitPrice]]</f>
        <v>49500</v>
      </c>
      <c r="M3508" s="7">
        <f>Sales_Data[[#This Row],[UnitPrice]]-Sales_Data[[#This Row],[UnitCost]]</f>
        <v>2000</v>
      </c>
      <c r="N3508" s="7">
        <f>Sales_Data[[#This Row],[Gross Revenue]]-Sales_Data[[#This Row],[Discount Amount ]]</f>
        <v>47500</v>
      </c>
      <c r="O3508" s="7">
        <f>Sales_Data[[#This Row],[OrderQuantity]] *Sales_Data[[#This Row],[UnitCost]]</f>
        <v>31500</v>
      </c>
      <c r="P3508" s="7">
        <f>Sales_Data[[#This Row],[ItemCost]] +Sales_Data[[#This Row],[ShippingCost]]</f>
        <v>31865.040000000001</v>
      </c>
      <c r="Q3508" s="7">
        <f>Sales_Data[[#This Row],[Gross Revenue]]-Sales_Data[[#This Row],[TotalFinancialCost]]</f>
        <v>17634.96</v>
      </c>
      <c r="R3508" s="7">
        <f>Sales_Data[[#This Row],[Actul Bill Amount]]-Sales_Data[[#This Row],[ShippingCost]]</f>
        <v>47134.96</v>
      </c>
      <c r="S3508">
        <v>599</v>
      </c>
      <c r="T3508">
        <v>365.04</v>
      </c>
      <c r="U3508" t="s">
        <v>41</v>
      </c>
      <c r="V3508">
        <v>3500</v>
      </c>
      <c r="W3508" t="s">
        <v>27</v>
      </c>
      <c r="X3508" t="str">
        <f t="shared" si="109"/>
        <v>Mumbai</v>
      </c>
    </row>
    <row r="3509" spans="1:24" x14ac:dyDescent="0.4">
      <c r="A3509">
        <v>103508</v>
      </c>
      <c r="B3509" s="5">
        <v>46009.618750000001</v>
      </c>
      <c r="C3509" s="3" t="str">
        <f>TEXT(Sales_Data[[#This Row],[OrderDate]],"mmmm")</f>
        <v>December</v>
      </c>
      <c r="D3509" s="3" t="str">
        <f t="shared" si="108"/>
        <v>2025</v>
      </c>
      <c r="E3509" t="s">
        <v>13</v>
      </c>
      <c r="F3509" t="s">
        <v>14</v>
      </c>
      <c r="G3509" t="s">
        <v>15</v>
      </c>
      <c r="H3509" t="s">
        <v>32</v>
      </c>
      <c r="I3509" t="s">
        <v>100</v>
      </c>
      <c r="J3509">
        <v>56</v>
      </c>
      <c r="K3509">
        <v>6500</v>
      </c>
      <c r="L3509" s="7">
        <f>Sales_Data[[#This Row],[OrderQuantity]] *Sales_Data[[#This Row],[UnitPrice]]</f>
        <v>364000</v>
      </c>
      <c r="M3509" s="7">
        <f>Sales_Data[[#This Row],[UnitPrice]]-Sales_Data[[#This Row],[UnitCost]]</f>
        <v>2300</v>
      </c>
      <c r="N3509" s="7">
        <f>Sales_Data[[#This Row],[Gross Revenue]]-Sales_Data[[#This Row],[Discount Amount ]]</f>
        <v>361700</v>
      </c>
      <c r="O3509" s="7">
        <f>Sales_Data[[#This Row],[OrderQuantity]] *Sales_Data[[#This Row],[UnitCost]]</f>
        <v>235200</v>
      </c>
      <c r="P3509" s="7">
        <f>Sales_Data[[#This Row],[ItemCost]] +Sales_Data[[#This Row],[ShippingCost]]</f>
        <v>235515.78</v>
      </c>
      <c r="Q3509" s="7">
        <f>Sales_Data[[#This Row],[Gross Revenue]]-Sales_Data[[#This Row],[TotalFinancialCost]]</f>
        <v>128484.22</v>
      </c>
      <c r="R3509" s="7">
        <f>Sales_Data[[#This Row],[Actul Bill Amount]]-Sales_Data[[#This Row],[ShippingCost]]</f>
        <v>361384.22</v>
      </c>
      <c r="S3509">
        <v>575</v>
      </c>
      <c r="T3509">
        <v>315.77999999999997</v>
      </c>
      <c r="U3509" t="s">
        <v>21</v>
      </c>
      <c r="V3509">
        <v>4200</v>
      </c>
      <c r="W3509" t="s">
        <v>33</v>
      </c>
      <c r="X3509" t="str">
        <f t="shared" si="109"/>
        <v>Delhi</v>
      </c>
    </row>
    <row r="3510" spans="1:24" x14ac:dyDescent="0.4">
      <c r="A3510">
        <v>103509</v>
      </c>
      <c r="B3510" s="5">
        <v>45727.981944444444</v>
      </c>
      <c r="C3510" s="3" t="str">
        <f>TEXT(Sales_Data[[#This Row],[OrderDate]],"mmmm")</f>
        <v>March</v>
      </c>
      <c r="D3510" s="3" t="str">
        <f t="shared" si="108"/>
        <v>2025</v>
      </c>
      <c r="E3510" t="s">
        <v>45</v>
      </c>
      <c r="F3510" t="s">
        <v>46</v>
      </c>
      <c r="G3510" t="s">
        <v>31</v>
      </c>
      <c r="H3510" t="s">
        <v>32</v>
      </c>
      <c r="I3510" t="s">
        <v>100</v>
      </c>
      <c r="J3510">
        <v>82</v>
      </c>
      <c r="K3510">
        <v>15000</v>
      </c>
      <c r="L3510" s="7">
        <f>Sales_Data[[#This Row],[OrderQuantity]] *Sales_Data[[#This Row],[UnitPrice]]</f>
        <v>1230000</v>
      </c>
      <c r="M3510" s="7">
        <f>Sales_Data[[#This Row],[UnitPrice]]-Sales_Data[[#This Row],[UnitCost]]</f>
        <v>5500</v>
      </c>
      <c r="N3510" s="7">
        <f>Sales_Data[[#This Row],[Gross Revenue]]-Sales_Data[[#This Row],[Discount Amount ]]</f>
        <v>1224500</v>
      </c>
      <c r="O3510" s="7">
        <f>Sales_Data[[#This Row],[OrderQuantity]] *Sales_Data[[#This Row],[UnitCost]]</f>
        <v>779000</v>
      </c>
      <c r="P3510" s="7">
        <f>Sales_Data[[#This Row],[ItemCost]] +Sales_Data[[#This Row],[ShippingCost]]</f>
        <v>779645.94</v>
      </c>
      <c r="Q3510" s="7">
        <f>Sales_Data[[#This Row],[Gross Revenue]]-Sales_Data[[#This Row],[TotalFinancialCost]]</f>
        <v>450354.06000000006</v>
      </c>
      <c r="R3510" s="7">
        <f>Sales_Data[[#This Row],[Actul Bill Amount]]-Sales_Data[[#This Row],[ShippingCost]]</f>
        <v>1223854.06</v>
      </c>
      <c r="S3510">
        <v>663</v>
      </c>
      <c r="T3510">
        <v>645.94000000000005</v>
      </c>
      <c r="U3510" t="s">
        <v>53</v>
      </c>
      <c r="V3510">
        <v>9500</v>
      </c>
      <c r="W3510" t="s">
        <v>33</v>
      </c>
      <c r="X3510" t="str">
        <f t="shared" si="109"/>
        <v>Delhi</v>
      </c>
    </row>
    <row r="3511" spans="1:24" x14ac:dyDescent="0.4">
      <c r="A3511">
        <v>103510</v>
      </c>
      <c r="B3511" s="5">
        <v>45840.720138888886</v>
      </c>
      <c r="C3511" s="3" t="str">
        <f>TEXT(Sales_Data[[#This Row],[OrderDate]],"mmmm")</f>
        <v>July</v>
      </c>
      <c r="D3511" s="3" t="str">
        <f t="shared" si="108"/>
        <v>2025</v>
      </c>
      <c r="E3511" t="s">
        <v>13</v>
      </c>
      <c r="F3511" t="s">
        <v>43</v>
      </c>
      <c r="G3511" t="s">
        <v>31</v>
      </c>
      <c r="H3511" t="s">
        <v>20</v>
      </c>
      <c r="I3511" t="s">
        <v>100</v>
      </c>
      <c r="J3511">
        <v>85</v>
      </c>
      <c r="K3511">
        <v>2800</v>
      </c>
      <c r="L3511" s="7">
        <f>Sales_Data[[#This Row],[OrderQuantity]] *Sales_Data[[#This Row],[UnitPrice]]</f>
        <v>238000</v>
      </c>
      <c r="M3511" s="7">
        <f>Sales_Data[[#This Row],[UnitPrice]]-Sales_Data[[#This Row],[UnitCost]]</f>
        <v>1300</v>
      </c>
      <c r="N3511" s="7">
        <f>Sales_Data[[#This Row],[Gross Revenue]]-Sales_Data[[#This Row],[Discount Amount ]]</f>
        <v>236700</v>
      </c>
      <c r="O3511" s="7">
        <f>Sales_Data[[#This Row],[OrderQuantity]] *Sales_Data[[#This Row],[UnitCost]]</f>
        <v>127500</v>
      </c>
      <c r="P3511" s="7">
        <f>Sales_Data[[#This Row],[ItemCost]] +Sales_Data[[#This Row],[ShippingCost]]</f>
        <v>127868.53</v>
      </c>
      <c r="Q3511" s="7">
        <f>Sales_Data[[#This Row],[Gross Revenue]]-Sales_Data[[#This Row],[TotalFinancialCost]]</f>
        <v>110131.47</v>
      </c>
      <c r="R3511" s="7">
        <f>Sales_Data[[#This Row],[Actul Bill Amount]]-Sales_Data[[#This Row],[ShippingCost]]</f>
        <v>236331.47</v>
      </c>
      <c r="S3511">
        <v>941</v>
      </c>
      <c r="T3511">
        <v>368.53</v>
      </c>
      <c r="U3511" t="s">
        <v>61</v>
      </c>
      <c r="V3511">
        <v>1500</v>
      </c>
      <c r="W3511" t="s">
        <v>22</v>
      </c>
      <c r="X3511" t="str">
        <f t="shared" si="109"/>
        <v>Nagpur</v>
      </c>
    </row>
    <row r="3512" spans="1:24" x14ac:dyDescent="0.4">
      <c r="A3512">
        <v>103511</v>
      </c>
      <c r="B3512" s="5">
        <v>45907.289583333331</v>
      </c>
      <c r="C3512" s="3" t="str">
        <f>TEXT(Sales_Data[[#This Row],[OrderDate]],"mmmm")</f>
        <v>September</v>
      </c>
      <c r="D3512" s="3" t="str">
        <f t="shared" si="108"/>
        <v>2025</v>
      </c>
      <c r="E3512" t="s">
        <v>34</v>
      </c>
      <c r="F3512" t="s">
        <v>28</v>
      </c>
      <c r="G3512" t="s">
        <v>31</v>
      </c>
      <c r="H3512" t="s">
        <v>25</v>
      </c>
      <c r="I3512" t="s">
        <v>100</v>
      </c>
      <c r="J3512">
        <v>87</v>
      </c>
      <c r="K3512">
        <v>450</v>
      </c>
      <c r="L3512" s="7">
        <f>Sales_Data[[#This Row],[OrderQuantity]] *Sales_Data[[#This Row],[UnitPrice]]</f>
        <v>39150</v>
      </c>
      <c r="M3512" s="7">
        <f>Sales_Data[[#This Row],[UnitPrice]]-Sales_Data[[#This Row],[UnitCost]]</f>
        <v>250</v>
      </c>
      <c r="N3512" s="7">
        <f>Sales_Data[[#This Row],[Gross Revenue]]-Sales_Data[[#This Row],[Discount Amount ]]</f>
        <v>38900</v>
      </c>
      <c r="O3512" s="7">
        <f>Sales_Data[[#This Row],[OrderQuantity]] *Sales_Data[[#This Row],[UnitCost]]</f>
        <v>17400</v>
      </c>
      <c r="P3512" s="7">
        <f>Sales_Data[[#This Row],[ItemCost]] +Sales_Data[[#This Row],[ShippingCost]]</f>
        <v>17835.8</v>
      </c>
      <c r="Q3512" s="7">
        <f>Sales_Data[[#This Row],[Gross Revenue]]-Sales_Data[[#This Row],[TotalFinancialCost]]</f>
        <v>21314.2</v>
      </c>
      <c r="R3512" s="7">
        <f>Sales_Data[[#This Row],[Actul Bill Amount]]-Sales_Data[[#This Row],[ShippingCost]]</f>
        <v>38464.199999999997</v>
      </c>
      <c r="S3512">
        <v>1023</v>
      </c>
      <c r="T3512">
        <v>435.8</v>
      </c>
      <c r="U3512" t="s">
        <v>30</v>
      </c>
      <c r="V3512">
        <v>200</v>
      </c>
      <c r="W3512" t="s">
        <v>27</v>
      </c>
      <c r="X3512" t="str">
        <f t="shared" si="109"/>
        <v>Mumbai</v>
      </c>
    </row>
    <row r="3513" spans="1:24" x14ac:dyDescent="0.4">
      <c r="A3513">
        <v>103512</v>
      </c>
      <c r="B3513" s="5">
        <v>45885.058333333334</v>
      </c>
      <c r="C3513" s="3" t="str">
        <f>TEXT(Sales_Data[[#This Row],[OrderDate]],"mmmm")</f>
        <v>August</v>
      </c>
      <c r="D3513" s="3" t="str">
        <f t="shared" si="108"/>
        <v>2025</v>
      </c>
      <c r="E3513" t="s">
        <v>50</v>
      </c>
      <c r="F3513" t="s">
        <v>35</v>
      </c>
      <c r="G3513" t="s">
        <v>29</v>
      </c>
      <c r="H3513" t="s">
        <v>16</v>
      </c>
      <c r="I3513" t="s">
        <v>100</v>
      </c>
      <c r="J3513">
        <v>99</v>
      </c>
      <c r="K3513">
        <v>8500</v>
      </c>
      <c r="L3513" s="7">
        <f>Sales_Data[[#This Row],[OrderQuantity]] *Sales_Data[[#This Row],[UnitPrice]]</f>
        <v>841500</v>
      </c>
      <c r="M3513" s="7">
        <f>Sales_Data[[#This Row],[UnitPrice]]-Sales_Data[[#This Row],[UnitCost]]</f>
        <v>3000</v>
      </c>
      <c r="N3513" s="7">
        <f>Sales_Data[[#This Row],[Gross Revenue]]-Sales_Data[[#This Row],[Discount Amount ]]</f>
        <v>838500</v>
      </c>
      <c r="O3513" s="7">
        <f>Sales_Data[[#This Row],[OrderQuantity]] *Sales_Data[[#This Row],[UnitCost]]</f>
        <v>544500</v>
      </c>
      <c r="P3513" s="7">
        <f>Sales_Data[[#This Row],[ItemCost]] +Sales_Data[[#This Row],[ShippingCost]]</f>
        <v>545086.48</v>
      </c>
      <c r="Q3513" s="7">
        <f>Sales_Data[[#This Row],[Gross Revenue]]-Sales_Data[[#This Row],[TotalFinancialCost]]</f>
        <v>296413.52</v>
      </c>
      <c r="R3513" s="7">
        <f>Sales_Data[[#This Row],[Actul Bill Amount]]-Sales_Data[[#This Row],[ShippingCost]]</f>
        <v>837913.52</v>
      </c>
      <c r="S3513">
        <v>662</v>
      </c>
      <c r="T3513">
        <v>586.48</v>
      </c>
      <c r="U3513" t="s">
        <v>49</v>
      </c>
      <c r="V3513">
        <v>5500</v>
      </c>
      <c r="W3513" t="s">
        <v>18</v>
      </c>
      <c r="X3513" t="str">
        <f t="shared" si="109"/>
        <v>Bengaluru</v>
      </c>
    </row>
    <row r="3514" spans="1:24" x14ac:dyDescent="0.4">
      <c r="A3514">
        <v>103513</v>
      </c>
      <c r="B3514" s="5">
        <v>45759.561805555553</v>
      </c>
      <c r="C3514" s="3" t="str">
        <f>TEXT(Sales_Data[[#This Row],[OrderDate]],"mmmm")</f>
        <v>April</v>
      </c>
      <c r="D3514" s="3" t="str">
        <f t="shared" si="108"/>
        <v>2025</v>
      </c>
      <c r="E3514" t="s">
        <v>13</v>
      </c>
      <c r="F3514" t="s">
        <v>14</v>
      </c>
      <c r="G3514" t="s">
        <v>31</v>
      </c>
      <c r="H3514" t="s">
        <v>16</v>
      </c>
      <c r="I3514" t="s">
        <v>100</v>
      </c>
      <c r="J3514">
        <v>12</v>
      </c>
      <c r="K3514">
        <v>6500</v>
      </c>
      <c r="L3514" s="7">
        <f>Sales_Data[[#This Row],[OrderQuantity]] *Sales_Data[[#This Row],[UnitPrice]]</f>
        <v>78000</v>
      </c>
      <c r="M3514" s="7">
        <f>Sales_Data[[#This Row],[UnitPrice]]-Sales_Data[[#This Row],[UnitCost]]</f>
        <v>2300</v>
      </c>
      <c r="N3514" s="7">
        <f>Sales_Data[[#This Row],[Gross Revenue]]-Sales_Data[[#This Row],[Discount Amount ]]</f>
        <v>75700</v>
      </c>
      <c r="O3514" s="7">
        <f>Sales_Data[[#This Row],[OrderQuantity]] *Sales_Data[[#This Row],[UnitCost]]</f>
        <v>50400</v>
      </c>
      <c r="P3514" s="7">
        <f>Sales_Data[[#This Row],[ItemCost]] +Sales_Data[[#This Row],[ShippingCost]]</f>
        <v>51360.6</v>
      </c>
      <c r="Q3514" s="7">
        <f>Sales_Data[[#This Row],[Gross Revenue]]-Sales_Data[[#This Row],[TotalFinancialCost]]</f>
        <v>26639.4</v>
      </c>
      <c r="R3514" s="7">
        <f>Sales_Data[[#This Row],[Actul Bill Amount]]-Sales_Data[[#This Row],[ShippingCost]]</f>
        <v>74739.399999999994</v>
      </c>
      <c r="S3514">
        <v>701</v>
      </c>
      <c r="T3514">
        <v>960.6</v>
      </c>
      <c r="U3514" t="s">
        <v>21</v>
      </c>
      <c r="V3514">
        <v>4200</v>
      </c>
      <c r="W3514" t="s">
        <v>18</v>
      </c>
      <c r="X3514" t="str">
        <f t="shared" si="109"/>
        <v>Bengaluru</v>
      </c>
    </row>
    <row r="3515" spans="1:24" x14ac:dyDescent="0.4">
      <c r="A3515">
        <v>103514</v>
      </c>
      <c r="B3515" s="5">
        <v>45732.797222222223</v>
      </c>
      <c r="C3515" s="3" t="str">
        <f>TEXT(Sales_Data[[#This Row],[OrderDate]],"mmmm")</f>
        <v>March</v>
      </c>
      <c r="D3515" s="3" t="str">
        <f t="shared" si="108"/>
        <v>2025</v>
      </c>
      <c r="E3515" t="s">
        <v>39</v>
      </c>
      <c r="F3515" t="s">
        <v>35</v>
      </c>
      <c r="G3515" t="s">
        <v>15</v>
      </c>
      <c r="H3515" t="s">
        <v>20</v>
      </c>
      <c r="I3515" t="s">
        <v>100</v>
      </c>
      <c r="J3515">
        <v>28</v>
      </c>
      <c r="K3515">
        <v>12000</v>
      </c>
      <c r="L3515" s="7">
        <f>Sales_Data[[#This Row],[OrderQuantity]] *Sales_Data[[#This Row],[UnitPrice]]</f>
        <v>336000</v>
      </c>
      <c r="M3515" s="7">
        <f>Sales_Data[[#This Row],[UnitPrice]]-Sales_Data[[#This Row],[UnitCost]]</f>
        <v>4000</v>
      </c>
      <c r="N3515" s="7">
        <f>Sales_Data[[#This Row],[Gross Revenue]]-Sales_Data[[#This Row],[Discount Amount ]]</f>
        <v>332000</v>
      </c>
      <c r="O3515" s="7">
        <f>Sales_Data[[#This Row],[OrderQuantity]] *Sales_Data[[#This Row],[UnitCost]]</f>
        <v>224000</v>
      </c>
      <c r="P3515" s="7">
        <f>Sales_Data[[#This Row],[ItemCost]] +Sales_Data[[#This Row],[ShippingCost]]</f>
        <v>224710.08</v>
      </c>
      <c r="Q3515" s="7">
        <f>Sales_Data[[#This Row],[Gross Revenue]]-Sales_Data[[#This Row],[TotalFinancialCost]]</f>
        <v>111289.92000000001</v>
      </c>
      <c r="R3515" s="7">
        <f>Sales_Data[[#This Row],[Actul Bill Amount]]-Sales_Data[[#This Row],[ShippingCost]]</f>
        <v>331289.92</v>
      </c>
      <c r="S3515">
        <v>1029</v>
      </c>
      <c r="T3515">
        <v>710.08</v>
      </c>
      <c r="U3515" t="s">
        <v>36</v>
      </c>
      <c r="V3515">
        <v>8000</v>
      </c>
      <c r="W3515" t="s">
        <v>22</v>
      </c>
      <c r="X3515" t="str">
        <f t="shared" si="109"/>
        <v>Nagpur</v>
      </c>
    </row>
    <row r="3516" spans="1:24" x14ac:dyDescent="0.4">
      <c r="A3516">
        <v>103515</v>
      </c>
      <c r="B3516" s="5">
        <v>45873.200694444444</v>
      </c>
      <c r="C3516" s="3" t="str">
        <f>TEXT(Sales_Data[[#This Row],[OrderDate]],"mmmm")</f>
        <v>August</v>
      </c>
      <c r="D3516" s="3" t="str">
        <f t="shared" si="108"/>
        <v>2025</v>
      </c>
      <c r="E3516" t="s">
        <v>13</v>
      </c>
      <c r="F3516" t="s">
        <v>55</v>
      </c>
      <c r="G3516" t="s">
        <v>31</v>
      </c>
      <c r="H3516" t="s">
        <v>16</v>
      </c>
      <c r="I3516" t="s">
        <v>100</v>
      </c>
      <c r="J3516">
        <v>27</v>
      </c>
      <c r="K3516">
        <v>1200</v>
      </c>
      <c r="L3516" s="7">
        <f>Sales_Data[[#This Row],[OrderQuantity]] *Sales_Data[[#This Row],[UnitPrice]]</f>
        <v>32400</v>
      </c>
      <c r="M3516" s="7">
        <f>Sales_Data[[#This Row],[UnitPrice]]-Sales_Data[[#This Row],[UnitCost]]</f>
        <v>400</v>
      </c>
      <c r="N3516" s="7">
        <f>Sales_Data[[#This Row],[Gross Revenue]]-Sales_Data[[#This Row],[Discount Amount ]]</f>
        <v>32000</v>
      </c>
      <c r="O3516" s="7">
        <f>Sales_Data[[#This Row],[OrderQuantity]] *Sales_Data[[#This Row],[UnitCost]]</f>
        <v>21600</v>
      </c>
      <c r="P3516" s="7">
        <f>Sales_Data[[#This Row],[ItemCost]] +Sales_Data[[#This Row],[ShippingCost]]</f>
        <v>22610.55</v>
      </c>
      <c r="Q3516" s="7">
        <f>Sales_Data[[#This Row],[Gross Revenue]]-Sales_Data[[#This Row],[TotalFinancialCost]]</f>
        <v>9789.4500000000007</v>
      </c>
      <c r="R3516" s="7">
        <f>Sales_Data[[#This Row],[Actul Bill Amount]]-Sales_Data[[#This Row],[ShippingCost]]</f>
        <v>30989.45</v>
      </c>
      <c r="S3516">
        <v>665</v>
      </c>
      <c r="T3516">
        <v>1010.55</v>
      </c>
      <c r="U3516" t="s">
        <v>58</v>
      </c>
      <c r="V3516">
        <v>800</v>
      </c>
      <c r="W3516" t="s">
        <v>18</v>
      </c>
      <c r="X3516" t="str">
        <f t="shared" si="109"/>
        <v>Bengaluru</v>
      </c>
    </row>
    <row r="3517" spans="1:24" x14ac:dyDescent="0.4">
      <c r="A3517">
        <v>103516</v>
      </c>
      <c r="B3517" s="5">
        <v>45860.378472222219</v>
      </c>
      <c r="C3517" s="3" t="str">
        <f>TEXT(Sales_Data[[#This Row],[OrderDate]],"mmmm")</f>
        <v>July</v>
      </c>
      <c r="D3517" s="3" t="str">
        <f t="shared" si="108"/>
        <v>2025</v>
      </c>
      <c r="E3517" t="s">
        <v>13</v>
      </c>
      <c r="F3517" t="s">
        <v>55</v>
      </c>
      <c r="G3517" t="s">
        <v>15</v>
      </c>
      <c r="H3517" t="s">
        <v>20</v>
      </c>
      <c r="I3517" t="s">
        <v>100</v>
      </c>
      <c r="J3517">
        <v>24</v>
      </c>
      <c r="K3517">
        <v>1200</v>
      </c>
      <c r="L3517" s="7">
        <f>Sales_Data[[#This Row],[OrderQuantity]] *Sales_Data[[#This Row],[UnitPrice]]</f>
        <v>28800</v>
      </c>
      <c r="M3517" s="7">
        <f>Sales_Data[[#This Row],[UnitPrice]]-Sales_Data[[#This Row],[UnitCost]]</f>
        <v>400</v>
      </c>
      <c r="N3517" s="7">
        <f>Sales_Data[[#This Row],[Gross Revenue]]-Sales_Data[[#This Row],[Discount Amount ]]</f>
        <v>28400</v>
      </c>
      <c r="O3517" s="7">
        <f>Sales_Data[[#This Row],[OrderQuantity]] *Sales_Data[[#This Row],[UnitCost]]</f>
        <v>19200</v>
      </c>
      <c r="P3517" s="7">
        <f>Sales_Data[[#This Row],[ItemCost]] +Sales_Data[[#This Row],[ShippingCost]]</f>
        <v>19757.2</v>
      </c>
      <c r="Q3517" s="7">
        <f>Sales_Data[[#This Row],[Gross Revenue]]-Sales_Data[[#This Row],[TotalFinancialCost]]</f>
        <v>9042.7999999999993</v>
      </c>
      <c r="R3517" s="7">
        <f>Sales_Data[[#This Row],[Actul Bill Amount]]-Sales_Data[[#This Row],[ShippingCost]]</f>
        <v>27842.799999999999</v>
      </c>
      <c r="S3517">
        <v>488</v>
      </c>
      <c r="T3517">
        <v>557.20000000000005</v>
      </c>
      <c r="U3517" t="s">
        <v>58</v>
      </c>
      <c r="V3517">
        <v>800</v>
      </c>
      <c r="W3517" t="s">
        <v>22</v>
      </c>
      <c r="X3517" t="str">
        <f t="shared" si="109"/>
        <v>Nagpur</v>
      </c>
    </row>
    <row r="3518" spans="1:24" x14ac:dyDescent="0.4">
      <c r="A3518">
        <v>103517</v>
      </c>
      <c r="B3518" s="5">
        <v>45849.763194444444</v>
      </c>
      <c r="C3518" s="3" t="str">
        <f>TEXT(Sales_Data[[#This Row],[OrderDate]],"mmmm")</f>
        <v>July</v>
      </c>
      <c r="D3518" s="3" t="str">
        <f t="shared" si="108"/>
        <v>2025</v>
      </c>
      <c r="E3518" t="s">
        <v>48</v>
      </c>
      <c r="F3518" t="s">
        <v>40</v>
      </c>
      <c r="G3518" t="s">
        <v>15</v>
      </c>
      <c r="H3518" t="s">
        <v>25</v>
      </c>
      <c r="I3518" t="s">
        <v>100</v>
      </c>
      <c r="J3518">
        <v>87</v>
      </c>
      <c r="K3518">
        <v>5500</v>
      </c>
      <c r="L3518" s="7">
        <f>Sales_Data[[#This Row],[OrderQuantity]] *Sales_Data[[#This Row],[UnitPrice]]</f>
        <v>478500</v>
      </c>
      <c r="M3518" s="7">
        <f>Sales_Data[[#This Row],[UnitPrice]]-Sales_Data[[#This Row],[UnitCost]]</f>
        <v>2000</v>
      </c>
      <c r="N3518" s="7">
        <f>Sales_Data[[#This Row],[Gross Revenue]]-Sales_Data[[#This Row],[Discount Amount ]]</f>
        <v>476500</v>
      </c>
      <c r="O3518" s="7">
        <f>Sales_Data[[#This Row],[OrderQuantity]] *Sales_Data[[#This Row],[UnitCost]]</f>
        <v>304500</v>
      </c>
      <c r="P3518" s="7">
        <f>Sales_Data[[#This Row],[ItemCost]] +Sales_Data[[#This Row],[ShippingCost]]</f>
        <v>306272.18</v>
      </c>
      <c r="Q3518" s="7">
        <f>Sales_Data[[#This Row],[Gross Revenue]]-Sales_Data[[#This Row],[TotalFinancialCost]]</f>
        <v>172227.82</v>
      </c>
      <c r="R3518" s="7">
        <f>Sales_Data[[#This Row],[Actul Bill Amount]]-Sales_Data[[#This Row],[ShippingCost]]</f>
        <v>474727.82</v>
      </c>
      <c r="S3518">
        <v>720</v>
      </c>
      <c r="T3518">
        <v>1772.18</v>
      </c>
      <c r="U3518" t="s">
        <v>41</v>
      </c>
      <c r="V3518">
        <v>3500</v>
      </c>
      <c r="W3518" t="s">
        <v>27</v>
      </c>
      <c r="X3518" t="str">
        <f t="shared" si="109"/>
        <v>Mumbai</v>
      </c>
    </row>
    <row r="3519" spans="1:24" x14ac:dyDescent="0.4">
      <c r="A3519">
        <v>103518</v>
      </c>
      <c r="B3519" s="5">
        <v>45906.928472222222</v>
      </c>
      <c r="C3519" s="3" t="str">
        <f>TEXT(Sales_Data[[#This Row],[OrderDate]],"mmmm")</f>
        <v>September</v>
      </c>
      <c r="D3519" s="3" t="str">
        <f t="shared" si="108"/>
        <v>2025</v>
      </c>
      <c r="E3519" t="s">
        <v>13</v>
      </c>
      <c r="F3519" t="s">
        <v>14</v>
      </c>
      <c r="G3519" t="s">
        <v>31</v>
      </c>
      <c r="H3519" t="s">
        <v>37</v>
      </c>
      <c r="I3519" t="s">
        <v>100</v>
      </c>
      <c r="J3519">
        <v>34</v>
      </c>
      <c r="K3519">
        <v>6500</v>
      </c>
      <c r="L3519" s="7">
        <f>Sales_Data[[#This Row],[OrderQuantity]] *Sales_Data[[#This Row],[UnitPrice]]</f>
        <v>221000</v>
      </c>
      <c r="M3519" s="7">
        <f>Sales_Data[[#This Row],[UnitPrice]]-Sales_Data[[#This Row],[UnitCost]]</f>
        <v>2300</v>
      </c>
      <c r="N3519" s="7">
        <f>Sales_Data[[#This Row],[Gross Revenue]]-Sales_Data[[#This Row],[Discount Amount ]]</f>
        <v>218700</v>
      </c>
      <c r="O3519" s="7">
        <f>Sales_Data[[#This Row],[OrderQuantity]] *Sales_Data[[#This Row],[UnitCost]]</f>
        <v>142800</v>
      </c>
      <c r="P3519" s="7">
        <f>Sales_Data[[#This Row],[ItemCost]] +Sales_Data[[#This Row],[ShippingCost]]</f>
        <v>143692.49</v>
      </c>
      <c r="Q3519" s="7">
        <f>Sales_Data[[#This Row],[Gross Revenue]]-Sales_Data[[#This Row],[TotalFinancialCost]]</f>
        <v>77307.510000000009</v>
      </c>
      <c r="R3519" s="7">
        <f>Sales_Data[[#This Row],[Actul Bill Amount]]-Sales_Data[[#This Row],[ShippingCost]]</f>
        <v>217807.51</v>
      </c>
      <c r="S3519">
        <v>857</v>
      </c>
      <c r="T3519">
        <v>892.49</v>
      </c>
      <c r="U3519" t="s">
        <v>21</v>
      </c>
      <c r="V3519">
        <v>4200</v>
      </c>
      <c r="W3519" t="s">
        <v>38</v>
      </c>
      <c r="X3519" t="str">
        <f t="shared" si="109"/>
        <v>Kolkata</v>
      </c>
    </row>
    <row r="3520" spans="1:24" x14ac:dyDescent="0.4">
      <c r="A3520">
        <v>103519</v>
      </c>
      <c r="B3520" s="5">
        <v>45899.289583333331</v>
      </c>
      <c r="C3520" s="3" t="str">
        <f>TEXT(Sales_Data[[#This Row],[OrderDate]],"mmmm")</f>
        <v>August</v>
      </c>
      <c r="D3520" s="3" t="str">
        <f t="shared" si="108"/>
        <v>2025</v>
      </c>
      <c r="E3520" t="s">
        <v>34</v>
      </c>
      <c r="F3520" t="s">
        <v>40</v>
      </c>
      <c r="G3520" t="s">
        <v>15</v>
      </c>
      <c r="H3520" t="s">
        <v>16</v>
      </c>
      <c r="I3520" t="s">
        <v>100</v>
      </c>
      <c r="J3520">
        <v>81</v>
      </c>
      <c r="K3520">
        <v>5500</v>
      </c>
      <c r="L3520" s="7">
        <f>Sales_Data[[#This Row],[OrderQuantity]] *Sales_Data[[#This Row],[UnitPrice]]</f>
        <v>445500</v>
      </c>
      <c r="M3520" s="7">
        <f>Sales_Data[[#This Row],[UnitPrice]]-Sales_Data[[#This Row],[UnitCost]]</f>
        <v>2000</v>
      </c>
      <c r="N3520" s="7">
        <f>Sales_Data[[#This Row],[Gross Revenue]]-Sales_Data[[#This Row],[Discount Amount ]]</f>
        <v>443500</v>
      </c>
      <c r="O3520" s="7">
        <f>Sales_Data[[#This Row],[OrderQuantity]] *Sales_Data[[#This Row],[UnitCost]]</f>
        <v>283500</v>
      </c>
      <c r="P3520" s="7">
        <f>Sales_Data[[#This Row],[ItemCost]] +Sales_Data[[#This Row],[ShippingCost]]</f>
        <v>283847.05</v>
      </c>
      <c r="Q3520" s="7">
        <f>Sales_Data[[#This Row],[Gross Revenue]]-Sales_Data[[#This Row],[TotalFinancialCost]]</f>
        <v>161652.95000000001</v>
      </c>
      <c r="R3520" s="7">
        <f>Sales_Data[[#This Row],[Actul Bill Amount]]-Sales_Data[[#This Row],[ShippingCost]]</f>
        <v>443152.95</v>
      </c>
      <c r="S3520">
        <v>938</v>
      </c>
      <c r="T3520">
        <v>347.05</v>
      </c>
      <c r="U3520" t="s">
        <v>41</v>
      </c>
      <c r="V3520">
        <v>3500</v>
      </c>
      <c r="W3520" t="s">
        <v>18</v>
      </c>
      <c r="X3520" t="str">
        <f t="shared" si="109"/>
        <v>Bengaluru</v>
      </c>
    </row>
    <row r="3521" spans="1:24" x14ac:dyDescent="0.4">
      <c r="A3521">
        <v>103520</v>
      </c>
      <c r="B3521" s="5">
        <v>45836.243055555555</v>
      </c>
      <c r="C3521" s="3" t="str">
        <f>TEXT(Sales_Data[[#This Row],[OrderDate]],"mmmm")</f>
        <v>June</v>
      </c>
      <c r="D3521" s="3" t="str">
        <f t="shared" si="108"/>
        <v>2025</v>
      </c>
      <c r="E3521" t="s">
        <v>45</v>
      </c>
      <c r="F3521" t="s">
        <v>46</v>
      </c>
      <c r="G3521" t="s">
        <v>29</v>
      </c>
      <c r="H3521" t="s">
        <v>25</v>
      </c>
      <c r="I3521" t="s">
        <v>100</v>
      </c>
      <c r="J3521">
        <v>7</v>
      </c>
      <c r="K3521">
        <v>15000</v>
      </c>
      <c r="L3521" s="7">
        <f>Sales_Data[[#This Row],[OrderQuantity]] *Sales_Data[[#This Row],[UnitPrice]]</f>
        <v>105000</v>
      </c>
      <c r="M3521" s="7">
        <f>Sales_Data[[#This Row],[UnitPrice]]-Sales_Data[[#This Row],[UnitCost]]</f>
        <v>5500</v>
      </c>
      <c r="N3521" s="7">
        <f>Sales_Data[[#This Row],[Gross Revenue]]-Sales_Data[[#This Row],[Discount Amount ]]</f>
        <v>99500</v>
      </c>
      <c r="O3521" s="7">
        <f>Sales_Data[[#This Row],[OrderQuantity]] *Sales_Data[[#This Row],[UnitCost]]</f>
        <v>66500</v>
      </c>
      <c r="P3521" s="7">
        <f>Sales_Data[[#This Row],[ItemCost]] +Sales_Data[[#This Row],[ShippingCost]]</f>
        <v>67029.91</v>
      </c>
      <c r="Q3521" s="7">
        <f>Sales_Data[[#This Row],[Gross Revenue]]-Sales_Data[[#This Row],[TotalFinancialCost]]</f>
        <v>37970.089999999997</v>
      </c>
      <c r="R3521" s="7">
        <f>Sales_Data[[#This Row],[Actul Bill Amount]]-Sales_Data[[#This Row],[ShippingCost]]</f>
        <v>98970.09</v>
      </c>
      <c r="S3521">
        <v>794</v>
      </c>
      <c r="T3521">
        <v>529.91</v>
      </c>
      <c r="U3521" t="s">
        <v>53</v>
      </c>
      <c r="V3521">
        <v>9500</v>
      </c>
      <c r="W3521" t="s">
        <v>27</v>
      </c>
      <c r="X3521" t="str">
        <f t="shared" si="109"/>
        <v>Mumbai</v>
      </c>
    </row>
    <row r="3522" spans="1:24" x14ac:dyDescent="0.4">
      <c r="A3522">
        <v>103521</v>
      </c>
      <c r="B3522" s="5">
        <v>45876.936111111114</v>
      </c>
      <c r="C3522" s="3" t="str">
        <f>TEXT(Sales_Data[[#This Row],[OrderDate]],"mmmm")</f>
        <v>August</v>
      </c>
      <c r="D3522" s="3" t="str">
        <f t="shared" ref="D3522:D3585" si="110">TEXT(B3522, "yyyy")</f>
        <v>2025</v>
      </c>
      <c r="E3522" t="s">
        <v>23</v>
      </c>
      <c r="F3522" t="s">
        <v>40</v>
      </c>
      <c r="G3522" t="s">
        <v>29</v>
      </c>
      <c r="H3522" t="s">
        <v>25</v>
      </c>
      <c r="I3522" t="s">
        <v>100</v>
      </c>
      <c r="J3522">
        <v>31</v>
      </c>
      <c r="K3522">
        <v>1500</v>
      </c>
      <c r="L3522" s="7">
        <f>Sales_Data[[#This Row],[OrderQuantity]] *Sales_Data[[#This Row],[UnitPrice]]</f>
        <v>46500</v>
      </c>
      <c r="M3522" s="7">
        <f>Sales_Data[[#This Row],[UnitPrice]]-Sales_Data[[#This Row],[UnitCost]]</f>
        <v>700</v>
      </c>
      <c r="N3522" s="7">
        <f>Sales_Data[[#This Row],[Gross Revenue]]-Sales_Data[[#This Row],[Discount Amount ]]</f>
        <v>45800</v>
      </c>
      <c r="O3522" s="7">
        <f>Sales_Data[[#This Row],[OrderQuantity]] *Sales_Data[[#This Row],[UnitCost]]</f>
        <v>24800</v>
      </c>
      <c r="P3522" s="7">
        <f>Sales_Data[[#This Row],[ItemCost]] +Sales_Data[[#This Row],[ShippingCost]]</f>
        <v>25711.84</v>
      </c>
      <c r="Q3522" s="7">
        <f>Sales_Data[[#This Row],[Gross Revenue]]-Sales_Data[[#This Row],[TotalFinancialCost]]</f>
        <v>20788.16</v>
      </c>
      <c r="R3522" s="7">
        <f>Sales_Data[[#This Row],[Actul Bill Amount]]-Sales_Data[[#This Row],[ShippingCost]]</f>
        <v>44888.160000000003</v>
      </c>
      <c r="S3522">
        <v>609</v>
      </c>
      <c r="T3522">
        <v>911.84</v>
      </c>
      <c r="U3522" t="s">
        <v>52</v>
      </c>
      <c r="V3522">
        <v>800</v>
      </c>
      <c r="W3522" t="s">
        <v>27</v>
      </c>
      <c r="X3522" t="str">
        <f t="shared" ref="X3522:X3585" si="111">_xlfn.TEXTBEFORE(W3522, " ")</f>
        <v>Mumbai</v>
      </c>
    </row>
    <row r="3523" spans="1:24" x14ac:dyDescent="0.4">
      <c r="A3523">
        <v>103522</v>
      </c>
      <c r="B3523" s="5">
        <v>45739.083333333336</v>
      </c>
      <c r="C3523" s="3" t="str">
        <f>TEXT(Sales_Data[[#This Row],[OrderDate]],"mmmm")</f>
        <v>March</v>
      </c>
      <c r="D3523" s="3" t="str">
        <f t="shared" si="110"/>
        <v>2025</v>
      </c>
      <c r="E3523" t="s">
        <v>42</v>
      </c>
      <c r="F3523" t="s">
        <v>35</v>
      </c>
      <c r="G3523" t="s">
        <v>29</v>
      </c>
      <c r="H3523" t="s">
        <v>37</v>
      </c>
      <c r="I3523" t="s">
        <v>100</v>
      </c>
      <c r="J3523">
        <v>13</v>
      </c>
      <c r="K3523">
        <v>8500</v>
      </c>
      <c r="L3523" s="7">
        <f>Sales_Data[[#This Row],[OrderQuantity]] *Sales_Data[[#This Row],[UnitPrice]]</f>
        <v>110500</v>
      </c>
      <c r="M3523" s="7">
        <f>Sales_Data[[#This Row],[UnitPrice]]-Sales_Data[[#This Row],[UnitCost]]</f>
        <v>3000</v>
      </c>
      <c r="N3523" s="7">
        <f>Sales_Data[[#This Row],[Gross Revenue]]-Sales_Data[[#This Row],[Discount Amount ]]</f>
        <v>107500</v>
      </c>
      <c r="O3523" s="7">
        <f>Sales_Data[[#This Row],[OrderQuantity]] *Sales_Data[[#This Row],[UnitCost]]</f>
        <v>71500</v>
      </c>
      <c r="P3523" s="7">
        <f>Sales_Data[[#This Row],[ItemCost]] +Sales_Data[[#This Row],[ShippingCost]]</f>
        <v>72513.320000000007</v>
      </c>
      <c r="Q3523" s="7">
        <f>Sales_Data[[#This Row],[Gross Revenue]]-Sales_Data[[#This Row],[TotalFinancialCost]]</f>
        <v>37986.679999999993</v>
      </c>
      <c r="R3523" s="7">
        <f>Sales_Data[[#This Row],[Actul Bill Amount]]-Sales_Data[[#This Row],[ShippingCost]]</f>
        <v>106486.68</v>
      </c>
      <c r="S3523">
        <v>323</v>
      </c>
      <c r="T3523">
        <v>1013.32</v>
      </c>
      <c r="U3523" t="s">
        <v>49</v>
      </c>
      <c r="V3523">
        <v>5500</v>
      </c>
      <c r="W3523" t="s">
        <v>38</v>
      </c>
      <c r="X3523" t="str">
        <f t="shared" si="111"/>
        <v>Kolkata</v>
      </c>
    </row>
    <row r="3524" spans="1:24" x14ac:dyDescent="0.4">
      <c r="A3524">
        <v>103523</v>
      </c>
      <c r="B3524" s="5">
        <v>45749.942361111112</v>
      </c>
      <c r="C3524" s="3" t="str">
        <f>TEXT(Sales_Data[[#This Row],[OrderDate]],"mmmm")</f>
        <v>April</v>
      </c>
      <c r="D3524" s="3" t="str">
        <f t="shared" si="110"/>
        <v>2025</v>
      </c>
      <c r="E3524" t="s">
        <v>48</v>
      </c>
      <c r="F3524" t="s">
        <v>28</v>
      </c>
      <c r="G3524" t="s">
        <v>31</v>
      </c>
      <c r="H3524" t="s">
        <v>37</v>
      </c>
      <c r="I3524" t="s">
        <v>100</v>
      </c>
      <c r="J3524">
        <v>18</v>
      </c>
      <c r="K3524">
        <v>450</v>
      </c>
      <c r="L3524" s="7">
        <f>Sales_Data[[#This Row],[OrderQuantity]] *Sales_Data[[#This Row],[UnitPrice]]</f>
        <v>8100</v>
      </c>
      <c r="M3524" s="7">
        <f>Sales_Data[[#This Row],[UnitPrice]]-Sales_Data[[#This Row],[UnitCost]]</f>
        <v>250</v>
      </c>
      <c r="N3524" s="7">
        <f>Sales_Data[[#This Row],[Gross Revenue]]-Sales_Data[[#This Row],[Discount Amount ]]</f>
        <v>7850</v>
      </c>
      <c r="O3524" s="7">
        <f>Sales_Data[[#This Row],[OrderQuantity]] *Sales_Data[[#This Row],[UnitCost]]</f>
        <v>3600</v>
      </c>
      <c r="P3524" s="7">
        <f>Sales_Data[[#This Row],[ItemCost]] +Sales_Data[[#This Row],[ShippingCost]]</f>
        <v>4076.66</v>
      </c>
      <c r="Q3524" s="7">
        <f>Sales_Data[[#This Row],[Gross Revenue]]-Sales_Data[[#This Row],[TotalFinancialCost]]</f>
        <v>4023.34</v>
      </c>
      <c r="R3524" s="7">
        <f>Sales_Data[[#This Row],[Actul Bill Amount]]-Sales_Data[[#This Row],[ShippingCost]]</f>
        <v>7373.34</v>
      </c>
      <c r="S3524">
        <v>337</v>
      </c>
      <c r="T3524">
        <v>476.66</v>
      </c>
      <c r="U3524" t="s">
        <v>30</v>
      </c>
      <c r="V3524">
        <v>200</v>
      </c>
      <c r="W3524" t="s">
        <v>38</v>
      </c>
      <c r="X3524" t="str">
        <f t="shared" si="111"/>
        <v>Kolkata</v>
      </c>
    </row>
    <row r="3525" spans="1:24" x14ac:dyDescent="0.4">
      <c r="A3525">
        <v>103524</v>
      </c>
      <c r="B3525" s="5">
        <v>45832.529166666667</v>
      </c>
      <c r="C3525" s="3" t="str">
        <f>TEXT(Sales_Data[[#This Row],[OrderDate]],"mmmm")</f>
        <v>June</v>
      </c>
      <c r="D3525" s="3" t="str">
        <f t="shared" si="110"/>
        <v>2025</v>
      </c>
      <c r="E3525" t="s">
        <v>23</v>
      </c>
      <c r="F3525" t="s">
        <v>35</v>
      </c>
      <c r="G3525" t="s">
        <v>29</v>
      </c>
      <c r="H3525" t="s">
        <v>25</v>
      </c>
      <c r="I3525" t="s">
        <v>100</v>
      </c>
      <c r="J3525">
        <v>37</v>
      </c>
      <c r="K3525">
        <v>8500</v>
      </c>
      <c r="L3525" s="7">
        <f>Sales_Data[[#This Row],[OrderQuantity]] *Sales_Data[[#This Row],[UnitPrice]]</f>
        <v>314500</v>
      </c>
      <c r="M3525" s="7">
        <f>Sales_Data[[#This Row],[UnitPrice]]-Sales_Data[[#This Row],[UnitCost]]</f>
        <v>3000</v>
      </c>
      <c r="N3525" s="7">
        <f>Sales_Data[[#This Row],[Gross Revenue]]-Sales_Data[[#This Row],[Discount Amount ]]</f>
        <v>311500</v>
      </c>
      <c r="O3525" s="7">
        <f>Sales_Data[[#This Row],[OrderQuantity]] *Sales_Data[[#This Row],[UnitCost]]</f>
        <v>203500</v>
      </c>
      <c r="P3525" s="7">
        <f>Sales_Data[[#This Row],[ItemCost]] +Sales_Data[[#This Row],[ShippingCost]]</f>
        <v>203843.56</v>
      </c>
      <c r="Q3525" s="7">
        <f>Sales_Data[[#This Row],[Gross Revenue]]-Sales_Data[[#This Row],[TotalFinancialCost]]</f>
        <v>110656.44</v>
      </c>
      <c r="R3525" s="7">
        <f>Sales_Data[[#This Row],[Actul Bill Amount]]-Sales_Data[[#This Row],[ShippingCost]]</f>
        <v>311156.44</v>
      </c>
      <c r="S3525">
        <v>730</v>
      </c>
      <c r="T3525">
        <v>343.56</v>
      </c>
      <c r="U3525" t="s">
        <v>49</v>
      </c>
      <c r="V3525">
        <v>5500</v>
      </c>
      <c r="W3525" t="s">
        <v>27</v>
      </c>
      <c r="X3525" t="str">
        <f t="shared" si="111"/>
        <v>Mumbai</v>
      </c>
    </row>
    <row r="3526" spans="1:24" x14ac:dyDescent="0.4">
      <c r="A3526">
        <v>103525</v>
      </c>
      <c r="B3526" s="5">
        <v>45896.277777777781</v>
      </c>
      <c r="C3526" s="3" t="str">
        <f>TEXT(Sales_Data[[#This Row],[OrderDate]],"mmmm")</f>
        <v>August</v>
      </c>
      <c r="D3526" s="3" t="str">
        <f t="shared" si="110"/>
        <v>2025</v>
      </c>
      <c r="E3526" t="s">
        <v>34</v>
      </c>
      <c r="F3526" t="s">
        <v>14</v>
      </c>
      <c r="G3526" t="s">
        <v>29</v>
      </c>
      <c r="H3526" t="s">
        <v>37</v>
      </c>
      <c r="I3526" t="s">
        <v>100</v>
      </c>
      <c r="J3526">
        <v>1</v>
      </c>
      <c r="K3526">
        <v>6500</v>
      </c>
      <c r="L3526" s="7">
        <f>Sales_Data[[#This Row],[OrderQuantity]] *Sales_Data[[#This Row],[UnitPrice]]</f>
        <v>6500</v>
      </c>
      <c r="M3526" s="7">
        <f>Sales_Data[[#This Row],[UnitPrice]]-Sales_Data[[#This Row],[UnitCost]]</f>
        <v>2300</v>
      </c>
      <c r="N3526" s="7">
        <f>Sales_Data[[#This Row],[Gross Revenue]]-Sales_Data[[#This Row],[Discount Amount ]]</f>
        <v>4200</v>
      </c>
      <c r="O3526" s="7">
        <f>Sales_Data[[#This Row],[OrderQuantity]] *Sales_Data[[#This Row],[UnitCost]]</f>
        <v>4200</v>
      </c>
      <c r="P3526" s="7">
        <f>Sales_Data[[#This Row],[ItemCost]] +Sales_Data[[#This Row],[ShippingCost]]</f>
        <v>4820.42</v>
      </c>
      <c r="Q3526" s="7">
        <f>Sales_Data[[#This Row],[Gross Revenue]]-Sales_Data[[#This Row],[TotalFinancialCost]]</f>
        <v>1679.58</v>
      </c>
      <c r="R3526" s="7">
        <f>Sales_Data[[#This Row],[Actul Bill Amount]]-Sales_Data[[#This Row],[ShippingCost]]</f>
        <v>3579.58</v>
      </c>
      <c r="S3526">
        <v>666</v>
      </c>
      <c r="T3526">
        <v>620.41999999999996</v>
      </c>
      <c r="U3526" t="s">
        <v>21</v>
      </c>
      <c r="V3526">
        <v>4200</v>
      </c>
      <c r="W3526" t="s">
        <v>38</v>
      </c>
      <c r="X3526" t="str">
        <f t="shared" si="111"/>
        <v>Kolkata</v>
      </c>
    </row>
    <row r="3527" spans="1:24" x14ac:dyDescent="0.4">
      <c r="A3527">
        <v>103526</v>
      </c>
      <c r="B3527" s="5">
        <v>45917.059027777781</v>
      </c>
      <c r="C3527" s="3" t="str">
        <f>TEXT(Sales_Data[[#This Row],[OrderDate]],"mmmm")</f>
        <v>September</v>
      </c>
      <c r="D3527" s="3" t="str">
        <f t="shared" si="110"/>
        <v>2025</v>
      </c>
      <c r="E3527" t="s">
        <v>19</v>
      </c>
      <c r="F3527" t="s">
        <v>14</v>
      </c>
      <c r="G3527" t="s">
        <v>15</v>
      </c>
      <c r="H3527" t="s">
        <v>16</v>
      </c>
      <c r="I3527" t="s">
        <v>100</v>
      </c>
      <c r="J3527">
        <v>21</v>
      </c>
      <c r="K3527">
        <v>6500</v>
      </c>
      <c r="L3527" s="7">
        <f>Sales_Data[[#This Row],[OrderQuantity]] *Sales_Data[[#This Row],[UnitPrice]]</f>
        <v>136500</v>
      </c>
      <c r="M3527" s="7">
        <f>Sales_Data[[#This Row],[UnitPrice]]-Sales_Data[[#This Row],[UnitCost]]</f>
        <v>2300</v>
      </c>
      <c r="N3527" s="7">
        <f>Sales_Data[[#This Row],[Gross Revenue]]-Sales_Data[[#This Row],[Discount Amount ]]</f>
        <v>134200</v>
      </c>
      <c r="O3527" s="7">
        <f>Sales_Data[[#This Row],[OrderQuantity]] *Sales_Data[[#This Row],[UnitCost]]</f>
        <v>88200</v>
      </c>
      <c r="P3527" s="7">
        <f>Sales_Data[[#This Row],[ItemCost]] +Sales_Data[[#This Row],[ShippingCost]]</f>
        <v>91080.6</v>
      </c>
      <c r="Q3527" s="7">
        <f>Sales_Data[[#This Row],[Gross Revenue]]-Sales_Data[[#This Row],[TotalFinancialCost]]</f>
        <v>45419.399999999994</v>
      </c>
      <c r="R3527" s="7">
        <f>Sales_Data[[#This Row],[Actul Bill Amount]]-Sales_Data[[#This Row],[ShippingCost]]</f>
        <v>131319.4</v>
      </c>
      <c r="S3527">
        <v>984</v>
      </c>
      <c r="T3527">
        <v>2880.6</v>
      </c>
      <c r="U3527" t="s">
        <v>21</v>
      </c>
      <c r="V3527">
        <v>4200</v>
      </c>
      <c r="W3527" t="s">
        <v>18</v>
      </c>
      <c r="X3527" t="str">
        <f t="shared" si="111"/>
        <v>Bengaluru</v>
      </c>
    </row>
    <row r="3528" spans="1:24" x14ac:dyDescent="0.4">
      <c r="A3528">
        <v>103527</v>
      </c>
      <c r="B3528" s="5">
        <v>46022.755555555559</v>
      </c>
      <c r="C3528" s="3" t="str">
        <f>TEXT(Sales_Data[[#This Row],[OrderDate]],"mmmm")</f>
        <v>December</v>
      </c>
      <c r="D3528" s="3" t="str">
        <f t="shared" si="110"/>
        <v>2025</v>
      </c>
      <c r="E3528" t="s">
        <v>48</v>
      </c>
      <c r="F3528" t="s">
        <v>55</v>
      </c>
      <c r="G3528" t="s">
        <v>31</v>
      </c>
      <c r="H3528" t="s">
        <v>20</v>
      </c>
      <c r="I3528" t="s">
        <v>100</v>
      </c>
      <c r="J3528">
        <v>34</v>
      </c>
      <c r="K3528">
        <v>600</v>
      </c>
      <c r="L3528" s="7">
        <f>Sales_Data[[#This Row],[OrderQuantity]] *Sales_Data[[#This Row],[UnitPrice]]</f>
        <v>20400</v>
      </c>
      <c r="M3528" s="7">
        <f>Sales_Data[[#This Row],[UnitPrice]]-Sales_Data[[#This Row],[UnitCost]]</f>
        <v>250</v>
      </c>
      <c r="N3528" s="7">
        <f>Sales_Data[[#This Row],[Gross Revenue]]-Sales_Data[[#This Row],[Discount Amount ]]</f>
        <v>20150</v>
      </c>
      <c r="O3528" s="7">
        <f>Sales_Data[[#This Row],[OrderQuantity]] *Sales_Data[[#This Row],[UnitCost]]</f>
        <v>11900</v>
      </c>
      <c r="P3528" s="7">
        <f>Sales_Data[[#This Row],[ItemCost]] +Sales_Data[[#This Row],[ShippingCost]]</f>
        <v>13075.86</v>
      </c>
      <c r="Q3528" s="7">
        <f>Sales_Data[[#This Row],[Gross Revenue]]-Sales_Data[[#This Row],[TotalFinancialCost]]</f>
        <v>7324.1399999999994</v>
      </c>
      <c r="R3528" s="7">
        <f>Sales_Data[[#This Row],[Actul Bill Amount]]-Sales_Data[[#This Row],[ShippingCost]]</f>
        <v>18974.14</v>
      </c>
      <c r="S3528">
        <v>837</v>
      </c>
      <c r="T3528">
        <v>1175.8599999999999</v>
      </c>
      <c r="U3528" t="s">
        <v>57</v>
      </c>
      <c r="V3528">
        <v>350</v>
      </c>
      <c r="W3528" t="s">
        <v>22</v>
      </c>
      <c r="X3528" t="str">
        <f t="shared" si="111"/>
        <v>Nagpur</v>
      </c>
    </row>
    <row r="3529" spans="1:24" x14ac:dyDescent="0.4">
      <c r="A3529">
        <v>103528</v>
      </c>
      <c r="B3529" s="5">
        <v>45820.127083333333</v>
      </c>
      <c r="C3529" s="3" t="str">
        <f>TEXT(Sales_Data[[#This Row],[OrderDate]],"mmmm")</f>
        <v>June</v>
      </c>
      <c r="D3529" s="3" t="str">
        <f t="shared" si="110"/>
        <v>2025</v>
      </c>
      <c r="E3529" t="s">
        <v>34</v>
      </c>
      <c r="F3529" t="s">
        <v>46</v>
      </c>
      <c r="G3529" t="s">
        <v>29</v>
      </c>
      <c r="H3529" t="s">
        <v>37</v>
      </c>
      <c r="I3529" t="s">
        <v>100</v>
      </c>
      <c r="J3529">
        <v>82</v>
      </c>
      <c r="K3529">
        <v>4500</v>
      </c>
      <c r="L3529" s="7">
        <f>Sales_Data[[#This Row],[OrderQuantity]] *Sales_Data[[#This Row],[UnitPrice]]</f>
        <v>369000</v>
      </c>
      <c r="M3529" s="7">
        <f>Sales_Data[[#This Row],[UnitPrice]]-Sales_Data[[#This Row],[UnitCost]]</f>
        <v>1700</v>
      </c>
      <c r="N3529" s="7">
        <f>Sales_Data[[#This Row],[Gross Revenue]]-Sales_Data[[#This Row],[Discount Amount ]]</f>
        <v>367300</v>
      </c>
      <c r="O3529" s="7">
        <f>Sales_Data[[#This Row],[OrderQuantity]] *Sales_Data[[#This Row],[UnitCost]]</f>
        <v>229600</v>
      </c>
      <c r="P3529" s="7">
        <f>Sales_Data[[#This Row],[ItemCost]] +Sales_Data[[#This Row],[ShippingCost]]</f>
        <v>231547.45</v>
      </c>
      <c r="Q3529" s="7">
        <f>Sales_Data[[#This Row],[Gross Revenue]]-Sales_Data[[#This Row],[TotalFinancialCost]]</f>
        <v>137452.54999999999</v>
      </c>
      <c r="R3529" s="7">
        <f>Sales_Data[[#This Row],[Actul Bill Amount]]-Sales_Data[[#This Row],[ShippingCost]]</f>
        <v>365352.55</v>
      </c>
      <c r="S3529">
        <v>422</v>
      </c>
      <c r="T3529">
        <v>1947.45</v>
      </c>
      <c r="U3529" t="s">
        <v>47</v>
      </c>
      <c r="V3529">
        <v>2800</v>
      </c>
      <c r="W3529" t="s">
        <v>38</v>
      </c>
      <c r="X3529" t="str">
        <f t="shared" si="111"/>
        <v>Kolkata</v>
      </c>
    </row>
    <row r="3530" spans="1:24" x14ac:dyDescent="0.4">
      <c r="A3530">
        <v>103529</v>
      </c>
      <c r="B3530" s="5">
        <v>45705.981944444444</v>
      </c>
      <c r="C3530" s="3" t="str">
        <f>TEXT(Sales_Data[[#This Row],[OrderDate]],"mmmm")</f>
        <v>February</v>
      </c>
      <c r="D3530" s="3" t="str">
        <f t="shared" si="110"/>
        <v>2025</v>
      </c>
      <c r="E3530" t="s">
        <v>23</v>
      </c>
      <c r="F3530" t="s">
        <v>43</v>
      </c>
      <c r="G3530" t="s">
        <v>29</v>
      </c>
      <c r="H3530" t="s">
        <v>37</v>
      </c>
      <c r="I3530" t="s">
        <v>100</v>
      </c>
      <c r="J3530">
        <v>93</v>
      </c>
      <c r="K3530">
        <v>2800</v>
      </c>
      <c r="L3530" s="7">
        <f>Sales_Data[[#This Row],[OrderQuantity]] *Sales_Data[[#This Row],[UnitPrice]]</f>
        <v>260400</v>
      </c>
      <c r="M3530" s="7">
        <f>Sales_Data[[#This Row],[UnitPrice]]-Sales_Data[[#This Row],[UnitCost]]</f>
        <v>1300</v>
      </c>
      <c r="N3530" s="7">
        <f>Sales_Data[[#This Row],[Gross Revenue]]-Sales_Data[[#This Row],[Discount Amount ]]</f>
        <v>259100</v>
      </c>
      <c r="O3530" s="7">
        <f>Sales_Data[[#This Row],[OrderQuantity]] *Sales_Data[[#This Row],[UnitCost]]</f>
        <v>139500</v>
      </c>
      <c r="P3530" s="7">
        <f>Sales_Data[[#This Row],[ItemCost]] +Sales_Data[[#This Row],[ShippingCost]]</f>
        <v>140563.74</v>
      </c>
      <c r="Q3530" s="7">
        <f>Sales_Data[[#This Row],[Gross Revenue]]-Sales_Data[[#This Row],[TotalFinancialCost]]</f>
        <v>119836.26000000001</v>
      </c>
      <c r="R3530" s="7">
        <f>Sales_Data[[#This Row],[Actul Bill Amount]]-Sales_Data[[#This Row],[ShippingCost]]</f>
        <v>258036.26</v>
      </c>
      <c r="S3530">
        <v>526</v>
      </c>
      <c r="T3530">
        <v>1063.74</v>
      </c>
      <c r="U3530" t="s">
        <v>61</v>
      </c>
      <c r="V3530">
        <v>1500</v>
      </c>
      <c r="W3530" t="s">
        <v>38</v>
      </c>
      <c r="X3530" t="str">
        <f t="shared" si="111"/>
        <v>Kolkata</v>
      </c>
    </row>
    <row r="3531" spans="1:24" x14ac:dyDescent="0.4">
      <c r="A3531">
        <v>103530</v>
      </c>
      <c r="B3531" s="5">
        <v>45986.022222222222</v>
      </c>
      <c r="C3531" s="3" t="str">
        <f>TEXT(Sales_Data[[#This Row],[OrderDate]],"mmmm")</f>
        <v>November</v>
      </c>
      <c r="D3531" s="3" t="str">
        <f t="shared" si="110"/>
        <v>2025</v>
      </c>
      <c r="E3531" t="s">
        <v>13</v>
      </c>
      <c r="F3531" t="s">
        <v>40</v>
      </c>
      <c r="G3531" t="s">
        <v>29</v>
      </c>
      <c r="H3531" t="s">
        <v>25</v>
      </c>
      <c r="I3531" t="s">
        <v>100</v>
      </c>
      <c r="J3531">
        <v>59</v>
      </c>
      <c r="K3531">
        <v>1500</v>
      </c>
      <c r="L3531" s="7">
        <f>Sales_Data[[#This Row],[OrderQuantity]] *Sales_Data[[#This Row],[UnitPrice]]</f>
        <v>88500</v>
      </c>
      <c r="M3531" s="7">
        <f>Sales_Data[[#This Row],[UnitPrice]]-Sales_Data[[#This Row],[UnitCost]]</f>
        <v>700</v>
      </c>
      <c r="N3531" s="7">
        <f>Sales_Data[[#This Row],[Gross Revenue]]-Sales_Data[[#This Row],[Discount Amount ]]</f>
        <v>87800</v>
      </c>
      <c r="O3531" s="7">
        <f>Sales_Data[[#This Row],[OrderQuantity]] *Sales_Data[[#This Row],[UnitCost]]</f>
        <v>47200</v>
      </c>
      <c r="P3531" s="7">
        <f>Sales_Data[[#This Row],[ItemCost]] +Sales_Data[[#This Row],[ShippingCost]]</f>
        <v>48032.79</v>
      </c>
      <c r="Q3531" s="7">
        <f>Sales_Data[[#This Row],[Gross Revenue]]-Sales_Data[[#This Row],[TotalFinancialCost]]</f>
        <v>40467.21</v>
      </c>
      <c r="R3531" s="7">
        <f>Sales_Data[[#This Row],[Actul Bill Amount]]-Sales_Data[[#This Row],[ShippingCost]]</f>
        <v>86967.21</v>
      </c>
      <c r="S3531">
        <v>474</v>
      </c>
      <c r="T3531">
        <v>832.79</v>
      </c>
      <c r="U3531" t="s">
        <v>52</v>
      </c>
      <c r="V3531">
        <v>800</v>
      </c>
      <c r="W3531" t="s">
        <v>27</v>
      </c>
      <c r="X3531" t="str">
        <f t="shared" si="111"/>
        <v>Mumbai</v>
      </c>
    </row>
    <row r="3532" spans="1:24" x14ac:dyDescent="0.4">
      <c r="A3532">
        <v>103531</v>
      </c>
      <c r="B3532" s="5">
        <v>45985.427777777775</v>
      </c>
      <c r="C3532" s="3" t="str">
        <f>TEXT(Sales_Data[[#This Row],[OrderDate]],"mmmm")</f>
        <v>November</v>
      </c>
      <c r="D3532" s="3" t="str">
        <f t="shared" si="110"/>
        <v>2025</v>
      </c>
      <c r="E3532" t="s">
        <v>48</v>
      </c>
      <c r="F3532" t="s">
        <v>35</v>
      </c>
      <c r="G3532" t="s">
        <v>15</v>
      </c>
      <c r="H3532" t="s">
        <v>32</v>
      </c>
      <c r="I3532" t="s">
        <v>100</v>
      </c>
      <c r="J3532">
        <v>98</v>
      </c>
      <c r="K3532">
        <v>12000</v>
      </c>
      <c r="L3532" s="7">
        <f>Sales_Data[[#This Row],[OrderQuantity]] *Sales_Data[[#This Row],[UnitPrice]]</f>
        <v>1176000</v>
      </c>
      <c r="M3532" s="7">
        <f>Sales_Data[[#This Row],[UnitPrice]]-Sales_Data[[#This Row],[UnitCost]]</f>
        <v>4000</v>
      </c>
      <c r="N3532" s="7">
        <f>Sales_Data[[#This Row],[Gross Revenue]]-Sales_Data[[#This Row],[Discount Amount ]]</f>
        <v>1172000</v>
      </c>
      <c r="O3532" s="7">
        <f>Sales_Data[[#This Row],[OrderQuantity]] *Sales_Data[[#This Row],[UnitCost]]</f>
        <v>784000</v>
      </c>
      <c r="P3532" s="7">
        <f>Sales_Data[[#This Row],[ItemCost]] +Sales_Data[[#This Row],[ShippingCost]]</f>
        <v>785048.83</v>
      </c>
      <c r="Q3532" s="7">
        <f>Sales_Data[[#This Row],[Gross Revenue]]-Sales_Data[[#This Row],[TotalFinancialCost]]</f>
        <v>390951.17000000004</v>
      </c>
      <c r="R3532" s="7">
        <f>Sales_Data[[#This Row],[Actul Bill Amount]]-Sales_Data[[#This Row],[ShippingCost]]</f>
        <v>1170951.17</v>
      </c>
      <c r="S3532">
        <v>536</v>
      </c>
      <c r="T3532">
        <v>1048.83</v>
      </c>
      <c r="U3532" t="s">
        <v>36</v>
      </c>
      <c r="V3532">
        <v>8000</v>
      </c>
      <c r="W3532" t="s">
        <v>33</v>
      </c>
      <c r="X3532" t="str">
        <f t="shared" si="111"/>
        <v>Delhi</v>
      </c>
    </row>
    <row r="3533" spans="1:24" x14ac:dyDescent="0.4">
      <c r="A3533">
        <v>103532</v>
      </c>
      <c r="B3533" s="5">
        <v>45773.042361111111</v>
      </c>
      <c r="C3533" s="3" t="str">
        <f>TEXT(Sales_Data[[#This Row],[OrderDate]],"mmmm")</f>
        <v>April</v>
      </c>
      <c r="D3533" s="3" t="str">
        <f t="shared" si="110"/>
        <v>2025</v>
      </c>
      <c r="E3533" t="s">
        <v>23</v>
      </c>
      <c r="F3533" t="s">
        <v>46</v>
      </c>
      <c r="G3533" t="s">
        <v>31</v>
      </c>
      <c r="H3533" t="s">
        <v>20</v>
      </c>
      <c r="I3533" t="s">
        <v>100</v>
      </c>
      <c r="J3533">
        <v>37</v>
      </c>
      <c r="K3533">
        <v>4500</v>
      </c>
      <c r="L3533" s="7">
        <f>Sales_Data[[#This Row],[OrderQuantity]] *Sales_Data[[#This Row],[UnitPrice]]</f>
        <v>166500</v>
      </c>
      <c r="M3533" s="7">
        <f>Sales_Data[[#This Row],[UnitPrice]]-Sales_Data[[#This Row],[UnitCost]]</f>
        <v>1700</v>
      </c>
      <c r="N3533" s="7">
        <f>Sales_Data[[#This Row],[Gross Revenue]]-Sales_Data[[#This Row],[Discount Amount ]]</f>
        <v>164800</v>
      </c>
      <c r="O3533" s="7">
        <f>Sales_Data[[#This Row],[OrderQuantity]] *Sales_Data[[#This Row],[UnitCost]]</f>
        <v>103600</v>
      </c>
      <c r="P3533" s="7">
        <f>Sales_Data[[#This Row],[ItemCost]] +Sales_Data[[#This Row],[ShippingCost]]</f>
        <v>104321.04</v>
      </c>
      <c r="Q3533" s="7">
        <f>Sales_Data[[#This Row],[Gross Revenue]]-Sales_Data[[#This Row],[TotalFinancialCost]]</f>
        <v>62178.960000000006</v>
      </c>
      <c r="R3533" s="7">
        <f>Sales_Data[[#This Row],[Actul Bill Amount]]-Sales_Data[[#This Row],[ShippingCost]]</f>
        <v>164078.96</v>
      </c>
      <c r="S3533">
        <v>978</v>
      </c>
      <c r="T3533">
        <v>721.04</v>
      </c>
      <c r="U3533" t="s">
        <v>47</v>
      </c>
      <c r="V3533">
        <v>2800</v>
      </c>
      <c r="W3533" t="s">
        <v>22</v>
      </c>
      <c r="X3533" t="str">
        <f t="shared" si="111"/>
        <v>Nagpur</v>
      </c>
    </row>
    <row r="3534" spans="1:24" x14ac:dyDescent="0.4">
      <c r="A3534">
        <v>103533</v>
      </c>
      <c r="B3534" s="5">
        <v>45994.07708333333</v>
      </c>
      <c r="C3534" s="3" t="str">
        <f>TEXT(Sales_Data[[#This Row],[OrderDate]],"mmmm")</f>
        <v>December</v>
      </c>
      <c r="D3534" s="3" t="str">
        <f t="shared" si="110"/>
        <v>2025</v>
      </c>
      <c r="E3534" t="s">
        <v>34</v>
      </c>
      <c r="F3534" t="s">
        <v>28</v>
      </c>
      <c r="G3534" t="s">
        <v>31</v>
      </c>
      <c r="H3534" t="s">
        <v>37</v>
      </c>
      <c r="I3534" t="s">
        <v>100</v>
      </c>
      <c r="J3534">
        <v>86</v>
      </c>
      <c r="K3534">
        <v>450</v>
      </c>
      <c r="L3534" s="7">
        <f>Sales_Data[[#This Row],[OrderQuantity]] *Sales_Data[[#This Row],[UnitPrice]]</f>
        <v>38700</v>
      </c>
      <c r="M3534" s="7">
        <f>Sales_Data[[#This Row],[UnitPrice]]-Sales_Data[[#This Row],[UnitCost]]</f>
        <v>250</v>
      </c>
      <c r="N3534" s="7">
        <f>Sales_Data[[#This Row],[Gross Revenue]]-Sales_Data[[#This Row],[Discount Amount ]]</f>
        <v>38450</v>
      </c>
      <c r="O3534" s="7">
        <f>Sales_Data[[#This Row],[OrderQuantity]] *Sales_Data[[#This Row],[UnitCost]]</f>
        <v>17200</v>
      </c>
      <c r="P3534" s="7">
        <f>Sales_Data[[#This Row],[ItemCost]] +Sales_Data[[#This Row],[ShippingCost]]</f>
        <v>17988.82</v>
      </c>
      <c r="Q3534" s="7">
        <f>Sales_Data[[#This Row],[Gross Revenue]]-Sales_Data[[#This Row],[TotalFinancialCost]]</f>
        <v>20711.18</v>
      </c>
      <c r="R3534" s="7">
        <f>Sales_Data[[#This Row],[Actul Bill Amount]]-Sales_Data[[#This Row],[ShippingCost]]</f>
        <v>37661.18</v>
      </c>
      <c r="S3534">
        <v>626</v>
      </c>
      <c r="T3534">
        <v>788.82</v>
      </c>
      <c r="U3534" t="s">
        <v>30</v>
      </c>
      <c r="V3534">
        <v>200</v>
      </c>
      <c r="W3534" t="s">
        <v>38</v>
      </c>
      <c r="X3534" t="str">
        <f t="shared" si="111"/>
        <v>Kolkata</v>
      </c>
    </row>
    <row r="3535" spans="1:24" x14ac:dyDescent="0.4">
      <c r="A3535">
        <v>103534</v>
      </c>
      <c r="B3535" s="5">
        <v>45994.571527777778</v>
      </c>
      <c r="C3535" s="3" t="str">
        <f>TEXT(Sales_Data[[#This Row],[OrderDate]],"mmmm")</f>
        <v>December</v>
      </c>
      <c r="D3535" s="3" t="str">
        <f t="shared" si="110"/>
        <v>2025</v>
      </c>
      <c r="E3535" t="s">
        <v>45</v>
      </c>
      <c r="F3535" t="s">
        <v>14</v>
      </c>
      <c r="G3535" t="s">
        <v>15</v>
      </c>
      <c r="H3535" t="s">
        <v>20</v>
      </c>
      <c r="I3535" t="s">
        <v>100</v>
      </c>
      <c r="J3535">
        <v>60</v>
      </c>
      <c r="K3535">
        <v>3200</v>
      </c>
      <c r="L3535" s="7">
        <f>Sales_Data[[#This Row],[OrderQuantity]] *Sales_Data[[#This Row],[UnitPrice]]</f>
        <v>192000</v>
      </c>
      <c r="M3535" s="7">
        <f>Sales_Data[[#This Row],[UnitPrice]]-Sales_Data[[#This Row],[UnitCost]]</f>
        <v>1200</v>
      </c>
      <c r="N3535" s="7">
        <f>Sales_Data[[#This Row],[Gross Revenue]]-Sales_Data[[#This Row],[Discount Amount ]]</f>
        <v>190800</v>
      </c>
      <c r="O3535" s="7">
        <f>Sales_Data[[#This Row],[OrderQuantity]] *Sales_Data[[#This Row],[UnitCost]]</f>
        <v>120000</v>
      </c>
      <c r="P3535" s="7">
        <f>Sales_Data[[#This Row],[ItemCost]] +Sales_Data[[#This Row],[ShippingCost]]</f>
        <v>120200.94</v>
      </c>
      <c r="Q3535" s="7">
        <f>Sales_Data[[#This Row],[Gross Revenue]]-Sales_Data[[#This Row],[TotalFinancialCost]]</f>
        <v>71799.06</v>
      </c>
      <c r="R3535" s="7">
        <f>Sales_Data[[#This Row],[Actul Bill Amount]]-Sales_Data[[#This Row],[ShippingCost]]</f>
        <v>190599.06</v>
      </c>
      <c r="S3535">
        <v>973</v>
      </c>
      <c r="T3535">
        <v>200.94</v>
      </c>
      <c r="U3535" t="s">
        <v>17</v>
      </c>
      <c r="V3535">
        <v>2000</v>
      </c>
      <c r="W3535" t="s">
        <v>22</v>
      </c>
      <c r="X3535" t="str">
        <f t="shared" si="111"/>
        <v>Nagpur</v>
      </c>
    </row>
    <row r="3536" spans="1:24" x14ac:dyDescent="0.4">
      <c r="A3536">
        <v>103535</v>
      </c>
      <c r="B3536" s="5">
        <v>45882.714583333334</v>
      </c>
      <c r="C3536" s="3" t="str">
        <f>TEXT(Sales_Data[[#This Row],[OrderDate]],"mmmm")</f>
        <v>August</v>
      </c>
      <c r="D3536" s="3" t="str">
        <f t="shared" si="110"/>
        <v>2025</v>
      </c>
      <c r="E3536" t="s">
        <v>42</v>
      </c>
      <c r="F3536" t="s">
        <v>43</v>
      </c>
      <c r="G3536" t="s">
        <v>15</v>
      </c>
      <c r="H3536" t="s">
        <v>16</v>
      </c>
      <c r="I3536" t="s">
        <v>100</v>
      </c>
      <c r="J3536">
        <v>11</v>
      </c>
      <c r="K3536">
        <v>2800</v>
      </c>
      <c r="L3536" s="7">
        <f>Sales_Data[[#This Row],[OrderQuantity]] *Sales_Data[[#This Row],[UnitPrice]]</f>
        <v>30800</v>
      </c>
      <c r="M3536" s="7">
        <f>Sales_Data[[#This Row],[UnitPrice]]-Sales_Data[[#This Row],[UnitCost]]</f>
        <v>1300</v>
      </c>
      <c r="N3536" s="7">
        <f>Sales_Data[[#This Row],[Gross Revenue]]-Sales_Data[[#This Row],[Discount Amount ]]</f>
        <v>29500</v>
      </c>
      <c r="O3536" s="7">
        <f>Sales_Data[[#This Row],[OrderQuantity]] *Sales_Data[[#This Row],[UnitCost]]</f>
        <v>16500</v>
      </c>
      <c r="P3536" s="7">
        <f>Sales_Data[[#This Row],[ItemCost]] +Sales_Data[[#This Row],[ShippingCost]]</f>
        <v>16822.05</v>
      </c>
      <c r="Q3536" s="7">
        <f>Sales_Data[[#This Row],[Gross Revenue]]-Sales_Data[[#This Row],[TotalFinancialCost]]</f>
        <v>13977.95</v>
      </c>
      <c r="R3536" s="7">
        <f>Sales_Data[[#This Row],[Actul Bill Amount]]-Sales_Data[[#This Row],[ShippingCost]]</f>
        <v>29177.95</v>
      </c>
      <c r="S3536">
        <v>970</v>
      </c>
      <c r="T3536">
        <v>322.05</v>
      </c>
      <c r="U3536" t="s">
        <v>61</v>
      </c>
      <c r="V3536">
        <v>1500</v>
      </c>
      <c r="W3536" t="s">
        <v>18</v>
      </c>
      <c r="X3536" t="str">
        <f t="shared" si="111"/>
        <v>Bengaluru</v>
      </c>
    </row>
    <row r="3537" spans="1:24" x14ac:dyDescent="0.4">
      <c r="A3537">
        <v>103536</v>
      </c>
      <c r="B3537" s="5">
        <v>46009.45416666667</v>
      </c>
      <c r="C3537" s="3" t="str">
        <f>TEXT(Sales_Data[[#This Row],[OrderDate]],"mmmm")</f>
        <v>December</v>
      </c>
      <c r="D3537" s="3" t="str">
        <f t="shared" si="110"/>
        <v>2025</v>
      </c>
      <c r="E3537" t="s">
        <v>48</v>
      </c>
      <c r="F3537" t="s">
        <v>28</v>
      </c>
      <c r="G3537" t="s">
        <v>31</v>
      </c>
      <c r="H3537" t="s">
        <v>25</v>
      </c>
      <c r="I3537" t="s">
        <v>100</v>
      </c>
      <c r="J3537">
        <v>82</v>
      </c>
      <c r="K3537">
        <v>2500</v>
      </c>
      <c r="L3537" s="7">
        <f>Sales_Data[[#This Row],[OrderQuantity]] *Sales_Data[[#This Row],[UnitPrice]]</f>
        <v>205000</v>
      </c>
      <c r="M3537" s="7">
        <f>Sales_Data[[#This Row],[UnitPrice]]-Sales_Data[[#This Row],[UnitCost]]</f>
        <v>1000</v>
      </c>
      <c r="N3537" s="7">
        <f>Sales_Data[[#This Row],[Gross Revenue]]-Sales_Data[[#This Row],[Discount Amount ]]</f>
        <v>204000</v>
      </c>
      <c r="O3537" s="7">
        <f>Sales_Data[[#This Row],[OrderQuantity]] *Sales_Data[[#This Row],[UnitCost]]</f>
        <v>123000</v>
      </c>
      <c r="P3537" s="7">
        <f>Sales_Data[[#This Row],[ItemCost]] +Sales_Data[[#This Row],[ShippingCost]]</f>
        <v>124051.58</v>
      </c>
      <c r="Q3537" s="7">
        <f>Sales_Data[[#This Row],[Gross Revenue]]-Sales_Data[[#This Row],[TotalFinancialCost]]</f>
        <v>80948.42</v>
      </c>
      <c r="R3537" s="7">
        <f>Sales_Data[[#This Row],[Actul Bill Amount]]-Sales_Data[[#This Row],[ShippingCost]]</f>
        <v>202948.42</v>
      </c>
      <c r="S3537">
        <v>1185</v>
      </c>
      <c r="T3537">
        <v>1051.58</v>
      </c>
      <c r="U3537" t="s">
        <v>54</v>
      </c>
      <c r="V3537">
        <v>1500</v>
      </c>
      <c r="W3537" t="s">
        <v>27</v>
      </c>
      <c r="X3537" t="str">
        <f t="shared" si="111"/>
        <v>Mumbai</v>
      </c>
    </row>
    <row r="3538" spans="1:24" x14ac:dyDescent="0.4">
      <c r="A3538">
        <v>103537</v>
      </c>
      <c r="B3538" s="5">
        <v>45985.068749999999</v>
      </c>
      <c r="C3538" s="3" t="str">
        <f>TEXT(Sales_Data[[#This Row],[OrderDate]],"mmmm")</f>
        <v>November</v>
      </c>
      <c r="D3538" s="3" t="str">
        <f t="shared" si="110"/>
        <v>2025</v>
      </c>
      <c r="E3538" t="s">
        <v>50</v>
      </c>
      <c r="F3538" t="s">
        <v>46</v>
      </c>
      <c r="G3538" t="s">
        <v>29</v>
      </c>
      <c r="H3538" t="s">
        <v>20</v>
      </c>
      <c r="I3538" t="s">
        <v>100</v>
      </c>
      <c r="J3538">
        <v>78</v>
      </c>
      <c r="K3538">
        <v>15000</v>
      </c>
      <c r="L3538" s="7">
        <f>Sales_Data[[#This Row],[OrderQuantity]] *Sales_Data[[#This Row],[UnitPrice]]</f>
        <v>1170000</v>
      </c>
      <c r="M3538" s="7">
        <f>Sales_Data[[#This Row],[UnitPrice]]-Sales_Data[[#This Row],[UnitCost]]</f>
        <v>5500</v>
      </c>
      <c r="N3538" s="7">
        <f>Sales_Data[[#This Row],[Gross Revenue]]-Sales_Data[[#This Row],[Discount Amount ]]</f>
        <v>1164500</v>
      </c>
      <c r="O3538" s="7">
        <f>Sales_Data[[#This Row],[OrderQuantity]] *Sales_Data[[#This Row],[UnitCost]]</f>
        <v>741000</v>
      </c>
      <c r="P3538" s="7">
        <f>Sales_Data[[#This Row],[ItemCost]] +Sales_Data[[#This Row],[ShippingCost]]</f>
        <v>741717.75</v>
      </c>
      <c r="Q3538" s="7">
        <f>Sales_Data[[#This Row],[Gross Revenue]]-Sales_Data[[#This Row],[TotalFinancialCost]]</f>
        <v>428282.25</v>
      </c>
      <c r="R3538" s="7">
        <f>Sales_Data[[#This Row],[Actul Bill Amount]]-Sales_Data[[#This Row],[ShippingCost]]</f>
        <v>1163782.25</v>
      </c>
      <c r="S3538">
        <v>981</v>
      </c>
      <c r="T3538">
        <v>717.75</v>
      </c>
      <c r="U3538" t="s">
        <v>53</v>
      </c>
      <c r="V3538">
        <v>9500</v>
      </c>
      <c r="W3538" t="s">
        <v>22</v>
      </c>
      <c r="X3538" t="str">
        <f t="shared" si="111"/>
        <v>Nagpur</v>
      </c>
    </row>
    <row r="3539" spans="1:24" x14ac:dyDescent="0.4">
      <c r="A3539">
        <v>103538</v>
      </c>
      <c r="B3539" s="5">
        <v>45804.948611111111</v>
      </c>
      <c r="C3539" s="3" t="str">
        <f>TEXT(Sales_Data[[#This Row],[OrderDate]],"mmmm")</f>
        <v>May</v>
      </c>
      <c r="D3539" s="3" t="str">
        <f t="shared" si="110"/>
        <v>2025</v>
      </c>
      <c r="E3539" t="s">
        <v>50</v>
      </c>
      <c r="F3539" t="s">
        <v>55</v>
      </c>
      <c r="G3539" t="s">
        <v>31</v>
      </c>
      <c r="H3539" t="s">
        <v>20</v>
      </c>
      <c r="I3539" t="s">
        <v>100</v>
      </c>
      <c r="J3539">
        <v>82</v>
      </c>
      <c r="K3539">
        <v>850</v>
      </c>
      <c r="L3539" s="7">
        <f>Sales_Data[[#This Row],[OrderQuantity]] *Sales_Data[[#This Row],[UnitPrice]]</f>
        <v>69700</v>
      </c>
      <c r="M3539" s="7">
        <f>Sales_Data[[#This Row],[UnitPrice]]-Sales_Data[[#This Row],[UnitCost]]</f>
        <v>300</v>
      </c>
      <c r="N3539" s="7">
        <f>Sales_Data[[#This Row],[Gross Revenue]]-Sales_Data[[#This Row],[Discount Amount ]]</f>
        <v>69400</v>
      </c>
      <c r="O3539" s="7">
        <f>Sales_Data[[#This Row],[OrderQuantity]] *Sales_Data[[#This Row],[UnitCost]]</f>
        <v>45100</v>
      </c>
      <c r="P3539" s="7">
        <f>Sales_Data[[#This Row],[ItemCost]] +Sales_Data[[#This Row],[ShippingCost]]</f>
        <v>45970.38</v>
      </c>
      <c r="Q3539" s="7">
        <f>Sales_Data[[#This Row],[Gross Revenue]]-Sales_Data[[#This Row],[TotalFinancialCost]]</f>
        <v>23729.620000000003</v>
      </c>
      <c r="R3539" s="7">
        <f>Sales_Data[[#This Row],[Actul Bill Amount]]-Sales_Data[[#This Row],[ShippingCost]]</f>
        <v>68529.62</v>
      </c>
      <c r="S3539">
        <v>1166</v>
      </c>
      <c r="T3539">
        <v>870.38</v>
      </c>
      <c r="U3539" t="s">
        <v>56</v>
      </c>
      <c r="V3539">
        <v>550</v>
      </c>
      <c r="W3539" t="s">
        <v>22</v>
      </c>
      <c r="X3539" t="str">
        <f t="shared" si="111"/>
        <v>Nagpur</v>
      </c>
    </row>
    <row r="3540" spans="1:24" x14ac:dyDescent="0.4">
      <c r="A3540">
        <v>103539</v>
      </c>
      <c r="B3540" s="5">
        <v>45720.223611111112</v>
      </c>
      <c r="C3540" s="3" t="str">
        <f>TEXT(Sales_Data[[#This Row],[OrderDate]],"mmmm")</f>
        <v>March</v>
      </c>
      <c r="D3540" s="3" t="str">
        <f t="shared" si="110"/>
        <v>2025</v>
      </c>
      <c r="E3540" t="s">
        <v>23</v>
      </c>
      <c r="F3540" t="s">
        <v>14</v>
      </c>
      <c r="G3540" t="s">
        <v>29</v>
      </c>
      <c r="H3540" t="s">
        <v>37</v>
      </c>
      <c r="I3540" t="s">
        <v>100</v>
      </c>
      <c r="J3540">
        <v>92</v>
      </c>
      <c r="K3540">
        <v>3200</v>
      </c>
      <c r="L3540" s="7">
        <f>Sales_Data[[#This Row],[OrderQuantity]] *Sales_Data[[#This Row],[UnitPrice]]</f>
        <v>294400</v>
      </c>
      <c r="M3540" s="7">
        <f>Sales_Data[[#This Row],[UnitPrice]]-Sales_Data[[#This Row],[UnitCost]]</f>
        <v>1200</v>
      </c>
      <c r="N3540" s="7">
        <f>Sales_Data[[#This Row],[Gross Revenue]]-Sales_Data[[#This Row],[Discount Amount ]]</f>
        <v>293200</v>
      </c>
      <c r="O3540" s="7">
        <f>Sales_Data[[#This Row],[OrderQuantity]] *Sales_Data[[#This Row],[UnitCost]]</f>
        <v>184000</v>
      </c>
      <c r="P3540" s="7">
        <f>Sales_Data[[#This Row],[ItemCost]] +Sales_Data[[#This Row],[ShippingCost]]</f>
        <v>185316.44</v>
      </c>
      <c r="Q3540" s="7">
        <f>Sales_Data[[#This Row],[Gross Revenue]]-Sales_Data[[#This Row],[TotalFinancialCost]]</f>
        <v>109083.56</v>
      </c>
      <c r="R3540" s="7">
        <f>Sales_Data[[#This Row],[Actul Bill Amount]]-Sales_Data[[#This Row],[ShippingCost]]</f>
        <v>291883.56</v>
      </c>
      <c r="S3540">
        <v>812</v>
      </c>
      <c r="T3540">
        <v>1316.44</v>
      </c>
      <c r="U3540" t="s">
        <v>17</v>
      </c>
      <c r="V3540">
        <v>2000</v>
      </c>
      <c r="W3540" t="s">
        <v>38</v>
      </c>
      <c r="X3540" t="str">
        <f t="shared" si="111"/>
        <v>Kolkata</v>
      </c>
    </row>
    <row r="3541" spans="1:24" x14ac:dyDescent="0.4">
      <c r="A3541">
        <v>103540</v>
      </c>
      <c r="B3541" s="5">
        <v>45951.25277777778</v>
      </c>
      <c r="C3541" s="3" t="str">
        <f>TEXT(Sales_Data[[#This Row],[OrderDate]],"mmmm")</f>
        <v>October</v>
      </c>
      <c r="D3541" s="3" t="str">
        <f t="shared" si="110"/>
        <v>2025</v>
      </c>
      <c r="E3541" t="s">
        <v>42</v>
      </c>
      <c r="F3541" t="s">
        <v>14</v>
      </c>
      <c r="G3541" t="s">
        <v>15</v>
      </c>
      <c r="H3541" t="s">
        <v>16</v>
      </c>
      <c r="I3541" t="s">
        <v>100</v>
      </c>
      <c r="J3541">
        <v>56</v>
      </c>
      <c r="K3541">
        <v>6500</v>
      </c>
      <c r="L3541" s="7">
        <f>Sales_Data[[#This Row],[OrderQuantity]] *Sales_Data[[#This Row],[UnitPrice]]</f>
        <v>364000</v>
      </c>
      <c r="M3541" s="7">
        <f>Sales_Data[[#This Row],[UnitPrice]]-Sales_Data[[#This Row],[UnitCost]]</f>
        <v>2300</v>
      </c>
      <c r="N3541" s="7">
        <f>Sales_Data[[#This Row],[Gross Revenue]]-Sales_Data[[#This Row],[Discount Amount ]]</f>
        <v>361700</v>
      </c>
      <c r="O3541" s="7">
        <f>Sales_Data[[#This Row],[OrderQuantity]] *Sales_Data[[#This Row],[UnitCost]]</f>
        <v>235200</v>
      </c>
      <c r="P3541" s="7">
        <f>Sales_Data[[#This Row],[ItemCost]] +Sales_Data[[#This Row],[ShippingCost]]</f>
        <v>235555.06</v>
      </c>
      <c r="Q3541" s="7">
        <f>Sales_Data[[#This Row],[Gross Revenue]]-Sales_Data[[#This Row],[TotalFinancialCost]]</f>
        <v>128444.94</v>
      </c>
      <c r="R3541" s="7">
        <f>Sales_Data[[#This Row],[Actul Bill Amount]]-Sales_Data[[#This Row],[ShippingCost]]</f>
        <v>361344.94</v>
      </c>
      <c r="S3541">
        <v>1151</v>
      </c>
      <c r="T3541">
        <v>355.06</v>
      </c>
      <c r="U3541" t="s">
        <v>21</v>
      </c>
      <c r="V3541">
        <v>4200</v>
      </c>
      <c r="W3541" t="s">
        <v>18</v>
      </c>
      <c r="X3541" t="str">
        <f t="shared" si="111"/>
        <v>Bengaluru</v>
      </c>
    </row>
    <row r="3542" spans="1:24" x14ac:dyDescent="0.4">
      <c r="A3542">
        <v>103541</v>
      </c>
      <c r="B3542" s="5">
        <v>45980.886805555558</v>
      </c>
      <c r="C3542" s="3" t="str">
        <f>TEXT(Sales_Data[[#This Row],[OrderDate]],"mmmm")</f>
        <v>November</v>
      </c>
      <c r="D3542" s="3" t="str">
        <f t="shared" si="110"/>
        <v>2025</v>
      </c>
      <c r="E3542" t="s">
        <v>42</v>
      </c>
      <c r="F3542" t="s">
        <v>35</v>
      </c>
      <c r="G3542" t="s">
        <v>15</v>
      </c>
      <c r="H3542" t="s">
        <v>25</v>
      </c>
      <c r="I3542" t="s">
        <v>100</v>
      </c>
      <c r="J3542">
        <v>5</v>
      </c>
      <c r="K3542">
        <v>8500</v>
      </c>
      <c r="L3542" s="7">
        <f>Sales_Data[[#This Row],[OrderQuantity]] *Sales_Data[[#This Row],[UnitPrice]]</f>
        <v>42500</v>
      </c>
      <c r="M3542" s="7">
        <f>Sales_Data[[#This Row],[UnitPrice]]-Sales_Data[[#This Row],[UnitCost]]</f>
        <v>3000</v>
      </c>
      <c r="N3542" s="7">
        <f>Sales_Data[[#This Row],[Gross Revenue]]-Sales_Data[[#This Row],[Discount Amount ]]</f>
        <v>39500</v>
      </c>
      <c r="O3542" s="7">
        <f>Sales_Data[[#This Row],[OrderQuantity]] *Sales_Data[[#This Row],[UnitCost]]</f>
        <v>27500</v>
      </c>
      <c r="P3542" s="7">
        <f>Sales_Data[[#This Row],[ItemCost]] +Sales_Data[[#This Row],[ShippingCost]]</f>
        <v>27939.46</v>
      </c>
      <c r="Q3542" s="7">
        <f>Sales_Data[[#This Row],[Gross Revenue]]-Sales_Data[[#This Row],[TotalFinancialCost]]</f>
        <v>14560.54</v>
      </c>
      <c r="R3542" s="7">
        <f>Sales_Data[[#This Row],[Actul Bill Amount]]-Sales_Data[[#This Row],[ShippingCost]]</f>
        <v>39060.54</v>
      </c>
      <c r="S3542">
        <v>348</v>
      </c>
      <c r="T3542">
        <v>439.46</v>
      </c>
      <c r="U3542" t="s">
        <v>49</v>
      </c>
      <c r="V3542">
        <v>5500</v>
      </c>
      <c r="W3542" t="s">
        <v>27</v>
      </c>
      <c r="X3542" t="str">
        <f t="shared" si="111"/>
        <v>Mumbai</v>
      </c>
    </row>
    <row r="3543" spans="1:24" x14ac:dyDescent="0.4">
      <c r="A3543">
        <v>103542</v>
      </c>
      <c r="B3543" s="5">
        <v>45982.376388888886</v>
      </c>
      <c r="C3543" s="3" t="str">
        <f>TEXT(Sales_Data[[#This Row],[OrderDate]],"mmmm")</f>
        <v>November</v>
      </c>
      <c r="D3543" s="3" t="str">
        <f t="shared" si="110"/>
        <v>2025</v>
      </c>
      <c r="E3543" t="s">
        <v>39</v>
      </c>
      <c r="F3543" t="s">
        <v>14</v>
      </c>
      <c r="G3543" t="s">
        <v>29</v>
      </c>
      <c r="H3543" t="s">
        <v>20</v>
      </c>
      <c r="I3543" t="s">
        <v>100</v>
      </c>
      <c r="J3543">
        <v>6</v>
      </c>
      <c r="K3543">
        <v>3200</v>
      </c>
      <c r="L3543" s="7">
        <f>Sales_Data[[#This Row],[OrderQuantity]] *Sales_Data[[#This Row],[UnitPrice]]</f>
        <v>19200</v>
      </c>
      <c r="M3543" s="7">
        <f>Sales_Data[[#This Row],[UnitPrice]]-Sales_Data[[#This Row],[UnitCost]]</f>
        <v>1200</v>
      </c>
      <c r="N3543" s="7">
        <f>Sales_Data[[#This Row],[Gross Revenue]]-Sales_Data[[#This Row],[Discount Amount ]]</f>
        <v>18000</v>
      </c>
      <c r="O3543" s="7">
        <f>Sales_Data[[#This Row],[OrderQuantity]] *Sales_Data[[#This Row],[UnitCost]]</f>
        <v>12000</v>
      </c>
      <c r="P3543" s="7">
        <f>Sales_Data[[#This Row],[ItemCost]] +Sales_Data[[#This Row],[ShippingCost]]</f>
        <v>12434.72</v>
      </c>
      <c r="Q3543" s="7">
        <f>Sales_Data[[#This Row],[Gross Revenue]]-Sales_Data[[#This Row],[TotalFinancialCost]]</f>
        <v>6765.2800000000007</v>
      </c>
      <c r="R3543" s="7">
        <f>Sales_Data[[#This Row],[Actul Bill Amount]]-Sales_Data[[#This Row],[ShippingCost]]</f>
        <v>17565.28</v>
      </c>
      <c r="S3543">
        <v>1144</v>
      </c>
      <c r="T3543">
        <v>434.72</v>
      </c>
      <c r="U3543" t="s">
        <v>17</v>
      </c>
      <c r="V3543">
        <v>2000</v>
      </c>
      <c r="W3543" t="s">
        <v>22</v>
      </c>
      <c r="X3543" t="str">
        <f t="shared" si="111"/>
        <v>Nagpur</v>
      </c>
    </row>
    <row r="3544" spans="1:24" x14ac:dyDescent="0.4">
      <c r="A3544">
        <v>103543</v>
      </c>
      <c r="B3544" s="5">
        <v>45670.01458333333</v>
      </c>
      <c r="C3544" s="3" t="str">
        <f>TEXT(Sales_Data[[#This Row],[OrderDate]],"mmmm")</f>
        <v>January</v>
      </c>
      <c r="D3544" s="3" t="str">
        <f t="shared" si="110"/>
        <v>2025</v>
      </c>
      <c r="E3544" t="s">
        <v>45</v>
      </c>
      <c r="F3544" t="s">
        <v>14</v>
      </c>
      <c r="G3544" t="s">
        <v>15</v>
      </c>
      <c r="H3544" t="s">
        <v>32</v>
      </c>
      <c r="I3544" t="s">
        <v>100</v>
      </c>
      <c r="J3544">
        <v>41</v>
      </c>
      <c r="K3544">
        <v>3200</v>
      </c>
      <c r="L3544" s="7">
        <f>Sales_Data[[#This Row],[OrderQuantity]] *Sales_Data[[#This Row],[UnitPrice]]</f>
        <v>131200</v>
      </c>
      <c r="M3544" s="7">
        <f>Sales_Data[[#This Row],[UnitPrice]]-Sales_Data[[#This Row],[UnitCost]]</f>
        <v>1200</v>
      </c>
      <c r="N3544" s="7">
        <f>Sales_Data[[#This Row],[Gross Revenue]]-Sales_Data[[#This Row],[Discount Amount ]]</f>
        <v>130000</v>
      </c>
      <c r="O3544" s="7">
        <f>Sales_Data[[#This Row],[OrderQuantity]] *Sales_Data[[#This Row],[UnitCost]]</f>
        <v>82000</v>
      </c>
      <c r="P3544" s="7">
        <f>Sales_Data[[#This Row],[ItemCost]] +Sales_Data[[#This Row],[ShippingCost]]</f>
        <v>84335.8</v>
      </c>
      <c r="Q3544" s="7">
        <f>Sales_Data[[#This Row],[Gross Revenue]]-Sales_Data[[#This Row],[TotalFinancialCost]]</f>
        <v>46864.2</v>
      </c>
      <c r="R3544" s="7">
        <f>Sales_Data[[#This Row],[Actul Bill Amount]]-Sales_Data[[#This Row],[ShippingCost]]</f>
        <v>127664.2</v>
      </c>
      <c r="S3544">
        <v>539</v>
      </c>
      <c r="T3544">
        <v>2335.8000000000002</v>
      </c>
      <c r="U3544" t="s">
        <v>17</v>
      </c>
      <c r="V3544">
        <v>2000</v>
      </c>
      <c r="W3544" t="s">
        <v>33</v>
      </c>
      <c r="X3544" t="str">
        <f t="shared" si="111"/>
        <v>Delhi</v>
      </c>
    </row>
    <row r="3545" spans="1:24" x14ac:dyDescent="0.4">
      <c r="A3545">
        <v>103544</v>
      </c>
      <c r="B3545" s="5">
        <v>45846.22152777778</v>
      </c>
      <c r="C3545" s="3" t="str">
        <f>TEXT(Sales_Data[[#This Row],[OrderDate]],"mmmm")</f>
        <v>July</v>
      </c>
      <c r="D3545" s="3" t="str">
        <f t="shared" si="110"/>
        <v>2025</v>
      </c>
      <c r="E3545" t="s">
        <v>39</v>
      </c>
      <c r="F3545" t="s">
        <v>43</v>
      </c>
      <c r="G3545" t="s">
        <v>29</v>
      </c>
      <c r="H3545" t="s">
        <v>32</v>
      </c>
      <c r="I3545" t="s">
        <v>100</v>
      </c>
      <c r="J3545">
        <v>4</v>
      </c>
      <c r="K3545">
        <v>1800</v>
      </c>
      <c r="L3545" s="7">
        <f>Sales_Data[[#This Row],[OrderQuantity]] *Sales_Data[[#This Row],[UnitPrice]]</f>
        <v>7200</v>
      </c>
      <c r="M3545" s="7">
        <f>Sales_Data[[#This Row],[UnitPrice]]-Sales_Data[[#This Row],[UnitCost]]</f>
        <v>900</v>
      </c>
      <c r="N3545" s="7">
        <f>Sales_Data[[#This Row],[Gross Revenue]]-Sales_Data[[#This Row],[Discount Amount ]]</f>
        <v>6300</v>
      </c>
      <c r="O3545" s="7">
        <f>Sales_Data[[#This Row],[OrderQuantity]] *Sales_Data[[#This Row],[UnitCost]]</f>
        <v>3600</v>
      </c>
      <c r="P3545" s="7">
        <f>Sales_Data[[#This Row],[ItemCost]] +Sales_Data[[#This Row],[ShippingCost]]</f>
        <v>4488.24</v>
      </c>
      <c r="Q3545" s="7">
        <f>Sales_Data[[#This Row],[Gross Revenue]]-Sales_Data[[#This Row],[TotalFinancialCost]]</f>
        <v>2711.76</v>
      </c>
      <c r="R3545" s="7">
        <f>Sales_Data[[#This Row],[Actul Bill Amount]]-Sales_Data[[#This Row],[ShippingCost]]</f>
        <v>5411.76</v>
      </c>
      <c r="S3545">
        <v>1011</v>
      </c>
      <c r="T3545">
        <v>888.24</v>
      </c>
      <c r="U3545" t="s">
        <v>51</v>
      </c>
      <c r="V3545">
        <v>900</v>
      </c>
      <c r="W3545" t="s">
        <v>33</v>
      </c>
      <c r="X3545" t="str">
        <f t="shared" si="111"/>
        <v>Delhi</v>
      </c>
    </row>
    <row r="3546" spans="1:24" x14ac:dyDescent="0.4">
      <c r="A3546">
        <v>103545</v>
      </c>
      <c r="B3546" s="5">
        <v>45944.791666666664</v>
      </c>
      <c r="C3546" s="3" t="str">
        <f>TEXT(Sales_Data[[#This Row],[OrderDate]],"mmmm")</f>
        <v>October</v>
      </c>
      <c r="D3546" s="3" t="str">
        <f t="shared" si="110"/>
        <v>2025</v>
      </c>
      <c r="E3546" t="s">
        <v>48</v>
      </c>
      <c r="F3546" t="s">
        <v>28</v>
      </c>
      <c r="G3546" t="s">
        <v>15</v>
      </c>
      <c r="H3546" t="s">
        <v>32</v>
      </c>
      <c r="I3546" t="s">
        <v>100</v>
      </c>
      <c r="J3546">
        <v>76</v>
      </c>
      <c r="K3546">
        <v>450</v>
      </c>
      <c r="L3546" s="7">
        <f>Sales_Data[[#This Row],[OrderQuantity]] *Sales_Data[[#This Row],[UnitPrice]]</f>
        <v>34200</v>
      </c>
      <c r="M3546" s="7">
        <f>Sales_Data[[#This Row],[UnitPrice]]-Sales_Data[[#This Row],[UnitCost]]</f>
        <v>250</v>
      </c>
      <c r="N3546" s="7">
        <f>Sales_Data[[#This Row],[Gross Revenue]]-Sales_Data[[#This Row],[Discount Amount ]]</f>
        <v>33950</v>
      </c>
      <c r="O3546" s="7">
        <f>Sales_Data[[#This Row],[OrderQuantity]] *Sales_Data[[#This Row],[UnitCost]]</f>
        <v>15200</v>
      </c>
      <c r="P3546" s="7">
        <f>Sales_Data[[#This Row],[ItemCost]] +Sales_Data[[#This Row],[ShippingCost]]</f>
        <v>15428.04</v>
      </c>
      <c r="Q3546" s="7">
        <f>Sales_Data[[#This Row],[Gross Revenue]]-Sales_Data[[#This Row],[TotalFinancialCost]]</f>
        <v>18771.96</v>
      </c>
      <c r="R3546" s="7">
        <f>Sales_Data[[#This Row],[Actul Bill Amount]]-Sales_Data[[#This Row],[ShippingCost]]</f>
        <v>33721.96</v>
      </c>
      <c r="S3546">
        <v>925</v>
      </c>
      <c r="T3546">
        <v>228.04</v>
      </c>
      <c r="U3546" t="s">
        <v>30</v>
      </c>
      <c r="V3546">
        <v>200</v>
      </c>
      <c r="W3546" t="s">
        <v>33</v>
      </c>
      <c r="X3546" t="str">
        <f t="shared" si="111"/>
        <v>Delhi</v>
      </c>
    </row>
    <row r="3547" spans="1:24" x14ac:dyDescent="0.4">
      <c r="A3547">
        <v>103546</v>
      </c>
      <c r="B3547" s="5">
        <v>45865.563888888886</v>
      </c>
      <c r="C3547" s="3" t="str">
        <f>TEXT(Sales_Data[[#This Row],[OrderDate]],"mmmm")</f>
        <v>July</v>
      </c>
      <c r="D3547" s="3" t="str">
        <f t="shared" si="110"/>
        <v>2025</v>
      </c>
      <c r="E3547" t="s">
        <v>23</v>
      </c>
      <c r="F3547" t="s">
        <v>14</v>
      </c>
      <c r="G3547" t="s">
        <v>15</v>
      </c>
      <c r="H3547" t="s">
        <v>20</v>
      </c>
      <c r="I3547" t="s">
        <v>100</v>
      </c>
      <c r="J3547">
        <v>68</v>
      </c>
      <c r="K3547">
        <v>3200</v>
      </c>
      <c r="L3547" s="7">
        <f>Sales_Data[[#This Row],[OrderQuantity]] *Sales_Data[[#This Row],[UnitPrice]]</f>
        <v>217600</v>
      </c>
      <c r="M3547" s="7">
        <f>Sales_Data[[#This Row],[UnitPrice]]-Sales_Data[[#This Row],[UnitCost]]</f>
        <v>1200</v>
      </c>
      <c r="N3547" s="7">
        <f>Sales_Data[[#This Row],[Gross Revenue]]-Sales_Data[[#This Row],[Discount Amount ]]</f>
        <v>216400</v>
      </c>
      <c r="O3547" s="7">
        <f>Sales_Data[[#This Row],[OrderQuantity]] *Sales_Data[[#This Row],[UnitCost]]</f>
        <v>136000</v>
      </c>
      <c r="P3547" s="7">
        <f>Sales_Data[[#This Row],[ItemCost]] +Sales_Data[[#This Row],[ShippingCost]]</f>
        <v>136953.28</v>
      </c>
      <c r="Q3547" s="7">
        <f>Sales_Data[[#This Row],[Gross Revenue]]-Sales_Data[[#This Row],[TotalFinancialCost]]</f>
        <v>80646.720000000001</v>
      </c>
      <c r="R3547" s="7">
        <f>Sales_Data[[#This Row],[Actul Bill Amount]]-Sales_Data[[#This Row],[ShippingCost]]</f>
        <v>215446.72</v>
      </c>
      <c r="S3547">
        <v>1162</v>
      </c>
      <c r="T3547">
        <v>953.28</v>
      </c>
      <c r="U3547" t="s">
        <v>17</v>
      </c>
      <c r="V3547">
        <v>2000</v>
      </c>
      <c r="W3547" t="s">
        <v>22</v>
      </c>
      <c r="X3547" t="str">
        <f t="shared" si="111"/>
        <v>Nagpur</v>
      </c>
    </row>
    <row r="3548" spans="1:24" x14ac:dyDescent="0.4">
      <c r="A3548">
        <v>103547</v>
      </c>
      <c r="B3548" s="5">
        <v>45771.230555555558</v>
      </c>
      <c r="C3548" s="3" t="str">
        <f>TEXT(Sales_Data[[#This Row],[OrderDate]],"mmmm")</f>
        <v>April</v>
      </c>
      <c r="D3548" s="3" t="str">
        <f t="shared" si="110"/>
        <v>2025</v>
      </c>
      <c r="E3548" t="s">
        <v>42</v>
      </c>
      <c r="F3548" t="s">
        <v>46</v>
      </c>
      <c r="G3548" t="s">
        <v>15</v>
      </c>
      <c r="H3548" t="s">
        <v>20</v>
      </c>
      <c r="I3548" t="s">
        <v>100</v>
      </c>
      <c r="J3548">
        <v>49</v>
      </c>
      <c r="K3548">
        <v>15000</v>
      </c>
      <c r="L3548" s="7">
        <f>Sales_Data[[#This Row],[OrderQuantity]] *Sales_Data[[#This Row],[UnitPrice]]</f>
        <v>735000</v>
      </c>
      <c r="M3548" s="7">
        <f>Sales_Data[[#This Row],[UnitPrice]]-Sales_Data[[#This Row],[UnitCost]]</f>
        <v>5500</v>
      </c>
      <c r="N3548" s="7">
        <f>Sales_Data[[#This Row],[Gross Revenue]]-Sales_Data[[#This Row],[Discount Amount ]]</f>
        <v>729500</v>
      </c>
      <c r="O3548" s="7">
        <f>Sales_Data[[#This Row],[OrderQuantity]] *Sales_Data[[#This Row],[UnitCost]]</f>
        <v>465500</v>
      </c>
      <c r="P3548" s="7">
        <f>Sales_Data[[#This Row],[ItemCost]] +Sales_Data[[#This Row],[ShippingCost]]</f>
        <v>465978.46</v>
      </c>
      <c r="Q3548" s="7">
        <f>Sales_Data[[#This Row],[Gross Revenue]]-Sales_Data[[#This Row],[TotalFinancialCost]]</f>
        <v>269021.53999999998</v>
      </c>
      <c r="R3548" s="7">
        <f>Sales_Data[[#This Row],[Actul Bill Amount]]-Sales_Data[[#This Row],[ShippingCost]]</f>
        <v>729021.54</v>
      </c>
      <c r="S3548">
        <v>1044</v>
      </c>
      <c r="T3548">
        <v>478.46</v>
      </c>
      <c r="U3548" t="s">
        <v>53</v>
      </c>
      <c r="V3548">
        <v>9500</v>
      </c>
      <c r="W3548" t="s">
        <v>22</v>
      </c>
      <c r="X3548" t="str">
        <f t="shared" si="111"/>
        <v>Nagpur</v>
      </c>
    </row>
    <row r="3549" spans="1:24" x14ac:dyDescent="0.4">
      <c r="A3549">
        <v>103548</v>
      </c>
      <c r="B3549" s="5">
        <v>45679.34375</v>
      </c>
      <c r="C3549" s="3" t="str">
        <f>TEXT(Sales_Data[[#This Row],[OrderDate]],"mmmm")</f>
        <v>January</v>
      </c>
      <c r="D3549" s="3" t="str">
        <f t="shared" si="110"/>
        <v>2025</v>
      </c>
      <c r="E3549" t="s">
        <v>19</v>
      </c>
      <c r="F3549" t="s">
        <v>55</v>
      </c>
      <c r="G3549" t="s">
        <v>29</v>
      </c>
      <c r="H3549" t="s">
        <v>25</v>
      </c>
      <c r="I3549" t="s">
        <v>100</v>
      </c>
      <c r="J3549">
        <v>3</v>
      </c>
      <c r="K3549">
        <v>1200</v>
      </c>
      <c r="L3549" s="7">
        <f>Sales_Data[[#This Row],[OrderQuantity]] *Sales_Data[[#This Row],[UnitPrice]]</f>
        <v>3600</v>
      </c>
      <c r="M3549" s="7">
        <f>Sales_Data[[#This Row],[UnitPrice]]-Sales_Data[[#This Row],[UnitCost]]</f>
        <v>400</v>
      </c>
      <c r="N3549" s="7">
        <f>Sales_Data[[#This Row],[Gross Revenue]]-Sales_Data[[#This Row],[Discount Amount ]]</f>
        <v>3200</v>
      </c>
      <c r="O3549" s="7">
        <f>Sales_Data[[#This Row],[OrderQuantity]] *Sales_Data[[#This Row],[UnitCost]]</f>
        <v>2400</v>
      </c>
      <c r="P3549" s="7">
        <f>Sales_Data[[#This Row],[ItemCost]] +Sales_Data[[#This Row],[ShippingCost]]</f>
        <v>2853.2</v>
      </c>
      <c r="Q3549" s="7">
        <f>Sales_Data[[#This Row],[Gross Revenue]]-Sales_Data[[#This Row],[TotalFinancialCost]]</f>
        <v>746.80000000000018</v>
      </c>
      <c r="R3549" s="7">
        <f>Sales_Data[[#This Row],[Actul Bill Amount]]-Sales_Data[[#This Row],[ShippingCost]]</f>
        <v>2746.8</v>
      </c>
      <c r="S3549">
        <v>446</v>
      </c>
      <c r="T3549">
        <v>453.2</v>
      </c>
      <c r="U3549" t="s">
        <v>58</v>
      </c>
      <c r="V3549">
        <v>800</v>
      </c>
      <c r="W3549" t="s">
        <v>27</v>
      </c>
      <c r="X3549" t="str">
        <f t="shared" si="111"/>
        <v>Mumbai</v>
      </c>
    </row>
    <row r="3550" spans="1:24" x14ac:dyDescent="0.4">
      <c r="A3550">
        <v>103549</v>
      </c>
      <c r="B3550" s="5">
        <v>46006.959722222222</v>
      </c>
      <c r="C3550" s="3" t="str">
        <f>TEXT(Sales_Data[[#This Row],[OrderDate]],"mmmm")</f>
        <v>December</v>
      </c>
      <c r="D3550" s="3" t="str">
        <f t="shared" si="110"/>
        <v>2025</v>
      </c>
      <c r="E3550" t="s">
        <v>13</v>
      </c>
      <c r="F3550" t="s">
        <v>35</v>
      </c>
      <c r="G3550" t="s">
        <v>15</v>
      </c>
      <c r="H3550" t="s">
        <v>37</v>
      </c>
      <c r="I3550" t="s">
        <v>100</v>
      </c>
      <c r="J3550">
        <v>51</v>
      </c>
      <c r="K3550">
        <v>12000</v>
      </c>
      <c r="L3550" s="7">
        <f>Sales_Data[[#This Row],[OrderQuantity]] *Sales_Data[[#This Row],[UnitPrice]]</f>
        <v>612000</v>
      </c>
      <c r="M3550" s="7">
        <f>Sales_Data[[#This Row],[UnitPrice]]-Sales_Data[[#This Row],[UnitCost]]</f>
        <v>4000</v>
      </c>
      <c r="N3550" s="7">
        <f>Sales_Data[[#This Row],[Gross Revenue]]-Sales_Data[[#This Row],[Discount Amount ]]</f>
        <v>608000</v>
      </c>
      <c r="O3550" s="7">
        <f>Sales_Data[[#This Row],[OrderQuantity]] *Sales_Data[[#This Row],[UnitCost]]</f>
        <v>408000</v>
      </c>
      <c r="P3550" s="7">
        <f>Sales_Data[[#This Row],[ItemCost]] +Sales_Data[[#This Row],[ShippingCost]]</f>
        <v>408365.01</v>
      </c>
      <c r="Q3550" s="7">
        <f>Sales_Data[[#This Row],[Gross Revenue]]-Sales_Data[[#This Row],[TotalFinancialCost]]</f>
        <v>203634.99</v>
      </c>
      <c r="R3550" s="7">
        <f>Sales_Data[[#This Row],[Actul Bill Amount]]-Sales_Data[[#This Row],[ShippingCost]]</f>
        <v>607634.99</v>
      </c>
      <c r="S3550">
        <v>506</v>
      </c>
      <c r="T3550">
        <v>365.01</v>
      </c>
      <c r="U3550" t="s">
        <v>36</v>
      </c>
      <c r="V3550">
        <v>8000</v>
      </c>
      <c r="W3550" t="s">
        <v>38</v>
      </c>
      <c r="X3550" t="str">
        <f t="shared" si="111"/>
        <v>Kolkata</v>
      </c>
    </row>
    <row r="3551" spans="1:24" x14ac:dyDescent="0.4">
      <c r="A3551">
        <v>103550</v>
      </c>
      <c r="B3551" s="5">
        <v>45871.173611111109</v>
      </c>
      <c r="C3551" s="3" t="str">
        <f>TEXT(Sales_Data[[#This Row],[OrderDate]],"mmmm")</f>
        <v>August</v>
      </c>
      <c r="D3551" s="3" t="str">
        <f t="shared" si="110"/>
        <v>2025</v>
      </c>
      <c r="E3551" t="s">
        <v>48</v>
      </c>
      <c r="F3551" t="s">
        <v>14</v>
      </c>
      <c r="G3551" t="s">
        <v>15</v>
      </c>
      <c r="H3551" t="s">
        <v>20</v>
      </c>
      <c r="I3551" t="s">
        <v>100</v>
      </c>
      <c r="J3551">
        <v>60</v>
      </c>
      <c r="K3551">
        <v>6500</v>
      </c>
      <c r="L3551" s="7">
        <f>Sales_Data[[#This Row],[OrderQuantity]] *Sales_Data[[#This Row],[UnitPrice]]</f>
        <v>390000</v>
      </c>
      <c r="M3551" s="7">
        <f>Sales_Data[[#This Row],[UnitPrice]]-Sales_Data[[#This Row],[UnitCost]]</f>
        <v>2300</v>
      </c>
      <c r="N3551" s="7">
        <f>Sales_Data[[#This Row],[Gross Revenue]]-Sales_Data[[#This Row],[Discount Amount ]]</f>
        <v>387700</v>
      </c>
      <c r="O3551" s="7">
        <f>Sales_Data[[#This Row],[OrderQuantity]] *Sales_Data[[#This Row],[UnitCost]]</f>
        <v>252000</v>
      </c>
      <c r="P3551" s="7">
        <f>Sales_Data[[#This Row],[ItemCost]] +Sales_Data[[#This Row],[ShippingCost]]</f>
        <v>252345.3</v>
      </c>
      <c r="Q3551" s="7">
        <f>Sales_Data[[#This Row],[Gross Revenue]]-Sales_Data[[#This Row],[TotalFinancialCost]]</f>
        <v>137654.70000000001</v>
      </c>
      <c r="R3551" s="7">
        <f>Sales_Data[[#This Row],[Actul Bill Amount]]-Sales_Data[[#This Row],[ShippingCost]]</f>
        <v>387354.7</v>
      </c>
      <c r="S3551">
        <v>536</v>
      </c>
      <c r="T3551">
        <v>345.3</v>
      </c>
      <c r="U3551" t="s">
        <v>21</v>
      </c>
      <c r="V3551">
        <v>4200</v>
      </c>
      <c r="W3551" t="s">
        <v>22</v>
      </c>
      <c r="X3551" t="str">
        <f t="shared" si="111"/>
        <v>Nagpur</v>
      </c>
    </row>
    <row r="3552" spans="1:24" x14ac:dyDescent="0.4">
      <c r="A3552">
        <v>103551</v>
      </c>
      <c r="B3552" s="5">
        <v>45828.381944444445</v>
      </c>
      <c r="C3552" s="3" t="str">
        <f>TEXT(Sales_Data[[#This Row],[OrderDate]],"mmmm")</f>
        <v>June</v>
      </c>
      <c r="D3552" s="3" t="str">
        <f t="shared" si="110"/>
        <v>2025</v>
      </c>
      <c r="E3552" t="s">
        <v>23</v>
      </c>
      <c r="F3552" t="s">
        <v>46</v>
      </c>
      <c r="G3552" t="s">
        <v>29</v>
      </c>
      <c r="H3552" t="s">
        <v>32</v>
      </c>
      <c r="I3552" t="s">
        <v>100</v>
      </c>
      <c r="J3552">
        <v>32</v>
      </c>
      <c r="K3552">
        <v>4500</v>
      </c>
      <c r="L3552" s="7">
        <f>Sales_Data[[#This Row],[OrderQuantity]] *Sales_Data[[#This Row],[UnitPrice]]</f>
        <v>144000</v>
      </c>
      <c r="M3552" s="7">
        <f>Sales_Data[[#This Row],[UnitPrice]]-Sales_Data[[#This Row],[UnitCost]]</f>
        <v>1700</v>
      </c>
      <c r="N3552" s="7">
        <f>Sales_Data[[#This Row],[Gross Revenue]]-Sales_Data[[#This Row],[Discount Amount ]]</f>
        <v>142300</v>
      </c>
      <c r="O3552" s="7">
        <f>Sales_Data[[#This Row],[OrderQuantity]] *Sales_Data[[#This Row],[UnitCost]]</f>
        <v>89600</v>
      </c>
      <c r="P3552" s="7">
        <f>Sales_Data[[#This Row],[ItemCost]] +Sales_Data[[#This Row],[ShippingCost]]</f>
        <v>90384.54</v>
      </c>
      <c r="Q3552" s="7">
        <f>Sales_Data[[#This Row],[Gross Revenue]]-Sales_Data[[#This Row],[TotalFinancialCost]]</f>
        <v>53615.460000000006</v>
      </c>
      <c r="R3552" s="7">
        <f>Sales_Data[[#This Row],[Actul Bill Amount]]-Sales_Data[[#This Row],[ShippingCost]]</f>
        <v>141515.46</v>
      </c>
      <c r="S3552">
        <v>774</v>
      </c>
      <c r="T3552">
        <v>784.54</v>
      </c>
      <c r="U3552" t="s">
        <v>47</v>
      </c>
      <c r="V3552">
        <v>2800</v>
      </c>
      <c r="W3552" t="s">
        <v>33</v>
      </c>
      <c r="X3552" t="str">
        <f t="shared" si="111"/>
        <v>Delhi</v>
      </c>
    </row>
    <row r="3553" spans="1:24" x14ac:dyDescent="0.4">
      <c r="A3553">
        <v>103552</v>
      </c>
      <c r="B3553" s="5">
        <v>45980.28125</v>
      </c>
      <c r="C3553" s="3" t="str">
        <f>TEXT(Sales_Data[[#This Row],[OrderDate]],"mmmm")</f>
        <v>November</v>
      </c>
      <c r="D3553" s="3" t="str">
        <f t="shared" si="110"/>
        <v>2025</v>
      </c>
      <c r="E3553" t="s">
        <v>45</v>
      </c>
      <c r="F3553" t="s">
        <v>40</v>
      </c>
      <c r="G3553" t="s">
        <v>15</v>
      </c>
      <c r="H3553" t="s">
        <v>16</v>
      </c>
      <c r="I3553" t="s">
        <v>100</v>
      </c>
      <c r="J3553">
        <v>42</v>
      </c>
      <c r="K3553">
        <v>5500</v>
      </c>
      <c r="L3553" s="7">
        <f>Sales_Data[[#This Row],[OrderQuantity]] *Sales_Data[[#This Row],[UnitPrice]]</f>
        <v>231000</v>
      </c>
      <c r="M3553" s="7">
        <f>Sales_Data[[#This Row],[UnitPrice]]-Sales_Data[[#This Row],[UnitCost]]</f>
        <v>2000</v>
      </c>
      <c r="N3553" s="7">
        <f>Sales_Data[[#This Row],[Gross Revenue]]-Sales_Data[[#This Row],[Discount Amount ]]</f>
        <v>229000</v>
      </c>
      <c r="O3553" s="7">
        <f>Sales_Data[[#This Row],[OrderQuantity]] *Sales_Data[[#This Row],[UnitCost]]</f>
        <v>147000</v>
      </c>
      <c r="P3553" s="7">
        <f>Sales_Data[[#This Row],[ItemCost]] +Sales_Data[[#This Row],[ShippingCost]]</f>
        <v>147494.14000000001</v>
      </c>
      <c r="Q3553" s="7">
        <f>Sales_Data[[#This Row],[Gross Revenue]]-Sales_Data[[#This Row],[TotalFinancialCost]]</f>
        <v>83505.859999999986</v>
      </c>
      <c r="R3553" s="7">
        <f>Sales_Data[[#This Row],[Actul Bill Amount]]-Sales_Data[[#This Row],[ShippingCost]]</f>
        <v>228505.86</v>
      </c>
      <c r="S3553">
        <v>741</v>
      </c>
      <c r="T3553">
        <v>494.14</v>
      </c>
      <c r="U3553" t="s">
        <v>41</v>
      </c>
      <c r="V3553">
        <v>3500</v>
      </c>
      <c r="W3553" t="s">
        <v>18</v>
      </c>
      <c r="X3553" t="str">
        <f t="shared" si="111"/>
        <v>Bengaluru</v>
      </c>
    </row>
    <row r="3554" spans="1:24" x14ac:dyDescent="0.4">
      <c r="A3554">
        <v>103553</v>
      </c>
      <c r="B3554" s="5">
        <v>45711.300694444442</v>
      </c>
      <c r="C3554" s="3" t="str">
        <f>TEXT(Sales_Data[[#This Row],[OrderDate]],"mmmm")</f>
        <v>February</v>
      </c>
      <c r="D3554" s="3" t="str">
        <f t="shared" si="110"/>
        <v>2025</v>
      </c>
      <c r="E3554" t="s">
        <v>39</v>
      </c>
      <c r="F3554" t="s">
        <v>46</v>
      </c>
      <c r="G3554" t="s">
        <v>15</v>
      </c>
      <c r="H3554" t="s">
        <v>37</v>
      </c>
      <c r="I3554" t="s">
        <v>100</v>
      </c>
      <c r="J3554">
        <v>75</v>
      </c>
      <c r="K3554">
        <v>4500</v>
      </c>
      <c r="L3554" s="7">
        <f>Sales_Data[[#This Row],[OrderQuantity]] *Sales_Data[[#This Row],[UnitPrice]]</f>
        <v>337500</v>
      </c>
      <c r="M3554" s="7">
        <f>Sales_Data[[#This Row],[UnitPrice]]-Sales_Data[[#This Row],[UnitCost]]</f>
        <v>1700</v>
      </c>
      <c r="N3554" s="7">
        <f>Sales_Data[[#This Row],[Gross Revenue]]-Sales_Data[[#This Row],[Discount Amount ]]</f>
        <v>335800</v>
      </c>
      <c r="O3554" s="7">
        <f>Sales_Data[[#This Row],[OrderQuantity]] *Sales_Data[[#This Row],[UnitCost]]</f>
        <v>210000</v>
      </c>
      <c r="P3554" s="7">
        <f>Sales_Data[[#This Row],[ItemCost]] +Sales_Data[[#This Row],[ShippingCost]]</f>
        <v>210892.11</v>
      </c>
      <c r="Q3554" s="7">
        <f>Sales_Data[[#This Row],[Gross Revenue]]-Sales_Data[[#This Row],[TotalFinancialCost]]</f>
        <v>126607.89000000001</v>
      </c>
      <c r="R3554" s="7">
        <f>Sales_Data[[#This Row],[Actul Bill Amount]]-Sales_Data[[#This Row],[ShippingCost]]</f>
        <v>334907.89</v>
      </c>
      <c r="S3554">
        <v>786</v>
      </c>
      <c r="T3554">
        <v>892.11</v>
      </c>
      <c r="U3554" t="s">
        <v>47</v>
      </c>
      <c r="V3554">
        <v>2800</v>
      </c>
      <c r="W3554" t="s">
        <v>38</v>
      </c>
      <c r="X3554" t="str">
        <f t="shared" si="111"/>
        <v>Kolkata</v>
      </c>
    </row>
    <row r="3555" spans="1:24" x14ac:dyDescent="0.4">
      <c r="A3555">
        <v>103554</v>
      </c>
      <c r="B3555" s="5">
        <v>45955.834722222222</v>
      </c>
      <c r="C3555" s="3" t="str">
        <f>TEXT(Sales_Data[[#This Row],[OrderDate]],"mmmm")</f>
        <v>October</v>
      </c>
      <c r="D3555" s="3" t="str">
        <f t="shared" si="110"/>
        <v>2025</v>
      </c>
      <c r="E3555" t="s">
        <v>45</v>
      </c>
      <c r="F3555" t="s">
        <v>55</v>
      </c>
      <c r="G3555" t="s">
        <v>15</v>
      </c>
      <c r="H3555" t="s">
        <v>32</v>
      </c>
      <c r="I3555" t="s">
        <v>100</v>
      </c>
      <c r="J3555">
        <v>62</v>
      </c>
      <c r="K3555">
        <v>600</v>
      </c>
      <c r="L3555" s="7">
        <f>Sales_Data[[#This Row],[OrderQuantity]] *Sales_Data[[#This Row],[UnitPrice]]</f>
        <v>37200</v>
      </c>
      <c r="M3555" s="7">
        <f>Sales_Data[[#This Row],[UnitPrice]]-Sales_Data[[#This Row],[UnitCost]]</f>
        <v>250</v>
      </c>
      <c r="N3555" s="7">
        <f>Sales_Data[[#This Row],[Gross Revenue]]-Sales_Data[[#This Row],[Discount Amount ]]</f>
        <v>36950</v>
      </c>
      <c r="O3555" s="7">
        <f>Sales_Data[[#This Row],[OrderQuantity]] *Sales_Data[[#This Row],[UnitCost]]</f>
        <v>21700</v>
      </c>
      <c r="P3555" s="7">
        <f>Sales_Data[[#This Row],[ItemCost]] +Sales_Data[[#This Row],[ShippingCost]]</f>
        <v>21901.02</v>
      </c>
      <c r="Q3555" s="7">
        <f>Sales_Data[[#This Row],[Gross Revenue]]-Sales_Data[[#This Row],[TotalFinancialCost]]</f>
        <v>15298.98</v>
      </c>
      <c r="R3555" s="7">
        <f>Sales_Data[[#This Row],[Actul Bill Amount]]-Sales_Data[[#This Row],[ShippingCost]]</f>
        <v>36748.980000000003</v>
      </c>
      <c r="S3555">
        <v>715</v>
      </c>
      <c r="T3555">
        <v>201.02</v>
      </c>
      <c r="U3555" t="s">
        <v>57</v>
      </c>
      <c r="V3555">
        <v>350</v>
      </c>
      <c r="W3555" t="s">
        <v>33</v>
      </c>
      <c r="X3555" t="str">
        <f t="shared" si="111"/>
        <v>Delhi</v>
      </c>
    </row>
    <row r="3556" spans="1:24" x14ac:dyDescent="0.4">
      <c r="A3556">
        <v>103555</v>
      </c>
      <c r="B3556" s="5">
        <v>45977.490972222222</v>
      </c>
      <c r="C3556" s="3" t="str">
        <f>TEXT(Sales_Data[[#This Row],[OrderDate]],"mmmm")</f>
        <v>November</v>
      </c>
      <c r="D3556" s="3" t="str">
        <f t="shared" si="110"/>
        <v>2025</v>
      </c>
      <c r="E3556" t="s">
        <v>48</v>
      </c>
      <c r="F3556" t="s">
        <v>35</v>
      </c>
      <c r="G3556" t="s">
        <v>29</v>
      </c>
      <c r="H3556" t="s">
        <v>37</v>
      </c>
      <c r="I3556" t="s">
        <v>100</v>
      </c>
      <c r="J3556">
        <v>2</v>
      </c>
      <c r="K3556">
        <v>12000</v>
      </c>
      <c r="L3556" s="7">
        <f>Sales_Data[[#This Row],[OrderQuantity]] *Sales_Data[[#This Row],[UnitPrice]]</f>
        <v>24000</v>
      </c>
      <c r="M3556" s="7">
        <f>Sales_Data[[#This Row],[UnitPrice]]-Sales_Data[[#This Row],[UnitCost]]</f>
        <v>4000</v>
      </c>
      <c r="N3556" s="7">
        <f>Sales_Data[[#This Row],[Gross Revenue]]-Sales_Data[[#This Row],[Discount Amount ]]</f>
        <v>20000</v>
      </c>
      <c r="O3556" s="7">
        <f>Sales_Data[[#This Row],[OrderQuantity]] *Sales_Data[[#This Row],[UnitCost]]</f>
        <v>16000</v>
      </c>
      <c r="P3556" s="7">
        <f>Sales_Data[[#This Row],[ItemCost]] +Sales_Data[[#This Row],[ShippingCost]]</f>
        <v>16732.060000000001</v>
      </c>
      <c r="Q3556" s="7">
        <f>Sales_Data[[#This Row],[Gross Revenue]]-Sales_Data[[#This Row],[TotalFinancialCost]]</f>
        <v>7267.9399999999987</v>
      </c>
      <c r="R3556" s="7">
        <f>Sales_Data[[#This Row],[Actul Bill Amount]]-Sales_Data[[#This Row],[ShippingCost]]</f>
        <v>19267.939999999999</v>
      </c>
      <c r="S3556">
        <v>768</v>
      </c>
      <c r="T3556">
        <v>732.06</v>
      </c>
      <c r="U3556" t="s">
        <v>36</v>
      </c>
      <c r="V3556">
        <v>8000</v>
      </c>
      <c r="W3556" t="s">
        <v>38</v>
      </c>
      <c r="X3556" t="str">
        <f t="shared" si="111"/>
        <v>Kolkata</v>
      </c>
    </row>
    <row r="3557" spans="1:24" x14ac:dyDescent="0.4">
      <c r="A3557">
        <v>103556</v>
      </c>
      <c r="B3557" s="5">
        <v>45783.322916666664</v>
      </c>
      <c r="C3557" s="3" t="str">
        <f>TEXT(Sales_Data[[#This Row],[OrderDate]],"mmmm")</f>
        <v>May</v>
      </c>
      <c r="D3557" s="3" t="str">
        <f t="shared" si="110"/>
        <v>2025</v>
      </c>
      <c r="E3557" t="s">
        <v>42</v>
      </c>
      <c r="F3557" t="s">
        <v>40</v>
      </c>
      <c r="G3557" t="s">
        <v>15</v>
      </c>
      <c r="H3557" t="s">
        <v>32</v>
      </c>
      <c r="I3557" t="s">
        <v>100</v>
      </c>
      <c r="J3557">
        <v>74</v>
      </c>
      <c r="K3557">
        <v>5500</v>
      </c>
      <c r="L3557" s="7">
        <f>Sales_Data[[#This Row],[OrderQuantity]] *Sales_Data[[#This Row],[UnitPrice]]</f>
        <v>407000</v>
      </c>
      <c r="M3557" s="7">
        <f>Sales_Data[[#This Row],[UnitPrice]]-Sales_Data[[#This Row],[UnitCost]]</f>
        <v>2000</v>
      </c>
      <c r="N3557" s="7">
        <f>Sales_Data[[#This Row],[Gross Revenue]]-Sales_Data[[#This Row],[Discount Amount ]]</f>
        <v>405000</v>
      </c>
      <c r="O3557" s="7">
        <f>Sales_Data[[#This Row],[OrderQuantity]] *Sales_Data[[#This Row],[UnitCost]]</f>
        <v>259000</v>
      </c>
      <c r="P3557" s="7">
        <f>Sales_Data[[#This Row],[ItemCost]] +Sales_Data[[#This Row],[ShippingCost]]</f>
        <v>259903.09</v>
      </c>
      <c r="Q3557" s="7">
        <f>Sales_Data[[#This Row],[Gross Revenue]]-Sales_Data[[#This Row],[TotalFinancialCost]]</f>
        <v>147096.91</v>
      </c>
      <c r="R3557" s="7">
        <f>Sales_Data[[#This Row],[Actul Bill Amount]]-Sales_Data[[#This Row],[ShippingCost]]</f>
        <v>404096.91</v>
      </c>
      <c r="S3557">
        <v>536</v>
      </c>
      <c r="T3557">
        <v>903.09</v>
      </c>
      <c r="U3557" t="s">
        <v>41</v>
      </c>
      <c r="V3557">
        <v>3500</v>
      </c>
      <c r="W3557" t="s">
        <v>33</v>
      </c>
      <c r="X3557" t="str">
        <f t="shared" si="111"/>
        <v>Delhi</v>
      </c>
    </row>
    <row r="3558" spans="1:24" x14ac:dyDescent="0.4">
      <c r="A3558">
        <v>103557</v>
      </c>
      <c r="B3558" s="5">
        <v>45934.407638888886</v>
      </c>
      <c r="C3558" s="3" t="str">
        <f>TEXT(Sales_Data[[#This Row],[OrderDate]],"mmmm")</f>
        <v>October</v>
      </c>
      <c r="D3558" s="3" t="str">
        <f t="shared" si="110"/>
        <v>2025</v>
      </c>
      <c r="E3558" t="s">
        <v>45</v>
      </c>
      <c r="F3558" t="s">
        <v>55</v>
      </c>
      <c r="G3558" t="s">
        <v>15</v>
      </c>
      <c r="H3558" t="s">
        <v>20</v>
      </c>
      <c r="I3558" t="s">
        <v>100</v>
      </c>
      <c r="J3558">
        <v>47</v>
      </c>
      <c r="K3558">
        <v>600</v>
      </c>
      <c r="L3558" s="7">
        <f>Sales_Data[[#This Row],[OrderQuantity]] *Sales_Data[[#This Row],[UnitPrice]]</f>
        <v>28200</v>
      </c>
      <c r="M3558" s="7">
        <f>Sales_Data[[#This Row],[UnitPrice]]-Sales_Data[[#This Row],[UnitCost]]</f>
        <v>250</v>
      </c>
      <c r="N3558" s="7">
        <f>Sales_Data[[#This Row],[Gross Revenue]]-Sales_Data[[#This Row],[Discount Amount ]]</f>
        <v>27950</v>
      </c>
      <c r="O3558" s="7">
        <f>Sales_Data[[#This Row],[OrderQuantity]] *Sales_Data[[#This Row],[UnitCost]]</f>
        <v>16450</v>
      </c>
      <c r="P3558" s="7">
        <f>Sales_Data[[#This Row],[ItemCost]] +Sales_Data[[#This Row],[ShippingCost]]</f>
        <v>18117.62</v>
      </c>
      <c r="Q3558" s="7">
        <f>Sales_Data[[#This Row],[Gross Revenue]]-Sales_Data[[#This Row],[TotalFinancialCost]]</f>
        <v>10082.380000000001</v>
      </c>
      <c r="R3558" s="7">
        <f>Sales_Data[[#This Row],[Actul Bill Amount]]-Sales_Data[[#This Row],[ShippingCost]]</f>
        <v>26282.38</v>
      </c>
      <c r="S3558">
        <v>1069</v>
      </c>
      <c r="T3558">
        <v>1667.62</v>
      </c>
      <c r="U3558" t="s">
        <v>57</v>
      </c>
      <c r="V3558">
        <v>350</v>
      </c>
      <c r="W3558" t="s">
        <v>22</v>
      </c>
      <c r="X3558" t="str">
        <f t="shared" si="111"/>
        <v>Nagpur</v>
      </c>
    </row>
    <row r="3559" spans="1:24" x14ac:dyDescent="0.4">
      <c r="A3559">
        <v>103558</v>
      </c>
      <c r="B3559" s="5">
        <v>45861.34652777778</v>
      </c>
      <c r="C3559" s="3" t="str">
        <f>TEXT(Sales_Data[[#This Row],[OrderDate]],"mmmm")</f>
        <v>July</v>
      </c>
      <c r="D3559" s="3" t="str">
        <f t="shared" si="110"/>
        <v>2025</v>
      </c>
      <c r="E3559" t="s">
        <v>45</v>
      </c>
      <c r="F3559" t="s">
        <v>43</v>
      </c>
      <c r="G3559" t="s">
        <v>29</v>
      </c>
      <c r="H3559" t="s">
        <v>25</v>
      </c>
      <c r="I3559" t="s">
        <v>100</v>
      </c>
      <c r="J3559">
        <v>86</v>
      </c>
      <c r="K3559">
        <v>4500</v>
      </c>
      <c r="L3559" s="7">
        <f>Sales_Data[[#This Row],[OrderQuantity]] *Sales_Data[[#This Row],[UnitPrice]]</f>
        <v>387000</v>
      </c>
      <c r="M3559" s="7">
        <f>Sales_Data[[#This Row],[UnitPrice]]-Sales_Data[[#This Row],[UnitCost]]</f>
        <v>2000</v>
      </c>
      <c r="N3559" s="7">
        <f>Sales_Data[[#This Row],[Gross Revenue]]-Sales_Data[[#This Row],[Discount Amount ]]</f>
        <v>385000</v>
      </c>
      <c r="O3559" s="7">
        <f>Sales_Data[[#This Row],[OrderQuantity]] *Sales_Data[[#This Row],[UnitCost]]</f>
        <v>215000</v>
      </c>
      <c r="P3559" s="7">
        <f>Sales_Data[[#This Row],[ItemCost]] +Sales_Data[[#This Row],[ShippingCost]]</f>
        <v>216371.98</v>
      </c>
      <c r="Q3559" s="7">
        <f>Sales_Data[[#This Row],[Gross Revenue]]-Sales_Data[[#This Row],[TotalFinancialCost]]</f>
        <v>170628.02</v>
      </c>
      <c r="R3559" s="7">
        <f>Sales_Data[[#This Row],[Actul Bill Amount]]-Sales_Data[[#This Row],[ShippingCost]]</f>
        <v>383628.02</v>
      </c>
      <c r="S3559">
        <v>443</v>
      </c>
      <c r="T3559">
        <v>1371.98</v>
      </c>
      <c r="U3559" t="s">
        <v>44</v>
      </c>
      <c r="V3559">
        <v>2500</v>
      </c>
      <c r="W3559" t="s">
        <v>27</v>
      </c>
      <c r="X3559" t="str">
        <f t="shared" si="111"/>
        <v>Mumbai</v>
      </c>
    </row>
    <row r="3560" spans="1:24" x14ac:dyDescent="0.4">
      <c r="A3560">
        <v>103559</v>
      </c>
      <c r="B3560" s="5">
        <v>45851.85833333333</v>
      </c>
      <c r="C3560" s="3" t="str">
        <f>TEXT(Sales_Data[[#This Row],[OrderDate]],"mmmm")</f>
        <v>July</v>
      </c>
      <c r="D3560" s="3" t="str">
        <f t="shared" si="110"/>
        <v>2025</v>
      </c>
      <c r="E3560" t="s">
        <v>23</v>
      </c>
      <c r="F3560" t="s">
        <v>55</v>
      </c>
      <c r="G3560" t="s">
        <v>31</v>
      </c>
      <c r="H3560" t="s">
        <v>37</v>
      </c>
      <c r="I3560" t="s">
        <v>100</v>
      </c>
      <c r="J3560">
        <v>97</v>
      </c>
      <c r="K3560">
        <v>600</v>
      </c>
      <c r="L3560" s="7">
        <f>Sales_Data[[#This Row],[OrderQuantity]] *Sales_Data[[#This Row],[UnitPrice]]</f>
        <v>58200</v>
      </c>
      <c r="M3560" s="7">
        <f>Sales_Data[[#This Row],[UnitPrice]]-Sales_Data[[#This Row],[UnitCost]]</f>
        <v>250</v>
      </c>
      <c r="N3560" s="7">
        <f>Sales_Data[[#This Row],[Gross Revenue]]-Sales_Data[[#This Row],[Discount Amount ]]</f>
        <v>57950</v>
      </c>
      <c r="O3560" s="7">
        <f>Sales_Data[[#This Row],[OrderQuantity]] *Sales_Data[[#This Row],[UnitCost]]</f>
        <v>33950</v>
      </c>
      <c r="P3560" s="7">
        <f>Sales_Data[[#This Row],[ItemCost]] +Sales_Data[[#This Row],[ShippingCost]]</f>
        <v>34108.31</v>
      </c>
      <c r="Q3560" s="7">
        <f>Sales_Data[[#This Row],[Gross Revenue]]-Sales_Data[[#This Row],[TotalFinancialCost]]</f>
        <v>24091.690000000002</v>
      </c>
      <c r="R3560" s="7">
        <f>Sales_Data[[#This Row],[Actul Bill Amount]]-Sales_Data[[#This Row],[ShippingCost]]</f>
        <v>57791.69</v>
      </c>
      <c r="S3560">
        <v>309</v>
      </c>
      <c r="T3560">
        <v>158.31</v>
      </c>
      <c r="U3560" t="s">
        <v>57</v>
      </c>
      <c r="V3560">
        <v>350</v>
      </c>
      <c r="W3560" t="s">
        <v>38</v>
      </c>
      <c r="X3560" t="str">
        <f t="shared" si="111"/>
        <v>Kolkata</v>
      </c>
    </row>
    <row r="3561" spans="1:24" x14ac:dyDescent="0.4">
      <c r="A3561">
        <v>103560</v>
      </c>
      <c r="B3561" s="5">
        <v>45826.97152777778</v>
      </c>
      <c r="C3561" s="3" t="str">
        <f>TEXT(Sales_Data[[#This Row],[OrderDate]],"mmmm")</f>
        <v>June</v>
      </c>
      <c r="D3561" s="3" t="str">
        <f t="shared" si="110"/>
        <v>2025</v>
      </c>
      <c r="E3561" t="s">
        <v>48</v>
      </c>
      <c r="F3561" t="s">
        <v>14</v>
      </c>
      <c r="G3561" t="s">
        <v>15</v>
      </c>
      <c r="H3561" t="s">
        <v>20</v>
      </c>
      <c r="I3561" t="s">
        <v>100</v>
      </c>
      <c r="J3561">
        <v>10</v>
      </c>
      <c r="K3561">
        <v>6500</v>
      </c>
      <c r="L3561" s="7">
        <f>Sales_Data[[#This Row],[OrderQuantity]] *Sales_Data[[#This Row],[UnitPrice]]</f>
        <v>65000</v>
      </c>
      <c r="M3561" s="7">
        <f>Sales_Data[[#This Row],[UnitPrice]]-Sales_Data[[#This Row],[UnitCost]]</f>
        <v>2300</v>
      </c>
      <c r="N3561" s="7">
        <f>Sales_Data[[#This Row],[Gross Revenue]]-Sales_Data[[#This Row],[Discount Amount ]]</f>
        <v>62700</v>
      </c>
      <c r="O3561" s="7">
        <f>Sales_Data[[#This Row],[OrderQuantity]] *Sales_Data[[#This Row],[UnitCost]]</f>
        <v>42000</v>
      </c>
      <c r="P3561" s="7">
        <f>Sales_Data[[#This Row],[ItemCost]] +Sales_Data[[#This Row],[ShippingCost]]</f>
        <v>42402.43</v>
      </c>
      <c r="Q3561" s="7">
        <f>Sales_Data[[#This Row],[Gross Revenue]]-Sales_Data[[#This Row],[TotalFinancialCost]]</f>
        <v>22597.57</v>
      </c>
      <c r="R3561" s="7">
        <f>Sales_Data[[#This Row],[Actul Bill Amount]]-Sales_Data[[#This Row],[ShippingCost]]</f>
        <v>62297.57</v>
      </c>
      <c r="S3561">
        <v>1148</v>
      </c>
      <c r="T3561">
        <v>402.43</v>
      </c>
      <c r="U3561" t="s">
        <v>21</v>
      </c>
      <c r="V3561">
        <v>4200</v>
      </c>
      <c r="W3561" t="s">
        <v>22</v>
      </c>
      <c r="X3561" t="str">
        <f t="shared" si="111"/>
        <v>Nagpur</v>
      </c>
    </row>
    <row r="3562" spans="1:24" x14ac:dyDescent="0.4">
      <c r="A3562">
        <v>103561</v>
      </c>
      <c r="B3562" s="5">
        <v>45809.654861111114</v>
      </c>
      <c r="C3562" s="3" t="str">
        <f>TEXT(Sales_Data[[#This Row],[OrderDate]],"mmmm")</f>
        <v>June</v>
      </c>
      <c r="D3562" s="3" t="str">
        <f t="shared" si="110"/>
        <v>2025</v>
      </c>
      <c r="E3562" t="s">
        <v>48</v>
      </c>
      <c r="F3562" t="s">
        <v>35</v>
      </c>
      <c r="G3562" t="s">
        <v>31</v>
      </c>
      <c r="H3562" t="s">
        <v>37</v>
      </c>
      <c r="I3562" t="s">
        <v>100</v>
      </c>
      <c r="J3562">
        <v>59</v>
      </c>
      <c r="K3562">
        <v>12000</v>
      </c>
      <c r="L3562" s="7">
        <f>Sales_Data[[#This Row],[OrderQuantity]] *Sales_Data[[#This Row],[UnitPrice]]</f>
        <v>708000</v>
      </c>
      <c r="M3562" s="7">
        <f>Sales_Data[[#This Row],[UnitPrice]]-Sales_Data[[#This Row],[UnitCost]]</f>
        <v>4000</v>
      </c>
      <c r="N3562" s="7">
        <f>Sales_Data[[#This Row],[Gross Revenue]]-Sales_Data[[#This Row],[Discount Amount ]]</f>
        <v>704000</v>
      </c>
      <c r="O3562" s="7">
        <f>Sales_Data[[#This Row],[OrderQuantity]] *Sales_Data[[#This Row],[UnitCost]]</f>
        <v>472000</v>
      </c>
      <c r="P3562" s="7">
        <f>Sales_Data[[#This Row],[ItemCost]] +Sales_Data[[#This Row],[ShippingCost]]</f>
        <v>472692.43</v>
      </c>
      <c r="Q3562" s="7">
        <f>Sales_Data[[#This Row],[Gross Revenue]]-Sales_Data[[#This Row],[TotalFinancialCost]]</f>
        <v>235307.57</v>
      </c>
      <c r="R3562" s="7">
        <f>Sales_Data[[#This Row],[Actul Bill Amount]]-Sales_Data[[#This Row],[ShippingCost]]</f>
        <v>703307.57</v>
      </c>
      <c r="S3562">
        <v>584</v>
      </c>
      <c r="T3562">
        <v>692.43</v>
      </c>
      <c r="U3562" t="s">
        <v>36</v>
      </c>
      <c r="V3562">
        <v>8000</v>
      </c>
      <c r="W3562" t="s">
        <v>38</v>
      </c>
      <c r="X3562" t="str">
        <f t="shared" si="111"/>
        <v>Kolkata</v>
      </c>
    </row>
    <row r="3563" spans="1:24" x14ac:dyDescent="0.4">
      <c r="A3563">
        <v>103562</v>
      </c>
      <c r="B3563" s="5">
        <v>45692.590277777781</v>
      </c>
      <c r="C3563" s="3" t="str">
        <f>TEXT(Sales_Data[[#This Row],[OrderDate]],"mmmm")</f>
        <v>February</v>
      </c>
      <c r="D3563" s="3" t="str">
        <f t="shared" si="110"/>
        <v>2025</v>
      </c>
      <c r="E3563" t="s">
        <v>34</v>
      </c>
      <c r="F3563" t="s">
        <v>55</v>
      </c>
      <c r="G3563" t="s">
        <v>29</v>
      </c>
      <c r="H3563" t="s">
        <v>25</v>
      </c>
      <c r="I3563" t="s">
        <v>100</v>
      </c>
      <c r="J3563">
        <v>83</v>
      </c>
      <c r="K3563">
        <v>850</v>
      </c>
      <c r="L3563" s="7">
        <f>Sales_Data[[#This Row],[OrderQuantity]] *Sales_Data[[#This Row],[UnitPrice]]</f>
        <v>70550</v>
      </c>
      <c r="M3563" s="7">
        <f>Sales_Data[[#This Row],[UnitPrice]]-Sales_Data[[#This Row],[UnitCost]]</f>
        <v>300</v>
      </c>
      <c r="N3563" s="7">
        <f>Sales_Data[[#This Row],[Gross Revenue]]-Sales_Data[[#This Row],[Discount Amount ]]</f>
        <v>70250</v>
      </c>
      <c r="O3563" s="7">
        <f>Sales_Data[[#This Row],[OrderQuantity]] *Sales_Data[[#This Row],[UnitCost]]</f>
        <v>45650</v>
      </c>
      <c r="P3563" s="7">
        <f>Sales_Data[[#This Row],[ItemCost]] +Sales_Data[[#This Row],[ShippingCost]]</f>
        <v>46713.1</v>
      </c>
      <c r="Q3563" s="7">
        <f>Sales_Data[[#This Row],[Gross Revenue]]-Sales_Data[[#This Row],[TotalFinancialCost]]</f>
        <v>23836.9</v>
      </c>
      <c r="R3563" s="7">
        <f>Sales_Data[[#This Row],[Actul Bill Amount]]-Sales_Data[[#This Row],[ShippingCost]]</f>
        <v>69186.899999999994</v>
      </c>
      <c r="S3563">
        <v>337</v>
      </c>
      <c r="T3563">
        <v>1063.0999999999999</v>
      </c>
      <c r="U3563" t="s">
        <v>56</v>
      </c>
      <c r="V3563">
        <v>550</v>
      </c>
      <c r="W3563" t="s">
        <v>27</v>
      </c>
      <c r="X3563" t="str">
        <f t="shared" si="111"/>
        <v>Mumbai</v>
      </c>
    </row>
    <row r="3564" spans="1:24" x14ac:dyDescent="0.4">
      <c r="A3564">
        <v>103563</v>
      </c>
      <c r="B3564" s="5">
        <v>45841.373611111114</v>
      </c>
      <c r="C3564" s="3" t="str">
        <f>TEXT(Sales_Data[[#This Row],[OrderDate]],"mmmm")</f>
        <v>July</v>
      </c>
      <c r="D3564" s="3" t="str">
        <f t="shared" si="110"/>
        <v>2025</v>
      </c>
      <c r="E3564" t="s">
        <v>34</v>
      </c>
      <c r="F3564" t="s">
        <v>14</v>
      </c>
      <c r="G3564" t="s">
        <v>29</v>
      </c>
      <c r="H3564" t="s">
        <v>25</v>
      </c>
      <c r="I3564" t="s">
        <v>100</v>
      </c>
      <c r="J3564">
        <v>60</v>
      </c>
      <c r="K3564">
        <v>6500</v>
      </c>
      <c r="L3564" s="7">
        <f>Sales_Data[[#This Row],[OrderQuantity]] *Sales_Data[[#This Row],[UnitPrice]]</f>
        <v>390000</v>
      </c>
      <c r="M3564" s="7">
        <f>Sales_Data[[#This Row],[UnitPrice]]-Sales_Data[[#This Row],[UnitCost]]</f>
        <v>2300</v>
      </c>
      <c r="N3564" s="7">
        <f>Sales_Data[[#This Row],[Gross Revenue]]-Sales_Data[[#This Row],[Discount Amount ]]</f>
        <v>387700</v>
      </c>
      <c r="O3564" s="7">
        <f>Sales_Data[[#This Row],[OrderQuantity]] *Sales_Data[[#This Row],[UnitCost]]</f>
        <v>252000</v>
      </c>
      <c r="P3564" s="7">
        <f>Sales_Data[[#This Row],[ItemCost]] +Sales_Data[[#This Row],[ShippingCost]]</f>
        <v>252528.31</v>
      </c>
      <c r="Q3564" s="7">
        <f>Sales_Data[[#This Row],[Gross Revenue]]-Sales_Data[[#This Row],[TotalFinancialCost]]</f>
        <v>137471.69</v>
      </c>
      <c r="R3564" s="7">
        <f>Sales_Data[[#This Row],[Actul Bill Amount]]-Sales_Data[[#This Row],[ShippingCost]]</f>
        <v>387171.69</v>
      </c>
      <c r="S3564">
        <v>756</v>
      </c>
      <c r="T3564">
        <v>528.30999999999995</v>
      </c>
      <c r="U3564" t="s">
        <v>21</v>
      </c>
      <c r="V3564">
        <v>4200</v>
      </c>
      <c r="W3564" t="s">
        <v>27</v>
      </c>
      <c r="X3564" t="str">
        <f t="shared" si="111"/>
        <v>Mumbai</v>
      </c>
    </row>
    <row r="3565" spans="1:24" x14ac:dyDescent="0.4">
      <c r="A3565">
        <v>103564</v>
      </c>
      <c r="B3565" s="5">
        <v>45943.5625</v>
      </c>
      <c r="C3565" s="3" t="str">
        <f>TEXT(Sales_Data[[#This Row],[OrderDate]],"mmmm")</f>
        <v>October</v>
      </c>
      <c r="D3565" s="3" t="str">
        <f t="shared" si="110"/>
        <v>2025</v>
      </c>
      <c r="E3565" t="s">
        <v>45</v>
      </c>
      <c r="F3565" t="s">
        <v>24</v>
      </c>
      <c r="G3565" t="s">
        <v>29</v>
      </c>
      <c r="H3565" t="s">
        <v>20</v>
      </c>
      <c r="I3565" t="s">
        <v>100</v>
      </c>
      <c r="J3565">
        <v>54</v>
      </c>
      <c r="K3565">
        <v>25000</v>
      </c>
      <c r="L3565" s="7">
        <f>Sales_Data[[#This Row],[OrderQuantity]] *Sales_Data[[#This Row],[UnitPrice]]</f>
        <v>1350000</v>
      </c>
      <c r="M3565" s="7">
        <f>Sales_Data[[#This Row],[UnitPrice]]-Sales_Data[[#This Row],[UnitCost]]</f>
        <v>7000</v>
      </c>
      <c r="N3565" s="7">
        <f>Sales_Data[[#This Row],[Gross Revenue]]-Sales_Data[[#This Row],[Discount Amount ]]</f>
        <v>1343000</v>
      </c>
      <c r="O3565" s="7">
        <f>Sales_Data[[#This Row],[OrderQuantity]] *Sales_Data[[#This Row],[UnitCost]]</f>
        <v>972000</v>
      </c>
      <c r="P3565" s="7">
        <f>Sales_Data[[#This Row],[ItemCost]] +Sales_Data[[#This Row],[ShippingCost]]</f>
        <v>974694.52</v>
      </c>
      <c r="Q3565" s="7">
        <f>Sales_Data[[#This Row],[Gross Revenue]]-Sales_Data[[#This Row],[TotalFinancialCost]]</f>
        <v>375305.48</v>
      </c>
      <c r="R3565" s="7">
        <f>Sales_Data[[#This Row],[Actul Bill Amount]]-Sales_Data[[#This Row],[ShippingCost]]</f>
        <v>1340305.48</v>
      </c>
      <c r="S3565">
        <v>1015</v>
      </c>
      <c r="T3565">
        <v>2694.52</v>
      </c>
      <c r="U3565" t="s">
        <v>60</v>
      </c>
      <c r="V3565">
        <v>18000</v>
      </c>
      <c r="W3565" t="s">
        <v>22</v>
      </c>
      <c r="X3565" t="str">
        <f t="shared" si="111"/>
        <v>Nagpur</v>
      </c>
    </row>
    <row r="3566" spans="1:24" x14ac:dyDescent="0.4">
      <c r="A3566">
        <v>103565</v>
      </c>
      <c r="B3566" s="5">
        <v>45714</v>
      </c>
      <c r="C3566" s="3" t="str">
        <f>TEXT(Sales_Data[[#This Row],[OrderDate]],"mmmm")</f>
        <v>February</v>
      </c>
      <c r="D3566" s="3" t="str">
        <f t="shared" si="110"/>
        <v>2025</v>
      </c>
      <c r="E3566" t="s">
        <v>13</v>
      </c>
      <c r="F3566" t="s">
        <v>35</v>
      </c>
      <c r="G3566" t="s">
        <v>15</v>
      </c>
      <c r="H3566" t="s">
        <v>25</v>
      </c>
      <c r="I3566" t="s">
        <v>100</v>
      </c>
      <c r="J3566">
        <v>43</v>
      </c>
      <c r="K3566">
        <v>8500</v>
      </c>
      <c r="L3566" s="7">
        <f>Sales_Data[[#This Row],[OrderQuantity]] *Sales_Data[[#This Row],[UnitPrice]]</f>
        <v>365500</v>
      </c>
      <c r="M3566" s="7">
        <f>Sales_Data[[#This Row],[UnitPrice]]-Sales_Data[[#This Row],[UnitCost]]</f>
        <v>3000</v>
      </c>
      <c r="N3566" s="7">
        <f>Sales_Data[[#This Row],[Gross Revenue]]-Sales_Data[[#This Row],[Discount Amount ]]</f>
        <v>362500</v>
      </c>
      <c r="O3566" s="7">
        <f>Sales_Data[[#This Row],[OrderQuantity]] *Sales_Data[[#This Row],[UnitCost]]</f>
        <v>236500</v>
      </c>
      <c r="P3566" s="7">
        <f>Sales_Data[[#This Row],[ItemCost]] +Sales_Data[[#This Row],[ShippingCost]]</f>
        <v>237483.64</v>
      </c>
      <c r="Q3566" s="7">
        <f>Sales_Data[[#This Row],[Gross Revenue]]-Sales_Data[[#This Row],[TotalFinancialCost]]</f>
        <v>128016.35999999999</v>
      </c>
      <c r="R3566" s="7">
        <f>Sales_Data[[#This Row],[Actul Bill Amount]]-Sales_Data[[#This Row],[ShippingCost]]</f>
        <v>361516.36</v>
      </c>
      <c r="S3566">
        <v>1166</v>
      </c>
      <c r="T3566">
        <v>983.64</v>
      </c>
      <c r="U3566" t="s">
        <v>49</v>
      </c>
      <c r="V3566">
        <v>5500</v>
      </c>
      <c r="W3566" t="s">
        <v>27</v>
      </c>
      <c r="X3566" t="str">
        <f t="shared" si="111"/>
        <v>Mumbai</v>
      </c>
    </row>
    <row r="3567" spans="1:24" x14ac:dyDescent="0.4">
      <c r="A3567">
        <v>103566</v>
      </c>
      <c r="B3567" s="5">
        <v>45879.920138888891</v>
      </c>
      <c r="C3567" s="3" t="str">
        <f>TEXT(Sales_Data[[#This Row],[OrderDate]],"mmmm")</f>
        <v>August</v>
      </c>
      <c r="D3567" s="3" t="str">
        <f t="shared" si="110"/>
        <v>2025</v>
      </c>
      <c r="E3567" t="s">
        <v>48</v>
      </c>
      <c r="F3567" t="s">
        <v>55</v>
      </c>
      <c r="G3567" t="s">
        <v>31</v>
      </c>
      <c r="H3567" t="s">
        <v>16</v>
      </c>
      <c r="I3567" t="s">
        <v>100</v>
      </c>
      <c r="J3567">
        <v>16</v>
      </c>
      <c r="K3567">
        <v>1200</v>
      </c>
      <c r="L3567" s="7">
        <f>Sales_Data[[#This Row],[OrderQuantity]] *Sales_Data[[#This Row],[UnitPrice]]</f>
        <v>19200</v>
      </c>
      <c r="M3567" s="7">
        <f>Sales_Data[[#This Row],[UnitPrice]]-Sales_Data[[#This Row],[UnitCost]]</f>
        <v>400</v>
      </c>
      <c r="N3567" s="7">
        <f>Sales_Data[[#This Row],[Gross Revenue]]-Sales_Data[[#This Row],[Discount Amount ]]</f>
        <v>18800</v>
      </c>
      <c r="O3567" s="7">
        <f>Sales_Data[[#This Row],[OrderQuantity]] *Sales_Data[[#This Row],[UnitCost]]</f>
        <v>12800</v>
      </c>
      <c r="P3567" s="7">
        <f>Sales_Data[[#This Row],[ItemCost]] +Sales_Data[[#This Row],[ShippingCost]]</f>
        <v>13396.13</v>
      </c>
      <c r="Q3567" s="7">
        <f>Sales_Data[[#This Row],[Gross Revenue]]-Sales_Data[[#This Row],[TotalFinancialCost]]</f>
        <v>5803.8700000000008</v>
      </c>
      <c r="R3567" s="7">
        <f>Sales_Data[[#This Row],[Actul Bill Amount]]-Sales_Data[[#This Row],[ShippingCost]]</f>
        <v>18203.87</v>
      </c>
      <c r="S3567">
        <v>634</v>
      </c>
      <c r="T3567">
        <v>596.13</v>
      </c>
      <c r="U3567" t="s">
        <v>58</v>
      </c>
      <c r="V3567">
        <v>800</v>
      </c>
      <c r="W3567" t="s">
        <v>18</v>
      </c>
      <c r="X3567" t="str">
        <f t="shared" si="111"/>
        <v>Bengaluru</v>
      </c>
    </row>
    <row r="3568" spans="1:24" x14ac:dyDescent="0.4">
      <c r="A3568">
        <v>103567</v>
      </c>
      <c r="B3568" s="5">
        <v>45960.654166666667</v>
      </c>
      <c r="C3568" s="3" t="str">
        <f>TEXT(Sales_Data[[#This Row],[OrderDate]],"mmmm")</f>
        <v>October</v>
      </c>
      <c r="D3568" s="3" t="str">
        <f t="shared" si="110"/>
        <v>2025</v>
      </c>
      <c r="E3568" t="s">
        <v>19</v>
      </c>
      <c r="F3568" t="s">
        <v>46</v>
      </c>
      <c r="G3568" t="s">
        <v>15</v>
      </c>
      <c r="H3568" t="s">
        <v>16</v>
      </c>
      <c r="I3568" t="s">
        <v>100</v>
      </c>
      <c r="J3568">
        <v>98</v>
      </c>
      <c r="K3568">
        <v>15000</v>
      </c>
      <c r="L3568" s="7">
        <f>Sales_Data[[#This Row],[OrderQuantity]] *Sales_Data[[#This Row],[UnitPrice]]</f>
        <v>1470000</v>
      </c>
      <c r="M3568" s="7">
        <f>Sales_Data[[#This Row],[UnitPrice]]-Sales_Data[[#This Row],[UnitCost]]</f>
        <v>5500</v>
      </c>
      <c r="N3568" s="7">
        <f>Sales_Data[[#This Row],[Gross Revenue]]-Sales_Data[[#This Row],[Discount Amount ]]</f>
        <v>1464500</v>
      </c>
      <c r="O3568" s="7">
        <f>Sales_Data[[#This Row],[OrderQuantity]] *Sales_Data[[#This Row],[UnitCost]]</f>
        <v>931000</v>
      </c>
      <c r="P3568" s="7">
        <f>Sales_Data[[#This Row],[ItemCost]] +Sales_Data[[#This Row],[ShippingCost]]</f>
        <v>932404.3</v>
      </c>
      <c r="Q3568" s="7">
        <f>Sales_Data[[#This Row],[Gross Revenue]]-Sales_Data[[#This Row],[TotalFinancialCost]]</f>
        <v>537595.69999999995</v>
      </c>
      <c r="R3568" s="7">
        <f>Sales_Data[[#This Row],[Actul Bill Amount]]-Sales_Data[[#This Row],[ShippingCost]]</f>
        <v>1463095.7</v>
      </c>
      <c r="S3568">
        <v>552</v>
      </c>
      <c r="T3568">
        <v>1404.3</v>
      </c>
      <c r="U3568" t="s">
        <v>53</v>
      </c>
      <c r="V3568">
        <v>9500</v>
      </c>
      <c r="W3568" t="s">
        <v>18</v>
      </c>
      <c r="X3568" t="str">
        <f t="shared" si="111"/>
        <v>Bengaluru</v>
      </c>
    </row>
    <row r="3569" spans="1:24" x14ac:dyDescent="0.4">
      <c r="A3569">
        <v>103568</v>
      </c>
      <c r="B3569" s="5">
        <v>45820.274305555555</v>
      </c>
      <c r="C3569" s="3" t="str">
        <f>TEXT(Sales_Data[[#This Row],[OrderDate]],"mmmm")</f>
        <v>June</v>
      </c>
      <c r="D3569" s="3" t="str">
        <f t="shared" si="110"/>
        <v>2025</v>
      </c>
      <c r="E3569" t="s">
        <v>34</v>
      </c>
      <c r="F3569" t="s">
        <v>28</v>
      </c>
      <c r="G3569" t="s">
        <v>29</v>
      </c>
      <c r="H3569" t="s">
        <v>16</v>
      </c>
      <c r="I3569" t="s">
        <v>100</v>
      </c>
      <c r="J3569">
        <v>19</v>
      </c>
      <c r="K3569">
        <v>450</v>
      </c>
      <c r="L3569" s="7">
        <f>Sales_Data[[#This Row],[OrderQuantity]] *Sales_Data[[#This Row],[UnitPrice]]</f>
        <v>8550</v>
      </c>
      <c r="M3569" s="7">
        <f>Sales_Data[[#This Row],[UnitPrice]]-Sales_Data[[#This Row],[UnitCost]]</f>
        <v>250</v>
      </c>
      <c r="N3569" s="7">
        <f>Sales_Data[[#This Row],[Gross Revenue]]-Sales_Data[[#This Row],[Discount Amount ]]</f>
        <v>8300</v>
      </c>
      <c r="O3569" s="7">
        <f>Sales_Data[[#This Row],[OrderQuantity]] *Sales_Data[[#This Row],[UnitCost]]</f>
        <v>3800</v>
      </c>
      <c r="P3569" s="7">
        <f>Sales_Data[[#This Row],[ItemCost]] +Sales_Data[[#This Row],[ShippingCost]]</f>
        <v>4699.79</v>
      </c>
      <c r="Q3569" s="7">
        <f>Sales_Data[[#This Row],[Gross Revenue]]-Sales_Data[[#This Row],[TotalFinancialCost]]</f>
        <v>3850.21</v>
      </c>
      <c r="R3569" s="7">
        <f>Sales_Data[[#This Row],[Actul Bill Amount]]-Sales_Data[[#This Row],[ShippingCost]]</f>
        <v>7400.21</v>
      </c>
      <c r="S3569">
        <v>347</v>
      </c>
      <c r="T3569">
        <v>899.79</v>
      </c>
      <c r="U3569" t="s">
        <v>30</v>
      </c>
      <c r="V3569">
        <v>200</v>
      </c>
      <c r="W3569" t="s">
        <v>18</v>
      </c>
      <c r="X3569" t="str">
        <f t="shared" si="111"/>
        <v>Bengaluru</v>
      </c>
    </row>
    <row r="3570" spans="1:24" x14ac:dyDescent="0.4">
      <c r="A3570">
        <v>103569</v>
      </c>
      <c r="B3570" s="5">
        <v>45676.446527777778</v>
      </c>
      <c r="C3570" s="3" t="str">
        <f>TEXT(Sales_Data[[#This Row],[OrderDate]],"mmmm")</f>
        <v>January</v>
      </c>
      <c r="D3570" s="3" t="str">
        <f t="shared" si="110"/>
        <v>2025</v>
      </c>
      <c r="E3570" t="s">
        <v>39</v>
      </c>
      <c r="F3570" t="s">
        <v>46</v>
      </c>
      <c r="G3570" t="s">
        <v>29</v>
      </c>
      <c r="H3570" t="s">
        <v>25</v>
      </c>
      <c r="I3570" t="s">
        <v>100</v>
      </c>
      <c r="J3570">
        <v>85</v>
      </c>
      <c r="K3570">
        <v>4500</v>
      </c>
      <c r="L3570" s="7">
        <f>Sales_Data[[#This Row],[OrderQuantity]] *Sales_Data[[#This Row],[UnitPrice]]</f>
        <v>382500</v>
      </c>
      <c r="M3570" s="7">
        <f>Sales_Data[[#This Row],[UnitPrice]]-Sales_Data[[#This Row],[UnitCost]]</f>
        <v>1700</v>
      </c>
      <c r="N3570" s="7">
        <f>Sales_Data[[#This Row],[Gross Revenue]]-Sales_Data[[#This Row],[Discount Amount ]]</f>
        <v>380800</v>
      </c>
      <c r="O3570" s="7">
        <f>Sales_Data[[#This Row],[OrderQuantity]] *Sales_Data[[#This Row],[UnitCost]]</f>
        <v>238000</v>
      </c>
      <c r="P3570" s="7">
        <f>Sales_Data[[#This Row],[ItemCost]] +Sales_Data[[#This Row],[ShippingCost]]</f>
        <v>238329.92</v>
      </c>
      <c r="Q3570" s="7">
        <f>Sales_Data[[#This Row],[Gross Revenue]]-Sales_Data[[#This Row],[TotalFinancialCost]]</f>
        <v>144170.07999999999</v>
      </c>
      <c r="R3570" s="7">
        <f>Sales_Data[[#This Row],[Actul Bill Amount]]-Sales_Data[[#This Row],[ShippingCost]]</f>
        <v>380470.08</v>
      </c>
      <c r="S3570">
        <v>699</v>
      </c>
      <c r="T3570">
        <v>329.92</v>
      </c>
      <c r="U3570" t="s">
        <v>47</v>
      </c>
      <c r="V3570">
        <v>2800</v>
      </c>
      <c r="W3570" t="s">
        <v>27</v>
      </c>
      <c r="X3570" t="str">
        <f t="shared" si="111"/>
        <v>Mumbai</v>
      </c>
    </row>
    <row r="3571" spans="1:24" x14ac:dyDescent="0.4">
      <c r="A3571">
        <v>103570</v>
      </c>
      <c r="B3571" s="5">
        <v>45921.052083333336</v>
      </c>
      <c r="C3571" s="3" t="str">
        <f>TEXT(Sales_Data[[#This Row],[OrderDate]],"mmmm")</f>
        <v>September</v>
      </c>
      <c r="D3571" s="3" t="str">
        <f t="shared" si="110"/>
        <v>2025</v>
      </c>
      <c r="E3571" t="s">
        <v>45</v>
      </c>
      <c r="F3571" t="s">
        <v>55</v>
      </c>
      <c r="G3571" t="s">
        <v>15</v>
      </c>
      <c r="H3571" t="s">
        <v>37</v>
      </c>
      <c r="I3571" t="s">
        <v>100</v>
      </c>
      <c r="J3571">
        <v>44</v>
      </c>
      <c r="K3571">
        <v>600</v>
      </c>
      <c r="L3571" s="7">
        <f>Sales_Data[[#This Row],[OrderQuantity]] *Sales_Data[[#This Row],[UnitPrice]]</f>
        <v>26400</v>
      </c>
      <c r="M3571" s="7">
        <f>Sales_Data[[#This Row],[UnitPrice]]-Sales_Data[[#This Row],[UnitCost]]</f>
        <v>250</v>
      </c>
      <c r="N3571" s="7">
        <f>Sales_Data[[#This Row],[Gross Revenue]]-Sales_Data[[#This Row],[Discount Amount ]]</f>
        <v>26150</v>
      </c>
      <c r="O3571" s="7">
        <f>Sales_Data[[#This Row],[OrderQuantity]] *Sales_Data[[#This Row],[UnitCost]]</f>
        <v>15400</v>
      </c>
      <c r="P3571" s="7">
        <f>Sales_Data[[#This Row],[ItemCost]] +Sales_Data[[#This Row],[ShippingCost]]</f>
        <v>18142.04</v>
      </c>
      <c r="Q3571" s="7">
        <f>Sales_Data[[#This Row],[Gross Revenue]]-Sales_Data[[#This Row],[TotalFinancialCost]]</f>
        <v>8257.9599999999991</v>
      </c>
      <c r="R3571" s="7">
        <f>Sales_Data[[#This Row],[Actul Bill Amount]]-Sales_Data[[#This Row],[ShippingCost]]</f>
        <v>23407.96</v>
      </c>
      <c r="S3571">
        <v>372</v>
      </c>
      <c r="T3571">
        <v>2742.04</v>
      </c>
      <c r="U3571" t="s">
        <v>57</v>
      </c>
      <c r="V3571">
        <v>350</v>
      </c>
      <c r="W3571" t="s">
        <v>38</v>
      </c>
      <c r="X3571" t="str">
        <f t="shared" si="111"/>
        <v>Kolkata</v>
      </c>
    </row>
    <row r="3572" spans="1:24" x14ac:dyDescent="0.4">
      <c r="A3572">
        <v>103571</v>
      </c>
      <c r="B3572" s="5">
        <v>45939.712500000001</v>
      </c>
      <c r="C3572" s="3" t="str">
        <f>TEXT(Sales_Data[[#This Row],[OrderDate]],"mmmm")</f>
        <v>October</v>
      </c>
      <c r="D3572" s="3" t="str">
        <f t="shared" si="110"/>
        <v>2025</v>
      </c>
      <c r="E3572" t="s">
        <v>13</v>
      </c>
      <c r="F3572" t="s">
        <v>40</v>
      </c>
      <c r="G3572" t="s">
        <v>31</v>
      </c>
      <c r="H3572" t="s">
        <v>37</v>
      </c>
      <c r="I3572" t="s">
        <v>100</v>
      </c>
      <c r="J3572">
        <v>2</v>
      </c>
      <c r="K3572">
        <v>1500</v>
      </c>
      <c r="L3572" s="7">
        <f>Sales_Data[[#This Row],[OrderQuantity]] *Sales_Data[[#This Row],[UnitPrice]]</f>
        <v>3000</v>
      </c>
      <c r="M3572" s="7">
        <f>Sales_Data[[#This Row],[UnitPrice]]-Sales_Data[[#This Row],[UnitCost]]</f>
        <v>700</v>
      </c>
      <c r="N3572" s="7">
        <f>Sales_Data[[#This Row],[Gross Revenue]]-Sales_Data[[#This Row],[Discount Amount ]]</f>
        <v>2300</v>
      </c>
      <c r="O3572" s="7">
        <f>Sales_Data[[#This Row],[OrderQuantity]] *Sales_Data[[#This Row],[UnitCost]]</f>
        <v>1600</v>
      </c>
      <c r="P3572" s="7">
        <f>Sales_Data[[#This Row],[ItemCost]] +Sales_Data[[#This Row],[ShippingCost]]</f>
        <v>2069.7799999999997</v>
      </c>
      <c r="Q3572" s="7">
        <f>Sales_Data[[#This Row],[Gross Revenue]]-Sales_Data[[#This Row],[TotalFinancialCost]]</f>
        <v>930.22000000000025</v>
      </c>
      <c r="R3572" s="7">
        <f>Sales_Data[[#This Row],[Actul Bill Amount]]-Sales_Data[[#This Row],[ShippingCost]]</f>
        <v>1830.22</v>
      </c>
      <c r="S3572">
        <v>602</v>
      </c>
      <c r="T3572">
        <v>469.78</v>
      </c>
      <c r="U3572" t="s">
        <v>52</v>
      </c>
      <c r="V3572">
        <v>800</v>
      </c>
      <c r="W3572" t="s">
        <v>38</v>
      </c>
      <c r="X3572" t="str">
        <f t="shared" si="111"/>
        <v>Kolkata</v>
      </c>
    </row>
    <row r="3573" spans="1:24" x14ac:dyDescent="0.4">
      <c r="A3573">
        <v>103572</v>
      </c>
      <c r="B3573" s="5">
        <v>45770.989583333336</v>
      </c>
      <c r="C3573" s="3" t="str">
        <f>TEXT(Sales_Data[[#This Row],[OrderDate]],"mmmm")</f>
        <v>April</v>
      </c>
      <c r="D3573" s="3" t="str">
        <f t="shared" si="110"/>
        <v>2025</v>
      </c>
      <c r="E3573" t="s">
        <v>34</v>
      </c>
      <c r="F3573" t="s">
        <v>35</v>
      </c>
      <c r="G3573" t="s">
        <v>15</v>
      </c>
      <c r="H3573" t="s">
        <v>32</v>
      </c>
      <c r="I3573" t="s">
        <v>100</v>
      </c>
      <c r="J3573">
        <v>16</v>
      </c>
      <c r="K3573">
        <v>12000</v>
      </c>
      <c r="L3573" s="7">
        <f>Sales_Data[[#This Row],[OrderQuantity]] *Sales_Data[[#This Row],[UnitPrice]]</f>
        <v>192000</v>
      </c>
      <c r="M3573" s="7">
        <f>Sales_Data[[#This Row],[UnitPrice]]-Sales_Data[[#This Row],[UnitCost]]</f>
        <v>4000</v>
      </c>
      <c r="N3573" s="7">
        <f>Sales_Data[[#This Row],[Gross Revenue]]-Sales_Data[[#This Row],[Discount Amount ]]</f>
        <v>188000</v>
      </c>
      <c r="O3573" s="7">
        <f>Sales_Data[[#This Row],[OrderQuantity]] *Sales_Data[[#This Row],[UnitCost]]</f>
        <v>128000</v>
      </c>
      <c r="P3573" s="7">
        <f>Sales_Data[[#This Row],[ItemCost]] +Sales_Data[[#This Row],[ShippingCost]]</f>
        <v>129940.7</v>
      </c>
      <c r="Q3573" s="7">
        <f>Sales_Data[[#This Row],[Gross Revenue]]-Sales_Data[[#This Row],[TotalFinancialCost]]</f>
        <v>62059.3</v>
      </c>
      <c r="R3573" s="7">
        <f>Sales_Data[[#This Row],[Actul Bill Amount]]-Sales_Data[[#This Row],[ShippingCost]]</f>
        <v>186059.3</v>
      </c>
      <c r="S3573">
        <v>474</v>
      </c>
      <c r="T3573">
        <v>1940.7</v>
      </c>
      <c r="U3573" t="s">
        <v>36</v>
      </c>
      <c r="V3573">
        <v>8000</v>
      </c>
      <c r="W3573" t="s">
        <v>33</v>
      </c>
      <c r="X3573" t="str">
        <f t="shared" si="111"/>
        <v>Delhi</v>
      </c>
    </row>
    <row r="3574" spans="1:24" x14ac:dyDescent="0.4">
      <c r="A3574">
        <v>103573</v>
      </c>
      <c r="B3574" s="5">
        <v>45984.250694444447</v>
      </c>
      <c r="C3574" s="3" t="str">
        <f>TEXT(Sales_Data[[#This Row],[OrderDate]],"mmmm")</f>
        <v>November</v>
      </c>
      <c r="D3574" s="3" t="str">
        <f t="shared" si="110"/>
        <v>2025</v>
      </c>
      <c r="E3574" t="s">
        <v>34</v>
      </c>
      <c r="F3574" t="s">
        <v>24</v>
      </c>
      <c r="G3574" t="s">
        <v>15</v>
      </c>
      <c r="H3574" t="s">
        <v>25</v>
      </c>
      <c r="I3574" t="s">
        <v>100</v>
      </c>
      <c r="J3574">
        <v>23</v>
      </c>
      <c r="K3574">
        <v>45000</v>
      </c>
      <c r="L3574" s="7">
        <f>Sales_Data[[#This Row],[OrderQuantity]] *Sales_Data[[#This Row],[UnitPrice]]</f>
        <v>1035000</v>
      </c>
      <c r="M3574" s="7">
        <f>Sales_Data[[#This Row],[UnitPrice]]-Sales_Data[[#This Row],[UnitCost]]</f>
        <v>13000</v>
      </c>
      <c r="N3574" s="7">
        <f>Sales_Data[[#This Row],[Gross Revenue]]-Sales_Data[[#This Row],[Discount Amount ]]</f>
        <v>1022000</v>
      </c>
      <c r="O3574" s="7">
        <f>Sales_Data[[#This Row],[OrderQuantity]] *Sales_Data[[#This Row],[UnitCost]]</f>
        <v>736000</v>
      </c>
      <c r="P3574" s="7">
        <f>Sales_Data[[#This Row],[ItemCost]] +Sales_Data[[#This Row],[ShippingCost]]</f>
        <v>736634.79</v>
      </c>
      <c r="Q3574" s="7">
        <f>Sales_Data[[#This Row],[Gross Revenue]]-Sales_Data[[#This Row],[TotalFinancialCost]]</f>
        <v>298365.20999999996</v>
      </c>
      <c r="R3574" s="7">
        <f>Sales_Data[[#This Row],[Actul Bill Amount]]-Sales_Data[[#This Row],[ShippingCost]]</f>
        <v>1021365.21</v>
      </c>
      <c r="S3574">
        <v>1171</v>
      </c>
      <c r="T3574">
        <v>634.79</v>
      </c>
      <c r="U3574" t="s">
        <v>26</v>
      </c>
      <c r="V3574">
        <v>32000</v>
      </c>
      <c r="W3574" t="s">
        <v>27</v>
      </c>
      <c r="X3574" t="str">
        <f t="shared" si="111"/>
        <v>Mumbai</v>
      </c>
    </row>
    <row r="3575" spans="1:24" x14ac:dyDescent="0.4">
      <c r="A3575">
        <v>103574</v>
      </c>
      <c r="B3575" s="5">
        <v>45687.087500000001</v>
      </c>
      <c r="C3575" s="3" t="str">
        <f>TEXT(Sales_Data[[#This Row],[OrderDate]],"mmmm")</f>
        <v>January</v>
      </c>
      <c r="D3575" s="3" t="str">
        <f t="shared" si="110"/>
        <v>2025</v>
      </c>
      <c r="E3575" t="s">
        <v>39</v>
      </c>
      <c r="F3575" t="s">
        <v>14</v>
      </c>
      <c r="G3575" t="s">
        <v>31</v>
      </c>
      <c r="H3575" t="s">
        <v>37</v>
      </c>
      <c r="I3575" t="s">
        <v>100</v>
      </c>
      <c r="J3575">
        <v>35</v>
      </c>
      <c r="K3575">
        <v>6500</v>
      </c>
      <c r="L3575" s="7">
        <f>Sales_Data[[#This Row],[OrderQuantity]] *Sales_Data[[#This Row],[UnitPrice]]</f>
        <v>227500</v>
      </c>
      <c r="M3575" s="7">
        <f>Sales_Data[[#This Row],[UnitPrice]]-Sales_Data[[#This Row],[UnitCost]]</f>
        <v>2300</v>
      </c>
      <c r="N3575" s="7">
        <f>Sales_Data[[#This Row],[Gross Revenue]]-Sales_Data[[#This Row],[Discount Amount ]]</f>
        <v>225200</v>
      </c>
      <c r="O3575" s="7">
        <f>Sales_Data[[#This Row],[OrderQuantity]] *Sales_Data[[#This Row],[UnitCost]]</f>
        <v>147000</v>
      </c>
      <c r="P3575" s="7">
        <f>Sales_Data[[#This Row],[ItemCost]] +Sales_Data[[#This Row],[ShippingCost]]</f>
        <v>147681.34</v>
      </c>
      <c r="Q3575" s="7">
        <f>Sales_Data[[#This Row],[Gross Revenue]]-Sales_Data[[#This Row],[TotalFinancialCost]]</f>
        <v>79818.66</v>
      </c>
      <c r="R3575" s="7">
        <f>Sales_Data[[#This Row],[Actul Bill Amount]]-Sales_Data[[#This Row],[ShippingCost]]</f>
        <v>224518.66</v>
      </c>
      <c r="S3575">
        <v>472</v>
      </c>
      <c r="T3575">
        <v>681.34</v>
      </c>
      <c r="U3575" t="s">
        <v>21</v>
      </c>
      <c r="V3575">
        <v>4200</v>
      </c>
      <c r="W3575" t="s">
        <v>38</v>
      </c>
      <c r="X3575" t="str">
        <f t="shared" si="111"/>
        <v>Kolkata</v>
      </c>
    </row>
    <row r="3576" spans="1:24" x14ac:dyDescent="0.4">
      <c r="A3576">
        <v>103575</v>
      </c>
      <c r="B3576" s="5">
        <v>45792.652083333334</v>
      </c>
      <c r="C3576" s="3" t="str">
        <f>TEXT(Sales_Data[[#This Row],[OrderDate]],"mmmm")</f>
        <v>May</v>
      </c>
      <c r="D3576" s="3" t="str">
        <f t="shared" si="110"/>
        <v>2025</v>
      </c>
      <c r="E3576" t="s">
        <v>50</v>
      </c>
      <c r="F3576" t="s">
        <v>55</v>
      </c>
      <c r="G3576" t="s">
        <v>15</v>
      </c>
      <c r="H3576" t="s">
        <v>20</v>
      </c>
      <c r="I3576" t="s">
        <v>100</v>
      </c>
      <c r="J3576">
        <v>61</v>
      </c>
      <c r="K3576">
        <v>850</v>
      </c>
      <c r="L3576" s="7">
        <f>Sales_Data[[#This Row],[OrderQuantity]] *Sales_Data[[#This Row],[UnitPrice]]</f>
        <v>51850</v>
      </c>
      <c r="M3576" s="7">
        <f>Sales_Data[[#This Row],[UnitPrice]]-Sales_Data[[#This Row],[UnitCost]]</f>
        <v>300</v>
      </c>
      <c r="N3576" s="7">
        <f>Sales_Data[[#This Row],[Gross Revenue]]-Sales_Data[[#This Row],[Discount Amount ]]</f>
        <v>51550</v>
      </c>
      <c r="O3576" s="7">
        <f>Sales_Data[[#This Row],[OrderQuantity]] *Sales_Data[[#This Row],[UnitCost]]</f>
        <v>33550</v>
      </c>
      <c r="P3576" s="7">
        <f>Sales_Data[[#This Row],[ItemCost]] +Sales_Data[[#This Row],[ShippingCost]]</f>
        <v>33975.79</v>
      </c>
      <c r="Q3576" s="7">
        <f>Sales_Data[[#This Row],[Gross Revenue]]-Sales_Data[[#This Row],[TotalFinancialCost]]</f>
        <v>17874.21</v>
      </c>
      <c r="R3576" s="7">
        <f>Sales_Data[[#This Row],[Actul Bill Amount]]-Sales_Data[[#This Row],[ShippingCost]]</f>
        <v>51124.21</v>
      </c>
      <c r="S3576">
        <v>1128</v>
      </c>
      <c r="T3576">
        <v>425.79</v>
      </c>
      <c r="U3576" t="s">
        <v>56</v>
      </c>
      <c r="V3576">
        <v>550</v>
      </c>
      <c r="W3576" t="s">
        <v>22</v>
      </c>
      <c r="X3576" t="str">
        <f t="shared" si="111"/>
        <v>Nagpur</v>
      </c>
    </row>
    <row r="3577" spans="1:24" x14ac:dyDescent="0.4">
      <c r="A3577">
        <v>103576</v>
      </c>
      <c r="B3577" s="5">
        <v>45724.150694444441</v>
      </c>
      <c r="C3577" s="3" t="str">
        <f>TEXT(Sales_Data[[#This Row],[OrderDate]],"mmmm")</f>
        <v>March</v>
      </c>
      <c r="D3577" s="3" t="str">
        <f t="shared" si="110"/>
        <v>2025</v>
      </c>
      <c r="E3577" t="s">
        <v>23</v>
      </c>
      <c r="F3577" t="s">
        <v>46</v>
      </c>
      <c r="G3577" t="s">
        <v>31</v>
      </c>
      <c r="H3577" t="s">
        <v>20</v>
      </c>
      <c r="I3577" t="s">
        <v>100</v>
      </c>
      <c r="J3577">
        <v>4</v>
      </c>
      <c r="K3577">
        <v>15000</v>
      </c>
      <c r="L3577" s="7">
        <f>Sales_Data[[#This Row],[OrderQuantity]] *Sales_Data[[#This Row],[UnitPrice]]</f>
        <v>60000</v>
      </c>
      <c r="M3577" s="7">
        <f>Sales_Data[[#This Row],[UnitPrice]]-Sales_Data[[#This Row],[UnitCost]]</f>
        <v>5500</v>
      </c>
      <c r="N3577" s="7">
        <f>Sales_Data[[#This Row],[Gross Revenue]]-Sales_Data[[#This Row],[Discount Amount ]]</f>
        <v>54500</v>
      </c>
      <c r="O3577" s="7">
        <f>Sales_Data[[#This Row],[OrderQuantity]] *Sales_Data[[#This Row],[UnitCost]]</f>
        <v>38000</v>
      </c>
      <c r="P3577" s="7">
        <f>Sales_Data[[#This Row],[ItemCost]] +Sales_Data[[#This Row],[ShippingCost]]</f>
        <v>38562.400000000001</v>
      </c>
      <c r="Q3577" s="7">
        <f>Sales_Data[[#This Row],[Gross Revenue]]-Sales_Data[[#This Row],[TotalFinancialCost]]</f>
        <v>21437.599999999999</v>
      </c>
      <c r="R3577" s="7">
        <f>Sales_Data[[#This Row],[Actul Bill Amount]]-Sales_Data[[#This Row],[ShippingCost]]</f>
        <v>53937.599999999999</v>
      </c>
      <c r="S3577">
        <v>1020</v>
      </c>
      <c r="T3577">
        <v>562.4</v>
      </c>
      <c r="U3577" t="s">
        <v>53</v>
      </c>
      <c r="V3577">
        <v>9500</v>
      </c>
      <c r="W3577" t="s">
        <v>22</v>
      </c>
      <c r="X3577" t="str">
        <f t="shared" si="111"/>
        <v>Nagpur</v>
      </c>
    </row>
    <row r="3578" spans="1:24" x14ac:dyDescent="0.4">
      <c r="A3578">
        <v>103577</v>
      </c>
      <c r="B3578" s="5">
        <v>45722.119444444441</v>
      </c>
      <c r="C3578" s="3" t="str">
        <f>TEXT(Sales_Data[[#This Row],[OrderDate]],"mmmm")</f>
        <v>March</v>
      </c>
      <c r="D3578" s="3" t="str">
        <f t="shared" si="110"/>
        <v>2025</v>
      </c>
      <c r="E3578" t="s">
        <v>39</v>
      </c>
      <c r="F3578" t="s">
        <v>43</v>
      </c>
      <c r="G3578" t="s">
        <v>15</v>
      </c>
      <c r="H3578" t="s">
        <v>37</v>
      </c>
      <c r="I3578" t="s">
        <v>100</v>
      </c>
      <c r="J3578">
        <v>85</v>
      </c>
      <c r="K3578">
        <v>2800</v>
      </c>
      <c r="L3578" s="7">
        <f>Sales_Data[[#This Row],[OrderQuantity]] *Sales_Data[[#This Row],[UnitPrice]]</f>
        <v>238000</v>
      </c>
      <c r="M3578" s="7">
        <f>Sales_Data[[#This Row],[UnitPrice]]-Sales_Data[[#This Row],[UnitCost]]</f>
        <v>1300</v>
      </c>
      <c r="N3578" s="7">
        <f>Sales_Data[[#This Row],[Gross Revenue]]-Sales_Data[[#This Row],[Discount Amount ]]</f>
        <v>236700</v>
      </c>
      <c r="O3578" s="7">
        <f>Sales_Data[[#This Row],[OrderQuantity]] *Sales_Data[[#This Row],[UnitCost]]</f>
        <v>127500</v>
      </c>
      <c r="P3578" s="7">
        <f>Sales_Data[[#This Row],[ItemCost]] +Sales_Data[[#This Row],[ShippingCost]]</f>
        <v>130280.36</v>
      </c>
      <c r="Q3578" s="7">
        <f>Sales_Data[[#This Row],[Gross Revenue]]-Sales_Data[[#This Row],[TotalFinancialCost]]</f>
        <v>107719.64</v>
      </c>
      <c r="R3578" s="7">
        <f>Sales_Data[[#This Row],[Actul Bill Amount]]-Sales_Data[[#This Row],[ShippingCost]]</f>
        <v>233919.64</v>
      </c>
      <c r="S3578">
        <v>368</v>
      </c>
      <c r="T3578">
        <v>2780.36</v>
      </c>
      <c r="U3578" t="s">
        <v>61</v>
      </c>
      <c r="V3578">
        <v>1500</v>
      </c>
      <c r="W3578" t="s">
        <v>38</v>
      </c>
      <c r="X3578" t="str">
        <f t="shared" si="111"/>
        <v>Kolkata</v>
      </c>
    </row>
    <row r="3579" spans="1:24" x14ac:dyDescent="0.4">
      <c r="A3579">
        <v>103578</v>
      </c>
      <c r="B3579" s="5">
        <v>45949.165972222225</v>
      </c>
      <c r="C3579" s="3" t="str">
        <f>TEXT(Sales_Data[[#This Row],[OrderDate]],"mmmm")</f>
        <v>October</v>
      </c>
      <c r="D3579" s="3" t="str">
        <f t="shared" si="110"/>
        <v>2025</v>
      </c>
      <c r="E3579" t="s">
        <v>34</v>
      </c>
      <c r="F3579" t="s">
        <v>43</v>
      </c>
      <c r="G3579" t="s">
        <v>31</v>
      </c>
      <c r="H3579" t="s">
        <v>16</v>
      </c>
      <c r="I3579" t="s">
        <v>100</v>
      </c>
      <c r="J3579">
        <v>94</v>
      </c>
      <c r="K3579">
        <v>1800</v>
      </c>
      <c r="L3579" s="7">
        <f>Sales_Data[[#This Row],[OrderQuantity]] *Sales_Data[[#This Row],[UnitPrice]]</f>
        <v>169200</v>
      </c>
      <c r="M3579" s="7">
        <f>Sales_Data[[#This Row],[UnitPrice]]-Sales_Data[[#This Row],[UnitCost]]</f>
        <v>900</v>
      </c>
      <c r="N3579" s="7">
        <f>Sales_Data[[#This Row],[Gross Revenue]]-Sales_Data[[#This Row],[Discount Amount ]]</f>
        <v>168300</v>
      </c>
      <c r="O3579" s="7">
        <f>Sales_Data[[#This Row],[OrderQuantity]] *Sales_Data[[#This Row],[UnitCost]]</f>
        <v>84600</v>
      </c>
      <c r="P3579" s="7">
        <f>Sales_Data[[#This Row],[ItemCost]] +Sales_Data[[#This Row],[ShippingCost]]</f>
        <v>84751.46</v>
      </c>
      <c r="Q3579" s="7">
        <f>Sales_Data[[#This Row],[Gross Revenue]]-Sales_Data[[#This Row],[TotalFinancialCost]]</f>
        <v>84448.54</v>
      </c>
      <c r="R3579" s="7">
        <f>Sales_Data[[#This Row],[Actul Bill Amount]]-Sales_Data[[#This Row],[ShippingCost]]</f>
        <v>168148.54</v>
      </c>
      <c r="S3579">
        <v>1144</v>
      </c>
      <c r="T3579">
        <v>151.46</v>
      </c>
      <c r="U3579" t="s">
        <v>51</v>
      </c>
      <c r="V3579">
        <v>900</v>
      </c>
      <c r="W3579" t="s">
        <v>18</v>
      </c>
      <c r="X3579" t="str">
        <f t="shared" si="111"/>
        <v>Bengaluru</v>
      </c>
    </row>
    <row r="3580" spans="1:24" x14ac:dyDescent="0.4">
      <c r="A3580">
        <v>103579</v>
      </c>
      <c r="B3580" s="5">
        <v>45682.50277777778</v>
      </c>
      <c r="C3580" s="3" t="str">
        <f>TEXT(Sales_Data[[#This Row],[OrderDate]],"mmmm")</f>
        <v>January</v>
      </c>
      <c r="D3580" s="3" t="str">
        <f t="shared" si="110"/>
        <v>2025</v>
      </c>
      <c r="E3580" t="s">
        <v>50</v>
      </c>
      <c r="F3580" t="s">
        <v>14</v>
      </c>
      <c r="G3580" t="s">
        <v>15</v>
      </c>
      <c r="H3580" t="s">
        <v>37</v>
      </c>
      <c r="I3580" t="s">
        <v>100</v>
      </c>
      <c r="J3580">
        <v>22</v>
      </c>
      <c r="K3580">
        <v>6500</v>
      </c>
      <c r="L3580" s="7">
        <f>Sales_Data[[#This Row],[OrderQuantity]] *Sales_Data[[#This Row],[UnitPrice]]</f>
        <v>143000</v>
      </c>
      <c r="M3580" s="7">
        <f>Sales_Data[[#This Row],[UnitPrice]]-Sales_Data[[#This Row],[UnitCost]]</f>
        <v>2300</v>
      </c>
      <c r="N3580" s="7">
        <f>Sales_Data[[#This Row],[Gross Revenue]]-Sales_Data[[#This Row],[Discount Amount ]]</f>
        <v>140700</v>
      </c>
      <c r="O3580" s="7">
        <f>Sales_Data[[#This Row],[OrderQuantity]] *Sales_Data[[#This Row],[UnitCost]]</f>
        <v>92400</v>
      </c>
      <c r="P3580" s="7">
        <f>Sales_Data[[#This Row],[ItemCost]] +Sales_Data[[#This Row],[ShippingCost]]</f>
        <v>92981.16</v>
      </c>
      <c r="Q3580" s="7">
        <f>Sales_Data[[#This Row],[Gross Revenue]]-Sales_Data[[#This Row],[TotalFinancialCost]]</f>
        <v>50018.84</v>
      </c>
      <c r="R3580" s="7">
        <f>Sales_Data[[#This Row],[Actul Bill Amount]]-Sales_Data[[#This Row],[ShippingCost]]</f>
        <v>140118.84</v>
      </c>
      <c r="S3580">
        <v>837</v>
      </c>
      <c r="T3580">
        <v>581.16</v>
      </c>
      <c r="U3580" t="s">
        <v>21</v>
      </c>
      <c r="V3580">
        <v>4200</v>
      </c>
      <c r="W3580" t="s">
        <v>38</v>
      </c>
      <c r="X3580" t="str">
        <f t="shared" si="111"/>
        <v>Kolkata</v>
      </c>
    </row>
    <row r="3581" spans="1:24" x14ac:dyDescent="0.4">
      <c r="A3581">
        <v>103580</v>
      </c>
      <c r="B3581" s="5">
        <v>45694.862500000003</v>
      </c>
      <c r="C3581" s="3" t="str">
        <f>TEXT(Sales_Data[[#This Row],[OrderDate]],"mmmm")</f>
        <v>February</v>
      </c>
      <c r="D3581" s="3" t="str">
        <f t="shared" si="110"/>
        <v>2025</v>
      </c>
      <c r="E3581" t="s">
        <v>13</v>
      </c>
      <c r="F3581" t="s">
        <v>43</v>
      </c>
      <c r="G3581" t="s">
        <v>31</v>
      </c>
      <c r="H3581" t="s">
        <v>37</v>
      </c>
      <c r="I3581" t="s">
        <v>100</v>
      </c>
      <c r="J3581">
        <v>55</v>
      </c>
      <c r="K3581">
        <v>2800</v>
      </c>
      <c r="L3581" s="7">
        <f>Sales_Data[[#This Row],[OrderQuantity]] *Sales_Data[[#This Row],[UnitPrice]]</f>
        <v>154000</v>
      </c>
      <c r="M3581" s="7">
        <f>Sales_Data[[#This Row],[UnitPrice]]-Sales_Data[[#This Row],[UnitCost]]</f>
        <v>1300</v>
      </c>
      <c r="N3581" s="7">
        <f>Sales_Data[[#This Row],[Gross Revenue]]-Sales_Data[[#This Row],[Discount Amount ]]</f>
        <v>152700</v>
      </c>
      <c r="O3581" s="7">
        <f>Sales_Data[[#This Row],[OrderQuantity]] *Sales_Data[[#This Row],[UnitCost]]</f>
        <v>82500</v>
      </c>
      <c r="P3581" s="7">
        <f>Sales_Data[[#This Row],[ItemCost]] +Sales_Data[[#This Row],[ShippingCost]]</f>
        <v>82849.259999999995</v>
      </c>
      <c r="Q3581" s="7">
        <f>Sales_Data[[#This Row],[Gross Revenue]]-Sales_Data[[#This Row],[TotalFinancialCost]]</f>
        <v>71150.740000000005</v>
      </c>
      <c r="R3581" s="7">
        <f>Sales_Data[[#This Row],[Actul Bill Amount]]-Sales_Data[[#This Row],[ShippingCost]]</f>
        <v>152350.74</v>
      </c>
      <c r="S3581">
        <v>1103</v>
      </c>
      <c r="T3581">
        <v>349.26</v>
      </c>
      <c r="U3581" t="s">
        <v>61</v>
      </c>
      <c r="V3581">
        <v>1500</v>
      </c>
      <c r="W3581" t="s">
        <v>38</v>
      </c>
      <c r="X3581" t="str">
        <f t="shared" si="111"/>
        <v>Kolkata</v>
      </c>
    </row>
    <row r="3582" spans="1:24" x14ac:dyDescent="0.4">
      <c r="A3582">
        <v>103581</v>
      </c>
      <c r="B3582" s="5">
        <v>45658.579861111109</v>
      </c>
      <c r="C3582" s="3" t="str">
        <f>TEXT(Sales_Data[[#This Row],[OrderDate]],"mmmm")</f>
        <v>January</v>
      </c>
      <c r="D3582" s="3" t="str">
        <f t="shared" si="110"/>
        <v>2025</v>
      </c>
      <c r="E3582" t="s">
        <v>50</v>
      </c>
      <c r="F3582" t="s">
        <v>14</v>
      </c>
      <c r="G3582" t="s">
        <v>29</v>
      </c>
      <c r="H3582" t="s">
        <v>25</v>
      </c>
      <c r="I3582" t="s">
        <v>100</v>
      </c>
      <c r="J3582">
        <v>61</v>
      </c>
      <c r="K3582">
        <v>6500</v>
      </c>
      <c r="L3582" s="7">
        <f>Sales_Data[[#This Row],[OrderQuantity]] *Sales_Data[[#This Row],[UnitPrice]]</f>
        <v>396500</v>
      </c>
      <c r="M3582" s="7">
        <f>Sales_Data[[#This Row],[UnitPrice]]-Sales_Data[[#This Row],[UnitCost]]</f>
        <v>2300</v>
      </c>
      <c r="N3582" s="7">
        <f>Sales_Data[[#This Row],[Gross Revenue]]-Sales_Data[[#This Row],[Discount Amount ]]</f>
        <v>394200</v>
      </c>
      <c r="O3582" s="7">
        <f>Sales_Data[[#This Row],[OrderQuantity]] *Sales_Data[[#This Row],[UnitCost]]</f>
        <v>256200</v>
      </c>
      <c r="P3582" s="7">
        <f>Sales_Data[[#This Row],[ItemCost]] +Sales_Data[[#This Row],[ShippingCost]]</f>
        <v>257351.3</v>
      </c>
      <c r="Q3582" s="7">
        <f>Sales_Data[[#This Row],[Gross Revenue]]-Sales_Data[[#This Row],[TotalFinancialCost]]</f>
        <v>139148.70000000001</v>
      </c>
      <c r="R3582" s="7">
        <f>Sales_Data[[#This Row],[Actul Bill Amount]]-Sales_Data[[#This Row],[ShippingCost]]</f>
        <v>393048.7</v>
      </c>
      <c r="S3582">
        <v>700</v>
      </c>
      <c r="T3582">
        <v>1151.3</v>
      </c>
      <c r="U3582" t="s">
        <v>21</v>
      </c>
      <c r="V3582">
        <v>4200</v>
      </c>
      <c r="W3582" t="s">
        <v>27</v>
      </c>
      <c r="X3582" t="str">
        <f t="shared" si="111"/>
        <v>Mumbai</v>
      </c>
    </row>
    <row r="3583" spans="1:24" x14ac:dyDescent="0.4">
      <c r="A3583">
        <v>103582</v>
      </c>
      <c r="B3583" s="5">
        <v>45694.376388888886</v>
      </c>
      <c r="C3583" s="3" t="str">
        <f>TEXT(Sales_Data[[#This Row],[OrderDate]],"mmmm")</f>
        <v>February</v>
      </c>
      <c r="D3583" s="3" t="str">
        <f t="shared" si="110"/>
        <v>2025</v>
      </c>
      <c r="E3583" t="s">
        <v>13</v>
      </c>
      <c r="F3583" t="s">
        <v>55</v>
      </c>
      <c r="G3583" t="s">
        <v>31</v>
      </c>
      <c r="H3583" t="s">
        <v>37</v>
      </c>
      <c r="I3583" t="s">
        <v>100</v>
      </c>
      <c r="J3583">
        <v>6</v>
      </c>
      <c r="K3583">
        <v>600</v>
      </c>
      <c r="L3583" s="7">
        <f>Sales_Data[[#This Row],[OrderQuantity]] *Sales_Data[[#This Row],[UnitPrice]]</f>
        <v>3600</v>
      </c>
      <c r="M3583" s="7">
        <f>Sales_Data[[#This Row],[UnitPrice]]-Sales_Data[[#This Row],[UnitCost]]</f>
        <v>250</v>
      </c>
      <c r="N3583" s="7">
        <f>Sales_Data[[#This Row],[Gross Revenue]]-Sales_Data[[#This Row],[Discount Amount ]]</f>
        <v>3350</v>
      </c>
      <c r="O3583" s="7">
        <f>Sales_Data[[#This Row],[OrderQuantity]] *Sales_Data[[#This Row],[UnitCost]]</f>
        <v>2100</v>
      </c>
      <c r="P3583" s="7">
        <f>Sales_Data[[#This Row],[ItemCost]] +Sales_Data[[#This Row],[ShippingCost]]</f>
        <v>2543.89</v>
      </c>
      <c r="Q3583" s="7">
        <f>Sales_Data[[#This Row],[Gross Revenue]]-Sales_Data[[#This Row],[TotalFinancialCost]]</f>
        <v>1056.1100000000001</v>
      </c>
      <c r="R3583" s="7">
        <f>Sales_Data[[#This Row],[Actul Bill Amount]]-Sales_Data[[#This Row],[ShippingCost]]</f>
        <v>2906.11</v>
      </c>
      <c r="S3583">
        <v>316</v>
      </c>
      <c r="T3583">
        <v>443.89</v>
      </c>
      <c r="U3583" t="s">
        <v>57</v>
      </c>
      <c r="V3583">
        <v>350</v>
      </c>
      <c r="W3583" t="s">
        <v>38</v>
      </c>
      <c r="X3583" t="str">
        <f t="shared" si="111"/>
        <v>Kolkata</v>
      </c>
    </row>
    <row r="3584" spans="1:24" x14ac:dyDescent="0.4">
      <c r="A3584">
        <v>103583</v>
      </c>
      <c r="B3584" s="5">
        <v>45798.556250000001</v>
      </c>
      <c r="C3584" s="3" t="str">
        <f>TEXT(Sales_Data[[#This Row],[OrderDate]],"mmmm")</f>
        <v>May</v>
      </c>
      <c r="D3584" s="3" t="str">
        <f t="shared" si="110"/>
        <v>2025</v>
      </c>
      <c r="E3584" t="s">
        <v>45</v>
      </c>
      <c r="F3584" t="s">
        <v>28</v>
      </c>
      <c r="G3584" t="s">
        <v>31</v>
      </c>
      <c r="H3584" t="s">
        <v>16</v>
      </c>
      <c r="I3584" t="s">
        <v>100</v>
      </c>
      <c r="J3584">
        <v>45</v>
      </c>
      <c r="K3584">
        <v>2500</v>
      </c>
      <c r="L3584" s="7">
        <f>Sales_Data[[#This Row],[OrderQuantity]] *Sales_Data[[#This Row],[UnitPrice]]</f>
        <v>112500</v>
      </c>
      <c r="M3584" s="7">
        <f>Sales_Data[[#This Row],[UnitPrice]]-Sales_Data[[#This Row],[UnitCost]]</f>
        <v>1000</v>
      </c>
      <c r="N3584" s="7">
        <f>Sales_Data[[#This Row],[Gross Revenue]]-Sales_Data[[#This Row],[Discount Amount ]]</f>
        <v>111500</v>
      </c>
      <c r="O3584" s="7">
        <f>Sales_Data[[#This Row],[OrderQuantity]] *Sales_Data[[#This Row],[UnitCost]]</f>
        <v>67500</v>
      </c>
      <c r="P3584" s="7">
        <f>Sales_Data[[#This Row],[ItemCost]] +Sales_Data[[#This Row],[ShippingCost]]</f>
        <v>68102.539999999994</v>
      </c>
      <c r="Q3584" s="7">
        <f>Sales_Data[[#This Row],[Gross Revenue]]-Sales_Data[[#This Row],[TotalFinancialCost]]</f>
        <v>44397.460000000006</v>
      </c>
      <c r="R3584" s="7">
        <f>Sales_Data[[#This Row],[Actul Bill Amount]]-Sales_Data[[#This Row],[ShippingCost]]</f>
        <v>110897.46</v>
      </c>
      <c r="S3584">
        <v>581</v>
      </c>
      <c r="T3584">
        <v>602.54</v>
      </c>
      <c r="U3584" t="s">
        <v>54</v>
      </c>
      <c r="V3584">
        <v>1500</v>
      </c>
      <c r="W3584" t="s">
        <v>18</v>
      </c>
      <c r="X3584" t="str">
        <f t="shared" si="111"/>
        <v>Bengaluru</v>
      </c>
    </row>
    <row r="3585" spans="1:24" x14ac:dyDescent="0.4">
      <c r="A3585">
        <v>103584</v>
      </c>
      <c r="B3585" s="5">
        <v>45889.672222222223</v>
      </c>
      <c r="C3585" s="3" t="str">
        <f>TEXT(Sales_Data[[#This Row],[OrderDate]],"mmmm")</f>
        <v>August</v>
      </c>
      <c r="D3585" s="3" t="str">
        <f t="shared" si="110"/>
        <v>2025</v>
      </c>
      <c r="E3585" t="s">
        <v>23</v>
      </c>
      <c r="F3585" t="s">
        <v>35</v>
      </c>
      <c r="G3585" t="s">
        <v>15</v>
      </c>
      <c r="H3585" t="s">
        <v>32</v>
      </c>
      <c r="I3585" t="s">
        <v>100</v>
      </c>
      <c r="J3585">
        <v>83</v>
      </c>
      <c r="K3585">
        <v>12000</v>
      </c>
      <c r="L3585" s="7">
        <f>Sales_Data[[#This Row],[OrderQuantity]] *Sales_Data[[#This Row],[UnitPrice]]</f>
        <v>996000</v>
      </c>
      <c r="M3585" s="7">
        <f>Sales_Data[[#This Row],[UnitPrice]]-Sales_Data[[#This Row],[UnitCost]]</f>
        <v>4000</v>
      </c>
      <c r="N3585" s="7">
        <f>Sales_Data[[#This Row],[Gross Revenue]]-Sales_Data[[#This Row],[Discount Amount ]]</f>
        <v>992000</v>
      </c>
      <c r="O3585" s="7">
        <f>Sales_Data[[#This Row],[OrderQuantity]] *Sales_Data[[#This Row],[UnitCost]]</f>
        <v>664000</v>
      </c>
      <c r="P3585" s="7">
        <f>Sales_Data[[#This Row],[ItemCost]] +Sales_Data[[#This Row],[ShippingCost]]</f>
        <v>665689</v>
      </c>
      <c r="Q3585" s="7">
        <f>Sales_Data[[#This Row],[Gross Revenue]]-Sales_Data[[#This Row],[TotalFinancialCost]]</f>
        <v>330311</v>
      </c>
      <c r="R3585" s="7">
        <f>Sales_Data[[#This Row],[Actul Bill Amount]]-Sales_Data[[#This Row],[ShippingCost]]</f>
        <v>990311</v>
      </c>
      <c r="S3585">
        <v>1196</v>
      </c>
      <c r="T3585">
        <v>1689</v>
      </c>
      <c r="U3585" t="s">
        <v>36</v>
      </c>
      <c r="V3585">
        <v>8000</v>
      </c>
      <c r="W3585" t="s">
        <v>33</v>
      </c>
      <c r="X3585" t="str">
        <f t="shared" si="111"/>
        <v>Delhi</v>
      </c>
    </row>
    <row r="3586" spans="1:24" x14ac:dyDescent="0.4">
      <c r="A3586">
        <v>103585</v>
      </c>
      <c r="B3586" s="5">
        <v>45793.87777777778</v>
      </c>
      <c r="C3586" s="3" t="str">
        <f>TEXT(Sales_Data[[#This Row],[OrderDate]],"mmmm")</f>
        <v>May</v>
      </c>
      <c r="D3586" s="3" t="str">
        <f t="shared" ref="D3586:D3649" si="112">TEXT(B3586, "yyyy")</f>
        <v>2025</v>
      </c>
      <c r="E3586" t="s">
        <v>23</v>
      </c>
      <c r="F3586" t="s">
        <v>43</v>
      </c>
      <c r="G3586" t="s">
        <v>29</v>
      </c>
      <c r="H3586" t="s">
        <v>37</v>
      </c>
      <c r="I3586" t="s">
        <v>100</v>
      </c>
      <c r="J3586">
        <v>57</v>
      </c>
      <c r="K3586">
        <v>4500</v>
      </c>
      <c r="L3586" s="7">
        <f>Sales_Data[[#This Row],[OrderQuantity]] *Sales_Data[[#This Row],[UnitPrice]]</f>
        <v>256500</v>
      </c>
      <c r="M3586" s="7">
        <f>Sales_Data[[#This Row],[UnitPrice]]-Sales_Data[[#This Row],[UnitCost]]</f>
        <v>2000</v>
      </c>
      <c r="N3586" s="7">
        <f>Sales_Data[[#This Row],[Gross Revenue]]-Sales_Data[[#This Row],[Discount Amount ]]</f>
        <v>254500</v>
      </c>
      <c r="O3586" s="7">
        <f>Sales_Data[[#This Row],[OrderQuantity]] *Sales_Data[[#This Row],[UnitCost]]</f>
        <v>142500</v>
      </c>
      <c r="P3586" s="7">
        <f>Sales_Data[[#This Row],[ItemCost]] +Sales_Data[[#This Row],[ShippingCost]]</f>
        <v>143634.23999999999</v>
      </c>
      <c r="Q3586" s="7">
        <f>Sales_Data[[#This Row],[Gross Revenue]]-Sales_Data[[#This Row],[TotalFinancialCost]]</f>
        <v>112865.76000000001</v>
      </c>
      <c r="R3586" s="7">
        <f>Sales_Data[[#This Row],[Actul Bill Amount]]-Sales_Data[[#This Row],[ShippingCost]]</f>
        <v>253365.76000000001</v>
      </c>
      <c r="S3586">
        <v>592</v>
      </c>
      <c r="T3586">
        <v>1134.24</v>
      </c>
      <c r="U3586" t="s">
        <v>44</v>
      </c>
      <c r="V3586">
        <v>2500</v>
      </c>
      <c r="W3586" t="s">
        <v>38</v>
      </c>
      <c r="X3586" t="str">
        <f t="shared" ref="X3586:X3649" si="113">_xlfn.TEXTBEFORE(W3586, " ")</f>
        <v>Kolkata</v>
      </c>
    </row>
    <row r="3587" spans="1:24" x14ac:dyDescent="0.4">
      <c r="A3587">
        <v>103586</v>
      </c>
      <c r="B3587" s="5">
        <v>45845.567361111112</v>
      </c>
      <c r="C3587" s="3" t="str">
        <f>TEXT(Sales_Data[[#This Row],[OrderDate]],"mmmm")</f>
        <v>July</v>
      </c>
      <c r="D3587" s="3" t="str">
        <f t="shared" si="112"/>
        <v>2025</v>
      </c>
      <c r="E3587" t="s">
        <v>50</v>
      </c>
      <c r="F3587" t="s">
        <v>14</v>
      </c>
      <c r="G3587" t="s">
        <v>15</v>
      </c>
      <c r="H3587" t="s">
        <v>20</v>
      </c>
      <c r="I3587" t="s">
        <v>100</v>
      </c>
      <c r="J3587">
        <v>25</v>
      </c>
      <c r="K3587">
        <v>6500</v>
      </c>
      <c r="L3587" s="7">
        <f>Sales_Data[[#This Row],[OrderQuantity]] *Sales_Data[[#This Row],[UnitPrice]]</f>
        <v>162500</v>
      </c>
      <c r="M3587" s="7">
        <f>Sales_Data[[#This Row],[UnitPrice]]-Sales_Data[[#This Row],[UnitCost]]</f>
        <v>2300</v>
      </c>
      <c r="N3587" s="7">
        <f>Sales_Data[[#This Row],[Gross Revenue]]-Sales_Data[[#This Row],[Discount Amount ]]</f>
        <v>160200</v>
      </c>
      <c r="O3587" s="7">
        <f>Sales_Data[[#This Row],[OrderQuantity]] *Sales_Data[[#This Row],[UnitCost]]</f>
        <v>105000</v>
      </c>
      <c r="P3587" s="7">
        <f>Sales_Data[[#This Row],[ItemCost]] +Sales_Data[[#This Row],[ShippingCost]]</f>
        <v>105462.55</v>
      </c>
      <c r="Q3587" s="7">
        <f>Sales_Data[[#This Row],[Gross Revenue]]-Sales_Data[[#This Row],[TotalFinancialCost]]</f>
        <v>57037.45</v>
      </c>
      <c r="R3587" s="7">
        <f>Sales_Data[[#This Row],[Actul Bill Amount]]-Sales_Data[[#This Row],[ShippingCost]]</f>
        <v>159737.45000000001</v>
      </c>
      <c r="S3587">
        <v>358</v>
      </c>
      <c r="T3587">
        <v>462.55</v>
      </c>
      <c r="U3587" t="s">
        <v>21</v>
      </c>
      <c r="V3587">
        <v>4200</v>
      </c>
      <c r="W3587" t="s">
        <v>22</v>
      </c>
      <c r="X3587" t="str">
        <f t="shared" si="113"/>
        <v>Nagpur</v>
      </c>
    </row>
    <row r="3588" spans="1:24" x14ac:dyDescent="0.4">
      <c r="A3588">
        <v>103587</v>
      </c>
      <c r="B3588" s="5">
        <v>45785.188194444447</v>
      </c>
      <c r="C3588" s="3" t="str">
        <f>TEXT(Sales_Data[[#This Row],[OrderDate]],"mmmm")</f>
        <v>May</v>
      </c>
      <c r="D3588" s="3" t="str">
        <f t="shared" si="112"/>
        <v>2025</v>
      </c>
      <c r="E3588" t="s">
        <v>48</v>
      </c>
      <c r="F3588" t="s">
        <v>24</v>
      </c>
      <c r="G3588" t="s">
        <v>31</v>
      </c>
      <c r="H3588" t="s">
        <v>16</v>
      </c>
      <c r="I3588" t="s">
        <v>100</v>
      </c>
      <c r="J3588">
        <v>63</v>
      </c>
      <c r="K3588">
        <v>25000</v>
      </c>
      <c r="L3588" s="7">
        <f>Sales_Data[[#This Row],[OrderQuantity]] *Sales_Data[[#This Row],[UnitPrice]]</f>
        <v>1575000</v>
      </c>
      <c r="M3588" s="7">
        <f>Sales_Data[[#This Row],[UnitPrice]]-Sales_Data[[#This Row],[UnitCost]]</f>
        <v>7000</v>
      </c>
      <c r="N3588" s="7">
        <f>Sales_Data[[#This Row],[Gross Revenue]]-Sales_Data[[#This Row],[Discount Amount ]]</f>
        <v>1568000</v>
      </c>
      <c r="O3588" s="7">
        <f>Sales_Data[[#This Row],[OrderQuantity]] *Sales_Data[[#This Row],[UnitCost]]</f>
        <v>1134000</v>
      </c>
      <c r="P3588" s="7">
        <f>Sales_Data[[#This Row],[ItemCost]] +Sales_Data[[#This Row],[ShippingCost]]</f>
        <v>1134565.57</v>
      </c>
      <c r="Q3588" s="7">
        <f>Sales_Data[[#This Row],[Gross Revenue]]-Sales_Data[[#This Row],[TotalFinancialCost]]</f>
        <v>440434.42999999993</v>
      </c>
      <c r="R3588" s="7">
        <f>Sales_Data[[#This Row],[Actul Bill Amount]]-Sales_Data[[#This Row],[ShippingCost]]</f>
        <v>1567434.43</v>
      </c>
      <c r="S3588">
        <v>533</v>
      </c>
      <c r="T3588">
        <v>565.57000000000005</v>
      </c>
      <c r="U3588" t="s">
        <v>60</v>
      </c>
      <c r="V3588">
        <v>18000</v>
      </c>
      <c r="W3588" t="s">
        <v>18</v>
      </c>
      <c r="X3588" t="str">
        <f t="shared" si="113"/>
        <v>Bengaluru</v>
      </c>
    </row>
    <row r="3589" spans="1:24" x14ac:dyDescent="0.4">
      <c r="A3589">
        <v>103588</v>
      </c>
      <c r="B3589" s="5">
        <v>45858.862500000003</v>
      </c>
      <c r="C3589" s="3" t="str">
        <f>TEXT(Sales_Data[[#This Row],[OrderDate]],"mmmm")</f>
        <v>July</v>
      </c>
      <c r="D3589" s="3" t="str">
        <f t="shared" si="112"/>
        <v>2025</v>
      </c>
      <c r="E3589" t="s">
        <v>48</v>
      </c>
      <c r="F3589" t="s">
        <v>28</v>
      </c>
      <c r="G3589" t="s">
        <v>15</v>
      </c>
      <c r="H3589" t="s">
        <v>25</v>
      </c>
      <c r="I3589" t="s">
        <v>100</v>
      </c>
      <c r="J3589">
        <v>42</v>
      </c>
      <c r="K3589">
        <v>2500</v>
      </c>
      <c r="L3589" s="7">
        <f>Sales_Data[[#This Row],[OrderQuantity]] *Sales_Data[[#This Row],[UnitPrice]]</f>
        <v>105000</v>
      </c>
      <c r="M3589" s="7">
        <f>Sales_Data[[#This Row],[UnitPrice]]-Sales_Data[[#This Row],[UnitCost]]</f>
        <v>1000</v>
      </c>
      <c r="N3589" s="7">
        <f>Sales_Data[[#This Row],[Gross Revenue]]-Sales_Data[[#This Row],[Discount Amount ]]</f>
        <v>104000</v>
      </c>
      <c r="O3589" s="7">
        <f>Sales_Data[[#This Row],[OrderQuantity]] *Sales_Data[[#This Row],[UnitCost]]</f>
        <v>63000</v>
      </c>
      <c r="P3589" s="7">
        <f>Sales_Data[[#This Row],[ItemCost]] +Sales_Data[[#This Row],[ShippingCost]]</f>
        <v>65431.73</v>
      </c>
      <c r="Q3589" s="7">
        <f>Sales_Data[[#This Row],[Gross Revenue]]-Sales_Data[[#This Row],[TotalFinancialCost]]</f>
        <v>39568.269999999997</v>
      </c>
      <c r="R3589" s="7">
        <f>Sales_Data[[#This Row],[Actul Bill Amount]]-Sales_Data[[#This Row],[ShippingCost]]</f>
        <v>101568.27</v>
      </c>
      <c r="S3589">
        <v>850</v>
      </c>
      <c r="T3589">
        <v>2431.73</v>
      </c>
      <c r="U3589" t="s">
        <v>54</v>
      </c>
      <c r="V3589">
        <v>1500</v>
      </c>
      <c r="W3589" t="s">
        <v>27</v>
      </c>
      <c r="X3589" t="str">
        <f t="shared" si="113"/>
        <v>Mumbai</v>
      </c>
    </row>
    <row r="3590" spans="1:24" x14ac:dyDescent="0.4">
      <c r="A3590">
        <v>103589</v>
      </c>
      <c r="B3590" s="5">
        <v>45784.092361111114</v>
      </c>
      <c r="C3590" s="3" t="str">
        <f>TEXT(Sales_Data[[#This Row],[OrderDate]],"mmmm")</f>
        <v>May</v>
      </c>
      <c r="D3590" s="3" t="str">
        <f t="shared" si="112"/>
        <v>2025</v>
      </c>
      <c r="E3590" t="s">
        <v>50</v>
      </c>
      <c r="F3590" t="s">
        <v>14</v>
      </c>
      <c r="G3590" t="s">
        <v>31</v>
      </c>
      <c r="H3590" t="s">
        <v>25</v>
      </c>
      <c r="I3590" t="s">
        <v>100</v>
      </c>
      <c r="J3590">
        <v>94</v>
      </c>
      <c r="K3590">
        <v>3200</v>
      </c>
      <c r="L3590" s="7">
        <f>Sales_Data[[#This Row],[OrderQuantity]] *Sales_Data[[#This Row],[UnitPrice]]</f>
        <v>300800</v>
      </c>
      <c r="M3590" s="7">
        <f>Sales_Data[[#This Row],[UnitPrice]]-Sales_Data[[#This Row],[UnitCost]]</f>
        <v>1200</v>
      </c>
      <c r="N3590" s="7">
        <f>Sales_Data[[#This Row],[Gross Revenue]]-Sales_Data[[#This Row],[Discount Amount ]]</f>
        <v>299600</v>
      </c>
      <c r="O3590" s="7">
        <f>Sales_Data[[#This Row],[OrderQuantity]] *Sales_Data[[#This Row],[UnitCost]]</f>
        <v>188000</v>
      </c>
      <c r="P3590" s="7">
        <f>Sales_Data[[#This Row],[ItemCost]] +Sales_Data[[#This Row],[ShippingCost]]</f>
        <v>188517.41</v>
      </c>
      <c r="Q3590" s="7">
        <f>Sales_Data[[#This Row],[Gross Revenue]]-Sales_Data[[#This Row],[TotalFinancialCost]]</f>
        <v>112282.59</v>
      </c>
      <c r="R3590" s="7">
        <f>Sales_Data[[#This Row],[Actul Bill Amount]]-Sales_Data[[#This Row],[ShippingCost]]</f>
        <v>299082.59000000003</v>
      </c>
      <c r="S3590">
        <v>563</v>
      </c>
      <c r="T3590">
        <v>517.41</v>
      </c>
      <c r="U3590" t="s">
        <v>17</v>
      </c>
      <c r="V3590">
        <v>2000</v>
      </c>
      <c r="W3590" t="s">
        <v>27</v>
      </c>
      <c r="X3590" t="str">
        <f t="shared" si="113"/>
        <v>Mumbai</v>
      </c>
    </row>
    <row r="3591" spans="1:24" x14ac:dyDescent="0.4">
      <c r="A3591">
        <v>103590</v>
      </c>
      <c r="B3591" s="5">
        <v>45914.768055555556</v>
      </c>
      <c r="C3591" s="3" t="str">
        <f>TEXT(Sales_Data[[#This Row],[OrderDate]],"mmmm")</f>
        <v>September</v>
      </c>
      <c r="D3591" s="3" t="str">
        <f t="shared" si="112"/>
        <v>2025</v>
      </c>
      <c r="E3591" t="s">
        <v>45</v>
      </c>
      <c r="F3591" t="s">
        <v>28</v>
      </c>
      <c r="G3591" t="s">
        <v>29</v>
      </c>
      <c r="H3591" t="s">
        <v>37</v>
      </c>
      <c r="I3591" t="s">
        <v>100</v>
      </c>
      <c r="J3591">
        <v>65</v>
      </c>
      <c r="K3591">
        <v>450</v>
      </c>
      <c r="L3591" s="7">
        <f>Sales_Data[[#This Row],[OrderQuantity]] *Sales_Data[[#This Row],[UnitPrice]]</f>
        <v>29250</v>
      </c>
      <c r="M3591" s="7">
        <f>Sales_Data[[#This Row],[UnitPrice]]-Sales_Data[[#This Row],[UnitCost]]</f>
        <v>250</v>
      </c>
      <c r="N3591" s="7">
        <f>Sales_Data[[#This Row],[Gross Revenue]]-Sales_Data[[#This Row],[Discount Amount ]]</f>
        <v>29000</v>
      </c>
      <c r="O3591" s="7">
        <f>Sales_Data[[#This Row],[OrderQuantity]] *Sales_Data[[#This Row],[UnitCost]]</f>
        <v>13000</v>
      </c>
      <c r="P3591" s="7">
        <f>Sales_Data[[#This Row],[ItemCost]] +Sales_Data[[#This Row],[ShippingCost]]</f>
        <v>13373.84</v>
      </c>
      <c r="Q3591" s="7">
        <f>Sales_Data[[#This Row],[Gross Revenue]]-Sales_Data[[#This Row],[TotalFinancialCost]]</f>
        <v>15876.16</v>
      </c>
      <c r="R3591" s="7">
        <f>Sales_Data[[#This Row],[Actul Bill Amount]]-Sales_Data[[#This Row],[ShippingCost]]</f>
        <v>28626.16</v>
      </c>
      <c r="S3591">
        <v>376</v>
      </c>
      <c r="T3591">
        <v>373.84</v>
      </c>
      <c r="U3591" t="s">
        <v>30</v>
      </c>
      <c r="V3591">
        <v>200</v>
      </c>
      <c r="W3591" t="s">
        <v>38</v>
      </c>
      <c r="X3591" t="str">
        <f t="shared" si="113"/>
        <v>Kolkata</v>
      </c>
    </row>
    <row r="3592" spans="1:24" x14ac:dyDescent="0.4">
      <c r="A3592">
        <v>103591</v>
      </c>
      <c r="B3592" s="5">
        <v>45821.588888888888</v>
      </c>
      <c r="C3592" s="3" t="str">
        <f>TEXT(Sales_Data[[#This Row],[OrderDate]],"mmmm")</f>
        <v>June</v>
      </c>
      <c r="D3592" s="3" t="str">
        <f t="shared" si="112"/>
        <v>2025</v>
      </c>
      <c r="E3592" t="s">
        <v>23</v>
      </c>
      <c r="F3592" t="s">
        <v>55</v>
      </c>
      <c r="G3592" t="s">
        <v>31</v>
      </c>
      <c r="H3592" t="s">
        <v>16</v>
      </c>
      <c r="I3592" t="s">
        <v>100</v>
      </c>
      <c r="J3592">
        <v>41</v>
      </c>
      <c r="K3592">
        <v>1200</v>
      </c>
      <c r="L3592" s="7">
        <f>Sales_Data[[#This Row],[OrderQuantity]] *Sales_Data[[#This Row],[UnitPrice]]</f>
        <v>49200</v>
      </c>
      <c r="M3592" s="7">
        <f>Sales_Data[[#This Row],[UnitPrice]]-Sales_Data[[#This Row],[UnitCost]]</f>
        <v>400</v>
      </c>
      <c r="N3592" s="7">
        <f>Sales_Data[[#This Row],[Gross Revenue]]-Sales_Data[[#This Row],[Discount Amount ]]</f>
        <v>48800</v>
      </c>
      <c r="O3592" s="7">
        <f>Sales_Data[[#This Row],[OrderQuantity]] *Sales_Data[[#This Row],[UnitCost]]</f>
        <v>32800</v>
      </c>
      <c r="P3592" s="7">
        <f>Sales_Data[[#This Row],[ItemCost]] +Sales_Data[[#This Row],[ShippingCost]]</f>
        <v>35522.839999999997</v>
      </c>
      <c r="Q3592" s="7">
        <f>Sales_Data[[#This Row],[Gross Revenue]]-Sales_Data[[#This Row],[TotalFinancialCost]]</f>
        <v>13677.160000000003</v>
      </c>
      <c r="R3592" s="7">
        <f>Sales_Data[[#This Row],[Actul Bill Amount]]-Sales_Data[[#This Row],[ShippingCost]]</f>
        <v>46077.16</v>
      </c>
      <c r="S3592">
        <v>566</v>
      </c>
      <c r="T3592">
        <v>2722.84</v>
      </c>
      <c r="U3592" t="s">
        <v>58</v>
      </c>
      <c r="V3592">
        <v>800</v>
      </c>
      <c r="W3592" t="s">
        <v>18</v>
      </c>
      <c r="X3592" t="str">
        <f t="shared" si="113"/>
        <v>Bengaluru</v>
      </c>
    </row>
    <row r="3593" spans="1:24" x14ac:dyDescent="0.4">
      <c r="A3593">
        <v>103592</v>
      </c>
      <c r="B3593" s="5">
        <v>45692.345833333333</v>
      </c>
      <c r="C3593" s="3" t="str">
        <f>TEXT(Sales_Data[[#This Row],[OrderDate]],"mmmm")</f>
        <v>February</v>
      </c>
      <c r="D3593" s="3" t="str">
        <f t="shared" si="112"/>
        <v>2025</v>
      </c>
      <c r="E3593" t="s">
        <v>48</v>
      </c>
      <c r="F3593" t="s">
        <v>46</v>
      </c>
      <c r="G3593" t="s">
        <v>29</v>
      </c>
      <c r="H3593" t="s">
        <v>16</v>
      </c>
      <c r="I3593" t="s">
        <v>100</v>
      </c>
      <c r="J3593">
        <v>61</v>
      </c>
      <c r="K3593">
        <v>15000</v>
      </c>
      <c r="L3593" s="7">
        <f>Sales_Data[[#This Row],[OrderQuantity]] *Sales_Data[[#This Row],[UnitPrice]]</f>
        <v>915000</v>
      </c>
      <c r="M3593" s="7">
        <f>Sales_Data[[#This Row],[UnitPrice]]-Sales_Data[[#This Row],[UnitCost]]</f>
        <v>5500</v>
      </c>
      <c r="N3593" s="7">
        <f>Sales_Data[[#This Row],[Gross Revenue]]-Sales_Data[[#This Row],[Discount Amount ]]</f>
        <v>909500</v>
      </c>
      <c r="O3593" s="7">
        <f>Sales_Data[[#This Row],[OrderQuantity]] *Sales_Data[[#This Row],[UnitCost]]</f>
        <v>579500</v>
      </c>
      <c r="P3593" s="7">
        <f>Sales_Data[[#This Row],[ItemCost]] +Sales_Data[[#This Row],[ShippingCost]]</f>
        <v>579971.6</v>
      </c>
      <c r="Q3593" s="7">
        <f>Sales_Data[[#This Row],[Gross Revenue]]-Sales_Data[[#This Row],[TotalFinancialCost]]</f>
        <v>335028.40000000002</v>
      </c>
      <c r="R3593" s="7">
        <f>Sales_Data[[#This Row],[Actul Bill Amount]]-Sales_Data[[#This Row],[ShippingCost]]</f>
        <v>909028.4</v>
      </c>
      <c r="S3593">
        <v>968</v>
      </c>
      <c r="T3593">
        <v>471.6</v>
      </c>
      <c r="U3593" t="s">
        <v>53</v>
      </c>
      <c r="V3593">
        <v>9500</v>
      </c>
      <c r="W3593" t="s">
        <v>18</v>
      </c>
      <c r="X3593" t="str">
        <f t="shared" si="113"/>
        <v>Bengaluru</v>
      </c>
    </row>
    <row r="3594" spans="1:24" x14ac:dyDescent="0.4">
      <c r="A3594">
        <v>103593</v>
      </c>
      <c r="B3594" s="5">
        <v>45851.976388888892</v>
      </c>
      <c r="C3594" s="3" t="str">
        <f>TEXT(Sales_Data[[#This Row],[OrderDate]],"mmmm")</f>
        <v>July</v>
      </c>
      <c r="D3594" s="3" t="str">
        <f t="shared" si="112"/>
        <v>2025</v>
      </c>
      <c r="E3594" t="s">
        <v>48</v>
      </c>
      <c r="F3594" t="s">
        <v>28</v>
      </c>
      <c r="G3594" t="s">
        <v>29</v>
      </c>
      <c r="H3594" t="s">
        <v>37</v>
      </c>
      <c r="I3594" t="s">
        <v>100</v>
      </c>
      <c r="J3594">
        <v>30</v>
      </c>
      <c r="K3594">
        <v>2500</v>
      </c>
      <c r="L3594" s="7">
        <f>Sales_Data[[#This Row],[OrderQuantity]] *Sales_Data[[#This Row],[UnitPrice]]</f>
        <v>75000</v>
      </c>
      <c r="M3594" s="7">
        <f>Sales_Data[[#This Row],[UnitPrice]]-Sales_Data[[#This Row],[UnitCost]]</f>
        <v>1000</v>
      </c>
      <c r="N3594" s="7">
        <f>Sales_Data[[#This Row],[Gross Revenue]]-Sales_Data[[#This Row],[Discount Amount ]]</f>
        <v>74000</v>
      </c>
      <c r="O3594" s="7">
        <f>Sales_Data[[#This Row],[OrderQuantity]] *Sales_Data[[#This Row],[UnitCost]]</f>
        <v>45000</v>
      </c>
      <c r="P3594" s="7">
        <f>Sales_Data[[#This Row],[ItemCost]] +Sales_Data[[#This Row],[ShippingCost]]</f>
        <v>45666.02</v>
      </c>
      <c r="Q3594" s="7">
        <f>Sales_Data[[#This Row],[Gross Revenue]]-Sales_Data[[#This Row],[TotalFinancialCost]]</f>
        <v>29333.980000000003</v>
      </c>
      <c r="R3594" s="7">
        <f>Sales_Data[[#This Row],[Actul Bill Amount]]-Sales_Data[[#This Row],[ShippingCost]]</f>
        <v>73333.98</v>
      </c>
      <c r="S3594">
        <v>1138</v>
      </c>
      <c r="T3594">
        <v>666.02</v>
      </c>
      <c r="U3594" t="s">
        <v>54</v>
      </c>
      <c r="V3594">
        <v>1500</v>
      </c>
      <c r="W3594" t="s">
        <v>38</v>
      </c>
      <c r="X3594" t="str">
        <f t="shared" si="113"/>
        <v>Kolkata</v>
      </c>
    </row>
    <row r="3595" spans="1:24" x14ac:dyDescent="0.4">
      <c r="A3595">
        <v>103594</v>
      </c>
      <c r="B3595" s="5">
        <v>45848.338888888888</v>
      </c>
      <c r="C3595" s="3" t="str">
        <f>TEXT(Sales_Data[[#This Row],[OrderDate]],"mmmm")</f>
        <v>July</v>
      </c>
      <c r="D3595" s="3" t="str">
        <f t="shared" si="112"/>
        <v>2025</v>
      </c>
      <c r="E3595" t="s">
        <v>23</v>
      </c>
      <c r="F3595" t="s">
        <v>14</v>
      </c>
      <c r="G3595" t="s">
        <v>15</v>
      </c>
      <c r="H3595" t="s">
        <v>16</v>
      </c>
      <c r="I3595" t="s">
        <v>100</v>
      </c>
      <c r="J3595">
        <v>19</v>
      </c>
      <c r="K3595">
        <v>6500</v>
      </c>
      <c r="L3595" s="7">
        <f>Sales_Data[[#This Row],[OrderQuantity]] *Sales_Data[[#This Row],[UnitPrice]]</f>
        <v>123500</v>
      </c>
      <c r="M3595" s="7">
        <f>Sales_Data[[#This Row],[UnitPrice]]-Sales_Data[[#This Row],[UnitCost]]</f>
        <v>2300</v>
      </c>
      <c r="N3595" s="7">
        <f>Sales_Data[[#This Row],[Gross Revenue]]-Sales_Data[[#This Row],[Discount Amount ]]</f>
        <v>121200</v>
      </c>
      <c r="O3595" s="7">
        <f>Sales_Data[[#This Row],[OrderQuantity]] *Sales_Data[[#This Row],[UnitCost]]</f>
        <v>79800</v>
      </c>
      <c r="P3595" s="7">
        <f>Sales_Data[[#This Row],[ItemCost]] +Sales_Data[[#This Row],[ShippingCost]]</f>
        <v>80171.240000000005</v>
      </c>
      <c r="Q3595" s="7">
        <f>Sales_Data[[#This Row],[Gross Revenue]]-Sales_Data[[#This Row],[TotalFinancialCost]]</f>
        <v>43328.759999999995</v>
      </c>
      <c r="R3595" s="7">
        <f>Sales_Data[[#This Row],[Actul Bill Amount]]-Sales_Data[[#This Row],[ShippingCost]]</f>
        <v>120828.76</v>
      </c>
      <c r="S3595">
        <v>498</v>
      </c>
      <c r="T3595">
        <v>371.24</v>
      </c>
      <c r="U3595" t="s">
        <v>21</v>
      </c>
      <c r="V3595">
        <v>4200</v>
      </c>
      <c r="W3595" t="s">
        <v>18</v>
      </c>
      <c r="X3595" t="str">
        <f t="shared" si="113"/>
        <v>Bengaluru</v>
      </c>
    </row>
    <row r="3596" spans="1:24" x14ac:dyDescent="0.4">
      <c r="A3596">
        <v>103595</v>
      </c>
      <c r="B3596" s="5">
        <v>45761.40347222222</v>
      </c>
      <c r="C3596" s="3" t="str">
        <f>TEXT(Sales_Data[[#This Row],[OrderDate]],"mmmm")</f>
        <v>April</v>
      </c>
      <c r="D3596" s="3" t="str">
        <f t="shared" si="112"/>
        <v>2025</v>
      </c>
      <c r="E3596" t="s">
        <v>39</v>
      </c>
      <c r="F3596" t="s">
        <v>55</v>
      </c>
      <c r="G3596" t="s">
        <v>15</v>
      </c>
      <c r="H3596" t="s">
        <v>20</v>
      </c>
      <c r="I3596" t="s">
        <v>100</v>
      </c>
      <c r="J3596">
        <v>81</v>
      </c>
      <c r="K3596">
        <v>850</v>
      </c>
      <c r="L3596" s="7">
        <f>Sales_Data[[#This Row],[OrderQuantity]] *Sales_Data[[#This Row],[UnitPrice]]</f>
        <v>68850</v>
      </c>
      <c r="M3596" s="7">
        <f>Sales_Data[[#This Row],[UnitPrice]]-Sales_Data[[#This Row],[UnitCost]]</f>
        <v>300</v>
      </c>
      <c r="N3596" s="7">
        <f>Sales_Data[[#This Row],[Gross Revenue]]-Sales_Data[[#This Row],[Discount Amount ]]</f>
        <v>68550</v>
      </c>
      <c r="O3596" s="7">
        <f>Sales_Data[[#This Row],[OrderQuantity]] *Sales_Data[[#This Row],[UnitCost]]</f>
        <v>44550</v>
      </c>
      <c r="P3596" s="7">
        <f>Sales_Data[[#This Row],[ItemCost]] +Sales_Data[[#This Row],[ShippingCost]]</f>
        <v>44894.77</v>
      </c>
      <c r="Q3596" s="7">
        <f>Sales_Data[[#This Row],[Gross Revenue]]-Sales_Data[[#This Row],[TotalFinancialCost]]</f>
        <v>23955.230000000003</v>
      </c>
      <c r="R3596" s="7">
        <f>Sales_Data[[#This Row],[Actul Bill Amount]]-Sales_Data[[#This Row],[ShippingCost]]</f>
        <v>68205.23</v>
      </c>
      <c r="S3596">
        <v>759</v>
      </c>
      <c r="T3596">
        <v>344.77</v>
      </c>
      <c r="U3596" t="s">
        <v>56</v>
      </c>
      <c r="V3596">
        <v>550</v>
      </c>
      <c r="W3596" t="s">
        <v>22</v>
      </c>
      <c r="X3596" t="str">
        <f t="shared" si="113"/>
        <v>Nagpur</v>
      </c>
    </row>
    <row r="3597" spans="1:24" x14ac:dyDescent="0.4">
      <c r="A3597">
        <v>103596</v>
      </c>
      <c r="B3597" s="5">
        <v>45680.65625</v>
      </c>
      <c r="C3597" s="3" t="str">
        <f>TEXT(Sales_Data[[#This Row],[OrderDate]],"mmmm")</f>
        <v>January</v>
      </c>
      <c r="D3597" s="3" t="str">
        <f t="shared" si="112"/>
        <v>2025</v>
      </c>
      <c r="E3597" t="s">
        <v>48</v>
      </c>
      <c r="F3597" t="s">
        <v>40</v>
      </c>
      <c r="G3597" t="s">
        <v>31</v>
      </c>
      <c r="H3597" t="s">
        <v>32</v>
      </c>
      <c r="I3597" t="s">
        <v>100</v>
      </c>
      <c r="J3597">
        <v>10</v>
      </c>
      <c r="K3597">
        <v>1500</v>
      </c>
      <c r="L3597" s="7">
        <f>Sales_Data[[#This Row],[OrderQuantity]] *Sales_Data[[#This Row],[UnitPrice]]</f>
        <v>15000</v>
      </c>
      <c r="M3597" s="7">
        <f>Sales_Data[[#This Row],[UnitPrice]]-Sales_Data[[#This Row],[UnitCost]]</f>
        <v>700</v>
      </c>
      <c r="N3597" s="7">
        <f>Sales_Data[[#This Row],[Gross Revenue]]-Sales_Data[[#This Row],[Discount Amount ]]</f>
        <v>14300</v>
      </c>
      <c r="O3597" s="7">
        <f>Sales_Data[[#This Row],[OrderQuantity]] *Sales_Data[[#This Row],[UnitCost]]</f>
        <v>8000</v>
      </c>
      <c r="P3597" s="7">
        <f>Sales_Data[[#This Row],[ItemCost]] +Sales_Data[[#This Row],[ShippingCost]]</f>
        <v>8900.14</v>
      </c>
      <c r="Q3597" s="7">
        <f>Sales_Data[[#This Row],[Gross Revenue]]-Sales_Data[[#This Row],[TotalFinancialCost]]</f>
        <v>6099.8600000000006</v>
      </c>
      <c r="R3597" s="7">
        <f>Sales_Data[[#This Row],[Actul Bill Amount]]-Sales_Data[[#This Row],[ShippingCost]]</f>
        <v>13399.86</v>
      </c>
      <c r="S3597">
        <v>1084</v>
      </c>
      <c r="T3597">
        <v>900.14</v>
      </c>
      <c r="U3597" t="s">
        <v>52</v>
      </c>
      <c r="V3597">
        <v>800</v>
      </c>
      <c r="W3597" t="s">
        <v>33</v>
      </c>
      <c r="X3597" t="str">
        <f t="shared" si="113"/>
        <v>Delhi</v>
      </c>
    </row>
    <row r="3598" spans="1:24" x14ac:dyDescent="0.4">
      <c r="A3598">
        <v>103597</v>
      </c>
      <c r="B3598" s="5">
        <v>45922.313888888886</v>
      </c>
      <c r="C3598" s="3" t="str">
        <f>TEXT(Sales_Data[[#This Row],[OrderDate]],"mmmm")</f>
        <v>September</v>
      </c>
      <c r="D3598" s="3" t="str">
        <f t="shared" si="112"/>
        <v>2025</v>
      </c>
      <c r="E3598" t="s">
        <v>39</v>
      </c>
      <c r="F3598" t="s">
        <v>46</v>
      </c>
      <c r="G3598" t="s">
        <v>29</v>
      </c>
      <c r="H3598" t="s">
        <v>32</v>
      </c>
      <c r="I3598" t="s">
        <v>100</v>
      </c>
      <c r="J3598">
        <v>86</v>
      </c>
      <c r="K3598">
        <v>15000</v>
      </c>
      <c r="L3598" s="7">
        <f>Sales_Data[[#This Row],[OrderQuantity]] *Sales_Data[[#This Row],[UnitPrice]]</f>
        <v>1290000</v>
      </c>
      <c r="M3598" s="7">
        <f>Sales_Data[[#This Row],[UnitPrice]]-Sales_Data[[#This Row],[UnitCost]]</f>
        <v>5500</v>
      </c>
      <c r="N3598" s="7">
        <f>Sales_Data[[#This Row],[Gross Revenue]]-Sales_Data[[#This Row],[Discount Amount ]]</f>
        <v>1284500</v>
      </c>
      <c r="O3598" s="7">
        <f>Sales_Data[[#This Row],[OrderQuantity]] *Sales_Data[[#This Row],[UnitCost]]</f>
        <v>817000</v>
      </c>
      <c r="P3598" s="7">
        <f>Sales_Data[[#This Row],[ItemCost]] +Sales_Data[[#This Row],[ShippingCost]]</f>
        <v>817289.79</v>
      </c>
      <c r="Q3598" s="7">
        <f>Sales_Data[[#This Row],[Gross Revenue]]-Sales_Data[[#This Row],[TotalFinancialCost]]</f>
        <v>472710.20999999996</v>
      </c>
      <c r="R3598" s="7">
        <f>Sales_Data[[#This Row],[Actul Bill Amount]]-Sales_Data[[#This Row],[ShippingCost]]</f>
        <v>1284210.21</v>
      </c>
      <c r="S3598">
        <v>1145</v>
      </c>
      <c r="T3598">
        <v>289.79000000000002</v>
      </c>
      <c r="U3598" t="s">
        <v>53</v>
      </c>
      <c r="V3598">
        <v>9500</v>
      </c>
      <c r="W3598" t="s">
        <v>33</v>
      </c>
      <c r="X3598" t="str">
        <f t="shared" si="113"/>
        <v>Delhi</v>
      </c>
    </row>
    <row r="3599" spans="1:24" x14ac:dyDescent="0.4">
      <c r="A3599">
        <v>103598</v>
      </c>
      <c r="B3599" s="5">
        <v>45947.277777777781</v>
      </c>
      <c r="C3599" s="3" t="str">
        <f>TEXT(Sales_Data[[#This Row],[OrderDate]],"mmmm")</f>
        <v>October</v>
      </c>
      <c r="D3599" s="3" t="str">
        <f t="shared" si="112"/>
        <v>2025</v>
      </c>
      <c r="E3599" t="s">
        <v>45</v>
      </c>
      <c r="F3599" t="s">
        <v>24</v>
      </c>
      <c r="G3599" t="s">
        <v>29</v>
      </c>
      <c r="H3599" t="s">
        <v>16</v>
      </c>
      <c r="I3599" t="s">
        <v>100</v>
      </c>
      <c r="J3599">
        <v>69</v>
      </c>
      <c r="K3599">
        <v>25000</v>
      </c>
      <c r="L3599" s="7">
        <f>Sales_Data[[#This Row],[OrderQuantity]] *Sales_Data[[#This Row],[UnitPrice]]</f>
        <v>1725000</v>
      </c>
      <c r="M3599" s="7">
        <f>Sales_Data[[#This Row],[UnitPrice]]-Sales_Data[[#This Row],[UnitCost]]</f>
        <v>7000</v>
      </c>
      <c r="N3599" s="7">
        <f>Sales_Data[[#This Row],[Gross Revenue]]-Sales_Data[[#This Row],[Discount Amount ]]</f>
        <v>1718000</v>
      </c>
      <c r="O3599" s="7">
        <f>Sales_Data[[#This Row],[OrderQuantity]] *Sales_Data[[#This Row],[UnitCost]]</f>
        <v>1242000</v>
      </c>
      <c r="P3599" s="7">
        <f>Sales_Data[[#This Row],[ItemCost]] +Sales_Data[[#This Row],[ShippingCost]]</f>
        <v>1242455.6100000001</v>
      </c>
      <c r="Q3599" s="7">
        <f>Sales_Data[[#This Row],[Gross Revenue]]-Sales_Data[[#This Row],[TotalFinancialCost]]</f>
        <v>482544.3899999999</v>
      </c>
      <c r="R3599" s="7">
        <f>Sales_Data[[#This Row],[Actul Bill Amount]]-Sales_Data[[#This Row],[ShippingCost]]</f>
        <v>1717544.39</v>
      </c>
      <c r="S3599">
        <v>1153</v>
      </c>
      <c r="T3599">
        <v>455.61</v>
      </c>
      <c r="U3599" t="s">
        <v>60</v>
      </c>
      <c r="V3599">
        <v>18000</v>
      </c>
      <c r="W3599" t="s">
        <v>18</v>
      </c>
      <c r="X3599" t="str">
        <f t="shared" si="113"/>
        <v>Bengaluru</v>
      </c>
    </row>
    <row r="3600" spans="1:24" x14ac:dyDescent="0.4">
      <c r="A3600">
        <v>103599</v>
      </c>
      <c r="B3600" s="5">
        <v>45917.567361111112</v>
      </c>
      <c r="C3600" s="3" t="str">
        <f>TEXT(Sales_Data[[#This Row],[OrderDate]],"mmmm")</f>
        <v>September</v>
      </c>
      <c r="D3600" s="3" t="str">
        <f t="shared" si="112"/>
        <v>2025</v>
      </c>
      <c r="E3600" t="s">
        <v>13</v>
      </c>
      <c r="F3600" t="s">
        <v>40</v>
      </c>
      <c r="G3600" t="s">
        <v>29</v>
      </c>
      <c r="H3600" t="s">
        <v>37</v>
      </c>
      <c r="I3600" t="s">
        <v>100</v>
      </c>
      <c r="J3600">
        <v>41</v>
      </c>
      <c r="K3600">
        <v>5500</v>
      </c>
      <c r="L3600" s="7">
        <f>Sales_Data[[#This Row],[OrderQuantity]] *Sales_Data[[#This Row],[UnitPrice]]</f>
        <v>225500</v>
      </c>
      <c r="M3600" s="7">
        <f>Sales_Data[[#This Row],[UnitPrice]]-Sales_Data[[#This Row],[UnitCost]]</f>
        <v>2000</v>
      </c>
      <c r="N3600" s="7">
        <f>Sales_Data[[#This Row],[Gross Revenue]]-Sales_Data[[#This Row],[Discount Amount ]]</f>
        <v>223500</v>
      </c>
      <c r="O3600" s="7">
        <f>Sales_Data[[#This Row],[OrderQuantity]] *Sales_Data[[#This Row],[UnitCost]]</f>
        <v>143500</v>
      </c>
      <c r="P3600" s="7">
        <f>Sales_Data[[#This Row],[ItemCost]] +Sales_Data[[#This Row],[ShippingCost]]</f>
        <v>143793.70000000001</v>
      </c>
      <c r="Q3600" s="7">
        <f>Sales_Data[[#This Row],[Gross Revenue]]-Sales_Data[[#This Row],[TotalFinancialCost]]</f>
        <v>81706.299999999988</v>
      </c>
      <c r="R3600" s="7">
        <f>Sales_Data[[#This Row],[Actul Bill Amount]]-Sales_Data[[#This Row],[ShippingCost]]</f>
        <v>223206.3</v>
      </c>
      <c r="S3600">
        <v>401</v>
      </c>
      <c r="T3600">
        <v>293.7</v>
      </c>
      <c r="U3600" t="s">
        <v>41</v>
      </c>
      <c r="V3600">
        <v>3500</v>
      </c>
      <c r="W3600" t="s">
        <v>38</v>
      </c>
      <c r="X3600" t="str">
        <f t="shared" si="113"/>
        <v>Kolkata</v>
      </c>
    </row>
    <row r="3601" spans="1:24" x14ac:dyDescent="0.4">
      <c r="A3601">
        <v>103600</v>
      </c>
      <c r="B3601" s="5">
        <v>46015.738194444442</v>
      </c>
      <c r="C3601" s="3" t="str">
        <f>TEXT(Sales_Data[[#This Row],[OrderDate]],"mmmm")</f>
        <v>December</v>
      </c>
      <c r="D3601" s="3" t="str">
        <f t="shared" si="112"/>
        <v>2025</v>
      </c>
      <c r="E3601" t="s">
        <v>45</v>
      </c>
      <c r="F3601" t="s">
        <v>55</v>
      </c>
      <c r="G3601" t="s">
        <v>15</v>
      </c>
      <c r="H3601" t="s">
        <v>25</v>
      </c>
      <c r="I3601" t="s">
        <v>100</v>
      </c>
      <c r="J3601">
        <v>38</v>
      </c>
      <c r="K3601">
        <v>850</v>
      </c>
      <c r="L3601" s="7">
        <f>Sales_Data[[#This Row],[OrderQuantity]] *Sales_Data[[#This Row],[UnitPrice]]</f>
        <v>32300</v>
      </c>
      <c r="M3601" s="7">
        <f>Sales_Data[[#This Row],[UnitPrice]]-Sales_Data[[#This Row],[UnitCost]]</f>
        <v>300</v>
      </c>
      <c r="N3601" s="7">
        <f>Sales_Data[[#This Row],[Gross Revenue]]-Sales_Data[[#This Row],[Discount Amount ]]</f>
        <v>32000</v>
      </c>
      <c r="O3601" s="7">
        <f>Sales_Data[[#This Row],[OrderQuantity]] *Sales_Data[[#This Row],[UnitCost]]</f>
        <v>20900</v>
      </c>
      <c r="P3601" s="7">
        <f>Sales_Data[[#This Row],[ItemCost]] +Sales_Data[[#This Row],[ShippingCost]]</f>
        <v>21154.78</v>
      </c>
      <c r="Q3601" s="7">
        <f>Sales_Data[[#This Row],[Gross Revenue]]-Sales_Data[[#This Row],[TotalFinancialCost]]</f>
        <v>11145.220000000001</v>
      </c>
      <c r="R3601" s="7">
        <f>Sales_Data[[#This Row],[Actul Bill Amount]]-Sales_Data[[#This Row],[ShippingCost]]</f>
        <v>31745.22</v>
      </c>
      <c r="S3601">
        <v>749</v>
      </c>
      <c r="T3601">
        <v>254.78</v>
      </c>
      <c r="U3601" t="s">
        <v>56</v>
      </c>
      <c r="V3601">
        <v>550</v>
      </c>
      <c r="W3601" t="s">
        <v>27</v>
      </c>
      <c r="X3601" t="str">
        <f t="shared" si="113"/>
        <v>Mumbai</v>
      </c>
    </row>
    <row r="3602" spans="1:24" x14ac:dyDescent="0.4">
      <c r="A3602">
        <v>103601</v>
      </c>
      <c r="B3602" s="5">
        <v>45732.599305555559</v>
      </c>
      <c r="C3602" s="3" t="str">
        <f>TEXT(Sales_Data[[#This Row],[OrderDate]],"mmmm")</f>
        <v>March</v>
      </c>
      <c r="D3602" s="3" t="str">
        <f t="shared" si="112"/>
        <v>2025</v>
      </c>
      <c r="E3602" t="s">
        <v>23</v>
      </c>
      <c r="F3602" t="s">
        <v>35</v>
      </c>
      <c r="G3602" t="s">
        <v>15</v>
      </c>
      <c r="H3602" t="s">
        <v>32</v>
      </c>
      <c r="I3602" t="s">
        <v>100</v>
      </c>
      <c r="J3602">
        <v>72</v>
      </c>
      <c r="K3602">
        <v>8500</v>
      </c>
      <c r="L3602" s="7">
        <f>Sales_Data[[#This Row],[OrderQuantity]] *Sales_Data[[#This Row],[UnitPrice]]</f>
        <v>612000</v>
      </c>
      <c r="M3602" s="7">
        <f>Sales_Data[[#This Row],[UnitPrice]]-Sales_Data[[#This Row],[UnitCost]]</f>
        <v>3000</v>
      </c>
      <c r="N3602" s="7">
        <f>Sales_Data[[#This Row],[Gross Revenue]]-Sales_Data[[#This Row],[Discount Amount ]]</f>
        <v>609000</v>
      </c>
      <c r="O3602" s="7">
        <f>Sales_Data[[#This Row],[OrderQuantity]] *Sales_Data[[#This Row],[UnitCost]]</f>
        <v>396000</v>
      </c>
      <c r="P3602" s="7">
        <f>Sales_Data[[#This Row],[ItemCost]] +Sales_Data[[#This Row],[ShippingCost]]</f>
        <v>396405.78</v>
      </c>
      <c r="Q3602" s="7">
        <f>Sales_Data[[#This Row],[Gross Revenue]]-Sales_Data[[#This Row],[TotalFinancialCost]]</f>
        <v>215594.21999999997</v>
      </c>
      <c r="R3602" s="7">
        <f>Sales_Data[[#This Row],[Actul Bill Amount]]-Sales_Data[[#This Row],[ShippingCost]]</f>
        <v>608594.22</v>
      </c>
      <c r="S3602">
        <v>470</v>
      </c>
      <c r="T3602">
        <v>405.78</v>
      </c>
      <c r="U3602" t="s">
        <v>49</v>
      </c>
      <c r="V3602">
        <v>5500</v>
      </c>
      <c r="W3602" t="s">
        <v>33</v>
      </c>
      <c r="X3602" t="str">
        <f t="shared" si="113"/>
        <v>Delhi</v>
      </c>
    </row>
    <row r="3603" spans="1:24" x14ac:dyDescent="0.4">
      <c r="A3603">
        <v>103602</v>
      </c>
      <c r="B3603" s="5">
        <v>46012.463888888888</v>
      </c>
      <c r="C3603" s="3" t="str">
        <f>TEXT(Sales_Data[[#This Row],[OrderDate]],"mmmm")</f>
        <v>December</v>
      </c>
      <c r="D3603" s="3" t="str">
        <f t="shared" si="112"/>
        <v>2025</v>
      </c>
      <c r="E3603" t="s">
        <v>50</v>
      </c>
      <c r="F3603" t="s">
        <v>43</v>
      </c>
      <c r="G3603" t="s">
        <v>29</v>
      </c>
      <c r="H3603" t="s">
        <v>25</v>
      </c>
      <c r="I3603" t="s">
        <v>100</v>
      </c>
      <c r="J3603">
        <v>28</v>
      </c>
      <c r="K3603">
        <v>2800</v>
      </c>
      <c r="L3603" s="7">
        <f>Sales_Data[[#This Row],[OrderQuantity]] *Sales_Data[[#This Row],[UnitPrice]]</f>
        <v>78400</v>
      </c>
      <c r="M3603" s="7">
        <f>Sales_Data[[#This Row],[UnitPrice]]-Sales_Data[[#This Row],[UnitCost]]</f>
        <v>1300</v>
      </c>
      <c r="N3603" s="7">
        <f>Sales_Data[[#This Row],[Gross Revenue]]-Sales_Data[[#This Row],[Discount Amount ]]</f>
        <v>77100</v>
      </c>
      <c r="O3603" s="7">
        <f>Sales_Data[[#This Row],[OrderQuantity]] *Sales_Data[[#This Row],[UnitCost]]</f>
        <v>42000</v>
      </c>
      <c r="P3603" s="7">
        <f>Sales_Data[[#This Row],[ItemCost]] +Sales_Data[[#This Row],[ShippingCost]]</f>
        <v>42436.95</v>
      </c>
      <c r="Q3603" s="7">
        <f>Sales_Data[[#This Row],[Gross Revenue]]-Sales_Data[[#This Row],[TotalFinancialCost]]</f>
        <v>35963.050000000003</v>
      </c>
      <c r="R3603" s="7">
        <f>Sales_Data[[#This Row],[Actul Bill Amount]]-Sales_Data[[#This Row],[ShippingCost]]</f>
        <v>76663.05</v>
      </c>
      <c r="S3603">
        <v>620</v>
      </c>
      <c r="T3603">
        <v>436.95</v>
      </c>
      <c r="U3603" t="s">
        <v>61</v>
      </c>
      <c r="V3603">
        <v>1500</v>
      </c>
      <c r="W3603" t="s">
        <v>27</v>
      </c>
      <c r="X3603" t="str">
        <f t="shared" si="113"/>
        <v>Mumbai</v>
      </c>
    </row>
    <row r="3604" spans="1:24" x14ac:dyDescent="0.4">
      <c r="A3604">
        <v>103603</v>
      </c>
      <c r="B3604" s="5">
        <v>45729.843055555553</v>
      </c>
      <c r="C3604" s="3" t="str">
        <f>TEXT(Sales_Data[[#This Row],[OrderDate]],"mmmm")</f>
        <v>March</v>
      </c>
      <c r="D3604" s="3" t="str">
        <f t="shared" si="112"/>
        <v>2025</v>
      </c>
      <c r="E3604" t="s">
        <v>45</v>
      </c>
      <c r="F3604" t="s">
        <v>55</v>
      </c>
      <c r="G3604" t="s">
        <v>15</v>
      </c>
      <c r="H3604" t="s">
        <v>32</v>
      </c>
      <c r="I3604" t="s">
        <v>100</v>
      </c>
      <c r="J3604">
        <v>32</v>
      </c>
      <c r="K3604">
        <v>850</v>
      </c>
      <c r="L3604" s="7">
        <f>Sales_Data[[#This Row],[OrderQuantity]] *Sales_Data[[#This Row],[UnitPrice]]</f>
        <v>27200</v>
      </c>
      <c r="M3604" s="7">
        <f>Sales_Data[[#This Row],[UnitPrice]]-Sales_Data[[#This Row],[UnitCost]]</f>
        <v>300</v>
      </c>
      <c r="N3604" s="7">
        <f>Sales_Data[[#This Row],[Gross Revenue]]-Sales_Data[[#This Row],[Discount Amount ]]</f>
        <v>26900</v>
      </c>
      <c r="O3604" s="7">
        <f>Sales_Data[[#This Row],[OrderQuantity]] *Sales_Data[[#This Row],[UnitCost]]</f>
        <v>17600</v>
      </c>
      <c r="P3604" s="7">
        <f>Sales_Data[[#This Row],[ItemCost]] +Sales_Data[[#This Row],[ShippingCost]]</f>
        <v>20009.560000000001</v>
      </c>
      <c r="Q3604" s="7">
        <f>Sales_Data[[#This Row],[Gross Revenue]]-Sales_Data[[#This Row],[TotalFinancialCost]]</f>
        <v>7190.4399999999987</v>
      </c>
      <c r="R3604" s="7">
        <f>Sales_Data[[#This Row],[Actul Bill Amount]]-Sales_Data[[#This Row],[ShippingCost]]</f>
        <v>24490.44</v>
      </c>
      <c r="S3604">
        <v>840</v>
      </c>
      <c r="T3604">
        <v>2409.56</v>
      </c>
      <c r="U3604" t="s">
        <v>56</v>
      </c>
      <c r="V3604">
        <v>550</v>
      </c>
      <c r="W3604" t="s">
        <v>33</v>
      </c>
      <c r="X3604" t="str">
        <f t="shared" si="113"/>
        <v>Delhi</v>
      </c>
    </row>
    <row r="3605" spans="1:24" x14ac:dyDescent="0.4">
      <c r="A3605">
        <v>103604</v>
      </c>
      <c r="B3605" s="5">
        <v>45916.409722222219</v>
      </c>
      <c r="C3605" s="3" t="str">
        <f>TEXT(Sales_Data[[#This Row],[OrderDate]],"mmmm")</f>
        <v>September</v>
      </c>
      <c r="D3605" s="3" t="str">
        <f t="shared" si="112"/>
        <v>2025</v>
      </c>
      <c r="E3605" t="s">
        <v>23</v>
      </c>
      <c r="F3605" t="s">
        <v>35</v>
      </c>
      <c r="G3605" t="s">
        <v>15</v>
      </c>
      <c r="H3605" t="s">
        <v>37</v>
      </c>
      <c r="I3605" t="s">
        <v>100</v>
      </c>
      <c r="J3605">
        <v>60</v>
      </c>
      <c r="K3605">
        <v>12000</v>
      </c>
      <c r="L3605" s="7">
        <f>Sales_Data[[#This Row],[OrderQuantity]] *Sales_Data[[#This Row],[UnitPrice]]</f>
        <v>720000</v>
      </c>
      <c r="M3605" s="7">
        <f>Sales_Data[[#This Row],[UnitPrice]]-Sales_Data[[#This Row],[UnitCost]]</f>
        <v>4000</v>
      </c>
      <c r="N3605" s="7">
        <f>Sales_Data[[#This Row],[Gross Revenue]]-Sales_Data[[#This Row],[Discount Amount ]]</f>
        <v>716000</v>
      </c>
      <c r="O3605" s="7">
        <f>Sales_Data[[#This Row],[OrderQuantity]] *Sales_Data[[#This Row],[UnitCost]]</f>
        <v>480000</v>
      </c>
      <c r="P3605" s="7">
        <f>Sales_Data[[#This Row],[ItemCost]] +Sales_Data[[#This Row],[ShippingCost]]</f>
        <v>480231.35</v>
      </c>
      <c r="Q3605" s="7">
        <f>Sales_Data[[#This Row],[Gross Revenue]]-Sales_Data[[#This Row],[TotalFinancialCost]]</f>
        <v>239768.65000000002</v>
      </c>
      <c r="R3605" s="7">
        <f>Sales_Data[[#This Row],[Actul Bill Amount]]-Sales_Data[[#This Row],[ShippingCost]]</f>
        <v>715768.65</v>
      </c>
      <c r="S3605">
        <v>1170</v>
      </c>
      <c r="T3605">
        <v>231.35</v>
      </c>
      <c r="U3605" t="s">
        <v>36</v>
      </c>
      <c r="V3605">
        <v>8000</v>
      </c>
      <c r="W3605" t="s">
        <v>38</v>
      </c>
      <c r="X3605" t="str">
        <f t="shared" si="113"/>
        <v>Kolkata</v>
      </c>
    </row>
    <row r="3606" spans="1:24" x14ac:dyDescent="0.4">
      <c r="A3606">
        <v>103605</v>
      </c>
      <c r="B3606" s="5">
        <v>45845.929861111108</v>
      </c>
      <c r="C3606" s="3" t="str">
        <f>TEXT(Sales_Data[[#This Row],[OrderDate]],"mmmm")</f>
        <v>July</v>
      </c>
      <c r="D3606" s="3" t="str">
        <f t="shared" si="112"/>
        <v>2025</v>
      </c>
      <c r="E3606" t="s">
        <v>45</v>
      </c>
      <c r="F3606" t="s">
        <v>28</v>
      </c>
      <c r="G3606" t="s">
        <v>15</v>
      </c>
      <c r="H3606" t="s">
        <v>37</v>
      </c>
      <c r="I3606" t="s">
        <v>100</v>
      </c>
      <c r="J3606">
        <v>23</v>
      </c>
      <c r="K3606">
        <v>450</v>
      </c>
      <c r="L3606" s="7">
        <f>Sales_Data[[#This Row],[OrderQuantity]] *Sales_Data[[#This Row],[UnitPrice]]</f>
        <v>10350</v>
      </c>
      <c r="M3606" s="7">
        <f>Sales_Data[[#This Row],[UnitPrice]]-Sales_Data[[#This Row],[UnitCost]]</f>
        <v>250</v>
      </c>
      <c r="N3606" s="7">
        <f>Sales_Data[[#This Row],[Gross Revenue]]-Sales_Data[[#This Row],[Discount Amount ]]</f>
        <v>10100</v>
      </c>
      <c r="O3606" s="7">
        <f>Sales_Data[[#This Row],[OrderQuantity]] *Sales_Data[[#This Row],[UnitCost]]</f>
        <v>4600</v>
      </c>
      <c r="P3606" s="7">
        <f>Sales_Data[[#This Row],[ItemCost]] +Sales_Data[[#This Row],[ShippingCost]]</f>
        <v>5386.1</v>
      </c>
      <c r="Q3606" s="7">
        <f>Sales_Data[[#This Row],[Gross Revenue]]-Sales_Data[[#This Row],[TotalFinancialCost]]</f>
        <v>4963.8999999999996</v>
      </c>
      <c r="R3606" s="7">
        <f>Sales_Data[[#This Row],[Actul Bill Amount]]-Sales_Data[[#This Row],[ShippingCost]]</f>
        <v>9313.9</v>
      </c>
      <c r="S3606">
        <v>1084</v>
      </c>
      <c r="T3606">
        <v>786.1</v>
      </c>
      <c r="U3606" t="s">
        <v>30</v>
      </c>
      <c r="V3606">
        <v>200</v>
      </c>
      <c r="W3606" t="s">
        <v>38</v>
      </c>
      <c r="X3606" t="str">
        <f t="shared" si="113"/>
        <v>Kolkata</v>
      </c>
    </row>
    <row r="3607" spans="1:24" x14ac:dyDescent="0.4">
      <c r="A3607">
        <v>103606</v>
      </c>
      <c r="B3607" s="5">
        <v>45830.199305555558</v>
      </c>
      <c r="C3607" s="3" t="str">
        <f>TEXT(Sales_Data[[#This Row],[OrderDate]],"mmmm")</f>
        <v>June</v>
      </c>
      <c r="D3607" s="3" t="str">
        <f t="shared" si="112"/>
        <v>2025</v>
      </c>
      <c r="E3607" t="s">
        <v>48</v>
      </c>
      <c r="F3607" t="s">
        <v>55</v>
      </c>
      <c r="G3607" t="s">
        <v>29</v>
      </c>
      <c r="H3607" t="s">
        <v>16</v>
      </c>
      <c r="I3607" t="s">
        <v>100</v>
      </c>
      <c r="J3607">
        <v>79</v>
      </c>
      <c r="K3607">
        <v>600</v>
      </c>
      <c r="L3607" s="7">
        <f>Sales_Data[[#This Row],[OrderQuantity]] *Sales_Data[[#This Row],[UnitPrice]]</f>
        <v>47400</v>
      </c>
      <c r="M3607" s="7">
        <f>Sales_Data[[#This Row],[UnitPrice]]-Sales_Data[[#This Row],[UnitCost]]</f>
        <v>250</v>
      </c>
      <c r="N3607" s="7">
        <f>Sales_Data[[#This Row],[Gross Revenue]]-Sales_Data[[#This Row],[Discount Amount ]]</f>
        <v>47150</v>
      </c>
      <c r="O3607" s="7">
        <f>Sales_Data[[#This Row],[OrderQuantity]] *Sales_Data[[#This Row],[UnitCost]]</f>
        <v>27650</v>
      </c>
      <c r="P3607" s="7">
        <f>Sales_Data[[#This Row],[ItemCost]] +Sales_Data[[#This Row],[ShippingCost]]</f>
        <v>27920.02</v>
      </c>
      <c r="Q3607" s="7">
        <f>Sales_Data[[#This Row],[Gross Revenue]]-Sales_Data[[#This Row],[TotalFinancialCost]]</f>
        <v>19479.98</v>
      </c>
      <c r="R3607" s="7">
        <f>Sales_Data[[#This Row],[Actul Bill Amount]]-Sales_Data[[#This Row],[ShippingCost]]</f>
        <v>46879.98</v>
      </c>
      <c r="S3607">
        <v>892</v>
      </c>
      <c r="T3607">
        <v>270.02</v>
      </c>
      <c r="U3607" t="s">
        <v>57</v>
      </c>
      <c r="V3607">
        <v>350</v>
      </c>
      <c r="W3607" t="s">
        <v>18</v>
      </c>
      <c r="X3607" t="str">
        <f t="shared" si="113"/>
        <v>Bengaluru</v>
      </c>
    </row>
    <row r="3608" spans="1:24" x14ac:dyDescent="0.4">
      <c r="A3608">
        <v>103607</v>
      </c>
      <c r="B3608" s="5">
        <v>45947.678472222222</v>
      </c>
      <c r="C3608" s="3" t="str">
        <f>TEXT(Sales_Data[[#This Row],[OrderDate]],"mmmm")</f>
        <v>October</v>
      </c>
      <c r="D3608" s="3" t="str">
        <f t="shared" si="112"/>
        <v>2025</v>
      </c>
      <c r="E3608" t="s">
        <v>48</v>
      </c>
      <c r="F3608" t="s">
        <v>14</v>
      </c>
      <c r="G3608" t="s">
        <v>15</v>
      </c>
      <c r="H3608" t="s">
        <v>16</v>
      </c>
      <c r="I3608" t="s">
        <v>100</v>
      </c>
      <c r="J3608">
        <v>79</v>
      </c>
      <c r="K3608">
        <v>6500</v>
      </c>
      <c r="L3608" s="7">
        <f>Sales_Data[[#This Row],[OrderQuantity]] *Sales_Data[[#This Row],[UnitPrice]]</f>
        <v>513500</v>
      </c>
      <c r="M3608" s="7">
        <f>Sales_Data[[#This Row],[UnitPrice]]-Sales_Data[[#This Row],[UnitCost]]</f>
        <v>2300</v>
      </c>
      <c r="N3608" s="7">
        <f>Sales_Data[[#This Row],[Gross Revenue]]-Sales_Data[[#This Row],[Discount Amount ]]</f>
        <v>511200</v>
      </c>
      <c r="O3608" s="7">
        <f>Sales_Data[[#This Row],[OrderQuantity]] *Sales_Data[[#This Row],[UnitCost]]</f>
        <v>331800</v>
      </c>
      <c r="P3608" s="7">
        <f>Sales_Data[[#This Row],[ItemCost]] +Sales_Data[[#This Row],[ShippingCost]]</f>
        <v>333927.86</v>
      </c>
      <c r="Q3608" s="7">
        <f>Sales_Data[[#This Row],[Gross Revenue]]-Sales_Data[[#This Row],[TotalFinancialCost]]</f>
        <v>179572.14</v>
      </c>
      <c r="R3608" s="7">
        <f>Sales_Data[[#This Row],[Actul Bill Amount]]-Sales_Data[[#This Row],[ShippingCost]]</f>
        <v>509072.14</v>
      </c>
      <c r="S3608">
        <v>346</v>
      </c>
      <c r="T3608">
        <v>2127.86</v>
      </c>
      <c r="U3608" t="s">
        <v>21</v>
      </c>
      <c r="V3608">
        <v>4200</v>
      </c>
      <c r="W3608" t="s">
        <v>18</v>
      </c>
      <c r="X3608" t="str">
        <f t="shared" si="113"/>
        <v>Bengaluru</v>
      </c>
    </row>
    <row r="3609" spans="1:24" x14ac:dyDescent="0.4">
      <c r="A3609">
        <v>103608</v>
      </c>
      <c r="B3609" s="5">
        <v>45702.211111111108</v>
      </c>
      <c r="C3609" s="3" t="str">
        <f>TEXT(Sales_Data[[#This Row],[OrderDate]],"mmmm")</f>
        <v>February</v>
      </c>
      <c r="D3609" s="3" t="str">
        <f t="shared" si="112"/>
        <v>2025</v>
      </c>
      <c r="E3609" t="s">
        <v>23</v>
      </c>
      <c r="F3609" t="s">
        <v>24</v>
      </c>
      <c r="G3609" t="s">
        <v>29</v>
      </c>
      <c r="H3609" t="s">
        <v>37</v>
      </c>
      <c r="I3609" t="s">
        <v>100</v>
      </c>
      <c r="J3609">
        <v>21</v>
      </c>
      <c r="K3609">
        <v>3500</v>
      </c>
      <c r="L3609" s="7">
        <f>Sales_Data[[#This Row],[OrderQuantity]] *Sales_Data[[#This Row],[UnitPrice]]</f>
        <v>73500</v>
      </c>
      <c r="M3609" s="7">
        <f>Sales_Data[[#This Row],[UnitPrice]]-Sales_Data[[#This Row],[UnitCost]]</f>
        <v>1300</v>
      </c>
      <c r="N3609" s="7">
        <f>Sales_Data[[#This Row],[Gross Revenue]]-Sales_Data[[#This Row],[Discount Amount ]]</f>
        <v>72200</v>
      </c>
      <c r="O3609" s="7">
        <f>Sales_Data[[#This Row],[OrderQuantity]] *Sales_Data[[#This Row],[UnitCost]]</f>
        <v>46200</v>
      </c>
      <c r="P3609" s="7">
        <f>Sales_Data[[#This Row],[ItemCost]] +Sales_Data[[#This Row],[ShippingCost]]</f>
        <v>47053.05</v>
      </c>
      <c r="Q3609" s="7">
        <f>Sales_Data[[#This Row],[Gross Revenue]]-Sales_Data[[#This Row],[TotalFinancialCost]]</f>
        <v>26446.949999999997</v>
      </c>
      <c r="R3609" s="7">
        <f>Sales_Data[[#This Row],[Actul Bill Amount]]-Sales_Data[[#This Row],[ShippingCost]]</f>
        <v>71346.95</v>
      </c>
      <c r="S3609">
        <v>1006</v>
      </c>
      <c r="T3609">
        <v>853.05</v>
      </c>
      <c r="U3609" t="s">
        <v>59</v>
      </c>
      <c r="V3609">
        <v>2200</v>
      </c>
      <c r="W3609" t="s">
        <v>38</v>
      </c>
      <c r="X3609" t="str">
        <f t="shared" si="113"/>
        <v>Kolkata</v>
      </c>
    </row>
    <row r="3610" spans="1:24" x14ac:dyDescent="0.4">
      <c r="A3610">
        <v>103609</v>
      </c>
      <c r="B3610" s="5">
        <v>45718.883333333331</v>
      </c>
      <c r="C3610" s="3" t="str">
        <f>TEXT(Sales_Data[[#This Row],[OrderDate]],"mmmm")</f>
        <v>March</v>
      </c>
      <c r="D3610" s="3" t="str">
        <f t="shared" si="112"/>
        <v>2025</v>
      </c>
      <c r="E3610" t="s">
        <v>50</v>
      </c>
      <c r="F3610" t="s">
        <v>14</v>
      </c>
      <c r="G3610" t="s">
        <v>15</v>
      </c>
      <c r="H3610" t="s">
        <v>37</v>
      </c>
      <c r="I3610" t="s">
        <v>100</v>
      </c>
      <c r="J3610">
        <v>78</v>
      </c>
      <c r="K3610">
        <v>6500</v>
      </c>
      <c r="L3610" s="7">
        <f>Sales_Data[[#This Row],[OrderQuantity]] *Sales_Data[[#This Row],[UnitPrice]]</f>
        <v>507000</v>
      </c>
      <c r="M3610" s="7">
        <f>Sales_Data[[#This Row],[UnitPrice]]-Sales_Data[[#This Row],[UnitCost]]</f>
        <v>2300</v>
      </c>
      <c r="N3610" s="7">
        <f>Sales_Data[[#This Row],[Gross Revenue]]-Sales_Data[[#This Row],[Discount Amount ]]</f>
        <v>504700</v>
      </c>
      <c r="O3610" s="7">
        <f>Sales_Data[[#This Row],[OrderQuantity]] *Sales_Data[[#This Row],[UnitCost]]</f>
        <v>327600</v>
      </c>
      <c r="P3610" s="7">
        <f>Sales_Data[[#This Row],[ItemCost]] +Sales_Data[[#This Row],[ShippingCost]]</f>
        <v>328279.61</v>
      </c>
      <c r="Q3610" s="7">
        <f>Sales_Data[[#This Row],[Gross Revenue]]-Sales_Data[[#This Row],[TotalFinancialCost]]</f>
        <v>178720.39</v>
      </c>
      <c r="R3610" s="7">
        <f>Sales_Data[[#This Row],[Actul Bill Amount]]-Sales_Data[[#This Row],[ShippingCost]]</f>
        <v>504020.39</v>
      </c>
      <c r="S3610">
        <v>983</v>
      </c>
      <c r="T3610">
        <v>679.61</v>
      </c>
      <c r="U3610" t="s">
        <v>21</v>
      </c>
      <c r="V3610">
        <v>4200</v>
      </c>
      <c r="W3610" t="s">
        <v>38</v>
      </c>
      <c r="X3610" t="str">
        <f t="shared" si="113"/>
        <v>Kolkata</v>
      </c>
    </row>
    <row r="3611" spans="1:24" x14ac:dyDescent="0.4">
      <c r="A3611">
        <v>103610</v>
      </c>
      <c r="B3611" s="5">
        <v>45740.884027777778</v>
      </c>
      <c r="C3611" s="3" t="str">
        <f>TEXT(Sales_Data[[#This Row],[OrderDate]],"mmmm")</f>
        <v>March</v>
      </c>
      <c r="D3611" s="3" t="str">
        <f t="shared" si="112"/>
        <v>2025</v>
      </c>
      <c r="E3611" t="s">
        <v>45</v>
      </c>
      <c r="F3611" t="s">
        <v>55</v>
      </c>
      <c r="G3611" t="s">
        <v>15</v>
      </c>
      <c r="H3611" t="s">
        <v>32</v>
      </c>
      <c r="I3611" t="s">
        <v>100</v>
      </c>
      <c r="J3611">
        <v>62</v>
      </c>
      <c r="K3611">
        <v>850</v>
      </c>
      <c r="L3611" s="7">
        <f>Sales_Data[[#This Row],[OrderQuantity]] *Sales_Data[[#This Row],[UnitPrice]]</f>
        <v>52700</v>
      </c>
      <c r="M3611" s="7">
        <f>Sales_Data[[#This Row],[UnitPrice]]-Sales_Data[[#This Row],[UnitCost]]</f>
        <v>300</v>
      </c>
      <c r="N3611" s="7">
        <f>Sales_Data[[#This Row],[Gross Revenue]]-Sales_Data[[#This Row],[Discount Amount ]]</f>
        <v>52400</v>
      </c>
      <c r="O3611" s="7">
        <f>Sales_Data[[#This Row],[OrderQuantity]] *Sales_Data[[#This Row],[UnitCost]]</f>
        <v>34100</v>
      </c>
      <c r="P3611" s="7">
        <f>Sales_Data[[#This Row],[ItemCost]] +Sales_Data[[#This Row],[ShippingCost]]</f>
        <v>35069.06</v>
      </c>
      <c r="Q3611" s="7">
        <f>Sales_Data[[#This Row],[Gross Revenue]]-Sales_Data[[#This Row],[TotalFinancialCost]]</f>
        <v>17630.940000000002</v>
      </c>
      <c r="R3611" s="7">
        <f>Sales_Data[[#This Row],[Actul Bill Amount]]-Sales_Data[[#This Row],[ShippingCost]]</f>
        <v>51430.94</v>
      </c>
      <c r="S3611">
        <v>317</v>
      </c>
      <c r="T3611">
        <v>969.06</v>
      </c>
      <c r="U3611" t="s">
        <v>56</v>
      </c>
      <c r="V3611">
        <v>550</v>
      </c>
      <c r="W3611" t="s">
        <v>33</v>
      </c>
      <c r="X3611" t="str">
        <f t="shared" si="113"/>
        <v>Delhi</v>
      </c>
    </row>
    <row r="3612" spans="1:24" x14ac:dyDescent="0.4">
      <c r="A3612">
        <v>103611</v>
      </c>
      <c r="B3612" s="5">
        <v>45780.76666666667</v>
      </c>
      <c r="C3612" s="3" t="str">
        <f>TEXT(Sales_Data[[#This Row],[OrderDate]],"mmmm")</f>
        <v>May</v>
      </c>
      <c r="D3612" s="3" t="str">
        <f t="shared" si="112"/>
        <v>2025</v>
      </c>
      <c r="E3612" t="s">
        <v>48</v>
      </c>
      <c r="F3612" t="s">
        <v>24</v>
      </c>
      <c r="G3612" t="s">
        <v>15</v>
      </c>
      <c r="H3612" t="s">
        <v>20</v>
      </c>
      <c r="I3612" t="s">
        <v>100</v>
      </c>
      <c r="J3612">
        <v>81</v>
      </c>
      <c r="K3612">
        <v>25000</v>
      </c>
      <c r="L3612" s="7">
        <f>Sales_Data[[#This Row],[OrderQuantity]] *Sales_Data[[#This Row],[UnitPrice]]</f>
        <v>2025000</v>
      </c>
      <c r="M3612" s="7">
        <f>Sales_Data[[#This Row],[UnitPrice]]-Sales_Data[[#This Row],[UnitCost]]</f>
        <v>7000</v>
      </c>
      <c r="N3612" s="7">
        <f>Sales_Data[[#This Row],[Gross Revenue]]-Sales_Data[[#This Row],[Discount Amount ]]</f>
        <v>2018000</v>
      </c>
      <c r="O3612" s="7">
        <f>Sales_Data[[#This Row],[OrderQuantity]] *Sales_Data[[#This Row],[UnitCost]]</f>
        <v>1458000</v>
      </c>
      <c r="P3612" s="7">
        <f>Sales_Data[[#This Row],[ItemCost]] +Sales_Data[[#This Row],[ShippingCost]]</f>
        <v>1459066.3</v>
      </c>
      <c r="Q3612" s="7">
        <f>Sales_Data[[#This Row],[Gross Revenue]]-Sales_Data[[#This Row],[TotalFinancialCost]]</f>
        <v>565933.69999999995</v>
      </c>
      <c r="R3612" s="7">
        <f>Sales_Data[[#This Row],[Actul Bill Amount]]-Sales_Data[[#This Row],[ShippingCost]]</f>
        <v>2016933.7</v>
      </c>
      <c r="S3612">
        <v>511</v>
      </c>
      <c r="T3612">
        <v>1066.3</v>
      </c>
      <c r="U3612" t="s">
        <v>60</v>
      </c>
      <c r="V3612">
        <v>18000</v>
      </c>
      <c r="W3612" t="s">
        <v>22</v>
      </c>
      <c r="X3612" t="str">
        <f t="shared" si="113"/>
        <v>Nagpur</v>
      </c>
    </row>
    <row r="3613" spans="1:24" x14ac:dyDescent="0.4">
      <c r="A3613">
        <v>103612</v>
      </c>
      <c r="B3613" s="5">
        <v>46015.707638888889</v>
      </c>
      <c r="C3613" s="3" t="str">
        <f>TEXT(Sales_Data[[#This Row],[OrderDate]],"mmmm")</f>
        <v>December</v>
      </c>
      <c r="D3613" s="3" t="str">
        <f t="shared" si="112"/>
        <v>2025</v>
      </c>
      <c r="E3613" t="s">
        <v>23</v>
      </c>
      <c r="F3613" t="s">
        <v>28</v>
      </c>
      <c r="G3613" t="s">
        <v>15</v>
      </c>
      <c r="H3613" t="s">
        <v>25</v>
      </c>
      <c r="I3613" t="s">
        <v>100</v>
      </c>
      <c r="J3613">
        <v>36</v>
      </c>
      <c r="K3613">
        <v>450</v>
      </c>
      <c r="L3613" s="7">
        <f>Sales_Data[[#This Row],[OrderQuantity]] *Sales_Data[[#This Row],[UnitPrice]]</f>
        <v>16200</v>
      </c>
      <c r="M3613" s="7">
        <f>Sales_Data[[#This Row],[UnitPrice]]-Sales_Data[[#This Row],[UnitCost]]</f>
        <v>250</v>
      </c>
      <c r="N3613" s="7">
        <f>Sales_Data[[#This Row],[Gross Revenue]]-Sales_Data[[#This Row],[Discount Amount ]]</f>
        <v>15950</v>
      </c>
      <c r="O3613" s="7">
        <f>Sales_Data[[#This Row],[OrderQuantity]] *Sales_Data[[#This Row],[UnitCost]]</f>
        <v>7200</v>
      </c>
      <c r="P3613" s="7">
        <f>Sales_Data[[#This Row],[ItemCost]] +Sales_Data[[#This Row],[ShippingCost]]</f>
        <v>7515.63</v>
      </c>
      <c r="Q3613" s="7">
        <f>Sales_Data[[#This Row],[Gross Revenue]]-Sales_Data[[#This Row],[TotalFinancialCost]]</f>
        <v>8684.369999999999</v>
      </c>
      <c r="R3613" s="7">
        <f>Sales_Data[[#This Row],[Actul Bill Amount]]-Sales_Data[[#This Row],[ShippingCost]]</f>
        <v>15634.37</v>
      </c>
      <c r="S3613">
        <v>361</v>
      </c>
      <c r="T3613">
        <v>315.63</v>
      </c>
      <c r="U3613" t="s">
        <v>30</v>
      </c>
      <c r="V3613">
        <v>200</v>
      </c>
      <c r="W3613" t="s">
        <v>27</v>
      </c>
      <c r="X3613" t="str">
        <f t="shared" si="113"/>
        <v>Mumbai</v>
      </c>
    </row>
    <row r="3614" spans="1:24" x14ac:dyDescent="0.4">
      <c r="A3614">
        <v>103613</v>
      </c>
      <c r="B3614" s="5">
        <v>45673.55972222222</v>
      </c>
      <c r="C3614" s="3" t="str">
        <f>TEXT(Sales_Data[[#This Row],[OrderDate]],"mmmm")</f>
        <v>January</v>
      </c>
      <c r="D3614" s="3" t="str">
        <f t="shared" si="112"/>
        <v>2025</v>
      </c>
      <c r="E3614" t="s">
        <v>13</v>
      </c>
      <c r="F3614" t="s">
        <v>43</v>
      </c>
      <c r="G3614" t="s">
        <v>31</v>
      </c>
      <c r="H3614" t="s">
        <v>16</v>
      </c>
      <c r="I3614" t="s">
        <v>100</v>
      </c>
      <c r="J3614">
        <v>45</v>
      </c>
      <c r="K3614">
        <v>2800</v>
      </c>
      <c r="L3614" s="7">
        <f>Sales_Data[[#This Row],[OrderQuantity]] *Sales_Data[[#This Row],[UnitPrice]]</f>
        <v>126000</v>
      </c>
      <c r="M3614" s="7">
        <f>Sales_Data[[#This Row],[UnitPrice]]-Sales_Data[[#This Row],[UnitCost]]</f>
        <v>1300</v>
      </c>
      <c r="N3614" s="7">
        <f>Sales_Data[[#This Row],[Gross Revenue]]-Sales_Data[[#This Row],[Discount Amount ]]</f>
        <v>124700</v>
      </c>
      <c r="O3614" s="7">
        <f>Sales_Data[[#This Row],[OrderQuantity]] *Sales_Data[[#This Row],[UnitCost]]</f>
        <v>67500</v>
      </c>
      <c r="P3614" s="7">
        <f>Sales_Data[[#This Row],[ItemCost]] +Sales_Data[[#This Row],[ShippingCost]]</f>
        <v>68183.19</v>
      </c>
      <c r="Q3614" s="7">
        <f>Sales_Data[[#This Row],[Gross Revenue]]-Sales_Data[[#This Row],[TotalFinancialCost]]</f>
        <v>57816.81</v>
      </c>
      <c r="R3614" s="7">
        <f>Sales_Data[[#This Row],[Actul Bill Amount]]-Sales_Data[[#This Row],[ShippingCost]]</f>
        <v>124016.81</v>
      </c>
      <c r="S3614">
        <v>489</v>
      </c>
      <c r="T3614">
        <v>683.19</v>
      </c>
      <c r="U3614" t="s">
        <v>61</v>
      </c>
      <c r="V3614">
        <v>1500</v>
      </c>
      <c r="W3614" t="s">
        <v>18</v>
      </c>
      <c r="X3614" t="str">
        <f t="shared" si="113"/>
        <v>Bengaluru</v>
      </c>
    </row>
    <row r="3615" spans="1:24" x14ac:dyDescent="0.4">
      <c r="A3615">
        <v>103614</v>
      </c>
      <c r="B3615" s="5">
        <v>45723.634027777778</v>
      </c>
      <c r="C3615" s="3" t="str">
        <f>TEXT(Sales_Data[[#This Row],[OrderDate]],"mmmm")</f>
        <v>March</v>
      </c>
      <c r="D3615" s="3" t="str">
        <f t="shared" si="112"/>
        <v>2025</v>
      </c>
      <c r="E3615" t="s">
        <v>13</v>
      </c>
      <c r="F3615" t="s">
        <v>28</v>
      </c>
      <c r="G3615" t="s">
        <v>31</v>
      </c>
      <c r="H3615" t="s">
        <v>16</v>
      </c>
      <c r="I3615" t="s">
        <v>100</v>
      </c>
      <c r="J3615">
        <v>92</v>
      </c>
      <c r="K3615">
        <v>450</v>
      </c>
      <c r="L3615" s="7">
        <f>Sales_Data[[#This Row],[OrderQuantity]] *Sales_Data[[#This Row],[UnitPrice]]</f>
        <v>41400</v>
      </c>
      <c r="M3615" s="7">
        <f>Sales_Data[[#This Row],[UnitPrice]]-Sales_Data[[#This Row],[UnitCost]]</f>
        <v>250</v>
      </c>
      <c r="N3615" s="7">
        <f>Sales_Data[[#This Row],[Gross Revenue]]-Sales_Data[[#This Row],[Discount Amount ]]</f>
        <v>41150</v>
      </c>
      <c r="O3615" s="7">
        <f>Sales_Data[[#This Row],[OrderQuantity]] *Sales_Data[[#This Row],[UnitCost]]</f>
        <v>18400</v>
      </c>
      <c r="P3615" s="7">
        <f>Sales_Data[[#This Row],[ItemCost]] +Sales_Data[[#This Row],[ShippingCost]]</f>
        <v>19146.79</v>
      </c>
      <c r="Q3615" s="7">
        <f>Sales_Data[[#This Row],[Gross Revenue]]-Sales_Data[[#This Row],[TotalFinancialCost]]</f>
        <v>22253.21</v>
      </c>
      <c r="R3615" s="7">
        <f>Sales_Data[[#This Row],[Actul Bill Amount]]-Sales_Data[[#This Row],[ShippingCost]]</f>
        <v>40403.21</v>
      </c>
      <c r="S3615">
        <v>1062</v>
      </c>
      <c r="T3615">
        <v>746.79</v>
      </c>
      <c r="U3615" t="s">
        <v>30</v>
      </c>
      <c r="V3615">
        <v>200</v>
      </c>
      <c r="W3615" t="s">
        <v>18</v>
      </c>
      <c r="X3615" t="str">
        <f t="shared" si="113"/>
        <v>Bengaluru</v>
      </c>
    </row>
    <row r="3616" spans="1:24" x14ac:dyDescent="0.4">
      <c r="A3616">
        <v>103615</v>
      </c>
      <c r="B3616" s="5">
        <v>45802.272222222222</v>
      </c>
      <c r="C3616" s="3" t="str">
        <f>TEXT(Sales_Data[[#This Row],[OrderDate]],"mmmm")</f>
        <v>May</v>
      </c>
      <c r="D3616" s="3" t="str">
        <f t="shared" si="112"/>
        <v>2025</v>
      </c>
      <c r="E3616" t="s">
        <v>19</v>
      </c>
      <c r="F3616" t="s">
        <v>35</v>
      </c>
      <c r="G3616" t="s">
        <v>29</v>
      </c>
      <c r="H3616" t="s">
        <v>37</v>
      </c>
      <c r="I3616" t="s">
        <v>100</v>
      </c>
      <c r="J3616">
        <v>92</v>
      </c>
      <c r="K3616">
        <v>12000</v>
      </c>
      <c r="L3616" s="7">
        <f>Sales_Data[[#This Row],[OrderQuantity]] *Sales_Data[[#This Row],[UnitPrice]]</f>
        <v>1104000</v>
      </c>
      <c r="M3616" s="7">
        <f>Sales_Data[[#This Row],[UnitPrice]]-Sales_Data[[#This Row],[UnitCost]]</f>
        <v>4000</v>
      </c>
      <c r="N3616" s="7">
        <f>Sales_Data[[#This Row],[Gross Revenue]]-Sales_Data[[#This Row],[Discount Amount ]]</f>
        <v>1100000</v>
      </c>
      <c r="O3616" s="7">
        <f>Sales_Data[[#This Row],[OrderQuantity]] *Sales_Data[[#This Row],[UnitCost]]</f>
        <v>736000</v>
      </c>
      <c r="P3616" s="7">
        <f>Sales_Data[[#This Row],[ItemCost]] +Sales_Data[[#This Row],[ShippingCost]]</f>
        <v>736227.09</v>
      </c>
      <c r="Q3616" s="7">
        <f>Sales_Data[[#This Row],[Gross Revenue]]-Sales_Data[[#This Row],[TotalFinancialCost]]</f>
        <v>367772.91000000003</v>
      </c>
      <c r="R3616" s="7">
        <f>Sales_Data[[#This Row],[Actul Bill Amount]]-Sales_Data[[#This Row],[ShippingCost]]</f>
        <v>1099772.9099999999</v>
      </c>
      <c r="S3616">
        <v>744</v>
      </c>
      <c r="T3616">
        <v>227.09</v>
      </c>
      <c r="U3616" t="s">
        <v>36</v>
      </c>
      <c r="V3616">
        <v>8000</v>
      </c>
      <c r="W3616" t="s">
        <v>38</v>
      </c>
      <c r="X3616" t="str">
        <f t="shared" si="113"/>
        <v>Kolkata</v>
      </c>
    </row>
    <row r="3617" spans="1:24" x14ac:dyDescent="0.4">
      <c r="A3617">
        <v>103616</v>
      </c>
      <c r="B3617" s="5">
        <v>45819.614583333336</v>
      </c>
      <c r="C3617" s="3" t="str">
        <f>TEXT(Sales_Data[[#This Row],[OrderDate]],"mmmm")</f>
        <v>June</v>
      </c>
      <c r="D3617" s="3" t="str">
        <f t="shared" si="112"/>
        <v>2025</v>
      </c>
      <c r="E3617" t="s">
        <v>19</v>
      </c>
      <c r="F3617" t="s">
        <v>28</v>
      </c>
      <c r="G3617" t="s">
        <v>29</v>
      </c>
      <c r="H3617" t="s">
        <v>37</v>
      </c>
      <c r="I3617" t="s">
        <v>100</v>
      </c>
      <c r="J3617">
        <v>84</v>
      </c>
      <c r="K3617">
        <v>2500</v>
      </c>
      <c r="L3617" s="7">
        <f>Sales_Data[[#This Row],[OrderQuantity]] *Sales_Data[[#This Row],[UnitPrice]]</f>
        <v>210000</v>
      </c>
      <c r="M3617" s="7">
        <f>Sales_Data[[#This Row],[UnitPrice]]-Sales_Data[[#This Row],[UnitCost]]</f>
        <v>1000</v>
      </c>
      <c r="N3617" s="7">
        <f>Sales_Data[[#This Row],[Gross Revenue]]-Sales_Data[[#This Row],[Discount Amount ]]</f>
        <v>209000</v>
      </c>
      <c r="O3617" s="7">
        <f>Sales_Data[[#This Row],[OrderQuantity]] *Sales_Data[[#This Row],[UnitCost]]</f>
        <v>126000</v>
      </c>
      <c r="P3617" s="7">
        <f>Sales_Data[[#This Row],[ItemCost]] +Sales_Data[[#This Row],[ShippingCost]]</f>
        <v>127752.23</v>
      </c>
      <c r="Q3617" s="7">
        <f>Sales_Data[[#This Row],[Gross Revenue]]-Sales_Data[[#This Row],[TotalFinancialCost]]</f>
        <v>82247.77</v>
      </c>
      <c r="R3617" s="7">
        <f>Sales_Data[[#This Row],[Actul Bill Amount]]-Sales_Data[[#This Row],[ShippingCost]]</f>
        <v>207247.77</v>
      </c>
      <c r="S3617">
        <v>572</v>
      </c>
      <c r="T3617">
        <v>1752.23</v>
      </c>
      <c r="U3617" t="s">
        <v>54</v>
      </c>
      <c r="V3617">
        <v>1500</v>
      </c>
      <c r="W3617" t="s">
        <v>38</v>
      </c>
      <c r="X3617" t="str">
        <f t="shared" si="113"/>
        <v>Kolkata</v>
      </c>
    </row>
    <row r="3618" spans="1:24" x14ac:dyDescent="0.4">
      <c r="A3618">
        <v>103617</v>
      </c>
      <c r="B3618" s="5">
        <v>45891.908333333333</v>
      </c>
      <c r="C3618" s="3" t="str">
        <f>TEXT(Sales_Data[[#This Row],[OrderDate]],"mmmm")</f>
        <v>August</v>
      </c>
      <c r="D3618" s="3" t="str">
        <f t="shared" si="112"/>
        <v>2025</v>
      </c>
      <c r="E3618" t="s">
        <v>34</v>
      </c>
      <c r="F3618" t="s">
        <v>28</v>
      </c>
      <c r="G3618" t="s">
        <v>31</v>
      </c>
      <c r="H3618" t="s">
        <v>37</v>
      </c>
      <c r="I3618" t="s">
        <v>100</v>
      </c>
      <c r="J3618">
        <v>84</v>
      </c>
      <c r="K3618">
        <v>450</v>
      </c>
      <c r="L3618" s="7">
        <f>Sales_Data[[#This Row],[OrderQuantity]] *Sales_Data[[#This Row],[UnitPrice]]</f>
        <v>37800</v>
      </c>
      <c r="M3618" s="7">
        <f>Sales_Data[[#This Row],[UnitPrice]]-Sales_Data[[#This Row],[UnitCost]]</f>
        <v>250</v>
      </c>
      <c r="N3618" s="7">
        <f>Sales_Data[[#This Row],[Gross Revenue]]-Sales_Data[[#This Row],[Discount Amount ]]</f>
        <v>37550</v>
      </c>
      <c r="O3618" s="7">
        <f>Sales_Data[[#This Row],[OrderQuantity]] *Sales_Data[[#This Row],[UnitCost]]</f>
        <v>16800</v>
      </c>
      <c r="P3618" s="7">
        <f>Sales_Data[[#This Row],[ItemCost]] +Sales_Data[[#This Row],[ShippingCost]]</f>
        <v>18469.09</v>
      </c>
      <c r="Q3618" s="7">
        <f>Sales_Data[[#This Row],[Gross Revenue]]-Sales_Data[[#This Row],[TotalFinancialCost]]</f>
        <v>19330.91</v>
      </c>
      <c r="R3618" s="7">
        <f>Sales_Data[[#This Row],[Actul Bill Amount]]-Sales_Data[[#This Row],[ShippingCost]]</f>
        <v>35880.910000000003</v>
      </c>
      <c r="S3618">
        <v>862</v>
      </c>
      <c r="T3618">
        <v>1669.09</v>
      </c>
      <c r="U3618" t="s">
        <v>30</v>
      </c>
      <c r="V3618">
        <v>200</v>
      </c>
      <c r="W3618" t="s">
        <v>38</v>
      </c>
      <c r="X3618" t="str">
        <f t="shared" si="113"/>
        <v>Kolkata</v>
      </c>
    </row>
    <row r="3619" spans="1:24" x14ac:dyDescent="0.4">
      <c r="A3619">
        <v>103618</v>
      </c>
      <c r="B3619" s="5">
        <v>45801.563888888886</v>
      </c>
      <c r="C3619" s="3" t="str">
        <f>TEXT(Sales_Data[[#This Row],[OrderDate]],"mmmm")</f>
        <v>May</v>
      </c>
      <c r="D3619" s="3" t="str">
        <f t="shared" si="112"/>
        <v>2025</v>
      </c>
      <c r="E3619" t="s">
        <v>45</v>
      </c>
      <c r="F3619" t="s">
        <v>46</v>
      </c>
      <c r="G3619" t="s">
        <v>29</v>
      </c>
      <c r="H3619" t="s">
        <v>20</v>
      </c>
      <c r="I3619" t="s">
        <v>100</v>
      </c>
      <c r="J3619">
        <v>28</v>
      </c>
      <c r="K3619">
        <v>4500</v>
      </c>
      <c r="L3619" s="7">
        <f>Sales_Data[[#This Row],[OrderQuantity]] *Sales_Data[[#This Row],[UnitPrice]]</f>
        <v>126000</v>
      </c>
      <c r="M3619" s="7">
        <f>Sales_Data[[#This Row],[UnitPrice]]-Sales_Data[[#This Row],[UnitCost]]</f>
        <v>1700</v>
      </c>
      <c r="N3619" s="7">
        <f>Sales_Data[[#This Row],[Gross Revenue]]-Sales_Data[[#This Row],[Discount Amount ]]</f>
        <v>124300</v>
      </c>
      <c r="O3619" s="7">
        <f>Sales_Data[[#This Row],[OrderQuantity]] *Sales_Data[[#This Row],[UnitCost]]</f>
        <v>78400</v>
      </c>
      <c r="P3619" s="7">
        <f>Sales_Data[[#This Row],[ItemCost]] +Sales_Data[[#This Row],[ShippingCost]]</f>
        <v>79446.73</v>
      </c>
      <c r="Q3619" s="7">
        <f>Sales_Data[[#This Row],[Gross Revenue]]-Sales_Data[[#This Row],[TotalFinancialCost]]</f>
        <v>46553.270000000004</v>
      </c>
      <c r="R3619" s="7">
        <f>Sales_Data[[#This Row],[Actul Bill Amount]]-Sales_Data[[#This Row],[ShippingCost]]</f>
        <v>123253.27</v>
      </c>
      <c r="S3619">
        <v>409</v>
      </c>
      <c r="T3619">
        <v>1046.73</v>
      </c>
      <c r="U3619" t="s">
        <v>47</v>
      </c>
      <c r="V3619">
        <v>2800</v>
      </c>
      <c r="W3619" t="s">
        <v>22</v>
      </c>
      <c r="X3619" t="str">
        <f t="shared" si="113"/>
        <v>Nagpur</v>
      </c>
    </row>
    <row r="3620" spans="1:24" x14ac:dyDescent="0.4">
      <c r="A3620">
        <v>103619</v>
      </c>
      <c r="B3620" s="5">
        <v>46015.836111111108</v>
      </c>
      <c r="C3620" s="3" t="str">
        <f>TEXT(Sales_Data[[#This Row],[OrderDate]],"mmmm")</f>
        <v>December</v>
      </c>
      <c r="D3620" s="3" t="str">
        <f t="shared" si="112"/>
        <v>2025</v>
      </c>
      <c r="E3620" t="s">
        <v>39</v>
      </c>
      <c r="F3620" t="s">
        <v>40</v>
      </c>
      <c r="G3620" t="s">
        <v>15</v>
      </c>
      <c r="H3620" t="s">
        <v>37</v>
      </c>
      <c r="I3620" t="s">
        <v>100</v>
      </c>
      <c r="J3620">
        <v>23</v>
      </c>
      <c r="K3620">
        <v>5500</v>
      </c>
      <c r="L3620" s="7">
        <f>Sales_Data[[#This Row],[OrderQuantity]] *Sales_Data[[#This Row],[UnitPrice]]</f>
        <v>126500</v>
      </c>
      <c r="M3620" s="7">
        <f>Sales_Data[[#This Row],[UnitPrice]]-Sales_Data[[#This Row],[UnitCost]]</f>
        <v>2000</v>
      </c>
      <c r="N3620" s="7">
        <f>Sales_Data[[#This Row],[Gross Revenue]]-Sales_Data[[#This Row],[Discount Amount ]]</f>
        <v>124500</v>
      </c>
      <c r="O3620" s="7">
        <f>Sales_Data[[#This Row],[OrderQuantity]] *Sales_Data[[#This Row],[UnitCost]]</f>
        <v>80500</v>
      </c>
      <c r="P3620" s="7">
        <f>Sales_Data[[#This Row],[ItemCost]] +Sales_Data[[#This Row],[ShippingCost]]</f>
        <v>81010.179999999993</v>
      </c>
      <c r="Q3620" s="7">
        <f>Sales_Data[[#This Row],[Gross Revenue]]-Sales_Data[[#This Row],[TotalFinancialCost]]</f>
        <v>45489.820000000007</v>
      </c>
      <c r="R3620" s="7">
        <f>Sales_Data[[#This Row],[Actul Bill Amount]]-Sales_Data[[#This Row],[ShippingCost]]</f>
        <v>123989.82</v>
      </c>
      <c r="S3620">
        <v>751</v>
      </c>
      <c r="T3620">
        <v>510.18</v>
      </c>
      <c r="U3620" t="s">
        <v>41</v>
      </c>
      <c r="V3620">
        <v>3500</v>
      </c>
      <c r="W3620" t="s">
        <v>38</v>
      </c>
      <c r="X3620" t="str">
        <f t="shared" si="113"/>
        <v>Kolkata</v>
      </c>
    </row>
    <row r="3621" spans="1:24" x14ac:dyDescent="0.4">
      <c r="A3621">
        <v>103620</v>
      </c>
      <c r="B3621" s="5">
        <v>45845.774305555555</v>
      </c>
      <c r="C3621" s="3" t="str">
        <f>TEXT(Sales_Data[[#This Row],[OrderDate]],"mmmm")</f>
        <v>July</v>
      </c>
      <c r="D3621" s="3" t="str">
        <f t="shared" si="112"/>
        <v>2025</v>
      </c>
      <c r="E3621" t="s">
        <v>39</v>
      </c>
      <c r="F3621" t="s">
        <v>28</v>
      </c>
      <c r="G3621" t="s">
        <v>15</v>
      </c>
      <c r="H3621" t="s">
        <v>16</v>
      </c>
      <c r="I3621" t="s">
        <v>100</v>
      </c>
      <c r="J3621">
        <v>37</v>
      </c>
      <c r="K3621">
        <v>2500</v>
      </c>
      <c r="L3621" s="7">
        <f>Sales_Data[[#This Row],[OrderQuantity]] *Sales_Data[[#This Row],[UnitPrice]]</f>
        <v>92500</v>
      </c>
      <c r="M3621" s="7">
        <f>Sales_Data[[#This Row],[UnitPrice]]-Sales_Data[[#This Row],[UnitCost]]</f>
        <v>1000</v>
      </c>
      <c r="N3621" s="7">
        <f>Sales_Data[[#This Row],[Gross Revenue]]-Sales_Data[[#This Row],[Discount Amount ]]</f>
        <v>91500</v>
      </c>
      <c r="O3621" s="7">
        <f>Sales_Data[[#This Row],[OrderQuantity]] *Sales_Data[[#This Row],[UnitCost]]</f>
        <v>55500</v>
      </c>
      <c r="P3621" s="7">
        <f>Sales_Data[[#This Row],[ItemCost]] +Sales_Data[[#This Row],[ShippingCost]]</f>
        <v>56384.94</v>
      </c>
      <c r="Q3621" s="7">
        <f>Sales_Data[[#This Row],[Gross Revenue]]-Sales_Data[[#This Row],[TotalFinancialCost]]</f>
        <v>36115.06</v>
      </c>
      <c r="R3621" s="7">
        <f>Sales_Data[[#This Row],[Actul Bill Amount]]-Sales_Data[[#This Row],[ShippingCost]]</f>
        <v>90615.06</v>
      </c>
      <c r="S3621">
        <v>1016</v>
      </c>
      <c r="T3621">
        <v>884.94</v>
      </c>
      <c r="U3621" t="s">
        <v>54</v>
      </c>
      <c r="V3621">
        <v>1500</v>
      </c>
      <c r="W3621" t="s">
        <v>18</v>
      </c>
      <c r="X3621" t="str">
        <f t="shared" si="113"/>
        <v>Bengaluru</v>
      </c>
    </row>
    <row r="3622" spans="1:24" x14ac:dyDescent="0.4">
      <c r="A3622">
        <v>103621</v>
      </c>
      <c r="B3622" s="5">
        <v>45979.522916666669</v>
      </c>
      <c r="C3622" s="3" t="str">
        <f>TEXT(Sales_Data[[#This Row],[OrderDate]],"mmmm")</f>
        <v>November</v>
      </c>
      <c r="D3622" s="3" t="str">
        <f t="shared" si="112"/>
        <v>2025</v>
      </c>
      <c r="E3622" t="s">
        <v>13</v>
      </c>
      <c r="F3622" t="s">
        <v>55</v>
      </c>
      <c r="G3622" t="s">
        <v>15</v>
      </c>
      <c r="H3622" t="s">
        <v>32</v>
      </c>
      <c r="I3622" t="s">
        <v>100</v>
      </c>
      <c r="J3622">
        <v>8</v>
      </c>
      <c r="K3622">
        <v>1200</v>
      </c>
      <c r="L3622" s="7">
        <f>Sales_Data[[#This Row],[OrderQuantity]] *Sales_Data[[#This Row],[UnitPrice]]</f>
        <v>9600</v>
      </c>
      <c r="M3622" s="7">
        <f>Sales_Data[[#This Row],[UnitPrice]]-Sales_Data[[#This Row],[UnitCost]]</f>
        <v>400</v>
      </c>
      <c r="N3622" s="7">
        <f>Sales_Data[[#This Row],[Gross Revenue]]-Sales_Data[[#This Row],[Discount Amount ]]</f>
        <v>9200</v>
      </c>
      <c r="O3622" s="7">
        <f>Sales_Data[[#This Row],[OrderQuantity]] *Sales_Data[[#This Row],[UnitCost]]</f>
        <v>6400</v>
      </c>
      <c r="P3622" s="7">
        <f>Sales_Data[[#This Row],[ItemCost]] +Sales_Data[[#This Row],[ShippingCost]]</f>
        <v>6887.1</v>
      </c>
      <c r="Q3622" s="7">
        <f>Sales_Data[[#This Row],[Gross Revenue]]-Sales_Data[[#This Row],[TotalFinancialCost]]</f>
        <v>2712.8999999999996</v>
      </c>
      <c r="R3622" s="7">
        <f>Sales_Data[[#This Row],[Actul Bill Amount]]-Sales_Data[[#This Row],[ShippingCost]]</f>
        <v>8712.9</v>
      </c>
      <c r="S3622">
        <v>1166</v>
      </c>
      <c r="T3622">
        <v>487.1</v>
      </c>
      <c r="U3622" t="s">
        <v>58</v>
      </c>
      <c r="V3622">
        <v>800</v>
      </c>
      <c r="W3622" t="s">
        <v>33</v>
      </c>
      <c r="X3622" t="str">
        <f t="shared" si="113"/>
        <v>Delhi</v>
      </c>
    </row>
    <row r="3623" spans="1:24" x14ac:dyDescent="0.4">
      <c r="A3623">
        <v>103622</v>
      </c>
      <c r="B3623" s="5">
        <v>45670.908333333333</v>
      </c>
      <c r="C3623" s="3" t="str">
        <f>TEXT(Sales_Data[[#This Row],[OrderDate]],"mmmm")</f>
        <v>January</v>
      </c>
      <c r="D3623" s="3" t="str">
        <f t="shared" si="112"/>
        <v>2025</v>
      </c>
      <c r="E3623" t="s">
        <v>39</v>
      </c>
      <c r="F3623" t="s">
        <v>35</v>
      </c>
      <c r="G3623" t="s">
        <v>15</v>
      </c>
      <c r="H3623" t="s">
        <v>16</v>
      </c>
      <c r="I3623" t="s">
        <v>100</v>
      </c>
      <c r="J3623">
        <v>48</v>
      </c>
      <c r="K3623">
        <v>8500</v>
      </c>
      <c r="L3623" s="7">
        <f>Sales_Data[[#This Row],[OrderQuantity]] *Sales_Data[[#This Row],[UnitPrice]]</f>
        <v>408000</v>
      </c>
      <c r="M3623" s="7">
        <f>Sales_Data[[#This Row],[UnitPrice]]-Sales_Data[[#This Row],[UnitCost]]</f>
        <v>3000</v>
      </c>
      <c r="N3623" s="7">
        <f>Sales_Data[[#This Row],[Gross Revenue]]-Sales_Data[[#This Row],[Discount Amount ]]</f>
        <v>405000</v>
      </c>
      <c r="O3623" s="7">
        <f>Sales_Data[[#This Row],[OrderQuantity]] *Sales_Data[[#This Row],[UnitCost]]</f>
        <v>264000</v>
      </c>
      <c r="P3623" s="7">
        <f>Sales_Data[[#This Row],[ItemCost]] +Sales_Data[[#This Row],[ShippingCost]]</f>
        <v>266162.32</v>
      </c>
      <c r="Q3623" s="7">
        <f>Sales_Data[[#This Row],[Gross Revenue]]-Sales_Data[[#This Row],[TotalFinancialCost]]</f>
        <v>141837.68</v>
      </c>
      <c r="R3623" s="7">
        <f>Sales_Data[[#This Row],[Actul Bill Amount]]-Sales_Data[[#This Row],[ShippingCost]]</f>
        <v>402837.68</v>
      </c>
      <c r="S3623">
        <v>518</v>
      </c>
      <c r="T3623">
        <v>2162.3200000000002</v>
      </c>
      <c r="U3623" t="s">
        <v>49</v>
      </c>
      <c r="V3623">
        <v>5500</v>
      </c>
      <c r="W3623" t="s">
        <v>18</v>
      </c>
      <c r="X3623" t="str">
        <f t="shared" si="113"/>
        <v>Bengaluru</v>
      </c>
    </row>
    <row r="3624" spans="1:24" x14ac:dyDescent="0.4">
      <c r="A3624">
        <v>103623</v>
      </c>
      <c r="B3624" s="5">
        <v>45841.388194444444</v>
      </c>
      <c r="C3624" s="3" t="str">
        <f>TEXT(Sales_Data[[#This Row],[OrderDate]],"mmmm")</f>
        <v>July</v>
      </c>
      <c r="D3624" s="3" t="str">
        <f t="shared" si="112"/>
        <v>2025</v>
      </c>
      <c r="E3624" t="s">
        <v>50</v>
      </c>
      <c r="F3624" t="s">
        <v>43</v>
      </c>
      <c r="G3624" t="s">
        <v>31</v>
      </c>
      <c r="H3624" t="s">
        <v>32</v>
      </c>
      <c r="I3624" t="s">
        <v>100</v>
      </c>
      <c r="J3624">
        <v>66</v>
      </c>
      <c r="K3624">
        <v>4500</v>
      </c>
      <c r="L3624" s="7">
        <f>Sales_Data[[#This Row],[OrderQuantity]] *Sales_Data[[#This Row],[UnitPrice]]</f>
        <v>297000</v>
      </c>
      <c r="M3624" s="7">
        <f>Sales_Data[[#This Row],[UnitPrice]]-Sales_Data[[#This Row],[UnitCost]]</f>
        <v>2000</v>
      </c>
      <c r="N3624" s="7">
        <f>Sales_Data[[#This Row],[Gross Revenue]]-Sales_Data[[#This Row],[Discount Amount ]]</f>
        <v>295000</v>
      </c>
      <c r="O3624" s="7">
        <f>Sales_Data[[#This Row],[OrderQuantity]] *Sales_Data[[#This Row],[UnitCost]]</f>
        <v>165000</v>
      </c>
      <c r="P3624" s="7">
        <f>Sales_Data[[#This Row],[ItemCost]] +Sales_Data[[#This Row],[ShippingCost]]</f>
        <v>166208.89000000001</v>
      </c>
      <c r="Q3624" s="7">
        <f>Sales_Data[[#This Row],[Gross Revenue]]-Sales_Data[[#This Row],[TotalFinancialCost]]</f>
        <v>130791.10999999999</v>
      </c>
      <c r="R3624" s="7">
        <f>Sales_Data[[#This Row],[Actul Bill Amount]]-Sales_Data[[#This Row],[ShippingCost]]</f>
        <v>293791.11</v>
      </c>
      <c r="S3624">
        <v>1010</v>
      </c>
      <c r="T3624">
        <v>1208.8900000000001</v>
      </c>
      <c r="U3624" t="s">
        <v>44</v>
      </c>
      <c r="V3624">
        <v>2500</v>
      </c>
      <c r="W3624" t="s">
        <v>33</v>
      </c>
      <c r="X3624" t="str">
        <f t="shared" si="113"/>
        <v>Delhi</v>
      </c>
    </row>
    <row r="3625" spans="1:24" x14ac:dyDescent="0.4">
      <c r="A3625">
        <v>103624</v>
      </c>
      <c r="B3625" s="5">
        <v>45768.552777777775</v>
      </c>
      <c r="C3625" s="3" t="str">
        <f>TEXT(Sales_Data[[#This Row],[OrderDate]],"mmmm")</f>
        <v>April</v>
      </c>
      <c r="D3625" s="3" t="str">
        <f t="shared" si="112"/>
        <v>2025</v>
      </c>
      <c r="E3625" t="s">
        <v>45</v>
      </c>
      <c r="F3625" t="s">
        <v>24</v>
      </c>
      <c r="G3625" t="s">
        <v>29</v>
      </c>
      <c r="H3625" t="s">
        <v>32</v>
      </c>
      <c r="I3625" t="s">
        <v>100</v>
      </c>
      <c r="J3625">
        <v>22</v>
      </c>
      <c r="K3625">
        <v>3500</v>
      </c>
      <c r="L3625" s="7">
        <f>Sales_Data[[#This Row],[OrderQuantity]] *Sales_Data[[#This Row],[UnitPrice]]</f>
        <v>77000</v>
      </c>
      <c r="M3625" s="7">
        <f>Sales_Data[[#This Row],[UnitPrice]]-Sales_Data[[#This Row],[UnitCost]]</f>
        <v>1300</v>
      </c>
      <c r="N3625" s="7">
        <f>Sales_Data[[#This Row],[Gross Revenue]]-Sales_Data[[#This Row],[Discount Amount ]]</f>
        <v>75700</v>
      </c>
      <c r="O3625" s="7">
        <f>Sales_Data[[#This Row],[OrderQuantity]] *Sales_Data[[#This Row],[UnitCost]]</f>
        <v>48400</v>
      </c>
      <c r="P3625" s="7">
        <f>Sales_Data[[#This Row],[ItemCost]] +Sales_Data[[#This Row],[ShippingCost]]</f>
        <v>48740.24</v>
      </c>
      <c r="Q3625" s="7">
        <f>Sales_Data[[#This Row],[Gross Revenue]]-Sales_Data[[#This Row],[TotalFinancialCost]]</f>
        <v>28259.760000000002</v>
      </c>
      <c r="R3625" s="7">
        <f>Sales_Data[[#This Row],[Actul Bill Amount]]-Sales_Data[[#This Row],[ShippingCost]]</f>
        <v>75359.759999999995</v>
      </c>
      <c r="S3625">
        <v>980</v>
      </c>
      <c r="T3625">
        <v>340.24</v>
      </c>
      <c r="U3625" t="s">
        <v>59</v>
      </c>
      <c r="V3625">
        <v>2200</v>
      </c>
      <c r="W3625" t="s">
        <v>33</v>
      </c>
      <c r="X3625" t="str">
        <f t="shared" si="113"/>
        <v>Delhi</v>
      </c>
    </row>
    <row r="3626" spans="1:24" x14ac:dyDescent="0.4">
      <c r="A3626">
        <v>103625</v>
      </c>
      <c r="B3626" s="5">
        <v>45947.552083333336</v>
      </c>
      <c r="C3626" s="3" t="str">
        <f>TEXT(Sales_Data[[#This Row],[OrderDate]],"mmmm")</f>
        <v>October</v>
      </c>
      <c r="D3626" s="3" t="str">
        <f t="shared" si="112"/>
        <v>2025</v>
      </c>
      <c r="E3626" t="s">
        <v>39</v>
      </c>
      <c r="F3626" t="s">
        <v>14</v>
      </c>
      <c r="G3626" t="s">
        <v>29</v>
      </c>
      <c r="H3626" t="s">
        <v>25</v>
      </c>
      <c r="I3626" t="s">
        <v>100</v>
      </c>
      <c r="J3626">
        <v>36</v>
      </c>
      <c r="K3626">
        <v>6500</v>
      </c>
      <c r="L3626" s="7">
        <f>Sales_Data[[#This Row],[OrderQuantity]] *Sales_Data[[#This Row],[UnitPrice]]</f>
        <v>234000</v>
      </c>
      <c r="M3626" s="7">
        <f>Sales_Data[[#This Row],[UnitPrice]]-Sales_Data[[#This Row],[UnitCost]]</f>
        <v>2300</v>
      </c>
      <c r="N3626" s="7">
        <f>Sales_Data[[#This Row],[Gross Revenue]]-Sales_Data[[#This Row],[Discount Amount ]]</f>
        <v>231700</v>
      </c>
      <c r="O3626" s="7">
        <f>Sales_Data[[#This Row],[OrderQuantity]] *Sales_Data[[#This Row],[UnitCost]]</f>
        <v>151200</v>
      </c>
      <c r="P3626" s="7">
        <f>Sales_Data[[#This Row],[ItemCost]] +Sales_Data[[#This Row],[ShippingCost]]</f>
        <v>151625.06</v>
      </c>
      <c r="Q3626" s="7">
        <f>Sales_Data[[#This Row],[Gross Revenue]]-Sales_Data[[#This Row],[TotalFinancialCost]]</f>
        <v>82374.94</v>
      </c>
      <c r="R3626" s="7">
        <f>Sales_Data[[#This Row],[Actul Bill Amount]]-Sales_Data[[#This Row],[ShippingCost]]</f>
        <v>231274.94</v>
      </c>
      <c r="S3626">
        <v>789</v>
      </c>
      <c r="T3626">
        <v>425.06</v>
      </c>
      <c r="U3626" t="s">
        <v>21</v>
      </c>
      <c r="V3626">
        <v>4200</v>
      </c>
      <c r="W3626" t="s">
        <v>27</v>
      </c>
      <c r="X3626" t="str">
        <f t="shared" si="113"/>
        <v>Mumbai</v>
      </c>
    </row>
    <row r="3627" spans="1:24" x14ac:dyDescent="0.4">
      <c r="A3627">
        <v>103626</v>
      </c>
      <c r="B3627" s="5">
        <v>45952.479861111111</v>
      </c>
      <c r="C3627" s="3" t="str">
        <f>TEXT(Sales_Data[[#This Row],[OrderDate]],"mmmm")</f>
        <v>October</v>
      </c>
      <c r="D3627" s="3" t="str">
        <f t="shared" si="112"/>
        <v>2025</v>
      </c>
      <c r="E3627" t="s">
        <v>19</v>
      </c>
      <c r="F3627" t="s">
        <v>55</v>
      </c>
      <c r="G3627" t="s">
        <v>15</v>
      </c>
      <c r="H3627" t="s">
        <v>16</v>
      </c>
      <c r="I3627" t="s">
        <v>100</v>
      </c>
      <c r="J3627">
        <v>49</v>
      </c>
      <c r="K3627">
        <v>1200</v>
      </c>
      <c r="L3627" s="7">
        <f>Sales_Data[[#This Row],[OrderQuantity]] *Sales_Data[[#This Row],[UnitPrice]]</f>
        <v>58800</v>
      </c>
      <c r="M3627" s="7">
        <f>Sales_Data[[#This Row],[UnitPrice]]-Sales_Data[[#This Row],[UnitCost]]</f>
        <v>400</v>
      </c>
      <c r="N3627" s="7">
        <f>Sales_Data[[#This Row],[Gross Revenue]]-Sales_Data[[#This Row],[Discount Amount ]]</f>
        <v>58400</v>
      </c>
      <c r="O3627" s="7">
        <f>Sales_Data[[#This Row],[OrderQuantity]] *Sales_Data[[#This Row],[UnitCost]]</f>
        <v>39200</v>
      </c>
      <c r="P3627" s="7">
        <f>Sales_Data[[#This Row],[ItemCost]] +Sales_Data[[#This Row],[ShippingCost]]</f>
        <v>40084.22</v>
      </c>
      <c r="Q3627" s="7">
        <f>Sales_Data[[#This Row],[Gross Revenue]]-Sales_Data[[#This Row],[TotalFinancialCost]]</f>
        <v>18715.78</v>
      </c>
      <c r="R3627" s="7">
        <f>Sales_Data[[#This Row],[Actul Bill Amount]]-Sales_Data[[#This Row],[ShippingCost]]</f>
        <v>57515.78</v>
      </c>
      <c r="S3627">
        <v>632</v>
      </c>
      <c r="T3627">
        <v>884.22</v>
      </c>
      <c r="U3627" t="s">
        <v>58</v>
      </c>
      <c r="V3627">
        <v>800</v>
      </c>
      <c r="W3627" t="s">
        <v>18</v>
      </c>
      <c r="X3627" t="str">
        <f t="shared" si="113"/>
        <v>Bengaluru</v>
      </c>
    </row>
    <row r="3628" spans="1:24" x14ac:dyDescent="0.4">
      <c r="A3628">
        <v>103627</v>
      </c>
      <c r="B3628" s="5">
        <v>45872.993055555555</v>
      </c>
      <c r="C3628" s="3" t="str">
        <f>TEXT(Sales_Data[[#This Row],[OrderDate]],"mmmm")</f>
        <v>August</v>
      </c>
      <c r="D3628" s="3" t="str">
        <f t="shared" si="112"/>
        <v>2025</v>
      </c>
      <c r="E3628" t="s">
        <v>19</v>
      </c>
      <c r="F3628" t="s">
        <v>28</v>
      </c>
      <c r="G3628" t="s">
        <v>31</v>
      </c>
      <c r="H3628" t="s">
        <v>32</v>
      </c>
      <c r="I3628" t="s">
        <v>100</v>
      </c>
      <c r="J3628">
        <v>2</v>
      </c>
      <c r="K3628">
        <v>2500</v>
      </c>
      <c r="L3628" s="7">
        <f>Sales_Data[[#This Row],[OrderQuantity]] *Sales_Data[[#This Row],[UnitPrice]]</f>
        <v>5000</v>
      </c>
      <c r="M3628" s="7">
        <f>Sales_Data[[#This Row],[UnitPrice]]-Sales_Data[[#This Row],[UnitCost]]</f>
        <v>1000</v>
      </c>
      <c r="N3628" s="7">
        <f>Sales_Data[[#This Row],[Gross Revenue]]-Sales_Data[[#This Row],[Discount Amount ]]</f>
        <v>4000</v>
      </c>
      <c r="O3628" s="7">
        <f>Sales_Data[[#This Row],[OrderQuantity]] *Sales_Data[[#This Row],[UnitCost]]</f>
        <v>3000</v>
      </c>
      <c r="P3628" s="7">
        <f>Sales_Data[[#This Row],[ItemCost]] +Sales_Data[[#This Row],[ShippingCost]]</f>
        <v>3451.57</v>
      </c>
      <c r="Q3628" s="7">
        <f>Sales_Data[[#This Row],[Gross Revenue]]-Sales_Data[[#This Row],[TotalFinancialCost]]</f>
        <v>1548.4299999999998</v>
      </c>
      <c r="R3628" s="7">
        <f>Sales_Data[[#This Row],[Actul Bill Amount]]-Sales_Data[[#This Row],[ShippingCost]]</f>
        <v>3548.43</v>
      </c>
      <c r="S3628">
        <v>673</v>
      </c>
      <c r="T3628">
        <v>451.57</v>
      </c>
      <c r="U3628" t="s">
        <v>54</v>
      </c>
      <c r="V3628">
        <v>1500</v>
      </c>
      <c r="W3628" t="s">
        <v>33</v>
      </c>
      <c r="X3628" t="str">
        <f t="shared" si="113"/>
        <v>Delhi</v>
      </c>
    </row>
    <row r="3629" spans="1:24" x14ac:dyDescent="0.4">
      <c r="A3629">
        <v>103628</v>
      </c>
      <c r="B3629" s="5">
        <v>45777.313194444447</v>
      </c>
      <c r="C3629" s="3" t="str">
        <f>TEXT(Sales_Data[[#This Row],[OrderDate]],"mmmm")</f>
        <v>April</v>
      </c>
      <c r="D3629" s="3" t="str">
        <f t="shared" si="112"/>
        <v>2025</v>
      </c>
      <c r="E3629" t="s">
        <v>42</v>
      </c>
      <c r="F3629" t="s">
        <v>35</v>
      </c>
      <c r="G3629" t="s">
        <v>29</v>
      </c>
      <c r="H3629" t="s">
        <v>37</v>
      </c>
      <c r="I3629" t="s">
        <v>100</v>
      </c>
      <c r="J3629">
        <v>79</v>
      </c>
      <c r="K3629">
        <v>8500</v>
      </c>
      <c r="L3629" s="7">
        <f>Sales_Data[[#This Row],[OrderQuantity]] *Sales_Data[[#This Row],[UnitPrice]]</f>
        <v>671500</v>
      </c>
      <c r="M3629" s="7">
        <f>Sales_Data[[#This Row],[UnitPrice]]-Sales_Data[[#This Row],[UnitCost]]</f>
        <v>3000</v>
      </c>
      <c r="N3629" s="7">
        <f>Sales_Data[[#This Row],[Gross Revenue]]-Sales_Data[[#This Row],[Discount Amount ]]</f>
        <v>668500</v>
      </c>
      <c r="O3629" s="7">
        <f>Sales_Data[[#This Row],[OrderQuantity]] *Sales_Data[[#This Row],[UnitCost]]</f>
        <v>434500</v>
      </c>
      <c r="P3629" s="7">
        <f>Sales_Data[[#This Row],[ItemCost]] +Sales_Data[[#This Row],[ShippingCost]]</f>
        <v>435155.65</v>
      </c>
      <c r="Q3629" s="7">
        <f>Sales_Data[[#This Row],[Gross Revenue]]-Sales_Data[[#This Row],[TotalFinancialCost]]</f>
        <v>236344.34999999998</v>
      </c>
      <c r="R3629" s="7">
        <f>Sales_Data[[#This Row],[Actul Bill Amount]]-Sales_Data[[#This Row],[ShippingCost]]</f>
        <v>667844.35</v>
      </c>
      <c r="S3629">
        <v>657</v>
      </c>
      <c r="T3629">
        <v>655.65</v>
      </c>
      <c r="U3629" t="s">
        <v>49</v>
      </c>
      <c r="V3629">
        <v>5500</v>
      </c>
      <c r="W3629" t="s">
        <v>38</v>
      </c>
      <c r="X3629" t="str">
        <f t="shared" si="113"/>
        <v>Kolkata</v>
      </c>
    </row>
    <row r="3630" spans="1:24" x14ac:dyDescent="0.4">
      <c r="A3630">
        <v>103629</v>
      </c>
      <c r="B3630" s="5">
        <v>45712.332638888889</v>
      </c>
      <c r="C3630" s="3" t="str">
        <f>TEXT(Sales_Data[[#This Row],[OrderDate]],"mmmm")</f>
        <v>February</v>
      </c>
      <c r="D3630" s="3" t="str">
        <f t="shared" si="112"/>
        <v>2025</v>
      </c>
      <c r="E3630" t="s">
        <v>45</v>
      </c>
      <c r="F3630" t="s">
        <v>43</v>
      </c>
      <c r="G3630" t="s">
        <v>15</v>
      </c>
      <c r="H3630" t="s">
        <v>37</v>
      </c>
      <c r="I3630" t="s">
        <v>100</v>
      </c>
      <c r="J3630">
        <v>36</v>
      </c>
      <c r="K3630">
        <v>2800</v>
      </c>
      <c r="L3630" s="7">
        <f>Sales_Data[[#This Row],[OrderQuantity]] *Sales_Data[[#This Row],[UnitPrice]]</f>
        <v>100800</v>
      </c>
      <c r="M3630" s="7">
        <f>Sales_Data[[#This Row],[UnitPrice]]-Sales_Data[[#This Row],[UnitCost]]</f>
        <v>1300</v>
      </c>
      <c r="N3630" s="7">
        <f>Sales_Data[[#This Row],[Gross Revenue]]-Sales_Data[[#This Row],[Discount Amount ]]</f>
        <v>99500</v>
      </c>
      <c r="O3630" s="7">
        <f>Sales_Data[[#This Row],[OrderQuantity]] *Sales_Data[[#This Row],[UnitCost]]</f>
        <v>54000</v>
      </c>
      <c r="P3630" s="7">
        <f>Sales_Data[[#This Row],[ItemCost]] +Sales_Data[[#This Row],[ShippingCost]]</f>
        <v>54643.12</v>
      </c>
      <c r="Q3630" s="7">
        <f>Sales_Data[[#This Row],[Gross Revenue]]-Sales_Data[[#This Row],[TotalFinancialCost]]</f>
        <v>46156.88</v>
      </c>
      <c r="R3630" s="7">
        <f>Sales_Data[[#This Row],[Actul Bill Amount]]-Sales_Data[[#This Row],[ShippingCost]]</f>
        <v>98856.88</v>
      </c>
      <c r="S3630">
        <v>369</v>
      </c>
      <c r="T3630">
        <v>643.12</v>
      </c>
      <c r="U3630" t="s">
        <v>61</v>
      </c>
      <c r="V3630">
        <v>1500</v>
      </c>
      <c r="W3630" t="s">
        <v>38</v>
      </c>
      <c r="X3630" t="str">
        <f t="shared" si="113"/>
        <v>Kolkata</v>
      </c>
    </row>
    <row r="3631" spans="1:24" x14ac:dyDescent="0.4">
      <c r="A3631">
        <v>103630</v>
      </c>
      <c r="B3631" s="5">
        <v>45684.670138888891</v>
      </c>
      <c r="C3631" s="3" t="str">
        <f>TEXT(Sales_Data[[#This Row],[OrderDate]],"mmmm")</f>
        <v>January</v>
      </c>
      <c r="D3631" s="3" t="str">
        <f t="shared" si="112"/>
        <v>2025</v>
      </c>
      <c r="E3631" t="s">
        <v>42</v>
      </c>
      <c r="F3631" t="s">
        <v>24</v>
      </c>
      <c r="G3631" t="s">
        <v>15</v>
      </c>
      <c r="H3631" t="s">
        <v>16</v>
      </c>
      <c r="I3631" t="s">
        <v>100</v>
      </c>
      <c r="J3631">
        <v>86</v>
      </c>
      <c r="K3631">
        <v>25000</v>
      </c>
      <c r="L3631" s="7">
        <f>Sales_Data[[#This Row],[OrderQuantity]] *Sales_Data[[#This Row],[UnitPrice]]</f>
        <v>2150000</v>
      </c>
      <c r="M3631" s="7">
        <f>Sales_Data[[#This Row],[UnitPrice]]-Sales_Data[[#This Row],[UnitCost]]</f>
        <v>7000</v>
      </c>
      <c r="N3631" s="7">
        <f>Sales_Data[[#This Row],[Gross Revenue]]-Sales_Data[[#This Row],[Discount Amount ]]</f>
        <v>2143000</v>
      </c>
      <c r="O3631" s="7">
        <f>Sales_Data[[#This Row],[OrderQuantity]] *Sales_Data[[#This Row],[UnitCost]]</f>
        <v>1548000</v>
      </c>
      <c r="P3631" s="7">
        <f>Sales_Data[[#This Row],[ItemCost]] +Sales_Data[[#This Row],[ShippingCost]]</f>
        <v>1548426.84</v>
      </c>
      <c r="Q3631" s="7">
        <f>Sales_Data[[#This Row],[Gross Revenue]]-Sales_Data[[#This Row],[TotalFinancialCost]]</f>
        <v>601573.15999999992</v>
      </c>
      <c r="R3631" s="7">
        <f>Sales_Data[[#This Row],[Actul Bill Amount]]-Sales_Data[[#This Row],[ShippingCost]]</f>
        <v>2142573.16</v>
      </c>
      <c r="S3631">
        <v>735</v>
      </c>
      <c r="T3631">
        <v>426.84</v>
      </c>
      <c r="U3631" t="s">
        <v>60</v>
      </c>
      <c r="V3631">
        <v>18000</v>
      </c>
      <c r="W3631" t="s">
        <v>18</v>
      </c>
      <c r="X3631" t="str">
        <f t="shared" si="113"/>
        <v>Bengaluru</v>
      </c>
    </row>
    <row r="3632" spans="1:24" x14ac:dyDescent="0.4">
      <c r="A3632">
        <v>103631</v>
      </c>
      <c r="B3632" s="5">
        <v>45775.956944444442</v>
      </c>
      <c r="C3632" s="3" t="str">
        <f>TEXT(Sales_Data[[#This Row],[OrderDate]],"mmmm")</f>
        <v>April</v>
      </c>
      <c r="D3632" s="3" t="str">
        <f t="shared" si="112"/>
        <v>2025</v>
      </c>
      <c r="E3632" t="s">
        <v>42</v>
      </c>
      <c r="F3632" t="s">
        <v>14</v>
      </c>
      <c r="G3632" t="s">
        <v>15</v>
      </c>
      <c r="H3632" t="s">
        <v>16</v>
      </c>
      <c r="I3632" t="s">
        <v>100</v>
      </c>
      <c r="J3632">
        <v>11</v>
      </c>
      <c r="K3632">
        <v>6500</v>
      </c>
      <c r="L3632" s="7">
        <f>Sales_Data[[#This Row],[OrderQuantity]] *Sales_Data[[#This Row],[UnitPrice]]</f>
        <v>71500</v>
      </c>
      <c r="M3632" s="7">
        <f>Sales_Data[[#This Row],[UnitPrice]]-Sales_Data[[#This Row],[UnitCost]]</f>
        <v>2300</v>
      </c>
      <c r="N3632" s="7">
        <f>Sales_Data[[#This Row],[Gross Revenue]]-Sales_Data[[#This Row],[Discount Amount ]]</f>
        <v>69200</v>
      </c>
      <c r="O3632" s="7">
        <f>Sales_Data[[#This Row],[OrderQuantity]] *Sales_Data[[#This Row],[UnitCost]]</f>
        <v>46200</v>
      </c>
      <c r="P3632" s="7">
        <f>Sales_Data[[#This Row],[ItemCost]] +Sales_Data[[#This Row],[ShippingCost]]</f>
        <v>46566.36</v>
      </c>
      <c r="Q3632" s="7">
        <f>Sales_Data[[#This Row],[Gross Revenue]]-Sales_Data[[#This Row],[TotalFinancialCost]]</f>
        <v>24933.64</v>
      </c>
      <c r="R3632" s="7">
        <f>Sales_Data[[#This Row],[Actul Bill Amount]]-Sales_Data[[#This Row],[ShippingCost]]</f>
        <v>68833.64</v>
      </c>
      <c r="S3632">
        <v>379</v>
      </c>
      <c r="T3632">
        <v>366.36</v>
      </c>
      <c r="U3632" t="s">
        <v>21</v>
      </c>
      <c r="V3632">
        <v>4200</v>
      </c>
      <c r="W3632" t="s">
        <v>18</v>
      </c>
      <c r="X3632" t="str">
        <f t="shared" si="113"/>
        <v>Bengaluru</v>
      </c>
    </row>
    <row r="3633" spans="1:24" x14ac:dyDescent="0.4">
      <c r="A3633">
        <v>103632</v>
      </c>
      <c r="B3633" s="5">
        <v>45878.692361111112</v>
      </c>
      <c r="C3633" s="3" t="str">
        <f>TEXT(Sales_Data[[#This Row],[OrderDate]],"mmmm")</f>
        <v>August</v>
      </c>
      <c r="D3633" s="3" t="str">
        <f t="shared" si="112"/>
        <v>2025</v>
      </c>
      <c r="E3633" t="s">
        <v>48</v>
      </c>
      <c r="F3633" t="s">
        <v>46</v>
      </c>
      <c r="G3633" t="s">
        <v>29</v>
      </c>
      <c r="H3633" t="s">
        <v>32</v>
      </c>
      <c r="I3633" t="s">
        <v>100</v>
      </c>
      <c r="J3633">
        <v>77</v>
      </c>
      <c r="K3633">
        <v>15000</v>
      </c>
      <c r="L3633" s="7">
        <f>Sales_Data[[#This Row],[OrderQuantity]] *Sales_Data[[#This Row],[UnitPrice]]</f>
        <v>1155000</v>
      </c>
      <c r="M3633" s="7">
        <f>Sales_Data[[#This Row],[UnitPrice]]-Sales_Data[[#This Row],[UnitCost]]</f>
        <v>5500</v>
      </c>
      <c r="N3633" s="7">
        <f>Sales_Data[[#This Row],[Gross Revenue]]-Sales_Data[[#This Row],[Discount Amount ]]</f>
        <v>1149500</v>
      </c>
      <c r="O3633" s="7">
        <f>Sales_Data[[#This Row],[OrderQuantity]] *Sales_Data[[#This Row],[UnitCost]]</f>
        <v>731500</v>
      </c>
      <c r="P3633" s="7">
        <f>Sales_Data[[#This Row],[ItemCost]] +Sales_Data[[#This Row],[ShippingCost]]</f>
        <v>732584.95</v>
      </c>
      <c r="Q3633" s="7">
        <f>Sales_Data[[#This Row],[Gross Revenue]]-Sales_Data[[#This Row],[TotalFinancialCost]]</f>
        <v>422415.05000000005</v>
      </c>
      <c r="R3633" s="7">
        <f>Sales_Data[[#This Row],[Actul Bill Amount]]-Sales_Data[[#This Row],[ShippingCost]]</f>
        <v>1148415.05</v>
      </c>
      <c r="S3633">
        <v>951</v>
      </c>
      <c r="T3633">
        <v>1084.95</v>
      </c>
      <c r="U3633" t="s">
        <v>53</v>
      </c>
      <c r="V3633">
        <v>9500</v>
      </c>
      <c r="W3633" t="s">
        <v>33</v>
      </c>
      <c r="X3633" t="str">
        <f t="shared" si="113"/>
        <v>Delhi</v>
      </c>
    </row>
    <row r="3634" spans="1:24" x14ac:dyDescent="0.4">
      <c r="A3634">
        <v>103633</v>
      </c>
      <c r="B3634" s="5">
        <v>45888.262499999997</v>
      </c>
      <c r="C3634" s="3" t="str">
        <f>TEXT(Sales_Data[[#This Row],[OrderDate]],"mmmm")</f>
        <v>August</v>
      </c>
      <c r="D3634" s="3" t="str">
        <f t="shared" si="112"/>
        <v>2025</v>
      </c>
      <c r="E3634" t="s">
        <v>39</v>
      </c>
      <c r="F3634" t="s">
        <v>46</v>
      </c>
      <c r="G3634" t="s">
        <v>15</v>
      </c>
      <c r="H3634" t="s">
        <v>37</v>
      </c>
      <c r="I3634" t="s">
        <v>100</v>
      </c>
      <c r="J3634">
        <v>70</v>
      </c>
      <c r="K3634">
        <v>15000</v>
      </c>
      <c r="L3634" s="7">
        <f>Sales_Data[[#This Row],[OrderQuantity]] *Sales_Data[[#This Row],[UnitPrice]]</f>
        <v>1050000</v>
      </c>
      <c r="M3634" s="7">
        <f>Sales_Data[[#This Row],[UnitPrice]]-Sales_Data[[#This Row],[UnitCost]]</f>
        <v>5500</v>
      </c>
      <c r="N3634" s="7">
        <f>Sales_Data[[#This Row],[Gross Revenue]]-Sales_Data[[#This Row],[Discount Amount ]]</f>
        <v>1044500</v>
      </c>
      <c r="O3634" s="7">
        <f>Sales_Data[[#This Row],[OrderQuantity]] *Sales_Data[[#This Row],[UnitCost]]</f>
        <v>665000</v>
      </c>
      <c r="P3634" s="7">
        <f>Sales_Data[[#This Row],[ItemCost]] +Sales_Data[[#This Row],[ShippingCost]]</f>
        <v>665588.46</v>
      </c>
      <c r="Q3634" s="7">
        <f>Sales_Data[[#This Row],[Gross Revenue]]-Sales_Data[[#This Row],[TotalFinancialCost]]</f>
        <v>384411.54000000004</v>
      </c>
      <c r="R3634" s="7">
        <f>Sales_Data[[#This Row],[Actul Bill Amount]]-Sales_Data[[#This Row],[ShippingCost]]</f>
        <v>1043911.54</v>
      </c>
      <c r="S3634">
        <v>767</v>
      </c>
      <c r="T3634">
        <v>588.46</v>
      </c>
      <c r="U3634" t="s">
        <v>53</v>
      </c>
      <c r="V3634">
        <v>9500</v>
      </c>
      <c r="W3634" t="s">
        <v>38</v>
      </c>
      <c r="X3634" t="str">
        <f t="shared" si="113"/>
        <v>Kolkata</v>
      </c>
    </row>
    <row r="3635" spans="1:24" x14ac:dyDescent="0.4">
      <c r="A3635">
        <v>103634</v>
      </c>
      <c r="B3635" s="5">
        <v>45710.717361111114</v>
      </c>
      <c r="C3635" s="3" t="str">
        <f>TEXT(Sales_Data[[#This Row],[OrderDate]],"mmmm")</f>
        <v>February</v>
      </c>
      <c r="D3635" s="3" t="str">
        <f t="shared" si="112"/>
        <v>2025</v>
      </c>
      <c r="E3635" t="s">
        <v>34</v>
      </c>
      <c r="F3635" t="s">
        <v>55</v>
      </c>
      <c r="G3635" t="s">
        <v>29</v>
      </c>
      <c r="H3635" t="s">
        <v>25</v>
      </c>
      <c r="I3635" t="s">
        <v>100</v>
      </c>
      <c r="J3635">
        <v>74</v>
      </c>
      <c r="K3635">
        <v>850</v>
      </c>
      <c r="L3635" s="7">
        <f>Sales_Data[[#This Row],[OrderQuantity]] *Sales_Data[[#This Row],[UnitPrice]]</f>
        <v>62900</v>
      </c>
      <c r="M3635" s="7">
        <f>Sales_Data[[#This Row],[UnitPrice]]-Sales_Data[[#This Row],[UnitCost]]</f>
        <v>300</v>
      </c>
      <c r="N3635" s="7">
        <f>Sales_Data[[#This Row],[Gross Revenue]]-Sales_Data[[#This Row],[Discount Amount ]]</f>
        <v>62600</v>
      </c>
      <c r="O3635" s="7">
        <f>Sales_Data[[#This Row],[OrderQuantity]] *Sales_Data[[#This Row],[UnitCost]]</f>
        <v>40700</v>
      </c>
      <c r="P3635" s="7">
        <f>Sales_Data[[#This Row],[ItemCost]] +Sales_Data[[#This Row],[ShippingCost]]</f>
        <v>41475.57</v>
      </c>
      <c r="Q3635" s="7">
        <f>Sales_Data[[#This Row],[Gross Revenue]]-Sales_Data[[#This Row],[TotalFinancialCost]]</f>
        <v>21424.43</v>
      </c>
      <c r="R3635" s="7">
        <f>Sales_Data[[#This Row],[Actul Bill Amount]]-Sales_Data[[#This Row],[ShippingCost]]</f>
        <v>61824.43</v>
      </c>
      <c r="S3635">
        <v>568</v>
      </c>
      <c r="T3635">
        <v>775.57</v>
      </c>
      <c r="U3635" t="s">
        <v>56</v>
      </c>
      <c r="V3635">
        <v>550</v>
      </c>
      <c r="W3635" t="s">
        <v>27</v>
      </c>
      <c r="X3635" t="str">
        <f t="shared" si="113"/>
        <v>Mumbai</v>
      </c>
    </row>
    <row r="3636" spans="1:24" x14ac:dyDescent="0.4">
      <c r="A3636">
        <v>103635</v>
      </c>
      <c r="B3636" s="5">
        <v>45952.774305555555</v>
      </c>
      <c r="C3636" s="3" t="str">
        <f>TEXT(Sales_Data[[#This Row],[OrderDate]],"mmmm")</f>
        <v>October</v>
      </c>
      <c r="D3636" s="3" t="str">
        <f t="shared" si="112"/>
        <v>2025</v>
      </c>
      <c r="E3636" t="s">
        <v>23</v>
      </c>
      <c r="F3636" t="s">
        <v>40</v>
      </c>
      <c r="G3636" t="s">
        <v>15</v>
      </c>
      <c r="H3636" t="s">
        <v>16</v>
      </c>
      <c r="I3636" t="s">
        <v>100</v>
      </c>
      <c r="J3636">
        <v>96</v>
      </c>
      <c r="K3636">
        <v>5500</v>
      </c>
      <c r="L3636" s="7">
        <f>Sales_Data[[#This Row],[OrderQuantity]] *Sales_Data[[#This Row],[UnitPrice]]</f>
        <v>528000</v>
      </c>
      <c r="M3636" s="7">
        <f>Sales_Data[[#This Row],[UnitPrice]]-Sales_Data[[#This Row],[UnitCost]]</f>
        <v>2000</v>
      </c>
      <c r="N3636" s="7">
        <f>Sales_Data[[#This Row],[Gross Revenue]]-Sales_Data[[#This Row],[Discount Amount ]]</f>
        <v>526000</v>
      </c>
      <c r="O3636" s="7">
        <f>Sales_Data[[#This Row],[OrderQuantity]] *Sales_Data[[#This Row],[UnitCost]]</f>
        <v>336000</v>
      </c>
      <c r="P3636" s="7">
        <f>Sales_Data[[#This Row],[ItemCost]] +Sales_Data[[#This Row],[ShippingCost]]</f>
        <v>337040.68</v>
      </c>
      <c r="Q3636" s="7">
        <f>Sales_Data[[#This Row],[Gross Revenue]]-Sales_Data[[#This Row],[TotalFinancialCost]]</f>
        <v>190959.32</v>
      </c>
      <c r="R3636" s="7">
        <f>Sales_Data[[#This Row],[Actul Bill Amount]]-Sales_Data[[#This Row],[ShippingCost]]</f>
        <v>524959.31999999995</v>
      </c>
      <c r="S3636">
        <v>787</v>
      </c>
      <c r="T3636">
        <v>1040.68</v>
      </c>
      <c r="U3636" t="s">
        <v>41</v>
      </c>
      <c r="V3636">
        <v>3500</v>
      </c>
      <c r="W3636" t="s">
        <v>18</v>
      </c>
      <c r="X3636" t="str">
        <f t="shared" si="113"/>
        <v>Bengaluru</v>
      </c>
    </row>
    <row r="3637" spans="1:24" x14ac:dyDescent="0.4">
      <c r="A3637">
        <v>103636</v>
      </c>
      <c r="B3637" s="5">
        <v>45978.386805555558</v>
      </c>
      <c r="C3637" s="3" t="str">
        <f>TEXT(Sales_Data[[#This Row],[OrderDate]],"mmmm")</f>
        <v>November</v>
      </c>
      <c r="D3637" s="3" t="str">
        <f t="shared" si="112"/>
        <v>2025</v>
      </c>
      <c r="E3637" t="s">
        <v>23</v>
      </c>
      <c r="F3637" t="s">
        <v>40</v>
      </c>
      <c r="G3637" t="s">
        <v>15</v>
      </c>
      <c r="H3637" t="s">
        <v>16</v>
      </c>
      <c r="I3637" t="s">
        <v>100</v>
      </c>
      <c r="J3637">
        <v>33</v>
      </c>
      <c r="K3637">
        <v>5500</v>
      </c>
      <c r="L3637" s="7">
        <f>Sales_Data[[#This Row],[OrderQuantity]] *Sales_Data[[#This Row],[UnitPrice]]</f>
        <v>181500</v>
      </c>
      <c r="M3637" s="7">
        <f>Sales_Data[[#This Row],[UnitPrice]]-Sales_Data[[#This Row],[UnitCost]]</f>
        <v>2000</v>
      </c>
      <c r="N3637" s="7">
        <f>Sales_Data[[#This Row],[Gross Revenue]]-Sales_Data[[#This Row],[Discount Amount ]]</f>
        <v>179500</v>
      </c>
      <c r="O3637" s="7">
        <f>Sales_Data[[#This Row],[OrderQuantity]] *Sales_Data[[#This Row],[UnitCost]]</f>
        <v>115500</v>
      </c>
      <c r="P3637" s="7">
        <f>Sales_Data[[#This Row],[ItemCost]] +Sales_Data[[#This Row],[ShippingCost]]</f>
        <v>115733.99</v>
      </c>
      <c r="Q3637" s="7">
        <f>Sales_Data[[#This Row],[Gross Revenue]]-Sales_Data[[#This Row],[TotalFinancialCost]]</f>
        <v>65766.009999999995</v>
      </c>
      <c r="R3637" s="7">
        <f>Sales_Data[[#This Row],[Actul Bill Amount]]-Sales_Data[[#This Row],[ShippingCost]]</f>
        <v>179266.01</v>
      </c>
      <c r="S3637">
        <v>739</v>
      </c>
      <c r="T3637">
        <v>233.99</v>
      </c>
      <c r="U3637" t="s">
        <v>41</v>
      </c>
      <c r="V3637">
        <v>3500</v>
      </c>
      <c r="W3637" t="s">
        <v>18</v>
      </c>
      <c r="X3637" t="str">
        <f t="shared" si="113"/>
        <v>Bengaluru</v>
      </c>
    </row>
    <row r="3638" spans="1:24" x14ac:dyDescent="0.4">
      <c r="A3638">
        <v>103637</v>
      </c>
      <c r="B3638" s="5">
        <v>45890.713888888888</v>
      </c>
      <c r="C3638" s="3" t="str">
        <f>TEXT(Sales_Data[[#This Row],[OrderDate]],"mmmm")</f>
        <v>August</v>
      </c>
      <c r="D3638" s="3" t="str">
        <f t="shared" si="112"/>
        <v>2025</v>
      </c>
      <c r="E3638" t="s">
        <v>50</v>
      </c>
      <c r="F3638" t="s">
        <v>55</v>
      </c>
      <c r="G3638" t="s">
        <v>15</v>
      </c>
      <c r="H3638" t="s">
        <v>37</v>
      </c>
      <c r="I3638" t="s">
        <v>100</v>
      </c>
      <c r="J3638">
        <v>3</v>
      </c>
      <c r="K3638">
        <v>850</v>
      </c>
      <c r="L3638" s="7">
        <f>Sales_Data[[#This Row],[OrderQuantity]] *Sales_Data[[#This Row],[UnitPrice]]</f>
        <v>2550</v>
      </c>
      <c r="M3638" s="7">
        <f>Sales_Data[[#This Row],[UnitPrice]]-Sales_Data[[#This Row],[UnitCost]]</f>
        <v>300</v>
      </c>
      <c r="N3638" s="7">
        <f>Sales_Data[[#This Row],[Gross Revenue]]-Sales_Data[[#This Row],[Discount Amount ]]</f>
        <v>2250</v>
      </c>
      <c r="O3638" s="7">
        <f>Sales_Data[[#This Row],[OrderQuantity]] *Sales_Data[[#This Row],[UnitCost]]</f>
        <v>1650</v>
      </c>
      <c r="P3638" s="7">
        <f>Sales_Data[[#This Row],[ItemCost]] +Sales_Data[[#This Row],[ShippingCost]]</f>
        <v>2461.6</v>
      </c>
      <c r="Q3638" s="7">
        <f>Sales_Data[[#This Row],[Gross Revenue]]-Sales_Data[[#This Row],[TotalFinancialCost]]</f>
        <v>88.400000000000091</v>
      </c>
      <c r="R3638" s="7">
        <f>Sales_Data[[#This Row],[Actul Bill Amount]]-Sales_Data[[#This Row],[ShippingCost]]</f>
        <v>1438.4</v>
      </c>
      <c r="S3638">
        <v>343</v>
      </c>
      <c r="T3638">
        <v>811.6</v>
      </c>
      <c r="U3638" t="s">
        <v>56</v>
      </c>
      <c r="V3638">
        <v>550</v>
      </c>
      <c r="W3638" t="s">
        <v>38</v>
      </c>
      <c r="X3638" t="str">
        <f t="shared" si="113"/>
        <v>Kolkata</v>
      </c>
    </row>
    <row r="3639" spans="1:24" x14ac:dyDescent="0.4">
      <c r="A3639">
        <v>103638</v>
      </c>
      <c r="B3639" s="5">
        <v>45815.03125</v>
      </c>
      <c r="C3639" s="3" t="str">
        <f>TEXT(Sales_Data[[#This Row],[OrderDate]],"mmmm")</f>
        <v>June</v>
      </c>
      <c r="D3639" s="3" t="str">
        <f t="shared" si="112"/>
        <v>2025</v>
      </c>
      <c r="E3639" t="s">
        <v>13</v>
      </c>
      <c r="F3639" t="s">
        <v>40</v>
      </c>
      <c r="G3639" t="s">
        <v>31</v>
      </c>
      <c r="H3639" t="s">
        <v>16</v>
      </c>
      <c r="I3639" t="s">
        <v>100</v>
      </c>
      <c r="J3639">
        <v>3</v>
      </c>
      <c r="K3639">
        <v>5500</v>
      </c>
      <c r="L3639" s="7">
        <f>Sales_Data[[#This Row],[OrderQuantity]] *Sales_Data[[#This Row],[UnitPrice]]</f>
        <v>16500</v>
      </c>
      <c r="M3639" s="7">
        <f>Sales_Data[[#This Row],[UnitPrice]]-Sales_Data[[#This Row],[UnitCost]]</f>
        <v>2000</v>
      </c>
      <c r="N3639" s="7">
        <f>Sales_Data[[#This Row],[Gross Revenue]]-Sales_Data[[#This Row],[Discount Amount ]]</f>
        <v>14500</v>
      </c>
      <c r="O3639" s="7">
        <f>Sales_Data[[#This Row],[OrderQuantity]] *Sales_Data[[#This Row],[UnitCost]]</f>
        <v>10500</v>
      </c>
      <c r="P3639" s="7">
        <f>Sales_Data[[#This Row],[ItemCost]] +Sales_Data[[#This Row],[ShippingCost]]</f>
        <v>10914.02</v>
      </c>
      <c r="Q3639" s="7">
        <f>Sales_Data[[#This Row],[Gross Revenue]]-Sales_Data[[#This Row],[TotalFinancialCost]]</f>
        <v>5585.98</v>
      </c>
      <c r="R3639" s="7">
        <f>Sales_Data[[#This Row],[Actul Bill Amount]]-Sales_Data[[#This Row],[ShippingCost]]</f>
        <v>14085.98</v>
      </c>
      <c r="S3639">
        <v>976</v>
      </c>
      <c r="T3639">
        <v>414.02</v>
      </c>
      <c r="U3639" t="s">
        <v>41</v>
      </c>
      <c r="V3639">
        <v>3500</v>
      </c>
      <c r="W3639" t="s">
        <v>18</v>
      </c>
      <c r="X3639" t="str">
        <f t="shared" si="113"/>
        <v>Bengaluru</v>
      </c>
    </row>
    <row r="3640" spans="1:24" x14ac:dyDescent="0.4">
      <c r="A3640">
        <v>103639</v>
      </c>
      <c r="B3640" s="5">
        <v>45926.645138888889</v>
      </c>
      <c r="C3640" s="3" t="str">
        <f>TEXT(Sales_Data[[#This Row],[OrderDate]],"mmmm")</f>
        <v>September</v>
      </c>
      <c r="D3640" s="3" t="str">
        <f t="shared" si="112"/>
        <v>2025</v>
      </c>
      <c r="E3640" t="s">
        <v>42</v>
      </c>
      <c r="F3640" t="s">
        <v>43</v>
      </c>
      <c r="G3640" t="s">
        <v>15</v>
      </c>
      <c r="H3640" t="s">
        <v>20</v>
      </c>
      <c r="I3640" t="s">
        <v>100</v>
      </c>
      <c r="J3640">
        <v>41</v>
      </c>
      <c r="K3640">
        <v>4500</v>
      </c>
      <c r="L3640" s="7">
        <f>Sales_Data[[#This Row],[OrderQuantity]] *Sales_Data[[#This Row],[UnitPrice]]</f>
        <v>184500</v>
      </c>
      <c r="M3640" s="7">
        <f>Sales_Data[[#This Row],[UnitPrice]]-Sales_Data[[#This Row],[UnitCost]]</f>
        <v>2000</v>
      </c>
      <c r="N3640" s="7">
        <f>Sales_Data[[#This Row],[Gross Revenue]]-Sales_Data[[#This Row],[Discount Amount ]]</f>
        <v>182500</v>
      </c>
      <c r="O3640" s="7">
        <f>Sales_Data[[#This Row],[OrderQuantity]] *Sales_Data[[#This Row],[UnitCost]]</f>
        <v>102500</v>
      </c>
      <c r="P3640" s="7">
        <f>Sales_Data[[#This Row],[ItemCost]] +Sales_Data[[#This Row],[ShippingCost]]</f>
        <v>102730.97</v>
      </c>
      <c r="Q3640" s="7">
        <f>Sales_Data[[#This Row],[Gross Revenue]]-Sales_Data[[#This Row],[TotalFinancialCost]]</f>
        <v>81769.03</v>
      </c>
      <c r="R3640" s="7">
        <f>Sales_Data[[#This Row],[Actul Bill Amount]]-Sales_Data[[#This Row],[ShippingCost]]</f>
        <v>182269.03</v>
      </c>
      <c r="S3640">
        <v>829</v>
      </c>
      <c r="T3640">
        <v>230.97</v>
      </c>
      <c r="U3640" t="s">
        <v>44</v>
      </c>
      <c r="V3640">
        <v>2500</v>
      </c>
      <c r="W3640" t="s">
        <v>22</v>
      </c>
      <c r="X3640" t="str">
        <f t="shared" si="113"/>
        <v>Nagpur</v>
      </c>
    </row>
    <row r="3641" spans="1:24" x14ac:dyDescent="0.4">
      <c r="A3641">
        <v>103640</v>
      </c>
      <c r="B3641" s="5">
        <v>45678.2</v>
      </c>
      <c r="C3641" s="3" t="str">
        <f>TEXT(Sales_Data[[#This Row],[OrderDate]],"mmmm")</f>
        <v>January</v>
      </c>
      <c r="D3641" s="3" t="str">
        <f t="shared" si="112"/>
        <v>2025</v>
      </c>
      <c r="E3641" t="s">
        <v>42</v>
      </c>
      <c r="F3641" t="s">
        <v>40</v>
      </c>
      <c r="G3641" t="s">
        <v>29</v>
      </c>
      <c r="H3641" t="s">
        <v>20</v>
      </c>
      <c r="I3641" t="s">
        <v>100</v>
      </c>
      <c r="J3641">
        <v>98</v>
      </c>
      <c r="K3641">
        <v>5500</v>
      </c>
      <c r="L3641" s="7">
        <f>Sales_Data[[#This Row],[OrderQuantity]] *Sales_Data[[#This Row],[UnitPrice]]</f>
        <v>539000</v>
      </c>
      <c r="M3641" s="7">
        <f>Sales_Data[[#This Row],[UnitPrice]]-Sales_Data[[#This Row],[UnitCost]]</f>
        <v>2000</v>
      </c>
      <c r="N3641" s="7">
        <f>Sales_Data[[#This Row],[Gross Revenue]]-Sales_Data[[#This Row],[Discount Amount ]]</f>
        <v>537000</v>
      </c>
      <c r="O3641" s="7">
        <f>Sales_Data[[#This Row],[OrderQuantity]] *Sales_Data[[#This Row],[UnitCost]]</f>
        <v>343000</v>
      </c>
      <c r="P3641" s="7">
        <f>Sales_Data[[#This Row],[ItemCost]] +Sales_Data[[#This Row],[ShippingCost]]</f>
        <v>343640.33</v>
      </c>
      <c r="Q3641" s="7">
        <f>Sales_Data[[#This Row],[Gross Revenue]]-Sales_Data[[#This Row],[TotalFinancialCost]]</f>
        <v>195359.66999999998</v>
      </c>
      <c r="R3641" s="7">
        <f>Sales_Data[[#This Row],[Actul Bill Amount]]-Sales_Data[[#This Row],[ShippingCost]]</f>
        <v>536359.67000000004</v>
      </c>
      <c r="S3641">
        <v>549</v>
      </c>
      <c r="T3641">
        <v>640.33000000000004</v>
      </c>
      <c r="U3641" t="s">
        <v>41</v>
      </c>
      <c r="V3641">
        <v>3500</v>
      </c>
      <c r="W3641" t="s">
        <v>22</v>
      </c>
      <c r="X3641" t="str">
        <f t="shared" si="113"/>
        <v>Nagpur</v>
      </c>
    </row>
    <row r="3642" spans="1:24" x14ac:dyDescent="0.4">
      <c r="A3642">
        <v>103641</v>
      </c>
      <c r="B3642" s="5">
        <v>45710.301388888889</v>
      </c>
      <c r="C3642" s="3" t="str">
        <f>TEXT(Sales_Data[[#This Row],[OrderDate]],"mmmm")</f>
        <v>February</v>
      </c>
      <c r="D3642" s="3" t="str">
        <f t="shared" si="112"/>
        <v>2025</v>
      </c>
      <c r="E3642" t="s">
        <v>19</v>
      </c>
      <c r="F3642" t="s">
        <v>35</v>
      </c>
      <c r="G3642" t="s">
        <v>15</v>
      </c>
      <c r="H3642" t="s">
        <v>37</v>
      </c>
      <c r="I3642" t="s">
        <v>100</v>
      </c>
      <c r="J3642">
        <v>94</v>
      </c>
      <c r="K3642">
        <v>8500</v>
      </c>
      <c r="L3642" s="7">
        <f>Sales_Data[[#This Row],[OrderQuantity]] *Sales_Data[[#This Row],[UnitPrice]]</f>
        <v>799000</v>
      </c>
      <c r="M3642" s="7">
        <f>Sales_Data[[#This Row],[UnitPrice]]-Sales_Data[[#This Row],[UnitCost]]</f>
        <v>3000</v>
      </c>
      <c r="N3642" s="7">
        <f>Sales_Data[[#This Row],[Gross Revenue]]-Sales_Data[[#This Row],[Discount Amount ]]</f>
        <v>796000</v>
      </c>
      <c r="O3642" s="7">
        <f>Sales_Data[[#This Row],[OrderQuantity]] *Sales_Data[[#This Row],[UnitCost]]</f>
        <v>517000</v>
      </c>
      <c r="P3642" s="7">
        <f>Sales_Data[[#This Row],[ItemCost]] +Sales_Data[[#This Row],[ShippingCost]]</f>
        <v>517581.1</v>
      </c>
      <c r="Q3642" s="7">
        <f>Sales_Data[[#This Row],[Gross Revenue]]-Sales_Data[[#This Row],[TotalFinancialCost]]</f>
        <v>281418.90000000002</v>
      </c>
      <c r="R3642" s="7">
        <f>Sales_Data[[#This Row],[Actul Bill Amount]]-Sales_Data[[#This Row],[ShippingCost]]</f>
        <v>795418.9</v>
      </c>
      <c r="S3642">
        <v>790</v>
      </c>
      <c r="T3642">
        <v>581.1</v>
      </c>
      <c r="U3642" t="s">
        <v>49</v>
      </c>
      <c r="V3642">
        <v>5500</v>
      </c>
      <c r="W3642" t="s">
        <v>38</v>
      </c>
      <c r="X3642" t="str">
        <f t="shared" si="113"/>
        <v>Kolkata</v>
      </c>
    </row>
    <row r="3643" spans="1:24" x14ac:dyDescent="0.4">
      <c r="A3643">
        <v>103642</v>
      </c>
      <c r="B3643" s="5">
        <v>45932.472222222219</v>
      </c>
      <c r="C3643" s="3" t="str">
        <f>TEXT(Sales_Data[[#This Row],[OrderDate]],"mmmm")</f>
        <v>October</v>
      </c>
      <c r="D3643" s="3" t="str">
        <f t="shared" si="112"/>
        <v>2025</v>
      </c>
      <c r="E3643" t="s">
        <v>19</v>
      </c>
      <c r="F3643" t="s">
        <v>46</v>
      </c>
      <c r="G3643" t="s">
        <v>15</v>
      </c>
      <c r="H3643" t="s">
        <v>25</v>
      </c>
      <c r="I3643" t="s">
        <v>100</v>
      </c>
      <c r="J3643">
        <v>89</v>
      </c>
      <c r="K3643">
        <v>4500</v>
      </c>
      <c r="L3643" s="7">
        <f>Sales_Data[[#This Row],[OrderQuantity]] *Sales_Data[[#This Row],[UnitPrice]]</f>
        <v>400500</v>
      </c>
      <c r="M3643" s="7">
        <f>Sales_Data[[#This Row],[UnitPrice]]-Sales_Data[[#This Row],[UnitCost]]</f>
        <v>1700</v>
      </c>
      <c r="N3643" s="7">
        <f>Sales_Data[[#This Row],[Gross Revenue]]-Sales_Data[[#This Row],[Discount Amount ]]</f>
        <v>398800</v>
      </c>
      <c r="O3643" s="7">
        <f>Sales_Data[[#This Row],[OrderQuantity]] *Sales_Data[[#This Row],[UnitCost]]</f>
        <v>249200</v>
      </c>
      <c r="P3643" s="7">
        <f>Sales_Data[[#This Row],[ItemCost]] +Sales_Data[[#This Row],[ShippingCost]]</f>
        <v>250311.12</v>
      </c>
      <c r="Q3643" s="7">
        <f>Sales_Data[[#This Row],[Gross Revenue]]-Sales_Data[[#This Row],[TotalFinancialCost]]</f>
        <v>150188.88</v>
      </c>
      <c r="R3643" s="7">
        <f>Sales_Data[[#This Row],[Actul Bill Amount]]-Sales_Data[[#This Row],[ShippingCost]]</f>
        <v>397688.88</v>
      </c>
      <c r="S3643">
        <v>755</v>
      </c>
      <c r="T3643">
        <v>1111.1199999999999</v>
      </c>
      <c r="U3643" t="s">
        <v>47</v>
      </c>
      <c r="V3643">
        <v>2800</v>
      </c>
      <c r="W3643" t="s">
        <v>27</v>
      </c>
      <c r="X3643" t="str">
        <f t="shared" si="113"/>
        <v>Mumbai</v>
      </c>
    </row>
    <row r="3644" spans="1:24" x14ac:dyDescent="0.4">
      <c r="A3644">
        <v>103643</v>
      </c>
      <c r="B3644" s="5">
        <v>45970.887499999997</v>
      </c>
      <c r="C3644" s="3" t="str">
        <f>TEXT(Sales_Data[[#This Row],[OrderDate]],"mmmm")</f>
        <v>November</v>
      </c>
      <c r="D3644" s="3" t="str">
        <f t="shared" si="112"/>
        <v>2025</v>
      </c>
      <c r="E3644" t="s">
        <v>42</v>
      </c>
      <c r="F3644" t="s">
        <v>40</v>
      </c>
      <c r="G3644" t="s">
        <v>15</v>
      </c>
      <c r="H3644" t="s">
        <v>25</v>
      </c>
      <c r="I3644" t="s">
        <v>100</v>
      </c>
      <c r="J3644">
        <v>97</v>
      </c>
      <c r="K3644">
        <v>1500</v>
      </c>
      <c r="L3644" s="7">
        <f>Sales_Data[[#This Row],[OrderQuantity]] *Sales_Data[[#This Row],[UnitPrice]]</f>
        <v>145500</v>
      </c>
      <c r="M3644" s="7">
        <f>Sales_Data[[#This Row],[UnitPrice]]-Sales_Data[[#This Row],[UnitCost]]</f>
        <v>700</v>
      </c>
      <c r="N3644" s="7">
        <f>Sales_Data[[#This Row],[Gross Revenue]]-Sales_Data[[#This Row],[Discount Amount ]]</f>
        <v>144800</v>
      </c>
      <c r="O3644" s="7">
        <f>Sales_Data[[#This Row],[OrderQuantity]] *Sales_Data[[#This Row],[UnitCost]]</f>
        <v>77600</v>
      </c>
      <c r="P3644" s="7">
        <f>Sales_Data[[#This Row],[ItemCost]] +Sales_Data[[#This Row],[ShippingCost]]</f>
        <v>77942.84</v>
      </c>
      <c r="Q3644" s="7">
        <f>Sales_Data[[#This Row],[Gross Revenue]]-Sales_Data[[#This Row],[TotalFinancialCost]]</f>
        <v>67557.16</v>
      </c>
      <c r="R3644" s="7">
        <f>Sales_Data[[#This Row],[Actul Bill Amount]]-Sales_Data[[#This Row],[ShippingCost]]</f>
        <v>144457.16</v>
      </c>
      <c r="S3644">
        <v>791</v>
      </c>
      <c r="T3644">
        <v>342.84</v>
      </c>
      <c r="U3644" t="s">
        <v>52</v>
      </c>
      <c r="V3644">
        <v>800</v>
      </c>
      <c r="W3644" t="s">
        <v>27</v>
      </c>
      <c r="X3644" t="str">
        <f t="shared" si="113"/>
        <v>Mumbai</v>
      </c>
    </row>
    <row r="3645" spans="1:24" x14ac:dyDescent="0.4">
      <c r="A3645">
        <v>103644</v>
      </c>
      <c r="B3645" s="5">
        <v>45938.813888888886</v>
      </c>
      <c r="C3645" s="3" t="str">
        <f>TEXT(Sales_Data[[#This Row],[OrderDate]],"mmmm")</f>
        <v>October</v>
      </c>
      <c r="D3645" s="3" t="str">
        <f t="shared" si="112"/>
        <v>2025</v>
      </c>
      <c r="E3645" t="s">
        <v>13</v>
      </c>
      <c r="F3645" t="s">
        <v>40</v>
      </c>
      <c r="G3645" t="s">
        <v>31</v>
      </c>
      <c r="H3645" t="s">
        <v>37</v>
      </c>
      <c r="I3645" t="s">
        <v>100</v>
      </c>
      <c r="J3645">
        <v>77</v>
      </c>
      <c r="K3645">
        <v>5500</v>
      </c>
      <c r="L3645" s="7">
        <f>Sales_Data[[#This Row],[OrderQuantity]] *Sales_Data[[#This Row],[UnitPrice]]</f>
        <v>423500</v>
      </c>
      <c r="M3645" s="7">
        <f>Sales_Data[[#This Row],[UnitPrice]]-Sales_Data[[#This Row],[UnitCost]]</f>
        <v>2000</v>
      </c>
      <c r="N3645" s="7">
        <f>Sales_Data[[#This Row],[Gross Revenue]]-Sales_Data[[#This Row],[Discount Amount ]]</f>
        <v>421500</v>
      </c>
      <c r="O3645" s="7">
        <f>Sales_Data[[#This Row],[OrderQuantity]] *Sales_Data[[#This Row],[UnitCost]]</f>
        <v>269500</v>
      </c>
      <c r="P3645" s="7">
        <f>Sales_Data[[#This Row],[ItemCost]] +Sales_Data[[#This Row],[ShippingCost]]</f>
        <v>269937.33</v>
      </c>
      <c r="Q3645" s="7">
        <f>Sales_Data[[#This Row],[Gross Revenue]]-Sales_Data[[#This Row],[TotalFinancialCost]]</f>
        <v>153562.66999999998</v>
      </c>
      <c r="R3645" s="7">
        <f>Sales_Data[[#This Row],[Actul Bill Amount]]-Sales_Data[[#This Row],[ShippingCost]]</f>
        <v>421062.67</v>
      </c>
      <c r="S3645">
        <v>510</v>
      </c>
      <c r="T3645">
        <v>437.33</v>
      </c>
      <c r="U3645" t="s">
        <v>41</v>
      </c>
      <c r="V3645">
        <v>3500</v>
      </c>
      <c r="W3645" t="s">
        <v>38</v>
      </c>
      <c r="X3645" t="str">
        <f t="shared" si="113"/>
        <v>Kolkata</v>
      </c>
    </row>
    <row r="3646" spans="1:24" x14ac:dyDescent="0.4">
      <c r="A3646">
        <v>103645</v>
      </c>
      <c r="B3646" s="5">
        <v>45871.532638888886</v>
      </c>
      <c r="C3646" s="3" t="str">
        <f>TEXT(Sales_Data[[#This Row],[OrderDate]],"mmmm")</f>
        <v>August</v>
      </c>
      <c r="D3646" s="3" t="str">
        <f t="shared" si="112"/>
        <v>2025</v>
      </c>
      <c r="E3646" t="s">
        <v>34</v>
      </c>
      <c r="F3646" t="s">
        <v>24</v>
      </c>
      <c r="G3646" t="s">
        <v>15</v>
      </c>
      <c r="H3646" t="s">
        <v>32</v>
      </c>
      <c r="I3646" t="s">
        <v>100</v>
      </c>
      <c r="J3646">
        <v>22</v>
      </c>
      <c r="K3646">
        <v>45000</v>
      </c>
      <c r="L3646" s="7">
        <f>Sales_Data[[#This Row],[OrderQuantity]] *Sales_Data[[#This Row],[UnitPrice]]</f>
        <v>990000</v>
      </c>
      <c r="M3646" s="7">
        <f>Sales_Data[[#This Row],[UnitPrice]]-Sales_Data[[#This Row],[UnitCost]]</f>
        <v>13000</v>
      </c>
      <c r="N3646" s="7">
        <f>Sales_Data[[#This Row],[Gross Revenue]]-Sales_Data[[#This Row],[Discount Amount ]]</f>
        <v>977000</v>
      </c>
      <c r="O3646" s="7">
        <f>Sales_Data[[#This Row],[OrderQuantity]] *Sales_Data[[#This Row],[UnitCost]]</f>
        <v>704000</v>
      </c>
      <c r="P3646" s="7">
        <f>Sales_Data[[#This Row],[ItemCost]] +Sales_Data[[#This Row],[ShippingCost]]</f>
        <v>704852.93</v>
      </c>
      <c r="Q3646" s="7">
        <f>Sales_Data[[#This Row],[Gross Revenue]]-Sales_Data[[#This Row],[TotalFinancialCost]]</f>
        <v>285147.06999999995</v>
      </c>
      <c r="R3646" s="7">
        <f>Sales_Data[[#This Row],[Actul Bill Amount]]-Sales_Data[[#This Row],[ShippingCost]]</f>
        <v>976147.07</v>
      </c>
      <c r="S3646">
        <v>456</v>
      </c>
      <c r="T3646">
        <v>852.93</v>
      </c>
      <c r="U3646" t="s">
        <v>26</v>
      </c>
      <c r="V3646">
        <v>32000</v>
      </c>
      <c r="W3646" t="s">
        <v>33</v>
      </c>
      <c r="X3646" t="str">
        <f t="shared" si="113"/>
        <v>Delhi</v>
      </c>
    </row>
    <row r="3647" spans="1:24" x14ac:dyDescent="0.4">
      <c r="A3647">
        <v>103646</v>
      </c>
      <c r="B3647" s="5">
        <v>45688.697222222225</v>
      </c>
      <c r="C3647" s="3" t="str">
        <f>TEXT(Sales_Data[[#This Row],[OrderDate]],"mmmm")</f>
        <v>January</v>
      </c>
      <c r="D3647" s="3" t="str">
        <f t="shared" si="112"/>
        <v>2025</v>
      </c>
      <c r="E3647" t="s">
        <v>19</v>
      </c>
      <c r="F3647" t="s">
        <v>35</v>
      </c>
      <c r="G3647" t="s">
        <v>15</v>
      </c>
      <c r="H3647" t="s">
        <v>37</v>
      </c>
      <c r="I3647" t="s">
        <v>100</v>
      </c>
      <c r="J3647">
        <v>70</v>
      </c>
      <c r="K3647">
        <v>8500</v>
      </c>
      <c r="L3647" s="7">
        <f>Sales_Data[[#This Row],[OrderQuantity]] *Sales_Data[[#This Row],[UnitPrice]]</f>
        <v>595000</v>
      </c>
      <c r="M3647" s="7">
        <f>Sales_Data[[#This Row],[UnitPrice]]-Sales_Data[[#This Row],[UnitCost]]</f>
        <v>3000</v>
      </c>
      <c r="N3647" s="7">
        <f>Sales_Data[[#This Row],[Gross Revenue]]-Sales_Data[[#This Row],[Discount Amount ]]</f>
        <v>592000</v>
      </c>
      <c r="O3647" s="7">
        <f>Sales_Data[[#This Row],[OrderQuantity]] *Sales_Data[[#This Row],[UnitCost]]</f>
        <v>385000</v>
      </c>
      <c r="P3647" s="7">
        <f>Sales_Data[[#This Row],[ItemCost]] +Sales_Data[[#This Row],[ShippingCost]]</f>
        <v>386806.56</v>
      </c>
      <c r="Q3647" s="7">
        <f>Sales_Data[[#This Row],[Gross Revenue]]-Sales_Data[[#This Row],[TotalFinancialCost]]</f>
        <v>208193.44</v>
      </c>
      <c r="R3647" s="7">
        <f>Sales_Data[[#This Row],[Actul Bill Amount]]-Sales_Data[[#This Row],[ShippingCost]]</f>
        <v>590193.43999999994</v>
      </c>
      <c r="S3647">
        <v>629</v>
      </c>
      <c r="T3647">
        <v>1806.56</v>
      </c>
      <c r="U3647" t="s">
        <v>49</v>
      </c>
      <c r="V3647">
        <v>5500</v>
      </c>
      <c r="W3647" t="s">
        <v>38</v>
      </c>
      <c r="X3647" t="str">
        <f t="shared" si="113"/>
        <v>Kolkata</v>
      </c>
    </row>
    <row r="3648" spans="1:24" x14ac:dyDescent="0.4">
      <c r="A3648">
        <v>103647</v>
      </c>
      <c r="B3648" s="5">
        <v>45994.387499999997</v>
      </c>
      <c r="C3648" s="3" t="str">
        <f>TEXT(Sales_Data[[#This Row],[OrderDate]],"mmmm")</f>
        <v>December</v>
      </c>
      <c r="D3648" s="3" t="str">
        <f t="shared" si="112"/>
        <v>2025</v>
      </c>
      <c r="E3648" t="s">
        <v>45</v>
      </c>
      <c r="F3648" t="s">
        <v>14</v>
      </c>
      <c r="G3648" t="s">
        <v>15</v>
      </c>
      <c r="H3648" t="s">
        <v>37</v>
      </c>
      <c r="I3648" t="s">
        <v>100</v>
      </c>
      <c r="J3648">
        <v>11</v>
      </c>
      <c r="K3648">
        <v>3200</v>
      </c>
      <c r="L3648" s="7">
        <f>Sales_Data[[#This Row],[OrderQuantity]] *Sales_Data[[#This Row],[UnitPrice]]</f>
        <v>35200</v>
      </c>
      <c r="M3648" s="7">
        <f>Sales_Data[[#This Row],[UnitPrice]]-Sales_Data[[#This Row],[UnitCost]]</f>
        <v>1200</v>
      </c>
      <c r="N3648" s="7">
        <f>Sales_Data[[#This Row],[Gross Revenue]]-Sales_Data[[#This Row],[Discount Amount ]]</f>
        <v>34000</v>
      </c>
      <c r="O3648" s="7">
        <f>Sales_Data[[#This Row],[OrderQuantity]] *Sales_Data[[#This Row],[UnitCost]]</f>
        <v>22000</v>
      </c>
      <c r="P3648" s="7">
        <f>Sales_Data[[#This Row],[ItemCost]] +Sales_Data[[#This Row],[ShippingCost]]</f>
        <v>22752.66</v>
      </c>
      <c r="Q3648" s="7">
        <f>Sales_Data[[#This Row],[Gross Revenue]]-Sales_Data[[#This Row],[TotalFinancialCost]]</f>
        <v>12447.34</v>
      </c>
      <c r="R3648" s="7">
        <f>Sales_Data[[#This Row],[Actul Bill Amount]]-Sales_Data[[#This Row],[ShippingCost]]</f>
        <v>33247.339999999997</v>
      </c>
      <c r="S3648">
        <v>1074</v>
      </c>
      <c r="T3648">
        <v>752.66</v>
      </c>
      <c r="U3648" t="s">
        <v>17</v>
      </c>
      <c r="V3648">
        <v>2000</v>
      </c>
      <c r="W3648" t="s">
        <v>38</v>
      </c>
      <c r="X3648" t="str">
        <f t="shared" si="113"/>
        <v>Kolkata</v>
      </c>
    </row>
    <row r="3649" spans="1:24" x14ac:dyDescent="0.4">
      <c r="A3649">
        <v>103648</v>
      </c>
      <c r="B3649" s="5">
        <v>45840.045138888891</v>
      </c>
      <c r="C3649" s="3" t="str">
        <f>TEXT(Sales_Data[[#This Row],[OrderDate]],"mmmm")</f>
        <v>July</v>
      </c>
      <c r="D3649" s="3" t="str">
        <f t="shared" si="112"/>
        <v>2025</v>
      </c>
      <c r="E3649" t="s">
        <v>34</v>
      </c>
      <c r="F3649" t="s">
        <v>14</v>
      </c>
      <c r="G3649" t="s">
        <v>15</v>
      </c>
      <c r="H3649" t="s">
        <v>37</v>
      </c>
      <c r="I3649" t="s">
        <v>100</v>
      </c>
      <c r="J3649">
        <v>36</v>
      </c>
      <c r="K3649">
        <v>3200</v>
      </c>
      <c r="L3649" s="7">
        <f>Sales_Data[[#This Row],[OrderQuantity]] *Sales_Data[[#This Row],[UnitPrice]]</f>
        <v>115200</v>
      </c>
      <c r="M3649" s="7">
        <f>Sales_Data[[#This Row],[UnitPrice]]-Sales_Data[[#This Row],[UnitCost]]</f>
        <v>1200</v>
      </c>
      <c r="N3649" s="7">
        <f>Sales_Data[[#This Row],[Gross Revenue]]-Sales_Data[[#This Row],[Discount Amount ]]</f>
        <v>114000</v>
      </c>
      <c r="O3649" s="7">
        <f>Sales_Data[[#This Row],[OrderQuantity]] *Sales_Data[[#This Row],[UnitCost]]</f>
        <v>72000</v>
      </c>
      <c r="P3649" s="7">
        <f>Sales_Data[[#This Row],[ItemCost]] +Sales_Data[[#This Row],[ShippingCost]]</f>
        <v>72562.59</v>
      </c>
      <c r="Q3649" s="7">
        <f>Sales_Data[[#This Row],[Gross Revenue]]-Sales_Data[[#This Row],[TotalFinancialCost]]</f>
        <v>42637.41</v>
      </c>
      <c r="R3649" s="7">
        <f>Sales_Data[[#This Row],[Actul Bill Amount]]-Sales_Data[[#This Row],[ShippingCost]]</f>
        <v>113437.41</v>
      </c>
      <c r="S3649">
        <v>1027</v>
      </c>
      <c r="T3649">
        <v>562.59</v>
      </c>
      <c r="U3649" t="s">
        <v>17</v>
      </c>
      <c r="V3649">
        <v>2000</v>
      </c>
      <c r="W3649" t="s">
        <v>38</v>
      </c>
      <c r="X3649" t="str">
        <f t="shared" si="113"/>
        <v>Kolkata</v>
      </c>
    </row>
    <row r="3650" spans="1:24" x14ac:dyDescent="0.4">
      <c r="A3650">
        <v>103649</v>
      </c>
      <c r="B3650" s="5">
        <v>45680.710416666669</v>
      </c>
      <c r="C3650" s="3" t="str">
        <f>TEXT(Sales_Data[[#This Row],[OrderDate]],"mmmm")</f>
        <v>January</v>
      </c>
      <c r="D3650" s="3" t="str">
        <f t="shared" ref="D3650:D3713" si="114">TEXT(B3650, "yyyy")</f>
        <v>2025</v>
      </c>
      <c r="E3650" t="s">
        <v>23</v>
      </c>
      <c r="F3650" t="s">
        <v>24</v>
      </c>
      <c r="G3650" t="s">
        <v>15</v>
      </c>
      <c r="H3650" t="s">
        <v>20</v>
      </c>
      <c r="I3650" t="s">
        <v>100</v>
      </c>
      <c r="J3650">
        <v>66</v>
      </c>
      <c r="K3650">
        <v>45000</v>
      </c>
      <c r="L3650" s="7">
        <f>Sales_Data[[#This Row],[OrderQuantity]] *Sales_Data[[#This Row],[UnitPrice]]</f>
        <v>2970000</v>
      </c>
      <c r="M3650" s="7">
        <f>Sales_Data[[#This Row],[UnitPrice]]-Sales_Data[[#This Row],[UnitCost]]</f>
        <v>13000</v>
      </c>
      <c r="N3650" s="7">
        <f>Sales_Data[[#This Row],[Gross Revenue]]-Sales_Data[[#This Row],[Discount Amount ]]</f>
        <v>2957000</v>
      </c>
      <c r="O3650" s="7">
        <f>Sales_Data[[#This Row],[OrderQuantity]] *Sales_Data[[#This Row],[UnitCost]]</f>
        <v>2112000</v>
      </c>
      <c r="P3650" s="7">
        <f>Sales_Data[[#This Row],[ItemCost]] +Sales_Data[[#This Row],[ShippingCost]]</f>
        <v>2112761.64</v>
      </c>
      <c r="Q3650" s="7">
        <f>Sales_Data[[#This Row],[Gross Revenue]]-Sales_Data[[#This Row],[TotalFinancialCost]]</f>
        <v>857238.35999999987</v>
      </c>
      <c r="R3650" s="7">
        <f>Sales_Data[[#This Row],[Actul Bill Amount]]-Sales_Data[[#This Row],[ShippingCost]]</f>
        <v>2956238.36</v>
      </c>
      <c r="S3650">
        <v>346</v>
      </c>
      <c r="T3650">
        <v>761.64</v>
      </c>
      <c r="U3650" t="s">
        <v>26</v>
      </c>
      <c r="V3650">
        <v>32000</v>
      </c>
      <c r="W3650" t="s">
        <v>22</v>
      </c>
      <c r="X3650" t="str">
        <f t="shared" ref="X3650:X3713" si="115">_xlfn.TEXTBEFORE(W3650, " ")</f>
        <v>Nagpur</v>
      </c>
    </row>
    <row r="3651" spans="1:24" x14ac:dyDescent="0.4">
      <c r="A3651">
        <v>103650</v>
      </c>
      <c r="B3651" s="5">
        <v>45689.089583333334</v>
      </c>
      <c r="C3651" s="3" t="str">
        <f>TEXT(Sales_Data[[#This Row],[OrderDate]],"mmmm")</f>
        <v>February</v>
      </c>
      <c r="D3651" s="3" t="str">
        <f t="shared" si="114"/>
        <v>2025</v>
      </c>
      <c r="E3651" t="s">
        <v>23</v>
      </c>
      <c r="F3651" t="s">
        <v>43</v>
      </c>
      <c r="G3651" t="s">
        <v>15</v>
      </c>
      <c r="H3651" t="s">
        <v>20</v>
      </c>
      <c r="I3651" t="s">
        <v>100</v>
      </c>
      <c r="J3651">
        <v>26</v>
      </c>
      <c r="K3651">
        <v>2800</v>
      </c>
      <c r="L3651" s="7">
        <f>Sales_Data[[#This Row],[OrderQuantity]] *Sales_Data[[#This Row],[UnitPrice]]</f>
        <v>72800</v>
      </c>
      <c r="M3651" s="7">
        <f>Sales_Data[[#This Row],[UnitPrice]]-Sales_Data[[#This Row],[UnitCost]]</f>
        <v>1300</v>
      </c>
      <c r="N3651" s="7">
        <f>Sales_Data[[#This Row],[Gross Revenue]]-Sales_Data[[#This Row],[Discount Amount ]]</f>
        <v>71500</v>
      </c>
      <c r="O3651" s="7">
        <f>Sales_Data[[#This Row],[OrderQuantity]] *Sales_Data[[#This Row],[UnitCost]]</f>
        <v>39000</v>
      </c>
      <c r="P3651" s="7">
        <f>Sales_Data[[#This Row],[ItemCost]] +Sales_Data[[#This Row],[ShippingCost]]</f>
        <v>39523.120000000003</v>
      </c>
      <c r="Q3651" s="7">
        <f>Sales_Data[[#This Row],[Gross Revenue]]-Sales_Data[[#This Row],[TotalFinancialCost]]</f>
        <v>33276.879999999997</v>
      </c>
      <c r="R3651" s="7">
        <f>Sales_Data[[#This Row],[Actul Bill Amount]]-Sales_Data[[#This Row],[ShippingCost]]</f>
        <v>70976.88</v>
      </c>
      <c r="S3651">
        <v>1004</v>
      </c>
      <c r="T3651">
        <v>523.12</v>
      </c>
      <c r="U3651" t="s">
        <v>61</v>
      </c>
      <c r="V3651">
        <v>1500</v>
      </c>
      <c r="W3651" t="s">
        <v>22</v>
      </c>
      <c r="X3651" t="str">
        <f t="shared" si="115"/>
        <v>Nagpur</v>
      </c>
    </row>
    <row r="3652" spans="1:24" x14ac:dyDescent="0.4">
      <c r="A3652">
        <v>103651</v>
      </c>
      <c r="B3652" s="5">
        <v>45731.712500000001</v>
      </c>
      <c r="C3652" s="3" t="str">
        <f>TEXT(Sales_Data[[#This Row],[OrderDate]],"mmmm")</f>
        <v>March</v>
      </c>
      <c r="D3652" s="3" t="str">
        <f t="shared" si="114"/>
        <v>2025</v>
      </c>
      <c r="E3652" t="s">
        <v>13</v>
      </c>
      <c r="F3652" t="s">
        <v>40</v>
      </c>
      <c r="G3652" t="s">
        <v>15</v>
      </c>
      <c r="H3652" t="s">
        <v>37</v>
      </c>
      <c r="I3652" t="s">
        <v>100</v>
      </c>
      <c r="J3652">
        <v>97</v>
      </c>
      <c r="K3652">
        <v>5500</v>
      </c>
      <c r="L3652" s="7">
        <f>Sales_Data[[#This Row],[OrderQuantity]] *Sales_Data[[#This Row],[UnitPrice]]</f>
        <v>533500</v>
      </c>
      <c r="M3652" s="7">
        <f>Sales_Data[[#This Row],[UnitPrice]]-Sales_Data[[#This Row],[UnitCost]]</f>
        <v>2000</v>
      </c>
      <c r="N3652" s="7">
        <f>Sales_Data[[#This Row],[Gross Revenue]]-Sales_Data[[#This Row],[Discount Amount ]]</f>
        <v>531500</v>
      </c>
      <c r="O3652" s="7">
        <f>Sales_Data[[#This Row],[OrderQuantity]] *Sales_Data[[#This Row],[UnitCost]]</f>
        <v>339500</v>
      </c>
      <c r="P3652" s="7">
        <f>Sales_Data[[#This Row],[ItemCost]] +Sales_Data[[#This Row],[ShippingCost]]</f>
        <v>340340.71</v>
      </c>
      <c r="Q3652" s="7">
        <f>Sales_Data[[#This Row],[Gross Revenue]]-Sales_Data[[#This Row],[TotalFinancialCost]]</f>
        <v>193159.28999999998</v>
      </c>
      <c r="R3652" s="7">
        <f>Sales_Data[[#This Row],[Actul Bill Amount]]-Sales_Data[[#This Row],[ShippingCost]]</f>
        <v>530659.29</v>
      </c>
      <c r="S3652">
        <v>938</v>
      </c>
      <c r="T3652">
        <v>840.71</v>
      </c>
      <c r="U3652" t="s">
        <v>41</v>
      </c>
      <c r="V3652">
        <v>3500</v>
      </c>
      <c r="W3652" t="s">
        <v>38</v>
      </c>
      <c r="X3652" t="str">
        <f t="shared" si="115"/>
        <v>Kolkata</v>
      </c>
    </row>
    <row r="3653" spans="1:24" x14ac:dyDescent="0.4">
      <c r="A3653">
        <v>103652</v>
      </c>
      <c r="B3653" s="5">
        <v>45667.792361111111</v>
      </c>
      <c r="C3653" s="3" t="str">
        <f>TEXT(Sales_Data[[#This Row],[OrderDate]],"mmmm")</f>
        <v>January</v>
      </c>
      <c r="D3653" s="3" t="str">
        <f t="shared" si="114"/>
        <v>2025</v>
      </c>
      <c r="E3653" t="s">
        <v>50</v>
      </c>
      <c r="F3653" t="s">
        <v>43</v>
      </c>
      <c r="G3653" t="s">
        <v>29</v>
      </c>
      <c r="H3653" t="s">
        <v>37</v>
      </c>
      <c r="I3653" t="s">
        <v>100</v>
      </c>
      <c r="J3653">
        <v>10</v>
      </c>
      <c r="K3653">
        <v>2800</v>
      </c>
      <c r="L3653" s="7">
        <f>Sales_Data[[#This Row],[OrderQuantity]] *Sales_Data[[#This Row],[UnitPrice]]</f>
        <v>28000</v>
      </c>
      <c r="M3653" s="7">
        <f>Sales_Data[[#This Row],[UnitPrice]]-Sales_Data[[#This Row],[UnitCost]]</f>
        <v>1300</v>
      </c>
      <c r="N3653" s="7">
        <f>Sales_Data[[#This Row],[Gross Revenue]]-Sales_Data[[#This Row],[Discount Amount ]]</f>
        <v>26700</v>
      </c>
      <c r="O3653" s="7">
        <f>Sales_Data[[#This Row],[OrderQuantity]] *Sales_Data[[#This Row],[UnitCost]]</f>
        <v>15000</v>
      </c>
      <c r="P3653" s="7">
        <f>Sales_Data[[#This Row],[ItemCost]] +Sales_Data[[#This Row],[ShippingCost]]</f>
        <v>15912.32</v>
      </c>
      <c r="Q3653" s="7">
        <f>Sales_Data[[#This Row],[Gross Revenue]]-Sales_Data[[#This Row],[TotalFinancialCost]]</f>
        <v>12087.68</v>
      </c>
      <c r="R3653" s="7">
        <f>Sales_Data[[#This Row],[Actul Bill Amount]]-Sales_Data[[#This Row],[ShippingCost]]</f>
        <v>25787.68</v>
      </c>
      <c r="S3653">
        <v>837</v>
      </c>
      <c r="T3653">
        <v>912.32</v>
      </c>
      <c r="U3653" t="s">
        <v>61</v>
      </c>
      <c r="V3653">
        <v>1500</v>
      </c>
      <c r="W3653" t="s">
        <v>38</v>
      </c>
      <c r="X3653" t="str">
        <f t="shared" si="115"/>
        <v>Kolkata</v>
      </c>
    </row>
    <row r="3654" spans="1:24" x14ac:dyDescent="0.4">
      <c r="A3654">
        <v>103653</v>
      </c>
      <c r="B3654" s="5">
        <v>45711.792361111111</v>
      </c>
      <c r="C3654" s="3" t="str">
        <f>TEXT(Sales_Data[[#This Row],[OrderDate]],"mmmm")</f>
        <v>February</v>
      </c>
      <c r="D3654" s="3" t="str">
        <f t="shared" si="114"/>
        <v>2025</v>
      </c>
      <c r="E3654" t="s">
        <v>13</v>
      </c>
      <c r="F3654" t="s">
        <v>55</v>
      </c>
      <c r="G3654" t="s">
        <v>15</v>
      </c>
      <c r="H3654" t="s">
        <v>25</v>
      </c>
      <c r="I3654" t="s">
        <v>100</v>
      </c>
      <c r="J3654">
        <v>70</v>
      </c>
      <c r="K3654">
        <v>600</v>
      </c>
      <c r="L3654" s="7">
        <f>Sales_Data[[#This Row],[OrderQuantity]] *Sales_Data[[#This Row],[UnitPrice]]</f>
        <v>42000</v>
      </c>
      <c r="M3654" s="7">
        <f>Sales_Data[[#This Row],[UnitPrice]]-Sales_Data[[#This Row],[UnitCost]]</f>
        <v>250</v>
      </c>
      <c r="N3654" s="7">
        <f>Sales_Data[[#This Row],[Gross Revenue]]-Sales_Data[[#This Row],[Discount Amount ]]</f>
        <v>41750</v>
      </c>
      <c r="O3654" s="7">
        <f>Sales_Data[[#This Row],[OrderQuantity]] *Sales_Data[[#This Row],[UnitCost]]</f>
        <v>24500</v>
      </c>
      <c r="P3654" s="7">
        <f>Sales_Data[[#This Row],[ItemCost]] +Sales_Data[[#This Row],[ShippingCost]]</f>
        <v>25082.18</v>
      </c>
      <c r="Q3654" s="7">
        <f>Sales_Data[[#This Row],[Gross Revenue]]-Sales_Data[[#This Row],[TotalFinancialCost]]</f>
        <v>16917.82</v>
      </c>
      <c r="R3654" s="7">
        <f>Sales_Data[[#This Row],[Actul Bill Amount]]-Sales_Data[[#This Row],[ShippingCost]]</f>
        <v>41167.82</v>
      </c>
      <c r="S3654">
        <v>889</v>
      </c>
      <c r="T3654">
        <v>582.17999999999995</v>
      </c>
      <c r="U3654" t="s">
        <v>57</v>
      </c>
      <c r="V3654">
        <v>350</v>
      </c>
      <c r="W3654" t="s">
        <v>27</v>
      </c>
      <c r="X3654" t="str">
        <f t="shared" si="115"/>
        <v>Mumbai</v>
      </c>
    </row>
    <row r="3655" spans="1:24" x14ac:dyDescent="0.4">
      <c r="A3655">
        <v>103654</v>
      </c>
      <c r="B3655" s="5">
        <v>45709.84097222222</v>
      </c>
      <c r="C3655" s="3" t="str">
        <f>TEXT(Sales_Data[[#This Row],[OrderDate]],"mmmm")</f>
        <v>February</v>
      </c>
      <c r="D3655" s="3" t="str">
        <f t="shared" si="114"/>
        <v>2025</v>
      </c>
      <c r="E3655" t="s">
        <v>19</v>
      </c>
      <c r="F3655" t="s">
        <v>24</v>
      </c>
      <c r="G3655" t="s">
        <v>31</v>
      </c>
      <c r="H3655" t="s">
        <v>32</v>
      </c>
      <c r="I3655" t="s">
        <v>100</v>
      </c>
      <c r="J3655">
        <v>43</v>
      </c>
      <c r="K3655">
        <v>25000</v>
      </c>
      <c r="L3655" s="7">
        <f>Sales_Data[[#This Row],[OrderQuantity]] *Sales_Data[[#This Row],[UnitPrice]]</f>
        <v>1075000</v>
      </c>
      <c r="M3655" s="7">
        <f>Sales_Data[[#This Row],[UnitPrice]]-Sales_Data[[#This Row],[UnitCost]]</f>
        <v>7000</v>
      </c>
      <c r="N3655" s="7">
        <f>Sales_Data[[#This Row],[Gross Revenue]]-Sales_Data[[#This Row],[Discount Amount ]]</f>
        <v>1068000</v>
      </c>
      <c r="O3655" s="7">
        <f>Sales_Data[[#This Row],[OrderQuantity]] *Sales_Data[[#This Row],[UnitCost]]</f>
        <v>774000</v>
      </c>
      <c r="P3655" s="7">
        <f>Sales_Data[[#This Row],[ItemCost]] +Sales_Data[[#This Row],[ShippingCost]]</f>
        <v>774449.08</v>
      </c>
      <c r="Q3655" s="7">
        <f>Sales_Data[[#This Row],[Gross Revenue]]-Sales_Data[[#This Row],[TotalFinancialCost]]</f>
        <v>300550.92000000004</v>
      </c>
      <c r="R3655" s="7">
        <f>Sales_Data[[#This Row],[Actul Bill Amount]]-Sales_Data[[#This Row],[ShippingCost]]</f>
        <v>1067550.92</v>
      </c>
      <c r="S3655">
        <v>512</v>
      </c>
      <c r="T3655">
        <v>449.08</v>
      </c>
      <c r="U3655" t="s">
        <v>60</v>
      </c>
      <c r="V3655">
        <v>18000</v>
      </c>
      <c r="W3655" t="s">
        <v>33</v>
      </c>
      <c r="X3655" t="str">
        <f t="shared" si="115"/>
        <v>Delhi</v>
      </c>
    </row>
    <row r="3656" spans="1:24" x14ac:dyDescent="0.4">
      <c r="A3656">
        <v>103655</v>
      </c>
      <c r="B3656" s="5">
        <v>45805.120138888888</v>
      </c>
      <c r="C3656" s="3" t="str">
        <f>TEXT(Sales_Data[[#This Row],[OrderDate]],"mmmm")</f>
        <v>May</v>
      </c>
      <c r="D3656" s="3" t="str">
        <f t="shared" si="114"/>
        <v>2025</v>
      </c>
      <c r="E3656" t="s">
        <v>50</v>
      </c>
      <c r="F3656" t="s">
        <v>24</v>
      </c>
      <c r="G3656" t="s">
        <v>15</v>
      </c>
      <c r="H3656" t="s">
        <v>25</v>
      </c>
      <c r="I3656" t="s">
        <v>100</v>
      </c>
      <c r="J3656">
        <v>93</v>
      </c>
      <c r="K3656">
        <v>45000</v>
      </c>
      <c r="L3656" s="7">
        <f>Sales_Data[[#This Row],[OrderQuantity]] *Sales_Data[[#This Row],[UnitPrice]]</f>
        <v>4185000</v>
      </c>
      <c r="M3656" s="7">
        <f>Sales_Data[[#This Row],[UnitPrice]]-Sales_Data[[#This Row],[UnitCost]]</f>
        <v>13000</v>
      </c>
      <c r="N3656" s="7">
        <f>Sales_Data[[#This Row],[Gross Revenue]]-Sales_Data[[#This Row],[Discount Amount ]]</f>
        <v>4172000</v>
      </c>
      <c r="O3656" s="7">
        <f>Sales_Data[[#This Row],[OrderQuantity]] *Sales_Data[[#This Row],[UnitCost]]</f>
        <v>2976000</v>
      </c>
      <c r="P3656" s="7">
        <f>Sales_Data[[#This Row],[ItemCost]] +Sales_Data[[#This Row],[ShippingCost]]</f>
        <v>2977105.95</v>
      </c>
      <c r="Q3656" s="7">
        <f>Sales_Data[[#This Row],[Gross Revenue]]-Sales_Data[[#This Row],[TotalFinancialCost]]</f>
        <v>1207894.0499999998</v>
      </c>
      <c r="R3656" s="7">
        <f>Sales_Data[[#This Row],[Actul Bill Amount]]-Sales_Data[[#This Row],[ShippingCost]]</f>
        <v>4170894.05</v>
      </c>
      <c r="S3656">
        <v>492</v>
      </c>
      <c r="T3656">
        <v>1105.95</v>
      </c>
      <c r="U3656" t="s">
        <v>26</v>
      </c>
      <c r="V3656">
        <v>32000</v>
      </c>
      <c r="W3656" t="s">
        <v>27</v>
      </c>
      <c r="X3656" t="str">
        <f t="shared" si="115"/>
        <v>Mumbai</v>
      </c>
    </row>
    <row r="3657" spans="1:24" x14ac:dyDescent="0.4">
      <c r="A3657">
        <v>103656</v>
      </c>
      <c r="B3657" s="5">
        <v>45817.890277777777</v>
      </c>
      <c r="C3657" s="3" t="str">
        <f>TEXT(Sales_Data[[#This Row],[OrderDate]],"mmmm")</f>
        <v>June</v>
      </c>
      <c r="D3657" s="3" t="str">
        <f t="shared" si="114"/>
        <v>2025</v>
      </c>
      <c r="E3657" t="s">
        <v>39</v>
      </c>
      <c r="F3657" t="s">
        <v>43</v>
      </c>
      <c r="G3657" t="s">
        <v>31</v>
      </c>
      <c r="H3657" t="s">
        <v>25</v>
      </c>
      <c r="I3657" t="s">
        <v>100</v>
      </c>
      <c r="J3657">
        <v>90</v>
      </c>
      <c r="K3657">
        <v>1800</v>
      </c>
      <c r="L3657" s="7">
        <f>Sales_Data[[#This Row],[OrderQuantity]] *Sales_Data[[#This Row],[UnitPrice]]</f>
        <v>162000</v>
      </c>
      <c r="M3657" s="7">
        <f>Sales_Data[[#This Row],[UnitPrice]]-Sales_Data[[#This Row],[UnitCost]]</f>
        <v>900</v>
      </c>
      <c r="N3657" s="7">
        <f>Sales_Data[[#This Row],[Gross Revenue]]-Sales_Data[[#This Row],[Discount Amount ]]</f>
        <v>161100</v>
      </c>
      <c r="O3657" s="7">
        <f>Sales_Data[[#This Row],[OrderQuantity]] *Sales_Data[[#This Row],[UnitCost]]</f>
        <v>81000</v>
      </c>
      <c r="P3657" s="7">
        <f>Sales_Data[[#This Row],[ItemCost]] +Sales_Data[[#This Row],[ShippingCost]]</f>
        <v>81988.38</v>
      </c>
      <c r="Q3657" s="7">
        <f>Sales_Data[[#This Row],[Gross Revenue]]-Sales_Data[[#This Row],[TotalFinancialCost]]</f>
        <v>80011.62</v>
      </c>
      <c r="R3657" s="7">
        <f>Sales_Data[[#This Row],[Actul Bill Amount]]-Sales_Data[[#This Row],[ShippingCost]]</f>
        <v>160111.62</v>
      </c>
      <c r="S3657">
        <v>389</v>
      </c>
      <c r="T3657">
        <v>988.38</v>
      </c>
      <c r="U3657" t="s">
        <v>51</v>
      </c>
      <c r="V3657">
        <v>900</v>
      </c>
      <c r="W3657" t="s">
        <v>27</v>
      </c>
      <c r="X3657" t="str">
        <f t="shared" si="115"/>
        <v>Mumbai</v>
      </c>
    </row>
    <row r="3658" spans="1:24" x14ac:dyDescent="0.4">
      <c r="A3658">
        <v>103657</v>
      </c>
      <c r="B3658" s="5">
        <v>45671.390972222223</v>
      </c>
      <c r="C3658" s="3" t="str">
        <f>TEXT(Sales_Data[[#This Row],[OrderDate]],"mmmm")</f>
        <v>January</v>
      </c>
      <c r="D3658" s="3" t="str">
        <f t="shared" si="114"/>
        <v>2025</v>
      </c>
      <c r="E3658" t="s">
        <v>39</v>
      </c>
      <c r="F3658" t="s">
        <v>35</v>
      </c>
      <c r="G3658" t="s">
        <v>29</v>
      </c>
      <c r="H3658" t="s">
        <v>37</v>
      </c>
      <c r="I3658" t="s">
        <v>100</v>
      </c>
      <c r="J3658">
        <v>59</v>
      </c>
      <c r="K3658">
        <v>12000</v>
      </c>
      <c r="L3658" s="7">
        <f>Sales_Data[[#This Row],[OrderQuantity]] *Sales_Data[[#This Row],[UnitPrice]]</f>
        <v>708000</v>
      </c>
      <c r="M3658" s="7">
        <f>Sales_Data[[#This Row],[UnitPrice]]-Sales_Data[[#This Row],[UnitCost]]</f>
        <v>4000</v>
      </c>
      <c r="N3658" s="7">
        <f>Sales_Data[[#This Row],[Gross Revenue]]-Sales_Data[[#This Row],[Discount Amount ]]</f>
        <v>704000</v>
      </c>
      <c r="O3658" s="7">
        <f>Sales_Data[[#This Row],[OrderQuantity]] *Sales_Data[[#This Row],[UnitCost]]</f>
        <v>472000</v>
      </c>
      <c r="P3658" s="7">
        <f>Sales_Data[[#This Row],[ItemCost]] +Sales_Data[[#This Row],[ShippingCost]]</f>
        <v>472353.97</v>
      </c>
      <c r="Q3658" s="7">
        <f>Sales_Data[[#This Row],[Gross Revenue]]-Sales_Data[[#This Row],[TotalFinancialCost]]</f>
        <v>235646.03000000003</v>
      </c>
      <c r="R3658" s="7">
        <f>Sales_Data[[#This Row],[Actul Bill Amount]]-Sales_Data[[#This Row],[ShippingCost]]</f>
        <v>703646.03</v>
      </c>
      <c r="S3658">
        <v>787</v>
      </c>
      <c r="T3658">
        <v>353.97</v>
      </c>
      <c r="U3658" t="s">
        <v>36</v>
      </c>
      <c r="V3658">
        <v>8000</v>
      </c>
      <c r="W3658" t="s">
        <v>38</v>
      </c>
      <c r="X3658" t="str">
        <f t="shared" si="115"/>
        <v>Kolkata</v>
      </c>
    </row>
    <row r="3659" spans="1:24" x14ac:dyDescent="0.4">
      <c r="A3659">
        <v>103658</v>
      </c>
      <c r="B3659" s="5">
        <v>45835.454861111109</v>
      </c>
      <c r="C3659" s="3" t="str">
        <f>TEXT(Sales_Data[[#This Row],[OrderDate]],"mmmm")</f>
        <v>June</v>
      </c>
      <c r="D3659" s="3" t="str">
        <f t="shared" si="114"/>
        <v>2025</v>
      </c>
      <c r="E3659" t="s">
        <v>39</v>
      </c>
      <c r="F3659" t="s">
        <v>35</v>
      </c>
      <c r="G3659" t="s">
        <v>15</v>
      </c>
      <c r="H3659" t="s">
        <v>37</v>
      </c>
      <c r="I3659" t="s">
        <v>100</v>
      </c>
      <c r="J3659">
        <v>18</v>
      </c>
      <c r="K3659">
        <v>8500</v>
      </c>
      <c r="L3659" s="7">
        <f>Sales_Data[[#This Row],[OrderQuantity]] *Sales_Data[[#This Row],[UnitPrice]]</f>
        <v>153000</v>
      </c>
      <c r="M3659" s="7">
        <f>Sales_Data[[#This Row],[UnitPrice]]-Sales_Data[[#This Row],[UnitCost]]</f>
        <v>3000</v>
      </c>
      <c r="N3659" s="7">
        <f>Sales_Data[[#This Row],[Gross Revenue]]-Sales_Data[[#This Row],[Discount Amount ]]</f>
        <v>150000</v>
      </c>
      <c r="O3659" s="7">
        <f>Sales_Data[[#This Row],[OrderQuantity]] *Sales_Data[[#This Row],[UnitCost]]</f>
        <v>99000</v>
      </c>
      <c r="P3659" s="7">
        <f>Sales_Data[[#This Row],[ItemCost]] +Sales_Data[[#This Row],[ShippingCost]]</f>
        <v>100102.98</v>
      </c>
      <c r="Q3659" s="7">
        <f>Sales_Data[[#This Row],[Gross Revenue]]-Sales_Data[[#This Row],[TotalFinancialCost]]</f>
        <v>52897.020000000004</v>
      </c>
      <c r="R3659" s="7">
        <f>Sales_Data[[#This Row],[Actul Bill Amount]]-Sales_Data[[#This Row],[ShippingCost]]</f>
        <v>148897.01999999999</v>
      </c>
      <c r="S3659">
        <v>1179</v>
      </c>
      <c r="T3659">
        <v>1102.98</v>
      </c>
      <c r="U3659" t="s">
        <v>49</v>
      </c>
      <c r="V3659">
        <v>5500</v>
      </c>
      <c r="W3659" t="s">
        <v>38</v>
      </c>
      <c r="X3659" t="str">
        <f t="shared" si="115"/>
        <v>Kolkata</v>
      </c>
    </row>
    <row r="3660" spans="1:24" x14ac:dyDescent="0.4">
      <c r="A3660">
        <v>103659</v>
      </c>
      <c r="B3660" s="5">
        <v>45710.144444444442</v>
      </c>
      <c r="C3660" s="3" t="str">
        <f>TEXT(Sales_Data[[#This Row],[OrderDate]],"mmmm")</f>
        <v>February</v>
      </c>
      <c r="D3660" s="3" t="str">
        <f t="shared" si="114"/>
        <v>2025</v>
      </c>
      <c r="E3660" t="s">
        <v>50</v>
      </c>
      <c r="F3660" t="s">
        <v>24</v>
      </c>
      <c r="G3660" t="s">
        <v>29</v>
      </c>
      <c r="H3660" t="s">
        <v>25</v>
      </c>
      <c r="I3660" t="s">
        <v>100</v>
      </c>
      <c r="J3660">
        <v>69</v>
      </c>
      <c r="K3660">
        <v>3500</v>
      </c>
      <c r="L3660" s="7">
        <f>Sales_Data[[#This Row],[OrderQuantity]] *Sales_Data[[#This Row],[UnitPrice]]</f>
        <v>241500</v>
      </c>
      <c r="M3660" s="7">
        <f>Sales_Data[[#This Row],[UnitPrice]]-Sales_Data[[#This Row],[UnitCost]]</f>
        <v>1300</v>
      </c>
      <c r="N3660" s="7">
        <f>Sales_Data[[#This Row],[Gross Revenue]]-Sales_Data[[#This Row],[Discount Amount ]]</f>
        <v>240200</v>
      </c>
      <c r="O3660" s="7">
        <f>Sales_Data[[#This Row],[OrderQuantity]] *Sales_Data[[#This Row],[UnitCost]]</f>
        <v>151800</v>
      </c>
      <c r="P3660" s="7">
        <f>Sales_Data[[#This Row],[ItemCost]] +Sales_Data[[#This Row],[ShippingCost]]</f>
        <v>152862.32999999999</v>
      </c>
      <c r="Q3660" s="7">
        <f>Sales_Data[[#This Row],[Gross Revenue]]-Sales_Data[[#This Row],[TotalFinancialCost]]</f>
        <v>88637.670000000013</v>
      </c>
      <c r="R3660" s="7">
        <f>Sales_Data[[#This Row],[Actul Bill Amount]]-Sales_Data[[#This Row],[ShippingCost]]</f>
        <v>239137.67</v>
      </c>
      <c r="S3660">
        <v>383</v>
      </c>
      <c r="T3660">
        <v>1062.33</v>
      </c>
      <c r="U3660" t="s">
        <v>59</v>
      </c>
      <c r="V3660">
        <v>2200</v>
      </c>
      <c r="W3660" t="s">
        <v>27</v>
      </c>
      <c r="X3660" t="str">
        <f t="shared" si="115"/>
        <v>Mumbai</v>
      </c>
    </row>
    <row r="3661" spans="1:24" x14ac:dyDescent="0.4">
      <c r="A3661">
        <v>103660</v>
      </c>
      <c r="B3661" s="5">
        <v>45992.951388888891</v>
      </c>
      <c r="C3661" s="3" t="str">
        <f>TEXT(Sales_Data[[#This Row],[OrderDate]],"mmmm")</f>
        <v>December</v>
      </c>
      <c r="D3661" s="3" t="str">
        <f t="shared" si="114"/>
        <v>2025</v>
      </c>
      <c r="E3661" t="s">
        <v>13</v>
      </c>
      <c r="F3661" t="s">
        <v>46</v>
      </c>
      <c r="G3661" t="s">
        <v>31</v>
      </c>
      <c r="H3661" t="s">
        <v>37</v>
      </c>
      <c r="I3661" t="s">
        <v>100</v>
      </c>
      <c r="J3661">
        <v>14</v>
      </c>
      <c r="K3661">
        <v>15000</v>
      </c>
      <c r="L3661" s="7">
        <f>Sales_Data[[#This Row],[OrderQuantity]] *Sales_Data[[#This Row],[UnitPrice]]</f>
        <v>210000</v>
      </c>
      <c r="M3661" s="7">
        <f>Sales_Data[[#This Row],[UnitPrice]]-Sales_Data[[#This Row],[UnitCost]]</f>
        <v>5500</v>
      </c>
      <c r="N3661" s="7">
        <f>Sales_Data[[#This Row],[Gross Revenue]]-Sales_Data[[#This Row],[Discount Amount ]]</f>
        <v>204500</v>
      </c>
      <c r="O3661" s="7">
        <f>Sales_Data[[#This Row],[OrderQuantity]] *Sales_Data[[#This Row],[UnitCost]]</f>
        <v>133000</v>
      </c>
      <c r="P3661" s="7">
        <f>Sales_Data[[#This Row],[ItemCost]] +Sales_Data[[#This Row],[ShippingCost]]</f>
        <v>135928.26</v>
      </c>
      <c r="Q3661" s="7">
        <f>Sales_Data[[#This Row],[Gross Revenue]]-Sales_Data[[#This Row],[TotalFinancialCost]]</f>
        <v>74071.739999999991</v>
      </c>
      <c r="R3661" s="7">
        <f>Sales_Data[[#This Row],[Actul Bill Amount]]-Sales_Data[[#This Row],[ShippingCost]]</f>
        <v>201571.74</v>
      </c>
      <c r="S3661">
        <v>568</v>
      </c>
      <c r="T3661">
        <v>2928.26</v>
      </c>
      <c r="U3661" t="s">
        <v>53</v>
      </c>
      <c r="V3661">
        <v>9500</v>
      </c>
      <c r="W3661" t="s">
        <v>38</v>
      </c>
      <c r="X3661" t="str">
        <f t="shared" si="115"/>
        <v>Kolkata</v>
      </c>
    </row>
    <row r="3662" spans="1:24" x14ac:dyDescent="0.4">
      <c r="A3662">
        <v>103661</v>
      </c>
      <c r="B3662" s="5">
        <v>45679.14166666667</v>
      </c>
      <c r="C3662" s="3" t="str">
        <f>TEXT(Sales_Data[[#This Row],[OrderDate]],"mmmm")</f>
        <v>January</v>
      </c>
      <c r="D3662" s="3" t="str">
        <f t="shared" si="114"/>
        <v>2025</v>
      </c>
      <c r="E3662" t="s">
        <v>48</v>
      </c>
      <c r="F3662" t="s">
        <v>28</v>
      </c>
      <c r="G3662" t="s">
        <v>29</v>
      </c>
      <c r="H3662" t="s">
        <v>20</v>
      </c>
      <c r="I3662" t="s">
        <v>100</v>
      </c>
      <c r="J3662">
        <v>42</v>
      </c>
      <c r="K3662">
        <v>450</v>
      </c>
      <c r="L3662" s="7">
        <f>Sales_Data[[#This Row],[OrderQuantity]] *Sales_Data[[#This Row],[UnitPrice]]</f>
        <v>18900</v>
      </c>
      <c r="M3662" s="7">
        <f>Sales_Data[[#This Row],[UnitPrice]]-Sales_Data[[#This Row],[UnitCost]]</f>
        <v>250</v>
      </c>
      <c r="N3662" s="7">
        <f>Sales_Data[[#This Row],[Gross Revenue]]-Sales_Data[[#This Row],[Discount Amount ]]</f>
        <v>18650</v>
      </c>
      <c r="O3662" s="7">
        <f>Sales_Data[[#This Row],[OrderQuantity]] *Sales_Data[[#This Row],[UnitCost]]</f>
        <v>8400</v>
      </c>
      <c r="P3662" s="7">
        <f>Sales_Data[[#This Row],[ItemCost]] +Sales_Data[[#This Row],[ShippingCost]]</f>
        <v>8588.68</v>
      </c>
      <c r="Q3662" s="7">
        <f>Sales_Data[[#This Row],[Gross Revenue]]-Sales_Data[[#This Row],[TotalFinancialCost]]</f>
        <v>10311.32</v>
      </c>
      <c r="R3662" s="7">
        <f>Sales_Data[[#This Row],[Actul Bill Amount]]-Sales_Data[[#This Row],[ShippingCost]]</f>
        <v>18461.32</v>
      </c>
      <c r="S3662">
        <v>311</v>
      </c>
      <c r="T3662">
        <v>188.68</v>
      </c>
      <c r="U3662" t="s">
        <v>30</v>
      </c>
      <c r="V3662">
        <v>200</v>
      </c>
      <c r="W3662" t="s">
        <v>22</v>
      </c>
      <c r="X3662" t="str">
        <f t="shared" si="115"/>
        <v>Nagpur</v>
      </c>
    </row>
    <row r="3663" spans="1:24" x14ac:dyDescent="0.4">
      <c r="A3663">
        <v>103662</v>
      </c>
      <c r="B3663" s="5">
        <v>45687.623611111114</v>
      </c>
      <c r="C3663" s="3" t="str">
        <f>TEXT(Sales_Data[[#This Row],[OrderDate]],"mmmm")</f>
        <v>January</v>
      </c>
      <c r="D3663" s="3" t="str">
        <f t="shared" si="114"/>
        <v>2025</v>
      </c>
      <c r="E3663" t="s">
        <v>23</v>
      </c>
      <c r="F3663" t="s">
        <v>14</v>
      </c>
      <c r="G3663" t="s">
        <v>15</v>
      </c>
      <c r="H3663" t="s">
        <v>25</v>
      </c>
      <c r="I3663" t="s">
        <v>100</v>
      </c>
      <c r="J3663">
        <v>63</v>
      </c>
      <c r="K3663">
        <v>3200</v>
      </c>
      <c r="L3663" s="7">
        <f>Sales_Data[[#This Row],[OrderQuantity]] *Sales_Data[[#This Row],[UnitPrice]]</f>
        <v>201600</v>
      </c>
      <c r="M3663" s="7">
        <f>Sales_Data[[#This Row],[UnitPrice]]-Sales_Data[[#This Row],[UnitCost]]</f>
        <v>1200</v>
      </c>
      <c r="N3663" s="7">
        <f>Sales_Data[[#This Row],[Gross Revenue]]-Sales_Data[[#This Row],[Discount Amount ]]</f>
        <v>200400</v>
      </c>
      <c r="O3663" s="7">
        <f>Sales_Data[[#This Row],[OrderQuantity]] *Sales_Data[[#This Row],[UnitCost]]</f>
        <v>126000</v>
      </c>
      <c r="P3663" s="7">
        <f>Sales_Data[[#This Row],[ItemCost]] +Sales_Data[[#This Row],[ShippingCost]]</f>
        <v>126499.35</v>
      </c>
      <c r="Q3663" s="7">
        <f>Sales_Data[[#This Row],[Gross Revenue]]-Sales_Data[[#This Row],[TotalFinancialCost]]</f>
        <v>75100.649999999994</v>
      </c>
      <c r="R3663" s="7">
        <f>Sales_Data[[#This Row],[Actul Bill Amount]]-Sales_Data[[#This Row],[ShippingCost]]</f>
        <v>199900.65</v>
      </c>
      <c r="S3663">
        <v>951</v>
      </c>
      <c r="T3663">
        <v>499.35</v>
      </c>
      <c r="U3663" t="s">
        <v>17</v>
      </c>
      <c r="V3663">
        <v>2000</v>
      </c>
      <c r="W3663" t="s">
        <v>27</v>
      </c>
      <c r="X3663" t="str">
        <f t="shared" si="115"/>
        <v>Mumbai</v>
      </c>
    </row>
    <row r="3664" spans="1:24" x14ac:dyDescent="0.4">
      <c r="A3664">
        <v>103663</v>
      </c>
      <c r="B3664" s="5">
        <v>45848.640277777777</v>
      </c>
      <c r="C3664" s="3" t="str">
        <f>TEXT(Sales_Data[[#This Row],[OrderDate]],"mmmm")</f>
        <v>July</v>
      </c>
      <c r="D3664" s="3" t="str">
        <f t="shared" si="114"/>
        <v>2025</v>
      </c>
      <c r="E3664" t="s">
        <v>39</v>
      </c>
      <c r="F3664" t="s">
        <v>35</v>
      </c>
      <c r="G3664" t="s">
        <v>15</v>
      </c>
      <c r="H3664" t="s">
        <v>20</v>
      </c>
      <c r="I3664" t="s">
        <v>100</v>
      </c>
      <c r="J3664">
        <v>21</v>
      </c>
      <c r="K3664">
        <v>8500</v>
      </c>
      <c r="L3664" s="7">
        <f>Sales_Data[[#This Row],[OrderQuantity]] *Sales_Data[[#This Row],[UnitPrice]]</f>
        <v>178500</v>
      </c>
      <c r="M3664" s="7">
        <f>Sales_Data[[#This Row],[UnitPrice]]-Sales_Data[[#This Row],[UnitCost]]</f>
        <v>3000</v>
      </c>
      <c r="N3664" s="7">
        <f>Sales_Data[[#This Row],[Gross Revenue]]-Sales_Data[[#This Row],[Discount Amount ]]</f>
        <v>175500</v>
      </c>
      <c r="O3664" s="7">
        <f>Sales_Data[[#This Row],[OrderQuantity]] *Sales_Data[[#This Row],[UnitCost]]</f>
        <v>115500</v>
      </c>
      <c r="P3664" s="7">
        <f>Sales_Data[[#This Row],[ItemCost]] +Sales_Data[[#This Row],[ShippingCost]]</f>
        <v>116439.51</v>
      </c>
      <c r="Q3664" s="7">
        <f>Sales_Data[[#This Row],[Gross Revenue]]-Sales_Data[[#This Row],[TotalFinancialCost]]</f>
        <v>62060.490000000005</v>
      </c>
      <c r="R3664" s="7">
        <f>Sales_Data[[#This Row],[Actul Bill Amount]]-Sales_Data[[#This Row],[ShippingCost]]</f>
        <v>174560.49</v>
      </c>
      <c r="S3664">
        <v>450</v>
      </c>
      <c r="T3664">
        <v>939.51</v>
      </c>
      <c r="U3664" t="s">
        <v>49</v>
      </c>
      <c r="V3664">
        <v>5500</v>
      </c>
      <c r="W3664" t="s">
        <v>22</v>
      </c>
      <c r="X3664" t="str">
        <f t="shared" si="115"/>
        <v>Nagpur</v>
      </c>
    </row>
    <row r="3665" spans="1:24" x14ac:dyDescent="0.4">
      <c r="A3665">
        <v>103664</v>
      </c>
      <c r="B3665" s="5">
        <v>45917.275000000001</v>
      </c>
      <c r="C3665" s="3" t="str">
        <f>TEXT(Sales_Data[[#This Row],[OrderDate]],"mmmm")</f>
        <v>September</v>
      </c>
      <c r="D3665" s="3" t="str">
        <f t="shared" si="114"/>
        <v>2025</v>
      </c>
      <c r="E3665" t="s">
        <v>39</v>
      </c>
      <c r="F3665" t="s">
        <v>35</v>
      </c>
      <c r="G3665" t="s">
        <v>15</v>
      </c>
      <c r="H3665" t="s">
        <v>37</v>
      </c>
      <c r="I3665" t="s">
        <v>100</v>
      </c>
      <c r="J3665">
        <v>53</v>
      </c>
      <c r="K3665">
        <v>12000</v>
      </c>
      <c r="L3665" s="7">
        <f>Sales_Data[[#This Row],[OrderQuantity]] *Sales_Data[[#This Row],[UnitPrice]]</f>
        <v>636000</v>
      </c>
      <c r="M3665" s="7">
        <f>Sales_Data[[#This Row],[UnitPrice]]-Sales_Data[[#This Row],[UnitCost]]</f>
        <v>4000</v>
      </c>
      <c r="N3665" s="7">
        <f>Sales_Data[[#This Row],[Gross Revenue]]-Sales_Data[[#This Row],[Discount Amount ]]</f>
        <v>632000</v>
      </c>
      <c r="O3665" s="7">
        <f>Sales_Data[[#This Row],[OrderQuantity]] *Sales_Data[[#This Row],[UnitCost]]</f>
        <v>424000</v>
      </c>
      <c r="P3665" s="7">
        <f>Sales_Data[[#This Row],[ItemCost]] +Sales_Data[[#This Row],[ShippingCost]]</f>
        <v>424580.18</v>
      </c>
      <c r="Q3665" s="7">
        <f>Sales_Data[[#This Row],[Gross Revenue]]-Sales_Data[[#This Row],[TotalFinancialCost]]</f>
        <v>211419.82</v>
      </c>
      <c r="R3665" s="7">
        <f>Sales_Data[[#This Row],[Actul Bill Amount]]-Sales_Data[[#This Row],[ShippingCost]]</f>
        <v>631419.81999999995</v>
      </c>
      <c r="S3665">
        <v>424</v>
      </c>
      <c r="T3665">
        <v>580.17999999999995</v>
      </c>
      <c r="U3665" t="s">
        <v>36</v>
      </c>
      <c r="V3665">
        <v>8000</v>
      </c>
      <c r="W3665" t="s">
        <v>38</v>
      </c>
      <c r="X3665" t="str">
        <f t="shared" si="115"/>
        <v>Kolkata</v>
      </c>
    </row>
    <row r="3666" spans="1:24" x14ac:dyDescent="0.4">
      <c r="A3666">
        <v>103665</v>
      </c>
      <c r="B3666" s="5">
        <v>45862.027083333334</v>
      </c>
      <c r="C3666" s="3" t="str">
        <f>TEXT(Sales_Data[[#This Row],[OrderDate]],"mmmm")</f>
        <v>July</v>
      </c>
      <c r="D3666" s="3" t="str">
        <f t="shared" si="114"/>
        <v>2025</v>
      </c>
      <c r="E3666" t="s">
        <v>19</v>
      </c>
      <c r="F3666" t="s">
        <v>24</v>
      </c>
      <c r="G3666" t="s">
        <v>15</v>
      </c>
      <c r="H3666" t="s">
        <v>37</v>
      </c>
      <c r="I3666" t="s">
        <v>100</v>
      </c>
      <c r="J3666">
        <v>10</v>
      </c>
      <c r="K3666">
        <v>45000</v>
      </c>
      <c r="L3666" s="7">
        <f>Sales_Data[[#This Row],[OrderQuantity]] *Sales_Data[[#This Row],[UnitPrice]]</f>
        <v>450000</v>
      </c>
      <c r="M3666" s="7">
        <f>Sales_Data[[#This Row],[UnitPrice]]-Sales_Data[[#This Row],[UnitCost]]</f>
        <v>13000</v>
      </c>
      <c r="N3666" s="7">
        <f>Sales_Data[[#This Row],[Gross Revenue]]-Sales_Data[[#This Row],[Discount Amount ]]</f>
        <v>437000</v>
      </c>
      <c r="O3666" s="7">
        <f>Sales_Data[[#This Row],[OrderQuantity]] *Sales_Data[[#This Row],[UnitCost]]</f>
        <v>320000</v>
      </c>
      <c r="P3666" s="7">
        <f>Sales_Data[[#This Row],[ItemCost]] +Sales_Data[[#This Row],[ShippingCost]]</f>
        <v>320454.61</v>
      </c>
      <c r="Q3666" s="7">
        <f>Sales_Data[[#This Row],[Gross Revenue]]-Sales_Data[[#This Row],[TotalFinancialCost]]</f>
        <v>129545.39000000001</v>
      </c>
      <c r="R3666" s="7">
        <f>Sales_Data[[#This Row],[Actul Bill Amount]]-Sales_Data[[#This Row],[ShippingCost]]</f>
        <v>436545.39</v>
      </c>
      <c r="S3666">
        <v>709</v>
      </c>
      <c r="T3666">
        <v>454.61</v>
      </c>
      <c r="U3666" t="s">
        <v>26</v>
      </c>
      <c r="V3666">
        <v>32000</v>
      </c>
      <c r="W3666" t="s">
        <v>38</v>
      </c>
      <c r="X3666" t="str">
        <f t="shared" si="115"/>
        <v>Kolkata</v>
      </c>
    </row>
    <row r="3667" spans="1:24" x14ac:dyDescent="0.4">
      <c r="A3667">
        <v>103666</v>
      </c>
      <c r="B3667" s="5">
        <v>45716.501388888886</v>
      </c>
      <c r="C3667" s="3" t="str">
        <f>TEXT(Sales_Data[[#This Row],[OrderDate]],"mmmm")</f>
        <v>February</v>
      </c>
      <c r="D3667" s="3" t="str">
        <f t="shared" si="114"/>
        <v>2025</v>
      </c>
      <c r="E3667" t="s">
        <v>42</v>
      </c>
      <c r="F3667" t="s">
        <v>24</v>
      </c>
      <c r="G3667" t="s">
        <v>15</v>
      </c>
      <c r="H3667" t="s">
        <v>37</v>
      </c>
      <c r="I3667" t="s">
        <v>100</v>
      </c>
      <c r="J3667">
        <v>51</v>
      </c>
      <c r="K3667">
        <v>45000</v>
      </c>
      <c r="L3667" s="7">
        <f>Sales_Data[[#This Row],[OrderQuantity]] *Sales_Data[[#This Row],[UnitPrice]]</f>
        <v>2295000</v>
      </c>
      <c r="M3667" s="7">
        <f>Sales_Data[[#This Row],[UnitPrice]]-Sales_Data[[#This Row],[UnitCost]]</f>
        <v>13000</v>
      </c>
      <c r="N3667" s="7">
        <f>Sales_Data[[#This Row],[Gross Revenue]]-Sales_Data[[#This Row],[Discount Amount ]]</f>
        <v>2282000</v>
      </c>
      <c r="O3667" s="7">
        <f>Sales_Data[[#This Row],[OrderQuantity]] *Sales_Data[[#This Row],[UnitCost]]</f>
        <v>1632000</v>
      </c>
      <c r="P3667" s="7">
        <f>Sales_Data[[#This Row],[ItemCost]] +Sales_Data[[#This Row],[ShippingCost]]</f>
        <v>1632810.15</v>
      </c>
      <c r="Q3667" s="7">
        <f>Sales_Data[[#This Row],[Gross Revenue]]-Sales_Data[[#This Row],[TotalFinancialCost]]</f>
        <v>662189.85000000009</v>
      </c>
      <c r="R3667" s="7">
        <f>Sales_Data[[#This Row],[Actul Bill Amount]]-Sales_Data[[#This Row],[ShippingCost]]</f>
        <v>2281189.85</v>
      </c>
      <c r="S3667">
        <v>412</v>
      </c>
      <c r="T3667">
        <v>810.15</v>
      </c>
      <c r="U3667" t="s">
        <v>26</v>
      </c>
      <c r="V3667">
        <v>32000</v>
      </c>
      <c r="W3667" t="s">
        <v>38</v>
      </c>
      <c r="X3667" t="str">
        <f t="shared" si="115"/>
        <v>Kolkata</v>
      </c>
    </row>
    <row r="3668" spans="1:24" x14ac:dyDescent="0.4">
      <c r="A3668">
        <v>103667</v>
      </c>
      <c r="B3668" s="5">
        <v>45921.681250000001</v>
      </c>
      <c r="C3668" s="3" t="str">
        <f>TEXT(Sales_Data[[#This Row],[OrderDate]],"mmmm")</f>
        <v>September</v>
      </c>
      <c r="D3668" s="3" t="str">
        <f t="shared" si="114"/>
        <v>2025</v>
      </c>
      <c r="E3668" t="s">
        <v>13</v>
      </c>
      <c r="F3668" t="s">
        <v>28</v>
      </c>
      <c r="G3668" t="s">
        <v>15</v>
      </c>
      <c r="H3668" t="s">
        <v>25</v>
      </c>
      <c r="I3668" t="s">
        <v>100</v>
      </c>
      <c r="J3668">
        <v>97</v>
      </c>
      <c r="K3668">
        <v>2500</v>
      </c>
      <c r="L3668" s="7">
        <f>Sales_Data[[#This Row],[OrderQuantity]] *Sales_Data[[#This Row],[UnitPrice]]</f>
        <v>242500</v>
      </c>
      <c r="M3668" s="7">
        <f>Sales_Data[[#This Row],[UnitPrice]]-Sales_Data[[#This Row],[UnitCost]]</f>
        <v>1000</v>
      </c>
      <c r="N3668" s="7">
        <f>Sales_Data[[#This Row],[Gross Revenue]]-Sales_Data[[#This Row],[Discount Amount ]]</f>
        <v>241500</v>
      </c>
      <c r="O3668" s="7">
        <f>Sales_Data[[#This Row],[OrderQuantity]] *Sales_Data[[#This Row],[UnitCost]]</f>
        <v>145500</v>
      </c>
      <c r="P3668" s="7">
        <f>Sales_Data[[#This Row],[ItemCost]] +Sales_Data[[#This Row],[ShippingCost]]</f>
        <v>146334.94</v>
      </c>
      <c r="Q3668" s="7">
        <f>Sales_Data[[#This Row],[Gross Revenue]]-Sales_Data[[#This Row],[TotalFinancialCost]]</f>
        <v>96165.06</v>
      </c>
      <c r="R3668" s="7">
        <f>Sales_Data[[#This Row],[Actul Bill Amount]]-Sales_Data[[#This Row],[ShippingCost]]</f>
        <v>240665.06</v>
      </c>
      <c r="S3668">
        <v>1136</v>
      </c>
      <c r="T3668">
        <v>834.94</v>
      </c>
      <c r="U3668" t="s">
        <v>54</v>
      </c>
      <c r="V3668">
        <v>1500</v>
      </c>
      <c r="W3668" t="s">
        <v>27</v>
      </c>
      <c r="X3668" t="str">
        <f t="shared" si="115"/>
        <v>Mumbai</v>
      </c>
    </row>
    <row r="3669" spans="1:24" x14ac:dyDescent="0.4">
      <c r="A3669">
        <v>103668</v>
      </c>
      <c r="B3669" s="5">
        <v>45669.870138888888</v>
      </c>
      <c r="C3669" s="3" t="str">
        <f>TEXT(Sales_Data[[#This Row],[OrderDate]],"mmmm")</f>
        <v>January</v>
      </c>
      <c r="D3669" s="3" t="str">
        <f t="shared" si="114"/>
        <v>2025</v>
      </c>
      <c r="E3669" t="s">
        <v>39</v>
      </c>
      <c r="F3669" t="s">
        <v>35</v>
      </c>
      <c r="G3669" t="s">
        <v>15</v>
      </c>
      <c r="H3669" t="s">
        <v>20</v>
      </c>
      <c r="I3669" t="s">
        <v>100</v>
      </c>
      <c r="J3669">
        <v>6</v>
      </c>
      <c r="K3669">
        <v>12000</v>
      </c>
      <c r="L3669" s="7">
        <f>Sales_Data[[#This Row],[OrderQuantity]] *Sales_Data[[#This Row],[UnitPrice]]</f>
        <v>72000</v>
      </c>
      <c r="M3669" s="7">
        <f>Sales_Data[[#This Row],[UnitPrice]]-Sales_Data[[#This Row],[UnitCost]]</f>
        <v>4000</v>
      </c>
      <c r="N3669" s="7">
        <f>Sales_Data[[#This Row],[Gross Revenue]]-Sales_Data[[#This Row],[Discount Amount ]]</f>
        <v>68000</v>
      </c>
      <c r="O3669" s="7">
        <f>Sales_Data[[#This Row],[OrderQuantity]] *Sales_Data[[#This Row],[UnitCost]]</f>
        <v>48000</v>
      </c>
      <c r="P3669" s="7">
        <f>Sales_Data[[#This Row],[ItemCost]] +Sales_Data[[#This Row],[ShippingCost]]</f>
        <v>48654.16</v>
      </c>
      <c r="Q3669" s="7">
        <f>Sales_Data[[#This Row],[Gross Revenue]]-Sales_Data[[#This Row],[TotalFinancialCost]]</f>
        <v>23345.839999999997</v>
      </c>
      <c r="R3669" s="7">
        <f>Sales_Data[[#This Row],[Actul Bill Amount]]-Sales_Data[[#This Row],[ShippingCost]]</f>
        <v>67345.84</v>
      </c>
      <c r="S3669">
        <v>372</v>
      </c>
      <c r="T3669">
        <v>654.16</v>
      </c>
      <c r="U3669" t="s">
        <v>36</v>
      </c>
      <c r="V3669">
        <v>8000</v>
      </c>
      <c r="W3669" t="s">
        <v>22</v>
      </c>
      <c r="X3669" t="str">
        <f t="shared" si="115"/>
        <v>Nagpur</v>
      </c>
    </row>
    <row r="3670" spans="1:24" x14ac:dyDescent="0.4">
      <c r="A3670">
        <v>103669</v>
      </c>
      <c r="B3670" s="5">
        <v>45776.999305555553</v>
      </c>
      <c r="C3670" s="3" t="str">
        <f>TEXT(Sales_Data[[#This Row],[OrderDate]],"mmmm")</f>
        <v>April</v>
      </c>
      <c r="D3670" s="3" t="str">
        <f t="shared" si="114"/>
        <v>2025</v>
      </c>
      <c r="E3670" t="s">
        <v>50</v>
      </c>
      <c r="F3670" t="s">
        <v>40</v>
      </c>
      <c r="G3670" t="s">
        <v>15</v>
      </c>
      <c r="H3670" t="s">
        <v>25</v>
      </c>
      <c r="I3670" t="s">
        <v>100</v>
      </c>
      <c r="J3670">
        <v>49</v>
      </c>
      <c r="K3670">
        <v>1500</v>
      </c>
      <c r="L3670" s="7">
        <f>Sales_Data[[#This Row],[OrderQuantity]] *Sales_Data[[#This Row],[UnitPrice]]</f>
        <v>73500</v>
      </c>
      <c r="M3670" s="7">
        <f>Sales_Data[[#This Row],[UnitPrice]]-Sales_Data[[#This Row],[UnitCost]]</f>
        <v>700</v>
      </c>
      <c r="N3670" s="7">
        <f>Sales_Data[[#This Row],[Gross Revenue]]-Sales_Data[[#This Row],[Discount Amount ]]</f>
        <v>72800</v>
      </c>
      <c r="O3670" s="7">
        <f>Sales_Data[[#This Row],[OrderQuantity]] *Sales_Data[[#This Row],[UnitCost]]</f>
        <v>39200</v>
      </c>
      <c r="P3670" s="7">
        <f>Sales_Data[[#This Row],[ItemCost]] +Sales_Data[[#This Row],[ShippingCost]]</f>
        <v>40204.04</v>
      </c>
      <c r="Q3670" s="7">
        <f>Sales_Data[[#This Row],[Gross Revenue]]-Sales_Data[[#This Row],[TotalFinancialCost]]</f>
        <v>33295.96</v>
      </c>
      <c r="R3670" s="7">
        <f>Sales_Data[[#This Row],[Actul Bill Amount]]-Sales_Data[[#This Row],[ShippingCost]]</f>
        <v>71795.960000000006</v>
      </c>
      <c r="S3670">
        <v>490</v>
      </c>
      <c r="T3670">
        <v>1004.04</v>
      </c>
      <c r="U3670" t="s">
        <v>52</v>
      </c>
      <c r="V3670">
        <v>800</v>
      </c>
      <c r="W3670" t="s">
        <v>27</v>
      </c>
      <c r="X3670" t="str">
        <f t="shared" si="115"/>
        <v>Mumbai</v>
      </c>
    </row>
    <row r="3671" spans="1:24" x14ac:dyDescent="0.4">
      <c r="A3671">
        <v>103670</v>
      </c>
      <c r="B3671" s="5">
        <v>45947.323611111111</v>
      </c>
      <c r="C3671" s="3" t="str">
        <f>TEXT(Sales_Data[[#This Row],[OrderDate]],"mmmm")</f>
        <v>October</v>
      </c>
      <c r="D3671" s="3" t="str">
        <f t="shared" si="114"/>
        <v>2025</v>
      </c>
      <c r="E3671" t="s">
        <v>13</v>
      </c>
      <c r="F3671" t="s">
        <v>35</v>
      </c>
      <c r="G3671" t="s">
        <v>15</v>
      </c>
      <c r="H3671" t="s">
        <v>20</v>
      </c>
      <c r="I3671" t="s">
        <v>100</v>
      </c>
      <c r="J3671">
        <v>28</v>
      </c>
      <c r="K3671">
        <v>8500</v>
      </c>
      <c r="L3671" s="7">
        <f>Sales_Data[[#This Row],[OrderQuantity]] *Sales_Data[[#This Row],[UnitPrice]]</f>
        <v>238000</v>
      </c>
      <c r="M3671" s="7">
        <f>Sales_Data[[#This Row],[UnitPrice]]-Sales_Data[[#This Row],[UnitCost]]</f>
        <v>3000</v>
      </c>
      <c r="N3671" s="7">
        <f>Sales_Data[[#This Row],[Gross Revenue]]-Sales_Data[[#This Row],[Discount Amount ]]</f>
        <v>235000</v>
      </c>
      <c r="O3671" s="7">
        <f>Sales_Data[[#This Row],[OrderQuantity]] *Sales_Data[[#This Row],[UnitCost]]</f>
        <v>154000</v>
      </c>
      <c r="P3671" s="7">
        <f>Sales_Data[[#This Row],[ItemCost]] +Sales_Data[[#This Row],[ShippingCost]]</f>
        <v>154604.91</v>
      </c>
      <c r="Q3671" s="7">
        <f>Sales_Data[[#This Row],[Gross Revenue]]-Sales_Data[[#This Row],[TotalFinancialCost]]</f>
        <v>83395.09</v>
      </c>
      <c r="R3671" s="7">
        <f>Sales_Data[[#This Row],[Actul Bill Amount]]-Sales_Data[[#This Row],[ShippingCost]]</f>
        <v>234395.09</v>
      </c>
      <c r="S3671">
        <v>1015</v>
      </c>
      <c r="T3671">
        <v>604.91</v>
      </c>
      <c r="U3671" t="s">
        <v>49</v>
      </c>
      <c r="V3671">
        <v>5500</v>
      </c>
      <c r="W3671" t="s">
        <v>22</v>
      </c>
      <c r="X3671" t="str">
        <f t="shared" si="115"/>
        <v>Nagpur</v>
      </c>
    </row>
    <row r="3672" spans="1:24" x14ac:dyDescent="0.4">
      <c r="A3672">
        <v>103671</v>
      </c>
      <c r="B3672" s="5">
        <v>45995.213888888888</v>
      </c>
      <c r="C3672" s="3" t="str">
        <f>TEXT(Sales_Data[[#This Row],[OrderDate]],"mmmm")</f>
        <v>December</v>
      </c>
      <c r="D3672" s="3" t="str">
        <f t="shared" si="114"/>
        <v>2025</v>
      </c>
      <c r="E3672" t="s">
        <v>50</v>
      </c>
      <c r="F3672" t="s">
        <v>55</v>
      </c>
      <c r="G3672" t="s">
        <v>15</v>
      </c>
      <c r="H3672" t="s">
        <v>25</v>
      </c>
      <c r="I3672" t="s">
        <v>100</v>
      </c>
      <c r="J3672">
        <v>97</v>
      </c>
      <c r="K3672">
        <v>600</v>
      </c>
      <c r="L3672" s="7">
        <f>Sales_Data[[#This Row],[OrderQuantity]] *Sales_Data[[#This Row],[UnitPrice]]</f>
        <v>58200</v>
      </c>
      <c r="M3672" s="7">
        <f>Sales_Data[[#This Row],[UnitPrice]]-Sales_Data[[#This Row],[UnitCost]]</f>
        <v>250</v>
      </c>
      <c r="N3672" s="7">
        <f>Sales_Data[[#This Row],[Gross Revenue]]-Sales_Data[[#This Row],[Discount Amount ]]</f>
        <v>57950</v>
      </c>
      <c r="O3672" s="7">
        <f>Sales_Data[[#This Row],[OrderQuantity]] *Sales_Data[[#This Row],[UnitCost]]</f>
        <v>33950</v>
      </c>
      <c r="P3672" s="7">
        <f>Sales_Data[[#This Row],[ItemCost]] +Sales_Data[[#This Row],[ShippingCost]]</f>
        <v>34870.69</v>
      </c>
      <c r="Q3672" s="7">
        <f>Sales_Data[[#This Row],[Gross Revenue]]-Sales_Data[[#This Row],[TotalFinancialCost]]</f>
        <v>23329.309999999998</v>
      </c>
      <c r="R3672" s="7">
        <f>Sales_Data[[#This Row],[Actul Bill Amount]]-Sales_Data[[#This Row],[ShippingCost]]</f>
        <v>57029.31</v>
      </c>
      <c r="S3672">
        <v>385</v>
      </c>
      <c r="T3672">
        <v>920.69</v>
      </c>
      <c r="U3672" t="s">
        <v>57</v>
      </c>
      <c r="V3672">
        <v>350</v>
      </c>
      <c r="W3672" t="s">
        <v>27</v>
      </c>
      <c r="X3672" t="str">
        <f t="shared" si="115"/>
        <v>Mumbai</v>
      </c>
    </row>
    <row r="3673" spans="1:24" x14ac:dyDescent="0.4">
      <c r="A3673">
        <v>103672</v>
      </c>
      <c r="B3673" s="5">
        <v>45905.239583333336</v>
      </c>
      <c r="C3673" s="3" t="str">
        <f>TEXT(Sales_Data[[#This Row],[OrderDate]],"mmmm")</f>
        <v>September</v>
      </c>
      <c r="D3673" s="3" t="str">
        <f t="shared" si="114"/>
        <v>2025</v>
      </c>
      <c r="E3673" t="s">
        <v>48</v>
      </c>
      <c r="F3673" t="s">
        <v>40</v>
      </c>
      <c r="G3673" t="s">
        <v>15</v>
      </c>
      <c r="H3673" t="s">
        <v>32</v>
      </c>
      <c r="I3673" t="s">
        <v>100</v>
      </c>
      <c r="J3673">
        <v>42</v>
      </c>
      <c r="K3673">
        <v>5500</v>
      </c>
      <c r="L3673" s="7">
        <f>Sales_Data[[#This Row],[OrderQuantity]] *Sales_Data[[#This Row],[UnitPrice]]</f>
        <v>231000</v>
      </c>
      <c r="M3673" s="7">
        <f>Sales_Data[[#This Row],[UnitPrice]]-Sales_Data[[#This Row],[UnitCost]]</f>
        <v>2000</v>
      </c>
      <c r="N3673" s="7">
        <f>Sales_Data[[#This Row],[Gross Revenue]]-Sales_Data[[#This Row],[Discount Amount ]]</f>
        <v>229000</v>
      </c>
      <c r="O3673" s="7">
        <f>Sales_Data[[#This Row],[OrderQuantity]] *Sales_Data[[#This Row],[UnitCost]]</f>
        <v>147000</v>
      </c>
      <c r="P3673" s="7">
        <f>Sales_Data[[#This Row],[ItemCost]] +Sales_Data[[#This Row],[ShippingCost]]</f>
        <v>147931.95000000001</v>
      </c>
      <c r="Q3673" s="7">
        <f>Sales_Data[[#This Row],[Gross Revenue]]-Sales_Data[[#This Row],[TotalFinancialCost]]</f>
        <v>83068.049999999988</v>
      </c>
      <c r="R3673" s="7">
        <f>Sales_Data[[#This Row],[Actul Bill Amount]]-Sales_Data[[#This Row],[ShippingCost]]</f>
        <v>228068.05</v>
      </c>
      <c r="S3673">
        <v>1137</v>
      </c>
      <c r="T3673">
        <v>931.95</v>
      </c>
      <c r="U3673" t="s">
        <v>41</v>
      </c>
      <c r="V3673">
        <v>3500</v>
      </c>
      <c r="W3673" t="s">
        <v>33</v>
      </c>
      <c r="X3673" t="str">
        <f t="shared" si="115"/>
        <v>Delhi</v>
      </c>
    </row>
    <row r="3674" spans="1:24" x14ac:dyDescent="0.4">
      <c r="A3674">
        <v>103673</v>
      </c>
      <c r="B3674" s="5">
        <v>46011.720833333333</v>
      </c>
      <c r="C3674" s="3" t="str">
        <f>TEXT(Sales_Data[[#This Row],[OrderDate]],"mmmm")</f>
        <v>December</v>
      </c>
      <c r="D3674" s="3" t="str">
        <f t="shared" si="114"/>
        <v>2025</v>
      </c>
      <c r="E3674" t="s">
        <v>34</v>
      </c>
      <c r="F3674" t="s">
        <v>28</v>
      </c>
      <c r="G3674" t="s">
        <v>31</v>
      </c>
      <c r="H3674" t="s">
        <v>25</v>
      </c>
      <c r="I3674" t="s">
        <v>100</v>
      </c>
      <c r="J3674">
        <v>9</v>
      </c>
      <c r="K3674">
        <v>2500</v>
      </c>
      <c r="L3674" s="7">
        <f>Sales_Data[[#This Row],[OrderQuantity]] *Sales_Data[[#This Row],[UnitPrice]]</f>
        <v>22500</v>
      </c>
      <c r="M3674" s="7">
        <f>Sales_Data[[#This Row],[UnitPrice]]-Sales_Data[[#This Row],[UnitCost]]</f>
        <v>1000</v>
      </c>
      <c r="N3674" s="7">
        <f>Sales_Data[[#This Row],[Gross Revenue]]-Sales_Data[[#This Row],[Discount Amount ]]</f>
        <v>21500</v>
      </c>
      <c r="O3674" s="7">
        <f>Sales_Data[[#This Row],[OrderQuantity]] *Sales_Data[[#This Row],[UnitCost]]</f>
        <v>13500</v>
      </c>
      <c r="P3674" s="7">
        <f>Sales_Data[[#This Row],[ItemCost]] +Sales_Data[[#This Row],[ShippingCost]]</f>
        <v>14018.56</v>
      </c>
      <c r="Q3674" s="7">
        <f>Sales_Data[[#This Row],[Gross Revenue]]-Sales_Data[[#This Row],[TotalFinancialCost]]</f>
        <v>8481.44</v>
      </c>
      <c r="R3674" s="7">
        <f>Sales_Data[[#This Row],[Actul Bill Amount]]-Sales_Data[[#This Row],[ShippingCost]]</f>
        <v>20981.439999999999</v>
      </c>
      <c r="S3674">
        <v>929</v>
      </c>
      <c r="T3674">
        <v>518.55999999999995</v>
      </c>
      <c r="U3674" t="s">
        <v>54</v>
      </c>
      <c r="V3674">
        <v>1500</v>
      </c>
      <c r="W3674" t="s">
        <v>27</v>
      </c>
      <c r="X3674" t="str">
        <f t="shared" si="115"/>
        <v>Mumbai</v>
      </c>
    </row>
    <row r="3675" spans="1:24" x14ac:dyDescent="0.4">
      <c r="A3675">
        <v>103674</v>
      </c>
      <c r="B3675" s="5">
        <v>45784.140277777777</v>
      </c>
      <c r="C3675" s="3" t="str">
        <f>TEXT(Sales_Data[[#This Row],[OrderDate]],"mmmm")</f>
        <v>May</v>
      </c>
      <c r="D3675" s="3" t="str">
        <f t="shared" si="114"/>
        <v>2025</v>
      </c>
      <c r="E3675" t="s">
        <v>48</v>
      </c>
      <c r="F3675" t="s">
        <v>28</v>
      </c>
      <c r="G3675" t="s">
        <v>29</v>
      </c>
      <c r="H3675" t="s">
        <v>25</v>
      </c>
      <c r="I3675" t="s">
        <v>100</v>
      </c>
      <c r="J3675">
        <v>15</v>
      </c>
      <c r="K3675">
        <v>450</v>
      </c>
      <c r="L3675" s="7">
        <f>Sales_Data[[#This Row],[OrderQuantity]] *Sales_Data[[#This Row],[UnitPrice]]</f>
        <v>6750</v>
      </c>
      <c r="M3675" s="7">
        <f>Sales_Data[[#This Row],[UnitPrice]]-Sales_Data[[#This Row],[UnitCost]]</f>
        <v>250</v>
      </c>
      <c r="N3675" s="7">
        <f>Sales_Data[[#This Row],[Gross Revenue]]-Sales_Data[[#This Row],[Discount Amount ]]</f>
        <v>6500</v>
      </c>
      <c r="O3675" s="7">
        <f>Sales_Data[[#This Row],[OrderQuantity]] *Sales_Data[[#This Row],[UnitCost]]</f>
        <v>3000</v>
      </c>
      <c r="P3675" s="7">
        <f>Sales_Data[[#This Row],[ItemCost]] +Sales_Data[[#This Row],[ShippingCost]]</f>
        <v>3386.62</v>
      </c>
      <c r="Q3675" s="7">
        <f>Sales_Data[[#This Row],[Gross Revenue]]-Sales_Data[[#This Row],[TotalFinancialCost]]</f>
        <v>3363.38</v>
      </c>
      <c r="R3675" s="7">
        <f>Sales_Data[[#This Row],[Actul Bill Amount]]-Sales_Data[[#This Row],[ShippingCost]]</f>
        <v>6113.38</v>
      </c>
      <c r="S3675">
        <v>1091</v>
      </c>
      <c r="T3675">
        <v>386.62</v>
      </c>
      <c r="U3675" t="s">
        <v>30</v>
      </c>
      <c r="V3675">
        <v>200</v>
      </c>
      <c r="W3675" t="s">
        <v>27</v>
      </c>
      <c r="X3675" t="str">
        <f t="shared" si="115"/>
        <v>Mumbai</v>
      </c>
    </row>
    <row r="3676" spans="1:24" x14ac:dyDescent="0.4">
      <c r="A3676">
        <v>103675</v>
      </c>
      <c r="B3676" s="5">
        <v>45732.618055555555</v>
      </c>
      <c r="C3676" s="3" t="str">
        <f>TEXT(Sales_Data[[#This Row],[OrderDate]],"mmmm")</f>
        <v>March</v>
      </c>
      <c r="D3676" s="3" t="str">
        <f t="shared" si="114"/>
        <v>2025</v>
      </c>
      <c r="E3676" t="s">
        <v>19</v>
      </c>
      <c r="F3676" t="s">
        <v>35</v>
      </c>
      <c r="G3676" t="s">
        <v>15</v>
      </c>
      <c r="H3676" t="s">
        <v>37</v>
      </c>
      <c r="I3676" t="s">
        <v>100</v>
      </c>
      <c r="J3676">
        <v>85</v>
      </c>
      <c r="K3676">
        <v>8500</v>
      </c>
      <c r="L3676" s="7">
        <f>Sales_Data[[#This Row],[OrderQuantity]] *Sales_Data[[#This Row],[UnitPrice]]</f>
        <v>722500</v>
      </c>
      <c r="M3676" s="7">
        <f>Sales_Data[[#This Row],[UnitPrice]]-Sales_Data[[#This Row],[UnitCost]]</f>
        <v>3000</v>
      </c>
      <c r="N3676" s="7">
        <f>Sales_Data[[#This Row],[Gross Revenue]]-Sales_Data[[#This Row],[Discount Amount ]]</f>
        <v>719500</v>
      </c>
      <c r="O3676" s="7">
        <f>Sales_Data[[#This Row],[OrderQuantity]] *Sales_Data[[#This Row],[UnitCost]]</f>
        <v>467500</v>
      </c>
      <c r="P3676" s="7">
        <f>Sales_Data[[#This Row],[ItemCost]] +Sales_Data[[#This Row],[ShippingCost]]</f>
        <v>468125.27</v>
      </c>
      <c r="Q3676" s="7">
        <f>Sales_Data[[#This Row],[Gross Revenue]]-Sales_Data[[#This Row],[TotalFinancialCost]]</f>
        <v>254374.72999999998</v>
      </c>
      <c r="R3676" s="7">
        <f>Sales_Data[[#This Row],[Actul Bill Amount]]-Sales_Data[[#This Row],[ShippingCost]]</f>
        <v>718874.73</v>
      </c>
      <c r="S3676">
        <v>869</v>
      </c>
      <c r="T3676">
        <v>625.27</v>
      </c>
      <c r="U3676" t="s">
        <v>49</v>
      </c>
      <c r="V3676">
        <v>5500</v>
      </c>
      <c r="W3676" t="s">
        <v>38</v>
      </c>
      <c r="X3676" t="str">
        <f t="shared" si="115"/>
        <v>Kolkata</v>
      </c>
    </row>
    <row r="3677" spans="1:24" x14ac:dyDescent="0.4">
      <c r="A3677">
        <v>103676</v>
      </c>
      <c r="B3677" s="5">
        <v>46018.301388888889</v>
      </c>
      <c r="C3677" s="3" t="str">
        <f>TEXT(Sales_Data[[#This Row],[OrderDate]],"mmmm")</f>
        <v>December</v>
      </c>
      <c r="D3677" s="3" t="str">
        <f t="shared" si="114"/>
        <v>2025</v>
      </c>
      <c r="E3677" t="s">
        <v>19</v>
      </c>
      <c r="F3677" t="s">
        <v>24</v>
      </c>
      <c r="G3677" t="s">
        <v>29</v>
      </c>
      <c r="H3677" t="s">
        <v>37</v>
      </c>
      <c r="I3677" t="s">
        <v>100</v>
      </c>
      <c r="J3677">
        <v>40</v>
      </c>
      <c r="K3677">
        <v>25000</v>
      </c>
      <c r="L3677" s="7">
        <f>Sales_Data[[#This Row],[OrderQuantity]] *Sales_Data[[#This Row],[UnitPrice]]</f>
        <v>1000000</v>
      </c>
      <c r="M3677" s="7">
        <f>Sales_Data[[#This Row],[UnitPrice]]-Sales_Data[[#This Row],[UnitCost]]</f>
        <v>7000</v>
      </c>
      <c r="N3677" s="7">
        <f>Sales_Data[[#This Row],[Gross Revenue]]-Sales_Data[[#This Row],[Discount Amount ]]</f>
        <v>993000</v>
      </c>
      <c r="O3677" s="7">
        <f>Sales_Data[[#This Row],[OrderQuantity]] *Sales_Data[[#This Row],[UnitCost]]</f>
        <v>720000</v>
      </c>
      <c r="P3677" s="7">
        <f>Sales_Data[[#This Row],[ItemCost]] +Sales_Data[[#This Row],[ShippingCost]]</f>
        <v>720684.58</v>
      </c>
      <c r="Q3677" s="7">
        <f>Sales_Data[[#This Row],[Gross Revenue]]-Sales_Data[[#This Row],[TotalFinancialCost]]</f>
        <v>279315.42000000004</v>
      </c>
      <c r="R3677" s="7">
        <f>Sales_Data[[#This Row],[Actul Bill Amount]]-Sales_Data[[#This Row],[ShippingCost]]</f>
        <v>992315.42</v>
      </c>
      <c r="S3677">
        <v>772</v>
      </c>
      <c r="T3677">
        <v>684.58</v>
      </c>
      <c r="U3677" t="s">
        <v>60</v>
      </c>
      <c r="V3677">
        <v>18000</v>
      </c>
      <c r="W3677" t="s">
        <v>38</v>
      </c>
      <c r="X3677" t="str">
        <f t="shared" si="115"/>
        <v>Kolkata</v>
      </c>
    </row>
    <row r="3678" spans="1:24" x14ac:dyDescent="0.4">
      <c r="A3678">
        <v>103677</v>
      </c>
      <c r="B3678" s="5">
        <v>45861.049305555556</v>
      </c>
      <c r="C3678" s="3" t="str">
        <f>TEXT(Sales_Data[[#This Row],[OrderDate]],"mmmm")</f>
        <v>July</v>
      </c>
      <c r="D3678" s="3" t="str">
        <f t="shared" si="114"/>
        <v>2025</v>
      </c>
      <c r="E3678" t="s">
        <v>42</v>
      </c>
      <c r="F3678" t="s">
        <v>55</v>
      </c>
      <c r="G3678" t="s">
        <v>31</v>
      </c>
      <c r="H3678" t="s">
        <v>37</v>
      </c>
      <c r="I3678" t="s">
        <v>100</v>
      </c>
      <c r="J3678">
        <v>37</v>
      </c>
      <c r="K3678">
        <v>850</v>
      </c>
      <c r="L3678" s="7">
        <f>Sales_Data[[#This Row],[OrderQuantity]] *Sales_Data[[#This Row],[UnitPrice]]</f>
        <v>31450</v>
      </c>
      <c r="M3678" s="7">
        <f>Sales_Data[[#This Row],[UnitPrice]]-Sales_Data[[#This Row],[UnitCost]]</f>
        <v>300</v>
      </c>
      <c r="N3678" s="7">
        <f>Sales_Data[[#This Row],[Gross Revenue]]-Sales_Data[[#This Row],[Discount Amount ]]</f>
        <v>31150</v>
      </c>
      <c r="O3678" s="7">
        <f>Sales_Data[[#This Row],[OrderQuantity]] *Sales_Data[[#This Row],[UnitCost]]</f>
        <v>20350</v>
      </c>
      <c r="P3678" s="7">
        <f>Sales_Data[[#This Row],[ItemCost]] +Sales_Data[[#This Row],[ShippingCost]]</f>
        <v>20935.87</v>
      </c>
      <c r="Q3678" s="7">
        <f>Sales_Data[[#This Row],[Gross Revenue]]-Sales_Data[[#This Row],[TotalFinancialCost]]</f>
        <v>10514.130000000001</v>
      </c>
      <c r="R3678" s="7">
        <f>Sales_Data[[#This Row],[Actul Bill Amount]]-Sales_Data[[#This Row],[ShippingCost]]</f>
        <v>30564.13</v>
      </c>
      <c r="S3678">
        <v>974</v>
      </c>
      <c r="T3678">
        <v>585.87</v>
      </c>
      <c r="U3678" t="s">
        <v>56</v>
      </c>
      <c r="V3678">
        <v>550</v>
      </c>
      <c r="W3678" t="s">
        <v>38</v>
      </c>
      <c r="X3678" t="str">
        <f t="shared" si="115"/>
        <v>Kolkata</v>
      </c>
    </row>
    <row r="3679" spans="1:24" x14ac:dyDescent="0.4">
      <c r="A3679">
        <v>103678</v>
      </c>
      <c r="B3679" s="5">
        <v>45706.9</v>
      </c>
      <c r="C3679" s="3" t="str">
        <f>TEXT(Sales_Data[[#This Row],[OrderDate]],"mmmm")</f>
        <v>February</v>
      </c>
      <c r="D3679" s="3" t="str">
        <f t="shared" si="114"/>
        <v>2025</v>
      </c>
      <c r="E3679" t="s">
        <v>19</v>
      </c>
      <c r="F3679" t="s">
        <v>43</v>
      </c>
      <c r="G3679" t="s">
        <v>29</v>
      </c>
      <c r="H3679" t="s">
        <v>16</v>
      </c>
      <c r="I3679" t="s">
        <v>100</v>
      </c>
      <c r="J3679">
        <v>88</v>
      </c>
      <c r="K3679">
        <v>4500</v>
      </c>
      <c r="L3679" s="7">
        <f>Sales_Data[[#This Row],[OrderQuantity]] *Sales_Data[[#This Row],[UnitPrice]]</f>
        <v>396000</v>
      </c>
      <c r="M3679" s="7">
        <f>Sales_Data[[#This Row],[UnitPrice]]-Sales_Data[[#This Row],[UnitCost]]</f>
        <v>2000</v>
      </c>
      <c r="N3679" s="7">
        <f>Sales_Data[[#This Row],[Gross Revenue]]-Sales_Data[[#This Row],[Discount Amount ]]</f>
        <v>394000</v>
      </c>
      <c r="O3679" s="7">
        <f>Sales_Data[[#This Row],[OrderQuantity]] *Sales_Data[[#This Row],[UnitCost]]</f>
        <v>220000</v>
      </c>
      <c r="P3679" s="7">
        <f>Sales_Data[[#This Row],[ItemCost]] +Sales_Data[[#This Row],[ShippingCost]]</f>
        <v>220663.76</v>
      </c>
      <c r="Q3679" s="7">
        <f>Sales_Data[[#This Row],[Gross Revenue]]-Sales_Data[[#This Row],[TotalFinancialCost]]</f>
        <v>175336.24</v>
      </c>
      <c r="R3679" s="7">
        <f>Sales_Data[[#This Row],[Actul Bill Amount]]-Sales_Data[[#This Row],[ShippingCost]]</f>
        <v>393336.24</v>
      </c>
      <c r="S3679">
        <v>583</v>
      </c>
      <c r="T3679">
        <v>663.76</v>
      </c>
      <c r="U3679" t="s">
        <v>44</v>
      </c>
      <c r="V3679">
        <v>2500</v>
      </c>
      <c r="W3679" t="s">
        <v>18</v>
      </c>
      <c r="X3679" t="str">
        <f t="shared" si="115"/>
        <v>Bengaluru</v>
      </c>
    </row>
    <row r="3680" spans="1:24" x14ac:dyDescent="0.4">
      <c r="A3680">
        <v>103679</v>
      </c>
      <c r="B3680" s="5">
        <v>45736.786111111112</v>
      </c>
      <c r="C3680" s="3" t="str">
        <f>TEXT(Sales_Data[[#This Row],[OrderDate]],"mmmm")</f>
        <v>March</v>
      </c>
      <c r="D3680" s="3" t="str">
        <f t="shared" si="114"/>
        <v>2025</v>
      </c>
      <c r="E3680" t="s">
        <v>19</v>
      </c>
      <c r="F3680" t="s">
        <v>46</v>
      </c>
      <c r="G3680" t="s">
        <v>15</v>
      </c>
      <c r="H3680" t="s">
        <v>37</v>
      </c>
      <c r="I3680" t="s">
        <v>100</v>
      </c>
      <c r="J3680">
        <v>16</v>
      </c>
      <c r="K3680">
        <v>15000</v>
      </c>
      <c r="L3680" s="7">
        <f>Sales_Data[[#This Row],[OrderQuantity]] *Sales_Data[[#This Row],[UnitPrice]]</f>
        <v>240000</v>
      </c>
      <c r="M3680" s="7">
        <f>Sales_Data[[#This Row],[UnitPrice]]-Sales_Data[[#This Row],[UnitCost]]</f>
        <v>5500</v>
      </c>
      <c r="N3680" s="7">
        <f>Sales_Data[[#This Row],[Gross Revenue]]-Sales_Data[[#This Row],[Discount Amount ]]</f>
        <v>234500</v>
      </c>
      <c r="O3680" s="7">
        <f>Sales_Data[[#This Row],[OrderQuantity]] *Sales_Data[[#This Row],[UnitCost]]</f>
        <v>152000</v>
      </c>
      <c r="P3680" s="7">
        <f>Sales_Data[[#This Row],[ItemCost]] +Sales_Data[[#This Row],[ShippingCost]]</f>
        <v>152776.57</v>
      </c>
      <c r="Q3680" s="7">
        <f>Sales_Data[[#This Row],[Gross Revenue]]-Sales_Data[[#This Row],[TotalFinancialCost]]</f>
        <v>87223.43</v>
      </c>
      <c r="R3680" s="7">
        <f>Sales_Data[[#This Row],[Actul Bill Amount]]-Sales_Data[[#This Row],[ShippingCost]]</f>
        <v>233723.43</v>
      </c>
      <c r="S3680">
        <v>779</v>
      </c>
      <c r="T3680">
        <v>776.57</v>
      </c>
      <c r="U3680" t="s">
        <v>53</v>
      </c>
      <c r="V3680">
        <v>9500</v>
      </c>
      <c r="W3680" t="s">
        <v>38</v>
      </c>
      <c r="X3680" t="str">
        <f t="shared" si="115"/>
        <v>Kolkata</v>
      </c>
    </row>
    <row r="3681" spans="1:24" x14ac:dyDescent="0.4">
      <c r="A3681">
        <v>103680</v>
      </c>
      <c r="B3681" s="5">
        <v>45898.925000000003</v>
      </c>
      <c r="C3681" s="3" t="str">
        <f>TEXT(Sales_Data[[#This Row],[OrderDate]],"mmmm")</f>
        <v>August</v>
      </c>
      <c r="D3681" s="3" t="str">
        <f t="shared" si="114"/>
        <v>2025</v>
      </c>
      <c r="E3681" t="s">
        <v>39</v>
      </c>
      <c r="F3681" t="s">
        <v>55</v>
      </c>
      <c r="G3681" t="s">
        <v>29</v>
      </c>
      <c r="H3681" t="s">
        <v>20</v>
      </c>
      <c r="I3681" t="s">
        <v>100</v>
      </c>
      <c r="J3681">
        <v>97</v>
      </c>
      <c r="K3681">
        <v>850</v>
      </c>
      <c r="L3681" s="7">
        <f>Sales_Data[[#This Row],[OrderQuantity]] *Sales_Data[[#This Row],[UnitPrice]]</f>
        <v>82450</v>
      </c>
      <c r="M3681" s="7">
        <f>Sales_Data[[#This Row],[UnitPrice]]-Sales_Data[[#This Row],[UnitCost]]</f>
        <v>300</v>
      </c>
      <c r="N3681" s="7">
        <f>Sales_Data[[#This Row],[Gross Revenue]]-Sales_Data[[#This Row],[Discount Amount ]]</f>
        <v>82150</v>
      </c>
      <c r="O3681" s="7">
        <f>Sales_Data[[#This Row],[OrderQuantity]] *Sales_Data[[#This Row],[UnitCost]]</f>
        <v>53350</v>
      </c>
      <c r="P3681" s="7">
        <f>Sales_Data[[#This Row],[ItemCost]] +Sales_Data[[#This Row],[ShippingCost]]</f>
        <v>53970.62</v>
      </c>
      <c r="Q3681" s="7">
        <f>Sales_Data[[#This Row],[Gross Revenue]]-Sales_Data[[#This Row],[TotalFinancialCost]]</f>
        <v>28479.379999999997</v>
      </c>
      <c r="R3681" s="7">
        <f>Sales_Data[[#This Row],[Actul Bill Amount]]-Sales_Data[[#This Row],[ShippingCost]]</f>
        <v>81529.38</v>
      </c>
      <c r="S3681">
        <v>912</v>
      </c>
      <c r="T3681">
        <v>620.62</v>
      </c>
      <c r="U3681" t="s">
        <v>56</v>
      </c>
      <c r="V3681">
        <v>550</v>
      </c>
      <c r="W3681" t="s">
        <v>22</v>
      </c>
      <c r="X3681" t="str">
        <f t="shared" si="115"/>
        <v>Nagpur</v>
      </c>
    </row>
    <row r="3682" spans="1:24" x14ac:dyDescent="0.4">
      <c r="A3682">
        <v>103681</v>
      </c>
      <c r="B3682" s="5">
        <v>46006.338888888888</v>
      </c>
      <c r="C3682" s="3" t="str">
        <f>TEXT(Sales_Data[[#This Row],[OrderDate]],"mmmm")</f>
        <v>December</v>
      </c>
      <c r="D3682" s="3" t="str">
        <f t="shared" si="114"/>
        <v>2025</v>
      </c>
      <c r="E3682" t="s">
        <v>50</v>
      </c>
      <c r="F3682" t="s">
        <v>55</v>
      </c>
      <c r="G3682" t="s">
        <v>31</v>
      </c>
      <c r="H3682" t="s">
        <v>20</v>
      </c>
      <c r="I3682" t="s">
        <v>100</v>
      </c>
      <c r="J3682">
        <v>85</v>
      </c>
      <c r="K3682">
        <v>600</v>
      </c>
      <c r="L3682" s="7">
        <f>Sales_Data[[#This Row],[OrderQuantity]] *Sales_Data[[#This Row],[UnitPrice]]</f>
        <v>51000</v>
      </c>
      <c r="M3682" s="7">
        <f>Sales_Data[[#This Row],[UnitPrice]]-Sales_Data[[#This Row],[UnitCost]]</f>
        <v>250</v>
      </c>
      <c r="N3682" s="7">
        <f>Sales_Data[[#This Row],[Gross Revenue]]-Sales_Data[[#This Row],[Discount Amount ]]</f>
        <v>50750</v>
      </c>
      <c r="O3682" s="7">
        <f>Sales_Data[[#This Row],[OrderQuantity]] *Sales_Data[[#This Row],[UnitCost]]</f>
        <v>29750</v>
      </c>
      <c r="P3682" s="7">
        <f>Sales_Data[[#This Row],[ItemCost]] +Sales_Data[[#This Row],[ShippingCost]]</f>
        <v>31044.95</v>
      </c>
      <c r="Q3682" s="7">
        <f>Sales_Data[[#This Row],[Gross Revenue]]-Sales_Data[[#This Row],[TotalFinancialCost]]</f>
        <v>19955.05</v>
      </c>
      <c r="R3682" s="7">
        <f>Sales_Data[[#This Row],[Actul Bill Amount]]-Sales_Data[[#This Row],[ShippingCost]]</f>
        <v>49455.05</v>
      </c>
      <c r="S3682">
        <v>651</v>
      </c>
      <c r="T3682">
        <v>1294.95</v>
      </c>
      <c r="U3682" t="s">
        <v>57</v>
      </c>
      <c r="V3682">
        <v>350</v>
      </c>
      <c r="W3682" t="s">
        <v>22</v>
      </c>
      <c r="X3682" t="str">
        <f t="shared" si="115"/>
        <v>Nagpur</v>
      </c>
    </row>
    <row r="3683" spans="1:24" x14ac:dyDescent="0.4">
      <c r="A3683">
        <v>103682</v>
      </c>
      <c r="B3683" s="5">
        <v>45811.96597222222</v>
      </c>
      <c r="C3683" s="3" t="str">
        <f>TEXT(Sales_Data[[#This Row],[OrderDate]],"mmmm")</f>
        <v>June</v>
      </c>
      <c r="D3683" s="3" t="str">
        <f t="shared" si="114"/>
        <v>2025</v>
      </c>
      <c r="E3683" t="s">
        <v>13</v>
      </c>
      <c r="F3683" t="s">
        <v>24</v>
      </c>
      <c r="G3683" t="s">
        <v>31</v>
      </c>
      <c r="H3683" t="s">
        <v>32</v>
      </c>
      <c r="I3683" t="s">
        <v>100</v>
      </c>
      <c r="J3683">
        <v>8</v>
      </c>
      <c r="K3683">
        <v>25000</v>
      </c>
      <c r="L3683" s="7">
        <f>Sales_Data[[#This Row],[OrderQuantity]] *Sales_Data[[#This Row],[UnitPrice]]</f>
        <v>200000</v>
      </c>
      <c r="M3683" s="7">
        <f>Sales_Data[[#This Row],[UnitPrice]]-Sales_Data[[#This Row],[UnitCost]]</f>
        <v>7000</v>
      </c>
      <c r="N3683" s="7">
        <f>Sales_Data[[#This Row],[Gross Revenue]]-Sales_Data[[#This Row],[Discount Amount ]]</f>
        <v>193000</v>
      </c>
      <c r="O3683" s="7">
        <f>Sales_Data[[#This Row],[OrderQuantity]] *Sales_Data[[#This Row],[UnitCost]]</f>
        <v>144000</v>
      </c>
      <c r="P3683" s="7">
        <f>Sales_Data[[#This Row],[ItemCost]] +Sales_Data[[#This Row],[ShippingCost]]</f>
        <v>145180.46</v>
      </c>
      <c r="Q3683" s="7">
        <f>Sales_Data[[#This Row],[Gross Revenue]]-Sales_Data[[#This Row],[TotalFinancialCost]]</f>
        <v>54819.540000000008</v>
      </c>
      <c r="R3683" s="7">
        <f>Sales_Data[[#This Row],[Actul Bill Amount]]-Sales_Data[[#This Row],[ShippingCost]]</f>
        <v>191819.54</v>
      </c>
      <c r="S3683">
        <v>875</v>
      </c>
      <c r="T3683">
        <v>1180.46</v>
      </c>
      <c r="U3683" t="s">
        <v>60</v>
      </c>
      <c r="V3683">
        <v>18000</v>
      </c>
      <c r="W3683" t="s">
        <v>33</v>
      </c>
      <c r="X3683" t="str">
        <f t="shared" si="115"/>
        <v>Delhi</v>
      </c>
    </row>
    <row r="3684" spans="1:24" x14ac:dyDescent="0.4">
      <c r="A3684">
        <v>103683</v>
      </c>
      <c r="B3684" s="5">
        <v>45931.461111111108</v>
      </c>
      <c r="C3684" s="3" t="str">
        <f>TEXT(Sales_Data[[#This Row],[OrderDate]],"mmmm")</f>
        <v>October</v>
      </c>
      <c r="D3684" s="3" t="str">
        <f t="shared" si="114"/>
        <v>2025</v>
      </c>
      <c r="E3684" t="s">
        <v>13</v>
      </c>
      <c r="F3684" t="s">
        <v>55</v>
      </c>
      <c r="G3684" t="s">
        <v>29</v>
      </c>
      <c r="H3684" t="s">
        <v>16</v>
      </c>
      <c r="I3684" t="s">
        <v>100</v>
      </c>
      <c r="J3684">
        <v>86</v>
      </c>
      <c r="K3684">
        <v>600</v>
      </c>
      <c r="L3684" s="7">
        <f>Sales_Data[[#This Row],[OrderQuantity]] *Sales_Data[[#This Row],[UnitPrice]]</f>
        <v>51600</v>
      </c>
      <c r="M3684" s="7">
        <f>Sales_Data[[#This Row],[UnitPrice]]-Sales_Data[[#This Row],[UnitCost]]</f>
        <v>250</v>
      </c>
      <c r="N3684" s="7">
        <f>Sales_Data[[#This Row],[Gross Revenue]]-Sales_Data[[#This Row],[Discount Amount ]]</f>
        <v>51350</v>
      </c>
      <c r="O3684" s="7">
        <f>Sales_Data[[#This Row],[OrderQuantity]] *Sales_Data[[#This Row],[UnitCost]]</f>
        <v>30100</v>
      </c>
      <c r="P3684" s="7">
        <f>Sales_Data[[#This Row],[ItemCost]] +Sales_Data[[#This Row],[ShippingCost]]</f>
        <v>30292.82</v>
      </c>
      <c r="Q3684" s="7">
        <f>Sales_Data[[#This Row],[Gross Revenue]]-Sales_Data[[#This Row],[TotalFinancialCost]]</f>
        <v>21307.18</v>
      </c>
      <c r="R3684" s="7">
        <f>Sales_Data[[#This Row],[Actul Bill Amount]]-Sales_Data[[#This Row],[ShippingCost]]</f>
        <v>51157.18</v>
      </c>
      <c r="S3684">
        <v>894</v>
      </c>
      <c r="T3684">
        <v>192.82</v>
      </c>
      <c r="U3684" t="s">
        <v>57</v>
      </c>
      <c r="V3684">
        <v>350</v>
      </c>
      <c r="W3684" t="s">
        <v>18</v>
      </c>
      <c r="X3684" t="str">
        <f t="shared" si="115"/>
        <v>Bengaluru</v>
      </c>
    </row>
    <row r="3685" spans="1:24" x14ac:dyDescent="0.4">
      <c r="A3685">
        <v>103684</v>
      </c>
      <c r="B3685" s="5">
        <v>45753.304166666669</v>
      </c>
      <c r="C3685" s="3" t="str">
        <f>TEXT(Sales_Data[[#This Row],[OrderDate]],"mmmm")</f>
        <v>April</v>
      </c>
      <c r="D3685" s="3" t="str">
        <f t="shared" si="114"/>
        <v>2025</v>
      </c>
      <c r="E3685" t="s">
        <v>48</v>
      </c>
      <c r="F3685" t="s">
        <v>24</v>
      </c>
      <c r="G3685" t="s">
        <v>15</v>
      </c>
      <c r="H3685" t="s">
        <v>16</v>
      </c>
      <c r="I3685" t="s">
        <v>100</v>
      </c>
      <c r="J3685">
        <v>15</v>
      </c>
      <c r="K3685">
        <v>45000</v>
      </c>
      <c r="L3685" s="7">
        <f>Sales_Data[[#This Row],[OrderQuantity]] *Sales_Data[[#This Row],[UnitPrice]]</f>
        <v>675000</v>
      </c>
      <c r="M3685" s="7">
        <f>Sales_Data[[#This Row],[UnitPrice]]-Sales_Data[[#This Row],[UnitCost]]</f>
        <v>13000</v>
      </c>
      <c r="N3685" s="7">
        <f>Sales_Data[[#This Row],[Gross Revenue]]-Sales_Data[[#This Row],[Discount Amount ]]</f>
        <v>662000</v>
      </c>
      <c r="O3685" s="7">
        <f>Sales_Data[[#This Row],[OrderQuantity]] *Sales_Data[[#This Row],[UnitCost]]</f>
        <v>480000</v>
      </c>
      <c r="P3685" s="7">
        <f>Sales_Data[[#This Row],[ItemCost]] +Sales_Data[[#This Row],[ShippingCost]]</f>
        <v>480511.2</v>
      </c>
      <c r="Q3685" s="7">
        <f>Sales_Data[[#This Row],[Gross Revenue]]-Sales_Data[[#This Row],[TotalFinancialCost]]</f>
        <v>194488.8</v>
      </c>
      <c r="R3685" s="7">
        <f>Sales_Data[[#This Row],[Actul Bill Amount]]-Sales_Data[[#This Row],[ShippingCost]]</f>
        <v>661488.80000000005</v>
      </c>
      <c r="S3685">
        <v>976</v>
      </c>
      <c r="T3685">
        <v>511.2</v>
      </c>
      <c r="U3685" t="s">
        <v>26</v>
      </c>
      <c r="V3685">
        <v>32000</v>
      </c>
      <c r="W3685" t="s">
        <v>18</v>
      </c>
      <c r="X3685" t="str">
        <f t="shared" si="115"/>
        <v>Bengaluru</v>
      </c>
    </row>
    <row r="3686" spans="1:24" x14ac:dyDescent="0.4">
      <c r="A3686">
        <v>103685</v>
      </c>
      <c r="B3686" s="5">
        <v>45871.742361111108</v>
      </c>
      <c r="C3686" s="3" t="str">
        <f>TEXT(Sales_Data[[#This Row],[OrderDate]],"mmmm")</f>
        <v>August</v>
      </c>
      <c r="D3686" s="3" t="str">
        <f t="shared" si="114"/>
        <v>2025</v>
      </c>
      <c r="E3686" t="s">
        <v>45</v>
      </c>
      <c r="F3686" t="s">
        <v>35</v>
      </c>
      <c r="G3686" t="s">
        <v>31</v>
      </c>
      <c r="H3686" t="s">
        <v>16</v>
      </c>
      <c r="I3686" t="s">
        <v>100</v>
      </c>
      <c r="J3686">
        <v>33</v>
      </c>
      <c r="K3686">
        <v>12000</v>
      </c>
      <c r="L3686" s="7">
        <f>Sales_Data[[#This Row],[OrderQuantity]] *Sales_Data[[#This Row],[UnitPrice]]</f>
        <v>396000</v>
      </c>
      <c r="M3686" s="7">
        <f>Sales_Data[[#This Row],[UnitPrice]]-Sales_Data[[#This Row],[UnitCost]]</f>
        <v>4000</v>
      </c>
      <c r="N3686" s="7">
        <f>Sales_Data[[#This Row],[Gross Revenue]]-Sales_Data[[#This Row],[Discount Amount ]]</f>
        <v>392000</v>
      </c>
      <c r="O3686" s="7">
        <f>Sales_Data[[#This Row],[OrderQuantity]] *Sales_Data[[#This Row],[UnitCost]]</f>
        <v>264000</v>
      </c>
      <c r="P3686" s="7">
        <f>Sales_Data[[#This Row],[ItemCost]] +Sales_Data[[#This Row],[ShippingCost]]</f>
        <v>264763.01</v>
      </c>
      <c r="Q3686" s="7">
        <f>Sales_Data[[#This Row],[Gross Revenue]]-Sales_Data[[#This Row],[TotalFinancialCost]]</f>
        <v>131236.99</v>
      </c>
      <c r="R3686" s="7">
        <f>Sales_Data[[#This Row],[Actul Bill Amount]]-Sales_Data[[#This Row],[ShippingCost]]</f>
        <v>391236.99</v>
      </c>
      <c r="S3686">
        <v>1193</v>
      </c>
      <c r="T3686">
        <v>763.01</v>
      </c>
      <c r="U3686" t="s">
        <v>36</v>
      </c>
      <c r="V3686">
        <v>8000</v>
      </c>
      <c r="W3686" t="s">
        <v>18</v>
      </c>
      <c r="X3686" t="str">
        <f t="shared" si="115"/>
        <v>Bengaluru</v>
      </c>
    </row>
    <row r="3687" spans="1:24" x14ac:dyDescent="0.4">
      <c r="A3687">
        <v>103686</v>
      </c>
      <c r="B3687" s="5">
        <v>45951.21597222222</v>
      </c>
      <c r="C3687" s="3" t="str">
        <f>TEXT(Sales_Data[[#This Row],[OrderDate]],"mmmm")</f>
        <v>October</v>
      </c>
      <c r="D3687" s="3" t="str">
        <f t="shared" si="114"/>
        <v>2025</v>
      </c>
      <c r="E3687" t="s">
        <v>50</v>
      </c>
      <c r="F3687" t="s">
        <v>24</v>
      </c>
      <c r="G3687" t="s">
        <v>15</v>
      </c>
      <c r="H3687" t="s">
        <v>32</v>
      </c>
      <c r="I3687" t="s">
        <v>100</v>
      </c>
      <c r="J3687">
        <v>63</v>
      </c>
      <c r="K3687">
        <v>25000</v>
      </c>
      <c r="L3687" s="7">
        <f>Sales_Data[[#This Row],[OrderQuantity]] *Sales_Data[[#This Row],[UnitPrice]]</f>
        <v>1575000</v>
      </c>
      <c r="M3687" s="7">
        <f>Sales_Data[[#This Row],[UnitPrice]]-Sales_Data[[#This Row],[UnitCost]]</f>
        <v>7000</v>
      </c>
      <c r="N3687" s="7">
        <f>Sales_Data[[#This Row],[Gross Revenue]]-Sales_Data[[#This Row],[Discount Amount ]]</f>
        <v>1568000</v>
      </c>
      <c r="O3687" s="7">
        <f>Sales_Data[[#This Row],[OrderQuantity]] *Sales_Data[[#This Row],[UnitCost]]</f>
        <v>1134000</v>
      </c>
      <c r="P3687" s="7">
        <f>Sales_Data[[#This Row],[ItemCost]] +Sales_Data[[#This Row],[ShippingCost]]</f>
        <v>1134630.5</v>
      </c>
      <c r="Q3687" s="7">
        <f>Sales_Data[[#This Row],[Gross Revenue]]-Sales_Data[[#This Row],[TotalFinancialCost]]</f>
        <v>440369.5</v>
      </c>
      <c r="R3687" s="7">
        <f>Sales_Data[[#This Row],[Actul Bill Amount]]-Sales_Data[[#This Row],[ShippingCost]]</f>
        <v>1567369.5</v>
      </c>
      <c r="S3687">
        <v>346</v>
      </c>
      <c r="T3687">
        <v>630.5</v>
      </c>
      <c r="U3687" t="s">
        <v>60</v>
      </c>
      <c r="V3687">
        <v>18000</v>
      </c>
      <c r="W3687" t="s">
        <v>33</v>
      </c>
      <c r="X3687" t="str">
        <f t="shared" si="115"/>
        <v>Delhi</v>
      </c>
    </row>
    <row r="3688" spans="1:24" x14ac:dyDescent="0.4">
      <c r="A3688">
        <v>103687</v>
      </c>
      <c r="B3688" s="5">
        <v>45866.519444444442</v>
      </c>
      <c r="C3688" s="3" t="str">
        <f>TEXT(Sales_Data[[#This Row],[OrderDate]],"mmmm")</f>
        <v>July</v>
      </c>
      <c r="D3688" s="3" t="str">
        <f t="shared" si="114"/>
        <v>2025</v>
      </c>
      <c r="E3688" t="s">
        <v>23</v>
      </c>
      <c r="F3688" t="s">
        <v>28</v>
      </c>
      <c r="G3688" t="s">
        <v>29</v>
      </c>
      <c r="H3688" t="s">
        <v>20</v>
      </c>
      <c r="I3688" t="s">
        <v>100</v>
      </c>
      <c r="J3688">
        <v>25</v>
      </c>
      <c r="K3688">
        <v>2500</v>
      </c>
      <c r="L3688" s="7">
        <f>Sales_Data[[#This Row],[OrderQuantity]] *Sales_Data[[#This Row],[UnitPrice]]</f>
        <v>62500</v>
      </c>
      <c r="M3688" s="7">
        <f>Sales_Data[[#This Row],[UnitPrice]]-Sales_Data[[#This Row],[UnitCost]]</f>
        <v>1000</v>
      </c>
      <c r="N3688" s="7">
        <f>Sales_Data[[#This Row],[Gross Revenue]]-Sales_Data[[#This Row],[Discount Amount ]]</f>
        <v>61500</v>
      </c>
      <c r="O3688" s="7">
        <f>Sales_Data[[#This Row],[OrderQuantity]] *Sales_Data[[#This Row],[UnitCost]]</f>
        <v>37500</v>
      </c>
      <c r="P3688" s="7">
        <f>Sales_Data[[#This Row],[ItemCost]] +Sales_Data[[#This Row],[ShippingCost]]</f>
        <v>38152.559999999998</v>
      </c>
      <c r="Q3688" s="7">
        <f>Sales_Data[[#This Row],[Gross Revenue]]-Sales_Data[[#This Row],[TotalFinancialCost]]</f>
        <v>24347.440000000002</v>
      </c>
      <c r="R3688" s="7">
        <f>Sales_Data[[#This Row],[Actul Bill Amount]]-Sales_Data[[#This Row],[ShippingCost]]</f>
        <v>60847.44</v>
      </c>
      <c r="S3688">
        <v>641</v>
      </c>
      <c r="T3688">
        <v>652.55999999999995</v>
      </c>
      <c r="U3688" t="s">
        <v>54</v>
      </c>
      <c r="V3688">
        <v>1500</v>
      </c>
      <c r="W3688" t="s">
        <v>22</v>
      </c>
      <c r="X3688" t="str">
        <f t="shared" si="115"/>
        <v>Nagpur</v>
      </c>
    </row>
    <row r="3689" spans="1:24" x14ac:dyDescent="0.4">
      <c r="A3689">
        <v>103688</v>
      </c>
      <c r="B3689" s="5">
        <v>46000.066666666666</v>
      </c>
      <c r="C3689" s="3" t="str">
        <f>TEXT(Sales_Data[[#This Row],[OrderDate]],"mmmm")</f>
        <v>December</v>
      </c>
      <c r="D3689" s="3" t="str">
        <f t="shared" si="114"/>
        <v>2025</v>
      </c>
      <c r="E3689" t="s">
        <v>39</v>
      </c>
      <c r="F3689" t="s">
        <v>40</v>
      </c>
      <c r="G3689" t="s">
        <v>31</v>
      </c>
      <c r="H3689" t="s">
        <v>16</v>
      </c>
      <c r="I3689" t="s">
        <v>100</v>
      </c>
      <c r="J3689">
        <v>17</v>
      </c>
      <c r="K3689">
        <v>5500</v>
      </c>
      <c r="L3689" s="7">
        <f>Sales_Data[[#This Row],[OrderQuantity]] *Sales_Data[[#This Row],[UnitPrice]]</f>
        <v>93500</v>
      </c>
      <c r="M3689" s="7">
        <f>Sales_Data[[#This Row],[UnitPrice]]-Sales_Data[[#This Row],[UnitCost]]</f>
        <v>2000</v>
      </c>
      <c r="N3689" s="7">
        <f>Sales_Data[[#This Row],[Gross Revenue]]-Sales_Data[[#This Row],[Discount Amount ]]</f>
        <v>91500</v>
      </c>
      <c r="O3689" s="7">
        <f>Sales_Data[[#This Row],[OrderQuantity]] *Sales_Data[[#This Row],[UnitCost]]</f>
        <v>59500</v>
      </c>
      <c r="P3689" s="7">
        <f>Sales_Data[[#This Row],[ItemCost]] +Sales_Data[[#This Row],[ShippingCost]]</f>
        <v>60416.59</v>
      </c>
      <c r="Q3689" s="7">
        <f>Sales_Data[[#This Row],[Gross Revenue]]-Sales_Data[[#This Row],[TotalFinancialCost]]</f>
        <v>33083.410000000003</v>
      </c>
      <c r="R3689" s="7">
        <f>Sales_Data[[#This Row],[Actul Bill Amount]]-Sales_Data[[#This Row],[ShippingCost]]</f>
        <v>90583.41</v>
      </c>
      <c r="S3689">
        <v>550</v>
      </c>
      <c r="T3689">
        <v>916.59</v>
      </c>
      <c r="U3689" t="s">
        <v>41</v>
      </c>
      <c r="V3689">
        <v>3500</v>
      </c>
      <c r="W3689" t="s">
        <v>18</v>
      </c>
      <c r="X3689" t="str">
        <f t="shared" si="115"/>
        <v>Bengaluru</v>
      </c>
    </row>
    <row r="3690" spans="1:24" x14ac:dyDescent="0.4">
      <c r="A3690">
        <v>103689</v>
      </c>
      <c r="B3690" s="5">
        <v>45745.742361111108</v>
      </c>
      <c r="C3690" s="3" t="str">
        <f>TEXT(Sales_Data[[#This Row],[OrderDate]],"mmmm")</f>
        <v>March</v>
      </c>
      <c r="D3690" s="3" t="str">
        <f t="shared" si="114"/>
        <v>2025</v>
      </c>
      <c r="E3690" t="s">
        <v>34</v>
      </c>
      <c r="F3690" t="s">
        <v>28</v>
      </c>
      <c r="G3690" t="s">
        <v>15</v>
      </c>
      <c r="H3690" t="s">
        <v>25</v>
      </c>
      <c r="I3690" t="s">
        <v>100</v>
      </c>
      <c r="J3690">
        <v>1</v>
      </c>
      <c r="K3690">
        <v>2500</v>
      </c>
      <c r="L3690" s="7">
        <f>Sales_Data[[#This Row],[OrderQuantity]] *Sales_Data[[#This Row],[UnitPrice]]</f>
        <v>2500</v>
      </c>
      <c r="M3690" s="7">
        <f>Sales_Data[[#This Row],[UnitPrice]]-Sales_Data[[#This Row],[UnitCost]]</f>
        <v>1000</v>
      </c>
      <c r="N3690" s="7">
        <f>Sales_Data[[#This Row],[Gross Revenue]]-Sales_Data[[#This Row],[Discount Amount ]]</f>
        <v>1500</v>
      </c>
      <c r="O3690" s="7">
        <f>Sales_Data[[#This Row],[OrderQuantity]] *Sales_Data[[#This Row],[UnitCost]]</f>
        <v>1500</v>
      </c>
      <c r="P3690" s="7">
        <f>Sales_Data[[#This Row],[ItemCost]] +Sales_Data[[#This Row],[ShippingCost]]</f>
        <v>2253.04</v>
      </c>
      <c r="Q3690" s="7">
        <f>Sales_Data[[#This Row],[Gross Revenue]]-Sales_Data[[#This Row],[TotalFinancialCost]]</f>
        <v>246.96000000000004</v>
      </c>
      <c r="R3690" s="7">
        <f>Sales_Data[[#This Row],[Actul Bill Amount]]-Sales_Data[[#This Row],[ShippingCost]]</f>
        <v>746.96</v>
      </c>
      <c r="S3690">
        <v>1107</v>
      </c>
      <c r="T3690">
        <v>753.04</v>
      </c>
      <c r="U3690" t="s">
        <v>54</v>
      </c>
      <c r="V3690">
        <v>1500</v>
      </c>
      <c r="W3690" t="s">
        <v>27</v>
      </c>
      <c r="X3690" t="str">
        <f t="shared" si="115"/>
        <v>Mumbai</v>
      </c>
    </row>
    <row r="3691" spans="1:24" x14ac:dyDescent="0.4">
      <c r="A3691">
        <v>103690</v>
      </c>
      <c r="B3691" s="5">
        <v>45963.37222222222</v>
      </c>
      <c r="C3691" s="3" t="str">
        <f>TEXT(Sales_Data[[#This Row],[OrderDate]],"mmmm")</f>
        <v>November</v>
      </c>
      <c r="D3691" s="3" t="str">
        <f t="shared" si="114"/>
        <v>2025</v>
      </c>
      <c r="E3691" t="s">
        <v>45</v>
      </c>
      <c r="F3691" t="s">
        <v>28</v>
      </c>
      <c r="G3691" t="s">
        <v>15</v>
      </c>
      <c r="H3691" t="s">
        <v>16</v>
      </c>
      <c r="I3691" t="s">
        <v>100</v>
      </c>
      <c r="J3691">
        <v>51</v>
      </c>
      <c r="K3691">
        <v>2500</v>
      </c>
      <c r="L3691" s="7">
        <f>Sales_Data[[#This Row],[OrderQuantity]] *Sales_Data[[#This Row],[UnitPrice]]</f>
        <v>127500</v>
      </c>
      <c r="M3691" s="7">
        <f>Sales_Data[[#This Row],[UnitPrice]]-Sales_Data[[#This Row],[UnitCost]]</f>
        <v>1000</v>
      </c>
      <c r="N3691" s="7">
        <f>Sales_Data[[#This Row],[Gross Revenue]]-Sales_Data[[#This Row],[Discount Amount ]]</f>
        <v>126500</v>
      </c>
      <c r="O3691" s="7">
        <f>Sales_Data[[#This Row],[OrderQuantity]] *Sales_Data[[#This Row],[UnitCost]]</f>
        <v>76500</v>
      </c>
      <c r="P3691" s="7">
        <f>Sales_Data[[#This Row],[ItemCost]] +Sales_Data[[#This Row],[ShippingCost]]</f>
        <v>76831.47</v>
      </c>
      <c r="Q3691" s="7">
        <f>Sales_Data[[#This Row],[Gross Revenue]]-Sales_Data[[#This Row],[TotalFinancialCost]]</f>
        <v>50668.53</v>
      </c>
      <c r="R3691" s="7">
        <f>Sales_Data[[#This Row],[Actul Bill Amount]]-Sales_Data[[#This Row],[ShippingCost]]</f>
        <v>126168.53</v>
      </c>
      <c r="S3691">
        <v>695</v>
      </c>
      <c r="T3691">
        <v>331.47</v>
      </c>
      <c r="U3691" t="s">
        <v>54</v>
      </c>
      <c r="V3691">
        <v>1500</v>
      </c>
      <c r="W3691" t="s">
        <v>18</v>
      </c>
      <c r="X3691" t="str">
        <f t="shared" si="115"/>
        <v>Bengaluru</v>
      </c>
    </row>
    <row r="3692" spans="1:24" x14ac:dyDescent="0.4">
      <c r="A3692">
        <v>103691</v>
      </c>
      <c r="B3692" s="5">
        <v>45921.032638888886</v>
      </c>
      <c r="C3692" s="3" t="str">
        <f>TEXT(Sales_Data[[#This Row],[OrderDate]],"mmmm")</f>
        <v>September</v>
      </c>
      <c r="D3692" s="3" t="str">
        <f t="shared" si="114"/>
        <v>2025</v>
      </c>
      <c r="E3692" t="s">
        <v>13</v>
      </c>
      <c r="F3692" t="s">
        <v>14</v>
      </c>
      <c r="G3692" t="s">
        <v>29</v>
      </c>
      <c r="H3692" t="s">
        <v>20</v>
      </c>
      <c r="I3692" t="s">
        <v>100</v>
      </c>
      <c r="J3692">
        <v>73</v>
      </c>
      <c r="K3692">
        <v>6500</v>
      </c>
      <c r="L3692" s="7">
        <f>Sales_Data[[#This Row],[OrderQuantity]] *Sales_Data[[#This Row],[UnitPrice]]</f>
        <v>474500</v>
      </c>
      <c r="M3692" s="7">
        <f>Sales_Data[[#This Row],[UnitPrice]]-Sales_Data[[#This Row],[UnitCost]]</f>
        <v>2300</v>
      </c>
      <c r="N3692" s="7">
        <f>Sales_Data[[#This Row],[Gross Revenue]]-Sales_Data[[#This Row],[Discount Amount ]]</f>
        <v>472200</v>
      </c>
      <c r="O3692" s="7">
        <f>Sales_Data[[#This Row],[OrderQuantity]] *Sales_Data[[#This Row],[UnitCost]]</f>
        <v>306600</v>
      </c>
      <c r="P3692" s="7">
        <f>Sales_Data[[#This Row],[ItemCost]] +Sales_Data[[#This Row],[ShippingCost]]</f>
        <v>306923.76</v>
      </c>
      <c r="Q3692" s="7">
        <f>Sales_Data[[#This Row],[Gross Revenue]]-Sales_Data[[#This Row],[TotalFinancialCost]]</f>
        <v>167576.24</v>
      </c>
      <c r="R3692" s="7">
        <f>Sales_Data[[#This Row],[Actul Bill Amount]]-Sales_Data[[#This Row],[ShippingCost]]</f>
        <v>471876.24</v>
      </c>
      <c r="S3692">
        <v>528</v>
      </c>
      <c r="T3692">
        <v>323.76</v>
      </c>
      <c r="U3692" t="s">
        <v>21</v>
      </c>
      <c r="V3692">
        <v>4200</v>
      </c>
      <c r="W3692" t="s">
        <v>22</v>
      </c>
      <c r="X3692" t="str">
        <f t="shared" si="115"/>
        <v>Nagpur</v>
      </c>
    </row>
    <row r="3693" spans="1:24" x14ac:dyDescent="0.4">
      <c r="A3693">
        <v>103692</v>
      </c>
      <c r="B3693" s="5">
        <v>45982.240277777775</v>
      </c>
      <c r="C3693" s="3" t="str">
        <f>TEXT(Sales_Data[[#This Row],[OrderDate]],"mmmm")</f>
        <v>November</v>
      </c>
      <c r="D3693" s="3" t="str">
        <f t="shared" si="114"/>
        <v>2025</v>
      </c>
      <c r="E3693" t="s">
        <v>34</v>
      </c>
      <c r="F3693" t="s">
        <v>55</v>
      </c>
      <c r="G3693" t="s">
        <v>15</v>
      </c>
      <c r="H3693" t="s">
        <v>25</v>
      </c>
      <c r="I3693" t="s">
        <v>100</v>
      </c>
      <c r="J3693">
        <v>98</v>
      </c>
      <c r="K3693">
        <v>1200</v>
      </c>
      <c r="L3693" s="7">
        <f>Sales_Data[[#This Row],[OrderQuantity]] *Sales_Data[[#This Row],[UnitPrice]]</f>
        <v>117600</v>
      </c>
      <c r="M3693" s="7">
        <f>Sales_Data[[#This Row],[UnitPrice]]-Sales_Data[[#This Row],[UnitCost]]</f>
        <v>400</v>
      </c>
      <c r="N3693" s="7">
        <f>Sales_Data[[#This Row],[Gross Revenue]]-Sales_Data[[#This Row],[Discount Amount ]]</f>
        <v>117200</v>
      </c>
      <c r="O3693" s="7">
        <f>Sales_Data[[#This Row],[OrderQuantity]] *Sales_Data[[#This Row],[UnitCost]]</f>
        <v>78400</v>
      </c>
      <c r="P3693" s="7">
        <f>Sales_Data[[#This Row],[ItemCost]] +Sales_Data[[#This Row],[ShippingCost]]</f>
        <v>78917.98</v>
      </c>
      <c r="Q3693" s="7">
        <f>Sales_Data[[#This Row],[Gross Revenue]]-Sales_Data[[#This Row],[TotalFinancialCost]]</f>
        <v>38682.020000000004</v>
      </c>
      <c r="R3693" s="7">
        <f>Sales_Data[[#This Row],[Actul Bill Amount]]-Sales_Data[[#This Row],[ShippingCost]]</f>
        <v>116682.02</v>
      </c>
      <c r="S3693">
        <v>380</v>
      </c>
      <c r="T3693">
        <v>517.98</v>
      </c>
      <c r="U3693" t="s">
        <v>58</v>
      </c>
      <c r="V3693">
        <v>800</v>
      </c>
      <c r="W3693" t="s">
        <v>27</v>
      </c>
      <c r="X3693" t="str">
        <f t="shared" si="115"/>
        <v>Mumbai</v>
      </c>
    </row>
    <row r="3694" spans="1:24" x14ac:dyDescent="0.4">
      <c r="A3694">
        <v>103693</v>
      </c>
      <c r="B3694" s="5">
        <v>45977.563888888886</v>
      </c>
      <c r="C3694" s="3" t="str">
        <f>TEXT(Sales_Data[[#This Row],[OrderDate]],"mmmm")</f>
        <v>November</v>
      </c>
      <c r="D3694" s="3" t="str">
        <f t="shared" si="114"/>
        <v>2025</v>
      </c>
      <c r="E3694" t="s">
        <v>42</v>
      </c>
      <c r="F3694" t="s">
        <v>43</v>
      </c>
      <c r="G3694" t="s">
        <v>31</v>
      </c>
      <c r="H3694" t="s">
        <v>16</v>
      </c>
      <c r="I3694" t="s">
        <v>100</v>
      </c>
      <c r="J3694">
        <v>31</v>
      </c>
      <c r="K3694">
        <v>2800</v>
      </c>
      <c r="L3694" s="7">
        <f>Sales_Data[[#This Row],[OrderQuantity]] *Sales_Data[[#This Row],[UnitPrice]]</f>
        <v>86800</v>
      </c>
      <c r="M3694" s="7">
        <f>Sales_Data[[#This Row],[UnitPrice]]-Sales_Data[[#This Row],[UnitCost]]</f>
        <v>1300</v>
      </c>
      <c r="N3694" s="7">
        <f>Sales_Data[[#This Row],[Gross Revenue]]-Sales_Data[[#This Row],[Discount Amount ]]</f>
        <v>85500</v>
      </c>
      <c r="O3694" s="7">
        <f>Sales_Data[[#This Row],[OrderQuantity]] *Sales_Data[[#This Row],[UnitCost]]</f>
        <v>46500</v>
      </c>
      <c r="P3694" s="7">
        <f>Sales_Data[[#This Row],[ItemCost]] +Sales_Data[[#This Row],[ShippingCost]]</f>
        <v>47071.46</v>
      </c>
      <c r="Q3694" s="7">
        <f>Sales_Data[[#This Row],[Gross Revenue]]-Sales_Data[[#This Row],[TotalFinancialCost]]</f>
        <v>39728.54</v>
      </c>
      <c r="R3694" s="7">
        <f>Sales_Data[[#This Row],[Actul Bill Amount]]-Sales_Data[[#This Row],[ShippingCost]]</f>
        <v>84928.54</v>
      </c>
      <c r="S3694">
        <v>547</v>
      </c>
      <c r="T3694">
        <v>571.46</v>
      </c>
      <c r="U3694" t="s">
        <v>61</v>
      </c>
      <c r="V3694">
        <v>1500</v>
      </c>
      <c r="W3694" t="s">
        <v>18</v>
      </c>
      <c r="X3694" t="str">
        <f t="shared" si="115"/>
        <v>Bengaluru</v>
      </c>
    </row>
    <row r="3695" spans="1:24" x14ac:dyDescent="0.4">
      <c r="A3695">
        <v>103694</v>
      </c>
      <c r="B3695" s="5">
        <v>45814.211805555555</v>
      </c>
      <c r="C3695" s="3" t="str">
        <f>TEXT(Sales_Data[[#This Row],[OrderDate]],"mmmm")</f>
        <v>June</v>
      </c>
      <c r="D3695" s="3" t="str">
        <f t="shared" si="114"/>
        <v>2025</v>
      </c>
      <c r="E3695" t="s">
        <v>48</v>
      </c>
      <c r="F3695" t="s">
        <v>14</v>
      </c>
      <c r="G3695" t="s">
        <v>15</v>
      </c>
      <c r="H3695" t="s">
        <v>20</v>
      </c>
      <c r="I3695" t="s">
        <v>100</v>
      </c>
      <c r="J3695">
        <v>66</v>
      </c>
      <c r="K3695">
        <v>3200</v>
      </c>
      <c r="L3695" s="7">
        <f>Sales_Data[[#This Row],[OrderQuantity]] *Sales_Data[[#This Row],[UnitPrice]]</f>
        <v>211200</v>
      </c>
      <c r="M3695" s="7">
        <f>Sales_Data[[#This Row],[UnitPrice]]-Sales_Data[[#This Row],[UnitCost]]</f>
        <v>1200</v>
      </c>
      <c r="N3695" s="7">
        <f>Sales_Data[[#This Row],[Gross Revenue]]-Sales_Data[[#This Row],[Discount Amount ]]</f>
        <v>210000</v>
      </c>
      <c r="O3695" s="7">
        <f>Sales_Data[[#This Row],[OrderQuantity]] *Sales_Data[[#This Row],[UnitCost]]</f>
        <v>132000</v>
      </c>
      <c r="P3695" s="7">
        <f>Sales_Data[[#This Row],[ItemCost]] +Sales_Data[[#This Row],[ShippingCost]]</f>
        <v>133083.03</v>
      </c>
      <c r="Q3695" s="7">
        <f>Sales_Data[[#This Row],[Gross Revenue]]-Sales_Data[[#This Row],[TotalFinancialCost]]</f>
        <v>78116.97</v>
      </c>
      <c r="R3695" s="7">
        <f>Sales_Data[[#This Row],[Actul Bill Amount]]-Sales_Data[[#This Row],[ShippingCost]]</f>
        <v>208916.97</v>
      </c>
      <c r="S3695">
        <v>437</v>
      </c>
      <c r="T3695">
        <v>1083.03</v>
      </c>
      <c r="U3695" t="s">
        <v>17</v>
      </c>
      <c r="V3695">
        <v>2000</v>
      </c>
      <c r="W3695" t="s">
        <v>22</v>
      </c>
      <c r="X3695" t="str">
        <f t="shared" si="115"/>
        <v>Nagpur</v>
      </c>
    </row>
    <row r="3696" spans="1:24" x14ac:dyDescent="0.4">
      <c r="A3696">
        <v>103695</v>
      </c>
      <c r="B3696" s="5">
        <v>45813.742361111108</v>
      </c>
      <c r="C3696" s="3" t="str">
        <f>TEXT(Sales_Data[[#This Row],[OrderDate]],"mmmm")</f>
        <v>June</v>
      </c>
      <c r="D3696" s="3" t="str">
        <f t="shared" si="114"/>
        <v>2025</v>
      </c>
      <c r="E3696" t="s">
        <v>13</v>
      </c>
      <c r="F3696" t="s">
        <v>43</v>
      </c>
      <c r="G3696" t="s">
        <v>31</v>
      </c>
      <c r="H3696" t="s">
        <v>20</v>
      </c>
      <c r="I3696" t="s">
        <v>100</v>
      </c>
      <c r="J3696">
        <v>41</v>
      </c>
      <c r="K3696">
        <v>4500</v>
      </c>
      <c r="L3696" s="7">
        <f>Sales_Data[[#This Row],[OrderQuantity]] *Sales_Data[[#This Row],[UnitPrice]]</f>
        <v>184500</v>
      </c>
      <c r="M3696" s="7">
        <f>Sales_Data[[#This Row],[UnitPrice]]-Sales_Data[[#This Row],[UnitCost]]</f>
        <v>2000</v>
      </c>
      <c r="N3696" s="7">
        <f>Sales_Data[[#This Row],[Gross Revenue]]-Sales_Data[[#This Row],[Discount Amount ]]</f>
        <v>182500</v>
      </c>
      <c r="O3696" s="7">
        <f>Sales_Data[[#This Row],[OrderQuantity]] *Sales_Data[[#This Row],[UnitCost]]</f>
        <v>102500</v>
      </c>
      <c r="P3696" s="7">
        <f>Sales_Data[[#This Row],[ItemCost]] +Sales_Data[[#This Row],[ShippingCost]]</f>
        <v>102878.93</v>
      </c>
      <c r="Q3696" s="7">
        <f>Sales_Data[[#This Row],[Gross Revenue]]-Sales_Data[[#This Row],[TotalFinancialCost]]</f>
        <v>81621.070000000007</v>
      </c>
      <c r="R3696" s="7">
        <f>Sales_Data[[#This Row],[Actul Bill Amount]]-Sales_Data[[#This Row],[ShippingCost]]</f>
        <v>182121.07</v>
      </c>
      <c r="S3696">
        <v>527</v>
      </c>
      <c r="T3696">
        <v>378.93</v>
      </c>
      <c r="U3696" t="s">
        <v>44</v>
      </c>
      <c r="V3696">
        <v>2500</v>
      </c>
      <c r="W3696" t="s">
        <v>22</v>
      </c>
      <c r="X3696" t="str">
        <f t="shared" si="115"/>
        <v>Nagpur</v>
      </c>
    </row>
    <row r="3697" spans="1:24" x14ac:dyDescent="0.4">
      <c r="A3697">
        <v>103696</v>
      </c>
      <c r="B3697" s="5">
        <v>45796.45</v>
      </c>
      <c r="C3697" s="3" t="str">
        <f>TEXT(Sales_Data[[#This Row],[OrderDate]],"mmmm")</f>
        <v>May</v>
      </c>
      <c r="D3697" s="3" t="str">
        <f t="shared" si="114"/>
        <v>2025</v>
      </c>
      <c r="E3697" t="s">
        <v>23</v>
      </c>
      <c r="F3697" t="s">
        <v>40</v>
      </c>
      <c r="G3697" t="s">
        <v>31</v>
      </c>
      <c r="H3697" t="s">
        <v>16</v>
      </c>
      <c r="I3697" t="s">
        <v>100</v>
      </c>
      <c r="J3697">
        <v>10</v>
      </c>
      <c r="K3697">
        <v>1500</v>
      </c>
      <c r="L3697" s="7">
        <f>Sales_Data[[#This Row],[OrderQuantity]] *Sales_Data[[#This Row],[UnitPrice]]</f>
        <v>15000</v>
      </c>
      <c r="M3697" s="7">
        <f>Sales_Data[[#This Row],[UnitPrice]]-Sales_Data[[#This Row],[UnitCost]]</f>
        <v>700</v>
      </c>
      <c r="N3697" s="7">
        <f>Sales_Data[[#This Row],[Gross Revenue]]-Sales_Data[[#This Row],[Discount Amount ]]</f>
        <v>14300</v>
      </c>
      <c r="O3697" s="7">
        <f>Sales_Data[[#This Row],[OrderQuantity]] *Sales_Data[[#This Row],[UnitCost]]</f>
        <v>8000</v>
      </c>
      <c r="P3697" s="7">
        <f>Sales_Data[[#This Row],[ItemCost]] +Sales_Data[[#This Row],[ShippingCost]]</f>
        <v>8818.44</v>
      </c>
      <c r="Q3697" s="7">
        <f>Sales_Data[[#This Row],[Gross Revenue]]-Sales_Data[[#This Row],[TotalFinancialCost]]</f>
        <v>6181.5599999999995</v>
      </c>
      <c r="R3697" s="7">
        <f>Sales_Data[[#This Row],[Actul Bill Amount]]-Sales_Data[[#This Row],[ShippingCost]]</f>
        <v>13481.56</v>
      </c>
      <c r="S3697">
        <v>649</v>
      </c>
      <c r="T3697">
        <v>818.44</v>
      </c>
      <c r="U3697" t="s">
        <v>52</v>
      </c>
      <c r="V3697">
        <v>800</v>
      </c>
      <c r="W3697" t="s">
        <v>18</v>
      </c>
      <c r="X3697" t="str">
        <f t="shared" si="115"/>
        <v>Bengaluru</v>
      </c>
    </row>
    <row r="3698" spans="1:24" x14ac:dyDescent="0.4">
      <c r="A3698">
        <v>103697</v>
      </c>
      <c r="B3698" s="5">
        <v>45778.284722222219</v>
      </c>
      <c r="C3698" s="3" t="str">
        <f>TEXT(Sales_Data[[#This Row],[OrderDate]],"mmmm")</f>
        <v>May</v>
      </c>
      <c r="D3698" s="3" t="str">
        <f t="shared" si="114"/>
        <v>2025</v>
      </c>
      <c r="E3698" t="s">
        <v>13</v>
      </c>
      <c r="F3698" t="s">
        <v>46</v>
      </c>
      <c r="G3698" t="s">
        <v>29</v>
      </c>
      <c r="H3698" t="s">
        <v>37</v>
      </c>
      <c r="I3698" t="s">
        <v>100</v>
      </c>
      <c r="J3698">
        <v>73</v>
      </c>
      <c r="K3698">
        <v>15000</v>
      </c>
      <c r="L3698" s="7">
        <f>Sales_Data[[#This Row],[OrderQuantity]] *Sales_Data[[#This Row],[UnitPrice]]</f>
        <v>1095000</v>
      </c>
      <c r="M3698" s="7">
        <f>Sales_Data[[#This Row],[UnitPrice]]-Sales_Data[[#This Row],[UnitCost]]</f>
        <v>5500</v>
      </c>
      <c r="N3698" s="7">
        <f>Sales_Data[[#This Row],[Gross Revenue]]-Sales_Data[[#This Row],[Discount Amount ]]</f>
        <v>1089500</v>
      </c>
      <c r="O3698" s="7">
        <f>Sales_Data[[#This Row],[OrderQuantity]] *Sales_Data[[#This Row],[UnitCost]]</f>
        <v>693500</v>
      </c>
      <c r="P3698" s="7">
        <f>Sales_Data[[#This Row],[ItemCost]] +Sales_Data[[#This Row],[ShippingCost]]</f>
        <v>694283.48</v>
      </c>
      <c r="Q3698" s="7">
        <f>Sales_Data[[#This Row],[Gross Revenue]]-Sales_Data[[#This Row],[TotalFinancialCost]]</f>
        <v>400716.52</v>
      </c>
      <c r="R3698" s="7">
        <f>Sales_Data[[#This Row],[Actul Bill Amount]]-Sales_Data[[#This Row],[ShippingCost]]</f>
        <v>1088716.52</v>
      </c>
      <c r="S3698">
        <v>1188</v>
      </c>
      <c r="T3698">
        <v>783.48</v>
      </c>
      <c r="U3698" t="s">
        <v>53</v>
      </c>
      <c r="V3698">
        <v>9500</v>
      </c>
      <c r="W3698" t="s">
        <v>38</v>
      </c>
      <c r="X3698" t="str">
        <f t="shared" si="115"/>
        <v>Kolkata</v>
      </c>
    </row>
    <row r="3699" spans="1:24" x14ac:dyDescent="0.4">
      <c r="A3699">
        <v>103698</v>
      </c>
      <c r="B3699" s="5">
        <v>45722.15625</v>
      </c>
      <c r="C3699" s="3" t="str">
        <f>TEXT(Sales_Data[[#This Row],[OrderDate]],"mmmm")</f>
        <v>March</v>
      </c>
      <c r="D3699" s="3" t="str">
        <f t="shared" si="114"/>
        <v>2025</v>
      </c>
      <c r="E3699" t="s">
        <v>50</v>
      </c>
      <c r="F3699" t="s">
        <v>24</v>
      </c>
      <c r="G3699" t="s">
        <v>15</v>
      </c>
      <c r="H3699" t="s">
        <v>16</v>
      </c>
      <c r="I3699" t="s">
        <v>100</v>
      </c>
      <c r="J3699">
        <v>12</v>
      </c>
      <c r="K3699">
        <v>3500</v>
      </c>
      <c r="L3699" s="7">
        <f>Sales_Data[[#This Row],[OrderQuantity]] *Sales_Data[[#This Row],[UnitPrice]]</f>
        <v>42000</v>
      </c>
      <c r="M3699" s="7">
        <f>Sales_Data[[#This Row],[UnitPrice]]-Sales_Data[[#This Row],[UnitCost]]</f>
        <v>1300</v>
      </c>
      <c r="N3699" s="7">
        <f>Sales_Data[[#This Row],[Gross Revenue]]-Sales_Data[[#This Row],[Discount Amount ]]</f>
        <v>40700</v>
      </c>
      <c r="O3699" s="7">
        <f>Sales_Data[[#This Row],[OrderQuantity]] *Sales_Data[[#This Row],[UnitCost]]</f>
        <v>26400</v>
      </c>
      <c r="P3699" s="7">
        <f>Sales_Data[[#This Row],[ItemCost]] +Sales_Data[[#This Row],[ShippingCost]]</f>
        <v>26840.61</v>
      </c>
      <c r="Q3699" s="7">
        <f>Sales_Data[[#This Row],[Gross Revenue]]-Sales_Data[[#This Row],[TotalFinancialCost]]</f>
        <v>15159.39</v>
      </c>
      <c r="R3699" s="7">
        <f>Sales_Data[[#This Row],[Actul Bill Amount]]-Sales_Data[[#This Row],[ShippingCost]]</f>
        <v>40259.39</v>
      </c>
      <c r="S3699">
        <v>922</v>
      </c>
      <c r="T3699">
        <v>440.61</v>
      </c>
      <c r="U3699" t="s">
        <v>59</v>
      </c>
      <c r="V3699">
        <v>2200</v>
      </c>
      <c r="W3699" t="s">
        <v>18</v>
      </c>
      <c r="X3699" t="str">
        <f t="shared" si="115"/>
        <v>Bengaluru</v>
      </c>
    </row>
    <row r="3700" spans="1:24" x14ac:dyDescent="0.4">
      <c r="A3700">
        <v>103699</v>
      </c>
      <c r="B3700" s="5">
        <v>45764.134722222225</v>
      </c>
      <c r="C3700" s="3" t="str">
        <f>TEXT(Sales_Data[[#This Row],[OrderDate]],"mmmm")</f>
        <v>April</v>
      </c>
      <c r="D3700" s="3" t="str">
        <f t="shared" si="114"/>
        <v>2025</v>
      </c>
      <c r="E3700" t="s">
        <v>42</v>
      </c>
      <c r="F3700" t="s">
        <v>43</v>
      </c>
      <c r="G3700" t="s">
        <v>29</v>
      </c>
      <c r="H3700" t="s">
        <v>25</v>
      </c>
      <c r="I3700" t="s">
        <v>100</v>
      </c>
      <c r="J3700">
        <v>5</v>
      </c>
      <c r="K3700">
        <v>4500</v>
      </c>
      <c r="L3700" s="7">
        <f>Sales_Data[[#This Row],[OrderQuantity]] *Sales_Data[[#This Row],[UnitPrice]]</f>
        <v>22500</v>
      </c>
      <c r="M3700" s="7">
        <f>Sales_Data[[#This Row],[UnitPrice]]-Sales_Data[[#This Row],[UnitCost]]</f>
        <v>2000</v>
      </c>
      <c r="N3700" s="7">
        <f>Sales_Data[[#This Row],[Gross Revenue]]-Sales_Data[[#This Row],[Discount Amount ]]</f>
        <v>20500</v>
      </c>
      <c r="O3700" s="7">
        <f>Sales_Data[[#This Row],[OrderQuantity]] *Sales_Data[[#This Row],[UnitCost]]</f>
        <v>12500</v>
      </c>
      <c r="P3700" s="7">
        <f>Sales_Data[[#This Row],[ItemCost]] +Sales_Data[[#This Row],[ShippingCost]]</f>
        <v>13533.08</v>
      </c>
      <c r="Q3700" s="7">
        <f>Sales_Data[[#This Row],[Gross Revenue]]-Sales_Data[[#This Row],[TotalFinancialCost]]</f>
        <v>8966.92</v>
      </c>
      <c r="R3700" s="7">
        <f>Sales_Data[[#This Row],[Actul Bill Amount]]-Sales_Data[[#This Row],[ShippingCost]]</f>
        <v>19466.919999999998</v>
      </c>
      <c r="S3700">
        <v>1037</v>
      </c>
      <c r="T3700">
        <v>1033.08</v>
      </c>
      <c r="U3700" t="s">
        <v>44</v>
      </c>
      <c r="V3700">
        <v>2500</v>
      </c>
      <c r="W3700" t="s">
        <v>27</v>
      </c>
      <c r="X3700" t="str">
        <f t="shared" si="115"/>
        <v>Mumbai</v>
      </c>
    </row>
    <row r="3701" spans="1:24" x14ac:dyDescent="0.4">
      <c r="A3701">
        <v>103700</v>
      </c>
      <c r="B3701" s="5">
        <v>45804.439583333333</v>
      </c>
      <c r="C3701" s="3" t="str">
        <f>TEXT(Sales_Data[[#This Row],[OrderDate]],"mmmm")</f>
        <v>May</v>
      </c>
      <c r="D3701" s="3" t="str">
        <f t="shared" si="114"/>
        <v>2025</v>
      </c>
      <c r="E3701" t="s">
        <v>19</v>
      </c>
      <c r="F3701" t="s">
        <v>40</v>
      </c>
      <c r="G3701" t="s">
        <v>15</v>
      </c>
      <c r="H3701" t="s">
        <v>16</v>
      </c>
      <c r="I3701" t="s">
        <v>100</v>
      </c>
      <c r="J3701">
        <v>74</v>
      </c>
      <c r="K3701">
        <v>1500</v>
      </c>
      <c r="L3701" s="7">
        <f>Sales_Data[[#This Row],[OrderQuantity]] *Sales_Data[[#This Row],[UnitPrice]]</f>
        <v>111000</v>
      </c>
      <c r="M3701" s="7">
        <f>Sales_Data[[#This Row],[UnitPrice]]-Sales_Data[[#This Row],[UnitCost]]</f>
        <v>700</v>
      </c>
      <c r="N3701" s="7">
        <f>Sales_Data[[#This Row],[Gross Revenue]]-Sales_Data[[#This Row],[Discount Amount ]]</f>
        <v>110300</v>
      </c>
      <c r="O3701" s="7">
        <f>Sales_Data[[#This Row],[OrderQuantity]] *Sales_Data[[#This Row],[UnitCost]]</f>
        <v>59200</v>
      </c>
      <c r="P3701" s="7">
        <f>Sales_Data[[#This Row],[ItemCost]] +Sales_Data[[#This Row],[ShippingCost]]</f>
        <v>59500.02</v>
      </c>
      <c r="Q3701" s="7">
        <f>Sales_Data[[#This Row],[Gross Revenue]]-Sales_Data[[#This Row],[TotalFinancialCost]]</f>
        <v>51499.98</v>
      </c>
      <c r="R3701" s="7">
        <f>Sales_Data[[#This Row],[Actul Bill Amount]]-Sales_Data[[#This Row],[ShippingCost]]</f>
        <v>109999.98</v>
      </c>
      <c r="S3701">
        <v>586</v>
      </c>
      <c r="T3701">
        <v>300.02</v>
      </c>
      <c r="U3701" t="s">
        <v>52</v>
      </c>
      <c r="V3701">
        <v>800</v>
      </c>
      <c r="W3701" t="s">
        <v>18</v>
      </c>
      <c r="X3701" t="str">
        <f t="shared" si="115"/>
        <v>Bengaluru</v>
      </c>
    </row>
    <row r="3702" spans="1:24" x14ac:dyDescent="0.4">
      <c r="A3702">
        <v>103701</v>
      </c>
      <c r="B3702" s="5">
        <v>45794.722222222219</v>
      </c>
      <c r="C3702" s="3" t="str">
        <f>TEXT(Sales_Data[[#This Row],[OrderDate]],"mmmm")</f>
        <v>May</v>
      </c>
      <c r="D3702" s="3" t="str">
        <f t="shared" si="114"/>
        <v>2025</v>
      </c>
      <c r="E3702" t="s">
        <v>45</v>
      </c>
      <c r="F3702" t="s">
        <v>35</v>
      </c>
      <c r="G3702" t="s">
        <v>31</v>
      </c>
      <c r="H3702" t="s">
        <v>32</v>
      </c>
      <c r="I3702" t="s">
        <v>100</v>
      </c>
      <c r="J3702">
        <v>69</v>
      </c>
      <c r="K3702">
        <v>8500</v>
      </c>
      <c r="L3702" s="7">
        <f>Sales_Data[[#This Row],[OrderQuantity]] *Sales_Data[[#This Row],[UnitPrice]]</f>
        <v>586500</v>
      </c>
      <c r="M3702" s="7">
        <f>Sales_Data[[#This Row],[UnitPrice]]-Sales_Data[[#This Row],[UnitCost]]</f>
        <v>3000</v>
      </c>
      <c r="N3702" s="7">
        <f>Sales_Data[[#This Row],[Gross Revenue]]-Sales_Data[[#This Row],[Discount Amount ]]</f>
        <v>583500</v>
      </c>
      <c r="O3702" s="7">
        <f>Sales_Data[[#This Row],[OrderQuantity]] *Sales_Data[[#This Row],[UnitCost]]</f>
        <v>379500</v>
      </c>
      <c r="P3702" s="7">
        <f>Sales_Data[[#This Row],[ItemCost]] +Sales_Data[[#This Row],[ShippingCost]]</f>
        <v>379787.56</v>
      </c>
      <c r="Q3702" s="7">
        <f>Sales_Data[[#This Row],[Gross Revenue]]-Sales_Data[[#This Row],[TotalFinancialCost]]</f>
        <v>206712.44</v>
      </c>
      <c r="R3702" s="7">
        <f>Sales_Data[[#This Row],[Actul Bill Amount]]-Sales_Data[[#This Row],[ShippingCost]]</f>
        <v>583212.43999999994</v>
      </c>
      <c r="S3702">
        <v>314</v>
      </c>
      <c r="T3702">
        <v>287.56</v>
      </c>
      <c r="U3702" t="s">
        <v>49</v>
      </c>
      <c r="V3702">
        <v>5500</v>
      </c>
      <c r="W3702" t="s">
        <v>33</v>
      </c>
      <c r="X3702" t="str">
        <f t="shared" si="115"/>
        <v>Delhi</v>
      </c>
    </row>
    <row r="3703" spans="1:24" x14ac:dyDescent="0.4">
      <c r="A3703">
        <v>103702</v>
      </c>
      <c r="B3703" s="5">
        <v>45819.602777777778</v>
      </c>
      <c r="C3703" s="3" t="str">
        <f>TEXT(Sales_Data[[#This Row],[OrderDate]],"mmmm")</f>
        <v>June</v>
      </c>
      <c r="D3703" s="3" t="str">
        <f t="shared" si="114"/>
        <v>2025</v>
      </c>
      <c r="E3703" t="s">
        <v>19</v>
      </c>
      <c r="F3703" t="s">
        <v>14</v>
      </c>
      <c r="G3703" t="s">
        <v>15</v>
      </c>
      <c r="H3703" t="s">
        <v>25</v>
      </c>
      <c r="I3703" t="s">
        <v>100</v>
      </c>
      <c r="J3703">
        <v>84</v>
      </c>
      <c r="K3703">
        <v>6500</v>
      </c>
      <c r="L3703" s="7">
        <f>Sales_Data[[#This Row],[OrderQuantity]] *Sales_Data[[#This Row],[UnitPrice]]</f>
        <v>546000</v>
      </c>
      <c r="M3703" s="7">
        <f>Sales_Data[[#This Row],[UnitPrice]]-Sales_Data[[#This Row],[UnitCost]]</f>
        <v>2300</v>
      </c>
      <c r="N3703" s="7">
        <f>Sales_Data[[#This Row],[Gross Revenue]]-Sales_Data[[#This Row],[Discount Amount ]]</f>
        <v>543700</v>
      </c>
      <c r="O3703" s="7">
        <f>Sales_Data[[#This Row],[OrderQuantity]] *Sales_Data[[#This Row],[UnitCost]]</f>
        <v>352800</v>
      </c>
      <c r="P3703" s="7">
        <f>Sales_Data[[#This Row],[ItemCost]] +Sales_Data[[#This Row],[ShippingCost]]</f>
        <v>353173.74</v>
      </c>
      <c r="Q3703" s="7">
        <f>Sales_Data[[#This Row],[Gross Revenue]]-Sales_Data[[#This Row],[TotalFinancialCost]]</f>
        <v>192826.26</v>
      </c>
      <c r="R3703" s="7">
        <f>Sales_Data[[#This Row],[Actul Bill Amount]]-Sales_Data[[#This Row],[ShippingCost]]</f>
        <v>543326.26</v>
      </c>
      <c r="S3703">
        <v>899</v>
      </c>
      <c r="T3703">
        <v>373.74</v>
      </c>
      <c r="U3703" t="s">
        <v>21</v>
      </c>
      <c r="V3703">
        <v>4200</v>
      </c>
      <c r="W3703" t="s">
        <v>27</v>
      </c>
      <c r="X3703" t="str">
        <f t="shared" si="115"/>
        <v>Mumbai</v>
      </c>
    </row>
    <row r="3704" spans="1:24" x14ac:dyDescent="0.4">
      <c r="A3704">
        <v>103703</v>
      </c>
      <c r="B3704" s="5">
        <v>45757.359027777777</v>
      </c>
      <c r="C3704" s="3" t="str">
        <f>TEXT(Sales_Data[[#This Row],[OrderDate]],"mmmm")</f>
        <v>April</v>
      </c>
      <c r="D3704" s="3" t="str">
        <f t="shared" si="114"/>
        <v>2025</v>
      </c>
      <c r="E3704" t="s">
        <v>45</v>
      </c>
      <c r="F3704" t="s">
        <v>43</v>
      </c>
      <c r="G3704" t="s">
        <v>29</v>
      </c>
      <c r="H3704" t="s">
        <v>20</v>
      </c>
      <c r="I3704" t="s">
        <v>100</v>
      </c>
      <c r="J3704">
        <v>97</v>
      </c>
      <c r="K3704">
        <v>1800</v>
      </c>
      <c r="L3704" s="7">
        <f>Sales_Data[[#This Row],[OrderQuantity]] *Sales_Data[[#This Row],[UnitPrice]]</f>
        <v>174600</v>
      </c>
      <c r="M3704" s="7">
        <f>Sales_Data[[#This Row],[UnitPrice]]-Sales_Data[[#This Row],[UnitCost]]</f>
        <v>900</v>
      </c>
      <c r="N3704" s="7">
        <f>Sales_Data[[#This Row],[Gross Revenue]]-Sales_Data[[#This Row],[Discount Amount ]]</f>
        <v>173700</v>
      </c>
      <c r="O3704" s="7">
        <f>Sales_Data[[#This Row],[OrderQuantity]] *Sales_Data[[#This Row],[UnitCost]]</f>
        <v>87300</v>
      </c>
      <c r="P3704" s="7">
        <f>Sales_Data[[#This Row],[ItemCost]] +Sales_Data[[#This Row],[ShippingCost]]</f>
        <v>87532.06</v>
      </c>
      <c r="Q3704" s="7">
        <f>Sales_Data[[#This Row],[Gross Revenue]]-Sales_Data[[#This Row],[TotalFinancialCost]]</f>
        <v>87067.94</v>
      </c>
      <c r="R3704" s="7">
        <f>Sales_Data[[#This Row],[Actul Bill Amount]]-Sales_Data[[#This Row],[ShippingCost]]</f>
        <v>173467.94</v>
      </c>
      <c r="S3704">
        <v>662</v>
      </c>
      <c r="T3704">
        <v>232.06</v>
      </c>
      <c r="U3704" t="s">
        <v>51</v>
      </c>
      <c r="V3704">
        <v>900</v>
      </c>
      <c r="W3704" t="s">
        <v>22</v>
      </c>
      <c r="X3704" t="str">
        <f t="shared" si="115"/>
        <v>Nagpur</v>
      </c>
    </row>
    <row r="3705" spans="1:24" x14ac:dyDescent="0.4">
      <c r="A3705">
        <v>103704</v>
      </c>
      <c r="B3705" s="5">
        <v>45995.626388888886</v>
      </c>
      <c r="C3705" s="3" t="str">
        <f>TEXT(Sales_Data[[#This Row],[OrderDate]],"mmmm")</f>
        <v>December</v>
      </c>
      <c r="D3705" s="3" t="str">
        <f t="shared" si="114"/>
        <v>2025</v>
      </c>
      <c r="E3705" t="s">
        <v>13</v>
      </c>
      <c r="F3705" t="s">
        <v>46</v>
      </c>
      <c r="G3705" t="s">
        <v>15</v>
      </c>
      <c r="H3705" t="s">
        <v>32</v>
      </c>
      <c r="I3705" t="s">
        <v>100</v>
      </c>
      <c r="J3705">
        <v>18</v>
      </c>
      <c r="K3705">
        <v>15000</v>
      </c>
      <c r="L3705" s="7">
        <f>Sales_Data[[#This Row],[OrderQuantity]] *Sales_Data[[#This Row],[UnitPrice]]</f>
        <v>270000</v>
      </c>
      <c r="M3705" s="7">
        <f>Sales_Data[[#This Row],[UnitPrice]]-Sales_Data[[#This Row],[UnitCost]]</f>
        <v>5500</v>
      </c>
      <c r="N3705" s="7">
        <f>Sales_Data[[#This Row],[Gross Revenue]]-Sales_Data[[#This Row],[Discount Amount ]]</f>
        <v>264500</v>
      </c>
      <c r="O3705" s="7">
        <f>Sales_Data[[#This Row],[OrderQuantity]] *Sales_Data[[#This Row],[UnitCost]]</f>
        <v>171000</v>
      </c>
      <c r="P3705" s="7">
        <f>Sales_Data[[#This Row],[ItemCost]] +Sales_Data[[#This Row],[ShippingCost]]</f>
        <v>171415.61</v>
      </c>
      <c r="Q3705" s="7">
        <f>Sales_Data[[#This Row],[Gross Revenue]]-Sales_Data[[#This Row],[TotalFinancialCost]]</f>
        <v>98584.390000000014</v>
      </c>
      <c r="R3705" s="7">
        <f>Sales_Data[[#This Row],[Actul Bill Amount]]-Sales_Data[[#This Row],[ShippingCost]]</f>
        <v>264084.39</v>
      </c>
      <c r="S3705">
        <v>855</v>
      </c>
      <c r="T3705">
        <v>415.61</v>
      </c>
      <c r="U3705" t="s">
        <v>53</v>
      </c>
      <c r="V3705">
        <v>9500</v>
      </c>
      <c r="W3705" t="s">
        <v>33</v>
      </c>
      <c r="X3705" t="str">
        <f t="shared" si="115"/>
        <v>Delhi</v>
      </c>
    </row>
    <row r="3706" spans="1:24" x14ac:dyDescent="0.4">
      <c r="A3706">
        <v>103705</v>
      </c>
      <c r="B3706" s="5">
        <v>45964.479861111111</v>
      </c>
      <c r="C3706" s="3" t="str">
        <f>TEXT(Sales_Data[[#This Row],[OrderDate]],"mmmm")</f>
        <v>November</v>
      </c>
      <c r="D3706" s="3" t="str">
        <f t="shared" si="114"/>
        <v>2025</v>
      </c>
      <c r="E3706" t="s">
        <v>34</v>
      </c>
      <c r="F3706" t="s">
        <v>24</v>
      </c>
      <c r="G3706" t="s">
        <v>31</v>
      </c>
      <c r="H3706" t="s">
        <v>37</v>
      </c>
      <c r="I3706" t="s">
        <v>100</v>
      </c>
      <c r="J3706">
        <v>5</v>
      </c>
      <c r="K3706">
        <v>3500</v>
      </c>
      <c r="L3706" s="7">
        <f>Sales_Data[[#This Row],[OrderQuantity]] *Sales_Data[[#This Row],[UnitPrice]]</f>
        <v>17500</v>
      </c>
      <c r="M3706" s="7">
        <f>Sales_Data[[#This Row],[UnitPrice]]-Sales_Data[[#This Row],[UnitCost]]</f>
        <v>1300</v>
      </c>
      <c r="N3706" s="7">
        <f>Sales_Data[[#This Row],[Gross Revenue]]-Sales_Data[[#This Row],[Discount Amount ]]</f>
        <v>16200</v>
      </c>
      <c r="O3706" s="7">
        <f>Sales_Data[[#This Row],[OrderQuantity]] *Sales_Data[[#This Row],[UnitCost]]</f>
        <v>11000</v>
      </c>
      <c r="P3706" s="7">
        <f>Sales_Data[[#This Row],[ItemCost]] +Sales_Data[[#This Row],[ShippingCost]]</f>
        <v>11551.74</v>
      </c>
      <c r="Q3706" s="7">
        <f>Sales_Data[[#This Row],[Gross Revenue]]-Sales_Data[[#This Row],[TotalFinancialCost]]</f>
        <v>5948.26</v>
      </c>
      <c r="R3706" s="7">
        <f>Sales_Data[[#This Row],[Actul Bill Amount]]-Sales_Data[[#This Row],[ShippingCost]]</f>
        <v>15648.26</v>
      </c>
      <c r="S3706">
        <v>789</v>
      </c>
      <c r="T3706">
        <v>551.74</v>
      </c>
      <c r="U3706" t="s">
        <v>59</v>
      </c>
      <c r="V3706">
        <v>2200</v>
      </c>
      <c r="W3706" t="s">
        <v>38</v>
      </c>
      <c r="X3706" t="str">
        <f t="shared" si="115"/>
        <v>Kolkata</v>
      </c>
    </row>
    <row r="3707" spans="1:24" x14ac:dyDescent="0.4">
      <c r="A3707">
        <v>103706</v>
      </c>
      <c r="B3707" s="5">
        <v>45798.576388888891</v>
      </c>
      <c r="C3707" s="3" t="str">
        <f>TEXT(Sales_Data[[#This Row],[OrderDate]],"mmmm")</f>
        <v>May</v>
      </c>
      <c r="D3707" s="3" t="str">
        <f t="shared" si="114"/>
        <v>2025</v>
      </c>
      <c r="E3707" t="s">
        <v>48</v>
      </c>
      <c r="F3707" t="s">
        <v>40</v>
      </c>
      <c r="G3707" t="s">
        <v>15</v>
      </c>
      <c r="H3707" t="s">
        <v>32</v>
      </c>
      <c r="I3707" t="s">
        <v>100</v>
      </c>
      <c r="J3707">
        <v>94</v>
      </c>
      <c r="K3707">
        <v>5500</v>
      </c>
      <c r="L3707" s="7">
        <f>Sales_Data[[#This Row],[OrderQuantity]] *Sales_Data[[#This Row],[UnitPrice]]</f>
        <v>517000</v>
      </c>
      <c r="M3707" s="7">
        <f>Sales_Data[[#This Row],[UnitPrice]]-Sales_Data[[#This Row],[UnitCost]]</f>
        <v>2000</v>
      </c>
      <c r="N3707" s="7">
        <f>Sales_Data[[#This Row],[Gross Revenue]]-Sales_Data[[#This Row],[Discount Amount ]]</f>
        <v>515000</v>
      </c>
      <c r="O3707" s="7">
        <f>Sales_Data[[#This Row],[OrderQuantity]] *Sales_Data[[#This Row],[UnitCost]]</f>
        <v>329000</v>
      </c>
      <c r="P3707" s="7">
        <f>Sales_Data[[#This Row],[ItemCost]] +Sales_Data[[#This Row],[ShippingCost]]</f>
        <v>329504.53999999998</v>
      </c>
      <c r="Q3707" s="7">
        <f>Sales_Data[[#This Row],[Gross Revenue]]-Sales_Data[[#This Row],[TotalFinancialCost]]</f>
        <v>187495.46000000002</v>
      </c>
      <c r="R3707" s="7">
        <f>Sales_Data[[#This Row],[Actul Bill Amount]]-Sales_Data[[#This Row],[ShippingCost]]</f>
        <v>514495.46</v>
      </c>
      <c r="S3707">
        <v>396</v>
      </c>
      <c r="T3707">
        <v>504.54</v>
      </c>
      <c r="U3707" t="s">
        <v>41</v>
      </c>
      <c r="V3707">
        <v>3500</v>
      </c>
      <c r="W3707" t="s">
        <v>33</v>
      </c>
      <c r="X3707" t="str">
        <f t="shared" si="115"/>
        <v>Delhi</v>
      </c>
    </row>
    <row r="3708" spans="1:24" x14ac:dyDescent="0.4">
      <c r="A3708">
        <v>103707</v>
      </c>
      <c r="B3708" s="5">
        <v>45740.624305555553</v>
      </c>
      <c r="C3708" s="3" t="str">
        <f>TEXT(Sales_Data[[#This Row],[OrderDate]],"mmmm")</f>
        <v>March</v>
      </c>
      <c r="D3708" s="3" t="str">
        <f t="shared" si="114"/>
        <v>2025</v>
      </c>
      <c r="E3708" t="s">
        <v>42</v>
      </c>
      <c r="F3708" t="s">
        <v>46</v>
      </c>
      <c r="G3708" t="s">
        <v>29</v>
      </c>
      <c r="H3708" t="s">
        <v>25</v>
      </c>
      <c r="I3708" t="s">
        <v>100</v>
      </c>
      <c r="J3708">
        <v>65</v>
      </c>
      <c r="K3708">
        <v>4500</v>
      </c>
      <c r="L3708" s="7">
        <f>Sales_Data[[#This Row],[OrderQuantity]] *Sales_Data[[#This Row],[UnitPrice]]</f>
        <v>292500</v>
      </c>
      <c r="M3708" s="7">
        <f>Sales_Data[[#This Row],[UnitPrice]]-Sales_Data[[#This Row],[UnitCost]]</f>
        <v>1700</v>
      </c>
      <c r="N3708" s="7">
        <f>Sales_Data[[#This Row],[Gross Revenue]]-Sales_Data[[#This Row],[Discount Amount ]]</f>
        <v>290800</v>
      </c>
      <c r="O3708" s="7">
        <f>Sales_Data[[#This Row],[OrderQuantity]] *Sales_Data[[#This Row],[UnitCost]]</f>
        <v>182000</v>
      </c>
      <c r="P3708" s="7">
        <f>Sales_Data[[#This Row],[ItemCost]] +Sales_Data[[#This Row],[ShippingCost]]</f>
        <v>182852.74</v>
      </c>
      <c r="Q3708" s="7">
        <f>Sales_Data[[#This Row],[Gross Revenue]]-Sales_Data[[#This Row],[TotalFinancialCost]]</f>
        <v>109647.26000000001</v>
      </c>
      <c r="R3708" s="7">
        <f>Sales_Data[[#This Row],[Actul Bill Amount]]-Sales_Data[[#This Row],[ShippingCost]]</f>
        <v>289947.26</v>
      </c>
      <c r="S3708">
        <v>632</v>
      </c>
      <c r="T3708">
        <v>852.74</v>
      </c>
      <c r="U3708" t="s">
        <v>47</v>
      </c>
      <c r="V3708">
        <v>2800</v>
      </c>
      <c r="W3708" t="s">
        <v>27</v>
      </c>
      <c r="X3708" t="str">
        <f t="shared" si="115"/>
        <v>Mumbai</v>
      </c>
    </row>
    <row r="3709" spans="1:24" x14ac:dyDescent="0.4">
      <c r="A3709">
        <v>103708</v>
      </c>
      <c r="B3709" s="5">
        <v>45834.875694444447</v>
      </c>
      <c r="C3709" s="3" t="str">
        <f>TEXT(Sales_Data[[#This Row],[OrderDate]],"mmmm")</f>
        <v>June</v>
      </c>
      <c r="D3709" s="3" t="str">
        <f t="shared" si="114"/>
        <v>2025</v>
      </c>
      <c r="E3709" t="s">
        <v>50</v>
      </c>
      <c r="F3709" t="s">
        <v>55</v>
      </c>
      <c r="G3709" t="s">
        <v>31</v>
      </c>
      <c r="H3709" t="s">
        <v>16</v>
      </c>
      <c r="I3709" t="s">
        <v>100</v>
      </c>
      <c r="J3709">
        <v>7</v>
      </c>
      <c r="K3709">
        <v>1200</v>
      </c>
      <c r="L3709" s="7">
        <f>Sales_Data[[#This Row],[OrderQuantity]] *Sales_Data[[#This Row],[UnitPrice]]</f>
        <v>8400</v>
      </c>
      <c r="M3709" s="7">
        <f>Sales_Data[[#This Row],[UnitPrice]]-Sales_Data[[#This Row],[UnitCost]]</f>
        <v>400</v>
      </c>
      <c r="N3709" s="7">
        <f>Sales_Data[[#This Row],[Gross Revenue]]-Sales_Data[[#This Row],[Discount Amount ]]</f>
        <v>8000</v>
      </c>
      <c r="O3709" s="7">
        <f>Sales_Data[[#This Row],[OrderQuantity]] *Sales_Data[[#This Row],[UnitCost]]</f>
        <v>5600</v>
      </c>
      <c r="P3709" s="7">
        <f>Sales_Data[[#This Row],[ItemCost]] +Sales_Data[[#This Row],[ShippingCost]]</f>
        <v>6125.43</v>
      </c>
      <c r="Q3709" s="7">
        <f>Sales_Data[[#This Row],[Gross Revenue]]-Sales_Data[[#This Row],[TotalFinancialCost]]</f>
        <v>2274.5699999999997</v>
      </c>
      <c r="R3709" s="7">
        <f>Sales_Data[[#This Row],[Actul Bill Amount]]-Sales_Data[[#This Row],[ShippingCost]]</f>
        <v>7474.57</v>
      </c>
      <c r="S3709">
        <v>794</v>
      </c>
      <c r="T3709">
        <v>525.42999999999995</v>
      </c>
      <c r="U3709" t="s">
        <v>58</v>
      </c>
      <c r="V3709">
        <v>800</v>
      </c>
      <c r="W3709" t="s">
        <v>18</v>
      </c>
      <c r="X3709" t="str">
        <f t="shared" si="115"/>
        <v>Bengaluru</v>
      </c>
    </row>
    <row r="3710" spans="1:24" x14ac:dyDescent="0.4">
      <c r="A3710">
        <v>103709</v>
      </c>
      <c r="B3710" s="5">
        <v>45855.536805555559</v>
      </c>
      <c r="C3710" s="3" t="str">
        <f>TEXT(Sales_Data[[#This Row],[OrderDate]],"mmmm")</f>
        <v>July</v>
      </c>
      <c r="D3710" s="3" t="str">
        <f t="shared" si="114"/>
        <v>2025</v>
      </c>
      <c r="E3710" t="s">
        <v>13</v>
      </c>
      <c r="F3710" t="s">
        <v>14</v>
      </c>
      <c r="G3710" t="s">
        <v>29</v>
      </c>
      <c r="H3710" t="s">
        <v>25</v>
      </c>
      <c r="I3710" t="s">
        <v>100</v>
      </c>
      <c r="J3710">
        <v>9</v>
      </c>
      <c r="K3710">
        <v>3200</v>
      </c>
      <c r="L3710" s="7">
        <f>Sales_Data[[#This Row],[OrderQuantity]] *Sales_Data[[#This Row],[UnitPrice]]</f>
        <v>28800</v>
      </c>
      <c r="M3710" s="7">
        <f>Sales_Data[[#This Row],[UnitPrice]]-Sales_Data[[#This Row],[UnitCost]]</f>
        <v>1200</v>
      </c>
      <c r="N3710" s="7">
        <f>Sales_Data[[#This Row],[Gross Revenue]]-Sales_Data[[#This Row],[Discount Amount ]]</f>
        <v>27600</v>
      </c>
      <c r="O3710" s="7">
        <f>Sales_Data[[#This Row],[OrderQuantity]] *Sales_Data[[#This Row],[UnitCost]]</f>
        <v>18000</v>
      </c>
      <c r="P3710" s="7">
        <f>Sales_Data[[#This Row],[ItemCost]] +Sales_Data[[#This Row],[ShippingCost]]</f>
        <v>18442.47</v>
      </c>
      <c r="Q3710" s="7">
        <f>Sales_Data[[#This Row],[Gross Revenue]]-Sales_Data[[#This Row],[TotalFinancialCost]]</f>
        <v>10357.529999999999</v>
      </c>
      <c r="R3710" s="7">
        <f>Sales_Data[[#This Row],[Actul Bill Amount]]-Sales_Data[[#This Row],[ShippingCost]]</f>
        <v>27157.53</v>
      </c>
      <c r="S3710">
        <v>840</v>
      </c>
      <c r="T3710">
        <v>442.47</v>
      </c>
      <c r="U3710" t="s">
        <v>17</v>
      </c>
      <c r="V3710">
        <v>2000</v>
      </c>
      <c r="W3710" t="s">
        <v>27</v>
      </c>
      <c r="X3710" t="str">
        <f t="shared" si="115"/>
        <v>Mumbai</v>
      </c>
    </row>
    <row r="3711" spans="1:24" x14ac:dyDescent="0.4">
      <c r="A3711">
        <v>103710</v>
      </c>
      <c r="B3711" s="5">
        <v>45769.254861111112</v>
      </c>
      <c r="C3711" s="3" t="str">
        <f>TEXT(Sales_Data[[#This Row],[OrderDate]],"mmmm")</f>
        <v>April</v>
      </c>
      <c r="D3711" s="3" t="str">
        <f t="shared" si="114"/>
        <v>2025</v>
      </c>
      <c r="E3711" t="s">
        <v>34</v>
      </c>
      <c r="F3711" t="s">
        <v>14</v>
      </c>
      <c r="G3711" t="s">
        <v>29</v>
      </c>
      <c r="H3711" t="s">
        <v>37</v>
      </c>
      <c r="I3711" t="s">
        <v>100</v>
      </c>
      <c r="J3711">
        <v>34</v>
      </c>
      <c r="K3711">
        <v>6500</v>
      </c>
      <c r="L3711" s="7">
        <f>Sales_Data[[#This Row],[OrderQuantity]] *Sales_Data[[#This Row],[UnitPrice]]</f>
        <v>221000</v>
      </c>
      <c r="M3711" s="7">
        <f>Sales_Data[[#This Row],[UnitPrice]]-Sales_Data[[#This Row],[UnitCost]]</f>
        <v>2300</v>
      </c>
      <c r="N3711" s="7">
        <f>Sales_Data[[#This Row],[Gross Revenue]]-Sales_Data[[#This Row],[Discount Amount ]]</f>
        <v>218700</v>
      </c>
      <c r="O3711" s="7">
        <f>Sales_Data[[#This Row],[OrderQuantity]] *Sales_Data[[#This Row],[UnitCost]]</f>
        <v>142800</v>
      </c>
      <c r="P3711" s="7">
        <f>Sales_Data[[#This Row],[ItemCost]] +Sales_Data[[#This Row],[ShippingCost]]</f>
        <v>143691.16</v>
      </c>
      <c r="Q3711" s="7">
        <f>Sales_Data[[#This Row],[Gross Revenue]]-Sales_Data[[#This Row],[TotalFinancialCost]]</f>
        <v>77308.84</v>
      </c>
      <c r="R3711" s="7">
        <f>Sales_Data[[#This Row],[Actul Bill Amount]]-Sales_Data[[#This Row],[ShippingCost]]</f>
        <v>217808.84</v>
      </c>
      <c r="S3711">
        <v>1008</v>
      </c>
      <c r="T3711">
        <v>891.16</v>
      </c>
      <c r="U3711" t="s">
        <v>21</v>
      </c>
      <c r="V3711">
        <v>4200</v>
      </c>
      <c r="W3711" t="s">
        <v>38</v>
      </c>
      <c r="X3711" t="str">
        <f t="shared" si="115"/>
        <v>Kolkata</v>
      </c>
    </row>
    <row r="3712" spans="1:24" x14ac:dyDescent="0.4">
      <c r="A3712">
        <v>103711</v>
      </c>
      <c r="B3712" s="5">
        <v>45713.157638888886</v>
      </c>
      <c r="C3712" s="3" t="str">
        <f>TEXT(Sales_Data[[#This Row],[OrderDate]],"mmmm")</f>
        <v>February</v>
      </c>
      <c r="D3712" s="3" t="str">
        <f t="shared" si="114"/>
        <v>2025</v>
      </c>
      <c r="E3712" t="s">
        <v>13</v>
      </c>
      <c r="F3712" t="s">
        <v>14</v>
      </c>
      <c r="G3712" t="s">
        <v>15</v>
      </c>
      <c r="H3712" t="s">
        <v>37</v>
      </c>
      <c r="I3712" t="s">
        <v>100</v>
      </c>
      <c r="J3712">
        <v>49</v>
      </c>
      <c r="K3712">
        <v>6500</v>
      </c>
      <c r="L3712" s="7">
        <f>Sales_Data[[#This Row],[OrderQuantity]] *Sales_Data[[#This Row],[UnitPrice]]</f>
        <v>318500</v>
      </c>
      <c r="M3712" s="7">
        <f>Sales_Data[[#This Row],[UnitPrice]]-Sales_Data[[#This Row],[UnitCost]]</f>
        <v>2300</v>
      </c>
      <c r="N3712" s="7">
        <f>Sales_Data[[#This Row],[Gross Revenue]]-Sales_Data[[#This Row],[Discount Amount ]]</f>
        <v>316200</v>
      </c>
      <c r="O3712" s="7">
        <f>Sales_Data[[#This Row],[OrderQuantity]] *Sales_Data[[#This Row],[UnitCost]]</f>
        <v>205800</v>
      </c>
      <c r="P3712" s="7">
        <f>Sales_Data[[#This Row],[ItemCost]] +Sales_Data[[#This Row],[ShippingCost]]</f>
        <v>206416.26</v>
      </c>
      <c r="Q3712" s="7">
        <f>Sales_Data[[#This Row],[Gross Revenue]]-Sales_Data[[#This Row],[TotalFinancialCost]]</f>
        <v>112083.73999999999</v>
      </c>
      <c r="R3712" s="7">
        <f>Sales_Data[[#This Row],[Actul Bill Amount]]-Sales_Data[[#This Row],[ShippingCost]]</f>
        <v>315583.74</v>
      </c>
      <c r="S3712">
        <v>919</v>
      </c>
      <c r="T3712">
        <v>616.26</v>
      </c>
      <c r="U3712" t="s">
        <v>21</v>
      </c>
      <c r="V3712">
        <v>4200</v>
      </c>
      <c r="W3712" t="s">
        <v>38</v>
      </c>
      <c r="X3712" t="str">
        <f t="shared" si="115"/>
        <v>Kolkata</v>
      </c>
    </row>
    <row r="3713" spans="1:24" x14ac:dyDescent="0.4">
      <c r="A3713">
        <v>103712</v>
      </c>
      <c r="B3713" s="5">
        <v>45836.581250000003</v>
      </c>
      <c r="C3713" s="3" t="str">
        <f>TEXT(Sales_Data[[#This Row],[OrderDate]],"mmmm")</f>
        <v>June</v>
      </c>
      <c r="D3713" s="3" t="str">
        <f t="shared" si="114"/>
        <v>2025</v>
      </c>
      <c r="E3713" t="s">
        <v>48</v>
      </c>
      <c r="F3713" t="s">
        <v>40</v>
      </c>
      <c r="G3713" t="s">
        <v>29</v>
      </c>
      <c r="H3713" t="s">
        <v>37</v>
      </c>
      <c r="I3713" t="s">
        <v>100</v>
      </c>
      <c r="J3713">
        <v>57</v>
      </c>
      <c r="K3713">
        <v>5500</v>
      </c>
      <c r="L3713" s="7">
        <f>Sales_Data[[#This Row],[OrderQuantity]] *Sales_Data[[#This Row],[UnitPrice]]</f>
        <v>313500</v>
      </c>
      <c r="M3713" s="7">
        <f>Sales_Data[[#This Row],[UnitPrice]]-Sales_Data[[#This Row],[UnitCost]]</f>
        <v>2000</v>
      </c>
      <c r="N3713" s="7">
        <f>Sales_Data[[#This Row],[Gross Revenue]]-Sales_Data[[#This Row],[Discount Amount ]]</f>
        <v>311500</v>
      </c>
      <c r="O3713" s="7">
        <f>Sales_Data[[#This Row],[OrderQuantity]] *Sales_Data[[#This Row],[UnitCost]]</f>
        <v>199500</v>
      </c>
      <c r="P3713" s="7">
        <f>Sales_Data[[#This Row],[ItemCost]] +Sales_Data[[#This Row],[ShippingCost]]</f>
        <v>200558.92</v>
      </c>
      <c r="Q3713" s="7">
        <f>Sales_Data[[#This Row],[Gross Revenue]]-Sales_Data[[#This Row],[TotalFinancialCost]]</f>
        <v>112941.07999999999</v>
      </c>
      <c r="R3713" s="7">
        <f>Sales_Data[[#This Row],[Actul Bill Amount]]-Sales_Data[[#This Row],[ShippingCost]]</f>
        <v>310441.08</v>
      </c>
      <c r="S3713">
        <v>823</v>
      </c>
      <c r="T3713">
        <v>1058.92</v>
      </c>
      <c r="U3713" t="s">
        <v>41</v>
      </c>
      <c r="V3713">
        <v>3500</v>
      </c>
      <c r="W3713" t="s">
        <v>38</v>
      </c>
      <c r="X3713" t="str">
        <f t="shared" si="115"/>
        <v>Kolkata</v>
      </c>
    </row>
    <row r="3714" spans="1:24" x14ac:dyDescent="0.4">
      <c r="A3714">
        <v>103713</v>
      </c>
      <c r="B3714" s="5">
        <v>45843.643055555556</v>
      </c>
      <c r="C3714" s="3" t="str">
        <f>TEXT(Sales_Data[[#This Row],[OrderDate]],"mmmm")</f>
        <v>July</v>
      </c>
      <c r="D3714" s="3" t="str">
        <f t="shared" ref="D3714:D3777" si="116">TEXT(B3714, "yyyy")</f>
        <v>2025</v>
      </c>
      <c r="E3714" t="s">
        <v>34</v>
      </c>
      <c r="F3714" t="s">
        <v>24</v>
      </c>
      <c r="G3714" t="s">
        <v>15</v>
      </c>
      <c r="H3714" t="s">
        <v>37</v>
      </c>
      <c r="I3714" t="s">
        <v>100</v>
      </c>
      <c r="J3714">
        <v>15</v>
      </c>
      <c r="K3714">
        <v>25000</v>
      </c>
      <c r="L3714" s="7">
        <f>Sales_Data[[#This Row],[OrderQuantity]] *Sales_Data[[#This Row],[UnitPrice]]</f>
        <v>375000</v>
      </c>
      <c r="M3714" s="7">
        <f>Sales_Data[[#This Row],[UnitPrice]]-Sales_Data[[#This Row],[UnitCost]]</f>
        <v>7000</v>
      </c>
      <c r="N3714" s="7">
        <f>Sales_Data[[#This Row],[Gross Revenue]]-Sales_Data[[#This Row],[Discount Amount ]]</f>
        <v>368000</v>
      </c>
      <c r="O3714" s="7">
        <f>Sales_Data[[#This Row],[OrderQuantity]] *Sales_Data[[#This Row],[UnitCost]]</f>
        <v>270000</v>
      </c>
      <c r="P3714" s="7">
        <f>Sales_Data[[#This Row],[ItemCost]] +Sales_Data[[#This Row],[ShippingCost]]</f>
        <v>270424.76</v>
      </c>
      <c r="Q3714" s="7">
        <f>Sales_Data[[#This Row],[Gross Revenue]]-Sales_Data[[#This Row],[TotalFinancialCost]]</f>
        <v>104575.23999999999</v>
      </c>
      <c r="R3714" s="7">
        <f>Sales_Data[[#This Row],[Actul Bill Amount]]-Sales_Data[[#This Row],[ShippingCost]]</f>
        <v>367575.24</v>
      </c>
      <c r="S3714">
        <v>649</v>
      </c>
      <c r="T3714">
        <v>424.76</v>
      </c>
      <c r="U3714" t="s">
        <v>60</v>
      </c>
      <c r="V3714">
        <v>18000</v>
      </c>
      <c r="W3714" t="s">
        <v>38</v>
      </c>
      <c r="X3714" t="str">
        <f t="shared" ref="X3714:X3777" si="117">_xlfn.TEXTBEFORE(W3714, " ")</f>
        <v>Kolkata</v>
      </c>
    </row>
    <row r="3715" spans="1:24" x14ac:dyDescent="0.4">
      <c r="A3715">
        <v>103714</v>
      </c>
      <c r="B3715" s="5">
        <v>45875.002083333333</v>
      </c>
      <c r="C3715" s="3" t="str">
        <f>TEXT(Sales_Data[[#This Row],[OrderDate]],"mmmm")</f>
        <v>August</v>
      </c>
      <c r="D3715" s="3" t="str">
        <f t="shared" si="116"/>
        <v>2025</v>
      </c>
      <c r="E3715" t="s">
        <v>39</v>
      </c>
      <c r="F3715" t="s">
        <v>28</v>
      </c>
      <c r="G3715" t="s">
        <v>15</v>
      </c>
      <c r="H3715" t="s">
        <v>32</v>
      </c>
      <c r="I3715" t="s">
        <v>100</v>
      </c>
      <c r="J3715">
        <v>8</v>
      </c>
      <c r="K3715">
        <v>2500</v>
      </c>
      <c r="L3715" s="7">
        <f>Sales_Data[[#This Row],[OrderQuantity]] *Sales_Data[[#This Row],[UnitPrice]]</f>
        <v>20000</v>
      </c>
      <c r="M3715" s="7">
        <f>Sales_Data[[#This Row],[UnitPrice]]-Sales_Data[[#This Row],[UnitCost]]</f>
        <v>1000</v>
      </c>
      <c r="N3715" s="7">
        <f>Sales_Data[[#This Row],[Gross Revenue]]-Sales_Data[[#This Row],[Discount Amount ]]</f>
        <v>19000</v>
      </c>
      <c r="O3715" s="7">
        <f>Sales_Data[[#This Row],[OrderQuantity]] *Sales_Data[[#This Row],[UnitCost]]</f>
        <v>12000</v>
      </c>
      <c r="P3715" s="7">
        <f>Sales_Data[[#This Row],[ItemCost]] +Sales_Data[[#This Row],[ShippingCost]]</f>
        <v>12494.85</v>
      </c>
      <c r="Q3715" s="7">
        <f>Sales_Data[[#This Row],[Gross Revenue]]-Sales_Data[[#This Row],[TotalFinancialCost]]</f>
        <v>7505.15</v>
      </c>
      <c r="R3715" s="7">
        <f>Sales_Data[[#This Row],[Actul Bill Amount]]-Sales_Data[[#This Row],[ShippingCost]]</f>
        <v>18505.150000000001</v>
      </c>
      <c r="S3715">
        <v>371</v>
      </c>
      <c r="T3715">
        <v>494.85</v>
      </c>
      <c r="U3715" t="s">
        <v>54</v>
      </c>
      <c r="V3715">
        <v>1500</v>
      </c>
      <c r="W3715" t="s">
        <v>33</v>
      </c>
      <c r="X3715" t="str">
        <f t="shared" si="117"/>
        <v>Delhi</v>
      </c>
    </row>
    <row r="3716" spans="1:24" x14ac:dyDescent="0.4">
      <c r="A3716">
        <v>103715</v>
      </c>
      <c r="B3716" s="5">
        <v>45973.359027777777</v>
      </c>
      <c r="C3716" s="3" t="str">
        <f>TEXT(Sales_Data[[#This Row],[OrderDate]],"mmmm")</f>
        <v>November</v>
      </c>
      <c r="D3716" s="3" t="str">
        <f t="shared" si="116"/>
        <v>2025</v>
      </c>
      <c r="E3716" t="s">
        <v>50</v>
      </c>
      <c r="F3716" t="s">
        <v>55</v>
      </c>
      <c r="G3716" t="s">
        <v>31</v>
      </c>
      <c r="H3716" t="s">
        <v>25</v>
      </c>
      <c r="I3716" t="s">
        <v>100</v>
      </c>
      <c r="J3716">
        <v>93</v>
      </c>
      <c r="K3716">
        <v>850</v>
      </c>
      <c r="L3716" s="7">
        <f>Sales_Data[[#This Row],[OrderQuantity]] *Sales_Data[[#This Row],[UnitPrice]]</f>
        <v>79050</v>
      </c>
      <c r="M3716" s="7">
        <f>Sales_Data[[#This Row],[UnitPrice]]-Sales_Data[[#This Row],[UnitCost]]</f>
        <v>300</v>
      </c>
      <c r="N3716" s="7">
        <f>Sales_Data[[#This Row],[Gross Revenue]]-Sales_Data[[#This Row],[Discount Amount ]]</f>
        <v>78750</v>
      </c>
      <c r="O3716" s="7">
        <f>Sales_Data[[#This Row],[OrderQuantity]] *Sales_Data[[#This Row],[UnitCost]]</f>
        <v>51150</v>
      </c>
      <c r="P3716" s="7">
        <f>Sales_Data[[#This Row],[ItemCost]] +Sales_Data[[#This Row],[ShippingCost]]</f>
        <v>51615.519999999997</v>
      </c>
      <c r="Q3716" s="7">
        <f>Sales_Data[[#This Row],[Gross Revenue]]-Sales_Data[[#This Row],[TotalFinancialCost]]</f>
        <v>27434.480000000003</v>
      </c>
      <c r="R3716" s="7">
        <f>Sales_Data[[#This Row],[Actul Bill Amount]]-Sales_Data[[#This Row],[ShippingCost]]</f>
        <v>78284.479999999996</v>
      </c>
      <c r="S3716">
        <v>1139</v>
      </c>
      <c r="T3716">
        <v>465.52</v>
      </c>
      <c r="U3716" t="s">
        <v>56</v>
      </c>
      <c r="V3716">
        <v>550</v>
      </c>
      <c r="W3716" t="s">
        <v>27</v>
      </c>
      <c r="X3716" t="str">
        <f t="shared" si="117"/>
        <v>Mumbai</v>
      </c>
    </row>
    <row r="3717" spans="1:24" x14ac:dyDescent="0.4">
      <c r="A3717">
        <v>103716</v>
      </c>
      <c r="B3717" s="5">
        <v>45874.508333333331</v>
      </c>
      <c r="C3717" s="3" t="str">
        <f>TEXT(Sales_Data[[#This Row],[OrderDate]],"mmmm")</f>
        <v>August</v>
      </c>
      <c r="D3717" s="3" t="str">
        <f t="shared" si="116"/>
        <v>2025</v>
      </c>
      <c r="E3717" t="s">
        <v>19</v>
      </c>
      <c r="F3717" t="s">
        <v>43</v>
      </c>
      <c r="G3717" t="s">
        <v>29</v>
      </c>
      <c r="H3717" t="s">
        <v>37</v>
      </c>
      <c r="I3717" t="s">
        <v>100</v>
      </c>
      <c r="J3717">
        <v>17</v>
      </c>
      <c r="K3717">
        <v>1800</v>
      </c>
      <c r="L3717" s="7">
        <f>Sales_Data[[#This Row],[OrderQuantity]] *Sales_Data[[#This Row],[UnitPrice]]</f>
        <v>30600</v>
      </c>
      <c r="M3717" s="7">
        <f>Sales_Data[[#This Row],[UnitPrice]]-Sales_Data[[#This Row],[UnitCost]]</f>
        <v>900</v>
      </c>
      <c r="N3717" s="7">
        <f>Sales_Data[[#This Row],[Gross Revenue]]-Sales_Data[[#This Row],[Discount Amount ]]</f>
        <v>29700</v>
      </c>
      <c r="O3717" s="7">
        <f>Sales_Data[[#This Row],[OrderQuantity]] *Sales_Data[[#This Row],[UnitCost]]</f>
        <v>15300</v>
      </c>
      <c r="P3717" s="7">
        <f>Sales_Data[[#This Row],[ItemCost]] +Sales_Data[[#This Row],[ShippingCost]]</f>
        <v>15994.22</v>
      </c>
      <c r="Q3717" s="7">
        <f>Sales_Data[[#This Row],[Gross Revenue]]-Sales_Data[[#This Row],[TotalFinancialCost]]</f>
        <v>14605.78</v>
      </c>
      <c r="R3717" s="7">
        <f>Sales_Data[[#This Row],[Actul Bill Amount]]-Sales_Data[[#This Row],[ShippingCost]]</f>
        <v>29005.78</v>
      </c>
      <c r="S3717">
        <v>701</v>
      </c>
      <c r="T3717">
        <v>694.22</v>
      </c>
      <c r="U3717" t="s">
        <v>51</v>
      </c>
      <c r="V3717">
        <v>900</v>
      </c>
      <c r="W3717" t="s">
        <v>38</v>
      </c>
      <c r="X3717" t="str">
        <f t="shared" si="117"/>
        <v>Kolkata</v>
      </c>
    </row>
    <row r="3718" spans="1:24" x14ac:dyDescent="0.4">
      <c r="A3718">
        <v>103717</v>
      </c>
      <c r="B3718" s="5">
        <v>45777.691666666666</v>
      </c>
      <c r="C3718" s="3" t="str">
        <f>TEXT(Sales_Data[[#This Row],[OrderDate]],"mmmm")</f>
        <v>April</v>
      </c>
      <c r="D3718" s="3" t="str">
        <f t="shared" si="116"/>
        <v>2025</v>
      </c>
      <c r="E3718" t="s">
        <v>45</v>
      </c>
      <c r="F3718" t="s">
        <v>28</v>
      </c>
      <c r="G3718" t="s">
        <v>31</v>
      </c>
      <c r="H3718" t="s">
        <v>25</v>
      </c>
      <c r="I3718" t="s">
        <v>100</v>
      </c>
      <c r="J3718">
        <v>66</v>
      </c>
      <c r="K3718">
        <v>2500</v>
      </c>
      <c r="L3718" s="7">
        <f>Sales_Data[[#This Row],[OrderQuantity]] *Sales_Data[[#This Row],[UnitPrice]]</f>
        <v>165000</v>
      </c>
      <c r="M3718" s="7">
        <f>Sales_Data[[#This Row],[UnitPrice]]-Sales_Data[[#This Row],[UnitCost]]</f>
        <v>1000</v>
      </c>
      <c r="N3718" s="7">
        <f>Sales_Data[[#This Row],[Gross Revenue]]-Sales_Data[[#This Row],[Discount Amount ]]</f>
        <v>164000</v>
      </c>
      <c r="O3718" s="7">
        <f>Sales_Data[[#This Row],[OrderQuantity]] *Sales_Data[[#This Row],[UnitCost]]</f>
        <v>99000</v>
      </c>
      <c r="P3718" s="7">
        <f>Sales_Data[[#This Row],[ItemCost]] +Sales_Data[[#This Row],[ShippingCost]]</f>
        <v>101571.71</v>
      </c>
      <c r="Q3718" s="7">
        <f>Sales_Data[[#This Row],[Gross Revenue]]-Sales_Data[[#This Row],[TotalFinancialCost]]</f>
        <v>63428.289999999994</v>
      </c>
      <c r="R3718" s="7">
        <f>Sales_Data[[#This Row],[Actul Bill Amount]]-Sales_Data[[#This Row],[ShippingCost]]</f>
        <v>161428.29</v>
      </c>
      <c r="S3718">
        <v>785</v>
      </c>
      <c r="T3718">
        <v>2571.71</v>
      </c>
      <c r="U3718" t="s">
        <v>54</v>
      </c>
      <c r="V3718">
        <v>1500</v>
      </c>
      <c r="W3718" t="s">
        <v>27</v>
      </c>
      <c r="X3718" t="str">
        <f t="shared" si="117"/>
        <v>Mumbai</v>
      </c>
    </row>
    <row r="3719" spans="1:24" x14ac:dyDescent="0.4">
      <c r="A3719">
        <v>103718</v>
      </c>
      <c r="B3719" s="5">
        <v>45832.831250000003</v>
      </c>
      <c r="C3719" s="3" t="str">
        <f>TEXT(Sales_Data[[#This Row],[OrderDate]],"mmmm")</f>
        <v>June</v>
      </c>
      <c r="D3719" s="3" t="str">
        <f t="shared" si="116"/>
        <v>2025</v>
      </c>
      <c r="E3719" t="s">
        <v>50</v>
      </c>
      <c r="F3719" t="s">
        <v>40</v>
      </c>
      <c r="G3719" t="s">
        <v>29</v>
      </c>
      <c r="H3719" t="s">
        <v>37</v>
      </c>
      <c r="I3719" t="s">
        <v>100</v>
      </c>
      <c r="J3719">
        <v>84</v>
      </c>
      <c r="K3719">
        <v>1500</v>
      </c>
      <c r="L3719" s="7">
        <f>Sales_Data[[#This Row],[OrderQuantity]] *Sales_Data[[#This Row],[UnitPrice]]</f>
        <v>126000</v>
      </c>
      <c r="M3719" s="7">
        <f>Sales_Data[[#This Row],[UnitPrice]]-Sales_Data[[#This Row],[UnitCost]]</f>
        <v>700</v>
      </c>
      <c r="N3719" s="7">
        <f>Sales_Data[[#This Row],[Gross Revenue]]-Sales_Data[[#This Row],[Discount Amount ]]</f>
        <v>125300</v>
      </c>
      <c r="O3719" s="7">
        <f>Sales_Data[[#This Row],[OrderQuantity]] *Sales_Data[[#This Row],[UnitCost]]</f>
        <v>67200</v>
      </c>
      <c r="P3719" s="7">
        <f>Sales_Data[[#This Row],[ItemCost]] +Sales_Data[[#This Row],[ShippingCost]]</f>
        <v>67805.52</v>
      </c>
      <c r="Q3719" s="7">
        <f>Sales_Data[[#This Row],[Gross Revenue]]-Sales_Data[[#This Row],[TotalFinancialCost]]</f>
        <v>58194.479999999996</v>
      </c>
      <c r="R3719" s="7">
        <f>Sales_Data[[#This Row],[Actul Bill Amount]]-Sales_Data[[#This Row],[ShippingCost]]</f>
        <v>124694.48</v>
      </c>
      <c r="S3719">
        <v>691</v>
      </c>
      <c r="T3719">
        <v>605.52</v>
      </c>
      <c r="U3719" t="s">
        <v>52</v>
      </c>
      <c r="V3719">
        <v>800</v>
      </c>
      <c r="W3719" t="s">
        <v>38</v>
      </c>
      <c r="X3719" t="str">
        <f t="shared" si="117"/>
        <v>Kolkata</v>
      </c>
    </row>
    <row r="3720" spans="1:24" x14ac:dyDescent="0.4">
      <c r="A3720">
        <v>103719</v>
      </c>
      <c r="B3720" s="5">
        <v>45680.933333333334</v>
      </c>
      <c r="C3720" s="3" t="str">
        <f>TEXT(Sales_Data[[#This Row],[OrderDate]],"mmmm")</f>
        <v>January</v>
      </c>
      <c r="D3720" s="3" t="str">
        <f t="shared" si="116"/>
        <v>2025</v>
      </c>
      <c r="E3720" t="s">
        <v>50</v>
      </c>
      <c r="F3720" t="s">
        <v>28</v>
      </c>
      <c r="G3720" t="s">
        <v>15</v>
      </c>
      <c r="H3720" t="s">
        <v>16</v>
      </c>
      <c r="I3720" t="s">
        <v>100</v>
      </c>
      <c r="J3720">
        <v>27</v>
      </c>
      <c r="K3720">
        <v>450</v>
      </c>
      <c r="L3720" s="7">
        <f>Sales_Data[[#This Row],[OrderQuantity]] *Sales_Data[[#This Row],[UnitPrice]]</f>
        <v>12150</v>
      </c>
      <c r="M3720" s="7">
        <f>Sales_Data[[#This Row],[UnitPrice]]-Sales_Data[[#This Row],[UnitCost]]</f>
        <v>250</v>
      </c>
      <c r="N3720" s="7">
        <f>Sales_Data[[#This Row],[Gross Revenue]]-Sales_Data[[#This Row],[Discount Amount ]]</f>
        <v>11900</v>
      </c>
      <c r="O3720" s="7">
        <f>Sales_Data[[#This Row],[OrderQuantity]] *Sales_Data[[#This Row],[UnitCost]]</f>
        <v>5400</v>
      </c>
      <c r="P3720" s="7">
        <f>Sales_Data[[#This Row],[ItemCost]] +Sales_Data[[#This Row],[ShippingCost]]</f>
        <v>6197.04</v>
      </c>
      <c r="Q3720" s="7">
        <f>Sales_Data[[#This Row],[Gross Revenue]]-Sales_Data[[#This Row],[TotalFinancialCost]]</f>
        <v>5952.96</v>
      </c>
      <c r="R3720" s="7">
        <f>Sales_Data[[#This Row],[Actul Bill Amount]]-Sales_Data[[#This Row],[ShippingCost]]</f>
        <v>11102.96</v>
      </c>
      <c r="S3720">
        <v>345</v>
      </c>
      <c r="T3720">
        <v>797.04</v>
      </c>
      <c r="U3720" t="s">
        <v>30</v>
      </c>
      <c r="V3720">
        <v>200</v>
      </c>
      <c r="W3720" t="s">
        <v>18</v>
      </c>
      <c r="X3720" t="str">
        <f t="shared" si="117"/>
        <v>Bengaluru</v>
      </c>
    </row>
    <row r="3721" spans="1:24" x14ac:dyDescent="0.4">
      <c r="A3721">
        <v>103720</v>
      </c>
      <c r="B3721" s="5">
        <v>45870.75</v>
      </c>
      <c r="C3721" s="3" t="str">
        <f>TEXT(Sales_Data[[#This Row],[OrderDate]],"mmmm")</f>
        <v>August</v>
      </c>
      <c r="D3721" s="3" t="str">
        <f t="shared" si="116"/>
        <v>2025</v>
      </c>
      <c r="E3721" t="s">
        <v>48</v>
      </c>
      <c r="F3721" t="s">
        <v>28</v>
      </c>
      <c r="G3721" t="s">
        <v>29</v>
      </c>
      <c r="H3721" t="s">
        <v>16</v>
      </c>
      <c r="I3721" t="s">
        <v>100</v>
      </c>
      <c r="J3721">
        <v>95</v>
      </c>
      <c r="K3721">
        <v>450</v>
      </c>
      <c r="L3721" s="7">
        <f>Sales_Data[[#This Row],[OrderQuantity]] *Sales_Data[[#This Row],[UnitPrice]]</f>
        <v>42750</v>
      </c>
      <c r="M3721" s="7">
        <f>Sales_Data[[#This Row],[UnitPrice]]-Sales_Data[[#This Row],[UnitCost]]</f>
        <v>250</v>
      </c>
      <c r="N3721" s="7">
        <f>Sales_Data[[#This Row],[Gross Revenue]]-Sales_Data[[#This Row],[Discount Amount ]]</f>
        <v>42500</v>
      </c>
      <c r="O3721" s="7">
        <f>Sales_Data[[#This Row],[OrderQuantity]] *Sales_Data[[#This Row],[UnitCost]]</f>
        <v>19000</v>
      </c>
      <c r="P3721" s="7">
        <f>Sales_Data[[#This Row],[ItemCost]] +Sales_Data[[#This Row],[ShippingCost]]</f>
        <v>20113.099999999999</v>
      </c>
      <c r="Q3721" s="7">
        <f>Sales_Data[[#This Row],[Gross Revenue]]-Sales_Data[[#This Row],[TotalFinancialCost]]</f>
        <v>22636.9</v>
      </c>
      <c r="R3721" s="7">
        <f>Sales_Data[[#This Row],[Actul Bill Amount]]-Sales_Data[[#This Row],[ShippingCost]]</f>
        <v>41386.9</v>
      </c>
      <c r="S3721">
        <v>334</v>
      </c>
      <c r="T3721">
        <v>1113.0999999999999</v>
      </c>
      <c r="U3721" t="s">
        <v>30</v>
      </c>
      <c r="V3721">
        <v>200</v>
      </c>
      <c r="W3721" t="s">
        <v>18</v>
      </c>
      <c r="X3721" t="str">
        <f t="shared" si="117"/>
        <v>Bengaluru</v>
      </c>
    </row>
    <row r="3722" spans="1:24" x14ac:dyDescent="0.4">
      <c r="A3722">
        <v>103721</v>
      </c>
      <c r="B3722" s="5">
        <v>45892.847222222219</v>
      </c>
      <c r="C3722" s="3" t="str">
        <f>TEXT(Sales_Data[[#This Row],[OrderDate]],"mmmm")</f>
        <v>August</v>
      </c>
      <c r="D3722" s="3" t="str">
        <f t="shared" si="116"/>
        <v>2025</v>
      </c>
      <c r="E3722" t="s">
        <v>39</v>
      </c>
      <c r="F3722" t="s">
        <v>46</v>
      </c>
      <c r="G3722" t="s">
        <v>29</v>
      </c>
      <c r="H3722" t="s">
        <v>20</v>
      </c>
      <c r="I3722" t="s">
        <v>100</v>
      </c>
      <c r="J3722">
        <v>1</v>
      </c>
      <c r="K3722">
        <v>15000</v>
      </c>
      <c r="L3722" s="7">
        <f>Sales_Data[[#This Row],[OrderQuantity]] *Sales_Data[[#This Row],[UnitPrice]]</f>
        <v>15000</v>
      </c>
      <c r="M3722" s="7">
        <f>Sales_Data[[#This Row],[UnitPrice]]-Sales_Data[[#This Row],[UnitCost]]</f>
        <v>5500</v>
      </c>
      <c r="N3722" s="7">
        <f>Sales_Data[[#This Row],[Gross Revenue]]-Sales_Data[[#This Row],[Discount Amount ]]</f>
        <v>9500</v>
      </c>
      <c r="O3722" s="7">
        <f>Sales_Data[[#This Row],[OrderQuantity]] *Sales_Data[[#This Row],[UnitCost]]</f>
        <v>9500</v>
      </c>
      <c r="P3722" s="7">
        <f>Sales_Data[[#This Row],[ItemCost]] +Sales_Data[[#This Row],[ShippingCost]]</f>
        <v>11906.79</v>
      </c>
      <c r="Q3722" s="7">
        <f>Sales_Data[[#This Row],[Gross Revenue]]-Sales_Data[[#This Row],[TotalFinancialCost]]</f>
        <v>3093.2099999999991</v>
      </c>
      <c r="R3722" s="7">
        <f>Sales_Data[[#This Row],[Actul Bill Amount]]-Sales_Data[[#This Row],[ShippingCost]]</f>
        <v>7093.21</v>
      </c>
      <c r="S3722">
        <v>1088</v>
      </c>
      <c r="T3722">
        <v>2406.79</v>
      </c>
      <c r="U3722" t="s">
        <v>53</v>
      </c>
      <c r="V3722">
        <v>9500</v>
      </c>
      <c r="W3722" t="s">
        <v>22</v>
      </c>
      <c r="X3722" t="str">
        <f t="shared" si="117"/>
        <v>Nagpur</v>
      </c>
    </row>
    <row r="3723" spans="1:24" x14ac:dyDescent="0.4">
      <c r="A3723">
        <v>103722</v>
      </c>
      <c r="B3723" s="5">
        <v>45670.172222222223</v>
      </c>
      <c r="C3723" s="3" t="str">
        <f>TEXT(Sales_Data[[#This Row],[OrderDate]],"mmmm")</f>
        <v>January</v>
      </c>
      <c r="D3723" s="3" t="str">
        <f t="shared" si="116"/>
        <v>2025</v>
      </c>
      <c r="E3723" t="s">
        <v>45</v>
      </c>
      <c r="F3723" t="s">
        <v>24</v>
      </c>
      <c r="G3723" t="s">
        <v>15</v>
      </c>
      <c r="H3723" t="s">
        <v>25</v>
      </c>
      <c r="I3723" t="s">
        <v>100</v>
      </c>
      <c r="J3723">
        <v>82</v>
      </c>
      <c r="K3723">
        <v>25000</v>
      </c>
      <c r="L3723" s="7">
        <f>Sales_Data[[#This Row],[OrderQuantity]] *Sales_Data[[#This Row],[UnitPrice]]</f>
        <v>2050000</v>
      </c>
      <c r="M3723" s="7">
        <f>Sales_Data[[#This Row],[UnitPrice]]-Sales_Data[[#This Row],[UnitCost]]</f>
        <v>7000</v>
      </c>
      <c r="N3723" s="7">
        <f>Sales_Data[[#This Row],[Gross Revenue]]-Sales_Data[[#This Row],[Discount Amount ]]</f>
        <v>2043000</v>
      </c>
      <c r="O3723" s="7">
        <f>Sales_Data[[#This Row],[OrderQuantity]] *Sales_Data[[#This Row],[UnitCost]]</f>
        <v>1476000</v>
      </c>
      <c r="P3723" s="7">
        <f>Sales_Data[[#This Row],[ItemCost]] +Sales_Data[[#This Row],[ShippingCost]]</f>
        <v>1476916.28</v>
      </c>
      <c r="Q3723" s="7">
        <f>Sales_Data[[#This Row],[Gross Revenue]]-Sales_Data[[#This Row],[TotalFinancialCost]]</f>
        <v>573083.72</v>
      </c>
      <c r="R3723" s="7">
        <f>Sales_Data[[#This Row],[Actul Bill Amount]]-Sales_Data[[#This Row],[ShippingCost]]</f>
        <v>2042083.72</v>
      </c>
      <c r="S3723">
        <v>1045</v>
      </c>
      <c r="T3723">
        <v>916.28</v>
      </c>
      <c r="U3723" t="s">
        <v>60</v>
      </c>
      <c r="V3723">
        <v>18000</v>
      </c>
      <c r="W3723" t="s">
        <v>27</v>
      </c>
      <c r="X3723" t="str">
        <f t="shared" si="117"/>
        <v>Mumbai</v>
      </c>
    </row>
    <row r="3724" spans="1:24" x14ac:dyDescent="0.4">
      <c r="A3724">
        <v>103723</v>
      </c>
      <c r="B3724" s="5">
        <v>45758.963888888888</v>
      </c>
      <c r="C3724" s="3" t="str">
        <f>TEXT(Sales_Data[[#This Row],[OrderDate]],"mmmm")</f>
        <v>April</v>
      </c>
      <c r="D3724" s="3" t="str">
        <f t="shared" si="116"/>
        <v>2025</v>
      </c>
      <c r="E3724" t="s">
        <v>19</v>
      </c>
      <c r="F3724" t="s">
        <v>28</v>
      </c>
      <c r="G3724" t="s">
        <v>31</v>
      </c>
      <c r="H3724" t="s">
        <v>25</v>
      </c>
      <c r="I3724" t="s">
        <v>100</v>
      </c>
      <c r="J3724">
        <v>71</v>
      </c>
      <c r="K3724">
        <v>450</v>
      </c>
      <c r="L3724" s="7">
        <f>Sales_Data[[#This Row],[OrderQuantity]] *Sales_Data[[#This Row],[UnitPrice]]</f>
        <v>31950</v>
      </c>
      <c r="M3724" s="7">
        <f>Sales_Data[[#This Row],[UnitPrice]]-Sales_Data[[#This Row],[UnitCost]]</f>
        <v>250</v>
      </c>
      <c r="N3724" s="7">
        <f>Sales_Data[[#This Row],[Gross Revenue]]-Sales_Data[[#This Row],[Discount Amount ]]</f>
        <v>31700</v>
      </c>
      <c r="O3724" s="7">
        <f>Sales_Data[[#This Row],[OrderQuantity]] *Sales_Data[[#This Row],[UnitCost]]</f>
        <v>14200</v>
      </c>
      <c r="P3724" s="7">
        <f>Sales_Data[[#This Row],[ItemCost]] +Sales_Data[[#This Row],[ShippingCost]]</f>
        <v>14460.18</v>
      </c>
      <c r="Q3724" s="7">
        <f>Sales_Data[[#This Row],[Gross Revenue]]-Sales_Data[[#This Row],[TotalFinancialCost]]</f>
        <v>17489.82</v>
      </c>
      <c r="R3724" s="7">
        <f>Sales_Data[[#This Row],[Actul Bill Amount]]-Sales_Data[[#This Row],[ShippingCost]]</f>
        <v>31439.82</v>
      </c>
      <c r="S3724">
        <v>740</v>
      </c>
      <c r="T3724">
        <v>260.18</v>
      </c>
      <c r="U3724" t="s">
        <v>30</v>
      </c>
      <c r="V3724">
        <v>200</v>
      </c>
      <c r="W3724" t="s">
        <v>27</v>
      </c>
      <c r="X3724" t="str">
        <f t="shared" si="117"/>
        <v>Mumbai</v>
      </c>
    </row>
    <row r="3725" spans="1:24" x14ac:dyDescent="0.4">
      <c r="A3725">
        <v>103724</v>
      </c>
      <c r="B3725" s="5">
        <v>45681.361111111109</v>
      </c>
      <c r="C3725" s="3" t="str">
        <f>TEXT(Sales_Data[[#This Row],[OrderDate]],"mmmm")</f>
        <v>January</v>
      </c>
      <c r="D3725" s="3" t="str">
        <f t="shared" si="116"/>
        <v>2025</v>
      </c>
      <c r="E3725" t="s">
        <v>39</v>
      </c>
      <c r="F3725" t="s">
        <v>35</v>
      </c>
      <c r="G3725" t="s">
        <v>31</v>
      </c>
      <c r="H3725" t="s">
        <v>32</v>
      </c>
      <c r="I3725" t="s">
        <v>100</v>
      </c>
      <c r="J3725">
        <v>89</v>
      </c>
      <c r="K3725">
        <v>8500</v>
      </c>
      <c r="L3725" s="7">
        <f>Sales_Data[[#This Row],[OrderQuantity]] *Sales_Data[[#This Row],[UnitPrice]]</f>
        <v>756500</v>
      </c>
      <c r="M3725" s="7">
        <f>Sales_Data[[#This Row],[UnitPrice]]-Sales_Data[[#This Row],[UnitCost]]</f>
        <v>3000</v>
      </c>
      <c r="N3725" s="7">
        <f>Sales_Data[[#This Row],[Gross Revenue]]-Sales_Data[[#This Row],[Discount Amount ]]</f>
        <v>753500</v>
      </c>
      <c r="O3725" s="7">
        <f>Sales_Data[[#This Row],[OrderQuantity]] *Sales_Data[[#This Row],[UnitCost]]</f>
        <v>489500</v>
      </c>
      <c r="P3725" s="7">
        <f>Sales_Data[[#This Row],[ItemCost]] +Sales_Data[[#This Row],[ShippingCost]]</f>
        <v>490471.76</v>
      </c>
      <c r="Q3725" s="7">
        <f>Sales_Data[[#This Row],[Gross Revenue]]-Sales_Data[[#This Row],[TotalFinancialCost]]</f>
        <v>266028.24</v>
      </c>
      <c r="R3725" s="7">
        <f>Sales_Data[[#This Row],[Actul Bill Amount]]-Sales_Data[[#This Row],[ShippingCost]]</f>
        <v>752528.24</v>
      </c>
      <c r="S3725">
        <v>997</v>
      </c>
      <c r="T3725">
        <v>971.76</v>
      </c>
      <c r="U3725" t="s">
        <v>49</v>
      </c>
      <c r="V3725">
        <v>5500</v>
      </c>
      <c r="W3725" t="s">
        <v>33</v>
      </c>
      <c r="X3725" t="str">
        <f t="shared" si="117"/>
        <v>Delhi</v>
      </c>
    </row>
    <row r="3726" spans="1:24" x14ac:dyDescent="0.4">
      <c r="A3726">
        <v>103725</v>
      </c>
      <c r="B3726" s="5">
        <v>46021.029166666667</v>
      </c>
      <c r="C3726" s="3" t="str">
        <f>TEXT(Sales_Data[[#This Row],[OrderDate]],"mmmm")</f>
        <v>December</v>
      </c>
      <c r="D3726" s="3" t="str">
        <f t="shared" si="116"/>
        <v>2025</v>
      </c>
      <c r="E3726" t="s">
        <v>45</v>
      </c>
      <c r="F3726" t="s">
        <v>55</v>
      </c>
      <c r="G3726" t="s">
        <v>29</v>
      </c>
      <c r="H3726" t="s">
        <v>32</v>
      </c>
      <c r="I3726" t="s">
        <v>100</v>
      </c>
      <c r="J3726">
        <v>25</v>
      </c>
      <c r="K3726">
        <v>600</v>
      </c>
      <c r="L3726" s="7">
        <f>Sales_Data[[#This Row],[OrderQuantity]] *Sales_Data[[#This Row],[UnitPrice]]</f>
        <v>15000</v>
      </c>
      <c r="M3726" s="7">
        <f>Sales_Data[[#This Row],[UnitPrice]]-Sales_Data[[#This Row],[UnitCost]]</f>
        <v>250</v>
      </c>
      <c r="N3726" s="7">
        <f>Sales_Data[[#This Row],[Gross Revenue]]-Sales_Data[[#This Row],[Discount Amount ]]</f>
        <v>14750</v>
      </c>
      <c r="O3726" s="7">
        <f>Sales_Data[[#This Row],[OrderQuantity]] *Sales_Data[[#This Row],[UnitCost]]</f>
        <v>8750</v>
      </c>
      <c r="P3726" s="7">
        <f>Sales_Data[[#This Row],[ItemCost]] +Sales_Data[[#This Row],[ShippingCost]]</f>
        <v>9005.94</v>
      </c>
      <c r="Q3726" s="7">
        <f>Sales_Data[[#This Row],[Gross Revenue]]-Sales_Data[[#This Row],[TotalFinancialCost]]</f>
        <v>5994.0599999999995</v>
      </c>
      <c r="R3726" s="7">
        <f>Sales_Data[[#This Row],[Actul Bill Amount]]-Sales_Data[[#This Row],[ShippingCost]]</f>
        <v>14494.06</v>
      </c>
      <c r="S3726">
        <v>390</v>
      </c>
      <c r="T3726">
        <v>255.94</v>
      </c>
      <c r="U3726" t="s">
        <v>57</v>
      </c>
      <c r="V3726">
        <v>350</v>
      </c>
      <c r="W3726" t="s">
        <v>33</v>
      </c>
      <c r="X3726" t="str">
        <f t="shared" si="117"/>
        <v>Delhi</v>
      </c>
    </row>
    <row r="3727" spans="1:24" x14ac:dyDescent="0.4">
      <c r="A3727">
        <v>103726</v>
      </c>
      <c r="B3727" s="5">
        <v>45668.072916666664</v>
      </c>
      <c r="C3727" s="3" t="str">
        <f>TEXT(Sales_Data[[#This Row],[OrderDate]],"mmmm")</f>
        <v>January</v>
      </c>
      <c r="D3727" s="3" t="str">
        <f t="shared" si="116"/>
        <v>2025</v>
      </c>
      <c r="E3727" t="s">
        <v>13</v>
      </c>
      <c r="F3727" t="s">
        <v>28</v>
      </c>
      <c r="G3727" t="s">
        <v>15</v>
      </c>
      <c r="H3727" t="s">
        <v>32</v>
      </c>
      <c r="I3727" t="s">
        <v>100</v>
      </c>
      <c r="J3727">
        <v>66</v>
      </c>
      <c r="K3727">
        <v>2500</v>
      </c>
      <c r="L3727" s="7">
        <f>Sales_Data[[#This Row],[OrderQuantity]] *Sales_Data[[#This Row],[UnitPrice]]</f>
        <v>165000</v>
      </c>
      <c r="M3727" s="7">
        <f>Sales_Data[[#This Row],[UnitPrice]]-Sales_Data[[#This Row],[UnitCost]]</f>
        <v>1000</v>
      </c>
      <c r="N3727" s="7">
        <f>Sales_Data[[#This Row],[Gross Revenue]]-Sales_Data[[#This Row],[Discount Amount ]]</f>
        <v>164000</v>
      </c>
      <c r="O3727" s="7">
        <f>Sales_Data[[#This Row],[OrderQuantity]] *Sales_Data[[#This Row],[UnitCost]]</f>
        <v>99000</v>
      </c>
      <c r="P3727" s="7">
        <f>Sales_Data[[#This Row],[ItemCost]] +Sales_Data[[#This Row],[ShippingCost]]</f>
        <v>99856.41</v>
      </c>
      <c r="Q3727" s="7">
        <f>Sales_Data[[#This Row],[Gross Revenue]]-Sales_Data[[#This Row],[TotalFinancialCost]]</f>
        <v>65143.59</v>
      </c>
      <c r="R3727" s="7">
        <f>Sales_Data[[#This Row],[Actul Bill Amount]]-Sales_Data[[#This Row],[ShippingCost]]</f>
        <v>163143.59</v>
      </c>
      <c r="S3727">
        <v>345</v>
      </c>
      <c r="T3727">
        <v>856.41</v>
      </c>
      <c r="U3727" t="s">
        <v>54</v>
      </c>
      <c r="V3727">
        <v>1500</v>
      </c>
      <c r="W3727" t="s">
        <v>33</v>
      </c>
      <c r="X3727" t="str">
        <f t="shared" si="117"/>
        <v>Delhi</v>
      </c>
    </row>
    <row r="3728" spans="1:24" x14ac:dyDescent="0.4">
      <c r="A3728">
        <v>103727</v>
      </c>
      <c r="B3728" s="5">
        <v>45930.554861111108</v>
      </c>
      <c r="C3728" s="3" t="str">
        <f>TEXT(Sales_Data[[#This Row],[OrderDate]],"mmmm")</f>
        <v>September</v>
      </c>
      <c r="D3728" s="3" t="str">
        <f t="shared" si="116"/>
        <v>2025</v>
      </c>
      <c r="E3728" t="s">
        <v>50</v>
      </c>
      <c r="F3728" t="s">
        <v>24</v>
      </c>
      <c r="G3728" t="s">
        <v>29</v>
      </c>
      <c r="H3728" t="s">
        <v>25</v>
      </c>
      <c r="I3728" t="s">
        <v>100</v>
      </c>
      <c r="J3728">
        <v>85</v>
      </c>
      <c r="K3728">
        <v>25000</v>
      </c>
      <c r="L3728" s="7">
        <f>Sales_Data[[#This Row],[OrderQuantity]] *Sales_Data[[#This Row],[UnitPrice]]</f>
        <v>2125000</v>
      </c>
      <c r="M3728" s="7">
        <f>Sales_Data[[#This Row],[UnitPrice]]-Sales_Data[[#This Row],[UnitCost]]</f>
        <v>7000</v>
      </c>
      <c r="N3728" s="7">
        <f>Sales_Data[[#This Row],[Gross Revenue]]-Sales_Data[[#This Row],[Discount Amount ]]</f>
        <v>2118000</v>
      </c>
      <c r="O3728" s="7">
        <f>Sales_Data[[#This Row],[OrderQuantity]] *Sales_Data[[#This Row],[UnitCost]]</f>
        <v>1530000</v>
      </c>
      <c r="P3728" s="7">
        <f>Sales_Data[[#This Row],[ItemCost]] +Sales_Data[[#This Row],[ShippingCost]]</f>
        <v>1530530.96</v>
      </c>
      <c r="Q3728" s="7">
        <f>Sales_Data[[#This Row],[Gross Revenue]]-Sales_Data[[#This Row],[TotalFinancialCost]]</f>
        <v>594469.04</v>
      </c>
      <c r="R3728" s="7">
        <f>Sales_Data[[#This Row],[Actul Bill Amount]]-Sales_Data[[#This Row],[ShippingCost]]</f>
        <v>2117469.04</v>
      </c>
      <c r="S3728">
        <v>321</v>
      </c>
      <c r="T3728">
        <v>530.96</v>
      </c>
      <c r="U3728" t="s">
        <v>60</v>
      </c>
      <c r="V3728">
        <v>18000</v>
      </c>
      <c r="W3728" t="s">
        <v>27</v>
      </c>
      <c r="X3728" t="str">
        <f t="shared" si="117"/>
        <v>Mumbai</v>
      </c>
    </row>
    <row r="3729" spans="1:24" x14ac:dyDescent="0.4">
      <c r="A3729">
        <v>103728</v>
      </c>
      <c r="B3729" s="5">
        <v>45938.186111111114</v>
      </c>
      <c r="C3729" s="3" t="str">
        <f>TEXT(Sales_Data[[#This Row],[OrderDate]],"mmmm")</f>
        <v>October</v>
      </c>
      <c r="D3729" s="3" t="str">
        <f t="shared" si="116"/>
        <v>2025</v>
      </c>
      <c r="E3729" t="s">
        <v>42</v>
      </c>
      <c r="F3729" t="s">
        <v>14</v>
      </c>
      <c r="G3729" t="s">
        <v>31</v>
      </c>
      <c r="H3729" t="s">
        <v>16</v>
      </c>
      <c r="I3729" t="s">
        <v>100</v>
      </c>
      <c r="J3729">
        <v>13</v>
      </c>
      <c r="K3729">
        <v>6500</v>
      </c>
      <c r="L3729" s="7">
        <f>Sales_Data[[#This Row],[OrderQuantity]] *Sales_Data[[#This Row],[UnitPrice]]</f>
        <v>84500</v>
      </c>
      <c r="M3729" s="7">
        <f>Sales_Data[[#This Row],[UnitPrice]]-Sales_Data[[#This Row],[UnitCost]]</f>
        <v>2300</v>
      </c>
      <c r="N3729" s="7">
        <f>Sales_Data[[#This Row],[Gross Revenue]]-Sales_Data[[#This Row],[Discount Amount ]]</f>
        <v>82200</v>
      </c>
      <c r="O3729" s="7">
        <f>Sales_Data[[#This Row],[OrderQuantity]] *Sales_Data[[#This Row],[UnitCost]]</f>
        <v>54600</v>
      </c>
      <c r="P3729" s="7">
        <f>Sales_Data[[#This Row],[ItemCost]] +Sales_Data[[#This Row],[ShippingCost]]</f>
        <v>55134.93</v>
      </c>
      <c r="Q3729" s="7">
        <f>Sales_Data[[#This Row],[Gross Revenue]]-Sales_Data[[#This Row],[TotalFinancialCost]]</f>
        <v>29365.07</v>
      </c>
      <c r="R3729" s="7">
        <f>Sales_Data[[#This Row],[Actul Bill Amount]]-Sales_Data[[#This Row],[ShippingCost]]</f>
        <v>81665.070000000007</v>
      </c>
      <c r="S3729">
        <v>766</v>
      </c>
      <c r="T3729">
        <v>534.92999999999995</v>
      </c>
      <c r="U3729" t="s">
        <v>21</v>
      </c>
      <c r="V3729">
        <v>4200</v>
      </c>
      <c r="W3729" t="s">
        <v>18</v>
      </c>
      <c r="X3729" t="str">
        <f t="shared" si="117"/>
        <v>Bengaluru</v>
      </c>
    </row>
    <row r="3730" spans="1:24" x14ac:dyDescent="0.4">
      <c r="A3730">
        <v>103729</v>
      </c>
      <c r="B3730" s="5">
        <v>45751.000694444447</v>
      </c>
      <c r="C3730" s="3" t="str">
        <f>TEXT(Sales_Data[[#This Row],[OrderDate]],"mmmm")</f>
        <v>April</v>
      </c>
      <c r="D3730" s="3" t="str">
        <f t="shared" si="116"/>
        <v>2025</v>
      </c>
      <c r="E3730" t="s">
        <v>13</v>
      </c>
      <c r="F3730" t="s">
        <v>46</v>
      </c>
      <c r="G3730" t="s">
        <v>15</v>
      </c>
      <c r="H3730" t="s">
        <v>37</v>
      </c>
      <c r="I3730" t="s">
        <v>100</v>
      </c>
      <c r="J3730">
        <v>73</v>
      </c>
      <c r="K3730">
        <v>15000</v>
      </c>
      <c r="L3730" s="7">
        <f>Sales_Data[[#This Row],[OrderQuantity]] *Sales_Data[[#This Row],[UnitPrice]]</f>
        <v>1095000</v>
      </c>
      <c r="M3730" s="7">
        <f>Sales_Data[[#This Row],[UnitPrice]]-Sales_Data[[#This Row],[UnitCost]]</f>
        <v>5500</v>
      </c>
      <c r="N3730" s="7">
        <f>Sales_Data[[#This Row],[Gross Revenue]]-Sales_Data[[#This Row],[Discount Amount ]]</f>
        <v>1089500</v>
      </c>
      <c r="O3730" s="7">
        <f>Sales_Data[[#This Row],[OrderQuantity]] *Sales_Data[[#This Row],[UnitCost]]</f>
        <v>693500</v>
      </c>
      <c r="P3730" s="7">
        <f>Sales_Data[[#This Row],[ItemCost]] +Sales_Data[[#This Row],[ShippingCost]]</f>
        <v>693890.78</v>
      </c>
      <c r="Q3730" s="7">
        <f>Sales_Data[[#This Row],[Gross Revenue]]-Sales_Data[[#This Row],[TotalFinancialCost]]</f>
        <v>401109.22</v>
      </c>
      <c r="R3730" s="7">
        <f>Sales_Data[[#This Row],[Actul Bill Amount]]-Sales_Data[[#This Row],[ShippingCost]]</f>
        <v>1089109.22</v>
      </c>
      <c r="S3730">
        <v>716</v>
      </c>
      <c r="T3730">
        <v>390.78</v>
      </c>
      <c r="U3730" t="s">
        <v>53</v>
      </c>
      <c r="V3730">
        <v>9500</v>
      </c>
      <c r="W3730" t="s">
        <v>38</v>
      </c>
      <c r="X3730" t="str">
        <f t="shared" si="117"/>
        <v>Kolkata</v>
      </c>
    </row>
    <row r="3731" spans="1:24" x14ac:dyDescent="0.4">
      <c r="A3731">
        <v>103730</v>
      </c>
      <c r="B3731" s="5">
        <v>45858.663888888892</v>
      </c>
      <c r="C3731" s="3" t="str">
        <f>TEXT(Sales_Data[[#This Row],[OrderDate]],"mmmm")</f>
        <v>July</v>
      </c>
      <c r="D3731" s="3" t="str">
        <f t="shared" si="116"/>
        <v>2025</v>
      </c>
      <c r="E3731" t="s">
        <v>45</v>
      </c>
      <c r="F3731" t="s">
        <v>40</v>
      </c>
      <c r="G3731" t="s">
        <v>31</v>
      </c>
      <c r="H3731" t="s">
        <v>37</v>
      </c>
      <c r="I3731" t="s">
        <v>100</v>
      </c>
      <c r="J3731">
        <v>78</v>
      </c>
      <c r="K3731">
        <v>5500</v>
      </c>
      <c r="L3731" s="7">
        <f>Sales_Data[[#This Row],[OrderQuantity]] *Sales_Data[[#This Row],[UnitPrice]]</f>
        <v>429000</v>
      </c>
      <c r="M3731" s="7">
        <f>Sales_Data[[#This Row],[UnitPrice]]-Sales_Data[[#This Row],[UnitCost]]</f>
        <v>2000</v>
      </c>
      <c r="N3731" s="7">
        <f>Sales_Data[[#This Row],[Gross Revenue]]-Sales_Data[[#This Row],[Discount Amount ]]</f>
        <v>427000</v>
      </c>
      <c r="O3731" s="7">
        <f>Sales_Data[[#This Row],[OrderQuantity]] *Sales_Data[[#This Row],[UnitCost]]</f>
        <v>273000</v>
      </c>
      <c r="P3731" s="7">
        <f>Sales_Data[[#This Row],[ItemCost]] +Sales_Data[[#This Row],[ShippingCost]]</f>
        <v>274020.18</v>
      </c>
      <c r="Q3731" s="7">
        <f>Sales_Data[[#This Row],[Gross Revenue]]-Sales_Data[[#This Row],[TotalFinancialCost]]</f>
        <v>154979.82</v>
      </c>
      <c r="R3731" s="7">
        <f>Sales_Data[[#This Row],[Actul Bill Amount]]-Sales_Data[[#This Row],[ShippingCost]]</f>
        <v>425979.82</v>
      </c>
      <c r="S3731">
        <v>1138</v>
      </c>
      <c r="T3731">
        <v>1020.18</v>
      </c>
      <c r="U3731" t="s">
        <v>41</v>
      </c>
      <c r="V3731">
        <v>3500</v>
      </c>
      <c r="W3731" t="s">
        <v>38</v>
      </c>
      <c r="X3731" t="str">
        <f t="shared" si="117"/>
        <v>Kolkata</v>
      </c>
    </row>
    <row r="3732" spans="1:24" x14ac:dyDescent="0.4">
      <c r="A3732">
        <v>103731</v>
      </c>
      <c r="B3732" s="5">
        <v>45678.210416666669</v>
      </c>
      <c r="C3732" s="3" t="str">
        <f>TEXT(Sales_Data[[#This Row],[OrderDate]],"mmmm")</f>
        <v>January</v>
      </c>
      <c r="D3732" s="3" t="str">
        <f t="shared" si="116"/>
        <v>2025</v>
      </c>
      <c r="E3732" t="s">
        <v>48</v>
      </c>
      <c r="F3732" t="s">
        <v>35</v>
      </c>
      <c r="G3732" t="s">
        <v>15</v>
      </c>
      <c r="H3732" t="s">
        <v>16</v>
      </c>
      <c r="I3732" t="s">
        <v>100</v>
      </c>
      <c r="J3732">
        <v>67</v>
      </c>
      <c r="K3732">
        <v>8500</v>
      </c>
      <c r="L3732" s="7">
        <f>Sales_Data[[#This Row],[OrderQuantity]] *Sales_Data[[#This Row],[UnitPrice]]</f>
        <v>569500</v>
      </c>
      <c r="M3732" s="7">
        <f>Sales_Data[[#This Row],[UnitPrice]]-Sales_Data[[#This Row],[UnitCost]]</f>
        <v>3000</v>
      </c>
      <c r="N3732" s="7">
        <f>Sales_Data[[#This Row],[Gross Revenue]]-Sales_Data[[#This Row],[Discount Amount ]]</f>
        <v>566500</v>
      </c>
      <c r="O3732" s="7">
        <f>Sales_Data[[#This Row],[OrderQuantity]] *Sales_Data[[#This Row],[UnitCost]]</f>
        <v>368500</v>
      </c>
      <c r="P3732" s="7">
        <f>Sales_Data[[#This Row],[ItemCost]] +Sales_Data[[#This Row],[ShippingCost]]</f>
        <v>370253.09</v>
      </c>
      <c r="Q3732" s="7">
        <f>Sales_Data[[#This Row],[Gross Revenue]]-Sales_Data[[#This Row],[TotalFinancialCost]]</f>
        <v>199246.90999999997</v>
      </c>
      <c r="R3732" s="7">
        <f>Sales_Data[[#This Row],[Actul Bill Amount]]-Sales_Data[[#This Row],[ShippingCost]]</f>
        <v>564746.91</v>
      </c>
      <c r="S3732">
        <v>1076</v>
      </c>
      <c r="T3732">
        <v>1753.09</v>
      </c>
      <c r="U3732" t="s">
        <v>49</v>
      </c>
      <c r="V3732">
        <v>5500</v>
      </c>
      <c r="W3732" t="s">
        <v>18</v>
      </c>
      <c r="X3732" t="str">
        <f t="shared" si="117"/>
        <v>Bengaluru</v>
      </c>
    </row>
    <row r="3733" spans="1:24" x14ac:dyDescent="0.4">
      <c r="A3733">
        <v>103732</v>
      </c>
      <c r="B3733" s="5">
        <v>45997.249305555553</v>
      </c>
      <c r="C3733" s="3" t="str">
        <f>TEXT(Sales_Data[[#This Row],[OrderDate]],"mmmm")</f>
        <v>December</v>
      </c>
      <c r="D3733" s="3" t="str">
        <f t="shared" si="116"/>
        <v>2025</v>
      </c>
      <c r="E3733" t="s">
        <v>23</v>
      </c>
      <c r="F3733" t="s">
        <v>35</v>
      </c>
      <c r="G3733" t="s">
        <v>29</v>
      </c>
      <c r="H3733" t="s">
        <v>37</v>
      </c>
      <c r="I3733" t="s">
        <v>100</v>
      </c>
      <c r="J3733">
        <v>32</v>
      </c>
      <c r="K3733">
        <v>12000</v>
      </c>
      <c r="L3733" s="7">
        <f>Sales_Data[[#This Row],[OrderQuantity]] *Sales_Data[[#This Row],[UnitPrice]]</f>
        <v>384000</v>
      </c>
      <c r="M3733" s="7">
        <f>Sales_Data[[#This Row],[UnitPrice]]-Sales_Data[[#This Row],[UnitCost]]</f>
        <v>4000</v>
      </c>
      <c r="N3733" s="7">
        <f>Sales_Data[[#This Row],[Gross Revenue]]-Sales_Data[[#This Row],[Discount Amount ]]</f>
        <v>380000</v>
      </c>
      <c r="O3733" s="7">
        <f>Sales_Data[[#This Row],[OrderQuantity]] *Sales_Data[[#This Row],[UnitCost]]</f>
        <v>256000</v>
      </c>
      <c r="P3733" s="7">
        <f>Sales_Data[[#This Row],[ItemCost]] +Sales_Data[[#This Row],[ShippingCost]]</f>
        <v>256592.91</v>
      </c>
      <c r="Q3733" s="7">
        <f>Sales_Data[[#This Row],[Gross Revenue]]-Sales_Data[[#This Row],[TotalFinancialCost]]</f>
        <v>127407.09</v>
      </c>
      <c r="R3733" s="7">
        <f>Sales_Data[[#This Row],[Actul Bill Amount]]-Sales_Data[[#This Row],[ShippingCost]]</f>
        <v>379407.09</v>
      </c>
      <c r="S3733">
        <v>963</v>
      </c>
      <c r="T3733">
        <v>592.91</v>
      </c>
      <c r="U3733" t="s">
        <v>36</v>
      </c>
      <c r="V3733">
        <v>8000</v>
      </c>
      <c r="W3733" t="s">
        <v>38</v>
      </c>
      <c r="X3733" t="str">
        <f t="shared" si="117"/>
        <v>Kolkata</v>
      </c>
    </row>
    <row r="3734" spans="1:24" x14ac:dyDescent="0.4">
      <c r="A3734">
        <v>103733</v>
      </c>
      <c r="B3734" s="5">
        <v>45868.102083333331</v>
      </c>
      <c r="C3734" s="3" t="str">
        <f>TEXT(Sales_Data[[#This Row],[OrderDate]],"mmmm")</f>
        <v>July</v>
      </c>
      <c r="D3734" s="3" t="str">
        <f t="shared" si="116"/>
        <v>2025</v>
      </c>
      <c r="E3734" t="s">
        <v>42</v>
      </c>
      <c r="F3734" t="s">
        <v>55</v>
      </c>
      <c r="G3734" t="s">
        <v>15</v>
      </c>
      <c r="H3734" t="s">
        <v>32</v>
      </c>
      <c r="I3734" t="s">
        <v>100</v>
      </c>
      <c r="J3734">
        <v>63</v>
      </c>
      <c r="K3734">
        <v>600</v>
      </c>
      <c r="L3734" s="7">
        <f>Sales_Data[[#This Row],[OrderQuantity]] *Sales_Data[[#This Row],[UnitPrice]]</f>
        <v>37800</v>
      </c>
      <c r="M3734" s="7">
        <f>Sales_Data[[#This Row],[UnitPrice]]-Sales_Data[[#This Row],[UnitCost]]</f>
        <v>250</v>
      </c>
      <c r="N3734" s="7">
        <f>Sales_Data[[#This Row],[Gross Revenue]]-Sales_Data[[#This Row],[Discount Amount ]]</f>
        <v>37550</v>
      </c>
      <c r="O3734" s="7">
        <f>Sales_Data[[#This Row],[OrderQuantity]] *Sales_Data[[#This Row],[UnitCost]]</f>
        <v>22050</v>
      </c>
      <c r="P3734" s="7">
        <f>Sales_Data[[#This Row],[ItemCost]] +Sales_Data[[#This Row],[ShippingCost]]</f>
        <v>22711.53</v>
      </c>
      <c r="Q3734" s="7">
        <f>Sales_Data[[#This Row],[Gross Revenue]]-Sales_Data[[#This Row],[TotalFinancialCost]]</f>
        <v>15088.470000000001</v>
      </c>
      <c r="R3734" s="7">
        <f>Sales_Data[[#This Row],[Actul Bill Amount]]-Sales_Data[[#This Row],[ShippingCost]]</f>
        <v>36888.47</v>
      </c>
      <c r="S3734">
        <v>587</v>
      </c>
      <c r="T3734">
        <v>661.53</v>
      </c>
      <c r="U3734" t="s">
        <v>57</v>
      </c>
      <c r="V3734">
        <v>350</v>
      </c>
      <c r="W3734" t="s">
        <v>33</v>
      </c>
      <c r="X3734" t="str">
        <f t="shared" si="117"/>
        <v>Delhi</v>
      </c>
    </row>
    <row r="3735" spans="1:24" x14ac:dyDescent="0.4">
      <c r="A3735">
        <v>103734</v>
      </c>
      <c r="B3735" s="5">
        <v>45797.801388888889</v>
      </c>
      <c r="C3735" s="3" t="str">
        <f>TEXT(Sales_Data[[#This Row],[OrderDate]],"mmmm")</f>
        <v>May</v>
      </c>
      <c r="D3735" s="3" t="str">
        <f t="shared" si="116"/>
        <v>2025</v>
      </c>
      <c r="E3735" t="s">
        <v>23</v>
      </c>
      <c r="F3735" t="s">
        <v>35</v>
      </c>
      <c r="G3735" t="s">
        <v>31</v>
      </c>
      <c r="H3735" t="s">
        <v>25</v>
      </c>
      <c r="I3735" t="s">
        <v>100</v>
      </c>
      <c r="J3735">
        <v>98</v>
      </c>
      <c r="K3735">
        <v>12000</v>
      </c>
      <c r="L3735" s="7">
        <f>Sales_Data[[#This Row],[OrderQuantity]] *Sales_Data[[#This Row],[UnitPrice]]</f>
        <v>1176000</v>
      </c>
      <c r="M3735" s="7">
        <f>Sales_Data[[#This Row],[UnitPrice]]-Sales_Data[[#This Row],[UnitCost]]</f>
        <v>4000</v>
      </c>
      <c r="N3735" s="7">
        <f>Sales_Data[[#This Row],[Gross Revenue]]-Sales_Data[[#This Row],[Discount Amount ]]</f>
        <v>1172000</v>
      </c>
      <c r="O3735" s="7">
        <f>Sales_Data[[#This Row],[OrderQuantity]] *Sales_Data[[#This Row],[UnitCost]]</f>
        <v>784000</v>
      </c>
      <c r="P3735" s="7">
        <f>Sales_Data[[#This Row],[ItemCost]] +Sales_Data[[#This Row],[ShippingCost]]</f>
        <v>786072.14</v>
      </c>
      <c r="Q3735" s="7">
        <f>Sales_Data[[#This Row],[Gross Revenue]]-Sales_Data[[#This Row],[TotalFinancialCost]]</f>
        <v>389927.86</v>
      </c>
      <c r="R3735" s="7">
        <f>Sales_Data[[#This Row],[Actul Bill Amount]]-Sales_Data[[#This Row],[ShippingCost]]</f>
        <v>1169927.8600000001</v>
      </c>
      <c r="S3735">
        <v>320</v>
      </c>
      <c r="T3735">
        <v>2072.14</v>
      </c>
      <c r="U3735" t="s">
        <v>36</v>
      </c>
      <c r="V3735">
        <v>8000</v>
      </c>
      <c r="W3735" t="s">
        <v>27</v>
      </c>
      <c r="X3735" t="str">
        <f t="shared" si="117"/>
        <v>Mumbai</v>
      </c>
    </row>
    <row r="3736" spans="1:24" x14ac:dyDescent="0.4">
      <c r="A3736">
        <v>103735</v>
      </c>
      <c r="B3736" s="5">
        <v>45950.763194444444</v>
      </c>
      <c r="C3736" s="3" t="str">
        <f>TEXT(Sales_Data[[#This Row],[OrderDate]],"mmmm")</f>
        <v>October</v>
      </c>
      <c r="D3736" s="3" t="str">
        <f t="shared" si="116"/>
        <v>2025</v>
      </c>
      <c r="E3736" t="s">
        <v>39</v>
      </c>
      <c r="F3736" t="s">
        <v>46</v>
      </c>
      <c r="G3736" t="s">
        <v>15</v>
      </c>
      <c r="H3736" t="s">
        <v>20</v>
      </c>
      <c r="I3736" t="s">
        <v>100</v>
      </c>
      <c r="J3736">
        <v>98</v>
      </c>
      <c r="K3736">
        <v>15000</v>
      </c>
      <c r="L3736" s="7">
        <f>Sales_Data[[#This Row],[OrderQuantity]] *Sales_Data[[#This Row],[UnitPrice]]</f>
        <v>1470000</v>
      </c>
      <c r="M3736" s="7">
        <f>Sales_Data[[#This Row],[UnitPrice]]-Sales_Data[[#This Row],[UnitCost]]</f>
        <v>5500</v>
      </c>
      <c r="N3736" s="7">
        <f>Sales_Data[[#This Row],[Gross Revenue]]-Sales_Data[[#This Row],[Discount Amount ]]</f>
        <v>1464500</v>
      </c>
      <c r="O3736" s="7">
        <f>Sales_Data[[#This Row],[OrderQuantity]] *Sales_Data[[#This Row],[UnitCost]]</f>
        <v>931000</v>
      </c>
      <c r="P3736" s="7">
        <f>Sales_Data[[#This Row],[ItemCost]] +Sales_Data[[#This Row],[ShippingCost]]</f>
        <v>931421.68</v>
      </c>
      <c r="Q3736" s="7">
        <f>Sales_Data[[#This Row],[Gross Revenue]]-Sales_Data[[#This Row],[TotalFinancialCost]]</f>
        <v>538578.31999999995</v>
      </c>
      <c r="R3736" s="7">
        <f>Sales_Data[[#This Row],[Actul Bill Amount]]-Sales_Data[[#This Row],[ShippingCost]]</f>
        <v>1464078.32</v>
      </c>
      <c r="S3736">
        <v>1167</v>
      </c>
      <c r="T3736">
        <v>421.68</v>
      </c>
      <c r="U3736" t="s">
        <v>53</v>
      </c>
      <c r="V3736">
        <v>9500</v>
      </c>
      <c r="W3736" t="s">
        <v>22</v>
      </c>
      <c r="X3736" t="str">
        <f t="shared" si="117"/>
        <v>Nagpur</v>
      </c>
    </row>
    <row r="3737" spans="1:24" x14ac:dyDescent="0.4">
      <c r="A3737">
        <v>103736</v>
      </c>
      <c r="B3737" s="5">
        <v>45955.204861111109</v>
      </c>
      <c r="C3737" s="3" t="str">
        <f>TEXT(Sales_Data[[#This Row],[OrderDate]],"mmmm")</f>
        <v>October</v>
      </c>
      <c r="D3737" s="3" t="str">
        <f t="shared" si="116"/>
        <v>2025</v>
      </c>
      <c r="E3737" t="s">
        <v>34</v>
      </c>
      <c r="F3737" t="s">
        <v>55</v>
      </c>
      <c r="G3737" t="s">
        <v>29</v>
      </c>
      <c r="H3737" t="s">
        <v>32</v>
      </c>
      <c r="I3737" t="s">
        <v>100</v>
      </c>
      <c r="J3737">
        <v>58</v>
      </c>
      <c r="K3737">
        <v>1200</v>
      </c>
      <c r="L3737" s="7">
        <f>Sales_Data[[#This Row],[OrderQuantity]] *Sales_Data[[#This Row],[UnitPrice]]</f>
        <v>69600</v>
      </c>
      <c r="M3737" s="7">
        <f>Sales_Data[[#This Row],[UnitPrice]]-Sales_Data[[#This Row],[UnitCost]]</f>
        <v>400</v>
      </c>
      <c r="N3737" s="7">
        <f>Sales_Data[[#This Row],[Gross Revenue]]-Sales_Data[[#This Row],[Discount Amount ]]</f>
        <v>69200</v>
      </c>
      <c r="O3737" s="7">
        <f>Sales_Data[[#This Row],[OrderQuantity]] *Sales_Data[[#This Row],[UnitCost]]</f>
        <v>46400</v>
      </c>
      <c r="P3737" s="7">
        <f>Sales_Data[[#This Row],[ItemCost]] +Sales_Data[[#This Row],[ShippingCost]]</f>
        <v>47426.080000000002</v>
      </c>
      <c r="Q3737" s="7">
        <f>Sales_Data[[#This Row],[Gross Revenue]]-Sales_Data[[#This Row],[TotalFinancialCost]]</f>
        <v>22173.919999999998</v>
      </c>
      <c r="R3737" s="7">
        <f>Sales_Data[[#This Row],[Actul Bill Amount]]-Sales_Data[[#This Row],[ShippingCost]]</f>
        <v>68173.919999999998</v>
      </c>
      <c r="S3737">
        <v>378</v>
      </c>
      <c r="T3737">
        <v>1026.08</v>
      </c>
      <c r="U3737" t="s">
        <v>58</v>
      </c>
      <c r="V3737">
        <v>800</v>
      </c>
      <c r="W3737" t="s">
        <v>33</v>
      </c>
      <c r="X3737" t="str">
        <f t="shared" si="117"/>
        <v>Delhi</v>
      </c>
    </row>
    <row r="3738" spans="1:24" x14ac:dyDescent="0.4">
      <c r="A3738">
        <v>103737</v>
      </c>
      <c r="B3738" s="5">
        <v>45758.556250000001</v>
      </c>
      <c r="C3738" s="3" t="str">
        <f>TEXT(Sales_Data[[#This Row],[OrderDate]],"mmmm")</f>
        <v>April</v>
      </c>
      <c r="D3738" s="3" t="str">
        <f t="shared" si="116"/>
        <v>2025</v>
      </c>
      <c r="E3738" t="s">
        <v>23</v>
      </c>
      <c r="F3738" t="s">
        <v>24</v>
      </c>
      <c r="G3738" t="s">
        <v>31</v>
      </c>
      <c r="H3738" t="s">
        <v>37</v>
      </c>
      <c r="I3738" t="s">
        <v>100</v>
      </c>
      <c r="J3738">
        <v>59</v>
      </c>
      <c r="K3738">
        <v>45000</v>
      </c>
      <c r="L3738" s="7">
        <f>Sales_Data[[#This Row],[OrderQuantity]] *Sales_Data[[#This Row],[UnitPrice]]</f>
        <v>2655000</v>
      </c>
      <c r="M3738" s="7">
        <f>Sales_Data[[#This Row],[UnitPrice]]-Sales_Data[[#This Row],[UnitCost]]</f>
        <v>13000</v>
      </c>
      <c r="N3738" s="7">
        <f>Sales_Data[[#This Row],[Gross Revenue]]-Sales_Data[[#This Row],[Discount Amount ]]</f>
        <v>2642000</v>
      </c>
      <c r="O3738" s="7">
        <f>Sales_Data[[#This Row],[OrderQuantity]] *Sales_Data[[#This Row],[UnitCost]]</f>
        <v>1888000</v>
      </c>
      <c r="P3738" s="7">
        <f>Sales_Data[[#This Row],[ItemCost]] +Sales_Data[[#This Row],[ShippingCost]]</f>
        <v>1888428.76</v>
      </c>
      <c r="Q3738" s="7">
        <f>Sales_Data[[#This Row],[Gross Revenue]]-Sales_Data[[#This Row],[TotalFinancialCost]]</f>
        <v>766571.24</v>
      </c>
      <c r="R3738" s="7">
        <f>Sales_Data[[#This Row],[Actul Bill Amount]]-Sales_Data[[#This Row],[ShippingCost]]</f>
        <v>2641571.2400000002</v>
      </c>
      <c r="S3738">
        <v>419</v>
      </c>
      <c r="T3738">
        <v>428.76</v>
      </c>
      <c r="U3738" t="s">
        <v>26</v>
      </c>
      <c r="V3738">
        <v>32000</v>
      </c>
      <c r="W3738" t="s">
        <v>38</v>
      </c>
      <c r="X3738" t="str">
        <f t="shared" si="117"/>
        <v>Kolkata</v>
      </c>
    </row>
    <row r="3739" spans="1:24" x14ac:dyDescent="0.4">
      <c r="A3739">
        <v>103738</v>
      </c>
      <c r="B3739" s="5">
        <v>45961.777083333334</v>
      </c>
      <c r="C3739" s="3" t="str">
        <f>TEXT(Sales_Data[[#This Row],[OrderDate]],"mmmm")</f>
        <v>October</v>
      </c>
      <c r="D3739" s="3" t="str">
        <f t="shared" si="116"/>
        <v>2025</v>
      </c>
      <c r="E3739" t="s">
        <v>45</v>
      </c>
      <c r="F3739" t="s">
        <v>40</v>
      </c>
      <c r="G3739" t="s">
        <v>29</v>
      </c>
      <c r="H3739" t="s">
        <v>37</v>
      </c>
      <c r="I3739" t="s">
        <v>100</v>
      </c>
      <c r="J3739">
        <v>51</v>
      </c>
      <c r="K3739">
        <v>1500</v>
      </c>
      <c r="L3739" s="7">
        <f>Sales_Data[[#This Row],[OrderQuantity]] *Sales_Data[[#This Row],[UnitPrice]]</f>
        <v>76500</v>
      </c>
      <c r="M3739" s="7">
        <f>Sales_Data[[#This Row],[UnitPrice]]-Sales_Data[[#This Row],[UnitCost]]</f>
        <v>700</v>
      </c>
      <c r="N3739" s="7">
        <f>Sales_Data[[#This Row],[Gross Revenue]]-Sales_Data[[#This Row],[Discount Amount ]]</f>
        <v>75800</v>
      </c>
      <c r="O3739" s="7">
        <f>Sales_Data[[#This Row],[OrderQuantity]] *Sales_Data[[#This Row],[UnitCost]]</f>
        <v>40800</v>
      </c>
      <c r="P3739" s="7">
        <f>Sales_Data[[#This Row],[ItemCost]] +Sales_Data[[#This Row],[ShippingCost]]</f>
        <v>41645.4</v>
      </c>
      <c r="Q3739" s="7">
        <f>Sales_Data[[#This Row],[Gross Revenue]]-Sales_Data[[#This Row],[TotalFinancialCost]]</f>
        <v>34854.6</v>
      </c>
      <c r="R3739" s="7">
        <f>Sales_Data[[#This Row],[Actul Bill Amount]]-Sales_Data[[#This Row],[ShippingCost]]</f>
        <v>74954.600000000006</v>
      </c>
      <c r="S3739">
        <v>514</v>
      </c>
      <c r="T3739">
        <v>845.4</v>
      </c>
      <c r="U3739" t="s">
        <v>52</v>
      </c>
      <c r="V3739">
        <v>800</v>
      </c>
      <c r="W3739" t="s">
        <v>38</v>
      </c>
      <c r="X3739" t="str">
        <f t="shared" si="117"/>
        <v>Kolkata</v>
      </c>
    </row>
    <row r="3740" spans="1:24" x14ac:dyDescent="0.4">
      <c r="A3740">
        <v>103739</v>
      </c>
      <c r="B3740" s="5">
        <v>46016.07708333333</v>
      </c>
      <c r="C3740" s="3" t="str">
        <f>TEXT(Sales_Data[[#This Row],[OrderDate]],"mmmm")</f>
        <v>December</v>
      </c>
      <c r="D3740" s="3" t="str">
        <f t="shared" si="116"/>
        <v>2025</v>
      </c>
      <c r="E3740" t="s">
        <v>23</v>
      </c>
      <c r="F3740" t="s">
        <v>43</v>
      </c>
      <c r="G3740" t="s">
        <v>15</v>
      </c>
      <c r="H3740" t="s">
        <v>25</v>
      </c>
      <c r="I3740" t="s">
        <v>100</v>
      </c>
      <c r="J3740">
        <v>51</v>
      </c>
      <c r="K3740">
        <v>1800</v>
      </c>
      <c r="L3740" s="7">
        <f>Sales_Data[[#This Row],[OrderQuantity]] *Sales_Data[[#This Row],[UnitPrice]]</f>
        <v>91800</v>
      </c>
      <c r="M3740" s="7">
        <f>Sales_Data[[#This Row],[UnitPrice]]-Sales_Data[[#This Row],[UnitCost]]</f>
        <v>900</v>
      </c>
      <c r="N3740" s="7">
        <f>Sales_Data[[#This Row],[Gross Revenue]]-Sales_Data[[#This Row],[Discount Amount ]]</f>
        <v>90900</v>
      </c>
      <c r="O3740" s="7">
        <f>Sales_Data[[#This Row],[OrderQuantity]] *Sales_Data[[#This Row],[UnitCost]]</f>
        <v>45900</v>
      </c>
      <c r="P3740" s="7">
        <f>Sales_Data[[#This Row],[ItemCost]] +Sales_Data[[#This Row],[ShippingCost]]</f>
        <v>46818.68</v>
      </c>
      <c r="Q3740" s="7">
        <f>Sales_Data[[#This Row],[Gross Revenue]]-Sales_Data[[#This Row],[TotalFinancialCost]]</f>
        <v>44981.32</v>
      </c>
      <c r="R3740" s="7">
        <f>Sales_Data[[#This Row],[Actul Bill Amount]]-Sales_Data[[#This Row],[ShippingCost]]</f>
        <v>89981.32</v>
      </c>
      <c r="S3740">
        <v>462</v>
      </c>
      <c r="T3740">
        <v>918.68</v>
      </c>
      <c r="U3740" t="s">
        <v>51</v>
      </c>
      <c r="V3740">
        <v>900</v>
      </c>
      <c r="W3740" t="s">
        <v>27</v>
      </c>
      <c r="X3740" t="str">
        <f t="shared" si="117"/>
        <v>Mumbai</v>
      </c>
    </row>
    <row r="3741" spans="1:24" x14ac:dyDescent="0.4">
      <c r="A3741">
        <v>103740</v>
      </c>
      <c r="B3741" s="5">
        <v>45685.584722222222</v>
      </c>
      <c r="C3741" s="3" t="str">
        <f>TEXT(Sales_Data[[#This Row],[OrderDate]],"mmmm")</f>
        <v>January</v>
      </c>
      <c r="D3741" s="3" t="str">
        <f t="shared" si="116"/>
        <v>2025</v>
      </c>
      <c r="E3741" t="s">
        <v>23</v>
      </c>
      <c r="F3741" t="s">
        <v>55</v>
      </c>
      <c r="G3741" t="s">
        <v>29</v>
      </c>
      <c r="H3741" t="s">
        <v>20</v>
      </c>
      <c r="I3741" t="s">
        <v>100</v>
      </c>
      <c r="J3741">
        <v>24</v>
      </c>
      <c r="K3741">
        <v>850</v>
      </c>
      <c r="L3741" s="7">
        <f>Sales_Data[[#This Row],[OrderQuantity]] *Sales_Data[[#This Row],[UnitPrice]]</f>
        <v>20400</v>
      </c>
      <c r="M3741" s="7">
        <f>Sales_Data[[#This Row],[UnitPrice]]-Sales_Data[[#This Row],[UnitCost]]</f>
        <v>300</v>
      </c>
      <c r="N3741" s="7">
        <f>Sales_Data[[#This Row],[Gross Revenue]]-Sales_Data[[#This Row],[Discount Amount ]]</f>
        <v>20100</v>
      </c>
      <c r="O3741" s="7">
        <f>Sales_Data[[#This Row],[OrderQuantity]] *Sales_Data[[#This Row],[UnitCost]]</f>
        <v>13200</v>
      </c>
      <c r="P3741" s="7">
        <f>Sales_Data[[#This Row],[ItemCost]] +Sales_Data[[#This Row],[ShippingCost]]</f>
        <v>14127.94</v>
      </c>
      <c r="Q3741" s="7">
        <f>Sales_Data[[#This Row],[Gross Revenue]]-Sales_Data[[#This Row],[TotalFinancialCost]]</f>
        <v>6272.0599999999995</v>
      </c>
      <c r="R3741" s="7">
        <f>Sales_Data[[#This Row],[Actul Bill Amount]]-Sales_Data[[#This Row],[ShippingCost]]</f>
        <v>19172.060000000001</v>
      </c>
      <c r="S3741">
        <v>833</v>
      </c>
      <c r="T3741">
        <v>927.94</v>
      </c>
      <c r="U3741" t="s">
        <v>56</v>
      </c>
      <c r="V3741">
        <v>550</v>
      </c>
      <c r="W3741" t="s">
        <v>22</v>
      </c>
      <c r="X3741" t="str">
        <f t="shared" si="117"/>
        <v>Nagpur</v>
      </c>
    </row>
    <row r="3742" spans="1:24" x14ac:dyDescent="0.4">
      <c r="A3742">
        <v>103741</v>
      </c>
      <c r="B3742" s="5">
        <v>45698.513888888891</v>
      </c>
      <c r="C3742" s="3" t="str">
        <f>TEXT(Sales_Data[[#This Row],[OrderDate]],"mmmm")</f>
        <v>February</v>
      </c>
      <c r="D3742" s="3" t="str">
        <f t="shared" si="116"/>
        <v>2025</v>
      </c>
      <c r="E3742" t="s">
        <v>23</v>
      </c>
      <c r="F3742" t="s">
        <v>28</v>
      </c>
      <c r="G3742" t="s">
        <v>29</v>
      </c>
      <c r="H3742" t="s">
        <v>16</v>
      </c>
      <c r="I3742" t="s">
        <v>100</v>
      </c>
      <c r="J3742">
        <v>76</v>
      </c>
      <c r="K3742">
        <v>450</v>
      </c>
      <c r="L3742" s="7">
        <f>Sales_Data[[#This Row],[OrderQuantity]] *Sales_Data[[#This Row],[UnitPrice]]</f>
        <v>34200</v>
      </c>
      <c r="M3742" s="7">
        <f>Sales_Data[[#This Row],[UnitPrice]]-Sales_Data[[#This Row],[UnitCost]]</f>
        <v>250</v>
      </c>
      <c r="N3742" s="7">
        <f>Sales_Data[[#This Row],[Gross Revenue]]-Sales_Data[[#This Row],[Discount Amount ]]</f>
        <v>33950</v>
      </c>
      <c r="O3742" s="7">
        <f>Sales_Data[[#This Row],[OrderQuantity]] *Sales_Data[[#This Row],[UnitCost]]</f>
        <v>15200</v>
      </c>
      <c r="P3742" s="7">
        <f>Sales_Data[[#This Row],[ItemCost]] +Sales_Data[[#This Row],[ShippingCost]]</f>
        <v>15459.82</v>
      </c>
      <c r="Q3742" s="7">
        <f>Sales_Data[[#This Row],[Gross Revenue]]-Sales_Data[[#This Row],[TotalFinancialCost]]</f>
        <v>18740.18</v>
      </c>
      <c r="R3742" s="7">
        <f>Sales_Data[[#This Row],[Actul Bill Amount]]-Sales_Data[[#This Row],[ShippingCost]]</f>
        <v>33690.18</v>
      </c>
      <c r="S3742">
        <v>545</v>
      </c>
      <c r="T3742">
        <v>259.82</v>
      </c>
      <c r="U3742" t="s">
        <v>30</v>
      </c>
      <c r="V3742">
        <v>200</v>
      </c>
      <c r="W3742" t="s">
        <v>18</v>
      </c>
      <c r="X3742" t="str">
        <f t="shared" si="117"/>
        <v>Bengaluru</v>
      </c>
    </row>
    <row r="3743" spans="1:24" x14ac:dyDescent="0.4">
      <c r="A3743">
        <v>103742</v>
      </c>
      <c r="B3743" s="5">
        <v>46012.209722222222</v>
      </c>
      <c r="C3743" s="3" t="str">
        <f>TEXT(Sales_Data[[#This Row],[OrderDate]],"mmmm")</f>
        <v>December</v>
      </c>
      <c r="D3743" s="3" t="str">
        <f t="shared" si="116"/>
        <v>2025</v>
      </c>
      <c r="E3743" t="s">
        <v>34</v>
      </c>
      <c r="F3743" t="s">
        <v>40</v>
      </c>
      <c r="G3743" t="s">
        <v>15</v>
      </c>
      <c r="H3743" t="s">
        <v>37</v>
      </c>
      <c r="I3743" t="s">
        <v>100</v>
      </c>
      <c r="J3743">
        <v>13</v>
      </c>
      <c r="K3743">
        <v>1500</v>
      </c>
      <c r="L3743" s="7">
        <f>Sales_Data[[#This Row],[OrderQuantity]] *Sales_Data[[#This Row],[UnitPrice]]</f>
        <v>19500</v>
      </c>
      <c r="M3743" s="7">
        <f>Sales_Data[[#This Row],[UnitPrice]]-Sales_Data[[#This Row],[UnitCost]]</f>
        <v>700</v>
      </c>
      <c r="N3743" s="7">
        <f>Sales_Data[[#This Row],[Gross Revenue]]-Sales_Data[[#This Row],[Discount Amount ]]</f>
        <v>18800</v>
      </c>
      <c r="O3743" s="7">
        <f>Sales_Data[[#This Row],[OrderQuantity]] *Sales_Data[[#This Row],[UnitCost]]</f>
        <v>10400</v>
      </c>
      <c r="P3743" s="7">
        <f>Sales_Data[[#This Row],[ItemCost]] +Sales_Data[[#This Row],[ShippingCost]]</f>
        <v>12310.89</v>
      </c>
      <c r="Q3743" s="7">
        <f>Sales_Data[[#This Row],[Gross Revenue]]-Sales_Data[[#This Row],[TotalFinancialCost]]</f>
        <v>7189.1100000000006</v>
      </c>
      <c r="R3743" s="7">
        <f>Sales_Data[[#This Row],[Actul Bill Amount]]-Sales_Data[[#This Row],[ShippingCost]]</f>
        <v>16889.11</v>
      </c>
      <c r="S3743">
        <v>480</v>
      </c>
      <c r="T3743">
        <v>1910.89</v>
      </c>
      <c r="U3743" t="s">
        <v>52</v>
      </c>
      <c r="V3743">
        <v>800</v>
      </c>
      <c r="W3743" t="s">
        <v>38</v>
      </c>
      <c r="X3743" t="str">
        <f t="shared" si="117"/>
        <v>Kolkata</v>
      </c>
    </row>
    <row r="3744" spans="1:24" x14ac:dyDescent="0.4">
      <c r="A3744">
        <v>103743</v>
      </c>
      <c r="B3744" s="5">
        <v>45960.040972222225</v>
      </c>
      <c r="C3744" s="3" t="str">
        <f>TEXT(Sales_Data[[#This Row],[OrderDate]],"mmmm")</f>
        <v>October</v>
      </c>
      <c r="D3744" s="3" t="str">
        <f t="shared" si="116"/>
        <v>2025</v>
      </c>
      <c r="E3744" t="s">
        <v>42</v>
      </c>
      <c r="F3744" t="s">
        <v>43</v>
      </c>
      <c r="G3744" t="s">
        <v>29</v>
      </c>
      <c r="H3744" t="s">
        <v>37</v>
      </c>
      <c r="I3744" t="s">
        <v>100</v>
      </c>
      <c r="J3744">
        <v>42</v>
      </c>
      <c r="K3744">
        <v>1800</v>
      </c>
      <c r="L3744" s="7">
        <f>Sales_Data[[#This Row],[OrderQuantity]] *Sales_Data[[#This Row],[UnitPrice]]</f>
        <v>75600</v>
      </c>
      <c r="M3744" s="7">
        <f>Sales_Data[[#This Row],[UnitPrice]]-Sales_Data[[#This Row],[UnitCost]]</f>
        <v>900</v>
      </c>
      <c r="N3744" s="7">
        <f>Sales_Data[[#This Row],[Gross Revenue]]-Sales_Data[[#This Row],[Discount Amount ]]</f>
        <v>74700</v>
      </c>
      <c r="O3744" s="7">
        <f>Sales_Data[[#This Row],[OrderQuantity]] *Sales_Data[[#This Row],[UnitCost]]</f>
        <v>37800</v>
      </c>
      <c r="P3744" s="7">
        <f>Sales_Data[[#This Row],[ItemCost]] +Sales_Data[[#This Row],[ShippingCost]]</f>
        <v>38277.120000000003</v>
      </c>
      <c r="Q3744" s="7">
        <f>Sales_Data[[#This Row],[Gross Revenue]]-Sales_Data[[#This Row],[TotalFinancialCost]]</f>
        <v>37322.879999999997</v>
      </c>
      <c r="R3744" s="7">
        <f>Sales_Data[[#This Row],[Actul Bill Amount]]-Sales_Data[[#This Row],[ShippingCost]]</f>
        <v>74222.880000000005</v>
      </c>
      <c r="S3744">
        <v>740</v>
      </c>
      <c r="T3744">
        <v>477.12</v>
      </c>
      <c r="U3744" t="s">
        <v>51</v>
      </c>
      <c r="V3744">
        <v>900</v>
      </c>
      <c r="W3744" t="s">
        <v>38</v>
      </c>
      <c r="X3744" t="str">
        <f t="shared" si="117"/>
        <v>Kolkata</v>
      </c>
    </row>
    <row r="3745" spans="1:24" x14ac:dyDescent="0.4">
      <c r="A3745">
        <v>103744</v>
      </c>
      <c r="B3745" s="5">
        <v>45803.339583333334</v>
      </c>
      <c r="C3745" s="3" t="str">
        <f>TEXT(Sales_Data[[#This Row],[OrderDate]],"mmmm")</f>
        <v>May</v>
      </c>
      <c r="D3745" s="3" t="str">
        <f t="shared" si="116"/>
        <v>2025</v>
      </c>
      <c r="E3745" t="s">
        <v>48</v>
      </c>
      <c r="F3745" t="s">
        <v>43</v>
      </c>
      <c r="G3745" t="s">
        <v>29</v>
      </c>
      <c r="H3745" t="s">
        <v>32</v>
      </c>
      <c r="I3745" t="s">
        <v>100</v>
      </c>
      <c r="J3745">
        <v>29</v>
      </c>
      <c r="K3745">
        <v>2800</v>
      </c>
      <c r="L3745" s="7">
        <f>Sales_Data[[#This Row],[OrderQuantity]] *Sales_Data[[#This Row],[UnitPrice]]</f>
        <v>81200</v>
      </c>
      <c r="M3745" s="7">
        <f>Sales_Data[[#This Row],[UnitPrice]]-Sales_Data[[#This Row],[UnitCost]]</f>
        <v>1300</v>
      </c>
      <c r="N3745" s="7">
        <f>Sales_Data[[#This Row],[Gross Revenue]]-Sales_Data[[#This Row],[Discount Amount ]]</f>
        <v>79900</v>
      </c>
      <c r="O3745" s="7">
        <f>Sales_Data[[#This Row],[OrderQuantity]] *Sales_Data[[#This Row],[UnitCost]]</f>
        <v>43500</v>
      </c>
      <c r="P3745" s="7">
        <f>Sales_Data[[#This Row],[ItemCost]] +Sales_Data[[#This Row],[ShippingCost]]</f>
        <v>43894.2</v>
      </c>
      <c r="Q3745" s="7">
        <f>Sales_Data[[#This Row],[Gross Revenue]]-Sales_Data[[#This Row],[TotalFinancialCost]]</f>
        <v>37305.800000000003</v>
      </c>
      <c r="R3745" s="7">
        <f>Sales_Data[[#This Row],[Actul Bill Amount]]-Sales_Data[[#This Row],[ShippingCost]]</f>
        <v>79505.8</v>
      </c>
      <c r="S3745">
        <v>302</v>
      </c>
      <c r="T3745">
        <v>394.2</v>
      </c>
      <c r="U3745" t="s">
        <v>61</v>
      </c>
      <c r="V3745">
        <v>1500</v>
      </c>
      <c r="W3745" t="s">
        <v>33</v>
      </c>
      <c r="X3745" t="str">
        <f t="shared" si="117"/>
        <v>Delhi</v>
      </c>
    </row>
    <row r="3746" spans="1:24" x14ac:dyDescent="0.4">
      <c r="A3746">
        <v>103745</v>
      </c>
      <c r="B3746" s="5">
        <v>45913.431250000001</v>
      </c>
      <c r="C3746" s="3" t="str">
        <f>TEXT(Sales_Data[[#This Row],[OrderDate]],"mmmm")</f>
        <v>September</v>
      </c>
      <c r="D3746" s="3" t="str">
        <f t="shared" si="116"/>
        <v>2025</v>
      </c>
      <c r="E3746" t="s">
        <v>19</v>
      </c>
      <c r="F3746" t="s">
        <v>35</v>
      </c>
      <c r="G3746" t="s">
        <v>29</v>
      </c>
      <c r="H3746" t="s">
        <v>16</v>
      </c>
      <c r="I3746" t="s">
        <v>100</v>
      </c>
      <c r="J3746">
        <v>5</v>
      </c>
      <c r="K3746">
        <v>8500</v>
      </c>
      <c r="L3746" s="7">
        <f>Sales_Data[[#This Row],[OrderQuantity]] *Sales_Data[[#This Row],[UnitPrice]]</f>
        <v>42500</v>
      </c>
      <c r="M3746" s="7">
        <f>Sales_Data[[#This Row],[UnitPrice]]-Sales_Data[[#This Row],[UnitCost]]</f>
        <v>3000</v>
      </c>
      <c r="N3746" s="7">
        <f>Sales_Data[[#This Row],[Gross Revenue]]-Sales_Data[[#This Row],[Discount Amount ]]</f>
        <v>39500</v>
      </c>
      <c r="O3746" s="7">
        <f>Sales_Data[[#This Row],[OrderQuantity]] *Sales_Data[[#This Row],[UnitCost]]</f>
        <v>27500</v>
      </c>
      <c r="P3746" s="7">
        <f>Sales_Data[[#This Row],[ItemCost]] +Sales_Data[[#This Row],[ShippingCost]]</f>
        <v>28219.18</v>
      </c>
      <c r="Q3746" s="7">
        <f>Sales_Data[[#This Row],[Gross Revenue]]-Sales_Data[[#This Row],[TotalFinancialCost]]</f>
        <v>14280.82</v>
      </c>
      <c r="R3746" s="7">
        <f>Sales_Data[[#This Row],[Actul Bill Amount]]-Sales_Data[[#This Row],[ShippingCost]]</f>
        <v>38780.82</v>
      </c>
      <c r="S3746">
        <v>753</v>
      </c>
      <c r="T3746">
        <v>719.18</v>
      </c>
      <c r="U3746" t="s">
        <v>49</v>
      </c>
      <c r="V3746">
        <v>5500</v>
      </c>
      <c r="W3746" t="s">
        <v>18</v>
      </c>
      <c r="X3746" t="str">
        <f t="shared" si="117"/>
        <v>Bengaluru</v>
      </c>
    </row>
    <row r="3747" spans="1:24" x14ac:dyDescent="0.4">
      <c r="A3747">
        <v>103746</v>
      </c>
      <c r="B3747" s="5">
        <v>45884.654166666667</v>
      </c>
      <c r="C3747" s="3" t="str">
        <f>TEXT(Sales_Data[[#This Row],[OrderDate]],"mmmm")</f>
        <v>August</v>
      </c>
      <c r="D3747" s="3" t="str">
        <f t="shared" si="116"/>
        <v>2025</v>
      </c>
      <c r="E3747" t="s">
        <v>50</v>
      </c>
      <c r="F3747" t="s">
        <v>28</v>
      </c>
      <c r="G3747" t="s">
        <v>15</v>
      </c>
      <c r="H3747" t="s">
        <v>20</v>
      </c>
      <c r="I3747" t="s">
        <v>100</v>
      </c>
      <c r="J3747">
        <v>56</v>
      </c>
      <c r="K3747">
        <v>2500</v>
      </c>
      <c r="L3747" s="7">
        <f>Sales_Data[[#This Row],[OrderQuantity]] *Sales_Data[[#This Row],[UnitPrice]]</f>
        <v>140000</v>
      </c>
      <c r="M3747" s="7">
        <f>Sales_Data[[#This Row],[UnitPrice]]-Sales_Data[[#This Row],[UnitCost]]</f>
        <v>1000</v>
      </c>
      <c r="N3747" s="7">
        <f>Sales_Data[[#This Row],[Gross Revenue]]-Sales_Data[[#This Row],[Discount Amount ]]</f>
        <v>139000</v>
      </c>
      <c r="O3747" s="7">
        <f>Sales_Data[[#This Row],[OrderQuantity]] *Sales_Data[[#This Row],[UnitCost]]</f>
        <v>84000</v>
      </c>
      <c r="P3747" s="7">
        <f>Sales_Data[[#This Row],[ItemCost]] +Sales_Data[[#This Row],[ShippingCost]]</f>
        <v>84958.56</v>
      </c>
      <c r="Q3747" s="7">
        <f>Sales_Data[[#This Row],[Gross Revenue]]-Sales_Data[[#This Row],[TotalFinancialCost]]</f>
        <v>55041.440000000002</v>
      </c>
      <c r="R3747" s="7">
        <f>Sales_Data[[#This Row],[Actul Bill Amount]]-Sales_Data[[#This Row],[ShippingCost]]</f>
        <v>138041.44</v>
      </c>
      <c r="S3747">
        <v>1089</v>
      </c>
      <c r="T3747">
        <v>958.56</v>
      </c>
      <c r="U3747" t="s">
        <v>54</v>
      </c>
      <c r="V3747">
        <v>1500</v>
      </c>
      <c r="W3747" t="s">
        <v>22</v>
      </c>
      <c r="X3747" t="str">
        <f t="shared" si="117"/>
        <v>Nagpur</v>
      </c>
    </row>
    <row r="3748" spans="1:24" x14ac:dyDescent="0.4">
      <c r="A3748">
        <v>103747</v>
      </c>
      <c r="B3748" s="5">
        <v>45893.574999999997</v>
      </c>
      <c r="C3748" s="3" t="str">
        <f>TEXT(Sales_Data[[#This Row],[OrderDate]],"mmmm")</f>
        <v>August</v>
      </c>
      <c r="D3748" s="3" t="str">
        <f t="shared" si="116"/>
        <v>2025</v>
      </c>
      <c r="E3748" t="s">
        <v>42</v>
      </c>
      <c r="F3748" t="s">
        <v>46</v>
      </c>
      <c r="G3748" t="s">
        <v>15</v>
      </c>
      <c r="H3748" t="s">
        <v>32</v>
      </c>
      <c r="I3748" t="s">
        <v>100</v>
      </c>
      <c r="J3748">
        <v>68</v>
      </c>
      <c r="K3748">
        <v>4500</v>
      </c>
      <c r="L3748" s="7">
        <f>Sales_Data[[#This Row],[OrderQuantity]] *Sales_Data[[#This Row],[UnitPrice]]</f>
        <v>306000</v>
      </c>
      <c r="M3748" s="7">
        <f>Sales_Data[[#This Row],[UnitPrice]]-Sales_Data[[#This Row],[UnitCost]]</f>
        <v>1700</v>
      </c>
      <c r="N3748" s="7">
        <f>Sales_Data[[#This Row],[Gross Revenue]]-Sales_Data[[#This Row],[Discount Amount ]]</f>
        <v>304300</v>
      </c>
      <c r="O3748" s="7">
        <f>Sales_Data[[#This Row],[OrderQuantity]] *Sales_Data[[#This Row],[UnitCost]]</f>
        <v>190400</v>
      </c>
      <c r="P3748" s="7">
        <f>Sales_Data[[#This Row],[ItemCost]] +Sales_Data[[#This Row],[ShippingCost]]</f>
        <v>191441.03</v>
      </c>
      <c r="Q3748" s="7">
        <f>Sales_Data[[#This Row],[Gross Revenue]]-Sales_Data[[#This Row],[TotalFinancialCost]]</f>
        <v>114558.97</v>
      </c>
      <c r="R3748" s="7">
        <f>Sales_Data[[#This Row],[Actul Bill Amount]]-Sales_Data[[#This Row],[ShippingCost]]</f>
        <v>303258.96999999997</v>
      </c>
      <c r="S3748">
        <v>500</v>
      </c>
      <c r="T3748">
        <v>1041.03</v>
      </c>
      <c r="U3748" t="s">
        <v>47</v>
      </c>
      <c r="V3748">
        <v>2800</v>
      </c>
      <c r="W3748" t="s">
        <v>33</v>
      </c>
      <c r="X3748" t="str">
        <f t="shared" si="117"/>
        <v>Delhi</v>
      </c>
    </row>
    <row r="3749" spans="1:24" x14ac:dyDescent="0.4">
      <c r="A3749">
        <v>103748</v>
      </c>
      <c r="B3749" s="5">
        <v>46018.379861111112</v>
      </c>
      <c r="C3749" s="3" t="str">
        <f>TEXT(Sales_Data[[#This Row],[OrderDate]],"mmmm")</f>
        <v>December</v>
      </c>
      <c r="D3749" s="3" t="str">
        <f t="shared" si="116"/>
        <v>2025</v>
      </c>
      <c r="E3749" t="s">
        <v>34</v>
      </c>
      <c r="F3749" t="s">
        <v>14</v>
      </c>
      <c r="G3749" t="s">
        <v>31</v>
      </c>
      <c r="H3749" t="s">
        <v>16</v>
      </c>
      <c r="I3749" t="s">
        <v>100</v>
      </c>
      <c r="J3749">
        <v>2</v>
      </c>
      <c r="K3749">
        <v>3200</v>
      </c>
      <c r="L3749" s="7">
        <f>Sales_Data[[#This Row],[OrderQuantity]] *Sales_Data[[#This Row],[UnitPrice]]</f>
        <v>6400</v>
      </c>
      <c r="M3749" s="7">
        <f>Sales_Data[[#This Row],[UnitPrice]]-Sales_Data[[#This Row],[UnitCost]]</f>
        <v>1200</v>
      </c>
      <c r="N3749" s="7">
        <f>Sales_Data[[#This Row],[Gross Revenue]]-Sales_Data[[#This Row],[Discount Amount ]]</f>
        <v>5200</v>
      </c>
      <c r="O3749" s="7">
        <f>Sales_Data[[#This Row],[OrderQuantity]] *Sales_Data[[#This Row],[UnitCost]]</f>
        <v>4000</v>
      </c>
      <c r="P3749" s="7">
        <f>Sales_Data[[#This Row],[ItemCost]] +Sales_Data[[#This Row],[ShippingCost]]</f>
        <v>6114.18</v>
      </c>
      <c r="Q3749" s="7">
        <f>Sales_Data[[#This Row],[Gross Revenue]]-Sales_Data[[#This Row],[TotalFinancialCost]]</f>
        <v>285.81999999999971</v>
      </c>
      <c r="R3749" s="7">
        <f>Sales_Data[[#This Row],[Actul Bill Amount]]-Sales_Data[[#This Row],[ShippingCost]]</f>
        <v>3085.82</v>
      </c>
      <c r="S3749">
        <v>1105</v>
      </c>
      <c r="T3749">
        <v>2114.1799999999998</v>
      </c>
      <c r="U3749" t="s">
        <v>17</v>
      </c>
      <c r="V3749">
        <v>2000</v>
      </c>
      <c r="W3749" t="s">
        <v>18</v>
      </c>
      <c r="X3749" t="str">
        <f t="shared" si="117"/>
        <v>Bengaluru</v>
      </c>
    </row>
    <row r="3750" spans="1:24" x14ac:dyDescent="0.4">
      <c r="A3750">
        <v>103749</v>
      </c>
      <c r="B3750" s="5">
        <v>45670.773611111108</v>
      </c>
      <c r="C3750" s="3" t="str">
        <f>TEXT(Sales_Data[[#This Row],[OrderDate]],"mmmm")</f>
        <v>January</v>
      </c>
      <c r="D3750" s="3" t="str">
        <f t="shared" si="116"/>
        <v>2025</v>
      </c>
      <c r="E3750" t="s">
        <v>34</v>
      </c>
      <c r="F3750" t="s">
        <v>43</v>
      </c>
      <c r="G3750" t="s">
        <v>31</v>
      </c>
      <c r="H3750" t="s">
        <v>25</v>
      </c>
      <c r="I3750" t="s">
        <v>100</v>
      </c>
      <c r="J3750">
        <v>2</v>
      </c>
      <c r="K3750">
        <v>2800</v>
      </c>
      <c r="L3750" s="7">
        <f>Sales_Data[[#This Row],[OrderQuantity]] *Sales_Data[[#This Row],[UnitPrice]]</f>
        <v>5600</v>
      </c>
      <c r="M3750" s="7">
        <f>Sales_Data[[#This Row],[UnitPrice]]-Sales_Data[[#This Row],[UnitCost]]</f>
        <v>1300</v>
      </c>
      <c r="N3750" s="7">
        <f>Sales_Data[[#This Row],[Gross Revenue]]-Sales_Data[[#This Row],[Discount Amount ]]</f>
        <v>4300</v>
      </c>
      <c r="O3750" s="7">
        <f>Sales_Data[[#This Row],[OrderQuantity]] *Sales_Data[[#This Row],[UnitCost]]</f>
        <v>3000</v>
      </c>
      <c r="P3750" s="7">
        <f>Sales_Data[[#This Row],[ItemCost]] +Sales_Data[[#This Row],[ShippingCost]]</f>
        <v>3387</v>
      </c>
      <c r="Q3750" s="7">
        <f>Sales_Data[[#This Row],[Gross Revenue]]-Sales_Data[[#This Row],[TotalFinancialCost]]</f>
        <v>2213</v>
      </c>
      <c r="R3750" s="7">
        <f>Sales_Data[[#This Row],[Actul Bill Amount]]-Sales_Data[[#This Row],[ShippingCost]]</f>
        <v>3913</v>
      </c>
      <c r="S3750">
        <v>619</v>
      </c>
      <c r="T3750">
        <v>387</v>
      </c>
      <c r="U3750" t="s">
        <v>61</v>
      </c>
      <c r="V3750">
        <v>1500</v>
      </c>
      <c r="W3750" t="s">
        <v>27</v>
      </c>
      <c r="X3750" t="str">
        <f t="shared" si="117"/>
        <v>Mumbai</v>
      </c>
    </row>
    <row r="3751" spans="1:24" x14ac:dyDescent="0.4">
      <c r="A3751">
        <v>103750</v>
      </c>
      <c r="B3751" s="5">
        <v>45867.786805555559</v>
      </c>
      <c r="C3751" s="3" t="str">
        <f>TEXT(Sales_Data[[#This Row],[OrderDate]],"mmmm")</f>
        <v>July</v>
      </c>
      <c r="D3751" s="3" t="str">
        <f t="shared" si="116"/>
        <v>2025</v>
      </c>
      <c r="E3751" t="s">
        <v>23</v>
      </c>
      <c r="F3751" t="s">
        <v>43</v>
      </c>
      <c r="G3751" t="s">
        <v>15</v>
      </c>
      <c r="H3751" t="s">
        <v>20</v>
      </c>
      <c r="I3751" t="s">
        <v>100</v>
      </c>
      <c r="J3751">
        <v>26</v>
      </c>
      <c r="K3751">
        <v>1800</v>
      </c>
      <c r="L3751" s="7">
        <f>Sales_Data[[#This Row],[OrderQuantity]] *Sales_Data[[#This Row],[UnitPrice]]</f>
        <v>46800</v>
      </c>
      <c r="M3751" s="7">
        <f>Sales_Data[[#This Row],[UnitPrice]]-Sales_Data[[#This Row],[UnitCost]]</f>
        <v>900</v>
      </c>
      <c r="N3751" s="7">
        <f>Sales_Data[[#This Row],[Gross Revenue]]-Sales_Data[[#This Row],[Discount Amount ]]</f>
        <v>45900</v>
      </c>
      <c r="O3751" s="7">
        <f>Sales_Data[[#This Row],[OrderQuantity]] *Sales_Data[[#This Row],[UnitCost]]</f>
        <v>23400</v>
      </c>
      <c r="P3751" s="7">
        <f>Sales_Data[[#This Row],[ItemCost]] +Sales_Data[[#This Row],[ShippingCost]]</f>
        <v>23811.88</v>
      </c>
      <c r="Q3751" s="7">
        <f>Sales_Data[[#This Row],[Gross Revenue]]-Sales_Data[[#This Row],[TotalFinancialCost]]</f>
        <v>22988.12</v>
      </c>
      <c r="R3751" s="7">
        <f>Sales_Data[[#This Row],[Actul Bill Amount]]-Sales_Data[[#This Row],[ShippingCost]]</f>
        <v>45488.12</v>
      </c>
      <c r="S3751">
        <v>898</v>
      </c>
      <c r="T3751">
        <v>411.88</v>
      </c>
      <c r="U3751" t="s">
        <v>51</v>
      </c>
      <c r="V3751">
        <v>900</v>
      </c>
      <c r="W3751" t="s">
        <v>22</v>
      </c>
      <c r="X3751" t="str">
        <f t="shared" si="117"/>
        <v>Nagpur</v>
      </c>
    </row>
    <row r="3752" spans="1:24" x14ac:dyDescent="0.4">
      <c r="A3752">
        <v>103751</v>
      </c>
      <c r="B3752" s="5">
        <v>45886.297222222223</v>
      </c>
      <c r="C3752" s="3" t="str">
        <f>TEXT(Sales_Data[[#This Row],[OrderDate]],"mmmm")</f>
        <v>August</v>
      </c>
      <c r="D3752" s="3" t="str">
        <f t="shared" si="116"/>
        <v>2025</v>
      </c>
      <c r="E3752" t="s">
        <v>39</v>
      </c>
      <c r="F3752" t="s">
        <v>40</v>
      </c>
      <c r="G3752" t="s">
        <v>29</v>
      </c>
      <c r="H3752" t="s">
        <v>25</v>
      </c>
      <c r="I3752" t="s">
        <v>100</v>
      </c>
      <c r="J3752">
        <v>40</v>
      </c>
      <c r="K3752">
        <v>5500</v>
      </c>
      <c r="L3752" s="7">
        <f>Sales_Data[[#This Row],[OrderQuantity]] *Sales_Data[[#This Row],[UnitPrice]]</f>
        <v>220000</v>
      </c>
      <c r="M3752" s="7">
        <f>Sales_Data[[#This Row],[UnitPrice]]-Sales_Data[[#This Row],[UnitCost]]</f>
        <v>2000</v>
      </c>
      <c r="N3752" s="7">
        <f>Sales_Data[[#This Row],[Gross Revenue]]-Sales_Data[[#This Row],[Discount Amount ]]</f>
        <v>218000</v>
      </c>
      <c r="O3752" s="7">
        <f>Sales_Data[[#This Row],[OrderQuantity]] *Sales_Data[[#This Row],[UnitCost]]</f>
        <v>140000</v>
      </c>
      <c r="P3752" s="7">
        <f>Sales_Data[[#This Row],[ItemCost]] +Sales_Data[[#This Row],[ShippingCost]]</f>
        <v>140279.87</v>
      </c>
      <c r="Q3752" s="7">
        <f>Sales_Data[[#This Row],[Gross Revenue]]-Sales_Data[[#This Row],[TotalFinancialCost]]</f>
        <v>79720.13</v>
      </c>
      <c r="R3752" s="7">
        <f>Sales_Data[[#This Row],[Actul Bill Amount]]-Sales_Data[[#This Row],[ShippingCost]]</f>
        <v>217720.13</v>
      </c>
      <c r="S3752">
        <v>992</v>
      </c>
      <c r="T3752">
        <v>279.87</v>
      </c>
      <c r="U3752" t="s">
        <v>41</v>
      </c>
      <c r="V3752">
        <v>3500</v>
      </c>
      <c r="W3752" t="s">
        <v>27</v>
      </c>
      <c r="X3752" t="str">
        <f t="shared" si="117"/>
        <v>Mumbai</v>
      </c>
    </row>
    <row r="3753" spans="1:24" x14ac:dyDescent="0.4">
      <c r="A3753">
        <v>103752</v>
      </c>
      <c r="B3753" s="5">
        <v>45757.629166666666</v>
      </c>
      <c r="C3753" s="3" t="str">
        <f>TEXT(Sales_Data[[#This Row],[OrderDate]],"mmmm")</f>
        <v>April</v>
      </c>
      <c r="D3753" s="3" t="str">
        <f t="shared" si="116"/>
        <v>2025</v>
      </c>
      <c r="E3753" t="s">
        <v>13</v>
      </c>
      <c r="F3753" t="s">
        <v>28</v>
      </c>
      <c r="G3753" t="s">
        <v>15</v>
      </c>
      <c r="H3753" t="s">
        <v>20</v>
      </c>
      <c r="I3753" t="s">
        <v>100</v>
      </c>
      <c r="J3753">
        <v>13</v>
      </c>
      <c r="K3753">
        <v>2500</v>
      </c>
      <c r="L3753" s="7">
        <f>Sales_Data[[#This Row],[OrderQuantity]] *Sales_Data[[#This Row],[UnitPrice]]</f>
        <v>32500</v>
      </c>
      <c r="M3753" s="7">
        <f>Sales_Data[[#This Row],[UnitPrice]]-Sales_Data[[#This Row],[UnitCost]]</f>
        <v>1000</v>
      </c>
      <c r="N3753" s="7">
        <f>Sales_Data[[#This Row],[Gross Revenue]]-Sales_Data[[#This Row],[Discount Amount ]]</f>
        <v>31500</v>
      </c>
      <c r="O3753" s="7">
        <f>Sales_Data[[#This Row],[OrderQuantity]] *Sales_Data[[#This Row],[UnitCost]]</f>
        <v>19500</v>
      </c>
      <c r="P3753" s="7">
        <f>Sales_Data[[#This Row],[ItemCost]] +Sales_Data[[#This Row],[ShippingCost]]</f>
        <v>20127.240000000002</v>
      </c>
      <c r="Q3753" s="7">
        <f>Sales_Data[[#This Row],[Gross Revenue]]-Sales_Data[[#This Row],[TotalFinancialCost]]</f>
        <v>12372.759999999998</v>
      </c>
      <c r="R3753" s="7">
        <f>Sales_Data[[#This Row],[Actul Bill Amount]]-Sales_Data[[#This Row],[ShippingCost]]</f>
        <v>30872.76</v>
      </c>
      <c r="S3753">
        <v>330</v>
      </c>
      <c r="T3753">
        <v>627.24</v>
      </c>
      <c r="U3753" t="s">
        <v>54</v>
      </c>
      <c r="V3753">
        <v>1500</v>
      </c>
      <c r="W3753" t="s">
        <v>22</v>
      </c>
      <c r="X3753" t="str">
        <f t="shared" si="117"/>
        <v>Nagpur</v>
      </c>
    </row>
    <row r="3754" spans="1:24" x14ac:dyDescent="0.4">
      <c r="A3754">
        <v>103753</v>
      </c>
      <c r="B3754" s="5">
        <v>45688.47152777778</v>
      </c>
      <c r="C3754" s="3" t="str">
        <f>TEXT(Sales_Data[[#This Row],[OrderDate]],"mmmm")</f>
        <v>January</v>
      </c>
      <c r="D3754" s="3" t="str">
        <f t="shared" si="116"/>
        <v>2025</v>
      </c>
      <c r="E3754" t="s">
        <v>19</v>
      </c>
      <c r="F3754" t="s">
        <v>24</v>
      </c>
      <c r="G3754" t="s">
        <v>31</v>
      </c>
      <c r="H3754" t="s">
        <v>16</v>
      </c>
      <c r="I3754" t="s">
        <v>100</v>
      </c>
      <c r="J3754">
        <v>90</v>
      </c>
      <c r="K3754">
        <v>25000</v>
      </c>
      <c r="L3754" s="7">
        <f>Sales_Data[[#This Row],[OrderQuantity]] *Sales_Data[[#This Row],[UnitPrice]]</f>
        <v>2250000</v>
      </c>
      <c r="M3754" s="7">
        <f>Sales_Data[[#This Row],[UnitPrice]]-Sales_Data[[#This Row],[UnitCost]]</f>
        <v>7000</v>
      </c>
      <c r="N3754" s="7">
        <f>Sales_Data[[#This Row],[Gross Revenue]]-Sales_Data[[#This Row],[Discount Amount ]]</f>
        <v>2243000</v>
      </c>
      <c r="O3754" s="7">
        <f>Sales_Data[[#This Row],[OrderQuantity]] *Sales_Data[[#This Row],[UnitCost]]</f>
        <v>1620000</v>
      </c>
      <c r="P3754" s="7">
        <f>Sales_Data[[#This Row],[ItemCost]] +Sales_Data[[#This Row],[ShippingCost]]</f>
        <v>1620651.38</v>
      </c>
      <c r="Q3754" s="7">
        <f>Sales_Data[[#This Row],[Gross Revenue]]-Sales_Data[[#This Row],[TotalFinancialCost]]</f>
        <v>629348.62000000011</v>
      </c>
      <c r="R3754" s="7">
        <f>Sales_Data[[#This Row],[Actul Bill Amount]]-Sales_Data[[#This Row],[ShippingCost]]</f>
        <v>2242348.62</v>
      </c>
      <c r="S3754">
        <v>870</v>
      </c>
      <c r="T3754">
        <v>651.38</v>
      </c>
      <c r="U3754" t="s">
        <v>60</v>
      </c>
      <c r="V3754">
        <v>18000</v>
      </c>
      <c r="W3754" t="s">
        <v>18</v>
      </c>
      <c r="X3754" t="str">
        <f t="shared" si="117"/>
        <v>Bengaluru</v>
      </c>
    </row>
    <row r="3755" spans="1:24" x14ac:dyDescent="0.4">
      <c r="A3755">
        <v>103754</v>
      </c>
      <c r="B3755" s="5">
        <v>45673.209027777775</v>
      </c>
      <c r="C3755" s="3" t="str">
        <f>TEXT(Sales_Data[[#This Row],[OrderDate]],"mmmm")</f>
        <v>January</v>
      </c>
      <c r="D3755" s="3" t="str">
        <f t="shared" si="116"/>
        <v>2025</v>
      </c>
      <c r="E3755" t="s">
        <v>19</v>
      </c>
      <c r="F3755" t="s">
        <v>46</v>
      </c>
      <c r="G3755" t="s">
        <v>15</v>
      </c>
      <c r="H3755" t="s">
        <v>20</v>
      </c>
      <c r="I3755" t="s">
        <v>100</v>
      </c>
      <c r="J3755">
        <v>89</v>
      </c>
      <c r="K3755">
        <v>15000</v>
      </c>
      <c r="L3755" s="7">
        <f>Sales_Data[[#This Row],[OrderQuantity]] *Sales_Data[[#This Row],[UnitPrice]]</f>
        <v>1335000</v>
      </c>
      <c r="M3755" s="7">
        <f>Sales_Data[[#This Row],[UnitPrice]]-Sales_Data[[#This Row],[UnitCost]]</f>
        <v>5500</v>
      </c>
      <c r="N3755" s="7">
        <f>Sales_Data[[#This Row],[Gross Revenue]]-Sales_Data[[#This Row],[Discount Amount ]]</f>
        <v>1329500</v>
      </c>
      <c r="O3755" s="7">
        <f>Sales_Data[[#This Row],[OrderQuantity]] *Sales_Data[[#This Row],[UnitCost]]</f>
        <v>845500</v>
      </c>
      <c r="P3755" s="7">
        <f>Sales_Data[[#This Row],[ItemCost]] +Sales_Data[[#This Row],[ShippingCost]]</f>
        <v>846119.68</v>
      </c>
      <c r="Q3755" s="7">
        <f>Sales_Data[[#This Row],[Gross Revenue]]-Sales_Data[[#This Row],[TotalFinancialCost]]</f>
        <v>488880.31999999995</v>
      </c>
      <c r="R3755" s="7">
        <f>Sales_Data[[#This Row],[Actul Bill Amount]]-Sales_Data[[#This Row],[ShippingCost]]</f>
        <v>1328880.32</v>
      </c>
      <c r="S3755">
        <v>796</v>
      </c>
      <c r="T3755">
        <v>619.67999999999995</v>
      </c>
      <c r="U3755" t="s">
        <v>53</v>
      </c>
      <c r="V3755">
        <v>9500</v>
      </c>
      <c r="W3755" t="s">
        <v>22</v>
      </c>
      <c r="X3755" t="str">
        <f t="shared" si="117"/>
        <v>Nagpur</v>
      </c>
    </row>
    <row r="3756" spans="1:24" x14ac:dyDescent="0.4">
      <c r="A3756">
        <v>103755</v>
      </c>
      <c r="B3756" s="5">
        <v>45794.107638888891</v>
      </c>
      <c r="C3756" s="3" t="str">
        <f>TEXT(Sales_Data[[#This Row],[OrderDate]],"mmmm")</f>
        <v>May</v>
      </c>
      <c r="D3756" s="3" t="str">
        <f t="shared" si="116"/>
        <v>2025</v>
      </c>
      <c r="E3756" t="s">
        <v>48</v>
      </c>
      <c r="F3756" t="s">
        <v>14</v>
      </c>
      <c r="G3756" t="s">
        <v>29</v>
      </c>
      <c r="H3756" t="s">
        <v>25</v>
      </c>
      <c r="I3756" t="s">
        <v>100</v>
      </c>
      <c r="J3756">
        <v>7</v>
      </c>
      <c r="K3756">
        <v>6500</v>
      </c>
      <c r="L3756" s="7">
        <f>Sales_Data[[#This Row],[OrderQuantity]] *Sales_Data[[#This Row],[UnitPrice]]</f>
        <v>45500</v>
      </c>
      <c r="M3756" s="7">
        <f>Sales_Data[[#This Row],[UnitPrice]]-Sales_Data[[#This Row],[UnitCost]]</f>
        <v>2300</v>
      </c>
      <c r="N3756" s="7">
        <f>Sales_Data[[#This Row],[Gross Revenue]]-Sales_Data[[#This Row],[Discount Amount ]]</f>
        <v>43200</v>
      </c>
      <c r="O3756" s="7">
        <f>Sales_Data[[#This Row],[OrderQuantity]] *Sales_Data[[#This Row],[UnitCost]]</f>
        <v>29400</v>
      </c>
      <c r="P3756" s="7">
        <f>Sales_Data[[#This Row],[ItemCost]] +Sales_Data[[#This Row],[ShippingCost]]</f>
        <v>29748.35</v>
      </c>
      <c r="Q3756" s="7">
        <f>Sales_Data[[#This Row],[Gross Revenue]]-Sales_Data[[#This Row],[TotalFinancialCost]]</f>
        <v>15751.650000000001</v>
      </c>
      <c r="R3756" s="7">
        <f>Sales_Data[[#This Row],[Actul Bill Amount]]-Sales_Data[[#This Row],[ShippingCost]]</f>
        <v>42851.65</v>
      </c>
      <c r="S3756">
        <v>421</v>
      </c>
      <c r="T3756">
        <v>348.35</v>
      </c>
      <c r="U3756" t="s">
        <v>21</v>
      </c>
      <c r="V3756">
        <v>4200</v>
      </c>
      <c r="W3756" t="s">
        <v>27</v>
      </c>
      <c r="X3756" t="str">
        <f t="shared" si="117"/>
        <v>Mumbai</v>
      </c>
    </row>
    <row r="3757" spans="1:24" x14ac:dyDescent="0.4">
      <c r="A3757">
        <v>103756</v>
      </c>
      <c r="B3757" s="5">
        <v>45986.214583333334</v>
      </c>
      <c r="C3757" s="3" t="str">
        <f>TEXT(Sales_Data[[#This Row],[OrderDate]],"mmmm")</f>
        <v>November</v>
      </c>
      <c r="D3757" s="3" t="str">
        <f t="shared" si="116"/>
        <v>2025</v>
      </c>
      <c r="E3757" t="s">
        <v>39</v>
      </c>
      <c r="F3757" t="s">
        <v>40</v>
      </c>
      <c r="G3757" t="s">
        <v>29</v>
      </c>
      <c r="H3757" t="s">
        <v>20</v>
      </c>
      <c r="I3757" t="s">
        <v>100</v>
      </c>
      <c r="J3757">
        <v>16</v>
      </c>
      <c r="K3757">
        <v>1500</v>
      </c>
      <c r="L3757" s="7">
        <f>Sales_Data[[#This Row],[OrderQuantity]] *Sales_Data[[#This Row],[UnitPrice]]</f>
        <v>24000</v>
      </c>
      <c r="M3757" s="7">
        <f>Sales_Data[[#This Row],[UnitPrice]]-Sales_Data[[#This Row],[UnitCost]]</f>
        <v>700</v>
      </c>
      <c r="N3757" s="7">
        <f>Sales_Data[[#This Row],[Gross Revenue]]-Sales_Data[[#This Row],[Discount Amount ]]</f>
        <v>23300</v>
      </c>
      <c r="O3757" s="7">
        <f>Sales_Data[[#This Row],[OrderQuantity]] *Sales_Data[[#This Row],[UnitCost]]</f>
        <v>12800</v>
      </c>
      <c r="P3757" s="7">
        <f>Sales_Data[[#This Row],[ItemCost]] +Sales_Data[[#This Row],[ShippingCost]]</f>
        <v>13250.46</v>
      </c>
      <c r="Q3757" s="7">
        <f>Sales_Data[[#This Row],[Gross Revenue]]-Sales_Data[[#This Row],[TotalFinancialCost]]</f>
        <v>10749.54</v>
      </c>
      <c r="R3757" s="7">
        <f>Sales_Data[[#This Row],[Actul Bill Amount]]-Sales_Data[[#This Row],[ShippingCost]]</f>
        <v>22849.54</v>
      </c>
      <c r="S3757">
        <v>1196</v>
      </c>
      <c r="T3757">
        <v>450.46</v>
      </c>
      <c r="U3757" t="s">
        <v>52</v>
      </c>
      <c r="V3757">
        <v>800</v>
      </c>
      <c r="W3757" t="s">
        <v>22</v>
      </c>
      <c r="X3757" t="str">
        <f t="shared" si="117"/>
        <v>Nagpur</v>
      </c>
    </row>
    <row r="3758" spans="1:24" x14ac:dyDescent="0.4">
      <c r="A3758">
        <v>103757</v>
      </c>
      <c r="B3758" s="5">
        <v>45823.222222222219</v>
      </c>
      <c r="C3758" s="3" t="str">
        <f>TEXT(Sales_Data[[#This Row],[OrderDate]],"mmmm")</f>
        <v>June</v>
      </c>
      <c r="D3758" s="3" t="str">
        <f t="shared" si="116"/>
        <v>2025</v>
      </c>
      <c r="E3758" t="s">
        <v>34</v>
      </c>
      <c r="F3758" t="s">
        <v>46</v>
      </c>
      <c r="G3758" t="s">
        <v>29</v>
      </c>
      <c r="H3758" t="s">
        <v>32</v>
      </c>
      <c r="I3758" t="s">
        <v>100</v>
      </c>
      <c r="J3758">
        <v>91</v>
      </c>
      <c r="K3758">
        <v>15000</v>
      </c>
      <c r="L3758" s="7">
        <f>Sales_Data[[#This Row],[OrderQuantity]] *Sales_Data[[#This Row],[UnitPrice]]</f>
        <v>1365000</v>
      </c>
      <c r="M3758" s="7">
        <f>Sales_Data[[#This Row],[UnitPrice]]-Sales_Data[[#This Row],[UnitCost]]</f>
        <v>5500</v>
      </c>
      <c r="N3758" s="7">
        <f>Sales_Data[[#This Row],[Gross Revenue]]-Sales_Data[[#This Row],[Discount Amount ]]</f>
        <v>1359500</v>
      </c>
      <c r="O3758" s="7">
        <f>Sales_Data[[#This Row],[OrderQuantity]] *Sales_Data[[#This Row],[UnitCost]]</f>
        <v>864500</v>
      </c>
      <c r="P3758" s="7">
        <f>Sales_Data[[#This Row],[ItemCost]] +Sales_Data[[#This Row],[ShippingCost]]</f>
        <v>865485.05</v>
      </c>
      <c r="Q3758" s="7">
        <f>Sales_Data[[#This Row],[Gross Revenue]]-Sales_Data[[#This Row],[TotalFinancialCost]]</f>
        <v>499514.94999999995</v>
      </c>
      <c r="R3758" s="7">
        <f>Sales_Data[[#This Row],[Actul Bill Amount]]-Sales_Data[[#This Row],[ShippingCost]]</f>
        <v>1358514.95</v>
      </c>
      <c r="S3758">
        <v>552</v>
      </c>
      <c r="T3758">
        <v>985.05</v>
      </c>
      <c r="U3758" t="s">
        <v>53</v>
      </c>
      <c r="V3758">
        <v>9500</v>
      </c>
      <c r="W3758" t="s">
        <v>33</v>
      </c>
      <c r="X3758" t="str">
        <f t="shared" si="117"/>
        <v>Delhi</v>
      </c>
    </row>
    <row r="3759" spans="1:24" x14ac:dyDescent="0.4">
      <c r="A3759">
        <v>103758</v>
      </c>
      <c r="B3759" s="5">
        <v>45967.120833333334</v>
      </c>
      <c r="C3759" s="3" t="str">
        <f>TEXT(Sales_Data[[#This Row],[OrderDate]],"mmmm")</f>
        <v>November</v>
      </c>
      <c r="D3759" s="3" t="str">
        <f t="shared" si="116"/>
        <v>2025</v>
      </c>
      <c r="E3759" t="s">
        <v>39</v>
      </c>
      <c r="F3759" t="s">
        <v>35</v>
      </c>
      <c r="G3759" t="s">
        <v>31</v>
      </c>
      <c r="H3759" t="s">
        <v>16</v>
      </c>
      <c r="I3759" t="s">
        <v>100</v>
      </c>
      <c r="J3759">
        <v>47</v>
      </c>
      <c r="K3759">
        <v>8500</v>
      </c>
      <c r="L3759" s="7">
        <f>Sales_Data[[#This Row],[OrderQuantity]] *Sales_Data[[#This Row],[UnitPrice]]</f>
        <v>399500</v>
      </c>
      <c r="M3759" s="7">
        <f>Sales_Data[[#This Row],[UnitPrice]]-Sales_Data[[#This Row],[UnitCost]]</f>
        <v>3000</v>
      </c>
      <c r="N3759" s="7">
        <f>Sales_Data[[#This Row],[Gross Revenue]]-Sales_Data[[#This Row],[Discount Amount ]]</f>
        <v>396500</v>
      </c>
      <c r="O3759" s="7">
        <f>Sales_Data[[#This Row],[OrderQuantity]] *Sales_Data[[#This Row],[UnitCost]]</f>
        <v>258500</v>
      </c>
      <c r="P3759" s="7">
        <f>Sales_Data[[#This Row],[ItemCost]] +Sales_Data[[#This Row],[ShippingCost]]</f>
        <v>259301.21</v>
      </c>
      <c r="Q3759" s="7">
        <f>Sales_Data[[#This Row],[Gross Revenue]]-Sales_Data[[#This Row],[TotalFinancialCost]]</f>
        <v>140198.79</v>
      </c>
      <c r="R3759" s="7">
        <f>Sales_Data[[#This Row],[Actul Bill Amount]]-Sales_Data[[#This Row],[ShippingCost]]</f>
        <v>395698.79</v>
      </c>
      <c r="S3759">
        <v>1129</v>
      </c>
      <c r="T3759">
        <v>801.21</v>
      </c>
      <c r="U3759" t="s">
        <v>49</v>
      </c>
      <c r="V3759">
        <v>5500</v>
      </c>
      <c r="W3759" t="s">
        <v>18</v>
      </c>
      <c r="X3759" t="str">
        <f t="shared" si="117"/>
        <v>Bengaluru</v>
      </c>
    </row>
    <row r="3760" spans="1:24" x14ac:dyDescent="0.4">
      <c r="A3760">
        <v>103759</v>
      </c>
      <c r="B3760" s="5">
        <v>45757.484722222223</v>
      </c>
      <c r="C3760" s="3" t="str">
        <f>TEXT(Sales_Data[[#This Row],[OrderDate]],"mmmm")</f>
        <v>April</v>
      </c>
      <c r="D3760" s="3" t="str">
        <f t="shared" si="116"/>
        <v>2025</v>
      </c>
      <c r="E3760" t="s">
        <v>34</v>
      </c>
      <c r="F3760" t="s">
        <v>40</v>
      </c>
      <c r="G3760" t="s">
        <v>15</v>
      </c>
      <c r="H3760" t="s">
        <v>20</v>
      </c>
      <c r="I3760" t="s">
        <v>100</v>
      </c>
      <c r="J3760">
        <v>96</v>
      </c>
      <c r="K3760">
        <v>1500</v>
      </c>
      <c r="L3760" s="7">
        <f>Sales_Data[[#This Row],[OrderQuantity]] *Sales_Data[[#This Row],[UnitPrice]]</f>
        <v>144000</v>
      </c>
      <c r="M3760" s="7">
        <f>Sales_Data[[#This Row],[UnitPrice]]-Sales_Data[[#This Row],[UnitCost]]</f>
        <v>700</v>
      </c>
      <c r="N3760" s="7">
        <f>Sales_Data[[#This Row],[Gross Revenue]]-Sales_Data[[#This Row],[Discount Amount ]]</f>
        <v>143300</v>
      </c>
      <c r="O3760" s="7">
        <f>Sales_Data[[#This Row],[OrderQuantity]] *Sales_Data[[#This Row],[UnitCost]]</f>
        <v>76800</v>
      </c>
      <c r="P3760" s="7">
        <f>Sales_Data[[#This Row],[ItemCost]] +Sales_Data[[#This Row],[ShippingCost]]</f>
        <v>78399.11</v>
      </c>
      <c r="Q3760" s="7">
        <f>Sales_Data[[#This Row],[Gross Revenue]]-Sales_Data[[#This Row],[TotalFinancialCost]]</f>
        <v>65600.89</v>
      </c>
      <c r="R3760" s="7">
        <f>Sales_Data[[#This Row],[Actul Bill Amount]]-Sales_Data[[#This Row],[ShippingCost]]</f>
        <v>141700.89000000001</v>
      </c>
      <c r="S3760">
        <v>522</v>
      </c>
      <c r="T3760">
        <v>1599.11</v>
      </c>
      <c r="U3760" t="s">
        <v>52</v>
      </c>
      <c r="V3760">
        <v>800</v>
      </c>
      <c r="W3760" t="s">
        <v>22</v>
      </c>
      <c r="X3760" t="str">
        <f t="shared" si="117"/>
        <v>Nagpur</v>
      </c>
    </row>
    <row r="3761" spans="1:24" x14ac:dyDescent="0.4">
      <c r="A3761">
        <v>103760</v>
      </c>
      <c r="B3761" s="5">
        <v>45766.447222222225</v>
      </c>
      <c r="C3761" s="3" t="str">
        <f>TEXT(Sales_Data[[#This Row],[OrderDate]],"mmmm")</f>
        <v>April</v>
      </c>
      <c r="D3761" s="3" t="str">
        <f t="shared" si="116"/>
        <v>2025</v>
      </c>
      <c r="E3761" t="s">
        <v>42</v>
      </c>
      <c r="F3761" t="s">
        <v>55</v>
      </c>
      <c r="G3761" t="s">
        <v>31</v>
      </c>
      <c r="H3761" t="s">
        <v>20</v>
      </c>
      <c r="I3761" t="s">
        <v>100</v>
      </c>
      <c r="J3761">
        <v>7</v>
      </c>
      <c r="K3761">
        <v>600</v>
      </c>
      <c r="L3761" s="7">
        <f>Sales_Data[[#This Row],[OrderQuantity]] *Sales_Data[[#This Row],[UnitPrice]]</f>
        <v>4200</v>
      </c>
      <c r="M3761" s="7">
        <f>Sales_Data[[#This Row],[UnitPrice]]-Sales_Data[[#This Row],[UnitCost]]</f>
        <v>250</v>
      </c>
      <c r="N3761" s="7">
        <f>Sales_Data[[#This Row],[Gross Revenue]]-Sales_Data[[#This Row],[Discount Amount ]]</f>
        <v>3950</v>
      </c>
      <c r="O3761" s="7">
        <f>Sales_Data[[#This Row],[OrderQuantity]] *Sales_Data[[#This Row],[UnitCost]]</f>
        <v>2450</v>
      </c>
      <c r="P3761" s="7">
        <f>Sales_Data[[#This Row],[ItemCost]] +Sales_Data[[#This Row],[ShippingCost]]</f>
        <v>4511.8999999999996</v>
      </c>
      <c r="Q3761" s="7">
        <f>Sales_Data[[#This Row],[Gross Revenue]]-Sales_Data[[#This Row],[TotalFinancialCost]]</f>
        <v>-311.89999999999964</v>
      </c>
      <c r="R3761" s="7">
        <f>Sales_Data[[#This Row],[Actul Bill Amount]]-Sales_Data[[#This Row],[ShippingCost]]</f>
        <v>1888.1</v>
      </c>
      <c r="S3761">
        <v>384</v>
      </c>
      <c r="T3761">
        <v>2061.9</v>
      </c>
      <c r="U3761" t="s">
        <v>57</v>
      </c>
      <c r="V3761">
        <v>350</v>
      </c>
      <c r="W3761" t="s">
        <v>22</v>
      </c>
      <c r="X3761" t="str">
        <f t="shared" si="117"/>
        <v>Nagpur</v>
      </c>
    </row>
    <row r="3762" spans="1:24" x14ac:dyDescent="0.4">
      <c r="A3762">
        <v>103761</v>
      </c>
      <c r="B3762" s="5">
        <v>46000.23333333333</v>
      </c>
      <c r="C3762" s="3" t="str">
        <f>TEXT(Sales_Data[[#This Row],[OrderDate]],"mmmm")</f>
        <v>December</v>
      </c>
      <c r="D3762" s="3" t="str">
        <f t="shared" si="116"/>
        <v>2025</v>
      </c>
      <c r="E3762" t="s">
        <v>39</v>
      </c>
      <c r="F3762" t="s">
        <v>46</v>
      </c>
      <c r="G3762" t="s">
        <v>15</v>
      </c>
      <c r="H3762" t="s">
        <v>16</v>
      </c>
      <c r="I3762" t="s">
        <v>100</v>
      </c>
      <c r="J3762">
        <v>62</v>
      </c>
      <c r="K3762">
        <v>4500</v>
      </c>
      <c r="L3762" s="7">
        <f>Sales_Data[[#This Row],[OrderQuantity]] *Sales_Data[[#This Row],[UnitPrice]]</f>
        <v>279000</v>
      </c>
      <c r="M3762" s="7">
        <f>Sales_Data[[#This Row],[UnitPrice]]-Sales_Data[[#This Row],[UnitCost]]</f>
        <v>1700</v>
      </c>
      <c r="N3762" s="7">
        <f>Sales_Data[[#This Row],[Gross Revenue]]-Sales_Data[[#This Row],[Discount Amount ]]</f>
        <v>277300</v>
      </c>
      <c r="O3762" s="7">
        <f>Sales_Data[[#This Row],[OrderQuantity]] *Sales_Data[[#This Row],[UnitCost]]</f>
        <v>173600</v>
      </c>
      <c r="P3762" s="7">
        <f>Sales_Data[[#This Row],[ItemCost]] +Sales_Data[[#This Row],[ShippingCost]]</f>
        <v>175536.24</v>
      </c>
      <c r="Q3762" s="7">
        <f>Sales_Data[[#This Row],[Gross Revenue]]-Sales_Data[[#This Row],[TotalFinancialCost]]</f>
        <v>103463.76000000001</v>
      </c>
      <c r="R3762" s="7">
        <f>Sales_Data[[#This Row],[Actul Bill Amount]]-Sales_Data[[#This Row],[ShippingCost]]</f>
        <v>275363.76</v>
      </c>
      <c r="S3762">
        <v>1152</v>
      </c>
      <c r="T3762">
        <v>1936.24</v>
      </c>
      <c r="U3762" t="s">
        <v>47</v>
      </c>
      <c r="V3762">
        <v>2800</v>
      </c>
      <c r="W3762" t="s">
        <v>18</v>
      </c>
      <c r="X3762" t="str">
        <f t="shared" si="117"/>
        <v>Bengaluru</v>
      </c>
    </row>
    <row r="3763" spans="1:24" x14ac:dyDescent="0.4">
      <c r="A3763">
        <v>103762</v>
      </c>
      <c r="B3763" s="5">
        <v>45830.322916666664</v>
      </c>
      <c r="C3763" s="3" t="str">
        <f>TEXT(Sales_Data[[#This Row],[OrderDate]],"mmmm")</f>
        <v>June</v>
      </c>
      <c r="D3763" s="3" t="str">
        <f t="shared" si="116"/>
        <v>2025</v>
      </c>
      <c r="E3763" t="s">
        <v>39</v>
      </c>
      <c r="F3763" t="s">
        <v>43</v>
      </c>
      <c r="G3763" t="s">
        <v>15</v>
      </c>
      <c r="H3763" t="s">
        <v>16</v>
      </c>
      <c r="I3763" t="s">
        <v>100</v>
      </c>
      <c r="J3763">
        <v>96</v>
      </c>
      <c r="K3763">
        <v>1800</v>
      </c>
      <c r="L3763" s="7">
        <f>Sales_Data[[#This Row],[OrderQuantity]] *Sales_Data[[#This Row],[UnitPrice]]</f>
        <v>172800</v>
      </c>
      <c r="M3763" s="7">
        <f>Sales_Data[[#This Row],[UnitPrice]]-Sales_Data[[#This Row],[UnitCost]]</f>
        <v>900</v>
      </c>
      <c r="N3763" s="7">
        <f>Sales_Data[[#This Row],[Gross Revenue]]-Sales_Data[[#This Row],[Discount Amount ]]</f>
        <v>171900</v>
      </c>
      <c r="O3763" s="7">
        <f>Sales_Data[[#This Row],[OrderQuantity]] *Sales_Data[[#This Row],[UnitCost]]</f>
        <v>86400</v>
      </c>
      <c r="P3763" s="7">
        <f>Sales_Data[[#This Row],[ItemCost]] +Sales_Data[[#This Row],[ShippingCost]]</f>
        <v>86790.720000000001</v>
      </c>
      <c r="Q3763" s="7">
        <f>Sales_Data[[#This Row],[Gross Revenue]]-Sales_Data[[#This Row],[TotalFinancialCost]]</f>
        <v>86009.279999999999</v>
      </c>
      <c r="R3763" s="7">
        <f>Sales_Data[[#This Row],[Actul Bill Amount]]-Sales_Data[[#This Row],[ShippingCost]]</f>
        <v>171509.28</v>
      </c>
      <c r="S3763">
        <v>1054</v>
      </c>
      <c r="T3763">
        <v>390.72</v>
      </c>
      <c r="U3763" t="s">
        <v>51</v>
      </c>
      <c r="V3763">
        <v>900</v>
      </c>
      <c r="W3763" t="s">
        <v>18</v>
      </c>
      <c r="X3763" t="str">
        <f t="shared" si="117"/>
        <v>Bengaluru</v>
      </c>
    </row>
    <row r="3764" spans="1:24" x14ac:dyDescent="0.4">
      <c r="A3764">
        <v>103763</v>
      </c>
      <c r="B3764" s="5">
        <v>45894.777083333334</v>
      </c>
      <c r="C3764" s="3" t="str">
        <f>TEXT(Sales_Data[[#This Row],[OrderDate]],"mmmm")</f>
        <v>August</v>
      </c>
      <c r="D3764" s="3" t="str">
        <f t="shared" si="116"/>
        <v>2025</v>
      </c>
      <c r="E3764" t="s">
        <v>19</v>
      </c>
      <c r="F3764" t="s">
        <v>43</v>
      </c>
      <c r="G3764" t="s">
        <v>29</v>
      </c>
      <c r="H3764" t="s">
        <v>37</v>
      </c>
      <c r="I3764" t="s">
        <v>100</v>
      </c>
      <c r="J3764">
        <v>3</v>
      </c>
      <c r="K3764">
        <v>2800</v>
      </c>
      <c r="L3764" s="7">
        <f>Sales_Data[[#This Row],[OrderQuantity]] *Sales_Data[[#This Row],[UnitPrice]]</f>
        <v>8400</v>
      </c>
      <c r="M3764" s="7">
        <f>Sales_Data[[#This Row],[UnitPrice]]-Sales_Data[[#This Row],[UnitCost]]</f>
        <v>1300</v>
      </c>
      <c r="N3764" s="7">
        <f>Sales_Data[[#This Row],[Gross Revenue]]-Sales_Data[[#This Row],[Discount Amount ]]</f>
        <v>7100</v>
      </c>
      <c r="O3764" s="7">
        <f>Sales_Data[[#This Row],[OrderQuantity]] *Sales_Data[[#This Row],[UnitCost]]</f>
        <v>4500</v>
      </c>
      <c r="P3764" s="7">
        <f>Sales_Data[[#This Row],[ItemCost]] +Sales_Data[[#This Row],[ShippingCost]]</f>
        <v>5273.97</v>
      </c>
      <c r="Q3764" s="7">
        <f>Sales_Data[[#This Row],[Gross Revenue]]-Sales_Data[[#This Row],[TotalFinancialCost]]</f>
        <v>3126.0299999999997</v>
      </c>
      <c r="R3764" s="7">
        <f>Sales_Data[[#This Row],[Actul Bill Amount]]-Sales_Data[[#This Row],[ShippingCost]]</f>
        <v>6326.03</v>
      </c>
      <c r="S3764">
        <v>966</v>
      </c>
      <c r="T3764">
        <v>773.97</v>
      </c>
      <c r="U3764" t="s">
        <v>61</v>
      </c>
      <c r="V3764">
        <v>1500</v>
      </c>
      <c r="W3764" t="s">
        <v>38</v>
      </c>
      <c r="X3764" t="str">
        <f t="shared" si="117"/>
        <v>Kolkata</v>
      </c>
    </row>
    <row r="3765" spans="1:24" x14ac:dyDescent="0.4">
      <c r="A3765">
        <v>103764</v>
      </c>
      <c r="B3765" s="5">
        <v>45819.637499999997</v>
      </c>
      <c r="C3765" s="3" t="str">
        <f>TEXT(Sales_Data[[#This Row],[OrderDate]],"mmmm")</f>
        <v>June</v>
      </c>
      <c r="D3765" s="3" t="str">
        <f t="shared" si="116"/>
        <v>2025</v>
      </c>
      <c r="E3765" t="s">
        <v>45</v>
      </c>
      <c r="F3765" t="s">
        <v>24</v>
      </c>
      <c r="G3765" t="s">
        <v>29</v>
      </c>
      <c r="H3765" t="s">
        <v>20</v>
      </c>
      <c r="I3765" t="s">
        <v>100</v>
      </c>
      <c r="J3765">
        <v>66</v>
      </c>
      <c r="K3765">
        <v>3500</v>
      </c>
      <c r="L3765" s="7">
        <f>Sales_Data[[#This Row],[OrderQuantity]] *Sales_Data[[#This Row],[UnitPrice]]</f>
        <v>231000</v>
      </c>
      <c r="M3765" s="7">
        <f>Sales_Data[[#This Row],[UnitPrice]]-Sales_Data[[#This Row],[UnitCost]]</f>
        <v>1300</v>
      </c>
      <c r="N3765" s="7">
        <f>Sales_Data[[#This Row],[Gross Revenue]]-Sales_Data[[#This Row],[Discount Amount ]]</f>
        <v>229700</v>
      </c>
      <c r="O3765" s="7">
        <f>Sales_Data[[#This Row],[OrderQuantity]] *Sales_Data[[#This Row],[UnitCost]]</f>
        <v>145200</v>
      </c>
      <c r="P3765" s="7">
        <f>Sales_Data[[#This Row],[ItemCost]] +Sales_Data[[#This Row],[ShippingCost]]</f>
        <v>145965.32</v>
      </c>
      <c r="Q3765" s="7">
        <f>Sales_Data[[#This Row],[Gross Revenue]]-Sales_Data[[#This Row],[TotalFinancialCost]]</f>
        <v>85034.68</v>
      </c>
      <c r="R3765" s="7">
        <f>Sales_Data[[#This Row],[Actul Bill Amount]]-Sales_Data[[#This Row],[ShippingCost]]</f>
        <v>228934.68</v>
      </c>
      <c r="S3765">
        <v>787</v>
      </c>
      <c r="T3765">
        <v>765.32</v>
      </c>
      <c r="U3765" t="s">
        <v>59</v>
      </c>
      <c r="V3765">
        <v>2200</v>
      </c>
      <c r="W3765" t="s">
        <v>22</v>
      </c>
      <c r="X3765" t="str">
        <f t="shared" si="117"/>
        <v>Nagpur</v>
      </c>
    </row>
    <row r="3766" spans="1:24" x14ac:dyDescent="0.4">
      <c r="A3766">
        <v>103765</v>
      </c>
      <c r="B3766" s="5">
        <v>45873.738194444442</v>
      </c>
      <c r="C3766" s="3" t="str">
        <f>TEXT(Sales_Data[[#This Row],[OrderDate]],"mmmm")</f>
        <v>August</v>
      </c>
      <c r="D3766" s="3" t="str">
        <f t="shared" si="116"/>
        <v>2025</v>
      </c>
      <c r="E3766" t="s">
        <v>48</v>
      </c>
      <c r="F3766" t="s">
        <v>40</v>
      </c>
      <c r="G3766" t="s">
        <v>31</v>
      </c>
      <c r="H3766" t="s">
        <v>16</v>
      </c>
      <c r="I3766" t="s">
        <v>100</v>
      </c>
      <c r="J3766">
        <v>32</v>
      </c>
      <c r="K3766">
        <v>5500</v>
      </c>
      <c r="L3766" s="7">
        <f>Sales_Data[[#This Row],[OrderQuantity]] *Sales_Data[[#This Row],[UnitPrice]]</f>
        <v>176000</v>
      </c>
      <c r="M3766" s="7">
        <f>Sales_Data[[#This Row],[UnitPrice]]-Sales_Data[[#This Row],[UnitCost]]</f>
        <v>2000</v>
      </c>
      <c r="N3766" s="7">
        <f>Sales_Data[[#This Row],[Gross Revenue]]-Sales_Data[[#This Row],[Discount Amount ]]</f>
        <v>174000</v>
      </c>
      <c r="O3766" s="7">
        <f>Sales_Data[[#This Row],[OrderQuantity]] *Sales_Data[[#This Row],[UnitCost]]</f>
        <v>112000</v>
      </c>
      <c r="P3766" s="7">
        <f>Sales_Data[[#This Row],[ItemCost]] +Sales_Data[[#This Row],[ShippingCost]]</f>
        <v>112894.13</v>
      </c>
      <c r="Q3766" s="7">
        <f>Sales_Data[[#This Row],[Gross Revenue]]-Sales_Data[[#This Row],[TotalFinancialCost]]</f>
        <v>63105.869999999995</v>
      </c>
      <c r="R3766" s="7">
        <f>Sales_Data[[#This Row],[Actul Bill Amount]]-Sales_Data[[#This Row],[ShippingCost]]</f>
        <v>173105.87</v>
      </c>
      <c r="S3766">
        <v>474</v>
      </c>
      <c r="T3766">
        <v>894.13</v>
      </c>
      <c r="U3766" t="s">
        <v>41</v>
      </c>
      <c r="V3766">
        <v>3500</v>
      </c>
      <c r="W3766" t="s">
        <v>18</v>
      </c>
      <c r="X3766" t="str">
        <f t="shared" si="117"/>
        <v>Bengaluru</v>
      </c>
    </row>
    <row r="3767" spans="1:24" x14ac:dyDescent="0.4">
      <c r="A3767">
        <v>103766</v>
      </c>
      <c r="B3767" s="5">
        <v>45921.486111111109</v>
      </c>
      <c r="C3767" s="3" t="str">
        <f>TEXT(Sales_Data[[#This Row],[OrderDate]],"mmmm")</f>
        <v>September</v>
      </c>
      <c r="D3767" s="3" t="str">
        <f t="shared" si="116"/>
        <v>2025</v>
      </c>
      <c r="E3767" t="s">
        <v>50</v>
      </c>
      <c r="F3767" t="s">
        <v>28</v>
      </c>
      <c r="G3767" t="s">
        <v>15</v>
      </c>
      <c r="H3767" t="s">
        <v>32</v>
      </c>
      <c r="I3767" t="s">
        <v>100</v>
      </c>
      <c r="J3767">
        <v>81</v>
      </c>
      <c r="K3767">
        <v>2500</v>
      </c>
      <c r="L3767" s="7">
        <f>Sales_Data[[#This Row],[OrderQuantity]] *Sales_Data[[#This Row],[UnitPrice]]</f>
        <v>202500</v>
      </c>
      <c r="M3767" s="7">
        <f>Sales_Data[[#This Row],[UnitPrice]]-Sales_Data[[#This Row],[UnitCost]]</f>
        <v>1000</v>
      </c>
      <c r="N3767" s="7">
        <f>Sales_Data[[#This Row],[Gross Revenue]]-Sales_Data[[#This Row],[Discount Amount ]]</f>
        <v>201500</v>
      </c>
      <c r="O3767" s="7">
        <f>Sales_Data[[#This Row],[OrderQuantity]] *Sales_Data[[#This Row],[UnitCost]]</f>
        <v>121500</v>
      </c>
      <c r="P3767" s="7">
        <f>Sales_Data[[#This Row],[ItemCost]] +Sales_Data[[#This Row],[ShippingCost]]</f>
        <v>121977.44</v>
      </c>
      <c r="Q3767" s="7">
        <f>Sales_Data[[#This Row],[Gross Revenue]]-Sales_Data[[#This Row],[TotalFinancialCost]]</f>
        <v>80522.559999999998</v>
      </c>
      <c r="R3767" s="7">
        <f>Sales_Data[[#This Row],[Actul Bill Amount]]-Sales_Data[[#This Row],[ShippingCost]]</f>
        <v>201022.56</v>
      </c>
      <c r="S3767">
        <v>641</v>
      </c>
      <c r="T3767">
        <v>477.44</v>
      </c>
      <c r="U3767" t="s">
        <v>54</v>
      </c>
      <c r="V3767">
        <v>1500</v>
      </c>
      <c r="W3767" t="s">
        <v>33</v>
      </c>
      <c r="X3767" t="str">
        <f t="shared" si="117"/>
        <v>Delhi</v>
      </c>
    </row>
    <row r="3768" spans="1:24" x14ac:dyDescent="0.4">
      <c r="A3768">
        <v>103767</v>
      </c>
      <c r="B3768" s="5">
        <v>45920.616666666669</v>
      </c>
      <c r="C3768" s="3" t="str">
        <f>TEXT(Sales_Data[[#This Row],[OrderDate]],"mmmm")</f>
        <v>September</v>
      </c>
      <c r="D3768" s="3" t="str">
        <f t="shared" si="116"/>
        <v>2025</v>
      </c>
      <c r="E3768" t="s">
        <v>19</v>
      </c>
      <c r="F3768" t="s">
        <v>14</v>
      </c>
      <c r="G3768" t="s">
        <v>15</v>
      </c>
      <c r="H3768" t="s">
        <v>32</v>
      </c>
      <c r="I3768" t="s">
        <v>100</v>
      </c>
      <c r="J3768">
        <v>14</v>
      </c>
      <c r="K3768">
        <v>6500</v>
      </c>
      <c r="L3768" s="7">
        <f>Sales_Data[[#This Row],[OrderQuantity]] *Sales_Data[[#This Row],[UnitPrice]]</f>
        <v>91000</v>
      </c>
      <c r="M3768" s="7">
        <f>Sales_Data[[#This Row],[UnitPrice]]-Sales_Data[[#This Row],[UnitCost]]</f>
        <v>2300</v>
      </c>
      <c r="N3768" s="7">
        <f>Sales_Data[[#This Row],[Gross Revenue]]-Sales_Data[[#This Row],[Discount Amount ]]</f>
        <v>88700</v>
      </c>
      <c r="O3768" s="7">
        <f>Sales_Data[[#This Row],[OrderQuantity]] *Sales_Data[[#This Row],[UnitCost]]</f>
        <v>58800</v>
      </c>
      <c r="P3768" s="7">
        <f>Sales_Data[[#This Row],[ItemCost]] +Sales_Data[[#This Row],[ShippingCost]]</f>
        <v>61725.34</v>
      </c>
      <c r="Q3768" s="7">
        <f>Sales_Data[[#This Row],[Gross Revenue]]-Sales_Data[[#This Row],[TotalFinancialCost]]</f>
        <v>29274.660000000003</v>
      </c>
      <c r="R3768" s="7">
        <f>Sales_Data[[#This Row],[Actul Bill Amount]]-Sales_Data[[#This Row],[ShippingCost]]</f>
        <v>85774.66</v>
      </c>
      <c r="S3768">
        <v>598</v>
      </c>
      <c r="T3768">
        <v>2925.34</v>
      </c>
      <c r="U3768" t="s">
        <v>21</v>
      </c>
      <c r="V3768">
        <v>4200</v>
      </c>
      <c r="W3768" t="s">
        <v>33</v>
      </c>
      <c r="X3768" t="str">
        <f t="shared" si="117"/>
        <v>Delhi</v>
      </c>
    </row>
    <row r="3769" spans="1:24" x14ac:dyDescent="0.4">
      <c r="A3769">
        <v>103768</v>
      </c>
      <c r="B3769" s="5">
        <v>45949.28402777778</v>
      </c>
      <c r="C3769" s="3" t="str">
        <f>TEXT(Sales_Data[[#This Row],[OrderDate]],"mmmm")</f>
        <v>October</v>
      </c>
      <c r="D3769" s="3" t="str">
        <f t="shared" si="116"/>
        <v>2025</v>
      </c>
      <c r="E3769" t="s">
        <v>39</v>
      </c>
      <c r="F3769" t="s">
        <v>46</v>
      </c>
      <c r="G3769" t="s">
        <v>31</v>
      </c>
      <c r="H3769" t="s">
        <v>25</v>
      </c>
      <c r="I3769" t="s">
        <v>100</v>
      </c>
      <c r="J3769">
        <v>48</v>
      </c>
      <c r="K3769">
        <v>15000</v>
      </c>
      <c r="L3769" s="7">
        <f>Sales_Data[[#This Row],[OrderQuantity]] *Sales_Data[[#This Row],[UnitPrice]]</f>
        <v>720000</v>
      </c>
      <c r="M3769" s="7">
        <f>Sales_Data[[#This Row],[UnitPrice]]-Sales_Data[[#This Row],[UnitCost]]</f>
        <v>5500</v>
      </c>
      <c r="N3769" s="7">
        <f>Sales_Data[[#This Row],[Gross Revenue]]-Sales_Data[[#This Row],[Discount Amount ]]</f>
        <v>714500</v>
      </c>
      <c r="O3769" s="7">
        <f>Sales_Data[[#This Row],[OrderQuantity]] *Sales_Data[[#This Row],[UnitCost]]</f>
        <v>456000</v>
      </c>
      <c r="P3769" s="7">
        <f>Sales_Data[[#This Row],[ItemCost]] +Sales_Data[[#This Row],[ShippingCost]]</f>
        <v>456696.82</v>
      </c>
      <c r="Q3769" s="7">
        <f>Sales_Data[[#This Row],[Gross Revenue]]-Sales_Data[[#This Row],[TotalFinancialCost]]</f>
        <v>263303.18</v>
      </c>
      <c r="R3769" s="7">
        <f>Sales_Data[[#This Row],[Actul Bill Amount]]-Sales_Data[[#This Row],[ShippingCost]]</f>
        <v>713803.18</v>
      </c>
      <c r="S3769">
        <v>686</v>
      </c>
      <c r="T3769">
        <v>696.82</v>
      </c>
      <c r="U3769" t="s">
        <v>53</v>
      </c>
      <c r="V3769">
        <v>9500</v>
      </c>
      <c r="W3769" t="s">
        <v>27</v>
      </c>
      <c r="X3769" t="str">
        <f t="shared" si="117"/>
        <v>Mumbai</v>
      </c>
    </row>
    <row r="3770" spans="1:24" x14ac:dyDescent="0.4">
      <c r="A3770">
        <v>103769</v>
      </c>
      <c r="B3770" s="5">
        <v>45931.497916666667</v>
      </c>
      <c r="C3770" s="3" t="str">
        <f>TEXT(Sales_Data[[#This Row],[OrderDate]],"mmmm")</f>
        <v>October</v>
      </c>
      <c r="D3770" s="3" t="str">
        <f t="shared" si="116"/>
        <v>2025</v>
      </c>
      <c r="E3770" t="s">
        <v>48</v>
      </c>
      <c r="F3770" t="s">
        <v>55</v>
      </c>
      <c r="G3770" t="s">
        <v>31</v>
      </c>
      <c r="H3770" t="s">
        <v>37</v>
      </c>
      <c r="I3770" t="s">
        <v>100</v>
      </c>
      <c r="J3770">
        <v>10</v>
      </c>
      <c r="K3770">
        <v>850</v>
      </c>
      <c r="L3770" s="7">
        <f>Sales_Data[[#This Row],[OrderQuantity]] *Sales_Data[[#This Row],[UnitPrice]]</f>
        <v>8500</v>
      </c>
      <c r="M3770" s="7">
        <f>Sales_Data[[#This Row],[UnitPrice]]-Sales_Data[[#This Row],[UnitCost]]</f>
        <v>300</v>
      </c>
      <c r="N3770" s="7">
        <f>Sales_Data[[#This Row],[Gross Revenue]]-Sales_Data[[#This Row],[Discount Amount ]]</f>
        <v>8200</v>
      </c>
      <c r="O3770" s="7">
        <f>Sales_Data[[#This Row],[OrderQuantity]] *Sales_Data[[#This Row],[UnitCost]]</f>
        <v>5500</v>
      </c>
      <c r="P3770" s="7">
        <f>Sales_Data[[#This Row],[ItemCost]] +Sales_Data[[#This Row],[ShippingCost]]</f>
        <v>5774.21</v>
      </c>
      <c r="Q3770" s="7">
        <f>Sales_Data[[#This Row],[Gross Revenue]]-Sales_Data[[#This Row],[TotalFinancialCost]]</f>
        <v>2725.79</v>
      </c>
      <c r="R3770" s="7">
        <f>Sales_Data[[#This Row],[Actul Bill Amount]]-Sales_Data[[#This Row],[ShippingCost]]</f>
        <v>7925.79</v>
      </c>
      <c r="S3770">
        <v>724</v>
      </c>
      <c r="T3770">
        <v>274.20999999999998</v>
      </c>
      <c r="U3770" t="s">
        <v>56</v>
      </c>
      <c r="V3770">
        <v>550</v>
      </c>
      <c r="W3770" t="s">
        <v>38</v>
      </c>
      <c r="X3770" t="str">
        <f t="shared" si="117"/>
        <v>Kolkata</v>
      </c>
    </row>
    <row r="3771" spans="1:24" x14ac:dyDescent="0.4">
      <c r="A3771">
        <v>103770</v>
      </c>
      <c r="B3771" s="5">
        <v>45660.963888888888</v>
      </c>
      <c r="C3771" s="3" t="str">
        <f>TEXT(Sales_Data[[#This Row],[OrderDate]],"mmmm")</f>
        <v>January</v>
      </c>
      <c r="D3771" s="3" t="str">
        <f t="shared" si="116"/>
        <v>2025</v>
      </c>
      <c r="E3771" t="s">
        <v>48</v>
      </c>
      <c r="F3771" t="s">
        <v>28</v>
      </c>
      <c r="G3771" t="s">
        <v>29</v>
      </c>
      <c r="H3771" t="s">
        <v>20</v>
      </c>
      <c r="I3771" t="s">
        <v>100</v>
      </c>
      <c r="J3771">
        <v>76</v>
      </c>
      <c r="K3771">
        <v>2500</v>
      </c>
      <c r="L3771" s="7">
        <f>Sales_Data[[#This Row],[OrderQuantity]] *Sales_Data[[#This Row],[UnitPrice]]</f>
        <v>190000</v>
      </c>
      <c r="M3771" s="7">
        <f>Sales_Data[[#This Row],[UnitPrice]]-Sales_Data[[#This Row],[UnitCost]]</f>
        <v>1000</v>
      </c>
      <c r="N3771" s="7">
        <f>Sales_Data[[#This Row],[Gross Revenue]]-Sales_Data[[#This Row],[Discount Amount ]]</f>
        <v>189000</v>
      </c>
      <c r="O3771" s="7">
        <f>Sales_Data[[#This Row],[OrderQuantity]] *Sales_Data[[#This Row],[UnitCost]]</f>
        <v>114000</v>
      </c>
      <c r="P3771" s="7">
        <f>Sales_Data[[#This Row],[ItemCost]] +Sales_Data[[#This Row],[ShippingCost]]</f>
        <v>114760.62</v>
      </c>
      <c r="Q3771" s="7">
        <f>Sales_Data[[#This Row],[Gross Revenue]]-Sales_Data[[#This Row],[TotalFinancialCost]]</f>
        <v>75239.38</v>
      </c>
      <c r="R3771" s="7">
        <f>Sales_Data[[#This Row],[Actul Bill Amount]]-Sales_Data[[#This Row],[ShippingCost]]</f>
        <v>188239.38</v>
      </c>
      <c r="S3771">
        <v>488</v>
      </c>
      <c r="T3771">
        <v>760.62</v>
      </c>
      <c r="U3771" t="s">
        <v>54</v>
      </c>
      <c r="V3771">
        <v>1500</v>
      </c>
      <c r="W3771" t="s">
        <v>22</v>
      </c>
      <c r="X3771" t="str">
        <f t="shared" si="117"/>
        <v>Nagpur</v>
      </c>
    </row>
    <row r="3772" spans="1:24" x14ac:dyDescent="0.4">
      <c r="A3772">
        <v>103771</v>
      </c>
      <c r="B3772" s="5">
        <v>45685.533333333333</v>
      </c>
      <c r="C3772" s="3" t="str">
        <f>TEXT(Sales_Data[[#This Row],[OrderDate]],"mmmm")</f>
        <v>January</v>
      </c>
      <c r="D3772" s="3" t="str">
        <f t="shared" si="116"/>
        <v>2025</v>
      </c>
      <c r="E3772" t="s">
        <v>45</v>
      </c>
      <c r="F3772" t="s">
        <v>43</v>
      </c>
      <c r="G3772" t="s">
        <v>15</v>
      </c>
      <c r="H3772" t="s">
        <v>37</v>
      </c>
      <c r="I3772" t="s">
        <v>100</v>
      </c>
      <c r="J3772">
        <v>74</v>
      </c>
      <c r="K3772">
        <v>4500</v>
      </c>
      <c r="L3772" s="7">
        <f>Sales_Data[[#This Row],[OrderQuantity]] *Sales_Data[[#This Row],[UnitPrice]]</f>
        <v>333000</v>
      </c>
      <c r="M3772" s="7">
        <f>Sales_Data[[#This Row],[UnitPrice]]-Sales_Data[[#This Row],[UnitCost]]</f>
        <v>2000</v>
      </c>
      <c r="N3772" s="7">
        <f>Sales_Data[[#This Row],[Gross Revenue]]-Sales_Data[[#This Row],[Discount Amount ]]</f>
        <v>331000</v>
      </c>
      <c r="O3772" s="7">
        <f>Sales_Data[[#This Row],[OrderQuantity]] *Sales_Data[[#This Row],[UnitCost]]</f>
        <v>185000</v>
      </c>
      <c r="P3772" s="7">
        <f>Sales_Data[[#This Row],[ItemCost]] +Sales_Data[[#This Row],[ShippingCost]]</f>
        <v>185390.78</v>
      </c>
      <c r="Q3772" s="7">
        <f>Sales_Data[[#This Row],[Gross Revenue]]-Sales_Data[[#This Row],[TotalFinancialCost]]</f>
        <v>147609.22</v>
      </c>
      <c r="R3772" s="7">
        <f>Sales_Data[[#This Row],[Actul Bill Amount]]-Sales_Data[[#This Row],[ShippingCost]]</f>
        <v>330609.21999999997</v>
      </c>
      <c r="S3772">
        <v>846</v>
      </c>
      <c r="T3772">
        <v>390.78</v>
      </c>
      <c r="U3772" t="s">
        <v>44</v>
      </c>
      <c r="V3772">
        <v>2500</v>
      </c>
      <c r="W3772" t="s">
        <v>38</v>
      </c>
      <c r="X3772" t="str">
        <f t="shared" si="117"/>
        <v>Kolkata</v>
      </c>
    </row>
    <row r="3773" spans="1:24" x14ac:dyDescent="0.4">
      <c r="A3773">
        <v>103772</v>
      </c>
      <c r="B3773" s="5">
        <v>45983.695138888892</v>
      </c>
      <c r="C3773" s="3" t="str">
        <f>TEXT(Sales_Data[[#This Row],[OrderDate]],"mmmm")</f>
        <v>November</v>
      </c>
      <c r="D3773" s="3" t="str">
        <f t="shared" si="116"/>
        <v>2025</v>
      </c>
      <c r="E3773" t="s">
        <v>45</v>
      </c>
      <c r="F3773" t="s">
        <v>35</v>
      </c>
      <c r="G3773" t="s">
        <v>29</v>
      </c>
      <c r="H3773" t="s">
        <v>32</v>
      </c>
      <c r="I3773" t="s">
        <v>100</v>
      </c>
      <c r="J3773">
        <v>23</v>
      </c>
      <c r="K3773">
        <v>12000</v>
      </c>
      <c r="L3773" s="7">
        <f>Sales_Data[[#This Row],[OrderQuantity]] *Sales_Data[[#This Row],[UnitPrice]]</f>
        <v>276000</v>
      </c>
      <c r="M3773" s="7">
        <f>Sales_Data[[#This Row],[UnitPrice]]-Sales_Data[[#This Row],[UnitCost]]</f>
        <v>4000</v>
      </c>
      <c r="N3773" s="7">
        <f>Sales_Data[[#This Row],[Gross Revenue]]-Sales_Data[[#This Row],[Discount Amount ]]</f>
        <v>272000</v>
      </c>
      <c r="O3773" s="7">
        <f>Sales_Data[[#This Row],[OrderQuantity]] *Sales_Data[[#This Row],[UnitCost]]</f>
        <v>184000</v>
      </c>
      <c r="P3773" s="7">
        <f>Sales_Data[[#This Row],[ItemCost]] +Sales_Data[[#This Row],[ShippingCost]]</f>
        <v>184936.3</v>
      </c>
      <c r="Q3773" s="7">
        <f>Sales_Data[[#This Row],[Gross Revenue]]-Sales_Data[[#This Row],[TotalFinancialCost]]</f>
        <v>91063.700000000012</v>
      </c>
      <c r="R3773" s="7">
        <f>Sales_Data[[#This Row],[Actul Bill Amount]]-Sales_Data[[#This Row],[ShippingCost]]</f>
        <v>271063.7</v>
      </c>
      <c r="S3773">
        <v>808</v>
      </c>
      <c r="T3773">
        <v>936.3</v>
      </c>
      <c r="U3773" t="s">
        <v>36</v>
      </c>
      <c r="V3773">
        <v>8000</v>
      </c>
      <c r="W3773" t="s">
        <v>33</v>
      </c>
      <c r="X3773" t="str">
        <f t="shared" si="117"/>
        <v>Delhi</v>
      </c>
    </row>
    <row r="3774" spans="1:24" x14ac:dyDescent="0.4">
      <c r="A3774">
        <v>103773</v>
      </c>
      <c r="B3774" s="5">
        <v>45806.523611111108</v>
      </c>
      <c r="C3774" s="3" t="str">
        <f>TEXT(Sales_Data[[#This Row],[OrderDate]],"mmmm")</f>
        <v>May</v>
      </c>
      <c r="D3774" s="3" t="str">
        <f t="shared" si="116"/>
        <v>2025</v>
      </c>
      <c r="E3774" t="s">
        <v>45</v>
      </c>
      <c r="F3774" t="s">
        <v>46</v>
      </c>
      <c r="G3774" t="s">
        <v>31</v>
      </c>
      <c r="H3774" t="s">
        <v>25</v>
      </c>
      <c r="I3774" t="s">
        <v>100</v>
      </c>
      <c r="J3774">
        <v>17</v>
      </c>
      <c r="K3774">
        <v>15000</v>
      </c>
      <c r="L3774" s="7">
        <f>Sales_Data[[#This Row],[OrderQuantity]] *Sales_Data[[#This Row],[UnitPrice]]</f>
        <v>255000</v>
      </c>
      <c r="M3774" s="7">
        <f>Sales_Data[[#This Row],[UnitPrice]]-Sales_Data[[#This Row],[UnitCost]]</f>
        <v>5500</v>
      </c>
      <c r="N3774" s="7">
        <f>Sales_Data[[#This Row],[Gross Revenue]]-Sales_Data[[#This Row],[Discount Amount ]]</f>
        <v>249500</v>
      </c>
      <c r="O3774" s="7">
        <f>Sales_Data[[#This Row],[OrderQuantity]] *Sales_Data[[#This Row],[UnitCost]]</f>
        <v>161500</v>
      </c>
      <c r="P3774" s="7">
        <f>Sales_Data[[#This Row],[ItemCost]] +Sales_Data[[#This Row],[ShippingCost]]</f>
        <v>164221.26</v>
      </c>
      <c r="Q3774" s="7">
        <f>Sales_Data[[#This Row],[Gross Revenue]]-Sales_Data[[#This Row],[TotalFinancialCost]]</f>
        <v>90778.739999999991</v>
      </c>
      <c r="R3774" s="7">
        <f>Sales_Data[[#This Row],[Actul Bill Amount]]-Sales_Data[[#This Row],[ShippingCost]]</f>
        <v>246778.74</v>
      </c>
      <c r="S3774">
        <v>984</v>
      </c>
      <c r="T3774">
        <v>2721.26</v>
      </c>
      <c r="U3774" t="s">
        <v>53</v>
      </c>
      <c r="V3774">
        <v>9500</v>
      </c>
      <c r="W3774" t="s">
        <v>27</v>
      </c>
      <c r="X3774" t="str">
        <f t="shared" si="117"/>
        <v>Mumbai</v>
      </c>
    </row>
    <row r="3775" spans="1:24" x14ac:dyDescent="0.4">
      <c r="A3775">
        <v>103774</v>
      </c>
      <c r="B3775" s="5">
        <v>45685.68472222222</v>
      </c>
      <c r="C3775" s="3" t="str">
        <f>TEXT(Sales_Data[[#This Row],[OrderDate]],"mmmm")</f>
        <v>January</v>
      </c>
      <c r="D3775" s="3" t="str">
        <f t="shared" si="116"/>
        <v>2025</v>
      </c>
      <c r="E3775" t="s">
        <v>48</v>
      </c>
      <c r="F3775" t="s">
        <v>35</v>
      </c>
      <c r="G3775" t="s">
        <v>29</v>
      </c>
      <c r="H3775" t="s">
        <v>25</v>
      </c>
      <c r="I3775" t="s">
        <v>100</v>
      </c>
      <c r="J3775">
        <v>25</v>
      </c>
      <c r="K3775">
        <v>8500</v>
      </c>
      <c r="L3775" s="7">
        <f>Sales_Data[[#This Row],[OrderQuantity]] *Sales_Data[[#This Row],[UnitPrice]]</f>
        <v>212500</v>
      </c>
      <c r="M3775" s="7">
        <f>Sales_Data[[#This Row],[UnitPrice]]-Sales_Data[[#This Row],[UnitCost]]</f>
        <v>3000</v>
      </c>
      <c r="N3775" s="7">
        <f>Sales_Data[[#This Row],[Gross Revenue]]-Sales_Data[[#This Row],[Discount Amount ]]</f>
        <v>209500</v>
      </c>
      <c r="O3775" s="7">
        <f>Sales_Data[[#This Row],[OrderQuantity]] *Sales_Data[[#This Row],[UnitCost]]</f>
        <v>137500</v>
      </c>
      <c r="P3775" s="7">
        <f>Sales_Data[[#This Row],[ItemCost]] +Sales_Data[[#This Row],[ShippingCost]]</f>
        <v>137755.31</v>
      </c>
      <c r="Q3775" s="7">
        <f>Sales_Data[[#This Row],[Gross Revenue]]-Sales_Data[[#This Row],[TotalFinancialCost]]</f>
        <v>74744.69</v>
      </c>
      <c r="R3775" s="7">
        <f>Sales_Data[[#This Row],[Actul Bill Amount]]-Sales_Data[[#This Row],[ShippingCost]]</f>
        <v>209244.69</v>
      </c>
      <c r="S3775">
        <v>639</v>
      </c>
      <c r="T3775">
        <v>255.31</v>
      </c>
      <c r="U3775" t="s">
        <v>49</v>
      </c>
      <c r="V3775">
        <v>5500</v>
      </c>
      <c r="W3775" t="s">
        <v>27</v>
      </c>
      <c r="X3775" t="str">
        <f t="shared" si="117"/>
        <v>Mumbai</v>
      </c>
    </row>
    <row r="3776" spans="1:24" x14ac:dyDescent="0.4">
      <c r="A3776">
        <v>103775</v>
      </c>
      <c r="B3776" s="5">
        <v>45967.450694444444</v>
      </c>
      <c r="C3776" s="3" t="str">
        <f>TEXT(Sales_Data[[#This Row],[OrderDate]],"mmmm")</f>
        <v>November</v>
      </c>
      <c r="D3776" s="3" t="str">
        <f t="shared" si="116"/>
        <v>2025</v>
      </c>
      <c r="E3776" t="s">
        <v>19</v>
      </c>
      <c r="F3776" t="s">
        <v>46</v>
      </c>
      <c r="G3776" t="s">
        <v>31</v>
      </c>
      <c r="H3776" t="s">
        <v>32</v>
      </c>
      <c r="I3776" t="s">
        <v>100</v>
      </c>
      <c r="J3776">
        <v>9</v>
      </c>
      <c r="K3776">
        <v>15000</v>
      </c>
      <c r="L3776" s="7">
        <f>Sales_Data[[#This Row],[OrderQuantity]] *Sales_Data[[#This Row],[UnitPrice]]</f>
        <v>135000</v>
      </c>
      <c r="M3776" s="7">
        <f>Sales_Data[[#This Row],[UnitPrice]]-Sales_Data[[#This Row],[UnitCost]]</f>
        <v>5500</v>
      </c>
      <c r="N3776" s="7">
        <f>Sales_Data[[#This Row],[Gross Revenue]]-Sales_Data[[#This Row],[Discount Amount ]]</f>
        <v>129500</v>
      </c>
      <c r="O3776" s="7">
        <f>Sales_Data[[#This Row],[OrderQuantity]] *Sales_Data[[#This Row],[UnitCost]]</f>
        <v>85500</v>
      </c>
      <c r="P3776" s="7">
        <f>Sales_Data[[#This Row],[ItemCost]] +Sales_Data[[#This Row],[ShippingCost]]</f>
        <v>85761.52</v>
      </c>
      <c r="Q3776" s="7">
        <f>Sales_Data[[#This Row],[Gross Revenue]]-Sales_Data[[#This Row],[TotalFinancialCost]]</f>
        <v>49238.479999999996</v>
      </c>
      <c r="R3776" s="7">
        <f>Sales_Data[[#This Row],[Actul Bill Amount]]-Sales_Data[[#This Row],[ShippingCost]]</f>
        <v>129238.48</v>
      </c>
      <c r="S3776">
        <v>728</v>
      </c>
      <c r="T3776">
        <v>261.52</v>
      </c>
      <c r="U3776" t="s">
        <v>53</v>
      </c>
      <c r="V3776">
        <v>9500</v>
      </c>
      <c r="W3776" t="s">
        <v>33</v>
      </c>
      <c r="X3776" t="str">
        <f t="shared" si="117"/>
        <v>Delhi</v>
      </c>
    </row>
    <row r="3777" spans="1:24" x14ac:dyDescent="0.4">
      <c r="A3777">
        <v>103776</v>
      </c>
      <c r="B3777" s="5">
        <v>45722.026388888888</v>
      </c>
      <c r="C3777" s="3" t="str">
        <f>TEXT(Sales_Data[[#This Row],[OrderDate]],"mmmm")</f>
        <v>March</v>
      </c>
      <c r="D3777" s="3" t="str">
        <f t="shared" si="116"/>
        <v>2025</v>
      </c>
      <c r="E3777" t="s">
        <v>34</v>
      </c>
      <c r="F3777" t="s">
        <v>43</v>
      </c>
      <c r="G3777" t="s">
        <v>31</v>
      </c>
      <c r="H3777" t="s">
        <v>16</v>
      </c>
      <c r="I3777" t="s">
        <v>100</v>
      </c>
      <c r="J3777">
        <v>13</v>
      </c>
      <c r="K3777">
        <v>1800</v>
      </c>
      <c r="L3777" s="7">
        <f>Sales_Data[[#This Row],[OrderQuantity]] *Sales_Data[[#This Row],[UnitPrice]]</f>
        <v>23400</v>
      </c>
      <c r="M3777" s="7">
        <f>Sales_Data[[#This Row],[UnitPrice]]-Sales_Data[[#This Row],[UnitCost]]</f>
        <v>900</v>
      </c>
      <c r="N3777" s="7">
        <f>Sales_Data[[#This Row],[Gross Revenue]]-Sales_Data[[#This Row],[Discount Amount ]]</f>
        <v>22500</v>
      </c>
      <c r="O3777" s="7">
        <f>Sales_Data[[#This Row],[OrderQuantity]] *Sales_Data[[#This Row],[UnitCost]]</f>
        <v>11700</v>
      </c>
      <c r="P3777" s="7">
        <f>Sales_Data[[#This Row],[ItemCost]] +Sales_Data[[#This Row],[ShippingCost]]</f>
        <v>12107.67</v>
      </c>
      <c r="Q3777" s="7">
        <f>Sales_Data[[#This Row],[Gross Revenue]]-Sales_Data[[#This Row],[TotalFinancialCost]]</f>
        <v>11292.33</v>
      </c>
      <c r="R3777" s="7">
        <f>Sales_Data[[#This Row],[Actul Bill Amount]]-Sales_Data[[#This Row],[ShippingCost]]</f>
        <v>22092.33</v>
      </c>
      <c r="S3777">
        <v>331</v>
      </c>
      <c r="T3777">
        <v>407.67</v>
      </c>
      <c r="U3777" t="s">
        <v>51</v>
      </c>
      <c r="V3777">
        <v>900</v>
      </c>
      <c r="W3777" t="s">
        <v>18</v>
      </c>
      <c r="X3777" t="str">
        <f t="shared" si="117"/>
        <v>Bengaluru</v>
      </c>
    </row>
    <row r="3778" spans="1:24" x14ac:dyDescent="0.4">
      <c r="A3778">
        <v>103777</v>
      </c>
      <c r="B3778" s="5">
        <v>46013.445833333331</v>
      </c>
      <c r="C3778" s="3" t="str">
        <f>TEXT(Sales_Data[[#This Row],[OrderDate]],"mmmm")</f>
        <v>December</v>
      </c>
      <c r="D3778" s="3" t="str">
        <f t="shared" ref="D3778:D3841" si="118">TEXT(B3778, "yyyy")</f>
        <v>2025</v>
      </c>
      <c r="E3778" t="s">
        <v>23</v>
      </c>
      <c r="F3778" t="s">
        <v>40</v>
      </c>
      <c r="G3778" t="s">
        <v>29</v>
      </c>
      <c r="H3778" t="s">
        <v>37</v>
      </c>
      <c r="I3778" t="s">
        <v>100</v>
      </c>
      <c r="J3778">
        <v>78</v>
      </c>
      <c r="K3778">
        <v>5500</v>
      </c>
      <c r="L3778" s="7">
        <f>Sales_Data[[#This Row],[OrderQuantity]] *Sales_Data[[#This Row],[UnitPrice]]</f>
        <v>429000</v>
      </c>
      <c r="M3778" s="7">
        <f>Sales_Data[[#This Row],[UnitPrice]]-Sales_Data[[#This Row],[UnitCost]]</f>
        <v>2000</v>
      </c>
      <c r="N3778" s="7">
        <f>Sales_Data[[#This Row],[Gross Revenue]]-Sales_Data[[#This Row],[Discount Amount ]]</f>
        <v>427000</v>
      </c>
      <c r="O3778" s="7">
        <f>Sales_Data[[#This Row],[OrderQuantity]] *Sales_Data[[#This Row],[UnitCost]]</f>
        <v>273000</v>
      </c>
      <c r="P3778" s="7">
        <f>Sales_Data[[#This Row],[ItemCost]] +Sales_Data[[#This Row],[ShippingCost]]</f>
        <v>275693.02</v>
      </c>
      <c r="Q3778" s="7">
        <f>Sales_Data[[#This Row],[Gross Revenue]]-Sales_Data[[#This Row],[TotalFinancialCost]]</f>
        <v>153306.97999999998</v>
      </c>
      <c r="R3778" s="7">
        <f>Sales_Data[[#This Row],[Actul Bill Amount]]-Sales_Data[[#This Row],[ShippingCost]]</f>
        <v>424306.98</v>
      </c>
      <c r="S3778">
        <v>910</v>
      </c>
      <c r="T3778">
        <v>2693.02</v>
      </c>
      <c r="U3778" t="s">
        <v>41</v>
      </c>
      <c r="V3778">
        <v>3500</v>
      </c>
      <c r="W3778" t="s">
        <v>38</v>
      </c>
      <c r="X3778" t="str">
        <f t="shared" ref="X3778:X3841" si="119">_xlfn.TEXTBEFORE(W3778, " ")</f>
        <v>Kolkata</v>
      </c>
    </row>
    <row r="3779" spans="1:24" x14ac:dyDescent="0.4">
      <c r="A3779">
        <v>103778</v>
      </c>
      <c r="B3779" s="5">
        <v>45678.807638888888</v>
      </c>
      <c r="C3779" s="3" t="str">
        <f>TEXT(Sales_Data[[#This Row],[OrderDate]],"mmmm")</f>
        <v>January</v>
      </c>
      <c r="D3779" s="3" t="str">
        <f t="shared" si="118"/>
        <v>2025</v>
      </c>
      <c r="E3779" t="s">
        <v>34</v>
      </c>
      <c r="F3779" t="s">
        <v>40</v>
      </c>
      <c r="G3779" t="s">
        <v>29</v>
      </c>
      <c r="H3779" t="s">
        <v>37</v>
      </c>
      <c r="I3779" t="s">
        <v>100</v>
      </c>
      <c r="J3779">
        <v>2</v>
      </c>
      <c r="K3779">
        <v>5500</v>
      </c>
      <c r="L3779" s="7">
        <f>Sales_Data[[#This Row],[OrderQuantity]] *Sales_Data[[#This Row],[UnitPrice]]</f>
        <v>11000</v>
      </c>
      <c r="M3779" s="7">
        <f>Sales_Data[[#This Row],[UnitPrice]]-Sales_Data[[#This Row],[UnitCost]]</f>
        <v>2000</v>
      </c>
      <c r="N3779" s="7">
        <f>Sales_Data[[#This Row],[Gross Revenue]]-Sales_Data[[#This Row],[Discount Amount ]]</f>
        <v>9000</v>
      </c>
      <c r="O3779" s="7">
        <f>Sales_Data[[#This Row],[OrderQuantity]] *Sales_Data[[#This Row],[UnitCost]]</f>
        <v>7000</v>
      </c>
      <c r="P3779" s="7">
        <f>Sales_Data[[#This Row],[ItemCost]] +Sales_Data[[#This Row],[ShippingCost]]</f>
        <v>7641.02</v>
      </c>
      <c r="Q3779" s="7">
        <f>Sales_Data[[#This Row],[Gross Revenue]]-Sales_Data[[#This Row],[TotalFinancialCost]]</f>
        <v>3358.9799999999996</v>
      </c>
      <c r="R3779" s="7">
        <f>Sales_Data[[#This Row],[Actul Bill Amount]]-Sales_Data[[#This Row],[ShippingCost]]</f>
        <v>8358.98</v>
      </c>
      <c r="S3779">
        <v>602</v>
      </c>
      <c r="T3779">
        <v>641.02</v>
      </c>
      <c r="U3779" t="s">
        <v>41</v>
      </c>
      <c r="V3779">
        <v>3500</v>
      </c>
      <c r="W3779" t="s">
        <v>38</v>
      </c>
      <c r="X3779" t="str">
        <f t="shared" si="119"/>
        <v>Kolkata</v>
      </c>
    </row>
    <row r="3780" spans="1:24" x14ac:dyDescent="0.4">
      <c r="A3780">
        <v>103779</v>
      </c>
      <c r="B3780" s="5">
        <v>45909.477083333331</v>
      </c>
      <c r="C3780" s="3" t="str">
        <f>TEXT(Sales_Data[[#This Row],[OrderDate]],"mmmm")</f>
        <v>September</v>
      </c>
      <c r="D3780" s="3" t="str">
        <f t="shared" si="118"/>
        <v>2025</v>
      </c>
      <c r="E3780" t="s">
        <v>48</v>
      </c>
      <c r="F3780" t="s">
        <v>35</v>
      </c>
      <c r="G3780" t="s">
        <v>15</v>
      </c>
      <c r="H3780" t="s">
        <v>25</v>
      </c>
      <c r="I3780" t="s">
        <v>100</v>
      </c>
      <c r="J3780">
        <v>98</v>
      </c>
      <c r="K3780">
        <v>8500</v>
      </c>
      <c r="L3780" s="7">
        <f>Sales_Data[[#This Row],[OrderQuantity]] *Sales_Data[[#This Row],[UnitPrice]]</f>
        <v>833000</v>
      </c>
      <c r="M3780" s="7">
        <f>Sales_Data[[#This Row],[UnitPrice]]-Sales_Data[[#This Row],[UnitCost]]</f>
        <v>3000</v>
      </c>
      <c r="N3780" s="7">
        <f>Sales_Data[[#This Row],[Gross Revenue]]-Sales_Data[[#This Row],[Discount Amount ]]</f>
        <v>830000</v>
      </c>
      <c r="O3780" s="7">
        <f>Sales_Data[[#This Row],[OrderQuantity]] *Sales_Data[[#This Row],[UnitCost]]</f>
        <v>539000</v>
      </c>
      <c r="P3780" s="7">
        <f>Sales_Data[[#This Row],[ItemCost]] +Sales_Data[[#This Row],[ShippingCost]]</f>
        <v>539373.30000000005</v>
      </c>
      <c r="Q3780" s="7">
        <f>Sales_Data[[#This Row],[Gross Revenue]]-Sales_Data[[#This Row],[TotalFinancialCost]]</f>
        <v>293626.69999999995</v>
      </c>
      <c r="R3780" s="7">
        <f>Sales_Data[[#This Row],[Actul Bill Amount]]-Sales_Data[[#This Row],[ShippingCost]]</f>
        <v>829626.7</v>
      </c>
      <c r="S3780">
        <v>922</v>
      </c>
      <c r="T3780">
        <v>373.3</v>
      </c>
      <c r="U3780" t="s">
        <v>49</v>
      </c>
      <c r="V3780">
        <v>5500</v>
      </c>
      <c r="W3780" t="s">
        <v>27</v>
      </c>
      <c r="X3780" t="str">
        <f t="shared" si="119"/>
        <v>Mumbai</v>
      </c>
    </row>
    <row r="3781" spans="1:24" x14ac:dyDescent="0.4">
      <c r="A3781">
        <v>103780</v>
      </c>
      <c r="B3781" s="5">
        <v>45892.094444444447</v>
      </c>
      <c r="C3781" s="3" t="str">
        <f>TEXT(Sales_Data[[#This Row],[OrderDate]],"mmmm")</f>
        <v>August</v>
      </c>
      <c r="D3781" s="3" t="str">
        <f t="shared" si="118"/>
        <v>2025</v>
      </c>
      <c r="E3781" t="s">
        <v>23</v>
      </c>
      <c r="F3781" t="s">
        <v>28</v>
      </c>
      <c r="G3781" t="s">
        <v>15</v>
      </c>
      <c r="H3781" t="s">
        <v>25</v>
      </c>
      <c r="I3781" t="s">
        <v>100</v>
      </c>
      <c r="J3781">
        <v>85</v>
      </c>
      <c r="K3781">
        <v>2500</v>
      </c>
      <c r="L3781" s="7">
        <f>Sales_Data[[#This Row],[OrderQuantity]] *Sales_Data[[#This Row],[UnitPrice]]</f>
        <v>212500</v>
      </c>
      <c r="M3781" s="7">
        <f>Sales_Data[[#This Row],[UnitPrice]]-Sales_Data[[#This Row],[UnitCost]]</f>
        <v>1000</v>
      </c>
      <c r="N3781" s="7">
        <f>Sales_Data[[#This Row],[Gross Revenue]]-Sales_Data[[#This Row],[Discount Amount ]]</f>
        <v>211500</v>
      </c>
      <c r="O3781" s="7">
        <f>Sales_Data[[#This Row],[OrderQuantity]] *Sales_Data[[#This Row],[UnitCost]]</f>
        <v>127500</v>
      </c>
      <c r="P3781" s="7">
        <f>Sales_Data[[#This Row],[ItemCost]] +Sales_Data[[#This Row],[ShippingCost]]</f>
        <v>128279.03</v>
      </c>
      <c r="Q3781" s="7">
        <f>Sales_Data[[#This Row],[Gross Revenue]]-Sales_Data[[#This Row],[TotalFinancialCost]]</f>
        <v>84220.97</v>
      </c>
      <c r="R3781" s="7">
        <f>Sales_Data[[#This Row],[Actul Bill Amount]]-Sales_Data[[#This Row],[ShippingCost]]</f>
        <v>210720.97</v>
      </c>
      <c r="S3781">
        <v>691</v>
      </c>
      <c r="T3781">
        <v>779.03</v>
      </c>
      <c r="U3781" t="s">
        <v>54</v>
      </c>
      <c r="V3781">
        <v>1500</v>
      </c>
      <c r="W3781" t="s">
        <v>27</v>
      </c>
      <c r="X3781" t="str">
        <f t="shared" si="119"/>
        <v>Mumbai</v>
      </c>
    </row>
    <row r="3782" spans="1:24" x14ac:dyDescent="0.4">
      <c r="A3782">
        <v>103781</v>
      </c>
      <c r="B3782" s="5">
        <v>45884.282638888886</v>
      </c>
      <c r="C3782" s="3" t="str">
        <f>TEXT(Sales_Data[[#This Row],[OrderDate]],"mmmm")</f>
        <v>August</v>
      </c>
      <c r="D3782" s="3" t="str">
        <f t="shared" si="118"/>
        <v>2025</v>
      </c>
      <c r="E3782" t="s">
        <v>13</v>
      </c>
      <c r="F3782" t="s">
        <v>40</v>
      </c>
      <c r="G3782" t="s">
        <v>31</v>
      </c>
      <c r="H3782" t="s">
        <v>16</v>
      </c>
      <c r="I3782" t="s">
        <v>100</v>
      </c>
      <c r="J3782">
        <v>25</v>
      </c>
      <c r="K3782">
        <v>5500</v>
      </c>
      <c r="L3782" s="7">
        <f>Sales_Data[[#This Row],[OrderQuantity]] *Sales_Data[[#This Row],[UnitPrice]]</f>
        <v>137500</v>
      </c>
      <c r="M3782" s="7">
        <f>Sales_Data[[#This Row],[UnitPrice]]-Sales_Data[[#This Row],[UnitCost]]</f>
        <v>2000</v>
      </c>
      <c r="N3782" s="7">
        <f>Sales_Data[[#This Row],[Gross Revenue]]-Sales_Data[[#This Row],[Discount Amount ]]</f>
        <v>135500</v>
      </c>
      <c r="O3782" s="7">
        <f>Sales_Data[[#This Row],[OrderQuantity]] *Sales_Data[[#This Row],[UnitCost]]</f>
        <v>87500</v>
      </c>
      <c r="P3782" s="7">
        <f>Sales_Data[[#This Row],[ItemCost]] +Sales_Data[[#This Row],[ShippingCost]]</f>
        <v>87960</v>
      </c>
      <c r="Q3782" s="7">
        <f>Sales_Data[[#This Row],[Gross Revenue]]-Sales_Data[[#This Row],[TotalFinancialCost]]</f>
        <v>49540</v>
      </c>
      <c r="R3782" s="7">
        <f>Sales_Data[[#This Row],[Actul Bill Amount]]-Sales_Data[[#This Row],[ShippingCost]]</f>
        <v>135040</v>
      </c>
      <c r="S3782">
        <v>1142</v>
      </c>
      <c r="T3782">
        <v>460</v>
      </c>
      <c r="U3782" t="s">
        <v>41</v>
      </c>
      <c r="V3782">
        <v>3500</v>
      </c>
      <c r="W3782" t="s">
        <v>18</v>
      </c>
      <c r="X3782" t="str">
        <f t="shared" si="119"/>
        <v>Bengaluru</v>
      </c>
    </row>
    <row r="3783" spans="1:24" x14ac:dyDescent="0.4">
      <c r="A3783">
        <v>103782</v>
      </c>
      <c r="B3783" s="5">
        <v>45670.237500000003</v>
      </c>
      <c r="C3783" s="3" t="str">
        <f>TEXT(Sales_Data[[#This Row],[OrderDate]],"mmmm")</f>
        <v>January</v>
      </c>
      <c r="D3783" s="3" t="str">
        <f t="shared" si="118"/>
        <v>2025</v>
      </c>
      <c r="E3783" t="s">
        <v>39</v>
      </c>
      <c r="F3783" t="s">
        <v>14</v>
      </c>
      <c r="G3783" t="s">
        <v>29</v>
      </c>
      <c r="H3783" t="s">
        <v>37</v>
      </c>
      <c r="I3783" t="s">
        <v>100</v>
      </c>
      <c r="J3783">
        <v>60</v>
      </c>
      <c r="K3783">
        <v>6500</v>
      </c>
      <c r="L3783" s="7">
        <f>Sales_Data[[#This Row],[OrderQuantity]] *Sales_Data[[#This Row],[UnitPrice]]</f>
        <v>390000</v>
      </c>
      <c r="M3783" s="7">
        <f>Sales_Data[[#This Row],[UnitPrice]]-Sales_Data[[#This Row],[UnitCost]]</f>
        <v>2300</v>
      </c>
      <c r="N3783" s="7">
        <f>Sales_Data[[#This Row],[Gross Revenue]]-Sales_Data[[#This Row],[Discount Amount ]]</f>
        <v>387700</v>
      </c>
      <c r="O3783" s="7">
        <f>Sales_Data[[#This Row],[OrderQuantity]] *Sales_Data[[#This Row],[UnitCost]]</f>
        <v>252000</v>
      </c>
      <c r="P3783" s="7">
        <f>Sales_Data[[#This Row],[ItemCost]] +Sales_Data[[#This Row],[ShippingCost]]</f>
        <v>252907.51999999999</v>
      </c>
      <c r="Q3783" s="7">
        <f>Sales_Data[[#This Row],[Gross Revenue]]-Sales_Data[[#This Row],[TotalFinancialCost]]</f>
        <v>137092.48000000001</v>
      </c>
      <c r="R3783" s="7">
        <f>Sales_Data[[#This Row],[Actul Bill Amount]]-Sales_Data[[#This Row],[ShippingCost]]</f>
        <v>386792.48</v>
      </c>
      <c r="S3783">
        <v>413</v>
      </c>
      <c r="T3783">
        <v>907.52</v>
      </c>
      <c r="U3783" t="s">
        <v>21</v>
      </c>
      <c r="V3783">
        <v>4200</v>
      </c>
      <c r="W3783" t="s">
        <v>38</v>
      </c>
      <c r="X3783" t="str">
        <f t="shared" si="119"/>
        <v>Kolkata</v>
      </c>
    </row>
    <row r="3784" spans="1:24" x14ac:dyDescent="0.4">
      <c r="A3784">
        <v>103783</v>
      </c>
      <c r="B3784" s="5">
        <v>45970.119444444441</v>
      </c>
      <c r="C3784" s="3" t="str">
        <f>TEXT(Sales_Data[[#This Row],[OrderDate]],"mmmm")</f>
        <v>November</v>
      </c>
      <c r="D3784" s="3" t="str">
        <f t="shared" si="118"/>
        <v>2025</v>
      </c>
      <c r="E3784" t="s">
        <v>19</v>
      </c>
      <c r="F3784" t="s">
        <v>46</v>
      </c>
      <c r="G3784" t="s">
        <v>15</v>
      </c>
      <c r="H3784" t="s">
        <v>25</v>
      </c>
      <c r="I3784" t="s">
        <v>100</v>
      </c>
      <c r="J3784">
        <v>21</v>
      </c>
      <c r="K3784">
        <v>15000</v>
      </c>
      <c r="L3784" s="7">
        <f>Sales_Data[[#This Row],[OrderQuantity]] *Sales_Data[[#This Row],[UnitPrice]]</f>
        <v>315000</v>
      </c>
      <c r="M3784" s="7">
        <f>Sales_Data[[#This Row],[UnitPrice]]-Sales_Data[[#This Row],[UnitCost]]</f>
        <v>5500</v>
      </c>
      <c r="N3784" s="7">
        <f>Sales_Data[[#This Row],[Gross Revenue]]-Sales_Data[[#This Row],[Discount Amount ]]</f>
        <v>309500</v>
      </c>
      <c r="O3784" s="7">
        <f>Sales_Data[[#This Row],[OrderQuantity]] *Sales_Data[[#This Row],[UnitCost]]</f>
        <v>199500</v>
      </c>
      <c r="P3784" s="7">
        <f>Sales_Data[[#This Row],[ItemCost]] +Sales_Data[[#This Row],[ShippingCost]]</f>
        <v>201927.3</v>
      </c>
      <c r="Q3784" s="7">
        <f>Sales_Data[[#This Row],[Gross Revenue]]-Sales_Data[[#This Row],[TotalFinancialCost]]</f>
        <v>113072.70000000001</v>
      </c>
      <c r="R3784" s="7">
        <f>Sales_Data[[#This Row],[Actul Bill Amount]]-Sales_Data[[#This Row],[ShippingCost]]</f>
        <v>307072.7</v>
      </c>
      <c r="S3784">
        <v>713</v>
      </c>
      <c r="T3784">
        <v>2427.3000000000002</v>
      </c>
      <c r="U3784" t="s">
        <v>53</v>
      </c>
      <c r="V3784">
        <v>9500</v>
      </c>
      <c r="W3784" t="s">
        <v>27</v>
      </c>
      <c r="X3784" t="str">
        <f t="shared" si="119"/>
        <v>Mumbai</v>
      </c>
    </row>
    <row r="3785" spans="1:24" x14ac:dyDescent="0.4">
      <c r="A3785">
        <v>103784</v>
      </c>
      <c r="B3785" s="5">
        <v>45706.781944444447</v>
      </c>
      <c r="C3785" s="3" t="str">
        <f>TEXT(Sales_Data[[#This Row],[OrderDate]],"mmmm")</f>
        <v>February</v>
      </c>
      <c r="D3785" s="3" t="str">
        <f t="shared" si="118"/>
        <v>2025</v>
      </c>
      <c r="E3785" t="s">
        <v>39</v>
      </c>
      <c r="F3785" t="s">
        <v>46</v>
      </c>
      <c r="G3785" t="s">
        <v>15</v>
      </c>
      <c r="H3785" t="s">
        <v>20</v>
      </c>
      <c r="I3785" t="s">
        <v>100</v>
      </c>
      <c r="J3785">
        <v>76</v>
      </c>
      <c r="K3785">
        <v>4500</v>
      </c>
      <c r="L3785" s="7">
        <f>Sales_Data[[#This Row],[OrderQuantity]] *Sales_Data[[#This Row],[UnitPrice]]</f>
        <v>342000</v>
      </c>
      <c r="M3785" s="7">
        <f>Sales_Data[[#This Row],[UnitPrice]]-Sales_Data[[#This Row],[UnitCost]]</f>
        <v>1700</v>
      </c>
      <c r="N3785" s="7">
        <f>Sales_Data[[#This Row],[Gross Revenue]]-Sales_Data[[#This Row],[Discount Amount ]]</f>
        <v>340300</v>
      </c>
      <c r="O3785" s="7">
        <f>Sales_Data[[#This Row],[OrderQuantity]] *Sales_Data[[#This Row],[UnitCost]]</f>
        <v>212800</v>
      </c>
      <c r="P3785" s="7">
        <f>Sales_Data[[#This Row],[ItemCost]] +Sales_Data[[#This Row],[ShippingCost]]</f>
        <v>213738.01</v>
      </c>
      <c r="Q3785" s="7">
        <f>Sales_Data[[#This Row],[Gross Revenue]]-Sales_Data[[#This Row],[TotalFinancialCost]]</f>
        <v>128261.98999999999</v>
      </c>
      <c r="R3785" s="7">
        <f>Sales_Data[[#This Row],[Actul Bill Amount]]-Sales_Data[[#This Row],[ShippingCost]]</f>
        <v>339361.99</v>
      </c>
      <c r="S3785">
        <v>390</v>
      </c>
      <c r="T3785">
        <v>938.01</v>
      </c>
      <c r="U3785" t="s">
        <v>47</v>
      </c>
      <c r="V3785">
        <v>2800</v>
      </c>
      <c r="W3785" t="s">
        <v>22</v>
      </c>
      <c r="X3785" t="str">
        <f t="shared" si="119"/>
        <v>Nagpur</v>
      </c>
    </row>
    <row r="3786" spans="1:24" x14ac:dyDescent="0.4">
      <c r="A3786">
        <v>103785</v>
      </c>
      <c r="B3786" s="5">
        <v>45775.847916666666</v>
      </c>
      <c r="C3786" s="3" t="str">
        <f>TEXT(Sales_Data[[#This Row],[OrderDate]],"mmmm")</f>
        <v>April</v>
      </c>
      <c r="D3786" s="3" t="str">
        <f t="shared" si="118"/>
        <v>2025</v>
      </c>
      <c r="E3786" t="s">
        <v>42</v>
      </c>
      <c r="F3786" t="s">
        <v>55</v>
      </c>
      <c r="G3786" t="s">
        <v>29</v>
      </c>
      <c r="H3786" t="s">
        <v>25</v>
      </c>
      <c r="I3786" t="s">
        <v>100</v>
      </c>
      <c r="J3786">
        <v>8</v>
      </c>
      <c r="K3786">
        <v>600</v>
      </c>
      <c r="L3786" s="7">
        <f>Sales_Data[[#This Row],[OrderQuantity]] *Sales_Data[[#This Row],[UnitPrice]]</f>
        <v>4800</v>
      </c>
      <c r="M3786" s="7">
        <f>Sales_Data[[#This Row],[UnitPrice]]-Sales_Data[[#This Row],[UnitCost]]</f>
        <v>250</v>
      </c>
      <c r="N3786" s="7">
        <f>Sales_Data[[#This Row],[Gross Revenue]]-Sales_Data[[#This Row],[Discount Amount ]]</f>
        <v>4550</v>
      </c>
      <c r="O3786" s="7">
        <f>Sales_Data[[#This Row],[OrderQuantity]] *Sales_Data[[#This Row],[UnitCost]]</f>
        <v>2800</v>
      </c>
      <c r="P3786" s="7">
        <f>Sales_Data[[#This Row],[ItemCost]] +Sales_Data[[#This Row],[ShippingCost]]</f>
        <v>3752.32</v>
      </c>
      <c r="Q3786" s="7">
        <f>Sales_Data[[#This Row],[Gross Revenue]]-Sales_Data[[#This Row],[TotalFinancialCost]]</f>
        <v>1047.6799999999998</v>
      </c>
      <c r="R3786" s="7">
        <f>Sales_Data[[#This Row],[Actul Bill Amount]]-Sales_Data[[#This Row],[ShippingCost]]</f>
        <v>3597.68</v>
      </c>
      <c r="S3786">
        <v>732</v>
      </c>
      <c r="T3786">
        <v>952.32</v>
      </c>
      <c r="U3786" t="s">
        <v>57</v>
      </c>
      <c r="V3786">
        <v>350</v>
      </c>
      <c r="W3786" t="s">
        <v>27</v>
      </c>
      <c r="X3786" t="str">
        <f t="shared" si="119"/>
        <v>Mumbai</v>
      </c>
    </row>
    <row r="3787" spans="1:24" x14ac:dyDescent="0.4">
      <c r="A3787">
        <v>103786</v>
      </c>
      <c r="B3787" s="5">
        <v>45711.806944444441</v>
      </c>
      <c r="C3787" s="3" t="str">
        <f>TEXT(Sales_Data[[#This Row],[OrderDate]],"mmmm")</f>
        <v>February</v>
      </c>
      <c r="D3787" s="3" t="str">
        <f t="shared" si="118"/>
        <v>2025</v>
      </c>
      <c r="E3787" t="s">
        <v>50</v>
      </c>
      <c r="F3787" t="s">
        <v>43</v>
      </c>
      <c r="G3787" t="s">
        <v>15</v>
      </c>
      <c r="H3787" t="s">
        <v>25</v>
      </c>
      <c r="I3787" t="s">
        <v>100</v>
      </c>
      <c r="J3787">
        <v>43</v>
      </c>
      <c r="K3787">
        <v>1800</v>
      </c>
      <c r="L3787" s="7">
        <f>Sales_Data[[#This Row],[OrderQuantity]] *Sales_Data[[#This Row],[UnitPrice]]</f>
        <v>77400</v>
      </c>
      <c r="M3787" s="7">
        <f>Sales_Data[[#This Row],[UnitPrice]]-Sales_Data[[#This Row],[UnitCost]]</f>
        <v>900</v>
      </c>
      <c r="N3787" s="7">
        <f>Sales_Data[[#This Row],[Gross Revenue]]-Sales_Data[[#This Row],[Discount Amount ]]</f>
        <v>76500</v>
      </c>
      <c r="O3787" s="7">
        <f>Sales_Data[[#This Row],[OrderQuantity]] *Sales_Data[[#This Row],[UnitCost]]</f>
        <v>38700</v>
      </c>
      <c r="P3787" s="7">
        <f>Sales_Data[[#This Row],[ItemCost]] +Sales_Data[[#This Row],[ShippingCost]]</f>
        <v>39419.279999999999</v>
      </c>
      <c r="Q3787" s="7">
        <f>Sales_Data[[#This Row],[Gross Revenue]]-Sales_Data[[#This Row],[TotalFinancialCost]]</f>
        <v>37980.720000000001</v>
      </c>
      <c r="R3787" s="7">
        <f>Sales_Data[[#This Row],[Actul Bill Amount]]-Sales_Data[[#This Row],[ShippingCost]]</f>
        <v>75780.72</v>
      </c>
      <c r="S3787">
        <v>994</v>
      </c>
      <c r="T3787">
        <v>719.28</v>
      </c>
      <c r="U3787" t="s">
        <v>51</v>
      </c>
      <c r="V3787">
        <v>900</v>
      </c>
      <c r="W3787" t="s">
        <v>27</v>
      </c>
      <c r="X3787" t="str">
        <f t="shared" si="119"/>
        <v>Mumbai</v>
      </c>
    </row>
    <row r="3788" spans="1:24" x14ac:dyDescent="0.4">
      <c r="A3788">
        <v>103787</v>
      </c>
      <c r="B3788" s="5">
        <v>45795.372916666667</v>
      </c>
      <c r="C3788" s="3" t="str">
        <f>TEXT(Sales_Data[[#This Row],[OrderDate]],"mmmm")</f>
        <v>May</v>
      </c>
      <c r="D3788" s="3" t="str">
        <f t="shared" si="118"/>
        <v>2025</v>
      </c>
      <c r="E3788" t="s">
        <v>19</v>
      </c>
      <c r="F3788" t="s">
        <v>46</v>
      </c>
      <c r="G3788" t="s">
        <v>31</v>
      </c>
      <c r="H3788" t="s">
        <v>25</v>
      </c>
      <c r="I3788" t="s">
        <v>100</v>
      </c>
      <c r="J3788">
        <v>67</v>
      </c>
      <c r="K3788">
        <v>15000</v>
      </c>
      <c r="L3788" s="7">
        <f>Sales_Data[[#This Row],[OrderQuantity]] *Sales_Data[[#This Row],[UnitPrice]]</f>
        <v>1005000</v>
      </c>
      <c r="M3788" s="7">
        <f>Sales_Data[[#This Row],[UnitPrice]]-Sales_Data[[#This Row],[UnitCost]]</f>
        <v>5500</v>
      </c>
      <c r="N3788" s="7">
        <f>Sales_Data[[#This Row],[Gross Revenue]]-Sales_Data[[#This Row],[Discount Amount ]]</f>
        <v>999500</v>
      </c>
      <c r="O3788" s="7">
        <f>Sales_Data[[#This Row],[OrderQuantity]] *Sales_Data[[#This Row],[UnitCost]]</f>
        <v>636500</v>
      </c>
      <c r="P3788" s="7">
        <f>Sales_Data[[#This Row],[ItemCost]] +Sales_Data[[#This Row],[ShippingCost]]</f>
        <v>637428.05000000005</v>
      </c>
      <c r="Q3788" s="7">
        <f>Sales_Data[[#This Row],[Gross Revenue]]-Sales_Data[[#This Row],[TotalFinancialCost]]</f>
        <v>367571.94999999995</v>
      </c>
      <c r="R3788" s="7">
        <f>Sales_Data[[#This Row],[Actul Bill Amount]]-Sales_Data[[#This Row],[ShippingCost]]</f>
        <v>998571.95</v>
      </c>
      <c r="S3788">
        <v>777</v>
      </c>
      <c r="T3788">
        <v>928.05</v>
      </c>
      <c r="U3788" t="s">
        <v>53</v>
      </c>
      <c r="V3788">
        <v>9500</v>
      </c>
      <c r="W3788" t="s">
        <v>27</v>
      </c>
      <c r="X3788" t="str">
        <f t="shared" si="119"/>
        <v>Mumbai</v>
      </c>
    </row>
    <row r="3789" spans="1:24" x14ac:dyDescent="0.4">
      <c r="A3789">
        <v>103788</v>
      </c>
      <c r="B3789" s="5">
        <v>45710.488888888889</v>
      </c>
      <c r="C3789" s="3" t="str">
        <f>TEXT(Sales_Data[[#This Row],[OrderDate]],"mmmm")</f>
        <v>February</v>
      </c>
      <c r="D3789" s="3" t="str">
        <f t="shared" si="118"/>
        <v>2025</v>
      </c>
      <c r="E3789" t="s">
        <v>50</v>
      </c>
      <c r="F3789" t="s">
        <v>55</v>
      </c>
      <c r="G3789" t="s">
        <v>15</v>
      </c>
      <c r="H3789" t="s">
        <v>32</v>
      </c>
      <c r="I3789" t="s">
        <v>100</v>
      </c>
      <c r="J3789">
        <v>5</v>
      </c>
      <c r="K3789">
        <v>600</v>
      </c>
      <c r="L3789" s="7">
        <f>Sales_Data[[#This Row],[OrderQuantity]] *Sales_Data[[#This Row],[UnitPrice]]</f>
        <v>3000</v>
      </c>
      <c r="M3789" s="7">
        <f>Sales_Data[[#This Row],[UnitPrice]]-Sales_Data[[#This Row],[UnitCost]]</f>
        <v>250</v>
      </c>
      <c r="N3789" s="7">
        <f>Sales_Data[[#This Row],[Gross Revenue]]-Sales_Data[[#This Row],[Discount Amount ]]</f>
        <v>2750</v>
      </c>
      <c r="O3789" s="7">
        <f>Sales_Data[[#This Row],[OrderQuantity]] *Sales_Data[[#This Row],[UnitCost]]</f>
        <v>1750</v>
      </c>
      <c r="P3789" s="7">
        <f>Sales_Data[[#This Row],[ItemCost]] +Sales_Data[[#This Row],[ShippingCost]]</f>
        <v>1937.47</v>
      </c>
      <c r="Q3789" s="7">
        <f>Sales_Data[[#This Row],[Gross Revenue]]-Sales_Data[[#This Row],[TotalFinancialCost]]</f>
        <v>1062.53</v>
      </c>
      <c r="R3789" s="7">
        <f>Sales_Data[[#This Row],[Actul Bill Amount]]-Sales_Data[[#This Row],[ShippingCost]]</f>
        <v>2562.5300000000002</v>
      </c>
      <c r="S3789">
        <v>391</v>
      </c>
      <c r="T3789">
        <v>187.47</v>
      </c>
      <c r="U3789" t="s">
        <v>57</v>
      </c>
      <c r="V3789">
        <v>350</v>
      </c>
      <c r="W3789" t="s">
        <v>33</v>
      </c>
      <c r="X3789" t="str">
        <f t="shared" si="119"/>
        <v>Delhi</v>
      </c>
    </row>
    <row r="3790" spans="1:24" x14ac:dyDescent="0.4">
      <c r="A3790">
        <v>103789</v>
      </c>
      <c r="B3790" s="5">
        <v>45701.009027777778</v>
      </c>
      <c r="C3790" s="3" t="str">
        <f>TEXT(Sales_Data[[#This Row],[OrderDate]],"mmmm")</f>
        <v>February</v>
      </c>
      <c r="D3790" s="3" t="str">
        <f t="shared" si="118"/>
        <v>2025</v>
      </c>
      <c r="E3790" t="s">
        <v>45</v>
      </c>
      <c r="F3790" t="s">
        <v>55</v>
      </c>
      <c r="G3790" t="s">
        <v>31</v>
      </c>
      <c r="H3790" t="s">
        <v>20</v>
      </c>
      <c r="I3790" t="s">
        <v>100</v>
      </c>
      <c r="J3790">
        <v>28</v>
      </c>
      <c r="K3790">
        <v>1200</v>
      </c>
      <c r="L3790" s="7">
        <f>Sales_Data[[#This Row],[OrderQuantity]] *Sales_Data[[#This Row],[UnitPrice]]</f>
        <v>33600</v>
      </c>
      <c r="M3790" s="7">
        <f>Sales_Data[[#This Row],[UnitPrice]]-Sales_Data[[#This Row],[UnitCost]]</f>
        <v>400</v>
      </c>
      <c r="N3790" s="7">
        <f>Sales_Data[[#This Row],[Gross Revenue]]-Sales_Data[[#This Row],[Discount Amount ]]</f>
        <v>33200</v>
      </c>
      <c r="O3790" s="7">
        <f>Sales_Data[[#This Row],[OrderQuantity]] *Sales_Data[[#This Row],[UnitCost]]</f>
        <v>22400</v>
      </c>
      <c r="P3790" s="7">
        <f>Sales_Data[[#This Row],[ItemCost]] +Sales_Data[[#This Row],[ShippingCost]]</f>
        <v>23325.91</v>
      </c>
      <c r="Q3790" s="7">
        <f>Sales_Data[[#This Row],[Gross Revenue]]-Sales_Data[[#This Row],[TotalFinancialCost]]</f>
        <v>10274.09</v>
      </c>
      <c r="R3790" s="7">
        <f>Sales_Data[[#This Row],[Actul Bill Amount]]-Sales_Data[[#This Row],[ShippingCost]]</f>
        <v>32274.09</v>
      </c>
      <c r="S3790">
        <v>435</v>
      </c>
      <c r="T3790">
        <v>925.91</v>
      </c>
      <c r="U3790" t="s">
        <v>58</v>
      </c>
      <c r="V3790">
        <v>800</v>
      </c>
      <c r="W3790" t="s">
        <v>22</v>
      </c>
      <c r="X3790" t="str">
        <f t="shared" si="119"/>
        <v>Nagpur</v>
      </c>
    </row>
    <row r="3791" spans="1:24" x14ac:dyDescent="0.4">
      <c r="A3791">
        <v>103790</v>
      </c>
      <c r="B3791" s="5">
        <v>45960.636805555558</v>
      </c>
      <c r="C3791" s="3" t="str">
        <f>TEXT(Sales_Data[[#This Row],[OrderDate]],"mmmm")</f>
        <v>October</v>
      </c>
      <c r="D3791" s="3" t="str">
        <f t="shared" si="118"/>
        <v>2025</v>
      </c>
      <c r="E3791" t="s">
        <v>50</v>
      </c>
      <c r="F3791" t="s">
        <v>40</v>
      </c>
      <c r="G3791" t="s">
        <v>15</v>
      </c>
      <c r="H3791" t="s">
        <v>20</v>
      </c>
      <c r="I3791" t="s">
        <v>100</v>
      </c>
      <c r="J3791">
        <v>14</v>
      </c>
      <c r="K3791">
        <v>5500</v>
      </c>
      <c r="L3791" s="7">
        <f>Sales_Data[[#This Row],[OrderQuantity]] *Sales_Data[[#This Row],[UnitPrice]]</f>
        <v>77000</v>
      </c>
      <c r="M3791" s="7">
        <f>Sales_Data[[#This Row],[UnitPrice]]-Sales_Data[[#This Row],[UnitCost]]</f>
        <v>2000</v>
      </c>
      <c r="N3791" s="7">
        <f>Sales_Data[[#This Row],[Gross Revenue]]-Sales_Data[[#This Row],[Discount Amount ]]</f>
        <v>75000</v>
      </c>
      <c r="O3791" s="7">
        <f>Sales_Data[[#This Row],[OrderQuantity]] *Sales_Data[[#This Row],[UnitCost]]</f>
        <v>49000</v>
      </c>
      <c r="P3791" s="7">
        <f>Sales_Data[[#This Row],[ItemCost]] +Sales_Data[[#This Row],[ShippingCost]]</f>
        <v>49473.78</v>
      </c>
      <c r="Q3791" s="7">
        <f>Sales_Data[[#This Row],[Gross Revenue]]-Sales_Data[[#This Row],[TotalFinancialCost]]</f>
        <v>27526.22</v>
      </c>
      <c r="R3791" s="7">
        <f>Sales_Data[[#This Row],[Actul Bill Amount]]-Sales_Data[[#This Row],[ShippingCost]]</f>
        <v>74526.22</v>
      </c>
      <c r="S3791">
        <v>751</v>
      </c>
      <c r="T3791">
        <v>473.78</v>
      </c>
      <c r="U3791" t="s">
        <v>41</v>
      </c>
      <c r="V3791">
        <v>3500</v>
      </c>
      <c r="W3791" t="s">
        <v>22</v>
      </c>
      <c r="X3791" t="str">
        <f t="shared" si="119"/>
        <v>Nagpur</v>
      </c>
    </row>
    <row r="3792" spans="1:24" x14ac:dyDescent="0.4">
      <c r="A3792">
        <v>103791</v>
      </c>
      <c r="B3792" s="5">
        <v>45710.698611111111</v>
      </c>
      <c r="C3792" s="3" t="str">
        <f>TEXT(Sales_Data[[#This Row],[OrderDate]],"mmmm")</f>
        <v>February</v>
      </c>
      <c r="D3792" s="3" t="str">
        <f t="shared" si="118"/>
        <v>2025</v>
      </c>
      <c r="E3792" t="s">
        <v>45</v>
      </c>
      <c r="F3792" t="s">
        <v>14</v>
      </c>
      <c r="G3792" t="s">
        <v>15</v>
      </c>
      <c r="H3792" t="s">
        <v>25</v>
      </c>
      <c r="I3792" t="s">
        <v>100</v>
      </c>
      <c r="J3792">
        <v>94</v>
      </c>
      <c r="K3792">
        <v>6500</v>
      </c>
      <c r="L3792" s="7">
        <f>Sales_Data[[#This Row],[OrderQuantity]] *Sales_Data[[#This Row],[UnitPrice]]</f>
        <v>611000</v>
      </c>
      <c r="M3792" s="7">
        <f>Sales_Data[[#This Row],[UnitPrice]]-Sales_Data[[#This Row],[UnitCost]]</f>
        <v>2300</v>
      </c>
      <c r="N3792" s="7">
        <f>Sales_Data[[#This Row],[Gross Revenue]]-Sales_Data[[#This Row],[Discount Amount ]]</f>
        <v>608700</v>
      </c>
      <c r="O3792" s="7">
        <f>Sales_Data[[#This Row],[OrderQuantity]] *Sales_Data[[#This Row],[UnitCost]]</f>
        <v>394800</v>
      </c>
      <c r="P3792" s="7">
        <f>Sales_Data[[#This Row],[ItemCost]] +Sales_Data[[#This Row],[ShippingCost]]</f>
        <v>395350.44</v>
      </c>
      <c r="Q3792" s="7">
        <f>Sales_Data[[#This Row],[Gross Revenue]]-Sales_Data[[#This Row],[TotalFinancialCost]]</f>
        <v>215649.56</v>
      </c>
      <c r="R3792" s="7">
        <f>Sales_Data[[#This Row],[Actul Bill Amount]]-Sales_Data[[#This Row],[ShippingCost]]</f>
        <v>608149.56000000006</v>
      </c>
      <c r="S3792">
        <v>897</v>
      </c>
      <c r="T3792">
        <v>550.44000000000005</v>
      </c>
      <c r="U3792" t="s">
        <v>21</v>
      </c>
      <c r="V3792">
        <v>4200</v>
      </c>
      <c r="W3792" t="s">
        <v>27</v>
      </c>
      <c r="X3792" t="str">
        <f t="shared" si="119"/>
        <v>Mumbai</v>
      </c>
    </row>
    <row r="3793" spans="1:24" x14ac:dyDescent="0.4">
      <c r="A3793">
        <v>103792</v>
      </c>
      <c r="B3793" s="5">
        <v>45731.534722222219</v>
      </c>
      <c r="C3793" s="3" t="str">
        <f>TEXT(Sales_Data[[#This Row],[OrderDate]],"mmmm")</f>
        <v>March</v>
      </c>
      <c r="D3793" s="3" t="str">
        <f t="shared" si="118"/>
        <v>2025</v>
      </c>
      <c r="E3793" t="s">
        <v>13</v>
      </c>
      <c r="F3793" t="s">
        <v>46</v>
      </c>
      <c r="G3793" t="s">
        <v>15</v>
      </c>
      <c r="H3793" t="s">
        <v>20</v>
      </c>
      <c r="I3793" t="s">
        <v>100</v>
      </c>
      <c r="J3793">
        <v>81</v>
      </c>
      <c r="K3793">
        <v>15000</v>
      </c>
      <c r="L3793" s="7">
        <f>Sales_Data[[#This Row],[OrderQuantity]] *Sales_Data[[#This Row],[UnitPrice]]</f>
        <v>1215000</v>
      </c>
      <c r="M3793" s="7">
        <f>Sales_Data[[#This Row],[UnitPrice]]-Sales_Data[[#This Row],[UnitCost]]</f>
        <v>5500</v>
      </c>
      <c r="N3793" s="7">
        <f>Sales_Data[[#This Row],[Gross Revenue]]-Sales_Data[[#This Row],[Discount Amount ]]</f>
        <v>1209500</v>
      </c>
      <c r="O3793" s="7">
        <f>Sales_Data[[#This Row],[OrderQuantity]] *Sales_Data[[#This Row],[UnitCost]]</f>
        <v>769500</v>
      </c>
      <c r="P3793" s="7">
        <f>Sales_Data[[#This Row],[ItemCost]] +Sales_Data[[#This Row],[ShippingCost]]</f>
        <v>770331.72</v>
      </c>
      <c r="Q3793" s="7">
        <f>Sales_Data[[#This Row],[Gross Revenue]]-Sales_Data[[#This Row],[TotalFinancialCost]]</f>
        <v>444668.28</v>
      </c>
      <c r="R3793" s="7">
        <f>Sales_Data[[#This Row],[Actul Bill Amount]]-Sales_Data[[#This Row],[ShippingCost]]</f>
        <v>1208668.28</v>
      </c>
      <c r="S3793">
        <v>435</v>
      </c>
      <c r="T3793">
        <v>831.72</v>
      </c>
      <c r="U3793" t="s">
        <v>53</v>
      </c>
      <c r="V3793">
        <v>9500</v>
      </c>
      <c r="W3793" t="s">
        <v>22</v>
      </c>
      <c r="X3793" t="str">
        <f t="shared" si="119"/>
        <v>Nagpur</v>
      </c>
    </row>
    <row r="3794" spans="1:24" x14ac:dyDescent="0.4">
      <c r="A3794">
        <v>103793</v>
      </c>
      <c r="B3794" s="5">
        <v>45703.477777777778</v>
      </c>
      <c r="C3794" s="3" t="str">
        <f>TEXT(Sales_Data[[#This Row],[OrderDate]],"mmmm")</f>
        <v>February</v>
      </c>
      <c r="D3794" s="3" t="str">
        <f t="shared" si="118"/>
        <v>2025</v>
      </c>
      <c r="E3794" t="s">
        <v>50</v>
      </c>
      <c r="F3794" t="s">
        <v>24</v>
      </c>
      <c r="G3794" t="s">
        <v>15</v>
      </c>
      <c r="H3794" t="s">
        <v>20</v>
      </c>
      <c r="I3794" t="s">
        <v>100</v>
      </c>
      <c r="J3794">
        <v>77</v>
      </c>
      <c r="K3794">
        <v>25000</v>
      </c>
      <c r="L3794" s="7">
        <f>Sales_Data[[#This Row],[OrderQuantity]] *Sales_Data[[#This Row],[UnitPrice]]</f>
        <v>1925000</v>
      </c>
      <c r="M3794" s="7">
        <f>Sales_Data[[#This Row],[UnitPrice]]-Sales_Data[[#This Row],[UnitCost]]</f>
        <v>7000</v>
      </c>
      <c r="N3794" s="7">
        <f>Sales_Data[[#This Row],[Gross Revenue]]-Sales_Data[[#This Row],[Discount Amount ]]</f>
        <v>1918000</v>
      </c>
      <c r="O3794" s="7">
        <f>Sales_Data[[#This Row],[OrderQuantity]] *Sales_Data[[#This Row],[UnitCost]]</f>
        <v>1386000</v>
      </c>
      <c r="P3794" s="7">
        <f>Sales_Data[[#This Row],[ItemCost]] +Sales_Data[[#This Row],[ShippingCost]]</f>
        <v>1386750.34</v>
      </c>
      <c r="Q3794" s="7">
        <f>Sales_Data[[#This Row],[Gross Revenue]]-Sales_Data[[#This Row],[TotalFinancialCost]]</f>
        <v>538249.65999999992</v>
      </c>
      <c r="R3794" s="7">
        <f>Sales_Data[[#This Row],[Actul Bill Amount]]-Sales_Data[[#This Row],[ShippingCost]]</f>
        <v>1917249.66</v>
      </c>
      <c r="S3794">
        <v>998</v>
      </c>
      <c r="T3794">
        <v>750.34</v>
      </c>
      <c r="U3794" t="s">
        <v>60</v>
      </c>
      <c r="V3794">
        <v>18000</v>
      </c>
      <c r="W3794" t="s">
        <v>22</v>
      </c>
      <c r="X3794" t="str">
        <f t="shared" si="119"/>
        <v>Nagpur</v>
      </c>
    </row>
    <row r="3795" spans="1:24" x14ac:dyDescent="0.4">
      <c r="A3795">
        <v>103794</v>
      </c>
      <c r="B3795" s="5">
        <v>45670.861111111109</v>
      </c>
      <c r="C3795" s="3" t="str">
        <f>TEXT(Sales_Data[[#This Row],[OrderDate]],"mmmm")</f>
        <v>January</v>
      </c>
      <c r="D3795" s="3" t="str">
        <f t="shared" si="118"/>
        <v>2025</v>
      </c>
      <c r="E3795" t="s">
        <v>45</v>
      </c>
      <c r="F3795" t="s">
        <v>46</v>
      </c>
      <c r="G3795" t="s">
        <v>31</v>
      </c>
      <c r="H3795" t="s">
        <v>37</v>
      </c>
      <c r="I3795" t="s">
        <v>100</v>
      </c>
      <c r="J3795">
        <v>94</v>
      </c>
      <c r="K3795">
        <v>15000</v>
      </c>
      <c r="L3795" s="7">
        <f>Sales_Data[[#This Row],[OrderQuantity]] *Sales_Data[[#This Row],[UnitPrice]]</f>
        <v>1410000</v>
      </c>
      <c r="M3795" s="7">
        <f>Sales_Data[[#This Row],[UnitPrice]]-Sales_Data[[#This Row],[UnitCost]]</f>
        <v>5500</v>
      </c>
      <c r="N3795" s="7">
        <f>Sales_Data[[#This Row],[Gross Revenue]]-Sales_Data[[#This Row],[Discount Amount ]]</f>
        <v>1404500</v>
      </c>
      <c r="O3795" s="7">
        <f>Sales_Data[[#This Row],[OrderQuantity]] *Sales_Data[[#This Row],[UnitCost]]</f>
        <v>893000</v>
      </c>
      <c r="P3795" s="7">
        <f>Sales_Data[[#This Row],[ItemCost]] +Sales_Data[[#This Row],[ShippingCost]]</f>
        <v>893354.55</v>
      </c>
      <c r="Q3795" s="7">
        <f>Sales_Data[[#This Row],[Gross Revenue]]-Sales_Data[[#This Row],[TotalFinancialCost]]</f>
        <v>516645.44999999995</v>
      </c>
      <c r="R3795" s="7">
        <f>Sales_Data[[#This Row],[Actul Bill Amount]]-Sales_Data[[#This Row],[ShippingCost]]</f>
        <v>1404145.45</v>
      </c>
      <c r="S3795">
        <v>986</v>
      </c>
      <c r="T3795">
        <v>354.55</v>
      </c>
      <c r="U3795" t="s">
        <v>53</v>
      </c>
      <c r="V3795">
        <v>9500</v>
      </c>
      <c r="W3795" t="s">
        <v>38</v>
      </c>
      <c r="X3795" t="str">
        <f t="shared" si="119"/>
        <v>Kolkata</v>
      </c>
    </row>
    <row r="3796" spans="1:24" x14ac:dyDescent="0.4">
      <c r="A3796">
        <v>103795</v>
      </c>
      <c r="B3796" s="5">
        <v>45822.615972222222</v>
      </c>
      <c r="C3796" s="3" t="str">
        <f>TEXT(Sales_Data[[#This Row],[OrderDate]],"mmmm")</f>
        <v>June</v>
      </c>
      <c r="D3796" s="3" t="str">
        <f t="shared" si="118"/>
        <v>2025</v>
      </c>
      <c r="E3796" t="s">
        <v>42</v>
      </c>
      <c r="F3796" t="s">
        <v>55</v>
      </c>
      <c r="G3796" t="s">
        <v>15</v>
      </c>
      <c r="H3796" t="s">
        <v>37</v>
      </c>
      <c r="I3796" t="s">
        <v>100</v>
      </c>
      <c r="J3796">
        <v>85</v>
      </c>
      <c r="K3796">
        <v>850</v>
      </c>
      <c r="L3796" s="7">
        <f>Sales_Data[[#This Row],[OrderQuantity]] *Sales_Data[[#This Row],[UnitPrice]]</f>
        <v>72250</v>
      </c>
      <c r="M3796" s="7">
        <f>Sales_Data[[#This Row],[UnitPrice]]-Sales_Data[[#This Row],[UnitCost]]</f>
        <v>300</v>
      </c>
      <c r="N3796" s="7">
        <f>Sales_Data[[#This Row],[Gross Revenue]]-Sales_Data[[#This Row],[Discount Amount ]]</f>
        <v>71950</v>
      </c>
      <c r="O3796" s="7">
        <f>Sales_Data[[#This Row],[OrderQuantity]] *Sales_Data[[#This Row],[UnitCost]]</f>
        <v>46750</v>
      </c>
      <c r="P3796" s="7">
        <f>Sales_Data[[#This Row],[ItemCost]] +Sales_Data[[#This Row],[ShippingCost]]</f>
        <v>47641.120000000003</v>
      </c>
      <c r="Q3796" s="7">
        <f>Sales_Data[[#This Row],[Gross Revenue]]-Sales_Data[[#This Row],[TotalFinancialCost]]</f>
        <v>24608.879999999997</v>
      </c>
      <c r="R3796" s="7">
        <f>Sales_Data[[#This Row],[Actul Bill Amount]]-Sales_Data[[#This Row],[ShippingCost]]</f>
        <v>71058.880000000005</v>
      </c>
      <c r="S3796">
        <v>999</v>
      </c>
      <c r="T3796">
        <v>891.12</v>
      </c>
      <c r="U3796" t="s">
        <v>56</v>
      </c>
      <c r="V3796">
        <v>550</v>
      </c>
      <c r="W3796" t="s">
        <v>38</v>
      </c>
      <c r="X3796" t="str">
        <f t="shared" si="119"/>
        <v>Kolkata</v>
      </c>
    </row>
    <row r="3797" spans="1:24" x14ac:dyDescent="0.4">
      <c r="A3797">
        <v>103796</v>
      </c>
      <c r="B3797" s="5">
        <v>45759.32916666667</v>
      </c>
      <c r="C3797" s="3" t="str">
        <f>TEXT(Sales_Data[[#This Row],[OrderDate]],"mmmm")</f>
        <v>April</v>
      </c>
      <c r="D3797" s="3" t="str">
        <f t="shared" si="118"/>
        <v>2025</v>
      </c>
      <c r="E3797" t="s">
        <v>13</v>
      </c>
      <c r="F3797" t="s">
        <v>46</v>
      </c>
      <c r="G3797" t="s">
        <v>31</v>
      </c>
      <c r="H3797" t="s">
        <v>16</v>
      </c>
      <c r="I3797" t="s">
        <v>100</v>
      </c>
      <c r="J3797">
        <v>50</v>
      </c>
      <c r="K3797">
        <v>4500</v>
      </c>
      <c r="L3797" s="7">
        <f>Sales_Data[[#This Row],[OrderQuantity]] *Sales_Data[[#This Row],[UnitPrice]]</f>
        <v>225000</v>
      </c>
      <c r="M3797" s="7">
        <f>Sales_Data[[#This Row],[UnitPrice]]-Sales_Data[[#This Row],[UnitCost]]</f>
        <v>1700</v>
      </c>
      <c r="N3797" s="7">
        <f>Sales_Data[[#This Row],[Gross Revenue]]-Sales_Data[[#This Row],[Discount Amount ]]</f>
        <v>223300</v>
      </c>
      <c r="O3797" s="7">
        <f>Sales_Data[[#This Row],[OrderQuantity]] *Sales_Data[[#This Row],[UnitCost]]</f>
        <v>140000</v>
      </c>
      <c r="P3797" s="7">
        <f>Sales_Data[[#This Row],[ItemCost]] +Sales_Data[[#This Row],[ShippingCost]]</f>
        <v>140654.97</v>
      </c>
      <c r="Q3797" s="7">
        <f>Sales_Data[[#This Row],[Gross Revenue]]-Sales_Data[[#This Row],[TotalFinancialCost]]</f>
        <v>84345.03</v>
      </c>
      <c r="R3797" s="7">
        <f>Sales_Data[[#This Row],[Actul Bill Amount]]-Sales_Data[[#This Row],[ShippingCost]]</f>
        <v>222645.03</v>
      </c>
      <c r="S3797">
        <v>600</v>
      </c>
      <c r="T3797">
        <v>654.97</v>
      </c>
      <c r="U3797" t="s">
        <v>47</v>
      </c>
      <c r="V3797">
        <v>2800</v>
      </c>
      <c r="W3797" t="s">
        <v>18</v>
      </c>
      <c r="X3797" t="str">
        <f t="shared" si="119"/>
        <v>Bengaluru</v>
      </c>
    </row>
    <row r="3798" spans="1:24" x14ac:dyDescent="0.4">
      <c r="A3798">
        <v>103797</v>
      </c>
      <c r="B3798" s="5">
        <v>45937.147916666669</v>
      </c>
      <c r="C3798" s="3" t="str">
        <f>TEXT(Sales_Data[[#This Row],[OrderDate]],"mmmm")</f>
        <v>October</v>
      </c>
      <c r="D3798" s="3" t="str">
        <f t="shared" si="118"/>
        <v>2025</v>
      </c>
      <c r="E3798" t="s">
        <v>48</v>
      </c>
      <c r="F3798" t="s">
        <v>46</v>
      </c>
      <c r="G3798" t="s">
        <v>15</v>
      </c>
      <c r="H3798" t="s">
        <v>16</v>
      </c>
      <c r="I3798" t="s">
        <v>100</v>
      </c>
      <c r="J3798">
        <v>9</v>
      </c>
      <c r="K3798">
        <v>15000</v>
      </c>
      <c r="L3798" s="7">
        <f>Sales_Data[[#This Row],[OrderQuantity]] *Sales_Data[[#This Row],[UnitPrice]]</f>
        <v>135000</v>
      </c>
      <c r="M3798" s="7">
        <f>Sales_Data[[#This Row],[UnitPrice]]-Sales_Data[[#This Row],[UnitCost]]</f>
        <v>5500</v>
      </c>
      <c r="N3798" s="7">
        <f>Sales_Data[[#This Row],[Gross Revenue]]-Sales_Data[[#This Row],[Discount Amount ]]</f>
        <v>129500</v>
      </c>
      <c r="O3798" s="7">
        <f>Sales_Data[[#This Row],[OrderQuantity]] *Sales_Data[[#This Row],[UnitCost]]</f>
        <v>85500</v>
      </c>
      <c r="P3798" s="7">
        <f>Sales_Data[[#This Row],[ItemCost]] +Sales_Data[[#This Row],[ShippingCost]]</f>
        <v>86466.86</v>
      </c>
      <c r="Q3798" s="7">
        <f>Sales_Data[[#This Row],[Gross Revenue]]-Sales_Data[[#This Row],[TotalFinancialCost]]</f>
        <v>48533.14</v>
      </c>
      <c r="R3798" s="7">
        <f>Sales_Data[[#This Row],[Actul Bill Amount]]-Sales_Data[[#This Row],[ShippingCost]]</f>
        <v>128533.14</v>
      </c>
      <c r="S3798">
        <v>596</v>
      </c>
      <c r="T3798">
        <v>966.86</v>
      </c>
      <c r="U3798" t="s">
        <v>53</v>
      </c>
      <c r="V3798">
        <v>9500</v>
      </c>
      <c r="W3798" t="s">
        <v>18</v>
      </c>
      <c r="X3798" t="str">
        <f t="shared" si="119"/>
        <v>Bengaluru</v>
      </c>
    </row>
    <row r="3799" spans="1:24" x14ac:dyDescent="0.4">
      <c r="A3799">
        <v>103798</v>
      </c>
      <c r="B3799" s="5">
        <v>45915.572222222225</v>
      </c>
      <c r="C3799" s="3" t="str">
        <f>TEXT(Sales_Data[[#This Row],[OrderDate]],"mmmm")</f>
        <v>September</v>
      </c>
      <c r="D3799" s="3" t="str">
        <f t="shared" si="118"/>
        <v>2025</v>
      </c>
      <c r="E3799" t="s">
        <v>19</v>
      </c>
      <c r="F3799" t="s">
        <v>24</v>
      </c>
      <c r="G3799" t="s">
        <v>31</v>
      </c>
      <c r="H3799" t="s">
        <v>20</v>
      </c>
      <c r="I3799" t="s">
        <v>100</v>
      </c>
      <c r="J3799">
        <v>65</v>
      </c>
      <c r="K3799">
        <v>45000</v>
      </c>
      <c r="L3799" s="7">
        <f>Sales_Data[[#This Row],[OrderQuantity]] *Sales_Data[[#This Row],[UnitPrice]]</f>
        <v>2925000</v>
      </c>
      <c r="M3799" s="7">
        <f>Sales_Data[[#This Row],[UnitPrice]]-Sales_Data[[#This Row],[UnitCost]]</f>
        <v>13000</v>
      </c>
      <c r="N3799" s="7">
        <f>Sales_Data[[#This Row],[Gross Revenue]]-Sales_Data[[#This Row],[Discount Amount ]]</f>
        <v>2912000</v>
      </c>
      <c r="O3799" s="7">
        <f>Sales_Data[[#This Row],[OrderQuantity]] *Sales_Data[[#This Row],[UnitCost]]</f>
        <v>2080000</v>
      </c>
      <c r="P3799" s="7">
        <f>Sales_Data[[#This Row],[ItemCost]] +Sales_Data[[#This Row],[ShippingCost]]</f>
        <v>2080659.58</v>
      </c>
      <c r="Q3799" s="7">
        <f>Sales_Data[[#This Row],[Gross Revenue]]-Sales_Data[[#This Row],[TotalFinancialCost]]</f>
        <v>844340.41999999993</v>
      </c>
      <c r="R3799" s="7">
        <f>Sales_Data[[#This Row],[Actul Bill Amount]]-Sales_Data[[#This Row],[ShippingCost]]</f>
        <v>2911340.42</v>
      </c>
      <c r="S3799">
        <v>618</v>
      </c>
      <c r="T3799">
        <v>659.58</v>
      </c>
      <c r="U3799" t="s">
        <v>26</v>
      </c>
      <c r="V3799">
        <v>32000</v>
      </c>
      <c r="W3799" t="s">
        <v>22</v>
      </c>
      <c r="X3799" t="str">
        <f t="shared" si="119"/>
        <v>Nagpur</v>
      </c>
    </row>
    <row r="3800" spans="1:24" x14ac:dyDescent="0.4">
      <c r="A3800">
        <v>103799</v>
      </c>
      <c r="B3800" s="5">
        <v>45994.936111111114</v>
      </c>
      <c r="C3800" s="3" t="str">
        <f>TEXT(Sales_Data[[#This Row],[OrderDate]],"mmmm")</f>
        <v>December</v>
      </c>
      <c r="D3800" s="3" t="str">
        <f t="shared" si="118"/>
        <v>2025</v>
      </c>
      <c r="E3800" t="s">
        <v>50</v>
      </c>
      <c r="F3800" t="s">
        <v>28</v>
      </c>
      <c r="G3800" t="s">
        <v>31</v>
      </c>
      <c r="H3800" t="s">
        <v>37</v>
      </c>
      <c r="I3800" t="s">
        <v>100</v>
      </c>
      <c r="J3800">
        <v>11</v>
      </c>
      <c r="K3800">
        <v>2500</v>
      </c>
      <c r="L3800" s="7">
        <f>Sales_Data[[#This Row],[OrderQuantity]] *Sales_Data[[#This Row],[UnitPrice]]</f>
        <v>27500</v>
      </c>
      <c r="M3800" s="7">
        <f>Sales_Data[[#This Row],[UnitPrice]]-Sales_Data[[#This Row],[UnitCost]]</f>
        <v>1000</v>
      </c>
      <c r="N3800" s="7">
        <f>Sales_Data[[#This Row],[Gross Revenue]]-Sales_Data[[#This Row],[Discount Amount ]]</f>
        <v>26500</v>
      </c>
      <c r="O3800" s="7">
        <f>Sales_Data[[#This Row],[OrderQuantity]] *Sales_Data[[#This Row],[UnitCost]]</f>
        <v>16500</v>
      </c>
      <c r="P3800" s="7">
        <f>Sales_Data[[#This Row],[ItemCost]] +Sales_Data[[#This Row],[ShippingCost]]</f>
        <v>17223.400000000001</v>
      </c>
      <c r="Q3800" s="7">
        <f>Sales_Data[[#This Row],[Gross Revenue]]-Sales_Data[[#This Row],[TotalFinancialCost]]</f>
        <v>10276.599999999999</v>
      </c>
      <c r="R3800" s="7">
        <f>Sales_Data[[#This Row],[Actul Bill Amount]]-Sales_Data[[#This Row],[ShippingCost]]</f>
        <v>25776.6</v>
      </c>
      <c r="S3800">
        <v>1040</v>
      </c>
      <c r="T3800">
        <v>723.4</v>
      </c>
      <c r="U3800" t="s">
        <v>54</v>
      </c>
      <c r="V3800">
        <v>1500</v>
      </c>
      <c r="W3800" t="s">
        <v>38</v>
      </c>
      <c r="X3800" t="str">
        <f t="shared" si="119"/>
        <v>Kolkata</v>
      </c>
    </row>
    <row r="3801" spans="1:24" x14ac:dyDescent="0.4">
      <c r="A3801">
        <v>103800</v>
      </c>
      <c r="B3801" s="5">
        <v>46013.109027777777</v>
      </c>
      <c r="C3801" s="3" t="str">
        <f>TEXT(Sales_Data[[#This Row],[OrderDate]],"mmmm")</f>
        <v>December</v>
      </c>
      <c r="D3801" s="3" t="str">
        <f t="shared" si="118"/>
        <v>2025</v>
      </c>
      <c r="E3801" t="s">
        <v>42</v>
      </c>
      <c r="F3801" t="s">
        <v>28</v>
      </c>
      <c r="G3801" t="s">
        <v>15</v>
      </c>
      <c r="H3801" t="s">
        <v>16</v>
      </c>
      <c r="I3801" t="s">
        <v>100</v>
      </c>
      <c r="J3801">
        <v>87</v>
      </c>
      <c r="K3801">
        <v>450</v>
      </c>
      <c r="L3801" s="7">
        <f>Sales_Data[[#This Row],[OrderQuantity]] *Sales_Data[[#This Row],[UnitPrice]]</f>
        <v>39150</v>
      </c>
      <c r="M3801" s="7">
        <f>Sales_Data[[#This Row],[UnitPrice]]-Sales_Data[[#This Row],[UnitCost]]</f>
        <v>250</v>
      </c>
      <c r="N3801" s="7">
        <f>Sales_Data[[#This Row],[Gross Revenue]]-Sales_Data[[#This Row],[Discount Amount ]]</f>
        <v>38900</v>
      </c>
      <c r="O3801" s="7">
        <f>Sales_Data[[#This Row],[OrderQuantity]] *Sales_Data[[#This Row],[UnitCost]]</f>
        <v>17400</v>
      </c>
      <c r="P3801" s="7">
        <f>Sales_Data[[#This Row],[ItemCost]] +Sales_Data[[#This Row],[ShippingCost]]</f>
        <v>18001.73</v>
      </c>
      <c r="Q3801" s="7">
        <f>Sales_Data[[#This Row],[Gross Revenue]]-Sales_Data[[#This Row],[TotalFinancialCost]]</f>
        <v>21148.27</v>
      </c>
      <c r="R3801" s="7">
        <f>Sales_Data[[#This Row],[Actul Bill Amount]]-Sales_Data[[#This Row],[ShippingCost]]</f>
        <v>38298.269999999997</v>
      </c>
      <c r="S3801">
        <v>805</v>
      </c>
      <c r="T3801">
        <v>601.73</v>
      </c>
      <c r="U3801" t="s">
        <v>30</v>
      </c>
      <c r="V3801">
        <v>200</v>
      </c>
      <c r="W3801" t="s">
        <v>18</v>
      </c>
      <c r="X3801" t="str">
        <f t="shared" si="119"/>
        <v>Bengaluru</v>
      </c>
    </row>
    <row r="3802" spans="1:24" x14ac:dyDescent="0.4">
      <c r="A3802">
        <v>103801</v>
      </c>
      <c r="B3802" s="5">
        <v>45795.248611111114</v>
      </c>
      <c r="C3802" s="3" t="str">
        <f>TEXT(Sales_Data[[#This Row],[OrderDate]],"mmmm")</f>
        <v>May</v>
      </c>
      <c r="D3802" s="3" t="str">
        <f t="shared" si="118"/>
        <v>2025</v>
      </c>
      <c r="E3802" t="s">
        <v>39</v>
      </c>
      <c r="F3802" t="s">
        <v>24</v>
      </c>
      <c r="G3802" t="s">
        <v>29</v>
      </c>
      <c r="H3802" t="s">
        <v>20</v>
      </c>
      <c r="I3802" t="s">
        <v>100</v>
      </c>
      <c r="J3802">
        <v>41</v>
      </c>
      <c r="K3802">
        <v>25000</v>
      </c>
      <c r="L3802" s="7">
        <f>Sales_Data[[#This Row],[OrderQuantity]] *Sales_Data[[#This Row],[UnitPrice]]</f>
        <v>1025000</v>
      </c>
      <c r="M3802" s="7">
        <f>Sales_Data[[#This Row],[UnitPrice]]-Sales_Data[[#This Row],[UnitCost]]</f>
        <v>7000</v>
      </c>
      <c r="N3802" s="7">
        <f>Sales_Data[[#This Row],[Gross Revenue]]-Sales_Data[[#This Row],[Discount Amount ]]</f>
        <v>1018000</v>
      </c>
      <c r="O3802" s="7">
        <f>Sales_Data[[#This Row],[OrderQuantity]] *Sales_Data[[#This Row],[UnitCost]]</f>
        <v>738000</v>
      </c>
      <c r="P3802" s="7">
        <f>Sales_Data[[#This Row],[ItemCost]] +Sales_Data[[#This Row],[ShippingCost]]</f>
        <v>739362.86</v>
      </c>
      <c r="Q3802" s="7">
        <f>Sales_Data[[#This Row],[Gross Revenue]]-Sales_Data[[#This Row],[TotalFinancialCost]]</f>
        <v>285637.14</v>
      </c>
      <c r="R3802" s="7">
        <f>Sales_Data[[#This Row],[Actul Bill Amount]]-Sales_Data[[#This Row],[ShippingCost]]</f>
        <v>1016637.14</v>
      </c>
      <c r="S3802">
        <v>958</v>
      </c>
      <c r="T3802">
        <v>1362.86</v>
      </c>
      <c r="U3802" t="s">
        <v>60</v>
      </c>
      <c r="V3802">
        <v>18000</v>
      </c>
      <c r="W3802" t="s">
        <v>22</v>
      </c>
      <c r="X3802" t="str">
        <f t="shared" si="119"/>
        <v>Nagpur</v>
      </c>
    </row>
    <row r="3803" spans="1:24" x14ac:dyDescent="0.4">
      <c r="A3803">
        <v>103802</v>
      </c>
      <c r="B3803" s="5">
        <v>45820.220138888886</v>
      </c>
      <c r="C3803" s="3" t="str">
        <f>TEXT(Sales_Data[[#This Row],[OrderDate]],"mmmm")</f>
        <v>June</v>
      </c>
      <c r="D3803" s="3" t="str">
        <f t="shared" si="118"/>
        <v>2025</v>
      </c>
      <c r="E3803" t="s">
        <v>48</v>
      </c>
      <c r="F3803" t="s">
        <v>46</v>
      </c>
      <c r="G3803" t="s">
        <v>15</v>
      </c>
      <c r="H3803" t="s">
        <v>25</v>
      </c>
      <c r="I3803" t="s">
        <v>100</v>
      </c>
      <c r="J3803">
        <v>84</v>
      </c>
      <c r="K3803">
        <v>4500</v>
      </c>
      <c r="L3803" s="7">
        <f>Sales_Data[[#This Row],[OrderQuantity]] *Sales_Data[[#This Row],[UnitPrice]]</f>
        <v>378000</v>
      </c>
      <c r="M3803" s="7">
        <f>Sales_Data[[#This Row],[UnitPrice]]-Sales_Data[[#This Row],[UnitCost]]</f>
        <v>1700</v>
      </c>
      <c r="N3803" s="7">
        <f>Sales_Data[[#This Row],[Gross Revenue]]-Sales_Data[[#This Row],[Discount Amount ]]</f>
        <v>376300</v>
      </c>
      <c r="O3803" s="7">
        <f>Sales_Data[[#This Row],[OrderQuantity]] *Sales_Data[[#This Row],[UnitCost]]</f>
        <v>235200</v>
      </c>
      <c r="P3803" s="7">
        <f>Sales_Data[[#This Row],[ItemCost]] +Sales_Data[[#This Row],[ShippingCost]]</f>
        <v>235402.62</v>
      </c>
      <c r="Q3803" s="7">
        <f>Sales_Data[[#This Row],[Gross Revenue]]-Sales_Data[[#This Row],[TotalFinancialCost]]</f>
        <v>142597.38</v>
      </c>
      <c r="R3803" s="7">
        <f>Sales_Data[[#This Row],[Actul Bill Amount]]-Sales_Data[[#This Row],[ShippingCost]]</f>
        <v>376097.38</v>
      </c>
      <c r="S3803">
        <v>652</v>
      </c>
      <c r="T3803">
        <v>202.62</v>
      </c>
      <c r="U3803" t="s">
        <v>47</v>
      </c>
      <c r="V3803">
        <v>2800</v>
      </c>
      <c r="W3803" t="s">
        <v>27</v>
      </c>
      <c r="X3803" t="str">
        <f t="shared" si="119"/>
        <v>Mumbai</v>
      </c>
    </row>
    <row r="3804" spans="1:24" x14ac:dyDescent="0.4">
      <c r="A3804">
        <v>103803</v>
      </c>
      <c r="B3804" s="5">
        <v>45768.870833333334</v>
      </c>
      <c r="C3804" s="3" t="str">
        <f>TEXT(Sales_Data[[#This Row],[OrderDate]],"mmmm")</f>
        <v>April</v>
      </c>
      <c r="D3804" s="3" t="str">
        <f t="shared" si="118"/>
        <v>2025</v>
      </c>
      <c r="E3804" t="s">
        <v>23</v>
      </c>
      <c r="F3804" t="s">
        <v>14</v>
      </c>
      <c r="G3804" t="s">
        <v>31</v>
      </c>
      <c r="H3804" t="s">
        <v>37</v>
      </c>
      <c r="I3804" t="s">
        <v>100</v>
      </c>
      <c r="J3804">
        <v>44</v>
      </c>
      <c r="K3804">
        <v>6500</v>
      </c>
      <c r="L3804" s="7">
        <f>Sales_Data[[#This Row],[OrderQuantity]] *Sales_Data[[#This Row],[UnitPrice]]</f>
        <v>286000</v>
      </c>
      <c r="M3804" s="7">
        <f>Sales_Data[[#This Row],[UnitPrice]]-Sales_Data[[#This Row],[UnitCost]]</f>
        <v>2300</v>
      </c>
      <c r="N3804" s="7">
        <f>Sales_Data[[#This Row],[Gross Revenue]]-Sales_Data[[#This Row],[Discount Amount ]]</f>
        <v>283700</v>
      </c>
      <c r="O3804" s="7">
        <f>Sales_Data[[#This Row],[OrderQuantity]] *Sales_Data[[#This Row],[UnitCost]]</f>
        <v>184800</v>
      </c>
      <c r="P3804" s="7">
        <f>Sales_Data[[#This Row],[ItemCost]] +Sales_Data[[#This Row],[ShippingCost]]</f>
        <v>185381.89</v>
      </c>
      <c r="Q3804" s="7">
        <f>Sales_Data[[#This Row],[Gross Revenue]]-Sales_Data[[#This Row],[TotalFinancialCost]]</f>
        <v>100618.10999999999</v>
      </c>
      <c r="R3804" s="7">
        <f>Sales_Data[[#This Row],[Actul Bill Amount]]-Sales_Data[[#This Row],[ShippingCost]]</f>
        <v>283118.11</v>
      </c>
      <c r="S3804">
        <v>698</v>
      </c>
      <c r="T3804">
        <v>581.89</v>
      </c>
      <c r="U3804" t="s">
        <v>21</v>
      </c>
      <c r="V3804">
        <v>4200</v>
      </c>
      <c r="W3804" t="s">
        <v>38</v>
      </c>
      <c r="X3804" t="str">
        <f t="shared" si="119"/>
        <v>Kolkata</v>
      </c>
    </row>
    <row r="3805" spans="1:24" x14ac:dyDescent="0.4">
      <c r="A3805">
        <v>103804</v>
      </c>
      <c r="B3805" s="5">
        <v>45759.625</v>
      </c>
      <c r="C3805" s="3" t="str">
        <f>TEXT(Sales_Data[[#This Row],[OrderDate]],"mmmm")</f>
        <v>April</v>
      </c>
      <c r="D3805" s="3" t="str">
        <f t="shared" si="118"/>
        <v>2025</v>
      </c>
      <c r="E3805" t="s">
        <v>23</v>
      </c>
      <c r="F3805" t="s">
        <v>28</v>
      </c>
      <c r="G3805" t="s">
        <v>29</v>
      </c>
      <c r="H3805" t="s">
        <v>32</v>
      </c>
      <c r="I3805" t="s">
        <v>100</v>
      </c>
      <c r="J3805">
        <v>18</v>
      </c>
      <c r="K3805">
        <v>450</v>
      </c>
      <c r="L3805" s="7">
        <f>Sales_Data[[#This Row],[OrderQuantity]] *Sales_Data[[#This Row],[UnitPrice]]</f>
        <v>8100</v>
      </c>
      <c r="M3805" s="7">
        <f>Sales_Data[[#This Row],[UnitPrice]]-Sales_Data[[#This Row],[UnitCost]]</f>
        <v>250</v>
      </c>
      <c r="N3805" s="7">
        <f>Sales_Data[[#This Row],[Gross Revenue]]-Sales_Data[[#This Row],[Discount Amount ]]</f>
        <v>7850</v>
      </c>
      <c r="O3805" s="7">
        <f>Sales_Data[[#This Row],[OrderQuantity]] *Sales_Data[[#This Row],[UnitCost]]</f>
        <v>3600</v>
      </c>
      <c r="P3805" s="7">
        <f>Sales_Data[[#This Row],[ItemCost]] +Sales_Data[[#This Row],[ShippingCost]]</f>
        <v>4123.0200000000004</v>
      </c>
      <c r="Q3805" s="7">
        <f>Sales_Data[[#This Row],[Gross Revenue]]-Sales_Data[[#This Row],[TotalFinancialCost]]</f>
        <v>3976.9799999999996</v>
      </c>
      <c r="R3805" s="7">
        <f>Sales_Data[[#This Row],[Actul Bill Amount]]-Sales_Data[[#This Row],[ShippingCost]]</f>
        <v>7326.98</v>
      </c>
      <c r="S3805">
        <v>627</v>
      </c>
      <c r="T3805">
        <v>523.02</v>
      </c>
      <c r="U3805" t="s">
        <v>30</v>
      </c>
      <c r="V3805">
        <v>200</v>
      </c>
      <c r="W3805" t="s">
        <v>33</v>
      </c>
      <c r="X3805" t="str">
        <f t="shared" si="119"/>
        <v>Delhi</v>
      </c>
    </row>
    <row r="3806" spans="1:24" x14ac:dyDescent="0.4">
      <c r="A3806">
        <v>103805</v>
      </c>
      <c r="B3806" s="5">
        <v>45674.308333333334</v>
      </c>
      <c r="C3806" s="3" t="str">
        <f>TEXT(Sales_Data[[#This Row],[OrderDate]],"mmmm")</f>
        <v>January</v>
      </c>
      <c r="D3806" s="3" t="str">
        <f t="shared" si="118"/>
        <v>2025</v>
      </c>
      <c r="E3806" t="s">
        <v>42</v>
      </c>
      <c r="F3806" t="s">
        <v>14</v>
      </c>
      <c r="G3806" t="s">
        <v>31</v>
      </c>
      <c r="H3806" t="s">
        <v>32</v>
      </c>
      <c r="I3806" t="s">
        <v>100</v>
      </c>
      <c r="J3806">
        <v>14</v>
      </c>
      <c r="K3806">
        <v>3200</v>
      </c>
      <c r="L3806" s="7">
        <f>Sales_Data[[#This Row],[OrderQuantity]] *Sales_Data[[#This Row],[UnitPrice]]</f>
        <v>44800</v>
      </c>
      <c r="M3806" s="7">
        <f>Sales_Data[[#This Row],[UnitPrice]]-Sales_Data[[#This Row],[UnitCost]]</f>
        <v>1200</v>
      </c>
      <c r="N3806" s="7">
        <f>Sales_Data[[#This Row],[Gross Revenue]]-Sales_Data[[#This Row],[Discount Amount ]]</f>
        <v>43600</v>
      </c>
      <c r="O3806" s="7">
        <f>Sales_Data[[#This Row],[OrderQuantity]] *Sales_Data[[#This Row],[UnitCost]]</f>
        <v>28000</v>
      </c>
      <c r="P3806" s="7">
        <f>Sales_Data[[#This Row],[ItemCost]] +Sales_Data[[#This Row],[ShippingCost]]</f>
        <v>28495.439999999999</v>
      </c>
      <c r="Q3806" s="7">
        <f>Sales_Data[[#This Row],[Gross Revenue]]-Sales_Data[[#This Row],[TotalFinancialCost]]</f>
        <v>16304.560000000001</v>
      </c>
      <c r="R3806" s="7">
        <f>Sales_Data[[#This Row],[Actul Bill Amount]]-Sales_Data[[#This Row],[ShippingCost]]</f>
        <v>43104.56</v>
      </c>
      <c r="S3806">
        <v>1049</v>
      </c>
      <c r="T3806">
        <v>495.44</v>
      </c>
      <c r="U3806" t="s">
        <v>17</v>
      </c>
      <c r="V3806">
        <v>2000</v>
      </c>
      <c r="W3806" t="s">
        <v>33</v>
      </c>
      <c r="X3806" t="str">
        <f t="shared" si="119"/>
        <v>Delhi</v>
      </c>
    </row>
    <row r="3807" spans="1:24" x14ac:dyDescent="0.4">
      <c r="A3807">
        <v>103806</v>
      </c>
      <c r="B3807" s="5">
        <v>45925.015972222223</v>
      </c>
      <c r="C3807" s="3" t="str">
        <f>TEXT(Sales_Data[[#This Row],[OrderDate]],"mmmm")</f>
        <v>September</v>
      </c>
      <c r="D3807" s="3" t="str">
        <f t="shared" si="118"/>
        <v>2025</v>
      </c>
      <c r="E3807" t="s">
        <v>42</v>
      </c>
      <c r="F3807" t="s">
        <v>24</v>
      </c>
      <c r="G3807" t="s">
        <v>29</v>
      </c>
      <c r="H3807" t="s">
        <v>16</v>
      </c>
      <c r="I3807" t="s">
        <v>100</v>
      </c>
      <c r="J3807">
        <v>23</v>
      </c>
      <c r="K3807">
        <v>45000</v>
      </c>
      <c r="L3807" s="7">
        <f>Sales_Data[[#This Row],[OrderQuantity]] *Sales_Data[[#This Row],[UnitPrice]]</f>
        <v>1035000</v>
      </c>
      <c r="M3807" s="7">
        <f>Sales_Data[[#This Row],[UnitPrice]]-Sales_Data[[#This Row],[UnitCost]]</f>
        <v>13000</v>
      </c>
      <c r="N3807" s="7">
        <f>Sales_Data[[#This Row],[Gross Revenue]]-Sales_Data[[#This Row],[Discount Amount ]]</f>
        <v>1022000</v>
      </c>
      <c r="O3807" s="7">
        <f>Sales_Data[[#This Row],[OrderQuantity]] *Sales_Data[[#This Row],[UnitCost]]</f>
        <v>736000</v>
      </c>
      <c r="P3807" s="7">
        <f>Sales_Data[[#This Row],[ItemCost]] +Sales_Data[[#This Row],[ShippingCost]]</f>
        <v>736796.96</v>
      </c>
      <c r="Q3807" s="7">
        <f>Sales_Data[[#This Row],[Gross Revenue]]-Sales_Data[[#This Row],[TotalFinancialCost]]</f>
        <v>298203.04000000004</v>
      </c>
      <c r="R3807" s="7">
        <f>Sales_Data[[#This Row],[Actul Bill Amount]]-Sales_Data[[#This Row],[ShippingCost]]</f>
        <v>1021203.04</v>
      </c>
      <c r="S3807">
        <v>435</v>
      </c>
      <c r="T3807">
        <v>796.96</v>
      </c>
      <c r="U3807" t="s">
        <v>26</v>
      </c>
      <c r="V3807">
        <v>32000</v>
      </c>
      <c r="W3807" t="s">
        <v>18</v>
      </c>
      <c r="X3807" t="str">
        <f t="shared" si="119"/>
        <v>Bengaluru</v>
      </c>
    </row>
    <row r="3808" spans="1:24" x14ac:dyDescent="0.4">
      <c r="A3808">
        <v>103807</v>
      </c>
      <c r="B3808" s="5">
        <v>45839.45208333333</v>
      </c>
      <c r="C3808" s="3" t="str">
        <f>TEXT(Sales_Data[[#This Row],[OrderDate]],"mmmm")</f>
        <v>July</v>
      </c>
      <c r="D3808" s="3" t="str">
        <f t="shared" si="118"/>
        <v>2025</v>
      </c>
      <c r="E3808" t="s">
        <v>45</v>
      </c>
      <c r="F3808" t="s">
        <v>43</v>
      </c>
      <c r="G3808" t="s">
        <v>31</v>
      </c>
      <c r="H3808" t="s">
        <v>25</v>
      </c>
      <c r="I3808" t="s">
        <v>100</v>
      </c>
      <c r="J3808">
        <v>44</v>
      </c>
      <c r="K3808">
        <v>1800</v>
      </c>
      <c r="L3808" s="7">
        <f>Sales_Data[[#This Row],[OrderQuantity]] *Sales_Data[[#This Row],[UnitPrice]]</f>
        <v>79200</v>
      </c>
      <c r="M3808" s="7">
        <f>Sales_Data[[#This Row],[UnitPrice]]-Sales_Data[[#This Row],[UnitCost]]</f>
        <v>900</v>
      </c>
      <c r="N3808" s="7">
        <f>Sales_Data[[#This Row],[Gross Revenue]]-Sales_Data[[#This Row],[Discount Amount ]]</f>
        <v>78300</v>
      </c>
      <c r="O3808" s="7">
        <f>Sales_Data[[#This Row],[OrderQuantity]] *Sales_Data[[#This Row],[UnitCost]]</f>
        <v>39600</v>
      </c>
      <c r="P3808" s="7">
        <f>Sales_Data[[#This Row],[ItemCost]] +Sales_Data[[#This Row],[ShippingCost]]</f>
        <v>40081.32</v>
      </c>
      <c r="Q3808" s="7">
        <f>Sales_Data[[#This Row],[Gross Revenue]]-Sales_Data[[#This Row],[TotalFinancialCost]]</f>
        <v>39118.68</v>
      </c>
      <c r="R3808" s="7">
        <f>Sales_Data[[#This Row],[Actul Bill Amount]]-Sales_Data[[#This Row],[ShippingCost]]</f>
        <v>77818.679999999993</v>
      </c>
      <c r="S3808">
        <v>481</v>
      </c>
      <c r="T3808">
        <v>481.32</v>
      </c>
      <c r="U3808" t="s">
        <v>51</v>
      </c>
      <c r="V3808">
        <v>900</v>
      </c>
      <c r="W3808" t="s">
        <v>27</v>
      </c>
      <c r="X3808" t="str">
        <f t="shared" si="119"/>
        <v>Mumbai</v>
      </c>
    </row>
    <row r="3809" spans="1:24" x14ac:dyDescent="0.4">
      <c r="A3809">
        <v>103808</v>
      </c>
      <c r="B3809" s="5">
        <v>45681.488888888889</v>
      </c>
      <c r="C3809" s="3" t="str">
        <f>TEXT(Sales_Data[[#This Row],[OrderDate]],"mmmm")</f>
        <v>January</v>
      </c>
      <c r="D3809" s="3" t="str">
        <f t="shared" si="118"/>
        <v>2025</v>
      </c>
      <c r="E3809" t="s">
        <v>45</v>
      </c>
      <c r="F3809" t="s">
        <v>46</v>
      </c>
      <c r="G3809" t="s">
        <v>29</v>
      </c>
      <c r="H3809" t="s">
        <v>37</v>
      </c>
      <c r="I3809" t="s">
        <v>100</v>
      </c>
      <c r="J3809">
        <v>21</v>
      </c>
      <c r="K3809">
        <v>4500</v>
      </c>
      <c r="L3809" s="7">
        <f>Sales_Data[[#This Row],[OrderQuantity]] *Sales_Data[[#This Row],[UnitPrice]]</f>
        <v>94500</v>
      </c>
      <c r="M3809" s="7">
        <f>Sales_Data[[#This Row],[UnitPrice]]-Sales_Data[[#This Row],[UnitCost]]</f>
        <v>1700</v>
      </c>
      <c r="N3809" s="7">
        <f>Sales_Data[[#This Row],[Gross Revenue]]-Sales_Data[[#This Row],[Discount Amount ]]</f>
        <v>92800</v>
      </c>
      <c r="O3809" s="7">
        <f>Sales_Data[[#This Row],[OrderQuantity]] *Sales_Data[[#This Row],[UnitCost]]</f>
        <v>58800</v>
      </c>
      <c r="P3809" s="7">
        <f>Sales_Data[[#This Row],[ItemCost]] +Sales_Data[[#This Row],[ShippingCost]]</f>
        <v>59494.18</v>
      </c>
      <c r="Q3809" s="7">
        <f>Sales_Data[[#This Row],[Gross Revenue]]-Sales_Data[[#This Row],[TotalFinancialCost]]</f>
        <v>35005.82</v>
      </c>
      <c r="R3809" s="7">
        <f>Sales_Data[[#This Row],[Actul Bill Amount]]-Sales_Data[[#This Row],[ShippingCost]]</f>
        <v>92105.82</v>
      </c>
      <c r="S3809">
        <v>393</v>
      </c>
      <c r="T3809">
        <v>694.18</v>
      </c>
      <c r="U3809" t="s">
        <v>47</v>
      </c>
      <c r="V3809">
        <v>2800</v>
      </c>
      <c r="W3809" t="s">
        <v>38</v>
      </c>
      <c r="X3809" t="str">
        <f t="shared" si="119"/>
        <v>Kolkata</v>
      </c>
    </row>
    <row r="3810" spans="1:24" x14ac:dyDescent="0.4">
      <c r="A3810">
        <v>103809</v>
      </c>
      <c r="B3810" s="5">
        <v>45686.42291666667</v>
      </c>
      <c r="C3810" s="3" t="str">
        <f>TEXT(Sales_Data[[#This Row],[OrderDate]],"mmmm")</f>
        <v>January</v>
      </c>
      <c r="D3810" s="3" t="str">
        <f t="shared" si="118"/>
        <v>2025</v>
      </c>
      <c r="E3810" t="s">
        <v>50</v>
      </c>
      <c r="F3810" t="s">
        <v>40</v>
      </c>
      <c r="G3810" t="s">
        <v>29</v>
      </c>
      <c r="H3810" t="s">
        <v>37</v>
      </c>
      <c r="I3810" t="s">
        <v>100</v>
      </c>
      <c r="J3810">
        <v>65</v>
      </c>
      <c r="K3810">
        <v>5500</v>
      </c>
      <c r="L3810" s="7">
        <f>Sales_Data[[#This Row],[OrderQuantity]] *Sales_Data[[#This Row],[UnitPrice]]</f>
        <v>357500</v>
      </c>
      <c r="M3810" s="7">
        <f>Sales_Data[[#This Row],[UnitPrice]]-Sales_Data[[#This Row],[UnitCost]]</f>
        <v>2000</v>
      </c>
      <c r="N3810" s="7">
        <f>Sales_Data[[#This Row],[Gross Revenue]]-Sales_Data[[#This Row],[Discount Amount ]]</f>
        <v>355500</v>
      </c>
      <c r="O3810" s="7">
        <f>Sales_Data[[#This Row],[OrderQuantity]] *Sales_Data[[#This Row],[UnitCost]]</f>
        <v>227500</v>
      </c>
      <c r="P3810" s="7">
        <f>Sales_Data[[#This Row],[ItemCost]] +Sales_Data[[#This Row],[ShippingCost]]</f>
        <v>227963.94</v>
      </c>
      <c r="Q3810" s="7">
        <f>Sales_Data[[#This Row],[Gross Revenue]]-Sales_Data[[#This Row],[TotalFinancialCost]]</f>
        <v>129536.06</v>
      </c>
      <c r="R3810" s="7">
        <f>Sales_Data[[#This Row],[Actul Bill Amount]]-Sales_Data[[#This Row],[ShippingCost]]</f>
        <v>355036.06</v>
      </c>
      <c r="S3810">
        <v>753</v>
      </c>
      <c r="T3810">
        <v>463.94</v>
      </c>
      <c r="U3810" t="s">
        <v>41</v>
      </c>
      <c r="V3810">
        <v>3500</v>
      </c>
      <c r="W3810" t="s">
        <v>38</v>
      </c>
      <c r="X3810" t="str">
        <f t="shared" si="119"/>
        <v>Kolkata</v>
      </c>
    </row>
    <row r="3811" spans="1:24" x14ac:dyDescent="0.4">
      <c r="A3811">
        <v>103810</v>
      </c>
      <c r="B3811" s="5">
        <v>45828.529861111114</v>
      </c>
      <c r="C3811" s="3" t="str">
        <f>TEXT(Sales_Data[[#This Row],[OrderDate]],"mmmm")</f>
        <v>June</v>
      </c>
      <c r="D3811" s="3" t="str">
        <f t="shared" si="118"/>
        <v>2025</v>
      </c>
      <c r="E3811" t="s">
        <v>48</v>
      </c>
      <c r="F3811" t="s">
        <v>43</v>
      </c>
      <c r="G3811" t="s">
        <v>31</v>
      </c>
      <c r="H3811" t="s">
        <v>37</v>
      </c>
      <c r="I3811" t="s">
        <v>100</v>
      </c>
      <c r="J3811">
        <v>70</v>
      </c>
      <c r="K3811">
        <v>4500</v>
      </c>
      <c r="L3811" s="7">
        <f>Sales_Data[[#This Row],[OrderQuantity]] *Sales_Data[[#This Row],[UnitPrice]]</f>
        <v>315000</v>
      </c>
      <c r="M3811" s="7">
        <f>Sales_Data[[#This Row],[UnitPrice]]-Sales_Data[[#This Row],[UnitCost]]</f>
        <v>2000</v>
      </c>
      <c r="N3811" s="7">
        <f>Sales_Data[[#This Row],[Gross Revenue]]-Sales_Data[[#This Row],[Discount Amount ]]</f>
        <v>313000</v>
      </c>
      <c r="O3811" s="7">
        <f>Sales_Data[[#This Row],[OrderQuantity]] *Sales_Data[[#This Row],[UnitCost]]</f>
        <v>175000</v>
      </c>
      <c r="P3811" s="7">
        <f>Sales_Data[[#This Row],[ItemCost]] +Sales_Data[[#This Row],[ShippingCost]]</f>
        <v>175475.1</v>
      </c>
      <c r="Q3811" s="7">
        <f>Sales_Data[[#This Row],[Gross Revenue]]-Sales_Data[[#This Row],[TotalFinancialCost]]</f>
        <v>139524.9</v>
      </c>
      <c r="R3811" s="7">
        <f>Sales_Data[[#This Row],[Actul Bill Amount]]-Sales_Data[[#This Row],[ShippingCost]]</f>
        <v>312524.90000000002</v>
      </c>
      <c r="S3811">
        <v>550</v>
      </c>
      <c r="T3811">
        <v>475.1</v>
      </c>
      <c r="U3811" t="s">
        <v>44</v>
      </c>
      <c r="V3811">
        <v>2500</v>
      </c>
      <c r="W3811" t="s">
        <v>38</v>
      </c>
      <c r="X3811" t="str">
        <f t="shared" si="119"/>
        <v>Kolkata</v>
      </c>
    </row>
    <row r="3812" spans="1:24" x14ac:dyDescent="0.4">
      <c r="A3812">
        <v>103811</v>
      </c>
      <c r="B3812" s="5">
        <v>45885.413888888892</v>
      </c>
      <c r="C3812" s="3" t="str">
        <f>TEXT(Sales_Data[[#This Row],[OrderDate]],"mmmm")</f>
        <v>August</v>
      </c>
      <c r="D3812" s="3" t="str">
        <f t="shared" si="118"/>
        <v>2025</v>
      </c>
      <c r="E3812" t="s">
        <v>13</v>
      </c>
      <c r="F3812" t="s">
        <v>14</v>
      </c>
      <c r="G3812" t="s">
        <v>29</v>
      </c>
      <c r="H3812" t="s">
        <v>16</v>
      </c>
      <c r="I3812" t="s">
        <v>100</v>
      </c>
      <c r="J3812">
        <v>97</v>
      </c>
      <c r="K3812">
        <v>3200</v>
      </c>
      <c r="L3812" s="7">
        <f>Sales_Data[[#This Row],[OrderQuantity]] *Sales_Data[[#This Row],[UnitPrice]]</f>
        <v>310400</v>
      </c>
      <c r="M3812" s="7">
        <f>Sales_Data[[#This Row],[UnitPrice]]-Sales_Data[[#This Row],[UnitCost]]</f>
        <v>1200</v>
      </c>
      <c r="N3812" s="7">
        <f>Sales_Data[[#This Row],[Gross Revenue]]-Sales_Data[[#This Row],[Discount Amount ]]</f>
        <v>309200</v>
      </c>
      <c r="O3812" s="7">
        <f>Sales_Data[[#This Row],[OrderQuantity]] *Sales_Data[[#This Row],[UnitCost]]</f>
        <v>194000</v>
      </c>
      <c r="P3812" s="7">
        <f>Sales_Data[[#This Row],[ItemCost]] +Sales_Data[[#This Row],[ShippingCost]]</f>
        <v>194686.5</v>
      </c>
      <c r="Q3812" s="7">
        <f>Sales_Data[[#This Row],[Gross Revenue]]-Sales_Data[[#This Row],[TotalFinancialCost]]</f>
        <v>115713.5</v>
      </c>
      <c r="R3812" s="7">
        <f>Sales_Data[[#This Row],[Actul Bill Amount]]-Sales_Data[[#This Row],[ShippingCost]]</f>
        <v>308513.5</v>
      </c>
      <c r="S3812">
        <v>764</v>
      </c>
      <c r="T3812">
        <v>686.5</v>
      </c>
      <c r="U3812" t="s">
        <v>17</v>
      </c>
      <c r="V3812">
        <v>2000</v>
      </c>
      <c r="W3812" t="s">
        <v>18</v>
      </c>
      <c r="X3812" t="str">
        <f t="shared" si="119"/>
        <v>Bengaluru</v>
      </c>
    </row>
    <row r="3813" spans="1:24" x14ac:dyDescent="0.4">
      <c r="A3813">
        <v>103812</v>
      </c>
      <c r="B3813" s="5">
        <v>45845.830555555556</v>
      </c>
      <c r="C3813" s="3" t="str">
        <f>TEXT(Sales_Data[[#This Row],[OrderDate]],"mmmm")</f>
        <v>July</v>
      </c>
      <c r="D3813" s="3" t="str">
        <f t="shared" si="118"/>
        <v>2025</v>
      </c>
      <c r="E3813" t="s">
        <v>34</v>
      </c>
      <c r="F3813" t="s">
        <v>14</v>
      </c>
      <c r="G3813" t="s">
        <v>15</v>
      </c>
      <c r="H3813" t="s">
        <v>16</v>
      </c>
      <c r="I3813" t="s">
        <v>100</v>
      </c>
      <c r="J3813">
        <v>86</v>
      </c>
      <c r="K3813">
        <v>6500</v>
      </c>
      <c r="L3813" s="7">
        <f>Sales_Data[[#This Row],[OrderQuantity]] *Sales_Data[[#This Row],[UnitPrice]]</f>
        <v>559000</v>
      </c>
      <c r="M3813" s="7">
        <f>Sales_Data[[#This Row],[UnitPrice]]-Sales_Data[[#This Row],[UnitCost]]</f>
        <v>2300</v>
      </c>
      <c r="N3813" s="7">
        <f>Sales_Data[[#This Row],[Gross Revenue]]-Sales_Data[[#This Row],[Discount Amount ]]</f>
        <v>556700</v>
      </c>
      <c r="O3813" s="7">
        <f>Sales_Data[[#This Row],[OrderQuantity]] *Sales_Data[[#This Row],[UnitCost]]</f>
        <v>361200</v>
      </c>
      <c r="P3813" s="7">
        <f>Sales_Data[[#This Row],[ItemCost]] +Sales_Data[[#This Row],[ShippingCost]]</f>
        <v>361685.35</v>
      </c>
      <c r="Q3813" s="7">
        <f>Sales_Data[[#This Row],[Gross Revenue]]-Sales_Data[[#This Row],[TotalFinancialCost]]</f>
        <v>197314.65000000002</v>
      </c>
      <c r="R3813" s="7">
        <f>Sales_Data[[#This Row],[Actul Bill Amount]]-Sales_Data[[#This Row],[ShippingCost]]</f>
        <v>556214.65</v>
      </c>
      <c r="S3813">
        <v>371</v>
      </c>
      <c r="T3813">
        <v>485.35</v>
      </c>
      <c r="U3813" t="s">
        <v>21</v>
      </c>
      <c r="V3813">
        <v>4200</v>
      </c>
      <c r="W3813" t="s">
        <v>18</v>
      </c>
      <c r="X3813" t="str">
        <f t="shared" si="119"/>
        <v>Bengaluru</v>
      </c>
    </row>
    <row r="3814" spans="1:24" x14ac:dyDescent="0.4">
      <c r="A3814">
        <v>103813</v>
      </c>
      <c r="B3814" s="5">
        <v>46003.934027777781</v>
      </c>
      <c r="C3814" s="3" t="str">
        <f>TEXT(Sales_Data[[#This Row],[OrderDate]],"mmmm")</f>
        <v>December</v>
      </c>
      <c r="D3814" s="3" t="str">
        <f t="shared" si="118"/>
        <v>2025</v>
      </c>
      <c r="E3814" t="s">
        <v>42</v>
      </c>
      <c r="F3814" t="s">
        <v>24</v>
      </c>
      <c r="G3814" t="s">
        <v>29</v>
      </c>
      <c r="H3814" t="s">
        <v>20</v>
      </c>
      <c r="I3814" t="s">
        <v>100</v>
      </c>
      <c r="J3814">
        <v>97</v>
      </c>
      <c r="K3814">
        <v>25000</v>
      </c>
      <c r="L3814" s="7">
        <f>Sales_Data[[#This Row],[OrderQuantity]] *Sales_Data[[#This Row],[UnitPrice]]</f>
        <v>2425000</v>
      </c>
      <c r="M3814" s="7">
        <f>Sales_Data[[#This Row],[UnitPrice]]-Sales_Data[[#This Row],[UnitCost]]</f>
        <v>7000</v>
      </c>
      <c r="N3814" s="7">
        <f>Sales_Data[[#This Row],[Gross Revenue]]-Sales_Data[[#This Row],[Discount Amount ]]</f>
        <v>2418000</v>
      </c>
      <c r="O3814" s="7">
        <f>Sales_Data[[#This Row],[OrderQuantity]] *Sales_Data[[#This Row],[UnitCost]]</f>
        <v>1746000</v>
      </c>
      <c r="P3814" s="7">
        <f>Sales_Data[[#This Row],[ItemCost]] +Sales_Data[[#This Row],[ShippingCost]]</f>
        <v>1747242.9</v>
      </c>
      <c r="Q3814" s="7">
        <f>Sales_Data[[#This Row],[Gross Revenue]]-Sales_Data[[#This Row],[TotalFinancialCost]]</f>
        <v>677757.10000000009</v>
      </c>
      <c r="R3814" s="7">
        <f>Sales_Data[[#This Row],[Actul Bill Amount]]-Sales_Data[[#This Row],[ShippingCost]]</f>
        <v>2416757.1</v>
      </c>
      <c r="S3814">
        <v>611</v>
      </c>
      <c r="T3814">
        <v>1242.9000000000001</v>
      </c>
      <c r="U3814" t="s">
        <v>60</v>
      </c>
      <c r="V3814">
        <v>18000</v>
      </c>
      <c r="W3814" t="s">
        <v>22</v>
      </c>
      <c r="X3814" t="str">
        <f t="shared" si="119"/>
        <v>Nagpur</v>
      </c>
    </row>
    <row r="3815" spans="1:24" x14ac:dyDescent="0.4">
      <c r="A3815">
        <v>103814</v>
      </c>
      <c r="B3815" s="5">
        <v>45887.908333333333</v>
      </c>
      <c r="C3815" s="3" t="str">
        <f>TEXT(Sales_Data[[#This Row],[OrderDate]],"mmmm")</f>
        <v>August</v>
      </c>
      <c r="D3815" s="3" t="str">
        <f t="shared" si="118"/>
        <v>2025</v>
      </c>
      <c r="E3815" t="s">
        <v>42</v>
      </c>
      <c r="F3815" t="s">
        <v>43</v>
      </c>
      <c r="G3815" t="s">
        <v>15</v>
      </c>
      <c r="H3815" t="s">
        <v>16</v>
      </c>
      <c r="I3815" t="s">
        <v>100</v>
      </c>
      <c r="J3815">
        <v>38</v>
      </c>
      <c r="K3815">
        <v>4500</v>
      </c>
      <c r="L3815" s="7">
        <f>Sales_Data[[#This Row],[OrderQuantity]] *Sales_Data[[#This Row],[UnitPrice]]</f>
        <v>171000</v>
      </c>
      <c r="M3815" s="7">
        <f>Sales_Data[[#This Row],[UnitPrice]]-Sales_Data[[#This Row],[UnitCost]]</f>
        <v>2000</v>
      </c>
      <c r="N3815" s="7">
        <f>Sales_Data[[#This Row],[Gross Revenue]]-Sales_Data[[#This Row],[Discount Amount ]]</f>
        <v>169000</v>
      </c>
      <c r="O3815" s="7">
        <f>Sales_Data[[#This Row],[OrderQuantity]] *Sales_Data[[#This Row],[UnitCost]]</f>
        <v>95000</v>
      </c>
      <c r="P3815" s="7">
        <f>Sales_Data[[#This Row],[ItemCost]] +Sales_Data[[#This Row],[ShippingCost]]</f>
        <v>96184.66</v>
      </c>
      <c r="Q3815" s="7">
        <f>Sales_Data[[#This Row],[Gross Revenue]]-Sales_Data[[#This Row],[TotalFinancialCost]]</f>
        <v>74815.34</v>
      </c>
      <c r="R3815" s="7">
        <f>Sales_Data[[#This Row],[Actul Bill Amount]]-Sales_Data[[#This Row],[ShippingCost]]</f>
        <v>167815.34</v>
      </c>
      <c r="S3815">
        <v>528</v>
      </c>
      <c r="T3815">
        <v>1184.6600000000001</v>
      </c>
      <c r="U3815" t="s">
        <v>44</v>
      </c>
      <c r="V3815">
        <v>2500</v>
      </c>
      <c r="W3815" t="s">
        <v>18</v>
      </c>
      <c r="X3815" t="str">
        <f t="shared" si="119"/>
        <v>Bengaluru</v>
      </c>
    </row>
    <row r="3816" spans="1:24" x14ac:dyDescent="0.4">
      <c r="A3816">
        <v>103815</v>
      </c>
      <c r="B3816" s="5">
        <v>45978.564583333333</v>
      </c>
      <c r="C3816" s="3" t="str">
        <f>TEXT(Sales_Data[[#This Row],[OrderDate]],"mmmm")</f>
        <v>November</v>
      </c>
      <c r="D3816" s="3" t="str">
        <f t="shared" si="118"/>
        <v>2025</v>
      </c>
      <c r="E3816" t="s">
        <v>23</v>
      </c>
      <c r="F3816" t="s">
        <v>40</v>
      </c>
      <c r="G3816" t="s">
        <v>31</v>
      </c>
      <c r="H3816" t="s">
        <v>32</v>
      </c>
      <c r="I3816" t="s">
        <v>100</v>
      </c>
      <c r="J3816">
        <v>5</v>
      </c>
      <c r="K3816">
        <v>5500</v>
      </c>
      <c r="L3816" s="7">
        <f>Sales_Data[[#This Row],[OrderQuantity]] *Sales_Data[[#This Row],[UnitPrice]]</f>
        <v>27500</v>
      </c>
      <c r="M3816" s="7">
        <f>Sales_Data[[#This Row],[UnitPrice]]-Sales_Data[[#This Row],[UnitCost]]</f>
        <v>2000</v>
      </c>
      <c r="N3816" s="7">
        <f>Sales_Data[[#This Row],[Gross Revenue]]-Sales_Data[[#This Row],[Discount Amount ]]</f>
        <v>25500</v>
      </c>
      <c r="O3816" s="7">
        <f>Sales_Data[[#This Row],[OrderQuantity]] *Sales_Data[[#This Row],[UnitCost]]</f>
        <v>17500</v>
      </c>
      <c r="P3816" s="7">
        <f>Sales_Data[[#This Row],[ItemCost]] +Sales_Data[[#This Row],[ShippingCost]]</f>
        <v>18177</v>
      </c>
      <c r="Q3816" s="7">
        <f>Sales_Data[[#This Row],[Gross Revenue]]-Sales_Data[[#This Row],[TotalFinancialCost]]</f>
        <v>9323</v>
      </c>
      <c r="R3816" s="7">
        <f>Sales_Data[[#This Row],[Actul Bill Amount]]-Sales_Data[[#This Row],[ShippingCost]]</f>
        <v>24823</v>
      </c>
      <c r="S3816">
        <v>587</v>
      </c>
      <c r="T3816">
        <v>677</v>
      </c>
      <c r="U3816" t="s">
        <v>41</v>
      </c>
      <c r="V3816">
        <v>3500</v>
      </c>
      <c r="W3816" t="s">
        <v>33</v>
      </c>
      <c r="X3816" t="str">
        <f t="shared" si="119"/>
        <v>Delhi</v>
      </c>
    </row>
    <row r="3817" spans="1:24" x14ac:dyDescent="0.4">
      <c r="A3817">
        <v>103816</v>
      </c>
      <c r="B3817" s="5">
        <v>45997.271527777775</v>
      </c>
      <c r="C3817" s="3" t="str">
        <f>TEXT(Sales_Data[[#This Row],[OrderDate]],"mmmm")</f>
        <v>December</v>
      </c>
      <c r="D3817" s="3" t="str">
        <f t="shared" si="118"/>
        <v>2025</v>
      </c>
      <c r="E3817" t="s">
        <v>19</v>
      </c>
      <c r="F3817" t="s">
        <v>46</v>
      </c>
      <c r="G3817" t="s">
        <v>31</v>
      </c>
      <c r="H3817" t="s">
        <v>16</v>
      </c>
      <c r="I3817" t="s">
        <v>100</v>
      </c>
      <c r="J3817">
        <v>72</v>
      </c>
      <c r="K3817">
        <v>4500</v>
      </c>
      <c r="L3817" s="7">
        <f>Sales_Data[[#This Row],[OrderQuantity]] *Sales_Data[[#This Row],[UnitPrice]]</f>
        <v>324000</v>
      </c>
      <c r="M3817" s="7">
        <f>Sales_Data[[#This Row],[UnitPrice]]-Sales_Data[[#This Row],[UnitCost]]</f>
        <v>1700</v>
      </c>
      <c r="N3817" s="7">
        <f>Sales_Data[[#This Row],[Gross Revenue]]-Sales_Data[[#This Row],[Discount Amount ]]</f>
        <v>322300</v>
      </c>
      <c r="O3817" s="7">
        <f>Sales_Data[[#This Row],[OrderQuantity]] *Sales_Data[[#This Row],[UnitCost]]</f>
        <v>201600</v>
      </c>
      <c r="P3817" s="7">
        <f>Sales_Data[[#This Row],[ItemCost]] +Sales_Data[[#This Row],[ShippingCost]]</f>
        <v>202256.07</v>
      </c>
      <c r="Q3817" s="7">
        <f>Sales_Data[[#This Row],[Gross Revenue]]-Sales_Data[[#This Row],[TotalFinancialCost]]</f>
        <v>121743.93</v>
      </c>
      <c r="R3817" s="7">
        <f>Sales_Data[[#This Row],[Actul Bill Amount]]-Sales_Data[[#This Row],[ShippingCost]]</f>
        <v>321643.93</v>
      </c>
      <c r="S3817">
        <v>394</v>
      </c>
      <c r="T3817">
        <v>656.07</v>
      </c>
      <c r="U3817" t="s">
        <v>47</v>
      </c>
      <c r="V3817">
        <v>2800</v>
      </c>
      <c r="W3817" t="s">
        <v>18</v>
      </c>
      <c r="X3817" t="str">
        <f t="shared" si="119"/>
        <v>Bengaluru</v>
      </c>
    </row>
    <row r="3818" spans="1:24" x14ac:dyDescent="0.4">
      <c r="A3818">
        <v>103817</v>
      </c>
      <c r="B3818" s="5">
        <v>45776.576388888891</v>
      </c>
      <c r="C3818" s="3" t="str">
        <f>TEXT(Sales_Data[[#This Row],[OrderDate]],"mmmm")</f>
        <v>April</v>
      </c>
      <c r="D3818" s="3" t="str">
        <f t="shared" si="118"/>
        <v>2025</v>
      </c>
      <c r="E3818" t="s">
        <v>42</v>
      </c>
      <c r="F3818" t="s">
        <v>55</v>
      </c>
      <c r="G3818" t="s">
        <v>29</v>
      </c>
      <c r="H3818" t="s">
        <v>37</v>
      </c>
      <c r="I3818" t="s">
        <v>100</v>
      </c>
      <c r="J3818">
        <v>71</v>
      </c>
      <c r="K3818">
        <v>1200</v>
      </c>
      <c r="L3818" s="7">
        <f>Sales_Data[[#This Row],[OrderQuantity]] *Sales_Data[[#This Row],[UnitPrice]]</f>
        <v>85200</v>
      </c>
      <c r="M3818" s="7">
        <f>Sales_Data[[#This Row],[UnitPrice]]-Sales_Data[[#This Row],[UnitCost]]</f>
        <v>400</v>
      </c>
      <c r="N3818" s="7">
        <f>Sales_Data[[#This Row],[Gross Revenue]]-Sales_Data[[#This Row],[Discount Amount ]]</f>
        <v>84800</v>
      </c>
      <c r="O3818" s="7">
        <f>Sales_Data[[#This Row],[OrderQuantity]] *Sales_Data[[#This Row],[UnitCost]]</f>
        <v>56800</v>
      </c>
      <c r="P3818" s="7">
        <f>Sales_Data[[#This Row],[ItemCost]] +Sales_Data[[#This Row],[ShippingCost]]</f>
        <v>57577.56</v>
      </c>
      <c r="Q3818" s="7">
        <f>Sales_Data[[#This Row],[Gross Revenue]]-Sales_Data[[#This Row],[TotalFinancialCost]]</f>
        <v>27622.440000000002</v>
      </c>
      <c r="R3818" s="7">
        <f>Sales_Data[[#This Row],[Actul Bill Amount]]-Sales_Data[[#This Row],[ShippingCost]]</f>
        <v>84022.44</v>
      </c>
      <c r="S3818">
        <v>889</v>
      </c>
      <c r="T3818">
        <v>777.56</v>
      </c>
      <c r="U3818" t="s">
        <v>58</v>
      </c>
      <c r="V3818">
        <v>800</v>
      </c>
      <c r="W3818" t="s">
        <v>38</v>
      </c>
      <c r="X3818" t="str">
        <f t="shared" si="119"/>
        <v>Kolkata</v>
      </c>
    </row>
    <row r="3819" spans="1:24" x14ac:dyDescent="0.4">
      <c r="A3819">
        <v>103818</v>
      </c>
      <c r="B3819" s="5">
        <v>45813.777083333334</v>
      </c>
      <c r="C3819" s="3" t="str">
        <f>TEXT(Sales_Data[[#This Row],[OrderDate]],"mmmm")</f>
        <v>June</v>
      </c>
      <c r="D3819" s="3" t="str">
        <f t="shared" si="118"/>
        <v>2025</v>
      </c>
      <c r="E3819" t="s">
        <v>23</v>
      </c>
      <c r="F3819" t="s">
        <v>28</v>
      </c>
      <c r="G3819" t="s">
        <v>31</v>
      </c>
      <c r="H3819" t="s">
        <v>32</v>
      </c>
      <c r="I3819" t="s">
        <v>100</v>
      </c>
      <c r="J3819">
        <v>37</v>
      </c>
      <c r="K3819">
        <v>2500</v>
      </c>
      <c r="L3819" s="7">
        <f>Sales_Data[[#This Row],[OrderQuantity]] *Sales_Data[[#This Row],[UnitPrice]]</f>
        <v>92500</v>
      </c>
      <c r="M3819" s="7">
        <f>Sales_Data[[#This Row],[UnitPrice]]-Sales_Data[[#This Row],[UnitCost]]</f>
        <v>1000</v>
      </c>
      <c r="N3819" s="7">
        <f>Sales_Data[[#This Row],[Gross Revenue]]-Sales_Data[[#This Row],[Discount Amount ]]</f>
        <v>91500</v>
      </c>
      <c r="O3819" s="7">
        <f>Sales_Data[[#This Row],[OrderQuantity]] *Sales_Data[[#This Row],[UnitCost]]</f>
        <v>55500</v>
      </c>
      <c r="P3819" s="7">
        <f>Sales_Data[[#This Row],[ItemCost]] +Sales_Data[[#This Row],[ShippingCost]]</f>
        <v>55733.89</v>
      </c>
      <c r="Q3819" s="7">
        <f>Sales_Data[[#This Row],[Gross Revenue]]-Sales_Data[[#This Row],[TotalFinancialCost]]</f>
        <v>36766.11</v>
      </c>
      <c r="R3819" s="7">
        <f>Sales_Data[[#This Row],[Actul Bill Amount]]-Sales_Data[[#This Row],[ShippingCost]]</f>
        <v>91266.11</v>
      </c>
      <c r="S3819">
        <v>740</v>
      </c>
      <c r="T3819">
        <v>233.89</v>
      </c>
      <c r="U3819" t="s">
        <v>54</v>
      </c>
      <c r="V3819">
        <v>1500</v>
      </c>
      <c r="W3819" t="s">
        <v>33</v>
      </c>
      <c r="X3819" t="str">
        <f t="shared" si="119"/>
        <v>Delhi</v>
      </c>
    </row>
    <row r="3820" spans="1:24" x14ac:dyDescent="0.4">
      <c r="A3820">
        <v>103819</v>
      </c>
      <c r="B3820" s="5">
        <v>45929.771527777775</v>
      </c>
      <c r="C3820" s="3" t="str">
        <f>TEXT(Sales_Data[[#This Row],[OrderDate]],"mmmm")</f>
        <v>September</v>
      </c>
      <c r="D3820" s="3" t="str">
        <f t="shared" si="118"/>
        <v>2025</v>
      </c>
      <c r="E3820" t="s">
        <v>13</v>
      </c>
      <c r="F3820" t="s">
        <v>35</v>
      </c>
      <c r="G3820" t="s">
        <v>29</v>
      </c>
      <c r="H3820" t="s">
        <v>32</v>
      </c>
      <c r="I3820" t="s">
        <v>100</v>
      </c>
      <c r="J3820">
        <v>39</v>
      </c>
      <c r="K3820">
        <v>8500</v>
      </c>
      <c r="L3820" s="7">
        <f>Sales_Data[[#This Row],[OrderQuantity]] *Sales_Data[[#This Row],[UnitPrice]]</f>
        <v>331500</v>
      </c>
      <c r="M3820" s="7">
        <f>Sales_Data[[#This Row],[UnitPrice]]-Sales_Data[[#This Row],[UnitCost]]</f>
        <v>3000</v>
      </c>
      <c r="N3820" s="7">
        <f>Sales_Data[[#This Row],[Gross Revenue]]-Sales_Data[[#This Row],[Discount Amount ]]</f>
        <v>328500</v>
      </c>
      <c r="O3820" s="7">
        <f>Sales_Data[[#This Row],[OrderQuantity]] *Sales_Data[[#This Row],[UnitCost]]</f>
        <v>214500</v>
      </c>
      <c r="P3820" s="7">
        <f>Sales_Data[[#This Row],[ItemCost]] +Sales_Data[[#This Row],[ShippingCost]]</f>
        <v>215341.38</v>
      </c>
      <c r="Q3820" s="7">
        <f>Sales_Data[[#This Row],[Gross Revenue]]-Sales_Data[[#This Row],[TotalFinancialCost]]</f>
        <v>116158.62</v>
      </c>
      <c r="R3820" s="7">
        <f>Sales_Data[[#This Row],[Actul Bill Amount]]-Sales_Data[[#This Row],[ShippingCost]]</f>
        <v>327658.62</v>
      </c>
      <c r="S3820">
        <v>585</v>
      </c>
      <c r="T3820">
        <v>841.38</v>
      </c>
      <c r="U3820" t="s">
        <v>49</v>
      </c>
      <c r="V3820">
        <v>5500</v>
      </c>
      <c r="W3820" t="s">
        <v>33</v>
      </c>
      <c r="X3820" t="str">
        <f t="shared" si="119"/>
        <v>Delhi</v>
      </c>
    </row>
    <row r="3821" spans="1:24" x14ac:dyDescent="0.4">
      <c r="A3821">
        <v>103820</v>
      </c>
      <c r="B3821" s="5">
        <v>45832.018750000003</v>
      </c>
      <c r="C3821" s="3" t="str">
        <f>TEXT(Sales_Data[[#This Row],[OrderDate]],"mmmm")</f>
        <v>June</v>
      </c>
      <c r="D3821" s="3" t="str">
        <f t="shared" si="118"/>
        <v>2025</v>
      </c>
      <c r="E3821" t="s">
        <v>48</v>
      </c>
      <c r="F3821" t="s">
        <v>43</v>
      </c>
      <c r="G3821" t="s">
        <v>15</v>
      </c>
      <c r="H3821" t="s">
        <v>20</v>
      </c>
      <c r="I3821" t="s">
        <v>100</v>
      </c>
      <c r="J3821">
        <v>37</v>
      </c>
      <c r="K3821">
        <v>2800</v>
      </c>
      <c r="L3821" s="7">
        <f>Sales_Data[[#This Row],[OrderQuantity]] *Sales_Data[[#This Row],[UnitPrice]]</f>
        <v>103600</v>
      </c>
      <c r="M3821" s="7">
        <f>Sales_Data[[#This Row],[UnitPrice]]-Sales_Data[[#This Row],[UnitCost]]</f>
        <v>1300</v>
      </c>
      <c r="N3821" s="7">
        <f>Sales_Data[[#This Row],[Gross Revenue]]-Sales_Data[[#This Row],[Discount Amount ]]</f>
        <v>102300</v>
      </c>
      <c r="O3821" s="7">
        <f>Sales_Data[[#This Row],[OrderQuantity]] *Sales_Data[[#This Row],[UnitCost]]</f>
        <v>55500</v>
      </c>
      <c r="P3821" s="7">
        <f>Sales_Data[[#This Row],[ItemCost]] +Sales_Data[[#This Row],[ShippingCost]]</f>
        <v>55992.480000000003</v>
      </c>
      <c r="Q3821" s="7">
        <f>Sales_Data[[#This Row],[Gross Revenue]]-Sales_Data[[#This Row],[TotalFinancialCost]]</f>
        <v>47607.519999999997</v>
      </c>
      <c r="R3821" s="7">
        <f>Sales_Data[[#This Row],[Actul Bill Amount]]-Sales_Data[[#This Row],[ShippingCost]]</f>
        <v>101807.52</v>
      </c>
      <c r="S3821">
        <v>1198</v>
      </c>
      <c r="T3821">
        <v>492.48</v>
      </c>
      <c r="U3821" t="s">
        <v>61</v>
      </c>
      <c r="V3821">
        <v>1500</v>
      </c>
      <c r="W3821" t="s">
        <v>22</v>
      </c>
      <c r="X3821" t="str">
        <f t="shared" si="119"/>
        <v>Nagpur</v>
      </c>
    </row>
    <row r="3822" spans="1:24" x14ac:dyDescent="0.4">
      <c r="A3822">
        <v>103821</v>
      </c>
      <c r="B3822" s="5">
        <v>45761.272916666669</v>
      </c>
      <c r="C3822" s="3" t="str">
        <f>TEXT(Sales_Data[[#This Row],[OrderDate]],"mmmm")</f>
        <v>April</v>
      </c>
      <c r="D3822" s="3" t="str">
        <f t="shared" si="118"/>
        <v>2025</v>
      </c>
      <c r="E3822" t="s">
        <v>19</v>
      </c>
      <c r="F3822" t="s">
        <v>55</v>
      </c>
      <c r="G3822" t="s">
        <v>29</v>
      </c>
      <c r="H3822" t="s">
        <v>20</v>
      </c>
      <c r="I3822" t="s">
        <v>100</v>
      </c>
      <c r="J3822">
        <v>53</v>
      </c>
      <c r="K3822">
        <v>600</v>
      </c>
      <c r="L3822" s="7">
        <f>Sales_Data[[#This Row],[OrderQuantity]] *Sales_Data[[#This Row],[UnitPrice]]</f>
        <v>31800</v>
      </c>
      <c r="M3822" s="7">
        <f>Sales_Data[[#This Row],[UnitPrice]]-Sales_Data[[#This Row],[UnitCost]]</f>
        <v>250</v>
      </c>
      <c r="N3822" s="7">
        <f>Sales_Data[[#This Row],[Gross Revenue]]-Sales_Data[[#This Row],[Discount Amount ]]</f>
        <v>31550</v>
      </c>
      <c r="O3822" s="7">
        <f>Sales_Data[[#This Row],[OrderQuantity]] *Sales_Data[[#This Row],[UnitCost]]</f>
        <v>18550</v>
      </c>
      <c r="P3822" s="7">
        <f>Sales_Data[[#This Row],[ItemCost]] +Sales_Data[[#This Row],[ShippingCost]]</f>
        <v>19908.55</v>
      </c>
      <c r="Q3822" s="7">
        <f>Sales_Data[[#This Row],[Gross Revenue]]-Sales_Data[[#This Row],[TotalFinancialCost]]</f>
        <v>11891.45</v>
      </c>
      <c r="R3822" s="7">
        <f>Sales_Data[[#This Row],[Actul Bill Amount]]-Sales_Data[[#This Row],[ShippingCost]]</f>
        <v>30191.45</v>
      </c>
      <c r="S3822">
        <v>1045</v>
      </c>
      <c r="T3822">
        <v>1358.55</v>
      </c>
      <c r="U3822" t="s">
        <v>57</v>
      </c>
      <c r="V3822">
        <v>350</v>
      </c>
      <c r="W3822" t="s">
        <v>22</v>
      </c>
      <c r="X3822" t="str">
        <f t="shared" si="119"/>
        <v>Nagpur</v>
      </c>
    </row>
    <row r="3823" spans="1:24" x14ac:dyDescent="0.4">
      <c r="A3823">
        <v>103822</v>
      </c>
      <c r="B3823" s="5">
        <v>45749.127083333333</v>
      </c>
      <c r="C3823" s="3" t="str">
        <f>TEXT(Sales_Data[[#This Row],[OrderDate]],"mmmm")</f>
        <v>April</v>
      </c>
      <c r="D3823" s="3" t="str">
        <f t="shared" si="118"/>
        <v>2025</v>
      </c>
      <c r="E3823" t="s">
        <v>34</v>
      </c>
      <c r="F3823" t="s">
        <v>40</v>
      </c>
      <c r="G3823" t="s">
        <v>15</v>
      </c>
      <c r="H3823" t="s">
        <v>25</v>
      </c>
      <c r="I3823" t="s">
        <v>100</v>
      </c>
      <c r="J3823">
        <v>74</v>
      </c>
      <c r="K3823">
        <v>5500</v>
      </c>
      <c r="L3823" s="7">
        <f>Sales_Data[[#This Row],[OrderQuantity]] *Sales_Data[[#This Row],[UnitPrice]]</f>
        <v>407000</v>
      </c>
      <c r="M3823" s="7">
        <f>Sales_Data[[#This Row],[UnitPrice]]-Sales_Data[[#This Row],[UnitCost]]</f>
        <v>2000</v>
      </c>
      <c r="N3823" s="7">
        <f>Sales_Data[[#This Row],[Gross Revenue]]-Sales_Data[[#This Row],[Discount Amount ]]</f>
        <v>405000</v>
      </c>
      <c r="O3823" s="7">
        <f>Sales_Data[[#This Row],[OrderQuantity]] *Sales_Data[[#This Row],[UnitCost]]</f>
        <v>259000</v>
      </c>
      <c r="P3823" s="7">
        <f>Sales_Data[[#This Row],[ItemCost]] +Sales_Data[[#This Row],[ShippingCost]]</f>
        <v>259771.14</v>
      </c>
      <c r="Q3823" s="7">
        <f>Sales_Data[[#This Row],[Gross Revenue]]-Sales_Data[[#This Row],[TotalFinancialCost]]</f>
        <v>147228.85999999999</v>
      </c>
      <c r="R3823" s="7">
        <f>Sales_Data[[#This Row],[Actul Bill Amount]]-Sales_Data[[#This Row],[ShippingCost]]</f>
        <v>404228.86</v>
      </c>
      <c r="S3823">
        <v>395</v>
      </c>
      <c r="T3823">
        <v>771.14</v>
      </c>
      <c r="U3823" t="s">
        <v>41</v>
      </c>
      <c r="V3823">
        <v>3500</v>
      </c>
      <c r="W3823" t="s">
        <v>27</v>
      </c>
      <c r="X3823" t="str">
        <f t="shared" si="119"/>
        <v>Mumbai</v>
      </c>
    </row>
    <row r="3824" spans="1:24" x14ac:dyDescent="0.4">
      <c r="A3824">
        <v>103823</v>
      </c>
      <c r="B3824" s="5">
        <v>45843.841666666667</v>
      </c>
      <c r="C3824" s="3" t="str">
        <f>TEXT(Sales_Data[[#This Row],[OrderDate]],"mmmm")</f>
        <v>July</v>
      </c>
      <c r="D3824" s="3" t="str">
        <f t="shared" si="118"/>
        <v>2025</v>
      </c>
      <c r="E3824" t="s">
        <v>45</v>
      </c>
      <c r="F3824" t="s">
        <v>43</v>
      </c>
      <c r="G3824" t="s">
        <v>29</v>
      </c>
      <c r="H3824" t="s">
        <v>25</v>
      </c>
      <c r="I3824" t="s">
        <v>100</v>
      </c>
      <c r="J3824">
        <v>48</v>
      </c>
      <c r="K3824">
        <v>2800</v>
      </c>
      <c r="L3824" s="7">
        <f>Sales_Data[[#This Row],[OrderQuantity]] *Sales_Data[[#This Row],[UnitPrice]]</f>
        <v>134400</v>
      </c>
      <c r="M3824" s="7">
        <f>Sales_Data[[#This Row],[UnitPrice]]-Sales_Data[[#This Row],[UnitCost]]</f>
        <v>1300</v>
      </c>
      <c r="N3824" s="7">
        <f>Sales_Data[[#This Row],[Gross Revenue]]-Sales_Data[[#This Row],[Discount Amount ]]</f>
        <v>133100</v>
      </c>
      <c r="O3824" s="7">
        <f>Sales_Data[[#This Row],[OrderQuantity]] *Sales_Data[[#This Row],[UnitCost]]</f>
        <v>72000</v>
      </c>
      <c r="P3824" s="7">
        <f>Sales_Data[[#This Row],[ItemCost]] +Sales_Data[[#This Row],[ShippingCost]]</f>
        <v>72338.58</v>
      </c>
      <c r="Q3824" s="7">
        <f>Sales_Data[[#This Row],[Gross Revenue]]-Sales_Data[[#This Row],[TotalFinancialCost]]</f>
        <v>62061.42</v>
      </c>
      <c r="R3824" s="7">
        <f>Sales_Data[[#This Row],[Actul Bill Amount]]-Sales_Data[[#This Row],[ShippingCost]]</f>
        <v>132761.42000000001</v>
      </c>
      <c r="S3824">
        <v>1182</v>
      </c>
      <c r="T3824">
        <v>338.58</v>
      </c>
      <c r="U3824" t="s">
        <v>61</v>
      </c>
      <c r="V3824">
        <v>1500</v>
      </c>
      <c r="W3824" t="s">
        <v>27</v>
      </c>
      <c r="X3824" t="str">
        <f t="shared" si="119"/>
        <v>Mumbai</v>
      </c>
    </row>
    <row r="3825" spans="1:24" x14ac:dyDescent="0.4">
      <c r="A3825">
        <v>103824</v>
      </c>
      <c r="B3825" s="5">
        <v>45940.169444444444</v>
      </c>
      <c r="C3825" s="3" t="str">
        <f>TEXT(Sales_Data[[#This Row],[OrderDate]],"mmmm")</f>
        <v>October</v>
      </c>
      <c r="D3825" s="3" t="str">
        <f t="shared" si="118"/>
        <v>2025</v>
      </c>
      <c r="E3825" t="s">
        <v>42</v>
      </c>
      <c r="F3825" t="s">
        <v>35</v>
      </c>
      <c r="G3825" t="s">
        <v>15</v>
      </c>
      <c r="H3825" t="s">
        <v>37</v>
      </c>
      <c r="I3825" t="s">
        <v>100</v>
      </c>
      <c r="J3825">
        <v>24</v>
      </c>
      <c r="K3825">
        <v>12000</v>
      </c>
      <c r="L3825" s="7">
        <f>Sales_Data[[#This Row],[OrderQuantity]] *Sales_Data[[#This Row],[UnitPrice]]</f>
        <v>288000</v>
      </c>
      <c r="M3825" s="7">
        <f>Sales_Data[[#This Row],[UnitPrice]]-Sales_Data[[#This Row],[UnitCost]]</f>
        <v>4000</v>
      </c>
      <c r="N3825" s="7">
        <f>Sales_Data[[#This Row],[Gross Revenue]]-Sales_Data[[#This Row],[Discount Amount ]]</f>
        <v>284000</v>
      </c>
      <c r="O3825" s="7">
        <f>Sales_Data[[#This Row],[OrderQuantity]] *Sales_Data[[#This Row],[UnitCost]]</f>
        <v>192000</v>
      </c>
      <c r="P3825" s="7">
        <f>Sales_Data[[#This Row],[ItemCost]] +Sales_Data[[#This Row],[ShippingCost]]</f>
        <v>192446.32</v>
      </c>
      <c r="Q3825" s="7">
        <f>Sales_Data[[#This Row],[Gross Revenue]]-Sales_Data[[#This Row],[TotalFinancialCost]]</f>
        <v>95553.68</v>
      </c>
      <c r="R3825" s="7">
        <f>Sales_Data[[#This Row],[Actul Bill Amount]]-Sales_Data[[#This Row],[ShippingCost]]</f>
        <v>283553.68</v>
      </c>
      <c r="S3825">
        <v>750</v>
      </c>
      <c r="T3825">
        <v>446.32</v>
      </c>
      <c r="U3825" t="s">
        <v>36</v>
      </c>
      <c r="V3825">
        <v>8000</v>
      </c>
      <c r="W3825" t="s">
        <v>38</v>
      </c>
      <c r="X3825" t="str">
        <f t="shared" si="119"/>
        <v>Kolkata</v>
      </c>
    </row>
    <row r="3826" spans="1:24" x14ac:dyDescent="0.4">
      <c r="A3826">
        <v>103825</v>
      </c>
      <c r="B3826" s="5">
        <v>45838.490972222222</v>
      </c>
      <c r="C3826" s="3" t="str">
        <f>TEXT(Sales_Data[[#This Row],[OrderDate]],"mmmm")</f>
        <v>June</v>
      </c>
      <c r="D3826" s="3" t="str">
        <f t="shared" si="118"/>
        <v>2025</v>
      </c>
      <c r="E3826" t="s">
        <v>50</v>
      </c>
      <c r="F3826" t="s">
        <v>55</v>
      </c>
      <c r="G3826" t="s">
        <v>29</v>
      </c>
      <c r="H3826" t="s">
        <v>20</v>
      </c>
      <c r="I3826" t="s">
        <v>100</v>
      </c>
      <c r="J3826">
        <v>66</v>
      </c>
      <c r="K3826">
        <v>600</v>
      </c>
      <c r="L3826" s="7">
        <f>Sales_Data[[#This Row],[OrderQuantity]] *Sales_Data[[#This Row],[UnitPrice]]</f>
        <v>39600</v>
      </c>
      <c r="M3826" s="7">
        <f>Sales_Data[[#This Row],[UnitPrice]]-Sales_Data[[#This Row],[UnitCost]]</f>
        <v>250</v>
      </c>
      <c r="N3826" s="7">
        <f>Sales_Data[[#This Row],[Gross Revenue]]-Sales_Data[[#This Row],[Discount Amount ]]</f>
        <v>39350</v>
      </c>
      <c r="O3826" s="7">
        <f>Sales_Data[[#This Row],[OrderQuantity]] *Sales_Data[[#This Row],[UnitCost]]</f>
        <v>23100</v>
      </c>
      <c r="P3826" s="7">
        <f>Sales_Data[[#This Row],[ItemCost]] +Sales_Data[[#This Row],[ShippingCost]]</f>
        <v>23455.439999999999</v>
      </c>
      <c r="Q3826" s="7">
        <f>Sales_Data[[#This Row],[Gross Revenue]]-Sales_Data[[#This Row],[TotalFinancialCost]]</f>
        <v>16144.560000000001</v>
      </c>
      <c r="R3826" s="7">
        <f>Sales_Data[[#This Row],[Actul Bill Amount]]-Sales_Data[[#This Row],[ShippingCost]]</f>
        <v>38994.559999999998</v>
      </c>
      <c r="S3826">
        <v>673</v>
      </c>
      <c r="T3826">
        <v>355.44</v>
      </c>
      <c r="U3826" t="s">
        <v>57</v>
      </c>
      <c r="V3826">
        <v>350</v>
      </c>
      <c r="W3826" t="s">
        <v>22</v>
      </c>
      <c r="X3826" t="str">
        <f t="shared" si="119"/>
        <v>Nagpur</v>
      </c>
    </row>
    <row r="3827" spans="1:24" x14ac:dyDescent="0.4">
      <c r="A3827">
        <v>103826</v>
      </c>
      <c r="B3827" s="5">
        <v>45827.692361111112</v>
      </c>
      <c r="C3827" s="3" t="str">
        <f>TEXT(Sales_Data[[#This Row],[OrderDate]],"mmmm")</f>
        <v>June</v>
      </c>
      <c r="D3827" s="3" t="str">
        <f t="shared" si="118"/>
        <v>2025</v>
      </c>
      <c r="E3827" t="s">
        <v>50</v>
      </c>
      <c r="F3827" t="s">
        <v>14</v>
      </c>
      <c r="G3827" t="s">
        <v>29</v>
      </c>
      <c r="H3827" t="s">
        <v>32</v>
      </c>
      <c r="I3827" t="s">
        <v>100</v>
      </c>
      <c r="J3827">
        <v>11</v>
      </c>
      <c r="K3827">
        <v>6500</v>
      </c>
      <c r="L3827" s="7">
        <f>Sales_Data[[#This Row],[OrderQuantity]] *Sales_Data[[#This Row],[UnitPrice]]</f>
        <v>71500</v>
      </c>
      <c r="M3827" s="7">
        <f>Sales_Data[[#This Row],[UnitPrice]]-Sales_Data[[#This Row],[UnitCost]]</f>
        <v>2300</v>
      </c>
      <c r="N3827" s="7">
        <f>Sales_Data[[#This Row],[Gross Revenue]]-Sales_Data[[#This Row],[Discount Amount ]]</f>
        <v>69200</v>
      </c>
      <c r="O3827" s="7">
        <f>Sales_Data[[#This Row],[OrderQuantity]] *Sales_Data[[#This Row],[UnitCost]]</f>
        <v>46200</v>
      </c>
      <c r="P3827" s="7">
        <f>Sales_Data[[#This Row],[ItemCost]] +Sales_Data[[#This Row],[ShippingCost]]</f>
        <v>49028.66</v>
      </c>
      <c r="Q3827" s="7">
        <f>Sales_Data[[#This Row],[Gross Revenue]]-Sales_Data[[#This Row],[TotalFinancialCost]]</f>
        <v>22471.339999999997</v>
      </c>
      <c r="R3827" s="7">
        <f>Sales_Data[[#This Row],[Actul Bill Amount]]-Sales_Data[[#This Row],[ShippingCost]]</f>
        <v>66371.34</v>
      </c>
      <c r="S3827">
        <v>1070</v>
      </c>
      <c r="T3827">
        <v>2828.66</v>
      </c>
      <c r="U3827" t="s">
        <v>21</v>
      </c>
      <c r="V3827">
        <v>4200</v>
      </c>
      <c r="W3827" t="s">
        <v>33</v>
      </c>
      <c r="X3827" t="str">
        <f t="shared" si="119"/>
        <v>Delhi</v>
      </c>
    </row>
    <row r="3828" spans="1:24" x14ac:dyDescent="0.4">
      <c r="A3828">
        <v>103827</v>
      </c>
      <c r="B3828" s="5">
        <v>45844.213888888888</v>
      </c>
      <c r="C3828" s="3" t="str">
        <f>TEXT(Sales_Data[[#This Row],[OrderDate]],"mmmm")</f>
        <v>July</v>
      </c>
      <c r="D3828" s="3" t="str">
        <f t="shared" si="118"/>
        <v>2025</v>
      </c>
      <c r="E3828" t="s">
        <v>45</v>
      </c>
      <c r="F3828" t="s">
        <v>55</v>
      </c>
      <c r="G3828" t="s">
        <v>15</v>
      </c>
      <c r="H3828" t="s">
        <v>20</v>
      </c>
      <c r="I3828" t="s">
        <v>100</v>
      </c>
      <c r="J3828">
        <v>33</v>
      </c>
      <c r="K3828">
        <v>850</v>
      </c>
      <c r="L3828" s="7">
        <f>Sales_Data[[#This Row],[OrderQuantity]] *Sales_Data[[#This Row],[UnitPrice]]</f>
        <v>28050</v>
      </c>
      <c r="M3828" s="7">
        <f>Sales_Data[[#This Row],[UnitPrice]]-Sales_Data[[#This Row],[UnitCost]]</f>
        <v>300</v>
      </c>
      <c r="N3828" s="7">
        <f>Sales_Data[[#This Row],[Gross Revenue]]-Sales_Data[[#This Row],[Discount Amount ]]</f>
        <v>27750</v>
      </c>
      <c r="O3828" s="7">
        <f>Sales_Data[[#This Row],[OrderQuantity]] *Sales_Data[[#This Row],[UnitCost]]</f>
        <v>18150</v>
      </c>
      <c r="P3828" s="7">
        <f>Sales_Data[[#This Row],[ItemCost]] +Sales_Data[[#This Row],[ShippingCost]]</f>
        <v>19084.05</v>
      </c>
      <c r="Q3828" s="7">
        <f>Sales_Data[[#This Row],[Gross Revenue]]-Sales_Data[[#This Row],[TotalFinancialCost]]</f>
        <v>8965.9500000000007</v>
      </c>
      <c r="R3828" s="7">
        <f>Sales_Data[[#This Row],[Actul Bill Amount]]-Sales_Data[[#This Row],[ShippingCost]]</f>
        <v>26815.95</v>
      </c>
      <c r="S3828">
        <v>1119</v>
      </c>
      <c r="T3828">
        <v>934.05</v>
      </c>
      <c r="U3828" t="s">
        <v>56</v>
      </c>
      <c r="V3828">
        <v>550</v>
      </c>
      <c r="W3828" t="s">
        <v>22</v>
      </c>
      <c r="X3828" t="str">
        <f t="shared" si="119"/>
        <v>Nagpur</v>
      </c>
    </row>
    <row r="3829" spans="1:24" x14ac:dyDescent="0.4">
      <c r="A3829">
        <v>103828</v>
      </c>
      <c r="B3829" s="5">
        <v>45832.990972222222</v>
      </c>
      <c r="C3829" s="3" t="str">
        <f>TEXT(Sales_Data[[#This Row],[OrderDate]],"mmmm")</f>
        <v>June</v>
      </c>
      <c r="D3829" s="3" t="str">
        <f t="shared" si="118"/>
        <v>2025</v>
      </c>
      <c r="E3829" t="s">
        <v>13</v>
      </c>
      <c r="F3829" t="s">
        <v>46</v>
      </c>
      <c r="G3829" t="s">
        <v>15</v>
      </c>
      <c r="H3829" t="s">
        <v>32</v>
      </c>
      <c r="I3829" t="s">
        <v>100</v>
      </c>
      <c r="J3829">
        <v>65</v>
      </c>
      <c r="K3829">
        <v>15000</v>
      </c>
      <c r="L3829" s="7">
        <f>Sales_Data[[#This Row],[OrderQuantity]] *Sales_Data[[#This Row],[UnitPrice]]</f>
        <v>975000</v>
      </c>
      <c r="M3829" s="7">
        <f>Sales_Data[[#This Row],[UnitPrice]]-Sales_Data[[#This Row],[UnitCost]]</f>
        <v>5500</v>
      </c>
      <c r="N3829" s="7">
        <f>Sales_Data[[#This Row],[Gross Revenue]]-Sales_Data[[#This Row],[Discount Amount ]]</f>
        <v>969500</v>
      </c>
      <c r="O3829" s="7">
        <f>Sales_Data[[#This Row],[OrderQuantity]] *Sales_Data[[#This Row],[UnitCost]]</f>
        <v>617500</v>
      </c>
      <c r="P3829" s="7">
        <f>Sales_Data[[#This Row],[ItemCost]] +Sales_Data[[#This Row],[ShippingCost]]</f>
        <v>618288.56000000006</v>
      </c>
      <c r="Q3829" s="7">
        <f>Sales_Data[[#This Row],[Gross Revenue]]-Sales_Data[[#This Row],[TotalFinancialCost]]</f>
        <v>356711.43999999994</v>
      </c>
      <c r="R3829" s="7">
        <f>Sales_Data[[#This Row],[Actul Bill Amount]]-Sales_Data[[#This Row],[ShippingCost]]</f>
        <v>968711.44</v>
      </c>
      <c r="S3829">
        <v>859</v>
      </c>
      <c r="T3829">
        <v>788.56</v>
      </c>
      <c r="U3829" t="s">
        <v>53</v>
      </c>
      <c r="V3829">
        <v>9500</v>
      </c>
      <c r="W3829" t="s">
        <v>33</v>
      </c>
      <c r="X3829" t="str">
        <f t="shared" si="119"/>
        <v>Delhi</v>
      </c>
    </row>
    <row r="3830" spans="1:24" x14ac:dyDescent="0.4">
      <c r="A3830">
        <v>103829</v>
      </c>
      <c r="B3830" s="5">
        <v>45879.650694444441</v>
      </c>
      <c r="C3830" s="3" t="str">
        <f>TEXT(Sales_Data[[#This Row],[OrderDate]],"mmmm")</f>
        <v>August</v>
      </c>
      <c r="D3830" s="3" t="str">
        <f t="shared" si="118"/>
        <v>2025</v>
      </c>
      <c r="E3830" t="s">
        <v>23</v>
      </c>
      <c r="F3830" t="s">
        <v>35</v>
      </c>
      <c r="G3830" t="s">
        <v>15</v>
      </c>
      <c r="H3830" t="s">
        <v>20</v>
      </c>
      <c r="I3830" t="s">
        <v>100</v>
      </c>
      <c r="J3830">
        <v>31</v>
      </c>
      <c r="K3830">
        <v>12000</v>
      </c>
      <c r="L3830" s="7">
        <f>Sales_Data[[#This Row],[OrderQuantity]] *Sales_Data[[#This Row],[UnitPrice]]</f>
        <v>372000</v>
      </c>
      <c r="M3830" s="7">
        <f>Sales_Data[[#This Row],[UnitPrice]]-Sales_Data[[#This Row],[UnitCost]]</f>
        <v>4000</v>
      </c>
      <c r="N3830" s="7">
        <f>Sales_Data[[#This Row],[Gross Revenue]]-Sales_Data[[#This Row],[Discount Amount ]]</f>
        <v>368000</v>
      </c>
      <c r="O3830" s="7">
        <f>Sales_Data[[#This Row],[OrderQuantity]] *Sales_Data[[#This Row],[UnitCost]]</f>
        <v>248000</v>
      </c>
      <c r="P3830" s="7">
        <f>Sales_Data[[#This Row],[ItemCost]] +Sales_Data[[#This Row],[ShippingCost]]</f>
        <v>248988.06</v>
      </c>
      <c r="Q3830" s="7">
        <f>Sales_Data[[#This Row],[Gross Revenue]]-Sales_Data[[#This Row],[TotalFinancialCost]]</f>
        <v>123011.94</v>
      </c>
      <c r="R3830" s="7">
        <f>Sales_Data[[#This Row],[Actul Bill Amount]]-Sales_Data[[#This Row],[ShippingCost]]</f>
        <v>367011.94</v>
      </c>
      <c r="S3830">
        <v>1166</v>
      </c>
      <c r="T3830">
        <v>988.06</v>
      </c>
      <c r="U3830" t="s">
        <v>36</v>
      </c>
      <c r="V3830">
        <v>8000</v>
      </c>
      <c r="W3830" t="s">
        <v>22</v>
      </c>
      <c r="X3830" t="str">
        <f t="shared" si="119"/>
        <v>Nagpur</v>
      </c>
    </row>
    <row r="3831" spans="1:24" x14ac:dyDescent="0.4">
      <c r="A3831">
        <v>103830</v>
      </c>
      <c r="B3831" s="5">
        <v>45890.010416666664</v>
      </c>
      <c r="C3831" s="3" t="str">
        <f>TEXT(Sales_Data[[#This Row],[OrderDate]],"mmmm")</f>
        <v>August</v>
      </c>
      <c r="D3831" s="3" t="str">
        <f t="shared" si="118"/>
        <v>2025</v>
      </c>
      <c r="E3831" t="s">
        <v>39</v>
      </c>
      <c r="F3831" t="s">
        <v>43</v>
      </c>
      <c r="G3831" t="s">
        <v>31</v>
      </c>
      <c r="H3831" t="s">
        <v>16</v>
      </c>
      <c r="I3831" t="s">
        <v>100</v>
      </c>
      <c r="J3831">
        <v>59</v>
      </c>
      <c r="K3831">
        <v>4500</v>
      </c>
      <c r="L3831" s="7">
        <f>Sales_Data[[#This Row],[OrderQuantity]] *Sales_Data[[#This Row],[UnitPrice]]</f>
        <v>265500</v>
      </c>
      <c r="M3831" s="7">
        <f>Sales_Data[[#This Row],[UnitPrice]]-Sales_Data[[#This Row],[UnitCost]]</f>
        <v>2000</v>
      </c>
      <c r="N3831" s="7">
        <f>Sales_Data[[#This Row],[Gross Revenue]]-Sales_Data[[#This Row],[Discount Amount ]]</f>
        <v>263500</v>
      </c>
      <c r="O3831" s="7">
        <f>Sales_Data[[#This Row],[OrderQuantity]] *Sales_Data[[#This Row],[UnitCost]]</f>
        <v>147500</v>
      </c>
      <c r="P3831" s="7">
        <f>Sales_Data[[#This Row],[ItemCost]] +Sales_Data[[#This Row],[ShippingCost]]</f>
        <v>148146.54</v>
      </c>
      <c r="Q3831" s="7">
        <f>Sales_Data[[#This Row],[Gross Revenue]]-Sales_Data[[#This Row],[TotalFinancialCost]]</f>
        <v>117353.45999999999</v>
      </c>
      <c r="R3831" s="7">
        <f>Sales_Data[[#This Row],[Actul Bill Amount]]-Sales_Data[[#This Row],[ShippingCost]]</f>
        <v>262853.46000000002</v>
      </c>
      <c r="S3831">
        <v>1127</v>
      </c>
      <c r="T3831">
        <v>646.54</v>
      </c>
      <c r="U3831" t="s">
        <v>44</v>
      </c>
      <c r="V3831">
        <v>2500</v>
      </c>
      <c r="W3831" t="s">
        <v>18</v>
      </c>
      <c r="X3831" t="str">
        <f t="shared" si="119"/>
        <v>Bengaluru</v>
      </c>
    </row>
    <row r="3832" spans="1:24" x14ac:dyDescent="0.4">
      <c r="A3832">
        <v>103831</v>
      </c>
      <c r="B3832" s="5">
        <v>45819.473611111112</v>
      </c>
      <c r="C3832" s="3" t="str">
        <f>TEXT(Sales_Data[[#This Row],[OrderDate]],"mmmm")</f>
        <v>June</v>
      </c>
      <c r="D3832" s="3" t="str">
        <f t="shared" si="118"/>
        <v>2025</v>
      </c>
      <c r="E3832" t="s">
        <v>19</v>
      </c>
      <c r="F3832" t="s">
        <v>40</v>
      </c>
      <c r="G3832" t="s">
        <v>29</v>
      </c>
      <c r="H3832" t="s">
        <v>16</v>
      </c>
      <c r="I3832" t="s">
        <v>100</v>
      </c>
      <c r="J3832">
        <v>21</v>
      </c>
      <c r="K3832">
        <v>5500</v>
      </c>
      <c r="L3832" s="7">
        <f>Sales_Data[[#This Row],[OrderQuantity]] *Sales_Data[[#This Row],[UnitPrice]]</f>
        <v>115500</v>
      </c>
      <c r="M3832" s="7">
        <f>Sales_Data[[#This Row],[UnitPrice]]-Sales_Data[[#This Row],[UnitCost]]</f>
        <v>2000</v>
      </c>
      <c r="N3832" s="7">
        <f>Sales_Data[[#This Row],[Gross Revenue]]-Sales_Data[[#This Row],[Discount Amount ]]</f>
        <v>113500</v>
      </c>
      <c r="O3832" s="7">
        <f>Sales_Data[[#This Row],[OrderQuantity]] *Sales_Data[[#This Row],[UnitCost]]</f>
        <v>73500</v>
      </c>
      <c r="P3832" s="7">
        <f>Sales_Data[[#This Row],[ItemCost]] +Sales_Data[[#This Row],[ShippingCost]]</f>
        <v>73944.850000000006</v>
      </c>
      <c r="Q3832" s="7">
        <f>Sales_Data[[#This Row],[Gross Revenue]]-Sales_Data[[#This Row],[TotalFinancialCost]]</f>
        <v>41555.149999999994</v>
      </c>
      <c r="R3832" s="7">
        <f>Sales_Data[[#This Row],[Actul Bill Amount]]-Sales_Data[[#This Row],[ShippingCost]]</f>
        <v>113055.15</v>
      </c>
      <c r="S3832">
        <v>732</v>
      </c>
      <c r="T3832">
        <v>444.85</v>
      </c>
      <c r="U3832" t="s">
        <v>41</v>
      </c>
      <c r="V3832">
        <v>3500</v>
      </c>
      <c r="W3832" t="s">
        <v>18</v>
      </c>
      <c r="X3832" t="str">
        <f t="shared" si="119"/>
        <v>Bengaluru</v>
      </c>
    </row>
    <row r="3833" spans="1:24" x14ac:dyDescent="0.4">
      <c r="A3833">
        <v>103832</v>
      </c>
      <c r="B3833" s="5">
        <v>45791.581250000003</v>
      </c>
      <c r="C3833" s="3" t="str">
        <f>TEXT(Sales_Data[[#This Row],[OrderDate]],"mmmm")</f>
        <v>May</v>
      </c>
      <c r="D3833" s="3" t="str">
        <f t="shared" si="118"/>
        <v>2025</v>
      </c>
      <c r="E3833" t="s">
        <v>19</v>
      </c>
      <c r="F3833" t="s">
        <v>28</v>
      </c>
      <c r="G3833" t="s">
        <v>29</v>
      </c>
      <c r="H3833" t="s">
        <v>16</v>
      </c>
      <c r="I3833" t="s">
        <v>100</v>
      </c>
      <c r="J3833">
        <v>92</v>
      </c>
      <c r="K3833">
        <v>450</v>
      </c>
      <c r="L3833" s="7">
        <f>Sales_Data[[#This Row],[OrderQuantity]] *Sales_Data[[#This Row],[UnitPrice]]</f>
        <v>41400</v>
      </c>
      <c r="M3833" s="7">
        <f>Sales_Data[[#This Row],[UnitPrice]]-Sales_Data[[#This Row],[UnitCost]]</f>
        <v>250</v>
      </c>
      <c r="N3833" s="7">
        <f>Sales_Data[[#This Row],[Gross Revenue]]-Sales_Data[[#This Row],[Discount Amount ]]</f>
        <v>41150</v>
      </c>
      <c r="O3833" s="7">
        <f>Sales_Data[[#This Row],[OrderQuantity]] *Sales_Data[[#This Row],[UnitCost]]</f>
        <v>18400</v>
      </c>
      <c r="P3833" s="7">
        <f>Sales_Data[[#This Row],[ItemCost]] +Sales_Data[[#This Row],[ShippingCost]]</f>
        <v>19283.62</v>
      </c>
      <c r="Q3833" s="7">
        <f>Sales_Data[[#This Row],[Gross Revenue]]-Sales_Data[[#This Row],[TotalFinancialCost]]</f>
        <v>22116.38</v>
      </c>
      <c r="R3833" s="7">
        <f>Sales_Data[[#This Row],[Actul Bill Amount]]-Sales_Data[[#This Row],[ShippingCost]]</f>
        <v>40266.379999999997</v>
      </c>
      <c r="S3833">
        <v>937</v>
      </c>
      <c r="T3833">
        <v>883.62</v>
      </c>
      <c r="U3833" t="s">
        <v>30</v>
      </c>
      <c r="V3833">
        <v>200</v>
      </c>
      <c r="W3833" t="s">
        <v>18</v>
      </c>
      <c r="X3833" t="str">
        <f t="shared" si="119"/>
        <v>Bengaluru</v>
      </c>
    </row>
    <row r="3834" spans="1:24" x14ac:dyDescent="0.4">
      <c r="A3834">
        <v>103833</v>
      </c>
      <c r="B3834" s="5">
        <v>45881.963194444441</v>
      </c>
      <c r="C3834" s="3" t="str">
        <f>TEXT(Sales_Data[[#This Row],[OrderDate]],"mmmm")</f>
        <v>August</v>
      </c>
      <c r="D3834" s="3" t="str">
        <f t="shared" si="118"/>
        <v>2025</v>
      </c>
      <c r="E3834" t="s">
        <v>50</v>
      </c>
      <c r="F3834" t="s">
        <v>35</v>
      </c>
      <c r="G3834" t="s">
        <v>31</v>
      </c>
      <c r="H3834" t="s">
        <v>32</v>
      </c>
      <c r="I3834" t="s">
        <v>100</v>
      </c>
      <c r="J3834">
        <v>41</v>
      </c>
      <c r="K3834">
        <v>8500</v>
      </c>
      <c r="L3834" s="7">
        <f>Sales_Data[[#This Row],[OrderQuantity]] *Sales_Data[[#This Row],[UnitPrice]]</f>
        <v>348500</v>
      </c>
      <c r="M3834" s="7">
        <f>Sales_Data[[#This Row],[UnitPrice]]-Sales_Data[[#This Row],[UnitCost]]</f>
        <v>3000</v>
      </c>
      <c r="N3834" s="7">
        <f>Sales_Data[[#This Row],[Gross Revenue]]-Sales_Data[[#This Row],[Discount Amount ]]</f>
        <v>345500</v>
      </c>
      <c r="O3834" s="7">
        <f>Sales_Data[[#This Row],[OrderQuantity]] *Sales_Data[[#This Row],[UnitCost]]</f>
        <v>225500</v>
      </c>
      <c r="P3834" s="7">
        <f>Sales_Data[[#This Row],[ItemCost]] +Sales_Data[[#This Row],[ShippingCost]]</f>
        <v>226306.8</v>
      </c>
      <c r="Q3834" s="7">
        <f>Sales_Data[[#This Row],[Gross Revenue]]-Sales_Data[[#This Row],[TotalFinancialCost]]</f>
        <v>122193.20000000001</v>
      </c>
      <c r="R3834" s="7">
        <f>Sales_Data[[#This Row],[Actul Bill Amount]]-Sales_Data[[#This Row],[ShippingCost]]</f>
        <v>344693.2</v>
      </c>
      <c r="S3834">
        <v>1046</v>
      </c>
      <c r="T3834">
        <v>806.8</v>
      </c>
      <c r="U3834" t="s">
        <v>49</v>
      </c>
      <c r="V3834">
        <v>5500</v>
      </c>
      <c r="W3834" t="s">
        <v>33</v>
      </c>
      <c r="X3834" t="str">
        <f t="shared" si="119"/>
        <v>Delhi</v>
      </c>
    </row>
    <row r="3835" spans="1:24" x14ac:dyDescent="0.4">
      <c r="A3835">
        <v>103834</v>
      </c>
      <c r="B3835" s="5">
        <v>45810.240972222222</v>
      </c>
      <c r="C3835" s="3" t="str">
        <f>TEXT(Sales_Data[[#This Row],[OrderDate]],"mmmm")</f>
        <v>June</v>
      </c>
      <c r="D3835" s="3" t="str">
        <f t="shared" si="118"/>
        <v>2025</v>
      </c>
      <c r="E3835" t="s">
        <v>23</v>
      </c>
      <c r="F3835" t="s">
        <v>24</v>
      </c>
      <c r="G3835" t="s">
        <v>31</v>
      </c>
      <c r="H3835" t="s">
        <v>32</v>
      </c>
      <c r="I3835" t="s">
        <v>100</v>
      </c>
      <c r="J3835">
        <v>63</v>
      </c>
      <c r="K3835">
        <v>45000</v>
      </c>
      <c r="L3835" s="7">
        <f>Sales_Data[[#This Row],[OrderQuantity]] *Sales_Data[[#This Row],[UnitPrice]]</f>
        <v>2835000</v>
      </c>
      <c r="M3835" s="7">
        <f>Sales_Data[[#This Row],[UnitPrice]]-Sales_Data[[#This Row],[UnitCost]]</f>
        <v>13000</v>
      </c>
      <c r="N3835" s="7">
        <f>Sales_Data[[#This Row],[Gross Revenue]]-Sales_Data[[#This Row],[Discount Amount ]]</f>
        <v>2822000</v>
      </c>
      <c r="O3835" s="7">
        <f>Sales_Data[[#This Row],[OrderQuantity]] *Sales_Data[[#This Row],[UnitCost]]</f>
        <v>2016000</v>
      </c>
      <c r="P3835" s="7">
        <f>Sales_Data[[#This Row],[ItemCost]] +Sales_Data[[#This Row],[ShippingCost]]</f>
        <v>2016153.52</v>
      </c>
      <c r="Q3835" s="7">
        <f>Sales_Data[[#This Row],[Gross Revenue]]-Sales_Data[[#This Row],[TotalFinancialCost]]</f>
        <v>818846.48</v>
      </c>
      <c r="R3835" s="7">
        <f>Sales_Data[[#This Row],[Actul Bill Amount]]-Sales_Data[[#This Row],[ShippingCost]]</f>
        <v>2821846.48</v>
      </c>
      <c r="S3835">
        <v>1006</v>
      </c>
      <c r="T3835">
        <v>153.52000000000001</v>
      </c>
      <c r="U3835" t="s">
        <v>26</v>
      </c>
      <c r="V3835">
        <v>32000</v>
      </c>
      <c r="W3835" t="s">
        <v>33</v>
      </c>
      <c r="X3835" t="str">
        <f t="shared" si="119"/>
        <v>Delhi</v>
      </c>
    </row>
    <row r="3836" spans="1:24" x14ac:dyDescent="0.4">
      <c r="A3836">
        <v>103835</v>
      </c>
      <c r="B3836" s="5">
        <v>45690.356944444444</v>
      </c>
      <c r="C3836" s="3" t="str">
        <f>TEXT(Sales_Data[[#This Row],[OrderDate]],"mmmm")</f>
        <v>February</v>
      </c>
      <c r="D3836" s="3" t="str">
        <f t="shared" si="118"/>
        <v>2025</v>
      </c>
      <c r="E3836" t="s">
        <v>23</v>
      </c>
      <c r="F3836" t="s">
        <v>55</v>
      </c>
      <c r="G3836" t="s">
        <v>15</v>
      </c>
      <c r="H3836" t="s">
        <v>25</v>
      </c>
      <c r="I3836" t="s">
        <v>100</v>
      </c>
      <c r="J3836">
        <v>3</v>
      </c>
      <c r="K3836">
        <v>600</v>
      </c>
      <c r="L3836" s="7">
        <f>Sales_Data[[#This Row],[OrderQuantity]] *Sales_Data[[#This Row],[UnitPrice]]</f>
        <v>1800</v>
      </c>
      <c r="M3836" s="7">
        <f>Sales_Data[[#This Row],[UnitPrice]]-Sales_Data[[#This Row],[UnitCost]]</f>
        <v>250</v>
      </c>
      <c r="N3836" s="7">
        <f>Sales_Data[[#This Row],[Gross Revenue]]-Sales_Data[[#This Row],[Discount Amount ]]</f>
        <v>1550</v>
      </c>
      <c r="O3836" s="7">
        <f>Sales_Data[[#This Row],[OrderQuantity]] *Sales_Data[[#This Row],[UnitCost]]</f>
        <v>1050</v>
      </c>
      <c r="P3836" s="7">
        <f>Sales_Data[[#This Row],[ItemCost]] +Sales_Data[[#This Row],[ShippingCost]]</f>
        <v>2034.92</v>
      </c>
      <c r="Q3836" s="7">
        <f>Sales_Data[[#This Row],[Gross Revenue]]-Sales_Data[[#This Row],[TotalFinancialCost]]</f>
        <v>-234.92000000000007</v>
      </c>
      <c r="R3836" s="7">
        <f>Sales_Data[[#This Row],[Actul Bill Amount]]-Sales_Data[[#This Row],[ShippingCost]]</f>
        <v>565.08000000000004</v>
      </c>
      <c r="S3836">
        <v>419</v>
      </c>
      <c r="T3836">
        <v>984.92</v>
      </c>
      <c r="U3836" t="s">
        <v>57</v>
      </c>
      <c r="V3836">
        <v>350</v>
      </c>
      <c r="W3836" t="s">
        <v>27</v>
      </c>
      <c r="X3836" t="str">
        <f t="shared" si="119"/>
        <v>Mumbai</v>
      </c>
    </row>
    <row r="3837" spans="1:24" x14ac:dyDescent="0.4">
      <c r="A3837">
        <v>103836</v>
      </c>
      <c r="B3837" s="5">
        <v>45712.776388888888</v>
      </c>
      <c r="C3837" s="3" t="str">
        <f>TEXT(Sales_Data[[#This Row],[OrderDate]],"mmmm")</f>
        <v>February</v>
      </c>
      <c r="D3837" s="3" t="str">
        <f t="shared" si="118"/>
        <v>2025</v>
      </c>
      <c r="E3837" t="s">
        <v>50</v>
      </c>
      <c r="F3837" t="s">
        <v>24</v>
      </c>
      <c r="G3837" t="s">
        <v>15</v>
      </c>
      <c r="H3837" t="s">
        <v>25</v>
      </c>
      <c r="I3837" t="s">
        <v>100</v>
      </c>
      <c r="J3837">
        <v>3</v>
      </c>
      <c r="K3837">
        <v>25000</v>
      </c>
      <c r="L3837" s="7">
        <f>Sales_Data[[#This Row],[OrderQuantity]] *Sales_Data[[#This Row],[UnitPrice]]</f>
        <v>75000</v>
      </c>
      <c r="M3837" s="7">
        <f>Sales_Data[[#This Row],[UnitPrice]]-Sales_Data[[#This Row],[UnitCost]]</f>
        <v>7000</v>
      </c>
      <c r="N3837" s="7">
        <f>Sales_Data[[#This Row],[Gross Revenue]]-Sales_Data[[#This Row],[Discount Amount ]]</f>
        <v>68000</v>
      </c>
      <c r="O3837" s="7">
        <f>Sales_Data[[#This Row],[OrderQuantity]] *Sales_Data[[#This Row],[UnitCost]]</f>
        <v>54000</v>
      </c>
      <c r="P3837" s="7">
        <f>Sales_Data[[#This Row],[ItemCost]] +Sales_Data[[#This Row],[ShippingCost]]</f>
        <v>55047.75</v>
      </c>
      <c r="Q3837" s="7">
        <f>Sales_Data[[#This Row],[Gross Revenue]]-Sales_Data[[#This Row],[TotalFinancialCost]]</f>
        <v>19952.25</v>
      </c>
      <c r="R3837" s="7">
        <f>Sales_Data[[#This Row],[Actul Bill Amount]]-Sales_Data[[#This Row],[ShippingCost]]</f>
        <v>66952.25</v>
      </c>
      <c r="S3837">
        <v>961</v>
      </c>
      <c r="T3837">
        <v>1047.75</v>
      </c>
      <c r="U3837" t="s">
        <v>60</v>
      </c>
      <c r="V3837">
        <v>18000</v>
      </c>
      <c r="W3837" t="s">
        <v>27</v>
      </c>
      <c r="X3837" t="str">
        <f t="shared" si="119"/>
        <v>Mumbai</v>
      </c>
    </row>
    <row r="3838" spans="1:24" x14ac:dyDescent="0.4">
      <c r="A3838">
        <v>103837</v>
      </c>
      <c r="B3838" s="5">
        <v>45664.791666666664</v>
      </c>
      <c r="C3838" s="3" t="str">
        <f>TEXT(Sales_Data[[#This Row],[OrderDate]],"mmmm")</f>
        <v>January</v>
      </c>
      <c r="D3838" s="3" t="str">
        <f t="shared" si="118"/>
        <v>2025</v>
      </c>
      <c r="E3838" t="s">
        <v>23</v>
      </c>
      <c r="F3838" t="s">
        <v>24</v>
      </c>
      <c r="G3838" t="s">
        <v>29</v>
      </c>
      <c r="H3838" t="s">
        <v>20</v>
      </c>
      <c r="I3838" t="s">
        <v>100</v>
      </c>
      <c r="J3838">
        <v>26</v>
      </c>
      <c r="K3838">
        <v>25000</v>
      </c>
      <c r="L3838" s="7">
        <f>Sales_Data[[#This Row],[OrderQuantity]] *Sales_Data[[#This Row],[UnitPrice]]</f>
        <v>650000</v>
      </c>
      <c r="M3838" s="7">
        <f>Sales_Data[[#This Row],[UnitPrice]]-Sales_Data[[#This Row],[UnitCost]]</f>
        <v>7000</v>
      </c>
      <c r="N3838" s="7">
        <f>Sales_Data[[#This Row],[Gross Revenue]]-Sales_Data[[#This Row],[Discount Amount ]]</f>
        <v>643000</v>
      </c>
      <c r="O3838" s="7">
        <f>Sales_Data[[#This Row],[OrderQuantity]] *Sales_Data[[#This Row],[UnitCost]]</f>
        <v>468000</v>
      </c>
      <c r="P3838" s="7">
        <f>Sales_Data[[#This Row],[ItemCost]] +Sales_Data[[#This Row],[ShippingCost]]</f>
        <v>468149.88</v>
      </c>
      <c r="Q3838" s="7">
        <f>Sales_Data[[#This Row],[Gross Revenue]]-Sales_Data[[#This Row],[TotalFinancialCost]]</f>
        <v>181850.12</v>
      </c>
      <c r="R3838" s="7">
        <f>Sales_Data[[#This Row],[Actul Bill Amount]]-Sales_Data[[#This Row],[ShippingCost]]</f>
        <v>642850.12</v>
      </c>
      <c r="S3838">
        <v>354</v>
      </c>
      <c r="T3838">
        <v>149.88</v>
      </c>
      <c r="U3838" t="s">
        <v>60</v>
      </c>
      <c r="V3838">
        <v>18000</v>
      </c>
      <c r="W3838" t="s">
        <v>22</v>
      </c>
      <c r="X3838" t="str">
        <f t="shared" si="119"/>
        <v>Nagpur</v>
      </c>
    </row>
    <row r="3839" spans="1:24" x14ac:dyDescent="0.4">
      <c r="A3839">
        <v>103838</v>
      </c>
      <c r="B3839" s="5">
        <v>45901.100694444445</v>
      </c>
      <c r="C3839" s="3" t="str">
        <f>TEXT(Sales_Data[[#This Row],[OrderDate]],"mmmm")</f>
        <v>September</v>
      </c>
      <c r="D3839" s="3" t="str">
        <f t="shared" si="118"/>
        <v>2025</v>
      </c>
      <c r="E3839" t="s">
        <v>19</v>
      </c>
      <c r="F3839" t="s">
        <v>14</v>
      </c>
      <c r="G3839" t="s">
        <v>15</v>
      </c>
      <c r="H3839" t="s">
        <v>25</v>
      </c>
      <c r="I3839" t="s">
        <v>100</v>
      </c>
      <c r="J3839">
        <v>99</v>
      </c>
      <c r="K3839">
        <v>6500</v>
      </c>
      <c r="L3839" s="7">
        <f>Sales_Data[[#This Row],[OrderQuantity]] *Sales_Data[[#This Row],[UnitPrice]]</f>
        <v>643500</v>
      </c>
      <c r="M3839" s="7">
        <f>Sales_Data[[#This Row],[UnitPrice]]-Sales_Data[[#This Row],[UnitCost]]</f>
        <v>2300</v>
      </c>
      <c r="N3839" s="7">
        <f>Sales_Data[[#This Row],[Gross Revenue]]-Sales_Data[[#This Row],[Discount Amount ]]</f>
        <v>641200</v>
      </c>
      <c r="O3839" s="7">
        <f>Sales_Data[[#This Row],[OrderQuantity]] *Sales_Data[[#This Row],[UnitCost]]</f>
        <v>415800</v>
      </c>
      <c r="P3839" s="7">
        <f>Sales_Data[[#This Row],[ItemCost]] +Sales_Data[[#This Row],[ShippingCost]]</f>
        <v>416087.28</v>
      </c>
      <c r="Q3839" s="7">
        <f>Sales_Data[[#This Row],[Gross Revenue]]-Sales_Data[[#This Row],[TotalFinancialCost]]</f>
        <v>227412.71999999997</v>
      </c>
      <c r="R3839" s="7">
        <f>Sales_Data[[#This Row],[Actul Bill Amount]]-Sales_Data[[#This Row],[ShippingCost]]</f>
        <v>640912.72</v>
      </c>
      <c r="S3839">
        <v>321</v>
      </c>
      <c r="T3839">
        <v>287.27999999999997</v>
      </c>
      <c r="U3839" t="s">
        <v>21</v>
      </c>
      <c r="V3839">
        <v>4200</v>
      </c>
      <c r="W3839" t="s">
        <v>27</v>
      </c>
      <c r="X3839" t="str">
        <f t="shared" si="119"/>
        <v>Mumbai</v>
      </c>
    </row>
    <row r="3840" spans="1:24" x14ac:dyDescent="0.4">
      <c r="A3840">
        <v>103839</v>
      </c>
      <c r="B3840" s="5">
        <v>45970.852777777778</v>
      </c>
      <c r="C3840" s="3" t="str">
        <f>TEXT(Sales_Data[[#This Row],[OrderDate]],"mmmm")</f>
        <v>November</v>
      </c>
      <c r="D3840" s="3" t="str">
        <f t="shared" si="118"/>
        <v>2025</v>
      </c>
      <c r="E3840" t="s">
        <v>45</v>
      </c>
      <c r="F3840" t="s">
        <v>14</v>
      </c>
      <c r="G3840" t="s">
        <v>29</v>
      </c>
      <c r="H3840" t="s">
        <v>20</v>
      </c>
      <c r="I3840" t="s">
        <v>100</v>
      </c>
      <c r="J3840">
        <v>16</v>
      </c>
      <c r="K3840">
        <v>3200</v>
      </c>
      <c r="L3840" s="7">
        <f>Sales_Data[[#This Row],[OrderQuantity]] *Sales_Data[[#This Row],[UnitPrice]]</f>
        <v>51200</v>
      </c>
      <c r="M3840" s="7">
        <f>Sales_Data[[#This Row],[UnitPrice]]-Sales_Data[[#This Row],[UnitCost]]</f>
        <v>1200</v>
      </c>
      <c r="N3840" s="7">
        <f>Sales_Data[[#This Row],[Gross Revenue]]-Sales_Data[[#This Row],[Discount Amount ]]</f>
        <v>50000</v>
      </c>
      <c r="O3840" s="7">
        <f>Sales_Data[[#This Row],[OrderQuantity]] *Sales_Data[[#This Row],[UnitCost]]</f>
        <v>32000</v>
      </c>
      <c r="P3840" s="7">
        <f>Sales_Data[[#This Row],[ItemCost]] +Sales_Data[[#This Row],[ShippingCost]]</f>
        <v>33028.699999999997</v>
      </c>
      <c r="Q3840" s="7">
        <f>Sales_Data[[#This Row],[Gross Revenue]]-Sales_Data[[#This Row],[TotalFinancialCost]]</f>
        <v>18171.300000000003</v>
      </c>
      <c r="R3840" s="7">
        <f>Sales_Data[[#This Row],[Actul Bill Amount]]-Sales_Data[[#This Row],[ShippingCost]]</f>
        <v>48971.3</v>
      </c>
      <c r="S3840">
        <v>1006</v>
      </c>
      <c r="T3840">
        <v>1028.7</v>
      </c>
      <c r="U3840" t="s">
        <v>17</v>
      </c>
      <c r="V3840">
        <v>2000</v>
      </c>
      <c r="W3840" t="s">
        <v>22</v>
      </c>
      <c r="X3840" t="str">
        <f t="shared" si="119"/>
        <v>Nagpur</v>
      </c>
    </row>
    <row r="3841" spans="1:24" x14ac:dyDescent="0.4">
      <c r="A3841">
        <v>103840</v>
      </c>
      <c r="B3841" s="5">
        <v>45783.444444444445</v>
      </c>
      <c r="C3841" s="3" t="str">
        <f>TEXT(Sales_Data[[#This Row],[OrderDate]],"mmmm")</f>
        <v>May</v>
      </c>
      <c r="D3841" s="3" t="str">
        <f t="shared" si="118"/>
        <v>2025</v>
      </c>
      <c r="E3841" t="s">
        <v>45</v>
      </c>
      <c r="F3841" t="s">
        <v>14</v>
      </c>
      <c r="G3841" t="s">
        <v>15</v>
      </c>
      <c r="H3841" t="s">
        <v>32</v>
      </c>
      <c r="I3841" t="s">
        <v>100</v>
      </c>
      <c r="J3841">
        <v>95</v>
      </c>
      <c r="K3841">
        <v>6500</v>
      </c>
      <c r="L3841" s="7">
        <f>Sales_Data[[#This Row],[OrderQuantity]] *Sales_Data[[#This Row],[UnitPrice]]</f>
        <v>617500</v>
      </c>
      <c r="M3841" s="7">
        <f>Sales_Data[[#This Row],[UnitPrice]]-Sales_Data[[#This Row],[UnitCost]]</f>
        <v>2300</v>
      </c>
      <c r="N3841" s="7">
        <f>Sales_Data[[#This Row],[Gross Revenue]]-Sales_Data[[#This Row],[Discount Amount ]]</f>
        <v>615200</v>
      </c>
      <c r="O3841" s="7">
        <f>Sales_Data[[#This Row],[OrderQuantity]] *Sales_Data[[#This Row],[UnitCost]]</f>
        <v>399000</v>
      </c>
      <c r="P3841" s="7">
        <f>Sales_Data[[#This Row],[ItemCost]] +Sales_Data[[#This Row],[ShippingCost]]</f>
        <v>399563.22</v>
      </c>
      <c r="Q3841" s="7">
        <f>Sales_Data[[#This Row],[Gross Revenue]]-Sales_Data[[#This Row],[TotalFinancialCost]]</f>
        <v>217936.78000000003</v>
      </c>
      <c r="R3841" s="7">
        <f>Sales_Data[[#This Row],[Actul Bill Amount]]-Sales_Data[[#This Row],[ShippingCost]]</f>
        <v>614636.78</v>
      </c>
      <c r="S3841">
        <v>618</v>
      </c>
      <c r="T3841">
        <v>563.22</v>
      </c>
      <c r="U3841" t="s">
        <v>21</v>
      </c>
      <c r="V3841">
        <v>4200</v>
      </c>
      <c r="W3841" t="s">
        <v>33</v>
      </c>
      <c r="X3841" t="str">
        <f t="shared" si="119"/>
        <v>Delhi</v>
      </c>
    </row>
    <row r="3842" spans="1:24" x14ac:dyDescent="0.4">
      <c r="A3842">
        <v>103841</v>
      </c>
      <c r="B3842" s="5">
        <v>45669.482638888891</v>
      </c>
      <c r="C3842" s="3" t="str">
        <f>TEXT(Sales_Data[[#This Row],[OrderDate]],"mmmm")</f>
        <v>January</v>
      </c>
      <c r="D3842" s="3" t="str">
        <f t="shared" ref="D3842:D3905" si="120">TEXT(B3842, "yyyy")</f>
        <v>2025</v>
      </c>
      <c r="E3842" t="s">
        <v>48</v>
      </c>
      <c r="F3842" t="s">
        <v>28</v>
      </c>
      <c r="G3842" t="s">
        <v>15</v>
      </c>
      <c r="H3842" t="s">
        <v>25</v>
      </c>
      <c r="I3842" t="s">
        <v>100</v>
      </c>
      <c r="J3842">
        <v>88</v>
      </c>
      <c r="K3842">
        <v>2500</v>
      </c>
      <c r="L3842" s="7">
        <f>Sales_Data[[#This Row],[OrderQuantity]] *Sales_Data[[#This Row],[UnitPrice]]</f>
        <v>220000</v>
      </c>
      <c r="M3842" s="7">
        <f>Sales_Data[[#This Row],[UnitPrice]]-Sales_Data[[#This Row],[UnitCost]]</f>
        <v>1000</v>
      </c>
      <c r="N3842" s="7">
        <f>Sales_Data[[#This Row],[Gross Revenue]]-Sales_Data[[#This Row],[Discount Amount ]]</f>
        <v>219000</v>
      </c>
      <c r="O3842" s="7">
        <f>Sales_Data[[#This Row],[OrderQuantity]] *Sales_Data[[#This Row],[UnitCost]]</f>
        <v>132000</v>
      </c>
      <c r="P3842" s="7">
        <f>Sales_Data[[#This Row],[ItemCost]] +Sales_Data[[#This Row],[ShippingCost]]</f>
        <v>134006.54999999999</v>
      </c>
      <c r="Q3842" s="7">
        <f>Sales_Data[[#This Row],[Gross Revenue]]-Sales_Data[[#This Row],[TotalFinancialCost]]</f>
        <v>85993.450000000012</v>
      </c>
      <c r="R3842" s="7">
        <f>Sales_Data[[#This Row],[Actul Bill Amount]]-Sales_Data[[#This Row],[ShippingCost]]</f>
        <v>216993.45</v>
      </c>
      <c r="S3842">
        <v>1158</v>
      </c>
      <c r="T3842">
        <v>2006.55</v>
      </c>
      <c r="U3842" t="s">
        <v>54</v>
      </c>
      <c r="V3842">
        <v>1500</v>
      </c>
      <c r="W3842" t="s">
        <v>27</v>
      </c>
      <c r="X3842" t="str">
        <f t="shared" ref="X3842:X3905" si="121">_xlfn.TEXTBEFORE(W3842, " ")</f>
        <v>Mumbai</v>
      </c>
    </row>
    <row r="3843" spans="1:24" x14ac:dyDescent="0.4">
      <c r="A3843">
        <v>103842</v>
      </c>
      <c r="B3843" s="5">
        <v>45673.035416666666</v>
      </c>
      <c r="C3843" s="3" t="str">
        <f>TEXT(Sales_Data[[#This Row],[OrderDate]],"mmmm")</f>
        <v>January</v>
      </c>
      <c r="D3843" s="3" t="str">
        <f t="shared" si="120"/>
        <v>2025</v>
      </c>
      <c r="E3843" t="s">
        <v>23</v>
      </c>
      <c r="F3843" t="s">
        <v>14</v>
      </c>
      <c r="G3843" t="s">
        <v>15</v>
      </c>
      <c r="H3843" t="s">
        <v>25</v>
      </c>
      <c r="I3843" t="s">
        <v>100</v>
      </c>
      <c r="J3843">
        <v>50</v>
      </c>
      <c r="K3843">
        <v>3200</v>
      </c>
      <c r="L3843" s="7">
        <f>Sales_Data[[#This Row],[OrderQuantity]] *Sales_Data[[#This Row],[UnitPrice]]</f>
        <v>160000</v>
      </c>
      <c r="M3843" s="7">
        <f>Sales_Data[[#This Row],[UnitPrice]]-Sales_Data[[#This Row],[UnitCost]]</f>
        <v>1200</v>
      </c>
      <c r="N3843" s="7">
        <f>Sales_Data[[#This Row],[Gross Revenue]]-Sales_Data[[#This Row],[Discount Amount ]]</f>
        <v>158800</v>
      </c>
      <c r="O3843" s="7">
        <f>Sales_Data[[#This Row],[OrderQuantity]] *Sales_Data[[#This Row],[UnitCost]]</f>
        <v>100000</v>
      </c>
      <c r="P3843" s="7">
        <f>Sales_Data[[#This Row],[ItemCost]] +Sales_Data[[#This Row],[ShippingCost]]</f>
        <v>100995.77</v>
      </c>
      <c r="Q3843" s="7">
        <f>Sales_Data[[#This Row],[Gross Revenue]]-Sales_Data[[#This Row],[TotalFinancialCost]]</f>
        <v>59004.229999999996</v>
      </c>
      <c r="R3843" s="7">
        <f>Sales_Data[[#This Row],[Actul Bill Amount]]-Sales_Data[[#This Row],[ShippingCost]]</f>
        <v>157804.23000000001</v>
      </c>
      <c r="S3843">
        <v>1119</v>
      </c>
      <c r="T3843">
        <v>995.77</v>
      </c>
      <c r="U3843" t="s">
        <v>17</v>
      </c>
      <c r="V3843">
        <v>2000</v>
      </c>
      <c r="W3843" t="s">
        <v>27</v>
      </c>
      <c r="X3843" t="str">
        <f t="shared" si="121"/>
        <v>Mumbai</v>
      </c>
    </row>
    <row r="3844" spans="1:24" x14ac:dyDescent="0.4">
      <c r="A3844">
        <v>103843</v>
      </c>
      <c r="B3844" s="5">
        <v>45865.7</v>
      </c>
      <c r="C3844" s="3" t="str">
        <f>TEXT(Sales_Data[[#This Row],[OrderDate]],"mmmm")</f>
        <v>July</v>
      </c>
      <c r="D3844" s="3" t="str">
        <f t="shared" si="120"/>
        <v>2025</v>
      </c>
      <c r="E3844" t="s">
        <v>34</v>
      </c>
      <c r="F3844" t="s">
        <v>43</v>
      </c>
      <c r="G3844" t="s">
        <v>15</v>
      </c>
      <c r="H3844" t="s">
        <v>32</v>
      </c>
      <c r="I3844" t="s">
        <v>100</v>
      </c>
      <c r="J3844">
        <v>54</v>
      </c>
      <c r="K3844">
        <v>1800</v>
      </c>
      <c r="L3844" s="7">
        <f>Sales_Data[[#This Row],[OrderQuantity]] *Sales_Data[[#This Row],[UnitPrice]]</f>
        <v>97200</v>
      </c>
      <c r="M3844" s="7">
        <f>Sales_Data[[#This Row],[UnitPrice]]-Sales_Data[[#This Row],[UnitCost]]</f>
        <v>900</v>
      </c>
      <c r="N3844" s="7">
        <f>Sales_Data[[#This Row],[Gross Revenue]]-Sales_Data[[#This Row],[Discount Amount ]]</f>
        <v>96300</v>
      </c>
      <c r="O3844" s="7">
        <f>Sales_Data[[#This Row],[OrderQuantity]] *Sales_Data[[#This Row],[UnitCost]]</f>
        <v>48600</v>
      </c>
      <c r="P3844" s="7">
        <f>Sales_Data[[#This Row],[ItemCost]] +Sales_Data[[#This Row],[ShippingCost]]</f>
        <v>49229.46</v>
      </c>
      <c r="Q3844" s="7">
        <f>Sales_Data[[#This Row],[Gross Revenue]]-Sales_Data[[#This Row],[TotalFinancialCost]]</f>
        <v>47970.54</v>
      </c>
      <c r="R3844" s="7">
        <f>Sales_Data[[#This Row],[Actul Bill Amount]]-Sales_Data[[#This Row],[ShippingCost]]</f>
        <v>95670.54</v>
      </c>
      <c r="S3844">
        <v>633</v>
      </c>
      <c r="T3844">
        <v>629.46</v>
      </c>
      <c r="U3844" t="s">
        <v>51</v>
      </c>
      <c r="V3844">
        <v>900</v>
      </c>
      <c r="W3844" t="s">
        <v>33</v>
      </c>
      <c r="X3844" t="str">
        <f t="shared" si="121"/>
        <v>Delhi</v>
      </c>
    </row>
    <row r="3845" spans="1:24" x14ac:dyDescent="0.4">
      <c r="A3845">
        <v>103844</v>
      </c>
      <c r="B3845" s="5">
        <v>45700.713194444441</v>
      </c>
      <c r="C3845" s="3" t="str">
        <f>TEXT(Sales_Data[[#This Row],[OrderDate]],"mmmm")</f>
        <v>February</v>
      </c>
      <c r="D3845" s="3" t="str">
        <f t="shared" si="120"/>
        <v>2025</v>
      </c>
      <c r="E3845" t="s">
        <v>39</v>
      </c>
      <c r="F3845" t="s">
        <v>35</v>
      </c>
      <c r="G3845" t="s">
        <v>15</v>
      </c>
      <c r="H3845" t="s">
        <v>32</v>
      </c>
      <c r="I3845" t="s">
        <v>100</v>
      </c>
      <c r="J3845">
        <v>44</v>
      </c>
      <c r="K3845">
        <v>12000</v>
      </c>
      <c r="L3845" s="7">
        <f>Sales_Data[[#This Row],[OrderQuantity]] *Sales_Data[[#This Row],[UnitPrice]]</f>
        <v>528000</v>
      </c>
      <c r="M3845" s="7">
        <f>Sales_Data[[#This Row],[UnitPrice]]-Sales_Data[[#This Row],[UnitCost]]</f>
        <v>4000</v>
      </c>
      <c r="N3845" s="7">
        <f>Sales_Data[[#This Row],[Gross Revenue]]-Sales_Data[[#This Row],[Discount Amount ]]</f>
        <v>524000</v>
      </c>
      <c r="O3845" s="7">
        <f>Sales_Data[[#This Row],[OrderQuantity]] *Sales_Data[[#This Row],[UnitCost]]</f>
        <v>352000</v>
      </c>
      <c r="P3845" s="7">
        <f>Sales_Data[[#This Row],[ItemCost]] +Sales_Data[[#This Row],[ShippingCost]]</f>
        <v>352969.3</v>
      </c>
      <c r="Q3845" s="7">
        <f>Sales_Data[[#This Row],[Gross Revenue]]-Sales_Data[[#This Row],[TotalFinancialCost]]</f>
        <v>175030.7</v>
      </c>
      <c r="R3845" s="7">
        <f>Sales_Data[[#This Row],[Actul Bill Amount]]-Sales_Data[[#This Row],[ShippingCost]]</f>
        <v>523030.7</v>
      </c>
      <c r="S3845">
        <v>1103</v>
      </c>
      <c r="T3845">
        <v>969.3</v>
      </c>
      <c r="U3845" t="s">
        <v>36</v>
      </c>
      <c r="V3845">
        <v>8000</v>
      </c>
      <c r="W3845" t="s">
        <v>33</v>
      </c>
      <c r="X3845" t="str">
        <f t="shared" si="121"/>
        <v>Delhi</v>
      </c>
    </row>
    <row r="3846" spans="1:24" x14ac:dyDescent="0.4">
      <c r="A3846">
        <v>103845</v>
      </c>
      <c r="B3846" s="5">
        <v>45792.51666666667</v>
      </c>
      <c r="C3846" s="3" t="str">
        <f>TEXT(Sales_Data[[#This Row],[OrderDate]],"mmmm")</f>
        <v>May</v>
      </c>
      <c r="D3846" s="3" t="str">
        <f t="shared" si="120"/>
        <v>2025</v>
      </c>
      <c r="E3846" t="s">
        <v>39</v>
      </c>
      <c r="F3846" t="s">
        <v>40</v>
      </c>
      <c r="G3846" t="s">
        <v>15</v>
      </c>
      <c r="H3846" t="s">
        <v>32</v>
      </c>
      <c r="I3846" t="s">
        <v>100</v>
      </c>
      <c r="J3846">
        <v>2</v>
      </c>
      <c r="K3846">
        <v>5500</v>
      </c>
      <c r="L3846" s="7">
        <f>Sales_Data[[#This Row],[OrderQuantity]] *Sales_Data[[#This Row],[UnitPrice]]</f>
        <v>11000</v>
      </c>
      <c r="M3846" s="7">
        <f>Sales_Data[[#This Row],[UnitPrice]]-Sales_Data[[#This Row],[UnitCost]]</f>
        <v>2000</v>
      </c>
      <c r="N3846" s="7">
        <f>Sales_Data[[#This Row],[Gross Revenue]]-Sales_Data[[#This Row],[Discount Amount ]]</f>
        <v>9000</v>
      </c>
      <c r="O3846" s="7">
        <f>Sales_Data[[#This Row],[OrderQuantity]] *Sales_Data[[#This Row],[UnitCost]]</f>
        <v>7000</v>
      </c>
      <c r="P3846" s="7">
        <f>Sales_Data[[#This Row],[ItemCost]] +Sales_Data[[#This Row],[ShippingCost]]</f>
        <v>7807.55</v>
      </c>
      <c r="Q3846" s="7">
        <f>Sales_Data[[#This Row],[Gross Revenue]]-Sales_Data[[#This Row],[TotalFinancialCost]]</f>
        <v>3192.45</v>
      </c>
      <c r="R3846" s="7">
        <f>Sales_Data[[#This Row],[Actul Bill Amount]]-Sales_Data[[#This Row],[ShippingCost]]</f>
        <v>8192.4500000000007</v>
      </c>
      <c r="S3846">
        <v>342</v>
      </c>
      <c r="T3846">
        <v>807.55</v>
      </c>
      <c r="U3846" t="s">
        <v>41</v>
      </c>
      <c r="V3846">
        <v>3500</v>
      </c>
      <c r="W3846" t="s">
        <v>33</v>
      </c>
      <c r="X3846" t="str">
        <f t="shared" si="121"/>
        <v>Delhi</v>
      </c>
    </row>
    <row r="3847" spans="1:24" x14ac:dyDescent="0.4">
      <c r="A3847">
        <v>103846</v>
      </c>
      <c r="B3847" s="5">
        <v>45885.036111111112</v>
      </c>
      <c r="C3847" s="3" t="str">
        <f>TEXT(Sales_Data[[#This Row],[OrderDate]],"mmmm")</f>
        <v>August</v>
      </c>
      <c r="D3847" s="3" t="str">
        <f t="shared" si="120"/>
        <v>2025</v>
      </c>
      <c r="E3847" t="s">
        <v>50</v>
      </c>
      <c r="F3847" t="s">
        <v>28</v>
      </c>
      <c r="G3847" t="s">
        <v>15</v>
      </c>
      <c r="H3847" t="s">
        <v>25</v>
      </c>
      <c r="I3847" t="s">
        <v>100</v>
      </c>
      <c r="J3847">
        <v>73</v>
      </c>
      <c r="K3847">
        <v>2500</v>
      </c>
      <c r="L3847" s="7">
        <f>Sales_Data[[#This Row],[OrderQuantity]] *Sales_Data[[#This Row],[UnitPrice]]</f>
        <v>182500</v>
      </c>
      <c r="M3847" s="7">
        <f>Sales_Data[[#This Row],[UnitPrice]]-Sales_Data[[#This Row],[UnitCost]]</f>
        <v>1000</v>
      </c>
      <c r="N3847" s="7">
        <f>Sales_Data[[#This Row],[Gross Revenue]]-Sales_Data[[#This Row],[Discount Amount ]]</f>
        <v>181500</v>
      </c>
      <c r="O3847" s="7">
        <f>Sales_Data[[#This Row],[OrderQuantity]] *Sales_Data[[#This Row],[UnitCost]]</f>
        <v>109500</v>
      </c>
      <c r="P3847" s="7">
        <f>Sales_Data[[#This Row],[ItemCost]] +Sales_Data[[#This Row],[ShippingCost]]</f>
        <v>110204.1</v>
      </c>
      <c r="Q3847" s="7">
        <f>Sales_Data[[#This Row],[Gross Revenue]]-Sales_Data[[#This Row],[TotalFinancialCost]]</f>
        <v>72295.899999999994</v>
      </c>
      <c r="R3847" s="7">
        <f>Sales_Data[[#This Row],[Actul Bill Amount]]-Sales_Data[[#This Row],[ShippingCost]]</f>
        <v>180795.9</v>
      </c>
      <c r="S3847">
        <v>765</v>
      </c>
      <c r="T3847">
        <v>704.1</v>
      </c>
      <c r="U3847" t="s">
        <v>54</v>
      </c>
      <c r="V3847">
        <v>1500</v>
      </c>
      <c r="W3847" t="s">
        <v>27</v>
      </c>
      <c r="X3847" t="str">
        <f t="shared" si="121"/>
        <v>Mumbai</v>
      </c>
    </row>
    <row r="3848" spans="1:24" x14ac:dyDescent="0.4">
      <c r="A3848">
        <v>103847</v>
      </c>
      <c r="B3848" s="5">
        <v>45768.780555555553</v>
      </c>
      <c r="C3848" s="3" t="str">
        <f>TEXT(Sales_Data[[#This Row],[OrderDate]],"mmmm")</f>
        <v>April</v>
      </c>
      <c r="D3848" s="3" t="str">
        <f t="shared" si="120"/>
        <v>2025</v>
      </c>
      <c r="E3848" t="s">
        <v>23</v>
      </c>
      <c r="F3848" t="s">
        <v>28</v>
      </c>
      <c r="G3848" t="s">
        <v>15</v>
      </c>
      <c r="H3848" t="s">
        <v>32</v>
      </c>
      <c r="I3848" t="s">
        <v>100</v>
      </c>
      <c r="J3848">
        <v>34</v>
      </c>
      <c r="K3848">
        <v>2500</v>
      </c>
      <c r="L3848" s="7">
        <f>Sales_Data[[#This Row],[OrderQuantity]] *Sales_Data[[#This Row],[UnitPrice]]</f>
        <v>85000</v>
      </c>
      <c r="M3848" s="7">
        <f>Sales_Data[[#This Row],[UnitPrice]]-Sales_Data[[#This Row],[UnitCost]]</f>
        <v>1000</v>
      </c>
      <c r="N3848" s="7">
        <f>Sales_Data[[#This Row],[Gross Revenue]]-Sales_Data[[#This Row],[Discount Amount ]]</f>
        <v>84000</v>
      </c>
      <c r="O3848" s="7">
        <f>Sales_Data[[#This Row],[OrderQuantity]] *Sales_Data[[#This Row],[UnitCost]]</f>
        <v>51000</v>
      </c>
      <c r="P3848" s="7">
        <f>Sales_Data[[#This Row],[ItemCost]] +Sales_Data[[#This Row],[ShippingCost]]</f>
        <v>52782.71</v>
      </c>
      <c r="Q3848" s="7">
        <f>Sales_Data[[#This Row],[Gross Revenue]]-Sales_Data[[#This Row],[TotalFinancialCost]]</f>
        <v>32217.29</v>
      </c>
      <c r="R3848" s="7">
        <f>Sales_Data[[#This Row],[Actul Bill Amount]]-Sales_Data[[#This Row],[ShippingCost]]</f>
        <v>82217.289999999994</v>
      </c>
      <c r="S3848">
        <v>817</v>
      </c>
      <c r="T3848">
        <v>1782.71</v>
      </c>
      <c r="U3848" t="s">
        <v>54</v>
      </c>
      <c r="V3848">
        <v>1500</v>
      </c>
      <c r="W3848" t="s">
        <v>33</v>
      </c>
      <c r="X3848" t="str">
        <f t="shared" si="121"/>
        <v>Delhi</v>
      </c>
    </row>
    <row r="3849" spans="1:24" x14ac:dyDescent="0.4">
      <c r="A3849">
        <v>103848</v>
      </c>
      <c r="B3849" s="5">
        <v>45964.068749999999</v>
      </c>
      <c r="C3849" s="3" t="str">
        <f>TEXT(Sales_Data[[#This Row],[OrderDate]],"mmmm")</f>
        <v>November</v>
      </c>
      <c r="D3849" s="3" t="str">
        <f t="shared" si="120"/>
        <v>2025</v>
      </c>
      <c r="E3849" t="s">
        <v>48</v>
      </c>
      <c r="F3849" t="s">
        <v>43</v>
      </c>
      <c r="G3849" t="s">
        <v>29</v>
      </c>
      <c r="H3849" t="s">
        <v>32</v>
      </c>
      <c r="I3849" t="s">
        <v>100</v>
      </c>
      <c r="J3849">
        <v>95</v>
      </c>
      <c r="K3849">
        <v>2800</v>
      </c>
      <c r="L3849" s="7">
        <f>Sales_Data[[#This Row],[OrderQuantity]] *Sales_Data[[#This Row],[UnitPrice]]</f>
        <v>266000</v>
      </c>
      <c r="M3849" s="7">
        <f>Sales_Data[[#This Row],[UnitPrice]]-Sales_Data[[#This Row],[UnitCost]]</f>
        <v>1300</v>
      </c>
      <c r="N3849" s="7">
        <f>Sales_Data[[#This Row],[Gross Revenue]]-Sales_Data[[#This Row],[Discount Amount ]]</f>
        <v>264700</v>
      </c>
      <c r="O3849" s="7">
        <f>Sales_Data[[#This Row],[OrderQuantity]] *Sales_Data[[#This Row],[UnitCost]]</f>
        <v>142500</v>
      </c>
      <c r="P3849" s="7">
        <f>Sales_Data[[#This Row],[ItemCost]] +Sales_Data[[#This Row],[ShippingCost]]</f>
        <v>143075.1</v>
      </c>
      <c r="Q3849" s="7">
        <f>Sales_Data[[#This Row],[Gross Revenue]]-Sales_Data[[#This Row],[TotalFinancialCost]]</f>
        <v>122924.9</v>
      </c>
      <c r="R3849" s="7">
        <f>Sales_Data[[#This Row],[Actul Bill Amount]]-Sales_Data[[#This Row],[ShippingCost]]</f>
        <v>264124.90000000002</v>
      </c>
      <c r="S3849">
        <v>672</v>
      </c>
      <c r="T3849">
        <v>575.1</v>
      </c>
      <c r="U3849" t="s">
        <v>61</v>
      </c>
      <c r="V3849">
        <v>1500</v>
      </c>
      <c r="W3849" t="s">
        <v>33</v>
      </c>
      <c r="X3849" t="str">
        <f t="shared" si="121"/>
        <v>Delhi</v>
      </c>
    </row>
    <row r="3850" spans="1:24" x14ac:dyDescent="0.4">
      <c r="A3850">
        <v>103849</v>
      </c>
      <c r="B3850" s="5">
        <v>45817.929861111108</v>
      </c>
      <c r="C3850" s="3" t="str">
        <f>TEXT(Sales_Data[[#This Row],[OrderDate]],"mmmm")</f>
        <v>June</v>
      </c>
      <c r="D3850" s="3" t="str">
        <f t="shared" si="120"/>
        <v>2025</v>
      </c>
      <c r="E3850" t="s">
        <v>34</v>
      </c>
      <c r="F3850" t="s">
        <v>14</v>
      </c>
      <c r="G3850" t="s">
        <v>29</v>
      </c>
      <c r="H3850" t="s">
        <v>32</v>
      </c>
      <c r="I3850" t="s">
        <v>100</v>
      </c>
      <c r="J3850">
        <v>95</v>
      </c>
      <c r="K3850">
        <v>3200</v>
      </c>
      <c r="L3850" s="7">
        <f>Sales_Data[[#This Row],[OrderQuantity]] *Sales_Data[[#This Row],[UnitPrice]]</f>
        <v>304000</v>
      </c>
      <c r="M3850" s="7">
        <f>Sales_Data[[#This Row],[UnitPrice]]-Sales_Data[[#This Row],[UnitCost]]</f>
        <v>1200</v>
      </c>
      <c r="N3850" s="7">
        <f>Sales_Data[[#This Row],[Gross Revenue]]-Sales_Data[[#This Row],[Discount Amount ]]</f>
        <v>302800</v>
      </c>
      <c r="O3850" s="7">
        <f>Sales_Data[[#This Row],[OrderQuantity]] *Sales_Data[[#This Row],[UnitCost]]</f>
        <v>190000</v>
      </c>
      <c r="P3850" s="7">
        <f>Sales_Data[[#This Row],[ItemCost]] +Sales_Data[[#This Row],[ShippingCost]]</f>
        <v>190262.06</v>
      </c>
      <c r="Q3850" s="7">
        <f>Sales_Data[[#This Row],[Gross Revenue]]-Sales_Data[[#This Row],[TotalFinancialCost]]</f>
        <v>113737.94</v>
      </c>
      <c r="R3850" s="7">
        <f>Sales_Data[[#This Row],[Actul Bill Amount]]-Sales_Data[[#This Row],[ShippingCost]]</f>
        <v>302537.94</v>
      </c>
      <c r="S3850">
        <v>836</v>
      </c>
      <c r="T3850">
        <v>262.06</v>
      </c>
      <c r="U3850" t="s">
        <v>17</v>
      </c>
      <c r="V3850">
        <v>2000</v>
      </c>
      <c r="W3850" t="s">
        <v>33</v>
      </c>
      <c r="X3850" t="str">
        <f t="shared" si="121"/>
        <v>Delhi</v>
      </c>
    </row>
    <row r="3851" spans="1:24" x14ac:dyDescent="0.4">
      <c r="A3851">
        <v>103850</v>
      </c>
      <c r="B3851" s="5">
        <v>45988.535416666666</v>
      </c>
      <c r="C3851" s="3" t="str">
        <f>TEXT(Sales_Data[[#This Row],[OrderDate]],"mmmm")</f>
        <v>November</v>
      </c>
      <c r="D3851" s="3" t="str">
        <f t="shared" si="120"/>
        <v>2025</v>
      </c>
      <c r="E3851" t="s">
        <v>42</v>
      </c>
      <c r="F3851" t="s">
        <v>35</v>
      </c>
      <c r="G3851" t="s">
        <v>15</v>
      </c>
      <c r="H3851" t="s">
        <v>32</v>
      </c>
      <c r="I3851" t="s">
        <v>100</v>
      </c>
      <c r="J3851">
        <v>96</v>
      </c>
      <c r="K3851">
        <v>12000</v>
      </c>
      <c r="L3851" s="7">
        <f>Sales_Data[[#This Row],[OrderQuantity]] *Sales_Data[[#This Row],[UnitPrice]]</f>
        <v>1152000</v>
      </c>
      <c r="M3851" s="7">
        <f>Sales_Data[[#This Row],[UnitPrice]]-Sales_Data[[#This Row],[UnitCost]]</f>
        <v>4000</v>
      </c>
      <c r="N3851" s="7">
        <f>Sales_Data[[#This Row],[Gross Revenue]]-Sales_Data[[#This Row],[Discount Amount ]]</f>
        <v>1148000</v>
      </c>
      <c r="O3851" s="7">
        <f>Sales_Data[[#This Row],[OrderQuantity]] *Sales_Data[[#This Row],[UnitCost]]</f>
        <v>768000</v>
      </c>
      <c r="P3851" s="7">
        <f>Sales_Data[[#This Row],[ItemCost]] +Sales_Data[[#This Row],[ShippingCost]]</f>
        <v>769048.35</v>
      </c>
      <c r="Q3851" s="7">
        <f>Sales_Data[[#This Row],[Gross Revenue]]-Sales_Data[[#This Row],[TotalFinancialCost]]</f>
        <v>382951.65</v>
      </c>
      <c r="R3851" s="7">
        <f>Sales_Data[[#This Row],[Actul Bill Amount]]-Sales_Data[[#This Row],[ShippingCost]]</f>
        <v>1146951.6499999999</v>
      </c>
      <c r="S3851">
        <v>439</v>
      </c>
      <c r="T3851">
        <v>1048.3499999999999</v>
      </c>
      <c r="U3851" t="s">
        <v>36</v>
      </c>
      <c r="V3851">
        <v>8000</v>
      </c>
      <c r="W3851" t="s">
        <v>33</v>
      </c>
      <c r="X3851" t="str">
        <f t="shared" si="121"/>
        <v>Delhi</v>
      </c>
    </row>
    <row r="3852" spans="1:24" x14ac:dyDescent="0.4">
      <c r="A3852">
        <v>103851</v>
      </c>
      <c r="B3852" s="5">
        <v>45921.292361111111</v>
      </c>
      <c r="C3852" s="3" t="str">
        <f>TEXT(Sales_Data[[#This Row],[OrderDate]],"mmmm")</f>
        <v>September</v>
      </c>
      <c r="D3852" s="3" t="str">
        <f t="shared" si="120"/>
        <v>2025</v>
      </c>
      <c r="E3852" t="s">
        <v>45</v>
      </c>
      <c r="F3852" t="s">
        <v>35</v>
      </c>
      <c r="G3852" t="s">
        <v>15</v>
      </c>
      <c r="H3852" t="s">
        <v>25</v>
      </c>
      <c r="I3852" t="s">
        <v>100</v>
      </c>
      <c r="J3852">
        <v>3</v>
      </c>
      <c r="K3852">
        <v>12000</v>
      </c>
      <c r="L3852" s="7">
        <f>Sales_Data[[#This Row],[OrderQuantity]] *Sales_Data[[#This Row],[UnitPrice]]</f>
        <v>36000</v>
      </c>
      <c r="M3852" s="7">
        <f>Sales_Data[[#This Row],[UnitPrice]]-Sales_Data[[#This Row],[UnitCost]]</f>
        <v>4000</v>
      </c>
      <c r="N3852" s="7">
        <f>Sales_Data[[#This Row],[Gross Revenue]]-Sales_Data[[#This Row],[Discount Amount ]]</f>
        <v>32000</v>
      </c>
      <c r="O3852" s="7">
        <f>Sales_Data[[#This Row],[OrderQuantity]] *Sales_Data[[#This Row],[UnitCost]]</f>
        <v>24000</v>
      </c>
      <c r="P3852" s="7">
        <f>Sales_Data[[#This Row],[ItemCost]] +Sales_Data[[#This Row],[ShippingCost]]</f>
        <v>26563.09</v>
      </c>
      <c r="Q3852" s="7">
        <f>Sales_Data[[#This Row],[Gross Revenue]]-Sales_Data[[#This Row],[TotalFinancialCost]]</f>
        <v>9436.91</v>
      </c>
      <c r="R3852" s="7">
        <f>Sales_Data[[#This Row],[Actul Bill Amount]]-Sales_Data[[#This Row],[ShippingCost]]</f>
        <v>29436.91</v>
      </c>
      <c r="S3852">
        <v>1122</v>
      </c>
      <c r="T3852">
        <v>2563.09</v>
      </c>
      <c r="U3852" t="s">
        <v>36</v>
      </c>
      <c r="V3852">
        <v>8000</v>
      </c>
      <c r="W3852" t="s">
        <v>27</v>
      </c>
      <c r="X3852" t="str">
        <f t="shared" si="121"/>
        <v>Mumbai</v>
      </c>
    </row>
    <row r="3853" spans="1:24" x14ac:dyDescent="0.4">
      <c r="A3853">
        <v>103852</v>
      </c>
      <c r="B3853" s="5">
        <v>45882.063194444447</v>
      </c>
      <c r="C3853" s="3" t="str">
        <f>TEXT(Sales_Data[[#This Row],[OrderDate]],"mmmm")</f>
        <v>August</v>
      </c>
      <c r="D3853" s="3" t="str">
        <f t="shared" si="120"/>
        <v>2025</v>
      </c>
      <c r="E3853" t="s">
        <v>50</v>
      </c>
      <c r="F3853" t="s">
        <v>43</v>
      </c>
      <c r="G3853" t="s">
        <v>29</v>
      </c>
      <c r="H3853" t="s">
        <v>32</v>
      </c>
      <c r="I3853" t="s">
        <v>100</v>
      </c>
      <c r="J3853">
        <v>59</v>
      </c>
      <c r="K3853">
        <v>4500</v>
      </c>
      <c r="L3853" s="7">
        <f>Sales_Data[[#This Row],[OrderQuantity]] *Sales_Data[[#This Row],[UnitPrice]]</f>
        <v>265500</v>
      </c>
      <c r="M3853" s="7">
        <f>Sales_Data[[#This Row],[UnitPrice]]-Sales_Data[[#This Row],[UnitCost]]</f>
        <v>2000</v>
      </c>
      <c r="N3853" s="7">
        <f>Sales_Data[[#This Row],[Gross Revenue]]-Sales_Data[[#This Row],[Discount Amount ]]</f>
        <v>263500</v>
      </c>
      <c r="O3853" s="7">
        <f>Sales_Data[[#This Row],[OrderQuantity]] *Sales_Data[[#This Row],[UnitCost]]</f>
        <v>147500</v>
      </c>
      <c r="P3853" s="7">
        <f>Sales_Data[[#This Row],[ItemCost]] +Sales_Data[[#This Row],[ShippingCost]]</f>
        <v>147690.32</v>
      </c>
      <c r="Q3853" s="7">
        <f>Sales_Data[[#This Row],[Gross Revenue]]-Sales_Data[[#This Row],[TotalFinancialCost]]</f>
        <v>117809.68</v>
      </c>
      <c r="R3853" s="7">
        <f>Sales_Data[[#This Row],[Actul Bill Amount]]-Sales_Data[[#This Row],[ShippingCost]]</f>
        <v>263309.68</v>
      </c>
      <c r="S3853">
        <v>399</v>
      </c>
      <c r="T3853">
        <v>190.32</v>
      </c>
      <c r="U3853" t="s">
        <v>44</v>
      </c>
      <c r="V3853">
        <v>2500</v>
      </c>
      <c r="W3853" t="s">
        <v>33</v>
      </c>
      <c r="X3853" t="str">
        <f t="shared" si="121"/>
        <v>Delhi</v>
      </c>
    </row>
    <row r="3854" spans="1:24" x14ac:dyDescent="0.4">
      <c r="A3854">
        <v>103853</v>
      </c>
      <c r="B3854" s="5">
        <v>45874.14166666667</v>
      </c>
      <c r="C3854" s="3" t="str">
        <f>TEXT(Sales_Data[[#This Row],[OrderDate]],"mmmm")</f>
        <v>August</v>
      </c>
      <c r="D3854" s="3" t="str">
        <f t="shared" si="120"/>
        <v>2025</v>
      </c>
      <c r="E3854" t="s">
        <v>45</v>
      </c>
      <c r="F3854" t="s">
        <v>28</v>
      </c>
      <c r="G3854" t="s">
        <v>29</v>
      </c>
      <c r="H3854" t="s">
        <v>16</v>
      </c>
      <c r="I3854" t="s">
        <v>100</v>
      </c>
      <c r="J3854">
        <v>78</v>
      </c>
      <c r="K3854">
        <v>450</v>
      </c>
      <c r="L3854" s="7">
        <f>Sales_Data[[#This Row],[OrderQuantity]] *Sales_Data[[#This Row],[UnitPrice]]</f>
        <v>35100</v>
      </c>
      <c r="M3854" s="7">
        <f>Sales_Data[[#This Row],[UnitPrice]]-Sales_Data[[#This Row],[UnitCost]]</f>
        <v>250</v>
      </c>
      <c r="N3854" s="7">
        <f>Sales_Data[[#This Row],[Gross Revenue]]-Sales_Data[[#This Row],[Discount Amount ]]</f>
        <v>34850</v>
      </c>
      <c r="O3854" s="7">
        <f>Sales_Data[[#This Row],[OrderQuantity]] *Sales_Data[[#This Row],[UnitCost]]</f>
        <v>15600</v>
      </c>
      <c r="P3854" s="7">
        <f>Sales_Data[[#This Row],[ItemCost]] +Sales_Data[[#This Row],[ShippingCost]]</f>
        <v>16679.64</v>
      </c>
      <c r="Q3854" s="7">
        <f>Sales_Data[[#This Row],[Gross Revenue]]-Sales_Data[[#This Row],[TotalFinancialCost]]</f>
        <v>18420.36</v>
      </c>
      <c r="R3854" s="7">
        <f>Sales_Data[[#This Row],[Actul Bill Amount]]-Sales_Data[[#This Row],[ShippingCost]]</f>
        <v>33770.36</v>
      </c>
      <c r="S3854">
        <v>918</v>
      </c>
      <c r="T3854">
        <v>1079.6400000000001</v>
      </c>
      <c r="U3854" t="s">
        <v>30</v>
      </c>
      <c r="V3854">
        <v>200</v>
      </c>
      <c r="W3854" t="s">
        <v>18</v>
      </c>
      <c r="X3854" t="str">
        <f t="shared" si="121"/>
        <v>Bengaluru</v>
      </c>
    </row>
    <row r="3855" spans="1:24" x14ac:dyDescent="0.4">
      <c r="A3855">
        <v>103854</v>
      </c>
      <c r="B3855" s="5">
        <v>45702.29791666667</v>
      </c>
      <c r="C3855" s="3" t="str">
        <f>TEXT(Sales_Data[[#This Row],[OrderDate]],"mmmm")</f>
        <v>February</v>
      </c>
      <c r="D3855" s="3" t="str">
        <f t="shared" si="120"/>
        <v>2025</v>
      </c>
      <c r="E3855" t="s">
        <v>23</v>
      </c>
      <c r="F3855" t="s">
        <v>46</v>
      </c>
      <c r="G3855" t="s">
        <v>29</v>
      </c>
      <c r="H3855" t="s">
        <v>20</v>
      </c>
      <c r="I3855" t="s">
        <v>100</v>
      </c>
      <c r="J3855">
        <v>49</v>
      </c>
      <c r="K3855">
        <v>15000</v>
      </c>
      <c r="L3855" s="7">
        <f>Sales_Data[[#This Row],[OrderQuantity]] *Sales_Data[[#This Row],[UnitPrice]]</f>
        <v>735000</v>
      </c>
      <c r="M3855" s="7">
        <f>Sales_Data[[#This Row],[UnitPrice]]-Sales_Data[[#This Row],[UnitCost]]</f>
        <v>5500</v>
      </c>
      <c r="N3855" s="7">
        <f>Sales_Data[[#This Row],[Gross Revenue]]-Sales_Data[[#This Row],[Discount Amount ]]</f>
        <v>729500</v>
      </c>
      <c r="O3855" s="7">
        <f>Sales_Data[[#This Row],[OrderQuantity]] *Sales_Data[[#This Row],[UnitCost]]</f>
        <v>465500</v>
      </c>
      <c r="P3855" s="7">
        <f>Sales_Data[[#This Row],[ItemCost]] +Sales_Data[[#This Row],[ShippingCost]]</f>
        <v>465887.41</v>
      </c>
      <c r="Q3855" s="7">
        <f>Sales_Data[[#This Row],[Gross Revenue]]-Sales_Data[[#This Row],[TotalFinancialCost]]</f>
        <v>269112.59000000003</v>
      </c>
      <c r="R3855" s="7">
        <f>Sales_Data[[#This Row],[Actul Bill Amount]]-Sales_Data[[#This Row],[ShippingCost]]</f>
        <v>729112.59</v>
      </c>
      <c r="S3855">
        <v>1062</v>
      </c>
      <c r="T3855">
        <v>387.41</v>
      </c>
      <c r="U3855" t="s">
        <v>53</v>
      </c>
      <c r="V3855">
        <v>9500</v>
      </c>
      <c r="W3855" t="s">
        <v>22</v>
      </c>
      <c r="X3855" t="str">
        <f t="shared" si="121"/>
        <v>Nagpur</v>
      </c>
    </row>
    <row r="3856" spans="1:24" x14ac:dyDescent="0.4">
      <c r="A3856">
        <v>103855</v>
      </c>
      <c r="B3856" s="5">
        <v>45871.018055555556</v>
      </c>
      <c r="C3856" s="3" t="str">
        <f>TEXT(Sales_Data[[#This Row],[OrderDate]],"mmmm")</f>
        <v>August</v>
      </c>
      <c r="D3856" s="3" t="str">
        <f t="shared" si="120"/>
        <v>2025</v>
      </c>
      <c r="E3856" t="s">
        <v>19</v>
      </c>
      <c r="F3856" t="s">
        <v>55</v>
      </c>
      <c r="G3856" t="s">
        <v>29</v>
      </c>
      <c r="H3856" t="s">
        <v>20</v>
      </c>
      <c r="I3856" t="s">
        <v>100</v>
      </c>
      <c r="J3856">
        <v>14</v>
      </c>
      <c r="K3856">
        <v>850</v>
      </c>
      <c r="L3856" s="7">
        <f>Sales_Data[[#This Row],[OrderQuantity]] *Sales_Data[[#This Row],[UnitPrice]]</f>
        <v>11900</v>
      </c>
      <c r="M3856" s="7">
        <f>Sales_Data[[#This Row],[UnitPrice]]-Sales_Data[[#This Row],[UnitCost]]</f>
        <v>300</v>
      </c>
      <c r="N3856" s="7">
        <f>Sales_Data[[#This Row],[Gross Revenue]]-Sales_Data[[#This Row],[Discount Amount ]]</f>
        <v>11600</v>
      </c>
      <c r="O3856" s="7">
        <f>Sales_Data[[#This Row],[OrderQuantity]] *Sales_Data[[#This Row],[UnitCost]]</f>
        <v>7700</v>
      </c>
      <c r="P3856" s="7">
        <f>Sales_Data[[#This Row],[ItemCost]] +Sales_Data[[#This Row],[ShippingCost]]</f>
        <v>8409.58</v>
      </c>
      <c r="Q3856" s="7">
        <f>Sales_Data[[#This Row],[Gross Revenue]]-Sales_Data[[#This Row],[TotalFinancialCost]]</f>
        <v>3490.42</v>
      </c>
      <c r="R3856" s="7">
        <f>Sales_Data[[#This Row],[Actul Bill Amount]]-Sales_Data[[#This Row],[ShippingCost]]</f>
        <v>10890.42</v>
      </c>
      <c r="S3856">
        <v>788</v>
      </c>
      <c r="T3856">
        <v>709.58</v>
      </c>
      <c r="U3856" t="s">
        <v>56</v>
      </c>
      <c r="V3856">
        <v>550</v>
      </c>
      <c r="W3856" t="s">
        <v>22</v>
      </c>
      <c r="X3856" t="str">
        <f t="shared" si="121"/>
        <v>Nagpur</v>
      </c>
    </row>
    <row r="3857" spans="1:24" x14ac:dyDescent="0.4">
      <c r="A3857">
        <v>103856</v>
      </c>
      <c r="B3857" s="5">
        <v>45716.45208333333</v>
      </c>
      <c r="C3857" s="3" t="str">
        <f>TEXT(Sales_Data[[#This Row],[OrderDate]],"mmmm")</f>
        <v>February</v>
      </c>
      <c r="D3857" s="3" t="str">
        <f t="shared" si="120"/>
        <v>2025</v>
      </c>
      <c r="E3857" t="s">
        <v>19</v>
      </c>
      <c r="F3857" t="s">
        <v>43</v>
      </c>
      <c r="G3857" t="s">
        <v>15</v>
      </c>
      <c r="H3857" t="s">
        <v>25</v>
      </c>
      <c r="I3857" t="s">
        <v>100</v>
      </c>
      <c r="J3857">
        <v>1</v>
      </c>
      <c r="K3857">
        <v>4500</v>
      </c>
      <c r="L3857" s="7">
        <f>Sales_Data[[#This Row],[OrderQuantity]] *Sales_Data[[#This Row],[UnitPrice]]</f>
        <v>4500</v>
      </c>
      <c r="M3857" s="7">
        <f>Sales_Data[[#This Row],[UnitPrice]]-Sales_Data[[#This Row],[UnitCost]]</f>
        <v>2000</v>
      </c>
      <c r="N3857" s="7">
        <f>Sales_Data[[#This Row],[Gross Revenue]]-Sales_Data[[#This Row],[Discount Amount ]]</f>
        <v>2500</v>
      </c>
      <c r="O3857" s="7">
        <f>Sales_Data[[#This Row],[OrderQuantity]] *Sales_Data[[#This Row],[UnitCost]]</f>
        <v>2500</v>
      </c>
      <c r="P3857" s="7">
        <f>Sales_Data[[#This Row],[ItemCost]] +Sales_Data[[#This Row],[ShippingCost]]</f>
        <v>3425.52</v>
      </c>
      <c r="Q3857" s="7">
        <f>Sales_Data[[#This Row],[Gross Revenue]]-Sales_Data[[#This Row],[TotalFinancialCost]]</f>
        <v>1074.48</v>
      </c>
      <c r="R3857" s="7">
        <f>Sales_Data[[#This Row],[Actul Bill Amount]]-Sales_Data[[#This Row],[ShippingCost]]</f>
        <v>1574.48</v>
      </c>
      <c r="S3857">
        <v>1066</v>
      </c>
      <c r="T3857">
        <v>925.52</v>
      </c>
      <c r="U3857" t="s">
        <v>44</v>
      </c>
      <c r="V3857">
        <v>2500</v>
      </c>
      <c r="W3857" t="s">
        <v>27</v>
      </c>
      <c r="X3857" t="str">
        <f t="shared" si="121"/>
        <v>Mumbai</v>
      </c>
    </row>
    <row r="3858" spans="1:24" x14ac:dyDescent="0.4">
      <c r="A3858">
        <v>103857</v>
      </c>
      <c r="B3858" s="5">
        <v>45789.299305555556</v>
      </c>
      <c r="C3858" s="3" t="str">
        <f>TEXT(Sales_Data[[#This Row],[OrderDate]],"mmmm")</f>
        <v>May</v>
      </c>
      <c r="D3858" s="3" t="str">
        <f t="shared" si="120"/>
        <v>2025</v>
      </c>
      <c r="E3858" t="s">
        <v>19</v>
      </c>
      <c r="F3858" t="s">
        <v>46</v>
      </c>
      <c r="G3858" t="s">
        <v>29</v>
      </c>
      <c r="H3858" t="s">
        <v>20</v>
      </c>
      <c r="I3858" t="s">
        <v>100</v>
      </c>
      <c r="J3858">
        <v>33</v>
      </c>
      <c r="K3858">
        <v>15000</v>
      </c>
      <c r="L3858" s="7">
        <f>Sales_Data[[#This Row],[OrderQuantity]] *Sales_Data[[#This Row],[UnitPrice]]</f>
        <v>495000</v>
      </c>
      <c r="M3858" s="7">
        <f>Sales_Data[[#This Row],[UnitPrice]]-Sales_Data[[#This Row],[UnitCost]]</f>
        <v>5500</v>
      </c>
      <c r="N3858" s="7">
        <f>Sales_Data[[#This Row],[Gross Revenue]]-Sales_Data[[#This Row],[Discount Amount ]]</f>
        <v>489500</v>
      </c>
      <c r="O3858" s="7">
        <f>Sales_Data[[#This Row],[OrderQuantity]] *Sales_Data[[#This Row],[UnitCost]]</f>
        <v>313500</v>
      </c>
      <c r="P3858" s="7">
        <f>Sales_Data[[#This Row],[ItemCost]] +Sales_Data[[#This Row],[ShippingCost]]</f>
        <v>314185.94</v>
      </c>
      <c r="Q3858" s="7">
        <f>Sales_Data[[#This Row],[Gross Revenue]]-Sales_Data[[#This Row],[TotalFinancialCost]]</f>
        <v>180814.06</v>
      </c>
      <c r="R3858" s="7">
        <f>Sales_Data[[#This Row],[Actul Bill Amount]]-Sales_Data[[#This Row],[ShippingCost]]</f>
        <v>488814.06</v>
      </c>
      <c r="S3858">
        <v>1122</v>
      </c>
      <c r="T3858">
        <v>685.94</v>
      </c>
      <c r="U3858" t="s">
        <v>53</v>
      </c>
      <c r="V3858">
        <v>9500</v>
      </c>
      <c r="W3858" t="s">
        <v>22</v>
      </c>
      <c r="X3858" t="str">
        <f t="shared" si="121"/>
        <v>Nagpur</v>
      </c>
    </row>
    <row r="3859" spans="1:24" x14ac:dyDescent="0.4">
      <c r="A3859">
        <v>103858</v>
      </c>
      <c r="B3859" s="5">
        <v>45761.531944444447</v>
      </c>
      <c r="C3859" s="3" t="str">
        <f>TEXT(Sales_Data[[#This Row],[OrderDate]],"mmmm")</f>
        <v>April</v>
      </c>
      <c r="D3859" s="3" t="str">
        <f t="shared" si="120"/>
        <v>2025</v>
      </c>
      <c r="E3859" t="s">
        <v>23</v>
      </c>
      <c r="F3859" t="s">
        <v>28</v>
      </c>
      <c r="G3859" t="s">
        <v>15</v>
      </c>
      <c r="H3859" t="s">
        <v>32</v>
      </c>
      <c r="I3859" t="s">
        <v>100</v>
      </c>
      <c r="J3859">
        <v>5</v>
      </c>
      <c r="K3859">
        <v>450</v>
      </c>
      <c r="L3859" s="7">
        <f>Sales_Data[[#This Row],[OrderQuantity]] *Sales_Data[[#This Row],[UnitPrice]]</f>
        <v>2250</v>
      </c>
      <c r="M3859" s="7">
        <f>Sales_Data[[#This Row],[UnitPrice]]-Sales_Data[[#This Row],[UnitCost]]</f>
        <v>250</v>
      </c>
      <c r="N3859" s="7">
        <f>Sales_Data[[#This Row],[Gross Revenue]]-Sales_Data[[#This Row],[Discount Amount ]]</f>
        <v>2000</v>
      </c>
      <c r="O3859" s="7">
        <f>Sales_Data[[#This Row],[OrderQuantity]] *Sales_Data[[#This Row],[UnitCost]]</f>
        <v>1000</v>
      </c>
      <c r="P3859" s="7">
        <f>Sales_Data[[#This Row],[ItemCost]] +Sales_Data[[#This Row],[ShippingCost]]</f>
        <v>1739.58</v>
      </c>
      <c r="Q3859" s="7">
        <f>Sales_Data[[#This Row],[Gross Revenue]]-Sales_Data[[#This Row],[TotalFinancialCost]]</f>
        <v>510.42000000000007</v>
      </c>
      <c r="R3859" s="7">
        <f>Sales_Data[[#This Row],[Actul Bill Amount]]-Sales_Data[[#This Row],[ShippingCost]]</f>
        <v>1260.42</v>
      </c>
      <c r="S3859">
        <v>781</v>
      </c>
      <c r="T3859">
        <v>739.58</v>
      </c>
      <c r="U3859" t="s">
        <v>30</v>
      </c>
      <c r="V3859">
        <v>200</v>
      </c>
      <c r="W3859" t="s">
        <v>33</v>
      </c>
      <c r="X3859" t="str">
        <f t="shared" si="121"/>
        <v>Delhi</v>
      </c>
    </row>
    <row r="3860" spans="1:24" x14ac:dyDescent="0.4">
      <c r="A3860">
        <v>103859</v>
      </c>
      <c r="B3860" s="5">
        <v>45852.665277777778</v>
      </c>
      <c r="C3860" s="3" t="str">
        <f>TEXT(Sales_Data[[#This Row],[OrderDate]],"mmmm")</f>
        <v>July</v>
      </c>
      <c r="D3860" s="3" t="str">
        <f t="shared" si="120"/>
        <v>2025</v>
      </c>
      <c r="E3860" t="s">
        <v>48</v>
      </c>
      <c r="F3860" t="s">
        <v>35</v>
      </c>
      <c r="G3860" t="s">
        <v>29</v>
      </c>
      <c r="H3860" t="s">
        <v>25</v>
      </c>
      <c r="I3860" t="s">
        <v>100</v>
      </c>
      <c r="J3860">
        <v>61</v>
      </c>
      <c r="K3860">
        <v>12000</v>
      </c>
      <c r="L3860" s="7">
        <f>Sales_Data[[#This Row],[OrderQuantity]] *Sales_Data[[#This Row],[UnitPrice]]</f>
        <v>732000</v>
      </c>
      <c r="M3860" s="7">
        <f>Sales_Data[[#This Row],[UnitPrice]]-Sales_Data[[#This Row],[UnitCost]]</f>
        <v>4000</v>
      </c>
      <c r="N3860" s="7">
        <f>Sales_Data[[#This Row],[Gross Revenue]]-Sales_Data[[#This Row],[Discount Amount ]]</f>
        <v>728000</v>
      </c>
      <c r="O3860" s="7">
        <f>Sales_Data[[#This Row],[OrderQuantity]] *Sales_Data[[#This Row],[UnitCost]]</f>
        <v>488000</v>
      </c>
      <c r="P3860" s="7">
        <f>Sales_Data[[#This Row],[ItemCost]] +Sales_Data[[#This Row],[ShippingCost]]</f>
        <v>489210.24</v>
      </c>
      <c r="Q3860" s="7">
        <f>Sales_Data[[#This Row],[Gross Revenue]]-Sales_Data[[#This Row],[TotalFinancialCost]]</f>
        <v>242789.76000000001</v>
      </c>
      <c r="R3860" s="7">
        <f>Sales_Data[[#This Row],[Actul Bill Amount]]-Sales_Data[[#This Row],[ShippingCost]]</f>
        <v>726789.76</v>
      </c>
      <c r="S3860">
        <v>740</v>
      </c>
      <c r="T3860">
        <v>1210.24</v>
      </c>
      <c r="U3860" t="s">
        <v>36</v>
      </c>
      <c r="V3860">
        <v>8000</v>
      </c>
      <c r="W3860" t="s">
        <v>27</v>
      </c>
      <c r="X3860" t="str">
        <f t="shared" si="121"/>
        <v>Mumbai</v>
      </c>
    </row>
    <row r="3861" spans="1:24" x14ac:dyDescent="0.4">
      <c r="A3861">
        <v>103860</v>
      </c>
      <c r="B3861" s="5">
        <v>45814.306944444441</v>
      </c>
      <c r="C3861" s="3" t="str">
        <f>TEXT(Sales_Data[[#This Row],[OrderDate]],"mmmm")</f>
        <v>June</v>
      </c>
      <c r="D3861" s="3" t="str">
        <f t="shared" si="120"/>
        <v>2025</v>
      </c>
      <c r="E3861" t="s">
        <v>19</v>
      </c>
      <c r="F3861" t="s">
        <v>35</v>
      </c>
      <c r="G3861" t="s">
        <v>31</v>
      </c>
      <c r="H3861" t="s">
        <v>32</v>
      </c>
      <c r="I3861" t="s">
        <v>100</v>
      </c>
      <c r="J3861">
        <v>16</v>
      </c>
      <c r="K3861">
        <v>12000</v>
      </c>
      <c r="L3861" s="7">
        <f>Sales_Data[[#This Row],[OrderQuantity]] *Sales_Data[[#This Row],[UnitPrice]]</f>
        <v>192000</v>
      </c>
      <c r="M3861" s="7">
        <f>Sales_Data[[#This Row],[UnitPrice]]-Sales_Data[[#This Row],[UnitCost]]</f>
        <v>4000</v>
      </c>
      <c r="N3861" s="7">
        <f>Sales_Data[[#This Row],[Gross Revenue]]-Sales_Data[[#This Row],[Discount Amount ]]</f>
        <v>188000</v>
      </c>
      <c r="O3861" s="7">
        <f>Sales_Data[[#This Row],[OrderQuantity]] *Sales_Data[[#This Row],[UnitCost]]</f>
        <v>128000</v>
      </c>
      <c r="P3861" s="7">
        <f>Sales_Data[[#This Row],[ItemCost]] +Sales_Data[[#This Row],[ShippingCost]]</f>
        <v>129418.81</v>
      </c>
      <c r="Q3861" s="7">
        <f>Sales_Data[[#This Row],[Gross Revenue]]-Sales_Data[[#This Row],[TotalFinancialCost]]</f>
        <v>62581.19</v>
      </c>
      <c r="R3861" s="7">
        <f>Sales_Data[[#This Row],[Actul Bill Amount]]-Sales_Data[[#This Row],[ShippingCost]]</f>
        <v>186581.19</v>
      </c>
      <c r="S3861">
        <v>970</v>
      </c>
      <c r="T3861">
        <v>1418.81</v>
      </c>
      <c r="U3861" t="s">
        <v>36</v>
      </c>
      <c r="V3861">
        <v>8000</v>
      </c>
      <c r="W3861" t="s">
        <v>33</v>
      </c>
      <c r="X3861" t="str">
        <f t="shared" si="121"/>
        <v>Delhi</v>
      </c>
    </row>
    <row r="3862" spans="1:24" x14ac:dyDescent="0.4">
      <c r="A3862">
        <v>103861</v>
      </c>
      <c r="B3862" s="5">
        <v>45755.739583333336</v>
      </c>
      <c r="C3862" s="3" t="str">
        <f>TEXT(Sales_Data[[#This Row],[OrderDate]],"mmmm")</f>
        <v>April</v>
      </c>
      <c r="D3862" s="3" t="str">
        <f t="shared" si="120"/>
        <v>2025</v>
      </c>
      <c r="E3862" t="s">
        <v>34</v>
      </c>
      <c r="F3862" t="s">
        <v>28</v>
      </c>
      <c r="G3862" t="s">
        <v>15</v>
      </c>
      <c r="H3862" t="s">
        <v>32</v>
      </c>
      <c r="I3862" t="s">
        <v>100</v>
      </c>
      <c r="J3862">
        <v>75</v>
      </c>
      <c r="K3862">
        <v>2500</v>
      </c>
      <c r="L3862" s="7">
        <f>Sales_Data[[#This Row],[OrderQuantity]] *Sales_Data[[#This Row],[UnitPrice]]</f>
        <v>187500</v>
      </c>
      <c r="M3862" s="7">
        <f>Sales_Data[[#This Row],[UnitPrice]]-Sales_Data[[#This Row],[UnitCost]]</f>
        <v>1000</v>
      </c>
      <c r="N3862" s="7">
        <f>Sales_Data[[#This Row],[Gross Revenue]]-Sales_Data[[#This Row],[Discount Amount ]]</f>
        <v>186500</v>
      </c>
      <c r="O3862" s="7">
        <f>Sales_Data[[#This Row],[OrderQuantity]] *Sales_Data[[#This Row],[UnitCost]]</f>
        <v>112500</v>
      </c>
      <c r="P3862" s="7">
        <f>Sales_Data[[#This Row],[ItemCost]] +Sales_Data[[#This Row],[ShippingCost]]</f>
        <v>113088.86</v>
      </c>
      <c r="Q3862" s="7">
        <f>Sales_Data[[#This Row],[Gross Revenue]]-Sales_Data[[#This Row],[TotalFinancialCost]]</f>
        <v>74411.14</v>
      </c>
      <c r="R3862" s="7">
        <f>Sales_Data[[#This Row],[Actul Bill Amount]]-Sales_Data[[#This Row],[ShippingCost]]</f>
        <v>185911.14</v>
      </c>
      <c r="S3862">
        <v>861</v>
      </c>
      <c r="T3862">
        <v>588.86</v>
      </c>
      <c r="U3862" t="s">
        <v>54</v>
      </c>
      <c r="V3862">
        <v>1500</v>
      </c>
      <c r="W3862" t="s">
        <v>33</v>
      </c>
      <c r="X3862" t="str">
        <f t="shared" si="121"/>
        <v>Delhi</v>
      </c>
    </row>
    <row r="3863" spans="1:24" x14ac:dyDescent="0.4">
      <c r="A3863">
        <v>103862</v>
      </c>
      <c r="B3863" s="5">
        <v>45883.124305555553</v>
      </c>
      <c r="C3863" s="3" t="str">
        <f>TEXT(Sales_Data[[#This Row],[OrderDate]],"mmmm")</f>
        <v>August</v>
      </c>
      <c r="D3863" s="3" t="str">
        <f t="shared" si="120"/>
        <v>2025</v>
      </c>
      <c r="E3863" t="s">
        <v>39</v>
      </c>
      <c r="F3863" t="s">
        <v>28</v>
      </c>
      <c r="G3863" t="s">
        <v>31</v>
      </c>
      <c r="H3863" t="s">
        <v>32</v>
      </c>
      <c r="I3863" t="s">
        <v>100</v>
      </c>
      <c r="J3863">
        <v>34</v>
      </c>
      <c r="K3863">
        <v>2500</v>
      </c>
      <c r="L3863" s="7">
        <f>Sales_Data[[#This Row],[OrderQuantity]] *Sales_Data[[#This Row],[UnitPrice]]</f>
        <v>85000</v>
      </c>
      <c r="M3863" s="7">
        <f>Sales_Data[[#This Row],[UnitPrice]]-Sales_Data[[#This Row],[UnitCost]]</f>
        <v>1000</v>
      </c>
      <c r="N3863" s="7">
        <f>Sales_Data[[#This Row],[Gross Revenue]]-Sales_Data[[#This Row],[Discount Amount ]]</f>
        <v>84000</v>
      </c>
      <c r="O3863" s="7">
        <f>Sales_Data[[#This Row],[OrderQuantity]] *Sales_Data[[#This Row],[UnitCost]]</f>
        <v>51000</v>
      </c>
      <c r="P3863" s="7">
        <f>Sales_Data[[#This Row],[ItemCost]] +Sales_Data[[#This Row],[ShippingCost]]</f>
        <v>51946.5</v>
      </c>
      <c r="Q3863" s="7">
        <f>Sales_Data[[#This Row],[Gross Revenue]]-Sales_Data[[#This Row],[TotalFinancialCost]]</f>
        <v>33053.5</v>
      </c>
      <c r="R3863" s="7">
        <f>Sales_Data[[#This Row],[Actul Bill Amount]]-Sales_Data[[#This Row],[ShippingCost]]</f>
        <v>83053.5</v>
      </c>
      <c r="S3863">
        <v>594</v>
      </c>
      <c r="T3863">
        <v>946.5</v>
      </c>
      <c r="U3863" t="s">
        <v>54</v>
      </c>
      <c r="V3863">
        <v>1500</v>
      </c>
      <c r="W3863" t="s">
        <v>33</v>
      </c>
      <c r="X3863" t="str">
        <f t="shared" si="121"/>
        <v>Delhi</v>
      </c>
    </row>
    <row r="3864" spans="1:24" x14ac:dyDescent="0.4">
      <c r="A3864">
        <v>103863</v>
      </c>
      <c r="B3864" s="5">
        <v>45862.35833333333</v>
      </c>
      <c r="C3864" s="3" t="str">
        <f>TEXT(Sales_Data[[#This Row],[OrderDate]],"mmmm")</f>
        <v>July</v>
      </c>
      <c r="D3864" s="3" t="str">
        <f t="shared" si="120"/>
        <v>2025</v>
      </c>
      <c r="E3864" t="s">
        <v>39</v>
      </c>
      <c r="F3864" t="s">
        <v>40</v>
      </c>
      <c r="G3864" t="s">
        <v>15</v>
      </c>
      <c r="H3864" t="s">
        <v>16</v>
      </c>
      <c r="I3864" t="s">
        <v>100</v>
      </c>
      <c r="J3864">
        <v>70</v>
      </c>
      <c r="K3864">
        <v>5500</v>
      </c>
      <c r="L3864" s="7">
        <f>Sales_Data[[#This Row],[OrderQuantity]] *Sales_Data[[#This Row],[UnitPrice]]</f>
        <v>385000</v>
      </c>
      <c r="M3864" s="7">
        <f>Sales_Data[[#This Row],[UnitPrice]]-Sales_Data[[#This Row],[UnitCost]]</f>
        <v>2000</v>
      </c>
      <c r="N3864" s="7">
        <f>Sales_Data[[#This Row],[Gross Revenue]]-Sales_Data[[#This Row],[Discount Amount ]]</f>
        <v>383000</v>
      </c>
      <c r="O3864" s="7">
        <f>Sales_Data[[#This Row],[OrderQuantity]] *Sales_Data[[#This Row],[UnitCost]]</f>
        <v>245000</v>
      </c>
      <c r="P3864" s="7">
        <f>Sales_Data[[#This Row],[ItemCost]] +Sales_Data[[#This Row],[ShippingCost]]</f>
        <v>245961.2</v>
      </c>
      <c r="Q3864" s="7">
        <f>Sales_Data[[#This Row],[Gross Revenue]]-Sales_Data[[#This Row],[TotalFinancialCost]]</f>
        <v>139038.79999999999</v>
      </c>
      <c r="R3864" s="7">
        <f>Sales_Data[[#This Row],[Actul Bill Amount]]-Sales_Data[[#This Row],[ShippingCost]]</f>
        <v>382038.8</v>
      </c>
      <c r="S3864">
        <v>433</v>
      </c>
      <c r="T3864">
        <v>961.2</v>
      </c>
      <c r="U3864" t="s">
        <v>41</v>
      </c>
      <c r="V3864">
        <v>3500</v>
      </c>
      <c r="W3864" t="s">
        <v>18</v>
      </c>
      <c r="X3864" t="str">
        <f t="shared" si="121"/>
        <v>Bengaluru</v>
      </c>
    </row>
    <row r="3865" spans="1:24" x14ac:dyDescent="0.4">
      <c r="A3865">
        <v>103864</v>
      </c>
      <c r="B3865" s="5">
        <v>45736.406944444447</v>
      </c>
      <c r="C3865" s="3" t="str">
        <f>TEXT(Sales_Data[[#This Row],[OrderDate]],"mmmm")</f>
        <v>March</v>
      </c>
      <c r="D3865" s="3" t="str">
        <f t="shared" si="120"/>
        <v>2025</v>
      </c>
      <c r="E3865" t="s">
        <v>34</v>
      </c>
      <c r="F3865" t="s">
        <v>55</v>
      </c>
      <c r="G3865" t="s">
        <v>15</v>
      </c>
      <c r="H3865" t="s">
        <v>32</v>
      </c>
      <c r="I3865" t="s">
        <v>100</v>
      </c>
      <c r="J3865">
        <v>6</v>
      </c>
      <c r="K3865">
        <v>600</v>
      </c>
      <c r="L3865" s="7">
        <f>Sales_Data[[#This Row],[OrderQuantity]] *Sales_Data[[#This Row],[UnitPrice]]</f>
        <v>3600</v>
      </c>
      <c r="M3865" s="7">
        <f>Sales_Data[[#This Row],[UnitPrice]]-Sales_Data[[#This Row],[UnitCost]]</f>
        <v>250</v>
      </c>
      <c r="N3865" s="7">
        <f>Sales_Data[[#This Row],[Gross Revenue]]-Sales_Data[[#This Row],[Discount Amount ]]</f>
        <v>3350</v>
      </c>
      <c r="O3865" s="7">
        <f>Sales_Data[[#This Row],[OrderQuantity]] *Sales_Data[[#This Row],[UnitCost]]</f>
        <v>2100</v>
      </c>
      <c r="P3865" s="7">
        <f>Sales_Data[[#This Row],[ItemCost]] +Sales_Data[[#This Row],[ShippingCost]]</f>
        <v>2556.54</v>
      </c>
      <c r="Q3865" s="7">
        <f>Sales_Data[[#This Row],[Gross Revenue]]-Sales_Data[[#This Row],[TotalFinancialCost]]</f>
        <v>1043.46</v>
      </c>
      <c r="R3865" s="7">
        <f>Sales_Data[[#This Row],[Actul Bill Amount]]-Sales_Data[[#This Row],[ShippingCost]]</f>
        <v>2893.46</v>
      </c>
      <c r="S3865">
        <v>1172</v>
      </c>
      <c r="T3865">
        <v>456.54</v>
      </c>
      <c r="U3865" t="s">
        <v>57</v>
      </c>
      <c r="V3865">
        <v>350</v>
      </c>
      <c r="W3865" t="s">
        <v>33</v>
      </c>
      <c r="X3865" t="str">
        <f t="shared" si="121"/>
        <v>Delhi</v>
      </c>
    </row>
    <row r="3866" spans="1:24" x14ac:dyDescent="0.4">
      <c r="A3866">
        <v>103865</v>
      </c>
      <c r="B3866" s="5">
        <v>45781.859027777777</v>
      </c>
      <c r="C3866" s="3" t="str">
        <f>TEXT(Sales_Data[[#This Row],[OrderDate]],"mmmm")</f>
        <v>May</v>
      </c>
      <c r="D3866" s="3" t="str">
        <f t="shared" si="120"/>
        <v>2025</v>
      </c>
      <c r="E3866" t="s">
        <v>19</v>
      </c>
      <c r="F3866" t="s">
        <v>46</v>
      </c>
      <c r="G3866" t="s">
        <v>29</v>
      </c>
      <c r="H3866" t="s">
        <v>37</v>
      </c>
      <c r="I3866" t="s">
        <v>100</v>
      </c>
      <c r="J3866">
        <v>40</v>
      </c>
      <c r="K3866">
        <v>4500</v>
      </c>
      <c r="L3866" s="7">
        <f>Sales_Data[[#This Row],[OrderQuantity]] *Sales_Data[[#This Row],[UnitPrice]]</f>
        <v>180000</v>
      </c>
      <c r="M3866" s="7">
        <f>Sales_Data[[#This Row],[UnitPrice]]-Sales_Data[[#This Row],[UnitCost]]</f>
        <v>1700</v>
      </c>
      <c r="N3866" s="7">
        <f>Sales_Data[[#This Row],[Gross Revenue]]-Sales_Data[[#This Row],[Discount Amount ]]</f>
        <v>178300</v>
      </c>
      <c r="O3866" s="7">
        <f>Sales_Data[[#This Row],[OrderQuantity]] *Sales_Data[[#This Row],[UnitCost]]</f>
        <v>112000</v>
      </c>
      <c r="P3866" s="7">
        <f>Sales_Data[[#This Row],[ItemCost]] +Sales_Data[[#This Row],[ShippingCost]]</f>
        <v>112368.55</v>
      </c>
      <c r="Q3866" s="7">
        <f>Sales_Data[[#This Row],[Gross Revenue]]-Sales_Data[[#This Row],[TotalFinancialCost]]</f>
        <v>67631.45</v>
      </c>
      <c r="R3866" s="7">
        <f>Sales_Data[[#This Row],[Actul Bill Amount]]-Sales_Data[[#This Row],[ShippingCost]]</f>
        <v>177931.45</v>
      </c>
      <c r="S3866">
        <v>512</v>
      </c>
      <c r="T3866">
        <v>368.55</v>
      </c>
      <c r="U3866" t="s">
        <v>47</v>
      </c>
      <c r="V3866">
        <v>2800</v>
      </c>
      <c r="W3866" t="s">
        <v>38</v>
      </c>
      <c r="X3866" t="str">
        <f t="shared" si="121"/>
        <v>Kolkata</v>
      </c>
    </row>
    <row r="3867" spans="1:24" x14ac:dyDescent="0.4">
      <c r="A3867">
        <v>103866</v>
      </c>
      <c r="B3867" s="5">
        <v>45875.925000000003</v>
      </c>
      <c r="C3867" s="3" t="str">
        <f>TEXT(Sales_Data[[#This Row],[OrderDate]],"mmmm")</f>
        <v>August</v>
      </c>
      <c r="D3867" s="3" t="str">
        <f t="shared" si="120"/>
        <v>2025</v>
      </c>
      <c r="E3867" t="s">
        <v>42</v>
      </c>
      <c r="F3867" t="s">
        <v>55</v>
      </c>
      <c r="G3867" t="s">
        <v>29</v>
      </c>
      <c r="H3867" t="s">
        <v>32</v>
      </c>
      <c r="I3867" t="s">
        <v>100</v>
      </c>
      <c r="J3867">
        <v>55</v>
      </c>
      <c r="K3867">
        <v>850</v>
      </c>
      <c r="L3867" s="7">
        <f>Sales_Data[[#This Row],[OrderQuantity]] *Sales_Data[[#This Row],[UnitPrice]]</f>
        <v>46750</v>
      </c>
      <c r="M3867" s="7">
        <f>Sales_Data[[#This Row],[UnitPrice]]-Sales_Data[[#This Row],[UnitCost]]</f>
        <v>300</v>
      </c>
      <c r="N3867" s="7">
        <f>Sales_Data[[#This Row],[Gross Revenue]]-Sales_Data[[#This Row],[Discount Amount ]]</f>
        <v>46450</v>
      </c>
      <c r="O3867" s="7">
        <f>Sales_Data[[#This Row],[OrderQuantity]] *Sales_Data[[#This Row],[UnitCost]]</f>
        <v>30250</v>
      </c>
      <c r="P3867" s="7">
        <f>Sales_Data[[#This Row],[ItemCost]] +Sales_Data[[#This Row],[ShippingCost]]</f>
        <v>30710.49</v>
      </c>
      <c r="Q3867" s="7">
        <f>Sales_Data[[#This Row],[Gross Revenue]]-Sales_Data[[#This Row],[TotalFinancialCost]]</f>
        <v>16039.509999999998</v>
      </c>
      <c r="R3867" s="7">
        <f>Sales_Data[[#This Row],[Actul Bill Amount]]-Sales_Data[[#This Row],[ShippingCost]]</f>
        <v>45989.51</v>
      </c>
      <c r="S3867">
        <v>1180</v>
      </c>
      <c r="T3867">
        <v>460.49</v>
      </c>
      <c r="U3867" t="s">
        <v>56</v>
      </c>
      <c r="V3867">
        <v>550</v>
      </c>
      <c r="W3867" t="s">
        <v>33</v>
      </c>
      <c r="X3867" t="str">
        <f t="shared" si="121"/>
        <v>Delhi</v>
      </c>
    </row>
    <row r="3868" spans="1:24" x14ac:dyDescent="0.4">
      <c r="A3868">
        <v>103867</v>
      </c>
      <c r="B3868" s="5">
        <v>45661.865972222222</v>
      </c>
      <c r="C3868" s="3" t="str">
        <f>TEXT(Sales_Data[[#This Row],[OrderDate]],"mmmm")</f>
        <v>January</v>
      </c>
      <c r="D3868" s="3" t="str">
        <f t="shared" si="120"/>
        <v>2025</v>
      </c>
      <c r="E3868" t="s">
        <v>13</v>
      </c>
      <c r="F3868" t="s">
        <v>24</v>
      </c>
      <c r="G3868" t="s">
        <v>15</v>
      </c>
      <c r="H3868" t="s">
        <v>25</v>
      </c>
      <c r="I3868" t="s">
        <v>100</v>
      </c>
      <c r="J3868">
        <v>67</v>
      </c>
      <c r="K3868">
        <v>45000</v>
      </c>
      <c r="L3868" s="7">
        <f>Sales_Data[[#This Row],[OrderQuantity]] *Sales_Data[[#This Row],[UnitPrice]]</f>
        <v>3015000</v>
      </c>
      <c r="M3868" s="7">
        <f>Sales_Data[[#This Row],[UnitPrice]]-Sales_Data[[#This Row],[UnitCost]]</f>
        <v>13000</v>
      </c>
      <c r="N3868" s="7">
        <f>Sales_Data[[#This Row],[Gross Revenue]]-Sales_Data[[#This Row],[Discount Amount ]]</f>
        <v>3002000</v>
      </c>
      <c r="O3868" s="7">
        <f>Sales_Data[[#This Row],[OrderQuantity]] *Sales_Data[[#This Row],[UnitCost]]</f>
        <v>2144000</v>
      </c>
      <c r="P3868" s="7">
        <f>Sales_Data[[#This Row],[ItemCost]] +Sales_Data[[#This Row],[ShippingCost]]</f>
        <v>2144667.44</v>
      </c>
      <c r="Q3868" s="7">
        <f>Sales_Data[[#This Row],[Gross Revenue]]-Sales_Data[[#This Row],[TotalFinancialCost]]</f>
        <v>870332.56</v>
      </c>
      <c r="R3868" s="7">
        <f>Sales_Data[[#This Row],[Actul Bill Amount]]-Sales_Data[[#This Row],[ShippingCost]]</f>
        <v>3001332.56</v>
      </c>
      <c r="S3868">
        <v>977</v>
      </c>
      <c r="T3868">
        <v>667.44</v>
      </c>
      <c r="U3868" t="s">
        <v>26</v>
      </c>
      <c r="V3868">
        <v>32000</v>
      </c>
      <c r="W3868" t="s">
        <v>27</v>
      </c>
      <c r="X3868" t="str">
        <f t="shared" si="121"/>
        <v>Mumbai</v>
      </c>
    </row>
    <row r="3869" spans="1:24" x14ac:dyDescent="0.4">
      <c r="A3869">
        <v>103868</v>
      </c>
      <c r="B3869" s="5">
        <v>45747.397916666669</v>
      </c>
      <c r="C3869" s="3" t="str">
        <f>TEXT(Sales_Data[[#This Row],[OrderDate]],"mmmm")</f>
        <v>March</v>
      </c>
      <c r="D3869" s="3" t="str">
        <f t="shared" si="120"/>
        <v>2025</v>
      </c>
      <c r="E3869" t="s">
        <v>13</v>
      </c>
      <c r="F3869" t="s">
        <v>55</v>
      </c>
      <c r="G3869" t="s">
        <v>15</v>
      </c>
      <c r="H3869" t="s">
        <v>25</v>
      </c>
      <c r="I3869" t="s">
        <v>100</v>
      </c>
      <c r="J3869">
        <v>39</v>
      </c>
      <c r="K3869">
        <v>1200</v>
      </c>
      <c r="L3869" s="7">
        <f>Sales_Data[[#This Row],[OrderQuantity]] *Sales_Data[[#This Row],[UnitPrice]]</f>
        <v>46800</v>
      </c>
      <c r="M3869" s="7">
        <f>Sales_Data[[#This Row],[UnitPrice]]-Sales_Data[[#This Row],[UnitCost]]</f>
        <v>400</v>
      </c>
      <c r="N3869" s="7">
        <f>Sales_Data[[#This Row],[Gross Revenue]]-Sales_Data[[#This Row],[Discount Amount ]]</f>
        <v>46400</v>
      </c>
      <c r="O3869" s="7">
        <f>Sales_Data[[#This Row],[OrderQuantity]] *Sales_Data[[#This Row],[UnitCost]]</f>
        <v>31200</v>
      </c>
      <c r="P3869" s="7">
        <f>Sales_Data[[#This Row],[ItemCost]] +Sales_Data[[#This Row],[ShippingCost]]</f>
        <v>31898.36</v>
      </c>
      <c r="Q3869" s="7">
        <f>Sales_Data[[#This Row],[Gross Revenue]]-Sales_Data[[#This Row],[TotalFinancialCost]]</f>
        <v>14901.64</v>
      </c>
      <c r="R3869" s="7">
        <f>Sales_Data[[#This Row],[Actul Bill Amount]]-Sales_Data[[#This Row],[ShippingCost]]</f>
        <v>45701.64</v>
      </c>
      <c r="S3869">
        <v>1040</v>
      </c>
      <c r="T3869">
        <v>698.36</v>
      </c>
      <c r="U3869" t="s">
        <v>58</v>
      </c>
      <c r="V3869">
        <v>800</v>
      </c>
      <c r="W3869" t="s">
        <v>27</v>
      </c>
      <c r="X3869" t="str">
        <f t="shared" si="121"/>
        <v>Mumbai</v>
      </c>
    </row>
    <row r="3870" spans="1:24" x14ac:dyDescent="0.4">
      <c r="A3870">
        <v>103869</v>
      </c>
      <c r="B3870" s="5">
        <v>45761.74722222222</v>
      </c>
      <c r="C3870" s="3" t="str">
        <f>TEXT(Sales_Data[[#This Row],[OrderDate]],"mmmm")</f>
        <v>April</v>
      </c>
      <c r="D3870" s="3" t="str">
        <f t="shared" si="120"/>
        <v>2025</v>
      </c>
      <c r="E3870" t="s">
        <v>13</v>
      </c>
      <c r="F3870" t="s">
        <v>55</v>
      </c>
      <c r="G3870" t="s">
        <v>15</v>
      </c>
      <c r="H3870" t="s">
        <v>20</v>
      </c>
      <c r="I3870" t="s">
        <v>100</v>
      </c>
      <c r="J3870">
        <v>6</v>
      </c>
      <c r="K3870">
        <v>1200</v>
      </c>
      <c r="L3870" s="7">
        <f>Sales_Data[[#This Row],[OrderQuantity]] *Sales_Data[[#This Row],[UnitPrice]]</f>
        <v>7200</v>
      </c>
      <c r="M3870" s="7">
        <f>Sales_Data[[#This Row],[UnitPrice]]-Sales_Data[[#This Row],[UnitCost]]</f>
        <v>400</v>
      </c>
      <c r="N3870" s="7">
        <f>Sales_Data[[#This Row],[Gross Revenue]]-Sales_Data[[#This Row],[Discount Amount ]]</f>
        <v>6800</v>
      </c>
      <c r="O3870" s="7">
        <f>Sales_Data[[#This Row],[OrderQuantity]] *Sales_Data[[#This Row],[UnitCost]]</f>
        <v>4800</v>
      </c>
      <c r="P3870" s="7">
        <f>Sales_Data[[#This Row],[ItemCost]] +Sales_Data[[#This Row],[ShippingCost]]</f>
        <v>5066.29</v>
      </c>
      <c r="Q3870" s="7">
        <f>Sales_Data[[#This Row],[Gross Revenue]]-Sales_Data[[#This Row],[TotalFinancialCost]]</f>
        <v>2133.71</v>
      </c>
      <c r="R3870" s="7">
        <f>Sales_Data[[#This Row],[Actul Bill Amount]]-Sales_Data[[#This Row],[ShippingCost]]</f>
        <v>6533.71</v>
      </c>
      <c r="S3870">
        <v>549</v>
      </c>
      <c r="T3870">
        <v>266.29000000000002</v>
      </c>
      <c r="U3870" t="s">
        <v>58</v>
      </c>
      <c r="V3870">
        <v>800</v>
      </c>
      <c r="W3870" t="s">
        <v>22</v>
      </c>
      <c r="X3870" t="str">
        <f t="shared" si="121"/>
        <v>Nagpur</v>
      </c>
    </row>
    <row r="3871" spans="1:24" x14ac:dyDescent="0.4">
      <c r="A3871">
        <v>103870</v>
      </c>
      <c r="B3871" s="5">
        <v>45776.73333333333</v>
      </c>
      <c r="C3871" s="3" t="str">
        <f>TEXT(Sales_Data[[#This Row],[OrderDate]],"mmmm")</f>
        <v>April</v>
      </c>
      <c r="D3871" s="3" t="str">
        <f t="shared" si="120"/>
        <v>2025</v>
      </c>
      <c r="E3871" t="s">
        <v>48</v>
      </c>
      <c r="F3871" t="s">
        <v>55</v>
      </c>
      <c r="G3871" t="s">
        <v>15</v>
      </c>
      <c r="H3871" t="s">
        <v>37</v>
      </c>
      <c r="I3871" t="s">
        <v>100</v>
      </c>
      <c r="J3871">
        <v>9</v>
      </c>
      <c r="K3871">
        <v>850</v>
      </c>
      <c r="L3871" s="7">
        <f>Sales_Data[[#This Row],[OrderQuantity]] *Sales_Data[[#This Row],[UnitPrice]]</f>
        <v>7650</v>
      </c>
      <c r="M3871" s="7">
        <f>Sales_Data[[#This Row],[UnitPrice]]-Sales_Data[[#This Row],[UnitCost]]</f>
        <v>300</v>
      </c>
      <c r="N3871" s="7">
        <f>Sales_Data[[#This Row],[Gross Revenue]]-Sales_Data[[#This Row],[Discount Amount ]]</f>
        <v>7350</v>
      </c>
      <c r="O3871" s="7">
        <f>Sales_Data[[#This Row],[OrderQuantity]] *Sales_Data[[#This Row],[UnitCost]]</f>
        <v>4950</v>
      </c>
      <c r="P3871" s="7">
        <f>Sales_Data[[#This Row],[ItemCost]] +Sales_Data[[#This Row],[ShippingCost]]</f>
        <v>5850.38</v>
      </c>
      <c r="Q3871" s="7">
        <f>Sales_Data[[#This Row],[Gross Revenue]]-Sales_Data[[#This Row],[TotalFinancialCost]]</f>
        <v>1799.62</v>
      </c>
      <c r="R3871" s="7">
        <f>Sales_Data[[#This Row],[Actul Bill Amount]]-Sales_Data[[#This Row],[ShippingCost]]</f>
        <v>6449.62</v>
      </c>
      <c r="S3871">
        <v>862</v>
      </c>
      <c r="T3871">
        <v>900.38</v>
      </c>
      <c r="U3871" t="s">
        <v>56</v>
      </c>
      <c r="V3871">
        <v>550</v>
      </c>
      <c r="W3871" t="s">
        <v>38</v>
      </c>
      <c r="X3871" t="str">
        <f t="shared" si="121"/>
        <v>Kolkata</v>
      </c>
    </row>
    <row r="3872" spans="1:24" x14ac:dyDescent="0.4">
      <c r="A3872">
        <v>103871</v>
      </c>
      <c r="B3872" s="5">
        <v>45790.693749999999</v>
      </c>
      <c r="C3872" s="3" t="str">
        <f>TEXT(Sales_Data[[#This Row],[OrderDate]],"mmmm")</f>
        <v>May</v>
      </c>
      <c r="D3872" s="3" t="str">
        <f t="shared" si="120"/>
        <v>2025</v>
      </c>
      <c r="E3872" t="s">
        <v>39</v>
      </c>
      <c r="F3872" t="s">
        <v>43</v>
      </c>
      <c r="G3872" t="s">
        <v>15</v>
      </c>
      <c r="H3872" t="s">
        <v>16</v>
      </c>
      <c r="I3872" t="s">
        <v>100</v>
      </c>
      <c r="J3872">
        <v>71</v>
      </c>
      <c r="K3872">
        <v>4500</v>
      </c>
      <c r="L3872" s="7">
        <f>Sales_Data[[#This Row],[OrderQuantity]] *Sales_Data[[#This Row],[UnitPrice]]</f>
        <v>319500</v>
      </c>
      <c r="M3872" s="7">
        <f>Sales_Data[[#This Row],[UnitPrice]]-Sales_Data[[#This Row],[UnitCost]]</f>
        <v>2000</v>
      </c>
      <c r="N3872" s="7">
        <f>Sales_Data[[#This Row],[Gross Revenue]]-Sales_Data[[#This Row],[Discount Amount ]]</f>
        <v>317500</v>
      </c>
      <c r="O3872" s="7">
        <f>Sales_Data[[#This Row],[OrderQuantity]] *Sales_Data[[#This Row],[UnitCost]]</f>
        <v>177500</v>
      </c>
      <c r="P3872" s="7">
        <f>Sales_Data[[#This Row],[ItemCost]] +Sales_Data[[#This Row],[ShippingCost]]</f>
        <v>177941.45</v>
      </c>
      <c r="Q3872" s="7">
        <f>Sales_Data[[#This Row],[Gross Revenue]]-Sales_Data[[#This Row],[TotalFinancialCost]]</f>
        <v>141558.54999999999</v>
      </c>
      <c r="R3872" s="7">
        <f>Sales_Data[[#This Row],[Actul Bill Amount]]-Sales_Data[[#This Row],[ShippingCost]]</f>
        <v>317058.55</v>
      </c>
      <c r="S3872">
        <v>523</v>
      </c>
      <c r="T3872">
        <v>441.45</v>
      </c>
      <c r="U3872" t="s">
        <v>44</v>
      </c>
      <c r="V3872">
        <v>2500</v>
      </c>
      <c r="W3872" t="s">
        <v>18</v>
      </c>
      <c r="X3872" t="str">
        <f t="shared" si="121"/>
        <v>Bengaluru</v>
      </c>
    </row>
    <row r="3873" spans="1:24" x14ac:dyDescent="0.4">
      <c r="A3873">
        <v>103872</v>
      </c>
      <c r="B3873" s="5">
        <v>45969.881249999999</v>
      </c>
      <c r="C3873" s="3" t="str">
        <f>TEXT(Sales_Data[[#This Row],[OrderDate]],"mmmm")</f>
        <v>November</v>
      </c>
      <c r="D3873" s="3" t="str">
        <f t="shared" si="120"/>
        <v>2025</v>
      </c>
      <c r="E3873" t="s">
        <v>13</v>
      </c>
      <c r="F3873" t="s">
        <v>43</v>
      </c>
      <c r="G3873" t="s">
        <v>29</v>
      </c>
      <c r="H3873" t="s">
        <v>16</v>
      </c>
      <c r="I3873" t="s">
        <v>100</v>
      </c>
      <c r="J3873">
        <v>48</v>
      </c>
      <c r="K3873">
        <v>1800</v>
      </c>
      <c r="L3873" s="7">
        <f>Sales_Data[[#This Row],[OrderQuantity]] *Sales_Data[[#This Row],[UnitPrice]]</f>
        <v>86400</v>
      </c>
      <c r="M3873" s="7">
        <f>Sales_Data[[#This Row],[UnitPrice]]-Sales_Data[[#This Row],[UnitCost]]</f>
        <v>900</v>
      </c>
      <c r="N3873" s="7">
        <f>Sales_Data[[#This Row],[Gross Revenue]]-Sales_Data[[#This Row],[Discount Amount ]]</f>
        <v>85500</v>
      </c>
      <c r="O3873" s="7">
        <f>Sales_Data[[#This Row],[OrderQuantity]] *Sales_Data[[#This Row],[UnitCost]]</f>
        <v>43200</v>
      </c>
      <c r="P3873" s="7">
        <f>Sales_Data[[#This Row],[ItemCost]] +Sales_Data[[#This Row],[ShippingCost]]</f>
        <v>44129.22</v>
      </c>
      <c r="Q3873" s="7">
        <f>Sales_Data[[#This Row],[Gross Revenue]]-Sales_Data[[#This Row],[TotalFinancialCost]]</f>
        <v>42270.78</v>
      </c>
      <c r="R3873" s="7">
        <f>Sales_Data[[#This Row],[Actul Bill Amount]]-Sales_Data[[#This Row],[ShippingCost]]</f>
        <v>84570.78</v>
      </c>
      <c r="S3873">
        <v>397</v>
      </c>
      <c r="T3873">
        <v>929.22</v>
      </c>
      <c r="U3873" t="s">
        <v>51</v>
      </c>
      <c r="V3873">
        <v>900</v>
      </c>
      <c r="W3873" t="s">
        <v>18</v>
      </c>
      <c r="X3873" t="str">
        <f t="shared" si="121"/>
        <v>Bengaluru</v>
      </c>
    </row>
    <row r="3874" spans="1:24" x14ac:dyDescent="0.4">
      <c r="A3874">
        <v>103873</v>
      </c>
      <c r="B3874" s="5">
        <v>45753.956944444442</v>
      </c>
      <c r="C3874" s="3" t="str">
        <f>TEXT(Sales_Data[[#This Row],[OrderDate]],"mmmm")</f>
        <v>April</v>
      </c>
      <c r="D3874" s="3" t="str">
        <f t="shared" si="120"/>
        <v>2025</v>
      </c>
      <c r="E3874" t="s">
        <v>39</v>
      </c>
      <c r="F3874" t="s">
        <v>55</v>
      </c>
      <c r="G3874" t="s">
        <v>29</v>
      </c>
      <c r="H3874" t="s">
        <v>16</v>
      </c>
      <c r="I3874" t="s">
        <v>100</v>
      </c>
      <c r="J3874">
        <v>84</v>
      </c>
      <c r="K3874">
        <v>600</v>
      </c>
      <c r="L3874" s="7">
        <f>Sales_Data[[#This Row],[OrderQuantity]] *Sales_Data[[#This Row],[UnitPrice]]</f>
        <v>50400</v>
      </c>
      <c r="M3874" s="7">
        <f>Sales_Data[[#This Row],[UnitPrice]]-Sales_Data[[#This Row],[UnitCost]]</f>
        <v>250</v>
      </c>
      <c r="N3874" s="7">
        <f>Sales_Data[[#This Row],[Gross Revenue]]-Sales_Data[[#This Row],[Discount Amount ]]</f>
        <v>50150</v>
      </c>
      <c r="O3874" s="7">
        <f>Sales_Data[[#This Row],[OrderQuantity]] *Sales_Data[[#This Row],[UnitCost]]</f>
        <v>29400</v>
      </c>
      <c r="P3874" s="7">
        <f>Sales_Data[[#This Row],[ItemCost]] +Sales_Data[[#This Row],[ShippingCost]]</f>
        <v>29786.37</v>
      </c>
      <c r="Q3874" s="7">
        <f>Sales_Data[[#This Row],[Gross Revenue]]-Sales_Data[[#This Row],[TotalFinancialCost]]</f>
        <v>20613.63</v>
      </c>
      <c r="R3874" s="7">
        <f>Sales_Data[[#This Row],[Actul Bill Amount]]-Sales_Data[[#This Row],[ShippingCost]]</f>
        <v>49763.63</v>
      </c>
      <c r="S3874">
        <v>470</v>
      </c>
      <c r="T3874">
        <v>386.37</v>
      </c>
      <c r="U3874" t="s">
        <v>57</v>
      </c>
      <c r="V3874">
        <v>350</v>
      </c>
      <c r="W3874" t="s">
        <v>18</v>
      </c>
      <c r="X3874" t="str">
        <f t="shared" si="121"/>
        <v>Bengaluru</v>
      </c>
    </row>
    <row r="3875" spans="1:24" x14ac:dyDescent="0.4">
      <c r="A3875">
        <v>103874</v>
      </c>
      <c r="B3875" s="5">
        <v>45988.859027777777</v>
      </c>
      <c r="C3875" s="3" t="str">
        <f>TEXT(Sales_Data[[#This Row],[OrderDate]],"mmmm")</f>
        <v>November</v>
      </c>
      <c r="D3875" s="3" t="str">
        <f t="shared" si="120"/>
        <v>2025</v>
      </c>
      <c r="E3875" t="s">
        <v>39</v>
      </c>
      <c r="F3875" t="s">
        <v>46</v>
      </c>
      <c r="G3875" t="s">
        <v>29</v>
      </c>
      <c r="H3875" t="s">
        <v>16</v>
      </c>
      <c r="I3875" t="s">
        <v>100</v>
      </c>
      <c r="J3875">
        <v>17</v>
      </c>
      <c r="K3875">
        <v>4500</v>
      </c>
      <c r="L3875" s="7">
        <f>Sales_Data[[#This Row],[OrderQuantity]] *Sales_Data[[#This Row],[UnitPrice]]</f>
        <v>76500</v>
      </c>
      <c r="M3875" s="7">
        <f>Sales_Data[[#This Row],[UnitPrice]]-Sales_Data[[#This Row],[UnitCost]]</f>
        <v>1700</v>
      </c>
      <c r="N3875" s="7">
        <f>Sales_Data[[#This Row],[Gross Revenue]]-Sales_Data[[#This Row],[Discount Amount ]]</f>
        <v>74800</v>
      </c>
      <c r="O3875" s="7">
        <f>Sales_Data[[#This Row],[OrderQuantity]] *Sales_Data[[#This Row],[UnitCost]]</f>
        <v>47600</v>
      </c>
      <c r="P3875" s="7">
        <f>Sales_Data[[#This Row],[ItemCost]] +Sales_Data[[#This Row],[ShippingCost]]</f>
        <v>47856.58</v>
      </c>
      <c r="Q3875" s="7">
        <f>Sales_Data[[#This Row],[Gross Revenue]]-Sales_Data[[#This Row],[TotalFinancialCost]]</f>
        <v>28643.42</v>
      </c>
      <c r="R3875" s="7">
        <f>Sales_Data[[#This Row],[Actul Bill Amount]]-Sales_Data[[#This Row],[ShippingCost]]</f>
        <v>74543.42</v>
      </c>
      <c r="S3875">
        <v>509</v>
      </c>
      <c r="T3875">
        <v>256.58</v>
      </c>
      <c r="U3875" t="s">
        <v>47</v>
      </c>
      <c r="V3875">
        <v>2800</v>
      </c>
      <c r="W3875" t="s">
        <v>18</v>
      </c>
      <c r="X3875" t="str">
        <f t="shared" si="121"/>
        <v>Bengaluru</v>
      </c>
    </row>
    <row r="3876" spans="1:24" x14ac:dyDescent="0.4">
      <c r="A3876">
        <v>103875</v>
      </c>
      <c r="B3876" s="5">
        <v>45800.118055555555</v>
      </c>
      <c r="C3876" s="3" t="str">
        <f>TEXT(Sales_Data[[#This Row],[OrderDate]],"mmmm")</f>
        <v>May</v>
      </c>
      <c r="D3876" s="3" t="str">
        <f t="shared" si="120"/>
        <v>2025</v>
      </c>
      <c r="E3876" t="s">
        <v>13</v>
      </c>
      <c r="F3876" t="s">
        <v>46</v>
      </c>
      <c r="G3876" t="s">
        <v>15</v>
      </c>
      <c r="H3876" t="s">
        <v>37</v>
      </c>
      <c r="I3876" t="s">
        <v>100</v>
      </c>
      <c r="J3876">
        <v>95</v>
      </c>
      <c r="K3876">
        <v>15000</v>
      </c>
      <c r="L3876" s="7">
        <f>Sales_Data[[#This Row],[OrderQuantity]] *Sales_Data[[#This Row],[UnitPrice]]</f>
        <v>1425000</v>
      </c>
      <c r="M3876" s="7">
        <f>Sales_Data[[#This Row],[UnitPrice]]-Sales_Data[[#This Row],[UnitCost]]</f>
        <v>5500</v>
      </c>
      <c r="N3876" s="7">
        <f>Sales_Data[[#This Row],[Gross Revenue]]-Sales_Data[[#This Row],[Discount Amount ]]</f>
        <v>1419500</v>
      </c>
      <c r="O3876" s="7">
        <f>Sales_Data[[#This Row],[OrderQuantity]] *Sales_Data[[#This Row],[UnitCost]]</f>
        <v>902500</v>
      </c>
      <c r="P3876" s="7">
        <f>Sales_Data[[#This Row],[ItemCost]] +Sales_Data[[#This Row],[ShippingCost]]</f>
        <v>903002.78</v>
      </c>
      <c r="Q3876" s="7">
        <f>Sales_Data[[#This Row],[Gross Revenue]]-Sales_Data[[#This Row],[TotalFinancialCost]]</f>
        <v>521997.22</v>
      </c>
      <c r="R3876" s="7">
        <f>Sales_Data[[#This Row],[Actul Bill Amount]]-Sales_Data[[#This Row],[ShippingCost]]</f>
        <v>1418997.22</v>
      </c>
      <c r="S3876">
        <v>690</v>
      </c>
      <c r="T3876">
        <v>502.78</v>
      </c>
      <c r="U3876" t="s">
        <v>53</v>
      </c>
      <c r="V3876">
        <v>9500</v>
      </c>
      <c r="W3876" t="s">
        <v>38</v>
      </c>
      <c r="X3876" t="str">
        <f t="shared" si="121"/>
        <v>Kolkata</v>
      </c>
    </row>
    <row r="3877" spans="1:24" x14ac:dyDescent="0.4">
      <c r="A3877">
        <v>103876</v>
      </c>
      <c r="B3877" s="5">
        <v>45945.388888888891</v>
      </c>
      <c r="C3877" s="3" t="str">
        <f>TEXT(Sales_Data[[#This Row],[OrderDate]],"mmmm")</f>
        <v>October</v>
      </c>
      <c r="D3877" s="3" t="str">
        <f t="shared" si="120"/>
        <v>2025</v>
      </c>
      <c r="E3877" t="s">
        <v>50</v>
      </c>
      <c r="F3877" t="s">
        <v>43</v>
      </c>
      <c r="G3877" t="s">
        <v>29</v>
      </c>
      <c r="H3877" t="s">
        <v>20</v>
      </c>
      <c r="I3877" t="s">
        <v>100</v>
      </c>
      <c r="J3877">
        <v>79</v>
      </c>
      <c r="K3877">
        <v>4500</v>
      </c>
      <c r="L3877" s="7">
        <f>Sales_Data[[#This Row],[OrderQuantity]] *Sales_Data[[#This Row],[UnitPrice]]</f>
        <v>355500</v>
      </c>
      <c r="M3877" s="7">
        <f>Sales_Data[[#This Row],[UnitPrice]]-Sales_Data[[#This Row],[UnitCost]]</f>
        <v>2000</v>
      </c>
      <c r="N3877" s="7">
        <f>Sales_Data[[#This Row],[Gross Revenue]]-Sales_Data[[#This Row],[Discount Amount ]]</f>
        <v>353500</v>
      </c>
      <c r="O3877" s="7">
        <f>Sales_Data[[#This Row],[OrderQuantity]] *Sales_Data[[#This Row],[UnitCost]]</f>
        <v>197500</v>
      </c>
      <c r="P3877" s="7">
        <f>Sales_Data[[#This Row],[ItemCost]] +Sales_Data[[#This Row],[ShippingCost]]</f>
        <v>198478.42</v>
      </c>
      <c r="Q3877" s="7">
        <f>Sales_Data[[#This Row],[Gross Revenue]]-Sales_Data[[#This Row],[TotalFinancialCost]]</f>
        <v>157021.57999999999</v>
      </c>
      <c r="R3877" s="7">
        <f>Sales_Data[[#This Row],[Actul Bill Amount]]-Sales_Data[[#This Row],[ShippingCost]]</f>
        <v>352521.58</v>
      </c>
      <c r="S3877">
        <v>1172</v>
      </c>
      <c r="T3877">
        <v>978.42</v>
      </c>
      <c r="U3877" t="s">
        <v>44</v>
      </c>
      <c r="V3877">
        <v>2500</v>
      </c>
      <c r="W3877" t="s">
        <v>22</v>
      </c>
      <c r="X3877" t="str">
        <f t="shared" si="121"/>
        <v>Nagpur</v>
      </c>
    </row>
    <row r="3878" spans="1:24" x14ac:dyDescent="0.4">
      <c r="A3878">
        <v>103877</v>
      </c>
      <c r="B3878" s="5">
        <v>45685.597222222219</v>
      </c>
      <c r="C3878" s="3" t="str">
        <f>TEXT(Sales_Data[[#This Row],[OrderDate]],"mmmm")</f>
        <v>January</v>
      </c>
      <c r="D3878" s="3" t="str">
        <f t="shared" si="120"/>
        <v>2025</v>
      </c>
      <c r="E3878" t="s">
        <v>39</v>
      </c>
      <c r="F3878" t="s">
        <v>55</v>
      </c>
      <c r="G3878" t="s">
        <v>15</v>
      </c>
      <c r="H3878" t="s">
        <v>25</v>
      </c>
      <c r="I3878" t="s">
        <v>100</v>
      </c>
      <c r="J3878">
        <v>60</v>
      </c>
      <c r="K3878">
        <v>600</v>
      </c>
      <c r="L3878" s="7">
        <f>Sales_Data[[#This Row],[OrderQuantity]] *Sales_Data[[#This Row],[UnitPrice]]</f>
        <v>36000</v>
      </c>
      <c r="M3878" s="7">
        <f>Sales_Data[[#This Row],[UnitPrice]]-Sales_Data[[#This Row],[UnitCost]]</f>
        <v>250</v>
      </c>
      <c r="N3878" s="7">
        <f>Sales_Data[[#This Row],[Gross Revenue]]-Sales_Data[[#This Row],[Discount Amount ]]</f>
        <v>35750</v>
      </c>
      <c r="O3878" s="7">
        <f>Sales_Data[[#This Row],[OrderQuantity]] *Sales_Data[[#This Row],[UnitCost]]</f>
        <v>21000</v>
      </c>
      <c r="P3878" s="7">
        <f>Sales_Data[[#This Row],[ItemCost]] +Sales_Data[[#This Row],[ShippingCost]]</f>
        <v>21501.11</v>
      </c>
      <c r="Q3878" s="7">
        <f>Sales_Data[[#This Row],[Gross Revenue]]-Sales_Data[[#This Row],[TotalFinancialCost]]</f>
        <v>14498.89</v>
      </c>
      <c r="R3878" s="7">
        <f>Sales_Data[[#This Row],[Actul Bill Amount]]-Sales_Data[[#This Row],[ShippingCost]]</f>
        <v>35248.89</v>
      </c>
      <c r="S3878">
        <v>451</v>
      </c>
      <c r="T3878">
        <v>501.11</v>
      </c>
      <c r="U3878" t="s">
        <v>57</v>
      </c>
      <c r="V3878">
        <v>350</v>
      </c>
      <c r="W3878" t="s">
        <v>27</v>
      </c>
      <c r="X3878" t="str">
        <f t="shared" si="121"/>
        <v>Mumbai</v>
      </c>
    </row>
    <row r="3879" spans="1:24" x14ac:dyDescent="0.4">
      <c r="A3879">
        <v>103878</v>
      </c>
      <c r="B3879" s="5">
        <v>45935.366666666669</v>
      </c>
      <c r="C3879" s="3" t="str">
        <f>TEXT(Sales_Data[[#This Row],[OrderDate]],"mmmm")</f>
        <v>October</v>
      </c>
      <c r="D3879" s="3" t="str">
        <f t="shared" si="120"/>
        <v>2025</v>
      </c>
      <c r="E3879" t="s">
        <v>39</v>
      </c>
      <c r="F3879" t="s">
        <v>40</v>
      </c>
      <c r="G3879" t="s">
        <v>29</v>
      </c>
      <c r="H3879" t="s">
        <v>37</v>
      </c>
      <c r="I3879" t="s">
        <v>100</v>
      </c>
      <c r="J3879">
        <v>26</v>
      </c>
      <c r="K3879">
        <v>5500</v>
      </c>
      <c r="L3879" s="7">
        <f>Sales_Data[[#This Row],[OrderQuantity]] *Sales_Data[[#This Row],[UnitPrice]]</f>
        <v>143000</v>
      </c>
      <c r="M3879" s="7">
        <f>Sales_Data[[#This Row],[UnitPrice]]-Sales_Data[[#This Row],[UnitCost]]</f>
        <v>2000</v>
      </c>
      <c r="N3879" s="7">
        <f>Sales_Data[[#This Row],[Gross Revenue]]-Sales_Data[[#This Row],[Discount Amount ]]</f>
        <v>141000</v>
      </c>
      <c r="O3879" s="7">
        <f>Sales_Data[[#This Row],[OrderQuantity]] *Sales_Data[[#This Row],[UnitCost]]</f>
        <v>91000</v>
      </c>
      <c r="P3879" s="7">
        <f>Sales_Data[[#This Row],[ItemCost]] +Sales_Data[[#This Row],[ShippingCost]]</f>
        <v>91663.46</v>
      </c>
      <c r="Q3879" s="7">
        <f>Sales_Data[[#This Row],[Gross Revenue]]-Sales_Data[[#This Row],[TotalFinancialCost]]</f>
        <v>51336.539999999994</v>
      </c>
      <c r="R3879" s="7">
        <f>Sales_Data[[#This Row],[Actul Bill Amount]]-Sales_Data[[#This Row],[ShippingCost]]</f>
        <v>140336.54</v>
      </c>
      <c r="S3879">
        <v>1076</v>
      </c>
      <c r="T3879">
        <v>663.46</v>
      </c>
      <c r="U3879" t="s">
        <v>41</v>
      </c>
      <c r="V3879">
        <v>3500</v>
      </c>
      <c r="W3879" t="s">
        <v>38</v>
      </c>
      <c r="X3879" t="str">
        <f t="shared" si="121"/>
        <v>Kolkata</v>
      </c>
    </row>
    <row r="3880" spans="1:24" x14ac:dyDescent="0.4">
      <c r="A3880">
        <v>103879</v>
      </c>
      <c r="B3880" s="5">
        <v>45890.494444444441</v>
      </c>
      <c r="C3880" s="3" t="str">
        <f>TEXT(Sales_Data[[#This Row],[OrderDate]],"mmmm")</f>
        <v>August</v>
      </c>
      <c r="D3880" s="3" t="str">
        <f t="shared" si="120"/>
        <v>2025</v>
      </c>
      <c r="E3880" t="s">
        <v>42</v>
      </c>
      <c r="F3880" t="s">
        <v>55</v>
      </c>
      <c r="G3880" t="s">
        <v>15</v>
      </c>
      <c r="H3880" t="s">
        <v>16</v>
      </c>
      <c r="I3880" t="s">
        <v>100</v>
      </c>
      <c r="J3880">
        <v>90</v>
      </c>
      <c r="K3880">
        <v>1200</v>
      </c>
      <c r="L3880" s="7">
        <f>Sales_Data[[#This Row],[OrderQuantity]] *Sales_Data[[#This Row],[UnitPrice]]</f>
        <v>108000</v>
      </c>
      <c r="M3880" s="7">
        <f>Sales_Data[[#This Row],[UnitPrice]]-Sales_Data[[#This Row],[UnitCost]]</f>
        <v>400</v>
      </c>
      <c r="N3880" s="7">
        <f>Sales_Data[[#This Row],[Gross Revenue]]-Sales_Data[[#This Row],[Discount Amount ]]</f>
        <v>107600</v>
      </c>
      <c r="O3880" s="7">
        <f>Sales_Data[[#This Row],[OrderQuantity]] *Sales_Data[[#This Row],[UnitCost]]</f>
        <v>72000</v>
      </c>
      <c r="P3880" s="7">
        <f>Sales_Data[[#This Row],[ItemCost]] +Sales_Data[[#This Row],[ShippingCost]]</f>
        <v>72521.08</v>
      </c>
      <c r="Q3880" s="7">
        <f>Sales_Data[[#This Row],[Gross Revenue]]-Sales_Data[[#This Row],[TotalFinancialCost]]</f>
        <v>35478.92</v>
      </c>
      <c r="R3880" s="7">
        <f>Sales_Data[[#This Row],[Actul Bill Amount]]-Sales_Data[[#This Row],[ShippingCost]]</f>
        <v>107078.92</v>
      </c>
      <c r="S3880">
        <v>577</v>
      </c>
      <c r="T3880">
        <v>521.08000000000004</v>
      </c>
      <c r="U3880" t="s">
        <v>58</v>
      </c>
      <c r="V3880">
        <v>800</v>
      </c>
      <c r="W3880" t="s">
        <v>18</v>
      </c>
      <c r="X3880" t="str">
        <f t="shared" si="121"/>
        <v>Bengaluru</v>
      </c>
    </row>
    <row r="3881" spans="1:24" x14ac:dyDescent="0.4">
      <c r="A3881">
        <v>103880</v>
      </c>
      <c r="B3881" s="5">
        <v>45674.629166666666</v>
      </c>
      <c r="C3881" s="3" t="str">
        <f>TEXT(Sales_Data[[#This Row],[OrderDate]],"mmmm")</f>
        <v>January</v>
      </c>
      <c r="D3881" s="3" t="str">
        <f t="shared" si="120"/>
        <v>2025</v>
      </c>
      <c r="E3881" t="s">
        <v>45</v>
      </c>
      <c r="F3881" t="s">
        <v>24</v>
      </c>
      <c r="G3881" t="s">
        <v>29</v>
      </c>
      <c r="H3881" t="s">
        <v>37</v>
      </c>
      <c r="I3881" t="s">
        <v>100</v>
      </c>
      <c r="J3881">
        <v>41</v>
      </c>
      <c r="K3881">
        <v>25000</v>
      </c>
      <c r="L3881" s="7">
        <f>Sales_Data[[#This Row],[OrderQuantity]] *Sales_Data[[#This Row],[UnitPrice]]</f>
        <v>1025000</v>
      </c>
      <c r="M3881" s="7">
        <f>Sales_Data[[#This Row],[UnitPrice]]-Sales_Data[[#This Row],[UnitCost]]</f>
        <v>7000</v>
      </c>
      <c r="N3881" s="7">
        <f>Sales_Data[[#This Row],[Gross Revenue]]-Sales_Data[[#This Row],[Discount Amount ]]</f>
        <v>1018000</v>
      </c>
      <c r="O3881" s="7">
        <f>Sales_Data[[#This Row],[OrderQuantity]] *Sales_Data[[#This Row],[UnitCost]]</f>
        <v>738000</v>
      </c>
      <c r="P3881" s="7">
        <f>Sales_Data[[#This Row],[ItemCost]] +Sales_Data[[#This Row],[ShippingCost]]</f>
        <v>738876.66</v>
      </c>
      <c r="Q3881" s="7">
        <f>Sales_Data[[#This Row],[Gross Revenue]]-Sales_Data[[#This Row],[TotalFinancialCost]]</f>
        <v>286123.33999999997</v>
      </c>
      <c r="R3881" s="7">
        <f>Sales_Data[[#This Row],[Actul Bill Amount]]-Sales_Data[[#This Row],[ShippingCost]]</f>
        <v>1017123.34</v>
      </c>
      <c r="S3881">
        <v>1058</v>
      </c>
      <c r="T3881">
        <v>876.66</v>
      </c>
      <c r="U3881" t="s">
        <v>60</v>
      </c>
      <c r="V3881">
        <v>18000</v>
      </c>
      <c r="W3881" t="s">
        <v>38</v>
      </c>
      <c r="X3881" t="str">
        <f t="shared" si="121"/>
        <v>Kolkata</v>
      </c>
    </row>
    <row r="3882" spans="1:24" x14ac:dyDescent="0.4">
      <c r="A3882">
        <v>103881</v>
      </c>
      <c r="B3882" s="5">
        <v>45716.59375</v>
      </c>
      <c r="C3882" s="3" t="str">
        <f>TEXT(Sales_Data[[#This Row],[OrderDate]],"mmmm")</f>
        <v>February</v>
      </c>
      <c r="D3882" s="3" t="str">
        <f t="shared" si="120"/>
        <v>2025</v>
      </c>
      <c r="E3882" t="s">
        <v>48</v>
      </c>
      <c r="F3882" t="s">
        <v>40</v>
      </c>
      <c r="G3882" t="s">
        <v>31</v>
      </c>
      <c r="H3882" t="s">
        <v>37</v>
      </c>
      <c r="I3882" t="s">
        <v>100</v>
      </c>
      <c r="J3882">
        <v>39</v>
      </c>
      <c r="K3882">
        <v>5500</v>
      </c>
      <c r="L3882" s="7">
        <f>Sales_Data[[#This Row],[OrderQuantity]] *Sales_Data[[#This Row],[UnitPrice]]</f>
        <v>214500</v>
      </c>
      <c r="M3882" s="7">
        <f>Sales_Data[[#This Row],[UnitPrice]]-Sales_Data[[#This Row],[UnitCost]]</f>
        <v>2000</v>
      </c>
      <c r="N3882" s="7">
        <f>Sales_Data[[#This Row],[Gross Revenue]]-Sales_Data[[#This Row],[Discount Amount ]]</f>
        <v>212500</v>
      </c>
      <c r="O3882" s="7">
        <f>Sales_Data[[#This Row],[OrderQuantity]] *Sales_Data[[#This Row],[UnitCost]]</f>
        <v>136500</v>
      </c>
      <c r="P3882" s="7">
        <f>Sales_Data[[#This Row],[ItemCost]] +Sales_Data[[#This Row],[ShippingCost]]</f>
        <v>136847.01</v>
      </c>
      <c r="Q3882" s="7">
        <f>Sales_Data[[#This Row],[Gross Revenue]]-Sales_Data[[#This Row],[TotalFinancialCost]]</f>
        <v>77652.989999999991</v>
      </c>
      <c r="R3882" s="7">
        <f>Sales_Data[[#This Row],[Actul Bill Amount]]-Sales_Data[[#This Row],[ShippingCost]]</f>
        <v>212152.99</v>
      </c>
      <c r="S3882">
        <v>1091</v>
      </c>
      <c r="T3882">
        <v>347.01</v>
      </c>
      <c r="U3882" t="s">
        <v>41</v>
      </c>
      <c r="V3882">
        <v>3500</v>
      </c>
      <c r="W3882" t="s">
        <v>38</v>
      </c>
      <c r="X3882" t="str">
        <f t="shared" si="121"/>
        <v>Kolkata</v>
      </c>
    </row>
    <row r="3883" spans="1:24" x14ac:dyDescent="0.4">
      <c r="A3883">
        <v>103882</v>
      </c>
      <c r="B3883" s="5">
        <v>45747.960416666669</v>
      </c>
      <c r="C3883" s="3" t="str">
        <f>TEXT(Sales_Data[[#This Row],[OrderDate]],"mmmm")</f>
        <v>March</v>
      </c>
      <c r="D3883" s="3" t="str">
        <f t="shared" si="120"/>
        <v>2025</v>
      </c>
      <c r="E3883" t="s">
        <v>42</v>
      </c>
      <c r="F3883" t="s">
        <v>43</v>
      </c>
      <c r="G3883" t="s">
        <v>31</v>
      </c>
      <c r="H3883" t="s">
        <v>20</v>
      </c>
      <c r="I3883" t="s">
        <v>100</v>
      </c>
      <c r="J3883">
        <v>69</v>
      </c>
      <c r="K3883">
        <v>1800</v>
      </c>
      <c r="L3883" s="7">
        <f>Sales_Data[[#This Row],[OrderQuantity]] *Sales_Data[[#This Row],[UnitPrice]]</f>
        <v>124200</v>
      </c>
      <c r="M3883" s="7">
        <f>Sales_Data[[#This Row],[UnitPrice]]-Sales_Data[[#This Row],[UnitCost]]</f>
        <v>900</v>
      </c>
      <c r="N3883" s="7">
        <f>Sales_Data[[#This Row],[Gross Revenue]]-Sales_Data[[#This Row],[Discount Amount ]]</f>
        <v>123300</v>
      </c>
      <c r="O3883" s="7">
        <f>Sales_Data[[#This Row],[OrderQuantity]] *Sales_Data[[#This Row],[UnitCost]]</f>
        <v>62100</v>
      </c>
      <c r="P3883" s="7">
        <f>Sales_Data[[#This Row],[ItemCost]] +Sales_Data[[#This Row],[ShippingCost]]</f>
        <v>63225.29</v>
      </c>
      <c r="Q3883" s="7">
        <f>Sales_Data[[#This Row],[Gross Revenue]]-Sales_Data[[#This Row],[TotalFinancialCost]]</f>
        <v>60974.71</v>
      </c>
      <c r="R3883" s="7">
        <f>Sales_Data[[#This Row],[Actul Bill Amount]]-Sales_Data[[#This Row],[ShippingCost]]</f>
        <v>122174.71</v>
      </c>
      <c r="S3883">
        <v>877</v>
      </c>
      <c r="T3883">
        <v>1125.29</v>
      </c>
      <c r="U3883" t="s">
        <v>51</v>
      </c>
      <c r="V3883">
        <v>900</v>
      </c>
      <c r="W3883" t="s">
        <v>22</v>
      </c>
      <c r="X3883" t="str">
        <f t="shared" si="121"/>
        <v>Nagpur</v>
      </c>
    </row>
    <row r="3884" spans="1:24" x14ac:dyDescent="0.4">
      <c r="A3884">
        <v>103883</v>
      </c>
      <c r="B3884" s="5">
        <v>45856.054166666669</v>
      </c>
      <c r="C3884" s="3" t="str">
        <f>TEXT(Sales_Data[[#This Row],[OrderDate]],"mmmm")</f>
        <v>July</v>
      </c>
      <c r="D3884" s="3" t="str">
        <f t="shared" si="120"/>
        <v>2025</v>
      </c>
      <c r="E3884" t="s">
        <v>39</v>
      </c>
      <c r="F3884" t="s">
        <v>24</v>
      </c>
      <c r="G3884" t="s">
        <v>29</v>
      </c>
      <c r="H3884" t="s">
        <v>32</v>
      </c>
      <c r="I3884" t="s">
        <v>100</v>
      </c>
      <c r="J3884">
        <v>95</v>
      </c>
      <c r="K3884">
        <v>3500</v>
      </c>
      <c r="L3884" s="7">
        <f>Sales_Data[[#This Row],[OrderQuantity]] *Sales_Data[[#This Row],[UnitPrice]]</f>
        <v>332500</v>
      </c>
      <c r="M3884" s="7">
        <f>Sales_Data[[#This Row],[UnitPrice]]-Sales_Data[[#This Row],[UnitCost]]</f>
        <v>1300</v>
      </c>
      <c r="N3884" s="7">
        <f>Sales_Data[[#This Row],[Gross Revenue]]-Sales_Data[[#This Row],[Discount Amount ]]</f>
        <v>331200</v>
      </c>
      <c r="O3884" s="7">
        <f>Sales_Data[[#This Row],[OrderQuantity]] *Sales_Data[[#This Row],[UnitCost]]</f>
        <v>209000</v>
      </c>
      <c r="P3884" s="7">
        <f>Sales_Data[[#This Row],[ItemCost]] +Sales_Data[[#This Row],[ShippingCost]]</f>
        <v>209944.24</v>
      </c>
      <c r="Q3884" s="7">
        <f>Sales_Data[[#This Row],[Gross Revenue]]-Sales_Data[[#This Row],[TotalFinancialCost]]</f>
        <v>122555.76000000001</v>
      </c>
      <c r="R3884" s="7">
        <f>Sales_Data[[#This Row],[Actul Bill Amount]]-Sales_Data[[#This Row],[ShippingCost]]</f>
        <v>330255.76</v>
      </c>
      <c r="S3884">
        <v>482</v>
      </c>
      <c r="T3884">
        <v>944.24</v>
      </c>
      <c r="U3884" t="s">
        <v>59</v>
      </c>
      <c r="V3884">
        <v>2200</v>
      </c>
      <c r="W3884" t="s">
        <v>33</v>
      </c>
      <c r="X3884" t="str">
        <f t="shared" si="121"/>
        <v>Delhi</v>
      </c>
    </row>
    <row r="3885" spans="1:24" x14ac:dyDescent="0.4">
      <c r="A3885">
        <v>103884</v>
      </c>
      <c r="B3885" s="5">
        <v>46019.761111111111</v>
      </c>
      <c r="C3885" s="3" t="str">
        <f>TEXT(Sales_Data[[#This Row],[OrderDate]],"mmmm")</f>
        <v>December</v>
      </c>
      <c r="D3885" s="3" t="str">
        <f t="shared" si="120"/>
        <v>2025</v>
      </c>
      <c r="E3885" t="s">
        <v>13</v>
      </c>
      <c r="F3885" t="s">
        <v>14</v>
      </c>
      <c r="G3885" t="s">
        <v>29</v>
      </c>
      <c r="H3885" t="s">
        <v>37</v>
      </c>
      <c r="I3885" t="s">
        <v>100</v>
      </c>
      <c r="J3885">
        <v>10</v>
      </c>
      <c r="K3885">
        <v>3200</v>
      </c>
      <c r="L3885" s="7">
        <f>Sales_Data[[#This Row],[OrderQuantity]] *Sales_Data[[#This Row],[UnitPrice]]</f>
        <v>32000</v>
      </c>
      <c r="M3885" s="7">
        <f>Sales_Data[[#This Row],[UnitPrice]]-Sales_Data[[#This Row],[UnitCost]]</f>
        <v>1200</v>
      </c>
      <c r="N3885" s="7">
        <f>Sales_Data[[#This Row],[Gross Revenue]]-Sales_Data[[#This Row],[Discount Amount ]]</f>
        <v>30800</v>
      </c>
      <c r="O3885" s="7">
        <f>Sales_Data[[#This Row],[OrderQuantity]] *Sales_Data[[#This Row],[UnitCost]]</f>
        <v>20000</v>
      </c>
      <c r="P3885" s="7">
        <f>Sales_Data[[#This Row],[ItemCost]] +Sales_Data[[#This Row],[ShippingCost]]</f>
        <v>20440.84</v>
      </c>
      <c r="Q3885" s="7">
        <f>Sales_Data[[#This Row],[Gross Revenue]]-Sales_Data[[#This Row],[TotalFinancialCost]]</f>
        <v>11559.16</v>
      </c>
      <c r="R3885" s="7">
        <f>Sales_Data[[#This Row],[Actul Bill Amount]]-Sales_Data[[#This Row],[ShippingCost]]</f>
        <v>30359.16</v>
      </c>
      <c r="S3885">
        <v>335</v>
      </c>
      <c r="T3885">
        <v>440.84</v>
      </c>
      <c r="U3885" t="s">
        <v>17</v>
      </c>
      <c r="V3885">
        <v>2000</v>
      </c>
      <c r="W3885" t="s">
        <v>38</v>
      </c>
      <c r="X3885" t="str">
        <f t="shared" si="121"/>
        <v>Kolkata</v>
      </c>
    </row>
    <row r="3886" spans="1:24" x14ac:dyDescent="0.4">
      <c r="A3886">
        <v>103885</v>
      </c>
      <c r="B3886" s="5">
        <v>45683.271527777775</v>
      </c>
      <c r="C3886" s="3" t="str">
        <f>TEXT(Sales_Data[[#This Row],[OrderDate]],"mmmm")</f>
        <v>January</v>
      </c>
      <c r="D3886" s="3" t="str">
        <f t="shared" si="120"/>
        <v>2025</v>
      </c>
      <c r="E3886" t="s">
        <v>42</v>
      </c>
      <c r="F3886" t="s">
        <v>40</v>
      </c>
      <c r="G3886" t="s">
        <v>15</v>
      </c>
      <c r="H3886" t="s">
        <v>20</v>
      </c>
      <c r="I3886" t="s">
        <v>100</v>
      </c>
      <c r="J3886">
        <v>36</v>
      </c>
      <c r="K3886">
        <v>1500</v>
      </c>
      <c r="L3886" s="7">
        <f>Sales_Data[[#This Row],[OrderQuantity]] *Sales_Data[[#This Row],[UnitPrice]]</f>
        <v>54000</v>
      </c>
      <c r="M3886" s="7">
        <f>Sales_Data[[#This Row],[UnitPrice]]-Sales_Data[[#This Row],[UnitCost]]</f>
        <v>700</v>
      </c>
      <c r="N3886" s="7">
        <f>Sales_Data[[#This Row],[Gross Revenue]]-Sales_Data[[#This Row],[Discount Amount ]]</f>
        <v>53300</v>
      </c>
      <c r="O3886" s="7">
        <f>Sales_Data[[#This Row],[OrderQuantity]] *Sales_Data[[#This Row],[UnitCost]]</f>
        <v>28800</v>
      </c>
      <c r="P3886" s="7">
        <f>Sales_Data[[#This Row],[ItemCost]] +Sales_Data[[#This Row],[ShippingCost]]</f>
        <v>29766.6</v>
      </c>
      <c r="Q3886" s="7">
        <f>Sales_Data[[#This Row],[Gross Revenue]]-Sales_Data[[#This Row],[TotalFinancialCost]]</f>
        <v>24233.4</v>
      </c>
      <c r="R3886" s="7">
        <f>Sales_Data[[#This Row],[Actul Bill Amount]]-Sales_Data[[#This Row],[ShippingCost]]</f>
        <v>52333.4</v>
      </c>
      <c r="S3886">
        <v>927</v>
      </c>
      <c r="T3886">
        <v>966.6</v>
      </c>
      <c r="U3886" t="s">
        <v>52</v>
      </c>
      <c r="V3886">
        <v>800</v>
      </c>
      <c r="W3886" t="s">
        <v>22</v>
      </c>
      <c r="X3886" t="str">
        <f t="shared" si="121"/>
        <v>Nagpur</v>
      </c>
    </row>
    <row r="3887" spans="1:24" x14ac:dyDescent="0.4">
      <c r="A3887">
        <v>103886</v>
      </c>
      <c r="B3887" s="5">
        <v>45682.370138888888</v>
      </c>
      <c r="C3887" s="3" t="str">
        <f>TEXT(Sales_Data[[#This Row],[OrderDate]],"mmmm")</f>
        <v>January</v>
      </c>
      <c r="D3887" s="3" t="str">
        <f t="shared" si="120"/>
        <v>2025</v>
      </c>
      <c r="E3887" t="s">
        <v>42</v>
      </c>
      <c r="F3887" t="s">
        <v>28</v>
      </c>
      <c r="G3887" t="s">
        <v>15</v>
      </c>
      <c r="H3887" t="s">
        <v>16</v>
      </c>
      <c r="I3887" t="s">
        <v>100</v>
      </c>
      <c r="J3887">
        <v>76</v>
      </c>
      <c r="K3887">
        <v>450</v>
      </c>
      <c r="L3887" s="7">
        <f>Sales_Data[[#This Row],[OrderQuantity]] *Sales_Data[[#This Row],[UnitPrice]]</f>
        <v>34200</v>
      </c>
      <c r="M3887" s="7">
        <f>Sales_Data[[#This Row],[UnitPrice]]-Sales_Data[[#This Row],[UnitCost]]</f>
        <v>250</v>
      </c>
      <c r="N3887" s="7">
        <f>Sales_Data[[#This Row],[Gross Revenue]]-Sales_Data[[#This Row],[Discount Amount ]]</f>
        <v>33950</v>
      </c>
      <c r="O3887" s="7">
        <f>Sales_Data[[#This Row],[OrderQuantity]] *Sales_Data[[#This Row],[UnitCost]]</f>
        <v>15200</v>
      </c>
      <c r="P3887" s="7">
        <f>Sales_Data[[#This Row],[ItemCost]] +Sales_Data[[#This Row],[ShippingCost]]</f>
        <v>15413.49</v>
      </c>
      <c r="Q3887" s="7">
        <f>Sales_Data[[#This Row],[Gross Revenue]]-Sales_Data[[#This Row],[TotalFinancialCost]]</f>
        <v>18786.510000000002</v>
      </c>
      <c r="R3887" s="7">
        <f>Sales_Data[[#This Row],[Actul Bill Amount]]-Sales_Data[[#This Row],[ShippingCost]]</f>
        <v>33736.51</v>
      </c>
      <c r="S3887">
        <v>849</v>
      </c>
      <c r="T3887">
        <v>213.49</v>
      </c>
      <c r="U3887" t="s">
        <v>30</v>
      </c>
      <c r="V3887">
        <v>200</v>
      </c>
      <c r="W3887" t="s">
        <v>18</v>
      </c>
      <c r="X3887" t="str">
        <f t="shared" si="121"/>
        <v>Bengaluru</v>
      </c>
    </row>
    <row r="3888" spans="1:24" x14ac:dyDescent="0.4">
      <c r="A3888">
        <v>103887</v>
      </c>
      <c r="B3888" s="5">
        <v>45958.5625</v>
      </c>
      <c r="C3888" s="3" t="str">
        <f>TEXT(Sales_Data[[#This Row],[OrderDate]],"mmmm")</f>
        <v>October</v>
      </c>
      <c r="D3888" s="3" t="str">
        <f t="shared" si="120"/>
        <v>2025</v>
      </c>
      <c r="E3888" t="s">
        <v>34</v>
      </c>
      <c r="F3888" t="s">
        <v>46</v>
      </c>
      <c r="G3888" t="s">
        <v>15</v>
      </c>
      <c r="H3888" t="s">
        <v>16</v>
      </c>
      <c r="I3888" t="s">
        <v>100</v>
      </c>
      <c r="J3888">
        <v>95</v>
      </c>
      <c r="K3888">
        <v>15000</v>
      </c>
      <c r="L3888" s="7">
        <f>Sales_Data[[#This Row],[OrderQuantity]] *Sales_Data[[#This Row],[UnitPrice]]</f>
        <v>1425000</v>
      </c>
      <c r="M3888" s="7">
        <f>Sales_Data[[#This Row],[UnitPrice]]-Sales_Data[[#This Row],[UnitCost]]</f>
        <v>5500</v>
      </c>
      <c r="N3888" s="7">
        <f>Sales_Data[[#This Row],[Gross Revenue]]-Sales_Data[[#This Row],[Discount Amount ]]</f>
        <v>1419500</v>
      </c>
      <c r="O3888" s="7">
        <f>Sales_Data[[#This Row],[OrderQuantity]] *Sales_Data[[#This Row],[UnitCost]]</f>
        <v>902500</v>
      </c>
      <c r="P3888" s="7">
        <f>Sales_Data[[#This Row],[ItemCost]] +Sales_Data[[#This Row],[ShippingCost]]</f>
        <v>903294.28</v>
      </c>
      <c r="Q3888" s="7">
        <f>Sales_Data[[#This Row],[Gross Revenue]]-Sales_Data[[#This Row],[TotalFinancialCost]]</f>
        <v>521705.72</v>
      </c>
      <c r="R3888" s="7">
        <f>Sales_Data[[#This Row],[Actul Bill Amount]]-Sales_Data[[#This Row],[ShippingCost]]</f>
        <v>1418705.72</v>
      </c>
      <c r="S3888">
        <v>328</v>
      </c>
      <c r="T3888">
        <v>794.28</v>
      </c>
      <c r="U3888" t="s">
        <v>53</v>
      </c>
      <c r="V3888">
        <v>9500</v>
      </c>
      <c r="W3888" t="s">
        <v>18</v>
      </c>
      <c r="X3888" t="str">
        <f t="shared" si="121"/>
        <v>Bengaluru</v>
      </c>
    </row>
    <row r="3889" spans="1:24" x14ac:dyDescent="0.4">
      <c r="A3889">
        <v>103888</v>
      </c>
      <c r="B3889" s="5">
        <v>45996.076388888891</v>
      </c>
      <c r="C3889" s="3" t="str">
        <f>TEXT(Sales_Data[[#This Row],[OrderDate]],"mmmm")</f>
        <v>December</v>
      </c>
      <c r="D3889" s="3" t="str">
        <f t="shared" si="120"/>
        <v>2025</v>
      </c>
      <c r="E3889" t="s">
        <v>48</v>
      </c>
      <c r="F3889" t="s">
        <v>55</v>
      </c>
      <c r="G3889" t="s">
        <v>15</v>
      </c>
      <c r="H3889" t="s">
        <v>16</v>
      </c>
      <c r="I3889" t="s">
        <v>100</v>
      </c>
      <c r="J3889">
        <v>30</v>
      </c>
      <c r="K3889">
        <v>850</v>
      </c>
      <c r="L3889" s="7">
        <f>Sales_Data[[#This Row],[OrderQuantity]] *Sales_Data[[#This Row],[UnitPrice]]</f>
        <v>25500</v>
      </c>
      <c r="M3889" s="7">
        <f>Sales_Data[[#This Row],[UnitPrice]]-Sales_Data[[#This Row],[UnitCost]]</f>
        <v>300</v>
      </c>
      <c r="N3889" s="7">
        <f>Sales_Data[[#This Row],[Gross Revenue]]-Sales_Data[[#This Row],[Discount Amount ]]</f>
        <v>25200</v>
      </c>
      <c r="O3889" s="7">
        <f>Sales_Data[[#This Row],[OrderQuantity]] *Sales_Data[[#This Row],[UnitCost]]</f>
        <v>16500</v>
      </c>
      <c r="P3889" s="7">
        <f>Sales_Data[[#This Row],[ItemCost]] +Sales_Data[[#This Row],[ShippingCost]]</f>
        <v>16821.7</v>
      </c>
      <c r="Q3889" s="7">
        <f>Sales_Data[[#This Row],[Gross Revenue]]-Sales_Data[[#This Row],[TotalFinancialCost]]</f>
        <v>8678.2999999999993</v>
      </c>
      <c r="R3889" s="7">
        <f>Sales_Data[[#This Row],[Actul Bill Amount]]-Sales_Data[[#This Row],[ShippingCost]]</f>
        <v>24878.3</v>
      </c>
      <c r="S3889">
        <v>630</v>
      </c>
      <c r="T3889">
        <v>321.7</v>
      </c>
      <c r="U3889" t="s">
        <v>56</v>
      </c>
      <c r="V3889">
        <v>550</v>
      </c>
      <c r="W3889" t="s">
        <v>18</v>
      </c>
      <c r="X3889" t="str">
        <f t="shared" si="121"/>
        <v>Bengaluru</v>
      </c>
    </row>
    <row r="3890" spans="1:24" x14ac:dyDescent="0.4">
      <c r="A3890">
        <v>103889</v>
      </c>
      <c r="B3890" s="5">
        <v>45924.408333333333</v>
      </c>
      <c r="C3890" s="3" t="str">
        <f>TEXT(Sales_Data[[#This Row],[OrderDate]],"mmmm")</f>
        <v>September</v>
      </c>
      <c r="D3890" s="3" t="str">
        <f t="shared" si="120"/>
        <v>2025</v>
      </c>
      <c r="E3890" t="s">
        <v>34</v>
      </c>
      <c r="F3890" t="s">
        <v>40</v>
      </c>
      <c r="G3890" t="s">
        <v>29</v>
      </c>
      <c r="H3890" t="s">
        <v>25</v>
      </c>
      <c r="I3890" t="s">
        <v>100</v>
      </c>
      <c r="J3890">
        <v>57</v>
      </c>
      <c r="K3890">
        <v>1500</v>
      </c>
      <c r="L3890" s="7">
        <f>Sales_Data[[#This Row],[OrderQuantity]] *Sales_Data[[#This Row],[UnitPrice]]</f>
        <v>85500</v>
      </c>
      <c r="M3890" s="7">
        <f>Sales_Data[[#This Row],[UnitPrice]]-Sales_Data[[#This Row],[UnitCost]]</f>
        <v>700</v>
      </c>
      <c r="N3890" s="7">
        <f>Sales_Data[[#This Row],[Gross Revenue]]-Sales_Data[[#This Row],[Discount Amount ]]</f>
        <v>84800</v>
      </c>
      <c r="O3890" s="7">
        <f>Sales_Data[[#This Row],[OrderQuantity]] *Sales_Data[[#This Row],[UnitCost]]</f>
        <v>45600</v>
      </c>
      <c r="P3890" s="7">
        <f>Sales_Data[[#This Row],[ItemCost]] +Sales_Data[[#This Row],[ShippingCost]]</f>
        <v>45955.56</v>
      </c>
      <c r="Q3890" s="7">
        <f>Sales_Data[[#This Row],[Gross Revenue]]-Sales_Data[[#This Row],[TotalFinancialCost]]</f>
        <v>39544.44</v>
      </c>
      <c r="R3890" s="7">
        <f>Sales_Data[[#This Row],[Actul Bill Amount]]-Sales_Data[[#This Row],[ShippingCost]]</f>
        <v>84444.44</v>
      </c>
      <c r="S3890">
        <v>1067</v>
      </c>
      <c r="T3890">
        <v>355.56</v>
      </c>
      <c r="U3890" t="s">
        <v>52</v>
      </c>
      <c r="V3890">
        <v>800</v>
      </c>
      <c r="W3890" t="s">
        <v>27</v>
      </c>
      <c r="X3890" t="str">
        <f t="shared" si="121"/>
        <v>Mumbai</v>
      </c>
    </row>
    <row r="3891" spans="1:24" x14ac:dyDescent="0.4">
      <c r="A3891">
        <v>103890</v>
      </c>
      <c r="B3891" s="5">
        <v>45838.286111111112</v>
      </c>
      <c r="C3891" s="3" t="str">
        <f>TEXT(Sales_Data[[#This Row],[OrderDate]],"mmmm")</f>
        <v>June</v>
      </c>
      <c r="D3891" s="3" t="str">
        <f t="shared" si="120"/>
        <v>2025</v>
      </c>
      <c r="E3891" t="s">
        <v>39</v>
      </c>
      <c r="F3891" t="s">
        <v>40</v>
      </c>
      <c r="G3891" t="s">
        <v>29</v>
      </c>
      <c r="H3891" t="s">
        <v>37</v>
      </c>
      <c r="I3891" t="s">
        <v>100</v>
      </c>
      <c r="J3891">
        <v>8</v>
      </c>
      <c r="K3891">
        <v>5500</v>
      </c>
      <c r="L3891" s="7">
        <f>Sales_Data[[#This Row],[OrderQuantity]] *Sales_Data[[#This Row],[UnitPrice]]</f>
        <v>44000</v>
      </c>
      <c r="M3891" s="7">
        <f>Sales_Data[[#This Row],[UnitPrice]]-Sales_Data[[#This Row],[UnitCost]]</f>
        <v>2000</v>
      </c>
      <c r="N3891" s="7">
        <f>Sales_Data[[#This Row],[Gross Revenue]]-Sales_Data[[#This Row],[Discount Amount ]]</f>
        <v>42000</v>
      </c>
      <c r="O3891" s="7">
        <f>Sales_Data[[#This Row],[OrderQuantity]] *Sales_Data[[#This Row],[UnitCost]]</f>
        <v>28000</v>
      </c>
      <c r="P3891" s="7">
        <f>Sales_Data[[#This Row],[ItemCost]] +Sales_Data[[#This Row],[ShippingCost]]</f>
        <v>29581.34</v>
      </c>
      <c r="Q3891" s="7">
        <f>Sales_Data[[#This Row],[Gross Revenue]]-Sales_Data[[#This Row],[TotalFinancialCost]]</f>
        <v>14418.66</v>
      </c>
      <c r="R3891" s="7">
        <f>Sales_Data[[#This Row],[Actul Bill Amount]]-Sales_Data[[#This Row],[ShippingCost]]</f>
        <v>40418.660000000003</v>
      </c>
      <c r="S3891">
        <v>867</v>
      </c>
      <c r="T3891">
        <v>1581.34</v>
      </c>
      <c r="U3891" t="s">
        <v>41</v>
      </c>
      <c r="V3891">
        <v>3500</v>
      </c>
      <c r="W3891" t="s">
        <v>38</v>
      </c>
      <c r="X3891" t="str">
        <f t="shared" si="121"/>
        <v>Kolkata</v>
      </c>
    </row>
    <row r="3892" spans="1:24" x14ac:dyDescent="0.4">
      <c r="A3892">
        <v>103891</v>
      </c>
      <c r="B3892" s="5">
        <v>46017.294444444444</v>
      </c>
      <c r="C3892" s="3" t="str">
        <f>TEXT(Sales_Data[[#This Row],[OrderDate]],"mmmm")</f>
        <v>December</v>
      </c>
      <c r="D3892" s="3" t="str">
        <f t="shared" si="120"/>
        <v>2025</v>
      </c>
      <c r="E3892" t="s">
        <v>48</v>
      </c>
      <c r="F3892" t="s">
        <v>28</v>
      </c>
      <c r="G3892" t="s">
        <v>15</v>
      </c>
      <c r="H3892" t="s">
        <v>16</v>
      </c>
      <c r="I3892" t="s">
        <v>100</v>
      </c>
      <c r="J3892">
        <v>54</v>
      </c>
      <c r="K3892">
        <v>2500</v>
      </c>
      <c r="L3892" s="7">
        <f>Sales_Data[[#This Row],[OrderQuantity]] *Sales_Data[[#This Row],[UnitPrice]]</f>
        <v>135000</v>
      </c>
      <c r="M3892" s="7">
        <f>Sales_Data[[#This Row],[UnitPrice]]-Sales_Data[[#This Row],[UnitCost]]</f>
        <v>1000</v>
      </c>
      <c r="N3892" s="7">
        <f>Sales_Data[[#This Row],[Gross Revenue]]-Sales_Data[[#This Row],[Discount Amount ]]</f>
        <v>134000</v>
      </c>
      <c r="O3892" s="7">
        <f>Sales_Data[[#This Row],[OrderQuantity]] *Sales_Data[[#This Row],[UnitCost]]</f>
        <v>81000</v>
      </c>
      <c r="P3892" s="7">
        <f>Sales_Data[[#This Row],[ItemCost]] +Sales_Data[[#This Row],[ShippingCost]]</f>
        <v>82154.34</v>
      </c>
      <c r="Q3892" s="7">
        <f>Sales_Data[[#This Row],[Gross Revenue]]-Sales_Data[[#This Row],[TotalFinancialCost]]</f>
        <v>52845.66</v>
      </c>
      <c r="R3892" s="7">
        <f>Sales_Data[[#This Row],[Actul Bill Amount]]-Sales_Data[[#This Row],[ShippingCost]]</f>
        <v>132845.66</v>
      </c>
      <c r="S3892">
        <v>1075</v>
      </c>
      <c r="T3892">
        <v>1154.3399999999999</v>
      </c>
      <c r="U3892" t="s">
        <v>54</v>
      </c>
      <c r="V3892">
        <v>1500</v>
      </c>
      <c r="W3892" t="s">
        <v>18</v>
      </c>
      <c r="X3892" t="str">
        <f t="shared" si="121"/>
        <v>Bengaluru</v>
      </c>
    </row>
    <row r="3893" spans="1:24" x14ac:dyDescent="0.4">
      <c r="A3893">
        <v>103892</v>
      </c>
      <c r="B3893" s="5">
        <v>45725.228472222225</v>
      </c>
      <c r="C3893" s="3" t="str">
        <f>TEXT(Sales_Data[[#This Row],[OrderDate]],"mmmm")</f>
        <v>March</v>
      </c>
      <c r="D3893" s="3" t="str">
        <f t="shared" si="120"/>
        <v>2025</v>
      </c>
      <c r="E3893" t="s">
        <v>50</v>
      </c>
      <c r="F3893" t="s">
        <v>28</v>
      </c>
      <c r="G3893" t="s">
        <v>29</v>
      </c>
      <c r="H3893" t="s">
        <v>32</v>
      </c>
      <c r="I3893" t="s">
        <v>100</v>
      </c>
      <c r="J3893">
        <v>6</v>
      </c>
      <c r="K3893">
        <v>2500</v>
      </c>
      <c r="L3893" s="7">
        <f>Sales_Data[[#This Row],[OrderQuantity]] *Sales_Data[[#This Row],[UnitPrice]]</f>
        <v>15000</v>
      </c>
      <c r="M3893" s="7">
        <f>Sales_Data[[#This Row],[UnitPrice]]-Sales_Data[[#This Row],[UnitCost]]</f>
        <v>1000</v>
      </c>
      <c r="N3893" s="7">
        <f>Sales_Data[[#This Row],[Gross Revenue]]-Sales_Data[[#This Row],[Discount Amount ]]</f>
        <v>14000</v>
      </c>
      <c r="O3893" s="7">
        <f>Sales_Data[[#This Row],[OrderQuantity]] *Sales_Data[[#This Row],[UnitCost]]</f>
        <v>9000</v>
      </c>
      <c r="P3893" s="7">
        <f>Sales_Data[[#This Row],[ItemCost]] +Sales_Data[[#This Row],[ShippingCost]]</f>
        <v>9588.16</v>
      </c>
      <c r="Q3893" s="7">
        <f>Sales_Data[[#This Row],[Gross Revenue]]-Sales_Data[[#This Row],[TotalFinancialCost]]</f>
        <v>5411.84</v>
      </c>
      <c r="R3893" s="7">
        <f>Sales_Data[[#This Row],[Actul Bill Amount]]-Sales_Data[[#This Row],[ShippingCost]]</f>
        <v>13411.84</v>
      </c>
      <c r="S3893">
        <v>323</v>
      </c>
      <c r="T3893">
        <v>588.16</v>
      </c>
      <c r="U3893" t="s">
        <v>54</v>
      </c>
      <c r="V3893">
        <v>1500</v>
      </c>
      <c r="W3893" t="s">
        <v>33</v>
      </c>
      <c r="X3893" t="str">
        <f t="shared" si="121"/>
        <v>Delhi</v>
      </c>
    </row>
    <row r="3894" spans="1:24" x14ac:dyDescent="0.4">
      <c r="A3894">
        <v>103893</v>
      </c>
      <c r="B3894" s="5">
        <v>46008.215277777781</v>
      </c>
      <c r="C3894" s="3" t="str">
        <f>TEXT(Sales_Data[[#This Row],[OrderDate]],"mmmm")</f>
        <v>December</v>
      </c>
      <c r="D3894" s="3" t="str">
        <f t="shared" si="120"/>
        <v>2025</v>
      </c>
      <c r="E3894" t="s">
        <v>42</v>
      </c>
      <c r="F3894" t="s">
        <v>55</v>
      </c>
      <c r="G3894" t="s">
        <v>15</v>
      </c>
      <c r="H3894" t="s">
        <v>16</v>
      </c>
      <c r="I3894" t="s">
        <v>100</v>
      </c>
      <c r="J3894">
        <v>30</v>
      </c>
      <c r="K3894">
        <v>1200</v>
      </c>
      <c r="L3894" s="7">
        <f>Sales_Data[[#This Row],[OrderQuantity]] *Sales_Data[[#This Row],[UnitPrice]]</f>
        <v>36000</v>
      </c>
      <c r="M3894" s="7">
        <f>Sales_Data[[#This Row],[UnitPrice]]-Sales_Data[[#This Row],[UnitCost]]</f>
        <v>400</v>
      </c>
      <c r="N3894" s="7">
        <f>Sales_Data[[#This Row],[Gross Revenue]]-Sales_Data[[#This Row],[Discount Amount ]]</f>
        <v>35600</v>
      </c>
      <c r="O3894" s="7">
        <f>Sales_Data[[#This Row],[OrderQuantity]] *Sales_Data[[#This Row],[UnitCost]]</f>
        <v>24000</v>
      </c>
      <c r="P3894" s="7">
        <f>Sales_Data[[#This Row],[ItemCost]] +Sales_Data[[#This Row],[ShippingCost]]</f>
        <v>24688.799999999999</v>
      </c>
      <c r="Q3894" s="7">
        <f>Sales_Data[[#This Row],[Gross Revenue]]-Sales_Data[[#This Row],[TotalFinancialCost]]</f>
        <v>11311.2</v>
      </c>
      <c r="R3894" s="7">
        <f>Sales_Data[[#This Row],[Actul Bill Amount]]-Sales_Data[[#This Row],[ShippingCost]]</f>
        <v>34911.199999999997</v>
      </c>
      <c r="S3894">
        <v>309</v>
      </c>
      <c r="T3894">
        <v>688.8</v>
      </c>
      <c r="U3894" t="s">
        <v>58</v>
      </c>
      <c r="V3894">
        <v>800</v>
      </c>
      <c r="W3894" t="s">
        <v>18</v>
      </c>
      <c r="X3894" t="str">
        <f t="shared" si="121"/>
        <v>Bengaluru</v>
      </c>
    </row>
    <row r="3895" spans="1:24" x14ac:dyDescent="0.4">
      <c r="A3895">
        <v>103894</v>
      </c>
      <c r="B3895" s="5">
        <v>45978.990972222222</v>
      </c>
      <c r="C3895" s="3" t="str">
        <f>TEXT(Sales_Data[[#This Row],[OrderDate]],"mmmm")</f>
        <v>November</v>
      </c>
      <c r="D3895" s="3" t="str">
        <f t="shared" si="120"/>
        <v>2025</v>
      </c>
      <c r="E3895" t="s">
        <v>23</v>
      </c>
      <c r="F3895" t="s">
        <v>28</v>
      </c>
      <c r="G3895" t="s">
        <v>29</v>
      </c>
      <c r="H3895" t="s">
        <v>16</v>
      </c>
      <c r="I3895" t="s">
        <v>100</v>
      </c>
      <c r="J3895">
        <v>79</v>
      </c>
      <c r="K3895">
        <v>450</v>
      </c>
      <c r="L3895" s="7">
        <f>Sales_Data[[#This Row],[OrderQuantity]] *Sales_Data[[#This Row],[UnitPrice]]</f>
        <v>35550</v>
      </c>
      <c r="M3895" s="7">
        <f>Sales_Data[[#This Row],[UnitPrice]]-Sales_Data[[#This Row],[UnitCost]]</f>
        <v>250</v>
      </c>
      <c r="N3895" s="7">
        <f>Sales_Data[[#This Row],[Gross Revenue]]-Sales_Data[[#This Row],[Discount Amount ]]</f>
        <v>35300</v>
      </c>
      <c r="O3895" s="7">
        <f>Sales_Data[[#This Row],[OrderQuantity]] *Sales_Data[[#This Row],[UnitCost]]</f>
        <v>15800</v>
      </c>
      <c r="P3895" s="7">
        <f>Sales_Data[[#This Row],[ItemCost]] +Sales_Data[[#This Row],[ShippingCost]]</f>
        <v>16379.43</v>
      </c>
      <c r="Q3895" s="7">
        <f>Sales_Data[[#This Row],[Gross Revenue]]-Sales_Data[[#This Row],[TotalFinancialCost]]</f>
        <v>19170.57</v>
      </c>
      <c r="R3895" s="7">
        <f>Sales_Data[[#This Row],[Actul Bill Amount]]-Sales_Data[[#This Row],[ShippingCost]]</f>
        <v>34720.57</v>
      </c>
      <c r="S3895">
        <v>818</v>
      </c>
      <c r="T3895">
        <v>579.42999999999995</v>
      </c>
      <c r="U3895" t="s">
        <v>30</v>
      </c>
      <c r="V3895">
        <v>200</v>
      </c>
      <c r="W3895" t="s">
        <v>18</v>
      </c>
      <c r="X3895" t="str">
        <f t="shared" si="121"/>
        <v>Bengaluru</v>
      </c>
    </row>
    <row r="3896" spans="1:24" x14ac:dyDescent="0.4">
      <c r="A3896">
        <v>103895</v>
      </c>
      <c r="B3896" s="5">
        <v>45706.756249999999</v>
      </c>
      <c r="C3896" s="3" t="str">
        <f>TEXT(Sales_Data[[#This Row],[OrderDate]],"mmmm")</f>
        <v>February</v>
      </c>
      <c r="D3896" s="3" t="str">
        <f t="shared" si="120"/>
        <v>2025</v>
      </c>
      <c r="E3896" t="s">
        <v>45</v>
      </c>
      <c r="F3896" t="s">
        <v>28</v>
      </c>
      <c r="G3896" t="s">
        <v>15</v>
      </c>
      <c r="H3896" t="s">
        <v>16</v>
      </c>
      <c r="I3896" t="s">
        <v>100</v>
      </c>
      <c r="J3896">
        <v>19</v>
      </c>
      <c r="K3896">
        <v>2500</v>
      </c>
      <c r="L3896" s="7">
        <f>Sales_Data[[#This Row],[OrderQuantity]] *Sales_Data[[#This Row],[UnitPrice]]</f>
        <v>47500</v>
      </c>
      <c r="M3896" s="7">
        <f>Sales_Data[[#This Row],[UnitPrice]]-Sales_Data[[#This Row],[UnitCost]]</f>
        <v>1000</v>
      </c>
      <c r="N3896" s="7">
        <f>Sales_Data[[#This Row],[Gross Revenue]]-Sales_Data[[#This Row],[Discount Amount ]]</f>
        <v>46500</v>
      </c>
      <c r="O3896" s="7">
        <f>Sales_Data[[#This Row],[OrderQuantity]] *Sales_Data[[#This Row],[UnitCost]]</f>
        <v>28500</v>
      </c>
      <c r="P3896" s="7">
        <f>Sales_Data[[#This Row],[ItemCost]] +Sales_Data[[#This Row],[ShippingCost]]</f>
        <v>31016.59</v>
      </c>
      <c r="Q3896" s="7">
        <f>Sales_Data[[#This Row],[Gross Revenue]]-Sales_Data[[#This Row],[TotalFinancialCost]]</f>
        <v>16483.41</v>
      </c>
      <c r="R3896" s="7">
        <f>Sales_Data[[#This Row],[Actul Bill Amount]]-Sales_Data[[#This Row],[ShippingCost]]</f>
        <v>43983.41</v>
      </c>
      <c r="S3896">
        <v>1133</v>
      </c>
      <c r="T3896">
        <v>2516.59</v>
      </c>
      <c r="U3896" t="s">
        <v>54</v>
      </c>
      <c r="V3896">
        <v>1500</v>
      </c>
      <c r="W3896" t="s">
        <v>18</v>
      </c>
      <c r="X3896" t="str">
        <f t="shared" si="121"/>
        <v>Bengaluru</v>
      </c>
    </row>
    <row r="3897" spans="1:24" x14ac:dyDescent="0.4">
      <c r="A3897">
        <v>103896</v>
      </c>
      <c r="B3897" s="5">
        <v>45832.595833333333</v>
      </c>
      <c r="C3897" s="3" t="str">
        <f>TEXT(Sales_Data[[#This Row],[OrderDate]],"mmmm")</f>
        <v>June</v>
      </c>
      <c r="D3897" s="3" t="str">
        <f t="shared" si="120"/>
        <v>2025</v>
      </c>
      <c r="E3897" t="s">
        <v>45</v>
      </c>
      <c r="F3897" t="s">
        <v>46</v>
      </c>
      <c r="G3897" t="s">
        <v>31</v>
      </c>
      <c r="H3897" t="s">
        <v>37</v>
      </c>
      <c r="I3897" t="s">
        <v>100</v>
      </c>
      <c r="J3897">
        <v>62</v>
      </c>
      <c r="K3897">
        <v>4500</v>
      </c>
      <c r="L3897" s="7">
        <f>Sales_Data[[#This Row],[OrderQuantity]] *Sales_Data[[#This Row],[UnitPrice]]</f>
        <v>279000</v>
      </c>
      <c r="M3897" s="7">
        <f>Sales_Data[[#This Row],[UnitPrice]]-Sales_Data[[#This Row],[UnitCost]]</f>
        <v>1700</v>
      </c>
      <c r="N3897" s="7">
        <f>Sales_Data[[#This Row],[Gross Revenue]]-Sales_Data[[#This Row],[Discount Amount ]]</f>
        <v>277300</v>
      </c>
      <c r="O3897" s="7">
        <f>Sales_Data[[#This Row],[OrderQuantity]] *Sales_Data[[#This Row],[UnitCost]]</f>
        <v>173600</v>
      </c>
      <c r="P3897" s="7">
        <f>Sales_Data[[#This Row],[ItemCost]] +Sales_Data[[#This Row],[ShippingCost]]</f>
        <v>174382.16</v>
      </c>
      <c r="Q3897" s="7">
        <f>Sales_Data[[#This Row],[Gross Revenue]]-Sales_Data[[#This Row],[TotalFinancialCost]]</f>
        <v>104617.84</v>
      </c>
      <c r="R3897" s="7">
        <f>Sales_Data[[#This Row],[Actul Bill Amount]]-Sales_Data[[#This Row],[ShippingCost]]</f>
        <v>276517.84000000003</v>
      </c>
      <c r="S3897">
        <v>741</v>
      </c>
      <c r="T3897">
        <v>782.16</v>
      </c>
      <c r="U3897" t="s">
        <v>47</v>
      </c>
      <c r="V3897">
        <v>2800</v>
      </c>
      <c r="W3897" t="s">
        <v>38</v>
      </c>
      <c r="X3897" t="str">
        <f t="shared" si="121"/>
        <v>Kolkata</v>
      </c>
    </row>
    <row r="3898" spans="1:24" x14ac:dyDescent="0.4">
      <c r="A3898">
        <v>103897</v>
      </c>
      <c r="B3898" s="5">
        <v>45709.980555555558</v>
      </c>
      <c r="C3898" s="3" t="str">
        <f>TEXT(Sales_Data[[#This Row],[OrderDate]],"mmmm")</f>
        <v>February</v>
      </c>
      <c r="D3898" s="3" t="str">
        <f t="shared" si="120"/>
        <v>2025</v>
      </c>
      <c r="E3898" t="s">
        <v>34</v>
      </c>
      <c r="F3898" t="s">
        <v>46</v>
      </c>
      <c r="G3898" t="s">
        <v>15</v>
      </c>
      <c r="H3898" t="s">
        <v>37</v>
      </c>
      <c r="I3898" t="s">
        <v>100</v>
      </c>
      <c r="J3898">
        <v>79</v>
      </c>
      <c r="K3898">
        <v>15000</v>
      </c>
      <c r="L3898" s="7">
        <f>Sales_Data[[#This Row],[OrderQuantity]] *Sales_Data[[#This Row],[UnitPrice]]</f>
        <v>1185000</v>
      </c>
      <c r="M3898" s="7">
        <f>Sales_Data[[#This Row],[UnitPrice]]-Sales_Data[[#This Row],[UnitCost]]</f>
        <v>5500</v>
      </c>
      <c r="N3898" s="7">
        <f>Sales_Data[[#This Row],[Gross Revenue]]-Sales_Data[[#This Row],[Discount Amount ]]</f>
        <v>1179500</v>
      </c>
      <c r="O3898" s="7">
        <f>Sales_Data[[#This Row],[OrderQuantity]] *Sales_Data[[#This Row],[UnitCost]]</f>
        <v>750500</v>
      </c>
      <c r="P3898" s="7">
        <f>Sales_Data[[#This Row],[ItemCost]] +Sales_Data[[#This Row],[ShippingCost]]</f>
        <v>751435.46</v>
      </c>
      <c r="Q3898" s="7">
        <f>Sales_Data[[#This Row],[Gross Revenue]]-Sales_Data[[#This Row],[TotalFinancialCost]]</f>
        <v>433564.54000000004</v>
      </c>
      <c r="R3898" s="7">
        <f>Sales_Data[[#This Row],[Actul Bill Amount]]-Sales_Data[[#This Row],[ShippingCost]]</f>
        <v>1178564.54</v>
      </c>
      <c r="S3898">
        <v>1054</v>
      </c>
      <c r="T3898">
        <v>935.46</v>
      </c>
      <c r="U3898" t="s">
        <v>53</v>
      </c>
      <c r="V3898">
        <v>9500</v>
      </c>
      <c r="W3898" t="s">
        <v>38</v>
      </c>
      <c r="X3898" t="str">
        <f t="shared" si="121"/>
        <v>Kolkata</v>
      </c>
    </row>
    <row r="3899" spans="1:24" x14ac:dyDescent="0.4">
      <c r="A3899">
        <v>103898</v>
      </c>
      <c r="B3899" s="5">
        <v>45759.500694444447</v>
      </c>
      <c r="C3899" s="3" t="str">
        <f>TEXT(Sales_Data[[#This Row],[OrderDate]],"mmmm")</f>
        <v>April</v>
      </c>
      <c r="D3899" s="3" t="str">
        <f t="shared" si="120"/>
        <v>2025</v>
      </c>
      <c r="E3899" t="s">
        <v>42</v>
      </c>
      <c r="F3899" t="s">
        <v>46</v>
      </c>
      <c r="G3899" t="s">
        <v>29</v>
      </c>
      <c r="H3899" t="s">
        <v>32</v>
      </c>
      <c r="I3899" t="s">
        <v>100</v>
      </c>
      <c r="J3899">
        <v>22</v>
      </c>
      <c r="K3899">
        <v>15000</v>
      </c>
      <c r="L3899" s="7">
        <f>Sales_Data[[#This Row],[OrderQuantity]] *Sales_Data[[#This Row],[UnitPrice]]</f>
        <v>330000</v>
      </c>
      <c r="M3899" s="7">
        <f>Sales_Data[[#This Row],[UnitPrice]]-Sales_Data[[#This Row],[UnitCost]]</f>
        <v>5500</v>
      </c>
      <c r="N3899" s="7">
        <f>Sales_Data[[#This Row],[Gross Revenue]]-Sales_Data[[#This Row],[Discount Amount ]]</f>
        <v>324500</v>
      </c>
      <c r="O3899" s="7">
        <f>Sales_Data[[#This Row],[OrderQuantity]] *Sales_Data[[#This Row],[UnitCost]]</f>
        <v>209000</v>
      </c>
      <c r="P3899" s="7">
        <f>Sales_Data[[#This Row],[ItemCost]] +Sales_Data[[#This Row],[ShippingCost]]</f>
        <v>209806.68</v>
      </c>
      <c r="Q3899" s="7">
        <f>Sales_Data[[#This Row],[Gross Revenue]]-Sales_Data[[#This Row],[TotalFinancialCost]]</f>
        <v>120193.32</v>
      </c>
      <c r="R3899" s="7">
        <f>Sales_Data[[#This Row],[Actul Bill Amount]]-Sales_Data[[#This Row],[ShippingCost]]</f>
        <v>323693.32</v>
      </c>
      <c r="S3899">
        <v>601</v>
      </c>
      <c r="T3899">
        <v>806.68</v>
      </c>
      <c r="U3899" t="s">
        <v>53</v>
      </c>
      <c r="V3899">
        <v>9500</v>
      </c>
      <c r="W3899" t="s">
        <v>33</v>
      </c>
      <c r="X3899" t="str">
        <f t="shared" si="121"/>
        <v>Delhi</v>
      </c>
    </row>
    <row r="3900" spans="1:24" x14ac:dyDescent="0.4">
      <c r="A3900">
        <v>103899</v>
      </c>
      <c r="B3900" s="5">
        <v>45873.411805555559</v>
      </c>
      <c r="C3900" s="3" t="str">
        <f>TEXT(Sales_Data[[#This Row],[OrderDate]],"mmmm")</f>
        <v>August</v>
      </c>
      <c r="D3900" s="3" t="str">
        <f t="shared" si="120"/>
        <v>2025</v>
      </c>
      <c r="E3900" t="s">
        <v>50</v>
      </c>
      <c r="F3900" t="s">
        <v>46</v>
      </c>
      <c r="G3900" t="s">
        <v>29</v>
      </c>
      <c r="H3900" t="s">
        <v>20</v>
      </c>
      <c r="I3900" t="s">
        <v>100</v>
      </c>
      <c r="J3900">
        <v>99</v>
      </c>
      <c r="K3900">
        <v>4500</v>
      </c>
      <c r="L3900" s="7">
        <f>Sales_Data[[#This Row],[OrderQuantity]] *Sales_Data[[#This Row],[UnitPrice]]</f>
        <v>445500</v>
      </c>
      <c r="M3900" s="7">
        <f>Sales_Data[[#This Row],[UnitPrice]]-Sales_Data[[#This Row],[UnitCost]]</f>
        <v>1700</v>
      </c>
      <c r="N3900" s="7">
        <f>Sales_Data[[#This Row],[Gross Revenue]]-Sales_Data[[#This Row],[Discount Amount ]]</f>
        <v>443800</v>
      </c>
      <c r="O3900" s="7">
        <f>Sales_Data[[#This Row],[OrderQuantity]] *Sales_Data[[#This Row],[UnitCost]]</f>
        <v>277200</v>
      </c>
      <c r="P3900" s="7">
        <f>Sales_Data[[#This Row],[ItemCost]] +Sales_Data[[#This Row],[ShippingCost]]</f>
        <v>278169.93</v>
      </c>
      <c r="Q3900" s="7">
        <f>Sales_Data[[#This Row],[Gross Revenue]]-Sales_Data[[#This Row],[TotalFinancialCost]]</f>
        <v>167330.07</v>
      </c>
      <c r="R3900" s="7">
        <f>Sales_Data[[#This Row],[Actul Bill Amount]]-Sales_Data[[#This Row],[ShippingCost]]</f>
        <v>442830.07</v>
      </c>
      <c r="S3900">
        <v>873</v>
      </c>
      <c r="T3900">
        <v>969.93</v>
      </c>
      <c r="U3900" t="s">
        <v>47</v>
      </c>
      <c r="V3900">
        <v>2800</v>
      </c>
      <c r="W3900" t="s">
        <v>22</v>
      </c>
      <c r="X3900" t="str">
        <f t="shared" si="121"/>
        <v>Nagpur</v>
      </c>
    </row>
    <row r="3901" spans="1:24" x14ac:dyDescent="0.4">
      <c r="A3901">
        <v>103900</v>
      </c>
      <c r="B3901" s="5">
        <v>45845.523611111108</v>
      </c>
      <c r="C3901" s="3" t="str">
        <f>TEXT(Sales_Data[[#This Row],[OrderDate]],"mmmm")</f>
        <v>July</v>
      </c>
      <c r="D3901" s="3" t="str">
        <f t="shared" si="120"/>
        <v>2025</v>
      </c>
      <c r="E3901" t="s">
        <v>23</v>
      </c>
      <c r="F3901" t="s">
        <v>14</v>
      </c>
      <c r="G3901" t="s">
        <v>29</v>
      </c>
      <c r="H3901" t="s">
        <v>32</v>
      </c>
      <c r="I3901" t="s">
        <v>100</v>
      </c>
      <c r="J3901">
        <v>1</v>
      </c>
      <c r="K3901">
        <v>6500</v>
      </c>
      <c r="L3901" s="7">
        <f>Sales_Data[[#This Row],[OrderQuantity]] *Sales_Data[[#This Row],[UnitPrice]]</f>
        <v>6500</v>
      </c>
      <c r="M3901" s="7">
        <f>Sales_Data[[#This Row],[UnitPrice]]-Sales_Data[[#This Row],[UnitCost]]</f>
        <v>2300</v>
      </c>
      <c r="N3901" s="7">
        <f>Sales_Data[[#This Row],[Gross Revenue]]-Sales_Data[[#This Row],[Discount Amount ]]</f>
        <v>4200</v>
      </c>
      <c r="O3901" s="7">
        <f>Sales_Data[[#This Row],[OrderQuantity]] *Sales_Data[[#This Row],[UnitCost]]</f>
        <v>4200</v>
      </c>
      <c r="P3901" s="7">
        <f>Sales_Data[[#This Row],[ItemCost]] +Sales_Data[[#This Row],[ShippingCost]]</f>
        <v>4652.9799999999996</v>
      </c>
      <c r="Q3901" s="7">
        <f>Sales_Data[[#This Row],[Gross Revenue]]-Sales_Data[[#This Row],[TotalFinancialCost]]</f>
        <v>1847.0200000000004</v>
      </c>
      <c r="R3901" s="7">
        <f>Sales_Data[[#This Row],[Actul Bill Amount]]-Sales_Data[[#This Row],[ShippingCost]]</f>
        <v>3747.02</v>
      </c>
      <c r="S3901">
        <v>976</v>
      </c>
      <c r="T3901">
        <v>452.98</v>
      </c>
      <c r="U3901" t="s">
        <v>21</v>
      </c>
      <c r="V3901">
        <v>4200</v>
      </c>
      <c r="W3901" t="s">
        <v>33</v>
      </c>
      <c r="X3901" t="str">
        <f t="shared" si="121"/>
        <v>Delhi</v>
      </c>
    </row>
    <row r="3902" spans="1:24" x14ac:dyDescent="0.4">
      <c r="A3902">
        <v>103901</v>
      </c>
      <c r="B3902" s="5">
        <v>45714.02847222222</v>
      </c>
      <c r="C3902" s="3" t="str">
        <f>TEXT(Sales_Data[[#This Row],[OrderDate]],"mmmm")</f>
        <v>February</v>
      </c>
      <c r="D3902" s="3" t="str">
        <f t="shared" si="120"/>
        <v>2025</v>
      </c>
      <c r="E3902" t="s">
        <v>45</v>
      </c>
      <c r="F3902" t="s">
        <v>46</v>
      </c>
      <c r="G3902" t="s">
        <v>15</v>
      </c>
      <c r="H3902" t="s">
        <v>20</v>
      </c>
      <c r="I3902" t="s">
        <v>100</v>
      </c>
      <c r="J3902">
        <v>78</v>
      </c>
      <c r="K3902">
        <v>4500</v>
      </c>
      <c r="L3902" s="7">
        <f>Sales_Data[[#This Row],[OrderQuantity]] *Sales_Data[[#This Row],[UnitPrice]]</f>
        <v>351000</v>
      </c>
      <c r="M3902" s="7">
        <f>Sales_Data[[#This Row],[UnitPrice]]-Sales_Data[[#This Row],[UnitCost]]</f>
        <v>1700</v>
      </c>
      <c r="N3902" s="7">
        <f>Sales_Data[[#This Row],[Gross Revenue]]-Sales_Data[[#This Row],[Discount Amount ]]</f>
        <v>349300</v>
      </c>
      <c r="O3902" s="7">
        <f>Sales_Data[[#This Row],[OrderQuantity]] *Sales_Data[[#This Row],[UnitCost]]</f>
        <v>218400</v>
      </c>
      <c r="P3902" s="7">
        <f>Sales_Data[[#This Row],[ItemCost]] +Sales_Data[[#This Row],[ShippingCost]]</f>
        <v>218821.02</v>
      </c>
      <c r="Q3902" s="7">
        <f>Sales_Data[[#This Row],[Gross Revenue]]-Sales_Data[[#This Row],[TotalFinancialCost]]</f>
        <v>132178.98000000001</v>
      </c>
      <c r="R3902" s="7">
        <f>Sales_Data[[#This Row],[Actul Bill Amount]]-Sales_Data[[#This Row],[ShippingCost]]</f>
        <v>348878.98</v>
      </c>
      <c r="S3902">
        <v>942</v>
      </c>
      <c r="T3902">
        <v>421.02</v>
      </c>
      <c r="U3902" t="s">
        <v>47</v>
      </c>
      <c r="V3902">
        <v>2800</v>
      </c>
      <c r="W3902" t="s">
        <v>22</v>
      </c>
      <c r="X3902" t="str">
        <f t="shared" si="121"/>
        <v>Nagpur</v>
      </c>
    </row>
    <row r="3903" spans="1:24" x14ac:dyDescent="0.4">
      <c r="A3903">
        <v>103902</v>
      </c>
      <c r="B3903" s="5">
        <v>45704.714583333334</v>
      </c>
      <c r="C3903" s="3" t="str">
        <f>TEXT(Sales_Data[[#This Row],[OrderDate]],"mmmm")</f>
        <v>February</v>
      </c>
      <c r="D3903" s="3" t="str">
        <f t="shared" si="120"/>
        <v>2025</v>
      </c>
      <c r="E3903" t="s">
        <v>23</v>
      </c>
      <c r="F3903" t="s">
        <v>14</v>
      </c>
      <c r="G3903" t="s">
        <v>29</v>
      </c>
      <c r="H3903" t="s">
        <v>32</v>
      </c>
      <c r="I3903" t="s">
        <v>100</v>
      </c>
      <c r="J3903">
        <v>57</v>
      </c>
      <c r="K3903">
        <v>3200</v>
      </c>
      <c r="L3903" s="7">
        <f>Sales_Data[[#This Row],[OrderQuantity]] *Sales_Data[[#This Row],[UnitPrice]]</f>
        <v>182400</v>
      </c>
      <c r="M3903" s="7">
        <f>Sales_Data[[#This Row],[UnitPrice]]-Sales_Data[[#This Row],[UnitCost]]</f>
        <v>1200</v>
      </c>
      <c r="N3903" s="7">
        <f>Sales_Data[[#This Row],[Gross Revenue]]-Sales_Data[[#This Row],[Discount Amount ]]</f>
        <v>181200</v>
      </c>
      <c r="O3903" s="7">
        <f>Sales_Data[[#This Row],[OrderQuantity]] *Sales_Data[[#This Row],[UnitCost]]</f>
        <v>114000</v>
      </c>
      <c r="P3903" s="7">
        <f>Sales_Data[[#This Row],[ItemCost]] +Sales_Data[[#This Row],[ShippingCost]]</f>
        <v>115730.74</v>
      </c>
      <c r="Q3903" s="7">
        <f>Sales_Data[[#This Row],[Gross Revenue]]-Sales_Data[[#This Row],[TotalFinancialCost]]</f>
        <v>66669.259999999995</v>
      </c>
      <c r="R3903" s="7">
        <f>Sales_Data[[#This Row],[Actul Bill Amount]]-Sales_Data[[#This Row],[ShippingCost]]</f>
        <v>179469.26</v>
      </c>
      <c r="S3903">
        <v>316</v>
      </c>
      <c r="T3903">
        <v>1730.74</v>
      </c>
      <c r="U3903" t="s">
        <v>17</v>
      </c>
      <c r="V3903">
        <v>2000</v>
      </c>
      <c r="W3903" t="s">
        <v>33</v>
      </c>
      <c r="X3903" t="str">
        <f t="shared" si="121"/>
        <v>Delhi</v>
      </c>
    </row>
    <row r="3904" spans="1:24" x14ac:dyDescent="0.4">
      <c r="A3904">
        <v>103903</v>
      </c>
      <c r="B3904" s="5">
        <v>45816.646527777775</v>
      </c>
      <c r="C3904" s="3" t="str">
        <f>TEXT(Sales_Data[[#This Row],[OrderDate]],"mmmm")</f>
        <v>June</v>
      </c>
      <c r="D3904" s="3" t="str">
        <f t="shared" si="120"/>
        <v>2025</v>
      </c>
      <c r="E3904" t="s">
        <v>34</v>
      </c>
      <c r="F3904" t="s">
        <v>14</v>
      </c>
      <c r="G3904" t="s">
        <v>31</v>
      </c>
      <c r="H3904" t="s">
        <v>20</v>
      </c>
      <c r="I3904" t="s">
        <v>100</v>
      </c>
      <c r="J3904">
        <v>45</v>
      </c>
      <c r="K3904">
        <v>6500</v>
      </c>
      <c r="L3904" s="7">
        <f>Sales_Data[[#This Row],[OrderQuantity]] *Sales_Data[[#This Row],[UnitPrice]]</f>
        <v>292500</v>
      </c>
      <c r="M3904" s="7">
        <f>Sales_Data[[#This Row],[UnitPrice]]-Sales_Data[[#This Row],[UnitCost]]</f>
        <v>2300</v>
      </c>
      <c r="N3904" s="7">
        <f>Sales_Data[[#This Row],[Gross Revenue]]-Sales_Data[[#This Row],[Discount Amount ]]</f>
        <v>290200</v>
      </c>
      <c r="O3904" s="7">
        <f>Sales_Data[[#This Row],[OrderQuantity]] *Sales_Data[[#This Row],[UnitCost]]</f>
        <v>189000</v>
      </c>
      <c r="P3904" s="7">
        <f>Sales_Data[[#This Row],[ItemCost]] +Sales_Data[[#This Row],[ShippingCost]]</f>
        <v>189811.5</v>
      </c>
      <c r="Q3904" s="7">
        <f>Sales_Data[[#This Row],[Gross Revenue]]-Sales_Data[[#This Row],[TotalFinancialCost]]</f>
        <v>102688.5</v>
      </c>
      <c r="R3904" s="7">
        <f>Sales_Data[[#This Row],[Actul Bill Amount]]-Sales_Data[[#This Row],[ShippingCost]]</f>
        <v>289388.5</v>
      </c>
      <c r="S3904">
        <v>1197</v>
      </c>
      <c r="T3904">
        <v>811.5</v>
      </c>
      <c r="U3904" t="s">
        <v>21</v>
      </c>
      <c r="V3904">
        <v>4200</v>
      </c>
      <c r="W3904" t="s">
        <v>22</v>
      </c>
      <c r="X3904" t="str">
        <f t="shared" si="121"/>
        <v>Nagpur</v>
      </c>
    </row>
    <row r="3905" spans="1:24" x14ac:dyDescent="0.4">
      <c r="A3905">
        <v>103904</v>
      </c>
      <c r="B3905" s="5">
        <v>45831.240972222222</v>
      </c>
      <c r="C3905" s="3" t="str">
        <f>TEXT(Sales_Data[[#This Row],[OrderDate]],"mmmm")</f>
        <v>June</v>
      </c>
      <c r="D3905" s="3" t="str">
        <f t="shared" si="120"/>
        <v>2025</v>
      </c>
      <c r="E3905" t="s">
        <v>50</v>
      </c>
      <c r="F3905" t="s">
        <v>46</v>
      </c>
      <c r="G3905" t="s">
        <v>29</v>
      </c>
      <c r="H3905" t="s">
        <v>16</v>
      </c>
      <c r="I3905" t="s">
        <v>100</v>
      </c>
      <c r="J3905">
        <v>16</v>
      </c>
      <c r="K3905">
        <v>4500</v>
      </c>
      <c r="L3905" s="7">
        <f>Sales_Data[[#This Row],[OrderQuantity]] *Sales_Data[[#This Row],[UnitPrice]]</f>
        <v>72000</v>
      </c>
      <c r="M3905" s="7">
        <f>Sales_Data[[#This Row],[UnitPrice]]-Sales_Data[[#This Row],[UnitCost]]</f>
        <v>1700</v>
      </c>
      <c r="N3905" s="7">
        <f>Sales_Data[[#This Row],[Gross Revenue]]-Sales_Data[[#This Row],[Discount Amount ]]</f>
        <v>70300</v>
      </c>
      <c r="O3905" s="7">
        <f>Sales_Data[[#This Row],[OrderQuantity]] *Sales_Data[[#This Row],[UnitCost]]</f>
        <v>44800</v>
      </c>
      <c r="P3905" s="7">
        <f>Sales_Data[[#This Row],[ItemCost]] +Sales_Data[[#This Row],[ShippingCost]]</f>
        <v>45551.56</v>
      </c>
      <c r="Q3905" s="7">
        <f>Sales_Data[[#This Row],[Gross Revenue]]-Sales_Data[[#This Row],[TotalFinancialCost]]</f>
        <v>26448.440000000002</v>
      </c>
      <c r="R3905" s="7">
        <f>Sales_Data[[#This Row],[Actul Bill Amount]]-Sales_Data[[#This Row],[ShippingCost]]</f>
        <v>69548.44</v>
      </c>
      <c r="S3905">
        <v>324</v>
      </c>
      <c r="T3905">
        <v>751.56</v>
      </c>
      <c r="U3905" t="s">
        <v>47</v>
      </c>
      <c r="V3905">
        <v>2800</v>
      </c>
      <c r="W3905" t="s">
        <v>18</v>
      </c>
      <c r="X3905" t="str">
        <f t="shared" si="121"/>
        <v>Bengaluru</v>
      </c>
    </row>
    <row r="3906" spans="1:24" x14ac:dyDescent="0.4">
      <c r="A3906">
        <v>103905</v>
      </c>
      <c r="B3906" s="5">
        <v>45899.061111111114</v>
      </c>
      <c r="C3906" s="3" t="str">
        <f>TEXT(Sales_Data[[#This Row],[OrderDate]],"mmmm")</f>
        <v>August</v>
      </c>
      <c r="D3906" s="3" t="str">
        <f t="shared" ref="D3906:D3969" si="122">TEXT(B3906, "yyyy")</f>
        <v>2025</v>
      </c>
      <c r="E3906" t="s">
        <v>23</v>
      </c>
      <c r="F3906" t="s">
        <v>55</v>
      </c>
      <c r="G3906" t="s">
        <v>29</v>
      </c>
      <c r="H3906" t="s">
        <v>20</v>
      </c>
      <c r="I3906" t="s">
        <v>100</v>
      </c>
      <c r="J3906">
        <v>32</v>
      </c>
      <c r="K3906">
        <v>1200</v>
      </c>
      <c r="L3906" s="7">
        <f>Sales_Data[[#This Row],[OrderQuantity]] *Sales_Data[[#This Row],[UnitPrice]]</f>
        <v>38400</v>
      </c>
      <c r="M3906" s="7">
        <f>Sales_Data[[#This Row],[UnitPrice]]-Sales_Data[[#This Row],[UnitCost]]</f>
        <v>400</v>
      </c>
      <c r="N3906" s="7">
        <f>Sales_Data[[#This Row],[Gross Revenue]]-Sales_Data[[#This Row],[Discount Amount ]]</f>
        <v>38000</v>
      </c>
      <c r="O3906" s="7">
        <f>Sales_Data[[#This Row],[OrderQuantity]] *Sales_Data[[#This Row],[UnitCost]]</f>
        <v>25600</v>
      </c>
      <c r="P3906" s="7">
        <f>Sales_Data[[#This Row],[ItemCost]] +Sales_Data[[#This Row],[ShippingCost]]</f>
        <v>26514.19</v>
      </c>
      <c r="Q3906" s="7">
        <f>Sales_Data[[#This Row],[Gross Revenue]]-Sales_Data[[#This Row],[TotalFinancialCost]]</f>
        <v>11885.810000000001</v>
      </c>
      <c r="R3906" s="7">
        <f>Sales_Data[[#This Row],[Actul Bill Amount]]-Sales_Data[[#This Row],[ShippingCost]]</f>
        <v>37085.81</v>
      </c>
      <c r="S3906">
        <v>718</v>
      </c>
      <c r="T3906">
        <v>914.19</v>
      </c>
      <c r="U3906" t="s">
        <v>58</v>
      </c>
      <c r="V3906">
        <v>800</v>
      </c>
      <c r="W3906" t="s">
        <v>22</v>
      </c>
      <c r="X3906" t="str">
        <f t="shared" ref="X3906:X3969" si="123">_xlfn.TEXTBEFORE(W3906, " ")</f>
        <v>Nagpur</v>
      </c>
    </row>
    <row r="3907" spans="1:24" x14ac:dyDescent="0.4">
      <c r="A3907">
        <v>103906</v>
      </c>
      <c r="B3907" s="5">
        <v>45939.385416666664</v>
      </c>
      <c r="C3907" s="3" t="str">
        <f>TEXT(Sales_Data[[#This Row],[OrderDate]],"mmmm")</f>
        <v>October</v>
      </c>
      <c r="D3907" s="3" t="str">
        <f t="shared" si="122"/>
        <v>2025</v>
      </c>
      <c r="E3907" t="s">
        <v>13</v>
      </c>
      <c r="F3907" t="s">
        <v>46</v>
      </c>
      <c r="G3907" t="s">
        <v>29</v>
      </c>
      <c r="H3907" t="s">
        <v>37</v>
      </c>
      <c r="I3907" t="s">
        <v>100</v>
      </c>
      <c r="J3907">
        <v>17</v>
      </c>
      <c r="K3907">
        <v>15000</v>
      </c>
      <c r="L3907" s="7">
        <f>Sales_Data[[#This Row],[OrderQuantity]] *Sales_Data[[#This Row],[UnitPrice]]</f>
        <v>255000</v>
      </c>
      <c r="M3907" s="7">
        <f>Sales_Data[[#This Row],[UnitPrice]]-Sales_Data[[#This Row],[UnitCost]]</f>
        <v>5500</v>
      </c>
      <c r="N3907" s="7">
        <f>Sales_Data[[#This Row],[Gross Revenue]]-Sales_Data[[#This Row],[Discount Amount ]]</f>
        <v>249500</v>
      </c>
      <c r="O3907" s="7">
        <f>Sales_Data[[#This Row],[OrderQuantity]] *Sales_Data[[#This Row],[UnitCost]]</f>
        <v>161500</v>
      </c>
      <c r="P3907" s="7">
        <f>Sales_Data[[#This Row],[ItemCost]] +Sales_Data[[#This Row],[ShippingCost]]</f>
        <v>162371.54</v>
      </c>
      <c r="Q3907" s="7">
        <f>Sales_Data[[#This Row],[Gross Revenue]]-Sales_Data[[#This Row],[TotalFinancialCost]]</f>
        <v>92628.459999999992</v>
      </c>
      <c r="R3907" s="7">
        <f>Sales_Data[[#This Row],[Actul Bill Amount]]-Sales_Data[[#This Row],[ShippingCost]]</f>
        <v>248628.46</v>
      </c>
      <c r="S3907">
        <v>321</v>
      </c>
      <c r="T3907">
        <v>871.54</v>
      </c>
      <c r="U3907" t="s">
        <v>53</v>
      </c>
      <c r="V3907">
        <v>9500</v>
      </c>
      <c r="W3907" t="s">
        <v>38</v>
      </c>
      <c r="X3907" t="str">
        <f t="shared" si="123"/>
        <v>Kolkata</v>
      </c>
    </row>
    <row r="3908" spans="1:24" x14ac:dyDescent="0.4">
      <c r="A3908">
        <v>103907</v>
      </c>
      <c r="B3908" s="5">
        <v>45898.07708333333</v>
      </c>
      <c r="C3908" s="3" t="str">
        <f>TEXT(Sales_Data[[#This Row],[OrderDate]],"mmmm")</f>
        <v>August</v>
      </c>
      <c r="D3908" s="3" t="str">
        <f t="shared" si="122"/>
        <v>2025</v>
      </c>
      <c r="E3908" t="s">
        <v>34</v>
      </c>
      <c r="F3908" t="s">
        <v>43</v>
      </c>
      <c r="G3908" t="s">
        <v>15</v>
      </c>
      <c r="H3908" t="s">
        <v>16</v>
      </c>
      <c r="I3908" t="s">
        <v>100</v>
      </c>
      <c r="J3908">
        <v>50</v>
      </c>
      <c r="K3908">
        <v>4500</v>
      </c>
      <c r="L3908" s="7">
        <f>Sales_Data[[#This Row],[OrderQuantity]] *Sales_Data[[#This Row],[UnitPrice]]</f>
        <v>225000</v>
      </c>
      <c r="M3908" s="7">
        <f>Sales_Data[[#This Row],[UnitPrice]]-Sales_Data[[#This Row],[UnitCost]]</f>
        <v>2000</v>
      </c>
      <c r="N3908" s="7">
        <f>Sales_Data[[#This Row],[Gross Revenue]]-Sales_Data[[#This Row],[Discount Amount ]]</f>
        <v>223000</v>
      </c>
      <c r="O3908" s="7">
        <f>Sales_Data[[#This Row],[OrderQuantity]] *Sales_Data[[#This Row],[UnitCost]]</f>
        <v>125000</v>
      </c>
      <c r="P3908" s="7">
        <f>Sales_Data[[#This Row],[ItemCost]] +Sales_Data[[#This Row],[ShippingCost]]</f>
        <v>126000.24</v>
      </c>
      <c r="Q3908" s="7">
        <f>Sales_Data[[#This Row],[Gross Revenue]]-Sales_Data[[#This Row],[TotalFinancialCost]]</f>
        <v>98999.76</v>
      </c>
      <c r="R3908" s="7">
        <f>Sales_Data[[#This Row],[Actul Bill Amount]]-Sales_Data[[#This Row],[ShippingCost]]</f>
        <v>221999.76</v>
      </c>
      <c r="S3908">
        <v>1132</v>
      </c>
      <c r="T3908">
        <v>1000.24</v>
      </c>
      <c r="U3908" t="s">
        <v>44</v>
      </c>
      <c r="V3908">
        <v>2500</v>
      </c>
      <c r="W3908" t="s">
        <v>18</v>
      </c>
      <c r="X3908" t="str">
        <f t="shared" si="123"/>
        <v>Bengaluru</v>
      </c>
    </row>
    <row r="3909" spans="1:24" x14ac:dyDescent="0.4">
      <c r="A3909">
        <v>103908</v>
      </c>
      <c r="B3909" s="5">
        <v>45662.099305555559</v>
      </c>
      <c r="C3909" s="3" t="str">
        <f>TEXT(Sales_Data[[#This Row],[OrderDate]],"mmmm")</f>
        <v>January</v>
      </c>
      <c r="D3909" s="3" t="str">
        <f t="shared" si="122"/>
        <v>2025</v>
      </c>
      <c r="E3909" t="s">
        <v>34</v>
      </c>
      <c r="F3909" t="s">
        <v>14</v>
      </c>
      <c r="G3909" t="s">
        <v>29</v>
      </c>
      <c r="H3909" t="s">
        <v>20</v>
      </c>
      <c r="I3909" t="s">
        <v>100</v>
      </c>
      <c r="J3909">
        <v>97</v>
      </c>
      <c r="K3909">
        <v>3200</v>
      </c>
      <c r="L3909" s="7">
        <f>Sales_Data[[#This Row],[OrderQuantity]] *Sales_Data[[#This Row],[UnitPrice]]</f>
        <v>310400</v>
      </c>
      <c r="M3909" s="7">
        <f>Sales_Data[[#This Row],[UnitPrice]]-Sales_Data[[#This Row],[UnitCost]]</f>
        <v>1200</v>
      </c>
      <c r="N3909" s="7">
        <f>Sales_Data[[#This Row],[Gross Revenue]]-Sales_Data[[#This Row],[Discount Amount ]]</f>
        <v>309200</v>
      </c>
      <c r="O3909" s="7">
        <f>Sales_Data[[#This Row],[OrderQuantity]] *Sales_Data[[#This Row],[UnitCost]]</f>
        <v>194000</v>
      </c>
      <c r="P3909" s="7">
        <f>Sales_Data[[#This Row],[ItemCost]] +Sales_Data[[#This Row],[ShippingCost]]</f>
        <v>195073.97</v>
      </c>
      <c r="Q3909" s="7">
        <f>Sales_Data[[#This Row],[Gross Revenue]]-Sales_Data[[#This Row],[TotalFinancialCost]]</f>
        <v>115326.03</v>
      </c>
      <c r="R3909" s="7">
        <f>Sales_Data[[#This Row],[Actul Bill Amount]]-Sales_Data[[#This Row],[ShippingCost]]</f>
        <v>308126.03000000003</v>
      </c>
      <c r="S3909">
        <v>532</v>
      </c>
      <c r="T3909">
        <v>1073.97</v>
      </c>
      <c r="U3909" t="s">
        <v>17</v>
      </c>
      <c r="V3909">
        <v>2000</v>
      </c>
      <c r="W3909" t="s">
        <v>22</v>
      </c>
      <c r="X3909" t="str">
        <f t="shared" si="123"/>
        <v>Nagpur</v>
      </c>
    </row>
    <row r="3910" spans="1:24" x14ac:dyDescent="0.4">
      <c r="A3910">
        <v>103909</v>
      </c>
      <c r="B3910" s="5">
        <v>45741.756249999999</v>
      </c>
      <c r="C3910" s="3" t="str">
        <f>TEXT(Sales_Data[[#This Row],[OrderDate]],"mmmm")</f>
        <v>March</v>
      </c>
      <c r="D3910" s="3" t="str">
        <f t="shared" si="122"/>
        <v>2025</v>
      </c>
      <c r="E3910" t="s">
        <v>13</v>
      </c>
      <c r="F3910" t="s">
        <v>55</v>
      </c>
      <c r="G3910" t="s">
        <v>29</v>
      </c>
      <c r="H3910" t="s">
        <v>20</v>
      </c>
      <c r="I3910" t="s">
        <v>100</v>
      </c>
      <c r="J3910">
        <v>57</v>
      </c>
      <c r="K3910">
        <v>1200</v>
      </c>
      <c r="L3910" s="7">
        <f>Sales_Data[[#This Row],[OrderQuantity]] *Sales_Data[[#This Row],[UnitPrice]]</f>
        <v>68400</v>
      </c>
      <c r="M3910" s="7">
        <f>Sales_Data[[#This Row],[UnitPrice]]-Sales_Data[[#This Row],[UnitCost]]</f>
        <v>400</v>
      </c>
      <c r="N3910" s="7">
        <f>Sales_Data[[#This Row],[Gross Revenue]]-Sales_Data[[#This Row],[Discount Amount ]]</f>
        <v>68000</v>
      </c>
      <c r="O3910" s="7">
        <f>Sales_Data[[#This Row],[OrderQuantity]] *Sales_Data[[#This Row],[UnitCost]]</f>
        <v>45600</v>
      </c>
      <c r="P3910" s="7">
        <f>Sales_Data[[#This Row],[ItemCost]] +Sales_Data[[#This Row],[ShippingCost]]</f>
        <v>46668.42</v>
      </c>
      <c r="Q3910" s="7">
        <f>Sales_Data[[#This Row],[Gross Revenue]]-Sales_Data[[#This Row],[TotalFinancialCost]]</f>
        <v>21731.58</v>
      </c>
      <c r="R3910" s="7">
        <f>Sales_Data[[#This Row],[Actul Bill Amount]]-Sales_Data[[#This Row],[ShippingCost]]</f>
        <v>66931.58</v>
      </c>
      <c r="S3910">
        <v>699</v>
      </c>
      <c r="T3910">
        <v>1068.42</v>
      </c>
      <c r="U3910" t="s">
        <v>58</v>
      </c>
      <c r="V3910">
        <v>800</v>
      </c>
      <c r="W3910" t="s">
        <v>22</v>
      </c>
      <c r="X3910" t="str">
        <f t="shared" si="123"/>
        <v>Nagpur</v>
      </c>
    </row>
    <row r="3911" spans="1:24" x14ac:dyDescent="0.4">
      <c r="A3911">
        <v>103910</v>
      </c>
      <c r="B3911" s="5">
        <v>45965.132638888892</v>
      </c>
      <c r="C3911" s="3" t="str">
        <f>TEXT(Sales_Data[[#This Row],[OrderDate]],"mmmm")</f>
        <v>November</v>
      </c>
      <c r="D3911" s="3" t="str">
        <f t="shared" si="122"/>
        <v>2025</v>
      </c>
      <c r="E3911" t="s">
        <v>19</v>
      </c>
      <c r="F3911" t="s">
        <v>14</v>
      </c>
      <c r="G3911" t="s">
        <v>15</v>
      </c>
      <c r="H3911" t="s">
        <v>16</v>
      </c>
      <c r="I3911" t="s">
        <v>100</v>
      </c>
      <c r="J3911">
        <v>39</v>
      </c>
      <c r="K3911">
        <v>6500</v>
      </c>
      <c r="L3911" s="7">
        <f>Sales_Data[[#This Row],[OrderQuantity]] *Sales_Data[[#This Row],[UnitPrice]]</f>
        <v>253500</v>
      </c>
      <c r="M3911" s="7">
        <f>Sales_Data[[#This Row],[UnitPrice]]-Sales_Data[[#This Row],[UnitCost]]</f>
        <v>2300</v>
      </c>
      <c r="N3911" s="7">
        <f>Sales_Data[[#This Row],[Gross Revenue]]-Sales_Data[[#This Row],[Discount Amount ]]</f>
        <v>251200</v>
      </c>
      <c r="O3911" s="7">
        <f>Sales_Data[[#This Row],[OrderQuantity]] *Sales_Data[[#This Row],[UnitCost]]</f>
        <v>163800</v>
      </c>
      <c r="P3911" s="7">
        <f>Sales_Data[[#This Row],[ItemCost]] +Sales_Data[[#This Row],[ShippingCost]]</f>
        <v>166918.99</v>
      </c>
      <c r="Q3911" s="7">
        <f>Sales_Data[[#This Row],[Gross Revenue]]-Sales_Data[[#This Row],[TotalFinancialCost]]</f>
        <v>86581.010000000009</v>
      </c>
      <c r="R3911" s="7">
        <f>Sales_Data[[#This Row],[Actul Bill Amount]]-Sales_Data[[#This Row],[ShippingCost]]</f>
        <v>248081.01</v>
      </c>
      <c r="S3911">
        <v>577</v>
      </c>
      <c r="T3911">
        <v>3118.99</v>
      </c>
      <c r="U3911" t="s">
        <v>21</v>
      </c>
      <c r="V3911">
        <v>4200</v>
      </c>
      <c r="W3911" t="s">
        <v>18</v>
      </c>
      <c r="X3911" t="str">
        <f t="shared" si="123"/>
        <v>Bengaluru</v>
      </c>
    </row>
    <row r="3912" spans="1:24" x14ac:dyDescent="0.4">
      <c r="A3912">
        <v>103911</v>
      </c>
      <c r="B3912" s="5">
        <v>46018.36041666667</v>
      </c>
      <c r="C3912" s="3" t="str">
        <f>TEXT(Sales_Data[[#This Row],[OrderDate]],"mmmm")</f>
        <v>December</v>
      </c>
      <c r="D3912" s="3" t="str">
        <f t="shared" si="122"/>
        <v>2025</v>
      </c>
      <c r="E3912" t="s">
        <v>42</v>
      </c>
      <c r="F3912" t="s">
        <v>24</v>
      </c>
      <c r="G3912" t="s">
        <v>31</v>
      </c>
      <c r="H3912" t="s">
        <v>37</v>
      </c>
      <c r="I3912" t="s">
        <v>100</v>
      </c>
      <c r="J3912">
        <v>66</v>
      </c>
      <c r="K3912">
        <v>3500</v>
      </c>
      <c r="L3912" s="7">
        <f>Sales_Data[[#This Row],[OrderQuantity]] *Sales_Data[[#This Row],[UnitPrice]]</f>
        <v>231000</v>
      </c>
      <c r="M3912" s="7">
        <f>Sales_Data[[#This Row],[UnitPrice]]-Sales_Data[[#This Row],[UnitCost]]</f>
        <v>1300</v>
      </c>
      <c r="N3912" s="7">
        <f>Sales_Data[[#This Row],[Gross Revenue]]-Sales_Data[[#This Row],[Discount Amount ]]</f>
        <v>229700</v>
      </c>
      <c r="O3912" s="7">
        <f>Sales_Data[[#This Row],[OrderQuantity]] *Sales_Data[[#This Row],[UnitCost]]</f>
        <v>145200</v>
      </c>
      <c r="P3912" s="7">
        <f>Sales_Data[[#This Row],[ItemCost]] +Sales_Data[[#This Row],[ShippingCost]]</f>
        <v>145760.82</v>
      </c>
      <c r="Q3912" s="7">
        <f>Sales_Data[[#This Row],[Gross Revenue]]-Sales_Data[[#This Row],[TotalFinancialCost]]</f>
        <v>85239.18</v>
      </c>
      <c r="R3912" s="7">
        <f>Sales_Data[[#This Row],[Actul Bill Amount]]-Sales_Data[[#This Row],[ShippingCost]]</f>
        <v>229139.18</v>
      </c>
      <c r="S3912">
        <v>633</v>
      </c>
      <c r="T3912">
        <v>560.82000000000005</v>
      </c>
      <c r="U3912" t="s">
        <v>59</v>
      </c>
      <c r="V3912">
        <v>2200</v>
      </c>
      <c r="W3912" t="s">
        <v>38</v>
      </c>
      <c r="X3912" t="str">
        <f t="shared" si="123"/>
        <v>Kolkata</v>
      </c>
    </row>
    <row r="3913" spans="1:24" x14ac:dyDescent="0.4">
      <c r="A3913">
        <v>103912</v>
      </c>
      <c r="B3913" s="5">
        <v>45905.45208333333</v>
      </c>
      <c r="C3913" s="3" t="str">
        <f>TEXT(Sales_Data[[#This Row],[OrderDate]],"mmmm")</f>
        <v>September</v>
      </c>
      <c r="D3913" s="3" t="str">
        <f t="shared" si="122"/>
        <v>2025</v>
      </c>
      <c r="E3913" t="s">
        <v>23</v>
      </c>
      <c r="F3913" t="s">
        <v>35</v>
      </c>
      <c r="G3913" t="s">
        <v>29</v>
      </c>
      <c r="H3913" t="s">
        <v>16</v>
      </c>
      <c r="I3913" t="s">
        <v>100</v>
      </c>
      <c r="J3913">
        <v>69</v>
      </c>
      <c r="K3913">
        <v>8500</v>
      </c>
      <c r="L3913" s="7">
        <f>Sales_Data[[#This Row],[OrderQuantity]] *Sales_Data[[#This Row],[UnitPrice]]</f>
        <v>586500</v>
      </c>
      <c r="M3913" s="7">
        <f>Sales_Data[[#This Row],[UnitPrice]]-Sales_Data[[#This Row],[UnitCost]]</f>
        <v>3000</v>
      </c>
      <c r="N3913" s="7">
        <f>Sales_Data[[#This Row],[Gross Revenue]]-Sales_Data[[#This Row],[Discount Amount ]]</f>
        <v>583500</v>
      </c>
      <c r="O3913" s="7">
        <f>Sales_Data[[#This Row],[OrderQuantity]] *Sales_Data[[#This Row],[UnitCost]]</f>
        <v>379500</v>
      </c>
      <c r="P3913" s="7">
        <f>Sales_Data[[#This Row],[ItemCost]] +Sales_Data[[#This Row],[ShippingCost]]</f>
        <v>380709.49</v>
      </c>
      <c r="Q3913" s="7">
        <f>Sales_Data[[#This Row],[Gross Revenue]]-Sales_Data[[#This Row],[TotalFinancialCost]]</f>
        <v>205790.51</v>
      </c>
      <c r="R3913" s="7">
        <f>Sales_Data[[#This Row],[Actul Bill Amount]]-Sales_Data[[#This Row],[ShippingCost]]</f>
        <v>582290.51</v>
      </c>
      <c r="S3913">
        <v>1058</v>
      </c>
      <c r="T3913">
        <v>1209.49</v>
      </c>
      <c r="U3913" t="s">
        <v>49</v>
      </c>
      <c r="V3913">
        <v>5500</v>
      </c>
      <c r="W3913" t="s">
        <v>18</v>
      </c>
      <c r="X3913" t="str">
        <f t="shared" si="123"/>
        <v>Bengaluru</v>
      </c>
    </row>
    <row r="3914" spans="1:24" x14ac:dyDescent="0.4">
      <c r="A3914">
        <v>103913</v>
      </c>
      <c r="B3914" s="5">
        <v>45711.736111111109</v>
      </c>
      <c r="C3914" s="3" t="str">
        <f>TEXT(Sales_Data[[#This Row],[OrderDate]],"mmmm")</f>
        <v>February</v>
      </c>
      <c r="D3914" s="3" t="str">
        <f t="shared" si="122"/>
        <v>2025</v>
      </c>
      <c r="E3914" t="s">
        <v>45</v>
      </c>
      <c r="F3914" t="s">
        <v>43</v>
      </c>
      <c r="G3914" t="s">
        <v>15</v>
      </c>
      <c r="H3914" t="s">
        <v>37</v>
      </c>
      <c r="I3914" t="s">
        <v>100</v>
      </c>
      <c r="J3914">
        <v>89</v>
      </c>
      <c r="K3914">
        <v>2800</v>
      </c>
      <c r="L3914" s="7">
        <f>Sales_Data[[#This Row],[OrderQuantity]] *Sales_Data[[#This Row],[UnitPrice]]</f>
        <v>249200</v>
      </c>
      <c r="M3914" s="7">
        <f>Sales_Data[[#This Row],[UnitPrice]]-Sales_Data[[#This Row],[UnitCost]]</f>
        <v>1300</v>
      </c>
      <c r="N3914" s="7">
        <f>Sales_Data[[#This Row],[Gross Revenue]]-Sales_Data[[#This Row],[Discount Amount ]]</f>
        <v>247900</v>
      </c>
      <c r="O3914" s="7">
        <f>Sales_Data[[#This Row],[OrderQuantity]] *Sales_Data[[#This Row],[UnitCost]]</f>
        <v>133500</v>
      </c>
      <c r="P3914" s="7">
        <f>Sales_Data[[#This Row],[ItemCost]] +Sales_Data[[#This Row],[ShippingCost]]</f>
        <v>134095.6</v>
      </c>
      <c r="Q3914" s="7">
        <f>Sales_Data[[#This Row],[Gross Revenue]]-Sales_Data[[#This Row],[TotalFinancialCost]]</f>
        <v>115104.4</v>
      </c>
      <c r="R3914" s="7">
        <f>Sales_Data[[#This Row],[Actul Bill Amount]]-Sales_Data[[#This Row],[ShippingCost]]</f>
        <v>247304.4</v>
      </c>
      <c r="S3914">
        <v>949</v>
      </c>
      <c r="T3914">
        <v>595.6</v>
      </c>
      <c r="U3914" t="s">
        <v>61</v>
      </c>
      <c r="V3914">
        <v>1500</v>
      </c>
      <c r="W3914" t="s">
        <v>38</v>
      </c>
      <c r="X3914" t="str">
        <f t="shared" si="123"/>
        <v>Kolkata</v>
      </c>
    </row>
    <row r="3915" spans="1:24" x14ac:dyDescent="0.4">
      <c r="A3915">
        <v>103914</v>
      </c>
      <c r="B3915" s="5">
        <v>45818.709722222222</v>
      </c>
      <c r="C3915" s="3" t="str">
        <f>TEXT(Sales_Data[[#This Row],[OrderDate]],"mmmm")</f>
        <v>June</v>
      </c>
      <c r="D3915" s="3" t="str">
        <f t="shared" si="122"/>
        <v>2025</v>
      </c>
      <c r="E3915" t="s">
        <v>42</v>
      </c>
      <c r="F3915" t="s">
        <v>55</v>
      </c>
      <c r="G3915" t="s">
        <v>15</v>
      </c>
      <c r="H3915" t="s">
        <v>16</v>
      </c>
      <c r="I3915" t="s">
        <v>100</v>
      </c>
      <c r="J3915">
        <v>48</v>
      </c>
      <c r="K3915">
        <v>1200</v>
      </c>
      <c r="L3915" s="7">
        <f>Sales_Data[[#This Row],[OrderQuantity]] *Sales_Data[[#This Row],[UnitPrice]]</f>
        <v>57600</v>
      </c>
      <c r="M3915" s="7">
        <f>Sales_Data[[#This Row],[UnitPrice]]-Sales_Data[[#This Row],[UnitCost]]</f>
        <v>400</v>
      </c>
      <c r="N3915" s="7">
        <f>Sales_Data[[#This Row],[Gross Revenue]]-Sales_Data[[#This Row],[Discount Amount ]]</f>
        <v>57200</v>
      </c>
      <c r="O3915" s="7">
        <f>Sales_Data[[#This Row],[OrderQuantity]] *Sales_Data[[#This Row],[UnitCost]]</f>
        <v>38400</v>
      </c>
      <c r="P3915" s="7">
        <f>Sales_Data[[#This Row],[ItemCost]] +Sales_Data[[#This Row],[ShippingCost]]</f>
        <v>40290.07</v>
      </c>
      <c r="Q3915" s="7">
        <f>Sales_Data[[#This Row],[Gross Revenue]]-Sales_Data[[#This Row],[TotalFinancialCost]]</f>
        <v>17309.93</v>
      </c>
      <c r="R3915" s="7">
        <f>Sales_Data[[#This Row],[Actul Bill Amount]]-Sales_Data[[#This Row],[ShippingCost]]</f>
        <v>55309.93</v>
      </c>
      <c r="S3915">
        <v>533</v>
      </c>
      <c r="T3915">
        <v>1890.07</v>
      </c>
      <c r="U3915" t="s">
        <v>58</v>
      </c>
      <c r="V3915">
        <v>800</v>
      </c>
      <c r="W3915" t="s">
        <v>18</v>
      </c>
      <c r="X3915" t="str">
        <f t="shared" si="123"/>
        <v>Bengaluru</v>
      </c>
    </row>
    <row r="3916" spans="1:24" x14ac:dyDescent="0.4">
      <c r="A3916">
        <v>103915</v>
      </c>
      <c r="B3916" s="5">
        <v>45883.620833333334</v>
      </c>
      <c r="C3916" s="3" t="str">
        <f>TEXT(Sales_Data[[#This Row],[OrderDate]],"mmmm")</f>
        <v>August</v>
      </c>
      <c r="D3916" s="3" t="str">
        <f t="shared" si="122"/>
        <v>2025</v>
      </c>
      <c r="E3916" t="s">
        <v>34</v>
      </c>
      <c r="F3916" t="s">
        <v>24</v>
      </c>
      <c r="G3916" t="s">
        <v>29</v>
      </c>
      <c r="H3916" t="s">
        <v>37</v>
      </c>
      <c r="I3916" t="s">
        <v>100</v>
      </c>
      <c r="J3916">
        <v>48</v>
      </c>
      <c r="K3916">
        <v>45000</v>
      </c>
      <c r="L3916" s="7">
        <f>Sales_Data[[#This Row],[OrderQuantity]] *Sales_Data[[#This Row],[UnitPrice]]</f>
        <v>2160000</v>
      </c>
      <c r="M3916" s="7">
        <f>Sales_Data[[#This Row],[UnitPrice]]-Sales_Data[[#This Row],[UnitCost]]</f>
        <v>13000</v>
      </c>
      <c r="N3916" s="7">
        <f>Sales_Data[[#This Row],[Gross Revenue]]-Sales_Data[[#This Row],[Discount Amount ]]</f>
        <v>2147000</v>
      </c>
      <c r="O3916" s="7">
        <f>Sales_Data[[#This Row],[OrderQuantity]] *Sales_Data[[#This Row],[UnitCost]]</f>
        <v>1536000</v>
      </c>
      <c r="P3916" s="7">
        <f>Sales_Data[[#This Row],[ItemCost]] +Sales_Data[[#This Row],[ShippingCost]]</f>
        <v>1536985.71</v>
      </c>
      <c r="Q3916" s="7">
        <f>Sales_Data[[#This Row],[Gross Revenue]]-Sales_Data[[#This Row],[TotalFinancialCost]]</f>
        <v>623014.29</v>
      </c>
      <c r="R3916" s="7">
        <f>Sales_Data[[#This Row],[Actul Bill Amount]]-Sales_Data[[#This Row],[ShippingCost]]</f>
        <v>2146014.29</v>
      </c>
      <c r="S3916">
        <v>462</v>
      </c>
      <c r="T3916">
        <v>985.71</v>
      </c>
      <c r="U3916" t="s">
        <v>26</v>
      </c>
      <c r="V3916">
        <v>32000</v>
      </c>
      <c r="W3916" t="s">
        <v>38</v>
      </c>
      <c r="X3916" t="str">
        <f t="shared" si="123"/>
        <v>Kolkata</v>
      </c>
    </row>
    <row r="3917" spans="1:24" x14ac:dyDescent="0.4">
      <c r="A3917">
        <v>103916</v>
      </c>
      <c r="B3917" s="5">
        <v>45672.560416666667</v>
      </c>
      <c r="C3917" s="3" t="str">
        <f>TEXT(Sales_Data[[#This Row],[OrderDate]],"mmmm")</f>
        <v>January</v>
      </c>
      <c r="D3917" s="3" t="str">
        <f t="shared" si="122"/>
        <v>2025</v>
      </c>
      <c r="E3917" t="s">
        <v>39</v>
      </c>
      <c r="F3917" t="s">
        <v>55</v>
      </c>
      <c r="G3917" t="s">
        <v>15</v>
      </c>
      <c r="H3917" t="s">
        <v>20</v>
      </c>
      <c r="I3917" t="s">
        <v>100</v>
      </c>
      <c r="J3917">
        <v>37</v>
      </c>
      <c r="K3917">
        <v>600</v>
      </c>
      <c r="L3917" s="7">
        <f>Sales_Data[[#This Row],[OrderQuantity]] *Sales_Data[[#This Row],[UnitPrice]]</f>
        <v>22200</v>
      </c>
      <c r="M3917" s="7">
        <f>Sales_Data[[#This Row],[UnitPrice]]-Sales_Data[[#This Row],[UnitCost]]</f>
        <v>250</v>
      </c>
      <c r="N3917" s="7">
        <f>Sales_Data[[#This Row],[Gross Revenue]]-Sales_Data[[#This Row],[Discount Amount ]]</f>
        <v>21950</v>
      </c>
      <c r="O3917" s="7">
        <f>Sales_Data[[#This Row],[OrderQuantity]] *Sales_Data[[#This Row],[UnitCost]]</f>
        <v>12950</v>
      </c>
      <c r="P3917" s="7">
        <f>Sales_Data[[#This Row],[ItemCost]] +Sales_Data[[#This Row],[ShippingCost]]</f>
        <v>13589.88</v>
      </c>
      <c r="Q3917" s="7">
        <f>Sales_Data[[#This Row],[Gross Revenue]]-Sales_Data[[#This Row],[TotalFinancialCost]]</f>
        <v>8610.1200000000008</v>
      </c>
      <c r="R3917" s="7">
        <f>Sales_Data[[#This Row],[Actul Bill Amount]]-Sales_Data[[#This Row],[ShippingCost]]</f>
        <v>21310.12</v>
      </c>
      <c r="S3917">
        <v>366</v>
      </c>
      <c r="T3917">
        <v>639.88</v>
      </c>
      <c r="U3917" t="s">
        <v>57</v>
      </c>
      <c r="V3917">
        <v>350</v>
      </c>
      <c r="W3917" t="s">
        <v>22</v>
      </c>
      <c r="X3917" t="str">
        <f t="shared" si="123"/>
        <v>Nagpur</v>
      </c>
    </row>
    <row r="3918" spans="1:24" x14ac:dyDescent="0.4">
      <c r="A3918">
        <v>103917</v>
      </c>
      <c r="B3918" s="5">
        <v>45881.520833333336</v>
      </c>
      <c r="C3918" s="3" t="str">
        <f>TEXT(Sales_Data[[#This Row],[OrderDate]],"mmmm")</f>
        <v>August</v>
      </c>
      <c r="D3918" s="3" t="str">
        <f t="shared" si="122"/>
        <v>2025</v>
      </c>
      <c r="E3918" t="s">
        <v>39</v>
      </c>
      <c r="F3918" t="s">
        <v>43</v>
      </c>
      <c r="G3918" t="s">
        <v>29</v>
      </c>
      <c r="H3918" t="s">
        <v>25</v>
      </c>
      <c r="I3918" t="s">
        <v>100</v>
      </c>
      <c r="J3918">
        <v>73</v>
      </c>
      <c r="K3918">
        <v>2800</v>
      </c>
      <c r="L3918" s="7">
        <f>Sales_Data[[#This Row],[OrderQuantity]] *Sales_Data[[#This Row],[UnitPrice]]</f>
        <v>204400</v>
      </c>
      <c r="M3918" s="7">
        <f>Sales_Data[[#This Row],[UnitPrice]]-Sales_Data[[#This Row],[UnitCost]]</f>
        <v>1300</v>
      </c>
      <c r="N3918" s="7">
        <f>Sales_Data[[#This Row],[Gross Revenue]]-Sales_Data[[#This Row],[Discount Amount ]]</f>
        <v>203100</v>
      </c>
      <c r="O3918" s="7">
        <f>Sales_Data[[#This Row],[OrderQuantity]] *Sales_Data[[#This Row],[UnitCost]]</f>
        <v>109500</v>
      </c>
      <c r="P3918" s="7">
        <f>Sales_Data[[#This Row],[ItemCost]] +Sales_Data[[#This Row],[ShippingCost]]</f>
        <v>110117.8</v>
      </c>
      <c r="Q3918" s="7">
        <f>Sales_Data[[#This Row],[Gross Revenue]]-Sales_Data[[#This Row],[TotalFinancialCost]]</f>
        <v>94282.2</v>
      </c>
      <c r="R3918" s="7">
        <f>Sales_Data[[#This Row],[Actul Bill Amount]]-Sales_Data[[#This Row],[ShippingCost]]</f>
        <v>202482.2</v>
      </c>
      <c r="S3918">
        <v>1138</v>
      </c>
      <c r="T3918">
        <v>617.79999999999995</v>
      </c>
      <c r="U3918" t="s">
        <v>61</v>
      </c>
      <c r="V3918">
        <v>1500</v>
      </c>
      <c r="W3918" t="s">
        <v>27</v>
      </c>
      <c r="X3918" t="str">
        <f t="shared" si="123"/>
        <v>Mumbai</v>
      </c>
    </row>
    <row r="3919" spans="1:24" x14ac:dyDescent="0.4">
      <c r="A3919">
        <v>103918</v>
      </c>
      <c r="B3919" s="5">
        <v>45718.902083333334</v>
      </c>
      <c r="C3919" s="3" t="str">
        <f>TEXT(Sales_Data[[#This Row],[OrderDate]],"mmmm")</f>
        <v>March</v>
      </c>
      <c r="D3919" s="3" t="str">
        <f t="shared" si="122"/>
        <v>2025</v>
      </c>
      <c r="E3919" t="s">
        <v>13</v>
      </c>
      <c r="F3919" t="s">
        <v>40</v>
      </c>
      <c r="G3919" t="s">
        <v>31</v>
      </c>
      <c r="H3919" t="s">
        <v>25</v>
      </c>
      <c r="I3919" t="s">
        <v>100</v>
      </c>
      <c r="J3919">
        <v>85</v>
      </c>
      <c r="K3919">
        <v>1500</v>
      </c>
      <c r="L3919" s="7">
        <f>Sales_Data[[#This Row],[OrderQuantity]] *Sales_Data[[#This Row],[UnitPrice]]</f>
        <v>127500</v>
      </c>
      <c r="M3919" s="7">
        <f>Sales_Data[[#This Row],[UnitPrice]]-Sales_Data[[#This Row],[UnitCost]]</f>
        <v>700</v>
      </c>
      <c r="N3919" s="7">
        <f>Sales_Data[[#This Row],[Gross Revenue]]-Sales_Data[[#This Row],[Discount Amount ]]</f>
        <v>126800</v>
      </c>
      <c r="O3919" s="7">
        <f>Sales_Data[[#This Row],[OrderQuantity]] *Sales_Data[[#This Row],[UnitCost]]</f>
        <v>68000</v>
      </c>
      <c r="P3919" s="7">
        <f>Sales_Data[[#This Row],[ItemCost]] +Sales_Data[[#This Row],[ShippingCost]]</f>
        <v>69225.919999999998</v>
      </c>
      <c r="Q3919" s="7">
        <f>Sales_Data[[#This Row],[Gross Revenue]]-Sales_Data[[#This Row],[TotalFinancialCost]]</f>
        <v>58274.080000000002</v>
      </c>
      <c r="R3919" s="7">
        <f>Sales_Data[[#This Row],[Actul Bill Amount]]-Sales_Data[[#This Row],[ShippingCost]]</f>
        <v>125574.08</v>
      </c>
      <c r="S3919">
        <v>616</v>
      </c>
      <c r="T3919">
        <v>1225.92</v>
      </c>
      <c r="U3919" t="s">
        <v>52</v>
      </c>
      <c r="V3919">
        <v>800</v>
      </c>
      <c r="W3919" t="s">
        <v>27</v>
      </c>
      <c r="X3919" t="str">
        <f t="shared" si="123"/>
        <v>Mumbai</v>
      </c>
    </row>
    <row r="3920" spans="1:24" x14ac:dyDescent="0.4">
      <c r="A3920">
        <v>103919</v>
      </c>
      <c r="B3920" s="5">
        <v>45779.551388888889</v>
      </c>
      <c r="C3920" s="3" t="str">
        <f>TEXT(Sales_Data[[#This Row],[OrderDate]],"mmmm")</f>
        <v>May</v>
      </c>
      <c r="D3920" s="3" t="str">
        <f t="shared" si="122"/>
        <v>2025</v>
      </c>
      <c r="E3920" t="s">
        <v>50</v>
      </c>
      <c r="F3920" t="s">
        <v>55</v>
      </c>
      <c r="G3920" t="s">
        <v>29</v>
      </c>
      <c r="H3920" t="s">
        <v>16</v>
      </c>
      <c r="I3920" t="s">
        <v>100</v>
      </c>
      <c r="J3920">
        <v>67</v>
      </c>
      <c r="K3920">
        <v>850</v>
      </c>
      <c r="L3920" s="7">
        <f>Sales_Data[[#This Row],[OrderQuantity]] *Sales_Data[[#This Row],[UnitPrice]]</f>
        <v>56950</v>
      </c>
      <c r="M3920" s="7">
        <f>Sales_Data[[#This Row],[UnitPrice]]-Sales_Data[[#This Row],[UnitCost]]</f>
        <v>300</v>
      </c>
      <c r="N3920" s="7">
        <f>Sales_Data[[#This Row],[Gross Revenue]]-Sales_Data[[#This Row],[Discount Amount ]]</f>
        <v>56650</v>
      </c>
      <c r="O3920" s="7">
        <f>Sales_Data[[#This Row],[OrderQuantity]] *Sales_Data[[#This Row],[UnitCost]]</f>
        <v>36850</v>
      </c>
      <c r="P3920" s="7">
        <f>Sales_Data[[#This Row],[ItemCost]] +Sales_Data[[#This Row],[ShippingCost]]</f>
        <v>37376.620000000003</v>
      </c>
      <c r="Q3920" s="7">
        <f>Sales_Data[[#This Row],[Gross Revenue]]-Sales_Data[[#This Row],[TotalFinancialCost]]</f>
        <v>19573.379999999997</v>
      </c>
      <c r="R3920" s="7">
        <f>Sales_Data[[#This Row],[Actul Bill Amount]]-Sales_Data[[#This Row],[ShippingCost]]</f>
        <v>56123.38</v>
      </c>
      <c r="S3920">
        <v>693</v>
      </c>
      <c r="T3920">
        <v>526.62</v>
      </c>
      <c r="U3920" t="s">
        <v>56</v>
      </c>
      <c r="V3920">
        <v>550</v>
      </c>
      <c r="W3920" t="s">
        <v>18</v>
      </c>
      <c r="X3920" t="str">
        <f t="shared" si="123"/>
        <v>Bengaluru</v>
      </c>
    </row>
    <row r="3921" spans="1:24" x14ac:dyDescent="0.4">
      <c r="A3921">
        <v>103920</v>
      </c>
      <c r="B3921" s="5">
        <v>45934.868750000001</v>
      </c>
      <c r="C3921" s="3" t="str">
        <f>TEXT(Sales_Data[[#This Row],[OrderDate]],"mmmm")</f>
        <v>October</v>
      </c>
      <c r="D3921" s="3" t="str">
        <f t="shared" si="122"/>
        <v>2025</v>
      </c>
      <c r="E3921" t="s">
        <v>42</v>
      </c>
      <c r="F3921" t="s">
        <v>14</v>
      </c>
      <c r="G3921" t="s">
        <v>29</v>
      </c>
      <c r="H3921" t="s">
        <v>32</v>
      </c>
      <c r="I3921" t="s">
        <v>100</v>
      </c>
      <c r="J3921">
        <v>45</v>
      </c>
      <c r="K3921">
        <v>6500</v>
      </c>
      <c r="L3921" s="7">
        <f>Sales_Data[[#This Row],[OrderQuantity]] *Sales_Data[[#This Row],[UnitPrice]]</f>
        <v>292500</v>
      </c>
      <c r="M3921" s="7">
        <f>Sales_Data[[#This Row],[UnitPrice]]-Sales_Data[[#This Row],[UnitCost]]</f>
        <v>2300</v>
      </c>
      <c r="N3921" s="7">
        <f>Sales_Data[[#This Row],[Gross Revenue]]-Sales_Data[[#This Row],[Discount Amount ]]</f>
        <v>290200</v>
      </c>
      <c r="O3921" s="7">
        <f>Sales_Data[[#This Row],[OrderQuantity]] *Sales_Data[[#This Row],[UnitCost]]</f>
        <v>189000</v>
      </c>
      <c r="P3921" s="7">
        <f>Sales_Data[[#This Row],[ItemCost]] +Sales_Data[[#This Row],[ShippingCost]]</f>
        <v>191627.25</v>
      </c>
      <c r="Q3921" s="7">
        <f>Sales_Data[[#This Row],[Gross Revenue]]-Sales_Data[[#This Row],[TotalFinancialCost]]</f>
        <v>100872.75</v>
      </c>
      <c r="R3921" s="7">
        <f>Sales_Data[[#This Row],[Actul Bill Amount]]-Sales_Data[[#This Row],[ShippingCost]]</f>
        <v>287572.75</v>
      </c>
      <c r="S3921">
        <v>813</v>
      </c>
      <c r="T3921">
        <v>2627.25</v>
      </c>
      <c r="U3921" t="s">
        <v>21</v>
      </c>
      <c r="V3921">
        <v>4200</v>
      </c>
      <c r="W3921" t="s">
        <v>33</v>
      </c>
      <c r="X3921" t="str">
        <f t="shared" si="123"/>
        <v>Delhi</v>
      </c>
    </row>
    <row r="3922" spans="1:24" x14ac:dyDescent="0.4">
      <c r="A3922">
        <v>103921</v>
      </c>
      <c r="B3922" s="5">
        <v>45703.84652777778</v>
      </c>
      <c r="C3922" s="3" t="str">
        <f>TEXT(Sales_Data[[#This Row],[OrderDate]],"mmmm")</f>
        <v>February</v>
      </c>
      <c r="D3922" s="3" t="str">
        <f t="shared" si="122"/>
        <v>2025</v>
      </c>
      <c r="E3922" t="s">
        <v>34</v>
      </c>
      <c r="F3922" t="s">
        <v>24</v>
      </c>
      <c r="G3922" t="s">
        <v>29</v>
      </c>
      <c r="H3922" t="s">
        <v>37</v>
      </c>
      <c r="I3922" t="s">
        <v>100</v>
      </c>
      <c r="J3922">
        <v>97</v>
      </c>
      <c r="K3922">
        <v>45000</v>
      </c>
      <c r="L3922" s="7">
        <f>Sales_Data[[#This Row],[OrderQuantity]] *Sales_Data[[#This Row],[UnitPrice]]</f>
        <v>4365000</v>
      </c>
      <c r="M3922" s="7">
        <f>Sales_Data[[#This Row],[UnitPrice]]-Sales_Data[[#This Row],[UnitCost]]</f>
        <v>13000</v>
      </c>
      <c r="N3922" s="7">
        <f>Sales_Data[[#This Row],[Gross Revenue]]-Sales_Data[[#This Row],[Discount Amount ]]</f>
        <v>4352000</v>
      </c>
      <c r="O3922" s="7">
        <f>Sales_Data[[#This Row],[OrderQuantity]] *Sales_Data[[#This Row],[UnitCost]]</f>
        <v>3104000</v>
      </c>
      <c r="P3922" s="7">
        <f>Sales_Data[[#This Row],[ItemCost]] +Sales_Data[[#This Row],[ShippingCost]]</f>
        <v>3104680.32</v>
      </c>
      <c r="Q3922" s="7">
        <f>Sales_Data[[#This Row],[Gross Revenue]]-Sales_Data[[#This Row],[TotalFinancialCost]]</f>
        <v>1260319.6800000002</v>
      </c>
      <c r="R3922" s="7">
        <f>Sales_Data[[#This Row],[Actul Bill Amount]]-Sales_Data[[#This Row],[ShippingCost]]</f>
        <v>4351319.68</v>
      </c>
      <c r="S3922">
        <v>310</v>
      </c>
      <c r="T3922">
        <v>680.32</v>
      </c>
      <c r="U3922" t="s">
        <v>26</v>
      </c>
      <c r="V3922">
        <v>32000</v>
      </c>
      <c r="W3922" t="s">
        <v>38</v>
      </c>
      <c r="X3922" t="str">
        <f t="shared" si="123"/>
        <v>Kolkata</v>
      </c>
    </row>
    <row r="3923" spans="1:24" x14ac:dyDescent="0.4">
      <c r="A3923">
        <v>103922</v>
      </c>
      <c r="B3923" s="5">
        <v>45951.286805555559</v>
      </c>
      <c r="C3923" s="3" t="str">
        <f>TEXT(Sales_Data[[#This Row],[OrderDate]],"mmmm")</f>
        <v>October</v>
      </c>
      <c r="D3923" s="3" t="str">
        <f t="shared" si="122"/>
        <v>2025</v>
      </c>
      <c r="E3923" t="s">
        <v>19</v>
      </c>
      <c r="F3923" t="s">
        <v>55</v>
      </c>
      <c r="G3923" t="s">
        <v>29</v>
      </c>
      <c r="H3923" t="s">
        <v>32</v>
      </c>
      <c r="I3923" t="s">
        <v>100</v>
      </c>
      <c r="J3923">
        <v>38</v>
      </c>
      <c r="K3923">
        <v>1200</v>
      </c>
      <c r="L3923" s="7">
        <f>Sales_Data[[#This Row],[OrderQuantity]] *Sales_Data[[#This Row],[UnitPrice]]</f>
        <v>45600</v>
      </c>
      <c r="M3923" s="7">
        <f>Sales_Data[[#This Row],[UnitPrice]]-Sales_Data[[#This Row],[UnitCost]]</f>
        <v>400</v>
      </c>
      <c r="N3923" s="7">
        <f>Sales_Data[[#This Row],[Gross Revenue]]-Sales_Data[[#This Row],[Discount Amount ]]</f>
        <v>45200</v>
      </c>
      <c r="O3923" s="7">
        <f>Sales_Data[[#This Row],[OrderQuantity]] *Sales_Data[[#This Row],[UnitCost]]</f>
        <v>30400</v>
      </c>
      <c r="P3923" s="7">
        <f>Sales_Data[[#This Row],[ItemCost]] +Sales_Data[[#This Row],[ShippingCost]]</f>
        <v>30870.26</v>
      </c>
      <c r="Q3923" s="7">
        <f>Sales_Data[[#This Row],[Gross Revenue]]-Sales_Data[[#This Row],[TotalFinancialCost]]</f>
        <v>14729.740000000002</v>
      </c>
      <c r="R3923" s="7">
        <f>Sales_Data[[#This Row],[Actul Bill Amount]]-Sales_Data[[#This Row],[ShippingCost]]</f>
        <v>44729.74</v>
      </c>
      <c r="S3923">
        <v>835</v>
      </c>
      <c r="T3923">
        <v>470.26</v>
      </c>
      <c r="U3923" t="s">
        <v>58</v>
      </c>
      <c r="V3923">
        <v>800</v>
      </c>
      <c r="W3923" t="s">
        <v>33</v>
      </c>
      <c r="X3923" t="str">
        <f t="shared" si="123"/>
        <v>Delhi</v>
      </c>
    </row>
    <row r="3924" spans="1:24" x14ac:dyDescent="0.4">
      <c r="A3924">
        <v>103923</v>
      </c>
      <c r="B3924" s="5">
        <v>45719.368750000001</v>
      </c>
      <c r="C3924" s="3" t="str">
        <f>TEXT(Sales_Data[[#This Row],[OrderDate]],"mmmm")</f>
        <v>March</v>
      </c>
      <c r="D3924" s="3" t="str">
        <f t="shared" si="122"/>
        <v>2025</v>
      </c>
      <c r="E3924" t="s">
        <v>13</v>
      </c>
      <c r="F3924" t="s">
        <v>28</v>
      </c>
      <c r="G3924" t="s">
        <v>29</v>
      </c>
      <c r="H3924" t="s">
        <v>32</v>
      </c>
      <c r="I3924" t="s">
        <v>100</v>
      </c>
      <c r="J3924">
        <v>25</v>
      </c>
      <c r="K3924">
        <v>450</v>
      </c>
      <c r="L3924" s="7">
        <f>Sales_Data[[#This Row],[OrderQuantity]] *Sales_Data[[#This Row],[UnitPrice]]</f>
        <v>11250</v>
      </c>
      <c r="M3924" s="7">
        <f>Sales_Data[[#This Row],[UnitPrice]]-Sales_Data[[#This Row],[UnitCost]]</f>
        <v>250</v>
      </c>
      <c r="N3924" s="7">
        <f>Sales_Data[[#This Row],[Gross Revenue]]-Sales_Data[[#This Row],[Discount Amount ]]</f>
        <v>11000</v>
      </c>
      <c r="O3924" s="7">
        <f>Sales_Data[[#This Row],[OrderQuantity]] *Sales_Data[[#This Row],[UnitCost]]</f>
        <v>5000</v>
      </c>
      <c r="P3924" s="7">
        <f>Sales_Data[[#This Row],[ItemCost]] +Sales_Data[[#This Row],[ShippingCost]]</f>
        <v>5246.49</v>
      </c>
      <c r="Q3924" s="7">
        <f>Sales_Data[[#This Row],[Gross Revenue]]-Sales_Data[[#This Row],[TotalFinancialCost]]</f>
        <v>6003.51</v>
      </c>
      <c r="R3924" s="7">
        <f>Sales_Data[[#This Row],[Actul Bill Amount]]-Sales_Data[[#This Row],[ShippingCost]]</f>
        <v>10753.51</v>
      </c>
      <c r="S3924">
        <v>501</v>
      </c>
      <c r="T3924">
        <v>246.49</v>
      </c>
      <c r="U3924" t="s">
        <v>30</v>
      </c>
      <c r="V3924">
        <v>200</v>
      </c>
      <c r="W3924" t="s">
        <v>33</v>
      </c>
      <c r="X3924" t="str">
        <f t="shared" si="123"/>
        <v>Delhi</v>
      </c>
    </row>
    <row r="3925" spans="1:24" x14ac:dyDescent="0.4">
      <c r="A3925">
        <v>103924</v>
      </c>
      <c r="B3925" s="5">
        <v>45743.678472222222</v>
      </c>
      <c r="C3925" s="3" t="str">
        <f>TEXT(Sales_Data[[#This Row],[OrderDate]],"mmmm")</f>
        <v>March</v>
      </c>
      <c r="D3925" s="3" t="str">
        <f t="shared" si="122"/>
        <v>2025</v>
      </c>
      <c r="E3925" t="s">
        <v>48</v>
      </c>
      <c r="F3925" t="s">
        <v>14</v>
      </c>
      <c r="G3925" t="s">
        <v>15</v>
      </c>
      <c r="H3925" t="s">
        <v>20</v>
      </c>
      <c r="I3925" t="s">
        <v>100</v>
      </c>
      <c r="J3925">
        <v>61</v>
      </c>
      <c r="K3925">
        <v>3200</v>
      </c>
      <c r="L3925" s="7">
        <f>Sales_Data[[#This Row],[OrderQuantity]] *Sales_Data[[#This Row],[UnitPrice]]</f>
        <v>195200</v>
      </c>
      <c r="M3925" s="7">
        <f>Sales_Data[[#This Row],[UnitPrice]]-Sales_Data[[#This Row],[UnitCost]]</f>
        <v>1200</v>
      </c>
      <c r="N3925" s="7">
        <f>Sales_Data[[#This Row],[Gross Revenue]]-Sales_Data[[#This Row],[Discount Amount ]]</f>
        <v>194000</v>
      </c>
      <c r="O3925" s="7">
        <f>Sales_Data[[#This Row],[OrderQuantity]] *Sales_Data[[#This Row],[UnitCost]]</f>
        <v>122000</v>
      </c>
      <c r="P3925" s="7">
        <f>Sales_Data[[#This Row],[ItemCost]] +Sales_Data[[#This Row],[ShippingCost]]</f>
        <v>122738.38</v>
      </c>
      <c r="Q3925" s="7">
        <f>Sales_Data[[#This Row],[Gross Revenue]]-Sales_Data[[#This Row],[TotalFinancialCost]]</f>
        <v>72461.62</v>
      </c>
      <c r="R3925" s="7">
        <f>Sales_Data[[#This Row],[Actul Bill Amount]]-Sales_Data[[#This Row],[ShippingCost]]</f>
        <v>193261.62</v>
      </c>
      <c r="S3925">
        <v>475</v>
      </c>
      <c r="T3925">
        <v>738.38</v>
      </c>
      <c r="U3925" t="s">
        <v>17</v>
      </c>
      <c r="V3925">
        <v>2000</v>
      </c>
      <c r="W3925" t="s">
        <v>22</v>
      </c>
      <c r="X3925" t="str">
        <f t="shared" si="123"/>
        <v>Nagpur</v>
      </c>
    </row>
    <row r="3926" spans="1:24" x14ac:dyDescent="0.4">
      <c r="A3926">
        <v>103925</v>
      </c>
      <c r="B3926" s="5">
        <v>45867.179166666669</v>
      </c>
      <c r="C3926" s="3" t="str">
        <f>TEXT(Sales_Data[[#This Row],[OrderDate]],"mmmm")</f>
        <v>July</v>
      </c>
      <c r="D3926" s="3" t="str">
        <f t="shared" si="122"/>
        <v>2025</v>
      </c>
      <c r="E3926" t="s">
        <v>13</v>
      </c>
      <c r="F3926" t="s">
        <v>24</v>
      </c>
      <c r="G3926" t="s">
        <v>29</v>
      </c>
      <c r="H3926" t="s">
        <v>16</v>
      </c>
      <c r="I3926" t="s">
        <v>100</v>
      </c>
      <c r="J3926">
        <v>75</v>
      </c>
      <c r="K3926">
        <v>45000</v>
      </c>
      <c r="L3926" s="7">
        <f>Sales_Data[[#This Row],[OrderQuantity]] *Sales_Data[[#This Row],[UnitPrice]]</f>
        <v>3375000</v>
      </c>
      <c r="M3926" s="7">
        <f>Sales_Data[[#This Row],[UnitPrice]]-Sales_Data[[#This Row],[UnitCost]]</f>
        <v>13000</v>
      </c>
      <c r="N3926" s="7">
        <f>Sales_Data[[#This Row],[Gross Revenue]]-Sales_Data[[#This Row],[Discount Amount ]]</f>
        <v>3362000</v>
      </c>
      <c r="O3926" s="7">
        <f>Sales_Data[[#This Row],[OrderQuantity]] *Sales_Data[[#This Row],[UnitCost]]</f>
        <v>2400000</v>
      </c>
      <c r="P3926" s="7">
        <f>Sales_Data[[#This Row],[ItemCost]] +Sales_Data[[#This Row],[ShippingCost]]</f>
        <v>2400411.58</v>
      </c>
      <c r="Q3926" s="7">
        <f>Sales_Data[[#This Row],[Gross Revenue]]-Sales_Data[[#This Row],[TotalFinancialCost]]</f>
        <v>974588.41999999993</v>
      </c>
      <c r="R3926" s="7">
        <f>Sales_Data[[#This Row],[Actul Bill Amount]]-Sales_Data[[#This Row],[ShippingCost]]</f>
        <v>3361588.42</v>
      </c>
      <c r="S3926">
        <v>926</v>
      </c>
      <c r="T3926">
        <v>411.58</v>
      </c>
      <c r="U3926" t="s">
        <v>26</v>
      </c>
      <c r="V3926">
        <v>32000</v>
      </c>
      <c r="W3926" t="s">
        <v>18</v>
      </c>
      <c r="X3926" t="str">
        <f t="shared" si="123"/>
        <v>Bengaluru</v>
      </c>
    </row>
    <row r="3927" spans="1:24" x14ac:dyDescent="0.4">
      <c r="A3927">
        <v>103926</v>
      </c>
      <c r="B3927" s="5">
        <v>45735.199305555558</v>
      </c>
      <c r="C3927" s="3" t="str">
        <f>TEXT(Sales_Data[[#This Row],[OrderDate]],"mmmm")</f>
        <v>March</v>
      </c>
      <c r="D3927" s="3" t="str">
        <f t="shared" si="122"/>
        <v>2025</v>
      </c>
      <c r="E3927" t="s">
        <v>23</v>
      </c>
      <c r="F3927" t="s">
        <v>46</v>
      </c>
      <c r="G3927" t="s">
        <v>29</v>
      </c>
      <c r="H3927" t="s">
        <v>25</v>
      </c>
      <c r="I3927" t="s">
        <v>100</v>
      </c>
      <c r="J3927">
        <v>93</v>
      </c>
      <c r="K3927">
        <v>4500</v>
      </c>
      <c r="L3927" s="7">
        <f>Sales_Data[[#This Row],[OrderQuantity]] *Sales_Data[[#This Row],[UnitPrice]]</f>
        <v>418500</v>
      </c>
      <c r="M3927" s="7">
        <f>Sales_Data[[#This Row],[UnitPrice]]-Sales_Data[[#This Row],[UnitCost]]</f>
        <v>1700</v>
      </c>
      <c r="N3927" s="7">
        <f>Sales_Data[[#This Row],[Gross Revenue]]-Sales_Data[[#This Row],[Discount Amount ]]</f>
        <v>416800</v>
      </c>
      <c r="O3927" s="7">
        <f>Sales_Data[[#This Row],[OrderQuantity]] *Sales_Data[[#This Row],[UnitCost]]</f>
        <v>260400</v>
      </c>
      <c r="P3927" s="7">
        <f>Sales_Data[[#This Row],[ItemCost]] +Sales_Data[[#This Row],[ShippingCost]]</f>
        <v>261127.09</v>
      </c>
      <c r="Q3927" s="7">
        <f>Sales_Data[[#This Row],[Gross Revenue]]-Sales_Data[[#This Row],[TotalFinancialCost]]</f>
        <v>157372.91</v>
      </c>
      <c r="R3927" s="7">
        <f>Sales_Data[[#This Row],[Actul Bill Amount]]-Sales_Data[[#This Row],[ShippingCost]]</f>
        <v>416072.91</v>
      </c>
      <c r="S3927">
        <v>864</v>
      </c>
      <c r="T3927">
        <v>727.09</v>
      </c>
      <c r="U3927" t="s">
        <v>47</v>
      </c>
      <c r="V3927">
        <v>2800</v>
      </c>
      <c r="W3927" t="s">
        <v>27</v>
      </c>
      <c r="X3927" t="str">
        <f t="shared" si="123"/>
        <v>Mumbai</v>
      </c>
    </row>
    <row r="3928" spans="1:24" x14ac:dyDescent="0.4">
      <c r="A3928">
        <v>103927</v>
      </c>
      <c r="B3928" s="5">
        <v>45859.866666666669</v>
      </c>
      <c r="C3928" s="3" t="str">
        <f>TEXT(Sales_Data[[#This Row],[OrderDate]],"mmmm")</f>
        <v>July</v>
      </c>
      <c r="D3928" s="3" t="str">
        <f t="shared" si="122"/>
        <v>2025</v>
      </c>
      <c r="E3928" t="s">
        <v>50</v>
      </c>
      <c r="F3928" t="s">
        <v>35</v>
      </c>
      <c r="G3928" t="s">
        <v>15</v>
      </c>
      <c r="H3928" t="s">
        <v>20</v>
      </c>
      <c r="I3928" t="s">
        <v>100</v>
      </c>
      <c r="J3928">
        <v>49</v>
      </c>
      <c r="K3928">
        <v>12000</v>
      </c>
      <c r="L3928" s="7">
        <f>Sales_Data[[#This Row],[OrderQuantity]] *Sales_Data[[#This Row],[UnitPrice]]</f>
        <v>588000</v>
      </c>
      <c r="M3928" s="7">
        <f>Sales_Data[[#This Row],[UnitPrice]]-Sales_Data[[#This Row],[UnitCost]]</f>
        <v>4000</v>
      </c>
      <c r="N3928" s="7">
        <f>Sales_Data[[#This Row],[Gross Revenue]]-Sales_Data[[#This Row],[Discount Amount ]]</f>
        <v>584000</v>
      </c>
      <c r="O3928" s="7">
        <f>Sales_Data[[#This Row],[OrderQuantity]] *Sales_Data[[#This Row],[UnitCost]]</f>
        <v>392000</v>
      </c>
      <c r="P3928" s="7">
        <f>Sales_Data[[#This Row],[ItemCost]] +Sales_Data[[#This Row],[ShippingCost]]</f>
        <v>392751.9</v>
      </c>
      <c r="Q3928" s="7">
        <f>Sales_Data[[#This Row],[Gross Revenue]]-Sales_Data[[#This Row],[TotalFinancialCost]]</f>
        <v>195248.09999999998</v>
      </c>
      <c r="R3928" s="7">
        <f>Sales_Data[[#This Row],[Actul Bill Amount]]-Sales_Data[[#This Row],[ShippingCost]]</f>
        <v>583248.1</v>
      </c>
      <c r="S3928">
        <v>473</v>
      </c>
      <c r="T3928">
        <v>751.9</v>
      </c>
      <c r="U3928" t="s">
        <v>36</v>
      </c>
      <c r="V3928">
        <v>8000</v>
      </c>
      <c r="W3928" t="s">
        <v>22</v>
      </c>
      <c r="X3928" t="str">
        <f t="shared" si="123"/>
        <v>Nagpur</v>
      </c>
    </row>
    <row r="3929" spans="1:24" x14ac:dyDescent="0.4">
      <c r="A3929">
        <v>103928</v>
      </c>
      <c r="B3929" s="5">
        <v>45959.353472222225</v>
      </c>
      <c r="C3929" s="3" t="str">
        <f>TEXT(Sales_Data[[#This Row],[OrderDate]],"mmmm")</f>
        <v>October</v>
      </c>
      <c r="D3929" s="3" t="str">
        <f t="shared" si="122"/>
        <v>2025</v>
      </c>
      <c r="E3929" t="s">
        <v>34</v>
      </c>
      <c r="F3929" t="s">
        <v>28</v>
      </c>
      <c r="G3929" t="s">
        <v>29</v>
      </c>
      <c r="H3929" t="s">
        <v>16</v>
      </c>
      <c r="I3929" t="s">
        <v>100</v>
      </c>
      <c r="J3929">
        <v>6</v>
      </c>
      <c r="K3929">
        <v>450</v>
      </c>
      <c r="L3929" s="7">
        <f>Sales_Data[[#This Row],[OrderQuantity]] *Sales_Data[[#This Row],[UnitPrice]]</f>
        <v>2700</v>
      </c>
      <c r="M3929" s="7">
        <f>Sales_Data[[#This Row],[UnitPrice]]-Sales_Data[[#This Row],[UnitCost]]</f>
        <v>250</v>
      </c>
      <c r="N3929" s="7">
        <f>Sales_Data[[#This Row],[Gross Revenue]]-Sales_Data[[#This Row],[Discount Amount ]]</f>
        <v>2450</v>
      </c>
      <c r="O3929" s="7">
        <f>Sales_Data[[#This Row],[OrderQuantity]] *Sales_Data[[#This Row],[UnitCost]]</f>
        <v>1200</v>
      </c>
      <c r="P3929" s="7">
        <f>Sales_Data[[#This Row],[ItemCost]] +Sales_Data[[#This Row],[ShippingCost]]</f>
        <v>1415.56</v>
      </c>
      <c r="Q3929" s="7">
        <f>Sales_Data[[#This Row],[Gross Revenue]]-Sales_Data[[#This Row],[TotalFinancialCost]]</f>
        <v>1284.44</v>
      </c>
      <c r="R3929" s="7">
        <f>Sales_Data[[#This Row],[Actul Bill Amount]]-Sales_Data[[#This Row],[ShippingCost]]</f>
        <v>2234.44</v>
      </c>
      <c r="S3929">
        <v>978</v>
      </c>
      <c r="T3929">
        <v>215.56</v>
      </c>
      <c r="U3929" t="s">
        <v>30</v>
      </c>
      <c r="V3929">
        <v>200</v>
      </c>
      <c r="W3929" t="s">
        <v>18</v>
      </c>
      <c r="X3929" t="str">
        <f t="shared" si="123"/>
        <v>Bengaluru</v>
      </c>
    </row>
    <row r="3930" spans="1:24" x14ac:dyDescent="0.4">
      <c r="A3930">
        <v>103929</v>
      </c>
      <c r="B3930" s="5">
        <v>45880.443749999999</v>
      </c>
      <c r="C3930" s="3" t="str">
        <f>TEXT(Sales_Data[[#This Row],[OrderDate]],"mmmm")</f>
        <v>August</v>
      </c>
      <c r="D3930" s="3" t="str">
        <f t="shared" si="122"/>
        <v>2025</v>
      </c>
      <c r="E3930" t="s">
        <v>50</v>
      </c>
      <c r="F3930" t="s">
        <v>55</v>
      </c>
      <c r="G3930" t="s">
        <v>29</v>
      </c>
      <c r="H3930" t="s">
        <v>25</v>
      </c>
      <c r="I3930" t="s">
        <v>100</v>
      </c>
      <c r="J3930">
        <v>38</v>
      </c>
      <c r="K3930">
        <v>600</v>
      </c>
      <c r="L3930" s="7">
        <f>Sales_Data[[#This Row],[OrderQuantity]] *Sales_Data[[#This Row],[UnitPrice]]</f>
        <v>22800</v>
      </c>
      <c r="M3930" s="7">
        <f>Sales_Data[[#This Row],[UnitPrice]]-Sales_Data[[#This Row],[UnitCost]]</f>
        <v>250</v>
      </c>
      <c r="N3930" s="7">
        <f>Sales_Data[[#This Row],[Gross Revenue]]-Sales_Data[[#This Row],[Discount Amount ]]</f>
        <v>22550</v>
      </c>
      <c r="O3930" s="7">
        <f>Sales_Data[[#This Row],[OrderQuantity]] *Sales_Data[[#This Row],[UnitCost]]</f>
        <v>13300</v>
      </c>
      <c r="P3930" s="7">
        <f>Sales_Data[[#This Row],[ItemCost]] +Sales_Data[[#This Row],[ShippingCost]]</f>
        <v>13956.01</v>
      </c>
      <c r="Q3930" s="7">
        <f>Sales_Data[[#This Row],[Gross Revenue]]-Sales_Data[[#This Row],[TotalFinancialCost]]</f>
        <v>8843.99</v>
      </c>
      <c r="R3930" s="7">
        <f>Sales_Data[[#This Row],[Actul Bill Amount]]-Sales_Data[[#This Row],[ShippingCost]]</f>
        <v>21893.99</v>
      </c>
      <c r="S3930">
        <v>1133</v>
      </c>
      <c r="T3930">
        <v>656.01</v>
      </c>
      <c r="U3930" t="s">
        <v>57</v>
      </c>
      <c r="V3930">
        <v>350</v>
      </c>
      <c r="W3930" t="s">
        <v>27</v>
      </c>
      <c r="X3930" t="str">
        <f t="shared" si="123"/>
        <v>Mumbai</v>
      </c>
    </row>
    <row r="3931" spans="1:24" x14ac:dyDescent="0.4">
      <c r="A3931">
        <v>103930</v>
      </c>
      <c r="B3931" s="5">
        <v>45879.213888888888</v>
      </c>
      <c r="C3931" s="3" t="str">
        <f>TEXT(Sales_Data[[#This Row],[OrderDate]],"mmmm")</f>
        <v>August</v>
      </c>
      <c r="D3931" s="3" t="str">
        <f t="shared" si="122"/>
        <v>2025</v>
      </c>
      <c r="E3931" t="s">
        <v>45</v>
      </c>
      <c r="F3931" t="s">
        <v>43</v>
      </c>
      <c r="G3931" t="s">
        <v>15</v>
      </c>
      <c r="H3931" t="s">
        <v>37</v>
      </c>
      <c r="I3931" t="s">
        <v>100</v>
      </c>
      <c r="J3931">
        <v>66</v>
      </c>
      <c r="K3931">
        <v>4500</v>
      </c>
      <c r="L3931" s="7">
        <f>Sales_Data[[#This Row],[OrderQuantity]] *Sales_Data[[#This Row],[UnitPrice]]</f>
        <v>297000</v>
      </c>
      <c r="M3931" s="7">
        <f>Sales_Data[[#This Row],[UnitPrice]]-Sales_Data[[#This Row],[UnitCost]]</f>
        <v>2000</v>
      </c>
      <c r="N3931" s="7">
        <f>Sales_Data[[#This Row],[Gross Revenue]]-Sales_Data[[#This Row],[Discount Amount ]]</f>
        <v>295000</v>
      </c>
      <c r="O3931" s="7">
        <f>Sales_Data[[#This Row],[OrderQuantity]] *Sales_Data[[#This Row],[UnitCost]]</f>
        <v>165000</v>
      </c>
      <c r="P3931" s="7">
        <f>Sales_Data[[#This Row],[ItemCost]] +Sales_Data[[#This Row],[ShippingCost]]</f>
        <v>165256.49</v>
      </c>
      <c r="Q3931" s="7">
        <f>Sales_Data[[#This Row],[Gross Revenue]]-Sales_Data[[#This Row],[TotalFinancialCost]]</f>
        <v>131743.51</v>
      </c>
      <c r="R3931" s="7">
        <f>Sales_Data[[#This Row],[Actul Bill Amount]]-Sales_Data[[#This Row],[ShippingCost]]</f>
        <v>294743.51</v>
      </c>
      <c r="S3931">
        <v>784</v>
      </c>
      <c r="T3931">
        <v>256.49</v>
      </c>
      <c r="U3931" t="s">
        <v>44</v>
      </c>
      <c r="V3931">
        <v>2500</v>
      </c>
      <c r="W3931" t="s">
        <v>38</v>
      </c>
      <c r="X3931" t="str">
        <f t="shared" si="123"/>
        <v>Kolkata</v>
      </c>
    </row>
    <row r="3932" spans="1:24" x14ac:dyDescent="0.4">
      <c r="A3932">
        <v>103931</v>
      </c>
      <c r="B3932" s="5">
        <v>45660.658333333333</v>
      </c>
      <c r="C3932" s="3" t="str">
        <f>TEXT(Sales_Data[[#This Row],[OrderDate]],"mmmm")</f>
        <v>January</v>
      </c>
      <c r="D3932" s="3" t="str">
        <f t="shared" si="122"/>
        <v>2025</v>
      </c>
      <c r="E3932" t="s">
        <v>48</v>
      </c>
      <c r="F3932" t="s">
        <v>46</v>
      </c>
      <c r="G3932" t="s">
        <v>29</v>
      </c>
      <c r="H3932" t="s">
        <v>16</v>
      </c>
      <c r="I3932" t="s">
        <v>100</v>
      </c>
      <c r="J3932">
        <v>18</v>
      </c>
      <c r="K3932">
        <v>4500</v>
      </c>
      <c r="L3932" s="7">
        <f>Sales_Data[[#This Row],[OrderQuantity]] *Sales_Data[[#This Row],[UnitPrice]]</f>
        <v>81000</v>
      </c>
      <c r="M3932" s="7">
        <f>Sales_Data[[#This Row],[UnitPrice]]-Sales_Data[[#This Row],[UnitCost]]</f>
        <v>1700</v>
      </c>
      <c r="N3932" s="7">
        <f>Sales_Data[[#This Row],[Gross Revenue]]-Sales_Data[[#This Row],[Discount Amount ]]</f>
        <v>79300</v>
      </c>
      <c r="O3932" s="7">
        <f>Sales_Data[[#This Row],[OrderQuantity]] *Sales_Data[[#This Row],[UnitCost]]</f>
        <v>50400</v>
      </c>
      <c r="P3932" s="7">
        <f>Sales_Data[[#This Row],[ItemCost]] +Sales_Data[[#This Row],[ShippingCost]]</f>
        <v>51058.12</v>
      </c>
      <c r="Q3932" s="7">
        <f>Sales_Data[[#This Row],[Gross Revenue]]-Sales_Data[[#This Row],[TotalFinancialCost]]</f>
        <v>29941.879999999997</v>
      </c>
      <c r="R3932" s="7">
        <f>Sales_Data[[#This Row],[Actul Bill Amount]]-Sales_Data[[#This Row],[ShippingCost]]</f>
        <v>78641.88</v>
      </c>
      <c r="S3932">
        <v>1043</v>
      </c>
      <c r="T3932">
        <v>658.12</v>
      </c>
      <c r="U3932" t="s">
        <v>47</v>
      </c>
      <c r="V3932">
        <v>2800</v>
      </c>
      <c r="W3932" t="s">
        <v>18</v>
      </c>
      <c r="X3932" t="str">
        <f t="shared" si="123"/>
        <v>Bengaluru</v>
      </c>
    </row>
    <row r="3933" spans="1:24" x14ac:dyDescent="0.4">
      <c r="A3933">
        <v>103932</v>
      </c>
      <c r="B3933" s="5">
        <v>45663.299305555556</v>
      </c>
      <c r="C3933" s="3" t="str">
        <f>TEXT(Sales_Data[[#This Row],[OrderDate]],"mmmm")</f>
        <v>January</v>
      </c>
      <c r="D3933" s="3" t="str">
        <f t="shared" si="122"/>
        <v>2025</v>
      </c>
      <c r="E3933" t="s">
        <v>45</v>
      </c>
      <c r="F3933" t="s">
        <v>24</v>
      </c>
      <c r="G3933" t="s">
        <v>31</v>
      </c>
      <c r="H3933" t="s">
        <v>25</v>
      </c>
      <c r="I3933" t="s">
        <v>100</v>
      </c>
      <c r="J3933">
        <v>73</v>
      </c>
      <c r="K3933">
        <v>3500</v>
      </c>
      <c r="L3933" s="7">
        <f>Sales_Data[[#This Row],[OrderQuantity]] *Sales_Data[[#This Row],[UnitPrice]]</f>
        <v>255500</v>
      </c>
      <c r="M3933" s="7">
        <f>Sales_Data[[#This Row],[UnitPrice]]-Sales_Data[[#This Row],[UnitCost]]</f>
        <v>1300</v>
      </c>
      <c r="N3933" s="7">
        <f>Sales_Data[[#This Row],[Gross Revenue]]-Sales_Data[[#This Row],[Discount Amount ]]</f>
        <v>254200</v>
      </c>
      <c r="O3933" s="7">
        <f>Sales_Data[[#This Row],[OrderQuantity]] *Sales_Data[[#This Row],[UnitCost]]</f>
        <v>160600</v>
      </c>
      <c r="P3933" s="7">
        <f>Sales_Data[[#This Row],[ItemCost]] +Sales_Data[[#This Row],[ShippingCost]]</f>
        <v>161593.4</v>
      </c>
      <c r="Q3933" s="7">
        <f>Sales_Data[[#This Row],[Gross Revenue]]-Sales_Data[[#This Row],[TotalFinancialCost]]</f>
        <v>93906.6</v>
      </c>
      <c r="R3933" s="7">
        <f>Sales_Data[[#This Row],[Actul Bill Amount]]-Sales_Data[[#This Row],[ShippingCost]]</f>
        <v>253206.6</v>
      </c>
      <c r="S3933">
        <v>347</v>
      </c>
      <c r="T3933">
        <v>993.4</v>
      </c>
      <c r="U3933" t="s">
        <v>59</v>
      </c>
      <c r="V3933">
        <v>2200</v>
      </c>
      <c r="W3933" t="s">
        <v>27</v>
      </c>
      <c r="X3933" t="str">
        <f t="shared" si="123"/>
        <v>Mumbai</v>
      </c>
    </row>
    <row r="3934" spans="1:24" x14ac:dyDescent="0.4">
      <c r="A3934">
        <v>103933</v>
      </c>
      <c r="B3934" s="5">
        <v>45750.544444444444</v>
      </c>
      <c r="C3934" s="3" t="str">
        <f>TEXT(Sales_Data[[#This Row],[OrderDate]],"mmmm")</f>
        <v>April</v>
      </c>
      <c r="D3934" s="3" t="str">
        <f t="shared" si="122"/>
        <v>2025</v>
      </c>
      <c r="E3934" t="s">
        <v>48</v>
      </c>
      <c r="F3934" t="s">
        <v>35</v>
      </c>
      <c r="G3934" t="s">
        <v>29</v>
      </c>
      <c r="H3934" t="s">
        <v>25</v>
      </c>
      <c r="I3934" t="s">
        <v>100</v>
      </c>
      <c r="J3934">
        <v>56</v>
      </c>
      <c r="K3934">
        <v>8500</v>
      </c>
      <c r="L3934" s="7">
        <f>Sales_Data[[#This Row],[OrderQuantity]] *Sales_Data[[#This Row],[UnitPrice]]</f>
        <v>476000</v>
      </c>
      <c r="M3934" s="7">
        <f>Sales_Data[[#This Row],[UnitPrice]]-Sales_Data[[#This Row],[UnitCost]]</f>
        <v>3000</v>
      </c>
      <c r="N3934" s="7">
        <f>Sales_Data[[#This Row],[Gross Revenue]]-Sales_Data[[#This Row],[Discount Amount ]]</f>
        <v>473000</v>
      </c>
      <c r="O3934" s="7">
        <f>Sales_Data[[#This Row],[OrderQuantity]] *Sales_Data[[#This Row],[UnitCost]]</f>
        <v>308000</v>
      </c>
      <c r="P3934" s="7">
        <f>Sales_Data[[#This Row],[ItemCost]] +Sales_Data[[#This Row],[ShippingCost]]</f>
        <v>308648.51</v>
      </c>
      <c r="Q3934" s="7">
        <f>Sales_Data[[#This Row],[Gross Revenue]]-Sales_Data[[#This Row],[TotalFinancialCost]]</f>
        <v>167351.49</v>
      </c>
      <c r="R3934" s="7">
        <f>Sales_Data[[#This Row],[Actul Bill Amount]]-Sales_Data[[#This Row],[ShippingCost]]</f>
        <v>472351.49</v>
      </c>
      <c r="S3934">
        <v>358</v>
      </c>
      <c r="T3934">
        <v>648.51</v>
      </c>
      <c r="U3934" t="s">
        <v>49</v>
      </c>
      <c r="V3934">
        <v>5500</v>
      </c>
      <c r="W3934" t="s">
        <v>27</v>
      </c>
      <c r="X3934" t="str">
        <f t="shared" si="123"/>
        <v>Mumbai</v>
      </c>
    </row>
    <row r="3935" spans="1:24" x14ac:dyDescent="0.4">
      <c r="A3935">
        <v>103934</v>
      </c>
      <c r="B3935" s="5">
        <v>45665.998611111114</v>
      </c>
      <c r="C3935" s="3" t="str">
        <f>TEXT(Sales_Data[[#This Row],[OrderDate]],"mmmm")</f>
        <v>January</v>
      </c>
      <c r="D3935" s="3" t="str">
        <f t="shared" si="122"/>
        <v>2025</v>
      </c>
      <c r="E3935" t="s">
        <v>39</v>
      </c>
      <c r="F3935" t="s">
        <v>14</v>
      </c>
      <c r="G3935" t="s">
        <v>15</v>
      </c>
      <c r="H3935" t="s">
        <v>16</v>
      </c>
      <c r="I3935" t="s">
        <v>100</v>
      </c>
      <c r="J3935">
        <v>28</v>
      </c>
      <c r="K3935">
        <v>3200</v>
      </c>
      <c r="L3935" s="7">
        <f>Sales_Data[[#This Row],[OrderQuantity]] *Sales_Data[[#This Row],[UnitPrice]]</f>
        <v>89600</v>
      </c>
      <c r="M3935" s="7">
        <f>Sales_Data[[#This Row],[UnitPrice]]-Sales_Data[[#This Row],[UnitCost]]</f>
        <v>1200</v>
      </c>
      <c r="N3935" s="7">
        <f>Sales_Data[[#This Row],[Gross Revenue]]-Sales_Data[[#This Row],[Discount Amount ]]</f>
        <v>88400</v>
      </c>
      <c r="O3935" s="7">
        <f>Sales_Data[[#This Row],[OrderQuantity]] *Sales_Data[[#This Row],[UnitCost]]</f>
        <v>56000</v>
      </c>
      <c r="P3935" s="7">
        <f>Sales_Data[[#This Row],[ItemCost]] +Sales_Data[[#This Row],[ShippingCost]]</f>
        <v>56812.46</v>
      </c>
      <c r="Q3935" s="7">
        <f>Sales_Data[[#This Row],[Gross Revenue]]-Sales_Data[[#This Row],[TotalFinancialCost]]</f>
        <v>32787.54</v>
      </c>
      <c r="R3935" s="7">
        <f>Sales_Data[[#This Row],[Actul Bill Amount]]-Sales_Data[[#This Row],[ShippingCost]]</f>
        <v>87587.54</v>
      </c>
      <c r="S3935">
        <v>456</v>
      </c>
      <c r="T3935">
        <v>812.46</v>
      </c>
      <c r="U3935" t="s">
        <v>17</v>
      </c>
      <c r="V3935">
        <v>2000</v>
      </c>
      <c r="W3935" t="s">
        <v>18</v>
      </c>
      <c r="X3935" t="str">
        <f t="shared" si="123"/>
        <v>Bengaluru</v>
      </c>
    </row>
    <row r="3936" spans="1:24" x14ac:dyDescent="0.4">
      <c r="A3936">
        <v>103935</v>
      </c>
      <c r="B3936" s="5">
        <v>45892.234027777777</v>
      </c>
      <c r="C3936" s="3" t="str">
        <f>TEXT(Sales_Data[[#This Row],[OrderDate]],"mmmm")</f>
        <v>August</v>
      </c>
      <c r="D3936" s="3" t="str">
        <f t="shared" si="122"/>
        <v>2025</v>
      </c>
      <c r="E3936" t="s">
        <v>34</v>
      </c>
      <c r="F3936" t="s">
        <v>24</v>
      </c>
      <c r="G3936" t="s">
        <v>15</v>
      </c>
      <c r="H3936" t="s">
        <v>16</v>
      </c>
      <c r="I3936" t="s">
        <v>100</v>
      </c>
      <c r="J3936">
        <v>48</v>
      </c>
      <c r="K3936">
        <v>3500</v>
      </c>
      <c r="L3936" s="7">
        <f>Sales_Data[[#This Row],[OrderQuantity]] *Sales_Data[[#This Row],[UnitPrice]]</f>
        <v>168000</v>
      </c>
      <c r="M3936" s="7">
        <f>Sales_Data[[#This Row],[UnitPrice]]-Sales_Data[[#This Row],[UnitCost]]</f>
        <v>1300</v>
      </c>
      <c r="N3936" s="7">
        <f>Sales_Data[[#This Row],[Gross Revenue]]-Sales_Data[[#This Row],[Discount Amount ]]</f>
        <v>166700</v>
      </c>
      <c r="O3936" s="7">
        <f>Sales_Data[[#This Row],[OrderQuantity]] *Sales_Data[[#This Row],[UnitCost]]</f>
        <v>105600</v>
      </c>
      <c r="P3936" s="7">
        <f>Sales_Data[[#This Row],[ItemCost]] +Sales_Data[[#This Row],[ShippingCost]]</f>
        <v>106827.64</v>
      </c>
      <c r="Q3936" s="7">
        <f>Sales_Data[[#This Row],[Gross Revenue]]-Sales_Data[[#This Row],[TotalFinancialCost]]</f>
        <v>61172.36</v>
      </c>
      <c r="R3936" s="7">
        <f>Sales_Data[[#This Row],[Actul Bill Amount]]-Sales_Data[[#This Row],[ShippingCost]]</f>
        <v>165472.35999999999</v>
      </c>
      <c r="S3936">
        <v>742</v>
      </c>
      <c r="T3936">
        <v>1227.6400000000001</v>
      </c>
      <c r="U3936" t="s">
        <v>59</v>
      </c>
      <c r="V3936">
        <v>2200</v>
      </c>
      <c r="W3936" t="s">
        <v>18</v>
      </c>
      <c r="X3936" t="str">
        <f t="shared" si="123"/>
        <v>Bengaluru</v>
      </c>
    </row>
    <row r="3937" spans="1:24" x14ac:dyDescent="0.4">
      <c r="A3937">
        <v>103936</v>
      </c>
      <c r="B3937" s="5">
        <v>45765.239583333336</v>
      </c>
      <c r="C3937" s="3" t="str">
        <f>TEXT(Sales_Data[[#This Row],[OrderDate]],"mmmm")</f>
        <v>April</v>
      </c>
      <c r="D3937" s="3" t="str">
        <f t="shared" si="122"/>
        <v>2025</v>
      </c>
      <c r="E3937" t="s">
        <v>13</v>
      </c>
      <c r="F3937" t="s">
        <v>46</v>
      </c>
      <c r="G3937" t="s">
        <v>15</v>
      </c>
      <c r="H3937" t="s">
        <v>20</v>
      </c>
      <c r="I3937" t="s">
        <v>100</v>
      </c>
      <c r="J3937">
        <v>70</v>
      </c>
      <c r="K3937">
        <v>15000</v>
      </c>
      <c r="L3937" s="7">
        <f>Sales_Data[[#This Row],[OrderQuantity]] *Sales_Data[[#This Row],[UnitPrice]]</f>
        <v>1050000</v>
      </c>
      <c r="M3937" s="7">
        <f>Sales_Data[[#This Row],[UnitPrice]]-Sales_Data[[#This Row],[UnitCost]]</f>
        <v>5500</v>
      </c>
      <c r="N3937" s="7">
        <f>Sales_Data[[#This Row],[Gross Revenue]]-Sales_Data[[#This Row],[Discount Amount ]]</f>
        <v>1044500</v>
      </c>
      <c r="O3937" s="7">
        <f>Sales_Data[[#This Row],[OrderQuantity]] *Sales_Data[[#This Row],[UnitCost]]</f>
        <v>665000</v>
      </c>
      <c r="P3937" s="7">
        <f>Sales_Data[[#This Row],[ItemCost]] +Sales_Data[[#This Row],[ShippingCost]]</f>
        <v>666006.9</v>
      </c>
      <c r="Q3937" s="7">
        <f>Sales_Data[[#This Row],[Gross Revenue]]-Sales_Data[[#This Row],[TotalFinancialCost]]</f>
        <v>383993.1</v>
      </c>
      <c r="R3937" s="7">
        <f>Sales_Data[[#This Row],[Actul Bill Amount]]-Sales_Data[[#This Row],[ShippingCost]]</f>
        <v>1043493.1</v>
      </c>
      <c r="S3937">
        <v>1106</v>
      </c>
      <c r="T3937">
        <v>1006.9</v>
      </c>
      <c r="U3937" t="s">
        <v>53</v>
      </c>
      <c r="V3937">
        <v>9500</v>
      </c>
      <c r="W3937" t="s">
        <v>22</v>
      </c>
      <c r="X3937" t="str">
        <f t="shared" si="123"/>
        <v>Nagpur</v>
      </c>
    </row>
    <row r="3938" spans="1:24" x14ac:dyDescent="0.4">
      <c r="A3938">
        <v>103937</v>
      </c>
      <c r="B3938" s="5">
        <v>45818.56527777778</v>
      </c>
      <c r="C3938" s="3" t="str">
        <f>TEXT(Sales_Data[[#This Row],[OrderDate]],"mmmm")</f>
        <v>June</v>
      </c>
      <c r="D3938" s="3" t="str">
        <f t="shared" si="122"/>
        <v>2025</v>
      </c>
      <c r="E3938" t="s">
        <v>19</v>
      </c>
      <c r="F3938" t="s">
        <v>14</v>
      </c>
      <c r="G3938" t="s">
        <v>15</v>
      </c>
      <c r="H3938" t="s">
        <v>25</v>
      </c>
      <c r="I3938" t="s">
        <v>100</v>
      </c>
      <c r="J3938">
        <v>5</v>
      </c>
      <c r="K3938">
        <v>6500</v>
      </c>
      <c r="L3938" s="7">
        <f>Sales_Data[[#This Row],[OrderQuantity]] *Sales_Data[[#This Row],[UnitPrice]]</f>
        <v>32500</v>
      </c>
      <c r="M3938" s="7">
        <f>Sales_Data[[#This Row],[UnitPrice]]-Sales_Data[[#This Row],[UnitCost]]</f>
        <v>2300</v>
      </c>
      <c r="N3938" s="7">
        <f>Sales_Data[[#This Row],[Gross Revenue]]-Sales_Data[[#This Row],[Discount Amount ]]</f>
        <v>30200</v>
      </c>
      <c r="O3938" s="7">
        <f>Sales_Data[[#This Row],[OrderQuantity]] *Sales_Data[[#This Row],[UnitCost]]</f>
        <v>21000</v>
      </c>
      <c r="P3938" s="7">
        <f>Sales_Data[[#This Row],[ItemCost]] +Sales_Data[[#This Row],[ShippingCost]]</f>
        <v>21785.22</v>
      </c>
      <c r="Q3938" s="7">
        <f>Sales_Data[[#This Row],[Gross Revenue]]-Sales_Data[[#This Row],[TotalFinancialCost]]</f>
        <v>10714.779999999999</v>
      </c>
      <c r="R3938" s="7">
        <f>Sales_Data[[#This Row],[Actul Bill Amount]]-Sales_Data[[#This Row],[ShippingCost]]</f>
        <v>29414.78</v>
      </c>
      <c r="S3938">
        <v>449</v>
      </c>
      <c r="T3938">
        <v>785.22</v>
      </c>
      <c r="U3938" t="s">
        <v>21</v>
      </c>
      <c r="V3938">
        <v>4200</v>
      </c>
      <c r="W3938" t="s">
        <v>27</v>
      </c>
      <c r="X3938" t="str">
        <f t="shared" si="123"/>
        <v>Mumbai</v>
      </c>
    </row>
    <row r="3939" spans="1:24" x14ac:dyDescent="0.4">
      <c r="A3939">
        <v>103938</v>
      </c>
      <c r="B3939" s="5">
        <v>45866.310416666667</v>
      </c>
      <c r="C3939" s="3" t="str">
        <f>TEXT(Sales_Data[[#This Row],[OrderDate]],"mmmm")</f>
        <v>July</v>
      </c>
      <c r="D3939" s="3" t="str">
        <f t="shared" si="122"/>
        <v>2025</v>
      </c>
      <c r="E3939" t="s">
        <v>45</v>
      </c>
      <c r="F3939" t="s">
        <v>14</v>
      </c>
      <c r="G3939" t="s">
        <v>31</v>
      </c>
      <c r="H3939" t="s">
        <v>25</v>
      </c>
      <c r="I3939" t="s">
        <v>100</v>
      </c>
      <c r="J3939">
        <v>77</v>
      </c>
      <c r="K3939">
        <v>6500</v>
      </c>
      <c r="L3939" s="7">
        <f>Sales_Data[[#This Row],[OrderQuantity]] *Sales_Data[[#This Row],[UnitPrice]]</f>
        <v>500500</v>
      </c>
      <c r="M3939" s="7">
        <f>Sales_Data[[#This Row],[UnitPrice]]-Sales_Data[[#This Row],[UnitCost]]</f>
        <v>2300</v>
      </c>
      <c r="N3939" s="7">
        <f>Sales_Data[[#This Row],[Gross Revenue]]-Sales_Data[[#This Row],[Discount Amount ]]</f>
        <v>498200</v>
      </c>
      <c r="O3939" s="7">
        <f>Sales_Data[[#This Row],[OrderQuantity]] *Sales_Data[[#This Row],[UnitCost]]</f>
        <v>323400</v>
      </c>
      <c r="P3939" s="7">
        <f>Sales_Data[[#This Row],[ItemCost]] +Sales_Data[[#This Row],[ShippingCost]]</f>
        <v>324474.14</v>
      </c>
      <c r="Q3939" s="7">
        <f>Sales_Data[[#This Row],[Gross Revenue]]-Sales_Data[[#This Row],[TotalFinancialCost]]</f>
        <v>176025.86</v>
      </c>
      <c r="R3939" s="7">
        <f>Sales_Data[[#This Row],[Actul Bill Amount]]-Sales_Data[[#This Row],[ShippingCost]]</f>
        <v>497125.86</v>
      </c>
      <c r="S3939">
        <v>565</v>
      </c>
      <c r="T3939">
        <v>1074.1400000000001</v>
      </c>
      <c r="U3939" t="s">
        <v>21</v>
      </c>
      <c r="V3939">
        <v>4200</v>
      </c>
      <c r="W3939" t="s">
        <v>27</v>
      </c>
      <c r="X3939" t="str">
        <f t="shared" si="123"/>
        <v>Mumbai</v>
      </c>
    </row>
    <row r="3940" spans="1:24" x14ac:dyDescent="0.4">
      <c r="A3940">
        <v>103939</v>
      </c>
      <c r="B3940" s="5">
        <v>45897.022916666669</v>
      </c>
      <c r="C3940" s="3" t="str">
        <f>TEXT(Sales_Data[[#This Row],[OrderDate]],"mmmm")</f>
        <v>August</v>
      </c>
      <c r="D3940" s="3" t="str">
        <f t="shared" si="122"/>
        <v>2025</v>
      </c>
      <c r="E3940" t="s">
        <v>42</v>
      </c>
      <c r="F3940" t="s">
        <v>40</v>
      </c>
      <c r="G3940" t="s">
        <v>15</v>
      </c>
      <c r="H3940" t="s">
        <v>32</v>
      </c>
      <c r="I3940" t="s">
        <v>100</v>
      </c>
      <c r="J3940">
        <v>58</v>
      </c>
      <c r="K3940">
        <v>1500</v>
      </c>
      <c r="L3940" s="7">
        <f>Sales_Data[[#This Row],[OrderQuantity]] *Sales_Data[[#This Row],[UnitPrice]]</f>
        <v>87000</v>
      </c>
      <c r="M3940" s="7">
        <f>Sales_Data[[#This Row],[UnitPrice]]-Sales_Data[[#This Row],[UnitCost]]</f>
        <v>700</v>
      </c>
      <c r="N3940" s="7">
        <f>Sales_Data[[#This Row],[Gross Revenue]]-Sales_Data[[#This Row],[Discount Amount ]]</f>
        <v>86300</v>
      </c>
      <c r="O3940" s="7">
        <f>Sales_Data[[#This Row],[OrderQuantity]] *Sales_Data[[#This Row],[UnitCost]]</f>
        <v>46400</v>
      </c>
      <c r="P3940" s="7">
        <f>Sales_Data[[#This Row],[ItemCost]] +Sales_Data[[#This Row],[ShippingCost]]</f>
        <v>47462.64</v>
      </c>
      <c r="Q3940" s="7">
        <f>Sales_Data[[#This Row],[Gross Revenue]]-Sales_Data[[#This Row],[TotalFinancialCost]]</f>
        <v>39537.360000000001</v>
      </c>
      <c r="R3940" s="7">
        <f>Sales_Data[[#This Row],[Actul Bill Amount]]-Sales_Data[[#This Row],[ShippingCost]]</f>
        <v>85237.36</v>
      </c>
      <c r="S3940">
        <v>745</v>
      </c>
      <c r="T3940">
        <v>1062.6400000000001</v>
      </c>
      <c r="U3940" t="s">
        <v>52</v>
      </c>
      <c r="V3940">
        <v>800</v>
      </c>
      <c r="W3940" t="s">
        <v>33</v>
      </c>
      <c r="X3940" t="str">
        <f t="shared" si="123"/>
        <v>Delhi</v>
      </c>
    </row>
    <row r="3941" spans="1:24" x14ac:dyDescent="0.4">
      <c r="A3941">
        <v>103940</v>
      </c>
      <c r="B3941" s="5">
        <v>45988.534722222219</v>
      </c>
      <c r="C3941" s="3" t="str">
        <f>TEXT(Sales_Data[[#This Row],[OrderDate]],"mmmm")</f>
        <v>November</v>
      </c>
      <c r="D3941" s="3" t="str">
        <f t="shared" si="122"/>
        <v>2025</v>
      </c>
      <c r="E3941" t="s">
        <v>23</v>
      </c>
      <c r="F3941" t="s">
        <v>55</v>
      </c>
      <c r="G3941" t="s">
        <v>29</v>
      </c>
      <c r="H3941" t="s">
        <v>16</v>
      </c>
      <c r="I3941" t="s">
        <v>100</v>
      </c>
      <c r="J3941">
        <v>75</v>
      </c>
      <c r="K3941">
        <v>850</v>
      </c>
      <c r="L3941" s="7">
        <f>Sales_Data[[#This Row],[OrderQuantity]] *Sales_Data[[#This Row],[UnitPrice]]</f>
        <v>63750</v>
      </c>
      <c r="M3941" s="7">
        <f>Sales_Data[[#This Row],[UnitPrice]]-Sales_Data[[#This Row],[UnitCost]]</f>
        <v>300</v>
      </c>
      <c r="N3941" s="7">
        <f>Sales_Data[[#This Row],[Gross Revenue]]-Sales_Data[[#This Row],[Discount Amount ]]</f>
        <v>63450</v>
      </c>
      <c r="O3941" s="7">
        <f>Sales_Data[[#This Row],[OrderQuantity]] *Sales_Data[[#This Row],[UnitCost]]</f>
        <v>41250</v>
      </c>
      <c r="P3941" s="7">
        <f>Sales_Data[[#This Row],[ItemCost]] +Sales_Data[[#This Row],[ShippingCost]]</f>
        <v>41947.64</v>
      </c>
      <c r="Q3941" s="7">
        <f>Sales_Data[[#This Row],[Gross Revenue]]-Sales_Data[[#This Row],[TotalFinancialCost]]</f>
        <v>21802.36</v>
      </c>
      <c r="R3941" s="7">
        <f>Sales_Data[[#This Row],[Actul Bill Amount]]-Sales_Data[[#This Row],[ShippingCost]]</f>
        <v>62752.36</v>
      </c>
      <c r="S3941">
        <v>802</v>
      </c>
      <c r="T3941">
        <v>697.64</v>
      </c>
      <c r="U3941" t="s">
        <v>56</v>
      </c>
      <c r="V3941">
        <v>550</v>
      </c>
      <c r="W3941" t="s">
        <v>18</v>
      </c>
      <c r="X3941" t="str">
        <f t="shared" si="123"/>
        <v>Bengaluru</v>
      </c>
    </row>
    <row r="3942" spans="1:24" x14ac:dyDescent="0.4">
      <c r="A3942">
        <v>103941</v>
      </c>
      <c r="B3942" s="5">
        <v>45990.97152777778</v>
      </c>
      <c r="C3942" s="3" t="str">
        <f>TEXT(Sales_Data[[#This Row],[OrderDate]],"mmmm")</f>
        <v>November</v>
      </c>
      <c r="D3942" s="3" t="str">
        <f t="shared" si="122"/>
        <v>2025</v>
      </c>
      <c r="E3942" t="s">
        <v>19</v>
      </c>
      <c r="F3942" t="s">
        <v>46</v>
      </c>
      <c r="G3942" t="s">
        <v>15</v>
      </c>
      <c r="H3942" t="s">
        <v>25</v>
      </c>
      <c r="I3942" t="s">
        <v>100</v>
      </c>
      <c r="J3942">
        <v>99</v>
      </c>
      <c r="K3942">
        <v>15000</v>
      </c>
      <c r="L3942" s="7">
        <f>Sales_Data[[#This Row],[OrderQuantity]] *Sales_Data[[#This Row],[UnitPrice]]</f>
        <v>1485000</v>
      </c>
      <c r="M3942" s="7">
        <f>Sales_Data[[#This Row],[UnitPrice]]-Sales_Data[[#This Row],[UnitCost]]</f>
        <v>5500</v>
      </c>
      <c r="N3942" s="7">
        <f>Sales_Data[[#This Row],[Gross Revenue]]-Sales_Data[[#This Row],[Discount Amount ]]</f>
        <v>1479500</v>
      </c>
      <c r="O3942" s="7">
        <f>Sales_Data[[#This Row],[OrderQuantity]] *Sales_Data[[#This Row],[UnitCost]]</f>
        <v>940500</v>
      </c>
      <c r="P3942" s="7">
        <f>Sales_Data[[#This Row],[ItemCost]] +Sales_Data[[#This Row],[ShippingCost]]</f>
        <v>941169.99</v>
      </c>
      <c r="Q3942" s="7">
        <f>Sales_Data[[#This Row],[Gross Revenue]]-Sales_Data[[#This Row],[TotalFinancialCost]]</f>
        <v>543830.01</v>
      </c>
      <c r="R3942" s="7">
        <f>Sales_Data[[#This Row],[Actul Bill Amount]]-Sales_Data[[#This Row],[ShippingCost]]</f>
        <v>1478830.01</v>
      </c>
      <c r="S3942">
        <v>605</v>
      </c>
      <c r="T3942">
        <v>669.99</v>
      </c>
      <c r="U3942" t="s">
        <v>53</v>
      </c>
      <c r="V3942">
        <v>9500</v>
      </c>
      <c r="W3942" t="s">
        <v>27</v>
      </c>
      <c r="X3942" t="str">
        <f t="shared" si="123"/>
        <v>Mumbai</v>
      </c>
    </row>
    <row r="3943" spans="1:24" x14ac:dyDescent="0.4">
      <c r="A3943">
        <v>103942</v>
      </c>
      <c r="B3943" s="5">
        <v>45707.138888888891</v>
      </c>
      <c r="C3943" s="3" t="str">
        <f>TEXT(Sales_Data[[#This Row],[OrderDate]],"mmmm")</f>
        <v>February</v>
      </c>
      <c r="D3943" s="3" t="str">
        <f t="shared" si="122"/>
        <v>2025</v>
      </c>
      <c r="E3943" t="s">
        <v>23</v>
      </c>
      <c r="F3943" t="s">
        <v>28</v>
      </c>
      <c r="G3943" t="s">
        <v>15</v>
      </c>
      <c r="H3943" t="s">
        <v>16</v>
      </c>
      <c r="I3943" t="s">
        <v>100</v>
      </c>
      <c r="J3943">
        <v>24</v>
      </c>
      <c r="K3943">
        <v>450</v>
      </c>
      <c r="L3943" s="7">
        <f>Sales_Data[[#This Row],[OrderQuantity]] *Sales_Data[[#This Row],[UnitPrice]]</f>
        <v>10800</v>
      </c>
      <c r="M3943" s="7">
        <f>Sales_Data[[#This Row],[UnitPrice]]-Sales_Data[[#This Row],[UnitCost]]</f>
        <v>250</v>
      </c>
      <c r="N3943" s="7">
        <f>Sales_Data[[#This Row],[Gross Revenue]]-Sales_Data[[#This Row],[Discount Amount ]]</f>
        <v>10550</v>
      </c>
      <c r="O3943" s="7">
        <f>Sales_Data[[#This Row],[OrderQuantity]] *Sales_Data[[#This Row],[UnitCost]]</f>
        <v>4800</v>
      </c>
      <c r="P3943" s="7">
        <f>Sales_Data[[#This Row],[ItemCost]] +Sales_Data[[#This Row],[ShippingCost]]</f>
        <v>5753.68</v>
      </c>
      <c r="Q3943" s="7">
        <f>Sales_Data[[#This Row],[Gross Revenue]]-Sales_Data[[#This Row],[TotalFinancialCost]]</f>
        <v>5046.32</v>
      </c>
      <c r="R3943" s="7">
        <f>Sales_Data[[#This Row],[Actul Bill Amount]]-Sales_Data[[#This Row],[ShippingCost]]</f>
        <v>9596.32</v>
      </c>
      <c r="S3943">
        <v>545</v>
      </c>
      <c r="T3943">
        <v>953.68</v>
      </c>
      <c r="U3943" t="s">
        <v>30</v>
      </c>
      <c r="V3943">
        <v>200</v>
      </c>
      <c r="W3943" t="s">
        <v>18</v>
      </c>
      <c r="X3943" t="str">
        <f t="shared" si="123"/>
        <v>Bengaluru</v>
      </c>
    </row>
    <row r="3944" spans="1:24" x14ac:dyDescent="0.4">
      <c r="A3944">
        <v>103943</v>
      </c>
      <c r="B3944" s="5">
        <v>45668.613194444442</v>
      </c>
      <c r="C3944" s="3" t="str">
        <f>TEXT(Sales_Data[[#This Row],[OrderDate]],"mmmm")</f>
        <v>January</v>
      </c>
      <c r="D3944" s="3" t="str">
        <f t="shared" si="122"/>
        <v>2025</v>
      </c>
      <c r="E3944" t="s">
        <v>13</v>
      </c>
      <c r="F3944" t="s">
        <v>14</v>
      </c>
      <c r="G3944" t="s">
        <v>15</v>
      </c>
      <c r="H3944" t="s">
        <v>25</v>
      </c>
      <c r="I3944" t="s">
        <v>100</v>
      </c>
      <c r="J3944">
        <v>22</v>
      </c>
      <c r="K3944">
        <v>6500</v>
      </c>
      <c r="L3944" s="7">
        <f>Sales_Data[[#This Row],[OrderQuantity]] *Sales_Data[[#This Row],[UnitPrice]]</f>
        <v>143000</v>
      </c>
      <c r="M3944" s="7">
        <f>Sales_Data[[#This Row],[UnitPrice]]-Sales_Data[[#This Row],[UnitCost]]</f>
        <v>2300</v>
      </c>
      <c r="N3944" s="7">
        <f>Sales_Data[[#This Row],[Gross Revenue]]-Sales_Data[[#This Row],[Discount Amount ]]</f>
        <v>140700</v>
      </c>
      <c r="O3944" s="7">
        <f>Sales_Data[[#This Row],[OrderQuantity]] *Sales_Data[[#This Row],[UnitCost]]</f>
        <v>92400</v>
      </c>
      <c r="P3944" s="7">
        <f>Sales_Data[[#This Row],[ItemCost]] +Sales_Data[[#This Row],[ShippingCost]]</f>
        <v>92696.4</v>
      </c>
      <c r="Q3944" s="7">
        <f>Sales_Data[[#This Row],[Gross Revenue]]-Sales_Data[[#This Row],[TotalFinancialCost]]</f>
        <v>50303.600000000006</v>
      </c>
      <c r="R3944" s="7">
        <f>Sales_Data[[#This Row],[Actul Bill Amount]]-Sales_Data[[#This Row],[ShippingCost]]</f>
        <v>140403.6</v>
      </c>
      <c r="S3944">
        <v>1192</v>
      </c>
      <c r="T3944">
        <v>296.39999999999998</v>
      </c>
      <c r="U3944" t="s">
        <v>21</v>
      </c>
      <c r="V3944">
        <v>4200</v>
      </c>
      <c r="W3944" t="s">
        <v>27</v>
      </c>
      <c r="X3944" t="str">
        <f t="shared" si="123"/>
        <v>Mumbai</v>
      </c>
    </row>
    <row r="3945" spans="1:24" x14ac:dyDescent="0.4">
      <c r="A3945">
        <v>103944</v>
      </c>
      <c r="B3945" s="5">
        <v>46008.704861111109</v>
      </c>
      <c r="C3945" s="3" t="str">
        <f>TEXT(Sales_Data[[#This Row],[OrderDate]],"mmmm")</f>
        <v>December</v>
      </c>
      <c r="D3945" s="3" t="str">
        <f t="shared" si="122"/>
        <v>2025</v>
      </c>
      <c r="E3945" t="s">
        <v>50</v>
      </c>
      <c r="F3945" t="s">
        <v>14</v>
      </c>
      <c r="G3945" t="s">
        <v>29</v>
      </c>
      <c r="H3945" t="s">
        <v>16</v>
      </c>
      <c r="I3945" t="s">
        <v>100</v>
      </c>
      <c r="J3945">
        <v>29</v>
      </c>
      <c r="K3945">
        <v>6500</v>
      </c>
      <c r="L3945" s="7">
        <f>Sales_Data[[#This Row],[OrderQuantity]] *Sales_Data[[#This Row],[UnitPrice]]</f>
        <v>188500</v>
      </c>
      <c r="M3945" s="7">
        <f>Sales_Data[[#This Row],[UnitPrice]]-Sales_Data[[#This Row],[UnitCost]]</f>
        <v>2300</v>
      </c>
      <c r="N3945" s="7">
        <f>Sales_Data[[#This Row],[Gross Revenue]]-Sales_Data[[#This Row],[Discount Amount ]]</f>
        <v>186200</v>
      </c>
      <c r="O3945" s="7">
        <f>Sales_Data[[#This Row],[OrderQuantity]] *Sales_Data[[#This Row],[UnitCost]]</f>
        <v>121800</v>
      </c>
      <c r="P3945" s="7">
        <f>Sales_Data[[#This Row],[ItemCost]] +Sales_Data[[#This Row],[ShippingCost]]</f>
        <v>122754.58</v>
      </c>
      <c r="Q3945" s="7">
        <f>Sales_Data[[#This Row],[Gross Revenue]]-Sales_Data[[#This Row],[TotalFinancialCost]]</f>
        <v>65745.42</v>
      </c>
      <c r="R3945" s="7">
        <f>Sales_Data[[#This Row],[Actul Bill Amount]]-Sales_Data[[#This Row],[ShippingCost]]</f>
        <v>185245.42</v>
      </c>
      <c r="S3945">
        <v>1071</v>
      </c>
      <c r="T3945">
        <v>954.58</v>
      </c>
      <c r="U3945" t="s">
        <v>21</v>
      </c>
      <c r="V3945">
        <v>4200</v>
      </c>
      <c r="W3945" t="s">
        <v>18</v>
      </c>
      <c r="X3945" t="str">
        <f t="shared" si="123"/>
        <v>Bengaluru</v>
      </c>
    </row>
    <row r="3946" spans="1:24" x14ac:dyDescent="0.4">
      <c r="A3946">
        <v>103945</v>
      </c>
      <c r="B3946" s="5">
        <v>45813.716666666667</v>
      </c>
      <c r="C3946" s="3" t="str">
        <f>TEXT(Sales_Data[[#This Row],[OrderDate]],"mmmm")</f>
        <v>June</v>
      </c>
      <c r="D3946" s="3" t="str">
        <f t="shared" si="122"/>
        <v>2025</v>
      </c>
      <c r="E3946" t="s">
        <v>42</v>
      </c>
      <c r="F3946" t="s">
        <v>46</v>
      </c>
      <c r="G3946" t="s">
        <v>15</v>
      </c>
      <c r="H3946" t="s">
        <v>16</v>
      </c>
      <c r="I3946" t="s">
        <v>100</v>
      </c>
      <c r="J3946">
        <v>6</v>
      </c>
      <c r="K3946">
        <v>4500</v>
      </c>
      <c r="L3946" s="7">
        <f>Sales_Data[[#This Row],[OrderQuantity]] *Sales_Data[[#This Row],[UnitPrice]]</f>
        <v>27000</v>
      </c>
      <c r="M3946" s="7">
        <f>Sales_Data[[#This Row],[UnitPrice]]-Sales_Data[[#This Row],[UnitCost]]</f>
        <v>1700</v>
      </c>
      <c r="N3946" s="7">
        <f>Sales_Data[[#This Row],[Gross Revenue]]-Sales_Data[[#This Row],[Discount Amount ]]</f>
        <v>25300</v>
      </c>
      <c r="O3946" s="7">
        <f>Sales_Data[[#This Row],[OrderQuantity]] *Sales_Data[[#This Row],[UnitCost]]</f>
        <v>16800</v>
      </c>
      <c r="P3946" s="7">
        <f>Sales_Data[[#This Row],[ItemCost]] +Sales_Data[[#This Row],[ShippingCost]]</f>
        <v>19048.43</v>
      </c>
      <c r="Q3946" s="7">
        <f>Sales_Data[[#This Row],[Gross Revenue]]-Sales_Data[[#This Row],[TotalFinancialCost]]</f>
        <v>7951.57</v>
      </c>
      <c r="R3946" s="7">
        <f>Sales_Data[[#This Row],[Actul Bill Amount]]-Sales_Data[[#This Row],[ShippingCost]]</f>
        <v>23051.57</v>
      </c>
      <c r="S3946">
        <v>431</v>
      </c>
      <c r="T3946">
        <v>2248.4299999999998</v>
      </c>
      <c r="U3946" t="s">
        <v>47</v>
      </c>
      <c r="V3946">
        <v>2800</v>
      </c>
      <c r="W3946" t="s">
        <v>18</v>
      </c>
      <c r="X3946" t="str">
        <f t="shared" si="123"/>
        <v>Bengaluru</v>
      </c>
    </row>
    <row r="3947" spans="1:24" x14ac:dyDescent="0.4">
      <c r="A3947">
        <v>103946</v>
      </c>
      <c r="B3947" s="5">
        <v>45727.697222222225</v>
      </c>
      <c r="C3947" s="3" t="str">
        <f>TEXT(Sales_Data[[#This Row],[OrderDate]],"mmmm")</f>
        <v>March</v>
      </c>
      <c r="D3947" s="3" t="str">
        <f t="shared" si="122"/>
        <v>2025</v>
      </c>
      <c r="E3947" t="s">
        <v>48</v>
      </c>
      <c r="F3947" t="s">
        <v>35</v>
      </c>
      <c r="G3947" t="s">
        <v>29</v>
      </c>
      <c r="H3947" t="s">
        <v>32</v>
      </c>
      <c r="I3947" t="s">
        <v>100</v>
      </c>
      <c r="J3947">
        <v>76</v>
      </c>
      <c r="K3947">
        <v>8500</v>
      </c>
      <c r="L3947" s="7">
        <f>Sales_Data[[#This Row],[OrderQuantity]] *Sales_Data[[#This Row],[UnitPrice]]</f>
        <v>646000</v>
      </c>
      <c r="M3947" s="7">
        <f>Sales_Data[[#This Row],[UnitPrice]]-Sales_Data[[#This Row],[UnitCost]]</f>
        <v>3000</v>
      </c>
      <c r="N3947" s="7">
        <f>Sales_Data[[#This Row],[Gross Revenue]]-Sales_Data[[#This Row],[Discount Amount ]]</f>
        <v>643000</v>
      </c>
      <c r="O3947" s="7">
        <f>Sales_Data[[#This Row],[OrderQuantity]] *Sales_Data[[#This Row],[UnitCost]]</f>
        <v>418000</v>
      </c>
      <c r="P3947" s="7">
        <f>Sales_Data[[#This Row],[ItemCost]] +Sales_Data[[#This Row],[ShippingCost]]</f>
        <v>418292.3</v>
      </c>
      <c r="Q3947" s="7">
        <f>Sales_Data[[#This Row],[Gross Revenue]]-Sales_Data[[#This Row],[TotalFinancialCost]]</f>
        <v>227707.7</v>
      </c>
      <c r="R3947" s="7">
        <f>Sales_Data[[#This Row],[Actul Bill Amount]]-Sales_Data[[#This Row],[ShippingCost]]</f>
        <v>642707.69999999995</v>
      </c>
      <c r="S3947">
        <v>369</v>
      </c>
      <c r="T3947">
        <v>292.3</v>
      </c>
      <c r="U3947" t="s">
        <v>49</v>
      </c>
      <c r="V3947">
        <v>5500</v>
      </c>
      <c r="W3947" t="s">
        <v>33</v>
      </c>
      <c r="X3947" t="str">
        <f t="shared" si="123"/>
        <v>Delhi</v>
      </c>
    </row>
    <row r="3948" spans="1:24" x14ac:dyDescent="0.4">
      <c r="A3948">
        <v>103947</v>
      </c>
      <c r="B3948" s="5">
        <v>45826.422222222223</v>
      </c>
      <c r="C3948" s="3" t="str">
        <f>TEXT(Sales_Data[[#This Row],[OrderDate]],"mmmm")</f>
        <v>June</v>
      </c>
      <c r="D3948" s="3" t="str">
        <f t="shared" si="122"/>
        <v>2025</v>
      </c>
      <c r="E3948" t="s">
        <v>13</v>
      </c>
      <c r="F3948" t="s">
        <v>35</v>
      </c>
      <c r="G3948" t="s">
        <v>31</v>
      </c>
      <c r="H3948" t="s">
        <v>32</v>
      </c>
      <c r="I3948" t="s">
        <v>100</v>
      </c>
      <c r="J3948">
        <v>62</v>
      </c>
      <c r="K3948">
        <v>12000</v>
      </c>
      <c r="L3948" s="7">
        <f>Sales_Data[[#This Row],[OrderQuantity]] *Sales_Data[[#This Row],[UnitPrice]]</f>
        <v>744000</v>
      </c>
      <c r="M3948" s="7">
        <f>Sales_Data[[#This Row],[UnitPrice]]-Sales_Data[[#This Row],[UnitCost]]</f>
        <v>4000</v>
      </c>
      <c r="N3948" s="7">
        <f>Sales_Data[[#This Row],[Gross Revenue]]-Sales_Data[[#This Row],[Discount Amount ]]</f>
        <v>740000</v>
      </c>
      <c r="O3948" s="7">
        <f>Sales_Data[[#This Row],[OrderQuantity]] *Sales_Data[[#This Row],[UnitCost]]</f>
        <v>496000</v>
      </c>
      <c r="P3948" s="7">
        <f>Sales_Data[[#This Row],[ItemCost]] +Sales_Data[[#This Row],[ShippingCost]]</f>
        <v>496597.18</v>
      </c>
      <c r="Q3948" s="7">
        <f>Sales_Data[[#This Row],[Gross Revenue]]-Sales_Data[[#This Row],[TotalFinancialCost]]</f>
        <v>247402.82</v>
      </c>
      <c r="R3948" s="7">
        <f>Sales_Data[[#This Row],[Actul Bill Amount]]-Sales_Data[[#This Row],[ShippingCost]]</f>
        <v>739402.82</v>
      </c>
      <c r="S3948">
        <v>1147</v>
      </c>
      <c r="T3948">
        <v>597.17999999999995</v>
      </c>
      <c r="U3948" t="s">
        <v>36</v>
      </c>
      <c r="V3948">
        <v>8000</v>
      </c>
      <c r="W3948" t="s">
        <v>33</v>
      </c>
      <c r="X3948" t="str">
        <f t="shared" si="123"/>
        <v>Delhi</v>
      </c>
    </row>
    <row r="3949" spans="1:24" x14ac:dyDescent="0.4">
      <c r="A3949">
        <v>103948</v>
      </c>
      <c r="B3949" s="5">
        <v>45929.486111111109</v>
      </c>
      <c r="C3949" s="3" t="str">
        <f>TEXT(Sales_Data[[#This Row],[OrderDate]],"mmmm")</f>
        <v>September</v>
      </c>
      <c r="D3949" s="3" t="str">
        <f t="shared" si="122"/>
        <v>2025</v>
      </c>
      <c r="E3949" t="s">
        <v>13</v>
      </c>
      <c r="F3949" t="s">
        <v>28</v>
      </c>
      <c r="G3949" t="s">
        <v>31</v>
      </c>
      <c r="H3949" t="s">
        <v>25</v>
      </c>
      <c r="I3949" t="s">
        <v>100</v>
      </c>
      <c r="J3949">
        <v>46</v>
      </c>
      <c r="K3949">
        <v>450</v>
      </c>
      <c r="L3949" s="7">
        <f>Sales_Data[[#This Row],[OrderQuantity]] *Sales_Data[[#This Row],[UnitPrice]]</f>
        <v>20700</v>
      </c>
      <c r="M3949" s="7">
        <f>Sales_Data[[#This Row],[UnitPrice]]-Sales_Data[[#This Row],[UnitCost]]</f>
        <v>250</v>
      </c>
      <c r="N3949" s="7">
        <f>Sales_Data[[#This Row],[Gross Revenue]]-Sales_Data[[#This Row],[Discount Amount ]]</f>
        <v>20450</v>
      </c>
      <c r="O3949" s="7">
        <f>Sales_Data[[#This Row],[OrderQuantity]] *Sales_Data[[#This Row],[UnitCost]]</f>
        <v>9200</v>
      </c>
      <c r="P3949" s="7">
        <f>Sales_Data[[#This Row],[ItemCost]] +Sales_Data[[#This Row],[ShippingCost]]</f>
        <v>9951.49</v>
      </c>
      <c r="Q3949" s="7">
        <f>Sales_Data[[#This Row],[Gross Revenue]]-Sales_Data[[#This Row],[TotalFinancialCost]]</f>
        <v>10748.51</v>
      </c>
      <c r="R3949" s="7">
        <f>Sales_Data[[#This Row],[Actul Bill Amount]]-Sales_Data[[#This Row],[ShippingCost]]</f>
        <v>19698.509999999998</v>
      </c>
      <c r="S3949">
        <v>688</v>
      </c>
      <c r="T3949">
        <v>751.49</v>
      </c>
      <c r="U3949" t="s">
        <v>30</v>
      </c>
      <c r="V3949">
        <v>200</v>
      </c>
      <c r="W3949" t="s">
        <v>27</v>
      </c>
      <c r="X3949" t="str">
        <f t="shared" si="123"/>
        <v>Mumbai</v>
      </c>
    </row>
    <row r="3950" spans="1:24" x14ac:dyDescent="0.4">
      <c r="A3950">
        <v>103949</v>
      </c>
      <c r="B3950" s="5">
        <v>45725.10833333333</v>
      </c>
      <c r="C3950" s="3" t="str">
        <f>TEXT(Sales_Data[[#This Row],[OrderDate]],"mmmm")</f>
        <v>March</v>
      </c>
      <c r="D3950" s="3" t="str">
        <f t="shared" si="122"/>
        <v>2025</v>
      </c>
      <c r="E3950" t="s">
        <v>34</v>
      </c>
      <c r="F3950" t="s">
        <v>24</v>
      </c>
      <c r="G3950" t="s">
        <v>15</v>
      </c>
      <c r="H3950" t="s">
        <v>25</v>
      </c>
      <c r="I3950" t="s">
        <v>100</v>
      </c>
      <c r="J3950">
        <v>58</v>
      </c>
      <c r="K3950">
        <v>25000</v>
      </c>
      <c r="L3950" s="7">
        <f>Sales_Data[[#This Row],[OrderQuantity]] *Sales_Data[[#This Row],[UnitPrice]]</f>
        <v>1450000</v>
      </c>
      <c r="M3950" s="7">
        <f>Sales_Data[[#This Row],[UnitPrice]]-Sales_Data[[#This Row],[UnitCost]]</f>
        <v>7000</v>
      </c>
      <c r="N3950" s="7">
        <f>Sales_Data[[#This Row],[Gross Revenue]]-Sales_Data[[#This Row],[Discount Amount ]]</f>
        <v>1443000</v>
      </c>
      <c r="O3950" s="7">
        <f>Sales_Data[[#This Row],[OrderQuantity]] *Sales_Data[[#This Row],[UnitCost]]</f>
        <v>1044000</v>
      </c>
      <c r="P3950" s="7">
        <f>Sales_Data[[#This Row],[ItemCost]] +Sales_Data[[#This Row],[ShippingCost]]</f>
        <v>1044453.27</v>
      </c>
      <c r="Q3950" s="7">
        <f>Sales_Data[[#This Row],[Gross Revenue]]-Sales_Data[[#This Row],[TotalFinancialCost]]</f>
        <v>405546.73</v>
      </c>
      <c r="R3950" s="7">
        <f>Sales_Data[[#This Row],[Actul Bill Amount]]-Sales_Data[[#This Row],[ShippingCost]]</f>
        <v>1442546.73</v>
      </c>
      <c r="S3950">
        <v>711</v>
      </c>
      <c r="T3950">
        <v>453.27</v>
      </c>
      <c r="U3950" t="s">
        <v>60</v>
      </c>
      <c r="V3950">
        <v>18000</v>
      </c>
      <c r="W3950" t="s">
        <v>27</v>
      </c>
      <c r="X3950" t="str">
        <f t="shared" si="123"/>
        <v>Mumbai</v>
      </c>
    </row>
    <row r="3951" spans="1:24" x14ac:dyDescent="0.4">
      <c r="A3951">
        <v>103950</v>
      </c>
      <c r="B3951" s="5">
        <v>46012.616666666669</v>
      </c>
      <c r="C3951" s="3" t="str">
        <f>TEXT(Sales_Data[[#This Row],[OrderDate]],"mmmm")</f>
        <v>December</v>
      </c>
      <c r="D3951" s="3" t="str">
        <f t="shared" si="122"/>
        <v>2025</v>
      </c>
      <c r="E3951" t="s">
        <v>23</v>
      </c>
      <c r="F3951" t="s">
        <v>28</v>
      </c>
      <c r="G3951" t="s">
        <v>31</v>
      </c>
      <c r="H3951" t="s">
        <v>37</v>
      </c>
      <c r="I3951" t="s">
        <v>100</v>
      </c>
      <c r="J3951">
        <v>58</v>
      </c>
      <c r="K3951">
        <v>450</v>
      </c>
      <c r="L3951" s="7">
        <f>Sales_Data[[#This Row],[OrderQuantity]] *Sales_Data[[#This Row],[UnitPrice]]</f>
        <v>26100</v>
      </c>
      <c r="M3951" s="7">
        <f>Sales_Data[[#This Row],[UnitPrice]]-Sales_Data[[#This Row],[UnitCost]]</f>
        <v>250</v>
      </c>
      <c r="N3951" s="7">
        <f>Sales_Data[[#This Row],[Gross Revenue]]-Sales_Data[[#This Row],[Discount Amount ]]</f>
        <v>25850</v>
      </c>
      <c r="O3951" s="7">
        <f>Sales_Data[[#This Row],[OrderQuantity]] *Sales_Data[[#This Row],[UnitCost]]</f>
        <v>11600</v>
      </c>
      <c r="P3951" s="7">
        <f>Sales_Data[[#This Row],[ItemCost]] +Sales_Data[[#This Row],[ShippingCost]]</f>
        <v>12420.8</v>
      </c>
      <c r="Q3951" s="7">
        <f>Sales_Data[[#This Row],[Gross Revenue]]-Sales_Data[[#This Row],[TotalFinancialCost]]</f>
        <v>13679.2</v>
      </c>
      <c r="R3951" s="7">
        <f>Sales_Data[[#This Row],[Actul Bill Amount]]-Sales_Data[[#This Row],[ShippingCost]]</f>
        <v>25029.200000000001</v>
      </c>
      <c r="S3951">
        <v>1053</v>
      </c>
      <c r="T3951">
        <v>820.8</v>
      </c>
      <c r="U3951" t="s">
        <v>30</v>
      </c>
      <c r="V3951">
        <v>200</v>
      </c>
      <c r="W3951" t="s">
        <v>38</v>
      </c>
      <c r="X3951" t="str">
        <f t="shared" si="123"/>
        <v>Kolkata</v>
      </c>
    </row>
    <row r="3952" spans="1:24" x14ac:dyDescent="0.4">
      <c r="A3952">
        <v>103951</v>
      </c>
      <c r="B3952" s="5">
        <v>45909.21597222222</v>
      </c>
      <c r="C3952" s="3" t="str">
        <f>TEXT(Sales_Data[[#This Row],[OrderDate]],"mmmm")</f>
        <v>September</v>
      </c>
      <c r="D3952" s="3" t="str">
        <f t="shared" si="122"/>
        <v>2025</v>
      </c>
      <c r="E3952" t="s">
        <v>42</v>
      </c>
      <c r="F3952" t="s">
        <v>24</v>
      </c>
      <c r="G3952" t="s">
        <v>31</v>
      </c>
      <c r="H3952" t="s">
        <v>20</v>
      </c>
      <c r="I3952" t="s">
        <v>100</v>
      </c>
      <c r="J3952">
        <v>53</v>
      </c>
      <c r="K3952">
        <v>45000</v>
      </c>
      <c r="L3952" s="7">
        <f>Sales_Data[[#This Row],[OrderQuantity]] *Sales_Data[[#This Row],[UnitPrice]]</f>
        <v>2385000</v>
      </c>
      <c r="M3952" s="7">
        <f>Sales_Data[[#This Row],[UnitPrice]]-Sales_Data[[#This Row],[UnitCost]]</f>
        <v>13000</v>
      </c>
      <c r="N3952" s="7">
        <f>Sales_Data[[#This Row],[Gross Revenue]]-Sales_Data[[#This Row],[Discount Amount ]]</f>
        <v>2372000</v>
      </c>
      <c r="O3952" s="7">
        <f>Sales_Data[[#This Row],[OrderQuantity]] *Sales_Data[[#This Row],[UnitCost]]</f>
        <v>1696000</v>
      </c>
      <c r="P3952" s="7">
        <f>Sales_Data[[#This Row],[ItemCost]] +Sales_Data[[#This Row],[ShippingCost]]</f>
        <v>1696691.7</v>
      </c>
      <c r="Q3952" s="7">
        <f>Sales_Data[[#This Row],[Gross Revenue]]-Sales_Data[[#This Row],[TotalFinancialCost]]</f>
        <v>688308.3</v>
      </c>
      <c r="R3952" s="7">
        <f>Sales_Data[[#This Row],[Actul Bill Amount]]-Sales_Data[[#This Row],[ShippingCost]]</f>
        <v>2371308.2999999998</v>
      </c>
      <c r="S3952">
        <v>305</v>
      </c>
      <c r="T3952">
        <v>691.7</v>
      </c>
      <c r="U3952" t="s">
        <v>26</v>
      </c>
      <c r="V3952">
        <v>32000</v>
      </c>
      <c r="W3952" t="s">
        <v>22</v>
      </c>
      <c r="X3952" t="str">
        <f t="shared" si="123"/>
        <v>Nagpur</v>
      </c>
    </row>
    <row r="3953" spans="1:24" x14ac:dyDescent="0.4">
      <c r="A3953">
        <v>103952</v>
      </c>
      <c r="B3953" s="5">
        <v>45705.182638888888</v>
      </c>
      <c r="C3953" s="3" t="str">
        <f>TEXT(Sales_Data[[#This Row],[OrderDate]],"mmmm")</f>
        <v>February</v>
      </c>
      <c r="D3953" s="3" t="str">
        <f t="shared" si="122"/>
        <v>2025</v>
      </c>
      <c r="E3953" t="s">
        <v>48</v>
      </c>
      <c r="F3953" t="s">
        <v>55</v>
      </c>
      <c r="G3953" t="s">
        <v>15</v>
      </c>
      <c r="H3953" t="s">
        <v>16</v>
      </c>
      <c r="I3953" t="s">
        <v>100</v>
      </c>
      <c r="J3953">
        <v>79</v>
      </c>
      <c r="K3953">
        <v>600</v>
      </c>
      <c r="L3953" s="7">
        <f>Sales_Data[[#This Row],[OrderQuantity]] *Sales_Data[[#This Row],[UnitPrice]]</f>
        <v>47400</v>
      </c>
      <c r="M3953" s="7">
        <f>Sales_Data[[#This Row],[UnitPrice]]-Sales_Data[[#This Row],[UnitCost]]</f>
        <v>250</v>
      </c>
      <c r="N3953" s="7">
        <f>Sales_Data[[#This Row],[Gross Revenue]]-Sales_Data[[#This Row],[Discount Amount ]]</f>
        <v>47150</v>
      </c>
      <c r="O3953" s="7">
        <f>Sales_Data[[#This Row],[OrderQuantity]] *Sales_Data[[#This Row],[UnitCost]]</f>
        <v>27650</v>
      </c>
      <c r="P3953" s="7">
        <f>Sales_Data[[#This Row],[ItemCost]] +Sales_Data[[#This Row],[ShippingCost]]</f>
        <v>28108.46</v>
      </c>
      <c r="Q3953" s="7">
        <f>Sales_Data[[#This Row],[Gross Revenue]]-Sales_Data[[#This Row],[TotalFinancialCost]]</f>
        <v>19291.54</v>
      </c>
      <c r="R3953" s="7">
        <f>Sales_Data[[#This Row],[Actul Bill Amount]]-Sales_Data[[#This Row],[ShippingCost]]</f>
        <v>46691.54</v>
      </c>
      <c r="S3953">
        <v>1197</v>
      </c>
      <c r="T3953">
        <v>458.46</v>
      </c>
      <c r="U3953" t="s">
        <v>57</v>
      </c>
      <c r="V3953">
        <v>350</v>
      </c>
      <c r="W3953" t="s">
        <v>18</v>
      </c>
      <c r="X3953" t="str">
        <f t="shared" si="123"/>
        <v>Bengaluru</v>
      </c>
    </row>
    <row r="3954" spans="1:24" x14ac:dyDescent="0.4">
      <c r="A3954">
        <v>103953</v>
      </c>
      <c r="B3954" s="5">
        <v>45841.32916666667</v>
      </c>
      <c r="C3954" s="3" t="str">
        <f>TEXT(Sales_Data[[#This Row],[OrderDate]],"mmmm")</f>
        <v>July</v>
      </c>
      <c r="D3954" s="3" t="str">
        <f t="shared" si="122"/>
        <v>2025</v>
      </c>
      <c r="E3954" t="s">
        <v>19</v>
      </c>
      <c r="F3954" t="s">
        <v>14</v>
      </c>
      <c r="G3954" t="s">
        <v>29</v>
      </c>
      <c r="H3954" t="s">
        <v>16</v>
      </c>
      <c r="I3954" t="s">
        <v>100</v>
      </c>
      <c r="J3954">
        <v>16</v>
      </c>
      <c r="K3954">
        <v>6500</v>
      </c>
      <c r="L3954" s="7">
        <f>Sales_Data[[#This Row],[OrderQuantity]] *Sales_Data[[#This Row],[UnitPrice]]</f>
        <v>104000</v>
      </c>
      <c r="M3954" s="7">
        <f>Sales_Data[[#This Row],[UnitPrice]]-Sales_Data[[#This Row],[UnitCost]]</f>
        <v>2300</v>
      </c>
      <c r="N3954" s="7">
        <f>Sales_Data[[#This Row],[Gross Revenue]]-Sales_Data[[#This Row],[Discount Amount ]]</f>
        <v>101700</v>
      </c>
      <c r="O3954" s="7">
        <f>Sales_Data[[#This Row],[OrderQuantity]] *Sales_Data[[#This Row],[UnitCost]]</f>
        <v>67200</v>
      </c>
      <c r="P3954" s="7">
        <f>Sales_Data[[#This Row],[ItemCost]] +Sales_Data[[#This Row],[ShippingCost]]</f>
        <v>67886.87</v>
      </c>
      <c r="Q3954" s="7">
        <f>Sales_Data[[#This Row],[Gross Revenue]]-Sales_Data[[#This Row],[TotalFinancialCost]]</f>
        <v>36113.130000000005</v>
      </c>
      <c r="R3954" s="7">
        <f>Sales_Data[[#This Row],[Actul Bill Amount]]-Sales_Data[[#This Row],[ShippingCost]]</f>
        <v>101013.13</v>
      </c>
      <c r="S3954">
        <v>729</v>
      </c>
      <c r="T3954">
        <v>686.87</v>
      </c>
      <c r="U3954" t="s">
        <v>21</v>
      </c>
      <c r="V3954">
        <v>4200</v>
      </c>
      <c r="W3954" t="s">
        <v>18</v>
      </c>
      <c r="X3954" t="str">
        <f t="shared" si="123"/>
        <v>Bengaluru</v>
      </c>
    </row>
    <row r="3955" spans="1:24" x14ac:dyDescent="0.4">
      <c r="A3955">
        <v>103954</v>
      </c>
      <c r="B3955" s="5">
        <v>45977.392361111109</v>
      </c>
      <c r="C3955" s="3" t="str">
        <f>TEXT(Sales_Data[[#This Row],[OrderDate]],"mmmm")</f>
        <v>November</v>
      </c>
      <c r="D3955" s="3" t="str">
        <f t="shared" si="122"/>
        <v>2025</v>
      </c>
      <c r="E3955" t="s">
        <v>34</v>
      </c>
      <c r="F3955" t="s">
        <v>28</v>
      </c>
      <c r="G3955" t="s">
        <v>31</v>
      </c>
      <c r="H3955" t="s">
        <v>32</v>
      </c>
      <c r="I3955" t="s">
        <v>100</v>
      </c>
      <c r="J3955">
        <v>37</v>
      </c>
      <c r="K3955">
        <v>2500</v>
      </c>
      <c r="L3955" s="7">
        <f>Sales_Data[[#This Row],[OrderQuantity]] *Sales_Data[[#This Row],[UnitPrice]]</f>
        <v>92500</v>
      </c>
      <c r="M3955" s="7">
        <f>Sales_Data[[#This Row],[UnitPrice]]-Sales_Data[[#This Row],[UnitCost]]</f>
        <v>1000</v>
      </c>
      <c r="N3955" s="7">
        <f>Sales_Data[[#This Row],[Gross Revenue]]-Sales_Data[[#This Row],[Discount Amount ]]</f>
        <v>91500</v>
      </c>
      <c r="O3955" s="7">
        <f>Sales_Data[[#This Row],[OrderQuantity]] *Sales_Data[[#This Row],[UnitCost]]</f>
        <v>55500</v>
      </c>
      <c r="P3955" s="7">
        <f>Sales_Data[[#This Row],[ItemCost]] +Sales_Data[[#This Row],[ShippingCost]]</f>
        <v>56483.22</v>
      </c>
      <c r="Q3955" s="7">
        <f>Sales_Data[[#This Row],[Gross Revenue]]-Sales_Data[[#This Row],[TotalFinancialCost]]</f>
        <v>36016.78</v>
      </c>
      <c r="R3955" s="7">
        <f>Sales_Data[[#This Row],[Actul Bill Amount]]-Sales_Data[[#This Row],[ShippingCost]]</f>
        <v>90516.78</v>
      </c>
      <c r="S3955">
        <v>509</v>
      </c>
      <c r="T3955">
        <v>983.22</v>
      </c>
      <c r="U3955" t="s">
        <v>54</v>
      </c>
      <c r="V3955">
        <v>1500</v>
      </c>
      <c r="W3955" t="s">
        <v>33</v>
      </c>
      <c r="X3955" t="str">
        <f t="shared" si="123"/>
        <v>Delhi</v>
      </c>
    </row>
    <row r="3956" spans="1:24" x14ac:dyDescent="0.4">
      <c r="A3956">
        <v>103955</v>
      </c>
      <c r="B3956" s="5">
        <v>45844.120833333334</v>
      </c>
      <c r="C3956" s="3" t="str">
        <f>TEXT(Sales_Data[[#This Row],[OrderDate]],"mmmm")</f>
        <v>July</v>
      </c>
      <c r="D3956" s="3" t="str">
        <f t="shared" si="122"/>
        <v>2025</v>
      </c>
      <c r="E3956" t="s">
        <v>34</v>
      </c>
      <c r="F3956" t="s">
        <v>35</v>
      </c>
      <c r="G3956" t="s">
        <v>15</v>
      </c>
      <c r="H3956" t="s">
        <v>20</v>
      </c>
      <c r="I3956" t="s">
        <v>100</v>
      </c>
      <c r="J3956">
        <v>71</v>
      </c>
      <c r="K3956">
        <v>12000</v>
      </c>
      <c r="L3956" s="7">
        <f>Sales_Data[[#This Row],[OrderQuantity]] *Sales_Data[[#This Row],[UnitPrice]]</f>
        <v>852000</v>
      </c>
      <c r="M3956" s="7">
        <f>Sales_Data[[#This Row],[UnitPrice]]-Sales_Data[[#This Row],[UnitCost]]</f>
        <v>4000</v>
      </c>
      <c r="N3956" s="7">
        <f>Sales_Data[[#This Row],[Gross Revenue]]-Sales_Data[[#This Row],[Discount Amount ]]</f>
        <v>848000</v>
      </c>
      <c r="O3956" s="7">
        <f>Sales_Data[[#This Row],[OrderQuantity]] *Sales_Data[[#This Row],[UnitCost]]</f>
        <v>568000</v>
      </c>
      <c r="P3956" s="7">
        <f>Sales_Data[[#This Row],[ItemCost]] +Sales_Data[[#This Row],[ShippingCost]]</f>
        <v>568703.43000000005</v>
      </c>
      <c r="Q3956" s="7">
        <f>Sales_Data[[#This Row],[Gross Revenue]]-Sales_Data[[#This Row],[TotalFinancialCost]]</f>
        <v>283296.56999999995</v>
      </c>
      <c r="R3956" s="7">
        <f>Sales_Data[[#This Row],[Actul Bill Amount]]-Sales_Data[[#This Row],[ShippingCost]]</f>
        <v>847296.57</v>
      </c>
      <c r="S3956">
        <v>1074</v>
      </c>
      <c r="T3956">
        <v>703.43</v>
      </c>
      <c r="U3956" t="s">
        <v>36</v>
      </c>
      <c r="V3956">
        <v>8000</v>
      </c>
      <c r="W3956" t="s">
        <v>22</v>
      </c>
      <c r="X3956" t="str">
        <f t="shared" si="123"/>
        <v>Nagpur</v>
      </c>
    </row>
    <row r="3957" spans="1:24" x14ac:dyDescent="0.4">
      <c r="A3957">
        <v>103956</v>
      </c>
      <c r="B3957" s="5">
        <v>45747.462500000001</v>
      </c>
      <c r="C3957" s="3" t="str">
        <f>TEXT(Sales_Data[[#This Row],[OrderDate]],"mmmm")</f>
        <v>March</v>
      </c>
      <c r="D3957" s="3" t="str">
        <f t="shared" si="122"/>
        <v>2025</v>
      </c>
      <c r="E3957" t="s">
        <v>45</v>
      </c>
      <c r="F3957" t="s">
        <v>40</v>
      </c>
      <c r="G3957" t="s">
        <v>31</v>
      </c>
      <c r="H3957" t="s">
        <v>37</v>
      </c>
      <c r="I3957" t="s">
        <v>100</v>
      </c>
      <c r="J3957">
        <v>95</v>
      </c>
      <c r="K3957">
        <v>1500</v>
      </c>
      <c r="L3957" s="7">
        <f>Sales_Data[[#This Row],[OrderQuantity]] *Sales_Data[[#This Row],[UnitPrice]]</f>
        <v>142500</v>
      </c>
      <c r="M3957" s="7">
        <f>Sales_Data[[#This Row],[UnitPrice]]-Sales_Data[[#This Row],[UnitCost]]</f>
        <v>700</v>
      </c>
      <c r="N3957" s="7">
        <f>Sales_Data[[#This Row],[Gross Revenue]]-Sales_Data[[#This Row],[Discount Amount ]]</f>
        <v>141800</v>
      </c>
      <c r="O3957" s="7">
        <f>Sales_Data[[#This Row],[OrderQuantity]] *Sales_Data[[#This Row],[UnitCost]]</f>
        <v>76000</v>
      </c>
      <c r="P3957" s="7">
        <f>Sales_Data[[#This Row],[ItemCost]] +Sales_Data[[#This Row],[ShippingCost]]</f>
        <v>76823.87</v>
      </c>
      <c r="Q3957" s="7">
        <f>Sales_Data[[#This Row],[Gross Revenue]]-Sales_Data[[#This Row],[TotalFinancialCost]]</f>
        <v>65676.13</v>
      </c>
      <c r="R3957" s="7">
        <f>Sales_Data[[#This Row],[Actul Bill Amount]]-Sales_Data[[#This Row],[ShippingCost]]</f>
        <v>140976.13</v>
      </c>
      <c r="S3957">
        <v>1165</v>
      </c>
      <c r="T3957">
        <v>823.87</v>
      </c>
      <c r="U3957" t="s">
        <v>52</v>
      </c>
      <c r="V3957">
        <v>800</v>
      </c>
      <c r="W3957" t="s">
        <v>38</v>
      </c>
      <c r="X3957" t="str">
        <f t="shared" si="123"/>
        <v>Kolkata</v>
      </c>
    </row>
    <row r="3958" spans="1:24" x14ac:dyDescent="0.4">
      <c r="A3958">
        <v>103957</v>
      </c>
      <c r="B3958" s="5">
        <v>45989.464583333334</v>
      </c>
      <c r="C3958" s="3" t="str">
        <f>TEXT(Sales_Data[[#This Row],[OrderDate]],"mmmm")</f>
        <v>November</v>
      </c>
      <c r="D3958" s="3" t="str">
        <f t="shared" si="122"/>
        <v>2025</v>
      </c>
      <c r="E3958" t="s">
        <v>34</v>
      </c>
      <c r="F3958" t="s">
        <v>24</v>
      </c>
      <c r="G3958" t="s">
        <v>31</v>
      </c>
      <c r="H3958" t="s">
        <v>20</v>
      </c>
      <c r="I3958" t="s">
        <v>100</v>
      </c>
      <c r="J3958">
        <v>51</v>
      </c>
      <c r="K3958">
        <v>25000</v>
      </c>
      <c r="L3958" s="7">
        <f>Sales_Data[[#This Row],[OrderQuantity]] *Sales_Data[[#This Row],[UnitPrice]]</f>
        <v>1275000</v>
      </c>
      <c r="M3958" s="7">
        <f>Sales_Data[[#This Row],[UnitPrice]]-Sales_Data[[#This Row],[UnitCost]]</f>
        <v>7000</v>
      </c>
      <c r="N3958" s="7">
        <f>Sales_Data[[#This Row],[Gross Revenue]]-Sales_Data[[#This Row],[Discount Amount ]]</f>
        <v>1268000</v>
      </c>
      <c r="O3958" s="7">
        <f>Sales_Data[[#This Row],[OrderQuantity]] *Sales_Data[[#This Row],[UnitCost]]</f>
        <v>918000</v>
      </c>
      <c r="P3958" s="7">
        <f>Sales_Data[[#This Row],[ItemCost]] +Sales_Data[[#This Row],[ShippingCost]]</f>
        <v>918665.88</v>
      </c>
      <c r="Q3958" s="7">
        <f>Sales_Data[[#This Row],[Gross Revenue]]-Sales_Data[[#This Row],[TotalFinancialCost]]</f>
        <v>356334.12</v>
      </c>
      <c r="R3958" s="7">
        <f>Sales_Data[[#This Row],[Actul Bill Amount]]-Sales_Data[[#This Row],[ShippingCost]]</f>
        <v>1267334.1200000001</v>
      </c>
      <c r="S3958">
        <v>909</v>
      </c>
      <c r="T3958">
        <v>665.88</v>
      </c>
      <c r="U3958" t="s">
        <v>60</v>
      </c>
      <c r="V3958">
        <v>18000</v>
      </c>
      <c r="W3958" t="s">
        <v>22</v>
      </c>
      <c r="X3958" t="str">
        <f t="shared" si="123"/>
        <v>Nagpur</v>
      </c>
    </row>
    <row r="3959" spans="1:24" x14ac:dyDescent="0.4">
      <c r="A3959">
        <v>103958</v>
      </c>
      <c r="B3959" s="5">
        <v>45796.399305555555</v>
      </c>
      <c r="C3959" s="3" t="str">
        <f>TEXT(Sales_Data[[#This Row],[OrderDate]],"mmmm")</f>
        <v>May</v>
      </c>
      <c r="D3959" s="3" t="str">
        <f t="shared" si="122"/>
        <v>2025</v>
      </c>
      <c r="E3959" t="s">
        <v>42</v>
      </c>
      <c r="F3959" t="s">
        <v>28</v>
      </c>
      <c r="G3959" t="s">
        <v>15</v>
      </c>
      <c r="H3959" t="s">
        <v>37</v>
      </c>
      <c r="I3959" t="s">
        <v>100</v>
      </c>
      <c r="J3959">
        <v>98</v>
      </c>
      <c r="K3959">
        <v>450</v>
      </c>
      <c r="L3959" s="7">
        <f>Sales_Data[[#This Row],[OrderQuantity]] *Sales_Data[[#This Row],[UnitPrice]]</f>
        <v>44100</v>
      </c>
      <c r="M3959" s="7">
        <f>Sales_Data[[#This Row],[UnitPrice]]-Sales_Data[[#This Row],[UnitCost]]</f>
        <v>250</v>
      </c>
      <c r="N3959" s="7">
        <f>Sales_Data[[#This Row],[Gross Revenue]]-Sales_Data[[#This Row],[Discount Amount ]]</f>
        <v>43850</v>
      </c>
      <c r="O3959" s="7">
        <f>Sales_Data[[#This Row],[OrderQuantity]] *Sales_Data[[#This Row],[UnitCost]]</f>
        <v>19600</v>
      </c>
      <c r="P3959" s="7">
        <f>Sales_Data[[#This Row],[ItemCost]] +Sales_Data[[#This Row],[ShippingCost]]</f>
        <v>19885.8</v>
      </c>
      <c r="Q3959" s="7">
        <f>Sales_Data[[#This Row],[Gross Revenue]]-Sales_Data[[#This Row],[TotalFinancialCost]]</f>
        <v>24214.2</v>
      </c>
      <c r="R3959" s="7">
        <f>Sales_Data[[#This Row],[Actul Bill Amount]]-Sales_Data[[#This Row],[ShippingCost]]</f>
        <v>43564.2</v>
      </c>
      <c r="S3959">
        <v>889</v>
      </c>
      <c r="T3959">
        <v>285.8</v>
      </c>
      <c r="U3959" t="s">
        <v>30</v>
      </c>
      <c r="V3959">
        <v>200</v>
      </c>
      <c r="W3959" t="s">
        <v>38</v>
      </c>
      <c r="X3959" t="str">
        <f t="shared" si="123"/>
        <v>Kolkata</v>
      </c>
    </row>
    <row r="3960" spans="1:24" x14ac:dyDescent="0.4">
      <c r="A3960">
        <v>103959</v>
      </c>
      <c r="B3960" s="5">
        <v>46014.757638888892</v>
      </c>
      <c r="C3960" s="3" t="str">
        <f>TEXT(Sales_Data[[#This Row],[OrderDate]],"mmmm")</f>
        <v>December</v>
      </c>
      <c r="D3960" s="3" t="str">
        <f t="shared" si="122"/>
        <v>2025</v>
      </c>
      <c r="E3960" t="s">
        <v>50</v>
      </c>
      <c r="F3960" t="s">
        <v>40</v>
      </c>
      <c r="G3960" t="s">
        <v>15</v>
      </c>
      <c r="H3960" t="s">
        <v>20</v>
      </c>
      <c r="I3960" t="s">
        <v>100</v>
      </c>
      <c r="J3960">
        <v>87</v>
      </c>
      <c r="K3960">
        <v>1500</v>
      </c>
      <c r="L3960" s="7">
        <f>Sales_Data[[#This Row],[OrderQuantity]] *Sales_Data[[#This Row],[UnitPrice]]</f>
        <v>130500</v>
      </c>
      <c r="M3960" s="7">
        <f>Sales_Data[[#This Row],[UnitPrice]]-Sales_Data[[#This Row],[UnitCost]]</f>
        <v>700</v>
      </c>
      <c r="N3960" s="7">
        <f>Sales_Data[[#This Row],[Gross Revenue]]-Sales_Data[[#This Row],[Discount Amount ]]</f>
        <v>129800</v>
      </c>
      <c r="O3960" s="7">
        <f>Sales_Data[[#This Row],[OrderQuantity]] *Sales_Data[[#This Row],[UnitCost]]</f>
        <v>69600</v>
      </c>
      <c r="P3960" s="7">
        <f>Sales_Data[[#This Row],[ItemCost]] +Sales_Data[[#This Row],[ShippingCost]]</f>
        <v>70362.509999999995</v>
      </c>
      <c r="Q3960" s="7">
        <f>Sales_Data[[#This Row],[Gross Revenue]]-Sales_Data[[#This Row],[TotalFinancialCost]]</f>
        <v>60137.490000000005</v>
      </c>
      <c r="R3960" s="7">
        <f>Sales_Data[[#This Row],[Actul Bill Amount]]-Sales_Data[[#This Row],[ShippingCost]]</f>
        <v>129037.49</v>
      </c>
      <c r="S3960">
        <v>386</v>
      </c>
      <c r="T3960">
        <v>762.51</v>
      </c>
      <c r="U3960" t="s">
        <v>52</v>
      </c>
      <c r="V3960">
        <v>800</v>
      </c>
      <c r="W3960" t="s">
        <v>22</v>
      </c>
      <c r="X3960" t="str">
        <f t="shared" si="123"/>
        <v>Nagpur</v>
      </c>
    </row>
    <row r="3961" spans="1:24" x14ac:dyDescent="0.4">
      <c r="A3961">
        <v>103960</v>
      </c>
      <c r="B3961" s="5">
        <v>45746.844444444447</v>
      </c>
      <c r="C3961" s="3" t="str">
        <f>TEXT(Sales_Data[[#This Row],[OrderDate]],"mmmm")</f>
        <v>March</v>
      </c>
      <c r="D3961" s="3" t="str">
        <f t="shared" si="122"/>
        <v>2025</v>
      </c>
      <c r="E3961" t="s">
        <v>13</v>
      </c>
      <c r="F3961" t="s">
        <v>43</v>
      </c>
      <c r="G3961" t="s">
        <v>15</v>
      </c>
      <c r="H3961" t="s">
        <v>16</v>
      </c>
      <c r="I3961" t="s">
        <v>100</v>
      </c>
      <c r="J3961">
        <v>38</v>
      </c>
      <c r="K3961">
        <v>2800</v>
      </c>
      <c r="L3961" s="7">
        <f>Sales_Data[[#This Row],[OrderQuantity]] *Sales_Data[[#This Row],[UnitPrice]]</f>
        <v>106400</v>
      </c>
      <c r="M3961" s="7">
        <f>Sales_Data[[#This Row],[UnitPrice]]-Sales_Data[[#This Row],[UnitCost]]</f>
        <v>1300</v>
      </c>
      <c r="N3961" s="7">
        <f>Sales_Data[[#This Row],[Gross Revenue]]-Sales_Data[[#This Row],[Discount Amount ]]</f>
        <v>105100</v>
      </c>
      <c r="O3961" s="7">
        <f>Sales_Data[[#This Row],[OrderQuantity]] *Sales_Data[[#This Row],[UnitCost]]</f>
        <v>57000</v>
      </c>
      <c r="P3961" s="7">
        <f>Sales_Data[[#This Row],[ItemCost]] +Sales_Data[[#This Row],[ShippingCost]]</f>
        <v>57351.81</v>
      </c>
      <c r="Q3961" s="7">
        <f>Sales_Data[[#This Row],[Gross Revenue]]-Sales_Data[[#This Row],[TotalFinancialCost]]</f>
        <v>49048.19</v>
      </c>
      <c r="R3961" s="7">
        <f>Sales_Data[[#This Row],[Actul Bill Amount]]-Sales_Data[[#This Row],[ShippingCost]]</f>
        <v>104748.19</v>
      </c>
      <c r="S3961">
        <v>1159</v>
      </c>
      <c r="T3961">
        <v>351.81</v>
      </c>
      <c r="U3961" t="s">
        <v>61</v>
      </c>
      <c r="V3961">
        <v>1500</v>
      </c>
      <c r="W3961" t="s">
        <v>18</v>
      </c>
      <c r="X3961" t="str">
        <f t="shared" si="123"/>
        <v>Bengaluru</v>
      </c>
    </row>
    <row r="3962" spans="1:24" x14ac:dyDescent="0.4">
      <c r="A3962">
        <v>103961</v>
      </c>
      <c r="B3962" s="5">
        <v>45931.706250000003</v>
      </c>
      <c r="C3962" s="3" t="str">
        <f>TEXT(Sales_Data[[#This Row],[OrderDate]],"mmmm")</f>
        <v>October</v>
      </c>
      <c r="D3962" s="3" t="str">
        <f t="shared" si="122"/>
        <v>2025</v>
      </c>
      <c r="E3962" t="s">
        <v>13</v>
      </c>
      <c r="F3962" t="s">
        <v>35</v>
      </c>
      <c r="G3962" t="s">
        <v>29</v>
      </c>
      <c r="H3962" t="s">
        <v>16</v>
      </c>
      <c r="I3962" t="s">
        <v>100</v>
      </c>
      <c r="J3962">
        <v>95</v>
      </c>
      <c r="K3962">
        <v>8500</v>
      </c>
      <c r="L3962" s="7">
        <f>Sales_Data[[#This Row],[OrderQuantity]] *Sales_Data[[#This Row],[UnitPrice]]</f>
        <v>807500</v>
      </c>
      <c r="M3962" s="7">
        <f>Sales_Data[[#This Row],[UnitPrice]]-Sales_Data[[#This Row],[UnitCost]]</f>
        <v>3000</v>
      </c>
      <c r="N3962" s="7">
        <f>Sales_Data[[#This Row],[Gross Revenue]]-Sales_Data[[#This Row],[Discount Amount ]]</f>
        <v>804500</v>
      </c>
      <c r="O3962" s="7">
        <f>Sales_Data[[#This Row],[OrderQuantity]] *Sales_Data[[#This Row],[UnitCost]]</f>
        <v>522500</v>
      </c>
      <c r="P3962" s="7">
        <f>Sales_Data[[#This Row],[ItemCost]] +Sales_Data[[#This Row],[ShippingCost]]</f>
        <v>522923.19</v>
      </c>
      <c r="Q3962" s="7">
        <f>Sales_Data[[#This Row],[Gross Revenue]]-Sales_Data[[#This Row],[TotalFinancialCost]]</f>
        <v>284576.81</v>
      </c>
      <c r="R3962" s="7">
        <f>Sales_Data[[#This Row],[Actul Bill Amount]]-Sales_Data[[#This Row],[ShippingCost]]</f>
        <v>804076.81</v>
      </c>
      <c r="S3962">
        <v>553</v>
      </c>
      <c r="T3962">
        <v>423.19</v>
      </c>
      <c r="U3962" t="s">
        <v>49</v>
      </c>
      <c r="V3962">
        <v>5500</v>
      </c>
      <c r="W3962" t="s">
        <v>18</v>
      </c>
      <c r="X3962" t="str">
        <f t="shared" si="123"/>
        <v>Bengaluru</v>
      </c>
    </row>
    <row r="3963" spans="1:24" x14ac:dyDescent="0.4">
      <c r="A3963">
        <v>103962</v>
      </c>
      <c r="B3963" s="5">
        <v>45676.568749999999</v>
      </c>
      <c r="C3963" s="3" t="str">
        <f>TEXT(Sales_Data[[#This Row],[OrderDate]],"mmmm")</f>
        <v>January</v>
      </c>
      <c r="D3963" s="3" t="str">
        <f t="shared" si="122"/>
        <v>2025</v>
      </c>
      <c r="E3963" t="s">
        <v>39</v>
      </c>
      <c r="F3963" t="s">
        <v>40</v>
      </c>
      <c r="G3963" t="s">
        <v>29</v>
      </c>
      <c r="H3963" t="s">
        <v>16</v>
      </c>
      <c r="I3963" t="s">
        <v>100</v>
      </c>
      <c r="J3963">
        <v>14</v>
      </c>
      <c r="K3963">
        <v>1500</v>
      </c>
      <c r="L3963" s="7">
        <f>Sales_Data[[#This Row],[OrderQuantity]] *Sales_Data[[#This Row],[UnitPrice]]</f>
        <v>21000</v>
      </c>
      <c r="M3963" s="7">
        <f>Sales_Data[[#This Row],[UnitPrice]]-Sales_Data[[#This Row],[UnitCost]]</f>
        <v>700</v>
      </c>
      <c r="N3963" s="7">
        <f>Sales_Data[[#This Row],[Gross Revenue]]-Sales_Data[[#This Row],[Discount Amount ]]</f>
        <v>20300</v>
      </c>
      <c r="O3963" s="7">
        <f>Sales_Data[[#This Row],[OrderQuantity]] *Sales_Data[[#This Row],[UnitCost]]</f>
        <v>11200</v>
      </c>
      <c r="P3963" s="7">
        <f>Sales_Data[[#This Row],[ItemCost]] +Sales_Data[[#This Row],[ShippingCost]]</f>
        <v>12020.4</v>
      </c>
      <c r="Q3963" s="7">
        <f>Sales_Data[[#This Row],[Gross Revenue]]-Sales_Data[[#This Row],[TotalFinancialCost]]</f>
        <v>8979.6</v>
      </c>
      <c r="R3963" s="7">
        <f>Sales_Data[[#This Row],[Actul Bill Amount]]-Sales_Data[[#This Row],[ShippingCost]]</f>
        <v>19479.599999999999</v>
      </c>
      <c r="S3963">
        <v>912</v>
      </c>
      <c r="T3963">
        <v>820.4</v>
      </c>
      <c r="U3963" t="s">
        <v>52</v>
      </c>
      <c r="V3963">
        <v>800</v>
      </c>
      <c r="W3963" t="s">
        <v>18</v>
      </c>
      <c r="X3963" t="str">
        <f t="shared" si="123"/>
        <v>Bengaluru</v>
      </c>
    </row>
    <row r="3964" spans="1:24" x14ac:dyDescent="0.4">
      <c r="A3964">
        <v>103963</v>
      </c>
      <c r="B3964" s="5">
        <v>45968.28125</v>
      </c>
      <c r="C3964" s="3" t="str">
        <f>TEXT(Sales_Data[[#This Row],[OrderDate]],"mmmm")</f>
        <v>November</v>
      </c>
      <c r="D3964" s="3" t="str">
        <f t="shared" si="122"/>
        <v>2025</v>
      </c>
      <c r="E3964" t="s">
        <v>48</v>
      </c>
      <c r="F3964" t="s">
        <v>55</v>
      </c>
      <c r="G3964" t="s">
        <v>29</v>
      </c>
      <c r="H3964" t="s">
        <v>16</v>
      </c>
      <c r="I3964" t="s">
        <v>100</v>
      </c>
      <c r="J3964">
        <v>52</v>
      </c>
      <c r="K3964">
        <v>1200</v>
      </c>
      <c r="L3964" s="7">
        <f>Sales_Data[[#This Row],[OrderQuantity]] *Sales_Data[[#This Row],[UnitPrice]]</f>
        <v>62400</v>
      </c>
      <c r="M3964" s="7">
        <f>Sales_Data[[#This Row],[UnitPrice]]-Sales_Data[[#This Row],[UnitCost]]</f>
        <v>400</v>
      </c>
      <c r="N3964" s="7">
        <f>Sales_Data[[#This Row],[Gross Revenue]]-Sales_Data[[#This Row],[Discount Amount ]]</f>
        <v>62000</v>
      </c>
      <c r="O3964" s="7">
        <f>Sales_Data[[#This Row],[OrderQuantity]] *Sales_Data[[#This Row],[UnitCost]]</f>
        <v>41600</v>
      </c>
      <c r="P3964" s="7">
        <f>Sales_Data[[#This Row],[ItemCost]] +Sales_Data[[#This Row],[ShippingCost]]</f>
        <v>42553.55</v>
      </c>
      <c r="Q3964" s="7">
        <f>Sales_Data[[#This Row],[Gross Revenue]]-Sales_Data[[#This Row],[TotalFinancialCost]]</f>
        <v>19846.449999999997</v>
      </c>
      <c r="R3964" s="7">
        <f>Sales_Data[[#This Row],[Actul Bill Amount]]-Sales_Data[[#This Row],[ShippingCost]]</f>
        <v>61046.45</v>
      </c>
      <c r="S3964">
        <v>823</v>
      </c>
      <c r="T3964">
        <v>953.55</v>
      </c>
      <c r="U3964" t="s">
        <v>58</v>
      </c>
      <c r="V3964">
        <v>800</v>
      </c>
      <c r="W3964" t="s">
        <v>18</v>
      </c>
      <c r="X3964" t="str">
        <f t="shared" si="123"/>
        <v>Bengaluru</v>
      </c>
    </row>
    <row r="3965" spans="1:24" x14ac:dyDescent="0.4">
      <c r="A3965">
        <v>103964</v>
      </c>
      <c r="B3965" s="5">
        <v>46015.78402777778</v>
      </c>
      <c r="C3965" s="3" t="str">
        <f>TEXT(Sales_Data[[#This Row],[OrderDate]],"mmmm")</f>
        <v>December</v>
      </c>
      <c r="D3965" s="3" t="str">
        <f t="shared" si="122"/>
        <v>2025</v>
      </c>
      <c r="E3965" t="s">
        <v>42</v>
      </c>
      <c r="F3965" t="s">
        <v>46</v>
      </c>
      <c r="G3965" t="s">
        <v>29</v>
      </c>
      <c r="H3965" t="s">
        <v>32</v>
      </c>
      <c r="I3965" t="s">
        <v>100</v>
      </c>
      <c r="J3965">
        <v>78</v>
      </c>
      <c r="K3965">
        <v>4500</v>
      </c>
      <c r="L3965" s="7">
        <f>Sales_Data[[#This Row],[OrderQuantity]] *Sales_Data[[#This Row],[UnitPrice]]</f>
        <v>351000</v>
      </c>
      <c r="M3965" s="7">
        <f>Sales_Data[[#This Row],[UnitPrice]]-Sales_Data[[#This Row],[UnitCost]]</f>
        <v>1700</v>
      </c>
      <c r="N3965" s="7">
        <f>Sales_Data[[#This Row],[Gross Revenue]]-Sales_Data[[#This Row],[Discount Amount ]]</f>
        <v>349300</v>
      </c>
      <c r="O3965" s="7">
        <f>Sales_Data[[#This Row],[OrderQuantity]] *Sales_Data[[#This Row],[UnitCost]]</f>
        <v>218400</v>
      </c>
      <c r="P3965" s="7">
        <f>Sales_Data[[#This Row],[ItemCost]] +Sales_Data[[#This Row],[ShippingCost]]</f>
        <v>218911.65</v>
      </c>
      <c r="Q3965" s="7">
        <f>Sales_Data[[#This Row],[Gross Revenue]]-Sales_Data[[#This Row],[TotalFinancialCost]]</f>
        <v>132088.35</v>
      </c>
      <c r="R3965" s="7">
        <f>Sales_Data[[#This Row],[Actul Bill Amount]]-Sales_Data[[#This Row],[ShippingCost]]</f>
        <v>348788.35</v>
      </c>
      <c r="S3965">
        <v>1058</v>
      </c>
      <c r="T3965">
        <v>511.65</v>
      </c>
      <c r="U3965" t="s">
        <v>47</v>
      </c>
      <c r="V3965">
        <v>2800</v>
      </c>
      <c r="W3965" t="s">
        <v>33</v>
      </c>
      <c r="X3965" t="str">
        <f t="shared" si="123"/>
        <v>Delhi</v>
      </c>
    </row>
    <row r="3966" spans="1:24" x14ac:dyDescent="0.4">
      <c r="A3966">
        <v>103965</v>
      </c>
      <c r="B3966" s="5">
        <v>45811.44027777778</v>
      </c>
      <c r="C3966" s="3" t="str">
        <f>TEXT(Sales_Data[[#This Row],[OrderDate]],"mmmm")</f>
        <v>June</v>
      </c>
      <c r="D3966" s="3" t="str">
        <f t="shared" si="122"/>
        <v>2025</v>
      </c>
      <c r="E3966" t="s">
        <v>23</v>
      </c>
      <c r="F3966" t="s">
        <v>35</v>
      </c>
      <c r="G3966" t="s">
        <v>29</v>
      </c>
      <c r="H3966" t="s">
        <v>32</v>
      </c>
      <c r="I3966" t="s">
        <v>100</v>
      </c>
      <c r="J3966">
        <v>47</v>
      </c>
      <c r="K3966">
        <v>12000</v>
      </c>
      <c r="L3966" s="7">
        <f>Sales_Data[[#This Row],[OrderQuantity]] *Sales_Data[[#This Row],[UnitPrice]]</f>
        <v>564000</v>
      </c>
      <c r="M3966" s="7">
        <f>Sales_Data[[#This Row],[UnitPrice]]-Sales_Data[[#This Row],[UnitCost]]</f>
        <v>4000</v>
      </c>
      <c r="N3966" s="7">
        <f>Sales_Data[[#This Row],[Gross Revenue]]-Sales_Data[[#This Row],[Discount Amount ]]</f>
        <v>560000</v>
      </c>
      <c r="O3966" s="7">
        <f>Sales_Data[[#This Row],[OrderQuantity]] *Sales_Data[[#This Row],[UnitCost]]</f>
        <v>376000</v>
      </c>
      <c r="P3966" s="7">
        <f>Sales_Data[[#This Row],[ItemCost]] +Sales_Data[[#This Row],[ShippingCost]]</f>
        <v>377064.76</v>
      </c>
      <c r="Q3966" s="7">
        <f>Sales_Data[[#This Row],[Gross Revenue]]-Sales_Data[[#This Row],[TotalFinancialCost]]</f>
        <v>186935.24</v>
      </c>
      <c r="R3966" s="7">
        <f>Sales_Data[[#This Row],[Actul Bill Amount]]-Sales_Data[[#This Row],[ShippingCost]]</f>
        <v>558935.24</v>
      </c>
      <c r="S3966">
        <v>1183</v>
      </c>
      <c r="T3966">
        <v>1064.76</v>
      </c>
      <c r="U3966" t="s">
        <v>36</v>
      </c>
      <c r="V3966">
        <v>8000</v>
      </c>
      <c r="W3966" t="s">
        <v>33</v>
      </c>
      <c r="X3966" t="str">
        <f t="shared" si="123"/>
        <v>Delhi</v>
      </c>
    </row>
    <row r="3967" spans="1:24" x14ac:dyDescent="0.4">
      <c r="A3967">
        <v>103966</v>
      </c>
      <c r="B3967" s="5">
        <v>45917.712500000001</v>
      </c>
      <c r="C3967" s="3" t="str">
        <f>TEXT(Sales_Data[[#This Row],[OrderDate]],"mmmm")</f>
        <v>September</v>
      </c>
      <c r="D3967" s="3" t="str">
        <f t="shared" si="122"/>
        <v>2025</v>
      </c>
      <c r="E3967" t="s">
        <v>48</v>
      </c>
      <c r="F3967" t="s">
        <v>24</v>
      </c>
      <c r="G3967" t="s">
        <v>15</v>
      </c>
      <c r="H3967" t="s">
        <v>32</v>
      </c>
      <c r="I3967" t="s">
        <v>100</v>
      </c>
      <c r="J3967">
        <v>58</v>
      </c>
      <c r="K3967">
        <v>3500</v>
      </c>
      <c r="L3967" s="7">
        <f>Sales_Data[[#This Row],[OrderQuantity]] *Sales_Data[[#This Row],[UnitPrice]]</f>
        <v>203000</v>
      </c>
      <c r="M3967" s="7">
        <f>Sales_Data[[#This Row],[UnitPrice]]-Sales_Data[[#This Row],[UnitCost]]</f>
        <v>1300</v>
      </c>
      <c r="N3967" s="7">
        <f>Sales_Data[[#This Row],[Gross Revenue]]-Sales_Data[[#This Row],[Discount Amount ]]</f>
        <v>201700</v>
      </c>
      <c r="O3967" s="7">
        <f>Sales_Data[[#This Row],[OrderQuantity]] *Sales_Data[[#This Row],[UnitCost]]</f>
        <v>127600</v>
      </c>
      <c r="P3967" s="7">
        <f>Sales_Data[[#This Row],[ItemCost]] +Sales_Data[[#This Row],[ShippingCost]]</f>
        <v>128222.9</v>
      </c>
      <c r="Q3967" s="7">
        <f>Sales_Data[[#This Row],[Gross Revenue]]-Sales_Data[[#This Row],[TotalFinancialCost]]</f>
        <v>74777.100000000006</v>
      </c>
      <c r="R3967" s="7">
        <f>Sales_Data[[#This Row],[Actul Bill Amount]]-Sales_Data[[#This Row],[ShippingCost]]</f>
        <v>201077.1</v>
      </c>
      <c r="S3967">
        <v>759</v>
      </c>
      <c r="T3967">
        <v>622.9</v>
      </c>
      <c r="U3967" t="s">
        <v>59</v>
      </c>
      <c r="V3967">
        <v>2200</v>
      </c>
      <c r="W3967" t="s">
        <v>33</v>
      </c>
      <c r="X3967" t="str">
        <f t="shared" si="123"/>
        <v>Delhi</v>
      </c>
    </row>
    <row r="3968" spans="1:24" x14ac:dyDescent="0.4">
      <c r="A3968">
        <v>103967</v>
      </c>
      <c r="B3968" s="5">
        <v>45765.253472222219</v>
      </c>
      <c r="C3968" s="3" t="str">
        <f>TEXT(Sales_Data[[#This Row],[OrderDate]],"mmmm")</f>
        <v>April</v>
      </c>
      <c r="D3968" s="3" t="str">
        <f t="shared" si="122"/>
        <v>2025</v>
      </c>
      <c r="E3968" t="s">
        <v>50</v>
      </c>
      <c r="F3968" t="s">
        <v>40</v>
      </c>
      <c r="G3968" t="s">
        <v>29</v>
      </c>
      <c r="H3968" t="s">
        <v>25</v>
      </c>
      <c r="I3968" t="s">
        <v>100</v>
      </c>
      <c r="J3968">
        <v>14</v>
      </c>
      <c r="K3968">
        <v>5500</v>
      </c>
      <c r="L3968" s="7">
        <f>Sales_Data[[#This Row],[OrderQuantity]] *Sales_Data[[#This Row],[UnitPrice]]</f>
        <v>77000</v>
      </c>
      <c r="M3968" s="7">
        <f>Sales_Data[[#This Row],[UnitPrice]]-Sales_Data[[#This Row],[UnitCost]]</f>
        <v>2000</v>
      </c>
      <c r="N3968" s="7">
        <f>Sales_Data[[#This Row],[Gross Revenue]]-Sales_Data[[#This Row],[Discount Amount ]]</f>
        <v>75000</v>
      </c>
      <c r="O3968" s="7">
        <f>Sales_Data[[#This Row],[OrderQuantity]] *Sales_Data[[#This Row],[UnitCost]]</f>
        <v>49000</v>
      </c>
      <c r="P3968" s="7">
        <f>Sales_Data[[#This Row],[ItemCost]] +Sales_Data[[#This Row],[ShippingCost]]</f>
        <v>49643.360000000001</v>
      </c>
      <c r="Q3968" s="7">
        <f>Sales_Data[[#This Row],[Gross Revenue]]-Sales_Data[[#This Row],[TotalFinancialCost]]</f>
        <v>27356.639999999999</v>
      </c>
      <c r="R3968" s="7">
        <f>Sales_Data[[#This Row],[Actul Bill Amount]]-Sales_Data[[#This Row],[ShippingCost]]</f>
        <v>74356.639999999999</v>
      </c>
      <c r="S3968">
        <v>377</v>
      </c>
      <c r="T3968">
        <v>643.36</v>
      </c>
      <c r="U3968" t="s">
        <v>41</v>
      </c>
      <c r="V3968">
        <v>3500</v>
      </c>
      <c r="W3968" t="s">
        <v>27</v>
      </c>
      <c r="X3968" t="str">
        <f t="shared" si="123"/>
        <v>Mumbai</v>
      </c>
    </row>
    <row r="3969" spans="1:24" x14ac:dyDescent="0.4">
      <c r="A3969">
        <v>103968</v>
      </c>
      <c r="B3969" s="5">
        <v>45942.689583333333</v>
      </c>
      <c r="C3969" s="3" t="str">
        <f>TEXT(Sales_Data[[#This Row],[OrderDate]],"mmmm")</f>
        <v>October</v>
      </c>
      <c r="D3969" s="3" t="str">
        <f t="shared" si="122"/>
        <v>2025</v>
      </c>
      <c r="E3969" t="s">
        <v>42</v>
      </c>
      <c r="F3969" t="s">
        <v>55</v>
      </c>
      <c r="G3969" t="s">
        <v>15</v>
      </c>
      <c r="H3969" t="s">
        <v>16</v>
      </c>
      <c r="I3969" t="s">
        <v>100</v>
      </c>
      <c r="J3969">
        <v>44</v>
      </c>
      <c r="K3969">
        <v>600</v>
      </c>
      <c r="L3969" s="7">
        <f>Sales_Data[[#This Row],[OrderQuantity]] *Sales_Data[[#This Row],[UnitPrice]]</f>
        <v>26400</v>
      </c>
      <c r="M3969" s="7">
        <f>Sales_Data[[#This Row],[UnitPrice]]-Sales_Data[[#This Row],[UnitCost]]</f>
        <v>250</v>
      </c>
      <c r="N3969" s="7">
        <f>Sales_Data[[#This Row],[Gross Revenue]]-Sales_Data[[#This Row],[Discount Amount ]]</f>
        <v>26150</v>
      </c>
      <c r="O3969" s="7">
        <f>Sales_Data[[#This Row],[OrderQuantity]] *Sales_Data[[#This Row],[UnitCost]]</f>
        <v>15400</v>
      </c>
      <c r="P3969" s="7">
        <f>Sales_Data[[#This Row],[ItemCost]] +Sales_Data[[#This Row],[ShippingCost]]</f>
        <v>15641.36</v>
      </c>
      <c r="Q3969" s="7">
        <f>Sales_Data[[#This Row],[Gross Revenue]]-Sales_Data[[#This Row],[TotalFinancialCost]]</f>
        <v>10758.64</v>
      </c>
      <c r="R3969" s="7">
        <f>Sales_Data[[#This Row],[Actul Bill Amount]]-Sales_Data[[#This Row],[ShippingCost]]</f>
        <v>25908.639999999999</v>
      </c>
      <c r="S3969">
        <v>951</v>
      </c>
      <c r="T3969">
        <v>241.36</v>
      </c>
      <c r="U3969" t="s">
        <v>57</v>
      </c>
      <c r="V3969">
        <v>350</v>
      </c>
      <c r="W3969" t="s">
        <v>18</v>
      </c>
      <c r="X3969" t="str">
        <f t="shared" si="123"/>
        <v>Bengaluru</v>
      </c>
    </row>
    <row r="3970" spans="1:24" x14ac:dyDescent="0.4">
      <c r="A3970">
        <v>103969</v>
      </c>
      <c r="B3970" s="5">
        <v>45716.022916666669</v>
      </c>
      <c r="C3970" s="3" t="str">
        <f>TEXT(Sales_Data[[#This Row],[OrderDate]],"mmmm")</f>
        <v>February</v>
      </c>
      <c r="D3970" s="3" t="str">
        <f t="shared" ref="D3970:D4033" si="124">TEXT(B3970, "yyyy")</f>
        <v>2025</v>
      </c>
      <c r="E3970" t="s">
        <v>34</v>
      </c>
      <c r="F3970" t="s">
        <v>43</v>
      </c>
      <c r="G3970" t="s">
        <v>29</v>
      </c>
      <c r="H3970" t="s">
        <v>32</v>
      </c>
      <c r="I3970" t="s">
        <v>100</v>
      </c>
      <c r="J3970">
        <v>59</v>
      </c>
      <c r="K3970">
        <v>1800</v>
      </c>
      <c r="L3970" s="7">
        <f>Sales_Data[[#This Row],[OrderQuantity]] *Sales_Data[[#This Row],[UnitPrice]]</f>
        <v>106200</v>
      </c>
      <c r="M3970" s="7">
        <f>Sales_Data[[#This Row],[UnitPrice]]-Sales_Data[[#This Row],[UnitCost]]</f>
        <v>900</v>
      </c>
      <c r="N3970" s="7">
        <f>Sales_Data[[#This Row],[Gross Revenue]]-Sales_Data[[#This Row],[Discount Amount ]]</f>
        <v>105300</v>
      </c>
      <c r="O3970" s="7">
        <f>Sales_Data[[#This Row],[OrderQuantity]] *Sales_Data[[#This Row],[UnitCost]]</f>
        <v>53100</v>
      </c>
      <c r="P3970" s="7">
        <f>Sales_Data[[#This Row],[ItemCost]] +Sales_Data[[#This Row],[ShippingCost]]</f>
        <v>53975.22</v>
      </c>
      <c r="Q3970" s="7">
        <f>Sales_Data[[#This Row],[Gross Revenue]]-Sales_Data[[#This Row],[TotalFinancialCost]]</f>
        <v>52224.78</v>
      </c>
      <c r="R3970" s="7">
        <f>Sales_Data[[#This Row],[Actul Bill Amount]]-Sales_Data[[#This Row],[ShippingCost]]</f>
        <v>104424.78</v>
      </c>
      <c r="S3970">
        <v>815</v>
      </c>
      <c r="T3970">
        <v>875.22</v>
      </c>
      <c r="U3970" t="s">
        <v>51</v>
      </c>
      <c r="V3970">
        <v>900</v>
      </c>
      <c r="W3970" t="s">
        <v>33</v>
      </c>
      <c r="X3970" t="str">
        <f t="shared" ref="X3970:X4033" si="125">_xlfn.TEXTBEFORE(W3970, " ")</f>
        <v>Delhi</v>
      </c>
    </row>
    <row r="3971" spans="1:24" x14ac:dyDescent="0.4">
      <c r="A3971">
        <v>103970</v>
      </c>
      <c r="B3971" s="5">
        <v>45782.333333333336</v>
      </c>
      <c r="C3971" s="3" t="str">
        <f>TEXT(Sales_Data[[#This Row],[OrderDate]],"mmmm")</f>
        <v>May</v>
      </c>
      <c r="D3971" s="3" t="str">
        <f t="shared" si="124"/>
        <v>2025</v>
      </c>
      <c r="E3971" t="s">
        <v>50</v>
      </c>
      <c r="F3971" t="s">
        <v>40</v>
      </c>
      <c r="G3971" t="s">
        <v>29</v>
      </c>
      <c r="H3971" t="s">
        <v>16</v>
      </c>
      <c r="I3971" t="s">
        <v>100</v>
      </c>
      <c r="J3971">
        <v>12</v>
      </c>
      <c r="K3971">
        <v>1500</v>
      </c>
      <c r="L3971" s="7">
        <f>Sales_Data[[#This Row],[OrderQuantity]] *Sales_Data[[#This Row],[UnitPrice]]</f>
        <v>18000</v>
      </c>
      <c r="M3971" s="7">
        <f>Sales_Data[[#This Row],[UnitPrice]]-Sales_Data[[#This Row],[UnitCost]]</f>
        <v>700</v>
      </c>
      <c r="N3971" s="7">
        <f>Sales_Data[[#This Row],[Gross Revenue]]-Sales_Data[[#This Row],[Discount Amount ]]</f>
        <v>17300</v>
      </c>
      <c r="O3971" s="7">
        <f>Sales_Data[[#This Row],[OrderQuantity]] *Sales_Data[[#This Row],[UnitCost]]</f>
        <v>9600</v>
      </c>
      <c r="P3971" s="7">
        <f>Sales_Data[[#This Row],[ItemCost]] +Sales_Data[[#This Row],[ShippingCost]]</f>
        <v>10629.6</v>
      </c>
      <c r="Q3971" s="7">
        <f>Sales_Data[[#This Row],[Gross Revenue]]-Sales_Data[[#This Row],[TotalFinancialCost]]</f>
        <v>7370.4</v>
      </c>
      <c r="R3971" s="7">
        <f>Sales_Data[[#This Row],[Actul Bill Amount]]-Sales_Data[[#This Row],[ShippingCost]]</f>
        <v>16270.4</v>
      </c>
      <c r="S3971">
        <v>770</v>
      </c>
      <c r="T3971">
        <v>1029.5999999999999</v>
      </c>
      <c r="U3971" t="s">
        <v>52</v>
      </c>
      <c r="V3971">
        <v>800</v>
      </c>
      <c r="W3971" t="s">
        <v>18</v>
      </c>
      <c r="X3971" t="str">
        <f t="shared" si="125"/>
        <v>Bengaluru</v>
      </c>
    </row>
    <row r="3972" spans="1:24" x14ac:dyDescent="0.4">
      <c r="A3972">
        <v>103971</v>
      </c>
      <c r="B3972" s="5">
        <v>46011.26666666667</v>
      </c>
      <c r="C3972" s="3" t="str">
        <f>TEXT(Sales_Data[[#This Row],[OrderDate]],"mmmm")</f>
        <v>December</v>
      </c>
      <c r="D3972" s="3" t="str">
        <f t="shared" si="124"/>
        <v>2025</v>
      </c>
      <c r="E3972" t="s">
        <v>48</v>
      </c>
      <c r="F3972" t="s">
        <v>28</v>
      </c>
      <c r="G3972" t="s">
        <v>31</v>
      </c>
      <c r="H3972" t="s">
        <v>16</v>
      </c>
      <c r="I3972" t="s">
        <v>100</v>
      </c>
      <c r="J3972">
        <v>54</v>
      </c>
      <c r="K3972">
        <v>450</v>
      </c>
      <c r="L3972" s="7">
        <f>Sales_Data[[#This Row],[OrderQuantity]] *Sales_Data[[#This Row],[UnitPrice]]</f>
        <v>24300</v>
      </c>
      <c r="M3972" s="7">
        <f>Sales_Data[[#This Row],[UnitPrice]]-Sales_Data[[#This Row],[UnitCost]]</f>
        <v>250</v>
      </c>
      <c r="N3972" s="7">
        <f>Sales_Data[[#This Row],[Gross Revenue]]-Sales_Data[[#This Row],[Discount Amount ]]</f>
        <v>24050</v>
      </c>
      <c r="O3972" s="7">
        <f>Sales_Data[[#This Row],[OrderQuantity]] *Sales_Data[[#This Row],[UnitCost]]</f>
        <v>10800</v>
      </c>
      <c r="P3972" s="7">
        <f>Sales_Data[[#This Row],[ItemCost]] +Sales_Data[[#This Row],[ShippingCost]]</f>
        <v>11723.04</v>
      </c>
      <c r="Q3972" s="7">
        <f>Sales_Data[[#This Row],[Gross Revenue]]-Sales_Data[[#This Row],[TotalFinancialCost]]</f>
        <v>12576.96</v>
      </c>
      <c r="R3972" s="7">
        <f>Sales_Data[[#This Row],[Actul Bill Amount]]-Sales_Data[[#This Row],[ShippingCost]]</f>
        <v>23126.959999999999</v>
      </c>
      <c r="S3972">
        <v>725</v>
      </c>
      <c r="T3972">
        <v>923.04</v>
      </c>
      <c r="U3972" t="s">
        <v>30</v>
      </c>
      <c r="V3972">
        <v>200</v>
      </c>
      <c r="W3972" t="s">
        <v>18</v>
      </c>
      <c r="X3972" t="str">
        <f t="shared" si="125"/>
        <v>Bengaluru</v>
      </c>
    </row>
    <row r="3973" spans="1:24" x14ac:dyDescent="0.4">
      <c r="A3973">
        <v>103972</v>
      </c>
      <c r="B3973" s="5">
        <v>45930.575694444444</v>
      </c>
      <c r="C3973" s="3" t="str">
        <f>TEXT(Sales_Data[[#This Row],[OrderDate]],"mmmm")</f>
        <v>September</v>
      </c>
      <c r="D3973" s="3" t="str">
        <f t="shared" si="124"/>
        <v>2025</v>
      </c>
      <c r="E3973" t="s">
        <v>50</v>
      </c>
      <c r="F3973" t="s">
        <v>24</v>
      </c>
      <c r="G3973" t="s">
        <v>31</v>
      </c>
      <c r="H3973" t="s">
        <v>25</v>
      </c>
      <c r="I3973" t="s">
        <v>100</v>
      </c>
      <c r="J3973">
        <v>65</v>
      </c>
      <c r="K3973">
        <v>45000</v>
      </c>
      <c r="L3973" s="7">
        <f>Sales_Data[[#This Row],[OrderQuantity]] *Sales_Data[[#This Row],[UnitPrice]]</f>
        <v>2925000</v>
      </c>
      <c r="M3973" s="7">
        <f>Sales_Data[[#This Row],[UnitPrice]]-Sales_Data[[#This Row],[UnitCost]]</f>
        <v>13000</v>
      </c>
      <c r="N3973" s="7">
        <f>Sales_Data[[#This Row],[Gross Revenue]]-Sales_Data[[#This Row],[Discount Amount ]]</f>
        <v>2912000</v>
      </c>
      <c r="O3973" s="7">
        <f>Sales_Data[[#This Row],[OrderQuantity]] *Sales_Data[[#This Row],[UnitCost]]</f>
        <v>2080000</v>
      </c>
      <c r="P3973" s="7">
        <f>Sales_Data[[#This Row],[ItemCost]] +Sales_Data[[#This Row],[ShippingCost]]</f>
        <v>2080279.41</v>
      </c>
      <c r="Q3973" s="7">
        <f>Sales_Data[[#This Row],[Gross Revenue]]-Sales_Data[[#This Row],[TotalFinancialCost]]</f>
        <v>844720.59000000008</v>
      </c>
      <c r="R3973" s="7">
        <f>Sales_Data[[#This Row],[Actul Bill Amount]]-Sales_Data[[#This Row],[ShippingCost]]</f>
        <v>2911720.59</v>
      </c>
      <c r="S3973">
        <v>1154</v>
      </c>
      <c r="T3973">
        <v>279.41000000000003</v>
      </c>
      <c r="U3973" t="s">
        <v>26</v>
      </c>
      <c r="V3973">
        <v>32000</v>
      </c>
      <c r="W3973" t="s">
        <v>27</v>
      </c>
      <c r="X3973" t="str">
        <f t="shared" si="125"/>
        <v>Mumbai</v>
      </c>
    </row>
    <row r="3974" spans="1:24" x14ac:dyDescent="0.4">
      <c r="A3974">
        <v>103973</v>
      </c>
      <c r="B3974" s="5">
        <v>45764.661805555559</v>
      </c>
      <c r="C3974" s="3" t="str">
        <f>TEXT(Sales_Data[[#This Row],[OrderDate]],"mmmm")</f>
        <v>April</v>
      </c>
      <c r="D3974" s="3" t="str">
        <f t="shared" si="124"/>
        <v>2025</v>
      </c>
      <c r="E3974" t="s">
        <v>13</v>
      </c>
      <c r="F3974" t="s">
        <v>24</v>
      </c>
      <c r="G3974" t="s">
        <v>15</v>
      </c>
      <c r="H3974" t="s">
        <v>20</v>
      </c>
      <c r="I3974" t="s">
        <v>100</v>
      </c>
      <c r="J3974">
        <v>25</v>
      </c>
      <c r="K3974">
        <v>3500</v>
      </c>
      <c r="L3974" s="7">
        <f>Sales_Data[[#This Row],[OrderQuantity]] *Sales_Data[[#This Row],[UnitPrice]]</f>
        <v>87500</v>
      </c>
      <c r="M3974" s="7">
        <f>Sales_Data[[#This Row],[UnitPrice]]-Sales_Data[[#This Row],[UnitCost]]</f>
        <v>1300</v>
      </c>
      <c r="N3974" s="7">
        <f>Sales_Data[[#This Row],[Gross Revenue]]-Sales_Data[[#This Row],[Discount Amount ]]</f>
        <v>86200</v>
      </c>
      <c r="O3974" s="7">
        <f>Sales_Data[[#This Row],[OrderQuantity]] *Sales_Data[[#This Row],[UnitCost]]</f>
        <v>55000</v>
      </c>
      <c r="P3974" s="7">
        <f>Sales_Data[[#This Row],[ItemCost]] +Sales_Data[[#This Row],[ShippingCost]]</f>
        <v>55267.39</v>
      </c>
      <c r="Q3974" s="7">
        <f>Sales_Data[[#This Row],[Gross Revenue]]-Sales_Data[[#This Row],[TotalFinancialCost]]</f>
        <v>32232.61</v>
      </c>
      <c r="R3974" s="7">
        <f>Sales_Data[[#This Row],[Actul Bill Amount]]-Sales_Data[[#This Row],[ShippingCost]]</f>
        <v>85932.61</v>
      </c>
      <c r="S3974">
        <v>740</v>
      </c>
      <c r="T3974">
        <v>267.39</v>
      </c>
      <c r="U3974" t="s">
        <v>59</v>
      </c>
      <c r="V3974">
        <v>2200</v>
      </c>
      <c r="W3974" t="s">
        <v>22</v>
      </c>
      <c r="X3974" t="str">
        <f t="shared" si="125"/>
        <v>Nagpur</v>
      </c>
    </row>
    <row r="3975" spans="1:24" x14ac:dyDescent="0.4">
      <c r="A3975">
        <v>103974</v>
      </c>
      <c r="B3975" s="5">
        <v>45956.097222222219</v>
      </c>
      <c r="C3975" s="3" t="str">
        <f>TEXT(Sales_Data[[#This Row],[OrderDate]],"mmmm")</f>
        <v>October</v>
      </c>
      <c r="D3975" s="3" t="str">
        <f t="shared" si="124"/>
        <v>2025</v>
      </c>
      <c r="E3975" t="s">
        <v>19</v>
      </c>
      <c r="F3975" t="s">
        <v>43</v>
      </c>
      <c r="G3975" t="s">
        <v>29</v>
      </c>
      <c r="H3975" t="s">
        <v>20</v>
      </c>
      <c r="I3975" t="s">
        <v>100</v>
      </c>
      <c r="J3975">
        <v>58</v>
      </c>
      <c r="K3975">
        <v>1800</v>
      </c>
      <c r="L3975" s="7">
        <f>Sales_Data[[#This Row],[OrderQuantity]] *Sales_Data[[#This Row],[UnitPrice]]</f>
        <v>104400</v>
      </c>
      <c r="M3975" s="7">
        <f>Sales_Data[[#This Row],[UnitPrice]]-Sales_Data[[#This Row],[UnitCost]]</f>
        <v>900</v>
      </c>
      <c r="N3975" s="7">
        <f>Sales_Data[[#This Row],[Gross Revenue]]-Sales_Data[[#This Row],[Discount Amount ]]</f>
        <v>103500</v>
      </c>
      <c r="O3975" s="7">
        <f>Sales_Data[[#This Row],[OrderQuantity]] *Sales_Data[[#This Row],[UnitCost]]</f>
        <v>52200</v>
      </c>
      <c r="P3975" s="7">
        <f>Sales_Data[[#This Row],[ItemCost]] +Sales_Data[[#This Row],[ShippingCost]]</f>
        <v>53025.36</v>
      </c>
      <c r="Q3975" s="7">
        <f>Sales_Data[[#This Row],[Gross Revenue]]-Sales_Data[[#This Row],[TotalFinancialCost]]</f>
        <v>51374.64</v>
      </c>
      <c r="R3975" s="7">
        <f>Sales_Data[[#This Row],[Actul Bill Amount]]-Sales_Data[[#This Row],[ShippingCost]]</f>
        <v>102674.64</v>
      </c>
      <c r="S3975">
        <v>674</v>
      </c>
      <c r="T3975">
        <v>825.36</v>
      </c>
      <c r="U3975" t="s">
        <v>51</v>
      </c>
      <c r="V3975">
        <v>900</v>
      </c>
      <c r="W3975" t="s">
        <v>22</v>
      </c>
      <c r="X3975" t="str">
        <f t="shared" si="125"/>
        <v>Nagpur</v>
      </c>
    </row>
    <row r="3976" spans="1:24" x14ac:dyDescent="0.4">
      <c r="A3976">
        <v>103975</v>
      </c>
      <c r="B3976" s="5">
        <v>45902.643055555556</v>
      </c>
      <c r="C3976" s="3" t="str">
        <f>TEXT(Sales_Data[[#This Row],[OrderDate]],"mmmm")</f>
        <v>September</v>
      </c>
      <c r="D3976" s="3" t="str">
        <f t="shared" si="124"/>
        <v>2025</v>
      </c>
      <c r="E3976" t="s">
        <v>50</v>
      </c>
      <c r="F3976" t="s">
        <v>55</v>
      </c>
      <c r="G3976" t="s">
        <v>31</v>
      </c>
      <c r="H3976" t="s">
        <v>16</v>
      </c>
      <c r="I3976" t="s">
        <v>100</v>
      </c>
      <c r="J3976">
        <v>82</v>
      </c>
      <c r="K3976">
        <v>600</v>
      </c>
      <c r="L3976" s="7">
        <f>Sales_Data[[#This Row],[OrderQuantity]] *Sales_Data[[#This Row],[UnitPrice]]</f>
        <v>49200</v>
      </c>
      <c r="M3976" s="7">
        <f>Sales_Data[[#This Row],[UnitPrice]]-Sales_Data[[#This Row],[UnitCost]]</f>
        <v>250</v>
      </c>
      <c r="N3976" s="7">
        <f>Sales_Data[[#This Row],[Gross Revenue]]-Sales_Data[[#This Row],[Discount Amount ]]</f>
        <v>48950</v>
      </c>
      <c r="O3976" s="7">
        <f>Sales_Data[[#This Row],[OrderQuantity]] *Sales_Data[[#This Row],[UnitCost]]</f>
        <v>28700</v>
      </c>
      <c r="P3976" s="7">
        <f>Sales_Data[[#This Row],[ItemCost]] +Sales_Data[[#This Row],[ShippingCost]]</f>
        <v>31263.95</v>
      </c>
      <c r="Q3976" s="7">
        <f>Sales_Data[[#This Row],[Gross Revenue]]-Sales_Data[[#This Row],[TotalFinancialCost]]</f>
        <v>17936.05</v>
      </c>
      <c r="R3976" s="7">
        <f>Sales_Data[[#This Row],[Actul Bill Amount]]-Sales_Data[[#This Row],[ShippingCost]]</f>
        <v>46386.05</v>
      </c>
      <c r="S3976">
        <v>587</v>
      </c>
      <c r="T3976">
        <v>2563.9499999999998</v>
      </c>
      <c r="U3976" t="s">
        <v>57</v>
      </c>
      <c r="V3976">
        <v>350</v>
      </c>
      <c r="W3976" t="s">
        <v>18</v>
      </c>
      <c r="X3976" t="str">
        <f t="shared" si="125"/>
        <v>Bengaluru</v>
      </c>
    </row>
    <row r="3977" spans="1:24" x14ac:dyDescent="0.4">
      <c r="A3977">
        <v>103976</v>
      </c>
      <c r="B3977" s="5">
        <v>45993.852777777778</v>
      </c>
      <c r="C3977" s="3" t="str">
        <f>TEXT(Sales_Data[[#This Row],[OrderDate]],"mmmm")</f>
        <v>December</v>
      </c>
      <c r="D3977" s="3" t="str">
        <f t="shared" si="124"/>
        <v>2025</v>
      </c>
      <c r="E3977" t="s">
        <v>42</v>
      </c>
      <c r="F3977" t="s">
        <v>24</v>
      </c>
      <c r="G3977" t="s">
        <v>29</v>
      </c>
      <c r="H3977" t="s">
        <v>16</v>
      </c>
      <c r="I3977" t="s">
        <v>100</v>
      </c>
      <c r="J3977">
        <v>43</v>
      </c>
      <c r="K3977">
        <v>3500</v>
      </c>
      <c r="L3977" s="7">
        <f>Sales_Data[[#This Row],[OrderQuantity]] *Sales_Data[[#This Row],[UnitPrice]]</f>
        <v>150500</v>
      </c>
      <c r="M3977" s="7">
        <f>Sales_Data[[#This Row],[UnitPrice]]-Sales_Data[[#This Row],[UnitCost]]</f>
        <v>1300</v>
      </c>
      <c r="N3977" s="7">
        <f>Sales_Data[[#This Row],[Gross Revenue]]-Sales_Data[[#This Row],[Discount Amount ]]</f>
        <v>149200</v>
      </c>
      <c r="O3977" s="7">
        <f>Sales_Data[[#This Row],[OrderQuantity]] *Sales_Data[[#This Row],[UnitCost]]</f>
        <v>94600</v>
      </c>
      <c r="P3977" s="7">
        <f>Sales_Data[[#This Row],[ItemCost]] +Sales_Data[[#This Row],[ShippingCost]]</f>
        <v>95067.79</v>
      </c>
      <c r="Q3977" s="7">
        <f>Sales_Data[[#This Row],[Gross Revenue]]-Sales_Data[[#This Row],[TotalFinancialCost]]</f>
        <v>55432.210000000006</v>
      </c>
      <c r="R3977" s="7">
        <f>Sales_Data[[#This Row],[Actul Bill Amount]]-Sales_Data[[#This Row],[ShippingCost]]</f>
        <v>148732.21</v>
      </c>
      <c r="S3977">
        <v>737</v>
      </c>
      <c r="T3977">
        <v>467.79</v>
      </c>
      <c r="U3977" t="s">
        <v>59</v>
      </c>
      <c r="V3977">
        <v>2200</v>
      </c>
      <c r="W3977" t="s">
        <v>18</v>
      </c>
      <c r="X3977" t="str">
        <f t="shared" si="125"/>
        <v>Bengaluru</v>
      </c>
    </row>
    <row r="3978" spans="1:24" x14ac:dyDescent="0.4">
      <c r="A3978">
        <v>103977</v>
      </c>
      <c r="B3978" s="5">
        <v>45904.540277777778</v>
      </c>
      <c r="C3978" s="3" t="str">
        <f>TEXT(Sales_Data[[#This Row],[OrderDate]],"mmmm")</f>
        <v>September</v>
      </c>
      <c r="D3978" s="3" t="str">
        <f t="shared" si="124"/>
        <v>2025</v>
      </c>
      <c r="E3978" t="s">
        <v>19</v>
      </c>
      <c r="F3978" t="s">
        <v>24</v>
      </c>
      <c r="G3978" t="s">
        <v>15</v>
      </c>
      <c r="H3978" t="s">
        <v>25</v>
      </c>
      <c r="I3978" t="s">
        <v>100</v>
      </c>
      <c r="J3978">
        <v>50</v>
      </c>
      <c r="K3978">
        <v>3500</v>
      </c>
      <c r="L3978" s="7">
        <f>Sales_Data[[#This Row],[OrderQuantity]] *Sales_Data[[#This Row],[UnitPrice]]</f>
        <v>175000</v>
      </c>
      <c r="M3978" s="7">
        <f>Sales_Data[[#This Row],[UnitPrice]]-Sales_Data[[#This Row],[UnitCost]]</f>
        <v>1300</v>
      </c>
      <c r="N3978" s="7">
        <f>Sales_Data[[#This Row],[Gross Revenue]]-Sales_Data[[#This Row],[Discount Amount ]]</f>
        <v>173700</v>
      </c>
      <c r="O3978" s="7">
        <f>Sales_Data[[#This Row],[OrderQuantity]] *Sales_Data[[#This Row],[UnitCost]]</f>
        <v>110000</v>
      </c>
      <c r="P3978" s="7">
        <f>Sales_Data[[#This Row],[ItemCost]] +Sales_Data[[#This Row],[ShippingCost]]</f>
        <v>110688.38</v>
      </c>
      <c r="Q3978" s="7">
        <f>Sales_Data[[#This Row],[Gross Revenue]]-Sales_Data[[#This Row],[TotalFinancialCost]]</f>
        <v>64311.619999999995</v>
      </c>
      <c r="R3978" s="7">
        <f>Sales_Data[[#This Row],[Actul Bill Amount]]-Sales_Data[[#This Row],[ShippingCost]]</f>
        <v>173011.62</v>
      </c>
      <c r="S3978">
        <v>672</v>
      </c>
      <c r="T3978">
        <v>688.38</v>
      </c>
      <c r="U3978" t="s">
        <v>59</v>
      </c>
      <c r="V3978">
        <v>2200</v>
      </c>
      <c r="W3978" t="s">
        <v>27</v>
      </c>
      <c r="X3978" t="str">
        <f t="shared" si="125"/>
        <v>Mumbai</v>
      </c>
    </row>
    <row r="3979" spans="1:24" x14ac:dyDescent="0.4">
      <c r="A3979">
        <v>103978</v>
      </c>
      <c r="B3979" s="5">
        <v>45665.732638888891</v>
      </c>
      <c r="C3979" s="3" t="str">
        <f>TEXT(Sales_Data[[#This Row],[OrderDate]],"mmmm")</f>
        <v>January</v>
      </c>
      <c r="D3979" s="3" t="str">
        <f t="shared" si="124"/>
        <v>2025</v>
      </c>
      <c r="E3979" t="s">
        <v>50</v>
      </c>
      <c r="F3979" t="s">
        <v>46</v>
      </c>
      <c r="G3979" t="s">
        <v>15</v>
      </c>
      <c r="H3979" t="s">
        <v>20</v>
      </c>
      <c r="I3979" t="s">
        <v>100</v>
      </c>
      <c r="J3979">
        <v>59</v>
      </c>
      <c r="K3979">
        <v>15000</v>
      </c>
      <c r="L3979" s="7">
        <f>Sales_Data[[#This Row],[OrderQuantity]] *Sales_Data[[#This Row],[UnitPrice]]</f>
        <v>885000</v>
      </c>
      <c r="M3979" s="7">
        <f>Sales_Data[[#This Row],[UnitPrice]]-Sales_Data[[#This Row],[UnitCost]]</f>
        <v>5500</v>
      </c>
      <c r="N3979" s="7">
        <f>Sales_Data[[#This Row],[Gross Revenue]]-Sales_Data[[#This Row],[Discount Amount ]]</f>
        <v>879500</v>
      </c>
      <c r="O3979" s="7">
        <f>Sales_Data[[#This Row],[OrderQuantity]] *Sales_Data[[#This Row],[UnitCost]]</f>
        <v>560500</v>
      </c>
      <c r="P3979" s="7">
        <f>Sales_Data[[#This Row],[ItemCost]] +Sales_Data[[#This Row],[ShippingCost]]</f>
        <v>560985.09</v>
      </c>
      <c r="Q3979" s="7">
        <f>Sales_Data[[#This Row],[Gross Revenue]]-Sales_Data[[#This Row],[TotalFinancialCost]]</f>
        <v>324014.91000000003</v>
      </c>
      <c r="R3979" s="7">
        <f>Sales_Data[[#This Row],[Actul Bill Amount]]-Sales_Data[[#This Row],[ShippingCost]]</f>
        <v>879014.91</v>
      </c>
      <c r="S3979">
        <v>966</v>
      </c>
      <c r="T3979">
        <v>485.09</v>
      </c>
      <c r="U3979" t="s">
        <v>53</v>
      </c>
      <c r="V3979">
        <v>9500</v>
      </c>
      <c r="W3979" t="s">
        <v>22</v>
      </c>
      <c r="X3979" t="str">
        <f t="shared" si="125"/>
        <v>Nagpur</v>
      </c>
    </row>
    <row r="3980" spans="1:24" x14ac:dyDescent="0.4">
      <c r="A3980">
        <v>103979</v>
      </c>
      <c r="B3980" s="5">
        <v>45798.873611111114</v>
      </c>
      <c r="C3980" s="3" t="str">
        <f>TEXT(Sales_Data[[#This Row],[OrderDate]],"mmmm")</f>
        <v>May</v>
      </c>
      <c r="D3980" s="3" t="str">
        <f t="shared" si="124"/>
        <v>2025</v>
      </c>
      <c r="E3980" t="s">
        <v>39</v>
      </c>
      <c r="F3980" t="s">
        <v>40</v>
      </c>
      <c r="G3980" t="s">
        <v>31</v>
      </c>
      <c r="H3980" t="s">
        <v>25</v>
      </c>
      <c r="I3980" t="s">
        <v>100</v>
      </c>
      <c r="J3980">
        <v>1</v>
      </c>
      <c r="K3980">
        <v>1500</v>
      </c>
      <c r="L3980" s="7">
        <f>Sales_Data[[#This Row],[OrderQuantity]] *Sales_Data[[#This Row],[UnitPrice]]</f>
        <v>1500</v>
      </c>
      <c r="M3980" s="7">
        <f>Sales_Data[[#This Row],[UnitPrice]]-Sales_Data[[#This Row],[UnitCost]]</f>
        <v>700</v>
      </c>
      <c r="N3980" s="7">
        <f>Sales_Data[[#This Row],[Gross Revenue]]-Sales_Data[[#This Row],[Discount Amount ]]</f>
        <v>800</v>
      </c>
      <c r="O3980" s="7">
        <f>Sales_Data[[#This Row],[OrderQuantity]] *Sales_Data[[#This Row],[UnitCost]]</f>
        <v>800</v>
      </c>
      <c r="P3980" s="7">
        <f>Sales_Data[[#This Row],[ItemCost]] +Sales_Data[[#This Row],[ShippingCost]]</f>
        <v>1217.75</v>
      </c>
      <c r="Q3980" s="7">
        <f>Sales_Data[[#This Row],[Gross Revenue]]-Sales_Data[[#This Row],[TotalFinancialCost]]</f>
        <v>282.25</v>
      </c>
      <c r="R3980" s="7">
        <f>Sales_Data[[#This Row],[Actul Bill Amount]]-Sales_Data[[#This Row],[ShippingCost]]</f>
        <v>382.25</v>
      </c>
      <c r="S3980">
        <v>579</v>
      </c>
      <c r="T3980">
        <v>417.75</v>
      </c>
      <c r="U3980" t="s">
        <v>52</v>
      </c>
      <c r="V3980">
        <v>800</v>
      </c>
      <c r="W3980" t="s">
        <v>27</v>
      </c>
      <c r="X3980" t="str">
        <f t="shared" si="125"/>
        <v>Mumbai</v>
      </c>
    </row>
    <row r="3981" spans="1:24" x14ac:dyDescent="0.4">
      <c r="A3981">
        <v>103980</v>
      </c>
      <c r="B3981" s="5">
        <v>46019.34097222222</v>
      </c>
      <c r="C3981" s="3" t="str">
        <f>TEXT(Sales_Data[[#This Row],[OrderDate]],"mmmm")</f>
        <v>December</v>
      </c>
      <c r="D3981" s="3" t="str">
        <f t="shared" si="124"/>
        <v>2025</v>
      </c>
      <c r="E3981" t="s">
        <v>13</v>
      </c>
      <c r="F3981" t="s">
        <v>46</v>
      </c>
      <c r="G3981" t="s">
        <v>15</v>
      </c>
      <c r="H3981" t="s">
        <v>16</v>
      </c>
      <c r="I3981" t="s">
        <v>100</v>
      </c>
      <c r="J3981">
        <v>49</v>
      </c>
      <c r="K3981">
        <v>15000</v>
      </c>
      <c r="L3981" s="7">
        <f>Sales_Data[[#This Row],[OrderQuantity]] *Sales_Data[[#This Row],[UnitPrice]]</f>
        <v>735000</v>
      </c>
      <c r="M3981" s="7">
        <f>Sales_Data[[#This Row],[UnitPrice]]-Sales_Data[[#This Row],[UnitCost]]</f>
        <v>5500</v>
      </c>
      <c r="N3981" s="7">
        <f>Sales_Data[[#This Row],[Gross Revenue]]-Sales_Data[[#This Row],[Discount Amount ]]</f>
        <v>729500</v>
      </c>
      <c r="O3981" s="7">
        <f>Sales_Data[[#This Row],[OrderQuantity]] *Sales_Data[[#This Row],[UnitCost]]</f>
        <v>465500</v>
      </c>
      <c r="P3981" s="7">
        <f>Sales_Data[[#This Row],[ItemCost]] +Sales_Data[[#This Row],[ShippingCost]]</f>
        <v>465788.06</v>
      </c>
      <c r="Q3981" s="7">
        <f>Sales_Data[[#This Row],[Gross Revenue]]-Sales_Data[[#This Row],[TotalFinancialCost]]</f>
        <v>269211.94</v>
      </c>
      <c r="R3981" s="7">
        <f>Sales_Data[[#This Row],[Actul Bill Amount]]-Sales_Data[[#This Row],[ShippingCost]]</f>
        <v>729211.94</v>
      </c>
      <c r="S3981">
        <v>947</v>
      </c>
      <c r="T3981">
        <v>288.06</v>
      </c>
      <c r="U3981" t="s">
        <v>53</v>
      </c>
      <c r="V3981">
        <v>9500</v>
      </c>
      <c r="W3981" t="s">
        <v>18</v>
      </c>
      <c r="X3981" t="str">
        <f t="shared" si="125"/>
        <v>Bengaluru</v>
      </c>
    </row>
    <row r="3982" spans="1:24" x14ac:dyDescent="0.4">
      <c r="A3982">
        <v>103981</v>
      </c>
      <c r="B3982" s="5">
        <v>45665.186805555553</v>
      </c>
      <c r="C3982" s="3" t="str">
        <f>TEXT(Sales_Data[[#This Row],[OrderDate]],"mmmm")</f>
        <v>January</v>
      </c>
      <c r="D3982" s="3" t="str">
        <f t="shared" si="124"/>
        <v>2025</v>
      </c>
      <c r="E3982" t="s">
        <v>34</v>
      </c>
      <c r="F3982" t="s">
        <v>28</v>
      </c>
      <c r="G3982" t="s">
        <v>15</v>
      </c>
      <c r="H3982" t="s">
        <v>16</v>
      </c>
      <c r="I3982" t="s">
        <v>100</v>
      </c>
      <c r="J3982">
        <v>80</v>
      </c>
      <c r="K3982">
        <v>2500</v>
      </c>
      <c r="L3982" s="7">
        <f>Sales_Data[[#This Row],[OrderQuantity]] *Sales_Data[[#This Row],[UnitPrice]]</f>
        <v>200000</v>
      </c>
      <c r="M3982" s="7">
        <f>Sales_Data[[#This Row],[UnitPrice]]-Sales_Data[[#This Row],[UnitCost]]</f>
        <v>1000</v>
      </c>
      <c r="N3982" s="7">
        <f>Sales_Data[[#This Row],[Gross Revenue]]-Sales_Data[[#This Row],[Discount Amount ]]</f>
        <v>199000</v>
      </c>
      <c r="O3982" s="7">
        <f>Sales_Data[[#This Row],[OrderQuantity]] *Sales_Data[[#This Row],[UnitCost]]</f>
        <v>120000</v>
      </c>
      <c r="P3982" s="7">
        <f>Sales_Data[[#This Row],[ItemCost]] +Sales_Data[[#This Row],[ShippingCost]]</f>
        <v>120729.9</v>
      </c>
      <c r="Q3982" s="7">
        <f>Sales_Data[[#This Row],[Gross Revenue]]-Sales_Data[[#This Row],[TotalFinancialCost]]</f>
        <v>79270.100000000006</v>
      </c>
      <c r="R3982" s="7">
        <f>Sales_Data[[#This Row],[Actul Bill Amount]]-Sales_Data[[#This Row],[ShippingCost]]</f>
        <v>198270.1</v>
      </c>
      <c r="S3982">
        <v>399</v>
      </c>
      <c r="T3982">
        <v>729.9</v>
      </c>
      <c r="U3982" t="s">
        <v>54</v>
      </c>
      <c r="V3982">
        <v>1500</v>
      </c>
      <c r="W3982" t="s">
        <v>18</v>
      </c>
      <c r="X3982" t="str">
        <f t="shared" si="125"/>
        <v>Bengaluru</v>
      </c>
    </row>
    <row r="3983" spans="1:24" x14ac:dyDescent="0.4">
      <c r="A3983">
        <v>103982</v>
      </c>
      <c r="B3983" s="5">
        <v>46009.502083333333</v>
      </c>
      <c r="C3983" s="3" t="str">
        <f>TEXT(Sales_Data[[#This Row],[OrderDate]],"mmmm")</f>
        <v>December</v>
      </c>
      <c r="D3983" s="3" t="str">
        <f t="shared" si="124"/>
        <v>2025</v>
      </c>
      <c r="E3983" t="s">
        <v>23</v>
      </c>
      <c r="F3983" t="s">
        <v>40</v>
      </c>
      <c r="G3983" t="s">
        <v>31</v>
      </c>
      <c r="H3983" t="s">
        <v>25</v>
      </c>
      <c r="I3983" t="s">
        <v>100</v>
      </c>
      <c r="J3983">
        <v>54</v>
      </c>
      <c r="K3983">
        <v>5500</v>
      </c>
      <c r="L3983" s="7">
        <f>Sales_Data[[#This Row],[OrderQuantity]] *Sales_Data[[#This Row],[UnitPrice]]</f>
        <v>297000</v>
      </c>
      <c r="M3983" s="7">
        <f>Sales_Data[[#This Row],[UnitPrice]]-Sales_Data[[#This Row],[UnitCost]]</f>
        <v>2000</v>
      </c>
      <c r="N3983" s="7">
        <f>Sales_Data[[#This Row],[Gross Revenue]]-Sales_Data[[#This Row],[Discount Amount ]]</f>
        <v>295000</v>
      </c>
      <c r="O3983" s="7">
        <f>Sales_Data[[#This Row],[OrderQuantity]] *Sales_Data[[#This Row],[UnitCost]]</f>
        <v>189000</v>
      </c>
      <c r="P3983" s="7">
        <f>Sales_Data[[#This Row],[ItemCost]] +Sales_Data[[#This Row],[ShippingCost]]</f>
        <v>189501.95</v>
      </c>
      <c r="Q3983" s="7">
        <f>Sales_Data[[#This Row],[Gross Revenue]]-Sales_Data[[#This Row],[TotalFinancialCost]]</f>
        <v>107498.04999999999</v>
      </c>
      <c r="R3983" s="7">
        <f>Sales_Data[[#This Row],[Actul Bill Amount]]-Sales_Data[[#This Row],[ShippingCost]]</f>
        <v>294498.05</v>
      </c>
      <c r="S3983">
        <v>1041</v>
      </c>
      <c r="T3983">
        <v>501.95</v>
      </c>
      <c r="U3983" t="s">
        <v>41</v>
      </c>
      <c r="V3983">
        <v>3500</v>
      </c>
      <c r="W3983" t="s">
        <v>27</v>
      </c>
      <c r="X3983" t="str">
        <f t="shared" si="125"/>
        <v>Mumbai</v>
      </c>
    </row>
    <row r="3984" spans="1:24" x14ac:dyDescent="0.4">
      <c r="A3984">
        <v>103983</v>
      </c>
      <c r="B3984" s="5">
        <v>45751.672222222223</v>
      </c>
      <c r="C3984" s="3" t="str">
        <f>TEXT(Sales_Data[[#This Row],[OrderDate]],"mmmm")</f>
        <v>April</v>
      </c>
      <c r="D3984" s="3" t="str">
        <f t="shared" si="124"/>
        <v>2025</v>
      </c>
      <c r="E3984" t="s">
        <v>23</v>
      </c>
      <c r="F3984" t="s">
        <v>43</v>
      </c>
      <c r="G3984" t="s">
        <v>15</v>
      </c>
      <c r="H3984" t="s">
        <v>20</v>
      </c>
      <c r="I3984" t="s">
        <v>100</v>
      </c>
      <c r="J3984">
        <v>52</v>
      </c>
      <c r="K3984">
        <v>2800</v>
      </c>
      <c r="L3984" s="7">
        <f>Sales_Data[[#This Row],[OrderQuantity]] *Sales_Data[[#This Row],[UnitPrice]]</f>
        <v>145600</v>
      </c>
      <c r="M3984" s="7">
        <f>Sales_Data[[#This Row],[UnitPrice]]-Sales_Data[[#This Row],[UnitCost]]</f>
        <v>1300</v>
      </c>
      <c r="N3984" s="7">
        <f>Sales_Data[[#This Row],[Gross Revenue]]-Sales_Data[[#This Row],[Discount Amount ]]</f>
        <v>144300</v>
      </c>
      <c r="O3984" s="7">
        <f>Sales_Data[[#This Row],[OrderQuantity]] *Sales_Data[[#This Row],[UnitCost]]</f>
        <v>78000</v>
      </c>
      <c r="P3984" s="7">
        <f>Sales_Data[[#This Row],[ItemCost]] +Sales_Data[[#This Row],[ShippingCost]]</f>
        <v>78605.509999999995</v>
      </c>
      <c r="Q3984" s="7">
        <f>Sales_Data[[#This Row],[Gross Revenue]]-Sales_Data[[#This Row],[TotalFinancialCost]]</f>
        <v>66994.490000000005</v>
      </c>
      <c r="R3984" s="7">
        <f>Sales_Data[[#This Row],[Actul Bill Amount]]-Sales_Data[[#This Row],[ShippingCost]]</f>
        <v>143694.49</v>
      </c>
      <c r="S3984">
        <v>1077</v>
      </c>
      <c r="T3984">
        <v>605.51</v>
      </c>
      <c r="U3984" t="s">
        <v>61</v>
      </c>
      <c r="V3984">
        <v>1500</v>
      </c>
      <c r="W3984" t="s">
        <v>22</v>
      </c>
      <c r="X3984" t="str">
        <f t="shared" si="125"/>
        <v>Nagpur</v>
      </c>
    </row>
    <row r="3985" spans="1:24" x14ac:dyDescent="0.4">
      <c r="A3985">
        <v>103984</v>
      </c>
      <c r="B3985" s="5">
        <v>45978.989583333336</v>
      </c>
      <c r="C3985" s="3" t="str">
        <f>TEXT(Sales_Data[[#This Row],[OrderDate]],"mmmm")</f>
        <v>November</v>
      </c>
      <c r="D3985" s="3" t="str">
        <f t="shared" si="124"/>
        <v>2025</v>
      </c>
      <c r="E3985" t="s">
        <v>13</v>
      </c>
      <c r="F3985" t="s">
        <v>55</v>
      </c>
      <c r="G3985" t="s">
        <v>29</v>
      </c>
      <c r="H3985" t="s">
        <v>20</v>
      </c>
      <c r="I3985" t="s">
        <v>100</v>
      </c>
      <c r="J3985">
        <v>14</v>
      </c>
      <c r="K3985">
        <v>600</v>
      </c>
      <c r="L3985" s="7">
        <f>Sales_Data[[#This Row],[OrderQuantity]] *Sales_Data[[#This Row],[UnitPrice]]</f>
        <v>8400</v>
      </c>
      <c r="M3985" s="7">
        <f>Sales_Data[[#This Row],[UnitPrice]]-Sales_Data[[#This Row],[UnitCost]]</f>
        <v>250</v>
      </c>
      <c r="N3985" s="7">
        <f>Sales_Data[[#This Row],[Gross Revenue]]-Sales_Data[[#This Row],[Discount Amount ]]</f>
        <v>8150</v>
      </c>
      <c r="O3985" s="7">
        <f>Sales_Data[[#This Row],[OrderQuantity]] *Sales_Data[[#This Row],[UnitCost]]</f>
        <v>4900</v>
      </c>
      <c r="P3985" s="7">
        <f>Sales_Data[[#This Row],[ItemCost]] +Sales_Data[[#This Row],[ShippingCost]]</f>
        <v>5137</v>
      </c>
      <c r="Q3985" s="7">
        <f>Sales_Data[[#This Row],[Gross Revenue]]-Sales_Data[[#This Row],[TotalFinancialCost]]</f>
        <v>3263</v>
      </c>
      <c r="R3985" s="7">
        <f>Sales_Data[[#This Row],[Actul Bill Amount]]-Sales_Data[[#This Row],[ShippingCost]]</f>
        <v>7913</v>
      </c>
      <c r="S3985">
        <v>677</v>
      </c>
      <c r="T3985">
        <v>237</v>
      </c>
      <c r="U3985" t="s">
        <v>57</v>
      </c>
      <c r="V3985">
        <v>350</v>
      </c>
      <c r="W3985" t="s">
        <v>22</v>
      </c>
      <c r="X3985" t="str">
        <f t="shared" si="125"/>
        <v>Nagpur</v>
      </c>
    </row>
    <row r="3986" spans="1:24" x14ac:dyDescent="0.4">
      <c r="A3986">
        <v>103985</v>
      </c>
      <c r="B3986" s="5">
        <v>45696.59652777778</v>
      </c>
      <c r="C3986" s="3" t="str">
        <f>TEXT(Sales_Data[[#This Row],[OrderDate]],"mmmm")</f>
        <v>February</v>
      </c>
      <c r="D3986" s="3" t="str">
        <f t="shared" si="124"/>
        <v>2025</v>
      </c>
      <c r="E3986" t="s">
        <v>19</v>
      </c>
      <c r="F3986" t="s">
        <v>40</v>
      </c>
      <c r="G3986" t="s">
        <v>15</v>
      </c>
      <c r="H3986" t="s">
        <v>25</v>
      </c>
      <c r="I3986" t="s">
        <v>100</v>
      </c>
      <c r="J3986">
        <v>65</v>
      </c>
      <c r="K3986">
        <v>1500</v>
      </c>
      <c r="L3986" s="7">
        <f>Sales_Data[[#This Row],[OrderQuantity]] *Sales_Data[[#This Row],[UnitPrice]]</f>
        <v>97500</v>
      </c>
      <c r="M3986" s="7">
        <f>Sales_Data[[#This Row],[UnitPrice]]-Sales_Data[[#This Row],[UnitCost]]</f>
        <v>700</v>
      </c>
      <c r="N3986" s="7">
        <f>Sales_Data[[#This Row],[Gross Revenue]]-Sales_Data[[#This Row],[Discount Amount ]]</f>
        <v>96800</v>
      </c>
      <c r="O3986" s="7">
        <f>Sales_Data[[#This Row],[OrderQuantity]] *Sales_Data[[#This Row],[UnitCost]]</f>
        <v>52000</v>
      </c>
      <c r="P3986" s="7">
        <f>Sales_Data[[#This Row],[ItemCost]] +Sales_Data[[#This Row],[ShippingCost]]</f>
        <v>52491.74</v>
      </c>
      <c r="Q3986" s="7">
        <f>Sales_Data[[#This Row],[Gross Revenue]]-Sales_Data[[#This Row],[TotalFinancialCost]]</f>
        <v>45008.26</v>
      </c>
      <c r="R3986" s="7">
        <f>Sales_Data[[#This Row],[Actul Bill Amount]]-Sales_Data[[#This Row],[ShippingCost]]</f>
        <v>96308.26</v>
      </c>
      <c r="S3986">
        <v>300</v>
      </c>
      <c r="T3986">
        <v>491.74</v>
      </c>
      <c r="U3986" t="s">
        <v>52</v>
      </c>
      <c r="V3986">
        <v>800</v>
      </c>
      <c r="W3986" t="s">
        <v>27</v>
      </c>
      <c r="X3986" t="str">
        <f t="shared" si="125"/>
        <v>Mumbai</v>
      </c>
    </row>
    <row r="3987" spans="1:24" x14ac:dyDescent="0.4">
      <c r="A3987">
        <v>103986</v>
      </c>
      <c r="B3987" s="5">
        <v>45738.60833333333</v>
      </c>
      <c r="C3987" s="3" t="str">
        <f>TEXT(Sales_Data[[#This Row],[OrderDate]],"mmmm")</f>
        <v>March</v>
      </c>
      <c r="D3987" s="3" t="str">
        <f t="shared" si="124"/>
        <v>2025</v>
      </c>
      <c r="E3987" t="s">
        <v>42</v>
      </c>
      <c r="F3987" t="s">
        <v>55</v>
      </c>
      <c r="G3987" t="s">
        <v>29</v>
      </c>
      <c r="H3987" t="s">
        <v>25</v>
      </c>
      <c r="I3987" t="s">
        <v>100</v>
      </c>
      <c r="J3987">
        <v>89</v>
      </c>
      <c r="K3987">
        <v>600</v>
      </c>
      <c r="L3987" s="7">
        <f>Sales_Data[[#This Row],[OrderQuantity]] *Sales_Data[[#This Row],[UnitPrice]]</f>
        <v>53400</v>
      </c>
      <c r="M3987" s="7">
        <f>Sales_Data[[#This Row],[UnitPrice]]-Sales_Data[[#This Row],[UnitCost]]</f>
        <v>250</v>
      </c>
      <c r="N3987" s="7">
        <f>Sales_Data[[#This Row],[Gross Revenue]]-Sales_Data[[#This Row],[Discount Amount ]]</f>
        <v>53150</v>
      </c>
      <c r="O3987" s="7">
        <f>Sales_Data[[#This Row],[OrderQuantity]] *Sales_Data[[#This Row],[UnitCost]]</f>
        <v>31150</v>
      </c>
      <c r="P3987" s="7">
        <f>Sales_Data[[#This Row],[ItemCost]] +Sales_Data[[#This Row],[ShippingCost]]</f>
        <v>31751.72</v>
      </c>
      <c r="Q3987" s="7">
        <f>Sales_Data[[#This Row],[Gross Revenue]]-Sales_Data[[#This Row],[TotalFinancialCost]]</f>
        <v>21648.28</v>
      </c>
      <c r="R3987" s="7">
        <f>Sales_Data[[#This Row],[Actul Bill Amount]]-Sales_Data[[#This Row],[ShippingCost]]</f>
        <v>52548.28</v>
      </c>
      <c r="S3987">
        <v>1167</v>
      </c>
      <c r="T3987">
        <v>601.72</v>
      </c>
      <c r="U3987" t="s">
        <v>57</v>
      </c>
      <c r="V3987">
        <v>350</v>
      </c>
      <c r="W3987" t="s">
        <v>27</v>
      </c>
      <c r="X3987" t="str">
        <f t="shared" si="125"/>
        <v>Mumbai</v>
      </c>
    </row>
    <row r="3988" spans="1:24" x14ac:dyDescent="0.4">
      <c r="A3988">
        <v>103987</v>
      </c>
      <c r="B3988" s="5">
        <v>45844.240277777775</v>
      </c>
      <c r="C3988" s="3" t="str">
        <f>TEXT(Sales_Data[[#This Row],[OrderDate]],"mmmm")</f>
        <v>July</v>
      </c>
      <c r="D3988" s="3" t="str">
        <f t="shared" si="124"/>
        <v>2025</v>
      </c>
      <c r="E3988" t="s">
        <v>42</v>
      </c>
      <c r="F3988" t="s">
        <v>35</v>
      </c>
      <c r="G3988" t="s">
        <v>15</v>
      </c>
      <c r="H3988" t="s">
        <v>20</v>
      </c>
      <c r="I3988" t="s">
        <v>100</v>
      </c>
      <c r="J3988">
        <v>50</v>
      </c>
      <c r="K3988">
        <v>12000</v>
      </c>
      <c r="L3988" s="7">
        <f>Sales_Data[[#This Row],[OrderQuantity]] *Sales_Data[[#This Row],[UnitPrice]]</f>
        <v>600000</v>
      </c>
      <c r="M3988" s="7">
        <f>Sales_Data[[#This Row],[UnitPrice]]-Sales_Data[[#This Row],[UnitCost]]</f>
        <v>4000</v>
      </c>
      <c r="N3988" s="7">
        <f>Sales_Data[[#This Row],[Gross Revenue]]-Sales_Data[[#This Row],[Discount Amount ]]</f>
        <v>596000</v>
      </c>
      <c r="O3988" s="7">
        <f>Sales_Data[[#This Row],[OrderQuantity]] *Sales_Data[[#This Row],[UnitCost]]</f>
        <v>400000</v>
      </c>
      <c r="P3988" s="7">
        <f>Sales_Data[[#This Row],[ItemCost]] +Sales_Data[[#This Row],[ShippingCost]]</f>
        <v>400957.86</v>
      </c>
      <c r="Q3988" s="7">
        <f>Sales_Data[[#This Row],[Gross Revenue]]-Sales_Data[[#This Row],[TotalFinancialCost]]</f>
        <v>199042.14</v>
      </c>
      <c r="R3988" s="7">
        <f>Sales_Data[[#This Row],[Actul Bill Amount]]-Sales_Data[[#This Row],[ShippingCost]]</f>
        <v>595042.14</v>
      </c>
      <c r="S3988">
        <v>543</v>
      </c>
      <c r="T3988">
        <v>957.86</v>
      </c>
      <c r="U3988" t="s">
        <v>36</v>
      </c>
      <c r="V3988">
        <v>8000</v>
      </c>
      <c r="W3988" t="s">
        <v>22</v>
      </c>
      <c r="X3988" t="str">
        <f t="shared" si="125"/>
        <v>Nagpur</v>
      </c>
    </row>
    <row r="3989" spans="1:24" x14ac:dyDescent="0.4">
      <c r="A3989">
        <v>103988</v>
      </c>
      <c r="B3989" s="5">
        <v>45741.737500000003</v>
      </c>
      <c r="C3989" s="3" t="str">
        <f>TEXT(Sales_Data[[#This Row],[OrderDate]],"mmmm")</f>
        <v>March</v>
      </c>
      <c r="D3989" s="3" t="str">
        <f t="shared" si="124"/>
        <v>2025</v>
      </c>
      <c r="E3989" t="s">
        <v>13</v>
      </c>
      <c r="F3989" t="s">
        <v>55</v>
      </c>
      <c r="G3989" t="s">
        <v>29</v>
      </c>
      <c r="H3989" t="s">
        <v>32</v>
      </c>
      <c r="I3989" t="s">
        <v>100</v>
      </c>
      <c r="J3989">
        <v>6</v>
      </c>
      <c r="K3989">
        <v>600</v>
      </c>
      <c r="L3989" s="7">
        <f>Sales_Data[[#This Row],[OrderQuantity]] *Sales_Data[[#This Row],[UnitPrice]]</f>
        <v>3600</v>
      </c>
      <c r="M3989" s="7">
        <f>Sales_Data[[#This Row],[UnitPrice]]-Sales_Data[[#This Row],[UnitCost]]</f>
        <v>250</v>
      </c>
      <c r="N3989" s="7">
        <f>Sales_Data[[#This Row],[Gross Revenue]]-Sales_Data[[#This Row],[Discount Amount ]]</f>
        <v>3350</v>
      </c>
      <c r="O3989" s="7">
        <f>Sales_Data[[#This Row],[OrderQuantity]] *Sales_Data[[#This Row],[UnitCost]]</f>
        <v>2100</v>
      </c>
      <c r="P3989" s="7">
        <f>Sales_Data[[#This Row],[ItemCost]] +Sales_Data[[#This Row],[ShippingCost]]</f>
        <v>2491.21</v>
      </c>
      <c r="Q3989" s="7">
        <f>Sales_Data[[#This Row],[Gross Revenue]]-Sales_Data[[#This Row],[TotalFinancialCost]]</f>
        <v>1108.79</v>
      </c>
      <c r="R3989" s="7">
        <f>Sales_Data[[#This Row],[Actul Bill Amount]]-Sales_Data[[#This Row],[ShippingCost]]</f>
        <v>2958.79</v>
      </c>
      <c r="S3989">
        <v>644</v>
      </c>
      <c r="T3989">
        <v>391.21</v>
      </c>
      <c r="U3989" t="s">
        <v>57</v>
      </c>
      <c r="V3989">
        <v>350</v>
      </c>
      <c r="W3989" t="s">
        <v>33</v>
      </c>
      <c r="X3989" t="str">
        <f t="shared" si="125"/>
        <v>Delhi</v>
      </c>
    </row>
    <row r="3990" spans="1:24" x14ac:dyDescent="0.4">
      <c r="A3990">
        <v>103989</v>
      </c>
      <c r="B3990" s="5">
        <v>45745.886111111111</v>
      </c>
      <c r="C3990" s="3" t="str">
        <f>TEXT(Sales_Data[[#This Row],[OrderDate]],"mmmm")</f>
        <v>March</v>
      </c>
      <c r="D3990" s="3" t="str">
        <f t="shared" si="124"/>
        <v>2025</v>
      </c>
      <c r="E3990" t="s">
        <v>48</v>
      </c>
      <c r="F3990" t="s">
        <v>40</v>
      </c>
      <c r="G3990" t="s">
        <v>31</v>
      </c>
      <c r="H3990" t="s">
        <v>32</v>
      </c>
      <c r="I3990" t="s">
        <v>100</v>
      </c>
      <c r="J3990">
        <v>23</v>
      </c>
      <c r="K3990">
        <v>1500</v>
      </c>
      <c r="L3990" s="7">
        <f>Sales_Data[[#This Row],[OrderQuantity]] *Sales_Data[[#This Row],[UnitPrice]]</f>
        <v>34500</v>
      </c>
      <c r="M3990" s="7">
        <f>Sales_Data[[#This Row],[UnitPrice]]-Sales_Data[[#This Row],[UnitCost]]</f>
        <v>700</v>
      </c>
      <c r="N3990" s="7">
        <f>Sales_Data[[#This Row],[Gross Revenue]]-Sales_Data[[#This Row],[Discount Amount ]]</f>
        <v>33800</v>
      </c>
      <c r="O3990" s="7">
        <f>Sales_Data[[#This Row],[OrderQuantity]] *Sales_Data[[#This Row],[UnitCost]]</f>
        <v>18400</v>
      </c>
      <c r="P3990" s="7">
        <f>Sales_Data[[#This Row],[ItemCost]] +Sales_Data[[#This Row],[ShippingCost]]</f>
        <v>19010.240000000002</v>
      </c>
      <c r="Q3990" s="7">
        <f>Sales_Data[[#This Row],[Gross Revenue]]-Sales_Data[[#This Row],[TotalFinancialCost]]</f>
        <v>15489.759999999998</v>
      </c>
      <c r="R3990" s="7">
        <f>Sales_Data[[#This Row],[Actul Bill Amount]]-Sales_Data[[#This Row],[ShippingCost]]</f>
        <v>33189.760000000002</v>
      </c>
      <c r="S3990">
        <v>1080</v>
      </c>
      <c r="T3990">
        <v>610.24</v>
      </c>
      <c r="U3990" t="s">
        <v>52</v>
      </c>
      <c r="V3990">
        <v>800</v>
      </c>
      <c r="W3990" t="s">
        <v>33</v>
      </c>
      <c r="X3990" t="str">
        <f t="shared" si="125"/>
        <v>Delhi</v>
      </c>
    </row>
    <row r="3991" spans="1:24" x14ac:dyDescent="0.4">
      <c r="A3991">
        <v>103990</v>
      </c>
      <c r="B3991" s="5">
        <v>45899.663194444445</v>
      </c>
      <c r="C3991" s="3" t="str">
        <f>TEXT(Sales_Data[[#This Row],[OrderDate]],"mmmm")</f>
        <v>August</v>
      </c>
      <c r="D3991" s="3" t="str">
        <f t="shared" si="124"/>
        <v>2025</v>
      </c>
      <c r="E3991" t="s">
        <v>23</v>
      </c>
      <c r="F3991" t="s">
        <v>43</v>
      </c>
      <c r="G3991" t="s">
        <v>29</v>
      </c>
      <c r="H3991" t="s">
        <v>37</v>
      </c>
      <c r="I3991" t="s">
        <v>100</v>
      </c>
      <c r="J3991">
        <v>23</v>
      </c>
      <c r="K3991">
        <v>2800</v>
      </c>
      <c r="L3991" s="7">
        <f>Sales_Data[[#This Row],[OrderQuantity]] *Sales_Data[[#This Row],[UnitPrice]]</f>
        <v>64400</v>
      </c>
      <c r="M3991" s="7">
        <f>Sales_Data[[#This Row],[UnitPrice]]-Sales_Data[[#This Row],[UnitCost]]</f>
        <v>1300</v>
      </c>
      <c r="N3991" s="7">
        <f>Sales_Data[[#This Row],[Gross Revenue]]-Sales_Data[[#This Row],[Discount Amount ]]</f>
        <v>63100</v>
      </c>
      <c r="O3991" s="7">
        <f>Sales_Data[[#This Row],[OrderQuantity]] *Sales_Data[[#This Row],[UnitCost]]</f>
        <v>34500</v>
      </c>
      <c r="P3991" s="7">
        <f>Sales_Data[[#This Row],[ItemCost]] +Sales_Data[[#This Row],[ShippingCost]]</f>
        <v>35125.230000000003</v>
      </c>
      <c r="Q3991" s="7">
        <f>Sales_Data[[#This Row],[Gross Revenue]]-Sales_Data[[#This Row],[TotalFinancialCost]]</f>
        <v>29274.769999999997</v>
      </c>
      <c r="R3991" s="7">
        <f>Sales_Data[[#This Row],[Actul Bill Amount]]-Sales_Data[[#This Row],[ShippingCost]]</f>
        <v>62474.77</v>
      </c>
      <c r="S3991">
        <v>482</v>
      </c>
      <c r="T3991">
        <v>625.23</v>
      </c>
      <c r="U3991" t="s">
        <v>61</v>
      </c>
      <c r="V3991">
        <v>1500</v>
      </c>
      <c r="W3991" t="s">
        <v>38</v>
      </c>
      <c r="X3991" t="str">
        <f t="shared" si="125"/>
        <v>Kolkata</v>
      </c>
    </row>
    <row r="3992" spans="1:24" x14ac:dyDescent="0.4">
      <c r="A3992">
        <v>103991</v>
      </c>
      <c r="B3992" s="5">
        <v>45999.372916666667</v>
      </c>
      <c r="C3992" s="3" t="str">
        <f>TEXT(Sales_Data[[#This Row],[OrderDate]],"mmmm")</f>
        <v>December</v>
      </c>
      <c r="D3992" s="3" t="str">
        <f t="shared" si="124"/>
        <v>2025</v>
      </c>
      <c r="E3992" t="s">
        <v>48</v>
      </c>
      <c r="F3992" t="s">
        <v>24</v>
      </c>
      <c r="G3992" t="s">
        <v>29</v>
      </c>
      <c r="H3992" t="s">
        <v>16</v>
      </c>
      <c r="I3992" t="s">
        <v>100</v>
      </c>
      <c r="J3992">
        <v>37</v>
      </c>
      <c r="K3992">
        <v>25000</v>
      </c>
      <c r="L3992" s="7">
        <f>Sales_Data[[#This Row],[OrderQuantity]] *Sales_Data[[#This Row],[UnitPrice]]</f>
        <v>925000</v>
      </c>
      <c r="M3992" s="7">
        <f>Sales_Data[[#This Row],[UnitPrice]]-Sales_Data[[#This Row],[UnitCost]]</f>
        <v>7000</v>
      </c>
      <c r="N3992" s="7">
        <f>Sales_Data[[#This Row],[Gross Revenue]]-Sales_Data[[#This Row],[Discount Amount ]]</f>
        <v>918000</v>
      </c>
      <c r="O3992" s="7">
        <f>Sales_Data[[#This Row],[OrderQuantity]] *Sales_Data[[#This Row],[UnitCost]]</f>
        <v>666000</v>
      </c>
      <c r="P3992" s="7">
        <f>Sales_Data[[#This Row],[ItemCost]] +Sales_Data[[#This Row],[ShippingCost]]</f>
        <v>666302.84</v>
      </c>
      <c r="Q3992" s="7">
        <f>Sales_Data[[#This Row],[Gross Revenue]]-Sales_Data[[#This Row],[TotalFinancialCost]]</f>
        <v>258697.16000000003</v>
      </c>
      <c r="R3992" s="7">
        <f>Sales_Data[[#This Row],[Actul Bill Amount]]-Sales_Data[[#This Row],[ShippingCost]]</f>
        <v>917697.16</v>
      </c>
      <c r="S3992">
        <v>919</v>
      </c>
      <c r="T3992">
        <v>302.83999999999997</v>
      </c>
      <c r="U3992" t="s">
        <v>60</v>
      </c>
      <c r="V3992">
        <v>18000</v>
      </c>
      <c r="W3992" t="s">
        <v>18</v>
      </c>
      <c r="X3992" t="str">
        <f t="shared" si="125"/>
        <v>Bengaluru</v>
      </c>
    </row>
    <row r="3993" spans="1:24" x14ac:dyDescent="0.4">
      <c r="A3993">
        <v>103992</v>
      </c>
      <c r="B3993" s="5">
        <v>45750.106944444444</v>
      </c>
      <c r="C3993" s="3" t="str">
        <f>TEXT(Sales_Data[[#This Row],[OrderDate]],"mmmm")</f>
        <v>April</v>
      </c>
      <c r="D3993" s="3" t="str">
        <f t="shared" si="124"/>
        <v>2025</v>
      </c>
      <c r="E3993" t="s">
        <v>19</v>
      </c>
      <c r="F3993" t="s">
        <v>24</v>
      </c>
      <c r="G3993" t="s">
        <v>15</v>
      </c>
      <c r="H3993" t="s">
        <v>16</v>
      </c>
      <c r="I3993" t="s">
        <v>100</v>
      </c>
      <c r="J3993">
        <v>42</v>
      </c>
      <c r="K3993">
        <v>3500</v>
      </c>
      <c r="L3993" s="7">
        <f>Sales_Data[[#This Row],[OrderQuantity]] *Sales_Data[[#This Row],[UnitPrice]]</f>
        <v>147000</v>
      </c>
      <c r="M3993" s="7">
        <f>Sales_Data[[#This Row],[UnitPrice]]-Sales_Data[[#This Row],[UnitCost]]</f>
        <v>1300</v>
      </c>
      <c r="N3993" s="7">
        <f>Sales_Data[[#This Row],[Gross Revenue]]-Sales_Data[[#This Row],[Discount Amount ]]</f>
        <v>145700</v>
      </c>
      <c r="O3993" s="7">
        <f>Sales_Data[[#This Row],[OrderQuantity]] *Sales_Data[[#This Row],[UnitCost]]</f>
        <v>92400</v>
      </c>
      <c r="P3993" s="7">
        <f>Sales_Data[[#This Row],[ItemCost]] +Sales_Data[[#This Row],[ShippingCost]]</f>
        <v>92591.54</v>
      </c>
      <c r="Q3993" s="7">
        <f>Sales_Data[[#This Row],[Gross Revenue]]-Sales_Data[[#This Row],[TotalFinancialCost]]</f>
        <v>54408.460000000006</v>
      </c>
      <c r="R3993" s="7">
        <f>Sales_Data[[#This Row],[Actul Bill Amount]]-Sales_Data[[#This Row],[ShippingCost]]</f>
        <v>145508.46</v>
      </c>
      <c r="S3993">
        <v>1040</v>
      </c>
      <c r="T3993">
        <v>191.54</v>
      </c>
      <c r="U3993" t="s">
        <v>59</v>
      </c>
      <c r="V3993">
        <v>2200</v>
      </c>
      <c r="W3993" t="s">
        <v>18</v>
      </c>
      <c r="X3993" t="str">
        <f t="shared" si="125"/>
        <v>Bengaluru</v>
      </c>
    </row>
    <row r="3994" spans="1:24" x14ac:dyDescent="0.4">
      <c r="A3994">
        <v>103993</v>
      </c>
      <c r="B3994" s="5">
        <v>45743.204861111109</v>
      </c>
      <c r="C3994" s="3" t="str">
        <f>TEXT(Sales_Data[[#This Row],[OrderDate]],"mmmm")</f>
        <v>March</v>
      </c>
      <c r="D3994" s="3" t="str">
        <f t="shared" si="124"/>
        <v>2025</v>
      </c>
      <c r="E3994" t="s">
        <v>45</v>
      </c>
      <c r="F3994" t="s">
        <v>40</v>
      </c>
      <c r="G3994" t="s">
        <v>15</v>
      </c>
      <c r="H3994" t="s">
        <v>20</v>
      </c>
      <c r="I3994" t="s">
        <v>100</v>
      </c>
      <c r="J3994">
        <v>79</v>
      </c>
      <c r="K3994">
        <v>5500</v>
      </c>
      <c r="L3994" s="7">
        <f>Sales_Data[[#This Row],[OrderQuantity]] *Sales_Data[[#This Row],[UnitPrice]]</f>
        <v>434500</v>
      </c>
      <c r="M3994" s="7">
        <f>Sales_Data[[#This Row],[UnitPrice]]-Sales_Data[[#This Row],[UnitCost]]</f>
        <v>2000</v>
      </c>
      <c r="N3994" s="7">
        <f>Sales_Data[[#This Row],[Gross Revenue]]-Sales_Data[[#This Row],[Discount Amount ]]</f>
        <v>432500</v>
      </c>
      <c r="O3994" s="7">
        <f>Sales_Data[[#This Row],[OrderQuantity]] *Sales_Data[[#This Row],[UnitCost]]</f>
        <v>276500</v>
      </c>
      <c r="P3994" s="7">
        <f>Sales_Data[[#This Row],[ItemCost]] +Sales_Data[[#This Row],[ShippingCost]]</f>
        <v>277582.42</v>
      </c>
      <c r="Q3994" s="7">
        <f>Sales_Data[[#This Row],[Gross Revenue]]-Sales_Data[[#This Row],[TotalFinancialCost]]</f>
        <v>156917.58000000002</v>
      </c>
      <c r="R3994" s="7">
        <f>Sales_Data[[#This Row],[Actul Bill Amount]]-Sales_Data[[#This Row],[ShippingCost]]</f>
        <v>431417.58</v>
      </c>
      <c r="S3994">
        <v>404</v>
      </c>
      <c r="T3994">
        <v>1082.42</v>
      </c>
      <c r="U3994" t="s">
        <v>41</v>
      </c>
      <c r="V3994">
        <v>3500</v>
      </c>
      <c r="W3994" t="s">
        <v>22</v>
      </c>
      <c r="X3994" t="str">
        <f t="shared" si="125"/>
        <v>Nagpur</v>
      </c>
    </row>
    <row r="3995" spans="1:24" x14ac:dyDescent="0.4">
      <c r="A3995">
        <v>103994</v>
      </c>
      <c r="B3995" s="5">
        <v>45701.254166666666</v>
      </c>
      <c r="C3995" s="3" t="str">
        <f>TEXT(Sales_Data[[#This Row],[OrderDate]],"mmmm")</f>
        <v>February</v>
      </c>
      <c r="D3995" s="3" t="str">
        <f t="shared" si="124"/>
        <v>2025</v>
      </c>
      <c r="E3995" t="s">
        <v>23</v>
      </c>
      <c r="F3995" t="s">
        <v>43</v>
      </c>
      <c r="G3995" t="s">
        <v>15</v>
      </c>
      <c r="H3995" t="s">
        <v>32</v>
      </c>
      <c r="I3995" t="s">
        <v>100</v>
      </c>
      <c r="J3995">
        <v>57</v>
      </c>
      <c r="K3995">
        <v>1800</v>
      </c>
      <c r="L3995" s="7">
        <f>Sales_Data[[#This Row],[OrderQuantity]] *Sales_Data[[#This Row],[UnitPrice]]</f>
        <v>102600</v>
      </c>
      <c r="M3995" s="7">
        <f>Sales_Data[[#This Row],[UnitPrice]]-Sales_Data[[#This Row],[UnitCost]]</f>
        <v>900</v>
      </c>
      <c r="N3995" s="7">
        <f>Sales_Data[[#This Row],[Gross Revenue]]-Sales_Data[[#This Row],[Discount Amount ]]</f>
        <v>101700</v>
      </c>
      <c r="O3995" s="7">
        <f>Sales_Data[[#This Row],[OrderQuantity]] *Sales_Data[[#This Row],[UnitCost]]</f>
        <v>51300</v>
      </c>
      <c r="P3995" s="7">
        <f>Sales_Data[[#This Row],[ItemCost]] +Sales_Data[[#This Row],[ShippingCost]]</f>
        <v>51456.82</v>
      </c>
      <c r="Q3995" s="7">
        <f>Sales_Data[[#This Row],[Gross Revenue]]-Sales_Data[[#This Row],[TotalFinancialCost]]</f>
        <v>51143.18</v>
      </c>
      <c r="R3995" s="7">
        <f>Sales_Data[[#This Row],[Actul Bill Amount]]-Sales_Data[[#This Row],[ShippingCost]]</f>
        <v>101543.18</v>
      </c>
      <c r="S3995">
        <v>875</v>
      </c>
      <c r="T3995">
        <v>156.82</v>
      </c>
      <c r="U3995" t="s">
        <v>51</v>
      </c>
      <c r="V3995">
        <v>900</v>
      </c>
      <c r="W3995" t="s">
        <v>33</v>
      </c>
      <c r="X3995" t="str">
        <f t="shared" si="125"/>
        <v>Delhi</v>
      </c>
    </row>
    <row r="3996" spans="1:24" x14ac:dyDescent="0.4">
      <c r="A3996">
        <v>103995</v>
      </c>
      <c r="B3996" s="5">
        <v>45794.531944444447</v>
      </c>
      <c r="C3996" s="3" t="str">
        <f>TEXT(Sales_Data[[#This Row],[OrderDate]],"mmmm")</f>
        <v>May</v>
      </c>
      <c r="D3996" s="3" t="str">
        <f t="shared" si="124"/>
        <v>2025</v>
      </c>
      <c r="E3996" t="s">
        <v>39</v>
      </c>
      <c r="F3996" t="s">
        <v>43</v>
      </c>
      <c r="G3996" t="s">
        <v>15</v>
      </c>
      <c r="H3996" t="s">
        <v>16</v>
      </c>
      <c r="I3996" t="s">
        <v>100</v>
      </c>
      <c r="J3996">
        <v>9</v>
      </c>
      <c r="K3996">
        <v>2800</v>
      </c>
      <c r="L3996" s="7">
        <f>Sales_Data[[#This Row],[OrderQuantity]] *Sales_Data[[#This Row],[UnitPrice]]</f>
        <v>25200</v>
      </c>
      <c r="M3996" s="7">
        <f>Sales_Data[[#This Row],[UnitPrice]]-Sales_Data[[#This Row],[UnitCost]]</f>
        <v>1300</v>
      </c>
      <c r="N3996" s="7">
        <f>Sales_Data[[#This Row],[Gross Revenue]]-Sales_Data[[#This Row],[Discount Amount ]]</f>
        <v>23900</v>
      </c>
      <c r="O3996" s="7">
        <f>Sales_Data[[#This Row],[OrderQuantity]] *Sales_Data[[#This Row],[UnitCost]]</f>
        <v>13500</v>
      </c>
      <c r="P3996" s="7">
        <f>Sales_Data[[#This Row],[ItemCost]] +Sales_Data[[#This Row],[ShippingCost]]</f>
        <v>13922.99</v>
      </c>
      <c r="Q3996" s="7">
        <f>Sales_Data[[#This Row],[Gross Revenue]]-Sales_Data[[#This Row],[TotalFinancialCost]]</f>
        <v>11277.01</v>
      </c>
      <c r="R3996" s="7">
        <f>Sales_Data[[#This Row],[Actul Bill Amount]]-Sales_Data[[#This Row],[ShippingCost]]</f>
        <v>23477.01</v>
      </c>
      <c r="S3996">
        <v>964</v>
      </c>
      <c r="T3996">
        <v>422.99</v>
      </c>
      <c r="U3996" t="s">
        <v>61</v>
      </c>
      <c r="V3996">
        <v>1500</v>
      </c>
      <c r="W3996" t="s">
        <v>18</v>
      </c>
      <c r="X3996" t="str">
        <f t="shared" si="125"/>
        <v>Bengaluru</v>
      </c>
    </row>
    <row r="3997" spans="1:24" x14ac:dyDescent="0.4">
      <c r="A3997">
        <v>103996</v>
      </c>
      <c r="B3997" s="5">
        <v>45731.067361111112</v>
      </c>
      <c r="C3997" s="3" t="str">
        <f>TEXT(Sales_Data[[#This Row],[OrderDate]],"mmmm")</f>
        <v>March</v>
      </c>
      <c r="D3997" s="3" t="str">
        <f t="shared" si="124"/>
        <v>2025</v>
      </c>
      <c r="E3997" t="s">
        <v>19</v>
      </c>
      <c r="F3997" t="s">
        <v>35</v>
      </c>
      <c r="G3997" t="s">
        <v>15</v>
      </c>
      <c r="H3997" t="s">
        <v>37</v>
      </c>
      <c r="I3997" t="s">
        <v>100</v>
      </c>
      <c r="J3997">
        <v>72</v>
      </c>
      <c r="K3997">
        <v>8500</v>
      </c>
      <c r="L3997" s="7">
        <f>Sales_Data[[#This Row],[OrderQuantity]] *Sales_Data[[#This Row],[UnitPrice]]</f>
        <v>612000</v>
      </c>
      <c r="M3997" s="7">
        <f>Sales_Data[[#This Row],[UnitPrice]]-Sales_Data[[#This Row],[UnitCost]]</f>
        <v>3000</v>
      </c>
      <c r="N3997" s="7">
        <f>Sales_Data[[#This Row],[Gross Revenue]]-Sales_Data[[#This Row],[Discount Amount ]]</f>
        <v>609000</v>
      </c>
      <c r="O3997" s="7">
        <f>Sales_Data[[#This Row],[OrderQuantity]] *Sales_Data[[#This Row],[UnitCost]]</f>
        <v>396000</v>
      </c>
      <c r="P3997" s="7">
        <f>Sales_Data[[#This Row],[ItemCost]] +Sales_Data[[#This Row],[ShippingCost]]</f>
        <v>396535.87</v>
      </c>
      <c r="Q3997" s="7">
        <f>Sales_Data[[#This Row],[Gross Revenue]]-Sales_Data[[#This Row],[TotalFinancialCost]]</f>
        <v>215464.13</v>
      </c>
      <c r="R3997" s="7">
        <f>Sales_Data[[#This Row],[Actul Bill Amount]]-Sales_Data[[#This Row],[ShippingCost]]</f>
        <v>608464.13</v>
      </c>
      <c r="S3997">
        <v>746</v>
      </c>
      <c r="T3997">
        <v>535.87</v>
      </c>
      <c r="U3997" t="s">
        <v>49</v>
      </c>
      <c r="V3997">
        <v>5500</v>
      </c>
      <c r="W3997" t="s">
        <v>38</v>
      </c>
      <c r="X3997" t="str">
        <f t="shared" si="125"/>
        <v>Kolkata</v>
      </c>
    </row>
    <row r="3998" spans="1:24" x14ac:dyDescent="0.4">
      <c r="A3998">
        <v>103997</v>
      </c>
      <c r="B3998" s="5">
        <v>45693.452777777777</v>
      </c>
      <c r="C3998" s="3" t="str">
        <f>TEXT(Sales_Data[[#This Row],[OrderDate]],"mmmm")</f>
        <v>February</v>
      </c>
      <c r="D3998" s="3" t="str">
        <f t="shared" si="124"/>
        <v>2025</v>
      </c>
      <c r="E3998" t="s">
        <v>13</v>
      </c>
      <c r="F3998" t="s">
        <v>14</v>
      </c>
      <c r="G3998" t="s">
        <v>31</v>
      </c>
      <c r="H3998" t="s">
        <v>32</v>
      </c>
      <c r="I3998" t="s">
        <v>100</v>
      </c>
      <c r="J3998">
        <v>47</v>
      </c>
      <c r="K3998">
        <v>6500</v>
      </c>
      <c r="L3998" s="7">
        <f>Sales_Data[[#This Row],[OrderQuantity]] *Sales_Data[[#This Row],[UnitPrice]]</f>
        <v>305500</v>
      </c>
      <c r="M3998" s="7">
        <f>Sales_Data[[#This Row],[UnitPrice]]-Sales_Data[[#This Row],[UnitCost]]</f>
        <v>2300</v>
      </c>
      <c r="N3998" s="7">
        <f>Sales_Data[[#This Row],[Gross Revenue]]-Sales_Data[[#This Row],[Discount Amount ]]</f>
        <v>303200</v>
      </c>
      <c r="O3998" s="7">
        <f>Sales_Data[[#This Row],[OrderQuantity]] *Sales_Data[[#This Row],[UnitCost]]</f>
        <v>197400</v>
      </c>
      <c r="P3998" s="7">
        <f>Sales_Data[[#This Row],[ItemCost]] +Sales_Data[[#This Row],[ShippingCost]]</f>
        <v>198682.16</v>
      </c>
      <c r="Q3998" s="7">
        <f>Sales_Data[[#This Row],[Gross Revenue]]-Sales_Data[[#This Row],[TotalFinancialCost]]</f>
        <v>106817.84</v>
      </c>
      <c r="R3998" s="7">
        <f>Sales_Data[[#This Row],[Actul Bill Amount]]-Sales_Data[[#This Row],[ShippingCost]]</f>
        <v>301917.84000000003</v>
      </c>
      <c r="S3998">
        <v>541</v>
      </c>
      <c r="T3998">
        <v>1282.1600000000001</v>
      </c>
      <c r="U3998" t="s">
        <v>21</v>
      </c>
      <c r="V3998">
        <v>4200</v>
      </c>
      <c r="W3998" t="s">
        <v>33</v>
      </c>
      <c r="X3998" t="str">
        <f t="shared" si="125"/>
        <v>Delhi</v>
      </c>
    </row>
    <row r="3999" spans="1:24" x14ac:dyDescent="0.4">
      <c r="A3999">
        <v>103998</v>
      </c>
      <c r="B3999" s="5">
        <v>45758.024305555555</v>
      </c>
      <c r="C3999" s="3" t="str">
        <f>TEXT(Sales_Data[[#This Row],[OrderDate]],"mmmm")</f>
        <v>April</v>
      </c>
      <c r="D3999" s="3" t="str">
        <f t="shared" si="124"/>
        <v>2025</v>
      </c>
      <c r="E3999" t="s">
        <v>34</v>
      </c>
      <c r="F3999" t="s">
        <v>14</v>
      </c>
      <c r="G3999" t="s">
        <v>15</v>
      </c>
      <c r="H3999" t="s">
        <v>20</v>
      </c>
      <c r="I3999" t="s">
        <v>100</v>
      </c>
      <c r="J3999">
        <v>18</v>
      </c>
      <c r="K3999">
        <v>6500</v>
      </c>
      <c r="L3999" s="7">
        <f>Sales_Data[[#This Row],[OrderQuantity]] *Sales_Data[[#This Row],[UnitPrice]]</f>
        <v>117000</v>
      </c>
      <c r="M3999" s="7">
        <f>Sales_Data[[#This Row],[UnitPrice]]-Sales_Data[[#This Row],[UnitCost]]</f>
        <v>2300</v>
      </c>
      <c r="N3999" s="7">
        <f>Sales_Data[[#This Row],[Gross Revenue]]-Sales_Data[[#This Row],[Discount Amount ]]</f>
        <v>114700</v>
      </c>
      <c r="O3999" s="7">
        <f>Sales_Data[[#This Row],[OrderQuantity]] *Sales_Data[[#This Row],[UnitCost]]</f>
        <v>75600</v>
      </c>
      <c r="P3999" s="7">
        <f>Sales_Data[[#This Row],[ItemCost]] +Sales_Data[[#This Row],[ShippingCost]]</f>
        <v>76198.59</v>
      </c>
      <c r="Q3999" s="7">
        <f>Sales_Data[[#This Row],[Gross Revenue]]-Sales_Data[[#This Row],[TotalFinancialCost]]</f>
        <v>40801.410000000003</v>
      </c>
      <c r="R3999" s="7">
        <f>Sales_Data[[#This Row],[Actul Bill Amount]]-Sales_Data[[#This Row],[ShippingCost]]</f>
        <v>114101.41</v>
      </c>
      <c r="S3999">
        <v>513</v>
      </c>
      <c r="T3999">
        <v>598.59</v>
      </c>
      <c r="U3999" t="s">
        <v>21</v>
      </c>
      <c r="V3999">
        <v>4200</v>
      </c>
      <c r="W3999" t="s">
        <v>22</v>
      </c>
      <c r="X3999" t="str">
        <f t="shared" si="125"/>
        <v>Nagpur</v>
      </c>
    </row>
    <row r="4000" spans="1:24" x14ac:dyDescent="0.4">
      <c r="A4000">
        <v>103999</v>
      </c>
      <c r="B4000" s="5">
        <v>45813.175694444442</v>
      </c>
      <c r="C4000" s="3" t="str">
        <f>TEXT(Sales_Data[[#This Row],[OrderDate]],"mmmm")</f>
        <v>June</v>
      </c>
      <c r="D4000" s="3" t="str">
        <f t="shared" si="124"/>
        <v>2025</v>
      </c>
      <c r="E4000" t="s">
        <v>13</v>
      </c>
      <c r="F4000" t="s">
        <v>40</v>
      </c>
      <c r="G4000" t="s">
        <v>29</v>
      </c>
      <c r="H4000" t="s">
        <v>25</v>
      </c>
      <c r="I4000" t="s">
        <v>100</v>
      </c>
      <c r="J4000">
        <v>60</v>
      </c>
      <c r="K4000">
        <v>5500</v>
      </c>
      <c r="L4000" s="7">
        <f>Sales_Data[[#This Row],[OrderQuantity]] *Sales_Data[[#This Row],[UnitPrice]]</f>
        <v>330000</v>
      </c>
      <c r="M4000" s="7">
        <f>Sales_Data[[#This Row],[UnitPrice]]-Sales_Data[[#This Row],[UnitCost]]</f>
        <v>2000</v>
      </c>
      <c r="N4000" s="7">
        <f>Sales_Data[[#This Row],[Gross Revenue]]-Sales_Data[[#This Row],[Discount Amount ]]</f>
        <v>328000</v>
      </c>
      <c r="O4000" s="7">
        <f>Sales_Data[[#This Row],[OrderQuantity]] *Sales_Data[[#This Row],[UnitCost]]</f>
        <v>210000</v>
      </c>
      <c r="P4000" s="7">
        <f>Sales_Data[[#This Row],[ItemCost]] +Sales_Data[[#This Row],[ShippingCost]]</f>
        <v>210303.81</v>
      </c>
      <c r="Q4000" s="7">
        <f>Sales_Data[[#This Row],[Gross Revenue]]-Sales_Data[[#This Row],[TotalFinancialCost]]</f>
        <v>119696.19</v>
      </c>
      <c r="R4000" s="7">
        <f>Sales_Data[[#This Row],[Actul Bill Amount]]-Sales_Data[[#This Row],[ShippingCost]]</f>
        <v>327696.19</v>
      </c>
      <c r="S4000">
        <v>370</v>
      </c>
      <c r="T4000">
        <v>303.81</v>
      </c>
      <c r="U4000" t="s">
        <v>41</v>
      </c>
      <c r="V4000">
        <v>3500</v>
      </c>
      <c r="W4000" t="s">
        <v>27</v>
      </c>
      <c r="X4000" t="str">
        <f t="shared" si="125"/>
        <v>Mumbai</v>
      </c>
    </row>
    <row r="4001" spans="1:24" x14ac:dyDescent="0.4">
      <c r="A4001">
        <v>104000</v>
      </c>
      <c r="B4001" s="5">
        <v>45912.136111111111</v>
      </c>
      <c r="C4001" s="3" t="str">
        <f>TEXT(Sales_Data[[#This Row],[OrderDate]],"mmmm")</f>
        <v>September</v>
      </c>
      <c r="D4001" s="3" t="str">
        <f t="shared" si="124"/>
        <v>2025</v>
      </c>
      <c r="E4001" t="s">
        <v>34</v>
      </c>
      <c r="F4001" t="s">
        <v>55</v>
      </c>
      <c r="G4001" t="s">
        <v>29</v>
      </c>
      <c r="H4001" t="s">
        <v>20</v>
      </c>
      <c r="I4001" t="s">
        <v>100</v>
      </c>
      <c r="J4001">
        <v>64</v>
      </c>
      <c r="K4001">
        <v>1200</v>
      </c>
      <c r="L4001" s="7">
        <f>Sales_Data[[#This Row],[OrderQuantity]] *Sales_Data[[#This Row],[UnitPrice]]</f>
        <v>76800</v>
      </c>
      <c r="M4001" s="7">
        <f>Sales_Data[[#This Row],[UnitPrice]]-Sales_Data[[#This Row],[UnitCost]]</f>
        <v>400</v>
      </c>
      <c r="N4001" s="7">
        <f>Sales_Data[[#This Row],[Gross Revenue]]-Sales_Data[[#This Row],[Discount Amount ]]</f>
        <v>76400</v>
      </c>
      <c r="O4001" s="7">
        <f>Sales_Data[[#This Row],[OrderQuantity]] *Sales_Data[[#This Row],[UnitCost]]</f>
        <v>51200</v>
      </c>
      <c r="P4001" s="7">
        <f>Sales_Data[[#This Row],[ItemCost]] +Sales_Data[[#This Row],[ShippingCost]]</f>
        <v>51877.36</v>
      </c>
      <c r="Q4001" s="7">
        <f>Sales_Data[[#This Row],[Gross Revenue]]-Sales_Data[[#This Row],[TotalFinancialCost]]</f>
        <v>24922.639999999999</v>
      </c>
      <c r="R4001" s="7">
        <f>Sales_Data[[#This Row],[Actul Bill Amount]]-Sales_Data[[#This Row],[ShippingCost]]</f>
        <v>75722.64</v>
      </c>
      <c r="S4001">
        <v>697</v>
      </c>
      <c r="T4001">
        <v>677.36</v>
      </c>
      <c r="U4001" t="s">
        <v>58</v>
      </c>
      <c r="V4001">
        <v>800</v>
      </c>
      <c r="W4001" t="s">
        <v>22</v>
      </c>
      <c r="X4001" t="str">
        <f t="shared" si="125"/>
        <v>Nagpur</v>
      </c>
    </row>
    <row r="4002" spans="1:24" x14ac:dyDescent="0.4">
      <c r="A4002">
        <v>104001</v>
      </c>
      <c r="B4002" s="5">
        <v>45828.599305555559</v>
      </c>
      <c r="C4002" s="3" t="str">
        <f>TEXT(Sales_Data[[#This Row],[OrderDate]],"mmmm")</f>
        <v>June</v>
      </c>
      <c r="D4002" s="3" t="str">
        <f t="shared" si="124"/>
        <v>2025</v>
      </c>
      <c r="E4002" t="s">
        <v>45</v>
      </c>
      <c r="F4002" t="s">
        <v>28</v>
      </c>
      <c r="G4002" t="s">
        <v>15</v>
      </c>
      <c r="H4002" t="s">
        <v>32</v>
      </c>
      <c r="I4002" t="s">
        <v>100</v>
      </c>
      <c r="J4002">
        <v>20</v>
      </c>
      <c r="K4002">
        <v>2500</v>
      </c>
      <c r="L4002" s="7">
        <f>Sales_Data[[#This Row],[OrderQuantity]] *Sales_Data[[#This Row],[UnitPrice]]</f>
        <v>50000</v>
      </c>
      <c r="M4002" s="7">
        <f>Sales_Data[[#This Row],[UnitPrice]]-Sales_Data[[#This Row],[UnitCost]]</f>
        <v>1000</v>
      </c>
      <c r="N4002" s="7">
        <f>Sales_Data[[#This Row],[Gross Revenue]]-Sales_Data[[#This Row],[Discount Amount ]]</f>
        <v>49000</v>
      </c>
      <c r="O4002" s="7">
        <f>Sales_Data[[#This Row],[OrderQuantity]] *Sales_Data[[#This Row],[UnitCost]]</f>
        <v>30000</v>
      </c>
      <c r="P4002" s="7">
        <f>Sales_Data[[#This Row],[ItemCost]] +Sales_Data[[#This Row],[ShippingCost]]</f>
        <v>32474.21</v>
      </c>
      <c r="Q4002" s="7">
        <f>Sales_Data[[#This Row],[Gross Revenue]]-Sales_Data[[#This Row],[TotalFinancialCost]]</f>
        <v>17525.79</v>
      </c>
      <c r="R4002" s="7">
        <f>Sales_Data[[#This Row],[Actul Bill Amount]]-Sales_Data[[#This Row],[ShippingCost]]</f>
        <v>46525.79</v>
      </c>
      <c r="S4002">
        <v>1157</v>
      </c>
      <c r="T4002">
        <v>2474.21</v>
      </c>
      <c r="U4002" t="s">
        <v>54</v>
      </c>
      <c r="V4002">
        <v>1500</v>
      </c>
      <c r="W4002" t="s">
        <v>33</v>
      </c>
      <c r="X4002" t="str">
        <f t="shared" si="125"/>
        <v>Delhi</v>
      </c>
    </row>
    <row r="4003" spans="1:24" x14ac:dyDescent="0.4">
      <c r="A4003">
        <v>104002</v>
      </c>
      <c r="B4003" s="5">
        <v>45873.378472222219</v>
      </c>
      <c r="C4003" s="3" t="str">
        <f>TEXT(Sales_Data[[#This Row],[OrderDate]],"mmmm")</f>
        <v>August</v>
      </c>
      <c r="D4003" s="3" t="str">
        <f t="shared" si="124"/>
        <v>2025</v>
      </c>
      <c r="E4003" t="s">
        <v>42</v>
      </c>
      <c r="F4003" t="s">
        <v>46</v>
      </c>
      <c r="G4003" t="s">
        <v>31</v>
      </c>
      <c r="H4003" t="s">
        <v>32</v>
      </c>
      <c r="I4003" t="s">
        <v>100</v>
      </c>
      <c r="J4003">
        <v>45</v>
      </c>
      <c r="K4003">
        <v>15000</v>
      </c>
      <c r="L4003" s="7">
        <f>Sales_Data[[#This Row],[OrderQuantity]] *Sales_Data[[#This Row],[UnitPrice]]</f>
        <v>675000</v>
      </c>
      <c r="M4003" s="7">
        <f>Sales_Data[[#This Row],[UnitPrice]]-Sales_Data[[#This Row],[UnitCost]]</f>
        <v>5500</v>
      </c>
      <c r="N4003" s="7">
        <f>Sales_Data[[#This Row],[Gross Revenue]]-Sales_Data[[#This Row],[Discount Amount ]]</f>
        <v>669500</v>
      </c>
      <c r="O4003" s="7">
        <f>Sales_Data[[#This Row],[OrderQuantity]] *Sales_Data[[#This Row],[UnitCost]]</f>
        <v>427500</v>
      </c>
      <c r="P4003" s="7">
        <f>Sales_Data[[#This Row],[ItemCost]] +Sales_Data[[#This Row],[ShippingCost]]</f>
        <v>428099.57</v>
      </c>
      <c r="Q4003" s="7">
        <f>Sales_Data[[#This Row],[Gross Revenue]]-Sales_Data[[#This Row],[TotalFinancialCost]]</f>
        <v>246900.43</v>
      </c>
      <c r="R4003" s="7">
        <f>Sales_Data[[#This Row],[Actul Bill Amount]]-Sales_Data[[#This Row],[ShippingCost]]</f>
        <v>668900.43000000005</v>
      </c>
      <c r="S4003">
        <v>792</v>
      </c>
      <c r="T4003">
        <v>599.57000000000005</v>
      </c>
      <c r="U4003" t="s">
        <v>53</v>
      </c>
      <c r="V4003">
        <v>9500</v>
      </c>
      <c r="W4003" t="s">
        <v>33</v>
      </c>
      <c r="X4003" t="str">
        <f t="shared" si="125"/>
        <v>Delhi</v>
      </c>
    </row>
    <row r="4004" spans="1:24" x14ac:dyDescent="0.4">
      <c r="A4004">
        <v>104003</v>
      </c>
      <c r="B4004" s="5">
        <v>45827.15902777778</v>
      </c>
      <c r="C4004" s="3" t="str">
        <f>TEXT(Sales_Data[[#This Row],[OrderDate]],"mmmm")</f>
        <v>June</v>
      </c>
      <c r="D4004" s="3" t="str">
        <f t="shared" si="124"/>
        <v>2025</v>
      </c>
      <c r="E4004" t="s">
        <v>34</v>
      </c>
      <c r="F4004" t="s">
        <v>14</v>
      </c>
      <c r="G4004" t="s">
        <v>29</v>
      </c>
      <c r="H4004" t="s">
        <v>32</v>
      </c>
      <c r="I4004" t="s">
        <v>100</v>
      </c>
      <c r="J4004">
        <v>36</v>
      </c>
      <c r="K4004">
        <v>6500</v>
      </c>
      <c r="L4004" s="7">
        <f>Sales_Data[[#This Row],[OrderQuantity]] *Sales_Data[[#This Row],[UnitPrice]]</f>
        <v>234000</v>
      </c>
      <c r="M4004" s="7">
        <f>Sales_Data[[#This Row],[UnitPrice]]-Sales_Data[[#This Row],[UnitCost]]</f>
        <v>2300</v>
      </c>
      <c r="N4004" s="7">
        <f>Sales_Data[[#This Row],[Gross Revenue]]-Sales_Data[[#This Row],[Discount Amount ]]</f>
        <v>231700</v>
      </c>
      <c r="O4004" s="7">
        <f>Sales_Data[[#This Row],[OrderQuantity]] *Sales_Data[[#This Row],[UnitCost]]</f>
        <v>151200</v>
      </c>
      <c r="P4004" s="7">
        <f>Sales_Data[[#This Row],[ItemCost]] +Sales_Data[[#This Row],[ShippingCost]]</f>
        <v>152147.07999999999</v>
      </c>
      <c r="Q4004" s="7">
        <f>Sales_Data[[#This Row],[Gross Revenue]]-Sales_Data[[#This Row],[TotalFinancialCost]]</f>
        <v>81852.920000000013</v>
      </c>
      <c r="R4004" s="7">
        <f>Sales_Data[[#This Row],[Actul Bill Amount]]-Sales_Data[[#This Row],[ShippingCost]]</f>
        <v>230752.92</v>
      </c>
      <c r="S4004">
        <v>1100</v>
      </c>
      <c r="T4004">
        <v>947.08</v>
      </c>
      <c r="U4004" t="s">
        <v>21</v>
      </c>
      <c r="V4004">
        <v>4200</v>
      </c>
      <c r="W4004" t="s">
        <v>33</v>
      </c>
      <c r="X4004" t="str">
        <f t="shared" si="125"/>
        <v>Delhi</v>
      </c>
    </row>
    <row r="4005" spans="1:24" x14ac:dyDescent="0.4">
      <c r="A4005">
        <v>104004</v>
      </c>
      <c r="B4005" s="5">
        <v>45909.279166666667</v>
      </c>
      <c r="C4005" s="3" t="str">
        <f>TEXT(Sales_Data[[#This Row],[OrderDate]],"mmmm")</f>
        <v>September</v>
      </c>
      <c r="D4005" s="3" t="str">
        <f t="shared" si="124"/>
        <v>2025</v>
      </c>
      <c r="E4005" t="s">
        <v>48</v>
      </c>
      <c r="F4005" t="s">
        <v>40</v>
      </c>
      <c r="G4005" t="s">
        <v>15</v>
      </c>
      <c r="H4005" t="s">
        <v>16</v>
      </c>
      <c r="I4005" t="s">
        <v>100</v>
      </c>
      <c r="J4005">
        <v>90</v>
      </c>
      <c r="K4005">
        <v>1500</v>
      </c>
      <c r="L4005" s="7">
        <f>Sales_Data[[#This Row],[OrderQuantity]] *Sales_Data[[#This Row],[UnitPrice]]</f>
        <v>135000</v>
      </c>
      <c r="M4005" s="7">
        <f>Sales_Data[[#This Row],[UnitPrice]]-Sales_Data[[#This Row],[UnitCost]]</f>
        <v>700</v>
      </c>
      <c r="N4005" s="7">
        <f>Sales_Data[[#This Row],[Gross Revenue]]-Sales_Data[[#This Row],[Discount Amount ]]</f>
        <v>134300</v>
      </c>
      <c r="O4005" s="7">
        <f>Sales_Data[[#This Row],[OrderQuantity]] *Sales_Data[[#This Row],[UnitCost]]</f>
        <v>72000</v>
      </c>
      <c r="P4005" s="7">
        <f>Sales_Data[[#This Row],[ItemCost]] +Sales_Data[[#This Row],[ShippingCost]]</f>
        <v>72699.7</v>
      </c>
      <c r="Q4005" s="7">
        <f>Sales_Data[[#This Row],[Gross Revenue]]-Sales_Data[[#This Row],[TotalFinancialCost]]</f>
        <v>62300.3</v>
      </c>
      <c r="R4005" s="7">
        <f>Sales_Data[[#This Row],[Actul Bill Amount]]-Sales_Data[[#This Row],[ShippingCost]]</f>
        <v>133600.29999999999</v>
      </c>
      <c r="S4005">
        <v>1144</v>
      </c>
      <c r="T4005">
        <v>699.7</v>
      </c>
      <c r="U4005" t="s">
        <v>52</v>
      </c>
      <c r="V4005">
        <v>800</v>
      </c>
      <c r="W4005" t="s">
        <v>18</v>
      </c>
      <c r="X4005" t="str">
        <f t="shared" si="125"/>
        <v>Bengaluru</v>
      </c>
    </row>
    <row r="4006" spans="1:24" x14ac:dyDescent="0.4">
      <c r="A4006">
        <v>104005</v>
      </c>
      <c r="B4006" s="5">
        <v>46017.201388888891</v>
      </c>
      <c r="C4006" s="3" t="str">
        <f>TEXT(Sales_Data[[#This Row],[OrderDate]],"mmmm")</f>
        <v>December</v>
      </c>
      <c r="D4006" s="3" t="str">
        <f t="shared" si="124"/>
        <v>2025</v>
      </c>
      <c r="E4006" t="s">
        <v>50</v>
      </c>
      <c r="F4006" t="s">
        <v>14</v>
      </c>
      <c r="G4006" t="s">
        <v>29</v>
      </c>
      <c r="H4006" t="s">
        <v>37</v>
      </c>
      <c r="I4006" t="s">
        <v>100</v>
      </c>
      <c r="J4006">
        <v>6</v>
      </c>
      <c r="K4006">
        <v>3200</v>
      </c>
      <c r="L4006" s="7">
        <f>Sales_Data[[#This Row],[OrderQuantity]] *Sales_Data[[#This Row],[UnitPrice]]</f>
        <v>19200</v>
      </c>
      <c r="M4006" s="7">
        <f>Sales_Data[[#This Row],[UnitPrice]]-Sales_Data[[#This Row],[UnitCost]]</f>
        <v>1200</v>
      </c>
      <c r="N4006" s="7">
        <f>Sales_Data[[#This Row],[Gross Revenue]]-Sales_Data[[#This Row],[Discount Amount ]]</f>
        <v>18000</v>
      </c>
      <c r="O4006" s="7">
        <f>Sales_Data[[#This Row],[OrderQuantity]] *Sales_Data[[#This Row],[UnitCost]]</f>
        <v>12000</v>
      </c>
      <c r="P4006" s="7">
        <f>Sales_Data[[#This Row],[ItemCost]] +Sales_Data[[#This Row],[ShippingCost]]</f>
        <v>12186.66</v>
      </c>
      <c r="Q4006" s="7">
        <f>Sales_Data[[#This Row],[Gross Revenue]]-Sales_Data[[#This Row],[TotalFinancialCost]]</f>
        <v>7013.34</v>
      </c>
      <c r="R4006" s="7">
        <f>Sales_Data[[#This Row],[Actul Bill Amount]]-Sales_Data[[#This Row],[ShippingCost]]</f>
        <v>17813.34</v>
      </c>
      <c r="S4006">
        <v>775</v>
      </c>
      <c r="T4006">
        <v>186.66</v>
      </c>
      <c r="U4006" t="s">
        <v>17</v>
      </c>
      <c r="V4006">
        <v>2000</v>
      </c>
      <c r="W4006" t="s">
        <v>38</v>
      </c>
      <c r="X4006" t="str">
        <f t="shared" si="125"/>
        <v>Kolkata</v>
      </c>
    </row>
    <row r="4007" spans="1:24" x14ac:dyDescent="0.4">
      <c r="A4007">
        <v>104006</v>
      </c>
      <c r="B4007" s="5">
        <v>45979.6</v>
      </c>
      <c r="C4007" s="3" t="str">
        <f>TEXT(Sales_Data[[#This Row],[OrderDate]],"mmmm")</f>
        <v>November</v>
      </c>
      <c r="D4007" s="3" t="str">
        <f t="shared" si="124"/>
        <v>2025</v>
      </c>
      <c r="E4007" t="s">
        <v>42</v>
      </c>
      <c r="F4007" t="s">
        <v>35</v>
      </c>
      <c r="G4007" t="s">
        <v>15</v>
      </c>
      <c r="H4007" t="s">
        <v>32</v>
      </c>
      <c r="I4007" t="s">
        <v>100</v>
      </c>
      <c r="J4007">
        <v>94</v>
      </c>
      <c r="K4007">
        <v>8500</v>
      </c>
      <c r="L4007" s="7">
        <f>Sales_Data[[#This Row],[OrderQuantity]] *Sales_Data[[#This Row],[UnitPrice]]</f>
        <v>799000</v>
      </c>
      <c r="M4007" s="7">
        <f>Sales_Data[[#This Row],[UnitPrice]]-Sales_Data[[#This Row],[UnitCost]]</f>
        <v>3000</v>
      </c>
      <c r="N4007" s="7">
        <f>Sales_Data[[#This Row],[Gross Revenue]]-Sales_Data[[#This Row],[Discount Amount ]]</f>
        <v>796000</v>
      </c>
      <c r="O4007" s="7">
        <f>Sales_Data[[#This Row],[OrderQuantity]] *Sales_Data[[#This Row],[UnitCost]]</f>
        <v>517000</v>
      </c>
      <c r="P4007" s="7">
        <f>Sales_Data[[#This Row],[ItemCost]] +Sales_Data[[#This Row],[ShippingCost]]</f>
        <v>518199.47</v>
      </c>
      <c r="Q4007" s="7">
        <f>Sales_Data[[#This Row],[Gross Revenue]]-Sales_Data[[#This Row],[TotalFinancialCost]]</f>
        <v>280800.53000000003</v>
      </c>
      <c r="R4007" s="7">
        <f>Sales_Data[[#This Row],[Actul Bill Amount]]-Sales_Data[[#This Row],[ShippingCost]]</f>
        <v>794800.53</v>
      </c>
      <c r="S4007">
        <v>999</v>
      </c>
      <c r="T4007">
        <v>1199.47</v>
      </c>
      <c r="U4007" t="s">
        <v>49</v>
      </c>
      <c r="V4007">
        <v>5500</v>
      </c>
      <c r="W4007" t="s">
        <v>33</v>
      </c>
      <c r="X4007" t="str">
        <f t="shared" si="125"/>
        <v>Delhi</v>
      </c>
    </row>
    <row r="4008" spans="1:24" x14ac:dyDescent="0.4">
      <c r="A4008">
        <v>104007</v>
      </c>
      <c r="B4008" s="5">
        <v>45712.181250000001</v>
      </c>
      <c r="C4008" s="3" t="str">
        <f>TEXT(Sales_Data[[#This Row],[OrderDate]],"mmmm")</f>
        <v>February</v>
      </c>
      <c r="D4008" s="3" t="str">
        <f t="shared" si="124"/>
        <v>2025</v>
      </c>
      <c r="E4008" t="s">
        <v>19</v>
      </c>
      <c r="F4008" t="s">
        <v>14</v>
      </c>
      <c r="G4008" t="s">
        <v>31</v>
      </c>
      <c r="H4008" t="s">
        <v>32</v>
      </c>
      <c r="I4008" t="s">
        <v>100</v>
      </c>
      <c r="J4008">
        <v>64</v>
      </c>
      <c r="K4008">
        <v>6500</v>
      </c>
      <c r="L4008" s="7">
        <f>Sales_Data[[#This Row],[OrderQuantity]] *Sales_Data[[#This Row],[UnitPrice]]</f>
        <v>416000</v>
      </c>
      <c r="M4008" s="7">
        <f>Sales_Data[[#This Row],[UnitPrice]]-Sales_Data[[#This Row],[UnitCost]]</f>
        <v>2300</v>
      </c>
      <c r="N4008" s="7">
        <f>Sales_Data[[#This Row],[Gross Revenue]]-Sales_Data[[#This Row],[Discount Amount ]]</f>
        <v>413700</v>
      </c>
      <c r="O4008" s="7">
        <f>Sales_Data[[#This Row],[OrderQuantity]] *Sales_Data[[#This Row],[UnitCost]]</f>
        <v>268800</v>
      </c>
      <c r="P4008" s="7">
        <f>Sales_Data[[#This Row],[ItemCost]] +Sales_Data[[#This Row],[ShippingCost]]</f>
        <v>269192.42</v>
      </c>
      <c r="Q4008" s="7">
        <f>Sales_Data[[#This Row],[Gross Revenue]]-Sales_Data[[#This Row],[TotalFinancialCost]]</f>
        <v>146807.58000000002</v>
      </c>
      <c r="R4008" s="7">
        <f>Sales_Data[[#This Row],[Actul Bill Amount]]-Sales_Data[[#This Row],[ShippingCost]]</f>
        <v>413307.58</v>
      </c>
      <c r="S4008">
        <v>435</v>
      </c>
      <c r="T4008">
        <v>392.42</v>
      </c>
      <c r="U4008" t="s">
        <v>21</v>
      </c>
      <c r="V4008">
        <v>4200</v>
      </c>
      <c r="W4008" t="s">
        <v>33</v>
      </c>
      <c r="X4008" t="str">
        <f t="shared" si="125"/>
        <v>Delhi</v>
      </c>
    </row>
    <row r="4009" spans="1:24" x14ac:dyDescent="0.4">
      <c r="A4009">
        <v>104008</v>
      </c>
      <c r="B4009" s="5">
        <v>45748.515972222223</v>
      </c>
      <c r="C4009" s="3" t="str">
        <f>TEXT(Sales_Data[[#This Row],[OrderDate]],"mmmm")</f>
        <v>April</v>
      </c>
      <c r="D4009" s="3" t="str">
        <f t="shared" si="124"/>
        <v>2025</v>
      </c>
      <c r="E4009" t="s">
        <v>23</v>
      </c>
      <c r="F4009" t="s">
        <v>40</v>
      </c>
      <c r="G4009" t="s">
        <v>29</v>
      </c>
      <c r="H4009" t="s">
        <v>16</v>
      </c>
      <c r="I4009" t="s">
        <v>100</v>
      </c>
      <c r="J4009">
        <v>88</v>
      </c>
      <c r="K4009">
        <v>1500</v>
      </c>
      <c r="L4009" s="7">
        <f>Sales_Data[[#This Row],[OrderQuantity]] *Sales_Data[[#This Row],[UnitPrice]]</f>
        <v>132000</v>
      </c>
      <c r="M4009" s="7">
        <f>Sales_Data[[#This Row],[UnitPrice]]-Sales_Data[[#This Row],[UnitCost]]</f>
        <v>700</v>
      </c>
      <c r="N4009" s="7">
        <f>Sales_Data[[#This Row],[Gross Revenue]]-Sales_Data[[#This Row],[Discount Amount ]]</f>
        <v>131300</v>
      </c>
      <c r="O4009" s="7">
        <f>Sales_Data[[#This Row],[OrderQuantity]] *Sales_Data[[#This Row],[UnitCost]]</f>
        <v>70400</v>
      </c>
      <c r="P4009" s="7">
        <f>Sales_Data[[#This Row],[ItemCost]] +Sales_Data[[#This Row],[ShippingCost]]</f>
        <v>71007.34</v>
      </c>
      <c r="Q4009" s="7">
        <f>Sales_Data[[#This Row],[Gross Revenue]]-Sales_Data[[#This Row],[TotalFinancialCost]]</f>
        <v>60992.66</v>
      </c>
      <c r="R4009" s="7">
        <f>Sales_Data[[#This Row],[Actul Bill Amount]]-Sales_Data[[#This Row],[ShippingCost]]</f>
        <v>130692.66</v>
      </c>
      <c r="S4009">
        <v>942</v>
      </c>
      <c r="T4009">
        <v>607.34</v>
      </c>
      <c r="U4009" t="s">
        <v>52</v>
      </c>
      <c r="V4009">
        <v>800</v>
      </c>
      <c r="W4009" t="s">
        <v>18</v>
      </c>
      <c r="X4009" t="str">
        <f t="shared" si="125"/>
        <v>Bengaluru</v>
      </c>
    </row>
    <row r="4010" spans="1:24" x14ac:dyDescent="0.4">
      <c r="A4010">
        <v>104009</v>
      </c>
      <c r="B4010" s="5">
        <v>45935.241666666669</v>
      </c>
      <c r="C4010" s="3" t="str">
        <f>TEXT(Sales_Data[[#This Row],[OrderDate]],"mmmm")</f>
        <v>October</v>
      </c>
      <c r="D4010" s="3" t="str">
        <f t="shared" si="124"/>
        <v>2025</v>
      </c>
      <c r="E4010" t="s">
        <v>39</v>
      </c>
      <c r="F4010" t="s">
        <v>46</v>
      </c>
      <c r="G4010" t="s">
        <v>15</v>
      </c>
      <c r="H4010" t="s">
        <v>32</v>
      </c>
      <c r="I4010" t="s">
        <v>100</v>
      </c>
      <c r="J4010">
        <v>64</v>
      </c>
      <c r="K4010">
        <v>4500</v>
      </c>
      <c r="L4010" s="7">
        <f>Sales_Data[[#This Row],[OrderQuantity]] *Sales_Data[[#This Row],[UnitPrice]]</f>
        <v>288000</v>
      </c>
      <c r="M4010" s="7">
        <f>Sales_Data[[#This Row],[UnitPrice]]-Sales_Data[[#This Row],[UnitCost]]</f>
        <v>1700</v>
      </c>
      <c r="N4010" s="7">
        <f>Sales_Data[[#This Row],[Gross Revenue]]-Sales_Data[[#This Row],[Discount Amount ]]</f>
        <v>286300</v>
      </c>
      <c r="O4010" s="7">
        <f>Sales_Data[[#This Row],[OrderQuantity]] *Sales_Data[[#This Row],[UnitCost]]</f>
        <v>179200</v>
      </c>
      <c r="P4010" s="7">
        <f>Sales_Data[[#This Row],[ItemCost]] +Sales_Data[[#This Row],[ShippingCost]]</f>
        <v>180112.96</v>
      </c>
      <c r="Q4010" s="7">
        <f>Sales_Data[[#This Row],[Gross Revenue]]-Sales_Data[[#This Row],[TotalFinancialCost]]</f>
        <v>107887.04000000001</v>
      </c>
      <c r="R4010" s="7">
        <f>Sales_Data[[#This Row],[Actul Bill Amount]]-Sales_Data[[#This Row],[ShippingCost]]</f>
        <v>285387.03999999998</v>
      </c>
      <c r="S4010">
        <v>746</v>
      </c>
      <c r="T4010">
        <v>912.96</v>
      </c>
      <c r="U4010" t="s">
        <v>47</v>
      </c>
      <c r="V4010">
        <v>2800</v>
      </c>
      <c r="W4010" t="s">
        <v>33</v>
      </c>
      <c r="X4010" t="str">
        <f t="shared" si="125"/>
        <v>Delhi</v>
      </c>
    </row>
    <row r="4011" spans="1:24" x14ac:dyDescent="0.4">
      <c r="A4011">
        <v>104010</v>
      </c>
      <c r="B4011" s="5">
        <v>45758.974999999999</v>
      </c>
      <c r="C4011" s="3" t="str">
        <f>TEXT(Sales_Data[[#This Row],[OrderDate]],"mmmm")</f>
        <v>April</v>
      </c>
      <c r="D4011" s="3" t="str">
        <f t="shared" si="124"/>
        <v>2025</v>
      </c>
      <c r="E4011" t="s">
        <v>48</v>
      </c>
      <c r="F4011" t="s">
        <v>55</v>
      </c>
      <c r="G4011" t="s">
        <v>15</v>
      </c>
      <c r="H4011" t="s">
        <v>20</v>
      </c>
      <c r="I4011" t="s">
        <v>100</v>
      </c>
      <c r="J4011">
        <v>99</v>
      </c>
      <c r="K4011">
        <v>1200</v>
      </c>
      <c r="L4011" s="7">
        <f>Sales_Data[[#This Row],[OrderQuantity]] *Sales_Data[[#This Row],[UnitPrice]]</f>
        <v>118800</v>
      </c>
      <c r="M4011" s="7">
        <f>Sales_Data[[#This Row],[UnitPrice]]-Sales_Data[[#This Row],[UnitCost]]</f>
        <v>400</v>
      </c>
      <c r="N4011" s="7">
        <f>Sales_Data[[#This Row],[Gross Revenue]]-Sales_Data[[#This Row],[Discount Amount ]]</f>
        <v>118400</v>
      </c>
      <c r="O4011" s="7">
        <f>Sales_Data[[#This Row],[OrderQuantity]] *Sales_Data[[#This Row],[UnitCost]]</f>
        <v>79200</v>
      </c>
      <c r="P4011" s="7">
        <f>Sales_Data[[#This Row],[ItemCost]] +Sales_Data[[#This Row],[ShippingCost]]</f>
        <v>80107.86</v>
      </c>
      <c r="Q4011" s="7">
        <f>Sales_Data[[#This Row],[Gross Revenue]]-Sales_Data[[#This Row],[TotalFinancialCost]]</f>
        <v>38692.14</v>
      </c>
      <c r="R4011" s="7">
        <f>Sales_Data[[#This Row],[Actul Bill Amount]]-Sales_Data[[#This Row],[ShippingCost]]</f>
        <v>117492.14</v>
      </c>
      <c r="S4011">
        <v>543</v>
      </c>
      <c r="T4011">
        <v>907.86</v>
      </c>
      <c r="U4011" t="s">
        <v>58</v>
      </c>
      <c r="V4011">
        <v>800</v>
      </c>
      <c r="W4011" t="s">
        <v>22</v>
      </c>
      <c r="X4011" t="str">
        <f t="shared" si="125"/>
        <v>Nagpur</v>
      </c>
    </row>
    <row r="4012" spans="1:24" x14ac:dyDescent="0.4">
      <c r="A4012">
        <v>104011</v>
      </c>
      <c r="B4012" s="5">
        <v>45812.814583333333</v>
      </c>
      <c r="C4012" s="3" t="str">
        <f>TEXT(Sales_Data[[#This Row],[OrderDate]],"mmmm")</f>
        <v>June</v>
      </c>
      <c r="D4012" s="3" t="str">
        <f t="shared" si="124"/>
        <v>2025</v>
      </c>
      <c r="E4012" t="s">
        <v>45</v>
      </c>
      <c r="F4012" t="s">
        <v>55</v>
      </c>
      <c r="G4012" t="s">
        <v>15</v>
      </c>
      <c r="H4012" t="s">
        <v>25</v>
      </c>
      <c r="I4012" t="s">
        <v>100</v>
      </c>
      <c r="J4012">
        <v>88</v>
      </c>
      <c r="K4012">
        <v>1200</v>
      </c>
      <c r="L4012" s="7">
        <f>Sales_Data[[#This Row],[OrderQuantity]] *Sales_Data[[#This Row],[UnitPrice]]</f>
        <v>105600</v>
      </c>
      <c r="M4012" s="7">
        <f>Sales_Data[[#This Row],[UnitPrice]]-Sales_Data[[#This Row],[UnitCost]]</f>
        <v>400</v>
      </c>
      <c r="N4012" s="7">
        <f>Sales_Data[[#This Row],[Gross Revenue]]-Sales_Data[[#This Row],[Discount Amount ]]</f>
        <v>105200</v>
      </c>
      <c r="O4012" s="7">
        <f>Sales_Data[[#This Row],[OrderQuantity]] *Sales_Data[[#This Row],[UnitCost]]</f>
        <v>70400</v>
      </c>
      <c r="P4012" s="7">
        <f>Sales_Data[[#This Row],[ItemCost]] +Sales_Data[[#This Row],[ShippingCost]]</f>
        <v>71551.77</v>
      </c>
      <c r="Q4012" s="7">
        <f>Sales_Data[[#This Row],[Gross Revenue]]-Sales_Data[[#This Row],[TotalFinancialCost]]</f>
        <v>34048.229999999996</v>
      </c>
      <c r="R4012" s="7">
        <f>Sales_Data[[#This Row],[Actul Bill Amount]]-Sales_Data[[#This Row],[ShippingCost]]</f>
        <v>104048.23</v>
      </c>
      <c r="S4012">
        <v>1143</v>
      </c>
      <c r="T4012">
        <v>1151.77</v>
      </c>
      <c r="U4012" t="s">
        <v>58</v>
      </c>
      <c r="V4012">
        <v>800</v>
      </c>
      <c r="W4012" t="s">
        <v>27</v>
      </c>
      <c r="X4012" t="str">
        <f t="shared" si="125"/>
        <v>Mumbai</v>
      </c>
    </row>
    <row r="4013" spans="1:24" x14ac:dyDescent="0.4">
      <c r="A4013">
        <v>104012</v>
      </c>
      <c r="B4013" s="5">
        <v>46006.651388888888</v>
      </c>
      <c r="C4013" s="3" t="str">
        <f>TEXT(Sales_Data[[#This Row],[OrderDate]],"mmmm")</f>
        <v>December</v>
      </c>
      <c r="D4013" s="3" t="str">
        <f t="shared" si="124"/>
        <v>2025</v>
      </c>
      <c r="E4013" t="s">
        <v>19</v>
      </c>
      <c r="F4013" t="s">
        <v>40</v>
      </c>
      <c r="G4013" t="s">
        <v>29</v>
      </c>
      <c r="H4013" t="s">
        <v>32</v>
      </c>
      <c r="I4013" t="s">
        <v>100</v>
      </c>
      <c r="J4013">
        <v>90</v>
      </c>
      <c r="K4013">
        <v>5500</v>
      </c>
      <c r="L4013" s="7">
        <f>Sales_Data[[#This Row],[OrderQuantity]] *Sales_Data[[#This Row],[UnitPrice]]</f>
        <v>495000</v>
      </c>
      <c r="M4013" s="7">
        <f>Sales_Data[[#This Row],[UnitPrice]]-Sales_Data[[#This Row],[UnitCost]]</f>
        <v>2000</v>
      </c>
      <c r="N4013" s="7">
        <f>Sales_Data[[#This Row],[Gross Revenue]]-Sales_Data[[#This Row],[Discount Amount ]]</f>
        <v>493000</v>
      </c>
      <c r="O4013" s="7">
        <f>Sales_Data[[#This Row],[OrderQuantity]] *Sales_Data[[#This Row],[UnitCost]]</f>
        <v>315000</v>
      </c>
      <c r="P4013" s="7">
        <f>Sales_Data[[#This Row],[ItemCost]] +Sales_Data[[#This Row],[ShippingCost]]</f>
        <v>315697.90000000002</v>
      </c>
      <c r="Q4013" s="7">
        <f>Sales_Data[[#This Row],[Gross Revenue]]-Sales_Data[[#This Row],[TotalFinancialCost]]</f>
        <v>179302.09999999998</v>
      </c>
      <c r="R4013" s="7">
        <f>Sales_Data[[#This Row],[Actul Bill Amount]]-Sales_Data[[#This Row],[ShippingCost]]</f>
        <v>492302.1</v>
      </c>
      <c r="S4013">
        <v>575</v>
      </c>
      <c r="T4013">
        <v>697.9</v>
      </c>
      <c r="U4013" t="s">
        <v>41</v>
      </c>
      <c r="V4013">
        <v>3500</v>
      </c>
      <c r="W4013" t="s">
        <v>33</v>
      </c>
      <c r="X4013" t="str">
        <f t="shared" si="125"/>
        <v>Delhi</v>
      </c>
    </row>
    <row r="4014" spans="1:24" x14ac:dyDescent="0.4">
      <c r="A4014">
        <v>104013</v>
      </c>
      <c r="B4014" s="5">
        <v>46021.341666666667</v>
      </c>
      <c r="C4014" s="3" t="str">
        <f>TEXT(Sales_Data[[#This Row],[OrderDate]],"mmmm")</f>
        <v>December</v>
      </c>
      <c r="D4014" s="3" t="str">
        <f t="shared" si="124"/>
        <v>2025</v>
      </c>
      <c r="E4014" t="s">
        <v>50</v>
      </c>
      <c r="F4014" t="s">
        <v>43</v>
      </c>
      <c r="G4014" t="s">
        <v>15</v>
      </c>
      <c r="H4014" t="s">
        <v>37</v>
      </c>
      <c r="I4014" t="s">
        <v>100</v>
      </c>
      <c r="J4014">
        <v>92</v>
      </c>
      <c r="K4014">
        <v>2800</v>
      </c>
      <c r="L4014" s="7">
        <f>Sales_Data[[#This Row],[OrderQuantity]] *Sales_Data[[#This Row],[UnitPrice]]</f>
        <v>257600</v>
      </c>
      <c r="M4014" s="7">
        <f>Sales_Data[[#This Row],[UnitPrice]]-Sales_Data[[#This Row],[UnitCost]]</f>
        <v>1300</v>
      </c>
      <c r="N4014" s="7">
        <f>Sales_Data[[#This Row],[Gross Revenue]]-Sales_Data[[#This Row],[Discount Amount ]]</f>
        <v>256300</v>
      </c>
      <c r="O4014" s="7">
        <f>Sales_Data[[#This Row],[OrderQuantity]] *Sales_Data[[#This Row],[UnitCost]]</f>
        <v>138000</v>
      </c>
      <c r="P4014" s="7">
        <f>Sales_Data[[#This Row],[ItemCost]] +Sales_Data[[#This Row],[ShippingCost]]</f>
        <v>138328.01999999999</v>
      </c>
      <c r="Q4014" s="7">
        <f>Sales_Data[[#This Row],[Gross Revenue]]-Sales_Data[[#This Row],[TotalFinancialCost]]</f>
        <v>119271.98000000001</v>
      </c>
      <c r="R4014" s="7">
        <f>Sales_Data[[#This Row],[Actul Bill Amount]]-Sales_Data[[#This Row],[ShippingCost]]</f>
        <v>255971.98</v>
      </c>
      <c r="S4014">
        <v>705</v>
      </c>
      <c r="T4014">
        <v>328.02</v>
      </c>
      <c r="U4014" t="s">
        <v>61</v>
      </c>
      <c r="V4014">
        <v>1500</v>
      </c>
      <c r="W4014" t="s">
        <v>38</v>
      </c>
      <c r="X4014" t="str">
        <f t="shared" si="125"/>
        <v>Kolkata</v>
      </c>
    </row>
    <row r="4015" spans="1:24" x14ac:dyDescent="0.4">
      <c r="A4015">
        <v>104014</v>
      </c>
      <c r="B4015" s="5">
        <v>45798.227083333331</v>
      </c>
      <c r="C4015" s="3" t="str">
        <f>TEXT(Sales_Data[[#This Row],[OrderDate]],"mmmm")</f>
        <v>May</v>
      </c>
      <c r="D4015" s="3" t="str">
        <f t="shared" si="124"/>
        <v>2025</v>
      </c>
      <c r="E4015" t="s">
        <v>23</v>
      </c>
      <c r="F4015" t="s">
        <v>55</v>
      </c>
      <c r="G4015" t="s">
        <v>29</v>
      </c>
      <c r="H4015" t="s">
        <v>20</v>
      </c>
      <c r="I4015" t="s">
        <v>100</v>
      </c>
      <c r="J4015">
        <v>1</v>
      </c>
      <c r="K4015">
        <v>850</v>
      </c>
      <c r="L4015" s="7">
        <f>Sales_Data[[#This Row],[OrderQuantity]] *Sales_Data[[#This Row],[UnitPrice]]</f>
        <v>850</v>
      </c>
      <c r="M4015" s="7">
        <f>Sales_Data[[#This Row],[UnitPrice]]-Sales_Data[[#This Row],[UnitCost]]</f>
        <v>300</v>
      </c>
      <c r="N4015" s="7">
        <f>Sales_Data[[#This Row],[Gross Revenue]]-Sales_Data[[#This Row],[Discount Amount ]]</f>
        <v>550</v>
      </c>
      <c r="O4015" s="7">
        <f>Sales_Data[[#This Row],[OrderQuantity]] *Sales_Data[[#This Row],[UnitCost]]</f>
        <v>550</v>
      </c>
      <c r="P4015" s="7">
        <f>Sales_Data[[#This Row],[ItemCost]] +Sales_Data[[#This Row],[ShippingCost]]</f>
        <v>904.74</v>
      </c>
      <c r="Q4015" s="7">
        <f>Sales_Data[[#This Row],[Gross Revenue]]-Sales_Data[[#This Row],[TotalFinancialCost]]</f>
        <v>-54.740000000000009</v>
      </c>
      <c r="R4015" s="7">
        <f>Sales_Data[[#This Row],[Actul Bill Amount]]-Sales_Data[[#This Row],[ShippingCost]]</f>
        <v>195.26</v>
      </c>
      <c r="S4015">
        <v>626</v>
      </c>
      <c r="T4015">
        <v>354.74</v>
      </c>
      <c r="U4015" t="s">
        <v>56</v>
      </c>
      <c r="V4015">
        <v>550</v>
      </c>
      <c r="W4015" t="s">
        <v>22</v>
      </c>
      <c r="X4015" t="str">
        <f t="shared" si="125"/>
        <v>Nagpur</v>
      </c>
    </row>
    <row r="4016" spans="1:24" x14ac:dyDescent="0.4">
      <c r="A4016">
        <v>104015</v>
      </c>
      <c r="B4016" s="5">
        <v>45830.307638888888</v>
      </c>
      <c r="C4016" s="3" t="str">
        <f>TEXT(Sales_Data[[#This Row],[OrderDate]],"mmmm")</f>
        <v>June</v>
      </c>
      <c r="D4016" s="3" t="str">
        <f t="shared" si="124"/>
        <v>2025</v>
      </c>
      <c r="E4016" t="s">
        <v>50</v>
      </c>
      <c r="F4016" t="s">
        <v>24</v>
      </c>
      <c r="G4016" t="s">
        <v>31</v>
      </c>
      <c r="H4016" t="s">
        <v>16</v>
      </c>
      <c r="I4016" t="s">
        <v>100</v>
      </c>
      <c r="J4016">
        <v>56</v>
      </c>
      <c r="K4016">
        <v>45000</v>
      </c>
      <c r="L4016" s="7">
        <f>Sales_Data[[#This Row],[OrderQuantity]] *Sales_Data[[#This Row],[UnitPrice]]</f>
        <v>2520000</v>
      </c>
      <c r="M4016" s="7">
        <f>Sales_Data[[#This Row],[UnitPrice]]-Sales_Data[[#This Row],[UnitCost]]</f>
        <v>13000</v>
      </c>
      <c r="N4016" s="7">
        <f>Sales_Data[[#This Row],[Gross Revenue]]-Sales_Data[[#This Row],[Discount Amount ]]</f>
        <v>2507000</v>
      </c>
      <c r="O4016" s="7">
        <f>Sales_Data[[#This Row],[OrderQuantity]] *Sales_Data[[#This Row],[UnitCost]]</f>
        <v>1792000</v>
      </c>
      <c r="P4016" s="7">
        <f>Sales_Data[[#This Row],[ItemCost]] +Sales_Data[[#This Row],[ShippingCost]]</f>
        <v>1792284.85</v>
      </c>
      <c r="Q4016" s="7">
        <f>Sales_Data[[#This Row],[Gross Revenue]]-Sales_Data[[#This Row],[TotalFinancialCost]]</f>
        <v>727715.14999999991</v>
      </c>
      <c r="R4016" s="7">
        <f>Sales_Data[[#This Row],[Actul Bill Amount]]-Sales_Data[[#This Row],[ShippingCost]]</f>
        <v>2506715.15</v>
      </c>
      <c r="S4016">
        <v>908</v>
      </c>
      <c r="T4016">
        <v>284.85000000000002</v>
      </c>
      <c r="U4016" t="s">
        <v>26</v>
      </c>
      <c r="V4016">
        <v>32000</v>
      </c>
      <c r="W4016" t="s">
        <v>18</v>
      </c>
      <c r="X4016" t="str">
        <f t="shared" si="125"/>
        <v>Bengaluru</v>
      </c>
    </row>
    <row r="4017" spans="1:24" x14ac:dyDescent="0.4">
      <c r="A4017">
        <v>104016</v>
      </c>
      <c r="B4017" s="5">
        <v>45667.156944444447</v>
      </c>
      <c r="C4017" s="3" t="str">
        <f>TEXT(Sales_Data[[#This Row],[OrderDate]],"mmmm")</f>
        <v>January</v>
      </c>
      <c r="D4017" s="3" t="str">
        <f t="shared" si="124"/>
        <v>2025</v>
      </c>
      <c r="E4017" t="s">
        <v>42</v>
      </c>
      <c r="F4017" t="s">
        <v>14</v>
      </c>
      <c r="G4017" t="s">
        <v>29</v>
      </c>
      <c r="H4017" t="s">
        <v>16</v>
      </c>
      <c r="I4017" t="s">
        <v>100</v>
      </c>
      <c r="J4017">
        <v>95</v>
      </c>
      <c r="K4017">
        <v>6500</v>
      </c>
      <c r="L4017" s="7">
        <f>Sales_Data[[#This Row],[OrderQuantity]] *Sales_Data[[#This Row],[UnitPrice]]</f>
        <v>617500</v>
      </c>
      <c r="M4017" s="7">
        <f>Sales_Data[[#This Row],[UnitPrice]]-Sales_Data[[#This Row],[UnitCost]]</f>
        <v>2300</v>
      </c>
      <c r="N4017" s="7">
        <f>Sales_Data[[#This Row],[Gross Revenue]]-Sales_Data[[#This Row],[Discount Amount ]]</f>
        <v>615200</v>
      </c>
      <c r="O4017" s="7">
        <f>Sales_Data[[#This Row],[OrderQuantity]] *Sales_Data[[#This Row],[UnitCost]]</f>
        <v>399000</v>
      </c>
      <c r="P4017" s="7">
        <f>Sales_Data[[#This Row],[ItemCost]] +Sales_Data[[#This Row],[ShippingCost]]</f>
        <v>399328.58</v>
      </c>
      <c r="Q4017" s="7">
        <f>Sales_Data[[#This Row],[Gross Revenue]]-Sales_Data[[#This Row],[TotalFinancialCost]]</f>
        <v>218171.41999999998</v>
      </c>
      <c r="R4017" s="7">
        <f>Sales_Data[[#This Row],[Actul Bill Amount]]-Sales_Data[[#This Row],[ShippingCost]]</f>
        <v>614871.42000000004</v>
      </c>
      <c r="S4017">
        <v>914</v>
      </c>
      <c r="T4017">
        <v>328.58</v>
      </c>
      <c r="U4017" t="s">
        <v>21</v>
      </c>
      <c r="V4017">
        <v>4200</v>
      </c>
      <c r="W4017" t="s">
        <v>18</v>
      </c>
      <c r="X4017" t="str">
        <f t="shared" si="125"/>
        <v>Bengaluru</v>
      </c>
    </row>
    <row r="4018" spans="1:24" x14ac:dyDescent="0.4">
      <c r="A4018">
        <v>104017</v>
      </c>
      <c r="B4018" s="5">
        <v>45885.336805555555</v>
      </c>
      <c r="C4018" s="3" t="str">
        <f>TEXT(Sales_Data[[#This Row],[OrderDate]],"mmmm")</f>
        <v>August</v>
      </c>
      <c r="D4018" s="3" t="str">
        <f t="shared" si="124"/>
        <v>2025</v>
      </c>
      <c r="E4018" t="s">
        <v>39</v>
      </c>
      <c r="F4018" t="s">
        <v>35</v>
      </c>
      <c r="G4018" t="s">
        <v>15</v>
      </c>
      <c r="H4018" t="s">
        <v>32</v>
      </c>
      <c r="I4018" t="s">
        <v>100</v>
      </c>
      <c r="J4018">
        <v>29</v>
      </c>
      <c r="K4018">
        <v>12000</v>
      </c>
      <c r="L4018" s="7">
        <f>Sales_Data[[#This Row],[OrderQuantity]] *Sales_Data[[#This Row],[UnitPrice]]</f>
        <v>348000</v>
      </c>
      <c r="M4018" s="7">
        <f>Sales_Data[[#This Row],[UnitPrice]]-Sales_Data[[#This Row],[UnitCost]]</f>
        <v>4000</v>
      </c>
      <c r="N4018" s="7">
        <f>Sales_Data[[#This Row],[Gross Revenue]]-Sales_Data[[#This Row],[Discount Amount ]]</f>
        <v>344000</v>
      </c>
      <c r="O4018" s="7">
        <f>Sales_Data[[#This Row],[OrderQuantity]] *Sales_Data[[#This Row],[UnitCost]]</f>
        <v>232000</v>
      </c>
      <c r="P4018" s="7">
        <f>Sales_Data[[#This Row],[ItemCost]] +Sales_Data[[#This Row],[ShippingCost]]</f>
        <v>234734.16</v>
      </c>
      <c r="Q4018" s="7">
        <f>Sales_Data[[#This Row],[Gross Revenue]]-Sales_Data[[#This Row],[TotalFinancialCost]]</f>
        <v>113265.84</v>
      </c>
      <c r="R4018" s="7">
        <f>Sales_Data[[#This Row],[Actul Bill Amount]]-Sales_Data[[#This Row],[ShippingCost]]</f>
        <v>341265.84</v>
      </c>
      <c r="S4018">
        <v>313</v>
      </c>
      <c r="T4018">
        <v>2734.16</v>
      </c>
      <c r="U4018" t="s">
        <v>36</v>
      </c>
      <c r="V4018">
        <v>8000</v>
      </c>
      <c r="W4018" t="s">
        <v>33</v>
      </c>
      <c r="X4018" t="str">
        <f t="shared" si="125"/>
        <v>Delhi</v>
      </c>
    </row>
    <row r="4019" spans="1:24" x14ac:dyDescent="0.4">
      <c r="A4019">
        <v>104018</v>
      </c>
      <c r="B4019" s="5">
        <v>45922.455555555556</v>
      </c>
      <c r="C4019" s="3" t="str">
        <f>TEXT(Sales_Data[[#This Row],[OrderDate]],"mmmm")</f>
        <v>September</v>
      </c>
      <c r="D4019" s="3" t="str">
        <f t="shared" si="124"/>
        <v>2025</v>
      </c>
      <c r="E4019" t="s">
        <v>19</v>
      </c>
      <c r="F4019" t="s">
        <v>55</v>
      </c>
      <c r="G4019" t="s">
        <v>31</v>
      </c>
      <c r="H4019" t="s">
        <v>32</v>
      </c>
      <c r="I4019" t="s">
        <v>100</v>
      </c>
      <c r="J4019">
        <v>73</v>
      </c>
      <c r="K4019">
        <v>1200</v>
      </c>
      <c r="L4019" s="7">
        <f>Sales_Data[[#This Row],[OrderQuantity]] *Sales_Data[[#This Row],[UnitPrice]]</f>
        <v>87600</v>
      </c>
      <c r="M4019" s="7">
        <f>Sales_Data[[#This Row],[UnitPrice]]-Sales_Data[[#This Row],[UnitCost]]</f>
        <v>400</v>
      </c>
      <c r="N4019" s="7">
        <f>Sales_Data[[#This Row],[Gross Revenue]]-Sales_Data[[#This Row],[Discount Amount ]]</f>
        <v>87200</v>
      </c>
      <c r="O4019" s="7">
        <f>Sales_Data[[#This Row],[OrderQuantity]] *Sales_Data[[#This Row],[UnitCost]]</f>
        <v>58400</v>
      </c>
      <c r="P4019" s="7">
        <f>Sales_Data[[#This Row],[ItemCost]] +Sales_Data[[#This Row],[ShippingCost]]</f>
        <v>58824.04</v>
      </c>
      <c r="Q4019" s="7">
        <f>Sales_Data[[#This Row],[Gross Revenue]]-Sales_Data[[#This Row],[TotalFinancialCost]]</f>
        <v>28775.96</v>
      </c>
      <c r="R4019" s="7">
        <f>Sales_Data[[#This Row],[Actul Bill Amount]]-Sales_Data[[#This Row],[ShippingCost]]</f>
        <v>86775.96</v>
      </c>
      <c r="S4019">
        <v>820</v>
      </c>
      <c r="T4019">
        <v>424.04</v>
      </c>
      <c r="U4019" t="s">
        <v>58</v>
      </c>
      <c r="V4019">
        <v>800</v>
      </c>
      <c r="W4019" t="s">
        <v>33</v>
      </c>
      <c r="X4019" t="str">
        <f t="shared" si="125"/>
        <v>Delhi</v>
      </c>
    </row>
    <row r="4020" spans="1:24" x14ac:dyDescent="0.4">
      <c r="A4020">
        <v>104019</v>
      </c>
      <c r="B4020" s="5">
        <v>45905.441666666666</v>
      </c>
      <c r="C4020" s="3" t="str">
        <f>TEXT(Sales_Data[[#This Row],[OrderDate]],"mmmm")</f>
        <v>September</v>
      </c>
      <c r="D4020" s="3" t="str">
        <f t="shared" si="124"/>
        <v>2025</v>
      </c>
      <c r="E4020" t="s">
        <v>39</v>
      </c>
      <c r="F4020" t="s">
        <v>28</v>
      </c>
      <c r="G4020" t="s">
        <v>15</v>
      </c>
      <c r="H4020" t="s">
        <v>25</v>
      </c>
      <c r="I4020" t="s">
        <v>100</v>
      </c>
      <c r="J4020">
        <v>12</v>
      </c>
      <c r="K4020">
        <v>450</v>
      </c>
      <c r="L4020" s="7">
        <f>Sales_Data[[#This Row],[OrderQuantity]] *Sales_Data[[#This Row],[UnitPrice]]</f>
        <v>5400</v>
      </c>
      <c r="M4020" s="7">
        <f>Sales_Data[[#This Row],[UnitPrice]]-Sales_Data[[#This Row],[UnitCost]]</f>
        <v>250</v>
      </c>
      <c r="N4020" s="7">
        <f>Sales_Data[[#This Row],[Gross Revenue]]-Sales_Data[[#This Row],[Discount Amount ]]</f>
        <v>5150</v>
      </c>
      <c r="O4020" s="7">
        <f>Sales_Data[[#This Row],[OrderQuantity]] *Sales_Data[[#This Row],[UnitCost]]</f>
        <v>2400</v>
      </c>
      <c r="P4020" s="7">
        <f>Sales_Data[[#This Row],[ItemCost]] +Sales_Data[[#This Row],[ShippingCost]]</f>
        <v>3453.7799999999997</v>
      </c>
      <c r="Q4020" s="7">
        <f>Sales_Data[[#This Row],[Gross Revenue]]-Sales_Data[[#This Row],[TotalFinancialCost]]</f>
        <v>1946.2200000000003</v>
      </c>
      <c r="R4020" s="7">
        <f>Sales_Data[[#This Row],[Actul Bill Amount]]-Sales_Data[[#This Row],[ShippingCost]]</f>
        <v>4096.22</v>
      </c>
      <c r="S4020">
        <v>419</v>
      </c>
      <c r="T4020">
        <v>1053.78</v>
      </c>
      <c r="U4020" t="s">
        <v>30</v>
      </c>
      <c r="V4020">
        <v>200</v>
      </c>
      <c r="W4020" t="s">
        <v>27</v>
      </c>
      <c r="X4020" t="str">
        <f t="shared" si="125"/>
        <v>Mumbai</v>
      </c>
    </row>
    <row r="4021" spans="1:24" x14ac:dyDescent="0.4">
      <c r="A4021">
        <v>104020</v>
      </c>
      <c r="B4021" s="5">
        <v>45904.650694444441</v>
      </c>
      <c r="C4021" s="3" t="str">
        <f>TEXT(Sales_Data[[#This Row],[OrderDate]],"mmmm")</f>
        <v>September</v>
      </c>
      <c r="D4021" s="3" t="str">
        <f t="shared" si="124"/>
        <v>2025</v>
      </c>
      <c r="E4021" t="s">
        <v>23</v>
      </c>
      <c r="F4021" t="s">
        <v>40</v>
      </c>
      <c r="G4021" t="s">
        <v>31</v>
      </c>
      <c r="H4021" t="s">
        <v>16</v>
      </c>
      <c r="I4021" t="s">
        <v>100</v>
      </c>
      <c r="J4021">
        <v>34</v>
      </c>
      <c r="K4021">
        <v>1500</v>
      </c>
      <c r="L4021" s="7">
        <f>Sales_Data[[#This Row],[OrderQuantity]] *Sales_Data[[#This Row],[UnitPrice]]</f>
        <v>51000</v>
      </c>
      <c r="M4021" s="7">
        <f>Sales_Data[[#This Row],[UnitPrice]]-Sales_Data[[#This Row],[UnitCost]]</f>
        <v>700</v>
      </c>
      <c r="N4021" s="7">
        <f>Sales_Data[[#This Row],[Gross Revenue]]-Sales_Data[[#This Row],[Discount Amount ]]</f>
        <v>50300</v>
      </c>
      <c r="O4021" s="7">
        <f>Sales_Data[[#This Row],[OrderQuantity]] *Sales_Data[[#This Row],[UnitCost]]</f>
        <v>27200</v>
      </c>
      <c r="P4021" s="7">
        <f>Sales_Data[[#This Row],[ItemCost]] +Sales_Data[[#This Row],[ShippingCost]]</f>
        <v>27734.97</v>
      </c>
      <c r="Q4021" s="7">
        <f>Sales_Data[[#This Row],[Gross Revenue]]-Sales_Data[[#This Row],[TotalFinancialCost]]</f>
        <v>23265.03</v>
      </c>
      <c r="R4021" s="7">
        <f>Sales_Data[[#This Row],[Actul Bill Amount]]-Sales_Data[[#This Row],[ShippingCost]]</f>
        <v>49765.03</v>
      </c>
      <c r="S4021">
        <v>914</v>
      </c>
      <c r="T4021">
        <v>534.97</v>
      </c>
      <c r="U4021" t="s">
        <v>52</v>
      </c>
      <c r="V4021">
        <v>800</v>
      </c>
      <c r="W4021" t="s">
        <v>18</v>
      </c>
      <c r="X4021" t="str">
        <f t="shared" si="125"/>
        <v>Bengaluru</v>
      </c>
    </row>
    <row r="4022" spans="1:24" x14ac:dyDescent="0.4">
      <c r="A4022">
        <v>104021</v>
      </c>
      <c r="B4022" s="5">
        <v>45812.363194444442</v>
      </c>
      <c r="C4022" s="3" t="str">
        <f>TEXT(Sales_Data[[#This Row],[OrderDate]],"mmmm")</f>
        <v>June</v>
      </c>
      <c r="D4022" s="3" t="str">
        <f t="shared" si="124"/>
        <v>2025</v>
      </c>
      <c r="E4022" t="s">
        <v>45</v>
      </c>
      <c r="F4022" t="s">
        <v>24</v>
      </c>
      <c r="G4022" t="s">
        <v>15</v>
      </c>
      <c r="H4022" t="s">
        <v>16</v>
      </c>
      <c r="I4022" t="s">
        <v>100</v>
      </c>
      <c r="J4022">
        <v>32</v>
      </c>
      <c r="K4022">
        <v>25000</v>
      </c>
      <c r="L4022" s="7">
        <f>Sales_Data[[#This Row],[OrderQuantity]] *Sales_Data[[#This Row],[UnitPrice]]</f>
        <v>800000</v>
      </c>
      <c r="M4022" s="7">
        <f>Sales_Data[[#This Row],[UnitPrice]]-Sales_Data[[#This Row],[UnitCost]]</f>
        <v>7000</v>
      </c>
      <c r="N4022" s="7">
        <f>Sales_Data[[#This Row],[Gross Revenue]]-Sales_Data[[#This Row],[Discount Amount ]]</f>
        <v>793000</v>
      </c>
      <c r="O4022" s="7">
        <f>Sales_Data[[#This Row],[OrderQuantity]] *Sales_Data[[#This Row],[UnitCost]]</f>
        <v>576000</v>
      </c>
      <c r="P4022" s="7">
        <f>Sales_Data[[#This Row],[ItemCost]] +Sales_Data[[#This Row],[ShippingCost]]</f>
        <v>576363.97</v>
      </c>
      <c r="Q4022" s="7">
        <f>Sales_Data[[#This Row],[Gross Revenue]]-Sales_Data[[#This Row],[TotalFinancialCost]]</f>
        <v>223636.03000000003</v>
      </c>
      <c r="R4022" s="7">
        <f>Sales_Data[[#This Row],[Actul Bill Amount]]-Sales_Data[[#This Row],[ShippingCost]]</f>
        <v>792636.03</v>
      </c>
      <c r="S4022">
        <v>418</v>
      </c>
      <c r="T4022">
        <v>363.97</v>
      </c>
      <c r="U4022" t="s">
        <v>60</v>
      </c>
      <c r="V4022">
        <v>18000</v>
      </c>
      <c r="W4022" t="s">
        <v>18</v>
      </c>
      <c r="X4022" t="str">
        <f t="shared" si="125"/>
        <v>Bengaluru</v>
      </c>
    </row>
    <row r="4023" spans="1:24" x14ac:dyDescent="0.4">
      <c r="A4023">
        <v>104022</v>
      </c>
      <c r="B4023" s="5">
        <v>45691.025000000001</v>
      </c>
      <c r="C4023" s="3" t="str">
        <f>TEXT(Sales_Data[[#This Row],[OrderDate]],"mmmm")</f>
        <v>February</v>
      </c>
      <c r="D4023" s="3" t="str">
        <f t="shared" si="124"/>
        <v>2025</v>
      </c>
      <c r="E4023" t="s">
        <v>23</v>
      </c>
      <c r="F4023" t="s">
        <v>40</v>
      </c>
      <c r="G4023" t="s">
        <v>15</v>
      </c>
      <c r="H4023" t="s">
        <v>16</v>
      </c>
      <c r="I4023" t="s">
        <v>100</v>
      </c>
      <c r="J4023">
        <v>45</v>
      </c>
      <c r="K4023">
        <v>1500</v>
      </c>
      <c r="L4023" s="7">
        <f>Sales_Data[[#This Row],[OrderQuantity]] *Sales_Data[[#This Row],[UnitPrice]]</f>
        <v>67500</v>
      </c>
      <c r="M4023" s="7">
        <f>Sales_Data[[#This Row],[UnitPrice]]-Sales_Data[[#This Row],[UnitCost]]</f>
        <v>700</v>
      </c>
      <c r="N4023" s="7">
        <f>Sales_Data[[#This Row],[Gross Revenue]]-Sales_Data[[#This Row],[Discount Amount ]]</f>
        <v>66800</v>
      </c>
      <c r="O4023" s="7">
        <f>Sales_Data[[#This Row],[OrderQuantity]] *Sales_Data[[#This Row],[UnitCost]]</f>
        <v>36000</v>
      </c>
      <c r="P4023" s="7">
        <f>Sales_Data[[#This Row],[ItemCost]] +Sales_Data[[#This Row],[ShippingCost]]</f>
        <v>36607.620000000003</v>
      </c>
      <c r="Q4023" s="7">
        <f>Sales_Data[[#This Row],[Gross Revenue]]-Sales_Data[[#This Row],[TotalFinancialCost]]</f>
        <v>30892.379999999997</v>
      </c>
      <c r="R4023" s="7">
        <f>Sales_Data[[#This Row],[Actul Bill Amount]]-Sales_Data[[#This Row],[ShippingCost]]</f>
        <v>66192.38</v>
      </c>
      <c r="S4023">
        <v>1081</v>
      </c>
      <c r="T4023">
        <v>607.62</v>
      </c>
      <c r="U4023" t="s">
        <v>52</v>
      </c>
      <c r="V4023">
        <v>800</v>
      </c>
      <c r="W4023" t="s">
        <v>18</v>
      </c>
      <c r="X4023" t="str">
        <f t="shared" si="125"/>
        <v>Bengaluru</v>
      </c>
    </row>
    <row r="4024" spans="1:24" x14ac:dyDescent="0.4">
      <c r="A4024">
        <v>104023</v>
      </c>
      <c r="B4024" s="5">
        <v>45786.005555555559</v>
      </c>
      <c r="C4024" s="3" t="str">
        <f>TEXT(Sales_Data[[#This Row],[OrderDate]],"mmmm")</f>
        <v>May</v>
      </c>
      <c r="D4024" s="3" t="str">
        <f t="shared" si="124"/>
        <v>2025</v>
      </c>
      <c r="E4024" t="s">
        <v>48</v>
      </c>
      <c r="F4024" t="s">
        <v>24</v>
      </c>
      <c r="G4024" t="s">
        <v>29</v>
      </c>
      <c r="H4024" t="s">
        <v>16</v>
      </c>
      <c r="I4024" t="s">
        <v>100</v>
      </c>
      <c r="J4024">
        <v>6</v>
      </c>
      <c r="K4024">
        <v>45000</v>
      </c>
      <c r="L4024" s="7">
        <f>Sales_Data[[#This Row],[OrderQuantity]] *Sales_Data[[#This Row],[UnitPrice]]</f>
        <v>270000</v>
      </c>
      <c r="M4024" s="7">
        <f>Sales_Data[[#This Row],[UnitPrice]]-Sales_Data[[#This Row],[UnitCost]]</f>
        <v>13000</v>
      </c>
      <c r="N4024" s="7">
        <f>Sales_Data[[#This Row],[Gross Revenue]]-Sales_Data[[#This Row],[Discount Amount ]]</f>
        <v>257000</v>
      </c>
      <c r="O4024" s="7">
        <f>Sales_Data[[#This Row],[OrderQuantity]] *Sales_Data[[#This Row],[UnitCost]]</f>
        <v>192000</v>
      </c>
      <c r="P4024" s="7">
        <f>Sales_Data[[#This Row],[ItemCost]] +Sales_Data[[#This Row],[ShippingCost]]</f>
        <v>192842.64</v>
      </c>
      <c r="Q4024" s="7">
        <f>Sales_Data[[#This Row],[Gross Revenue]]-Sales_Data[[#This Row],[TotalFinancialCost]]</f>
        <v>77157.359999999986</v>
      </c>
      <c r="R4024" s="7">
        <f>Sales_Data[[#This Row],[Actul Bill Amount]]-Sales_Data[[#This Row],[ShippingCost]]</f>
        <v>256157.36</v>
      </c>
      <c r="S4024">
        <v>969</v>
      </c>
      <c r="T4024">
        <v>842.64</v>
      </c>
      <c r="U4024" t="s">
        <v>26</v>
      </c>
      <c r="V4024">
        <v>32000</v>
      </c>
      <c r="W4024" t="s">
        <v>18</v>
      </c>
      <c r="X4024" t="str">
        <f t="shared" si="125"/>
        <v>Bengaluru</v>
      </c>
    </row>
    <row r="4025" spans="1:24" x14ac:dyDescent="0.4">
      <c r="A4025">
        <v>104024</v>
      </c>
      <c r="B4025" s="5">
        <v>45817.265277777777</v>
      </c>
      <c r="C4025" s="3" t="str">
        <f>TEXT(Sales_Data[[#This Row],[OrderDate]],"mmmm")</f>
        <v>June</v>
      </c>
      <c r="D4025" s="3" t="str">
        <f t="shared" si="124"/>
        <v>2025</v>
      </c>
      <c r="E4025" t="s">
        <v>23</v>
      </c>
      <c r="F4025" t="s">
        <v>14</v>
      </c>
      <c r="G4025" t="s">
        <v>31</v>
      </c>
      <c r="H4025" t="s">
        <v>25</v>
      </c>
      <c r="I4025" t="s">
        <v>100</v>
      </c>
      <c r="J4025">
        <v>64</v>
      </c>
      <c r="K4025">
        <v>3200</v>
      </c>
      <c r="L4025" s="7">
        <f>Sales_Data[[#This Row],[OrderQuantity]] *Sales_Data[[#This Row],[UnitPrice]]</f>
        <v>204800</v>
      </c>
      <c r="M4025" s="7">
        <f>Sales_Data[[#This Row],[UnitPrice]]-Sales_Data[[#This Row],[UnitCost]]</f>
        <v>1200</v>
      </c>
      <c r="N4025" s="7">
        <f>Sales_Data[[#This Row],[Gross Revenue]]-Sales_Data[[#This Row],[Discount Amount ]]</f>
        <v>203600</v>
      </c>
      <c r="O4025" s="7">
        <f>Sales_Data[[#This Row],[OrderQuantity]] *Sales_Data[[#This Row],[UnitCost]]</f>
        <v>128000</v>
      </c>
      <c r="P4025" s="7">
        <f>Sales_Data[[#This Row],[ItemCost]] +Sales_Data[[#This Row],[ShippingCost]]</f>
        <v>130245.31</v>
      </c>
      <c r="Q4025" s="7">
        <f>Sales_Data[[#This Row],[Gross Revenue]]-Sales_Data[[#This Row],[TotalFinancialCost]]</f>
        <v>74554.69</v>
      </c>
      <c r="R4025" s="7">
        <f>Sales_Data[[#This Row],[Actul Bill Amount]]-Sales_Data[[#This Row],[ShippingCost]]</f>
        <v>201354.69</v>
      </c>
      <c r="S4025">
        <v>951</v>
      </c>
      <c r="T4025">
        <v>2245.31</v>
      </c>
      <c r="U4025" t="s">
        <v>17</v>
      </c>
      <c r="V4025">
        <v>2000</v>
      </c>
      <c r="W4025" t="s">
        <v>27</v>
      </c>
      <c r="X4025" t="str">
        <f t="shared" si="125"/>
        <v>Mumbai</v>
      </c>
    </row>
    <row r="4026" spans="1:24" x14ac:dyDescent="0.4">
      <c r="A4026">
        <v>104025</v>
      </c>
      <c r="B4026" s="5">
        <v>45746.111111111109</v>
      </c>
      <c r="C4026" s="3" t="str">
        <f>TEXT(Sales_Data[[#This Row],[OrderDate]],"mmmm")</f>
        <v>March</v>
      </c>
      <c r="D4026" s="3" t="str">
        <f t="shared" si="124"/>
        <v>2025</v>
      </c>
      <c r="E4026" t="s">
        <v>13</v>
      </c>
      <c r="F4026" t="s">
        <v>40</v>
      </c>
      <c r="G4026" t="s">
        <v>29</v>
      </c>
      <c r="H4026" t="s">
        <v>16</v>
      </c>
      <c r="I4026" t="s">
        <v>100</v>
      </c>
      <c r="J4026">
        <v>87</v>
      </c>
      <c r="K4026">
        <v>5500</v>
      </c>
      <c r="L4026" s="7">
        <f>Sales_Data[[#This Row],[OrderQuantity]] *Sales_Data[[#This Row],[UnitPrice]]</f>
        <v>478500</v>
      </c>
      <c r="M4026" s="7">
        <f>Sales_Data[[#This Row],[UnitPrice]]-Sales_Data[[#This Row],[UnitCost]]</f>
        <v>2000</v>
      </c>
      <c r="N4026" s="7">
        <f>Sales_Data[[#This Row],[Gross Revenue]]-Sales_Data[[#This Row],[Discount Amount ]]</f>
        <v>476500</v>
      </c>
      <c r="O4026" s="7">
        <f>Sales_Data[[#This Row],[OrderQuantity]] *Sales_Data[[#This Row],[UnitCost]]</f>
        <v>304500</v>
      </c>
      <c r="P4026" s="7">
        <f>Sales_Data[[#This Row],[ItemCost]] +Sales_Data[[#This Row],[ShippingCost]]</f>
        <v>305112.3</v>
      </c>
      <c r="Q4026" s="7">
        <f>Sales_Data[[#This Row],[Gross Revenue]]-Sales_Data[[#This Row],[TotalFinancialCost]]</f>
        <v>173387.7</v>
      </c>
      <c r="R4026" s="7">
        <f>Sales_Data[[#This Row],[Actul Bill Amount]]-Sales_Data[[#This Row],[ShippingCost]]</f>
        <v>475887.7</v>
      </c>
      <c r="S4026">
        <v>773</v>
      </c>
      <c r="T4026">
        <v>612.29999999999995</v>
      </c>
      <c r="U4026" t="s">
        <v>41</v>
      </c>
      <c r="V4026">
        <v>3500</v>
      </c>
      <c r="W4026" t="s">
        <v>18</v>
      </c>
      <c r="X4026" t="str">
        <f t="shared" si="125"/>
        <v>Bengaluru</v>
      </c>
    </row>
    <row r="4027" spans="1:24" x14ac:dyDescent="0.4">
      <c r="A4027">
        <v>104026</v>
      </c>
      <c r="B4027" s="5">
        <v>45750.281944444447</v>
      </c>
      <c r="C4027" s="3" t="str">
        <f>TEXT(Sales_Data[[#This Row],[OrderDate]],"mmmm")</f>
        <v>April</v>
      </c>
      <c r="D4027" s="3" t="str">
        <f t="shared" si="124"/>
        <v>2025</v>
      </c>
      <c r="E4027" t="s">
        <v>45</v>
      </c>
      <c r="F4027" t="s">
        <v>43</v>
      </c>
      <c r="G4027" t="s">
        <v>15</v>
      </c>
      <c r="H4027" t="s">
        <v>32</v>
      </c>
      <c r="I4027" t="s">
        <v>100</v>
      </c>
      <c r="J4027">
        <v>64</v>
      </c>
      <c r="K4027">
        <v>2800</v>
      </c>
      <c r="L4027" s="7">
        <f>Sales_Data[[#This Row],[OrderQuantity]] *Sales_Data[[#This Row],[UnitPrice]]</f>
        <v>179200</v>
      </c>
      <c r="M4027" s="7">
        <f>Sales_Data[[#This Row],[UnitPrice]]-Sales_Data[[#This Row],[UnitCost]]</f>
        <v>1300</v>
      </c>
      <c r="N4027" s="7">
        <f>Sales_Data[[#This Row],[Gross Revenue]]-Sales_Data[[#This Row],[Discount Amount ]]</f>
        <v>177900</v>
      </c>
      <c r="O4027" s="7">
        <f>Sales_Data[[#This Row],[OrderQuantity]] *Sales_Data[[#This Row],[UnitCost]]</f>
        <v>96000</v>
      </c>
      <c r="P4027" s="7">
        <f>Sales_Data[[#This Row],[ItemCost]] +Sales_Data[[#This Row],[ShippingCost]]</f>
        <v>96564.52</v>
      </c>
      <c r="Q4027" s="7">
        <f>Sales_Data[[#This Row],[Gross Revenue]]-Sales_Data[[#This Row],[TotalFinancialCost]]</f>
        <v>82635.48</v>
      </c>
      <c r="R4027" s="7">
        <f>Sales_Data[[#This Row],[Actul Bill Amount]]-Sales_Data[[#This Row],[ShippingCost]]</f>
        <v>177335.48</v>
      </c>
      <c r="S4027">
        <v>919</v>
      </c>
      <c r="T4027">
        <v>564.52</v>
      </c>
      <c r="U4027" t="s">
        <v>61</v>
      </c>
      <c r="V4027">
        <v>1500</v>
      </c>
      <c r="W4027" t="s">
        <v>33</v>
      </c>
      <c r="X4027" t="str">
        <f t="shared" si="125"/>
        <v>Delhi</v>
      </c>
    </row>
    <row r="4028" spans="1:24" x14ac:dyDescent="0.4">
      <c r="A4028">
        <v>104027</v>
      </c>
      <c r="B4028" s="5">
        <v>45984.006944444445</v>
      </c>
      <c r="C4028" s="3" t="str">
        <f>TEXT(Sales_Data[[#This Row],[OrderDate]],"mmmm")</f>
        <v>November</v>
      </c>
      <c r="D4028" s="3" t="str">
        <f t="shared" si="124"/>
        <v>2025</v>
      </c>
      <c r="E4028" t="s">
        <v>23</v>
      </c>
      <c r="F4028" t="s">
        <v>55</v>
      </c>
      <c r="G4028" t="s">
        <v>15</v>
      </c>
      <c r="H4028" t="s">
        <v>37</v>
      </c>
      <c r="I4028" t="s">
        <v>100</v>
      </c>
      <c r="J4028">
        <v>39</v>
      </c>
      <c r="K4028">
        <v>600</v>
      </c>
      <c r="L4028" s="7">
        <f>Sales_Data[[#This Row],[OrderQuantity]] *Sales_Data[[#This Row],[UnitPrice]]</f>
        <v>23400</v>
      </c>
      <c r="M4028" s="7">
        <f>Sales_Data[[#This Row],[UnitPrice]]-Sales_Data[[#This Row],[UnitCost]]</f>
        <v>250</v>
      </c>
      <c r="N4028" s="7">
        <f>Sales_Data[[#This Row],[Gross Revenue]]-Sales_Data[[#This Row],[Discount Amount ]]</f>
        <v>23150</v>
      </c>
      <c r="O4028" s="7">
        <f>Sales_Data[[#This Row],[OrderQuantity]] *Sales_Data[[#This Row],[UnitCost]]</f>
        <v>13650</v>
      </c>
      <c r="P4028" s="7">
        <f>Sales_Data[[#This Row],[ItemCost]] +Sales_Data[[#This Row],[ShippingCost]]</f>
        <v>14199.18</v>
      </c>
      <c r="Q4028" s="7">
        <f>Sales_Data[[#This Row],[Gross Revenue]]-Sales_Data[[#This Row],[TotalFinancialCost]]</f>
        <v>9200.82</v>
      </c>
      <c r="R4028" s="7">
        <f>Sales_Data[[#This Row],[Actul Bill Amount]]-Sales_Data[[#This Row],[ShippingCost]]</f>
        <v>22600.82</v>
      </c>
      <c r="S4028">
        <v>303</v>
      </c>
      <c r="T4028">
        <v>549.17999999999995</v>
      </c>
      <c r="U4028" t="s">
        <v>57</v>
      </c>
      <c r="V4028">
        <v>350</v>
      </c>
      <c r="W4028" t="s">
        <v>38</v>
      </c>
      <c r="X4028" t="str">
        <f t="shared" si="125"/>
        <v>Kolkata</v>
      </c>
    </row>
    <row r="4029" spans="1:24" x14ac:dyDescent="0.4">
      <c r="A4029">
        <v>104028</v>
      </c>
      <c r="B4029" s="5">
        <v>45898.029861111114</v>
      </c>
      <c r="C4029" s="3" t="str">
        <f>TEXT(Sales_Data[[#This Row],[OrderDate]],"mmmm")</f>
        <v>August</v>
      </c>
      <c r="D4029" s="3" t="str">
        <f t="shared" si="124"/>
        <v>2025</v>
      </c>
      <c r="E4029" t="s">
        <v>45</v>
      </c>
      <c r="F4029" t="s">
        <v>46</v>
      </c>
      <c r="G4029" t="s">
        <v>31</v>
      </c>
      <c r="H4029" t="s">
        <v>16</v>
      </c>
      <c r="I4029" t="s">
        <v>100</v>
      </c>
      <c r="J4029">
        <v>8</v>
      </c>
      <c r="K4029">
        <v>4500</v>
      </c>
      <c r="L4029" s="7">
        <f>Sales_Data[[#This Row],[OrderQuantity]] *Sales_Data[[#This Row],[UnitPrice]]</f>
        <v>36000</v>
      </c>
      <c r="M4029" s="7">
        <f>Sales_Data[[#This Row],[UnitPrice]]-Sales_Data[[#This Row],[UnitCost]]</f>
        <v>1700</v>
      </c>
      <c r="N4029" s="7">
        <f>Sales_Data[[#This Row],[Gross Revenue]]-Sales_Data[[#This Row],[Discount Amount ]]</f>
        <v>34300</v>
      </c>
      <c r="O4029" s="7">
        <f>Sales_Data[[#This Row],[OrderQuantity]] *Sales_Data[[#This Row],[UnitCost]]</f>
        <v>22400</v>
      </c>
      <c r="P4029" s="7">
        <f>Sales_Data[[#This Row],[ItemCost]] +Sales_Data[[#This Row],[ShippingCost]]</f>
        <v>24355.4</v>
      </c>
      <c r="Q4029" s="7">
        <f>Sales_Data[[#This Row],[Gross Revenue]]-Sales_Data[[#This Row],[TotalFinancialCost]]</f>
        <v>11644.599999999999</v>
      </c>
      <c r="R4029" s="7">
        <f>Sales_Data[[#This Row],[Actul Bill Amount]]-Sales_Data[[#This Row],[ShippingCost]]</f>
        <v>32344.6</v>
      </c>
      <c r="S4029">
        <v>613</v>
      </c>
      <c r="T4029">
        <v>1955.4</v>
      </c>
      <c r="U4029" t="s">
        <v>47</v>
      </c>
      <c r="V4029">
        <v>2800</v>
      </c>
      <c r="W4029" t="s">
        <v>18</v>
      </c>
      <c r="X4029" t="str">
        <f t="shared" si="125"/>
        <v>Bengaluru</v>
      </c>
    </row>
    <row r="4030" spans="1:24" x14ac:dyDescent="0.4">
      <c r="A4030">
        <v>104029</v>
      </c>
      <c r="B4030" s="5">
        <v>45980.273611111108</v>
      </c>
      <c r="C4030" s="3" t="str">
        <f>TEXT(Sales_Data[[#This Row],[OrderDate]],"mmmm")</f>
        <v>November</v>
      </c>
      <c r="D4030" s="3" t="str">
        <f t="shared" si="124"/>
        <v>2025</v>
      </c>
      <c r="E4030" t="s">
        <v>13</v>
      </c>
      <c r="F4030" t="s">
        <v>28</v>
      </c>
      <c r="G4030" t="s">
        <v>29</v>
      </c>
      <c r="H4030" t="s">
        <v>32</v>
      </c>
      <c r="I4030" t="s">
        <v>100</v>
      </c>
      <c r="J4030">
        <v>63</v>
      </c>
      <c r="K4030">
        <v>2500</v>
      </c>
      <c r="L4030" s="7">
        <f>Sales_Data[[#This Row],[OrderQuantity]] *Sales_Data[[#This Row],[UnitPrice]]</f>
        <v>157500</v>
      </c>
      <c r="M4030" s="7">
        <f>Sales_Data[[#This Row],[UnitPrice]]-Sales_Data[[#This Row],[UnitCost]]</f>
        <v>1000</v>
      </c>
      <c r="N4030" s="7">
        <f>Sales_Data[[#This Row],[Gross Revenue]]-Sales_Data[[#This Row],[Discount Amount ]]</f>
        <v>156500</v>
      </c>
      <c r="O4030" s="7">
        <f>Sales_Data[[#This Row],[OrderQuantity]] *Sales_Data[[#This Row],[UnitCost]]</f>
        <v>94500</v>
      </c>
      <c r="P4030" s="7">
        <f>Sales_Data[[#This Row],[ItemCost]] +Sales_Data[[#This Row],[ShippingCost]]</f>
        <v>96235.88</v>
      </c>
      <c r="Q4030" s="7">
        <f>Sales_Data[[#This Row],[Gross Revenue]]-Sales_Data[[#This Row],[TotalFinancialCost]]</f>
        <v>61264.119999999995</v>
      </c>
      <c r="R4030" s="7">
        <f>Sales_Data[[#This Row],[Actul Bill Amount]]-Sales_Data[[#This Row],[ShippingCost]]</f>
        <v>154764.12</v>
      </c>
      <c r="S4030">
        <v>1154</v>
      </c>
      <c r="T4030">
        <v>1735.88</v>
      </c>
      <c r="U4030" t="s">
        <v>54</v>
      </c>
      <c r="V4030">
        <v>1500</v>
      </c>
      <c r="W4030" t="s">
        <v>33</v>
      </c>
      <c r="X4030" t="str">
        <f t="shared" si="125"/>
        <v>Delhi</v>
      </c>
    </row>
    <row r="4031" spans="1:24" x14ac:dyDescent="0.4">
      <c r="A4031">
        <v>104030</v>
      </c>
      <c r="B4031" s="5">
        <v>45774.137499999997</v>
      </c>
      <c r="C4031" s="3" t="str">
        <f>TEXT(Sales_Data[[#This Row],[OrderDate]],"mmmm")</f>
        <v>April</v>
      </c>
      <c r="D4031" s="3" t="str">
        <f t="shared" si="124"/>
        <v>2025</v>
      </c>
      <c r="E4031" t="s">
        <v>48</v>
      </c>
      <c r="F4031" t="s">
        <v>43</v>
      </c>
      <c r="G4031" t="s">
        <v>31</v>
      </c>
      <c r="H4031" t="s">
        <v>20</v>
      </c>
      <c r="I4031" t="s">
        <v>100</v>
      </c>
      <c r="J4031">
        <v>91</v>
      </c>
      <c r="K4031">
        <v>2800</v>
      </c>
      <c r="L4031" s="7">
        <f>Sales_Data[[#This Row],[OrderQuantity]] *Sales_Data[[#This Row],[UnitPrice]]</f>
        <v>254800</v>
      </c>
      <c r="M4031" s="7">
        <f>Sales_Data[[#This Row],[UnitPrice]]-Sales_Data[[#This Row],[UnitCost]]</f>
        <v>1300</v>
      </c>
      <c r="N4031" s="7">
        <f>Sales_Data[[#This Row],[Gross Revenue]]-Sales_Data[[#This Row],[Discount Amount ]]</f>
        <v>253500</v>
      </c>
      <c r="O4031" s="7">
        <f>Sales_Data[[#This Row],[OrderQuantity]] *Sales_Data[[#This Row],[UnitCost]]</f>
        <v>136500</v>
      </c>
      <c r="P4031" s="7">
        <f>Sales_Data[[#This Row],[ItemCost]] +Sales_Data[[#This Row],[ShippingCost]]</f>
        <v>136924.44</v>
      </c>
      <c r="Q4031" s="7">
        <f>Sales_Data[[#This Row],[Gross Revenue]]-Sales_Data[[#This Row],[TotalFinancialCost]]</f>
        <v>117875.56</v>
      </c>
      <c r="R4031" s="7">
        <f>Sales_Data[[#This Row],[Actul Bill Amount]]-Sales_Data[[#This Row],[ShippingCost]]</f>
        <v>253075.56</v>
      </c>
      <c r="S4031">
        <v>731</v>
      </c>
      <c r="T4031">
        <v>424.44</v>
      </c>
      <c r="U4031" t="s">
        <v>61</v>
      </c>
      <c r="V4031">
        <v>1500</v>
      </c>
      <c r="W4031" t="s">
        <v>22</v>
      </c>
      <c r="X4031" t="str">
        <f t="shared" si="125"/>
        <v>Nagpur</v>
      </c>
    </row>
    <row r="4032" spans="1:24" x14ac:dyDescent="0.4">
      <c r="A4032">
        <v>104031</v>
      </c>
      <c r="B4032" s="5">
        <v>45751.727083333331</v>
      </c>
      <c r="C4032" s="3" t="str">
        <f>TEXT(Sales_Data[[#This Row],[OrderDate]],"mmmm")</f>
        <v>April</v>
      </c>
      <c r="D4032" s="3" t="str">
        <f t="shared" si="124"/>
        <v>2025</v>
      </c>
      <c r="E4032" t="s">
        <v>13</v>
      </c>
      <c r="F4032" t="s">
        <v>55</v>
      </c>
      <c r="G4032" t="s">
        <v>29</v>
      </c>
      <c r="H4032" t="s">
        <v>25</v>
      </c>
      <c r="I4032" t="s">
        <v>100</v>
      </c>
      <c r="J4032">
        <v>13</v>
      </c>
      <c r="K4032">
        <v>600</v>
      </c>
      <c r="L4032" s="7">
        <f>Sales_Data[[#This Row],[OrderQuantity]] *Sales_Data[[#This Row],[UnitPrice]]</f>
        <v>7800</v>
      </c>
      <c r="M4032" s="7">
        <f>Sales_Data[[#This Row],[UnitPrice]]-Sales_Data[[#This Row],[UnitCost]]</f>
        <v>250</v>
      </c>
      <c r="N4032" s="7">
        <f>Sales_Data[[#This Row],[Gross Revenue]]-Sales_Data[[#This Row],[Discount Amount ]]</f>
        <v>7550</v>
      </c>
      <c r="O4032" s="7">
        <f>Sales_Data[[#This Row],[OrderQuantity]] *Sales_Data[[#This Row],[UnitCost]]</f>
        <v>4550</v>
      </c>
      <c r="P4032" s="7">
        <f>Sales_Data[[#This Row],[ItemCost]] +Sales_Data[[#This Row],[ShippingCost]]</f>
        <v>5275.4400000000005</v>
      </c>
      <c r="Q4032" s="7">
        <f>Sales_Data[[#This Row],[Gross Revenue]]-Sales_Data[[#This Row],[TotalFinancialCost]]</f>
        <v>2524.5599999999995</v>
      </c>
      <c r="R4032" s="7">
        <f>Sales_Data[[#This Row],[Actul Bill Amount]]-Sales_Data[[#This Row],[ShippingCost]]</f>
        <v>6824.5599999999995</v>
      </c>
      <c r="S4032">
        <v>428</v>
      </c>
      <c r="T4032">
        <v>725.44</v>
      </c>
      <c r="U4032" t="s">
        <v>57</v>
      </c>
      <c r="V4032">
        <v>350</v>
      </c>
      <c r="W4032" t="s">
        <v>27</v>
      </c>
      <c r="X4032" t="str">
        <f t="shared" si="125"/>
        <v>Mumbai</v>
      </c>
    </row>
    <row r="4033" spans="1:24" x14ac:dyDescent="0.4">
      <c r="A4033">
        <v>104032</v>
      </c>
      <c r="B4033" s="5">
        <v>45820.862500000003</v>
      </c>
      <c r="C4033" s="3" t="str">
        <f>TEXT(Sales_Data[[#This Row],[OrderDate]],"mmmm")</f>
        <v>June</v>
      </c>
      <c r="D4033" s="3" t="str">
        <f t="shared" si="124"/>
        <v>2025</v>
      </c>
      <c r="E4033" t="s">
        <v>23</v>
      </c>
      <c r="F4033" t="s">
        <v>55</v>
      </c>
      <c r="G4033" t="s">
        <v>29</v>
      </c>
      <c r="H4033" t="s">
        <v>25</v>
      </c>
      <c r="I4033" t="s">
        <v>100</v>
      </c>
      <c r="J4033">
        <v>25</v>
      </c>
      <c r="K4033">
        <v>600</v>
      </c>
      <c r="L4033" s="7">
        <f>Sales_Data[[#This Row],[OrderQuantity]] *Sales_Data[[#This Row],[UnitPrice]]</f>
        <v>15000</v>
      </c>
      <c r="M4033" s="7">
        <f>Sales_Data[[#This Row],[UnitPrice]]-Sales_Data[[#This Row],[UnitCost]]</f>
        <v>250</v>
      </c>
      <c r="N4033" s="7">
        <f>Sales_Data[[#This Row],[Gross Revenue]]-Sales_Data[[#This Row],[Discount Amount ]]</f>
        <v>14750</v>
      </c>
      <c r="O4033" s="7">
        <f>Sales_Data[[#This Row],[OrderQuantity]] *Sales_Data[[#This Row],[UnitCost]]</f>
        <v>8750</v>
      </c>
      <c r="P4033" s="7">
        <f>Sales_Data[[#This Row],[ItemCost]] +Sales_Data[[#This Row],[ShippingCost]]</f>
        <v>9645.0400000000009</v>
      </c>
      <c r="Q4033" s="7">
        <f>Sales_Data[[#This Row],[Gross Revenue]]-Sales_Data[[#This Row],[TotalFinancialCost]]</f>
        <v>5354.9599999999991</v>
      </c>
      <c r="R4033" s="7">
        <f>Sales_Data[[#This Row],[Actul Bill Amount]]-Sales_Data[[#This Row],[ShippingCost]]</f>
        <v>13854.96</v>
      </c>
      <c r="S4033">
        <v>1016</v>
      </c>
      <c r="T4033">
        <v>895.04</v>
      </c>
      <c r="U4033" t="s">
        <v>57</v>
      </c>
      <c r="V4033">
        <v>350</v>
      </c>
      <c r="W4033" t="s">
        <v>27</v>
      </c>
      <c r="X4033" t="str">
        <f t="shared" si="125"/>
        <v>Mumbai</v>
      </c>
    </row>
    <row r="4034" spans="1:24" x14ac:dyDescent="0.4">
      <c r="A4034">
        <v>104033</v>
      </c>
      <c r="B4034" s="5">
        <v>45756.195833333331</v>
      </c>
      <c r="C4034" s="3" t="str">
        <f>TEXT(Sales_Data[[#This Row],[OrderDate]],"mmmm")</f>
        <v>April</v>
      </c>
      <c r="D4034" s="3" t="str">
        <f t="shared" ref="D4034:D4097" si="126">TEXT(B4034, "yyyy")</f>
        <v>2025</v>
      </c>
      <c r="E4034" t="s">
        <v>13</v>
      </c>
      <c r="F4034" t="s">
        <v>24</v>
      </c>
      <c r="G4034" t="s">
        <v>29</v>
      </c>
      <c r="H4034" t="s">
        <v>20</v>
      </c>
      <c r="I4034" t="s">
        <v>100</v>
      </c>
      <c r="J4034">
        <v>86</v>
      </c>
      <c r="K4034">
        <v>45000</v>
      </c>
      <c r="L4034" s="7">
        <f>Sales_Data[[#This Row],[OrderQuantity]] *Sales_Data[[#This Row],[UnitPrice]]</f>
        <v>3870000</v>
      </c>
      <c r="M4034" s="7">
        <f>Sales_Data[[#This Row],[UnitPrice]]-Sales_Data[[#This Row],[UnitCost]]</f>
        <v>13000</v>
      </c>
      <c r="N4034" s="7">
        <f>Sales_Data[[#This Row],[Gross Revenue]]-Sales_Data[[#This Row],[Discount Amount ]]</f>
        <v>3857000</v>
      </c>
      <c r="O4034" s="7">
        <f>Sales_Data[[#This Row],[OrderQuantity]] *Sales_Data[[#This Row],[UnitCost]]</f>
        <v>2752000</v>
      </c>
      <c r="P4034" s="7">
        <f>Sales_Data[[#This Row],[ItemCost]] +Sales_Data[[#This Row],[ShippingCost]]</f>
        <v>2752673.51</v>
      </c>
      <c r="Q4034" s="7">
        <f>Sales_Data[[#This Row],[Gross Revenue]]-Sales_Data[[#This Row],[TotalFinancialCost]]</f>
        <v>1117326.4900000002</v>
      </c>
      <c r="R4034" s="7">
        <f>Sales_Data[[#This Row],[Actul Bill Amount]]-Sales_Data[[#This Row],[ShippingCost]]</f>
        <v>3856326.49</v>
      </c>
      <c r="S4034">
        <v>751</v>
      </c>
      <c r="T4034">
        <v>673.51</v>
      </c>
      <c r="U4034" t="s">
        <v>26</v>
      </c>
      <c r="V4034">
        <v>32000</v>
      </c>
      <c r="W4034" t="s">
        <v>22</v>
      </c>
      <c r="X4034" t="str">
        <f t="shared" ref="X4034:X4097" si="127">_xlfn.TEXTBEFORE(W4034, " ")</f>
        <v>Nagpur</v>
      </c>
    </row>
    <row r="4035" spans="1:24" x14ac:dyDescent="0.4">
      <c r="A4035">
        <v>104034</v>
      </c>
      <c r="B4035" s="5">
        <v>45770.554166666669</v>
      </c>
      <c r="C4035" s="3" t="str">
        <f>TEXT(Sales_Data[[#This Row],[OrderDate]],"mmmm")</f>
        <v>April</v>
      </c>
      <c r="D4035" s="3" t="str">
        <f t="shared" si="126"/>
        <v>2025</v>
      </c>
      <c r="E4035" t="s">
        <v>19</v>
      </c>
      <c r="F4035" t="s">
        <v>55</v>
      </c>
      <c r="G4035" t="s">
        <v>15</v>
      </c>
      <c r="H4035" t="s">
        <v>20</v>
      </c>
      <c r="I4035" t="s">
        <v>100</v>
      </c>
      <c r="J4035">
        <v>22</v>
      </c>
      <c r="K4035">
        <v>600</v>
      </c>
      <c r="L4035" s="7">
        <f>Sales_Data[[#This Row],[OrderQuantity]] *Sales_Data[[#This Row],[UnitPrice]]</f>
        <v>13200</v>
      </c>
      <c r="M4035" s="7">
        <f>Sales_Data[[#This Row],[UnitPrice]]-Sales_Data[[#This Row],[UnitCost]]</f>
        <v>250</v>
      </c>
      <c r="N4035" s="7">
        <f>Sales_Data[[#This Row],[Gross Revenue]]-Sales_Data[[#This Row],[Discount Amount ]]</f>
        <v>12950</v>
      </c>
      <c r="O4035" s="7">
        <f>Sales_Data[[#This Row],[OrderQuantity]] *Sales_Data[[#This Row],[UnitCost]]</f>
        <v>7700</v>
      </c>
      <c r="P4035" s="7">
        <f>Sales_Data[[#This Row],[ItemCost]] +Sales_Data[[#This Row],[ShippingCost]]</f>
        <v>8324.59</v>
      </c>
      <c r="Q4035" s="7">
        <f>Sales_Data[[#This Row],[Gross Revenue]]-Sales_Data[[#This Row],[TotalFinancialCost]]</f>
        <v>4875.41</v>
      </c>
      <c r="R4035" s="7">
        <f>Sales_Data[[#This Row],[Actul Bill Amount]]-Sales_Data[[#This Row],[ShippingCost]]</f>
        <v>12325.41</v>
      </c>
      <c r="S4035">
        <v>388</v>
      </c>
      <c r="T4035">
        <v>624.59</v>
      </c>
      <c r="U4035" t="s">
        <v>57</v>
      </c>
      <c r="V4035">
        <v>350</v>
      </c>
      <c r="W4035" t="s">
        <v>22</v>
      </c>
      <c r="X4035" t="str">
        <f t="shared" si="127"/>
        <v>Nagpur</v>
      </c>
    </row>
    <row r="4036" spans="1:24" x14ac:dyDescent="0.4">
      <c r="A4036">
        <v>104035</v>
      </c>
      <c r="B4036" s="5">
        <v>46016.832638888889</v>
      </c>
      <c r="C4036" s="3" t="str">
        <f>TEXT(Sales_Data[[#This Row],[OrderDate]],"mmmm")</f>
        <v>December</v>
      </c>
      <c r="D4036" s="3" t="str">
        <f t="shared" si="126"/>
        <v>2025</v>
      </c>
      <c r="E4036" t="s">
        <v>48</v>
      </c>
      <c r="F4036" t="s">
        <v>35</v>
      </c>
      <c r="G4036" t="s">
        <v>29</v>
      </c>
      <c r="H4036" t="s">
        <v>16</v>
      </c>
      <c r="I4036" t="s">
        <v>100</v>
      </c>
      <c r="J4036">
        <v>2</v>
      </c>
      <c r="K4036">
        <v>8500</v>
      </c>
      <c r="L4036" s="7">
        <f>Sales_Data[[#This Row],[OrderQuantity]] *Sales_Data[[#This Row],[UnitPrice]]</f>
        <v>17000</v>
      </c>
      <c r="M4036" s="7">
        <f>Sales_Data[[#This Row],[UnitPrice]]-Sales_Data[[#This Row],[UnitCost]]</f>
        <v>3000</v>
      </c>
      <c r="N4036" s="7">
        <f>Sales_Data[[#This Row],[Gross Revenue]]-Sales_Data[[#This Row],[Discount Amount ]]</f>
        <v>14000</v>
      </c>
      <c r="O4036" s="7">
        <f>Sales_Data[[#This Row],[OrderQuantity]] *Sales_Data[[#This Row],[UnitCost]]</f>
        <v>11000</v>
      </c>
      <c r="P4036" s="7">
        <f>Sales_Data[[#This Row],[ItemCost]] +Sales_Data[[#This Row],[ShippingCost]]</f>
        <v>11790.46</v>
      </c>
      <c r="Q4036" s="7">
        <f>Sales_Data[[#This Row],[Gross Revenue]]-Sales_Data[[#This Row],[TotalFinancialCost]]</f>
        <v>5209.5400000000009</v>
      </c>
      <c r="R4036" s="7">
        <f>Sales_Data[[#This Row],[Actul Bill Amount]]-Sales_Data[[#This Row],[ShippingCost]]</f>
        <v>13209.54</v>
      </c>
      <c r="S4036">
        <v>813</v>
      </c>
      <c r="T4036">
        <v>790.46</v>
      </c>
      <c r="U4036" t="s">
        <v>49</v>
      </c>
      <c r="V4036">
        <v>5500</v>
      </c>
      <c r="W4036" t="s">
        <v>18</v>
      </c>
      <c r="X4036" t="str">
        <f t="shared" si="127"/>
        <v>Bengaluru</v>
      </c>
    </row>
    <row r="4037" spans="1:24" x14ac:dyDescent="0.4">
      <c r="A4037">
        <v>104036</v>
      </c>
      <c r="B4037" s="5">
        <v>45748.603472222225</v>
      </c>
      <c r="C4037" s="3" t="str">
        <f>TEXT(Sales_Data[[#This Row],[OrderDate]],"mmmm")</f>
        <v>April</v>
      </c>
      <c r="D4037" s="3" t="str">
        <f t="shared" si="126"/>
        <v>2025</v>
      </c>
      <c r="E4037" t="s">
        <v>13</v>
      </c>
      <c r="F4037" t="s">
        <v>55</v>
      </c>
      <c r="G4037" t="s">
        <v>29</v>
      </c>
      <c r="H4037" t="s">
        <v>32</v>
      </c>
      <c r="I4037" t="s">
        <v>100</v>
      </c>
      <c r="J4037">
        <v>79</v>
      </c>
      <c r="K4037">
        <v>1200</v>
      </c>
      <c r="L4037" s="7">
        <f>Sales_Data[[#This Row],[OrderQuantity]] *Sales_Data[[#This Row],[UnitPrice]]</f>
        <v>94800</v>
      </c>
      <c r="M4037" s="7">
        <f>Sales_Data[[#This Row],[UnitPrice]]-Sales_Data[[#This Row],[UnitCost]]</f>
        <v>400</v>
      </c>
      <c r="N4037" s="7">
        <f>Sales_Data[[#This Row],[Gross Revenue]]-Sales_Data[[#This Row],[Discount Amount ]]</f>
        <v>94400</v>
      </c>
      <c r="O4037" s="7">
        <f>Sales_Data[[#This Row],[OrderQuantity]] *Sales_Data[[#This Row],[UnitCost]]</f>
        <v>63200</v>
      </c>
      <c r="P4037" s="7">
        <f>Sales_Data[[#This Row],[ItemCost]] +Sales_Data[[#This Row],[ShippingCost]]</f>
        <v>64038.06</v>
      </c>
      <c r="Q4037" s="7">
        <f>Sales_Data[[#This Row],[Gross Revenue]]-Sales_Data[[#This Row],[TotalFinancialCost]]</f>
        <v>30761.940000000002</v>
      </c>
      <c r="R4037" s="7">
        <f>Sales_Data[[#This Row],[Actul Bill Amount]]-Sales_Data[[#This Row],[ShippingCost]]</f>
        <v>93561.94</v>
      </c>
      <c r="S4037">
        <v>801</v>
      </c>
      <c r="T4037">
        <v>838.06</v>
      </c>
      <c r="U4037" t="s">
        <v>58</v>
      </c>
      <c r="V4037">
        <v>800</v>
      </c>
      <c r="W4037" t="s">
        <v>33</v>
      </c>
      <c r="X4037" t="str">
        <f t="shared" si="127"/>
        <v>Delhi</v>
      </c>
    </row>
    <row r="4038" spans="1:24" x14ac:dyDescent="0.4">
      <c r="A4038">
        <v>104037</v>
      </c>
      <c r="B4038" s="5">
        <v>46003.713194444441</v>
      </c>
      <c r="C4038" s="3" t="str">
        <f>TEXT(Sales_Data[[#This Row],[OrderDate]],"mmmm")</f>
        <v>December</v>
      </c>
      <c r="D4038" s="3" t="str">
        <f t="shared" si="126"/>
        <v>2025</v>
      </c>
      <c r="E4038" t="s">
        <v>19</v>
      </c>
      <c r="F4038" t="s">
        <v>55</v>
      </c>
      <c r="G4038" t="s">
        <v>15</v>
      </c>
      <c r="H4038" t="s">
        <v>25</v>
      </c>
      <c r="I4038" t="s">
        <v>100</v>
      </c>
      <c r="J4038">
        <v>62</v>
      </c>
      <c r="K4038">
        <v>600</v>
      </c>
      <c r="L4038" s="7">
        <f>Sales_Data[[#This Row],[OrderQuantity]] *Sales_Data[[#This Row],[UnitPrice]]</f>
        <v>37200</v>
      </c>
      <c r="M4038" s="7">
        <f>Sales_Data[[#This Row],[UnitPrice]]-Sales_Data[[#This Row],[UnitCost]]</f>
        <v>250</v>
      </c>
      <c r="N4038" s="7">
        <f>Sales_Data[[#This Row],[Gross Revenue]]-Sales_Data[[#This Row],[Discount Amount ]]</f>
        <v>36950</v>
      </c>
      <c r="O4038" s="7">
        <f>Sales_Data[[#This Row],[OrderQuantity]] *Sales_Data[[#This Row],[UnitCost]]</f>
        <v>21700</v>
      </c>
      <c r="P4038" s="7">
        <f>Sales_Data[[#This Row],[ItemCost]] +Sales_Data[[#This Row],[ShippingCost]]</f>
        <v>22185.5</v>
      </c>
      <c r="Q4038" s="7">
        <f>Sales_Data[[#This Row],[Gross Revenue]]-Sales_Data[[#This Row],[TotalFinancialCost]]</f>
        <v>15014.5</v>
      </c>
      <c r="R4038" s="7">
        <f>Sales_Data[[#This Row],[Actul Bill Amount]]-Sales_Data[[#This Row],[ShippingCost]]</f>
        <v>36464.5</v>
      </c>
      <c r="S4038">
        <v>1016</v>
      </c>
      <c r="T4038">
        <v>485.5</v>
      </c>
      <c r="U4038" t="s">
        <v>57</v>
      </c>
      <c r="V4038">
        <v>350</v>
      </c>
      <c r="W4038" t="s">
        <v>27</v>
      </c>
      <c r="X4038" t="str">
        <f t="shared" si="127"/>
        <v>Mumbai</v>
      </c>
    </row>
    <row r="4039" spans="1:24" x14ac:dyDescent="0.4">
      <c r="A4039">
        <v>104038</v>
      </c>
      <c r="B4039" s="5">
        <v>45863.146527777775</v>
      </c>
      <c r="C4039" s="3" t="str">
        <f>TEXT(Sales_Data[[#This Row],[OrderDate]],"mmmm")</f>
        <v>July</v>
      </c>
      <c r="D4039" s="3" t="str">
        <f t="shared" si="126"/>
        <v>2025</v>
      </c>
      <c r="E4039" t="s">
        <v>23</v>
      </c>
      <c r="F4039" t="s">
        <v>14</v>
      </c>
      <c r="G4039" t="s">
        <v>15</v>
      </c>
      <c r="H4039" t="s">
        <v>37</v>
      </c>
      <c r="I4039" t="s">
        <v>100</v>
      </c>
      <c r="J4039">
        <v>1</v>
      </c>
      <c r="K4039">
        <v>6500</v>
      </c>
      <c r="L4039" s="7">
        <f>Sales_Data[[#This Row],[OrderQuantity]] *Sales_Data[[#This Row],[UnitPrice]]</f>
        <v>6500</v>
      </c>
      <c r="M4039" s="7">
        <f>Sales_Data[[#This Row],[UnitPrice]]-Sales_Data[[#This Row],[UnitCost]]</f>
        <v>2300</v>
      </c>
      <c r="N4039" s="7">
        <f>Sales_Data[[#This Row],[Gross Revenue]]-Sales_Data[[#This Row],[Discount Amount ]]</f>
        <v>4200</v>
      </c>
      <c r="O4039" s="7">
        <f>Sales_Data[[#This Row],[OrderQuantity]] *Sales_Data[[#This Row],[UnitCost]]</f>
        <v>4200</v>
      </c>
      <c r="P4039" s="7">
        <f>Sales_Data[[#This Row],[ItemCost]] +Sales_Data[[#This Row],[ShippingCost]]</f>
        <v>4612.17</v>
      </c>
      <c r="Q4039" s="7">
        <f>Sales_Data[[#This Row],[Gross Revenue]]-Sales_Data[[#This Row],[TotalFinancialCost]]</f>
        <v>1887.83</v>
      </c>
      <c r="R4039" s="7">
        <f>Sales_Data[[#This Row],[Actul Bill Amount]]-Sales_Data[[#This Row],[ShippingCost]]</f>
        <v>3787.83</v>
      </c>
      <c r="S4039">
        <v>516</v>
      </c>
      <c r="T4039">
        <v>412.17</v>
      </c>
      <c r="U4039" t="s">
        <v>21</v>
      </c>
      <c r="V4039">
        <v>4200</v>
      </c>
      <c r="W4039" t="s">
        <v>38</v>
      </c>
      <c r="X4039" t="str">
        <f t="shared" si="127"/>
        <v>Kolkata</v>
      </c>
    </row>
    <row r="4040" spans="1:24" x14ac:dyDescent="0.4">
      <c r="A4040">
        <v>104039</v>
      </c>
      <c r="B4040" s="5">
        <v>45674.044444444444</v>
      </c>
      <c r="C4040" s="3" t="str">
        <f>TEXT(Sales_Data[[#This Row],[OrderDate]],"mmmm")</f>
        <v>January</v>
      </c>
      <c r="D4040" s="3" t="str">
        <f t="shared" si="126"/>
        <v>2025</v>
      </c>
      <c r="E4040" t="s">
        <v>45</v>
      </c>
      <c r="F4040" t="s">
        <v>28</v>
      </c>
      <c r="G4040" t="s">
        <v>31</v>
      </c>
      <c r="H4040" t="s">
        <v>25</v>
      </c>
      <c r="I4040" t="s">
        <v>100</v>
      </c>
      <c r="J4040">
        <v>20</v>
      </c>
      <c r="K4040">
        <v>2500</v>
      </c>
      <c r="L4040" s="7">
        <f>Sales_Data[[#This Row],[OrderQuantity]] *Sales_Data[[#This Row],[UnitPrice]]</f>
        <v>50000</v>
      </c>
      <c r="M4040" s="7">
        <f>Sales_Data[[#This Row],[UnitPrice]]-Sales_Data[[#This Row],[UnitCost]]</f>
        <v>1000</v>
      </c>
      <c r="N4040" s="7">
        <f>Sales_Data[[#This Row],[Gross Revenue]]-Sales_Data[[#This Row],[Discount Amount ]]</f>
        <v>49000</v>
      </c>
      <c r="O4040" s="7">
        <f>Sales_Data[[#This Row],[OrderQuantity]] *Sales_Data[[#This Row],[UnitCost]]</f>
        <v>30000</v>
      </c>
      <c r="P4040" s="7">
        <f>Sales_Data[[#This Row],[ItemCost]] +Sales_Data[[#This Row],[ShippingCost]]</f>
        <v>30897.42</v>
      </c>
      <c r="Q4040" s="7">
        <f>Sales_Data[[#This Row],[Gross Revenue]]-Sales_Data[[#This Row],[TotalFinancialCost]]</f>
        <v>19102.580000000002</v>
      </c>
      <c r="R4040" s="7">
        <f>Sales_Data[[#This Row],[Actul Bill Amount]]-Sales_Data[[#This Row],[ShippingCost]]</f>
        <v>48102.58</v>
      </c>
      <c r="S4040">
        <v>451</v>
      </c>
      <c r="T4040">
        <v>897.42</v>
      </c>
      <c r="U4040" t="s">
        <v>54</v>
      </c>
      <c r="V4040">
        <v>1500</v>
      </c>
      <c r="W4040" t="s">
        <v>27</v>
      </c>
      <c r="X4040" t="str">
        <f t="shared" si="127"/>
        <v>Mumbai</v>
      </c>
    </row>
    <row r="4041" spans="1:24" x14ac:dyDescent="0.4">
      <c r="A4041">
        <v>104040</v>
      </c>
      <c r="B4041" s="5">
        <v>45931.419444444444</v>
      </c>
      <c r="C4041" s="3" t="str">
        <f>TEXT(Sales_Data[[#This Row],[OrderDate]],"mmmm")</f>
        <v>October</v>
      </c>
      <c r="D4041" s="3" t="str">
        <f t="shared" si="126"/>
        <v>2025</v>
      </c>
      <c r="E4041" t="s">
        <v>42</v>
      </c>
      <c r="F4041" t="s">
        <v>14</v>
      </c>
      <c r="G4041" t="s">
        <v>15</v>
      </c>
      <c r="H4041" t="s">
        <v>25</v>
      </c>
      <c r="I4041" t="s">
        <v>100</v>
      </c>
      <c r="J4041">
        <v>58</v>
      </c>
      <c r="K4041">
        <v>6500</v>
      </c>
      <c r="L4041" s="7">
        <f>Sales_Data[[#This Row],[OrderQuantity]] *Sales_Data[[#This Row],[UnitPrice]]</f>
        <v>377000</v>
      </c>
      <c r="M4041" s="7">
        <f>Sales_Data[[#This Row],[UnitPrice]]-Sales_Data[[#This Row],[UnitCost]]</f>
        <v>2300</v>
      </c>
      <c r="N4041" s="7">
        <f>Sales_Data[[#This Row],[Gross Revenue]]-Sales_Data[[#This Row],[Discount Amount ]]</f>
        <v>374700</v>
      </c>
      <c r="O4041" s="7">
        <f>Sales_Data[[#This Row],[OrderQuantity]] *Sales_Data[[#This Row],[UnitCost]]</f>
        <v>243600</v>
      </c>
      <c r="P4041" s="7">
        <f>Sales_Data[[#This Row],[ItemCost]] +Sales_Data[[#This Row],[ShippingCost]]</f>
        <v>244541.46</v>
      </c>
      <c r="Q4041" s="7">
        <f>Sales_Data[[#This Row],[Gross Revenue]]-Sales_Data[[#This Row],[TotalFinancialCost]]</f>
        <v>132458.54</v>
      </c>
      <c r="R4041" s="7">
        <f>Sales_Data[[#This Row],[Actul Bill Amount]]-Sales_Data[[#This Row],[ShippingCost]]</f>
        <v>373758.54</v>
      </c>
      <c r="S4041">
        <v>335</v>
      </c>
      <c r="T4041">
        <v>941.46</v>
      </c>
      <c r="U4041" t="s">
        <v>21</v>
      </c>
      <c r="V4041">
        <v>4200</v>
      </c>
      <c r="W4041" t="s">
        <v>27</v>
      </c>
      <c r="X4041" t="str">
        <f t="shared" si="127"/>
        <v>Mumbai</v>
      </c>
    </row>
    <row r="4042" spans="1:24" x14ac:dyDescent="0.4">
      <c r="A4042">
        <v>104041</v>
      </c>
      <c r="B4042" s="5">
        <v>45830.814583333333</v>
      </c>
      <c r="C4042" s="3" t="str">
        <f>TEXT(Sales_Data[[#This Row],[OrderDate]],"mmmm")</f>
        <v>June</v>
      </c>
      <c r="D4042" s="3" t="str">
        <f t="shared" si="126"/>
        <v>2025</v>
      </c>
      <c r="E4042" t="s">
        <v>42</v>
      </c>
      <c r="F4042" t="s">
        <v>28</v>
      </c>
      <c r="G4042" t="s">
        <v>15</v>
      </c>
      <c r="H4042" t="s">
        <v>20</v>
      </c>
      <c r="I4042" t="s">
        <v>100</v>
      </c>
      <c r="J4042">
        <v>87</v>
      </c>
      <c r="K4042">
        <v>450</v>
      </c>
      <c r="L4042" s="7">
        <f>Sales_Data[[#This Row],[OrderQuantity]] *Sales_Data[[#This Row],[UnitPrice]]</f>
        <v>39150</v>
      </c>
      <c r="M4042" s="7">
        <f>Sales_Data[[#This Row],[UnitPrice]]-Sales_Data[[#This Row],[UnitCost]]</f>
        <v>250</v>
      </c>
      <c r="N4042" s="7">
        <f>Sales_Data[[#This Row],[Gross Revenue]]-Sales_Data[[#This Row],[Discount Amount ]]</f>
        <v>38900</v>
      </c>
      <c r="O4042" s="7">
        <f>Sales_Data[[#This Row],[OrderQuantity]] *Sales_Data[[#This Row],[UnitCost]]</f>
        <v>17400</v>
      </c>
      <c r="P4042" s="7">
        <f>Sales_Data[[#This Row],[ItemCost]] +Sales_Data[[#This Row],[ShippingCost]]</f>
        <v>18075.400000000001</v>
      </c>
      <c r="Q4042" s="7">
        <f>Sales_Data[[#This Row],[Gross Revenue]]-Sales_Data[[#This Row],[TotalFinancialCost]]</f>
        <v>21074.6</v>
      </c>
      <c r="R4042" s="7">
        <f>Sales_Data[[#This Row],[Actul Bill Amount]]-Sales_Data[[#This Row],[ShippingCost]]</f>
        <v>38224.6</v>
      </c>
      <c r="S4042">
        <v>541</v>
      </c>
      <c r="T4042">
        <v>675.4</v>
      </c>
      <c r="U4042" t="s">
        <v>30</v>
      </c>
      <c r="V4042">
        <v>200</v>
      </c>
      <c r="W4042" t="s">
        <v>22</v>
      </c>
      <c r="X4042" t="str">
        <f t="shared" si="127"/>
        <v>Nagpur</v>
      </c>
    </row>
    <row r="4043" spans="1:24" x14ac:dyDescent="0.4">
      <c r="A4043">
        <v>104042</v>
      </c>
      <c r="B4043" s="5">
        <v>45773.600694444445</v>
      </c>
      <c r="C4043" s="3" t="str">
        <f>TEXT(Sales_Data[[#This Row],[OrderDate]],"mmmm")</f>
        <v>April</v>
      </c>
      <c r="D4043" s="3" t="str">
        <f t="shared" si="126"/>
        <v>2025</v>
      </c>
      <c r="E4043" t="s">
        <v>39</v>
      </c>
      <c r="F4043" t="s">
        <v>28</v>
      </c>
      <c r="G4043" t="s">
        <v>29</v>
      </c>
      <c r="H4043" t="s">
        <v>37</v>
      </c>
      <c r="I4043" t="s">
        <v>100</v>
      </c>
      <c r="J4043">
        <v>6</v>
      </c>
      <c r="K4043">
        <v>2500</v>
      </c>
      <c r="L4043" s="7">
        <f>Sales_Data[[#This Row],[OrderQuantity]] *Sales_Data[[#This Row],[UnitPrice]]</f>
        <v>15000</v>
      </c>
      <c r="M4043" s="7">
        <f>Sales_Data[[#This Row],[UnitPrice]]-Sales_Data[[#This Row],[UnitCost]]</f>
        <v>1000</v>
      </c>
      <c r="N4043" s="7">
        <f>Sales_Data[[#This Row],[Gross Revenue]]-Sales_Data[[#This Row],[Discount Amount ]]</f>
        <v>14000</v>
      </c>
      <c r="O4043" s="7">
        <f>Sales_Data[[#This Row],[OrderQuantity]] *Sales_Data[[#This Row],[UnitCost]]</f>
        <v>9000</v>
      </c>
      <c r="P4043" s="7">
        <f>Sales_Data[[#This Row],[ItemCost]] +Sales_Data[[#This Row],[ShippingCost]]</f>
        <v>10024.74</v>
      </c>
      <c r="Q4043" s="7">
        <f>Sales_Data[[#This Row],[Gross Revenue]]-Sales_Data[[#This Row],[TotalFinancialCost]]</f>
        <v>4975.26</v>
      </c>
      <c r="R4043" s="7">
        <f>Sales_Data[[#This Row],[Actul Bill Amount]]-Sales_Data[[#This Row],[ShippingCost]]</f>
        <v>12975.26</v>
      </c>
      <c r="S4043">
        <v>370</v>
      </c>
      <c r="T4043">
        <v>1024.74</v>
      </c>
      <c r="U4043" t="s">
        <v>54</v>
      </c>
      <c r="V4043">
        <v>1500</v>
      </c>
      <c r="W4043" t="s">
        <v>38</v>
      </c>
      <c r="X4043" t="str">
        <f t="shared" si="127"/>
        <v>Kolkata</v>
      </c>
    </row>
    <row r="4044" spans="1:24" x14ac:dyDescent="0.4">
      <c r="A4044">
        <v>104043</v>
      </c>
      <c r="B4044" s="5">
        <v>46006.242361111108</v>
      </c>
      <c r="C4044" s="3" t="str">
        <f>TEXT(Sales_Data[[#This Row],[OrderDate]],"mmmm")</f>
        <v>December</v>
      </c>
      <c r="D4044" s="3" t="str">
        <f t="shared" si="126"/>
        <v>2025</v>
      </c>
      <c r="E4044" t="s">
        <v>42</v>
      </c>
      <c r="F4044" t="s">
        <v>55</v>
      </c>
      <c r="G4044" t="s">
        <v>29</v>
      </c>
      <c r="H4044" t="s">
        <v>20</v>
      </c>
      <c r="I4044" t="s">
        <v>100</v>
      </c>
      <c r="J4044">
        <v>4</v>
      </c>
      <c r="K4044">
        <v>600</v>
      </c>
      <c r="L4044" s="7">
        <f>Sales_Data[[#This Row],[OrderQuantity]] *Sales_Data[[#This Row],[UnitPrice]]</f>
        <v>2400</v>
      </c>
      <c r="M4044" s="7">
        <f>Sales_Data[[#This Row],[UnitPrice]]-Sales_Data[[#This Row],[UnitCost]]</f>
        <v>250</v>
      </c>
      <c r="N4044" s="7">
        <f>Sales_Data[[#This Row],[Gross Revenue]]-Sales_Data[[#This Row],[Discount Amount ]]</f>
        <v>2150</v>
      </c>
      <c r="O4044" s="7">
        <f>Sales_Data[[#This Row],[OrderQuantity]] *Sales_Data[[#This Row],[UnitCost]]</f>
        <v>1400</v>
      </c>
      <c r="P4044" s="7">
        <f>Sales_Data[[#This Row],[ItemCost]] +Sales_Data[[#This Row],[ShippingCost]]</f>
        <v>1665.8899999999999</v>
      </c>
      <c r="Q4044" s="7">
        <f>Sales_Data[[#This Row],[Gross Revenue]]-Sales_Data[[#This Row],[TotalFinancialCost]]</f>
        <v>734.11000000000013</v>
      </c>
      <c r="R4044" s="7">
        <f>Sales_Data[[#This Row],[Actul Bill Amount]]-Sales_Data[[#This Row],[ShippingCost]]</f>
        <v>1884.1100000000001</v>
      </c>
      <c r="S4044">
        <v>508</v>
      </c>
      <c r="T4044">
        <v>265.89</v>
      </c>
      <c r="U4044" t="s">
        <v>57</v>
      </c>
      <c r="V4044">
        <v>350</v>
      </c>
      <c r="W4044" t="s">
        <v>22</v>
      </c>
      <c r="X4044" t="str">
        <f t="shared" si="127"/>
        <v>Nagpur</v>
      </c>
    </row>
    <row r="4045" spans="1:24" x14ac:dyDescent="0.4">
      <c r="A4045">
        <v>104044</v>
      </c>
      <c r="B4045" s="5">
        <v>45838.196527777778</v>
      </c>
      <c r="C4045" s="3" t="str">
        <f>TEXT(Sales_Data[[#This Row],[OrderDate]],"mmmm")</f>
        <v>June</v>
      </c>
      <c r="D4045" s="3" t="str">
        <f t="shared" si="126"/>
        <v>2025</v>
      </c>
      <c r="E4045" t="s">
        <v>34</v>
      </c>
      <c r="F4045" t="s">
        <v>28</v>
      </c>
      <c r="G4045" t="s">
        <v>31</v>
      </c>
      <c r="H4045" t="s">
        <v>32</v>
      </c>
      <c r="I4045" t="s">
        <v>100</v>
      </c>
      <c r="J4045">
        <v>95</v>
      </c>
      <c r="K4045">
        <v>450</v>
      </c>
      <c r="L4045" s="7">
        <f>Sales_Data[[#This Row],[OrderQuantity]] *Sales_Data[[#This Row],[UnitPrice]]</f>
        <v>42750</v>
      </c>
      <c r="M4045" s="7">
        <f>Sales_Data[[#This Row],[UnitPrice]]-Sales_Data[[#This Row],[UnitCost]]</f>
        <v>250</v>
      </c>
      <c r="N4045" s="7">
        <f>Sales_Data[[#This Row],[Gross Revenue]]-Sales_Data[[#This Row],[Discount Amount ]]</f>
        <v>42500</v>
      </c>
      <c r="O4045" s="7">
        <f>Sales_Data[[#This Row],[OrderQuantity]] *Sales_Data[[#This Row],[UnitCost]]</f>
        <v>19000</v>
      </c>
      <c r="P4045" s="7">
        <f>Sales_Data[[#This Row],[ItemCost]] +Sales_Data[[#This Row],[ShippingCost]]</f>
        <v>21644.58</v>
      </c>
      <c r="Q4045" s="7">
        <f>Sales_Data[[#This Row],[Gross Revenue]]-Sales_Data[[#This Row],[TotalFinancialCost]]</f>
        <v>21105.42</v>
      </c>
      <c r="R4045" s="7">
        <f>Sales_Data[[#This Row],[Actul Bill Amount]]-Sales_Data[[#This Row],[ShippingCost]]</f>
        <v>39855.42</v>
      </c>
      <c r="S4045">
        <v>966</v>
      </c>
      <c r="T4045">
        <v>2644.58</v>
      </c>
      <c r="U4045" t="s">
        <v>30</v>
      </c>
      <c r="V4045">
        <v>200</v>
      </c>
      <c r="W4045" t="s">
        <v>33</v>
      </c>
      <c r="X4045" t="str">
        <f t="shared" si="127"/>
        <v>Delhi</v>
      </c>
    </row>
    <row r="4046" spans="1:24" x14ac:dyDescent="0.4">
      <c r="A4046">
        <v>104045</v>
      </c>
      <c r="B4046" s="5">
        <v>45748.439583333333</v>
      </c>
      <c r="C4046" s="3" t="str">
        <f>TEXT(Sales_Data[[#This Row],[OrderDate]],"mmmm")</f>
        <v>April</v>
      </c>
      <c r="D4046" s="3" t="str">
        <f t="shared" si="126"/>
        <v>2025</v>
      </c>
      <c r="E4046" t="s">
        <v>50</v>
      </c>
      <c r="F4046" t="s">
        <v>24</v>
      </c>
      <c r="G4046" t="s">
        <v>15</v>
      </c>
      <c r="H4046" t="s">
        <v>20</v>
      </c>
      <c r="I4046" t="s">
        <v>100</v>
      </c>
      <c r="J4046">
        <v>97</v>
      </c>
      <c r="K4046">
        <v>3500</v>
      </c>
      <c r="L4046" s="7">
        <f>Sales_Data[[#This Row],[OrderQuantity]] *Sales_Data[[#This Row],[UnitPrice]]</f>
        <v>339500</v>
      </c>
      <c r="M4046" s="7">
        <f>Sales_Data[[#This Row],[UnitPrice]]-Sales_Data[[#This Row],[UnitCost]]</f>
        <v>1300</v>
      </c>
      <c r="N4046" s="7">
        <f>Sales_Data[[#This Row],[Gross Revenue]]-Sales_Data[[#This Row],[Discount Amount ]]</f>
        <v>338200</v>
      </c>
      <c r="O4046" s="7">
        <f>Sales_Data[[#This Row],[OrderQuantity]] *Sales_Data[[#This Row],[UnitCost]]</f>
        <v>213400</v>
      </c>
      <c r="P4046" s="7">
        <f>Sales_Data[[#This Row],[ItemCost]] +Sales_Data[[#This Row],[ShippingCost]]</f>
        <v>214703.39</v>
      </c>
      <c r="Q4046" s="7">
        <f>Sales_Data[[#This Row],[Gross Revenue]]-Sales_Data[[#This Row],[TotalFinancialCost]]</f>
        <v>124796.60999999999</v>
      </c>
      <c r="R4046" s="7">
        <f>Sales_Data[[#This Row],[Actul Bill Amount]]-Sales_Data[[#This Row],[ShippingCost]]</f>
        <v>336896.61</v>
      </c>
      <c r="S4046">
        <v>682</v>
      </c>
      <c r="T4046">
        <v>1303.3900000000001</v>
      </c>
      <c r="U4046" t="s">
        <v>59</v>
      </c>
      <c r="V4046">
        <v>2200</v>
      </c>
      <c r="W4046" t="s">
        <v>22</v>
      </c>
      <c r="X4046" t="str">
        <f t="shared" si="127"/>
        <v>Nagpur</v>
      </c>
    </row>
    <row r="4047" spans="1:24" x14ac:dyDescent="0.4">
      <c r="A4047">
        <v>104046</v>
      </c>
      <c r="B4047" s="5">
        <v>45739.383333333331</v>
      </c>
      <c r="C4047" s="3" t="str">
        <f>TEXT(Sales_Data[[#This Row],[OrderDate]],"mmmm")</f>
        <v>March</v>
      </c>
      <c r="D4047" s="3" t="str">
        <f t="shared" si="126"/>
        <v>2025</v>
      </c>
      <c r="E4047" t="s">
        <v>34</v>
      </c>
      <c r="F4047" t="s">
        <v>28</v>
      </c>
      <c r="G4047" t="s">
        <v>15</v>
      </c>
      <c r="H4047" t="s">
        <v>20</v>
      </c>
      <c r="I4047" t="s">
        <v>100</v>
      </c>
      <c r="J4047">
        <v>69</v>
      </c>
      <c r="K4047">
        <v>2500</v>
      </c>
      <c r="L4047" s="7">
        <f>Sales_Data[[#This Row],[OrderQuantity]] *Sales_Data[[#This Row],[UnitPrice]]</f>
        <v>172500</v>
      </c>
      <c r="M4047" s="7">
        <f>Sales_Data[[#This Row],[UnitPrice]]-Sales_Data[[#This Row],[UnitCost]]</f>
        <v>1000</v>
      </c>
      <c r="N4047" s="7">
        <f>Sales_Data[[#This Row],[Gross Revenue]]-Sales_Data[[#This Row],[Discount Amount ]]</f>
        <v>171500</v>
      </c>
      <c r="O4047" s="7">
        <f>Sales_Data[[#This Row],[OrderQuantity]] *Sales_Data[[#This Row],[UnitCost]]</f>
        <v>103500</v>
      </c>
      <c r="P4047" s="7">
        <f>Sales_Data[[#This Row],[ItemCost]] +Sales_Data[[#This Row],[ShippingCost]]</f>
        <v>104432.34</v>
      </c>
      <c r="Q4047" s="7">
        <f>Sales_Data[[#This Row],[Gross Revenue]]-Sales_Data[[#This Row],[TotalFinancialCost]]</f>
        <v>68067.66</v>
      </c>
      <c r="R4047" s="7">
        <f>Sales_Data[[#This Row],[Actul Bill Amount]]-Sales_Data[[#This Row],[ShippingCost]]</f>
        <v>170567.66</v>
      </c>
      <c r="S4047">
        <v>311</v>
      </c>
      <c r="T4047">
        <v>932.34</v>
      </c>
      <c r="U4047" t="s">
        <v>54</v>
      </c>
      <c r="V4047">
        <v>1500</v>
      </c>
      <c r="W4047" t="s">
        <v>22</v>
      </c>
      <c r="X4047" t="str">
        <f t="shared" si="127"/>
        <v>Nagpur</v>
      </c>
    </row>
    <row r="4048" spans="1:24" x14ac:dyDescent="0.4">
      <c r="A4048">
        <v>104047</v>
      </c>
      <c r="B4048" s="5">
        <v>45981.513888888891</v>
      </c>
      <c r="C4048" s="3" t="str">
        <f>TEXT(Sales_Data[[#This Row],[OrderDate]],"mmmm")</f>
        <v>November</v>
      </c>
      <c r="D4048" s="3" t="str">
        <f t="shared" si="126"/>
        <v>2025</v>
      </c>
      <c r="E4048" t="s">
        <v>23</v>
      </c>
      <c r="F4048" t="s">
        <v>55</v>
      </c>
      <c r="G4048" t="s">
        <v>29</v>
      </c>
      <c r="H4048" t="s">
        <v>25</v>
      </c>
      <c r="I4048" t="s">
        <v>100</v>
      </c>
      <c r="J4048">
        <v>9</v>
      </c>
      <c r="K4048">
        <v>850</v>
      </c>
      <c r="L4048" s="7">
        <f>Sales_Data[[#This Row],[OrderQuantity]] *Sales_Data[[#This Row],[UnitPrice]]</f>
        <v>7650</v>
      </c>
      <c r="M4048" s="7">
        <f>Sales_Data[[#This Row],[UnitPrice]]-Sales_Data[[#This Row],[UnitCost]]</f>
        <v>300</v>
      </c>
      <c r="N4048" s="7">
        <f>Sales_Data[[#This Row],[Gross Revenue]]-Sales_Data[[#This Row],[Discount Amount ]]</f>
        <v>7350</v>
      </c>
      <c r="O4048" s="7">
        <f>Sales_Data[[#This Row],[OrderQuantity]] *Sales_Data[[#This Row],[UnitCost]]</f>
        <v>4950</v>
      </c>
      <c r="P4048" s="7">
        <f>Sales_Data[[#This Row],[ItemCost]] +Sales_Data[[#This Row],[ShippingCost]]</f>
        <v>6152.42</v>
      </c>
      <c r="Q4048" s="7">
        <f>Sales_Data[[#This Row],[Gross Revenue]]-Sales_Data[[#This Row],[TotalFinancialCost]]</f>
        <v>1497.58</v>
      </c>
      <c r="R4048" s="7">
        <f>Sales_Data[[#This Row],[Actul Bill Amount]]-Sales_Data[[#This Row],[ShippingCost]]</f>
        <v>6147.58</v>
      </c>
      <c r="S4048">
        <v>421</v>
      </c>
      <c r="T4048">
        <v>1202.42</v>
      </c>
      <c r="U4048" t="s">
        <v>56</v>
      </c>
      <c r="V4048">
        <v>550</v>
      </c>
      <c r="W4048" t="s">
        <v>27</v>
      </c>
      <c r="X4048" t="str">
        <f t="shared" si="127"/>
        <v>Mumbai</v>
      </c>
    </row>
    <row r="4049" spans="1:24" x14ac:dyDescent="0.4">
      <c r="A4049">
        <v>104048</v>
      </c>
      <c r="B4049" s="5">
        <v>45771.65</v>
      </c>
      <c r="C4049" s="3" t="str">
        <f>TEXT(Sales_Data[[#This Row],[OrderDate]],"mmmm")</f>
        <v>April</v>
      </c>
      <c r="D4049" s="3" t="str">
        <f t="shared" si="126"/>
        <v>2025</v>
      </c>
      <c r="E4049" t="s">
        <v>39</v>
      </c>
      <c r="F4049" t="s">
        <v>40</v>
      </c>
      <c r="G4049" t="s">
        <v>29</v>
      </c>
      <c r="H4049" t="s">
        <v>32</v>
      </c>
      <c r="I4049" t="s">
        <v>100</v>
      </c>
      <c r="J4049">
        <v>69</v>
      </c>
      <c r="K4049">
        <v>1500</v>
      </c>
      <c r="L4049" s="7">
        <f>Sales_Data[[#This Row],[OrderQuantity]] *Sales_Data[[#This Row],[UnitPrice]]</f>
        <v>103500</v>
      </c>
      <c r="M4049" s="7">
        <f>Sales_Data[[#This Row],[UnitPrice]]-Sales_Data[[#This Row],[UnitCost]]</f>
        <v>700</v>
      </c>
      <c r="N4049" s="7">
        <f>Sales_Data[[#This Row],[Gross Revenue]]-Sales_Data[[#This Row],[Discount Amount ]]</f>
        <v>102800</v>
      </c>
      <c r="O4049" s="7">
        <f>Sales_Data[[#This Row],[OrderQuantity]] *Sales_Data[[#This Row],[UnitCost]]</f>
        <v>55200</v>
      </c>
      <c r="P4049" s="7">
        <f>Sales_Data[[#This Row],[ItemCost]] +Sales_Data[[#This Row],[ShippingCost]]</f>
        <v>55880.78</v>
      </c>
      <c r="Q4049" s="7">
        <f>Sales_Data[[#This Row],[Gross Revenue]]-Sales_Data[[#This Row],[TotalFinancialCost]]</f>
        <v>47619.22</v>
      </c>
      <c r="R4049" s="7">
        <f>Sales_Data[[#This Row],[Actul Bill Amount]]-Sales_Data[[#This Row],[ShippingCost]]</f>
        <v>102119.22</v>
      </c>
      <c r="S4049">
        <v>1182</v>
      </c>
      <c r="T4049">
        <v>680.78</v>
      </c>
      <c r="U4049" t="s">
        <v>52</v>
      </c>
      <c r="V4049">
        <v>800</v>
      </c>
      <c r="W4049" t="s">
        <v>33</v>
      </c>
      <c r="X4049" t="str">
        <f t="shared" si="127"/>
        <v>Delhi</v>
      </c>
    </row>
    <row r="4050" spans="1:24" x14ac:dyDescent="0.4">
      <c r="A4050">
        <v>104049</v>
      </c>
      <c r="B4050" s="5">
        <v>45914.406944444447</v>
      </c>
      <c r="C4050" s="3" t="str">
        <f>TEXT(Sales_Data[[#This Row],[OrderDate]],"mmmm")</f>
        <v>September</v>
      </c>
      <c r="D4050" s="3" t="str">
        <f t="shared" si="126"/>
        <v>2025</v>
      </c>
      <c r="E4050" t="s">
        <v>13</v>
      </c>
      <c r="F4050" t="s">
        <v>14</v>
      </c>
      <c r="G4050" t="s">
        <v>29</v>
      </c>
      <c r="H4050" t="s">
        <v>16</v>
      </c>
      <c r="I4050" t="s">
        <v>100</v>
      </c>
      <c r="J4050">
        <v>90</v>
      </c>
      <c r="K4050">
        <v>6500</v>
      </c>
      <c r="L4050" s="7">
        <f>Sales_Data[[#This Row],[OrderQuantity]] *Sales_Data[[#This Row],[UnitPrice]]</f>
        <v>585000</v>
      </c>
      <c r="M4050" s="7">
        <f>Sales_Data[[#This Row],[UnitPrice]]-Sales_Data[[#This Row],[UnitCost]]</f>
        <v>2300</v>
      </c>
      <c r="N4050" s="7">
        <f>Sales_Data[[#This Row],[Gross Revenue]]-Sales_Data[[#This Row],[Discount Amount ]]</f>
        <v>582700</v>
      </c>
      <c r="O4050" s="7">
        <f>Sales_Data[[#This Row],[OrderQuantity]] *Sales_Data[[#This Row],[UnitCost]]</f>
        <v>378000</v>
      </c>
      <c r="P4050" s="7">
        <f>Sales_Data[[#This Row],[ItemCost]] +Sales_Data[[#This Row],[ShippingCost]]</f>
        <v>378529.6</v>
      </c>
      <c r="Q4050" s="7">
        <f>Sales_Data[[#This Row],[Gross Revenue]]-Sales_Data[[#This Row],[TotalFinancialCost]]</f>
        <v>206470.40000000002</v>
      </c>
      <c r="R4050" s="7">
        <f>Sales_Data[[#This Row],[Actul Bill Amount]]-Sales_Data[[#This Row],[ShippingCost]]</f>
        <v>582170.4</v>
      </c>
      <c r="S4050">
        <v>1131</v>
      </c>
      <c r="T4050">
        <v>529.6</v>
      </c>
      <c r="U4050" t="s">
        <v>21</v>
      </c>
      <c r="V4050">
        <v>4200</v>
      </c>
      <c r="W4050" t="s">
        <v>18</v>
      </c>
      <c r="X4050" t="str">
        <f t="shared" si="127"/>
        <v>Bengaluru</v>
      </c>
    </row>
    <row r="4051" spans="1:24" x14ac:dyDescent="0.4">
      <c r="A4051">
        <v>104050</v>
      </c>
      <c r="B4051" s="5">
        <v>45715.208333333336</v>
      </c>
      <c r="C4051" s="3" t="str">
        <f>TEXT(Sales_Data[[#This Row],[OrderDate]],"mmmm")</f>
        <v>February</v>
      </c>
      <c r="D4051" s="3" t="str">
        <f t="shared" si="126"/>
        <v>2025</v>
      </c>
      <c r="E4051" t="s">
        <v>39</v>
      </c>
      <c r="F4051" t="s">
        <v>43</v>
      </c>
      <c r="G4051" t="s">
        <v>15</v>
      </c>
      <c r="H4051" t="s">
        <v>20</v>
      </c>
      <c r="I4051" t="s">
        <v>100</v>
      </c>
      <c r="J4051">
        <v>29</v>
      </c>
      <c r="K4051">
        <v>1800</v>
      </c>
      <c r="L4051" s="7">
        <f>Sales_Data[[#This Row],[OrderQuantity]] *Sales_Data[[#This Row],[UnitPrice]]</f>
        <v>52200</v>
      </c>
      <c r="M4051" s="7">
        <f>Sales_Data[[#This Row],[UnitPrice]]-Sales_Data[[#This Row],[UnitCost]]</f>
        <v>900</v>
      </c>
      <c r="N4051" s="7">
        <f>Sales_Data[[#This Row],[Gross Revenue]]-Sales_Data[[#This Row],[Discount Amount ]]</f>
        <v>51300</v>
      </c>
      <c r="O4051" s="7">
        <f>Sales_Data[[#This Row],[OrderQuantity]] *Sales_Data[[#This Row],[UnitCost]]</f>
        <v>26100</v>
      </c>
      <c r="P4051" s="7">
        <f>Sales_Data[[#This Row],[ItemCost]] +Sales_Data[[#This Row],[ShippingCost]]</f>
        <v>26326.12</v>
      </c>
      <c r="Q4051" s="7">
        <f>Sales_Data[[#This Row],[Gross Revenue]]-Sales_Data[[#This Row],[TotalFinancialCost]]</f>
        <v>25873.88</v>
      </c>
      <c r="R4051" s="7">
        <f>Sales_Data[[#This Row],[Actul Bill Amount]]-Sales_Data[[#This Row],[ShippingCost]]</f>
        <v>51073.88</v>
      </c>
      <c r="S4051">
        <v>516</v>
      </c>
      <c r="T4051">
        <v>226.12</v>
      </c>
      <c r="U4051" t="s">
        <v>51</v>
      </c>
      <c r="V4051">
        <v>900</v>
      </c>
      <c r="W4051" t="s">
        <v>22</v>
      </c>
      <c r="X4051" t="str">
        <f t="shared" si="127"/>
        <v>Nagpur</v>
      </c>
    </row>
    <row r="4052" spans="1:24" x14ac:dyDescent="0.4">
      <c r="A4052">
        <v>104051</v>
      </c>
      <c r="B4052" s="5">
        <v>45811.074999999997</v>
      </c>
      <c r="C4052" s="3" t="str">
        <f>TEXT(Sales_Data[[#This Row],[OrderDate]],"mmmm")</f>
        <v>June</v>
      </c>
      <c r="D4052" s="3" t="str">
        <f t="shared" si="126"/>
        <v>2025</v>
      </c>
      <c r="E4052" t="s">
        <v>23</v>
      </c>
      <c r="F4052" t="s">
        <v>14</v>
      </c>
      <c r="G4052" t="s">
        <v>29</v>
      </c>
      <c r="H4052" t="s">
        <v>37</v>
      </c>
      <c r="I4052" t="s">
        <v>100</v>
      </c>
      <c r="J4052">
        <v>75</v>
      </c>
      <c r="K4052">
        <v>3200</v>
      </c>
      <c r="L4052" s="7">
        <f>Sales_Data[[#This Row],[OrderQuantity]] *Sales_Data[[#This Row],[UnitPrice]]</f>
        <v>240000</v>
      </c>
      <c r="M4052" s="7">
        <f>Sales_Data[[#This Row],[UnitPrice]]-Sales_Data[[#This Row],[UnitCost]]</f>
        <v>1200</v>
      </c>
      <c r="N4052" s="7">
        <f>Sales_Data[[#This Row],[Gross Revenue]]-Sales_Data[[#This Row],[Discount Amount ]]</f>
        <v>238800</v>
      </c>
      <c r="O4052" s="7">
        <f>Sales_Data[[#This Row],[OrderQuantity]] *Sales_Data[[#This Row],[UnitCost]]</f>
        <v>150000</v>
      </c>
      <c r="P4052" s="7">
        <f>Sales_Data[[#This Row],[ItemCost]] +Sales_Data[[#This Row],[ShippingCost]]</f>
        <v>150879.03</v>
      </c>
      <c r="Q4052" s="7">
        <f>Sales_Data[[#This Row],[Gross Revenue]]-Sales_Data[[#This Row],[TotalFinancialCost]]</f>
        <v>89120.97</v>
      </c>
      <c r="R4052" s="7">
        <f>Sales_Data[[#This Row],[Actul Bill Amount]]-Sales_Data[[#This Row],[ShippingCost]]</f>
        <v>237920.97</v>
      </c>
      <c r="S4052">
        <v>344</v>
      </c>
      <c r="T4052">
        <v>879.03</v>
      </c>
      <c r="U4052" t="s">
        <v>17</v>
      </c>
      <c r="V4052">
        <v>2000</v>
      </c>
      <c r="W4052" t="s">
        <v>38</v>
      </c>
      <c r="X4052" t="str">
        <f t="shared" si="127"/>
        <v>Kolkata</v>
      </c>
    </row>
    <row r="4053" spans="1:24" x14ac:dyDescent="0.4">
      <c r="A4053">
        <v>104052</v>
      </c>
      <c r="B4053" s="5">
        <v>46022.010416666664</v>
      </c>
      <c r="C4053" s="3" t="str">
        <f>TEXT(Sales_Data[[#This Row],[OrderDate]],"mmmm")</f>
        <v>December</v>
      </c>
      <c r="D4053" s="3" t="str">
        <f t="shared" si="126"/>
        <v>2025</v>
      </c>
      <c r="E4053" t="s">
        <v>39</v>
      </c>
      <c r="F4053" t="s">
        <v>46</v>
      </c>
      <c r="G4053" t="s">
        <v>15</v>
      </c>
      <c r="H4053" t="s">
        <v>25</v>
      </c>
      <c r="I4053" t="s">
        <v>100</v>
      </c>
      <c r="J4053">
        <v>94</v>
      </c>
      <c r="K4053">
        <v>4500</v>
      </c>
      <c r="L4053" s="7">
        <f>Sales_Data[[#This Row],[OrderQuantity]] *Sales_Data[[#This Row],[UnitPrice]]</f>
        <v>423000</v>
      </c>
      <c r="M4053" s="7">
        <f>Sales_Data[[#This Row],[UnitPrice]]-Sales_Data[[#This Row],[UnitCost]]</f>
        <v>1700</v>
      </c>
      <c r="N4053" s="7">
        <f>Sales_Data[[#This Row],[Gross Revenue]]-Sales_Data[[#This Row],[Discount Amount ]]</f>
        <v>421300</v>
      </c>
      <c r="O4053" s="7">
        <f>Sales_Data[[#This Row],[OrderQuantity]] *Sales_Data[[#This Row],[UnitCost]]</f>
        <v>263200</v>
      </c>
      <c r="P4053" s="7">
        <f>Sales_Data[[#This Row],[ItemCost]] +Sales_Data[[#This Row],[ShippingCost]]</f>
        <v>265099.34000000003</v>
      </c>
      <c r="Q4053" s="7">
        <f>Sales_Data[[#This Row],[Gross Revenue]]-Sales_Data[[#This Row],[TotalFinancialCost]]</f>
        <v>157900.65999999997</v>
      </c>
      <c r="R4053" s="7">
        <f>Sales_Data[[#This Row],[Actul Bill Amount]]-Sales_Data[[#This Row],[ShippingCost]]</f>
        <v>419400.66</v>
      </c>
      <c r="S4053">
        <v>947</v>
      </c>
      <c r="T4053">
        <v>1899.34</v>
      </c>
      <c r="U4053" t="s">
        <v>47</v>
      </c>
      <c r="V4053">
        <v>2800</v>
      </c>
      <c r="W4053" t="s">
        <v>27</v>
      </c>
      <c r="X4053" t="str">
        <f t="shared" si="127"/>
        <v>Mumbai</v>
      </c>
    </row>
    <row r="4054" spans="1:24" x14ac:dyDescent="0.4">
      <c r="A4054">
        <v>104053</v>
      </c>
      <c r="B4054" s="5">
        <v>45773.190972222219</v>
      </c>
      <c r="C4054" s="3" t="str">
        <f>TEXT(Sales_Data[[#This Row],[OrderDate]],"mmmm")</f>
        <v>April</v>
      </c>
      <c r="D4054" s="3" t="str">
        <f t="shared" si="126"/>
        <v>2025</v>
      </c>
      <c r="E4054" t="s">
        <v>34</v>
      </c>
      <c r="F4054" t="s">
        <v>24</v>
      </c>
      <c r="G4054" t="s">
        <v>31</v>
      </c>
      <c r="H4054" t="s">
        <v>25</v>
      </c>
      <c r="I4054" t="s">
        <v>100</v>
      </c>
      <c r="J4054">
        <v>29</v>
      </c>
      <c r="K4054">
        <v>3500</v>
      </c>
      <c r="L4054" s="7">
        <f>Sales_Data[[#This Row],[OrderQuantity]] *Sales_Data[[#This Row],[UnitPrice]]</f>
        <v>101500</v>
      </c>
      <c r="M4054" s="7">
        <f>Sales_Data[[#This Row],[UnitPrice]]-Sales_Data[[#This Row],[UnitCost]]</f>
        <v>1300</v>
      </c>
      <c r="N4054" s="7">
        <f>Sales_Data[[#This Row],[Gross Revenue]]-Sales_Data[[#This Row],[Discount Amount ]]</f>
        <v>100200</v>
      </c>
      <c r="O4054" s="7">
        <f>Sales_Data[[#This Row],[OrderQuantity]] *Sales_Data[[#This Row],[UnitCost]]</f>
        <v>63800</v>
      </c>
      <c r="P4054" s="7">
        <f>Sales_Data[[#This Row],[ItemCost]] +Sales_Data[[#This Row],[ShippingCost]]</f>
        <v>64159.040000000001</v>
      </c>
      <c r="Q4054" s="7">
        <f>Sales_Data[[#This Row],[Gross Revenue]]-Sales_Data[[#This Row],[TotalFinancialCost]]</f>
        <v>37340.959999999999</v>
      </c>
      <c r="R4054" s="7">
        <f>Sales_Data[[#This Row],[Actul Bill Amount]]-Sales_Data[[#This Row],[ShippingCost]]</f>
        <v>99840.960000000006</v>
      </c>
      <c r="S4054">
        <v>769</v>
      </c>
      <c r="T4054">
        <v>359.04</v>
      </c>
      <c r="U4054" t="s">
        <v>59</v>
      </c>
      <c r="V4054">
        <v>2200</v>
      </c>
      <c r="W4054" t="s">
        <v>27</v>
      </c>
      <c r="X4054" t="str">
        <f t="shared" si="127"/>
        <v>Mumbai</v>
      </c>
    </row>
    <row r="4055" spans="1:24" x14ac:dyDescent="0.4">
      <c r="A4055">
        <v>104054</v>
      </c>
      <c r="B4055" s="5">
        <v>46000.416666666664</v>
      </c>
      <c r="C4055" s="3" t="str">
        <f>TEXT(Sales_Data[[#This Row],[OrderDate]],"mmmm")</f>
        <v>December</v>
      </c>
      <c r="D4055" s="3" t="str">
        <f t="shared" si="126"/>
        <v>2025</v>
      </c>
      <c r="E4055" t="s">
        <v>42</v>
      </c>
      <c r="F4055" t="s">
        <v>43</v>
      </c>
      <c r="G4055" t="s">
        <v>15</v>
      </c>
      <c r="H4055" t="s">
        <v>32</v>
      </c>
      <c r="I4055" t="s">
        <v>100</v>
      </c>
      <c r="J4055">
        <v>93</v>
      </c>
      <c r="K4055">
        <v>4500</v>
      </c>
      <c r="L4055" s="7">
        <f>Sales_Data[[#This Row],[OrderQuantity]] *Sales_Data[[#This Row],[UnitPrice]]</f>
        <v>418500</v>
      </c>
      <c r="M4055" s="7">
        <f>Sales_Data[[#This Row],[UnitPrice]]-Sales_Data[[#This Row],[UnitCost]]</f>
        <v>2000</v>
      </c>
      <c r="N4055" s="7">
        <f>Sales_Data[[#This Row],[Gross Revenue]]-Sales_Data[[#This Row],[Discount Amount ]]</f>
        <v>416500</v>
      </c>
      <c r="O4055" s="7">
        <f>Sales_Data[[#This Row],[OrderQuantity]] *Sales_Data[[#This Row],[UnitCost]]</f>
        <v>232500</v>
      </c>
      <c r="P4055" s="7">
        <f>Sales_Data[[#This Row],[ItemCost]] +Sales_Data[[#This Row],[ShippingCost]]</f>
        <v>233114.95</v>
      </c>
      <c r="Q4055" s="7">
        <f>Sales_Data[[#This Row],[Gross Revenue]]-Sales_Data[[#This Row],[TotalFinancialCost]]</f>
        <v>185385.05</v>
      </c>
      <c r="R4055" s="7">
        <f>Sales_Data[[#This Row],[Actul Bill Amount]]-Sales_Data[[#This Row],[ShippingCost]]</f>
        <v>415885.05</v>
      </c>
      <c r="S4055">
        <v>468</v>
      </c>
      <c r="T4055">
        <v>614.95000000000005</v>
      </c>
      <c r="U4055" t="s">
        <v>44</v>
      </c>
      <c r="V4055">
        <v>2500</v>
      </c>
      <c r="W4055" t="s">
        <v>33</v>
      </c>
      <c r="X4055" t="str">
        <f t="shared" si="127"/>
        <v>Delhi</v>
      </c>
    </row>
    <row r="4056" spans="1:24" x14ac:dyDescent="0.4">
      <c r="A4056">
        <v>104055</v>
      </c>
      <c r="B4056" s="5">
        <v>45923.119444444441</v>
      </c>
      <c r="C4056" s="3" t="str">
        <f>TEXT(Sales_Data[[#This Row],[OrderDate]],"mmmm")</f>
        <v>September</v>
      </c>
      <c r="D4056" s="3" t="str">
        <f t="shared" si="126"/>
        <v>2025</v>
      </c>
      <c r="E4056" t="s">
        <v>42</v>
      </c>
      <c r="F4056" t="s">
        <v>28</v>
      </c>
      <c r="G4056" t="s">
        <v>15</v>
      </c>
      <c r="H4056" t="s">
        <v>25</v>
      </c>
      <c r="I4056" t="s">
        <v>100</v>
      </c>
      <c r="J4056">
        <v>18</v>
      </c>
      <c r="K4056">
        <v>2500</v>
      </c>
      <c r="L4056" s="7">
        <f>Sales_Data[[#This Row],[OrderQuantity]] *Sales_Data[[#This Row],[UnitPrice]]</f>
        <v>45000</v>
      </c>
      <c r="M4056" s="7">
        <f>Sales_Data[[#This Row],[UnitPrice]]-Sales_Data[[#This Row],[UnitCost]]</f>
        <v>1000</v>
      </c>
      <c r="N4056" s="7">
        <f>Sales_Data[[#This Row],[Gross Revenue]]-Sales_Data[[#This Row],[Discount Amount ]]</f>
        <v>44000</v>
      </c>
      <c r="O4056" s="7">
        <f>Sales_Data[[#This Row],[OrderQuantity]] *Sales_Data[[#This Row],[UnitCost]]</f>
        <v>27000</v>
      </c>
      <c r="P4056" s="7">
        <f>Sales_Data[[#This Row],[ItemCost]] +Sales_Data[[#This Row],[ShippingCost]]</f>
        <v>28121.919999999998</v>
      </c>
      <c r="Q4056" s="7">
        <f>Sales_Data[[#This Row],[Gross Revenue]]-Sales_Data[[#This Row],[TotalFinancialCost]]</f>
        <v>16878.080000000002</v>
      </c>
      <c r="R4056" s="7">
        <f>Sales_Data[[#This Row],[Actul Bill Amount]]-Sales_Data[[#This Row],[ShippingCost]]</f>
        <v>42878.080000000002</v>
      </c>
      <c r="S4056">
        <v>633</v>
      </c>
      <c r="T4056">
        <v>1121.92</v>
      </c>
      <c r="U4056" t="s">
        <v>54</v>
      </c>
      <c r="V4056">
        <v>1500</v>
      </c>
      <c r="W4056" t="s">
        <v>27</v>
      </c>
      <c r="X4056" t="str">
        <f t="shared" si="127"/>
        <v>Mumbai</v>
      </c>
    </row>
    <row r="4057" spans="1:24" x14ac:dyDescent="0.4">
      <c r="A4057">
        <v>104056</v>
      </c>
      <c r="B4057" s="5">
        <v>45972.090277777781</v>
      </c>
      <c r="C4057" s="3" t="str">
        <f>TEXT(Sales_Data[[#This Row],[OrderDate]],"mmmm")</f>
        <v>November</v>
      </c>
      <c r="D4057" s="3" t="str">
        <f t="shared" si="126"/>
        <v>2025</v>
      </c>
      <c r="E4057" t="s">
        <v>42</v>
      </c>
      <c r="F4057" t="s">
        <v>55</v>
      </c>
      <c r="G4057" t="s">
        <v>31</v>
      </c>
      <c r="H4057" t="s">
        <v>25</v>
      </c>
      <c r="I4057" t="s">
        <v>100</v>
      </c>
      <c r="J4057">
        <v>93</v>
      </c>
      <c r="K4057">
        <v>600</v>
      </c>
      <c r="L4057" s="7">
        <f>Sales_Data[[#This Row],[OrderQuantity]] *Sales_Data[[#This Row],[UnitPrice]]</f>
        <v>55800</v>
      </c>
      <c r="M4057" s="7">
        <f>Sales_Data[[#This Row],[UnitPrice]]-Sales_Data[[#This Row],[UnitCost]]</f>
        <v>250</v>
      </c>
      <c r="N4057" s="7">
        <f>Sales_Data[[#This Row],[Gross Revenue]]-Sales_Data[[#This Row],[Discount Amount ]]</f>
        <v>55550</v>
      </c>
      <c r="O4057" s="7">
        <f>Sales_Data[[#This Row],[OrderQuantity]] *Sales_Data[[#This Row],[UnitCost]]</f>
        <v>32550</v>
      </c>
      <c r="P4057" s="7">
        <f>Sales_Data[[#This Row],[ItemCost]] +Sales_Data[[#This Row],[ShippingCost]]</f>
        <v>32983.82</v>
      </c>
      <c r="Q4057" s="7">
        <f>Sales_Data[[#This Row],[Gross Revenue]]-Sales_Data[[#This Row],[TotalFinancialCost]]</f>
        <v>22816.18</v>
      </c>
      <c r="R4057" s="7">
        <f>Sales_Data[[#This Row],[Actul Bill Amount]]-Sales_Data[[#This Row],[ShippingCost]]</f>
        <v>55116.18</v>
      </c>
      <c r="S4057">
        <v>669</v>
      </c>
      <c r="T4057">
        <v>433.82</v>
      </c>
      <c r="U4057" t="s">
        <v>57</v>
      </c>
      <c r="V4057">
        <v>350</v>
      </c>
      <c r="W4057" t="s">
        <v>27</v>
      </c>
      <c r="X4057" t="str">
        <f t="shared" si="127"/>
        <v>Mumbai</v>
      </c>
    </row>
    <row r="4058" spans="1:24" x14ac:dyDescent="0.4">
      <c r="A4058">
        <v>104057</v>
      </c>
      <c r="B4058" s="5">
        <v>45860.396527777775</v>
      </c>
      <c r="C4058" s="3" t="str">
        <f>TEXT(Sales_Data[[#This Row],[OrderDate]],"mmmm")</f>
        <v>July</v>
      </c>
      <c r="D4058" s="3" t="str">
        <f t="shared" si="126"/>
        <v>2025</v>
      </c>
      <c r="E4058" t="s">
        <v>39</v>
      </c>
      <c r="F4058" t="s">
        <v>14</v>
      </c>
      <c r="G4058" t="s">
        <v>31</v>
      </c>
      <c r="H4058" t="s">
        <v>37</v>
      </c>
      <c r="I4058" t="s">
        <v>100</v>
      </c>
      <c r="J4058">
        <v>71</v>
      </c>
      <c r="K4058">
        <v>6500</v>
      </c>
      <c r="L4058" s="7">
        <f>Sales_Data[[#This Row],[OrderQuantity]] *Sales_Data[[#This Row],[UnitPrice]]</f>
        <v>461500</v>
      </c>
      <c r="M4058" s="7">
        <f>Sales_Data[[#This Row],[UnitPrice]]-Sales_Data[[#This Row],[UnitCost]]</f>
        <v>2300</v>
      </c>
      <c r="N4058" s="7">
        <f>Sales_Data[[#This Row],[Gross Revenue]]-Sales_Data[[#This Row],[Discount Amount ]]</f>
        <v>459200</v>
      </c>
      <c r="O4058" s="7">
        <f>Sales_Data[[#This Row],[OrderQuantity]] *Sales_Data[[#This Row],[UnitCost]]</f>
        <v>298200</v>
      </c>
      <c r="P4058" s="7">
        <f>Sales_Data[[#This Row],[ItemCost]] +Sales_Data[[#This Row],[ShippingCost]]</f>
        <v>298623.3</v>
      </c>
      <c r="Q4058" s="7">
        <f>Sales_Data[[#This Row],[Gross Revenue]]-Sales_Data[[#This Row],[TotalFinancialCost]]</f>
        <v>162876.70000000001</v>
      </c>
      <c r="R4058" s="7">
        <f>Sales_Data[[#This Row],[Actul Bill Amount]]-Sales_Data[[#This Row],[ShippingCost]]</f>
        <v>458776.7</v>
      </c>
      <c r="S4058">
        <v>1148</v>
      </c>
      <c r="T4058">
        <v>423.3</v>
      </c>
      <c r="U4058" t="s">
        <v>21</v>
      </c>
      <c r="V4058">
        <v>4200</v>
      </c>
      <c r="W4058" t="s">
        <v>38</v>
      </c>
      <c r="X4058" t="str">
        <f t="shared" si="127"/>
        <v>Kolkata</v>
      </c>
    </row>
    <row r="4059" spans="1:24" x14ac:dyDescent="0.4">
      <c r="A4059">
        <v>104058</v>
      </c>
      <c r="B4059" s="5">
        <v>45698.168055555558</v>
      </c>
      <c r="C4059" s="3" t="str">
        <f>TEXT(Sales_Data[[#This Row],[OrderDate]],"mmmm")</f>
        <v>February</v>
      </c>
      <c r="D4059" s="3" t="str">
        <f t="shared" si="126"/>
        <v>2025</v>
      </c>
      <c r="E4059" t="s">
        <v>50</v>
      </c>
      <c r="F4059" t="s">
        <v>28</v>
      </c>
      <c r="G4059" t="s">
        <v>29</v>
      </c>
      <c r="H4059" t="s">
        <v>20</v>
      </c>
      <c r="I4059" t="s">
        <v>100</v>
      </c>
      <c r="J4059">
        <v>40</v>
      </c>
      <c r="K4059">
        <v>2500</v>
      </c>
      <c r="L4059" s="7">
        <f>Sales_Data[[#This Row],[OrderQuantity]] *Sales_Data[[#This Row],[UnitPrice]]</f>
        <v>100000</v>
      </c>
      <c r="M4059" s="7">
        <f>Sales_Data[[#This Row],[UnitPrice]]-Sales_Data[[#This Row],[UnitCost]]</f>
        <v>1000</v>
      </c>
      <c r="N4059" s="7">
        <f>Sales_Data[[#This Row],[Gross Revenue]]-Sales_Data[[#This Row],[Discount Amount ]]</f>
        <v>99000</v>
      </c>
      <c r="O4059" s="7">
        <f>Sales_Data[[#This Row],[OrderQuantity]] *Sales_Data[[#This Row],[UnitCost]]</f>
        <v>60000</v>
      </c>
      <c r="P4059" s="7">
        <f>Sales_Data[[#This Row],[ItemCost]] +Sales_Data[[#This Row],[ShippingCost]]</f>
        <v>60669.34</v>
      </c>
      <c r="Q4059" s="7">
        <f>Sales_Data[[#This Row],[Gross Revenue]]-Sales_Data[[#This Row],[TotalFinancialCost]]</f>
        <v>39330.660000000003</v>
      </c>
      <c r="R4059" s="7">
        <f>Sales_Data[[#This Row],[Actul Bill Amount]]-Sales_Data[[#This Row],[ShippingCost]]</f>
        <v>98330.66</v>
      </c>
      <c r="S4059">
        <v>1112</v>
      </c>
      <c r="T4059">
        <v>669.34</v>
      </c>
      <c r="U4059" t="s">
        <v>54</v>
      </c>
      <c r="V4059">
        <v>1500</v>
      </c>
      <c r="W4059" t="s">
        <v>22</v>
      </c>
      <c r="X4059" t="str">
        <f t="shared" si="127"/>
        <v>Nagpur</v>
      </c>
    </row>
    <row r="4060" spans="1:24" x14ac:dyDescent="0.4">
      <c r="A4060">
        <v>104059</v>
      </c>
      <c r="B4060" s="5">
        <v>45762.098611111112</v>
      </c>
      <c r="C4060" s="3" t="str">
        <f>TEXT(Sales_Data[[#This Row],[OrderDate]],"mmmm")</f>
        <v>April</v>
      </c>
      <c r="D4060" s="3" t="str">
        <f t="shared" si="126"/>
        <v>2025</v>
      </c>
      <c r="E4060" t="s">
        <v>19</v>
      </c>
      <c r="F4060" t="s">
        <v>43</v>
      </c>
      <c r="G4060" t="s">
        <v>15</v>
      </c>
      <c r="H4060" t="s">
        <v>16</v>
      </c>
      <c r="I4060" t="s">
        <v>100</v>
      </c>
      <c r="J4060">
        <v>19</v>
      </c>
      <c r="K4060">
        <v>2800</v>
      </c>
      <c r="L4060" s="7">
        <f>Sales_Data[[#This Row],[OrderQuantity]] *Sales_Data[[#This Row],[UnitPrice]]</f>
        <v>53200</v>
      </c>
      <c r="M4060" s="7">
        <f>Sales_Data[[#This Row],[UnitPrice]]-Sales_Data[[#This Row],[UnitCost]]</f>
        <v>1300</v>
      </c>
      <c r="N4060" s="7">
        <f>Sales_Data[[#This Row],[Gross Revenue]]-Sales_Data[[#This Row],[Discount Amount ]]</f>
        <v>51900</v>
      </c>
      <c r="O4060" s="7">
        <f>Sales_Data[[#This Row],[OrderQuantity]] *Sales_Data[[#This Row],[UnitCost]]</f>
        <v>28500</v>
      </c>
      <c r="P4060" s="7">
        <f>Sales_Data[[#This Row],[ItemCost]] +Sales_Data[[#This Row],[ShippingCost]]</f>
        <v>29379.360000000001</v>
      </c>
      <c r="Q4060" s="7">
        <f>Sales_Data[[#This Row],[Gross Revenue]]-Sales_Data[[#This Row],[TotalFinancialCost]]</f>
        <v>23820.639999999999</v>
      </c>
      <c r="R4060" s="7">
        <f>Sales_Data[[#This Row],[Actul Bill Amount]]-Sales_Data[[#This Row],[ShippingCost]]</f>
        <v>51020.639999999999</v>
      </c>
      <c r="S4060">
        <v>1111</v>
      </c>
      <c r="T4060">
        <v>879.36</v>
      </c>
      <c r="U4060" t="s">
        <v>61</v>
      </c>
      <c r="V4060">
        <v>1500</v>
      </c>
      <c r="W4060" t="s">
        <v>18</v>
      </c>
      <c r="X4060" t="str">
        <f t="shared" si="127"/>
        <v>Bengaluru</v>
      </c>
    </row>
    <row r="4061" spans="1:24" x14ac:dyDescent="0.4">
      <c r="A4061">
        <v>104060</v>
      </c>
      <c r="B4061" s="5">
        <v>45850.902777777781</v>
      </c>
      <c r="C4061" s="3" t="str">
        <f>TEXT(Sales_Data[[#This Row],[OrderDate]],"mmmm")</f>
        <v>July</v>
      </c>
      <c r="D4061" s="3" t="str">
        <f t="shared" si="126"/>
        <v>2025</v>
      </c>
      <c r="E4061" t="s">
        <v>39</v>
      </c>
      <c r="F4061" t="s">
        <v>14</v>
      </c>
      <c r="G4061" t="s">
        <v>29</v>
      </c>
      <c r="H4061" t="s">
        <v>16</v>
      </c>
      <c r="I4061" t="s">
        <v>100</v>
      </c>
      <c r="J4061">
        <v>60</v>
      </c>
      <c r="K4061">
        <v>3200</v>
      </c>
      <c r="L4061" s="7">
        <f>Sales_Data[[#This Row],[OrderQuantity]] *Sales_Data[[#This Row],[UnitPrice]]</f>
        <v>192000</v>
      </c>
      <c r="M4061" s="7">
        <f>Sales_Data[[#This Row],[UnitPrice]]-Sales_Data[[#This Row],[UnitCost]]</f>
        <v>1200</v>
      </c>
      <c r="N4061" s="7">
        <f>Sales_Data[[#This Row],[Gross Revenue]]-Sales_Data[[#This Row],[Discount Amount ]]</f>
        <v>190800</v>
      </c>
      <c r="O4061" s="7">
        <f>Sales_Data[[#This Row],[OrderQuantity]] *Sales_Data[[#This Row],[UnitCost]]</f>
        <v>120000</v>
      </c>
      <c r="P4061" s="7">
        <f>Sales_Data[[#This Row],[ItemCost]] +Sales_Data[[#This Row],[ShippingCost]]</f>
        <v>120372.48</v>
      </c>
      <c r="Q4061" s="7">
        <f>Sales_Data[[#This Row],[Gross Revenue]]-Sales_Data[[#This Row],[TotalFinancialCost]]</f>
        <v>71627.520000000004</v>
      </c>
      <c r="R4061" s="7">
        <f>Sales_Data[[#This Row],[Actul Bill Amount]]-Sales_Data[[#This Row],[ShippingCost]]</f>
        <v>190427.51999999999</v>
      </c>
      <c r="S4061">
        <v>406</v>
      </c>
      <c r="T4061">
        <v>372.48</v>
      </c>
      <c r="U4061" t="s">
        <v>17</v>
      </c>
      <c r="V4061">
        <v>2000</v>
      </c>
      <c r="W4061" t="s">
        <v>18</v>
      </c>
      <c r="X4061" t="str">
        <f t="shared" si="127"/>
        <v>Bengaluru</v>
      </c>
    </row>
    <row r="4062" spans="1:24" x14ac:dyDescent="0.4">
      <c r="A4062">
        <v>104061</v>
      </c>
      <c r="B4062" s="5">
        <v>45935.930555555555</v>
      </c>
      <c r="C4062" s="3" t="str">
        <f>TEXT(Sales_Data[[#This Row],[OrderDate]],"mmmm")</f>
        <v>October</v>
      </c>
      <c r="D4062" s="3" t="str">
        <f t="shared" si="126"/>
        <v>2025</v>
      </c>
      <c r="E4062" t="s">
        <v>45</v>
      </c>
      <c r="F4062" t="s">
        <v>28</v>
      </c>
      <c r="G4062" t="s">
        <v>31</v>
      </c>
      <c r="H4062" t="s">
        <v>32</v>
      </c>
      <c r="I4062" t="s">
        <v>100</v>
      </c>
      <c r="J4062">
        <v>60</v>
      </c>
      <c r="K4062">
        <v>2500</v>
      </c>
      <c r="L4062" s="7">
        <f>Sales_Data[[#This Row],[OrderQuantity]] *Sales_Data[[#This Row],[UnitPrice]]</f>
        <v>150000</v>
      </c>
      <c r="M4062" s="7">
        <f>Sales_Data[[#This Row],[UnitPrice]]-Sales_Data[[#This Row],[UnitCost]]</f>
        <v>1000</v>
      </c>
      <c r="N4062" s="7">
        <f>Sales_Data[[#This Row],[Gross Revenue]]-Sales_Data[[#This Row],[Discount Amount ]]</f>
        <v>149000</v>
      </c>
      <c r="O4062" s="7">
        <f>Sales_Data[[#This Row],[OrderQuantity]] *Sales_Data[[#This Row],[UnitCost]]</f>
        <v>90000</v>
      </c>
      <c r="P4062" s="7">
        <f>Sales_Data[[#This Row],[ItemCost]] +Sales_Data[[#This Row],[ShippingCost]]</f>
        <v>90568.639999999999</v>
      </c>
      <c r="Q4062" s="7">
        <f>Sales_Data[[#This Row],[Gross Revenue]]-Sales_Data[[#This Row],[TotalFinancialCost]]</f>
        <v>59431.360000000001</v>
      </c>
      <c r="R4062" s="7">
        <f>Sales_Data[[#This Row],[Actul Bill Amount]]-Sales_Data[[#This Row],[ShippingCost]]</f>
        <v>148431.35999999999</v>
      </c>
      <c r="S4062">
        <v>892</v>
      </c>
      <c r="T4062">
        <v>568.64</v>
      </c>
      <c r="U4062" t="s">
        <v>54</v>
      </c>
      <c r="V4062">
        <v>1500</v>
      </c>
      <c r="W4062" t="s">
        <v>33</v>
      </c>
      <c r="X4062" t="str">
        <f t="shared" si="127"/>
        <v>Delhi</v>
      </c>
    </row>
    <row r="4063" spans="1:24" x14ac:dyDescent="0.4">
      <c r="A4063">
        <v>104062</v>
      </c>
      <c r="B4063" s="5">
        <v>46011.226388888892</v>
      </c>
      <c r="C4063" s="3" t="str">
        <f>TEXT(Sales_Data[[#This Row],[OrderDate]],"mmmm")</f>
        <v>December</v>
      </c>
      <c r="D4063" s="3" t="str">
        <f t="shared" si="126"/>
        <v>2025</v>
      </c>
      <c r="E4063" t="s">
        <v>13</v>
      </c>
      <c r="F4063" t="s">
        <v>28</v>
      </c>
      <c r="G4063" t="s">
        <v>29</v>
      </c>
      <c r="H4063" t="s">
        <v>37</v>
      </c>
      <c r="I4063" t="s">
        <v>100</v>
      </c>
      <c r="J4063">
        <v>35</v>
      </c>
      <c r="K4063">
        <v>2500</v>
      </c>
      <c r="L4063" s="7">
        <f>Sales_Data[[#This Row],[OrderQuantity]] *Sales_Data[[#This Row],[UnitPrice]]</f>
        <v>87500</v>
      </c>
      <c r="M4063" s="7">
        <f>Sales_Data[[#This Row],[UnitPrice]]-Sales_Data[[#This Row],[UnitCost]]</f>
        <v>1000</v>
      </c>
      <c r="N4063" s="7">
        <f>Sales_Data[[#This Row],[Gross Revenue]]-Sales_Data[[#This Row],[Discount Amount ]]</f>
        <v>86500</v>
      </c>
      <c r="O4063" s="7">
        <f>Sales_Data[[#This Row],[OrderQuantity]] *Sales_Data[[#This Row],[UnitCost]]</f>
        <v>52500</v>
      </c>
      <c r="P4063" s="7">
        <f>Sales_Data[[#This Row],[ItemCost]] +Sales_Data[[#This Row],[ShippingCost]]</f>
        <v>52683.37</v>
      </c>
      <c r="Q4063" s="7">
        <f>Sales_Data[[#This Row],[Gross Revenue]]-Sales_Data[[#This Row],[TotalFinancialCost]]</f>
        <v>34816.629999999997</v>
      </c>
      <c r="R4063" s="7">
        <f>Sales_Data[[#This Row],[Actul Bill Amount]]-Sales_Data[[#This Row],[ShippingCost]]</f>
        <v>86316.63</v>
      </c>
      <c r="S4063">
        <v>480</v>
      </c>
      <c r="T4063">
        <v>183.37</v>
      </c>
      <c r="U4063" t="s">
        <v>54</v>
      </c>
      <c r="V4063">
        <v>1500</v>
      </c>
      <c r="W4063" t="s">
        <v>38</v>
      </c>
      <c r="X4063" t="str">
        <f t="shared" si="127"/>
        <v>Kolkata</v>
      </c>
    </row>
    <row r="4064" spans="1:24" x14ac:dyDescent="0.4">
      <c r="A4064">
        <v>104063</v>
      </c>
      <c r="B4064" s="5">
        <v>45894.410416666666</v>
      </c>
      <c r="C4064" s="3" t="str">
        <f>TEXT(Sales_Data[[#This Row],[OrderDate]],"mmmm")</f>
        <v>August</v>
      </c>
      <c r="D4064" s="3" t="str">
        <f t="shared" si="126"/>
        <v>2025</v>
      </c>
      <c r="E4064" t="s">
        <v>48</v>
      </c>
      <c r="F4064" t="s">
        <v>43</v>
      </c>
      <c r="G4064" t="s">
        <v>15</v>
      </c>
      <c r="H4064" t="s">
        <v>20</v>
      </c>
      <c r="I4064" t="s">
        <v>100</v>
      </c>
      <c r="J4064">
        <v>4</v>
      </c>
      <c r="K4064">
        <v>2800</v>
      </c>
      <c r="L4064" s="7">
        <f>Sales_Data[[#This Row],[OrderQuantity]] *Sales_Data[[#This Row],[UnitPrice]]</f>
        <v>11200</v>
      </c>
      <c r="M4064" s="7">
        <f>Sales_Data[[#This Row],[UnitPrice]]-Sales_Data[[#This Row],[UnitCost]]</f>
        <v>1300</v>
      </c>
      <c r="N4064" s="7">
        <f>Sales_Data[[#This Row],[Gross Revenue]]-Sales_Data[[#This Row],[Discount Amount ]]</f>
        <v>9900</v>
      </c>
      <c r="O4064" s="7">
        <f>Sales_Data[[#This Row],[OrderQuantity]] *Sales_Data[[#This Row],[UnitCost]]</f>
        <v>6000</v>
      </c>
      <c r="P4064" s="7">
        <f>Sales_Data[[#This Row],[ItemCost]] +Sales_Data[[#This Row],[ShippingCost]]</f>
        <v>6882.51</v>
      </c>
      <c r="Q4064" s="7">
        <f>Sales_Data[[#This Row],[Gross Revenue]]-Sales_Data[[#This Row],[TotalFinancialCost]]</f>
        <v>4317.49</v>
      </c>
      <c r="R4064" s="7">
        <f>Sales_Data[[#This Row],[Actul Bill Amount]]-Sales_Data[[#This Row],[ShippingCost]]</f>
        <v>9017.49</v>
      </c>
      <c r="S4064">
        <v>1036</v>
      </c>
      <c r="T4064">
        <v>882.51</v>
      </c>
      <c r="U4064" t="s">
        <v>61</v>
      </c>
      <c r="V4064">
        <v>1500</v>
      </c>
      <c r="W4064" t="s">
        <v>22</v>
      </c>
      <c r="X4064" t="str">
        <f t="shared" si="127"/>
        <v>Nagpur</v>
      </c>
    </row>
    <row r="4065" spans="1:24" x14ac:dyDescent="0.4">
      <c r="A4065">
        <v>104064</v>
      </c>
      <c r="B4065" s="5">
        <v>45878.31527777778</v>
      </c>
      <c r="C4065" s="3" t="str">
        <f>TEXT(Sales_Data[[#This Row],[OrderDate]],"mmmm")</f>
        <v>August</v>
      </c>
      <c r="D4065" s="3" t="str">
        <f t="shared" si="126"/>
        <v>2025</v>
      </c>
      <c r="E4065" t="s">
        <v>39</v>
      </c>
      <c r="F4065" t="s">
        <v>43</v>
      </c>
      <c r="G4065" t="s">
        <v>15</v>
      </c>
      <c r="H4065" t="s">
        <v>32</v>
      </c>
      <c r="I4065" t="s">
        <v>100</v>
      </c>
      <c r="J4065">
        <v>84</v>
      </c>
      <c r="K4065">
        <v>2800</v>
      </c>
      <c r="L4065" s="7">
        <f>Sales_Data[[#This Row],[OrderQuantity]] *Sales_Data[[#This Row],[UnitPrice]]</f>
        <v>235200</v>
      </c>
      <c r="M4065" s="7">
        <f>Sales_Data[[#This Row],[UnitPrice]]-Sales_Data[[#This Row],[UnitCost]]</f>
        <v>1300</v>
      </c>
      <c r="N4065" s="7">
        <f>Sales_Data[[#This Row],[Gross Revenue]]-Sales_Data[[#This Row],[Discount Amount ]]</f>
        <v>233900</v>
      </c>
      <c r="O4065" s="7">
        <f>Sales_Data[[#This Row],[OrderQuantity]] *Sales_Data[[#This Row],[UnitCost]]</f>
        <v>126000</v>
      </c>
      <c r="P4065" s="7">
        <f>Sales_Data[[#This Row],[ItemCost]] +Sales_Data[[#This Row],[ShippingCost]]</f>
        <v>126434.04</v>
      </c>
      <c r="Q4065" s="7">
        <f>Sales_Data[[#This Row],[Gross Revenue]]-Sales_Data[[#This Row],[TotalFinancialCost]]</f>
        <v>108765.96</v>
      </c>
      <c r="R4065" s="7">
        <f>Sales_Data[[#This Row],[Actul Bill Amount]]-Sales_Data[[#This Row],[ShippingCost]]</f>
        <v>233465.96</v>
      </c>
      <c r="S4065">
        <v>795</v>
      </c>
      <c r="T4065">
        <v>434.04</v>
      </c>
      <c r="U4065" t="s">
        <v>61</v>
      </c>
      <c r="V4065">
        <v>1500</v>
      </c>
      <c r="W4065" t="s">
        <v>33</v>
      </c>
      <c r="X4065" t="str">
        <f t="shared" si="127"/>
        <v>Delhi</v>
      </c>
    </row>
    <row r="4066" spans="1:24" x14ac:dyDescent="0.4">
      <c r="A4066">
        <v>104065</v>
      </c>
      <c r="B4066" s="5">
        <v>45725.131944444445</v>
      </c>
      <c r="C4066" s="3" t="str">
        <f>TEXT(Sales_Data[[#This Row],[OrderDate]],"mmmm")</f>
        <v>March</v>
      </c>
      <c r="D4066" s="3" t="str">
        <f t="shared" si="126"/>
        <v>2025</v>
      </c>
      <c r="E4066" t="s">
        <v>34</v>
      </c>
      <c r="F4066" t="s">
        <v>24</v>
      </c>
      <c r="G4066" t="s">
        <v>15</v>
      </c>
      <c r="H4066" t="s">
        <v>32</v>
      </c>
      <c r="I4066" t="s">
        <v>100</v>
      </c>
      <c r="J4066">
        <v>58</v>
      </c>
      <c r="K4066">
        <v>3500</v>
      </c>
      <c r="L4066" s="7">
        <f>Sales_Data[[#This Row],[OrderQuantity]] *Sales_Data[[#This Row],[UnitPrice]]</f>
        <v>203000</v>
      </c>
      <c r="M4066" s="7">
        <f>Sales_Data[[#This Row],[UnitPrice]]-Sales_Data[[#This Row],[UnitCost]]</f>
        <v>1300</v>
      </c>
      <c r="N4066" s="7">
        <f>Sales_Data[[#This Row],[Gross Revenue]]-Sales_Data[[#This Row],[Discount Amount ]]</f>
        <v>201700</v>
      </c>
      <c r="O4066" s="7">
        <f>Sales_Data[[#This Row],[OrderQuantity]] *Sales_Data[[#This Row],[UnitCost]]</f>
        <v>127600</v>
      </c>
      <c r="P4066" s="7">
        <f>Sales_Data[[#This Row],[ItemCost]] +Sales_Data[[#This Row],[ShippingCost]]</f>
        <v>128666.75</v>
      </c>
      <c r="Q4066" s="7">
        <f>Sales_Data[[#This Row],[Gross Revenue]]-Sales_Data[[#This Row],[TotalFinancialCost]]</f>
        <v>74333.25</v>
      </c>
      <c r="R4066" s="7">
        <f>Sales_Data[[#This Row],[Actul Bill Amount]]-Sales_Data[[#This Row],[ShippingCost]]</f>
        <v>200633.25</v>
      </c>
      <c r="S4066">
        <v>619</v>
      </c>
      <c r="T4066">
        <v>1066.75</v>
      </c>
      <c r="U4066" t="s">
        <v>59</v>
      </c>
      <c r="V4066">
        <v>2200</v>
      </c>
      <c r="W4066" t="s">
        <v>33</v>
      </c>
      <c r="X4066" t="str">
        <f t="shared" si="127"/>
        <v>Delhi</v>
      </c>
    </row>
    <row r="4067" spans="1:24" x14ac:dyDescent="0.4">
      <c r="A4067">
        <v>104066</v>
      </c>
      <c r="B4067" s="5">
        <v>45854.209027777775</v>
      </c>
      <c r="C4067" s="3" t="str">
        <f>TEXT(Sales_Data[[#This Row],[OrderDate]],"mmmm")</f>
        <v>July</v>
      </c>
      <c r="D4067" s="3" t="str">
        <f t="shared" si="126"/>
        <v>2025</v>
      </c>
      <c r="E4067" t="s">
        <v>23</v>
      </c>
      <c r="F4067" t="s">
        <v>55</v>
      </c>
      <c r="G4067" t="s">
        <v>29</v>
      </c>
      <c r="H4067" t="s">
        <v>25</v>
      </c>
      <c r="I4067" t="s">
        <v>100</v>
      </c>
      <c r="J4067">
        <v>69</v>
      </c>
      <c r="K4067">
        <v>1200</v>
      </c>
      <c r="L4067" s="7">
        <f>Sales_Data[[#This Row],[OrderQuantity]] *Sales_Data[[#This Row],[UnitPrice]]</f>
        <v>82800</v>
      </c>
      <c r="M4067" s="7">
        <f>Sales_Data[[#This Row],[UnitPrice]]-Sales_Data[[#This Row],[UnitCost]]</f>
        <v>400</v>
      </c>
      <c r="N4067" s="7">
        <f>Sales_Data[[#This Row],[Gross Revenue]]-Sales_Data[[#This Row],[Discount Amount ]]</f>
        <v>82400</v>
      </c>
      <c r="O4067" s="7">
        <f>Sales_Data[[#This Row],[OrderQuantity]] *Sales_Data[[#This Row],[UnitCost]]</f>
        <v>55200</v>
      </c>
      <c r="P4067" s="7">
        <f>Sales_Data[[#This Row],[ItemCost]] +Sales_Data[[#This Row],[ShippingCost]]</f>
        <v>55827.68</v>
      </c>
      <c r="Q4067" s="7">
        <f>Sales_Data[[#This Row],[Gross Revenue]]-Sales_Data[[#This Row],[TotalFinancialCost]]</f>
        <v>26972.32</v>
      </c>
      <c r="R4067" s="7">
        <f>Sales_Data[[#This Row],[Actul Bill Amount]]-Sales_Data[[#This Row],[ShippingCost]]</f>
        <v>81772.320000000007</v>
      </c>
      <c r="S4067">
        <v>983</v>
      </c>
      <c r="T4067">
        <v>627.67999999999995</v>
      </c>
      <c r="U4067" t="s">
        <v>58</v>
      </c>
      <c r="V4067">
        <v>800</v>
      </c>
      <c r="W4067" t="s">
        <v>27</v>
      </c>
      <c r="X4067" t="str">
        <f t="shared" si="127"/>
        <v>Mumbai</v>
      </c>
    </row>
    <row r="4068" spans="1:24" x14ac:dyDescent="0.4">
      <c r="A4068">
        <v>104067</v>
      </c>
      <c r="B4068" s="5">
        <v>45913.53402777778</v>
      </c>
      <c r="C4068" s="3" t="str">
        <f>TEXT(Sales_Data[[#This Row],[OrderDate]],"mmmm")</f>
        <v>September</v>
      </c>
      <c r="D4068" s="3" t="str">
        <f t="shared" si="126"/>
        <v>2025</v>
      </c>
      <c r="E4068" t="s">
        <v>48</v>
      </c>
      <c r="F4068" t="s">
        <v>46</v>
      </c>
      <c r="G4068" t="s">
        <v>15</v>
      </c>
      <c r="H4068" t="s">
        <v>25</v>
      </c>
      <c r="I4068" t="s">
        <v>100</v>
      </c>
      <c r="J4068">
        <v>30</v>
      </c>
      <c r="K4068">
        <v>4500</v>
      </c>
      <c r="L4068" s="7">
        <f>Sales_Data[[#This Row],[OrderQuantity]] *Sales_Data[[#This Row],[UnitPrice]]</f>
        <v>135000</v>
      </c>
      <c r="M4068" s="7">
        <f>Sales_Data[[#This Row],[UnitPrice]]-Sales_Data[[#This Row],[UnitCost]]</f>
        <v>1700</v>
      </c>
      <c r="N4068" s="7">
        <f>Sales_Data[[#This Row],[Gross Revenue]]-Sales_Data[[#This Row],[Discount Amount ]]</f>
        <v>133300</v>
      </c>
      <c r="O4068" s="7">
        <f>Sales_Data[[#This Row],[OrderQuantity]] *Sales_Data[[#This Row],[UnitCost]]</f>
        <v>84000</v>
      </c>
      <c r="P4068" s="7">
        <f>Sales_Data[[#This Row],[ItemCost]] +Sales_Data[[#This Row],[ShippingCost]]</f>
        <v>84740.27</v>
      </c>
      <c r="Q4068" s="7">
        <f>Sales_Data[[#This Row],[Gross Revenue]]-Sales_Data[[#This Row],[TotalFinancialCost]]</f>
        <v>50259.729999999996</v>
      </c>
      <c r="R4068" s="7">
        <f>Sales_Data[[#This Row],[Actul Bill Amount]]-Sales_Data[[#This Row],[ShippingCost]]</f>
        <v>132559.73000000001</v>
      </c>
      <c r="S4068">
        <v>639</v>
      </c>
      <c r="T4068">
        <v>740.27</v>
      </c>
      <c r="U4068" t="s">
        <v>47</v>
      </c>
      <c r="V4068">
        <v>2800</v>
      </c>
      <c r="W4068" t="s">
        <v>27</v>
      </c>
      <c r="X4068" t="str">
        <f t="shared" si="127"/>
        <v>Mumbai</v>
      </c>
    </row>
    <row r="4069" spans="1:24" x14ac:dyDescent="0.4">
      <c r="A4069">
        <v>104068</v>
      </c>
      <c r="B4069" s="5">
        <v>45796.754861111112</v>
      </c>
      <c r="C4069" s="3" t="str">
        <f>TEXT(Sales_Data[[#This Row],[OrderDate]],"mmmm")</f>
        <v>May</v>
      </c>
      <c r="D4069" s="3" t="str">
        <f t="shared" si="126"/>
        <v>2025</v>
      </c>
      <c r="E4069" t="s">
        <v>23</v>
      </c>
      <c r="F4069" t="s">
        <v>55</v>
      </c>
      <c r="G4069" t="s">
        <v>15</v>
      </c>
      <c r="H4069" t="s">
        <v>32</v>
      </c>
      <c r="I4069" t="s">
        <v>100</v>
      </c>
      <c r="J4069">
        <v>81</v>
      </c>
      <c r="K4069">
        <v>850</v>
      </c>
      <c r="L4069" s="7">
        <f>Sales_Data[[#This Row],[OrderQuantity]] *Sales_Data[[#This Row],[UnitPrice]]</f>
        <v>68850</v>
      </c>
      <c r="M4069" s="7">
        <f>Sales_Data[[#This Row],[UnitPrice]]-Sales_Data[[#This Row],[UnitCost]]</f>
        <v>300</v>
      </c>
      <c r="N4069" s="7">
        <f>Sales_Data[[#This Row],[Gross Revenue]]-Sales_Data[[#This Row],[Discount Amount ]]</f>
        <v>68550</v>
      </c>
      <c r="O4069" s="7">
        <f>Sales_Data[[#This Row],[OrderQuantity]] *Sales_Data[[#This Row],[UnitCost]]</f>
        <v>44550</v>
      </c>
      <c r="P4069" s="7">
        <f>Sales_Data[[#This Row],[ItemCost]] +Sales_Data[[#This Row],[ShippingCost]]</f>
        <v>45201.72</v>
      </c>
      <c r="Q4069" s="7">
        <f>Sales_Data[[#This Row],[Gross Revenue]]-Sales_Data[[#This Row],[TotalFinancialCost]]</f>
        <v>23648.28</v>
      </c>
      <c r="R4069" s="7">
        <f>Sales_Data[[#This Row],[Actul Bill Amount]]-Sales_Data[[#This Row],[ShippingCost]]</f>
        <v>67898.28</v>
      </c>
      <c r="S4069">
        <v>704</v>
      </c>
      <c r="T4069">
        <v>651.72</v>
      </c>
      <c r="U4069" t="s">
        <v>56</v>
      </c>
      <c r="V4069">
        <v>550</v>
      </c>
      <c r="W4069" t="s">
        <v>33</v>
      </c>
      <c r="X4069" t="str">
        <f t="shared" si="127"/>
        <v>Delhi</v>
      </c>
    </row>
    <row r="4070" spans="1:24" x14ac:dyDescent="0.4">
      <c r="A4070">
        <v>104069</v>
      </c>
      <c r="B4070" s="5">
        <v>45969.413194444445</v>
      </c>
      <c r="C4070" s="3" t="str">
        <f>TEXT(Sales_Data[[#This Row],[OrderDate]],"mmmm")</f>
        <v>November</v>
      </c>
      <c r="D4070" s="3" t="str">
        <f t="shared" si="126"/>
        <v>2025</v>
      </c>
      <c r="E4070" t="s">
        <v>13</v>
      </c>
      <c r="F4070" t="s">
        <v>55</v>
      </c>
      <c r="G4070" t="s">
        <v>31</v>
      </c>
      <c r="H4070" t="s">
        <v>25</v>
      </c>
      <c r="I4070" t="s">
        <v>100</v>
      </c>
      <c r="J4070">
        <v>44</v>
      </c>
      <c r="K4070">
        <v>600</v>
      </c>
      <c r="L4070" s="7">
        <f>Sales_Data[[#This Row],[OrderQuantity]] *Sales_Data[[#This Row],[UnitPrice]]</f>
        <v>26400</v>
      </c>
      <c r="M4070" s="7">
        <f>Sales_Data[[#This Row],[UnitPrice]]-Sales_Data[[#This Row],[UnitCost]]</f>
        <v>250</v>
      </c>
      <c r="N4070" s="7">
        <f>Sales_Data[[#This Row],[Gross Revenue]]-Sales_Data[[#This Row],[Discount Amount ]]</f>
        <v>26150</v>
      </c>
      <c r="O4070" s="7">
        <f>Sales_Data[[#This Row],[OrderQuantity]] *Sales_Data[[#This Row],[UnitCost]]</f>
        <v>15400</v>
      </c>
      <c r="P4070" s="7">
        <f>Sales_Data[[#This Row],[ItemCost]] +Sales_Data[[#This Row],[ShippingCost]]</f>
        <v>16499.560000000001</v>
      </c>
      <c r="Q4070" s="7">
        <f>Sales_Data[[#This Row],[Gross Revenue]]-Sales_Data[[#This Row],[TotalFinancialCost]]</f>
        <v>9900.4399999999987</v>
      </c>
      <c r="R4070" s="7">
        <f>Sales_Data[[#This Row],[Actul Bill Amount]]-Sales_Data[[#This Row],[ShippingCost]]</f>
        <v>25050.44</v>
      </c>
      <c r="S4070">
        <v>459</v>
      </c>
      <c r="T4070">
        <v>1099.56</v>
      </c>
      <c r="U4070" t="s">
        <v>57</v>
      </c>
      <c r="V4070">
        <v>350</v>
      </c>
      <c r="W4070" t="s">
        <v>27</v>
      </c>
      <c r="X4070" t="str">
        <f t="shared" si="127"/>
        <v>Mumbai</v>
      </c>
    </row>
    <row r="4071" spans="1:24" x14ac:dyDescent="0.4">
      <c r="A4071">
        <v>104070</v>
      </c>
      <c r="B4071" s="5">
        <v>45806.480555555558</v>
      </c>
      <c r="C4071" s="3" t="str">
        <f>TEXT(Sales_Data[[#This Row],[OrderDate]],"mmmm")</f>
        <v>May</v>
      </c>
      <c r="D4071" s="3" t="str">
        <f t="shared" si="126"/>
        <v>2025</v>
      </c>
      <c r="E4071" t="s">
        <v>48</v>
      </c>
      <c r="F4071" t="s">
        <v>28</v>
      </c>
      <c r="G4071" t="s">
        <v>15</v>
      </c>
      <c r="H4071" t="s">
        <v>37</v>
      </c>
      <c r="I4071" t="s">
        <v>100</v>
      </c>
      <c r="J4071">
        <v>9</v>
      </c>
      <c r="K4071">
        <v>450</v>
      </c>
      <c r="L4071" s="7">
        <f>Sales_Data[[#This Row],[OrderQuantity]] *Sales_Data[[#This Row],[UnitPrice]]</f>
        <v>4050</v>
      </c>
      <c r="M4071" s="7">
        <f>Sales_Data[[#This Row],[UnitPrice]]-Sales_Data[[#This Row],[UnitCost]]</f>
        <v>250</v>
      </c>
      <c r="N4071" s="7">
        <f>Sales_Data[[#This Row],[Gross Revenue]]-Sales_Data[[#This Row],[Discount Amount ]]</f>
        <v>3800</v>
      </c>
      <c r="O4071" s="7">
        <f>Sales_Data[[#This Row],[OrderQuantity]] *Sales_Data[[#This Row],[UnitCost]]</f>
        <v>1800</v>
      </c>
      <c r="P4071" s="7">
        <f>Sales_Data[[#This Row],[ItemCost]] +Sales_Data[[#This Row],[ShippingCost]]</f>
        <v>2221.23</v>
      </c>
      <c r="Q4071" s="7">
        <f>Sales_Data[[#This Row],[Gross Revenue]]-Sales_Data[[#This Row],[TotalFinancialCost]]</f>
        <v>1828.77</v>
      </c>
      <c r="R4071" s="7">
        <f>Sales_Data[[#This Row],[Actul Bill Amount]]-Sales_Data[[#This Row],[ShippingCost]]</f>
        <v>3378.77</v>
      </c>
      <c r="S4071">
        <v>447</v>
      </c>
      <c r="T4071">
        <v>421.23</v>
      </c>
      <c r="U4071" t="s">
        <v>30</v>
      </c>
      <c r="V4071">
        <v>200</v>
      </c>
      <c r="W4071" t="s">
        <v>38</v>
      </c>
      <c r="X4071" t="str">
        <f t="shared" si="127"/>
        <v>Kolkata</v>
      </c>
    </row>
    <row r="4072" spans="1:24" x14ac:dyDescent="0.4">
      <c r="A4072">
        <v>104071</v>
      </c>
      <c r="B4072" s="5">
        <v>45756.486805555556</v>
      </c>
      <c r="C4072" s="3" t="str">
        <f>TEXT(Sales_Data[[#This Row],[OrderDate]],"mmmm")</f>
        <v>April</v>
      </c>
      <c r="D4072" s="3" t="str">
        <f t="shared" si="126"/>
        <v>2025</v>
      </c>
      <c r="E4072" t="s">
        <v>42</v>
      </c>
      <c r="F4072" t="s">
        <v>24</v>
      </c>
      <c r="G4072" t="s">
        <v>31</v>
      </c>
      <c r="H4072" t="s">
        <v>16</v>
      </c>
      <c r="I4072" t="s">
        <v>100</v>
      </c>
      <c r="J4072">
        <v>12</v>
      </c>
      <c r="K4072">
        <v>25000</v>
      </c>
      <c r="L4072" s="7">
        <f>Sales_Data[[#This Row],[OrderQuantity]] *Sales_Data[[#This Row],[UnitPrice]]</f>
        <v>300000</v>
      </c>
      <c r="M4072" s="7">
        <f>Sales_Data[[#This Row],[UnitPrice]]-Sales_Data[[#This Row],[UnitCost]]</f>
        <v>7000</v>
      </c>
      <c r="N4072" s="7">
        <f>Sales_Data[[#This Row],[Gross Revenue]]-Sales_Data[[#This Row],[Discount Amount ]]</f>
        <v>293000</v>
      </c>
      <c r="O4072" s="7">
        <f>Sales_Data[[#This Row],[OrderQuantity]] *Sales_Data[[#This Row],[UnitCost]]</f>
        <v>216000</v>
      </c>
      <c r="P4072" s="7">
        <f>Sales_Data[[#This Row],[ItemCost]] +Sales_Data[[#This Row],[ShippingCost]]</f>
        <v>216664.41</v>
      </c>
      <c r="Q4072" s="7">
        <f>Sales_Data[[#This Row],[Gross Revenue]]-Sales_Data[[#This Row],[TotalFinancialCost]]</f>
        <v>83335.59</v>
      </c>
      <c r="R4072" s="7">
        <f>Sales_Data[[#This Row],[Actul Bill Amount]]-Sales_Data[[#This Row],[ShippingCost]]</f>
        <v>292335.59000000003</v>
      </c>
      <c r="S4072">
        <v>306</v>
      </c>
      <c r="T4072">
        <v>664.41</v>
      </c>
      <c r="U4072" t="s">
        <v>60</v>
      </c>
      <c r="V4072">
        <v>18000</v>
      </c>
      <c r="W4072" t="s">
        <v>18</v>
      </c>
      <c r="X4072" t="str">
        <f t="shared" si="127"/>
        <v>Bengaluru</v>
      </c>
    </row>
    <row r="4073" spans="1:24" x14ac:dyDescent="0.4">
      <c r="A4073">
        <v>104072</v>
      </c>
      <c r="B4073" s="5">
        <v>45733.938888888886</v>
      </c>
      <c r="C4073" s="3" t="str">
        <f>TEXT(Sales_Data[[#This Row],[OrderDate]],"mmmm")</f>
        <v>March</v>
      </c>
      <c r="D4073" s="3" t="str">
        <f t="shared" si="126"/>
        <v>2025</v>
      </c>
      <c r="E4073" t="s">
        <v>19</v>
      </c>
      <c r="F4073" t="s">
        <v>35</v>
      </c>
      <c r="G4073" t="s">
        <v>29</v>
      </c>
      <c r="H4073" t="s">
        <v>37</v>
      </c>
      <c r="I4073" t="s">
        <v>100</v>
      </c>
      <c r="J4073">
        <v>78</v>
      </c>
      <c r="K4073">
        <v>12000</v>
      </c>
      <c r="L4073" s="7">
        <f>Sales_Data[[#This Row],[OrderQuantity]] *Sales_Data[[#This Row],[UnitPrice]]</f>
        <v>936000</v>
      </c>
      <c r="M4073" s="7">
        <f>Sales_Data[[#This Row],[UnitPrice]]-Sales_Data[[#This Row],[UnitCost]]</f>
        <v>4000</v>
      </c>
      <c r="N4073" s="7">
        <f>Sales_Data[[#This Row],[Gross Revenue]]-Sales_Data[[#This Row],[Discount Amount ]]</f>
        <v>932000</v>
      </c>
      <c r="O4073" s="7">
        <f>Sales_Data[[#This Row],[OrderQuantity]] *Sales_Data[[#This Row],[UnitCost]]</f>
        <v>624000</v>
      </c>
      <c r="P4073" s="7">
        <f>Sales_Data[[#This Row],[ItemCost]] +Sales_Data[[#This Row],[ShippingCost]]</f>
        <v>625074.22</v>
      </c>
      <c r="Q4073" s="7">
        <f>Sales_Data[[#This Row],[Gross Revenue]]-Sales_Data[[#This Row],[TotalFinancialCost]]</f>
        <v>310925.78000000003</v>
      </c>
      <c r="R4073" s="7">
        <f>Sales_Data[[#This Row],[Actul Bill Amount]]-Sales_Data[[#This Row],[ShippingCost]]</f>
        <v>930925.78</v>
      </c>
      <c r="S4073">
        <v>427</v>
      </c>
      <c r="T4073">
        <v>1074.22</v>
      </c>
      <c r="U4073" t="s">
        <v>36</v>
      </c>
      <c r="V4073">
        <v>8000</v>
      </c>
      <c r="W4073" t="s">
        <v>38</v>
      </c>
      <c r="X4073" t="str">
        <f t="shared" si="127"/>
        <v>Kolkata</v>
      </c>
    </row>
    <row r="4074" spans="1:24" x14ac:dyDescent="0.4">
      <c r="A4074">
        <v>104073</v>
      </c>
      <c r="B4074" s="5">
        <v>45939.227083333331</v>
      </c>
      <c r="C4074" s="3" t="str">
        <f>TEXT(Sales_Data[[#This Row],[OrderDate]],"mmmm")</f>
        <v>October</v>
      </c>
      <c r="D4074" s="3" t="str">
        <f t="shared" si="126"/>
        <v>2025</v>
      </c>
      <c r="E4074" t="s">
        <v>48</v>
      </c>
      <c r="F4074" t="s">
        <v>24</v>
      </c>
      <c r="G4074" t="s">
        <v>15</v>
      </c>
      <c r="H4074" t="s">
        <v>32</v>
      </c>
      <c r="I4074" t="s">
        <v>100</v>
      </c>
      <c r="J4074">
        <v>47</v>
      </c>
      <c r="K4074">
        <v>25000</v>
      </c>
      <c r="L4074" s="7">
        <f>Sales_Data[[#This Row],[OrderQuantity]] *Sales_Data[[#This Row],[UnitPrice]]</f>
        <v>1175000</v>
      </c>
      <c r="M4074" s="7">
        <f>Sales_Data[[#This Row],[UnitPrice]]-Sales_Data[[#This Row],[UnitCost]]</f>
        <v>7000</v>
      </c>
      <c r="N4074" s="7">
        <f>Sales_Data[[#This Row],[Gross Revenue]]-Sales_Data[[#This Row],[Discount Amount ]]</f>
        <v>1168000</v>
      </c>
      <c r="O4074" s="7">
        <f>Sales_Data[[#This Row],[OrderQuantity]] *Sales_Data[[#This Row],[UnitCost]]</f>
        <v>846000</v>
      </c>
      <c r="P4074" s="7">
        <f>Sales_Data[[#This Row],[ItemCost]] +Sales_Data[[#This Row],[ShippingCost]]</f>
        <v>846634</v>
      </c>
      <c r="Q4074" s="7">
        <f>Sales_Data[[#This Row],[Gross Revenue]]-Sales_Data[[#This Row],[TotalFinancialCost]]</f>
        <v>328366</v>
      </c>
      <c r="R4074" s="7">
        <f>Sales_Data[[#This Row],[Actul Bill Amount]]-Sales_Data[[#This Row],[ShippingCost]]</f>
        <v>1167366</v>
      </c>
      <c r="S4074">
        <v>440</v>
      </c>
      <c r="T4074">
        <v>634</v>
      </c>
      <c r="U4074" t="s">
        <v>60</v>
      </c>
      <c r="V4074">
        <v>18000</v>
      </c>
      <c r="W4074" t="s">
        <v>33</v>
      </c>
      <c r="X4074" t="str">
        <f t="shared" si="127"/>
        <v>Delhi</v>
      </c>
    </row>
    <row r="4075" spans="1:24" x14ac:dyDescent="0.4">
      <c r="A4075">
        <v>104074</v>
      </c>
      <c r="B4075" s="5">
        <v>45766.462500000001</v>
      </c>
      <c r="C4075" s="3" t="str">
        <f>TEXT(Sales_Data[[#This Row],[OrderDate]],"mmmm")</f>
        <v>April</v>
      </c>
      <c r="D4075" s="3" t="str">
        <f t="shared" si="126"/>
        <v>2025</v>
      </c>
      <c r="E4075" t="s">
        <v>19</v>
      </c>
      <c r="F4075" t="s">
        <v>46</v>
      </c>
      <c r="G4075" t="s">
        <v>31</v>
      </c>
      <c r="H4075" t="s">
        <v>37</v>
      </c>
      <c r="I4075" t="s">
        <v>100</v>
      </c>
      <c r="J4075">
        <v>5</v>
      </c>
      <c r="K4075">
        <v>15000</v>
      </c>
      <c r="L4075" s="7">
        <f>Sales_Data[[#This Row],[OrderQuantity]] *Sales_Data[[#This Row],[UnitPrice]]</f>
        <v>75000</v>
      </c>
      <c r="M4075" s="7">
        <f>Sales_Data[[#This Row],[UnitPrice]]-Sales_Data[[#This Row],[UnitCost]]</f>
        <v>5500</v>
      </c>
      <c r="N4075" s="7">
        <f>Sales_Data[[#This Row],[Gross Revenue]]-Sales_Data[[#This Row],[Discount Amount ]]</f>
        <v>69500</v>
      </c>
      <c r="O4075" s="7">
        <f>Sales_Data[[#This Row],[OrderQuantity]] *Sales_Data[[#This Row],[UnitCost]]</f>
        <v>47500</v>
      </c>
      <c r="P4075" s="7">
        <f>Sales_Data[[#This Row],[ItemCost]] +Sales_Data[[#This Row],[ShippingCost]]</f>
        <v>48772.9</v>
      </c>
      <c r="Q4075" s="7">
        <f>Sales_Data[[#This Row],[Gross Revenue]]-Sales_Data[[#This Row],[TotalFinancialCost]]</f>
        <v>26227.1</v>
      </c>
      <c r="R4075" s="7">
        <f>Sales_Data[[#This Row],[Actul Bill Amount]]-Sales_Data[[#This Row],[ShippingCost]]</f>
        <v>68227.100000000006</v>
      </c>
      <c r="S4075">
        <v>1002</v>
      </c>
      <c r="T4075">
        <v>1272.9000000000001</v>
      </c>
      <c r="U4075" t="s">
        <v>53</v>
      </c>
      <c r="V4075">
        <v>9500</v>
      </c>
      <c r="W4075" t="s">
        <v>38</v>
      </c>
      <c r="X4075" t="str">
        <f t="shared" si="127"/>
        <v>Kolkata</v>
      </c>
    </row>
    <row r="4076" spans="1:24" x14ac:dyDescent="0.4">
      <c r="A4076">
        <v>104075</v>
      </c>
      <c r="B4076" s="5">
        <v>45845.234027777777</v>
      </c>
      <c r="C4076" s="3" t="str">
        <f>TEXT(Sales_Data[[#This Row],[OrderDate]],"mmmm")</f>
        <v>July</v>
      </c>
      <c r="D4076" s="3" t="str">
        <f t="shared" si="126"/>
        <v>2025</v>
      </c>
      <c r="E4076" t="s">
        <v>45</v>
      </c>
      <c r="F4076" t="s">
        <v>24</v>
      </c>
      <c r="G4076" t="s">
        <v>29</v>
      </c>
      <c r="H4076" t="s">
        <v>20</v>
      </c>
      <c r="I4076" t="s">
        <v>100</v>
      </c>
      <c r="J4076">
        <v>33</v>
      </c>
      <c r="K4076">
        <v>25000</v>
      </c>
      <c r="L4076" s="7">
        <f>Sales_Data[[#This Row],[OrderQuantity]] *Sales_Data[[#This Row],[UnitPrice]]</f>
        <v>825000</v>
      </c>
      <c r="M4076" s="7">
        <f>Sales_Data[[#This Row],[UnitPrice]]-Sales_Data[[#This Row],[UnitCost]]</f>
        <v>7000</v>
      </c>
      <c r="N4076" s="7">
        <f>Sales_Data[[#This Row],[Gross Revenue]]-Sales_Data[[#This Row],[Discount Amount ]]</f>
        <v>818000</v>
      </c>
      <c r="O4076" s="7">
        <f>Sales_Data[[#This Row],[OrderQuantity]] *Sales_Data[[#This Row],[UnitCost]]</f>
        <v>594000</v>
      </c>
      <c r="P4076" s="7">
        <f>Sales_Data[[#This Row],[ItemCost]] +Sales_Data[[#This Row],[ShippingCost]]</f>
        <v>594872.13</v>
      </c>
      <c r="Q4076" s="7">
        <f>Sales_Data[[#This Row],[Gross Revenue]]-Sales_Data[[#This Row],[TotalFinancialCost]]</f>
        <v>230127.87</v>
      </c>
      <c r="R4076" s="7">
        <f>Sales_Data[[#This Row],[Actul Bill Amount]]-Sales_Data[[#This Row],[ShippingCost]]</f>
        <v>817127.87</v>
      </c>
      <c r="S4076">
        <v>541</v>
      </c>
      <c r="T4076">
        <v>872.13</v>
      </c>
      <c r="U4076" t="s">
        <v>60</v>
      </c>
      <c r="V4076">
        <v>18000</v>
      </c>
      <c r="W4076" t="s">
        <v>22</v>
      </c>
      <c r="X4076" t="str">
        <f t="shared" si="127"/>
        <v>Nagpur</v>
      </c>
    </row>
    <row r="4077" spans="1:24" x14ac:dyDescent="0.4">
      <c r="A4077">
        <v>104076</v>
      </c>
      <c r="B4077" s="5">
        <v>45856.104861111111</v>
      </c>
      <c r="C4077" s="3" t="str">
        <f>TEXT(Sales_Data[[#This Row],[OrderDate]],"mmmm")</f>
        <v>July</v>
      </c>
      <c r="D4077" s="3" t="str">
        <f t="shared" si="126"/>
        <v>2025</v>
      </c>
      <c r="E4077" t="s">
        <v>19</v>
      </c>
      <c r="F4077" t="s">
        <v>46</v>
      </c>
      <c r="G4077" t="s">
        <v>29</v>
      </c>
      <c r="H4077" t="s">
        <v>32</v>
      </c>
      <c r="I4077" t="s">
        <v>100</v>
      </c>
      <c r="J4077">
        <v>20</v>
      </c>
      <c r="K4077">
        <v>4500</v>
      </c>
      <c r="L4077" s="7">
        <f>Sales_Data[[#This Row],[OrderQuantity]] *Sales_Data[[#This Row],[UnitPrice]]</f>
        <v>90000</v>
      </c>
      <c r="M4077" s="7">
        <f>Sales_Data[[#This Row],[UnitPrice]]-Sales_Data[[#This Row],[UnitCost]]</f>
        <v>1700</v>
      </c>
      <c r="N4077" s="7">
        <f>Sales_Data[[#This Row],[Gross Revenue]]-Sales_Data[[#This Row],[Discount Amount ]]</f>
        <v>88300</v>
      </c>
      <c r="O4077" s="7">
        <f>Sales_Data[[#This Row],[OrderQuantity]] *Sales_Data[[#This Row],[UnitCost]]</f>
        <v>56000</v>
      </c>
      <c r="P4077" s="7">
        <f>Sales_Data[[#This Row],[ItemCost]] +Sales_Data[[#This Row],[ShippingCost]]</f>
        <v>57630.95</v>
      </c>
      <c r="Q4077" s="7">
        <f>Sales_Data[[#This Row],[Gross Revenue]]-Sales_Data[[#This Row],[TotalFinancialCost]]</f>
        <v>32369.050000000003</v>
      </c>
      <c r="R4077" s="7">
        <f>Sales_Data[[#This Row],[Actul Bill Amount]]-Sales_Data[[#This Row],[ShippingCost]]</f>
        <v>86669.05</v>
      </c>
      <c r="S4077">
        <v>777</v>
      </c>
      <c r="T4077">
        <v>1630.95</v>
      </c>
      <c r="U4077" t="s">
        <v>47</v>
      </c>
      <c r="V4077">
        <v>2800</v>
      </c>
      <c r="W4077" t="s">
        <v>33</v>
      </c>
      <c r="X4077" t="str">
        <f t="shared" si="127"/>
        <v>Delhi</v>
      </c>
    </row>
    <row r="4078" spans="1:24" x14ac:dyDescent="0.4">
      <c r="A4078">
        <v>104077</v>
      </c>
      <c r="B4078" s="5">
        <v>45960.662499999999</v>
      </c>
      <c r="C4078" s="3" t="str">
        <f>TEXT(Sales_Data[[#This Row],[OrderDate]],"mmmm")</f>
        <v>October</v>
      </c>
      <c r="D4078" s="3" t="str">
        <f t="shared" si="126"/>
        <v>2025</v>
      </c>
      <c r="E4078" t="s">
        <v>23</v>
      </c>
      <c r="F4078" t="s">
        <v>28</v>
      </c>
      <c r="G4078" t="s">
        <v>29</v>
      </c>
      <c r="H4078" t="s">
        <v>20</v>
      </c>
      <c r="I4078" t="s">
        <v>100</v>
      </c>
      <c r="J4078">
        <v>85</v>
      </c>
      <c r="K4078">
        <v>450</v>
      </c>
      <c r="L4078" s="7">
        <f>Sales_Data[[#This Row],[OrderQuantity]] *Sales_Data[[#This Row],[UnitPrice]]</f>
        <v>38250</v>
      </c>
      <c r="M4078" s="7">
        <f>Sales_Data[[#This Row],[UnitPrice]]-Sales_Data[[#This Row],[UnitCost]]</f>
        <v>250</v>
      </c>
      <c r="N4078" s="7">
        <f>Sales_Data[[#This Row],[Gross Revenue]]-Sales_Data[[#This Row],[Discount Amount ]]</f>
        <v>38000</v>
      </c>
      <c r="O4078" s="7">
        <f>Sales_Data[[#This Row],[OrderQuantity]] *Sales_Data[[#This Row],[UnitCost]]</f>
        <v>17000</v>
      </c>
      <c r="P4078" s="7">
        <f>Sales_Data[[#This Row],[ItemCost]] +Sales_Data[[#This Row],[ShippingCost]]</f>
        <v>17502.54</v>
      </c>
      <c r="Q4078" s="7">
        <f>Sales_Data[[#This Row],[Gross Revenue]]-Sales_Data[[#This Row],[TotalFinancialCost]]</f>
        <v>20747.46</v>
      </c>
      <c r="R4078" s="7">
        <f>Sales_Data[[#This Row],[Actul Bill Amount]]-Sales_Data[[#This Row],[ShippingCost]]</f>
        <v>37497.46</v>
      </c>
      <c r="S4078">
        <v>885</v>
      </c>
      <c r="T4078">
        <v>502.54</v>
      </c>
      <c r="U4078" t="s">
        <v>30</v>
      </c>
      <c r="V4078">
        <v>200</v>
      </c>
      <c r="W4078" t="s">
        <v>22</v>
      </c>
      <c r="X4078" t="str">
        <f t="shared" si="127"/>
        <v>Nagpur</v>
      </c>
    </row>
    <row r="4079" spans="1:24" x14ac:dyDescent="0.4">
      <c r="A4079">
        <v>104078</v>
      </c>
      <c r="B4079" s="5">
        <v>45984.644444444442</v>
      </c>
      <c r="C4079" s="3" t="str">
        <f>TEXT(Sales_Data[[#This Row],[OrderDate]],"mmmm")</f>
        <v>November</v>
      </c>
      <c r="D4079" s="3" t="str">
        <f t="shared" si="126"/>
        <v>2025</v>
      </c>
      <c r="E4079" t="s">
        <v>42</v>
      </c>
      <c r="F4079" t="s">
        <v>14</v>
      </c>
      <c r="G4079" t="s">
        <v>31</v>
      </c>
      <c r="H4079" t="s">
        <v>16</v>
      </c>
      <c r="I4079" t="s">
        <v>100</v>
      </c>
      <c r="J4079">
        <v>23</v>
      </c>
      <c r="K4079">
        <v>3200</v>
      </c>
      <c r="L4079" s="7">
        <f>Sales_Data[[#This Row],[OrderQuantity]] *Sales_Data[[#This Row],[UnitPrice]]</f>
        <v>73600</v>
      </c>
      <c r="M4079" s="7">
        <f>Sales_Data[[#This Row],[UnitPrice]]-Sales_Data[[#This Row],[UnitCost]]</f>
        <v>1200</v>
      </c>
      <c r="N4079" s="7">
        <f>Sales_Data[[#This Row],[Gross Revenue]]-Sales_Data[[#This Row],[Discount Amount ]]</f>
        <v>72400</v>
      </c>
      <c r="O4079" s="7">
        <f>Sales_Data[[#This Row],[OrderQuantity]] *Sales_Data[[#This Row],[UnitCost]]</f>
        <v>46000</v>
      </c>
      <c r="P4079" s="7">
        <f>Sales_Data[[#This Row],[ItemCost]] +Sales_Data[[#This Row],[ShippingCost]]</f>
        <v>46775.14</v>
      </c>
      <c r="Q4079" s="7">
        <f>Sales_Data[[#This Row],[Gross Revenue]]-Sales_Data[[#This Row],[TotalFinancialCost]]</f>
        <v>26824.86</v>
      </c>
      <c r="R4079" s="7">
        <f>Sales_Data[[#This Row],[Actul Bill Amount]]-Sales_Data[[#This Row],[ShippingCost]]</f>
        <v>71624.86</v>
      </c>
      <c r="S4079">
        <v>414</v>
      </c>
      <c r="T4079">
        <v>775.14</v>
      </c>
      <c r="U4079" t="s">
        <v>17</v>
      </c>
      <c r="V4079">
        <v>2000</v>
      </c>
      <c r="W4079" t="s">
        <v>18</v>
      </c>
      <c r="X4079" t="str">
        <f t="shared" si="127"/>
        <v>Bengaluru</v>
      </c>
    </row>
    <row r="4080" spans="1:24" x14ac:dyDescent="0.4">
      <c r="A4080">
        <v>104079</v>
      </c>
      <c r="B4080" s="5">
        <v>45811.022916666669</v>
      </c>
      <c r="C4080" s="3" t="str">
        <f>TEXT(Sales_Data[[#This Row],[OrderDate]],"mmmm")</f>
        <v>June</v>
      </c>
      <c r="D4080" s="3" t="str">
        <f t="shared" si="126"/>
        <v>2025</v>
      </c>
      <c r="E4080" t="s">
        <v>19</v>
      </c>
      <c r="F4080" t="s">
        <v>46</v>
      </c>
      <c r="G4080" t="s">
        <v>15</v>
      </c>
      <c r="H4080" t="s">
        <v>20</v>
      </c>
      <c r="I4080" t="s">
        <v>100</v>
      </c>
      <c r="J4080">
        <v>1</v>
      </c>
      <c r="K4080">
        <v>4500</v>
      </c>
      <c r="L4080" s="7">
        <f>Sales_Data[[#This Row],[OrderQuantity]] *Sales_Data[[#This Row],[UnitPrice]]</f>
        <v>4500</v>
      </c>
      <c r="M4080" s="7">
        <f>Sales_Data[[#This Row],[UnitPrice]]-Sales_Data[[#This Row],[UnitCost]]</f>
        <v>1700</v>
      </c>
      <c r="N4080" s="7">
        <f>Sales_Data[[#This Row],[Gross Revenue]]-Sales_Data[[#This Row],[Discount Amount ]]</f>
        <v>2800</v>
      </c>
      <c r="O4080" s="7">
        <f>Sales_Data[[#This Row],[OrderQuantity]] *Sales_Data[[#This Row],[UnitCost]]</f>
        <v>2800</v>
      </c>
      <c r="P4080" s="7">
        <f>Sales_Data[[#This Row],[ItemCost]] +Sales_Data[[#This Row],[ShippingCost]]</f>
        <v>3410.31</v>
      </c>
      <c r="Q4080" s="7">
        <f>Sales_Data[[#This Row],[Gross Revenue]]-Sales_Data[[#This Row],[TotalFinancialCost]]</f>
        <v>1089.69</v>
      </c>
      <c r="R4080" s="7">
        <f>Sales_Data[[#This Row],[Actul Bill Amount]]-Sales_Data[[#This Row],[ShippingCost]]</f>
        <v>2189.69</v>
      </c>
      <c r="S4080">
        <v>1167</v>
      </c>
      <c r="T4080">
        <v>610.30999999999995</v>
      </c>
      <c r="U4080" t="s">
        <v>47</v>
      </c>
      <c r="V4080">
        <v>2800</v>
      </c>
      <c r="W4080" t="s">
        <v>22</v>
      </c>
      <c r="X4080" t="str">
        <f t="shared" si="127"/>
        <v>Nagpur</v>
      </c>
    </row>
    <row r="4081" spans="1:24" x14ac:dyDescent="0.4">
      <c r="A4081">
        <v>104080</v>
      </c>
      <c r="B4081" s="5">
        <v>45697.070138888892</v>
      </c>
      <c r="C4081" s="3" t="str">
        <f>TEXT(Sales_Data[[#This Row],[OrderDate]],"mmmm")</f>
        <v>February</v>
      </c>
      <c r="D4081" s="3" t="str">
        <f t="shared" si="126"/>
        <v>2025</v>
      </c>
      <c r="E4081" t="s">
        <v>45</v>
      </c>
      <c r="F4081" t="s">
        <v>14</v>
      </c>
      <c r="G4081" t="s">
        <v>31</v>
      </c>
      <c r="H4081" t="s">
        <v>32</v>
      </c>
      <c r="I4081" t="s">
        <v>100</v>
      </c>
      <c r="J4081">
        <v>64</v>
      </c>
      <c r="K4081">
        <v>6500</v>
      </c>
      <c r="L4081" s="7">
        <f>Sales_Data[[#This Row],[OrderQuantity]] *Sales_Data[[#This Row],[UnitPrice]]</f>
        <v>416000</v>
      </c>
      <c r="M4081" s="7">
        <f>Sales_Data[[#This Row],[UnitPrice]]-Sales_Data[[#This Row],[UnitCost]]</f>
        <v>2300</v>
      </c>
      <c r="N4081" s="7">
        <f>Sales_Data[[#This Row],[Gross Revenue]]-Sales_Data[[#This Row],[Discount Amount ]]</f>
        <v>413700</v>
      </c>
      <c r="O4081" s="7">
        <f>Sales_Data[[#This Row],[OrderQuantity]] *Sales_Data[[#This Row],[UnitCost]]</f>
        <v>268800</v>
      </c>
      <c r="P4081" s="7">
        <f>Sales_Data[[#This Row],[ItemCost]] +Sales_Data[[#This Row],[ShippingCost]]</f>
        <v>269452.31</v>
      </c>
      <c r="Q4081" s="7">
        <f>Sales_Data[[#This Row],[Gross Revenue]]-Sales_Data[[#This Row],[TotalFinancialCost]]</f>
        <v>146547.69</v>
      </c>
      <c r="R4081" s="7">
        <f>Sales_Data[[#This Row],[Actul Bill Amount]]-Sales_Data[[#This Row],[ShippingCost]]</f>
        <v>413047.69</v>
      </c>
      <c r="S4081">
        <v>1029</v>
      </c>
      <c r="T4081">
        <v>652.30999999999995</v>
      </c>
      <c r="U4081" t="s">
        <v>21</v>
      </c>
      <c r="V4081">
        <v>4200</v>
      </c>
      <c r="W4081" t="s">
        <v>33</v>
      </c>
      <c r="X4081" t="str">
        <f t="shared" si="127"/>
        <v>Delhi</v>
      </c>
    </row>
    <row r="4082" spans="1:24" x14ac:dyDescent="0.4">
      <c r="A4082">
        <v>104081</v>
      </c>
      <c r="B4082" s="5">
        <v>45790.445833333331</v>
      </c>
      <c r="C4082" s="3" t="str">
        <f>TEXT(Sales_Data[[#This Row],[OrderDate]],"mmmm")</f>
        <v>May</v>
      </c>
      <c r="D4082" s="3" t="str">
        <f t="shared" si="126"/>
        <v>2025</v>
      </c>
      <c r="E4082" t="s">
        <v>39</v>
      </c>
      <c r="F4082" t="s">
        <v>43</v>
      </c>
      <c r="G4082" t="s">
        <v>29</v>
      </c>
      <c r="H4082" t="s">
        <v>16</v>
      </c>
      <c r="I4082" t="s">
        <v>100</v>
      </c>
      <c r="J4082">
        <v>68</v>
      </c>
      <c r="K4082">
        <v>1800</v>
      </c>
      <c r="L4082" s="7">
        <f>Sales_Data[[#This Row],[OrderQuantity]] *Sales_Data[[#This Row],[UnitPrice]]</f>
        <v>122400</v>
      </c>
      <c r="M4082" s="7">
        <f>Sales_Data[[#This Row],[UnitPrice]]-Sales_Data[[#This Row],[UnitCost]]</f>
        <v>900</v>
      </c>
      <c r="N4082" s="7">
        <f>Sales_Data[[#This Row],[Gross Revenue]]-Sales_Data[[#This Row],[Discount Amount ]]</f>
        <v>121500</v>
      </c>
      <c r="O4082" s="7">
        <f>Sales_Data[[#This Row],[OrderQuantity]] *Sales_Data[[#This Row],[UnitCost]]</f>
        <v>61200</v>
      </c>
      <c r="P4082" s="7">
        <f>Sales_Data[[#This Row],[ItemCost]] +Sales_Data[[#This Row],[ShippingCost]]</f>
        <v>61523.41</v>
      </c>
      <c r="Q4082" s="7">
        <f>Sales_Data[[#This Row],[Gross Revenue]]-Sales_Data[[#This Row],[TotalFinancialCost]]</f>
        <v>60876.59</v>
      </c>
      <c r="R4082" s="7">
        <f>Sales_Data[[#This Row],[Actul Bill Amount]]-Sales_Data[[#This Row],[ShippingCost]]</f>
        <v>121176.59</v>
      </c>
      <c r="S4082">
        <v>1143</v>
      </c>
      <c r="T4082">
        <v>323.41000000000003</v>
      </c>
      <c r="U4082" t="s">
        <v>51</v>
      </c>
      <c r="V4082">
        <v>900</v>
      </c>
      <c r="W4082" t="s">
        <v>18</v>
      </c>
      <c r="X4082" t="str">
        <f t="shared" si="127"/>
        <v>Bengaluru</v>
      </c>
    </row>
    <row r="4083" spans="1:24" x14ac:dyDescent="0.4">
      <c r="A4083">
        <v>104082</v>
      </c>
      <c r="B4083" s="5">
        <v>45789.113194444442</v>
      </c>
      <c r="C4083" s="3" t="str">
        <f>TEXT(Sales_Data[[#This Row],[OrderDate]],"mmmm")</f>
        <v>May</v>
      </c>
      <c r="D4083" s="3" t="str">
        <f t="shared" si="126"/>
        <v>2025</v>
      </c>
      <c r="E4083" t="s">
        <v>45</v>
      </c>
      <c r="F4083" t="s">
        <v>24</v>
      </c>
      <c r="G4083" t="s">
        <v>15</v>
      </c>
      <c r="H4083" t="s">
        <v>37</v>
      </c>
      <c r="I4083" t="s">
        <v>100</v>
      </c>
      <c r="J4083">
        <v>65</v>
      </c>
      <c r="K4083">
        <v>25000</v>
      </c>
      <c r="L4083" s="7">
        <f>Sales_Data[[#This Row],[OrderQuantity]] *Sales_Data[[#This Row],[UnitPrice]]</f>
        <v>1625000</v>
      </c>
      <c r="M4083" s="7">
        <f>Sales_Data[[#This Row],[UnitPrice]]-Sales_Data[[#This Row],[UnitCost]]</f>
        <v>7000</v>
      </c>
      <c r="N4083" s="7">
        <f>Sales_Data[[#This Row],[Gross Revenue]]-Sales_Data[[#This Row],[Discount Amount ]]</f>
        <v>1618000</v>
      </c>
      <c r="O4083" s="7">
        <f>Sales_Data[[#This Row],[OrderQuantity]] *Sales_Data[[#This Row],[UnitCost]]</f>
        <v>1170000</v>
      </c>
      <c r="P4083" s="7">
        <f>Sales_Data[[#This Row],[ItemCost]] +Sales_Data[[#This Row],[ShippingCost]]</f>
        <v>1170463.3500000001</v>
      </c>
      <c r="Q4083" s="7">
        <f>Sales_Data[[#This Row],[Gross Revenue]]-Sales_Data[[#This Row],[TotalFinancialCost]]</f>
        <v>454536.64999999991</v>
      </c>
      <c r="R4083" s="7">
        <f>Sales_Data[[#This Row],[Actul Bill Amount]]-Sales_Data[[#This Row],[ShippingCost]]</f>
        <v>1617536.65</v>
      </c>
      <c r="S4083">
        <v>1037</v>
      </c>
      <c r="T4083">
        <v>463.35</v>
      </c>
      <c r="U4083" t="s">
        <v>60</v>
      </c>
      <c r="V4083">
        <v>18000</v>
      </c>
      <c r="W4083" t="s">
        <v>38</v>
      </c>
      <c r="X4083" t="str">
        <f t="shared" si="127"/>
        <v>Kolkata</v>
      </c>
    </row>
    <row r="4084" spans="1:24" x14ac:dyDescent="0.4">
      <c r="A4084">
        <v>104083</v>
      </c>
      <c r="B4084" s="5">
        <v>45936.440972222219</v>
      </c>
      <c r="C4084" s="3" t="str">
        <f>TEXT(Sales_Data[[#This Row],[OrderDate]],"mmmm")</f>
        <v>October</v>
      </c>
      <c r="D4084" s="3" t="str">
        <f t="shared" si="126"/>
        <v>2025</v>
      </c>
      <c r="E4084" t="s">
        <v>34</v>
      </c>
      <c r="F4084" t="s">
        <v>43</v>
      </c>
      <c r="G4084" t="s">
        <v>15</v>
      </c>
      <c r="H4084" t="s">
        <v>37</v>
      </c>
      <c r="I4084" t="s">
        <v>100</v>
      </c>
      <c r="J4084">
        <v>28</v>
      </c>
      <c r="K4084">
        <v>4500</v>
      </c>
      <c r="L4084" s="7">
        <f>Sales_Data[[#This Row],[OrderQuantity]] *Sales_Data[[#This Row],[UnitPrice]]</f>
        <v>126000</v>
      </c>
      <c r="M4084" s="7">
        <f>Sales_Data[[#This Row],[UnitPrice]]-Sales_Data[[#This Row],[UnitCost]]</f>
        <v>2000</v>
      </c>
      <c r="N4084" s="7">
        <f>Sales_Data[[#This Row],[Gross Revenue]]-Sales_Data[[#This Row],[Discount Amount ]]</f>
        <v>124000</v>
      </c>
      <c r="O4084" s="7">
        <f>Sales_Data[[#This Row],[OrderQuantity]] *Sales_Data[[#This Row],[UnitCost]]</f>
        <v>70000</v>
      </c>
      <c r="P4084" s="7">
        <f>Sales_Data[[#This Row],[ItemCost]] +Sales_Data[[#This Row],[ShippingCost]]</f>
        <v>71887.600000000006</v>
      </c>
      <c r="Q4084" s="7">
        <f>Sales_Data[[#This Row],[Gross Revenue]]-Sales_Data[[#This Row],[TotalFinancialCost]]</f>
        <v>54112.399999999994</v>
      </c>
      <c r="R4084" s="7">
        <f>Sales_Data[[#This Row],[Actul Bill Amount]]-Sales_Data[[#This Row],[ShippingCost]]</f>
        <v>122112.4</v>
      </c>
      <c r="S4084">
        <v>528</v>
      </c>
      <c r="T4084">
        <v>1887.6</v>
      </c>
      <c r="U4084" t="s">
        <v>44</v>
      </c>
      <c r="V4084">
        <v>2500</v>
      </c>
      <c r="W4084" t="s">
        <v>38</v>
      </c>
      <c r="X4084" t="str">
        <f t="shared" si="127"/>
        <v>Kolkata</v>
      </c>
    </row>
    <row r="4085" spans="1:24" x14ac:dyDescent="0.4">
      <c r="A4085">
        <v>104084</v>
      </c>
      <c r="B4085" s="5">
        <v>46019.704861111109</v>
      </c>
      <c r="C4085" s="3" t="str">
        <f>TEXT(Sales_Data[[#This Row],[OrderDate]],"mmmm")</f>
        <v>December</v>
      </c>
      <c r="D4085" s="3" t="str">
        <f t="shared" si="126"/>
        <v>2025</v>
      </c>
      <c r="E4085" t="s">
        <v>23</v>
      </c>
      <c r="F4085" t="s">
        <v>43</v>
      </c>
      <c r="G4085" t="s">
        <v>29</v>
      </c>
      <c r="H4085" t="s">
        <v>20</v>
      </c>
      <c r="I4085" t="s">
        <v>100</v>
      </c>
      <c r="J4085">
        <v>94</v>
      </c>
      <c r="K4085">
        <v>4500</v>
      </c>
      <c r="L4085" s="7">
        <f>Sales_Data[[#This Row],[OrderQuantity]] *Sales_Data[[#This Row],[UnitPrice]]</f>
        <v>423000</v>
      </c>
      <c r="M4085" s="7">
        <f>Sales_Data[[#This Row],[UnitPrice]]-Sales_Data[[#This Row],[UnitCost]]</f>
        <v>2000</v>
      </c>
      <c r="N4085" s="7">
        <f>Sales_Data[[#This Row],[Gross Revenue]]-Sales_Data[[#This Row],[Discount Amount ]]</f>
        <v>421000</v>
      </c>
      <c r="O4085" s="7">
        <f>Sales_Data[[#This Row],[OrderQuantity]] *Sales_Data[[#This Row],[UnitCost]]</f>
        <v>235000</v>
      </c>
      <c r="P4085" s="7">
        <f>Sales_Data[[#This Row],[ItemCost]] +Sales_Data[[#This Row],[ShippingCost]]</f>
        <v>235321.35</v>
      </c>
      <c r="Q4085" s="7">
        <f>Sales_Data[[#This Row],[Gross Revenue]]-Sales_Data[[#This Row],[TotalFinancialCost]]</f>
        <v>187678.65</v>
      </c>
      <c r="R4085" s="7">
        <f>Sales_Data[[#This Row],[Actul Bill Amount]]-Sales_Data[[#This Row],[ShippingCost]]</f>
        <v>420678.65</v>
      </c>
      <c r="S4085">
        <v>889</v>
      </c>
      <c r="T4085">
        <v>321.35000000000002</v>
      </c>
      <c r="U4085" t="s">
        <v>44</v>
      </c>
      <c r="V4085">
        <v>2500</v>
      </c>
      <c r="W4085" t="s">
        <v>22</v>
      </c>
      <c r="X4085" t="str">
        <f t="shared" si="127"/>
        <v>Nagpur</v>
      </c>
    </row>
    <row r="4086" spans="1:24" x14ac:dyDescent="0.4">
      <c r="A4086">
        <v>104085</v>
      </c>
      <c r="B4086" s="5">
        <v>45741.450694444444</v>
      </c>
      <c r="C4086" s="3" t="str">
        <f>TEXT(Sales_Data[[#This Row],[OrderDate]],"mmmm")</f>
        <v>March</v>
      </c>
      <c r="D4086" s="3" t="str">
        <f t="shared" si="126"/>
        <v>2025</v>
      </c>
      <c r="E4086" t="s">
        <v>45</v>
      </c>
      <c r="F4086" t="s">
        <v>55</v>
      </c>
      <c r="G4086" t="s">
        <v>15</v>
      </c>
      <c r="H4086" t="s">
        <v>20</v>
      </c>
      <c r="I4086" t="s">
        <v>100</v>
      </c>
      <c r="J4086">
        <v>56</v>
      </c>
      <c r="K4086">
        <v>600</v>
      </c>
      <c r="L4086" s="7">
        <f>Sales_Data[[#This Row],[OrderQuantity]] *Sales_Data[[#This Row],[UnitPrice]]</f>
        <v>33600</v>
      </c>
      <c r="M4086" s="7">
        <f>Sales_Data[[#This Row],[UnitPrice]]-Sales_Data[[#This Row],[UnitCost]]</f>
        <v>250</v>
      </c>
      <c r="N4086" s="7">
        <f>Sales_Data[[#This Row],[Gross Revenue]]-Sales_Data[[#This Row],[Discount Amount ]]</f>
        <v>33350</v>
      </c>
      <c r="O4086" s="7">
        <f>Sales_Data[[#This Row],[OrderQuantity]] *Sales_Data[[#This Row],[UnitCost]]</f>
        <v>19600</v>
      </c>
      <c r="P4086" s="7">
        <f>Sales_Data[[#This Row],[ItemCost]] +Sales_Data[[#This Row],[ShippingCost]]</f>
        <v>20115.03</v>
      </c>
      <c r="Q4086" s="7">
        <f>Sales_Data[[#This Row],[Gross Revenue]]-Sales_Data[[#This Row],[TotalFinancialCost]]</f>
        <v>13484.970000000001</v>
      </c>
      <c r="R4086" s="7">
        <f>Sales_Data[[#This Row],[Actul Bill Amount]]-Sales_Data[[#This Row],[ShippingCost]]</f>
        <v>32834.97</v>
      </c>
      <c r="S4086">
        <v>1124</v>
      </c>
      <c r="T4086">
        <v>515.03</v>
      </c>
      <c r="U4086" t="s">
        <v>57</v>
      </c>
      <c r="V4086">
        <v>350</v>
      </c>
      <c r="W4086" t="s">
        <v>22</v>
      </c>
      <c r="X4086" t="str">
        <f t="shared" si="127"/>
        <v>Nagpur</v>
      </c>
    </row>
    <row r="4087" spans="1:24" x14ac:dyDescent="0.4">
      <c r="A4087">
        <v>104086</v>
      </c>
      <c r="B4087" s="5">
        <v>45899.545138888891</v>
      </c>
      <c r="C4087" s="3" t="str">
        <f>TEXT(Sales_Data[[#This Row],[OrderDate]],"mmmm")</f>
        <v>August</v>
      </c>
      <c r="D4087" s="3" t="str">
        <f t="shared" si="126"/>
        <v>2025</v>
      </c>
      <c r="E4087" t="s">
        <v>50</v>
      </c>
      <c r="F4087" t="s">
        <v>46</v>
      </c>
      <c r="G4087" t="s">
        <v>15</v>
      </c>
      <c r="H4087" t="s">
        <v>37</v>
      </c>
      <c r="I4087" t="s">
        <v>100</v>
      </c>
      <c r="J4087">
        <v>91</v>
      </c>
      <c r="K4087">
        <v>15000</v>
      </c>
      <c r="L4087" s="7">
        <f>Sales_Data[[#This Row],[OrderQuantity]] *Sales_Data[[#This Row],[UnitPrice]]</f>
        <v>1365000</v>
      </c>
      <c r="M4087" s="7">
        <f>Sales_Data[[#This Row],[UnitPrice]]-Sales_Data[[#This Row],[UnitCost]]</f>
        <v>5500</v>
      </c>
      <c r="N4087" s="7">
        <f>Sales_Data[[#This Row],[Gross Revenue]]-Sales_Data[[#This Row],[Discount Amount ]]</f>
        <v>1359500</v>
      </c>
      <c r="O4087" s="7">
        <f>Sales_Data[[#This Row],[OrderQuantity]] *Sales_Data[[#This Row],[UnitCost]]</f>
        <v>864500</v>
      </c>
      <c r="P4087" s="7">
        <f>Sales_Data[[#This Row],[ItemCost]] +Sales_Data[[#This Row],[ShippingCost]]</f>
        <v>865570.61</v>
      </c>
      <c r="Q4087" s="7">
        <f>Sales_Data[[#This Row],[Gross Revenue]]-Sales_Data[[#This Row],[TotalFinancialCost]]</f>
        <v>499429.39</v>
      </c>
      <c r="R4087" s="7">
        <f>Sales_Data[[#This Row],[Actul Bill Amount]]-Sales_Data[[#This Row],[ShippingCost]]</f>
        <v>1358429.39</v>
      </c>
      <c r="S4087">
        <v>707</v>
      </c>
      <c r="T4087">
        <v>1070.6099999999999</v>
      </c>
      <c r="U4087" t="s">
        <v>53</v>
      </c>
      <c r="V4087">
        <v>9500</v>
      </c>
      <c r="W4087" t="s">
        <v>38</v>
      </c>
      <c r="X4087" t="str">
        <f t="shared" si="127"/>
        <v>Kolkata</v>
      </c>
    </row>
    <row r="4088" spans="1:24" x14ac:dyDescent="0.4">
      <c r="A4088">
        <v>104087</v>
      </c>
      <c r="B4088" s="5">
        <v>45773.986805555556</v>
      </c>
      <c r="C4088" s="3" t="str">
        <f>TEXT(Sales_Data[[#This Row],[OrderDate]],"mmmm")</f>
        <v>April</v>
      </c>
      <c r="D4088" s="3" t="str">
        <f t="shared" si="126"/>
        <v>2025</v>
      </c>
      <c r="E4088" t="s">
        <v>45</v>
      </c>
      <c r="F4088" t="s">
        <v>40</v>
      </c>
      <c r="G4088" t="s">
        <v>29</v>
      </c>
      <c r="H4088" t="s">
        <v>25</v>
      </c>
      <c r="I4088" t="s">
        <v>100</v>
      </c>
      <c r="J4088">
        <v>82</v>
      </c>
      <c r="K4088">
        <v>5500</v>
      </c>
      <c r="L4088" s="7">
        <f>Sales_Data[[#This Row],[OrderQuantity]] *Sales_Data[[#This Row],[UnitPrice]]</f>
        <v>451000</v>
      </c>
      <c r="M4088" s="7">
        <f>Sales_Data[[#This Row],[UnitPrice]]-Sales_Data[[#This Row],[UnitCost]]</f>
        <v>2000</v>
      </c>
      <c r="N4088" s="7">
        <f>Sales_Data[[#This Row],[Gross Revenue]]-Sales_Data[[#This Row],[Discount Amount ]]</f>
        <v>449000</v>
      </c>
      <c r="O4088" s="7">
        <f>Sales_Data[[#This Row],[OrderQuantity]] *Sales_Data[[#This Row],[UnitCost]]</f>
        <v>287000</v>
      </c>
      <c r="P4088" s="7">
        <f>Sales_Data[[#This Row],[ItemCost]] +Sales_Data[[#This Row],[ShippingCost]]</f>
        <v>287429.83</v>
      </c>
      <c r="Q4088" s="7">
        <f>Sales_Data[[#This Row],[Gross Revenue]]-Sales_Data[[#This Row],[TotalFinancialCost]]</f>
        <v>163570.16999999998</v>
      </c>
      <c r="R4088" s="7">
        <f>Sales_Data[[#This Row],[Actul Bill Amount]]-Sales_Data[[#This Row],[ShippingCost]]</f>
        <v>448570.17</v>
      </c>
      <c r="S4088">
        <v>831</v>
      </c>
      <c r="T4088">
        <v>429.83</v>
      </c>
      <c r="U4088" t="s">
        <v>41</v>
      </c>
      <c r="V4088">
        <v>3500</v>
      </c>
      <c r="W4088" t="s">
        <v>27</v>
      </c>
      <c r="X4088" t="str">
        <f t="shared" si="127"/>
        <v>Mumbai</v>
      </c>
    </row>
    <row r="4089" spans="1:24" x14ac:dyDescent="0.4">
      <c r="A4089">
        <v>104088</v>
      </c>
      <c r="B4089" s="5">
        <v>45766.659722222219</v>
      </c>
      <c r="C4089" s="3" t="str">
        <f>TEXT(Sales_Data[[#This Row],[OrderDate]],"mmmm")</f>
        <v>April</v>
      </c>
      <c r="D4089" s="3" t="str">
        <f t="shared" si="126"/>
        <v>2025</v>
      </c>
      <c r="E4089" t="s">
        <v>45</v>
      </c>
      <c r="F4089" t="s">
        <v>40</v>
      </c>
      <c r="G4089" t="s">
        <v>29</v>
      </c>
      <c r="H4089" t="s">
        <v>20</v>
      </c>
      <c r="I4089" t="s">
        <v>100</v>
      </c>
      <c r="J4089">
        <v>49</v>
      </c>
      <c r="K4089">
        <v>5500</v>
      </c>
      <c r="L4089" s="7">
        <f>Sales_Data[[#This Row],[OrderQuantity]] *Sales_Data[[#This Row],[UnitPrice]]</f>
        <v>269500</v>
      </c>
      <c r="M4089" s="7">
        <f>Sales_Data[[#This Row],[UnitPrice]]-Sales_Data[[#This Row],[UnitCost]]</f>
        <v>2000</v>
      </c>
      <c r="N4089" s="7">
        <f>Sales_Data[[#This Row],[Gross Revenue]]-Sales_Data[[#This Row],[Discount Amount ]]</f>
        <v>267500</v>
      </c>
      <c r="O4089" s="7">
        <f>Sales_Data[[#This Row],[OrderQuantity]] *Sales_Data[[#This Row],[UnitCost]]</f>
        <v>171500</v>
      </c>
      <c r="P4089" s="7">
        <f>Sales_Data[[#This Row],[ItemCost]] +Sales_Data[[#This Row],[ShippingCost]]</f>
        <v>172554</v>
      </c>
      <c r="Q4089" s="7">
        <f>Sales_Data[[#This Row],[Gross Revenue]]-Sales_Data[[#This Row],[TotalFinancialCost]]</f>
        <v>96946</v>
      </c>
      <c r="R4089" s="7">
        <f>Sales_Data[[#This Row],[Actul Bill Amount]]-Sales_Data[[#This Row],[ShippingCost]]</f>
        <v>266446</v>
      </c>
      <c r="S4089">
        <v>577</v>
      </c>
      <c r="T4089">
        <v>1054</v>
      </c>
      <c r="U4089" t="s">
        <v>41</v>
      </c>
      <c r="V4089">
        <v>3500</v>
      </c>
      <c r="W4089" t="s">
        <v>22</v>
      </c>
      <c r="X4089" t="str">
        <f t="shared" si="127"/>
        <v>Nagpur</v>
      </c>
    </row>
    <row r="4090" spans="1:24" x14ac:dyDescent="0.4">
      <c r="A4090">
        <v>104089</v>
      </c>
      <c r="B4090" s="5">
        <v>45878.945833333331</v>
      </c>
      <c r="C4090" s="3" t="str">
        <f>TEXT(Sales_Data[[#This Row],[OrderDate]],"mmmm")</f>
        <v>August</v>
      </c>
      <c r="D4090" s="3" t="str">
        <f t="shared" si="126"/>
        <v>2025</v>
      </c>
      <c r="E4090" t="s">
        <v>34</v>
      </c>
      <c r="F4090" t="s">
        <v>40</v>
      </c>
      <c r="G4090" t="s">
        <v>29</v>
      </c>
      <c r="H4090" t="s">
        <v>32</v>
      </c>
      <c r="I4090" t="s">
        <v>100</v>
      </c>
      <c r="J4090">
        <v>28</v>
      </c>
      <c r="K4090">
        <v>1500</v>
      </c>
      <c r="L4090" s="7">
        <f>Sales_Data[[#This Row],[OrderQuantity]] *Sales_Data[[#This Row],[UnitPrice]]</f>
        <v>42000</v>
      </c>
      <c r="M4090" s="7">
        <f>Sales_Data[[#This Row],[UnitPrice]]-Sales_Data[[#This Row],[UnitCost]]</f>
        <v>700</v>
      </c>
      <c r="N4090" s="7">
        <f>Sales_Data[[#This Row],[Gross Revenue]]-Sales_Data[[#This Row],[Discount Amount ]]</f>
        <v>41300</v>
      </c>
      <c r="O4090" s="7">
        <f>Sales_Data[[#This Row],[OrderQuantity]] *Sales_Data[[#This Row],[UnitCost]]</f>
        <v>22400</v>
      </c>
      <c r="P4090" s="7">
        <f>Sales_Data[[#This Row],[ItemCost]] +Sales_Data[[#This Row],[ShippingCost]]</f>
        <v>22576.36</v>
      </c>
      <c r="Q4090" s="7">
        <f>Sales_Data[[#This Row],[Gross Revenue]]-Sales_Data[[#This Row],[TotalFinancialCost]]</f>
        <v>19423.64</v>
      </c>
      <c r="R4090" s="7">
        <f>Sales_Data[[#This Row],[Actul Bill Amount]]-Sales_Data[[#This Row],[ShippingCost]]</f>
        <v>41123.64</v>
      </c>
      <c r="S4090">
        <v>992</v>
      </c>
      <c r="T4090">
        <v>176.36</v>
      </c>
      <c r="U4090" t="s">
        <v>52</v>
      </c>
      <c r="V4090">
        <v>800</v>
      </c>
      <c r="W4090" t="s">
        <v>33</v>
      </c>
      <c r="X4090" t="str">
        <f t="shared" si="127"/>
        <v>Delhi</v>
      </c>
    </row>
    <row r="4091" spans="1:24" x14ac:dyDescent="0.4">
      <c r="A4091">
        <v>104090</v>
      </c>
      <c r="B4091" s="5">
        <v>45698.250694444447</v>
      </c>
      <c r="C4091" s="3" t="str">
        <f>TEXT(Sales_Data[[#This Row],[OrderDate]],"mmmm")</f>
        <v>February</v>
      </c>
      <c r="D4091" s="3" t="str">
        <f t="shared" si="126"/>
        <v>2025</v>
      </c>
      <c r="E4091" t="s">
        <v>34</v>
      </c>
      <c r="F4091" t="s">
        <v>35</v>
      </c>
      <c r="G4091" t="s">
        <v>31</v>
      </c>
      <c r="H4091" t="s">
        <v>25</v>
      </c>
      <c r="I4091" t="s">
        <v>100</v>
      </c>
      <c r="J4091">
        <v>19</v>
      </c>
      <c r="K4091">
        <v>12000</v>
      </c>
      <c r="L4091" s="7">
        <f>Sales_Data[[#This Row],[OrderQuantity]] *Sales_Data[[#This Row],[UnitPrice]]</f>
        <v>228000</v>
      </c>
      <c r="M4091" s="7">
        <f>Sales_Data[[#This Row],[UnitPrice]]-Sales_Data[[#This Row],[UnitCost]]</f>
        <v>4000</v>
      </c>
      <c r="N4091" s="7">
        <f>Sales_Data[[#This Row],[Gross Revenue]]-Sales_Data[[#This Row],[Discount Amount ]]</f>
        <v>224000</v>
      </c>
      <c r="O4091" s="7">
        <f>Sales_Data[[#This Row],[OrderQuantity]] *Sales_Data[[#This Row],[UnitCost]]</f>
        <v>152000</v>
      </c>
      <c r="P4091" s="7">
        <f>Sales_Data[[#This Row],[ItemCost]] +Sales_Data[[#This Row],[ShippingCost]]</f>
        <v>152879.29999999999</v>
      </c>
      <c r="Q4091" s="7">
        <f>Sales_Data[[#This Row],[Gross Revenue]]-Sales_Data[[#This Row],[TotalFinancialCost]]</f>
        <v>75120.700000000012</v>
      </c>
      <c r="R4091" s="7">
        <f>Sales_Data[[#This Row],[Actul Bill Amount]]-Sales_Data[[#This Row],[ShippingCost]]</f>
        <v>223120.7</v>
      </c>
      <c r="S4091">
        <v>1151</v>
      </c>
      <c r="T4091">
        <v>879.3</v>
      </c>
      <c r="U4091" t="s">
        <v>36</v>
      </c>
      <c r="V4091">
        <v>8000</v>
      </c>
      <c r="W4091" t="s">
        <v>27</v>
      </c>
      <c r="X4091" t="str">
        <f t="shared" si="127"/>
        <v>Mumbai</v>
      </c>
    </row>
    <row r="4092" spans="1:24" x14ac:dyDescent="0.4">
      <c r="A4092">
        <v>104091</v>
      </c>
      <c r="B4092" s="5">
        <v>45804.116666666669</v>
      </c>
      <c r="C4092" s="3" t="str">
        <f>TEXT(Sales_Data[[#This Row],[OrderDate]],"mmmm")</f>
        <v>May</v>
      </c>
      <c r="D4092" s="3" t="str">
        <f t="shared" si="126"/>
        <v>2025</v>
      </c>
      <c r="E4092" t="s">
        <v>45</v>
      </c>
      <c r="F4092" t="s">
        <v>40</v>
      </c>
      <c r="G4092" t="s">
        <v>15</v>
      </c>
      <c r="H4092" t="s">
        <v>32</v>
      </c>
      <c r="I4092" t="s">
        <v>100</v>
      </c>
      <c r="J4092">
        <v>9</v>
      </c>
      <c r="K4092">
        <v>1500</v>
      </c>
      <c r="L4092" s="7">
        <f>Sales_Data[[#This Row],[OrderQuantity]] *Sales_Data[[#This Row],[UnitPrice]]</f>
        <v>13500</v>
      </c>
      <c r="M4092" s="7">
        <f>Sales_Data[[#This Row],[UnitPrice]]-Sales_Data[[#This Row],[UnitCost]]</f>
        <v>700</v>
      </c>
      <c r="N4092" s="7">
        <f>Sales_Data[[#This Row],[Gross Revenue]]-Sales_Data[[#This Row],[Discount Amount ]]</f>
        <v>12800</v>
      </c>
      <c r="O4092" s="7">
        <f>Sales_Data[[#This Row],[OrderQuantity]] *Sales_Data[[#This Row],[UnitCost]]</f>
        <v>7200</v>
      </c>
      <c r="P4092" s="7">
        <f>Sales_Data[[#This Row],[ItemCost]] +Sales_Data[[#This Row],[ShippingCost]]</f>
        <v>8052.84</v>
      </c>
      <c r="Q4092" s="7">
        <f>Sales_Data[[#This Row],[Gross Revenue]]-Sales_Data[[#This Row],[TotalFinancialCost]]</f>
        <v>5447.16</v>
      </c>
      <c r="R4092" s="7">
        <f>Sales_Data[[#This Row],[Actul Bill Amount]]-Sales_Data[[#This Row],[ShippingCost]]</f>
        <v>11947.16</v>
      </c>
      <c r="S4092">
        <v>616</v>
      </c>
      <c r="T4092">
        <v>852.84</v>
      </c>
      <c r="U4092" t="s">
        <v>52</v>
      </c>
      <c r="V4092">
        <v>800</v>
      </c>
      <c r="W4092" t="s">
        <v>33</v>
      </c>
      <c r="X4092" t="str">
        <f t="shared" si="127"/>
        <v>Delhi</v>
      </c>
    </row>
    <row r="4093" spans="1:24" x14ac:dyDescent="0.4">
      <c r="A4093">
        <v>104092</v>
      </c>
      <c r="B4093" s="5">
        <v>45769.347222222219</v>
      </c>
      <c r="C4093" s="3" t="str">
        <f>TEXT(Sales_Data[[#This Row],[OrderDate]],"mmmm")</f>
        <v>April</v>
      </c>
      <c r="D4093" s="3" t="str">
        <f t="shared" si="126"/>
        <v>2025</v>
      </c>
      <c r="E4093" t="s">
        <v>48</v>
      </c>
      <c r="F4093" t="s">
        <v>14</v>
      </c>
      <c r="G4093" t="s">
        <v>31</v>
      </c>
      <c r="H4093" t="s">
        <v>25</v>
      </c>
      <c r="I4093" t="s">
        <v>100</v>
      </c>
      <c r="J4093">
        <v>6</v>
      </c>
      <c r="K4093">
        <v>3200</v>
      </c>
      <c r="L4093" s="7">
        <f>Sales_Data[[#This Row],[OrderQuantity]] *Sales_Data[[#This Row],[UnitPrice]]</f>
        <v>19200</v>
      </c>
      <c r="M4093" s="7">
        <f>Sales_Data[[#This Row],[UnitPrice]]-Sales_Data[[#This Row],[UnitCost]]</f>
        <v>1200</v>
      </c>
      <c r="N4093" s="7">
        <f>Sales_Data[[#This Row],[Gross Revenue]]-Sales_Data[[#This Row],[Discount Amount ]]</f>
        <v>18000</v>
      </c>
      <c r="O4093" s="7">
        <f>Sales_Data[[#This Row],[OrderQuantity]] *Sales_Data[[#This Row],[UnitCost]]</f>
        <v>12000</v>
      </c>
      <c r="P4093" s="7">
        <f>Sales_Data[[#This Row],[ItemCost]] +Sales_Data[[#This Row],[ShippingCost]]</f>
        <v>12848.73</v>
      </c>
      <c r="Q4093" s="7">
        <f>Sales_Data[[#This Row],[Gross Revenue]]-Sales_Data[[#This Row],[TotalFinancialCost]]</f>
        <v>6351.27</v>
      </c>
      <c r="R4093" s="7">
        <f>Sales_Data[[#This Row],[Actul Bill Amount]]-Sales_Data[[#This Row],[ShippingCost]]</f>
        <v>17151.27</v>
      </c>
      <c r="S4093">
        <v>738</v>
      </c>
      <c r="T4093">
        <v>848.73</v>
      </c>
      <c r="U4093" t="s">
        <v>17</v>
      </c>
      <c r="V4093">
        <v>2000</v>
      </c>
      <c r="W4093" t="s">
        <v>27</v>
      </c>
      <c r="X4093" t="str">
        <f t="shared" si="127"/>
        <v>Mumbai</v>
      </c>
    </row>
    <row r="4094" spans="1:24" x14ac:dyDescent="0.4">
      <c r="A4094">
        <v>104093</v>
      </c>
      <c r="B4094" s="5">
        <v>45760.841666666667</v>
      </c>
      <c r="C4094" s="3" t="str">
        <f>TEXT(Sales_Data[[#This Row],[OrderDate]],"mmmm")</f>
        <v>April</v>
      </c>
      <c r="D4094" s="3" t="str">
        <f t="shared" si="126"/>
        <v>2025</v>
      </c>
      <c r="E4094" t="s">
        <v>13</v>
      </c>
      <c r="F4094" t="s">
        <v>55</v>
      </c>
      <c r="G4094" t="s">
        <v>31</v>
      </c>
      <c r="H4094" t="s">
        <v>25</v>
      </c>
      <c r="I4094" t="s">
        <v>100</v>
      </c>
      <c r="J4094">
        <v>8</v>
      </c>
      <c r="K4094">
        <v>1200</v>
      </c>
      <c r="L4094" s="7">
        <f>Sales_Data[[#This Row],[OrderQuantity]] *Sales_Data[[#This Row],[UnitPrice]]</f>
        <v>9600</v>
      </c>
      <c r="M4094" s="7">
        <f>Sales_Data[[#This Row],[UnitPrice]]-Sales_Data[[#This Row],[UnitCost]]</f>
        <v>400</v>
      </c>
      <c r="N4094" s="7">
        <f>Sales_Data[[#This Row],[Gross Revenue]]-Sales_Data[[#This Row],[Discount Amount ]]</f>
        <v>9200</v>
      </c>
      <c r="O4094" s="7">
        <f>Sales_Data[[#This Row],[OrderQuantity]] *Sales_Data[[#This Row],[UnitCost]]</f>
        <v>6400</v>
      </c>
      <c r="P4094" s="7">
        <f>Sales_Data[[#This Row],[ItemCost]] +Sales_Data[[#This Row],[ShippingCost]]</f>
        <v>6605.76</v>
      </c>
      <c r="Q4094" s="7">
        <f>Sales_Data[[#This Row],[Gross Revenue]]-Sales_Data[[#This Row],[TotalFinancialCost]]</f>
        <v>2994.24</v>
      </c>
      <c r="R4094" s="7">
        <f>Sales_Data[[#This Row],[Actul Bill Amount]]-Sales_Data[[#This Row],[ShippingCost]]</f>
        <v>8994.24</v>
      </c>
      <c r="S4094">
        <v>345</v>
      </c>
      <c r="T4094">
        <v>205.76</v>
      </c>
      <c r="U4094" t="s">
        <v>58</v>
      </c>
      <c r="V4094">
        <v>800</v>
      </c>
      <c r="W4094" t="s">
        <v>27</v>
      </c>
      <c r="X4094" t="str">
        <f t="shared" si="127"/>
        <v>Mumbai</v>
      </c>
    </row>
    <row r="4095" spans="1:24" x14ac:dyDescent="0.4">
      <c r="A4095">
        <v>104094</v>
      </c>
      <c r="B4095" s="5">
        <v>45703.268055555556</v>
      </c>
      <c r="C4095" s="3" t="str">
        <f>TEXT(Sales_Data[[#This Row],[OrderDate]],"mmmm")</f>
        <v>February</v>
      </c>
      <c r="D4095" s="3" t="str">
        <f t="shared" si="126"/>
        <v>2025</v>
      </c>
      <c r="E4095" t="s">
        <v>34</v>
      </c>
      <c r="F4095" t="s">
        <v>28</v>
      </c>
      <c r="G4095" t="s">
        <v>15</v>
      </c>
      <c r="H4095" t="s">
        <v>37</v>
      </c>
      <c r="I4095" t="s">
        <v>100</v>
      </c>
      <c r="J4095">
        <v>23</v>
      </c>
      <c r="K4095">
        <v>2500</v>
      </c>
      <c r="L4095" s="7">
        <f>Sales_Data[[#This Row],[OrderQuantity]] *Sales_Data[[#This Row],[UnitPrice]]</f>
        <v>57500</v>
      </c>
      <c r="M4095" s="7">
        <f>Sales_Data[[#This Row],[UnitPrice]]-Sales_Data[[#This Row],[UnitCost]]</f>
        <v>1000</v>
      </c>
      <c r="N4095" s="7">
        <f>Sales_Data[[#This Row],[Gross Revenue]]-Sales_Data[[#This Row],[Discount Amount ]]</f>
        <v>56500</v>
      </c>
      <c r="O4095" s="7">
        <f>Sales_Data[[#This Row],[OrderQuantity]] *Sales_Data[[#This Row],[UnitCost]]</f>
        <v>34500</v>
      </c>
      <c r="P4095" s="7">
        <f>Sales_Data[[#This Row],[ItemCost]] +Sales_Data[[#This Row],[ShippingCost]]</f>
        <v>35875.910000000003</v>
      </c>
      <c r="Q4095" s="7">
        <f>Sales_Data[[#This Row],[Gross Revenue]]-Sales_Data[[#This Row],[TotalFinancialCost]]</f>
        <v>21624.089999999997</v>
      </c>
      <c r="R4095" s="7">
        <f>Sales_Data[[#This Row],[Actul Bill Amount]]-Sales_Data[[#This Row],[ShippingCost]]</f>
        <v>55124.09</v>
      </c>
      <c r="S4095">
        <v>1178</v>
      </c>
      <c r="T4095">
        <v>1375.91</v>
      </c>
      <c r="U4095" t="s">
        <v>54</v>
      </c>
      <c r="V4095">
        <v>1500</v>
      </c>
      <c r="W4095" t="s">
        <v>38</v>
      </c>
      <c r="X4095" t="str">
        <f t="shared" si="127"/>
        <v>Kolkata</v>
      </c>
    </row>
    <row r="4096" spans="1:24" x14ac:dyDescent="0.4">
      <c r="A4096">
        <v>104095</v>
      </c>
      <c r="B4096" s="5">
        <v>45981.536111111112</v>
      </c>
      <c r="C4096" s="3" t="str">
        <f>TEXT(Sales_Data[[#This Row],[OrderDate]],"mmmm")</f>
        <v>November</v>
      </c>
      <c r="D4096" s="3" t="str">
        <f t="shared" si="126"/>
        <v>2025</v>
      </c>
      <c r="E4096" t="s">
        <v>42</v>
      </c>
      <c r="F4096" t="s">
        <v>14</v>
      </c>
      <c r="G4096" t="s">
        <v>29</v>
      </c>
      <c r="H4096" t="s">
        <v>16</v>
      </c>
      <c r="I4096" t="s">
        <v>100</v>
      </c>
      <c r="J4096">
        <v>5</v>
      </c>
      <c r="K4096">
        <v>6500</v>
      </c>
      <c r="L4096" s="7">
        <f>Sales_Data[[#This Row],[OrderQuantity]] *Sales_Data[[#This Row],[UnitPrice]]</f>
        <v>32500</v>
      </c>
      <c r="M4096" s="7">
        <f>Sales_Data[[#This Row],[UnitPrice]]-Sales_Data[[#This Row],[UnitCost]]</f>
        <v>2300</v>
      </c>
      <c r="N4096" s="7">
        <f>Sales_Data[[#This Row],[Gross Revenue]]-Sales_Data[[#This Row],[Discount Amount ]]</f>
        <v>30200</v>
      </c>
      <c r="O4096" s="7">
        <f>Sales_Data[[#This Row],[OrderQuantity]] *Sales_Data[[#This Row],[UnitCost]]</f>
        <v>21000</v>
      </c>
      <c r="P4096" s="7">
        <f>Sales_Data[[#This Row],[ItemCost]] +Sales_Data[[#This Row],[ShippingCost]]</f>
        <v>22111.94</v>
      </c>
      <c r="Q4096" s="7">
        <f>Sales_Data[[#This Row],[Gross Revenue]]-Sales_Data[[#This Row],[TotalFinancialCost]]</f>
        <v>10388.060000000001</v>
      </c>
      <c r="R4096" s="7">
        <f>Sales_Data[[#This Row],[Actul Bill Amount]]-Sales_Data[[#This Row],[ShippingCost]]</f>
        <v>29088.06</v>
      </c>
      <c r="S4096">
        <v>799</v>
      </c>
      <c r="T4096">
        <v>1111.94</v>
      </c>
      <c r="U4096" t="s">
        <v>21</v>
      </c>
      <c r="V4096">
        <v>4200</v>
      </c>
      <c r="W4096" t="s">
        <v>18</v>
      </c>
      <c r="X4096" t="str">
        <f t="shared" si="127"/>
        <v>Bengaluru</v>
      </c>
    </row>
    <row r="4097" spans="1:24" x14ac:dyDescent="0.4">
      <c r="A4097">
        <v>104096</v>
      </c>
      <c r="B4097" s="5">
        <v>45928.015972222223</v>
      </c>
      <c r="C4097" s="3" t="str">
        <f>TEXT(Sales_Data[[#This Row],[OrderDate]],"mmmm")</f>
        <v>September</v>
      </c>
      <c r="D4097" s="3" t="str">
        <f t="shared" si="126"/>
        <v>2025</v>
      </c>
      <c r="E4097" t="s">
        <v>50</v>
      </c>
      <c r="F4097" t="s">
        <v>43</v>
      </c>
      <c r="G4097" t="s">
        <v>15</v>
      </c>
      <c r="H4097" t="s">
        <v>25</v>
      </c>
      <c r="I4097" t="s">
        <v>100</v>
      </c>
      <c r="J4097">
        <v>58</v>
      </c>
      <c r="K4097">
        <v>2800</v>
      </c>
      <c r="L4097" s="7">
        <f>Sales_Data[[#This Row],[OrderQuantity]] *Sales_Data[[#This Row],[UnitPrice]]</f>
        <v>162400</v>
      </c>
      <c r="M4097" s="7">
        <f>Sales_Data[[#This Row],[UnitPrice]]-Sales_Data[[#This Row],[UnitCost]]</f>
        <v>1300</v>
      </c>
      <c r="N4097" s="7">
        <f>Sales_Data[[#This Row],[Gross Revenue]]-Sales_Data[[#This Row],[Discount Amount ]]</f>
        <v>161100</v>
      </c>
      <c r="O4097" s="7">
        <f>Sales_Data[[#This Row],[OrderQuantity]] *Sales_Data[[#This Row],[UnitCost]]</f>
        <v>87000</v>
      </c>
      <c r="P4097" s="7">
        <f>Sales_Data[[#This Row],[ItemCost]] +Sales_Data[[#This Row],[ShippingCost]]</f>
        <v>87499.5</v>
      </c>
      <c r="Q4097" s="7">
        <f>Sales_Data[[#This Row],[Gross Revenue]]-Sales_Data[[#This Row],[TotalFinancialCost]]</f>
        <v>74900.5</v>
      </c>
      <c r="R4097" s="7">
        <f>Sales_Data[[#This Row],[Actul Bill Amount]]-Sales_Data[[#This Row],[ShippingCost]]</f>
        <v>160600.5</v>
      </c>
      <c r="S4097">
        <v>341</v>
      </c>
      <c r="T4097">
        <v>499.5</v>
      </c>
      <c r="U4097" t="s">
        <v>61</v>
      </c>
      <c r="V4097">
        <v>1500</v>
      </c>
      <c r="W4097" t="s">
        <v>27</v>
      </c>
      <c r="X4097" t="str">
        <f t="shared" si="127"/>
        <v>Mumbai</v>
      </c>
    </row>
    <row r="4098" spans="1:24" x14ac:dyDescent="0.4">
      <c r="A4098">
        <v>104097</v>
      </c>
      <c r="B4098" s="5">
        <v>45852.87777777778</v>
      </c>
      <c r="C4098" s="3" t="str">
        <f>TEXT(Sales_Data[[#This Row],[OrderDate]],"mmmm")</f>
        <v>July</v>
      </c>
      <c r="D4098" s="3" t="str">
        <f t="shared" ref="D4098:D4161" si="128">TEXT(B4098, "yyyy")</f>
        <v>2025</v>
      </c>
      <c r="E4098" t="s">
        <v>48</v>
      </c>
      <c r="F4098" t="s">
        <v>43</v>
      </c>
      <c r="G4098" t="s">
        <v>15</v>
      </c>
      <c r="H4098" t="s">
        <v>32</v>
      </c>
      <c r="I4098" t="s">
        <v>100</v>
      </c>
      <c r="J4098">
        <v>23</v>
      </c>
      <c r="K4098">
        <v>2800</v>
      </c>
      <c r="L4098" s="7">
        <f>Sales_Data[[#This Row],[OrderQuantity]] *Sales_Data[[#This Row],[UnitPrice]]</f>
        <v>64400</v>
      </c>
      <c r="M4098" s="7">
        <f>Sales_Data[[#This Row],[UnitPrice]]-Sales_Data[[#This Row],[UnitCost]]</f>
        <v>1300</v>
      </c>
      <c r="N4098" s="7">
        <f>Sales_Data[[#This Row],[Gross Revenue]]-Sales_Data[[#This Row],[Discount Amount ]]</f>
        <v>63100</v>
      </c>
      <c r="O4098" s="7">
        <f>Sales_Data[[#This Row],[OrderQuantity]] *Sales_Data[[#This Row],[UnitCost]]</f>
        <v>34500</v>
      </c>
      <c r="P4098" s="7">
        <f>Sales_Data[[#This Row],[ItemCost]] +Sales_Data[[#This Row],[ShippingCost]]</f>
        <v>34992.79</v>
      </c>
      <c r="Q4098" s="7">
        <f>Sales_Data[[#This Row],[Gross Revenue]]-Sales_Data[[#This Row],[TotalFinancialCost]]</f>
        <v>29407.21</v>
      </c>
      <c r="R4098" s="7">
        <f>Sales_Data[[#This Row],[Actul Bill Amount]]-Sales_Data[[#This Row],[ShippingCost]]</f>
        <v>62607.21</v>
      </c>
      <c r="S4098">
        <v>819</v>
      </c>
      <c r="T4098">
        <v>492.79</v>
      </c>
      <c r="U4098" t="s">
        <v>61</v>
      </c>
      <c r="V4098">
        <v>1500</v>
      </c>
      <c r="W4098" t="s">
        <v>33</v>
      </c>
      <c r="X4098" t="str">
        <f t="shared" ref="X4098:X4161" si="129">_xlfn.TEXTBEFORE(W4098, " ")</f>
        <v>Delhi</v>
      </c>
    </row>
    <row r="4099" spans="1:24" x14ac:dyDescent="0.4">
      <c r="A4099">
        <v>104098</v>
      </c>
      <c r="B4099" s="5">
        <v>45937.382638888892</v>
      </c>
      <c r="C4099" s="3" t="str">
        <f>TEXT(Sales_Data[[#This Row],[OrderDate]],"mmmm")</f>
        <v>October</v>
      </c>
      <c r="D4099" s="3" t="str">
        <f t="shared" si="128"/>
        <v>2025</v>
      </c>
      <c r="E4099" t="s">
        <v>39</v>
      </c>
      <c r="F4099" t="s">
        <v>24</v>
      </c>
      <c r="G4099" t="s">
        <v>15</v>
      </c>
      <c r="H4099" t="s">
        <v>25</v>
      </c>
      <c r="I4099" t="s">
        <v>100</v>
      </c>
      <c r="J4099">
        <v>77</v>
      </c>
      <c r="K4099">
        <v>45000</v>
      </c>
      <c r="L4099" s="7">
        <f>Sales_Data[[#This Row],[OrderQuantity]] *Sales_Data[[#This Row],[UnitPrice]]</f>
        <v>3465000</v>
      </c>
      <c r="M4099" s="7">
        <f>Sales_Data[[#This Row],[UnitPrice]]-Sales_Data[[#This Row],[UnitCost]]</f>
        <v>13000</v>
      </c>
      <c r="N4099" s="7">
        <f>Sales_Data[[#This Row],[Gross Revenue]]-Sales_Data[[#This Row],[Discount Amount ]]</f>
        <v>3452000</v>
      </c>
      <c r="O4099" s="7">
        <f>Sales_Data[[#This Row],[OrderQuantity]] *Sales_Data[[#This Row],[UnitCost]]</f>
        <v>2464000</v>
      </c>
      <c r="P4099" s="7">
        <f>Sales_Data[[#This Row],[ItemCost]] +Sales_Data[[#This Row],[ShippingCost]]</f>
        <v>2464561.39</v>
      </c>
      <c r="Q4099" s="7">
        <f>Sales_Data[[#This Row],[Gross Revenue]]-Sales_Data[[#This Row],[TotalFinancialCost]]</f>
        <v>1000438.6099999999</v>
      </c>
      <c r="R4099" s="7">
        <f>Sales_Data[[#This Row],[Actul Bill Amount]]-Sales_Data[[#This Row],[ShippingCost]]</f>
        <v>3451438.61</v>
      </c>
      <c r="S4099">
        <v>1083</v>
      </c>
      <c r="T4099">
        <v>561.39</v>
      </c>
      <c r="U4099" t="s">
        <v>26</v>
      </c>
      <c r="V4099">
        <v>32000</v>
      </c>
      <c r="W4099" t="s">
        <v>27</v>
      </c>
      <c r="X4099" t="str">
        <f t="shared" si="129"/>
        <v>Mumbai</v>
      </c>
    </row>
    <row r="4100" spans="1:24" x14ac:dyDescent="0.4">
      <c r="A4100">
        <v>104099</v>
      </c>
      <c r="B4100" s="5">
        <v>45940.006249999999</v>
      </c>
      <c r="C4100" s="3" t="str">
        <f>TEXT(Sales_Data[[#This Row],[OrderDate]],"mmmm")</f>
        <v>October</v>
      </c>
      <c r="D4100" s="3" t="str">
        <f t="shared" si="128"/>
        <v>2025</v>
      </c>
      <c r="E4100" t="s">
        <v>19</v>
      </c>
      <c r="F4100" t="s">
        <v>43</v>
      </c>
      <c r="G4100" t="s">
        <v>29</v>
      </c>
      <c r="H4100" t="s">
        <v>32</v>
      </c>
      <c r="I4100" t="s">
        <v>100</v>
      </c>
      <c r="J4100">
        <v>59</v>
      </c>
      <c r="K4100">
        <v>2800</v>
      </c>
      <c r="L4100" s="7">
        <f>Sales_Data[[#This Row],[OrderQuantity]] *Sales_Data[[#This Row],[UnitPrice]]</f>
        <v>165200</v>
      </c>
      <c r="M4100" s="7">
        <f>Sales_Data[[#This Row],[UnitPrice]]-Sales_Data[[#This Row],[UnitCost]]</f>
        <v>1300</v>
      </c>
      <c r="N4100" s="7">
        <f>Sales_Data[[#This Row],[Gross Revenue]]-Sales_Data[[#This Row],[Discount Amount ]]</f>
        <v>163900</v>
      </c>
      <c r="O4100" s="7">
        <f>Sales_Data[[#This Row],[OrderQuantity]] *Sales_Data[[#This Row],[UnitCost]]</f>
        <v>88500</v>
      </c>
      <c r="P4100" s="7">
        <f>Sales_Data[[#This Row],[ItemCost]] +Sales_Data[[#This Row],[ShippingCost]]</f>
        <v>88979.14</v>
      </c>
      <c r="Q4100" s="7">
        <f>Sales_Data[[#This Row],[Gross Revenue]]-Sales_Data[[#This Row],[TotalFinancialCost]]</f>
        <v>76220.86</v>
      </c>
      <c r="R4100" s="7">
        <f>Sales_Data[[#This Row],[Actul Bill Amount]]-Sales_Data[[#This Row],[ShippingCost]]</f>
        <v>163420.85999999999</v>
      </c>
      <c r="S4100">
        <v>518</v>
      </c>
      <c r="T4100">
        <v>479.14</v>
      </c>
      <c r="U4100" t="s">
        <v>61</v>
      </c>
      <c r="V4100">
        <v>1500</v>
      </c>
      <c r="W4100" t="s">
        <v>33</v>
      </c>
      <c r="X4100" t="str">
        <f t="shared" si="129"/>
        <v>Delhi</v>
      </c>
    </row>
    <row r="4101" spans="1:24" x14ac:dyDescent="0.4">
      <c r="A4101">
        <v>104100</v>
      </c>
      <c r="B4101" s="5">
        <v>45697.570138888892</v>
      </c>
      <c r="C4101" s="3" t="str">
        <f>TEXT(Sales_Data[[#This Row],[OrderDate]],"mmmm")</f>
        <v>February</v>
      </c>
      <c r="D4101" s="3" t="str">
        <f t="shared" si="128"/>
        <v>2025</v>
      </c>
      <c r="E4101" t="s">
        <v>19</v>
      </c>
      <c r="F4101" t="s">
        <v>46</v>
      </c>
      <c r="G4101" t="s">
        <v>15</v>
      </c>
      <c r="H4101" t="s">
        <v>37</v>
      </c>
      <c r="I4101" t="s">
        <v>100</v>
      </c>
      <c r="J4101">
        <v>85</v>
      </c>
      <c r="K4101">
        <v>4500</v>
      </c>
      <c r="L4101" s="7">
        <f>Sales_Data[[#This Row],[OrderQuantity]] *Sales_Data[[#This Row],[UnitPrice]]</f>
        <v>382500</v>
      </c>
      <c r="M4101" s="7">
        <f>Sales_Data[[#This Row],[UnitPrice]]-Sales_Data[[#This Row],[UnitCost]]</f>
        <v>1700</v>
      </c>
      <c r="N4101" s="7">
        <f>Sales_Data[[#This Row],[Gross Revenue]]-Sales_Data[[#This Row],[Discount Amount ]]</f>
        <v>380800</v>
      </c>
      <c r="O4101" s="7">
        <f>Sales_Data[[#This Row],[OrderQuantity]] *Sales_Data[[#This Row],[UnitCost]]</f>
        <v>238000</v>
      </c>
      <c r="P4101" s="7">
        <f>Sales_Data[[#This Row],[ItemCost]] +Sales_Data[[#This Row],[ShippingCost]]</f>
        <v>238516.06</v>
      </c>
      <c r="Q4101" s="7">
        <f>Sales_Data[[#This Row],[Gross Revenue]]-Sales_Data[[#This Row],[TotalFinancialCost]]</f>
        <v>143983.94</v>
      </c>
      <c r="R4101" s="7">
        <f>Sales_Data[[#This Row],[Actul Bill Amount]]-Sales_Data[[#This Row],[ShippingCost]]</f>
        <v>380283.94</v>
      </c>
      <c r="S4101">
        <v>896</v>
      </c>
      <c r="T4101">
        <v>516.05999999999995</v>
      </c>
      <c r="U4101" t="s">
        <v>47</v>
      </c>
      <c r="V4101">
        <v>2800</v>
      </c>
      <c r="W4101" t="s">
        <v>38</v>
      </c>
      <c r="X4101" t="str">
        <f t="shared" si="129"/>
        <v>Kolkata</v>
      </c>
    </row>
    <row r="4102" spans="1:24" x14ac:dyDescent="0.4">
      <c r="A4102">
        <v>104101</v>
      </c>
      <c r="B4102" s="5">
        <v>45846.242361111108</v>
      </c>
      <c r="C4102" s="3" t="str">
        <f>TEXT(Sales_Data[[#This Row],[OrderDate]],"mmmm")</f>
        <v>July</v>
      </c>
      <c r="D4102" s="3" t="str">
        <f t="shared" si="128"/>
        <v>2025</v>
      </c>
      <c r="E4102" t="s">
        <v>34</v>
      </c>
      <c r="F4102" t="s">
        <v>14</v>
      </c>
      <c r="G4102" t="s">
        <v>29</v>
      </c>
      <c r="H4102" t="s">
        <v>20</v>
      </c>
      <c r="I4102" t="s">
        <v>100</v>
      </c>
      <c r="J4102">
        <v>89</v>
      </c>
      <c r="K4102">
        <v>3200</v>
      </c>
      <c r="L4102" s="7">
        <f>Sales_Data[[#This Row],[OrderQuantity]] *Sales_Data[[#This Row],[UnitPrice]]</f>
        <v>284800</v>
      </c>
      <c r="M4102" s="7">
        <f>Sales_Data[[#This Row],[UnitPrice]]-Sales_Data[[#This Row],[UnitCost]]</f>
        <v>1200</v>
      </c>
      <c r="N4102" s="7">
        <f>Sales_Data[[#This Row],[Gross Revenue]]-Sales_Data[[#This Row],[Discount Amount ]]</f>
        <v>283600</v>
      </c>
      <c r="O4102" s="7">
        <f>Sales_Data[[#This Row],[OrderQuantity]] *Sales_Data[[#This Row],[UnitCost]]</f>
        <v>178000</v>
      </c>
      <c r="P4102" s="7">
        <f>Sales_Data[[#This Row],[ItemCost]] +Sales_Data[[#This Row],[ShippingCost]]</f>
        <v>178339.62</v>
      </c>
      <c r="Q4102" s="7">
        <f>Sales_Data[[#This Row],[Gross Revenue]]-Sales_Data[[#This Row],[TotalFinancialCost]]</f>
        <v>106460.38</v>
      </c>
      <c r="R4102" s="7">
        <f>Sales_Data[[#This Row],[Actul Bill Amount]]-Sales_Data[[#This Row],[ShippingCost]]</f>
        <v>283260.38</v>
      </c>
      <c r="S4102">
        <v>529</v>
      </c>
      <c r="T4102">
        <v>339.62</v>
      </c>
      <c r="U4102" t="s">
        <v>17</v>
      </c>
      <c r="V4102">
        <v>2000</v>
      </c>
      <c r="W4102" t="s">
        <v>22</v>
      </c>
      <c r="X4102" t="str">
        <f t="shared" si="129"/>
        <v>Nagpur</v>
      </c>
    </row>
    <row r="4103" spans="1:24" x14ac:dyDescent="0.4">
      <c r="A4103">
        <v>104102</v>
      </c>
      <c r="B4103" s="5">
        <v>45821.904166666667</v>
      </c>
      <c r="C4103" s="3" t="str">
        <f>TEXT(Sales_Data[[#This Row],[OrderDate]],"mmmm")</f>
        <v>June</v>
      </c>
      <c r="D4103" s="3" t="str">
        <f t="shared" si="128"/>
        <v>2025</v>
      </c>
      <c r="E4103" t="s">
        <v>45</v>
      </c>
      <c r="F4103" t="s">
        <v>35</v>
      </c>
      <c r="G4103" t="s">
        <v>15</v>
      </c>
      <c r="H4103" t="s">
        <v>25</v>
      </c>
      <c r="I4103" t="s">
        <v>100</v>
      </c>
      <c r="J4103">
        <v>2</v>
      </c>
      <c r="K4103">
        <v>12000</v>
      </c>
      <c r="L4103" s="7">
        <f>Sales_Data[[#This Row],[OrderQuantity]] *Sales_Data[[#This Row],[UnitPrice]]</f>
        <v>24000</v>
      </c>
      <c r="M4103" s="7">
        <f>Sales_Data[[#This Row],[UnitPrice]]-Sales_Data[[#This Row],[UnitCost]]</f>
        <v>4000</v>
      </c>
      <c r="N4103" s="7">
        <f>Sales_Data[[#This Row],[Gross Revenue]]-Sales_Data[[#This Row],[Discount Amount ]]</f>
        <v>20000</v>
      </c>
      <c r="O4103" s="7">
        <f>Sales_Data[[#This Row],[OrderQuantity]] *Sales_Data[[#This Row],[UnitCost]]</f>
        <v>16000</v>
      </c>
      <c r="P4103" s="7">
        <f>Sales_Data[[#This Row],[ItemCost]] +Sales_Data[[#This Row],[ShippingCost]]</f>
        <v>18714.099999999999</v>
      </c>
      <c r="Q4103" s="7">
        <f>Sales_Data[[#This Row],[Gross Revenue]]-Sales_Data[[#This Row],[TotalFinancialCost]]</f>
        <v>5285.9000000000015</v>
      </c>
      <c r="R4103" s="7">
        <f>Sales_Data[[#This Row],[Actul Bill Amount]]-Sales_Data[[#This Row],[ShippingCost]]</f>
        <v>17285.900000000001</v>
      </c>
      <c r="S4103">
        <v>1103</v>
      </c>
      <c r="T4103">
        <v>2714.1</v>
      </c>
      <c r="U4103" t="s">
        <v>36</v>
      </c>
      <c r="V4103">
        <v>8000</v>
      </c>
      <c r="W4103" t="s">
        <v>27</v>
      </c>
      <c r="X4103" t="str">
        <f t="shared" si="129"/>
        <v>Mumbai</v>
      </c>
    </row>
    <row r="4104" spans="1:24" x14ac:dyDescent="0.4">
      <c r="A4104">
        <v>104103</v>
      </c>
      <c r="B4104" s="5">
        <v>45681.929861111108</v>
      </c>
      <c r="C4104" s="3" t="str">
        <f>TEXT(Sales_Data[[#This Row],[OrderDate]],"mmmm")</f>
        <v>January</v>
      </c>
      <c r="D4104" s="3" t="str">
        <f t="shared" si="128"/>
        <v>2025</v>
      </c>
      <c r="E4104" t="s">
        <v>13</v>
      </c>
      <c r="F4104" t="s">
        <v>43</v>
      </c>
      <c r="G4104" t="s">
        <v>15</v>
      </c>
      <c r="H4104" t="s">
        <v>16</v>
      </c>
      <c r="I4104" t="s">
        <v>100</v>
      </c>
      <c r="J4104">
        <v>63</v>
      </c>
      <c r="K4104">
        <v>4500</v>
      </c>
      <c r="L4104" s="7">
        <f>Sales_Data[[#This Row],[OrderQuantity]] *Sales_Data[[#This Row],[UnitPrice]]</f>
        <v>283500</v>
      </c>
      <c r="M4104" s="7">
        <f>Sales_Data[[#This Row],[UnitPrice]]-Sales_Data[[#This Row],[UnitCost]]</f>
        <v>2000</v>
      </c>
      <c r="N4104" s="7">
        <f>Sales_Data[[#This Row],[Gross Revenue]]-Sales_Data[[#This Row],[Discount Amount ]]</f>
        <v>281500</v>
      </c>
      <c r="O4104" s="7">
        <f>Sales_Data[[#This Row],[OrderQuantity]] *Sales_Data[[#This Row],[UnitCost]]</f>
        <v>157500</v>
      </c>
      <c r="P4104" s="7">
        <f>Sales_Data[[#This Row],[ItemCost]] +Sales_Data[[#This Row],[ShippingCost]]</f>
        <v>157929.32</v>
      </c>
      <c r="Q4104" s="7">
        <f>Sales_Data[[#This Row],[Gross Revenue]]-Sales_Data[[#This Row],[TotalFinancialCost]]</f>
        <v>125570.68</v>
      </c>
      <c r="R4104" s="7">
        <f>Sales_Data[[#This Row],[Actul Bill Amount]]-Sales_Data[[#This Row],[ShippingCost]]</f>
        <v>281070.68</v>
      </c>
      <c r="S4104">
        <v>431</v>
      </c>
      <c r="T4104">
        <v>429.32</v>
      </c>
      <c r="U4104" t="s">
        <v>44</v>
      </c>
      <c r="V4104">
        <v>2500</v>
      </c>
      <c r="W4104" t="s">
        <v>18</v>
      </c>
      <c r="X4104" t="str">
        <f t="shared" si="129"/>
        <v>Bengaluru</v>
      </c>
    </row>
    <row r="4105" spans="1:24" x14ac:dyDescent="0.4">
      <c r="A4105">
        <v>104104</v>
      </c>
      <c r="B4105" s="5">
        <v>45681.952777777777</v>
      </c>
      <c r="C4105" s="3" t="str">
        <f>TEXT(Sales_Data[[#This Row],[OrderDate]],"mmmm")</f>
        <v>January</v>
      </c>
      <c r="D4105" s="3" t="str">
        <f t="shared" si="128"/>
        <v>2025</v>
      </c>
      <c r="E4105" t="s">
        <v>34</v>
      </c>
      <c r="F4105" t="s">
        <v>46</v>
      </c>
      <c r="G4105" t="s">
        <v>31</v>
      </c>
      <c r="H4105" t="s">
        <v>25</v>
      </c>
      <c r="I4105" t="s">
        <v>100</v>
      </c>
      <c r="J4105">
        <v>54</v>
      </c>
      <c r="K4105">
        <v>4500</v>
      </c>
      <c r="L4105" s="7">
        <f>Sales_Data[[#This Row],[OrderQuantity]] *Sales_Data[[#This Row],[UnitPrice]]</f>
        <v>243000</v>
      </c>
      <c r="M4105" s="7">
        <f>Sales_Data[[#This Row],[UnitPrice]]-Sales_Data[[#This Row],[UnitCost]]</f>
        <v>1700</v>
      </c>
      <c r="N4105" s="7">
        <f>Sales_Data[[#This Row],[Gross Revenue]]-Sales_Data[[#This Row],[Discount Amount ]]</f>
        <v>241300</v>
      </c>
      <c r="O4105" s="7">
        <f>Sales_Data[[#This Row],[OrderQuantity]] *Sales_Data[[#This Row],[UnitCost]]</f>
        <v>151200</v>
      </c>
      <c r="P4105" s="7">
        <f>Sales_Data[[#This Row],[ItemCost]] +Sales_Data[[#This Row],[ShippingCost]]</f>
        <v>151702.53</v>
      </c>
      <c r="Q4105" s="7">
        <f>Sales_Data[[#This Row],[Gross Revenue]]-Sales_Data[[#This Row],[TotalFinancialCost]]</f>
        <v>91297.47</v>
      </c>
      <c r="R4105" s="7">
        <f>Sales_Data[[#This Row],[Actul Bill Amount]]-Sales_Data[[#This Row],[ShippingCost]]</f>
        <v>240797.47</v>
      </c>
      <c r="S4105">
        <v>727</v>
      </c>
      <c r="T4105">
        <v>502.53</v>
      </c>
      <c r="U4105" t="s">
        <v>47</v>
      </c>
      <c r="V4105">
        <v>2800</v>
      </c>
      <c r="W4105" t="s">
        <v>27</v>
      </c>
      <c r="X4105" t="str">
        <f t="shared" si="129"/>
        <v>Mumbai</v>
      </c>
    </row>
    <row r="4106" spans="1:24" x14ac:dyDescent="0.4">
      <c r="A4106">
        <v>104105</v>
      </c>
      <c r="B4106" s="5">
        <v>45661.418749999997</v>
      </c>
      <c r="C4106" s="3" t="str">
        <f>TEXT(Sales_Data[[#This Row],[OrderDate]],"mmmm")</f>
        <v>January</v>
      </c>
      <c r="D4106" s="3" t="str">
        <f t="shared" si="128"/>
        <v>2025</v>
      </c>
      <c r="E4106" t="s">
        <v>39</v>
      </c>
      <c r="F4106" t="s">
        <v>24</v>
      </c>
      <c r="G4106" t="s">
        <v>31</v>
      </c>
      <c r="H4106" t="s">
        <v>37</v>
      </c>
      <c r="I4106" t="s">
        <v>100</v>
      </c>
      <c r="J4106">
        <v>80</v>
      </c>
      <c r="K4106">
        <v>45000</v>
      </c>
      <c r="L4106" s="7">
        <f>Sales_Data[[#This Row],[OrderQuantity]] *Sales_Data[[#This Row],[UnitPrice]]</f>
        <v>3600000</v>
      </c>
      <c r="M4106" s="7">
        <f>Sales_Data[[#This Row],[UnitPrice]]-Sales_Data[[#This Row],[UnitCost]]</f>
        <v>13000</v>
      </c>
      <c r="N4106" s="7">
        <f>Sales_Data[[#This Row],[Gross Revenue]]-Sales_Data[[#This Row],[Discount Amount ]]</f>
        <v>3587000</v>
      </c>
      <c r="O4106" s="7">
        <f>Sales_Data[[#This Row],[OrderQuantity]] *Sales_Data[[#This Row],[UnitCost]]</f>
        <v>2560000</v>
      </c>
      <c r="P4106" s="7">
        <f>Sales_Data[[#This Row],[ItemCost]] +Sales_Data[[#This Row],[ShippingCost]]</f>
        <v>2560683.35</v>
      </c>
      <c r="Q4106" s="7">
        <f>Sales_Data[[#This Row],[Gross Revenue]]-Sales_Data[[#This Row],[TotalFinancialCost]]</f>
        <v>1039316.6499999999</v>
      </c>
      <c r="R4106" s="7">
        <f>Sales_Data[[#This Row],[Actul Bill Amount]]-Sales_Data[[#This Row],[ShippingCost]]</f>
        <v>3586316.65</v>
      </c>
      <c r="S4106">
        <v>1031</v>
      </c>
      <c r="T4106">
        <v>683.35</v>
      </c>
      <c r="U4106" t="s">
        <v>26</v>
      </c>
      <c r="V4106">
        <v>32000</v>
      </c>
      <c r="W4106" t="s">
        <v>38</v>
      </c>
      <c r="X4106" t="str">
        <f t="shared" si="129"/>
        <v>Kolkata</v>
      </c>
    </row>
    <row r="4107" spans="1:24" x14ac:dyDescent="0.4">
      <c r="A4107">
        <v>104106</v>
      </c>
      <c r="B4107" s="5">
        <v>45980.595833333333</v>
      </c>
      <c r="C4107" s="3" t="str">
        <f>TEXT(Sales_Data[[#This Row],[OrderDate]],"mmmm")</f>
        <v>November</v>
      </c>
      <c r="D4107" s="3" t="str">
        <f t="shared" si="128"/>
        <v>2025</v>
      </c>
      <c r="E4107" t="s">
        <v>50</v>
      </c>
      <c r="F4107" t="s">
        <v>24</v>
      </c>
      <c r="G4107" t="s">
        <v>31</v>
      </c>
      <c r="H4107" t="s">
        <v>25</v>
      </c>
      <c r="I4107" t="s">
        <v>100</v>
      </c>
      <c r="J4107">
        <v>75</v>
      </c>
      <c r="K4107">
        <v>45000</v>
      </c>
      <c r="L4107" s="7">
        <f>Sales_Data[[#This Row],[OrderQuantity]] *Sales_Data[[#This Row],[UnitPrice]]</f>
        <v>3375000</v>
      </c>
      <c r="M4107" s="7">
        <f>Sales_Data[[#This Row],[UnitPrice]]-Sales_Data[[#This Row],[UnitCost]]</f>
        <v>13000</v>
      </c>
      <c r="N4107" s="7">
        <f>Sales_Data[[#This Row],[Gross Revenue]]-Sales_Data[[#This Row],[Discount Amount ]]</f>
        <v>3362000</v>
      </c>
      <c r="O4107" s="7">
        <f>Sales_Data[[#This Row],[OrderQuantity]] *Sales_Data[[#This Row],[UnitCost]]</f>
        <v>2400000</v>
      </c>
      <c r="P4107" s="7">
        <f>Sales_Data[[#This Row],[ItemCost]] +Sales_Data[[#This Row],[ShippingCost]]</f>
        <v>2400577.67</v>
      </c>
      <c r="Q4107" s="7">
        <f>Sales_Data[[#This Row],[Gross Revenue]]-Sales_Data[[#This Row],[TotalFinancialCost]]</f>
        <v>974422.33000000007</v>
      </c>
      <c r="R4107" s="7">
        <f>Sales_Data[[#This Row],[Actul Bill Amount]]-Sales_Data[[#This Row],[ShippingCost]]</f>
        <v>3361422.33</v>
      </c>
      <c r="S4107">
        <v>741</v>
      </c>
      <c r="T4107">
        <v>577.66999999999996</v>
      </c>
      <c r="U4107" t="s">
        <v>26</v>
      </c>
      <c r="V4107">
        <v>32000</v>
      </c>
      <c r="W4107" t="s">
        <v>27</v>
      </c>
      <c r="X4107" t="str">
        <f t="shared" si="129"/>
        <v>Mumbai</v>
      </c>
    </row>
    <row r="4108" spans="1:24" x14ac:dyDescent="0.4">
      <c r="A4108">
        <v>104107</v>
      </c>
      <c r="B4108" s="5">
        <v>45947.480555555558</v>
      </c>
      <c r="C4108" s="3" t="str">
        <f>TEXT(Sales_Data[[#This Row],[OrderDate]],"mmmm")</f>
        <v>October</v>
      </c>
      <c r="D4108" s="3" t="str">
        <f t="shared" si="128"/>
        <v>2025</v>
      </c>
      <c r="E4108" t="s">
        <v>13</v>
      </c>
      <c r="F4108" t="s">
        <v>46</v>
      </c>
      <c r="G4108" t="s">
        <v>29</v>
      </c>
      <c r="H4108" t="s">
        <v>37</v>
      </c>
      <c r="I4108" t="s">
        <v>100</v>
      </c>
      <c r="J4108">
        <v>48</v>
      </c>
      <c r="K4108">
        <v>4500</v>
      </c>
      <c r="L4108" s="7">
        <f>Sales_Data[[#This Row],[OrderQuantity]] *Sales_Data[[#This Row],[UnitPrice]]</f>
        <v>216000</v>
      </c>
      <c r="M4108" s="7">
        <f>Sales_Data[[#This Row],[UnitPrice]]-Sales_Data[[#This Row],[UnitCost]]</f>
        <v>1700</v>
      </c>
      <c r="N4108" s="7">
        <f>Sales_Data[[#This Row],[Gross Revenue]]-Sales_Data[[#This Row],[Discount Amount ]]</f>
        <v>214300</v>
      </c>
      <c r="O4108" s="7">
        <f>Sales_Data[[#This Row],[OrderQuantity]] *Sales_Data[[#This Row],[UnitCost]]</f>
        <v>134400</v>
      </c>
      <c r="P4108" s="7">
        <f>Sales_Data[[#This Row],[ItemCost]] +Sales_Data[[#This Row],[ShippingCost]]</f>
        <v>135423.63</v>
      </c>
      <c r="Q4108" s="7">
        <f>Sales_Data[[#This Row],[Gross Revenue]]-Sales_Data[[#This Row],[TotalFinancialCost]]</f>
        <v>80576.37</v>
      </c>
      <c r="R4108" s="7">
        <f>Sales_Data[[#This Row],[Actul Bill Amount]]-Sales_Data[[#This Row],[ShippingCost]]</f>
        <v>213276.37</v>
      </c>
      <c r="S4108">
        <v>799</v>
      </c>
      <c r="T4108">
        <v>1023.63</v>
      </c>
      <c r="U4108" t="s">
        <v>47</v>
      </c>
      <c r="V4108">
        <v>2800</v>
      </c>
      <c r="W4108" t="s">
        <v>38</v>
      </c>
      <c r="X4108" t="str">
        <f t="shared" si="129"/>
        <v>Kolkata</v>
      </c>
    </row>
    <row r="4109" spans="1:24" x14ac:dyDescent="0.4">
      <c r="A4109">
        <v>104108</v>
      </c>
      <c r="B4109" s="5">
        <v>45838.784722222219</v>
      </c>
      <c r="C4109" s="3" t="str">
        <f>TEXT(Sales_Data[[#This Row],[OrderDate]],"mmmm")</f>
        <v>June</v>
      </c>
      <c r="D4109" s="3" t="str">
        <f t="shared" si="128"/>
        <v>2025</v>
      </c>
      <c r="E4109" t="s">
        <v>45</v>
      </c>
      <c r="F4109" t="s">
        <v>40</v>
      </c>
      <c r="G4109" t="s">
        <v>31</v>
      </c>
      <c r="H4109" t="s">
        <v>20</v>
      </c>
      <c r="I4109" t="s">
        <v>100</v>
      </c>
      <c r="J4109">
        <v>42</v>
      </c>
      <c r="K4109">
        <v>5500</v>
      </c>
      <c r="L4109" s="7">
        <f>Sales_Data[[#This Row],[OrderQuantity]] *Sales_Data[[#This Row],[UnitPrice]]</f>
        <v>231000</v>
      </c>
      <c r="M4109" s="7">
        <f>Sales_Data[[#This Row],[UnitPrice]]-Sales_Data[[#This Row],[UnitCost]]</f>
        <v>2000</v>
      </c>
      <c r="N4109" s="7">
        <f>Sales_Data[[#This Row],[Gross Revenue]]-Sales_Data[[#This Row],[Discount Amount ]]</f>
        <v>229000</v>
      </c>
      <c r="O4109" s="7">
        <f>Sales_Data[[#This Row],[OrderQuantity]] *Sales_Data[[#This Row],[UnitCost]]</f>
        <v>147000</v>
      </c>
      <c r="P4109" s="7">
        <f>Sales_Data[[#This Row],[ItemCost]] +Sales_Data[[#This Row],[ShippingCost]]</f>
        <v>147276.35999999999</v>
      </c>
      <c r="Q4109" s="7">
        <f>Sales_Data[[#This Row],[Gross Revenue]]-Sales_Data[[#This Row],[TotalFinancialCost]]</f>
        <v>83723.640000000014</v>
      </c>
      <c r="R4109" s="7">
        <f>Sales_Data[[#This Row],[Actul Bill Amount]]-Sales_Data[[#This Row],[ShippingCost]]</f>
        <v>228723.64</v>
      </c>
      <c r="S4109">
        <v>806</v>
      </c>
      <c r="T4109">
        <v>276.36</v>
      </c>
      <c r="U4109" t="s">
        <v>41</v>
      </c>
      <c r="V4109">
        <v>3500</v>
      </c>
      <c r="W4109" t="s">
        <v>22</v>
      </c>
      <c r="X4109" t="str">
        <f t="shared" si="129"/>
        <v>Nagpur</v>
      </c>
    </row>
    <row r="4110" spans="1:24" x14ac:dyDescent="0.4">
      <c r="A4110">
        <v>104109</v>
      </c>
      <c r="B4110" s="5">
        <v>45905.282638888886</v>
      </c>
      <c r="C4110" s="3" t="str">
        <f>TEXT(Sales_Data[[#This Row],[OrderDate]],"mmmm")</f>
        <v>September</v>
      </c>
      <c r="D4110" s="3" t="str">
        <f t="shared" si="128"/>
        <v>2025</v>
      </c>
      <c r="E4110" t="s">
        <v>34</v>
      </c>
      <c r="F4110" t="s">
        <v>35</v>
      </c>
      <c r="G4110" t="s">
        <v>15</v>
      </c>
      <c r="H4110" t="s">
        <v>20</v>
      </c>
      <c r="I4110" t="s">
        <v>100</v>
      </c>
      <c r="J4110">
        <v>70</v>
      </c>
      <c r="K4110">
        <v>12000</v>
      </c>
      <c r="L4110" s="7">
        <f>Sales_Data[[#This Row],[OrderQuantity]] *Sales_Data[[#This Row],[UnitPrice]]</f>
        <v>840000</v>
      </c>
      <c r="M4110" s="7">
        <f>Sales_Data[[#This Row],[UnitPrice]]-Sales_Data[[#This Row],[UnitCost]]</f>
        <v>4000</v>
      </c>
      <c r="N4110" s="7">
        <f>Sales_Data[[#This Row],[Gross Revenue]]-Sales_Data[[#This Row],[Discount Amount ]]</f>
        <v>836000</v>
      </c>
      <c r="O4110" s="7">
        <f>Sales_Data[[#This Row],[OrderQuantity]] *Sales_Data[[#This Row],[UnitCost]]</f>
        <v>560000</v>
      </c>
      <c r="P4110" s="7">
        <f>Sales_Data[[#This Row],[ItemCost]] +Sales_Data[[#This Row],[ShippingCost]]</f>
        <v>560421.21</v>
      </c>
      <c r="Q4110" s="7">
        <f>Sales_Data[[#This Row],[Gross Revenue]]-Sales_Data[[#This Row],[TotalFinancialCost]]</f>
        <v>279578.79000000004</v>
      </c>
      <c r="R4110" s="7">
        <f>Sales_Data[[#This Row],[Actul Bill Amount]]-Sales_Data[[#This Row],[ShippingCost]]</f>
        <v>835578.79</v>
      </c>
      <c r="S4110">
        <v>1054</v>
      </c>
      <c r="T4110">
        <v>421.21</v>
      </c>
      <c r="U4110" t="s">
        <v>36</v>
      </c>
      <c r="V4110">
        <v>8000</v>
      </c>
      <c r="W4110" t="s">
        <v>22</v>
      </c>
      <c r="X4110" t="str">
        <f t="shared" si="129"/>
        <v>Nagpur</v>
      </c>
    </row>
    <row r="4111" spans="1:24" x14ac:dyDescent="0.4">
      <c r="A4111">
        <v>104110</v>
      </c>
      <c r="B4111" s="5">
        <v>45773.742361111108</v>
      </c>
      <c r="C4111" s="3" t="str">
        <f>TEXT(Sales_Data[[#This Row],[OrderDate]],"mmmm")</f>
        <v>April</v>
      </c>
      <c r="D4111" s="3" t="str">
        <f t="shared" si="128"/>
        <v>2025</v>
      </c>
      <c r="E4111" t="s">
        <v>39</v>
      </c>
      <c r="F4111" t="s">
        <v>40</v>
      </c>
      <c r="G4111" t="s">
        <v>29</v>
      </c>
      <c r="H4111" t="s">
        <v>20</v>
      </c>
      <c r="I4111" t="s">
        <v>100</v>
      </c>
      <c r="J4111">
        <v>80</v>
      </c>
      <c r="K4111">
        <v>5500</v>
      </c>
      <c r="L4111" s="7">
        <f>Sales_Data[[#This Row],[OrderQuantity]] *Sales_Data[[#This Row],[UnitPrice]]</f>
        <v>440000</v>
      </c>
      <c r="M4111" s="7">
        <f>Sales_Data[[#This Row],[UnitPrice]]-Sales_Data[[#This Row],[UnitCost]]</f>
        <v>2000</v>
      </c>
      <c r="N4111" s="7">
        <f>Sales_Data[[#This Row],[Gross Revenue]]-Sales_Data[[#This Row],[Discount Amount ]]</f>
        <v>438000</v>
      </c>
      <c r="O4111" s="7">
        <f>Sales_Data[[#This Row],[OrderQuantity]] *Sales_Data[[#This Row],[UnitCost]]</f>
        <v>280000</v>
      </c>
      <c r="P4111" s="7">
        <f>Sales_Data[[#This Row],[ItemCost]] +Sales_Data[[#This Row],[ShippingCost]]</f>
        <v>281049.13</v>
      </c>
      <c r="Q4111" s="7">
        <f>Sales_Data[[#This Row],[Gross Revenue]]-Sales_Data[[#This Row],[TotalFinancialCost]]</f>
        <v>158950.87</v>
      </c>
      <c r="R4111" s="7">
        <f>Sales_Data[[#This Row],[Actul Bill Amount]]-Sales_Data[[#This Row],[ShippingCost]]</f>
        <v>436950.87</v>
      </c>
      <c r="S4111">
        <v>1126</v>
      </c>
      <c r="T4111">
        <v>1049.1300000000001</v>
      </c>
      <c r="U4111" t="s">
        <v>41</v>
      </c>
      <c r="V4111">
        <v>3500</v>
      </c>
      <c r="W4111" t="s">
        <v>22</v>
      </c>
      <c r="X4111" t="str">
        <f t="shared" si="129"/>
        <v>Nagpur</v>
      </c>
    </row>
    <row r="4112" spans="1:24" x14ac:dyDescent="0.4">
      <c r="A4112">
        <v>104111</v>
      </c>
      <c r="B4112" s="5">
        <v>45936.42083333333</v>
      </c>
      <c r="C4112" s="3" t="str">
        <f>TEXT(Sales_Data[[#This Row],[OrderDate]],"mmmm")</f>
        <v>October</v>
      </c>
      <c r="D4112" s="3" t="str">
        <f t="shared" si="128"/>
        <v>2025</v>
      </c>
      <c r="E4112" t="s">
        <v>48</v>
      </c>
      <c r="F4112" t="s">
        <v>43</v>
      </c>
      <c r="G4112" t="s">
        <v>29</v>
      </c>
      <c r="H4112" t="s">
        <v>25</v>
      </c>
      <c r="I4112" t="s">
        <v>100</v>
      </c>
      <c r="J4112">
        <v>16</v>
      </c>
      <c r="K4112">
        <v>4500</v>
      </c>
      <c r="L4112" s="7">
        <f>Sales_Data[[#This Row],[OrderQuantity]] *Sales_Data[[#This Row],[UnitPrice]]</f>
        <v>72000</v>
      </c>
      <c r="M4112" s="7">
        <f>Sales_Data[[#This Row],[UnitPrice]]-Sales_Data[[#This Row],[UnitCost]]</f>
        <v>2000</v>
      </c>
      <c r="N4112" s="7">
        <f>Sales_Data[[#This Row],[Gross Revenue]]-Sales_Data[[#This Row],[Discount Amount ]]</f>
        <v>70000</v>
      </c>
      <c r="O4112" s="7">
        <f>Sales_Data[[#This Row],[OrderQuantity]] *Sales_Data[[#This Row],[UnitCost]]</f>
        <v>40000</v>
      </c>
      <c r="P4112" s="7">
        <f>Sales_Data[[#This Row],[ItemCost]] +Sales_Data[[#This Row],[ShippingCost]]</f>
        <v>40395.120000000003</v>
      </c>
      <c r="Q4112" s="7">
        <f>Sales_Data[[#This Row],[Gross Revenue]]-Sales_Data[[#This Row],[TotalFinancialCost]]</f>
        <v>31604.879999999997</v>
      </c>
      <c r="R4112" s="7">
        <f>Sales_Data[[#This Row],[Actul Bill Amount]]-Sales_Data[[#This Row],[ShippingCost]]</f>
        <v>69604.88</v>
      </c>
      <c r="S4112">
        <v>1178</v>
      </c>
      <c r="T4112">
        <v>395.12</v>
      </c>
      <c r="U4112" t="s">
        <v>44</v>
      </c>
      <c r="V4112">
        <v>2500</v>
      </c>
      <c r="W4112" t="s">
        <v>27</v>
      </c>
      <c r="X4112" t="str">
        <f t="shared" si="129"/>
        <v>Mumbai</v>
      </c>
    </row>
    <row r="4113" spans="1:24" x14ac:dyDescent="0.4">
      <c r="A4113">
        <v>104112</v>
      </c>
      <c r="B4113" s="5">
        <v>46022.050694444442</v>
      </c>
      <c r="C4113" s="3" t="str">
        <f>TEXT(Sales_Data[[#This Row],[OrderDate]],"mmmm")</f>
        <v>December</v>
      </c>
      <c r="D4113" s="3" t="str">
        <f t="shared" si="128"/>
        <v>2025</v>
      </c>
      <c r="E4113" t="s">
        <v>50</v>
      </c>
      <c r="F4113" t="s">
        <v>43</v>
      </c>
      <c r="G4113" t="s">
        <v>15</v>
      </c>
      <c r="H4113" t="s">
        <v>32</v>
      </c>
      <c r="I4113" t="s">
        <v>100</v>
      </c>
      <c r="J4113">
        <v>79</v>
      </c>
      <c r="K4113">
        <v>2800</v>
      </c>
      <c r="L4113" s="7">
        <f>Sales_Data[[#This Row],[OrderQuantity]] *Sales_Data[[#This Row],[UnitPrice]]</f>
        <v>221200</v>
      </c>
      <c r="M4113" s="7">
        <f>Sales_Data[[#This Row],[UnitPrice]]-Sales_Data[[#This Row],[UnitCost]]</f>
        <v>1300</v>
      </c>
      <c r="N4113" s="7">
        <f>Sales_Data[[#This Row],[Gross Revenue]]-Sales_Data[[#This Row],[Discount Amount ]]</f>
        <v>219900</v>
      </c>
      <c r="O4113" s="7">
        <f>Sales_Data[[#This Row],[OrderQuantity]] *Sales_Data[[#This Row],[UnitCost]]</f>
        <v>118500</v>
      </c>
      <c r="P4113" s="7">
        <f>Sales_Data[[#This Row],[ItemCost]] +Sales_Data[[#This Row],[ShippingCost]]</f>
        <v>118747.16</v>
      </c>
      <c r="Q4113" s="7">
        <f>Sales_Data[[#This Row],[Gross Revenue]]-Sales_Data[[#This Row],[TotalFinancialCost]]</f>
        <v>102452.84</v>
      </c>
      <c r="R4113" s="7">
        <f>Sales_Data[[#This Row],[Actul Bill Amount]]-Sales_Data[[#This Row],[ShippingCost]]</f>
        <v>219652.84</v>
      </c>
      <c r="S4113">
        <v>643</v>
      </c>
      <c r="T4113">
        <v>247.16</v>
      </c>
      <c r="U4113" t="s">
        <v>61</v>
      </c>
      <c r="V4113">
        <v>1500</v>
      </c>
      <c r="W4113" t="s">
        <v>33</v>
      </c>
      <c r="X4113" t="str">
        <f t="shared" si="129"/>
        <v>Delhi</v>
      </c>
    </row>
    <row r="4114" spans="1:24" x14ac:dyDescent="0.4">
      <c r="A4114">
        <v>104113</v>
      </c>
      <c r="B4114" s="5">
        <v>45726.677777777775</v>
      </c>
      <c r="C4114" s="3" t="str">
        <f>TEXT(Sales_Data[[#This Row],[OrderDate]],"mmmm")</f>
        <v>March</v>
      </c>
      <c r="D4114" s="3" t="str">
        <f t="shared" si="128"/>
        <v>2025</v>
      </c>
      <c r="E4114" t="s">
        <v>48</v>
      </c>
      <c r="F4114" t="s">
        <v>28</v>
      </c>
      <c r="G4114" t="s">
        <v>15</v>
      </c>
      <c r="H4114" t="s">
        <v>37</v>
      </c>
      <c r="I4114" t="s">
        <v>100</v>
      </c>
      <c r="J4114">
        <v>55</v>
      </c>
      <c r="K4114">
        <v>2500</v>
      </c>
      <c r="L4114" s="7">
        <f>Sales_Data[[#This Row],[OrderQuantity]] *Sales_Data[[#This Row],[UnitPrice]]</f>
        <v>137500</v>
      </c>
      <c r="M4114" s="7">
        <f>Sales_Data[[#This Row],[UnitPrice]]-Sales_Data[[#This Row],[UnitCost]]</f>
        <v>1000</v>
      </c>
      <c r="N4114" s="7">
        <f>Sales_Data[[#This Row],[Gross Revenue]]-Sales_Data[[#This Row],[Discount Amount ]]</f>
        <v>136500</v>
      </c>
      <c r="O4114" s="7">
        <f>Sales_Data[[#This Row],[OrderQuantity]] *Sales_Data[[#This Row],[UnitCost]]</f>
        <v>82500</v>
      </c>
      <c r="P4114" s="7">
        <f>Sales_Data[[#This Row],[ItemCost]] +Sales_Data[[#This Row],[ShippingCost]]</f>
        <v>82916.160000000003</v>
      </c>
      <c r="Q4114" s="7">
        <f>Sales_Data[[#This Row],[Gross Revenue]]-Sales_Data[[#This Row],[TotalFinancialCost]]</f>
        <v>54583.839999999997</v>
      </c>
      <c r="R4114" s="7">
        <f>Sales_Data[[#This Row],[Actul Bill Amount]]-Sales_Data[[#This Row],[ShippingCost]]</f>
        <v>136083.84</v>
      </c>
      <c r="S4114">
        <v>886</v>
      </c>
      <c r="T4114">
        <v>416.16</v>
      </c>
      <c r="U4114" t="s">
        <v>54</v>
      </c>
      <c r="V4114">
        <v>1500</v>
      </c>
      <c r="W4114" t="s">
        <v>38</v>
      </c>
      <c r="X4114" t="str">
        <f t="shared" si="129"/>
        <v>Kolkata</v>
      </c>
    </row>
    <row r="4115" spans="1:24" x14ac:dyDescent="0.4">
      <c r="A4115">
        <v>104114</v>
      </c>
      <c r="B4115" s="5">
        <v>46008.552777777775</v>
      </c>
      <c r="C4115" s="3" t="str">
        <f>TEXT(Sales_Data[[#This Row],[OrderDate]],"mmmm")</f>
        <v>December</v>
      </c>
      <c r="D4115" s="3" t="str">
        <f t="shared" si="128"/>
        <v>2025</v>
      </c>
      <c r="E4115" t="s">
        <v>39</v>
      </c>
      <c r="F4115" t="s">
        <v>14</v>
      </c>
      <c r="G4115" t="s">
        <v>31</v>
      </c>
      <c r="H4115" t="s">
        <v>20</v>
      </c>
      <c r="I4115" t="s">
        <v>100</v>
      </c>
      <c r="J4115">
        <v>52</v>
      </c>
      <c r="K4115">
        <v>6500</v>
      </c>
      <c r="L4115" s="7">
        <f>Sales_Data[[#This Row],[OrderQuantity]] *Sales_Data[[#This Row],[UnitPrice]]</f>
        <v>338000</v>
      </c>
      <c r="M4115" s="7">
        <f>Sales_Data[[#This Row],[UnitPrice]]-Sales_Data[[#This Row],[UnitCost]]</f>
        <v>2300</v>
      </c>
      <c r="N4115" s="7">
        <f>Sales_Data[[#This Row],[Gross Revenue]]-Sales_Data[[#This Row],[Discount Amount ]]</f>
        <v>335700</v>
      </c>
      <c r="O4115" s="7">
        <f>Sales_Data[[#This Row],[OrderQuantity]] *Sales_Data[[#This Row],[UnitCost]]</f>
        <v>218400</v>
      </c>
      <c r="P4115" s="7">
        <f>Sales_Data[[#This Row],[ItemCost]] +Sales_Data[[#This Row],[ShippingCost]]</f>
        <v>219336.3</v>
      </c>
      <c r="Q4115" s="7">
        <f>Sales_Data[[#This Row],[Gross Revenue]]-Sales_Data[[#This Row],[TotalFinancialCost]]</f>
        <v>118663.70000000001</v>
      </c>
      <c r="R4115" s="7">
        <f>Sales_Data[[#This Row],[Actul Bill Amount]]-Sales_Data[[#This Row],[ShippingCost]]</f>
        <v>334763.7</v>
      </c>
      <c r="S4115">
        <v>841</v>
      </c>
      <c r="T4115">
        <v>936.3</v>
      </c>
      <c r="U4115" t="s">
        <v>21</v>
      </c>
      <c r="V4115">
        <v>4200</v>
      </c>
      <c r="W4115" t="s">
        <v>22</v>
      </c>
      <c r="X4115" t="str">
        <f t="shared" si="129"/>
        <v>Nagpur</v>
      </c>
    </row>
    <row r="4116" spans="1:24" x14ac:dyDescent="0.4">
      <c r="A4116">
        <v>104115</v>
      </c>
      <c r="B4116" s="5">
        <v>45911.713194444441</v>
      </c>
      <c r="C4116" s="3" t="str">
        <f>TEXT(Sales_Data[[#This Row],[OrderDate]],"mmmm")</f>
        <v>September</v>
      </c>
      <c r="D4116" s="3" t="str">
        <f t="shared" si="128"/>
        <v>2025</v>
      </c>
      <c r="E4116" t="s">
        <v>45</v>
      </c>
      <c r="F4116" t="s">
        <v>46</v>
      </c>
      <c r="G4116" t="s">
        <v>29</v>
      </c>
      <c r="H4116" t="s">
        <v>16</v>
      </c>
      <c r="I4116" t="s">
        <v>100</v>
      </c>
      <c r="J4116">
        <v>52</v>
      </c>
      <c r="K4116">
        <v>4500</v>
      </c>
      <c r="L4116" s="7">
        <f>Sales_Data[[#This Row],[OrderQuantity]] *Sales_Data[[#This Row],[UnitPrice]]</f>
        <v>234000</v>
      </c>
      <c r="M4116" s="7">
        <f>Sales_Data[[#This Row],[UnitPrice]]-Sales_Data[[#This Row],[UnitCost]]</f>
        <v>1700</v>
      </c>
      <c r="N4116" s="7">
        <f>Sales_Data[[#This Row],[Gross Revenue]]-Sales_Data[[#This Row],[Discount Amount ]]</f>
        <v>232300</v>
      </c>
      <c r="O4116" s="7">
        <f>Sales_Data[[#This Row],[OrderQuantity]] *Sales_Data[[#This Row],[UnitCost]]</f>
        <v>145600</v>
      </c>
      <c r="P4116" s="7">
        <f>Sales_Data[[#This Row],[ItemCost]] +Sales_Data[[#This Row],[ShippingCost]]</f>
        <v>146259.13</v>
      </c>
      <c r="Q4116" s="7">
        <f>Sales_Data[[#This Row],[Gross Revenue]]-Sales_Data[[#This Row],[TotalFinancialCost]]</f>
        <v>87740.87</v>
      </c>
      <c r="R4116" s="7">
        <f>Sales_Data[[#This Row],[Actul Bill Amount]]-Sales_Data[[#This Row],[ShippingCost]]</f>
        <v>231640.87</v>
      </c>
      <c r="S4116">
        <v>562</v>
      </c>
      <c r="T4116">
        <v>659.13</v>
      </c>
      <c r="U4116" t="s">
        <v>47</v>
      </c>
      <c r="V4116">
        <v>2800</v>
      </c>
      <c r="W4116" t="s">
        <v>18</v>
      </c>
      <c r="X4116" t="str">
        <f t="shared" si="129"/>
        <v>Bengaluru</v>
      </c>
    </row>
    <row r="4117" spans="1:24" x14ac:dyDescent="0.4">
      <c r="A4117">
        <v>104116</v>
      </c>
      <c r="B4117" s="5">
        <v>45838.613194444442</v>
      </c>
      <c r="C4117" s="3" t="str">
        <f>TEXT(Sales_Data[[#This Row],[OrderDate]],"mmmm")</f>
        <v>June</v>
      </c>
      <c r="D4117" s="3" t="str">
        <f t="shared" si="128"/>
        <v>2025</v>
      </c>
      <c r="E4117" t="s">
        <v>39</v>
      </c>
      <c r="F4117" t="s">
        <v>24</v>
      </c>
      <c r="G4117" t="s">
        <v>29</v>
      </c>
      <c r="H4117" t="s">
        <v>25</v>
      </c>
      <c r="I4117" t="s">
        <v>100</v>
      </c>
      <c r="J4117">
        <v>15</v>
      </c>
      <c r="K4117">
        <v>45000</v>
      </c>
      <c r="L4117" s="7">
        <f>Sales_Data[[#This Row],[OrderQuantity]] *Sales_Data[[#This Row],[UnitPrice]]</f>
        <v>675000</v>
      </c>
      <c r="M4117" s="7">
        <f>Sales_Data[[#This Row],[UnitPrice]]-Sales_Data[[#This Row],[UnitCost]]</f>
        <v>13000</v>
      </c>
      <c r="N4117" s="7">
        <f>Sales_Data[[#This Row],[Gross Revenue]]-Sales_Data[[#This Row],[Discount Amount ]]</f>
        <v>662000</v>
      </c>
      <c r="O4117" s="7">
        <f>Sales_Data[[#This Row],[OrderQuantity]] *Sales_Data[[#This Row],[UnitCost]]</f>
        <v>480000</v>
      </c>
      <c r="P4117" s="7">
        <f>Sales_Data[[#This Row],[ItemCost]] +Sales_Data[[#This Row],[ShippingCost]]</f>
        <v>480459.52000000002</v>
      </c>
      <c r="Q4117" s="7">
        <f>Sales_Data[[#This Row],[Gross Revenue]]-Sales_Data[[#This Row],[TotalFinancialCost]]</f>
        <v>194540.47999999998</v>
      </c>
      <c r="R4117" s="7">
        <f>Sales_Data[[#This Row],[Actul Bill Amount]]-Sales_Data[[#This Row],[ShippingCost]]</f>
        <v>661540.48</v>
      </c>
      <c r="S4117">
        <v>781</v>
      </c>
      <c r="T4117">
        <v>459.52</v>
      </c>
      <c r="U4117" t="s">
        <v>26</v>
      </c>
      <c r="V4117">
        <v>32000</v>
      </c>
      <c r="W4117" t="s">
        <v>27</v>
      </c>
      <c r="X4117" t="str">
        <f t="shared" si="129"/>
        <v>Mumbai</v>
      </c>
    </row>
    <row r="4118" spans="1:24" x14ac:dyDescent="0.4">
      <c r="A4118">
        <v>104117</v>
      </c>
      <c r="B4118" s="5">
        <v>45975.712500000001</v>
      </c>
      <c r="C4118" s="3" t="str">
        <f>TEXT(Sales_Data[[#This Row],[OrderDate]],"mmmm")</f>
        <v>November</v>
      </c>
      <c r="D4118" s="3" t="str">
        <f t="shared" si="128"/>
        <v>2025</v>
      </c>
      <c r="E4118" t="s">
        <v>19</v>
      </c>
      <c r="F4118" t="s">
        <v>28</v>
      </c>
      <c r="G4118" t="s">
        <v>29</v>
      </c>
      <c r="H4118" t="s">
        <v>16</v>
      </c>
      <c r="I4118" t="s">
        <v>100</v>
      </c>
      <c r="J4118">
        <v>92</v>
      </c>
      <c r="K4118">
        <v>2500</v>
      </c>
      <c r="L4118" s="7">
        <f>Sales_Data[[#This Row],[OrderQuantity]] *Sales_Data[[#This Row],[UnitPrice]]</f>
        <v>230000</v>
      </c>
      <c r="M4118" s="7">
        <f>Sales_Data[[#This Row],[UnitPrice]]-Sales_Data[[#This Row],[UnitCost]]</f>
        <v>1000</v>
      </c>
      <c r="N4118" s="7">
        <f>Sales_Data[[#This Row],[Gross Revenue]]-Sales_Data[[#This Row],[Discount Amount ]]</f>
        <v>229000</v>
      </c>
      <c r="O4118" s="7">
        <f>Sales_Data[[#This Row],[OrderQuantity]] *Sales_Data[[#This Row],[UnitCost]]</f>
        <v>138000</v>
      </c>
      <c r="P4118" s="7">
        <f>Sales_Data[[#This Row],[ItemCost]] +Sales_Data[[#This Row],[ShippingCost]]</f>
        <v>138500.57999999999</v>
      </c>
      <c r="Q4118" s="7">
        <f>Sales_Data[[#This Row],[Gross Revenue]]-Sales_Data[[#This Row],[TotalFinancialCost]]</f>
        <v>91499.420000000013</v>
      </c>
      <c r="R4118" s="7">
        <f>Sales_Data[[#This Row],[Actul Bill Amount]]-Sales_Data[[#This Row],[ShippingCost]]</f>
        <v>228499.42</v>
      </c>
      <c r="S4118">
        <v>966</v>
      </c>
      <c r="T4118">
        <v>500.58</v>
      </c>
      <c r="U4118" t="s">
        <v>54</v>
      </c>
      <c r="V4118">
        <v>1500</v>
      </c>
      <c r="W4118" t="s">
        <v>18</v>
      </c>
      <c r="X4118" t="str">
        <f t="shared" si="129"/>
        <v>Bengaluru</v>
      </c>
    </row>
    <row r="4119" spans="1:24" x14ac:dyDescent="0.4">
      <c r="A4119">
        <v>104118</v>
      </c>
      <c r="B4119" s="5">
        <v>45826.348611111112</v>
      </c>
      <c r="C4119" s="3" t="str">
        <f>TEXT(Sales_Data[[#This Row],[OrderDate]],"mmmm")</f>
        <v>June</v>
      </c>
      <c r="D4119" s="3" t="str">
        <f t="shared" si="128"/>
        <v>2025</v>
      </c>
      <c r="E4119" t="s">
        <v>42</v>
      </c>
      <c r="F4119" t="s">
        <v>24</v>
      </c>
      <c r="G4119" t="s">
        <v>29</v>
      </c>
      <c r="H4119" t="s">
        <v>25</v>
      </c>
      <c r="I4119" t="s">
        <v>100</v>
      </c>
      <c r="J4119">
        <v>95</v>
      </c>
      <c r="K4119">
        <v>3500</v>
      </c>
      <c r="L4119" s="7">
        <f>Sales_Data[[#This Row],[OrderQuantity]] *Sales_Data[[#This Row],[UnitPrice]]</f>
        <v>332500</v>
      </c>
      <c r="M4119" s="7">
        <f>Sales_Data[[#This Row],[UnitPrice]]-Sales_Data[[#This Row],[UnitCost]]</f>
        <v>1300</v>
      </c>
      <c r="N4119" s="7">
        <f>Sales_Data[[#This Row],[Gross Revenue]]-Sales_Data[[#This Row],[Discount Amount ]]</f>
        <v>331200</v>
      </c>
      <c r="O4119" s="7">
        <f>Sales_Data[[#This Row],[OrderQuantity]] *Sales_Data[[#This Row],[UnitCost]]</f>
        <v>209000</v>
      </c>
      <c r="P4119" s="7">
        <f>Sales_Data[[#This Row],[ItemCost]] +Sales_Data[[#This Row],[ShippingCost]]</f>
        <v>209699.08</v>
      </c>
      <c r="Q4119" s="7">
        <f>Sales_Data[[#This Row],[Gross Revenue]]-Sales_Data[[#This Row],[TotalFinancialCost]]</f>
        <v>122800.92000000001</v>
      </c>
      <c r="R4119" s="7">
        <f>Sales_Data[[#This Row],[Actul Bill Amount]]-Sales_Data[[#This Row],[ShippingCost]]</f>
        <v>330500.92</v>
      </c>
      <c r="S4119">
        <v>301</v>
      </c>
      <c r="T4119">
        <v>699.08</v>
      </c>
      <c r="U4119" t="s">
        <v>59</v>
      </c>
      <c r="V4119">
        <v>2200</v>
      </c>
      <c r="W4119" t="s">
        <v>27</v>
      </c>
      <c r="X4119" t="str">
        <f t="shared" si="129"/>
        <v>Mumbai</v>
      </c>
    </row>
    <row r="4120" spans="1:24" x14ac:dyDescent="0.4">
      <c r="A4120">
        <v>104119</v>
      </c>
      <c r="B4120" s="5">
        <v>45970.788888888892</v>
      </c>
      <c r="C4120" s="3" t="str">
        <f>TEXT(Sales_Data[[#This Row],[OrderDate]],"mmmm")</f>
        <v>November</v>
      </c>
      <c r="D4120" s="3" t="str">
        <f t="shared" si="128"/>
        <v>2025</v>
      </c>
      <c r="E4120" t="s">
        <v>39</v>
      </c>
      <c r="F4120" t="s">
        <v>43</v>
      </c>
      <c r="G4120" t="s">
        <v>15</v>
      </c>
      <c r="H4120" t="s">
        <v>32</v>
      </c>
      <c r="I4120" t="s">
        <v>100</v>
      </c>
      <c r="J4120">
        <v>74</v>
      </c>
      <c r="K4120">
        <v>2800</v>
      </c>
      <c r="L4120" s="7">
        <f>Sales_Data[[#This Row],[OrderQuantity]] *Sales_Data[[#This Row],[UnitPrice]]</f>
        <v>207200</v>
      </c>
      <c r="M4120" s="7">
        <f>Sales_Data[[#This Row],[UnitPrice]]-Sales_Data[[#This Row],[UnitCost]]</f>
        <v>1300</v>
      </c>
      <c r="N4120" s="7">
        <f>Sales_Data[[#This Row],[Gross Revenue]]-Sales_Data[[#This Row],[Discount Amount ]]</f>
        <v>205900</v>
      </c>
      <c r="O4120" s="7">
        <f>Sales_Data[[#This Row],[OrderQuantity]] *Sales_Data[[#This Row],[UnitCost]]</f>
        <v>111000</v>
      </c>
      <c r="P4120" s="7">
        <f>Sales_Data[[#This Row],[ItemCost]] +Sales_Data[[#This Row],[ShippingCost]]</f>
        <v>111786.3</v>
      </c>
      <c r="Q4120" s="7">
        <f>Sales_Data[[#This Row],[Gross Revenue]]-Sales_Data[[#This Row],[TotalFinancialCost]]</f>
        <v>95413.7</v>
      </c>
      <c r="R4120" s="7">
        <f>Sales_Data[[#This Row],[Actul Bill Amount]]-Sales_Data[[#This Row],[ShippingCost]]</f>
        <v>205113.7</v>
      </c>
      <c r="S4120">
        <v>563</v>
      </c>
      <c r="T4120">
        <v>786.3</v>
      </c>
      <c r="U4120" t="s">
        <v>61</v>
      </c>
      <c r="V4120">
        <v>1500</v>
      </c>
      <c r="W4120" t="s">
        <v>33</v>
      </c>
      <c r="X4120" t="str">
        <f t="shared" si="129"/>
        <v>Delhi</v>
      </c>
    </row>
    <row r="4121" spans="1:24" x14ac:dyDescent="0.4">
      <c r="A4121">
        <v>104120</v>
      </c>
      <c r="B4121" s="5">
        <v>45906.598611111112</v>
      </c>
      <c r="C4121" s="3" t="str">
        <f>TEXT(Sales_Data[[#This Row],[OrderDate]],"mmmm")</f>
        <v>September</v>
      </c>
      <c r="D4121" s="3" t="str">
        <f t="shared" si="128"/>
        <v>2025</v>
      </c>
      <c r="E4121" t="s">
        <v>48</v>
      </c>
      <c r="F4121" t="s">
        <v>55</v>
      </c>
      <c r="G4121" t="s">
        <v>29</v>
      </c>
      <c r="H4121" t="s">
        <v>20</v>
      </c>
      <c r="I4121" t="s">
        <v>100</v>
      </c>
      <c r="J4121">
        <v>83</v>
      </c>
      <c r="K4121">
        <v>600</v>
      </c>
      <c r="L4121" s="7">
        <f>Sales_Data[[#This Row],[OrderQuantity]] *Sales_Data[[#This Row],[UnitPrice]]</f>
        <v>49800</v>
      </c>
      <c r="M4121" s="7">
        <f>Sales_Data[[#This Row],[UnitPrice]]-Sales_Data[[#This Row],[UnitCost]]</f>
        <v>250</v>
      </c>
      <c r="N4121" s="7">
        <f>Sales_Data[[#This Row],[Gross Revenue]]-Sales_Data[[#This Row],[Discount Amount ]]</f>
        <v>49550</v>
      </c>
      <c r="O4121" s="7">
        <f>Sales_Data[[#This Row],[OrderQuantity]] *Sales_Data[[#This Row],[UnitCost]]</f>
        <v>29050</v>
      </c>
      <c r="P4121" s="7">
        <f>Sales_Data[[#This Row],[ItemCost]] +Sales_Data[[#This Row],[ShippingCost]]</f>
        <v>29247.84</v>
      </c>
      <c r="Q4121" s="7">
        <f>Sales_Data[[#This Row],[Gross Revenue]]-Sales_Data[[#This Row],[TotalFinancialCost]]</f>
        <v>20552.16</v>
      </c>
      <c r="R4121" s="7">
        <f>Sales_Data[[#This Row],[Actul Bill Amount]]-Sales_Data[[#This Row],[ShippingCost]]</f>
        <v>49352.160000000003</v>
      </c>
      <c r="S4121">
        <v>398</v>
      </c>
      <c r="T4121">
        <v>197.84</v>
      </c>
      <c r="U4121" t="s">
        <v>57</v>
      </c>
      <c r="V4121">
        <v>350</v>
      </c>
      <c r="W4121" t="s">
        <v>22</v>
      </c>
      <c r="X4121" t="str">
        <f t="shared" si="129"/>
        <v>Nagpur</v>
      </c>
    </row>
    <row r="4122" spans="1:24" x14ac:dyDescent="0.4">
      <c r="A4122">
        <v>104121</v>
      </c>
      <c r="B4122" s="5">
        <v>45845.039583333331</v>
      </c>
      <c r="C4122" s="3" t="str">
        <f>TEXT(Sales_Data[[#This Row],[OrderDate]],"mmmm")</f>
        <v>July</v>
      </c>
      <c r="D4122" s="3" t="str">
        <f t="shared" si="128"/>
        <v>2025</v>
      </c>
      <c r="E4122" t="s">
        <v>13</v>
      </c>
      <c r="F4122" t="s">
        <v>43</v>
      </c>
      <c r="G4122" t="s">
        <v>29</v>
      </c>
      <c r="H4122" t="s">
        <v>25</v>
      </c>
      <c r="I4122" t="s">
        <v>100</v>
      </c>
      <c r="J4122">
        <v>97</v>
      </c>
      <c r="K4122">
        <v>2800</v>
      </c>
      <c r="L4122" s="7">
        <f>Sales_Data[[#This Row],[OrderQuantity]] *Sales_Data[[#This Row],[UnitPrice]]</f>
        <v>271600</v>
      </c>
      <c r="M4122" s="7">
        <f>Sales_Data[[#This Row],[UnitPrice]]-Sales_Data[[#This Row],[UnitCost]]</f>
        <v>1300</v>
      </c>
      <c r="N4122" s="7">
        <f>Sales_Data[[#This Row],[Gross Revenue]]-Sales_Data[[#This Row],[Discount Amount ]]</f>
        <v>270300</v>
      </c>
      <c r="O4122" s="7">
        <f>Sales_Data[[#This Row],[OrderQuantity]] *Sales_Data[[#This Row],[UnitCost]]</f>
        <v>145500</v>
      </c>
      <c r="P4122" s="7">
        <f>Sales_Data[[#This Row],[ItemCost]] +Sales_Data[[#This Row],[ShippingCost]]</f>
        <v>146297.35999999999</v>
      </c>
      <c r="Q4122" s="7">
        <f>Sales_Data[[#This Row],[Gross Revenue]]-Sales_Data[[#This Row],[TotalFinancialCost]]</f>
        <v>125302.64000000001</v>
      </c>
      <c r="R4122" s="7">
        <f>Sales_Data[[#This Row],[Actul Bill Amount]]-Sales_Data[[#This Row],[ShippingCost]]</f>
        <v>269502.64</v>
      </c>
      <c r="S4122">
        <v>509</v>
      </c>
      <c r="T4122">
        <v>797.36</v>
      </c>
      <c r="U4122" t="s">
        <v>61</v>
      </c>
      <c r="V4122">
        <v>1500</v>
      </c>
      <c r="W4122" t="s">
        <v>27</v>
      </c>
      <c r="X4122" t="str">
        <f t="shared" si="129"/>
        <v>Mumbai</v>
      </c>
    </row>
    <row r="4123" spans="1:24" x14ac:dyDescent="0.4">
      <c r="A4123">
        <v>104122</v>
      </c>
      <c r="B4123" s="5">
        <v>45711.475694444445</v>
      </c>
      <c r="C4123" s="3" t="str">
        <f>TEXT(Sales_Data[[#This Row],[OrderDate]],"mmmm")</f>
        <v>February</v>
      </c>
      <c r="D4123" s="3" t="str">
        <f t="shared" si="128"/>
        <v>2025</v>
      </c>
      <c r="E4123" t="s">
        <v>45</v>
      </c>
      <c r="F4123" t="s">
        <v>35</v>
      </c>
      <c r="G4123" t="s">
        <v>29</v>
      </c>
      <c r="H4123" t="s">
        <v>37</v>
      </c>
      <c r="I4123" t="s">
        <v>100</v>
      </c>
      <c r="J4123">
        <v>74</v>
      </c>
      <c r="K4123">
        <v>12000</v>
      </c>
      <c r="L4123" s="7">
        <f>Sales_Data[[#This Row],[OrderQuantity]] *Sales_Data[[#This Row],[UnitPrice]]</f>
        <v>888000</v>
      </c>
      <c r="M4123" s="7">
        <f>Sales_Data[[#This Row],[UnitPrice]]-Sales_Data[[#This Row],[UnitCost]]</f>
        <v>4000</v>
      </c>
      <c r="N4123" s="7">
        <f>Sales_Data[[#This Row],[Gross Revenue]]-Sales_Data[[#This Row],[Discount Amount ]]</f>
        <v>884000</v>
      </c>
      <c r="O4123" s="7">
        <f>Sales_Data[[#This Row],[OrderQuantity]] *Sales_Data[[#This Row],[UnitCost]]</f>
        <v>592000</v>
      </c>
      <c r="P4123" s="7">
        <f>Sales_Data[[#This Row],[ItemCost]] +Sales_Data[[#This Row],[ShippingCost]]</f>
        <v>593064.42000000004</v>
      </c>
      <c r="Q4123" s="7">
        <f>Sales_Data[[#This Row],[Gross Revenue]]-Sales_Data[[#This Row],[TotalFinancialCost]]</f>
        <v>294935.57999999996</v>
      </c>
      <c r="R4123" s="7">
        <f>Sales_Data[[#This Row],[Actul Bill Amount]]-Sales_Data[[#This Row],[ShippingCost]]</f>
        <v>882935.58</v>
      </c>
      <c r="S4123">
        <v>716</v>
      </c>
      <c r="T4123">
        <v>1064.42</v>
      </c>
      <c r="U4123" t="s">
        <v>36</v>
      </c>
      <c r="V4123">
        <v>8000</v>
      </c>
      <c r="W4123" t="s">
        <v>38</v>
      </c>
      <c r="X4123" t="str">
        <f t="shared" si="129"/>
        <v>Kolkata</v>
      </c>
    </row>
    <row r="4124" spans="1:24" x14ac:dyDescent="0.4">
      <c r="A4124">
        <v>104123</v>
      </c>
      <c r="B4124" s="5">
        <v>45983.747916666667</v>
      </c>
      <c r="C4124" s="3" t="str">
        <f>TEXT(Sales_Data[[#This Row],[OrderDate]],"mmmm")</f>
        <v>November</v>
      </c>
      <c r="D4124" s="3" t="str">
        <f t="shared" si="128"/>
        <v>2025</v>
      </c>
      <c r="E4124" t="s">
        <v>19</v>
      </c>
      <c r="F4124" t="s">
        <v>28</v>
      </c>
      <c r="G4124" t="s">
        <v>29</v>
      </c>
      <c r="H4124" t="s">
        <v>32</v>
      </c>
      <c r="I4124" t="s">
        <v>100</v>
      </c>
      <c r="J4124">
        <v>74</v>
      </c>
      <c r="K4124">
        <v>2500</v>
      </c>
      <c r="L4124" s="7">
        <f>Sales_Data[[#This Row],[OrderQuantity]] *Sales_Data[[#This Row],[UnitPrice]]</f>
        <v>185000</v>
      </c>
      <c r="M4124" s="7">
        <f>Sales_Data[[#This Row],[UnitPrice]]-Sales_Data[[#This Row],[UnitCost]]</f>
        <v>1000</v>
      </c>
      <c r="N4124" s="7">
        <f>Sales_Data[[#This Row],[Gross Revenue]]-Sales_Data[[#This Row],[Discount Amount ]]</f>
        <v>184000</v>
      </c>
      <c r="O4124" s="7">
        <f>Sales_Data[[#This Row],[OrderQuantity]] *Sales_Data[[#This Row],[UnitCost]]</f>
        <v>111000</v>
      </c>
      <c r="P4124" s="7">
        <f>Sales_Data[[#This Row],[ItemCost]] +Sales_Data[[#This Row],[ShippingCost]]</f>
        <v>111620.12</v>
      </c>
      <c r="Q4124" s="7">
        <f>Sales_Data[[#This Row],[Gross Revenue]]-Sales_Data[[#This Row],[TotalFinancialCost]]</f>
        <v>73379.88</v>
      </c>
      <c r="R4124" s="7">
        <f>Sales_Data[[#This Row],[Actul Bill Amount]]-Sales_Data[[#This Row],[ShippingCost]]</f>
        <v>183379.88</v>
      </c>
      <c r="S4124">
        <v>833</v>
      </c>
      <c r="T4124">
        <v>620.12</v>
      </c>
      <c r="U4124" t="s">
        <v>54</v>
      </c>
      <c r="V4124">
        <v>1500</v>
      </c>
      <c r="W4124" t="s">
        <v>33</v>
      </c>
      <c r="X4124" t="str">
        <f t="shared" si="129"/>
        <v>Delhi</v>
      </c>
    </row>
    <row r="4125" spans="1:24" x14ac:dyDescent="0.4">
      <c r="A4125">
        <v>104124</v>
      </c>
      <c r="B4125" s="5">
        <v>46014.381944444445</v>
      </c>
      <c r="C4125" s="3" t="str">
        <f>TEXT(Sales_Data[[#This Row],[OrderDate]],"mmmm")</f>
        <v>December</v>
      </c>
      <c r="D4125" s="3" t="str">
        <f t="shared" si="128"/>
        <v>2025</v>
      </c>
      <c r="E4125" t="s">
        <v>23</v>
      </c>
      <c r="F4125" t="s">
        <v>55</v>
      </c>
      <c r="G4125" t="s">
        <v>31</v>
      </c>
      <c r="H4125" t="s">
        <v>25</v>
      </c>
      <c r="I4125" t="s">
        <v>100</v>
      </c>
      <c r="J4125">
        <v>91</v>
      </c>
      <c r="K4125">
        <v>850</v>
      </c>
      <c r="L4125" s="7">
        <f>Sales_Data[[#This Row],[OrderQuantity]] *Sales_Data[[#This Row],[UnitPrice]]</f>
        <v>77350</v>
      </c>
      <c r="M4125" s="7">
        <f>Sales_Data[[#This Row],[UnitPrice]]-Sales_Data[[#This Row],[UnitCost]]</f>
        <v>300</v>
      </c>
      <c r="N4125" s="7">
        <f>Sales_Data[[#This Row],[Gross Revenue]]-Sales_Data[[#This Row],[Discount Amount ]]</f>
        <v>77050</v>
      </c>
      <c r="O4125" s="7">
        <f>Sales_Data[[#This Row],[OrderQuantity]] *Sales_Data[[#This Row],[UnitCost]]</f>
        <v>50050</v>
      </c>
      <c r="P4125" s="7">
        <f>Sales_Data[[#This Row],[ItemCost]] +Sales_Data[[#This Row],[ShippingCost]]</f>
        <v>50337.94</v>
      </c>
      <c r="Q4125" s="7">
        <f>Sales_Data[[#This Row],[Gross Revenue]]-Sales_Data[[#This Row],[TotalFinancialCost]]</f>
        <v>27012.059999999998</v>
      </c>
      <c r="R4125" s="7">
        <f>Sales_Data[[#This Row],[Actul Bill Amount]]-Sales_Data[[#This Row],[ShippingCost]]</f>
        <v>76762.06</v>
      </c>
      <c r="S4125">
        <v>609</v>
      </c>
      <c r="T4125">
        <v>287.94</v>
      </c>
      <c r="U4125" t="s">
        <v>56</v>
      </c>
      <c r="V4125">
        <v>550</v>
      </c>
      <c r="W4125" t="s">
        <v>27</v>
      </c>
      <c r="X4125" t="str">
        <f t="shared" si="129"/>
        <v>Mumbai</v>
      </c>
    </row>
    <row r="4126" spans="1:24" x14ac:dyDescent="0.4">
      <c r="A4126">
        <v>104125</v>
      </c>
      <c r="B4126" s="5">
        <v>45970.96875</v>
      </c>
      <c r="C4126" s="3" t="str">
        <f>TEXT(Sales_Data[[#This Row],[OrderDate]],"mmmm")</f>
        <v>November</v>
      </c>
      <c r="D4126" s="3" t="str">
        <f t="shared" si="128"/>
        <v>2025</v>
      </c>
      <c r="E4126" t="s">
        <v>48</v>
      </c>
      <c r="F4126" t="s">
        <v>28</v>
      </c>
      <c r="G4126" t="s">
        <v>15</v>
      </c>
      <c r="H4126" t="s">
        <v>32</v>
      </c>
      <c r="I4126" t="s">
        <v>100</v>
      </c>
      <c r="J4126">
        <v>4</v>
      </c>
      <c r="K4126">
        <v>450</v>
      </c>
      <c r="L4126" s="7">
        <f>Sales_Data[[#This Row],[OrderQuantity]] *Sales_Data[[#This Row],[UnitPrice]]</f>
        <v>1800</v>
      </c>
      <c r="M4126" s="7">
        <f>Sales_Data[[#This Row],[UnitPrice]]-Sales_Data[[#This Row],[UnitCost]]</f>
        <v>250</v>
      </c>
      <c r="N4126" s="7">
        <f>Sales_Data[[#This Row],[Gross Revenue]]-Sales_Data[[#This Row],[Discount Amount ]]</f>
        <v>1550</v>
      </c>
      <c r="O4126" s="7">
        <f>Sales_Data[[#This Row],[OrderQuantity]] *Sales_Data[[#This Row],[UnitCost]]</f>
        <v>800</v>
      </c>
      <c r="P4126" s="7">
        <f>Sales_Data[[#This Row],[ItemCost]] +Sales_Data[[#This Row],[ShippingCost]]</f>
        <v>3599.64</v>
      </c>
      <c r="Q4126" s="7">
        <f>Sales_Data[[#This Row],[Gross Revenue]]-Sales_Data[[#This Row],[TotalFinancialCost]]</f>
        <v>-1799.6399999999999</v>
      </c>
      <c r="R4126" s="7">
        <f>Sales_Data[[#This Row],[Actul Bill Amount]]-Sales_Data[[#This Row],[ShippingCost]]</f>
        <v>-1249.6399999999999</v>
      </c>
      <c r="S4126">
        <v>718</v>
      </c>
      <c r="T4126">
        <v>2799.64</v>
      </c>
      <c r="U4126" t="s">
        <v>30</v>
      </c>
      <c r="V4126">
        <v>200</v>
      </c>
      <c r="W4126" t="s">
        <v>33</v>
      </c>
      <c r="X4126" t="str">
        <f t="shared" si="129"/>
        <v>Delhi</v>
      </c>
    </row>
    <row r="4127" spans="1:24" x14ac:dyDescent="0.4">
      <c r="A4127">
        <v>104126</v>
      </c>
      <c r="B4127" s="5">
        <v>45795.054861111108</v>
      </c>
      <c r="C4127" s="3" t="str">
        <f>TEXT(Sales_Data[[#This Row],[OrderDate]],"mmmm")</f>
        <v>May</v>
      </c>
      <c r="D4127" s="3" t="str">
        <f t="shared" si="128"/>
        <v>2025</v>
      </c>
      <c r="E4127" t="s">
        <v>23</v>
      </c>
      <c r="F4127" t="s">
        <v>14</v>
      </c>
      <c r="G4127" t="s">
        <v>31</v>
      </c>
      <c r="H4127" t="s">
        <v>25</v>
      </c>
      <c r="I4127" t="s">
        <v>100</v>
      </c>
      <c r="J4127">
        <v>65</v>
      </c>
      <c r="K4127">
        <v>6500</v>
      </c>
      <c r="L4127" s="7">
        <f>Sales_Data[[#This Row],[OrderQuantity]] *Sales_Data[[#This Row],[UnitPrice]]</f>
        <v>422500</v>
      </c>
      <c r="M4127" s="7">
        <f>Sales_Data[[#This Row],[UnitPrice]]-Sales_Data[[#This Row],[UnitCost]]</f>
        <v>2300</v>
      </c>
      <c r="N4127" s="7">
        <f>Sales_Data[[#This Row],[Gross Revenue]]-Sales_Data[[#This Row],[Discount Amount ]]</f>
        <v>420200</v>
      </c>
      <c r="O4127" s="7">
        <f>Sales_Data[[#This Row],[OrderQuantity]] *Sales_Data[[#This Row],[UnitCost]]</f>
        <v>273000</v>
      </c>
      <c r="P4127" s="7">
        <f>Sales_Data[[#This Row],[ItemCost]] +Sales_Data[[#This Row],[ShippingCost]]</f>
        <v>273265.40999999997</v>
      </c>
      <c r="Q4127" s="7">
        <f>Sales_Data[[#This Row],[Gross Revenue]]-Sales_Data[[#This Row],[TotalFinancialCost]]</f>
        <v>149234.59000000003</v>
      </c>
      <c r="R4127" s="7">
        <f>Sales_Data[[#This Row],[Actul Bill Amount]]-Sales_Data[[#This Row],[ShippingCost]]</f>
        <v>419934.59</v>
      </c>
      <c r="S4127">
        <v>893</v>
      </c>
      <c r="T4127">
        <v>265.41000000000003</v>
      </c>
      <c r="U4127" t="s">
        <v>21</v>
      </c>
      <c r="V4127">
        <v>4200</v>
      </c>
      <c r="W4127" t="s">
        <v>27</v>
      </c>
      <c r="X4127" t="str">
        <f t="shared" si="129"/>
        <v>Mumbai</v>
      </c>
    </row>
    <row r="4128" spans="1:24" x14ac:dyDescent="0.4">
      <c r="A4128">
        <v>104127</v>
      </c>
      <c r="B4128" s="5">
        <v>45825.443749999999</v>
      </c>
      <c r="C4128" s="3" t="str">
        <f>TEXT(Sales_Data[[#This Row],[OrderDate]],"mmmm")</f>
        <v>June</v>
      </c>
      <c r="D4128" s="3" t="str">
        <f t="shared" si="128"/>
        <v>2025</v>
      </c>
      <c r="E4128" t="s">
        <v>19</v>
      </c>
      <c r="F4128" t="s">
        <v>46</v>
      </c>
      <c r="G4128" t="s">
        <v>15</v>
      </c>
      <c r="H4128" t="s">
        <v>20</v>
      </c>
      <c r="I4128" t="s">
        <v>100</v>
      </c>
      <c r="J4128">
        <v>58</v>
      </c>
      <c r="K4128">
        <v>15000</v>
      </c>
      <c r="L4128" s="7">
        <f>Sales_Data[[#This Row],[OrderQuantity]] *Sales_Data[[#This Row],[UnitPrice]]</f>
        <v>870000</v>
      </c>
      <c r="M4128" s="7">
        <f>Sales_Data[[#This Row],[UnitPrice]]-Sales_Data[[#This Row],[UnitCost]]</f>
        <v>5500</v>
      </c>
      <c r="N4128" s="7">
        <f>Sales_Data[[#This Row],[Gross Revenue]]-Sales_Data[[#This Row],[Discount Amount ]]</f>
        <v>864500</v>
      </c>
      <c r="O4128" s="7">
        <f>Sales_Data[[#This Row],[OrderQuantity]] *Sales_Data[[#This Row],[UnitCost]]</f>
        <v>551000</v>
      </c>
      <c r="P4128" s="7">
        <f>Sales_Data[[#This Row],[ItemCost]] +Sales_Data[[#This Row],[ShippingCost]]</f>
        <v>551603.03</v>
      </c>
      <c r="Q4128" s="7">
        <f>Sales_Data[[#This Row],[Gross Revenue]]-Sales_Data[[#This Row],[TotalFinancialCost]]</f>
        <v>318396.96999999997</v>
      </c>
      <c r="R4128" s="7">
        <f>Sales_Data[[#This Row],[Actul Bill Amount]]-Sales_Data[[#This Row],[ShippingCost]]</f>
        <v>863896.97</v>
      </c>
      <c r="S4128">
        <v>1089</v>
      </c>
      <c r="T4128">
        <v>603.03</v>
      </c>
      <c r="U4128" t="s">
        <v>53</v>
      </c>
      <c r="V4128">
        <v>9500</v>
      </c>
      <c r="W4128" t="s">
        <v>22</v>
      </c>
      <c r="X4128" t="str">
        <f t="shared" si="129"/>
        <v>Nagpur</v>
      </c>
    </row>
    <row r="4129" spans="1:24" x14ac:dyDescent="0.4">
      <c r="A4129">
        <v>104128</v>
      </c>
      <c r="B4129" s="5">
        <v>45760.818055555559</v>
      </c>
      <c r="C4129" s="3" t="str">
        <f>TEXT(Sales_Data[[#This Row],[OrderDate]],"mmmm")</f>
        <v>April</v>
      </c>
      <c r="D4129" s="3" t="str">
        <f t="shared" si="128"/>
        <v>2025</v>
      </c>
      <c r="E4129" t="s">
        <v>45</v>
      </c>
      <c r="F4129" t="s">
        <v>35</v>
      </c>
      <c r="G4129" t="s">
        <v>29</v>
      </c>
      <c r="H4129" t="s">
        <v>16</v>
      </c>
      <c r="I4129" t="s">
        <v>100</v>
      </c>
      <c r="J4129">
        <v>77</v>
      </c>
      <c r="K4129">
        <v>8500</v>
      </c>
      <c r="L4129" s="7">
        <f>Sales_Data[[#This Row],[OrderQuantity]] *Sales_Data[[#This Row],[UnitPrice]]</f>
        <v>654500</v>
      </c>
      <c r="M4129" s="7">
        <f>Sales_Data[[#This Row],[UnitPrice]]-Sales_Data[[#This Row],[UnitCost]]</f>
        <v>3000</v>
      </c>
      <c r="N4129" s="7">
        <f>Sales_Data[[#This Row],[Gross Revenue]]-Sales_Data[[#This Row],[Discount Amount ]]</f>
        <v>651500</v>
      </c>
      <c r="O4129" s="7">
        <f>Sales_Data[[#This Row],[OrderQuantity]] *Sales_Data[[#This Row],[UnitCost]]</f>
        <v>423500</v>
      </c>
      <c r="P4129" s="7">
        <f>Sales_Data[[#This Row],[ItemCost]] +Sales_Data[[#This Row],[ShippingCost]]</f>
        <v>423996.68</v>
      </c>
      <c r="Q4129" s="7">
        <f>Sales_Data[[#This Row],[Gross Revenue]]-Sales_Data[[#This Row],[TotalFinancialCost]]</f>
        <v>230503.32</v>
      </c>
      <c r="R4129" s="7">
        <f>Sales_Data[[#This Row],[Actul Bill Amount]]-Sales_Data[[#This Row],[ShippingCost]]</f>
        <v>651003.31999999995</v>
      </c>
      <c r="S4129">
        <v>538</v>
      </c>
      <c r="T4129">
        <v>496.68</v>
      </c>
      <c r="U4129" t="s">
        <v>49</v>
      </c>
      <c r="V4129">
        <v>5500</v>
      </c>
      <c r="W4129" t="s">
        <v>18</v>
      </c>
      <c r="X4129" t="str">
        <f t="shared" si="129"/>
        <v>Bengaluru</v>
      </c>
    </row>
    <row r="4130" spans="1:24" x14ac:dyDescent="0.4">
      <c r="A4130">
        <v>104129</v>
      </c>
      <c r="B4130" s="5">
        <v>45742.345833333333</v>
      </c>
      <c r="C4130" s="3" t="str">
        <f>TEXT(Sales_Data[[#This Row],[OrderDate]],"mmmm")</f>
        <v>March</v>
      </c>
      <c r="D4130" s="3" t="str">
        <f t="shared" si="128"/>
        <v>2025</v>
      </c>
      <c r="E4130" t="s">
        <v>45</v>
      </c>
      <c r="F4130" t="s">
        <v>28</v>
      </c>
      <c r="G4130" t="s">
        <v>29</v>
      </c>
      <c r="H4130" t="s">
        <v>32</v>
      </c>
      <c r="I4130" t="s">
        <v>100</v>
      </c>
      <c r="J4130">
        <v>83</v>
      </c>
      <c r="K4130">
        <v>450</v>
      </c>
      <c r="L4130" s="7">
        <f>Sales_Data[[#This Row],[OrderQuantity]] *Sales_Data[[#This Row],[UnitPrice]]</f>
        <v>37350</v>
      </c>
      <c r="M4130" s="7">
        <f>Sales_Data[[#This Row],[UnitPrice]]-Sales_Data[[#This Row],[UnitCost]]</f>
        <v>250</v>
      </c>
      <c r="N4130" s="7">
        <f>Sales_Data[[#This Row],[Gross Revenue]]-Sales_Data[[#This Row],[Discount Amount ]]</f>
        <v>37100</v>
      </c>
      <c r="O4130" s="7">
        <f>Sales_Data[[#This Row],[OrderQuantity]] *Sales_Data[[#This Row],[UnitCost]]</f>
        <v>16600</v>
      </c>
      <c r="P4130" s="7">
        <f>Sales_Data[[#This Row],[ItemCost]] +Sales_Data[[#This Row],[ShippingCost]]</f>
        <v>18428.240000000002</v>
      </c>
      <c r="Q4130" s="7">
        <f>Sales_Data[[#This Row],[Gross Revenue]]-Sales_Data[[#This Row],[TotalFinancialCost]]</f>
        <v>18921.759999999998</v>
      </c>
      <c r="R4130" s="7">
        <f>Sales_Data[[#This Row],[Actul Bill Amount]]-Sales_Data[[#This Row],[ShippingCost]]</f>
        <v>35271.760000000002</v>
      </c>
      <c r="S4130">
        <v>887</v>
      </c>
      <c r="T4130">
        <v>1828.24</v>
      </c>
      <c r="U4130" t="s">
        <v>30</v>
      </c>
      <c r="V4130">
        <v>200</v>
      </c>
      <c r="W4130" t="s">
        <v>33</v>
      </c>
      <c r="X4130" t="str">
        <f t="shared" si="129"/>
        <v>Delhi</v>
      </c>
    </row>
    <row r="4131" spans="1:24" x14ac:dyDescent="0.4">
      <c r="A4131">
        <v>104130</v>
      </c>
      <c r="B4131" s="5">
        <v>45974.952777777777</v>
      </c>
      <c r="C4131" s="3" t="str">
        <f>TEXT(Sales_Data[[#This Row],[OrderDate]],"mmmm")</f>
        <v>November</v>
      </c>
      <c r="D4131" s="3" t="str">
        <f t="shared" si="128"/>
        <v>2025</v>
      </c>
      <c r="E4131" t="s">
        <v>45</v>
      </c>
      <c r="F4131" t="s">
        <v>24</v>
      </c>
      <c r="G4131" t="s">
        <v>15</v>
      </c>
      <c r="H4131" t="s">
        <v>20</v>
      </c>
      <c r="I4131" t="s">
        <v>100</v>
      </c>
      <c r="J4131">
        <v>9</v>
      </c>
      <c r="K4131">
        <v>45000</v>
      </c>
      <c r="L4131" s="7">
        <f>Sales_Data[[#This Row],[OrderQuantity]] *Sales_Data[[#This Row],[UnitPrice]]</f>
        <v>405000</v>
      </c>
      <c r="M4131" s="7">
        <f>Sales_Data[[#This Row],[UnitPrice]]-Sales_Data[[#This Row],[UnitCost]]</f>
        <v>13000</v>
      </c>
      <c r="N4131" s="7">
        <f>Sales_Data[[#This Row],[Gross Revenue]]-Sales_Data[[#This Row],[Discount Amount ]]</f>
        <v>392000</v>
      </c>
      <c r="O4131" s="7">
        <f>Sales_Data[[#This Row],[OrderQuantity]] *Sales_Data[[#This Row],[UnitCost]]</f>
        <v>288000</v>
      </c>
      <c r="P4131" s="7">
        <f>Sales_Data[[#This Row],[ItemCost]] +Sales_Data[[#This Row],[ShippingCost]]</f>
        <v>288881.44</v>
      </c>
      <c r="Q4131" s="7">
        <f>Sales_Data[[#This Row],[Gross Revenue]]-Sales_Data[[#This Row],[TotalFinancialCost]]</f>
        <v>116118.56</v>
      </c>
      <c r="R4131" s="7">
        <f>Sales_Data[[#This Row],[Actul Bill Amount]]-Sales_Data[[#This Row],[ShippingCost]]</f>
        <v>391118.56</v>
      </c>
      <c r="S4131">
        <v>504</v>
      </c>
      <c r="T4131">
        <v>881.44</v>
      </c>
      <c r="U4131" t="s">
        <v>26</v>
      </c>
      <c r="V4131">
        <v>32000</v>
      </c>
      <c r="W4131" t="s">
        <v>22</v>
      </c>
      <c r="X4131" t="str">
        <f t="shared" si="129"/>
        <v>Nagpur</v>
      </c>
    </row>
    <row r="4132" spans="1:24" x14ac:dyDescent="0.4">
      <c r="A4132">
        <v>104131</v>
      </c>
      <c r="B4132" s="5">
        <v>45869.689583333333</v>
      </c>
      <c r="C4132" s="3" t="str">
        <f>TEXT(Sales_Data[[#This Row],[OrderDate]],"mmmm")</f>
        <v>July</v>
      </c>
      <c r="D4132" s="3" t="str">
        <f t="shared" si="128"/>
        <v>2025</v>
      </c>
      <c r="E4132" t="s">
        <v>42</v>
      </c>
      <c r="F4132" t="s">
        <v>14</v>
      </c>
      <c r="G4132" t="s">
        <v>29</v>
      </c>
      <c r="H4132" t="s">
        <v>20</v>
      </c>
      <c r="I4132" t="s">
        <v>100</v>
      </c>
      <c r="J4132">
        <v>20</v>
      </c>
      <c r="K4132">
        <v>3200</v>
      </c>
      <c r="L4132" s="7">
        <f>Sales_Data[[#This Row],[OrderQuantity]] *Sales_Data[[#This Row],[UnitPrice]]</f>
        <v>64000</v>
      </c>
      <c r="M4132" s="7">
        <f>Sales_Data[[#This Row],[UnitPrice]]-Sales_Data[[#This Row],[UnitCost]]</f>
        <v>1200</v>
      </c>
      <c r="N4132" s="7">
        <f>Sales_Data[[#This Row],[Gross Revenue]]-Sales_Data[[#This Row],[Discount Amount ]]</f>
        <v>62800</v>
      </c>
      <c r="O4132" s="7">
        <f>Sales_Data[[#This Row],[OrderQuantity]] *Sales_Data[[#This Row],[UnitCost]]</f>
        <v>40000</v>
      </c>
      <c r="P4132" s="7">
        <f>Sales_Data[[#This Row],[ItemCost]] +Sales_Data[[#This Row],[ShippingCost]]</f>
        <v>41092.81</v>
      </c>
      <c r="Q4132" s="7">
        <f>Sales_Data[[#This Row],[Gross Revenue]]-Sales_Data[[#This Row],[TotalFinancialCost]]</f>
        <v>22907.190000000002</v>
      </c>
      <c r="R4132" s="7">
        <f>Sales_Data[[#This Row],[Actul Bill Amount]]-Sales_Data[[#This Row],[ShippingCost]]</f>
        <v>61707.19</v>
      </c>
      <c r="S4132">
        <v>1074</v>
      </c>
      <c r="T4132">
        <v>1092.81</v>
      </c>
      <c r="U4132" t="s">
        <v>17</v>
      </c>
      <c r="V4132">
        <v>2000</v>
      </c>
      <c r="W4132" t="s">
        <v>22</v>
      </c>
      <c r="X4132" t="str">
        <f t="shared" si="129"/>
        <v>Nagpur</v>
      </c>
    </row>
    <row r="4133" spans="1:24" x14ac:dyDescent="0.4">
      <c r="A4133">
        <v>104132</v>
      </c>
      <c r="B4133" s="5">
        <v>45660.446527777778</v>
      </c>
      <c r="C4133" s="3" t="str">
        <f>TEXT(Sales_Data[[#This Row],[OrderDate]],"mmmm")</f>
        <v>January</v>
      </c>
      <c r="D4133" s="3" t="str">
        <f t="shared" si="128"/>
        <v>2025</v>
      </c>
      <c r="E4133" t="s">
        <v>39</v>
      </c>
      <c r="F4133" t="s">
        <v>40</v>
      </c>
      <c r="G4133" t="s">
        <v>15</v>
      </c>
      <c r="H4133" t="s">
        <v>20</v>
      </c>
      <c r="I4133" t="s">
        <v>100</v>
      </c>
      <c r="J4133">
        <v>78</v>
      </c>
      <c r="K4133">
        <v>5500</v>
      </c>
      <c r="L4133" s="7">
        <f>Sales_Data[[#This Row],[OrderQuantity]] *Sales_Data[[#This Row],[UnitPrice]]</f>
        <v>429000</v>
      </c>
      <c r="M4133" s="7">
        <f>Sales_Data[[#This Row],[UnitPrice]]-Sales_Data[[#This Row],[UnitCost]]</f>
        <v>2000</v>
      </c>
      <c r="N4133" s="7">
        <f>Sales_Data[[#This Row],[Gross Revenue]]-Sales_Data[[#This Row],[Discount Amount ]]</f>
        <v>427000</v>
      </c>
      <c r="O4133" s="7">
        <f>Sales_Data[[#This Row],[OrderQuantity]] *Sales_Data[[#This Row],[UnitCost]]</f>
        <v>273000</v>
      </c>
      <c r="P4133" s="7">
        <f>Sales_Data[[#This Row],[ItemCost]] +Sales_Data[[#This Row],[ShippingCost]]</f>
        <v>273292.88</v>
      </c>
      <c r="Q4133" s="7">
        <f>Sales_Data[[#This Row],[Gross Revenue]]-Sales_Data[[#This Row],[TotalFinancialCost]]</f>
        <v>155707.12</v>
      </c>
      <c r="R4133" s="7">
        <f>Sales_Data[[#This Row],[Actul Bill Amount]]-Sales_Data[[#This Row],[ShippingCost]]</f>
        <v>426707.12</v>
      </c>
      <c r="S4133">
        <v>1115</v>
      </c>
      <c r="T4133">
        <v>292.88</v>
      </c>
      <c r="U4133" t="s">
        <v>41</v>
      </c>
      <c r="V4133">
        <v>3500</v>
      </c>
      <c r="W4133" t="s">
        <v>22</v>
      </c>
      <c r="X4133" t="str">
        <f t="shared" si="129"/>
        <v>Nagpur</v>
      </c>
    </row>
    <row r="4134" spans="1:24" x14ac:dyDescent="0.4">
      <c r="A4134">
        <v>104133</v>
      </c>
      <c r="B4134" s="5">
        <v>45836.839583333334</v>
      </c>
      <c r="C4134" s="3" t="str">
        <f>TEXT(Sales_Data[[#This Row],[OrderDate]],"mmmm")</f>
        <v>June</v>
      </c>
      <c r="D4134" s="3" t="str">
        <f t="shared" si="128"/>
        <v>2025</v>
      </c>
      <c r="E4134" t="s">
        <v>42</v>
      </c>
      <c r="F4134" t="s">
        <v>55</v>
      </c>
      <c r="G4134" t="s">
        <v>31</v>
      </c>
      <c r="H4134" t="s">
        <v>32</v>
      </c>
      <c r="I4134" t="s">
        <v>100</v>
      </c>
      <c r="J4134">
        <v>39</v>
      </c>
      <c r="K4134">
        <v>600</v>
      </c>
      <c r="L4134" s="7">
        <f>Sales_Data[[#This Row],[OrderQuantity]] *Sales_Data[[#This Row],[UnitPrice]]</f>
        <v>23400</v>
      </c>
      <c r="M4134" s="7">
        <f>Sales_Data[[#This Row],[UnitPrice]]-Sales_Data[[#This Row],[UnitCost]]</f>
        <v>250</v>
      </c>
      <c r="N4134" s="7">
        <f>Sales_Data[[#This Row],[Gross Revenue]]-Sales_Data[[#This Row],[Discount Amount ]]</f>
        <v>23150</v>
      </c>
      <c r="O4134" s="7">
        <f>Sales_Data[[#This Row],[OrderQuantity]] *Sales_Data[[#This Row],[UnitCost]]</f>
        <v>13650</v>
      </c>
      <c r="P4134" s="7">
        <f>Sales_Data[[#This Row],[ItemCost]] +Sales_Data[[#This Row],[ShippingCost]]</f>
        <v>14297.06</v>
      </c>
      <c r="Q4134" s="7">
        <f>Sales_Data[[#This Row],[Gross Revenue]]-Sales_Data[[#This Row],[TotalFinancialCost]]</f>
        <v>9102.94</v>
      </c>
      <c r="R4134" s="7">
        <f>Sales_Data[[#This Row],[Actul Bill Amount]]-Sales_Data[[#This Row],[ShippingCost]]</f>
        <v>22502.94</v>
      </c>
      <c r="S4134">
        <v>558</v>
      </c>
      <c r="T4134">
        <v>647.05999999999995</v>
      </c>
      <c r="U4134" t="s">
        <v>57</v>
      </c>
      <c r="V4134">
        <v>350</v>
      </c>
      <c r="W4134" t="s">
        <v>33</v>
      </c>
      <c r="X4134" t="str">
        <f t="shared" si="129"/>
        <v>Delhi</v>
      </c>
    </row>
    <row r="4135" spans="1:24" x14ac:dyDescent="0.4">
      <c r="A4135">
        <v>104134</v>
      </c>
      <c r="B4135" s="5">
        <v>45999.85</v>
      </c>
      <c r="C4135" s="3" t="str">
        <f>TEXT(Sales_Data[[#This Row],[OrderDate]],"mmmm")</f>
        <v>December</v>
      </c>
      <c r="D4135" s="3" t="str">
        <f t="shared" si="128"/>
        <v>2025</v>
      </c>
      <c r="E4135" t="s">
        <v>34</v>
      </c>
      <c r="F4135" t="s">
        <v>43</v>
      </c>
      <c r="G4135" t="s">
        <v>29</v>
      </c>
      <c r="H4135" t="s">
        <v>37</v>
      </c>
      <c r="I4135" t="s">
        <v>100</v>
      </c>
      <c r="J4135">
        <v>69</v>
      </c>
      <c r="K4135">
        <v>2800</v>
      </c>
      <c r="L4135" s="7">
        <f>Sales_Data[[#This Row],[OrderQuantity]] *Sales_Data[[#This Row],[UnitPrice]]</f>
        <v>193200</v>
      </c>
      <c r="M4135" s="7">
        <f>Sales_Data[[#This Row],[UnitPrice]]-Sales_Data[[#This Row],[UnitCost]]</f>
        <v>1300</v>
      </c>
      <c r="N4135" s="7">
        <f>Sales_Data[[#This Row],[Gross Revenue]]-Sales_Data[[#This Row],[Discount Amount ]]</f>
        <v>191900</v>
      </c>
      <c r="O4135" s="7">
        <f>Sales_Data[[#This Row],[OrderQuantity]] *Sales_Data[[#This Row],[UnitCost]]</f>
        <v>103500</v>
      </c>
      <c r="P4135" s="7">
        <f>Sales_Data[[#This Row],[ItemCost]] +Sales_Data[[#This Row],[ShippingCost]]</f>
        <v>103995.35</v>
      </c>
      <c r="Q4135" s="7">
        <f>Sales_Data[[#This Row],[Gross Revenue]]-Sales_Data[[#This Row],[TotalFinancialCost]]</f>
        <v>89204.65</v>
      </c>
      <c r="R4135" s="7">
        <f>Sales_Data[[#This Row],[Actul Bill Amount]]-Sales_Data[[#This Row],[ShippingCost]]</f>
        <v>191404.65</v>
      </c>
      <c r="S4135">
        <v>508</v>
      </c>
      <c r="T4135">
        <v>495.35</v>
      </c>
      <c r="U4135" t="s">
        <v>61</v>
      </c>
      <c r="V4135">
        <v>1500</v>
      </c>
      <c r="W4135" t="s">
        <v>38</v>
      </c>
      <c r="X4135" t="str">
        <f t="shared" si="129"/>
        <v>Kolkata</v>
      </c>
    </row>
    <row r="4136" spans="1:24" x14ac:dyDescent="0.4">
      <c r="A4136">
        <v>104135</v>
      </c>
      <c r="B4136" s="5">
        <v>45960.727083333331</v>
      </c>
      <c r="C4136" s="3" t="str">
        <f>TEXT(Sales_Data[[#This Row],[OrderDate]],"mmmm")</f>
        <v>October</v>
      </c>
      <c r="D4136" s="3" t="str">
        <f t="shared" si="128"/>
        <v>2025</v>
      </c>
      <c r="E4136" t="s">
        <v>13</v>
      </c>
      <c r="F4136" t="s">
        <v>24</v>
      </c>
      <c r="G4136" t="s">
        <v>31</v>
      </c>
      <c r="H4136" t="s">
        <v>37</v>
      </c>
      <c r="I4136" t="s">
        <v>100</v>
      </c>
      <c r="J4136">
        <v>29</v>
      </c>
      <c r="K4136">
        <v>3500</v>
      </c>
      <c r="L4136" s="7">
        <f>Sales_Data[[#This Row],[OrderQuantity]] *Sales_Data[[#This Row],[UnitPrice]]</f>
        <v>101500</v>
      </c>
      <c r="M4136" s="7">
        <f>Sales_Data[[#This Row],[UnitPrice]]-Sales_Data[[#This Row],[UnitCost]]</f>
        <v>1300</v>
      </c>
      <c r="N4136" s="7">
        <f>Sales_Data[[#This Row],[Gross Revenue]]-Sales_Data[[#This Row],[Discount Amount ]]</f>
        <v>100200</v>
      </c>
      <c r="O4136" s="7">
        <f>Sales_Data[[#This Row],[OrderQuantity]] *Sales_Data[[#This Row],[UnitCost]]</f>
        <v>63800</v>
      </c>
      <c r="P4136" s="7">
        <f>Sales_Data[[#This Row],[ItemCost]] +Sales_Data[[#This Row],[ShippingCost]]</f>
        <v>64320.959999999999</v>
      </c>
      <c r="Q4136" s="7">
        <f>Sales_Data[[#This Row],[Gross Revenue]]-Sales_Data[[#This Row],[TotalFinancialCost]]</f>
        <v>37179.040000000001</v>
      </c>
      <c r="R4136" s="7">
        <f>Sales_Data[[#This Row],[Actul Bill Amount]]-Sales_Data[[#This Row],[ShippingCost]]</f>
        <v>99679.039999999994</v>
      </c>
      <c r="S4136">
        <v>1085</v>
      </c>
      <c r="T4136">
        <v>520.96</v>
      </c>
      <c r="U4136" t="s">
        <v>59</v>
      </c>
      <c r="V4136">
        <v>2200</v>
      </c>
      <c r="W4136" t="s">
        <v>38</v>
      </c>
      <c r="X4136" t="str">
        <f t="shared" si="129"/>
        <v>Kolkata</v>
      </c>
    </row>
    <row r="4137" spans="1:24" x14ac:dyDescent="0.4">
      <c r="A4137">
        <v>104136</v>
      </c>
      <c r="B4137" s="5">
        <v>45989.957638888889</v>
      </c>
      <c r="C4137" s="3" t="str">
        <f>TEXT(Sales_Data[[#This Row],[OrderDate]],"mmmm")</f>
        <v>November</v>
      </c>
      <c r="D4137" s="3" t="str">
        <f t="shared" si="128"/>
        <v>2025</v>
      </c>
      <c r="E4137" t="s">
        <v>19</v>
      </c>
      <c r="F4137" t="s">
        <v>55</v>
      </c>
      <c r="G4137" t="s">
        <v>15</v>
      </c>
      <c r="H4137" t="s">
        <v>32</v>
      </c>
      <c r="I4137" t="s">
        <v>100</v>
      </c>
      <c r="J4137">
        <v>78</v>
      </c>
      <c r="K4137">
        <v>1200</v>
      </c>
      <c r="L4137" s="7">
        <f>Sales_Data[[#This Row],[OrderQuantity]] *Sales_Data[[#This Row],[UnitPrice]]</f>
        <v>93600</v>
      </c>
      <c r="M4137" s="7">
        <f>Sales_Data[[#This Row],[UnitPrice]]-Sales_Data[[#This Row],[UnitCost]]</f>
        <v>400</v>
      </c>
      <c r="N4137" s="7">
        <f>Sales_Data[[#This Row],[Gross Revenue]]-Sales_Data[[#This Row],[Discount Amount ]]</f>
        <v>93200</v>
      </c>
      <c r="O4137" s="7">
        <f>Sales_Data[[#This Row],[OrderQuantity]] *Sales_Data[[#This Row],[UnitCost]]</f>
        <v>62400</v>
      </c>
      <c r="P4137" s="7">
        <f>Sales_Data[[#This Row],[ItemCost]] +Sales_Data[[#This Row],[ShippingCost]]</f>
        <v>62819.53</v>
      </c>
      <c r="Q4137" s="7">
        <f>Sales_Data[[#This Row],[Gross Revenue]]-Sales_Data[[#This Row],[TotalFinancialCost]]</f>
        <v>30780.47</v>
      </c>
      <c r="R4137" s="7">
        <f>Sales_Data[[#This Row],[Actul Bill Amount]]-Sales_Data[[#This Row],[ShippingCost]]</f>
        <v>92780.47</v>
      </c>
      <c r="S4137">
        <v>429</v>
      </c>
      <c r="T4137">
        <v>419.53</v>
      </c>
      <c r="U4137" t="s">
        <v>58</v>
      </c>
      <c r="V4137">
        <v>800</v>
      </c>
      <c r="W4137" t="s">
        <v>33</v>
      </c>
      <c r="X4137" t="str">
        <f t="shared" si="129"/>
        <v>Delhi</v>
      </c>
    </row>
    <row r="4138" spans="1:24" x14ac:dyDescent="0.4">
      <c r="A4138">
        <v>104137</v>
      </c>
      <c r="B4138" s="5">
        <v>45695.503472222219</v>
      </c>
      <c r="C4138" s="3" t="str">
        <f>TEXT(Sales_Data[[#This Row],[OrderDate]],"mmmm")</f>
        <v>February</v>
      </c>
      <c r="D4138" s="3" t="str">
        <f t="shared" si="128"/>
        <v>2025</v>
      </c>
      <c r="E4138" t="s">
        <v>48</v>
      </c>
      <c r="F4138" t="s">
        <v>14</v>
      </c>
      <c r="G4138" t="s">
        <v>31</v>
      </c>
      <c r="H4138" t="s">
        <v>20</v>
      </c>
      <c r="I4138" t="s">
        <v>100</v>
      </c>
      <c r="J4138">
        <v>78</v>
      </c>
      <c r="K4138">
        <v>3200</v>
      </c>
      <c r="L4138" s="7">
        <f>Sales_Data[[#This Row],[OrderQuantity]] *Sales_Data[[#This Row],[UnitPrice]]</f>
        <v>249600</v>
      </c>
      <c r="M4138" s="7">
        <f>Sales_Data[[#This Row],[UnitPrice]]-Sales_Data[[#This Row],[UnitCost]]</f>
        <v>1200</v>
      </c>
      <c r="N4138" s="7">
        <f>Sales_Data[[#This Row],[Gross Revenue]]-Sales_Data[[#This Row],[Discount Amount ]]</f>
        <v>248400</v>
      </c>
      <c r="O4138" s="7">
        <f>Sales_Data[[#This Row],[OrderQuantity]] *Sales_Data[[#This Row],[UnitCost]]</f>
        <v>156000</v>
      </c>
      <c r="P4138" s="7">
        <f>Sales_Data[[#This Row],[ItemCost]] +Sales_Data[[#This Row],[ShippingCost]]</f>
        <v>156771.49</v>
      </c>
      <c r="Q4138" s="7">
        <f>Sales_Data[[#This Row],[Gross Revenue]]-Sales_Data[[#This Row],[TotalFinancialCost]]</f>
        <v>92828.510000000009</v>
      </c>
      <c r="R4138" s="7">
        <f>Sales_Data[[#This Row],[Actul Bill Amount]]-Sales_Data[[#This Row],[ShippingCost]]</f>
        <v>247628.51</v>
      </c>
      <c r="S4138">
        <v>795</v>
      </c>
      <c r="T4138">
        <v>771.49</v>
      </c>
      <c r="U4138" t="s">
        <v>17</v>
      </c>
      <c r="V4138">
        <v>2000</v>
      </c>
      <c r="W4138" t="s">
        <v>22</v>
      </c>
      <c r="X4138" t="str">
        <f t="shared" si="129"/>
        <v>Nagpur</v>
      </c>
    </row>
    <row r="4139" spans="1:24" x14ac:dyDescent="0.4">
      <c r="A4139">
        <v>104138</v>
      </c>
      <c r="B4139" s="5">
        <v>45896.706944444442</v>
      </c>
      <c r="C4139" s="3" t="str">
        <f>TEXT(Sales_Data[[#This Row],[OrderDate]],"mmmm")</f>
        <v>August</v>
      </c>
      <c r="D4139" s="3" t="str">
        <f t="shared" si="128"/>
        <v>2025</v>
      </c>
      <c r="E4139" t="s">
        <v>23</v>
      </c>
      <c r="F4139" t="s">
        <v>14</v>
      </c>
      <c r="G4139" t="s">
        <v>15</v>
      </c>
      <c r="H4139" t="s">
        <v>20</v>
      </c>
      <c r="I4139" t="s">
        <v>100</v>
      </c>
      <c r="J4139">
        <v>4</v>
      </c>
      <c r="K4139">
        <v>3200</v>
      </c>
      <c r="L4139" s="7">
        <f>Sales_Data[[#This Row],[OrderQuantity]] *Sales_Data[[#This Row],[UnitPrice]]</f>
        <v>12800</v>
      </c>
      <c r="M4139" s="7">
        <f>Sales_Data[[#This Row],[UnitPrice]]-Sales_Data[[#This Row],[UnitCost]]</f>
        <v>1200</v>
      </c>
      <c r="N4139" s="7">
        <f>Sales_Data[[#This Row],[Gross Revenue]]-Sales_Data[[#This Row],[Discount Amount ]]</f>
        <v>11600</v>
      </c>
      <c r="O4139" s="7">
        <f>Sales_Data[[#This Row],[OrderQuantity]] *Sales_Data[[#This Row],[UnitCost]]</f>
        <v>8000</v>
      </c>
      <c r="P4139" s="7">
        <f>Sales_Data[[#This Row],[ItemCost]] +Sales_Data[[#This Row],[ShippingCost]]</f>
        <v>8560.36</v>
      </c>
      <c r="Q4139" s="7">
        <f>Sales_Data[[#This Row],[Gross Revenue]]-Sales_Data[[#This Row],[TotalFinancialCost]]</f>
        <v>4239.6399999999994</v>
      </c>
      <c r="R4139" s="7">
        <f>Sales_Data[[#This Row],[Actul Bill Amount]]-Sales_Data[[#This Row],[ShippingCost]]</f>
        <v>11039.64</v>
      </c>
      <c r="S4139">
        <v>744</v>
      </c>
      <c r="T4139">
        <v>560.36</v>
      </c>
      <c r="U4139" t="s">
        <v>17</v>
      </c>
      <c r="V4139">
        <v>2000</v>
      </c>
      <c r="W4139" t="s">
        <v>22</v>
      </c>
      <c r="X4139" t="str">
        <f t="shared" si="129"/>
        <v>Nagpur</v>
      </c>
    </row>
    <row r="4140" spans="1:24" x14ac:dyDescent="0.4">
      <c r="A4140">
        <v>104139</v>
      </c>
      <c r="B4140" s="5">
        <v>45826.029166666667</v>
      </c>
      <c r="C4140" s="3" t="str">
        <f>TEXT(Sales_Data[[#This Row],[OrderDate]],"mmmm")</f>
        <v>June</v>
      </c>
      <c r="D4140" s="3" t="str">
        <f t="shared" si="128"/>
        <v>2025</v>
      </c>
      <c r="E4140" t="s">
        <v>19</v>
      </c>
      <c r="F4140" t="s">
        <v>43</v>
      </c>
      <c r="G4140" t="s">
        <v>29</v>
      </c>
      <c r="H4140" t="s">
        <v>37</v>
      </c>
      <c r="I4140" t="s">
        <v>100</v>
      </c>
      <c r="J4140">
        <v>68</v>
      </c>
      <c r="K4140">
        <v>2800</v>
      </c>
      <c r="L4140" s="7">
        <f>Sales_Data[[#This Row],[OrderQuantity]] *Sales_Data[[#This Row],[UnitPrice]]</f>
        <v>190400</v>
      </c>
      <c r="M4140" s="7">
        <f>Sales_Data[[#This Row],[UnitPrice]]-Sales_Data[[#This Row],[UnitCost]]</f>
        <v>1300</v>
      </c>
      <c r="N4140" s="7">
        <f>Sales_Data[[#This Row],[Gross Revenue]]-Sales_Data[[#This Row],[Discount Amount ]]</f>
        <v>189100</v>
      </c>
      <c r="O4140" s="7">
        <f>Sales_Data[[#This Row],[OrderQuantity]] *Sales_Data[[#This Row],[UnitCost]]</f>
        <v>102000</v>
      </c>
      <c r="P4140" s="7">
        <f>Sales_Data[[#This Row],[ItemCost]] +Sales_Data[[#This Row],[ShippingCost]]</f>
        <v>102501.89</v>
      </c>
      <c r="Q4140" s="7">
        <f>Sales_Data[[#This Row],[Gross Revenue]]-Sales_Data[[#This Row],[TotalFinancialCost]]</f>
        <v>87898.11</v>
      </c>
      <c r="R4140" s="7">
        <f>Sales_Data[[#This Row],[Actul Bill Amount]]-Sales_Data[[#This Row],[ShippingCost]]</f>
        <v>188598.11</v>
      </c>
      <c r="S4140">
        <v>628</v>
      </c>
      <c r="T4140">
        <v>501.89</v>
      </c>
      <c r="U4140" t="s">
        <v>61</v>
      </c>
      <c r="V4140">
        <v>1500</v>
      </c>
      <c r="W4140" t="s">
        <v>38</v>
      </c>
      <c r="X4140" t="str">
        <f t="shared" si="129"/>
        <v>Kolkata</v>
      </c>
    </row>
    <row r="4141" spans="1:24" x14ac:dyDescent="0.4">
      <c r="A4141">
        <v>104140</v>
      </c>
      <c r="B4141" s="5">
        <v>46000.401388888888</v>
      </c>
      <c r="C4141" s="3" t="str">
        <f>TEXT(Sales_Data[[#This Row],[OrderDate]],"mmmm")</f>
        <v>December</v>
      </c>
      <c r="D4141" s="3" t="str">
        <f t="shared" si="128"/>
        <v>2025</v>
      </c>
      <c r="E4141" t="s">
        <v>42</v>
      </c>
      <c r="F4141" t="s">
        <v>40</v>
      </c>
      <c r="G4141" t="s">
        <v>31</v>
      </c>
      <c r="H4141" t="s">
        <v>20</v>
      </c>
      <c r="I4141" t="s">
        <v>100</v>
      </c>
      <c r="J4141">
        <v>48</v>
      </c>
      <c r="K4141">
        <v>5500</v>
      </c>
      <c r="L4141" s="7">
        <f>Sales_Data[[#This Row],[OrderQuantity]] *Sales_Data[[#This Row],[UnitPrice]]</f>
        <v>264000</v>
      </c>
      <c r="M4141" s="7">
        <f>Sales_Data[[#This Row],[UnitPrice]]-Sales_Data[[#This Row],[UnitCost]]</f>
        <v>2000</v>
      </c>
      <c r="N4141" s="7">
        <f>Sales_Data[[#This Row],[Gross Revenue]]-Sales_Data[[#This Row],[Discount Amount ]]</f>
        <v>262000</v>
      </c>
      <c r="O4141" s="7">
        <f>Sales_Data[[#This Row],[OrderQuantity]] *Sales_Data[[#This Row],[UnitCost]]</f>
        <v>168000</v>
      </c>
      <c r="P4141" s="7">
        <f>Sales_Data[[#This Row],[ItemCost]] +Sales_Data[[#This Row],[ShippingCost]]</f>
        <v>168408.87</v>
      </c>
      <c r="Q4141" s="7">
        <f>Sales_Data[[#This Row],[Gross Revenue]]-Sales_Data[[#This Row],[TotalFinancialCost]]</f>
        <v>95591.13</v>
      </c>
      <c r="R4141" s="7">
        <f>Sales_Data[[#This Row],[Actul Bill Amount]]-Sales_Data[[#This Row],[ShippingCost]]</f>
        <v>261591.13</v>
      </c>
      <c r="S4141">
        <v>665</v>
      </c>
      <c r="T4141">
        <v>408.87</v>
      </c>
      <c r="U4141" t="s">
        <v>41</v>
      </c>
      <c r="V4141">
        <v>3500</v>
      </c>
      <c r="W4141" t="s">
        <v>22</v>
      </c>
      <c r="X4141" t="str">
        <f t="shared" si="129"/>
        <v>Nagpur</v>
      </c>
    </row>
    <row r="4142" spans="1:24" x14ac:dyDescent="0.4">
      <c r="A4142">
        <v>104141</v>
      </c>
      <c r="B4142" s="5">
        <v>45971.03402777778</v>
      </c>
      <c r="C4142" s="3" t="str">
        <f>TEXT(Sales_Data[[#This Row],[OrderDate]],"mmmm")</f>
        <v>November</v>
      </c>
      <c r="D4142" s="3" t="str">
        <f t="shared" si="128"/>
        <v>2025</v>
      </c>
      <c r="E4142" t="s">
        <v>19</v>
      </c>
      <c r="F4142" t="s">
        <v>28</v>
      </c>
      <c r="G4142" t="s">
        <v>15</v>
      </c>
      <c r="H4142" t="s">
        <v>16</v>
      </c>
      <c r="I4142" t="s">
        <v>100</v>
      </c>
      <c r="J4142">
        <v>26</v>
      </c>
      <c r="K4142">
        <v>450</v>
      </c>
      <c r="L4142" s="7">
        <f>Sales_Data[[#This Row],[OrderQuantity]] *Sales_Data[[#This Row],[UnitPrice]]</f>
        <v>11700</v>
      </c>
      <c r="M4142" s="7">
        <f>Sales_Data[[#This Row],[UnitPrice]]-Sales_Data[[#This Row],[UnitCost]]</f>
        <v>250</v>
      </c>
      <c r="N4142" s="7">
        <f>Sales_Data[[#This Row],[Gross Revenue]]-Sales_Data[[#This Row],[Discount Amount ]]</f>
        <v>11450</v>
      </c>
      <c r="O4142" s="7">
        <f>Sales_Data[[#This Row],[OrderQuantity]] *Sales_Data[[#This Row],[UnitCost]]</f>
        <v>5200</v>
      </c>
      <c r="P4142" s="7">
        <f>Sales_Data[[#This Row],[ItemCost]] +Sales_Data[[#This Row],[ShippingCost]]</f>
        <v>5895.46</v>
      </c>
      <c r="Q4142" s="7">
        <f>Sales_Data[[#This Row],[Gross Revenue]]-Sales_Data[[#This Row],[TotalFinancialCost]]</f>
        <v>5804.54</v>
      </c>
      <c r="R4142" s="7">
        <f>Sales_Data[[#This Row],[Actul Bill Amount]]-Sales_Data[[#This Row],[ShippingCost]]</f>
        <v>10754.54</v>
      </c>
      <c r="S4142">
        <v>313</v>
      </c>
      <c r="T4142">
        <v>695.46</v>
      </c>
      <c r="U4142" t="s">
        <v>30</v>
      </c>
      <c r="V4142">
        <v>200</v>
      </c>
      <c r="W4142" t="s">
        <v>18</v>
      </c>
      <c r="X4142" t="str">
        <f t="shared" si="129"/>
        <v>Bengaluru</v>
      </c>
    </row>
    <row r="4143" spans="1:24" x14ac:dyDescent="0.4">
      <c r="A4143">
        <v>104142</v>
      </c>
      <c r="B4143" s="5">
        <v>45963.450694444444</v>
      </c>
      <c r="C4143" s="3" t="str">
        <f>TEXT(Sales_Data[[#This Row],[OrderDate]],"mmmm")</f>
        <v>November</v>
      </c>
      <c r="D4143" s="3" t="str">
        <f t="shared" si="128"/>
        <v>2025</v>
      </c>
      <c r="E4143" t="s">
        <v>13</v>
      </c>
      <c r="F4143" t="s">
        <v>35</v>
      </c>
      <c r="G4143" t="s">
        <v>29</v>
      </c>
      <c r="H4143" t="s">
        <v>32</v>
      </c>
      <c r="I4143" t="s">
        <v>100</v>
      </c>
      <c r="J4143">
        <v>34</v>
      </c>
      <c r="K4143">
        <v>12000</v>
      </c>
      <c r="L4143" s="7">
        <f>Sales_Data[[#This Row],[OrderQuantity]] *Sales_Data[[#This Row],[UnitPrice]]</f>
        <v>408000</v>
      </c>
      <c r="M4143" s="7">
        <f>Sales_Data[[#This Row],[UnitPrice]]-Sales_Data[[#This Row],[UnitCost]]</f>
        <v>4000</v>
      </c>
      <c r="N4143" s="7">
        <f>Sales_Data[[#This Row],[Gross Revenue]]-Sales_Data[[#This Row],[Discount Amount ]]</f>
        <v>404000</v>
      </c>
      <c r="O4143" s="7">
        <f>Sales_Data[[#This Row],[OrderQuantity]] *Sales_Data[[#This Row],[UnitCost]]</f>
        <v>272000</v>
      </c>
      <c r="P4143" s="7">
        <f>Sales_Data[[#This Row],[ItemCost]] +Sales_Data[[#This Row],[ShippingCost]]</f>
        <v>272142.58</v>
      </c>
      <c r="Q4143" s="7">
        <f>Sales_Data[[#This Row],[Gross Revenue]]-Sales_Data[[#This Row],[TotalFinancialCost]]</f>
        <v>135857.41999999998</v>
      </c>
      <c r="R4143" s="7">
        <f>Sales_Data[[#This Row],[Actul Bill Amount]]-Sales_Data[[#This Row],[ShippingCost]]</f>
        <v>403857.42</v>
      </c>
      <c r="S4143">
        <v>981</v>
      </c>
      <c r="T4143">
        <v>142.58000000000001</v>
      </c>
      <c r="U4143" t="s">
        <v>36</v>
      </c>
      <c r="V4143">
        <v>8000</v>
      </c>
      <c r="W4143" t="s">
        <v>33</v>
      </c>
      <c r="X4143" t="str">
        <f t="shared" si="129"/>
        <v>Delhi</v>
      </c>
    </row>
    <row r="4144" spans="1:24" x14ac:dyDescent="0.4">
      <c r="A4144">
        <v>104143</v>
      </c>
      <c r="B4144" s="5">
        <v>45687.933333333334</v>
      </c>
      <c r="C4144" s="3" t="str">
        <f>TEXT(Sales_Data[[#This Row],[OrderDate]],"mmmm")</f>
        <v>January</v>
      </c>
      <c r="D4144" s="3" t="str">
        <f t="shared" si="128"/>
        <v>2025</v>
      </c>
      <c r="E4144" t="s">
        <v>13</v>
      </c>
      <c r="F4144" t="s">
        <v>24</v>
      </c>
      <c r="G4144" t="s">
        <v>15</v>
      </c>
      <c r="H4144" t="s">
        <v>20</v>
      </c>
      <c r="I4144" t="s">
        <v>100</v>
      </c>
      <c r="J4144">
        <v>8</v>
      </c>
      <c r="K4144">
        <v>3500</v>
      </c>
      <c r="L4144" s="7">
        <f>Sales_Data[[#This Row],[OrderQuantity]] *Sales_Data[[#This Row],[UnitPrice]]</f>
        <v>28000</v>
      </c>
      <c r="M4144" s="7">
        <f>Sales_Data[[#This Row],[UnitPrice]]-Sales_Data[[#This Row],[UnitCost]]</f>
        <v>1300</v>
      </c>
      <c r="N4144" s="7">
        <f>Sales_Data[[#This Row],[Gross Revenue]]-Sales_Data[[#This Row],[Discount Amount ]]</f>
        <v>26700</v>
      </c>
      <c r="O4144" s="7">
        <f>Sales_Data[[#This Row],[OrderQuantity]] *Sales_Data[[#This Row],[UnitCost]]</f>
        <v>17600</v>
      </c>
      <c r="P4144" s="7">
        <f>Sales_Data[[#This Row],[ItemCost]] +Sales_Data[[#This Row],[ShippingCost]]</f>
        <v>18450.8</v>
      </c>
      <c r="Q4144" s="7">
        <f>Sales_Data[[#This Row],[Gross Revenue]]-Sales_Data[[#This Row],[TotalFinancialCost]]</f>
        <v>9549.2000000000007</v>
      </c>
      <c r="R4144" s="7">
        <f>Sales_Data[[#This Row],[Actul Bill Amount]]-Sales_Data[[#This Row],[ShippingCost]]</f>
        <v>25849.200000000001</v>
      </c>
      <c r="S4144">
        <v>866</v>
      </c>
      <c r="T4144">
        <v>850.8</v>
      </c>
      <c r="U4144" t="s">
        <v>59</v>
      </c>
      <c r="V4144">
        <v>2200</v>
      </c>
      <c r="W4144" t="s">
        <v>22</v>
      </c>
      <c r="X4144" t="str">
        <f t="shared" si="129"/>
        <v>Nagpur</v>
      </c>
    </row>
    <row r="4145" spans="1:24" x14ac:dyDescent="0.4">
      <c r="A4145">
        <v>104144</v>
      </c>
      <c r="B4145" s="5">
        <v>45847.574999999997</v>
      </c>
      <c r="C4145" s="3" t="str">
        <f>TEXT(Sales_Data[[#This Row],[OrderDate]],"mmmm")</f>
        <v>July</v>
      </c>
      <c r="D4145" s="3" t="str">
        <f t="shared" si="128"/>
        <v>2025</v>
      </c>
      <c r="E4145" t="s">
        <v>42</v>
      </c>
      <c r="F4145" t="s">
        <v>28</v>
      </c>
      <c r="G4145" t="s">
        <v>29</v>
      </c>
      <c r="H4145" t="s">
        <v>25</v>
      </c>
      <c r="I4145" t="s">
        <v>100</v>
      </c>
      <c r="J4145">
        <v>41</v>
      </c>
      <c r="K4145">
        <v>2500</v>
      </c>
      <c r="L4145" s="7">
        <f>Sales_Data[[#This Row],[OrderQuantity]] *Sales_Data[[#This Row],[UnitPrice]]</f>
        <v>102500</v>
      </c>
      <c r="M4145" s="7">
        <f>Sales_Data[[#This Row],[UnitPrice]]-Sales_Data[[#This Row],[UnitCost]]</f>
        <v>1000</v>
      </c>
      <c r="N4145" s="7">
        <f>Sales_Data[[#This Row],[Gross Revenue]]-Sales_Data[[#This Row],[Discount Amount ]]</f>
        <v>101500</v>
      </c>
      <c r="O4145" s="7">
        <f>Sales_Data[[#This Row],[OrderQuantity]] *Sales_Data[[#This Row],[UnitCost]]</f>
        <v>61500</v>
      </c>
      <c r="P4145" s="7">
        <f>Sales_Data[[#This Row],[ItemCost]] +Sales_Data[[#This Row],[ShippingCost]]</f>
        <v>62284</v>
      </c>
      <c r="Q4145" s="7">
        <f>Sales_Data[[#This Row],[Gross Revenue]]-Sales_Data[[#This Row],[TotalFinancialCost]]</f>
        <v>40216</v>
      </c>
      <c r="R4145" s="7">
        <f>Sales_Data[[#This Row],[Actul Bill Amount]]-Sales_Data[[#This Row],[ShippingCost]]</f>
        <v>100716</v>
      </c>
      <c r="S4145">
        <v>359</v>
      </c>
      <c r="T4145">
        <v>784</v>
      </c>
      <c r="U4145" t="s">
        <v>54</v>
      </c>
      <c r="V4145">
        <v>1500</v>
      </c>
      <c r="W4145" t="s">
        <v>27</v>
      </c>
      <c r="X4145" t="str">
        <f t="shared" si="129"/>
        <v>Mumbai</v>
      </c>
    </row>
    <row r="4146" spans="1:24" x14ac:dyDescent="0.4">
      <c r="A4146">
        <v>104145</v>
      </c>
      <c r="B4146" s="5">
        <v>46014.804861111108</v>
      </c>
      <c r="C4146" s="3" t="str">
        <f>TEXT(Sales_Data[[#This Row],[OrderDate]],"mmmm")</f>
        <v>December</v>
      </c>
      <c r="D4146" s="3" t="str">
        <f t="shared" si="128"/>
        <v>2025</v>
      </c>
      <c r="E4146" t="s">
        <v>45</v>
      </c>
      <c r="F4146" t="s">
        <v>46</v>
      </c>
      <c r="G4146" t="s">
        <v>29</v>
      </c>
      <c r="H4146" t="s">
        <v>25</v>
      </c>
      <c r="I4146" t="s">
        <v>100</v>
      </c>
      <c r="J4146">
        <v>34</v>
      </c>
      <c r="K4146">
        <v>4500</v>
      </c>
      <c r="L4146" s="7">
        <f>Sales_Data[[#This Row],[OrderQuantity]] *Sales_Data[[#This Row],[UnitPrice]]</f>
        <v>153000</v>
      </c>
      <c r="M4146" s="7">
        <f>Sales_Data[[#This Row],[UnitPrice]]-Sales_Data[[#This Row],[UnitCost]]</f>
        <v>1700</v>
      </c>
      <c r="N4146" s="7">
        <f>Sales_Data[[#This Row],[Gross Revenue]]-Sales_Data[[#This Row],[Discount Amount ]]</f>
        <v>151300</v>
      </c>
      <c r="O4146" s="7">
        <f>Sales_Data[[#This Row],[OrderQuantity]] *Sales_Data[[#This Row],[UnitCost]]</f>
        <v>95200</v>
      </c>
      <c r="P4146" s="7">
        <f>Sales_Data[[#This Row],[ItemCost]] +Sales_Data[[#This Row],[ShippingCost]]</f>
        <v>97207.679999999993</v>
      </c>
      <c r="Q4146" s="7">
        <f>Sales_Data[[#This Row],[Gross Revenue]]-Sales_Data[[#This Row],[TotalFinancialCost]]</f>
        <v>55792.320000000007</v>
      </c>
      <c r="R4146" s="7">
        <f>Sales_Data[[#This Row],[Actul Bill Amount]]-Sales_Data[[#This Row],[ShippingCost]]</f>
        <v>149292.32</v>
      </c>
      <c r="S4146">
        <v>721</v>
      </c>
      <c r="T4146">
        <v>2007.68</v>
      </c>
      <c r="U4146" t="s">
        <v>47</v>
      </c>
      <c r="V4146">
        <v>2800</v>
      </c>
      <c r="W4146" t="s">
        <v>27</v>
      </c>
      <c r="X4146" t="str">
        <f t="shared" si="129"/>
        <v>Mumbai</v>
      </c>
    </row>
    <row r="4147" spans="1:24" x14ac:dyDescent="0.4">
      <c r="A4147">
        <v>104146</v>
      </c>
      <c r="B4147" s="5">
        <v>45682.152777777781</v>
      </c>
      <c r="C4147" s="3" t="str">
        <f>TEXT(Sales_Data[[#This Row],[OrderDate]],"mmmm")</f>
        <v>January</v>
      </c>
      <c r="D4147" s="3" t="str">
        <f t="shared" si="128"/>
        <v>2025</v>
      </c>
      <c r="E4147" t="s">
        <v>42</v>
      </c>
      <c r="F4147" t="s">
        <v>40</v>
      </c>
      <c r="G4147" t="s">
        <v>15</v>
      </c>
      <c r="H4147" t="s">
        <v>16</v>
      </c>
      <c r="I4147" t="s">
        <v>100</v>
      </c>
      <c r="J4147">
        <v>56</v>
      </c>
      <c r="K4147">
        <v>5500</v>
      </c>
      <c r="L4147" s="7">
        <f>Sales_Data[[#This Row],[OrderQuantity]] *Sales_Data[[#This Row],[UnitPrice]]</f>
        <v>308000</v>
      </c>
      <c r="M4147" s="7">
        <f>Sales_Data[[#This Row],[UnitPrice]]-Sales_Data[[#This Row],[UnitCost]]</f>
        <v>2000</v>
      </c>
      <c r="N4147" s="7">
        <f>Sales_Data[[#This Row],[Gross Revenue]]-Sales_Data[[#This Row],[Discount Amount ]]</f>
        <v>306000</v>
      </c>
      <c r="O4147" s="7">
        <f>Sales_Data[[#This Row],[OrderQuantity]] *Sales_Data[[#This Row],[UnitCost]]</f>
        <v>196000</v>
      </c>
      <c r="P4147" s="7">
        <f>Sales_Data[[#This Row],[ItemCost]] +Sales_Data[[#This Row],[ShippingCost]]</f>
        <v>196427.83</v>
      </c>
      <c r="Q4147" s="7">
        <f>Sales_Data[[#This Row],[Gross Revenue]]-Sales_Data[[#This Row],[TotalFinancialCost]]</f>
        <v>111572.17000000001</v>
      </c>
      <c r="R4147" s="7">
        <f>Sales_Data[[#This Row],[Actul Bill Amount]]-Sales_Data[[#This Row],[ShippingCost]]</f>
        <v>305572.17</v>
      </c>
      <c r="S4147">
        <v>466</v>
      </c>
      <c r="T4147">
        <v>427.83</v>
      </c>
      <c r="U4147" t="s">
        <v>41</v>
      </c>
      <c r="V4147">
        <v>3500</v>
      </c>
      <c r="W4147" t="s">
        <v>18</v>
      </c>
      <c r="X4147" t="str">
        <f t="shared" si="129"/>
        <v>Bengaluru</v>
      </c>
    </row>
    <row r="4148" spans="1:24" x14ac:dyDescent="0.4">
      <c r="A4148">
        <v>104147</v>
      </c>
      <c r="B4148" s="5">
        <v>45769.35833333333</v>
      </c>
      <c r="C4148" s="3" t="str">
        <f>TEXT(Sales_Data[[#This Row],[OrderDate]],"mmmm")</f>
        <v>April</v>
      </c>
      <c r="D4148" s="3" t="str">
        <f t="shared" si="128"/>
        <v>2025</v>
      </c>
      <c r="E4148" t="s">
        <v>13</v>
      </c>
      <c r="F4148" t="s">
        <v>28</v>
      </c>
      <c r="G4148" t="s">
        <v>29</v>
      </c>
      <c r="H4148" t="s">
        <v>25</v>
      </c>
      <c r="I4148" t="s">
        <v>100</v>
      </c>
      <c r="J4148">
        <v>58</v>
      </c>
      <c r="K4148">
        <v>450</v>
      </c>
      <c r="L4148" s="7">
        <f>Sales_Data[[#This Row],[OrderQuantity]] *Sales_Data[[#This Row],[UnitPrice]]</f>
        <v>26100</v>
      </c>
      <c r="M4148" s="7">
        <f>Sales_Data[[#This Row],[UnitPrice]]-Sales_Data[[#This Row],[UnitCost]]</f>
        <v>250</v>
      </c>
      <c r="N4148" s="7">
        <f>Sales_Data[[#This Row],[Gross Revenue]]-Sales_Data[[#This Row],[Discount Amount ]]</f>
        <v>25850</v>
      </c>
      <c r="O4148" s="7">
        <f>Sales_Data[[#This Row],[OrderQuantity]] *Sales_Data[[#This Row],[UnitCost]]</f>
        <v>11600</v>
      </c>
      <c r="P4148" s="7">
        <f>Sales_Data[[#This Row],[ItemCost]] +Sales_Data[[#This Row],[ShippingCost]]</f>
        <v>14185.4</v>
      </c>
      <c r="Q4148" s="7">
        <f>Sales_Data[[#This Row],[Gross Revenue]]-Sales_Data[[#This Row],[TotalFinancialCost]]</f>
        <v>11914.6</v>
      </c>
      <c r="R4148" s="7">
        <f>Sales_Data[[#This Row],[Actul Bill Amount]]-Sales_Data[[#This Row],[ShippingCost]]</f>
        <v>23264.6</v>
      </c>
      <c r="S4148">
        <v>885</v>
      </c>
      <c r="T4148">
        <v>2585.4</v>
      </c>
      <c r="U4148" t="s">
        <v>30</v>
      </c>
      <c r="V4148">
        <v>200</v>
      </c>
      <c r="W4148" t="s">
        <v>27</v>
      </c>
      <c r="X4148" t="str">
        <f t="shared" si="129"/>
        <v>Mumbai</v>
      </c>
    </row>
    <row r="4149" spans="1:24" x14ac:dyDescent="0.4">
      <c r="A4149">
        <v>104148</v>
      </c>
      <c r="B4149" s="5">
        <v>45863.82708333333</v>
      </c>
      <c r="C4149" s="3" t="str">
        <f>TEXT(Sales_Data[[#This Row],[OrderDate]],"mmmm")</f>
        <v>July</v>
      </c>
      <c r="D4149" s="3" t="str">
        <f t="shared" si="128"/>
        <v>2025</v>
      </c>
      <c r="E4149" t="s">
        <v>34</v>
      </c>
      <c r="F4149" t="s">
        <v>55</v>
      </c>
      <c r="G4149" t="s">
        <v>29</v>
      </c>
      <c r="H4149" t="s">
        <v>37</v>
      </c>
      <c r="I4149" t="s">
        <v>100</v>
      </c>
      <c r="J4149">
        <v>34</v>
      </c>
      <c r="K4149">
        <v>1200</v>
      </c>
      <c r="L4149" s="7">
        <f>Sales_Data[[#This Row],[OrderQuantity]] *Sales_Data[[#This Row],[UnitPrice]]</f>
        <v>40800</v>
      </c>
      <c r="M4149" s="7">
        <f>Sales_Data[[#This Row],[UnitPrice]]-Sales_Data[[#This Row],[UnitCost]]</f>
        <v>400</v>
      </c>
      <c r="N4149" s="7">
        <f>Sales_Data[[#This Row],[Gross Revenue]]-Sales_Data[[#This Row],[Discount Amount ]]</f>
        <v>40400</v>
      </c>
      <c r="O4149" s="7">
        <f>Sales_Data[[#This Row],[OrderQuantity]] *Sales_Data[[#This Row],[UnitCost]]</f>
        <v>27200</v>
      </c>
      <c r="P4149" s="7">
        <f>Sales_Data[[#This Row],[ItemCost]] +Sales_Data[[#This Row],[ShippingCost]]</f>
        <v>28016.14</v>
      </c>
      <c r="Q4149" s="7">
        <f>Sales_Data[[#This Row],[Gross Revenue]]-Sales_Data[[#This Row],[TotalFinancialCost]]</f>
        <v>12783.86</v>
      </c>
      <c r="R4149" s="7">
        <f>Sales_Data[[#This Row],[Actul Bill Amount]]-Sales_Data[[#This Row],[ShippingCost]]</f>
        <v>39583.86</v>
      </c>
      <c r="S4149">
        <v>690</v>
      </c>
      <c r="T4149">
        <v>816.14</v>
      </c>
      <c r="U4149" t="s">
        <v>58</v>
      </c>
      <c r="V4149">
        <v>800</v>
      </c>
      <c r="W4149" t="s">
        <v>38</v>
      </c>
      <c r="X4149" t="str">
        <f t="shared" si="129"/>
        <v>Kolkata</v>
      </c>
    </row>
    <row r="4150" spans="1:24" x14ac:dyDescent="0.4">
      <c r="A4150">
        <v>104149</v>
      </c>
      <c r="B4150" s="5">
        <v>45842.3125</v>
      </c>
      <c r="C4150" s="3" t="str">
        <f>TEXT(Sales_Data[[#This Row],[OrderDate]],"mmmm")</f>
        <v>July</v>
      </c>
      <c r="D4150" s="3" t="str">
        <f t="shared" si="128"/>
        <v>2025</v>
      </c>
      <c r="E4150" t="s">
        <v>13</v>
      </c>
      <c r="F4150" t="s">
        <v>55</v>
      </c>
      <c r="G4150" t="s">
        <v>15</v>
      </c>
      <c r="H4150" t="s">
        <v>20</v>
      </c>
      <c r="I4150" t="s">
        <v>100</v>
      </c>
      <c r="J4150">
        <v>54</v>
      </c>
      <c r="K4150">
        <v>850</v>
      </c>
      <c r="L4150" s="7">
        <f>Sales_Data[[#This Row],[OrderQuantity]] *Sales_Data[[#This Row],[UnitPrice]]</f>
        <v>45900</v>
      </c>
      <c r="M4150" s="7">
        <f>Sales_Data[[#This Row],[UnitPrice]]-Sales_Data[[#This Row],[UnitCost]]</f>
        <v>300</v>
      </c>
      <c r="N4150" s="7">
        <f>Sales_Data[[#This Row],[Gross Revenue]]-Sales_Data[[#This Row],[Discount Amount ]]</f>
        <v>45600</v>
      </c>
      <c r="O4150" s="7">
        <f>Sales_Data[[#This Row],[OrderQuantity]] *Sales_Data[[#This Row],[UnitCost]]</f>
        <v>29700</v>
      </c>
      <c r="P4150" s="7">
        <f>Sales_Data[[#This Row],[ItemCost]] +Sales_Data[[#This Row],[ShippingCost]]</f>
        <v>30676.74</v>
      </c>
      <c r="Q4150" s="7">
        <f>Sales_Data[[#This Row],[Gross Revenue]]-Sales_Data[[#This Row],[TotalFinancialCost]]</f>
        <v>15223.259999999998</v>
      </c>
      <c r="R4150" s="7">
        <f>Sales_Data[[#This Row],[Actul Bill Amount]]-Sales_Data[[#This Row],[ShippingCost]]</f>
        <v>44623.26</v>
      </c>
      <c r="S4150">
        <v>368</v>
      </c>
      <c r="T4150">
        <v>976.74</v>
      </c>
      <c r="U4150" t="s">
        <v>56</v>
      </c>
      <c r="V4150">
        <v>550</v>
      </c>
      <c r="W4150" t="s">
        <v>22</v>
      </c>
      <c r="X4150" t="str">
        <f t="shared" si="129"/>
        <v>Nagpur</v>
      </c>
    </row>
    <row r="4151" spans="1:24" x14ac:dyDescent="0.4">
      <c r="A4151">
        <v>104150</v>
      </c>
      <c r="B4151" s="5">
        <v>45704.584722222222</v>
      </c>
      <c r="C4151" s="3" t="str">
        <f>TEXT(Sales_Data[[#This Row],[OrderDate]],"mmmm")</f>
        <v>February</v>
      </c>
      <c r="D4151" s="3" t="str">
        <f t="shared" si="128"/>
        <v>2025</v>
      </c>
      <c r="E4151" t="s">
        <v>13</v>
      </c>
      <c r="F4151" t="s">
        <v>46</v>
      </c>
      <c r="G4151" t="s">
        <v>15</v>
      </c>
      <c r="H4151" t="s">
        <v>25</v>
      </c>
      <c r="I4151" t="s">
        <v>100</v>
      </c>
      <c r="J4151">
        <v>19</v>
      </c>
      <c r="K4151">
        <v>4500</v>
      </c>
      <c r="L4151" s="7">
        <f>Sales_Data[[#This Row],[OrderQuantity]] *Sales_Data[[#This Row],[UnitPrice]]</f>
        <v>85500</v>
      </c>
      <c r="M4151" s="7">
        <f>Sales_Data[[#This Row],[UnitPrice]]-Sales_Data[[#This Row],[UnitCost]]</f>
        <v>1700</v>
      </c>
      <c r="N4151" s="7">
        <f>Sales_Data[[#This Row],[Gross Revenue]]-Sales_Data[[#This Row],[Discount Amount ]]</f>
        <v>83800</v>
      </c>
      <c r="O4151" s="7">
        <f>Sales_Data[[#This Row],[OrderQuantity]] *Sales_Data[[#This Row],[UnitCost]]</f>
        <v>53200</v>
      </c>
      <c r="P4151" s="7">
        <f>Sales_Data[[#This Row],[ItemCost]] +Sales_Data[[#This Row],[ShippingCost]]</f>
        <v>53437.42</v>
      </c>
      <c r="Q4151" s="7">
        <f>Sales_Data[[#This Row],[Gross Revenue]]-Sales_Data[[#This Row],[TotalFinancialCost]]</f>
        <v>32062.58</v>
      </c>
      <c r="R4151" s="7">
        <f>Sales_Data[[#This Row],[Actul Bill Amount]]-Sales_Data[[#This Row],[ShippingCost]]</f>
        <v>83562.58</v>
      </c>
      <c r="S4151">
        <v>984</v>
      </c>
      <c r="T4151">
        <v>237.42</v>
      </c>
      <c r="U4151" t="s">
        <v>47</v>
      </c>
      <c r="V4151">
        <v>2800</v>
      </c>
      <c r="W4151" t="s">
        <v>27</v>
      </c>
      <c r="X4151" t="str">
        <f t="shared" si="129"/>
        <v>Mumbai</v>
      </c>
    </row>
    <row r="4152" spans="1:24" x14ac:dyDescent="0.4">
      <c r="A4152">
        <v>104151</v>
      </c>
      <c r="B4152" s="5">
        <v>45885.025694444441</v>
      </c>
      <c r="C4152" s="3" t="str">
        <f>TEXT(Sales_Data[[#This Row],[OrderDate]],"mmmm")</f>
        <v>August</v>
      </c>
      <c r="D4152" s="3" t="str">
        <f t="shared" si="128"/>
        <v>2025</v>
      </c>
      <c r="E4152" t="s">
        <v>34</v>
      </c>
      <c r="F4152" t="s">
        <v>43</v>
      </c>
      <c r="G4152" t="s">
        <v>15</v>
      </c>
      <c r="H4152" t="s">
        <v>37</v>
      </c>
      <c r="I4152" t="s">
        <v>100</v>
      </c>
      <c r="J4152">
        <v>45</v>
      </c>
      <c r="K4152">
        <v>2800</v>
      </c>
      <c r="L4152" s="7">
        <f>Sales_Data[[#This Row],[OrderQuantity]] *Sales_Data[[#This Row],[UnitPrice]]</f>
        <v>126000</v>
      </c>
      <c r="M4152" s="7">
        <f>Sales_Data[[#This Row],[UnitPrice]]-Sales_Data[[#This Row],[UnitCost]]</f>
        <v>1300</v>
      </c>
      <c r="N4152" s="7">
        <f>Sales_Data[[#This Row],[Gross Revenue]]-Sales_Data[[#This Row],[Discount Amount ]]</f>
        <v>124700</v>
      </c>
      <c r="O4152" s="7">
        <f>Sales_Data[[#This Row],[OrderQuantity]] *Sales_Data[[#This Row],[UnitCost]]</f>
        <v>67500</v>
      </c>
      <c r="P4152" s="7">
        <f>Sales_Data[[#This Row],[ItemCost]] +Sales_Data[[#This Row],[ShippingCost]]</f>
        <v>68084.570000000007</v>
      </c>
      <c r="Q4152" s="7">
        <f>Sales_Data[[#This Row],[Gross Revenue]]-Sales_Data[[#This Row],[TotalFinancialCost]]</f>
        <v>57915.429999999993</v>
      </c>
      <c r="R4152" s="7">
        <f>Sales_Data[[#This Row],[Actul Bill Amount]]-Sales_Data[[#This Row],[ShippingCost]]</f>
        <v>124115.43</v>
      </c>
      <c r="S4152">
        <v>945</v>
      </c>
      <c r="T4152">
        <v>584.57000000000005</v>
      </c>
      <c r="U4152" t="s">
        <v>61</v>
      </c>
      <c r="V4152">
        <v>1500</v>
      </c>
      <c r="W4152" t="s">
        <v>38</v>
      </c>
      <c r="X4152" t="str">
        <f t="shared" si="129"/>
        <v>Kolkata</v>
      </c>
    </row>
    <row r="4153" spans="1:24" x14ac:dyDescent="0.4">
      <c r="A4153">
        <v>104152</v>
      </c>
      <c r="B4153" s="5">
        <v>45696.783333333333</v>
      </c>
      <c r="C4153" s="3" t="str">
        <f>TEXT(Sales_Data[[#This Row],[OrderDate]],"mmmm")</f>
        <v>February</v>
      </c>
      <c r="D4153" s="3" t="str">
        <f t="shared" si="128"/>
        <v>2025</v>
      </c>
      <c r="E4153" t="s">
        <v>45</v>
      </c>
      <c r="F4153" t="s">
        <v>24</v>
      </c>
      <c r="G4153" t="s">
        <v>29</v>
      </c>
      <c r="H4153" t="s">
        <v>32</v>
      </c>
      <c r="I4153" t="s">
        <v>100</v>
      </c>
      <c r="J4153">
        <v>26</v>
      </c>
      <c r="K4153">
        <v>3500</v>
      </c>
      <c r="L4153" s="7">
        <f>Sales_Data[[#This Row],[OrderQuantity]] *Sales_Data[[#This Row],[UnitPrice]]</f>
        <v>91000</v>
      </c>
      <c r="M4153" s="7">
        <f>Sales_Data[[#This Row],[UnitPrice]]-Sales_Data[[#This Row],[UnitCost]]</f>
        <v>1300</v>
      </c>
      <c r="N4153" s="7">
        <f>Sales_Data[[#This Row],[Gross Revenue]]-Sales_Data[[#This Row],[Discount Amount ]]</f>
        <v>89700</v>
      </c>
      <c r="O4153" s="7">
        <f>Sales_Data[[#This Row],[OrderQuantity]] *Sales_Data[[#This Row],[UnitCost]]</f>
        <v>57200</v>
      </c>
      <c r="P4153" s="7">
        <f>Sales_Data[[#This Row],[ItemCost]] +Sales_Data[[#This Row],[ShippingCost]]</f>
        <v>59286.35</v>
      </c>
      <c r="Q4153" s="7">
        <f>Sales_Data[[#This Row],[Gross Revenue]]-Sales_Data[[#This Row],[TotalFinancialCost]]</f>
        <v>31713.65</v>
      </c>
      <c r="R4153" s="7">
        <f>Sales_Data[[#This Row],[Actul Bill Amount]]-Sales_Data[[#This Row],[ShippingCost]]</f>
        <v>87613.65</v>
      </c>
      <c r="S4153">
        <v>791</v>
      </c>
      <c r="T4153">
        <v>2086.35</v>
      </c>
      <c r="U4153" t="s">
        <v>59</v>
      </c>
      <c r="V4153">
        <v>2200</v>
      </c>
      <c r="W4153" t="s">
        <v>33</v>
      </c>
      <c r="X4153" t="str">
        <f t="shared" si="129"/>
        <v>Delhi</v>
      </c>
    </row>
    <row r="4154" spans="1:24" x14ac:dyDescent="0.4">
      <c r="A4154">
        <v>104153</v>
      </c>
      <c r="B4154" s="5">
        <v>45673.634722222225</v>
      </c>
      <c r="C4154" s="3" t="str">
        <f>TEXT(Sales_Data[[#This Row],[OrderDate]],"mmmm")</f>
        <v>January</v>
      </c>
      <c r="D4154" s="3" t="str">
        <f t="shared" si="128"/>
        <v>2025</v>
      </c>
      <c r="E4154" t="s">
        <v>39</v>
      </c>
      <c r="F4154" t="s">
        <v>46</v>
      </c>
      <c r="G4154" t="s">
        <v>29</v>
      </c>
      <c r="H4154" t="s">
        <v>37</v>
      </c>
      <c r="I4154" t="s">
        <v>100</v>
      </c>
      <c r="J4154">
        <v>50</v>
      </c>
      <c r="K4154">
        <v>15000</v>
      </c>
      <c r="L4154" s="7">
        <f>Sales_Data[[#This Row],[OrderQuantity]] *Sales_Data[[#This Row],[UnitPrice]]</f>
        <v>750000</v>
      </c>
      <c r="M4154" s="7">
        <f>Sales_Data[[#This Row],[UnitPrice]]-Sales_Data[[#This Row],[UnitCost]]</f>
        <v>5500</v>
      </c>
      <c r="N4154" s="7">
        <f>Sales_Data[[#This Row],[Gross Revenue]]-Sales_Data[[#This Row],[Discount Amount ]]</f>
        <v>744500</v>
      </c>
      <c r="O4154" s="7">
        <f>Sales_Data[[#This Row],[OrderQuantity]] *Sales_Data[[#This Row],[UnitCost]]</f>
        <v>475000</v>
      </c>
      <c r="P4154" s="7">
        <f>Sales_Data[[#This Row],[ItemCost]] +Sales_Data[[#This Row],[ShippingCost]]</f>
        <v>476126.89</v>
      </c>
      <c r="Q4154" s="7">
        <f>Sales_Data[[#This Row],[Gross Revenue]]-Sales_Data[[#This Row],[TotalFinancialCost]]</f>
        <v>273873.11</v>
      </c>
      <c r="R4154" s="7">
        <f>Sales_Data[[#This Row],[Actul Bill Amount]]-Sales_Data[[#This Row],[ShippingCost]]</f>
        <v>743373.11</v>
      </c>
      <c r="S4154">
        <v>517</v>
      </c>
      <c r="T4154">
        <v>1126.8900000000001</v>
      </c>
      <c r="U4154" t="s">
        <v>53</v>
      </c>
      <c r="V4154">
        <v>9500</v>
      </c>
      <c r="W4154" t="s">
        <v>38</v>
      </c>
      <c r="X4154" t="str">
        <f t="shared" si="129"/>
        <v>Kolkata</v>
      </c>
    </row>
    <row r="4155" spans="1:24" x14ac:dyDescent="0.4">
      <c r="A4155">
        <v>104154</v>
      </c>
      <c r="B4155" s="5">
        <v>45679.491666666669</v>
      </c>
      <c r="C4155" s="3" t="str">
        <f>TEXT(Sales_Data[[#This Row],[OrderDate]],"mmmm")</f>
        <v>January</v>
      </c>
      <c r="D4155" s="3" t="str">
        <f t="shared" si="128"/>
        <v>2025</v>
      </c>
      <c r="E4155" t="s">
        <v>48</v>
      </c>
      <c r="F4155" t="s">
        <v>28</v>
      </c>
      <c r="G4155" t="s">
        <v>29</v>
      </c>
      <c r="H4155" t="s">
        <v>25</v>
      </c>
      <c r="I4155" t="s">
        <v>100</v>
      </c>
      <c r="J4155">
        <v>33</v>
      </c>
      <c r="K4155">
        <v>2500</v>
      </c>
      <c r="L4155" s="7">
        <f>Sales_Data[[#This Row],[OrderQuantity]] *Sales_Data[[#This Row],[UnitPrice]]</f>
        <v>82500</v>
      </c>
      <c r="M4155" s="7">
        <f>Sales_Data[[#This Row],[UnitPrice]]-Sales_Data[[#This Row],[UnitCost]]</f>
        <v>1000</v>
      </c>
      <c r="N4155" s="7">
        <f>Sales_Data[[#This Row],[Gross Revenue]]-Sales_Data[[#This Row],[Discount Amount ]]</f>
        <v>81500</v>
      </c>
      <c r="O4155" s="7">
        <f>Sales_Data[[#This Row],[OrderQuantity]] *Sales_Data[[#This Row],[UnitCost]]</f>
        <v>49500</v>
      </c>
      <c r="P4155" s="7">
        <f>Sales_Data[[#This Row],[ItemCost]] +Sales_Data[[#This Row],[ShippingCost]]</f>
        <v>50602.28</v>
      </c>
      <c r="Q4155" s="7">
        <f>Sales_Data[[#This Row],[Gross Revenue]]-Sales_Data[[#This Row],[TotalFinancialCost]]</f>
        <v>31897.72</v>
      </c>
      <c r="R4155" s="7">
        <f>Sales_Data[[#This Row],[Actul Bill Amount]]-Sales_Data[[#This Row],[ShippingCost]]</f>
        <v>80397.72</v>
      </c>
      <c r="S4155">
        <v>715</v>
      </c>
      <c r="T4155">
        <v>1102.28</v>
      </c>
      <c r="U4155" t="s">
        <v>54</v>
      </c>
      <c r="V4155">
        <v>1500</v>
      </c>
      <c r="W4155" t="s">
        <v>27</v>
      </c>
      <c r="X4155" t="str">
        <f t="shared" si="129"/>
        <v>Mumbai</v>
      </c>
    </row>
    <row r="4156" spans="1:24" x14ac:dyDescent="0.4">
      <c r="A4156">
        <v>104155</v>
      </c>
      <c r="B4156" s="5">
        <v>45870.694444444445</v>
      </c>
      <c r="C4156" s="3" t="str">
        <f>TEXT(Sales_Data[[#This Row],[OrderDate]],"mmmm")</f>
        <v>August</v>
      </c>
      <c r="D4156" s="3" t="str">
        <f t="shared" si="128"/>
        <v>2025</v>
      </c>
      <c r="E4156" t="s">
        <v>50</v>
      </c>
      <c r="F4156" t="s">
        <v>40</v>
      </c>
      <c r="G4156" t="s">
        <v>15</v>
      </c>
      <c r="H4156" t="s">
        <v>32</v>
      </c>
      <c r="I4156" t="s">
        <v>100</v>
      </c>
      <c r="J4156">
        <v>72</v>
      </c>
      <c r="K4156">
        <v>1500</v>
      </c>
      <c r="L4156" s="7">
        <f>Sales_Data[[#This Row],[OrderQuantity]] *Sales_Data[[#This Row],[UnitPrice]]</f>
        <v>108000</v>
      </c>
      <c r="M4156" s="7">
        <f>Sales_Data[[#This Row],[UnitPrice]]-Sales_Data[[#This Row],[UnitCost]]</f>
        <v>700</v>
      </c>
      <c r="N4156" s="7">
        <f>Sales_Data[[#This Row],[Gross Revenue]]-Sales_Data[[#This Row],[Discount Amount ]]</f>
        <v>107300</v>
      </c>
      <c r="O4156" s="7">
        <f>Sales_Data[[#This Row],[OrderQuantity]] *Sales_Data[[#This Row],[UnitCost]]</f>
        <v>57600</v>
      </c>
      <c r="P4156" s="7">
        <f>Sales_Data[[#This Row],[ItemCost]] +Sales_Data[[#This Row],[ShippingCost]]</f>
        <v>58705.46</v>
      </c>
      <c r="Q4156" s="7">
        <f>Sales_Data[[#This Row],[Gross Revenue]]-Sales_Data[[#This Row],[TotalFinancialCost]]</f>
        <v>49294.54</v>
      </c>
      <c r="R4156" s="7">
        <f>Sales_Data[[#This Row],[Actul Bill Amount]]-Sales_Data[[#This Row],[ShippingCost]]</f>
        <v>106194.54</v>
      </c>
      <c r="S4156">
        <v>738</v>
      </c>
      <c r="T4156">
        <v>1105.46</v>
      </c>
      <c r="U4156" t="s">
        <v>52</v>
      </c>
      <c r="V4156">
        <v>800</v>
      </c>
      <c r="W4156" t="s">
        <v>33</v>
      </c>
      <c r="X4156" t="str">
        <f t="shared" si="129"/>
        <v>Delhi</v>
      </c>
    </row>
    <row r="4157" spans="1:24" x14ac:dyDescent="0.4">
      <c r="A4157">
        <v>104156</v>
      </c>
      <c r="B4157" s="5">
        <v>45967.02847222222</v>
      </c>
      <c r="C4157" s="3" t="str">
        <f>TEXT(Sales_Data[[#This Row],[OrderDate]],"mmmm")</f>
        <v>November</v>
      </c>
      <c r="D4157" s="3" t="str">
        <f t="shared" si="128"/>
        <v>2025</v>
      </c>
      <c r="E4157" t="s">
        <v>39</v>
      </c>
      <c r="F4157" t="s">
        <v>55</v>
      </c>
      <c r="G4157" t="s">
        <v>15</v>
      </c>
      <c r="H4157" t="s">
        <v>20</v>
      </c>
      <c r="I4157" t="s">
        <v>100</v>
      </c>
      <c r="J4157">
        <v>92</v>
      </c>
      <c r="K4157">
        <v>600</v>
      </c>
      <c r="L4157" s="7">
        <f>Sales_Data[[#This Row],[OrderQuantity]] *Sales_Data[[#This Row],[UnitPrice]]</f>
        <v>55200</v>
      </c>
      <c r="M4157" s="7">
        <f>Sales_Data[[#This Row],[UnitPrice]]-Sales_Data[[#This Row],[UnitCost]]</f>
        <v>250</v>
      </c>
      <c r="N4157" s="7">
        <f>Sales_Data[[#This Row],[Gross Revenue]]-Sales_Data[[#This Row],[Discount Amount ]]</f>
        <v>54950</v>
      </c>
      <c r="O4157" s="7">
        <f>Sales_Data[[#This Row],[OrderQuantity]] *Sales_Data[[#This Row],[UnitCost]]</f>
        <v>32200</v>
      </c>
      <c r="P4157" s="7">
        <f>Sales_Data[[#This Row],[ItemCost]] +Sales_Data[[#This Row],[ShippingCost]]</f>
        <v>32452.39</v>
      </c>
      <c r="Q4157" s="7">
        <f>Sales_Data[[#This Row],[Gross Revenue]]-Sales_Data[[#This Row],[TotalFinancialCost]]</f>
        <v>22747.61</v>
      </c>
      <c r="R4157" s="7">
        <f>Sales_Data[[#This Row],[Actul Bill Amount]]-Sales_Data[[#This Row],[ShippingCost]]</f>
        <v>54697.61</v>
      </c>
      <c r="S4157">
        <v>860</v>
      </c>
      <c r="T4157">
        <v>252.39</v>
      </c>
      <c r="U4157" t="s">
        <v>57</v>
      </c>
      <c r="V4157">
        <v>350</v>
      </c>
      <c r="W4157" t="s">
        <v>22</v>
      </c>
      <c r="X4157" t="str">
        <f t="shared" si="129"/>
        <v>Nagpur</v>
      </c>
    </row>
    <row r="4158" spans="1:24" x14ac:dyDescent="0.4">
      <c r="A4158">
        <v>104157</v>
      </c>
      <c r="B4158" s="5">
        <v>45806.756249999999</v>
      </c>
      <c r="C4158" s="3" t="str">
        <f>TEXT(Sales_Data[[#This Row],[OrderDate]],"mmmm")</f>
        <v>May</v>
      </c>
      <c r="D4158" s="3" t="str">
        <f t="shared" si="128"/>
        <v>2025</v>
      </c>
      <c r="E4158" t="s">
        <v>45</v>
      </c>
      <c r="F4158" t="s">
        <v>40</v>
      </c>
      <c r="G4158" t="s">
        <v>15</v>
      </c>
      <c r="H4158" t="s">
        <v>37</v>
      </c>
      <c r="I4158" t="s">
        <v>100</v>
      </c>
      <c r="J4158">
        <v>95</v>
      </c>
      <c r="K4158">
        <v>5500</v>
      </c>
      <c r="L4158" s="7">
        <f>Sales_Data[[#This Row],[OrderQuantity]] *Sales_Data[[#This Row],[UnitPrice]]</f>
        <v>522500</v>
      </c>
      <c r="M4158" s="7">
        <f>Sales_Data[[#This Row],[UnitPrice]]-Sales_Data[[#This Row],[UnitCost]]</f>
        <v>2000</v>
      </c>
      <c r="N4158" s="7">
        <f>Sales_Data[[#This Row],[Gross Revenue]]-Sales_Data[[#This Row],[Discount Amount ]]</f>
        <v>520500</v>
      </c>
      <c r="O4158" s="7">
        <f>Sales_Data[[#This Row],[OrderQuantity]] *Sales_Data[[#This Row],[UnitCost]]</f>
        <v>332500</v>
      </c>
      <c r="P4158" s="7">
        <f>Sales_Data[[#This Row],[ItemCost]] +Sales_Data[[#This Row],[ShippingCost]]</f>
        <v>333389.59999999998</v>
      </c>
      <c r="Q4158" s="7">
        <f>Sales_Data[[#This Row],[Gross Revenue]]-Sales_Data[[#This Row],[TotalFinancialCost]]</f>
        <v>189110.40000000002</v>
      </c>
      <c r="R4158" s="7">
        <f>Sales_Data[[#This Row],[Actul Bill Amount]]-Sales_Data[[#This Row],[ShippingCost]]</f>
        <v>519610.4</v>
      </c>
      <c r="S4158">
        <v>1144</v>
      </c>
      <c r="T4158">
        <v>889.6</v>
      </c>
      <c r="U4158" t="s">
        <v>41</v>
      </c>
      <c r="V4158">
        <v>3500</v>
      </c>
      <c r="W4158" t="s">
        <v>38</v>
      </c>
      <c r="X4158" t="str">
        <f t="shared" si="129"/>
        <v>Kolkata</v>
      </c>
    </row>
    <row r="4159" spans="1:24" x14ac:dyDescent="0.4">
      <c r="A4159">
        <v>104158</v>
      </c>
      <c r="B4159" s="5">
        <v>45898.795138888891</v>
      </c>
      <c r="C4159" s="3" t="str">
        <f>TEXT(Sales_Data[[#This Row],[OrderDate]],"mmmm")</f>
        <v>August</v>
      </c>
      <c r="D4159" s="3" t="str">
        <f t="shared" si="128"/>
        <v>2025</v>
      </c>
      <c r="E4159" t="s">
        <v>23</v>
      </c>
      <c r="F4159" t="s">
        <v>14</v>
      </c>
      <c r="G4159" t="s">
        <v>15</v>
      </c>
      <c r="H4159" t="s">
        <v>20</v>
      </c>
      <c r="I4159" t="s">
        <v>100</v>
      </c>
      <c r="J4159">
        <v>5</v>
      </c>
      <c r="K4159">
        <v>3200</v>
      </c>
      <c r="L4159" s="7">
        <f>Sales_Data[[#This Row],[OrderQuantity]] *Sales_Data[[#This Row],[UnitPrice]]</f>
        <v>16000</v>
      </c>
      <c r="M4159" s="7">
        <f>Sales_Data[[#This Row],[UnitPrice]]-Sales_Data[[#This Row],[UnitCost]]</f>
        <v>1200</v>
      </c>
      <c r="N4159" s="7">
        <f>Sales_Data[[#This Row],[Gross Revenue]]-Sales_Data[[#This Row],[Discount Amount ]]</f>
        <v>14800</v>
      </c>
      <c r="O4159" s="7">
        <f>Sales_Data[[#This Row],[OrderQuantity]] *Sales_Data[[#This Row],[UnitCost]]</f>
        <v>10000</v>
      </c>
      <c r="P4159" s="7">
        <f>Sales_Data[[#This Row],[ItemCost]] +Sales_Data[[#This Row],[ShippingCost]]</f>
        <v>10971.39</v>
      </c>
      <c r="Q4159" s="7">
        <f>Sales_Data[[#This Row],[Gross Revenue]]-Sales_Data[[#This Row],[TotalFinancialCost]]</f>
        <v>5028.6100000000006</v>
      </c>
      <c r="R4159" s="7">
        <f>Sales_Data[[#This Row],[Actul Bill Amount]]-Sales_Data[[#This Row],[ShippingCost]]</f>
        <v>13828.61</v>
      </c>
      <c r="S4159">
        <v>1027</v>
      </c>
      <c r="T4159">
        <v>971.39</v>
      </c>
      <c r="U4159" t="s">
        <v>17</v>
      </c>
      <c r="V4159">
        <v>2000</v>
      </c>
      <c r="W4159" t="s">
        <v>22</v>
      </c>
      <c r="X4159" t="str">
        <f t="shared" si="129"/>
        <v>Nagpur</v>
      </c>
    </row>
    <row r="4160" spans="1:24" x14ac:dyDescent="0.4">
      <c r="A4160">
        <v>104159</v>
      </c>
      <c r="B4160" s="5">
        <v>45929.577777777777</v>
      </c>
      <c r="C4160" s="3" t="str">
        <f>TEXT(Sales_Data[[#This Row],[OrderDate]],"mmmm")</f>
        <v>September</v>
      </c>
      <c r="D4160" s="3" t="str">
        <f t="shared" si="128"/>
        <v>2025</v>
      </c>
      <c r="E4160" t="s">
        <v>45</v>
      </c>
      <c r="F4160" t="s">
        <v>14</v>
      </c>
      <c r="G4160" t="s">
        <v>31</v>
      </c>
      <c r="H4160" t="s">
        <v>20</v>
      </c>
      <c r="I4160" t="s">
        <v>100</v>
      </c>
      <c r="J4160">
        <v>80</v>
      </c>
      <c r="K4160">
        <v>6500</v>
      </c>
      <c r="L4160" s="7">
        <f>Sales_Data[[#This Row],[OrderQuantity]] *Sales_Data[[#This Row],[UnitPrice]]</f>
        <v>520000</v>
      </c>
      <c r="M4160" s="7">
        <f>Sales_Data[[#This Row],[UnitPrice]]-Sales_Data[[#This Row],[UnitCost]]</f>
        <v>2300</v>
      </c>
      <c r="N4160" s="7">
        <f>Sales_Data[[#This Row],[Gross Revenue]]-Sales_Data[[#This Row],[Discount Amount ]]</f>
        <v>517700</v>
      </c>
      <c r="O4160" s="7">
        <f>Sales_Data[[#This Row],[OrderQuantity]] *Sales_Data[[#This Row],[UnitCost]]</f>
        <v>336000</v>
      </c>
      <c r="P4160" s="7">
        <f>Sales_Data[[#This Row],[ItemCost]] +Sales_Data[[#This Row],[ShippingCost]]</f>
        <v>336718.79</v>
      </c>
      <c r="Q4160" s="7">
        <f>Sales_Data[[#This Row],[Gross Revenue]]-Sales_Data[[#This Row],[TotalFinancialCost]]</f>
        <v>183281.21000000002</v>
      </c>
      <c r="R4160" s="7">
        <f>Sales_Data[[#This Row],[Actul Bill Amount]]-Sales_Data[[#This Row],[ShippingCost]]</f>
        <v>516981.21</v>
      </c>
      <c r="S4160">
        <v>459</v>
      </c>
      <c r="T4160">
        <v>718.79</v>
      </c>
      <c r="U4160" t="s">
        <v>21</v>
      </c>
      <c r="V4160">
        <v>4200</v>
      </c>
      <c r="W4160" t="s">
        <v>22</v>
      </c>
      <c r="X4160" t="str">
        <f t="shared" si="129"/>
        <v>Nagpur</v>
      </c>
    </row>
    <row r="4161" spans="1:24" x14ac:dyDescent="0.4">
      <c r="A4161">
        <v>104160</v>
      </c>
      <c r="B4161" s="5">
        <v>45716.211111111108</v>
      </c>
      <c r="C4161" s="3" t="str">
        <f>TEXT(Sales_Data[[#This Row],[OrderDate]],"mmmm")</f>
        <v>February</v>
      </c>
      <c r="D4161" s="3" t="str">
        <f t="shared" si="128"/>
        <v>2025</v>
      </c>
      <c r="E4161" t="s">
        <v>23</v>
      </c>
      <c r="F4161" t="s">
        <v>24</v>
      </c>
      <c r="G4161" t="s">
        <v>15</v>
      </c>
      <c r="H4161" t="s">
        <v>25</v>
      </c>
      <c r="I4161" t="s">
        <v>100</v>
      </c>
      <c r="J4161">
        <v>55</v>
      </c>
      <c r="K4161">
        <v>45000</v>
      </c>
      <c r="L4161" s="7">
        <f>Sales_Data[[#This Row],[OrderQuantity]] *Sales_Data[[#This Row],[UnitPrice]]</f>
        <v>2475000</v>
      </c>
      <c r="M4161" s="7">
        <f>Sales_Data[[#This Row],[UnitPrice]]-Sales_Data[[#This Row],[UnitCost]]</f>
        <v>13000</v>
      </c>
      <c r="N4161" s="7">
        <f>Sales_Data[[#This Row],[Gross Revenue]]-Sales_Data[[#This Row],[Discount Amount ]]</f>
        <v>2462000</v>
      </c>
      <c r="O4161" s="7">
        <f>Sales_Data[[#This Row],[OrderQuantity]] *Sales_Data[[#This Row],[UnitCost]]</f>
        <v>1760000</v>
      </c>
      <c r="P4161" s="7">
        <f>Sales_Data[[#This Row],[ItemCost]] +Sales_Data[[#This Row],[ShippingCost]]</f>
        <v>1760357.56</v>
      </c>
      <c r="Q4161" s="7">
        <f>Sales_Data[[#This Row],[Gross Revenue]]-Sales_Data[[#This Row],[TotalFinancialCost]]</f>
        <v>714642.44</v>
      </c>
      <c r="R4161" s="7">
        <f>Sales_Data[[#This Row],[Actul Bill Amount]]-Sales_Data[[#This Row],[ShippingCost]]</f>
        <v>2461642.44</v>
      </c>
      <c r="S4161">
        <v>1030</v>
      </c>
      <c r="T4161">
        <v>357.56</v>
      </c>
      <c r="U4161" t="s">
        <v>26</v>
      </c>
      <c r="V4161">
        <v>32000</v>
      </c>
      <c r="W4161" t="s">
        <v>27</v>
      </c>
      <c r="X4161" t="str">
        <f t="shared" si="129"/>
        <v>Mumbai</v>
      </c>
    </row>
    <row r="4162" spans="1:24" x14ac:dyDescent="0.4">
      <c r="A4162">
        <v>104161</v>
      </c>
      <c r="B4162" s="5">
        <v>45944.75</v>
      </c>
      <c r="C4162" s="3" t="str">
        <f>TEXT(Sales_Data[[#This Row],[OrderDate]],"mmmm")</f>
        <v>October</v>
      </c>
      <c r="D4162" s="3" t="str">
        <f t="shared" ref="D4162:D4225" si="130">TEXT(B4162, "yyyy")</f>
        <v>2025</v>
      </c>
      <c r="E4162" t="s">
        <v>34</v>
      </c>
      <c r="F4162" t="s">
        <v>46</v>
      </c>
      <c r="G4162" t="s">
        <v>31</v>
      </c>
      <c r="H4162" t="s">
        <v>37</v>
      </c>
      <c r="I4162" t="s">
        <v>100</v>
      </c>
      <c r="J4162">
        <v>33</v>
      </c>
      <c r="K4162">
        <v>15000</v>
      </c>
      <c r="L4162" s="7">
        <f>Sales_Data[[#This Row],[OrderQuantity]] *Sales_Data[[#This Row],[UnitPrice]]</f>
        <v>495000</v>
      </c>
      <c r="M4162" s="7">
        <f>Sales_Data[[#This Row],[UnitPrice]]-Sales_Data[[#This Row],[UnitCost]]</f>
        <v>5500</v>
      </c>
      <c r="N4162" s="7">
        <f>Sales_Data[[#This Row],[Gross Revenue]]-Sales_Data[[#This Row],[Discount Amount ]]</f>
        <v>489500</v>
      </c>
      <c r="O4162" s="7">
        <f>Sales_Data[[#This Row],[OrderQuantity]] *Sales_Data[[#This Row],[UnitCost]]</f>
        <v>313500</v>
      </c>
      <c r="P4162" s="7">
        <f>Sales_Data[[#This Row],[ItemCost]] +Sales_Data[[#This Row],[ShippingCost]]</f>
        <v>314155.28999999998</v>
      </c>
      <c r="Q4162" s="7">
        <f>Sales_Data[[#This Row],[Gross Revenue]]-Sales_Data[[#This Row],[TotalFinancialCost]]</f>
        <v>180844.71000000002</v>
      </c>
      <c r="R4162" s="7">
        <f>Sales_Data[[#This Row],[Actul Bill Amount]]-Sales_Data[[#This Row],[ShippingCost]]</f>
        <v>488844.71</v>
      </c>
      <c r="S4162">
        <v>765</v>
      </c>
      <c r="T4162">
        <v>655.29</v>
      </c>
      <c r="U4162" t="s">
        <v>53</v>
      </c>
      <c r="V4162">
        <v>9500</v>
      </c>
      <c r="W4162" t="s">
        <v>38</v>
      </c>
      <c r="X4162" t="str">
        <f t="shared" ref="X4162:X4225" si="131">_xlfn.TEXTBEFORE(W4162, " ")</f>
        <v>Kolkata</v>
      </c>
    </row>
    <row r="4163" spans="1:24" x14ac:dyDescent="0.4">
      <c r="A4163">
        <v>104162</v>
      </c>
      <c r="B4163" s="5">
        <v>45859.986805555556</v>
      </c>
      <c r="C4163" s="3" t="str">
        <f>TEXT(Sales_Data[[#This Row],[OrderDate]],"mmmm")</f>
        <v>July</v>
      </c>
      <c r="D4163" s="3" t="str">
        <f t="shared" si="130"/>
        <v>2025</v>
      </c>
      <c r="E4163" t="s">
        <v>19</v>
      </c>
      <c r="F4163" t="s">
        <v>43</v>
      </c>
      <c r="G4163" t="s">
        <v>31</v>
      </c>
      <c r="H4163" t="s">
        <v>25</v>
      </c>
      <c r="I4163" t="s">
        <v>100</v>
      </c>
      <c r="J4163">
        <v>98</v>
      </c>
      <c r="K4163">
        <v>2800</v>
      </c>
      <c r="L4163" s="7">
        <f>Sales_Data[[#This Row],[OrderQuantity]] *Sales_Data[[#This Row],[UnitPrice]]</f>
        <v>274400</v>
      </c>
      <c r="M4163" s="7">
        <f>Sales_Data[[#This Row],[UnitPrice]]-Sales_Data[[#This Row],[UnitCost]]</f>
        <v>1300</v>
      </c>
      <c r="N4163" s="7">
        <f>Sales_Data[[#This Row],[Gross Revenue]]-Sales_Data[[#This Row],[Discount Amount ]]</f>
        <v>273100</v>
      </c>
      <c r="O4163" s="7">
        <f>Sales_Data[[#This Row],[OrderQuantity]] *Sales_Data[[#This Row],[UnitCost]]</f>
        <v>147000</v>
      </c>
      <c r="P4163" s="7">
        <f>Sales_Data[[#This Row],[ItemCost]] +Sales_Data[[#This Row],[ShippingCost]]</f>
        <v>148062.14000000001</v>
      </c>
      <c r="Q4163" s="7">
        <f>Sales_Data[[#This Row],[Gross Revenue]]-Sales_Data[[#This Row],[TotalFinancialCost]]</f>
        <v>126337.85999999999</v>
      </c>
      <c r="R4163" s="7">
        <f>Sales_Data[[#This Row],[Actul Bill Amount]]-Sales_Data[[#This Row],[ShippingCost]]</f>
        <v>272037.86</v>
      </c>
      <c r="S4163">
        <v>917</v>
      </c>
      <c r="T4163">
        <v>1062.1400000000001</v>
      </c>
      <c r="U4163" t="s">
        <v>61</v>
      </c>
      <c r="V4163">
        <v>1500</v>
      </c>
      <c r="W4163" t="s">
        <v>27</v>
      </c>
      <c r="X4163" t="str">
        <f t="shared" si="131"/>
        <v>Mumbai</v>
      </c>
    </row>
    <row r="4164" spans="1:24" x14ac:dyDescent="0.4">
      <c r="A4164">
        <v>104163</v>
      </c>
      <c r="B4164" s="5">
        <v>45689.979861111111</v>
      </c>
      <c r="C4164" s="3" t="str">
        <f>TEXT(Sales_Data[[#This Row],[OrderDate]],"mmmm")</f>
        <v>February</v>
      </c>
      <c r="D4164" s="3" t="str">
        <f t="shared" si="130"/>
        <v>2025</v>
      </c>
      <c r="E4164" t="s">
        <v>50</v>
      </c>
      <c r="F4164" t="s">
        <v>14</v>
      </c>
      <c r="G4164" t="s">
        <v>15</v>
      </c>
      <c r="H4164" t="s">
        <v>25</v>
      </c>
      <c r="I4164" t="s">
        <v>100</v>
      </c>
      <c r="J4164">
        <v>89</v>
      </c>
      <c r="K4164">
        <v>3200</v>
      </c>
      <c r="L4164" s="7">
        <f>Sales_Data[[#This Row],[OrderQuantity]] *Sales_Data[[#This Row],[UnitPrice]]</f>
        <v>284800</v>
      </c>
      <c r="M4164" s="7">
        <f>Sales_Data[[#This Row],[UnitPrice]]-Sales_Data[[#This Row],[UnitCost]]</f>
        <v>1200</v>
      </c>
      <c r="N4164" s="7">
        <f>Sales_Data[[#This Row],[Gross Revenue]]-Sales_Data[[#This Row],[Discount Amount ]]</f>
        <v>283600</v>
      </c>
      <c r="O4164" s="7">
        <f>Sales_Data[[#This Row],[OrderQuantity]] *Sales_Data[[#This Row],[UnitCost]]</f>
        <v>178000</v>
      </c>
      <c r="P4164" s="7">
        <f>Sales_Data[[#This Row],[ItemCost]] +Sales_Data[[#This Row],[ShippingCost]]</f>
        <v>178314.62</v>
      </c>
      <c r="Q4164" s="7">
        <f>Sales_Data[[#This Row],[Gross Revenue]]-Sales_Data[[#This Row],[TotalFinancialCost]]</f>
        <v>106485.38</v>
      </c>
      <c r="R4164" s="7">
        <f>Sales_Data[[#This Row],[Actul Bill Amount]]-Sales_Data[[#This Row],[ShippingCost]]</f>
        <v>283285.38</v>
      </c>
      <c r="S4164">
        <v>968</v>
      </c>
      <c r="T4164">
        <v>314.62</v>
      </c>
      <c r="U4164" t="s">
        <v>17</v>
      </c>
      <c r="V4164">
        <v>2000</v>
      </c>
      <c r="W4164" t="s">
        <v>27</v>
      </c>
      <c r="X4164" t="str">
        <f t="shared" si="131"/>
        <v>Mumbai</v>
      </c>
    </row>
    <row r="4165" spans="1:24" x14ac:dyDescent="0.4">
      <c r="A4165">
        <v>104164</v>
      </c>
      <c r="B4165" s="5">
        <v>45819.761111111111</v>
      </c>
      <c r="C4165" s="3" t="str">
        <f>TEXT(Sales_Data[[#This Row],[OrderDate]],"mmmm")</f>
        <v>June</v>
      </c>
      <c r="D4165" s="3" t="str">
        <f t="shared" si="130"/>
        <v>2025</v>
      </c>
      <c r="E4165" t="s">
        <v>19</v>
      </c>
      <c r="F4165" t="s">
        <v>55</v>
      </c>
      <c r="G4165" t="s">
        <v>31</v>
      </c>
      <c r="H4165" t="s">
        <v>25</v>
      </c>
      <c r="I4165" t="s">
        <v>100</v>
      </c>
      <c r="J4165">
        <v>86</v>
      </c>
      <c r="K4165">
        <v>850</v>
      </c>
      <c r="L4165" s="7">
        <f>Sales_Data[[#This Row],[OrderQuantity]] *Sales_Data[[#This Row],[UnitPrice]]</f>
        <v>73100</v>
      </c>
      <c r="M4165" s="7">
        <f>Sales_Data[[#This Row],[UnitPrice]]-Sales_Data[[#This Row],[UnitCost]]</f>
        <v>300</v>
      </c>
      <c r="N4165" s="7">
        <f>Sales_Data[[#This Row],[Gross Revenue]]-Sales_Data[[#This Row],[Discount Amount ]]</f>
        <v>72800</v>
      </c>
      <c r="O4165" s="7">
        <f>Sales_Data[[#This Row],[OrderQuantity]] *Sales_Data[[#This Row],[UnitCost]]</f>
        <v>47300</v>
      </c>
      <c r="P4165" s="7">
        <f>Sales_Data[[#This Row],[ItemCost]] +Sales_Data[[#This Row],[ShippingCost]]</f>
        <v>47675.64</v>
      </c>
      <c r="Q4165" s="7">
        <f>Sales_Data[[#This Row],[Gross Revenue]]-Sales_Data[[#This Row],[TotalFinancialCost]]</f>
        <v>25424.36</v>
      </c>
      <c r="R4165" s="7">
        <f>Sales_Data[[#This Row],[Actul Bill Amount]]-Sales_Data[[#This Row],[ShippingCost]]</f>
        <v>72424.36</v>
      </c>
      <c r="S4165">
        <v>745</v>
      </c>
      <c r="T4165">
        <v>375.64</v>
      </c>
      <c r="U4165" t="s">
        <v>56</v>
      </c>
      <c r="V4165">
        <v>550</v>
      </c>
      <c r="W4165" t="s">
        <v>27</v>
      </c>
      <c r="X4165" t="str">
        <f t="shared" si="131"/>
        <v>Mumbai</v>
      </c>
    </row>
    <row r="4166" spans="1:24" x14ac:dyDescent="0.4">
      <c r="A4166">
        <v>104165</v>
      </c>
      <c r="B4166" s="5">
        <v>45912.75277777778</v>
      </c>
      <c r="C4166" s="3" t="str">
        <f>TEXT(Sales_Data[[#This Row],[OrderDate]],"mmmm")</f>
        <v>September</v>
      </c>
      <c r="D4166" s="3" t="str">
        <f t="shared" si="130"/>
        <v>2025</v>
      </c>
      <c r="E4166" t="s">
        <v>23</v>
      </c>
      <c r="F4166" t="s">
        <v>28</v>
      </c>
      <c r="G4166" t="s">
        <v>29</v>
      </c>
      <c r="H4166" t="s">
        <v>16</v>
      </c>
      <c r="I4166" t="s">
        <v>100</v>
      </c>
      <c r="J4166">
        <v>8</v>
      </c>
      <c r="K4166">
        <v>450</v>
      </c>
      <c r="L4166" s="7">
        <f>Sales_Data[[#This Row],[OrderQuantity]] *Sales_Data[[#This Row],[UnitPrice]]</f>
        <v>3600</v>
      </c>
      <c r="M4166" s="7">
        <f>Sales_Data[[#This Row],[UnitPrice]]-Sales_Data[[#This Row],[UnitCost]]</f>
        <v>250</v>
      </c>
      <c r="N4166" s="7">
        <f>Sales_Data[[#This Row],[Gross Revenue]]-Sales_Data[[#This Row],[Discount Amount ]]</f>
        <v>3350</v>
      </c>
      <c r="O4166" s="7">
        <f>Sales_Data[[#This Row],[OrderQuantity]] *Sales_Data[[#This Row],[UnitCost]]</f>
        <v>1600</v>
      </c>
      <c r="P4166" s="7">
        <f>Sales_Data[[#This Row],[ItemCost]] +Sales_Data[[#This Row],[ShippingCost]]</f>
        <v>2156.71</v>
      </c>
      <c r="Q4166" s="7">
        <f>Sales_Data[[#This Row],[Gross Revenue]]-Sales_Data[[#This Row],[TotalFinancialCost]]</f>
        <v>1443.29</v>
      </c>
      <c r="R4166" s="7">
        <f>Sales_Data[[#This Row],[Actul Bill Amount]]-Sales_Data[[#This Row],[ShippingCost]]</f>
        <v>2793.29</v>
      </c>
      <c r="S4166">
        <v>990</v>
      </c>
      <c r="T4166">
        <v>556.71</v>
      </c>
      <c r="U4166" t="s">
        <v>30</v>
      </c>
      <c r="V4166">
        <v>200</v>
      </c>
      <c r="W4166" t="s">
        <v>18</v>
      </c>
      <c r="X4166" t="str">
        <f t="shared" si="131"/>
        <v>Bengaluru</v>
      </c>
    </row>
    <row r="4167" spans="1:24" x14ac:dyDescent="0.4">
      <c r="A4167">
        <v>104166</v>
      </c>
      <c r="B4167" s="5">
        <v>45911.488194444442</v>
      </c>
      <c r="C4167" s="3" t="str">
        <f>TEXT(Sales_Data[[#This Row],[OrderDate]],"mmmm")</f>
        <v>September</v>
      </c>
      <c r="D4167" s="3" t="str">
        <f t="shared" si="130"/>
        <v>2025</v>
      </c>
      <c r="E4167" t="s">
        <v>45</v>
      </c>
      <c r="F4167" t="s">
        <v>28</v>
      </c>
      <c r="G4167" t="s">
        <v>15</v>
      </c>
      <c r="H4167" t="s">
        <v>32</v>
      </c>
      <c r="I4167" t="s">
        <v>100</v>
      </c>
      <c r="J4167">
        <v>10</v>
      </c>
      <c r="K4167">
        <v>2500</v>
      </c>
      <c r="L4167" s="7">
        <f>Sales_Data[[#This Row],[OrderQuantity]] *Sales_Data[[#This Row],[UnitPrice]]</f>
        <v>25000</v>
      </c>
      <c r="M4167" s="7">
        <f>Sales_Data[[#This Row],[UnitPrice]]-Sales_Data[[#This Row],[UnitCost]]</f>
        <v>1000</v>
      </c>
      <c r="N4167" s="7">
        <f>Sales_Data[[#This Row],[Gross Revenue]]-Sales_Data[[#This Row],[Discount Amount ]]</f>
        <v>24000</v>
      </c>
      <c r="O4167" s="7">
        <f>Sales_Data[[#This Row],[OrderQuantity]] *Sales_Data[[#This Row],[UnitCost]]</f>
        <v>15000</v>
      </c>
      <c r="P4167" s="7">
        <f>Sales_Data[[#This Row],[ItemCost]] +Sales_Data[[#This Row],[ShippingCost]]</f>
        <v>15538.34</v>
      </c>
      <c r="Q4167" s="7">
        <f>Sales_Data[[#This Row],[Gross Revenue]]-Sales_Data[[#This Row],[TotalFinancialCost]]</f>
        <v>9461.66</v>
      </c>
      <c r="R4167" s="7">
        <f>Sales_Data[[#This Row],[Actul Bill Amount]]-Sales_Data[[#This Row],[ShippingCost]]</f>
        <v>23461.66</v>
      </c>
      <c r="S4167">
        <v>747</v>
      </c>
      <c r="T4167">
        <v>538.34</v>
      </c>
      <c r="U4167" t="s">
        <v>54</v>
      </c>
      <c r="V4167">
        <v>1500</v>
      </c>
      <c r="W4167" t="s">
        <v>33</v>
      </c>
      <c r="X4167" t="str">
        <f t="shared" si="131"/>
        <v>Delhi</v>
      </c>
    </row>
    <row r="4168" spans="1:24" x14ac:dyDescent="0.4">
      <c r="A4168">
        <v>104167</v>
      </c>
      <c r="B4168" s="5">
        <v>45666.522916666669</v>
      </c>
      <c r="C4168" s="3" t="str">
        <f>TEXT(Sales_Data[[#This Row],[OrderDate]],"mmmm")</f>
        <v>January</v>
      </c>
      <c r="D4168" s="3" t="str">
        <f t="shared" si="130"/>
        <v>2025</v>
      </c>
      <c r="E4168" t="s">
        <v>42</v>
      </c>
      <c r="F4168" t="s">
        <v>43</v>
      </c>
      <c r="G4168" t="s">
        <v>29</v>
      </c>
      <c r="H4168" t="s">
        <v>20</v>
      </c>
      <c r="I4168" t="s">
        <v>100</v>
      </c>
      <c r="J4168">
        <v>93</v>
      </c>
      <c r="K4168">
        <v>4500</v>
      </c>
      <c r="L4168" s="7">
        <f>Sales_Data[[#This Row],[OrderQuantity]] *Sales_Data[[#This Row],[UnitPrice]]</f>
        <v>418500</v>
      </c>
      <c r="M4168" s="7">
        <f>Sales_Data[[#This Row],[UnitPrice]]-Sales_Data[[#This Row],[UnitCost]]</f>
        <v>2000</v>
      </c>
      <c r="N4168" s="7">
        <f>Sales_Data[[#This Row],[Gross Revenue]]-Sales_Data[[#This Row],[Discount Amount ]]</f>
        <v>416500</v>
      </c>
      <c r="O4168" s="7">
        <f>Sales_Data[[#This Row],[OrderQuantity]] *Sales_Data[[#This Row],[UnitCost]]</f>
        <v>232500</v>
      </c>
      <c r="P4168" s="7">
        <f>Sales_Data[[#This Row],[ItemCost]] +Sales_Data[[#This Row],[ShippingCost]]</f>
        <v>233141.13</v>
      </c>
      <c r="Q4168" s="7">
        <f>Sales_Data[[#This Row],[Gross Revenue]]-Sales_Data[[#This Row],[TotalFinancialCost]]</f>
        <v>185358.87</v>
      </c>
      <c r="R4168" s="7">
        <f>Sales_Data[[#This Row],[Actul Bill Amount]]-Sales_Data[[#This Row],[ShippingCost]]</f>
        <v>415858.87</v>
      </c>
      <c r="S4168">
        <v>646</v>
      </c>
      <c r="T4168">
        <v>641.13</v>
      </c>
      <c r="U4168" t="s">
        <v>44</v>
      </c>
      <c r="V4168">
        <v>2500</v>
      </c>
      <c r="W4168" t="s">
        <v>22</v>
      </c>
      <c r="X4168" t="str">
        <f t="shared" si="131"/>
        <v>Nagpur</v>
      </c>
    </row>
    <row r="4169" spans="1:24" x14ac:dyDescent="0.4">
      <c r="A4169">
        <v>104168</v>
      </c>
      <c r="B4169" s="5">
        <v>45796.222916666666</v>
      </c>
      <c r="C4169" s="3" t="str">
        <f>TEXT(Sales_Data[[#This Row],[OrderDate]],"mmmm")</f>
        <v>May</v>
      </c>
      <c r="D4169" s="3" t="str">
        <f t="shared" si="130"/>
        <v>2025</v>
      </c>
      <c r="E4169" t="s">
        <v>50</v>
      </c>
      <c r="F4169" t="s">
        <v>14</v>
      </c>
      <c r="G4169" t="s">
        <v>15</v>
      </c>
      <c r="H4169" t="s">
        <v>25</v>
      </c>
      <c r="I4169" t="s">
        <v>100</v>
      </c>
      <c r="J4169">
        <v>11</v>
      </c>
      <c r="K4169">
        <v>3200</v>
      </c>
      <c r="L4169" s="7">
        <f>Sales_Data[[#This Row],[OrderQuantity]] *Sales_Data[[#This Row],[UnitPrice]]</f>
        <v>35200</v>
      </c>
      <c r="M4169" s="7">
        <f>Sales_Data[[#This Row],[UnitPrice]]-Sales_Data[[#This Row],[UnitCost]]</f>
        <v>1200</v>
      </c>
      <c r="N4169" s="7">
        <f>Sales_Data[[#This Row],[Gross Revenue]]-Sales_Data[[#This Row],[Discount Amount ]]</f>
        <v>34000</v>
      </c>
      <c r="O4169" s="7">
        <f>Sales_Data[[#This Row],[OrderQuantity]] *Sales_Data[[#This Row],[UnitCost]]</f>
        <v>22000</v>
      </c>
      <c r="P4169" s="7">
        <f>Sales_Data[[#This Row],[ItemCost]] +Sales_Data[[#This Row],[ShippingCost]]</f>
        <v>22636.06</v>
      </c>
      <c r="Q4169" s="7">
        <f>Sales_Data[[#This Row],[Gross Revenue]]-Sales_Data[[#This Row],[TotalFinancialCost]]</f>
        <v>12563.939999999999</v>
      </c>
      <c r="R4169" s="7">
        <f>Sales_Data[[#This Row],[Actul Bill Amount]]-Sales_Data[[#This Row],[ShippingCost]]</f>
        <v>33363.94</v>
      </c>
      <c r="S4169">
        <v>791</v>
      </c>
      <c r="T4169">
        <v>636.05999999999995</v>
      </c>
      <c r="U4169" t="s">
        <v>17</v>
      </c>
      <c r="V4169">
        <v>2000</v>
      </c>
      <c r="W4169" t="s">
        <v>27</v>
      </c>
      <c r="X4169" t="str">
        <f t="shared" si="131"/>
        <v>Mumbai</v>
      </c>
    </row>
    <row r="4170" spans="1:24" x14ac:dyDescent="0.4">
      <c r="A4170">
        <v>104169</v>
      </c>
      <c r="B4170" s="5">
        <v>45667.693749999999</v>
      </c>
      <c r="C4170" s="3" t="str">
        <f>TEXT(Sales_Data[[#This Row],[OrderDate]],"mmmm")</f>
        <v>January</v>
      </c>
      <c r="D4170" s="3" t="str">
        <f t="shared" si="130"/>
        <v>2025</v>
      </c>
      <c r="E4170" t="s">
        <v>34</v>
      </c>
      <c r="F4170" t="s">
        <v>40</v>
      </c>
      <c r="G4170" t="s">
        <v>29</v>
      </c>
      <c r="H4170" t="s">
        <v>25</v>
      </c>
      <c r="I4170" t="s">
        <v>100</v>
      </c>
      <c r="J4170">
        <v>77</v>
      </c>
      <c r="K4170">
        <v>1500</v>
      </c>
      <c r="L4170" s="7">
        <f>Sales_Data[[#This Row],[OrderQuantity]] *Sales_Data[[#This Row],[UnitPrice]]</f>
        <v>115500</v>
      </c>
      <c r="M4170" s="7">
        <f>Sales_Data[[#This Row],[UnitPrice]]-Sales_Data[[#This Row],[UnitCost]]</f>
        <v>700</v>
      </c>
      <c r="N4170" s="7">
        <f>Sales_Data[[#This Row],[Gross Revenue]]-Sales_Data[[#This Row],[Discount Amount ]]</f>
        <v>114800</v>
      </c>
      <c r="O4170" s="7">
        <f>Sales_Data[[#This Row],[OrderQuantity]] *Sales_Data[[#This Row],[UnitCost]]</f>
        <v>61600</v>
      </c>
      <c r="P4170" s="7">
        <f>Sales_Data[[#This Row],[ItemCost]] +Sales_Data[[#This Row],[ShippingCost]]</f>
        <v>63616</v>
      </c>
      <c r="Q4170" s="7">
        <f>Sales_Data[[#This Row],[Gross Revenue]]-Sales_Data[[#This Row],[TotalFinancialCost]]</f>
        <v>51884</v>
      </c>
      <c r="R4170" s="7">
        <f>Sales_Data[[#This Row],[Actul Bill Amount]]-Sales_Data[[#This Row],[ShippingCost]]</f>
        <v>112784</v>
      </c>
      <c r="S4170">
        <v>1024</v>
      </c>
      <c r="T4170">
        <v>2016</v>
      </c>
      <c r="U4170" t="s">
        <v>52</v>
      </c>
      <c r="V4170">
        <v>800</v>
      </c>
      <c r="W4170" t="s">
        <v>27</v>
      </c>
      <c r="X4170" t="str">
        <f t="shared" si="131"/>
        <v>Mumbai</v>
      </c>
    </row>
    <row r="4171" spans="1:24" x14ac:dyDescent="0.4">
      <c r="A4171">
        <v>104170</v>
      </c>
      <c r="B4171" s="5">
        <v>45871.005555555559</v>
      </c>
      <c r="C4171" s="3" t="str">
        <f>TEXT(Sales_Data[[#This Row],[OrderDate]],"mmmm")</f>
        <v>August</v>
      </c>
      <c r="D4171" s="3" t="str">
        <f t="shared" si="130"/>
        <v>2025</v>
      </c>
      <c r="E4171" t="s">
        <v>50</v>
      </c>
      <c r="F4171" t="s">
        <v>55</v>
      </c>
      <c r="G4171" t="s">
        <v>15</v>
      </c>
      <c r="H4171" t="s">
        <v>37</v>
      </c>
      <c r="I4171" t="s">
        <v>100</v>
      </c>
      <c r="J4171">
        <v>44</v>
      </c>
      <c r="K4171">
        <v>600</v>
      </c>
      <c r="L4171" s="7">
        <f>Sales_Data[[#This Row],[OrderQuantity]] *Sales_Data[[#This Row],[UnitPrice]]</f>
        <v>26400</v>
      </c>
      <c r="M4171" s="7">
        <f>Sales_Data[[#This Row],[UnitPrice]]-Sales_Data[[#This Row],[UnitCost]]</f>
        <v>250</v>
      </c>
      <c r="N4171" s="7">
        <f>Sales_Data[[#This Row],[Gross Revenue]]-Sales_Data[[#This Row],[Discount Amount ]]</f>
        <v>26150</v>
      </c>
      <c r="O4171" s="7">
        <f>Sales_Data[[#This Row],[OrderQuantity]] *Sales_Data[[#This Row],[UnitCost]]</f>
        <v>15400</v>
      </c>
      <c r="P4171" s="7">
        <f>Sales_Data[[#This Row],[ItemCost]] +Sales_Data[[#This Row],[ShippingCost]]</f>
        <v>16037.18</v>
      </c>
      <c r="Q4171" s="7">
        <f>Sales_Data[[#This Row],[Gross Revenue]]-Sales_Data[[#This Row],[TotalFinancialCost]]</f>
        <v>10362.82</v>
      </c>
      <c r="R4171" s="7">
        <f>Sales_Data[[#This Row],[Actul Bill Amount]]-Sales_Data[[#This Row],[ShippingCost]]</f>
        <v>25512.82</v>
      </c>
      <c r="S4171">
        <v>1045</v>
      </c>
      <c r="T4171">
        <v>637.17999999999995</v>
      </c>
      <c r="U4171" t="s">
        <v>57</v>
      </c>
      <c r="V4171">
        <v>350</v>
      </c>
      <c r="W4171" t="s">
        <v>38</v>
      </c>
      <c r="X4171" t="str">
        <f t="shared" si="131"/>
        <v>Kolkata</v>
      </c>
    </row>
    <row r="4172" spans="1:24" x14ac:dyDescent="0.4">
      <c r="A4172">
        <v>104171</v>
      </c>
      <c r="B4172" s="5">
        <v>45930.435416666667</v>
      </c>
      <c r="C4172" s="3" t="str">
        <f>TEXT(Sales_Data[[#This Row],[OrderDate]],"mmmm")</f>
        <v>September</v>
      </c>
      <c r="D4172" s="3" t="str">
        <f t="shared" si="130"/>
        <v>2025</v>
      </c>
      <c r="E4172" t="s">
        <v>23</v>
      </c>
      <c r="F4172" t="s">
        <v>24</v>
      </c>
      <c r="G4172" t="s">
        <v>29</v>
      </c>
      <c r="H4172" t="s">
        <v>37</v>
      </c>
      <c r="I4172" t="s">
        <v>100</v>
      </c>
      <c r="J4172">
        <v>26</v>
      </c>
      <c r="K4172">
        <v>3500</v>
      </c>
      <c r="L4172" s="7">
        <f>Sales_Data[[#This Row],[OrderQuantity]] *Sales_Data[[#This Row],[UnitPrice]]</f>
        <v>91000</v>
      </c>
      <c r="M4172" s="7">
        <f>Sales_Data[[#This Row],[UnitPrice]]-Sales_Data[[#This Row],[UnitCost]]</f>
        <v>1300</v>
      </c>
      <c r="N4172" s="7">
        <f>Sales_Data[[#This Row],[Gross Revenue]]-Sales_Data[[#This Row],[Discount Amount ]]</f>
        <v>89700</v>
      </c>
      <c r="O4172" s="7">
        <f>Sales_Data[[#This Row],[OrderQuantity]] *Sales_Data[[#This Row],[UnitCost]]</f>
        <v>57200</v>
      </c>
      <c r="P4172" s="7">
        <f>Sales_Data[[#This Row],[ItemCost]] +Sales_Data[[#This Row],[ShippingCost]]</f>
        <v>58106.12</v>
      </c>
      <c r="Q4172" s="7">
        <f>Sales_Data[[#This Row],[Gross Revenue]]-Sales_Data[[#This Row],[TotalFinancialCost]]</f>
        <v>32893.879999999997</v>
      </c>
      <c r="R4172" s="7">
        <f>Sales_Data[[#This Row],[Actul Bill Amount]]-Sales_Data[[#This Row],[ShippingCost]]</f>
        <v>88793.88</v>
      </c>
      <c r="S4172">
        <v>590</v>
      </c>
      <c r="T4172">
        <v>906.12</v>
      </c>
      <c r="U4172" t="s">
        <v>59</v>
      </c>
      <c r="V4172">
        <v>2200</v>
      </c>
      <c r="W4172" t="s">
        <v>38</v>
      </c>
      <c r="X4172" t="str">
        <f t="shared" si="131"/>
        <v>Kolkata</v>
      </c>
    </row>
    <row r="4173" spans="1:24" x14ac:dyDescent="0.4">
      <c r="A4173">
        <v>104172</v>
      </c>
      <c r="B4173" s="5">
        <v>45981.177777777775</v>
      </c>
      <c r="C4173" s="3" t="str">
        <f>TEXT(Sales_Data[[#This Row],[OrderDate]],"mmmm")</f>
        <v>November</v>
      </c>
      <c r="D4173" s="3" t="str">
        <f t="shared" si="130"/>
        <v>2025</v>
      </c>
      <c r="E4173" t="s">
        <v>39</v>
      </c>
      <c r="F4173" t="s">
        <v>55</v>
      </c>
      <c r="G4173" t="s">
        <v>15</v>
      </c>
      <c r="H4173" t="s">
        <v>32</v>
      </c>
      <c r="I4173" t="s">
        <v>100</v>
      </c>
      <c r="J4173">
        <v>46</v>
      </c>
      <c r="K4173">
        <v>850</v>
      </c>
      <c r="L4173" s="7">
        <f>Sales_Data[[#This Row],[OrderQuantity]] *Sales_Data[[#This Row],[UnitPrice]]</f>
        <v>39100</v>
      </c>
      <c r="M4173" s="7">
        <f>Sales_Data[[#This Row],[UnitPrice]]-Sales_Data[[#This Row],[UnitCost]]</f>
        <v>300</v>
      </c>
      <c r="N4173" s="7">
        <f>Sales_Data[[#This Row],[Gross Revenue]]-Sales_Data[[#This Row],[Discount Amount ]]</f>
        <v>38800</v>
      </c>
      <c r="O4173" s="7">
        <f>Sales_Data[[#This Row],[OrderQuantity]] *Sales_Data[[#This Row],[UnitCost]]</f>
        <v>25300</v>
      </c>
      <c r="P4173" s="7">
        <f>Sales_Data[[#This Row],[ItemCost]] +Sales_Data[[#This Row],[ShippingCost]]</f>
        <v>25944</v>
      </c>
      <c r="Q4173" s="7">
        <f>Sales_Data[[#This Row],[Gross Revenue]]-Sales_Data[[#This Row],[TotalFinancialCost]]</f>
        <v>13156</v>
      </c>
      <c r="R4173" s="7">
        <f>Sales_Data[[#This Row],[Actul Bill Amount]]-Sales_Data[[#This Row],[ShippingCost]]</f>
        <v>38156</v>
      </c>
      <c r="S4173">
        <v>1105</v>
      </c>
      <c r="T4173">
        <v>644</v>
      </c>
      <c r="U4173" t="s">
        <v>56</v>
      </c>
      <c r="V4173">
        <v>550</v>
      </c>
      <c r="W4173" t="s">
        <v>33</v>
      </c>
      <c r="X4173" t="str">
        <f t="shared" si="131"/>
        <v>Delhi</v>
      </c>
    </row>
    <row r="4174" spans="1:24" x14ac:dyDescent="0.4">
      <c r="A4174">
        <v>104173</v>
      </c>
      <c r="B4174" s="5">
        <v>45705.26458333333</v>
      </c>
      <c r="C4174" s="3" t="str">
        <f>TEXT(Sales_Data[[#This Row],[OrderDate]],"mmmm")</f>
        <v>February</v>
      </c>
      <c r="D4174" s="3" t="str">
        <f t="shared" si="130"/>
        <v>2025</v>
      </c>
      <c r="E4174" t="s">
        <v>48</v>
      </c>
      <c r="F4174" t="s">
        <v>43</v>
      </c>
      <c r="G4174" t="s">
        <v>31</v>
      </c>
      <c r="H4174" t="s">
        <v>32</v>
      </c>
      <c r="I4174" t="s">
        <v>100</v>
      </c>
      <c r="J4174">
        <v>31</v>
      </c>
      <c r="K4174">
        <v>1800</v>
      </c>
      <c r="L4174" s="7">
        <f>Sales_Data[[#This Row],[OrderQuantity]] *Sales_Data[[#This Row],[UnitPrice]]</f>
        <v>55800</v>
      </c>
      <c r="M4174" s="7">
        <f>Sales_Data[[#This Row],[UnitPrice]]-Sales_Data[[#This Row],[UnitCost]]</f>
        <v>900</v>
      </c>
      <c r="N4174" s="7">
        <f>Sales_Data[[#This Row],[Gross Revenue]]-Sales_Data[[#This Row],[Discount Amount ]]</f>
        <v>54900</v>
      </c>
      <c r="O4174" s="7">
        <f>Sales_Data[[#This Row],[OrderQuantity]] *Sales_Data[[#This Row],[UnitCost]]</f>
        <v>27900</v>
      </c>
      <c r="P4174" s="7">
        <f>Sales_Data[[#This Row],[ItemCost]] +Sales_Data[[#This Row],[ShippingCost]]</f>
        <v>28404.33</v>
      </c>
      <c r="Q4174" s="7">
        <f>Sales_Data[[#This Row],[Gross Revenue]]-Sales_Data[[#This Row],[TotalFinancialCost]]</f>
        <v>27395.67</v>
      </c>
      <c r="R4174" s="7">
        <f>Sales_Data[[#This Row],[Actul Bill Amount]]-Sales_Data[[#This Row],[ShippingCost]]</f>
        <v>54395.67</v>
      </c>
      <c r="S4174">
        <v>1002</v>
      </c>
      <c r="T4174">
        <v>504.33</v>
      </c>
      <c r="U4174" t="s">
        <v>51</v>
      </c>
      <c r="V4174">
        <v>900</v>
      </c>
      <c r="W4174" t="s">
        <v>33</v>
      </c>
      <c r="X4174" t="str">
        <f t="shared" si="131"/>
        <v>Delhi</v>
      </c>
    </row>
    <row r="4175" spans="1:24" x14ac:dyDescent="0.4">
      <c r="A4175">
        <v>104174</v>
      </c>
      <c r="B4175" s="5">
        <v>45768.009027777778</v>
      </c>
      <c r="C4175" s="3" t="str">
        <f>TEXT(Sales_Data[[#This Row],[OrderDate]],"mmmm")</f>
        <v>April</v>
      </c>
      <c r="D4175" s="3" t="str">
        <f t="shared" si="130"/>
        <v>2025</v>
      </c>
      <c r="E4175" t="s">
        <v>23</v>
      </c>
      <c r="F4175" t="s">
        <v>14</v>
      </c>
      <c r="G4175" t="s">
        <v>15</v>
      </c>
      <c r="H4175" t="s">
        <v>25</v>
      </c>
      <c r="I4175" t="s">
        <v>100</v>
      </c>
      <c r="J4175">
        <v>80</v>
      </c>
      <c r="K4175">
        <v>6500</v>
      </c>
      <c r="L4175" s="7">
        <f>Sales_Data[[#This Row],[OrderQuantity]] *Sales_Data[[#This Row],[UnitPrice]]</f>
        <v>520000</v>
      </c>
      <c r="M4175" s="7">
        <f>Sales_Data[[#This Row],[UnitPrice]]-Sales_Data[[#This Row],[UnitCost]]</f>
        <v>2300</v>
      </c>
      <c r="N4175" s="7">
        <f>Sales_Data[[#This Row],[Gross Revenue]]-Sales_Data[[#This Row],[Discount Amount ]]</f>
        <v>517700</v>
      </c>
      <c r="O4175" s="7">
        <f>Sales_Data[[#This Row],[OrderQuantity]] *Sales_Data[[#This Row],[UnitCost]]</f>
        <v>336000</v>
      </c>
      <c r="P4175" s="7">
        <f>Sales_Data[[#This Row],[ItemCost]] +Sales_Data[[#This Row],[ShippingCost]]</f>
        <v>336396.32</v>
      </c>
      <c r="Q4175" s="7">
        <f>Sales_Data[[#This Row],[Gross Revenue]]-Sales_Data[[#This Row],[TotalFinancialCost]]</f>
        <v>183603.68</v>
      </c>
      <c r="R4175" s="7">
        <f>Sales_Data[[#This Row],[Actul Bill Amount]]-Sales_Data[[#This Row],[ShippingCost]]</f>
        <v>517303.68</v>
      </c>
      <c r="S4175">
        <v>475</v>
      </c>
      <c r="T4175">
        <v>396.32</v>
      </c>
      <c r="U4175" t="s">
        <v>21</v>
      </c>
      <c r="V4175">
        <v>4200</v>
      </c>
      <c r="W4175" t="s">
        <v>27</v>
      </c>
      <c r="X4175" t="str">
        <f t="shared" si="131"/>
        <v>Mumbai</v>
      </c>
    </row>
    <row r="4176" spans="1:24" x14ac:dyDescent="0.4">
      <c r="A4176">
        <v>104175</v>
      </c>
      <c r="B4176" s="5">
        <v>45810.601388888892</v>
      </c>
      <c r="C4176" s="3" t="str">
        <f>TEXT(Sales_Data[[#This Row],[OrderDate]],"mmmm")</f>
        <v>June</v>
      </c>
      <c r="D4176" s="3" t="str">
        <f t="shared" si="130"/>
        <v>2025</v>
      </c>
      <c r="E4176" t="s">
        <v>13</v>
      </c>
      <c r="F4176" t="s">
        <v>24</v>
      </c>
      <c r="G4176" t="s">
        <v>15</v>
      </c>
      <c r="H4176" t="s">
        <v>16</v>
      </c>
      <c r="I4176" t="s">
        <v>100</v>
      </c>
      <c r="J4176">
        <v>70</v>
      </c>
      <c r="K4176">
        <v>45000</v>
      </c>
      <c r="L4176" s="7">
        <f>Sales_Data[[#This Row],[OrderQuantity]] *Sales_Data[[#This Row],[UnitPrice]]</f>
        <v>3150000</v>
      </c>
      <c r="M4176" s="7">
        <f>Sales_Data[[#This Row],[UnitPrice]]-Sales_Data[[#This Row],[UnitCost]]</f>
        <v>13000</v>
      </c>
      <c r="N4176" s="7">
        <f>Sales_Data[[#This Row],[Gross Revenue]]-Sales_Data[[#This Row],[Discount Amount ]]</f>
        <v>3137000</v>
      </c>
      <c r="O4176" s="7">
        <f>Sales_Data[[#This Row],[OrderQuantity]] *Sales_Data[[#This Row],[UnitCost]]</f>
        <v>2240000</v>
      </c>
      <c r="P4176" s="7">
        <f>Sales_Data[[#This Row],[ItemCost]] +Sales_Data[[#This Row],[ShippingCost]]</f>
        <v>2240287.1800000002</v>
      </c>
      <c r="Q4176" s="7">
        <f>Sales_Data[[#This Row],[Gross Revenue]]-Sales_Data[[#This Row],[TotalFinancialCost]]</f>
        <v>909712.81999999983</v>
      </c>
      <c r="R4176" s="7">
        <f>Sales_Data[[#This Row],[Actul Bill Amount]]-Sales_Data[[#This Row],[ShippingCost]]</f>
        <v>3136712.82</v>
      </c>
      <c r="S4176">
        <v>718</v>
      </c>
      <c r="T4176">
        <v>287.18</v>
      </c>
      <c r="U4176" t="s">
        <v>26</v>
      </c>
      <c r="V4176">
        <v>32000</v>
      </c>
      <c r="W4176" t="s">
        <v>18</v>
      </c>
      <c r="X4176" t="str">
        <f t="shared" si="131"/>
        <v>Bengaluru</v>
      </c>
    </row>
    <row r="4177" spans="1:24" x14ac:dyDescent="0.4">
      <c r="A4177">
        <v>104176</v>
      </c>
      <c r="B4177" s="5">
        <v>45780.72152777778</v>
      </c>
      <c r="C4177" s="3" t="str">
        <f>TEXT(Sales_Data[[#This Row],[OrderDate]],"mmmm")</f>
        <v>May</v>
      </c>
      <c r="D4177" s="3" t="str">
        <f t="shared" si="130"/>
        <v>2025</v>
      </c>
      <c r="E4177" t="s">
        <v>50</v>
      </c>
      <c r="F4177" t="s">
        <v>24</v>
      </c>
      <c r="G4177" t="s">
        <v>15</v>
      </c>
      <c r="H4177" t="s">
        <v>32</v>
      </c>
      <c r="I4177" t="s">
        <v>100</v>
      </c>
      <c r="J4177">
        <v>20</v>
      </c>
      <c r="K4177">
        <v>3500</v>
      </c>
      <c r="L4177" s="7">
        <f>Sales_Data[[#This Row],[OrderQuantity]] *Sales_Data[[#This Row],[UnitPrice]]</f>
        <v>70000</v>
      </c>
      <c r="M4177" s="7">
        <f>Sales_Data[[#This Row],[UnitPrice]]-Sales_Data[[#This Row],[UnitCost]]</f>
        <v>1300</v>
      </c>
      <c r="N4177" s="7">
        <f>Sales_Data[[#This Row],[Gross Revenue]]-Sales_Data[[#This Row],[Discount Amount ]]</f>
        <v>68700</v>
      </c>
      <c r="O4177" s="7">
        <f>Sales_Data[[#This Row],[OrderQuantity]] *Sales_Data[[#This Row],[UnitCost]]</f>
        <v>44000</v>
      </c>
      <c r="P4177" s="7">
        <f>Sales_Data[[#This Row],[ItemCost]] +Sales_Data[[#This Row],[ShippingCost]]</f>
        <v>44460.46</v>
      </c>
      <c r="Q4177" s="7">
        <f>Sales_Data[[#This Row],[Gross Revenue]]-Sales_Data[[#This Row],[TotalFinancialCost]]</f>
        <v>25539.54</v>
      </c>
      <c r="R4177" s="7">
        <f>Sales_Data[[#This Row],[Actul Bill Amount]]-Sales_Data[[#This Row],[ShippingCost]]</f>
        <v>68239.539999999994</v>
      </c>
      <c r="S4177">
        <v>825</v>
      </c>
      <c r="T4177">
        <v>460.46</v>
      </c>
      <c r="U4177" t="s">
        <v>59</v>
      </c>
      <c r="V4177">
        <v>2200</v>
      </c>
      <c r="W4177" t="s">
        <v>33</v>
      </c>
      <c r="X4177" t="str">
        <f t="shared" si="131"/>
        <v>Delhi</v>
      </c>
    </row>
    <row r="4178" spans="1:24" x14ac:dyDescent="0.4">
      <c r="A4178">
        <v>104177</v>
      </c>
      <c r="B4178" s="5">
        <v>46014.444444444445</v>
      </c>
      <c r="C4178" s="3" t="str">
        <f>TEXT(Sales_Data[[#This Row],[OrderDate]],"mmmm")</f>
        <v>December</v>
      </c>
      <c r="D4178" s="3" t="str">
        <f t="shared" si="130"/>
        <v>2025</v>
      </c>
      <c r="E4178" t="s">
        <v>39</v>
      </c>
      <c r="F4178" t="s">
        <v>28</v>
      </c>
      <c r="G4178" t="s">
        <v>29</v>
      </c>
      <c r="H4178" t="s">
        <v>32</v>
      </c>
      <c r="I4178" t="s">
        <v>100</v>
      </c>
      <c r="J4178">
        <v>83</v>
      </c>
      <c r="K4178">
        <v>450</v>
      </c>
      <c r="L4178" s="7">
        <f>Sales_Data[[#This Row],[OrderQuantity]] *Sales_Data[[#This Row],[UnitPrice]]</f>
        <v>37350</v>
      </c>
      <c r="M4178" s="7">
        <f>Sales_Data[[#This Row],[UnitPrice]]-Sales_Data[[#This Row],[UnitCost]]</f>
        <v>250</v>
      </c>
      <c r="N4178" s="7">
        <f>Sales_Data[[#This Row],[Gross Revenue]]-Sales_Data[[#This Row],[Discount Amount ]]</f>
        <v>37100</v>
      </c>
      <c r="O4178" s="7">
        <f>Sales_Data[[#This Row],[OrderQuantity]] *Sales_Data[[#This Row],[UnitCost]]</f>
        <v>16600</v>
      </c>
      <c r="P4178" s="7">
        <f>Sales_Data[[#This Row],[ItemCost]] +Sales_Data[[#This Row],[ShippingCost]]</f>
        <v>17559.419999999998</v>
      </c>
      <c r="Q4178" s="7">
        <f>Sales_Data[[#This Row],[Gross Revenue]]-Sales_Data[[#This Row],[TotalFinancialCost]]</f>
        <v>19790.580000000002</v>
      </c>
      <c r="R4178" s="7">
        <f>Sales_Data[[#This Row],[Actul Bill Amount]]-Sales_Data[[#This Row],[ShippingCost]]</f>
        <v>36140.58</v>
      </c>
      <c r="S4178">
        <v>425</v>
      </c>
      <c r="T4178">
        <v>959.42</v>
      </c>
      <c r="U4178" t="s">
        <v>30</v>
      </c>
      <c r="V4178">
        <v>200</v>
      </c>
      <c r="W4178" t="s">
        <v>33</v>
      </c>
      <c r="X4178" t="str">
        <f t="shared" si="131"/>
        <v>Delhi</v>
      </c>
    </row>
    <row r="4179" spans="1:24" x14ac:dyDescent="0.4">
      <c r="A4179">
        <v>104178</v>
      </c>
      <c r="B4179" s="5">
        <v>45759.025000000001</v>
      </c>
      <c r="C4179" s="3" t="str">
        <f>TEXT(Sales_Data[[#This Row],[OrderDate]],"mmmm")</f>
        <v>April</v>
      </c>
      <c r="D4179" s="3" t="str">
        <f t="shared" si="130"/>
        <v>2025</v>
      </c>
      <c r="E4179" t="s">
        <v>50</v>
      </c>
      <c r="F4179" t="s">
        <v>43</v>
      </c>
      <c r="G4179" t="s">
        <v>15</v>
      </c>
      <c r="H4179" t="s">
        <v>20</v>
      </c>
      <c r="I4179" t="s">
        <v>100</v>
      </c>
      <c r="J4179">
        <v>2</v>
      </c>
      <c r="K4179">
        <v>2800</v>
      </c>
      <c r="L4179" s="7">
        <f>Sales_Data[[#This Row],[OrderQuantity]] *Sales_Data[[#This Row],[UnitPrice]]</f>
        <v>5600</v>
      </c>
      <c r="M4179" s="7">
        <f>Sales_Data[[#This Row],[UnitPrice]]-Sales_Data[[#This Row],[UnitCost]]</f>
        <v>1300</v>
      </c>
      <c r="N4179" s="7">
        <f>Sales_Data[[#This Row],[Gross Revenue]]-Sales_Data[[#This Row],[Discount Amount ]]</f>
        <v>4300</v>
      </c>
      <c r="O4179" s="7">
        <f>Sales_Data[[#This Row],[OrderQuantity]] *Sales_Data[[#This Row],[UnitCost]]</f>
        <v>3000</v>
      </c>
      <c r="P4179" s="7">
        <f>Sales_Data[[#This Row],[ItemCost]] +Sales_Data[[#This Row],[ShippingCost]]</f>
        <v>4744.09</v>
      </c>
      <c r="Q4179" s="7">
        <f>Sales_Data[[#This Row],[Gross Revenue]]-Sales_Data[[#This Row],[TotalFinancialCost]]</f>
        <v>855.90999999999985</v>
      </c>
      <c r="R4179" s="7">
        <f>Sales_Data[[#This Row],[Actul Bill Amount]]-Sales_Data[[#This Row],[ShippingCost]]</f>
        <v>2555.91</v>
      </c>
      <c r="S4179">
        <v>972</v>
      </c>
      <c r="T4179">
        <v>1744.09</v>
      </c>
      <c r="U4179" t="s">
        <v>61</v>
      </c>
      <c r="V4179">
        <v>1500</v>
      </c>
      <c r="W4179" t="s">
        <v>22</v>
      </c>
      <c r="X4179" t="str">
        <f t="shared" si="131"/>
        <v>Nagpur</v>
      </c>
    </row>
    <row r="4180" spans="1:24" x14ac:dyDescent="0.4">
      <c r="A4180">
        <v>104179</v>
      </c>
      <c r="B4180" s="5">
        <v>45898.762499999997</v>
      </c>
      <c r="C4180" s="3" t="str">
        <f>TEXT(Sales_Data[[#This Row],[OrderDate]],"mmmm")</f>
        <v>August</v>
      </c>
      <c r="D4180" s="3" t="str">
        <f t="shared" si="130"/>
        <v>2025</v>
      </c>
      <c r="E4180" t="s">
        <v>50</v>
      </c>
      <c r="F4180" t="s">
        <v>55</v>
      </c>
      <c r="G4180" t="s">
        <v>31</v>
      </c>
      <c r="H4180" t="s">
        <v>20</v>
      </c>
      <c r="I4180" t="s">
        <v>100</v>
      </c>
      <c r="J4180">
        <v>15</v>
      </c>
      <c r="K4180">
        <v>1200</v>
      </c>
      <c r="L4180" s="7">
        <f>Sales_Data[[#This Row],[OrderQuantity]] *Sales_Data[[#This Row],[UnitPrice]]</f>
        <v>18000</v>
      </c>
      <c r="M4180" s="7">
        <f>Sales_Data[[#This Row],[UnitPrice]]-Sales_Data[[#This Row],[UnitCost]]</f>
        <v>400</v>
      </c>
      <c r="N4180" s="7">
        <f>Sales_Data[[#This Row],[Gross Revenue]]-Sales_Data[[#This Row],[Discount Amount ]]</f>
        <v>17600</v>
      </c>
      <c r="O4180" s="7">
        <f>Sales_Data[[#This Row],[OrderQuantity]] *Sales_Data[[#This Row],[UnitCost]]</f>
        <v>12000</v>
      </c>
      <c r="P4180" s="7">
        <f>Sales_Data[[#This Row],[ItemCost]] +Sales_Data[[#This Row],[ShippingCost]]</f>
        <v>12804.74</v>
      </c>
      <c r="Q4180" s="7">
        <f>Sales_Data[[#This Row],[Gross Revenue]]-Sales_Data[[#This Row],[TotalFinancialCost]]</f>
        <v>5195.26</v>
      </c>
      <c r="R4180" s="7">
        <f>Sales_Data[[#This Row],[Actul Bill Amount]]-Sales_Data[[#This Row],[ShippingCost]]</f>
        <v>16795.259999999998</v>
      </c>
      <c r="S4180">
        <v>451</v>
      </c>
      <c r="T4180">
        <v>804.74</v>
      </c>
      <c r="U4180" t="s">
        <v>58</v>
      </c>
      <c r="V4180">
        <v>800</v>
      </c>
      <c r="W4180" t="s">
        <v>22</v>
      </c>
      <c r="X4180" t="str">
        <f t="shared" si="131"/>
        <v>Nagpur</v>
      </c>
    </row>
    <row r="4181" spans="1:24" x14ac:dyDescent="0.4">
      <c r="A4181">
        <v>104180</v>
      </c>
      <c r="B4181" s="5">
        <v>45978.966666666667</v>
      </c>
      <c r="C4181" s="3" t="str">
        <f>TEXT(Sales_Data[[#This Row],[OrderDate]],"mmmm")</f>
        <v>November</v>
      </c>
      <c r="D4181" s="3" t="str">
        <f t="shared" si="130"/>
        <v>2025</v>
      </c>
      <c r="E4181" t="s">
        <v>23</v>
      </c>
      <c r="F4181" t="s">
        <v>24</v>
      </c>
      <c r="G4181" t="s">
        <v>31</v>
      </c>
      <c r="H4181" t="s">
        <v>37</v>
      </c>
      <c r="I4181" t="s">
        <v>100</v>
      </c>
      <c r="J4181">
        <v>32</v>
      </c>
      <c r="K4181">
        <v>25000</v>
      </c>
      <c r="L4181" s="7">
        <f>Sales_Data[[#This Row],[OrderQuantity]] *Sales_Data[[#This Row],[UnitPrice]]</f>
        <v>800000</v>
      </c>
      <c r="M4181" s="7">
        <f>Sales_Data[[#This Row],[UnitPrice]]-Sales_Data[[#This Row],[UnitCost]]</f>
        <v>7000</v>
      </c>
      <c r="N4181" s="7">
        <f>Sales_Data[[#This Row],[Gross Revenue]]-Sales_Data[[#This Row],[Discount Amount ]]</f>
        <v>793000</v>
      </c>
      <c r="O4181" s="7">
        <f>Sales_Data[[#This Row],[OrderQuantity]] *Sales_Data[[#This Row],[UnitCost]]</f>
        <v>576000</v>
      </c>
      <c r="P4181" s="7">
        <f>Sales_Data[[#This Row],[ItemCost]] +Sales_Data[[#This Row],[ShippingCost]]</f>
        <v>576519.30000000005</v>
      </c>
      <c r="Q4181" s="7">
        <f>Sales_Data[[#This Row],[Gross Revenue]]-Sales_Data[[#This Row],[TotalFinancialCost]]</f>
        <v>223480.69999999995</v>
      </c>
      <c r="R4181" s="7">
        <f>Sales_Data[[#This Row],[Actul Bill Amount]]-Sales_Data[[#This Row],[ShippingCost]]</f>
        <v>792480.7</v>
      </c>
      <c r="S4181">
        <v>512</v>
      </c>
      <c r="T4181">
        <v>519.29999999999995</v>
      </c>
      <c r="U4181" t="s">
        <v>60</v>
      </c>
      <c r="V4181">
        <v>18000</v>
      </c>
      <c r="W4181" t="s">
        <v>38</v>
      </c>
      <c r="X4181" t="str">
        <f t="shared" si="131"/>
        <v>Kolkata</v>
      </c>
    </row>
    <row r="4182" spans="1:24" x14ac:dyDescent="0.4">
      <c r="A4182">
        <v>104181</v>
      </c>
      <c r="B4182" s="5">
        <v>45848.082638888889</v>
      </c>
      <c r="C4182" s="3" t="str">
        <f>TEXT(Sales_Data[[#This Row],[OrderDate]],"mmmm")</f>
        <v>July</v>
      </c>
      <c r="D4182" s="3" t="str">
        <f t="shared" si="130"/>
        <v>2025</v>
      </c>
      <c r="E4182" t="s">
        <v>34</v>
      </c>
      <c r="F4182" t="s">
        <v>35</v>
      </c>
      <c r="G4182" t="s">
        <v>31</v>
      </c>
      <c r="H4182" t="s">
        <v>32</v>
      </c>
      <c r="I4182" t="s">
        <v>100</v>
      </c>
      <c r="J4182">
        <v>47</v>
      </c>
      <c r="K4182">
        <v>12000</v>
      </c>
      <c r="L4182" s="7">
        <f>Sales_Data[[#This Row],[OrderQuantity]] *Sales_Data[[#This Row],[UnitPrice]]</f>
        <v>564000</v>
      </c>
      <c r="M4182" s="7">
        <f>Sales_Data[[#This Row],[UnitPrice]]-Sales_Data[[#This Row],[UnitCost]]</f>
        <v>4000</v>
      </c>
      <c r="N4182" s="7">
        <f>Sales_Data[[#This Row],[Gross Revenue]]-Sales_Data[[#This Row],[Discount Amount ]]</f>
        <v>560000</v>
      </c>
      <c r="O4182" s="7">
        <f>Sales_Data[[#This Row],[OrderQuantity]] *Sales_Data[[#This Row],[UnitCost]]</f>
        <v>376000</v>
      </c>
      <c r="P4182" s="7">
        <f>Sales_Data[[#This Row],[ItemCost]] +Sales_Data[[#This Row],[ShippingCost]]</f>
        <v>376404.59</v>
      </c>
      <c r="Q4182" s="7">
        <f>Sales_Data[[#This Row],[Gross Revenue]]-Sales_Data[[#This Row],[TotalFinancialCost]]</f>
        <v>187595.40999999997</v>
      </c>
      <c r="R4182" s="7">
        <f>Sales_Data[[#This Row],[Actul Bill Amount]]-Sales_Data[[#This Row],[ShippingCost]]</f>
        <v>559595.41</v>
      </c>
      <c r="S4182">
        <v>414</v>
      </c>
      <c r="T4182">
        <v>404.59</v>
      </c>
      <c r="U4182" t="s">
        <v>36</v>
      </c>
      <c r="V4182">
        <v>8000</v>
      </c>
      <c r="W4182" t="s">
        <v>33</v>
      </c>
      <c r="X4182" t="str">
        <f t="shared" si="131"/>
        <v>Delhi</v>
      </c>
    </row>
    <row r="4183" spans="1:24" x14ac:dyDescent="0.4">
      <c r="A4183">
        <v>104182</v>
      </c>
      <c r="B4183" s="5">
        <v>45874.411111111112</v>
      </c>
      <c r="C4183" s="3" t="str">
        <f>TEXT(Sales_Data[[#This Row],[OrderDate]],"mmmm")</f>
        <v>August</v>
      </c>
      <c r="D4183" s="3" t="str">
        <f t="shared" si="130"/>
        <v>2025</v>
      </c>
      <c r="E4183" t="s">
        <v>48</v>
      </c>
      <c r="F4183" t="s">
        <v>35</v>
      </c>
      <c r="G4183" t="s">
        <v>15</v>
      </c>
      <c r="H4183" t="s">
        <v>16</v>
      </c>
      <c r="I4183" t="s">
        <v>100</v>
      </c>
      <c r="J4183">
        <v>78</v>
      </c>
      <c r="K4183">
        <v>12000</v>
      </c>
      <c r="L4183" s="7">
        <f>Sales_Data[[#This Row],[OrderQuantity]] *Sales_Data[[#This Row],[UnitPrice]]</f>
        <v>936000</v>
      </c>
      <c r="M4183" s="7">
        <f>Sales_Data[[#This Row],[UnitPrice]]-Sales_Data[[#This Row],[UnitCost]]</f>
        <v>4000</v>
      </c>
      <c r="N4183" s="7">
        <f>Sales_Data[[#This Row],[Gross Revenue]]-Sales_Data[[#This Row],[Discount Amount ]]</f>
        <v>932000</v>
      </c>
      <c r="O4183" s="7">
        <f>Sales_Data[[#This Row],[OrderQuantity]] *Sales_Data[[#This Row],[UnitCost]]</f>
        <v>624000</v>
      </c>
      <c r="P4183" s="7">
        <f>Sales_Data[[#This Row],[ItemCost]] +Sales_Data[[#This Row],[ShippingCost]]</f>
        <v>625120.1</v>
      </c>
      <c r="Q4183" s="7">
        <f>Sales_Data[[#This Row],[Gross Revenue]]-Sales_Data[[#This Row],[TotalFinancialCost]]</f>
        <v>310879.90000000002</v>
      </c>
      <c r="R4183" s="7">
        <f>Sales_Data[[#This Row],[Actul Bill Amount]]-Sales_Data[[#This Row],[ShippingCost]]</f>
        <v>930879.9</v>
      </c>
      <c r="S4183">
        <v>1137</v>
      </c>
      <c r="T4183">
        <v>1120.0999999999999</v>
      </c>
      <c r="U4183" t="s">
        <v>36</v>
      </c>
      <c r="V4183">
        <v>8000</v>
      </c>
      <c r="W4183" t="s">
        <v>18</v>
      </c>
      <c r="X4183" t="str">
        <f t="shared" si="131"/>
        <v>Bengaluru</v>
      </c>
    </row>
    <row r="4184" spans="1:24" x14ac:dyDescent="0.4">
      <c r="A4184">
        <v>104183</v>
      </c>
      <c r="B4184" s="5">
        <v>45708.466666666667</v>
      </c>
      <c r="C4184" s="3" t="str">
        <f>TEXT(Sales_Data[[#This Row],[OrderDate]],"mmmm")</f>
        <v>February</v>
      </c>
      <c r="D4184" s="3" t="str">
        <f t="shared" si="130"/>
        <v>2025</v>
      </c>
      <c r="E4184" t="s">
        <v>48</v>
      </c>
      <c r="F4184" t="s">
        <v>24</v>
      </c>
      <c r="G4184" t="s">
        <v>29</v>
      </c>
      <c r="H4184" t="s">
        <v>25</v>
      </c>
      <c r="I4184" t="s">
        <v>100</v>
      </c>
      <c r="J4184">
        <v>13</v>
      </c>
      <c r="K4184">
        <v>25000</v>
      </c>
      <c r="L4184" s="7">
        <f>Sales_Data[[#This Row],[OrderQuantity]] *Sales_Data[[#This Row],[UnitPrice]]</f>
        <v>325000</v>
      </c>
      <c r="M4184" s="7">
        <f>Sales_Data[[#This Row],[UnitPrice]]-Sales_Data[[#This Row],[UnitCost]]</f>
        <v>7000</v>
      </c>
      <c r="N4184" s="7">
        <f>Sales_Data[[#This Row],[Gross Revenue]]-Sales_Data[[#This Row],[Discount Amount ]]</f>
        <v>318000</v>
      </c>
      <c r="O4184" s="7">
        <f>Sales_Data[[#This Row],[OrderQuantity]] *Sales_Data[[#This Row],[UnitCost]]</f>
        <v>234000</v>
      </c>
      <c r="P4184" s="7">
        <f>Sales_Data[[#This Row],[ItemCost]] +Sales_Data[[#This Row],[ShippingCost]]</f>
        <v>234323.27</v>
      </c>
      <c r="Q4184" s="7">
        <f>Sales_Data[[#This Row],[Gross Revenue]]-Sales_Data[[#This Row],[TotalFinancialCost]]</f>
        <v>90676.73000000001</v>
      </c>
      <c r="R4184" s="7">
        <f>Sales_Data[[#This Row],[Actul Bill Amount]]-Sales_Data[[#This Row],[ShippingCost]]</f>
        <v>317676.73</v>
      </c>
      <c r="S4184">
        <v>1120</v>
      </c>
      <c r="T4184">
        <v>323.27</v>
      </c>
      <c r="U4184" t="s">
        <v>60</v>
      </c>
      <c r="V4184">
        <v>18000</v>
      </c>
      <c r="W4184" t="s">
        <v>27</v>
      </c>
      <c r="X4184" t="str">
        <f t="shared" si="131"/>
        <v>Mumbai</v>
      </c>
    </row>
    <row r="4185" spans="1:24" x14ac:dyDescent="0.4">
      <c r="A4185">
        <v>104184</v>
      </c>
      <c r="B4185" s="5">
        <v>45949.252083333333</v>
      </c>
      <c r="C4185" s="3" t="str">
        <f>TEXT(Sales_Data[[#This Row],[OrderDate]],"mmmm")</f>
        <v>October</v>
      </c>
      <c r="D4185" s="3" t="str">
        <f t="shared" si="130"/>
        <v>2025</v>
      </c>
      <c r="E4185" t="s">
        <v>42</v>
      </c>
      <c r="F4185" t="s">
        <v>55</v>
      </c>
      <c r="G4185" t="s">
        <v>29</v>
      </c>
      <c r="H4185" t="s">
        <v>25</v>
      </c>
      <c r="I4185" t="s">
        <v>100</v>
      </c>
      <c r="J4185">
        <v>42</v>
      </c>
      <c r="K4185">
        <v>600</v>
      </c>
      <c r="L4185" s="7">
        <f>Sales_Data[[#This Row],[OrderQuantity]] *Sales_Data[[#This Row],[UnitPrice]]</f>
        <v>25200</v>
      </c>
      <c r="M4185" s="7">
        <f>Sales_Data[[#This Row],[UnitPrice]]-Sales_Data[[#This Row],[UnitCost]]</f>
        <v>250</v>
      </c>
      <c r="N4185" s="7">
        <f>Sales_Data[[#This Row],[Gross Revenue]]-Sales_Data[[#This Row],[Discount Amount ]]</f>
        <v>24950</v>
      </c>
      <c r="O4185" s="7">
        <f>Sales_Data[[#This Row],[OrderQuantity]] *Sales_Data[[#This Row],[UnitCost]]</f>
        <v>14700</v>
      </c>
      <c r="P4185" s="7">
        <f>Sales_Data[[#This Row],[ItemCost]] +Sales_Data[[#This Row],[ShippingCost]]</f>
        <v>15717.09</v>
      </c>
      <c r="Q4185" s="7">
        <f>Sales_Data[[#This Row],[Gross Revenue]]-Sales_Data[[#This Row],[TotalFinancialCost]]</f>
        <v>9482.91</v>
      </c>
      <c r="R4185" s="7">
        <f>Sales_Data[[#This Row],[Actul Bill Amount]]-Sales_Data[[#This Row],[ShippingCost]]</f>
        <v>23932.91</v>
      </c>
      <c r="S4185">
        <v>669</v>
      </c>
      <c r="T4185">
        <v>1017.09</v>
      </c>
      <c r="U4185" t="s">
        <v>57</v>
      </c>
      <c r="V4185">
        <v>350</v>
      </c>
      <c r="W4185" t="s">
        <v>27</v>
      </c>
      <c r="X4185" t="str">
        <f t="shared" si="131"/>
        <v>Mumbai</v>
      </c>
    </row>
    <row r="4186" spans="1:24" x14ac:dyDescent="0.4">
      <c r="A4186">
        <v>104185</v>
      </c>
      <c r="B4186" s="5">
        <v>45738.525000000001</v>
      </c>
      <c r="C4186" s="3" t="str">
        <f>TEXT(Sales_Data[[#This Row],[OrderDate]],"mmmm")</f>
        <v>March</v>
      </c>
      <c r="D4186" s="3" t="str">
        <f t="shared" si="130"/>
        <v>2025</v>
      </c>
      <c r="E4186" t="s">
        <v>23</v>
      </c>
      <c r="F4186" t="s">
        <v>14</v>
      </c>
      <c r="G4186" t="s">
        <v>15</v>
      </c>
      <c r="H4186" t="s">
        <v>20</v>
      </c>
      <c r="I4186" t="s">
        <v>100</v>
      </c>
      <c r="J4186">
        <v>62</v>
      </c>
      <c r="K4186">
        <v>3200</v>
      </c>
      <c r="L4186" s="7">
        <f>Sales_Data[[#This Row],[OrderQuantity]] *Sales_Data[[#This Row],[UnitPrice]]</f>
        <v>198400</v>
      </c>
      <c r="M4186" s="7">
        <f>Sales_Data[[#This Row],[UnitPrice]]-Sales_Data[[#This Row],[UnitCost]]</f>
        <v>1200</v>
      </c>
      <c r="N4186" s="7">
        <f>Sales_Data[[#This Row],[Gross Revenue]]-Sales_Data[[#This Row],[Discount Amount ]]</f>
        <v>197200</v>
      </c>
      <c r="O4186" s="7">
        <f>Sales_Data[[#This Row],[OrderQuantity]] *Sales_Data[[#This Row],[UnitCost]]</f>
        <v>124000</v>
      </c>
      <c r="P4186" s="7">
        <f>Sales_Data[[#This Row],[ItemCost]] +Sales_Data[[#This Row],[ShippingCost]]</f>
        <v>124929.91</v>
      </c>
      <c r="Q4186" s="7">
        <f>Sales_Data[[#This Row],[Gross Revenue]]-Sales_Data[[#This Row],[TotalFinancialCost]]</f>
        <v>73470.09</v>
      </c>
      <c r="R4186" s="7">
        <f>Sales_Data[[#This Row],[Actul Bill Amount]]-Sales_Data[[#This Row],[ShippingCost]]</f>
        <v>196270.09</v>
      </c>
      <c r="S4186">
        <v>1046</v>
      </c>
      <c r="T4186">
        <v>929.91</v>
      </c>
      <c r="U4186" t="s">
        <v>17</v>
      </c>
      <c r="V4186">
        <v>2000</v>
      </c>
      <c r="W4186" t="s">
        <v>22</v>
      </c>
      <c r="X4186" t="str">
        <f t="shared" si="131"/>
        <v>Nagpur</v>
      </c>
    </row>
    <row r="4187" spans="1:24" x14ac:dyDescent="0.4">
      <c r="A4187">
        <v>104186</v>
      </c>
      <c r="B4187" s="5">
        <v>45745.049305555556</v>
      </c>
      <c r="C4187" s="3" t="str">
        <f>TEXT(Sales_Data[[#This Row],[OrderDate]],"mmmm")</f>
        <v>March</v>
      </c>
      <c r="D4187" s="3" t="str">
        <f t="shared" si="130"/>
        <v>2025</v>
      </c>
      <c r="E4187" t="s">
        <v>34</v>
      </c>
      <c r="F4187" t="s">
        <v>46</v>
      </c>
      <c r="G4187" t="s">
        <v>31</v>
      </c>
      <c r="H4187" t="s">
        <v>37</v>
      </c>
      <c r="I4187" t="s">
        <v>100</v>
      </c>
      <c r="J4187">
        <v>87</v>
      </c>
      <c r="K4187">
        <v>15000</v>
      </c>
      <c r="L4187" s="7">
        <f>Sales_Data[[#This Row],[OrderQuantity]] *Sales_Data[[#This Row],[UnitPrice]]</f>
        <v>1305000</v>
      </c>
      <c r="M4187" s="7">
        <f>Sales_Data[[#This Row],[UnitPrice]]-Sales_Data[[#This Row],[UnitCost]]</f>
        <v>5500</v>
      </c>
      <c r="N4187" s="7">
        <f>Sales_Data[[#This Row],[Gross Revenue]]-Sales_Data[[#This Row],[Discount Amount ]]</f>
        <v>1299500</v>
      </c>
      <c r="O4187" s="7">
        <f>Sales_Data[[#This Row],[OrderQuantity]] *Sales_Data[[#This Row],[UnitCost]]</f>
        <v>826500</v>
      </c>
      <c r="P4187" s="7">
        <f>Sales_Data[[#This Row],[ItemCost]] +Sales_Data[[#This Row],[ShippingCost]]</f>
        <v>827067.61</v>
      </c>
      <c r="Q4187" s="7">
        <f>Sales_Data[[#This Row],[Gross Revenue]]-Sales_Data[[#This Row],[TotalFinancialCost]]</f>
        <v>477932.39</v>
      </c>
      <c r="R4187" s="7">
        <f>Sales_Data[[#This Row],[Actul Bill Amount]]-Sales_Data[[#This Row],[ShippingCost]]</f>
        <v>1298932.3899999999</v>
      </c>
      <c r="S4187">
        <v>1113</v>
      </c>
      <c r="T4187">
        <v>567.61</v>
      </c>
      <c r="U4187" t="s">
        <v>53</v>
      </c>
      <c r="V4187">
        <v>9500</v>
      </c>
      <c r="W4187" t="s">
        <v>38</v>
      </c>
      <c r="X4187" t="str">
        <f t="shared" si="131"/>
        <v>Kolkata</v>
      </c>
    </row>
    <row r="4188" spans="1:24" x14ac:dyDescent="0.4">
      <c r="A4188">
        <v>104187</v>
      </c>
      <c r="B4188" s="5">
        <v>45851.772222222222</v>
      </c>
      <c r="C4188" s="3" t="str">
        <f>TEXT(Sales_Data[[#This Row],[OrderDate]],"mmmm")</f>
        <v>July</v>
      </c>
      <c r="D4188" s="3" t="str">
        <f t="shared" si="130"/>
        <v>2025</v>
      </c>
      <c r="E4188" t="s">
        <v>50</v>
      </c>
      <c r="F4188" t="s">
        <v>28</v>
      </c>
      <c r="G4188" t="s">
        <v>15</v>
      </c>
      <c r="H4188" t="s">
        <v>37</v>
      </c>
      <c r="I4188" t="s">
        <v>100</v>
      </c>
      <c r="J4188">
        <v>3</v>
      </c>
      <c r="K4188">
        <v>2500</v>
      </c>
      <c r="L4188" s="7">
        <f>Sales_Data[[#This Row],[OrderQuantity]] *Sales_Data[[#This Row],[UnitPrice]]</f>
        <v>7500</v>
      </c>
      <c r="M4188" s="7">
        <f>Sales_Data[[#This Row],[UnitPrice]]-Sales_Data[[#This Row],[UnitCost]]</f>
        <v>1000</v>
      </c>
      <c r="N4188" s="7">
        <f>Sales_Data[[#This Row],[Gross Revenue]]-Sales_Data[[#This Row],[Discount Amount ]]</f>
        <v>6500</v>
      </c>
      <c r="O4188" s="7">
        <f>Sales_Data[[#This Row],[OrderQuantity]] *Sales_Data[[#This Row],[UnitCost]]</f>
        <v>4500</v>
      </c>
      <c r="P4188" s="7">
        <f>Sales_Data[[#This Row],[ItemCost]] +Sales_Data[[#This Row],[ShippingCost]]</f>
        <v>4976.97</v>
      </c>
      <c r="Q4188" s="7">
        <f>Sales_Data[[#This Row],[Gross Revenue]]-Sales_Data[[#This Row],[TotalFinancialCost]]</f>
        <v>2523.0299999999997</v>
      </c>
      <c r="R4188" s="7">
        <f>Sales_Data[[#This Row],[Actul Bill Amount]]-Sales_Data[[#This Row],[ShippingCost]]</f>
        <v>6023.03</v>
      </c>
      <c r="S4188">
        <v>935</v>
      </c>
      <c r="T4188">
        <v>476.97</v>
      </c>
      <c r="U4188" t="s">
        <v>54</v>
      </c>
      <c r="V4188">
        <v>1500</v>
      </c>
      <c r="W4188" t="s">
        <v>38</v>
      </c>
      <c r="X4188" t="str">
        <f t="shared" si="131"/>
        <v>Kolkata</v>
      </c>
    </row>
    <row r="4189" spans="1:24" x14ac:dyDescent="0.4">
      <c r="A4189">
        <v>104188</v>
      </c>
      <c r="B4189" s="5">
        <v>45761.803472222222</v>
      </c>
      <c r="C4189" s="3" t="str">
        <f>TEXT(Sales_Data[[#This Row],[OrderDate]],"mmmm")</f>
        <v>April</v>
      </c>
      <c r="D4189" s="3" t="str">
        <f t="shared" si="130"/>
        <v>2025</v>
      </c>
      <c r="E4189" t="s">
        <v>23</v>
      </c>
      <c r="F4189" t="s">
        <v>14</v>
      </c>
      <c r="G4189" t="s">
        <v>29</v>
      </c>
      <c r="H4189" t="s">
        <v>37</v>
      </c>
      <c r="I4189" t="s">
        <v>100</v>
      </c>
      <c r="J4189">
        <v>58</v>
      </c>
      <c r="K4189">
        <v>3200</v>
      </c>
      <c r="L4189" s="7">
        <f>Sales_Data[[#This Row],[OrderQuantity]] *Sales_Data[[#This Row],[UnitPrice]]</f>
        <v>185600</v>
      </c>
      <c r="M4189" s="7">
        <f>Sales_Data[[#This Row],[UnitPrice]]-Sales_Data[[#This Row],[UnitCost]]</f>
        <v>1200</v>
      </c>
      <c r="N4189" s="7">
        <f>Sales_Data[[#This Row],[Gross Revenue]]-Sales_Data[[#This Row],[Discount Amount ]]</f>
        <v>184400</v>
      </c>
      <c r="O4189" s="7">
        <f>Sales_Data[[#This Row],[OrderQuantity]] *Sales_Data[[#This Row],[UnitCost]]</f>
        <v>116000</v>
      </c>
      <c r="P4189" s="7">
        <f>Sales_Data[[#This Row],[ItemCost]] +Sales_Data[[#This Row],[ShippingCost]]</f>
        <v>116726.39</v>
      </c>
      <c r="Q4189" s="7">
        <f>Sales_Data[[#This Row],[Gross Revenue]]-Sales_Data[[#This Row],[TotalFinancialCost]]</f>
        <v>68873.61</v>
      </c>
      <c r="R4189" s="7">
        <f>Sales_Data[[#This Row],[Actul Bill Amount]]-Sales_Data[[#This Row],[ShippingCost]]</f>
        <v>183673.61</v>
      </c>
      <c r="S4189">
        <v>449</v>
      </c>
      <c r="T4189">
        <v>726.39</v>
      </c>
      <c r="U4189" t="s">
        <v>17</v>
      </c>
      <c r="V4189">
        <v>2000</v>
      </c>
      <c r="W4189" t="s">
        <v>38</v>
      </c>
      <c r="X4189" t="str">
        <f t="shared" si="131"/>
        <v>Kolkata</v>
      </c>
    </row>
    <row r="4190" spans="1:24" x14ac:dyDescent="0.4">
      <c r="A4190">
        <v>104189</v>
      </c>
      <c r="B4190" s="5">
        <v>45928.947916666664</v>
      </c>
      <c r="C4190" s="3" t="str">
        <f>TEXT(Sales_Data[[#This Row],[OrderDate]],"mmmm")</f>
        <v>September</v>
      </c>
      <c r="D4190" s="3" t="str">
        <f t="shared" si="130"/>
        <v>2025</v>
      </c>
      <c r="E4190" t="s">
        <v>50</v>
      </c>
      <c r="F4190" t="s">
        <v>43</v>
      </c>
      <c r="G4190" t="s">
        <v>29</v>
      </c>
      <c r="H4190" t="s">
        <v>32</v>
      </c>
      <c r="I4190" t="s">
        <v>100</v>
      </c>
      <c r="J4190">
        <v>57</v>
      </c>
      <c r="K4190">
        <v>1800</v>
      </c>
      <c r="L4190" s="7">
        <f>Sales_Data[[#This Row],[OrderQuantity]] *Sales_Data[[#This Row],[UnitPrice]]</f>
        <v>102600</v>
      </c>
      <c r="M4190" s="7">
        <f>Sales_Data[[#This Row],[UnitPrice]]-Sales_Data[[#This Row],[UnitCost]]</f>
        <v>900</v>
      </c>
      <c r="N4190" s="7">
        <f>Sales_Data[[#This Row],[Gross Revenue]]-Sales_Data[[#This Row],[Discount Amount ]]</f>
        <v>101700</v>
      </c>
      <c r="O4190" s="7">
        <f>Sales_Data[[#This Row],[OrderQuantity]] *Sales_Data[[#This Row],[UnitCost]]</f>
        <v>51300</v>
      </c>
      <c r="P4190" s="7">
        <f>Sales_Data[[#This Row],[ItemCost]] +Sales_Data[[#This Row],[ShippingCost]]</f>
        <v>51609.98</v>
      </c>
      <c r="Q4190" s="7">
        <f>Sales_Data[[#This Row],[Gross Revenue]]-Sales_Data[[#This Row],[TotalFinancialCost]]</f>
        <v>50990.02</v>
      </c>
      <c r="R4190" s="7">
        <f>Sales_Data[[#This Row],[Actul Bill Amount]]-Sales_Data[[#This Row],[ShippingCost]]</f>
        <v>101390.02</v>
      </c>
      <c r="S4190">
        <v>1184</v>
      </c>
      <c r="T4190">
        <v>309.98</v>
      </c>
      <c r="U4190" t="s">
        <v>51</v>
      </c>
      <c r="V4190">
        <v>900</v>
      </c>
      <c r="W4190" t="s">
        <v>33</v>
      </c>
      <c r="X4190" t="str">
        <f t="shared" si="131"/>
        <v>Delhi</v>
      </c>
    </row>
    <row r="4191" spans="1:24" x14ac:dyDescent="0.4">
      <c r="A4191">
        <v>104190</v>
      </c>
      <c r="B4191" s="5">
        <v>45753.229166666664</v>
      </c>
      <c r="C4191" s="3" t="str">
        <f>TEXT(Sales_Data[[#This Row],[OrderDate]],"mmmm")</f>
        <v>April</v>
      </c>
      <c r="D4191" s="3" t="str">
        <f t="shared" si="130"/>
        <v>2025</v>
      </c>
      <c r="E4191" t="s">
        <v>34</v>
      </c>
      <c r="F4191" t="s">
        <v>28</v>
      </c>
      <c r="G4191" t="s">
        <v>31</v>
      </c>
      <c r="H4191" t="s">
        <v>32</v>
      </c>
      <c r="I4191" t="s">
        <v>100</v>
      </c>
      <c r="J4191">
        <v>99</v>
      </c>
      <c r="K4191">
        <v>450</v>
      </c>
      <c r="L4191" s="7">
        <f>Sales_Data[[#This Row],[OrderQuantity]] *Sales_Data[[#This Row],[UnitPrice]]</f>
        <v>44550</v>
      </c>
      <c r="M4191" s="7">
        <f>Sales_Data[[#This Row],[UnitPrice]]-Sales_Data[[#This Row],[UnitCost]]</f>
        <v>250</v>
      </c>
      <c r="N4191" s="7">
        <f>Sales_Data[[#This Row],[Gross Revenue]]-Sales_Data[[#This Row],[Discount Amount ]]</f>
        <v>44300</v>
      </c>
      <c r="O4191" s="7">
        <f>Sales_Data[[#This Row],[OrderQuantity]] *Sales_Data[[#This Row],[UnitCost]]</f>
        <v>19800</v>
      </c>
      <c r="P4191" s="7">
        <f>Sales_Data[[#This Row],[ItemCost]] +Sales_Data[[#This Row],[ShippingCost]]</f>
        <v>20436.88</v>
      </c>
      <c r="Q4191" s="7">
        <f>Sales_Data[[#This Row],[Gross Revenue]]-Sales_Data[[#This Row],[TotalFinancialCost]]</f>
        <v>24113.119999999999</v>
      </c>
      <c r="R4191" s="7">
        <f>Sales_Data[[#This Row],[Actul Bill Amount]]-Sales_Data[[#This Row],[ShippingCost]]</f>
        <v>43663.12</v>
      </c>
      <c r="S4191">
        <v>594</v>
      </c>
      <c r="T4191">
        <v>636.88</v>
      </c>
      <c r="U4191" t="s">
        <v>30</v>
      </c>
      <c r="V4191">
        <v>200</v>
      </c>
      <c r="W4191" t="s">
        <v>33</v>
      </c>
      <c r="X4191" t="str">
        <f t="shared" si="131"/>
        <v>Delhi</v>
      </c>
    </row>
    <row r="4192" spans="1:24" x14ac:dyDescent="0.4">
      <c r="A4192">
        <v>104191</v>
      </c>
      <c r="B4192" s="5">
        <v>45855.956944444442</v>
      </c>
      <c r="C4192" s="3" t="str">
        <f>TEXT(Sales_Data[[#This Row],[OrderDate]],"mmmm")</f>
        <v>July</v>
      </c>
      <c r="D4192" s="3" t="str">
        <f t="shared" si="130"/>
        <v>2025</v>
      </c>
      <c r="E4192" t="s">
        <v>19</v>
      </c>
      <c r="F4192" t="s">
        <v>24</v>
      </c>
      <c r="G4192" t="s">
        <v>29</v>
      </c>
      <c r="H4192" t="s">
        <v>16</v>
      </c>
      <c r="I4192" t="s">
        <v>100</v>
      </c>
      <c r="J4192">
        <v>3</v>
      </c>
      <c r="K4192">
        <v>45000</v>
      </c>
      <c r="L4192" s="7">
        <f>Sales_Data[[#This Row],[OrderQuantity]] *Sales_Data[[#This Row],[UnitPrice]]</f>
        <v>135000</v>
      </c>
      <c r="M4192" s="7">
        <f>Sales_Data[[#This Row],[UnitPrice]]-Sales_Data[[#This Row],[UnitCost]]</f>
        <v>13000</v>
      </c>
      <c r="N4192" s="7">
        <f>Sales_Data[[#This Row],[Gross Revenue]]-Sales_Data[[#This Row],[Discount Amount ]]</f>
        <v>122000</v>
      </c>
      <c r="O4192" s="7">
        <f>Sales_Data[[#This Row],[OrderQuantity]] *Sales_Data[[#This Row],[UnitCost]]</f>
        <v>96000</v>
      </c>
      <c r="P4192" s="7">
        <f>Sales_Data[[#This Row],[ItemCost]] +Sales_Data[[#This Row],[ShippingCost]]</f>
        <v>96644.479999999996</v>
      </c>
      <c r="Q4192" s="7">
        <f>Sales_Data[[#This Row],[Gross Revenue]]-Sales_Data[[#This Row],[TotalFinancialCost]]</f>
        <v>38355.520000000004</v>
      </c>
      <c r="R4192" s="7">
        <f>Sales_Data[[#This Row],[Actul Bill Amount]]-Sales_Data[[#This Row],[ShippingCost]]</f>
        <v>121355.52</v>
      </c>
      <c r="S4192">
        <v>333</v>
      </c>
      <c r="T4192">
        <v>644.48</v>
      </c>
      <c r="U4192" t="s">
        <v>26</v>
      </c>
      <c r="V4192">
        <v>32000</v>
      </c>
      <c r="W4192" t="s">
        <v>18</v>
      </c>
      <c r="X4192" t="str">
        <f t="shared" si="131"/>
        <v>Bengaluru</v>
      </c>
    </row>
    <row r="4193" spans="1:24" x14ac:dyDescent="0.4">
      <c r="A4193">
        <v>104192</v>
      </c>
      <c r="B4193" s="5">
        <v>45658.263194444444</v>
      </c>
      <c r="C4193" s="3" t="str">
        <f>TEXT(Sales_Data[[#This Row],[OrderDate]],"mmmm")</f>
        <v>January</v>
      </c>
      <c r="D4193" s="3" t="str">
        <f t="shared" si="130"/>
        <v>2025</v>
      </c>
      <c r="E4193" t="s">
        <v>50</v>
      </c>
      <c r="F4193" t="s">
        <v>24</v>
      </c>
      <c r="G4193" t="s">
        <v>15</v>
      </c>
      <c r="H4193" t="s">
        <v>25</v>
      </c>
      <c r="I4193" t="s">
        <v>100</v>
      </c>
      <c r="J4193">
        <v>6</v>
      </c>
      <c r="K4193">
        <v>45000</v>
      </c>
      <c r="L4193" s="7">
        <f>Sales_Data[[#This Row],[OrderQuantity]] *Sales_Data[[#This Row],[UnitPrice]]</f>
        <v>270000</v>
      </c>
      <c r="M4193" s="7">
        <f>Sales_Data[[#This Row],[UnitPrice]]-Sales_Data[[#This Row],[UnitCost]]</f>
        <v>13000</v>
      </c>
      <c r="N4193" s="7">
        <f>Sales_Data[[#This Row],[Gross Revenue]]-Sales_Data[[#This Row],[Discount Amount ]]</f>
        <v>257000</v>
      </c>
      <c r="O4193" s="7">
        <f>Sales_Data[[#This Row],[OrderQuantity]] *Sales_Data[[#This Row],[UnitCost]]</f>
        <v>192000</v>
      </c>
      <c r="P4193" s="7">
        <f>Sales_Data[[#This Row],[ItemCost]] +Sales_Data[[#This Row],[ShippingCost]]</f>
        <v>192834.46</v>
      </c>
      <c r="Q4193" s="7">
        <f>Sales_Data[[#This Row],[Gross Revenue]]-Sales_Data[[#This Row],[TotalFinancialCost]]</f>
        <v>77165.540000000008</v>
      </c>
      <c r="R4193" s="7">
        <f>Sales_Data[[#This Row],[Actul Bill Amount]]-Sales_Data[[#This Row],[ShippingCost]]</f>
        <v>256165.54</v>
      </c>
      <c r="S4193">
        <v>600</v>
      </c>
      <c r="T4193">
        <v>834.46</v>
      </c>
      <c r="U4193" t="s">
        <v>26</v>
      </c>
      <c r="V4193">
        <v>32000</v>
      </c>
      <c r="W4193" t="s">
        <v>27</v>
      </c>
      <c r="X4193" t="str">
        <f t="shared" si="131"/>
        <v>Mumbai</v>
      </c>
    </row>
    <row r="4194" spans="1:24" x14ac:dyDescent="0.4">
      <c r="A4194">
        <v>104193</v>
      </c>
      <c r="B4194" s="5">
        <v>45824.061111111114</v>
      </c>
      <c r="C4194" s="3" t="str">
        <f>TEXT(Sales_Data[[#This Row],[OrderDate]],"mmmm")</f>
        <v>June</v>
      </c>
      <c r="D4194" s="3" t="str">
        <f t="shared" si="130"/>
        <v>2025</v>
      </c>
      <c r="E4194" t="s">
        <v>48</v>
      </c>
      <c r="F4194" t="s">
        <v>24</v>
      </c>
      <c r="G4194" t="s">
        <v>15</v>
      </c>
      <c r="H4194" t="s">
        <v>25</v>
      </c>
      <c r="I4194" t="s">
        <v>100</v>
      </c>
      <c r="J4194">
        <v>67</v>
      </c>
      <c r="K4194">
        <v>25000</v>
      </c>
      <c r="L4194" s="7">
        <f>Sales_Data[[#This Row],[OrderQuantity]] *Sales_Data[[#This Row],[UnitPrice]]</f>
        <v>1675000</v>
      </c>
      <c r="M4194" s="7">
        <f>Sales_Data[[#This Row],[UnitPrice]]-Sales_Data[[#This Row],[UnitCost]]</f>
        <v>7000</v>
      </c>
      <c r="N4194" s="7">
        <f>Sales_Data[[#This Row],[Gross Revenue]]-Sales_Data[[#This Row],[Discount Amount ]]</f>
        <v>1668000</v>
      </c>
      <c r="O4194" s="7">
        <f>Sales_Data[[#This Row],[OrderQuantity]] *Sales_Data[[#This Row],[UnitCost]]</f>
        <v>1206000</v>
      </c>
      <c r="P4194" s="7">
        <f>Sales_Data[[#This Row],[ItemCost]] +Sales_Data[[#This Row],[ShippingCost]]</f>
        <v>1207804.05</v>
      </c>
      <c r="Q4194" s="7">
        <f>Sales_Data[[#This Row],[Gross Revenue]]-Sales_Data[[#This Row],[TotalFinancialCost]]</f>
        <v>467195.94999999995</v>
      </c>
      <c r="R4194" s="7">
        <f>Sales_Data[[#This Row],[Actul Bill Amount]]-Sales_Data[[#This Row],[ShippingCost]]</f>
        <v>1666195.95</v>
      </c>
      <c r="S4194">
        <v>537</v>
      </c>
      <c r="T4194">
        <v>1804.05</v>
      </c>
      <c r="U4194" t="s">
        <v>60</v>
      </c>
      <c r="V4194">
        <v>18000</v>
      </c>
      <c r="W4194" t="s">
        <v>27</v>
      </c>
      <c r="X4194" t="str">
        <f t="shared" si="131"/>
        <v>Mumbai</v>
      </c>
    </row>
    <row r="4195" spans="1:24" x14ac:dyDescent="0.4">
      <c r="A4195">
        <v>104194</v>
      </c>
      <c r="B4195" s="5">
        <v>45783.668749999997</v>
      </c>
      <c r="C4195" s="3" t="str">
        <f>TEXT(Sales_Data[[#This Row],[OrderDate]],"mmmm")</f>
        <v>May</v>
      </c>
      <c r="D4195" s="3" t="str">
        <f t="shared" si="130"/>
        <v>2025</v>
      </c>
      <c r="E4195" t="s">
        <v>23</v>
      </c>
      <c r="F4195" t="s">
        <v>55</v>
      </c>
      <c r="G4195" t="s">
        <v>29</v>
      </c>
      <c r="H4195" t="s">
        <v>37</v>
      </c>
      <c r="I4195" t="s">
        <v>100</v>
      </c>
      <c r="J4195">
        <v>7</v>
      </c>
      <c r="K4195">
        <v>1200</v>
      </c>
      <c r="L4195" s="7">
        <f>Sales_Data[[#This Row],[OrderQuantity]] *Sales_Data[[#This Row],[UnitPrice]]</f>
        <v>8400</v>
      </c>
      <c r="M4195" s="7">
        <f>Sales_Data[[#This Row],[UnitPrice]]-Sales_Data[[#This Row],[UnitCost]]</f>
        <v>400</v>
      </c>
      <c r="N4195" s="7">
        <f>Sales_Data[[#This Row],[Gross Revenue]]-Sales_Data[[#This Row],[Discount Amount ]]</f>
        <v>8000</v>
      </c>
      <c r="O4195" s="7">
        <f>Sales_Data[[#This Row],[OrderQuantity]] *Sales_Data[[#This Row],[UnitCost]]</f>
        <v>5600</v>
      </c>
      <c r="P4195" s="7">
        <f>Sales_Data[[#This Row],[ItemCost]] +Sales_Data[[#This Row],[ShippingCost]]</f>
        <v>6450.6900000000005</v>
      </c>
      <c r="Q4195" s="7">
        <f>Sales_Data[[#This Row],[Gross Revenue]]-Sales_Data[[#This Row],[TotalFinancialCost]]</f>
        <v>1949.3099999999995</v>
      </c>
      <c r="R4195" s="7">
        <f>Sales_Data[[#This Row],[Actul Bill Amount]]-Sales_Data[[#This Row],[ShippingCost]]</f>
        <v>7149.3099999999995</v>
      </c>
      <c r="S4195">
        <v>763</v>
      </c>
      <c r="T4195">
        <v>850.69</v>
      </c>
      <c r="U4195" t="s">
        <v>58</v>
      </c>
      <c r="V4195">
        <v>800</v>
      </c>
      <c r="W4195" t="s">
        <v>38</v>
      </c>
      <c r="X4195" t="str">
        <f t="shared" si="131"/>
        <v>Kolkata</v>
      </c>
    </row>
    <row r="4196" spans="1:24" x14ac:dyDescent="0.4">
      <c r="A4196">
        <v>104195</v>
      </c>
      <c r="B4196" s="5">
        <v>45970.904166666667</v>
      </c>
      <c r="C4196" s="3" t="str">
        <f>TEXT(Sales_Data[[#This Row],[OrderDate]],"mmmm")</f>
        <v>November</v>
      </c>
      <c r="D4196" s="3" t="str">
        <f t="shared" si="130"/>
        <v>2025</v>
      </c>
      <c r="E4196" t="s">
        <v>42</v>
      </c>
      <c r="F4196" t="s">
        <v>35</v>
      </c>
      <c r="G4196" t="s">
        <v>31</v>
      </c>
      <c r="H4196" t="s">
        <v>20</v>
      </c>
      <c r="I4196" t="s">
        <v>100</v>
      </c>
      <c r="J4196">
        <v>93</v>
      </c>
      <c r="K4196">
        <v>8500</v>
      </c>
      <c r="L4196" s="7">
        <f>Sales_Data[[#This Row],[OrderQuantity]] *Sales_Data[[#This Row],[UnitPrice]]</f>
        <v>790500</v>
      </c>
      <c r="M4196" s="7">
        <f>Sales_Data[[#This Row],[UnitPrice]]-Sales_Data[[#This Row],[UnitCost]]</f>
        <v>3000</v>
      </c>
      <c r="N4196" s="7">
        <f>Sales_Data[[#This Row],[Gross Revenue]]-Sales_Data[[#This Row],[Discount Amount ]]</f>
        <v>787500</v>
      </c>
      <c r="O4196" s="7">
        <f>Sales_Data[[#This Row],[OrderQuantity]] *Sales_Data[[#This Row],[UnitCost]]</f>
        <v>511500</v>
      </c>
      <c r="P4196" s="7">
        <f>Sales_Data[[#This Row],[ItemCost]] +Sales_Data[[#This Row],[ShippingCost]]</f>
        <v>512068.56</v>
      </c>
      <c r="Q4196" s="7">
        <f>Sales_Data[[#This Row],[Gross Revenue]]-Sales_Data[[#This Row],[TotalFinancialCost]]</f>
        <v>278431.44</v>
      </c>
      <c r="R4196" s="7">
        <f>Sales_Data[[#This Row],[Actul Bill Amount]]-Sales_Data[[#This Row],[ShippingCost]]</f>
        <v>786931.44</v>
      </c>
      <c r="S4196">
        <v>601</v>
      </c>
      <c r="T4196">
        <v>568.55999999999995</v>
      </c>
      <c r="U4196" t="s">
        <v>49</v>
      </c>
      <c r="V4196">
        <v>5500</v>
      </c>
      <c r="W4196" t="s">
        <v>22</v>
      </c>
      <c r="X4196" t="str">
        <f t="shared" si="131"/>
        <v>Nagpur</v>
      </c>
    </row>
    <row r="4197" spans="1:24" x14ac:dyDescent="0.4">
      <c r="A4197">
        <v>104196</v>
      </c>
      <c r="B4197" s="5">
        <v>45738.92083333333</v>
      </c>
      <c r="C4197" s="3" t="str">
        <f>TEXT(Sales_Data[[#This Row],[OrderDate]],"mmmm")</f>
        <v>March</v>
      </c>
      <c r="D4197" s="3" t="str">
        <f t="shared" si="130"/>
        <v>2025</v>
      </c>
      <c r="E4197" t="s">
        <v>48</v>
      </c>
      <c r="F4197" t="s">
        <v>14</v>
      </c>
      <c r="G4197" t="s">
        <v>29</v>
      </c>
      <c r="H4197" t="s">
        <v>37</v>
      </c>
      <c r="I4197" t="s">
        <v>100</v>
      </c>
      <c r="J4197">
        <v>84</v>
      </c>
      <c r="K4197">
        <v>3200</v>
      </c>
      <c r="L4197" s="7">
        <f>Sales_Data[[#This Row],[OrderQuantity]] *Sales_Data[[#This Row],[UnitPrice]]</f>
        <v>268800</v>
      </c>
      <c r="M4197" s="7">
        <f>Sales_Data[[#This Row],[UnitPrice]]-Sales_Data[[#This Row],[UnitCost]]</f>
        <v>1200</v>
      </c>
      <c r="N4197" s="7">
        <f>Sales_Data[[#This Row],[Gross Revenue]]-Sales_Data[[#This Row],[Discount Amount ]]</f>
        <v>267600</v>
      </c>
      <c r="O4197" s="7">
        <f>Sales_Data[[#This Row],[OrderQuantity]] *Sales_Data[[#This Row],[UnitCost]]</f>
        <v>168000</v>
      </c>
      <c r="P4197" s="7">
        <f>Sales_Data[[#This Row],[ItemCost]] +Sales_Data[[#This Row],[ShippingCost]]</f>
        <v>169504.84</v>
      </c>
      <c r="Q4197" s="7">
        <f>Sales_Data[[#This Row],[Gross Revenue]]-Sales_Data[[#This Row],[TotalFinancialCost]]</f>
        <v>99295.16</v>
      </c>
      <c r="R4197" s="7">
        <f>Sales_Data[[#This Row],[Actul Bill Amount]]-Sales_Data[[#This Row],[ShippingCost]]</f>
        <v>266095.15999999997</v>
      </c>
      <c r="S4197">
        <v>488</v>
      </c>
      <c r="T4197">
        <v>1504.84</v>
      </c>
      <c r="U4197" t="s">
        <v>17</v>
      </c>
      <c r="V4197">
        <v>2000</v>
      </c>
      <c r="W4197" t="s">
        <v>38</v>
      </c>
      <c r="X4197" t="str">
        <f t="shared" si="131"/>
        <v>Kolkata</v>
      </c>
    </row>
    <row r="4198" spans="1:24" x14ac:dyDescent="0.4">
      <c r="A4198">
        <v>104197</v>
      </c>
      <c r="B4198" s="5">
        <v>45908.074999999997</v>
      </c>
      <c r="C4198" s="3" t="str">
        <f>TEXT(Sales_Data[[#This Row],[OrderDate]],"mmmm")</f>
        <v>September</v>
      </c>
      <c r="D4198" s="3" t="str">
        <f t="shared" si="130"/>
        <v>2025</v>
      </c>
      <c r="E4198" t="s">
        <v>48</v>
      </c>
      <c r="F4198" t="s">
        <v>43</v>
      </c>
      <c r="G4198" t="s">
        <v>15</v>
      </c>
      <c r="H4198" t="s">
        <v>25</v>
      </c>
      <c r="I4198" t="s">
        <v>100</v>
      </c>
      <c r="J4198">
        <v>13</v>
      </c>
      <c r="K4198">
        <v>1800</v>
      </c>
      <c r="L4198" s="7">
        <f>Sales_Data[[#This Row],[OrderQuantity]] *Sales_Data[[#This Row],[UnitPrice]]</f>
        <v>23400</v>
      </c>
      <c r="M4198" s="7">
        <f>Sales_Data[[#This Row],[UnitPrice]]-Sales_Data[[#This Row],[UnitCost]]</f>
        <v>900</v>
      </c>
      <c r="N4198" s="7">
        <f>Sales_Data[[#This Row],[Gross Revenue]]-Sales_Data[[#This Row],[Discount Amount ]]</f>
        <v>22500</v>
      </c>
      <c r="O4198" s="7">
        <f>Sales_Data[[#This Row],[OrderQuantity]] *Sales_Data[[#This Row],[UnitCost]]</f>
        <v>11700</v>
      </c>
      <c r="P4198" s="7">
        <f>Sales_Data[[#This Row],[ItemCost]] +Sales_Data[[#This Row],[ShippingCost]]</f>
        <v>11914.34</v>
      </c>
      <c r="Q4198" s="7">
        <f>Sales_Data[[#This Row],[Gross Revenue]]-Sales_Data[[#This Row],[TotalFinancialCost]]</f>
        <v>11485.66</v>
      </c>
      <c r="R4198" s="7">
        <f>Sales_Data[[#This Row],[Actul Bill Amount]]-Sales_Data[[#This Row],[ShippingCost]]</f>
        <v>22285.66</v>
      </c>
      <c r="S4198">
        <v>384</v>
      </c>
      <c r="T4198">
        <v>214.34</v>
      </c>
      <c r="U4198" t="s">
        <v>51</v>
      </c>
      <c r="V4198">
        <v>900</v>
      </c>
      <c r="W4198" t="s">
        <v>27</v>
      </c>
      <c r="X4198" t="str">
        <f t="shared" si="131"/>
        <v>Mumbai</v>
      </c>
    </row>
    <row r="4199" spans="1:24" x14ac:dyDescent="0.4">
      <c r="A4199">
        <v>104198</v>
      </c>
      <c r="B4199" s="5">
        <v>45826.73333333333</v>
      </c>
      <c r="C4199" s="3" t="str">
        <f>TEXT(Sales_Data[[#This Row],[OrderDate]],"mmmm")</f>
        <v>June</v>
      </c>
      <c r="D4199" s="3" t="str">
        <f t="shared" si="130"/>
        <v>2025</v>
      </c>
      <c r="E4199" t="s">
        <v>34</v>
      </c>
      <c r="F4199" t="s">
        <v>40</v>
      </c>
      <c r="G4199" t="s">
        <v>15</v>
      </c>
      <c r="H4199" t="s">
        <v>25</v>
      </c>
      <c r="I4199" t="s">
        <v>100</v>
      </c>
      <c r="J4199">
        <v>35</v>
      </c>
      <c r="K4199">
        <v>1500</v>
      </c>
      <c r="L4199" s="7">
        <f>Sales_Data[[#This Row],[OrderQuantity]] *Sales_Data[[#This Row],[UnitPrice]]</f>
        <v>52500</v>
      </c>
      <c r="M4199" s="7">
        <f>Sales_Data[[#This Row],[UnitPrice]]-Sales_Data[[#This Row],[UnitCost]]</f>
        <v>700</v>
      </c>
      <c r="N4199" s="7">
        <f>Sales_Data[[#This Row],[Gross Revenue]]-Sales_Data[[#This Row],[Discount Amount ]]</f>
        <v>51800</v>
      </c>
      <c r="O4199" s="7">
        <f>Sales_Data[[#This Row],[OrderQuantity]] *Sales_Data[[#This Row],[UnitCost]]</f>
        <v>28000</v>
      </c>
      <c r="P4199" s="7">
        <f>Sales_Data[[#This Row],[ItemCost]] +Sales_Data[[#This Row],[ShippingCost]]</f>
        <v>29006.94</v>
      </c>
      <c r="Q4199" s="7">
        <f>Sales_Data[[#This Row],[Gross Revenue]]-Sales_Data[[#This Row],[TotalFinancialCost]]</f>
        <v>23493.06</v>
      </c>
      <c r="R4199" s="7">
        <f>Sales_Data[[#This Row],[Actul Bill Amount]]-Sales_Data[[#This Row],[ShippingCost]]</f>
        <v>50793.06</v>
      </c>
      <c r="S4199">
        <v>661</v>
      </c>
      <c r="T4199">
        <v>1006.94</v>
      </c>
      <c r="U4199" t="s">
        <v>52</v>
      </c>
      <c r="V4199">
        <v>800</v>
      </c>
      <c r="W4199" t="s">
        <v>27</v>
      </c>
      <c r="X4199" t="str">
        <f t="shared" si="131"/>
        <v>Mumbai</v>
      </c>
    </row>
    <row r="4200" spans="1:24" x14ac:dyDescent="0.4">
      <c r="A4200">
        <v>104199</v>
      </c>
      <c r="B4200" s="5">
        <v>45730.363194444442</v>
      </c>
      <c r="C4200" s="3" t="str">
        <f>TEXT(Sales_Data[[#This Row],[OrderDate]],"mmmm")</f>
        <v>March</v>
      </c>
      <c r="D4200" s="3" t="str">
        <f t="shared" si="130"/>
        <v>2025</v>
      </c>
      <c r="E4200" t="s">
        <v>45</v>
      </c>
      <c r="F4200" t="s">
        <v>28</v>
      </c>
      <c r="G4200" t="s">
        <v>31</v>
      </c>
      <c r="H4200" t="s">
        <v>20</v>
      </c>
      <c r="I4200" t="s">
        <v>100</v>
      </c>
      <c r="J4200">
        <v>77</v>
      </c>
      <c r="K4200">
        <v>450</v>
      </c>
      <c r="L4200" s="7">
        <f>Sales_Data[[#This Row],[OrderQuantity]] *Sales_Data[[#This Row],[UnitPrice]]</f>
        <v>34650</v>
      </c>
      <c r="M4200" s="7">
        <f>Sales_Data[[#This Row],[UnitPrice]]-Sales_Data[[#This Row],[UnitCost]]</f>
        <v>250</v>
      </c>
      <c r="N4200" s="7">
        <f>Sales_Data[[#This Row],[Gross Revenue]]-Sales_Data[[#This Row],[Discount Amount ]]</f>
        <v>34400</v>
      </c>
      <c r="O4200" s="7">
        <f>Sales_Data[[#This Row],[OrderQuantity]] *Sales_Data[[#This Row],[UnitCost]]</f>
        <v>15400</v>
      </c>
      <c r="P4200" s="7">
        <f>Sales_Data[[#This Row],[ItemCost]] +Sales_Data[[#This Row],[ShippingCost]]</f>
        <v>16125.17</v>
      </c>
      <c r="Q4200" s="7">
        <f>Sales_Data[[#This Row],[Gross Revenue]]-Sales_Data[[#This Row],[TotalFinancialCost]]</f>
        <v>18524.830000000002</v>
      </c>
      <c r="R4200" s="7">
        <f>Sales_Data[[#This Row],[Actul Bill Amount]]-Sales_Data[[#This Row],[ShippingCost]]</f>
        <v>33674.83</v>
      </c>
      <c r="S4200">
        <v>579</v>
      </c>
      <c r="T4200">
        <v>725.17</v>
      </c>
      <c r="U4200" t="s">
        <v>30</v>
      </c>
      <c r="V4200">
        <v>200</v>
      </c>
      <c r="W4200" t="s">
        <v>22</v>
      </c>
      <c r="X4200" t="str">
        <f t="shared" si="131"/>
        <v>Nagpur</v>
      </c>
    </row>
    <row r="4201" spans="1:24" x14ac:dyDescent="0.4">
      <c r="A4201">
        <v>104200</v>
      </c>
      <c r="B4201" s="5">
        <v>45798.420138888891</v>
      </c>
      <c r="C4201" s="3" t="str">
        <f>TEXT(Sales_Data[[#This Row],[OrderDate]],"mmmm")</f>
        <v>May</v>
      </c>
      <c r="D4201" s="3" t="str">
        <f t="shared" si="130"/>
        <v>2025</v>
      </c>
      <c r="E4201" t="s">
        <v>50</v>
      </c>
      <c r="F4201" t="s">
        <v>35</v>
      </c>
      <c r="G4201" t="s">
        <v>15</v>
      </c>
      <c r="H4201" t="s">
        <v>37</v>
      </c>
      <c r="I4201" t="s">
        <v>100</v>
      </c>
      <c r="J4201">
        <v>33</v>
      </c>
      <c r="K4201">
        <v>8500</v>
      </c>
      <c r="L4201" s="7">
        <f>Sales_Data[[#This Row],[OrderQuantity]] *Sales_Data[[#This Row],[UnitPrice]]</f>
        <v>280500</v>
      </c>
      <c r="M4201" s="7">
        <f>Sales_Data[[#This Row],[UnitPrice]]-Sales_Data[[#This Row],[UnitCost]]</f>
        <v>3000</v>
      </c>
      <c r="N4201" s="7">
        <f>Sales_Data[[#This Row],[Gross Revenue]]-Sales_Data[[#This Row],[Discount Amount ]]</f>
        <v>277500</v>
      </c>
      <c r="O4201" s="7">
        <f>Sales_Data[[#This Row],[OrderQuantity]] *Sales_Data[[#This Row],[UnitCost]]</f>
        <v>181500</v>
      </c>
      <c r="P4201" s="7">
        <f>Sales_Data[[#This Row],[ItemCost]] +Sales_Data[[#This Row],[ShippingCost]]</f>
        <v>182299.62</v>
      </c>
      <c r="Q4201" s="7">
        <f>Sales_Data[[#This Row],[Gross Revenue]]-Sales_Data[[#This Row],[TotalFinancialCost]]</f>
        <v>98200.38</v>
      </c>
      <c r="R4201" s="7">
        <f>Sales_Data[[#This Row],[Actul Bill Amount]]-Sales_Data[[#This Row],[ShippingCost]]</f>
        <v>276700.38</v>
      </c>
      <c r="S4201">
        <v>683</v>
      </c>
      <c r="T4201">
        <v>799.62</v>
      </c>
      <c r="U4201" t="s">
        <v>49</v>
      </c>
      <c r="V4201">
        <v>5500</v>
      </c>
      <c r="W4201" t="s">
        <v>38</v>
      </c>
      <c r="X4201" t="str">
        <f t="shared" si="131"/>
        <v>Kolkata</v>
      </c>
    </row>
    <row r="4202" spans="1:24" x14ac:dyDescent="0.4">
      <c r="A4202">
        <v>104201</v>
      </c>
      <c r="B4202" s="5">
        <v>45727.564583333333</v>
      </c>
      <c r="C4202" s="3" t="str">
        <f>TEXT(Sales_Data[[#This Row],[OrderDate]],"mmmm")</f>
        <v>March</v>
      </c>
      <c r="D4202" s="3" t="str">
        <f t="shared" si="130"/>
        <v>2025</v>
      </c>
      <c r="E4202" t="s">
        <v>13</v>
      </c>
      <c r="F4202" t="s">
        <v>24</v>
      </c>
      <c r="G4202" t="s">
        <v>31</v>
      </c>
      <c r="H4202" t="s">
        <v>25</v>
      </c>
      <c r="I4202" t="s">
        <v>100</v>
      </c>
      <c r="J4202">
        <v>88</v>
      </c>
      <c r="K4202">
        <v>45000</v>
      </c>
      <c r="L4202" s="7">
        <f>Sales_Data[[#This Row],[OrderQuantity]] *Sales_Data[[#This Row],[UnitPrice]]</f>
        <v>3960000</v>
      </c>
      <c r="M4202" s="7">
        <f>Sales_Data[[#This Row],[UnitPrice]]-Sales_Data[[#This Row],[UnitCost]]</f>
        <v>13000</v>
      </c>
      <c r="N4202" s="7">
        <f>Sales_Data[[#This Row],[Gross Revenue]]-Sales_Data[[#This Row],[Discount Amount ]]</f>
        <v>3947000</v>
      </c>
      <c r="O4202" s="7">
        <f>Sales_Data[[#This Row],[OrderQuantity]] *Sales_Data[[#This Row],[UnitCost]]</f>
        <v>2816000</v>
      </c>
      <c r="P4202" s="7">
        <f>Sales_Data[[#This Row],[ItemCost]] +Sales_Data[[#This Row],[ShippingCost]]</f>
        <v>2816462.88</v>
      </c>
      <c r="Q4202" s="7">
        <f>Sales_Data[[#This Row],[Gross Revenue]]-Sales_Data[[#This Row],[TotalFinancialCost]]</f>
        <v>1143537.1200000001</v>
      </c>
      <c r="R4202" s="7">
        <f>Sales_Data[[#This Row],[Actul Bill Amount]]-Sales_Data[[#This Row],[ShippingCost]]</f>
        <v>3946537.12</v>
      </c>
      <c r="S4202">
        <v>589</v>
      </c>
      <c r="T4202">
        <v>462.88</v>
      </c>
      <c r="U4202" t="s">
        <v>26</v>
      </c>
      <c r="V4202">
        <v>32000</v>
      </c>
      <c r="W4202" t="s">
        <v>27</v>
      </c>
      <c r="X4202" t="str">
        <f t="shared" si="131"/>
        <v>Mumbai</v>
      </c>
    </row>
    <row r="4203" spans="1:24" x14ac:dyDescent="0.4">
      <c r="A4203">
        <v>104202</v>
      </c>
      <c r="B4203" s="5">
        <v>45919.180555555555</v>
      </c>
      <c r="C4203" s="3" t="str">
        <f>TEXT(Sales_Data[[#This Row],[OrderDate]],"mmmm")</f>
        <v>September</v>
      </c>
      <c r="D4203" s="3" t="str">
        <f t="shared" si="130"/>
        <v>2025</v>
      </c>
      <c r="E4203" t="s">
        <v>45</v>
      </c>
      <c r="F4203" t="s">
        <v>40</v>
      </c>
      <c r="G4203" t="s">
        <v>29</v>
      </c>
      <c r="H4203" t="s">
        <v>37</v>
      </c>
      <c r="I4203" t="s">
        <v>100</v>
      </c>
      <c r="J4203">
        <v>16</v>
      </c>
      <c r="K4203">
        <v>1500</v>
      </c>
      <c r="L4203" s="7">
        <f>Sales_Data[[#This Row],[OrderQuantity]] *Sales_Data[[#This Row],[UnitPrice]]</f>
        <v>24000</v>
      </c>
      <c r="M4203" s="7">
        <f>Sales_Data[[#This Row],[UnitPrice]]-Sales_Data[[#This Row],[UnitCost]]</f>
        <v>700</v>
      </c>
      <c r="N4203" s="7">
        <f>Sales_Data[[#This Row],[Gross Revenue]]-Sales_Data[[#This Row],[Discount Amount ]]</f>
        <v>23300</v>
      </c>
      <c r="O4203" s="7">
        <f>Sales_Data[[#This Row],[OrderQuantity]] *Sales_Data[[#This Row],[UnitCost]]</f>
        <v>12800</v>
      </c>
      <c r="P4203" s="7">
        <f>Sales_Data[[#This Row],[ItemCost]] +Sales_Data[[#This Row],[ShippingCost]]</f>
        <v>13528.84</v>
      </c>
      <c r="Q4203" s="7">
        <f>Sales_Data[[#This Row],[Gross Revenue]]-Sales_Data[[#This Row],[TotalFinancialCost]]</f>
        <v>10471.16</v>
      </c>
      <c r="R4203" s="7">
        <f>Sales_Data[[#This Row],[Actul Bill Amount]]-Sales_Data[[#This Row],[ShippingCost]]</f>
        <v>22571.16</v>
      </c>
      <c r="S4203">
        <v>753</v>
      </c>
      <c r="T4203">
        <v>728.84</v>
      </c>
      <c r="U4203" t="s">
        <v>52</v>
      </c>
      <c r="V4203">
        <v>800</v>
      </c>
      <c r="W4203" t="s">
        <v>38</v>
      </c>
      <c r="X4203" t="str">
        <f t="shared" si="131"/>
        <v>Kolkata</v>
      </c>
    </row>
    <row r="4204" spans="1:24" x14ac:dyDescent="0.4">
      <c r="A4204">
        <v>104203</v>
      </c>
      <c r="B4204" s="5">
        <v>45997.933333333334</v>
      </c>
      <c r="C4204" s="3" t="str">
        <f>TEXT(Sales_Data[[#This Row],[OrderDate]],"mmmm")</f>
        <v>December</v>
      </c>
      <c r="D4204" s="3" t="str">
        <f t="shared" si="130"/>
        <v>2025</v>
      </c>
      <c r="E4204" t="s">
        <v>19</v>
      </c>
      <c r="F4204" t="s">
        <v>46</v>
      </c>
      <c r="G4204" t="s">
        <v>31</v>
      </c>
      <c r="H4204" t="s">
        <v>16</v>
      </c>
      <c r="I4204" t="s">
        <v>100</v>
      </c>
      <c r="J4204">
        <v>33</v>
      </c>
      <c r="K4204">
        <v>15000</v>
      </c>
      <c r="L4204" s="7">
        <f>Sales_Data[[#This Row],[OrderQuantity]] *Sales_Data[[#This Row],[UnitPrice]]</f>
        <v>495000</v>
      </c>
      <c r="M4204" s="7">
        <f>Sales_Data[[#This Row],[UnitPrice]]-Sales_Data[[#This Row],[UnitCost]]</f>
        <v>5500</v>
      </c>
      <c r="N4204" s="7">
        <f>Sales_Data[[#This Row],[Gross Revenue]]-Sales_Data[[#This Row],[Discount Amount ]]</f>
        <v>489500</v>
      </c>
      <c r="O4204" s="7">
        <f>Sales_Data[[#This Row],[OrderQuantity]] *Sales_Data[[#This Row],[UnitCost]]</f>
        <v>313500</v>
      </c>
      <c r="P4204" s="7">
        <f>Sales_Data[[#This Row],[ItemCost]] +Sales_Data[[#This Row],[ShippingCost]]</f>
        <v>313854.94</v>
      </c>
      <c r="Q4204" s="7">
        <f>Sales_Data[[#This Row],[Gross Revenue]]-Sales_Data[[#This Row],[TotalFinancialCost]]</f>
        <v>181145.06</v>
      </c>
      <c r="R4204" s="7">
        <f>Sales_Data[[#This Row],[Actul Bill Amount]]-Sales_Data[[#This Row],[ShippingCost]]</f>
        <v>489145.06</v>
      </c>
      <c r="S4204">
        <v>381</v>
      </c>
      <c r="T4204">
        <v>354.94</v>
      </c>
      <c r="U4204" t="s">
        <v>53</v>
      </c>
      <c r="V4204">
        <v>9500</v>
      </c>
      <c r="W4204" t="s">
        <v>18</v>
      </c>
      <c r="X4204" t="str">
        <f t="shared" si="131"/>
        <v>Bengaluru</v>
      </c>
    </row>
    <row r="4205" spans="1:24" x14ac:dyDescent="0.4">
      <c r="A4205">
        <v>104204</v>
      </c>
      <c r="B4205" s="5">
        <v>45965.000694444447</v>
      </c>
      <c r="C4205" s="3" t="str">
        <f>TEXT(Sales_Data[[#This Row],[OrderDate]],"mmmm")</f>
        <v>November</v>
      </c>
      <c r="D4205" s="3" t="str">
        <f t="shared" si="130"/>
        <v>2025</v>
      </c>
      <c r="E4205" t="s">
        <v>50</v>
      </c>
      <c r="F4205" t="s">
        <v>43</v>
      </c>
      <c r="G4205" t="s">
        <v>15</v>
      </c>
      <c r="H4205" t="s">
        <v>16</v>
      </c>
      <c r="I4205" t="s">
        <v>100</v>
      </c>
      <c r="J4205">
        <v>15</v>
      </c>
      <c r="K4205">
        <v>1800</v>
      </c>
      <c r="L4205" s="7">
        <f>Sales_Data[[#This Row],[OrderQuantity]] *Sales_Data[[#This Row],[UnitPrice]]</f>
        <v>27000</v>
      </c>
      <c r="M4205" s="7">
        <f>Sales_Data[[#This Row],[UnitPrice]]-Sales_Data[[#This Row],[UnitCost]]</f>
        <v>900</v>
      </c>
      <c r="N4205" s="7">
        <f>Sales_Data[[#This Row],[Gross Revenue]]-Sales_Data[[#This Row],[Discount Amount ]]</f>
        <v>26100</v>
      </c>
      <c r="O4205" s="7">
        <f>Sales_Data[[#This Row],[OrderQuantity]] *Sales_Data[[#This Row],[UnitCost]]</f>
        <v>13500</v>
      </c>
      <c r="P4205" s="7">
        <f>Sales_Data[[#This Row],[ItemCost]] +Sales_Data[[#This Row],[ShippingCost]]</f>
        <v>14252.84</v>
      </c>
      <c r="Q4205" s="7">
        <f>Sales_Data[[#This Row],[Gross Revenue]]-Sales_Data[[#This Row],[TotalFinancialCost]]</f>
        <v>12747.16</v>
      </c>
      <c r="R4205" s="7">
        <f>Sales_Data[[#This Row],[Actul Bill Amount]]-Sales_Data[[#This Row],[ShippingCost]]</f>
        <v>25347.16</v>
      </c>
      <c r="S4205">
        <v>972</v>
      </c>
      <c r="T4205">
        <v>752.84</v>
      </c>
      <c r="U4205" t="s">
        <v>51</v>
      </c>
      <c r="V4205">
        <v>900</v>
      </c>
      <c r="W4205" t="s">
        <v>18</v>
      </c>
      <c r="X4205" t="str">
        <f t="shared" si="131"/>
        <v>Bengaluru</v>
      </c>
    </row>
    <row r="4206" spans="1:24" x14ac:dyDescent="0.4">
      <c r="A4206">
        <v>104205</v>
      </c>
      <c r="B4206" s="5">
        <v>45902.832638888889</v>
      </c>
      <c r="C4206" s="3" t="str">
        <f>TEXT(Sales_Data[[#This Row],[OrderDate]],"mmmm")</f>
        <v>September</v>
      </c>
      <c r="D4206" s="3" t="str">
        <f t="shared" si="130"/>
        <v>2025</v>
      </c>
      <c r="E4206" t="s">
        <v>48</v>
      </c>
      <c r="F4206" t="s">
        <v>24</v>
      </c>
      <c r="G4206" t="s">
        <v>15</v>
      </c>
      <c r="H4206" t="s">
        <v>25</v>
      </c>
      <c r="I4206" t="s">
        <v>100</v>
      </c>
      <c r="J4206">
        <v>47</v>
      </c>
      <c r="K4206">
        <v>3500</v>
      </c>
      <c r="L4206" s="7">
        <f>Sales_Data[[#This Row],[OrderQuantity]] *Sales_Data[[#This Row],[UnitPrice]]</f>
        <v>164500</v>
      </c>
      <c r="M4206" s="7">
        <f>Sales_Data[[#This Row],[UnitPrice]]-Sales_Data[[#This Row],[UnitCost]]</f>
        <v>1300</v>
      </c>
      <c r="N4206" s="7">
        <f>Sales_Data[[#This Row],[Gross Revenue]]-Sales_Data[[#This Row],[Discount Amount ]]</f>
        <v>163200</v>
      </c>
      <c r="O4206" s="7">
        <f>Sales_Data[[#This Row],[OrderQuantity]] *Sales_Data[[#This Row],[UnitCost]]</f>
        <v>103400</v>
      </c>
      <c r="P4206" s="7">
        <f>Sales_Data[[#This Row],[ItemCost]] +Sales_Data[[#This Row],[ShippingCost]]</f>
        <v>104047.91</v>
      </c>
      <c r="Q4206" s="7">
        <f>Sales_Data[[#This Row],[Gross Revenue]]-Sales_Data[[#This Row],[TotalFinancialCost]]</f>
        <v>60452.09</v>
      </c>
      <c r="R4206" s="7">
        <f>Sales_Data[[#This Row],[Actul Bill Amount]]-Sales_Data[[#This Row],[ShippingCost]]</f>
        <v>162552.09</v>
      </c>
      <c r="S4206">
        <v>613</v>
      </c>
      <c r="T4206">
        <v>647.91</v>
      </c>
      <c r="U4206" t="s">
        <v>59</v>
      </c>
      <c r="V4206">
        <v>2200</v>
      </c>
      <c r="W4206" t="s">
        <v>27</v>
      </c>
      <c r="X4206" t="str">
        <f t="shared" si="131"/>
        <v>Mumbai</v>
      </c>
    </row>
    <row r="4207" spans="1:24" x14ac:dyDescent="0.4">
      <c r="A4207">
        <v>104206</v>
      </c>
      <c r="B4207" s="5">
        <v>45660.063194444447</v>
      </c>
      <c r="C4207" s="3" t="str">
        <f>TEXT(Sales_Data[[#This Row],[OrderDate]],"mmmm")</f>
        <v>January</v>
      </c>
      <c r="D4207" s="3" t="str">
        <f t="shared" si="130"/>
        <v>2025</v>
      </c>
      <c r="E4207" t="s">
        <v>23</v>
      </c>
      <c r="F4207" t="s">
        <v>43</v>
      </c>
      <c r="G4207" t="s">
        <v>15</v>
      </c>
      <c r="H4207" t="s">
        <v>16</v>
      </c>
      <c r="I4207" t="s">
        <v>100</v>
      </c>
      <c r="J4207">
        <v>50</v>
      </c>
      <c r="K4207">
        <v>2800</v>
      </c>
      <c r="L4207" s="7">
        <f>Sales_Data[[#This Row],[OrderQuantity]] *Sales_Data[[#This Row],[UnitPrice]]</f>
        <v>140000</v>
      </c>
      <c r="M4207" s="7">
        <f>Sales_Data[[#This Row],[UnitPrice]]-Sales_Data[[#This Row],[UnitCost]]</f>
        <v>1300</v>
      </c>
      <c r="N4207" s="7">
        <f>Sales_Data[[#This Row],[Gross Revenue]]-Sales_Data[[#This Row],[Discount Amount ]]</f>
        <v>138700</v>
      </c>
      <c r="O4207" s="7">
        <f>Sales_Data[[#This Row],[OrderQuantity]] *Sales_Data[[#This Row],[UnitCost]]</f>
        <v>75000</v>
      </c>
      <c r="P4207" s="7">
        <f>Sales_Data[[#This Row],[ItemCost]] +Sales_Data[[#This Row],[ShippingCost]]</f>
        <v>75810.98</v>
      </c>
      <c r="Q4207" s="7">
        <f>Sales_Data[[#This Row],[Gross Revenue]]-Sales_Data[[#This Row],[TotalFinancialCost]]</f>
        <v>64189.020000000004</v>
      </c>
      <c r="R4207" s="7">
        <f>Sales_Data[[#This Row],[Actul Bill Amount]]-Sales_Data[[#This Row],[ShippingCost]]</f>
        <v>137889.01999999999</v>
      </c>
      <c r="S4207">
        <v>490</v>
      </c>
      <c r="T4207">
        <v>810.98</v>
      </c>
      <c r="U4207" t="s">
        <v>61</v>
      </c>
      <c r="V4207">
        <v>1500</v>
      </c>
      <c r="W4207" t="s">
        <v>18</v>
      </c>
      <c r="X4207" t="str">
        <f t="shared" si="131"/>
        <v>Bengaluru</v>
      </c>
    </row>
    <row r="4208" spans="1:24" x14ac:dyDescent="0.4">
      <c r="A4208">
        <v>104207</v>
      </c>
      <c r="B4208" s="5">
        <v>45994.418749999997</v>
      </c>
      <c r="C4208" s="3" t="str">
        <f>TEXT(Sales_Data[[#This Row],[OrderDate]],"mmmm")</f>
        <v>December</v>
      </c>
      <c r="D4208" s="3" t="str">
        <f t="shared" si="130"/>
        <v>2025</v>
      </c>
      <c r="E4208" t="s">
        <v>50</v>
      </c>
      <c r="F4208" t="s">
        <v>24</v>
      </c>
      <c r="G4208" t="s">
        <v>31</v>
      </c>
      <c r="H4208" t="s">
        <v>20</v>
      </c>
      <c r="I4208" t="s">
        <v>100</v>
      </c>
      <c r="J4208">
        <v>78</v>
      </c>
      <c r="K4208">
        <v>25000</v>
      </c>
      <c r="L4208" s="7">
        <f>Sales_Data[[#This Row],[OrderQuantity]] *Sales_Data[[#This Row],[UnitPrice]]</f>
        <v>1950000</v>
      </c>
      <c r="M4208" s="7">
        <f>Sales_Data[[#This Row],[UnitPrice]]-Sales_Data[[#This Row],[UnitCost]]</f>
        <v>7000</v>
      </c>
      <c r="N4208" s="7">
        <f>Sales_Data[[#This Row],[Gross Revenue]]-Sales_Data[[#This Row],[Discount Amount ]]</f>
        <v>1943000</v>
      </c>
      <c r="O4208" s="7">
        <f>Sales_Data[[#This Row],[OrderQuantity]] *Sales_Data[[#This Row],[UnitCost]]</f>
        <v>1404000</v>
      </c>
      <c r="P4208" s="7">
        <f>Sales_Data[[#This Row],[ItemCost]] +Sales_Data[[#This Row],[ShippingCost]]</f>
        <v>1405004.54</v>
      </c>
      <c r="Q4208" s="7">
        <f>Sales_Data[[#This Row],[Gross Revenue]]-Sales_Data[[#This Row],[TotalFinancialCost]]</f>
        <v>544995.46</v>
      </c>
      <c r="R4208" s="7">
        <f>Sales_Data[[#This Row],[Actul Bill Amount]]-Sales_Data[[#This Row],[ShippingCost]]</f>
        <v>1941995.46</v>
      </c>
      <c r="S4208">
        <v>823</v>
      </c>
      <c r="T4208">
        <v>1004.54</v>
      </c>
      <c r="U4208" t="s">
        <v>60</v>
      </c>
      <c r="V4208">
        <v>18000</v>
      </c>
      <c r="W4208" t="s">
        <v>22</v>
      </c>
      <c r="X4208" t="str">
        <f t="shared" si="131"/>
        <v>Nagpur</v>
      </c>
    </row>
    <row r="4209" spans="1:24" x14ac:dyDescent="0.4">
      <c r="A4209">
        <v>104208</v>
      </c>
      <c r="B4209" s="5">
        <v>45720.578472222223</v>
      </c>
      <c r="C4209" s="3" t="str">
        <f>TEXT(Sales_Data[[#This Row],[OrderDate]],"mmmm")</f>
        <v>March</v>
      </c>
      <c r="D4209" s="3" t="str">
        <f t="shared" si="130"/>
        <v>2025</v>
      </c>
      <c r="E4209" t="s">
        <v>48</v>
      </c>
      <c r="F4209" t="s">
        <v>40</v>
      </c>
      <c r="G4209" t="s">
        <v>15</v>
      </c>
      <c r="H4209" t="s">
        <v>37</v>
      </c>
      <c r="I4209" t="s">
        <v>100</v>
      </c>
      <c r="J4209">
        <v>58</v>
      </c>
      <c r="K4209">
        <v>1500</v>
      </c>
      <c r="L4209" s="7">
        <f>Sales_Data[[#This Row],[OrderQuantity]] *Sales_Data[[#This Row],[UnitPrice]]</f>
        <v>87000</v>
      </c>
      <c r="M4209" s="7">
        <f>Sales_Data[[#This Row],[UnitPrice]]-Sales_Data[[#This Row],[UnitCost]]</f>
        <v>700</v>
      </c>
      <c r="N4209" s="7">
        <f>Sales_Data[[#This Row],[Gross Revenue]]-Sales_Data[[#This Row],[Discount Amount ]]</f>
        <v>86300</v>
      </c>
      <c r="O4209" s="7">
        <f>Sales_Data[[#This Row],[OrderQuantity]] *Sales_Data[[#This Row],[UnitCost]]</f>
        <v>46400</v>
      </c>
      <c r="P4209" s="7">
        <f>Sales_Data[[#This Row],[ItemCost]] +Sales_Data[[#This Row],[ShippingCost]]</f>
        <v>46987.3</v>
      </c>
      <c r="Q4209" s="7">
        <f>Sales_Data[[#This Row],[Gross Revenue]]-Sales_Data[[#This Row],[TotalFinancialCost]]</f>
        <v>40012.699999999997</v>
      </c>
      <c r="R4209" s="7">
        <f>Sales_Data[[#This Row],[Actul Bill Amount]]-Sales_Data[[#This Row],[ShippingCost]]</f>
        <v>85712.7</v>
      </c>
      <c r="S4209">
        <v>1087</v>
      </c>
      <c r="T4209">
        <v>587.29999999999995</v>
      </c>
      <c r="U4209" t="s">
        <v>52</v>
      </c>
      <c r="V4209">
        <v>800</v>
      </c>
      <c r="W4209" t="s">
        <v>38</v>
      </c>
      <c r="X4209" t="str">
        <f t="shared" si="131"/>
        <v>Kolkata</v>
      </c>
    </row>
    <row r="4210" spans="1:24" x14ac:dyDescent="0.4">
      <c r="A4210">
        <v>104209</v>
      </c>
      <c r="B4210" s="5">
        <v>45706.195138888892</v>
      </c>
      <c r="C4210" s="3" t="str">
        <f>TEXT(Sales_Data[[#This Row],[OrderDate]],"mmmm")</f>
        <v>February</v>
      </c>
      <c r="D4210" s="3" t="str">
        <f t="shared" si="130"/>
        <v>2025</v>
      </c>
      <c r="E4210" t="s">
        <v>34</v>
      </c>
      <c r="F4210" t="s">
        <v>46</v>
      </c>
      <c r="G4210" t="s">
        <v>15</v>
      </c>
      <c r="H4210" t="s">
        <v>25</v>
      </c>
      <c r="I4210" t="s">
        <v>100</v>
      </c>
      <c r="J4210">
        <v>37</v>
      </c>
      <c r="K4210">
        <v>15000</v>
      </c>
      <c r="L4210" s="7">
        <f>Sales_Data[[#This Row],[OrderQuantity]] *Sales_Data[[#This Row],[UnitPrice]]</f>
        <v>555000</v>
      </c>
      <c r="M4210" s="7">
        <f>Sales_Data[[#This Row],[UnitPrice]]-Sales_Data[[#This Row],[UnitCost]]</f>
        <v>5500</v>
      </c>
      <c r="N4210" s="7">
        <f>Sales_Data[[#This Row],[Gross Revenue]]-Sales_Data[[#This Row],[Discount Amount ]]</f>
        <v>549500</v>
      </c>
      <c r="O4210" s="7">
        <f>Sales_Data[[#This Row],[OrderQuantity]] *Sales_Data[[#This Row],[UnitCost]]</f>
        <v>351500</v>
      </c>
      <c r="P4210" s="7">
        <f>Sales_Data[[#This Row],[ItemCost]] +Sales_Data[[#This Row],[ShippingCost]]</f>
        <v>351972.97</v>
      </c>
      <c r="Q4210" s="7">
        <f>Sales_Data[[#This Row],[Gross Revenue]]-Sales_Data[[#This Row],[TotalFinancialCost]]</f>
        <v>203027.03000000003</v>
      </c>
      <c r="R4210" s="7">
        <f>Sales_Data[[#This Row],[Actul Bill Amount]]-Sales_Data[[#This Row],[ShippingCost]]</f>
        <v>549027.03</v>
      </c>
      <c r="S4210">
        <v>334</v>
      </c>
      <c r="T4210">
        <v>472.97</v>
      </c>
      <c r="U4210" t="s">
        <v>53</v>
      </c>
      <c r="V4210">
        <v>9500</v>
      </c>
      <c r="W4210" t="s">
        <v>27</v>
      </c>
      <c r="X4210" t="str">
        <f t="shared" si="131"/>
        <v>Mumbai</v>
      </c>
    </row>
    <row r="4211" spans="1:24" x14ac:dyDescent="0.4">
      <c r="A4211">
        <v>104210</v>
      </c>
      <c r="B4211" s="5">
        <v>45733.001388888886</v>
      </c>
      <c r="C4211" s="3" t="str">
        <f>TEXT(Sales_Data[[#This Row],[OrderDate]],"mmmm")</f>
        <v>March</v>
      </c>
      <c r="D4211" s="3" t="str">
        <f t="shared" si="130"/>
        <v>2025</v>
      </c>
      <c r="E4211" t="s">
        <v>50</v>
      </c>
      <c r="F4211" t="s">
        <v>14</v>
      </c>
      <c r="G4211" t="s">
        <v>29</v>
      </c>
      <c r="H4211" t="s">
        <v>16</v>
      </c>
      <c r="I4211" t="s">
        <v>100</v>
      </c>
      <c r="J4211">
        <v>30</v>
      </c>
      <c r="K4211">
        <v>3200</v>
      </c>
      <c r="L4211" s="7">
        <f>Sales_Data[[#This Row],[OrderQuantity]] *Sales_Data[[#This Row],[UnitPrice]]</f>
        <v>96000</v>
      </c>
      <c r="M4211" s="7">
        <f>Sales_Data[[#This Row],[UnitPrice]]-Sales_Data[[#This Row],[UnitCost]]</f>
        <v>1200</v>
      </c>
      <c r="N4211" s="7">
        <f>Sales_Data[[#This Row],[Gross Revenue]]-Sales_Data[[#This Row],[Discount Amount ]]</f>
        <v>94800</v>
      </c>
      <c r="O4211" s="7">
        <f>Sales_Data[[#This Row],[OrderQuantity]] *Sales_Data[[#This Row],[UnitCost]]</f>
        <v>60000</v>
      </c>
      <c r="P4211" s="7">
        <f>Sales_Data[[#This Row],[ItemCost]] +Sales_Data[[#This Row],[ShippingCost]]</f>
        <v>60345.21</v>
      </c>
      <c r="Q4211" s="7">
        <f>Sales_Data[[#This Row],[Gross Revenue]]-Sales_Data[[#This Row],[TotalFinancialCost]]</f>
        <v>35654.79</v>
      </c>
      <c r="R4211" s="7">
        <f>Sales_Data[[#This Row],[Actul Bill Amount]]-Sales_Data[[#This Row],[ShippingCost]]</f>
        <v>94454.79</v>
      </c>
      <c r="S4211">
        <v>630</v>
      </c>
      <c r="T4211">
        <v>345.21</v>
      </c>
      <c r="U4211" t="s">
        <v>17</v>
      </c>
      <c r="V4211">
        <v>2000</v>
      </c>
      <c r="W4211" t="s">
        <v>18</v>
      </c>
      <c r="X4211" t="str">
        <f t="shared" si="131"/>
        <v>Bengaluru</v>
      </c>
    </row>
    <row r="4212" spans="1:24" x14ac:dyDescent="0.4">
      <c r="A4212">
        <v>104211</v>
      </c>
      <c r="B4212" s="5">
        <v>45832.405555555553</v>
      </c>
      <c r="C4212" s="3" t="str">
        <f>TEXT(Sales_Data[[#This Row],[OrderDate]],"mmmm")</f>
        <v>June</v>
      </c>
      <c r="D4212" s="3" t="str">
        <f t="shared" si="130"/>
        <v>2025</v>
      </c>
      <c r="E4212" t="s">
        <v>48</v>
      </c>
      <c r="F4212" t="s">
        <v>14</v>
      </c>
      <c r="G4212" t="s">
        <v>29</v>
      </c>
      <c r="H4212" t="s">
        <v>32</v>
      </c>
      <c r="I4212" t="s">
        <v>100</v>
      </c>
      <c r="J4212">
        <v>88</v>
      </c>
      <c r="K4212">
        <v>6500</v>
      </c>
      <c r="L4212" s="7">
        <f>Sales_Data[[#This Row],[OrderQuantity]] *Sales_Data[[#This Row],[UnitPrice]]</f>
        <v>572000</v>
      </c>
      <c r="M4212" s="7">
        <f>Sales_Data[[#This Row],[UnitPrice]]-Sales_Data[[#This Row],[UnitCost]]</f>
        <v>2300</v>
      </c>
      <c r="N4212" s="7">
        <f>Sales_Data[[#This Row],[Gross Revenue]]-Sales_Data[[#This Row],[Discount Amount ]]</f>
        <v>569700</v>
      </c>
      <c r="O4212" s="7">
        <f>Sales_Data[[#This Row],[OrderQuantity]] *Sales_Data[[#This Row],[UnitCost]]</f>
        <v>369600</v>
      </c>
      <c r="P4212" s="7">
        <f>Sales_Data[[#This Row],[ItemCost]] +Sales_Data[[#This Row],[ShippingCost]]</f>
        <v>370077.63</v>
      </c>
      <c r="Q4212" s="7">
        <f>Sales_Data[[#This Row],[Gross Revenue]]-Sales_Data[[#This Row],[TotalFinancialCost]]</f>
        <v>201922.37</v>
      </c>
      <c r="R4212" s="7">
        <f>Sales_Data[[#This Row],[Actul Bill Amount]]-Sales_Data[[#This Row],[ShippingCost]]</f>
        <v>569222.37</v>
      </c>
      <c r="S4212">
        <v>612</v>
      </c>
      <c r="T4212">
        <v>477.63</v>
      </c>
      <c r="U4212" t="s">
        <v>21</v>
      </c>
      <c r="V4212">
        <v>4200</v>
      </c>
      <c r="W4212" t="s">
        <v>33</v>
      </c>
      <c r="X4212" t="str">
        <f t="shared" si="131"/>
        <v>Delhi</v>
      </c>
    </row>
    <row r="4213" spans="1:24" x14ac:dyDescent="0.4">
      <c r="A4213">
        <v>104212</v>
      </c>
      <c r="B4213" s="5">
        <v>45766.946527777778</v>
      </c>
      <c r="C4213" s="3" t="str">
        <f>TEXT(Sales_Data[[#This Row],[OrderDate]],"mmmm")</f>
        <v>April</v>
      </c>
      <c r="D4213" s="3" t="str">
        <f t="shared" si="130"/>
        <v>2025</v>
      </c>
      <c r="E4213" t="s">
        <v>23</v>
      </c>
      <c r="F4213" t="s">
        <v>55</v>
      </c>
      <c r="G4213" t="s">
        <v>29</v>
      </c>
      <c r="H4213" t="s">
        <v>25</v>
      </c>
      <c r="I4213" t="s">
        <v>100</v>
      </c>
      <c r="J4213">
        <v>32</v>
      </c>
      <c r="K4213">
        <v>600</v>
      </c>
      <c r="L4213" s="7">
        <f>Sales_Data[[#This Row],[OrderQuantity]] *Sales_Data[[#This Row],[UnitPrice]]</f>
        <v>19200</v>
      </c>
      <c r="M4213" s="7">
        <f>Sales_Data[[#This Row],[UnitPrice]]-Sales_Data[[#This Row],[UnitCost]]</f>
        <v>250</v>
      </c>
      <c r="N4213" s="7">
        <f>Sales_Data[[#This Row],[Gross Revenue]]-Sales_Data[[#This Row],[Discount Amount ]]</f>
        <v>18950</v>
      </c>
      <c r="O4213" s="7">
        <f>Sales_Data[[#This Row],[OrderQuantity]] *Sales_Data[[#This Row],[UnitCost]]</f>
        <v>11200</v>
      </c>
      <c r="P4213" s="7">
        <f>Sales_Data[[#This Row],[ItemCost]] +Sales_Data[[#This Row],[ShippingCost]]</f>
        <v>12098.62</v>
      </c>
      <c r="Q4213" s="7">
        <f>Sales_Data[[#This Row],[Gross Revenue]]-Sales_Data[[#This Row],[TotalFinancialCost]]</f>
        <v>7101.3799999999992</v>
      </c>
      <c r="R4213" s="7">
        <f>Sales_Data[[#This Row],[Actul Bill Amount]]-Sales_Data[[#This Row],[ShippingCost]]</f>
        <v>18051.38</v>
      </c>
      <c r="S4213">
        <v>549</v>
      </c>
      <c r="T4213">
        <v>898.62</v>
      </c>
      <c r="U4213" t="s">
        <v>57</v>
      </c>
      <c r="V4213">
        <v>350</v>
      </c>
      <c r="W4213" t="s">
        <v>27</v>
      </c>
      <c r="X4213" t="str">
        <f t="shared" si="131"/>
        <v>Mumbai</v>
      </c>
    </row>
    <row r="4214" spans="1:24" x14ac:dyDescent="0.4">
      <c r="A4214">
        <v>104213</v>
      </c>
      <c r="B4214" s="5">
        <v>45840.743750000001</v>
      </c>
      <c r="C4214" s="3" t="str">
        <f>TEXT(Sales_Data[[#This Row],[OrderDate]],"mmmm")</f>
        <v>July</v>
      </c>
      <c r="D4214" s="3" t="str">
        <f t="shared" si="130"/>
        <v>2025</v>
      </c>
      <c r="E4214" t="s">
        <v>45</v>
      </c>
      <c r="F4214" t="s">
        <v>14</v>
      </c>
      <c r="G4214" t="s">
        <v>15</v>
      </c>
      <c r="H4214" t="s">
        <v>16</v>
      </c>
      <c r="I4214" t="s">
        <v>100</v>
      </c>
      <c r="J4214">
        <v>8</v>
      </c>
      <c r="K4214">
        <v>3200</v>
      </c>
      <c r="L4214" s="7">
        <f>Sales_Data[[#This Row],[OrderQuantity]] *Sales_Data[[#This Row],[UnitPrice]]</f>
        <v>25600</v>
      </c>
      <c r="M4214" s="7">
        <f>Sales_Data[[#This Row],[UnitPrice]]-Sales_Data[[#This Row],[UnitCost]]</f>
        <v>1200</v>
      </c>
      <c r="N4214" s="7">
        <f>Sales_Data[[#This Row],[Gross Revenue]]-Sales_Data[[#This Row],[Discount Amount ]]</f>
        <v>24400</v>
      </c>
      <c r="O4214" s="7">
        <f>Sales_Data[[#This Row],[OrderQuantity]] *Sales_Data[[#This Row],[UnitCost]]</f>
        <v>16000</v>
      </c>
      <c r="P4214" s="7">
        <f>Sales_Data[[#This Row],[ItemCost]] +Sales_Data[[#This Row],[ShippingCost]]</f>
        <v>16222.04</v>
      </c>
      <c r="Q4214" s="7">
        <f>Sales_Data[[#This Row],[Gross Revenue]]-Sales_Data[[#This Row],[TotalFinancialCost]]</f>
        <v>9377.9599999999991</v>
      </c>
      <c r="R4214" s="7">
        <f>Sales_Data[[#This Row],[Actul Bill Amount]]-Sales_Data[[#This Row],[ShippingCost]]</f>
        <v>24177.96</v>
      </c>
      <c r="S4214">
        <v>411</v>
      </c>
      <c r="T4214">
        <v>222.04</v>
      </c>
      <c r="U4214" t="s">
        <v>17</v>
      </c>
      <c r="V4214">
        <v>2000</v>
      </c>
      <c r="W4214" t="s">
        <v>18</v>
      </c>
      <c r="X4214" t="str">
        <f t="shared" si="131"/>
        <v>Bengaluru</v>
      </c>
    </row>
    <row r="4215" spans="1:24" x14ac:dyDescent="0.4">
      <c r="A4215">
        <v>104214</v>
      </c>
      <c r="B4215" s="5">
        <v>45849.777777777781</v>
      </c>
      <c r="C4215" s="3" t="str">
        <f>TEXT(Sales_Data[[#This Row],[OrderDate]],"mmmm")</f>
        <v>July</v>
      </c>
      <c r="D4215" s="3" t="str">
        <f t="shared" si="130"/>
        <v>2025</v>
      </c>
      <c r="E4215" t="s">
        <v>39</v>
      </c>
      <c r="F4215" t="s">
        <v>14</v>
      </c>
      <c r="G4215" t="s">
        <v>31</v>
      </c>
      <c r="H4215" t="s">
        <v>32</v>
      </c>
      <c r="I4215" t="s">
        <v>100</v>
      </c>
      <c r="J4215">
        <v>67</v>
      </c>
      <c r="K4215">
        <v>3200</v>
      </c>
      <c r="L4215" s="7">
        <f>Sales_Data[[#This Row],[OrderQuantity]] *Sales_Data[[#This Row],[UnitPrice]]</f>
        <v>214400</v>
      </c>
      <c r="M4215" s="7">
        <f>Sales_Data[[#This Row],[UnitPrice]]-Sales_Data[[#This Row],[UnitCost]]</f>
        <v>1200</v>
      </c>
      <c r="N4215" s="7">
        <f>Sales_Data[[#This Row],[Gross Revenue]]-Sales_Data[[#This Row],[Discount Amount ]]</f>
        <v>213200</v>
      </c>
      <c r="O4215" s="7">
        <f>Sales_Data[[#This Row],[OrderQuantity]] *Sales_Data[[#This Row],[UnitCost]]</f>
        <v>134000</v>
      </c>
      <c r="P4215" s="7">
        <f>Sales_Data[[#This Row],[ItemCost]] +Sales_Data[[#This Row],[ShippingCost]]</f>
        <v>135200.42000000001</v>
      </c>
      <c r="Q4215" s="7">
        <f>Sales_Data[[#This Row],[Gross Revenue]]-Sales_Data[[#This Row],[TotalFinancialCost]]</f>
        <v>79199.579999999987</v>
      </c>
      <c r="R4215" s="7">
        <f>Sales_Data[[#This Row],[Actul Bill Amount]]-Sales_Data[[#This Row],[ShippingCost]]</f>
        <v>211999.58</v>
      </c>
      <c r="S4215">
        <v>802</v>
      </c>
      <c r="T4215">
        <v>1200.42</v>
      </c>
      <c r="U4215" t="s">
        <v>17</v>
      </c>
      <c r="V4215">
        <v>2000</v>
      </c>
      <c r="W4215" t="s">
        <v>33</v>
      </c>
      <c r="X4215" t="str">
        <f t="shared" si="131"/>
        <v>Delhi</v>
      </c>
    </row>
    <row r="4216" spans="1:24" x14ac:dyDescent="0.4">
      <c r="A4216">
        <v>104215</v>
      </c>
      <c r="B4216" s="5">
        <v>45722.200694444444</v>
      </c>
      <c r="C4216" s="3" t="str">
        <f>TEXT(Sales_Data[[#This Row],[OrderDate]],"mmmm")</f>
        <v>March</v>
      </c>
      <c r="D4216" s="3" t="str">
        <f t="shared" si="130"/>
        <v>2025</v>
      </c>
      <c r="E4216" t="s">
        <v>45</v>
      </c>
      <c r="F4216" t="s">
        <v>28</v>
      </c>
      <c r="G4216" t="s">
        <v>29</v>
      </c>
      <c r="H4216" t="s">
        <v>37</v>
      </c>
      <c r="I4216" t="s">
        <v>100</v>
      </c>
      <c r="J4216">
        <v>52</v>
      </c>
      <c r="K4216">
        <v>2500</v>
      </c>
      <c r="L4216" s="7">
        <f>Sales_Data[[#This Row],[OrderQuantity]] *Sales_Data[[#This Row],[UnitPrice]]</f>
        <v>130000</v>
      </c>
      <c r="M4216" s="7">
        <f>Sales_Data[[#This Row],[UnitPrice]]-Sales_Data[[#This Row],[UnitCost]]</f>
        <v>1000</v>
      </c>
      <c r="N4216" s="7">
        <f>Sales_Data[[#This Row],[Gross Revenue]]-Sales_Data[[#This Row],[Discount Amount ]]</f>
        <v>129000</v>
      </c>
      <c r="O4216" s="7">
        <f>Sales_Data[[#This Row],[OrderQuantity]] *Sales_Data[[#This Row],[UnitCost]]</f>
        <v>78000</v>
      </c>
      <c r="P4216" s="7">
        <f>Sales_Data[[#This Row],[ItemCost]] +Sales_Data[[#This Row],[ShippingCost]]</f>
        <v>78539.12</v>
      </c>
      <c r="Q4216" s="7">
        <f>Sales_Data[[#This Row],[Gross Revenue]]-Sales_Data[[#This Row],[TotalFinancialCost]]</f>
        <v>51460.880000000005</v>
      </c>
      <c r="R4216" s="7">
        <f>Sales_Data[[#This Row],[Actul Bill Amount]]-Sales_Data[[#This Row],[ShippingCost]]</f>
        <v>128460.88</v>
      </c>
      <c r="S4216">
        <v>841</v>
      </c>
      <c r="T4216">
        <v>539.12</v>
      </c>
      <c r="U4216" t="s">
        <v>54</v>
      </c>
      <c r="V4216">
        <v>1500</v>
      </c>
      <c r="W4216" t="s">
        <v>38</v>
      </c>
      <c r="X4216" t="str">
        <f t="shared" si="131"/>
        <v>Kolkata</v>
      </c>
    </row>
    <row r="4217" spans="1:24" x14ac:dyDescent="0.4">
      <c r="A4217">
        <v>104216</v>
      </c>
      <c r="B4217" s="5">
        <v>45994.343055555553</v>
      </c>
      <c r="C4217" s="3" t="str">
        <f>TEXT(Sales_Data[[#This Row],[OrderDate]],"mmmm")</f>
        <v>December</v>
      </c>
      <c r="D4217" s="3" t="str">
        <f t="shared" si="130"/>
        <v>2025</v>
      </c>
      <c r="E4217" t="s">
        <v>48</v>
      </c>
      <c r="F4217" t="s">
        <v>24</v>
      </c>
      <c r="G4217" t="s">
        <v>15</v>
      </c>
      <c r="H4217" t="s">
        <v>16</v>
      </c>
      <c r="I4217" t="s">
        <v>100</v>
      </c>
      <c r="J4217">
        <v>80</v>
      </c>
      <c r="K4217">
        <v>3500</v>
      </c>
      <c r="L4217" s="7">
        <f>Sales_Data[[#This Row],[OrderQuantity]] *Sales_Data[[#This Row],[UnitPrice]]</f>
        <v>280000</v>
      </c>
      <c r="M4217" s="7">
        <f>Sales_Data[[#This Row],[UnitPrice]]-Sales_Data[[#This Row],[UnitCost]]</f>
        <v>1300</v>
      </c>
      <c r="N4217" s="7">
        <f>Sales_Data[[#This Row],[Gross Revenue]]-Sales_Data[[#This Row],[Discount Amount ]]</f>
        <v>278700</v>
      </c>
      <c r="O4217" s="7">
        <f>Sales_Data[[#This Row],[OrderQuantity]] *Sales_Data[[#This Row],[UnitCost]]</f>
        <v>176000</v>
      </c>
      <c r="P4217" s="7">
        <f>Sales_Data[[#This Row],[ItemCost]] +Sales_Data[[#This Row],[ShippingCost]]</f>
        <v>177134.3</v>
      </c>
      <c r="Q4217" s="7">
        <f>Sales_Data[[#This Row],[Gross Revenue]]-Sales_Data[[#This Row],[TotalFinancialCost]]</f>
        <v>102865.70000000001</v>
      </c>
      <c r="R4217" s="7">
        <f>Sales_Data[[#This Row],[Actul Bill Amount]]-Sales_Data[[#This Row],[ShippingCost]]</f>
        <v>277565.7</v>
      </c>
      <c r="S4217">
        <v>993</v>
      </c>
      <c r="T4217">
        <v>1134.3</v>
      </c>
      <c r="U4217" t="s">
        <v>59</v>
      </c>
      <c r="V4217">
        <v>2200</v>
      </c>
      <c r="W4217" t="s">
        <v>18</v>
      </c>
      <c r="X4217" t="str">
        <f t="shared" si="131"/>
        <v>Bengaluru</v>
      </c>
    </row>
    <row r="4218" spans="1:24" x14ac:dyDescent="0.4">
      <c r="A4218">
        <v>104217</v>
      </c>
      <c r="B4218" s="5">
        <v>45928.536111111112</v>
      </c>
      <c r="C4218" s="3" t="str">
        <f>TEXT(Sales_Data[[#This Row],[OrderDate]],"mmmm")</f>
        <v>September</v>
      </c>
      <c r="D4218" s="3" t="str">
        <f t="shared" si="130"/>
        <v>2025</v>
      </c>
      <c r="E4218" t="s">
        <v>50</v>
      </c>
      <c r="F4218" t="s">
        <v>28</v>
      </c>
      <c r="G4218" t="s">
        <v>15</v>
      </c>
      <c r="H4218" t="s">
        <v>25</v>
      </c>
      <c r="I4218" t="s">
        <v>100</v>
      </c>
      <c r="J4218">
        <v>88</v>
      </c>
      <c r="K4218">
        <v>2500</v>
      </c>
      <c r="L4218" s="7">
        <f>Sales_Data[[#This Row],[OrderQuantity]] *Sales_Data[[#This Row],[UnitPrice]]</f>
        <v>220000</v>
      </c>
      <c r="M4218" s="7">
        <f>Sales_Data[[#This Row],[UnitPrice]]-Sales_Data[[#This Row],[UnitCost]]</f>
        <v>1000</v>
      </c>
      <c r="N4218" s="7">
        <f>Sales_Data[[#This Row],[Gross Revenue]]-Sales_Data[[#This Row],[Discount Amount ]]</f>
        <v>219000</v>
      </c>
      <c r="O4218" s="7">
        <f>Sales_Data[[#This Row],[OrderQuantity]] *Sales_Data[[#This Row],[UnitCost]]</f>
        <v>132000</v>
      </c>
      <c r="P4218" s="7">
        <f>Sales_Data[[#This Row],[ItemCost]] +Sales_Data[[#This Row],[ShippingCost]]</f>
        <v>132633.12</v>
      </c>
      <c r="Q4218" s="7">
        <f>Sales_Data[[#This Row],[Gross Revenue]]-Sales_Data[[#This Row],[TotalFinancialCost]]</f>
        <v>87366.88</v>
      </c>
      <c r="R4218" s="7">
        <f>Sales_Data[[#This Row],[Actul Bill Amount]]-Sales_Data[[#This Row],[ShippingCost]]</f>
        <v>218366.88</v>
      </c>
      <c r="S4218">
        <v>1118</v>
      </c>
      <c r="T4218">
        <v>633.12</v>
      </c>
      <c r="U4218" t="s">
        <v>54</v>
      </c>
      <c r="V4218">
        <v>1500</v>
      </c>
      <c r="W4218" t="s">
        <v>27</v>
      </c>
      <c r="X4218" t="str">
        <f t="shared" si="131"/>
        <v>Mumbai</v>
      </c>
    </row>
    <row r="4219" spans="1:24" x14ac:dyDescent="0.4">
      <c r="A4219">
        <v>104218</v>
      </c>
      <c r="B4219" s="5">
        <v>45757.522222222222</v>
      </c>
      <c r="C4219" s="3" t="str">
        <f>TEXT(Sales_Data[[#This Row],[OrderDate]],"mmmm")</f>
        <v>April</v>
      </c>
      <c r="D4219" s="3" t="str">
        <f t="shared" si="130"/>
        <v>2025</v>
      </c>
      <c r="E4219" t="s">
        <v>34</v>
      </c>
      <c r="F4219" t="s">
        <v>14</v>
      </c>
      <c r="G4219" t="s">
        <v>15</v>
      </c>
      <c r="H4219" t="s">
        <v>37</v>
      </c>
      <c r="I4219" t="s">
        <v>100</v>
      </c>
      <c r="J4219">
        <v>69</v>
      </c>
      <c r="K4219">
        <v>6500</v>
      </c>
      <c r="L4219" s="7">
        <f>Sales_Data[[#This Row],[OrderQuantity]] *Sales_Data[[#This Row],[UnitPrice]]</f>
        <v>448500</v>
      </c>
      <c r="M4219" s="7">
        <f>Sales_Data[[#This Row],[UnitPrice]]-Sales_Data[[#This Row],[UnitCost]]</f>
        <v>2300</v>
      </c>
      <c r="N4219" s="7">
        <f>Sales_Data[[#This Row],[Gross Revenue]]-Sales_Data[[#This Row],[Discount Amount ]]</f>
        <v>446200</v>
      </c>
      <c r="O4219" s="7">
        <f>Sales_Data[[#This Row],[OrderQuantity]] *Sales_Data[[#This Row],[UnitCost]]</f>
        <v>289800</v>
      </c>
      <c r="P4219" s="7">
        <f>Sales_Data[[#This Row],[ItemCost]] +Sales_Data[[#This Row],[ShippingCost]]</f>
        <v>292455.34000000003</v>
      </c>
      <c r="Q4219" s="7">
        <f>Sales_Data[[#This Row],[Gross Revenue]]-Sales_Data[[#This Row],[TotalFinancialCost]]</f>
        <v>156044.65999999997</v>
      </c>
      <c r="R4219" s="7">
        <f>Sales_Data[[#This Row],[Actul Bill Amount]]-Sales_Data[[#This Row],[ShippingCost]]</f>
        <v>443544.66</v>
      </c>
      <c r="S4219">
        <v>446</v>
      </c>
      <c r="T4219">
        <v>2655.34</v>
      </c>
      <c r="U4219" t="s">
        <v>21</v>
      </c>
      <c r="V4219">
        <v>4200</v>
      </c>
      <c r="W4219" t="s">
        <v>38</v>
      </c>
      <c r="X4219" t="str">
        <f t="shared" si="131"/>
        <v>Kolkata</v>
      </c>
    </row>
    <row r="4220" spans="1:24" x14ac:dyDescent="0.4">
      <c r="A4220">
        <v>104219</v>
      </c>
      <c r="B4220" s="5">
        <v>45689.154166666667</v>
      </c>
      <c r="C4220" s="3" t="str">
        <f>TEXT(Sales_Data[[#This Row],[OrderDate]],"mmmm")</f>
        <v>February</v>
      </c>
      <c r="D4220" s="3" t="str">
        <f t="shared" si="130"/>
        <v>2025</v>
      </c>
      <c r="E4220" t="s">
        <v>39</v>
      </c>
      <c r="F4220" t="s">
        <v>40</v>
      </c>
      <c r="G4220" t="s">
        <v>31</v>
      </c>
      <c r="H4220" t="s">
        <v>25</v>
      </c>
      <c r="I4220" t="s">
        <v>100</v>
      </c>
      <c r="J4220">
        <v>91</v>
      </c>
      <c r="K4220">
        <v>5500</v>
      </c>
      <c r="L4220" s="7">
        <f>Sales_Data[[#This Row],[OrderQuantity]] *Sales_Data[[#This Row],[UnitPrice]]</f>
        <v>500500</v>
      </c>
      <c r="M4220" s="7">
        <f>Sales_Data[[#This Row],[UnitPrice]]-Sales_Data[[#This Row],[UnitCost]]</f>
        <v>2000</v>
      </c>
      <c r="N4220" s="7">
        <f>Sales_Data[[#This Row],[Gross Revenue]]-Sales_Data[[#This Row],[Discount Amount ]]</f>
        <v>498500</v>
      </c>
      <c r="O4220" s="7">
        <f>Sales_Data[[#This Row],[OrderQuantity]] *Sales_Data[[#This Row],[UnitCost]]</f>
        <v>318500</v>
      </c>
      <c r="P4220" s="7">
        <f>Sales_Data[[#This Row],[ItemCost]] +Sales_Data[[#This Row],[ShippingCost]]</f>
        <v>319320.40000000002</v>
      </c>
      <c r="Q4220" s="7">
        <f>Sales_Data[[#This Row],[Gross Revenue]]-Sales_Data[[#This Row],[TotalFinancialCost]]</f>
        <v>181179.59999999998</v>
      </c>
      <c r="R4220" s="7">
        <f>Sales_Data[[#This Row],[Actul Bill Amount]]-Sales_Data[[#This Row],[ShippingCost]]</f>
        <v>497679.6</v>
      </c>
      <c r="S4220">
        <v>784</v>
      </c>
      <c r="T4220">
        <v>820.4</v>
      </c>
      <c r="U4220" t="s">
        <v>41</v>
      </c>
      <c r="V4220">
        <v>3500</v>
      </c>
      <c r="W4220" t="s">
        <v>27</v>
      </c>
      <c r="X4220" t="str">
        <f t="shared" si="131"/>
        <v>Mumbai</v>
      </c>
    </row>
    <row r="4221" spans="1:24" x14ac:dyDescent="0.4">
      <c r="A4221">
        <v>104220</v>
      </c>
      <c r="B4221" s="5">
        <v>46009.962500000001</v>
      </c>
      <c r="C4221" s="3" t="str">
        <f>TEXT(Sales_Data[[#This Row],[OrderDate]],"mmmm")</f>
        <v>December</v>
      </c>
      <c r="D4221" s="3" t="str">
        <f t="shared" si="130"/>
        <v>2025</v>
      </c>
      <c r="E4221" t="s">
        <v>42</v>
      </c>
      <c r="F4221" t="s">
        <v>43</v>
      </c>
      <c r="G4221" t="s">
        <v>15</v>
      </c>
      <c r="H4221" t="s">
        <v>32</v>
      </c>
      <c r="I4221" t="s">
        <v>100</v>
      </c>
      <c r="J4221">
        <v>40</v>
      </c>
      <c r="K4221">
        <v>2800</v>
      </c>
      <c r="L4221" s="7">
        <f>Sales_Data[[#This Row],[OrderQuantity]] *Sales_Data[[#This Row],[UnitPrice]]</f>
        <v>112000</v>
      </c>
      <c r="M4221" s="7">
        <f>Sales_Data[[#This Row],[UnitPrice]]-Sales_Data[[#This Row],[UnitCost]]</f>
        <v>1300</v>
      </c>
      <c r="N4221" s="7">
        <f>Sales_Data[[#This Row],[Gross Revenue]]-Sales_Data[[#This Row],[Discount Amount ]]</f>
        <v>110700</v>
      </c>
      <c r="O4221" s="7">
        <f>Sales_Data[[#This Row],[OrderQuantity]] *Sales_Data[[#This Row],[UnitCost]]</f>
        <v>60000</v>
      </c>
      <c r="P4221" s="7">
        <f>Sales_Data[[#This Row],[ItemCost]] +Sales_Data[[#This Row],[ShippingCost]]</f>
        <v>62353.8</v>
      </c>
      <c r="Q4221" s="7">
        <f>Sales_Data[[#This Row],[Gross Revenue]]-Sales_Data[[#This Row],[TotalFinancialCost]]</f>
        <v>49646.2</v>
      </c>
      <c r="R4221" s="7">
        <f>Sales_Data[[#This Row],[Actul Bill Amount]]-Sales_Data[[#This Row],[ShippingCost]]</f>
        <v>108346.2</v>
      </c>
      <c r="S4221">
        <v>836</v>
      </c>
      <c r="T4221">
        <v>2353.8000000000002</v>
      </c>
      <c r="U4221" t="s">
        <v>61</v>
      </c>
      <c r="V4221">
        <v>1500</v>
      </c>
      <c r="W4221" t="s">
        <v>33</v>
      </c>
      <c r="X4221" t="str">
        <f t="shared" si="131"/>
        <v>Delhi</v>
      </c>
    </row>
    <row r="4222" spans="1:24" x14ac:dyDescent="0.4">
      <c r="A4222">
        <v>104221</v>
      </c>
      <c r="B4222" s="5">
        <v>45785.627083333333</v>
      </c>
      <c r="C4222" s="3" t="str">
        <f>TEXT(Sales_Data[[#This Row],[OrderDate]],"mmmm")</f>
        <v>May</v>
      </c>
      <c r="D4222" s="3" t="str">
        <f t="shared" si="130"/>
        <v>2025</v>
      </c>
      <c r="E4222" t="s">
        <v>39</v>
      </c>
      <c r="F4222" t="s">
        <v>14</v>
      </c>
      <c r="G4222" t="s">
        <v>15</v>
      </c>
      <c r="H4222" t="s">
        <v>25</v>
      </c>
      <c r="I4222" t="s">
        <v>100</v>
      </c>
      <c r="J4222">
        <v>79</v>
      </c>
      <c r="K4222">
        <v>6500</v>
      </c>
      <c r="L4222" s="7">
        <f>Sales_Data[[#This Row],[OrderQuantity]] *Sales_Data[[#This Row],[UnitPrice]]</f>
        <v>513500</v>
      </c>
      <c r="M4222" s="7">
        <f>Sales_Data[[#This Row],[UnitPrice]]-Sales_Data[[#This Row],[UnitCost]]</f>
        <v>2300</v>
      </c>
      <c r="N4222" s="7">
        <f>Sales_Data[[#This Row],[Gross Revenue]]-Sales_Data[[#This Row],[Discount Amount ]]</f>
        <v>511200</v>
      </c>
      <c r="O4222" s="7">
        <f>Sales_Data[[#This Row],[OrderQuantity]] *Sales_Data[[#This Row],[UnitCost]]</f>
        <v>331800</v>
      </c>
      <c r="P4222" s="7">
        <f>Sales_Data[[#This Row],[ItemCost]] +Sales_Data[[#This Row],[ShippingCost]]</f>
        <v>332550.49</v>
      </c>
      <c r="Q4222" s="7">
        <f>Sales_Data[[#This Row],[Gross Revenue]]-Sales_Data[[#This Row],[TotalFinancialCost]]</f>
        <v>180949.51</v>
      </c>
      <c r="R4222" s="7">
        <f>Sales_Data[[#This Row],[Actul Bill Amount]]-Sales_Data[[#This Row],[ShippingCost]]</f>
        <v>510449.51</v>
      </c>
      <c r="S4222">
        <v>714</v>
      </c>
      <c r="T4222">
        <v>750.49</v>
      </c>
      <c r="U4222" t="s">
        <v>21</v>
      </c>
      <c r="V4222">
        <v>4200</v>
      </c>
      <c r="W4222" t="s">
        <v>27</v>
      </c>
      <c r="X4222" t="str">
        <f t="shared" si="131"/>
        <v>Mumbai</v>
      </c>
    </row>
    <row r="4223" spans="1:24" x14ac:dyDescent="0.4">
      <c r="A4223">
        <v>104222</v>
      </c>
      <c r="B4223" s="5">
        <v>45996.980555555558</v>
      </c>
      <c r="C4223" s="3" t="str">
        <f>TEXT(Sales_Data[[#This Row],[OrderDate]],"mmmm")</f>
        <v>December</v>
      </c>
      <c r="D4223" s="3" t="str">
        <f t="shared" si="130"/>
        <v>2025</v>
      </c>
      <c r="E4223" t="s">
        <v>13</v>
      </c>
      <c r="F4223" t="s">
        <v>28</v>
      </c>
      <c r="G4223" t="s">
        <v>15</v>
      </c>
      <c r="H4223" t="s">
        <v>16</v>
      </c>
      <c r="I4223" t="s">
        <v>100</v>
      </c>
      <c r="J4223">
        <v>28</v>
      </c>
      <c r="K4223">
        <v>450</v>
      </c>
      <c r="L4223" s="7">
        <f>Sales_Data[[#This Row],[OrderQuantity]] *Sales_Data[[#This Row],[UnitPrice]]</f>
        <v>12600</v>
      </c>
      <c r="M4223" s="7">
        <f>Sales_Data[[#This Row],[UnitPrice]]-Sales_Data[[#This Row],[UnitCost]]</f>
        <v>250</v>
      </c>
      <c r="N4223" s="7">
        <f>Sales_Data[[#This Row],[Gross Revenue]]-Sales_Data[[#This Row],[Discount Amount ]]</f>
        <v>12350</v>
      </c>
      <c r="O4223" s="7">
        <f>Sales_Data[[#This Row],[OrderQuantity]] *Sales_Data[[#This Row],[UnitCost]]</f>
        <v>5600</v>
      </c>
      <c r="P4223" s="7">
        <f>Sales_Data[[#This Row],[ItemCost]] +Sales_Data[[#This Row],[ShippingCost]]</f>
        <v>5986.58</v>
      </c>
      <c r="Q4223" s="7">
        <f>Sales_Data[[#This Row],[Gross Revenue]]-Sales_Data[[#This Row],[TotalFinancialCost]]</f>
        <v>6613.42</v>
      </c>
      <c r="R4223" s="7">
        <f>Sales_Data[[#This Row],[Actul Bill Amount]]-Sales_Data[[#This Row],[ShippingCost]]</f>
        <v>11963.42</v>
      </c>
      <c r="S4223">
        <v>908</v>
      </c>
      <c r="T4223">
        <v>386.58</v>
      </c>
      <c r="U4223" t="s">
        <v>30</v>
      </c>
      <c r="V4223">
        <v>200</v>
      </c>
      <c r="W4223" t="s">
        <v>18</v>
      </c>
      <c r="X4223" t="str">
        <f t="shared" si="131"/>
        <v>Bengaluru</v>
      </c>
    </row>
    <row r="4224" spans="1:24" x14ac:dyDescent="0.4">
      <c r="A4224">
        <v>104223</v>
      </c>
      <c r="B4224" s="5">
        <v>45700.135416666664</v>
      </c>
      <c r="C4224" s="3" t="str">
        <f>TEXT(Sales_Data[[#This Row],[OrderDate]],"mmmm")</f>
        <v>February</v>
      </c>
      <c r="D4224" s="3" t="str">
        <f t="shared" si="130"/>
        <v>2025</v>
      </c>
      <c r="E4224" t="s">
        <v>13</v>
      </c>
      <c r="F4224" t="s">
        <v>55</v>
      </c>
      <c r="G4224" t="s">
        <v>15</v>
      </c>
      <c r="H4224" t="s">
        <v>25</v>
      </c>
      <c r="I4224" t="s">
        <v>100</v>
      </c>
      <c r="J4224">
        <v>71</v>
      </c>
      <c r="K4224">
        <v>850</v>
      </c>
      <c r="L4224" s="7">
        <f>Sales_Data[[#This Row],[OrderQuantity]] *Sales_Data[[#This Row],[UnitPrice]]</f>
        <v>60350</v>
      </c>
      <c r="M4224" s="7">
        <f>Sales_Data[[#This Row],[UnitPrice]]-Sales_Data[[#This Row],[UnitCost]]</f>
        <v>300</v>
      </c>
      <c r="N4224" s="7">
        <f>Sales_Data[[#This Row],[Gross Revenue]]-Sales_Data[[#This Row],[Discount Amount ]]</f>
        <v>60050</v>
      </c>
      <c r="O4224" s="7">
        <f>Sales_Data[[#This Row],[OrderQuantity]] *Sales_Data[[#This Row],[UnitCost]]</f>
        <v>39050</v>
      </c>
      <c r="P4224" s="7">
        <f>Sales_Data[[#This Row],[ItemCost]] +Sales_Data[[#This Row],[ShippingCost]]</f>
        <v>41879</v>
      </c>
      <c r="Q4224" s="7">
        <f>Sales_Data[[#This Row],[Gross Revenue]]-Sales_Data[[#This Row],[TotalFinancialCost]]</f>
        <v>18471</v>
      </c>
      <c r="R4224" s="7">
        <f>Sales_Data[[#This Row],[Actul Bill Amount]]-Sales_Data[[#This Row],[ShippingCost]]</f>
        <v>57221</v>
      </c>
      <c r="S4224">
        <v>800</v>
      </c>
      <c r="T4224">
        <v>2829</v>
      </c>
      <c r="U4224" t="s">
        <v>56</v>
      </c>
      <c r="V4224">
        <v>550</v>
      </c>
      <c r="W4224" t="s">
        <v>27</v>
      </c>
      <c r="X4224" t="str">
        <f t="shared" si="131"/>
        <v>Mumbai</v>
      </c>
    </row>
    <row r="4225" spans="1:24" x14ac:dyDescent="0.4">
      <c r="A4225">
        <v>104224</v>
      </c>
      <c r="B4225" s="5">
        <v>45735.456944444442</v>
      </c>
      <c r="C4225" s="3" t="str">
        <f>TEXT(Sales_Data[[#This Row],[OrderDate]],"mmmm")</f>
        <v>March</v>
      </c>
      <c r="D4225" s="3" t="str">
        <f t="shared" si="130"/>
        <v>2025</v>
      </c>
      <c r="E4225" t="s">
        <v>50</v>
      </c>
      <c r="F4225" t="s">
        <v>14</v>
      </c>
      <c r="G4225" t="s">
        <v>29</v>
      </c>
      <c r="H4225" t="s">
        <v>16</v>
      </c>
      <c r="I4225" t="s">
        <v>100</v>
      </c>
      <c r="J4225">
        <v>86</v>
      </c>
      <c r="K4225">
        <v>3200</v>
      </c>
      <c r="L4225" s="7">
        <f>Sales_Data[[#This Row],[OrderQuantity]] *Sales_Data[[#This Row],[UnitPrice]]</f>
        <v>275200</v>
      </c>
      <c r="M4225" s="7">
        <f>Sales_Data[[#This Row],[UnitPrice]]-Sales_Data[[#This Row],[UnitCost]]</f>
        <v>1200</v>
      </c>
      <c r="N4225" s="7">
        <f>Sales_Data[[#This Row],[Gross Revenue]]-Sales_Data[[#This Row],[Discount Amount ]]</f>
        <v>274000</v>
      </c>
      <c r="O4225" s="7">
        <f>Sales_Data[[#This Row],[OrderQuantity]] *Sales_Data[[#This Row],[UnitCost]]</f>
        <v>172000</v>
      </c>
      <c r="P4225" s="7">
        <f>Sales_Data[[#This Row],[ItemCost]] +Sales_Data[[#This Row],[ShippingCost]]</f>
        <v>172225.94</v>
      </c>
      <c r="Q4225" s="7">
        <f>Sales_Data[[#This Row],[Gross Revenue]]-Sales_Data[[#This Row],[TotalFinancialCost]]</f>
        <v>102974.06</v>
      </c>
      <c r="R4225" s="7">
        <f>Sales_Data[[#This Row],[Actul Bill Amount]]-Sales_Data[[#This Row],[ShippingCost]]</f>
        <v>273774.06</v>
      </c>
      <c r="S4225">
        <v>354</v>
      </c>
      <c r="T4225">
        <v>225.94</v>
      </c>
      <c r="U4225" t="s">
        <v>17</v>
      </c>
      <c r="V4225">
        <v>2000</v>
      </c>
      <c r="W4225" t="s">
        <v>18</v>
      </c>
      <c r="X4225" t="str">
        <f t="shared" si="131"/>
        <v>Bengaluru</v>
      </c>
    </row>
    <row r="4226" spans="1:24" x14ac:dyDescent="0.4">
      <c r="A4226">
        <v>104225</v>
      </c>
      <c r="B4226" s="5">
        <v>45971.155555555553</v>
      </c>
      <c r="C4226" s="3" t="str">
        <f>TEXT(Sales_Data[[#This Row],[OrderDate]],"mmmm")</f>
        <v>November</v>
      </c>
      <c r="D4226" s="3" t="str">
        <f t="shared" ref="D4226:D4289" si="132">TEXT(B4226, "yyyy")</f>
        <v>2025</v>
      </c>
      <c r="E4226" t="s">
        <v>23</v>
      </c>
      <c r="F4226" t="s">
        <v>24</v>
      </c>
      <c r="G4226" t="s">
        <v>29</v>
      </c>
      <c r="H4226" t="s">
        <v>16</v>
      </c>
      <c r="I4226" t="s">
        <v>100</v>
      </c>
      <c r="J4226">
        <v>62</v>
      </c>
      <c r="K4226">
        <v>25000</v>
      </c>
      <c r="L4226" s="7">
        <f>Sales_Data[[#This Row],[OrderQuantity]] *Sales_Data[[#This Row],[UnitPrice]]</f>
        <v>1550000</v>
      </c>
      <c r="M4226" s="7">
        <f>Sales_Data[[#This Row],[UnitPrice]]-Sales_Data[[#This Row],[UnitCost]]</f>
        <v>7000</v>
      </c>
      <c r="N4226" s="7">
        <f>Sales_Data[[#This Row],[Gross Revenue]]-Sales_Data[[#This Row],[Discount Amount ]]</f>
        <v>1543000</v>
      </c>
      <c r="O4226" s="7">
        <f>Sales_Data[[#This Row],[OrderQuantity]] *Sales_Data[[#This Row],[UnitCost]]</f>
        <v>1116000</v>
      </c>
      <c r="P4226" s="7">
        <f>Sales_Data[[#This Row],[ItemCost]] +Sales_Data[[#This Row],[ShippingCost]]</f>
        <v>1116247.47</v>
      </c>
      <c r="Q4226" s="7">
        <f>Sales_Data[[#This Row],[Gross Revenue]]-Sales_Data[[#This Row],[TotalFinancialCost]]</f>
        <v>433752.53</v>
      </c>
      <c r="R4226" s="7">
        <f>Sales_Data[[#This Row],[Actul Bill Amount]]-Sales_Data[[#This Row],[ShippingCost]]</f>
        <v>1542752.53</v>
      </c>
      <c r="S4226">
        <v>829</v>
      </c>
      <c r="T4226">
        <v>247.47</v>
      </c>
      <c r="U4226" t="s">
        <v>60</v>
      </c>
      <c r="V4226">
        <v>18000</v>
      </c>
      <c r="W4226" t="s">
        <v>18</v>
      </c>
      <c r="X4226" t="str">
        <f t="shared" ref="X4226:X4289" si="133">_xlfn.TEXTBEFORE(W4226, " ")</f>
        <v>Bengaluru</v>
      </c>
    </row>
    <row r="4227" spans="1:24" x14ac:dyDescent="0.4">
      <c r="A4227">
        <v>104226</v>
      </c>
      <c r="B4227" s="5">
        <v>45946.04583333333</v>
      </c>
      <c r="C4227" s="3" t="str">
        <f>TEXT(Sales_Data[[#This Row],[OrderDate]],"mmmm")</f>
        <v>October</v>
      </c>
      <c r="D4227" s="3" t="str">
        <f t="shared" si="132"/>
        <v>2025</v>
      </c>
      <c r="E4227" t="s">
        <v>19</v>
      </c>
      <c r="F4227" t="s">
        <v>43</v>
      </c>
      <c r="G4227" t="s">
        <v>29</v>
      </c>
      <c r="H4227" t="s">
        <v>20</v>
      </c>
      <c r="I4227" t="s">
        <v>100</v>
      </c>
      <c r="J4227">
        <v>78</v>
      </c>
      <c r="K4227">
        <v>4500</v>
      </c>
      <c r="L4227" s="7">
        <f>Sales_Data[[#This Row],[OrderQuantity]] *Sales_Data[[#This Row],[UnitPrice]]</f>
        <v>351000</v>
      </c>
      <c r="M4227" s="7">
        <f>Sales_Data[[#This Row],[UnitPrice]]-Sales_Data[[#This Row],[UnitCost]]</f>
        <v>2000</v>
      </c>
      <c r="N4227" s="7">
        <f>Sales_Data[[#This Row],[Gross Revenue]]-Sales_Data[[#This Row],[Discount Amount ]]</f>
        <v>349000</v>
      </c>
      <c r="O4227" s="7">
        <f>Sales_Data[[#This Row],[OrderQuantity]] *Sales_Data[[#This Row],[UnitCost]]</f>
        <v>195000</v>
      </c>
      <c r="P4227" s="7">
        <f>Sales_Data[[#This Row],[ItemCost]] +Sales_Data[[#This Row],[ShippingCost]]</f>
        <v>195305.65</v>
      </c>
      <c r="Q4227" s="7">
        <f>Sales_Data[[#This Row],[Gross Revenue]]-Sales_Data[[#This Row],[TotalFinancialCost]]</f>
        <v>155694.35</v>
      </c>
      <c r="R4227" s="7">
        <f>Sales_Data[[#This Row],[Actul Bill Amount]]-Sales_Data[[#This Row],[ShippingCost]]</f>
        <v>348694.35</v>
      </c>
      <c r="S4227">
        <v>1039</v>
      </c>
      <c r="T4227">
        <v>305.64999999999998</v>
      </c>
      <c r="U4227" t="s">
        <v>44</v>
      </c>
      <c r="V4227">
        <v>2500</v>
      </c>
      <c r="W4227" t="s">
        <v>22</v>
      </c>
      <c r="X4227" t="str">
        <f t="shared" si="133"/>
        <v>Nagpur</v>
      </c>
    </row>
    <row r="4228" spans="1:24" x14ac:dyDescent="0.4">
      <c r="A4228">
        <v>104227</v>
      </c>
      <c r="B4228" s="5">
        <v>45927.974999999999</v>
      </c>
      <c r="C4228" s="3" t="str">
        <f>TEXT(Sales_Data[[#This Row],[OrderDate]],"mmmm")</f>
        <v>September</v>
      </c>
      <c r="D4228" s="3" t="str">
        <f t="shared" si="132"/>
        <v>2025</v>
      </c>
      <c r="E4228" t="s">
        <v>13</v>
      </c>
      <c r="F4228" t="s">
        <v>24</v>
      </c>
      <c r="G4228" t="s">
        <v>15</v>
      </c>
      <c r="H4228" t="s">
        <v>16</v>
      </c>
      <c r="I4228" t="s">
        <v>100</v>
      </c>
      <c r="J4228">
        <v>61</v>
      </c>
      <c r="K4228">
        <v>45000</v>
      </c>
      <c r="L4228" s="7">
        <f>Sales_Data[[#This Row],[OrderQuantity]] *Sales_Data[[#This Row],[UnitPrice]]</f>
        <v>2745000</v>
      </c>
      <c r="M4228" s="7">
        <f>Sales_Data[[#This Row],[UnitPrice]]-Sales_Data[[#This Row],[UnitCost]]</f>
        <v>13000</v>
      </c>
      <c r="N4228" s="7">
        <f>Sales_Data[[#This Row],[Gross Revenue]]-Sales_Data[[#This Row],[Discount Amount ]]</f>
        <v>2732000</v>
      </c>
      <c r="O4228" s="7">
        <f>Sales_Data[[#This Row],[OrderQuantity]] *Sales_Data[[#This Row],[UnitCost]]</f>
        <v>1952000</v>
      </c>
      <c r="P4228" s="7">
        <f>Sales_Data[[#This Row],[ItemCost]] +Sales_Data[[#This Row],[ShippingCost]]</f>
        <v>1952435.74</v>
      </c>
      <c r="Q4228" s="7">
        <f>Sales_Data[[#This Row],[Gross Revenue]]-Sales_Data[[#This Row],[TotalFinancialCost]]</f>
        <v>792564.26</v>
      </c>
      <c r="R4228" s="7">
        <f>Sales_Data[[#This Row],[Actul Bill Amount]]-Sales_Data[[#This Row],[ShippingCost]]</f>
        <v>2731564.26</v>
      </c>
      <c r="S4228">
        <v>797</v>
      </c>
      <c r="T4228">
        <v>435.74</v>
      </c>
      <c r="U4228" t="s">
        <v>26</v>
      </c>
      <c r="V4228">
        <v>32000</v>
      </c>
      <c r="W4228" t="s">
        <v>18</v>
      </c>
      <c r="X4228" t="str">
        <f t="shared" si="133"/>
        <v>Bengaluru</v>
      </c>
    </row>
    <row r="4229" spans="1:24" x14ac:dyDescent="0.4">
      <c r="A4229">
        <v>104228</v>
      </c>
      <c r="B4229" s="5">
        <v>45819.677083333336</v>
      </c>
      <c r="C4229" s="3" t="str">
        <f>TEXT(Sales_Data[[#This Row],[OrderDate]],"mmmm")</f>
        <v>June</v>
      </c>
      <c r="D4229" s="3" t="str">
        <f t="shared" si="132"/>
        <v>2025</v>
      </c>
      <c r="E4229" t="s">
        <v>48</v>
      </c>
      <c r="F4229" t="s">
        <v>55</v>
      </c>
      <c r="G4229" t="s">
        <v>15</v>
      </c>
      <c r="H4229" t="s">
        <v>20</v>
      </c>
      <c r="I4229" t="s">
        <v>100</v>
      </c>
      <c r="J4229">
        <v>99</v>
      </c>
      <c r="K4229">
        <v>600</v>
      </c>
      <c r="L4229" s="7">
        <f>Sales_Data[[#This Row],[OrderQuantity]] *Sales_Data[[#This Row],[UnitPrice]]</f>
        <v>59400</v>
      </c>
      <c r="M4229" s="7">
        <f>Sales_Data[[#This Row],[UnitPrice]]-Sales_Data[[#This Row],[UnitCost]]</f>
        <v>250</v>
      </c>
      <c r="N4229" s="7">
        <f>Sales_Data[[#This Row],[Gross Revenue]]-Sales_Data[[#This Row],[Discount Amount ]]</f>
        <v>59150</v>
      </c>
      <c r="O4229" s="7">
        <f>Sales_Data[[#This Row],[OrderQuantity]] *Sales_Data[[#This Row],[UnitCost]]</f>
        <v>34650</v>
      </c>
      <c r="P4229" s="7">
        <f>Sales_Data[[#This Row],[ItemCost]] +Sales_Data[[#This Row],[ShippingCost]]</f>
        <v>35232.160000000003</v>
      </c>
      <c r="Q4229" s="7">
        <f>Sales_Data[[#This Row],[Gross Revenue]]-Sales_Data[[#This Row],[TotalFinancialCost]]</f>
        <v>24167.839999999997</v>
      </c>
      <c r="R4229" s="7">
        <f>Sales_Data[[#This Row],[Actul Bill Amount]]-Sales_Data[[#This Row],[ShippingCost]]</f>
        <v>58567.839999999997</v>
      </c>
      <c r="S4229">
        <v>867</v>
      </c>
      <c r="T4229">
        <v>582.16</v>
      </c>
      <c r="U4229" t="s">
        <v>57</v>
      </c>
      <c r="V4229">
        <v>350</v>
      </c>
      <c r="W4229" t="s">
        <v>22</v>
      </c>
      <c r="X4229" t="str">
        <f t="shared" si="133"/>
        <v>Nagpur</v>
      </c>
    </row>
    <row r="4230" spans="1:24" x14ac:dyDescent="0.4">
      <c r="A4230">
        <v>104229</v>
      </c>
      <c r="B4230" s="5">
        <v>45846.490277777775</v>
      </c>
      <c r="C4230" s="3" t="str">
        <f>TEXT(Sales_Data[[#This Row],[OrderDate]],"mmmm")</f>
        <v>July</v>
      </c>
      <c r="D4230" s="3" t="str">
        <f t="shared" si="132"/>
        <v>2025</v>
      </c>
      <c r="E4230" t="s">
        <v>50</v>
      </c>
      <c r="F4230" t="s">
        <v>24</v>
      </c>
      <c r="G4230" t="s">
        <v>29</v>
      </c>
      <c r="H4230" t="s">
        <v>37</v>
      </c>
      <c r="I4230" t="s">
        <v>100</v>
      </c>
      <c r="J4230">
        <v>35</v>
      </c>
      <c r="K4230">
        <v>25000</v>
      </c>
      <c r="L4230" s="7">
        <f>Sales_Data[[#This Row],[OrderQuantity]] *Sales_Data[[#This Row],[UnitPrice]]</f>
        <v>875000</v>
      </c>
      <c r="M4230" s="7">
        <f>Sales_Data[[#This Row],[UnitPrice]]-Sales_Data[[#This Row],[UnitCost]]</f>
        <v>7000</v>
      </c>
      <c r="N4230" s="7">
        <f>Sales_Data[[#This Row],[Gross Revenue]]-Sales_Data[[#This Row],[Discount Amount ]]</f>
        <v>868000</v>
      </c>
      <c r="O4230" s="7">
        <f>Sales_Data[[#This Row],[OrderQuantity]] *Sales_Data[[#This Row],[UnitCost]]</f>
        <v>630000</v>
      </c>
      <c r="P4230" s="7">
        <f>Sales_Data[[#This Row],[ItemCost]] +Sales_Data[[#This Row],[ShippingCost]]</f>
        <v>630959.66</v>
      </c>
      <c r="Q4230" s="7">
        <f>Sales_Data[[#This Row],[Gross Revenue]]-Sales_Data[[#This Row],[TotalFinancialCost]]</f>
        <v>244040.33999999997</v>
      </c>
      <c r="R4230" s="7">
        <f>Sales_Data[[#This Row],[Actul Bill Amount]]-Sales_Data[[#This Row],[ShippingCost]]</f>
        <v>867040.34</v>
      </c>
      <c r="S4230">
        <v>607</v>
      </c>
      <c r="T4230">
        <v>959.66</v>
      </c>
      <c r="U4230" t="s">
        <v>60</v>
      </c>
      <c r="V4230">
        <v>18000</v>
      </c>
      <c r="W4230" t="s">
        <v>38</v>
      </c>
      <c r="X4230" t="str">
        <f t="shared" si="133"/>
        <v>Kolkata</v>
      </c>
    </row>
    <row r="4231" spans="1:24" x14ac:dyDescent="0.4">
      <c r="A4231">
        <v>104230</v>
      </c>
      <c r="B4231" s="5">
        <v>45904.464583333334</v>
      </c>
      <c r="C4231" s="3" t="str">
        <f>TEXT(Sales_Data[[#This Row],[OrderDate]],"mmmm")</f>
        <v>September</v>
      </c>
      <c r="D4231" s="3" t="str">
        <f t="shared" si="132"/>
        <v>2025</v>
      </c>
      <c r="E4231" t="s">
        <v>50</v>
      </c>
      <c r="F4231" t="s">
        <v>46</v>
      </c>
      <c r="G4231" t="s">
        <v>15</v>
      </c>
      <c r="H4231" t="s">
        <v>20</v>
      </c>
      <c r="I4231" t="s">
        <v>100</v>
      </c>
      <c r="J4231">
        <v>19</v>
      </c>
      <c r="K4231">
        <v>15000</v>
      </c>
      <c r="L4231" s="7">
        <f>Sales_Data[[#This Row],[OrderQuantity]] *Sales_Data[[#This Row],[UnitPrice]]</f>
        <v>285000</v>
      </c>
      <c r="M4231" s="7">
        <f>Sales_Data[[#This Row],[UnitPrice]]-Sales_Data[[#This Row],[UnitCost]]</f>
        <v>5500</v>
      </c>
      <c r="N4231" s="7">
        <f>Sales_Data[[#This Row],[Gross Revenue]]-Sales_Data[[#This Row],[Discount Amount ]]</f>
        <v>279500</v>
      </c>
      <c r="O4231" s="7">
        <f>Sales_Data[[#This Row],[OrderQuantity]] *Sales_Data[[#This Row],[UnitCost]]</f>
        <v>180500</v>
      </c>
      <c r="P4231" s="7">
        <f>Sales_Data[[#This Row],[ItemCost]] +Sales_Data[[#This Row],[ShippingCost]]</f>
        <v>180981.48</v>
      </c>
      <c r="Q4231" s="7">
        <f>Sales_Data[[#This Row],[Gross Revenue]]-Sales_Data[[#This Row],[TotalFinancialCost]]</f>
        <v>104018.51999999999</v>
      </c>
      <c r="R4231" s="7">
        <f>Sales_Data[[#This Row],[Actul Bill Amount]]-Sales_Data[[#This Row],[ShippingCost]]</f>
        <v>279018.52</v>
      </c>
      <c r="S4231">
        <v>428</v>
      </c>
      <c r="T4231">
        <v>481.48</v>
      </c>
      <c r="U4231" t="s">
        <v>53</v>
      </c>
      <c r="V4231">
        <v>9500</v>
      </c>
      <c r="W4231" t="s">
        <v>22</v>
      </c>
      <c r="X4231" t="str">
        <f t="shared" si="133"/>
        <v>Nagpur</v>
      </c>
    </row>
    <row r="4232" spans="1:24" x14ac:dyDescent="0.4">
      <c r="A4232">
        <v>104231</v>
      </c>
      <c r="B4232" s="5">
        <v>45873.856249999997</v>
      </c>
      <c r="C4232" s="3" t="str">
        <f>TEXT(Sales_Data[[#This Row],[OrderDate]],"mmmm")</f>
        <v>August</v>
      </c>
      <c r="D4232" s="3" t="str">
        <f t="shared" si="132"/>
        <v>2025</v>
      </c>
      <c r="E4232" t="s">
        <v>19</v>
      </c>
      <c r="F4232" t="s">
        <v>46</v>
      </c>
      <c r="G4232" t="s">
        <v>15</v>
      </c>
      <c r="H4232" t="s">
        <v>20</v>
      </c>
      <c r="I4232" t="s">
        <v>100</v>
      </c>
      <c r="J4232">
        <v>13</v>
      </c>
      <c r="K4232">
        <v>4500</v>
      </c>
      <c r="L4232" s="7">
        <f>Sales_Data[[#This Row],[OrderQuantity]] *Sales_Data[[#This Row],[UnitPrice]]</f>
        <v>58500</v>
      </c>
      <c r="M4232" s="7">
        <f>Sales_Data[[#This Row],[UnitPrice]]-Sales_Data[[#This Row],[UnitCost]]</f>
        <v>1700</v>
      </c>
      <c r="N4232" s="7">
        <f>Sales_Data[[#This Row],[Gross Revenue]]-Sales_Data[[#This Row],[Discount Amount ]]</f>
        <v>56800</v>
      </c>
      <c r="O4232" s="7">
        <f>Sales_Data[[#This Row],[OrderQuantity]] *Sales_Data[[#This Row],[UnitCost]]</f>
        <v>36400</v>
      </c>
      <c r="P4232" s="7">
        <f>Sales_Data[[#This Row],[ItemCost]] +Sales_Data[[#This Row],[ShippingCost]]</f>
        <v>37339.800000000003</v>
      </c>
      <c r="Q4232" s="7">
        <f>Sales_Data[[#This Row],[Gross Revenue]]-Sales_Data[[#This Row],[TotalFinancialCost]]</f>
        <v>21160.199999999997</v>
      </c>
      <c r="R4232" s="7">
        <f>Sales_Data[[#This Row],[Actul Bill Amount]]-Sales_Data[[#This Row],[ShippingCost]]</f>
        <v>55860.2</v>
      </c>
      <c r="S4232">
        <v>925</v>
      </c>
      <c r="T4232">
        <v>939.8</v>
      </c>
      <c r="U4232" t="s">
        <v>47</v>
      </c>
      <c r="V4232">
        <v>2800</v>
      </c>
      <c r="W4232" t="s">
        <v>22</v>
      </c>
      <c r="X4232" t="str">
        <f t="shared" si="133"/>
        <v>Nagpur</v>
      </c>
    </row>
    <row r="4233" spans="1:24" x14ac:dyDescent="0.4">
      <c r="A4233">
        <v>104232</v>
      </c>
      <c r="B4233" s="5">
        <v>45972.330555555556</v>
      </c>
      <c r="C4233" s="3" t="str">
        <f>TEXT(Sales_Data[[#This Row],[OrderDate]],"mmmm")</f>
        <v>November</v>
      </c>
      <c r="D4233" s="3" t="str">
        <f t="shared" si="132"/>
        <v>2025</v>
      </c>
      <c r="E4233" t="s">
        <v>19</v>
      </c>
      <c r="F4233" t="s">
        <v>40</v>
      </c>
      <c r="G4233" t="s">
        <v>15</v>
      </c>
      <c r="H4233" t="s">
        <v>32</v>
      </c>
      <c r="I4233" t="s">
        <v>100</v>
      </c>
      <c r="J4233">
        <v>98</v>
      </c>
      <c r="K4233">
        <v>5500</v>
      </c>
      <c r="L4233" s="7">
        <f>Sales_Data[[#This Row],[OrderQuantity]] *Sales_Data[[#This Row],[UnitPrice]]</f>
        <v>539000</v>
      </c>
      <c r="M4233" s="7">
        <f>Sales_Data[[#This Row],[UnitPrice]]-Sales_Data[[#This Row],[UnitCost]]</f>
        <v>2000</v>
      </c>
      <c r="N4233" s="7">
        <f>Sales_Data[[#This Row],[Gross Revenue]]-Sales_Data[[#This Row],[Discount Amount ]]</f>
        <v>537000</v>
      </c>
      <c r="O4233" s="7">
        <f>Sales_Data[[#This Row],[OrderQuantity]] *Sales_Data[[#This Row],[UnitCost]]</f>
        <v>343000</v>
      </c>
      <c r="P4233" s="7">
        <f>Sales_Data[[#This Row],[ItemCost]] +Sales_Data[[#This Row],[ShippingCost]]</f>
        <v>343778.65</v>
      </c>
      <c r="Q4233" s="7">
        <f>Sales_Data[[#This Row],[Gross Revenue]]-Sales_Data[[#This Row],[TotalFinancialCost]]</f>
        <v>195221.34999999998</v>
      </c>
      <c r="R4233" s="7">
        <f>Sales_Data[[#This Row],[Actul Bill Amount]]-Sales_Data[[#This Row],[ShippingCost]]</f>
        <v>536221.35</v>
      </c>
      <c r="S4233">
        <v>1062</v>
      </c>
      <c r="T4233">
        <v>778.65</v>
      </c>
      <c r="U4233" t="s">
        <v>41</v>
      </c>
      <c r="V4233">
        <v>3500</v>
      </c>
      <c r="W4233" t="s">
        <v>33</v>
      </c>
      <c r="X4233" t="str">
        <f t="shared" si="133"/>
        <v>Delhi</v>
      </c>
    </row>
    <row r="4234" spans="1:24" x14ac:dyDescent="0.4">
      <c r="A4234">
        <v>104233</v>
      </c>
      <c r="B4234" s="5">
        <v>45996.88958333333</v>
      </c>
      <c r="C4234" s="3" t="str">
        <f>TEXT(Sales_Data[[#This Row],[OrderDate]],"mmmm")</f>
        <v>December</v>
      </c>
      <c r="D4234" s="3" t="str">
        <f t="shared" si="132"/>
        <v>2025</v>
      </c>
      <c r="E4234" t="s">
        <v>13</v>
      </c>
      <c r="F4234" t="s">
        <v>24</v>
      </c>
      <c r="G4234" t="s">
        <v>31</v>
      </c>
      <c r="H4234" t="s">
        <v>37</v>
      </c>
      <c r="I4234" t="s">
        <v>100</v>
      </c>
      <c r="J4234">
        <v>56</v>
      </c>
      <c r="K4234">
        <v>45000</v>
      </c>
      <c r="L4234" s="7">
        <f>Sales_Data[[#This Row],[OrderQuantity]] *Sales_Data[[#This Row],[UnitPrice]]</f>
        <v>2520000</v>
      </c>
      <c r="M4234" s="7">
        <f>Sales_Data[[#This Row],[UnitPrice]]-Sales_Data[[#This Row],[UnitCost]]</f>
        <v>13000</v>
      </c>
      <c r="N4234" s="7">
        <f>Sales_Data[[#This Row],[Gross Revenue]]-Sales_Data[[#This Row],[Discount Amount ]]</f>
        <v>2507000</v>
      </c>
      <c r="O4234" s="7">
        <f>Sales_Data[[#This Row],[OrderQuantity]] *Sales_Data[[#This Row],[UnitCost]]</f>
        <v>1792000</v>
      </c>
      <c r="P4234" s="7">
        <f>Sales_Data[[#This Row],[ItemCost]] +Sales_Data[[#This Row],[ShippingCost]]</f>
        <v>1792925.19</v>
      </c>
      <c r="Q4234" s="7">
        <f>Sales_Data[[#This Row],[Gross Revenue]]-Sales_Data[[#This Row],[TotalFinancialCost]]</f>
        <v>727074.81</v>
      </c>
      <c r="R4234" s="7">
        <f>Sales_Data[[#This Row],[Actul Bill Amount]]-Sales_Data[[#This Row],[ShippingCost]]</f>
        <v>2506074.81</v>
      </c>
      <c r="S4234">
        <v>661</v>
      </c>
      <c r="T4234">
        <v>925.19</v>
      </c>
      <c r="U4234" t="s">
        <v>26</v>
      </c>
      <c r="V4234">
        <v>32000</v>
      </c>
      <c r="W4234" t="s">
        <v>38</v>
      </c>
      <c r="X4234" t="str">
        <f t="shared" si="133"/>
        <v>Kolkata</v>
      </c>
    </row>
    <row r="4235" spans="1:24" x14ac:dyDescent="0.4">
      <c r="A4235">
        <v>104234</v>
      </c>
      <c r="B4235" s="5">
        <v>45825.412499999999</v>
      </c>
      <c r="C4235" s="3" t="str">
        <f>TEXT(Sales_Data[[#This Row],[OrderDate]],"mmmm")</f>
        <v>June</v>
      </c>
      <c r="D4235" s="3" t="str">
        <f t="shared" si="132"/>
        <v>2025</v>
      </c>
      <c r="E4235" t="s">
        <v>23</v>
      </c>
      <c r="F4235" t="s">
        <v>35</v>
      </c>
      <c r="G4235" t="s">
        <v>31</v>
      </c>
      <c r="H4235" t="s">
        <v>16</v>
      </c>
      <c r="I4235" t="s">
        <v>100</v>
      </c>
      <c r="J4235">
        <v>6</v>
      </c>
      <c r="K4235">
        <v>8500</v>
      </c>
      <c r="L4235" s="7">
        <f>Sales_Data[[#This Row],[OrderQuantity]] *Sales_Data[[#This Row],[UnitPrice]]</f>
        <v>51000</v>
      </c>
      <c r="M4235" s="7">
        <f>Sales_Data[[#This Row],[UnitPrice]]-Sales_Data[[#This Row],[UnitCost]]</f>
        <v>3000</v>
      </c>
      <c r="N4235" s="7">
        <f>Sales_Data[[#This Row],[Gross Revenue]]-Sales_Data[[#This Row],[Discount Amount ]]</f>
        <v>48000</v>
      </c>
      <c r="O4235" s="7">
        <f>Sales_Data[[#This Row],[OrderQuantity]] *Sales_Data[[#This Row],[UnitCost]]</f>
        <v>33000</v>
      </c>
      <c r="P4235" s="7">
        <f>Sales_Data[[#This Row],[ItemCost]] +Sales_Data[[#This Row],[ShippingCost]]</f>
        <v>35409.08</v>
      </c>
      <c r="Q4235" s="7">
        <f>Sales_Data[[#This Row],[Gross Revenue]]-Sales_Data[[#This Row],[TotalFinancialCost]]</f>
        <v>15590.919999999998</v>
      </c>
      <c r="R4235" s="7">
        <f>Sales_Data[[#This Row],[Actul Bill Amount]]-Sales_Data[[#This Row],[ShippingCost]]</f>
        <v>45590.92</v>
      </c>
      <c r="S4235">
        <v>1033</v>
      </c>
      <c r="T4235">
        <v>2409.08</v>
      </c>
      <c r="U4235" t="s">
        <v>49</v>
      </c>
      <c r="V4235">
        <v>5500</v>
      </c>
      <c r="W4235" t="s">
        <v>18</v>
      </c>
      <c r="X4235" t="str">
        <f t="shared" si="133"/>
        <v>Bengaluru</v>
      </c>
    </row>
    <row r="4236" spans="1:24" x14ac:dyDescent="0.4">
      <c r="A4236">
        <v>104235</v>
      </c>
      <c r="B4236" s="5">
        <v>45996.792361111111</v>
      </c>
      <c r="C4236" s="3" t="str">
        <f>TEXT(Sales_Data[[#This Row],[OrderDate]],"mmmm")</f>
        <v>December</v>
      </c>
      <c r="D4236" s="3" t="str">
        <f t="shared" si="132"/>
        <v>2025</v>
      </c>
      <c r="E4236" t="s">
        <v>42</v>
      </c>
      <c r="F4236" t="s">
        <v>35</v>
      </c>
      <c r="G4236" t="s">
        <v>31</v>
      </c>
      <c r="H4236" t="s">
        <v>20</v>
      </c>
      <c r="I4236" t="s">
        <v>100</v>
      </c>
      <c r="J4236">
        <v>24</v>
      </c>
      <c r="K4236">
        <v>8500</v>
      </c>
      <c r="L4236" s="7">
        <f>Sales_Data[[#This Row],[OrderQuantity]] *Sales_Data[[#This Row],[UnitPrice]]</f>
        <v>204000</v>
      </c>
      <c r="M4236" s="7">
        <f>Sales_Data[[#This Row],[UnitPrice]]-Sales_Data[[#This Row],[UnitCost]]</f>
        <v>3000</v>
      </c>
      <c r="N4236" s="7">
        <f>Sales_Data[[#This Row],[Gross Revenue]]-Sales_Data[[#This Row],[Discount Amount ]]</f>
        <v>201000</v>
      </c>
      <c r="O4236" s="7">
        <f>Sales_Data[[#This Row],[OrderQuantity]] *Sales_Data[[#This Row],[UnitCost]]</f>
        <v>132000</v>
      </c>
      <c r="P4236" s="7">
        <f>Sales_Data[[#This Row],[ItemCost]] +Sales_Data[[#This Row],[ShippingCost]]</f>
        <v>134217.45000000001</v>
      </c>
      <c r="Q4236" s="7">
        <f>Sales_Data[[#This Row],[Gross Revenue]]-Sales_Data[[#This Row],[TotalFinancialCost]]</f>
        <v>69782.549999999988</v>
      </c>
      <c r="R4236" s="7">
        <f>Sales_Data[[#This Row],[Actul Bill Amount]]-Sales_Data[[#This Row],[ShippingCost]]</f>
        <v>198782.55</v>
      </c>
      <c r="S4236">
        <v>1074</v>
      </c>
      <c r="T4236">
        <v>2217.4499999999998</v>
      </c>
      <c r="U4236" t="s">
        <v>49</v>
      </c>
      <c r="V4236">
        <v>5500</v>
      </c>
      <c r="W4236" t="s">
        <v>22</v>
      </c>
      <c r="X4236" t="str">
        <f t="shared" si="133"/>
        <v>Nagpur</v>
      </c>
    </row>
    <row r="4237" spans="1:24" x14ac:dyDescent="0.4">
      <c r="A4237">
        <v>104236</v>
      </c>
      <c r="B4237" s="5">
        <v>45850.768055555556</v>
      </c>
      <c r="C4237" s="3" t="str">
        <f>TEXT(Sales_Data[[#This Row],[OrderDate]],"mmmm")</f>
        <v>July</v>
      </c>
      <c r="D4237" s="3" t="str">
        <f t="shared" si="132"/>
        <v>2025</v>
      </c>
      <c r="E4237" t="s">
        <v>13</v>
      </c>
      <c r="F4237" t="s">
        <v>46</v>
      </c>
      <c r="G4237" t="s">
        <v>31</v>
      </c>
      <c r="H4237" t="s">
        <v>16</v>
      </c>
      <c r="I4237" t="s">
        <v>100</v>
      </c>
      <c r="J4237">
        <v>85</v>
      </c>
      <c r="K4237">
        <v>4500</v>
      </c>
      <c r="L4237" s="7">
        <f>Sales_Data[[#This Row],[OrderQuantity]] *Sales_Data[[#This Row],[UnitPrice]]</f>
        <v>382500</v>
      </c>
      <c r="M4237" s="7">
        <f>Sales_Data[[#This Row],[UnitPrice]]-Sales_Data[[#This Row],[UnitCost]]</f>
        <v>1700</v>
      </c>
      <c r="N4237" s="7">
        <f>Sales_Data[[#This Row],[Gross Revenue]]-Sales_Data[[#This Row],[Discount Amount ]]</f>
        <v>380800</v>
      </c>
      <c r="O4237" s="7">
        <f>Sales_Data[[#This Row],[OrderQuantity]] *Sales_Data[[#This Row],[UnitCost]]</f>
        <v>238000</v>
      </c>
      <c r="P4237" s="7">
        <f>Sales_Data[[#This Row],[ItemCost]] +Sales_Data[[#This Row],[ShippingCost]]</f>
        <v>238374.25</v>
      </c>
      <c r="Q4237" s="7">
        <f>Sales_Data[[#This Row],[Gross Revenue]]-Sales_Data[[#This Row],[TotalFinancialCost]]</f>
        <v>144125.75</v>
      </c>
      <c r="R4237" s="7">
        <f>Sales_Data[[#This Row],[Actul Bill Amount]]-Sales_Data[[#This Row],[ShippingCost]]</f>
        <v>380425.75</v>
      </c>
      <c r="S4237">
        <v>953</v>
      </c>
      <c r="T4237">
        <v>374.25</v>
      </c>
      <c r="U4237" t="s">
        <v>47</v>
      </c>
      <c r="V4237">
        <v>2800</v>
      </c>
      <c r="W4237" t="s">
        <v>18</v>
      </c>
      <c r="X4237" t="str">
        <f t="shared" si="133"/>
        <v>Bengaluru</v>
      </c>
    </row>
    <row r="4238" spans="1:24" x14ac:dyDescent="0.4">
      <c r="A4238">
        <v>104237</v>
      </c>
      <c r="B4238" s="5">
        <v>45940.7</v>
      </c>
      <c r="C4238" s="3" t="str">
        <f>TEXT(Sales_Data[[#This Row],[OrderDate]],"mmmm")</f>
        <v>October</v>
      </c>
      <c r="D4238" s="3" t="str">
        <f t="shared" si="132"/>
        <v>2025</v>
      </c>
      <c r="E4238" t="s">
        <v>13</v>
      </c>
      <c r="F4238" t="s">
        <v>28</v>
      </c>
      <c r="G4238" t="s">
        <v>29</v>
      </c>
      <c r="H4238" t="s">
        <v>16</v>
      </c>
      <c r="I4238" t="s">
        <v>100</v>
      </c>
      <c r="J4238">
        <v>30</v>
      </c>
      <c r="K4238">
        <v>2500</v>
      </c>
      <c r="L4238" s="7">
        <f>Sales_Data[[#This Row],[OrderQuantity]] *Sales_Data[[#This Row],[UnitPrice]]</f>
        <v>75000</v>
      </c>
      <c r="M4238" s="7">
        <f>Sales_Data[[#This Row],[UnitPrice]]-Sales_Data[[#This Row],[UnitCost]]</f>
        <v>1000</v>
      </c>
      <c r="N4238" s="7">
        <f>Sales_Data[[#This Row],[Gross Revenue]]-Sales_Data[[#This Row],[Discount Amount ]]</f>
        <v>74000</v>
      </c>
      <c r="O4238" s="7">
        <f>Sales_Data[[#This Row],[OrderQuantity]] *Sales_Data[[#This Row],[UnitCost]]</f>
        <v>45000</v>
      </c>
      <c r="P4238" s="7">
        <f>Sales_Data[[#This Row],[ItemCost]] +Sales_Data[[#This Row],[ShippingCost]]</f>
        <v>46921.61</v>
      </c>
      <c r="Q4238" s="7">
        <f>Sales_Data[[#This Row],[Gross Revenue]]-Sales_Data[[#This Row],[TotalFinancialCost]]</f>
        <v>28078.39</v>
      </c>
      <c r="R4238" s="7">
        <f>Sales_Data[[#This Row],[Actul Bill Amount]]-Sales_Data[[#This Row],[ShippingCost]]</f>
        <v>72078.39</v>
      </c>
      <c r="S4238">
        <v>965</v>
      </c>
      <c r="T4238">
        <v>1921.61</v>
      </c>
      <c r="U4238" t="s">
        <v>54</v>
      </c>
      <c r="V4238">
        <v>1500</v>
      </c>
      <c r="W4238" t="s">
        <v>18</v>
      </c>
      <c r="X4238" t="str">
        <f t="shared" si="133"/>
        <v>Bengaluru</v>
      </c>
    </row>
    <row r="4239" spans="1:24" x14ac:dyDescent="0.4">
      <c r="A4239">
        <v>104238</v>
      </c>
      <c r="B4239" s="5">
        <v>45993.161111111112</v>
      </c>
      <c r="C4239" s="3" t="str">
        <f>TEXT(Sales_Data[[#This Row],[OrderDate]],"mmmm")</f>
        <v>December</v>
      </c>
      <c r="D4239" s="3" t="str">
        <f t="shared" si="132"/>
        <v>2025</v>
      </c>
      <c r="E4239" t="s">
        <v>42</v>
      </c>
      <c r="F4239" t="s">
        <v>35</v>
      </c>
      <c r="G4239" t="s">
        <v>31</v>
      </c>
      <c r="H4239" t="s">
        <v>16</v>
      </c>
      <c r="I4239" t="s">
        <v>100</v>
      </c>
      <c r="J4239">
        <v>67</v>
      </c>
      <c r="K4239">
        <v>8500</v>
      </c>
      <c r="L4239" s="7">
        <f>Sales_Data[[#This Row],[OrderQuantity]] *Sales_Data[[#This Row],[UnitPrice]]</f>
        <v>569500</v>
      </c>
      <c r="M4239" s="7">
        <f>Sales_Data[[#This Row],[UnitPrice]]-Sales_Data[[#This Row],[UnitCost]]</f>
        <v>3000</v>
      </c>
      <c r="N4239" s="7">
        <f>Sales_Data[[#This Row],[Gross Revenue]]-Sales_Data[[#This Row],[Discount Amount ]]</f>
        <v>566500</v>
      </c>
      <c r="O4239" s="7">
        <f>Sales_Data[[#This Row],[OrderQuantity]] *Sales_Data[[#This Row],[UnitCost]]</f>
        <v>368500</v>
      </c>
      <c r="P4239" s="7">
        <f>Sales_Data[[#This Row],[ItemCost]] +Sales_Data[[#This Row],[ShippingCost]]</f>
        <v>369595.1</v>
      </c>
      <c r="Q4239" s="7">
        <f>Sales_Data[[#This Row],[Gross Revenue]]-Sales_Data[[#This Row],[TotalFinancialCost]]</f>
        <v>199904.90000000002</v>
      </c>
      <c r="R4239" s="7">
        <f>Sales_Data[[#This Row],[Actul Bill Amount]]-Sales_Data[[#This Row],[ShippingCost]]</f>
        <v>565404.9</v>
      </c>
      <c r="S4239">
        <v>792</v>
      </c>
      <c r="T4239">
        <v>1095.0999999999999</v>
      </c>
      <c r="U4239" t="s">
        <v>49</v>
      </c>
      <c r="V4239">
        <v>5500</v>
      </c>
      <c r="W4239" t="s">
        <v>18</v>
      </c>
      <c r="X4239" t="str">
        <f t="shared" si="133"/>
        <v>Bengaluru</v>
      </c>
    </row>
    <row r="4240" spans="1:24" x14ac:dyDescent="0.4">
      <c r="A4240">
        <v>104239</v>
      </c>
      <c r="B4240" s="5">
        <v>45670.518750000003</v>
      </c>
      <c r="C4240" s="3" t="str">
        <f>TEXT(Sales_Data[[#This Row],[OrderDate]],"mmmm")</f>
        <v>January</v>
      </c>
      <c r="D4240" s="3" t="str">
        <f t="shared" si="132"/>
        <v>2025</v>
      </c>
      <c r="E4240" t="s">
        <v>13</v>
      </c>
      <c r="F4240" t="s">
        <v>43</v>
      </c>
      <c r="G4240" t="s">
        <v>15</v>
      </c>
      <c r="H4240" t="s">
        <v>25</v>
      </c>
      <c r="I4240" t="s">
        <v>100</v>
      </c>
      <c r="J4240">
        <v>96</v>
      </c>
      <c r="K4240">
        <v>2800</v>
      </c>
      <c r="L4240" s="7">
        <f>Sales_Data[[#This Row],[OrderQuantity]] *Sales_Data[[#This Row],[UnitPrice]]</f>
        <v>268800</v>
      </c>
      <c r="M4240" s="7">
        <f>Sales_Data[[#This Row],[UnitPrice]]-Sales_Data[[#This Row],[UnitCost]]</f>
        <v>1300</v>
      </c>
      <c r="N4240" s="7">
        <f>Sales_Data[[#This Row],[Gross Revenue]]-Sales_Data[[#This Row],[Discount Amount ]]</f>
        <v>267500</v>
      </c>
      <c r="O4240" s="7">
        <f>Sales_Data[[#This Row],[OrderQuantity]] *Sales_Data[[#This Row],[UnitCost]]</f>
        <v>144000</v>
      </c>
      <c r="P4240" s="7">
        <f>Sales_Data[[#This Row],[ItemCost]] +Sales_Data[[#This Row],[ShippingCost]]</f>
        <v>144243</v>
      </c>
      <c r="Q4240" s="7">
        <f>Sales_Data[[#This Row],[Gross Revenue]]-Sales_Data[[#This Row],[TotalFinancialCost]]</f>
        <v>124557</v>
      </c>
      <c r="R4240" s="7">
        <f>Sales_Data[[#This Row],[Actul Bill Amount]]-Sales_Data[[#This Row],[ShippingCost]]</f>
        <v>267257</v>
      </c>
      <c r="S4240">
        <v>499</v>
      </c>
      <c r="T4240">
        <v>243</v>
      </c>
      <c r="U4240" t="s">
        <v>61</v>
      </c>
      <c r="V4240">
        <v>1500</v>
      </c>
      <c r="W4240" t="s">
        <v>27</v>
      </c>
      <c r="X4240" t="str">
        <f t="shared" si="133"/>
        <v>Mumbai</v>
      </c>
    </row>
    <row r="4241" spans="1:24" x14ac:dyDescent="0.4">
      <c r="A4241">
        <v>104240</v>
      </c>
      <c r="B4241" s="5">
        <v>45897.507638888892</v>
      </c>
      <c r="C4241" s="3" t="str">
        <f>TEXT(Sales_Data[[#This Row],[OrderDate]],"mmmm")</f>
        <v>August</v>
      </c>
      <c r="D4241" s="3" t="str">
        <f t="shared" si="132"/>
        <v>2025</v>
      </c>
      <c r="E4241" t="s">
        <v>34</v>
      </c>
      <c r="F4241" t="s">
        <v>14</v>
      </c>
      <c r="G4241" t="s">
        <v>29</v>
      </c>
      <c r="H4241" t="s">
        <v>37</v>
      </c>
      <c r="I4241" t="s">
        <v>100</v>
      </c>
      <c r="J4241">
        <v>12</v>
      </c>
      <c r="K4241">
        <v>6500</v>
      </c>
      <c r="L4241" s="7">
        <f>Sales_Data[[#This Row],[OrderQuantity]] *Sales_Data[[#This Row],[UnitPrice]]</f>
        <v>78000</v>
      </c>
      <c r="M4241" s="7">
        <f>Sales_Data[[#This Row],[UnitPrice]]-Sales_Data[[#This Row],[UnitCost]]</f>
        <v>2300</v>
      </c>
      <c r="N4241" s="7">
        <f>Sales_Data[[#This Row],[Gross Revenue]]-Sales_Data[[#This Row],[Discount Amount ]]</f>
        <v>75700</v>
      </c>
      <c r="O4241" s="7">
        <f>Sales_Data[[#This Row],[OrderQuantity]] *Sales_Data[[#This Row],[UnitCost]]</f>
        <v>50400</v>
      </c>
      <c r="P4241" s="7">
        <f>Sales_Data[[#This Row],[ItemCost]] +Sales_Data[[#This Row],[ShippingCost]]</f>
        <v>50706.879999999997</v>
      </c>
      <c r="Q4241" s="7">
        <f>Sales_Data[[#This Row],[Gross Revenue]]-Sales_Data[[#This Row],[TotalFinancialCost]]</f>
        <v>27293.120000000003</v>
      </c>
      <c r="R4241" s="7">
        <f>Sales_Data[[#This Row],[Actul Bill Amount]]-Sales_Data[[#This Row],[ShippingCost]]</f>
        <v>75393.119999999995</v>
      </c>
      <c r="S4241">
        <v>916</v>
      </c>
      <c r="T4241">
        <v>306.88</v>
      </c>
      <c r="U4241" t="s">
        <v>21</v>
      </c>
      <c r="V4241">
        <v>4200</v>
      </c>
      <c r="W4241" t="s">
        <v>38</v>
      </c>
      <c r="X4241" t="str">
        <f t="shared" si="133"/>
        <v>Kolkata</v>
      </c>
    </row>
    <row r="4242" spans="1:24" x14ac:dyDescent="0.4">
      <c r="A4242">
        <v>104241</v>
      </c>
      <c r="B4242" s="5">
        <v>45977.76666666667</v>
      </c>
      <c r="C4242" s="3" t="str">
        <f>TEXT(Sales_Data[[#This Row],[OrderDate]],"mmmm")</f>
        <v>November</v>
      </c>
      <c r="D4242" s="3" t="str">
        <f t="shared" si="132"/>
        <v>2025</v>
      </c>
      <c r="E4242" t="s">
        <v>23</v>
      </c>
      <c r="F4242" t="s">
        <v>24</v>
      </c>
      <c r="G4242" t="s">
        <v>29</v>
      </c>
      <c r="H4242" t="s">
        <v>16</v>
      </c>
      <c r="I4242" t="s">
        <v>100</v>
      </c>
      <c r="J4242">
        <v>67</v>
      </c>
      <c r="K4242">
        <v>45000</v>
      </c>
      <c r="L4242" s="7">
        <f>Sales_Data[[#This Row],[OrderQuantity]] *Sales_Data[[#This Row],[UnitPrice]]</f>
        <v>3015000</v>
      </c>
      <c r="M4242" s="7">
        <f>Sales_Data[[#This Row],[UnitPrice]]-Sales_Data[[#This Row],[UnitCost]]</f>
        <v>13000</v>
      </c>
      <c r="N4242" s="7">
        <f>Sales_Data[[#This Row],[Gross Revenue]]-Sales_Data[[#This Row],[Discount Amount ]]</f>
        <v>3002000</v>
      </c>
      <c r="O4242" s="7">
        <f>Sales_Data[[#This Row],[OrderQuantity]] *Sales_Data[[#This Row],[UnitCost]]</f>
        <v>2144000</v>
      </c>
      <c r="P4242" s="7">
        <f>Sales_Data[[#This Row],[ItemCost]] +Sales_Data[[#This Row],[ShippingCost]]</f>
        <v>2145145.64</v>
      </c>
      <c r="Q4242" s="7">
        <f>Sales_Data[[#This Row],[Gross Revenue]]-Sales_Data[[#This Row],[TotalFinancialCost]]</f>
        <v>869854.35999999987</v>
      </c>
      <c r="R4242" s="7">
        <f>Sales_Data[[#This Row],[Actul Bill Amount]]-Sales_Data[[#This Row],[ShippingCost]]</f>
        <v>3000854.36</v>
      </c>
      <c r="S4242">
        <v>554</v>
      </c>
      <c r="T4242">
        <v>1145.6400000000001</v>
      </c>
      <c r="U4242" t="s">
        <v>26</v>
      </c>
      <c r="V4242">
        <v>32000</v>
      </c>
      <c r="W4242" t="s">
        <v>18</v>
      </c>
      <c r="X4242" t="str">
        <f t="shared" si="133"/>
        <v>Bengaluru</v>
      </c>
    </row>
    <row r="4243" spans="1:24" x14ac:dyDescent="0.4">
      <c r="A4243">
        <v>104242</v>
      </c>
      <c r="B4243" s="5">
        <v>45804.0625</v>
      </c>
      <c r="C4243" s="3" t="str">
        <f>TEXT(Sales_Data[[#This Row],[OrderDate]],"mmmm")</f>
        <v>May</v>
      </c>
      <c r="D4243" s="3" t="str">
        <f t="shared" si="132"/>
        <v>2025</v>
      </c>
      <c r="E4243" t="s">
        <v>45</v>
      </c>
      <c r="F4243" t="s">
        <v>40</v>
      </c>
      <c r="G4243" t="s">
        <v>15</v>
      </c>
      <c r="H4243" t="s">
        <v>20</v>
      </c>
      <c r="I4243" t="s">
        <v>100</v>
      </c>
      <c r="J4243">
        <v>90</v>
      </c>
      <c r="K4243">
        <v>5500</v>
      </c>
      <c r="L4243" s="7">
        <f>Sales_Data[[#This Row],[OrderQuantity]] *Sales_Data[[#This Row],[UnitPrice]]</f>
        <v>495000</v>
      </c>
      <c r="M4243" s="7">
        <f>Sales_Data[[#This Row],[UnitPrice]]-Sales_Data[[#This Row],[UnitCost]]</f>
        <v>2000</v>
      </c>
      <c r="N4243" s="7">
        <f>Sales_Data[[#This Row],[Gross Revenue]]-Sales_Data[[#This Row],[Discount Amount ]]</f>
        <v>493000</v>
      </c>
      <c r="O4243" s="7">
        <f>Sales_Data[[#This Row],[OrderQuantity]] *Sales_Data[[#This Row],[UnitCost]]</f>
        <v>315000</v>
      </c>
      <c r="P4243" s="7">
        <f>Sales_Data[[#This Row],[ItemCost]] +Sales_Data[[#This Row],[ShippingCost]]</f>
        <v>316987.46000000002</v>
      </c>
      <c r="Q4243" s="7">
        <f>Sales_Data[[#This Row],[Gross Revenue]]-Sales_Data[[#This Row],[TotalFinancialCost]]</f>
        <v>178012.53999999998</v>
      </c>
      <c r="R4243" s="7">
        <f>Sales_Data[[#This Row],[Actul Bill Amount]]-Sales_Data[[#This Row],[ShippingCost]]</f>
        <v>491012.54</v>
      </c>
      <c r="S4243">
        <v>354</v>
      </c>
      <c r="T4243">
        <v>1987.46</v>
      </c>
      <c r="U4243" t="s">
        <v>41</v>
      </c>
      <c r="V4243">
        <v>3500</v>
      </c>
      <c r="W4243" t="s">
        <v>22</v>
      </c>
      <c r="X4243" t="str">
        <f t="shared" si="133"/>
        <v>Nagpur</v>
      </c>
    </row>
    <row r="4244" spans="1:24" x14ac:dyDescent="0.4">
      <c r="A4244">
        <v>104243</v>
      </c>
      <c r="B4244" s="5">
        <v>45861.532638888886</v>
      </c>
      <c r="C4244" s="3" t="str">
        <f>TEXT(Sales_Data[[#This Row],[OrderDate]],"mmmm")</f>
        <v>July</v>
      </c>
      <c r="D4244" s="3" t="str">
        <f t="shared" si="132"/>
        <v>2025</v>
      </c>
      <c r="E4244" t="s">
        <v>50</v>
      </c>
      <c r="F4244" t="s">
        <v>40</v>
      </c>
      <c r="G4244" t="s">
        <v>15</v>
      </c>
      <c r="H4244" t="s">
        <v>37</v>
      </c>
      <c r="I4244" t="s">
        <v>100</v>
      </c>
      <c r="J4244">
        <v>80</v>
      </c>
      <c r="K4244">
        <v>5500</v>
      </c>
      <c r="L4244" s="7">
        <f>Sales_Data[[#This Row],[OrderQuantity]] *Sales_Data[[#This Row],[UnitPrice]]</f>
        <v>440000</v>
      </c>
      <c r="M4244" s="7">
        <f>Sales_Data[[#This Row],[UnitPrice]]-Sales_Data[[#This Row],[UnitCost]]</f>
        <v>2000</v>
      </c>
      <c r="N4244" s="7">
        <f>Sales_Data[[#This Row],[Gross Revenue]]-Sales_Data[[#This Row],[Discount Amount ]]</f>
        <v>438000</v>
      </c>
      <c r="O4244" s="7">
        <f>Sales_Data[[#This Row],[OrderQuantity]] *Sales_Data[[#This Row],[UnitCost]]</f>
        <v>280000</v>
      </c>
      <c r="P4244" s="7">
        <f>Sales_Data[[#This Row],[ItemCost]] +Sales_Data[[#This Row],[ShippingCost]]</f>
        <v>281187.58</v>
      </c>
      <c r="Q4244" s="7">
        <f>Sales_Data[[#This Row],[Gross Revenue]]-Sales_Data[[#This Row],[TotalFinancialCost]]</f>
        <v>158812.41999999998</v>
      </c>
      <c r="R4244" s="7">
        <f>Sales_Data[[#This Row],[Actul Bill Amount]]-Sales_Data[[#This Row],[ShippingCost]]</f>
        <v>436812.42</v>
      </c>
      <c r="S4244">
        <v>425</v>
      </c>
      <c r="T4244">
        <v>1187.58</v>
      </c>
      <c r="U4244" t="s">
        <v>41</v>
      </c>
      <c r="V4244">
        <v>3500</v>
      </c>
      <c r="W4244" t="s">
        <v>38</v>
      </c>
      <c r="X4244" t="str">
        <f t="shared" si="133"/>
        <v>Kolkata</v>
      </c>
    </row>
    <row r="4245" spans="1:24" x14ac:dyDescent="0.4">
      <c r="A4245">
        <v>104244</v>
      </c>
      <c r="B4245" s="5">
        <v>45737.647222222222</v>
      </c>
      <c r="C4245" s="3" t="str">
        <f>TEXT(Sales_Data[[#This Row],[OrderDate]],"mmmm")</f>
        <v>March</v>
      </c>
      <c r="D4245" s="3" t="str">
        <f t="shared" si="132"/>
        <v>2025</v>
      </c>
      <c r="E4245" t="s">
        <v>19</v>
      </c>
      <c r="F4245" t="s">
        <v>35</v>
      </c>
      <c r="G4245" t="s">
        <v>15</v>
      </c>
      <c r="H4245" t="s">
        <v>37</v>
      </c>
      <c r="I4245" t="s">
        <v>100</v>
      </c>
      <c r="J4245">
        <v>55</v>
      </c>
      <c r="K4245">
        <v>8500</v>
      </c>
      <c r="L4245" s="7">
        <f>Sales_Data[[#This Row],[OrderQuantity]] *Sales_Data[[#This Row],[UnitPrice]]</f>
        <v>467500</v>
      </c>
      <c r="M4245" s="7">
        <f>Sales_Data[[#This Row],[UnitPrice]]-Sales_Data[[#This Row],[UnitCost]]</f>
        <v>3000</v>
      </c>
      <c r="N4245" s="7">
        <f>Sales_Data[[#This Row],[Gross Revenue]]-Sales_Data[[#This Row],[Discount Amount ]]</f>
        <v>464500</v>
      </c>
      <c r="O4245" s="7">
        <f>Sales_Data[[#This Row],[OrderQuantity]] *Sales_Data[[#This Row],[UnitCost]]</f>
        <v>302500</v>
      </c>
      <c r="P4245" s="7">
        <f>Sales_Data[[#This Row],[ItemCost]] +Sales_Data[[#This Row],[ShippingCost]]</f>
        <v>303127.81</v>
      </c>
      <c r="Q4245" s="7">
        <f>Sales_Data[[#This Row],[Gross Revenue]]-Sales_Data[[#This Row],[TotalFinancialCost]]</f>
        <v>164372.19</v>
      </c>
      <c r="R4245" s="7">
        <f>Sales_Data[[#This Row],[Actul Bill Amount]]-Sales_Data[[#This Row],[ShippingCost]]</f>
        <v>463872.19</v>
      </c>
      <c r="S4245">
        <v>1057</v>
      </c>
      <c r="T4245">
        <v>627.80999999999995</v>
      </c>
      <c r="U4245" t="s">
        <v>49</v>
      </c>
      <c r="V4245">
        <v>5500</v>
      </c>
      <c r="W4245" t="s">
        <v>38</v>
      </c>
      <c r="X4245" t="str">
        <f t="shared" si="133"/>
        <v>Kolkata</v>
      </c>
    </row>
    <row r="4246" spans="1:24" x14ac:dyDescent="0.4">
      <c r="A4246">
        <v>104245</v>
      </c>
      <c r="B4246" s="5">
        <v>45700.515972222223</v>
      </c>
      <c r="C4246" s="3" t="str">
        <f>TEXT(Sales_Data[[#This Row],[OrderDate]],"mmmm")</f>
        <v>February</v>
      </c>
      <c r="D4246" s="3" t="str">
        <f t="shared" si="132"/>
        <v>2025</v>
      </c>
      <c r="E4246" t="s">
        <v>48</v>
      </c>
      <c r="F4246" t="s">
        <v>24</v>
      </c>
      <c r="G4246" t="s">
        <v>31</v>
      </c>
      <c r="H4246" t="s">
        <v>37</v>
      </c>
      <c r="I4246" t="s">
        <v>100</v>
      </c>
      <c r="J4246">
        <v>76</v>
      </c>
      <c r="K4246">
        <v>3500</v>
      </c>
      <c r="L4246" s="7">
        <f>Sales_Data[[#This Row],[OrderQuantity]] *Sales_Data[[#This Row],[UnitPrice]]</f>
        <v>266000</v>
      </c>
      <c r="M4246" s="7">
        <f>Sales_Data[[#This Row],[UnitPrice]]-Sales_Data[[#This Row],[UnitCost]]</f>
        <v>1300</v>
      </c>
      <c r="N4246" s="7">
        <f>Sales_Data[[#This Row],[Gross Revenue]]-Sales_Data[[#This Row],[Discount Amount ]]</f>
        <v>264700</v>
      </c>
      <c r="O4246" s="7">
        <f>Sales_Data[[#This Row],[OrderQuantity]] *Sales_Data[[#This Row],[UnitCost]]</f>
        <v>167200</v>
      </c>
      <c r="P4246" s="7">
        <f>Sales_Data[[#This Row],[ItemCost]] +Sales_Data[[#This Row],[ShippingCost]]</f>
        <v>167765.48000000001</v>
      </c>
      <c r="Q4246" s="7">
        <f>Sales_Data[[#This Row],[Gross Revenue]]-Sales_Data[[#This Row],[TotalFinancialCost]]</f>
        <v>98234.51999999999</v>
      </c>
      <c r="R4246" s="7">
        <f>Sales_Data[[#This Row],[Actul Bill Amount]]-Sales_Data[[#This Row],[ShippingCost]]</f>
        <v>264134.52</v>
      </c>
      <c r="S4246">
        <v>1059</v>
      </c>
      <c r="T4246">
        <v>565.48</v>
      </c>
      <c r="U4246" t="s">
        <v>59</v>
      </c>
      <c r="V4246">
        <v>2200</v>
      </c>
      <c r="W4246" t="s">
        <v>38</v>
      </c>
      <c r="X4246" t="str">
        <f t="shared" si="133"/>
        <v>Kolkata</v>
      </c>
    </row>
    <row r="4247" spans="1:24" x14ac:dyDescent="0.4">
      <c r="A4247">
        <v>104246</v>
      </c>
      <c r="B4247" s="5">
        <v>45746.126388888886</v>
      </c>
      <c r="C4247" s="3" t="str">
        <f>TEXT(Sales_Data[[#This Row],[OrderDate]],"mmmm")</f>
        <v>March</v>
      </c>
      <c r="D4247" s="3" t="str">
        <f t="shared" si="132"/>
        <v>2025</v>
      </c>
      <c r="E4247" t="s">
        <v>23</v>
      </c>
      <c r="F4247" t="s">
        <v>35</v>
      </c>
      <c r="G4247" t="s">
        <v>29</v>
      </c>
      <c r="H4247" t="s">
        <v>32</v>
      </c>
      <c r="I4247" t="s">
        <v>100</v>
      </c>
      <c r="J4247">
        <v>18</v>
      </c>
      <c r="K4247">
        <v>12000</v>
      </c>
      <c r="L4247" s="7">
        <f>Sales_Data[[#This Row],[OrderQuantity]] *Sales_Data[[#This Row],[UnitPrice]]</f>
        <v>216000</v>
      </c>
      <c r="M4247" s="7">
        <f>Sales_Data[[#This Row],[UnitPrice]]-Sales_Data[[#This Row],[UnitCost]]</f>
        <v>4000</v>
      </c>
      <c r="N4247" s="7">
        <f>Sales_Data[[#This Row],[Gross Revenue]]-Sales_Data[[#This Row],[Discount Amount ]]</f>
        <v>212000</v>
      </c>
      <c r="O4247" s="7">
        <f>Sales_Data[[#This Row],[OrderQuantity]] *Sales_Data[[#This Row],[UnitCost]]</f>
        <v>144000</v>
      </c>
      <c r="P4247" s="7">
        <f>Sales_Data[[#This Row],[ItemCost]] +Sales_Data[[#This Row],[ShippingCost]]</f>
        <v>145117.38</v>
      </c>
      <c r="Q4247" s="7">
        <f>Sales_Data[[#This Row],[Gross Revenue]]-Sales_Data[[#This Row],[TotalFinancialCost]]</f>
        <v>70882.62</v>
      </c>
      <c r="R4247" s="7">
        <f>Sales_Data[[#This Row],[Actul Bill Amount]]-Sales_Data[[#This Row],[ShippingCost]]</f>
        <v>210882.62</v>
      </c>
      <c r="S4247">
        <v>729</v>
      </c>
      <c r="T4247">
        <v>1117.3800000000001</v>
      </c>
      <c r="U4247" t="s">
        <v>36</v>
      </c>
      <c r="V4247">
        <v>8000</v>
      </c>
      <c r="W4247" t="s">
        <v>33</v>
      </c>
      <c r="X4247" t="str">
        <f t="shared" si="133"/>
        <v>Delhi</v>
      </c>
    </row>
    <row r="4248" spans="1:24" x14ac:dyDescent="0.4">
      <c r="A4248">
        <v>104247</v>
      </c>
      <c r="B4248" s="5">
        <v>45805.79583333333</v>
      </c>
      <c r="C4248" s="3" t="str">
        <f>TEXT(Sales_Data[[#This Row],[OrderDate]],"mmmm")</f>
        <v>May</v>
      </c>
      <c r="D4248" s="3" t="str">
        <f t="shared" si="132"/>
        <v>2025</v>
      </c>
      <c r="E4248" t="s">
        <v>34</v>
      </c>
      <c r="F4248" t="s">
        <v>55</v>
      </c>
      <c r="G4248" t="s">
        <v>15</v>
      </c>
      <c r="H4248" t="s">
        <v>20</v>
      </c>
      <c r="I4248" t="s">
        <v>100</v>
      </c>
      <c r="J4248">
        <v>70</v>
      </c>
      <c r="K4248">
        <v>600</v>
      </c>
      <c r="L4248" s="7">
        <f>Sales_Data[[#This Row],[OrderQuantity]] *Sales_Data[[#This Row],[UnitPrice]]</f>
        <v>42000</v>
      </c>
      <c r="M4248" s="7">
        <f>Sales_Data[[#This Row],[UnitPrice]]-Sales_Data[[#This Row],[UnitCost]]</f>
        <v>250</v>
      </c>
      <c r="N4248" s="7">
        <f>Sales_Data[[#This Row],[Gross Revenue]]-Sales_Data[[#This Row],[Discount Amount ]]</f>
        <v>41750</v>
      </c>
      <c r="O4248" s="7">
        <f>Sales_Data[[#This Row],[OrderQuantity]] *Sales_Data[[#This Row],[UnitCost]]</f>
        <v>24500</v>
      </c>
      <c r="P4248" s="7">
        <f>Sales_Data[[#This Row],[ItemCost]] +Sales_Data[[#This Row],[ShippingCost]]</f>
        <v>26534.19</v>
      </c>
      <c r="Q4248" s="7">
        <f>Sales_Data[[#This Row],[Gross Revenue]]-Sales_Data[[#This Row],[TotalFinancialCost]]</f>
        <v>15465.810000000001</v>
      </c>
      <c r="R4248" s="7">
        <f>Sales_Data[[#This Row],[Actul Bill Amount]]-Sales_Data[[#This Row],[ShippingCost]]</f>
        <v>39715.81</v>
      </c>
      <c r="S4248">
        <v>1162</v>
      </c>
      <c r="T4248">
        <v>2034.19</v>
      </c>
      <c r="U4248" t="s">
        <v>57</v>
      </c>
      <c r="V4248">
        <v>350</v>
      </c>
      <c r="W4248" t="s">
        <v>22</v>
      </c>
      <c r="X4248" t="str">
        <f t="shared" si="133"/>
        <v>Nagpur</v>
      </c>
    </row>
    <row r="4249" spans="1:24" x14ac:dyDescent="0.4">
      <c r="A4249">
        <v>104248</v>
      </c>
      <c r="B4249" s="5">
        <v>45752.345833333333</v>
      </c>
      <c r="C4249" s="3" t="str">
        <f>TEXT(Sales_Data[[#This Row],[OrderDate]],"mmmm")</f>
        <v>April</v>
      </c>
      <c r="D4249" s="3" t="str">
        <f t="shared" si="132"/>
        <v>2025</v>
      </c>
      <c r="E4249" t="s">
        <v>45</v>
      </c>
      <c r="F4249" t="s">
        <v>14</v>
      </c>
      <c r="G4249" t="s">
        <v>29</v>
      </c>
      <c r="H4249" t="s">
        <v>25</v>
      </c>
      <c r="I4249" t="s">
        <v>100</v>
      </c>
      <c r="J4249">
        <v>82</v>
      </c>
      <c r="K4249">
        <v>6500</v>
      </c>
      <c r="L4249" s="7">
        <f>Sales_Data[[#This Row],[OrderQuantity]] *Sales_Data[[#This Row],[UnitPrice]]</f>
        <v>533000</v>
      </c>
      <c r="M4249" s="7">
        <f>Sales_Data[[#This Row],[UnitPrice]]-Sales_Data[[#This Row],[UnitCost]]</f>
        <v>2300</v>
      </c>
      <c r="N4249" s="7">
        <f>Sales_Data[[#This Row],[Gross Revenue]]-Sales_Data[[#This Row],[Discount Amount ]]</f>
        <v>530700</v>
      </c>
      <c r="O4249" s="7">
        <f>Sales_Data[[#This Row],[OrderQuantity]] *Sales_Data[[#This Row],[UnitCost]]</f>
        <v>344400</v>
      </c>
      <c r="P4249" s="7">
        <f>Sales_Data[[#This Row],[ItemCost]] +Sales_Data[[#This Row],[ShippingCost]]</f>
        <v>344737.02</v>
      </c>
      <c r="Q4249" s="7">
        <f>Sales_Data[[#This Row],[Gross Revenue]]-Sales_Data[[#This Row],[TotalFinancialCost]]</f>
        <v>188262.97999999998</v>
      </c>
      <c r="R4249" s="7">
        <f>Sales_Data[[#This Row],[Actul Bill Amount]]-Sales_Data[[#This Row],[ShippingCost]]</f>
        <v>530362.98</v>
      </c>
      <c r="S4249">
        <v>733</v>
      </c>
      <c r="T4249">
        <v>337.02</v>
      </c>
      <c r="U4249" t="s">
        <v>21</v>
      </c>
      <c r="V4249">
        <v>4200</v>
      </c>
      <c r="W4249" t="s">
        <v>27</v>
      </c>
      <c r="X4249" t="str">
        <f t="shared" si="133"/>
        <v>Mumbai</v>
      </c>
    </row>
    <row r="4250" spans="1:24" x14ac:dyDescent="0.4">
      <c r="A4250">
        <v>104249</v>
      </c>
      <c r="B4250" s="5">
        <v>45808.479861111111</v>
      </c>
      <c r="C4250" s="3" t="str">
        <f>TEXT(Sales_Data[[#This Row],[OrderDate]],"mmmm")</f>
        <v>May</v>
      </c>
      <c r="D4250" s="3" t="str">
        <f t="shared" si="132"/>
        <v>2025</v>
      </c>
      <c r="E4250" t="s">
        <v>13</v>
      </c>
      <c r="F4250" t="s">
        <v>40</v>
      </c>
      <c r="G4250" t="s">
        <v>15</v>
      </c>
      <c r="H4250" t="s">
        <v>20</v>
      </c>
      <c r="I4250" t="s">
        <v>100</v>
      </c>
      <c r="J4250">
        <v>31</v>
      </c>
      <c r="K4250">
        <v>1500</v>
      </c>
      <c r="L4250" s="7">
        <f>Sales_Data[[#This Row],[OrderQuantity]] *Sales_Data[[#This Row],[UnitPrice]]</f>
        <v>46500</v>
      </c>
      <c r="M4250" s="7">
        <f>Sales_Data[[#This Row],[UnitPrice]]-Sales_Data[[#This Row],[UnitCost]]</f>
        <v>700</v>
      </c>
      <c r="N4250" s="7">
        <f>Sales_Data[[#This Row],[Gross Revenue]]-Sales_Data[[#This Row],[Discount Amount ]]</f>
        <v>45800</v>
      </c>
      <c r="O4250" s="7">
        <f>Sales_Data[[#This Row],[OrderQuantity]] *Sales_Data[[#This Row],[UnitCost]]</f>
        <v>24800</v>
      </c>
      <c r="P4250" s="7">
        <f>Sales_Data[[#This Row],[ItemCost]] +Sales_Data[[#This Row],[ShippingCost]]</f>
        <v>25604.27</v>
      </c>
      <c r="Q4250" s="7">
        <f>Sales_Data[[#This Row],[Gross Revenue]]-Sales_Data[[#This Row],[TotalFinancialCost]]</f>
        <v>20895.73</v>
      </c>
      <c r="R4250" s="7">
        <f>Sales_Data[[#This Row],[Actul Bill Amount]]-Sales_Data[[#This Row],[ShippingCost]]</f>
        <v>44995.73</v>
      </c>
      <c r="S4250">
        <v>1094</v>
      </c>
      <c r="T4250">
        <v>804.27</v>
      </c>
      <c r="U4250" t="s">
        <v>52</v>
      </c>
      <c r="V4250">
        <v>800</v>
      </c>
      <c r="W4250" t="s">
        <v>22</v>
      </c>
      <c r="X4250" t="str">
        <f t="shared" si="133"/>
        <v>Nagpur</v>
      </c>
    </row>
    <row r="4251" spans="1:24" x14ac:dyDescent="0.4">
      <c r="A4251">
        <v>104250</v>
      </c>
      <c r="B4251" s="5">
        <v>45659.212500000001</v>
      </c>
      <c r="C4251" s="3" t="str">
        <f>TEXT(Sales_Data[[#This Row],[OrderDate]],"mmmm")</f>
        <v>January</v>
      </c>
      <c r="D4251" s="3" t="str">
        <f t="shared" si="132"/>
        <v>2025</v>
      </c>
      <c r="E4251" t="s">
        <v>45</v>
      </c>
      <c r="F4251" t="s">
        <v>40</v>
      </c>
      <c r="G4251" t="s">
        <v>31</v>
      </c>
      <c r="H4251" t="s">
        <v>25</v>
      </c>
      <c r="I4251" t="s">
        <v>100</v>
      </c>
      <c r="J4251">
        <v>25</v>
      </c>
      <c r="K4251">
        <v>5500</v>
      </c>
      <c r="L4251" s="7">
        <f>Sales_Data[[#This Row],[OrderQuantity]] *Sales_Data[[#This Row],[UnitPrice]]</f>
        <v>137500</v>
      </c>
      <c r="M4251" s="7">
        <f>Sales_Data[[#This Row],[UnitPrice]]-Sales_Data[[#This Row],[UnitCost]]</f>
        <v>2000</v>
      </c>
      <c r="N4251" s="7">
        <f>Sales_Data[[#This Row],[Gross Revenue]]-Sales_Data[[#This Row],[Discount Amount ]]</f>
        <v>135500</v>
      </c>
      <c r="O4251" s="7">
        <f>Sales_Data[[#This Row],[OrderQuantity]] *Sales_Data[[#This Row],[UnitCost]]</f>
        <v>87500</v>
      </c>
      <c r="P4251" s="7">
        <f>Sales_Data[[#This Row],[ItemCost]] +Sales_Data[[#This Row],[ShippingCost]]</f>
        <v>90271.92</v>
      </c>
      <c r="Q4251" s="7">
        <f>Sales_Data[[#This Row],[Gross Revenue]]-Sales_Data[[#This Row],[TotalFinancialCost]]</f>
        <v>47228.08</v>
      </c>
      <c r="R4251" s="7">
        <f>Sales_Data[[#This Row],[Actul Bill Amount]]-Sales_Data[[#This Row],[ShippingCost]]</f>
        <v>132728.07999999999</v>
      </c>
      <c r="S4251">
        <v>414</v>
      </c>
      <c r="T4251">
        <v>2771.92</v>
      </c>
      <c r="U4251" t="s">
        <v>41</v>
      </c>
      <c r="V4251">
        <v>3500</v>
      </c>
      <c r="W4251" t="s">
        <v>27</v>
      </c>
      <c r="X4251" t="str">
        <f t="shared" si="133"/>
        <v>Mumbai</v>
      </c>
    </row>
    <row r="4252" spans="1:24" x14ac:dyDescent="0.4">
      <c r="A4252">
        <v>104251</v>
      </c>
      <c r="B4252" s="5">
        <v>45679.241666666669</v>
      </c>
      <c r="C4252" s="3" t="str">
        <f>TEXT(Sales_Data[[#This Row],[OrderDate]],"mmmm")</f>
        <v>January</v>
      </c>
      <c r="D4252" s="3" t="str">
        <f t="shared" si="132"/>
        <v>2025</v>
      </c>
      <c r="E4252" t="s">
        <v>39</v>
      </c>
      <c r="F4252" t="s">
        <v>46</v>
      </c>
      <c r="G4252" t="s">
        <v>29</v>
      </c>
      <c r="H4252" t="s">
        <v>32</v>
      </c>
      <c r="I4252" t="s">
        <v>100</v>
      </c>
      <c r="J4252">
        <v>3</v>
      </c>
      <c r="K4252">
        <v>15000</v>
      </c>
      <c r="L4252" s="7">
        <f>Sales_Data[[#This Row],[OrderQuantity]] *Sales_Data[[#This Row],[UnitPrice]]</f>
        <v>45000</v>
      </c>
      <c r="M4252" s="7">
        <f>Sales_Data[[#This Row],[UnitPrice]]-Sales_Data[[#This Row],[UnitCost]]</f>
        <v>5500</v>
      </c>
      <c r="N4252" s="7">
        <f>Sales_Data[[#This Row],[Gross Revenue]]-Sales_Data[[#This Row],[Discount Amount ]]</f>
        <v>39500</v>
      </c>
      <c r="O4252" s="7">
        <f>Sales_Data[[#This Row],[OrderQuantity]] *Sales_Data[[#This Row],[UnitCost]]</f>
        <v>28500</v>
      </c>
      <c r="P4252" s="7">
        <f>Sales_Data[[#This Row],[ItemCost]] +Sales_Data[[#This Row],[ShippingCost]]</f>
        <v>29315.78</v>
      </c>
      <c r="Q4252" s="7">
        <f>Sales_Data[[#This Row],[Gross Revenue]]-Sales_Data[[#This Row],[TotalFinancialCost]]</f>
        <v>15684.220000000001</v>
      </c>
      <c r="R4252" s="7">
        <f>Sales_Data[[#This Row],[Actul Bill Amount]]-Sales_Data[[#This Row],[ShippingCost]]</f>
        <v>38684.22</v>
      </c>
      <c r="S4252">
        <v>853</v>
      </c>
      <c r="T4252">
        <v>815.78</v>
      </c>
      <c r="U4252" t="s">
        <v>53</v>
      </c>
      <c r="V4252">
        <v>9500</v>
      </c>
      <c r="W4252" t="s">
        <v>33</v>
      </c>
      <c r="X4252" t="str">
        <f t="shared" si="133"/>
        <v>Delhi</v>
      </c>
    </row>
    <row r="4253" spans="1:24" x14ac:dyDescent="0.4">
      <c r="A4253">
        <v>104252</v>
      </c>
      <c r="B4253" s="5">
        <v>45970.214583333334</v>
      </c>
      <c r="C4253" s="3" t="str">
        <f>TEXT(Sales_Data[[#This Row],[OrderDate]],"mmmm")</f>
        <v>November</v>
      </c>
      <c r="D4253" s="3" t="str">
        <f t="shared" si="132"/>
        <v>2025</v>
      </c>
      <c r="E4253" t="s">
        <v>23</v>
      </c>
      <c r="F4253" t="s">
        <v>35</v>
      </c>
      <c r="G4253" t="s">
        <v>31</v>
      </c>
      <c r="H4253" t="s">
        <v>16</v>
      </c>
      <c r="I4253" t="s">
        <v>100</v>
      </c>
      <c r="J4253">
        <v>15</v>
      </c>
      <c r="K4253">
        <v>8500</v>
      </c>
      <c r="L4253" s="7">
        <f>Sales_Data[[#This Row],[OrderQuantity]] *Sales_Data[[#This Row],[UnitPrice]]</f>
        <v>127500</v>
      </c>
      <c r="M4253" s="7">
        <f>Sales_Data[[#This Row],[UnitPrice]]-Sales_Data[[#This Row],[UnitCost]]</f>
        <v>3000</v>
      </c>
      <c r="N4253" s="7">
        <f>Sales_Data[[#This Row],[Gross Revenue]]-Sales_Data[[#This Row],[Discount Amount ]]</f>
        <v>124500</v>
      </c>
      <c r="O4253" s="7">
        <f>Sales_Data[[#This Row],[OrderQuantity]] *Sales_Data[[#This Row],[UnitCost]]</f>
        <v>82500</v>
      </c>
      <c r="P4253" s="7">
        <f>Sales_Data[[#This Row],[ItemCost]] +Sales_Data[[#This Row],[ShippingCost]]</f>
        <v>83093.64</v>
      </c>
      <c r="Q4253" s="7">
        <f>Sales_Data[[#This Row],[Gross Revenue]]-Sales_Data[[#This Row],[TotalFinancialCost]]</f>
        <v>44406.36</v>
      </c>
      <c r="R4253" s="7">
        <f>Sales_Data[[#This Row],[Actul Bill Amount]]-Sales_Data[[#This Row],[ShippingCost]]</f>
        <v>123906.36</v>
      </c>
      <c r="S4253">
        <v>851</v>
      </c>
      <c r="T4253">
        <v>593.64</v>
      </c>
      <c r="U4253" t="s">
        <v>49</v>
      </c>
      <c r="V4253">
        <v>5500</v>
      </c>
      <c r="W4253" t="s">
        <v>18</v>
      </c>
      <c r="X4253" t="str">
        <f t="shared" si="133"/>
        <v>Bengaluru</v>
      </c>
    </row>
    <row r="4254" spans="1:24" x14ac:dyDescent="0.4">
      <c r="A4254">
        <v>104253</v>
      </c>
      <c r="B4254" s="5">
        <v>45985.51458333333</v>
      </c>
      <c r="C4254" s="3" t="str">
        <f>TEXT(Sales_Data[[#This Row],[OrderDate]],"mmmm")</f>
        <v>November</v>
      </c>
      <c r="D4254" s="3" t="str">
        <f t="shared" si="132"/>
        <v>2025</v>
      </c>
      <c r="E4254" t="s">
        <v>13</v>
      </c>
      <c r="F4254" t="s">
        <v>24</v>
      </c>
      <c r="G4254" t="s">
        <v>29</v>
      </c>
      <c r="H4254" t="s">
        <v>16</v>
      </c>
      <c r="I4254" t="s">
        <v>100</v>
      </c>
      <c r="J4254">
        <v>45</v>
      </c>
      <c r="K4254">
        <v>25000</v>
      </c>
      <c r="L4254" s="7">
        <f>Sales_Data[[#This Row],[OrderQuantity]] *Sales_Data[[#This Row],[UnitPrice]]</f>
        <v>1125000</v>
      </c>
      <c r="M4254" s="7">
        <f>Sales_Data[[#This Row],[UnitPrice]]-Sales_Data[[#This Row],[UnitCost]]</f>
        <v>7000</v>
      </c>
      <c r="N4254" s="7">
        <f>Sales_Data[[#This Row],[Gross Revenue]]-Sales_Data[[#This Row],[Discount Amount ]]</f>
        <v>1118000</v>
      </c>
      <c r="O4254" s="7">
        <f>Sales_Data[[#This Row],[OrderQuantity]] *Sales_Data[[#This Row],[UnitCost]]</f>
        <v>810000</v>
      </c>
      <c r="P4254" s="7">
        <f>Sales_Data[[#This Row],[ItemCost]] +Sales_Data[[#This Row],[ShippingCost]]</f>
        <v>810631.32</v>
      </c>
      <c r="Q4254" s="7">
        <f>Sales_Data[[#This Row],[Gross Revenue]]-Sales_Data[[#This Row],[TotalFinancialCost]]</f>
        <v>314368.68000000005</v>
      </c>
      <c r="R4254" s="7">
        <f>Sales_Data[[#This Row],[Actul Bill Amount]]-Sales_Data[[#This Row],[ShippingCost]]</f>
        <v>1117368.68</v>
      </c>
      <c r="S4254">
        <v>831</v>
      </c>
      <c r="T4254">
        <v>631.32000000000005</v>
      </c>
      <c r="U4254" t="s">
        <v>60</v>
      </c>
      <c r="V4254">
        <v>18000</v>
      </c>
      <c r="W4254" t="s">
        <v>18</v>
      </c>
      <c r="X4254" t="str">
        <f t="shared" si="133"/>
        <v>Bengaluru</v>
      </c>
    </row>
    <row r="4255" spans="1:24" x14ac:dyDescent="0.4">
      <c r="A4255">
        <v>104254</v>
      </c>
      <c r="B4255" s="5">
        <v>45664.894444444442</v>
      </c>
      <c r="C4255" s="3" t="str">
        <f>TEXT(Sales_Data[[#This Row],[OrderDate]],"mmmm")</f>
        <v>January</v>
      </c>
      <c r="D4255" s="3" t="str">
        <f t="shared" si="132"/>
        <v>2025</v>
      </c>
      <c r="E4255" t="s">
        <v>34</v>
      </c>
      <c r="F4255" t="s">
        <v>40</v>
      </c>
      <c r="G4255" t="s">
        <v>29</v>
      </c>
      <c r="H4255" t="s">
        <v>20</v>
      </c>
      <c r="I4255" t="s">
        <v>100</v>
      </c>
      <c r="J4255">
        <v>71</v>
      </c>
      <c r="K4255">
        <v>1500</v>
      </c>
      <c r="L4255" s="7">
        <f>Sales_Data[[#This Row],[OrderQuantity]] *Sales_Data[[#This Row],[UnitPrice]]</f>
        <v>106500</v>
      </c>
      <c r="M4255" s="7">
        <f>Sales_Data[[#This Row],[UnitPrice]]-Sales_Data[[#This Row],[UnitCost]]</f>
        <v>700</v>
      </c>
      <c r="N4255" s="7">
        <f>Sales_Data[[#This Row],[Gross Revenue]]-Sales_Data[[#This Row],[Discount Amount ]]</f>
        <v>105800</v>
      </c>
      <c r="O4255" s="7">
        <f>Sales_Data[[#This Row],[OrderQuantity]] *Sales_Data[[#This Row],[UnitCost]]</f>
        <v>56800</v>
      </c>
      <c r="P4255" s="7">
        <f>Sales_Data[[#This Row],[ItemCost]] +Sales_Data[[#This Row],[ShippingCost]]</f>
        <v>57564.52</v>
      </c>
      <c r="Q4255" s="7">
        <f>Sales_Data[[#This Row],[Gross Revenue]]-Sales_Data[[#This Row],[TotalFinancialCost]]</f>
        <v>48935.48</v>
      </c>
      <c r="R4255" s="7">
        <f>Sales_Data[[#This Row],[Actul Bill Amount]]-Sales_Data[[#This Row],[ShippingCost]]</f>
        <v>105035.48</v>
      </c>
      <c r="S4255">
        <v>421</v>
      </c>
      <c r="T4255">
        <v>764.52</v>
      </c>
      <c r="U4255" t="s">
        <v>52</v>
      </c>
      <c r="V4255">
        <v>800</v>
      </c>
      <c r="W4255" t="s">
        <v>22</v>
      </c>
      <c r="X4255" t="str">
        <f t="shared" si="133"/>
        <v>Nagpur</v>
      </c>
    </row>
    <row r="4256" spans="1:24" x14ac:dyDescent="0.4">
      <c r="A4256">
        <v>104255</v>
      </c>
      <c r="B4256" s="5">
        <v>45863.988888888889</v>
      </c>
      <c r="C4256" s="3" t="str">
        <f>TEXT(Sales_Data[[#This Row],[OrderDate]],"mmmm")</f>
        <v>July</v>
      </c>
      <c r="D4256" s="3" t="str">
        <f t="shared" si="132"/>
        <v>2025</v>
      </c>
      <c r="E4256" t="s">
        <v>50</v>
      </c>
      <c r="F4256" t="s">
        <v>55</v>
      </c>
      <c r="G4256" t="s">
        <v>15</v>
      </c>
      <c r="H4256" t="s">
        <v>25</v>
      </c>
      <c r="I4256" t="s">
        <v>100</v>
      </c>
      <c r="J4256">
        <v>57</v>
      </c>
      <c r="K4256">
        <v>1200</v>
      </c>
      <c r="L4256" s="7">
        <f>Sales_Data[[#This Row],[OrderQuantity]] *Sales_Data[[#This Row],[UnitPrice]]</f>
        <v>68400</v>
      </c>
      <c r="M4256" s="7">
        <f>Sales_Data[[#This Row],[UnitPrice]]-Sales_Data[[#This Row],[UnitCost]]</f>
        <v>400</v>
      </c>
      <c r="N4256" s="7">
        <f>Sales_Data[[#This Row],[Gross Revenue]]-Sales_Data[[#This Row],[Discount Amount ]]</f>
        <v>68000</v>
      </c>
      <c r="O4256" s="7">
        <f>Sales_Data[[#This Row],[OrderQuantity]] *Sales_Data[[#This Row],[UnitCost]]</f>
        <v>45600</v>
      </c>
      <c r="P4256" s="7">
        <f>Sales_Data[[#This Row],[ItemCost]] +Sales_Data[[#This Row],[ShippingCost]]</f>
        <v>46623.27</v>
      </c>
      <c r="Q4256" s="7">
        <f>Sales_Data[[#This Row],[Gross Revenue]]-Sales_Data[[#This Row],[TotalFinancialCost]]</f>
        <v>21776.730000000003</v>
      </c>
      <c r="R4256" s="7">
        <f>Sales_Data[[#This Row],[Actul Bill Amount]]-Sales_Data[[#This Row],[ShippingCost]]</f>
        <v>66976.73</v>
      </c>
      <c r="S4256">
        <v>944</v>
      </c>
      <c r="T4256">
        <v>1023.27</v>
      </c>
      <c r="U4256" t="s">
        <v>58</v>
      </c>
      <c r="V4256">
        <v>800</v>
      </c>
      <c r="W4256" t="s">
        <v>27</v>
      </c>
      <c r="X4256" t="str">
        <f t="shared" si="133"/>
        <v>Mumbai</v>
      </c>
    </row>
    <row r="4257" spans="1:24" x14ac:dyDescent="0.4">
      <c r="A4257">
        <v>104256</v>
      </c>
      <c r="B4257" s="5">
        <v>45771.151388888888</v>
      </c>
      <c r="C4257" s="3" t="str">
        <f>TEXT(Sales_Data[[#This Row],[OrderDate]],"mmmm")</f>
        <v>April</v>
      </c>
      <c r="D4257" s="3" t="str">
        <f t="shared" si="132"/>
        <v>2025</v>
      </c>
      <c r="E4257" t="s">
        <v>50</v>
      </c>
      <c r="F4257" t="s">
        <v>46</v>
      </c>
      <c r="G4257" t="s">
        <v>15</v>
      </c>
      <c r="H4257" t="s">
        <v>25</v>
      </c>
      <c r="I4257" t="s">
        <v>100</v>
      </c>
      <c r="J4257">
        <v>19</v>
      </c>
      <c r="K4257">
        <v>4500</v>
      </c>
      <c r="L4257" s="7">
        <f>Sales_Data[[#This Row],[OrderQuantity]] *Sales_Data[[#This Row],[UnitPrice]]</f>
        <v>85500</v>
      </c>
      <c r="M4257" s="7">
        <f>Sales_Data[[#This Row],[UnitPrice]]-Sales_Data[[#This Row],[UnitCost]]</f>
        <v>1700</v>
      </c>
      <c r="N4257" s="7">
        <f>Sales_Data[[#This Row],[Gross Revenue]]-Sales_Data[[#This Row],[Discount Amount ]]</f>
        <v>83800</v>
      </c>
      <c r="O4257" s="7">
        <f>Sales_Data[[#This Row],[OrderQuantity]] *Sales_Data[[#This Row],[UnitCost]]</f>
        <v>53200</v>
      </c>
      <c r="P4257" s="7">
        <f>Sales_Data[[#This Row],[ItemCost]] +Sales_Data[[#This Row],[ShippingCost]]</f>
        <v>53897.63</v>
      </c>
      <c r="Q4257" s="7">
        <f>Sales_Data[[#This Row],[Gross Revenue]]-Sales_Data[[#This Row],[TotalFinancialCost]]</f>
        <v>31602.370000000003</v>
      </c>
      <c r="R4257" s="7">
        <f>Sales_Data[[#This Row],[Actul Bill Amount]]-Sales_Data[[#This Row],[ShippingCost]]</f>
        <v>83102.37</v>
      </c>
      <c r="S4257">
        <v>1004</v>
      </c>
      <c r="T4257">
        <v>697.63</v>
      </c>
      <c r="U4257" t="s">
        <v>47</v>
      </c>
      <c r="V4257">
        <v>2800</v>
      </c>
      <c r="W4257" t="s">
        <v>27</v>
      </c>
      <c r="X4257" t="str">
        <f t="shared" si="133"/>
        <v>Mumbai</v>
      </c>
    </row>
    <row r="4258" spans="1:24" x14ac:dyDescent="0.4">
      <c r="A4258">
        <v>104257</v>
      </c>
      <c r="B4258" s="5">
        <v>45929.679166666669</v>
      </c>
      <c r="C4258" s="3" t="str">
        <f>TEXT(Sales_Data[[#This Row],[OrderDate]],"mmmm")</f>
        <v>September</v>
      </c>
      <c r="D4258" s="3" t="str">
        <f t="shared" si="132"/>
        <v>2025</v>
      </c>
      <c r="E4258" t="s">
        <v>13</v>
      </c>
      <c r="F4258" t="s">
        <v>28</v>
      </c>
      <c r="G4258" t="s">
        <v>15</v>
      </c>
      <c r="H4258" t="s">
        <v>20</v>
      </c>
      <c r="I4258" t="s">
        <v>100</v>
      </c>
      <c r="J4258">
        <v>67</v>
      </c>
      <c r="K4258">
        <v>450</v>
      </c>
      <c r="L4258" s="7">
        <f>Sales_Data[[#This Row],[OrderQuantity]] *Sales_Data[[#This Row],[UnitPrice]]</f>
        <v>30150</v>
      </c>
      <c r="M4258" s="7">
        <f>Sales_Data[[#This Row],[UnitPrice]]-Sales_Data[[#This Row],[UnitCost]]</f>
        <v>250</v>
      </c>
      <c r="N4258" s="7">
        <f>Sales_Data[[#This Row],[Gross Revenue]]-Sales_Data[[#This Row],[Discount Amount ]]</f>
        <v>29900</v>
      </c>
      <c r="O4258" s="7">
        <f>Sales_Data[[#This Row],[OrderQuantity]] *Sales_Data[[#This Row],[UnitCost]]</f>
        <v>13400</v>
      </c>
      <c r="P4258" s="7">
        <f>Sales_Data[[#This Row],[ItemCost]] +Sales_Data[[#This Row],[ShippingCost]]</f>
        <v>14216.14</v>
      </c>
      <c r="Q4258" s="7">
        <f>Sales_Data[[#This Row],[Gross Revenue]]-Sales_Data[[#This Row],[TotalFinancialCost]]</f>
        <v>15933.86</v>
      </c>
      <c r="R4258" s="7">
        <f>Sales_Data[[#This Row],[Actul Bill Amount]]-Sales_Data[[#This Row],[ShippingCost]]</f>
        <v>29083.86</v>
      </c>
      <c r="S4258">
        <v>893</v>
      </c>
      <c r="T4258">
        <v>816.14</v>
      </c>
      <c r="U4258" t="s">
        <v>30</v>
      </c>
      <c r="V4258">
        <v>200</v>
      </c>
      <c r="W4258" t="s">
        <v>22</v>
      </c>
      <c r="X4258" t="str">
        <f t="shared" si="133"/>
        <v>Nagpur</v>
      </c>
    </row>
    <row r="4259" spans="1:24" x14ac:dyDescent="0.4">
      <c r="A4259">
        <v>104258</v>
      </c>
      <c r="B4259" s="5">
        <v>45740.09375</v>
      </c>
      <c r="C4259" s="3" t="str">
        <f>TEXT(Sales_Data[[#This Row],[OrderDate]],"mmmm")</f>
        <v>March</v>
      </c>
      <c r="D4259" s="3" t="str">
        <f t="shared" si="132"/>
        <v>2025</v>
      </c>
      <c r="E4259" t="s">
        <v>34</v>
      </c>
      <c r="F4259" t="s">
        <v>43</v>
      </c>
      <c r="G4259" t="s">
        <v>15</v>
      </c>
      <c r="H4259" t="s">
        <v>37</v>
      </c>
      <c r="I4259" t="s">
        <v>100</v>
      </c>
      <c r="J4259">
        <v>81</v>
      </c>
      <c r="K4259">
        <v>2800</v>
      </c>
      <c r="L4259" s="7">
        <f>Sales_Data[[#This Row],[OrderQuantity]] *Sales_Data[[#This Row],[UnitPrice]]</f>
        <v>226800</v>
      </c>
      <c r="M4259" s="7">
        <f>Sales_Data[[#This Row],[UnitPrice]]-Sales_Data[[#This Row],[UnitCost]]</f>
        <v>1300</v>
      </c>
      <c r="N4259" s="7">
        <f>Sales_Data[[#This Row],[Gross Revenue]]-Sales_Data[[#This Row],[Discount Amount ]]</f>
        <v>225500</v>
      </c>
      <c r="O4259" s="7">
        <f>Sales_Data[[#This Row],[OrderQuantity]] *Sales_Data[[#This Row],[UnitCost]]</f>
        <v>121500</v>
      </c>
      <c r="P4259" s="7">
        <f>Sales_Data[[#This Row],[ItemCost]] +Sales_Data[[#This Row],[ShippingCost]]</f>
        <v>121841.65</v>
      </c>
      <c r="Q4259" s="7">
        <f>Sales_Data[[#This Row],[Gross Revenue]]-Sales_Data[[#This Row],[TotalFinancialCost]]</f>
        <v>104958.35</v>
      </c>
      <c r="R4259" s="7">
        <f>Sales_Data[[#This Row],[Actul Bill Amount]]-Sales_Data[[#This Row],[ShippingCost]]</f>
        <v>225158.35</v>
      </c>
      <c r="S4259">
        <v>936</v>
      </c>
      <c r="T4259">
        <v>341.65</v>
      </c>
      <c r="U4259" t="s">
        <v>61</v>
      </c>
      <c r="V4259">
        <v>1500</v>
      </c>
      <c r="W4259" t="s">
        <v>38</v>
      </c>
      <c r="X4259" t="str">
        <f t="shared" si="133"/>
        <v>Kolkata</v>
      </c>
    </row>
    <row r="4260" spans="1:24" x14ac:dyDescent="0.4">
      <c r="A4260">
        <v>104259</v>
      </c>
      <c r="B4260" s="5">
        <v>45836.307638888888</v>
      </c>
      <c r="C4260" s="3" t="str">
        <f>TEXT(Sales_Data[[#This Row],[OrderDate]],"mmmm")</f>
        <v>June</v>
      </c>
      <c r="D4260" s="3" t="str">
        <f t="shared" si="132"/>
        <v>2025</v>
      </c>
      <c r="E4260" t="s">
        <v>34</v>
      </c>
      <c r="F4260" t="s">
        <v>46</v>
      </c>
      <c r="G4260" t="s">
        <v>31</v>
      </c>
      <c r="H4260" t="s">
        <v>32</v>
      </c>
      <c r="I4260" t="s">
        <v>100</v>
      </c>
      <c r="J4260">
        <v>77</v>
      </c>
      <c r="K4260">
        <v>4500</v>
      </c>
      <c r="L4260" s="7">
        <f>Sales_Data[[#This Row],[OrderQuantity]] *Sales_Data[[#This Row],[UnitPrice]]</f>
        <v>346500</v>
      </c>
      <c r="M4260" s="7">
        <f>Sales_Data[[#This Row],[UnitPrice]]-Sales_Data[[#This Row],[UnitCost]]</f>
        <v>1700</v>
      </c>
      <c r="N4260" s="7">
        <f>Sales_Data[[#This Row],[Gross Revenue]]-Sales_Data[[#This Row],[Discount Amount ]]</f>
        <v>344800</v>
      </c>
      <c r="O4260" s="7">
        <f>Sales_Data[[#This Row],[OrderQuantity]] *Sales_Data[[#This Row],[UnitCost]]</f>
        <v>215600</v>
      </c>
      <c r="P4260" s="7">
        <f>Sales_Data[[#This Row],[ItemCost]] +Sales_Data[[#This Row],[ShippingCost]]</f>
        <v>216049.2</v>
      </c>
      <c r="Q4260" s="7">
        <f>Sales_Data[[#This Row],[Gross Revenue]]-Sales_Data[[#This Row],[TotalFinancialCost]]</f>
        <v>130450.79999999999</v>
      </c>
      <c r="R4260" s="7">
        <f>Sales_Data[[#This Row],[Actul Bill Amount]]-Sales_Data[[#This Row],[ShippingCost]]</f>
        <v>344350.8</v>
      </c>
      <c r="S4260">
        <v>581</v>
      </c>
      <c r="T4260">
        <v>449.2</v>
      </c>
      <c r="U4260" t="s">
        <v>47</v>
      </c>
      <c r="V4260">
        <v>2800</v>
      </c>
      <c r="W4260" t="s">
        <v>33</v>
      </c>
      <c r="X4260" t="str">
        <f t="shared" si="133"/>
        <v>Delhi</v>
      </c>
    </row>
    <row r="4261" spans="1:24" x14ac:dyDescent="0.4">
      <c r="A4261">
        <v>104260</v>
      </c>
      <c r="B4261" s="5">
        <v>45867.017361111109</v>
      </c>
      <c r="C4261" s="3" t="str">
        <f>TEXT(Sales_Data[[#This Row],[OrderDate]],"mmmm")</f>
        <v>July</v>
      </c>
      <c r="D4261" s="3" t="str">
        <f t="shared" si="132"/>
        <v>2025</v>
      </c>
      <c r="E4261" t="s">
        <v>39</v>
      </c>
      <c r="F4261" t="s">
        <v>35</v>
      </c>
      <c r="G4261" t="s">
        <v>15</v>
      </c>
      <c r="H4261" t="s">
        <v>16</v>
      </c>
      <c r="I4261" t="s">
        <v>100</v>
      </c>
      <c r="J4261">
        <v>56</v>
      </c>
      <c r="K4261">
        <v>12000</v>
      </c>
      <c r="L4261" s="7">
        <f>Sales_Data[[#This Row],[OrderQuantity]] *Sales_Data[[#This Row],[UnitPrice]]</f>
        <v>672000</v>
      </c>
      <c r="M4261" s="7">
        <f>Sales_Data[[#This Row],[UnitPrice]]-Sales_Data[[#This Row],[UnitCost]]</f>
        <v>4000</v>
      </c>
      <c r="N4261" s="7">
        <f>Sales_Data[[#This Row],[Gross Revenue]]-Sales_Data[[#This Row],[Discount Amount ]]</f>
        <v>668000</v>
      </c>
      <c r="O4261" s="7">
        <f>Sales_Data[[#This Row],[OrderQuantity]] *Sales_Data[[#This Row],[UnitCost]]</f>
        <v>448000</v>
      </c>
      <c r="P4261" s="7">
        <f>Sales_Data[[#This Row],[ItemCost]] +Sales_Data[[#This Row],[ShippingCost]]</f>
        <v>448405.45</v>
      </c>
      <c r="Q4261" s="7">
        <f>Sales_Data[[#This Row],[Gross Revenue]]-Sales_Data[[#This Row],[TotalFinancialCost]]</f>
        <v>223594.55</v>
      </c>
      <c r="R4261" s="7">
        <f>Sales_Data[[#This Row],[Actul Bill Amount]]-Sales_Data[[#This Row],[ShippingCost]]</f>
        <v>667594.55000000005</v>
      </c>
      <c r="S4261">
        <v>1197</v>
      </c>
      <c r="T4261">
        <v>405.45</v>
      </c>
      <c r="U4261" t="s">
        <v>36</v>
      </c>
      <c r="V4261">
        <v>8000</v>
      </c>
      <c r="W4261" t="s">
        <v>18</v>
      </c>
      <c r="X4261" t="str">
        <f t="shared" si="133"/>
        <v>Bengaluru</v>
      </c>
    </row>
    <row r="4262" spans="1:24" x14ac:dyDescent="0.4">
      <c r="A4262">
        <v>104261</v>
      </c>
      <c r="B4262" s="5">
        <v>45985.862500000003</v>
      </c>
      <c r="C4262" s="3" t="str">
        <f>TEXT(Sales_Data[[#This Row],[OrderDate]],"mmmm")</f>
        <v>November</v>
      </c>
      <c r="D4262" s="3" t="str">
        <f t="shared" si="132"/>
        <v>2025</v>
      </c>
      <c r="E4262" t="s">
        <v>42</v>
      </c>
      <c r="F4262" t="s">
        <v>28</v>
      </c>
      <c r="G4262" t="s">
        <v>31</v>
      </c>
      <c r="H4262" t="s">
        <v>16</v>
      </c>
      <c r="I4262" t="s">
        <v>100</v>
      </c>
      <c r="J4262">
        <v>95</v>
      </c>
      <c r="K4262">
        <v>2500</v>
      </c>
      <c r="L4262" s="7">
        <f>Sales_Data[[#This Row],[OrderQuantity]] *Sales_Data[[#This Row],[UnitPrice]]</f>
        <v>237500</v>
      </c>
      <c r="M4262" s="7">
        <f>Sales_Data[[#This Row],[UnitPrice]]-Sales_Data[[#This Row],[UnitCost]]</f>
        <v>1000</v>
      </c>
      <c r="N4262" s="7">
        <f>Sales_Data[[#This Row],[Gross Revenue]]-Sales_Data[[#This Row],[Discount Amount ]]</f>
        <v>236500</v>
      </c>
      <c r="O4262" s="7">
        <f>Sales_Data[[#This Row],[OrderQuantity]] *Sales_Data[[#This Row],[UnitCost]]</f>
        <v>142500</v>
      </c>
      <c r="P4262" s="7">
        <f>Sales_Data[[#This Row],[ItemCost]] +Sales_Data[[#This Row],[ShippingCost]]</f>
        <v>144073.57999999999</v>
      </c>
      <c r="Q4262" s="7">
        <f>Sales_Data[[#This Row],[Gross Revenue]]-Sales_Data[[#This Row],[TotalFinancialCost]]</f>
        <v>93426.420000000013</v>
      </c>
      <c r="R4262" s="7">
        <f>Sales_Data[[#This Row],[Actul Bill Amount]]-Sales_Data[[#This Row],[ShippingCost]]</f>
        <v>234926.42</v>
      </c>
      <c r="S4262">
        <v>525</v>
      </c>
      <c r="T4262">
        <v>1573.58</v>
      </c>
      <c r="U4262" t="s">
        <v>54</v>
      </c>
      <c r="V4262">
        <v>1500</v>
      </c>
      <c r="W4262" t="s">
        <v>18</v>
      </c>
      <c r="X4262" t="str">
        <f t="shared" si="133"/>
        <v>Bengaluru</v>
      </c>
    </row>
    <row r="4263" spans="1:24" x14ac:dyDescent="0.4">
      <c r="A4263">
        <v>104262</v>
      </c>
      <c r="B4263" s="5">
        <v>45781.739583333336</v>
      </c>
      <c r="C4263" s="3" t="str">
        <f>TEXT(Sales_Data[[#This Row],[OrderDate]],"mmmm")</f>
        <v>May</v>
      </c>
      <c r="D4263" s="3" t="str">
        <f t="shared" si="132"/>
        <v>2025</v>
      </c>
      <c r="E4263" t="s">
        <v>48</v>
      </c>
      <c r="F4263" t="s">
        <v>46</v>
      </c>
      <c r="G4263" t="s">
        <v>15</v>
      </c>
      <c r="H4263" t="s">
        <v>16</v>
      </c>
      <c r="I4263" t="s">
        <v>100</v>
      </c>
      <c r="J4263">
        <v>97</v>
      </c>
      <c r="K4263">
        <v>15000</v>
      </c>
      <c r="L4263" s="7">
        <f>Sales_Data[[#This Row],[OrderQuantity]] *Sales_Data[[#This Row],[UnitPrice]]</f>
        <v>1455000</v>
      </c>
      <c r="M4263" s="7">
        <f>Sales_Data[[#This Row],[UnitPrice]]-Sales_Data[[#This Row],[UnitCost]]</f>
        <v>5500</v>
      </c>
      <c r="N4263" s="7">
        <f>Sales_Data[[#This Row],[Gross Revenue]]-Sales_Data[[#This Row],[Discount Amount ]]</f>
        <v>1449500</v>
      </c>
      <c r="O4263" s="7">
        <f>Sales_Data[[#This Row],[OrderQuantity]] *Sales_Data[[#This Row],[UnitCost]]</f>
        <v>921500</v>
      </c>
      <c r="P4263" s="7">
        <f>Sales_Data[[#This Row],[ItemCost]] +Sales_Data[[#This Row],[ShippingCost]]</f>
        <v>922177.78</v>
      </c>
      <c r="Q4263" s="7">
        <f>Sales_Data[[#This Row],[Gross Revenue]]-Sales_Data[[#This Row],[TotalFinancialCost]]</f>
        <v>532822.22</v>
      </c>
      <c r="R4263" s="7">
        <f>Sales_Data[[#This Row],[Actul Bill Amount]]-Sales_Data[[#This Row],[ShippingCost]]</f>
        <v>1448822.22</v>
      </c>
      <c r="S4263">
        <v>903</v>
      </c>
      <c r="T4263">
        <v>677.78</v>
      </c>
      <c r="U4263" t="s">
        <v>53</v>
      </c>
      <c r="V4263">
        <v>9500</v>
      </c>
      <c r="W4263" t="s">
        <v>18</v>
      </c>
      <c r="X4263" t="str">
        <f t="shared" si="133"/>
        <v>Bengaluru</v>
      </c>
    </row>
    <row r="4264" spans="1:24" x14ac:dyDescent="0.4">
      <c r="A4264">
        <v>104263</v>
      </c>
      <c r="B4264" s="5">
        <v>45770.818749999999</v>
      </c>
      <c r="C4264" s="3" t="str">
        <f>TEXT(Sales_Data[[#This Row],[OrderDate]],"mmmm")</f>
        <v>April</v>
      </c>
      <c r="D4264" s="3" t="str">
        <f t="shared" si="132"/>
        <v>2025</v>
      </c>
      <c r="E4264" t="s">
        <v>50</v>
      </c>
      <c r="F4264" t="s">
        <v>28</v>
      </c>
      <c r="G4264" t="s">
        <v>31</v>
      </c>
      <c r="H4264" t="s">
        <v>20</v>
      </c>
      <c r="I4264" t="s">
        <v>100</v>
      </c>
      <c r="J4264">
        <v>97</v>
      </c>
      <c r="K4264">
        <v>2500</v>
      </c>
      <c r="L4264" s="7">
        <f>Sales_Data[[#This Row],[OrderQuantity]] *Sales_Data[[#This Row],[UnitPrice]]</f>
        <v>242500</v>
      </c>
      <c r="M4264" s="7">
        <f>Sales_Data[[#This Row],[UnitPrice]]-Sales_Data[[#This Row],[UnitCost]]</f>
        <v>1000</v>
      </c>
      <c r="N4264" s="7">
        <f>Sales_Data[[#This Row],[Gross Revenue]]-Sales_Data[[#This Row],[Discount Amount ]]</f>
        <v>241500</v>
      </c>
      <c r="O4264" s="7">
        <f>Sales_Data[[#This Row],[OrderQuantity]] *Sales_Data[[#This Row],[UnitCost]]</f>
        <v>145500</v>
      </c>
      <c r="P4264" s="7">
        <f>Sales_Data[[#This Row],[ItemCost]] +Sales_Data[[#This Row],[ShippingCost]]</f>
        <v>146682.71</v>
      </c>
      <c r="Q4264" s="7">
        <f>Sales_Data[[#This Row],[Gross Revenue]]-Sales_Data[[#This Row],[TotalFinancialCost]]</f>
        <v>95817.290000000008</v>
      </c>
      <c r="R4264" s="7">
        <f>Sales_Data[[#This Row],[Actul Bill Amount]]-Sales_Data[[#This Row],[ShippingCost]]</f>
        <v>240317.29</v>
      </c>
      <c r="S4264">
        <v>586</v>
      </c>
      <c r="T4264">
        <v>1182.71</v>
      </c>
      <c r="U4264" t="s">
        <v>54</v>
      </c>
      <c r="V4264">
        <v>1500</v>
      </c>
      <c r="W4264" t="s">
        <v>22</v>
      </c>
      <c r="X4264" t="str">
        <f t="shared" si="133"/>
        <v>Nagpur</v>
      </c>
    </row>
    <row r="4265" spans="1:24" x14ac:dyDescent="0.4">
      <c r="A4265">
        <v>104264</v>
      </c>
      <c r="B4265" s="5">
        <v>45669.765972222223</v>
      </c>
      <c r="C4265" s="3" t="str">
        <f>TEXT(Sales_Data[[#This Row],[OrderDate]],"mmmm")</f>
        <v>January</v>
      </c>
      <c r="D4265" s="3" t="str">
        <f t="shared" si="132"/>
        <v>2025</v>
      </c>
      <c r="E4265" t="s">
        <v>48</v>
      </c>
      <c r="F4265" t="s">
        <v>40</v>
      </c>
      <c r="G4265" t="s">
        <v>15</v>
      </c>
      <c r="H4265" t="s">
        <v>20</v>
      </c>
      <c r="I4265" t="s">
        <v>100</v>
      </c>
      <c r="J4265">
        <v>55</v>
      </c>
      <c r="K4265">
        <v>1500</v>
      </c>
      <c r="L4265" s="7">
        <f>Sales_Data[[#This Row],[OrderQuantity]] *Sales_Data[[#This Row],[UnitPrice]]</f>
        <v>82500</v>
      </c>
      <c r="M4265" s="7">
        <f>Sales_Data[[#This Row],[UnitPrice]]-Sales_Data[[#This Row],[UnitCost]]</f>
        <v>700</v>
      </c>
      <c r="N4265" s="7">
        <f>Sales_Data[[#This Row],[Gross Revenue]]-Sales_Data[[#This Row],[Discount Amount ]]</f>
        <v>81800</v>
      </c>
      <c r="O4265" s="7">
        <f>Sales_Data[[#This Row],[OrderQuantity]] *Sales_Data[[#This Row],[UnitCost]]</f>
        <v>44000</v>
      </c>
      <c r="P4265" s="7">
        <f>Sales_Data[[#This Row],[ItemCost]] +Sales_Data[[#This Row],[ShippingCost]]</f>
        <v>44240.82</v>
      </c>
      <c r="Q4265" s="7">
        <f>Sales_Data[[#This Row],[Gross Revenue]]-Sales_Data[[#This Row],[TotalFinancialCost]]</f>
        <v>38259.18</v>
      </c>
      <c r="R4265" s="7">
        <f>Sales_Data[[#This Row],[Actul Bill Amount]]-Sales_Data[[#This Row],[ShippingCost]]</f>
        <v>81559.179999999993</v>
      </c>
      <c r="S4265">
        <v>611</v>
      </c>
      <c r="T4265">
        <v>240.82</v>
      </c>
      <c r="U4265" t="s">
        <v>52</v>
      </c>
      <c r="V4265">
        <v>800</v>
      </c>
      <c r="W4265" t="s">
        <v>22</v>
      </c>
      <c r="X4265" t="str">
        <f t="shared" si="133"/>
        <v>Nagpur</v>
      </c>
    </row>
    <row r="4266" spans="1:24" x14ac:dyDescent="0.4">
      <c r="A4266">
        <v>104265</v>
      </c>
      <c r="B4266" s="5">
        <v>45783.005555555559</v>
      </c>
      <c r="C4266" s="3" t="str">
        <f>TEXT(Sales_Data[[#This Row],[OrderDate]],"mmmm")</f>
        <v>May</v>
      </c>
      <c r="D4266" s="3" t="str">
        <f t="shared" si="132"/>
        <v>2025</v>
      </c>
      <c r="E4266" t="s">
        <v>50</v>
      </c>
      <c r="F4266" t="s">
        <v>55</v>
      </c>
      <c r="G4266" t="s">
        <v>29</v>
      </c>
      <c r="H4266" t="s">
        <v>25</v>
      </c>
      <c r="I4266" t="s">
        <v>100</v>
      </c>
      <c r="J4266">
        <v>73</v>
      </c>
      <c r="K4266">
        <v>850</v>
      </c>
      <c r="L4266" s="7">
        <f>Sales_Data[[#This Row],[OrderQuantity]] *Sales_Data[[#This Row],[UnitPrice]]</f>
        <v>62050</v>
      </c>
      <c r="M4266" s="7">
        <f>Sales_Data[[#This Row],[UnitPrice]]-Sales_Data[[#This Row],[UnitCost]]</f>
        <v>300</v>
      </c>
      <c r="N4266" s="7">
        <f>Sales_Data[[#This Row],[Gross Revenue]]-Sales_Data[[#This Row],[Discount Amount ]]</f>
        <v>61750</v>
      </c>
      <c r="O4266" s="7">
        <f>Sales_Data[[#This Row],[OrderQuantity]] *Sales_Data[[#This Row],[UnitCost]]</f>
        <v>40150</v>
      </c>
      <c r="P4266" s="7">
        <f>Sales_Data[[#This Row],[ItemCost]] +Sales_Data[[#This Row],[ShippingCost]]</f>
        <v>42512.76</v>
      </c>
      <c r="Q4266" s="7">
        <f>Sales_Data[[#This Row],[Gross Revenue]]-Sales_Data[[#This Row],[TotalFinancialCost]]</f>
        <v>19537.239999999998</v>
      </c>
      <c r="R4266" s="7">
        <f>Sales_Data[[#This Row],[Actul Bill Amount]]-Sales_Data[[#This Row],[ShippingCost]]</f>
        <v>59387.24</v>
      </c>
      <c r="S4266">
        <v>797</v>
      </c>
      <c r="T4266">
        <v>2362.7600000000002</v>
      </c>
      <c r="U4266" t="s">
        <v>56</v>
      </c>
      <c r="V4266">
        <v>550</v>
      </c>
      <c r="W4266" t="s">
        <v>27</v>
      </c>
      <c r="X4266" t="str">
        <f t="shared" si="133"/>
        <v>Mumbai</v>
      </c>
    </row>
    <row r="4267" spans="1:24" x14ac:dyDescent="0.4">
      <c r="A4267">
        <v>104266</v>
      </c>
      <c r="B4267" s="5">
        <v>45710.182638888888</v>
      </c>
      <c r="C4267" s="3" t="str">
        <f>TEXT(Sales_Data[[#This Row],[OrderDate]],"mmmm")</f>
        <v>February</v>
      </c>
      <c r="D4267" s="3" t="str">
        <f t="shared" si="132"/>
        <v>2025</v>
      </c>
      <c r="E4267" t="s">
        <v>45</v>
      </c>
      <c r="F4267" t="s">
        <v>43</v>
      </c>
      <c r="G4267" t="s">
        <v>15</v>
      </c>
      <c r="H4267" t="s">
        <v>25</v>
      </c>
      <c r="I4267" t="s">
        <v>100</v>
      </c>
      <c r="J4267">
        <v>94</v>
      </c>
      <c r="K4267">
        <v>1800</v>
      </c>
      <c r="L4267" s="7">
        <f>Sales_Data[[#This Row],[OrderQuantity]] *Sales_Data[[#This Row],[UnitPrice]]</f>
        <v>169200</v>
      </c>
      <c r="M4267" s="7">
        <f>Sales_Data[[#This Row],[UnitPrice]]-Sales_Data[[#This Row],[UnitCost]]</f>
        <v>900</v>
      </c>
      <c r="N4267" s="7">
        <f>Sales_Data[[#This Row],[Gross Revenue]]-Sales_Data[[#This Row],[Discount Amount ]]</f>
        <v>168300</v>
      </c>
      <c r="O4267" s="7">
        <f>Sales_Data[[#This Row],[OrderQuantity]] *Sales_Data[[#This Row],[UnitCost]]</f>
        <v>84600</v>
      </c>
      <c r="P4267" s="7">
        <f>Sales_Data[[#This Row],[ItemCost]] +Sales_Data[[#This Row],[ShippingCost]]</f>
        <v>85288.84</v>
      </c>
      <c r="Q4267" s="7">
        <f>Sales_Data[[#This Row],[Gross Revenue]]-Sales_Data[[#This Row],[TotalFinancialCost]]</f>
        <v>83911.16</v>
      </c>
      <c r="R4267" s="7">
        <f>Sales_Data[[#This Row],[Actul Bill Amount]]-Sales_Data[[#This Row],[ShippingCost]]</f>
        <v>167611.16</v>
      </c>
      <c r="S4267">
        <v>947</v>
      </c>
      <c r="T4267">
        <v>688.84</v>
      </c>
      <c r="U4267" t="s">
        <v>51</v>
      </c>
      <c r="V4267">
        <v>900</v>
      </c>
      <c r="W4267" t="s">
        <v>27</v>
      </c>
      <c r="X4267" t="str">
        <f t="shared" si="133"/>
        <v>Mumbai</v>
      </c>
    </row>
    <row r="4268" spans="1:24" x14ac:dyDescent="0.4">
      <c r="A4268">
        <v>104267</v>
      </c>
      <c r="B4268" s="5">
        <v>45988.777777777781</v>
      </c>
      <c r="C4268" s="3" t="str">
        <f>TEXT(Sales_Data[[#This Row],[OrderDate]],"mmmm")</f>
        <v>November</v>
      </c>
      <c r="D4268" s="3" t="str">
        <f t="shared" si="132"/>
        <v>2025</v>
      </c>
      <c r="E4268" t="s">
        <v>48</v>
      </c>
      <c r="F4268" t="s">
        <v>43</v>
      </c>
      <c r="G4268" t="s">
        <v>15</v>
      </c>
      <c r="H4268" t="s">
        <v>20</v>
      </c>
      <c r="I4268" t="s">
        <v>100</v>
      </c>
      <c r="J4268">
        <v>24</v>
      </c>
      <c r="K4268">
        <v>1800</v>
      </c>
      <c r="L4268" s="7">
        <f>Sales_Data[[#This Row],[OrderQuantity]] *Sales_Data[[#This Row],[UnitPrice]]</f>
        <v>43200</v>
      </c>
      <c r="M4268" s="7">
        <f>Sales_Data[[#This Row],[UnitPrice]]-Sales_Data[[#This Row],[UnitCost]]</f>
        <v>900</v>
      </c>
      <c r="N4268" s="7">
        <f>Sales_Data[[#This Row],[Gross Revenue]]-Sales_Data[[#This Row],[Discount Amount ]]</f>
        <v>42300</v>
      </c>
      <c r="O4268" s="7">
        <f>Sales_Data[[#This Row],[OrderQuantity]] *Sales_Data[[#This Row],[UnitCost]]</f>
        <v>21600</v>
      </c>
      <c r="P4268" s="7">
        <f>Sales_Data[[#This Row],[ItemCost]] +Sales_Data[[#This Row],[ShippingCost]]</f>
        <v>22514.55</v>
      </c>
      <c r="Q4268" s="7">
        <f>Sales_Data[[#This Row],[Gross Revenue]]-Sales_Data[[#This Row],[TotalFinancialCost]]</f>
        <v>20685.45</v>
      </c>
      <c r="R4268" s="7">
        <f>Sales_Data[[#This Row],[Actul Bill Amount]]-Sales_Data[[#This Row],[ShippingCost]]</f>
        <v>41385.449999999997</v>
      </c>
      <c r="S4268">
        <v>301</v>
      </c>
      <c r="T4268">
        <v>914.55</v>
      </c>
      <c r="U4268" t="s">
        <v>51</v>
      </c>
      <c r="V4268">
        <v>900</v>
      </c>
      <c r="W4268" t="s">
        <v>22</v>
      </c>
      <c r="X4268" t="str">
        <f t="shared" si="133"/>
        <v>Nagpur</v>
      </c>
    </row>
    <row r="4269" spans="1:24" x14ac:dyDescent="0.4">
      <c r="A4269">
        <v>104268</v>
      </c>
      <c r="B4269" s="5">
        <v>45940.030555555553</v>
      </c>
      <c r="C4269" s="3" t="str">
        <f>TEXT(Sales_Data[[#This Row],[OrderDate]],"mmmm")</f>
        <v>October</v>
      </c>
      <c r="D4269" s="3" t="str">
        <f t="shared" si="132"/>
        <v>2025</v>
      </c>
      <c r="E4269" t="s">
        <v>19</v>
      </c>
      <c r="F4269" t="s">
        <v>46</v>
      </c>
      <c r="G4269" t="s">
        <v>29</v>
      </c>
      <c r="H4269" t="s">
        <v>16</v>
      </c>
      <c r="I4269" t="s">
        <v>100</v>
      </c>
      <c r="J4269">
        <v>25</v>
      </c>
      <c r="K4269">
        <v>15000</v>
      </c>
      <c r="L4269" s="7">
        <f>Sales_Data[[#This Row],[OrderQuantity]] *Sales_Data[[#This Row],[UnitPrice]]</f>
        <v>375000</v>
      </c>
      <c r="M4269" s="7">
        <f>Sales_Data[[#This Row],[UnitPrice]]-Sales_Data[[#This Row],[UnitCost]]</f>
        <v>5500</v>
      </c>
      <c r="N4269" s="7">
        <f>Sales_Data[[#This Row],[Gross Revenue]]-Sales_Data[[#This Row],[Discount Amount ]]</f>
        <v>369500</v>
      </c>
      <c r="O4269" s="7">
        <f>Sales_Data[[#This Row],[OrderQuantity]] *Sales_Data[[#This Row],[UnitCost]]</f>
        <v>237500</v>
      </c>
      <c r="P4269" s="7">
        <f>Sales_Data[[#This Row],[ItemCost]] +Sales_Data[[#This Row],[ShippingCost]]</f>
        <v>238255.98</v>
      </c>
      <c r="Q4269" s="7">
        <f>Sales_Data[[#This Row],[Gross Revenue]]-Sales_Data[[#This Row],[TotalFinancialCost]]</f>
        <v>136744.01999999999</v>
      </c>
      <c r="R4269" s="7">
        <f>Sales_Data[[#This Row],[Actul Bill Amount]]-Sales_Data[[#This Row],[ShippingCost]]</f>
        <v>368744.02</v>
      </c>
      <c r="S4269">
        <v>868</v>
      </c>
      <c r="T4269">
        <v>755.98</v>
      </c>
      <c r="U4269" t="s">
        <v>53</v>
      </c>
      <c r="V4269">
        <v>9500</v>
      </c>
      <c r="W4269" t="s">
        <v>18</v>
      </c>
      <c r="X4269" t="str">
        <f t="shared" si="133"/>
        <v>Bengaluru</v>
      </c>
    </row>
    <row r="4270" spans="1:24" x14ac:dyDescent="0.4">
      <c r="A4270">
        <v>104269</v>
      </c>
      <c r="B4270" s="5">
        <v>45797.688888888886</v>
      </c>
      <c r="C4270" s="3" t="str">
        <f>TEXT(Sales_Data[[#This Row],[OrderDate]],"mmmm")</f>
        <v>May</v>
      </c>
      <c r="D4270" s="3" t="str">
        <f t="shared" si="132"/>
        <v>2025</v>
      </c>
      <c r="E4270" t="s">
        <v>45</v>
      </c>
      <c r="F4270" t="s">
        <v>46</v>
      </c>
      <c r="G4270" t="s">
        <v>15</v>
      </c>
      <c r="H4270" t="s">
        <v>32</v>
      </c>
      <c r="I4270" t="s">
        <v>100</v>
      </c>
      <c r="J4270">
        <v>29</v>
      </c>
      <c r="K4270">
        <v>15000</v>
      </c>
      <c r="L4270" s="7">
        <f>Sales_Data[[#This Row],[OrderQuantity]] *Sales_Data[[#This Row],[UnitPrice]]</f>
        <v>435000</v>
      </c>
      <c r="M4270" s="7">
        <f>Sales_Data[[#This Row],[UnitPrice]]-Sales_Data[[#This Row],[UnitCost]]</f>
        <v>5500</v>
      </c>
      <c r="N4270" s="7">
        <f>Sales_Data[[#This Row],[Gross Revenue]]-Sales_Data[[#This Row],[Discount Amount ]]</f>
        <v>429500</v>
      </c>
      <c r="O4270" s="7">
        <f>Sales_Data[[#This Row],[OrderQuantity]] *Sales_Data[[#This Row],[UnitCost]]</f>
        <v>275500</v>
      </c>
      <c r="P4270" s="7">
        <f>Sales_Data[[#This Row],[ItemCost]] +Sales_Data[[#This Row],[ShippingCost]]</f>
        <v>276547.18</v>
      </c>
      <c r="Q4270" s="7">
        <f>Sales_Data[[#This Row],[Gross Revenue]]-Sales_Data[[#This Row],[TotalFinancialCost]]</f>
        <v>158452.82</v>
      </c>
      <c r="R4270" s="7">
        <f>Sales_Data[[#This Row],[Actul Bill Amount]]-Sales_Data[[#This Row],[ShippingCost]]</f>
        <v>428452.82</v>
      </c>
      <c r="S4270">
        <v>872</v>
      </c>
      <c r="T4270">
        <v>1047.18</v>
      </c>
      <c r="U4270" t="s">
        <v>53</v>
      </c>
      <c r="V4270">
        <v>9500</v>
      </c>
      <c r="W4270" t="s">
        <v>33</v>
      </c>
      <c r="X4270" t="str">
        <f t="shared" si="133"/>
        <v>Delhi</v>
      </c>
    </row>
    <row r="4271" spans="1:24" x14ac:dyDescent="0.4">
      <c r="A4271">
        <v>104270</v>
      </c>
      <c r="B4271" s="5">
        <v>45754.022222222222</v>
      </c>
      <c r="C4271" s="3" t="str">
        <f>TEXT(Sales_Data[[#This Row],[OrderDate]],"mmmm")</f>
        <v>April</v>
      </c>
      <c r="D4271" s="3" t="str">
        <f t="shared" si="132"/>
        <v>2025</v>
      </c>
      <c r="E4271" t="s">
        <v>39</v>
      </c>
      <c r="F4271" t="s">
        <v>43</v>
      </c>
      <c r="G4271" t="s">
        <v>31</v>
      </c>
      <c r="H4271" t="s">
        <v>32</v>
      </c>
      <c r="I4271" t="s">
        <v>100</v>
      </c>
      <c r="J4271">
        <v>40</v>
      </c>
      <c r="K4271">
        <v>1800</v>
      </c>
      <c r="L4271" s="7">
        <f>Sales_Data[[#This Row],[OrderQuantity]] *Sales_Data[[#This Row],[UnitPrice]]</f>
        <v>72000</v>
      </c>
      <c r="M4271" s="7">
        <f>Sales_Data[[#This Row],[UnitPrice]]-Sales_Data[[#This Row],[UnitCost]]</f>
        <v>900</v>
      </c>
      <c r="N4271" s="7">
        <f>Sales_Data[[#This Row],[Gross Revenue]]-Sales_Data[[#This Row],[Discount Amount ]]</f>
        <v>71100</v>
      </c>
      <c r="O4271" s="7">
        <f>Sales_Data[[#This Row],[OrderQuantity]] *Sales_Data[[#This Row],[UnitCost]]</f>
        <v>36000</v>
      </c>
      <c r="P4271" s="7">
        <f>Sales_Data[[#This Row],[ItemCost]] +Sales_Data[[#This Row],[ShippingCost]]</f>
        <v>36787.75</v>
      </c>
      <c r="Q4271" s="7">
        <f>Sales_Data[[#This Row],[Gross Revenue]]-Sales_Data[[#This Row],[TotalFinancialCost]]</f>
        <v>35212.25</v>
      </c>
      <c r="R4271" s="7">
        <f>Sales_Data[[#This Row],[Actul Bill Amount]]-Sales_Data[[#This Row],[ShippingCost]]</f>
        <v>70312.25</v>
      </c>
      <c r="S4271">
        <v>725</v>
      </c>
      <c r="T4271">
        <v>787.75</v>
      </c>
      <c r="U4271" t="s">
        <v>51</v>
      </c>
      <c r="V4271">
        <v>900</v>
      </c>
      <c r="W4271" t="s">
        <v>33</v>
      </c>
      <c r="X4271" t="str">
        <f t="shared" si="133"/>
        <v>Delhi</v>
      </c>
    </row>
    <row r="4272" spans="1:24" x14ac:dyDescent="0.4">
      <c r="A4272">
        <v>104271</v>
      </c>
      <c r="B4272" s="5">
        <v>45662.125694444447</v>
      </c>
      <c r="C4272" s="3" t="str">
        <f>TEXT(Sales_Data[[#This Row],[OrderDate]],"mmmm")</f>
        <v>January</v>
      </c>
      <c r="D4272" s="3" t="str">
        <f t="shared" si="132"/>
        <v>2025</v>
      </c>
      <c r="E4272" t="s">
        <v>39</v>
      </c>
      <c r="F4272" t="s">
        <v>28</v>
      </c>
      <c r="G4272" t="s">
        <v>29</v>
      </c>
      <c r="H4272" t="s">
        <v>32</v>
      </c>
      <c r="I4272" t="s">
        <v>100</v>
      </c>
      <c r="J4272">
        <v>72</v>
      </c>
      <c r="K4272">
        <v>450</v>
      </c>
      <c r="L4272" s="7">
        <f>Sales_Data[[#This Row],[OrderQuantity]] *Sales_Data[[#This Row],[UnitPrice]]</f>
        <v>32400</v>
      </c>
      <c r="M4272" s="7">
        <f>Sales_Data[[#This Row],[UnitPrice]]-Sales_Data[[#This Row],[UnitCost]]</f>
        <v>250</v>
      </c>
      <c r="N4272" s="7">
        <f>Sales_Data[[#This Row],[Gross Revenue]]-Sales_Data[[#This Row],[Discount Amount ]]</f>
        <v>32150</v>
      </c>
      <c r="O4272" s="7">
        <f>Sales_Data[[#This Row],[OrderQuantity]] *Sales_Data[[#This Row],[UnitCost]]</f>
        <v>14400</v>
      </c>
      <c r="P4272" s="7">
        <f>Sales_Data[[#This Row],[ItemCost]] +Sales_Data[[#This Row],[ShippingCost]]</f>
        <v>16394.509999999998</v>
      </c>
      <c r="Q4272" s="7">
        <f>Sales_Data[[#This Row],[Gross Revenue]]-Sales_Data[[#This Row],[TotalFinancialCost]]</f>
        <v>16005.490000000002</v>
      </c>
      <c r="R4272" s="7">
        <f>Sales_Data[[#This Row],[Actul Bill Amount]]-Sales_Data[[#This Row],[ShippingCost]]</f>
        <v>30155.49</v>
      </c>
      <c r="S4272">
        <v>557</v>
      </c>
      <c r="T4272">
        <v>1994.51</v>
      </c>
      <c r="U4272" t="s">
        <v>30</v>
      </c>
      <c r="V4272">
        <v>200</v>
      </c>
      <c r="W4272" t="s">
        <v>33</v>
      </c>
      <c r="X4272" t="str">
        <f t="shared" si="133"/>
        <v>Delhi</v>
      </c>
    </row>
    <row r="4273" spans="1:24" x14ac:dyDescent="0.4">
      <c r="A4273">
        <v>104272</v>
      </c>
      <c r="B4273" s="5">
        <v>45714.198611111111</v>
      </c>
      <c r="C4273" s="3" t="str">
        <f>TEXT(Sales_Data[[#This Row],[OrderDate]],"mmmm")</f>
        <v>February</v>
      </c>
      <c r="D4273" s="3" t="str">
        <f t="shared" si="132"/>
        <v>2025</v>
      </c>
      <c r="E4273" t="s">
        <v>34</v>
      </c>
      <c r="F4273" t="s">
        <v>35</v>
      </c>
      <c r="G4273" t="s">
        <v>31</v>
      </c>
      <c r="H4273" t="s">
        <v>20</v>
      </c>
      <c r="I4273" t="s">
        <v>100</v>
      </c>
      <c r="J4273">
        <v>64</v>
      </c>
      <c r="K4273">
        <v>8500</v>
      </c>
      <c r="L4273" s="7">
        <f>Sales_Data[[#This Row],[OrderQuantity]] *Sales_Data[[#This Row],[UnitPrice]]</f>
        <v>544000</v>
      </c>
      <c r="M4273" s="7">
        <f>Sales_Data[[#This Row],[UnitPrice]]-Sales_Data[[#This Row],[UnitCost]]</f>
        <v>3000</v>
      </c>
      <c r="N4273" s="7">
        <f>Sales_Data[[#This Row],[Gross Revenue]]-Sales_Data[[#This Row],[Discount Amount ]]</f>
        <v>541000</v>
      </c>
      <c r="O4273" s="7">
        <f>Sales_Data[[#This Row],[OrderQuantity]] *Sales_Data[[#This Row],[UnitCost]]</f>
        <v>352000</v>
      </c>
      <c r="P4273" s="7">
        <f>Sales_Data[[#This Row],[ItemCost]] +Sales_Data[[#This Row],[ShippingCost]]</f>
        <v>353081.04</v>
      </c>
      <c r="Q4273" s="7">
        <f>Sales_Data[[#This Row],[Gross Revenue]]-Sales_Data[[#This Row],[TotalFinancialCost]]</f>
        <v>190918.96000000002</v>
      </c>
      <c r="R4273" s="7">
        <f>Sales_Data[[#This Row],[Actul Bill Amount]]-Sales_Data[[#This Row],[ShippingCost]]</f>
        <v>539918.96</v>
      </c>
      <c r="S4273">
        <v>1103</v>
      </c>
      <c r="T4273">
        <v>1081.04</v>
      </c>
      <c r="U4273" t="s">
        <v>49</v>
      </c>
      <c r="V4273">
        <v>5500</v>
      </c>
      <c r="W4273" t="s">
        <v>22</v>
      </c>
      <c r="X4273" t="str">
        <f t="shared" si="133"/>
        <v>Nagpur</v>
      </c>
    </row>
    <row r="4274" spans="1:24" x14ac:dyDescent="0.4">
      <c r="A4274">
        <v>104273</v>
      </c>
      <c r="B4274" s="5">
        <v>45991.297222222223</v>
      </c>
      <c r="C4274" s="3" t="str">
        <f>TEXT(Sales_Data[[#This Row],[OrderDate]],"mmmm")</f>
        <v>November</v>
      </c>
      <c r="D4274" s="3" t="str">
        <f t="shared" si="132"/>
        <v>2025</v>
      </c>
      <c r="E4274" t="s">
        <v>19</v>
      </c>
      <c r="F4274" t="s">
        <v>14</v>
      </c>
      <c r="G4274" t="s">
        <v>15</v>
      </c>
      <c r="H4274" t="s">
        <v>32</v>
      </c>
      <c r="I4274" t="s">
        <v>100</v>
      </c>
      <c r="J4274">
        <v>9</v>
      </c>
      <c r="K4274">
        <v>3200</v>
      </c>
      <c r="L4274" s="7">
        <f>Sales_Data[[#This Row],[OrderQuantity]] *Sales_Data[[#This Row],[UnitPrice]]</f>
        <v>28800</v>
      </c>
      <c r="M4274" s="7">
        <f>Sales_Data[[#This Row],[UnitPrice]]-Sales_Data[[#This Row],[UnitCost]]</f>
        <v>1200</v>
      </c>
      <c r="N4274" s="7">
        <f>Sales_Data[[#This Row],[Gross Revenue]]-Sales_Data[[#This Row],[Discount Amount ]]</f>
        <v>27600</v>
      </c>
      <c r="O4274" s="7">
        <f>Sales_Data[[#This Row],[OrderQuantity]] *Sales_Data[[#This Row],[UnitCost]]</f>
        <v>18000</v>
      </c>
      <c r="P4274" s="7">
        <f>Sales_Data[[#This Row],[ItemCost]] +Sales_Data[[#This Row],[ShippingCost]]</f>
        <v>18627.009999999998</v>
      </c>
      <c r="Q4274" s="7">
        <f>Sales_Data[[#This Row],[Gross Revenue]]-Sales_Data[[#This Row],[TotalFinancialCost]]</f>
        <v>10172.990000000002</v>
      </c>
      <c r="R4274" s="7">
        <f>Sales_Data[[#This Row],[Actul Bill Amount]]-Sales_Data[[#This Row],[ShippingCost]]</f>
        <v>26972.99</v>
      </c>
      <c r="S4274">
        <v>533</v>
      </c>
      <c r="T4274">
        <v>627.01</v>
      </c>
      <c r="U4274" t="s">
        <v>17</v>
      </c>
      <c r="V4274">
        <v>2000</v>
      </c>
      <c r="W4274" t="s">
        <v>33</v>
      </c>
      <c r="X4274" t="str">
        <f t="shared" si="133"/>
        <v>Delhi</v>
      </c>
    </row>
    <row r="4275" spans="1:24" x14ac:dyDescent="0.4">
      <c r="A4275">
        <v>104274</v>
      </c>
      <c r="B4275" s="5">
        <v>45726.586111111108</v>
      </c>
      <c r="C4275" s="3" t="str">
        <f>TEXT(Sales_Data[[#This Row],[OrderDate]],"mmmm")</f>
        <v>March</v>
      </c>
      <c r="D4275" s="3" t="str">
        <f t="shared" si="132"/>
        <v>2025</v>
      </c>
      <c r="E4275" t="s">
        <v>42</v>
      </c>
      <c r="F4275" t="s">
        <v>43</v>
      </c>
      <c r="G4275" t="s">
        <v>15</v>
      </c>
      <c r="H4275" t="s">
        <v>16</v>
      </c>
      <c r="I4275" t="s">
        <v>100</v>
      </c>
      <c r="J4275">
        <v>61</v>
      </c>
      <c r="K4275">
        <v>1800</v>
      </c>
      <c r="L4275" s="7">
        <f>Sales_Data[[#This Row],[OrderQuantity]] *Sales_Data[[#This Row],[UnitPrice]]</f>
        <v>109800</v>
      </c>
      <c r="M4275" s="7">
        <f>Sales_Data[[#This Row],[UnitPrice]]-Sales_Data[[#This Row],[UnitCost]]</f>
        <v>900</v>
      </c>
      <c r="N4275" s="7">
        <f>Sales_Data[[#This Row],[Gross Revenue]]-Sales_Data[[#This Row],[Discount Amount ]]</f>
        <v>108900</v>
      </c>
      <c r="O4275" s="7">
        <f>Sales_Data[[#This Row],[OrderQuantity]] *Sales_Data[[#This Row],[UnitCost]]</f>
        <v>54900</v>
      </c>
      <c r="P4275" s="7">
        <f>Sales_Data[[#This Row],[ItemCost]] +Sales_Data[[#This Row],[ShippingCost]]</f>
        <v>55547.63</v>
      </c>
      <c r="Q4275" s="7">
        <f>Sales_Data[[#This Row],[Gross Revenue]]-Sales_Data[[#This Row],[TotalFinancialCost]]</f>
        <v>54252.37</v>
      </c>
      <c r="R4275" s="7">
        <f>Sales_Data[[#This Row],[Actul Bill Amount]]-Sales_Data[[#This Row],[ShippingCost]]</f>
        <v>108252.37</v>
      </c>
      <c r="S4275">
        <v>839</v>
      </c>
      <c r="T4275">
        <v>647.63</v>
      </c>
      <c r="U4275" t="s">
        <v>51</v>
      </c>
      <c r="V4275">
        <v>900</v>
      </c>
      <c r="W4275" t="s">
        <v>18</v>
      </c>
      <c r="X4275" t="str">
        <f t="shared" si="133"/>
        <v>Bengaluru</v>
      </c>
    </row>
    <row r="4276" spans="1:24" x14ac:dyDescent="0.4">
      <c r="A4276">
        <v>104275</v>
      </c>
      <c r="B4276" s="5">
        <v>45775.502083333333</v>
      </c>
      <c r="C4276" s="3" t="str">
        <f>TEXT(Sales_Data[[#This Row],[OrderDate]],"mmmm")</f>
        <v>April</v>
      </c>
      <c r="D4276" s="3" t="str">
        <f t="shared" si="132"/>
        <v>2025</v>
      </c>
      <c r="E4276" t="s">
        <v>34</v>
      </c>
      <c r="F4276" t="s">
        <v>35</v>
      </c>
      <c r="G4276" t="s">
        <v>15</v>
      </c>
      <c r="H4276" t="s">
        <v>20</v>
      </c>
      <c r="I4276" t="s">
        <v>100</v>
      </c>
      <c r="J4276">
        <v>46</v>
      </c>
      <c r="K4276">
        <v>12000</v>
      </c>
      <c r="L4276" s="7">
        <f>Sales_Data[[#This Row],[OrderQuantity]] *Sales_Data[[#This Row],[UnitPrice]]</f>
        <v>552000</v>
      </c>
      <c r="M4276" s="7">
        <f>Sales_Data[[#This Row],[UnitPrice]]-Sales_Data[[#This Row],[UnitCost]]</f>
        <v>4000</v>
      </c>
      <c r="N4276" s="7">
        <f>Sales_Data[[#This Row],[Gross Revenue]]-Sales_Data[[#This Row],[Discount Amount ]]</f>
        <v>548000</v>
      </c>
      <c r="O4276" s="7">
        <f>Sales_Data[[#This Row],[OrderQuantity]] *Sales_Data[[#This Row],[UnitCost]]</f>
        <v>368000</v>
      </c>
      <c r="P4276" s="7">
        <f>Sales_Data[[#This Row],[ItemCost]] +Sales_Data[[#This Row],[ShippingCost]]</f>
        <v>369099.56</v>
      </c>
      <c r="Q4276" s="7">
        <f>Sales_Data[[#This Row],[Gross Revenue]]-Sales_Data[[#This Row],[TotalFinancialCost]]</f>
        <v>182900.44</v>
      </c>
      <c r="R4276" s="7">
        <f>Sales_Data[[#This Row],[Actul Bill Amount]]-Sales_Data[[#This Row],[ShippingCost]]</f>
        <v>546900.43999999994</v>
      </c>
      <c r="S4276">
        <v>413</v>
      </c>
      <c r="T4276">
        <v>1099.56</v>
      </c>
      <c r="U4276" t="s">
        <v>36</v>
      </c>
      <c r="V4276">
        <v>8000</v>
      </c>
      <c r="W4276" t="s">
        <v>22</v>
      </c>
      <c r="X4276" t="str">
        <f t="shared" si="133"/>
        <v>Nagpur</v>
      </c>
    </row>
    <row r="4277" spans="1:24" x14ac:dyDescent="0.4">
      <c r="A4277">
        <v>104276</v>
      </c>
      <c r="B4277" s="5">
        <v>45716.280555555553</v>
      </c>
      <c r="C4277" s="3" t="str">
        <f>TEXT(Sales_Data[[#This Row],[OrderDate]],"mmmm")</f>
        <v>February</v>
      </c>
      <c r="D4277" s="3" t="str">
        <f t="shared" si="132"/>
        <v>2025</v>
      </c>
      <c r="E4277" t="s">
        <v>45</v>
      </c>
      <c r="F4277" t="s">
        <v>55</v>
      </c>
      <c r="G4277" t="s">
        <v>31</v>
      </c>
      <c r="H4277" t="s">
        <v>37</v>
      </c>
      <c r="I4277" t="s">
        <v>100</v>
      </c>
      <c r="J4277">
        <v>56</v>
      </c>
      <c r="K4277">
        <v>850</v>
      </c>
      <c r="L4277" s="7">
        <f>Sales_Data[[#This Row],[OrderQuantity]] *Sales_Data[[#This Row],[UnitPrice]]</f>
        <v>47600</v>
      </c>
      <c r="M4277" s="7">
        <f>Sales_Data[[#This Row],[UnitPrice]]-Sales_Data[[#This Row],[UnitCost]]</f>
        <v>300</v>
      </c>
      <c r="N4277" s="7">
        <f>Sales_Data[[#This Row],[Gross Revenue]]-Sales_Data[[#This Row],[Discount Amount ]]</f>
        <v>47300</v>
      </c>
      <c r="O4277" s="7">
        <f>Sales_Data[[#This Row],[OrderQuantity]] *Sales_Data[[#This Row],[UnitCost]]</f>
        <v>30800</v>
      </c>
      <c r="P4277" s="7">
        <f>Sales_Data[[#This Row],[ItemCost]] +Sales_Data[[#This Row],[ShippingCost]]</f>
        <v>31694.38</v>
      </c>
      <c r="Q4277" s="7">
        <f>Sales_Data[[#This Row],[Gross Revenue]]-Sales_Data[[#This Row],[TotalFinancialCost]]</f>
        <v>15905.619999999999</v>
      </c>
      <c r="R4277" s="7">
        <f>Sales_Data[[#This Row],[Actul Bill Amount]]-Sales_Data[[#This Row],[ShippingCost]]</f>
        <v>46405.62</v>
      </c>
      <c r="S4277">
        <v>881</v>
      </c>
      <c r="T4277">
        <v>894.38</v>
      </c>
      <c r="U4277" t="s">
        <v>56</v>
      </c>
      <c r="V4277">
        <v>550</v>
      </c>
      <c r="W4277" t="s">
        <v>38</v>
      </c>
      <c r="X4277" t="str">
        <f t="shared" si="133"/>
        <v>Kolkata</v>
      </c>
    </row>
    <row r="4278" spans="1:24" x14ac:dyDescent="0.4">
      <c r="A4278">
        <v>104277</v>
      </c>
      <c r="B4278" s="5">
        <v>45690.567361111112</v>
      </c>
      <c r="C4278" s="3" t="str">
        <f>TEXT(Sales_Data[[#This Row],[OrderDate]],"mmmm")</f>
        <v>February</v>
      </c>
      <c r="D4278" s="3" t="str">
        <f t="shared" si="132"/>
        <v>2025</v>
      </c>
      <c r="E4278" t="s">
        <v>48</v>
      </c>
      <c r="F4278" t="s">
        <v>35</v>
      </c>
      <c r="G4278" t="s">
        <v>29</v>
      </c>
      <c r="H4278" t="s">
        <v>37</v>
      </c>
      <c r="I4278" t="s">
        <v>100</v>
      </c>
      <c r="J4278">
        <v>46</v>
      </c>
      <c r="K4278">
        <v>8500</v>
      </c>
      <c r="L4278" s="7">
        <f>Sales_Data[[#This Row],[OrderQuantity]] *Sales_Data[[#This Row],[UnitPrice]]</f>
        <v>391000</v>
      </c>
      <c r="M4278" s="7">
        <f>Sales_Data[[#This Row],[UnitPrice]]-Sales_Data[[#This Row],[UnitCost]]</f>
        <v>3000</v>
      </c>
      <c r="N4278" s="7">
        <f>Sales_Data[[#This Row],[Gross Revenue]]-Sales_Data[[#This Row],[Discount Amount ]]</f>
        <v>388000</v>
      </c>
      <c r="O4278" s="7">
        <f>Sales_Data[[#This Row],[OrderQuantity]] *Sales_Data[[#This Row],[UnitCost]]</f>
        <v>253000</v>
      </c>
      <c r="P4278" s="7">
        <f>Sales_Data[[#This Row],[ItemCost]] +Sales_Data[[#This Row],[ShippingCost]]</f>
        <v>254968.04</v>
      </c>
      <c r="Q4278" s="7">
        <f>Sales_Data[[#This Row],[Gross Revenue]]-Sales_Data[[#This Row],[TotalFinancialCost]]</f>
        <v>136031.96</v>
      </c>
      <c r="R4278" s="7">
        <f>Sales_Data[[#This Row],[Actul Bill Amount]]-Sales_Data[[#This Row],[ShippingCost]]</f>
        <v>386031.96</v>
      </c>
      <c r="S4278">
        <v>358</v>
      </c>
      <c r="T4278">
        <v>1968.04</v>
      </c>
      <c r="U4278" t="s">
        <v>49</v>
      </c>
      <c r="V4278">
        <v>5500</v>
      </c>
      <c r="W4278" t="s">
        <v>38</v>
      </c>
      <c r="X4278" t="str">
        <f t="shared" si="133"/>
        <v>Kolkata</v>
      </c>
    </row>
    <row r="4279" spans="1:24" x14ac:dyDescent="0.4">
      <c r="A4279">
        <v>104278</v>
      </c>
      <c r="B4279" s="5">
        <v>45975.164583333331</v>
      </c>
      <c r="C4279" s="3" t="str">
        <f>TEXT(Sales_Data[[#This Row],[OrderDate]],"mmmm")</f>
        <v>November</v>
      </c>
      <c r="D4279" s="3" t="str">
        <f t="shared" si="132"/>
        <v>2025</v>
      </c>
      <c r="E4279" t="s">
        <v>19</v>
      </c>
      <c r="F4279" t="s">
        <v>46</v>
      </c>
      <c r="G4279" t="s">
        <v>31</v>
      </c>
      <c r="H4279" t="s">
        <v>20</v>
      </c>
      <c r="I4279" t="s">
        <v>100</v>
      </c>
      <c r="J4279">
        <v>72</v>
      </c>
      <c r="K4279">
        <v>4500</v>
      </c>
      <c r="L4279" s="7">
        <f>Sales_Data[[#This Row],[OrderQuantity]] *Sales_Data[[#This Row],[UnitPrice]]</f>
        <v>324000</v>
      </c>
      <c r="M4279" s="7">
        <f>Sales_Data[[#This Row],[UnitPrice]]-Sales_Data[[#This Row],[UnitCost]]</f>
        <v>1700</v>
      </c>
      <c r="N4279" s="7">
        <f>Sales_Data[[#This Row],[Gross Revenue]]-Sales_Data[[#This Row],[Discount Amount ]]</f>
        <v>322300</v>
      </c>
      <c r="O4279" s="7">
        <f>Sales_Data[[#This Row],[OrderQuantity]] *Sales_Data[[#This Row],[UnitCost]]</f>
        <v>201600</v>
      </c>
      <c r="P4279" s="7">
        <f>Sales_Data[[#This Row],[ItemCost]] +Sales_Data[[#This Row],[ShippingCost]]</f>
        <v>201875.29</v>
      </c>
      <c r="Q4279" s="7">
        <f>Sales_Data[[#This Row],[Gross Revenue]]-Sales_Data[[#This Row],[TotalFinancialCost]]</f>
        <v>122124.70999999999</v>
      </c>
      <c r="R4279" s="7">
        <f>Sales_Data[[#This Row],[Actul Bill Amount]]-Sales_Data[[#This Row],[ShippingCost]]</f>
        <v>322024.71000000002</v>
      </c>
      <c r="S4279">
        <v>477</v>
      </c>
      <c r="T4279">
        <v>275.29000000000002</v>
      </c>
      <c r="U4279" t="s">
        <v>47</v>
      </c>
      <c r="V4279">
        <v>2800</v>
      </c>
      <c r="W4279" t="s">
        <v>22</v>
      </c>
      <c r="X4279" t="str">
        <f t="shared" si="133"/>
        <v>Nagpur</v>
      </c>
    </row>
    <row r="4280" spans="1:24" x14ac:dyDescent="0.4">
      <c r="A4280">
        <v>104279</v>
      </c>
      <c r="B4280" s="5">
        <v>45707.708333333336</v>
      </c>
      <c r="C4280" s="3" t="str">
        <f>TEXT(Sales_Data[[#This Row],[OrderDate]],"mmmm")</f>
        <v>February</v>
      </c>
      <c r="D4280" s="3" t="str">
        <f t="shared" si="132"/>
        <v>2025</v>
      </c>
      <c r="E4280" t="s">
        <v>48</v>
      </c>
      <c r="F4280" t="s">
        <v>40</v>
      </c>
      <c r="G4280" t="s">
        <v>15</v>
      </c>
      <c r="H4280" t="s">
        <v>20</v>
      </c>
      <c r="I4280" t="s">
        <v>100</v>
      </c>
      <c r="J4280">
        <v>70</v>
      </c>
      <c r="K4280">
        <v>1500</v>
      </c>
      <c r="L4280" s="7">
        <f>Sales_Data[[#This Row],[OrderQuantity]] *Sales_Data[[#This Row],[UnitPrice]]</f>
        <v>105000</v>
      </c>
      <c r="M4280" s="7">
        <f>Sales_Data[[#This Row],[UnitPrice]]-Sales_Data[[#This Row],[UnitCost]]</f>
        <v>700</v>
      </c>
      <c r="N4280" s="7">
        <f>Sales_Data[[#This Row],[Gross Revenue]]-Sales_Data[[#This Row],[Discount Amount ]]</f>
        <v>104300</v>
      </c>
      <c r="O4280" s="7">
        <f>Sales_Data[[#This Row],[OrderQuantity]] *Sales_Data[[#This Row],[UnitCost]]</f>
        <v>56000</v>
      </c>
      <c r="P4280" s="7">
        <f>Sales_Data[[#This Row],[ItemCost]] +Sales_Data[[#This Row],[ShippingCost]]</f>
        <v>56351.85</v>
      </c>
      <c r="Q4280" s="7">
        <f>Sales_Data[[#This Row],[Gross Revenue]]-Sales_Data[[#This Row],[TotalFinancialCost]]</f>
        <v>48648.15</v>
      </c>
      <c r="R4280" s="7">
        <f>Sales_Data[[#This Row],[Actul Bill Amount]]-Sales_Data[[#This Row],[ShippingCost]]</f>
        <v>103948.15</v>
      </c>
      <c r="S4280">
        <v>1133</v>
      </c>
      <c r="T4280">
        <v>351.85</v>
      </c>
      <c r="U4280" t="s">
        <v>52</v>
      </c>
      <c r="V4280">
        <v>800</v>
      </c>
      <c r="W4280" t="s">
        <v>22</v>
      </c>
      <c r="X4280" t="str">
        <f t="shared" si="133"/>
        <v>Nagpur</v>
      </c>
    </row>
    <row r="4281" spans="1:24" x14ac:dyDescent="0.4">
      <c r="A4281">
        <v>104280</v>
      </c>
      <c r="B4281" s="5">
        <v>45676.719444444447</v>
      </c>
      <c r="C4281" s="3" t="str">
        <f>TEXT(Sales_Data[[#This Row],[OrderDate]],"mmmm")</f>
        <v>January</v>
      </c>
      <c r="D4281" s="3" t="str">
        <f t="shared" si="132"/>
        <v>2025</v>
      </c>
      <c r="E4281" t="s">
        <v>48</v>
      </c>
      <c r="F4281" t="s">
        <v>24</v>
      </c>
      <c r="G4281" t="s">
        <v>15</v>
      </c>
      <c r="H4281" t="s">
        <v>25</v>
      </c>
      <c r="I4281" t="s">
        <v>100</v>
      </c>
      <c r="J4281">
        <v>35</v>
      </c>
      <c r="K4281">
        <v>45000</v>
      </c>
      <c r="L4281" s="7">
        <f>Sales_Data[[#This Row],[OrderQuantity]] *Sales_Data[[#This Row],[UnitPrice]]</f>
        <v>1575000</v>
      </c>
      <c r="M4281" s="7">
        <f>Sales_Data[[#This Row],[UnitPrice]]-Sales_Data[[#This Row],[UnitCost]]</f>
        <v>13000</v>
      </c>
      <c r="N4281" s="7">
        <f>Sales_Data[[#This Row],[Gross Revenue]]-Sales_Data[[#This Row],[Discount Amount ]]</f>
        <v>1562000</v>
      </c>
      <c r="O4281" s="7">
        <f>Sales_Data[[#This Row],[OrderQuantity]] *Sales_Data[[#This Row],[UnitCost]]</f>
        <v>1120000</v>
      </c>
      <c r="P4281" s="7">
        <f>Sales_Data[[#This Row],[ItemCost]] +Sales_Data[[#This Row],[ShippingCost]]</f>
        <v>1120892.08</v>
      </c>
      <c r="Q4281" s="7">
        <f>Sales_Data[[#This Row],[Gross Revenue]]-Sales_Data[[#This Row],[TotalFinancialCost]]</f>
        <v>454107.91999999993</v>
      </c>
      <c r="R4281" s="7">
        <f>Sales_Data[[#This Row],[Actul Bill Amount]]-Sales_Data[[#This Row],[ShippingCost]]</f>
        <v>1561107.92</v>
      </c>
      <c r="S4281">
        <v>313</v>
      </c>
      <c r="T4281">
        <v>892.08</v>
      </c>
      <c r="U4281" t="s">
        <v>26</v>
      </c>
      <c r="V4281">
        <v>32000</v>
      </c>
      <c r="W4281" t="s">
        <v>27</v>
      </c>
      <c r="X4281" t="str">
        <f t="shared" si="133"/>
        <v>Mumbai</v>
      </c>
    </row>
    <row r="4282" spans="1:24" x14ac:dyDescent="0.4">
      <c r="A4282">
        <v>104281</v>
      </c>
      <c r="B4282" s="5">
        <v>45871.074999999997</v>
      </c>
      <c r="C4282" s="3" t="str">
        <f>TEXT(Sales_Data[[#This Row],[OrderDate]],"mmmm")</f>
        <v>August</v>
      </c>
      <c r="D4282" s="3" t="str">
        <f t="shared" si="132"/>
        <v>2025</v>
      </c>
      <c r="E4282" t="s">
        <v>19</v>
      </c>
      <c r="F4282" t="s">
        <v>24</v>
      </c>
      <c r="G4282" t="s">
        <v>15</v>
      </c>
      <c r="H4282" t="s">
        <v>37</v>
      </c>
      <c r="I4282" t="s">
        <v>100</v>
      </c>
      <c r="J4282">
        <v>94</v>
      </c>
      <c r="K4282">
        <v>3500</v>
      </c>
      <c r="L4282" s="7">
        <f>Sales_Data[[#This Row],[OrderQuantity]] *Sales_Data[[#This Row],[UnitPrice]]</f>
        <v>329000</v>
      </c>
      <c r="M4282" s="7">
        <f>Sales_Data[[#This Row],[UnitPrice]]-Sales_Data[[#This Row],[UnitCost]]</f>
        <v>1300</v>
      </c>
      <c r="N4282" s="7">
        <f>Sales_Data[[#This Row],[Gross Revenue]]-Sales_Data[[#This Row],[Discount Amount ]]</f>
        <v>327700</v>
      </c>
      <c r="O4282" s="7">
        <f>Sales_Data[[#This Row],[OrderQuantity]] *Sales_Data[[#This Row],[UnitCost]]</f>
        <v>206800</v>
      </c>
      <c r="P4282" s="7">
        <f>Sales_Data[[#This Row],[ItemCost]] +Sales_Data[[#This Row],[ShippingCost]]</f>
        <v>207541.3</v>
      </c>
      <c r="Q4282" s="7">
        <f>Sales_Data[[#This Row],[Gross Revenue]]-Sales_Data[[#This Row],[TotalFinancialCost]]</f>
        <v>121458.70000000001</v>
      </c>
      <c r="R4282" s="7">
        <f>Sales_Data[[#This Row],[Actul Bill Amount]]-Sales_Data[[#This Row],[ShippingCost]]</f>
        <v>326958.7</v>
      </c>
      <c r="S4282">
        <v>920</v>
      </c>
      <c r="T4282">
        <v>741.3</v>
      </c>
      <c r="U4282" t="s">
        <v>59</v>
      </c>
      <c r="V4282">
        <v>2200</v>
      </c>
      <c r="W4282" t="s">
        <v>38</v>
      </c>
      <c r="X4282" t="str">
        <f t="shared" si="133"/>
        <v>Kolkata</v>
      </c>
    </row>
    <row r="4283" spans="1:24" x14ac:dyDescent="0.4">
      <c r="A4283">
        <v>104282</v>
      </c>
      <c r="B4283" s="5">
        <v>45854.67083333333</v>
      </c>
      <c r="C4283" s="3" t="str">
        <f>TEXT(Sales_Data[[#This Row],[OrderDate]],"mmmm")</f>
        <v>July</v>
      </c>
      <c r="D4283" s="3" t="str">
        <f t="shared" si="132"/>
        <v>2025</v>
      </c>
      <c r="E4283" t="s">
        <v>45</v>
      </c>
      <c r="F4283" t="s">
        <v>46</v>
      </c>
      <c r="G4283" t="s">
        <v>29</v>
      </c>
      <c r="H4283" t="s">
        <v>37</v>
      </c>
      <c r="I4283" t="s">
        <v>100</v>
      </c>
      <c r="J4283">
        <v>91</v>
      </c>
      <c r="K4283">
        <v>15000</v>
      </c>
      <c r="L4283" s="7">
        <f>Sales_Data[[#This Row],[OrderQuantity]] *Sales_Data[[#This Row],[UnitPrice]]</f>
        <v>1365000</v>
      </c>
      <c r="M4283" s="7">
        <f>Sales_Data[[#This Row],[UnitPrice]]-Sales_Data[[#This Row],[UnitCost]]</f>
        <v>5500</v>
      </c>
      <c r="N4283" s="7">
        <f>Sales_Data[[#This Row],[Gross Revenue]]-Sales_Data[[#This Row],[Discount Amount ]]</f>
        <v>1359500</v>
      </c>
      <c r="O4283" s="7">
        <f>Sales_Data[[#This Row],[OrderQuantity]] *Sales_Data[[#This Row],[UnitCost]]</f>
        <v>864500</v>
      </c>
      <c r="P4283" s="7">
        <f>Sales_Data[[#This Row],[ItemCost]] +Sales_Data[[#This Row],[ShippingCost]]</f>
        <v>867244.02</v>
      </c>
      <c r="Q4283" s="7">
        <f>Sales_Data[[#This Row],[Gross Revenue]]-Sales_Data[[#This Row],[TotalFinancialCost]]</f>
        <v>497755.98</v>
      </c>
      <c r="R4283" s="7">
        <f>Sales_Data[[#This Row],[Actul Bill Amount]]-Sales_Data[[#This Row],[ShippingCost]]</f>
        <v>1356755.98</v>
      </c>
      <c r="S4283">
        <v>886</v>
      </c>
      <c r="T4283">
        <v>2744.02</v>
      </c>
      <c r="U4283" t="s">
        <v>53</v>
      </c>
      <c r="V4283">
        <v>9500</v>
      </c>
      <c r="W4283" t="s">
        <v>38</v>
      </c>
      <c r="X4283" t="str">
        <f t="shared" si="133"/>
        <v>Kolkata</v>
      </c>
    </row>
    <row r="4284" spans="1:24" x14ac:dyDescent="0.4">
      <c r="A4284">
        <v>104283</v>
      </c>
      <c r="B4284" s="5">
        <v>45704.65625</v>
      </c>
      <c r="C4284" s="3" t="str">
        <f>TEXT(Sales_Data[[#This Row],[OrderDate]],"mmmm")</f>
        <v>February</v>
      </c>
      <c r="D4284" s="3" t="str">
        <f t="shared" si="132"/>
        <v>2025</v>
      </c>
      <c r="E4284" t="s">
        <v>19</v>
      </c>
      <c r="F4284" t="s">
        <v>43</v>
      </c>
      <c r="G4284" t="s">
        <v>29</v>
      </c>
      <c r="H4284" t="s">
        <v>32</v>
      </c>
      <c r="I4284" t="s">
        <v>100</v>
      </c>
      <c r="J4284">
        <v>23</v>
      </c>
      <c r="K4284">
        <v>2800</v>
      </c>
      <c r="L4284" s="7">
        <f>Sales_Data[[#This Row],[OrderQuantity]] *Sales_Data[[#This Row],[UnitPrice]]</f>
        <v>64400</v>
      </c>
      <c r="M4284" s="7">
        <f>Sales_Data[[#This Row],[UnitPrice]]-Sales_Data[[#This Row],[UnitCost]]</f>
        <v>1300</v>
      </c>
      <c r="N4284" s="7">
        <f>Sales_Data[[#This Row],[Gross Revenue]]-Sales_Data[[#This Row],[Discount Amount ]]</f>
        <v>63100</v>
      </c>
      <c r="O4284" s="7">
        <f>Sales_Data[[#This Row],[OrderQuantity]] *Sales_Data[[#This Row],[UnitCost]]</f>
        <v>34500</v>
      </c>
      <c r="P4284" s="7">
        <f>Sales_Data[[#This Row],[ItemCost]] +Sales_Data[[#This Row],[ShippingCost]]</f>
        <v>35286.53</v>
      </c>
      <c r="Q4284" s="7">
        <f>Sales_Data[[#This Row],[Gross Revenue]]-Sales_Data[[#This Row],[TotalFinancialCost]]</f>
        <v>29113.47</v>
      </c>
      <c r="R4284" s="7">
        <f>Sales_Data[[#This Row],[Actul Bill Amount]]-Sales_Data[[#This Row],[ShippingCost]]</f>
        <v>62313.47</v>
      </c>
      <c r="S4284">
        <v>709</v>
      </c>
      <c r="T4284">
        <v>786.53</v>
      </c>
      <c r="U4284" t="s">
        <v>61</v>
      </c>
      <c r="V4284">
        <v>1500</v>
      </c>
      <c r="W4284" t="s">
        <v>33</v>
      </c>
      <c r="X4284" t="str">
        <f t="shared" si="133"/>
        <v>Delhi</v>
      </c>
    </row>
    <row r="4285" spans="1:24" x14ac:dyDescent="0.4">
      <c r="A4285">
        <v>104284</v>
      </c>
      <c r="B4285" s="5">
        <v>45824.226388888892</v>
      </c>
      <c r="C4285" s="3" t="str">
        <f>TEXT(Sales_Data[[#This Row],[OrderDate]],"mmmm")</f>
        <v>June</v>
      </c>
      <c r="D4285" s="3" t="str">
        <f t="shared" si="132"/>
        <v>2025</v>
      </c>
      <c r="E4285" t="s">
        <v>50</v>
      </c>
      <c r="F4285" t="s">
        <v>14</v>
      </c>
      <c r="G4285" t="s">
        <v>31</v>
      </c>
      <c r="H4285" t="s">
        <v>20</v>
      </c>
      <c r="I4285" t="s">
        <v>100</v>
      </c>
      <c r="J4285">
        <v>1</v>
      </c>
      <c r="K4285">
        <v>3200</v>
      </c>
      <c r="L4285" s="7">
        <f>Sales_Data[[#This Row],[OrderQuantity]] *Sales_Data[[#This Row],[UnitPrice]]</f>
        <v>3200</v>
      </c>
      <c r="M4285" s="7">
        <f>Sales_Data[[#This Row],[UnitPrice]]-Sales_Data[[#This Row],[UnitCost]]</f>
        <v>1200</v>
      </c>
      <c r="N4285" s="7">
        <f>Sales_Data[[#This Row],[Gross Revenue]]-Sales_Data[[#This Row],[Discount Amount ]]</f>
        <v>2000</v>
      </c>
      <c r="O4285" s="7">
        <f>Sales_Data[[#This Row],[OrderQuantity]] *Sales_Data[[#This Row],[UnitCost]]</f>
        <v>2000</v>
      </c>
      <c r="P4285" s="7">
        <f>Sales_Data[[#This Row],[ItemCost]] +Sales_Data[[#This Row],[ShippingCost]]</f>
        <v>4748.83</v>
      </c>
      <c r="Q4285" s="7">
        <f>Sales_Data[[#This Row],[Gross Revenue]]-Sales_Data[[#This Row],[TotalFinancialCost]]</f>
        <v>-1548.83</v>
      </c>
      <c r="R4285" s="7">
        <f>Sales_Data[[#This Row],[Actul Bill Amount]]-Sales_Data[[#This Row],[ShippingCost]]</f>
        <v>-748.82999999999993</v>
      </c>
      <c r="S4285">
        <v>1173</v>
      </c>
      <c r="T4285">
        <v>2748.83</v>
      </c>
      <c r="U4285" t="s">
        <v>17</v>
      </c>
      <c r="V4285">
        <v>2000</v>
      </c>
      <c r="W4285" t="s">
        <v>22</v>
      </c>
      <c r="X4285" t="str">
        <f t="shared" si="133"/>
        <v>Nagpur</v>
      </c>
    </row>
    <row r="4286" spans="1:24" x14ac:dyDescent="0.4">
      <c r="A4286">
        <v>104285</v>
      </c>
      <c r="B4286" s="5">
        <v>45946.798611111109</v>
      </c>
      <c r="C4286" s="3" t="str">
        <f>TEXT(Sales_Data[[#This Row],[OrderDate]],"mmmm")</f>
        <v>October</v>
      </c>
      <c r="D4286" s="3" t="str">
        <f t="shared" si="132"/>
        <v>2025</v>
      </c>
      <c r="E4286" t="s">
        <v>50</v>
      </c>
      <c r="F4286" t="s">
        <v>43</v>
      </c>
      <c r="G4286" t="s">
        <v>29</v>
      </c>
      <c r="H4286" t="s">
        <v>20</v>
      </c>
      <c r="I4286" t="s">
        <v>100</v>
      </c>
      <c r="J4286">
        <v>94</v>
      </c>
      <c r="K4286">
        <v>2800</v>
      </c>
      <c r="L4286" s="7">
        <f>Sales_Data[[#This Row],[OrderQuantity]] *Sales_Data[[#This Row],[UnitPrice]]</f>
        <v>263200</v>
      </c>
      <c r="M4286" s="7">
        <f>Sales_Data[[#This Row],[UnitPrice]]-Sales_Data[[#This Row],[UnitCost]]</f>
        <v>1300</v>
      </c>
      <c r="N4286" s="7">
        <f>Sales_Data[[#This Row],[Gross Revenue]]-Sales_Data[[#This Row],[Discount Amount ]]</f>
        <v>261900</v>
      </c>
      <c r="O4286" s="7">
        <f>Sales_Data[[#This Row],[OrderQuantity]] *Sales_Data[[#This Row],[UnitCost]]</f>
        <v>141000</v>
      </c>
      <c r="P4286" s="7">
        <f>Sales_Data[[#This Row],[ItemCost]] +Sales_Data[[#This Row],[ShippingCost]]</f>
        <v>141558.93</v>
      </c>
      <c r="Q4286" s="7">
        <f>Sales_Data[[#This Row],[Gross Revenue]]-Sales_Data[[#This Row],[TotalFinancialCost]]</f>
        <v>121641.07</v>
      </c>
      <c r="R4286" s="7">
        <f>Sales_Data[[#This Row],[Actul Bill Amount]]-Sales_Data[[#This Row],[ShippingCost]]</f>
        <v>261341.07</v>
      </c>
      <c r="S4286">
        <v>781</v>
      </c>
      <c r="T4286">
        <v>558.92999999999995</v>
      </c>
      <c r="U4286" t="s">
        <v>61</v>
      </c>
      <c r="V4286">
        <v>1500</v>
      </c>
      <c r="W4286" t="s">
        <v>22</v>
      </c>
      <c r="X4286" t="str">
        <f t="shared" si="133"/>
        <v>Nagpur</v>
      </c>
    </row>
    <row r="4287" spans="1:24" x14ac:dyDescent="0.4">
      <c r="A4287">
        <v>104286</v>
      </c>
      <c r="B4287" s="5">
        <v>45798.549305555556</v>
      </c>
      <c r="C4287" s="3" t="str">
        <f>TEXT(Sales_Data[[#This Row],[OrderDate]],"mmmm")</f>
        <v>May</v>
      </c>
      <c r="D4287" s="3" t="str">
        <f t="shared" si="132"/>
        <v>2025</v>
      </c>
      <c r="E4287" t="s">
        <v>48</v>
      </c>
      <c r="F4287" t="s">
        <v>35</v>
      </c>
      <c r="G4287" t="s">
        <v>31</v>
      </c>
      <c r="H4287" t="s">
        <v>37</v>
      </c>
      <c r="I4287" t="s">
        <v>100</v>
      </c>
      <c r="J4287">
        <v>54</v>
      </c>
      <c r="K4287">
        <v>12000</v>
      </c>
      <c r="L4287" s="7">
        <f>Sales_Data[[#This Row],[OrderQuantity]] *Sales_Data[[#This Row],[UnitPrice]]</f>
        <v>648000</v>
      </c>
      <c r="M4287" s="7">
        <f>Sales_Data[[#This Row],[UnitPrice]]-Sales_Data[[#This Row],[UnitCost]]</f>
        <v>4000</v>
      </c>
      <c r="N4287" s="7">
        <f>Sales_Data[[#This Row],[Gross Revenue]]-Sales_Data[[#This Row],[Discount Amount ]]</f>
        <v>644000</v>
      </c>
      <c r="O4287" s="7">
        <f>Sales_Data[[#This Row],[OrderQuantity]] *Sales_Data[[#This Row],[UnitCost]]</f>
        <v>432000</v>
      </c>
      <c r="P4287" s="7">
        <f>Sales_Data[[#This Row],[ItemCost]] +Sales_Data[[#This Row],[ShippingCost]]</f>
        <v>432732.27</v>
      </c>
      <c r="Q4287" s="7">
        <f>Sales_Data[[#This Row],[Gross Revenue]]-Sales_Data[[#This Row],[TotalFinancialCost]]</f>
        <v>215267.72999999998</v>
      </c>
      <c r="R4287" s="7">
        <f>Sales_Data[[#This Row],[Actul Bill Amount]]-Sales_Data[[#This Row],[ShippingCost]]</f>
        <v>643267.73</v>
      </c>
      <c r="S4287">
        <v>392</v>
      </c>
      <c r="T4287">
        <v>732.27</v>
      </c>
      <c r="U4287" t="s">
        <v>36</v>
      </c>
      <c r="V4287">
        <v>8000</v>
      </c>
      <c r="W4287" t="s">
        <v>38</v>
      </c>
      <c r="X4287" t="str">
        <f t="shared" si="133"/>
        <v>Kolkata</v>
      </c>
    </row>
    <row r="4288" spans="1:24" x14ac:dyDescent="0.4">
      <c r="A4288">
        <v>104287</v>
      </c>
      <c r="B4288" s="5">
        <v>45741.765277777777</v>
      </c>
      <c r="C4288" s="3" t="str">
        <f>TEXT(Sales_Data[[#This Row],[OrderDate]],"mmmm")</f>
        <v>March</v>
      </c>
      <c r="D4288" s="3" t="str">
        <f t="shared" si="132"/>
        <v>2025</v>
      </c>
      <c r="E4288" t="s">
        <v>50</v>
      </c>
      <c r="F4288" t="s">
        <v>14</v>
      </c>
      <c r="G4288" t="s">
        <v>29</v>
      </c>
      <c r="H4288" t="s">
        <v>25</v>
      </c>
      <c r="I4288" t="s">
        <v>100</v>
      </c>
      <c r="J4288">
        <v>7</v>
      </c>
      <c r="K4288">
        <v>3200</v>
      </c>
      <c r="L4288" s="7">
        <f>Sales_Data[[#This Row],[OrderQuantity]] *Sales_Data[[#This Row],[UnitPrice]]</f>
        <v>22400</v>
      </c>
      <c r="M4288" s="7">
        <f>Sales_Data[[#This Row],[UnitPrice]]-Sales_Data[[#This Row],[UnitCost]]</f>
        <v>1200</v>
      </c>
      <c r="N4288" s="7">
        <f>Sales_Data[[#This Row],[Gross Revenue]]-Sales_Data[[#This Row],[Discount Amount ]]</f>
        <v>21200</v>
      </c>
      <c r="O4288" s="7">
        <f>Sales_Data[[#This Row],[OrderQuantity]] *Sales_Data[[#This Row],[UnitCost]]</f>
        <v>14000</v>
      </c>
      <c r="P4288" s="7">
        <f>Sales_Data[[#This Row],[ItemCost]] +Sales_Data[[#This Row],[ShippingCost]]</f>
        <v>14716.16</v>
      </c>
      <c r="Q4288" s="7">
        <f>Sales_Data[[#This Row],[Gross Revenue]]-Sales_Data[[#This Row],[TotalFinancialCost]]</f>
        <v>7683.84</v>
      </c>
      <c r="R4288" s="7">
        <f>Sales_Data[[#This Row],[Actul Bill Amount]]-Sales_Data[[#This Row],[ShippingCost]]</f>
        <v>20483.84</v>
      </c>
      <c r="S4288">
        <v>783</v>
      </c>
      <c r="T4288">
        <v>716.16</v>
      </c>
      <c r="U4288" t="s">
        <v>17</v>
      </c>
      <c r="V4288">
        <v>2000</v>
      </c>
      <c r="W4288" t="s">
        <v>27</v>
      </c>
      <c r="X4288" t="str">
        <f t="shared" si="133"/>
        <v>Mumbai</v>
      </c>
    </row>
    <row r="4289" spans="1:24" x14ac:dyDescent="0.4">
      <c r="A4289">
        <v>104288</v>
      </c>
      <c r="B4289" s="5">
        <v>45839.004166666666</v>
      </c>
      <c r="C4289" s="3" t="str">
        <f>TEXT(Sales_Data[[#This Row],[OrderDate]],"mmmm")</f>
        <v>July</v>
      </c>
      <c r="D4289" s="3" t="str">
        <f t="shared" si="132"/>
        <v>2025</v>
      </c>
      <c r="E4289" t="s">
        <v>50</v>
      </c>
      <c r="F4289" t="s">
        <v>24</v>
      </c>
      <c r="G4289" t="s">
        <v>29</v>
      </c>
      <c r="H4289" t="s">
        <v>20</v>
      </c>
      <c r="I4289" t="s">
        <v>100</v>
      </c>
      <c r="J4289">
        <v>81</v>
      </c>
      <c r="K4289">
        <v>45000</v>
      </c>
      <c r="L4289" s="7">
        <f>Sales_Data[[#This Row],[OrderQuantity]] *Sales_Data[[#This Row],[UnitPrice]]</f>
        <v>3645000</v>
      </c>
      <c r="M4289" s="7">
        <f>Sales_Data[[#This Row],[UnitPrice]]-Sales_Data[[#This Row],[UnitCost]]</f>
        <v>13000</v>
      </c>
      <c r="N4289" s="7">
        <f>Sales_Data[[#This Row],[Gross Revenue]]-Sales_Data[[#This Row],[Discount Amount ]]</f>
        <v>3632000</v>
      </c>
      <c r="O4289" s="7">
        <f>Sales_Data[[#This Row],[OrderQuantity]] *Sales_Data[[#This Row],[UnitCost]]</f>
        <v>2592000</v>
      </c>
      <c r="P4289" s="7">
        <f>Sales_Data[[#This Row],[ItemCost]] +Sales_Data[[#This Row],[ShippingCost]]</f>
        <v>2592553.0699999998</v>
      </c>
      <c r="Q4289" s="7">
        <f>Sales_Data[[#This Row],[Gross Revenue]]-Sales_Data[[#This Row],[TotalFinancialCost]]</f>
        <v>1052446.9300000002</v>
      </c>
      <c r="R4289" s="7">
        <f>Sales_Data[[#This Row],[Actul Bill Amount]]-Sales_Data[[#This Row],[ShippingCost]]</f>
        <v>3631446.93</v>
      </c>
      <c r="S4289">
        <v>316</v>
      </c>
      <c r="T4289">
        <v>553.07000000000005</v>
      </c>
      <c r="U4289" t="s">
        <v>26</v>
      </c>
      <c r="V4289">
        <v>32000</v>
      </c>
      <c r="W4289" t="s">
        <v>22</v>
      </c>
      <c r="X4289" t="str">
        <f t="shared" si="133"/>
        <v>Nagpur</v>
      </c>
    </row>
    <row r="4290" spans="1:24" x14ac:dyDescent="0.4">
      <c r="A4290">
        <v>104289</v>
      </c>
      <c r="B4290" s="5">
        <v>45736.470833333333</v>
      </c>
      <c r="C4290" s="3" t="str">
        <f>TEXT(Sales_Data[[#This Row],[OrderDate]],"mmmm")</f>
        <v>March</v>
      </c>
      <c r="D4290" s="3" t="str">
        <f t="shared" ref="D4290:D4353" si="134">TEXT(B4290, "yyyy")</f>
        <v>2025</v>
      </c>
      <c r="E4290" t="s">
        <v>50</v>
      </c>
      <c r="F4290" t="s">
        <v>28</v>
      </c>
      <c r="G4290" t="s">
        <v>15</v>
      </c>
      <c r="H4290" t="s">
        <v>25</v>
      </c>
      <c r="I4290" t="s">
        <v>100</v>
      </c>
      <c r="J4290">
        <v>79</v>
      </c>
      <c r="K4290">
        <v>450</v>
      </c>
      <c r="L4290" s="7">
        <f>Sales_Data[[#This Row],[OrderQuantity]] *Sales_Data[[#This Row],[UnitPrice]]</f>
        <v>35550</v>
      </c>
      <c r="M4290" s="7">
        <f>Sales_Data[[#This Row],[UnitPrice]]-Sales_Data[[#This Row],[UnitCost]]</f>
        <v>250</v>
      </c>
      <c r="N4290" s="7">
        <f>Sales_Data[[#This Row],[Gross Revenue]]-Sales_Data[[#This Row],[Discount Amount ]]</f>
        <v>35300</v>
      </c>
      <c r="O4290" s="7">
        <f>Sales_Data[[#This Row],[OrderQuantity]] *Sales_Data[[#This Row],[UnitCost]]</f>
        <v>15800</v>
      </c>
      <c r="P4290" s="7">
        <f>Sales_Data[[#This Row],[ItemCost]] +Sales_Data[[#This Row],[ShippingCost]]</f>
        <v>16235.88</v>
      </c>
      <c r="Q4290" s="7">
        <f>Sales_Data[[#This Row],[Gross Revenue]]-Sales_Data[[#This Row],[TotalFinancialCost]]</f>
        <v>19314.120000000003</v>
      </c>
      <c r="R4290" s="7">
        <f>Sales_Data[[#This Row],[Actul Bill Amount]]-Sales_Data[[#This Row],[ShippingCost]]</f>
        <v>34864.120000000003</v>
      </c>
      <c r="S4290">
        <v>1072</v>
      </c>
      <c r="T4290">
        <v>435.88</v>
      </c>
      <c r="U4290" t="s">
        <v>30</v>
      </c>
      <c r="V4290">
        <v>200</v>
      </c>
      <c r="W4290" t="s">
        <v>27</v>
      </c>
      <c r="X4290" t="str">
        <f t="shared" ref="X4290:X4353" si="135">_xlfn.TEXTBEFORE(W4290, " ")</f>
        <v>Mumbai</v>
      </c>
    </row>
    <row r="4291" spans="1:24" x14ac:dyDescent="0.4">
      <c r="A4291">
        <v>104290</v>
      </c>
      <c r="B4291" s="5">
        <v>45872.951388888891</v>
      </c>
      <c r="C4291" s="3" t="str">
        <f>TEXT(Sales_Data[[#This Row],[OrderDate]],"mmmm")</f>
        <v>August</v>
      </c>
      <c r="D4291" s="3" t="str">
        <f t="shared" si="134"/>
        <v>2025</v>
      </c>
      <c r="E4291" t="s">
        <v>13</v>
      </c>
      <c r="F4291" t="s">
        <v>14</v>
      </c>
      <c r="G4291" t="s">
        <v>15</v>
      </c>
      <c r="H4291" t="s">
        <v>37</v>
      </c>
      <c r="I4291" t="s">
        <v>100</v>
      </c>
      <c r="J4291">
        <v>21</v>
      </c>
      <c r="K4291">
        <v>6500</v>
      </c>
      <c r="L4291" s="7">
        <f>Sales_Data[[#This Row],[OrderQuantity]] *Sales_Data[[#This Row],[UnitPrice]]</f>
        <v>136500</v>
      </c>
      <c r="M4291" s="7">
        <f>Sales_Data[[#This Row],[UnitPrice]]-Sales_Data[[#This Row],[UnitCost]]</f>
        <v>2300</v>
      </c>
      <c r="N4291" s="7">
        <f>Sales_Data[[#This Row],[Gross Revenue]]-Sales_Data[[#This Row],[Discount Amount ]]</f>
        <v>134200</v>
      </c>
      <c r="O4291" s="7">
        <f>Sales_Data[[#This Row],[OrderQuantity]] *Sales_Data[[#This Row],[UnitCost]]</f>
        <v>88200</v>
      </c>
      <c r="P4291" s="7">
        <f>Sales_Data[[#This Row],[ItemCost]] +Sales_Data[[#This Row],[ShippingCost]]</f>
        <v>88817.65</v>
      </c>
      <c r="Q4291" s="7">
        <f>Sales_Data[[#This Row],[Gross Revenue]]-Sales_Data[[#This Row],[TotalFinancialCost]]</f>
        <v>47682.350000000006</v>
      </c>
      <c r="R4291" s="7">
        <f>Sales_Data[[#This Row],[Actul Bill Amount]]-Sales_Data[[#This Row],[ShippingCost]]</f>
        <v>133582.35</v>
      </c>
      <c r="S4291">
        <v>1096</v>
      </c>
      <c r="T4291">
        <v>617.65</v>
      </c>
      <c r="U4291" t="s">
        <v>21</v>
      </c>
      <c r="V4291">
        <v>4200</v>
      </c>
      <c r="W4291" t="s">
        <v>38</v>
      </c>
      <c r="X4291" t="str">
        <f t="shared" si="135"/>
        <v>Kolkata</v>
      </c>
    </row>
    <row r="4292" spans="1:24" x14ac:dyDescent="0.4">
      <c r="A4292">
        <v>104291</v>
      </c>
      <c r="B4292" s="5">
        <v>45671.645138888889</v>
      </c>
      <c r="C4292" s="3" t="str">
        <f>TEXT(Sales_Data[[#This Row],[OrderDate]],"mmmm")</f>
        <v>January</v>
      </c>
      <c r="D4292" s="3" t="str">
        <f t="shared" si="134"/>
        <v>2025</v>
      </c>
      <c r="E4292" t="s">
        <v>34</v>
      </c>
      <c r="F4292" t="s">
        <v>55</v>
      </c>
      <c r="G4292" t="s">
        <v>31</v>
      </c>
      <c r="H4292" t="s">
        <v>20</v>
      </c>
      <c r="I4292" t="s">
        <v>100</v>
      </c>
      <c r="J4292">
        <v>29</v>
      </c>
      <c r="K4292">
        <v>1200</v>
      </c>
      <c r="L4292" s="7">
        <f>Sales_Data[[#This Row],[OrderQuantity]] *Sales_Data[[#This Row],[UnitPrice]]</f>
        <v>34800</v>
      </c>
      <c r="M4292" s="7">
        <f>Sales_Data[[#This Row],[UnitPrice]]-Sales_Data[[#This Row],[UnitCost]]</f>
        <v>400</v>
      </c>
      <c r="N4292" s="7">
        <f>Sales_Data[[#This Row],[Gross Revenue]]-Sales_Data[[#This Row],[Discount Amount ]]</f>
        <v>34400</v>
      </c>
      <c r="O4292" s="7">
        <f>Sales_Data[[#This Row],[OrderQuantity]] *Sales_Data[[#This Row],[UnitCost]]</f>
        <v>23200</v>
      </c>
      <c r="P4292" s="7">
        <f>Sales_Data[[#This Row],[ItemCost]] +Sales_Data[[#This Row],[ShippingCost]]</f>
        <v>24209.58</v>
      </c>
      <c r="Q4292" s="7">
        <f>Sales_Data[[#This Row],[Gross Revenue]]-Sales_Data[[#This Row],[TotalFinancialCost]]</f>
        <v>10590.419999999998</v>
      </c>
      <c r="R4292" s="7">
        <f>Sales_Data[[#This Row],[Actul Bill Amount]]-Sales_Data[[#This Row],[ShippingCost]]</f>
        <v>33390.42</v>
      </c>
      <c r="S4292">
        <v>755</v>
      </c>
      <c r="T4292">
        <v>1009.58</v>
      </c>
      <c r="U4292" t="s">
        <v>58</v>
      </c>
      <c r="V4292">
        <v>800</v>
      </c>
      <c r="W4292" t="s">
        <v>22</v>
      </c>
      <c r="X4292" t="str">
        <f t="shared" si="135"/>
        <v>Nagpur</v>
      </c>
    </row>
    <row r="4293" spans="1:24" x14ac:dyDescent="0.4">
      <c r="A4293">
        <v>104292</v>
      </c>
      <c r="B4293" s="5">
        <v>45872.350694444445</v>
      </c>
      <c r="C4293" s="3" t="str">
        <f>TEXT(Sales_Data[[#This Row],[OrderDate]],"mmmm")</f>
        <v>August</v>
      </c>
      <c r="D4293" s="3" t="str">
        <f t="shared" si="134"/>
        <v>2025</v>
      </c>
      <c r="E4293" t="s">
        <v>45</v>
      </c>
      <c r="F4293" t="s">
        <v>55</v>
      </c>
      <c r="G4293" t="s">
        <v>15</v>
      </c>
      <c r="H4293" t="s">
        <v>37</v>
      </c>
      <c r="I4293" t="s">
        <v>100</v>
      </c>
      <c r="J4293">
        <v>11</v>
      </c>
      <c r="K4293">
        <v>600</v>
      </c>
      <c r="L4293" s="7">
        <f>Sales_Data[[#This Row],[OrderQuantity]] *Sales_Data[[#This Row],[UnitPrice]]</f>
        <v>6600</v>
      </c>
      <c r="M4293" s="7">
        <f>Sales_Data[[#This Row],[UnitPrice]]-Sales_Data[[#This Row],[UnitCost]]</f>
        <v>250</v>
      </c>
      <c r="N4293" s="7">
        <f>Sales_Data[[#This Row],[Gross Revenue]]-Sales_Data[[#This Row],[Discount Amount ]]</f>
        <v>6350</v>
      </c>
      <c r="O4293" s="7">
        <f>Sales_Data[[#This Row],[OrderQuantity]] *Sales_Data[[#This Row],[UnitCost]]</f>
        <v>3850</v>
      </c>
      <c r="P4293" s="7">
        <f>Sales_Data[[#This Row],[ItemCost]] +Sales_Data[[#This Row],[ShippingCost]]</f>
        <v>4885.3999999999996</v>
      </c>
      <c r="Q4293" s="7">
        <f>Sales_Data[[#This Row],[Gross Revenue]]-Sales_Data[[#This Row],[TotalFinancialCost]]</f>
        <v>1714.6000000000004</v>
      </c>
      <c r="R4293" s="7">
        <f>Sales_Data[[#This Row],[Actul Bill Amount]]-Sales_Data[[#This Row],[ShippingCost]]</f>
        <v>5314.6</v>
      </c>
      <c r="S4293">
        <v>950</v>
      </c>
      <c r="T4293">
        <v>1035.4000000000001</v>
      </c>
      <c r="U4293" t="s">
        <v>57</v>
      </c>
      <c r="V4293">
        <v>350</v>
      </c>
      <c r="W4293" t="s">
        <v>38</v>
      </c>
      <c r="X4293" t="str">
        <f t="shared" si="135"/>
        <v>Kolkata</v>
      </c>
    </row>
    <row r="4294" spans="1:24" x14ac:dyDescent="0.4">
      <c r="A4294">
        <v>104293</v>
      </c>
      <c r="B4294" s="5">
        <v>45785.822222222225</v>
      </c>
      <c r="C4294" s="3" t="str">
        <f>TEXT(Sales_Data[[#This Row],[OrderDate]],"mmmm")</f>
        <v>May</v>
      </c>
      <c r="D4294" s="3" t="str">
        <f t="shared" si="134"/>
        <v>2025</v>
      </c>
      <c r="E4294" t="s">
        <v>48</v>
      </c>
      <c r="F4294" t="s">
        <v>40</v>
      </c>
      <c r="G4294" t="s">
        <v>29</v>
      </c>
      <c r="H4294" t="s">
        <v>16</v>
      </c>
      <c r="I4294" t="s">
        <v>100</v>
      </c>
      <c r="J4294">
        <v>6</v>
      </c>
      <c r="K4294">
        <v>1500</v>
      </c>
      <c r="L4294" s="7">
        <f>Sales_Data[[#This Row],[OrderQuantity]] *Sales_Data[[#This Row],[UnitPrice]]</f>
        <v>9000</v>
      </c>
      <c r="M4294" s="7">
        <f>Sales_Data[[#This Row],[UnitPrice]]-Sales_Data[[#This Row],[UnitCost]]</f>
        <v>700</v>
      </c>
      <c r="N4294" s="7">
        <f>Sales_Data[[#This Row],[Gross Revenue]]-Sales_Data[[#This Row],[Discount Amount ]]</f>
        <v>8300</v>
      </c>
      <c r="O4294" s="7">
        <f>Sales_Data[[#This Row],[OrderQuantity]] *Sales_Data[[#This Row],[UnitCost]]</f>
        <v>4800</v>
      </c>
      <c r="P4294" s="7">
        <f>Sales_Data[[#This Row],[ItemCost]] +Sales_Data[[#This Row],[ShippingCost]]</f>
        <v>7005.9</v>
      </c>
      <c r="Q4294" s="7">
        <f>Sales_Data[[#This Row],[Gross Revenue]]-Sales_Data[[#This Row],[TotalFinancialCost]]</f>
        <v>1994.1000000000004</v>
      </c>
      <c r="R4294" s="7">
        <f>Sales_Data[[#This Row],[Actul Bill Amount]]-Sales_Data[[#This Row],[ShippingCost]]</f>
        <v>6094.1</v>
      </c>
      <c r="S4294">
        <v>636</v>
      </c>
      <c r="T4294">
        <v>2205.9</v>
      </c>
      <c r="U4294" t="s">
        <v>52</v>
      </c>
      <c r="V4294">
        <v>800</v>
      </c>
      <c r="W4294" t="s">
        <v>18</v>
      </c>
      <c r="X4294" t="str">
        <f t="shared" si="135"/>
        <v>Bengaluru</v>
      </c>
    </row>
    <row r="4295" spans="1:24" x14ac:dyDescent="0.4">
      <c r="A4295">
        <v>104294</v>
      </c>
      <c r="B4295" s="5">
        <v>45967.661111111112</v>
      </c>
      <c r="C4295" s="3" t="str">
        <f>TEXT(Sales_Data[[#This Row],[OrderDate]],"mmmm")</f>
        <v>November</v>
      </c>
      <c r="D4295" s="3" t="str">
        <f t="shared" si="134"/>
        <v>2025</v>
      </c>
      <c r="E4295" t="s">
        <v>34</v>
      </c>
      <c r="F4295" t="s">
        <v>28</v>
      </c>
      <c r="G4295" t="s">
        <v>29</v>
      </c>
      <c r="H4295" t="s">
        <v>32</v>
      </c>
      <c r="I4295" t="s">
        <v>100</v>
      </c>
      <c r="J4295">
        <v>89</v>
      </c>
      <c r="K4295">
        <v>2500</v>
      </c>
      <c r="L4295" s="7">
        <f>Sales_Data[[#This Row],[OrderQuantity]] *Sales_Data[[#This Row],[UnitPrice]]</f>
        <v>222500</v>
      </c>
      <c r="M4295" s="7">
        <f>Sales_Data[[#This Row],[UnitPrice]]-Sales_Data[[#This Row],[UnitCost]]</f>
        <v>1000</v>
      </c>
      <c r="N4295" s="7">
        <f>Sales_Data[[#This Row],[Gross Revenue]]-Sales_Data[[#This Row],[Discount Amount ]]</f>
        <v>221500</v>
      </c>
      <c r="O4295" s="7">
        <f>Sales_Data[[#This Row],[OrderQuantity]] *Sales_Data[[#This Row],[UnitCost]]</f>
        <v>133500</v>
      </c>
      <c r="P4295" s="7">
        <f>Sales_Data[[#This Row],[ItemCost]] +Sales_Data[[#This Row],[ShippingCost]]</f>
        <v>134222.69</v>
      </c>
      <c r="Q4295" s="7">
        <f>Sales_Data[[#This Row],[Gross Revenue]]-Sales_Data[[#This Row],[TotalFinancialCost]]</f>
        <v>88277.31</v>
      </c>
      <c r="R4295" s="7">
        <f>Sales_Data[[#This Row],[Actul Bill Amount]]-Sales_Data[[#This Row],[ShippingCost]]</f>
        <v>220777.31</v>
      </c>
      <c r="S4295">
        <v>589</v>
      </c>
      <c r="T4295">
        <v>722.69</v>
      </c>
      <c r="U4295" t="s">
        <v>54</v>
      </c>
      <c r="V4295">
        <v>1500</v>
      </c>
      <c r="W4295" t="s">
        <v>33</v>
      </c>
      <c r="X4295" t="str">
        <f t="shared" si="135"/>
        <v>Delhi</v>
      </c>
    </row>
    <row r="4296" spans="1:24" x14ac:dyDescent="0.4">
      <c r="A4296">
        <v>104295</v>
      </c>
      <c r="B4296" s="5">
        <v>45905.524305555555</v>
      </c>
      <c r="C4296" s="3" t="str">
        <f>TEXT(Sales_Data[[#This Row],[OrderDate]],"mmmm")</f>
        <v>September</v>
      </c>
      <c r="D4296" s="3" t="str">
        <f t="shared" si="134"/>
        <v>2025</v>
      </c>
      <c r="E4296" t="s">
        <v>23</v>
      </c>
      <c r="F4296" t="s">
        <v>35</v>
      </c>
      <c r="G4296" t="s">
        <v>29</v>
      </c>
      <c r="H4296" t="s">
        <v>20</v>
      </c>
      <c r="I4296" t="s">
        <v>100</v>
      </c>
      <c r="J4296">
        <v>97</v>
      </c>
      <c r="K4296">
        <v>12000</v>
      </c>
      <c r="L4296" s="7">
        <f>Sales_Data[[#This Row],[OrderQuantity]] *Sales_Data[[#This Row],[UnitPrice]]</f>
        <v>1164000</v>
      </c>
      <c r="M4296" s="7">
        <f>Sales_Data[[#This Row],[UnitPrice]]-Sales_Data[[#This Row],[UnitCost]]</f>
        <v>4000</v>
      </c>
      <c r="N4296" s="7">
        <f>Sales_Data[[#This Row],[Gross Revenue]]-Sales_Data[[#This Row],[Discount Amount ]]</f>
        <v>1160000</v>
      </c>
      <c r="O4296" s="7">
        <f>Sales_Data[[#This Row],[OrderQuantity]] *Sales_Data[[#This Row],[UnitCost]]</f>
        <v>776000</v>
      </c>
      <c r="P4296" s="7">
        <f>Sales_Data[[#This Row],[ItemCost]] +Sales_Data[[#This Row],[ShippingCost]]</f>
        <v>776736.29</v>
      </c>
      <c r="Q4296" s="7">
        <f>Sales_Data[[#This Row],[Gross Revenue]]-Sales_Data[[#This Row],[TotalFinancialCost]]</f>
        <v>387263.70999999996</v>
      </c>
      <c r="R4296" s="7">
        <f>Sales_Data[[#This Row],[Actul Bill Amount]]-Sales_Data[[#This Row],[ShippingCost]]</f>
        <v>1159263.71</v>
      </c>
      <c r="S4296">
        <v>1033</v>
      </c>
      <c r="T4296">
        <v>736.29</v>
      </c>
      <c r="U4296" t="s">
        <v>36</v>
      </c>
      <c r="V4296">
        <v>8000</v>
      </c>
      <c r="W4296" t="s">
        <v>22</v>
      </c>
      <c r="X4296" t="str">
        <f t="shared" si="135"/>
        <v>Nagpur</v>
      </c>
    </row>
    <row r="4297" spans="1:24" x14ac:dyDescent="0.4">
      <c r="A4297">
        <v>104296</v>
      </c>
      <c r="B4297" s="5">
        <v>45686.022916666669</v>
      </c>
      <c r="C4297" s="3" t="str">
        <f>TEXT(Sales_Data[[#This Row],[OrderDate]],"mmmm")</f>
        <v>January</v>
      </c>
      <c r="D4297" s="3" t="str">
        <f t="shared" si="134"/>
        <v>2025</v>
      </c>
      <c r="E4297" t="s">
        <v>50</v>
      </c>
      <c r="F4297" t="s">
        <v>35</v>
      </c>
      <c r="G4297" t="s">
        <v>15</v>
      </c>
      <c r="H4297" t="s">
        <v>37</v>
      </c>
      <c r="I4297" t="s">
        <v>100</v>
      </c>
      <c r="J4297">
        <v>15</v>
      </c>
      <c r="K4297">
        <v>12000</v>
      </c>
      <c r="L4297" s="7">
        <f>Sales_Data[[#This Row],[OrderQuantity]] *Sales_Data[[#This Row],[UnitPrice]]</f>
        <v>180000</v>
      </c>
      <c r="M4297" s="7">
        <f>Sales_Data[[#This Row],[UnitPrice]]-Sales_Data[[#This Row],[UnitCost]]</f>
        <v>4000</v>
      </c>
      <c r="N4297" s="7">
        <f>Sales_Data[[#This Row],[Gross Revenue]]-Sales_Data[[#This Row],[Discount Amount ]]</f>
        <v>176000</v>
      </c>
      <c r="O4297" s="7">
        <f>Sales_Data[[#This Row],[OrderQuantity]] *Sales_Data[[#This Row],[UnitCost]]</f>
        <v>120000</v>
      </c>
      <c r="P4297" s="7">
        <f>Sales_Data[[#This Row],[ItemCost]] +Sales_Data[[#This Row],[ShippingCost]]</f>
        <v>121041.9</v>
      </c>
      <c r="Q4297" s="7">
        <f>Sales_Data[[#This Row],[Gross Revenue]]-Sales_Data[[#This Row],[TotalFinancialCost]]</f>
        <v>58958.100000000006</v>
      </c>
      <c r="R4297" s="7">
        <f>Sales_Data[[#This Row],[Actul Bill Amount]]-Sales_Data[[#This Row],[ShippingCost]]</f>
        <v>174958.1</v>
      </c>
      <c r="S4297">
        <v>383</v>
      </c>
      <c r="T4297">
        <v>1041.9000000000001</v>
      </c>
      <c r="U4297" t="s">
        <v>36</v>
      </c>
      <c r="V4297">
        <v>8000</v>
      </c>
      <c r="W4297" t="s">
        <v>38</v>
      </c>
      <c r="X4297" t="str">
        <f t="shared" si="135"/>
        <v>Kolkata</v>
      </c>
    </row>
    <row r="4298" spans="1:24" x14ac:dyDescent="0.4">
      <c r="A4298">
        <v>104297</v>
      </c>
      <c r="B4298" s="5">
        <v>45937.087500000001</v>
      </c>
      <c r="C4298" s="3" t="str">
        <f>TEXT(Sales_Data[[#This Row],[OrderDate]],"mmmm")</f>
        <v>October</v>
      </c>
      <c r="D4298" s="3" t="str">
        <f t="shared" si="134"/>
        <v>2025</v>
      </c>
      <c r="E4298" t="s">
        <v>23</v>
      </c>
      <c r="F4298" t="s">
        <v>35</v>
      </c>
      <c r="G4298" t="s">
        <v>29</v>
      </c>
      <c r="H4298" t="s">
        <v>16</v>
      </c>
      <c r="I4298" t="s">
        <v>100</v>
      </c>
      <c r="J4298">
        <v>68</v>
      </c>
      <c r="K4298">
        <v>8500</v>
      </c>
      <c r="L4298" s="7">
        <f>Sales_Data[[#This Row],[OrderQuantity]] *Sales_Data[[#This Row],[UnitPrice]]</f>
        <v>578000</v>
      </c>
      <c r="M4298" s="7">
        <f>Sales_Data[[#This Row],[UnitPrice]]-Sales_Data[[#This Row],[UnitCost]]</f>
        <v>3000</v>
      </c>
      <c r="N4298" s="7">
        <f>Sales_Data[[#This Row],[Gross Revenue]]-Sales_Data[[#This Row],[Discount Amount ]]</f>
        <v>575000</v>
      </c>
      <c r="O4298" s="7">
        <f>Sales_Data[[#This Row],[OrderQuantity]] *Sales_Data[[#This Row],[UnitCost]]</f>
        <v>374000</v>
      </c>
      <c r="P4298" s="7">
        <f>Sales_Data[[#This Row],[ItemCost]] +Sales_Data[[#This Row],[ShippingCost]]</f>
        <v>374749.46</v>
      </c>
      <c r="Q4298" s="7">
        <f>Sales_Data[[#This Row],[Gross Revenue]]-Sales_Data[[#This Row],[TotalFinancialCost]]</f>
        <v>203250.53999999998</v>
      </c>
      <c r="R4298" s="7">
        <f>Sales_Data[[#This Row],[Actul Bill Amount]]-Sales_Data[[#This Row],[ShippingCost]]</f>
        <v>574250.54</v>
      </c>
      <c r="S4298">
        <v>1143</v>
      </c>
      <c r="T4298">
        <v>749.46</v>
      </c>
      <c r="U4298" t="s">
        <v>49</v>
      </c>
      <c r="V4298">
        <v>5500</v>
      </c>
      <c r="W4298" t="s">
        <v>18</v>
      </c>
      <c r="X4298" t="str">
        <f t="shared" si="135"/>
        <v>Bengaluru</v>
      </c>
    </row>
    <row r="4299" spans="1:24" x14ac:dyDescent="0.4">
      <c r="A4299">
        <v>104298</v>
      </c>
      <c r="B4299" s="5">
        <v>45995.614583333336</v>
      </c>
      <c r="C4299" s="3" t="str">
        <f>TEXT(Sales_Data[[#This Row],[OrderDate]],"mmmm")</f>
        <v>December</v>
      </c>
      <c r="D4299" s="3" t="str">
        <f t="shared" si="134"/>
        <v>2025</v>
      </c>
      <c r="E4299" t="s">
        <v>13</v>
      </c>
      <c r="F4299" t="s">
        <v>46</v>
      </c>
      <c r="G4299" t="s">
        <v>29</v>
      </c>
      <c r="H4299" t="s">
        <v>37</v>
      </c>
      <c r="I4299" t="s">
        <v>100</v>
      </c>
      <c r="J4299">
        <v>97</v>
      </c>
      <c r="K4299">
        <v>4500</v>
      </c>
      <c r="L4299" s="7">
        <f>Sales_Data[[#This Row],[OrderQuantity]] *Sales_Data[[#This Row],[UnitPrice]]</f>
        <v>436500</v>
      </c>
      <c r="M4299" s="7">
        <f>Sales_Data[[#This Row],[UnitPrice]]-Sales_Data[[#This Row],[UnitCost]]</f>
        <v>1700</v>
      </c>
      <c r="N4299" s="7">
        <f>Sales_Data[[#This Row],[Gross Revenue]]-Sales_Data[[#This Row],[Discount Amount ]]</f>
        <v>434800</v>
      </c>
      <c r="O4299" s="7">
        <f>Sales_Data[[#This Row],[OrderQuantity]] *Sales_Data[[#This Row],[UnitCost]]</f>
        <v>271600</v>
      </c>
      <c r="P4299" s="7">
        <f>Sales_Data[[#This Row],[ItemCost]] +Sales_Data[[#This Row],[ShippingCost]]</f>
        <v>272612.56</v>
      </c>
      <c r="Q4299" s="7">
        <f>Sales_Data[[#This Row],[Gross Revenue]]-Sales_Data[[#This Row],[TotalFinancialCost]]</f>
        <v>163887.44</v>
      </c>
      <c r="R4299" s="7">
        <f>Sales_Data[[#This Row],[Actul Bill Amount]]-Sales_Data[[#This Row],[ShippingCost]]</f>
        <v>433787.44</v>
      </c>
      <c r="S4299">
        <v>748</v>
      </c>
      <c r="T4299">
        <v>1012.56</v>
      </c>
      <c r="U4299" t="s">
        <v>47</v>
      </c>
      <c r="V4299">
        <v>2800</v>
      </c>
      <c r="W4299" t="s">
        <v>38</v>
      </c>
      <c r="X4299" t="str">
        <f t="shared" si="135"/>
        <v>Kolkata</v>
      </c>
    </row>
    <row r="4300" spans="1:24" x14ac:dyDescent="0.4">
      <c r="A4300">
        <v>104299</v>
      </c>
      <c r="B4300" s="5">
        <v>45976.662499999999</v>
      </c>
      <c r="C4300" s="3" t="str">
        <f>TEXT(Sales_Data[[#This Row],[OrderDate]],"mmmm")</f>
        <v>November</v>
      </c>
      <c r="D4300" s="3" t="str">
        <f t="shared" si="134"/>
        <v>2025</v>
      </c>
      <c r="E4300" t="s">
        <v>34</v>
      </c>
      <c r="F4300" t="s">
        <v>14</v>
      </c>
      <c r="G4300" t="s">
        <v>15</v>
      </c>
      <c r="H4300" t="s">
        <v>37</v>
      </c>
      <c r="I4300" t="s">
        <v>100</v>
      </c>
      <c r="J4300">
        <v>85</v>
      </c>
      <c r="K4300">
        <v>3200</v>
      </c>
      <c r="L4300" s="7">
        <f>Sales_Data[[#This Row],[OrderQuantity]] *Sales_Data[[#This Row],[UnitPrice]]</f>
        <v>272000</v>
      </c>
      <c r="M4300" s="7">
        <f>Sales_Data[[#This Row],[UnitPrice]]-Sales_Data[[#This Row],[UnitCost]]</f>
        <v>1200</v>
      </c>
      <c r="N4300" s="7">
        <f>Sales_Data[[#This Row],[Gross Revenue]]-Sales_Data[[#This Row],[Discount Amount ]]</f>
        <v>270800</v>
      </c>
      <c r="O4300" s="7">
        <f>Sales_Data[[#This Row],[OrderQuantity]] *Sales_Data[[#This Row],[UnitCost]]</f>
        <v>170000</v>
      </c>
      <c r="P4300" s="7">
        <f>Sales_Data[[#This Row],[ItemCost]] +Sales_Data[[#This Row],[ShippingCost]]</f>
        <v>172726.59</v>
      </c>
      <c r="Q4300" s="7">
        <f>Sales_Data[[#This Row],[Gross Revenue]]-Sales_Data[[#This Row],[TotalFinancialCost]]</f>
        <v>99273.41</v>
      </c>
      <c r="R4300" s="7">
        <f>Sales_Data[[#This Row],[Actul Bill Amount]]-Sales_Data[[#This Row],[ShippingCost]]</f>
        <v>268073.40999999997</v>
      </c>
      <c r="S4300">
        <v>1004</v>
      </c>
      <c r="T4300">
        <v>2726.59</v>
      </c>
      <c r="U4300" t="s">
        <v>17</v>
      </c>
      <c r="V4300">
        <v>2000</v>
      </c>
      <c r="W4300" t="s">
        <v>38</v>
      </c>
      <c r="X4300" t="str">
        <f t="shared" si="135"/>
        <v>Kolkata</v>
      </c>
    </row>
    <row r="4301" spans="1:24" x14ac:dyDescent="0.4">
      <c r="A4301">
        <v>104300</v>
      </c>
      <c r="B4301" s="5">
        <v>45859.568749999999</v>
      </c>
      <c r="C4301" s="3" t="str">
        <f>TEXT(Sales_Data[[#This Row],[OrderDate]],"mmmm")</f>
        <v>July</v>
      </c>
      <c r="D4301" s="3" t="str">
        <f t="shared" si="134"/>
        <v>2025</v>
      </c>
      <c r="E4301" t="s">
        <v>39</v>
      </c>
      <c r="F4301" t="s">
        <v>46</v>
      </c>
      <c r="G4301" t="s">
        <v>31</v>
      </c>
      <c r="H4301" t="s">
        <v>20</v>
      </c>
      <c r="I4301" t="s">
        <v>100</v>
      </c>
      <c r="J4301">
        <v>43</v>
      </c>
      <c r="K4301">
        <v>4500</v>
      </c>
      <c r="L4301" s="7">
        <f>Sales_Data[[#This Row],[OrderQuantity]] *Sales_Data[[#This Row],[UnitPrice]]</f>
        <v>193500</v>
      </c>
      <c r="M4301" s="7">
        <f>Sales_Data[[#This Row],[UnitPrice]]-Sales_Data[[#This Row],[UnitCost]]</f>
        <v>1700</v>
      </c>
      <c r="N4301" s="7">
        <f>Sales_Data[[#This Row],[Gross Revenue]]-Sales_Data[[#This Row],[Discount Amount ]]</f>
        <v>191800</v>
      </c>
      <c r="O4301" s="7">
        <f>Sales_Data[[#This Row],[OrderQuantity]] *Sales_Data[[#This Row],[UnitCost]]</f>
        <v>120400</v>
      </c>
      <c r="P4301" s="7">
        <f>Sales_Data[[#This Row],[ItemCost]] +Sales_Data[[#This Row],[ShippingCost]]</f>
        <v>120844.28</v>
      </c>
      <c r="Q4301" s="7">
        <f>Sales_Data[[#This Row],[Gross Revenue]]-Sales_Data[[#This Row],[TotalFinancialCost]]</f>
        <v>72655.72</v>
      </c>
      <c r="R4301" s="7">
        <f>Sales_Data[[#This Row],[Actul Bill Amount]]-Sales_Data[[#This Row],[ShippingCost]]</f>
        <v>191355.72</v>
      </c>
      <c r="S4301">
        <v>871</v>
      </c>
      <c r="T4301">
        <v>444.28</v>
      </c>
      <c r="U4301" t="s">
        <v>47</v>
      </c>
      <c r="V4301">
        <v>2800</v>
      </c>
      <c r="W4301" t="s">
        <v>22</v>
      </c>
      <c r="X4301" t="str">
        <f t="shared" si="135"/>
        <v>Nagpur</v>
      </c>
    </row>
    <row r="4302" spans="1:24" x14ac:dyDescent="0.4">
      <c r="A4302">
        <v>104301</v>
      </c>
      <c r="B4302" s="5">
        <v>46018.03125</v>
      </c>
      <c r="C4302" s="3" t="str">
        <f>TEXT(Sales_Data[[#This Row],[OrderDate]],"mmmm")</f>
        <v>December</v>
      </c>
      <c r="D4302" s="3" t="str">
        <f t="shared" si="134"/>
        <v>2025</v>
      </c>
      <c r="E4302" t="s">
        <v>50</v>
      </c>
      <c r="F4302" t="s">
        <v>14</v>
      </c>
      <c r="G4302" t="s">
        <v>15</v>
      </c>
      <c r="H4302" t="s">
        <v>16</v>
      </c>
      <c r="I4302" t="s">
        <v>100</v>
      </c>
      <c r="J4302">
        <v>59</v>
      </c>
      <c r="K4302">
        <v>3200</v>
      </c>
      <c r="L4302" s="7">
        <f>Sales_Data[[#This Row],[OrderQuantity]] *Sales_Data[[#This Row],[UnitPrice]]</f>
        <v>188800</v>
      </c>
      <c r="M4302" s="7">
        <f>Sales_Data[[#This Row],[UnitPrice]]-Sales_Data[[#This Row],[UnitCost]]</f>
        <v>1200</v>
      </c>
      <c r="N4302" s="7">
        <f>Sales_Data[[#This Row],[Gross Revenue]]-Sales_Data[[#This Row],[Discount Amount ]]</f>
        <v>187600</v>
      </c>
      <c r="O4302" s="7">
        <f>Sales_Data[[#This Row],[OrderQuantity]] *Sales_Data[[#This Row],[UnitCost]]</f>
        <v>118000</v>
      </c>
      <c r="P4302" s="7">
        <f>Sales_Data[[#This Row],[ItemCost]] +Sales_Data[[#This Row],[ShippingCost]]</f>
        <v>118297.87</v>
      </c>
      <c r="Q4302" s="7">
        <f>Sales_Data[[#This Row],[Gross Revenue]]-Sales_Data[[#This Row],[TotalFinancialCost]]</f>
        <v>70502.13</v>
      </c>
      <c r="R4302" s="7">
        <f>Sales_Data[[#This Row],[Actul Bill Amount]]-Sales_Data[[#This Row],[ShippingCost]]</f>
        <v>187302.13</v>
      </c>
      <c r="S4302">
        <v>733</v>
      </c>
      <c r="T4302">
        <v>297.87</v>
      </c>
      <c r="U4302" t="s">
        <v>17</v>
      </c>
      <c r="V4302">
        <v>2000</v>
      </c>
      <c r="W4302" t="s">
        <v>18</v>
      </c>
      <c r="X4302" t="str">
        <f t="shared" si="135"/>
        <v>Bengaluru</v>
      </c>
    </row>
    <row r="4303" spans="1:24" x14ac:dyDescent="0.4">
      <c r="A4303">
        <v>104302</v>
      </c>
      <c r="B4303" s="5">
        <v>45714.011111111111</v>
      </c>
      <c r="C4303" s="3" t="str">
        <f>TEXT(Sales_Data[[#This Row],[OrderDate]],"mmmm")</f>
        <v>February</v>
      </c>
      <c r="D4303" s="3" t="str">
        <f t="shared" si="134"/>
        <v>2025</v>
      </c>
      <c r="E4303" t="s">
        <v>34</v>
      </c>
      <c r="F4303" t="s">
        <v>24</v>
      </c>
      <c r="G4303" t="s">
        <v>29</v>
      </c>
      <c r="H4303" t="s">
        <v>32</v>
      </c>
      <c r="I4303" t="s">
        <v>100</v>
      </c>
      <c r="J4303">
        <v>58</v>
      </c>
      <c r="K4303">
        <v>25000</v>
      </c>
      <c r="L4303" s="7">
        <f>Sales_Data[[#This Row],[OrderQuantity]] *Sales_Data[[#This Row],[UnitPrice]]</f>
        <v>1450000</v>
      </c>
      <c r="M4303" s="7">
        <f>Sales_Data[[#This Row],[UnitPrice]]-Sales_Data[[#This Row],[UnitCost]]</f>
        <v>7000</v>
      </c>
      <c r="N4303" s="7">
        <f>Sales_Data[[#This Row],[Gross Revenue]]-Sales_Data[[#This Row],[Discount Amount ]]</f>
        <v>1443000</v>
      </c>
      <c r="O4303" s="7">
        <f>Sales_Data[[#This Row],[OrderQuantity]] *Sales_Data[[#This Row],[UnitCost]]</f>
        <v>1044000</v>
      </c>
      <c r="P4303" s="7">
        <f>Sales_Data[[#This Row],[ItemCost]] +Sales_Data[[#This Row],[ShippingCost]]</f>
        <v>1044668.66</v>
      </c>
      <c r="Q4303" s="7">
        <f>Sales_Data[[#This Row],[Gross Revenue]]-Sales_Data[[#This Row],[TotalFinancialCost]]</f>
        <v>405331.33999999997</v>
      </c>
      <c r="R4303" s="7">
        <f>Sales_Data[[#This Row],[Actul Bill Amount]]-Sales_Data[[#This Row],[ShippingCost]]</f>
        <v>1442331.34</v>
      </c>
      <c r="S4303">
        <v>1011</v>
      </c>
      <c r="T4303">
        <v>668.66</v>
      </c>
      <c r="U4303" t="s">
        <v>60</v>
      </c>
      <c r="V4303">
        <v>18000</v>
      </c>
      <c r="W4303" t="s">
        <v>33</v>
      </c>
      <c r="X4303" t="str">
        <f t="shared" si="135"/>
        <v>Delhi</v>
      </c>
    </row>
    <row r="4304" spans="1:24" x14ac:dyDescent="0.4">
      <c r="A4304">
        <v>104303</v>
      </c>
      <c r="B4304" s="5">
        <v>45875.204861111109</v>
      </c>
      <c r="C4304" s="3" t="str">
        <f>TEXT(Sales_Data[[#This Row],[OrderDate]],"mmmm")</f>
        <v>August</v>
      </c>
      <c r="D4304" s="3" t="str">
        <f t="shared" si="134"/>
        <v>2025</v>
      </c>
      <c r="E4304" t="s">
        <v>48</v>
      </c>
      <c r="F4304" t="s">
        <v>28</v>
      </c>
      <c r="G4304" t="s">
        <v>15</v>
      </c>
      <c r="H4304" t="s">
        <v>37</v>
      </c>
      <c r="I4304" t="s">
        <v>100</v>
      </c>
      <c r="J4304">
        <v>99</v>
      </c>
      <c r="K4304">
        <v>450</v>
      </c>
      <c r="L4304" s="7">
        <f>Sales_Data[[#This Row],[OrderQuantity]] *Sales_Data[[#This Row],[UnitPrice]]</f>
        <v>44550</v>
      </c>
      <c r="M4304" s="7">
        <f>Sales_Data[[#This Row],[UnitPrice]]-Sales_Data[[#This Row],[UnitCost]]</f>
        <v>250</v>
      </c>
      <c r="N4304" s="7">
        <f>Sales_Data[[#This Row],[Gross Revenue]]-Sales_Data[[#This Row],[Discount Amount ]]</f>
        <v>44300</v>
      </c>
      <c r="O4304" s="7">
        <f>Sales_Data[[#This Row],[OrderQuantity]] *Sales_Data[[#This Row],[UnitCost]]</f>
        <v>19800</v>
      </c>
      <c r="P4304" s="7">
        <f>Sales_Data[[#This Row],[ItemCost]] +Sales_Data[[#This Row],[ShippingCost]]</f>
        <v>20186.150000000001</v>
      </c>
      <c r="Q4304" s="7">
        <f>Sales_Data[[#This Row],[Gross Revenue]]-Sales_Data[[#This Row],[TotalFinancialCost]]</f>
        <v>24363.85</v>
      </c>
      <c r="R4304" s="7">
        <f>Sales_Data[[#This Row],[Actul Bill Amount]]-Sales_Data[[#This Row],[ShippingCost]]</f>
        <v>43913.85</v>
      </c>
      <c r="S4304">
        <v>674</v>
      </c>
      <c r="T4304">
        <v>386.15</v>
      </c>
      <c r="U4304" t="s">
        <v>30</v>
      </c>
      <c r="V4304">
        <v>200</v>
      </c>
      <c r="W4304" t="s">
        <v>38</v>
      </c>
      <c r="X4304" t="str">
        <f t="shared" si="135"/>
        <v>Kolkata</v>
      </c>
    </row>
    <row r="4305" spans="1:24" x14ac:dyDescent="0.4">
      <c r="A4305">
        <v>104304</v>
      </c>
      <c r="B4305" s="5">
        <v>45719.193749999999</v>
      </c>
      <c r="C4305" s="3" t="str">
        <f>TEXT(Sales_Data[[#This Row],[OrderDate]],"mmmm")</f>
        <v>March</v>
      </c>
      <c r="D4305" s="3" t="str">
        <f t="shared" si="134"/>
        <v>2025</v>
      </c>
      <c r="E4305" t="s">
        <v>39</v>
      </c>
      <c r="F4305" t="s">
        <v>46</v>
      </c>
      <c r="G4305" t="s">
        <v>15</v>
      </c>
      <c r="H4305" t="s">
        <v>25</v>
      </c>
      <c r="I4305" t="s">
        <v>100</v>
      </c>
      <c r="J4305">
        <v>34</v>
      </c>
      <c r="K4305">
        <v>4500</v>
      </c>
      <c r="L4305" s="7">
        <f>Sales_Data[[#This Row],[OrderQuantity]] *Sales_Data[[#This Row],[UnitPrice]]</f>
        <v>153000</v>
      </c>
      <c r="M4305" s="7">
        <f>Sales_Data[[#This Row],[UnitPrice]]-Sales_Data[[#This Row],[UnitCost]]</f>
        <v>1700</v>
      </c>
      <c r="N4305" s="7">
        <f>Sales_Data[[#This Row],[Gross Revenue]]-Sales_Data[[#This Row],[Discount Amount ]]</f>
        <v>151300</v>
      </c>
      <c r="O4305" s="7">
        <f>Sales_Data[[#This Row],[OrderQuantity]] *Sales_Data[[#This Row],[UnitCost]]</f>
        <v>95200</v>
      </c>
      <c r="P4305" s="7">
        <f>Sales_Data[[#This Row],[ItemCost]] +Sales_Data[[#This Row],[ShippingCost]]</f>
        <v>95678.12</v>
      </c>
      <c r="Q4305" s="7">
        <f>Sales_Data[[#This Row],[Gross Revenue]]-Sales_Data[[#This Row],[TotalFinancialCost]]</f>
        <v>57321.880000000005</v>
      </c>
      <c r="R4305" s="7">
        <f>Sales_Data[[#This Row],[Actul Bill Amount]]-Sales_Data[[#This Row],[ShippingCost]]</f>
        <v>150821.88</v>
      </c>
      <c r="S4305">
        <v>711</v>
      </c>
      <c r="T4305">
        <v>478.12</v>
      </c>
      <c r="U4305" t="s">
        <v>47</v>
      </c>
      <c r="V4305">
        <v>2800</v>
      </c>
      <c r="W4305" t="s">
        <v>27</v>
      </c>
      <c r="X4305" t="str">
        <f t="shared" si="135"/>
        <v>Mumbai</v>
      </c>
    </row>
    <row r="4306" spans="1:24" x14ac:dyDescent="0.4">
      <c r="A4306">
        <v>104305</v>
      </c>
      <c r="B4306" s="5">
        <v>45814.317361111112</v>
      </c>
      <c r="C4306" s="3" t="str">
        <f>TEXT(Sales_Data[[#This Row],[OrderDate]],"mmmm")</f>
        <v>June</v>
      </c>
      <c r="D4306" s="3" t="str">
        <f t="shared" si="134"/>
        <v>2025</v>
      </c>
      <c r="E4306" t="s">
        <v>39</v>
      </c>
      <c r="F4306" t="s">
        <v>43</v>
      </c>
      <c r="G4306" t="s">
        <v>31</v>
      </c>
      <c r="H4306" t="s">
        <v>16</v>
      </c>
      <c r="I4306" t="s">
        <v>100</v>
      </c>
      <c r="J4306">
        <v>90</v>
      </c>
      <c r="K4306">
        <v>2800</v>
      </c>
      <c r="L4306" s="7">
        <f>Sales_Data[[#This Row],[OrderQuantity]] *Sales_Data[[#This Row],[UnitPrice]]</f>
        <v>252000</v>
      </c>
      <c r="M4306" s="7">
        <f>Sales_Data[[#This Row],[UnitPrice]]-Sales_Data[[#This Row],[UnitCost]]</f>
        <v>1300</v>
      </c>
      <c r="N4306" s="7">
        <f>Sales_Data[[#This Row],[Gross Revenue]]-Sales_Data[[#This Row],[Discount Amount ]]</f>
        <v>250700</v>
      </c>
      <c r="O4306" s="7">
        <f>Sales_Data[[#This Row],[OrderQuantity]] *Sales_Data[[#This Row],[UnitCost]]</f>
        <v>135000</v>
      </c>
      <c r="P4306" s="7">
        <f>Sales_Data[[#This Row],[ItemCost]] +Sales_Data[[#This Row],[ShippingCost]]</f>
        <v>135311.26</v>
      </c>
      <c r="Q4306" s="7">
        <f>Sales_Data[[#This Row],[Gross Revenue]]-Sales_Data[[#This Row],[TotalFinancialCost]]</f>
        <v>116688.73999999999</v>
      </c>
      <c r="R4306" s="7">
        <f>Sales_Data[[#This Row],[Actul Bill Amount]]-Sales_Data[[#This Row],[ShippingCost]]</f>
        <v>250388.74</v>
      </c>
      <c r="S4306">
        <v>741</v>
      </c>
      <c r="T4306">
        <v>311.26</v>
      </c>
      <c r="U4306" t="s">
        <v>61</v>
      </c>
      <c r="V4306">
        <v>1500</v>
      </c>
      <c r="W4306" t="s">
        <v>18</v>
      </c>
      <c r="X4306" t="str">
        <f t="shared" si="135"/>
        <v>Bengaluru</v>
      </c>
    </row>
    <row r="4307" spans="1:24" x14ac:dyDescent="0.4">
      <c r="A4307">
        <v>104306</v>
      </c>
      <c r="B4307" s="5">
        <v>45859.003472222219</v>
      </c>
      <c r="C4307" s="3" t="str">
        <f>TEXT(Sales_Data[[#This Row],[OrderDate]],"mmmm")</f>
        <v>July</v>
      </c>
      <c r="D4307" s="3" t="str">
        <f t="shared" si="134"/>
        <v>2025</v>
      </c>
      <c r="E4307" t="s">
        <v>50</v>
      </c>
      <c r="F4307" t="s">
        <v>14</v>
      </c>
      <c r="G4307" t="s">
        <v>29</v>
      </c>
      <c r="H4307" t="s">
        <v>25</v>
      </c>
      <c r="I4307" t="s">
        <v>100</v>
      </c>
      <c r="J4307">
        <v>63</v>
      </c>
      <c r="K4307">
        <v>6500</v>
      </c>
      <c r="L4307" s="7">
        <f>Sales_Data[[#This Row],[OrderQuantity]] *Sales_Data[[#This Row],[UnitPrice]]</f>
        <v>409500</v>
      </c>
      <c r="M4307" s="7">
        <f>Sales_Data[[#This Row],[UnitPrice]]-Sales_Data[[#This Row],[UnitCost]]</f>
        <v>2300</v>
      </c>
      <c r="N4307" s="7">
        <f>Sales_Data[[#This Row],[Gross Revenue]]-Sales_Data[[#This Row],[Discount Amount ]]</f>
        <v>407200</v>
      </c>
      <c r="O4307" s="7">
        <f>Sales_Data[[#This Row],[OrderQuantity]] *Sales_Data[[#This Row],[UnitCost]]</f>
        <v>264600</v>
      </c>
      <c r="P4307" s="7">
        <f>Sales_Data[[#This Row],[ItemCost]] +Sales_Data[[#This Row],[ShippingCost]]</f>
        <v>264938.23999999999</v>
      </c>
      <c r="Q4307" s="7">
        <f>Sales_Data[[#This Row],[Gross Revenue]]-Sales_Data[[#This Row],[TotalFinancialCost]]</f>
        <v>144561.76</v>
      </c>
      <c r="R4307" s="7">
        <f>Sales_Data[[#This Row],[Actul Bill Amount]]-Sales_Data[[#This Row],[ShippingCost]]</f>
        <v>406861.76</v>
      </c>
      <c r="S4307">
        <v>805</v>
      </c>
      <c r="T4307">
        <v>338.24</v>
      </c>
      <c r="U4307" t="s">
        <v>21</v>
      </c>
      <c r="V4307">
        <v>4200</v>
      </c>
      <c r="W4307" t="s">
        <v>27</v>
      </c>
      <c r="X4307" t="str">
        <f t="shared" si="135"/>
        <v>Mumbai</v>
      </c>
    </row>
    <row r="4308" spans="1:24" x14ac:dyDescent="0.4">
      <c r="A4308">
        <v>104307</v>
      </c>
      <c r="B4308" s="5">
        <v>45674.960416666669</v>
      </c>
      <c r="C4308" s="3" t="str">
        <f>TEXT(Sales_Data[[#This Row],[OrderDate]],"mmmm")</f>
        <v>January</v>
      </c>
      <c r="D4308" s="3" t="str">
        <f t="shared" si="134"/>
        <v>2025</v>
      </c>
      <c r="E4308" t="s">
        <v>39</v>
      </c>
      <c r="F4308" t="s">
        <v>55</v>
      </c>
      <c r="G4308" t="s">
        <v>15</v>
      </c>
      <c r="H4308" t="s">
        <v>37</v>
      </c>
      <c r="I4308" t="s">
        <v>100</v>
      </c>
      <c r="J4308">
        <v>27</v>
      </c>
      <c r="K4308">
        <v>600</v>
      </c>
      <c r="L4308" s="7">
        <f>Sales_Data[[#This Row],[OrderQuantity]] *Sales_Data[[#This Row],[UnitPrice]]</f>
        <v>16200</v>
      </c>
      <c r="M4308" s="7">
        <f>Sales_Data[[#This Row],[UnitPrice]]-Sales_Data[[#This Row],[UnitCost]]</f>
        <v>250</v>
      </c>
      <c r="N4308" s="7">
        <f>Sales_Data[[#This Row],[Gross Revenue]]-Sales_Data[[#This Row],[Discount Amount ]]</f>
        <v>15950</v>
      </c>
      <c r="O4308" s="7">
        <f>Sales_Data[[#This Row],[OrderQuantity]] *Sales_Data[[#This Row],[UnitCost]]</f>
        <v>9450</v>
      </c>
      <c r="P4308" s="7">
        <f>Sales_Data[[#This Row],[ItemCost]] +Sales_Data[[#This Row],[ShippingCost]]</f>
        <v>10278.26</v>
      </c>
      <c r="Q4308" s="7">
        <f>Sales_Data[[#This Row],[Gross Revenue]]-Sales_Data[[#This Row],[TotalFinancialCost]]</f>
        <v>5921.74</v>
      </c>
      <c r="R4308" s="7">
        <f>Sales_Data[[#This Row],[Actul Bill Amount]]-Sales_Data[[#This Row],[ShippingCost]]</f>
        <v>15121.74</v>
      </c>
      <c r="S4308">
        <v>425</v>
      </c>
      <c r="T4308">
        <v>828.26</v>
      </c>
      <c r="U4308" t="s">
        <v>57</v>
      </c>
      <c r="V4308">
        <v>350</v>
      </c>
      <c r="W4308" t="s">
        <v>38</v>
      </c>
      <c r="X4308" t="str">
        <f t="shared" si="135"/>
        <v>Kolkata</v>
      </c>
    </row>
    <row r="4309" spans="1:24" x14ac:dyDescent="0.4">
      <c r="A4309">
        <v>104308</v>
      </c>
      <c r="B4309" s="5">
        <v>45979.711805555555</v>
      </c>
      <c r="C4309" s="3" t="str">
        <f>TEXT(Sales_Data[[#This Row],[OrderDate]],"mmmm")</f>
        <v>November</v>
      </c>
      <c r="D4309" s="3" t="str">
        <f t="shared" si="134"/>
        <v>2025</v>
      </c>
      <c r="E4309" t="s">
        <v>42</v>
      </c>
      <c r="F4309" t="s">
        <v>35</v>
      </c>
      <c r="G4309" t="s">
        <v>15</v>
      </c>
      <c r="H4309" t="s">
        <v>20</v>
      </c>
      <c r="I4309" t="s">
        <v>100</v>
      </c>
      <c r="J4309">
        <v>10</v>
      </c>
      <c r="K4309">
        <v>12000</v>
      </c>
      <c r="L4309" s="7">
        <f>Sales_Data[[#This Row],[OrderQuantity]] *Sales_Data[[#This Row],[UnitPrice]]</f>
        <v>120000</v>
      </c>
      <c r="M4309" s="7">
        <f>Sales_Data[[#This Row],[UnitPrice]]-Sales_Data[[#This Row],[UnitCost]]</f>
        <v>4000</v>
      </c>
      <c r="N4309" s="7">
        <f>Sales_Data[[#This Row],[Gross Revenue]]-Sales_Data[[#This Row],[Discount Amount ]]</f>
        <v>116000</v>
      </c>
      <c r="O4309" s="7">
        <f>Sales_Data[[#This Row],[OrderQuantity]] *Sales_Data[[#This Row],[UnitCost]]</f>
        <v>80000</v>
      </c>
      <c r="P4309" s="7">
        <f>Sales_Data[[#This Row],[ItemCost]] +Sales_Data[[#This Row],[ShippingCost]]</f>
        <v>80967.759999999995</v>
      </c>
      <c r="Q4309" s="7">
        <f>Sales_Data[[#This Row],[Gross Revenue]]-Sales_Data[[#This Row],[TotalFinancialCost]]</f>
        <v>39032.240000000005</v>
      </c>
      <c r="R4309" s="7">
        <f>Sales_Data[[#This Row],[Actul Bill Amount]]-Sales_Data[[#This Row],[ShippingCost]]</f>
        <v>115032.24</v>
      </c>
      <c r="S4309">
        <v>552</v>
      </c>
      <c r="T4309">
        <v>967.76</v>
      </c>
      <c r="U4309" t="s">
        <v>36</v>
      </c>
      <c r="V4309">
        <v>8000</v>
      </c>
      <c r="W4309" t="s">
        <v>22</v>
      </c>
      <c r="X4309" t="str">
        <f t="shared" si="135"/>
        <v>Nagpur</v>
      </c>
    </row>
    <row r="4310" spans="1:24" x14ac:dyDescent="0.4">
      <c r="A4310">
        <v>104309</v>
      </c>
      <c r="B4310" s="5">
        <v>45663.038194444445</v>
      </c>
      <c r="C4310" s="3" t="str">
        <f>TEXT(Sales_Data[[#This Row],[OrderDate]],"mmmm")</f>
        <v>January</v>
      </c>
      <c r="D4310" s="3" t="str">
        <f t="shared" si="134"/>
        <v>2025</v>
      </c>
      <c r="E4310" t="s">
        <v>13</v>
      </c>
      <c r="F4310" t="s">
        <v>24</v>
      </c>
      <c r="G4310" t="s">
        <v>31</v>
      </c>
      <c r="H4310" t="s">
        <v>16</v>
      </c>
      <c r="I4310" t="s">
        <v>100</v>
      </c>
      <c r="J4310">
        <v>47</v>
      </c>
      <c r="K4310">
        <v>25000</v>
      </c>
      <c r="L4310" s="7">
        <f>Sales_Data[[#This Row],[OrderQuantity]] *Sales_Data[[#This Row],[UnitPrice]]</f>
        <v>1175000</v>
      </c>
      <c r="M4310" s="7">
        <f>Sales_Data[[#This Row],[UnitPrice]]-Sales_Data[[#This Row],[UnitCost]]</f>
        <v>7000</v>
      </c>
      <c r="N4310" s="7">
        <f>Sales_Data[[#This Row],[Gross Revenue]]-Sales_Data[[#This Row],[Discount Amount ]]</f>
        <v>1168000</v>
      </c>
      <c r="O4310" s="7">
        <f>Sales_Data[[#This Row],[OrderQuantity]] *Sales_Data[[#This Row],[UnitCost]]</f>
        <v>846000</v>
      </c>
      <c r="P4310" s="7">
        <f>Sales_Data[[#This Row],[ItemCost]] +Sales_Data[[#This Row],[ShippingCost]]</f>
        <v>846460.84</v>
      </c>
      <c r="Q4310" s="7">
        <f>Sales_Data[[#This Row],[Gross Revenue]]-Sales_Data[[#This Row],[TotalFinancialCost]]</f>
        <v>328539.16000000003</v>
      </c>
      <c r="R4310" s="7">
        <f>Sales_Data[[#This Row],[Actul Bill Amount]]-Sales_Data[[#This Row],[ShippingCost]]</f>
        <v>1167539.1599999999</v>
      </c>
      <c r="S4310">
        <v>1199</v>
      </c>
      <c r="T4310">
        <v>460.84</v>
      </c>
      <c r="U4310" t="s">
        <v>60</v>
      </c>
      <c r="V4310">
        <v>18000</v>
      </c>
      <c r="W4310" t="s">
        <v>18</v>
      </c>
      <c r="X4310" t="str">
        <f t="shared" si="135"/>
        <v>Bengaluru</v>
      </c>
    </row>
    <row r="4311" spans="1:24" x14ac:dyDescent="0.4">
      <c r="A4311">
        <v>104310</v>
      </c>
      <c r="B4311" s="5">
        <v>45715.566666666666</v>
      </c>
      <c r="C4311" s="3" t="str">
        <f>TEXT(Sales_Data[[#This Row],[OrderDate]],"mmmm")</f>
        <v>February</v>
      </c>
      <c r="D4311" s="3" t="str">
        <f t="shared" si="134"/>
        <v>2025</v>
      </c>
      <c r="E4311" t="s">
        <v>23</v>
      </c>
      <c r="F4311" t="s">
        <v>40</v>
      </c>
      <c r="G4311" t="s">
        <v>29</v>
      </c>
      <c r="H4311" t="s">
        <v>32</v>
      </c>
      <c r="I4311" t="s">
        <v>100</v>
      </c>
      <c r="J4311">
        <v>79</v>
      </c>
      <c r="K4311">
        <v>1500</v>
      </c>
      <c r="L4311" s="7">
        <f>Sales_Data[[#This Row],[OrderQuantity]] *Sales_Data[[#This Row],[UnitPrice]]</f>
        <v>118500</v>
      </c>
      <c r="M4311" s="7">
        <f>Sales_Data[[#This Row],[UnitPrice]]-Sales_Data[[#This Row],[UnitCost]]</f>
        <v>700</v>
      </c>
      <c r="N4311" s="7">
        <f>Sales_Data[[#This Row],[Gross Revenue]]-Sales_Data[[#This Row],[Discount Amount ]]</f>
        <v>117800</v>
      </c>
      <c r="O4311" s="7">
        <f>Sales_Data[[#This Row],[OrderQuantity]] *Sales_Data[[#This Row],[UnitCost]]</f>
        <v>63200</v>
      </c>
      <c r="P4311" s="7">
        <f>Sales_Data[[#This Row],[ItemCost]] +Sales_Data[[#This Row],[ShippingCost]]</f>
        <v>63785.62</v>
      </c>
      <c r="Q4311" s="7">
        <f>Sales_Data[[#This Row],[Gross Revenue]]-Sales_Data[[#This Row],[TotalFinancialCost]]</f>
        <v>54714.38</v>
      </c>
      <c r="R4311" s="7">
        <f>Sales_Data[[#This Row],[Actul Bill Amount]]-Sales_Data[[#This Row],[ShippingCost]]</f>
        <v>117214.38</v>
      </c>
      <c r="S4311">
        <v>894</v>
      </c>
      <c r="T4311">
        <v>585.62</v>
      </c>
      <c r="U4311" t="s">
        <v>52</v>
      </c>
      <c r="V4311">
        <v>800</v>
      </c>
      <c r="W4311" t="s">
        <v>33</v>
      </c>
      <c r="X4311" t="str">
        <f t="shared" si="135"/>
        <v>Delhi</v>
      </c>
    </row>
    <row r="4312" spans="1:24" x14ac:dyDescent="0.4">
      <c r="A4312">
        <v>104311</v>
      </c>
      <c r="B4312" s="5">
        <v>45982.436111111114</v>
      </c>
      <c r="C4312" s="3" t="str">
        <f>TEXT(Sales_Data[[#This Row],[OrderDate]],"mmmm")</f>
        <v>November</v>
      </c>
      <c r="D4312" s="3" t="str">
        <f t="shared" si="134"/>
        <v>2025</v>
      </c>
      <c r="E4312" t="s">
        <v>39</v>
      </c>
      <c r="F4312" t="s">
        <v>40</v>
      </c>
      <c r="G4312" t="s">
        <v>31</v>
      </c>
      <c r="H4312" t="s">
        <v>16</v>
      </c>
      <c r="I4312" t="s">
        <v>100</v>
      </c>
      <c r="J4312">
        <v>71</v>
      </c>
      <c r="K4312">
        <v>1500</v>
      </c>
      <c r="L4312" s="7">
        <f>Sales_Data[[#This Row],[OrderQuantity]] *Sales_Data[[#This Row],[UnitPrice]]</f>
        <v>106500</v>
      </c>
      <c r="M4312" s="7">
        <f>Sales_Data[[#This Row],[UnitPrice]]-Sales_Data[[#This Row],[UnitCost]]</f>
        <v>700</v>
      </c>
      <c r="N4312" s="7">
        <f>Sales_Data[[#This Row],[Gross Revenue]]-Sales_Data[[#This Row],[Discount Amount ]]</f>
        <v>105800</v>
      </c>
      <c r="O4312" s="7">
        <f>Sales_Data[[#This Row],[OrderQuantity]] *Sales_Data[[#This Row],[UnitCost]]</f>
        <v>56800</v>
      </c>
      <c r="P4312" s="7">
        <f>Sales_Data[[#This Row],[ItemCost]] +Sales_Data[[#This Row],[ShippingCost]]</f>
        <v>57434.5</v>
      </c>
      <c r="Q4312" s="7">
        <f>Sales_Data[[#This Row],[Gross Revenue]]-Sales_Data[[#This Row],[TotalFinancialCost]]</f>
        <v>49065.5</v>
      </c>
      <c r="R4312" s="7">
        <f>Sales_Data[[#This Row],[Actul Bill Amount]]-Sales_Data[[#This Row],[ShippingCost]]</f>
        <v>105165.5</v>
      </c>
      <c r="S4312">
        <v>513</v>
      </c>
      <c r="T4312">
        <v>634.5</v>
      </c>
      <c r="U4312" t="s">
        <v>52</v>
      </c>
      <c r="V4312">
        <v>800</v>
      </c>
      <c r="W4312" t="s">
        <v>18</v>
      </c>
      <c r="X4312" t="str">
        <f t="shared" si="135"/>
        <v>Bengaluru</v>
      </c>
    </row>
    <row r="4313" spans="1:24" x14ac:dyDescent="0.4">
      <c r="A4313">
        <v>104312</v>
      </c>
      <c r="B4313" s="5">
        <v>45975.990277777775</v>
      </c>
      <c r="C4313" s="3" t="str">
        <f>TEXT(Sales_Data[[#This Row],[OrderDate]],"mmmm")</f>
        <v>November</v>
      </c>
      <c r="D4313" s="3" t="str">
        <f t="shared" si="134"/>
        <v>2025</v>
      </c>
      <c r="E4313" t="s">
        <v>39</v>
      </c>
      <c r="F4313" t="s">
        <v>46</v>
      </c>
      <c r="G4313" t="s">
        <v>29</v>
      </c>
      <c r="H4313" t="s">
        <v>32</v>
      </c>
      <c r="I4313" t="s">
        <v>100</v>
      </c>
      <c r="J4313">
        <v>10</v>
      </c>
      <c r="K4313">
        <v>15000</v>
      </c>
      <c r="L4313" s="7">
        <f>Sales_Data[[#This Row],[OrderQuantity]] *Sales_Data[[#This Row],[UnitPrice]]</f>
        <v>150000</v>
      </c>
      <c r="M4313" s="7">
        <f>Sales_Data[[#This Row],[UnitPrice]]-Sales_Data[[#This Row],[UnitCost]]</f>
        <v>5500</v>
      </c>
      <c r="N4313" s="7">
        <f>Sales_Data[[#This Row],[Gross Revenue]]-Sales_Data[[#This Row],[Discount Amount ]]</f>
        <v>144500</v>
      </c>
      <c r="O4313" s="7">
        <f>Sales_Data[[#This Row],[OrderQuantity]] *Sales_Data[[#This Row],[UnitCost]]</f>
        <v>95000</v>
      </c>
      <c r="P4313" s="7">
        <f>Sales_Data[[#This Row],[ItemCost]] +Sales_Data[[#This Row],[ShippingCost]]</f>
        <v>96002.78</v>
      </c>
      <c r="Q4313" s="7">
        <f>Sales_Data[[#This Row],[Gross Revenue]]-Sales_Data[[#This Row],[TotalFinancialCost]]</f>
        <v>53997.22</v>
      </c>
      <c r="R4313" s="7">
        <f>Sales_Data[[#This Row],[Actul Bill Amount]]-Sales_Data[[#This Row],[ShippingCost]]</f>
        <v>143497.22</v>
      </c>
      <c r="S4313">
        <v>1197</v>
      </c>
      <c r="T4313">
        <v>1002.78</v>
      </c>
      <c r="U4313" t="s">
        <v>53</v>
      </c>
      <c r="V4313">
        <v>9500</v>
      </c>
      <c r="W4313" t="s">
        <v>33</v>
      </c>
      <c r="X4313" t="str">
        <f t="shared" si="135"/>
        <v>Delhi</v>
      </c>
    </row>
    <row r="4314" spans="1:24" x14ac:dyDescent="0.4">
      <c r="A4314">
        <v>104313</v>
      </c>
      <c r="B4314" s="5">
        <v>45826.38958333333</v>
      </c>
      <c r="C4314" s="3" t="str">
        <f>TEXT(Sales_Data[[#This Row],[OrderDate]],"mmmm")</f>
        <v>June</v>
      </c>
      <c r="D4314" s="3" t="str">
        <f t="shared" si="134"/>
        <v>2025</v>
      </c>
      <c r="E4314" t="s">
        <v>23</v>
      </c>
      <c r="F4314" t="s">
        <v>40</v>
      </c>
      <c r="G4314" t="s">
        <v>29</v>
      </c>
      <c r="H4314" t="s">
        <v>25</v>
      </c>
      <c r="I4314" t="s">
        <v>100</v>
      </c>
      <c r="J4314">
        <v>49</v>
      </c>
      <c r="K4314">
        <v>1500</v>
      </c>
      <c r="L4314" s="7">
        <f>Sales_Data[[#This Row],[OrderQuantity]] *Sales_Data[[#This Row],[UnitPrice]]</f>
        <v>73500</v>
      </c>
      <c r="M4314" s="7">
        <f>Sales_Data[[#This Row],[UnitPrice]]-Sales_Data[[#This Row],[UnitCost]]</f>
        <v>700</v>
      </c>
      <c r="N4314" s="7">
        <f>Sales_Data[[#This Row],[Gross Revenue]]-Sales_Data[[#This Row],[Discount Amount ]]</f>
        <v>72800</v>
      </c>
      <c r="O4314" s="7">
        <f>Sales_Data[[#This Row],[OrderQuantity]] *Sales_Data[[#This Row],[UnitCost]]</f>
        <v>39200</v>
      </c>
      <c r="P4314" s="7">
        <f>Sales_Data[[#This Row],[ItemCost]] +Sales_Data[[#This Row],[ShippingCost]]</f>
        <v>39430.019999999997</v>
      </c>
      <c r="Q4314" s="7">
        <f>Sales_Data[[#This Row],[Gross Revenue]]-Sales_Data[[#This Row],[TotalFinancialCost]]</f>
        <v>34069.980000000003</v>
      </c>
      <c r="R4314" s="7">
        <f>Sales_Data[[#This Row],[Actul Bill Amount]]-Sales_Data[[#This Row],[ShippingCost]]</f>
        <v>72569.98</v>
      </c>
      <c r="S4314">
        <v>700</v>
      </c>
      <c r="T4314">
        <v>230.02</v>
      </c>
      <c r="U4314" t="s">
        <v>52</v>
      </c>
      <c r="V4314">
        <v>800</v>
      </c>
      <c r="W4314" t="s">
        <v>27</v>
      </c>
      <c r="X4314" t="str">
        <f t="shared" si="135"/>
        <v>Mumbai</v>
      </c>
    </row>
    <row r="4315" spans="1:24" x14ac:dyDescent="0.4">
      <c r="A4315">
        <v>104314</v>
      </c>
      <c r="B4315" s="5">
        <v>45739.718055555553</v>
      </c>
      <c r="C4315" s="3" t="str">
        <f>TEXT(Sales_Data[[#This Row],[OrderDate]],"mmmm")</f>
        <v>March</v>
      </c>
      <c r="D4315" s="3" t="str">
        <f t="shared" si="134"/>
        <v>2025</v>
      </c>
      <c r="E4315" t="s">
        <v>34</v>
      </c>
      <c r="F4315" t="s">
        <v>14</v>
      </c>
      <c r="G4315" t="s">
        <v>29</v>
      </c>
      <c r="H4315" t="s">
        <v>37</v>
      </c>
      <c r="I4315" t="s">
        <v>100</v>
      </c>
      <c r="J4315">
        <v>87</v>
      </c>
      <c r="K4315">
        <v>6500</v>
      </c>
      <c r="L4315" s="7">
        <f>Sales_Data[[#This Row],[OrderQuantity]] *Sales_Data[[#This Row],[UnitPrice]]</f>
        <v>565500</v>
      </c>
      <c r="M4315" s="7">
        <f>Sales_Data[[#This Row],[UnitPrice]]-Sales_Data[[#This Row],[UnitCost]]</f>
        <v>2300</v>
      </c>
      <c r="N4315" s="7">
        <f>Sales_Data[[#This Row],[Gross Revenue]]-Sales_Data[[#This Row],[Discount Amount ]]</f>
        <v>563200</v>
      </c>
      <c r="O4315" s="7">
        <f>Sales_Data[[#This Row],[OrderQuantity]] *Sales_Data[[#This Row],[UnitCost]]</f>
        <v>365400</v>
      </c>
      <c r="P4315" s="7">
        <f>Sales_Data[[#This Row],[ItemCost]] +Sales_Data[[#This Row],[ShippingCost]]</f>
        <v>365670.92</v>
      </c>
      <c r="Q4315" s="7">
        <f>Sales_Data[[#This Row],[Gross Revenue]]-Sales_Data[[#This Row],[TotalFinancialCost]]</f>
        <v>199829.08000000002</v>
      </c>
      <c r="R4315" s="7">
        <f>Sales_Data[[#This Row],[Actul Bill Amount]]-Sales_Data[[#This Row],[ShippingCost]]</f>
        <v>562929.07999999996</v>
      </c>
      <c r="S4315">
        <v>795</v>
      </c>
      <c r="T4315">
        <v>270.92</v>
      </c>
      <c r="U4315" t="s">
        <v>21</v>
      </c>
      <c r="V4315">
        <v>4200</v>
      </c>
      <c r="W4315" t="s">
        <v>38</v>
      </c>
      <c r="X4315" t="str">
        <f t="shared" si="135"/>
        <v>Kolkata</v>
      </c>
    </row>
    <row r="4316" spans="1:24" x14ac:dyDescent="0.4">
      <c r="A4316">
        <v>104315</v>
      </c>
      <c r="B4316" s="5">
        <v>45876.837500000001</v>
      </c>
      <c r="C4316" s="3" t="str">
        <f>TEXT(Sales_Data[[#This Row],[OrderDate]],"mmmm")</f>
        <v>August</v>
      </c>
      <c r="D4316" s="3" t="str">
        <f t="shared" si="134"/>
        <v>2025</v>
      </c>
      <c r="E4316" t="s">
        <v>45</v>
      </c>
      <c r="F4316" t="s">
        <v>46</v>
      </c>
      <c r="G4316" t="s">
        <v>15</v>
      </c>
      <c r="H4316" t="s">
        <v>32</v>
      </c>
      <c r="I4316" t="s">
        <v>100</v>
      </c>
      <c r="J4316">
        <v>35</v>
      </c>
      <c r="K4316">
        <v>4500</v>
      </c>
      <c r="L4316" s="7">
        <f>Sales_Data[[#This Row],[OrderQuantity]] *Sales_Data[[#This Row],[UnitPrice]]</f>
        <v>157500</v>
      </c>
      <c r="M4316" s="7">
        <f>Sales_Data[[#This Row],[UnitPrice]]-Sales_Data[[#This Row],[UnitCost]]</f>
        <v>1700</v>
      </c>
      <c r="N4316" s="7">
        <f>Sales_Data[[#This Row],[Gross Revenue]]-Sales_Data[[#This Row],[Discount Amount ]]</f>
        <v>155800</v>
      </c>
      <c r="O4316" s="7">
        <f>Sales_Data[[#This Row],[OrderQuantity]] *Sales_Data[[#This Row],[UnitCost]]</f>
        <v>98000</v>
      </c>
      <c r="P4316" s="7">
        <f>Sales_Data[[#This Row],[ItemCost]] +Sales_Data[[#This Row],[ShippingCost]]</f>
        <v>98272.78</v>
      </c>
      <c r="Q4316" s="7">
        <f>Sales_Data[[#This Row],[Gross Revenue]]-Sales_Data[[#This Row],[TotalFinancialCost]]</f>
        <v>59227.22</v>
      </c>
      <c r="R4316" s="7">
        <f>Sales_Data[[#This Row],[Actul Bill Amount]]-Sales_Data[[#This Row],[ShippingCost]]</f>
        <v>155527.22</v>
      </c>
      <c r="S4316">
        <v>376</v>
      </c>
      <c r="T4316">
        <v>272.77999999999997</v>
      </c>
      <c r="U4316" t="s">
        <v>47</v>
      </c>
      <c r="V4316">
        <v>2800</v>
      </c>
      <c r="W4316" t="s">
        <v>33</v>
      </c>
      <c r="X4316" t="str">
        <f t="shared" si="135"/>
        <v>Delhi</v>
      </c>
    </row>
    <row r="4317" spans="1:24" x14ac:dyDescent="0.4">
      <c r="A4317">
        <v>104316</v>
      </c>
      <c r="B4317" s="5">
        <v>45834.406944444447</v>
      </c>
      <c r="C4317" s="3" t="str">
        <f>TEXT(Sales_Data[[#This Row],[OrderDate]],"mmmm")</f>
        <v>June</v>
      </c>
      <c r="D4317" s="3" t="str">
        <f t="shared" si="134"/>
        <v>2025</v>
      </c>
      <c r="E4317" t="s">
        <v>34</v>
      </c>
      <c r="F4317" t="s">
        <v>55</v>
      </c>
      <c r="G4317" t="s">
        <v>15</v>
      </c>
      <c r="H4317" t="s">
        <v>32</v>
      </c>
      <c r="I4317" t="s">
        <v>100</v>
      </c>
      <c r="J4317">
        <v>11</v>
      </c>
      <c r="K4317">
        <v>1200</v>
      </c>
      <c r="L4317" s="7">
        <f>Sales_Data[[#This Row],[OrderQuantity]] *Sales_Data[[#This Row],[UnitPrice]]</f>
        <v>13200</v>
      </c>
      <c r="M4317" s="7">
        <f>Sales_Data[[#This Row],[UnitPrice]]-Sales_Data[[#This Row],[UnitCost]]</f>
        <v>400</v>
      </c>
      <c r="N4317" s="7">
        <f>Sales_Data[[#This Row],[Gross Revenue]]-Sales_Data[[#This Row],[Discount Amount ]]</f>
        <v>12800</v>
      </c>
      <c r="O4317" s="7">
        <f>Sales_Data[[#This Row],[OrderQuantity]] *Sales_Data[[#This Row],[UnitCost]]</f>
        <v>8800</v>
      </c>
      <c r="P4317" s="7">
        <f>Sales_Data[[#This Row],[ItemCost]] +Sales_Data[[#This Row],[ShippingCost]]</f>
        <v>9478.26</v>
      </c>
      <c r="Q4317" s="7">
        <f>Sales_Data[[#This Row],[Gross Revenue]]-Sales_Data[[#This Row],[TotalFinancialCost]]</f>
        <v>3721.74</v>
      </c>
      <c r="R4317" s="7">
        <f>Sales_Data[[#This Row],[Actul Bill Amount]]-Sales_Data[[#This Row],[ShippingCost]]</f>
        <v>12121.74</v>
      </c>
      <c r="S4317">
        <v>896</v>
      </c>
      <c r="T4317">
        <v>678.26</v>
      </c>
      <c r="U4317" t="s">
        <v>58</v>
      </c>
      <c r="V4317">
        <v>800</v>
      </c>
      <c r="W4317" t="s">
        <v>33</v>
      </c>
      <c r="X4317" t="str">
        <f t="shared" si="135"/>
        <v>Delhi</v>
      </c>
    </row>
    <row r="4318" spans="1:24" x14ac:dyDescent="0.4">
      <c r="A4318">
        <v>104317</v>
      </c>
      <c r="B4318" s="5">
        <v>45861.888888888891</v>
      </c>
      <c r="C4318" s="3" t="str">
        <f>TEXT(Sales_Data[[#This Row],[OrderDate]],"mmmm")</f>
        <v>July</v>
      </c>
      <c r="D4318" s="3" t="str">
        <f t="shared" si="134"/>
        <v>2025</v>
      </c>
      <c r="E4318" t="s">
        <v>50</v>
      </c>
      <c r="F4318" t="s">
        <v>55</v>
      </c>
      <c r="G4318" t="s">
        <v>31</v>
      </c>
      <c r="H4318" t="s">
        <v>20</v>
      </c>
      <c r="I4318" t="s">
        <v>100</v>
      </c>
      <c r="J4318">
        <v>95</v>
      </c>
      <c r="K4318">
        <v>600</v>
      </c>
      <c r="L4318" s="7">
        <f>Sales_Data[[#This Row],[OrderQuantity]] *Sales_Data[[#This Row],[UnitPrice]]</f>
        <v>57000</v>
      </c>
      <c r="M4318" s="7">
        <f>Sales_Data[[#This Row],[UnitPrice]]-Sales_Data[[#This Row],[UnitCost]]</f>
        <v>250</v>
      </c>
      <c r="N4318" s="7">
        <f>Sales_Data[[#This Row],[Gross Revenue]]-Sales_Data[[#This Row],[Discount Amount ]]</f>
        <v>56750</v>
      </c>
      <c r="O4318" s="7">
        <f>Sales_Data[[#This Row],[OrderQuantity]] *Sales_Data[[#This Row],[UnitCost]]</f>
        <v>33250</v>
      </c>
      <c r="P4318" s="7">
        <f>Sales_Data[[#This Row],[ItemCost]] +Sales_Data[[#This Row],[ShippingCost]]</f>
        <v>35941.449999999997</v>
      </c>
      <c r="Q4318" s="7">
        <f>Sales_Data[[#This Row],[Gross Revenue]]-Sales_Data[[#This Row],[TotalFinancialCost]]</f>
        <v>21058.550000000003</v>
      </c>
      <c r="R4318" s="7">
        <f>Sales_Data[[#This Row],[Actul Bill Amount]]-Sales_Data[[#This Row],[ShippingCost]]</f>
        <v>54058.55</v>
      </c>
      <c r="S4318">
        <v>1154</v>
      </c>
      <c r="T4318">
        <v>2691.45</v>
      </c>
      <c r="U4318" t="s">
        <v>57</v>
      </c>
      <c r="V4318">
        <v>350</v>
      </c>
      <c r="W4318" t="s">
        <v>22</v>
      </c>
      <c r="X4318" t="str">
        <f t="shared" si="135"/>
        <v>Nagpur</v>
      </c>
    </row>
    <row r="4319" spans="1:24" x14ac:dyDescent="0.4">
      <c r="A4319">
        <v>104318</v>
      </c>
      <c r="B4319" s="5">
        <v>45728.755555555559</v>
      </c>
      <c r="C4319" s="3" t="str">
        <f>TEXT(Sales_Data[[#This Row],[OrderDate]],"mmmm")</f>
        <v>March</v>
      </c>
      <c r="D4319" s="3" t="str">
        <f t="shared" si="134"/>
        <v>2025</v>
      </c>
      <c r="E4319" t="s">
        <v>50</v>
      </c>
      <c r="F4319" t="s">
        <v>14</v>
      </c>
      <c r="G4319" t="s">
        <v>29</v>
      </c>
      <c r="H4319" t="s">
        <v>32</v>
      </c>
      <c r="I4319" t="s">
        <v>100</v>
      </c>
      <c r="J4319">
        <v>5</v>
      </c>
      <c r="K4319">
        <v>3200</v>
      </c>
      <c r="L4319" s="7">
        <f>Sales_Data[[#This Row],[OrderQuantity]] *Sales_Data[[#This Row],[UnitPrice]]</f>
        <v>16000</v>
      </c>
      <c r="M4319" s="7">
        <f>Sales_Data[[#This Row],[UnitPrice]]-Sales_Data[[#This Row],[UnitCost]]</f>
        <v>1200</v>
      </c>
      <c r="N4319" s="7">
        <f>Sales_Data[[#This Row],[Gross Revenue]]-Sales_Data[[#This Row],[Discount Amount ]]</f>
        <v>14800</v>
      </c>
      <c r="O4319" s="7">
        <f>Sales_Data[[#This Row],[OrderQuantity]] *Sales_Data[[#This Row],[UnitCost]]</f>
        <v>10000</v>
      </c>
      <c r="P4319" s="7">
        <f>Sales_Data[[#This Row],[ItemCost]] +Sales_Data[[#This Row],[ShippingCost]]</f>
        <v>11020.99</v>
      </c>
      <c r="Q4319" s="7">
        <f>Sales_Data[[#This Row],[Gross Revenue]]-Sales_Data[[#This Row],[TotalFinancialCost]]</f>
        <v>4979.01</v>
      </c>
      <c r="R4319" s="7">
        <f>Sales_Data[[#This Row],[Actul Bill Amount]]-Sales_Data[[#This Row],[ShippingCost]]</f>
        <v>13779.01</v>
      </c>
      <c r="S4319">
        <v>419</v>
      </c>
      <c r="T4319">
        <v>1020.99</v>
      </c>
      <c r="U4319" t="s">
        <v>17</v>
      </c>
      <c r="V4319">
        <v>2000</v>
      </c>
      <c r="W4319" t="s">
        <v>33</v>
      </c>
      <c r="X4319" t="str">
        <f t="shared" si="135"/>
        <v>Delhi</v>
      </c>
    </row>
    <row r="4320" spans="1:24" x14ac:dyDescent="0.4">
      <c r="A4320">
        <v>104319</v>
      </c>
      <c r="B4320" s="5">
        <v>45923.525694444441</v>
      </c>
      <c r="C4320" s="3" t="str">
        <f>TEXT(Sales_Data[[#This Row],[OrderDate]],"mmmm")</f>
        <v>September</v>
      </c>
      <c r="D4320" s="3" t="str">
        <f t="shared" si="134"/>
        <v>2025</v>
      </c>
      <c r="E4320" t="s">
        <v>48</v>
      </c>
      <c r="F4320" t="s">
        <v>14</v>
      </c>
      <c r="G4320" t="s">
        <v>15</v>
      </c>
      <c r="H4320" t="s">
        <v>37</v>
      </c>
      <c r="I4320" t="s">
        <v>100</v>
      </c>
      <c r="J4320">
        <v>10</v>
      </c>
      <c r="K4320">
        <v>6500</v>
      </c>
      <c r="L4320" s="7">
        <f>Sales_Data[[#This Row],[OrderQuantity]] *Sales_Data[[#This Row],[UnitPrice]]</f>
        <v>65000</v>
      </c>
      <c r="M4320" s="7">
        <f>Sales_Data[[#This Row],[UnitPrice]]-Sales_Data[[#This Row],[UnitCost]]</f>
        <v>2300</v>
      </c>
      <c r="N4320" s="7">
        <f>Sales_Data[[#This Row],[Gross Revenue]]-Sales_Data[[#This Row],[Discount Amount ]]</f>
        <v>62700</v>
      </c>
      <c r="O4320" s="7">
        <f>Sales_Data[[#This Row],[OrderQuantity]] *Sales_Data[[#This Row],[UnitCost]]</f>
        <v>42000</v>
      </c>
      <c r="P4320" s="7">
        <f>Sales_Data[[#This Row],[ItemCost]] +Sales_Data[[#This Row],[ShippingCost]]</f>
        <v>42945.21</v>
      </c>
      <c r="Q4320" s="7">
        <f>Sales_Data[[#This Row],[Gross Revenue]]-Sales_Data[[#This Row],[TotalFinancialCost]]</f>
        <v>22054.79</v>
      </c>
      <c r="R4320" s="7">
        <f>Sales_Data[[#This Row],[Actul Bill Amount]]-Sales_Data[[#This Row],[ShippingCost]]</f>
        <v>61754.79</v>
      </c>
      <c r="S4320">
        <v>479</v>
      </c>
      <c r="T4320">
        <v>945.21</v>
      </c>
      <c r="U4320" t="s">
        <v>21</v>
      </c>
      <c r="V4320">
        <v>4200</v>
      </c>
      <c r="W4320" t="s">
        <v>38</v>
      </c>
      <c r="X4320" t="str">
        <f t="shared" si="135"/>
        <v>Kolkata</v>
      </c>
    </row>
    <row r="4321" spans="1:24" x14ac:dyDescent="0.4">
      <c r="A4321">
        <v>104320</v>
      </c>
      <c r="B4321" s="5">
        <v>45755.352777777778</v>
      </c>
      <c r="C4321" s="3" t="str">
        <f>TEXT(Sales_Data[[#This Row],[OrderDate]],"mmmm")</f>
        <v>April</v>
      </c>
      <c r="D4321" s="3" t="str">
        <f t="shared" si="134"/>
        <v>2025</v>
      </c>
      <c r="E4321" t="s">
        <v>48</v>
      </c>
      <c r="F4321" t="s">
        <v>24</v>
      </c>
      <c r="G4321" t="s">
        <v>15</v>
      </c>
      <c r="H4321" t="s">
        <v>16</v>
      </c>
      <c r="I4321" t="s">
        <v>100</v>
      </c>
      <c r="J4321">
        <v>40</v>
      </c>
      <c r="K4321">
        <v>45000</v>
      </c>
      <c r="L4321" s="7">
        <f>Sales_Data[[#This Row],[OrderQuantity]] *Sales_Data[[#This Row],[UnitPrice]]</f>
        <v>1800000</v>
      </c>
      <c r="M4321" s="7">
        <f>Sales_Data[[#This Row],[UnitPrice]]-Sales_Data[[#This Row],[UnitCost]]</f>
        <v>13000</v>
      </c>
      <c r="N4321" s="7">
        <f>Sales_Data[[#This Row],[Gross Revenue]]-Sales_Data[[#This Row],[Discount Amount ]]</f>
        <v>1787000</v>
      </c>
      <c r="O4321" s="7">
        <f>Sales_Data[[#This Row],[OrderQuantity]] *Sales_Data[[#This Row],[UnitCost]]</f>
        <v>1280000</v>
      </c>
      <c r="P4321" s="7">
        <f>Sales_Data[[#This Row],[ItemCost]] +Sales_Data[[#This Row],[ShippingCost]]</f>
        <v>1281046.8400000001</v>
      </c>
      <c r="Q4321" s="7">
        <f>Sales_Data[[#This Row],[Gross Revenue]]-Sales_Data[[#This Row],[TotalFinancialCost]]</f>
        <v>518953.15999999992</v>
      </c>
      <c r="R4321" s="7">
        <f>Sales_Data[[#This Row],[Actul Bill Amount]]-Sales_Data[[#This Row],[ShippingCost]]</f>
        <v>1785953.16</v>
      </c>
      <c r="S4321">
        <v>991</v>
      </c>
      <c r="T4321">
        <v>1046.8399999999999</v>
      </c>
      <c r="U4321" t="s">
        <v>26</v>
      </c>
      <c r="V4321">
        <v>32000</v>
      </c>
      <c r="W4321" t="s">
        <v>18</v>
      </c>
      <c r="X4321" t="str">
        <f t="shared" si="135"/>
        <v>Bengaluru</v>
      </c>
    </row>
    <row r="4322" spans="1:24" x14ac:dyDescent="0.4">
      <c r="A4322">
        <v>104321</v>
      </c>
      <c r="B4322" s="5">
        <v>46002.356249999997</v>
      </c>
      <c r="C4322" s="3" t="str">
        <f>TEXT(Sales_Data[[#This Row],[OrderDate]],"mmmm")</f>
        <v>December</v>
      </c>
      <c r="D4322" s="3" t="str">
        <f t="shared" si="134"/>
        <v>2025</v>
      </c>
      <c r="E4322" t="s">
        <v>39</v>
      </c>
      <c r="F4322" t="s">
        <v>24</v>
      </c>
      <c r="G4322" t="s">
        <v>31</v>
      </c>
      <c r="H4322" t="s">
        <v>16</v>
      </c>
      <c r="I4322" t="s">
        <v>100</v>
      </c>
      <c r="J4322">
        <v>55</v>
      </c>
      <c r="K4322">
        <v>25000</v>
      </c>
      <c r="L4322" s="7">
        <f>Sales_Data[[#This Row],[OrderQuantity]] *Sales_Data[[#This Row],[UnitPrice]]</f>
        <v>1375000</v>
      </c>
      <c r="M4322" s="7">
        <f>Sales_Data[[#This Row],[UnitPrice]]-Sales_Data[[#This Row],[UnitCost]]</f>
        <v>7000</v>
      </c>
      <c r="N4322" s="7">
        <f>Sales_Data[[#This Row],[Gross Revenue]]-Sales_Data[[#This Row],[Discount Amount ]]</f>
        <v>1368000</v>
      </c>
      <c r="O4322" s="7">
        <f>Sales_Data[[#This Row],[OrderQuantity]] *Sales_Data[[#This Row],[UnitCost]]</f>
        <v>990000</v>
      </c>
      <c r="P4322" s="7">
        <f>Sales_Data[[#This Row],[ItemCost]] +Sales_Data[[#This Row],[ShippingCost]]</f>
        <v>991016.55</v>
      </c>
      <c r="Q4322" s="7">
        <f>Sales_Data[[#This Row],[Gross Revenue]]-Sales_Data[[#This Row],[TotalFinancialCost]]</f>
        <v>383983.44999999995</v>
      </c>
      <c r="R4322" s="7">
        <f>Sales_Data[[#This Row],[Actul Bill Amount]]-Sales_Data[[#This Row],[ShippingCost]]</f>
        <v>1366983.45</v>
      </c>
      <c r="S4322">
        <v>574</v>
      </c>
      <c r="T4322">
        <v>1016.55</v>
      </c>
      <c r="U4322" t="s">
        <v>60</v>
      </c>
      <c r="V4322">
        <v>18000</v>
      </c>
      <c r="W4322" t="s">
        <v>18</v>
      </c>
      <c r="X4322" t="str">
        <f t="shared" si="135"/>
        <v>Bengaluru</v>
      </c>
    </row>
    <row r="4323" spans="1:24" x14ac:dyDescent="0.4">
      <c r="A4323">
        <v>104322</v>
      </c>
      <c r="B4323" s="5">
        <v>45948.310416666667</v>
      </c>
      <c r="C4323" s="3" t="str">
        <f>TEXT(Sales_Data[[#This Row],[OrderDate]],"mmmm")</f>
        <v>October</v>
      </c>
      <c r="D4323" s="3" t="str">
        <f t="shared" si="134"/>
        <v>2025</v>
      </c>
      <c r="E4323" t="s">
        <v>50</v>
      </c>
      <c r="F4323" t="s">
        <v>28</v>
      </c>
      <c r="G4323" t="s">
        <v>31</v>
      </c>
      <c r="H4323" t="s">
        <v>25</v>
      </c>
      <c r="I4323" t="s">
        <v>100</v>
      </c>
      <c r="J4323">
        <v>65</v>
      </c>
      <c r="K4323">
        <v>2500</v>
      </c>
      <c r="L4323" s="7">
        <f>Sales_Data[[#This Row],[OrderQuantity]] *Sales_Data[[#This Row],[UnitPrice]]</f>
        <v>162500</v>
      </c>
      <c r="M4323" s="7">
        <f>Sales_Data[[#This Row],[UnitPrice]]-Sales_Data[[#This Row],[UnitCost]]</f>
        <v>1000</v>
      </c>
      <c r="N4323" s="7">
        <f>Sales_Data[[#This Row],[Gross Revenue]]-Sales_Data[[#This Row],[Discount Amount ]]</f>
        <v>161500</v>
      </c>
      <c r="O4323" s="7">
        <f>Sales_Data[[#This Row],[OrderQuantity]] *Sales_Data[[#This Row],[UnitCost]]</f>
        <v>97500</v>
      </c>
      <c r="P4323" s="7">
        <f>Sales_Data[[#This Row],[ItemCost]] +Sales_Data[[#This Row],[ShippingCost]]</f>
        <v>98149.43</v>
      </c>
      <c r="Q4323" s="7">
        <f>Sales_Data[[#This Row],[Gross Revenue]]-Sales_Data[[#This Row],[TotalFinancialCost]]</f>
        <v>64350.570000000007</v>
      </c>
      <c r="R4323" s="7">
        <f>Sales_Data[[#This Row],[Actul Bill Amount]]-Sales_Data[[#This Row],[ShippingCost]]</f>
        <v>160850.57</v>
      </c>
      <c r="S4323">
        <v>457</v>
      </c>
      <c r="T4323">
        <v>649.42999999999995</v>
      </c>
      <c r="U4323" t="s">
        <v>54</v>
      </c>
      <c r="V4323">
        <v>1500</v>
      </c>
      <c r="W4323" t="s">
        <v>27</v>
      </c>
      <c r="X4323" t="str">
        <f t="shared" si="135"/>
        <v>Mumbai</v>
      </c>
    </row>
    <row r="4324" spans="1:24" x14ac:dyDescent="0.4">
      <c r="A4324">
        <v>104323</v>
      </c>
      <c r="B4324" s="5">
        <v>45865.506944444445</v>
      </c>
      <c r="C4324" s="3" t="str">
        <f>TEXT(Sales_Data[[#This Row],[OrderDate]],"mmmm")</f>
        <v>July</v>
      </c>
      <c r="D4324" s="3" t="str">
        <f t="shared" si="134"/>
        <v>2025</v>
      </c>
      <c r="E4324" t="s">
        <v>42</v>
      </c>
      <c r="F4324" t="s">
        <v>35</v>
      </c>
      <c r="G4324" t="s">
        <v>29</v>
      </c>
      <c r="H4324" t="s">
        <v>32</v>
      </c>
      <c r="I4324" t="s">
        <v>100</v>
      </c>
      <c r="J4324">
        <v>86</v>
      </c>
      <c r="K4324">
        <v>12000</v>
      </c>
      <c r="L4324" s="7">
        <f>Sales_Data[[#This Row],[OrderQuantity]] *Sales_Data[[#This Row],[UnitPrice]]</f>
        <v>1032000</v>
      </c>
      <c r="M4324" s="7">
        <f>Sales_Data[[#This Row],[UnitPrice]]-Sales_Data[[#This Row],[UnitCost]]</f>
        <v>4000</v>
      </c>
      <c r="N4324" s="7">
        <f>Sales_Data[[#This Row],[Gross Revenue]]-Sales_Data[[#This Row],[Discount Amount ]]</f>
        <v>1028000</v>
      </c>
      <c r="O4324" s="7">
        <f>Sales_Data[[#This Row],[OrderQuantity]] *Sales_Data[[#This Row],[UnitCost]]</f>
        <v>688000</v>
      </c>
      <c r="P4324" s="7">
        <f>Sales_Data[[#This Row],[ItemCost]] +Sales_Data[[#This Row],[ShippingCost]]</f>
        <v>688809.3</v>
      </c>
      <c r="Q4324" s="7">
        <f>Sales_Data[[#This Row],[Gross Revenue]]-Sales_Data[[#This Row],[TotalFinancialCost]]</f>
        <v>343190.69999999995</v>
      </c>
      <c r="R4324" s="7">
        <f>Sales_Data[[#This Row],[Actul Bill Amount]]-Sales_Data[[#This Row],[ShippingCost]]</f>
        <v>1027190.7</v>
      </c>
      <c r="S4324">
        <v>1018</v>
      </c>
      <c r="T4324">
        <v>809.3</v>
      </c>
      <c r="U4324" t="s">
        <v>36</v>
      </c>
      <c r="V4324">
        <v>8000</v>
      </c>
      <c r="W4324" t="s">
        <v>33</v>
      </c>
      <c r="X4324" t="str">
        <f t="shared" si="135"/>
        <v>Delhi</v>
      </c>
    </row>
    <row r="4325" spans="1:24" x14ac:dyDescent="0.4">
      <c r="A4325">
        <v>104324</v>
      </c>
      <c r="B4325" s="5">
        <v>45659.256944444445</v>
      </c>
      <c r="C4325" s="3" t="str">
        <f>TEXT(Sales_Data[[#This Row],[OrderDate]],"mmmm")</f>
        <v>January</v>
      </c>
      <c r="D4325" s="3" t="str">
        <f t="shared" si="134"/>
        <v>2025</v>
      </c>
      <c r="E4325" t="s">
        <v>50</v>
      </c>
      <c r="F4325" t="s">
        <v>28</v>
      </c>
      <c r="G4325" t="s">
        <v>31</v>
      </c>
      <c r="H4325" t="s">
        <v>25</v>
      </c>
      <c r="I4325" t="s">
        <v>100</v>
      </c>
      <c r="J4325">
        <v>5</v>
      </c>
      <c r="K4325">
        <v>450</v>
      </c>
      <c r="L4325" s="7">
        <f>Sales_Data[[#This Row],[OrderQuantity]] *Sales_Data[[#This Row],[UnitPrice]]</f>
        <v>2250</v>
      </c>
      <c r="M4325" s="7">
        <f>Sales_Data[[#This Row],[UnitPrice]]-Sales_Data[[#This Row],[UnitCost]]</f>
        <v>250</v>
      </c>
      <c r="N4325" s="7">
        <f>Sales_Data[[#This Row],[Gross Revenue]]-Sales_Data[[#This Row],[Discount Amount ]]</f>
        <v>2000</v>
      </c>
      <c r="O4325" s="7">
        <f>Sales_Data[[#This Row],[OrderQuantity]] *Sales_Data[[#This Row],[UnitCost]]</f>
        <v>1000</v>
      </c>
      <c r="P4325" s="7">
        <f>Sales_Data[[#This Row],[ItemCost]] +Sales_Data[[#This Row],[ShippingCost]]</f>
        <v>1463.4</v>
      </c>
      <c r="Q4325" s="7">
        <f>Sales_Data[[#This Row],[Gross Revenue]]-Sales_Data[[#This Row],[TotalFinancialCost]]</f>
        <v>786.59999999999991</v>
      </c>
      <c r="R4325" s="7">
        <f>Sales_Data[[#This Row],[Actul Bill Amount]]-Sales_Data[[#This Row],[ShippingCost]]</f>
        <v>1536.6</v>
      </c>
      <c r="S4325">
        <v>616</v>
      </c>
      <c r="T4325">
        <v>463.4</v>
      </c>
      <c r="U4325" t="s">
        <v>30</v>
      </c>
      <c r="V4325">
        <v>200</v>
      </c>
      <c r="W4325" t="s">
        <v>27</v>
      </c>
      <c r="X4325" t="str">
        <f t="shared" si="135"/>
        <v>Mumbai</v>
      </c>
    </row>
    <row r="4326" spans="1:24" x14ac:dyDescent="0.4">
      <c r="A4326">
        <v>104325</v>
      </c>
      <c r="B4326" s="5">
        <v>45781.859722222223</v>
      </c>
      <c r="C4326" s="3" t="str">
        <f>TEXT(Sales_Data[[#This Row],[OrderDate]],"mmmm")</f>
        <v>May</v>
      </c>
      <c r="D4326" s="3" t="str">
        <f t="shared" si="134"/>
        <v>2025</v>
      </c>
      <c r="E4326" t="s">
        <v>34</v>
      </c>
      <c r="F4326" t="s">
        <v>40</v>
      </c>
      <c r="G4326" t="s">
        <v>15</v>
      </c>
      <c r="H4326" t="s">
        <v>20</v>
      </c>
      <c r="I4326" t="s">
        <v>100</v>
      </c>
      <c r="J4326">
        <v>26</v>
      </c>
      <c r="K4326">
        <v>5500</v>
      </c>
      <c r="L4326" s="7">
        <f>Sales_Data[[#This Row],[OrderQuantity]] *Sales_Data[[#This Row],[UnitPrice]]</f>
        <v>143000</v>
      </c>
      <c r="M4326" s="7">
        <f>Sales_Data[[#This Row],[UnitPrice]]-Sales_Data[[#This Row],[UnitCost]]</f>
        <v>2000</v>
      </c>
      <c r="N4326" s="7">
        <f>Sales_Data[[#This Row],[Gross Revenue]]-Sales_Data[[#This Row],[Discount Amount ]]</f>
        <v>141000</v>
      </c>
      <c r="O4326" s="7">
        <f>Sales_Data[[#This Row],[OrderQuantity]] *Sales_Data[[#This Row],[UnitCost]]</f>
        <v>91000</v>
      </c>
      <c r="P4326" s="7">
        <f>Sales_Data[[#This Row],[ItemCost]] +Sales_Data[[#This Row],[ShippingCost]]</f>
        <v>91200.27</v>
      </c>
      <c r="Q4326" s="7">
        <f>Sales_Data[[#This Row],[Gross Revenue]]-Sales_Data[[#This Row],[TotalFinancialCost]]</f>
        <v>51799.729999999996</v>
      </c>
      <c r="R4326" s="7">
        <f>Sales_Data[[#This Row],[Actul Bill Amount]]-Sales_Data[[#This Row],[ShippingCost]]</f>
        <v>140799.73000000001</v>
      </c>
      <c r="S4326">
        <v>418</v>
      </c>
      <c r="T4326">
        <v>200.27</v>
      </c>
      <c r="U4326" t="s">
        <v>41</v>
      </c>
      <c r="V4326">
        <v>3500</v>
      </c>
      <c r="W4326" t="s">
        <v>22</v>
      </c>
      <c r="X4326" t="str">
        <f t="shared" si="135"/>
        <v>Nagpur</v>
      </c>
    </row>
    <row r="4327" spans="1:24" x14ac:dyDescent="0.4">
      <c r="A4327">
        <v>104326</v>
      </c>
      <c r="B4327" s="5">
        <v>45937.07916666667</v>
      </c>
      <c r="C4327" s="3" t="str">
        <f>TEXT(Sales_Data[[#This Row],[OrderDate]],"mmmm")</f>
        <v>October</v>
      </c>
      <c r="D4327" s="3" t="str">
        <f t="shared" si="134"/>
        <v>2025</v>
      </c>
      <c r="E4327" t="s">
        <v>42</v>
      </c>
      <c r="F4327" t="s">
        <v>40</v>
      </c>
      <c r="G4327" t="s">
        <v>29</v>
      </c>
      <c r="H4327" t="s">
        <v>20</v>
      </c>
      <c r="I4327" t="s">
        <v>100</v>
      </c>
      <c r="J4327">
        <v>67</v>
      </c>
      <c r="K4327">
        <v>5500</v>
      </c>
      <c r="L4327" s="7">
        <f>Sales_Data[[#This Row],[OrderQuantity]] *Sales_Data[[#This Row],[UnitPrice]]</f>
        <v>368500</v>
      </c>
      <c r="M4327" s="7">
        <f>Sales_Data[[#This Row],[UnitPrice]]-Sales_Data[[#This Row],[UnitCost]]</f>
        <v>2000</v>
      </c>
      <c r="N4327" s="7">
        <f>Sales_Data[[#This Row],[Gross Revenue]]-Sales_Data[[#This Row],[Discount Amount ]]</f>
        <v>366500</v>
      </c>
      <c r="O4327" s="7">
        <f>Sales_Data[[#This Row],[OrderQuantity]] *Sales_Data[[#This Row],[UnitCost]]</f>
        <v>234500</v>
      </c>
      <c r="P4327" s="7">
        <f>Sales_Data[[#This Row],[ItemCost]] +Sales_Data[[#This Row],[ShippingCost]]</f>
        <v>236903</v>
      </c>
      <c r="Q4327" s="7">
        <f>Sales_Data[[#This Row],[Gross Revenue]]-Sales_Data[[#This Row],[TotalFinancialCost]]</f>
        <v>131597</v>
      </c>
      <c r="R4327" s="7">
        <f>Sales_Data[[#This Row],[Actul Bill Amount]]-Sales_Data[[#This Row],[ShippingCost]]</f>
        <v>364097</v>
      </c>
      <c r="S4327">
        <v>396</v>
      </c>
      <c r="T4327">
        <v>2403</v>
      </c>
      <c r="U4327" t="s">
        <v>41</v>
      </c>
      <c r="V4327">
        <v>3500</v>
      </c>
      <c r="W4327" t="s">
        <v>22</v>
      </c>
      <c r="X4327" t="str">
        <f t="shared" si="135"/>
        <v>Nagpur</v>
      </c>
    </row>
    <row r="4328" spans="1:24" x14ac:dyDescent="0.4">
      <c r="A4328">
        <v>104327</v>
      </c>
      <c r="B4328" s="5">
        <v>45731.75277777778</v>
      </c>
      <c r="C4328" s="3" t="str">
        <f>TEXT(Sales_Data[[#This Row],[OrderDate]],"mmmm")</f>
        <v>March</v>
      </c>
      <c r="D4328" s="3" t="str">
        <f t="shared" si="134"/>
        <v>2025</v>
      </c>
      <c r="E4328" t="s">
        <v>39</v>
      </c>
      <c r="F4328" t="s">
        <v>40</v>
      </c>
      <c r="G4328" t="s">
        <v>15</v>
      </c>
      <c r="H4328" t="s">
        <v>37</v>
      </c>
      <c r="I4328" t="s">
        <v>100</v>
      </c>
      <c r="J4328">
        <v>24</v>
      </c>
      <c r="K4328">
        <v>5500</v>
      </c>
      <c r="L4328" s="7">
        <f>Sales_Data[[#This Row],[OrderQuantity]] *Sales_Data[[#This Row],[UnitPrice]]</f>
        <v>132000</v>
      </c>
      <c r="M4328" s="7">
        <f>Sales_Data[[#This Row],[UnitPrice]]-Sales_Data[[#This Row],[UnitCost]]</f>
        <v>2000</v>
      </c>
      <c r="N4328" s="7">
        <f>Sales_Data[[#This Row],[Gross Revenue]]-Sales_Data[[#This Row],[Discount Amount ]]</f>
        <v>130000</v>
      </c>
      <c r="O4328" s="7">
        <f>Sales_Data[[#This Row],[OrderQuantity]] *Sales_Data[[#This Row],[UnitCost]]</f>
        <v>84000</v>
      </c>
      <c r="P4328" s="7">
        <f>Sales_Data[[#This Row],[ItemCost]] +Sales_Data[[#This Row],[ShippingCost]]</f>
        <v>85204.97</v>
      </c>
      <c r="Q4328" s="7">
        <f>Sales_Data[[#This Row],[Gross Revenue]]-Sales_Data[[#This Row],[TotalFinancialCost]]</f>
        <v>46795.03</v>
      </c>
      <c r="R4328" s="7">
        <f>Sales_Data[[#This Row],[Actul Bill Amount]]-Sales_Data[[#This Row],[ShippingCost]]</f>
        <v>128795.03</v>
      </c>
      <c r="S4328">
        <v>630</v>
      </c>
      <c r="T4328">
        <v>1204.97</v>
      </c>
      <c r="U4328" t="s">
        <v>41</v>
      </c>
      <c r="V4328">
        <v>3500</v>
      </c>
      <c r="W4328" t="s">
        <v>38</v>
      </c>
      <c r="X4328" t="str">
        <f t="shared" si="135"/>
        <v>Kolkata</v>
      </c>
    </row>
    <row r="4329" spans="1:24" x14ac:dyDescent="0.4">
      <c r="A4329">
        <v>104328</v>
      </c>
      <c r="B4329" s="5">
        <v>45823.862500000003</v>
      </c>
      <c r="C4329" s="3" t="str">
        <f>TEXT(Sales_Data[[#This Row],[OrderDate]],"mmmm")</f>
        <v>June</v>
      </c>
      <c r="D4329" s="3" t="str">
        <f t="shared" si="134"/>
        <v>2025</v>
      </c>
      <c r="E4329" t="s">
        <v>13</v>
      </c>
      <c r="F4329" t="s">
        <v>24</v>
      </c>
      <c r="G4329" t="s">
        <v>29</v>
      </c>
      <c r="H4329" t="s">
        <v>37</v>
      </c>
      <c r="I4329" t="s">
        <v>100</v>
      </c>
      <c r="J4329">
        <v>47</v>
      </c>
      <c r="K4329">
        <v>25000</v>
      </c>
      <c r="L4329" s="7">
        <f>Sales_Data[[#This Row],[OrderQuantity]] *Sales_Data[[#This Row],[UnitPrice]]</f>
        <v>1175000</v>
      </c>
      <c r="M4329" s="7">
        <f>Sales_Data[[#This Row],[UnitPrice]]-Sales_Data[[#This Row],[UnitCost]]</f>
        <v>7000</v>
      </c>
      <c r="N4329" s="7">
        <f>Sales_Data[[#This Row],[Gross Revenue]]-Sales_Data[[#This Row],[Discount Amount ]]</f>
        <v>1168000</v>
      </c>
      <c r="O4329" s="7">
        <f>Sales_Data[[#This Row],[OrderQuantity]] *Sales_Data[[#This Row],[UnitCost]]</f>
        <v>846000</v>
      </c>
      <c r="P4329" s="7">
        <f>Sales_Data[[#This Row],[ItemCost]] +Sales_Data[[#This Row],[ShippingCost]]</f>
        <v>846198.63</v>
      </c>
      <c r="Q4329" s="7">
        <f>Sales_Data[[#This Row],[Gross Revenue]]-Sales_Data[[#This Row],[TotalFinancialCost]]</f>
        <v>328801.37</v>
      </c>
      <c r="R4329" s="7">
        <f>Sales_Data[[#This Row],[Actul Bill Amount]]-Sales_Data[[#This Row],[ShippingCost]]</f>
        <v>1167801.3700000001</v>
      </c>
      <c r="S4329">
        <v>991</v>
      </c>
      <c r="T4329">
        <v>198.63</v>
      </c>
      <c r="U4329" t="s">
        <v>60</v>
      </c>
      <c r="V4329">
        <v>18000</v>
      </c>
      <c r="W4329" t="s">
        <v>38</v>
      </c>
      <c r="X4329" t="str">
        <f t="shared" si="135"/>
        <v>Kolkata</v>
      </c>
    </row>
    <row r="4330" spans="1:24" x14ac:dyDescent="0.4">
      <c r="A4330">
        <v>104329</v>
      </c>
      <c r="B4330" s="5">
        <v>45679.974305555559</v>
      </c>
      <c r="C4330" s="3" t="str">
        <f>TEXT(Sales_Data[[#This Row],[OrderDate]],"mmmm")</f>
        <v>January</v>
      </c>
      <c r="D4330" s="3" t="str">
        <f t="shared" si="134"/>
        <v>2025</v>
      </c>
      <c r="E4330" t="s">
        <v>42</v>
      </c>
      <c r="F4330" t="s">
        <v>43</v>
      </c>
      <c r="G4330" t="s">
        <v>29</v>
      </c>
      <c r="H4330" t="s">
        <v>37</v>
      </c>
      <c r="I4330" t="s">
        <v>100</v>
      </c>
      <c r="J4330">
        <v>16</v>
      </c>
      <c r="K4330">
        <v>1800</v>
      </c>
      <c r="L4330" s="7">
        <f>Sales_Data[[#This Row],[OrderQuantity]] *Sales_Data[[#This Row],[UnitPrice]]</f>
        <v>28800</v>
      </c>
      <c r="M4330" s="7">
        <f>Sales_Data[[#This Row],[UnitPrice]]-Sales_Data[[#This Row],[UnitCost]]</f>
        <v>900</v>
      </c>
      <c r="N4330" s="7">
        <f>Sales_Data[[#This Row],[Gross Revenue]]-Sales_Data[[#This Row],[Discount Amount ]]</f>
        <v>27900</v>
      </c>
      <c r="O4330" s="7">
        <f>Sales_Data[[#This Row],[OrderQuantity]] *Sales_Data[[#This Row],[UnitCost]]</f>
        <v>14400</v>
      </c>
      <c r="P4330" s="7">
        <f>Sales_Data[[#This Row],[ItemCost]] +Sales_Data[[#This Row],[ShippingCost]]</f>
        <v>16695.04</v>
      </c>
      <c r="Q4330" s="7">
        <f>Sales_Data[[#This Row],[Gross Revenue]]-Sales_Data[[#This Row],[TotalFinancialCost]]</f>
        <v>12104.96</v>
      </c>
      <c r="R4330" s="7">
        <f>Sales_Data[[#This Row],[Actul Bill Amount]]-Sales_Data[[#This Row],[ShippingCost]]</f>
        <v>25604.959999999999</v>
      </c>
      <c r="S4330">
        <v>1119</v>
      </c>
      <c r="T4330">
        <v>2295.04</v>
      </c>
      <c r="U4330" t="s">
        <v>51</v>
      </c>
      <c r="V4330">
        <v>900</v>
      </c>
      <c r="W4330" t="s">
        <v>38</v>
      </c>
      <c r="X4330" t="str">
        <f t="shared" si="135"/>
        <v>Kolkata</v>
      </c>
    </row>
    <row r="4331" spans="1:24" x14ac:dyDescent="0.4">
      <c r="A4331">
        <v>104330</v>
      </c>
      <c r="B4331" s="5">
        <v>45811.029166666667</v>
      </c>
      <c r="C4331" s="3" t="str">
        <f>TEXT(Sales_Data[[#This Row],[OrderDate]],"mmmm")</f>
        <v>June</v>
      </c>
      <c r="D4331" s="3" t="str">
        <f t="shared" si="134"/>
        <v>2025</v>
      </c>
      <c r="E4331" t="s">
        <v>34</v>
      </c>
      <c r="F4331" t="s">
        <v>43</v>
      </c>
      <c r="G4331" t="s">
        <v>29</v>
      </c>
      <c r="H4331" t="s">
        <v>32</v>
      </c>
      <c r="I4331" t="s">
        <v>100</v>
      </c>
      <c r="J4331">
        <v>65</v>
      </c>
      <c r="K4331">
        <v>4500</v>
      </c>
      <c r="L4331" s="7">
        <f>Sales_Data[[#This Row],[OrderQuantity]] *Sales_Data[[#This Row],[UnitPrice]]</f>
        <v>292500</v>
      </c>
      <c r="M4331" s="7">
        <f>Sales_Data[[#This Row],[UnitPrice]]-Sales_Data[[#This Row],[UnitCost]]</f>
        <v>2000</v>
      </c>
      <c r="N4331" s="7">
        <f>Sales_Data[[#This Row],[Gross Revenue]]-Sales_Data[[#This Row],[Discount Amount ]]</f>
        <v>290500</v>
      </c>
      <c r="O4331" s="7">
        <f>Sales_Data[[#This Row],[OrderQuantity]] *Sales_Data[[#This Row],[UnitCost]]</f>
        <v>162500</v>
      </c>
      <c r="P4331" s="7">
        <f>Sales_Data[[#This Row],[ItemCost]] +Sales_Data[[#This Row],[ShippingCost]]</f>
        <v>163169.06</v>
      </c>
      <c r="Q4331" s="7">
        <f>Sales_Data[[#This Row],[Gross Revenue]]-Sales_Data[[#This Row],[TotalFinancialCost]]</f>
        <v>129330.94</v>
      </c>
      <c r="R4331" s="7">
        <f>Sales_Data[[#This Row],[Actul Bill Amount]]-Sales_Data[[#This Row],[ShippingCost]]</f>
        <v>289830.94</v>
      </c>
      <c r="S4331">
        <v>887</v>
      </c>
      <c r="T4331">
        <v>669.06</v>
      </c>
      <c r="U4331" t="s">
        <v>44</v>
      </c>
      <c r="V4331">
        <v>2500</v>
      </c>
      <c r="W4331" t="s">
        <v>33</v>
      </c>
      <c r="X4331" t="str">
        <f t="shared" si="135"/>
        <v>Delhi</v>
      </c>
    </row>
    <row r="4332" spans="1:24" x14ac:dyDescent="0.4">
      <c r="A4332">
        <v>104331</v>
      </c>
      <c r="B4332" s="5">
        <v>45952.443749999999</v>
      </c>
      <c r="C4332" s="3" t="str">
        <f>TEXT(Sales_Data[[#This Row],[OrderDate]],"mmmm")</f>
        <v>October</v>
      </c>
      <c r="D4332" s="3" t="str">
        <f t="shared" si="134"/>
        <v>2025</v>
      </c>
      <c r="E4332" t="s">
        <v>42</v>
      </c>
      <c r="F4332" t="s">
        <v>43</v>
      </c>
      <c r="G4332" t="s">
        <v>15</v>
      </c>
      <c r="H4332" t="s">
        <v>32</v>
      </c>
      <c r="I4332" t="s">
        <v>100</v>
      </c>
      <c r="J4332">
        <v>8</v>
      </c>
      <c r="K4332">
        <v>4500</v>
      </c>
      <c r="L4332" s="7">
        <f>Sales_Data[[#This Row],[OrderQuantity]] *Sales_Data[[#This Row],[UnitPrice]]</f>
        <v>36000</v>
      </c>
      <c r="M4332" s="7">
        <f>Sales_Data[[#This Row],[UnitPrice]]-Sales_Data[[#This Row],[UnitCost]]</f>
        <v>2000</v>
      </c>
      <c r="N4332" s="7">
        <f>Sales_Data[[#This Row],[Gross Revenue]]-Sales_Data[[#This Row],[Discount Amount ]]</f>
        <v>34000</v>
      </c>
      <c r="O4332" s="7">
        <f>Sales_Data[[#This Row],[OrderQuantity]] *Sales_Data[[#This Row],[UnitCost]]</f>
        <v>20000</v>
      </c>
      <c r="P4332" s="7">
        <f>Sales_Data[[#This Row],[ItemCost]] +Sales_Data[[#This Row],[ShippingCost]]</f>
        <v>21054.62</v>
      </c>
      <c r="Q4332" s="7">
        <f>Sales_Data[[#This Row],[Gross Revenue]]-Sales_Data[[#This Row],[TotalFinancialCost]]</f>
        <v>14945.380000000001</v>
      </c>
      <c r="R4332" s="7">
        <f>Sales_Data[[#This Row],[Actul Bill Amount]]-Sales_Data[[#This Row],[ShippingCost]]</f>
        <v>32945.379999999997</v>
      </c>
      <c r="S4332">
        <v>742</v>
      </c>
      <c r="T4332">
        <v>1054.6199999999999</v>
      </c>
      <c r="U4332" t="s">
        <v>44</v>
      </c>
      <c r="V4332">
        <v>2500</v>
      </c>
      <c r="W4332" t="s">
        <v>33</v>
      </c>
      <c r="X4332" t="str">
        <f t="shared" si="135"/>
        <v>Delhi</v>
      </c>
    </row>
    <row r="4333" spans="1:24" x14ac:dyDescent="0.4">
      <c r="A4333">
        <v>104332</v>
      </c>
      <c r="B4333" s="5">
        <v>45876.036111111112</v>
      </c>
      <c r="C4333" s="3" t="str">
        <f>TEXT(Sales_Data[[#This Row],[OrderDate]],"mmmm")</f>
        <v>August</v>
      </c>
      <c r="D4333" s="3" t="str">
        <f t="shared" si="134"/>
        <v>2025</v>
      </c>
      <c r="E4333" t="s">
        <v>23</v>
      </c>
      <c r="F4333" t="s">
        <v>14</v>
      </c>
      <c r="G4333" t="s">
        <v>29</v>
      </c>
      <c r="H4333" t="s">
        <v>37</v>
      </c>
      <c r="I4333" t="s">
        <v>100</v>
      </c>
      <c r="J4333">
        <v>22</v>
      </c>
      <c r="K4333">
        <v>3200</v>
      </c>
      <c r="L4333" s="7">
        <f>Sales_Data[[#This Row],[OrderQuantity]] *Sales_Data[[#This Row],[UnitPrice]]</f>
        <v>70400</v>
      </c>
      <c r="M4333" s="7">
        <f>Sales_Data[[#This Row],[UnitPrice]]-Sales_Data[[#This Row],[UnitCost]]</f>
        <v>1200</v>
      </c>
      <c r="N4333" s="7">
        <f>Sales_Data[[#This Row],[Gross Revenue]]-Sales_Data[[#This Row],[Discount Amount ]]</f>
        <v>69200</v>
      </c>
      <c r="O4333" s="7">
        <f>Sales_Data[[#This Row],[OrderQuantity]] *Sales_Data[[#This Row],[UnitCost]]</f>
        <v>44000</v>
      </c>
      <c r="P4333" s="7">
        <f>Sales_Data[[#This Row],[ItemCost]] +Sales_Data[[#This Row],[ShippingCost]]</f>
        <v>44412.49</v>
      </c>
      <c r="Q4333" s="7">
        <f>Sales_Data[[#This Row],[Gross Revenue]]-Sales_Data[[#This Row],[TotalFinancialCost]]</f>
        <v>25987.510000000002</v>
      </c>
      <c r="R4333" s="7">
        <f>Sales_Data[[#This Row],[Actul Bill Amount]]-Sales_Data[[#This Row],[ShippingCost]]</f>
        <v>68787.509999999995</v>
      </c>
      <c r="S4333">
        <v>847</v>
      </c>
      <c r="T4333">
        <v>412.49</v>
      </c>
      <c r="U4333" t="s">
        <v>17</v>
      </c>
      <c r="V4333">
        <v>2000</v>
      </c>
      <c r="W4333" t="s">
        <v>38</v>
      </c>
      <c r="X4333" t="str">
        <f t="shared" si="135"/>
        <v>Kolkata</v>
      </c>
    </row>
    <row r="4334" spans="1:24" x14ac:dyDescent="0.4">
      <c r="A4334">
        <v>104333</v>
      </c>
      <c r="B4334" s="5">
        <v>45814.936111111114</v>
      </c>
      <c r="C4334" s="3" t="str">
        <f>TEXT(Sales_Data[[#This Row],[OrderDate]],"mmmm")</f>
        <v>June</v>
      </c>
      <c r="D4334" s="3" t="str">
        <f t="shared" si="134"/>
        <v>2025</v>
      </c>
      <c r="E4334" t="s">
        <v>50</v>
      </c>
      <c r="F4334" t="s">
        <v>14</v>
      </c>
      <c r="G4334" t="s">
        <v>29</v>
      </c>
      <c r="H4334" t="s">
        <v>16</v>
      </c>
      <c r="I4334" t="s">
        <v>100</v>
      </c>
      <c r="J4334">
        <v>95</v>
      </c>
      <c r="K4334">
        <v>6500</v>
      </c>
      <c r="L4334" s="7">
        <f>Sales_Data[[#This Row],[OrderQuantity]] *Sales_Data[[#This Row],[UnitPrice]]</f>
        <v>617500</v>
      </c>
      <c r="M4334" s="7">
        <f>Sales_Data[[#This Row],[UnitPrice]]-Sales_Data[[#This Row],[UnitCost]]</f>
        <v>2300</v>
      </c>
      <c r="N4334" s="7">
        <f>Sales_Data[[#This Row],[Gross Revenue]]-Sales_Data[[#This Row],[Discount Amount ]]</f>
        <v>615200</v>
      </c>
      <c r="O4334" s="7">
        <f>Sales_Data[[#This Row],[OrderQuantity]] *Sales_Data[[#This Row],[UnitCost]]</f>
        <v>399000</v>
      </c>
      <c r="P4334" s="7">
        <f>Sales_Data[[#This Row],[ItemCost]] +Sales_Data[[#This Row],[ShippingCost]]</f>
        <v>399617.22</v>
      </c>
      <c r="Q4334" s="7">
        <f>Sales_Data[[#This Row],[Gross Revenue]]-Sales_Data[[#This Row],[TotalFinancialCost]]</f>
        <v>217882.78000000003</v>
      </c>
      <c r="R4334" s="7">
        <f>Sales_Data[[#This Row],[Actul Bill Amount]]-Sales_Data[[#This Row],[ShippingCost]]</f>
        <v>614582.78</v>
      </c>
      <c r="S4334">
        <v>694</v>
      </c>
      <c r="T4334">
        <v>617.22</v>
      </c>
      <c r="U4334" t="s">
        <v>21</v>
      </c>
      <c r="V4334">
        <v>4200</v>
      </c>
      <c r="W4334" t="s">
        <v>18</v>
      </c>
      <c r="X4334" t="str">
        <f t="shared" si="135"/>
        <v>Bengaluru</v>
      </c>
    </row>
    <row r="4335" spans="1:24" x14ac:dyDescent="0.4">
      <c r="A4335">
        <v>104334</v>
      </c>
      <c r="B4335" s="5">
        <v>45887.699305555558</v>
      </c>
      <c r="C4335" s="3" t="str">
        <f>TEXT(Sales_Data[[#This Row],[OrderDate]],"mmmm")</f>
        <v>August</v>
      </c>
      <c r="D4335" s="3" t="str">
        <f t="shared" si="134"/>
        <v>2025</v>
      </c>
      <c r="E4335" t="s">
        <v>50</v>
      </c>
      <c r="F4335" t="s">
        <v>14</v>
      </c>
      <c r="G4335" t="s">
        <v>15</v>
      </c>
      <c r="H4335" t="s">
        <v>37</v>
      </c>
      <c r="I4335" t="s">
        <v>100</v>
      </c>
      <c r="J4335">
        <v>67</v>
      </c>
      <c r="K4335">
        <v>3200</v>
      </c>
      <c r="L4335" s="7">
        <f>Sales_Data[[#This Row],[OrderQuantity]] *Sales_Data[[#This Row],[UnitPrice]]</f>
        <v>214400</v>
      </c>
      <c r="M4335" s="7">
        <f>Sales_Data[[#This Row],[UnitPrice]]-Sales_Data[[#This Row],[UnitCost]]</f>
        <v>1200</v>
      </c>
      <c r="N4335" s="7">
        <f>Sales_Data[[#This Row],[Gross Revenue]]-Sales_Data[[#This Row],[Discount Amount ]]</f>
        <v>213200</v>
      </c>
      <c r="O4335" s="7">
        <f>Sales_Data[[#This Row],[OrderQuantity]] *Sales_Data[[#This Row],[UnitCost]]</f>
        <v>134000</v>
      </c>
      <c r="P4335" s="7">
        <f>Sales_Data[[#This Row],[ItemCost]] +Sales_Data[[#This Row],[ShippingCost]]</f>
        <v>135101.35999999999</v>
      </c>
      <c r="Q4335" s="7">
        <f>Sales_Data[[#This Row],[Gross Revenue]]-Sales_Data[[#This Row],[TotalFinancialCost]]</f>
        <v>79298.640000000014</v>
      </c>
      <c r="R4335" s="7">
        <f>Sales_Data[[#This Row],[Actul Bill Amount]]-Sales_Data[[#This Row],[ShippingCost]]</f>
        <v>212098.64</v>
      </c>
      <c r="S4335">
        <v>902</v>
      </c>
      <c r="T4335">
        <v>1101.3599999999999</v>
      </c>
      <c r="U4335" t="s">
        <v>17</v>
      </c>
      <c r="V4335">
        <v>2000</v>
      </c>
      <c r="W4335" t="s">
        <v>38</v>
      </c>
      <c r="X4335" t="str">
        <f t="shared" si="135"/>
        <v>Kolkata</v>
      </c>
    </row>
    <row r="4336" spans="1:24" x14ac:dyDescent="0.4">
      <c r="A4336">
        <v>104335</v>
      </c>
      <c r="B4336" s="5">
        <v>45677.768055555556</v>
      </c>
      <c r="C4336" s="3" t="str">
        <f>TEXT(Sales_Data[[#This Row],[OrderDate]],"mmmm")</f>
        <v>January</v>
      </c>
      <c r="D4336" s="3" t="str">
        <f t="shared" si="134"/>
        <v>2025</v>
      </c>
      <c r="E4336" t="s">
        <v>42</v>
      </c>
      <c r="F4336" t="s">
        <v>35</v>
      </c>
      <c r="G4336" t="s">
        <v>15</v>
      </c>
      <c r="H4336" t="s">
        <v>20</v>
      </c>
      <c r="I4336" t="s">
        <v>100</v>
      </c>
      <c r="J4336">
        <v>96</v>
      </c>
      <c r="K4336">
        <v>12000</v>
      </c>
      <c r="L4336" s="7">
        <f>Sales_Data[[#This Row],[OrderQuantity]] *Sales_Data[[#This Row],[UnitPrice]]</f>
        <v>1152000</v>
      </c>
      <c r="M4336" s="7">
        <f>Sales_Data[[#This Row],[UnitPrice]]-Sales_Data[[#This Row],[UnitCost]]</f>
        <v>4000</v>
      </c>
      <c r="N4336" s="7">
        <f>Sales_Data[[#This Row],[Gross Revenue]]-Sales_Data[[#This Row],[Discount Amount ]]</f>
        <v>1148000</v>
      </c>
      <c r="O4336" s="7">
        <f>Sales_Data[[#This Row],[OrderQuantity]] *Sales_Data[[#This Row],[UnitCost]]</f>
        <v>768000</v>
      </c>
      <c r="P4336" s="7">
        <f>Sales_Data[[#This Row],[ItemCost]] +Sales_Data[[#This Row],[ShippingCost]]</f>
        <v>769132.61</v>
      </c>
      <c r="Q4336" s="7">
        <f>Sales_Data[[#This Row],[Gross Revenue]]-Sales_Data[[#This Row],[TotalFinancialCost]]</f>
        <v>382867.39</v>
      </c>
      <c r="R4336" s="7">
        <f>Sales_Data[[#This Row],[Actul Bill Amount]]-Sales_Data[[#This Row],[ShippingCost]]</f>
        <v>1146867.3899999999</v>
      </c>
      <c r="S4336">
        <v>1177</v>
      </c>
      <c r="T4336">
        <v>1132.6099999999999</v>
      </c>
      <c r="U4336" t="s">
        <v>36</v>
      </c>
      <c r="V4336">
        <v>8000</v>
      </c>
      <c r="W4336" t="s">
        <v>22</v>
      </c>
      <c r="X4336" t="str">
        <f t="shared" si="135"/>
        <v>Nagpur</v>
      </c>
    </row>
    <row r="4337" spans="1:24" x14ac:dyDescent="0.4">
      <c r="A4337">
        <v>104336</v>
      </c>
      <c r="B4337" s="5">
        <v>45698.323611111111</v>
      </c>
      <c r="C4337" s="3" t="str">
        <f>TEXT(Sales_Data[[#This Row],[OrderDate]],"mmmm")</f>
        <v>February</v>
      </c>
      <c r="D4337" s="3" t="str">
        <f t="shared" si="134"/>
        <v>2025</v>
      </c>
      <c r="E4337" t="s">
        <v>13</v>
      </c>
      <c r="F4337" t="s">
        <v>43</v>
      </c>
      <c r="G4337" t="s">
        <v>31</v>
      </c>
      <c r="H4337" t="s">
        <v>16</v>
      </c>
      <c r="I4337" t="s">
        <v>100</v>
      </c>
      <c r="J4337">
        <v>61</v>
      </c>
      <c r="K4337">
        <v>1800</v>
      </c>
      <c r="L4337" s="7">
        <f>Sales_Data[[#This Row],[OrderQuantity]] *Sales_Data[[#This Row],[UnitPrice]]</f>
        <v>109800</v>
      </c>
      <c r="M4337" s="7">
        <f>Sales_Data[[#This Row],[UnitPrice]]-Sales_Data[[#This Row],[UnitCost]]</f>
        <v>900</v>
      </c>
      <c r="N4337" s="7">
        <f>Sales_Data[[#This Row],[Gross Revenue]]-Sales_Data[[#This Row],[Discount Amount ]]</f>
        <v>108900</v>
      </c>
      <c r="O4337" s="7">
        <f>Sales_Data[[#This Row],[OrderQuantity]] *Sales_Data[[#This Row],[UnitCost]]</f>
        <v>54900</v>
      </c>
      <c r="P4337" s="7">
        <f>Sales_Data[[#This Row],[ItemCost]] +Sales_Data[[#This Row],[ShippingCost]]</f>
        <v>55585.49</v>
      </c>
      <c r="Q4337" s="7">
        <f>Sales_Data[[#This Row],[Gross Revenue]]-Sales_Data[[#This Row],[TotalFinancialCost]]</f>
        <v>54214.51</v>
      </c>
      <c r="R4337" s="7">
        <f>Sales_Data[[#This Row],[Actul Bill Amount]]-Sales_Data[[#This Row],[ShippingCost]]</f>
        <v>108214.51</v>
      </c>
      <c r="S4337">
        <v>653</v>
      </c>
      <c r="T4337">
        <v>685.49</v>
      </c>
      <c r="U4337" t="s">
        <v>51</v>
      </c>
      <c r="V4337">
        <v>900</v>
      </c>
      <c r="W4337" t="s">
        <v>18</v>
      </c>
      <c r="X4337" t="str">
        <f t="shared" si="135"/>
        <v>Bengaluru</v>
      </c>
    </row>
    <row r="4338" spans="1:24" x14ac:dyDescent="0.4">
      <c r="A4338">
        <v>104337</v>
      </c>
      <c r="B4338" s="5">
        <v>45805.351388888892</v>
      </c>
      <c r="C4338" s="3" t="str">
        <f>TEXT(Sales_Data[[#This Row],[OrderDate]],"mmmm")</f>
        <v>May</v>
      </c>
      <c r="D4338" s="3" t="str">
        <f t="shared" si="134"/>
        <v>2025</v>
      </c>
      <c r="E4338" t="s">
        <v>39</v>
      </c>
      <c r="F4338" t="s">
        <v>14</v>
      </c>
      <c r="G4338" t="s">
        <v>15</v>
      </c>
      <c r="H4338" t="s">
        <v>37</v>
      </c>
      <c r="I4338" t="s">
        <v>100</v>
      </c>
      <c r="J4338">
        <v>64</v>
      </c>
      <c r="K4338">
        <v>6500</v>
      </c>
      <c r="L4338" s="7">
        <f>Sales_Data[[#This Row],[OrderQuantity]] *Sales_Data[[#This Row],[UnitPrice]]</f>
        <v>416000</v>
      </c>
      <c r="M4338" s="7">
        <f>Sales_Data[[#This Row],[UnitPrice]]-Sales_Data[[#This Row],[UnitCost]]</f>
        <v>2300</v>
      </c>
      <c r="N4338" s="7">
        <f>Sales_Data[[#This Row],[Gross Revenue]]-Sales_Data[[#This Row],[Discount Amount ]]</f>
        <v>413700</v>
      </c>
      <c r="O4338" s="7">
        <f>Sales_Data[[#This Row],[OrderQuantity]] *Sales_Data[[#This Row],[UnitCost]]</f>
        <v>268800</v>
      </c>
      <c r="P4338" s="7">
        <f>Sales_Data[[#This Row],[ItemCost]] +Sales_Data[[#This Row],[ShippingCost]]</f>
        <v>268982.73</v>
      </c>
      <c r="Q4338" s="7">
        <f>Sales_Data[[#This Row],[Gross Revenue]]-Sales_Data[[#This Row],[TotalFinancialCost]]</f>
        <v>147017.27000000002</v>
      </c>
      <c r="R4338" s="7">
        <f>Sales_Data[[#This Row],[Actul Bill Amount]]-Sales_Data[[#This Row],[ShippingCost]]</f>
        <v>413517.27</v>
      </c>
      <c r="S4338">
        <v>1126</v>
      </c>
      <c r="T4338">
        <v>182.73</v>
      </c>
      <c r="U4338" t="s">
        <v>21</v>
      </c>
      <c r="V4338">
        <v>4200</v>
      </c>
      <c r="W4338" t="s">
        <v>38</v>
      </c>
      <c r="X4338" t="str">
        <f t="shared" si="135"/>
        <v>Kolkata</v>
      </c>
    </row>
    <row r="4339" spans="1:24" x14ac:dyDescent="0.4">
      <c r="A4339">
        <v>104338</v>
      </c>
      <c r="B4339" s="5">
        <v>45765.87222222222</v>
      </c>
      <c r="C4339" s="3" t="str">
        <f>TEXT(Sales_Data[[#This Row],[OrderDate]],"mmmm")</f>
        <v>April</v>
      </c>
      <c r="D4339" s="3" t="str">
        <f t="shared" si="134"/>
        <v>2025</v>
      </c>
      <c r="E4339" t="s">
        <v>39</v>
      </c>
      <c r="F4339" t="s">
        <v>14</v>
      </c>
      <c r="G4339" t="s">
        <v>31</v>
      </c>
      <c r="H4339" t="s">
        <v>32</v>
      </c>
      <c r="I4339" t="s">
        <v>100</v>
      </c>
      <c r="J4339">
        <v>70</v>
      </c>
      <c r="K4339">
        <v>6500</v>
      </c>
      <c r="L4339" s="7">
        <f>Sales_Data[[#This Row],[OrderQuantity]] *Sales_Data[[#This Row],[UnitPrice]]</f>
        <v>455000</v>
      </c>
      <c r="M4339" s="7">
        <f>Sales_Data[[#This Row],[UnitPrice]]-Sales_Data[[#This Row],[UnitCost]]</f>
        <v>2300</v>
      </c>
      <c r="N4339" s="7">
        <f>Sales_Data[[#This Row],[Gross Revenue]]-Sales_Data[[#This Row],[Discount Amount ]]</f>
        <v>452700</v>
      </c>
      <c r="O4339" s="7">
        <f>Sales_Data[[#This Row],[OrderQuantity]] *Sales_Data[[#This Row],[UnitCost]]</f>
        <v>294000</v>
      </c>
      <c r="P4339" s="7">
        <f>Sales_Data[[#This Row],[ItemCost]] +Sales_Data[[#This Row],[ShippingCost]]</f>
        <v>294757.71000000002</v>
      </c>
      <c r="Q4339" s="7">
        <f>Sales_Data[[#This Row],[Gross Revenue]]-Sales_Data[[#This Row],[TotalFinancialCost]]</f>
        <v>160242.28999999998</v>
      </c>
      <c r="R4339" s="7">
        <f>Sales_Data[[#This Row],[Actul Bill Amount]]-Sales_Data[[#This Row],[ShippingCost]]</f>
        <v>451942.29</v>
      </c>
      <c r="S4339">
        <v>1060</v>
      </c>
      <c r="T4339">
        <v>757.71</v>
      </c>
      <c r="U4339" t="s">
        <v>21</v>
      </c>
      <c r="V4339">
        <v>4200</v>
      </c>
      <c r="W4339" t="s">
        <v>33</v>
      </c>
      <c r="X4339" t="str">
        <f t="shared" si="135"/>
        <v>Delhi</v>
      </c>
    </row>
    <row r="4340" spans="1:24" x14ac:dyDescent="0.4">
      <c r="A4340">
        <v>104339</v>
      </c>
      <c r="B4340" s="5">
        <v>45741.616666666669</v>
      </c>
      <c r="C4340" s="3" t="str">
        <f>TEXT(Sales_Data[[#This Row],[OrderDate]],"mmmm")</f>
        <v>March</v>
      </c>
      <c r="D4340" s="3" t="str">
        <f t="shared" si="134"/>
        <v>2025</v>
      </c>
      <c r="E4340" t="s">
        <v>34</v>
      </c>
      <c r="F4340" t="s">
        <v>14</v>
      </c>
      <c r="G4340" t="s">
        <v>15</v>
      </c>
      <c r="H4340" t="s">
        <v>25</v>
      </c>
      <c r="I4340" t="s">
        <v>100</v>
      </c>
      <c r="J4340">
        <v>67</v>
      </c>
      <c r="K4340">
        <v>3200</v>
      </c>
      <c r="L4340" s="7">
        <f>Sales_Data[[#This Row],[OrderQuantity]] *Sales_Data[[#This Row],[UnitPrice]]</f>
        <v>214400</v>
      </c>
      <c r="M4340" s="7">
        <f>Sales_Data[[#This Row],[UnitPrice]]-Sales_Data[[#This Row],[UnitCost]]</f>
        <v>1200</v>
      </c>
      <c r="N4340" s="7">
        <f>Sales_Data[[#This Row],[Gross Revenue]]-Sales_Data[[#This Row],[Discount Amount ]]</f>
        <v>213200</v>
      </c>
      <c r="O4340" s="7">
        <f>Sales_Data[[#This Row],[OrderQuantity]] *Sales_Data[[#This Row],[UnitCost]]</f>
        <v>134000</v>
      </c>
      <c r="P4340" s="7">
        <f>Sales_Data[[#This Row],[ItemCost]] +Sales_Data[[#This Row],[ShippingCost]]</f>
        <v>134870.26999999999</v>
      </c>
      <c r="Q4340" s="7">
        <f>Sales_Data[[#This Row],[Gross Revenue]]-Sales_Data[[#This Row],[TotalFinancialCost]]</f>
        <v>79529.73000000001</v>
      </c>
      <c r="R4340" s="7">
        <f>Sales_Data[[#This Row],[Actul Bill Amount]]-Sales_Data[[#This Row],[ShippingCost]]</f>
        <v>212329.73</v>
      </c>
      <c r="S4340">
        <v>486</v>
      </c>
      <c r="T4340">
        <v>870.27</v>
      </c>
      <c r="U4340" t="s">
        <v>17</v>
      </c>
      <c r="V4340">
        <v>2000</v>
      </c>
      <c r="W4340" t="s">
        <v>27</v>
      </c>
      <c r="X4340" t="str">
        <f t="shared" si="135"/>
        <v>Mumbai</v>
      </c>
    </row>
    <row r="4341" spans="1:24" x14ac:dyDescent="0.4">
      <c r="A4341">
        <v>104340</v>
      </c>
      <c r="B4341" s="5">
        <v>45979.913194444445</v>
      </c>
      <c r="C4341" s="3" t="str">
        <f>TEXT(Sales_Data[[#This Row],[OrderDate]],"mmmm")</f>
        <v>November</v>
      </c>
      <c r="D4341" s="3" t="str">
        <f t="shared" si="134"/>
        <v>2025</v>
      </c>
      <c r="E4341" t="s">
        <v>48</v>
      </c>
      <c r="F4341" t="s">
        <v>43</v>
      </c>
      <c r="G4341" t="s">
        <v>15</v>
      </c>
      <c r="H4341" t="s">
        <v>37</v>
      </c>
      <c r="I4341" t="s">
        <v>100</v>
      </c>
      <c r="J4341">
        <v>68</v>
      </c>
      <c r="K4341">
        <v>2800</v>
      </c>
      <c r="L4341" s="7">
        <f>Sales_Data[[#This Row],[OrderQuantity]] *Sales_Data[[#This Row],[UnitPrice]]</f>
        <v>190400</v>
      </c>
      <c r="M4341" s="7">
        <f>Sales_Data[[#This Row],[UnitPrice]]-Sales_Data[[#This Row],[UnitCost]]</f>
        <v>1300</v>
      </c>
      <c r="N4341" s="7">
        <f>Sales_Data[[#This Row],[Gross Revenue]]-Sales_Data[[#This Row],[Discount Amount ]]</f>
        <v>189100</v>
      </c>
      <c r="O4341" s="7">
        <f>Sales_Data[[#This Row],[OrderQuantity]] *Sales_Data[[#This Row],[UnitCost]]</f>
        <v>102000</v>
      </c>
      <c r="P4341" s="7">
        <f>Sales_Data[[#This Row],[ItemCost]] +Sales_Data[[#This Row],[ShippingCost]]</f>
        <v>103002.56</v>
      </c>
      <c r="Q4341" s="7">
        <f>Sales_Data[[#This Row],[Gross Revenue]]-Sales_Data[[#This Row],[TotalFinancialCost]]</f>
        <v>87397.440000000002</v>
      </c>
      <c r="R4341" s="7">
        <f>Sales_Data[[#This Row],[Actul Bill Amount]]-Sales_Data[[#This Row],[ShippingCost]]</f>
        <v>188097.44</v>
      </c>
      <c r="S4341">
        <v>505</v>
      </c>
      <c r="T4341">
        <v>1002.56</v>
      </c>
      <c r="U4341" t="s">
        <v>61</v>
      </c>
      <c r="V4341">
        <v>1500</v>
      </c>
      <c r="W4341" t="s">
        <v>38</v>
      </c>
      <c r="X4341" t="str">
        <f t="shared" si="135"/>
        <v>Kolkata</v>
      </c>
    </row>
    <row r="4342" spans="1:24" x14ac:dyDescent="0.4">
      <c r="A4342">
        <v>104341</v>
      </c>
      <c r="B4342" s="5">
        <v>45966.295138888891</v>
      </c>
      <c r="C4342" s="3" t="str">
        <f>TEXT(Sales_Data[[#This Row],[OrderDate]],"mmmm")</f>
        <v>November</v>
      </c>
      <c r="D4342" s="3" t="str">
        <f t="shared" si="134"/>
        <v>2025</v>
      </c>
      <c r="E4342" t="s">
        <v>13</v>
      </c>
      <c r="F4342" t="s">
        <v>28</v>
      </c>
      <c r="G4342" t="s">
        <v>29</v>
      </c>
      <c r="H4342" t="s">
        <v>32</v>
      </c>
      <c r="I4342" t="s">
        <v>100</v>
      </c>
      <c r="J4342">
        <v>18</v>
      </c>
      <c r="K4342">
        <v>450</v>
      </c>
      <c r="L4342" s="7">
        <f>Sales_Data[[#This Row],[OrderQuantity]] *Sales_Data[[#This Row],[UnitPrice]]</f>
        <v>8100</v>
      </c>
      <c r="M4342" s="7">
        <f>Sales_Data[[#This Row],[UnitPrice]]-Sales_Data[[#This Row],[UnitCost]]</f>
        <v>250</v>
      </c>
      <c r="N4342" s="7">
        <f>Sales_Data[[#This Row],[Gross Revenue]]-Sales_Data[[#This Row],[Discount Amount ]]</f>
        <v>7850</v>
      </c>
      <c r="O4342" s="7">
        <f>Sales_Data[[#This Row],[OrderQuantity]] *Sales_Data[[#This Row],[UnitCost]]</f>
        <v>3600</v>
      </c>
      <c r="P4342" s="7">
        <f>Sales_Data[[#This Row],[ItemCost]] +Sales_Data[[#This Row],[ShippingCost]]</f>
        <v>4137.87</v>
      </c>
      <c r="Q4342" s="7">
        <f>Sales_Data[[#This Row],[Gross Revenue]]-Sales_Data[[#This Row],[TotalFinancialCost]]</f>
        <v>3962.13</v>
      </c>
      <c r="R4342" s="7">
        <f>Sales_Data[[#This Row],[Actul Bill Amount]]-Sales_Data[[#This Row],[ShippingCost]]</f>
        <v>7312.13</v>
      </c>
      <c r="S4342">
        <v>667</v>
      </c>
      <c r="T4342">
        <v>537.87</v>
      </c>
      <c r="U4342" t="s">
        <v>30</v>
      </c>
      <c r="V4342">
        <v>200</v>
      </c>
      <c r="W4342" t="s">
        <v>33</v>
      </c>
      <c r="X4342" t="str">
        <f t="shared" si="135"/>
        <v>Delhi</v>
      </c>
    </row>
    <row r="4343" spans="1:24" x14ac:dyDescent="0.4">
      <c r="A4343">
        <v>104342</v>
      </c>
      <c r="B4343" s="5">
        <v>45947.091666666667</v>
      </c>
      <c r="C4343" s="3" t="str">
        <f>TEXT(Sales_Data[[#This Row],[OrderDate]],"mmmm")</f>
        <v>October</v>
      </c>
      <c r="D4343" s="3" t="str">
        <f t="shared" si="134"/>
        <v>2025</v>
      </c>
      <c r="E4343" t="s">
        <v>19</v>
      </c>
      <c r="F4343" t="s">
        <v>40</v>
      </c>
      <c r="G4343" t="s">
        <v>15</v>
      </c>
      <c r="H4343" t="s">
        <v>16</v>
      </c>
      <c r="I4343" t="s">
        <v>100</v>
      </c>
      <c r="J4343">
        <v>29</v>
      </c>
      <c r="K4343">
        <v>5500</v>
      </c>
      <c r="L4343" s="7">
        <f>Sales_Data[[#This Row],[OrderQuantity]] *Sales_Data[[#This Row],[UnitPrice]]</f>
        <v>159500</v>
      </c>
      <c r="M4343" s="7">
        <f>Sales_Data[[#This Row],[UnitPrice]]-Sales_Data[[#This Row],[UnitCost]]</f>
        <v>2000</v>
      </c>
      <c r="N4343" s="7">
        <f>Sales_Data[[#This Row],[Gross Revenue]]-Sales_Data[[#This Row],[Discount Amount ]]</f>
        <v>157500</v>
      </c>
      <c r="O4343" s="7">
        <f>Sales_Data[[#This Row],[OrderQuantity]] *Sales_Data[[#This Row],[UnitCost]]</f>
        <v>101500</v>
      </c>
      <c r="P4343" s="7">
        <f>Sales_Data[[#This Row],[ItemCost]] +Sales_Data[[#This Row],[ShippingCost]]</f>
        <v>103713.06</v>
      </c>
      <c r="Q4343" s="7">
        <f>Sales_Data[[#This Row],[Gross Revenue]]-Sales_Data[[#This Row],[TotalFinancialCost]]</f>
        <v>55786.94</v>
      </c>
      <c r="R4343" s="7">
        <f>Sales_Data[[#This Row],[Actul Bill Amount]]-Sales_Data[[#This Row],[ShippingCost]]</f>
        <v>155286.94</v>
      </c>
      <c r="S4343">
        <v>506</v>
      </c>
      <c r="T4343">
        <v>2213.06</v>
      </c>
      <c r="U4343" t="s">
        <v>41</v>
      </c>
      <c r="V4343">
        <v>3500</v>
      </c>
      <c r="W4343" t="s">
        <v>18</v>
      </c>
      <c r="X4343" t="str">
        <f t="shared" si="135"/>
        <v>Bengaluru</v>
      </c>
    </row>
    <row r="4344" spans="1:24" x14ac:dyDescent="0.4">
      <c r="A4344">
        <v>104343</v>
      </c>
      <c r="B4344" s="5">
        <v>45980.7</v>
      </c>
      <c r="C4344" s="3" t="str">
        <f>TEXT(Sales_Data[[#This Row],[OrderDate]],"mmmm")</f>
        <v>November</v>
      </c>
      <c r="D4344" s="3" t="str">
        <f t="shared" si="134"/>
        <v>2025</v>
      </c>
      <c r="E4344" t="s">
        <v>42</v>
      </c>
      <c r="F4344" t="s">
        <v>40</v>
      </c>
      <c r="G4344" t="s">
        <v>29</v>
      </c>
      <c r="H4344" t="s">
        <v>25</v>
      </c>
      <c r="I4344" t="s">
        <v>100</v>
      </c>
      <c r="J4344">
        <v>93</v>
      </c>
      <c r="K4344">
        <v>1500</v>
      </c>
      <c r="L4344" s="7">
        <f>Sales_Data[[#This Row],[OrderQuantity]] *Sales_Data[[#This Row],[UnitPrice]]</f>
        <v>139500</v>
      </c>
      <c r="M4344" s="7">
        <f>Sales_Data[[#This Row],[UnitPrice]]-Sales_Data[[#This Row],[UnitCost]]</f>
        <v>700</v>
      </c>
      <c r="N4344" s="7">
        <f>Sales_Data[[#This Row],[Gross Revenue]]-Sales_Data[[#This Row],[Discount Amount ]]</f>
        <v>138800</v>
      </c>
      <c r="O4344" s="7">
        <f>Sales_Data[[#This Row],[OrderQuantity]] *Sales_Data[[#This Row],[UnitCost]]</f>
        <v>74400</v>
      </c>
      <c r="P4344" s="7">
        <f>Sales_Data[[#This Row],[ItemCost]] +Sales_Data[[#This Row],[ShippingCost]]</f>
        <v>74774.600000000006</v>
      </c>
      <c r="Q4344" s="7">
        <f>Sales_Data[[#This Row],[Gross Revenue]]-Sales_Data[[#This Row],[TotalFinancialCost]]</f>
        <v>64725.399999999994</v>
      </c>
      <c r="R4344" s="7">
        <f>Sales_Data[[#This Row],[Actul Bill Amount]]-Sales_Data[[#This Row],[ShippingCost]]</f>
        <v>138425.4</v>
      </c>
      <c r="S4344">
        <v>401</v>
      </c>
      <c r="T4344">
        <v>374.6</v>
      </c>
      <c r="U4344" t="s">
        <v>52</v>
      </c>
      <c r="V4344">
        <v>800</v>
      </c>
      <c r="W4344" t="s">
        <v>27</v>
      </c>
      <c r="X4344" t="str">
        <f t="shared" si="135"/>
        <v>Mumbai</v>
      </c>
    </row>
    <row r="4345" spans="1:24" x14ac:dyDescent="0.4">
      <c r="A4345">
        <v>104344</v>
      </c>
      <c r="B4345" s="5">
        <v>45791.731944444444</v>
      </c>
      <c r="C4345" s="3" t="str">
        <f>TEXT(Sales_Data[[#This Row],[OrderDate]],"mmmm")</f>
        <v>May</v>
      </c>
      <c r="D4345" s="3" t="str">
        <f t="shared" si="134"/>
        <v>2025</v>
      </c>
      <c r="E4345" t="s">
        <v>45</v>
      </c>
      <c r="F4345" t="s">
        <v>40</v>
      </c>
      <c r="G4345" t="s">
        <v>29</v>
      </c>
      <c r="H4345" t="s">
        <v>37</v>
      </c>
      <c r="I4345" t="s">
        <v>100</v>
      </c>
      <c r="J4345">
        <v>85</v>
      </c>
      <c r="K4345">
        <v>1500</v>
      </c>
      <c r="L4345" s="7">
        <f>Sales_Data[[#This Row],[OrderQuantity]] *Sales_Data[[#This Row],[UnitPrice]]</f>
        <v>127500</v>
      </c>
      <c r="M4345" s="7">
        <f>Sales_Data[[#This Row],[UnitPrice]]-Sales_Data[[#This Row],[UnitCost]]</f>
        <v>700</v>
      </c>
      <c r="N4345" s="7">
        <f>Sales_Data[[#This Row],[Gross Revenue]]-Sales_Data[[#This Row],[Discount Amount ]]</f>
        <v>126800</v>
      </c>
      <c r="O4345" s="7">
        <f>Sales_Data[[#This Row],[OrderQuantity]] *Sales_Data[[#This Row],[UnitCost]]</f>
        <v>68000</v>
      </c>
      <c r="P4345" s="7">
        <f>Sales_Data[[#This Row],[ItemCost]] +Sales_Data[[#This Row],[ShippingCost]]</f>
        <v>68877.84</v>
      </c>
      <c r="Q4345" s="7">
        <f>Sales_Data[[#This Row],[Gross Revenue]]-Sales_Data[[#This Row],[TotalFinancialCost]]</f>
        <v>58622.16</v>
      </c>
      <c r="R4345" s="7">
        <f>Sales_Data[[#This Row],[Actul Bill Amount]]-Sales_Data[[#This Row],[ShippingCost]]</f>
        <v>125922.16</v>
      </c>
      <c r="S4345">
        <v>1068</v>
      </c>
      <c r="T4345">
        <v>877.84</v>
      </c>
      <c r="U4345" t="s">
        <v>52</v>
      </c>
      <c r="V4345">
        <v>800</v>
      </c>
      <c r="W4345" t="s">
        <v>38</v>
      </c>
      <c r="X4345" t="str">
        <f t="shared" si="135"/>
        <v>Kolkata</v>
      </c>
    </row>
    <row r="4346" spans="1:24" x14ac:dyDescent="0.4">
      <c r="A4346">
        <v>104345</v>
      </c>
      <c r="B4346" s="5">
        <v>45864.424305555556</v>
      </c>
      <c r="C4346" s="3" t="str">
        <f>TEXT(Sales_Data[[#This Row],[OrderDate]],"mmmm")</f>
        <v>July</v>
      </c>
      <c r="D4346" s="3" t="str">
        <f t="shared" si="134"/>
        <v>2025</v>
      </c>
      <c r="E4346" t="s">
        <v>50</v>
      </c>
      <c r="F4346" t="s">
        <v>28</v>
      </c>
      <c r="G4346" t="s">
        <v>29</v>
      </c>
      <c r="H4346" t="s">
        <v>16</v>
      </c>
      <c r="I4346" t="s">
        <v>100</v>
      </c>
      <c r="J4346">
        <v>16</v>
      </c>
      <c r="K4346">
        <v>450</v>
      </c>
      <c r="L4346" s="7">
        <f>Sales_Data[[#This Row],[OrderQuantity]] *Sales_Data[[#This Row],[UnitPrice]]</f>
        <v>7200</v>
      </c>
      <c r="M4346" s="7">
        <f>Sales_Data[[#This Row],[UnitPrice]]-Sales_Data[[#This Row],[UnitCost]]</f>
        <v>250</v>
      </c>
      <c r="N4346" s="7">
        <f>Sales_Data[[#This Row],[Gross Revenue]]-Sales_Data[[#This Row],[Discount Amount ]]</f>
        <v>6950</v>
      </c>
      <c r="O4346" s="7">
        <f>Sales_Data[[#This Row],[OrderQuantity]] *Sales_Data[[#This Row],[UnitCost]]</f>
        <v>3200</v>
      </c>
      <c r="P4346" s="7">
        <f>Sales_Data[[#This Row],[ItemCost]] +Sales_Data[[#This Row],[ShippingCost]]</f>
        <v>4265.92</v>
      </c>
      <c r="Q4346" s="7">
        <f>Sales_Data[[#This Row],[Gross Revenue]]-Sales_Data[[#This Row],[TotalFinancialCost]]</f>
        <v>2934.08</v>
      </c>
      <c r="R4346" s="7">
        <f>Sales_Data[[#This Row],[Actul Bill Amount]]-Sales_Data[[#This Row],[ShippingCost]]</f>
        <v>5884.08</v>
      </c>
      <c r="S4346">
        <v>366</v>
      </c>
      <c r="T4346">
        <v>1065.92</v>
      </c>
      <c r="U4346" t="s">
        <v>30</v>
      </c>
      <c r="V4346">
        <v>200</v>
      </c>
      <c r="W4346" t="s">
        <v>18</v>
      </c>
      <c r="X4346" t="str">
        <f t="shared" si="135"/>
        <v>Bengaluru</v>
      </c>
    </row>
    <row r="4347" spans="1:24" x14ac:dyDescent="0.4">
      <c r="A4347">
        <v>104346</v>
      </c>
      <c r="B4347" s="5">
        <v>45940.441666666666</v>
      </c>
      <c r="C4347" s="3" t="str">
        <f>TEXT(Sales_Data[[#This Row],[OrderDate]],"mmmm")</f>
        <v>October</v>
      </c>
      <c r="D4347" s="3" t="str">
        <f t="shared" si="134"/>
        <v>2025</v>
      </c>
      <c r="E4347" t="s">
        <v>19</v>
      </c>
      <c r="F4347" t="s">
        <v>43</v>
      </c>
      <c r="G4347" t="s">
        <v>15</v>
      </c>
      <c r="H4347" t="s">
        <v>25</v>
      </c>
      <c r="I4347" t="s">
        <v>100</v>
      </c>
      <c r="J4347">
        <v>84</v>
      </c>
      <c r="K4347">
        <v>4500</v>
      </c>
      <c r="L4347" s="7">
        <f>Sales_Data[[#This Row],[OrderQuantity]] *Sales_Data[[#This Row],[UnitPrice]]</f>
        <v>378000</v>
      </c>
      <c r="M4347" s="7">
        <f>Sales_Data[[#This Row],[UnitPrice]]-Sales_Data[[#This Row],[UnitCost]]</f>
        <v>2000</v>
      </c>
      <c r="N4347" s="7">
        <f>Sales_Data[[#This Row],[Gross Revenue]]-Sales_Data[[#This Row],[Discount Amount ]]</f>
        <v>376000</v>
      </c>
      <c r="O4347" s="7">
        <f>Sales_Data[[#This Row],[OrderQuantity]] *Sales_Data[[#This Row],[UnitCost]]</f>
        <v>210000</v>
      </c>
      <c r="P4347" s="7">
        <f>Sales_Data[[#This Row],[ItemCost]] +Sales_Data[[#This Row],[ShippingCost]]</f>
        <v>210460.84</v>
      </c>
      <c r="Q4347" s="7">
        <f>Sales_Data[[#This Row],[Gross Revenue]]-Sales_Data[[#This Row],[TotalFinancialCost]]</f>
        <v>167539.16</v>
      </c>
      <c r="R4347" s="7">
        <f>Sales_Data[[#This Row],[Actul Bill Amount]]-Sales_Data[[#This Row],[ShippingCost]]</f>
        <v>375539.16</v>
      </c>
      <c r="S4347">
        <v>886</v>
      </c>
      <c r="T4347">
        <v>460.84</v>
      </c>
      <c r="U4347" t="s">
        <v>44</v>
      </c>
      <c r="V4347">
        <v>2500</v>
      </c>
      <c r="W4347" t="s">
        <v>27</v>
      </c>
      <c r="X4347" t="str">
        <f t="shared" si="135"/>
        <v>Mumbai</v>
      </c>
    </row>
    <row r="4348" spans="1:24" x14ac:dyDescent="0.4">
      <c r="A4348">
        <v>104347</v>
      </c>
      <c r="B4348" s="5">
        <v>45923.066666666666</v>
      </c>
      <c r="C4348" s="3" t="str">
        <f>TEXT(Sales_Data[[#This Row],[OrderDate]],"mmmm")</f>
        <v>September</v>
      </c>
      <c r="D4348" s="3" t="str">
        <f t="shared" si="134"/>
        <v>2025</v>
      </c>
      <c r="E4348" t="s">
        <v>13</v>
      </c>
      <c r="F4348" t="s">
        <v>35</v>
      </c>
      <c r="G4348" t="s">
        <v>29</v>
      </c>
      <c r="H4348" t="s">
        <v>37</v>
      </c>
      <c r="I4348" t="s">
        <v>100</v>
      </c>
      <c r="J4348">
        <v>90</v>
      </c>
      <c r="K4348">
        <v>8500</v>
      </c>
      <c r="L4348" s="7">
        <f>Sales_Data[[#This Row],[OrderQuantity]] *Sales_Data[[#This Row],[UnitPrice]]</f>
        <v>765000</v>
      </c>
      <c r="M4348" s="7">
        <f>Sales_Data[[#This Row],[UnitPrice]]-Sales_Data[[#This Row],[UnitCost]]</f>
        <v>3000</v>
      </c>
      <c r="N4348" s="7">
        <f>Sales_Data[[#This Row],[Gross Revenue]]-Sales_Data[[#This Row],[Discount Amount ]]</f>
        <v>762000</v>
      </c>
      <c r="O4348" s="7">
        <f>Sales_Data[[#This Row],[OrderQuantity]] *Sales_Data[[#This Row],[UnitCost]]</f>
        <v>495000</v>
      </c>
      <c r="P4348" s="7">
        <f>Sales_Data[[#This Row],[ItemCost]] +Sales_Data[[#This Row],[ShippingCost]]</f>
        <v>495303.93</v>
      </c>
      <c r="Q4348" s="7">
        <f>Sales_Data[[#This Row],[Gross Revenue]]-Sales_Data[[#This Row],[TotalFinancialCost]]</f>
        <v>269696.07</v>
      </c>
      <c r="R4348" s="7">
        <f>Sales_Data[[#This Row],[Actul Bill Amount]]-Sales_Data[[#This Row],[ShippingCost]]</f>
        <v>761696.07</v>
      </c>
      <c r="S4348">
        <v>675</v>
      </c>
      <c r="T4348">
        <v>303.93</v>
      </c>
      <c r="U4348" t="s">
        <v>49</v>
      </c>
      <c r="V4348">
        <v>5500</v>
      </c>
      <c r="W4348" t="s">
        <v>38</v>
      </c>
      <c r="X4348" t="str">
        <f t="shared" si="135"/>
        <v>Kolkata</v>
      </c>
    </row>
    <row r="4349" spans="1:24" x14ac:dyDescent="0.4">
      <c r="A4349">
        <v>104348</v>
      </c>
      <c r="B4349" s="5">
        <v>45730.984027777777</v>
      </c>
      <c r="C4349" s="3" t="str">
        <f>TEXT(Sales_Data[[#This Row],[OrderDate]],"mmmm")</f>
        <v>March</v>
      </c>
      <c r="D4349" s="3" t="str">
        <f t="shared" si="134"/>
        <v>2025</v>
      </c>
      <c r="E4349" t="s">
        <v>13</v>
      </c>
      <c r="F4349" t="s">
        <v>43</v>
      </c>
      <c r="G4349" t="s">
        <v>31</v>
      </c>
      <c r="H4349" t="s">
        <v>16</v>
      </c>
      <c r="I4349" t="s">
        <v>100</v>
      </c>
      <c r="J4349">
        <v>71</v>
      </c>
      <c r="K4349">
        <v>2800</v>
      </c>
      <c r="L4349" s="7">
        <f>Sales_Data[[#This Row],[OrderQuantity]] *Sales_Data[[#This Row],[UnitPrice]]</f>
        <v>198800</v>
      </c>
      <c r="M4349" s="7">
        <f>Sales_Data[[#This Row],[UnitPrice]]-Sales_Data[[#This Row],[UnitCost]]</f>
        <v>1300</v>
      </c>
      <c r="N4349" s="7">
        <f>Sales_Data[[#This Row],[Gross Revenue]]-Sales_Data[[#This Row],[Discount Amount ]]</f>
        <v>197500</v>
      </c>
      <c r="O4349" s="7">
        <f>Sales_Data[[#This Row],[OrderQuantity]] *Sales_Data[[#This Row],[UnitCost]]</f>
        <v>106500</v>
      </c>
      <c r="P4349" s="7">
        <f>Sales_Data[[#This Row],[ItemCost]] +Sales_Data[[#This Row],[ShippingCost]]</f>
        <v>109304.48</v>
      </c>
      <c r="Q4349" s="7">
        <f>Sales_Data[[#This Row],[Gross Revenue]]-Sales_Data[[#This Row],[TotalFinancialCost]]</f>
        <v>89495.52</v>
      </c>
      <c r="R4349" s="7">
        <f>Sales_Data[[#This Row],[Actul Bill Amount]]-Sales_Data[[#This Row],[ShippingCost]]</f>
        <v>194695.52</v>
      </c>
      <c r="S4349">
        <v>1029</v>
      </c>
      <c r="T4349">
        <v>2804.48</v>
      </c>
      <c r="U4349" t="s">
        <v>61</v>
      </c>
      <c r="V4349">
        <v>1500</v>
      </c>
      <c r="W4349" t="s">
        <v>18</v>
      </c>
      <c r="X4349" t="str">
        <f t="shared" si="135"/>
        <v>Bengaluru</v>
      </c>
    </row>
    <row r="4350" spans="1:24" x14ac:dyDescent="0.4">
      <c r="A4350">
        <v>104349</v>
      </c>
      <c r="B4350" s="5">
        <v>46009.65</v>
      </c>
      <c r="C4350" s="3" t="str">
        <f>TEXT(Sales_Data[[#This Row],[OrderDate]],"mmmm")</f>
        <v>December</v>
      </c>
      <c r="D4350" s="3" t="str">
        <f t="shared" si="134"/>
        <v>2025</v>
      </c>
      <c r="E4350" t="s">
        <v>39</v>
      </c>
      <c r="F4350" t="s">
        <v>46</v>
      </c>
      <c r="G4350" t="s">
        <v>29</v>
      </c>
      <c r="H4350" t="s">
        <v>20</v>
      </c>
      <c r="I4350" t="s">
        <v>100</v>
      </c>
      <c r="J4350">
        <v>94</v>
      </c>
      <c r="K4350">
        <v>15000</v>
      </c>
      <c r="L4350" s="7">
        <f>Sales_Data[[#This Row],[OrderQuantity]] *Sales_Data[[#This Row],[UnitPrice]]</f>
        <v>1410000</v>
      </c>
      <c r="M4350" s="7">
        <f>Sales_Data[[#This Row],[UnitPrice]]-Sales_Data[[#This Row],[UnitCost]]</f>
        <v>5500</v>
      </c>
      <c r="N4350" s="7">
        <f>Sales_Data[[#This Row],[Gross Revenue]]-Sales_Data[[#This Row],[Discount Amount ]]</f>
        <v>1404500</v>
      </c>
      <c r="O4350" s="7">
        <f>Sales_Data[[#This Row],[OrderQuantity]] *Sales_Data[[#This Row],[UnitCost]]</f>
        <v>893000</v>
      </c>
      <c r="P4350" s="7">
        <f>Sales_Data[[#This Row],[ItemCost]] +Sales_Data[[#This Row],[ShippingCost]]</f>
        <v>893960.6</v>
      </c>
      <c r="Q4350" s="7">
        <f>Sales_Data[[#This Row],[Gross Revenue]]-Sales_Data[[#This Row],[TotalFinancialCost]]</f>
        <v>516039.4</v>
      </c>
      <c r="R4350" s="7">
        <f>Sales_Data[[#This Row],[Actul Bill Amount]]-Sales_Data[[#This Row],[ShippingCost]]</f>
        <v>1403539.4</v>
      </c>
      <c r="S4350">
        <v>517</v>
      </c>
      <c r="T4350">
        <v>960.6</v>
      </c>
      <c r="U4350" t="s">
        <v>53</v>
      </c>
      <c r="V4350">
        <v>9500</v>
      </c>
      <c r="W4350" t="s">
        <v>22</v>
      </c>
      <c r="X4350" t="str">
        <f t="shared" si="135"/>
        <v>Nagpur</v>
      </c>
    </row>
    <row r="4351" spans="1:24" x14ac:dyDescent="0.4">
      <c r="A4351">
        <v>104350</v>
      </c>
      <c r="B4351" s="5">
        <v>45705.111111111109</v>
      </c>
      <c r="C4351" s="3" t="str">
        <f>TEXT(Sales_Data[[#This Row],[OrderDate]],"mmmm")</f>
        <v>February</v>
      </c>
      <c r="D4351" s="3" t="str">
        <f t="shared" si="134"/>
        <v>2025</v>
      </c>
      <c r="E4351" t="s">
        <v>45</v>
      </c>
      <c r="F4351" t="s">
        <v>14</v>
      </c>
      <c r="G4351" t="s">
        <v>15</v>
      </c>
      <c r="H4351" t="s">
        <v>25</v>
      </c>
      <c r="I4351" t="s">
        <v>100</v>
      </c>
      <c r="J4351">
        <v>85</v>
      </c>
      <c r="K4351">
        <v>6500</v>
      </c>
      <c r="L4351" s="7">
        <f>Sales_Data[[#This Row],[OrderQuantity]] *Sales_Data[[#This Row],[UnitPrice]]</f>
        <v>552500</v>
      </c>
      <c r="M4351" s="7">
        <f>Sales_Data[[#This Row],[UnitPrice]]-Sales_Data[[#This Row],[UnitCost]]</f>
        <v>2300</v>
      </c>
      <c r="N4351" s="7">
        <f>Sales_Data[[#This Row],[Gross Revenue]]-Sales_Data[[#This Row],[Discount Amount ]]</f>
        <v>550200</v>
      </c>
      <c r="O4351" s="7">
        <f>Sales_Data[[#This Row],[OrderQuantity]] *Sales_Data[[#This Row],[UnitCost]]</f>
        <v>357000</v>
      </c>
      <c r="P4351" s="7">
        <f>Sales_Data[[#This Row],[ItemCost]] +Sales_Data[[#This Row],[ShippingCost]]</f>
        <v>357547.41</v>
      </c>
      <c r="Q4351" s="7">
        <f>Sales_Data[[#This Row],[Gross Revenue]]-Sales_Data[[#This Row],[TotalFinancialCost]]</f>
        <v>194952.59000000003</v>
      </c>
      <c r="R4351" s="7">
        <f>Sales_Data[[#This Row],[Actul Bill Amount]]-Sales_Data[[#This Row],[ShippingCost]]</f>
        <v>549652.59</v>
      </c>
      <c r="S4351">
        <v>1097</v>
      </c>
      <c r="T4351">
        <v>547.41</v>
      </c>
      <c r="U4351" t="s">
        <v>21</v>
      </c>
      <c r="V4351">
        <v>4200</v>
      </c>
      <c r="W4351" t="s">
        <v>27</v>
      </c>
      <c r="X4351" t="str">
        <f t="shared" si="135"/>
        <v>Mumbai</v>
      </c>
    </row>
    <row r="4352" spans="1:24" x14ac:dyDescent="0.4">
      <c r="A4352">
        <v>104351</v>
      </c>
      <c r="B4352" s="5">
        <v>45983.518055555556</v>
      </c>
      <c r="C4352" s="3" t="str">
        <f>TEXT(Sales_Data[[#This Row],[OrderDate]],"mmmm")</f>
        <v>November</v>
      </c>
      <c r="D4352" s="3" t="str">
        <f t="shared" si="134"/>
        <v>2025</v>
      </c>
      <c r="E4352" t="s">
        <v>23</v>
      </c>
      <c r="F4352" t="s">
        <v>35</v>
      </c>
      <c r="G4352" t="s">
        <v>15</v>
      </c>
      <c r="H4352" t="s">
        <v>16</v>
      </c>
      <c r="I4352" t="s">
        <v>100</v>
      </c>
      <c r="J4352">
        <v>60</v>
      </c>
      <c r="K4352">
        <v>8500</v>
      </c>
      <c r="L4352" s="7">
        <f>Sales_Data[[#This Row],[OrderQuantity]] *Sales_Data[[#This Row],[UnitPrice]]</f>
        <v>510000</v>
      </c>
      <c r="M4352" s="7">
        <f>Sales_Data[[#This Row],[UnitPrice]]-Sales_Data[[#This Row],[UnitCost]]</f>
        <v>3000</v>
      </c>
      <c r="N4352" s="7">
        <f>Sales_Data[[#This Row],[Gross Revenue]]-Sales_Data[[#This Row],[Discount Amount ]]</f>
        <v>507000</v>
      </c>
      <c r="O4352" s="7">
        <f>Sales_Data[[#This Row],[OrderQuantity]] *Sales_Data[[#This Row],[UnitCost]]</f>
        <v>330000</v>
      </c>
      <c r="P4352" s="7">
        <f>Sales_Data[[#This Row],[ItemCost]] +Sales_Data[[#This Row],[ShippingCost]]</f>
        <v>330550.89</v>
      </c>
      <c r="Q4352" s="7">
        <f>Sales_Data[[#This Row],[Gross Revenue]]-Sales_Data[[#This Row],[TotalFinancialCost]]</f>
        <v>179449.11</v>
      </c>
      <c r="R4352" s="7">
        <f>Sales_Data[[#This Row],[Actul Bill Amount]]-Sales_Data[[#This Row],[ShippingCost]]</f>
        <v>506449.11</v>
      </c>
      <c r="S4352">
        <v>681</v>
      </c>
      <c r="T4352">
        <v>550.89</v>
      </c>
      <c r="U4352" t="s">
        <v>49</v>
      </c>
      <c r="V4352">
        <v>5500</v>
      </c>
      <c r="W4352" t="s">
        <v>18</v>
      </c>
      <c r="X4352" t="str">
        <f t="shared" si="135"/>
        <v>Bengaluru</v>
      </c>
    </row>
    <row r="4353" spans="1:24" x14ac:dyDescent="0.4">
      <c r="A4353">
        <v>104352</v>
      </c>
      <c r="B4353" s="5">
        <v>45890.529166666667</v>
      </c>
      <c r="C4353" s="3" t="str">
        <f>TEXT(Sales_Data[[#This Row],[OrderDate]],"mmmm")</f>
        <v>August</v>
      </c>
      <c r="D4353" s="3" t="str">
        <f t="shared" si="134"/>
        <v>2025</v>
      </c>
      <c r="E4353" t="s">
        <v>19</v>
      </c>
      <c r="F4353" t="s">
        <v>24</v>
      </c>
      <c r="G4353" t="s">
        <v>29</v>
      </c>
      <c r="H4353" t="s">
        <v>25</v>
      </c>
      <c r="I4353" t="s">
        <v>100</v>
      </c>
      <c r="J4353">
        <v>72</v>
      </c>
      <c r="K4353">
        <v>3500</v>
      </c>
      <c r="L4353" s="7">
        <f>Sales_Data[[#This Row],[OrderQuantity]] *Sales_Data[[#This Row],[UnitPrice]]</f>
        <v>252000</v>
      </c>
      <c r="M4353" s="7">
        <f>Sales_Data[[#This Row],[UnitPrice]]-Sales_Data[[#This Row],[UnitCost]]</f>
        <v>1300</v>
      </c>
      <c r="N4353" s="7">
        <f>Sales_Data[[#This Row],[Gross Revenue]]-Sales_Data[[#This Row],[Discount Amount ]]</f>
        <v>250700</v>
      </c>
      <c r="O4353" s="7">
        <f>Sales_Data[[#This Row],[OrderQuantity]] *Sales_Data[[#This Row],[UnitCost]]</f>
        <v>158400</v>
      </c>
      <c r="P4353" s="7">
        <f>Sales_Data[[#This Row],[ItemCost]] +Sales_Data[[#This Row],[ShippingCost]]</f>
        <v>159599.46</v>
      </c>
      <c r="Q4353" s="7">
        <f>Sales_Data[[#This Row],[Gross Revenue]]-Sales_Data[[#This Row],[TotalFinancialCost]]</f>
        <v>92400.540000000008</v>
      </c>
      <c r="R4353" s="7">
        <f>Sales_Data[[#This Row],[Actul Bill Amount]]-Sales_Data[[#This Row],[ShippingCost]]</f>
        <v>249500.54</v>
      </c>
      <c r="S4353">
        <v>385</v>
      </c>
      <c r="T4353">
        <v>1199.46</v>
      </c>
      <c r="U4353" t="s">
        <v>59</v>
      </c>
      <c r="V4353">
        <v>2200</v>
      </c>
      <c r="W4353" t="s">
        <v>27</v>
      </c>
      <c r="X4353" t="str">
        <f t="shared" si="135"/>
        <v>Mumbai</v>
      </c>
    </row>
    <row r="4354" spans="1:24" x14ac:dyDescent="0.4">
      <c r="A4354">
        <v>104353</v>
      </c>
      <c r="B4354" s="5">
        <v>45757.806250000001</v>
      </c>
      <c r="C4354" s="3" t="str">
        <f>TEXT(Sales_Data[[#This Row],[OrderDate]],"mmmm")</f>
        <v>April</v>
      </c>
      <c r="D4354" s="3" t="str">
        <f t="shared" ref="D4354:D4417" si="136">TEXT(B4354, "yyyy")</f>
        <v>2025</v>
      </c>
      <c r="E4354" t="s">
        <v>34</v>
      </c>
      <c r="F4354" t="s">
        <v>28</v>
      </c>
      <c r="G4354" t="s">
        <v>31</v>
      </c>
      <c r="H4354" t="s">
        <v>20</v>
      </c>
      <c r="I4354" t="s">
        <v>100</v>
      </c>
      <c r="J4354">
        <v>72</v>
      </c>
      <c r="K4354">
        <v>450</v>
      </c>
      <c r="L4354" s="7">
        <f>Sales_Data[[#This Row],[OrderQuantity]] *Sales_Data[[#This Row],[UnitPrice]]</f>
        <v>32400</v>
      </c>
      <c r="M4354" s="7">
        <f>Sales_Data[[#This Row],[UnitPrice]]-Sales_Data[[#This Row],[UnitCost]]</f>
        <v>250</v>
      </c>
      <c r="N4354" s="7">
        <f>Sales_Data[[#This Row],[Gross Revenue]]-Sales_Data[[#This Row],[Discount Amount ]]</f>
        <v>32150</v>
      </c>
      <c r="O4354" s="7">
        <f>Sales_Data[[#This Row],[OrderQuantity]] *Sales_Data[[#This Row],[UnitCost]]</f>
        <v>14400</v>
      </c>
      <c r="P4354" s="7">
        <f>Sales_Data[[#This Row],[ItemCost]] +Sales_Data[[#This Row],[ShippingCost]]</f>
        <v>15355.58</v>
      </c>
      <c r="Q4354" s="7">
        <f>Sales_Data[[#This Row],[Gross Revenue]]-Sales_Data[[#This Row],[TotalFinancialCost]]</f>
        <v>17044.419999999998</v>
      </c>
      <c r="R4354" s="7">
        <f>Sales_Data[[#This Row],[Actul Bill Amount]]-Sales_Data[[#This Row],[ShippingCost]]</f>
        <v>31194.42</v>
      </c>
      <c r="S4354">
        <v>421</v>
      </c>
      <c r="T4354">
        <v>955.58</v>
      </c>
      <c r="U4354" t="s">
        <v>30</v>
      </c>
      <c r="V4354">
        <v>200</v>
      </c>
      <c r="W4354" t="s">
        <v>22</v>
      </c>
      <c r="X4354" t="str">
        <f t="shared" ref="X4354:X4417" si="137">_xlfn.TEXTBEFORE(W4354, " ")</f>
        <v>Nagpur</v>
      </c>
    </row>
    <row r="4355" spans="1:24" x14ac:dyDescent="0.4">
      <c r="A4355">
        <v>104354</v>
      </c>
      <c r="B4355" s="5">
        <v>45716.976388888892</v>
      </c>
      <c r="C4355" s="3" t="str">
        <f>TEXT(Sales_Data[[#This Row],[OrderDate]],"mmmm")</f>
        <v>February</v>
      </c>
      <c r="D4355" s="3" t="str">
        <f t="shared" si="136"/>
        <v>2025</v>
      </c>
      <c r="E4355" t="s">
        <v>13</v>
      </c>
      <c r="F4355" t="s">
        <v>55</v>
      </c>
      <c r="G4355" t="s">
        <v>15</v>
      </c>
      <c r="H4355" t="s">
        <v>25</v>
      </c>
      <c r="I4355" t="s">
        <v>100</v>
      </c>
      <c r="J4355">
        <v>99</v>
      </c>
      <c r="K4355">
        <v>850</v>
      </c>
      <c r="L4355" s="7">
        <f>Sales_Data[[#This Row],[OrderQuantity]] *Sales_Data[[#This Row],[UnitPrice]]</f>
        <v>84150</v>
      </c>
      <c r="M4355" s="7">
        <f>Sales_Data[[#This Row],[UnitPrice]]-Sales_Data[[#This Row],[UnitCost]]</f>
        <v>300</v>
      </c>
      <c r="N4355" s="7">
        <f>Sales_Data[[#This Row],[Gross Revenue]]-Sales_Data[[#This Row],[Discount Amount ]]</f>
        <v>83850</v>
      </c>
      <c r="O4355" s="7">
        <f>Sales_Data[[#This Row],[OrderQuantity]] *Sales_Data[[#This Row],[UnitCost]]</f>
        <v>54450</v>
      </c>
      <c r="P4355" s="7">
        <f>Sales_Data[[#This Row],[ItemCost]] +Sales_Data[[#This Row],[ShippingCost]]</f>
        <v>54934.18</v>
      </c>
      <c r="Q4355" s="7">
        <f>Sales_Data[[#This Row],[Gross Revenue]]-Sales_Data[[#This Row],[TotalFinancialCost]]</f>
        <v>29215.82</v>
      </c>
      <c r="R4355" s="7">
        <f>Sales_Data[[#This Row],[Actul Bill Amount]]-Sales_Data[[#This Row],[ShippingCost]]</f>
        <v>83365.820000000007</v>
      </c>
      <c r="S4355">
        <v>468</v>
      </c>
      <c r="T4355">
        <v>484.18</v>
      </c>
      <c r="U4355" t="s">
        <v>56</v>
      </c>
      <c r="V4355">
        <v>550</v>
      </c>
      <c r="W4355" t="s">
        <v>27</v>
      </c>
      <c r="X4355" t="str">
        <f t="shared" si="137"/>
        <v>Mumbai</v>
      </c>
    </row>
    <row r="4356" spans="1:24" x14ac:dyDescent="0.4">
      <c r="A4356">
        <v>104355</v>
      </c>
      <c r="B4356" s="5">
        <v>45915.805555555555</v>
      </c>
      <c r="C4356" s="3" t="str">
        <f>TEXT(Sales_Data[[#This Row],[OrderDate]],"mmmm")</f>
        <v>September</v>
      </c>
      <c r="D4356" s="3" t="str">
        <f t="shared" si="136"/>
        <v>2025</v>
      </c>
      <c r="E4356" t="s">
        <v>34</v>
      </c>
      <c r="F4356" t="s">
        <v>24</v>
      </c>
      <c r="G4356" t="s">
        <v>29</v>
      </c>
      <c r="H4356" t="s">
        <v>16</v>
      </c>
      <c r="I4356" t="s">
        <v>100</v>
      </c>
      <c r="J4356">
        <v>1</v>
      </c>
      <c r="K4356">
        <v>25000</v>
      </c>
      <c r="L4356" s="7">
        <f>Sales_Data[[#This Row],[OrderQuantity]] *Sales_Data[[#This Row],[UnitPrice]]</f>
        <v>25000</v>
      </c>
      <c r="M4356" s="7">
        <f>Sales_Data[[#This Row],[UnitPrice]]-Sales_Data[[#This Row],[UnitCost]]</f>
        <v>7000</v>
      </c>
      <c r="N4356" s="7">
        <f>Sales_Data[[#This Row],[Gross Revenue]]-Sales_Data[[#This Row],[Discount Amount ]]</f>
        <v>18000</v>
      </c>
      <c r="O4356" s="7">
        <f>Sales_Data[[#This Row],[OrderQuantity]] *Sales_Data[[#This Row],[UnitCost]]</f>
        <v>18000</v>
      </c>
      <c r="P4356" s="7">
        <f>Sales_Data[[#This Row],[ItemCost]] +Sales_Data[[#This Row],[ShippingCost]]</f>
        <v>18544.939999999999</v>
      </c>
      <c r="Q4356" s="7">
        <f>Sales_Data[[#This Row],[Gross Revenue]]-Sales_Data[[#This Row],[TotalFinancialCost]]</f>
        <v>6455.0600000000013</v>
      </c>
      <c r="R4356" s="7">
        <f>Sales_Data[[#This Row],[Actul Bill Amount]]-Sales_Data[[#This Row],[ShippingCost]]</f>
        <v>17455.060000000001</v>
      </c>
      <c r="S4356">
        <v>736</v>
      </c>
      <c r="T4356">
        <v>544.94000000000005</v>
      </c>
      <c r="U4356" t="s">
        <v>60</v>
      </c>
      <c r="V4356">
        <v>18000</v>
      </c>
      <c r="W4356" t="s">
        <v>18</v>
      </c>
      <c r="X4356" t="str">
        <f t="shared" si="137"/>
        <v>Bengaluru</v>
      </c>
    </row>
    <row r="4357" spans="1:24" x14ac:dyDescent="0.4">
      <c r="A4357">
        <v>104356</v>
      </c>
      <c r="B4357" s="5">
        <v>45722.788888888892</v>
      </c>
      <c r="C4357" s="3" t="str">
        <f>TEXT(Sales_Data[[#This Row],[OrderDate]],"mmmm")</f>
        <v>March</v>
      </c>
      <c r="D4357" s="3" t="str">
        <f t="shared" si="136"/>
        <v>2025</v>
      </c>
      <c r="E4357" t="s">
        <v>13</v>
      </c>
      <c r="F4357" t="s">
        <v>35</v>
      </c>
      <c r="G4357" t="s">
        <v>15</v>
      </c>
      <c r="H4357" t="s">
        <v>37</v>
      </c>
      <c r="I4357" t="s">
        <v>100</v>
      </c>
      <c r="J4357">
        <v>49</v>
      </c>
      <c r="K4357">
        <v>12000</v>
      </c>
      <c r="L4357" s="7">
        <f>Sales_Data[[#This Row],[OrderQuantity]] *Sales_Data[[#This Row],[UnitPrice]]</f>
        <v>588000</v>
      </c>
      <c r="M4357" s="7">
        <f>Sales_Data[[#This Row],[UnitPrice]]-Sales_Data[[#This Row],[UnitCost]]</f>
        <v>4000</v>
      </c>
      <c r="N4357" s="7">
        <f>Sales_Data[[#This Row],[Gross Revenue]]-Sales_Data[[#This Row],[Discount Amount ]]</f>
        <v>584000</v>
      </c>
      <c r="O4357" s="7">
        <f>Sales_Data[[#This Row],[OrderQuantity]] *Sales_Data[[#This Row],[UnitCost]]</f>
        <v>392000</v>
      </c>
      <c r="P4357" s="7">
        <f>Sales_Data[[#This Row],[ItemCost]] +Sales_Data[[#This Row],[ShippingCost]]</f>
        <v>392822.38</v>
      </c>
      <c r="Q4357" s="7">
        <f>Sales_Data[[#This Row],[Gross Revenue]]-Sales_Data[[#This Row],[TotalFinancialCost]]</f>
        <v>195177.62</v>
      </c>
      <c r="R4357" s="7">
        <f>Sales_Data[[#This Row],[Actul Bill Amount]]-Sales_Data[[#This Row],[ShippingCost]]</f>
        <v>583177.62</v>
      </c>
      <c r="S4357">
        <v>942</v>
      </c>
      <c r="T4357">
        <v>822.38</v>
      </c>
      <c r="U4357" t="s">
        <v>36</v>
      </c>
      <c r="V4357">
        <v>8000</v>
      </c>
      <c r="W4357" t="s">
        <v>38</v>
      </c>
      <c r="X4357" t="str">
        <f t="shared" si="137"/>
        <v>Kolkata</v>
      </c>
    </row>
    <row r="4358" spans="1:24" x14ac:dyDescent="0.4">
      <c r="A4358">
        <v>104357</v>
      </c>
      <c r="B4358" s="5">
        <v>45740.675694444442</v>
      </c>
      <c r="C4358" s="3" t="str">
        <f>TEXT(Sales_Data[[#This Row],[OrderDate]],"mmmm")</f>
        <v>March</v>
      </c>
      <c r="D4358" s="3" t="str">
        <f t="shared" si="136"/>
        <v>2025</v>
      </c>
      <c r="E4358" t="s">
        <v>48</v>
      </c>
      <c r="F4358" t="s">
        <v>14</v>
      </c>
      <c r="G4358" t="s">
        <v>29</v>
      </c>
      <c r="H4358" t="s">
        <v>16</v>
      </c>
      <c r="I4358" t="s">
        <v>100</v>
      </c>
      <c r="J4358">
        <v>72</v>
      </c>
      <c r="K4358">
        <v>3200</v>
      </c>
      <c r="L4358" s="7">
        <f>Sales_Data[[#This Row],[OrderQuantity]] *Sales_Data[[#This Row],[UnitPrice]]</f>
        <v>230400</v>
      </c>
      <c r="M4358" s="7">
        <f>Sales_Data[[#This Row],[UnitPrice]]-Sales_Data[[#This Row],[UnitCost]]</f>
        <v>1200</v>
      </c>
      <c r="N4358" s="7">
        <f>Sales_Data[[#This Row],[Gross Revenue]]-Sales_Data[[#This Row],[Discount Amount ]]</f>
        <v>229200</v>
      </c>
      <c r="O4358" s="7">
        <f>Sales_Data[[#This Row],[OrderQuantity]] *Sales_Data[[#This Row],[UnitCost]]</f>
        <v>144000</v>
      </c>
      <c r="P4358" s="7">
        <f>Sales_Data[[#This Row],[ItemCost]] +Sales_Data[[#This Row],[ShippingCost]]</f>
        <v>146488.43</v>
      </c>
      <c r="Q4358" s="7">
        <f>Sales_Data[[#This Row],[Gross Revenue]]-Sales_Data[[#This Row],[TotalFinancialCost]]</f>
        <v>83911.57</v>
      </c>
      <c r="R4358" s="7">
        <f>Sales_Data[[#This Row],[Actul Bill Amount]]-Sales_Data[[#This Row],[ShippingCost]]</f>
        <v>226711.57</v>
      </c>
      <c r="S4358">
        <v>344</v>
      </c>
      <c r="T4358">
        <v>2488.4299999999998</v>
      </c>
      <c r="U4358" t="s">
        <v>17</v>
      </c>
      <c r="V4358">
        <v>2000</v>
      </c>
      <c r="W4358" t="s">
        <v>18</v>
      </c>
      <c r="X4358" t="str">
        <f t="shared" si="137"/>
        <v>Bengaluru</v>
      </c>
    </row>
    <row r="4359" spans="1:24" x14ac:dyDescent="0.4">
      <c r="A4359">
        <v>104358</v>
      </c>
      <c r="B4359" s="5">
        <v>45811.82708333333</v>
      </c>
      <c r="C4359" s="3" t="str">
        <f>TEXT(Sales_Data[[#This Row],[OrderDate]],"mmmm")</f>
        <v>June</v>
      </c>
      <c r="D4359" s="3" t="str">
        <f t="shared" si="136"/>
        <v>2025</v>
      </c>
      <c r="E4359" t="s">
        <v>19</v>
      </c>
      <c r="F4359" t="s">
        <v>35</v>
      </c>
      <c r="G4359" t="s">
        <v>29</v>
      </c>
      <c r="H4359" t="s">
        <v>37</v>
      </c>
      <c r="I4359" t="s">
        <v>100</v>
      </c>
      <c r="J4359">
        <v>82</v>
      </c>
      <c r="K4359">
        <v>8500</v>
      </c>
      <c r="L4359" s="7">
        <f>Sales_Data[[#This Row],[OrderQuantity]] *Sales_Data[[#This Row],[UnitPrice]]</f>
        <v>697000</v>
      </c>
      <c r="M4359" s="7">
        <f>Sales_Data[[#This Row],[UnitPrice]]-Sales_Data[[#This Row],[UnitCost]]</f>
        <v>3000</v>
      </c>
      <c r="N4359" s="7">
        <f>Sales_Data[[#This Row],[Gross Revenue]]-Sales_Data[[#This Row],[Discount Amount ]]</f>
        <v>694000</v>
      </c>
      <c r="O4359" s="7">
        <f>Sales_Data[[#This Row],[OrderQuantity]] *Sales_Data[[#This Row],[UnitCost]]</f>
        <v>451000</v>
      </c>
      <c r="P4359" s="7">
        <f>Sales_Data[[#This Row],[ItemCost]] +Sales_Data[[#This Row],[ShippingCost]]</f>
        <v>451564.72</v>
      </c>
      <c r="Q4359" s="7">
        <f>Sales_Data[[#This Row],[Gross Revenue]]-Sales_Data[[#This Row],[TotalFinancialCost]]</f>
        <v>245435.28000000003</v>
      </c>
      <c r="R4359" s="7">
        <f>Sales_Data[[#This Row],[Actul Bill Amount]]-Sales_Data[[#This Row],[ShippingCost]]</f>
        <v>693435.28</v>
      </c>
      <c r="S4359">
        <v>1093</v>
      </c>
      <c r="T4359">
        <v>564.72</v>
      </c>
      <c r="U4359" t="s">
        <v>49</v>
      </c>
      <c r="V4359">
        <v>5500</v>
      </c>
      <c r="W4359" t="s">
        <v>38</v>
      </c>
      <c r="X4359" t="str">
        <f t="shared" si="137"/>
        <v>Kolkata</v>
      </c>
    </row>
    <row r="4360" spans="1:24" x14ac:dyDescent="0.4">
      <c r="A4360">
        <v>104359</v>
      </c>
      <c r="B4360" s="5">
        <v>45923.726388888892</v>
      </c>
      <c r="C4360" s="3" t="str">
        <f>TEXT(Sales_Data[[#This Row],[OrderDate]],"mmmm")</f>
        <v>September</v>
      </c>
      <c r="D4360" s="3" t="str">
        <f t="shared" si="136"/>
        <v>2025</v>
      </c>
      <c r="E4360" t="s">
        <v>48</v>
      </c>
      <c r="F4360" t="s">
        <v>14</v>
      </c>
      <c r="G4360" t="s">
        <v>29</v>
      </c>
      <c r="H4360" t="s">
        <v>16</v>
      </c>
      <c r="I4360" t="s">
        <v>100</v>
      </c>
      <c r="J4360">
        <v>6</v>
      </c>
      <c r="K4360">
        <v>3200</v>
      </c>
      <c r="L4360" s="7">
        <f>Sales_Data[[#This Row],[OrderQuantity]] *Sales_Data[[#This Row],[UnitPrice]]</f>
        <v>19200</v>
      </c>
      <c r="M4360" s="7">
        <f>Sales_Data[[#This Row],[UnitPrice]]-Sales_Data[[#This Row],[UnitCost]]</f>
        <v>1200</v>
      </c>
      <c r="N4360" s="7">
        <f>Sales_Data[[#This Row],[Gross Revenue]]-Sales_Data[[#This Row],[Discount Amount ]]</f>
        <v>18000</v>
      </c>
      <c r="O4360" s="7">
        <f>Sales_Data[[#This Row],[OrderQuantity]] *Sales_Data[[#This Row],[UnitCost]]</f>
        <v>12000</v>
      </c>
      <c r="P4360" s="7">
        <f>Sales_Data[[#This Row],[ItemCost]] +Sales_Data[[#This Row],[ShippingCost]]</f>
        <v>12473.57</v>
      </c>
      <c r="Q4360" s="7">
        <f>Sales_Data[[#This Row],[Gross Revenue]]-Sales_Data[[#This Row],[TotalFinancialCost]]</f>
        <v>6726.43</v>
      </c>
      <c r="R4360" s="7">
        <f>Sales_Data[[#This Row],[Actul Bill Amount]]-Sales_Data[[#This Row],[ShippingCost]]</f>
        <v>17526.43</v>
      </c>
      <c r="S4360">
        <v>800</v>
      </c>
      <c r="T4360">
        <v>473.57</v>
      </c>
      <c r="U4360" t="s">
        <v>17</v>
      </c>
      <c r="V4360">
        <v>2000</v>
      </c>
      <c r="W4360" t="s">
        <v>18</v>
      </c>
      <c r="X4360" t="str">
        <f t="shared" si="137"/>
        <v>Bengaluru</v>
      </c>
    </row>
    <row r="4361" spans="1:24" x14ac:dyDescent="0.4">
      <c r="A4361">
        <v>104360</v>
      </c>
      <c r="B4361" s="5">
        <v>45966.580555555556</v>
      </c>
      <c r="C4361" s="3" t="str">
        <f>TEXT(Sales_Data[[#This Row],[OrderDate]],"mmmm")</f>
        <v>November</v>
      </c>
      <c r="D4361" s="3" t="str">
        <f t="shared" si="136"/>
        <v>2025</v>
      </c>
      <c r="E4361" t="s">
        <v>39</v>
      </c>
      <c r="F4361" t="s">
        <v>46</v>
      </c>
      <c r="G4361" t="s">
        <v>15</v>
      </c>
      <c r="H4361" t="s">
        <v>32</v>
      </c>
      <c r="I4361" t="s">
        <v>100</v>
      </c>
      <c r="J4361">
        <v>70</v>
      </c>
      <c r="K4361">
        <v>4500</v>
      </c>
      <c r="L4361" s="7">
        <f>Sales_Data[[#This Row],[OrderQuantity]] *Sales_Data[[#This Row],[UnitPrice]]</f>
        <v>315000</v>
      </c>
      <c r="M4361" s="7">
        <f>Sales_Data[[#This Row],[UnitPrice]]-Sales_Data[[#This Row],[UnitCost]]</f>
        <v>1700</v>
      </c>
      <c r="N4361" s="7">
        <f>Sales_Data[[#This Row],[Gross Revenue]]-Sales_Data[[#This Row],[Discount Amount ]]</f>
        <v>313300</v>
      </c>
      <c r="O4361" s="7">
        <f>Sales_Data[[#This Row],[OrderQuantity]] *Sales_Data[[#This Row],[UnitCost]]</f>
        <v>196000</v>
      </c>
      <c r="P4361" s="7">
        <f>Sales_Data[[#This Row],[ItemCost]] +Sales_Data[[#This Row],[ShippingCost]]</f>
        <v>196946.42</v>
      </c>
      <c r="Q4361" s="7">
        <f>Sales_Data[[#This Row],[Gross Revenue]]-Sales_Data[[#This Row],[TotalFinancialCost]]</f>
        <v>118053.57999999999</v>
      </c>
      <c r="R4361" s="7">
        <f>Sales_Data[[#This Row],[Actul Bill Amount]]-Sales_Data[[#This Row],[ShippingCost]]</f>
        <v>312353.58</v>
      </c>
      <c r="S4361">
        <v>395</v>
      </c>
      <c r="T4361">
        <v>946.42</v>
      </c>
      <c r="U4361" t="s">
        <v>47</v>
      </c>
      <c r="V4361">
        <v>2800</v>
      </c>
      <c r="W4361" t="s">
        <v>33</v>
      </c>
      <c r="X4361" t="str">
        <f t="shared" si="137"/>
        <v>Delhi</v>
      </c>
    </row>
    <row r="4362" spans="1:24" x14ac:dyDescent="0.4">
      <c r="A4362">
        <v>104361</v>
      </c>
      <c r="B4362" s="5">
        <v>45736.056944444441</v>
      </c>
      <c r="C4362" s="3" t="str">
        <f>TEXT(Sales_Data[[#This Row],[OrderDate]],"mmmm")</f>
        <v>March</v>
      </c>
      <c r="D4362" s="3" t="str">
        <f t="shared" si="136"/>
        <v>2025</v>
      </c>
      <c r="E4362" t="s">
        <v>39</v>
      </c>
      <c r="F4362" t="s">
        <v>55</v>
      </c>
      <c r="G4362" t="s">
        <v>15</v>
      </c>
      <c r="H4362" t="s">
        <v>25</v>
      </c>
      <c r="I4362" t="s">
        <v>100</v>
      </c>
      <c r="J4362">
        <v>11</v>
      </c>
      <c r="K4362">
        <v>1200</v>
      </c>
      <c r="L4362" s="7">
        <f>Sales_Data[[#This Row],[OrderQuantity]] *Sales_Data[[#This Row],[UnitPrice]]</f>
        <v>13200</v>
      </c>
      <c r="M4362" s="7">
        <f>Sales_Data[[#This Row],[UnitPrice]]-Sales_Data[[#This Row],[UnitCost]]</f>
        <v>400</v>
      </c>
      <c r="N4362" s="7">
        <f>Sales_Data[[#This Row],[Gross Revenue]]-Sales_Data[[#This Row],[Discount Amount ]]</f>
        <v>12800</v>
      </c>
      <c r="O4362" s="7">
        <f>Sales_Data[[#This Row],[OrderQuantity]] *Sales_Data[[#This Row],[UnitCost]]</f>
        <v>8800</v>
      </c>
      <c r="P4362" s="7">
        <f>Sales_Data[[#This Row],[ItemCost]] +Sales_Data[[#This Row],[ShippingCost]]</f>
        <v>9162.32</v>
      </c>
      <c r="Q4362" s="7">
        <f>Sales_Data[[#This Row],[Gross Revenue]]-Sales_Data[[#This Row],[TotalFinancialCost]]</f>
        <v>4037.6800000000003</v>
      </c>
      <c r="R4362" s="7">
        <f>Sales_Data[[#This Row],[Actul Bill Amount]]-Sales_Data[[#This Row],[ShippingCost]]</f>
        <v>12437.68</v>
      </c>
      <c r="S4362">
        <v>477</v>
      </c>
      <c r="T4362">
        <v>362.32</v>
      </c>
      <c r="U4362" t="s">
        <v>58</v>
      </c>
      <c r="V4362">
        <v>800</v>
      </c>
      <c r="W4362" t="s">
        <v>27</v>
      </c>
      <c r="X4362" t="str">
        <f t="shared" si="137"/>
        <v>Mumbai</v>
      </c>
    </row>
    <row r="4363" spans="1:24" x14ac:dyDescent="0.4">
      <c r="A4363">
        <v>104362</v>
      </c>
      <c r="B4363" s="5">
        <v>45972.663194444445</v>
      </c>
      <c r="C4363" s="3" t="str">
        <f>TEXT(Sales_Data[[#This Row],[OrderDate]],"mmmm")</f>
        <v>November</v>
      </c>
      <c r="D4363" s="3" t="str">
        <f t="shared" si="136"/>
        <v>2025</v>
      </c>
      <c r="E4363" t="s">
        <v>45</v>
      </c>
      <c r="F4363" t="s">
        <v>46</v>
      </c>
      <c r="G4363" t="s">
        <v>31</v>
      </c>
      <c r="H4363" t="s">
        <v>25</v>
      </c>
      <c r="I4363" t="s">
        <v>100</v>
      </c>
      <c r="J4363">
        <v>43</v>
      </c>
      <c r="K4363">
        <v>4500</v>
      </c>
      <c r="L4363" s="7">
        <f>Sales_Data[[#This Row],[OrderQuantity]] *Sales_Data[[#This Row],[UnitPrice]]</f>
        <v>193500</v>
      </c>
      <c r="M4363" s="7">
        <f>Sales_Data[[#This Row],[UnitPrice]]-Sales_Data[[#This Row],[UnitCost]]</f>
        <v>1700</v>
      </c>
      <c r="N4363" s="7">
        <f>Sales_Data[[#This Row],[Gross Revenue]]-Sales_Data[[#This Row],[Discount Amount ]]</f>
        <v>191800</v>
      </c>
      <c r="O4363" s="7">
        <f>Sales_Data[[#This Row],[OrderQuantity]] *Sales_Data[[#This Row],[UnitCost]]</f>
        <v>120400</v>
      </c>
      <c r="P4363" s="7">
        <f>Sales_Data[[#This Row],[ItemCost]] +Sales_Data[[#This Row],[ShippingCost]]</f>
        <v>122436.36</v>
      </c>
      <c r="Q4363" s="7">
        <f>Sales_Data[[#This Row],[Gross Revenue]]-Sales_Data[[#This Row],[TotalFinancialCost]]</f>
        <v>71063.64</v>
      </c>
      <c r="R4363" s="7">
        <f>Sales_Data[[#This Row],[Actul Bill Amount]]-Sales_Data[[#This Row],[ShippingCost]]</f>
        <v>189763.64</v>
      </c>
      <c r="S4363">
        <v>683</v>
      </c>
      <c r="T4363">
        <v>2036.36</v>
      </c>
      <c r="U4363" t="s">
        <v>47</v>
      </c>
      <c r="V4363">
        <v>2800</v>
      </c>
      <c r="W4363" t="s">
        <v>27</v>
      </c>
      <c r="X4363" t="str">
        <f t="shared" si="137"/>
        <v>Mumbai</v>
      </c>
    </row>
    <row r="4364" spans="1:24" x14ac:dyDescent="0.4">
      <c r="A4364">
        <v>104363</v>
      </c>
      <c r="B4364" s="5">
        <v>45807.298611111109</v>
      </c>
      <c r="C4364" s="3" t="str">
        <f>TEXT(Sales_Data[[#This Row],[OrderDate]],"mmmm")</f>
        <v>May</v>
      </c>
      <c r="D4364" s="3" t="str">
        <f t="shared" si="136"/>
        <v>2025</v>
      </c>
      <c r="E4364" t="s">
        <v>13</v>
      </c>
      <c r="F4364" t="s">
        <v>35</v>
      </c>
      <c r="G4364" t="s">
        <v>29</v>
      </c>
      <c r="H4364" t="s">
        <v>16</v>
      </c>
      <c r="I4364" t="s">
        <v>100</v>
      </c>
      <c r="J4364">
        <v>36</v>
      </c>
      <c r="K4364">
        <v>12000</v>
      </c>
      <c r="L4364" s="7">
        <f>Sales_Data[[#This Row],[OrderQuantity]] *Sales_Data[[#This Row],[UnitPrice]]</f>
        <v>432000</v>
      </c>
      <c r="M4364" s="7">
        <f>Sales_Data[[#This Row],[UnitPrice]]-Sales_Data[[#This Row],[UnitCost]]</f>
        <v>4000</v>
      </c>
      <c r="N4364" s="7">
        <f>Sales_Data[[#This Row],[Gross Revenue]]-Sales_Data[[#This Row],[Discount Amount ]]</f>
        <v>428000</v>
      </c>
      <c r="O4364" s="7">
        <f>Sales_Data[[#This Row],[OrderQuantity]] *Sales_Data[[#This Row],[UnitCost]]</f>
        <v>288000</v>
      </c>
      <c r="P4364" s="7">
        <f>Sales_Data[[#This Row],[ItemCost]] +Sales_Data[[#This Row],[ShippingCost]]</f>
        <v>288483.34999999998</v>
      </c>
      <c r="Q4364" s="7">
        <f>Sales_Data[[#This Row],[Gross Revenue]]-Sales_Data[[#This Row],[TotalFinancialCost]]</f>
        <v>143516.65000000002</v>
      </c>
      <c r="R4364" s="7">
        <f>Sales_Data[[#This Row],[Actul Bill Amount]]-Sales_Data[[#This Row],[ShippingCost]]</f>
        <v>427516.65</v>
      </c>
      <c r="S4364">
        <v>382</v>
      </c>
      <c r="T4364">
        <v>483.35</v>
      </c>
      <c r="U4364" t="s">
        <v>36</v>
      </c>
      <c r="V4364">
        <v>8000</v>
      </c>
      <c r="W4364" t="s">
        <v>18</v>
      </c>
      <c r="X4364" t="str">
        <f t="shared" si="137"/>
        <v>Bengaluru</v>
      </c>
    </row>
    <row r="4365" spans="1:24" x14ac:dyDescent="0.4">
      <c r="A4365">
        <v>104364</v>
      </c>
      <c r="B4365" s="5">
        <v>45705.402083333334</v>
      </c>
      <c r="C4365" s="3" t="str">
        <f>TEXT(Sales_Data[[#This Row],[OrderDate]],"mmmm")</f>
        <v>February</v>
      </c>
      <c r="D4365" s="3" t="str">
        <f t="shared" si="136"/>
        <v>2025</v>
      </c>
      <c r="E4365" t="s">
        <v>50</v>
      </c>
      <c r="F4365" t="s">
        <v>24</v>
      </c>
      <c r="G4365" t="s">
        <v>15</v>
      </c>
      <c r="H4365" t="s">
        <v>16</v>
      </c>
      <c r="I4365" t="s">
        <v>100</v>
      </c>
      <c r="J4365">
        <v>98</v>
      </c>
      <c r="K4365">
        <v>45000</v>
      </c>
      <c r="L4365" s="7">
        <f>Sales_Data[[#This Row],[OrderQuantity]] *Sales_Data[[#This Row],[UnitPrice]]</f>
        <v>4410000</v>
      </c>
      <c r="M4365" s="7">
        <f>Sales_Data[[#This Row],[UnitPrice]]-Sales_Data[[#This Row],[UnitCost]]</f>
        <v>13000</v>
      </c>
      <c r="N4365" s="7">
        <f>Sales_Data[[#This Row],[Gross Revenue]]-Sales_Data[[#This Row],[Discount Amount ]]</f>
        <v>4397000</v>
      </c>
      <c r="O4365" s="7">
        <f>Sales_Data[[#This Row],[OrderQuantity]] *Sales_Data[[#This Row],[UnitCost]]</f>
        <v>3136000</v>
      </c>
      <c r="P4365" s="7">
        <f>Sales_Data[[#This Row],[ItemCost]] +Sales_Data[[#This Row],[ShippingCost]]</f>
        <v>3136695.79</v>
      </c>
      <c r="Q4365" s="7">
        <f>Sales_Data[[#This Row],[Gross Revenue]]-Sales_Data[[#This Row],[TotalFinancialCost]]</f>
        <v>1273304.21</v>
      </c>
      <c r="R4365" s="7">
        <f>Sales_Data[[#This Row],[Actul Bill Amount]]-Sales_Data[[#This Row],[ShippingCost]]</f>
        <v>4396304.21</v>
      </c>
      <c r="S4365">
        <v>532</v>
      </c>
      <c r="T4365">
        <v>695.79</v>
      </c>
      <c r="U4365" t="s">
        <v>26</v>
      </c>
      <c r="V4365">
        <v>32000</v>
      </c>
      <c r="W4365" t="s">
        <v>18</v>
      </c>
      <c r="X4365" t="str">
        <f t="shared" si="137"/>
        <v>Bengaluru</v>
      </c>
    </row>
    <row r="4366" spans="1:24" x14ac:dyDescent="0.4">
      <c r="A4366">
        <v>104365</v>
      </c>
      <c r="B4366" s="5">
        <v>45905.645138888889</v>
      </c>
      <c r="C4366" s="3" t="str">
        <f>TEXT(Sales_Data[[#This Row],[OrderDate]],"mmmm")</f>
        <v>September</v>
      </c>
      <c r="D4366" s="3" t="str">
        <f t="shared" si="136"/>
        <v>2025</v>
      </c>
      <c r="E4366" t="s">
        <v>42</v>
      </c>
      <c r="F4366" t="s">
        <v>35</v>
      </c>
      <c r="G4366" t="s">
        <v>15</v>
      </c>
      <c r="H4366" t="s">
        <v>32</v>
      </c>
      <c r="I4366" t="s">
        <v>100</v>
      </c>
      <c r="J4366">
        <v>89</v>
      </c>
      <c r="K4366">
        <v>8500</v>
      </c>
      <c r="L4366" s="7">
        <f>Sales_Data[[#This Row],[OrderQuantity]] *Sales_Data[[#This Row],[UnitPrice]]</f>
        <v>756500</v>
      </c>
      <c r="M4366" s="7">
        <f>Sales_Data[[#This Row],[UnitPrice]]-Sales_Data[[#This Row],[UnitCost]]</f>
        <v>3000</v>
      </c>
      <c r="N4366" s="7">
        <f>Sales_Data[[#This Row],[Gross Revenue]]-Sales_Data[[#This Row],[Discount Amount ]]</f>
        <v>753500</v>
      </c>
      <c r="O4366" s="7">
        <f>Sales_Data[[#This Row],[OrderQuantity]] *Sales_Data[[#This Row],[UnitCost]]</f>
        <v>489500</v>
      </c>
      <c r="P4366" s="7">
        <f>Sales_Data[[#This Row],[ItemCost]] +Sales_Data[[#This Row],[ShippingCost]]</f>
        <v>491544.2</v>
      </c>
      <c r="Q4366" s="7">
        <f>Sales_Data[[#This Row],[Gross Revenue]]-Sales_Data[[#This Row],[TotalFinancialCost]]</f>
        <v>264955.8</v>
      </c>
      <c r="R4366" s="7">
        <f>Sales_Data[[#This Row],[Actul Bill Amount]]-Sales_Data[[#This Row],[ShippingCost]]</f>
        <v>751455.8</v>
      </c>
      <c r="S4366">
        <v>328</v>
      </c>
      <c r="T4366">
        <v>2044.2</v>
      </c>
      <c r="U4366" t="s">
        <v>49</v>
      </c>
      <c r="V4366">
        <v>5500</v>
      </c>
      <c r="W4366" t="s">
        <v>33</v>
      </c>
      <c r="X4366" t="str">
        <f t="shared" si="137"/>
        <v>Delhi</v>
      </c>
    </row>
    <row r="4367" spans="1:24" x14ac:dyDescent="0.4">
      <c r="A4367">
        <v>104366</v>
      </c>
      <c r="B4367" s="5">
        <v>45935.269444444442</v>
      </c>
      <c r="C4367" s="3" t="str">
        <f>TEXT(Sales_Data[[#This Row],[OrderDate]],"mmmm")</f>
        <v>October</v>
      </c>
      <c r="D4367" s="3" t="str">
        <f t="shared" si="136"/>
        <v>2025</v>
      </c>
      <c r="E4367" t="s">
        <v>19</v>
      </c>
      <c r="F4367" t="s">
        <v>46</v>
      </c>
      <c r="G4367" t="s">
        <v>15</v>
      </c>
      <c r="H4367" t="s">
        <v>20</v>
      </c>
      <c r="I4367" t="s">
        <v>100</v>
      </c>
      <c r="J4367">
        <v>21</v>
      </c>
      <c r="K4367">
        <v>15000</v>
      </c>
      <c r="L4367" s="7">
        <f>Sales_Data[[#This Row],[OrderQuantity]] *Sales_Data[[#This Row],[UnitPrice]]</f>
        <v>315000</v>
      </c>
      <c r="M4367" s="7">
        <f>Sales_Data[[#This Row],[UnitPrice]]-Sales_Data[[#This Row],[UnitCost]]</f>
        <v>5500</v>
      </c>
      <c r="N4367" s="7">
        <f>Sales_Data[[#This Row],[Gross Revenue]]-Sales_Data[[#This Row],[Discount Amount ]]</f>
        <v>309500</v>
      </c>
      <c r="O4367" s="7">
        <f>Sales_Data[[#This Row],[OrderQuantity]] *Sales_Data[[#This Row],[UnitCost]]</f>
        <v>199500</v>
      </c>
      <c r="P4367" s="7">
        <f>Sales_Data[[#This Row],[ItemCost]] +Sales_Data[[#This Row],[ShippingCost]]</f>
        <v>200274.26</v>
      </c>
      <c r="Q4367" s="7">
        <f>Sales_Data[[#This Row],[Gross Revenue]]-Sales_Data[[#This Row],[TotalFinancialCost]]</f>
        <v>114725.73999999999</v>
      </c>
      <c r="R4367" s="7">
        <f>Sales_Data[[#This Row],[Actul Bill Amount]]-Sales_Data[[#This Row],[ShippingCost]]</f>
        <v>308725.74</v>
      </c>
      <c r="S4367">
        <v>518</v>
      </c>
      <c r="T4367">
        <v>774.26</v>
      </c>
      <c r="U4367" t="s">
        <v>53</v>
      </c>
      <c r="V4367">
        <v>9500</v>
      </c>
      <c r="W4367" t="s">
        <v>22</v>
      </c>
      <c r="X4367" t="str">
        <f t="shared" si="137"/>
        <v>Nagpur</v>
      </c>
    </row>
    <row r="4368" spans="1:24" x14ac:dyDescent="0.4">
      <c r="A4368">
        <v>104367</v>
      </c>
      <c r="B4368" s="5">
        <v>46013.219444444447</v>
      </c>
      <c r="C4368" s="3" t="str">
        <f>TEXT(Sales_Data[[#This Row],[OrderDate]],"mmmm")</f>
        <v>December</v>
      </c>
      <c r="D4368" s="3" t="str">
        <f t="shared" si="136"/>
        <v>2025</v>
      </c>
      <c r="E4368" t="s">
        <v>23</v>
      </c>
      <c r="F4368" t="s">
        <v>43</v>
      </c>
      <c r="G4368" t="s">
        <v>15</v>
      </c>
      <c r="H4368" t="s">
        <v>37</v>
      </c>
      <c r="I4368" t="s">
        <v>100</v>
      </c>
      <c r="J4368">
        <v>31</v>
      </c>
      <c r="K4368">
        <v>4500</v>
      </c>
      <c r="L4368" s="7">
        <f>Sales_Data[[#This Row],[OrderQuantity]] *Sales_Data[[#This Row],[UnitPrice]]</f>
        <v>139500</v>
      </c>
      <c r="M4368" s="7">
        <f>Sales_Data[[#This Row],[UnitPrice]]-Sales_Data[[#This Row],[UnitCost]]</f>
        <v>2000</v>
      </c>
      <c r="N4368" s="7">
        <f>Sales_Data[[#This Row],[Gross Revenue]]-Sales_Data[[#This Row],[Discount Amount ]]</f>
        <v>137500</v>
      </c>
      <c r="O4368" s="7">
        <f>Sales_Data[[#This Row],[OrderQuantity]] *Sales_Data[[#This Row],[UnitCost]]</f>
        <v>77500</v>
      </c>
      <c r="P4368" s="7">
        <f>Sales_Data[[#This Row],[ItemCost]] +Sales_Data[[#This Row],[ShippingCost]]</f>
        <v>77880.800000000003</v>
      </c>
      <c r="Q4368" s="7">
        <f>Sales_Data[[#This Row],[Gross Revenue]]-Sales_Data[[#This Row],[TotalFinancialCost]]</f>
        <v>61619.199999999997</v>
      </c>
      <c r="R4368" s="7">
        <f>Sales_Data[[#This Row],[Actul Bill Amount]]-Sales_Data[[#This Row],[ShippingCost]]</f>
        <v>137119.20000000001</v>
      </c>
      <c r="S4368">
        <v>874</v>
      </c>
      <c r="T4368">
        <v>380.8</v>
      </c>
      <c r="U4368" t="s">
        <v>44</v>
      </c>
      <c r="V4368">
        <v>2500</v>
      </c>
      <c r="W4368" t="s">
        <v>38</v>
      </c>
      <c r="X4368" t="str">
        <f t="shared" si="137"/>
        <v>Kolkata</v>
      </c>
    </row>
    <row r="4369" spans="1:24" x14ac:dyDescent="0.4">
      <c r="A4369">
        <v>104368</v>
      </c>
      <c r="B4369" s="5">
        <v>45755.162499999999</v>
      </c>
      <c r="C4369" s="3" t="str">
        <f>TEXT(Sales_Data[[#This Row],[OrderDate]],"mmmm")</f>
        <v>April</v>
      </c>
      <c r="D4369" s="3" t="str">
        <f t="shared" si="136"/>
        <v>2025</v>
      </c>
      <c r="E4369" t="s">
        <v>45</v>
      </c>
      <c r="F4369" t="s">
        <v>43</v>
      </c>
      <c r="G4369" t="s">
        <v>15</v>
      </c>
      <c r="H4369" t="s">
        <v>25</v>
      </c>
      <c r="I4369" t="s">
        <v>100</v>
      </c>
      <c r="J4369">
        <v>27</v>
      </c>
      <c r="K4369">
        <v>2800</v>
      </c>
      <c r="L4369" s="7">
        <f>Sales_Data[[#This Row],[OrderQuantity]] *Sales_Data[[#This Row],[UnitPrice]]</f>
        <v>75600</v>
      </c>
      <c r="M4369" s="7">
        <f>Sales_Data[[#This Row],[UnitPrice]]-Sales_Data[[#This Row],[UnitCost]]</f>
        <v>1300</v>
      </c>
      <c r="N4369" s="7">
        <f>Sales_Data[[#This Row],[Gross Revenue]]-Sales_Data[[#This Row],[Discount Amount ]]</f>
        <v>74300</v>
      </c>
      <c r="O4369" s="7">
        <f>Sales_Data[[#This Row],[OrderQuantity]] *Sales_Data[[#This Row],[UnitCost]]</f>
        <v>40500</v>
      </c>
      <c r="P4369" s="7">
        <f>Sales_Data[[#This Row],[ItemCost]] +Sales_Data[[#This Row],[ShippingCost]]</f>
        <v>41293.279999999999</v>
      </c>
      <c r="Q4369" s="7">
        <f>Sales_Data[[#This Row],[Gross Revenue]]-Sales_Data[[#This Row],[TotalFinancialCost]]</f>
        <v>34306.720000000001</v>
      </c>
      <c r="R4369" s="7">
        <f>Sales_Data[[#This Row],[Actul Bill Amount]]-Sales_Data[[#This Row],[ShippingCost]]</f>
        <v>73506.720000000001</v>
      </c>
      <c r="S4369">
        <v>501</v>
      </c>
      <c r="T4369">
        <v>793.28</v>
      </c>
      <c r="U4369" t="s">
        <v>61</v>
      </c>
      <c r="V4369">
        <v>1500</v>
      </c>
      <c r="W4369" t="s">
        <v>27</v>
      </c>
      <c r="X4369" t="str">
        <f t="shared" si="137"/>
        <v>Mumbai</v>
      </c>
    </row>
    <row r="4370" spans="1:24" x14ac:dyDescent="0.4">
      <c r="A4370">
        <v>104369</v>
      </c>
      <c r="B4370" s="5">
        <v>45682.088888888888</v>
      </c>
      <c r="C4370" s="3" t="str">
        <f>TEXT(Sales_Data[[#This Row],[OrderDate]],"mmmm")</f>
        <v>January</v>
      </c>
      <c r="D4370" s="3" t="str">
        <f t="shared" si="136"/>
        <v>2025</v>
      </c>
      <c r="E4370" t="s">
        <v>48</v>
      </c>
      <c r="F4370" t="s">
        <v>24</v>
      </c>
      <c r="G4370" t="s">
        <v>31</v>
      </c>
      <c r="H4370" t="s">
        <v>25</v>
      </c>
      <c r="I4370" t="s">
        <v>100</v>
      </c>
      <c r="J4370">
        <v>54</v>
      </c>
      <c r="K4370">
        <v>45000</v>
      </c>
      <c r="L4370" s="7">
        <f>Sales_Data[[#This Row],[OrderQuantity]] *Sales_Data[[#This Row],[UnitPrice]]</f>
        <v>2430000</v>
      </c>
      <c r="M4370" s="7">
        <f>Sales_Data[[#This Row],[UnitPrice]]-Sales_Data[[#This Row],[UnitCost]]</f>
        <v>13000</v>
      </c>
      <c r="N4370" s="7">
        <f>Sales_Data[[#This Row],[Gross Revenue]]-Sales_Data[[#This Row],[Discount Amount ]]</f>
        <v>2417000</v>
      </c>
      <c r="O4370" s="7">
        <f>Sales_Data[[#This Row],[OrderQuantity]] *Sales_Data[[#This Row],[UnitCost]]</f>
        <v>1728000</v>
      </c>
      <c r="P4370" s="7">
        <f>Sales_Data[[#This Row],[ItemCost]] +Sales_Data[[#This Row],[ShippingCost]]</f>
        <v>1731003.19</v>
      </c>
      <c r="Q4370" s="7">
        <f>Sales_Data[[#This Row],[Gross Revenue]]-Sales_Data[[#This Row],[TotalFinancialCost]]</f>
        <v>698996.81</v>
      </c>
      <c r="R4370" s="7">
        <f>Sales_Data[[#This Row],[Actul Bill Amount]]-Sales_Data[[#This Row],[ShippingCost]]</f>
        <v>2413996.81</v>
      </c>
      <c r="S4370">
        <v>864</v>
      </c>
      <c r="T4370">
        <v>3003.19</v>
      </c>
      <c r="U4370" t="s">
        <v>26</v>
      </c>
      <c r="V4370">
        <v>32000</v>
      </c>
      <c r="W4370" t="s">
        <v>27</v>
      </c>
      <c r="X4370" t="str">
        <f t="shared" si="137"/>
        <v>Mumbai</v>
      </c>
    </row>
    <row r="4371" spans="1:24" x14ac:dyDescent="0.4">
      <c r="A4371">
        <v>104370</v>
      </c>
      <c r="B4371" s="5">
        <v>45941.443749999999</v>
      </c>
      <c r="C4371" s="3" t="str">
        <f>TEXT(Sales_Data[[#This Row],[OrderDate]],"mmmm")</f>
        <v>October</v>
      </c>
      <c r="D4371" s="3" t="str">
        <f t="shared" si="136"/>
        <v>2025</v>
      </c>
      <c r="E4371" t="s">
        <v>42</v>
      </c>
      <c r="F4371" t="s">
        <v>40</v>
      </c>
      <c r="G4371" t="s">
        <v>29</v>
      </c>
      <c r="H4371" t="s">
        <v>32</v>
      </c>
      <c r="I4371" t="s">
        <v>100</v>
      </c>
      <c r="J4371">
        <v>58</v>
      </c>
      <c r="K4371">
        <v>5500</v>
      </c>
      <c r="L4371" s="7">
        <f>Sales_Data[[#This Row],[OrderQuantity]] *Sales_Data[[#This Row],[UnitPrice]]</f>
        <v>319000</v>
      </c>
      <c r="M4371" s="7">
        <f>Sales_Data[[#This Row],[UnitPrice]]-Sales_Data[[#This Row],[UnitCost]]</f>
        <v>2000</v>
      </c>
      <c r="N4371" s="7">
        <f>Sales_Data[[#This Row],[Gross Revenue]]-Sales_Data[[#This Row],[Discount Amount ]]</f>
        <v>317000</v>
      </c>
      <c r="O4371" s="7">
        <f>Sales_Data[[#This Row],[OrderQuantity]] *Sales_Data[[#This Row],[UnitCost]]</f>
        <v>203000</v>
      </c>
      <c r="P4371" s="7">
        <f>Sales_Data[[#This Row],[ItemCost]] +Sales_Data[[#This Row],[ShippingCost]]</f>
        <v>203168.58</v>
      </c>
      <c r="Q4371" s="7">
        <f>Sales_Data[[#This Row],[Gross Revenue]]-Sales_Data[[#This Row],[TotalFinancialCost]]</f>
        <v>115831.42000000001</v>
      </c>
      <c r="R4371" s="7">
        <f>Sales_Data[[#This Row],[Actul Bill Amount]]-Sales_Data[[#This Row],[ShippingCost]]</f>
        <v>316831.42</v>
      </c>
      <c r="S4371">
        <v>599</v>
      </c>
      <c r="T4371">
        <v>168.58</v>
      </c>
      <c r="U4371" t="s">
        <v>41</v>
      </c>
      <c r="V4371">
        <v>3500</v>
      </c>
      <c r="W4371" t="s">
        <v>33</v>
      </c>
      <c r="X4371" t="str">
        <f t="shared" si="137"/>
        <v>Delhi</v>
      </c>
    </row>
    <row r="4372" spans="1:24" x14ac:dyDescent="0.4">
      <c r="A4372">
        <v>104371</v>
      </c>
      <c r="B4372" s="5">
        <v>45958.390972222223</v>
      </c>
      <c r="C4372" s="3" t="str">
        <f>TEXT(Sales_Data[[#This Row],[OrderDate]],"mmmm")</f>
        <v>October</v>
      </c>
      <c r="D4372" s="3" t="str">
        <f t="shared" si="136"/>
        <v>2025</v>
      </c>
      <c r="E4372" t="s">
        <v>45</v>
      </c>
      <c r="F4372" t="s">
        <v>14</v>
      </c>
      <c r="G4372" t="s">
        <v>29</v>
      </c>
      <c r="H4372" t="s">
        <v>32</v>
      </c>
      <c r="I4372" t="s">
        <v>100</v>
      </c>
      <c r="J4372">
        <v>29</v>
      </c>
      <c r="K4372">
        <v>3200</v>
      </c>
      <c r="L4372" s="7">
        <f>Sales_Data[[#This Row],[OrderQuantity]] *Sales_Data[[#This Row],[UnitPrice]]</f>
        <v>92800</v>
      </c>
      <c r="M4372" s="7">
        <f>Sales_Data[[#This Row],[UnitPrice]]-Sales_Data[[#This Row],[UnitCost]]</f>
        <v>1200</v>
      </c>
      <c r="N4372" s="7">
        <f>Sales_Data[[#This Row],[Gross Revenue]]-Sales_Data[[#This Row],[Discount Amount ]]</f>
        <v>91600</v>
      </c>
      <c r="O4372" s="7">
        <f>Sales_Data[[#This Row],[OrderQuantity]] *Sales_Data[[#This Row],[UnitCost]]</f>
        <v>58000</v>
      </c>
      <c r="P4372" s="7">
        <f>Sales_Data[[#This Row],[ItemCost]] +Sales_Data[[#This Row],[ShippingCost]]</f>
        <v>58730.12</v>
      </c>
      <c r="Q4372" s="7">
        <f>Sales_Data[[#This Row],[Gross Revenue]]-Sales_Data[[#This Row],[TotalFinancialCost]]</f>
        <v>34069.879999999997</v>
      </c>
      <c r="R4372" s="7">
        <f>Sales_Data[[#This Row],[Actul Bill Amount]]-Sales_Data[[#This Row],[ShippingCost]]</f>
        <v>90869.88</v>
      </c>
      <c r="S4372">
        <v>830</v>
      </c>
      <c r="T4372">
        <v>730.12</v>
      </c>
      <c r="U4372" t="s">
        <v>17</v>
      </c>
      <c r="V4372">
        <v>2000</v>
      </c>
      <c r="W4372" t="s">
        <v>33</v>
      </c>
      <c r="X4372" t="str">
        <f t="shared" si="137"/>
        <v>Delhi</v>
      </c>
    </row>
    <row r="4373" spans="1:24" x14ac:dyDescent="0.4">
      <c r="A4373">
        <v>104372</v>
      </c>
      <c r="B4373" s="5">
        <v>45725.575694444444</v>
      </c>
      <c r="C4373" s="3" t="str">
        <f>TEXT(Sales_Data[[#This Row],[OrderDate]],"mmmm")</f>
        <v>March</v>
      </c>
      <c r="D4373" s="3" t="str">
        <f t="shared" si="136"/>
        <v>2025</v>
      </c>
      <c r="E4373" t="s">
        <v>48</v>
      </c>
      <c r="F4373" t="s">
        <v>24</v>
      </c>
      <c r="G4373" t="s">
        <v>15</v>
      </c>
      <c r="H4373" t="s">
        <v>32</v>
      </c>
      <c r="I4373" t="s">
        <v>100</v>
      </c>
      <c r="J4373">
        <v>19</v>
      </c>
      <c r="K4373">
        <v>45000</v>
      </c>
      <c r="L4373" s="7">
        <f>Sales_Data[[#This Row],[OrderQuantity]] *Sales_Data[[#This Row],[UnitPrice]]</f>
        <v>855000</v>
      </c>
      <c r="M4373" s="7">
        <f>Sales_Data[[#This Row],[UnitPrice]]-Sales_Data[[#This Row],[UnitCost]]</f>
        <v>13000</v>
      </c>
      <c r="N4373" s="7">
        <f>Sales_Data[[#This Row],[Gross Revenue]]-Sales_Data[[#This Row],[Discount Amount ]]</f>
        <v>842000</v>
      </c>
      <c r="O4373" s="7">
        <f>Sales_Data[[#This Row],[OrderQuantity]] *Sales_Data[[#This Row],[UnitCost]]</f>
        <v>608000</v>
      </c>
      <c r="P4373" s="7">
        <f>Sales_Data[[#This Row],[ItemCost]] +Sales_Data[[#This Row],[ShippingCost]]</f>
        <v>608444.76</v>
      </c>
      <c r="Q4373" s="7">
        <f>Sales_Data[[#This Row],[Gross Revenue]]-Sales_Data[[#This Row],[TotalFinancialCost]]</f>
        <v>246555.24</v>
      </c>
      <c r="R4373" s="7">
        <f>Sales_Data[[#This Row],[Actul Bill Amount]]-Sales_Data[[#This Row],[ShippingCost]]</f>
        <v>841555.24</v>
      </c>
      <c r="S4373">
        <v>1088</v>
      </c>
      <c r="T4373">
        <v>444.76</v>
      </c>
      <c r="U4373" t="s">
        <v>26</v>
      </c>
      <c r="V4373">
        <v>32000</v>
      </c>
      <c r="W4373" t="s">
        <v>33</v>
      </c>
      <c r="X4373" t="str">
        <f t="shared" si="137"/>
        <v>Delhi</v>
      </c>
    </row>
    <row r="4374" spans="1:24" x14ac:dyDescent="0.4">
      <c r="A4374">
        <v>104373</v>
      </c>
      <c r="B4374" s="5">
        <v>45664.18472222222</v>
      </c>
      <c r="C4374" s="3" t="str">
        <f>TEXT(Sales_Data[[#This Row],[OrderDate]],"mmmm")</f>
        <v>January</v>
      </c>
      <c r="D4374" s="3" t="str">
        <f t="shared" si="136"/>
        <v>2025</v>
      </c>
      <c r="E4374" t="s">
        <v>19</v>
      </c>
      <c r="F4374" t="s">
        <v>40</v>
      </c>
      <c r="G4374" t="s">
        <v>31</v>
      </c>
      <c r="H4374" t="s">
        <v>16</v>
      </c>
      <c r="I4374" t="s">
        <v>100</v>
      </c>
      <c r="J4374">
        <v>25</v>
      </c>
      <c r="K4374">
        <v>1500</v>
      </c>
      <c r="L4374" s="7">
        <f>Sales_Data[[#This Row],[OrderQuantity]] *Sales_Data[[#This Row],[UnitPrice]]</f>
        <v>37500</v>
      </c>
      <c r="M4374" s="7">
        <f>Sales_Data[[#This Row],[UnitPrice]]-Sales_Data[[#This Row],[UnitCost]]</f>
        <v>700</v>
      </c>
      <c r="N4374" s="7">
        <f>Sales_Data[[#This Row],[Gross Revenue]]-Sales_Data[[#This Row],[Discount Amount ]]</f>
        <v>36800</v>
      </c>
      <c r="O4374" s="7">
        <f>Sales_Data[[#This Row],[OrderQuantity]] *Sales_Data[[#This Row],[UnitCost]]</f>
        <v>20000</v>
      </c>
      <c r="P4374" s="7">
        <f>Sales_Data[[#This Row],[ItemCost]] +Sales_Data[[#This Row],[ShippingCost]]</f>
        <v>20297.68</v>
      </c>
      <c r="Q4374" s="7">
        <f>Sales_Data[[#This Row],[Gross Revenue]]-Sales_Data[[#This Row],[TotalFinancialCost]]</f>
        <v>17202.32</v>
      </c>
      <c r="R4374" s="7">
        <f>Sales_Data[[#This Row],[Actul Bill Amount]]-Sales_Data[[#This Row],[ShippingCost]]</f>
        <v>36502.32</v>
      </c>
      <c r="S4374">
        <v>1051</v>
      </c>
      <c r="T4374">
        <v>297.68</v>
      </c>
      <c r="U4374" t="s">
        <v>52</v>
      </c>
      <c r="V4374">
        <v>800</v>
      </c>
      <c r="W4374" t="s">
        <v>18</v>
      </c>
      <c r="X4374" t="str">
        <f t="shared" si="137"/>
        <v>Bengaluru</v>
      </c>
    </row>
    <row r="4375" spans="1:24" x14ac:dyDescent="0.4">
      <c r="A4375">
        <v>104374</v>
      </c>
      <c r="B4375" s="5">
        <v>45962.068749999999</v>
      </c>
      <c r="C4375" s="3" t="str">
        <f>TEXT(Sales_Data[[#This Row],[OrderDate]],"mmmm")</f>
        <v>November</v>
      </c>
      <c r="D4375" s="3" t="str">
        <f t="shared" si="136"/>
        <v>2025</v>
      </c>
      <c r="E4375" t="s">
        <v>19</v>
      </c>
      <c r="F4375" t="s">
        <v>28</v>
      </c>
      <c r="G4375" t="s">
        <v>15</v>
      </c>
      <c r="H4375" t="s">
        <v>20</v>
      </c>
      <c r="I4375" t="s">
        <v>100</v>
      </c>
      <c r="J4375">
        <v>99</v>
      </c>
      <c r="K4375">
        <v>450</v>
      </c>
      <c r="L4375" s="7">
        <f>Sales_Data[[#This Row],[OrderQuantity]] *Sales_Data[[#This Row],[UnitPrice]]</f>
        <v>44550</v>
      </c>
      <c r="M4375" s="7">
        <f>Sales_Data[[#This Row],[UnitPrice]]-Sales_Data[[#This Row],[UnitCost]]</f>
        <v>250</v>
      </c>
      <c r="N4375" s="7">
        <f>Sales_Data[[#This Row],[Gross Revenue]]-Sales_Data[[#This Row],[Discount Amount ]]</f>
        <v>44300</v>
      </c>
      <c r="O4375" s="7">
        <f>Sales_Data[[#This Row],[OrderQuantity]] *Sales_Data[[#This Row],[UnitCost]]</f>
        <v>19800</v>
      </c>
      <c r="P4375" s="7">
        <f>Sales_Data[[#This Row],[ItemCost]] +Sales_Data[[#This Row],[ShippingCost]]</f>
        <v>21127.31</v>
      </c>
      <c r="Q4375" s="7">
        <f>Sales_Data[[#This Row],[Gross Revenue]]-Sales_Data[[#This Row],[TotalFinancialCost]]</f>
        <v>23422.69</v>
      </c>
      <c r="R4375" s="7">
        <f>Sales_Data[[#This Row],[Actul Bill Amount]]-Sales_Data[[#This Row],[ShippingCost]]</f>
        <v>42972.69</v>
      </c>
      <c r="S4375">
        <v>554</v>
      </c>
      <c r="T4375">
        <v>1327.31</v>
      </c>
      <c r="U4375" t="s">
        <v>30</v>
      </c>
      <c r="V4375">
        <v>200</v>
      </c>
      <c r="W4375" t="s">
        <v>22</v>
      </c>
      <c r="X4375" t="str">
        <f t="shared" si="137"/>
        <v>Nagpur</v>
      </c>
    </row>
    <row r="4376" spans="1:24" x14ac:dyDescent="0.4">
      <c r="A4376">
        <v>104375</v>
      </c>
      <c r="B4376" s="5">
        <v>45794.503472222219</v>
      </c>
      <c r="C4376" s="3" t="str">
        <f>TEXT(Sales_Data[[#This Row],[OrderDate]],"mmmm")</f>
        <v>May</v>
      </c>
      <c r="D4376" s="3" t="str">
        <f t="shared" si="136"/>
        <v>2025</v>
      </c>
      <c r="E4376" t="s">
        <v>48</v>
      </c>
      <c r="F4376" t="s">
        <v>46</v>
      </c>
      <c r="G4376" t="s">
        <v>15</v>
      </c>
      <c r="H4376" t="s">
        <v>37</v>
      </c>
      <c r="I4376" t="s">
        <v>100</v>
      </c>
      <c r="J4376">
        <v>25</v>
      </c>
      <c r="K4376">
        <v>15000</v>
      </c>
      <c r="L4376" s="7">
        <f>Sales_Data[[#This Row],[OrderQuantity]] *Sales_Data[[#This Row],[UnitPrice]]</f>
        <v>375000</v>
      </c>
      <c r="M4376" s="7">
        <f>Sales_Data[[#This Row],[UnitPrice]]-Sales_Data[[#This Row],[UnitCost]]</f>
        <v>5500</v>
      </c>
      <c r="N4376" s="7">
        <f>Sales_Data[[#This Row],[Gross Revenue]]-Sales_Data[[#This Row],[Discount Amount ]]</f>
        <v>369500</v>
      </c>
      <c r="O4376" s="7">
        <f>Sales_Data[[#This Row],[OrderQuantity]] *Sales_Data[[#This Row],[UnitCost]]</f>
        <v>237500</v>
      </c>
      <c r="P4376" s="7">
        <f>Sales_Data[[#This Row],[ItemCost]] +Sales_Data[[#This Row],[ShippingCost]]</f>
        <v>238184.34</v>
      </c>
      <c r="Q4376" s="7">
        <f>Sales_Data[[#This Row],[Gross Revenue]]-Sales_Data[[#This Row],[TotalFinancialCost]]</f>
        <v>136815.66</v>
      </c>
      <c r="R4376" s="7">
        <f>Sales_Data[[#This Row],[Actul Bill Amount]]-Sales_Data[[#This Row],[ShippingCost]]</f>
        <v>368815.66</v>
      </c>
      <c r="S4376">
        <v>889</v>
      </c>
      <c r="T4376">
        <v>684.34</v>
      </c>
      <c r="U4376" t="s">
        <v>53</v>
      </c>
      <c r="V4376">
        <v>9500</v>
      </c>
      <c r="W4376" t="s">
        <v>38</v>
      </c>
      <c r="X4376" t="str">
        <f t="shared" si="137"/>
        <v>Kolkata</v>
      </c>
    </row>
    <row r="4377" spans="1:24" x14ac:dyDescent="0.4">
      <c r="A4377">
        <v>104376</v>
      </c>
      <c r="B4377" s="5">
        <v>45821.713888888888</v>
      </c>
      <c r="C4377" s="3" t="str">
        <f>TEXT(Sales_Data[[#This Row],[OrderDate]],"mmmm")</f>
        <v>June</v>
      </c>
      <c r="D4377" s="3" t="str">
        <f t="shared" si="136"/>
        <v>2025</v>
      </c>
      <c r="E4377" t="s">
        <v>48</v>
      </c>
      <c r="F4377" t="s">
        <v>55</v>
      </c>
      <c r="G4377" t="s">
        <v>31</v>
      </c>
      <c r="H4377" t="s">
        <v>20</v>
      </c>
      <c r="I4377" t="s">
        <v>100</v>
      </c>
      <c r="J4377">
        <v>34</v>
      </c>
      <c r="K4377">
        <v>600</v>
      </c>
      <c r="L4377" s="7">
        <f>Sales_Data[[#This Row],[OrderQuantity]] *Sales_Data[[#This Row],[UnitPrice]]</f>
        <v>20400</v>
      </c>
      <c r="M4377" s="7">
        <f>Sales_Data[[#This Row],[UnitPrice]]-Sales_Data[[#This Row],[UnitCost]]</f>
        <v>250</v>
      </c>
      <c r="N4377" s="7">
        <f>Sales_Data[[#This Row],[Gross Revenue]]-Sales_Data[[#This Row],[Discount Amount ]]</f>
        <v>20150</v>
      </c>
      <c r="O4377" s="7">
        <f>Sales_Data[[#This Row],[OrderQuantity]] *Sales_Data[[#This Row],[UnitCost]]</f>
        <v>11900</v>
      </c>
      <c r="P4377" s="7">
        <f>Sales_Data[[#This Row],[ItemCost]] +Sales_Data[[#This Row],[ShippingCost]]</f>
        <v>12463.64</v>
      </c>
      <c r="Q4377" s="7">
        <f>Sales_Data[[#This Row],[Gross Revenue]]-Sales_Data[[#This Row],[TotalFinancialCost]]</f>
        <v>7936.3600000000006</v>
      </c>
      <c r="R4377" s="7">
        <f>Sales_Data[[#This Row],[Actul Bill Amount]]-Sales_Data[[#This Row],[ShippingCost]]</f>
        <v>19586.36</v>
      </c>
      <c r="S4377">
        <v>883</v>
      </c>
      <c r="T4377">
        <v>563.64</v>
      </c>
      <c r="U4377" t="s">
        <v>57</v>
      </c>
      <c r="V4377">
        <v>350</v>
      </c>
      <c r="W4377" t="s">
        <v>22</v>
      </c>
      <c r="X4377" t="str">
        <f t="shared" si="137"/>
        <v>Nagpur</v>
      </c>
    </row>
    <row r="4378" spans="1:24" x14ac:dyDescent="0.4">
      <c r="A4378">
        <v>104377</v>
      </c>
      <c r="B4378" s="5">
        <v>45740.972222222219</v>
      </c>
      <c r="C4378" s="3" t="str">
        <f>TEXT(Sales_Data[[#This Row],[OrderDate]],"mmmm")</f>
        <v>March</v>
      </c>
      <c r="D4378" s="3" t="str">
        <f t="shared" si="136"/>
        <v>2025</v>
      </c>
      <c r="E4378" t="s">
        <v>23</v>
      </c>
      <c r="F4378" t="s">
        <v>24</v>
      </c>
      <c r="G4378" t="s">
        <v>31</v>
      </c>
      <c r="H4378" t="s">
        <v>16</v>
      </c>
      <c r="I4378" t="s">
        <v>100</v>
      </c>
      <c r="J4378">
        <v>88</v>
      </c>
      <c r="K4378">
        <v>3500</v>
      </c>
      <c r="L4378" s="7">
        <f>Sales_Data[[#This Row],[OrderQuantity]] *Sales_Data[[#This Row],[UnitPrice]]</f>
        <v>308000</v>
      </c>
      <c r="M4378" s="7">
        <f>Sales_Data[[#This Row],[UnitPrice]]-Sales_Data[[#This Row],[UnitCost]]</f>
        <v>1300</v>
      </c>
      <c r="N4378" s="7">
        <f>Sales_Data[[#This Row],[Gross Revenue]]-Sales_Data[[#This Row],[Discount Amount ]]</f>
        <v>306700</v>
      </c>
      <c r="O4378" s="7">
        <f>Sales_Data[[#This Row],[OrderQuantity]] *Sales_Data[[#This Row],[UnitCost]]</f>
        <v>193600</v>
      </c>
      <c r="P4378" s="7">
        <f>Sales_Data[[#This Row],[ItemCost]] +Sales_Data[[#This Row],[ShippingCost]]</f>
        <v>194607.06</v>
      </c>
      <c r="Q4378" s="7">
        <f>Sales_Data[[#This Row],[Gross Revenue]]-Sales_Data[[#This Row],[TotalFinancialCost]]</f>
        <v>113392.94</v>
      </c>
      <c r="R4378" s="7">
        <f>Sales_Data[[#This Row],[Actul Bill Amount]]-Sales_Data[[#This Row],[ShippingCost]]</f>
        <v>305692.94</v>
      </c>
      <c r="S4378">
        <v>402</v>
      </c>
      <c r="T4378">
        <v>1007.06</v>
      </c>
      <c r="U4378" t="s">
        <v>59</v>
      </c>
      <c r="V4378">
        <v>2200</v>
      </c>
      <c r="W4378" t="s">
        <v>18</v>
      </c>
      <c r="X4378" t="str">
        <f t="shared" si="137"/>
        <v>Bengaluru</v>
      </c>
    </row>
    <row r="4379" spans="1:24" x14ac:dyDescent="0.4">
      <c r="A4379">
        <v>104378</v>
      </c>
      <c r="B4379" s="5">
        <v>45795.117361111108</v>
      </c>
      <c r="C4379" s="3" t="str">
        <f>TEXT(Sales_Data[[#This Row],[OrderDate]],"mmmm")</f>
        <v>May</v>
      </c>
      <c r="D4379" s="3" t="str">
        <f t="shared" si="136"/>
        <v>2025</v>
      </c>
      <c r="E4379" t="s">
        <v>48</v>
      </c>
      <c r="F4379" t="s">
        <v>43</v>
      </c>
      <c r="G4379" t="s">
        <v>15</v>
      </c>
      <c r="H4379" t="s">
        <v>16</v>
      </c>
      <c r="I4379" t="s">
        <v>100</v>
      </c>
      <c r="J4379">
        <v>1</v>
      </c>
      <c r="K4379">
        <v>1800</v>
      </c>
      <c r="L4379" s="7">
        <f>Sales_Data[[#This Row],[OrderQuantity]] *Sales_Data[[#This Row],[UnitPrice]]</f>
        <v>1800</v>
      </c>
      <c r="M4379" s="7">
        <f>Sales_Data[[#This Row],[UnitPrice]]-Sales_Data[[#This Row],[UnitCost]]</f>
        <v>900</v>
      </c>
      <c r="N4379" s="7">
        <f>Sales_Data[[#This Row],[Gross Revenue]]-Sales_Data[[#This Row],[Discount Amount ]]</f>
        <v>900</v>
      </c>
      <c r="O4379" s="7">
        <f>Sales_Data[[#This Row],[OrderQuantity]] *Sales_Data[[#This Row],[UnitCost]]</f>
        <v>900</v>
      </c>
      <c r="P4379" s="7">
        <f>Sales_Data[[#This Row],[ItemCost]] +Sales_Data[[#This Row],[ShippingCost]]</f>
        <v>1333.05</v>
      </c>
      <c r="Q4379" s="7">
        <f>Sales_Data[[#This Row],[Gross Revenue]]-Sales_Data[[#This Row],[TotalFinancialCost]]</f>
        <v>466.95000000000005</v>
      </c>
      <c r="R4379" s="7">
        <f>Sales_Data[[#This Row],[Actul Bill Amount]]-Sales_Data[[#This Row],[ShippingCost]]</f>
        <v>466.95</v>
      </c>
      <c r="S4379">
        <v>892</v>
      </c>
      <c r="T4379">
        <v>433.05</v>
      </c>
      <c r="U4379" t="s">
        <v>51</v>
      </c>
      <c r="V4379">
        <v>900</v>
      </c>
      <c r="W4379" t="s">
        <v>18</v>
      </c>
      <c r="X4379" t="str">
        <f t="shared" si="137"/>
        <v>Bengaluru</v>
      </c>
    </row>
    <row r="4380" spans="1:24" x14ac:dyDescent="0.4">
      <c r="A4380">
        <v>104379</v>
      </c>
      <c r="B4380" s="5">
        <v>45730.929166666669</v>
      </c>
      <c r="C4380" s="3" t="str">
        <f>TEXT(Sales_Data[[#This Row],[OrderDate]],"mmmm")</f>
        <v>March</v>
      </c>
      <c r="D4380" s="3" t="str">
        <f t="shared" si="136"/>
        <v>2025</v>
      </c>
      <c r="E4380" t="s">
        <v>50</v>
      </c>
      <c r="F4380" t="s">
        <v>14</v>
      </c>
      <c r="G4380" t="s">
        <v>15</v>
      </c>
      <c r="H4380" t="s">
        <v>16</v>
      </c>
      <c r="I4380" t="s">
        <v>100</v>
      </c>
      <c r="J4380">
        <v>74</v>
      </c>
      <c r="K4380">
        <v>3200</v>
      </c>
      <c r="L4380" s="7">
        <f>Sales_Data[[#This Row],[OrderQuantity]] *Sales_Data[[#This Row],[UnitPrice]]</f>
        <v>236800</v>
      </c>
      <c r="M4380" s="7">
        <f>Sales_Data[[#This Row],[UnitPrice]]-Sales_Data[[#This Row],[UnitCost]]</f>
        <v>1200</v>
      </c>
      <c r="N4380" s="7">
        <f>Sales_Data[[#This Row],[Gross Revenue]]-Sales_Data[[#This Row],[Discount Amount ]]</f>
        <v>235600</v>
      </c>
      <c r="O4380" s="7">
        <f>Sales_Data[[#This Row],[OrderQuantity]] *Sales_Data[[#This Row],[UnitCost]]</f>
        <v>148000</v>
      </c>
      <c r="P4380" s="7">
        <f>Sales_Data[[#This Row],[ItemCost]] +Sales_Data[[#This Row],[ShippingCost]]</f>
        <v>148392.43</v>
      </c>
      <c r="Q4380" s="7">
        <f>Sales_Data[[#This Row],[Gross Revenue]]-Sales_Data[[#This Row],[TotalFinancialCost]]</f>
        <v>88407.57</v>
      </c>
      <c r="R4380" s="7">
        <f>Sales_Data[[#This Row],[Actul Bill Amount]]-Sales_Data[[#This Row],[ShippingCost]]</f>
        <v>235207.57</v>
      </c>
      <c r="S4380">
        <v>878</v>
      </c>
      <c r="T4380">
        <v>392.43</v>
      </c>
      <c r="U4380" t="s">
        <v>17</v>
      </c>
      <c r="V4380">
        <v>2000</v>
      </c>
      <c r="W4380" t="s">
        <v>18</v>
      </c>
      <c r="X4380" t="str">
        <f t="shared" si="137"/>
        <v>Bengaluru</v>
      </c>
    </row>
    <row r="4381" spans="1:24" x14ac:dyDescent="0.4">
      <c r="A4381">
        <v>104380</v>
      </c>
      <c r="B4381" s="5">
        <v>45894.419444444444</v>
      </c>
      <c r="C4381" s="3" t="str">
        <f>TEXT(Sales_Data[[#This Row],[OrderDate]],"mmmm")</f>
        <v>August</v>
      </c>
      <c r="D4381" s="3" t="str">
        <f t="shared" si="136"/>
        <v>2025</v>
      </c>
      <c r="E4381" t="s">
        <v>23</v>
      </c>
      <c r="F4381" t="s">
        <v>43</v>
      </c>
      <c r="G4381" t="s">
        <v>31</v>
      </c>
      <c r="H4381" t="s">
        <v>25</v>
      </c>
      <c r="I4381" t="s">
        <v>100</v>
      </c>
      <c r="J4381">
        <v>2</v>
      </c>
      <c r="K4381">
        <v>1800</v>
      </c>
      <c r="L4381" s="7">
        <f>Sales_Data[[#This Row],[OrderQuantity]] *Sales_Data[[#This Row],[UnitPrice]]</f>
        <v>3600</v>
      </c>
      <c r="M4381" s="7">
        <f>Sales_Data[[#This Row],[UnitPrice]]-Sales_Data[[#This Row],[UnitCost]]</f>
        <v>900</v>
      </c>
      <c r="N4381" s="7">
        <f>Sales_Data[[#This Row],[Gross Revenue]]-Sales_Data[[#This Row],[Discount Amount ]]</f>
        <v>2700</v>
      </c>
      <c r="O4381" s="7">
        <f>Sales_Data[[#This Row],[OrderQuantity]] *Sales_Data[[#This Row],[UnitCost]]</f>
        <v>1800</v>
      </c>
      <c r="P4381" s="7">
        <f>Sales_Data[[#This Row],[ItemCost]] +Sales_Data[[#This Row],[ShippingCost]]</f>
        <v>2451.64</v>
      </c>
      <c r="Q4381" s="7">
        <f>Sales_Data[[#This Row],[Gross Revenue]]-Sales_Data[[#This Row],[TotalFinancialCost]]</f>
        <v>1148.3600000000001</v>
      </c>
      <c r="R4381" s="7">
        <f>Sales_Data[[#This Row],[Actul Bill Amount]]-Sales_Data[[#This Row],[ShippingCost]]</f>
        <v>2048.36</v>
      </c>
      <c r="S4381">
        <v>701</v>
      </c>
      <c r="T4381">
        <v>651.64</v>
      </c>
      <c r="U4381" t="s">
        <v>51</v>
      </c>
      <c r="V4381">
        <v>900</v>
      </c>
      <c r="W4381" t="s">
        <v>27</v>
      </c>
      <c r="X4381" t="str">
        <f t="shared" si="137"/>
        <v>Mumbai</v>
      </c>
    </row>
    <row r="4382" spans="1:24" x14ac:dyDescent="0.4">
      <c r="A4382">
        <v>104381</v>
      </c>
      <c r="B4382" s="5">
        <v>45703.236111111109</v>
      </c>
      <c r="C4382" s="3" t="str">
        <f>TEXT(Sales_Data[[#This Row],[OrderDate]],"mmmm")</f>
        <v>February</v>
      </c>
      <c r="D4382" s="3" t="str">
        <f t="shared" si="136"/>
        <v>2025</v>
      </c>
      <c r="E4382" t="s">
        <v>23</v>
      </c>
      <c r="F4382" t="s">
        <v>46</v>
      </c>
      <c r="G4382" t="s">
        <v>29</v>
      </c>
      <c r="H4382" t="s">
        <v>16</v>
      </c>
      <c r="I4382" t="s">
        <v>100</v>
      </c>
      <c r="J4382">
        <v>93</v>
      </c>
      <c r="K4382">
        <v>15000</v>
      </c>
      <c r="L4382" s="7">
        <f>Sales_Data[[#This Row],[OrderQuantity]] *Sales_Data[[#This Row],[UnitPrice]]</f>
        <v>1395000</v>
      </c>
      <c r="M4382" s="7">
        <f>Sales_Data[[#This Row],[UnitPrice]]-Sales_Data[[#This Row],[UnitCost]]</f>
        <v>5500</v>
      </c>
      <c r="N4382" s="7">
        <f>Sales_Data[[#This Row],[Gross Revenue]]-Sales_Data[[#This Row],[Discount Amount ]]</f>
        <v>1389500</v>
      </c>
      <c r="O4382" s="7">
        <f>Sales_Data[[#This Row],[OrderQuantity]] *Sales_Data[[#This Row],[UnitCost]]</f>
        <v>883500</v>
      </c>
      <c r="P4382" s="7">
        <f>Sales_Data[[#This Row],[ItemCost]] +Sales_Data[[#This Row],[ShippingCost]]</f>
        <v>883990.78</v>
      </c>
      <c r="Q4382" s="7">
        <f>Sales_Data[[#This Row],[Gross Revenue]]-Sales_Data[[#This Row],[TotalFinancialCost]]</f>
        <v>511009.22</v>
      </c>
      <c r="R4382" s="7">
        <f>Sales_Data[[#This Row],[Actul Bill Amount]]-Sales_Data[[#This Row],[ShippingCost]]</f>
        <v>1389009.22</v>
      </c>
      <c r="S4382">
        <v>916</v>
      </c>
      <c r="T4382">
        <v>490.78</v>
      </c>
      <c r="U4382" t="s">
        <v>53</v>
      </c>
      <c r="V4382">
        <v>9500</v>
      </c>
      <c r="W4382" t="s">
        <v>18</v>
      </c>
      <c r="X4382" t="str">
        <f t="shared" si="137"/>
        <v>Bengaluru</v>
      </c>
    </row>
    <row r="4383" spans="1:24" x14ac:dyDescent="0.4">
      <c r="A4383">
        <v>104382</v>
      </c>
      <c r="B4383" s="5">
        <v>45763.976388888892</v>
      </c>
      <c r="C4383" s="3" t="str">
        <f>TEXT(Sales_Data[[#This Row],[OrderDate]],"mmmm")</f>
        <v>April</v>
      </c>
      <c r="D4383" s="3" t="str">
        <f t="shared" si="136"/>
        <v>2025</v>
      </c>
      <c r="E4383" t="s">
        <v>34</v>
      </c>
      <c r="F4383" t="s">
        <v>46</v>
      </c>
      <c r="G4383" t="s">
        <v>31</v>
      </c>
      <c r="H4383" t="s">
        <v>37</v>
      </c>
      <c r="I4383" t="s">
        <v>100</v>
      </c>
      <c r="J4383">
        <v>45</v>
      </c>
      <c r="K4383">
        <v>15000</v>
      </c>
      <c r="L4383" s="7">
        <f>Sales_Data[[#This Row],[OrderQuantity]] *Sales_Data[[#This Row],[UnitPrice]]</f>
        <v>675000</v>
      </c>
      <c r="M4383" s="7">
        <f>Sales_Data[[#This Row],[UnitPrice]]-Sales_Data[[#This Row],[UnitCost]]</f>
        <v>5500</v>
      </c>
      <c r="N4383" s="7">
        <f>Sales_Data[[#This Row],[Gross Revenue]]-Sales_Data[[#This Row],[Discount Amount ]]</f>
        <v>669500</v>
      </c>
      <c r="O4383" s="7">
        <f>Sales_Data[[#This Row],[OrderQuantity]] *Sales_Data[[#This Row],[UnitCost]]</f>
        <v>427500</v>
      </c>
      <c r="P4383" s="7">
        <f>Sales_Data[[#This Row],[ItemCost]] +Sales_Data[[#This Row],[ShippingCost]]</f>
        <v>428014.68</v>
      </c>
      <c r="Q4383" s="7">
        <f>Sales_Data[[#This Row],[Gross Revenue]]-Sales_Data[[#This Row],[TotalFinancialCost]]</f>
        <v>246985.32</v>
      </c>
      <c r="R4383" s="7">
        <f>Sales_Data[[#This Row],[Actul Bill Amount]]-Sales_Data[[#This Row],[ShippingCost]]</f>
        <v>668985.31999999995</v>
      </c>
      <c r="S4383">
        <v>1176</v>
      </c>
      <c r="T4383">
        <v>514.67999999999995</v>
      </c>
      <c r="U4383" t="s">
        <v>53</v>
      </c>
      <c r="V4383">
        <v>9500</v>
      </c>
      <c r="W4383" t="s">
        <v>38</v>
      </c>
      <c r="X4383" t="str">
        <f t="shared" si="137"/>
        <v>Kolkata</v>
      </c>
    </row>
    <row r="4384" spans="1:24" x14ac:dyDescent="0.4">
      <c r="A4384">
        <v>104383</v>
      </c>
      <c r="B4384" s="5">
        <v>45945.106249999997</v>
      </c>
      <c r="C4384" s="3" t="str">
        <f>TEXT(Sales_Data[[#This Row],[OrderDate]],"mmmm")</f>
        <v>October</v>
      </c>
      <c r="D4384" s="3" t="str">
        <f t="shared" si="136"/>
        <v>2025</v>
      </c>
      <c r="E4384" t="s">
        <v>48</v>
      </c>
      <c r="F4384" t="s">
        <v>55</v>
      </c>
      <c r="G4384" t="s">
        <v>31</v>
      </c>
      <c r="H4384" t="s">
        <v>25</v>
      </c>
      <c r="I4384" t="s">
        <v>100</v>
      </c>
      <c r="J4384">
        <v>67</v>
      </c>
      <c r="K4384">
        <v>600</v>
      </c>
      <c r="L4384" s="7">
        <f>Sales_Data[[#This Row],[OrderQuantity]] *Sales_Data[[#This Row],[UnitPrice]]</f>
        <v>40200</v>
      </c>
      <c r="M4384" s="7">
        <f>Sales_Data[[#This Row],[UnitPrice]]-Sales_Data[[#This Row],[UnitCost]]</f>
        <v>250</v>
      </c>
      <c r="N4384" s="7">
        <f>Sales_Data[[#This Row],[Gross Revenue]]-Sales_Data[[#This Row],[Discount Amount ]]</f>
        <v>39950</v>
      </c>
      <c r="O4384" s="7">
        <f>Sales_Data[[#This Row],[OrderQuantity]] *Sales_Data[[#This Row],[UnitCost]]</f>
        <v>23450</v>
      </c>
      <c r="P4384" s="7">
        <f>Sales_Data[[#This Row],[ItemCost]] +Sales_Data[[#This Row],[ShippingCost]]</f>
        <v>25269.42</v>
      </c>
      <c r="Q4384" s="7">
        <f>Sales_Data[[#This Row],[Gross Revenue]]-Sales_Data[[#This Row],[TotalFinancialCost]]</f>
        <v>14930.580000000002</v>
      </c>
      <c r="R4384" s="7">
        <f>Sales_Data[[#This Row],[Actul Bill Amount]]-Sales_Data[[#This Row],[ShippingCost]]</f>
        <v>38130.58</v>
      </c>
      <c r="S4384">
        <v>604</v>
      </c>
      <c r="T4384">
        <v>1819.42</v>
      </c>
      <c r="U4384" t="s">
        <v>57</v>
      </c>
      <c r="V4384">
        <v>350</v>
      </c>
      <c r="W4384" t="s">
        <v>27</v>
      </c>
      <c r="X4384" t="str">
        <f t="shared" si="137"/>
        <v>Mumbai</v>
      </c>
    </row>
    <row r="4385" spans="1:24" x14ac:dyDescent="0.4">
      <c r="A4385">
        <v>104384</v>
      </c>
      <c r="B4385" s="5">
        <v>45919.009722222225</v>
      </c>
      <c r="C4385" s="3" t="str">
        <f>TEXT(Sales_Data[[#This Row],[OrderDate]],"mmmm")</f>
        <v>September</v>
      </c>
      <c r="D4385" s="3" t="str">
        <f t="shared" si="136"/>
        <v>2025</v>
      </c>
      <c r="E4385" t="s">
        <v>45</v>
      </c>
      <c r="F4385" t="s">
        <v>14</v>
      </c>
      <c r="G4385" t="s">
        <v>15</v>
      </c>
      <c r="H4385" t="s">
        <v>20</v>
      </c>
      <c r="I4385" t="s">
        <v>100</v>
      </c>
      <c r="J4385">
        <v>53</v>
      </c>
      <c r="K4385">
        <v>3200</v>
      </c>
      <c r="L4385" s="7">
        <f>Sales_Data[[#This Row],[OrderQuantity]] *Sales_Data[[#This Row],[UnitPrice]]</f>
        <v>169600</v>
      </c>
      <c r="M4385" s="7">
        <f>Sales_Data[[#This Row],[UnitPrice]]-Sales_Data[[#This Row],[UnitCost]]</f>
        <v>1200</v>
      </c>
      <c r="N4385" s="7">
        <f>Sales_Data[[#This Row],[Gross Revenue]]-Sales_Data[[#This Row],[Discount Amount ]]</f>
        <v>168400</v>
      </c>
      <c r="O4385" s="7">
        <f>Sales_Data[[#This Row],[OrderQuantity]] *Sales_Data[[#This Row],[UnitCost]]</f>
        <v>106000</v>
      </c>
      <c r="P4385" s="7">
        <f>Sales_Data[[#This Row],[ItemCost]] +Sales_Data[[#This Row],[ShippingCost]]</f>
        <v>106260.08</v>
      </c>
      <c r="Q4385" s="7">
        <f>Sales_Data[[#This Row],[Gross Revenue]]-Sales_Data[[#This Row],[TotalFinancialCost]]</f>
        <v>63339.92</v>
      </c>
      <c r="R4385" s="7">
        <f>Sales_Data[[#This Row],[Actul Bill Amount]]-Sales_Data[[#This Row],[ShippingCost]]</f>
        <v>168139.92</v>
      </c>
      <c r="S4385">
        <v>1133</v>
      </c>
      <c r="T4385">
        <v>260.08</v>
      </c>
      <c r="U4385" t="s">
        <v>17</v>
      </c>
      <c r="V4385">
        <v>2000</v>
      </c>
      <c r="W4385" t="s">
        <v>22</v>
      </c>
      <c r="X4385" t="str">
        <f t="shared" si="137"/>
        <v>Nagpur</v>
      </c>
    </row>
    <row r="4386" spans="1:24" x14ac:dyDescent="0.4">
      <c r="A4386">
        <v>104385</v>
      </c>
      <c r="B4386" s="5">
        <v>45833.245138888888</v>
      </c>
      <c r="C4386" s="3" t="str">
        <f>TEXT(Sales_Data[[#This Row],[OrderDate]],"mmmm")</f>
        <v>June</v>
      </c>
      <c r="D4386" s="3" t="str">
        <f t="shared" si="136"/>
        <v>2025</v>
      </c>
      <c r="E4386" t="s">
        <v>34</v>
      </c>
      <c r="F4386" t="s">
        <v>35</v>
      </c>
      <c r="G4386" t="s">
        <v>31</v>
      </c>
      <c r="H4386" t="s">
        <v>20</v>
      </c>
      <c r="I4386" t="s">
        <v>100</v>
      </c>
      <c r="J4386">
        <v>75</v>
      </c>
      <c r="K4386">
        <v>12000</v>
      </c>
      <c r="L4386" s="7">
        <f>Sales_Data[[#This Row],[OrderQuantity]] *Sales_Data[[#This Row],[UnitPrice]]</f>
        <v>900000</v>
      </c>
      <c r="M4386" s="7">
        <f>Sales_Data[[#This Row],[UnitPrice]]-Sales_Data[[#This Row],[UnitCost]]</f>
        <v>4000</v>
      </c>
      <c r="N4386" s="7">
        <f>Sales_Data[[#This Row],[Gross Revenue]]-Sales_Data[[#This Row],[Discount Amount ]]</f>
        <v>896000</v>
      </c>
      <c r="O4386" s="7">
        <f>Sales_Data[[#This Row],[OrderQuantity]] *Sales_Data[[#This Row],[UnitCost]]</f>
        <v>600000</v>
      </c>
      <c r="P4386" s="7">
        <f>Sales_Data[[#This Row],[ItemCost]] +Sales_Data[[#This Row],[ShippingCost]]</f>
        <v>602680.91</v>
      </c>
      <c r="Q4386" s="7">
        <f>Sales_Data[[#This Row],[Gross Revenue]]-Sales_Data[[#This Row],[TotalFinancialCost]]</f>
        <v>297319.08999999997</v>
      </c>
      <c r="R4386" s="7">
        <f>Sales_Data[[#This Row],[Actul Bill Amount]]-Sales_Data[[#This Row],[ShippingCost]]</f>
        <v>893319.09</v>
      </c>
      <c r="S4386">
        <v>430</v>
      </c>
      <c r="T4386">
        <v>2680.91</v>
      </c>
      <c r="U4386" t="s">
        <v>36</v>
      </c>
      <c r="V4386">
        <v>8000</v>
      </c>
      <c r="W4386" t="s">
        <v>22</v>
      </c>
      <c r="X4386" t="str">
        <f t="shared" si="137"/>
        <v>Nagpur</v>
      </c>
    </row>
    <row r="4387" spans="1:24" x14ac:dyDescent="0.4">
      <c r="A4387">
        <v>104386</v>
      </c>
      <c r="B4387" s="5">
        <v>45823.208333333336</v>
      </c>
      <c r="C4387" s="3" t="str">
        <f>TEXT(Sales_Data[[#This Row],[OrderDate]],"mmmm")</f>
        <v>June</v>
      </c>
      <c r="D4387" s="3" t="str">
        <f t="shared" si="136"/>
        <v>2025</v>
      </c>
      <c r="E4387" t="s">
        <v>50</v>
      </c>
      <c r="F4387" t="s">
        <v>46</v>
      </c>
      <c r="G4387" t="s">
        <v>31</v>
      </c>
      <c r="H4387" t="s">
        <v>32</v>
      </c>
      <c r="I4387" t="s">
        <v>100</v>
      </c>
      <c r="J4387">
        <v>99</v>
      </c>
      <c r="K4387">
        <v>4500</v>
      </c>
      <c r="L4387" s="7">
        <f>Sales_Data[[#This Row],[OrderQuantity]] *Sales_Data[[#This Row],[UnitPrice]]</f>
        <v>445500</v>
      </c>
      <c r="M4387" s="7">
        <f>Sales_Data[[#This Row],[UnitPrice]]-Sales_Data[[#This Row],[UnitCost]]</f>
        <v>1700</v>
      </c>
      <c r="N4387" s="7">
        <f>Sales_Data[[#This Row],[Gross Revenue]]-Sales_Data[[#This Row],[Discount Amount ]]</f>
        <v>443800</v>
      </c>
      <c r="O4387" s="7">
        <f>Sales_Data[[#This Row],[OrderQuantity]] *Sales_Data[[#This Row],[UnitCost]]</f>
        <v>277200</v>
      </c>
      <c r="P4387" s="7">
        <f>Sales_Data[[#This Row],[ItemCost]] +Sales_Data[[#This Row],[ShippingCost]]</f>
        <v>277572.93</v>
      </c>
      <c r="Q4387" s="7">
        <f>Sales_Data[[#This Row],[Gross Revenue]]-Sales_Data[[#This Row],[TotalFinancialCost]]</f>
        <v>167927.07</v>
      </c>
      <c r="R4387" s="7">
        <f>Sales_Data[[#This Row],[Actul Bill Amount]]-Sales_Data[[#This Row],[ShippingCost]]</f>
        <v>443427.07</v>
      </c>
      <c r="S4387">
        <v>608</v>
      </c>
      <c r="T4387">
        <v>372.93</v>
      </c>
      <c r="U4387" t="s">
        <v>47</v>
      </c>
      <c r="V4387">
        <v>2800</v>
      </c>
      <c r="W4387" t="s">
        <v>33</v>
      </c>
      <c r="X4387" t="str">
        <f t="shared" si="137"/>
        <v>Delhi</v>
      </c>
    </row>
    <row r="4388" spans="1:24" x14ac:dyDescent="0.4">
      <c r="A4388">
        <v>104387</v>
      </c>
      <c r="B4388" s="5">
        <v>45802.29583333333</v>
      </c>
      <c r="C4388" s="3" t="str">
        <f>TEXT(Sales_Data[[#This Row],[OrderDate]],"mmmm")</f>
        <v>May</v>
      </c>
      <c r="D4388" s="3" t="str">
        <f t="shared" si="136"/>
        <v>2025</v>
      </c>
      <c r="E4388" t="s">
        <v>39</v>
      </c>
      <c r="F4388" t="s">
        <v>46</v>
      </c>
      <c r="G4388" t="s">
        <v>29</v>
      </c>
      <c r="H4388" t="s">
        <v>25</v>
      </c>
      <c r="I4388" t="s">
        <v>100</v>
      </c>
      <c r="J4388">
        <v>44</v>
      </c>
      <c r="K4388">
        <v>4500</v>
      </c>
      <c r="L4388" s="7">
        <f>Sales_Data[[#This Row],[OrderQuantity]] *Sales_Data[[#This Row],[UnitPrice]]</f>
        <v>198000</v>
      </c>
      <c r="M4388" s="7">
        <f>Sales_Data[[#This Row],[UnitPrice]]-Sales_Data[[#This Row],[UnitCost]]</f>
        <v>1700</v>
      </c>
      <c r="N4388" s="7">
        <f>Sales_Data[[#This Row],[Gross Revenue]]-Sales_Data[[#This Row],[Discount Amount ]]</f>
        <v>196300</v>
      </c>
      <c r="O4388" s="7">
        <f>Sales_Data[[#This Row],[OrderQuantity]] *Sales_Data[[#This Row],[UnitCost]]</f>
        <v>123200</v>
      </c>
      <c r="P4388" s="7">
        <f>Sales_Data[[#This Row],[ItemCost]] +Sales_Data[[#This Row],[ShippingCost]]</f>
        <v>125575.78</v>
      </c>
      <c r="Q4388" s="7">
        <f>Sales_Data[[#This Row],[Gross Revenue]]-Sales_Data[[#This Row],[TotalFinancialCost]]</f>
        <v>72424.22</v>
      </c>
      <c r="R4388" s="7">
        <f>Sales_Data[[#This Row],[Actul Bill Amount]]-Sales_Data[[#This Row],[ShippingCost]]</f>
        <v>193924.22</v>
      </c>
      <c r="S4388">
        <v>369</v>
      </c>
      <c r="T4388">
        <v>2375.7800000000002</v>
      </c>
      <c r="U4388" t="s">
        <v>47</v>
      </c>
      <c r="V4388">
        <v>2800</v>
      </c>
      <c r="W4388" t="s">
        <v>27</v>
      </c>
      <c r="X4388" t="str">
        <f t="shared" si="137"/>
        <v>Mumbai</v>
      </c>
    </row>
    <row r="4389" spans="1:24" x14ac:dyDescent="0.4">
      <c r="A4389">
        <v>104388</v>
      </c>
      <c r="B4389" s="5">
        <v>45987.111111111109</v>
      </c>
      <c r="C4389" s="3" t="str">
        <f>TEXT(Sales_Data[[#This Row],[OrderDate]],"mmmm")</f>
        <v>November</v>
      </c>
      <c r="D4389" s="3" t="str">
        <f t="shared" si="136"/>
        <v>2025</v>
      </c>
      <c r="E4389" t="s">
        <v>45</v>
      </c>
      <c r="F4389" t="s">
        <v>55</v>
      </c>
      <c r="G4389" t="s">
        <v>29</v>
      </c>
      <c r="H4389" t="s">
        <v>20</v>
      </c>
      <c r="I4389" t="s">
        <v>100</v>
      </c>
      <c r="J4389">
        <v>78</v>
      </c>
      <c r="K4389">
        <v>850</v>
      </c>
      <c r="L4389" s="7">
        <f>Sales_Data[[#This Row],[OrderQuantity]] *Sales_Data[[#This Row],[UnitPrice]]</f>
        <v>66300</v>
      </c>
      <c r="M4389" s="7">
        <f>Sales_Data[[#This Row],[UnitPrice]]-Sales_Data[[#This Row],[UnitCost]]</f>
        <v>300</v>
      </c>
      <c r="N4389" s="7">
        <f>Sales_Data[[#This Row],[Gross Revenue]]-Sales_Data[[#This Row],[Discount Amount ]]</f>
        <v>66000</v>
      </c>
      <c r="O4389" s="7">
        <f>Sales_Data[[#This Row],[OrderQuantity]] *Sales_Data[[#This Row],[UnitCost]]</f>
        <v>42900</v>
      </c>
      <c r="P4389" s="7">
        <f>Sales_Data[[#This Row],[ItemCost]] +Sales_Data[[#This Row],[ShippingCost]]</f>
        <v>44053.68</v>
      </c>
      <c r="Q4389" s="7">
        <f>Sales_Data[[#This Row],[Gross Revenue]]-Sales_Data[[#This Row],[TotalFinancialCost]]</f>
        <v>22246.32</v>
      </c>
      <c r="R4389" s="7">
        <f>Sales_Data[[#This Row],[Actul Bill Amount]]-Sales_Data[[#This Row],[ShippingCost]]</f>
        <v>64846.32</v>
      </c>
      <c r="S4389">
        <v>1160</v>
      </c>
      <c r="T4389">
        <v>1153.68</v>
      </c>
      <c r="U4389" t="s">
        <v>56</v>
      </c>
      <c r="V4389">
        <v>550</v>
      </c>
      <c r="W4389" t="s">
        <v>22</v>
      </c>
      <c r="X4389" t="str">
        <f t="shared" si="137"/>
        <v>Nagpur</v>
      </c>
    </row>
    <row r="4390" spans="1:24" x14ac:dyDescent="0.4">
      <c r="A4390">
        <v>104389</v>
      </c>
      <c r="B4390" s="5">
        <v>45940.511805555558</v>
      </c>
      <c r="C4390" s="3" t="str">
        <f>TEXT(Sales_Data[[#This Row],[OrderDate]],"mmmm")</f>
        <v>October</v>
      </c>
      <c r="D4390" s="3" t="str">
        <f t="shared" si="136"/>
        <v>2025</v>
      </c>
      <c r="E4390" t="s">
        <v>50</v>
      </c>
      <c r="F4390" t="s">
        <v>40</v>
      </c>
      <c r="G4390" t="s">
        <v>31</v>
      </c>
      <c r="H4390" t="s">
        <v>16</v>
      </c>
      <c r="I4390" t="s">
        <v>100</v>
      </c>
      <c r="J4390">
        <v>6</v>
      </c>
      <c r="K4390">
        <v>5500</v>
      </c>
      <c r="L4390" s="7">
        <f>Sales_Data[[#This Row],[OrderQuantity]] *Sales_Data[[#This Row],[UnitPrice]]</f>
        <v>33000</v>
      </c>
      <c r="M4390" s="7">
        <f>Sales_Data[[#This Row],[UnitPrice]]-Sales_Data[[#This Row],[UnitCost]]</f>
        <v>2000</v>
      </c>
      <c r="N4390" s="7">
        <f>Sales_Data[[#This Row],[Gross Revenue]]-Sales_Data[[#This Row],[Discount Amount ]]</f>
        <v>31000</v>
      </c>
      <c r="O4390" s="7">
        <f>Sales_Data[[#This Row],[OrderQuantity]] *Sales_Data[[#This Row],[UnitCost]]</f>
        <v>21000</v>
      </c>
      <c r="P4390" s="7">
        <f>Sales_Data[[#This Row],[ItemCost]] +Sales_Data[[#This Row],[ShippingCost]]</f>
        <v>22056.68</v>
      </c>
      <c r="Q4390" s="7">
        <f>Sales_Data[[#This Row],[Gross Revenue]]-Sales_Data[[#This Row],[TotalFinancialCost]]</f>
        <v>10943.32</v>
      </c>
      <c r="R4390" s="7">
        <f>Sales_Data[[#This Row],[Actul Bill Amount]]-Sales_Data[[#This Row],[ShippingCost]]</f>
        <v>29943.32</v>
      </c>
      <c r="S4390">
        <v>364</v>
      </c>
      <c r="T4390">
        <v>1056.68</v>
      </c>
      <c r="U4390" t="s">
        <v>41</v>
      </c>
      <c r="V4390">
        <v>3500</v>
      </c>
      <c r="W4390" t="s">
        <v>18</v>
      </c>
      <c r="X4390" t="str">
        <f t="shared" si="137"/>
        <v>Bengaluru</v>
      </c>
    </row>
    <row r="4391" spans="1:24" x14ac:dyDescent="0.4">
      <c r="A4391">
        <v>104390</v>
      </c>
      <c r="B4391" s="5">
        <v>45711.912499999999</v>
      </c>
      <c r="C4391" s="3" t="str">
        <f>TEXT(Sales_Data[[#This Row],[OrderDate]],"mmmm")</f>
        <v>February</v>
      </c>
      <c r="D4391" s="3" t="str">
        <f t="shared" si="136"/>
        <v>2025</v>
      </c>
      <c r="E4391" t="s">
        <v>48</v>
      </c>
      <c r="F4391" t="s">
        <v>28</v>
      </c>
      <c r="G4391" t="s">
        <v>15</v>
      </c>
      <c r="H4391" t="s">
        <v>37</v>
      </c>
      <c r="I4391" t="s">
        <v>100</v>
      </c>
      <c r="J4391">
        <v>21</v>
      </c>
      <c r="K4391">
        <v>2500</v>
      </c>
      <c r="L4391" s="7">
        <f>Sales_Data[[#This Row],[OrderQuantity]] *Sales_Data[[#This Row],[UnitPrice]]</f>
        <v>52500</v>
      </c>
      <c r="M4391" s="7">
        <f>Sales_Data[[#This Row],[UnitPrice]]-Sales_Data[[#This Row],[UnitCost]]</f>
        <v>1000</v>
      </c>
      <c r="N4391" s="7">
        <f>Sales_Data[[#This Row],[Gross Revenue]]-Sales_Data[[#This Row],[Discount Amount ]]</f>
        <v>51500</v>
      </c>
      <c r="O4391" s="7">
        <f>Sales_Data[[#This Row],[OrderQuantity]] *Sales_Data[[#This Row],[UnitCost]]</f>
        <v>31500</v>
      </c>
      <c r="P4391" s="7">
        <f>Sales_Data[[#This Row],[ItemCost]] +Sales_Data[[#This Row],[ShippingCost]]</f>
        <v>32054.46</v>
      </c>
      <c r="Q4391" s="7">
        <f>Sales_Data[[#This Row],[Gross Revenue]]-Sales_Data[[#This Row],[TotalFinancialCost]]</f>
        <v>20445.54</v>
      </c>
      <c r="R4391" s="7">
        <f>Sales_Data[[#This Row],[Actul Bill Amount]]-Sales_Data[[#This Row],[ShippingCost]]</f>
        <v>50945.54</v>
      </c>
      <c r="S4391">
        <v>1169</v>
      </c>
      <c r="T4391">
        <v>554.46</v>
      </c>
      <c r="U4391" t="s">
        <v>54</v>
      </c>
      <c r="V4391">
        <v>1500</v>
      </c>
      <c r="W4391" t="s">
        <v>38</v>
      </c>
      <c r="X4391" t="str">
        <f t="shared" si="137"/>
        <v>Kolkata</v>
      </c>
    </row>
    <row r="4392" spans="1:24" x14ac:dyDescent="0.4">
      <c r="A4392">
        <v>104391</v>
      </c>
      <c r="B4392" s="5">
        <v>45835.68472222222</v>
      </c>
      <c r="C4392" s="3" t="str">
        <f>TEXT(Sales_Data[[#This Row],[OrderDate]],"mmmm")</f>
        <v>June</v>
      </c>
      <c r="D4392" s="3" t="str">
        <f t="shared" si="136"/>
        <v>2025</v>
      </c>
      <c r="E4392" t="s">
        <v>45</v>
      </c>
      <c r="F4392" t="s">
        <v>24</v>
      </c>
      <c r="G4392" t="s">
        <v>15</v>
      </c>
      <c r="H4392" t="s">
        <v>25</v>
      </c>
      <c r="I4392" t="s">
        <v>100</v>
      </c>
      <c r="J4392">
        <v>54</v>
      </c>
      <c r="K4392">
        <v>45000</v>
      </c>
      <c r="L4392" s="7">
        <f>Sales_Data[[#This Row],[OrderQuantity]] *Sales_Data[[#This Row],[UnitPrice]]</f>
        <v>2430000</v>
      </c>
      <c r="M4392" s="7">
        <f>Sales_Data[[#This Row],[UnitPrice]]-Sales_Data[[#This Row],[UnitCost]]</f>
        <v>13000</v>
      </c>
      <c r="N4392" s="7">
        <f>Sales_Data[[#This Row],[Gross Revenue]]-Sales_Data[[#This Row],[Discount Amount ]]</f>
        <v>2417000</v>
      </c>
      <c r="O4392" s="7">
        <f>Sales_Data[[#This Row],[OrderQuantity]] *Sales_Data[[#This Row],[UnitCost]]</f>
        <v>1728000</v>
      </c>
      <c r="P4392" s="7">
        <f>Sales_Data[[#This Row],[ItemCost]] +Sales_Data[[#This Row],[ShippingCost]]</f>
        <v>1728418.78</v>
      </c>
      <c r="Q4392" s="7">
        <f>Sales_Data[[#This Row],[Gross Revenue]]-Sales_Data[[#This Row],[TotalFinancialCost]]</f>
        <v>701581.22</v>
      </c>
      <c r="R4392" s="7">
        <f>Sales_Data[[#This Row],[Actul Bill Amount]]-Sales_Data[[#This Row],[ShippingCost]]</f>
        <v>2416581.2200000002</v>
      </c>
      <c r="S4392">
        <v>1019</v>
      </c>
      <c r="T4392">
        <v>418.78</v>
      </c>
      <c r="U4392" t="s">
        <v>26</v>
      </c>
      <c r="V4392">
        <v>32000</v>
      </c>
      <c r="W4392" t="s">
        <v>27</v>
      </c>
      <c r="X4392" t="str">
        <f t="shared" si="137"/>
        <v>Mumbai</v>
      </c>
    </row>
    <row r="4393" spans="1:24" x14ac:dyDescent="0.4">
      <c r="A4393">
        <v>104392</v>
      </c>
      <c r="B4393" s="5">
        <v>45901.557638888888</v>
      </c>
      <c r="C4393" s="3" t="str">
        <f>TEXT(Sales_Data[[#This Row],[OrderDate]],"mmmm")</f>
        <v>September</v>
      </c>
      <c r="D4393" s="3" t="str">
        <f t="shared" si="136"/>
        <v>2025</v>
      </c>
      <c r="E4393" t="s">
        <v>48</v>
      </c>
      <c r="F4393" t="s">
        <v>35</v>
      </c>
      <c r="G4393" t="s">
        <v>15</v>
      </c>
      <c r="H4393" t="s">
        <v>37</v>
      </c>
      <c r="I4393" t="s">
        <v>100</v>
      </c>
      <c r="J4393">
        <v>38</v>
      </c>
      <c r="K4393">
        <v>12000</v>
      </c>
      <c r="L4393" s="7">
        <f>Sales_Data[[#This Row],[OrderQuantity]] *Sales_Data[[#This Row],[UnitPrice]]</f>
        <v>456000</v>
      </c>
      <c r="M4393" s="7">
        <f>Sales_Data[[#This Row],[UnitPrice]]-Sales_Data[[#This Row],[UnitCost]]</f>
        <v>4000</v>
      </c>
      <c r="N4393" s="7">
        <f>Sales_Data[[#This Row],[Gross Revenue]]-Sales_Data[[#This Row],[Discount Amount ]]</f>
        <v>452000</v>
      </c>
      <c r="O4393" s="7">
        <f>Sales_Data[[#This Row],[OrderQuantity]] *Sales_Data[[#This Row],[UnitCost]]</f>
        <v>304000</v>
      </c>
      <c r="P4393" s="7">
        <f>Sales_Data[[#This Row],[ItemCost]] +Sales_Data[[#This Row],[ShippingCost]]</f>
        <v>304983.53999999998</v>
      </c>
      <c r="Q4393" s="7">
        <f>Sales_Data[[#This Row],[Gross Revenue]]-Sales_Data[[#This Row],[TotalFinancialCost]]</f>
        <v>151016.46000000002</v>
      </c>
      <c r="R4393" s="7">
        <f>Sales_Data[[#This Row],[Actul Bill Amount]]-Sales_Data[[#This Row],[ShippingCost]]</f>
        <v>451016.46</v>
      </c>
      <c r="S4393">
        <v>444</v>
      </c>
      <c r="T4393">
        <v>983.54</v>
      </c>
      <c r="U4393" t="s">
        <v>36</v>
      </c>
      <c r="V4393">
        <v>8000</v>
      </c>
      <c r="W4393" t="s">
        <v>38</v>
      </c>
      <c r="X4393" t="str">
        <f t="shared" si="137"/>
        <v>Kolkata</v>
      </c>
    </row>
    <row r="4394" spans="1:24" x14ac:dyDescent="0.4">
      <c r="A4394">
        <v>104393</v>
      </c>
      <c r="B4394" s="5">
        <v>45998.124305555553</v>
      </c>
      <c r="C4394" s="3" t="str">
        <f>TEXT(Sales_Data[[#This Row],[OrderDate]],"mmmm")</f>
        <v>December</v>
      </c>
      <c r="D4394" s="3" t="str">
        <f t="shared" si="136"/>
        <v>2025</v>
      </c>
      <c r="E4394" t="s">
        <v>48</v>
      </c>
      <c r="F4394" t="s">
        <v>46</v>
      </c>
      <c r="G4394" t="s">
        <v>31</v>
      </c>
      <c r="H4394" t="s">
        <v>20</v>
      </c>
      <c r="I4394" t="s">
        <v>100</v>
      </c>
      <c r="J4394">
        <v>58</v>
      </c>
      <c r="K4394">
        <v>4500</v>
      </c>
      <c r="L4394" s="7">
        <f>Sales_Data[[#This Row],[OrderQuantity]] *Sales_Data[[#This Row],[UnitPrice]]</f>
        <v>261000</v>
      </c>
      <c r="M4394" s="7">
        <f>Sales_Data[[#This Row],[UnitPrice]]-Sales_Data[[#This Row],[UnitCost]]</f>
        <v>1700</v>
      </c>
      <c r="N4394" s="7">
        <f>Sales_Data[[#This Row],[Gross Revenue]]-Sales_Data[[#This Row],[Discount Amount ]]</f>
        <v>259300</v>
      </c>
      <c r="O4394" s="7">
        <f>Sales_Data[[#This Row],[OrderQuantity]] *Sales_Data[[#This Row],[UnitCost]]</f>
        <v>162400</v>
      </c>
      <c r="P4394" s="7">
        <f>Sales_Data[[#This Row],[ItemCost]] +Sales_Data[[#This Row],[ShippingCost]]</f>
        <v>162892.88</v>
      </c>
      <c r="Q4394" s="7">
        <f>Sales_Data[[#This Row],[Gross Revenue]]-Sales_Data[[#This Row],[TotalFinancialCost]]</f>
        <v>98107.12</v>
      </c>
      <c r="R4394" s="7">
        <f>Sales_Data[[#This Row],[Actul Bill Amount]]-Sales_Data[[#This Row],[ShippingCost]]</f>
        <v>258807.12</v>
      </c>
      <c r="S4394">
        <v>1019</v>
      </c>
      <c r="T4394">
        <v>492.88</v>
      </c>
      <c r="U4394" t="s">
        <v>47</v>
      </c>
      <c r="V4394">
        <v>2800</v>
      </c>
      <c r="W4394" t="s">
        <v>22</v>
      </c>
      <c r="X4394" t="str">
        <f t="shared" si="137"/>
        <v>Nagpur</v>
      </c>
    </row>
    <row r="4395" spans="1:24" x14ac:dyDescent="0.4">
      <c r="A4395">
        <v>104394</v>
      </c>
      <c r="B4395" s="5">
        <v>45784.140277777777</v>
      </c>
      <c r="C4395" s="3" t="str">
        <f>TEXT(Sales_Data[[#This Row],[OrderDate]],"mmmm")</f>
        <v>May</v>
      </c>
      <c r="D4395" s="3" t="str">
        <f t="shared" si="136"/>
        <v>2025</v>
      </c>
      <c r="E4395" t="s">
        <v>42</v>
      </c>
      <c r="F4395" t="s">
        <v>14</v>
      </c>
      <c r="G4395" t="s">
        <v>31</v>
      </c>
      <c r="H4395" t="s">
        <v>16</v>
      </c>
      <c r="I4395" t="s">
        <v>100</v>
      </c>
      <c r="J4395">
        <v>11</v>
      </c>
      <c r="K4395">
        <v>3200</v>
      </c>
      <c r="L4395" s="7">
        <f>Sales_Data[[#This Row],[OrderQuantity]] *Sales_Data[[#This Row],[UnitPrice]]</f>
        <v>35200</v>
      </c>
      <c r="M4395" s="7">
        <f>Sales_Data[[#This Row],[UnitPrice]]-Sales_Data[[#This Row],[UnitCost]]</f>
        <v>1200</v>
      </c>
      <c r="N4395" s="7">
        <f>Sales_Data[[#This Row],[Gross Revenue]]-Sales_Data[[#This Row],[Discount Amount ]]</f>
        <v>34000</v>
      </c>
      <c r="O4395" s="7">
        <f>Sales_Data[[#This Row],[OrderQuantity]] *Sales_Data[[#This Row],[UnitCost]]</f>
        <v>22000</v>
      </c>
      <c r="P4395" s="7">
        <f>Sales_Data[[#This Row],[ItemCost]] +Sales_Data[[#This Row],[ShippingCost]]</f>
        <v>22489.03</v>
      </c>
      <c r="Q4395" s="7">
        <f>Sales_Data[[#This Row],[Gross Revenue]]-Sales_Data[[#This Row],[TotalFinancialCost]]</f>
        <v>12710.970000000001</v>
      </c>
      <c r="R4395" s="7">
        <f>Sales_Data[[#This Row],[Actul Bill Amount]]-Sales_Data[[#This Row],[ShippingCost]]</f>
        <v>33510.97</v>
      </c>
      <c r="S4395">
        <v>326</v>
      </c>
      <c r="T4395">
        <v>489.03</v>
      </c>
      <c r="U4395" t="s">
        <v>17</v>
      </c>
      <c r="V4395">
        <v>2000</v>
      </c>
      <c r="W4395" t="s">
        <v>18</v>
      </c>
      <c r="X4395" t="str">
        <f t="shared" si="137"/>
        <v>Bengaluru</v>
      </c>
    </row>
    <row r="4396" spans="1:24" x14ac:dyDescent="0.4">
      <c r="A4396">
        <v>104395</v>
      </c>
      <c r="B4396" s="5">
        <v>45928.104861111111</v>
      </c>
      <c r="C4396" s="3" t="str">
        <f>TEXT(Sales_Data[[#This Row],[OrderDate]],"mmmm")</f>
        <v>September</v>
      </c>
      <c r="D4396" s="3" t="str">
        <f t="shared" si="136"/>
        <v>2025</v>
      </c>
      <c r="E4396" t="s">
        <v>50</v>
      </c>
      <c r="F4396" t="s">
        <v>14</v>
      </c>
      <c r="G4396" t="s">
        <v>29</v>
      </c>
      <c r="H4396" t="s">
        <v>32</v>
      </c>
      <c r="I4396" t="s">
        <v>100</v>
      </c>
      <c r="J4396">
        <v>31</v>
      </c>
      <c r="K4396">
        <v>6500</v>
      </c>
      <c r="L4396" s="7">
        <f>Sales_Data[[#This Row],[OrderQuantity]] *Sales_Data[[#This Row],[UnitPrice]]</f>
        <v>201500</v>
      </c>
      <c r="M4396" s="7">
        <f>Sales_Data[[#This Row],[UnitPrice]]-Sales_Data[[#This Row],[UnitCost]]</f>
        <v>2300</v>
      </c>
      <c r="N4396" s="7">
        <f>Sales_Data[[#This Row],[Gross Revenue]]-Sales_Data[[#This Row],[Discount Amount ]]</f>
        <v>199200</v>
      </c>
      <c r="O4396" s="7">
        <f>Sales_Data[[#This Row],[OrderQuantity]] *Sales_Data[[#This Row],[UnitCost]]</f>
        <v>130200</v>
      </c>
      <c r="P4396" s="7">
        <f>Sales_Data[[#This Row],[ItemCost]] +Sales_Data[[#This Row],[ShippingCost]]</f>
        <v>130772.24</v>
      </c>
      <c r="Q4396" s="7">
        <f>Sales_Data[[#This Row],[Gross Revenue]]-Sales_Data[[#This Row],[TotalFinancialCost]]</f>
        <v>70727.759999999995</v>
      </c>
      <c r="R4396" s="7">
        <f>Sales_Data[[#This Row],[Actul Bill Amount]]-Sales_Data[[#This Row],[ShippingCost]]</f>
        <v>198627.76</v>
      </c>
      <c r="S4396">
        <v>935</v>
      </c>
      <c r="T4396">
        <v>572.24</v>
      </c>
      <c r="U4396" t="s">
        <v>21</v>
      </c>
      <c r="V4396">
        <v>4200</v>
      </c>
      <c r="W4396" t="s">
        <v>33</v>
      </c>
      <c r="X4396" t="str">
        <f t="shared" si="137"/>
        <v>Delhi</v>
      </c>
    </row>
    <row r="4397" spans="1:24" x14ac:dyDescent="0.4">
      <c r="A4397">
        <v>104396</v>
      </c>
      <c r="B4397" s="5">
        <v>45789.905555555553</v>
      </c>
      <c r="C4397" s="3" t="str">
        <f>TEXT(Sales_Data[[#This Row],[OrderDate]],"mmmm")</f>
        <v>May</v>
      </c>
      <c r="D4397" s="3" t="str">
        <f t="shared" si="136"/>
        <v>2025</v>
      </c>
      <c r="E4397" t="s">
        <v>42</v>
      </c>
      <c r="F4397" t="s">
        <v>14</v>
      </c>
      <c r="G4397" t="s">
        <v>29</v>
      </c>
      <c r="H4397" t="s">
        <v>37</v>
      </c>
      <c r="I4397" t="s">
        <v>100</v>
      </c>
      <c r="J4397">
        <v>38</v>
      </c>
      <c r="K4397">
        <v>3200</v>
      </c>
      <c r="L4397" s="7">
        <f>Sales_Data[[#This Row],[OrderQuantity]] *Sales_Data[[#This Row],[UnitPrice]]</f>
        <v>121600</v>
      </c>
      <c r="M4397" s="7">
        <f>Sales_Data[[#This Row],[UnitPrice]]-Sales_Data[[#This Row],[UnitCost]]</f>
        <v>1200</v>
      </c>
      <c r="N4397" s="7">
        <f>Sales_Data[[#This Row],[Gross Revenue]]-Sales_Data[[#This Row],[Discount Amount ]]</f>
        <v>120400</v>
      </c>
      <c r="O4397" s="7">
        <f>Sales_Data[[#This Row],[OrderQuantity]] *Sales_Data[[#This Row],[UnitCost]]</f>
        <v>76000</v>
      </c>
      <c r="P4397" s="7">
        <f>Sales_Data[[#This Row],[ItemCost]] +Sales_Data[[#This Row],[ShippingCost]]</f>
        <v>76385.899999999994</v>
      </c>
      <c r="Q4397" s="7">
        <f>Sales_Data[[#This Row],[Gross Revenue]]-Sales_Data[[#This Row],[TotalFinancialCost]]</f>
        <v>45214.100000000006</v>
      </c>
      <c r="R4397" s="7">
        <f>Sales_Data[[#This Row],[Actul Bill Amount]]-Sales_Data[[#This Row],[ShippingCost]]</f>
        <v>120014.1</v>
      </c>
      <c r="S4397">
        <v>1093</v>
      </c>
      <c r="T4397">
        <v>385.9</v>
      </c>
      <c r="U4397" t="s">
        <v>17</v>
      </c>
      <c r="V4397">
        <v>2000</v>
      </c>
      <c r="W4397" t="s">
        <v>38</v>
      </c>
      <c r="X4397" t="str">
        <f t="shared" si="137"/>
        <v>Kolkata</v>
      </c>
    </row>
    <row r="4398" spans="1:24" x14ac:dyDescent="0.4">
      <c r="A4398">
        <v>104397</v>
      </c>
      <c r="B4398" s="5">
        <v>45750.604166666664</v>
      </c>
      <c r="C4398" s="3" t="str">
        <f>TEXT(Sales_Data[[#This Row],[OrderDate]],"mmmm")</f>
        <v>April</v>
      </c>
      <c r="D4398" s="3" t="str">
        <f t="shared" si="136"/>
        <v>2025</v>
      </c>
      <c r="E4398" t="s">
        <v>39</v>
      </c>
      <c r="F4398" t="s">
        <v>55</v>
      </c>
      <c r="G4398" t="s">
        <v>31</v>
      </c>
      <c r="H4398" t="s">
        <v>32</v>
      </c>
      <c r="I4398" t="s">
        <v>100</v>
      </c>
      <c r="J4398">
        <v>16</v>
      </c>
      <c r="K4398">
        <v>600</v>
      </c>
      <c r="L4398" s="7">
        <f>Sales_Data[[#This Row],[OrderQuantity]] *Sales_Data[[#This Row],[UnitPrice]]</f>
        <v>9600</v>
      </c>
      <c r="M4398" s="7">
        <f>Sales_Data[[#This Row],[UnitPrice]]-Sales_Data[[#This Row],[UnitCost]]</f>
        <v>250</v>
      </c>
      <c r="N4398" s="7">
        <f>Sales_Data[[#This Row],[Gross Revenue]]-Sales_Data[[#This Row],[Discount Amount ]]</f>
        <v>9350</v>
      </c>
      <c r="O4398" s="7">
        <f>Sales_Data[[#This Row],[OrderQuantity]] *Sales_Data[[#This Row],[UnitCost]]</f>
        <v>5600</v>
      </c>
      <c r="P4398" s="7">
        <f>Sales_Data[[#This Row],[ItemCost]] +Sales_Data[[#This Row],[ShippingCost]]</f>
        <v>6792.29</v>
      </c>
      <c r="Q4398" s="7">
        <f>Sales_Data[[#This Row],[Gross Revenue]]-Sales_Data[[#This Row],[TotalFinancialCost]]</f>
        <v>2807.71</v>
      </c>
      <c r="R4398" s="7">
        <f>Sales_Data[[#This Row],[Actul Bill Amount]]-Sales_Data[[#This Row],[ShippingCost]]</f>
        <v>8157.71</v>
      </c>
      <c r="S4398">
        <v>902</v>
      </c>
      <c r="T4398">
        <v>1192.29</v>
      </c>
      <c r="U4398" t="s">
        <v>57</v>
      </c>
      <c r="V4398">
        <v>350</v>
      </c>
      <c r="W4398" t="s">
        <v>33</v>
      </c>
      <c r="X4398" t="str">
        <f t="shared" si="137"/>
        <v>Delhi</v>
      </c>
    </row>
    <row r="4399" spans="1:24" x14ac:dyDescent="0.4">
      <c r="A4399">
        <v>104398</v>
      </c>
      <c r="B4399" s="5">
        <v>45730.955555555556</v>
      </c>
      <c r="C4399" s="3" t="str">
        <f>TEXT(Sales_Data[[#This Row],[OrderDate]],"mmmm")</f>
        <v>March</v>
      </c>
      <c r="D4399" s="3" t="str">
        <f t="shared" si="136"/>
        <v>2025</v>
      </c>
      <c r="E4399" t="s">
        <v>13</v>
      </c>
      <c r="F4399" t="s">
        <v>28</v>
      </c>
      <c r="G4399" t="s">
        <v>29</v>
      </c>
      <c r="H4399" t="s">
        <v>25</v>
      </c>
      <c r="I4399" t="s">
        <v>100</v>
      </c>
      <c r="J4399">
        <v>33</v>
      </c>
      <c r="K4399">
        <v>2500</v>
      </c>
      <c r="L4399" s="7">
        <f>Sales_Data[[#This Row],[OrderQuantity]] *Sales_Data[[#This Row],[UnitPrice]]</f>
        <v>82500</v>
      </c>
      <c r="M4399" s="7">
        <f>Sales_Data[[#This Row],[UnitPrice]]-Sales_Data[[#This Row],[UnitCost]]</f>
        <v>1000</v>
      </c>
      <c r="N4399" s="7">
        <f>Sales_Data[[#This Row],[Gross Revenue]]-Sales_Data[[#This Row],[Discount Amount ]]</f>
        <v>81500</v>
      </c>
      <c r="O4399" s="7">
        <f>Sales_Data[[#This Row],[OrderQuantity]] *Sales_Data[[#This Row],[UnitCost]]</f>
        <v>49500</v>
      </c>
      <c r="P4399" s="7">
        <f>Sales_Data[[#This Row],[ItemCost]] +Sales_Data[[#This Row],[ShippingCost]]</f>
        <v>50479</v>
      </c>
      <c r="Q4399" s="7">
        <f>Sales_Data[[#This Row],[Gross Revenue]]-Sales_Data[[#This Row],[TotalFinancialCost]]</f>
        <v>32021</v>
      </c>
      <c r="R4399" s="7">
        <f>Sales_Data[[#This Row],[Actul Bill Amount]]-Sales_Data[[#This Row],[ShippingCost]]</f>
        <v>80521</v>
      </c>
      <c r="S4399">
        <v>478</v>
      </c>
      <c r="T4399">
        <v>979</v>
      </c>
      <c r="U4399" t="s">
        <v>54</v>
      </c>
      <c r="V4399">
        <v>1500</v>
      </c>
      <c r="W4399" t="s">
        <v>27</v>
      </c>
      <c r="X4399" t="str">
        <f t="shared" si="137"/>
        <v>Mumbai</v>
      </c>
    </row>
    <row r="4400" spans="1:24" x14ac:dyDescent="0.4">
      <c r="A4400">
        <v>104399</v>
      </c>
      <c r="B4400" s="5">
        <v>45905.450694444444</v>
      </c>
      <c r="C4400" s="3" t="str">
        <f>TEXT(Sales_Data[[#This Row],[OrderDate]],"mmmm")</f>
        <v>September</v>
      </c>
      <c r="D4400" s="3" t="str">
        <f t="shared" si="136"/>
        <v>2025</v>
      </c>
      <c r="E4400" t="s">
        <v>34</v>
      </c>
      <c r="F4400" t="s">
        <v>43</v>
      </c>
      <c r="G4400" t="s">
        <v>31</v>
      </c>
      <c r="H4400" t="s">
        <v>32</v>
      </c>
      <c r="I4400" t="s">
        <v>100</v>
      </c>
      <c r="J4400">
        <v>67</v>
      </c>
      <c r="K4400">
        <v>1800</v>
      </c>
      <c r="L4400" s="7">
        <f>Sales_Data[[#This Row],[OrderQuantity]] *Sales_Data[[#This Row],[UnitPrice]]</f>
        <v>120600</v>
      </c>
      <c r="M4400" s="7">
        <f>Sales_Data[[#This Row],[UnitPrice]]-Sales_Data[[#This Row],[UnitCost]]</f>
        <v>900</v>
      </c>
      <c r="N4400" s="7">
        <f>Sales_Data[[#This Row],[Gross Revenue]]-Sales_Data[[#This Row],[Discount Amount ]]</f>
        <v>119700</v>
      </c>
      <c r="O4400" s="7">
        <f>Sales_Data[[#This Row],[OrderQuantity]] *Sales_Data[[#This Row],[UnitCost]]</f>
        <v>60300</v>
      </c>
      <c r="P4400" s="7">
        <f>Sales_Data[[#This Row],[ItemCost]] +Sales_Data[[#This Row],[ShippingCost]]</f>
        <v>61132.959999999999</v>
      </c>
      <c r="Q4400" s="7">
        <f>Sales_Data[[#This Row],[Gross Revenue]]-Sales_Data[[#This Row],[TotalFinancialCost]]</f>
        <v>59467.040000000001</v>
      </c>
      <c r="R4400" s="7">
        <f>Sales_Data[[#This Row],[Actul Bill Amount]]-Sales_Data[[#This Row],[ShippingCost]]</f>
        <v>118867.04</v>
      </c>
      <c r="S4400">
        <v>1115</v>
      </c>
      <c r="T4400">
        <v>832.96</v>
      </c>
      <c r="U4400" t="s">
        <v>51</v>
      </c>
      <c r="V4400">
        <v>900</v>
      </c>
      <c r="W4400" t="s">
        <v>33</v>
      </c>
      <c r="X4400" t="str">
        <f t="shared" si="137"/>
        <v>Delhi</v>
      </c>
    </row>
    <row r="4401" spans="1:24" x14ac:dyDescent="0.4">
      <c r="A4401">
        <v>104400</v>
      </c>
      <c r="B4401" s="5">
        <v>46005.068749999999</v>
      </c>
      <c r="C4401" s="3" t="str">
        <f>TEXT(Sales_Data[[#This Row],[OrderDate]],"mmmm")</f>
        <v>December</v>
      </c>
      <c r="D4401" s="3" t="str">
        <f t="shared" si="136"/>
        <v>2025</v>
      </c>
      <c r="E4401" t="s">
        <v>42</v>
      </c>
      <c r="F4401" t="s">
        <v>14</v>
      </c>
      <c r="G4401" t="s">
        <v>29</v>
      </c>
      <c r="H4401" t="s">
        <v>37</v>
      </c>
      <c r="I4401" t="s">
        <v>100</v>
      </c>
      <c r="J4401">
        <v>27</v>
      </c>
      <c r="K4401">
        <v>6500</v>
      </c>
      <c r="L4401" s="7">
        <f>Sales_Data[[#This Row],[OrderQuantity]] *Sales_Data[[#This Row],[UnitPrice]]</f>
        <v>175500</v>
      </c>
      <c r="M4401" s="7">
        <f>Sales_Data[[#This Row],[UnitPrice]]-Sales_Data[[#This Row],[UnitCost]]</f>
        <v>2300</v>
      </c>
      <c r="N4401" s="7">
        <f>Sales_Data[[#This Row],[Gross Revenue]]-Sales_Data[[#This Row],[Discount Amount ]]</f>
        <v>173200</v>
      </c>
      <c r="O4401" s="7">
        <f>Sales_Data[[#This Row],[OrderQuantity]] *Sales_Data[[#This Row],[UnitCost]]</f>
        <v>113400</v>
      </c>
      <c r="P4401" s="7">
        <f>Sales_Data[[#This Row],[ItemCost]] +Sales_Data[[#This Row],[ShippingCost]]</f>
        <v>114018.28</v>
      </c>
      <c r="Q4401" s="7">
        <f>Sales_Data[[#This Row],[Gross Revenue]]-Sales_Data[[#This Row],[TotalFinancialCost]]</f>
        <v>61481.72</v>
      </c>
      <c r="R4401" s="7">
        <f>Sales_Data[[#This Row],[Actul Bill Amount]]-Sales_Data[[#This Row],[ShippingCost]]</f>
        <v>172581.72</v>
      </c>
      <c r="S4401">
        <v>1007</v>
      </c>
      <c r="T4401">
        <v>618.28</v>
      </c>
      <c r="U4401" t="s">
        <v>21</v>
      </c>
      <c r="V4401">
        <v>4200</v>
      </c>
      <c r="W4401" t="s">
        <v>38</v>
      </c>
      <c r="X4401" t="str">
        <f t="shared" si="137"/>
        <v>Kolkata</v>
      </c>
    </row>
    <row r="4402" spans="1:24" x14ac:dyDescent="0.4">
      <c r="A4402">
        <v>104401</v>
      </c>
      <c r="B4402" s="5">
        <v>45930.527083333334</v>
      </c>
      <c r="C4402" s="3" t="str">
        <f>TEXT(Sales_Data[[#This Row],[OrderDate]],"mmmm")</f>
        <v>September</v>
      </c>
      <c r="D4402" s="3" t="str">
        <f t="shared" si="136"/>
        <v>2025</v>
      </c>
      <c r="E4402" t="s">
        <v>39</v>
      </c>
      <c r="F4402" t="s">
        <v>24</v>
      </c>
      <c r="G4402" t="s">
        <v>31</v>
      </c>
      <c r="H4402" t="s">
        <v>37</v>
      </c>
      <c r="I4402" t="s">
        <v>100</v>
      </c>
      <c r="J4402">
        <v>5</v>
      </c>
      <c r="K4402">
        <v>45000</v>
      </c>
      <c r="L4402" s="7">
        <f>Sales_Data[[#This Row],[OrderQuantity]] *Sales_Data[[#This Row],[UnitPrice]]</f>
        <v>225000</v>
      </c>
      <c r="M4402" s="7">
        <f>Sales_Data[[#This Row],[UnitPrice]]-Sales_Data[[#This Row],[UnitCost]]</f>
        <v>13000</v>
      </c>
      <c r="N4402" s="7">
        <f>Sales_Data[[#This Row],[Gross Revenue]]-Sales_Data[[#This Row],[Discount Amount ]]</f>
        <v>212000</v>
      </c>
      <c r="O4402" s="7">
        <f>Sales_Data[[#This Row],[OrderQuantity]] *Sales_Data[[#This Row],[UnitCost]]</f>
        <v>160000</v>
      </c>
      <c r="P4402" s="7">
        <f>Sales_Data[[#This Row],[ItemCost]] +Sales_Data[[#This Row],[ShippingCost]]</f>
        <v>161053.4</v>
      </c>
      <c r="Q4402" s="7">
        <f>Sales_Data[[#This Row],[Gross Revenue]]-Sales_Data[[#This Row],[TotalFinancialCost]]</f>
        <v>63946.600000000006</v>
      </c>
      <c r="R4402" s="7">
        <f>Sales_Data[[#This Row],[Actul Bill Amount]]-Sales_Data[[#This Row],[ShippingCost]]</f>
        <v>210946.6</v>
      </c>
      <c r="S4402">
        <v>829</v>
      </c>
      <c r="T4402">
        <v>1053.4000000000001</v>
      </c>
      <c r="U4402" t="s">
        <v>26</v>
      </c>
      <c r="V4402">
        <v>32000</v>
      </c>
      <c r="W4402" t="s">
        <v>38</v>
      </c>
      <c r="X4402" t="str">
        <f t="shared" si="137"/>
        <v>Kolkata</v>
      </c>
    </row>
    <row r="4403" spans="1:24" x14ac:dyDescent="0.4">
      <c r="A4403">
        <v>104402</v>
      </c>
      <c r="B4403" s="5">
        <v>45700.62777777778</v>
      </c>
      <c r="C4403" s="3" t="str">
        <f>TEXT(Sales_Data[[#This Row],[OrderDate]],"mmmm")</f>
        <v>February</v>
      </c>
      <c r="D4403" s="3" t="str">
        <f t="shared" si="136"/>
        <v>2025</v>
      </c>
      <c r="E4403" t="s">
        <v>42</v>
      </c>
      <c r="F4403" t="s">
        <v>40</v>
      </c>
      <c r="G4403" t="s">
        <v>15</v>
      </c>
      <c r="H4403" t="s">
        <v>16</v>
      </c>
      <c r="I4403" t="s">
        <v>100</v>
      </c>
      <c r="J4403">
        <v>77</v>
      </c>
      <c r="K4403">
        <v>5500</v>
      </c>
      <c r="L4403" s="7">
        <f>Sales_Data[[#This Row],[OrderQuantity]] *Sales_Data[[#This Row],[UnitPrice]]</f>
        <v>423500</v>
      </c>
      <c r="M4403" s="7">
        <f>Sales_Data[[#This Row],[UnitPrice]]-Sales_Data[[#This Row],[UnitCost]]</f>
        <v>2000</v>
      </c>
      <c r="N4403" s="7">
        <f>Sales_Data[[#This Row],[Gross Revenue]]-Sales_Data[[#This Row],[Discount Amount ]]</f>
        <v>421500</v>
      </c>
      <c r="O4403" s="7">
        <f>Sales_Data[[#This Row],[OrderQuantity]] *Sales_Data[[#This Row],[UnitCost]]</f>
        <v>269500</v>
      </c>
      <c r="P4403" s="7">
        <f>Sales_Data[[#This Row],[ItemCost]] +Sales_Data[[#This Row],[ShippingCost]]</f>
        <v>270568.99</v>
      </c>
      <c r="Q4403" s="7">
        <f>Sales_Data[[#This Row],[Gross Revenue]]-Sales_Data[[#This Row],[TotalFinancialCost]]</f>
        <v>152931.01</v>
      </c>
      <c r="R4403" s="7">
        <f>Sales_Data[[#This Row],[Actul Bill Amount]]-Sales_Data[[#This Row],[ShippingCost]]</f>
        <v>420431.01</v>
      </c>
      <c r="S4403">
        <v>606</v>
      </c>
      <c r="T4403">
        <v>1068.99</v>
      </c>
      <c r="U4403" t="s">
        <v>41</v>
      </c>
      <c r="V4403">
        <v>3500</v>
      </c>
      <c r="W4403" t="s">
        <v>18</v>
      </c>
      <c r="X4403" t="str">
        <f t="shared" si="137"/>
        <v>Bengaluru</v>
      </c>
    </row>
    <row r="4404" spans="1:24" x14ac:dyDescent="0.4">
      <c r="A4404">
        <v>104403</v>
      </c>
      <c r="B4404" s="5">
        <v>45698.239583333336</v>
      </c>
      <c r="C4404" s="3" t="str">
        <f>TEXT(Sales_Data[[#This Row],[OrderDate]],"mmmm")</f>
        <v>February</v>
      </c>
      <c r="D4404" s="3" t="str">
        <f t="shared" si="136"/>
        <v>2025</v>
      </c>
      <c r="E4404" t="s">
        <v>42</v>
      </c>
      <c r="F4404" t="s">
        <v>24</v>
      </c>
      <c r="G4404" t="s">
        <v>15</v>
      </c>
      <c r="H4404" t="s">
        <v>25</v>
      </c>
      <c r="I4404" t="s">
        <v>100</v>
      </c>
      <c r="J4404">
        <v>37</v>
      </c>
      <c r="K4404">
        <v>45000</v>
      </c>
      <c r="L4404" s="7">
        <f>Sales_Data[[#This Row],[OrderQuantity]] *Sales_Data[[#This Row],[UnitPrice]]</f>
        <v>1665000</v>
      </c>
      <c r="M4404" s="7">
        <f>Sales_Data[[#This Row],[UnitPrice]]-Sales_Data[[#This Row],[UnitCost]]</f>
        <v>13000</v>
      </c>
      <c r="N4404" s="7">
        <f>Sales_Data[[#This Row],[Gross Revenue]]-Sales_Data[[#This Row],[Discount Amount ]]</f>
        <v>1652000</v>
      </c>
      <c r="O4404" s="7">
        <f>Sales_Data[[#This Row],[OrderQuantity]] *Sales_Data[[#This Row],[UnitCost]]</f>
        <v>1184000</v>
      </c>
      <c r="P4404" s="7">
        <f>Sales_Data[[#This Row],[ItemCost]] +Sales_Data[[#This Row],[ShippingCost]]</f>
        <v>1184330.28</v>
      </c>
      <c r="Q4404" s="7">
        <f>Sales_Data[[#This Row],[Gross Revenue]]-Sales_Data[[#This Row],[TotalFinancialCost]]</f>
        <v>480669.72</v>
      </c>
      <c r="R4404" s="7">
        <f>Sales_Data[[#This Row],[Actul Bill Amount]]-Sales_Data[[#This Row],[ShippingCost]]</f>
        <v>1651669.72</v>
      </c>
      <c r="S4404">
        <v>918</v>
      </c>
      <c r="T4404">
        <v>330.28</v>
      </c>
      <c r="U4404" t="s">
        <v>26</v>
      </c>
      <c r="V4404">
        <v>32000</v>
      </c>
      <c r="W4404" t="s">
        <v>27</v>
      </c>
      <c r="X4404" t="str">
        <f t="shared" si="137"/>
        <v>Mumbai</v>
      </c>
    </row>
    <row r="4405" spans="1:24" x14ac:dyDescent="0.4">
      <c r="A4405">
        <v>104404</v>
      </c>
      <c r="B4405" s="5">
        <v>45827.592361111114</v>
      </c>
      <c r="C4405" s="3" t="str">
        <f>TEXT(Sales_Data[[#This Row],[OrderDate]],"mmmm")</f>
        <v>June</v>
      </c>
      <c r="D4405" s="3" t="str">
        <f t="shared" si="136"/>
        <v>2025</v>
      </c>
      <c r="E4405" t="s">
        <v>34</v>
      </c>
      <c r="F4405" t="s">
        <v>46</v>
      </c>
      <c r="G4405" t="s">
        <v>31</v>
      </c>
      <c r="H4405" t="s">
        <v>20</v>
      </c>
      <c r="I4405" t="s">
        <v>100</v>
      </c>
      <c r="J4405">
        <v>82</v>
      </c>
      <c r="K4405">
        <v>4500</v>
      </c>
      <c r="L4405" s="7">
        <f>Sales_Data[[#This Row],[OrderQuantity]] *Sales_Data[[#This Row],[UnitPrice]]</f>
        <v>369000</v>
      </c>
      <c r="M4405" s="7">
        <f>Sales_Data[[#This Row],[UnitPrice]]-Sales_Data[[#This Row],[UnitCost]]</f>
        <v>1700</v>
      </c>
      <c r="N4405" s="7">
        <f>Sales_Data[[#This Row],[Gross Revenue]]-Sales_Data[[#This Row],[Discount Amount ]]</f>
        <v>367300</v>
      </c>
      <c r="O4405" s="7">
        <f>Sales_Data[[#This Row],[OrderQuantity]] *Sales_Data[[#This Row],[UnitCost]]</f>
        <v>229600</v>
      </c>
      <c r="P4405" s="7">
        <f>Sales_Data[[#This Row],[ItemCost]] +Sales_Data[[#This Row],[ShippingCost]]</f>
        <v>230043</v>
      </c>
      <c r="Q4405" s="7">
        <f>Sales_Data[[#This Row],[Gross Revenue]]-Sales_Data[[#This Row],[TotalFinancialCost]]</f>
        <v>138957</v>
      </c>
      <c r="R4405" s="7">
        <f>Sales_Data[[#This Row],[Actul Bill Amount]]-Sales_Data[[#This Row],[ShippingCost]]</f>
        <v>366857</v>
      </c>
      <c r="S4405">
        <v>448</v>
      </c>
      <c r="T4405">
        <v>443</v>
      </c>
      <c r="U4405" t="s">
        <v>47</v>
      </c>
      <c r="V4405">
        <v>2800</v>
      </c>
      <c r="W4405" t="s">
        <v>22</v>
      </c>
      <c r="X4405" t="str">
        <f t="shared" si="137"/>
        <v>Nagpur</v>
      </c>
    </row>
    <row r="4406" spans="1:24" x14ac:dyDescent="0.4">
      <c r="A4406">
        <v>104405</v>
      </c>
      <c r="B4406" s="5">
        <v>45869.136805555558</v>
      </c>
      <c r="C4406" s="3" t="str">
        <f>TEXT(Sales_Data[[#This Row],[OrderDate]],"mmmm")</f>
        <v>July</v>
      </c>
      <c r="D4406" s="3" t="str">
        <f t="shared" si="136"/>
        <v>2025</v>
      </c>
      <c r="E4406" t="s">
        <v>19</v>
      </c>
      <c r="F4406" t="s">
        <v>46</v>
      </c>
      <c r="G4406" t="s">
        <v>15</v>
      </c>
      <c r="H4406" t="s">
        <v>16</v>
      </c>
      <c r="I4406" t="s">
        <v>100</v>
      </c>
      <c r="J4406">
        <v>96</v>
      </c>
      <c r="K4406">
        <v>15000</v>
      </c>
      <c r="L4406" s="7">
        <f>Sales_Data[[#This Row],[OrderQuantity]] *Sales_Data[[#This Row],[UnitPrice]]</f>
        <v>1440000</v>
      </c>
      <c r="M4406" s="7">
        <f>Sales_Data[[#This Row],[UnitPrice]]-Sales_Data[[#This Row],[UnitCost]]</f>
        <v>5500</v>
      </c>
      <c r="N4406" s="7">
        <f>Sales_Data[[#This Row],[Gross Revenue]]-Sales_Data[[#This Row],[Discount Amount ]]</f>
        <v>1434500</v>
      </c>
      <c r="O4406" s="7">
        <f>Sales_Data[[#This Row],[OrderQuantity]] *Sales_Data[[#This Row],[UnitCost]]</f>
        <v>912000</v>
      </c>
      <c r="P4406" s="7">
        <f>Sales_Data[[#This Row],[ItemCost]] +Sales_Data[[#This Row],[ShippingCost]]</f>
        <v>912980.62</v>
      </c>
      <c r="Q4406" s="7">
        <f>Sales_Data[[#This Row],[Gross Revenue]]-Sales_Data[[#This Row],[TotalFinancialCost]]</f>
        <v>527019.38</v>
      </c>
      <c r="R4406" s="7">
        <f>Sales_Data[[#This Row],[Actul Bill Amount]]-Sales_Data[[#This Row],[ShippingCost]]</f>
        <v>1433519.38</v>
      </c>
      <c r="S4406">
        <v>1117</v>
      </c>
      <c r="T4406">
        <v>980.62</v>
      </c>
      <c r="U4406" t="s">
        <v>53</v>
      </c>
      <c r="V4406">
        <v>9500</v>
      </c>
      <c r="W4406" t="s">
        <v>18</v>
      </c>
      <c r="X4406" t="str">
        <f t="shared" si="137"/>
        <v>Bengaluru</v>
      </c>
    </row>
    <row r="4407" spans="1:24" x14ac:dyDescent="0.4">
      <c r="A4407">
        <v>104406</v>
      </c>
      <c r="B4407" s="5">
        <v>45825.611111111109</v>
      </c>
      <c r="C4407" s="3" t="str">
        <f>TEXT(Sales_Data[[#This Row],[OrderDate]],"mmmm")</f>
        <v>June</v>
      </c>
      <c r="D4407" s="3" t="str">
        <f t="shared" si="136"/>
        <v>2025</v>
      </c>
      <c r="E4407" t="s">
        <v>34</v>
      </c>
      <c r="F4407" t="s">
        <v>43</v>
      </c>
      <c r="G4407" t="s">
        <v>29</v>
      </c>
      <c r="H4407" t="s">
        <v>16</v>
      </c>
      <c r="I4407" t="s">
        <v>100</v>
      </c>
      <c r="J4407">
        <v>33</v>
      </c>
      <c r="K4407">
        <v>1800</v>
      </c>
      <c r="L4407" s="7">
        <f>Sales_Data[[#This Row],[OrderQuantity]] *Sales_Data[[#This Row],[UnitPrice]]</f>
        <v>59400</v>
      </c>
      <c r="M4407" s="7">
        <f>Sales_Data[[#This Row],[UnitPrice]]-Sales_Data[[#This Row],[UnitCost]]</f>
        <v>900</v>
      </c>
      <c r="N4407" s="7">
        <f>Sales_Data[[#This Row],[Gross Revenue]]-Sales_Data[[#This Row],[Discount Amount ]]</f>
        <v>58500</v>
      </c>
      <c r="O4407" s="7">
        <f>Sales_Data[[#This Row],[OrderQuantity]] *Sales_Data[[#This Row],[UnitCost]]</f>
        <v>29700</v>
      </c>
      <c r="P4407" s="7">
        <f>Sales_Data[[#This Row],[ItemCost]] +Sales_Data[[#This Row],[ShippingCost]]</f>
        <v>30000.81</v>
      </c>
      <c r="Q4407" s="7">
        <f>Sales_Data[[#This Row],[Gross Revenue]]-Sales_Data[[#This Row],[TotalFinancialCost]]</f>
        <v>29399.19</v>
      </c>
      <c r="R4407" s="7">
        <f>Sales_Data[[#This Row],[Actul Bill Amount]]-Sales_Data[[#This Row],[ShippingCost]]</f>
        <v>58199.19</v>
      </c>
      <c r="S4407">
        <v>674</v>
      </c>
      <c r="T4407">
        <v>300.81</v>
      </c>
      <c r="U4407" t="s">
        <v>51</v>
      </c>
      <c r="V4407">
        <v>900</v>
      </c>
      <c r="W4407" t="s">
        <v>18</v>
      </c>
      <c r="X4407" t="str">
        <f t="shared" si="137"/>
        <v>Bengaluru</v>
      </c>
    </row>
    <row r="4408" spans="1:24" x14ac:dyDescent="0.4">
      <c r="A4408">
        <v>104407</v>
      </c>
      <c r="B4408" s="5">
        <v>45696.703472222223</v>
      </c>
      <c r="C4408" s="3" t="str">
        <f>TEXT(Sales_Data[[#This Row],[OrderDate]],"mmmm")</f>
        <v>February</v>
      </c>
      <c r="D4408" s="3" t="str">
        <f t="shared" si="136"/>
        <v>2025</v>
      </c>
      <c r="E4408" t="s">
        <v>23</v>
      </c>
      <c r="F4408" t="s">
        <v>55</v>
      </c>
      <c r="G4408" t="s">
        <v>15</v>
      </c>
      <c r="H4408" t="s">
        <v>32</v>
      </c>
      <c r="I4408" t="s">
        <v>100</v>
      </c>
      <c r="J4408">
        <v>85</v>
      </c>
      <c r="K4408">
        <v>1200</v>
      </c>
      <c r="L4408" s="7">
        <f>Sales_Data[[#This Row],[OrderQuantity]] *Sales_Data[[#This Row],[UnitPrice]]</f>
        <v>102000</v>
      </c>
      <c r="M4408" s="7">
        <f>Sales_Data[[#This Row],[UnitPrice]]-Sales_Data[[#This Row],[UnitCost]]</f>
        <v>400</v>
      </c>
      <c r="N4408" s="7">
        <f>Sales_Data[[#This Row],[Gross Revenue]]-Sales_Data[[#This Row],[Discount Amount ]]</f>
        <v>101600</v>
      </c>
      <c r="O4408" s="7">
        <f>Sales_Data[[#This Row],[OrderQuantity]] *Sales_Data[[#This Row],[UnitCost]]</f>
        <v>68000</v>
      </c>
      <c r="P4408" s="7">
        <f>Sales_Data[[#This Row],[ItemCost]] +Sales_Data[[#This Row],[ShippingCost]]</f>
        <v>68159.08</v>
      </c>
      <c r="Q4408" s="7">
        <f>Sales_Data[[#This Row],[Gross Revenue]]-Sales_Data[[#This Row],[TotalFinancialCost]]</f>
        <v>33840.92</v>
      </c>
      <c r="R4408" s="7">
        <f>Sales_Data[[#This Row],[Actul Bill Amount]]-Sales_Data[[#This Row],[ShippingCost]]</f>
        <v>101440.92</v>
      </c>
      <c r="S4408">
        <v>840</v>
      </c>
      <c r="T4408">
        <v>159.08000000000001</v>
      </c>
      <c r="U4408" t="s">
        <v>58</v>
      </c>
      <c r="V4408">
        <v>800</v>
      </c>
      <c r="W4408" t="s">
        <v>33</v>
      </c>
      <c r="X4408" t="str">
        <f t="shared" si="137"/>
        <v>Delhi</v>
      </c>
    </row>
    <row r="4409" spans="1:24" x14ac:dyDescent="0.4">
      <c r="A4409">
        <v>104408</v>
      </c>
      <c r="B4409" s="5">
        <v>45902.469444444447</v>
      </c>
      <c r="C4409" s="3" t="str">
        <f>TEXT(Sales_Data[[#This Row],[OrderDate]],"mmmm")</f>
        <v>September</v>
      </c>
      <c r="D4409" s="3" t="str">
        <f t="shared" si="136"/>
        <v>2025</v>
      </c>
      <c r="E4409" t="s">
        <v>19</v>
      </c>
      <c r="F4409" t="s">
        <v>24</v>
      </c>
      <c r="G4409" t="s">
        <v>31</v>
      </c>
      <c r="H4409" t="s">
        <v>32</v>
      </c>
      <c r="I4409" t="s">
        <v>100</v>
      </c>
      <c r="J4409">
        <v>10</v>
      </c>
      <c r="K4409">
        <v>45000</v>
      </c>
      <c r="L4409" s="7">
        <f>Sales_Data[[#This Row],[OrderQuantity]] *Sales_Data[[#This Row],[UnitPrice]]</f>
        <v>450000</v>
      </c>
      <c r="M4409" s="7">
        <f>Sales_Data[[#This Row],[UnitPrice]]-Sales_Data[[#This Row],[UnitCost]]</f>
        <v>13000</v>
      </c>
      <c r="N4409" s="7">
        <f>Sales_Data[[#This Row],[Gross Revenue]]-Sales_Data[[#This Row],[Discount Amount ]]</f>
        <v>437000</v>
      </c>
      <c r="O4409" s="7">
        <f>Sales_Data[[#This Row],[OrderQuantity]] *Sales_Data[[#This Row],[UnitCost]]</f>
        <v>320000</v>
      </c>
      <c r="P4409" s="7">
        <f>Sales_Data[[#This Row],[ItemCost]] +Sales_Data[[#This Row],[ShippingCost]]</f>
        <v>321014.8</v>
      </c>
      <c r="Q4409" s="7">
        <f>Sales_Data[[#This Row],[Gross Revenue]]-Sales_Data[[#This Row],[TotalFinancialCost]]</f>
        <v>128985.20000000001</v>
      </c>
      <c r="R4409" s="7">
        <f>Sales_Data[[#This Row],[Actul Bill Amount]]-Sales_Data[[#This Row],[ShippingCost]]</f>
        <v>435985.2</v>
      </c>
      <c r="S4409">
        <v>835</v>
      </c>
      <c r="T4409">
        <v>1014.8</v>
      </c>
      <c r="U4409" t="s">
        <v>26</v>
      </c>
      <c r="V4409">
        <v>32000</v>
      </c>
      <c r="W4409" t="s">
        <v>33</v>
      </c>
      <c r="X4409" t="str">
        <f t="shared" si="137"/>
        <v>Delhi</v>
      </c>
    </row>
    <row r="4410" spans="1:24" x14ac:dyDescent="0.4">
      <c r="A4410">
        <v>104409</v>
      </c>
      <c r="B4410" s="5">
        <v>45808.080555555556</v>
      </c>
      <c r="C4410" s="3" t="str">
        <f>TEXT(Sales_Data[[#This Row],[OrderDate]],"mmmm")</f>
        <v>May</v>
      </c>
      <c r="D4410" s="3" t="str">
        <f t="shared" si="136"/>
        <v>2025</v>
      </c>
      <c r="E4410" t="s">
        <v>23</v>
      </c>
      <c r="F4410" t="s">
        <v>46</v>
      </c>
      <c r="G4410" t="s">
        <v>15</v>
      </c>
      <c r="H4410" t="s">
        <v>37</v>
      </c>
      <c r="I4410" t="s">
        <v>100</v>
      </c>
      <c r="J4410">
        <v>7</v>
      </c>
      <c r="K4410">
        <v>4500</v>
      </c>
      <c r="L4410" s="7">
        <f>Sales_Data[[#This Row],[OrderQuantity]] *Sales_Data[[#This Row],[UnitPrice]]</f>
        <v>31500</v>
      </c>
      <c r="M4410" s="7">
        <f>Sales_Data[[#This Row],[UnitPrice]]-Sales_Data[[#This Row],[UnitCost]]</f>
        <v>1700</v>
      </c>
      <c r="N4410" s="7">
        <f>Sales_Data[[#This Row],[Gross Revenue]]-Sales_Data[[#This Row],[Discount Amount ]]</f>
        <v>29800</v>
      </c>
      <c r="O4410" s="7">
        <f>Sales_Data[[#This Row],[OrderQuantity]] *Sales_Data[[#This Row],[UnitCost]]</f>
        <v>19600</v>
      </c>
      <c r="P4410" s="7">
        <f>Sales_Data[[#This Row],[ItemCost]] +Sales_Data[[#This Row],[ShippingCost]]</f>
        <v>19778.22</v>
      </c>
      <c r="Q4410" s="7">
        <f>Sales_Data[[#This Row],[Gross Revenue]]-Sales_Data[[#This Row],[TotalFinancialCost]]</f>
        <v>11721.779999999999</v>
      </c>
      <c r="R4410" s="7">
        <f>Sales_Data[[#This Row],[Actul Bill Amount]]-Sales_Data[[#This Row],[ShippingCost]]</f>
        <v>29621.78</v>
      </c>
      <c r="S4410">
        <v>1079</v>
      </c>
      <c r="T4410">
        <v>178.22</v>
      </c>
      <c r="U4410" t="s">
        <v>47</v>
      </c>
      <c r="V4410">
        <v>2800</v>
      </c>
      <c r="W4410" t="s">
        <v>38</v>
      </c>
      <c r="X4410" t="str">
        <f t="shared" si="137"/>
        <v>Kolkata</v>
      </c>
    </row>
    <row r="4411" spans="1:24" x14ac:dyDescent="0.4">
      <c r="A4411">
        <v>104410</v>
      </c>
      <c r="B4411" s="5">
        <v>45768.174305555556</v>
      </c>
      <c r="C4411" s="3" t="str">
        <f>TEXT(Sales_Data[[#This Row],[OrderDate]],"mmmm")</f>
        <v>April</v>
      </c>
      <c r="D4411" s="3" t="str">
        <f t="shared" si="136"/>
        <v>2025</v>
      </c>
      <c r="E4411" t="s">
        <v>23</v>
      </c>
      <c r="F4411" t="s">
        <v>40</v>
      </c>
      <c r="G4411" t="s">
        <v>15</v>
      </c>
      <c r="H4411" t="s">
        <v>32</v>
      </c>
      <c r="I4411" t="s">
        <v>100</v>
      </c>
      <c r="J4411">
        <v>37</v>
      </c>
      <c r="K4411">
        <v>5500</v>
      </c>
      <c r="L4411" s="7">
        <f>Sales_Data[[#This Row],[OrderQuantity]] *Sales_Data[[#This Row],[UnitPrice]]</f>
        <v>203500</v>
      </c>
      <c r="M4411" s="7">
        <f>Sales_Data[[#This Row],[UnitPrice]]-Sales_Data[[#This Row],[UnitCost]]</f>
        <v>2000</v>
      </c>
      <c r="N4411" s="7">
        <f>Sales_Data[[#This Row],[Gross Revenue]]-Sales_Data[[#This Row],[Discount Amount ]]</f>
        <v>201500</v>
      </c>
      <c r="O4411" s="7">
        <f>Sales_Data[[#This Row],[OrderQuantity]] *Sales_Data[[#This Row],[UnitCost]]</f>
        <v>129500</v>
      </c>
      <c r="P4411" s="7">
        <f>Sales_Data[[#This Row],[ItemCost]] +Sales_Data[[#This Row],[ShippingCost]]</f>
        <v>130895.34</v>
      </c>
      <c r="Q4411" s="7">
        <f>Sales_Data[[#This Row],[Gross Revenue]]-Sales_Data[[#This Row],[TotalFinancialCost]]</f>
        <v>72604.66</v>
      </c>
      <c r="R4411" s="7">
        <f>Sales_Data[[#This Row],[Actul Bill Amount]]-Sales_Data[[#This Row],[ShippingCost]]</f>
        <v>200104.66</v>
      </c>
      <c r="S4411">
        <v>624</v>
      </c>
      <c r="T4411">
        <v>1395.34</v>
      </c>
      <c r="U4411" t="s">
        <v>41</v>
      </c>
      <c r="V4411">
        <v>3500</v>
      </c>
      <c r="W4411" t="s">
        <v>33</v>
      </c>
      <c r="X4411" t="str">
        <f t="shared" si="137"/>
        <v>Delhi</v>
      </c>
    </row>
    <row r="4412" spans="1:24" x14ac:dyDescent="0.4">
      <c r="A4412">
        <v>104411</v>
      </c>
      <c r="B4412" s="5">
        <v>45704.461805555555</v>
      </c>
      <c r="C4412" s="3" t="str">
        <f>TEXT(Sales_Data[[#This Row],[OrderDate]],"mmmm")</f>
        <v>February</v>
      </c>
      <c r="D4412" s="3" t="str">
        <f t="shared" si="136"/>
        <v>2025</v>
      </c>
      <c r="E4412" t="s">
        <v>50</v>
      </c>
      <c r="F4412" t="s">
        <v>46</v>
      </c>
      <c r="G4412" t="s">
        <v>29</v>
      </c>
      <c r="H4412" t="s">
        <v>37</v>
      </c>
      <c r="I4412" t="s">
        <v>100</v>
      </c>
      <c r="J4412">
        <v>30</v>
      </c>
      <c r="K4412">
        <v>15000</v>
      </c>
      <c r="L4412" s="7">
        <f>Sales_Data[[#This Row],[OrderQuantity]] *Sales_Data[[#This Row],[UnitPrice]]</f>
        <v>450000</v>
      </c>
      <c r="M4412" s="7">
        <f>Sales_Data[[#This Row],[UnitPrice]]-Sales_Data[[#This Row],[UnitCost]]</f>
        <v>5500</v>
      </c>
      <c r="N4412" s="7">
        <f>Sales_Data[[#This Row],[Gross Revenue]]-Sales_Data[[#This Row],[Discount Amount ]]</f>
        <v>444500</v>
      </c>
      <c r="O4412" s="7">
        <f>Sales_Data[[#This Row],[OrderQuantity]] *Sales_Data[[#This Row],[UnitCost]]</f>
        <v>285000</v>
      </c>
      <c r="P4412" s="7">
        <f>Sales_Data[[#This Row],[ItemCost]] +Sales_Data[[#This Row],[ShippingCost]]</f>
        <v>285872.61</v>
      </c>
      <c r="Q4412" s="7">
        <f>Sales_Data[[#This Row],[Gross Revenue]]-Sales_Data[[#This Row],[TotalFinancialCost]]</f>
        <v>164127.39000000001</v>
      </c>
      <c r="R4412" s="7">
        <f>Sales_Data[[#This Row],[Actul Bill Amount]]-Sales_Data[[#This Row],[ShippingCost]]</f>
        <v>443627.39</v>
      </c>
      <c r="S4412">
        <v>1142</v>
      </c>
      <c r="T4412">
        <v>872.61</v>
      </c>
      <c r="U4412" t="s">
        <v>53</v>
      </c>
      <c r="V4412">
        <v>9500</v>
      </c>
      <c r="W4412" t="s">
        <v>38</v>
      </c>
      <c r="X4412" t="str">
        <f t="shared" si="137"/>
        <v>Kolkata</v>
      </c>
    </row>
    <row r="4413" spans="1:24" x14ac:dyDescent="0.4">
      <c r="A4413">
        <v>104412</v>
      </c>
      <c r="B4413" s="5">
        <v>45720.359722222223</v>
      </c>
      <c r="C4413" s="3" t="str">
        <f>TEXT(Sales_Data[[#This Row],[OrderDate]],"mmmm")</f>
        <v>March</v>
      </c>
      <c r="D4413" s="3" t="str">
        <f t="shared" si="136"/>
        <v>2025</v>
      </c>
      <c r="E4413" t="s">
        <v>48</v>
      </c>
      <c r="F4413" t="s">
        <v>35</v>
      </c>
      <c r="G4413" t="s">
        <v>29</v>
      </c>
      <c r="H4413" t="s">
        <v>32</v>
      </c>
      <c r="I4413" t="s">
        <v>100</v>
      </c>
      <c r="J4413">
        <v>13</v>
      </c>
      <c r="K4413">
        <v>12000</v>
      </c>
      <c r="L4413" s="7">
        <f>Sales_Data[[#This Row],[OrderQuantity]] *Sales_Data[[#This Row],[UnitPrice]]</f>
        <v>156000</v>
      </c>
      <c r="M4413" s="7">
        <f>Sales_Data[[#This Row],[UnitPrice]]-Sales_Data[[#This Row],[UnitCost]]</f>
        <v>4000</v>
      </c>
      <c r="N4413" s="7">
        <f>Sales_Data[[#This Row],[Gross Revenue]]-Sales_Data[[#This Row],[Discount Amount ]]</f>
        <v>152000</v>
      </c>
      <c r="O4413" s="7">
        <f>Sales_Data[[#This Row],[OrderQuantity]] *Sales_Data[[#This Row],[UnitCost]]</f>
        <v>104000</v>
      </c>
      <c r="P4413" s="7">
        <f>Sales_Data[[#This Row],[ItemCost]] +Sales_Data[[#This Row],[ShippingCost]]</f>
        <v>105092.06</v>
      </c>
      <c r="Q4413" s="7">
        <f>Sales_Data[[#This Row],[Gross Revenue]]-Sales_Data[[#This Row],[TotalFinancialCost]]</f>
        <v>50907.94</v>
      </c>
      <c r="R4413" s="7">
        <f>Sales_Data[[#This Row],[Actul Bill Amount]]-Sales_Data[[#This Row],[ShippingCost]]</f>
        <v>150907.94</v>
      </c>
      <c r="S4413">
        <v>431</v>
      </c>
      <c r="T4413">
        <v>1092.06</v>
      </c>
      <c r="U4413" t="s">
        <v>36</v>
      </c>
      <c r="V4413">
        <v>8000</v>
      </c>
      <c r="W4413" t="s">
        <v>33</v>
      </c>
      <c r="X4413" t="str">
        <f t="shared" si="137"/>
        <v>Delhi</v>
      </c>
    </row>
    <row r="4414" spans="1:24" x14ac:dyDescent="0.4">
      <c r="A4414">
        <v>104413</v>
      </c>
      <c r="B4414" s="5">
        <v>45882.853472222225</v>
      </c>
      <c r="C4414" s="3" t="str">
        <f>TEXT(Sales_Data[[#This Row],[OrderDate]],"mmmm")</f>
        <v>August</v>
      </c>
      <c r="D4414" s="3" t="str">
        <f t="shared" si="136"/>
        <v>2025</v>
      </c>
      <c r="E4414" t="s">
        <v>45</v>
      </c>
      <c r="F4414" t="s">
        <v>46</v>
      </c>
      <c r="G4414" t="s">
        <v>29</v>
      </c>
      <c r="H4414" t="s">
        <v>16</v>
      </c>
      <c r="I4414" t="s">
        <v>100</v>
      </c>
      <c r="J4414">
        <v>39</v>
      </c>
      <c r="K4414">
        <v>15000</v>
      </c>
      <c r="L4414" s="7">
        <f>Sales_Data[[#This Row],[OrderQuantity]] *Sales_Data[[#This Row],[UnitPrice]]</f>
        <v>585000</v>
      </c>
      <c r="M4414" s="7">
        <f>Sales_Data[[#This Row],[UnitPrice]]-Sales_Data[[#This Row],[UnitCost]]</f>
        <v>5500</v>
      </c>
      <c r="N4414" s="7">
        <f>Sales_Data[[#This Row],[Gross Revenue]]-Sales_Data[[#This Row],[Discount Amount ]]</f>
        <v>579500</v>
      </c>
      <c r="O4414" s="7">
        <f>Sales_Data[[#This Row],[OrderQuantity]] *Sales_Data[[#This Row],[UnitCost]]</f>
        <v>370500</v>
      </c>
      <c r="P4414" s="7">
        <f>Sales_Data[[#This Row],[ItemCost]] +Sales_Data[[#This Row],[ShippingCost]]</f>
        <v>371751.33</v>
      </c>
      <c r="Q4414" s="7">
        <f>Sales_Data[[#This Row],[Gross Revenue]]-Sales_Data[[#This Row],[TotalFinancialCost]]</f>
        <v>213248.66999999998</v>
      </c>
      <c r="R4414" s="7">
        <f>Sales_Data[[#This Row],[Actul Bill Amount]]-Sales_Data[[#This Row],[ShippingCost]]</f>
        <v>578248.67000000004</v>
      </c>
      <c r="S4414">
        <v>490</v>
      </c>
      <c r="T4414">
        <v>1251.33</v>
      </c>
      <c r="U4414" t="s">
        <v>53</v>
      </c>
      <c r="V4414">
        <v>9500</v>
      </c>
      <c r="W4414" t="s">
        <v>18</v>
      </c>
      <c r="X4414" t="str">
        <f t="shared" si="137"/>
        <v>Bengaluru</v>
      </c>
    </row>
    <row r="4415" spans="1:24" x14ac:dyDescent="0.4">
      <c r="A4415">
        <v>104414</v>
      </c>
      <c r="B4415" s="5">
        <v>45726.999305555553</v>
      </c>
      <c r="C4415" s="3" t="str">
        <f>TEXT(Sales_Data[[#This Row],[OrderDate]],"mmmm")</f>
        <v>March</v>
      </c>
      <c r="D4415" s="3" t="str">
        <f t="shared" si="136"/>
        <v>2025</v>
      </c>
      <c r="E4415" t="s">
        <v>13</v>
      </c>
      <c r="F4415" t="s">
        <v>43</v>
      </c>
      <c r="G4415" t="s">
        <v>29</v>
      </c>
      <c r="H4415" t="s">
        <v>32</v>
      </c>
      <c r="I4415" t="s">
        <v>100</v>
      </c>
      <c r="J4415">
        <v>34</v>
      </c>
      <c r="K4415">
        <v>4500</v>
      </c>
      <c r="L4415" s="7">
        <f>Sales_Data[[#This Row],[OrderQuantity]] *Sales_Data[[#This Row],[UnitPrice]]</f>
        <v>153000</v>
      </c>
      <c r="M4415" s="7">
        <f>Sales_Data[[#This Row],[UnitPrice]]-Sales_Data[[#This Row],[UnitCost]]</f>
        <v>2000</v>
      </c>
      <c r="N4415" s="7">
        <f>Sales_Data[[#This Row],[Gross Revenue]]-Sales_Data[[#This Row],[Discount Amount ]]</f>
        <v>151000</v>
      </c>
      <c r="O4415" s="7">
        <f>Sales_Data[[#This Row],[OrderQuantity]] *Sales_Data[[#This Row],[UnitCost]]</f>
        <v>85000</v>
      </c>
      <c r="P4415" s="7">
        <f>Sales_Data[[#This Row],[ItemCost]] +Sales_Data[[#This Row],[ShippingCost]]</f>
        <v>85439.74</v>
      </c>
      <c r="Q4415" s="7">
        <f>Sales_Data[[#This Row],[Gross Revenue]]-Sales_Data[[#This Row],[TotalFinancialCost]]</f>
        <v>67560.259999999995</v>
      </c>
      <c r="R4415" s="7">
        <f>Sales_Data[[#This Row],[Actul Bill Amount]]-Sales_Data[[#This Row],[ShippingCost]]</f>
        <v>150560.26</v>
      </c>
      <c r="S4415">
        <v>1138</v>
      </c>
      <c r="T4415">
        <v>439.74</v>
      </c>
      <c r="U4415" t="s">
        <v>44</v>
      </c>
      <c r="V4415">
        <v>2500</v>
      </c>
      <c r="W4415" t="s">
        <v>33</v>
      </c>
      <c r="X4415" t="str">
        <f t="shared" si="137"/>
        <v>Delhi</v>
      </c>
    </row>
    <row r="4416" spans="1:24" x14ac:dyDescent="0.4">
      <c r="A4416">
        <v>104415</v>
      </c>
      <c r="B4416" s="5">
        <v>45956.412499999999</v>
      </c>
      <c r="C4416" s="3" t="str">
        <f>TEXT(Sales_Data[[#This Row],[OrderDate]],"mmmm")</f>
        <v>October</v>
      </c>
      <c r="D4416" s="3" t="str">
        <f t="shared" si="136"/>
        <v>2025</v>
      </c>
      <c r="E4416" t="s">
        <v>42</v>
      </c>
      <c r="F4416" t="s">
        <v>24</v>
      </c>
      <c r="G4416" t="s">
        <v>31</v>
      </c>
      <c r="H4416" t="s">
        <v>25</v>
      </c>
      <c r="I4416" t="s">
        <v>100</v>
      </c>
      <c r="J4416">
        <v>97</v>
      </c>
      <c r="K4416">
        <v>45000</v>
      </c>
      <c r="L4416" s="7">
        <f>Sales_Data[[#This Row],[OrderQuantity]] *Sales_Data[[#This Row],[UnitPrice]]</f>
        <v>4365000</v>
      </c>
      <c r="M4416" s="7">
        <f>Sales_Data[[#This Row],[UnitPrice]]-Sales_Data[[#This Row],[UnitCost]]</f>
        <v>13000</v>
      </c>
      <c r="N4416" s="7">
        <f>Sales_Data[[#This Row],[Gross Revenue]]-Sales_Data[[#This Row],[Discount Amount ]]</f>
        <v>4352000</v>
      </c>
      <c r="O4416" s="7">
        <f>Sales_Data[[#This Row],[OrderQuantity]] *Sales_Data[[#This Row],[UnitCost]]</f>
        <v>3104000</v>
      </c>
      <c r="P4416" s="7">
        <f>Sales_Data[[#This Row],[ItemCost]] +Sales_Data[[#This Row],[ShippingCost]]</f>
        <v>3105639.28</v>
      </c>
      <c r="Q4416" s="7">
        <f>Sales_Data[[#This Row],[Gross Revenue]]-Sales_Data[[#This Row],[TotalFinancialCost]]</f>
        <v>1259360.7200000002</v>
      </c>
      <c r="R4416" s="7">
        <f>Sales_Data[[#This Row],[Actul Bill Amount]]-Sales_Data[[#This Row],[ShippingCost]]</f>
        <v>4350360.72</v>
      </c>
      <c r="S4416">
        <v>1139</v>
      </c>
      <c r="T4416">
        <v>1639.28</v>
      </c>
      <c r="U4416" t="s">
        <v>26</v>
      </c>
      <c r="V4416">
        <v>32000</v>
      </c>
      <c r="W4416" t="s">
        <v>27</v>
      </c>
      <c r="X4416" t="str">
        <f t="shared" si="137"/>
        <v>Mumbai</v>
      </c>
    </row>
    <row r="4417" spans="1:24" x14ac:dyDescent="0.4">
      <c r="A4417">
        <v>104416</v>
      </c>
      <c r="B4417" s="5">
        <v>45947.731944444444</v>
      </c>
      <c r="C4417" s="3" t="str">
        <f>TEXT(Sales_Data[[#This Row],[OrderDate]],"mmmm")</f>
        <v>October</v>
      </c>
      <c r="D4417" s="3" t="str">
        <f t="shared" si="136"/>
        <v>2025</v>
      </c>
      <c r="E4417" t="s">
        <v>13</v>
      </c>
      <c r="F4417" t="s">
        <v>43</v>
      </c>
      <c r="G4417" t="s">
        <v>29</v>
      </c>
      <c r="H4417" t="s">
        <v>37</v>
      </c>
      <c r="I4417" t="s">
        <v>100</v>
      </c>
      <c r="J4417">
        <v>36</v>
      </c>
      <c r="K4417">
        <v>4500</v>
      </c>
      <c r="L4417" s="7">
        <f>Sales_Data[[#This Row],[OrderQuantity]] *Sales_Data[[#This Row],[UnitPrice]]</f>
        <v>162000</v>
      </c>
      <c r="M4417" s="7">
        <f>Sales_Data[[#This Row],[UnitPrice]]-Sales_Data[[#This Row],[UnitCost]]</f>
        <v>2000</v>
      </c>
      <c r="N4417" s="7">
        <f>Sales_Data[[#This Row],[Gross Revenue]]-Sales_Data[[#This Row],[Discount Amount ]]</f>
        <v>160000</v>
      </c>
      <c r="O4417" s="7">
        <f>Sales_Data[[#This Row],[OrderQuantity]] *Sales_Data[[#This Row],[UnitCost]]</f>
        <v>90000</v>
      </c>
      <c r="P4417" s="7">
        <f>Sales_Data[[#This Row],[ItemCost]] +Sales_Data[[#This Row],[ShippingCost]]</f>
        <v>90873.26</v>
      </c>
      <c r="Q4417" s="7">
        <f>Sales_Data[[#This Row],[Gross Revenue]]-Sales_Data[[#This Row],[TotalFinancialCost]]</f>
        <v>71126.740000000005</v>
      </c>
      <c r="R4417" s="7">
        <f>Sales_Data[[#This Row],[Actul Bill Amount]]-Sales_Data[[#This Row],[ShippingCost]]</f>
        <v>159126.74</v>
      </c>
      <c r="S4417">
        <v>1083</v>
      </c>
      <c r="T4417">
        <v>873.26</v>
      </c>
      <c r="U4417" t="s">
        <v>44</v>
      </c>
      <c r="V4417">
        <v>2500</v>
      </c>
      <c r="W4417" t="s">
        <v>38</v>
      </c>
      <c r="X4417" t="str">
        <f t="shared" si="137"/>
        <v>Kolkata</v>
      </c>
    </row>
    <row r="4418" spans="1:24" x14ac:dyDescent="0.4">
      <c r="A4418">
        <v>104417</v>
      </c>
      <c r="B4418" s="5">
        <v>45953.186805555553</v>
      </c>
      <c r="C4418" s="3" t="str">
        <f>TEXT(Sales_Data[[#This Row],[OrderDate]],"mmmm")</f>
        <v>October</v>
      </c>
      <c r="D4418" s="3" t="str">
        <f t="shared" ref="D4418:D4481" si="138">TEXT(B4418, "yyyy")</f>
        <v>2025</v>
      </c>
      <c r="E4418" t="s">
        <v>34</v>
      </c>
      <c r="F4418" t="s">
        <v>24</v>
      </c>
      <c r="G4418" t="s">
        <v>29</v>
      </c>
      <c r="H4418" t="s">
        <v>25</v>
      </c>
      <c r="I4418" t="s">
        <v>100</v>
      </c>
      <c r="J4418">
        <v>12</v>
      </c>
      <c r="K4418">
        <v>3500</v>
      </c>
      <c r="L4418" s="7">
        <f>Sales_Data[[#This Row],[OrderQuantity]] *Sales_Data[[#This Row],[UnitPrice]]</f>
        <v>42000</v>
      </c>
      <c r="M4418" s="7">
        <f>Sales_Data[[#This Row],[UnitPrice]]-Sales_Data[[#This Row],[UnitCost]]</f>
        <v>1300</v>
      </c>
      <c r="N4418" s="7">
        <f>Sales_Data[[#This Row],[Gross Revenue]]-Sales_Data[[#This Row],[Discount Amount ]]</f>
        <v>40700</v>
      </c>
      <c r="O4418" s="7">
        <f>Sales_Data[[#This Row],[OrderQuantity]] *Sales_Data[[#This Row],[UnitCost]]</f>
        <v>26400</v>
      </c>
      <c r="P4418" s="7">
        <f>Sales_Data[[#This Row],[ItemCost]] +Sales_Data[[#This Row],[ShippingCost]]</f>
        <v>27212.06</v>
      </c>
      <c r="Q4418" s="7">
        <f>Sales_Data[[#This Row],[Gross Revenue]]-Sales_Data[[#This Row],[TotalFinancialCost]]</f>
        <v>14787.939999999999</v>
      </c>
      <c r="R4418" s="7">
        <f>Sales_Data[[#This Row],[Actul Bill Amount]]-Sales_Data[[#This Row],[ShippingCost]]</f>
        <v>39887.94</v>
      </c>
      <c r="S4418">
        <v>1004</v>
      </c>
      <c r="T4418">
        <v>812.06</v>
      </c>
      <c r="U4418" t="s">
        <v>59</v>
      </c>
      <c r="V4418">
        <v>2200</v>
      </c>
      <c r="W4418" t="s">
        <v>27</v>
      </c>
      <c r="X4418" t="str">
        <f t="shared" ref="X4418:X4481" si="139">_xlfn.TEXTBEFORE(W4418, " ")</f>
        <v>Mumbai</v>
      </c>
    </row>
    <row r="4419" spans="1:24" x14ac:dyDescent="0.4">
      <c r="A4419">
        <v>104418</v>
      </c>
      <c r="B4419" s="5">
        <v>45860.011111111111</v>
      </c>
      <c r="C4419" s="3" t="str">
        <f>TEXT(Sales_Data[[#This Row],[OrderDate]],"mmmm")</f>
        <v>July</v>
      </c>
      <c r="D4419" s="3" t="str">
        <f t="shared" si="138"/>
        <v>2025</v>
      </c>
      <c r="E4419" t="s">
        <v>45</v>
      </c>
      <c r="F4419" t="s">
        <v>46</v>
      </c>
      <c r="G4419" t="s">
        <v>31</v>
      </c>
      <c r="H4419" t="s">
        <v>16</v>
      </c>
      <c r="I4419" t="s">
        <v>100</v>
      </c>
      <c r="J4419">
        <v>76</v>
      </c>
      <c r="K4419">
        <v>4500</v>
      </c>
      <c r="L4419" s="7">
        <f>Sales_Data[[#This Row],[OrderQuantity]] *Sales_Data[[#This Row],[UnitPrice]]</f>
        <v>342000</v>
      </c>
      <c r="M4419" s="7">
        <f>Sales_Data[[#This Row],[UnitPrice]]-Sales_Data[[#This Row],[UnitCost]]</f>
        <v>1700</v>
      </c>
      <c r="N4419" s="7">
        <f>Sales_Data[[#This Row],[Gross Revenue]]-Sales_Data[[#This Row],[Discount Amount ]]</f>
        <v>340300</v>
      </c>
      <c r="O4419" s="7">
        <f>Sales_Data[[#This Row],[OrderQuantity]] *Sales_Data[[#This Row],[UnitCost]]</f>
        <v>212800</v>
      </c>
      <c r="P4419" s="7">
        <f>Sales_Data[[#This Row],[ItemCost]] +Sales_Data[[#This Row],[ShippingCost]]</f>
        <v>213506.91</v>
      </c>
      <c r="Q4419" s="7">
        <f>Sales_Data[[#This Row],[Gross Revenue]]-Sales_Data[[#This Row],[TotalFinancialCost]]</f>
        <v>128493.09</v>
      </c>
      <c r="R4419" s="7">
        <f>Sales_Data[[#This Row],[Actul Bill Amount]]-Sales_Data[[#This Row],[ShippingCost]]</f>
        <v>339593.09</v>
      </c>
      <c r="S4419">
        <v>670</v>
      </c>
      <c r="T4419">
        <v>706.91</v>
      </c>
      <c r="U4419" t="s">
        <v>47</v>
      </c>
      <c r="V4419">
        <v>2800</v>
      </c>
      <c r="W4419" t="s">
        <v>18</v>
      </c>
      <c r="X4419" t="str">
        <f t="shared" si="139"/>
        <v>Bengaluru</v>
      </c>
    </row>
    <row r="4420" spans="1:24" x14ac:dyDescent="0.4">
      <c r="A4420">
        <v>104419</v>
      </c>
      <c r="B4420" s="5">
        <v>45718.078472222223</v>
      </c>
      <c r="C4420" s="3" t="str">
        <f>TEXT(Sales_Data[[#This Row],[OrderDate]],"mmmm")</f>
        <v>March</v>
      </c>
      <c r="D4420" s="3" t="str">
        <f t="shared" si="138"/>
        <v>2025</v>
      </c>
      <c r="E4420" t="s">
        <v>34</v>
      </c>
      <c r="F4420" t="s">
        <v>55</v>
      </c>
      <c r="G4420" t="s">
        <v>15</v>
      </c>
      <c r="H4420" t="s">
        <v>16</v>
      </c>
      <c r="I4420" t="s">
        <v>100</v>
      </c>
      <c r="J4420">
        <v>74</v>
      </c>
      <c r="K4420">
        <v>1200</v>
      </c>
      <c r="L4420" s="7">
        <f>Sales_Data[[#This Row],[OrderQuantity]] *Sales_Data[[#This Row],[UnitPrice]]</f>
        <v>88800</v>
      </c>
      <c r="M4420" s="7">
        <f>Sales_Data[[#This Row],[UnitPrice]]-Sales_Data[[#This Row],[UnitCost]]</f>
        <v>400</v>
      </c>
      <c r="N4420" s="7">
        <f>Sales_Data[[#This Row],[Gross Revenue]]-Sales_Data[[#This Row],[Discount Amount ]]</f>
        <v>88400</v>
      </c>
      <c r="O4420" s="7">
        <f>Sales_Data[[#This Row],[OrderQuantity]] *Sales_Data[[#This Row],[UnitCost]]</f>
        <v>59200</v>
      </c>
      <c r="P4420" s="7">
        <f>Sales_Data[[#This Row],[ItemCost]] +Sales_Data[[#This Row],[ShippingCost]]</f>
        <v>59394.43</v>
      </c>
      <c r="Q4420" s="7">
        <f>Sales_Data[[#This Row],[Gross Revenue]]-Sales_Data[[#This Row],[TotalFinancialCost]]</f>
        <v>29405.57</v>
      </c>
      <c r="R4420" s="7">
        <f>Sales_Data[[#This Row],[Actul Bill Amount]]-Sales_Data[[#This Row],[ShippingCost]]</f>
        <v>88205.57</v>
      </c>
      <c r="S4420">
        <v>1125</v>
      </c>
      <c r="T4420">
        <v>194.43</v>
      </c>
      <c r="U4420" t="s">
        <v>58</v>
      </c>
      <c r="V4420">
        <v>800</v>
      </c>
      <c r="W4420" t="s">
        <v>18</v>
      </c>
      <c r="X4420" t="str">
        <f t="shared" si="139"/>
        <v>Bengaluru</v>
      </c>
    </row>
    <row r="4421" spans="1:24" x14ac:dyDescent="0.4">
      <c r="A4421">
        <v>104420</v>
      </c>
      <c r="B4421" s="5">
        <v>45975.113888888889</v>
      </c>
      <c r="C4421" s="3" t="str">
        <f>TEXT(Sales_Data[[#This Row],[OrderDate]],"mmmm")</f>
        <v>November</v>
      </c>
      <c r="D4421" s="3" t="str">
        <f t="shared" si="138"/>
        <v>2025</v>
      </c>
      <c r="E4421" t="s">
        <v>42</v>
      </c>
      <c r="F4421" t="s">
        <v>24</v>
      </c>
      <c r="G4421" t="s">
        <v>15</v>
      </c>
      <c r="H4421" t="s">
        <v>16</v>
      </c>
      <c r="I4421" t="s">
        <v>100</v>
      </c>
      <c r="J4421">
        <v>91</v>
      </c>
      <c r="K4421">
        <v>45000</v>
      </c>
      <c r="L4421" s="7">
        <f>Sales_Data[[#This Row],[OrderQuantity]] *Sales_Data[[#This Row],[UnitPrice]]</f>
        <v>4095000</v>
      </c>
      <c r="M4421" s="7">
        <f>Sales_Data[[#This Row],[UnitPrice]]-Sales_Data[[#This Row],[UnitCost]]</f>
        <v>13000</v>
      </c>
      <c r="N4421" s="7">
        <f>Sales_Data[[#This Row],[Gross Revenue]]-Sales_Data[[#This Row],[Discount Amount ]]</f>
        <v>4082000</v>
      </c>
      <c r="O4421" s="7">
        <f>Sales_Data[[#This Row],[OrderQuantity]] *Sales_Data[[#This Row],[UnitCost]]</f>
        <v>2912000</v>
      </c>
      <c r="P4421" s="7">
        <f>Sales_Data[[#This Row],[ItemCost]] +Sales_Data[[#This Row],[ShippingCost]]</f>
        <v>2912705.54</v>
      </c>
      <c r="Q4421" s="7">
        <f>Sales_Data[[#This Row],[Gross Revenue]]-Sales_Data[[#This Row],[TotalFinancialCost]]</f>
        <v>1182294.46</v>
      </c>
      <c r="R4421" s="7">
        <f>Sales_Data[[#This Row],[Actul Bill Amount]]-Sales_Data[[#This Row],[ShippingCost]]</f>
        <v>4081294.46</v>
      </c>
      <c r="S4421">
        <v>625</v>
      </c>
      <c r="T4421">
        <v>705.54</v>
      </c>
      <c r="U4421" t="s">
        <v>26</v>
      </c>
      <c r="V4421">
        <v>32000</v>
      </c>
      <c r="W4421" t="s">
        <v>18</v>
      </c>
      <c r="X4421" t="str">
        <f t="shared" si="139"/>
        <v>Bengaluru</v>
      </c>
    </row>
    <row r="4422" spans="1:24" x14ac:dyDescent="0.4">
      <c r="A4422">
        <v>104421</v>
      </c>
      <c r="B4422" s="5">
        <v>45971.320833333331</v>
      </c>
      <c r="C4422" s="3" t="str">
        <f>TEXT(Sales_Data[[#This Row],[OrderDate]],"mmmm")</f>
        <v>November</v>
      </c>
      <c r="D4422" s="3" t="str">
        <f t="shared" si="138"/>
        <v>2025</v>
      </c>
      <c r="E4422" t="s">
        <v>42</v>
      </c>
      <c r="F4422" t="s">
        <v>40</v>
      </c>
      <c r="G4422" t="s">
        <v>15</v>
      </c>
      <c r="H4422" t="s">
        <v>32</v>
      </c>
      <c r="I4422" t="s">
        <v>100</v>
      </c>
      <c r="J4422">
        <v>4</v>
      </c>
      <c r="K4422">
        <v>1500</v>
      </c>
      <c r="L4422" s="7">
        <f>Sales_Data[[#This Row],[OrderQuantity]] *Sales_Data[[#This Row],[UnitPrice]]</f>
        <v>6000</v>
      </c>
      <c r="M4422" s="7">
        <f>Sales_Data[[#This Row],[UnitPrice]]-Sales_Data[[#This Row],[UnitCost]]</f>
        <v>700</v>
      </c>
      <c r="N4422" s="7">
        <f>Sales_Data[[#This Row],[Gross Revenue]]-Sales_Data[[#This Row],[Discount Amount ]]</f>
        <v>5300</v>
      </c>
      <c r="O4422" s="7">
        <f>Sales_Data[[#This Row],[OrderQuantity]] *Sales_Data[[#This Row],[UnitCost]]</f>
        <v>3200</v>
      </c>
      <c r="P4422" s="7">
        <f>Sales_Data[[#This Row],[ItemCost]] +Sales_Data[[#This Row],[ShippingCost]]</f>
        <v>3441.18</v>
      </c>
      <c r="Q4422" s="7">
        <f>Sales_Data[[#This Row],[Gross Revenue]]-Sales_Data[[#This Row],[TotalFinancialCost]]</f>
        <v>2558.8200000000002</v>
      </c>
      <c r="R4422" s="7">
        <f>Sales_Data[[#This Row],[Actul Bill Amount]]-Sales_Data[[#This Row],[ShippingCost]]</f>
        <v>5058.82</v>
      </c>
      <c r="S4422">
        <v>1015</v>
      </c>
      <c r="T4422">
        <v>241.18</v>
      </c>
      <c r="U4422" t="s">
        <v>52</v>
      </c>
      <c r="V4422">
        <v>800</v>
      </c>
      <c r="W4422" t="s">
        <v>33</v>
      </c>
      <c r="X4422" t="str">
        <f t="shared" si="139"/>
        <v>Delhi</v>
      </c>
    </row>
    <row r="4423" spans="1:24" x14ac:dyDescent="0.4">
      <c r="A4423">
        <v>104422</v>
      </c>
      <c r="B4423" s="5">
        <v>45818.476388888892</v>
      </c>
      <c r="C4423" s="3" t="str">
        <f>TEXT(Sales_Data[[#This Row],[OrderDate]],"mmmm")</f>
        <v>June</v>
      </c>
      <c r="D4423" s="3" t="str">
        <f t="shared" si="138"/>
        <v>2025</v>
      </c>
      <c r="E4423" t="s">
        <v>13</v>
      </c>
      <c r="F4423" t="s">
        <v>55</v>
      </c>
      <c r="G4423" t="s">
        <v>31</v>
      </c>
      <c r="H4423" t="s">
        <v>32</v>
      </c>
      <c r="I4423" t="s">
        <v>100</v>
      </c>
      <c r="J4423">
        <v>90</v>
      </c>
      <c r="K4423">
        <v>600</v>
      </c>
      <c r="L4423" s="7">
        <f>Sales_Data[[#This Row],[OrderQuantity]] *Sales_Data[[#This Row],[UnitPrice]]</f>
        <v>54000</v>
      </c>
      <c r="M4423" s="7">
        <f>Sales_Data[[#This Row],[UnitPrice]]-Sales_Data[[#This Row],[UnitCost]]</f>
        <v>250</v>
      </c>
      <c r="N4423" s="7">
        <f>Sales_Data[[#This Row],[Gross Revenue]]-Sales_Data[[#This Row],[Discount Amount ]]</f>
        <v>53750</v>
      </c>
      <c r="O4423" s="7">
        <f>Sales_Data[[#This Row],[OrderQuantity]] *Sales_Data[[#This Row],[UnitCost]]</f>
        <v>31500</v>
      </c>
      <c r="P4423" s="7">
        <f>Sales_Data[[#This Row],[ItemCost]] +Sales_Data[[#This Row],[ShippingCost]]</f>
        <v>33022.54</v>
      </c>
      <c r="Q4423" s="7">
        <f>Sales_Data[[#This Row],[Gross Revenue]]-Sales_Data[[#This Row],[TotalFinancialCost]]</f>
        <v>20977.46</v>
      </c>
      <c r="R4423" s="7">
        <f>Sales_Data[[#This Row],[Actul Bill Amount]]-Sales_Data[[#This Row],[ShippingCost]]</f>
        <v>52227.46</v>
      </c>
      <c r="S4423">
        <v>932</v>
      </c>
      <c r="T4423">
        <v>1522.54</v>
      </c>
      <c r="U4423" t="s">
        <v>57</v>
      </c>
      <c r="V4423">
        <v>350</v>
      </c>
      <c r="W4423" t="s">
        <v>33</v>
      </c>
      <c r="X4423" t="str">
        <f t="shared" si="139"/>
        <v>Delhi</v>
      </c>
    </row>
    <row r="4424" spans="1:24" x14ac:dyDescent="0.4">
      <c r="A4424">
        <v>104423</v>
      </c>
      <c r="B4424" s="5">
        <v>45988.387499999997</v>
      </c>
      <c r="C4424" s="3" t="str">
        <f>TEXT(Sales_Data[[#This Row],[OrderDate]],"mmmm")</f>
        <v>November</v>
      </c>
      <c r="D4424" s="3" t="str">
        <f t="shared" si="138"/>
        <v>2025</v>
      </c>
      <c r="E4424" t="s">
        <v>13</v>
      </c>
      <c r="F4424" t="s">
        <v>55</v>
      </c>
      <c r="G4424" t="s">
        <v>15</v>
      </c>
      <c r="H4424" t="s">
        <v>20</v>
      </c>
      <c r="I4424" t="s">
        <v>100</v>
      </c>
      <c r="J4424">
        <v>87</v>
      </c>
      <c r="K4424">
        <v>600</v>
      </c>
      <c r="L4424" s="7">
        <f>Sales_Data[[#This Row],[OrderQuantity]] *Sales_Data[[#This Row],[UnitPrice]]</f>
        <v>52200</v>
      </c>
      <c r="M4424" s="7">
        <f>Sales_Data[[#This Row],[UnitPrice]]-Sales_Data[[#This Row],[UnitCost]]</f>
        <v>250</v>
      </c>
      <c r="N4424" s="7">
        <f>Sales_Data[[#This Row],[Gross Revenue]]-Sales_Data[[#This Row],[Discount Amount ]]</f>
        <v>51950</v>
      </c>
      <c r="O4424" s="7">
        <f>Sales_Data[[#This Row],[OrderQuantity]] *Sales_Data[[#This Row],[UnitCost]]</f>
        <v>30450</v>
      </c>
      <c r="P4424" s="7">
        <f>Sales_Data[[#This Row],[ItemCost]] +Sales_Data[[#This Row],[ShippingCost]]</f>
        <v>31178.639999999999</v>
      </c>
      <c r="Q4424" s="7">
        <f>Sales_Data[[#This Row],[Gross Revenue]]-Sales_Data[[#This Row],[TotalFinancialCost]]</f>
        <v>21021.360000000001</v>
      </c>
      <c r="R4424" s="7">
        <f>Sales_Data[[#This Row],[Actul Bill Amount]]-Sales_Data[[#This Row],[ShippingCost]]</f>
        <v>51221.36</v>
      </c>
      <c r="S4424">
        <v>897</v>
      </c>
      <c r="T4424">
        <v>728.64</v>
      </c>
      <c r="U4424" t="s">
        <v>57</v>
      </c>
      <c r="V4424">
        <v>350</v>
      </c>
      <c r="W4424" t="s">
        <v>22</v>
      </c>
      <c r="X4424" t="str">
        <f t="shared" si="139"/>
        <v>Nagpur</v>
      </c>
    </row>
    <row r="4425" spans="1:24" x14ac:dyDescent="0.4">
      <c r="A4425">
        <v>104424</v>
      </c>
      <c r="B4425" s="5">
        <v>45673.757638888892</v>
      </c>
      <c r="C4425" s="3" t="str">
        <f>TEXT(Sales_Data[[#This Row],[OrderDate]],"mmmm")</f>
        <v>January</v>
      </c>
      <c r="D4425" s="3" t="str">
        <f t="shared" si="138"/>
        <v>2025</v>
      </c>
      <c r="E4425" t="s">
        <v>23</v>
      </c>
      <c r="F4425" t="s">
        <v>35</v>
      </c>
      <c r="G4425" t="s">
        <v>15</v>
      </c>
      <c r="H4425" t="s">
        <v>20</v>
      </c>
      <c r="I4425" t="s">
        <v>100</v>
      </c>
      <c r="J4425">
        <v>6</v>
      </c>
      <c r="K4425">
        <v>8500</v>
      </c>
      <c r="L4425" s="7">
        <f>Sales_Data[[#This Row],[OrderQuantity]] *Sales_Data[[#This Row],[UnitPrice]]</f>
        <v>51000</v>
      </c>
      <c r="M4425" s="7">
        <f>Sales_Data[[#This Row],[UnitPrice]]-Sales_Data[[#This Row],[UnitCost]]</f>
        <v>3000</v>
      </c>
      <c r="N4425" s="7">
        <f>Sales_Data[[#This Row],[Gross Revenue]]-Sales_Data[[#This Row],[Discount Amount ]]</f>
        <v>48000</v>
      </c>
      <c r="O4425" s="7">
        <f>Sales_Data[[#This Row],[OrderQuantity]] *Sales_Data[[#This Row],[UnitCost]]</f>
        <v>33000</v>
      </c>
      <c r="P4425" s="7">
        <f>Sales_Data[[#This Row],[ItemCost]] +Sales_Data[[#This Row],[ShippingCost]]</f>
        <v>34514.89</v>
      </c>
      <c r="Q4425" s="7">
        <f>Sales_Data[[#This Row],[Gross Revenue]]-Sales_Data[[#This Row],[TotalFinancialCost]]</f>
        <v>16485.11</v>
      </c>
      <c r="R4425" s="7">
        <f>Sales_Data[[#This Row],[Actul Bill Amount]]-Sales_Data[[#This Row],[ShippingCost]]</f>
        <v>46485.11</v>
      </c>
      <c r="S4425">
        <v>397</v>
      </c>
      <c r="T4425">
        <v>1514.89</v>
      </c>
      <c r="U4425" t="s">
        <v>49</v>
      </c>
      <c r="V4425">
        <v>5500</v>
      </c>
      <c r="W4425" t="s">
        <v>22</v>
      </c>
      <c r="X4425" t="str">
        <f t="shared" si="139"/>
        <v>Nagpur</v>
      </c>
    </row>
    <row r="4426" spans="1:24" x14ac:dyDescent="0.4">
      <c r="A4426">
        <v>104425</v>
      </c>
      <c r="B4426" s="5">
        <v>45995.472222222219</v>
      </c>
      <c r="C4426" s="3" t="str">
        <f>TEXT(Sales_Data[[#This Row],[OrderDate]],"mmmm")</f>
        <v>December</v>
      </c>
      <c r="D4426" s="3" t="str">
        <f t="shared" si="138"/>
        <v>2025</v>
      </c>
      <c r="E4426" t="s">
        <v>34</v>
      </c>
      <c r="F4426" t="s">
        <v>35</v>
      </c>
      <c r="G4426" t="s">
        <v>29</v>
      </c>
      <c r="H4426" t="s">
        <v>16</v>
      </c>
      <c r="I4426" t="s">
        <v>100</v>
      </c>
      <c r="J4426">
        <v>16</v>
      </c>
      <c r="K4426">
        <v>12000</v>
      </c>
      <c r="L4426" s="7">
        <f>Sales_Data[[#This Row],[OrderQuantity]] *Sales_Data[[#This Row],[UnitPrice]]</f>
        <v>192000</v>
      </c>
      <c r="M4426" s="7">
        <f>Sales_Data[[#This Row],[UnitPrice]]-Sales_Data[[#This Row],[UnitCost]]</f>
        <v>4000</v>
      </c>
      <c r="N4426" s="7">
        <f>Sales_Data[[#This Row],[Gross Revenue]]-Sales_Data[[#This Row],[Discount Amount ]]</f>
        <v>188000</v>
      </c>
      <c r="O4426" s="7">
        <f>Sales_Data[[#This Row],[OrderQuantity]] *Sales_Data[[#This Row],[UnitCost]]</f>
        <v>128000</v>
      </c>
      <c r="P4426" s="7">
        <f>Sales_Data[[#This Row],[ItemCost]] +Sales_Data[[#This Row],[ShippingCost]]</f>
        <v>128984.02</v>
      </c>
      <c r="Q4426" s="7">
        <f>Sales_Data[[#This Row],[Gross Revenue]]-Sales_Data[[#This Row],[TotalFinancialCost]]</f>
        <v>63015.979999999996</v>
      </c>
      <c r="R4426" s="7">
        <f>Sales_Data[[#This Row],[Actul Bill Amount]]-Sales_Data[[#This Row],[ShippingCost]]</f>
        <v>187015.98</v>
      </c>
      <c r="S4426">
        <v>1175</v>
      </c>
      <c r="T4426">
        <v>984.02</v>
      </c>
      <c r="U4426" t="s">
        <v>36</v>
      </c>
      <c r="V4426">
        <v>8000</v>
      </c>
      <c r="W4426" t="s">
        <v>18</v>
      </c>
      <c r="X4426" t="str">
        <f t="shared" si="139"/>
        <v>Bengaluru</v>
      </c>
    </row>
    <row r="4427" spans="1:24" x14ac:dyDescent="0.4">
      <c r="A4427">
        <v>104426</v>
      </c>
      <c r="B4427" s="5">
        <v>45751.163194444445</v>
      </c>
      <c r="C4427" s="3" t="str">
        <f>TEXT(Sales_Data[[#This Row],[OrderDate]],"mmmm")</f>
        <v>April</v>
      </c>
      <c r="D4427" s="3" t="str">
        <f t="shared" si="138"/>
        <v>2025</v>
      </c>
      <c r="E4427" t="s">
        <v>48</v>
      </c>
      <c r="F4427" t="s">
        <v>46</v>
      </c>
      <c r="G4427" t="s">
        <v>29</v>
      </c>
      <c r="H4427" t="s">
        <v>16</v>
      </c>
      <c r="I4427" t="s">
        <v>100</v>
      </c>
      <c r="J4427">
        <v>76</v>
      </c>
      <c r="K4427">
        <v>15000</v>
      </c>
      <c r="L4427" s="7">
        <f>Sales_Data[[#This Row],[OrderQuantity]] *Sales_Data[[#This Row],[UnitPrice]]</f>
        <v>1140000</v>
      </c>
      <c r="M4427" s="7">
        <f>Sales_Data[[#This Row],[UnitPrice]]-Sales_Data[[#This Row],[UnitCost]]</f>
        <v>5500</v>
      </c>
      <c r="N4427" s="7">
        <f>Sales_Data[[#This Row],[Gross Revenue]]-Sales_Data[[#This Row],[Discount Amount ]]</f>
        <v>1134500</v>
      </c>
      <c r="O4427" s="7">
        <f>Sales_Data[[#This Row],[OrderQuantity]] *Sales_Data[[#This Row],[UnitCost]]</f>
        <v>722000</v>
      </c>
      <c r="P4427" s="7">
        <f>Sales_Data[[#This Row],[ItemCost]] +Sales_Data[[#This Row],[ShippingCost]]</f>
        <v>723084.53</v>
      </c>
      <c r="Q4427" s="7">
        <f>Sales_Data[[#This Row],[Gross Revenue]]-Sales_Data[[#This Row],[TotalFinancialCost]]</f>
        <v>416915.47</v>
      </c>
      <c r="R4427" s="7">
        <f>Sales_Data[[#This Row],[Actul Bill Amount]]-Sales_Data[[#This Row],[ShippingCost]]</f>
        <v>1133415.47</v>
      </c>
      <c r="S4427">
        <v>1090</v>
      </c>
      <c r="T4427">
        <v>1084.53</v>
      </c>
      <c r="U4427" t="s">
        <v>53</v>
      </c>
      <c r="V4427">
        <v>9500</v>
      </c>
      <c r="W4427" t="s">
        <v>18</v>
      </c>
      <c r="X4427" t="str">
        <f t="shared" si="139"/>
        <v>Bengaluru</v>
      </c>
    </row>
    <row r="4428" spans="1:24" x14ac:dyDescent="0.4">
      <c r="A4428">
        <v>104427</v>
      </c>
      <c r="B4428" s="5">
        <v>45961.155555555553</v>
      </c>
      <c r="C4428" s="3" t="str">
        <f>TEXT(Sales_Data[[#This Row],[OrderDate]],"mmmm")</f>
        <v>October</v>
      </c>
      <c r="D4428" s="3" t="str">
        <f t="shared" si="138"/>
        <v>2025</v>
      </c>
      <c r="E4428" t="s">
        <v>19</v>
      </c>
      <c r="F4428" t="s">
        <v>24</v>
      </c>
      <c r="G4428" t="s">
        <v>15</v>
      </c>
      <c r="H4428" t="s">
        <v>16</v>
      </c>
      <c r="I4428" t="s">
        <v>100</v>
      </c>
      <c r="J4428">
        <v>53</v>
      </c>
      <c r="K4428">
        <v>3500</v>
      </c>
      <c r="L4428" s="7">
        <f>Sales_Data[[#This Row],[OrderQuantity]] *Sales_Data[[#This Row],[UnitPrice]]</f>
        <v>185500</v>
      </c>
      <c r="M4428" s="7">
        <f>Sales_Data[[#This Row],[UnitPrice]]-Sales_Data[[#This Row],[UnitCost]]</f>
        <v>1300</v>
      </c>
      <c r="N4428" s="7">
        <f>Sales_Data[[#This Row],[Gross Revenue]]-Sales_Data[[#This Row],[Discount Amount ]]</f>
        <v>184200</v>
      </c>
      <c r="O4428" s="7">
        <f>Sales_Data[[#This Row],[OrderQuantity]] *Sales_Data[[#This Row],[UnitCost]]</f>
        <v>116600</v>
      </c>
      <c r="P4428" s="7">
        <f>Sales_Data[[#This Row],[ItemCost]] +Sales_Data[[#This Row],[ShippingCost]]</f>
        <v>116838.31</v>
      </c>
      <c r="Q4428" s="7">
        <f>Sales_Data[[#This Row],[Gross Revenue]]-Sales_Data[[#This Row],[TotalFinancialCost]]</f>
        <v>68661.69</v>
      </c>
      <c r="R4428" s="7">
        <f>Sales_Data[[#This Row],[Actul Bill Amount]]-Sales_Data[[#This Row],[ShippingCost]]</f>
        <v>183961.69</v>
      </c>
      <c r="S4428">
        <v>861</v>
      </c>
      <c r="T4428">
        <v>238.31</v>
      </c>
      <c r="U4428" t="s">
        <v>59</v>
      </c>
      <c r="V4428">
        <v>2200</v>
      </c>
      <c r="W4428" t="s">
        <v>18</v>
      </c>
      <c r="X4428" t="str">
        <f t="shared" si="139"/>
        <v>Bengaluru</v>
      </c>
    </row>
    <row r="4429" spans="1:24" x14ac:dyDescent="0.4">
      <c r="A4429">
        <v>104428</v>
      </c>
      <c r="B4429" s="5">
        <v>45795.138888888891</v>
      </c>
      <c r="C4429" s="3" t="str">
        <f>TEXT(Sales_Data[[#This Row],[OrderDate]],"mmmm")</f>
        <v>May</v>
      </c>
      <c r="D4429" s="3" t="str">
        <f t="shared" si="138"/>
        <v>2025</v>
      </c>
      <c r="E4429" t="s">
        <v>45</v>
      </c>
      <c r="F4429" t="s">
        <v>43</v>
      </c>
      <c r="G4429" t="s">
        <v>15</v>
      </c>
      <c r="H4429" t="s">
        <v>37</v>
      </c>
      <c r="I4429" t="s">
        <v>100</v>
      </c>
      <c r="J4429">
        <v>96</v>
      </c>
      <c r="K4429">
        <v>1800</v>
      </c>
      <c r="L4429" s="7">
        <f>Sales_Data[[#This Row],[OrderQuantity]] *Sales_Data[[#This Row],[UnitPrice]]</f>
        <v>172800</v>
      </c>
      <c r="M4429" s="7">
        <f>Sales_Data[[#This Row],[UnitPrice]]-Sales_Data[[#This Row],[UnitCost]]</f>
        <v>900</v>
      </c>
      <c r="N4429" s="7">
        <f>Sales_Data[[#This Row],[Gross Revenue]]-Sales_Data[[#This Row],[Discount Amount ]]</f>
        <v>171900</v>
      </c>
      <c r="O4429" s="7">
        <f>Sales_Data[[#This Row],[OrderQuantity]] *Sales_Data[[#This Row],[UnitCost]]</f>
        <v>86400</v>
      </c>
      <c r="P4429" s="7">
        <f>Sales_Data[[#This Row],[ItemCost]] +Sales_Data[[#This Row],[ShippingCost]]</f>
        <v>87397.53</v>
      </c>
      <c r="Q4429" s="7">
        <f>Sales_Data[[#This Row],[Gross Revenue]]-Sales_Data[[#This Row],[TotalFinancialCost]]</f>
        <v>85402.47</v>
      </c>
      <c r="R4429" s="7">
        <f>Sales_Data[[#This Row],[Actul Bill Amount]]-Sales_Data[[#This Row],[ShippingCost]]</f>
        <v>170902.47</v>
      </c>
      <c r="S4429">
        <v>985</v>
      </c>
      <c r="T4429">
        <v>997.53</v>
      </c>
      <c r="U4429" t="s">
        <v>51</v>
      </c>
      <c r="V4429">
        <v>900</v>
      </c>
      <c r="W4429" t="s">
        <v>38</v>
      </c>
      <c r="X4429" t="str">
        <f t="shared" si="139"/>
        <v>Kolkata</v>
      </c>
    </row>
    <row r="4430" spans="1:24" x14ac:dyDescent="0.4">
      <c r="A4430">
        <v>104429</v>
      </c>
      <c r="B4430" s="5">
        <v>45995.337500000001</v>
      </c>
      <c r="C4430" s="3" t="str">
        <f>TEXT(Sales_Data[[#This Row],[OrderDate]],"mmmm")</f>
        <v>December</v>
      </c>
      <c r="D4430" s="3" t="str">
        <f t="shared" si="138"/>
        <v>2025</v>
      </c>
      <c r="E4430" t="s">
        <v>19</v>
      </c>
      <c r="F4430" t="s">
        <v>14</v>
      </c>
      <c r="G4430" t="s">
        <v>15</v>
      </c>
      <c r="H4430" t="s">
        <v>16</v>
      </c>
      <c r="I4430" t="s">
        <v>100</v>
      </c>
      <c r="J4430">
        <v>1</v>
      </c>
      <c r="K4430">
        <v>6500</v>
      </c>
      <c r="L4430" s="7">
        <f>Sales_Data[[#This Row],[OrderQuantity]] *Sales_Data[[#This Row],[UnitPrice]]</f>
        <v>6500</v>
      </c>
      <c r="M4430" s="7">
        <f>Sales_Data[[#This Row],[UnitPrice]]-Sales_Data[[#This Row],[UnitCost]]</f>
        <v>2300</v>
      </c>
      <c r="N4430" s="7">
        <f>Sales_Data[[#This Row],[Gross Revenue]]-Sales_Data[[#This Row],[Discount Amount ]]</f>
        <v>4200</v>
      </c>
      <c r="O4430" s="7">
        <f>Sales_Data[[#This Row],[OrderQuantity]] *Sales_Data[[#This Row],[UnitCost]]</f>
        <v>4200</v>
      </c>
      <c r="P4430" s="7">
        <f>Sales_Data[[#This Row],[ItemCost]] +Sales_Data[[#This Row],[ShippingCost]]</f>
        <v>4658.84</v>
      </c>
      <c r="Q4430" s="7">
        <f>Sales_Data[[#This Row],[Gross Revenue]]-Sales_Data[[#This Row],[TotalFinancialCost]]</f>
        <v>1841.1599999999999</v>
      </c>
      <c r="R4430" s="7">
        <f>Sales_Data[[#This Row],[Actul Bill Amount]]-Sales_Data[[#This Row],[ShippingCost]]</f>
        <v>3741.16</v>
      </c>
      <c r="S4430">
        <v>350</v>
      </c>
      <c r="T4430">
        <v>458.84</v>
      </c>
      <c r="U4430" t="s">
        <v>21</v>
      </c>
      <c r="V4430">
        <v>4200</v>
      </c>
      <c r="W4430" t="s">
        <v>18</v>
      </c>
      <c r="X4430" t="str">
        <f t="shared" si="139"/>
        <v>Bengaluru</v>
      </c>
    </row>
    <row r="4431" spans="1:24" x14ac:dyDescent="0.4">
      <c r="A4431">
        <v>104430</v>
      </c>
      <c r="B4431" s="5">
        <v>45695.978472222225</v>
      </c>
      <c r="C4431" s="3" t="str">
        <f>TEXT(Sales_Data[[#This Row],[OrderDate]],"mmmm")</f>
        <v>February</v>
      </c>
      <c r="D4431" s="3" t="str">
        <f t="shared" si="138"/>
        <v>2025</v>
      </c>
      <c r="E4431" t="s">
        <v>42</v>
      </c>
      <c r="F4431" t="s">
        <v>14</v>
      </c>
      <c r="G4431" t="s">
        <v>15</v>
      </c>
      <c r="H4431" t="s">
        <v>32</v>
      </c>
      <c r="I4431" t="s">
        <v>100</v>
      </c>
      <c r="J4431">
        <v>67</v>
      </c>
      <c r="K4431">
        <v>3200</v>
      </c>
      <c r="L4431" s="7">
        <f>Sales_Data[[#This Row],[OrderQuantity]] *Sales_Data[[#This Row],[UnitPrice]]</f>
        <v>214400</v>
      </c>
      <c r="M4431" s="7">
        <f>Sales_Data[[#This Row],[UnitPrice]]-Sales_Data[[#This Row],[UnitCost]]</f>
        <v>1200</v>
      </c>
      <c r="N4431" s="7">
        <f>Sales_Data[[#This Row],[Gross Revenue]]-Sales_Data[[#This Row],[Discount Amount ]]</f>
        <v>213200</v>
      </c>
      <c r="O4431" s="7">
        <f>Sales_Data[[#This Row],[OrderQuantity]] *Sales_Data[[#This Row],[UnitCost]]</f>
        <v>134000</v>
      </c>
      <c r="P4431" s="7">
        <f>Sales_Data[[#This Row],[ItemCost]] +Sales_Data[[#This Row],[ShippingCost]]</f>
        <v>134264.92000000001</v>
      </c>
      <c r="Q4431" s="7">
        <f>Sales_Data[[#This Row],[Gross Revenue]]-Sales_Data[[#This Row],[TotalFinancialCost]]</f>
        <v>80135.079999999987</v>
      </c>
      <c r="R4431" s="7">
        <f>Sales_Data[[#This Row],[Actul Bill Amount]]-Sales_Data[[#This Row],[ShippingCost]]</f>
        <v>212935.08</v>
      </c>
      <c r="S4431">
        <v>530</v>
      </c>
      <c r="T4431">
        <v>264.92</v>
      </c>
      <c r="U4431" t="s">
        <v>17</v>
      </c>
      <c r="V4431">
        <v>2000</v>
      </c>
      <c r="W4431" t="s">
        <v>33</v>
      </c>
      <c r="X4431" t="str">
        <f t="shared" si="139"/>
        <v>Delhi</v>
      </c>
    </row>
    <row r="4432" spans="1:24" x14ac:dyDescent="0.4">
      <c r="A4432">
        <v>104431</v>
      </c>
      <c r="B4432" s="5">
        <v>45784.828472222223</v>
      </c>
      <c r="C4432" s="3" t="str">
        <f>TEXT(Sales_Data[[#This Row],[OrderDate]],"mmmm")</f>
        <v>May</v>
      </c>
      <c r="D4432" s="3" t="str">
        <f t="shared" si="138"/>
        <v>2025</v>
      </c>
      <c r="E4432" t="s">
        <v>19</v>
      </c>
      <c r="F4432" t="s">
        <v>14</v>
      </c>
      <c r="G4432" t="s">
        <v>15</v>
      </c>
      <c r="H4432" t="s">
        <v>16</v>
      </c>
      <c r="I4432" t="s">
        <v>100</v>
      </c>
      <c r="J4432">
        <v>82</v>
      </c>
      <c r="K4432">
        <v>3200</v>
      </c>
      <c r="L4432" s="7">
        <f>Sales_Data[[#This Row],[OrderQuantity]] *Sales_Data[[#This Row],[UnitPrice]]</f>
        <v>262400</v>
      </c>
      <c r="M4432" s="7">
        <f>Sales_Data[[#This Row],[UnitPrice]]-Sales_Data[[#This Row],[UnitCost]]</f>
        <v>1200</v>
      </c>
      <c r="N4432" s="7">
        <f>Sales_Data[[#This Row],[Gross Revenue]]-Sales_Data[[#This Row],[Discount Amount ]]</f>
        <v>261200</v>
      </c>
      <c r="O4432" s="7">
        <f>Sales_Data[[#This Row],[OrderQuantity]] *Sales_Data[[#This Row],[UnitCost]]</f>
        <v>164000</v>
      </c>
      <c r="P4432" s="7">
        <f>Sales_Data[[#This Row],[ItemCost]] +Sales_Data[[#This Row],[ShippingCost]]</f>
        <v>164456.85</v>
      </c>
      <c r="Q4432" s="7">
        <f>Sales_Data[[#This Row],[Gross Revenue]]-Sales_Data[[#This Row],[TotalFinancialCost]]</f>
        <v>97943.15</v>
      </c>
      <c r="R4432" s="7">
        <f>Sales_Data[[#This Row],[Actul Bill Amount]]-Sales_Data[[#This Row],[ShippingCost]]</f>
        <v>260743.15</v>
      </c>
      <c r="S4432">
        <v>1177</v>
      </c>
      <c r="T4432">
        <v>456.85</v>
      </c>
      <c r="U4432" t="s">
        <v>17</v>
      </c>
      <c r="V4432">
        <v>2000</v>
      </c>
      <c r="W4432" t="s">
        <v>18</v>
      </c>
      <c r="X4432" t="str">
        <f t="shared" si="139"/>
        <v>Bengaluru</v>
      </c>
    </row>
    <row r="4433" spans="1:24" x14ac:dyDescent="0.4">
      <c r="A4433">
        <v>104432</v>
      </c>
      <c r="B4433" s="5">
        <v>45932.104166666664</v>
      </c>
      <c r="C4433" s="3" t="str">
        <f>TEXT(Sales_Data[[#This Row],[OrderDate]],"mmmm")</f>
        <v>October</v>
      </c>
      <c r="D4433" s="3" t="str">
        <f t="shared" si="138"/>
        <v>2025</v>
      </c>
      <c r="E4433" t="s">
        <v>39</v>
      </c>
      <c r="F4433" t="s">
        <v>43</v>
      </c>
      <c r="G4433" t="s">
        <v>31</v>
      </c>
      <c r="H4433" t="s">
        <v>25</v>
      </c>
      <c r="I4433" t="s">
        <v>100</v>
      </c>
      <c r="J4433">
        <v>99</v>
      </c>
      <c r="K4433">
        <v>4500</v>
      </c>
      <c r="L4433" s="7">
        <f>Sales_Data[[#This Row],[OrderQuantity]] *Sales_Data[[#This Row],[UnitPrice]]</f>
        <v>445500</v>
      </c>
      <c r="M4433" s="7">
        <f>Sales_Data[[#This Row],[UnitPrice]]-Sales_Data[[#This Row],[UnitCost]]</f>
        <v>2000</v>
      </c>
      <c r="N4433" s="7">
        <f>Sales_Data[[#This Row],[Gross Revenue]]-Sales_Data[[#This Row],[Discount Amount ]]</f>
        <v>443500</v>
      </c>
      <c r="O4433" s="7">
        <f>Sales_Data[[#This Row],[OrderQuantity]] *Sales_Data[[#This Row],[UnitCost]]</f>
        <v>247500</v>
      </c>
      <c r="P4433" s="7">
        <f>Sales_Data[[#This Row],[ItemCost]] +Sales_Data[[#This Row],[ShippingCost]]</f>
        <v>248491.46</v>
      </c>
      <c r="Q4433" s="7">
        <f>Sales_Data[[#This Row],[Gross Revenue]]-Sales_Data[[#This Row],[TotalFinancialCost]]</f>
        <v>197008.54</v>
      </c>
      <c r="R4433" s="7">
        <f>Sales_Data[[#This Row],[Actul Bill Amount]]-Sales_Data[[#This Row],[ShippingCost]]</f>
        <v>442508.54</v>
      </c>
      <c r="S4433">
        <v>670</v>
      </c>
      <c r="T4433">
        <v>991.46</v>
      </c>
      <c r="U4433" t="s">
        <v>44</v>
      </c>
      <c r="V4433">
        <v>2500</v>
      </c>
      <c r="W4433" t="s">
        <v>27</v>
      </c>
      <c r="X4433" t="str">
        <f t="shared" si="139"/>
        <v>Mumbai</v>
      </c>
    </row>
    <row r="4434" spans="1:24" x14ac:dyDescent="0.4">
      <c r="A4434">
        <v>104433</v>
      </c>
      <c r="B4434" s="5">
        <v>45821.743055555555</v>
      </c>
      <c r="C4434" s="3" t="str">
        <f>TEXT(Sales_Data[[#This Row],[OrderDate]],"mmmm")</f>
        <v>June</v>
      </c>
      <c r="D4434" s="3" t="str">
        <f t="shared" si="138"/>
        <v>2025</v>
      </c>
      <c r="E4434" t="s">
        <v>50</v>
      </c>
      <c r="F4434" t="s">
        <v>24</v>
      </c>
      <c r="G4434" t="s">
        <v>15</v>
      </c>
      <c r="H4434" t="s">
        <v>25</v>
      </c>
      <c r="I4434" t="s">
        <v>100</v>
      </c>
      <c r="J4434">
        <v>94</v>
      </c>
      <c r="K4434">
        <v>3500</v>
      </c>
      <c r="L4434" s="7">
        <f>Sales_Data[[#This Row],[OrderQuantity]] *Sales_Data[[#This Row],[UnitPrice]]</f>
        <v>329000</v>
      </c>
      <c r="M4434" s="7">
        <f>Sales_Data[[#This Row],[UnitPrice]]-Sales_Data[[#This Row],[UnitCost]]</f>
        <v>1300</v>
      </c>
      <c r="N4434" s="7">
        <f>Sales_Data[[#This Row],[Gross Revenue]]-Sales_Data[[#This Row],[Discount Amount ]]</f>
        <v>327700</v>
      </c>
      <c r="O4434" s="7">
        <f>Sales_Data[[#This Row],[OrderQuantity]] *Sales_Data[[#This Row],[UnitCost]]</f>
        <v>206800</v>
      </c>
      <c r="P4434" s="7">
        <f>Sales_Data[[#This Row],[ItemCost]] +Sales_Data[[#This Row],[ShippingCost]]</f>
        <v>207125.96</v>
      </c>
      <c r="Q4434" s="7">
        <f>Sales_Data[[#This Row],[Gross Revenue]]-Sales_Data[[#This Row],[TotalFinancialCost]]</f>
        <v>121874.04000000001</v>
      </c>
      <c r="R4434" s="7">
        <f>Sales_Data[[#This Row],[Actul Bill Amount]]-Sales_Data[[#This Row],[ShippingCost]]</f>
        <v>327374.03999999998</v>
      </c>
      <c r="S4434">
        <v>378</v>
      </c>
      <c r="T4434">
        <v>325.95999999999998</v>
      </c>
      <c r="U4434" t="s">
        <v>59</v>
      </c>
      <c r="V4434">
        <v>2200</v>
      </c>
      <c r="W4434" t="s">
        <v>27</v>
      </c>
      <c r="X4434" t="str">
        <f t="shared" si="139"/>
        <v>Mumbai</v>
      </c>
    </row>
    <row r="4435" spans="1:24" x14ac:dyDescent="0.4">
      <c r="A4435">
        <v>104434</v>
      </c>
      <c r="B4435" s="5">
        <v>45976.99722222222</v>
      </c>
      <c r="C4435" s="3" t="str">
        <f>TEXT(Sales_Data[[#This Row],[OrderDate]],"mmmm")</f>
        <v>November</v>
      </c>
      <c r="D4435" s="3" t="str">
        <f t="shared" si="138"/>
        <v>2025</v>
      </c>
      <c r="E4435" t="s">
        <v>23</v>
      </c>
      <c r="F4435" t="s">
        <v>24</v>
      </c>
      <c r="G4435" t="s">
        <v>31</v>
      </c>
      <c r="H4435" t="s">
        <v>16</v>
      </c>
      <c r="I4435" t="s">
        <v>100</v>
      </c>
      <c r="J4435">
        <v>30</v>
      </c>
      <c r="K4435">
        <v>25000</v>
      </c>
      <c r="L4435" s="7">
        <f>Sales_Data[[#This Row],[OrderQuantity]] *Sales_Data[[#This Row],[UnitPrice]]</f>
        <v>750000</v>
      </c>
      <c r="M4435" s="7">
        <f>Sales_Data[[#This Row],[UnitPrice]]-Sales_Data[[#This Row],[UnitCost]]</f>
        <v>7000</v>
      </c>
      <c r="N4435" s="7">
        <f>Sales_Data[[#This Row],[Gross Revenue]]-Sales_Data[[#This Row],[Discount Amount ]]</f>
        <v>743000</v>
      </c>
      <c r="O4435" s="7">
        <f>Sales_Data[[#This Row],[OrderQuantity]] *Sales_Data[[#This Row],[UnitCost]]</f>
        <v>540000</v>
      </c>
      <c r="P4435" s="7">
        <f>Sales_Data[[#This Row],[ItemCost]] +Sales_Data[[#This Row],[ShippingCost]]</f>
        <v>540829.80000000005</v>
      </c>
      <c r="Q4435" s="7">
        <f>Sales_Data[[#This Row],[Gross Revenue]]-Sales_Data[[#This Row],[TotalFinancialCost]]</f>
        <v>209170.19999999995</v>
      </c>
      <c r="R4435" s="7">
        <f>Sales_Data[[#This Row],[Actul Bill Amount]]-Sales_Data[[#This Row],[ShippingCost]]</f>
        <v>742170.2</v>
      </c>
      <c r="S4435">
        <v>678</v>
      </c>
      <c r="T4435">
        <v>829.8</v>
      </c>
      <c r="U4435" t="s">
        <v>60</v>
      </c>
      <c r="V4435">
        <v>18000</v>
      </c>
      <c r="W4435" t="s">
        <v>18</v>
      </c>
      <c r="X4435" t="str">
        <f t="shared" si="139"/>
        <v>Bengaluru</v>
      </c>
    </row>
    <row r="4436" spans="1:24" x14ac:dyDescent="0.4">
      <c r="A4436">
        <v>104435</v>
      </c>
      <c r="B4436" s="5">
        <v>45734.990972222222</v>
      </c>
      <c r="C4436" s="3" t="str">
        <f>TEXT(Sales_Data[[#This Row],[OrderDate]],"mmmm")</f>
        <v>March</v>
      </c>
      <c r="D4436" s="3" t="str">
        <f t="shared" si="138"/>
        <v>2025</v>
      </c>
      <c r="E4436" t="s">
        <v>34</v>
      </c>
      <c r="F4436" t="s">
        <v>28</v>
      </c>
      <c r="G4436" t="s">
        <v>31</v>
      </c>
      <c r="H4436" t="s">
        <v>25</v>
      </c>
      <c r="I4436" t="s">
        <v>100</v>
      </c>
      <c r="J4436">
        <v>93</v>
      </c>
      <c r="K4436">
        <v>450</v>
      </c>
      <c r="L4436" s="7">
        <f>Sales_Data[[#This Row],[OrderQuantity]] *Sales_Data[[#This Row],[UnitPrice]]</f>
        <v>41850</v>
      </c>
      <c r="M4436" s="7">
        <f>Sales_Data[[#This Row],[UnitPrice]]-Sales_Data[[#This Row],[UnitCost]]</f>
        <v>250</v>
      </c>
      <c r="N4436" s="7">
        <f>Sales_Data[[#This Row],[Gross Revenue]]-Sales_Data[[#This Row],[Discount Amount ]]</f>
        <v>41600</v>
      </c>
      <c r="O4436" s="7">
        <f>Sales_Data[[#This Row],[OrderQuantity]] *Sales_Data[[#This Row],[UnitCost]]</f>
        <v>18600</v>
      </c>
      <c r="P4436" s="7">
        <f>Sales_Data[[#This Row],[ItemCost]] +Sales_Data[[#This Row],[ShippingCost]]</f>
        <v>18855.580000000002</v>
      </c>
      <c r="Q4436" s="7">
        <f>Sales_Data[[#This Row],[Gross Revenue]]-Sales_Data[[#This Row],[TotalFinancialCost]]</f>
        <v>22994.42</v>
      </c>
      <c r="R4436" s="7">
        <f>Sales_Data[[#This Row],[Actul Bill Amount]]-Sales_Data[[#This Row],[ShippingCost]]</f>
        <v>41344.42</v>
      </c>
      <c r="S4436">
        <v>590</v>
      </c>
      <c r="T4436">
        <v>255.58</v>
      </c>
      <c r="U4436" t="s">
        <v>30</v>
      </c>
      <c r="V4436">
        <v>200</v>
      </c>
      <c r="W4436" t="s">
        <v>27</v>
      </c>
      <c r="X4436" t="str">
        <f t="shared" si="139"/>
        <v>Mumbai</v>
      </c>
    </row>
    <row r="4437" spans="1:24" x14ac:dyDescent="0.4">
      <c r="A4437">
        <v>104436</v>
      </c>
      <c r="B4437" s="5">
        <v>45831.03402777778</v>
      </c>
      <c r="C4437" s="3" t="str">
        <f>TEXT(Sales_Data[[#This Row],[OrderDate]],"mmmm")</f>
        <v>June</v>
      </c>
      <c r="D4437" s="3" t="str">
        <f t="shared" si="138"/>
        <v>2025</v>
      </c>
      <c r="E4437" t="s">
        <v>34</v>
      </c>
      <c r="F4437" t="s">
        <v>14</v>
      </c>
      <c r="G4437" t="s">
        <v>15</v>
      </c>
      <c r="H4437" t="s">
        <v>20</v>
      </c>
      <c r="I4437" t="s">
        <v>100</v>
      </c>
      <c r="J4437">
        <v>21</v>
      </c>
      <c r="K4437">
        <v>3200</v>
      </c>
      <c r="L4437" s="7">
        <f>Sales_Data[[#This Row],[OrderQuantity]] *Sales_Data[[#This Row],[UnitPrice]]</f>
        <v>67200</v>
      </c>
      <c r="M4437" s="7">
        <f>Sales_Data[[#This Row],[UnitPrice]]-Sales_Data[[#This Row],[UnitCost]]</f>
        <v>1200</v>
      </c>
      <c r="N4437" s="7">
        <f>Sales_Data[[#This Row],[Gross Revenue]]-Sales_Data[[#This Row],[Discount Amount ]]</f>
        <v>66000</v>
      </c>
      <c r="O4437" s="7">
        <f>Sales_Data[[#This Row],[OrderQuantity]] *Sales_Data[[#This Row],[UnitCost]]</f>
        <v>42000</v>
      </c>
      <c r="P4437" s="7">
        <f>Sales_Data[[#This Row],[ItemCost]] +Sales_Data[[#This Row],[ShippingCost]]</f>
        <v>42981.99</v>
      </c>
      <c r="Q4437" s="7">
        <f>Sales_Data[[#This Row],[Gross Revenue]]-Sales_Data[[#This Row],[TotalFinancialCost]]</f>
        <v>24218.010000000002</v>
      </c>
      <c r="R4437" s="7">
        <f>Sales_Data[[#This Row],[Actul Bill Amount]]-Sales_Data[[#This Row],[ShippingCost]]</f>
        <v>65018.01</v>
      </c>
      <c r="S4437">
        <v>1056</v>
      </c>
      <c r="T4437">
        <v>981.99</v>
      </c>
      <c r="U4437" t="s">
        <v>17</v>
      </c>
      <c r="V4437">
        <v>2000</v>
      </c>
      <c r="W4437" t="s">
        <v>22</v>
      </c>
      <c r="X4437" t="str">
        <f t="shared" si="139"/>
        <v>Nagpur</v>
      </c>
    </row>
    <row r="4438" spans="1:24" x14ac:dyDescent="0.4">
      <c r="A4438">
        <v>104437</v>
      </c>
      <c r="B4438" s="5">
        <v>46015.268750000003</v>
      </c>
      <c r="C4438" s="3" t="str">
        <f>TEXT(Sales_Data[[#This Row],[OrderDate]],"mmmm")</f>
        <v>December</v>
      </c>
      <c r="D4438" s="3" t="str">
        <f t="shared" si="138"/>
        <v>2025</v>
      </c>
      <c r="E4438" t="s">
        <v>39</v>
      </c>
      <c r="F4438" t="s">
        <v>24</v>
      </c>
      <c r="G4438" t="s">
        <v>29</v>
      </c>
      <c r="H4438" t="s">
        <v>16</v>
      </c>
      <c r="I4438" t="s">
        <v>100</v>
      </c>
      <c r="J4438">
        <v>4</v>
      </c>
      <c r="K4438">
        <v>25000</v>
      </c>
      <c r="L4438" s="7">
        <f>Sales_Data[[#This Row],[OrderQuantity]] *Sales_Data[[#This Row],[UnitPrice]]</f>
        <v>100000</v>
      </c>
      <c r="M4438" s="7">
        <f>Sales_Data[[#This Row],[UnitPrice]]-Sales_Data[[#This Row],[UnitCost]]</f>
        <v>7000</v>
      </c>
      <c r="N4438" s="7">
        <f>Sales_Data[[#This Row],[Gross Revenue]]-Sales_Data[[#This Row],[Discount Amount ]]</f>
        <v>93000</v>
      </c>
      <c r="O4438" s="7">
        <f>Sales_Data[[#This Row],[OrderQuantity]] *Sales_Data[[#This Row],[UnitCost]]</f>
        <v>72000</v>
      </c>
      <c r="P4438" s="7">
        <f>Sales_Data[[#This Row],[ItemCost]] +Sales_Data[[#This Row],[ShippingCost]]</f>
        <v>72836.929999999993</v>
      </c>
      <c r="Q4438" s="7">
        <f>Sales_Data[[#This Row],[Gross Revenue]]-Sales_Data[[#This Row],[TotalFinancialCost]]</f>
        <v>27163.070000000007</v>
      </c>
      <c r="R4438" s="7">
        <f>Sales_Data[[#This Row],[Actul Bill Amount]]-Sales_Data[[#This Row],[ShippingCost]]</f>
        <v>92163.07</v>
      </c>
      <c r="S4438">
        <v>707</v>
      </c>
      <c r="T4438">
        <v>836.93</v>
      </c>
      <c r="U4438" t="s">
        <v>60</v>
      </c>
      <c r="V4438">
        <v>18000</v>
      </c>
      <c r="W4438" t="s">
        <v>18</v>
      </c>
      <c r="X4438" t="str">
        <f t="shared" si="139"/>
        <v>Bengaluru</v>
      </c>
    </row>
    <row r="4439" spans="1:24" x14ac:dyDescent="0.4">
      <c r="A4439">
        <v>104438</v>
      </c>
      <c r="B4439" s="5">
        <v>45978.319444444445</v>
      </c>
      <c r="C4439" s="3" t="str">
        <f>TEXT(Sales_Data[[#This Row],[OrderDate]],"mmmm")</f>
        <v>November</v>
      </c>
      <c r="D4439" s="3" t="str">
        <f t="shared" si="138"/>
        <v>2025</v>
      </c>
      <c r="E4439" t="s">
        <v>50</v>
      </c>
      <c r="F4439" t="s">
        <v>46</v>
      </c>
      <c r="G4439" t="s">
        <v>15</v>
      </c>
      <c r="H4439" t="s">
        <v>25</v>
      </c>
      <c r="I4439" t="s">
        <v>100</v>
      </c>
      <c r="J4439">
        <v>79</v>
      </c>
      <c r="K4439">
        <v>4500</v>
      </c>
      <c r="L4439" s="7">
        <f>Sales_Data[[#This Row],[OrderQuantity]] *Sales_Data[[#This Row],[UnitPrice]]</f>
        <v>355500</v>
      </c>
      <c r="M4439" s="7">
        <f>Sales_Data[[#This Row],[UnitPrice]]-Sales_Data[[#This Row],[UnitCost]]</f>
        <v>1700</v>
      </c>
      <c r="N4439" s="7">
        <f>Sales_Data[[#This Row],[Gross Revenue]]-Sales_Data[[#This Row],[Discount Amount ]]</f>
        <v>353800</v>
      </c>
      <c r="O4439" s="7">
        <f>Sales_Data[[#This Row],[OrderQuantity]] *Sales_Data[[#This Row],[UnitCost]]</f>
        <v>221200</v>
      </c>
      <c r="P4439" s="7">
        <f>Sales_Data[[#This Row],[ItemCost]] +Sales_Data[[#This Row],[ShippingCost]]</f>
        <v>221853.95</v>
      </c>
      <c r="Q4439" s="7">
        <f>Sales_Data[[#This Row],[Gross Revenue]]-Sales_Data[[#This Row],[TotalFinancialCost]]</f>
        <v>133646.04999999999</v>
      </c>
      <c r="R4439" s="7">
        <f>Sales_Data[[#This Row],[Actul Bill Amount]]-Sales_Data[[#This Row],[ShippingCost]]</f>
        <v>353146.05</v>
      </c>
      <c r="S4439">
        <v>477</v>
      </c>
      <c r="T4439">
        <v>653.95000000000005</v>
      </c>
      <c r="U4439" t="s">
        <v>47</v>
      </c>
      <c r="V4439">
        <v>2800</v>
      </c>
      <c r="W4439" t="s">
        <v>27</v>
      </c>
      <c r="X4439" t="str">
        <f t="shared" si="139"/>
        <v>Mumbai</v>
      </c>
    </row>
    <row r="4440" spans="1:24" x14ac:dyDescent="0.4">
      <c r="A4440">
        <v>104439</v>
      </c>
      <c r="B4440" s="5">
        <v>45748.251388888886</v>
      </c>
      <c r="C4440" s="3" t="str">
        <f>TEXT(Sales_Data[[#This Row],[OrderDate]],"mmmm")</f>
        <v>April</v>
      </c>
      <c r="D4440" s="3" t="str">
        <f t="shared" si="138"/>
        <v>2025</v>
      </c>
      <c r="E4440" t="s">
        <v>34</v>
      </c>
      <c r="F4440" t="s">
        <v>28</v>
      </c>
      <c r="G4440" t="s">
        <v>29</v>
      </c>
      <c r="H4440" t="s">
        <v>16</v>
      </c>
      <c r="I4440" t="s">
        <v>100</v>
      </c>
      <c r="J4440">
        <v>73</v>
      </c>
      <c r="K4440">
        <v>2500</v>
      </c>
      <c r="L4440" s="7">
        <f>Sales_Data[[#This Row],[OrderQuantity]] *Sales_Data[[#This Row],[UnitPrice]]</f>
        <v>182500</v>
      </c>
      <c r="M4440" s="7">
        <f>Sales_Data[[#This Row],[UnitPrice]]-Sales_Data[[#This Row],[UnitCost]]</f>
        <v>1000</v>
      </c>
      <c r="N4440" s="7">
        <f>Sales_Data[[#This Row],[Gross Revenue]]-Sales_Data[[#This Row],[Discount Amount ]]</f>
        <v>181500</v>
      </c>
      <c r="O4440" s="7">
        <f>Sales_Data[[#This Row],[OrderQuantity]] *Sales_Data[[#This Row],[UnitCost]]</f>
        <v>109500</v>
      </c>
      <c r="P4440" s="7">
        <f>Sales_Data[[#This Row],[ItemCost]] +Sales_Data[[#This Row],[ShippingCost]]</f>
        <v>110334.54</v>
      </c>
      <c r="Q4440" s="7">
        <f>Sales_Data[[#This Row],[Gross Revenue]]-Sales_Data[[#This Row],[TotalFinancialCost]]</f>
        <v>72165.460000000006</v>
      </c>
      <c r="R4440" s="7">
        <f>Sales_Data[[#This Row],[Actul Bill Amount]]-Sales_Data[[#This Row],[ShippingCost]]</f>
        <v>180665.46</v>
      </c>
      <c r="S4440">
        <v>869</v>
      </c>
      <c r="T4440">
        <v>834.54</v>
      </c>
      <c r="U4440" t="s">
        <v>54</v>
      </c>
      <c r="V4440">
        <v>1500</v>
      </c>
      <c r="W4440" t="s">
        <v>18</v>
      </c>
      <c r="X4440" t="str">
        <f t="shared" si="139"/>
        <v>Bengaluru</v>
      </c>
    </row>
    <row r="4441" spans="1:24" x14ac:dyDescent="0.4">
      <c r="A4441">
        <v>104440</v>
      </c>
      <c r="B4441" s="5">
        <v>45895.487500000003</v>
      </c>
      <c r="C4441" s="3" t="str">
        <f>TEXT(Sales_Data[[#This Row],[OrderDate]],"mmmm")</f>
        <v>August</v>
      </c>
      <c r="D4441" s="3" t="str">
        <f t="shared" si="138"/>
        <v>2025</v>
      </c>
      <c r="E4441" t="s">
        <v>23</v>
      </c>
      <c r="F4441" t="s">
        <v>35</v>
      </c>
      <c r="G4441" t="s">
        <v>29</v>
      </c>
      <c r="H4441" t="s">
        <v>37</v>
      </c>
      <c r="I4441" t="s">
        <v>100</v>
      </c>
      <c r="J4441">
        <v>79</v>
      </c>
      <c r="K4441">
        <v>8500</v>
      </c>
      <c r="L4441" s="7">
        <f>Sales_Data[[#This Row],[OrderQuantity]] *Sales_Data[[#This Row],[UnitPrice]]</f>
        <v>671500</v>
      </c>
      <c r="M4441" s="7">
        <f>Sales_Data[[#This Row],[UnitPrice]]-Sales_Data[[#This Row],[UnitCost]]</f>
        <v>3000</v>
      </c>
      <c r="N4441" s="7">
        <f>Sales_Data[[#This Row],[Gross Revenue]]-Sales_Data[[#This Row],[Discount Amount ]]</f>
        <v>668500</v>
      </c>
      <c r="O4441" s="7">
        <f>Sales_Data[[#This Row],[OrderQuantity]] *Sales_Data[[#This Row],[UnitCost]]</f>
        <v>434500</v>
      </c>
      <c r="P4441" s="7">
        <f>Sales_Data[[#This Row],[ItemCost]] +Sales_Data[[#This Row],[ShippingCost]]</f>
        <v>434926.06</v>
      </c>
      <c r="Q4441" s="7">
        <f>Sales_Data[[#This Row],[Gross Revenue]]-Sales_Data[[#This Row],[TotalFinancialCost]]</f>
        <v>236573.94</v>
      </c>
      <c r="R4441" s="7">
        <f>Sales_Data[[#This Row],[Actul Bill Amount]]-Sales_Data[[#This Row],[ShippingCost]]</f>
        <v>668073.93999999994</v>
      </c>
      <c r="S4441">
        <v>943</v>
      </c>
      <c r="T4441">
        <v>426.06</v>
      </c>
      <c r="U4441" t="s">
        <v>49</v>
      </c>
      <c r="V4441">
        <v>5500</v>
      </c>
      <c r="W4441" t="s">
        <v>38</v>
      </c>
      <c r="X4441" t="str">
        <f t="shared" si="139"/>
        <v>Kolkata</v>
      </c>
    </row>
    <row r="4442" spans="1:24" x14ac:dyDescent="0.4">
      <c r="A4442">
        <v>104441</v>
      </c>
      <c r="B4442" s="5">
        <v>45921.088194444441</v>
      </c>
      <c r="C4442" s="3" t="str">
        <f>TEXT(Sales_Data[[#This Row],[OrderDate]],"mmmm")</f>
        <v>September</v>
      </c>
      <c r="D4442" s="3" t="str">
        <f t="shared" si="138"/>
        <v>2025</v>
      </c>
      <c r="E4442" t="s">
        <v>45</v>
      </c>
      <c r="F4442" t="s">
        <v>46</v>
      </c>
      <c r="G4442" t="s">
        <v>15</v>
      </c>
      <c r="H4442" t="s">
        <v>32</v>
      </c>
      <c r="I4442" t="s">
        <v>100</v>
      </c>
      <c r="J4442">
        <v>22</v>
      </c>
      <c r="K4442">
        <v>4500</v>
      </c>
      <c r="L4442" s="7">
        <f>Sales_Data[[#This Row],[OrderQuantity]] *Sales_Data[[#This Row],[UnitPrice]]</f>
        <v>99000</v>
      </c>
      <c r="M4442" s="7">
        <f>Sales_Data[[#This Row],[UnitPrice]]-Sales_Data[[#This Row],[UnitCost]]</f>
        <v>1700</v>
      </c>
      <c r="N4442" s="7">
        <f>Sales_Data[[#This Row],[Gross Revenue]]-Sales_Data[[#This Row],[Discount Amount ]]</f>
        <v>97300</v>
      </c>
      <c r="O4442" s="7">
        <f>Sales_Data[[#This Row],[OrderQuantity]] *Sales_Data[[#This Row],[UnitCost]]</f>
        <v>61600</v>
      </c>
      <c r="P4442" s="7">
        <f>Sales_Data[[#This Row],[ItemCost]] +Sales_Data[[#This Row],[ShippingCost]]</f>
        <v>63394.11</v>
      </c>
      <c r="Q4442" s="7">
        <f>Sales_Data[[#This Row],[Gross Revenue]]-Sales_Data[[#This Row],[TotalFinancialCost]]</f>
        <v>35605.89</v>
      </c>
      <c r="R4442" s="7">
        <f>Sales_Data[[#This Row],[Actul Bill Amount]]-Sales_Data[[#This Row],[ShippingCost]]</f>
        <v>95505.89</v>
      </c>
      <c r="S4442">
        <v>705</v>
      </c>
      <c r="T4442">
        <v>1794.11</v>
      </c>
      <c r="U4442" t="s">
        <v>47</v>
      </c>
      <c r="V4442">
        <v>2800</v>
      </c>
      <c r="W4442" t="s">
        <v>33</v>
      </c>
      <c r="X4442" t="str">
        <f t="shared" si="139"/>
        <v>Delhi</v>
      </c>
    </row>
    <row r="4443" spans="1:24" x14ac:dyDescent="0.4">
      <c r="A4443">
        <v>104442</v>
      </c>
      <c r="B4443" s="5">
        <v>45836.135416666664</v>
      </c>
      <c r="C4443" s="3" t="str">
        <f>TEXT(Sales_Data[[#This Row],[OrderDate]],"mmmm")</f>
        <v>June</v>
      </c>
      <c r="D4443" s="3" t="str">
        <f t="shared" si="138"/>
        <v>2025</v>
      </c>
      <c r="E4443" t="s">
        <v>34</v>
      </c>
      <c r="F4443" t="s">
        <v>14</v>
      </c>
      <c r="G4443" t="s">
        <v>15</v>
      </c>
      <c r="H4443" t="s">
        <v>32</v>
      </c>
      <c r="I4443" t="s">
        <v>100</v>
      </c>
      <c r="J4443">
        <v>54</v>
      </c>
      <c r="K4443">
        <v>6500</v>
      </c>
      <c r="L4443" s="7">
        <f>Sales_Data[[#This Row],[OrderQuantity]] *Sales_Data[[#This Row],[UnitPrice]]</f>
        <v>351000</v>
      </c>
      <c r="M4443" s="7">
        <f>Sales_Data[[#This Row],[UnitPrice]]-Sales_Data[[#This Row],[UnitCost]]</f>
        <v>2300</v>
      </c>
      <c r="N4443" s="7">
        <f>Sales_Data[[#This Row],[Gross Revenue]]-Sales_Data[[#This Row],[Discount Amount ]]</f>
        <v>348700</v>
      </c>
      <c r="O4443" s="7">
        <f>Sales_Data[[#This Row],[OrderQuantity]] *Sales_Data[[#This Row],[UnitCost]]</f>
        <v>226800</v>
      </c>
      <c r="P4443" s="7">
        <f>Sales_Data[[#This Row],[ItemCost]] +Sales_Data[[#This Row],[ShippingCost]]</f>
        <v>227423.79</v>
      </c>
      <c r="Q4443" s="7">
        <f>Sales_Data[[#This Row],[Gross Revenue]]-Sales_Data[[#This Row],[TotalFinancialCost]]</f>
        <v>123576.20999999999</v>
      </c>
      <c r="R4443" s="7">
        <f>Sales_Data[[#This Row],[Actul Bill Amount]]-Sales_Data[[#This Row],[ShippingCost]]</f>
        <v>348076.21</v>
      </c>
      <c r="S4443">
        <v>943</v>
      </c>
      <c r="T4443">
        <v>623.79</v>
      </c>
      <c r="U4443" t="s">
        <v>21</v>
      </c>
      <c r="V4443">
        <v>4200</v>
      </c>
      <c r="W4443" t="s">
        <v>33</v>
      </c>
      <c r="X4443" t="str">
        <f t="shared" si="139"/>
        <v>Delhi</v>
      </c>
    </row>
    <row r="4444" spans="1:24" x14ac:dyDescent="0.4">
      <c r="A4444">
        <v>104443</v>
      </c>
      <c r="B4444" s="5">
        <v>45866.206250000003</v>
      </c>
      <c r="C4444" s="3" t="str">
        <f>TEXT(Sales_Data[[#This Row],[OrderDate]],"mmmm")</f>
        <v>July</v>
      </c>
      <c r="D4444" s="3" t="str">
        <f t="shared" si="138"/>
        <v>2025</v>
      </c>
      <c r="E4444" t="s">
        <v>45</v>
      </c>
      <c r="F4444" t="s">
        <v>40</v>
      </c>
      <c r="G4444" t="s">
        <v>15</v>
      </c>
      <c r="H4444" t="s">
        <v>16</v>
      </c>
      <c r="I4444" t="s">
        <v>100</v>
      </c>
      <c r="J4444">
        <v>69</v>
      </c>
      <c r="K4444">
        <v>5500</v>
      </c>
      <c r="L4444" s="7">
        <f>Sales_Data[[#This Row],[OrderQuantity]] *Sales_Data[[#This Row],[UnitPrice]]</f>
        <v>379500</v>
      </c>
      <c r="M4444" s="7">
        <f>Sales_Data[[#This Row],[UnitPrice]]-Sales_Data[[#This Row],[UnitCost]]</f>
        <v>2000</v>
      </c>
      <c r="N4444" s="7">
        <f>Sales_Data[[#This Row],[Gross Revenue]]-Sales_Data[[#This Row],[Discount Amount ]]</f>
        <v>377500</v>
      </c>
      <c r="O4444" s="7">
        <f>Sales_Data[[#This Row],[OrderQuantity]] *Sales_Data[[#This Row],[UnitCost]]</f>
        <v>241500</v>
      </c>
      <c r="P4444" s="7">
        <f>Sales_Data[[#This Row],[ItemCost]] +Sales_Data[[#This Row],[ShippingCost]]</f>
        <v>242054.97</v>
      </c>
      <c r="Q4444" s="7">
        <f>Sales_Data[[#This Row],[Gross Revenue]]-Sales_Data[[#This Row],[TotalFinancialCost]]</f>
        <v>137445.03</v>
      </c>
      <c r="R4444" s="7">
        <f>Sales_Data[[#This Row],[Actul Bill Amount]]-Sales_Data[[#This Row],[ShippingCost]]</f>
        <v>376945.03</v>
      </c>
      <c r="S4444">
        <v>1135</v>
      </c>
      <c r="T4444">
        <v>554.97</v>
      </c>
      <c r="U4444" t="s">
        <v>41</v>
      </c>
      <c r="V4444">
        <v>3500</v>
      </c>
      <c r="W4444" t="s">
        <v>18</v>
      </c>
      <c r="X4444" t="str">
        <f t="shared" si="139"/>
        <v>Bengaluru</v>
      </c>
    </row>
    <row r="4445" spans="1:24" x14ac:dyDescent="0.4">
      <c r="A4445">
        <v>104444</v>
      </c>
      <c r="B4445" s="5">
        <v>45730.015277777777</v>
      </c>
      <c r="C4445" s="3" t="str">
        <f>TEXT(Sales_Data[[#This Row],[OrderDate]],"mmmm")</f>
        <v>March</v>
      </c>
      <c r="D4445" s="3" t="str">
        <f t="shared" si="138"/>
        <v>2025</v>
      </c>
      <c r="E4445" t="s">
        <v>39</v>
      </c>
      <c r="F4445" t="s">
        <v>28</v>
      </c>
      <c r="G4445" t="s">
        <v>15</v>
      </c>
      <c r="H4445" t="s">
        <v>25</v>
      </c>
      <c r="I4445" t="s">
        <v>100</v>
      </c>
      <c r="J4445">
        <v>86</v>
      </c>
      <c r="K4445">
        <v>450</v>
      </c>
      <c r="L4445" s="7">
        <f>Sales_Data[[#This Row],[OrderQuantity]] *Sales_Data[[#This Row],[UnitPrice]]</f>
        <v>38700</v>
      </c>
      <c r="M4445" s="7">
        <f>Sales_Data[[#This Row],[UnitPrice]]-Sales_Data[[#This Row],[UnitCost]]</f>
        <v>250</v>
      </c>
      <c r="N4445" s="7">
        <f>Sales_Data[[#This Row],[Gross Revenue]]-Sales_Data[[#This Row],[Discount Amount ]]</f>
        <v>38450</v>
      </c>
      <c r="O4445" s="7">
        <f>Sales_Data[[#This Row],[OrderQuantity]] *Sales_Data[[#This Row],[UnitCost]]</f>
        <v>17200</v>
      </c>
      <c r="P4445" s="7">
        <f>Sales_Data[[#This Row],[ItemCost]] +Sales_Data[[#This Row],[ShippingCost]]</f>
        <v>17652.28</v>
      </c>
      <c r="Q4445" s="7">
        <f>Sales_Data[[#This Row],[Gross Revenue]]-Sales_Data[[#This Row],[TotalFinancialCost]]</f>
        <v>21047.72</v>
      </c>
      <c r="R4445" s="7">
        <f>Sales_Data[[#This Row],[Actul Bill Amount]]-Sales_Data[[#This Row],[ShippingCost]]</f>
        <v>37997.72</v>
      </c>
      <c r="S4445">
        <v>419</v>
      </c>
      <c r="T4445">
        <v>452.28</v>
      </c>
      <c r="U4445" t="s">
        <v>30</v>
      </c>
      <c r="V4445">
        <v>200</v>
      </c>
      <c r="W4445" t="s">
        <v>27</v>
      </c>
      <c r="X4445" t="str">
        <f t="shared" si="139"/>
        <v>Mumbai</v>
      </c>
    </row>
    <row r="4446" spans="1:24" x14ac:dyDescent="0.4">
      <c r="A4446">
        <v>104445</v>
      </c>
      <c r="B4446" s="5">
        <v>45764.386111111111</v>
      </c>
      <c r="C4446" s="3" t="str">
        <f>TEXT(Sales_Data[[#This Row],[OrderDate]],"mmmm")</f>
        <v>April</v>
      </c>
      <c r="D4446" s="3" t="str">
        <f t="shared" si="138"/>
        <v>2025</v>
      </c>
      <c r="E4446" t="s">
        <v>34</v>
      </c>
      <c r="F4446" t="s">
        <v>24</v>
      </c>
      <c r="G4446" t="s">
        <v>29</v>
      </c>
      <c r="H4446" t="s">
        <v>37</v>
      </c>
      <c r="I4446" t="s">
        <v>100</v>
      </c>
      <c r="J4446">
        <v>59</v>
      </c>
      <c r="K4446">
        <v>45000</v>
      </c>
      <c r="L4446" s="7">
        <f>Sales_Data[[#This Row],[OrderQuantity]] *Sales_Data[[#This Row],[UnitPrice]]</f>
        <v>2655000</v>
      </c>
      <c r="M4446" s="7">
        <f>Sales_Data[[#This Row],[UnitPrice]]-Sales_Data[[#This Row],[UnitCost]]</f>
        <v>13000</v>
      </c>
      <c r="N4446" s="7">
        <f>Sales_Data[[#This Row],[Gross Revenue]]-Sales_Data[[#This Row],[Discount Amount ]]</f>
        <v>2642000</v>
      </c>
      <c r="O4446" s="7">
        <f>Sales_Data[[#This Row],[OrderQuantity]] *Sales_Data[[#This Row],[UnitCost]]</f>
        <v>1888000</v>
      </c>
      <c r="P4446" s="7">
        <f>Sales_Data[[#This Row],[ItemCost]] +Sales_Data[[#This Row],[ShippingCost]]</f>
        <v>1888259.78</v>
      </c>
      <c r="Q4446" s="7">
        <f>Sales_Data[[#This Row],[Gross Revenue]]-Sales_Data[[#This Row],[TotalFinancialCost]]</f>
        <v>766740.22</v>
      </c>
      <c r="R4446" s="7">
        <f>Sales_Data[[#This Row],[Actul Bill Amount]]-Sales_Data[[#This Row],[ShippingCost]]</f>
        <v>2641740.2200000002</v>
      </c>
      <c r="S4446">
        <v>523</v>
      </c>
      <c r="T4446">
        <v>259.77999999999997</v>
      </c>
      <c r="U4446" t="s">
        <v>26</v>
      </c>
      <c r="V4446">
        <v>32000</v>
      </c>
      <c r="W4446" t="s">
        <v>38</v>
      </c>
      <c r="X4446" t="str">
        <f t="shared" si="139"/>
        <v>Kolkata</v>
      </c>
    </row>
    <row r="4447" spans="1:24" x14ac:dyDescent="0.4">
      <c r="A4447">
        <v>104446</v>
      </c>
      <c r="B4447" s="5">
        <v>46002.102777777778</v>
      </c>
      <c r="C4447" s="3" t="str">
        <f>TEXT(Sales_Data[[#This Row],[OrderDate]],"mmmm")</f>
        <v>December</v>
      </c>
      <c r="D4447" s="3" t="str">
        <f t="shared" si="138"/>
        <v>2025</v>
      </c>
      <c r="E4447" t="s">
        <v>39</v>
      </c>
      <c r="F4447" t="s">
        <v>46</v>
      </c>
      <c r="G4447" t="s">
        <v>31</v>
      </c>
      <c r="H4447" t="s">
        <v>20</v>
      </c>
      <c r="I4447" t="s">
        <v>100</v>
      </c>
      <c r="J4447">
        <v>15</v>
      </c>
      <c r="K4447">
        <v>15000</v>
      </c>
      <c r="L4447" s="7">
        <f>Sales_Data[[#This Row],[OrderQuantity]] *Sales_Data[[#This Row],[UnitPrice]]</f>
        <v>225000</v>
      </c>
      <c r="M4447" s="7">
        <f>Sales_Data[[#This Row],[UnitPrice]]-Sales_Data[[#This Row],[UnitCost]]</f>
        <v>5500</v>
      </c>
      <c r="N4447" s="7">
        <f>Sales_Data[[#This Row],[Gross Revenue]]-Sales_Data[[#This Row],[Discount Amount ]]</f>
        <v>219500</v>
      </c>
      <c r="O4447" s="7">
        <f>Sales_Data[[#This Row],[OrderQuantity]] *Sales_Data[[#This Row],[UnitCost]]</f>
        <v>142500</v>
      </c>
      <c r="P4447" s="7">
        <f>Sales_Data[[#This Row],[ItemCost]] +Sales_Data[[#This Row],[ShippingCost]]</f>
        <v>142738.96</v>
      </c>
      <c r="Q4447" s="7">
        <f>Sales_Data[[#This Row],[Gross Revenue]]-Sales_Data[[#This Row],[TotalFinancialCost]]</f>
        <v>82261.040000000008</v>
      </c>
      <c r="R4447" s="7">
        <f>Sales_Data[[#This Row],[Actul Bill Amount]]-Sales_Data[[#This Row],[ShippingCost]]</f>
        <v>219261.04</v>
      </c>
      <c r="S4447">
        <v>450</v>
      </c>
      <c r="T4447">
        <v>238.96</v>
      </c>
      <c r="U4447" t="s">
        <v>53</v>
      </c>
      <c r="V4447">
        <v>9500</v>
      </c>
      <c r="W4447" t="s">
        <v>22</v>
      </c>
      <c r="X4447" t="str">
        <f t="shared" si="139"/>
        <v>Nagpur</v>
      </c>
    </row>
    <row r="4448" spans="1:24" x14ac:dyDescent="0.4">
      <c r="A4448">
        <v>104447</v>
      </c>
      <c r="B4448" s="5">
        <v>45952.234027777777</v>
      </c>
      <c r="C4448" s="3" t="str">
        <f>TEXT(Sales_Data[[#This Row],[OrderDate]],"mmmm")</f>
        <v>October</v>
      </c>
      <c r="D4448" s="3" t="str">
        <f t="shared" si="138"/>
        <v>2025</v>
      </c>
      <c r="E4448" t="s">
        <v>45</v>
      </c>
      <c r="F4448" t="s">
        <v>43</v>
      </c>
      <c r="G4448" t="s">
        <v>29</v>
      </c>
      <c r="H4448" t="s">
        <v>16</v>
      </c>
      <c r="I4448" t="s">
        <v>100</v>
      </c>
      <c r="J4448">
        <v>65</v>
      </c>
      <c r="K4448">
        <v>4500</v>
      </c>
      <c r="L4448" s="7">
        <f>Sales_Data[[#This Row],[OrderQuantity]] *Sales_Data[[#This Row],[UnitPrice]]</f>
        <v>292500</v>
      </c>
      <c r="M4448" s="7">
        <f>Sales_Data[[#This Row],[UnitPrice]]-Sales_Data[[#This Row],[UnitCost]]</f>
        <v>2000</v>
      </c>
      <c r="N4448" s="7">
        <f>Sales_Data[[#This Row],[Gross Revenue]]-Sales_Data[[#This Row],[Discount Amount ]]</f>
        <v>290500</v>
      </c>
      <c r="O4448" s="7">
        <f>Sales_Data[[#This Row],[OrderQuantity]] *Sales_Data[[#This Row],[UnitCost]]</f>
        <v>162500</v>
      </c>
      <c r="P4448" s="7">
        <f>Sales_Data[[#This Row],[ItemCost]] +Sales_Data[[#This Row],[ShippingCost]]</f>
        <v>162959.22</v>
      </c>
      <c r="Q4448" s="7">
        <f>Sales_Data[[#This Row],[Gross Revenue]]-Sales_Data[[#This Row],[TotalFinancialCost]]</f>
        <v>129540.78</v>
      </c>
      <c r="R4448" s="7">
        <f>Sales_Data[[#This Row],[Actul Bill Amount]]-Sales_Data[[#This Row],[ShippingCost]]</f>
        <v>290040.78000000003</v>
      </c>
      <c r="S4448">
        <v>1156</v>
      </c>
      <c r="T4448">
        <v>459.22</v>
      </c>
      <c r="U4448" t="s">
        <v>44</v>
      </c>
      <c r="V4448">
        <v>2500</v>
      </c>
      <c r="W4448" t="s">
        <v>18</v>
      </c>
      <c r="X4448" t="str">
        <f t="shared" si="139"/>
        <v>Bengaluru</v>
      </c>
    </row>
    <row r="4449" spans="1:24" x14ac:dyDescent="0.4">
      <c r="A4449">
        <v>104448</v>
      </c>
      <c r="B4449" s="5">
        <v>45941.102083333331</v>
      </c>
      <c r="C4449" s="3" t="str">
        <f>TEXT(Sales_Data[[#This Row],[OrderDate]],"mmmm")</f>
        <v>October</v>
      </c>
      <c r="D4449" s="3" t="str">
        <f t="shared" si="138"/>
        <v>2025</v>
      </c>
      <c r="E4449" t="s">
        <v>45</v>
      </c>
      <c r="F4449" t="s">
        <v>43</v>
      </c>
      <c r="G4449" t="s">
        <v>29</v>
      </c>
      <c r="H4449" t="s">
        <v>37</v>
      </c>
      <c r="I4449" t="s">
        <v>100</v>
      </c>
      <c r="J4449">
        <v>17</v>
      </c>
      <c r="K4449">
        <v>4500</v>
      </c>
      <c r="L4449" s="7">
        <f>Sales_Data[[#This Row],[OrderQuantity]] *Sales_Data[[#This Row],[UnitPrice]]</f>
        <v>76500</v>
      </c>
      <c r="M4449" s="7">
        <f>Sales_Data[[#This Row],[UnitPrice]]-Sales_Data[[#This Row],[UnitCost]]</f>
        <v>2000</v>
      </c>
      <c r="N4449" s="7">
        <f>Sales_Data[[#This Row],[Gross Revenue]]-Sales_Data[[#This Row],[Discount Amount ]]</f>
        <v>74500</v>
      </c>
      <c r="O4449" s="7">
        <f>Sales_Data[[#This Row],[OrderQuantity]] *Sales_Data[[#This Row],[UnitCost]]</f>
        <v>42500</v>
      </c>
      <c r="P4449" s="7">
        <f>Sales_Data[[#This Row],[ItemCost]] +Sales_Data[[#This Row],[ShippingCost]]</f>
        <v>43340.93</v>
      </c>
      <c r="Q4449" s="7">
        <f>Sales_Data[[#This Row],[Gross Revenue]]-Sales_Data[[#This Row],[TotalFinancialCost]]</f>
        <v>33159.07</v>
      </c>
      <c r="R4449" s="7">
        <f>Sales_Data[[#This Row],[Actul Bill Amount]]-Sales_Data[[#This Row],[ShippingCost]]</f>
        <v>73659.070000000007</v>
      </c>
      <c r="S4449">
        <v>444</v>
      </c>
      <c r="T4449">
        <v>840.93</v>
      </c>
      <c r="U4449" t="s">
        <v>44</v>
      </c>
      <c r="V4449">
        <v>2500</v>
      </c>
      <c r="W4449" t="s">
        <v>38</v>
      </c>
      <c r="X4449" t="str">
        <f t="shared" si="139"/>
        <v>Kolkata</v>
      </c>
    </row>
    <row r="4450" spans="1:24" x14ac:dyDescent="0.4">
      <c r="A4450">
        <v>104449</v>
      </c>
      <c r="B4450" s="5">
        <v>46010.17291666667</v>
      </c>
      <c r="C4450" s="3" t="str">
        <f>TEXT(Sales_Data[[#This Row],[OrderDate]],"mmmm")</f>
        <v>December</v>
      </c>
      <c r="D4450" s="3" t="str">
        <f t="shared" si="138"/>
        <v>2025</v>
      </c>
      <c r="E4450" t="s">
        <v>48</v>
      </c>
      <c r="F4450" t="s">
        <v>14</v>
      </c>
      <c r="G4450" t="s">
        <v>31</v>
      </c>
      <c r="H4450" t="s">
        <v>16</v>
      </c>
      <c r="I4450" t="s">
        <v>100</v>
      </c>
      <c r="J4450">
        <v>7</v>
      </c>
      <c r="K4450">
        <v>3200</v>
      </c>
      <c r="L4450" s="7">
        <f>Sales_Data[[#This Row],[OrderQuantity]] *Sales_Data[[#This Row],[UnitPrice]]</f>
        <v>22400</v>
      </c>
      <c r="M4450" s="7">
        <f>Sales_Data[[#This Row],[UnitPrice]]-Sales_Data[[#This Row],[UnitCost]]</f>
        <v>1200</v>
      </c>
      <c r="N4450" s="7">
        <f>Sales_Data[[#This Row],[Gross Revenue]]-Sales_Data[[#This Row],[Discount Amount ]]</f>
        <v>21200</v>
      </c>
      <c r="O4450" s="7">
        <f>Sales_Data[[#This Row],[OrderQuantity]] *Sales_Data[[#This Row],[UnitCost]]</f>
        <v>14000</v>
      </c>
      <c r="P4450" s="7">
        <f>Sales_Data[[#This Row],[ItemCost]] +Sales_Data[[#This Row],[ShippingCost]]</f>
        <v>14256.24</v>
      </c>
      <c r="Q4450" s="7">
        <f>Sales_Data[[#This Row],[Gross Revenue]]-Sales_Data[[#This Row],[TotalFinancialCost]]</f>
        <v>8143.76</v>
      </c>
      <c r="R4450" s="7">
        <f>Sales_Data[[#This Row],[Actul Bill Amount]]-Sales_Data[[#This Row],[ShippingCost]]</f>
        <v>20943.759999999998</v>
      </c>
      <c r="S4450">
        <v>682</v>
      </c>
      <c r="T4450">
        <v>256.24</v>
      </c>
      <c r="U4450" t="s">
        <v>17</v>
      </c>
      <c r="V4450">
        <v>2000</v>
      </c>
      <c r="W4450" t="s">
        <v>18</v>
      </c>
      <c r="X4450" t="str">
        <f t="shared" si="139"/>
        <v>Bengaluru</v>
      </c>
    </row>
    <row r="4451" spans="1:24" x14ac:dyDescent="0.4">
      <c r="A4451">
        <v>104450</v>
      </c>
      <c r="B4451" s="5">
        <v>45839.794444444444</v>
      </c>
      <c r="C4451" s="3" t="str">
        <f>TEXT(Sales_Data[[#This Row],[OrderDate]],"mmmm")</f>
        <v>July</v>
      </c>
      <c r="D4451" s="3" t="str">
        <f t="shared" si="138"/>
        <v>2025</v>
      </c>
      <c r="E4451" t="s">
        <v>19</v>
      </c>
      <c r="F4451" t="s">
        <v>55</v>
      </c>
      <c r="G4451" t="s">
        <v>15</v>
      </c>
      <c r="H4451" t="s">
        <v>32</v>
      </c>
      <c r="I4451" t="s">
        <v>100</v>
      </c>
      <c r="J4451">
        <v>90</v>
      </c>
      <c r="K4451">
        <v>1200</v>
      </c>
      <c r="L4451" s="7">
        <f>Sales_Data[[#This Row],[OrderQuantity]] *Sales_Data[[#This Row],[UnitPrice]]</f>
        <v>108000</v>
      </c>
      <c r="M4451" s="7">
        <f>Sales_Data[[#This Row],[UnitPrice]]-Sales_Data[[#This Row],[UnitCost]]</f>
        <v>400</v>
      </c>
      <c r="N4451" s="7">
        <f>Sales_Data[[#This Row],[Gross Revenue]]-Sales_Data[[#This Row],[Discount Amount ]]</f>
        <v>107600</v>
      </c>
      <c r="O4451" s="7">
        <f>Sales_Data[[#This Row],[OrderQuantity]] *Sales_Data[[#This Row],[UnitCost]]</f>
        <v>72000</v>
      </c>
      <c r="P4451" s="7">
        <f>Sales_Data[[#This Row],[ItemCost]] +Sales_Data[[#This Row],[ShippingCost]]</f>
        <v>72242</v>
      </c>
      <c r="Q4451" s="7">
        <f>Sales_Data[[#This Row],[Gross Revenue]]-Sales_Data[[#This Row],[TotalFinancialCost]]</f>
        <v>35758</v>
      </c>
      <c r="R4451" s="7">
        <f>Sales_Data[[#This Row],[Actul Bill Amount]]-Sales_Data[[#This Row],[ShippingCost]]</f>
        <v>107358</v>
      </c>
      <c r="S4451">
        <v>585</v>
      </c>
      <c r="T4451">
        <v>242</v>
      </c>
      <c r="U4451" t="s">
        <v>58</v>
      </c>
      <c r="V4451">
        <v>800</v>
      </c>
      <c r="W4451" t="s">
        <v>33</v>
      </c>
      <c r="X4451" t="str">
        <f t="shared" si="139"/>
        <v>Delhi</v>
      </c>
    </row>
    <row r="4452" spans="1:24" x14ac:dyDescent="0.4">
      <c r="A4452">
        <v>104451</v>
      </c>
      <c r="B4452" s="5">
        <v>45694.07916666667</v>
      </c>
      <c r="C4452" s="3" t="str">
        <f>TEXT(Sales_Data[[#This Row],[OrderDate]],"mmmm")</f>
        <v>February</v>
      </c>
      <c r="D4452" s="3" t="str">
        <f t="shared" si="138"/>
        <v>2025</v>
      </c>
      <c r="E4452" t="s">
        <v>19</v>
      </c>
      <c r="F4452" t="s">
        <v>14</v>
      </c>
      <c r="G4452" t="s">
        <v>29</v>
      </c>
      <c r="H4452" t="s">
        <v>20</v>
      </c>
      <c r="I4452" t="s">
        <v>100</v>
      </c>
      <c r="J4452">
        <v>61</v>
      </c>
      <c r="K4452">
        <v>3200</v>
      </c>
      <c r="L4452" s="7">
        <f>Sales_Data[[#This Row],[OrderQuantity]] *Sales_Data[[#This Row],[UnitPrice]]</f>
        <v>195200</v>
      </c>
      <c r="M4452" s="7">
        <f>Sales_Data[[#This Row],[UnitPrice]]-Sales_Data[[#This Row],[UnitCost]]</f>
        <v>1200</v>
      </c>
      <c r="N4452" s="7">
        <f>Sales_Data[[#This Row],[Gross Revenue]]-Sales_Data[[#This Row],[Discount Amount ]]</f>
        <v>194000</v>
      </c>
      <c r="O4452" s="7">
        <f>Sales_Data[[#This Row],[OrderQuantity]] *Sales_Data[[#This Row],[UnitCost]]</f>
        <v>122000</v>
      </c>
      <c r="P4452" s="7">
        <f>Sales_Data[[#This Row],[ItemCost]] +Sales_Data[[#This Row],[ShippingCost]]</f>
        <v>123421.32</v>
      </c>
      <c r="Q4452" s="7">
        <f>Sales_Data[[#This Row],[Gross Revenue]]-Sales_Data[[#This Row],[TotalFinancialCost]]</f>
        <v>71778.679999999993</v>
      </c>
      <c r="R4452" s="7">
        <f>Sales_Data[[#This Row],[Actul Bill Amount]]-Sales_Data[[#This Row],[ShippingCost]]</f>
        <v>192578.68</v>
      </c>
      <c r="S4452">
        <v>845</v>
      </c>
      <c r="T4452">
        <v>1421.32</v>
      </c>
      <c r="U4452" t="s">
        <v>17</v>
      </c>
      <c r="V4452">
        <v>2000</v>
      </c>
      <c r="W4452" t="s">
        <v>22</v>
      </c>
      <c r="X4452" t="str">
        <f t="shared" si="139"/>
        <v>Nagpur</v>
      </c>
    </row>
    <row r="4453" spans="1:24" x14ac:dyDescent="0.4">
      <c r="A4453">
        <v>104452</v>
      </c>
      <c r="B4453" s="5">
        <v>45794.811805555553</v>
      </c>
      <c r="C4453" s="3" t="str">
        <f>TEXT(Sales_Data[[#This Row],[OrderDate]],"mmmm")</f>
        <v>May</v>
      </c>
      <c r="D4453" s="3" t="str">
        <f t="shared" si="138"/>
        <v>2025</v>
      </c>
      <c r="E4453" t="s">
        <v>48</v>
      </c>
      <c r="F4453" t="s">
        <v>43</v>
      </c>
      <c r="G4453" t="s">
        <v>31</v>
      </c>
      <c r="H4453" t="s">
        <v>20</v>
      </c>
      <c r="I4453" t="s">
        <v>100</v>
      </c>
      <c r="J4453">
        <v>17</v>
      </c>
      <c r="K4453">
        <v>4500</v>
      </c>
      <c r="L4453" s="7">
        <f>Sales_Data[[#This Row],[OrderQuantity]] *Sales_Data[[#This Row],[UnitPrice]]</f>
        <v>76500</v>
      </c>
      <c r="M4453" s="7">
        <f>Sales_Data[[#This Row],[UnitPrice]]-Sales_Data[[#This Row],[UnitCost]]</f>
        <v>2000</v>
      </c>
      <c r="N4453" s="7">
        <f>Sales_Data[[#This Row],[Gross Revenue]]-Sales_Data[[#This Row],[Discount Amount ]]</f>
        <v>74500</v>
      </c>
      <c r="O4453" s="7">
        <f>Sales_Data[[#This Row],[OrderQuantity]] *Sales_Data[[#This Row],[UnitCost]]</f>
        <v>42500</v>
      </c>
      <c r="P4453" s="7">
        <f>Sales_Data[[#This Row],[ItemCost]] +Sales_Data[[#This Row],[ShippingCost]]</f>
        <v>42952.38</v>
      </c>
      <c r="Q4453" s="7">
        <f>Sales_Data[[#This Row],[Gross Revenue]]-Sales_Data[[#This Row],[TotalFinancialCost]]</f>
        <v>33547.620000000003</v>
      </c>
      <c r="R4453" s="7">
        <f>Sales_Data[[#This Row],[Actul Bill Amount]]-Sales_Data[[#This Row],[ShippingCost]]</f>
        <v>74047.62</v>
      </c>
      <c r="S4453">
        <v>914</v>
      </c>
      <c r="T4453">
        <v>452.38</v>
      </c>
      <c r="U4453" t="s">
        <v>44</v>
      </c>
      <c r="V4453">
        <v>2500</v>
      </c>
      <c r="W4453" t="s">
        <v>22</v>
      </c>
      <c r="X4453" t="str">
        <f t="shared" si="139"/>
        <v>Nagpur</v>
      </c>
    </row>
    <row r="4454" spans="1:24" x14ac:dyDescent="0.4">
      <c r="A4454">
        <v>104453</v>
      </c>
      <c r="B4454" s="5">
        <v>45995.818055555559</v>
      </c>
      <c r="C4454" s="3" t="str">
        <f>TEXT(Sales_Data[[#This Row],[OrderDate]],"mmmm")</f>
        <v>December</v>
      </c>
      <c r="D4454" s="3" t="str">
        <f t="shared" si="138"/>
        <v>2025</v>
      </c>
      <c r="E4454" t="s">
        <v>50</v>
      </c>
      <c r="F4454" t="s">
        <v>40</v>
      </c>
      <c r="G4454" t="s">
        <v>15</v>
      </c>
      <c r="H4454" t="s">
        <v>20</v>
      </c>
      <c r="I4454" t="s">
        <v>100</v>
      </c>
      <c r="J4454">
        <v>58</v>
      </c>
      <c r="K4454">
        <v>1500</v>
      </c>
      <c r="L4454" s="7">
        <f>Sales_Data[[#This Row],[OrderQuantity]] *Sales_Data[[#This Row],[UnitPrice]]</f>
        <v>87000</v>
      </c>
      <c r="M4454" s="7">
        <f>Sales_Data[[#This Row],[UnitPrice]]-Sales_Data[[#This Row],[UnitCost]]</f>
        <v>700</v>
      </c>
      <c r="N4454" s="7">
        <f>Sales_Data[[#This Row],[Gross Revenue]]-Sales_Data[[#This Row],[Discount Amount ]]</f>
        <v>86300</v>
      </c>
      <c r="O4454" s="7">
        <f>Sales_Data[[#This Row],[OrderQuantity]] *Sales_Data[[#This Row],[UnitCost]]</f>
        <v>46400</v>
      </c>
      <c r="P4454" s="7">
        <f>Sales_Data[[#This Row],[ItemCost]] +Sales_Data[[#This Row],[ShippingCost]]</f>
        <v>47563.56</v>
      </c>
      <c r="Q4454" s="7">
        <f>Sales_Data[[#This Row],[Gross Revenue]]-Sales_Data[[#This Row],[TotalFinancialCost]]</f>
        <v>39436.44</v>
      </c>
      <c r="R4454" s="7">
        <f>Sales_Data[[#This Row],[Actul Bill Amount]]-Sales_Data[[#This Row],[ShippingCost]]</f>
        <v>85136.44</v>
      </c>
      <c r="S4454">
        <v>664</v>
      </c>
      <c r="T4454">
        <v>1163.56</v>
      </c>
      <c r="U4454" t="s">
        <v>52</v>
      </c>
      <c r="V4454">
        <v>800</v>
      </c>
      <c r="W4454" t="s">
        <v>22</v>
      </c>
      <c r="X4454" t="str">
        <f t="shared" si="139"/>
        <v>Nagpur</v>
      </c>
    </row>
    <row r="4455" spans="1:24" x14ac:dyDescent="0.4">
      <c r="A4455">
        <v>104454</v>
      </c>
      <c r="B4455" s="5">
        <v>45713.451388888891</v>
      </c>
      <c r="C4455" s="3" t="str">
        <f>TEXT(Sales_Data[[#This Row],[OrderDate]],"mmmm")</f>
        <v>February</v>
      </c>
      <c r="D4455" s="3" t="str">
        <f t="shared" si="138"/>
        <v>2025</v>
      </c>
      <c r="E4455" t="s">
        <v>45</v>
      </c>
      <c r="F4455" t="s">
        <v>14</v>
      </c>
      <c r="G4455" t="s">
        <v>15</v>
      </c>
      <c r="H4455" t="s">
        <v>25</v>
      </c>
      <c r="I4455" t="s">
        <v>100</v>
      </c>
      <c r="J4455">
        <v>36</v>
      </c>
      <c r="K4455">
        <v>6500</v>
      </c>
      <c r="L4455" s="7">
        <f>Sales_Data[[#This Row],[OrderQuantity]] *Sales_Data[[#This Row],[UnitPrice]]</f>
        <v>234000</v>
      </c>
      <c r="M4455" s="7">
        <f>Sales_Data[[#This Row],[UnitPrice]]-Sales_Data[[#This Row],[UnitCost]]</f>
        <v>2300</v>
      </c>
      <c r="N4455" s="7">
        <f>Sales_Data[[#This Row],[Gross Revenue]]-Sales_Data[[#This Row],[Discount Amount ]]</f>
        <v>231700</v>
      </c>
      <c r="O4455" s="7">
        <f>Sales_Data[[#This Row],[OrderQuantity]] *Sales_Data[[#This Row],[UnitCost]]</f>
        <v>151200</v>
      </c>
      <c r="P4455" s="7">
        <f>Sales_Data[[#This Row],[ItemCost]] +Sales_Data[[#This Row],[ShippingCost]]</f>
        <v>151850.56</v>
      </c>
      <c r="Q4455" s="7">
        <f>Sales_Data[[#This Row],[Gross Revenue]]-Sales_Data[[#This Row],[TotalFinancialCost]]</f>
        <v>82149.440000000002</v>
      </c>
      <c r="R4455" s="7">
        <f>Sales_Data[[#This Row],[Actul Bill Amount]]-Sales_Data[[#This Row],[ShippingCost]]</f>
        <v>231049.44</v>
      </c>
      <c r="S4455">
        <v>640</v>
      </c>
      <c r="T4455">
        <v>650.55999999999995</v>
      </c>
      <c r="U4455" t="s">
        <v>21</v>
      </c>
      <c r="V4455">
        <v>4200</v>
      </c>
      <c r="W4455" t="s">
        <v>27</v>
      </c>
      <c r="X4455" t="str">
        <f t="shared" si="139"/>
        <v>Mumbai</v>
      </c>
    </row>
    <row r="4456" spans="1:24" x14ac:dyDescent="0.4">
      <c r="A4456">
        <v>104455</v>
      </c>
      <c r="B4456" s="5">
        <v>45844.77847222222</v>
      </c>
      <c r="C4456" s="3" t="str">
        <f>TEXT(Sales_Data[[#This Row],[OrderDate]],"mmmm")</f>
        <v>July</v>
      </c>
      <c r="D4456" s="3" t="str">
        <f t="shared" si="138"/>
        <v>2025</v>
      </c>
      <c r="E4456" t="s">
        <v>42</v>
      </c>
      <c r="F4456" t="s">
        <v>43</v>
      </c>
      <c r="G4456" t="s">
        <v>31</v>
      </c>
      <c r="H4456" t="s">
        <v>20</v>
      </c>
      <c r="I4456" t="s">
        <v>100</v>
      </c>
      <c r="J4456">
        <v>69</v>
      </c>
      <c r="K4456">
        <v>4500</v>
      </c>
      <c r="L4456" s="7">
        <f>Sales_Data[[#This Row],[OrderQuantity]] *Sales_Data[[#This Row],[UnitPrice]]</f>
        <v>310500</v>
      </c>
      <c r="M4456" s="7">
        <f>Sales_Data[[#This Row],[UnitPrice]]-Sales_Data[[#This Row],[UnitCost]]</f>
        <v>2000</v>
      </c>
      <c r="N4456" s="7">
        <f>Sales_Data[[#This Row],[Gross Revenue]]-Sales_Data[[#This Row],[Discount Amount ]]</f>
        <v>308500</v>
      </c>
      <c r="O4456" s="7">
        <f>Sales_Data[[#This Row],[OrderQuantity]] *Sales_Data[[#This Row],[UnitCost]]</f>
        <v>172500</v>
      </c>
      <c r="P4456" s="7">
        <f>Sales_Data[[#This Row],[ItemCost]] +Sales_Data[[#This Row],[ShippingCost]]</f>
        <v>172956.36</v>
      </c>
      <c r="Q4456" s="7">
        <f>Sales_Data[[#This Row],[Gross Revenue]]-Sales_Data[[#This Row],[TotalFinancialCost]]</f>
        <v>137543.64000000001</v>
      </c>
      <c r="R4456" s="7">
        <f>Sales_Data[[#This Row],[Actul Bill Amount]]-Sales_Data[[#This Row],[ShippingCost]]</f>
        <v>308043.64</v>
      </c>
      <c r="S4456">
        <v>359</v>
      </c>
      <c r="T4456">
        <v>456.36</v>
      </c>
      <c r="U4456" t="s">
        <v>44</v>
      </c>
      <c r="V4456">
        <v>2500</v>
      </c>
      <c r="W4456" t="s">
        <v>22</v>
      </c>
      <c r="X4456" t="str">
        <f t="shared" si="139"/>
        <v>Nagpur</v>
      </c>
    </row>
    <row r="4457" spans="1:24" x14ac:dyDescent="0.4">
      <c r="A4457">
        <v>104456</v>
      </c>
      <c r="B4457" s="5">
        <v>45998.98333333333</v>
      </c>
      <c r="C4457" s="3" t="str">
        <f>TEXT(Sales_Data[[#This Row],[OrderDate]],"mmmm")</f>
        <v>December</v>
      </c>
      <c r="D4457" s="3" t="str">
        <f t="shared" si="138"/>
        <v>2025</v>
      </c>
      <c r="E4457" t="s">
        <v>45</v>
      </c>
      <c r="F4457" t="s">
        <v>35</v>
      </c>
      <c r="G4457" t="s">
        <v>15</v>
      </c>
      <c r="H4457" t="s">
        <v>32</v>
      </c>
      <c r="I4457" t="s">
        <v>100</v>
      </c>
      <c r="J4457">
        <v>99</v>
      </c>
      <c r="K4457">
        <v>8500</v>
      </c>
      <c r="L4457" s="7">
        <f>Sales_Data[[#This Row],[OrderQuantity]] *Sales_Data[[#This Row],[UnitPrice]]</f>
        <v>841500</v>
      </c>
      <c r="M4457" s="7">
        <f>Sales_Data[[#This Row],[UnitPrice]]-Sales_Data[[#This Row],[UnitCost]]</f>
        <v>3000</v>
      </c>
      <c r="N4457" s="7">
        <f>Sales_Data[[#This Row],[Gross Revenue]]-Sales_Data[[#This Row],[Discount Amount ]]</f>
        <v>838500</v>
      </c>
      <c r="O4457" s="7">
        <f>Sales_Data[[#This Row],[OrderQuantity]] *Sales_Data[[#This Row],[UnitCost]]</f>
        <v>544500</v>
      </c>
      <c r="P4457" s="7">
        <f>Sales_Data[[#This Row],[ItemCost]] +Sales_Data[[#This Row],[ShippingCost]]</f>
        <v>545552.48</v>
      </c>
      <c r="Q4457" s="7">
        <f>Sales_Data[[#This Row],[Gross Revenue]]-Sales_Data[[#This Row],[TotalFinancialCost]]</f>
        <v>295947.52000000002</v>
      </c>
      <c r="R4457" s="7">
        <f>Sales_Data[[#This Row],[Actul Bill Amount]]-Sales_Data[[#This Row],[ShippingCost]]</f>
        <v>837447.52</v>
      </c>
      <c r="S4457">
        <v>1011</v>
      </c>
      <c r="T4457">
        <v>1052.48</v>
      </c>
      <c r="U4457" t="s">
        <v>49</v>
      </c>
      <c r="V4457">
        <v>5500</v>
      </c>
      <c r="W4457" t="s">
        <v>33</v>
      </c>
      <c r="X4457" t="str">
        <f t="shared" si="139"/>
        <v>Delhi</v>
      </c>
    </row>
    <row r="4458" spans="1:24" x14ac:dyDescent="0.4">
      <c r="A4458">
        <v>104457</v>
      </c>
      <c r="B4458" s="5">
        <v>45915.236111111109</v>
      </c>
      <c r="C4458" s="3" t="str">
        <f>TEXT(Sales_Data[[#This Row],[OrderDate]],"mmmm")</f>
        <v>September</v>
      </c>
      <c r="D4458" s="3" t="str">
        <f t="shared" si="138"/>
        <v>2025</v>
      </c>
      <c r="E4458" t="s">
        <v>50</v>
      </c>
      <c r="F4458" t="s">
        <v>35</v>
      </c>
      <c r="G4458" t="s">
        <v>29</v>
      </c>
      <c r="H4458" t="s">
        <v>37</v>
      </c>
      <c r="I4458" t="s">
        <v>100</v>
      </c>
      <c r="J4458">
        <v>90</v>
      </c>
      <c r="K4458">
        <v>8500</v>
      </c>
      <c r="L4458" s="7">
        <f>Sales_Data[[#This Row],[OrderQuantity]] *Sales_Data[[#This Row],[UnitPrice]]</f>
        <v>765000</v>
      </c>
      <c r="M4458" s="7">
        <f>Sales_Data[[#This Row],[UnitPrice]]-Sales_Data[[#This Row],[UnitCost]]</f>
        <v>3000</v>
      </c>
      <c r="N4458" s="7">
        <f>Sales_Data[[#This Row],[Gross Revenue]]-Sales_Data[[#This Row],[Discount Amount ]]</f>
        <v>762000</v>
      </c>
      <c r="O4458" s="7">
        <f>Sales_Data[[#This Row],[OrderQuantity]] *Sales_Data[[#This Row],[UnitCost]]</f>
        <v>495000</v>
      </c>
      <c r="P4458" s="7">
        <f>Sales_Data[[#This Row],[ItemCost]] +Sales_Data[[#This Row],[ShippingCost]]</f>
        <v>497108.1</v>
      </c>
      <c r="Q4458" s="7">
        <f>Sales_Data[[#This Row],[Gross Revenue]]-Sales_Data[[#This Row],[TotalFinancialCost]]</f>
        <v>267891.90000000002</v>
      </c>
      <c r="R4458" s="7">
        <f>Sales_Data[[#This Row],[Actul Bill Amount]]-Sales_Data[[#This Row],[ShippingCost]]</f>
        <v>759891.9</v>
      </c>
      <c r="S4458">
        <v>435</v>
      </c>
      <c r="T4458">
        <v>2108.1</v>
      </c>
      <c r="U4458" t="s">
        <v>49</v>
      </c>
      <c r="V4458">
        <v>5500</v>
      </c>
      <c r="W4458" t="s">
        <v>38</v>
      </c>
      <c r="X4458" t="str">
        <f t="shared" si="139"/>
        <v>Kolkata</v>
      </c>
    </row>
    <row r="4459" spans="1:24" x14ac:dyDescent="0.4">
      <c r="A4459">
        <v>104458</v>
      </c>
      <c r="B4459" s="5">
        <v>45715.006944444445</v>
      </c>
      <c r="C4459" s="3" t="str">
        <f>TEXT(Sales_Data[[#This Row],[OrderDate]],"mmmm")</f>
        <v>February</v>
      </c>
      <c r="D4459" s="3" t="str">
        <f t="shared" si="138"/>
        <v>2025</v>
      </c>
      <c r="E4459" t="s">
        <v>19</v>
      </c>
      <c r="F4459" t="s">
        <v>46</v>
      </c>
      <c r="G4459" t="s">
        <v>29</v>
      </c>
      <c r="H4459" t="s">
        <v>16</v>
      </c>
      <c r="I4459" t="s">
        <v>100</v>
      </c>
      <c r="J4459">
        <v>72</v>
      </c>
      <c r="K4459">
        <v>15000</v>
      </c>
      <c r="L4459" s="7">
        <f>Sales_Data[[#This Row],[OrderQuantity]] *Sales_Data[[#This Row],[UnitPrice]]</f>
        <v>1080000</v>
      </c>
      <c r="M4459" s="7">
        <f>Sales_Data[[#This Row],[UnitPrice]]-Sales_Data[[#This Row],[UnitCost]]</f>
        <v>5500</v>
      </c>
      <c r="N4459" s="7">
        <f>Sales_Data[[#This Row],[Gross Revenue]]-Sales_Data[[#This Row],[Discount Amount ]]</f>
        <v>1074500</v>
      </c>
      <c r="O4459" s="7">
        <f>Sales_Data[[#This Row],[OrderQuantity]] *Sales_Data[[#This Row],[UnitCost]]</f>
        <v>684000</v>
      </c>
      <c r="P4459" s="7">
        <f>Sales_Data[[#This Row],[ItemCost]] +Sales_Data[[#This Row],[ShippingCost]]</f>
        <v>686437.5</v>
      </c>
      <c r="Q4459" s="7">
        <f>Sales_Data[[#This Row],[Gross Revenue]]-Sales_Data[[#This Row],[TotalFinancialCost]]</f>
        <v>393562.5</v>
      </c>
      <c r="R4459" s="7">
        <f>Sales_Data[[#This Row],[Actul Bill Amount]]-Sales_Data[[#This Row],[ShippingCost]]</f>
        <v>1072062.5</v>
      </c>
      <c r="S4459">
        <v>1020</v>
      </c>
      <c r="T4459">
        <v>2437.5</v>
      </c>
      <c r="U4459" t="s">
        <v>53</v>
      </c>
      <c r="V4459">
        <v>9500</v>
      </c>
      <c r="W4459" t="s">
        <v>18</v>
      </c>
      <c r="X4459" t="str">
        <f t="shared" si="139"/>
        <v>Bengaluru</v>
      </c>
    </row>
    <row r="4460" spans="1:24" x14ac:dyDescent="0.4">
      <c r="A4460">
        <v>104459</v>
      </c>
      <c r="B4460" s="5">
        <v>46020.777083333334</v>
      </c>
      <c r="C4460" s="3" t="str">
        <f>TEXT(Sales_Data[[#This Row],[OrderDate]],"mmmm")</f>
        <v>December</v>
      </c>
      <c r="D4460" s="3" t="str">
        <f t="shared" si="138"/>
        <v>2025</v>
      </c>
      <c r="E4460" t="s">
        <v>42</v>
      </c>
      <c r="F4460" t="s">
        <v>46</v>
      </c>
      <c r="G4460" t="s">
        <v>15</v>
      </c>
      <c r="H4460" t="s">
        <v>25</v>
      </c>
      <c r="I4460" t="s">
        <v>100</v>
      </c>
      <c r="J4460">
        <v>16</v>
      </c>
      <c r="K4460">
        <v>15000</v>
      </c>
      <c r="L4460" s="7">
        <f>Sales_Data[[#This Row],[OrderQuantity]] *Sales_Data[[#This Row],[UnitPrice]]</f>
        <v>240000</v>
      </c>
      <c r="M4460" s="7">
        <f>Sales_Data[[#This Row],[UnitPrice]]-Sales_Data[[#This Row],[UnitCost]]</f>
        <v>5500</v>
      </c>
      <c r="N4460" s="7">
        <f>Sales_Data[[#This Row],[Gross Revenue]]-Sales_Data[[#This Row],[Discount Amount ]]</f>
        <v>234500</v>
      </c>
      <c r="O4460" s="7">
        <f>Sales_Data[[#This Row],[OrderQuantity]] *Sales_Data[[#This Row],[UnitCost]]</f>
        <v>152000</v>
      </c>
      <c r="P4460" s="7">
        <f>Sales_Data[[#This Row],[ItemCost]] +Sales_Data[[#This Row],[ShippingCost]]</f>
        <v>152349.51999999999</v>
      </c>
      <c r="Q4460" s="7">
        <f>Sales_Data[[#This Row],[Gross Revenue]]-Sales_Data[[#This Row],[TotalFinancialCost]]</f>
        <v>87650.48000000001</v>
      </c>
      <c r="R4460" s="7">
        <f>Sales_Data[[#This Row],[Actul Bill Amount]]-Sales_Data[[#This Row],[ShippingCost]]</f>
        <v>234150.48</v>
      </c>
      <c r="S4460">
        <v>1102</v>
      </c>
      <c r="T4460">
        <v>349.52</v>
      </c>
      <c r="U4460" t="s">
        <v>53</v>
      </c>
      <c r="V4460">
        <v>9500</v>
      </c>
      <c r="W4460" t="s">
        <v>27</v>
      </c>
      <c r="X4460" t="str">
        <f t="shared" si="139"/>
        <v>Mumbai</v>
      </c>
    </row>
    <row r="4461" spans="1:24" x14ac:dyDescent="0.4">
      <c r="A4461">
        <v>104460</v>
      </c>
      <c r="B4461" s="5">
        <v>45780.817361111112</v>
      </c>
      <c r="C4461" s="3" t="str">
        <f>TEXT(Sales_Data[[#This Row],[OrderDate]],"mmmm")</f>
        <v>May</v>
      </c>
      <c r="D4461" s="3" t="str">
        <f t="shared" si="138"/>
        <v>2025</v>
      </c>
      <c r="E4461" t="s">
        <v>42</v>
      </c>
      <c r="F4461" t="s">
        <v>14</v>
      </c>
      <c r="G4461" t="s">
        <v>15</v>
      </c>
      <c r="H4461" t="s">
        <v>16</v>
      </c>
      <c r="I4461" t="s">
        <v>100</v>
      </c>
      <c r="J4461">
        <v>22</v>
      </c>
      <c r="K4461">
        <v>6500</v>
      </c>
      <c r="L4461" s="7">
        <f>Sales_Data[[#This Row],[OrderQuantity]] *Sales_Data[[#This Row],[UnitPrice]]</f>
        <v>143000</v>
      </c>
      <c r="M4461" s="7">
        <f>Sales_Data[[#This Row],[UnitPrice]]-Sales_Data[[#This Row],[UnitCost]]</f>
        <v>2300</v>
      </c>
      <c r="N4461" s="7">
        <f>Sales_Data[[#This Row],[Gross Revenue]]-Sales_Data[[#This Row],[Discount Amount ]]</f>
        <v>140700</v>
      </c>
      <c r="O4461" s="7">
        <f>Sales_Data[[#This Row],[OrderQuantity]] *Sales_Data[[#This Row],[UnitCost]]</f>
        <v>92400</v>
      </c>
      <c r="P4461" s="7">
        <f>Sales_Data[[#This Row],[ItemCost]] +Sales_Data[[#This Row],[ShippingCost]]</f>
        <v>93415.74</v>
      </c>
      <c r="Q4461" s="7">
        <f>Sales_Data[[#This Row],[Gross Revenue]]-Sales_Data[[#This Row],[TotalFinancialCost]]</f>
        <v>49584.259999999995</v>
      </c>
      <c r="R4461" s="7">
        <f>Sales_Data[[#This Row],[Actul Bill Amount]]-Sales_Data[[#This Row],[ShippingCost]]</f>
        <v>139684.26</v>
      </c>
      <c r="S4461">
        <v>654</v>
      </c>
      <c r="T4461">
        <v>1015.74</v>
      </c>
      <c r="U4461" t="s">
        <v>21</v>
      </c>
      <c r="V4461">
        <v>4200</v>
      </c>
      <c r="W4461" t="s">
        <v>18</v>
      </c>
      <c r="X4461" t="str">
        <f t="shared" si="139"/>
        <v>Bengaluru</v>
      </c>
    </row>
    <row r="4462" spans="1:24" x14ac:dyDescent="0.4">
      <c r="A4462">
        <v>104461</v>
      </c>
      <c r="B4462" s="5">
        <v>45845.401388888888</v>
      </c>
      <c r="C4462" s="3" t="str">
        <f>TEXT(Sales_Data[[#This Row],[OrderDate]],"mmmm")</f>
        <v>July</v>
      </c>
      <c r="D4462" s="3" t="str">
        <f t="shared" si="138"/>
        <v>2025</v>
      </c>
      <c r="E4462" t="s">
        <v>13</v>
      </c>
      <c r="F4462" t="s">
        <v>55</v>
      </c>
      <c r="G4462" t="s">
        <v>31</v>
      </c>
      <c r="H4462" t="s">
        <v>32</v>
      </c>
      <c r="I4462" t="s">
        <v>100</v>
      </c>
      <c r="J4462">
        <v>14</v>
      </c>
      <c r="K4462">
        <v>1200</v>
      </c>
      <c r="L4462" s="7">
        <f>Sales_Data[[#This Row],[OrderQuantity]] *Sales_Data[[#This Row],[UnitPrice]]</f>
        <v>16800</v>
      </c>
      <c r="M4462" s="7">
        <f>Sales_Data[[#This Row],[UnitPrice]]-Sales_Data[[#This Row],[UnitCost]]</f>
        <v>400</v>
      </c>
      <c r="N4462" s="7">
        <f>Sales_Data[[#This Row],[Gross Revenue]]-Sales_Data[[#This Row],[Discount Amount ]]</f>
        <v>16400</v>
      </c>
      <c r="O4462" s="7">
        <f>Sales_Data[[#This Row],[OrderQuantity]] *Sales_Data[[#This Row],[UnitCost]]</f>
        <v>11200</v>
      </c>
      <c r="P4462" s="7">
        <f>Sales_Data[[#This Row],[ItemCost]] +Sales_Data[[#This Row],[ShippingCost]]</f>
        <v>12261.7</v>
      </c>
      <c r="Q4462" s="7">
        <f>Sales_Data[[#This Row],[Gross Revenue]]-Sales_Data[[#This Row],[TotalFinancialCost]]</f>
        <v>4538.2999999999993</v>
      </c>
      <c r="R4462" s="7">
        <f>Sales_Data[[#This Row],[Actul Bill Amount]]-Sales_Data[[#This Row],[ShippingCost]]</f>
        <v>15338.3</v>
      </c>
      <c r="S4462">
        <v>708</v>
      </c>
      <c r="T4462">
        <v>1061.7</v>
      </c>
      <c r="U4462" t="s">
        <v>58</v>
      </c>
      <c r="V4462">
        <v>800</v>
      </c>
      <c r="W4462" t="s">
        <v>33</v>
      </c>
      <c r="X4462" t="str">
        <f t="shared" si="139"/>
        <v>Delhi</v>
      </c>
    </row>
    <row r="4463" spans="1:24" x14ac:dyDescent="0.4">
      <c r="A4463">
        <v>104462</v>
      </c>
      <c r="B4463" s="5">
        <v>45887.475694444445</v>
      </c>
      <c r="C4463" s="3" t="str">
        <f>TEXT(Sales_Data[[#This Row],[OrderDate]],"mmmm")</f>
        <v>August</v>
      </c>
      <c r="D4463" s="3" t="str">
        <f t="shared" si="138"/>
        <v>2025</v>
      </c>
      <c r="E4463" t="s">
        <v>48</v>
      </c>
      <c r="F4463" t="s">
        <v>55</v>
      </c>
      <c r="G4463" t="s">
        <v>31</v>
      </c>
      <c r="H4463" t="s">
        <v>37</v>
      </c>
      <c r="I4463" t="s">
        <v>100</v>
      </c>
      <c r="J4463">
        <v>69</v>
      </c>
      <c r="K4463">
        <v>600</v>
      </c>
      <c r="L4463" s="7">
        <f>Sales_Data[[#This Row],[OrderQuantity]] *Sales_Data[[#This Row],[UnitPrice]]</f>
        <v>41400</v>
      </c>
      <c r="M4463" s="7">
        <f>Sales_Data[[#This Row],[UnitPrice]]-Sales_Data[[#This Row],[UnitCost]]</f>
        <v>250</v>
      </c>
      <c r="N4463" s="7">
        <f>Sales_Data[[#This Row],[Gross Revenue]]-Sales_Data[[#This Row],[Discount Amount ]]</f>
        <v>41150</v>
      </c>
      <c r="O4463" s="7">
        <f>Sales_Data[[#This Row],[OrderQuantity]] *Sales_Data[[#This Row],[UnitCost]]</f>
        <v>24150</v>
      </c>
      <c r="P4463" s="7">
        <f>Sales_Data[[#This Row],[ItemCost]] +Sales_Data[[#This Row],[ShippingCost]]</f>
        <v>25085.01</v>
      </c>
      <c r="Q4463" s="7">
        <f>Sales_Data[[#This Row],[Gross Revenue]]-Sales_Data[[#This Row],[TotalFinancialCost]]</f>
        <v>16314.990000000002</v>
      </c>
      <c r="R4463" s="7">
        <f>Sales_Data[[#This Row],[Actul Bill Amount]]-Sales_Data[[#This Row],[ShippingCost]]</f>
        <v>40214.99</v>
      </c>
      <c r="S4463">
        <v>428</v>
      </c>
      <c r="T4463">
        <v>935.01</v>
      </c>
      <c r="U4463" t="s">
        <v>57</v>
      </c>
      <c r="V4463">
        <v>350</v>
      </c>
      <c r="W4463" t="s">
        <v>38</v>
      </c>
      <c r="X4463" t="str">
        <f t="shared" si="139"/>
        <v>Kolkata</v>
      </c>
    </row>
    <row r="4464" spans="1:24" x14ac:dyDescent="0.4">
      <c r="A4464">
        <v>104463</v>
      </c>
      <c r="B4464" s="5">
        <v>45825.938888888886</v>
      </c>
      <c r="C4464" s="3" t="str">
        <f>TEXT(Sales_Data[[#This Row],[OrderDate]],"mmmm")</f>
        <v>June</v>
      </c>
      <c r="D4464" s="3" t="str">
        <f t="shared" si="138"/>
        <v>2025</v>
      </c>
      <c r="E4464" t="s">
        <v>42</v>
      </c>
      <c r="F4464" t="s">
        <v>28</v>
      </c>
      <c r="G4464" t="s">
        <v>15</v>
      </c>
      <c r="H4464" t="s">
        <v>16</v>
      </c>
      <c r="I4464" t="s">
        <v>100</v>
      </c>
      <c r="J4464">
        <v>34</v>
      </c>
      <c r="K4464">
        <v>2500</v>
      </c>
      <c r="L4464" s="7">
        <f>Sales_Data[[#This Row],[OrderQuantity]] *Sales_Data[[#This Row],[UnitPrice]]</f>
        <v>85000</v>
      </c>
      <c r="M4464" s="7">
        <f>Sales_Data[[#This Row],[UnitPrice]]-Sales_Data[[#This Row],[UnitCost]]</f>
        <v>1000</v>
      </c>
      <c r="N4464" s="7">
        <f>Sales_Data[[#This Row],[Gross Revenue]]-Sales_Data[[#This Row],[Discount Amount ]]</f>
        <v>84000</v>
      </c>
      <c r="O4464" s="7">
        <f>Sales_Data[[#This Row],[OrderQuantity]] *Sales_Data[[#This Row],[UnitCost]]</f>
        <v>51000</v>
      </c>
      <c r="P4464" s="7">
        <f>Sales_Data[[#This Row],[ItemCost]] +Sales_Data[[#This Row],[ShippingCost]]</f>
        <v>51458.52</v>
      </c>
      <c r="Q4464" s="7">
        <f>Sales_Data[[#This Row],[Gross Revenue]]-Sales_Data[[#This Row],[TotalFinancialCost]]</f>
        <v>33541.480000000003</v>
      </c>
      <c r="R4464" s="7">
        <f>Sales_Data[[#This Row],[Actul Bill Amount]]-Sales_Data[[#This Row],[ShippingCost]]</f>
        <v>83541.48</v>
      </c>
      <c r="S4464">
        <v>575</v>
      </c>
      <c r="T4464">
        <v>458.52</v>
      </c>
      <c r="U4464" t="s">
        <v>54</v>
      </c>
      <c r="V4464">
        <v>1500</v>
      </c>
      <c r="W4464" t="s">
        <v>18</v>
      </c>
      <c r="X4464" t="str">
        <f t="shared" si="139"/>
        <v>Bengaluru</v>
      </c>
    </row>
    <row r="4465" spans="1:24" x14ac:dyDescent="0.4">
      <c r="A4465">
        <v>104464</v>
      </c>
      <c r="B4465" s="5">
        <v>45771.665972222225</v>
      </c>
      <c r="C4465" s="3" t="str">
        <f>TEXT(Sales_Data[[#This Row],[OrderDate]],"mmmm")</f>
        <v>April</v>
      </c>
      <c r="D4465" s="3" t="str">
        <f t="shared" si="138"/>
        <v>2025</v>
      </c>
      <c r="E4465" t="s">
        <v>45</v>
      </c>
      <c r="F4465" t="s">
        <v>43</v>
      </c>
      <c r="G4465" t="s">
        <v>15</v>
      </c>
      <c r="H4465" t="s">
        <v>32</v>
      </c>
      <c r="I4465" t="s">
        <v>100</v>
      </c>
      <c r="J4465">
        <v>75</v>
      </c>
      <c r="K4465">
        <v>1800</v>
      </c>
      <c r="L4465" s="7">
        <f>Sales_Data[[#This Row],[OrderQuantity]] *Sales_Data[[#This Row],[UnitPrice]]</f>
        <v>135000</v>
      </c>
      <c r="M4465" s="7">
        <f>Sales_Data[[#This Row],[UnitPrice]]-Sales_Data[[#This Row],[UnitCost]]</f>
        <v>900</v>
      </c>
      <c r="N4465" s="7">
        <f>Sales_Data[[#This Row],[Gross Revenue]]-Sales_Data[[#This Row],[Discount Amount ]]</f>
        <v>134100</v>
      </c>
      <c r="O4465" s="7">
        <f>Sales_Data[[#This Row],[OrderQuantity]] *Sales_Data[[#This Row],[UnitCost]]</f>
        <v>67500</v>
      </c>
      <c r="P4465" s="7">
        <f>Sales_Data[[#This Row],[ItemCost]] +Sales_Data[[#This Row],[ShippingCost]]</f>
        <v>67967.399999999994</v>
      </c>
      <c r="Q4465" s="7">
        <f>Sales_Data[[#This Row],[Gross Revenue]]-Sales_Data[[#This Row],[TotalFinancialCost]]</f>
        <v>67032.600000000006</v>
      </c>
      <c r="R4465" s="7">
        <f>Sales_Data[[#This Row],[Actul Bill Amount]]-Sales_Data[[#This Row],[ShippingCost]]</f>
        <v>133632.6</v>
      </c>
      <c r="S4465">
        <v>974</v>
      </c>
      <c r="T4465">
        <v>467.4</v>
      </c>
      <c r="U4465" t="s">
        <v>51</v>
      </c>
      <c r="V4465">
        <v>900</v>
      </c>
      <c r="W4465" t="s">
        <v>33</v>
      </c>
      <c r="X4465" t="str">
        <f t="shared" si="139"/>
        <v>Delhi</v>
      </c>
    </row>
    <row r="4466" spans="1:24" x14ac:dyDescent="0.4">
      <c r="A4466">
        <v>104465</v>
      </c>
      <c r="B4466" s="5">
        <v>45909.188194444447</v>
      </c>
      <c r="C4466" s="3" t="str">
        <f>TEXT(Sales_Data[[#This Row],[OrderDate]],"mmmm")</f>
        <v>September</v>
      </c>
      <c r="D4466" s="3" t="str">
        <f t="shared" si="138"/>
        <v>2025</v>
      </c>
      <c r="E4466" t="s">
        <v>19</v>
      </c>
      <c r="F4466" t="s">
        <v>14</v>
      </c>
      <c r="G4466" t="s">
        <v>31</v>
      </c>
      <c r="H4466" t="s">
        <v>32</v>
      </c>
      <c r="I4466" t="s">
        <v>100</v>
      </c>
      <c r="J4466">
        <v>75</v>
      </c>
      <c r="K4466">
        <v>3200</v>
      </c>
      <c r="L4466" s="7">
        <f>Sales_Data[[#This Row],[OrderQuantity]] *Sales_Data[[#This Row],[UnitPrice]]</f>
        <v>240000</v>
      </c>
      <c r="M4466" s="7">
        <f>Sales_Data[[#This Row],[UnitPrice]]-Sales_Data[[#This Row],[UnitCost]]</f>
        <v>1200</v>
      </c>
      <c r="N4466" s="7">
        <f>Sales_Data[[#This Row],[Gross Revenue]]-Sales_Data[[#This Row],[Discount Amount ]]</f>
        <v>238800</v>
      </c>
      <c r="O4466" s="7">
        <f>Sales_Data[[#This Row],[OrderQuantity]] *Sales_Data[[#This Row],[UnitCost]]</f>
        <v>150000</v>
      </c>
      <c r="P4466" s="7">
        <f>Sales_Data[[#This Row],[ItemCost]] +Sales_Data[[#This Row],[ShippingCost]]</f>
        <v>150651.9</v>
      </c>
      <c r="Q4466" s="7">
        <f>Sales_Data[[#This Row],[Gross Revenue]]-Sales_Data[[#This Row],[TotalFinancialCost]]</f>
        <v>89348.1</v>
      </c>
      <c r="R4466" s="7">
        <f>Sales_Data[[#This Row],[Actul Bill Amount]]-Sales_Data[[#This Row],[ShippingCost]]</f>
        <v>238148.1</v>
      </c>
      <c r="S4466">
        <v>580</v>
      </c>
      <c r="T4466">
        <v>651.9</v>
      </c>
      <c r="U4466" t="s">
        <v>17</v>
      </c>
      <c r="V4466">
        <v>2000</v>
      </c>
      <c r="W4466" t="s">
        <v>33</v>
      </c>
      <c r="X4466" t="str">
        <f t="shared" si="139"/>
        <v>Delhi</v>
      </c>
    </row>
    <row r="4467" spans="1:24" x14ac:dyDescent="0.4">
      <c r="A4467">
        <v>104466</v>
      </c>
      <c r="B4467" s="5">
        <v>45764.137499999997</v>
      </c>
      <c r="C4467" s="3" t="str">
        <f>TEXT(Sales_Data[[#This Row],[OrderDate]],"mmmm")</f>
        <v>April</v>
      </c>
      <c r="D4467" s="3" t="str">
        <f t="shared" si="138"/>
        <v>2025</v>
      </c>
      <c r="E4467" t="s">
        <v>39</v>
      </c>
      <c r="F4467" t="s">
        <v>28</v>
      </c>
      <c r="G4467" t="s">
        <v>15</v>
      </c>
      <c r="H4467" t="s">
        <v>37</v>
      </c>
      <c r="I4467" t="s">
        <v>100</v>
      </c>
      <c r="J4467">
        <v>49</v>
      </c>
      <c r="K4467">
        <v>450</v>
      </c>
      <c r="L4467" s="7">
        <f>Sales_Data[[#This Row],[OrderQuantity]] *Sales_Data[[#This Row],[UnitPrice]]</f>
        <v>22050</v>
      </c>
      <c r="M4467" s="7">
        <f>Sales_Data[[#This Row],[UnitPrice]]-Sales_Data[[#This Row],[UnitCost]]</f>
        <v>250</v>
      </c>
      <c r="N4467" s="7">
        <f>Sales_Data[[#This Row],[Gross Revenue]]-Sales_Data[[#This Row],[Discount Amount ]]</f>
        <v>21800</v>
      </c>
      <c r="O4467" s="7">
        <f>Sales_Data[[#This Row],[OrderQuantity]] *Sales_Data[[#This Row],[UnitCost]]</f>
        <v>9800</v>
      </c>
      <c r="P4467" s="7">
        <f>Sales_Data[[#This Row],[ItemCost]] +Sales_Data[[#This Row],[ShippingCost]]</f>
        <v>10169.200000000001</v>
      </c>
      <c r="Q4467" s="7">
        <f>Sales_Data[[#This Row],[Gross Revenue]]-Sales_Data[[#This Row],[TotalFinancialCost]]</f>
        <v>11880.8</v>
      </c>
      <c r="R4467" s="7">
        <f>Sales_Data[[#This Row],[Actul Bill Amount]]-Sales_Data[[#This Row],[ShippingCost]]</f>
        <v>21430.799999999999</v>
      </c>
      <c r="S4467">
        <v>731</v>
      </c>
      <c r="T4467">
        <v>369.2</v>
      </c>
      <c r="U4467" t="s">
        <v>30</v>
      </c>
      <c r="V4467">
        <v>200</v>
      </c>
      <c r="W4467" t="s">
        <v>38</v>
      </c>
      <c r="X4467" t="str">
        <f t="shared" si="139"/>
        <v>Kolkata</v>
      </c>
    </row>
    <row r="4468" spans="1:24" x14ac:dyDescent="0.4">
      <c r="A4468">
        <v>104467</v>
      </c>
      <c r="B4468" s="5">
        <v>45694.066666666666</v>
      </c>
      <c r="C4468" s="3" t="str">
        <f>TEXT(Sales_Data[[#This Row],[OrderDate]],"mmmm")</f>
        <v>February</v>
      </c>
      <c r="D4468" s="3" t="str">
        <f t="shared" si="138"/>
        <v>2025</v>
      </c>
      <c r="E4468" t="s">
        <v>34</v>
      </c>
      <c r="F4468" t="s">
        <v>40</v>
      </c>
      <c r="G4468" t="s">
        <v>29</v>
      </c>
      <c r="H4468" t="s">
        <v>20</v>
      </c>
      <c r="I4468" t="s">
        <v>100</v>
      </c>
      <c r="J4468">
        <v>74</v>
      </c>
      <c r="K4468">
        <v>5500</v>
      </c>
      <c r="L4468" s="7">
        <f>Sales_Data[[#This Row],[OrderQuantity]] *Sales_Data[[#This Row],[UnitPrice]]</f>
        <v>407000</v>
      </c>
      <c r="M4468" s="7">
        <f>Sales_Data[[#This Row],[UnitPrice]]-Sales_Data[[#This Row],[UnitCost]]</f>
        <v>2000</v>
      </c>
      <c r="N4468" s="7">
        <f>Sales_Data[[#This Row],[Gross Revenue]]-Sales_Data[[#This Row],[Discount Amount ]]</f>
        <v>405000</v>
      </c>
      <c r="O4468" s="7">
        <f>Sales_Data[[#This Row],[OrderQuantity]] *Sales_Data[[#This Row],[UnitCost]]</f>
        <v>259000</v>
      </c>
      <c r="P4468" s="7">
        <f>Sales_Data[[#This Row],[ItemCost]] +Sales_Data[[#This Row],[ShippingCost]]</f>
        <v>259264.17</v>
      </c>
      <c r="Q4468" s="7">
        <f>Sales_Data[[#This Row],[Gross Revenue]]-Sales_Data[[#This Row],[TotalFinancialCost]]</f>
        <v>147735.82999999999</v>
      </c>
      <c r="R4468" s="7">
        <f>Sales_Data[[#This Row],[Actul Bill Amount]]-Sales_Data[[#This Row],[ShippingCost]]</f>
        <v>404735.83</v>
      </c>
      <c r="S4468">
        <v>821</v>
      </c>
      <c r="T4468">
        <v>264.17</v>
      </c>
      <c r="U4468" t="s">
        <v>41</v>
      </c>
      <c r="V4468">
        <v>3500</v>
      </c>
      <c r="W4468" t="s">
        <v>22</v>
      </c>
      <c r="X4468" t="str">
        <f t="shared" si="139"/>
        <v>Nagpur</v>
      </c>
    </row>
    <row r="4469" spans="1:24" x14ac:dyDescent="0.4">
      <c r="A4469">
        <v>104468</v>
      </c>
      <c r="B4469" s="5">
        <v>45992.17291666667</v>
      </c>
      <c r="C4469" s="3" t="str">
        <f>TEXT(Sales_Data[[#This Row],[OrderDate]],"mmmm")</f>
        <v>December</v>
      </c>
      <c r="D4469" s="3" t="str">
        <f t="shared" si="138"/>
        <v>2025</v>
      </c>
      <c r="E4469" t="s">
        <v>45</v>
      </c>
      <c r="F4469" t="s">
        <v>28</v>
      </c>
      <c r="G4469" t="s">
        <v>29</v>
      </c>
      <c r="H4469" t="s">
        <v>20</v>
      </c>
      <c r="I4469" t="s">
        <v>100</v>
      </c>
      <c r="J4469">
        <v>78</v>
      </c>
      <c r="K4469">
        <v>2500</v>
      </c>
      <c r="L4469" s="7">
        <f>Sales_Data[[#This Row],[OrderQuantity]] *Sales_Data[[#This Row],[UnitPrice]]</f>
        <v>195000</v>
      </c>
      <c r="M4469" s="7">
        <f>Sales_Data[[#This Row],[UnitPrice]]-Sales_Data[[#This Row],[UnitCost]]</f>
        <v>1000</v>
      </c>
      <c r="N4469" s="7">
        <f>Sales_Data[[#This Row],[Gross Revenue]]-Sales_Data[[#This Row],[Discount Amount ]]</f>
        <v>194000</v>
      </c>
      <c r="O4469" s="7">
        <f>Sales_Data[[#This Row],[OrderQuantity]] *Sales_Data[[#This Row],[UnitCost]]</f>
        <v>117000</v>
      </c>
      <c r="P4469" s="7">
        <f>Sales_Data[[#This Row],[ItemCost]] +Sales_Data[[#This Row],[ShippingCost]]</f>
        <v>117565.2</v>
      </c>
      <c r="Q4469" s="7">
        <f>Sales_Data[[#This Row],[Gross Revenue]]-Sales_Data[[#This Row],[TotalFinancialCost]]</f>
        <v>77434.8</v>
      </c>
      <c r="R4469" s="7">
        <f>Sales_Data[[#This Row],[Actul Bill Amount]]-Sales_Data[[#This Row],[ShippingCost]]</f>
        <v>193434.8</v>
      </c>
      <c r="S4469">
        <v>638</v>
      </c>
      <c r="T4469">
        <v>565.20000000000005</v>
      </c>
      <c r="U4469" t="s">
        <v>54</v>
      </c>
      <c r="V4469">
        <v>1500</v>
      </c>
      <c r="W4469" t="s">
        <v>22</v>
      </c>
      <c r="X4469" t="str">
        <f t="shared" si="139"/>
        <v>Nagpur</v>
      </c>
    </row>
    <row r="4470" spans="1:24" x14ac:dyDescent="0.4">
      <c r="A4470">
        <v>104469</v>
      </c>
      <c r="B4470" s="5">
        <v>45749.551388888889</v>
      </c>
      <c r="C4470" s="3" t="str">
        <f>TEXT(Sales_Data[[#This Row],[OrderDate]],"mmmm")</f>
        <v>April</v>
      </c>
      <c r="D4470" s="3" t="str">
        <f t="shared" si="138"/>
        <v>2025</v>
      </c>
      <c r="E4470" t="s">
        <v>39</v>
      </c>
      <c r="F4470" t="s">
        <v>35</v>
      </c>
      <c r="G4470" t="s">
        <v>31</v>
      </c>
      <c r="H4470" t="s">
        <v>32</v>
      </c>
      <c r="I4470" t="s">
        <v>100</v>
      </c>
      <c r="J4470">
        <v>24</v>
      </c>
      <c r="K4470">
        <v>8500</v>
      </c>
      <c r="L4470" s="7">
        <f>Sales_Data[[#This Row],[OrderQuantity]] *Sales_Data[[#This Row],[UnitPrice]]</f>
        <v>204000</v>
      </c>
      <c r="M4470" s="7">
        <f>Sales_Data[[#This Row],[UnitPrice]]-Sales_Data[[#This Row],[UnitCost]]</f>
        <v>3000</v>
      </c>
      <c r="N4470" s="7">
        <f>Sales_Data[[#This Row],[Gross Revenue]]-Sales_Data[[#This Row],[Discount Amount ]]</f>
        <v>201000</v>
      </c>
      <c r="O4470" s="7">
        <f>Sales_Data[[#This Row],[OrderQuantity]] *Sales_Data[[#This Row],[UnitCost]]</f>
        <v>132000</v>
      </c>
      <c r="P4470" s="7">
        <f>Sales_Data[[#This Row],[ItemCost]] +Sales_Data[[#This Row],[ShippingCost]]</f>
        <v>132404.13</v>
      </c>
      <c r="Q4470" s="7">
        <f>Sales_Data[[#This Row],[Gross Revenue]]-Sales_Data[[#This Row],[TotalFinancialCost]]</f>
        <v>71595.87</v>
      </c>
      <c r="R4470" s="7">
        <f>Sales_Data[[#This Row],[Actul Bill Amount]]-Sales_Data[[#This Row],[ShippingCost]]</f>
        <v>200595.87</v>
      </c>
      <c r="S4470">
        <v>1101</v>
      </c>
      <c r="T4470">
        <v>404.13</v>
      </c>
      <c r="U4470" t="s">
        <v>49</v>
      </c>
      <c r="V4470">
        <v>5500</v>
      </c>
      <c r="W4470" t="s">
        <v>33</v>
      </c>
      <c r="X4470" t="str">
        <f t="shared" si="139"/>
        <v>Delhi</v>
      </c>
    </row>
    <row r="4471" spans="1:24" x14ac:dyDescent="0.4">
      <c r="A4471">
        <v>104470</v>
      </c>
      <c r="B4471" s="5">
        <v>45675.581250000003</v>
      </c>
      <c r="C4471" s="3" t="str">
        <f>TEXT(Sales_Data[[#This Row],[OrderDate]],"mmmm")</f>
        <v>January</v>
      </c>
      <c r="D4471" s="3" t="str">
        <f t="shared" si="138"/>
        <v>2025</v>
      </c>
      <c r="E4471" t="s">
        <v>45</v>
      </c>
      <c r="F4471" t="s">
        <v>14</v>
      </c>
      <c r="G4471" t="s">
        <v>29</v>
      </c>
      <c r="H4471" t="s">
        <v>16</v>
      </c>
      <c r="I4471" t="s">
        <v>100</v>
      </c>
      <c r="J4471">
        <v>24</v>
      </c>
      <c r="K4471">
        <v>3200</v>
      </c>
      <c r="L4471" s="7">
        <f>Sales_Data[[#This Row],[OrderQuantity]] *Sales_Data[[#This Row],[UnitPrice]]</f>
        <v>76800</v>
      </c>
      <c r="M4471" s="7">
        <f>Sales_Data[[#This Row],[UnitPrice]]-Sales_Data[[#This Row],[UnitCost]]</f>
        <v>1200</v>
      </c>
      <c r="N4471" s="7">
        <f>Sales_Data[[#This Row],[Gross Revenue]]-Sales_Data[[#This Row],[Discount Amount ]]</f>
        <v>75600</v>
      </c>
      <c r="O4471" s="7">
        <f>Sales_Data[[#This Row],[OrderQuantity]] *Sales_Data[[#This Row],[UnitCost]]</f>
        <v>48000</v>
      </c>
      <c r="P4471" s="7">
        <f>Sales_Data[[#This Row],[ItemCost]] +Sales_Data[[#This Row],[ShippingCost]]</f>
        <v>48528.14</v>
      </c>
      <c r="Q4471" s="7">
        <f>Sales_Data[[#This Row],[Gross Revenue]]-Sales_Data[[#This Row],[TotalFinancialCost]]</f>
        <v>28271.86</v>
      </c>
      <c r="R4471" s="7">
        <f>Sales_Data[[#This Row],[Actul Bill Amount]]-Sales_Data[[#This Row],[ShippingCost]]</f>
        <v>75071.86</v>
      </c>
      <c r="S4471">
        <v>504</v>
      </c>
      <c r="T4471">
        <v>528.14</v>
      </c>
      <c r="U4471" t="s">
        <v>17</v>
      </c>
      <c r="V4471">
        <v>2000</v>
      </c>
      <c r="W4471" t="s">
        <v>18</v>
      </c>
      <c r="X4471" t="str">
        <f t="shared" si="139"/>
        <v>Bengaluru</v>
      </c>
    </row>
    <row r="4472" spans="1:24" x14ac:dyDescent="0.4">
      <c r="A4472">
        <v>104471</v>
      </c>
      <c r="B4472" s="5">
        <v>46011.526388888888</v>
      </c>
      <c r="C4472" s="3" t="str">
        <f>TEXT(Sales_Data[[#This Row],[OrderDate]],"mmmm")</f>
        <v>December</v>
      </c>
      <c r="D4472" s="3" t="str">
        <f t="shared" si="138"/>
        <v>2025</v>
      </c>
      <c r="E4472" t="s">
        <v>19</v>
      </c>
      <c r="F4472" t="s">
        <v>55</v>
      </c>
      <c r="G4472" t="s">
        <v>29</v>
      </c>
      <c r="H4472" t="s">
        <v>32</v>
      </c>
      <c r="I4472" t="s">
        <v>100</v>
      </c>
      <c r="J4472">
        <v>3</v>
      </c>
      <c r="K4472">
        <v>850</v>
      </c>
      <c r="L4472" s="7">
        <f>Sales_Data[[#This Row],[OrderQuantity]] *Sales_Data[[#This Row],[UnitPrice]]</f>
        <v>2550</v>
      </c>
      <c r="M4472" s="7">
        <f>Sales_Data[[#This Row],[UnitPrice]]-Sales_Data[[#This Row],[UnitCost]]</f>
        <v>300</v>
      </c>
      <c r="N4472" s="7">
        <f>Sales_Data[[#This Row],[Gross Revenue]]-Sales_Data[[#This Row],[Discount Amount ]]</f>
        <v>2250</v>
      </c>
      <c r="O4472" s="7">
        <f>Sales_Data[[#This Row],[OrderQuantity]] *Sales_Data[[#This Row],[UnitCost]]</f>
        <v>1650</v>
      </c>
      <c r="P4472" s="7">
        <f>Sales_Data[[#This Row],[ItemCost]] +Sales_Data[[#This Row],[ShippingCost]]</f>
        <v>2229.2399999999998</v>
      </c>
      <c r="Q4472" s="7">
        <f>Sales_Data[[#This Row],[Gross Revenue]]-Sales_Data[[#This Row],[TotalFinancialCost]]</f>
        <v>320.76000000000022</v>
      </c>
      <c r="R4472" s="7">
        <f>Sales_Data[[#This Row],[Actul Bill Amount]]-Sales_Data[[#This Row],[ShippingCost]]</f>
        <v>1670.76</v>
      </c>
      <c r="S4472">
        <v>323</v>
      </c>
      <c r="T4472">
        <v>579.24</v>
      </c>
      <c r="U4472" t="s">
        <v>56</v>
      </c>
      <c r="V4472">
        <v>550</v>
      </c>
      <c r="W4472" t="s">
        <v>33</v>
      </c>
      <c r="X4472" t="str">
        <f t="shared" si="139"/>
        <v>Delhi</v>
      </c>
    </row>
    <row r="4473" spans="1:24" x14ac:dyDescent="0.4">
      <c r="A4473">
        <v>104472</v>
      </c>
      <c r="B4473" s="5">
        <v>45720.986805555556</v>
      </c>
      <c r="C4473" s="3" t="str">
        <f>TEXT(Sales_Data[[#This Row],[OrderDate]],"mmmm")</f>
        <v>March</v>
      </c>
      <c r="D4473" s="3" t="str">
        <f t="shared" si="138"/>
        <v>2025</v>
      </c>
      <c r="E4473" t="s">
        <v>34</v>
      </c>
      <c r="F4473" t="s">
        <v>43</v>
      </c>
      <c r="G4473" t="s">
        <v>31</v>
      </c>
      <c r="H4473" t="s">
        <v>16</v>
      </c>
      <c r="I4473" t="s">
        <v>100</v>
      </c>
      <c r="J4473">
        <v>78</v>
      </c>
      <c r="K4473">
        <v>2800</v>
      </c>
      <c r="L4473" s="7">
        <f>Sales_Data[[#This Row],[OrderQuantity]] *Sales_Data[[#This Row],[UnitPrice]]</f>
        <v>218400</v>
      </c>
      <c r="M4473" s="7">
        <f>Sales_Data[[#This Row],[UnitPrice]]-Sales_Data[[#This Row],[UnitCost]]</f>
        <v>1300</v>
      </c>
      <c r="N4473" s="7">
        <f>Sales_Data[[#This Row],[Gross Revenue]]-Sales_Data[[#This Row],[Discount Amount ]]</f>
        <v>217100</v>
      </c>
      <c r="O4473" s="7">
        <f>Sales_Data[[#This Row],[OrderQuantity]] *Sales_Data[[#This Row],[UnitCost]]</f>
        <v>117000</v>
      </c>
      <c r="P4473" s="7">
        <f>Sales_Data[[#This Row],[ItemCost]] +Sales_Data[[#This Row],[ShippingCost]]</f>
        <v>117222.52</v>
      </c>
      <c r="Q4473" s="7">
        <f>Sales_Data[[#This Row],[Gross Revenue]]-Sales_Data[[#This Row],[TotalFinancialCost]]</f>
        <v>101177.48</v>
      </c>
      <c r="R4473" s="7">
        <f>Sales_Data[[#This Row],[Actul Bill Amount]]-Sales_Data[[#This Row],[ShippingCost]]</f>
        <v>216877.48</v>
      </c>
      <c r="S4473">
        <v>432</v>
      </c>
      <c r="T4473">
        <v>222.52</v>
      </c>
      <c r="U4473" t="s">
        <v>61</v>
      </c>
      <c r="V4473">
        <v>1500</v>
      </c>
      <c r="W4473" t="s">
        <v>18</v>
      </c>
      <c r="X4473" t="str">
        <f t="shared" si="139"/>
        <v>Bengaluru</v>
      </c>
    </row>
    <row r="4474" spans="1:24" x14ac:dyDescent="0.4">
      <c r="A4474">
        <v>104473</v>
      </c>
      <c r="B4474" s="5">
        <v>45807.720833333333</v>
      </c>
      <c r="C4474" s="3" t="str">
        <f>TEXT(Sales_Data[[#This Row],[OrderDate]],"mmmm")</f>
        <v>May</v>
      </c>
      <c r="D4474" s="3" t="str">
        <f t="shared" si="138"/>
        <v>2025</v>
      </c>
      <c r="E4474" t="s">
        <v>39</v>
      </c>
      <c r="F4474" t="s">
        <v>43</v>
      </c>
      <c r="G4474" t="s">
        <v>31</v>
      </c>
      <c r="H4474" t="s">
        <v>32</v>
      </c>
      <c r="I4474" t="s">
        <v>100</v>
      </c>
      <c r="J4474">
        <v>15</v>
      </c>
      <c r="K4474">
        <v>1800</v>
      </c>
      <c r="L4474" s="7">
        <f>Sales_Data[[#This Row],[OrderQuantity]] *Sales_Data[[#This Row],[UnitPrice]]</f>
        <v>27000</v>
      </c>
      <c r="M4474" s="7">
        <f>Sales_Data[[#This Row],[UnitPrice]]-Sales_Data[[#This Row],[UnitCost]]</f>
        <v>900</v>
      </c>
      <c r="N4474" s="7">
        <f>Sales_Data[[#This Row],[Gross Revenue]]-Sales_Data[[#This Row],[Discount Amount ]]</f>
        <v>26100</v>
      </c>
      <c r="O4474" s="7">
        <f>Sales_Data[[#This Row],[OrderQuantity]] *Sales_Data[[#This Row],[UnitCost]]</f>
        <v>13500</v>
      </c>
      <c r="P4474" s="7">
        <f>Sales_Data[[#This Row],[ItemCost]] +Sales_Data[[#This Row],[ShippingCost]]</f>
        <v>14515.65</v>
      </c>
      <c r="Q4474" s="7">
        <f>Sales_Data[[#This Row],[Gross Revenue]]-Sales_Data[[#This Row],[TotalFinancialCost]]</f>
        <v>12484.35</v>
      </c>
      <c r="R4474" s="7">
        <f>Sales_Data[[#This Row],[Actul Bill Amount]]-Sales_Data[[#This Row],[ShippingCost]]</f>
        <v>25084.35</v>
      </c>
      <c r="S4474">
        <v>1199</v>
      </c>
      <c r="T4474">
        <v>1015.65</v>
      </c>
      <c r="U4474" t="s">
        <v>51</v>
      </c>
      <c r="V4474">
        <v>900</v>
      </c>
      <c r="W4474" t="s">
        <v>33</v>
      </c>
      <c r="X4474" t="str">
        <f t="shared" si="139"/>
        <v>Delhi</v>
      </c>
    </row>
    <row r="4475" spans="1:24" x14ac:dyDescent="0.4">
      <c r="A4475">
        <v>104474</v>
      </c>
      <c r="B4475" s="5">
        <v>45796.678472222222</v>
      </c>
      <c r="C4475" s="3" t="str">
        <f>TEXT(Sales_Data[[#This Row],[OrderDate]],"mmmm")</f>
        <v>May</v>
      </c>
      <c r="D4475" s="3" t="str">
        <f t="shared" si="138"/>
        <v>2025</v>
      </c>
      <c r="E4475" t="s">
        <v>48</v>
      </c>
      <c r="F4475" t="s">
        <v>55</v>
      </c>
      <c r="G4475" t="s">
        <v>29</v>
      </c>
      <c r="H4475" t="s">
        <v>37</v>
      </c>
      <c r="I4475" t="s">
        <v>100</v>
      </c>
      <c r="J4475">
        <v>45</v>
      </c>
      <c r="K4475">
        <v>600</v>
      </c>
      <c r="L4475" s="7">
        <f>Sales_Data[[#This Row],[OrderQuantity]] *Sales_Data[[#This Row],[UnitPrice]]</f>
        <v>27000</v>
      </c>
      <c r="M4475" s="7">
        <f>Sales_Data[[#This Row],[UnitPrice]]-Sales_Data[[#This Row],[UnitCost]]</f>
        <v>250</v>
      </c>
      <c r="N4475" s="7">
        <f>Sales_Data[[#This Row],[Gross Revenue]]-Sales_Data[[#This Row],[Discount Amount ]]</f>
        <v>26750</v>
      </c>
      <c r="O4475" s="7">
        <f>Sales_Data[[#This Row],[OrderQuantity]] *Sales_Data[[#This Row],[UnitCost]]</f>
        <v>15750</v>
      </c>
      <c r="P4475" s="7">
        <f>Sales_Data[[#This Row],[ItemCost]] +Sales_Data[[#This Row],[ShippingCost]]</f>
        <v>16020.78</v>
      </c>
      <c r="Q4475" s="7">
        <f>Sales_Data[[#This Row],[Gross Revenue]]-Sales_Data[[#This Row],[TotalFinancialCost]]</f>
        <v>10979.22</v>
      </c>
      <c r="R4475" s="7">
        <f>Sales_Data[[#This Row],[Actul Bill Amount]]-Sales_Data[[#This Row],[ShippingCost]]</f>
        <v>26479.22</v>
      </c>
      <c r="S4475">
        <v>769</v>
      </c>
      <c r="T4475">
        <v>270.77999999999997</v>
      </c>
      <c r="U4475" t="s">
        <v>57</v>
      </c>
      <c r="V4475">
        <v>350</v>
      </c>
      <c r="W4475" t="s">
        <v>38</v>
      </c>
      <c r="X4475" t="str">
        <f t="shared" si="139"/>
        <v>Kolkata</v>
      </c>
    </row>
    <row r="4476" spans="1:24" x14ac:dyDescent="0.4">
      <c r="A4476">
        <v>104475</v>
      </c>
      <c r="B4476" s="5">
        <v>45843.881944444445</v>
      </c>
      <c r="C4476" s="3" t="str">
        <f>TEXT(Sales_Data[[#This Row],[OrderDate]],"mmmm")</f>
        <v>July</v>
      </c>
      <c r="D4476" s="3" t="str">
        <f t="shared" si="138"/>
        <v>2025</v>
      </c>
      <c r="E4476" t="s">
        <v>19</v>
      </c>
      <c r="F4476" t="s">
        <v>40</v>
      </c>
      <c r="G4476" t="s">
        <v>29</v>
      </c>
      <c r="H4476" t="s">
        <v>25</v>
      </c>
      <c r="I4476" t="s">
        <v>100</v>
      </c>
      <c r="J4476">
        <v>22</v>
      </c>
      <c r="K4476">
        <v>1500</v>
      </c>
      <c r="L4476" s="7">
        <f>Sales_Data[[#This Row],[OrderQuantity]] *Sales_Data[[#This Row],[UnitPrice]]</f>
        <v>33000</v>
      </c>
      <c r="M4476" s="7">
        <f>Sales_Data[[#This Row],[UnitPrice]]-Sales_Data[[#This Row],[UnitCost]]</f>
        <v>700</v>
      </c>
      <c r="N4476" s="7">
        <f>Sales_Data[[#This Row],[Gross Revenue]]-Sales_Data[[#This Row],[Discount Amount ]]</f>
        <v>32300</v>
      </c>
      <c r="O4476" s="7">
        <f>Sales_Data[[#This Row],[OrderQuantity]] *Sales_Data[[#This Row],[UnitCost]]</f>
        <v>17600</v>
      </c>
      <c r="P4476" s="7">
        <f>Sales_Data[[#This Row],[ItemCost]] +Sales_Data[[#This Row],[ShippingCost]]</f>
        <v>19856.599999999999</v>
      </c>
      <c r="Q4476" s="7">
        <f>Sales_Data[[#This Row],[Gross Revenue]]-Sales_Data[[#This Row],[TotalFinancialCost]]</f>
        <v>13143.400000000001</v>
      </c>
      <c r="R4476" s="7">
        <f>Sales_Data[[#This Row],[Actul Bill Amount]]-Sales_Data[[#This Row],[ShippingCost]]</f>
        <v>30043.4</v>
      </c>
      <c r="S4476">
        <v>535</v>
      </c>
      <c r="T4476">
        <v>2256.6</v>
      </c>
      <c r="U4476" t="s">
        <v>52</v>
      </c>
      <c r="V4476">
        <v>800</v>
      </c>
      <c r="W4476" t="s">
        <v>27</v>
      </c>
      <c r="X4476" t="str">
        <f t="shared" si="139"/>
        <v>Mumbai</v>
      </c>
    </row>
    <row r="4477" spans="1:24" x14ac:dyDescent="0.4">
      <c r="A4477">
        <v>104476</v>
      </c>
      <c r="B4477" s="5">
        <v>45842.530555555553</v>
      </c>
      <c r="C4477" s="3" t="str">
        <f>TEXT(Sales_Data[[#This Row],[OrderDate]],"mmmm")</f>
        <v>July</v>
      </c>
      <c r="D4477" s="3" t="str">
        <f t="shared" si="138"/>
        <v>2025</v>
      </c>
      <c r="E4477" t="s">
        <v>42</v>
      </c>
      <c r="F4477" t="s">
        <v>14</v>
      </c>
      <c r="G4477" t="s">
        <v>31</v>
      </c>
      <c r="H4477" t="s">
        <v>32</v>
      </c>
      <c r="I4477" t="s">
        <v>100</v>
      </c>
      <c r="J4477">
        <v>23</v>
      </c>
      <c r="K4477">
        <v>3200</v>
      </c>
      <c r="L4477" s="7">
        <f>Sales_Data[[#This Row],[OrderQuantity]] *Sales_Data[[#This Row],[UnitPrice]]</f>
        <v>73600</v>
      </c>
      <c r="M4477" s="7">
        <f>Sales_Data[[#This Row],[UnitPrice]]-Sales_Data[[#This Row],[UnitCost]]</f>
        <v>1200</v>
      </c>
      <c r="N4477" s="7">
        <f>Sales_Data[[#This Row],[Gross Revenue]]-Sales_Data[[#This Row],[Discount Amount ]]</f>
        <v>72400</v>
      </c>
      <c r="O4477" s="7">
        <f>Sales_Data[[#This Row],[OrderQuantity]] *Sales_Data[[#This Row],[UnitCost]]</f>
        <v>46000</v>
      </c>
      <c r="P4477" s="7">
        <f>Sales_Data[[#This Row],[ItemCost]] +Sales_Data[[#This Row],[ShippingCost]]</f>
        <v>47108.06</v>
      </c>
      <c r="Q4477" s="7">
        <f>Sales_Data[[#This Row],[Gross Revenue]]-Sales_Data[[#This Row],[TotalFinancialCost]]</f>
        <v>26491.940000000002</v>
      </c>
      <c r="R4477" s="7">
        <f>Sales_Data[[#This Row],[Actul Bill Amount]]-Sales_Data[[#This Row],[ShippingCost]]</f>
        <v>71291.94</v>
      </c>
      <c r="S4477">
        <v>1178</v>
      </c>
      <c r="T4477">
        <v>1108.06</v>
      </c>
      <c r="U4477" t="s">
        <v>17</v>
      </c>
      <c r="V4477">
        <v>2000</v>
      </c>
      <c r="W4477" t="s">
        <v>33</v>
      </c>
      <c r="X4477" t="str">
        <f t="shared" si="139"/>
        <v>Delhi</v>
      </c>
    </row>
    <row r="4478" spans="1:24" x14ac:dyDescent="0.4">
      <c r="A4478">
        <v>104477</v>
      </c>
      <c r="B4478" s="5">
        <v>45862.69027777778</v>
      </c>
      <c r="C4478" s="3" t="str">
        <f>TEXT(Sales_Data[[#This Row],[OrderDate]],"mmmm")</f>
        <v>July</v>
      </c>
      <c r="D4478" s="3" t="str">
        <f t="shared" si="138"/>
        <v>2025</v>
      </c>
      <c r="E4478" t="s">
        <v>13</v>
      </c>
      <c r="F4478" t="s">
        <v>35</v>
      </c>
      <c r="G4478" t="s">
        <v>15</v>
      </c>
      <c r="H4478" t="s">
        <v>25</v>
      </c>
      <c r="I4478" t="s">
        <v>100</v>
      </c>
      <c r="J4478">
        <v>53</v>
      </c>
      <c r="K4478">
        <v>12000</v>
      </c>
      <c r="L4478" s="7">
        <f>Sales_Data[[#This Row],[OrderQuantity]] *Sales_Data[[#This Row],[UnitPrice]]</f>
        <v>636000</v>
      </c>
      <c r="M4478" s="7">
        <f>Sales_Data[[#This Row],[UnitPrice]]-Sales_Data[[#This Row],[UnitCost]]</f>
        <v>4000</v>
      </c>
      <c r="N4478" s="7">
        <f>Sales_Data[[#This Row],[Gross Revenue]]-Sales_Data[[#This Row],[Discount Amount ]]</f>
        <v>632000</v>
      </c>
      <c r="O4478" s="7">
        <f>Sales_Data[[#This Row],[OrderQuantity]] *Sales_Data[[#This Row],[UnitCost]]</f>
        <v>424000</v>
      </c>
      <c r="P4478" s="7">
        <f>Sales_Data[[#This Row],[ItemCost]] +Sales_Data[[#This Row],[ShippingCost]]</f>
        <v>424803.46</v>
      </c>
      <c r="Q4478" s="7">
        <f>Sales_Data[[#This Row],[Gross Revenue]]-Sales_Data[[#This Row],[TotalFinancialCost]]</f>
        <v>211196.53999999998</v>
      </c>
      <c r="R4478" s="7">
        <f>Sales_Data[[#This Row],[Actul Bill Amount]]-Sales_Data[[#This Row],[ShippingCost]]</f>
        <v>631196.54</v>
      </c>
      <c r="S4478">
        <v>962</v>
      </c>
      <c r="T4478">
        <v>803.46</v>
      </c>
      <c r="U4478" t="s">
        <v>36</v>
      </c>
      <c r="V4478">
        <v>8000</v>
      </c>
      <c r="W4478" t="s">
        <v>27</v>
      </c>
      <c r="X4478" t="str">
        <f t="shared" si="139"/>
        <v>Mumbai</v>
      </c>
    </row>
    <row r="4479" spans="1:24" x14ac:dyDescent="0.4">
      <c r="A4479">
        <v>104478</v>
      </c>
      <c r="B4479" s="5">
        <v>45917.961805555555</v>
      </c>
      <c r="C4479" s="3" t="str">
        <f>TEXT(Sales_Data[[#This Row],[OrderDate]],"mmmm")</f>
        <v>September</v>
      </c>
      <c r="D4479" s="3" t="str">
        <f t="shared" si="138"/>
        <v>2025</v>
      </c>
      <c r="E4479" t="s">
        <v>48</v>
      </c>
      <c r="F4479" t="s">
        <v>28</v>
      </c>
      <c r="G4479" t="s">
        <v>29</v>
      </c>
      <c r="H4479" t="s">
        <v>16</v>
      </c>
      <c r="I4479" t="s">
        <v>100</v>
      </c>
      <c r="J4479">
        <v>62</v>
      </c>
      <c r="K4479">
        <v>2500</v>
      </c>
      <c r="L4479" s="7">
        <f>Sales_Data[[#This Row],[OrderQuantity]] *Sales_Data[[#This Row],[UnitPrice]]</f>
        <v>155000</v>
      </c>
      <c r="M4479" s="7">
        <f>Sales_Data[[#This Row],[UnitPrice]]-Sales_Data[[#This Row],[UnitCost]]</f>
        <v>1000</v>
      </c>
      <c r="N4479" s="7">
        <f>Sales_Data[[#This Row],[Gross Revenue]]-Sales_Data[[#This Row],[Discount Amount ]]</f>
        <v>154000</v>
      </c>
      <c r="O4479" s="7">
        <f>Sales_Data[[#This Row],[OrderQuantity]] *Sales_Data[[#This Row],[UnitCost]]</f>
        <v>93000</v>
      </c>
      <c r="P4479" s="7">
        <f>Sales_Data[[#This Row],[ItemCost]] +Sales_Data[[#This Row],[ShippingCost]]</f>
        <v>93514.65</v>
      </c>
      <c r="Q4479" s="7">
        <f>Sales_Data[[#This Row],[Gross Revenue]]-Sales_Data[[#This Row],[TotalFinancialCost]]</f>
        <v>61485.350000000006</v>
      </c>
      <c r="R4479" s="7">
        <f>Sales_Data[[#This Row],[Actul Bill Amount]]-Sales_Data[[#This Row],[ShippingCost]]</f>
        <v>153485.35</v>
      </c>
      <c r="S4479">
        <v>336</v>
      </c>
      <c r="T4479">
        <v>514.65</v>
      </c>
      <c r="U4479" t="s">
        <v>54</v>
      </c>
      <c r="V4479">
        <v>1500</v>
      </c>
      <c r="W4479" t="s">
        <v>18</v>
      </c>
      <c r="X4479" t="str">
        <f t="shared" si="139"/>
        <v>Bengaluru</v>
      </c>
    </row>
    <row r="4480" spans="1:24" x14ac:dyDescent="0.4">
      <c r="A4480">
        <v>104479</v>
      </c>
      <c r="B4480" s="5">
        <v>45871.643055555556</v>
      </c>
      <c r="C4480" s="3" t="str">
        <f>TEXT(Sales_Data[[#This Row],[OrderDate]],"mmmm")</f>
        <v>August</v>
      </c>
      <c r="D4480" s="3" t="str">
        <f t="shared" si="138"/>
        <v>2025</v>
      </c>
      <c r="E4480" t="s">
        <v>23</v>
      </c>
      <c r="F4480" t="s">
        <v>43</v>
      </c>
      <c r="G4480" t="s">
        <v>15</v>
      </c>
      <c r="H4480" t="s">
        <v>37</v>
      </c>
      <c r="I4480" t="s">
        <v>100</v>
      </c>
      <c r="J4480">
        <v>78</v>
      </c>
      <c r="K4480">
        <v>1800</v>
      </c>
      <c r="L4480" s="7">
        <f>Sales_Data[[#This Row],[OrderQuantity]] *Sales_Data[[#This Row],[UnitPrice]]</f>
        <v>140400</v>
      </c>
      <c r="M4480" s="7">
        <f>Sales_Data[[#This Row],[UnitPrice]]-Sales_Data[[#This Row],[UnitCost]]</f>
        <v>900</v>
      </c>
      <c r="N4480" s="7">
        <f>Sales_Data[[#This Row],[Gross Revenue]]-Sales_Data[[#This Row],[Discount Amount ]]</f>
        <v>139500</v>
      </c>
      <c r="O4480" s="7">
        <f>Sales_Data[[#This Row],[OrderQuantity]] *Sales_Data[[#This Row],[UnitCost]]</f>
        <v>70200</v>
      </c>
      <c r="P4480" s="7">
        <f>Sales_Data[[#This Row],[ItemCost]] +Sales_Data[[#This Row],[ShippingCost]]</f>
        <v>70716.02</v>
      </c>
      <c r="Q4480" s="7">
        <f>Sales_Data[[#This Row],[Gross Revenue]]-Sales_Data[[#This Row],[TotalFinancialCost]]</f>
        <v>69683.98</v>
      </c>
      <c r="R4480" s="7">
        <f>Sales_Data[[#This Row],[Actul Bill Amount]]-Sales_Data[[#This Row],[ShippingCost]]</f>
        <v>138983.98000000001</v>
      </c>
      <c r="S4480">
        <v>408</v>
      </c>
      <c r="T4480">
        <v>516.02</v>
      </c>
      <c r="U4480" t="s">
        <v>51</v>
      </c>
      <c r="V4480">
        <v>900</v>
      </c>
      <c r="W4480" t="s">
        <v>38</v>
      </c>
      <c r="X4480" t="str">
        <f t="shared" si="139"/>
        <v>Kolkata</v>
      </c>
    </row>
    <row r="4481" spans="1:24" x14ac:dyDescent="0.4">
      <c r="A4481">
        <v>104480</v>
      </c>
      <c r="B4481" s="5">
        <v>45913.137499999997</v>
      </c>
      <c r="C4481" s="3" t="str">
        <f>TEXT(Sales_Data[[#This Row],[OrderDate]],"mmmm")</f>
        <v>September</v>
      </c>
      <c r="D4481" s="3" t="str">
        <f t="shared" si="138"/>
        <v>2025</v>
      </c>
      <c r="E4481" t="s">
        <v>50</v>
      </c>
      <c r="F4481" t="s">
        <v>46</v>
      </c>
      <c r="G4481" t="s">
        <v>29</v>
      </c>
      <c r="H4481" t="s">
        <v>20</v>
      </c>
      <c r="I4481" t="s">
        <v>100</v>
      </c>
      <c r="J4481">
        <v>83</v>
      </c>
      <c r="K4481">
        <v>4500</v>
      </c>
      <c r="L4481" s="7">
        <f>Sales_Data[[#This Row],[OrderQuantity]] *Sales_Data[[#This Row],[UnitPrice]]</f>
        <v>373500</v>
      </c>
      <c r="M4481" s="7">
        <f>Sales_Data[[#This Row],[UnitPrice]]-Sales_Data[[#This Row],[UnitCost]]</f>
        <v>1700</v>
      </c>
      <c r="N4481" s="7">
        <f>Sales_Data[[#This Row],[Gross Revenue]]-Sales_Data[[#This Row],[Discount Amount ]]</f>
        <v>371800</v>
      </c>
      <c r="O4481" s="7">
        <f>Sales_Data[[#This Row],[OrderQuantity]] *Sales_Data[[#This Row],[UnitCost]]</f>
        <v>232400</v>
      </c>
      <c r="P4481" s="7">
        <f>Sales_Data[[#This Row],[ItemCost]] +Sales_Data[[#This Row],[ShippingCost]]</f>
        <v>232965.43</v>
      </c>
      <c r="Q4481" s="7">
        <f>Sales_Data[[#This Row],[Gross Revenue]]-Sales_Data[[#This Row],[TotalFinancialCost]]</f>
        <v>140534.57</v>
      </c>
      <c r="R4481" s="7">
        <f>Sales_Data[[#This Row],[Actul Bill Amount]]-Sales_Data[[#This Row],[ShippingCost]]</f>
        <v>371234.57</v>
      </c>
      <c r="S4481">
        <v>877</v>
      </c>
      <c r="T4481">
        <v>565.42999999999995</v>
      </c>
      <c r="U4481" t="s">
        <v>47</v>
      </c>
      <c r="V4481">
        <v>2800</v>
      </c>
      <c r="W4481" t="s">
        <v>22</v>
      </c>
      <c r="X4481" t="str">
        <f t="shared" si="139"/>
        <v>Nagpur</v>
      </c>
    </row>
    <row r="4482" spans="1:24" x14ac:dyDescent="0.4">
      <c r="A4482">
        <v>104481</v>
      </c>
      <c r="B4482" s="5">
        <v>45792.927083333336</v>
      </c>
      <c r="C4482" s="3" t="str">
        <f>TEXT(Sales_Data[[#This Row],[OrderDate]],"mmmm")</f>
        <v>May</v>
      </c>
      <c r="D4482" s="3" t="str">
        <f t="shared" ref="D4482:D4545" si="140">TEXT(B4482, "yyyy")</f>
        <v>2025</v>
      </c>
      <c r="E4482" t="s">
        <v>42</v>
      </c>
      <c r="F4482" t="s">
        <v>24</v>
      </c>
      <c r="G4482" t="s">
        <v>15</v>
      </c>
      <c r="H4482" t="s">
        <v>32</v>
      </c>
      <c r="I4482" t="s">
        <v>100</v>
      </c>
      <c r="J4482">
        <v>14</v>
      </c>
      <c r="K4482">
        <v>3500</v>
      </c>
      <c r="L4482" s="7">
        <f>Sales_Data[[#This Row],[OrderQuantity]] *Sales_Data[[#This Row],[UnitPrice]]</f>
        <v>49000</v>
      </c>
      <c r="M4482" s="7">
        <f>Sales_Data[[#This Row],[UnitPrice]]-Sales_Data[[#This Row],[UnitCost]]</f>
        <v>1300</v>
      </c>
      <c r="N4482" s="7">
        <f>Sales_Data[[#This Row],[Gross Revenue]]-Sales_Data[[#This Row],[Discount Amount ]]</f>
        <v>47700</v>
      </c>
      <c r="O4482" s="7">
        <f>Sales_Data[[#This Row],[OrderQuantity]] *Sales_Data[[#This Row],[UnitCost]]</f>
        <v>30800</v>
      </c>
      <c r="P4482" s="7">
        <f>Sales_Data[[#This Row],[ItemCost]] +Sales_Data[[#This Row],[ShippingCost]]</f>
        <v>32241.72</v>
      </c>
      <c r="Q4482" s="7">
        <f>Sales_Data[[#This Row],[Gross Revenue]]-Sales_Data[[#This Row],[TotalFinancialCost]]</f>
        <v>16758.28</v>
      </c>
      <c r="R4482" s="7">
        <f>Sales_Data[[#This Row],[Actul Bill Amount]]-Sales_Data[[#This Row],[ShippingCost]]</f>
        <v>46258.28</v>
      </c>
      <c r="S4482">
        <v>559</v>
      </c>
      <c r="T4482">
        <v>1441.72</v>
      </c>
      <c r="U4482" t="s">
        <v>59</v>
      </c>
      <c r="V4482">
        <v>2200</v>
      </c>
      <c r="W4482" t="s">
        <v>33</v>
      </c>
      <c r="X4482" t="str">
        <f t="shared" ref="X4482:X4545" si="141">_xlfn.TEXTBEFORE(W4482, " ")</f>
        <v>Delhi</v>
      </c>
    </row>
    <row r="4483" spans="1:24" x14ac:dyDescent="0.4">
      <c r="A4483">
        <v>104482</v>
      </c>
      <c r="B4483" s="5">
        <v>45718.652083333334</v>
      </c>
      <c r="C4483" s="3" t="str">
        <f>TEXT(Sales_Data[[#This Row],[OrderDate]],"mmmm")</f>
        <v>March</v>
      </c>
      <c r="D4483" s="3" t="str">
        <f t="shared" si="140"/>
        <v>2025</v>
      </c>
      <c r="E4483" t="s">
        <v>19</v>
      </c>
      <c r="F4483" t="s">
        <v>28</v>
      </c>
      <c r="G4483" t="s">
        <v>31</v>
      </c>
      <c r="H4483" t="s">
        <v>32</v>
      </c>
      <c r="I4483" t="s">
        <v>100</v>
      </c>
      <c r="J4483">
        <v>14</v>
      </c>
      <c r="K4483">
        <v>450</v>
      </c>
      <c r="L4483" s="7">
        <f>Sales_Data[[#This Row],[OrderQuantity]] *Sales_Data[[#This Row],[UnitPrice]]</f>
        <v>6300</v>
      </c>
      <c r="M4483" s="7">
        <f>Sales_Data[[#This Row],[UnitPrice]]-Sales_Data[[#This Row],[UnitCost]]</f>
        <v>250</v>
      </c>
      <c r="N4483" s="7">
        <f>Sales_Data[[#This Row],[Gross Revenue]]-Sales_Data[[#This Row],[Discount Amount ]]</f>
        <v>6050</v>
      </c>
      <c r="O4483" s="7">
        <f>Sales_Data[[#This Row],[OrderQuantity]] *Sales_Data[[#This Row],[UnitCost]]</f>
        <v>2800</v>
      </c>
      <c r="P4483" s="7">
        <f>Sales_Data[[#This Row],[ItemCost]] +Sales_Data[[#This Row],[ShippingCost]]</f>
        <v>4853.91</v>
      </c>
      <c r="Q4483" s="7">
        <f>Sales_Data[[#This Row],[Gross Revenue]]-Sales_Data[[#This Row],[TotalFinancialCost]]</f>
        <v>1446.0900000000001</v>
      </c>
      <c r="R4483" s="7">
        <f>Sales_Data[[#This Row],[Actul Bill Amount]]-Sales_Data[[#This Row],[ShippingCost]]</f>
        <v>3996.09</v>
      </c>
      <c r="S4483">
        <v>834</v>
      </c>
      <c r="T4483">
        <v>2053.91</v>
      </c>
      <c r="U4483" t="s">
        <v>30</v>
      </c>
      <c r="V4483">
        <v>200</v>
      </c>
      <c r="W4483" t="s">
        <v>33</v>
      </c>
      <c r="X4483" t="str">
        <f t="shared" si="141"/>
        <v>Delhi</v>
      </c>
    </row>
    <row r="4484" spans="1:24" x14ac:dyDescent="0.4">
      <c r="A4484">
        <v>104483</v>
      </c>
      <c r="B4484" s="5">
        <v>46020.148611111108</v>
      </c>
      <c r="C4484" s="3" t="str">
        <f>TEXT(Sales_Data[[#This Row],[OrderDate]],"mmmm")</f>
        <v>December</v>
      </c>
      <c r="D4484" s="3" t="str">
        <f t="shared" si="140"/>
        <v>2025</v>
      </c>
      <c r="E4484" t="s">
        <v>45</v>
      </c>
      <c r="F4484" t="s">
        <v>14</v>
      </c>
      <c r="G4484" t="s">
        <v>15</v>
      </c>
      <c r="H4484" t="s">
        <v>25</v>
      </c>
      <c r="I4484" t="s">
        <v>100</v>
      </c>
      <c r="J4484">
        <v>29</v>
      </c>
      <c r="K4484">
        <v>6500</v>
      </c>
      <c r="L4484" s="7">
        <f>Sales_Data[[#This Row],[OrderQuantity]] *Sales_Data[[#This Row],[UnitPrice]]</f>
        <v>188500</v>
      </c>
      <c r="M4484" s="7">
        <f>Sales_Data[[#This Row],[UnitPrice]]-Sales_Data[[#This Row],[UnitCost]]</f>
        <v>2300</v>
      </c>
      <c r="N4484" s="7">
        <f>Sales_Data[[#This Row],[Gross Revenue]]-Sales_Data[[#This Row],[Discount Amount ]]</f>
        <v>186200</v>
      </c>
      <c r="O4484" s="7">
        <f>Sales_Data[[#This Row],[OrderQuantity]] *Sales_Data[[#This Row],[UnitCost]]</f>
        <v>121800</v>
      </c>
      <c r="P4484" s="7">
        <f>Sales_Data[[#This Row],[ItemCost]] +Sales_Data[[#This Row],[ShippingCost]]</f>
        <v>122955.62</v>
      </c>
      <c r="Q4484" s="7">
        <f>Sales_Data[[#This Row],[Gross Revenue]]-Sales_Data[[#This Row],[TotalFinancialCost]]</f>
        <v>65544.38</v>
      </c>
      <c r="R4484" s="7">
        <f>Sales_Data[[#This Row],[Actul Bill Amount]]-Sales_Data[[#This Row],[ShippingCost]]</f>
        <v>185044.38</v>
      </c>
      <c r="S4484">
        <v>871</v>
      </c>
      <c r="T4484">
        <v>1155.6199999999999</v>
      </c>
      <c r="U4484" t="s">
        <v>21</v>
      </c>
      <c r="V4484">
        <v>4200</v>
      </c>
      <c r="W4484" t="s">
        <v>27</v>
      </c>
      <c r="X4484" t="str">
        <f t="shared" si="141"/>
        <v>Mumbai</v>
      </c>
    </row>
    <row r="4485" spans="1:24" x14ac:dyDescent="0.4">
      <c r="A4485">
        <v>104484</v>
      </c>
      <c r="B4485" s="5">
        <v>45967.225694444445</v>
      </c>
      <c r="C4485" s="3" t="str">
        <f>TEXT(Sales_Data[[#This Row],[OrderDate]],"mmmm")</f>
        <v>November</v>
      </c>
      <c r="D4485" s="3" t="str">
        <f t="shared" si="140"/>
        <v>2025</v>
      </c>
      <c r="E4485" t="s">
        <v>45</v>
      </c>
      <c r="F4485" t="s">
        <v>46</v>
      </c>
      <c r="G4485" t="s">
        <v>15</v>
      </c>
      <c r="H4485" t="s">
        <v>16</v>
      </c>
      <c r="I4485" t="s">
        <v>100</v>
      </c>
      <c r="J4485">
        <v>83</v>
      </c>
      <c r="K4485">
        <v>4500</v>
      </c>
      <c r="L4485" s="7">
        <f>Sales_Data[[#This Row],[OrderQuantity]] *Sales_Data[[#This Row],[UnitPrice]]</f>
        <v>373500</v>
      </c>
      <c r="M4485" s="7">
        <f>Sales_Data[[#This Row],[UnitPrice]]-Sales_Data[[#This Row],[UnitCost]]</f>
        <v>1700</v>
      </c>
      <c r="N4485" s="7">
        <f>Sales_Data[[#This Row],[Gross Revenue]]-Sales_Data[[#This Row],[Discount Amount ]]</f>
        <v>371800</v>
      </c>
      <c r="O4485" s="7">
        <f>Sales_Data[[#This Row],[OrderQuantity]] *Sales_Data[[#This Row],[UnitCost]]</f>
        <v>232400</v>
      </c>
      <c r="P4485" s="7">
        <f>Sales_Data[[#This Row],[ItemCost]] +Sales_Data[[#This Row],[ShippingCost]]</f>
        <v>233579.79</v>
      </c>
      <c r="Q4485" s="7">
        <f>Sales_Data[[#This Row],[Gross Revenue]]-Sales_Data[[#This Row],[TotalFinancialCost]]</f>
        <v>139920.21</v>
      </c>
      <c r="R4485" s="7">
        <f>Sales_Data[[#This Row],[Actul Bill Amount]]-Sales_Data[[#This Row],[ShippingCost]]</f>
        <v>370620.21</v>
      </c>
      <c r="S4485">
        <v>480</v>
      </c>
      <c r="T4485">
        <v>1179.79</v>
      </c>
      <c r="U4485" t="s">
        <v>47</v>
      </c>
      <c r="V4485">
        <v>2800</v>
      </c>
      <c r="W4485" t="s">
        <v>18</v>
      </c>
      <c r="X4485" t="str">
        <f t="shared" si="141"/>
        <v>Bengaluru</v>
      </c>
    </row>
    <row r="4486" spans="1:24" x14ac:dyDescent="0.4">
      <c r="A4486">
        <v>104485</v>
      </c>
      <c r="B4486" s="5">
        <v>45745.643750000003</v>
      </c>
      <c r="C4486" s="3" t="str">
        <f>TEXT(Sales_Data[[#This Row],[OrderDate]],"mmmm")</f>
        <v>March</v>
      </c>
      <c r="D4486" s="3" t="str">
        <f t="shared" si="140"/>
        <v>2025</v>
      </c>
      <c r="E4486" t="s">
        <v>50</v>
      </c>
      <c r="F4486" t="s">
        <v>14</v>
      </c>
      <c r="G4486" t="s">
        <v>29</v>
      </c>
      <c r="H4486" t="s">
        <v>25</v>
      </c>
      <c r="I4486" t="s">
        <v>100</v>
      </c>
      <c r="J4486">
        <v>89</v>
      </c>
      <c r="K4486">
        <v>3200</v>
      </c>
      <c r="L4486" s="7">
        <f>Sales_Data[[#This Row],[OrderQuantity]] *Sales_Data[[#This Row],[UnitPrice]]</f>
        <v>284800</v>
      </c>
      <c r="M4486" s="7">
        <f>Sales_Data[[#This Row],[UnitPrice]]-Sales_Data[[#This Row],[UnitCost]]</f>
        <v>1200</v>
      </c>
      <c r="N4486" s="7">
        <f>Sales_Data[[#This Row],[Gross Revenue]]-Sales_Data[[#This Row],[Discount Amount ]]</f>
        <v>283600</v>
      </c>
      <c r="O4486" s="7">
        <f>Sales_Data[[#This Row],[OrderQuantity]] *Sales_Data[[#This Row],[UnitCost]]</f>
        <v>178000</v>
      </c>
      <c r="P4486" s="7">
        <f>Sales_Data[[#This Row],[ItemCost]] +Sales_Data[[#This Row],[ShippingCost]]</f>
        <v>181105.23</v>
      </c>
      <c r="Q4486" s="7">
        <f>Sales_Data[[#This Row],[Gross Revenue]]-Sales_Data[[#This Row],[TotalFinancialCost]]</f>
        <v>103694.76999999999</v>
      </c>
      <c r="R4486" s="7">
        <f>Sales_Data[[#This Row],[Actul Bill Amount]]-Sales_Data[[#This Row],[ShippingCost]]</f>
        <v>280494.77</v>
      </c>
      <c r="S4486">
        <v>1113</v>
      </c>
      <c r="T4486">
        <v>3105.23</v>
      </c>
      <c r="U4486" t="s">
        <v>17</v>
      </c>
      <c r="V4486">
        <v>2000</v>
      </c>
      <c r="W4486" t="s">
        <v>27</v>
      </c>
      <c r="X4486" t="str">
        <f t="shared" si="141"/>
        <v>Mumbai</v>
      </c>
    </row>
    <row r="4487" spans="1:24" x14ac:dyDescent="0.4">
      <c r="A4487">
        <v>104486</v>
      </c>
      <c r="B4487" s="5">
        <v>45981.415277777778</v>
      </c>
      <c r="C4487" s="3" t="str">
        <f>TEXT(Sales_Data[[#This Row],[OrderDate]],"mmmm")</f>
        <v>November</v>
      </c>
      <c r="D4487" s="3" t="str">
        <f t="shared" si="140"/>
        <v>2025</v>
      </c>
      <c r="E4487" t="s">
        <v>45</v>
      </c>
      <c r="F4487" t="s">
        <v>14</v>
      </c>
      <c r="G4487" t="s">
        <v>29</v>
      </c>
      <c r="H4487" t="s">
        <v>37</v>
      </c>
      <c r="I4487" t="s">
        <v>100</v>
      </c>
      <c r="J4487">
        <v>56</v>
      </c>
      <c r="K4487">
        <v>3200</v>
      </c>
      <c r="L4487" s="7">
        <f>Sales_Data[[#This Row],[OrderQuantity]] *Sales_Data[[#This Row],[UnitPrice]]</f>
        <v>179200</v>
      </c>
      <c r="M4487" s="7">
        <f>Sales_Data[[#This Row],[UnitPrice]]-Sales_Data[[#This Row],[UnitCost]]</f>
        <v>1200</v>
      </c>
      <c r="N4487" s="7">
        <f>Sales_Data[[#This Row],[Gross Revenue]]-Sales_Data[[#This Row],[Discount Amount ]]</f>
        <v>178000</v>
      </c>
      <c r="O4487" s="7">
        <f>Sales_Data[[#This Row],[OrderQuantity]] *Sales_Data[[#This Row],[UnitCost]]</f>
        <v>112000</v>
      </c>
      <c r="P4487" s="7">
        <f>Sales_Data[[#This Row],[ItemCost]] +Sales_Data[[#This Row],[ShippingCost]]</f>
        <v>112580.43</v>
      </c>
      <c r="Q4487" s="7">
        <f>Sales_Data[[#This Row],[Gross Revenue]]-Sales_Data[[#This Row],[TotalFinancialCost]]</f>
        <v>66619.570000000007</v>
      </c>
      <c r="R4487" s="7">
        <f>Sales_Data[[#This Row],[Actul Bill Amount]]-Sales_Data[[#This Row],[ShippingCost]]</f>
        <v>177419.57</v>
      </c>
      <c r="S4487">
        <v>598</v>
      </c>
      <c r="T4487">
        <v>580.42999999999995</v>
      </c>
      <c r="U4487" t="s">
        <v>17</v>
      </c>
      <c r="V4487">
        <v>2000</v>
      </c>
      <c r="W4487" t="s">
        <v>38</v>
      </c>
      <c r="X4487" t="str">
        <f t="shared" si="141"/>
        <v>Kolkata</v>
      </c>
    </row>
    <row r="4488" spans="1:24" x14ac:dyDescent="0.4">
      <c r="A4488">
        <v>104487</v>
      </c>
      <c r="B4488" s="5">
        <v>45864.273611111108</v>
      </c>
      <c r="C4488" s="3" t="str">
        <f>TEXT(Sales_Data[[#This Row],[OrderDate]],"mmmm")</f>
        <v>July</v>
      </c>
      <c r="D4488" s="3" t="str">
        <f t="shared" si="140"/>
        <v>2025</v>
      </c>
      <c r="E4488" t="s">
        <v>45</v>
      </c>
      <c r="F4488" t="s">
        <v>14</v>
      </c>
      <c r="G4488" t="s">
        <v>29</v>
      </c>
      <c r="H4488" t="s">
        <v>25</v>
      </c>
      <c r="I4488" t="s">
        <v>100</v>
      </c>
      <c r="J4488">
        <v>99</v>
      </c>
      <c r="K4488">
        <v>6500</v>
      </c>
      <c r="L4488" s="7">
        <f>Sales_Data[[#This Row],[OrderQuantity]] *Sales_Data[[#This Row],[UnitPrice]]</f>
        <v>643500</v>
      </c>
      <c r="M4488" s="7">
        <f>Sales_Data[[#This Row],[UnitPrice]]-Sales_Data[[#This Row],[UnitCost]]</f>
        <v>2300</v>
      </c>
      <c r="N4488" s="7">
        <f>Sales_Data[[#This Row],[Gross Revenue]]-Sales_Data[[#This Row],[Discount Amount ]]</f>
        <v>641200</v>
      </c>
      <c r="O4488" s="7">
        <f>Sales_Data[[#This Row],[OrderQuantity]] *Sales_Data[[#This Row],[UnitCost]]</f>
        <v>415800</v>
      </c>
      <c r="P4488" s="7">
        <f>Sales_Data[[#This Row],[ItemCost]] +Sales_Data[[#This Row],[ShippingCost]]</f>
        <v>418458.38</v>
      </c>
      <c r="Q4488" s="7">
        <f>Sales_Data[[#This Row],[Gross Revenue]]-Sales_Data[[#This Row],[TotalFinancialCost]]</f>
        <v>225041.62</v>
      </c>
      <c r="R4488" s="7">
        <f>Sales_Data[[#This Row],[Actul Bill Amount]]-Sales_Data[[#This Row],[ShippingCost]]</f>
        <v>638541.62</v>
      </c>
      <c r="S4488">
        <v>875</v>
      </c>
      <c r="T4488">
        <v>2658.38</v>
      </c>
      <c r="U4488" t="s">
        <v>21</v>
      </c>
      <c r="V4488">
        <v>4200</v>
      </c>
      <c r="W4488" t="s">
        <v>27</v>
      </c>
      <c r="X4488" t="str">
        <f t="shared" si="141"/>
        <v>Mumbai</v>
      </c>
    </row>
    <row r="4489" spans="1:24" x14ac:dyDescent="0.4">
      <c r="A4489">
        <v>104488</v>
      </c>
      <c r="B4489" s="5">
        <v>45786.063194444447</v>
      </c>
      <c r="C4489" s="3" t="str">
        <f>TEXT(Sales_Data[[#This Row],[OrderDate]],"mmmm")</f>
        <v>May</v>
      </c>
      <c r="D4489" s="3" t="str">
        <f t="shared" si="140"/>
        <v>2025</v>
      </c>
      <c r="E4489" t="s">
        <v>19</v>
      </c>
      <c r="F4489" t="s">
        <v>40</v>
      </c>
      <c r="G4489" t="s">
        <v>31</v>
      </c>
      <c r="H4489" t="s">
        <v>16</v>
      </c>
      <c r="I4489" t="s">
        <v>100</v>
      </c>
      <c r="J4489">
        <v>21</v>
      </c>
      <c r="K4489">
        <v>5500</v>
      </c>
      <c r="L4489" s="7">
        <f>Sales_Data[[#This Row],[OrderQuantity]] *Sales_Data[[#This Row],[UnitPrice]]</f>
        <v>115500</v>
      </c>
      <c r="M4489" s="7">
        <f>Sales_Data[[#This Row],[UnitPrice]]-Sales_Data[[#This Row],[UnitCost]]</f>
        <v>2000</v>
      </c>
      <c r="N4489" s="7">
        <f>Sales_Data[[#This Row],[Gross Revenue]]-Sales_Data[[#This Row],[Discount Amount ]]</f>
        <v>113500</v>
      </c>
      <c r="O4489" s="7">
        <f>Sales_Data[[#This Row],[OrderQuantity]] *Sales_Data[[#This Row],[UnitCost]]</f>
        <v>73500</v>
      </c>
      <c r="P4489" s="7">
        <f>Sales_Data[[#This Row],[ItemCost]] +Sales_Data[[#This Row],[ShippingCost]]</f>
        <v>74205.86</v>
      </c>
      <c r="Q4489" s="7">
        <f>Sales_Data[[#This Row],[Gross Revenue]]-Sales_Data[[#This Row],[TotalFinancialCost]]</f>
        <v>41294.14</v>
      </c>
      <c r="R4489" s="7">
        <f>Sales_Data[[#This Row],[Actul Bill Amount]]-Sales_Data[[#This Row],[ShippingCost]]</f>
        <v>112794.14</v>
      </c>
      <c r="S4489">
        <v>502</v>
      </c>
      <c r="T4489">
        <v>705.86</v>
      </c>
      <c r="U4489" t="s">
        <v>41</v>
      </c>
      <c r="V4489">
        <v>3500</v>
      </c>
      <c r="W4489" t="s">
        <v>18</v>
      </c>
      <c r="X4489" t="str">
        <f t="shared" si="141"/>
        <v>Bengaluru</v>
      </c>
    </row>
    <row r="4490" spans="1:24" x14ac:dyDescent="0.4">
      <c r="A4490">
        <v>104489</v>
      </c>
      <c r="B4490" s="5">
        <v>45968.381249999999</v>
      </c>
      <c r="C4490" s="3" t="str">
        <f>TEXT(Sales_Data[[#This Row],[OrderDate]],"mmmm")</f>
        <v>November</v>
      </c>
      <c r="D4490" s="3" t="str">
        <f t="shared" si="140"/>
        <v>2025</v>
      </c>
      <c r="E4490" t="s">
        <v>50</v>
      </c>
      <c r="F4490" t="s">
        <v>35</v>
      </c>
      <c r="G4490" t="s">
        <v>15</v>
      </c>
      <c r="H4490" t="s">
        <v>20</v>
      </c>
      <c r="I4490" t="s">
        <v>100</v>
      </c>
      <c r="J4490">
        <v>53</v>
      </c>
      <c r="K4490">
        <v>8500</v>
      </c>
      <c r="L4490" s="7">
        <f>Sales_Data[[#This Row],[OrderQuantity]] *Sales_Data[[#This Row],[UnitPrice]]</f>
        <v>450500</v>
      </c>
      <c r="M4490" s="7">
        <f>Sales_Data[[#This Row],[UnitPrice]]-Sales_Data[[#This Row],[UnitCost]]</f>
        <v>3000</v>
      </c>
      <c r="N4490" s="7">
        <f>Sales_Data[[#This Row],[Gross Revenue]]-Sales_Data[[#This Row],[Discount Amount ]]</f>
        <v>447500</v>
      </c>
      <c r="O4490" s="7">
        <f>Sales_Data[[#This Row],[OrderQuantity]] *Sales_Data[[#This Row],[UnitCost]]</f>
        <v>291500</v>
      </c>
      <c r="P4490" s="7">
        <f>Sales_Data[[#This Row],[ItemCost]] +Sales_Data[[#This Row],[ShippingCost]]</f>
        <v>292491.06</v>
      </c>
      <c r="Q4490" s="7">
        <f>Sales_Data[[#This Row],[Gross Revenue]]-Sales_Data[[#This Row],[TotalFinancialCost]]</f>
        <v>158008.94</v>
      </c>
      <c r="R4490" s="7">
        <f>Sales_Data[[#This Row],[Actul Bill Amount]]-Sales_Data[[#This Row],[ShippingCost]]</f>
        <v>446508.94</v>
      </c>
      <c r="S4490">
        <v>1113</v>
      </c>
      <c r="T4490">
        <v>991.06</v>
      </c>
      <c r="U4490" t="s">
        <v>49</v>
      </c>
      <c r="V4490">
        <v>5500</v>
      </c>
      <c r="W4490" t="s">
        <v>22</v>
      </c>
      <c r="X4490" t="str">
        <f t="shared" si="141"/>
        <v>Nagpur</v>
      </c>
    </row>
    <row r="4491" spans="1:24" x14ac:dyDescent="0.4">
      <c r="A4491">
        <v>104490</v>
      </c>
      <c r="B4491" s="5">
        <v>45660.664583333331</v>
      </c>
      <c r="C4491" s="3" t="str">
        <f>TEXT(Sales_Data[[#This Row],[OrderDate]],"mmmm")</f>
        <v>January</v>
      </c>
      <c r="D4491" s="3" t="str">
        <f t="shared" si="140"/>
        <v>2025</v>
      </c>
      <c r="E4491" t="s">
        <v>50</v>
      </c>
      <c r="F4491" t="s">
        <v>28</v>
      </c>
      <c r="G4491" t="s">
        <v>29</v>
      </c>
      <c r="H4491" t="s">
        <v>16</v>
      </c>
      <c r="I4491" t="s">
        <v>100</v>
      </c>
      <c r="J4491">
        <v>41</v>
      </c>
      <c r="K4491">
        <v>2500</v>
      </c>
      <c r="L4491" s="7">
        <f>Sales_Data[[#This Row],[OrderQuantity]] *Sales_Data[[#This Row],[UnitPrice]]</f>
        <v>102500</v>
      </c>
      <c r="M4491" s="7">
        <f>Sales_Data[[#This Row],[UnitPrice]]-Sales_Data[[#This Row],[UnitCost]]</f>
        <v>1000</v>
      </c>
      <c r="N4491" s="7">
        <f>Sales_Data[[#This Row],[Gross Revenue]]-Sales_Data[[#This Row],[Discount Amount ]]</f>
        <v>101500</v>
      </c>
      <c r="O4491" s="7">
        <f>Sales_Data[[#This Row],[OrderQuantity]] *Sales_Data[[#This Row],[UnitCost]]</f>
        <v>61500</v>
      </c>
      <c r="P4491" s="7">
        <f>Sales_Data[[#This Row],[ItemCost]] +Sales_Data[[#This Row],[ShippingCost]]</f>
        <v>62589.34</v>
      </c>
      <c r="Q4491" s="7">
        <f>Sales_Data[[#This Row],[Gross Revenue]]-Sales_Data[[#This Row],[TotalFinancialCost]]</f>
        <v>39910.660000000003</v>
      </c>
      <c r="R4491" s="7">
        <f>Sales_Data[[#This Row],[Actul Bill Amount]]-Sales_Data[[#This Row],[ShippingCost]]</f>
        <v>100410.66</v>
      </c>
      <c r="S4491">
        <v>782</v>
      </c>
      <c r="T4491">
        <v>1089.3399999999999</v>
      </c>
      <c r="U4491" t="s">
        <v>54</v>
      </c>
      <c r="V4491">
        <v>1500</v>
      </c>
      <c r="W4491" t="s">
        <v>18</v>
      </c>
      <c r="X4491" t="str">
        <f t="shared" si="141"/>
        <v>Bengaluru</v>
      </c>
    </row>
    <row r="4492" spans="1:24" x14ac:dyDescent="0.4">
      <c r="A4492">
        <v>104491</v>
      </c>
      <c r="B4492" s="5">
        <v>45899.306944444441</v>
      </c>
      <c r="C4492" s="3" t="str">
        <f>TEXT(Sales_Data[[#This Row],[OrderDate]],"mmmm")</f>
        <v>August</v>
      </c>
      <c r="D4492" s="3" t="str">
        <f t="shared" si="140"/>
        <v>2025</v>
      </c>
      <c r="E4492" t="s">
        <v>19</v>
      </c>
      <c r="F4492" t="s">
        <v>55</v>
      </c>
      <c r="G4492" t="s">
        <v>31</v>
      </c>
      <c r="H4492" t="s">
        <v>16</v>
      </c>
      <c r="I4492" t="s">
        <v>100</v>
      </c>
      <c r="J4492">
        <v>68</v>
      </c>
      <c r="K4492">
        <v>600</v>
      </c>
      <c r="L4492" s="7">
        <f>Sales_Data[[#This Row],[OrderQuantity]] *Sales_Data[[#This Row],[UnitPrice]]</f>
        <v>40800</v>
      </c>
      <c r="M4492" s="7">
        <f>Sales_Data[[#This Row],[UnitPrice]]-Sales_Data[[#This Row],[UnitCost]]</f>
        <v>250</v>
      </c>
      <c r="N4492" s="7">
        <f>Sales_Data[[#This Row],[Gross Revenue]]-Sales_Data[[#This Row],[Discount Amount ]]</f>
        <v>40550</v>
      </c>
      <c r="O4492" s="7">
        <f>Sales_Data[[#This Row],[OrderQuantity]] *Sales_Data[[#This Row],[UnitCost]]</f>
        <v>23800</v>
      </c>
      <c r="P4492" s="7">
        <f>Sales_Data[[#This Row],[ItemCost]] +Sales_Data[[#This Row],[ShippingCost]]</f>
        <v>24519.42</v>
      </c>
      <c r="Q4492" s="7">
        <f>Sales_Data[[#This Row],[Gross Revenue]]-Sales_Data[[#This Row],[TotalFinancialCost]]</f>
        <v>16280.580000000002</v>
      </c>
      <c r="R4492" s="7">
        <f>Sales_Data[[#This Row],[Actul Bill Amount]]-Sales_Data[[#This Row],[ShippingCost]]</f>
        <v>39830.58</v>
      </c>
      <c r="S4492">
        <v>915</v>
      </c>
      <c r="T4492">
        <v>719.42</v>
      </c>
      <c r="U4492" t="s">
        <v>57</v>
      </c>
      <c r="V4492">
        <v>350</v>
      </c>
      <c r="W4492" t="s">
        <v>18</v>
      </c>
      <c r="X4492" t="str">
        <f t="shared" si="141"/>
        <v>Bengaluru</v>
      </c>
    </row>
    <row r="4493" spans="1:24" x14ac:dyDescent="0.4">
      <c r="A4493">
        <v>104492</v>
      </c>
      <c r="B4493" s="5">
        <v>45778.368055555555</v>
      </c>
      <c r="C4493" s="3" t="str">
        <f>TEXT(Sales_Data[[#This Row],[OrderDate]],"mmmm")</f>
        <v>May</v>
      </c>
      <c r="D4493" s="3" t="str">
        <f t="shared" si="140"/>
        <v>2025</v>
      </c>
      <c r="E4493" t="s">
        <v>45</v>
      </c>
      <c r="F4493" t="s">
        <v>14</v>
      </c>
      <c r="G4493" t="s">
        <v>15</v>
      </c>
      <c r="H4493" t="s">
        <v>20</v>
      </c>
      <c r="I4493" t="s">
        <v>100</v>
      </c>
      <c r="J4493">
        <v>20</v>
      </c>
      <c r="K4493">
        <v>3200</v>
      </c>
      <c r="L4493" s="7">
        <f>Sales_Data[[#This Row],[OrderQuantity]] *Sales_Data[[#This Row],[UnitPrice]]</f>
        <v>64000</v>
      </c>
      <c r="M4493" s="7">
        <f>Sales_Data[[#This Row],[UnitPrice]]-Sales_Data[[#This Row],[UnitCost]]</f>
        <v>1200</v>
      </c>
      <c r="N4493" s="7">
        <f>Sales_Data[[#This Row],[Gross Revenue]]-Sales_Data[[#This Row],[Discount Amount ]]</f>
        <v>62800</v>
      </c>
      <c r="O4493" s="7">
        <f>Sales_Data[[#This Row],[OrderQuantity]] *Sales_Data[[#This Row],[UnitCost]]</f>
        <v>40000</v>
      </c>
      <c r="P4493" s="7">
        <f>Sales_Data[[#This Row],[ItemCost]] +Sales_Data[[#This Row],[ShippingCost]]</f>
        <v>40231.730000000003</v>
      </c>
      <c r="Q4493" s="7">
        <f>Sales_Data[[#This Row],[Gross Revenue]]-Sales_Data[[#This Row],[TotalFinancialCost]]</f>
        <v>23768.269999999997</v>
      </c>
      <c r="R4493" s="7">
        <f>Sales_Data[[#This Row],[Actul Bill Amount]]-Sales_Data[[#This Row],[ShippingCost]]</f>
        <v>62568.27</v>
      </c>
      <c r="S4493">
        <v>344</v>
      </c>
      <c r="T4493">
        <v>231.73</v>
      </c>
      <c r="U4493" t="s">
        <v>17</v>
      </c>
      <c r="V4493">
        <v>2000</v>
      </c>
      <c r="W4493" t="s">
        <v>22</v>
      </c>
      <c r="X4493" t="str">
        <f t="shared" si="141"/>
        <v>Nagpur</v>
      </c>
    </row>
    <row r="4494" spans="1:24" x14ac:dyDescent="0.4">
      <c r="A4494">
        <v>104493</v>
      </c>
      <c r="B4494" s="5">
        <v>45759.515972222223</v>
      </c>
      <c r="C4494" s="3" t="str">
        <f>TEXT(Sales_Data[[#This Row],[OrderDate]],"mmmm")</f>
        <v>April</v>
      </c>
      <c r="D4494" s="3" t="str">
        <f t="shared" si="140"/>
        <v>2025</v>
      </c>
      <c r="E4494" t="s">
        <v>50</v>
      </c>
      <c r="F4494" t="s">
        <v>43</v>
      </c>
      <c r="G4494" t="s">
        <v>15</v>
      </c>
      <c r="H4494" t="s">
        <v>37</v>
      </c>
      <c r="I4494" t="s">
        <v>100</v>
      </c>
      <c r="J4494">
        <v>88</v>
      </c>
      <c r="K4494">
        <v>2800</v>
      </c>
      <c r="L4494" s="7">
        <f>Sales_Data[[#This Row],[OrderQuantity]] *Sales_Data[[#This Row],[UnitPrice]]</f>
        <v>246400</v>
      </c>
      <c r="M4494" s="7">
        <f>Sales_Data[[#This Row],[UnitPrice]]-Sales_Data[[#This Row],[UnitCost]]</f>
        <v>1300</v>
      </c>
      <c r="N4494" s="7">
        <f>Sales_Data[[#This Row],[Gross Revenue]]-Sales_Data[[#This Row],[Discount Amount ]]</f>
        <v>245100</v>
      </c>
      <c r="O4494" s="7">
        <f>Sales_Data[[#This Row],[OrderQuantity]] *Sales_Data[[#This Row],[UnitCost]]</f>
        <v>132000</v>
      </c>
      <c r="P4494" s="7">
        <f>Sales_Data[[#This Row],[ItemCost]] +Sales_Data[[#This Row],[ShippingCost]]</f>
        <v>133508.18</v>
      </c>
      <c r="Q4494" s="7">
        <f>Sales_Data[[#This Row],[Gross Revenue]]-Sales_Data[[#This Row],[TotalFinancialCost]]</f>
        <v>112891.82</v>
      </c>
      <c r="R4494" s="7">
        <f>Sales_Data[[#This Row],[Actul Bill Amount]]-Sales_Data[[#This Row],[ShippingCost]]</f>
        <v>243591.82</v>
      </c>
      <c r="S4494">
        <v>403</v>
      </c>
      <c r="T4494">
        <v>1508.18</v>
      </c>
      <c r="U4494" t="s">
        <v>61</v>
      </c>
      <c r="V4494">
        <v>1500</v>
      </c>
      <c r="W4494" t="s">
        <v>38</v>
      </c>
      <c r="X4494" t="str">
        <f t="shared" si="141"/>
        <v>Kolkata</v>
      </c>
    </row>
    <row r="4495" spans="1:24" x14ac:dyDescent="0.4">
      <c r="A4495">
        <v>104494</v>
      </c>
      <c r="B4495" s="5">
        <v>45695.828472222223</v>
      </c>
      <c r="C4495" s="3" t="str">
        <f>TEXT(Sales_Data[[#This Row],[OrderDate]],"mmmm")</f>
        <v>February</v>
      </c>
      <c r="D4495" s="3" t="str">
        <f t="shared" si="140"/>
        <v>2025</v>
      </c>
      <c r="E4495" t="s">
        <v>39</v>
      </c>
      <c r="F4495" t="s">
        <v>35</v>
      </c>
      <c r="G4495" t="s">
        <v>15</v>
      </c>
      <c r="H4495" t="s">
        <v>20</v>
      </c>
      <c r="I4495" t="s">
        <v>100</v>
      </c>
      <c r="J4495">
        <v>54</v>
      </c>
      <c r="K4495">
        <v>8500</v>
      </c>
      <c r="L4495" s="7">
        <f>Sales_Data[[#This Row],[OrderQuantity]] *Sales_Data[[#This Row],[UnitPrice]]</f>
        <v>459000</v>
      </c>
      <c r="M4495" s="7">
        <f>Sales_Data[[#This Row],[UnitPrice]]-Sales_Data[[#This Row],[UnitCost]]</f>
        <v>3000</v>
      </c>
      <c r="N4495" s="7">
        <f>Sales_Data[[#This Row],[Gross Revenue]]-Sales_Data[[#This Row],[Discount Amount ]]</f>
        <v>456000</v>
      </c>
      <c r="O4495" s="7">
        <f>Sales_Data[[#This Row],[OrderQuantity]] *Sales_Data[[#This Row],[UnitCost]]</f>
        <v>297000</v>
      </c>
      <c r="P4495" s="7">
        <f>Sales_Data[[#This Row],[ItemCost]] +Sales_Data[[#This Row],[ShippingCost]]</f>
        <v>297352.21999999997</v>
      </c>
      <c r="Q4495" s="7">
        <f>Sales_Data[[#This Row],[Gross Revenue]]-Sales_Data[[#This Row],[TotalFinancialCost]]</f>
        <v>161647.78000000003</v>
      </c>
      <c r="R4495" s="7">
        <f>Sales_Data[[#This Row],[Actul Bill Amount]]-Sales_Data[[#This Row],[ShippingCost]]</f>
        <v>455647.78</v>
      </c>
      <c r="S4495">
        <v>607</v>
      </c>
      <c r="T4495">
        <v>352.22</v>
      </c>
      <c r="U4495" t="s">
        <v>49</v>
      </c>
      <c r="V4495">
        <v>5500</v>
      </c>
      <c r="W4495" t="s">
        <v>22</v>
      </c>
      <c r="X4495" t="str">
        <f t="shared" si="141"/>
        <v>Nagpur</v>
      </c>
    </row>
    <row r="4496" spans="1:24" x14ac:dyDescent="0.4">
      <c r="A4496">
        <v>104495</v>
      </c>
      <c r="B4496" s="5">
        <v>45998.332638888889</v>
      </c>
      <c r="C4496" s="3" t="str">
        <f>TEXT(Sales_Data[[#This Row],[OrderDate]],"mmmm")</f>
        <v>December</v>
      </c>
      <c r="D4496" s="3" t="str">
        <f t="shared" si="140"/>
        <v>2025</v>
      </c>
      <c r="E4496" t="s">
        <v>19</v>
      </c>
      <c r="F4496" t="s">
        <v>43</v>
      </c>
      <c r="G4496" t="s">
        <v>15</v>
      </c>
      <c r="H4496" t="s">
        <v>32</v>
      </c>
      <c r="I4496" t="s">
        <v>100</v>
      </c>
      <c r="J4496">
        <v>54</v>
      </c>
      <c r="K4496">
        <v>2800</v>
      </c>
      <c r="L4496" s="7">
        <f>Sales_Data[[#This Row],[OrderQuantity]] *Sales_Data[[#This Row],[UnitPrice]]</f>
        <v>151200</v>
      </c>
      <c r="M4496" s="7">
        <f>Sales_Data[[#This Row],[UnitPrice]]-Sales_Data[[#This Row],[UnitCost]]</f>
        <v>1300</v>
      </c>
      <c r="N4496" s="7">
        <f>Sales_Data[[#This Row],[Gross Revenue]]-Sales_Data[[#This Row],[Discount Amount ]]</f>
        <v>149900</v>
      </c>
      <c r="O4496" s="7">
        <f>Sales_Data[[#This Row],[OrderQuantity]] *Sales_Data[[#This Row],[UnitCost]]</f>
        <v>81000</v>
      </c>
      <c r="P4496" s="7">
        <f>Sales_Data[[#This Row],[ItemCost]] +Sales_Data[[#This Row],[ShippingCost]]</f>
        <v>81388.800000000003</v>
      </c>
      <c r="Q4496" s="7">
        <f>Sales_Data[[#This Row],[Gross Revenue]]-Sales_Data[[#This Row],[TotalFinancialCost]]</f>
        <v>69811.199999999997</v>
      </c>
      <c r="R4496" s="7">
        <f>Sales_Data[[#This Row],[Actul Bill Amount]]-Sales_Data[[#This Row],[ShippingCost]]</f>
        <v>149511.20000000001</v>
      </c>
      <c r="S4496">
        <v>802</v>
      </c>
      <c r="T4496">
        <v>388.8</v>
      </c>
      <c r="U4496" t="s">
        <v>61</v>
      </c>
      <c r="V4496">
        <v>1500</v>
      </c>
      <c r="W4496" t="s">
        <v>33</v>
      </c>
      <c r="X4496" t="str">
        <f t="shared" si="141"/>
        <v>Delhi</v>
      </c>
    </row>
    <row r="4497" spans="1:24" x14ac:dyDescent="0.4">
      <c r="A4497">
        <v>104496</v>
      </c>
      <c r="B4497" s="5">
        <v>45790.560416666667</v>
      </c>
      <c r="C4497" s="3" t="str">
        <f>TEXT(Sales_Data[[#This Row],[OrderDate]],"mmmm")</f>
        <v>May</v>
      </c>
      <c r="D4497" s="3" t="str">
        <f t="shared" si="140"/>
        <v>2025</v>
      </c>
      <c r="E4497" t="s">
        <v>23</v>
      </c>
      <c r="F4497" t="s">
        <v>14</v>
      </c>
      <c r="G4497" t="s">
        <v>29</v>
      </c>
      <c r="H4497" t="s">
        <v>37</v>
      </c>
      <c r="I4497" t="s">
        <v>100</v>
      </c>
      <c r="J4497">
        <v>53</v>
      </c>
      <c r="K4497">
        <v>6500</v>
      </c>
      <c r="L4497" s="7">
        <f>Sales_Data[[#This Row],[OrderQuantity]] *Sales_Data[[#This Row],[UnitPrice]]</f>
        <v>344500</v>
      </c>
      <c r="M4497" s="7">
        <f>Sales_Data[[#This Row],[UnitPrice]]-Sales_Data[[#This Row],[UnitCost]]</f>
        <v>2300</v>
      </c>
      <c r="N4497" s="7">
        <f>Sales_Data[[#This Row],[Gross Revenue]]-Sales_Data[[#This Row],[Discount Amount ]]</f>
        <v>342200</v>
      </c>
      <c r="O4497" s="7">
        <f>Sales_Data[[#This Row],[OrderQuantity]] *Sales_Data[[#This Row],[UnitCost]]</f>
        <v>222600</v>
      </c>
      <c r="P4497" s="7">
        <f>Sales_Data[[#This Row],[ItemCost]] +Sales_Data[[#This Row],[ShippingCost]]</f>
        <v>222841.83</v>
      </c>
      <c r="Q4497" s="7">
        <f>Sales_Data[[#This Row],[Gross Revenue]]-Sales_Data[[#This Row],[TotalFinancialCost]]</f>
        <v>121658.17000000001</v>
      </c>
      <c r="R4497" s="7">
        <f>Sales_Data[[#This Row],[Actul Bill Amount]]-Sales_Data[[#This Row],[ShippingCost]]</f>
        <v>341958.17</v>
      </c>
      <c r="S4497">
        <v>885</v>
      </c>
      <c r="T4497">
        <v>241.83</v>
      </c>
      <c r="U4497" t="s">
        <v>21</v>
      </c>
      <c r="V4497">
        <v>4200</v>
      </c>
      <c r="W4497" t="s">
        <v>38</v>
      </c>
      <c r="X4497" t="str">
        <f t="shared" si="141"/>
        <v>Kolkata</v>
      </c>
    </row>
    <row r="4498" spans="1:24" x14ac:dyDescent="0.4">
      <c r="A4498">
        <v>104497</v>
      </c>
      <c r="B4498" s="5">
        <v>45859.414583333331</v>
      </c>
      <c r="C4498" s="3" t="str">
        <f>TEXT(Sales_Data[[#This Row],[OrderDate]],"mmmm")</f>
        <v>July</v>
      </c>
      <c r="D4498" s="3" t="str">
        <f t="shared" si="140"/>
        <v>2025</v>
      </c>
      <c r="E4498" t="s">
        <v>19</v>
      </c>
      <c r="F4498" t="s">
        <v>40</v>
      </c>
      <c r="G4498" t="s">
        <v>15</v>
      </c>
      <c r="H4498" t="s">
        <v>25</v>
      </c>
      <c r="I4498" t="s">
        <v>100</v>
      </c>
      <c r="J4498">
        <v>43</v>
      </c>
      <c r="K4498">
        <v>1500</v>
      </c>
      <c r="L4498" s="7">
        <f>Sales_Data[[#This Row],[OrderQuantity]] *Sales_Data[[#This Row],[UnitPrice]]</f>
        <v>64500</v>
      </c>
      <c r="M4498" s="7">
        <f>Sales_Data[[#This Row],[UnitPrice]]-Sales_Data[[#This Row],[UnitCost]]</f>
        <v>700</v>
      </c>
      <c r="N4498" s="7">
        <f>Sales_Data[[#This Row],[Gross Revenue]]-Sales_Data[[#This Row],[Discount Amount ]]</f>
        <v>63800</v>
      </c>
      <c r="O4498" s="7">
        <f>Sales_Data[[#This Row],[OrderQuantity]] *Sales_Data[[#This Row],[UnitCost]]</f>
        <v>34400</v>
      </c>
      <c r="P4498" s="7">
        <f>Sales_Data[[#This Row],[ItemCost]] +Sales_Data[[#This Row],[ShippingCost]]</f>
        <v>34747.519999999997</v>
      </c>
      <c r="Q4498" s="7">
        <f>Sales_Data[[#This Row],[Gross Revenue]]-Sales_Data[[#This Row],[TotalFinancialCost]]</f>
        <v>29752.480000000003</v>
      </c>
      <c r="R4498" s="7">
        <f>Sales_Data[[#This Row],[Actul Bill Amount]]-Sales_Data[[#This Row],[ShippingCost]]</f>
        <v>63452.480000000003</v>
      </c>
      <c r="S4498">
        <v>434</v>
      </c>
      <c r="T4498">
        <v>347.52</v>
      </c>
      <c r="U4498" t="s">
        <v>52</v>
      </c>
      <c r="V4498">
        <v>800</v>
      </c>
      <c r="W4498" t="s">
        <v>27</v>
      </c>
      <c r="X4498" t="str">
        <f t="shared" si="141"/>
        <v>Mumbai</v>
      </c>
    </row>
    <row r="4499" spans="1:24" x14ac:dyDescent="0.4">
      <c r="A4499">
        <v>104498</v>
      </c>
      <c r="B4499" s="5">
        <v>46005.849305555559</v>
      </c>
      <c r="C4499" s="3" t="str">
        <f>TEXT(Sales_Data[[#This Row],[OrderDate]],"mmmm")</f>
        <v>December</v>
      </c>
      <c r="D4499" s="3" t="str">
        <f t="shared" si="140"/>
        <v>2025</v>
      </c>
      <c r="E4499" t="s">
        <v>50</v>
      </c>
      <c r="F4499" t="s">
        <v>46</v>
      </c>
      <c r="G4499" t="s">
        <v>15</v>
      </c>
      <c r="H4499" t="s">
        <v>25</v>
      </c>
      <c r="I4499" t="s">
        <v>100</v>
      </c>
      <c r="J4499">
        <v>33</v>
      </c>
      <c r="K4499">
        <v>4500</v>
      </c>
      <c r="L4499" s="7">
        <f>Sales_Data[[#This Row],[OrderQuantity]] *Sales_Data[[#This Row],[UnitPrice]]</f>
        <v>148500</v>
      </c>
      <c r="M4499" s="7">
        <f>Sales_Data[[#This Row],[UnitPrice]]-Sales_Data[[#This Row],[UnitCost]]</f>
        <v>1700</v>
      </c>
      <c r="N4499" s="7">
        <f>Sales_Data[[#This Row],[Gross Revenue]]-Sales_Data[[#This Row],[Discount Amount ]]</f>
        <v>146800</v>
      </c>
      <c r="O4499" s="7">
        <f>Sales_Data[[#This Row],[OrderQuantity]] *Sales_Data[[#This Row],[UnitCost]]</f>
        <v>92400</v>
      </c>
      <c r="P4499" s="7">
        <f>Sales_Data[[#This Row],[ItemCost]] +Sales_Data[[#This Row],[ShippingCost]]</f>
        <v>93100.02</v>
      </c>
      <c r="Q4499" s="7">
        <f>Sales_Data[[#This Row],[Gross Revenue]]-Sales_Data[[#This Row],[TotalFinancialCost]]</f>
        <v>55399.979999999996</v>
      </c>
      <c r="R4499" s="7">
        <f>Sales_Data[[#This Row],[Actul Bill Amount]]-Sales_Data[[#This Row],[ShippingCost]]</f>
        <v>146099.98000000001</v>
      </c>
      <c r="S4499">
        <v>306</v>
      </c>
      <c r="T4499">
        <v>700.02</v>
      </c>
      <c r="U4499" t="s">
        <v>47</v>
      </c>
      <c r="V4499">
        <v>2800</v>
      </c>
      <c r="W4499" t="s">
        <v>27</v>
      </c>
      <c r="X4499" t="str">
        <f t="shared" si="141"/>
        <v>Mumbai</v>
      </c>
    </row>
    <row r="4500" spans="1:24" x14ac:dyDescent="0.4">
      <c r="A4500">
        <v>104499</v>
      </c>
      <c r="B4500" s="5">
        <v>45678.344444444447</v>
      </c>
      <c r="C4500" s="3" t="str">
        <f>TEXT(Sales_Data[[#This Row],[OrderDate]],"mmmm")</f>
        <v>January</v>
      </c>
      <c r="D4500" s="3" t="str">
        <f t="shared" si="140"/>
        <v>2025</v>
      </c>
      <c r="E4500" t="s">
        <v>13</v>
      </c>
      <c r="F4500" t="s">
        <v>40</v>
      </c>
      <c r="G4500" t="s">
        <v>15</v>
      </c>
      <c r="H4500" t="s">
        <v>16</v>
      </c>
      <c r="I4500" t="s">
        <v>100</v>
      </c>
      <c r="J4500">
        <v>70</v>
      </c>
      <c r="K4500">
        <v>5500</v>
      </c>
      <c r="L4500" s="7">
        <f>Sales_Data[[#This Row],[OrderQuantity]] *Sales_Data[[#This Row],[UnitPrice]]</f>
        <v>385000</v>
      </c>
      <c r="M4500" s="7">
        <f>Sales_Data[[#This Row],[UnitPrice]]-Sales_Data[[#This Row],[UnitCost]]</f>
        <v>2000</v>
      </c>
      <c r="N4500" s="7">
        <f>Sales_Data[[#This Row],[Gross Revenue]]-Sales_Data[[#This Row],[Discount Amount ]]</f>
        <v>383000</v>
      </c>
      <c r="O4500" s="7">
        <f>Sales_Data[[#This Row],[OrderQuantity]] *Sales_Data[[#This Row],[UnitCost]]</f>
        <v>245000</v>
      </c>
      <c r="P4500" s="7">
        <f>Sales_Data[[#This Row],[ItemCost]] +Sales_Data[[#This Row],[ShippingCost]]</f>
        <v>245499.86</v>
      </c>
      <c r="Q4500" s="7">
        <f>Sales_Data[[#This Row],[Gross Revenue]]-Sales_Data[[#This Row],[TotalFinancialCost]]</f>
        <v>139500.14000000001</v>
      </c>
      <c r="R4500" s="7">
        <f>Sales_Data[[#This Row],[Actul Bill Amount]]-Sales_Data[[#This Row],[ShippingCost]]</f>
        <v>382500.14</v>
      </c>
      <c r="S4500">
        <v>849</v>
      </c>
      <c r="T4500">
        <v>499.86</v>
      </c>
      <c r="U4500" t="s">
        <v>41</v>
      </c>
      <c r="V4500">
        <v>3500</v>
      </c>
      <c r="W4500" t="s">
        <v>18</v>
      </c>
      <c r="X4500" t="str">
        <f t="shared" si="141"/>
        <v>Bengaluru</v>
      </c>
    </row>
    <row r="4501" spans="1:24" x14ac:dyDescent="0.4">
      <c r="A4501">
        <v>104500</v>
      </c>
      <c r="B4501" s="5">
        <v>45899.065972222219</v>
      </c>
      <c r="C4501" s="3" t="str">
        <f>TEXT(Sales_Data[[#This Row],[OrderDate]],"mmmm")</f>
        <v>August</v>
      </c>
      <c r="D4501" s="3" t="str">
        <f t="shared" si="140"/>
        <v>2025</v>
      </c>
      <c r="E4501" t="s">
        <v>45</v>
      </c>
      <c r="F4501" t="s">
        <v>28</v>
      </c>
      <c r="G4501" t="s">
        <v>29</v>
      </c>
      <c r="H4501" t="s">
        <v>32</v>
      </c>
      <c r="I4501" t="s">
        <v>100</v>
      </c>
      <c r="J4501">
        <v>24</v>
      </c>
      <c r="K4501">
        <v>2500</v>
      </c>
      <c r="L4501" s="7">
        <f>Sales_Data[[#This Row],[OrderQuantity]] *Sales_Data[[#This Row],[UnitPrice]]</f>
        <v>60000</v>
      </c>
      <c r="M4501" s="7">
        <f>Sales_Data[[#This Row],[UnitPrice]]-Sales_Data[[#This Row],[UnitCost]]</f>
        <v>1000</v>
      </c>
      <c r="N4501" s="7">
        <f>Sales_Data[[#This Row],[Gross Revenue]]-Sales_Data[[#This Row],[Discount Amount ]]</f>
        <v>59000</v>
      </c>
      <c r="O4501" s="7">
        <f>Sales_Data[[#This Row],[OrderQuantity]] *Sales_Data[[#This Row],[UnitCost]]</f>
        <v>36000</v>
      </c>
      <c r="P4501" s="7">
        <f>Sales_Data[[#This Row],[ItemCost]] +Sales_Data[[#This Row],[ShippingCost]]</f>
        <v>37261.5</v>
      </c>
      <c r="Q4501" s="7">
        <f>Sales_Data[[#This Row],[Gross Revenue]]-Sales_Data[[#This Row],[TotalFinancialCost]]</f>
        <v>22738.5</v>
      </c>
      <c r="R4501" s="7">
        <f>Sales_Data[[#This Row],[Actul Bill Amount]]-Sales_Data[[#This Row],[ShippingCost]]</f>
        <v>57738.5</v>
      </c>
      <c r="S4501">
        <v>748</v>
      </c>
      <c r="T4501">
        <v>1261.5</v>
      </c>
      <c r="U4501" t="s">
        <v>54</v>
      </c>
      <c r="V4501">
        <v>1500</v>
      </c>
      <c r="W4501" t="s">
        <v>33</v>
      </c>
      <c r="X4501" t="str">
        <f t="shared" si="141"/>
        <v>Delhi</v>
      </c>
    </row>
    <row r="4502" spans="1:24" x14ac:dyDescent="0.4">
      <c r="A4502">
        <v>104501</v>
      </c>
      <c r="B4502" s="5">
        <v>45766.495138888888</v>
      </c>
      <c r="C4502" s="3" t="str">
        <f>TEXT(Sales_Data[[#This Row],[OrderDate]],"mmmm")</f>
        <v>April</v>
      </c>
      <c r="D4502" s="3" t="str">
        <f t="shared" si="140"/>
        <v>2025</v>
      </c>
      <c r="E4502" t="s">
        <v>13</v>
      </c>
      <c r="F4502" t="s">
        <v>14</v>
      </c>
      <c r="G4502" t="s">
        <v>15</v>
      </c>
      <c r="H4502" t="s">
        <v>20</v>
      </c>
      <c r="I4502" t="s">
        <v>100</v>
      </c>
      <c r="J4502">
        <v>63</v>
      </c>
      <c r="K4502">
        <v>3200</v>
      </c>
      <c r="L4502" s="7">
        <f>Sales_Data[[#This Row],[OrderQuantity]] *Sales_Data[[#This Row],[UnitPrice]]</f>
        <v>201600</v>
      </c>
      <c r="M4502" s="7">
        <f>Sales_Data[[#This Row],[UnitPrice]]-Sales_Data[[#This Row],[UnitCost]]</f>
        <v>1200</v>
      </c>
      <c r="N4502" s="7">
        <f>Sales_Data[[#This Row],[Gross Revenue]]-Sales_Data[[#This Row],[Discount Amount ]]</f>
        <v>200400</v>
      </c>
      <c r="O4502" s="7">
        <f>Sales_Data[[#This Row],[OrderQuantity]] *Sales_Data[[#This Row],[UnitCost]]</f>
        <v>126000</v>
      </c>
      <c r="P4502" s="7">
        <f>Sales_Data[[#This Row],[ItemCost]] +Sales_Data[[#This Row],[ShippingCost]]</f>
        <v>127258.5</v>
      </c>
      <c r="Q4502" s="7">
        <f>Sales_Data[[#This Row],[Gross Revenue]]-Sales_Data[[#This Row],[TotalFinancialCost]]</f>
        <v>74341.5</v>
      </c>
      <c r="R4502" s="7">
        <f>Sales_Data[[#This Row],[Actul Bill Amount]]-Sales_Data[[#This Row],[ShippingCost]]</f>
        <v>199141.5</v>
      </c>
      <c r="S4502">
        <v>856</v>
      </c>
      <c r="T4502">
        <v>1258.5</v>
      </c>
      <c r="U4502" t="s">
        <v>17</v>
      </c>
      <c r="V4502">
        <v>2000</v>
      </c>
      <c r="W4502" t="s">
        <v>22</v>
      </c>
      <c r="X4502" t="str">
        <f t="shared" si="141"/>
        <v>Nagpur</v>
      </c>
    </row>
    <row r="4503" spans="1:24" x14ac:dyDescent="0.4">
      <c r="A4503">
        <v>104502</v>
      </c>
      <c r="B4503" s="5">
        <v>45960.663888888892</v>
      </c>
      <c r="C4503" s="3" t="str">
        <f>TEXT(Sales_Data[[#This Row],[OrderDate]],"mmmm")</f>
        <v>October</v>
      </c>
      <c r="D4503" s="3" t="str">
        <f t="shared" si="140"/>
        <v>2025</v>
      </c>
      <c r="E4503" t="s">
        <v>19</v>
      </c>
      <c r="F4503" t="s">
        <v>28</v>
      </c>
      <c r="G4503" t="s">
        <v>15</v>
      </c>
      <c r="H4503" t="s">
        <v>20</v>
      </c>
      <c r="I4503" t="s">
        <v>100</v>
      </c>
      <c r="J4503">
        <v>81</v>
      </c>
      <c r="K4503">
        <v>450</v>
      </c>
      <c r="L4503" s="7">
        <f>Sales_Data[[#This Row],[OrderQuantity]] *Sales_Data[[#This Row],[UnitPrice]]</f>
        <v>36450</v>
      </c>
      <c r="M4503" s="7">
        <f>Sales_Data[[#This Row],[UnitPrice]]-Sales_Data[[#This Row],[UnitCost]]</f>
        <v>250</v>
      </c>
      <c r="N4503" s="7">
        <f>Sales_Data[[#This Row],[Gross Revenue]]-Sales_Data[[#This Row],[Discount Amount ]]</f>
        <v>36200</v>
      </c>
      <c r="O4503" s="7">
        <f>Sales_Data[[#This Row],[OrderQuantity]] *Sales_Data[[#This Row],[UnitCost]]</f>
        <v>16200</v>
      </c>
      <c r="P4503" s="7">
        <f>Sales_Data[[#This Row],[ItemCost]] +Sales_Data[[#This Row],[ShippingCost]]</f>
        <v>16662.68</v>
      </c>
      <c r="Q4503" s="7">
        <f>Sales_Data[[#This Row],[Gross Revenue]]-Sales_Data[[#This Row],[TotalFinancialCost]]</f>
        <v>19787.32</v>
      </c>
      <c r="R4503" s="7">
        <f>Sales_Data[[#This Row],[Actul Bill Amount]]-Sales_Data[[#This Row],[ShippingCost]]</f>
        <v>35737.32</v>
      </c>
      <c r="S4503">
        <v>410</v>
      </c>
      <c r="T4503">
        <v>462.68</v>
      </c>
      <c r="U4503" t="s">
        <v>30</v>
      </c>
      <c r="V4503">
        <v>200</v>
      </c>
      <c r="W4503" t="s">
        <v>22</v>
      </c>
      <c r="X4503" t="str">
        <f t="shared" si="141"/>
        <v>Nagpur</v>
      </c>
    </row>
    <row r="4504" spans="1:24" x14ac:dyDescent="0.4">
      <c r="A4504">
        <v>104503</v>
      </c>
      <c r="B4504" s="5">
        <v>45741.004861111112</v>
      </c>
      <c r="C4504" s="3" t="str">
        <f>TEXT(Sales_Data[[#This Row],[OrderDate]],"mmmm")</f>
        <v>March</v>
      </c>
      <c r="D4504" s="3" t="str">
        <f t="shared" si="140"/>
        <v>2025</v>
      </c>
      <c r="E4504" t="s">
        <v>13</v>
      </c>
      <c r="F4504" t="s">
        <v>55</v>
      </c>
      <c r="G4504" t="s">
        <v>31</v>
      </c>
      <c r="H4504" t="s">
        <v>37</v>
      </c>
      <c r="I4504" t="s">
        <v>100</v>
      </c>
      <c r="J4504">
        <v>91</v>
      </c>
      <c r="K4504">
        <v>600</v>
      </c>
      <c r="L4504" s="7">
        <f>Sales_Data[[#This Row],[OrderQuantity]] *Sales_Data[[#This Row],[UnitPrice]]</f>
        <v>54600</v>
      </c>
      <c r="M4504" s="7">
        <f>Sales_Data[[#This Row],[UnitPrice]]-Sales_Data[[#This Row],[UnitCost]]</f>
        <v>250</v>
      </c>
      <c r="N4504" s="7">
        <f>Sales_Data[[#This Row],[Gross Revenue]]-Sales_Data[[#This Row],[Discount Amount ]]</f>
        <v>54350</v>
      </c>
      <c r="O4504" s="7">
        <f>Sales_Data[[#This Row],[OrderQuantity]] *Sales_Data[[#This Row],[UnitCost]]</f>
        <v>31850</v>
      </c>
      <c r="P4504" s="7">
        <f>Sales_Data[[#This Row],[ItemCost]] +Sales_Data[[#This Row],[ShippingCost]]</f>
        <v>32318.880000000001</v>
      </c>
      <c r="Q4504" s="7">
        <f>Sales_Data[[#This Row],[Gross Revenue]]-Sales_Data[[#This Row],[TotalFinancialCost]]</f>
        <v>22281.119999999999</v>
      </c>
      <c r="R4504" s="7">
        <f>Sales_Data[[#This Row],[Actul Bill Amount]]-Sales_Data[[#This Row],[ShippingCost]]</f>
        <v>53881.120000000003</v>
      </c>
      <c r="S4504">
        <v>797</v>
      </c>
      <c r="T4504">
        <v>468.88</v>
      </c>
      <c r="U4504" t="s">
        <v>57</v>
      </c>
      <c r="V4504">
        <v>350</v>
      </c>
      <c r="W4504" t="s">
        <v>38</v>
      </c>
      <c r="X4504" t="str">
        <f t="shared" si="141"/>
        <v>Kolkata</v>
      </c>
    </row>
    <row r="4505" spans="1:24" x14ac:dyDescent="0.4">
      <c r="A4505">
        <v>104504</v>
      </c>
      <c r="B4505" s="5">
        <v>45740.523611111108</v>
      </c>
      <c r="C4505" s="3" t="str">
        <f>TEXT(Sales_Data[[#This Row],[OrderDate]],"mmmm")</f>
        <v>March</v>
      </c>
      <c r="D4505" s="3" t="str">
        <f t="shared" si="140"/>
        <v>2025</v>
      </c>
      <c r="E4505" t="s">
        <v>13</v>
      </c>
      <c r="F4505" t="s">
        <v>24</v>
      </c>
      <c r="G4505" t="s">
        <v>15</v>
      </c>
      <c r="H4505" t="s">
        <v>16</v>
      </c>
      <c r="I4505" t="s">
        <v>100</v>
      </c>
      <c r="J4505">
        <v>12</v>
      </c>
      <c r="K4505">
        <v>45000</v>
      </c>
      <c r="L4505" s="7">
        <f>Sales_Data[[#This Row],[OrderQuantity]] *Sales_Data[[#This Row],[UnitPrice]]</f>
        <v>540000</v>
      </c>
      <c r="M4505" s="7">
        <f>Sales_Data[[#This Row],[UnitPrice]]-Sales_Data[[#This Row],[UnitCost]]</f>
        <v>13000</v>
      </c>
      <c r="N4505" s="7">
        <f>Sales_Data[[#This Row],[Gross Revenue]]-Sales_Data[[#This Row],[Discount Amount ]]</f>
        <v>527000</v>
      </c>
      <c r="O4505" s="7">
        <f>Sales_Data[[#This Row],[OrderQuantity]] *Sales_Data[[#This Row],[UnitCost]]</f>
        <v>384000</v>
      </c>
      <c r="P4505" s="7">
        <f>Sales_Data[[#This Row],[ItemCost]] +Sales_Data[[#This Row],[ShippingCost]]</f>
        <v>385126.18</v>
      </c>
      <c r="Q4505" s="7">
        <f>Sales_Data[[#This Row],[Gross Revenue]]-Sales_Data[[#This Row],[TotalFinancialCost]]</f>
        <v>154873.82</v>
      </c>
      <c r="R4505" s="7">
        <f>Sales_Data[[#This Row],[Actul Bill Amount]]-Sales_Data[[#This Row],[ShippingCost]]</f>
        <v>525873.81999999995</v>
      </c>
      <c r="S4505">
        <v>601</v>
      </c>
      <c r="T4505">
        <v>1126.18</v>
      </c>
      <c r="U4505" t="s">
        <v>26</v>
      </c>
      <c r="V4505">
        <v>32000</v>
      </c>
      <c r="W4505" t="s">
        <v>18</v>
      </c>
      <c r="X4505" t="str">
        <f t="shared" si="141"/>
        <v>Bengaluru</v>
      </c>
    </row>
    <row r="4506" spans="1:24" x14ac:dyDescent="0.4">
      <c r="A4506">
        <v>104505</v>
      </c>
      <c r="B4506" s="5">
        <v>45948.589583333334</v>
      </c>
      <c r="C4506" s="3" t="str">
        <f>TEXT(Sales_Data[[#This Row],[OrderDate]],"mmmm")</f>
        <v>October</v>
      </c>
      <c r="D4506" s="3" t="str">
        <f t="shared" si="140"/>
        <v>2025</v>
      </c>
      <c r="E4506" t="s">
        <v>19</v>
      </c>
      <c r="F4506" t="s">
        <v>55</v>
      </c>
      <c r="G4506" t="s">
        <v>31</v>
      </c>
      <c r="H4506" t="s">
        <v>20</v>
      </c>
      <c r="I4506" t="s">
        <v>100</v>
      </c>
      <c r="J4506">
        <v>98</v>
      </c>
      <c r="K4506">
        <v>1200</v>
      </c>
      <c r="L4506" s="7">
        <f>Sales_Data[[#This Row],[OrderQuantity]] *Sales_Data[[#This Row],[UnitPrice]]</f>
        <v>117600</v>
      </c>
      <c r="M4506" s="7">
        <f>Sales_Data[[#This Row],[UnitPrice]]-Sales_Data[[#This Row],[UnitCost]]</f>
        <v>400</v>
      </c>
      <c r="N4506" s="7">
        <f>Sales_Data[[#This Row],[Gross Revenue]]-Sales_Data[[#This Row],[Discount Amount ]]</f>
        <v>117200</v>
      </c>
      <c r="O4506" s="7">
        <f>Sales_Data[[#This Row],[OrderQuantity]] *Sales_Data[[#This Row],[UnitCost]]</f>
        <v>78400</v>
      </c>
      <c r="P4506" s="7">
        <f>Sales_Data[[#This Row],[ItemCost]] +Sales_Data[[#This Row],[ShippingCost]]</f>
        <v>79136.11</v>
      </c>
      <c r="Q4506" s="7">
        <f>Sales_Data[[#This Row],[Gross Revenue]]-Sales_Data[[#This Row],[TotalFinancialCost]]</f>
        <v>38463.89</v>
      </c>
      <c r="R4506" s="7">
        <f>Sales_Data[[#This Row],[Actul Bill Amount]]-Sales_Data[[#This Row],[ShippingCost]]</f>
        <v>116463.89</v>
      </c>
      <c r="S4506">
        <v>740</v>
      </c>
      <c r="T4506">
        <v>736.11</v>
      </c>
      <c r="U4506" t="s">
        <v>58</v>
      </c>
      <c r="V4506">
        <v>800</v>
      </c>
      <c r="W4506" t="s">
        <v>22</v>
      </c>
      <c r="X4506" t="str">
        <f t="shared" si="141"/>
        <v>Nagpur</v>
      </c>
    </row>
    <row r="4507" spans="1:24" x14ac:dyDescent="0.4">
      <c r="A4507">
        <v>104506</v>
      </c>
      <c r="B4507" s="5">
        <v>45726.384027777778</v>
      </c>
      <c r="C4507" s="3" t="str">
        <f>TEXT(Sales_Data[[#This Row],[OrderDate]],"mmmm")</f>
        <v>March</v>
      </c>
      <c r="D4507" s="3" t="str">
        <f t="shared" si="140"/>
        <v>2025</v>
      </c>
      <c r="E4507" t="s">
        <v>45</v>
      </c>
      <c r="F4507" t="s">
        <v>28</v>
      </c>
      <c r="G4507" t="s">
        <v>29</v>
      </c>
      <c r="H4507" t="s">
        <v>32</v>
      </c>
      <c r="I4507" t="s">
        <v>100</v>
      </c>
      <c r="J4507">
        <v>51</v>
      </c>
      <c r="K4507">
        <v>2500</v>
      </c>
      <c r="L4507" s="7">
        <f>Sales_Data[[#This Row],[OrderQuantity]] *Sales_Data[[#This Row],[UnitPrice]]</f>
        <v>127500</v>
      </c>
      <c r="M4507" s="7">
        <f>Sales_Data[[#This Row],[UnitPrice]]-Sales_Data[[#This Row],[UnitCost]]</f>
        <v>1000</v>
      </c>
      <c r="N4507" s="7">
        <f>Sales_Data[[#This Row],[Gross Revenue]]-Sales_Data[[#This Row],[Discount Amount ]]</f>
        <v>126500</v>
      </c>
      <c r="O4507" s="7">
        <f>Sales_Data[[#This Row],[OrderQuantity]] *Sales_Data[[#This Row],[UnitCost]]</f>
        <v>76500</v>
      </c>
      <c r="P4507" s="7">
        <f>Sales_Data[[#This Row],[ItemCost]] +Sales_Data[[#This Row],[ShippingCost]]</f>
        <v>77520.2</v>
      </c>
      <c r="Q4507" s="7">
        <f>Sales_Data[[#This Row],[Gross Revenue]]-Sales_Data[[#This Row],[TotalFinancialCost]]</f>
        <v>49979.8</v>
      </c>
      <c r="R4507" s="7">
        <f>Sales_Data[[#This Row],[Actul Bill Amount]]-Sales_Data[[#This Row],[ShippingCost]]</f>
        <v>125479.8</v>
      </c>
      <c r="S4507">
        <v>747</v>
      </c>
      <c r="T4507">
        <v>1020.2</v>
      </c>
      <c r="U4507" t="s">
        <v>54</v>
      </c>
      <c r="V4507">
        <v>1500</v>
      </c>
      <c r="W4507" t="s">
        <v>33</v>
      </c>
      <c r="X4507" t="str">
        <f t="shared" si="141"/>
        <v>Delhi</v>
      </c>
    </row>
    <row r="4508" spans="1:24" x14ac:dyDescent="0.4">
      <c r="A4508">
        <v>104507</v>
      </c>
      <c r="B4508" s="5">
        <v>45786.897222222222</v>
      </c>
      <c r="C4508" s="3" t="str">
        <f>TEXT(Sales_Data[[#This Row],[OrderDate]],"mmmm")</f>
        <v>May</v>
      </c>
      <c r="D4508" s="3" t="str">
        <f t="shared" si="140"/>
        <v>2025</v>
      </c>
      <c r="E4508" t="s">
        <v>45</v>
      </c>
      <c r="F4508" t="s">
        <v>24</v>
      </c>
      <c r="G4508" t="s">
        <v>31</v>
      </c>
      <c r="H4508" t="s">
        <v>37</v>
      </c>
      <c r="I4508" t="s">
        <v>100</v>
      </c>
      <c r="J4508">
        <v>63</v>
      </c>
      <c r="K4508">
        <v>45000</v>
      </c>
      <c r="L4508" s="7">
        <f>Sales_Data[[#This Row],[OrderQuantity]] *Sales_Data[[#This Row],[UnitPrice]]</f>
        <v>2835000</v>
      </c>
      <c r="M4508" s="7">
        <f>Sales_Data[[#This Row],[UnitPrice]]-Sales_Data[[#This Row],[UnitCost]]</f>
        <v>13000</v>
      </c>
      <c r="N4508" s="7">
        <f>Sales_Data[[#This Row],[Gross Revenue]]-Sales_Data[[#This Row],[Discount Amount ]]</f>
        <v>2822000</v>
      </c>
      <c r="O4508" s="7">
        <f>Sales_Data[[#This Row],[OrderQuantity]] *Sales_Data[[#This Row],[UnitCost]]</f>
        <v>2016000</v>
      </c>
      <c r="P4508" s="7">
        <f>Sales_Data[[#This Row],[ItemCost]] +Sales_Data[[#This Row],[ShippingCost]]</f>
        <v>2016616.53</v>
      </c>
      <c r="Q4508" s="7">
        <f>Sales_Data[[#This Row],[Gross Revenue]]-Sales_Data[[#This Row],[TotalFinancialCost]]</f>
        <v>818383.47</v>
      </c>
      <c r="R4508" s="7">
        <f>Sales_Data[[#This Row],[Actul Bill Amount]]-Sales_Data[[#This Row],[ShippingCost]]</f>
        <v>2821383.47</v>
      </c>
      <c r="S4508">
        <v>438</v>
      </c>
      <c r="T4508">
        <v>616.53</v>
      </c>
      <c r="U4508" t="s">
        <v>26</v>
      </c>
      <c r="V4508">
        <v>32000</v>
      </c>
      <c r="W4508" t="s">
        <v>38</v>
      </c>
      <c r="X4508" t="str">
        <f t="shared" si="141"/>
        <v>Kolkata</v>
      </c>
    </row>
    <row r="4509" spans="1:24" x14ac:dyDescent="0.4">
      <c r="A4509">
        <v>104508</v>
      </c>
      <c r="B4509" s="5">
        <v>45853.616666666669</v>
      </c>
      <c r="C4509" s="3" t="str">
        <f>TEXT(Sales_Data[[#This Row],[OrderDate]],"mmmm")</f>
        <v>July</v>
      </c>
      <c r="D4509" s="3" t="str">
        <f t="shared" si="140"/>
        <v>2025</v>
      </c>
      <c r="E4509" t="s">
        <v>39</v>
      </c>
      <c r="F4509" t="s">
        <v>28</v>
      </c>
      <c r="G4509" t="s">
        <v>15</v>
      </c>
      <c r="H4509" t="s">
        <v>37</v>
      </c>
      <c r="I4509" t="s">
        <v>100</v>
      </c>
      <c r="J4509">
        <v>51</v>
      </c>
      <c r="K4509">
        <v>450</v>
      </c>
      <c r="L4509" s="7">
        <f>Sales_Data[[#This Row],[OrderQuantity]] *Sales_Data[[#This Row],[UnitPrice]]</f>
        <v>22950</v>
      </c>
      <c r="M4509" s="7">
        <f>Sales_Data[[#This Row],[UnitPrice]]-Sales_Data[[#This Row],[UnitCost]]</f>
        <v>250</v>
      </c>
      <c r="N4509" s="7">
        <f>Sales_Data[[#This Row],[Gross Revenue]]-Sales_Data[[#This Row],[Discount Amount ]]</f>
        <v>22700</v>
      </c>
      <c r="O4509" s="7">
        <f>Sales_Data[[#This Row],[OrderQuantity]] *Sales_Data[[#This Row],[UnitCost]]</f>
        <v>10200</v>
      </c>
      <c r="P4509" s="7">
        <f>Sales_Data[[#This Row],[ItemCost]] +Sales_Data[[#This Row],[ShippingCost]]</f>
        <v>11349.68</v>
      </c>
      <c r="Q4509" s="7">
        <f>Sales_Data[[#This Row],[Gross Revenue]]-Sales_Data[[#This Row],[TotalFinancialCost]]</f>
        <v>11600.32</v>
      </c>
      <c r="R4509" s="7">
        <f>Sales_Data[[#This Row],[Actul Bill Amount]]-Sales_Data[[#This Row],[ShippingCost]]</f>
        <v>21550.32</v>
      </c>
      <c r="S4509">
        <v>954</v>
      </c>
      <c r="T4509">
        <v>1149.68</v>
      </c>
      <c r="U4509" t="s">
        <v>30</v>
      </c>
      <c r="V4509">
        <v>200</v>
      </c>
      <c r="W4509" t="s">
        <v>38</v>
      </c>
      <c r="X4509" t="str">
        <f t="shared" si="141"/>
        <v>Kolkata</v>
      </c>
    </row>
    <row r="4510" spans="1:24" x14ac:dyDescent="0.4">
      <c r="A4510">
        <v>104509</v>
      </c>
      <c r="B4510" s="5">
        <v>45797.830555555556</v>
      </c>
      <c r="C4510" s="3" t="str">
        <f>TEXT(Sales_Data[[#This Row],[OrderDate]],"mmmm")</f>
        <v>May</v>
      </c>
      <c r="D4510" s="3" t="str">
        <f t="shared" si="140"/>
        <v>2025</v>
      </c>
      <c r="E4510" t="s">
        <v>39</v>
      </c>
      <c r="F4510" t="s">
        <v>55</v>
      </c>
      <c r="G4510" t="s">
        <v>15</v>
      </c>
      <c r="H4510" t="s">
        <v>20</v>
      </c>
      <c r="I4510" t="s">
        <v>100</v>
      </c>
      <c r="J4510">
        <v>34</v>
      </c>
      <c r="K4510">
        <v>1200</v>
      </c>
      <c r="L4510" s="7">
        <f>Sales_Data[[#This Row],[OrderQuantity]] *Sales_Data[[#This Row],[UnitPrice]]</f>
        <v>40800</v>
      </c>
      <c r="M4510" s="7">
        <f>Sales_Data[[#This Row],[UnitPrice]]-Sales_Data[[#This Row],[UnitCost]]</f>
        <v>400</v>
      </c>
      <c r="N4510" s="7">
        <f>Sales_Data[[#This Row],[Gross Revenue]]-Sales_Data[[#This Row],[Discount Amount ]]</f>
        <v>40400</v>
      </c>
      <c r="O4510" s="7">
        <f>Sales_Data[[#This Row],[OrderQuantity]] *Sales_Data[[#This Row],[UnitCost]]</f>
        <v>27200</v>
      </c>
      <c r="P4510" s="7">
        <f>Sales_Data[[#This Row],[ItemCost]] +Sales_Data[[#This Row],[ShippingCost]]</f>
        <v>27533.56</v>
      </c>
      <c r="Q4510" s="7">
        <f>Sales_Data[[#This Row],[Gross Revenue]]-Sales_Data[[#This Row],[TotalFinancialCost]]</f>
        <v>13266.439999999999</v>
      </c>
      <c r="R4510" s="7">
        <f>Sales_Data[[#This Row],[Actul Bill Amount]]-Sales_Data[[#This Row],[ShippingCost]]</f>
        <v>40066.44</v>
      </c>
      <c r="S4510">
        <v>1123</v>
      </c>
      <c r="T4510">
        <v>333.56</v>
      </c>
      <c r="U4510" t="s">
        <v>58</v>
      </c>
      <c r="V4510">
        <v>800</v>
      </c>
      <c r="W4510" t="s">
        <v>22</v>
      </c>
      <c r="X4510" t="str">
        <f t="shared" si="141"/>
        <v>Nagpur</v>
      </c>
    </row>
    <row r="4511" spans="1:24" x14ac:dyDescent="0.4">
      <c r="A4511">
        <v>104510</v>
      </c>
      <c r="B4511" s="5">
        <v>45940.236805555556</v>
      </c>
      <c r="C4511" s="3" t="str">
        <f>TEXT(Sales_Data[[#This Row],[OrderDate]],"mmmm")</f>
        <v>October</v>
      </c>
      <c r="D4511" s="3" t="str">
        <f t="shared" si="140"/>
        <v>2025</v>
      </c>
      <c r="E4511" t="s">
        <v>45</v>
      </c>
      <c r="F4511" t="s">
        <v>14</v>
      </c>
      <c r="G4511" t="s">
        <v>15</v>
      </c>
      <c r="H4511" t="s">
        <v>16</v>
      </c>
      <c r="I4511" t="s">
        <v>100</v>
      </c>
      <c r="J4511">
        <v>89</v>
      </c>
      <c r="K4511">
        <v>6500</v>
      </c>
      <c r="L4511" s="7">
        <f>Sales_Data[[#This Row],[OrderQuantity]] *Sales_Data[[#This Row],[UnitPrice]]</f>
        <v>578500</v>
      </c>
      <c r="M4511" s="7">
        <f>Sales_Data[[#This Row],[UnitPrice]]-Sales_Data[[#This Row],[UnitCost]]</f>
        <v>2300</v>
      </c>
      <c r="N4511" s="7">
        <f>Sales_Data[[#This Row],[Gross Revenue]]-Sales_Data[[#This Row],[Discount Amount ]]</f>
        <v>576200</v>
      </c>
      <c r="O4511" s="7">
        <f>Sales_Data[[#This Row],[OrderQuantity]] *Sales_Data[[#This Row],[UnitCost]]</f>
        <v>373800</v>
      </c>
      <c r="P4511" s="7">
        <f>Sales_Data[[#This Row],[ItemCost]] +Sales_Data[[#This Row],[ShippingCost]]</f>
        <v>374014.75</v>
      </c>
      <c r="Q4511" s="7">
        <f>Sales_Data[[#This Row],[Gross Revenue]]-Sales_Data[[#This Row],[TotalFinancialCost]]</f>
        <v>204485.25</v>
      </c>
      <c r="R4511" s="7">
        <f>Sales_Data[[#This Row],[Actul Bill Amount]]-Sales_Data[[#This Row],[ShippingCost]]</f>
        <v>575985.25</v>
      </c>
      <c r="S4511">
        <v>369</v>
      </c>
      <c r="T4511">
        <v>214.75</v>
      </c>
      <c r="U4511" t="s">
        <v>21</v>
      </c>
      <c r="V4511">
        <v>4200</v>
      </c>
      <c r="W4511" t="s">
        <v>18</v>
      </c>
      <c r="X4511" t="str">
        <f t="shared" si="141"/>
        <v>Bengaluru</v>
      </c>
    </row>
    <row r="4512" spans="1:24" x14ac:dyDescent="0.4">
      <c r="A4512">
        <v>104511</v>
      </c>
      <c r="B4512" s="5">
        <v>45969.92291666667</v>
      </c>
      <c r="C4512" s="3" t="str">
        <f>TEXT(Sales_Data[[#This Row],[OrderDate]],"mmmm")</f>
        <v>November</v>
      </c>
      <c r="D4512" s="3" t="str">
        <f t="shared" si="140"/>
        <v>2025</v>
      </c>
      <c r="E4512" t="s">
        <v>48</v>
      </c>
      <c r="F4512" t="s">
        <v>40</v>
      </c>
      <c r="G4512" t="s">
        <v>29</v>
      </c>
      <c r="H4512" t="s">
        <v>20</v>
      </c>
      <c r="I4512" t="s">
        <v>100</v>
      </c>
      <c r="J4512">
        <v>50</v>
      </c>
      <c r="K4512">
        <v>1500</v>
      </c>
      <c r="L4512" s="7">
        <f>Sales_Data[[#This Row],[OrderQuantity]] *Sales_Data[[#This Row],[UnitPrice]]</f>
        <v>75000</v>
      </c>
      <c r="M4512" s="7">
        <f>Sales_Data[[#This Row],[UnitPrice]]-Sales_Data[[#This Row],[UnitCost]]</f>
        <v>700</v>
      </c>
      <c r="N4512" s="7">
        <f>Sales_Data[[#This Row],[Gross Revenue]]-Sales_Data[[#This Row],[Discount Amount ]]</f>
        <v>74300</v>
      </c>
      <c r="O4512" s="7">
        <f>Sales_Data[[#This Row],[OrderQuantity]] *Sales_Data[[#This Row],[UnitCost]]</f>
        <v>40000</v>
      </c>
      <c r="P4512" s="7">
        <f>Sales_Data[[#This Row],[ItemCost]] +Sales_Data[[#This Row],[ShippingCost]]</f>
        <v>40458.32</v>
      </c>
      <c r="Q4512" s="7">
        <f>Sales_Data[[#This Row],[Gross Revenue]]-Sales_Data[[#This Row],[TotalFinancialCost]]</f>
        <v>34541.68</v>
      </c>
      <c r="R4512" s="7">
        <f>Sales_Data[[#This Row],[Actul Bill Amount]]-Sales_Data[[#This Row],[ShippingCost]]</f>
        <v>73841.679999999993</v>
      </c>
      <c r="S4512">
        <v>687</v>
      </c>
      <c r="T4512">
        <v>458.32</v>
      </c>
      <c r="U4512" t="s">
        <v>52</v>
      </c>
      <c r="V4512">
        <v>800</v>
      </c>
      <c r="W4512" t="s">
        <v>22</v>
      </c>
      <c r="X4512" t="str">
        <f t="shared" si="141"/>
        <v>Nagpur</v>
      </c>
    </row>
    <row r="4513" spans="1:24" x14ac:dyDescent="0.4">
      <c r="A4513">
        <v>104512</v>
      </c>
      <c r="B4513" s="5">
        <v>45891.686111111114</v>
      </c>
      <c r="C4513" s="3" t="str">
        <f>TEXT(Sales_Data[[#This Row],[OrderDate]],"mmmm")</f>
        <v>August</v>
      </c>
      <c r="D4513" s="3" t="str">
        <f t="shared" si="140"/>
        <v>2025</v>
      </c>
      <c r="E4513" t="s">
        <v>34</v>
      </c>
      <c r="F4513" t="s">
        <v>28</v>
      </c>
      <c r="G4513" t="s">
        <v>15</v>
      </c>
      <c r="H4513" t="s">
        <v>37</v>
      </c>
      <c r="I4513" t="s">
        <v>100</v>
      </c>
      <c r="J4513">
        <v>59</v>
      </c>
      <c r="K4513">
        <v>2500</v>
      </c>
      <c r="L4513" s="7">
        <f>Sales_Data[[#This Row],[OrderQuantity]] *Sales_Data[[#This Row],[UnitPrice]]</f>
        <v>147500</v>
      </c>
      <c r="M4513" s="7">
        <f>Sales_Data[[#This Row],[UnitPrice]]-Sales_Data[[#This Row],[UnitCost]]</f>
        <v>1000</v>
      </c>
      <c r="N4513" s="7">
        <f>Sales_Data[[#This Row],[Gross Revenue]]-Sales_Data[[#This Row],[Discount Amount ]]</f>
        <v>146500</v>
      </c>
      <c r="O4513" s="7">
        <f>Sales_Data[[#This Row],[OrderQuantity]] *Sales_Data[[#This Row],[UnitCost]]</f>
        <v>88500</v>
      </c>
      <c r="P4513" s="7">
        <f>Sales_Data[[#This Row],[ItemCost]] +Sales_Data[[#This Row],[ShippingCost]]</f>
        <v>88941.47</v>
      </c>
      <c r="Q4513" s="7">
        <f>Sales_Data[[#This Row],[Gross Revenue]]-Sales_Data[[#This Row],[TotalFinancialCost]]</f>
        <v>58558.53</v>
      </c>
      <c r="R4513" s="7">
        <f>Sales_Data[[#This Row],[Actul Bill Amount]]-Sales_Data[[#This Row],[ShippingCost]]</f>
        <v>146058.53</v>
      </c>
      <c r="S4513">
        <v>896</v>
      </c>
      <c r="T4513">
        <v>441.47</v>
      </c>
      <c r="U4513" t="s">
        <v>54</v>
      </c>
      <c r="V4513">
        <v>1500</v>
      </c>
      <c r="W4513" t="s">
        <v>38</v>
      </c>
      <c r="X4513" t="str">
        <f t="shared" si="141"/>
        <v>Kolkata</v>
      </c>
    </row>
    <row r="4514" spans="1:24" x14ac:dyDescent="0.4">
      <c r="A4514">
        <v>104513</v>
      </c>
      <c r="B4514" s="5">
        <v>45680.097222222219</v>
      </c>
      <c r="C4514" s="3" t="str">
        <f>TEXT(Sales_Data[[#This Row],[OrderDate]],"mmmm")</f>
        <v>January</v>
      </c>
      <c r="D4514" s="3" t="str">
        <f t="shared" si="140"/>
        <v>2025</v>
      </c>
      <c r="E4514" t="s">
        <v>48</v>
      </c>
      <c r="F4514" t="s">
        <v>35</v>
      </c>
      <c r="G4514" t="s">
        <v>29</v>
      </c>
      <c r="H4514" t="s">
        <v>25</v>
      </c>
      <c r="I4514" t="s">
        <v>100</v>
      </c>
      <c r="J4514">
        <v>25</v>
      </c>
      <c r="K4514">
        <v>12000</v>
      </c>
      <c r="L4514" s="7">
        <f>Sales_Data[[#This Row],[OrderQuantity]] *Sales_Data[[#This Row],[UnitPrice]]</f>
        <v>300000</v>
      </c>
      <c r="M4514" s="7">
        <f>Sales_Data[[#This Row],[UnitPrice]]-Sales_Data[[#This Row],[UnitCost]]</f>
        <v>4000</v>
      </c>
      <c r="N4514" s="7">
        <f>Sales_Data[[#This Row],[Gross Revenue]]-Sales_Data[[#This Row],[Discount Amount ]]</f>
        <v>296000</v>
      </c>
      <c r="O4514" s="7">
        <f>Sales_Data[[#This Row],[OrderQuantity]] *Sales_Data[[#This Row],[UnitCost]]</f>
        <v>200000</v>
      </c>
      <c r="P4514" s="7">
        <f>Sales_Data[[#This Row],[ItemCost]] +Sales_Data[[#This Row],[ShippingCost]]</f>
        <v>201157.84</v>
      </c>
      <c r="Q4514" s="7">
        <f>Sales_Data[[#This Row],[Gross Revenue]]-Sales_Data[[#This Row],[TotalFinancialCost]]</f>
        <v>98842.16</v>
      </c>
      <c r="R4514" s="7">
        <f>Sales_Data[[#This Row],[Actul Bill Amount]]-Sales_Data[[#This Row],[ShippingCost]]</f>
        <v>294842.15999999997</v>
      </c>
      <c r="S4514">
        <v>477</v>
      </c>
      <c r="T4514">
        <v>1157.8399999999999</v>
      </c>
      <c r="U4514" t="s">
        <v>36</v>
      </c>
      <c r="V4514">
        <v>8000</v>
      </c>
      <c r="W4514" t="s">
        <v>27</v>
      </c>
      <c r="X4514" t="str">
        <f t="shared" si="141"/>
        <v>Mumbai</v>
      </c>
    </row>
    <row r="4515" spans="1:24" x14ac:dyDescent="0.4">
      <c r="A4515">
        <v>104514</v>
      </c>
      <c r="B4515" s="5">
        <v>45810.068055555559</v>
      </c>
      <c r="C4515" s="3" t="str">
        <f>TEXT(Sales_Data[[#This Row],[OrderDate]],"mmmm")</f>
        <v>June</v>
      </c>
      <c r="D4515" s="3" t="str">
        <f t="shared" si="140"/>
        <v>2025</v>
      </c>
      <c r="E4515" t="s">
        <v>45</v>
      </c>
      <c r="F4515" t="s">
        <v>24</v>
      </c>
      <c r="G4515" t="s">
        <v>15</v>
      </c>
      <c r="H4515" t="s">
        <v>25</v>
      </c>
      <c r="I4515" t="s">
        <v>100</v>
      </c>
      <c r="J4515">
        <v>76</v>
      </c>
      <c r="K4515">
        <v>45000</v>
      </c>
      <c r="L4515" s="7">
        <f>Sales_Data[[#This Row],[OrderQuantity]] *Sales_Data[[#This Row],[UnitPrice]]</f>
        <v>3420000</v>
      </c>
      <c r="M4515" s="7">
        <f>Sales_Data[[#This Row],[UnitPrice]]-Sales_Data[[#This Row],[UnitCost]]</f>
        <v>13000</v>
      </c>
      <c r="N4515" s="7">
        <f>Sales_Data[[#This Row],[Gross Revenue]]-Sales_Data[[#This Row],[Discount Amount ]]</f>
        <v>3407000</v>
      </c>
      <c r="O4515" s="7">
        <f>Sales_Data[[#This Row],[OrderQuantity]] *Sales_Data[[#This Row],[UnitCost]]</f>
        <v>2432000</v>
      </c>
      <c r="P4515" s="7">
        <f>Sales_Data[[#This Row],[ItemCost]] +Sales_Data[[#This Row],[ShippingCost]]</f>
        <v>2432612.58</v>
      </c>
      <c r="Q4515" s="7">
        <f>Sales_Data[[#This Row],[Gross Revenue]]-Sales_Data[[#This Row],[TotalFinancialCost]]</f>
        <v>987387.41999999993</v>
      </c>
      <c r="R4515" s="7">
        <f>Sales_Data[[#This Row],[Actul Bill Amount]]-Sales_Data[[#This Row],[ShippingCost]]</f>
        <v>3406387.42</v>
      </c>
      <c r="S4515">
        <v>988</v>
      </c>
      <c r="T4515">
        <v>612.58000000000004</v>
      </c>
      <c r="U4515" t="s">
        <v>26</v>
      </c>
      <c r="V4515">
        <v>32000</v>
      </c>
      <c r="W4515" t="s">
        <v>27</v>
      </c>
      <c r="X4515" t="str">
        <f t="shared" si="141"/>
        <v>Mumbai</v>
      </c>
    </row>
    <row r="4516" spans="1:24" x14ac:dyDescent="0.4">
      <c r="A4516">
        <v>104515</v>
      </c>
      <c r="B4516" s="5">
        <v>45934.623611111114</v>
      </c>
      <c r="C4516" s="3" t="str">
        <f>TEXT(Sales_Data[[#This Row],[OrderDate]],"mmmm")</f>
        <v>October</v>
      </c>
      <c r="D4516" s="3" t="str">
        <f t="shared" si="140"/>
        <v>2025</v>
      </c>
      <c r="E4516" t="s">
        <v>50</v>
      </c>
      <c r="F4516" t="s">
        <v>28</v>
      </c>
      <c r="G4516" t="s">
        <v>31</v>
      </c>
      <c r="H4516" t="s">
        <v>32</v>
      </c>
      <c r="I4516" t="s">
        <v>100</v>
      </c>
      <c r="J4516">
        <v>61</v>
      </c>
      <c r="K4516">
        <v>2500</v>
      </c>
      <c r="L4516" s="7">
        <f>Sales_Data[[#This Row],[OrderQuantity]] *Sales_Data[[#This Row],[UnitPrice]]</f>
        <v>152500</v>
      </c>
      <c r="M4516" s="7">
        <f>Sales_Data[[#This Row],[UnitPrice]]-Sales_Data[[#This Row],[UnitCost]]</f>
        <v>1000</v>
      </c>
      <c r="N4516" s="7">
        <f>Sales_Data[[#This Row],[Gross Revenue]]-Sales_Data[[#This Row],[Discount Amount ]]</f>
        <v>151500</v>
      </c>
      <c r="O4516" s="7">
        <f>Sales_Data[[#This Row],[OrderQuantity]] *Sales_Data[[#This Row],[UnitCost]]</f>
        <v>91500</v>
      </c>
      <c r="P4516" s="7">
        <f>Sales_Data[[#This Row],[ItemCost]] +Sales_Data[[#This Row],[ShippingCost]]</f>
        <v>92491.58</v>
      </c>
      <c r="Q4516" s="7">
        <f>Sales_Data[[#This Row],[Gross Revenue]]-Sales_Data[[#This Row],[TotalFinancialCost]]</f>
        <v>60008.42</v>
      </c>
      <c r="R4516" s="7">
        <f>Sales_Data[[#This Row],[Actul Bill Amount]]-Sales_Data[[#This Row],[ShippingCost]]</f>
        <v>150508.42000000001</v>
      </c>
      <c r="S4516">
        <v>777</v>
      </c>
      <c r="T4516">
        <v>991.58</v>
      </c>
      <c r="U4516" t="s">
        <v>54</v>
      </c>
      <c r="V4516">
        <v>1500</v>
      </c>
      <c r="W4516" t="s">
        <v>33</v>
      </c>
      <c r="X4516" t="str">
        <f t="shared" si="141"/>
        <v>Delhi</v>
      </c>
    </row>
    <row r="4517" spans="1:24" x14ac:dyDescent="0.4">
      <c r="A4517">
        <v>104516</v>
      </c>
      <c r="B4517" s="5">
        <v>45718.852777777778</v>
      </c>
      <c r="C4517" s="3" t="str">
        <f>TEXT(Sales_Data[[#This Row],[OrderDate]],"mmmm")</f>
        <v>March</v>
      </c>
      <c r="D4517" s="3" t="str">
        <f t="shared" si="140"/>
        <v>2025</v>
      </c>
      <c r="E4517" t="s">
        <v>23</v>
      </c>
      <c r="F4517" t="s">
        <v>14</v>
      </c>
      <c r="G4517" t="s">
        <v>15</v>
      </c>
      <c r="H4517" t="s">
        <v>25</v>
      </c>
      <c r="I4517" t="s">
        <v>100</v>
      </c>
      <c r="J4517">
        <v>9</v>
      </c>
      <c r="K4517">
        <v>3200</v>
      </c>
      <c r="L4517" s="7">
        <f>Sales_Data[[#This Row],[OrderQuantity]] *Sales_Data[[#This Row],[UnitPrice]]</f>
        <v>28800</v>
      </c>
      <c r="M4517" s="7">
        <f>Sales_Data[[#This Row],[UnitPrice]]-Sales_Data[[#This Row],[UnitCost]]</f>
        <v>1200</v>
      </c>
      <c r="N4517" s="7">
        <f>Sales_Data[[#This Row],[Gross Revenue]]-Sales_Data[[#This Row],[Discount Amount ]]</f>
        <v>27600</v>
      </c>
      <c r="O4517" s="7">
        <f>Sales_Data[[#This Row],[OrderQuantity]] *Sales_Data[[#This Row],[UnitCost]]</f>
        <v>18000</v>
      </c>
      <c r="P4517" s="7">
        <f>Sales_Data[[#This Row],[ItemCost]] +Sales_Data[[#This Row],[ShippingCost]]</f>
        <v>18548.91</v>
      </c>
      <c r="Q4517" s="7">
        <f>Sales_Data[[#This Row],[Gross Revenue]]-Sales_Data[[#This Row],[TotalFinancialCost]]</f>
        <v>10251.09</v>
      </c>
      <c r="R4517" s="7">
        <f>Sales_Data[[#This Row],[Actul Bill Amount]]-Sales_Data[[#This Row],[ShippingCost]]</f>
        <v>27051.09</v>
      </c>
      <c r="S4517">
        <v>607</v>
      </c>
      <c r="T4517">
        <v>548.91</v>
      </c>
      <c r="U4517" t="s">
        <v>17</v>
      </c>
      <c r="V4517">
        <v>2000</v>
      </c>
      <c r="W4517" t="s">
        <v>27</v>
      </c>
      <c r="X4517" t="str">
        <f t="shared" si="141"/>
        <v>Mumbai</v>
      </c>
    </row>
    <row r="4518" spans="1:24" x14ac:dyDescent="0.4">
      <c r="A4518">
        <v>104517</v>
      </c>
      <c r="B4518" s="5">
        <v>45976.332638888889</v>
      </c>
      <c r="C4518" s="3" t="str">
        <f>TEXT(Sales_Data[[#This Row],[OrderDate]],"mmmm")</f>
        <v>November</v>
      </c>
      <c r="D4518" s="3" t="str">
        <f t="shared" si="140"/>
        <v>2025</v>
      </c>
      <c r="E4518" t="s">
        <v>13</v>
      </c>
      <c r="F4518" t="s">
        <v>24</v>
      </c>
      <c r="G4518" t="s">
        <v>31</v>
      </c>
      <c r="H4518" t="s">
        <v>25</v>
      </c>
      <c r="I4518" t="s">
        <v>100</v>
      </c>
      <c r="J4518">
        <v>89</v>
      </c>
      <c r="K4518">
        <v>3500</v>
      </c>
      <c r="L4518" s="7">
        <f>Sales_Data[[#This Row],[OrderQuantity]] *Sales_Data[[#This Row],[UnitPrice]]</f>
        <v>311500</v>
      </c>
      <c r="M4518" s="7">
        <f>Sales_Data[[#This Row],[UnitPrice]]-Sales_Data[[#This Row],[UnitCost]]</f>
        <v>1300</v>
      </c>
      <c r="N4518" s="7">
        <f>Sales_Data[[#This Row],[Gross Revenue]]-Sales_Data[[#This Row],[Discount Amount ]]</f>
        <v>310200</v>
      </c>
      <c r="O4518" s="7">
        <f>Sales_Data[[#This Row],[OrderQuantity]] *Sales_Data[[#This Row],[UnitCost]]</f>
        <v>195800</v>
      </c>
      <c r="P4518" s="7">
        <f>Sales_Data[[#This Row],[ItemCost]] +Sales_Data[[#This Row],[ShippingCost]]</f>
        <v>196238</v>
      </c>
      <c r="Q4518" s="7">
        <f>Sales_Data[[#This Row],[Gross Revenue]]-Sales_Data[[#This Row],[TotalFinancialCost]]</f>
        <v>115262</v>
      </c>
      <c r="R4518" s="7">
        <f>Sales_Data[[#This Row],[Actul Bill Amount]]-Sales_Data[[#This Row],[ShippingCost]]</f>
        <v>309762</v>
      </c>
      <c r="S4518">
        <v>849</v>
      </c>
      <c r="T4518">
        <v>438</v>
      </c>
      <c r="U4518" t="s">
        <v>59</v>
      </c>
      <c r="V4518">
        <v>2200</v>
      </c>
      <c r="W4518" t="s">
        <v>27</v>
      </c>
      <c r="X4518" t="str">
        <f t="shared" si="141"/>
        <v>Mumbai</v>
      </c>
    </row>
    <row r="4519" spans="1:24" x14ac:dyDescent="0.4">
      <c r="A4519">
        <v>104518</v>
      </c>
      <c r="B4519" s="5">
        <v>45709.646527777775</v>
      </c>
      <c r="C4519" s="3" t="str">
        <f>TEXT(Sales_Data[[#This Row],[OrderDate]],"mmmm")</f>
        <v>February</v>
      </c>
      <c r="D4519" s="3" t="str">
        <f t="shared" si="140"/>
        <v>2025</v>
      </c>
      <c r="E4519" t="s">
        <v>45</v>
      </c>
      <c r="F4519" t="s">
        <v>40</v>
      </c>
      <c r="G4519" t="s">
        <v>31</v>
      </c>
      <c r="H4519" t="s">
        <v>32</v>
      </c>
      <c r="I4519" t="s">
        <v>100</v>
      </c>
      <c r="J4519">
        <v>66</v>
      </c>
      <c r="K4519">
        <v>1500</v>
      </c>
      <c r="L4519" s="7">
        <f>Sales_Data[[#This Row],[OrderQuantity]] *Sales_Data[[#This Row],[UnitPrice]]</f>
        <v>99000</v>
      </c>
      <c r="M4519" s="7">
        <f>Sales_Data[[#This Row],[UnitPrice]]-Sales_Data[[#This Row],[UnitCost]]</f>
        <v>700</v>
      </c>
      <c r="N4519" s="7">
        <f>Sales_Data[[#This Row],[Gross Revenue]]-Sales_Data[[#This Row],[Discount Amount ]]</f>
        <v>98300</v>
      </c>
      <c r="O4519" s="7">
        <f>Sales_Data[[#This Row],[OrderQuantity]] *Sales_Data[[#This Row],[UnitCost]]</f>
        <v>52800</v>
      </c>
      <c r="P4519" s="7">
        <f>Sales_Data[[#This Row],[ItemCost]] +Sales_Data[[#This Row],[ShippingCost]]</f>
        <v>53369.07</v>
      </c>
      <c r="Q4519" s="7">
        <f>Sales_Data[[#This Row],[Gross Revenue]]-Sales_Data[[#This Row],[TotalFinancialCost]]</f>
        <v>45630.93</v>
      </c>
      <c r="R4519" s="7">
        <f>Sales_Data[[#This Row],[Actul Bill Amount]]-Sales_Data[[#This Row],[ShippingCost]]</f>
        <v>97730.93</v>
      </c>
      <c r="S4519">
        <v>745</v>
      </c>
      <c r="T4519">
        <v>569.07000000000005</v>
      </c>
      <c r="U4519" t="s">
        <v>52</v>
      </c>
      <c r="V4519">
        <v>800</v>
      </c>
      <c r="W4519" t="s">
        <v>33</v>
      </c>
      <c r="X4519" t="str">
        <f t="shared" si="141"/>
        <v>Delhi</v>
      </c>
    </row>
    <row r="4520" spans="1:24" x14ac:dyDescent="0.4">
      <c r="A4520">
        <v>104519</v>
      </c>
      <c r="B4520" s="5">
        <v>46001.484027777777</v>
      </c>
      <c r="C4520" s="3" t="str">
        <f>TEXT(Sales_Data[[#This Row],[OrderDate]],"mmmm")</f>
        <v>December</v>
      </c>
      <c r="D4520" s="3" t="str">
        <f t="shared" si="140"/>
        <v>2025</v>
      </c>
      <c r="E4520" t="s">
        <v>34</v>
      </c>
      <c r="F4520" t="s">
        <v>24</v>
      </c>
      <c r="G4520" t="s">
        <v>15</v>
      </c>
      <c r="H4520" t="s">
        <v>25</v>
      </c>
      <c r="I4520" t="s">
        <v>100</v>
      </c>
      <c r="J4520">
        <v>38</v>
      </c>
      <c r="K4520">
        <v>25000</v>
      </c>
      <c r="L4520" s="7">
        <f>Sales_Data[[#This Row],[OrderQuantity]] *Sales_Data[[#This Row],[UnitPrice]]</f>
        <v>950000</v>
      </c>
      <c r="M4520" s="7">
        <f>Sales_Data[[#This Row],[UnitPrice]]-Sales_Data[[#This Row],[UnitCost]]</f>
        <v>7000</v>
      </c>
      <c r="N4520" s="7">
        <f>Sales_Data[[#This Row],[Gross Revenue]]-Sales_Data[[#This Row],[Discount Amount ]]</f>
        <v>943000</v>
      </c>
      <c r="O4520" s="7">
        <f>Sales_Data[[#This Row],[OrderQuantity]] *Sales_Data[[#This Row],[UnitCost]]</f>
        <v>684000</v>
      </c>
      <c r="P4520" s="7">
        <f>Sales_Data[[#This Row],[ItemCost]] +Sales_Data[[#This Row],[ShippingCost]]</f>
        <v>684372.39</v>
      </c>
      <c r="Q4520" s="7">
        <f>Sales_Data[[#This Row],[Gross Revenue]]-Sales_Data[[#This Row],[TotalFinancialCost]]</f>
        <v>265627.61</v>
      </c>
      <c r="R4520" s="7">
        <f>Sales_Data[[#This Row],[Actul Bill Amount]]-Sales_Data[[#This Row],[ShippingCost]]</f>
        <v>942627.61</v>
      </c>
      <c r="S4520">
        <v>619</v>
      </c>
      <c r="T4520">
        <v>372.39</v>
      </c>
      <c r="U4520" t="s">
        <v>60</v>
      </c>
      <c r="V4520">
        <v>18000</v>
      </c>
      <c r="W4520" t="s">
        <v>27</v>
      </c>
      <c r="X4520" t="str">
        <f t="shared" si="141"/>
        <v>Mumbai</v>
      </c>
    </row>
    <row r="4521" spans="1:24" x14ac:dyDescent="0.4">
      <c r="A4521">
        <v>104520</v>
      </c>
      <c r="B4521" s="5">
        <v>45810.859027777777</v>
      </c>
      <c r="C4521" s="3" t="str">
        <f>TEXT(Sales_Data[[#This Row],[OrderDate]],"mmmm")</f>
        <v>June</v>
      </c>
      <c r="D4521" s="3" t="str">
        <f t="shared" si="140"/>
        <v>2025</v>
      </c>
      <c r="E4521" t="s">
        <v>23</v>
      </c>
      <c r="F4521" t="s">
        <v>14</v>
      </c>
      <c r="G4521" t="s">
        <v>31</v>
      </c>
      <c r="H4521" t="s">
        <v>16</v>
      </c>
      <c r="I4521" t="s">
        <v>100</v>
      </c>
      <c r="J4521">
        <v>83</v>
      </c>
      <c r="K4521">
        <v>6500</v>
      </c>
      <c r="L4521" s="7">
        <f>Sales_Data[[#This Row],[OrderQuantity]] *Sales_Data[[#This Row],[UnitPrice]]</f>
        <v>539500</v>
      </c>
      <c r="M4521" s="7">
        <f>Sales_Data[[#This Row],[UnitPrice]]-Sales_Data[[#This Row],[UnitCost]]</f>
        <v>2300</v>
      </c>
      <c r="N4521" s="7">
        <f>Sales_Data[[#This Row],[Gross Revenue]]-Sales_Data[[#This Row],[Discount Amount ]]</f>
        <v>537200</v>
      </c>
      <c r="O4521" s="7">
        <f>Sales_Data[[#This Row],[OrderQuantity]] *Sales_Data[[#This Row],[UnitCost]]</f>
        <v>348600</v>
      </c>
      <c r="P4521" s="7">
        <f>Sales_Data[[#This Row],[ItemCost]] +Sales_Data[[#This Row],[ShippingCost]]</f>
        <v>348777.88</v>
      </c>
      <c r="Q4521" s="7">
        <f>Sales_Data[[#This Row],[Gross Revenue]]-Sales_Data[[#This Row],[TotalFinancialCost]]</f>
        <v>190722.12</v>
      </c>
      <c r="R4521" s="7">
        <f>Sales_Data[[#This Row],[Actul Bill Amount]]-Sales_Data[[#This Row],[ShippingCost]]</f>
        <v>537022.12</v>
      </c>
      <c r="S4521">
        <v>524</v>
      </c>
      <c r="T4521">
        <v>177.88</v>
      </c>
      <c r="U4521" t="s">
        <v>21</v>
      </c>
      <c r="V4521">
        <v>4200</v>
      </c>
      <c r="W4521" t="s">
        <v>18</v>
      </c>
      <c r="X4521" t="str">
        <f t="shared" si="141"/>
        <v>Bengaluru</v>
      </c>
    </row>
    <row r="4522" spans="1:24" x14ac:dyDescent="0.4">
      <c r="A4522">
        <v>104521</v>
      </c>
      <c r="B4522" s="5">
        <v>45894.982638888891</v>
      </c>
      <c r="C4522" s="3" t="str">
        <f>TEXT(Sales_Data[[#This Row],[OrderDate]],"mmmm")</f>
        <v>August</v>
      </c>
      <c r="D4522" s="3" t="str">
        <f t="shared" si="140"/>
        <v>2025</v>
      </c>
      <c r="E4522" t="s">
        <v>45</v>
      </c>
      <c r="F4522" t="s">
        <v>46</v>
      </c>
      <c r="G4522" t="s">
        <v>29</v>
      </c>
      <c r="H4522" t="s">
        <v>32</v>
      </c>
      <c r="I4522" t="s">
        <v>100</v>
      </c>
      <c r="J4522">
        <v>36</v>
      </c>
      <c r="K4522">
        <v>15000</v>
      </c>
      <c r="L4522" s="7">
        <f>Sales_Data[[#This Row],[OrderQuantity]] *Sales_Data[[#This Row],[UnitPrice]]</f>
        <v>540000</v>
      </c>
      <c r="M4522" s="7">
        <f>Sales_Data[[#This Row],[UnitPrice]]-Sales_Data[[#This Row],[UnitCost]]</f>
        <v>5500</v>
      </c>
      <c r="N4522" s="7">
        <f>Sales_Data[[#This Row],[Gross Revenue]]-Sales_Data[[#This Row],[Discount Amount ]]</f>
        <v>534500</v>
      </c>
      <c r="O4522" s="7">
        <f>Sales_Data[[#This Row],[OrderQuantity]] *Sales_Data[[#This Row],[UnitCost]]</f>
        <v>342000</v>
      </c>
      <c r="P4522" s="7">
        <f>Sales_Data[[#This Row],[ItemCost]] +Sales_Data[[#This Row],[ShippingCost]]</f>
        <v>342365.34</v>
      </c>
      <c r="Q4522" s="7">
        <f>Sales_Data[[#This Row],[Gross Revenue]]-Sales_Data[[#This Row],[TotalFinancialCost]]</f>
        <v>197634.65999999997</v>
      </c>
      <c r="R4522" s="7">
        <f>Sales_Data[[#This Row],[Actul Bill Amount]]-Sales_Data[[#This Row],[ShippingCost]]</f>
        <v>534134.66</v>
      </c>
      <c r="S4522">
        <v>712</v>
      </c>
      <c r="T4522">
        <v>365.34</v>
      </c>
      <c r="U4522" t="s">
        <v>53</v>
      </c>
      <c r="V4522">
        <v>9500</v>
      </c>
      <c r="W4522" t="s">
        <v>33</v>
      </c>
      <c r="X4522" t="str">
        <f t="shared" si="141"/>
        <v>Delhi</v>
      </c>
    </row>
    <row r="4523" spans="1:24" x14ac:dyDescent="0.4">
      <c r="A4523">
        <v>104522</v>
      </c>
      <c r="B4523" s="5">
        <v>45968.755555555559</v>
      </c>
      <c r="C4523" s="3" t="str">
        <f>TEXT(Sales_Data[[#This Row],[OrderDate]],"mmmm")</f>
        <v>November</v>
      </c>
      <c r="D4523" s="3" t="str">
        <f t="shared" si="140"/>
        <v>2025</v>
      </c>
      <c r="E4523" t="s">
        <v>48</v>
      </c>
      <c r="F4523" t="s">
        <v>14</v>
      </c>
      <c r="G4523" t="s">
        <v>15</v>
      </c>
      <c r="H4523" t="s">
        <v>37</v>
      </c>
      <c r="I4523" t="s">
        <v>100</v>
      </c>
      <c r="J4523">
        <v>76</v>
      </c>
      <c r="K4523">
        <v>6500</v>
      </c>
      <c r="L4523" s="7">
        <f>Sales_Data[[#This Row],[OrderQuantity]] *Sales_Data[[#This Row],[UnitPrice]]</f>
        <v>494000</v>
      </c>
      <c r="M4523" s="7">
        <f>Sales_Data[[#This Row],[UnitPrice]]-Sales_Data[[#This Row],[UnitCost]]</f>
        <v>2300</v>
      </c>
      <c r="N4523" s="7">
        <f>Sales_Data[[#This Row],[Gross Revenue]]-Sales_Data[[#This Row],[Discount Amount ]]</f>
        <v>491700</v>
      </c>
      <c r="O4523" s="7">
        <f>Sales_Data[[#This Row],[OrderQuantity]] *Sales_Data[[#This Row],[UnitCost]]</f>
        <v>319200</v>
      </c>
      <c r="P4523" s="7">
        <f>Sales_Data[[#This Row],[ItemCost]] +Sales_Data[[#This Row],[ShippingCost]]</f>
        <v>321116.78000000003</v>
      </c>
      <c r="Q4523" s="7">
        <f>Sales_Data[[#This Row],[Gross Revenue]]-Sales_Data[[#This Row],[TotalFinancialCost]]</f>
        <v>172883.21999999997</v>
      </c>
      <c r="R4523" s="7">
        <f>Sales_Data[[#This Row],[Actul Bill Amount]]-Sales_Data[[#This Row],[ShippingCost]]</f>
        <v>489783.22</v>
      </c>
      <c r="S4523">
        <v>688</v>
      </c>
      <c r="T4523">
        <v>1916.78</v>
      </c>
      <c r="U4523" t="s">
        <v>21</v>
      </c>
      <c r="V4523">
        <v>4200</v>
      </c>
      <c r="W4523" t="s">
        <v>38</v>
      </c>
      <c r="X4523" t="str">
        <f t="shared" si="141"/>
        <v>Kolkata</v>
      </c>
    </row>
    <row r="4524" spans="1:24" x14ac:dyDescent="0.4">
      <c r="A4524">
        <v>104523</v>
      </c>
      <c r="B4524" s="5">
        <v>45959.481249999997</v>
      </c>
      <c r="C4524" s="3" t="str">
        <f>TEXT(Sales_Data[[#This Row],[OrderDate]],"mmmm")</f>
        <v>October</v>
      </c>
      <c r="D4524" s="3" t="str">
        <f t="shared" si="140"/>
        <v>2025</v>
      </c>
      <c r="E4524" t="s">
        <v>39</v>
      </c>
      <c r="F4524" t="s">
        <v>43</v>
      </c>
      <c r="G4524" t="s">
        <v>31</v>
      </c>
      <c r="H4524" t="s">
        <v>16</v>
      </c>
      <c r="I4524" t="s">
        <v>100</v>
      </c>
      <c r="J4524">
        <v>74</v>
      </c>
      <c r="K4524">
        <v>2800</v>
      </c>
      <c r="L4524" s="7">
        <f>Sales_Data[[#This Row],[OrderQuantity]] *Sales_Data[[#This Row],[UnitPrice]]</f>
        <v>207200</v>
      </c>
      <c r="M4524" s="7">
        <f>Sales_Data[[#This Row],[UnitPrice]]-Sales_Data[[#This Row],[UnitCost]]</f>
        <v>1300</v>
      </c>
      <c r="N4524" s="7">
        <f>Sales_Data[[#This Row],[Gross Revenue]]-Sales_Data[[#This Row],[Discount Amount ]]</f>
        <v>205900</v>
      </c>
      <c r="O4524" s="7">
        <f>Sales_Data[[#This Row],[OrderQuantity]] *Sales_Data[[#This Row],[UnitCost]]</f>
        <v>111000</v>
      </c>
      <c r="P4524" s="7">
        <f>Sales_Data[[#This Row],[ItemCost]] +Sales_Data[[#This Row],[ShippingCost]]</f>
        <v>113015.17</v>
      </c>
      <c r="Q4524" s="7">
        <f>Sales_Data[[#This Row],[Gross Revenue]]-Sales_Data[[#This Row],[TotalFinancialCost]]</f>
        <v>94184.83</v>
      </c>
      <c r="R4524" s="7">
        <f>Sales_Data[[#This Row],[Actul Bill Amount]]-Sales_Data[[#This Row],[ShippingCost]]</f>
        <v>203884.83</v>
      </c>
      <c r="S4524">
        <v>566</v>
      </c>
      <c r="T4524">
        <v>2015.17</v>
      </c>
      <c r="U4524" t="s">
        <v>61</v>
      </c>
      <c r="V4524">
        <v>1500</v>
      </c>
      <c r="W4524" t="s">
        <v>18</v>
      </c>
      <c r="X4524" t="str">
        <f t="shared" si="141"/>
        <v>Bengaluru</v>
      </c>
    </row>
    <row r="4525" spans="1:24" x14ac:dyDescent="0.4">
      <c r="A4525">
        <v>104524</v>
      </c>
      <c r="B4525" s="5">
        <v>45689.53125</v>
      </c>
      <c r="C4525" s="3" t="str">
        <f>TEXT(Sales_Data[[#This Row],[OrderDate]],"mmmm")</f>
        <v>February</v>
      </c>
      <c r="D4525" s="3" t="str">
        <f t="shared" si="140"/>
        <v>2025</v>
      </c>
      <c r="E4525" t="s">
        <v>34</v>
      </c>
      <c r="F4525" t="s">
        <v>28</v>
      </c>
      <c r="G4525" t="s">
        <v>15</v>
      </c>
      <c r="H4525" t="s">
        <v>16</v>
      </c>
      <c r="I4525" t="s">
        <v>100</v>
      </c>
      <c r="J4525">
        <v>63</v>
      </c>
      <c r="K4525">
        <v>2500</v>
      </c>
      <c r="L4525" s="7">
        <f>Sales_Data[[#This Row],[OrderQuantity]] *Sales_Data[[#This Row],[UnitPrice]]</f>
        <v>157500</v>
      </c>
      <c r="M4525" s="7">
        <f>Sales_Data[[#This Row],[UnitPrice]]-Sales_Data[[#This Row],[UnitCost]]</f>
        <v>1000</v>
      </c>
      <c r="N4525" s="7">
        <f>Sales_Data[[#This Row],[Gross Revenue]]-Sales_Data[[#This Row],[Discount Amount ]]</f>
        <v>156500</v>
      </c>
      <c r="O4525" s="7">
        <f>Sales_Data[[#This Row],[OrderQuantity]] *Sales_Data[[#This Row],[UnitCost]]</f>
        <v>94500</v>
      </c>
      <c r="P4525" s="7">
        <f>Sales_Data[[#This Row],[ItemCost]] +Sales_Data[[#This Row],[ShippingCost]]</f>
        <v>95593.11</v>
      </c>
      <c r="Q4525" s="7">
        <f>Sales_Data[[#This Row],[Gross Revenue]]-Sales_Data[[#This Row],[TotalFinancialCost]]</f>
        <v>61906.89</v>
      </c>
      <c r="R4525" s="7">
        <f>Sales_Data[[#This Row],[Actul Bill Amount]]-Sales_Data[[#This Row],[ShippingCost]]</f>
        <v>155406.89000000001</v>
      </c>
      <c r="S4525">
        <v>412</v>
      </c>
      <c r="T4525">
        <v>1093.1099999999999</v>
      </c>
      <c r="U4525" t="s">
        <v>54</v>
      </c>
      <c r="V4525">
        <v>1500</v>
      </c>
      <c r="W4525" t="s">
        <v>18</v>
      </c>
      <c r="X4525" t="str">
        <f t="shared" si="141"/>
        <v>Bengaluru</v>
      </c>
    </row>
    <row r="4526" spans="1:24" x14ac:dyDescent="0.4">
      <c r="A4526">
        <v>104525</v>
      </c>
      <c r="B4526" s="5">
        <v>45712.019444444442</v>
      </c>
      <c r="C4526" s="3" t="str">
        <f>TEXT(Sales_Data[[#This Row],[OrderDate]],"mmmm")</f>
        <v>February</v>
      </c>
      <c r="D4526" s="3" t="str">
        <f t="shared" si="140"/>
        <v>2025</v>
      </c>
      <c r="E4526" t="s">
        <v>50</v>
      </c>
      <c r="F4526" t="s">
        <v>46</v>
      </c>
      <c r="G4526" t="s">
        <v>15</v>
      </c>
      <c r="H4526" t="s">
        <v>32</v>
      </c>
      <c r="I4526" t="s">
        <v>100</v>
      </c>
      <c r="J4526">
        <v>50</v>
      </c>
      <c r="K4526">
        <v>15000</v>
      </c>
      <c r="L4526" s="7">
        <f>Sales_Data[[#This Row],[OrderQuantity]] *Sales_Data[[#This Row],[UnitPrice]]</f>
        <v>750000</v>
      </c>
      <c r="M4526" s="7">
        <f>Sales_Data[[#This Row],[UnitPrice]]-Sales_Data[[#This Row],[UnitCost]]</f>
        <v>5500</v>
      </c>
      <c r="N4526" s="7">
        <f>Sales_Data[[#This Row],[Gross Revenue]]-Sales_Data[[#This Row],[Discount Amount ]]</f>
        <v>744500</v>
      </c>
      <c r="O4526" s="7">
        <f>Sales_Data[[#This Row],[OrderQuantity]] *Sales_Data[[#This Row],[UnitCost]]</f>
        <v>475000</v>
      </c>
      <c r="P4526" s="7">
        <f>Sales_Data[[#This Row],[ItemCost]] +Sales_Data[[#This Row],[ShippingCost]]</f>
        <v>475777.3</v>
      </c>
      <c r="Q4526" s="7">
        <f>Sales_Data[[#This Row],[Gross Revenue]]-Sales_Data[[#This Row],[TotalFinancialCost]]</f>
        <v>274222.7</v>
      </c>
      <c r="R4526" s="7">
        <f>Sales_Data[[#This Row],[Actul Bill Amount]]-Sales_Data[[#This Row],[ShippingCost]]</f>
        <v>743722.7</v>
      </c>
      <c r="S4526">
        <v>1052</v>
      </c>
      <c r="T4526">
        <v>777.3</v>
      </c>
      <c r="U4526" t="s">
        <v>53</v>
      </c>
      <c r="V4526">
        <v>9500</v>
      </c>
      <c r="W4526" t="s">
        <v>33</v>
      </c>
      <c r="X4526" t="str">
        <f t="shared" si="141"/>
        <v>Delhi</v>
      </c>
    </row>
    <row r="4527" spans="1:24" x14ac:dyDescent="0.4">
      <c r="A4527">
        <v>104526</v>
      </c>
      <c r="B4527" s="5">
        <v>46009.526388888888</v>
      </c>
      <c r="C4527" s="3" t="str">
        <f>TEXT(Sales_Data[[#This Row],[OrderDate]],"mmmm")</f>
        <v>December</v>
      </c>
      <c r="D4527" s="3" t="str">
        <f t="shared" si="140"/>
        <v>2025</v>
      </c>
      <c r="E4527" t="s">
        <v>48</v>
      </c>
      <c r="F4527" t="s">
        <v>35</v>
      </c>
      <c r="G4527" t="s">
        <v>29</v>
      </c>
      <c r="H4527" t="s">
        <v>37</v>
      </c>
      <c r="I4527" t="s">
        <v>100</v>
      </c>
      <c r="J4527">
        <v>93</v>
      </c>
      <c r="K4527">
        <v>12000</v>
      </c>
      <c r="L4527" s="7">
        <f>Sales_Data[[#This Row],[OrderQuantity]] *Sales_Data[[#This Row],[UnitPrice]]</f>
        <v>1116000</v>
      </c>
      <c r="M4527" s="7">
        <f>Sales_Data[[#This Row],[UnitPrice]]-Sales_Data[[#This Row],[UnitCost]]</f>
        <v>4000</v>
      </c>
      <c r="N4527" s="7">
        <f>Sales_Data[[#This Row],[Gross Revenue]]-Sales_Data[[#This Row],[Discount Amount ]]</f>
        <v>1112000</v>
      </c>
      <c r="O4527" s="7">
        <f>Sales_Data[[#This Row],[OrderQuantity]] *Sales_Data[[#This Row],[UnitCost]]</f>
        <v>744000</v>
      </c>
      <c r="P4527" s="7">
        <f>Sales_Data[[#This Row],[ItemCost]] +Sales_Data[[#This Row],[ShippingCost]]</f>
        <v>744619.52000000002</v>
      </c>
      <c r="Q4527" s="7">
        <f>Sales_Data[[#This Row],[Gross Revenue]]-Sales_Data[[#This Row],[TotalFinancialCost]]</f>
        <v>371380.47999999998</v>
      </c>
      <c r="R4527" s="7">
        <f>Sales_Data[[#This Row],[Actul Bill Amount]]-Sales_Data[[#This Row],[ShippingCost]]</f>
        <v>1111380.48</v>
      </c>
      <c r="S4527">
        <v>695</v>
      </c>
      <c r="T4527">
        <v>619.52</v>
      </c>
      <c r="U4527" t="s">
        <v>36</v>
      </c>
      <c r="V4527">
        <v>8000</v>
      </c>
      <c r="W4527" t="s">
        <v>38</v>
      </c>
      <c r="X4527" t="str">
        <f t="shared" si="141"/>
        <v>Kolkata</v>
      </c>
    </row>
    <row r="4528" spans="1:24" x14ac:dyDescent="0.4">
      <c r="A4528">
        <v>104527</v>
      </c>
      <c r="B4528" s="5">
        <v>45693.134722222225</v>
      </c>
      <c r="C4528" s="3" t="str">
        <f>TEXT(Sales_Data[[#This Row],[OrderDate]],"mmmm")</f>
        <v>February</v>
      </c>
      <c r="D4528" s="3" t="str">
        <f t="shared" si="140"/>
        <v>2025</v>
      </c>
      <c r="E4528" t="s">
        <v>39</v>
      </c>
      <c r="F4528" t="s">
        <v>35</v>
      </c>
      <c r="G4528" t="s">
        <v>31</v>
      </c>
      <c r="H4528" t="s">
        <v>32</v>
      </c>
      <c r="I4528" t="s">
        <v>100</v>
      </c>
      <c r="J4528">
        <v>98</v>
      </c>
      <c r="K4528">
        <v>8500</v>
      </c>
      <c r="L4528" s="7">
        <f>Sales_Data[[#This Row],[OrderQuantity]] *Sales_Data[[#This Row],[UnitPrice]]</f>
        <v>833000</v>
      </c>
      <c r="M4528" s="7">
        <f>Sales_Data[[#This Row],[UnitPrice]]-Sales_Data[[#This Row],[UnitCost]]</f>
        <v>3000</v>
      </c>
      <c r="N4528" s="7">
        <f>Sales_Data[[#This Row],[Gross Revenue]]-Sales_Data[[#This Row],[Discount Amount ]]</f>
        <v>830000</v>
      </c>
      <c r="O4528" s="7">
        <f>Sales_Data[[#This Row],[OrderQuantity]] *Sales_Data[[#This Row],[UnitCost]]</f>
        <v>539000</v>
      </c>
      <c r="P4528" s="7">
        <f>Sales_Data[[#This Row],[ItemCost]] +Sales_Data[[#This Row],[ShippingCost]]</f>
        <v>540741.05000000005</v>
      </c>
      <c r="Q4528" s="7">
        <f>Sales_Data[[#This Row],[Gross Revenue]]-Sales_Data[[#This Row],[TotalFinancialCost]]</f>
        <v>292258.94999999995</v>
      </c>
      <c r="R4528" s="7">
        <f>Sales_Data[[#This Row],[Actul Bill Amount]]-Sales_Data[[#This Row],[ShippingCost]]</f>
        <v>828258.95</v>
      </c>
      <c r="S4528">
        <v>352</v>
      </c>
      <c r="T4528">
        <v>1741.05</v>
      </c>
      <c r="U4528" t="s">
        <v>49</v>
      </c>
      <c r="V4528">
        <v>5500</v>
      </c>
      <c r="W4528" t="s">
        <v>33</v>
      </c>
      <c r="X4528" t="str">
        <f t="shared" si="141"/>
        <v>Delhi</v>
      </c>
    </row>
    <row r="4529" spans="1:24" x14ac:dyDescent="0.4">
      <c r="A4529">
        <v>104528</v>
      </c>
      <c r="B4529" s="5">
        <v>45767.765277777777</v>
      </c>
      <c r="C4529" s="3" t="str">
        <f>TEXT(Sales_Data[[#This Row],[OrderDate]],"mmmm")</f>
        <v>April</v>
      </c>
      <c r="D4529" s="3" t="str">
        <f t="shared" si="140"/>
        <v>2025</v>
      </c>
      <c r="E4529" t="s">
        <v>34</v>
      </c>
      <c r="F4529" t="s">
        <v>40</v>
      </c>
      <c r="G4529" t="s">
        <v>29</v>
      </c>
      <c r="H4529" t="s">
        <v>16</v>
      </c>
      <c r="I4529" t="s">
        <v>100</v>
      </c>
      <c r="J4529">
        <v>98</v>
      </c>
      <c r="K4529">
        <v>1500</v>
      </c>
      <c r="L4529" s="7">
        <f>Sales_Data[[#This Row],[OrderQuantity]] *Sales_Data[[#This Row],[UnitPrice]]</f>
        <v>147000</v>
      </c>
      <c r="M4529" s="7">
        <f>Sales_Data[[#This Row],[UnitPrice]]-Sales_Data[[#This Row],[UnitCost]]</f>
        <v>700</v>
      </c>
      <c r="N4529" s="7">
        <f>Sales_Data[[#This Row],[Gross Revenue]]-Sales_Data[[#This Row],[Discount Amount ]]</f>
        <v>146300</v>
      </c>
      <c r="O4529" s="7">
        <f>Sales_Data[[#This Row],[OrderQuantity]] *Sales_Data[[#This Row],[UnitCost]]</f>
        <v>78400</v>
      </c>
      <c r="P4529" s="7">
        <f>Sales_Data[[#This Row],[ItemCost]] +Sales_Data[[#This Row],[ShippingCost]]</f>
        <v>78886.55</v>
      </c>
      <c r="Q4529" s="7">
        <f>Sales_Data[[#This Row],[Gross Revenue]]-Sales_Data[[#This Row],[TotalFinancialCost]]</f>
        <v>68113.45</v>
      </c>
      <c r="R4529" s="7">
        <f>Sales_Data[[#This Row],[Actul Bill Amount]]-Sales_Data[[#This Row],[ShippingCost]]</f>
        <v>145813.45000000001</v>
      </c>
      <c r="S4529">
        <v>741</v>
      </c>
      <c r="T4529">
        <v>486.55</v>
      </c>
      <c r="U4529" t="s">
        <v>52</v>
      </c>
      <c r="V4529">
        <v>800</v>
      </c>
      <c r="W4529" t="s">
        <v>18</v>
      </c>
      <c r="X4529" t="str">
        <f t="shared" si="141"/>
        <v>Bengaluru</v>
      </c>
    </row>
    <row r="4530" spans="1:24" x14ac:dyDescent="0.4">
      <c r="A4530">
        <v>104529</v>
      </c>
      <c r="B4530" s="5">
        <v>45834.513194444444</v>
      </c>
      <c r="C4530" s="3" t="str">
        <f>TEXT(Sales_Data[[#This Row],[OrderDate]],"mmmm")</f>
        <v>June</v>
      </c>
      <c r="D4530" s="3" t="str">
        <f t="shared" si="140"/>
        <v>2025</v>
      </c>
      <c r="E4530" t="s">
        <v>34</v>
      </c>
      <c r="F4530" t="s">
        <v>35</v>
      </c>
      <c r="G4530" t="s">
        <v>29</v>
      </c>
      <c r="H4530" t="s">
        <v>20</v>
      </c>
      <c r="I4530" t="s">
        <v>100</v>
      </c>
      <c r="J4530">
        <v>17</v>
      </c>
      <c r="K4530">
        <v>8500</v>
      </c>
      <c r="L4530" s="7">
        <f>Sales_Data[[#This Row],[OrderQuantity]] *Sales_Data[[#This Row],[UnitPrice]]</f>
        <v>144500</v>
      </c>
      <c r="M4530" s="7">
        <f>Sales_Data[[#This Row],[UnitPrice]]-Sales_Data[[#This Row],[UnitCost]]</f>
        <v>3000</v>
      </c>
      <c r="N4530" s="7">
        <f>Sales_Data[[#This Row],[Gross Revenue]]-Sales_Data[[#This Row],[Discount Amount ]]</f>
        <v>141500</v>
      </c>
      <c r="O4530" s="7">
        <f>Sales_Data[[#This Row],[OrderQuantity]] *Sales_Data[[#This Row],[UnitCost]]</f>
        <v>93500</v>
      </c>
      <c r="P4530" s="7">
        <f>Sales_Data[[#This Row],[ItemCost]] +Sales_Data[[#This Row],[ShippingCost]]</f>
        <v>94266.89</v>
      </c>
      <c r="Q4530" s="7">
        <f>Sales_Data[[#This Row],[Gross Revenue]]-Sales_Data[[#This Row],[TotalFinancialCost]]</f>
        <v>50233.11</v>
      </c>
      <c r="R4530" s="7">
        <f>Sales_Data[[#This Row],[Actul Bill Amount]]-Sales_Data[[#This Row],[ShippingCost]]</f>
        <v>140733.10999999999</v>
      </c>
      <c r="S4530">
        <v>1191</v>
      </c>
      <c r="T4530">
        <v>766.89</v>
      </c>
      <c r="U4530" t="s">
        <v>49</v>
      </c>
      <c r="V4530">
        <v>5500</v>
      </c>
      <c r="W4530" t="s">
        <v>22</v>
      </c>
      <c r="X4530" t="str">
        <f t="shared" si="141"/>
        <v>Nagpur</v>
      </c>
    </row>
    <row r="4531" spans="1:24" x14ac:dyDescent="0.4">
      <c r="A4531">
        <v>104530</v>
      </c>
      <c r="B4531" s="5">
        <v>46019.647916666669</v>
      </c>
      <c r="C4531" s="3" t="str">
        <f>TEXT(Sales_Data[[#This Row],[OrderDate]],"mmmm")</f>
        <v>December</v>
      </c>
      <c r="D4531" s="3" t="str">
        <f t="shared" si="140"/>
        <v>2025</v>
      </c>
      <c r="E4531" t="s">
        <v>39</v>
      </c>
      <c r="F4531" t="s">
        <v>35</v>
      </c>
      <c r="G4531" t="s">
        <v>29</v>
      </c>
      <c r="H4531" t="s">
        <v>25</v>
      </c>
      <c r="I4531" t="s">
        <v>100</v>
      </c>
      <c r="J4531">
        <v>79</v>
      </c>
      <c r="K4531">
        <v>12000</v>
      </c>
      <c r="L4531" s="7">
        <f>Sales_Data[[#This Row],[OrderQuantity]] *Sales_Data[[#This Row],[UnitPrice]]</f>
        <v>948000</v>
      </c>
      <c r="M4531" s="7">
        <f>Sales_Data[[#This Row],[UnitPrice]]-Sales_Data[[#This Row],[UnitCost]]</f>
        <v>4000</v>
      </c>
      <c r="N4531" s="7">
        <f>Sales_Data[[#This Row],[Gross Revenue]]-Sales_Data[[#This Row],[Discount Amount ]]</f>
        <v>944000</v>
      </c>
      <c r="O4531" s="7">
        <f>Sales_Data[[#This Row],[OrderQuantity]] *Sales_Data[[#This Row],[UnitCost]]</f>
        <v>632000</v>
      </c>
      <c r="P4531" s="7">
        <f>Sales_Data[[#This Row],[ItemCost]] +Sales_Data[[#This Row],[ShippingCost]]</f>
        <v>632563.46</v>
      </c>
      <c r="Q4531" s="7">
        <f>Sales_Data[[#This Row],[Gross Revenue]]-Sales_Data[[#This Row],[TotalFinancialCost]]</f>
        <v>315436.54000000004</v>
      </c>
      <c r="R4531" s="7">
        <f>Sales_Data[[#This Row],[Actul Bill Amount]]-Sales_Data[[#This Row],[ShippingCost]]</f>
        <v>943436.54</v>
      </c>
      <c r="S4531">
        <v>1127</v>
      </c>
      <c r="T4531">
        <v>563.46</v>
      </c>
      <c r="U4531" t="s">
        <v>36</v>
      </c>
      <c r="V4531">
        <v>8000</v>
      </c>
      <c r="W4531" t="s">
        <v>27</v>
      </c>
      <c r="X4531" t="str">
        <f t="shared" si="141"/>
        <v>Mumbai</v>
      </c>
    </row>
    <row r="4532" spans="1:24" x14ac:dyDescent="0.4">
      <c r="A4532">
        <v>104531</v>
      </c>
      <c r="B4532" s="5">
        <v>45971.3</v>
      </c>
      <c r="C4532" s="3" t="str">
        <f>TEXT(Sales_Data[[#This Row],[OrderDate]],"mmmm")</f>
        <v>November</v>
      </c>
      <c r="D4532" s="3" t="str">
        <f t="shared" si="140"/>
        <v>2025</v>
      </c>
      <c r="E4532" t="s">
        <v>39</v>
      </c>
      <c r="F4532" t="s">
        <v>24</v>
      </c>
      <c r="G4532" t="s">
        <v>31</v>
      </c>
      <c r="H4532" t="s">
        <v>16</v>
      </c>
      <c r="I4532" t="s">
        <v>100</v>
      </c>
      <c r="J4532">
        <v>30</v>
      </c>
      <c r="K4532">
        <v>25000</v>
      </c>
      <c r="L4532" s="7">
        <f>Sales_Data[[#This Row],[OrderQuantity]] *Sales_Data[[#This Row],[UnitPrice]]</f>
        <v>750000</v>
      </c>
      <c r="M4532" s="7">
        <f>Sales_Data[[#This Row],[UnitPrice]]-Sales_Data[[#This Row],[UnitCost]]</f>
        <v>7000</v>
      </c>
      <c r="N4532" s="7">
        <f>Sales_Data[[#This Row],[Gross Revenue]]-Sales_Data[[#This Row],[Discount Amount ]]</f>
        <v>743000</v>
      </c>
      <c r="O4532" s="7">
        <f>Sales_Data[[#This Row],[OrderQuantity]] *Sales_Data[[#This Row],[UnitCost]]</f>
        <v>540000</v>
      </c>
      <c r="P4532" s="7">
        <f>Sales_Data[[#This Row],[ItemCost]] +Sales_Data[[#This Row],[ShippingCost]]</f>
        <v>541633.09</v>
      </c>
      <c r="Q4532" s="7">
        <f>Sales_Data[[#This Row],[Gross Revenue]]-Sales_Data[[#This Row],[TotalFinancialCost]]</f>
        <v>208366.91000000003</v>
      </c>
      <c r="R4532" s="7">
        <f>Sales_Data[[#This Row],[Actul Bill Amount]]-Sales_Data[[#This Row],[ShippingCost]]</f>
        <v>741366.91</v>
      </c>
      <c r="S4532">
        <v>828</v>
      </c>
      <c r="T4532">
        <v>1633.09</v>
      </c>
      <c r="U4532" t="s">
        <v>60</v>
      </c>
      <c r="V4532">
        <v>18000</v>
      </c>
      <c r="W4532" t="s">
        <v>18</v>
      </c>
      <c r="X4532" t="str">
        <f t="shared" si="141"/>
        <v>Bengaluru</v>
      </c>
    </row>
    <row r="4533" spans="1:24" x14ac:dyDescent="0.4">
      <c r="A4533">
        <v>104532</v>
      </c>
      <c r="B4533" s="5">
        <v>45952.29583333333</v>
      </c>
      <c r="C4533" s="3" t="str">
        <f>TEXT(Sales_Data[[#This Row],[OrderDate]],"mmmm")</f>
        <v>October</v>
      </c>
      <c r="D4533" s="3" t="str">
        <f t="shared" si="140"/>
        <v>2025</v>
      </c>
      <c r="E4533" t="s">
        <v>34</v>
      </c>
      <c r="F4533" t="s">
        <v>55</v>
      </c>
      <c r="G4533" t="s">
        <v>15</v>
      </c>
      <c r="H4533" t="s">
        <v>32</v>
      </c>
      <c r="I4533" t="s">
        <v>100</v>
      </c>
      <c r="J4533">
        <v>43</v>
      </c>
      <c r="K4533">
        <v>600</v>
      </c>
      <c r="L4533" s="7">
        <f>Sales_Data[[#This Row],[OrderQuantity]] *Sales_Data[[#This Row],[UnitPrice]]</f>
        <v>25800</v>
      </c>
      <c r="M4533" s="7">
        <f>Sales_Data[[#This Row],[UnitPrice]]-Sales_Data[[#This Row],[UnitCost]]</f>
        <v>250</v>
      </c>
      <c r="N4533" s="7">
        <f>Sales_Data[[#This Row],[Gross Revenue]]-Sales_Data[[#This Row],[Discount Amount ]]</f>
        <v>25550</v>
      </c>
      <c r="O4533" s="7">
        <f>Sales_Data[[#This Row],[OrderQuantity]] *Sales_Data[[#This Row],[UnitCost]]</f>
        <v>15050</v>
      </c>
      <c r="P4533" s="7">
        <f>Sales_Data[[#This Row],[ItemCost]] +Sales_Data[[#This Row],[ShippingCost]]</f>
        <v>15755.71</v>
      </c>
      <c r="Q4533" s="7">
        <f>Sales_Data[[#This Row],[Gross Revenue]]-Sales_Data[[#This Row],[TotalFinancialCost]]</f>
        <v>10044.290000000001</v>
      </c>
      <c r="R4533" s="7">
        <f>Sales_Data[[#This Row],[Actul Bill Amount]]-Sales_Data[[#This Row],[ShippingCost]]</f>
        <v>24844.29</v>
      </c>
      <c r="S4533">
        <v>1138</v>
      </c>
      <c r="T4533">
        <v>705.71</v>
      </c>
      <c r="U4533" t="s">
        <v>57</v>
      </c>
      <c r="V4533">
        <v>350</v>
      </c>
      <c r="W4533" t="s">
        <v>33</v>
      </c>
      <c r="X4533" t="str">
        <f t="shared" si="141"/>
        <v>Delhi</v>
      </c>
    </row>
    <row r="4534" spans="1:24" x14ac:dyDescent="0.4">
      <c r="A4534">
        <v>104533</v>
      </c>
      <c r="B4534" s="5">
        <v>45993.959722222222</v>
      </c>
      <c r="C4534" s="3" t="str">
        <f>TEXT(Sales_Data[[#This Row],[OrderDate]],"mmmm")</f>
        <v>December</v>
      </c>
      <c r="D4534" s="3" t="str">
        <f t="shared" si="140"/>
        <v>2025</v>
      </c>
      <c r="E4534" t="s">
        <v>34</v>
      </c>
      <c r="F4534" t="s">
        <v>24</v>
      </c>
      <c r="G4534" t="s">
        <v>31</v>
      </c>
      <c r="H4534" t="s">
        <v>25</v>
      </c>
      <c r="I4534" t="s">
        <v>100</v>
      </c>
      <c r="J4534">
        <v>39</v>
      </c>
      <c r="K4534">
        <v>25000</v>
      </c>
      <c r="L4534" s="7">
        <f>Sales_Data[[#This Row],[OrderQuantity]] *Sales_Data[[#This Row],[UnitPrice]]</f>
        <v>975000</v>
      </c>
      <c r="M4534" s="7">
        <f>Sales_Data[[#This Row],[UnitPrice]]-Sales_Data[[#This Row],[UnitCost]]</f>
        <v>7000</v>
      </c>
      <c r="N4534" s="7">
        <f>Sales_Data[[#This Row],[Gross Revenue]]-Sales_Data[[#This Row],[Discount Amount ]]</f>
        <v>968000</v>
      </c>
      <c r="O4534" s="7">
        <f>Sales_Data[[#This Row],[OrderQuantity]] *Sales_Data[[#This Row],[UnitCost]]</f>
        <v>702000</v>
      </c>
      <c r="P4534" s="7">
        <f>Sales_Data[[#This Row],[ItemCost]] +Sales_Data[[#This Row],[ShippingCost]]</f>
        <v>702333.71</v>
      </c>
      <c r="Q4534" s="7">
        <f>Sales_Data[[#This Row],[Gross Revenue]]-Sales_Data[[#This Row],[TotalFinancialCost]]</f>
        <v>272666.29000000004</v>
      </c>
      <c r="R4534" s="7">
        <f>Sales_Data[[#This Row],[Actul Bill Amount]]-Sales_Data[[#This Row],[ShippingCost]]</f>
        <v>967666.29</v>
      </c>
      <c r="S4534">
        <v>1177</v>
      </c>
      <c r="T4534">
        <v>333.71</v>
      </c>
      <c r="U4534" t="s">
        <v>60</v>
      </c>
      <c r="V4534">
        <v>18000</v>
      </c>
      <c r="W4534" t="s">
        <v>27</v>
      </c>
      <c r="X4534" t="str">
        <f t="shared" si="141"/>
        <v>Mumbai</v>
      </c>
    </row>
    <row r="4535" spans="1:24" x14ac:dyDescent="0.4">
      <c r="A4535">
        <v>104534</v>
      </c>
      <c r="B4535" s="5">
        <v>45754.779861111114</v>
      </c>
      <c r="C4535" s="3" t="str">
        <f>TEXT(Sales_Data[[#This Row],[OrderDate]],"mmmm")</f>
        <v>April</v>
      </c>
      <c r="D4535" s="3" t="str">
        <f t="shared" si="140"/>
        <v>2025</v>
      </c>
      <c r="E4535" t="s">
        <v>19</v>
      </c>
      <c r="F4535" t="s">
        <v>43</v>
      </c>
      <c r="G4535" t="s">
        <v>31</v>
      </c>
      <c r="H4535" t="s">
        <v>25</v>
      </c>
      <c r="I4535" t="s">
        <v>100</v>
      </c>
      <c r="J4535">
        <v>33</v>
      </c>
      <c r="K4535">
        <v>1800</v>
      </c>
      <c r="L4535" s="7">
        <f>Sales_Data[[#This Row],[OrderQuantity]] *Sales_Data[[#This Row],[UnitPrice]]</f>
        <v>59400</v>
      </c>
      <c r="M4535" s="7">
        <f>Sales_Data[[#This Row],[UnitPrice]]-Sales_Data[[#This Row],[UnitCost]]</f>
        <v>900</v>
      </c>
      <c r="N4535" s="7">
        <f>Sales_Data[[#This Row],[Gross Revenue]]-Sales_Data[[#This Row],[Discount Amount ]]</f>
        <v>58500</v>
      </c>
      <c r="O4535" s="7">
        <f>Sales_Data[[#This Row],[OrderQuantity]] *Sales_Data[[#This Row],[UnitCost]]</f>
        <v>29700</v>
      </c>
      <c r="P4535" s="7">
        <f>Sales_Data[[#This Row],[ItemCost]] +Sales_Data[[#This Row],[ShippingCost]]</f>
        <v>29926.26</v>
      </c>
      <c r="Q4535" s="7">
        <f>Sales_Data[[#This Row],[Gross Revenue]]-Sales_Data[[#This Row],[TotalFinancialCost]]</f>
        <v>29473.74</v>
      </c>
      <c r="R4535" s="7">
        <f>Sales_Data[[#This Row],[Actul Bill Amount]]-Sales_Data[[#This Row],[ShippingCost]]</f>
        <v>58273.74</v>
      </c>
      <c r="S4535">
        <v>735</v>
      </c>
      <c r="T4535">
        <v>226.26</v>
      </c>
      <c r="U4535" t="s">
        <v>51</v>
      </c>
      <c r="V4535">
        <v>900</v>
      </c>
      <c r="W4535" t="s">
        <v>27</v>
      </c>
      <c r="X4535" t="str">
        <f t="shared" si="141"/>
        <v>Mumbai</v>
      </c>
    </row>
    <row r="4536" spans="1:24" x14ac:dyDescent="0.4">
      <c r="A4536">
        <v>104535</v>
      </c>
      <c r="B4536" s="5">
        <v>45870.974305555559</v>
      </c>
      <c r="C4536" s="3" t="str">
        <f>TEXT(Sales_Data[[#This Row],[OrderDate]],"mmmm")</f>
        <v>August</v>
      </c>
      <c r="D4536" s="3" t="str">
        <f t="shared" si="140"/>
        <v>2025</v>
      </c>
      <c r="E4536" t="s">
        <v>23</v>
      </c>
      <c r="F4536" t="s">
        <v>40</v>
      </c>
      <c r="G4536" t="s">
        <v>15</v>
      </c>
      <c r="H4536" t="s">
        <v>20</v>
      </c>
      <c r="I4536" t="s">
        <v>100</v>
      </c>
      <c r="J4536">
        <v>25</v>
      </c>
      <c r="K4536">
        <v>5500</v>
      </c>
      <c r="L4536" s="7">
        <f>Sales_Data[[#This Row],[OrderQuantity]] *Sales_Data[[#This Row],[UnitPrice]]</f>
        <v>137500</v>
      </c>
      <c r="M4536" s="7">
        <f>Sales_Data[[#This Row],[UnitPrice]]-Sales_Data[[#This Row],[UnitCost]]</f>
        <v>2000</v>
      </c>
      <c r="N4536" s="7">
        <f>Sales_Data[[#This Row],[Gross Revenue]]-Sales_Data[[#This Row],[Discount Amount ]]</f>
        <v>135500</v>
      </c>
      <c r="O4536" s="7">
        <f>Sales_Data[[#This Row],[OrderQuantity]] *Sales_Data[[#This Row],[UnitCost]]</f>
        <v>87500</v>
      </c>
      <c r="P4536" s="7">
        <f>Sales_Data[[#This Row],[ItemCost]] +Sales_Data[[#This Row],[ShippingCost]]</f>
        <v>88194.76</v>
      </c>
      <c r="Q4536" s="7">
        <f>Sales_Data[[#This Row],[Gross Revenue]]-Sales_Data[[#This Row],[TotalFinancialCost]]</f>
        <v>49305.240000000005</v>
      </c>
      <c r="R4536" s="7">
        <f>Sales_Data[[#This Row],[Actul Bill Amount]]-Sales_Data[[#This Row],[ShippingCost]]</f>
        <v>134805.24</v>
      </c>
      <c r="S4536">
        <v>1024</v>
      </c>
      <c r="T4536">
        <v>694.76</v>
      </c>
      <c r="U4536" t="s">
        <v>41</v>
      </c>
      <c r="V4536">
        <v>3500</v>
      </c>
      <c r="W4536" t="s">
        <v>22</v>
      </c>
      <c r="X4536" t="str">
        <f t="shared" si="141"/>
        <v>Nagpur</v>
      </c>
    </row>
    <row r="4537" spans="1:24" x14ac:dyDescent="0.4">
      <c r="A4537">
        <v>104536</v>
      </c>
      <c r="B4537" s="5">
        <v>45974.87777777778</v>
      </c>
      <c r="C4537" s="3" t="str">
        <f>TEXT(Sales_Data[[#This Row],[OrderDate]],"mmmm")</f>
        <v>November</v>
      </c>
      <c r="D4537" s="3" t="str">
        <f t="shared" si="140"/>
        <v>2025</v>
      </c>
      <c r="E4537" t="s">
        <v>19</v>
      </c>
      <c r="F4537" t="s">
        <v>24</v>
      </c>
      <c r="G4537" t="s">
        <v>15</v>
      </c>
      <c r="H4537" t="s">
        <v>32</v>
      </c>
      <c r="I4537" t="s">
        <v>100</v>
      </c>
      <c r="J4537">
        <v>41</v>
      </c>
      <c r="K4537">
        <v>3500</v>
      </c>
      <c r="L4537" s="7">
        <f>Sales_Data[[#This Row],[OrderQuantity]] *Sales_Data[[#This Row],[UnitPrice]]</f>
        <v>143500</v>
      </c>
      <c r="M4537" s="7">
        <f>Sales_Data[[#This Row],[UnitPrice]]-Sales_Data[[#This Row],[UnitCost]]</f>
        <v>1300</v>
      </c>
      <c r="N4537" s="7">
        <f>Sales_Data[[#This Row],[Gross Revenue]]-Sales_Data[[#This Row],[Discount Amount ]]</f>
        <v>142200</v>
      </c>
      <c r="O4537" s="7">
        <f>Sales_Data[[#This Row],[OrderQuantity]] *Sales_Data[[#This Row],[UnitCost]]</f>
        <v>90200</v>
      </c>
      <c r="P4537" s="7">
        <f>Sales_Data[[#This Row],[ItemCost]] +Sales_Data[[#This Row],[ShippingCost]]</f>
        <v>90685.98</v>
      </c>
      <c r="Q4537" s="7">
        <f>Sales_Data[[#This Row],[Gross Revenue]]-Sales_Data[[#This Row],[TotalFinancialCost]]</f>
        <v>52814.020000000004</v>
      </c>
      <c r="R4537" s="7">
        <f>Sales_Data[[#This Row],[Actul Bill Amount]]-Sales_Data[[#This Row],[ShippingCost]]</f>
        <v>141714.01999999999</v>
      </c>
      <c r="S4537">
        <v>917</v>
      </c>
      <c r="T4537">
        <v>485.98</v>
      </c>
      <c r="U4537" t="s">
        <v>59</v>
      </c>
      <c r="V4537">
        <v>2200</v>
      </c>
      <c r="W4537" t="s">
        <v>33</v>
      </c>
      <c r="X4537" t="str">
        <f t="shared" si="141"/>
        <v>Delhi</v>
      </c>
    </row>
    <row r="4538" spans="1:24" x14ac:dyDescent="0.4">
      <c r="A4538">
        <v>104537</v>
      </c>
      <c r="B4538" s="5">
        <v>45794.325694444444</v>
      </c>
      <c r="C4538" s="3" t="str">
        <f>TEXT(Sales_Data[[#This Row],[OrderDate]],"mmmm")</f>
        <v>May</v>
      </c>
      <c r="D4538" s="3" t="str">
        <f t="shared" si="140"/>
        <v>2025</v>
      </c>
      <c r="E4538" t="s">
        <v>48</v>
      </c>
      <c r="F4538" t="s">
        <v>55</v>
      </c>
      <c r="G4538" t="s">
        <v>15</v>
      </c>
      <c r="H4538" t="s">
        <v>37</v>
      </c>
      <c r="I4538" t="s">
        <v>100</v>
      </c>
      <c r="J4538">
        <v>55</v>
      </c>
      <c r="K4538">
        <v>850</v>
      </c>
      <c r="L4538" s="7">
        <f>Sales_Data[[#This Row],[OrderQuantity]] *Sales_Data[[#This Row],[UnitPrice]]</f>
        <v>46750</v>
      </c>
      <c r="M4538" s="7">
        <f>Sales_Data[[#This Row],[UnitPrice]]-Sales_Data[[#This Row],[UnitCost]]</f>
        <v>300</v>
      </c>
      <c r="N4538" s="7">
        <f>Sales_Data[[#This Row],[Gross Revenue]]-Sales_Data[[#This Row],[Discount Amount ]]</f>
        <v>46450</v>
      </c>
      <c r="O4538" s="7">
        <f>Sales_Data[[#This Row],[OrderQuantity]] *Sales_Data[[#This Row],[UnitCost]]</f>
        <v>30250</v>
      </c>
      <c r="P4538" s="7">
        <f>Sales_Data[[#This Row],[ItemCost]] +Sales_Data[[#This Row],[ShippingCost]]</f>
        <v>30533.48</v>
      </c>
      <c r="Q4538" s="7">
        <f>Sales_Data[[#This Row],[Gross Revenue]]-Sales_Data[[#This Row],[TotalFinancialCost]]</f>
        <v>16216.52</v>
      </c>
      <c r="R4538" s="7">
        <f>Sales_Data[[#This Row],[Actul Bill Amount]]-Sales_Data[[#This Row],[ShippingCost]]</f>
        <v>46166.52</v>
      </c>
      <c r="S4538">
        <v>623</v>
      </c>
      <c r="T4538">
        <v>283.48</v>
      </c>
      <c r="U4538" t="s">
        <v>56</v>
      </c>
      <c r="V4538">
        <v>550</v>
      </c>
      <c r="W4538" t="s">
        <v>38</v>
      </c>
      <c r="X4538" t="str">
        <f t="shared" si="141"/>
        <v>Kolkata</v>
      </c>
    </row>
    <row r="4539" spans="1:24" x14ac:dyDescent="0.4">
      <c r="A4539">
        <v>104538</v>
      </c>
      <c r="B4539" s="5">
        <v>45663.338888888888</v>
      </c>
      <c r="C4539" s="3" t="str">
        <f>TEXT(Sales_Data[[#This Row],[OrderDate]],"mmmm")</f>
        <v>January</v>
      </c>
      <c r="D4539" s="3" t="str">
        <f t="shared" si="140"/>
        <v>2025</v>
      </c>
      <c r="E4539" t="s">
        <v>19</v>
      </c>
      <c r="F4539" t="s">
        <v>43</v>
      </c>
      <c r="G4539" t="s">
        <v>31</v>
      </c>
      <c r="H4539" t="s">
        <v>32</v>
      </c>
      <c r="I4539" t="s">
        <v>100</v>
      </c>
      <c r="J4539">
        <v>92</v>
      </c>
      <c r="K4539">
        <v>4500</v>
      </c>
      <c r="L4539" s="7">
        <f>Sales_Data[[#This Row],[OrderQuantity]] *Sales_Data[[#This Row],[UnitPrice]]</f>
        <v>414000</v>
      </c>
      <c r="M4539" s="7">
        <f>Sales_Data[[#This Row],[UnitPrice]]-Sales_Data[[#This Row],[UnitCost]]</f>
        <v>2000</v>
      </c>
      <c r="N4539" s="7">
        <f>Sales_Data[[#This Row],[Gross Revenue]]-Sales_Data[[#This Row],[Discount Amount ]]</f>
        <v>412000</v>
      </c>
      <c r="O4539" s="7">
        <f>Sales_Data[[#This Row],[OrderQuantity]] *Sales_Data[[#This Row],[UnitCost]]</f>
        <v>230000</v>
      </c>
      <c r="P4539" s="7">
        <f>Sales_Data[[#This Row],[ItemCost]] +Sales_Data[[#This Row],[ShippingCost]]</f>
        <v>230556.14</v>
      </c>
      <c r="Q4539" s="7">
        <f>Sales_Data[[#This Row],[Gross Revenue]]-Sales_Data[[#This Row],[TotalFinancialCost]]</f>
        <v>183443.86</v>
      </c>
      <c r="R4539" s="7">
        <f>Sales_Data[[#This Row],[Actul Bill Amount]]-Sales_Data[[#This Row],[ShippingCost]]</f>
        <v>411443.86</v>
      </c>
      <c r="S4539">
        <v>381</v>
      </c>
      <c r="T4539">
        <v>556.14</v>
      </c>
      <c r="U4539" t="s">
        <v>44</v>
      </c>
      <c r="V4539">
        <v>2500</v>
      </c>
      <c r="W4539" t="s">
        <v>33</v>
      </c>
      <c r="X4539" t="str">
        <f t="shared" si="141"/>
        <v>Delhi</v>
      </c>
    </row>
    <row r="4540" spans="1:24" x14ac:dyDescent="0.4">
      <c r="A4540">
        <v>104539</v>
      </c>
      <c r="B4540" s="5">
        <v>45766.698611111111</v>
      </c>
      <c r="C4540" s="3" t="str">
        <f>TEXT(Sales_Data[[#This Row],[OrderDate]],"mmmm")</f>
        <v>April</v>
      </c>
      <c r="D4540" s="3" t="str">
        <f t="shared" si="140"/>
        <v>2025</v>
      </c>
      <c r="E4540" t="s">
        <v>13</v>
      </c>
      <c r="F4540" t="s">
        <v>55</v>
      </c>
      <c r="G4540" t="s">
        <v>15</v>
      </c>
      <c r="H4540" t="s">
        <v>25</v>
      </c>
      <c r="I4540" t="s">
        <v>100</v>
      </c>
      <c r="J4540">
        <v>82</v>
      </c>
      <c r="K4540">
        <v>600</v>
      </c>
      <c r="L4540" s="7">
        <f>Sales_Data[[#This Row],[OrderQuantity]] *Sales_Data[[#This Row],[UnitPrice]]</f>
        <v>49200</v>
      </c>
      <c r="M4540" s="7">
        <f>Sales_Data[[#This Row],[UnitPrice]]-Sales_Data[[#This Row],[UnitCost]]</f>
        <v>250</v>
      </c>
      <c r="N4540" s="7">
        <f>Sales_Data[[#This Row],[Gross Revenue]]-Sales_Data[[#This Row],[Discount Amount ]]</f>
        <v>48950</v>
      </c>
      <c r="O4540" s="7">
        <f>Sales_Data[[#This Row],[OrderQuantity]] *Sales_Data[[#This Row],[UnitCost]]</f>
        <v>28700</v>
      </c>
      <c r="P4540" s="7">
        <f>Sales_Data[[#This Row],[ItemCost]] +Sales_Data[[#This Row],[ShippingCost]]</f>
        <v>30476.34</v>
      </c>
      <c r="Q4540" s="7">
        <f>Sales_Data[[#This Row],[Gross Revenue]]-Sales_Data[[#This Row],[TotalFinancialCost]]</f>
        <v>18723.66</v>
      </c>
      <c r="R4540" s="7">
        <f>Sales_Data[[#This Row],[Actul Bill Amount]]-Sales_Data[[#This Row],[ShippingCost]]</f>
        <v>47173.66</v>
      </c>
      <c r="S4540">
        <v>560</v>
      </c>
      <c r="T4540">
        <v>1776.34</v>
      </c>
      <c r="U4540" t="s">
        <v>57</v>
      </c>
      <c r="V4540">
        <v>350</v>
      </c>
      <c r="W4540" t="s">
        <v>27</v>
      </c>
      <c r="X4540" t="str">
        <f t="shared" si="141"/>
        <v>Mumbai</v>
      </c>
    </row>
    <row r="4541" spans="1:24" x14ac:dyDescent="0.4">
      <c r="A4541">
        <v>104540</v>
      </c>
      <c r="B4541" s="5">
        <v>45692.037499999999</v>
      </c>
      <c r="C4541" s="3" t="str">
        <f>TEXT(Sales_Data[[#This Row],[OrderDate]],"mmmm")</f>
        <v>February</v>
      </c>
      <c r="D4541" s="3" t="str">
        <f t="shared" si="140"/>
        <v>2025</v>
      </c>
      <c r="E4541" t="s">
        <v>50</v>
      </c>
      <c r="F4541" t="s">
        <v>43</v>
      </c>
      <c r="G4541" t="s">
        <v>31</v>
      </c>
      <c r="H4541" t="s">
        <v>25</v>
      </c>
      <c r="I4541" t="s">
        <v>100</v>
      </c>
      <c r="J4541">
        <v>57</v>
      </c>
      <c r="K4541">
        <v>1800</v>
      </c>
      <c r="L4541" s="7">
        <f>Sales_Data[[#This Row],[OrderQuantity]] *Sales_Data[[#This Row],[UnitPrice]]</f>
        <v>102600</v>
      </c>
      <c r="M4541" s="7">
        <f>Sales_Data[[#This Row],[UnitPrice]]-Sales_Data[[#This Row],[UnitCost]]</f>
        <v>900</v>
      </c>
      <c r="N4541" s="7">
        <f>Sales_Data[[#This Row],[Gross Revenue]]-Sales_Data[[#This Row],[Discount Amount ]]</f>
        <v>101700</v>
      </c>
      <c r="O4541" s="7">
        <f>Sales_Data[[#This Row],[OrderQuantity]] *Sales_Data[[#This Row],[UnitCost]]</f>
        <v>51300</v>
      </c>
      <c r="P4541" s="7">
        <f>Sales_Data[[#This Row],[ItemCost]] +Sales_Data[[#This Row],[ShippingCost]]</f>
        <v>53419.31</v>
      </c>
      <c r="Q4541" s="7">
        <f>Sales_Data[[#This Row],[Gross Revenue]]-Sales_Data[[#This Row],[TotalFinancialCost]]</f>
        <v>49180.69</v>
      </c>
      <c r="R4541" s="7">
        <f>Sales_Data[[#This Row],[Actul Bill Amount]]-Sales_Data[[#This Row],[ShippingCost]]</f>
        <v>99580.69</v>
      </c>
      <c r="S4541">
        <v>1157</v>
      </c>
      <c r="T4541">
        <v>2119.31</v>
      </c>
      <c r="U4541" t="s">
        <v>51</v>
      </c>
      <c r="V4541">
        <v>900</v>
      </c>
      <c r="W4541" t="s">
        <v>27</v>
      </c>
      <c r="X4541" t="str">
        <f t="shared" si="141"/>
        <v>Mumbai</v>
      </c>
    </row>
    <row r="4542" spans="1:24" x14ac:dyDescent="0.4">
      <c r="A4542">
        <v>104541</v>
      </c>
      <c r="B4542" s="5">
        <v>45696.48541666667</v>
      </c>
      <c r="C4542" s="3" t="str">
        <f>TEXT(Sales_Data[[#This Row],[OrderDate]],"mmmm")</f>
        <v>February</v>
      </c>
      <c r="D4542" s="3" t="str">
        <f t="shared" si="140"/>
        <v>2025</v>
      </c>
      <c r="E4542" t="s">
        <v>34</v>
      </c>
      <c r="F4542" t="s">
        <v>46</v>
      </c>
      <c r="G4542" t="s">
        <v>29</v>
      </c>
      <c r="H4542" t="s">
        <v>16</v>
      </c>
      <c r="I4542" t="s">
        <v>100</v>
      </c>
      <c r="J4542">
        <v>75</v>
      </c>
      <c r="K4542">
        <v>15000</v>
      </c>
      <c r="L4542" s="7">
        <f>Sales_Data[[#This Row],[OrderQuantity]] *Sales_Data[[#This Row],[UnitPrice]]</f>
        <v>1125000</v>
      </c>
      <c r="M4542" s="7">
        <f>Sales_Data[[#This Row],[UnitPrice]]-Sales_Data[[#This Row],[UnitCost]]</f>
        <v>5500</v>
      </c>
      <c r="N4542" s="7">
        <f>Sales_Data[[#This Row],[Gross Revenue]]-Sales_Data[[#This Row],[Discount Amount ]]</f>
        <v>1119500</v>
      </c>
      <c r="O4542" s="7">
        <f>Sales_Data[[#This Row],[OrderQuantity]] *Sales_Data[[#This Row],[UnitCost]]</f>
        <v>712500</v>
      </c>
      <c r="P4542" s="7">
        <f>Sales_Data[[#This Row],[ItemCost]] +Sales_Data[[#This Row],[ShippingCost]]</f>
        <v>712801.04</v>
      </c>
      <c r="Q4542" s="7">
        <f>Sales_Data[[#This Row],[Gross Revenue]]-Sales_Data[[#This Row],[TotalFinancialCost]]</f>
        <v>412198.95999999996</v>
      </c>
      <c r="R4542" s="7">
        <f>Sales_Data[[#This Row],[Actul Bill Amount]]-Sales_Data[[#This Row],[ShippingCost]]</f>
        <v>1119198.96</v>
      </c>
      <c r="S4542">
        <v>675</v>
      </c>
      <c r="T4542">
        <v>301.04000000000002</v>
      </c>
      <c r="U4542" t="s">
        <v>53</v>
      </c>
      <c r="V4542">
        <v>9500</v>
      </c>
      <c r="W4542" t="s">
        <v>18</v>
      </c>
      <c r="X4542" t="str">
        <f t="shared" si="141"/>
        <v>Bengaluru</v>
      </c>
    </row>
    <row r="4543" spans="1:24" x14ac:dyDescent="0.4">
      <c r="A4543">
        <v>104542</v>
      </c>
      <c r="B4543" s="5">
        <v>45807.811111111114</v>
      </c>
      <c r="C4543" s="3" t="str">
        <f>TEXT(Sales_Data[[#This Row],[OrderDate]],"mmmm")</f>
        <v>May</v>
      </c>
      <c r="D4543" s="3" t="str">
        <f t="shared" si="140"/>
        <v>2025</v>
      </c>
      <c r="E4543" t="s">
        <v>48</v>
      </c>
      <c r="F4543" t="s">
        <v>46</v>
      </c>
      <c r="G4543" t="s">
        <v>29</v>
      </c>
      <c r="H4543" t="s">
        <v>20</v>
      </c>
      <c r="I4543" t="s">
        <v>100</v>
      </c>
      <c r="J4543">
        <v>52</v>
      </c>
      <c r="K4543">
        <v>4500</v>
      </c>
      <c r="L4543" s="7">
        <f>Sales_Data[[#This Row],[OrderQuantity]] *Sales_Data[[#This Row],[UnitPrice]]</f>
        <v>234000</v>
      </c>
      <c r="M4543" s="7">
        <f>Sales_Data[[#This Row],[UnitPrice]]-Sales_Data[[#This Row],[UnitCost]]</f>
        <v>1700</v>
      </c>
      <c r="N4543" s="7">
        <f>Sales_Data[[#This Row],[Gross Revenue]]-Sales_Data[[#This Row],[Discount Amount ]]</f>
        <v>232300</v>
      </c>
      <c r="O4543" s="7">
        <f>Sales_Data[[#This Row],[OrderQuantity]] *Sales_Data[[#This Row],[UnitCost]]</f>
        <v>145600</v>
      </c>
      <c r="P4543" s="7">
        <f>Sales_Data[[#This Row],[ItemCost]] +Sales_Data[[#This Row],[ShippingCost]]</f>
        <v>146361.74</v>
      </c>
      <c r="Q4543" s="7">
        <f>Sales_Data[[#This Row],[Gross Revenue]]-Sales_Data[[#This Row],[TotalFinancialCost]]</f>
        <v>87638.260000000009</v>
      </c>
      <c r="R4543" s="7">
        <f>Sales_Data[[#This Row],[Actul Bill Amount]]-Sales_Data[[#This Row],[ShippingCost]]</f>
        <v>231538.26</v>
      </c>
      <c r="S4543">
        <v>600</v>
      </c>
      <c r="T4543">
        <v>761.74</v>
      </c>
      <c r="U4543" t="s">
        <v>47</v>
      </c>
      <c r="V4543">
        <v>2800</v>
      </c>
      <c r="W4543" t="s">
        <v>22</v>
      </c>
      <c r="X4543" t="str">
        <f t="shared" si="141"/>
        <v>Nagpur</v>
      </c>
    </row>
    <row r="4544" spans="1:24" x14ac:dyDescent="0.4">
      <c r="A4544">
        <v>104543</v>
      </c>
      <c r="B4544" s="5">
        <v>45775.029166666667</v>
      </c>
      <c r="C4544" s="3" t="str">
        <f>TEXT(Sales_Data[[#This Row],[OrderDate]],"mmmm")</f>
        <v>April</v>
      </c>
      <c r="D4544" s="3" t="str">
        <f t="shared" si="140"/>
        <v>2025</v>
      </c>
      <c r="E4544" t="s">
        <v>45</v>
      </c>
      <c r="F4544" t="s">
        <v>35</v>
      </c>
      <c r="G4544" t="s">
        <v>31</v>
      </c>
      <c r="H4544" t="s">
        <v>16</v>
      </c>
      <c r="I4544" t="s">
        <v>100</v>
      </c>
      <c r="J4544">
        <v>37</v>
      </c>
      <c r="K4544">
        <v>8500</v>
      </c>
      <c r="L4544" s="7">
        <f>Sales_Data[[#This Row],[OrderQuantity]] *Sales_Data[[#This Row],[UnitPrice]]</f>
        <v>314500</v>
      </c>
      <c r="M4544" s="7">
        <f>Sales_Data[[#This Row],[UnitPrice]]-Sales_Data[[#This Row],[UnitCost]]</f>
        <v>3000</v>
      </c>
      <c r="N4544" s="7">
        <f>Sales_Data[[#This Row],[Gross Revenue]]-Sales_Data[[#This Row],[Discount Amount ]]</f>
        <v>311500</v>
      </c>
      <c r="O4544" s="7">
        <f>Sales_Data[[#This Row],[OrderQuantity]] *Sales_Data[[#This Row],[UnitCost]]</f>
        <v>203500</v>
      </c>
      <c r="P4544" s="7">
        <f>Sales_Data[[#This Row],[ItemCost]] +Sales_Data[[#This Row],[ShippingCost]]</f>
        <v>204205.94</v>
      </c>
      <c r="Q4544" s="7">
        <f>Sales_Data[[#This Row],[Gross Revenue]]-Sales_Data[[#This Row],[TotalFinancialCost]]</f>
        <v>110294.06</v>
      </c>
      <c r="R4544" s="7">
        <f>Sales_Data[[#This Row],[Actul Bill Amount]]-Sales_Data[[#This Row],[ShippingCost]]</f>
        <v>310794.06</v>
      </c>
      <c r="S4544">
        <v>346</v>
      </c>
      <c r="T4544">
        <v>705.94</v>
      </c>
      <c r="U4544" t="s">
        <v>49</v>
      </c>
      <c r="V4544">
        <v>5500</v>
      </c>
      <c r="W4544" t="s">
        <v>18</v>
      </c>
      <c r="X4544" t="str">
        <f t="shared" si="141"/>
        <v>Bengaluru</v>
      </c>
    </row>
    <row r="4545" spans="1:24" x14ac:dyDescent="0.4">
      <c r="A4545">
        <v>104544</v>
      </c>
      <c r="B4545" s="5">
        <v>45918.357638888891</v>
      </c>
      <c r="C4545" s="3" t="str">
        <f>TEXT(Sales_Data[[#This Row],[OrderDate]],"mmmm")</f>
        <v>September</v>
      </c>
      <c r="D4545" s="3" t="str">
        <f t="shared" si="140"/>
        <v>2025</v>
      </c>
      <c r="E4545" t="s">
        <v>48</v>
      </c>
      <c r="F4545" t="s">
        <v>14</v>
      </c>
      <c r="G4545" t="s">
        <v>15</v>
      </c>
      <c r="H4545" t="s">
        <v>16</v>
      </c>
      <c r="I4545" t="s">
        <v>100</v>
      </c>
      <c r="J4545">
        <v>51</v>
      </c>
      <c r="K4545">
        <v>3200</v>
      </c>
      <c r="L4545" s="7">
        <f>Sales_Data[[#This Row],[OrderQuantity]] *Sales_Data[[#This Row],[UnitPrice]]</f>
        <v>163200</v>
      </c>
      <c r="M4545" s="7">
        <f>Sales_Data[[#This Row],[UnitPrice]]-Sales_Data[[#This Row],[UnitCost]]</f>
        <v>1200</v>
      </c>
      <c r="N4545" s="7">
        <f>Sales_Data[[#This Row],[Gross Revenue]]-Sales_Data[[#This Row],[Discount Amount ]]</f>
        <v>162000</v>
      </c>
      <c r="O4545" s="7">
        <f>Sales_Data[[#This Row],[OrderQuantity]] *Sales_Data[[#This Row],[UnitCost]]</f>
        <v>102000</v>
      </c>
      <c r="P4545" s="7">
        <f>Sales_Data[[#This Row],[ItemCost]] +Sales_Data[[#This Row],[ShippingCost]]</f>
        <v>102435.74</v>
      </c>
      <c r="Q4545" s="7">
        <f>Sales_Data[[#This Row],[Gross Revenue]]-Sales_Data[[#This Row],[TotalFinancialCost]]</f>
        <v>60764.259999999995</v>
      </c>
      <c r="R4545" s="7">
        <f>Sales_Data[[#This Row],[Actul Bill Amount]]-Sales_Data[[#This Row],[ShippingCost]]</f>
        <v>161564.26</v>
      </c>
      <c r="S4545">
        <v>1055</v>
      </c>
      <c r="T4545">
        <v>435.74</v>
      </c>
      <c r="U4545" t="s">
        <v>17</v>
      </c>
      <c r="V4545">
        <v>2000</v>
      </c>
      <c r="W4545" t="s">
        <v>18</v>
      </c>
      <c r="X4545" t="str">
        <f t="shared" si="141"/>
        <v>Bengaluru</v>
      </c>
    </row>
    <row r="4546" spans="1:24" x14ac:dyDescent="0.4">
      <c r="A4546">
        <v>104545</v>
      </c>
      <c r="B4546" s="5">
        <v>45744.956250000003</v>
      </c>
      <c r="C4546" s="3" t="str">
        <f>TEXT(Sales_Data[[#This Row],[OrderDate]],"mmmm")</f>
        <v>March</v>
      </c>
      <c r="D4546" s="3" t="str">
        <f t="shared" ref="D4546:D4609" si="142">TEXT(B4546, "yyyy")</f>
        <v>2025</v>
      </c>
      <c r="E4546" t="s">
        <v>42</v>
      </c>
      <c r="F4546" t="s">
        <v>28</v>
      </c>
      <c r="G4546" t="s">
        <v>29</v>
      </c>
      <c r="H4546" t="s">
        <v>25</v>
      </c>
      <c r="I4546" t="s">
        <v>100</v>
      </c>
      <c r="J4546">
        <v>69</v>
      </c>
      <c r="K4546">
        <v>2500</v>
      </c>
      <c r="L4546" s="7">
        <f>Sales_Data[[#This Row],[OrderQuantity]] *Sales_Data[[#This Row],[UnitPrice]]</f>
        <v>172500</v>
      </c>
      <c r="M4546" s="7">
        <f>Sales_Data[[#This Row],[UnitPrice]]-Sales_Data[[#This Row],[UnitCost]]</f>
        <v>1000</v>
      </c>
      <c r="N4546" s="7">
        <f>Sales_Data[[#This Row],[Gross Revenue]]-Sales_Data[[#This Row],[Discount Amount ]]</f>
        <v>171500</v>
      </c>
      <c r="O4546" s="7">
        <f>Sales_Data[[#This Row],[OrderQuantity]] *Sales_Data[[#This Row],[UnitCost]]</f>
        <v>103500</v>
      </c>
      <c r="P4546" s="7">
        <f>Sales_Data[[#This Row],[ItemCost]] +Sales_Data[[#This Row],[ShippingCost]]</f>
        <v>103714.78</v>
      </c>
      <c r="Q4546" s="7">
        <f>Sales_Data[[#This Row],[Gross Revenue]]-Sales_Data[[#This Row],[TotalFinancialCost]]</f>
        <v>68785.22</v>
      </c>
      <c r="R4546" s="7">
        <f>Sales_Data[[#This Row],[Actul Bill Amount]]-Sales_Data[[#This Row],[ShippingCost]]</f>
        <v>171285.22</v>
      </c>
      <c r="S4546">
        <v>717</v>
      </c>
      <c r="T4546">
        <v>214.78</v>
      </c>
      <c r="U4546" t="s">
        <v>54</v>
      </c>
      <c r="V4546">
        <v>1500</v>
      </c>
      <c r="W4546" t="s">
        <v>27</v>
      </c>
      <c r="X4546" t="str">
        <f t="shared" ref="X4546:X4609" si="143">_xlfn.TEXTBEFORE(W4546, " ")</f>
        <v>Mumbai</v>
      </c>
    </row>
    <row r="4547" spans="1:24" x14ac:dyDescent="0.4">
      <c r="A4547">
        <v>104546</v>
      </c>
      <c r="B4547" s="5">
        <v>45733.740277777775</v>
      </c>
      <c r="C4547" s="3" t="str">
        <f>TEXT(Sales_Data[[#This Row],[OrderDate]],"mmmm")</f>
        <v>March</v>
      </c>
      <c r="D4547" s="3" t="str">
        <f t="shared" si="142"/>
        <v>2025</v>
      </c>
      <c r="E4547" t="s">
        <v>39</v>
      </c>
      <c r="F4547" t="s">
        <v>35</v>
      </c>
      <c r="G4547" t="s">
        <v>15</v>
      </c>
      <c r="H4547" t="s">
        <v>16</v>
      </c>
      <c r="I4547" t="s">
        <v>100</v>
      </c>
      <c r="J4547">
        <v>62</v>
      </c>
      <c r="K4547">
        <v>8500</v>
      </c>
      <c r="L4547" s="7">
        <f>Sales_Data[[#This Row],[OrderQuantity]] *Sales_Data[[#This Row],[UnitPrice]]</f>
        <v>527000</v>
      </c>
      <c r="M4547" s="7">
        <f>Sales_Data[[#This Row],[UnitPrice]]-Sales_Data[[#This Row],[UnitCost]]</f>
        <v>3000</v>
      </c>
      <c r="N4547" s="7">
        <f>Sales_Data[[#This Row],[Gross Revenue]]-Sales_Data[[#This Row],[Discount Amount ]]</f>
        <v>524000</v>
      </c>
      <c r="O4547" s="7">
        <f>Sales_Data[[#This Row],[OrderQuantity]] *Sales_Data[[#This Row],[UnitCost]]</f>
        <v>341000</v>
      </c>
      <c r="P4547" s="7">
        <f>Sales_Data[[#This Row],[ItemCost]] +Sales_Data[[#This Row],[ShippingCost]]</f>
        <v>341777.28</v>
      </c>
      <c r="Q4547" s="7">
        <f>Sales_Data[[#This Row],[Gross Revenue]]-Sales_Data[[#This Row],[TotalFinancialCost]]</f>
        <v>185222.71999999997</v>
      </c>
      <c r="R4547" s="7">
        <f>Sales_Data[[#This Row],[Actul Bill Amount]]-Sales_Data[[#This Row],[ShippingCost]]</f>
        <v>523222.72</v>
      </c>
      <c r="S4547">
        <v>567</v>
      </c>
      <c r="T4547">
        <v>777.28</v>
      </c>
      <c r="U4547" t="s">
        <v>49</v>
      </c>
      <c r="V4547">
        <v>5500</v>
      </c>
      <c r="W4547" t="s">
        <v>18</v>
      </c>
      <c r="X4547" t="str">
        <f t="shared" si="143"/>
        <v>Bengaluru</v>
      </c>
    </row>
    <row r="4548" spans="1:24" x14ac:dyDescent="0.4">
      <c r="A4548">
        <v>104547</v>
      </c>
      <c r="B4548" s="5">
        <v>45970.811805555553</v>
      </c>
      <c r="C4548" s="3" t="str">
        <f>TEXT(Sales_Data[[#This Row],[OrderDate]],"mmmm")</f>
        <v>November</v>
      </c>
      <c r="D4548" s="3" t="str">
        <f t="shared" si="142"/>
        <v>2025</v>
      </c>
      <c r="E4548" t="s">
        <v>23</v>
      </c>
      <c r="F4548" t="s">
        <v>40</v>
      </c>
      <c r="G4548" t="s">
        <v>29</v>
      </c>
      <c r="H4548" t="s">
        <v>25</v>
      </c>
      <c r="I4548" t="s">
        <v>100</v>
      </c>
      <c r="J4548">
        <v>77</v>
      </c>
      <c r="K4548">
        <v>5500</v>
      </c>
      <c r="L4548" s="7">
        <f>Sales_Data[[#This Row],[OrderQuantity]] *Sales_Data[[#This Row],[UnitPrice]]</f>
        <v>423500</v>
      </c>
      <c r="M4548" s="7">
        <f>Sales_Data[[#This Row],[UnitPrice]]-Sales_Data[[#This Row],[UnitCost]]</f>
        <v>2000</v>
      </c>
      <c r="N4548" s="7">
        <f>Sales_Data[[#This Row],[Gross Revenue]]-Sales_Data[[#This Row],[Discount Amount ]]</f>
        <v>421500</v>
      </c>
      <c r="O4548" s="7">
        <f>Sales_Data[[#This Row],[OrderQuantity]] *Sales_Data[[#This Row],[UnitCost]]</f>
        <v>269500</v>
      </c>
      <c r="P4548" s="7">
        <f>Sales_Data[[#This Row],[ItemCost]] +Sales_Data[[#This Row],[ShippingCost]]</f>
        <v>270078.84000000003</v>
      </c>
      <c r="Q4548" s="7">
        <f>Sales_Data[[#This Row],[Gross Revenue]]-Sales_Data[[#This Row],[TotalFinancialCost]]</f>
        <v>153421.15999999997</v>
      </c>
      <c r="R4548" s="7">
        <f>Sales_Data[[#This Row],[Actul Bill Amount]]-Sales_Data[[#This Row],[ShippingCost]]</f>
        <v>420921.16</v>
      </c>
      <c r="S4548">
        <v>966</v>
      </c>
      <c r="T4548">
        <v>578.84</v>
      </c>
      <c r="U4548" t="s">
        <v>41</v>
      </c>
      <c r="V4548">
        <v>3500</v>
      </c>
      <c r="W4548" t="s">
        <v>27</v>
      </c>
      <c r="X4548" t="str">
        <f t="shared" si="143"/>
        <v>Mumbai</v>
      </c>
    </row>
    <row r="4549" spans="1:24" x14ac:dyDescent="0.4">
      <c r="A4549">
        <v>104548</v>
      </c>
      <c r="B4549" s="5">
        <v>45871.819444444445</v>
      </c>
      <c r="C4549" s="3" t="str">
        <f>TEXT(Sales_Data[[#This Row],[OrderDate]],"mmmm")</f>
        <v>August</v>
      </c>
      <c r="D4549" s="3" t="str">
        <f t="shared" si="142"/>
        <v>2025</v>
      </c>
      <c r="E4549" t="s">
        <v>23</v>
      </c>
      <c r="F4549" t="s">
        <v>35</v>
      </c>
      <c r="G4549" t="s">
        <v>15</v>
      </c>
      <c r="H4549" t="s">
        <v>20</v>
      </c>
      <c r="I4549" t="s">
        <v>100</v>
      </c>
      <c r="J4549">
        <v>19</v>
      </c>
      <c r="K4549">
        <v>8500</v>
      </c>
      <c r="L4549" s="7">
        <f>Sales_Data[[#This Row],[OrderQuantity]] *Sales_Data[[#This Row],[UnitPrice]]</f>
        <v>161500</v>
      </c>
      <c r="M4549" s="7">
        <f>Sales_Data[[#This Row],[UnitPrice]]-Sales_Data[[#This Row],[UnitCost]]</f>
        <v>3000</v>
      </c>
      <c r="N4549" s="7">
        <f>Sales_Data[[#This Row],[Gross Revenue]]-Sales_Data[[#This Row],[Discount Amount ]]</f>
        <v>158500</v>
      </c>
      <c r="O4549" s="7">
        <f>Sales_Data[[#This Row],[OrderQuantity]] *Sales_Data[[#This Row],[UnitCost]]</f>
        <v>104500</v>
      </c>
      <c r="P4549" s="7">
        <f>Sales_Data[[#This Row],[ItemCost]] +Sales_Data[[#This Row],[ShippingCost]]</f>
        <v>105404.22</v>
      </c>
      <c r="Q4549" s="7">
        <f>Sales_Data[[#This Row],[Gross Revenue]]-Sales_Data[[#This Row],[TotalFinancialCost]]</f>
        <v>56095.78</v>
      </c>
      <c r="R4549" s="7">
        <f>Sales_Data[[#This Row],[Actul Bill Amount]]-Sales_Data[[#This Row],[ShippingCost]]</f>
        <v>157595.78</v>
      </c>
      <c r="S4549">
        <v>586</v>
      </c>
      <c r="T4549">
        <v>904.22</v>
      </c>
      <c r="U4549" t="s">
        <v>49</v>
      </c>
      <c r="V4549">
        <v>5500</v>
      </c>
      <c r="W4549" t="s">
        <v>22</v>
      </c>
      <c r="X4549" t="str">
        <f t="shared" si="143"/>
        <v>Nagpur</v>
      </c>
    </row>
    <row r="4550" spans="1:24" x14ac:dyDescent="0.4">
      <c r="A4550">
        <v>104549</v>
      </c>
      <c r="B4550" s="5">
        <v>45942.379861111112</v>
      </c>
      <c r="C4550" s="3" t="str">
        <f>TEXT(Sales_Data[[#This Row],[OrderDate]],"mmmm")</f>
        <v>October</v>
      </c>
      <c r="D4550" s="3" t="str">
        <f t="shared" si="142"/>
        <v>2025</v>
      </c>
      <c r="E4550" t="s">
        <v>19</v>
      </c>
      <c r="F4550" t="s">
        <v>46</v>
      </c>
      <c r="G4550" t="s">
        <v>15</v>
      </c>
      <c r="H4550" t="s">
        <v>20</v>
      </c>
      <c r="I4550" t="s">
        <v>100</v>
      </c>
      <c r="J4550">
        <v>39</v>
      </c>
      <c r="K4550">
        <v>4500</v>
      </c>
      <c r="L4550" s="7">
        <f>Sales_Data[[#This Row],[OrderQuantity]] *Sales_Data[[#This Row],[UnitPrice]]</f>
        <v>175500</v>
      </c>
      <c r="M4550" s="7">
        <f>Sales_Data[[#This Row],[UnitPrice]]-Sales_Data[[#This Row],[UnitCost]]</f>
        <v>1700</v>
      </c>
      <c r="N4550" s="7">
        <f>Sales_Data[[#This Row],[Gross Revenue]]-Sales_Data[[#This Row],[Discount Amount ]]</f>
        <v>173800</v>
      </c>
      <c r="O4550" s="7">
        <f>Sales_Data[[#This Row],[OrderQuantity]] *Sales_Data[[#This Row],[UnitCost]]</f>
        <v>109200</v>
      </c>
      <c r="P4550" s="7">
        <f>Sales_Data[[#This Row],[ItemCost]] +Sales_Data[[#This Row],[ShippingCost]]</f>
        <v>110206.84</v>
      </c>
      <c r="Q4550" s="7">
        <f>Sales_Data[[#This Row],[Gross Revenue]]-Sales_Data[[#This Row],[TotalFinancialCost]]</f>
        <v>65293.16</v>
      </c>
      <c r="R4550" s="7">
        <f>Sales_Data[[#This Row],[Actul Bill Amount]]-Sales_Data[[#This Row],[ShippingCost]]</f>
        <v>172793.16</v>
      </c>
      <c r="S4550">
        <v>516</v>
      </c>
      <c r="T4550">
        <v>1006.84</v>
      </c>
      <c r="U4550" t="s">
        <v>47</v>
      </c>
      <c r="V4550">
        <v>2800</v>
      </c>
      <c r="W4550" t="s">
        <v>22</v>
      </c>
      <c r="X4550" t="str">
        <f t="shared" si="143"/>
        <v>Nagpur</v>
      </c>
    </row>
    <row r="4551" spans="1:24" x14ac:dyDescent="0.4">
      <c r="A4551">
        <v>104550</v>
      </c>
      <c r="B4551" s="5">
        <v>45896.843055555553</v>
      </c>
      <c r="C4551" s="3" t="str">
        <f>TEXT(Sales_Data[[#This Row],[OrderDate]],"mmmm")</f>
        <v>August</v>
      </c>
      <c r="D4551" s="3" t="str">
        <f t="shared" si="142"/>
        <v>2025</v>
      </c>
      <c r="E4551" t="s">
        <v>34</v>
      </c>
      <c r="F4551" t="s">
        <v>24</v>
      </c>
      <c r="G4551" t="s">
        <v>29</v>
      </c>
      <c r="H4551" t="s">
        <v>37</v>
      </c>
      <c r="I4551" t="s">
        <v>100</v>
      </c>
      <c r="J4551">
        <v>1</v>
      </c>
      <c r="K4551">
        <v>45000</v>
      </c>
      <c r="L4551" s="7">
        <f>Sales_Data[[#This Row],[OrderQuantity]] *Sales_Data[[#This Row],[UnitPrice]]</f>
        <v>45000</v>
      </c>
      <c r="M4551" s="7">
        <f>Sales_Data[[#This Row],[UnitPrice]]-Sales_Data[[#This Row],[UnitCost]]</f>
        <v>13000</v>
      </c>
      <c r="N4551" s="7">
        <f>Sales_Data[[#This Row],[Gross Revenue]]-Sales_Data[[#This Row],[Discount Amount ]]</f>
        <v>32000</v>
      </c>
      <c r="O4551" s="7">
        <f>Sales_Data[[#This Row],[OrderQuantity]] *Sales_Data[[#This Row],[UnitCost]]</f>
        <v>32000</v>
      </c>
      <c r="P4551" s="7">
        <f>Sales_Data[[#This Row],[ItemCost]] +Sales_Data[[#This Row],[ShippingCost]]</f>
        <v>33025.18</v>
      </c>
      <c r="Q4551" s="7">
        <f>Sales_Data[[#This Row],[Gross Revenue]]-Sales_Data[[#This Row],[TotalFinancialCost]]</f>
        <v>11974.82</v>
      </c>
      <c r="R4551" s="7">
        <f>Sales_Data[[#This Row],[Actul Bill Amount]]-Sales_Data[[#This Row],[ShippingCost]]</f>
        <v>30974.82</v>
      </c>
      <c r="S4551">
        <v>678</v>
      </c>
      <c r="T4551">
        <v>1025.18</v>
      </c>
      <c r="U4551" t="s">
        <v>26</v>
      </c>
      <c r="V4551">
        <v>32000</v>
      </c>
      <c r="W4551" t="s">
        <v>38</v>
      </c>
      <c r="X4551" t="str">
        <f t="shared" si="143"/>
        <v>Kolkata</v>
      </c>
    </row>
    <row r="4552" spans="1:24" x14ac:dyDescent="0.4">
      <c r="A4552">
        <v>104551</v>
      </c>
      <c r="B4552" s="5">
        <v>45822.476388888892</v>
      </c>
      <c r="C4552" s="3" t="str">
        <f>TEXT(Sales_Data[[#This Row],[OrderDate]],"mmmm")</f>
        <v>June</v>
      </c>
      <c r="D4552" s="3" t="str">
        <f t="shared" si="142"/>
        <v>2025</v>
      </c>
      <c r="E4552" t="s">
        <v>48</v>
      </c>
      <c r="F4552" t="s">
        <v>43</v>
      </c>
      <c r="G4552" t="s">
        <v>15</v>
      </c>
      <c r="H4552" t="s">
        <v>37</v>
      </c>
      <c r="I4552" t="s">
        <v>100</v>
      </c>
      <c r="J4552">
        <v>5</v>
      </c>
      <c r="K4552">
        <v>2800</v>
      </c>
      <c r="L4552" s="7">
        <f>Sales_Data[[#This Row],[OrderQuantity]] *Sales_Data[[#This Row],[UnitPrice]]</f>
        <v>14000</v>
      </c>
      <c r="M4552" s="7">
        <f>Sales_Data[[#This Row],[UnitPrice]]-Sales_Data[[#This Row],[UnitCost]]</f>
        <v>1300</v>
      </c>
      <c r="N4552" s="7">
        <f>Sales_Data[[#This Row],[Gross Revenue]]-Sales_Data[[#This Row],[Discount Amount ]]</f>
        <v>12700</v>
      </c>
      <c r="O4552" s="7">
        <f>Sales_Data[[#This Row],[OrderQuantity]] *Sales_Data[[#This Row],[UnitCost]]</f>
        <v>7500</v>
      </c>
      <c r="P4552" s="7">
        <f>Sales_Data[[#This Row],[ItemCost]] +Sales_Data[[#This Row],[ShippingCost]]</f>
        <v>7754.4</v>
      </c>
      <c r="Q4552" s="7">
        <f>Sales_Data[[#This Row],[Gross Revenue]]-Sales_Data[[#This Row],[TotalFinancialCost]]</f>
        <v>6245.6</v>
      </c>
      <c r="R4552" s="7">
        <f>Sales_Data[[#This Row],[Actul Bill Amount]]-Sales_Data[[#This Row],[ShippingCost]]</f>
        <v>12445.6</v>
      </c>
      <c r="S4552">
        <v>419</v>
      </c>
      <c r="T4552">
        <v>254.4</v>
      </c>
      <c r="U4552" t="s">
        <v>61</v>
      </c>
      <c r="V4552">
        <v>1500</v>
      </c>
      <c r="W4552" t="s">
        <v>38</v>
      </c>
      <c r="X4552" t="str">
        <f t="shared" si="143"/>
        <v>Kolkata</v>
      </c>
    </row>
    <row r="4553" spans="1:24" x14ac:dyDescent="0.4">
      <c r="A4553">
        <v>104552</v>
      </c>
      <c r="B4553" s="5">
        <v>45744.20208333333</v>
      </c>
      <c r="C4553" s="3" t="str">
        <f>TEXT(Sales_Data[[#This Row],[OrderDate]],"mmmm")</f>
        <v>March</v>
      </c>
      <c r="D4553" s="3" t="str">
        <f t="shared" si="142"/>
        <v>2025</v>
      </c>
      <c r="E4553" t="s">
        <v>19</v>
      </c>
      <c r="F4553" t="s">
        <v>24</v>
      </c>
      <c r="G4553" t="s">
        <v>15</v>
      </c>
      <c r="H4553" t="s">
        <v>25</v>
      </c>
      <c r="I4553" t="s">
        <v>100</v>
      </c>
      <c r="J4553">
        <v>58</v>
      </c>
      <c r="K4553">
        <v>45000</v>
      </c>
      <c r="L4553" s="7">
        <f>Sales_Data[[#This Row],[OrderQuantity]] *Sales_Data[[#This Row],[UnitPrice]]</f>
        <v>2610000</v>
      </c>
      <c r="M4553" s="7">
        <f>Sales_Data[[#This Row],[UnitPrice]]-Sales_Data[[#This Row],[UnitCost]]</f>
        <v>13000</v>
      </c>
      <c r="N4553" s="7">
        <f>Sales_Data[[#This Row],[Gross Revenue]]-Sales_Data[[#This Row],[Discount Amount ]]</f>
        <v>2597000</v>
      </c>
      <c r="O4553" s="7">
        <f>Sales_Data[[#This Row],[OrderQuantity]] *Sales_Data[[#This Row],[UnitCost]]</f>
        <v>1856000</v>
      </c>
      <c r="P4553" s="7">
        <f>Sales_Data[[#This Row],[ItemCost]] +Sales_Data[[#This Row],[ShippingCost]]</f>
        <v>1856806.92</v>
      </c>
      <c r="Q4553" s="7">
        <f>Sales_Data[[#This Row],[Gross Revenue]]-Sales_Data[[#This Row],[TotalFinancialCost]]</f>
        <v>753193.08000000007</v>
      </c>
      <c r="R4553" s="7">
        <f>Sales_Data[[#This Row],[Actul Bill Amount]]-Sales_Data[[#This Row],[ShippingCost]]</f>
        <v>2596193.08</v>
      </c>
      <c r="S4553">
        <v>898</v>
      </c>
      <c r="T4553">
        <v>806.92</v>
      </c>
      <c r="U4553" t="s">
        <v>26</v>
      </c>
      <c r="V4553">
        <v>32000</v>
      </c>
      <c r="W4553" t="s">
        <v>27</v>
      </c>
      <c r="X4553" t="str">
        <f t="shared" si="143"/>
        <v>Mumbai</v>
      </c>
    </row>
    <row r="4554" spans="1:24" x14ac:dyDescent="0.4">
      <c r="A4554">
        <v>104553</v>
      </c>
      <c r="B4554" s="5">
        <v>45798.994444444441</v>
      </c>
      <c r="C4554" s="3" t="str">
        <f>TEXT(Sales_Data[[#This Row],[OrderDate]],"mmmm")</f>
        <v>May</v>
      </c>
      <c r="D4554" s="3" t="str">
        <f t="shared" si="142"/>
        <v>2025</v>
      </c>
      <c r="E4554" t="s">
        <v>50</v>
      </c>
      <c r="F4554" t="s">
        <v>40</v>
      </c>
      <c r="G4554" t="s">
        <v>15</v>
      </c>
      <c r="H4554" t="s">
        <v>37</v>
      </c>
      <c r="I4554" t="s">
        <v>100</v>
      </c>
      <c r="J4554">
        <v>14</v>
      </c>
      <c r="K4554">
        <v>1500</v>
      </c>
      <c r="L4554" s="7">
        <f>Sales_Data[[#This Row],[OrderQuantity]] *Sales_Data[[#This Row],[UnitPrice]]</f>
        <v>21000</v>
      </c>
      <c r="M4554" s="7">
        <f>Sales_Data[[#This Row],[UnitPrice]]-Sales_Data[[#This Row],[UnitCost]]</f>
        <v>700</v>
      </c>
      <c r="N4554" s="7">
        <f>Sales_Data[[#This Row],[Gross Revenue]]-Sales_Data[[#This Row],[Discount Amount ]]</f>
        <v>20300</v>
      </c>
      <c r="O4554" s="7">
        <f>Sales_Data[[#This Row],[OrderQuantity]] *Sales_Data[[#This Row],[UnitCost]]</f>
        <v>11200</v>
      </c>
      <c r="P4554" s="7">
        <f>Sales_Data[[#This Row],[ItemCost]] +Sales_Data[[#This Row],[ShippingCost]]</f>
        <v>12187</v>
      </c>
      <c r="Q4554" s="7">
        <f>Sales_Data[[#This Row],[Gross Revenue]]-Sales_Data[[#This Row],[TotalFinancialCost]]</f>
        <v>8813</v>
      </c>
      <c r="R4554" s="7">
        <f>Sales_Data[[#This Row],[Actul Bill Amount]]-Sales_Data[[#This Row],[ShippingCost]]</f>
        <v>19313</v>
      </c>
      <c r="S4554">
        <v>955</v>
      </c>
      <c r="T4554">
        <v>987</v>
      </c>
      <c r="U4554" t="s">
        <v>52</v>
      </c>
      <c r="V4554">
        <v>800</v>
      </c>
      <c r="W4554" t="s">
        <v>38</v>
      </c>
      <c r="X4554" t="str">
        <f t="shared" si="143"/>
        <v>Kolkata</v>
      </c>
    </row>
    <row r="4555" spans="1:24" x14ac:dyDescent="0.4">
      <c r="A4555">
        <v>104554</v>
      </c>
      <c r="B4555" s="5">
        <v>45817.765277777777</v>
      </c>
      <c r="C4555" s="3" t="str">
        <f>TEXT(Sales_Data[[#This Row],[OrderDate]],"mmmm")</f>
        <v>June</v>
      </c>
      <c r="D4555" s="3" t="str">
        <f t="shared" si="142"/>
        <v>2025</v>
      </c>
      <c r="E4555" t="s">
        <v>39</v>
      </c>
      <c r="F4555" t="s">
        <v>43</v>
      </c>
      <c r="G4555" t="s">
        <v>15</v>
      </c>
      <c r="H4555" t="s">
        <v>16</v>
      </c>
      <c r="I4555" t="s">
        <v>100</v>
      </c>
      <c r="J4555">
        <v>83</v>
      </c>
      <c r="K4555">
        <v>2800</v>
      </c>
      <c r="L4555" s="7">
        <f>Sales_Data[[#This Row],[OrderQuantity]] *Sales_Data[[#This Row],[UnitPrice]]</f>
        <v>232400</v>
      </c>
      <c r="M4555" s="7">
        <f>Sales_Data[[#This Row],[UnitPrice]]-Sales_Data[[#This Row],[UnitCost]]</f>
        <v>1300</v>
      </c>
      <c r="N4555" s="7">
        <f>Sales_Data[[#This Row],[Gross Revenue]]-Sales_Data[[#This Row],[Discount Amount ]]</f>
        <v>231100</v>
      </c>
      <c r="O4555" s="7">
        <f>Sales_Data[[#This Row],[OrderQuantity]] *Sales_Data[[#This Row],[UnitCost]]</f>
        <v>124500</v>
      </c>
      <c r="P4555" s="7">
        <f>Sales_Data[[#This Row],[ItemCost]] +Sales_Data[[#This Row],[ShippingCost]]</f>
        <v>124824.46</v>
      </c>
      <c r="Q4555" s="7">
        <f>Sales_Data[[#This Row],[Gross Revenue]]-Sales_Data[[#This Row],[TotalFinancialCost]]</f>
        <v>107575.54</v>
      </c>
      <c r="R4555" s="7">
        <f>Sales_Data[[#This Row],[Actul Bill Amount]]-Sales_Data[[#This Row],[ShippingCost]]</f>
        <v>230775.54</v>
      </c>
      <c r="S4555">
        <v>710</v>
      </c>
      <c r="T4555">
        <v>324.45999999999998</v>
      </c>
      <c r="U4555" t="s">
        <v>61</v>
      </c>
      <c r="V4555">
        <v>1500</v>
      </c>
      <c r="W4555" t="s">
        <v>18</v>
      </c>
      <c r="X4555" t="str">
        <f t="shared" si="143"/>
        <v>Bengaluru</v>
      </c>
    </row>
    <row r="4556" spans="1:24" x14ac:dyDescent="0.4">
      <c r="A4556">
        <v>104555</v>
      </c>
      <c r="B4556" s="5">
        <v>45703.26458333333</v>
      </c>
      <c r="C4556" s="3" t="str">
        <f>TEXT(Sales_Data[[#This Row],[OrderDate]],"mmmm")</f>
        <v>February</v>
      </c>
      <c r="D4556" s="3" t="str">
        <f t="shared" si="142"/>
        <v>2025</v>
      </c>
      <c r="E4556" t="s">
        <v>50</v>
      </c>
      <c r="F4556" t="s">
        <v>35</v>
      </c>
      <c r="G4556" t="s">
        <v>29</v>
      </c>
      <c r="H4556" t="s">
        <v>25</v>
      </c>
      <c r="I4556" t="s">
        <v>100</v>
      </c>
      <c r="J4556">
        <v>46</v>
      </c>
      <c r="K4556">
        <v>8500</v>
      </c>
      <c r="L4556" s="7">
        <f>Sales_Data[[#This Row],[OrderQuantity]] *Sales_Data[[#This Row],[UnitPrice]]</f>
        <v>391000</v>
      </c>
      <c r="M4556" s="7">
        <f>Sales_Data[[#This Row],[UnitPrice]]-Sales_Data[[#This Row],[UnitCost]]</f>
        <v>3000</v>
      </c>
      <c r="N4556" s="7">
        <f>Sales_Data[[#This Row],[Gross Revenue]]-Sales_Data[[#This Row],[Discount Amount ]]</f>
        <v>388000</v>
      </c>
      <c r="O4556" s="7">
        <f>Sales_Data[[#This Row],[OrderQuantity]] *Sales_Data[[#This Row],[UnitCost]]</f>
        <v>253000</v>
      </c>
      <c r="P4556" s="7">
        <f>Sales_Data[[#This Row],[ItemCost]] +Sales_Data[[#This Row],[ShippingCost]]</f>
        <v>253922.38</v>
      </c>
      <c r="Q4556" s="7">
        <f>Sales_Data[[#This Row],[Gross Revenue]]-Sales_Data[[#This Row],[TotalFinancialCost]]</f>
        <v>137077.62</v>
      </c>
      <c r="R4556" s="7">
        <f>Sales_Data[[#This Row],[Actul Bill Amount]]-Sales_Data[[#This Row],[ShippingCost]]</f>
        <v>387077.62</v>
      </c>
      <c r="S4556">
        <v>1135</v>
      </c>
      <c r="T4556">
        <v>922.38</v>
      </c>
      <c r="U4556" t="s">
        <v>49</v>
      </c>
      <c r="V4556">
        <v>5500</v>
      </c>
      <c r="W4556" t="s">
        <v>27</v>
      </c>
      <c r="X4556" t="str">
        <f t="shared" si="143"/>
        <v>Mumbai</v>
      </c>
    </row>
    <row r="4557" spans="1:24" x14ac:dyDescent="0.4">
      <c r="A4557">
        <v>104556</v>
      </c>
      <c r="B4557" s="5">
        <v>45769.695833333331</v>
      </c>
      <c r="C4557" s="3" t="str">
        <f>TEXT(Sales_Data[[#This Row],[OrderDate]],"mmmm")</f>
        <v>April</v>
      </c>
      <c r="D4557" s="3" t="str">
        <f t="shared" si="142"/>
        <v>2025</v>
      </c>
      <c r="E4557" t="s">
        <v>45</v>
      </c>
      <c r="F4557" t="s">
        <v>43</v>
      </c>
      <c r="G4557" t="s">
        <v>29</v>
      </c>
      <c r="H4557" t="s">
        <v>32</v>
      </c>
      <c r="I4557" t="s">
        <v>100</v>
      </c>
      <c r="J4557">
        <v>37</v>
      </c>
      <c r="K4557">
        <v>2800</v>
      </c>
      <c r="L4557" s="7">
        <f>Sales_Data[[#This Row],[OrderQuantity]] *Sales_Data[[#This Row],[UnitPrice]]</f>
        <v>103600</v>
      </c>
      <c r="M4557" s="7">
        <f>Sales_Data[[#This Row],[UnitPrice]]-Sales_Data[[#This Row],[UnitCost]]</f>
        <v>1300</v>
      </c>
      <c r="N4557" s="7">
        <f>Sales_Data[[#This Row],[Gross Revenue]]-Sales_Data[[#This Row],[Discount Amount ]]</f>
        <v>102300</v>
      </c>
      <c r="O4557" s="7">
        <f>Sales_Data[[#This Row],[OrderQuantity]] *Sales_Data[[#This Row],[UnitCost]]</f>
        <v>55500</v>
      </c>
      <c r="P4557" s="7">
        <f>Sales_Data[[#This Row],[ItemCost]] +Sales_Data[[#This Row],[ShippingCost]]</f>
        <v>55828.06</v>
      </c>
      <c r="Q4557" s="7">
        <f>Sales_Data[[#This Row],[Gross Revenue]]-Sales_Data[[#This Row],[TotalFinancialCost]]</f>
        <v>47771.94</v>
      </c>
      <c r="R4557" s="7">
        <f>Sales_Data[[#This Row],[Actul Bill Amount]]-Sales_Data[[#This Row],[ShippingCost]]</f>
        <v>101971.94</v>
      </c>
      <c r="S4557">
        <v>365</v>
      </c>
      <c r="T4557">
        <v>328.06</v>
      </c>
      <c r="U4557" t="s">
        <v>61</v>
      </c>
      <c r="V4557">
        <v>1500</v>
      </c>
      <c r="W4557" t="s">
        <v>33</v>
      </c>
      <c r="X4557" t="str">
        <f t="shared" si="143"/>
        <v>Delhi</v>
      </c>
    </row>
    <row r="4558" spans="1:24" x14ac:dyDescent="0.4">
      <c r="A4558">
        <v>104557</v>
      </c>
      <c r="B4558" s="5">
        <v>45702.038194444445</v>
      </c>
      <c r="C4558" s="3" t="str">
        <f>TEXT(Sales_Data[[#This Row],[OrderDate]],"mmmm")</f>
        <v>February</v>
      </c>
      <c r="D4558" s="3" t="str">
        <f t="shared" si="142"/>
        <v>2025</v>
      </c>
      <c r="E4558" t="s">
        <v>13</v>
      </c>
      <c r="F4558" t="s">
        <v>14</v>
      </c>
      <c r="G4558" t="s">
        <v>31</v>
      </c>
      <c r="H4558" t="s">
        <v>37</v>
      </c>
      <c r="I4558" t="s">
        <v>100</v>
      </c>
      <c r="J4558">
        <v>23</v>
      </c>
      <c r="K4558">
        <v>6500</v>
      </c>
      <c r="L4558" s="7">
        <f>Sales_Data[[#This Row],[OrderQuantity]] *Sales_Data[[#This Row],[UnitPrice]]</f>
        <v>149500</v>
      </c>
      <c r="M4558" s="7">
        <f>Sales_Data[[#This Row],[UnitPrice]]-Sales_Data[[#This Row],[UnitCost]]</f>
        <v>2300</v>
      </c>
      <c r="N4558" s="7">
        <f>Sales_Data[[#This Row],[Gross Revenue]]-Sales_Data[[#This Row],[Discount Amount ]]</f>
        <v>147200</v>
      </c>
      <c r="O4558" s="7">
        <f>Sales_Data[[#This Row],[OrderQuantity]] *Sales_Data[[#This Row],[UnitCost]]</f>
        <v>96600</v>
      </c>
      <c r="P4558" s="7">
        <f>Sales_Data[[#This Row],[ItemCost]] +Sales_Data[[#This Row],[ShippingCost]]</f>
        <v>96952.9</v>
      </c>
      <c r="Q4558" s="7">
        <f>Sales_Data[[#This Row],[Gross Revenue]]-Sales_Data[[#This Row],[TotalFinancialCost]]</f>
        <v>52547.100000000006</v>
      </c>
      <c r="R4558" s="7">
        <f>Sales_Data[[#This Row],[Actul Bill Amount]]-Sales_Data[[#This Row],[ShippingCost]]</f>
        <v>146847.1</v>
      </c>
      <c r="S4558">
        <v>1095</v>
      </c>
      <c r="T4558">
        <v>352.9</v>
      </c>
      <c r="U4558" t="s">
        <v>21</v>
      </c>
      <c r="V4558">
        <v>4200</v>
      </c>
      <c r="W4558" t="s">
        <v>38</v>
      </c>
      <c r="X4558" t="str">
        <f t="shared" si="143"/>
        <v>Kolkata</v>
      </c>
    </row>
    <row r="4559" spans="1:24" x14ac:dyDescent="0.4">
      <c r="A4559">
        <v>104558</v>
      </c>
      <c r="B4559" s="5">
        <v>45904.784722222219</v>
      </c>
      <c r="C4559" s="3" t="str">
        <f>TEXT(Sales_Data[[#This Row],[OrderDate]],"mmmm")</f>
        <v>September</v>
      </c>
      <c r="D4559" s="3" t="str">
        <f t="shared" si="142"/>
        <v>2025</v>
      </c>
      <c r="E4559" t="s">
        <v>23</v>
      </c>
      <c r="F4559" t="s">
        <v>24</v>
      </c>
      <c r="G4559" t="s">
        <v>31</v>
      </c>
      <c r="H4559" t="s">
        <v>32</v>
      </c>
      <c r="I4559" t="s">
        <v>100</v>
      </c>
      <c r="J4559">
        <v>63</v>
      </c>
      <c r="K4559">
        <v>3500</v>
      </c>
      <c r="L4559" s="7">
        <f>Sales_Data[[#This Row],[OrderQuantity]] *Sales_Data[[#This Row],[UnitPrice]]</f>
        <v>220500</v>
      </c>
      <c r="M4559" s="7">
        <f>Sales_Data[[#This Row],[UnitPrice]]-Sales_Data[[#This Row],[UnitCost]]</f>
        <v>1300</v>
      </c>
      <c r="N4559" s="7">
        <f>Sales_Data[[#This Row],[Gross Revenue]]-Sales_Data[[#This Row],[Discount Amount ]]</f>
        <v>219200</v>
      </c>
      <c r="O4559" s="7">
        <f>Sales_Data[[#This Row],[OrderQuantity]] *Sales_Data[[#This Row],[UnitCost]]</f>
        <v>138600</v>
      </c>
      <c r="P4559" s="7">
        <f>Sales_Data[[#This Row],[ItemCost]] +Sales_Data[[#This Row],[ShippingCost]]</f>
        <v>139686.28</v>
      </c>
      <c r="Q4559" s="7">
        <f>Sales_Data[[#This Row],[Gross Revenue]]-Sales_Data[[#This Row],[TotalFinancialCost]]</f>
        <v>80813.72</v>
      </c>
      <c r="R4559" s="7">
        <f>Sales_Data[[#This Row],[Actul Bill Amount]]-Sales_Data[[#This Row],[ShippingCost]]</f>
        <v>218113.72</v>
      </c>
      <c r="S4559">
        <v>959</v>
      </c>
      <c r="T4559">
        <v>1086.28</v>
      </c>
      <c r="U4559" t="s">
        <v>59</v>
      </c>
      <c r="V4559">
        <v>2200</v>
      </c>
      <c r="W4559" t="s">
        <v>33</v>
      </c>
      <c r="X4559" t="str">
        <f t="shared" si="143"/>
        <v>Delhi</v>
      </c>
    </row>
    <row r="4560" spans="1:24" x14ac:dyDescent="0.4">
      <c r="A4560">
        <v>104559</v>
      </c>
      <c r="B4560" s="5">
        <v>45761.699305555558</v>
      </c>
      <c r="C4560" s="3" t="str">
        <f>TEXT(Sales_Data[[#This Row],[OrderDate]],"mmmm")</f>
        <v>April</v>
      </c>
      <c r="D4560" s="3" t="str">
        <f t="shared" si="142"/>
        <v>2025</v>
      </c>
      <c r="E4560" t="s">
        <v>34</v>
      </c>
      <c r="F4560" t="s">
        <v>14</v>
      </c>
      <c r="G4560" t="s">
        <v>29</v>
      </c>
      <c r="H4560" t="s">
        <v>20</v>
      </c>
      <c r="I4560" t="s">
        <v>100</v>
      </c>
      <c r="J4560">
        <v>79</v>
      </c>
      <c r="K4560">
        <v>6500</v>
      </c>
      <c r="L4560" s="7">
        <f>Sales_Data[[#This Row],[OrderQuantity]] *Sales_Data[[#This Row],[UnitPrice]]</f>
        <v>513500</v>
      </c>
      <c r="M4560" s="7">
        <f>Sales_Data[[#This Row],[UnitPrice]]-Sales_Data[[#This Row],[UnitCost]]</f>
        <v>2300</v>
      </c>
      <c r="N4560" s="7">
        <f>Sales_Data[[#This Row],[Gross Revenue]]-Sales_Data[[#This Row],[Discount Amount ]]</f>
        <v>511200</v>
      </c>
      <c r="O4560" s="7">
        <f>Sales_Data[[#This Row],[OrderQuantity]] *Sales_Data[[#This Row],[UnitCost]]</f>
        <v>331800</v>
      </c>
      <c r="P4560" s="7">
        <f>Sales_Data[[#This Row],[ItemCost]] +Sales_Data[[#This Row],[ShippingCost]]</f>
        <v>332406.71000000002</v>
      </c>
      <c r="Q4560" s="7">
        <f>Sales_Data[[#This Row],[Gross Revenue]]-Sales_Data[[#This Row],[TotalFinancialCost]]</f>
        <v>181093.28999999998</v>
      </c>
      <c r="R4560" s="7">
        <f>Sales_Data[[#This Row],[Actul Bill Amount]]-Sales_Data[[#This Row],[ShippingCost]]</f>
        <v>510593.29</v>
      </c>
      <c r="S4560">
        <v>956</v>
      </c>
      <c r="T4560">
        <v>606.71</v>
      </c>
      <c r="U4560" t="s">
        <v>21</v>
      </c>
      <c r="V4560">
        <v>4200</v>
      </c>
      <c r="W4560" t="s">
        <v>22</v>
      </c>
      <c r="X4560" t="str">
        <f t="shared" si="143"/>
        <v>Nagpur</v>
      </c>
    </row>
    <row r="4561" spans="1:24" x14ac:dyDescent="0.4">
      <c r="A4561">
        <v>104560</v>
      </c>
      <c r="B4561" s="5">
        <v>45742</v>
      </c>
      <c r="C4561" s="3" t="str">
        <f>TEXT(Sales_Data[[#This Row],[OrderDate]],"mmmm")</f>
        <v>March</v>
      </c>
      <c r="D4561" s="3" t="str">
        <f t="shared" si="142"/>
        <v>2025</v>
      </c>
      <c r="E4561" t="s">
        <v>19</v>
      </c>
      <c r="F4561" t="s">
        <v>35</v>
      </c>
      <c r="G4561" t="s">
        <v>15</v>
      </c>
      <c r="H4561" t="s">
        <v>32</v>
      </c>
      <c r="I4561" t="s">
        <v>100</v>
      </c>
      <c r="J4561">
        <v>29</v>
      </c>
      <c r="K4561">
        <v>8500</v>
      </c>
      <c r="L4561" s="7">
        <f>Sales_Data[[#This Row],[OrderQuantity]] *Sales_Data[[#This Row],[UnitPrice]]</f>
        <v>246500</v>
      </c>
      <c r="M4561" s="7">
        <f>Sales_Data[[#This Row],[UnitPrice]]-Sales_Data[[#This Row],[UnitCost]]</f>
        <v>3000</v>
      </c>
      <c r="N4561" s="7">
        <f>Sales_Data[[#This Row],[Gross Revenue]]-Sales_Data[[#This Row],[Discount Amount ]]</f>
        <v>243500</v>
      </c>
      <c r="O4561" s="7">
        <f>Sales_Data[[#This Row],[OrderQuantity]] *Sales_Data[[#This Row],[UnitCost]]</f>
        <v>159500</v>
      </c>
      <c r="P4561" s="7">
        <f>Sales_Data[[#This Row],[ItemCost]] +Sales_Data[[#This Row],[ShippingCost]]</f>
        <v>160443.04999999999</v>
      </c>
      <c r="Q4561" s="7">
        <f>Sales_Data[[#This Row],[Gross Revenue]]-Sales_Data[[#This Row],[TotalFinancialCost]]</f>
        <v>86056.950000000012</v>
      </c>
      <c r="R4561" s="7">
        <f>Sales_Data[[#This Row],[Actul Bill Amount]]-Sales_Data[[#This Row],[ShippingCost]]</f>
        <v>242556.95</v>
      </c>
      <c r="S4561">
        <v>318</v>
      </c>
      <c r="T4561">
        <v>943.05</v>
      </c>
      <c r="U4561" t="s">
        <v>49</v>
      </c>
      <c r="V4561">
        <v>5500</v>
      </c>
      <c r="W4561" t="s">
        <v>33</v>
      </c>
      <c r="X4561" t="str">
        <f t="shared" si="143"/>
        <v>Delhi</v>
      </c>
    </row>
    <row r="4562" spans="1:24" x14ac:dyDescent="0.4">
      <c r="A4562">
        <v>104561</v>
      </c>
      <c r="B4562" s="5">
        <v>45791.625</v>
      </c>
      <c r="C4562" s="3" t="str">
        <f>TEXT(Sales_Data[[#This Row],[OrderDate]],"mmmm")</f>
        <v>May</v>
      </c>
      <c r="D4562" s="3" t="str">
        <f t="shared" si="142"/>
        <v>2025</v>
      </c>
      <c r="E4562" t="s">
        <v>50</v>
      </c>
      <c r="F4562" t="s">
        <v>46</v>
      </c>
      <c r="G4562" t="s">
        <v>29</v>
      </c>
      <c r="H4562" t="s">
        <v>16</v>
      </c>
      <c r="I4562" t="s">
        <v>100</v>
      </c>
      <c r="J4562">
        <v>12</v>
      </c>
      <c r="K4562">
        <v>15000</v>
      </c>
      <c r="L4562" s="7">
        <f>Sales_Data[[#This Row],[OrderQuantity]] *Sales_Data[[#This Row],[UnitPrice]]</f>
        <v>180000</v>
      </c>
      <c r="M4562" s="7">
        <f>Sales_Data[[#This Row],[UnitPrice]]-Sales_Data[[#This Row],[UnitCost]]</f>
        <v>5500</v>
      </c>
      <c r="N4562" s="7">
        <f>Sales_Data[[#This Row],[Gross Revenue]]-Sales_Data[[#This Row],[Discount Amount ]]</f>
        <v>174500</v>
      </c>
      <c r="O4562" s="7">
        <f>Sales_Data[[#This Row],[OrderQuantity]] *Sales_Data[[#This Row],[UnitCost]]</f>
        <v>114000</v>
      </c>
      <c r="P4562" s="7">
        <f>Sales_Data[[#This Row],[ItemCost]] +Sales_Data[[#This Row],[ShippingCost]]</f>
        <v>114728.82</v>
      </c>
      <c r="Q4562" s="7">
        <f>Sales_Data[[#This Row],[Gross Revenue]]-Sales_Data[[#This Row],[TotalFinancialCost]]</f>
        <v>65271.179999999993</v>
      </c>
      <c r="R4562" s="7">
        <f>Sales_Data[[#This Row],[Actul Bill Amount]]-Sales_Data[[#This Row],[ShippingCost]]</f>
        <v>173771.18</v>
      </c>
      <c r="S4562">
        <v>707</v>
      </c>
      <c r="T4562">
        <v>728.82</v>
      </c>
      <c r="U4562" t="s">
        <v>53</v>
      </c>
      <c r="V4562">
        <v>9500</v>
      </c>
      <c r="W4562" t="s">
        <v>18</v>
      </c>
      <c r="X4562" t="str">
        <f t="shared" si="143"/>
        <v>Bengaluru</v>
      </c>
    </row>
    <row r="4563" spans="1:24" x14ac:dyDescent="0.4">
      <c r="A4563">
        <v>104562</v>
      </c>
      <c r="B4563" s="5">
        <v>45765.771527777775</v>
      </c>
      <c r="C4563" s="3" t="str">
        <f>TEXT(Sales_Data[[#This Row],[OrderDate]],"mmmm")</f>
        <v>April</v>
      </c>
      <c r="D4563" s="3" t="str">
        <f t="shared" si="142"/>
        <v>2025</v>
      </c>
      <c r="E4563" t="s">
        <v>34</v>
      </c>
      <c r="F4563" t="s">
        <v>43</v>
      </c>
      <c r="G4563" t="s">
        <v>29</v>
      </c>
      <c r="H4563" t="s">
        <v>16</v>
      </c>
      <c r="I4563" t="s">
        <v>100</v>
      </c>
      <c r="J4563">
        <v>92</v>
      </c>
      <c r="K4563">
        <v>1800</v>
      </c>
      <c r="L4563" s="7">
        <f>Sales_Data[[#This Row],[OrderQuantity]] *Sales_Data[[#This Row],[UnitPrice]]</f>
        <v>165600</v>
      </c>
      <c r="M4563" s="7">
        <f>Sales_Data[[#This Row],[UnitPrice]]-Sales_Data[[#This Row],[UnitCost]]</f>
        <v>900</v>
      </c>
      <c r="N4563" s="7">
        <f>Sales_Data[[#This Row],[Gross Revenue]]-Sales_Data[[#This Row],[Discount Amount ]]</f>
        <v>164700</v>
      </c>
      <c r="O4563" s="7">
        <f>Sales_Data[[#This Row],[OrderQuantity]] *Sales_Data[[#This Row],[UnitCost]]</f>
        <v>82800</v>
      </c>
      <c r="P4563" s="7">
        <f>Sales_Data[[#This Row],[ItemCost]] +Sales_Data[[#This Row],[ShippingCost]]</f>
        <v>83855.960000000006</v>
      </c>
      <c r="Q4563" s="7">
        <f>Sales_Data[[#This Row],[Gross Revenue]]-Sales_Data[[#This Row],[TotalFinancialCost]]</f>
        <v>81744.039999999994</v>
      </c>
      <c r="R4563" s="7">
        <f>Sales_Data[[#This Row],[Actul Bill Amount]]-Sales_Data[[#This Row],[ShippingCost]]</f>
        <v>163644.04</v>
      </c>
      <c r="S4563">
        <v>560</v>
      </c>
      <c r="T4563">
        <v>1055.96</v>
      </c>
      <c r="U4563" t="s">
        <v>51</v>
      </c>
      <c r="V4563">
        <v>900</v>
      </c>
      <c r="W4563" t="s">
        <v>18</v>
      </c>
      <c r="X4563" t="str">
        <f t="shared" si="143"/>
        <v>Bengaluru</v>
      </c>
    </row>
    <row r="4564" spans="1:24" x14ac:dyDescent="0.4">
      <c r="A4564">
        <v>104563</v>
      </c>
      <c r="B4564" s="5">
        <v>45675.370833333334</v>
      </c>
      <c r="C4564" s="3" t="str">
        <f>TEXT(Sales_Data[[#This Row],[OrderDate]],"mmmm")</f>
        <v>January</v>
      </c>
      <c r="D4564" s="3" t="str">
        <f t="shared" si="142"/>
        <v>2025</v>
      </c>
      <c r="E4564" t="s">
        <v>39</v>
      </c>
      <c r="F4564" t="s">
        <v>43</v>
      </c>
      <c r="G4564" t="s">
        <v>29</v>
      </c>
      <c r="H4564" t="s">
        <v>20</v>
      </c>
      <c r="I4564" t="s">
        <v>100</v>
      </c>
      <c r="J4564">
        <v>24</v>
      </c>
      <c r="K4564">
        <v>2800</v>
      </c>
      <c r="L4564" s="7">
        <f>Sales_Data[[#This Row],[OrderQuantity]] *Sales_Data[[#This Row],[UnitPrice]]</f>
        <v>67200</v>
      </c>
      <c r="M4564" s="7">
        <f>Sales_Data[[#This Row],[UnitPrice]]-Sales_Data[[#This Row],[UnitCost]]</f>
        <v>1300</v>
      </c>
      <c r="N4564" s="7">
        <f>Sales_Data[[#This Row],[Gross Revenue]]-Sales_Data[[#This Row],[Discount Amount ]]</f>
        <v>65900</v>
      </c>
      <c r="O4564" s="7">
        <f>Sales_Data[[#This Row],[OrderQuantity]] *Sales_Data[[#This Row],[UnitCost]]</f>
        <v>36000</v>
      </c>
      <c r="P4564" s="7">
        <f>Sales_Data[[#This Row],[ItemCost]] +Sales_Data[[#This Row],[ShippingCost]]</f>
        <v>36301.199999999997</v>
      </c>
      <c r="Q4564" s="7">
        <f>Sales_Data[[#This Row],[Gross Revenue]]-Sales_Data[[#This Row],[TotalFinancialCost]]</f>
        <v>30898.800000000003</v>
      </c>
      <c r="R4564" s="7">
        <f>Sales_Data[[#This Row],[Actul Bill Amount]]-Sales_Data[[#This Row],[ShippingCost]]</f>
        <v>65598.8</v>
      </c>
      <c r="S4564">
        <v>413</v>
      </c>
      <c r="T4564">
        <v>301.2</v>
      </c>
      <c r="U4564" t="s">
        <v>61</v>
      </c>
      <c r="V4564">
        <v>1500</v>
      </c>
      <c r="W4564" t="s">
        <v>22</v>
      </c>
      <c r="X4564" t="str">
        <f t="shared" si="143"/>
        <v>Nagpur</v>
      </c>
    </row>
    <row r="4565" spans="1:24" x14ac:dyDescent="0.4">
      <c r="A4565">
        <v>104564</v>
      </c>
      <c r="B4565" s="5">
        <v>45751.855555555558</v>
      </c>
      <c r="C4565" s="3" t="str">
        <f>TEXT(Sales_Data[[#This Row],[OrderDate]],"mmmm")</f>
        <v>April</v>
      </c>
      <c r="D4565" s="3" t="str">
        <f t="shared" si="142"/>
        <v>2025</v>
      </c>
      <c r="E4565" t="s">
        <v>45</v>
      </c>
      <c r="F4565" t="s">
        <v>14</v>
      </c>
      <c r="G4565" t="s">
        <v>15</v>
      </c>
      <c r="H4565" t="s">
        <v>32</v>
      </c>
      <c r="I4565" t="s">
        <v>100</v>
      </c>
      <c r="J4565">
        <v>68</v>
      </c>
      <c r="K4565">
        <v>6500</v>
      </c>
      <c r="L4565" s="7">
        <f>Sales_Data[[#This Row],[OrderQuantity]] *Sales_Data[[#This Row],[UnitPrice]]</f>
        <v>442000</v>
      </c>
      <c r="M4565" s="7">
        <f>Sales_Data[[#This Row],[UnitPrice]]-Sales_Data[[#This Row],[UnitCost]]</f>
        <v>2300</v>
      </c>
      <c r="N4565" s="7">
        <f>Sales_Data[[#This Row],[Gross Revenue]]-Sales_Data[[#This Row],[Discount Amount ]]</f>
        <v>439700</v>
      </c>
      <c r="O4565" s="7">
        <f>Sales_Data[[#This Row],[OrderQuantity]] *Sales_Data[[#This Row],[UnitCost]]</f>
        <v>285600</v>
      </c>
      <c r="P4565" s="7">
        <f>Sales_Data[[#This Row],[ItemCost]] +Sales_Data[[#This Row],[ShippingCost]]</f>
        <v>286131.87</v>
      </c>
      <c r="Q4565" s="7">
        <f>Sales_Data[[#This Row],[Gross Revenue]]-Sales_Data[[#This Row],[TotalFinancialCost]]</f>
        <v>155868.13</v>
      </c>
      <c r="R4565" s="7">
        <f>Sales_Data[[#This Row],[Actul Bill Amount]]-Sales_Data[[#This Row],[ShippingCost]]</f>
        <v>439168.13</v>
      </c>
      <c r="S4565">
        <v>1115</v>
      </c>
      <c r="T4565">
        <v>531.87</v>
      </c>
      <c r="U4565" t="s">
        <v>21</v>
      </c>
      <c r="V4565">
        <v>4200</v>
      </c>
      <c r="W4565" t="s">
        <v>33</v>
      </c>
      <c r="X4565" t="str">
        <f t="shared" si="143"/>
        <v>Delhi</v>
      </c>
    </row>
    <row r="4566" spans="1:24" x14ac:dyDescent="0.4">
      <c r="A4566">
        <v>104565</v>
      </c>
      <c r="B4566" s="5">
        <v>45807.129166666666</v>
      </c>
      <c r="C4566" s="3" t="str">
        <f>TEXT(Sales_Data[[#This Row],[OrderDate]],"mmmm")</f>
        <v>May</v>
      </c>
      <c r="D4566" s="3" t="str">
        <f t="shared" si="142"/>
        <v>2025</v>
      </c>
      <c r="E4566" t="s">
        <v>13</v>
      </c>
      <c r="F4566" t="s">
        <v>24</v>
      </c>
      <c r="G4566" t="s">
        <v>15</v>
      </c>
      <c r="H4566" t="s">
        <v>32</v>
      </c>
      <c r="I4566" t="s">
        <v>100</v>
      </c>
      <c r="J4566">
        <v>66</v>
      </c>
      <c r="K4566">
        <v>25000</v>
      </c>
      <c r="L4566" s="7">
        <f>Sales_Data[[#This Row],[OrderQuantity]] *Sales_Data[[#This Row],[UnitPrice]]</f>
        <v>1650000</v>
      </c>
      <c r="M4566" s="7">
        <f>Sales_Data[[#This Row],[UnitPrice]]-Sales_Data[[#This Row],[UnitCost]]</f>
        <v>7000</v>
      </c>
      <c r="N4566" s="7">
        <f>Sales_Data[[#This Row],[Gross Revenue]]-Sales_Data[[#This Row],[Discount Amount ]]</f>
        <v>1643000</v>
      </c>
      <c r="O4566" s="7">
        <f>Sales_Data[[#This Row],[OrderQuantity]] *Sales_Data[[#This Row],[UnitCost]]</f>
        <v>1188000</v>
      </c>
      <c r="P4566" s="7">
        <f>Sales_Data[[#This Row],[ItemCost]] +Sales_Data[[#This Row],[ShippingCost]]</f>
        <v>1188500.42</v>
      </c>
      <c r="Q4566" s="7">
        <f>Sales_Data[[#This Row],[Gross Revenue]]-Sales_Data[[#This Row],[TotalFinancialCost]]</f>
        <v>461499.58000000007</v>
      </c>
      <c r="R4566" s="7">
        <f>Sales_Data[[#This Row],[Actul Bill Amount]]-Sales_Data[[#This Row],[ShippingCost]]</f>
        <v>1642499.58</v>
      </c>
      <c r="S4566">
        <v>425</v>
      </c>
      <c r="T4566">
        <v>500.42</v>
      </c>
      <c r="U4566" t="s">
        <v>60</v>
      </c>
      <c r="V4566">
        <v>18000</v>
      </c>
      <c r="W4566" t="s">
        <v>33</v>
      </c>
      <c r="X4566" t="str">
        <f t="shared" si="143"/>
        <v>Delhi</v>
      </c>
    </row>
    <row r="4567" spans="1:24" x14ac:dyDescent="0.4">
      <c r="A4567">
        <v>104566</v>
      </c>
      <c r="B4567" s="5">
        <v>45903.27847222222</v>
      </c>
      <c r="C4567" s="3" t="str">
        <f>TEXT(Sales_Data[[#This Row],[OrderDate]],"mmmm")</f>
        <v>September</v>
      </c>
      <c r="D4567" s="3" t="str">
        <f t="shared" si="142"/>
        <v>2025</v>
      </c>
      <c r="E4567" t="s">
        <v>39</v>
      </c>
      <c r="F4567" t="s">
        <v>28</v>
      </c>
      <c r="G4567" t="s">
        <v>15</v>
      </c>
      <c r="H4567" t="s">
        <v>32</v>
      </c>
      <c r="I4567" t="s">
        <v>100</v>
      </c>
      <c r="J4567">
        <v>25</v>
      </c>
      <c r="K4567">
        <v>2500</v>
      </c>
      <c r="L4567" s="7">
        <f>Sales_Data[[#This Row],[OrderQuantity]] *Sales_Data[[#This Row],[UnitPrice]]</f>
        <v>62500</v>
      </c>
      <c r="M4567" s="7">
        <f>Sales_Data[[#This Row],[UnitPrice]]-Sales_Data[[#This Row],[UnitCost]]</f>
        <v>1000</v>
      </c>
      <c r="N4567" s="7">
        <f>Sales_Data[[#This Row],[Gross Revenue]]-Sales_Data[[#This Row],[Discount Amount ]]</f>
        <v>61500</v>
      </c>
      <c r="O4567" s="7">
        <f>Sales_Data[[#This Row],[OrderQuantity]] *Sales_Data[[#This Row],[UnitCost]]</f>
        <v>37500</v>
      </c>
      <c r="P4567" s="7">
        <f>Sales_Data[[#This Row],[ItemCost]] +Sales_Data[[#This Row],[ShippingCost]]</f>
        <v>37848.080000000002</v>
      </c>
      <c r="Q4567" s="7">
        <f>Sales_Data[[#This Row],[Gross Revenue]]-Sales_Data[[#This Row],[TotalFinancialCost]]</f>
        <v>24651.919999999998</v>
      </c>
      <c r="R4567" s="7">
        <f>Sales_Data[[#This Row],[Actul Bill Amount]]-Sales_Data[[#This Row],[ShippingCost]]</f>
        <v>61151.92</v>
      </c>
      <c r="S4567">
        <v>1113</v>
      </c>
      <c r="T4567">
        <v>348.08</v>
      </c>
      <c r="U4567" t="s">
        <v>54</v>
      </c>
      <c r="V4567">
        <v>1500</v>
      </c>
      <c r="W4567" t="s">
        <v>33</v>
      </c>
      <c r="X4567" t="str">
        <f t="shared" si="143"/>
        <v>Delhi</v>
      </c>
    </row>
    <row r="4568" spans="1:24" x14ac:dyDescent="0.4">
      <c r="A4568">
        <v>104567</v>
      </c>
      <c r="B4568" s="5">
        <v>45946.048611111109</v>
      </c>
      <c r="C4568" s="3" t="str">
        <f>TEXT(Sales_Data[[#This Row],[OrderDate]],"mmmm")</f>
        <v>October</v>
      </c>
      <c r="D4568" s="3" t="str">
        <f t="shared" si="142"/>
        <v>2025</v>
      </c>
      <c r="E4568" t="s">
        <v>23</v>
      </c>
      <c r="F4568" t="s">
        <v>55</v>
      </c>
      <c r="G4568" t="s">
        <v>31</v>
      </c>
      <c r="H4568" t="s">
        <v>32</v>
      </c>
      <c r="I4568" t="s">
        <v>100</v>
      </c>
      <c r="J4568">
        <v>16</v>
      </c>
      <c r="K4568">
        <v>850</v>
      </c>
      <c r="L4568" s="7">
        <f>Sales_Data[[#This Row],[OrderQuantity]] *Sales_Data[[#This Row],[UnitPrice]]</f>
        <v>13600</v>
      </c>
      <c r="M4568" s="7">
        <f>Sales_Data[[#This Row],[UnitPrice]]-Sales_Data[[#This Row],[UnitCost]]</f>
        <v>300</v>
      </c>
      <c r="N4568" s="7">
        <f>Sales_Data[[#This Row],[Gross Revenue]]-Sales_Data[[#This Row],[Discount Amount ]]</f>
        <v>13300</v>
      </c>
      <c r="O4568" s="7">
        <f>Sales_Data[[#This Row],[OrderQuantity]] *Sales_Data[[#This Row],[UnitCost]]</f>
        <v>8800</v>
      </c>
      <c r="P4568" s="7">
        <f>Sales_Data[[#This Row],[ItemCost]] +Sales_Data[[#This Row],[ShippingCost]]</f>
        <v>9452.14</v>
      </c>
      <c r="Q4568" s="7">
        <f>Sales_Data[[#This Row],[Gross Revenue]]-Sales_Data[[#This Row],[TotalFinancialCost]]</f>
        <v>4147.8600000000006</v>
      </c>
      <c r="R4568" s="7">
        <f>Sales_Data[[#This Row],[Actul Bill Amount]]-Sales_Data[[#This Row],[ShippingCost]]</f>
        <v>12647.86</v>
      </c>
      <c r="S4568">
        <v>400</v>
      </c>
      <c r="T4568">
        <v>652.14</v>
      </c>
      <c r="U4568" t="s">
        <v>56</v>
      </c>
      <c r="V4568">
        <v>550</v>
      </c>
      <c r="W4568" t="s">
        <v>33</v>
      </c>
      <c r="X4568" t="str">
        <f t="shared" si="143"/>
        <v>Delhi</v>
      </c>
    </row>
    <row r="4569" spans="1:24" x14ac:dyDescent="0.4">
      <c r="A4569">
        <v>104568</v>
      </c>
      <c r="B4569" s="5">
        <v>45866.881249999999</v>
      </c>
      <c r="C4569" s="3" t="str">
        <f>TEXT(Sales_Data[[#This Row],[OrderDate]],"mmmm")</f>
        <v>July</v>
      </c>
      <c r="D4569" s="3" t="str">
        <f t="shared" si="142"/>
        <v>2025</v>
      </c>
      <c r="E4569" t="s">
        <v>19</v>
      </c>
      <c r="F4569" t="s">
        <v>35</v>
      </c>
      <c r="G4569" t="s">
        <v>31</v>
      </c>
      <c r="H4569" t="s">
        <v>32</v>
      </c>
      <c r="I4569" t="s">
        <v>100</v>
      </c>
      <c r="J4569">
        <v>60</v>
      </c>
      <c r="K4569">
        <v>8500</v>
      </c>
      <c r="L4569" s="7">
        <f>Sales_Data[[#This Row],[OrderQuantity]] *Sales_Data[[#This Row],[UnitPrice]]</f>
        <v>510000</v>
      </c>
      <c r="M4569" s="7">
        <f>Sales_Data[[#This Row],[UnitPrice]]-Sales_Data[[#This Row],[UnitCost]]</f>
        <v>3000</v>
      </c>
      <c r="N4569" s="7">
        <f>Sales_Data[[#This Row],[Gross Revenue]]-Sales_Data[[#This Row],[Discount Amount ]]</f>
        <v>507000</v>
      </c>
      <c r="O4569" s="7">
        <f>Sales_Data[[#This Row],[OrderQuantity]] *Sales_Data[[#This Row],[UnitCost]]</f>
        <v>330000</v>
      </c>
      <c r="P4569" s="7">
        <f>Sales_Data[[#This Row],[ItemCost]] +Sales_Data[[#This Row],[ShippingCost]]</f>
        <v>330661.74</v>
      </c>
      <c r="Q4569" s="7">
        <f>Sales_Data[[#This Row],[Gross Revenue]]-Sales_Data[[#This Row],[TotalFinancialCost]]</f>
        <v>179338.26</v>
      </c>
      <c r="R4569" s="7">
        <f>Sales_Data[[#This Row],[Actul Bill Amount]]-Sales_Data[[#This Row],[ShippingCost]]</f>
        <v>506338.26</v>
      </c>
      <c r="S4569">
        <v>1130</v>
      </c>
      <c r="T4569">
        <v>661.74</v>
      </c>
      <c r="U4569" t="s">
        <v>49</v>
      </c>
      <c r="V4569">
        <v>5500</v>
      </c>
      <c r="W4569" t="s">
        <v>33</v>
      </c>
      <c r="X4569" t="str">
        <f t="shared" si="143"/>
        <v>Delhi</v>
      </c>
    </row>
    <row r="4570" spans="1:24" x14ac:dyDescent="0.4">
      <c r="A4570">
        <v>104569</v>
      </c>
      <c r="B4570" s="5">
        <v>45783.563888888886</v>
      </c>
      <c r="C4570" s="3" t="str">
        <f>TEXT(Sales_Data[[#This Row],[OrderDate]],"mmmm")</f>
        <v>May</v>
      </c>
      <c r="D4570" s="3" t="str">
        <f t="shared" si="142"/>
        <v>2025</v>
      </c>
      <c r="E4570" t="s">
        <v>34</v>
      </c>
      <c r="F4570" t="s">
        <v>14</v>
      </c>
      <c r="G4570" t="s">
        <v>15</v>
      </c>
      <c r="H4570" t="s">
        <v>20</v>
      </c>
      <c r="I4570" t="s">
        <v>100</v>
      </c>
      <c r="J4570">
        <v>64</v>
      </c>
      <c r="K4570">
        <v>6500</v>
      </c>
      <c r="L4570" s="7">
        <f>Sales_Data[[#This Row],[OrderQuantity]] *Sales_Data[[#This Row],[UnitPrice]]</f>
        <v>416000</v>
      </c>
      <c r="M4570" s="7">
        <f>Sales_Data[[#This Row],[UnitPrice]]-Sales_Data[[#This Row],[UnitCost]]</f>
        <v>2300</v>
      </c>
      <c r="N4570" s="7">
        <f>Sales_Data[[#This Row],[Gross Revenue]]-Sales_Data[[#This Row],[Discount Amount ]]</f>
        <v>413700</v>
      </c>
      <c r="O4570" s="7">
        <f>Sales_Data[[#This Row],[OrderQuantity]] *Sales_Data[[#This Row],[UnitCost]]</f>
        <v>268800</v>
      </c>
      <c r="P4570" s="7">
        <f>Sales_Data[[#This Row],[ItemCost]] +Sales_Data[[#This Row],[ShippingCost]]</f>
        <v>271497.34000000003</v>
      </c>
      <c r="Q4570" s="7">
        <f>Sales_Data[[#This Row],[Gross Revenue]]-Sales_Data[[#This Row],[TotalFinancialCost]]</f>
        <v>144502.65999999997</v>
      </c>
      <c r="R4570" s="7">
        <f>Sales_Data[[#This Row],[Actul Bill Amount]]-Sales_Data[[#This Row],[ShippingCost]]</f>
        <v>411002.66</v>
      </c>
      <c r="S4570">
        <v>689</v>
      </c>
      <c r="T4570">
        <v>2697.34</v>
      </c>
      <c r="U4570" t="s">
        <v>21</v>
      </c>
      <c r="V4570">
        <v>4200</v>
      </c>
      <c r="W4570" t="s">
        <v>22</v>
      </c>
      <c r="X4570" t="str">
        <f t="shared" si="143"/>
        <v>Nagpur</v>
      </c>
    </row>
    <row r="4571" spans="1:24" x14ac:dyDescent="0.4">
      <c r="A4571">
        <v>104570</v>
      </c>
      <c r="B4571" s="5">
        <v>45892.011805555558</v>
      </c>
      <c r="C4571" s="3" t="str">
        <f>TEXT(Sales_Data[[#This Row],[OrderDate]],"mmmm")</f>
        <v>August</v>
      </c>
      <c r="D4571" s="3" t="str">
        <f t="shared" si="142"/>
        <v>2025</v>
      </c>
      <c r="E4571" t="s">
        <v>45</v>
      </c>
      <c r="F4571" t="s">
        <v>28</v>
      </c>
      <c r="G4571" t="s">
        <v>29</v>
      </c>
      <c r="H4571" t="s">
        <v>37</v>
      </c>
      <c r="I4571" t="s">
        <v>100</v>
      </c>
      <c r="J4571">
        <v>99</v>
      </c>
      <c r="K4571">
        <v>450</v>
      </c>
      <c r="L4571" s="7">
        <f>Sales_Data[[#This Row],[OrderQuantity]] *Sales_Data[[#This Row],[UnitPrice]]</f>
        <v>44550</v>
      </c>
      <c r="M4571" s="7">
        <f>Sales_Data[[#This Row],[UnitPrice]]-Sales_Data[[#This Row],[UnitCost]]</f>
        <v>250</v>
      </c>
      <c r="N4571" s="7">
        <f>Sales_Data[[#This Row],[Gross Revenue]]-Sales_Data[[#This Row],[Discount Amount ]]</f>
        <v>44300</v>
      </c>
      <c r="O4571" s="7">
        <f>Sales_Data[[#This Row],[OrderQuantity]] *Sales_Data[[#This Row],[UnitCost]]</f>
        <v>19800</v>
      </c>
      <c r="P4571" s="7">
        <f>Sales_Data[[#This Row],[ItemCost]] +Sales_Data[[#This Row],[ShippingCost]]</f>
        <v>20616.82</v>
      </c>
      <c r="Q4571" s="7">
        <f>Sales_Data[[#This Row],[Gross Revenue]]-Sales_Data[[#This Row],[TotalFinancialCost]]</f>
        <v>23933.18</v>
      </c>
      <c r="R4571" s="7">
        <f>Sales_Data[[#This Row],[Actul Bill Amount]]-Sales_Data[[#This Row],[ShippingCost]]</f>
        <v>43483.18</v>
      </c>
      <c r="S4571">
        <v>593</v>
      </c>
      <c r="T4571">
        <v>816.82</v>
      </c>
      <c r="U4571" t="s">
        <v>30</v>
      </c>
      <c r="V4571">
        <v>200</v>
      </c>
      <c r="W4571" t="s">
        <v>38</v>
      </c>
      <c r="X4571" t="str">
        <f t="shared" si="143"/>
        <v>Kolkata</v>
      </c>
    </row>
    <row r="4572" spans="1:24" x14ac:dyDescent="0.4">
      <c r="A4572">
        <v>104571</v>
      </c>
      <c r="B4572" s="5">
        <v>45779.129166666666</v>
      </c>
      <c r="C4572" s="3" t="str">
        <f>TEXT(Sales_Data[[#This Row],[OrderDate]],"mmmm")</f>
        <v>May</v>
      </c>
      <c r="D4572" s="3" t="str">
        <f t="shared" si="142"/>
        <v>2025</v>
      </c>
      <c r="E4572" t="s">
        <v>45</v>
      </c>
      <c r="F4572" t="s">
        <v>28</v>
      </c>
      <c r="G4572" t="s">
        <v>29</v>
      </c>
      <c r="H4572" t="s">
        <v>16</v>
      </c>
      <c r="I4572" t="s">
        <v>100</v>
      </c>
      <c r="J4572">
        <v>30</v>
      </c>
      <c r="K4572">
        <v>450</v>
      </c>
      <c r="L4572" s="7">
        <f>Sales_Data[[#This Row],[OrderQuantity]] *Sales_Data[[#This Row],[UnitPrice]]</f>
        <v>13500</v>
      </c>
      <c r="M4572" s="7">
        <f>Sales_Data[[#This Row],[UnitPrice]]-Sales_Data[[#This Row],[UnitCost]]</f>
        <v>250</v>
      </c>
      <c r="N4572" s="7">
        <f>Sales_Data[[#This Row],[Gross Revenue]]-Sales_Data[[#This Row],[Discount Amount ]]</f>
        <v>13250</v>
      </c>
      <c r="O4572" s="7">
        <f>Sales_Data[[#This Row],[OrderQuantity]] *Sales_Data[[#This Row],[UnitCost]]</f>
        <v>6000</v>
      </c>
      <c r="P4572" s="7">
        <f>Sales_Data[[#This Row],[ItemCost]] +Sales_Data[[#This Row],[ShippingCost]]</f>
        <v>6192.38</v>
      </c>
      <c r="Q4572" s="7">
        <f>Sales_Data[[#This Row],[Gross Revenue]]-Sales_Data[[#This Row],[TotalFinancialCost]]</f>
        <v>7307.62</v>
      </c>
      <c r="R4572" s="7">
        <f>Sales_Data[[#This Row],[Actul Bill Amount]]-Sales_Data[[#This Row],[ShippingCost]]</f>
        <v>13057.62</v>
      </c>
      <c r="S4572">
        <v>417</v>
      </c>
      <c r="T4572">
        <v>192.38</v>
      </c>
      <c r="U4572" t="s">
        <v>30</v>
      </c>
      <c r="V4572">
        <v>200</v>
      </c>
      <c r="W4572" t="s">
        <v>18</v>
      </c>
      <c r="X4572" t="str">
        <f t="shared" si="143"/>
        <v>Bengaluru</v>
      </c>
    </row>
    <row r="4573" spans="1:24" x14ac:dyDescent="0.4">
      <c r="A4573">
        <v>104572</v>
      </c>
      <c r="B4573" s="5">
        <v>45795.884027777778</v>
      </c>
      <c r="C4573" s="3" t="str">
        <f>TEXT(Sales_Data[[#This Row],[OrderDate]],"mmmm")</f>
        <v>May</v>
      </c>
      <c r="D4573" s="3" t="str">
        <f t="shared" si="142"/>
        <v>2025</v>
      </c>
      <c r="E4573" t="s">
        <v>42</v>
      </c>
      <c r="F4573" t="s">
        <v>24</v>
      </c>
      <c r="G4573" t="s">
        <v>29</v>
      </c>
      <c r="H4573" t="s">
        <v>32</v>
      </c>
      <c r="I4573" t="s">
        <v>100</v>
      </c>
      <c r="J4573">
        <v>33</v>
      </c>
      <c r="K4573">
        <v>3500</v>
      </c>
      <c r="L4573" s="7">
        <f>Sales_Data[[#This Row],[OrderQuantity]] *Sales_Data[[#This Row],[UnitPrice]]</f>
        <v>115500</v>
      </c>
      <c r="M4573" s="7">
        <f>Sales_Data[[#This Row],[UnitPrice]]-Sales_Data[[#This Row],[UnitCost]]</f>
        <v>1300</v>
      </c>
      <c r="N4573" s="7">
        <f>Sales_Data[[#This Row],[Gross Revenue]]-Sales_Data[[#This Row],[Discount Amount ]]</f>
        <v>114200</v>
      </c>
      <c r="O4573" s="7">
        <f>Sales_Data[[#This Row],[OrderQuantity]] *Sales_Data[[#This Row],[UnitCost]]</f>
        <v>72600</v>
      </c>
      <c r="P4573" s="7">
        <f>Sales_Data[[#This Row],[ItemCost]] +Sales_Data[[#This Row],[ShippingCost]]</f>
        <v>72977.16</v>
      </c>
      <c r="Q4573" s="7">
        <f>Sales_Data[[#This Row],[Gross Revenue]]-Sales_Data[[#This Row],[TotalFinancialCost]]</f>
        <v>42522.84</v>
      </c>
      <c r="R4573" s="7">
        <f>Sales_Data[[#This Row],[Actul Bill Amount]]-Sales_Data[[#This Row],[ShippingCost]]</f>
        <v>113822.84</v>
      </c>
      <c r="S4573">
        <v>1068</v>
      </c>
      <c r="T4573">
        <v>377.16</v>
      </c>
      <c r="U4573" t="s">
        <v>59</v>
      </c>
      <c r="V4573">
        <v>2200</v>
      </c>
      <c r="W4573" t="s">
        <v>33</v>
      </c>
      <c r="X4573" t="str">
        <f t="shared" si="143"/>
        <v>Delhi</v>
      </c>
    </row>
    <row r="4574" spans="1:24" x14ac:dyDescent="0.4">
      <c r="A4574">
        <v>104573</v>
      </c>
      <c r="B4574" s="5">
        <v>45772.796527777777</v>
      </c>
      <c r="C4574" s="3" t="str">
        <f>TEXT(Sales_Data[[#This Row],[OrderDate]],"mmmm")</f>
        <v>April</v>
      </c>
      <c r="D4574" s="3" t="str">
        <f t="shared" si="142"/>
        <v>2025</v>
      </c>
      <c r="E4574" t="s">
        <v>48</v>
      </c>
      <c r="F4574" t="s">
        <v>28</v>
      </c>
      <c r="G4574" t="s">
        <v>29</v>
      </c>
      <c r="H4574" t="s">
        <v>32</v>
      </c>
      <c r="I4574" t="s">
        <v>100</v>
      </c>
      <c r="J4574">
        <v>86</v>
      </c>
      <c r="K4574">
        <v>2500</v>
      </c>
      <c r="L4574" s="7">
        <f>Sales_Data[[#This Row],[OrderQuantity]] *Sales_Data[[#This Row],[UnitPrice]]</f>
        <v>215000</v>
      </c>
      <c r="M4574" s="7">
        <f>Sales_Data[[#This Row],[UnitPrice]]-Sales_Data[[#This Row],[UnitCost]]</f>
        <v>1000</v>
      </c>
      <c r="N4574" s="7">
        <f>Sales_Data[[#This Row],[Gross Revenue]]-Sales_Data[[#This Row],[Discount Amount ]]</f>
        <v>214000</v>
      </c>
      <c r="O4574" s="7">
        <f>Sales_Data[[#This Row],[OrderQuantity]] *Sales_Data[[#This Row],[UnitCost]]</f>
        <v>129000</v>
      </c>
      <c r="P4574" s="7">
        <f>Sales_Data[[#This Row],[ItemCost]] +Sales_Data[[#This Row],[ShippingCost]]</f>
        <v>129845.25</v>
      </c>
      <c r="Q4574" s="7">
        <f>Sales_Data[[#This Row],[Gross Revenue]]-Sales_Data[[#This Row],[TotalFinancialCost]]</f>
        <v>85154.75</v>
      </c>
      <c r="R4574" s="7">
        <f>Sales_Data[[#This Row],[Actul Bill Amount]]-Sales_Data[[#This Row],[ShippingCost]]</f>
        <v>213154.75</v>
      </c>
      <c r="S4574">
        <v>579</v>
      </c>
      <c r="T4574">
        <v>845.25</v>
      </c>
      <c r="U4574" t="s">
        <v>54</v>
      </c>
      <c r="V4574">
        <v>1500</v>
      </c>
      <c r="W4574" t="s">
        <v>33</v>
      </c>
      <c r="X4574" t="str">
        <f t="shared" si="143"/>
        <v>Delhi</v>
      </c>
    </row>
    <row r="4575" spans="1:24" x14ac:dyDescent="0.4">
      <c r="A4575">
        <v>104574</v>
      </c>
      <c r="B4575" s="5">
        <v>45819.951388888891</v>
      </c>
      <c r="C4575" s="3" t="str">
        <f>TEXT(Sales_Data[[#This Row],[OrderDate]],"mmmm")</f>
        <v>June</v>
      </c>
      <c r="D4575" s="3" t="str">
        <f t="shared" si="142"/>
        <v>2025</v>
      </c>
      <c r="E4575" t="s">
        <v>23</v>
      </c>
      <c r="F4575" t="s">
        <v>28</v>
      </c>
      <c r="G4575" t="s">
        <v>31</v>
      </c>
      <c r="H4575" t="s">
        <v>32</v>
      </c>
      <c r="I4575" t="s">
        <v>100</v>
      </c>
      <c r="J4575">
        <v>98</v>
      </c>
      <c r="K4575">
        <v>2500</v>
      </c>
      <c r="L4575" s="7">
        <f>Sales_Data[[#This Row],[OrderQuantity]] *Sales_Data[[#This Row],[UnitPrice]]</f>
        <v>245000</v>
      </c>
      <c r="M4575" s="7">
        <f>Sales_Data[[#This Row],[UnitPrice]]-Sales_Data[[#This Row],[UnitCost]]</f>
        <v>1000</v>
      </c>
      <c r="N4575" s="7">
        <f>Sales_Data[[#This Row],[Gross Revenue]]-Sales_Data[[#This Row],[Discount Amount ]]</f>
        <v>244000</v>
      </c>
      <c r="O4575" s="7">
        <f>Sales_Data[[#This Row],[OrderQuantity]] *Sales_Data[[#This Row],[UnitCost]]</f>
        <v>147000</v>
      </c>
      <c r="P4575" s="7">
        <f>Sales_Data[[#This Row],[ItemCost]] +Sales_Data[[#This Row],[ShippingCost]]</f>
        <v>148014.71</v>
      </c>
      <c r="Q4575" s="7">
        <f>Sales_Data[[#This Row],[Gross Revenue]]-Sales_Data[[#This Row],[TotalFinancialCost]]</f>
        <v>96985.290000000008</v>
      </c>
      <c r="R4575" s="7">
        <f>Sales_Data[[#This Row],[Actul Bill Amount]]-Sales_Data[[#This Row],[ShippingCost]]</f>
        <v>242985.29</v>
      </c>
      <c r="S4575">
        <v>975</v>
      </c>
      <c r="T4575">
        <v>1014.71</v>
      </c>
      <c r="U4575" t="s">
        <v>54</v>
      </c>
      <c r="V4575">
        <v>1500</v>
      </c>
      <c r="W4575" t="s">
        <v>33</v>
      </c>
      <c r="X4575" t="str">
        <f t="shared" si="143"/>
        <v>Delhi</v>
      </c>
    </row>
    <row r="4576" spans="1:24" x14ac:dyDescent="0.4">
      <c r="A4576">
        <v>104575</v>
      </c>
      <c r="B4576" s="5">
        <v>45858.75</v>
      </c>
      <c r="C4576" s="3" t="str">
        <f>TEXT(Sales_Data[[#This Row],[OrderDate]],"mmmm")</f>
        <v>July</v>
      </c>
      <c r="D4576" s="3" t="str">
        <f t="shared" si="142"/>
        <v>2025</v>
      </c>
      <c r="E4576" t="s">
        <v>45</v>
      </c>
      <c r="F4576" t="s">
        <v>24</v>
      </c>
      <c r="G4576" t="s">
        <v>31</v>
      </c>
      <c r="H4576" t="s">
        <v>16</v>
      </c>
      <c r="I4576" t="s">
        <v>100</v>
      </c>
      <c r="J4576">
        <v>53</v>
      </c>
      <c r="K4576">
        <v>45000</v>
      </c>
      <c r="L4576" s="7">
        <f>Sales_Data[[#This Row],[OrderQuantity]] *Sales_Data[[#This Row],[UnitPrice]]</f>
        <v>2385000</v>
      </c>
      <c r="M4576" s="7">
        <f>Sales_Data[[#This Row],[UnitPrice]]-Sales_Data[[#This Row],[UnitCost]]</f>
        <v>13000</v>
      </c>
      <c r="N4576" s="7">
        <f>Sales_Data[[#This Row],[Gross Revenue]]-Sales_Data[[#This Row],[Discount Amount ]]</f>
        <v>2372000</v>
      </c>
      <c r="O4576" s="7">
        <f>Sales_Data[[#This Row],[OrderQuantity]] *Sales_Data[[#This Row],[UnitCost]]</f>
        <v>1696000</v>
      </c>
      <c r="P4576" s="7">
        <f>Sales_Data[[#This Row],[ItemCost]] +Sales_Data[[#This Row],[ShippingCost]]</f>
        <v>1696886.36</v>
      </c>
      <c r="Q4576" s="7">
        <f>Sales_Data[[#This Row],[Gross Revenue]]-Sales_Data[[#This Row],[TotalFinancialCost]]</f>
        <v>688113.6399999999</v>
      </c>
      <c r="R4576" s="7">
        <f>Sales_Data[[#This Row],[Actul Bill Amount]]-Sales_Data[[#This Row],[ShippingCost]]</f>
        <v>2371113.64</v>
      </c>
      <c r="S4576">
        <v>958</v>
      </c>
      <c r="T4576">
        <v>886.36</v>
      </c>
      <c r="U4576" t="s">
        <v>26</v>
      </c>
      <c r="V4576">
        <v>32000</v>
      </c>
      <c r="W4576" t="s">
        <v>18</v>
      </c>
      <c r="X4576" t="str">
        <f t="shared" si="143"/>
        <v>Bengaluru</v>
      </c>
    </row>
    <row r="4577" spans="1:24" x14ac:dyDescent="0.4">
      <c r="A4577">
        <v>104576</v>
      </c>
      <c r="B4577" s="5">
        <v>45891.521527777775</v>
      </c>
      <c r="C4577" s="3" t="str">
        <f>TEXT(Sales_Data[[#This Row],[OrderDate]],"mmmm")</f>
        <v>August</v>
      </c>
      <c r="D4577" s="3" t="str">
        <f t="shared" si="142"/>
        <v>2025</v>
      </c>
      <c r="E4577" t="s">
        <v>34</v>
      </c>
      <c r="F4577" t="s">
        <v>28</v>
      </c>
      <c r="G4577" t="s">
        <v>15</v>
      </c>
      <c r="H4577" t="s">
        <v>16</v>
      </c>
      <c r="I4577" t="s">
        <v>100</v>
      </c>
      <c r="J4577">
        <v>68</v>
      </c>
      <c r="K4577">
        <v>450</v>
      </c>
      <c r="L4577" s="7">
        <f>Sales_Data[[#This Row],[OrderQuantity]] *Sales_Data[[#This Row],[UnitPrice]]</f>
        <v>30600</v>
      </c>
      <c r="M4577" s="7">
        <f>Sales_Data[[#This Row],[UnitPrice]]-Sales_Data[[#This Row],[UnitCost]]</f>
        <v>250</v>
      </c>
      <c r="N4577" s="7">
        <f>Sales_Data[[#This Row],[Gross Revenue]]-Sales_Data[[#This Row],[Discount Amount ]]</f>
        <v>30350</v>
      </c>
      <c r="O4577" s="7">
        <f>Sales_Data[[#This Row],[OrderQuantity]] *Sales_Data[[#This Row],[UnitCost]]</f>
        <v>13600</v>
      </c>
      <c r="P4577" s="7">
        <f>Sales_Data[[#This Row],[ItemCost]] +Sales_Data[[#This Row],[ShippingCost]]</f>
        <v>14705.58</v>
      </c>
      <c r="Q4577" s="7">
        <f>Sales_Data[[#This Row],[Gross Revenue]]-Sales_Data[[#This Row],[TotalFinancialCost]]</f>
        <v>15894.42</v>
      </c>
      <c r="R4577" s="7">
        <f>Sales_Data[[#This Row],[Actul Bill Amount]]-Sales_Data[[#This Row],[ShippingCost]]</f>
        <v>29244.42</v>
      </c>
      <c r="S4577">
        <v>977</v>
      </c>
      <c r="T4577">
        <v>1105.58</v>
      </c>
      <c r="U4577" t="s">
        <v>30</v>
      </c>
      <c r="V4577">
        <v>200</v>
      </c>
      <c r="W4577" t="s">
        <v>18</v>
      </c>
      <c r="X4577" t="str">
        <f t="shared" si="143"/>
        <v>Bengaluru</v>
      </c>
    </row>
    <row r="4578" spans="1:24" x14ac:dyDescent="0.4">
      <c r="A4578">
        <v>104577</v>
      </c>
      <c r="B4578" s="5">
        <v>45685.12222222222</v>
      </c>
      <c r="C4578" s="3" t="str">
        <f>TEXT(Sales_Data[[#This Row],[OrderDate]],"mmmm")</f>
        <v>January</v>
      </c>
      <c r="D4578" s="3" t="str">
        <f t="shared" si="142"/>
        <v>2025</v>
      </c>
      <c r="E4578" t="s">
        <v>34</v>
      </c>
      <c r="F4578" t="s">
        <v>28</v>
      </c>
      <c r="G4578" t="s">
        <v>15</v>
      </c>
      <c r="H4578" t="s">
        <v>37</v>
      </c>
      <c r="I4578" t="s">
        <v>100</v>
      </c>
      <c r="J4578">
        <v>44</v>
      </c>
      <c r="K4578">
        <v>2500</v>
      </c>
      <c r="L4578" s="7">
        <f>Sales_Data[[#This Row],[OrderQuantity]] *Sales_Data[[#This Row],[UnitPrice]]</f>
        <v>110000</v>
      </c>
      <c r="M4578" s="7">
        <f>Sales_Data[[#This Row],[UnitPrice]]-Sales_Data[[#This Row],[UnitCost]]</f>
        <v>1000</v>
      </c>
      <c r="N4578" s="7">
        <f>Sales_Data[[#This Row],[Gross Revenue]]-Sales_Data[[#This Row],[Discount Amount ]]</f>
        <v>109000</v>
      </c>
      <c r="O4578" s="7">
        <f>Sales_Data[[#This Row],[OrderQuantity]] *Sales_Data[[#This Row],[UnitCost]]</f>
        <v>66000</v>
      </c>
      <c r="P4578" s="7">
        <f>Sales_Data[[#This Row],[ItemCost]] +Sales_Data[[#This Row],[ShippingCost]]</f>
        <v>66383.66</v>
      </c>
      <c r="Q4578" s="7">
        <f>Sales_Data[[#This Row],[Gross Revenue]]-Sales_Data[[#This Row],[TotalFinancialCost]]</f>
        <v>43616.34</v>
      </c>
      <c r="R4578" s="7">
        <f>Sales_Data[[#This Row],[Actul Bill Amount]]-Sales_Data[[#This Row],[ShippingCost]]</f>
        <v>108616.34</v>
      </c>
      <c r="S4578">
        <v>861</v>
      </c>
      <c r="T4578">
        <v>383.66</v>
      </c>
      <c r="U4578" t="s">
        <v>54</v>
      </c>
      <c r="V4578">
        <v>1500</v>
      </c>
      <c r="W4578" t="s">
        <v>38</v>
      </c>
      <c r="X4578" t="str">
        <f t="shared" si="143"/>
        <v>Kolkata</v>
      </c>
    </row>
    <row r="4579" spans="1:24" x14ac:dyDescent="0.4">
      <c r="A4579">
        <v>104578</v>
      </c>
      <c r="B4579" s="5">
        <v>45668.39166666667</v>
      </c>
      <c r="C4579" s="3" t="str">
        <f>TEXT(Sales_Data[[#This Row],[OrderDate]],"mmmm")</f>
        <v>January</v>
      </c>
      <c r="D4579" s="3" t="str">
        <f t="shared" si="142"/>
        <v>2025</v>
      </c>
      <c r="E4579" t="s">
        <v>50</v>
      </c>
      <c r="F4579" t="s">
        <v>14</v>
      </c>
      <c r="G4579" t="s">
        <v>15</v>
      </c>
      <c r="H4579" t="s">
        <v>37</v>
      </c>
      <c r="I4579" t="s">
        <v>100</v>
      </c>
      <c r="J4579">
        <v>16</v>
      </c>
      <c r="K4579">
        <v>6500</v>
      </c>
      <c r="L4579" s="7">
        <f>Sales_Data[[#This Row],[OrderQuantity]] *Sales_Data[[#This Row],[UnitPrice]]</f>
        <v>104000</v>
      </c>
      <c r="M4579" s="7">
        <f>Sales_Data[[#This Row],[UnitPrice]]-Sales_Data[[#This Row],[UnitCost]]</f>
        <v>2300</v>
      </c>
      <c r="N4579" s="7">
        <f>Sales_Data[[#This Row],[Gross Revenue]]-Sales_Data[[#This Row],[Discount Amount ]]</f>
        <v>101700</v>
      </c>
      <c r="O4579" s="7">
        <f>Sales_Data[[#This Row],[OrderQuantity]] *Sales_Data[[#This Row],[UnitCost]]</f>
        <v>67200</v>
      </c>
      <c r="P4579" s="7">
        <f>Sales_Data[[#This Row],[ItemCost]] +Sales_Data[[#This Row],[ShippingCost]]</f>
        <v>67663.08</v>
      </c>
      <c r="Q4579" s="7">
        <f>Sales_Data[[#This Row],[Gross Revenue]]-Sales_Data[[#This Row],[TotalFinancialCost]]</f>
        <v>36336.92</v>
      </c>
      <c r="R4579" s="7">
        <f>Sales_Data[[#This Row],[Actul Bill Amount]]-Sales_Data[[#This Row],[ShippingCost]]</f>
        <v>101236.92</v>
      </c>
      <c r="S4579">
        <v>985</v>
      </c>
      <c r="T4579">
        <v>463.08</v>
      </c>
      <c r="U4579" t="s">
        <v>21</v>
      </c>
      <c r="V4579">
        <v>4200</v>
      </c>
      <c r="W4579" t="s">
        <v>38</v>
      </c>
      <c r="X4579" t="str">
        <f t="shared" si="143"/>
        <v>Kolkata</v>
      </c>
    </row>
    <row r="4580" spans="1:24" x14ac:dyDescent="0.4">
      <c r="A4580">
        <v>104579</v>
      </c>
      <c r="B4580" s="5">
        <v>45863.311111111114</v>
      </c>
      <c r="C4580" s="3" t="str">
        <f>TEXT(Sales_Data[[#This Row],[OrderDate]],"mmmm")</f>
        <v>July</v>
      </c>
      <c r="D4580" s="3" t="str">
        <f t="shared" si="142"/>
        <v>2025</v>
      </c>
      <c r="E4580" t="s">
        <v>42</v>
      </c>
      <c r="F4580" t="s">
        <v>40</v>
      </c>
      <c r="G4580" t="s">
        <v>15</v>
      </c>
      <c r="H4580" t="s">
        <v>25</v>
      </c>
      <c r="I4580" t="s">
        <v>100</v>
      </c>
      <c r="J4580">
        <v>45</v>
      </c>
      <c r="K4580">
        <v>5500</v>
      </c>
      <c r="L4580" s="7">
        <f>Sales_Data[[#This Row],[OrderQuantity]] *Sales_Data[[#This Row],[UnitPrice]]</f>
        <v>247500</v>
      </c>
      <c r="M4580" s="7">
        <f>Sales_Data[[#This Row],[UnitPrice]]-Sales_Data[[#This Row],[UnitCost]]</f>
        <v>2000</v>
      </c>
      <c r="N4580" s="7">
        <f>Sales_Data[[#This Row],[Gross Revenue]]-Sales_Data[[#This Row],[Discount Amount ]]</f>
        <v>245500</v>
      </c>
      <c r="O4580" s="7">
        <f>Sales_Data[[#This Row],[OrderQuantity]] *Sales_Data[[#This Row],[UnitCost]]</f>
        <v>157500</v>
      </c>
      <c r="P4580" s="7">
        <f>Sales_Data[[#This Row],[ItemCost]] +Sales_Data[[#This Row],[ShippingCost]]</f>
        <v>158183.03</v>
      </c>
      <c r="Q4580" s="7">
        <f>Sales_Data[[#This Row],[Gross Revenue]]-Sales_Data[[#This Row],[TotalFinancialCost]]</f>
        <v>89316.97</v>
      </c>
      <c r="R4580" s="7">
        <f>Sales_Data[[#This Row],[Actul Bill Amount]]-Sales_Data[[#This Row],[ShippingCost]]</f>
        <v>244816.97</v>
      </c>
      <c r="S4580">
        <v>667</v>
      </c>
      <c r="T4580">
        <v>683.03</v>
      </c>
      <c r="U4580" t="s">
        <v>41</v>
      </c>
      <c r="V4580">
        <v>3500</v>
      </c>
      <c r="W4580" t="s">
        <v>27</v>
      </c>
      <c r="X4580" t="str">
        <f t="shared" si="143"/>
        <v>Mumbai</v>
      </c>
    </row>
    <row r="4581" spans="1:24" x14ac:dyDescent="0.4">
      <c r="A4581">
        <v>104580</v>
      </c>
      <c r="B4581" s="5">
        <v>45824.715277777781</v>
      </c>
      <c r="C4581" s="3" t="str">
        <f>TEXT(Sales_Data[[#This Row],[OrderDate]],"mmmm")</f>
        <v>June</v>
      </c>
      <c r="D4581" s="3" t="str">
        <f t="shared" si="142"/>
        <v>2025</v>
      </c>
      <c r="E4581" t="s">
        <v>45</v>
      </c>
      <c r="F4581" t="s">
        <v>43</v>
      </c>
      <c r="G4581" t="s">
        <v>31</v>
      </c>
      <c r="H4581" t="s">
        <v>16</v>
      </c>
      <c r="I4581" t="s">
        <v>100</v>
      </c>
      <c r="J4581">
        <v>77</v>
      </c>
      <c r="K4581">
        <v>2800</v>
      </c>
      <c r="L4581" s="7">
        <f>Sales_Data[[#This Row],[OrderQuantity]] *Sales_Data[[#This Row],[UnitPrice]]</f>
        <v>215600</v>
      </c>
      <c r="M4581" s="7">
        <f>Sales_Data[[#This Row],[UnitPrice]]-Sales_Data[[#This Row],[UnitCost]]</f>
        <v>1300</v>
      </c>
      <c r="N4581" s="7">
        <f>Sales_Data[[#This Row],[Gross Revenue]]-Sales_Data[[#This Row],[Discount Amount ]]</f>
        <v>214300</v>
      </c>
      <c r="O4581" s="7">
        <f>Sales_Data[[#This Row],[OrderQuantity]] *Sales_Data[[#This Row],[UnitCost]]</f>
        <v>115500</v>
      </c>
      <c r="P4581" s="7">
        <f>Sales_Data[[#This Row],[ItemCost]] +Sales_Data[[#This Row],[ShippingCost]]</f>
        <v>115796.74</v>
      </c>
      <c r="Q4581" s="7">
        <f>Sales_Data[[#This Row],[Gross Revenue]]-Sales_Data[[#This Row],[TotalFinancialCost]]</f>
        <v>99803.26</v>
      </c>
      <c r="R4581" s="7">
        <f>Sales_Data[[#This Row],[Actul Bill Amount]]-Sales_Data[[#This Row],[ShippingCost]]</f>
        <v>214003.26</v>
      </c>
      <c r="S4581">
        <v>716</v>
      </c>
      <c r="T4581">
        <v>296.74</v>
      </c>
      <c r="U4581" t="s">
        <v>61</v>
      </c>
      <c r="V4581">
        <v>1500</v>
      </c>
      <c r="W4581" t="s">
        <v>18</v>
      </c>
      <c r="X4581" t="str">
        <f t="shared" si="143"/>
        <v>Bengaluru</v>
      </c>
    </row>
    <row r="4582" spans="1:24" x14ac:dyDescent="0.4">
      <c r="A4582">
        <v>104581</v>
      </c>
      <c r="B4582" s="5">
        <v>45904.695138888892</v>
      </c>
      <c r="C4582" s="3" t="str">
        <f>TEXT(Sales_Data[[#This Row],[OrderDate]],"mmmm")</f>
        <v>September</v>
      </c>
      <c r="D4582" s="3" t="str">
        <f t="shared" si="142"/>
        <v>2025</v>
      </c>
      <c r="E4582" t="s">
        <v>19</v>
      </c>
      <c r="F4582" t="s">
        <v>24</v>
      </c>
      <c r="G4582" t="s">
        <v>31</v>
      </c>
      <c r="H4582" t="s">
        <v>16</v>
      </c>
      <c r="I4582" t="s">
        <v>100</v>
      </c>
      <c r="J4582">
        <v>3</v>
      </c>
      <c r="K4582">
        <v>3500</v>
      </c>
      <c r="L4582" s="7">
        <f>Sales_Data[[#This Row],[OrderQuantity]] *Sales_Data[[#This Row],[UnitPrice]]</f>
        <v>10500</v>
      </c>
      <c r="M4582" s="7">
        <f>Sales_Data[[#This Row],[UnitPrice]]-Sales_Data[[#This Row],[UnitCost]]</f>
        <v>1300</v>
      </c>
      <c r="N4582" s="7">
        <f>Sales_Data[[#This Row],[Gross Revenue]]-Sales_Data[[#This Row],[Discount Amount ]]</f>
        <v>9200</v>
      </c>
      <c r="O4582" s="7">
        <f>Sales_Data[[#This Row],[OrderQuantity]] *Sales_Data[[#This Row],[UnitCost]]</f>
        <v>6600</v>
      </c>
      <c r="P4582" s="7">
        <f>Sales_Data[[#This Row],[ItemCost]] +Sales_Data[[#This Row],[ShippingCost]]</f>
        <v>9187.39</v>
      </c>
      <c r="Q4582" s="7">
        <f>Sales_Data[[#This Row],[Gross Revenue]]-Sales_Data[[#This Row],[TotalFinancialCost]]</f>
        <v>1312.6100000000006</v>
      </c>
      <c r="R4582" s="7">
        <f>Sales_Data[[#This Row],[Actul Bill Amount]]-Sales_Data[[#This Row],[ShippingCost]]</f>
        <v>6612.6100000000006</v>
      </c>
      <c r="S4582">
        <v>416</v>
      </c>
      <c r="T4582">
        <v>2587.39</v>
      </c>
      <c r="U4582" t="s">
        <v>59</v>
      </c>
      <c r="V4582">
        <v>2200</v>
      </c>
      <c r="W4582" t="s">
        <v>18</v>
      </c>
      <c r="X4582" t="str">
        <f t="shared" si="143"/>
        <v>Bengaluru</v>
      </c>
    </row>
    <row r="4583" spans="1:24" x14ac:dyDescent="0.4">
      <c r="A4583">
        <v>104582</v>
      </c>
      <c r="B4583" s="5">
        <v>45704.20416666667</v>
      </c>
      <c r="C4583" s="3" t="str">
        <f>TEXT(Sales_Data[[#This Row],[OrderDate]],"mmmm")</f>
        <v>February</v>
      </c>
      <c r="D4583" s="3" t="str">
        <f t="shared" si="142"/>
        <v>2025</v>
      </c>
      <c r="E4583" t="s">
        <v>42</v>
      </c>
      <c r="F4583" t="s">
        <v>35</v>
      </c>
      <c r="G4583" t="s">
        <v>15</v>
      </c>
      <c r="H4583" t="s">
        <v>16</v>
      </c>
      <c r="I4583" t="s">
        <v>100</v>
      </c>
      <c r="J4583">
        <v>54</v>
      </c>
      <c r="K4583">
        <v>8500</v>
      </c>
      <c r="L4583" s="7">
        <f>Sales_Data[[#This Row],[OrderQuantity]] *Sales_Data[[#This Row],[UnitPrice]]</f>
        <v>459000</v>
      </c>
      <c r="M4583" s="7">
        <f>Sales_Data[[#This Row],[UnitPrice]]-Sales_Data[[#This Row],[UnitCost]]</f>
        <v>3000</v>
      </c>
      <c r="N4583" s="7">
        <f>Sales_Data[[#This Row],[Gross Revenue]]-Sales_Data[[#This Row],[Discount Amount ]]</f>
        <v>456000</v>
      </c>
      <c r="O4583" s="7">
        <f>Sales_Data[[#This Row],[OrderQuantity]] *Sales_Data[[#This Row],[UnitCost]]</f>
        <v>297000</v>
      </c>
      <c r="P4583" s="7">
        <f>Sales_Data[[#This Row],[ItemCost]] +Sales_Data[[#This Row],[ShippingCost]]</f>
        <v>297527.5</v>
      </c>
      <c r="Q4583" s="7">
        <f>Sales_Data[[#This Row],[Gross Revenue]]-Sales_Data[[#This Row],[TotalFinancialCost]]</f>
        <v>161472.5</v>
      </c>
      <c r="R4583" s="7">
        <f>Sales_Data[[#This Row],[Actul Bill Amount]]-Sales_Data[[#This Row],[ShippingCost]]</f>
        <v>455472.5</v>
      </c>
      <c r="S4583">
        <v>671</v>
      </c>
      <c r="T4583">
        <v>527.5</v>
      </c>
      <c r="U4583" t="s">
        <v>49</v>
      </c>
      <c r="V4583">
        <v>5500</v>
      </c>
      <c r="W4583" t="s">
        <v>18</v>
      </c>
      <c r="X4583" t="str">
        <f t="shared" si="143"/>
        <v>Bengaluru</v>
      </c>
    </row>
    <row r="4584" spans="1:24" x14ac:dyDescent="0.4">
      <c r="A4584">
        <v>104583</v>
      </c>
      <c r="B4584" s="5">
        <v>45903.28125</v>
      </c>
      <c r="C4584" s="3" t="str">
        <f>TEXT(Sales_Data[[#This Row],[OrderDate]],"mmmm")</f>
        <v>September</v>
      </c>
      <c r="D4584" s="3" t="str">
        <f t="shared" si="142"/>
        <v>2025</v>
      </c>
      <c r="E4584" t="s">
        <v>50</v>
      </c>
      <c r="F4584" t="s">
        <v>46</v>
      </c>
      <c r="G4584" t="s">
        <v>15</v>
      </c>
      <c r="H4584" t="s">
        <v>20</v>
      </c>
      <c r="I4584" t="s">
        <v>100</v>
      </c>
      <c r="J4584">
        <v>32</v>
      </c>
      <c r="K4584">
        <v>15000</v>
      </c>
      <c r="L4584" s="7">
        <f>Sales_Data[[#This Row],[OrderQuantity]] *Sales_Data[[#This Row],[UnitPrice]]</f>
        <v>480000</v>
      </c>
      <c r="M4584" s="7">
        <f>Sales_Data[[#This Row],[UnitPrice]]-Sales_Data[[#This Row],[UnitCost]]</f>
        <v>5500</v>
      </c>
      <c r="N4584" s="7">
        <f>Sales_Data[[#This Row],[Gross Revenue]]-Sales_Data[[#This Row],[Discount Amount ]]</f>
        <v>474500</v>
      </c>
      <c r="O4584" s="7">
        <f>Sales_Data[[#This Row],[OrderQuantity]] *Sales_Data[[#This Row],[UnitCost]]</f>
        <v>304000</v>
      </c>
      <c r="P4584" s="7">
        <f>Sales_Data[[#This Row],[ItemCost]] +Sales_Data[[#This Row],[ShippingCost]]</f>
        <v>304181.15999999997</v>
      </c>
      <c r="Q4584" s="7">
        <f>Sales_Data[[#This Row],[Gross Revenue]]-Sales_Data[[#This Row],[TotalFinancialCost]]</f>
        <v>175818.84000000003</v>
      </c>
      <c r="R4584" s="7">
        <f>Sales_Data[[#This Row],[Actul Bill Amount]]-Sales_Data[[#This Row],[ShippingCost]]</f>
        <v>474318.84</v>
      </c>
      <c r="S4584">
        <v>722</v>
      </c>
      <c r="T4584">
        <v>181.16</v>
      </c>
      <c r="U4584" t="s">
        <v>53</v>
      </c>
      <c r="V4584">
        <v>9500</v>
      </c>
      <c r="W4584" t="s">
        <v>22</v>
      </c>
      <c r="X4584" t="str">
        <f t="shared" si="143"/>
        <v>Nagpur</v>
      </c>
    </row>
    <row r="4585" spans="1:24" x14ac:dyDescent="0.4">
      <c r="A4585">
        <v>104584</v>
      </c>
      <c r="B4585" s="5">
        <v>45784.795138888891</v>
      </c>
      <c r="C4585" s="3" t="str">
        <f>TEXT(Sales_Data[[#This Row],[OrderDate]],"mmmm")</f>
        <v>May</v>
      </c>
      <c r="D4585" s="3" t="str">
        <f t="shared" si="142"/>
        <v>2025</v>
      </c>
      <c r="E4585" t="s">
        <v>42</v>
      </c>
      <c r="F4585" t="s">
        <v>35</v>
      </c>
      <c r="G4585" t="s">
        <v>15</v>
      </c>
      <c r="H4585" t="s">
        <v>32</v>
      </c>
      <c r="I4585" t="s">
        <v>100</v>
      </c>
      <c r="J4585">
        <v>37</v>
      </c>
      <c r="K4585">
        <v>12000</v>
      </c>
      <c r="L4585" s="7">
        <f>Sales_Data[[#This Row],[OrderQuantity]] *Sales_Data[[#This Row],[UnitPrice]]</f>
        <v>444000</v>
      </c>
      <c r="M4585" s="7">
        <f>Sales_Data[[#This Row],[UnitPrice]]-Sales_Data[[#This Row],[UnitCost]]</f>
        <v>4000</v>
      </c>
      <c r="N4585" s="7">
        <f>Sales_Data[[#This Row],[Gross Revenue]]-Sales_Data[[#This Row],[Discount Amount ]]</f>
        <v>440000</v>
      </c>
      <c r="O4585" s="7">
        <f>Sales_Data[[#This Row],[OrderQuantity]] *Sales_Data[[#This Row],[UnitCost]]</f>
        <v>296000</v>
      </c>
      <c r="P4585" s="7">
        <f>Sales_Data[[#This Row],[ItemCost]] +Sales_Data[[#This Row],[ShippingCost]]</f>
        <v>298252.59000000003</v>
      </c>
      <c r="Q4585" s="7">
        <f>Sales_Data[[#This Row],[Gross Revenue]]-Sales_Data[[#This Row],[TotalFinancialCost]]</f>
        <v>145747.40999999997</v>
      </c>
      <c r="R4585" s="7">
        <f>Sales_Data[[#This Row],[Actul Bill Amount]]-Sales_Data[[#This Row],[ShippingCost]]</f>
        <v>437747.41</v>
      </c>
      <c r="S4585">
        <v>832</v>
      </c>
      <c r="T4585">
        <v>2252.59</v>
      </c>
      <c r="U4585" t="s">
        <v>36</v>
      </c>
      <c r="V4585">
        <v>8000</v>
      </c>
      <c r="W4585" t="s">
        <v>33</v>
      </c>
      <c r="X4585" t="str">
        <f t="shared" si="143"/>
        <v>Delhi</v>
      </c>
    </row>
    <row r="4586" spans="1:24" x14ac:dyDescent="0.4">
      <c r="A4586">
        <v>104585</v>
      </c>
      <c r="B4586" s="5">
        <v>45804.982638888891</v>
      </c>
      <c r="C4586" s="3" t="str">
        <f>TEXT(Sales_Data[[#This Row],[OrderDate]],"mmmm")</f>
        <v>May</v>
      </c>
      <c r="D4586" s="3" t="str">
        <f t="shared" si="142"/>
        <v>2025</v>
      </c>
      <c r="E4586" t="s">
        <v>48</v>
      </c>
      <c r="F4586" t="s">
        <v>55</v>
      </c>
      <c r="G4586" t="s">
        <v>15</v>
      </c>
      <c r="H4586" t="s">
        <v>37</v>
      </c>
      <c r="I4586" t="s">
        <v>100</v>
      </c>
      <c r="J4586">
        <v>72</v>
      </c>
      <c r="K4586">
        <v>850</v>
      </c>
      <c r="L4586" s="7">
        <f>Sales_Data[[#This Row],[OrderQuantity]] *Sales_Data[[#This Row],[UnitPrice]]</f>
        <v>61200</v>
      </c>
      <c r="M4586" s="7">
        <f>Sales_Data[[#This Row],[UnitPrice]]-Sales_Data[[#This Row],[UnitCost]]</f>
        <v>300</v>
      </c>
      <c r="N4586" s="7">
        <f>Sales_Data[[#This Row],[Gross Revenue]]-Sales_Data[[#This Row],[Discount Amount ]]</f>
        <v>60900</v>
      </c>
      <c r="O4586" s="7">
        <f>Sales_Data[[#This Row],[OrderQuantity]] *Sales_Data[[#This Row],[UnitCost]]</f>
        <v>39600</v>
      </c>
      <c r="P4586" s="7">
        <f>Sales_Data[[#This Row],[ItemCost]] +Sales_Data[[#This Row],[ShippingCost]]</f>
        <v>40338.019999999997</v>
      </c>
      <c r="Q4586" s="7">
        <f>Sales_Data[[#This Row],[Gross Revenue]]-Sales_Data[[#This Row],[TotalFinancialCost]]</f>
        <v>20861.980000000003</v>
      </c>
      <c r="R4586" s="7">
        <f>Sales_Data[[#This Row],[Actul Bill Amount]]-Sales_Data[[#This Row],[ShippingCost]]</f>
        <v>60161.98</v>
      </c>
      <c r="S4586">
        <v>630</v>
      </c>
      <c r="T4586">
        <v>738.02</v>
      </c>
      <c r="U4586" t="s">
        <v>56</v>
      </c>
      <c r="V4586">
        <v>550</v>
      </c>
      <c r="W4586" t="s">
        <v>38</v>
      </c>
      <c r="X4586" t="str">
        <f t="shared" si="143"/>
        <v>Kolkata</v>
      </c>
    </row>
    <row r="4587" spans="1:24" x14ac:dyDescent="0.4">
      <c r="A4587">
        <v>104586</v>
      </c>
      <c r="B4587" s="5">
        <v>45775.686805555553</v>
      </c>
      <c r="C4587" s="3" t="str">
        <f>TEXT(Sales_Data[[#This Row],[OrderDate]],"mmmm")</f>
        <v>April</v>
      </c>
      <c r="D4587" s="3" t="str">
        <f t="shared" si="142"/>
        <v>2025</v>
      </c>
      <c r="E4587" t="s">
        <v>48</v>
      </c>
      <c r="F4587" t="s">
        <v>14</v>
      </c>
      <c r="G4587" t="s">
        <v>15</v>
      </c>
      <c r="H4587" t="s">
        <v>25</v>
      </c>
      <c r="I4587" t="s">
        <v>100</v>
      </c>
      <c r="J4587">
        <v>48</v>
      </c>
      <c r="K4587">
        <v>6500</v>
      </c>
      <c r="L4587" s="7">
        <f>Sales_Data[[#This Row],[OrderQuantity]] *Sales_Data[[#This Row],[UnitPrice]]</f>
        <v>312000</v>
      </c>
      <c r="M4587" s="7">
        <f>Sales_Data[[#This Row],[UnitPrice]]-Sales_Data[[#This Row],[UnitCost]]</f>
        <v>2300</v>
      </c>
      <c r="N4587" s="7">
        <f>Sales_Data[[#This Row],[Gross Revenue]]-Sales_Data[[#This Row],[Discount Amount ]]</f>
        <v>309700</v>
      </c>
      <c r="O4587" s="7">
        <f>Sales_Data[[#This Row],[OrderQuantity]] *Sales_Data[[#This Row],[UnitCost]]</f>
        <v>201600</v>
      </c>
      <c r="P4587" s="7">
        <f>Sales_Data[[#This Row],[ItemCost]] +Sales_Data[[#This Row],[ShippingCost]]</f>
        <v>201786.43</v>
      </c>
      <c r="Q4587" s="7">
        <f>Sales_Data[[#This Row],[Gross Revenue]]-Sales_Data[[#This Row],[TotalFinancialCost]]</f>
        <v>110213.57</v>
      </c>
      <c r="R4587" s="7">
        <f>Sales_Data[[#This Row],[Actul Bill Amount]]-Sales_Data[[#This Row],[ShippingCost]]</f>
        <v>309513.57</v>
      </c>
      <c r="S4587">
        <v>855</v>
      </c>
      <c r="T4587">
        <v>186.43</v>
      </c>
      <c r="U4587" t="s">
        <v>21</v>
      </c>
      <c r="V4587">
        <v>4200</v>
      </c>
      <c r="W4587" t="s">
        <v>27</v>
      </c>
      <c r="X4587" t="str">
        <f t="shared" si="143"/>
        <v>Mumbai</v>
      </c>
    </row>
    <row r="4588" spans="1:24" x14ac:dyDescent="0.4">
      <c r="A4588">
        <v>104587</v>
      </c>
      <c r="B4588" s="5">
        <v>45809.865277777775</v>
      </c>
      <c r="C4588" s="3" t="str">
        <f>TEXT(Sales_Data[[#This Row],[OrderDate]],"mmmm")</f>
        <v>June</v>
      </c>
      <c r="D4588" s="3" t="str">
        <f t="shared" si="142"/>
        <v>2025</v>
      </c>
      <c r="E4588" t="s">
        <v>34</v>
      </c>
      <c r="F4588" t="s">
        <v>35</v>
      </c>
      <c r="G4588" t="s">
        <v>29</v>
      </c>
      <c r="H4588" t="s">
        <v>37</v>
      </c>
      <c r="I4588" t="s">
        <v>100</v>
      </c>
      <c r="J4588">
        <v>62</v>
      </c>
      <c r="K4588">
        <v>8500</v>
      </c>
      <c r="L4588" s="7">
        <f>Sales_Data[[#This Row],[OrderQuantity]] *Sales_Data[[#This Row],[UnitPrice]]</f>
        <v>527000</v>
      </c>
      <c r="M4588" s="7">
        <f>Sales_Data[[#This Row],[UnitPrice]]-Sales_Data[[#This Row],[UnitCost]]</f>
        <v>3000</v>
      </c>
      <c r="N4588" s="7">
        <f>Sales_Data[[#This Row],[Gross Revenue]]-Sales_Data[[#This Row],[Discount Amount ]]</f>
        <v>524000</v>
      </c>
      <c r="O4588" s="7">
        <f>Sales_Data[[#This Row],[OrderQuantity]] *Sales_Data[[#This Row],[UnitCost]]</f>
        <v>341000</v>
      </c>
      <c r="P4588" s="7">
        <f>Sales_Data[[#This Row],[ItemCost]] +Sales_Data[[#This Row],[ShippingCost]]</f>
        <v>341233.85</v>
      </c>
      <c r="Q4588" s="7">
        <f>Sales_Data[[#This Row],[Gross Revenue]]-Sales_Data[[#This Row],[TotalFinancialCost]]</f>
        <v>185766.15000000002</v>
      </c>
      <c r="R4588" s="7">
        <f>Sales_Data[[#This Row],[Actul Bill Amount]]-Sales_Data[[#This Row],[ShippingCost]]</f>
        <v>523766.15</v>
      </c>
      <c r="S4588">
        <v>515</v>
      </c>
      <c r="T4588">
        <v>233.85</v>
      </c>
      <c r="U4588" t="s">
        <v>49</v>
      </c>
      <c r="V4588">
        <v>5500</v>
      </c>
      <c r="W4588" t="s">
        <v>38</v>
      </c>
      <c r="X4588" t="str">
        <f t="shared" si="143"/>
        <v>Kolkata</v>
      </c>
    </row>
    <row r="4589" spans="1:24" x14ac:dyDescent="0.4">
      <c r="A4589">
        <v>104588</v>
      </c>
      <c r="B4589" s="5">
        <v>45729.060416666667</v>
      </c>
      <c r="C4589" s="3" t="str">
        <f>TEXT(Sales_Data[[#This Row],[OrderDate]],"mmmm")</f>
        <v>March</v>
      </c>
      <c r="D4589" s="3" t="str">
        <f t="shared" si="142"/>
        <v>2025</v>
      </c>
      <c r="E4589" t="s">
        <v>45</v>
      </c>
      <c r="F4589" t="s">
        <v>46</v>
      </c>
      <c r="G4589" t="s">
        <v>15</v>
      </c>
      <c r="H4589" t="s">
        <v>32</v>
      </c>
      <c r="I4589" t="s">
        <v>100</v>
      </c>
      <c r="J4589">
        <v>19</v>
      </c>
      <c r="K4589">
        <v>4500</v>
      </c>
      <c r="L4589" s="7">
        <f>Sales_Data[[#This Row],[OrderQuantity]] *Sales_Data[[#This Row],[UnitPrice]]</f>
        <v>85500</v>
      </c>
      <c r="M4589" s="7">
        <f>Sales_Data[[#This Row],[UnitPrice]]-Sales_Data[[#This Row],[UnitCost]]</f>
        <v>1700</v>
      </c>
      <c r="N4589" s="7">
        <f>Sales_Data[[#This Row],[Gross Revenue]]-Sales_Data[[#This Row],[Discount Amount ]]</f>
        <v>83800</v>
      </c>
      <c r="O4589" s="7">
        <f>Sales_Data[[#This Row],[OrderQuantity]] *Sales_Data[[#This Row],[UnitCost]]</f>
        <v>53200</v>
      </c>
      <c r="P4589" s="7">
        <f>Sales_Data[[#This Row],[ItemCost]] +Sales_Data[[#This Row],[ShippingCost]]</f>
        <v>53398.96</v>
      </c>
      <c r="Q4589" s="7">
        <f>Sales_Data[[#This Row],[Gross Revenue]]-Sales_Data[[#This Row],[TotalFinancialCost]]</f>
        <v>32101.040000000001</v>
      </c>
      <c r="R4589" s="7">
        <f>Sales_Data[[#This Row],[Actul Bill Amount]]-Sales_Data[[#This Row],[ShippingCost]]</f>
        <v>83601.039999999994</v>
      </c>
      <c r="S4589">
        <v>689</v>
      </c>
      <c r="T4589">
        <v>198.96</v>
      </c>
      <c r="U4589" t="s">
        <v>47</v>
      </c>
      <c r="V4589">
        <v>2800</v>
      </c>
      <c r="W4589" t="s">
        <v>33</v>
      </c>
      <c r="X4589" t="str">
        <f t="shared" si="143"/>
        <v>Delhi</v>
      </c>
    </row>
    <row r="4590" spans="1:24" x14ac:dyDescent="0.4">
      <c r="A4590">
        <v>104589</v>
      </c>
      <c r="B4590" s="5">
        <v>46020.425694444442</v>
      </c>
      <c r="C4590" s="3" t="str">
        <f>TEXT(Sales_Data[[#This Row],[OrderDate]],"mmmm")</f>
        <v>December</v>
      </c>
      <c r="D4590" s="3" t="str">
        <f t="shared" si="142"/>
        <v>2025</v>
      </c>
      <c r="E4590" t="s">
        <v>34</v>
      </c>
      <c r="F4590" t="s">
        <v>28</v>
      </c>
      <c r="G4590" t="s">
        <v>31</v>
      </c>
      <c r="H4590" t="s">
        <v>16</v>
      </c>
      <c r="I4590" t="s">
        <v>100</v>
      </c>
      <c r="J4590">
        <v>61</v>
      </c>
      <c r="K4590">
        <v>2500</v>
      </c>
      <c r="L4590" s="7">
        <f>Sales_Data[[#This Row],[OrderQuantity]] *Sales_Data[[#This Row],[UnitPrice]]</f>
        <v>152500</v>
      </c>
      <c r="M4590" s="7">
        <f>Sales_Data[[#This Row],[UnitPrice]]-Sales_Data[[#This Row],[UnitCost]]</f>
        <v>1000</v>
      </c>
      <c r="N4590" s="7">
        <f>Sales_Data[[#This Row],[Gross Revenue]]-Sales_Data[[#This Row],[Discount Amount ]]</f>
        <v>151500</v>
      </c>
      <c r="O4590" s="7">
        <f>Sales_Data[[#This Row],[OrderQuantity]] *Sales_Data[[#This Row],[UnitCost]]</f>
        <v>91500</v>
      </c>
      <c r="P4590" s="7">
        <f>Sales_Data[[#This Row],[ItemCost]] +Sales_Data[[#This Row],[ShippingCost]]</f>
        <v>92154.36</v>
      </c>
      <c r="Q4590" s="7">
        <f>Sales_Data[[#This Row],[Gross Revenue]]-Sales_Data[[#This Row],[TotalFinancialCost]]</f>
        <v>60345.64</v>
      </c>
      <c r="R4590" s="7">
        <f>Sales_Data[[#This Row],[Actul Bill Amount]]-Sales_Data[[#This Row],[ShippingCost]]</f>
        <v>150845.64000000001</v>
      </c>
      <c r="S4590">
        <v>1110</v>
      </c>
      <c r="T4590">
        <v>654.36</v>
      </c>
      <c r="U4590" t="s">
        <v>54</v>
      </c>
      <c r="V4590">
        <v>1500</v>
      </c>
      <c r="W4590" t="s">
        <v>18</v>
      </c>
      <c r="X4590" t="str">
        <f t="shared" si="143"/>
        <v>Bengaluru</v>
      </c>
    </row>
    <row r="4591" spans="1:24" x14ac:dyDescent="0.4">
      <c r="A4591">
        <v>104590</v>
      </c>
      <c r="B4591" s="5">
        <v>45794.107638888891</v>
      </c>
      <c r="C4591" s="3" t="str">
        <f>TEXT(Sales_Data[[#This Row],[OrderDate]],"mmmm")</f>
        <v>May</v>
      </c>
      <c r="D4591" s="3" t="str">
        <f t="shared" si="142"/>
        <v>2025</v>
      </c>
      <c r="E4591" t="s">
        <v>19</v>
      </c>
      <c r="F4591" t="s">
        <v>46</v>
      </c>
      <c r="G4591" t="s">
        <v>31</v>
      </c>
      <c r="H4591" t="s">
        <v>25</v>
      </c>
      <c r="I4591" t="s">
        <v>100</v>
      </c>
      <c r="J4591">
        <v>63</v>
      </c>
      <c r="K4591">
        <v>15000</v>
      </c>
      <c r="L4591" s="7">
        <f>Sales_Data[[#This Row],[OrderQuantity]] *Sales_Data[[#This Row],[UnitPrice]]</f>
        <v>945000</v>
      </c>
      <c r="M4591" s="7">
        <f>Sales_Data[[#This Row],[UnitPrice]]-Sales_Data[[#This Row],[UnitCost]]</f>
        <v>5500</v>
      </c>
      <c r="N4591" s="7">
        <f>Sales_Data[[#This Row],[Gross Revenue]]-Sales_Data[[#This Row],[Discount Amount ]]</f>
        <v>939500</v>
      </c>
      <c r="O4591" s="7">
        <f>Sales_Data[[#This Row],[OrderQuantity]] *Sales_Data[[#This Row],[UnitCost]]</f>
        <v>598500</v>
      </c>
      <c r="P4591" s="7">
        <f>Sales_Data[[#This Row],[ItemCost]] +Sales_Data[[#This Row],[ShippingCost]]</f>
        <v>598932.39</v>
      </c>
      <c r="Q4591" s="7">
        <f>Sales_Data[[#This Row],[Gross Revenue]]-Sales_Data[[#This Row],[TotalFinancialCost]]</f>
        <v>346067.61</v>
      </c>
      <c r="R4591" s="7">
        <f>Sales_Data[[#This Row],[Actul Bill Amount]]-Sales_Data[[#This Row],[ShippingCost]]</f>
        <v>939067.61</v>
      </c>
      <c r="S4591">
        <v>784</v>
      </c>
      <c r="T4591">
        <v>432.39</v>
      </c>
      <c r="U4591" t="s">
        <v>53</v>
      </c>
      <c r="V4591">
        <v>9500</v>
      </c>
      <c r="W4591" t="s">
        <v>27</v>
      </c>
      <c r="X4591" t="str">
        <f t="shared" si="143"/>
        <v>Mumbai</v>
      </c>
    </row>
    <row r="4592" spans="1:24" x14ac:dyDescent="0.4">
      <c r="A4592">
        <v>104591</v>
      </c>
      <c r="B4592" s="5">
        <v>45832.613888888889</v>
      </c>
      <c r="C4592" s="3" t="str">
        <f>TEXT(Sales_Data[[#This Row],[OrderDate]],"mmmm")</f>
        <v>June</v>
      </c>
      <c r="D4592" s="3" t="str">
        <f t="shared" si="142"/>
        <v>2025</v>
      </c>
      <c r="E4592" t="s">
        <v>19</v>
      </c>
      <c r="F4592" t="s">
        <v>40</v>
      </c>
      <c r="G4592" t="s">
        <v>29</v>
      </c>
      <c r="H4592" t="s">
        <v>20</v>
      </c>
      <c r="I4592" t="s">
        <v>100</v>
      </c>
      <c r="J4592">
        <v>23</v>
      </c>
      <c r="K4592">
        <v>1500</v>
      </c>
      <c r="L4592" s="7">
        <f>Sales_Data[[#This Row],[OrderQuantity]] *Sales_Data[[#This Row],[UnitPrice]]</f>
        <v>34500</v>
      </c>
      <c r="M4592" s="7">
        <f>Sales_Data[[#This Row],[UnitPrice]]-Sales_Data[[#This Row],[UnitCost]]</f>
        <v>700</v>
      </c>
      <c r="N4592" s="7">
        <f>Sales_Data[[#This Row],[Gross Revenue]]-Sales_Data[[#This Row],[Discount Amount ]]</f>
        <v>33800</v>
      </c>
      <c r="O4592" s="7">
        <f>Sales_Data[[#This Row],[OrderQuantity]] *Sales_Data[[#This Row],[UnitCost]]</f>
        <v>18400</v>
      </c>
      <c r="P4592" s="7">
        <f>Sales_Data[[#This Row],[ItemCost]] +Sales_Data[[#This Row],[ShippingCost]]</f>
        <v>18975.990000000002</v>
      </c>
      <c r="Q4592" s="7">
        <f>Sales_Data[[#This Row],[Gross Revenue]]-Sales_Data[[#This Row],[TotalFinancialCost]]</f>
        <v>15524.009999999998</v>
      </c>
      <c r="R4592" s="7">
        <f>Sales_Data[[#This Row],[Actul Bill Amount]]-Sales_Data[[#This Row],[ShippingCost]]</f>
        <v>33224.01</v>
      </c>
      <c r="S4592">
        <v>708</v>
      </c>
      <c r="T4592">
        <v>575.99</v>
      </c>
      <c r="U4592" t="s">
        <v>52</v>
      </c>
      <c r="V4592">
        <v>800</v>
      </c>
      <c r="W4592" t="s">
        <v>22</v>
      </c>
      <c r="X4592" t="str">
        <f t="shared" si="143"/>
        <v>Nagpur</v>
      </c>
    </row>
    <row r="4593" spans="1:24" x14ac:dyDescent="0.4">
      <c r="A4593">
        <v>104592</v>
      </c>
      <c r="B4593" s="5">
        <v>45946.90625</v>
      </c>
      <c r="C4593" s="3" t="str">
        <f>TEXT(Sales_Data[[#This Row],[OrderDate]],"mmmm")</f>
        <v>October</v>
      </c>
      <c r="D4593" s="3" t="str">
        <f t="shared" si="142"/>
        <v>2025</v>
      </c>
      <c r="E4593" t="s">
        <v>13</v>
      </c>
      <c r="F4593" t="s">
        <v>28</v>
      </c>
      <c r="G4593" t="s">
        <v>15</v>
      </c>
      <c r="H4593" t="s">
        <v>37</v>
      </c>
      <c r="I4593" t="s">
        <v>100</v>
      </c>
      <c r="J4593">
        <v>8</v>
      </c>
      <c r="K4593">
        <v>2500</v>
      </c>
      <c r="L4593" s="7">
        <f>Sales_Data[[#This Row],[OrderQuantity]] *Sales_Data[[#This Row],[UnitPrice]]</f>
        <v>20000</v>
      </c>
      <c r="M4593" s="7">
        <f>Sales_Data[[#This Row],[UnitPrice]]-Sales_Data[[#This Row],[UnitCost]]</f>
        <v>1000</v>
      </c>
      <c r="N4593" s="7">
        <f>Sales_Data[[#This Row],[Gross Revenue]]-Sales_Data[[#This Row],[Discount Amount ]]</f>
        <v>19000</v>
      </c>
      <c r="O4593" s="7">
        <f>Sales_Data[[#This Row],[OrderQuantity]] *Sales_Data[[#This Row],[UnitCost]]</f>
        <v>12000</v>
      </c>
      <c r="P4593" s="7">
        <f>Sales_Data[[#This Row],[ItemCost]] +Sales_Data[[#This Row],[ShippingCost]]</f>
        <v>12920.18</v>
      </c>
      <c r="Q4593" s="7">
        <f>Sales_Data[[#This Row],[Gross Revenue]]-Sales_Data[[#This Row],[TotalFinancialCost]]</f>
        <v>7079.82</v>
      </c>
      <c r="R4593" s="7">
        <f>Sales_Data[[#This Row],[Actul Bill Amount]]-Sales_Data[[#This Row],[ShippingCost]]</f>
        <v>18079.82</v>
      </c>
      <c r="S4593">
        <v>1040</v>
      </c>
      <c r="T4593">
        <v>920.18</v>
      </c>
      <c r="U4593" t="s">
        <v>54</v>
      </c>
      <c r="V4593">
        <v>1500</v>
      </c>
      <c r="W4593" t="s">
        <v>38</v>
      </c>
      <c r="X4593" t="str">
        <f t="shared" si="143"/>
        <v>Kolkata</v>
      </c>
    </row>
    <row r="4594" spans="1:24" x14ac:dyDescent="0.4">
      <c r="A4594">
        <v>104593</v>
      </c>
      <c r="B4594" s="5">
        <v>45676.432638888888</v>
      </c>
      <c r="C4594" s="3" t="str">
        <f>TEXT(Sales_Data[[#This Row],[OrderDate]],"mmmm")</f>
        <v>January</v>
      </c>
      <c r="D4594" s="3" t="str">
        <f t="shared" si="142"/>
        <v>2025</v>
      </c>
      <c r="E4594" t="s">
        <v>42</v>
      </c>
      <c r="F4594" t="s">
        <v>55</v>
      </c>
      <c r="G4594" t="s">
        <v>31</v>
      </c>
      <c r="H4594" t="s">
        <v>25</v>
      </c>
      <c r="I4594" t="s">
        <v>100</v>
      </c>
      <c r="J4594">
        <v>3</v>
      </c>
      <c r="K4594">
        <v>850</v>
      </c>
      <c r="L4594" s="7">
        <f>Sales_Data[[#This Row],[OrderQuantity]] *Sales_Data[[#This Row],[UnitPrice]]</f>
        <v>2550</v>
      </c>
      <c r="M4594" s="7">
        <f>Sales_Data[[#This Row],[UnitPrice]]-Sales_Data[[#This Row],[UnitCost]]</f>
        <v>300</v>
      </c>
      <c r="N4594" s="7">
        <f>Sales_Data[[#This Row],[Gross Revenue]]-Sales_Data[[#This Row],[Discount Amount ]]</f>
        <v>2250</v>
      </c>
      <c r="O4594" s="7">
        <f>Sales_Data[[#This Row],[OrderQuantity]] *Sales_Data[[#This Row],[UnitCost]]</f>
        <v>1650</v>
      </c>
      <c r="P4594" s="7">
        <f>Sales_Data[[#This Row],[ItemCost]] +Sales_Data[[#This Row],[ShippingCost]]</f>
        <v>2778.5699999999997</v>
      </c>
      <c r="Q4594" s="7">
        <f>Sales_Data[[#This Row],[Gross Revenue]]-Sales_Data[[#This Row],[TotalFinancialCost]]</f>
        <v>-228.56999999999971</v>
      </c>
      <c r="R4594" s="7">
        <f>Sales_Data[[#This Row],[Actul Bill Amount]]-Sales_Data[[#This Row],[ShippingCost]]</f>
        <v>1121.43</v>
      </c>
      <c r="S4594">
        <v>1091</v>
      </c>
      <c r="T4594">
        <v>1128.57</v>
      </c>
      <c r="U4594" t="s">
        <v>56</v>
      </c>
      <c r="V4594">
        <v>550</v>
      </c>
      <c r="W4594" t="s">
        <v>27</v>
      </c>
      <c r="X4594" t="str">
        <f t="shared" si="143"/>
        <v>Mumbai</v>
      </c>
    </row>
    <row r="4595" spans="1:24" x14ac:dyDescent="0.4">
      <c r="A4595">
        <v>104594</v>
      </c>
      <c r="B4595" s="5">
        <v>45852.068055555559</v>
      </c>
      <c r="C4595" s="3" t="str">
        <f>TEXT(Sales_Data[[#This Row],[OrderDate]],"mmmm")</f>
        <v>July</v>
      </c>
      <c r="D4595" s="3" t="str">
        <f t="shared" si="142"/>
        <v>2025</v>
      </c>
      <c r="E4595" t="s">
        <v>23</v>
      </c>
      <c r="F4595" t="s">
        <v>55</v>
      </c>
      <c r="G4595" t="s">
        <v>15</v>
      </c>
      <c r="H4595" t="s">
        <v>20</v>
      </c>
      <c r="I4595" t="s">
        <v>100</v>
      </c>
      <c r="J4595">
        <v>79</v>
      </c>
      <c r="K4595">
        <v>850</v>
      </c>
      <c r="L4595" s="7">
        <f>Sales_Data[[#This Row],[OrderQuantity]] *Sales_Data[[#This Row],[UnitPrice]]</f>
        <v>67150</v>
      </c>
      <c r="M4595" s="7">
        <f>Sales_Data[[#This Row],[UnitPrice]]-Sales_Data[[#This Row],[UnitCost]]</f>
        <v>300</v>
      </c>
      <c r="N4595" s="7">
        <f>Sales_Data[[#This Row],[Gross Revenue]]-Sales_Data[[#This Row],[Discount Amount ]]</f>
        <v>66850</v>
      </c>
      <c r="O4595" s="7">
        <f>Sales_Data[[#This Row],[OrderQuantity]] *Sales_Data[[#This Row],[UnitCost]]</f>
        <v>43450</v>
      </c>
      <c r="P4595" s="7">
        <f>Sales_Data[[#This Row],[ItemCost]] +Sales_Data[[#This Row],[ShippingCost]]</f>
        <v>43718.13</v>
      </c>
      <c r="Q4595" s="7">
        <f>Sales_Data[[#This Row],[Gross Revenue]]-Sales_Data[[#This Row],[TotalFinancialCost]]</f>
        <v>23431.870000000003</v>
      </c>
      <c r="R4595" s="7">
        <f>Sales_Data[[#This Row],[Actul Bill Amount]]-Sales_Data[[#This Row],[ShippingCost]]</f>
        <v>66581.87</v>
      </c>
      <c r="S4595">
        <v>561</v>
      </c>
      <c r="T4595">
        <v>268.13</v>
      </c>
      <c r="U4595" t="s">
        <v>56</v>
      </c>
      <c r="V4595">
        <v>550</v>
      </c>
      <c r="W4595" t="s">
        <v>22</v>
      </c>
      <c r="X4595" t="str">
        <f t="shared" si="143"/>
        <v>Nagpur</v>
      </c>
    </row>
    <row r="4596" spans="1:24" x14ac:dyDescent="0.4">
      <c r="A4596">
        <v>104595</v>
      </c>
      <c r="B4596" s="5">
        <v>45987.297222222223</v>
      </c>
      <c r="C4596" s="3" t="str">
        <f>TEXT(Sales_Data[[#This Row],[OrderDate]],"mmmm")</f>
        <v>November</v>
      </c>
      <c r="D4596" s="3" t="str">
        <f t="shared" si="142"/>
        <v>2025</v>
      </c>
      <c r="E4596" t="s">
        <v>19</v>
      </c>
      <c r="F4596" t="s">
        <v>46</v>
      </c>
      <c r="G4596" t="s">
        <v>15</v>
      </c>
      <c r="H4596" t="s">
        <v>25</v>
      </c>
      <c r="I4596" t="s">
        <v>100</v>
      </c>
      <c r="J4596">
        <v>96</v>
      </c>
      <c r="K4596">
        <v>15000</v>
      </c>
      <c r="L4596" s="7">
        <f>Sales_Data[[#This Row],[OrderQuantity]] *Sales_Data[[#This Row],[UnitPrice]]</f>
        <v>1440000</v>
      </c>
      <c r="M4596" s="7">
        <f>Sales_Data[[#This Row],[UnitPrice]]-Sales_Data[[#This Row],[UnitCost]]</f>
        <v>5500</v>
      </c>
      <c r="N4596" s="7">
        <f>Sales_Data[[#This Row],[Gross Revenue]]-Sales_Data[[#This Row],[Discount Amount ]]</f>
        <v>1434500</v>
      </c>
      <c r="O4596" s="7">
        <f>Sales_Data[[#This Row],[OrderQuantity]] *Sales_Data[[#This Row],[UnitCost]]</f>
        <v>912000</v>
      </c>
      <c r="P4596" s="7">
        <f>Sales_Data[[#This Row],[ItemCost]] +Sales_Data[[#This Row],[ShippingCost]]</f>
        <v>913110.71</v>
      </c>
      <c r="Q4596" s="7">
        <f>Sales_Data[[#This Row],[Gross Revenue]]-Sales_Data[[#This Row],[TotalFinancialCost]]</f>
        <v>526889.29</v>
      </c>
      <c r="R4596" s="7">
        <f>Sales_Data[[#This Row],[Actul Bill Amount]]-Sales_Data[[#This Row],[ShippingCost]]</f>
        <v>1433389.29</v>
      </c>
      <c r="S4596">
        <v>1168</v>
      </c>
      <c r="T4596">
        <v>1110.71</v>
      </c>
      <c r="U4596" t="s">
        <v>53</v>
      </c>
      <c r="V4596">
        <v>9500</v>
      </c>
      <c r="W4596" t="s">
        <v>27</v>
      </c>
      <c r="X4596" t="str">
        <f t="shared" si="143"/>
        <v>Mumbai</v>
      </c>
    </row>
    <row r="4597" spans="1:24" x14ac:dyDescent="0.4">
      <c r="A4597">
        <v>104596</v>
      </c>
      <c r="B4597" s="5">
        <v>45832.623611111114</v>
      </c>
      <c r="C4597" s="3" t="str">
        <f>TEXT(Sales_Data[[#This Row],[OrderDate]],"mmmm")</f>
        <v>June</v>
      </c>
      <c r="D4597" s="3" t="str">
        <f t="shared" si="142"/>
        <v>2025</v>
      </c>
      <c r="E4597" t="s">
        <v>50</v>
      </c>
      <c r="F4597" t="s">
        <v>24</v>
      </c>
      <c r="G4597" t="s">
        <v>15</v>
      </c>
      <c r="H4597" t="s">
        <v>32</v>
      </c>
      <c r="I4597" t="s">
        <v>100</v>
      </c>
      <c r="J4597">
        <v>71</v>
      </c>
      <c r="K4597">
        <v>25000</v>
      </c>
      <c r="L4597" s="7">
        <f>Sales_Data[[#This Row],[OrderQuantity]] *Sales_Data[[#This Row],[UnitPrice]]</f>
        <v>1775000</v>
      </c>
      <c r="M4597" s="7">
        <f>Sales_Data[[#This Row],[UnitPrice]]-Sales_Data[[#This Row],[UnitCost]]</f>
        <v>7000</v>
      </c>
      <c r="N4597" s="7">
        <f>Sales_Data[[#This Row],[Gross Revenue]]-Sales_Data[[#This Row],[Discount Amount ]]</f>
        <v>1768000</v>
      </c>
      <c r="O4597" s="7">
        <f>Sales_Data[[#This Row],[OrderQuantity]] *Sales_Data[[#This Row],[UnitCost]]</f>
        <v>1278000</v>
      </c>
      <c r="P4597" s="7">
        <f>Sales_Data[[#This Row],[ItemCost]] +Sales_Data[[#This Row],[ShippingCost]]</f>
        <v>1278669.8400000001</v>
      </c>
      <c r="Q4597" s="7">
        <f>Sales_Data[[#This Row],[Gross Revenue]]-Sales_Data[[#This Row],[TotalFinancialCost]]</f>
        <v>496330.15999999992</v>
      </c>
      <c r="R4597" s="7">
        <f>Sales_Data[[#This Row],[Actul Bill Amount]]-Sales_Data[[#This Row],[ShippingCost]]</f>
        <v>1767330.16</v>
      </c>
      <c r="S4597">
        <v>741</v>
      </c>
      <c r="T4597">
        <v>669.84</v>
      </c>
      <c r="U4597" t="s">
        <v>60</v>
      </c>
      <c r="V4597">
        <v>18000</v>
      </c>
      <c r="W4597" t="s">
        <v>33</v>
      </c>
      <c r="X4597" t="str">
        <f t="shared" si="143"/>
        <v>Delhi</v>
      </c>
    </row>
    <row r="4598" spans="1:24" x14ac:dyDescent="0.4">
      <c r="A4598">
        <v>104597</v>
      </c>
      <c r="B4598" s="5">
        <v>46011.146527777775</v>
      </c>
      <c r="C4598" s="3" t="str">
        <f>TEXT(Sales_Data[[#This Row],[OrderDate]],"mmmm")</f>
        <v>December</v>
      </c>
      <c r="D4598" s="3" t="str">
        <f t="shared" si="142"/>
        <v>2025</v>
      </c>
      <c r="E4598" t="s">
        <v>34</v>
      </c>
      <c r="F4598" t="s">
        <v>55</v>
      </c>
      <c r="G4598" t="s">
        <v>31</v>
      </c>
      <c r="H4598" t="s">
        <v>16</v>
      </c>
      <c r="I4598" t="s">
        <v>100</v>
      </c>
      <c r="J4598">
        <v>90</v>
      </c>
      <c r="K4598">
        <v>600</v>
      </c>
      <c r="L4598" s="7">
        <f>Sales_Data[[#This Row],[OrderQuantity]] *Sales_Data[[#This Row],[UnitPrice]]</f>
        <v>54000</v>
      </c>
      <c r="M4598" s="7">
        <f>Sales_Data[[#This Row],[UnitPrice]]-Sales_Data[[#This Row],[UnitCost]]</f>
        <v>250</v>
      </c>
      <c r="N4598" s="7">
        <f>Sales_Data[[#This Row],[Gross Revenue]]-Sales_Data[[#This Row],[Discount Amount ]]</f>
        <v>53750</v>
      </c>
      <c r="O4598" s="7">
        <f>Sales_Data[[#This Row],[OrderQuantity]] *Sales_Data[[#This Row],[UnitCost]]</f>
        <v>31500</v>
      </c>
      <c r="P4598" s="7">
        <f>Sales_Data[[#This Row],[ItemCost]] +Sales_Data[[#This Row],[ShippingCost]]</f>
        <v>32086.59</v>
      </c>
      <c r="Q4598" s="7">
        <f>Sales_Data[[#This Row],[Gross Revenue]]-Sales_Data[[#This Row],[TotalFinancialCost]]</f>
        <v>21913.41</v>
      </c>
      <c r="R4598" s="7">
        <f>Sales_Data[[#This Row],[Actul Bill Amount]]-Sales_Data[[#This Row],[ShippingCost]]</f>
        <v>53163.41</v>
      </c>
      <c r="S4598">
        <v>666</v>
      </c>
      <c r="T4598">
        <v>586.59</v>
      </c>
      <c r="U4598" t="s">
        <v>57</v>
      </c>
      <c r="V4598">
        <v>350</v>
      </c>
      <c r="W4598" t="s">
        <v>18</v>
      </c>
      <c r="X4598" t="str">
        <f t="shared" si="143"/>
        <v>Bengaluru</v>
      </c>
    </row>
    <row r="4599" spans="1:24" x14ac:dyDescent="0.4">
      <c r="A4599">
        <v>104598</v>
      </c>
      <c r="B4599" s="5">
        <v>45798.953472222223</v>
      </c>
      <c r="C4599" s="3" t="str">
        <f>TEXT(Sales_Data[[#This Row],[OrderDate]],"mmmm")</f>
        <v>May</v>
      </c>
      <c r="D4599" s="3" t="str">
        <f t="shared" si="142"/>
        <v>2025</v>
      </c>
      <c r="E4599" t="s">
        <v>42</v>
      </c>
      <c r="F4599" t="s">
        <v>28</v>
      </c>
      <c r="G4599" t="s">
        <v>29</v>
      </c>
      <c r="H4599" t="s">
        <v>20</v>
      </c>
      <c r="I4599" t="s">
        <v>100</v>
      </c>
      <c r="J4599">
        <v>62</v>
      </c>
      <c r="K4599">
        <v>2500</v>
      </c>
      <c r="L4599" s="7">
        <f>Sales_Data[[#This Row],[OrderQuantity]] *Sales_Data[[#This Row],[UnitPrice]]</f>
        <v>155000</v>
      </c>
      <c r="M4599" s="7">
        <f>Sales_Data[[#This Row],[UnitPrice]]-Sales_Data[[#This Row],[UnitCost]]</f>
        <v>1000</v>
      </c>
      <c r="N4599" s="7">
        <f>Sales_Data[[#This Row],[Gross Revenue]]-Sales_Data[[#This Row],[Discount Amount ]]</f>
        <v>154000</v>
      </c>
      <c r="O4599" s="7">
        <f>Sales_Data[[#This Row],[OrderQuantity]] *Sales_Data[[#This Row],[UnitCost]]</f>
        <v>93000</v>
      </c>
      <c r="P4599" s="7">
        <f>Sales_Data[[#This Row],[ItemCost]] +Sales_Data[[#This Row],[ShippingCost]]</f>
        <v>93276.81</v>
      </c>
      <c r="Q4599" s="7">
        <f>Sales_Data[[#This Row],[Gross Revenue]]-Sales_Data[[#This Row],[TotalFinancialCost]]</f>
        <v>61723.19</v>
      </c>
      <c r="R4599" s="7">
        <f>Sales_Data[[#This Row],[Actul Bill Amount]]-Sales_Data[[#This Row],[ShippingCost]]</f>
        <v>153723.19</v>
      </c>
      <c r="S4599">
        <v>1004</v>
      </c>
      <c r="T4599">
        <v>276.81</v>
      </c>
      <c r="U4599" t="s">
        <v>54</v>
      </c>
      <c r="V4599">
        <v>1500</v>
      </c>
      <c r="W4599" t="s">
        <v>22</v>
      </c>
      <c r="X4599" t="str">
        <f t="shared" si="143"/>
        <v>Nagpur</v>
      </c>
    </row>
    <row r="4600" spans="1:24" x14ac:dyDescent="0.4">
      <c r="A4600">
        <v>104599</v>
      </c>
      <c r="B4600" s="5">
        <v>45903.193055555559</v>
      </c>
      <c r="C4600" s="3" t="str">
        <f>TEXT(Sales_Data[[#This Row],[OrderDate]],"mmmm")</f>
        <v>September</v>
      </c>
      <c r="D4600" s="3" t="str">
        <f t="shared" si="142"/>
        <v>2025</v>
      </c>
      <c r="E4600" t="s">
        <v>23</v>
      </c>
      <c r="F4600" t="s">
        <v>43</v>
      </c>
      <c r="G4600" t="s">
        <v>15</v>
      </c>
      <c r="H4600" t="s">
        <v>32</v>
      </c>
      <c r="I4600" t="s">
        <v>100</v>
      </c>
      <c r="J4600">
        <v>46</v>
      </c>
      <c r="K4600">
        <v>1800</v>
      </c>
      <c r="L4600" s="7">
        <f>Sales_Data[[#This Row],[OrderQuantity]] *Sales_Data[[#This Row],[UnitPrice]]</f>
        <v>82800</v>
      </c>
      <c r="M4600" s="7">
        <f>Sales_Data[[#This Row],[UnitPrice]]-Sales_Data[[#This Row],[UnitCost]]</f>
        <v>900</v>
      </c>
      <c r="N4600" s="7">
        <f>Sales_Data[[#This Row],[Gross Revenue]]-Sales_Data[[#This Row],[Discount Amount ]]</f>
        <v>81900</v>
      </c>
      <c r="O4600" s="7">
        <f>Sales_Data[[#This Row],[OrderQuantity]] *Sales_Data[[#This Row],[UnitCost]]</f>
        <v>41400</v>
      </c>
      <c r="P4600" s="7">
        <f>Sales_Data[[#This Row],[ItemCost]] +Sales_Data[[#This Row],[ShippingCost]]</f>
        <v>42419.199999999997</v>
      </c>
      <c r="Q4600" s="7">
        <f>Sales_Data[[#This Row],[Gross Revenue]]-Sales_Data[[#This Row],[TotalFinancialCost]]</f>
        <v>40380.800000000003</v>
      </c>
      <c r="R4600" s="7">
        <f>Sales_Data[[#This Row],[Actul Bill Amount]]-Sales_Data[[#This Row],[ShippingCost]]</f>
        <v>80880.800000000003</v>
      </c>
      <c r="S4600">
        <v>746</v>
      </c>
      <c r="T4600">
        <v>1019.2</v>
      </c>
      <c r="U4600" t="s">
        <v>51</v>
      </c>
      <c r="V4600">
        <v>900</v>
      </c>
      <c r="W4600" t="s">
        <v>33</v>
      </c>
      <c r="X4600" t="str">
        <f t="shared" si="143"/>
        <v>Delhi</v>
      </c>
    </row>
    <row r="4601" spans="1:24" x14ac:dyDescent="0.4">
      <c r="A4601">
        <v>104600</v>
      </c>
      <c r="B4601" s="5">
        <v>45750.931250000001</v>
      </c>
      <c r="C4601" s="3" t="str">
        <f>TEXT(Sales_Data[[#This Row],[OrderDate]],"mmmm")</f>
        <v>April</v>
      </c>
      <c r="D4601" s="3" t="str">
        <f t="shared" si="142"/>
        <v>2025</v>
      </c>
      <c r="E4601" t="s">
        <v>23</v>
      </c>
      <c r="F4601" t="s">
        <v>46</v>
      </c>
      <c r="G4601" t="s">
        <v>31</v>
      </c>
      <c r="H4601" t="s">
        <v>25</v>
      </c>
      <c r="I4601" t="s">
        <v>100</v>
      </c>
      <c r="J4601">
        <v>9</v>
      </c>
      <c r="K4601">
        <v>4500</v>
      </c>
      <c r="L4601" s="7">
        <f>Sales_Data[[#This Row],[OrderQuantity]] *Sales_Data[[#This Row],[UnitPrice]]</f>
        <v>40500</v>
      </c>
      <c r="M4601" s="7">
        <f>Sales_Data[[#This Row],[UnitPrice]]-Sales_Data[[#This Row],[UnitCost]]</f>
        <v>1700</v>
      </c>
      <c r="N4601" s="7">
        <f>Sales_Data[[#This Row],[Gross Revenue]]-Sales_Data[[#This Row],[Discount Amount ]]</f>
        <v>38800</v>
      </c>
      <c r="O4601" s="7">
        <f>Sales_Data[[#This Row],[OrderQuantity]] *Sales_Data[[#This Row],[UnitCost]]</f>
        <v>25200</v>
      </c>
      <c r="P4601" s="7">
        <f>Sales_Data[[#This Row],[ItemCost]] +Sales_Data[[#This Row],[ShippingCost]]</f>
        <v>27823.5</v>
      </c>
      <c r="Q4601" s="7">
        <f>Sales_Data[[#This Row],[Gross Revenue]]-Sales_Data[[#This Row],[TotalFinancialCost]]</f>
        <v>12676.5</v>
      </c>
      <c r="R4601" s="7">
        <f>Sales_Data[[#This Row],[Actul Bill Amount]]-Sales_Data[[#This Row],[ShippingCost]]</f>
        <v>36176.5</v>
      </c>
      <c r="S4601">
        <v>355</v>
      </c>
      <c r="T4601">
        <v>2623.5</v>
      </c>
      <c r="U4601" t="s">
        <v>47</v>
      </c>
      <c r="V4601">
        <v>2800</v>
      </c>
      <c r="W4601" t="s">
        <v>27</v>
      </c>
      <c r="X4601" t="str">
        <f t="shared" si="143"/>
        <v>Mumbai</v>
      </c>
    </row>
    <row r="4602" spans="1:24" x14ac:dyDescent="0.4">
      <c r="A4602">
        <v>104601</v>
      </c>
      <c r="B4602" s="5">
        <v>45896.284722222219</v>
      </c>
      <c r="C4602" s="3" t="str">
        <f>TEXT(Sales_Data[[#This Row],[OrderDate]],"mmmm")</f>
        <v>August</v>
      </c>
      <c r="D4602" s="3" t="str">
        <f t="shared" si="142"/>
        <v>2025</v>
      </c>
      <c r="E4602" t="s">
        <v>50</v>
      </c>
      <c r="F4602" t="s">
        <v>35</v>
      </c>
      <c r="G4602" t="s">
        <v>15</v>
      </c>
      <c r="H4602" t="s">
        <v>25</v>
      </c>
      <c r="I4602" t="s">
        <v>100</v>
      </c>
      <c r="J4602">
        <v>43</v>
      </c>
      <c r="K4602">
        <v>12000</v>
      </c>
      <c r="L4602" s="7">
        <f>Sales_Data[[#This Row],[OrderQuantity]] *Sales_Data[[#This Row],[UnitPrice]]</f>
        <v>516000</v>
      </c>
      <c r="M4602" s="7">
        <f>Sales_Data[[#This Row],[UnitPrice]]-Sales_Data[[#This Row],[UnitCost]]</f>
        <v>4000</v>
      </c>
      <c r="N4602" s="7">
        <f>Sales_Data[[#This Row],[Gross Revenue]]-Sales_Data[[#This Row],[Discount Amount ]]</f>
        <v>512000</v>
      </c>
      <c r="O4602" s="7">
        <f>Sales_Data[[#This Row],[OrderQuantity]] *Sales_Data[[#This Row],[UnitCost]]</f>
        <v>344000</v>
      </c>
      <c r="P4602" s="7">
        <f>Sales_Data[[#This Row],[ItemCost]] +Sales_Data[[#This Row],[ShippingCost]]</f>
        <v>344284.29</v>
      </c>
      <c r="Q4602" s="7">
        <f>Sales_Data[[#This Row],[Gross Revenue]]-Sales_Data[[#This Row],[TotalFinancialCost]]</f>
        <v>171715.71000000002</v>
      </c>
      <c r="R4602" s="7">
        <f>Sales_Data[[#This Row],[Actul Bill Amount]]-Sales_Data[[#This Row],[ShippingCost]]</f>
        <v>511715.71</v>
      </c>
      <c r="S4602">
        <v>304</v>
      </c>
      <c r="T4602">
        <v>284.29000000000002</v>
      </c>
      <c r="U4602" t="s">
        <v>36</v>
      </c>
      <c r="V4602">
        <v>8000</v>
      </c>
      <c r="W4602" t="s">
        <v>27</v>
      </c>
      <c r="X4602" t="str">
        <f t="shared" si="143"/>
        <v>Mumbai</v>
      </c>
    </row>
    <row r="4603" spans="1:24" x14ac:dyDescent="0.4">
      <c r="A4603">
        <v>104602</v>
      </c>
      <c r="B4603" s="5">
        <v>45862.047222222223</v>
      </c>
      <c r="C4603" s="3" t="str">
        <f>TEXT(Sales_Data[[#This Row],[OrderDate]],"mmmm")</f>
        <v>July</v>
      </c>
      <c r="D4603" s="3" t="str">
        <f t="shared" si="142"/>
        <v>2025</v>
      </c>
      <c r="E4603" t="s">
        <v>42</v>
      </c>
      <c r="F4603" t="s">
        <v>35</v>
      </c>
      <c r="G4603" t="s">
        <v>15</v>
      </c>
      <c r="H4603" t="s">
        <v>25</v>
      </c>
      <c r="I4603" t="s">
        <v>100</v>
      </c>
      <c r="J4603">
        <v>87</v>
      </c>
      <c r="K4603">
        <v>12000</v>
      </c>
      <c r="L4603" s="7">
        <f>Sales_Data[[#This Row],[OrderQuantity]] *Sales_Data[[#This Row],[UnitPrice]]</f>
        <v>1044000</v>
      </c>
      <c r="M4603" s="7">
        <f>Sales_Data[[#This Row],[UnitPrice]]-Sales_Data[[#This Row],[UnitCost]]</f>
        <v>4000</v>
      </c>
      <c r="N4603" s="7">
        <f>Sales_Data[[#This Row],[Gross Revenue]]-Sales_Data[[#This Row],[Discount Amount ]]</f>
        <v>1040000</v>
      </c>
      <c r="O4603" s="7">
        <f>Sales_Data[[#This Row],[OrderQuantity]] *Sales_Data[[#This Row],[UnitCost]]</f>
        <v>696000</v>
      </c>
      <c r="P4603" s="7">
        <f>Sales_Data[[#This Row],[ItemCost]] +Sales_Data[[#This Row],[ShippingCost]]</f>
        <v>696754.03</v>
      </c>
      <c r="Q4603" s="7">
        <f>Sales_Data[[#This Row],[Gross Revenue]]-Sales_Data[[#This Row],[TotalFinancialCost]]</f>
        <v>347245.97</v>
      </c>
      <c r="R4603" s="7">
        <f>Sales_Data[[#This Row],[Actul Bill Amount]]-Sales_Data[[#This Row],[ShippingCost]]</f>
        <v>1039245.97</v>
      </c>
      <c r="S4603">
        <v>546</v>
      </c>
      <c r="T4603">
        <v>754.03</v>
      </c>
      <c r="U4603" t="s">
        <v>36</v>
      </c>
      <c r="V4603">
        <v>8000</v>
      </c>
      <c r="W4603" t="s">
        <v>27</v>
      </c>
      <c r="X4603" t="str">
        <f t="shared" si="143"/>
        <v>Mumbai</v>
      </c>
    </row>
    <row r="4604" spans="1:24" x14ac:dyDescent="0.4">
      <c r="A4604">
        <v>104603</v>
      </c>
      <c r="B4604" s="5">
        <v>45705.429861111108</v>
      </c>
      <c r="C4604" s="3" t="str">
        <f>TEXT(Sales_Data[[#This Row],[OrderDate]],"mmmm")</f>
        <v>February</v>
      </c>
      <c r="D4604" s="3" t="str">
        <f t="shared" si="142"/>
        <v>2025</v>
      </c>
      <c r="E4604" t="s">
        <v>13</v>
      </c>
      <c r="F4604" t="s">
        <v>35</v>
      </c>
      <c r="G4604" t="s">
        <v>29</v>
      </c>
      <c r="H4604" t="s">
        <v>32</v>
      </c>
      <c r="I4604" t="s">
        <v>100</v>
      </c>
      <c r="J4604">
        <v>95</v>
      </c>
      <c r="K4604">
        <v>8500</v>
      </c>
      <c r="L4604" s="7">
        <f>Sales_Data[[#This Row],[OrderQuantity]] *Sales_Data[[#This Row],[UnitPrice]]</f>
        <v>807500</v>
      </c>
      <c r="M4604" s="7">
        <f>Sales_Data[[#This Row],[UnitPrice]]-Sales_Data[[#This Row],[UnitCost]]</f>
        <v>3000</v>
      </c>
      <c r="N4604" s="7">
        <f>Sales_Data[[#This Row],[Gross Revenue]]-Sales_Data[[#This Row],[Discount Amount ]]</f>
        <v>804500</v>
      </c>
      <c r="O4604" s="7">
        <f>Sales_Data[[#This Row],[OrderQuantity]] *Sales_Data[[#This Row],[UnitCost]]</f>
        <v>522500</v>
      </c>
      <c r="P4604" s="7">
        <f>Sales_Data[[#This Row],[ItemCost]] +Sales_Data[[#This Row],[ShippingCost]]</f>
        <v>525160.55000000005</v>
      </c>
      <c r="Q4604" s="7">
        <f>Sales_Data[[#This Row],[Gross Revenue]]-Sales_Data[[#This Row],[TotalFinancialCost]]</f>
        <v>282339.44999999995</v>
      </c>
      <c r="R4604" s="7">
        <f>Sales_Data[[#This Row],[Actul Bill Amount]]-Sales_Data[[#This Row],[ShippingCost]]</f>
        <v>801839.45</v>
      </c>
      <c r="S4604">
        <v>604</v>
      </c>
      <c r="T4604">
        <v>2660.55</v>
      </c>
      <c r="U4604" t="s">
        <v>49</v>
      </c>
      <c r="V4604">
        <v>5500</v>
      </c>
      <c r="W4604" t="s">
        <v>33</v>
      </c>
      <c r="X4604" t="str">
        <f t="shared" si="143"/>
        <v>Delhi</v>
      </c>
    </row>
    <row r="4605" spans="1:24" x14ac:dyDescent="0.4">
      <c r="A4605">
        <v>104604</v>
      </c>
      <c r="B4605" s="5">
        <v>45902.886805555558</v>
      </c>
      <c r="C4605" s="3" t="str">
        <f>TEXT(Sales_Data[[#This Row],[OrderDate]],"mmmm")</f>
        <v>September</v>
      </c>
      <c r="D4605" s="3" t="str">
        <f t="shared" si="142"/>
        <v>2025</v>
      </c>
      <c r="E4605" t="s">
        <v>13</v>
      </c>
      <c r="F4605" t="s">
        <v>43</v>
      </c>
      <c r="G4605" t="s">
        <v>15</v>
      </c>
      <c r="H4605" t="s">
        <v>32</v>
      </c>
      <c r="I4605" t="s">
        <v>100</v>
      </c>
      <c r="J4605">
        <v>48</v>
      </c>
      <c r="K4605">
        <v>1800</v>
      </c>
      <c r="L4605" s="7">
        <f>Sales_Data[[#This Row],[OrderQuantity]] *Sales_Data[[#This Row],[UnitPrice]]</f>
        <v>86400</v>
      </c>
      <c r="M4605" s="7">
        <f>Sales_Data[[#This Row],[UnitPrice]]-Sales_Data[[#This Row],[UnitCost]]</f>
        <v>900</v>
      </c>
      <c r="N4605" s="7">
        <f>Sales_Data[[#This Row],[Gross Revenue]]-Sales_Data[[#This Row],[Discount Amount ]]</f>
        <v>85500</v>
      </c>
      <c r="O4605" s="7">
        <f>Sales_Data[[#This Row],[OrderQuantity]] *Sales_Data[[#This Row],[UnitCost]]</f>
        <v>43200</v>
      </c>
      <c r="P4605" s="7">
        <f>Sales_Data[[#This Row],[ItemCost]] +Sales_Data[[#This Row],[ShippingCost]]</f>
        <v>43512.33</v>
      </c>
      <c r="Q4605" s="7">
        <f>Sales_Data[[#This Row],[Gross Revenue]]-Sales_Data[[#This Row],[TotalFinancialCost]]</f>
        <v>42887.67</v>
      </c>
      <c r="R4605" s="7">
        <f>Sales_Data[[#This Row],[Actul Bill Amount]]-Sales_Data[[#This Row],[ShippingCost]]</f>
        <v>85187.67</v>
      </c>
      <c r="S4605">
        <v>406</v>
      </c>
      <c r="T4605">
        <v>312.33</v>
      </c>
      <c r="U4605" t="s">
        <v>51</v>
      </c>
      <c r="V4605">
        <v>900</v>
      </c>
      <c r="W4605" t="s">
        <v>33</v>
      </c>
      <c r="X4605" t="str">
        <f t="shared" si="143"/>
        <v>Delhi</v>
      </c>
    </row>
    <row r="4606" spans="1:24" x14ac:dyDescent="0.4">
      <c r="A4606">
        <v>104605</v>
      </c>
      <c r="B4606" s="5">
        <v>45977.465277777781</v>
      </c>
      <c r="C4606" s="3" t="str">
        <f>TEXT(Sales_Data[[#This Row],[OrderDate]],"mmmm")</f>
        <v>November</v>
      </c>
      <c r="D4606" s="3" t="str">
        <f t="shared" si="142"/>
        <v>2025</v>
      </c>
      <c r="E4606" t="s">
        <v>48</v>
      </c>
      <c r="F4606" t="s">
        <v>14</v>
      </c>
      <c r="G4606" t="s">
        <v>15</v>
      </c>
      <c r="H4606" t="s">
        <v>25</v>
      </c>
      <c r="I4606" t="s">
        <v>100</v>
      </c>
      <c r="J4606">
        <v>97</v>
      </c>
      <c r="K4606">
        <v>6500</v>
      </c>
      <c r="L4606" s="7">
        <f>Sales_Data[[#This Row],[OrderQuantity]] *Sales_Data[[#This Row],[UnitPrice]]</f>
        <v>630500</v>
      </c>
      <c r="M4606" s="7">
        <f>Sales_Data[[#This Row],[UnitPrice]]-Sales_Data[[#This Row],[UnitCost]]</f>
        <v>2300</v>
      </c>
      <c r="N4606" s="7">
        <f>Sales_Data[[#This Row],[Gross Revenue]]-Sales_Data[[#This Row],[Discount Amount ]]</f>
        <v>628200</v>
      </c>
      <c r="O4606" s="7">
        <f>Sales_Data[[#This Row],[OrderQuantity]] *Sales_Data[[#This Row],[UnitCost]]</f>
        <v>407400</v>
      </c>
      <c r="P4606" s="7">
        <f>Sales_Data[[#This Row],[ItemCost]] +Sales_Data[[#This Row],[ShippingCost]]</f>
        <v>408357.24</v>
      </c>
      <c r="Q4606" s="7">
        <f>Sales_Data[[#This Row],[Gross Revenue]]-Sales_Data[[#This Row],[TotalFinancialCost]]</f>
        <v>222142.76</v>
      </c>
      <c r="R4606" s="7">
        <f>Sales_Data[[#This Row],[Actul Bill Amount]]-Sales_Data[[#This Row],[ShippingCost]]</f>
        <v>627242.76</v>
      </c>
      <c r="S4606">
        <v>967</v>
      </c>
      <c r="T4606">
        <v>957.24</v>
      </c>
      <c r="U4606" t="s">
        <v>21</v>
      </c>
      <c r="V4606">
        <v>4200</v>
      </c>
      <c r="W4606" t="s">
        <v>27</v>
      </c>
      <c r="X4606" t="str">
        <f t="shared" si="143"/>
        <v>Mumbai</v>
      </c>
    </row>
    <row r="4607" spans="1:24" x14ac:dyDescent="0.4">
      <c r="A4607">
        <v>104606</v>
      </c>
      <c r="B4607" s="5">
        <v>45974.313888888886</v>
      </c>
      <c r="C4607" s="3" t="str">
        <f>TEXT(Sales_Data[[#This Row],[OrderDate]],"mmmm")</f>
        <v>November</v>
      </c>
      <c r="D4607" s="3" t="str">
        <f t="shared" si="142"/>
        <v>2025</v>
      </c>
      <c r="E4607" t="s">
        <v>19</v>
      </c>
      <c r="F4607" t="s">
        <v>40</v>
      </c>
      <c r="G4607" t="s">
        <v>29</v>
      </c>
      <c r="H4607" t="s">
        <v>16</v>
      </c>
      <c r="I4607" t="s">
        <v>100</v>
      </c>
      <c r="J4607">
        <v>91</v>
      </c>
      <c r="K4607">
        <v>5500</v>
      </c>
      <c r="L4607" s="7">
        <f>Sales_Data[[#This Row],[OrderQuantity]] *Sales_Data[[#This Row],[UnitPrice]]</f>
        <v>500500</v>
      </c>
      <c r="M4607" s="7">
        <f>Sales_Data[[#This Row],[UnitPrice]]-Sales_Data[[#This Row],[UnitCost]]</f>
        <v>2000</v>
      </c>
      <c r="N4607" s="7">
        <f>Sales_Data[[#This Row],[Gross Revenue]]-Sales_Data[[#This Row],[Discount Amount ]]</f>
        <v>498500</v>
      </c>
      <c r="O4607" s="7">
        <f>Sales_Data[[#This Row],[OrderQuantity]] *Sales_Data[[#This Row],[UnitCost]]</f>
        <v>318500</v>
      </c>
      <c r="P4607" s="7">
        <f>Sales_Data[[#This Row],[ItemCost]] +Sales_Data[[#This Row],[ShippingCost]]</f>
        <v>319814.56</v>
      </c>
      <c r="Q4607" s="7">
        <f>Sales_Data[[#This Row],[Gross Revenue]]-Sales_Data[[#This Row],[TotalFinancialCost]]</f>
        <v>180685.44</v>
      </c>
      <c r="R4607" s="7">
        <f>Sales_Data[[#This Row],[Actul Bill Amount]]-Sales_Data[[#This Row],[ShippingCost]]</f>
        <v>497185.44</v>
      </c>
      <c r="S4607">
        <v>566</v>
      </c>
      <c r="T4607">
        <v>1314.56</v>
      </c>
      <c r="U4607" t="s">
        <v>41</v>
      </c>
      <c r="V4607">
        <v>3500</v>
      </c>
      <c r="W4607" t="s">
        <v>18</v>
      </c>
      <c r="X4607" t="str">
        <f t="shared" si="143"/>
        <v>Bengaluru</v>
      </c>
    </row>
    <row r="4608" spans="1:24" x14ac:dyDescent="0.4">
      <c r="A4608">
        <v>104607</v>
      </c>
      <c r="B4608" s="5">
        <v>45952.582638888889</v>
      </c>
      <c r="C4608" s="3" t="str">
        <f>TEXT(Sales_Data[[#This Row],[OrderDate]],"mmmm")</f>
        <v>October</v>
      </c>
      <c r="D4608" s="3" t="str">
        <f t="shared" si="142"/>
        <v>2025</v>
      </c>
      <c r="E4608" t="s">
        <v>34</v>
      </c>
      <c r="F4608" t="s">
        <v>55</v>
      </c>
      <c r="G4608" t="s">
        <v>29</v>
      </c>
      <c r="H4608" t="s">
        <v>16</v>
      </c>
      <c r="I4608" t="s">
        <v>100</v>
      </c>
      <c r="J4608">
        <v>17</v>
      </c>
      <c r="K4608">
        <v>850</v>
      </c>
      <c r="L4608" s="7">
        <f>Sales_Data[[#This Row],[OrderQuantity]] *Sales_Data[[#This Row],[UnitPrice]]</f>
        <v>14450</v>
      </c>
      <c r="M4608" s="7">
        <f>Sales_Data[[#This Row],[UnitPrice]]-Sales_Data[[#This Row],[UnitCost]]</f>
        <v>300</v>
      </c>
      <c r="N4608" s="7">
        <f>Sales_Data[[#This Row],[Gross Revenue]]-Sales_Data[[#This Row],[Discount Amount ]]</f>
        <v>14150</v>
      </c>
      <c r="O4608" s="7">
        <f>Sales_Data[[#This Row],[OrderQuantity]] *Sales_Data[[#This Row],[UnitCost]]</f>
        <v>9350</v>
      </c>
      <c r="P4608" s="7">
        <f>Sales_Data[[#This Row],[ItemCost]] +Sales_Data[[#This Row],[ShippingCost]]</f>
        <v>10459.36</v>
      </c>
      <c r="Q4608" s="7">
        <f>Sales_Data[[#This Row],[Gross Revenue]]-Sales_Data[[#This Row],[TotalFinancialCost]]</f>
        <v>3990.6399999999994</v>
      </c>
      <c r="R4608" s="7">
        <f>Sales_Data[[#This Row],[Actul Bill Amount]]-Sales_Data[[#This Row],[ShippingCost]]</f>
        <v>13040.64</v>
      </c>
      <c r="S4608">
        <v>1021</v>
      </c>
      <c r="T4608">
        <v>1109.3599999999999</v>
      </c>
      <c r="U4608" t="s">
        <v>56</v>
      </c>
      <c r="V4608">
        <v>550</v>
      </c>
      <c r="W4608" t="s">
        <v>18</v>
      </c>
      <c r="X4608" t="str">
        <f t="shared" si="143"/>
        <v>Bengaluru</v>
      </c>
    </row>
    <row r="4609" spans="1:24" x14ac:dyDescent="0.4">
      <c r="A4609">
        <v>104608</v>
      </c>
      <c r="B4609" s="5">
        <v>45785.327777777777</v>
      </c>
      <c r="C4609" s="3" t="str">
        <f>TEXT(Sales_Data[[#This Row],[OrderDate]],"mmmm")</f>
        <v>May</v>
      </c>
      <c r="D4609" s="3" t="str">
        <f t="shared" si="142"/>
        <v>2025</v>
      </c>
      <c r="E4609" t="s">
        <v>42</v>
      </c>
      <c r="F4609" t="s">
        <v>28</v>
      </c>
      <c r="G4609" t="s">
        <v>15</v>
      </c>
      <c r="H4609" t="s">
        <v>32</v>
      </c>
      <c r="I4609" t="s">
        <v>100</v>
      </c>
      <c r="J4609">
        <v>91</v>
      </c>
      <c r="K4609">
        <v>2500</v>
      </c>
      <c r="L4609" s="7">
        <f>Sales_Data[[#This Row],[OrderQuantity]] *Sales_Data[[#This Row],[UnitPrice]]</f>
        <v>227500</v>
      </c>
      <c r="M4609" s="7">
        <f>Sales_Data[[#This Row],[UnitPrice]]-Sales_Data[[#This Row],[UnitCost]]</f>
        <v>1000</v>
      </c>
      <c r="N4609" s="7">
        <f>Sales_Data[[#This Row],[Gross Revenue]]-Sales_Data[[#This Row],[Discount Amount ]]</f>
        <v>226500</v>
      </c>
      <c r="O4609" s="7">
        <f>Sales_Data[[#This Row],[OrderQuantity]] *Sales_Data[[#This Row],[UnitCost]]</f>
        <v>136500</v>
      </c>
      <c r="P4609" s="7">
        <f>Sales_Data[[#This Row],[ItemCost]] +Sales_Data[[#This Row],[ShippingCost]]</f>
        <v>137255.63</v>
      </c>
      <c r="Q4609" s="7">
        <f>Sales_Data[[#This Row],[Gross Revenue]]-Sales_Data[[#This Row],[TotalFinancialCost]]</f>
        <v>90244.37</v>
      </c>
      <c r="R4609" s="7">
        <f>Sales_Data[[#This Row],[Actul Bill Amount]]-Sales_Data[[#This Row],[ShippingCost]]</f>
        <v>225744.37</v>
      </c>
      <c r="S4609">
        <v>1156</v>
      </c>
      <c r="T4609">
        <v>755.63</v>
      </c>
      <c r="U4609" t="s">
        <v>54</v>
      </c>
      <c r="V4609">
        <v>1500</v>
      </c>
      <c r="W4609" t="s">
        <v>33</v>
      </c>
      <c r="X4609" t="str">
        <f t="shared" si="143"/>
        <v>Delhi</v>
      </c>
    </row>
    <row r="4610" spans="1:24" x14ac:dyDescent="0.4">
      <c r="A4610">
        <v>104609</v>
      </c>
      <c r="B4610" s="5">
        <v>46001.354166666664</v>
      </c>
      <c r="C4610" s="3" t="str">
        <f>TEXT(Sales_Data[[#This Row],[OrderDate]],"mmmm")</f>
        <v>December</v>
      </c>
      <c r="D4610" s="3" t="str">
        <f t="shared" ref="D4610:D4673" si="144">TEXT(B4610, "yyyy")</f>
        <v>2025</v>
      </c>
      <c r="E4610" t="s">
        <v>19</v>
      </c>
      <c r="F4610" t="s">
        <v>14</v>
      </c>
      <c r="G4610" t="s">
        <v>31</v>
      </c>
      <c r="H4610" t="s">
        <v>25</v>
      </c>
      <c r="I4610" t="s">
        <v>100</v>
      </c>
      <c r="J4610">
        <v>54</v>
      </c>
      <c r="K4610">
        <v>6500</v>
      </c>
      <c r="L4610" s="7">
        <f>Sales_Data[[#This Row],[OrderQuantity]] *Sales_Data[[#This Row],[UnitPrice]]</f>
        <v>351000</v>
      </c>
      <c r="M4610" s="7">
        <f>Sales_Data[[#This Row],[UnitPrice]]-Sales_Data[[#This Row],[UnitCost]]</f>
        <v>2300</v>
      </c>
      <c r="N4610" s="7">
        <f>Sales_Data[[#This Row],[Gross Revenue]]-Sales_Data[[#This Row],[Discount Amount ]]</f>
        <v>348700</v>
      </c>
      <c r="O4610" s="7">
        <f>Sales_Data[[#This Row],[OrderQuantity]] *Sales_Data[[#This Row],[UnitCost]]</f>
        <v>226800</v>
      </c>
      <c r="P4610" s="7">
        <f>Sales_Data[[#This Row],[ItemCost]] +Sales_Data[[#This Row],[ShippingCost]]</f>
        <v>227223.96</v>
      </c>
      <c r="Q4610" s="7">
        <f>Sales_Data[[#This Row],[Gross Revenue]]-Sales_Data[[#This Row],[TotalFinancialCost]]</f>
        <v>123776.04000000001</v>
      </c>
      <c r="R4610" s="7">
        <f>Sales_Data[[#This Row],[Actul Bill Amount]]-Sales_Data[[#This Row],[ShippingCost]]</f>
        <v>348276.04</v>
      </c>
      <c r="S4610">
        <v>349</v>
      </c>
      <c r="T4610">
        <v>423.96</v>
      </c>
      <c r="U4610" t="s">
        <v>21</v>
      </c>
      <c r="V4610">
        <v>4200</v>
      </c>
      <c r="W4610" t="s">
        <v>27</v>
      </c>
      <c r="X4610" t="str">
        <f t="shared" ref="X4610:X4673" si="145">_xlfn.TEXTBEFORE(W4610, " ")</f>
        <v>Mumbai</v>
      </c>
    </row>
    <row r="4611" spans="1:24" x14ac:dyDescent="0.4">
      <c r="A4611">
        <v>104610</v>
      </c>
      <c r="B4611" s="5">
        <v>45939.197222222225</v>
      </c>
      <c r="C4611" s="3" t="str">
        <f>TEXT(Sales_Data[[#This Row],[OrderDate]],"mmmm")</f>
        <v>October</v>
      </c>
      <c r="D4611" s="3" t="str">
        <f t="shared" si="144"/>
        <v>2025</v>
      </c>
      <c r="E4611" t="s">
        <v>48</v>
      </c>
      <c r="F4611" t="s">
        <v>40</v>
      </c>
      <c r="G4611" t="s">
        <v>31</v>
      </c>
      <c r="H4611" t="s">
        <v>16</v>
      </c>
      <c r="I4611" t="s">
        <v>100</v>
      </c>
      <c r="J4611">
        <v>63</v>
      </c>
      <c r="K4611">
        <v>5500</v>
      </c>
      <c r="L4611" s="7">
        <f>Sales_Data[[#This Row],[OrderQuantity]] *Sales_Data[[#This Row],[UnitPrice]]</f>
        <v>346500</v>
      </c>
      <c r="M4611" s="7">
        <f>Sales_Data[[#This Row],[UnitPrice]]-Sales_Data[[#This Row],[UnitCost]]</f>
        <v>2000</v>
      </c>
      <c r="N4611" s="7">
        <f>Sales_Data[[#This Row],[Gross Revenue]]-Sales_Data[[#This Row],[Discount Amount ]]</f>
        <v>344500</v>
      </c>
      <c r="O4611" s="7">
        <f>Sales_Data[[#This Row],[OrderQuantity]] *Sales_Data[[#This Row],[UnitCost]]</f>
        <v>220500</v>
      </c>
      <c r="P4611" s="7">
        <f>Sales_Data[[#This Row],[ItemCost]] +Sales_Data[[#This Row],[ShippingCost]]</f>
        <v>221572.32</v>
      </c>
      <c r="Q4611" s="7">
        <f>Sales_Data[[#This Row],[Gross Revenue]]-Sales_Data[[#This Row],[TotalFinancialCost]]</f>
        <v>124927.67999999999</v>
      </c>
      <c r="R4611" s="7">
        <f>Sales_Data[[#This Row],[Actul Bill Amount]]-Sales_Data[[#This Row],[ShippingCost]]</f>
        <v>343427.68</v>
      </c>
      <c r="S4611">
        <v>377</v>
      </c>
      <c r="T4611">
        <v>1072.32</v>
      </c>
      <c r="U4611" t="s">
        <v>41</v>
      </c>
      <c r="V4611">
        <v>3500</v>
      </c>
      <c r="W4611" t="s">
        <v>18</v>
      </c>
      <c r="X4611" t="str">
        <f t="shared" si="145"/>
        <v>Bengaluru</v>
      </c>
    </row>
    <row r="4612" spans="1:24" x14ac:dyDescent="0.4">
      <c r="A4612">
        <v>104611</v>
      </c>
      <c r="B4612" s="5">
        <v>45674.518750000003</v>
      </c>
      <c r="C4612" s="3" t="str">
        <f>TEXT(Sales_Data[[#This Row],[OrderDate]],"mmmm")</f>
        <v>January</v>
      </c>
      <c r="D4612" s="3" t="str">
        <f t="shared" si="144"/>
        <v>2025</v>
      </c>
      <c r="E4612" t="s">
        <v>42</v>
      </c>
      <c r="F4612" t="s">
        <v>35</v>
      </c>
      <c r="G4612" t="s">
        <v>31</v>
      </c>
      <c r="H4612" t="s">
        <v>37</v>
      </c>
      <c r="I4612" t="s">
        <v>100</v>
      </c>
      <c r="J4612">
        <v>43</v>
      </c>
      <c r="K4612">
        <v>8500</v>
      </c>
      <c r="L4612" s="7">
        <f>Sales_Data[[#This Row],[OrderQuantity]] *Sales_Data[[#This Row],[UnitPrice]]</f>
        <v>365500</v>
      </c>
      <c r="M4612" s="7">
        <f>Sales_Data[[#This Row],[UnitPrice]]-Sales_Data[[#This Row],[UnitCost]]</f>
        <v>3000</v>
      </c>
      <c r="N4612" s="7">
        <f>Sales_Data[[#This Row],[Gross Revenue]]-Sales_Data[[#This Row],[Discount Amount ]]</f>
        <v>362500</v>
      </c>
      <c r="O4612" s="7">
        <f>Sales_Data[[#This Row],[OrderQuantity]] *Sales_Data[[#This Row],[UnitCost]]</f>
        <v>236500</v>
      </c>
      <c r="P4612" s="7">
        <f>Sales_Data[[#This Row],[ItemCost]] +Sales_Data[[#This Row],[ShippingCost]]</f>
        <v>236798.82</v>
      </c>
      <c r="Q4612" s="7">
        <f>Sales_Data[[#This Row],[Gross Revenue]]-Sales_Data[[#This Row],[TotalFinancialCost]]</f>
        <v>128701.18</v>
      </c>
      <c r="R4612" s="7">
        <f>Sales_Data[[#This Row],[Actul Bill Amount]]-Sales_Data[[#This Row],[ShippingCost]]</f>
        <v>362201.18</v>
      </c>
      <c r="S4612">
        <v>1014</v>
      </c>
      <c r="T4612">
        <v>298.82</v>
      </c>
      <c r="U4612" t="s">
        <v>49</v>
      </c>
      <c r="V4612">
        <v>5500</v>
      </c>
      <c r="W4612" t="s">
        <v>38</v>
      </c>
      <c r="X4612" t="str">
        <f t="shared" si="145"/>
        <v>Kolkata</v>
      </c>
    </row>
    <row r="4613" spans="1:24" x14ac:dyDescent="0.4">
      <c r="A4613">
        <v>104612</v>
      </c>
      <c r="B4613" s="5">
        <v>45728.399305555555</v>
      </c>
      <c r="C4613" s="3" t="str">
        <f>TEXT(Sales_Data[[#This Row],[OrderDate]],"mmmm")</f>
        <v>March</v>
      </c>
      <c r="D4613" s="3" t="str">
        <f t="shared" si="144"/>
        <v>2025</v>
      </c>
      <c r="E4613" t="s">
        <v>13</v>
      </c>
      <c r="F4613" t="s">
        <v>24</v>
      </c>
      <c r="G4613" t="s">
        <v>15</v>
      </c>
      <c r="H4613" t="s">
        <v>32</v>
      </c>
      <c r="I4613" t="s">
        <v>100</v>
      </c>
      <c r="J4613">
        <v>59</v>
      </c>
      <c r="K4613">
        <v>25000</v>
      </c>
      <c r="L4613" s="7">
        <f>Sales_Data[[#This Row],[OrderQuantity]] *Sales_Data[[#This Row],[UnitPrice]]</f>
        <v>1475000</v>
      </c>
      <c r="M4613" s="7">
        <f>Sales_Data[[#This Row],[UnitPrice]]-Sales_Data[[#This Row],[UnitCost]]</f>
        <v>7000</v>
      </c>
      <c r="N4613" s="7">
        <f>Sales_Data[[#This Row],[Gross Revenue]]-Sales_Data[[#This Row],[Discount Amount ]]</f>
        <v>1468000</v>
      </c>
      <c r="O4613" s="7">
        <f>Sales_Data[[#This Row],[OrderQuantity]] *Sales_Data[[#This Row],[UnitCost]]</f>
        <v>1062000</v>
      </c>
      <c r="P4613" s="7">
        <f>Sales_Data[[#This Row],[ItemCost]] +Sales_Data[[#This Row],[ShippingCost]]</f>
        <v>1062644.69</v>
      </c>
      <c r="Q4613" s="7">
        <f>Sales_Data[[#This Row],[Gross Revenue]]-Sales_Data[[#This Row],[TotalFinancialCost]]</f>
        <v>412355.31000000006</v>
      </c>
      <c r="R4613" s="7">
        <f>Sales_Data[[#This Row],[Actul Bill Amount]]-Sales_Data[[#This Row],[ShippingCost]]</f>
        <v>1467355.31</v>
      </c>
      <c r="S4613">
        <v>474</v>
      </c>
      <c r="T4613">
        <v>644.69000000000005</v>
      </c>
      <c r="U4613" t="s">
        <v>60</v>
      </c>
      <c r="V4613">
        <v>18000</v>
      </c>
      <c r="W4613" t="s">
        <v>33</v>
      </c>
      <c r="X4613" t="str">
        <f t="shared" si="145"/>
        <v>Delhi</v>
      </c>
    </row>
    <row r="4614" spans="1:24" x14ac:dyDescent="0.4">
      <c r="A4614">
        <v>104613</v>
      </c>
      <c r="B4614" s="5">
        <v>45926.107638888891</v>
      </c>
      <c r="C4614" s="3" t="str">
        <f>TEXT(Sales_Data[[#This Row],[OrderDate]],"mmmm")</f>
        <v>September</v>
      </c>
      <c r="D4614" s="3" t="str">
        <f t="shared" si="144"/>
        <v>2025</v>
      </c>
      <c r="E4614" t="s">
        <v>34</v>
      </c>
      <c r="F4614" t="s">
        <v>40</v>
      </c>
      <c r="G4614" t="s">
        <v>31</v>
      </c>
      <c r="H4614" t="s">
        <v>20</v>
      </c>
      <c r="I4614" t="s">
        <v>100</v>
      </c>
      <c r="J4614">
        <v>7</v>
      </c>
      <c r="K4614">
        <v>5500</v>
      </c>
      <c r="L4614" s="7">
        <f>Sales_Data[[#This Row],[OrderQuantity]] *Sales_Data[[#This Row],[UnitPrice]]</f>
        <v>38500</v>
      </c>
      <c r="M4614" s="7">
        <f>Sales_Data[[#This Row],[UnitPrice]]-Sales_Data[[#This Row],[UnitCost]]</f>
        <v>2000</v>
      </c>
      <c r="N4614" s="7">
        <f>Sales_Data[[#This Row],[Gross Revenue]]-Sales_Data[[#This Row],[Discount Amount ]]</f>
        <v>36500</v>
      </c>
      <c r="O4614" s="7">
        <f>Sales_Data[[#This Row],[OrderQuantity]] *Sales_Data[[#This Row],[UnitCost]]</f>
        <v>24500</v>
      </c>
      <c r="P4614" s="7">
        <f>Sales_Data[[#This Row],[ItemCost]] +Sales_Data[[#This Row],[ShippingCost]]</f>
        <v>24885.599999999999</v>
      </c>
      <c r="Q4614" s="7">
        <f>Sales_Data[[#This Row],[Gross Revenue]]-Sales_Data[[#This Row],[TotalFinancialCost]]</f>
        <v>13614.400000000001</v>
      </c>
      <c r="R4614" s="7">
        <f>Sales_Data[[#This Row],[Actul Bill Amount]]-Sales_Data[[#This Row],[ShippingCost]]</f>
        <v>36114.400000000001</v>
      </c>
      <c r="S4614">
        <v>713</v>
      </c>
      <c r="T4614">
        <v>385.6</v>
      </c>
      <c r="U4614" t="s">
        <v>41</v>
      </c>
      <c r="V4614">
        <v>3500</v>
      </c>
      <c r="W4614" t="s">
        <v>22</v>
      </c>
      <c r="X4614" t="str">
        <f t="shared" si="145"/>
        <v>Nagpur</v>
      </c>
    </row>
    <row r="4615" spans="1:24" x14ac:dyDescent="0.4">
      <c r="A4615">
        <v>104614</v>
      </c>
      <c r="B4615" s="5">
        <v>45982.45</v>
      </c>
      <c r="C4615" s="3" t="str">
        <f>TEXT(Sales_Data[[#This Row],[OrderDate]],"mmmm")</f>
        <v>November</v>
      </c>
      <c r="D4615" s="3" t="str">
        <f t="shared" si="144"/>
        <v>2025</v>
      </c>
      <c r="E4615" t="s">
        <v>48</v>
      </c>
      <c r="F4615" t="s">
        <v>35</v>
      </c>
      <c r="G4615" t="s">
        <v>29</v>
      </c>
      <c r="H4615" t="s">
        <v>32</v>
      </c>
      <c r="I4615" t="s">
        <v>100</v>
      </c>
      <c r="J4615">
        <v>5</v>
      </c>
      <c r="K4615">
        <v>8500</v>
      </c>
      <c r="L4615" s="7">
        <f>Sales_Data[[#This Row],[OrderQuantity]] *Sales_Data[[#This Row],[UnitPrice]]</f>
        <v>42500</v>
      </c>
      <c r="M4615" s="7">
        <f>Sales_Data[[#This Row],[UnitPrice]]-Sales_Data[[#This Row],[UnitCost]]</f>
        <v>3000</v>
      </c>
      <c r="N4615" s="7">
        <f>Sales_Data[[#This Row],[Gross Revenue]]-Sales_Data[[#This Row],[Discount Amount ]]</f>
        <v>39500</v>
      </c>
      <c r="O4615" s="7">
        <f>Sales_Data[[#This Row],[OrderQuantity]] *Sales_Data[[#This Row],[UnitCost]]</f>
        <v>27500</v>
      </c>
      <c r="P4615" s="7">
        <f>Sales_Data[[#This Row],[ItemCost]] +Sales_Data[[#This Row],[ShippingCost]]</f>
        <v>28284.65</v>
      </c>
      <c r="Q4615" s="7">
        <f>Sales_Data[[#This Row],[Gross Revenue]]-Sales_Data[[#This Row],[TotalFinancialCost]]</f>
        <v>14215.349999999999</v>
      </c>
      <c r="R4615" s="7">
        <f>Sales_Data[[#This Row],[Actul Bill Amount]]-Sales_Data[[#This Row],[ShippingCost]]</f>
        <v>38715.35</v>
      </c>
      <c r="S4615">
        <v>928</v>
      </c>
      <c r="T4615">
        <v>784.65</v>
      </c>
      <c r="U4615" t="s">
        <v>49</v>
      </c>
      <c r="V4615">
        <v>5500</v>
      </c>
      <c r="W4615" t="s">
        <v>33</v>
      </c>
      <c r="X4615" t="str">
        <f t="shared" si="145"/>
        <v>Delhi</v>
      </c>
    </row>
    <row r="4616" spans="1:24" x14ac:dyDescent="0.4">
      <c r="A4616">
        <v>104615</v>
      </c>
      <c r="B4616" s="5">
        <v>45939.167361111111</v>
      </c>
      <c r="C4616" s="3" t="str">
        <f>TEXT(Sales_Data[[#This Row],[OrderDate]],"mmmm")</f>
        <v>October</v>
      </c>
      <c r="D4616" s="3" t="str">
        <f t="shared" si="144"/>
        <v>2025</v>
      </c>
      <c r="E4616" t="s">
        <v>19</v>
      </c>
      <c r="F4616" t="s">
        <v>35</v>
      </c>
      <c r="G4616" t="s">
        <v>31</v>
      </c>
      <c r="H4616" t="s">
        <v>20</v>
      </c>
      <c r="I4616" t="s">
        <v>100</v>
      </c>
      <c r="J4616">
        <v>73</v>
      </c>
      <c r="K4616">
        <v>8500</v>
      </c>
      <c r="L4616" s="7">
        <f>Sales_Data[[#This Row],[OrderQuantity]] *Sales_Data[[#This Row],[UnitPrice]]</f>
        <v>620500</v>
      </c>
      <c r="M4616" s="7">
        <f>Sales_Data[[#This Row],[UnitPrice]]-Sales_Data[[#This Row],[UnitCost]]</f>
        <v>3000</v>
      </c>
      <c r="N4616" s="7">
        <f>Sales_Data[[#This Row],[Gross Revenue]]-Sales_Data[[#This Row],[Discount Amount ]]</f>
        <v>617500</v>
      </c>
      <c r="O4616" s="7">
        <f>Sales_Data[[#This Row],[OrderQuantity]] *Sales_Data[[#This Row],[UnitCost]]</f>
        <v>401500</v>
      </c>
      <c r="P4616" s="7">
        <f>Sales_Data[[#This Row],[ItemCost]] +Sales_Data[[#This Row],[ShippingCost]]</f>
        <v>403463.84</v>
      </c>
      <c r="Q4616" s="7">
        <f>Sales_Data[[#This Row],[Gross Revenue]]-Sales_Data[[#This Row],[TotalFinancialCost]]</f>
        <v>217036.15999999997</v>
      </c>
      <c r="R4616" s="7">
        <f>Sales_Data[[#This Row],[Actul Bill Amount]]-Sales_Data[[#This Row],[ShippingCost]]</f>
        <v>615536.16</v>
      </c>
      <c r="S4616">
        <v>989</v>
      </c>
      <c r="T4616">
        <v>1963.84</v>
      </c>
      <c r="U4616" t="s">
        <v>49</v>
      </c>
      <c r="V4616">
        <v>5500</v>
      </c>
      <c r="W4616" t="s">
        <v>22</v>
      </c>
      <c r="X4616" t="str">
        <f t="shared" si="145"/>
        <v>Nagpur</v>
      </c>
    </row>
    <row r="4617" spans="1:24" x14ac:dyDescent="0.4">
      <c r="A4617">
        <v>104616</v>
      </c>
      <c r="B4617" s="5">
        <v>45962.875694444447</v>
      </c>
      <c r="C4617" s="3" t="str">
        <f>TEXT(Sales_Data[[#This Row],[OrderDate]],"mmmm")</f>
        <v>November</v>
      </c>
      <c r="D4617" s="3" t="str">
        <f t="shared" si="144"/>
        <v>2025</v>
      </c>
      <c r="E4617" t="s">
        <v>19</v>
      </c>
      <c r="F4617" t="s">
        <v>28</v>
      </c>
      <c r="G4617" t="s">
        <v>31</v>
      </c>
      <c r="H4617" t="s">
        <v>32</v>
      </c>
      <c r="I4617" t="s">
        <v>100</v>
      </c>
      <c r="J4617">
        <v>55</v>
      </c>
      <c r="K4617">
        <v>450</v>
      </c>
      <c r="L4617" s="7">
        <f>Sales_Data[[#This Row],[OrderQuantity]] *Sales_Data[[#This Row],[UnitPrice]]</f>
        <v>24750</v>
      </c>
      <c r="M4617" s="7">
        <f>Sales_Data[[#This Row],[UnitPrice]]-Sales_Data[[#This Row],[UnitCost]]</f>
        <v>250</v>
      </c>
      <c r="N4617" s="7">
        <f>Sales_Data[[#This Row],[Gross Revenue]]-Sales_Data[[#This Row],[Discount Amount ]]</f>
        <v>24500</v>
      </c>
      <c r="O4617" s="7">
        <f>Sales_Data[[#This Row],[OrderQuantity]] *Sales_Data[[#This Row],[UnitCost]]</f>
        <v>11000</v>
      </c>
      <c r="P4617" s="7">
        <f>Sales_Data[[#This Row],[ItemCost]] +Sales_Data[[#This Row],[ShippingCost]]</f>
        <v>11559.99</v>
      </c>
      <c r="Q4617" s="7">
        <f>Sales_Data[[#This Row],[Gross Revenue]]-Sales_Data[[#This Row],[TotalFinancialCost]]</f>
        <v>13190.01</v>
      </c>
      <c r="R4617" s="7">
        <f>Sales_Data[[#This Row],[Actul Bill Amount]]-Sales_Data[[#This Row],[ShippingCost]]</f>
        <v>23940.01</v>
      </c>
      <c r="S4617">
        <v>942</v>
      </c>
      <c r="T4617">
        <v>559.99</v>
      </c>
      <c r="U4617" t="s">
        <v>30</v>
      </c>
      <c r="V4617">
        <v>200</v>
      </c>
      <c r="W4617" t="s">
        <v>33</v>
      </c>
      <c r="X4617" t="str">
        <f t="shared" si="145"/>
        <v>Delhi</v>
      </c>
    </row>
    <row r="4618" spans="1:24" x14ac:dyDescent="0.4">
      <c r="A4618">
        <v>104617</v>
      </c>
      <c r="B4618" s="5">
        <v>45664.15347222222</v>
      </c>
      <c r="C4618" s="3" t="str">
        <f>TEXT(Sales_Data[[#This Row],[OrderDate]],"mmmm")</f>
        <v>January</v>
      </c>
      <c r="D4618" s="3" t="str">
        <f t="shared" si="144"/>
        <v>2025</v>
      </c>
      <c r="E4618" t="s">
        <v>34</v>
      </c>
      <c r="F4618" t="s">
        <v>28</v>
      </c>
      <c r="G4618" t="s">
        <v>15</v>
      </c>
      <c r="H4618" t="s">
        <v>25</v>
      </c>
      <c r="I4618" t="s">
        <v>100</v>
      </c>
      <c r="J4618">
        <v>46</v>
      </c>
      <c r="K4618">
        <v>450</v>
      </c>
      <c r="L4618" s="7">
        <f>Sales_Data[[#This Row],[OrderQuantity]] *Sales_Data[[#This Row],[UnitPrice]]</f>
        <v>20700</v>
      </c>
      <c r="M4618" s="7">
        <f>Sales_Data[[#This Row],[UnitPrice]]-Sales_Data[[#This Row],[UnitCost]]</f>
        <v>250</v>
      </c>
      <c r="N4618" s="7">
        <f>Sales_Data[[#This Row],[Gross Revenue]]-Sales_Data[[#This Row],[Discount Amount ]]</f>
        <v>20450</v>
      </c>
      <c r="O4618" s="7">
        <f>Sales_Data[[#This Row],[OrderQuantity]] *Sales_Data[[#This Row],[UnitCost]]</f>
        <v>9200</v>
      </c>
      <c r="P4618" s="7">
        <f>Sales_Data[[#This Row],[ItemCost]] +Sales_Data[[#This Row],[ShippingCost]]</f>
        <v>11351.79</v>
      </c>
      <c r="Q4618" s="7">
        <f>Sales_Data[[#This Row],[Gross Revenue]]-Sales_Data[[#This Row],[TotalFinancialCost]]</f>
        <v>9348.2099999999991</v>
      </c>
      <c r="R4618" s="7">
        <f>Sales_Data[[#This Row],[Actul Bill Amount]]-Sales_Data[[#This Row],[ShippingCost]]</f>
        <v>18298.21</v>
      </c>
      <c r="S4618">
        <v>908</v>
      </c>
      <c r="T4618">
        <v>2151.79</v>
      </c>
      <c r="U4618" t="s">
        <v>30</v>
      </c>
      <c r="V4618">
        <v>200</v>
      </c>
      <c r="W4618" t="s">
        <v>27</v>
      </c>
      <c r="X4618" t="str">
        <f t="shared" si="145"/>
        <v>Mumbai</v>
      </c>
    </row>
    <row r="4619" spans="1:24" x14ac:dyDescent="0.4">
      <c r="A4619">
        <v>104618</v>
      </c>
      <c r="B4619" s="5">
        <v>45971.177777777775</v>
      </c>
      <c r="C4619" s="3" t="str">
        <f>TEXT(Sales_Data[[#This Row],[OrderDate]],"mmmm")</f>
        <v>November</v>
      </c>
      <c r="D4619" s="3" t="str">
        <f t="shared" si="144"/>
        <v>2025</v>
      </c>
      <c r="E4619" t="s">
        <v>45</v>
      </c>
      <c r="F4619" t="s">
        <v>24</v>
      </c>
      <c r="G4619" t="s">
        <v>31</v>
      </c>
      <c r="H4619" t="s">
        <v>16</v>
      </c>
      <c r="I4619" t="s">
        <v>100</v>
      </c>
      <c r="J4619">
        <v>78</v>
      </c>
      <c r="K4619">
        <v>45000</v>
      </c>
      <c r="L4619" s="7">
        <f>Sales_Data[[#This Row],[OrderQuantity]] *Sales_Data[[#This Row],[UnitPrice]]</f>
        <v>3510000</v>
      </c>
      <c r="M4619" s="7">
        <f>Sales_Data[[#This Row],[UnitPrice]]-Sales_Data[[#This Row],[UnitCost]]</f>
        <v>13000</v>
      </c>
      <c r="N4619" s="7">
        <f>Sales_Data[[#This Row],[Gross Revenue]]-Sales_Data[[#This Row],[Discount Amount ]]</f>
        <v>3497000</v>
      </c>
      <c r="O4619" s="7">
        <f>Sales_Data[[#This Row],[OrderQuantity]] *Sales_Data[[#This Row],[UnitCost]]</f>
        <v>2496000</v>
      </c>
      <c r="P4619" s="7">
        <f>Sales_Data[[#This Row],[ItemCost]] +Sales_Data[[#This Row],[ShippingCost]]</f>
        <v>2496829.35</v>
      </c>
      <c r="Q4619" s="7">
        <f>Sales_Data[[#This Row],[Gross Revenue]]-Sales_Data[[#This Row],[TotalFinancialCost]]</f>
        <v>1013170.6499999999</v>
      </c>
      <c r="R4619" s="7">
        <f>Sales_Data[[#This Row],[Actul Bill Amount]]-Sales_Data[[#This Row],[ShippingCost]]</f>
        <v>3496170.65</v>
      </c>
      <c r="S4619">
        <v>655</v>
      </c>
      <c r="T4619">
        <v>829.35</v>
      </c>
      <c r="U4619" t="s">
        <v>26</v>
      </c>
      <c r="V4619">
        <v>32000</v>
      </c>
      <c r="W4619" t="s">
        <v>18</v>
      </c>
      <c r="X4619" t="str">
        <f t="shared" si="145"/>
        <v>Bengaluru</v>
      </c>
    </row>
    <row r="4620" spans="1:24" x14ac:dyDescent="0.4">
      <c r="A4620">
        <v>104619</v>
      </c>
      <c r="B4620" s="5">
        <v>45962.3</v>
      </c>
      <c r="C4620" s="3" t="str">
        <f>TEXT(Sales_Data[[#This Row],[OrderDate]],"mmmm")</f>
        <v>November</v>
      </c>
      <c r="D4620" s="3" t="str">
        <f t="shared" si="144"/>
        <v>2025</v>
      </c>
      <c r="E4620" t="s">
        <v>34</v>
      </c>
      <c r="F4620" t="s">
        <v>43</v>
      </c>
      <c r="G4620" t="s">
        <v>29</v>
      </c>
      <c r="H4620" t="s">
        <v>25</v>
      </c>
      <c r="I4620" t="s">
        <v>100</v>
      </c>
      <c r="J4620">
        <v>60</v>
      </c>
      <c r="K4620">
        <v>2800</v>
      </c>
      <c r="L4620" s="7">
        <f>Sales_Data[[#This Row],[OrderQuantity]] *Sales_Data[[#This Row],[UnitPrice]]</f>
        <v>168000</v>
      </c>
      <c r="M4620" s="7">
        <f>Sales_Data[[#This Row],[UnitPrice]]-Sales_Data[[#This Row],[UnitCost]]</f>
        <v>1300</v>
      </c>
      <c r="N4620" s="7">
        <f>Sales_Data[[#This Row],[Gross Revenue]]-Sales_Data[[#This Row],[Discount Amount ]]</f>
        <v>166700</v>
      </c>
      <c r="O4620" s="7">
        <f>Sales_Data[[#This Row],[OrderQuantity]] *Sales_Data[[#This Row],[UnitCost]]</f>
        <v>90000</v>
      </c>
      <c r="P4620" s="7">
        <f>Sales_Data[[#This Row],[ItemCost]] +Sales_Data[[#This Row],[ShippingCost]]</f>
        <v>91065.15</v>
      </c>
      <c r="Q4620" s="7">
        <f>Sales_Data[[#This Row],[Gross Revenue]]-Sales_Data[[#This Row],[TotalFinancialCost]]</f>
        <v>76934.850000000006</v>
      </c>
      <c r="R4620" s="7">
        <f>Sales_Data[[#This Row],[Actul Bill Amount]]-Sales_Data[[#This Row],[ShippingCost]]</f>
        <v>165634.85</v>
      </c>
      <c r="S4620">
        <v>1145</v>
      </c>
      <c r="T4620">
        <v>1065.1500000000001</v>
      </c>
      <c r="U4620" t="s">
        <v>61</v>
      </c>
      <c r="V4620">
        <v>1500</v>
      </c>
      <c r="W4620" t="s">
        <v>27</v>
      </c>
      <c r="X4620" t="str">
        <f t="shared" si="145"/>
        <v>Mumbai</v>
      </c>
    </row>
    <row r="4621" spans="1:24" x14ac:dyDescent="0.4">
      <c r="A4621">
        <v>104620</v>
      </c>
      <c r="B4621" s="5">
        <v>45760.347916666666</v>
      </c>
      <c r="C4621" s="3" t="str">
        <f>TEXT(Sales_Data[[#This Row],[OrderDate]],"mmmm")</f>
        <v>April</v>
      </c>
      <c r="D4621" s="3" t="str">
        <f t="shared" si="144"/>
        <v>2025</v>
      </c>
      <c r="E4621" t="s">
        <v>42</v>
      </c>
      <c r="F4621" t="s">
        <v>55</v>
      </c>
      <c r="G4621" t="s">
        <v>29</v>
      </c>
      <c r="H4621" t="s">
        <v>20</v>
      </c>
      <c r="I4621" t="s">
        <v>100</v>
      </c>
      <c r="J4621">
        <v>96</v>
      </c>
      <c r="K4621">
        <v>850</v>
      </c>
      <c r="L4621" s="7">
        <f>Sales_Data[[#This Row],[OrderQuantity]] *Sales_Data[[#This Row],[UnitPrice]]</f>
        <v>81600</v>
      </c>
      <c r="M4621" s="7">
        <f>Sales_Data[[#This Row],[UnitPrice]]-Sales_Data[[#This Row],[UnitCost]]</f>
        <v>300</v>
      </c>
      <c r="N4621" s="7">
        <f>Sales_Data[[#This Row],[Gross Revenue]]-Sales_Data[[#This Row],[Discount Amount ]]</f>
        <v>81300</v>
      </c>
      <c r="O4621" s="7">
        <f>Sales_Data[[#This Row],[OrderQuantity]] *Sales_Data[[#This Row],[UnitCost]]</f>
        <v>52800</v>
      </c>
      <c r="P4621" s="7">
        <f>Sales_Data[[#This Row],[ItemCost]] +Sales_Data[[#This Row],[ShippingCost]]</f>
        <v>53628.639999999999</v>
      </c>
      <c r="Q4621" s="7">
        <f>Sales_Data[[#This Row],[Gross Revenue]]-Sales_Data[[#This Row],[TotalFinancialCost]]</f>
        <v>27971.360000000001</v>
      </c>
      <c r="R4621" s="7">
        <f>Sales_Data[[#This Row],[Actul Bill Amount]]-Sales_Data[[#This Row],[ShippingCost]]</f>
        <v>80471.360000000001</v>
      </c>
      <c r="S4621">
        <v>629</v>
      </c>
      <c r="T4621">
        <v>828.64</v>
      </c>
      <c r="U4621" t="s">
        <v>56</v>
      </c>
      <c r="V4621">
        <v>550</v>
      </c>
      <c r="W4621" t="s">
        <v>22</v>
      </c>
      <c r="X4621" t="str">
        <f t="shared" si="145"/>
        <v>Nagpur</v>
      </c>
    </row>
    <row r="4622" spans="1:24" x14ac:dyDescent="0.4">
      <c r="A4622">
        <v>104621</v>
      </c>
      <c r="B4622" s="5">
        <v>45966.611111111109</v>
      </c>
      <c r="C4622" s="3" t="str">
        <f>TEXT(Sales_Data[[#This Row],[OrderDate]],"mmmm")</f>
        <v>November</v>
      </c>
      <c r="D4622" s="3" t="str">
        <f t="shared" si="144"/>
        <v>2025</v>
      </c>
      <c r="E4622" t="s">
        <v>42</v>
      </c>
      <c r="F4622" t="s">
        <v>40</v>
      </c>
      <c r="G4622" t="s">
        <v>15</v>
      </c>
      <c r="H4622" t="s">
        <v>16</v>
      </c>
      <c r="I4622" t="s">
        <v>100</v>
      </c>
      <c r="J4622">
        <v>32</v>
      </c>
      <c r="K4622">
        <v>5500</v>
      </c>
      <c r="L4622" s="7">
        <f>Sales_Data[[#This Row],[OrderQuantity]] *Sales_Data[[#This Row],[UnitPrice]]</f>
        <v>176000</v>
      </c>
      <c r="M4622" s="7">
        <f>Sales_Data[[#This Row],[UnitPrice]]-Sales_Data[[#This Row],[UnitCost]]</f>
        <v>2000</v>
      </c>
      <c r="N4622" s="7">
        <f>Sales_Data[[#This Row],[Gross Revenue]]-Sales_Data[[#This Row],[Discount Amount ]]</f>
        <v>174000</v>
      </c>
      <c r="O4622" s="7">
        <f>Sales_Data[[#This Row],[OrderQuantity]] *Sales_Data[[#This Row],[UnitCost]]</f>
        <v>112000</v>
      </c>
      <c r="P4622" s="7">
        <f>Sales_Data[[#This Row],[ItemCost]] +Sales_Data[[#This Row],[ShippingCost]]</f>
        <v>112561.65</v>
      </c>
      <c r="Q4622" s="7">
        <f>Sales_Data[[#This Row],[Gross Revenue]]-Sales_Data[[#This Row],[TotalFinancialCost]]</f>
        <v>63438.350000000006</v>
      </c>
      <c r="R4622" s="7">
        <f>Sales_Data[[#This Row],[Actul Bill Amount]]-Sales_Data[[#This Row],[ShippingCost]]</f>
        <v>173438.35</v>
      </c>
      <c r="S4622">
        <v>760</v>
      </c>
      <c r="T4622">
        <v>561.65</v>
      </c>
      <c r="U4622" t="s">
        <v>41</v>
      </c>
      <c r="V4622">
        <v>3500</v>
      </c>
      <c r="W4622" t="s">
        <v>18</v>
      </c>
      <c r="X4622" t="str">
        <f t="shared" si="145"/>
        <v>Bengaluru</v>
      </c>
    </row>
    <row r="4623" spans="1:24" x14ac:dyDescent="0.4">
      <c r="A4623">
        <v>104622</v>
      </c>
      <c r="B4623" s="5">
        <v>45850.015277777777</v>
      </c>
      <c r="C4623" s="3" t="str">
        <f>TEXT(Sales_Data[[#This Row],[OrderDate]],"mmmm")</f>
        <v>July</v>
      </c>
      <c r="D4623" s="3" t="str">
        <f t="shared" si="144"/>
        <v>2025</v>
      </c>
      <c r="E4623" t="s">
        <v>19</v>
      </c>
      <c r="F4623" t="s">
        <v>40</v>
      </c>
      <c r="G4623" t="s">
        <v>15</v>
      </c>
      <c r="H4623" t="s">
        <v>32</v>
      </c>
      <c r="I4623" t="s">
        <v>100</v>
      </c>
      <c r="J4623">
        <v>22</v>
      </c>
      <c r="K4623">
        <v>5500</v>
      </c>
      <c r="L4623" s="7">
        <f>Sales_Data[[#This Row],[OrderQuantity]] *Sales_Data[[#This Row],[UnitPrice]]</f>
        <v>121000</v>
      </c>
      <c r="M4623" s="7">
        <f>Sales_Data[[#This Row],[UnitPrice]]-Sales_Data[[#This Row],[UnitCost]]</f>
        <v>2000</v>
      </c>
      <c r="N4623" s="7">
        <f>Sales_Data[[#This Row],[Gross Revenue]]-Sales_Data[[#This Row],[Discount Amount ]]</f>
        <v>119000</v>
      </c>
      <c r="O4623" s="7">
        <f>Sales_Data[[#This Row],[OrderQuantity]] *Sales_Data[[#This Row],[UnitCost]]</f>
        <v>77000</v>
      </c>
      <c r="P4623" s="7">
        <f>Sales_Data[[#This Row],[ItemCost]] +Sales_Data[[#This Row],[ShippingCost]]</f>
        <v>77358.22</v>
      </c>
      <c r="Q4623" s="7">
        <f>Sales_Data[[#This Row],[Gross Revenue]]-Sales_Data[[#This Row],[TotalFinancialCost]]</f>
        <v>43641.78</v>
      </c>
      <c r="R4623" s="7">
        <f>Sales_Data[[#This Row],[Actul Bill Amount]]-Sales_Data[[#This Row],[ShippingCost]]</f>
        <v>118641.78</v>
      </c>
      <c r="S4623">
        <v>399</v>
      </c>
      <c r="T4623">
        <v>358.22</v>
      </c>
      <c r="U4623" t="s">
        <v>41</v>
      </c>
      <c r="V4623">
        <v>3500</v>
      </c>
      <c r="W4623" t="s">
        <v>33</v>
      </c>
      <c r="X4623" t="str">
        <f t="shared" si="145"/>
        <v>Delhi</v>
      </c>
    </row>
    <row r="4624" spans="1:24" x14ac:dyDescent="0.4">
      <c r="A4624">
        <v>104623</v>
      </c>
      <c r="B4624" s="5">
        <v>45898.772222222222</v>
      </c>
      <c r="C4624" s="3" t="str">
        <f>TEXT(Sales_Data[[#This Row],[OrderDate]],"mmmm")</f>
        <v>August</v>
      </c>
      <c r="D4624" s="3" t="str">
        <f t="shared" si="144"/>
        <v>2025</v>
      </c>
      <c r="E4624" t="s">
        <v>50</v>
      </c>
      <c r="F4624" t="s">
        <v>28</v>
      </c>
      <c r="G4624" t="s">
        <v>15</v>
      </c>
      <c r="H4624" t="s">
        <v>25</v>
      </c>
      <c r="I4624" t="s">
        <v>100</v>
      </c>
      <c r="J4624">
        <v>66</v>
      </c>
      <c r="K4624">
        <v>450</v>
      </c>
      <c r="L4624" s="7">
        <f>Sales_Data[[#This Row],[OrderQuantity]] *Sales_Data[[#This Row],[UnitPrice]]</f>
        <v>29700</v>
      </c>
      <c r="M4624" s="7">
        <f>Sales_Data[[#This Row],[UnitPrice]]-Sales_Data[[#This Row],[UnitCost]]</f>
        <v>250</v>
      </c>
      <c r="N4624" s="7">
        <f>Sales_Data[[#This Row],[Gross Revenue]]-Sales_Data[[#This Row],[Discount Amount ]]</f>
        <v>29450</v>
      </c>
      <c r="O4624" s="7">
        <f>Sales_Data[[#This Row],[OrderQuantity]] *Sales_Data[[#This Row],[UnitCost]]</f>
        <v>13200</v>
      </c>
      <c r="P4624" s="7">
        <f>Sales_Data[[#This Row],[ItemCost]] +Sales_Data[[#This Row],[ShippingCost]]</f>
        <v>13560.28</v>
      </c>
      <c r="Q4624" s="7">
        <f>Sales_Data[[#This Row],[Gross Revenue]]-Sales_Data[[#This Row],[TotalFinancialCost]]</f>
        <v>16139.72</v>
      </c>
      <c r="R4624" s="7">
        <f>Sales_Data[[#This Row],[Actul Bill Amount]]-Sales_Data[[#This Row],[ShippingCost]]</f>
        <v>29089.72</v>
      </c>
      <c r="S4624">
        <v>711</v>
      </c>
      <c r="T4624">
        <v>360.28</v>
      </c>
      <c r="U4624" t="s">
        <v>30</v>
      </c>
      <c r="V4624">
        <v>200</v>
      </c>
      <c r="W4624" t="s">
        <v>27</v>
      </c>
      <c r="X4624" t="str">
        <f t="shared" si="145"/>
        <v>Mumbai</v>
      </c>
    </row>
    <row r="4625" spans="1:24" x14ac:dyDescent="0.4">
      <c r="A4625">
        <v>104624</v>
      </c>
      <c r="B4625" s="5">
        <v>45719.458333333336</v>
      </c>
      <c r="C4625" s="3" t="str">
        <f>TEXT(Sales_Data[[#This Row],[OrderDate]],"mmmm")</f>
        <v>March</v>
      </c>
      <c r="D4625" s="3" t="str">
        <f t="shared" si="144"/>
        <v>2025</v>
      </c>
      <c r="E4625" t="s">
        <v>45</v>
      </c>
      <c r="F4625" t="s">
        <v>24</v>
      </c>
      <c r="G4625" t="s">
        <v>31</v>
      </c>
      <c r="H4625" t="s">
        <v>32</v>
      </c>
      <c r="I4625" t="s">
        <v>100</v>
      </c>
      <c r="J4625">
        <v>40</v>
      </c>
      <c r="K4625">
        <v>3500</v>
      </c>
      <c r="L4625" s="7">
        <f>Sales_Data[[#This Row],[OrderQuantity]] *Sales_Data[[#This Row],[UnitPrice]]</f>
        <v>140000</v>
      </c>
      <c r="M4625" s="7">
        <f>Sales_Data[[#This Row],[UnitPrice]]-Sales_Data[[#This Row],[UnitCost]]</f>
        <v>1300</v>
      </c>
      <c r="N4625" s="7">
        <f>Sales_Data[[#This Row],[Gross Revenue]]-Sales_Data[[#This Row],[Discount Amount ]]</f>
        <v>138700</v>
      </c>
      <c r="O4625" s="7">
        <f>Sales_Data[[#This Row],[OrderQuantity]] *Sales_Data[[#This Row],[UnitCost]]</f>
        <v>88000</v>
      </c>
      <c r="P4625" s="7">
        <f>Sales_Data[[#This Row],[ItemCost]] +Sales_Data[[#This Row],[ShippingCost]]</f>
        <v>88589.119999999995</v>
      </c>
      <c r="Q4625" s="7">
        <f>Sales_Data[[#This Row],[Gross Revenue]]-Sales_Data[[#This Row],[TotalFinancialCost]]</f>
        <v>51410.880000000005</v>
      </c>
      <c r="R4625" s="7">
        <f>Sales_Data[[#This Row],[Actul Bill Amount]]-Sales_Data[[#This Row],[ShippingCost]]</f>
        <v>138110.88</v>
      </c>
      <c r="S4625">
        <v>1019</v>
      </c>
      <c r="T4625">
        <v>589.12</v>
      </c>
      <c r="U4625" t="s">
        <v>59</v>
      </c>
      <c r="V4625">
        <v>2200</v>
      </c>
      <c r="W4625" t="s">
        <v>33</v>
      </c>
      <c r="X4625" t="str">
        <f t="shared" si="145"/>
        <v>Delhi</v>
      </c>
    </row>
    <row r="4626" spans="1:24" x14ac:dyDescent="0.4">
      <c r="A4626">
        <v>104625</v>
      </c>
      <c r="B4626" s="5">
        <v>45674.524305555555</v>
      </c>
      <c r="C4626" s="3" t="str">
        <f>TEXT(Sales_Data[[#This Row],[OrderDate]],"mmmm")</f>
        <v>January</v>
      </c>
      <c r="D4626" s="3" t="str">
        <f t="shared" si="144"/>
        <v>2025</v>
      </c>
      <c r="E4626" t="s">
        <v>45</v>
      </c>
      <c r="F4626" t="s">
        <v>24</v>
      </c>
      <c r="G4626" t="s">
        <v>29</v>
      </c>
      <c r="H4626" t="s">
        <v>32</v>
      </c>
      <c r="I4626" t="s">
        <v>100</v>
      </c>
      <c r="J4626">
        <v>34</v>
      </c>
      <c r="K4626">
        <v>45000</v>
      </c>
      <c r="L4626" s="7">
        <f>Sales_Data[[#This Row],[OrderQuantity]] *Sales_Data[[#This Row],[UnitPrice]]</f>
        <v>1530000</v>
      </c>
      <c r="M4626" s="7">
        <f>Sales_Data[[#This Row],[UnitPrice]]-Sales_Data[[#This Row],[UnitCost]]</f>
        <v>13000</v>
      </c>
      <c r="N4626" s="7">
        <f>Sales_Data[[#This Row],[Gross Revenue]]-Sales_Data[[#This Row],[Discount Amount ]]</f>
        <v>1517000</v>
      </c>
      <c r="O4626" s="7">
        <f>Sales_Data[[#This Row],[OrderQuantity]] *Sales_Data[[#This Row],[UnitCost]]</f>
        <v>1088000</v>
      </c>
      <c r="P4626" s="7">
        <f>Sales_Data[[#This Row],[ItemCost]] +Sales_Data[[#This Row],[ShippingCost]]</f>
        <v>1088837.3600000001</v>
      </c>
      <c r="Q4626" s="7">
        <f>Sales_Data[[#This Row],[Gross Revenue]]-Sales_Data[[#This Row],[TotalFinancialCost]]</f>
        <v>441162.6399999999</v>
      </c>
      <c r="R4626" s="7">
        <f>Sales_Data[[#This Row],[Actul Bill Amount]]-Sales_Data[[#This Row],[ShippingCost]]</f>
        <v>1516162.64</v>
      </c>
      <c r="S4626">
        <v>929</v>
      </c>
      <c r="T4626">
        <v>837.36</v>
      </c>
      <c r="U4626" t="s">
        <v>26</v>
      </c>
      <c r="V4626">
        <v>32000</v>
      </c>
      <c r="W4626" t="s">
        <v>33</v>
      </c>
      <c r="X4626" t="str">
        <f t="shared" si="145"/>
        <v>Delhi</v>
      </c>
    </row>
    <row r="4627" spans="1:24" x14ac:dyDescent="0.4">
      <c r="A4627">
        <v>104626</v>
      </c>
      <c r="B4627" s="5">
        <v>45828.151388888888</v>
      </c>
      <c r="C4627" s="3" t="str">
        <f>TEXT(Sales_Data[[#This Row],[OrderDate]],"mmmm")</f>
        <v>June</v>
      </c>
      <c r="D4627" s="3" t="str">
        <f t="shared" si="144"/>
        <v>2025</v>
      </c>
      <c r="E4627" t="s">
        <v>48</v>
      </c>
      <c r="F4627" t="s">
        <v>40</v>
      </c>
      <c r="G4627" t="s">
        <v>15</v>
      </c>
      <c r="H4627" t="s">
        <v>20</v>
      </c>
      <c r="I4627" t="s">
        <v>100</v>
      </c>
      <c r="J4627">
        <v>2</v>
      </c>
      <c r="K4627">
        <v>5500</v>
      </c>
      <c r="L4627" s="7">
        <f>Sales_Data[[#This Row],[OrderQuantity]] *Sales_Data[[#This Row],[UnitPrice]]</f>
        <v>11000</v>
      </c>
      <c r="M4627" s="7">
        <f>Sales_Data[[#This Row],[UnitPrice]]-Sales_Data[[#This Row],[UnitCost]]</f>
        <v>2000</v>
      </c>
      <c r="N4627" s="7">
        <f>Sales_Data[[#This Row],[Gross Revenue]]-Sales_Data[[#This Row],[Discount Amount ]]</f>
        <v>9000</v>
      </c>
      <c r="O4627" s="7">
        <f>Sales_Data[[#This Row],[OrderQuantity]] *Sales_Data[[#This Row],[UnitCost]]</f>
        <v>7000</v>
      </c>
      <c r="P4627" s="7">
        <f>Sales_Data[[#This Row],[ItemCost]] +Sales_Data[[#This Row],[ShippingCost]]</f>
        <v>9609.7800000000007</v>
      </c>
      <c r="Q4627" s="7">
        <f>Sales_Data[[#This Row],[Gross Revenue]]-Sales_Data[[#This Row],[TotalFinancialCost]]</f>
        <v>1390.2199999999993</v>
      </c>
      <c r="R4627" s="7">
        <f>Sales_Data[[#This Row],[Actul Bill Amount]]-Sales_Data[[#This Row],[ShippingCost]]</f>
        <v>6390.2199999999993</v>
      </c>
      <c r="S4627">
        <v>429</v>
      </c>
      <c r="T4627">
        <v>2609.7800000000002</v>
      </c>
      <c r="U4627" t="s">
        <v>41</v>
      </c>
      <c r="V4627">
        <v>3500</v>
      </c>
      <c r="W4627" t="s">
        <v>22</v>
      </c>
      <c r="X4627" t="str">
        <f t="shared" si="145"/>
        <v>Nagpur</v>
      </c>
    </row>
    <row r="4628" spans="1:24" x14ac:dyDescent="0.4">
      <c r="A4628">
        <v>104627</v>
      </c>
      <c r="B4628" s="5">
        <v>45682.649305555555</v>
      </c>
      <c r="C4628" s="3" t="str">
        <f>TEXT(Sales_Data[[#This Row],[OrderDate]],"mmmm")</f>
        <v>January</v>
      </c>
      <c r="D4628" s="3" t="str">
        <f t="shared" si="144"/>
        <v>2025</v>
      </c>
      <c r="E4628" t="s">
        <v>13</v>
      </c>
      <c r="F4628" t="s">
        <v>35</v>
      </c>
      <c r="G4628" t="s">
        <v>15</v>
      </c>
      <c r="H4628" t="s">
        <v>25</v>
      </c>
      <c r="I4628" t="s">
        <v>100</v>
      </c>
      <c r="J4628">
        <v>48</v>
      </c>
      <c r="K4628">
        <v>8500</v>
      </c>
      <c r="L4628" s="7">
        <f>Sales_Data[[#This Row],[OrderQuantity]] *Sales_Data[[#This Row],[UnitPrice]]</f>
        <v>408000</v>
      </c>
      <c r="M4628" s="7">
        <f>Sales_Data[[#This Row],[UnitPrice]]-Sales_Data[[#This Row],[UnitCost]]</f>
        <v>3000</v>
      </c>
      <c r="N4628" s="7">
        <f>Sales_Data[[#This Row],[Gross Revenue]]-Sales_Data[[#This Row],[Discount Amount ]]</f>
        <v>405000</v>
      </c>
      <c r="O4628" s="7">
        <f>Sales_Data[[#This Row],[OrderQuantity]] *Sales_Data[[#This Row],[UnitCost]]</f>
        <v>264000</v>
      </c>
      <c r="P4628" s="7">
        <f>Sales_Data[[#This Row],[ItemCost]] +Sales_Data[[#This Row],[ShippingCost]]</f>
        <v>264546.09000000003</v>
      </c>
      <c r="Q4628" s="7">
        <f>Sales_Data[[#This Row],[Gross Revenue]]-Sales_Data[[#This Row],[TotalFinancialCost]]</f>
        <v>143453.90999999997</v>
      </c>
      <c r="R4628" s="7">
        <f>Sales_Data[[#This Row],[Actul Bill Amount]]-Sales_Data[[#This Row],[ShippingCost]]</f>
        <v>404453.91</v>
      </c>
      <c r="S4628">
        <v>1016</v>
      </c>
      <c r="T4628">
        <v>546.09</v>
      </c>
      <c r="U4628" t="s">
        <v>49</v>
      </c>
      <c r="V4628">
        <v>5500</v>
      </c>
      <c r="W4628" t="s">
        <v>27</v>
      </c>
      <c r="X4628" t="str">
        <f t="shared" si="145"/>
        <v>Mumbai</v>
      </c>
    </row>
    <row r="4629" spans="1:24" x14ac:dyDescent="0.4">
      <c r="A4629">
        <v>104628</v>
      </c>
      <c r="B4629" s="5">
        <v>45908.481944444444</v>
      </c>
      <c r="C4629" s="3" t="str">
        <f>TEXT(Sales_Data[[#This Row],[OrderDate]],"mmmm")</f>
        <v>September</v>
      </c>
      <c r="D4629" s="3" t="str">
        <f t="shared" si="144"/>
        <v>2025</v>
      </c>
      <c r="E4629" t="s">
        <v>23</v>
      </c>
      <c r="F4629" t="s">
        <v>40</v>
      </c>
      <c r="G4629" t="s">
        <v>31</v>
      </c>
      <c r="H4629" t="s">
        <v>37</v>
      </c>
      <c r="I4629" t="s">
        <v>100</v>
      </c>
      <c r="J4629">
        <v>97</v>
      </c>
      <c r="K4629">
        <v>5500</v>
      </c>
      <c r="L4629" s="7">
        <f>Sales_Data[[#This Row],[OrderQuantity]] *Sales_Data[[#This Row],[UnitPrice]]</f>
        <v>533500</v>
      </c>
      <c r="M4629" s="7">
        <f>Sales_Data[[#This Row],[UnitPrice]]-Sales_Data[[#This Row],[UnitCost]]</f>
        <v>2000</v>
      </c>
      <c r="N4629" s="7">
        <f>Sales_Data[[#This Row],[Gross Revenue]]-Sales_Data[[#This Row],[Discount Amount ]]</f>
        <v>531500</v>
      </c>
      <c r="O4629" s="7">
        <f>Sales_Data[[#This Row],[OrderQuantity]] *Sales_Data[[#This Row],[UnitCost]]</f>
        <v>339500</v>
      </c>
      <c r="P4629" s="7">
        <f>Sales_Data[[#This Row],[ItemCost]] +Sales_Data[[#This Row],[ShippingCost]]</f>
        <v>340005.38</v>
      </c>
      <c r="Q4629" s="7">
        <f>Sales_Data[[#This Row],[Gross Revenue]]-Sales_Data[[#This Row],[TotalFinancialCost]]</f>
        <v>193494.62</v>
      </c>
      <c r="R4629" s="7">
        <f>Sales_Data[[#This Row],[Actul Bill Amount]]-Sales_Data[[#This Row],[ShippingCost]]</f>
        <v>530994.62</v>
      </c>
      <c r="S4629">
        <v>1089</v>
      </c>
      <c r="T4629">
        <v>505.38</v>
      </c>
      <c r="U4629" t="s">
        <v>41</v>
      </c>
      <c r="V4629">
        <v>3500</v>
      </c>
      <c r="W4629" t="s">
        <v>38</v>
      </c>
      <c r="X4629" t="str">
        <f t="shared" si="145"/>
        <v>Kolkata</v>
      </c>
    </row>
    <row r="4630" spans="1:24" x14ac:dyDescent="0.4">
      <c r="A4630">
        <v>104629</v>
      </c>
      <c r="B4630" s="5">
        <v>45910.617361111108</v>
      </c>
      <c r="C4630" s="3" t="str">
        <f>TEXT(Sales_Data[[#This Row],[OrderDate]],"mmmm")</f>
        <v>September</v>
      </c>
      <c r="D4630" s="3" t="str">
        <f t="shared" si="144"/>
        <v>2025</v>
      </c>
      <c r="E4630" t="s">
        <v>45</v>
      </c>
      <c r="F4630" t="s">
        <v>43</v>
      </c>
      <c r="G4630" t="s">
        <v>31</v>
      </c>
      <c r="H4630" t="s">
        <v>32</v>
      </c>
      <c r="I4630" t="s">
        <v>100</v>
      </c>
      <c r="J4630">
        <v>26</v>
      </c>
      <c r="K4630">
        <v>4500</v>
      </c>
      <c r="L4630" s="7">
        <f>Sales_Data[[#This Row],[OrderQuantity]] *Sales_Data[[#This Row],[UnitPrice]]</f>
        <v>117000</v>
      </c>
      <c r="M4630" s="7">
        <f>Sales_Data[[#This Row],[UnitPrice]]-Sales_Data[[#This Row],[UnitCost]]</f>
        <v>2000</v>
      </c>
      <c r="N4630" s="7">
        <f>Sales_Data[[#This Row],[Gross Revenue]]-Sales_Data[[#This Row],[Discount Amount ]]</f>
        <v>115000</v>
      </c>
      <c r="O4630" s="7">
        <f>Sales_Data[[#This Row],[OrderQuantity]] *Sales_Data[[#This Row],[UnitCost]]</f>
        <v>65000</v>
      </c>
      <c r="P4630" s="7">
        <f>Sales_Data[[#This Row],[ItemCost]] +Sales_Data[[#This Row],[ShippingCost]]</f>
        <v>65575.259999999995</v>
      </c>
      <c r="Q4630" s="7">
        <f>Sales_Data[[#This Row],[Gross Revenue]]-Sales_Data[[#This Row],[TotalFinancialCost]]</f>
        <v>51424.740000000005</v>
      </c>
      <c r="R4630" s="7">
        <f>Sales_Data[[#This Row],[Actul Bill Amount]]-Sales_Data[[#This Row],[ShippingCost]]</f>
        <v>114424.74</v>
      </c>
      <c r="S4630">
        <v>408</v>
      </c>
      <c r="T4630">
        <v>575.26</v>
      </c>
      <c r="U4630" t="s">
        <v>44</v>
      </c>
      <c r="V4630">
        <v>2500</v>
      </c>
      <c r="W4630" t="s">
        <v>33</v>
      </c>
      <c r="X4630" t="str">
        <f t="shared" si="145"/>
        <v>Delhi</v>
      </c>
    </row>
    <row r="4631" spans="1:24" x14ac:dyDescent="0.4">
      <c r="A4631">
        <v>104630</v>
      </c>
      <c r="B4631" s="5">
        <v>45864.008333333331</v>
      </c>
      <c r="C4631" s="3" t="str">
        <f>TEXT(Sales_Data[[#This Row],[OrderDate]],"mmmm")</f>
        <v>July</v>
      </c>
      <c r="D4631" s="3" t="str">
        <f t="shared" si="144"/>
        <v>2025</v>
      </c>
      <c r="E4631" t="s">
        <v>45</v>
      </c>
      <c r="F4631" t="s">
        <v>24</v>
      </c>
      <c r="G4631" t="s">
        <v>29</v>
      </c>
      <c r="H4631" t="s">
        <v>16</v>
      </c>
      <c r="I4631" t="s">
        <v>100</v>
      </c>
      <c r="J4631">
        <v>34</v>
      </c>
      <c r="K4631">
        <v>3500</v>
      </c>
      <c r="L4631" s="7">
        <f>Sales_Data[[#This Row],[OrderQuantity]] *Sales_Data[[#This Row],[UnitPrice]]</f>
        <v>119000</v>
      </c>
      <c r="M4631" s="7">
        <f>Sales_Data[[#This Row],[UnitPrice]]-Sales_Data[[#This Row],[UnitCost]]</f>
        <v>1300</v>
      </c>
      <c r="N4631" s="7">
        <f>Sales_Data[[#This Row],[Gross Revenue]]-Sales_Data[[#This Row],[Discount Amount ]]</f>
        <v>117700</v>
      </c>
      <c r="O4631" s="7">
        <f>Sales_Data[[#This Row],[OrderQuantity]] *Sales_Data[[#This Row],[UnitCost]]</f>
        <v>74800</v>
      </c>
      <c r="P4631" s="7">
        <f>Sales_Data[[#This Row],[ItemCost]] +Sales_Data[[#This Row],[ShippingCost]]</f>
        <v>75690.19</v>
      </c>
      <c r="Q4631" s="7">
        <f>Sales_Data[[#This Row],[Gross Revenue]]-Sales_Data[[#This Row],[TotalFinancialCost]]</f>
        <v>43309.81</v>
      </c>
      <c r="R4631" s="7">
        <f>Sales_Data[[#This Row],[Actul Bill Amount]]-Sales_Data[[#This Row],[ShippingCost]]</f>
        <v>116809.81</v>
      </c>
      <c r="S4631">
        <v>1197</v>
      </c>
      <c r="T4631">
        <v>890.19</v>
      </c>
      <c r="U4631" t="s">
        <v>59</v>
      </c>
      <c r="V4631">
        <v>2200</v>
      </c>
      <c r="W4631" t="s">
        <v>18</v>
      </c>
      <c r="X4631" t="str">
        <f t="shared" si="145"/>
        <v>Bengaluru</v>
      </c>
    </row>
    <row r="4632" spans="1:24" x14ac:dyDescent="0.4">
      <c r="A4632">
        <v>104631</v>
      </c>
      <c r="B4632" s="5">
        <v>45686.572222222225</v>
      </c>
      <c r="C4632" s="3" t="str">
        <f>TEXT(Sales_Data[[#This Row],[OrderDate]],"mmmm")</f>
        <v>January</v>
      </c>
      <c r="D4632" s="3" t="str">
        <f t="shared" si="144"/>
        <v>2025</v>
      </c>
      <c r="E4632" t="s">
        <v>23</v>
      </c>
      <c r="F4632" t="s">
        <v>35</v>
      </c>
      <c r="G4632" t="s">
        <v>15</v>
      </c>
      <c r="H4632" t="s">
        <v>37</v>
      </c>
      <c r="I4632" t="s">
        <v>100</v>
      </c>
      <c r="J4632">
        <v>17</v>
      </c>
      <c r="K4632">
        <v>8500</v>
      </c>
      <c r="L4632" s="7">
        <f>Sales_Data[[#This Row],[OrderQuantity]] *Sales_Data[[#This Row],[UnitPrice]]</f>
        <v>144500</v>
      </c>
      <c r="M4632" s="7">
        <f>Sales_Data[[#This Row],[UnitPrice]]-Sales_Data[[#This Row],[UnitCost]]</f>
        <v>3000</v>
      </c>
      <c r="N4632" s="7">
        <f>Sales_Data[[#This Row],[Gross Revenue]]-Sales_Data[[#This Row],[Discount Amount ]]</f>
        <v>141500</v>
      </c>
      <c r="O4632" s="7">
        <f>Sales_Data[[#This Row],[OrderQuantity]] *Sales_Data[[#This Row],[UnitCost]]</f>
        <v>93500</v>
      </c>
      <c r="P4632" s="7">
        <f>Sales_Data[[#This Row],[ItemCost]] +Sales_Data[[#This Row],[ShippingCost]]</f>
        <v>93754.75</v>
      </c>
      <c r="Q4632" s="7">
        <f>Sales_Data[[#This Row],[Gross Revenue]]-Sales_Data[[#This Row],[TotalFinancialCost]]</f>
        <v>50745.25</v>
      </c>
      <c r="R4632" s="7">
        <f>Sales_Data[[#This Row],[Actul Bill Amount]]-Sales_Data[[#This Row],[ShippingCost]]</f>
        <v>141245.25</v>
      </c>
      <c r="S4632">
        <v>407</v>
      </c>
      <c r="T4632">
        <v>254.75</v>
      </c>
      <c r="U4632" t="s">
        <v>49</v>
      </c>
      <c r="V4632">
        <v>5500</v>
      </c>
      <c r="W4632" t="s">
        <v>38</v>
      </c>
      <c r="X4632" t="str">
        <f t="shared" si="145"/>
        <v>Kolkata</v>
      </c>
    </row>
    <row r="4633" spans="1:24" x14ac:dyDescent="0.4">
      <c r="A4633">
        <v>104632</v>
      </c>
      <c r="B4633" s="5">
        <v>45774.597916666666</v>
      </c>
      <c r="C4633" s="3" t="str">
        <f>TEXT(Sales_Data[[#This Row],[OrderDate]],"mmmm")</f>
        <v>April</v>
      </c>
      <c r="D4633" s="3" t="str">
        <f t="shared" si="144"/>
        <v>2025</v>
      </c>
      <c r="E4633" t="s">
        <v>19</v>
      </c>
      <c r="F4633" t="s">
        <v>28</v>
      </c>
      <c r="G4633" t="s">
        <v>15</v>
      </c>
      <c r="H4633" t="s">
        <v>25</v>
      </c>
      <c r="I4633" t="s">
        <v>100</v>
      </c>
      <c r="J4633">
        <v>56</v>
      </c>
      <c r="K4633">
        <v>450</v>
      </c>
      <c r="L4633" s="7">
        <f>Sales_Data[[#This Row],[OrderQuantity]] *Sales_Data[[#This Row],[UnitPrice]]</f>
        <v>25200</v>
      </c>
      <c r="M4633" s="7">
        <f>Sales_Data[[#This Row],[UnitPrice]]-Sales_Data[[#This Row],[UnitCost]]</f>
        <v>250</v>
      </c>
      <c r="N4633" s="7">
        <f>Sales_Data[[#This Row],[Gross Revenue]]-Sales_Data[[#This Row],[Discount Amount ]]</f>
        <v>24950</v>
      </c>
      <c r="O4633" s="7">
        <f>Sales_Data[[#This Row],[OrderQuantity]] *Sales_Data[[#This Row],[UnitCost]]</f>
        <v>11200</v>
      </c>
      <c r="P4633" s="7">
        <f>Sales_Data[[#This Row],[ItemCost]] +Sales_Data[[#This Row],[ShippingCost]]</f>
        <v>11518.62</v>
      </c>
      <c r="Q4633" s="7">
        <f>Sales_Data[[#This Row],[Gross Revenue]]-Sales_Data[[#This Row],[TotalFinancialCost]]</f>
        <v>13681.38</v>
      </c>
      <c r="R4633" s="7">
        <f>Sales_Data[[#This Row],[Actul Bill Amount]]-Sales_Data[[#This Row],[ShippingCost]]</f>
        <v>24631.38</v>
      </c>
      <c r="S4633">
        <v>594</v>
      </c>
      <c r="T4633">
        <v>318.62</v>
      </c>
      <c r="U4633" t="s">
        <v>30</v>
      </c>
      <c r="V4633">
        <v>200</v>
      </c>
      <c r="W4633" t="s">
        <v>27</v>
      </c>
      <c r="X4633" t="str">
        <f t="shared" si="145"/>
        <v>Mumbai</v>
      </c>
    </row>
    <row r="4634" spans="1:24" x14ac:dyDescent="0.4">
      <c r="A4634">
        <v>104633</v>
      </c>
      <c r="B4634" s="5">
        <v>45939.313194444447</v>
      </c>
      <c r="C4634" s="3" t="str">
        <f>TEXT(Sales_Data[[#This Row],[OrderDate]],"mmmm")</f>
        <v>October</v>
      </c>
      <c r="D4634" s="3" t="str">
        <f t="shared" si="144"/>
        <v>2025</v>
      </c>
      <c r="E4634" t="s">
        <v>39</v>
      </c>
      <c r="F4634" t="s">
        <v>43</v>
      </c>
      <c r="G4634" t="s">
        <v>29</v>
      </c>
      <c r="H4634" t="s">
        <v>25</v>
      </c>
      <c r="I4634" t="s">
        <v>100</v>
      </c>
      <c r="J4634">
        <v>88</v>
      </c>
      <c r="K4634">
        <v>1800</v>
      </c>
      <c r="L4634" s="7">
        <f>Sales_Data[[#This Row],[OrderQuantity]] *Sales_Data[[#This Row],[UnitPrice]]</f>
        <v>158400</v>
      </c>
      <c r="M4634" s="7">
        <f>Sales_Data[[#This Row],[UnitPrice]]-Sales_Data[[#This Row],[UnitCost]]</f>
        <v>900</v>
      </c>
      <c r="N4634" s="7">
        <f>Sales_Data[[#This Row],[Gross Revenue]]-Sales_Data[[#This Row],[Discount Amount ]]</f>
        <v>157500</v>
      </c>
      <c r="O4634" s="7">
        <f>Sales_Data[[#This Row],[OrderQuantity]] *Sales_Data[[#This Row],[UnitCost]]</f>
        <v>79200</v>
      </c>
      <c r="P4634" s="7">
        <f>Sales_Data[[#This Row],[ItemCost]] +Sales_Data[[#This Row],[ShippingCost]]</f>
        <v>81167.48</v>
      </c>
      <c r="Q4634" s="7">
        <f>Sales_Data[[#This Row],[Gross Revenue]]-Sales_Data[[#This Row],[TotalFinancialCost]]</f>
        <v>77232.52</v>
      </c>
      <c r="R4634" s="7">
        <f>Sales_Data[[#This Row],[Actul Bill Amount]]-Sales_Data[[#This Row],[ShippingCost]]</f>
        <v>155532.51999999999</v>
      </c>
      <c r="S4634">
        <v>800</v>
      </c>
      <c r="T4634">
        <v>1967.48</v>
      </c>
      <c r="U4634" t="s">
        <v>51</v>
      </c>
      <c r="V4634">
        <v>900</v>
      </c>
      <c r="W4634" t="s">
        <v>27</v>
      </c>
      <c r="X4634" t="str">
        <f t="shared" si="145"/>
        <v>Mumbai</v>
      </c>
    </row>
    <row r="4635" spans="1:24" x14ac:dyDescent="0.4">
      <c r="A4635">
        <v>104634</v>
      </c>
      <c r="B4635" s="5">
        <v>45801.070833333331</v>
      </c>
      <c r="C4635" s="3" t="str">
        <f>TEXT(Sales_Data[[#This Row],[OrderDate]],"mmmm")</f>
        <v>May</v>
      </c>
      <c r="D4635" s="3" t="str">
        <f t="shared" si="144"/>
        <v>2025</v>
      </c>
      <c r="E4635" t="s">
        <v>42</v>
      </c>
      <c r="F4635" t="s">
        <v>24</v>
      </c>
      <c r="G4635" t="s">
        <v>31</v>
      </c>
      <c r="H4635" t="s">
        <v>20</v>
      </c>
      <c r="I4635" t="s">
        <v>100</v>
      </c>
      <c r="J4635">
        <v>69</v>
      </c>
      <c r="K4635">
        <v>25000</v>
      </c>
      <c r="L4635" s="7">
        <f>Sales_Data[[#This Row],[OrderQuantity]] *Sales_Data[[#This Row],[UnitPrice]]</f>
        <v>1725000</v>
      </c>
      <c r="M4635" s="7">
        <f>Sales_Data[[#This Row],[UnitPrice]]-Sales_Data[[#This Row],[UnitCost]]</f>
        <v>7000</v>
      </c>
      <c r="N4635" s="7">
        <f>Sales_Data[[#This Row],[Gross Revenue]]-Sales_Data[[#This Row],[Discount Amount ]]</f>
        <v>1718000</v>
      </c>
      <c r="O4635" s="7">
        <f>Sales_Data[[#This Row],[OrderQuantity]] *Sales_Data[[#This Row],[UnitCost]]</f>
        <v>1242000</v>
      </c>
      <c r="P4635" s="7">
        <f>Sales_Data[[#This Row],[ItemCost]] +Sales_Data[[#This Row],[ShippingCost]]</f>
        <v>1243029.98</v>
      </c>
      <c r="Q4635" s="7">
        <f>Sales_Data[[#This Row],[Gross Revenue]]-Sales_Data[[#This Row],[TotalFinancialCost]]</f>
        <v>481970.02</v>
      </c>
      <c r="R4635" s="7">
        <f>Sales_Data[[#This Row],[Actul Bill Amount]]-Sales_Data[[#This Row],[ShippingCost]]</f>
        <v>1716970.02</v>
      </c>
      <c r="S4635">
        <v>342</v>
      </c>
      <c r="T4635">
        <v>1029.98</v>
      </c>
      <c r="U4635" t="s">
        <v>60</v>
      </c>
      <c r="V4635">
        <v>18000</v>
      </c>
      <c r="W4635" t="s">
        <v>22</v>
      </c>
      <c r="X4635" t="str">
        <f t="shared" si="145"/>
        <v>Nagpur</v>
      </c>
    </row>
    <row r="4636" spans="1:24" x14ac:dyDescent="0.4">
      <c r="A4636">
        <v>104635</v>
      </c>
      <c r="B4636" s="5">
        <v>45682.660416666666</v>
      </c>
      <c r="C4636" s="3" t="str">
        <f>TEXT(Sales_Data[[#This Row],[OrderDate]],"mmmm")</f>
        <v>January</v>
      </c>
      <c r="D4636" s="3" t="str">
        <f t="shared" si="144"/>
        <v>2025</v>
      </c>
      <c r="E4636" t="s">
        <v>42</v>
      </c>
      <c r="F4636" t="s">
        <v>55</v>
      </c>
      <c r="G4636" t="s">
        <v>31</v>
      </c>
      <c r="H4636" t="s">
        <v>16</v>
      </c>
      <c r="I4636" t="s">
        <v>100</v>
      </c>
      <c r="J4636">
        <v>30</v>
      </c>
      <c r="K4636">
        <v>850</v>
      </c>
      <c r="L4636" s="7">
        <f>Sales_Data[[#This Row],[OrderQuantity]] *Sales_Data[[#This Row],[UnitPrice]]</f>
        <v>25500</v>
      </c>
      <c r="M4636" s="7">
        <f>Sales_Data[[#This Row],[UnitPrice]]-Sales_Data[[#This Row],[UnitCost]]</f>
        <v>300</v>
      </c>
      <c r="N4636" s="7">
        <f>Sales_Data[[#This Row],[Gross Revenue]]-Sales_Data[[#This Row],[Discount Amount ]]</f>
        <v>25200</v>
      </c>
      <c r="O4636" s="7">
        <f>Sales_Data[[#This Row],[OrderQuantity]] *Sales_Data[[#This Row],[UnitCost]]</f>
        <v>16500</v>
      </c>
      <c r="P4636" s="7">
        <f>Sales_Data[[#This Row],[ItemCost]] +Sales_Data[[#This Row],[ShippingCost]]</f>
        <v>17149.740000000002</v>
      </c>
      <c r="Q4636" s="7">
        <f>Sales_Data[[#This Row],[Gross Revenue]]-Sales_Data[[#This Row],[TotalFinancialCost]]</f>
        <v>8350.2599999999984</v>
      </c>
      <c r="R4636" s="7">
        <f>Sales_Data[[#This Row],[Actul Bill Amount]]-Sales_Data[[#This Row],[ShippingCost]]</f>
        <v>24550.26</v>
      </c>
      <c r="S4636">
        <v>559</v>
      </c>
      <c r="T4636">
        <v>649.74</v>
      </c>
      <c r="U4636" t="s">
        <v>56</v>
      </c>
      <c r="V4636">
        <v>550</v>
      </c>
      <c r="W4636" t="s">
        <v>18</v>
      </c>
      <c r="X4636" t="str">
        <f t="shared" si="145"/>
        <v>Bengaluru</v>
      </c>
    </row>
    <row r="4637" spans="1:24" x14ac:dyDescent="0.4">
      <c r="A4637">
        <v>104636</v>
      </c>
      <c r="B4637" s="5">
        <v>45967.681944444441</v>
      </c>
      <c r="C4637" s="3" t="str">
        <f>TEXT(Sales_Data[[#This Row],[OrderDate]],"mmmm")</f>
        <v>November</v>
      </c>
      <c r="D4637" s="3" t="str">
        <f t="shared" si="144"/>
        <v>2025</v>
      </c>
      <c r="E4637" t="s">
        <v>42</v>
      </c>
      <c r="F4637" t="s">
        <v>24</v>
      </c>
      <c r="G4637" t="s">
        <v>15</v>
      </c>
      <c r="H4637" t="s">
        <v>32</v>
      </c>
      <c r="I4637" t="s">
        <v>100</v>
      </c>
      <c r="J4637">
        <v>52</v>
      </c>
      <c r="K4637">
        <v>25000</v>
      </c>
      <c r="L4637" s="7">
        <f>Sales_Data[[#This Row],[OrderQuantity]] *Sales_Data[[#This Row],[UnitPrice]]</f>
        <v>1300000</v>
      </c>
      <c r="M4637" s="7">
        <f>Sales_Data[[#This Row],[UnitPrice]]-Sales_Data[[#This Row],[UnitCost]]</f>
        <v>7000</v>
      </c>
      <c r="N4637" s="7">
        <f>Sales_Data[[#This Row],[Gross Revenue]]-Sales_Data[[#This Row],[Discount Amount ]]</f>
        <v>1293000</v>
      </c>
      <c r="O4637" s="7">
        <f>Sales_Data[[#This Row],[OrderQuantity]] *Sales_Data[[#This Row],[UnitCost]]</f>
        <v>936000</v>
      </c>
      <c r="P4637" s="7">
        <f>Sales_Data[[#This Row],[ItemCost]] +Sales_Data[[#This Row],[ShippingCost]]</f>
        <v>936574.74</v>
      </c>
      <c r="Q4637" s="7">
        <f>Sales_Data[[#This Row],[Gross Revenue]]-Sales_Data[[#This Row],[TotalFinancialCost]]</f>
        <v>363425.26</v>
      </c>
      <c r="R4637" s="7">
        <f>Sales_Data[[#This Row],[Actul Bill Amount]]-Sales_Data[[#This Row],[ShippingCost]]</f>
        <v>1292425.26</v>
      </c>
      <c r="S4637">
        <v>937</v>
      </c>
      <c r="T4637">
        <v>574.74</v>
      </c>
      <c r="U4637" t="s">
        <v>60</v>
      </c>
      <c r="V4637">
        <v>18000</v>
      </c>
      <c r="W4637" t="s">
        <v>33</v>
      </c>
      <c r="X4637" t="str">
        <f t="shared" si="145"/>
        <v>Delhi</v>
      </c>
    </row>
    <row r="4638" spans="1:24" x14ac:dyDescent="0.4">
      <c r="A4638">
        <v>104637</v>
      </c>
      <c r="B4638" s="5">
        <v>45813.443749999999</v>
      </c>
      <c r="C4638" s="3" t="str">
        <f>TEXT(Sales_Data[[#This Row],[OrderDate]],"mmmm")</f>
        <v>June</v>
      </c>
      <c r="D4638" s="3" t="str">
        <f t="shared" si="144"/>
        <v>2025</v>
      </c>
      <c r="E4638" t="s">
        <v>45</v>
      </c>
      <c r="F4638" t="s">
        <v>35</v>
      </c>
      <c r="G4638" t="s">
        <v>29</v>
      </c>
      <c r="H4638" t="s">
        <v>25</v>
      </c>
      <c r="I4638" t="s">
        <v>100</v>
      </c>
      <c r="J4638">
        <v>87</v>
      </c>
      <c r="K4638">
        <v>12000</v>
      </c>
      <c r="L4638" s="7">
        <f>Sales_Data[[#This Row],[OrderQuantity]] *Sales_Data[[#This Row],[UnitPrice]]</f>
        <v>1044000</v>
      </c>
      <c r="M4638" s="7">
        <f>Sales_Data[[#This Row],[UnitPrice]]-Sales_Data[[#This Row],[UnitCost]]</f>
        <v>4000</v>
      </c>
      <c r="N4638" s="7">
        <f>Sales_Data[[#This Row],[Gross Revenue]]-Sales_Data[[#This Row],[Discount Amount ]]</f>
        <v>1040000</v>
      </c>
      <c r="O4638" s="7">
        <f>Sales_Data[[#This Row],[OrderQuantity]] *Sales_Data[[#This Row],[UnitCost]]</f>
        <v>696000</v>
      </c>
      <c r="P4638" s="7">
        <f>Sales_Data[[#This Row],[ItemCost]] +Sales_Data[[#This Row],[ShippingCost]]</f>
        <v>696995.22</v>
      </c>
      <c r="Q4638" s="7">
        <f>Sales_Data[[#This Row],[Gross Revenue]]-Sales_Data[[#This Row],[TotalFinancialCost]]</f>
        <v>347004.78</v>
      </c>
      <c r="R4638" s="7">
        <f>Sales_Data[[#This Row],[Actul Bill Amount]]-Sales_Data[[#This Row],[ShippingCost]]</f>
        <v>1039004.78</v>
      </c>
      <c r="S4638">
        <v>849</v>
      </c>
      <c r="T4638">
        <v>995.22</v>
      </c>
      <c r="U4638" t="s">
        <v>36</v>
      </c>
      <c r="V4638">
        <v>8000</v>
      </c>
      <c r="W4638" t="s">
        <v>27</v>
      </c>
      <c r="X4638" t="str">
        <f t="shared" si="145"/>
        <v>Mumbai</v>
      </c>
    </row>
    <row r="4639" spans="1:24" x14ac:dyDescent="0.4">
      <c r="A4639">
        <v>104638</v>
      </c>
      <c r="B4639" s="5">
        <v>45730.918055555558</v>
      </c>
      <c r="C4639" s="3" t="str">
        <f>TEXT(Sales_Data[[#This Row],[OrderDate]],"mmmm")</f>
        <v>March</v>
      </c>
      <c r="D4639" s="3" t="str">
        <f t="shared" si="144"/>
        <v>2025</v>
      </c>
      <c r="E4639" t="s">
        <v>13</v>
      </c>
      <c r="F4639" t="s">
        <v>55</v>
      </c>
      <c r="G4639" t="s">
        <v>15</v>
      </c>
      <c r="H4639" t="s">
        <v>16</v>
      </c>
      <c r="I4639" t="s">
        <v>100</v>
      </c>
      <c r="J4639">
        <v>98</v>
      </c>
      <c r="K4639">
        <v>850</v>
      </c>
      <c r="L4639" s="7">
        <f>Sales_Data[[#This Row],[OrderQuantity]] *Sales_Data[[#This Row],[UnitPrice]]</f>
        <v>83300</v>
      </c>
      <c r="M4639" s="7">
        <f>Sales_Data[[#This Row],[UnitPrice]]-Sales_Data[[#This Row],[UnitCost]]</f>
        <v>300</v>
      </c>
      <c r="N4639" s="7">
        <f>Sales_Data[[#This Row],[Gross Revenue]]-Sales_Data[[#This Row],[Discount Amount ]]</f>
        <v>83000</v>
      </c>
      <c r="O4639" s="7">
        <f>Sales_Data[[#This Row],[OrderQuantity]] *Sales_Data[[#This Row],[UnitCost]]</f>
        <v>53900</v>
      </c>
      <c r="P4639" s="7">
        <f>Sales_Data[[#This Row],[ItemCost]] +Sales_Data[[#This Row],[ShippingCost]]</f>
        <v>54567.41</v>
      </c>
      <c r="Q4639" s="7">
        <f>Sales_Data[[#This Row],[Gross Revenue]]-Sales_Data[[#This Row],[TotalFinancialCost]]</f>
        <v>28732.589999999997</v>
      </c>
      <c r="R4639" s="7">
        <f>Sales_Data[[#This Row],[Actul Bill Amount]]-Sales_Data[[#This Row],[ShippingCost]]</f>
        <v>82332.59</v>
      </c>
      <c r="S4639">
        <v>964</v>
      </c>
      <c r="T4639">
        <v>667.41</v>
      </c>
      <c r="U4639" t="s">
        <v>56</v>
      </c>
      <c r="V4639">
        <v>550</v>
      </c>
      <c r="W4639" t="s">
        <v>18</v>
      </c>
      <c r="X4639" t="str">
        <f t="shared" si="145"/>
        <v>Bengaluru</v>
      </c>
    </row>
    <row r="4640" spans="1:24" x14ac:dyDescent="0.4">
      <c r="A4640">
        <v>104639</v>
      </c>
      <c r="B4640" s="5">
        <v>45777.798611111109</v>
      </c>
      <c r="C4640" s="3" t="str">
        <f>TEXT(Sales_Data[[#This Row],[OrderDate]],"mmmm")</f>
        <v>April</v>
      </c>
      <c r="D4640" s="3" t="str">
        <f t="shared" si="144"/>
        <v>2025</v>
      </c>
      <c r="E4640" t="s">
        <v>45</v>
      </c>
      <c r="F4640" t="s">
        <v>28</v>
      </c>
      <c r="G4640" t="s">
        <v>15</v>
      </c>
      <c r="H4640" t="s">
        <v>25</v>
      </c>
      <c r="I4640" t="s">
        <v>100</v>
      </c>
      <c r="J4640">
        <v>84</v>
      </c>
      <c r="K4640">
        <v>2500</v>
      </c>
      <c r="L4640" s="7">
        <f>Sales_Data[[#This Row],[OrderQuantity]] *Sales_Data[[#This Row],[UnitPrice]]</f>
        <v>210000</v>
      </c>
      <c r="M4640" s="7">
        <f>Sales_Data[[#This Row],[UnitPrice]]-Sales_Data[[#This Row],[UnitCost]]</f>
        <v>1000</v>
      </c>
      <c r="N4640" s="7">
        <f>Sales_Data[[#This Row],[Gross Revenue]]-Sales_Data[[#This Row],[Discount Amount ]]</f>
        <v>209000</v>
      </c>
      <c r="O4640" s="7">
        <f>Sales_Data[[#This Row],[OrderQuantity]] *Sales_Data[[#This Row],[UnitCost]]</f>
        <v>126000</v>
      </c>
      <c r="P4640" s="7">
        <f>Sales_Data[[#This Row],[ItemCost]] +Sales_Data[[#This Row],[ShippingCost]]</f>
        <v>128612.48</v>
      </c>
      <c r="Q4640" s="7">
        <f>Sales_Data[[#This Row],[Gross Revenue]]-Sales_Data[[#This Row],[TotalFinancialCost]]</f>
        <v>81387.520000000004</v>
      </c>
      <c r="R4640" s="7">
        <f>Sales_Data[[#This Row],[Actul Bill Amount]]-Sales_Data[[#This Row],[ShippingCost]]</f>
        <v>206387.52</v>
      </c>
      <c r="S4640">
        <v>612</v>
      </c>
      <c r="T4640">
        <v>2612.48</v>
      </c>
      <c r="U4640" t="s">
        <v>54</v>
      </c>
      <c r="V4640">
        <v>1500</v>
      </c>
      <c r="W4640" t="s">
        <v>27</v>
      </c>
      <c r="X4640" t="str">
        <f t="shared" si="145"/>
        <v>Mumbai</v>
      </c>
    </row>
    <row r="4641" spans="1:24" x14ac:dyDescent="0.4">
      <c r="A4641">
        <v>104640</v>
      </c>
      <c r="B4641" s="5">
        <v>45969.061111111114</v>
      </c>
      <c r="C4641" s="3" t="str">
        <f>TEXT(Sales_Data[[#This Row],[OrderDate]],"mmmm")</f>
        <v>November</v>
      </c>
      <c r="D4641" s="3" t="str">
        <f t="shared" si="144"/>
        <v>2025</v>
      </c>
      <c r="E4641" t="s">
        <v>23</v>
      </c>
      <c r="F4641" t="s">
        <v>35</v>
      </c>
      <c r="G4641" t="s">
        <v>29</v>
      </c>
      <c r="H4641" t="s">
        <v>16</v>
      </c>
      <c r="I4641" t="s">
        <v>100</v>
      </c>
      <c r="J4641">
        <v>89</v>
      </c>
      <c r="K4641">
        <v>12000</v>
      </c>
      <c r="L4641" s="7">
        <f>Sales_Data[[#This Row],[OrderQuantity]] *Sales_Data[[#This Row],[UnitPrice]]</f>
        <v>1068000</v>
      </c>
      <c r="M4641" s="7">
        <f>Sales_Data[[#This Row],[UnitPrice]]-Sales_Data[[#This Row],[UnitCost]]</f>
        <v>4000</v>
      </c>
      <c r="N4641" s="7">
        <f>Sales_Data[[#This Row],[Gross Revenue]]-Sales_Data[[#This Row],[Discount Amount ]]</f>
        <v>1064000</v>
      </c>
      <c r="O4641" s="7">
        <f>Sales_Data[[#This Row],[OrderQuantity]] *Sales_Data[[#This Row],[UnitCost]]</f>
        <v>712000</v>
      </c>
      <c r="P4641" s="7">
        <f>Sales_Data[[#This Row],[ItemCost]] +Sales_Data[[#This Row],[ShippingCost]]</f>
        <v>713162.4</v>
      </c>
      <c r="Q4641" s="7">
        <f>Sales_Data[[#This Row],[Gross Revenue]]-Sales_Data[[#This Row],[TotalFinancialCost]]</f>
        <v>354837.6</v>
      </c>
      <c r="R4641" s="7">
        <f>Sales_Data[[#This Row],[Actul Bill Amount]]-Sales_Data[[#This Row],[ShippingCost]]</f>
        <v>1062837.6000000001</v>
      </c>
      <c r="S4641">
        <v>801</v>
      </c>
      <c r="T4641">
        <v>1162.4000000000001</v>
      </c>
      <c r="U4641" t="s">
        <v>36</v>
      </c>
      <c r="V4641">
        <v>8000</v>
      </c>
      <c r="W4641" t="s">
        <v>18</v>
      </c>
      <c r="X4641" t="str">
        <f t="shared" si="145"/>
        <v>Bengaluru</v>
      </c>
    </row>
    <row r="4642" spans="1:24" x14ac:dyDescent="0.4">
      <c r="A4642">
        <v>104641</v>
      </c>
      <c r="B4642" s="5">
        <v>45978.827777777777</v>
      </c>
      <c r="C4642" s="3" t="str">
        <f>TEXT(Sales_Data[[#This Row],[OrderDate]],"mmmm")</f>
        <v>November</v>
      </c>
      <c r="D4642" s="3" t="str">
        <f t="shared" si="144"/>
        <v>2025</v>
      </c>
      <c r="E4642" t="s">
        <v>50</v>
      </c>
      <c r="F4642" t="s">
        <v>43</v>
      </c>
      <c r="G4642" t="s">
        <v>29</v>
      </c>
      <c r="H4642" t="s">
        <v>20</v>
      </c>
      <c r="I4642" t="s">
        <v>100</v>
      </c>
      <c r="J4642">
        <v>34</v>
      </c>
      <c r="K4642">
        <v>4500</v>
      </c>
      <c r="L4642" s="7">
        <f>Sales_Data[[#This Row],[OrderQuantity]] *Sales_Data[[#This Row],[UnitPrice]]</f>
        <v>153000</v>
      </c>
      <c r="M4642" s="7">
        <f>Sales_Data[[#This Row],[UnitPrice]]-Sales_Data[[#This Row],[UnitCost]]</f>
        <v>2000</v>
      </c>
      <c r="N4642" s="7">
        <f>Sales_Data[[#This Row],[Gross Revenue]]-Sales_Data[[#This Row],[Discount Amount ]]</f>
        <v>151000</v>
      </c>
      <c r="O4642" s="7">
        <f>Sales_Data[[#This Row],[OrderQuantity]] *Sales_Data[[#This Row],[UnitCost]]</f>
        <v>85000</v>
      </c>
      <c r="P4642" s="7">
        <f>Sales_Data[[#This Row],[ItemCost]] +Sales_Data[[#This Row],[ShippingCost]]</f>
        <v>85837.03</v>
      </c>
      <c r="Q4642" s="7">
        <f>Sales_Data[[#This Row],[Gross Revenue]]-Sales_Data[[#This Row],[TotalFinancialCost]]</f>
        <v>67162.97</v>
      </c>
      <c r="R4642" s="7">
        <f>Sales_Data[[#This Row],[Actul Bill Amount]]-Sales_Data[[#This Row],[ShippingCost]]</f>
        <v>150162.97</v>
      </c>
      <c r="S4642">
        <v>834</v>
      </c>
      <c r="T4642">
        <v>837.03</v>
      </c>
      <c r="U4642" t="s">
        <v>44</v>
      </c>
      <c r="V4642">
        <v>2500</v>
      </c>
      <c r="W4642" t="s">
        <v>22</v>
      </c>
      <c r="X4642" t="str">
        <f t="shared" si="145"/>
        <v>Nagpur</v>
      </c>
    </row>
    <row r="4643" spans="1:24" x14ac:dyDescent="0.4">
      <c r="A4643">
        <v>104642</v>
      </c>
      <c r="B4643" s="5">
        <v>45750.402777777781</v>
      </c>
      <c r="C4643" s="3" t="str">
        <f>TEXT(Sales_Data[[#This Row],[OrderDate]],"mmmm")</f>
        <v>April</v>
      </c>
      <c r="D4643" s="3" t="str">
        <f t="shared" si="144"/>
        <v>2025</v>
      </c>
      <c r="E4643" t="s">
        <v>23</v>
      </c>
      <c r="F4643" t="s">
        <v>43</v>
      </c>
      <c r="G4643" t="s">
        <v>15</v>
      </c>
      <c r="H4643" t="s">
        <v>25</v>
      </c>
      <c r="I4643" t="s">
        <v>100</v>
      </c>
      <c r="J4643">
        <v>38</v>
      </c>
      <c r="K4643">
        <v>4500</v>
      </c>
      <c r="L4643" s="7">
        <f>Sales_Data[[#This Row],[OrderQuantity]] *Sales_Data[[#This Row],[UnitPrice]]</f>
        <v>171000</v>
      </c>
      <c r="M4643" s="7">
        <f>Sales_Data[[#This Row],[UnitPrice]]-Sales_Data[[#This Row],[UnitCost]]</f>
        <v>2000</v>
      </c>
      <c r="N4643" s="7">
        <f>Sales_Data[[#This Row],[Gross Revenue]]-Sales_Data[[#This Row],[Discount Amount ]]</f>
        <v>169000</v>
      </c>
      <c r="O4643" s="7">
        <f>Sales_Data[[#This Row],[OrderQuantity]] *Sales_Data[[#This Row],[UnitCost]]</f>
        <v>95000</v>
      </c>
      <c r="P4643" s="7">
        <f>Sales_Data[[#This Row],[ItemCost]] +Sales_Data[[#This Row],[ShippingCost]]</f>
        <v>95309.87</v>
      </c>
      <c r="Q4643" s="7">
        <f>Sales_Data[[#This Row],[Gross Revenue]]-Sales_Data[[#This Row],[TotalFinancialCost]]</f>
        <v>75690.13</v>
      </c>
      <c r="R4643" s="7">
        <f>Sales_Data[[#This Row],[Actul Bill Amount]]-Sales_Data[[#This Row],[ShippingCost]]</f>
        <v>168690.13</v>
      </c>
      <c r="S4643">
        <v>1148</v>
      </c>
      <c r="T4643">
        <v>309.87</v>
      </c>
      <c r="U4643" t="s">
        <v>44</v>
      </c>
      <c r="V4643">
        <v>2500</v>
      </c>
      <c r="W4643" t="s">
        <v>27</v>
      </c>
      <c r="X4643" t="str">
        <f t="shared" si="145"/>
        <v>Mumbai</v>
      </c>
    </row>
    <row r="4644" spans="1:24" x14ac:dyDescent="0.4">
      <c r="A4644">
        <v>104643</v>
      </c>
      <c r="B4644" s="5">
        <v>45743.725694444445</v>
      </c>
      <c r="C4644" s="3" t="str">
        <f>TEXT(Sales_Data[[#This Row],[OrderDate]],"mmmm")</f>
        <v>March</v>
      </c>
      <c r="D4644" s="3" t="str">
        <f t="shared" si="144"/>
        <v>2025</v>
      </c>
      <c r="E4644" t="s">
        <v>39</v>
      </c>
      <c r="F4644" t="s">
        <v>40</v>
      </c>
      <c r="G4644" t="s">
        <v>29</v>
      </c>
      <c r="H4644" t="s">
        <v>32</v>
      </c>
      <c r="I4644" t="s">
        <v>100</v>
      </c>
      <c r="J4644">
        <v>49</v>
      </c>
      <c r="K4644">
        <v>1500</v>
      </c>
      <c r="L4644" s="7">
        <f>Sales_Data[[#This Row],[OrderQuantity]] *Sales_Data[[#This Row],[UnitPrice]]</f>
        <v>73500</v>
      </c>
      <c r="M4644" s="7">
        <f>Sales_Data[[#This Row],[UnitPrice]]-Sales_Data[[#This Row],[UnitCost]]</f>
        <v>700</v>
      </c>
      <c r="N4644" s="7">
        <f>Sales_Data[[#This Row],[Gross Revenue]]-Sales_Data[[#This Row],[Discount Amount ]]</f>
        <v>72800</v>
      </c>
      <c r="O4644" s="7">
        <f>Sales_Data[[#This Row],[OrderQuantity]] *Sales_Data[[#This Row],[UnitCost]]</f>
        <v>39200</v>
      </c>
      <c r="P4644" s="7">
        <f>Sales_Data[[#This Row],[ItemCost]] +Sales_Data[[#This Row],[ShippingCost]]</f>
        <v>40229.339999999997</v>
      </c>
      <c r="Q4644" s="7">
        <f>Sales_Data[[#This Row],[Gross Revenue]]-Sales_Data[[#This Row],[TotalFinancialCost]]</f>
        <v>33270.660000000003</v>
      </c>
      <c r="R4644" s="7">
        <f>Sales_Data[[#This Row],[Actul Bill Amount]]-Sales_Data[[#This Row],[ShippingCost]]</f>
        <v>71770.66</v>
      </c>
      <c r="S4644">
        <v>1071</v>
      </c>
      <c r="T4644">
        <v>1029.3399999999999</v>
      </c>
      <c r="U4644" t="s">
        <v>52</v>
      </c>
      <c r="V4644">
        <v>800</v>
      </c>
      <c r="W4644" t="s">
        <v>33</v>
      </c>
      <c r="X4644" t="str">
        <f t="shared" si="145"/>
        <v>Delhi</v>
      </c>
    </row>
    <row r="4645" spans="1:24" x14ac:dyDescent="0.4">
      <c r="A4645">
        <v>104644</v>
      </c>
      <c r="B4645" s="5">
        <v>45993.133333333331</v>
      </c>
      <c r="C4645" s="3" t="str">
        <f>TEXT(Sales_Data[[#This Row],[OrderDate]],"mmmm")</f>
        <v>December</v>
      </c>
      <c r="D4645" s="3" t="str">
        <f t="shared" si="144"/>
        <v>2025</v>
      </c>
      <c r="E4645" t="s">
        <v>45</v>
      </c>
      <c r="F4645" t="s">
        <v>43</v>
      </c>
      <c r="G4645" t="s">
        <v>29</v>
      </c>
      <c r="H4645" t="s">
        <v>25</v>
      </c>
      <c r="I4645" t="s">
        <v>100</v>
      </c>
      <c r="J4645">
        <v>47</v>
      </c>
      <c r="K4645">
        <v>4500</v>
      </c>
      <c r="L4645" s="7">
        <f>Sales_Data[[#This Row],[OrderQuantity]] *Sales_Data[[#This Row],[UnitPrice]]</f>
        <v>211500</v>
      </c>
      <c r="M4645" s="7">
        <f>Sales_Data[[#This Row],[UnitPrice]]-Sales_Data[[#This Row],[UnitCost]]</f>
        <v>2000</v>
      </c>
      <c r="N4645" s="7">
        <f>Sales_Data[[#This Row],[Gross Revenue]]-Sales_Data[[#This Row],[Discount Amount ]]</f>
        <v>209500</v>
      </c>
      <c r="O4645" s="7">
        <f>Sales_Data[[#This Row],[OrderQuantity]] *Sales_Data[[#This Row],[UnitCost]]</f>
        <v>117500</v>
      </c>
      <c r="P4645" s="7">
        <f>Sales_Data[[#This Row],[ItemCost]] +Sales_Data[[#This Row],[ShippingCost]]</f>
        <v>119034.01</v>
      </c>
      <c r="Q4645" s="7">
        <f>Sales_Data[[#This Row],[Gross Revenue]]-Sales_Data[[#This Row],[TotalFinancialCost]]</f>
        <v>92465.99</v>
      </c>
      <c r="R4645" s="7">
        <f>Sales_Data[[#This Row],[Actul Bill Amount]]-Sales_Data[[#This Row],[ShippingCost]]</f>
        <v>207965.99</v>
      </c>
      <c r="S4645">
        <v>589</v>
      </c>
      <c r="T4645">
        <v>1534.01</v>
      </c>
      <c r="U4645" t="s">
        <v>44</v>
      </c>
      <c r="V4645">
        <v>2500</v>
      </c>
      <c r="W4645" t="s">
        <v>27</v>
      </c>
      <c r="X4645" t="str">
        <f t="shared" si="145"/>
        <v>Mumbai</v>
      </c>
    </row>
    <row r="4646" spans="1:24" x14ac:dyDescent="0.4">
      <c r="A4646">
        <v>104645</v>
      </c>
      <c r="B4646" s="5">
        <v>46021.734027777777</v>
      </c>
      <c r="C4646" s="3" t="str">
        <f>TEXT(Sales_Data[[#This Row],[OrderDate]],"mmmm")</f>
        <v>December</v>
      </c>
      <c r="D4646" s="3" t="str">
        <f t="shared" si="144"/>
        <v>2025</v>
      </c>
      <c r="E4646" t="s">
        <v>45</v>
      </c>
      <c r="F4646" t="s">
        <v>28</v>
      </c>
      <c r="G4646" t="s">
        <v>15</v>
      </c>
      <c r="H4646" t="s">
        <v>37</v>
      </c>
      <c r="I4646" t="s">
        <v>100</v>
      </c>
      <c r="J4646">
        <v>99</v>
      </c>
      <c r="K4646">
        <v>2500</v>
      </c>
      <c r="L4646" s="7">
        <f>Sales_Data[[#This Row],[OrderQuantity]] *Sales_Data[[#This Row],[UnitPrice]]</f>
        <v>247500</v>
      </c>
      <c r="M4646" s="7">
        <f>Sales_Data[[#This Row],[UnitPrice]]-Sales_Data[[#This Row],[UnitCost]]</f>
        <v>1000</v>
      </c>
      <c r="N4646" s="7">
        <f>Sales_Data[[#This Row],[Gross Revenue]]-Sales_Data[[#This Row],[Discount Amount ]]</f>
        <v>246500</v>
      </c>
      <c r="O4646" s="7">
        <f>Sales_Data[[#This Row],[OrderQuantity]] *Sales_Data[[#This Row],[UnitCost]]</f>
        <v>148500</v>
      </c>
      <c r="P4646" s="7">
        <f>Sales_Data[[#This Row],[ItemCost]] +Sales_Data[[#This Row],[ShippingCost]]</f>
        <v>149268.67000000001</v>
      </c>
      <c r="Q4646" s="7">
        <f>Sales_Data[[#This Row],[Gross Revenue]]-Sales_Data[[#This Row],[TotalFinancialCost]]</f>
        <v>98231.329999999987</v>
      </c>
      <c r="R4646" s="7">
        <f>Sales_Data[[#This Row],[Actul Bill Amount]]-Sales_Data[[#This Row],[ShippingCost]]</f>
        <v>245731.33</v>
      </c>
      <c r="S4646">
        <v>1196</v>
      </c>
      <c r="T4646">
        <v>768.67</v>
      </c>
      <c r="U4646" t="s">
        <v>54</v>
      </c>
      <c r="V4646">
        <v>1500</v>
      </c>
      <c r="W4646" t="s">
        <v>38</v>
      </c>
      <c r="X4646" t="str">
        <f t="shared" si="145"/>
        <v>Kolkata</v>
      </c>
    </row>
    <row r="4647" spans="1:24" x14ac:dyDescent="0.4">
      <c r="A4647">
        <v>104646</v>
      </c>
      <c r="B4647" s="5">
        <v>45775.46875</v>
      </c>
      <c r="C4647" s="3" t="str">
        <f>TEXT(Sales_Data[[#This Row],[OrderDate]],"mmmm")</f>
        <v>April</v>
      </c>
      <c r="D4647" s="3" t="str">
        <f t="shared" si="144"/>
        <v>2025</v>
      </c>
      <c r="E4647" t="s">
        <v>39</v>
      </c>
      <c r="F4647" t="s">
        <v>24</v>
      </c>
      <c r="G4647" t="s">
        <v>31</v>
      </c>
      <c r="H4647" t="s">
        <v>20</v>
      </c>
      <c r="I4647" t="s">
        <v>100</v>
      </c>
      <c r="J4647">
        <v>97</v>
      </c>
      <c r="K4647">
        <v>45000</v>
      </c>
      <c r="L4647" s="7">
        <f>Sales_Data[[#This Row],[OrderQuantity]] *Sales_Data[[#This Row],[UnitPrice]]</f>
        <v>4365000</v>
      </c>
      <c r="M4647" s="7">
        <f>Sales_Data[[#This Row],[UnitPrice]]-Sales_Data[[#This Row],[UnitCost]]</f>
        <v>13000</v>
      </c>
      <c r="N4647" s="7">
        <f>Sales_Data[[#This Row],[Gross Revenue]]-Sales_Data[[#This Row],[Discount Amount ]]</f>
        <v>4352000</v>
      </c>
      <c r="O4647" s="7">
        <f>Sales_Data[[#This Row],[OrderQuantity]] *Sales_Data[[#This Row],[UnitCost]]</f>
        <v>3104000</v>
      </c>
      <c r="P4647" s="7">
        <f>Sales_Data[[#This Row],[ItemCost]] +Sales_Data[[#This Row],[ShippingCost]]</f>
        <v>3104994.24</v>
      </c>
      <c r="Q4647" s="7">
        <f>Sales_Data[[#This Row],[Gross Revenue]]-Sales_Data[[#This Row],[TotalFinancialCost]]</f>
        <v>1260005.7599999998</v>
      </c>
      <c r="R4647" s="7">
        <f>Sales_Data[[#This Row],[Actul Bill Amount]]-Sales_Data[[#This Row],[ShippingCost]]</f>
        <v>4351005.76</v>
      </c>
      <c r="S4647">
        <v>741</v>
      </c>
      <c r="T4647">
        <v>994.24</v>
      </c>
      <c r="U4647" t="s">
        <v>26</v>
      </c>
      <c r="V4647">
        <v>32000</v>
      </c>
      <c r="W4647" t="s">
        <v>22</v>
      </c>
      <c r="X4647" t="str">
        <f t="shared" si="145"/>
        <v>Nagpur</v>
      </c>
    </row>
    <row r="4648" spans="1:24" x14ac:dyDescent="0.4">
      <c r="A4648">
        <v>104647</v>
      </c>
      <c r="B4648" s="5">
        <v>45890.286111111112</v>
      </c>
      <c r="C4648" s="3" t="str">
        <f>TEXT(Sales_Data[[#This Row],[OrderDate]],"mmmm")</f>
        <v>August</v>
      </c>
      <c r="D4648" s="3" t="str">
        <f t="shared" si="144"/>
        <v>2025</v>
      </c>
      <c r="E4648" t="s">
        <v>39</v>
      </c>
      <c r="F4648" t="s">
        <v>28</v>
      </c>
      <c r="G4648" t="s">
        <v>15</v>
      </c>
      <c r="H4648" t="s">
        <v>32</v>
      </c>
      <c r="I4648" t="s">
        <v>100</v>
      </c>
      <c r="J4648">
        <v>48</v>
      </c>
      <c r="K4648">
        <v>2500</v>
      </c>
      <c r="L4648" s="7">
        <f>Sales_Data[[#This Row],[OrderQuantity]] *Sales_Data[[#This Row],[UnitPrice]]</f>
        <v>120000</v>
      </c>
      <c r="M4648" s="7">
        <f>Sales_Data[[#This Row],[UnitPrice]]-Sales_Data[[#This Row],[UnitCost]]</f>
        <v>1000</v>
      </c>
      <c r="N4648" s="7">
        <f>Sales_Data[[#This Row],[Gross Revenue]]-Sales_Data[[#This Row],[Discount Amount ]]</f>
        <v>119000</v>
      </c>
      <c r="O4648" s="7">
        <f>Sales_Data[[#This Row],[OrderQuantity]] *Sales_Data[[#This Row],[UnitCost]]</f>
        <v>72000</v>
      </c>
      <c r="P4648" s="7">
        <f>Sales_Data[[#This Row],[ItemCost]] +Sales_Data[[#This Row],[ShippingCost]]</f>
        <v>74579.960000000006</v>
      </c>
      <c r="Q4648" s="7">
        <f>Sales_Data[[#This Row],[Gross Revenue]]-Sales_Data[[#This Row],[TotalFinancialCost]]</f>
        <v>45420.039999999994</v>
      </c>
      <c r="R4648" s="7">
        <f>Sales_Data[[#This Row],[Actul Bill Amount]]-Sales_Data[[#This Row],[ShippingCost]]</f>
        <v>116420.04</v>
      </c>
      <c r="S4648">
        <v>1108</v>
      </c>
      <c r="T4648">
        <v>2579.96</v>
      </c>
      <c r="U4648" t="s">
        <v>54</v>
      </c>
      <c r="V4648">
        <v>1500</v>
      </c>
      <c r="W4648" t="s">
        <v>33</v>
      </c>
      <c r="X4648" t="str">
        <f t="shared" si="145"/>
        <v>Delhi</v>
      </c>
    </row>
    <row r="4649" spans="1:24" x14ac:dyDescent="0.4">
      <c r="A4649">
        <v>104648</v>
      </c>
      <c r="B4649" s="5">
        <v>45856.751388888886</v>
      </c>
      <c r="C4649" s="3" t="str">
        <f>TEXT(Sales_Data[[#This Row],[OrderDate]],"mmmm")</f>
        <v>July</v>
      </c>
      <c r="D4649" s="3" t="str">
        <f t="shared" si="144"/>
        <v>2025</v>
      </c>
      <c r="E4649" t="s">
        <v>19</v>
      </c>
      <c r="F4649" t="s">
        <v>46</v>
      </c>
      <c r="G4649" t="s">
        <v>15</v>
      </c>
      <c r="H4649" t="s">
        <v>25</v>
      </c>
      <c r="I4649" t="s">
        <v>100</v>
      </c>
      <c r="J4649">
        <v>75</v>
      </c>
      <c r="K4649">
        <v>4500</v>
      </c>
      <c r="L4649" s="7">
        <f>Sales_Data[[#This Row],[OrderQuantity]] *Sales_Data[[#This Row],[UnitPrice]]</f>
        <v>337500</v>
      </c>
      <c r="M4649" s="7">
        <f>Sales_Data[[#This Row],[UnitPrice]]-Sales_Data[[#This Row],[UnitCost]]</f>
        <v>1700</v>
      </c>
      <c r="N4649" s="7">
        <f>Sales_Data[[#This Row],[Gross Revenue]]-Sales_Data[[#This Row],[Discount Amount ]]</f>
        <v>335800</v>
      </c>
      <c r="O4649" s="7">
        <f>Sales_Data[[#This Row],[OrderQuantity]] *Sales_Data[[#This Row],[UnitCost]]</f>
        <v>210000</v>
      </c>
      <c r="P4649" s="7">
        <f>Sales_Data[[#This Row],[ItemCost]] +Sales_Data[[#This Row],[ShippingCost]]</f>
        <v>210473.96</v>
      </c>
      <c r="Q4649" s="7">
        <f>Sales_Data[[#This Row],[Gross Revenue]]-Sales_Data[[#This Row],[TotalFinancialCost]]</f>
        <v>127026.04000000001</v>
      </c>
      <c r="R4649" s="7">
        <f>Sales_Data[[#This Row],[Actul Bill Amount]]-Sales_Data[[#This Row],[ShippingCost]]</f>
        <v>335326.03999999998</v>
      </c>
      <c r="S4649">
        <v>873</v>
      </c>
      <c r="T4649">
        <v>473.96</v>
      </c>
      <c r="U4649" t="s">
        <v>47</v>
      </c>
      <c r="V4649">
        <v>2800</v>
      </c>
      <c r="W4649" t="s">
        <v>27</v>
      </c>
      <c r="X4649" t="str">
        <f t="shared" si="145"/>
        <v>Mumbai</v>
      </c>
    </row>
    <row r="4650" spans="1:24" x14ac:dyDescent="0.4">
      <c r="A4650">
        <v>104649</v>
      </c>
      <c r="B4650" s="5">
        <v>45863.263888888891</v>
      </c>
      <c r="C4650" s="3" t="str">
        <f>TEXT(Sales_Data[[#This Row],[OrderDate]],"mmmm")</f>
        <v>July</v>
      </c>
      <c r="D4650" s="3" t="str">
        <f t="shared" si="144"/>
        <v>2025</v>
      </c>
      <c r="E4650" t="s">
        <v>45</v>
      </c>
      <c r="F4650" t="s">
        <v>28</v>
      </c>
      <c r="G4650" t="s">
        <v>29</v>
      </c>
      <c r="H4650" t="s">
        <v>37</v>
      </c>
      <c r="I4650" t="s">
        <v>100</v>
      </c>
      <c r="J4650">
        <v>43</v>
      </c>
      <c r="K4650">
        <v>2500</v>
      </c>
      <c r="L4650" s="7">
        <f>Sales_Data[[#This Row],[OrderQuantity]] *Sales_Data[[#This Row],[UnitPrice]]</f>
        <v>107500</v>
      </c>
      <c r="M4650" s="7">
        <f>Sales_Data[[#This Row],[UnitPrice]]-Sales_Data[[#This Row],[UnitCost]]</f>
        <v>1000</v>
      </c>
      <c r="N4650" s="7">
        <f>Sales_Data[[#This Row],[Gross Revenue]]-Sales_Data[[#This Row],[Discount Amount ]]</f>
        <v>106500</v>
      </c>
      <c r="O4650" s="7">
        <f>Sales_Data[[#This Row],[OrderQuantity]] *Sales_Data[[#This Row],[UnitCost]]</f>
        <v>64500</v>
      </c>
      <c r="P4650" s="7">
        <f>Sales_Data[[#This Row],[ItemCost]] +Sales_Data[[#This Row],[ShippingCost]]</f>
        <v>65041.11</v>
      </c>
      <c r="Q4650" s="7">
        <f>Sales_Data[[#This Row],[Gross Revenue]]-Sales_Data[[#This Row],[TotalFinancialCost]]</f>
        <v>42458.89</v>
      </c>
      <c r="R4650" s="7">
        <f>Sales_Data[[#This Row],[Actul Bill Amount]]-Sales_Data[[#This Row],[ShippingCost]]</f>
        <v>105958.89</v>
      </c>
      <c r="S4650">
        <v>497</v>
      </c>
      <c r="T4650">
        <v>541.11</v>
      </c>
      <c r="U4650" t="s">
        <v>54</v>
      </c>
      <c r="V4650">
        <v>1500</v>
      </c>
      <c r="W4650" t="s">
        <v>38</v>
      </c>
      <c r="X4650" t="str">
        <f t="shared" si="145"/>
        <v>Kolkata</v>
      </c>
    </row>
    <row r="4651" spans="1:24" x14ac:dyDescent="0.4">
      <c r="A4651">
        <v>104650</v>
      </c>
      <c r="B4651" s="5">
        <v>45996.071527777778</v>
      </c>
      <c r="C4651" s="3" t="str">
        <f>TEXT(Sales_Data[[#This Row],[OrderDate]],"mmmm")</f>
        <v>December</v>
      </c>
      <c r="D4651" s="3" t="str">
        <f t="shared" si="144"/>
        <v>2025</v>
      </c>
      <c r="E4651" t="s">
        <v>19</v>
      </c>
      <c r="F4651" t="s">
        <v>46</v>
      </c>
      <c r="G4651" t="s">
        <v>15</v>
      </c>
      <c r="H4651" t="s">
        <v>37</v>
      </c>
      <c r="I4651" t="s">
        <v>100</v>
      </c>
      <c r="J4651">
        <v>13</v>
      </c>
      <c r="K4651">
        <v>15000</v>
      </c>
      <c r="L4651" s="7">
        <f>Sales_Data[[#This Row],[OrderQuantity]] *Sales_Data[[#This Row],[UnitPrice]]</f>
        <v>195000</v>
      </c>
      <c r="M4651" s="7">
        <f>Sales_Data[[#This Row],[UnitPrice]]-Sales_Data[[#This Row],[UnitCost]]</f>
        <v>5500</v>
      </c>
      <c r="N4651" s="7">
        <f>Sales_Data[[#This Row],[Gross Revenue]]-Sales_Data[[#This Row],[Discount Amount ]]</f>
        <v>189500</v>
      </c>
      <c r="O4651" s="7">
        <f>Sales_Data[[#This Row],[OrderQuantity]] *Sales_Data[[#This Row],[UnitCost]]</f>
        <v>123500</v>
      </c>
      <c r="P4651" s="7">
        <f>Sales_Data[[#This Row],[ItemCost]] +Sales_Data[[#This Row],[ShippingCost]]</f>
        <v>124517.39</v>
      </c>
      <c r="Q4651" s="7">
        <f>Sales_Data[[#This Row],[Gross Revenue]]-Sales_Data[[#This Row],[TotalFinancialCost]]</f>
        <v>70482.61</v>
      </c>
      <c r="R4651" s="7">
        <f>Sales_Data[[#This Row],[Actul Bill Amount]]-Sales_Data[[#This Row],[ShippingCost]]</f>
        <v>188482.61</v>
      </c>
      <c r="S4651">
        <v>510</v>
      </c>
      <c r="T4651">
        <v>1017.39</v>
      </c>
      <c r="U4651" t="s">
        <v>53</v>
      </c>
      <c r="V4651">
        <v>9500</v>
      </c>
      <c r="W4651" t="s">
        <v>38</v>
      </c>
      <c r="X4651" t="str">
        <f t="shared" si="145"/>
        <v>Kolkata</v>
      </c>
    </row>
    <row r="4652" spans="1:24" x14ac:dyDescent="0.4">
      <c r="A4652">
        <v>104651</v>
      </c>
      <c r="B4652" s="5">
        <v>45804.545138888891</v>
      </c>
      <c r="C4652" s="3" t="str">
        <f>TEXT(Sales_Data[[#This Row],[OrderDate]],"mmmm")</f>
        <v>May</v>
      </c>
      <c r="D4652" s="3" t="str">
        <f t="shared" si="144"/>
        <v>2025</v>
      </c>
      <c r="E4652" t="s">
        <v>19</v>
      </c>
      <c r="F4652" t="s">
        <v>28</v>
      </c>
      <c r="G4652" t="s">
        <v>29</v>
      </c>
      <c r="H4652" t="s">
        <v>16</v>
      </c>
      <c r="I4652" t="s">
        <v>100</v>
      </c>
      <c r="J4652">
        <v>7</v>
      </c>
      <c r="K4652">
        <v>450</v>
      </c>
      <c r="L4652" s="7">
        <f>Sales_Data[[#This Row],[OrderQuantity]] *Sales_Data[[#This Row],[UnitPrice]]</f>
        <v>3150</v>
      </c>
      <c r="M4652" s="7">
        <f>Sales_Data[[#This Row],[UnitPrice]]-Sales_Data[[#This Row],[UnitCost]]</f>
        <v>250</v>
      </c>
      <c r="N4652" s="7">
        <f>Sales_Data[[#This Row],[Gross Revenue]]-Sales_Data[[#This Row],[Discount Amount ]]</f>
        <v>2900</v>
      </c>
      <c r="O4652" s="7">
        <f>Sales_Data[[#This Row],[OrderQuantity]] *Sales_Data[[#This Row],[UnitCost]]</f>
        <v>1400</v>
      </c>
      <c r="P4652" s="7">
        <f>Sales_Data[[#This Row],[ItemCost]] +Sales_Data[[#This Row],[ShippingCost]]</f>
        <v>1922.0900000000001</v>
      </c>
      <c r="Q4652" s="7">
        <f>Sales_Data[[#This Row],[Gross Revenue]]-Sales_Data[[#This Row],[TotalFinancialCost]]</f>
        <v>1227.9099999999999</v>
      </c>
      <c r="R4652" s="7">
        <f>Sales_Data[[#This Row],[Actul Bill Amount]]-Sales_Data[[#This Row],[ShippingCost]]</f>
        <v>2377.91</v>
      </c>
      <c r="S4652">
        <v>1001</v>
      </c>
      <c r="T4652">
        <v>522.09</v>
      </c>
      <c r="U4652" t="s">
        <v>30</v>
      </c>
      <c r="V4652">
        <v>200</v>
      </c>
      <c r="W4652" t="s">
        <v>18</v>
      </c>
      <c r="X4652" t="str">
        <f t="shared" si="145"/>
        <v>Bengaluru</v>
      </c>
    </row>
    <row r="4653" spans="1:24" x14ac:dyDescent="0.4">
      <c r="A4653">
        <v>104652</v>
      </c>
      <c r="B4653" s="5">
        <v>45928.15</v>
      </c>
      <c r="C4653" s="3" t="str">
        <f>TEXT(Sales_Data[[#This Row],[OrderDate]],"mmmm")</f>
        <v>September</v>
      </c>
      <c r="D4653" s="3" t="str">
        <f t="shared" si="144"/>
        <v>2025</v>
      </c>
      <c r="E4653" t="s">
        <v>39</v>
      </c>
      <c r="F4653" t="s">
        <v>35</v>
      </c>
      <c r="G4653" t="s">
        <v>29</v>
      </c>
      <c r="H4653" t="s">
        <v>20</v>
      </c>
      <c r="I4653" t="s">
        <v>100</v>
      </c>
      <c r="J4653">
        <v>21</v>
      </c>
      <c r="K4653">
        <v>12000</v>
      </c>
      <c r="L4653" s="7">
        <f>Sales_Data[[#This Row],[OrderQuantity]] *Sales_Data[[#This Row],[UnitPrice]]</f>
        <v>252000</v>
      </c>
      <c r="M4653" s="7">
        <f>Sales_Data[[#This Row],[UnitPrice]]-Sales_Data[[#This Row],[UnitCost]]</f>
        <v>4000</v>
      </c>
      <c r="N4653" s="7">
        <f>Sales_Data[[#This Row],[Gross Revenue]]-Sales_Data[[#This Row],[Discount Amount ]]</f>
        <v>248000</v>
      </c>
      <c r="O4653" s="7">
        <f>Sales_Data[[#This Row],[OrderQuantity]] *Sales_Data[[#This Row],[UnitCost]]</f>
        <v>168000</v>
      </c>
      <c r="P4653" s="7">
        <f>Sales_Data[[#This Row],[ItemCost]] +Sales_Data[[#This Row],[ShippingCost]]</f>
        <v>170600.78</v>
      </c>
      <c r="Q4653" s="7">
        <f>Sales_Data[[#This Row],[Gross Revenue]]-Sales_Data[[#This Row],[TotalFinancialCost]]</f>
        <v>81399.22</v>
      </c>
      <c r="R4653" s="7">
        <f>Sales_Data[[#This Row],[Actul Bill Amount]]-Sales_Data[[#This Row],[ShippingCost]]</f>
        <v>245399.22</v>
      </c>
      <c r="S4653">
        <v>624</v>
      </c>
      <c r="T4653">
        <v>2600.7800000000002</v>
      </c>
      <c r="U4653" t="s">
        <v>36</v>
      </c>
      <c r="V4653">
        <v>8000</v>
      </c>
      <c r="W4653" t="s">
        <v>22</v>
      </c>
      <c r="X4653" t="str">
        <f t="shared" si="145"/>
        <v>Nagpur</v>
      </c>
    </row>
    <row r="4654" spans="1:24" x14ac:dyDescent="0.4">
      <c r="A4654">
        <v>104653</v>
      </c>
      <c r="B4654" s="5">
        <v>45796.426388888889</v>
      </c>
      <c r="C4654" s="3" t="str">
        <f>TEXT(Sales_Data[[#This Row],[OrderDate]],"mmmm")</f>
        <v>May</v>
      </c>
      <c r="D4654" s="3" t="str">
        <f t="shared" si="144"/>
        <v>2025</v>
      </c>
      <c r="E4654" t="s">
        <v>19</v>
      </c>
      <c r="F4654" t="s">
        <v>43</v>
      </c>
      <c r="G4654" t="s">
        <v>29</v>
      </c>
      <c r="H4654" t="s">
        <v>32</v>
      </c>
      <c r="I4654" t="s">
        <v>100</v>
      </c>
      <c r="J4654">
        <v>76</v>
      </c>
      <c r="K4654">
        <v>2800</v>
      </c>
      <c r="L4654" s="7">
        <f>Sales_Data[[#This Row],[OrderQuantity]] *Sales_Data[[#This Row],[UnitPrice]]</f>
        <v>212800</v>
      </c>
      <c r="M4654" s="7">
        <f>Sales_Data[[#This Row],[UnitPrice]]-Sales_Data[[#This Row],[UnitCost]]</f>
        <v>1300</v>
      </c>
      <c r="N4654" s="7">
        <f>Sales_Data[[#This Row],[Gross Revenue]]-Sales_Data[[#This Row],[Discount Amount ]]</f>
        <v>211500</v>
      </c>
      <c r="O4654" s="7">
        <f>Sales_Data[[#This Row],[OrderQuantity]] *Sales_Data[[#This Row],[UnitCost]]</f>
        <v>114000</v>
      </c>
      <c r="P4654" s="7">
        <f>Sales_Data[[#This Row],[ItemCost]] +Sales_Data[[#This Row],[ShippingCost]]</f>
        <v>114461.01</v>
      </c>
      <c r="Q4654" s="7">
        <f>Sales_Data[[#This Row],[Gross Revenue]]-Sales_Data[[#This Row],[TotalFinancialCost]]</f>
        <v>98338.99</v>
      </c>
      <c r="R4654" s="7">
        <f>Sales_Data[[#This Row],[Actul Bill Amount]]-Sales_Data[[#This Row],[ShippingCost]]</f>
        <v>211038.99</v>
      </c>
      <c r="S4654">
        <v>638</v>
      </c>
      <c r="T4654">
        <v>461.01</v>
      </c>
      <c r="U4654" t="s">
        <v>61</v>
      </c>
      <c r="V4654">
        <v>1500</v>
      </c>
      <c r="W4654" t="s">
        <v>33</v>
      </c>
      <c r="X4654" t="str">
        <f t="shared" si="145"/>
        <v>Delhi</v>
      </c>
    </row>
    <row r="4655" spans="1:24" x14ac:dyDescent="0.4">
      <c r="A4655">
        <v>104654</v>
      </c>
      <c r="B4655" s="5">
        <v>45838.933333333334</v>
      </c>
      <c r="C4655" s="3" t="str">
        <f>TEXT(Sales_Data[[#This Row],[OrderDate]],"mmmm")</f>
        <v>June</v>
      </c>
      <c r="D4655" s="3" t="str">
        <f t="shared" si="144"/>
        <v>2025</v>
      </c>
      <c r="E4655" t="s">
        <v>39</v>
      </c>
      <c r="F4655" t="s">
        <v>40</v>
      </c>
      <c r="G4655" t="s">
        <v>29</v>
      </c>
      <c r="H4655" t="s">
        <v>20</v>
      </c>
      <c r="I4655" t="s">
        <v>100</v>
      </c>
      <c r="J4655">
        <v>88</v>
      </c>
      <c r="K4655">
        <v>5500</v>
      </c>
      <c r="L4655" s="7">
        <f>Sales_Data[[#This Row],[OrderQuantity]] *Sales_Data[[#This Row],[UnitPrice]]</f>
        <v>484000</v>
      </c>
      <c r="M4655" s="7">
        <f>Sales_Data[[#This Row],[UnitPrice]]-Sales_Data[[#This Row],[UnitCost]]</f>
        <v>2000</v>
      </c>
      <c r="N4655" s="7">
        <f>Sales_Data[[#This Row],[Gross Revenue]]-Sales_Data[[#This Row],[Discount Amount ]]</f>
        <v>482000</v>
      </c>
      <c r="O4655" s="7">
        <f>Sales_Data[[#This Row],[OrderQuantity]] *Sales_Data[[#This Row],[UnitCost]]</f>
        <v>308000</v>
      </c>
      <c r="P4655" s="7">
        <f>Sales_Data[[#This Row],[ItemCost]] +Sales_Data[[#This Row],[ShippingCost]]</f>
        <v>308244.92</v>
      </c>
      <c r="Q4655" s="7">
        <f>Sales_Data[[#This Row],[Gross Revenue]]-Sales_Data[[#This Row],[TotalFinancialCost]]</f>
        <v>175755.08000000002</v>
      </c>
      <c r="R4655" s="7">
        <f>Sales_Data[[#This Row],[Actul Bill Amount]]-Sales_Data[[#This Row],[ShippingCost]]</f>
        <v>481755.08</v>
      </c>
      <c r="S4655">
        <v>774</v>
      </c>
      <c r="T4655">
        <v>244.92</v>
      </c>
      <c r="U4655" t="s">
        <v>41</v>
      </c>
      <c r="V4655">
        <v>3500</v>
      </c>
      <c r="W4655" t="s">
        <v>22</v>
      </c>
      <c r="X4655" t="str">
        <f t="shared" si="145"/>
        <v>Nagpur</v>
      </c>
    </row>
    <row r="4656" spans="1:24" x14ac:dyDescent="0.4">
      <c r="A4656">
        <v>104655</v>
      </c>
      <c r="B4656" s="5">
        <v>45687.579861111109</v>
      </c>
      <c r="C4656" s="3" t="str">
        <f>TEXT(Sales_Data[[#This Row],[OrderDate]],"mmmm")</f>
        <v>January</v>
      </c>
      <c r="D4656" s="3" t="str">
        <f t="shared" si="144"/>
        <v>2025</v>
      </c>
      <c r="E4656" t="s">
        <v>19</v>
      </c>
      <c r="F4656" t="s">
        <v>14</v>
      </c>
      <c r="G4656" t="s">
        <v>29</v>
      </c>
      <c r="H4656" t="s">
        <v>32</v>
      </c>
      <c r="I4656" t="s">
        <v>100</v>
      </c>
      <c r="J4656">
        <v>18</v>
      </c>
      <c r="K4656">
        <v>3200</v>
      </c>
      <c r="L4656" s="7">
        <f>Sales_Data[[#This Row],[OrderQuantity]] *Sales_Data[[#This Row],[UnitPrice]]</f>
        <v>57600</v>
      </c>
      <c r="M4656" s="7">
        <f>Sales_Data[[#This Row],[UnitPrice]]-Sales_Data[[#This Row],[UnitCost]]</f>
        <v>1200</v>
      </c>
      <c r="N4656" s="7">
        <f>Sales_Data[[#This Row],[Gross Revenue]]-Sales_Data[[#This Row],[Discount Amount ]]</f>
        <v>56400</v>
      </c>
      <c r="O4656" s="7">
        <f>Sales_Data[[#This Row],[OrderQuantity]] *Sales_Data[[#This Row],[UnitCost]]</f>
        <v>36000</v>
      </c>
      <c r="P4656" s="7">
        <f>Sales_Data[[#This Row],[ItemCost]] +Sales_Data[[#This Row],[ShippingCost]]</f>
        <v>36319.51</v>
      </c>
      <c r="Q4656" s="7">
        <f>Sales_Data[[#This Row],[Gross Revenue]]-Sales_Data[[#This Row],[TotalFinancialCost]]</f>
        <v>21280.489999999998</v>
      </c>
      <c r="R4656" s="7">
        <f>Sales_Data[[#This Row],[Actul Bill Amount]]-Sales_Data[[#This Row],[ShippingCost]]</f>
        <v>56080.49</v>
      </c>
      <c r="S4656">
        <v>817</v>
      </c>
      <c r="T4656">
        <v>319.51</v>
      </c>
      <c r="U4656" t="s">
        <v>17</v>
      </c>
      <c r="V4656">
        <v>2000</v>
      </c>
      <c r="W4656" t="s">
        <v>33</v>
      </c>
      <c r="X4656" t="str">
        <f t="shared" si="145"/>
        <v>Delhi</v>
      </c>
    </row>
    <row r="4657" spans="1:24" x14ac:dyDescent="0.4">
      <c r="A4657">
        <v>104656</v>
      </c>
      <c r="B4657" s="5">
        <v>45714.248611111114</v>
      </c>
      <c r="C4657" s="3" t="str">
        <f>TEXT(Sales_Data[[#This Row],[OrderDate]],"mmmm")</f>
        <v>February</v>
      </c>
      <c r="D4657" s="3" t="str">
        <f t="shared" si="144"/>
        <v>2025</v>
      </c>
      <c r="E4657" t="s">
        <v>45</v>
      </c>
      <c r="F4657" t="s">
        <v>46</v>
      </c>
      <c r="G4657" t="s">
        <v>31</v>
      </c>
      <c r="H4657" t="s">
        <v>25</v>
      </c>
      <c r="I4657" t="s">
        <v>100</v>
      </c>
      <c r="J4657">
        <v>29</v>
      </c>
      <c r="K4657">
        <v>15000</v>
      </c>
      <c r="L4657" s="7">
        <f>Sales_Data[[#This Row],[OrderQuantity]] *Sales_Data[[#This Row],[UnitPrice]]</f>
        <v>435000</v>
      </c>
      <c r="M4657" s="7">
        <f>Sales_Data[[#This Row],[UnitPrice]]-Sales_Data[[#This Row],[UnitCost]]</f>
        <v>5500</v>
      </c>
      <c r="N4657" s="7">
        <f>Sales_Data[[#This Row],[Gross Revenue]]-Sales_Data[[#This Row],[Discount Amount ]]</f>
        <v>429500</v>
      </c>
      <c r="O4657" s="7">
        <f>Sales_Data[[#This Row],[OrderQuantity]] *Sales_Data[[#This Row],[UnitCost]]</f>
        <v>275500</v>
      </c>
      <c r="P4657" s="7">
        <f>Sales_Data[[#This Row],[ItemCost]] +Sales_Data[[#This Row],[ShippingCost]]</f>
        <v>276310.13</v>
      </c>
      <c r="Q4657" s="7">
        <f>Sales_Data[[#This Row],[Gross Revenue]]-Sales_Data[[#This Row],[TotalFinancialCost]]</f>
        <v>158689.87</v>
      </c>
      <c r="R4657" s="7">
        <f>Sales_Data[[#This Row],[Actul Bill Amount]]-Sales_Data[[#This Row],[ShippingCost]]</f>
        <v>428689.87</v>
      </c>
      <c r="S4657">
        <v>402</v>
      </c>
      <c r="T4657">
        <v>810.13</v>
      </c>
      <c r="U4657" t="s">
        <v>53</v>
      </c>
      <c r="V4657">
        <v>9500</v>
      </c>
      <c r="W4657" t="s">
        <v>27</v>
      </c>
      <c r="X4657" t="str">
        <f t="shared" si="145"/>
        <v>Mumbai</v>
      </c>
    </row>
    <row r="4658" spans="1:24" x14ac:dyDescent="0.4">
      <c r="A4658">
        <v>104657</v>
      </c>
      <c r="B4658" s="5">
        <v>45889.102777777778</v>
      </c>
      <c r="C4658" s="3" t="str">
        <f>TEXT(Sales_Data[[#This Row],[OrderDate]],"mmmm")</f>
        <v>August</v>
      </c>
      <c r="D4658" s="3" t="str">
        <f t="shared" si="144"/>
        <v>2025</v>
      </c>
      <c r="E4658" t="s">
        <v>50</v>
      </c>
      <c r="F4658" t="s">
        <v>24</v>
      </c>
      <c r="G4658" t="s">
        <v>29</v>
      </c>
      <c r="H4658" t="s">
        <v>25</v>
      </c>
      <c r="I4658" t="s">
        <v>100</v>
      </c>
      <c r="J4658">
        <v>86</v>
      </c>
      <c r="K4658">
        <v>25000</v>
      </c>
      <c r="L4658" s="7">
        <f>Sales_Data[[#This Row],[OrderQuantity]] *Sales_Data[[#This Row],[UnitPrice]]</f>
        <v>2150000</v>
      </c>
      <c r="M4658" s="7">
        <f>Sales_Data[[#This Row],[UnitPrice]]-Sales_Data[[#This Row],[UnitCost]]</f>
        <v>7000</v>
      </c>
      <c r="N4658" s="7">
        <f>Sales_Data[[#This Row],[Gross Revenue]]-Sales_Data[[#This Row],[Discount Amount ]]</f>
        <v>2143000</v>
      </c>
      <c r="O4658" s="7">
        <f>Sales_Data[[#This Row],[OrderQuantity]] *Sales_Data[[#This Row],[UnitCost]]</f>
        <v>1548000</v>
      </c>
      <c r="P4658" s="7">
        <f>Sales_Data[[#This Row],[ItemCost]] +Sales_Data[[#This Row],[ShippingCost]]</f>
        <v>1548848.3</v>
      </c>
      <c r="Q4658" s="7">
        <f>Sales_Data[[#This Row],[Gross Revenue]]-Sales_Data[[#This Row],[TotalFinancialCost]]</f>
        <v>601151.69999999995</v>
      </c>
      <c r="R4658" s="7">
        <f>Sales_Data[[#This Row],[Actul Bill Amount]]-Sales_Data[[#This Row],[ShippingCost]]</f>
        <v>2142151.7000000002</v>
      </c>
      <c r="S4658">
        <v>994</v>
      </c>
      <c r="T4658">
        <v>848.3</v>
      </c>
      <c r="U4658" t="s">
        <v>60</v>
      </c>
      <c r="V4658">
        <v>18000</v>
      </c>
      <c r="W4658" t="s">
        <v>27</v>
      </c>
      <c r="X4658" t="str">
        <f t="shared" si="145"/>
        <v>Mumbai</v>
      </c>
    </row>
    <row r="4659" spans="1:24" x14ac:dyDescent="0.4">
      <c r="A4659">
        <v>104658</v>
      </c>
      <c r="B4659" s="5">
        <v>45803.979166666664</v>
      </c>
      <c r="C4659" s="3" t="str">
        <f>TEXT(Sales_Data[[#This Row],[OrderDate]],"mmmm")</f>
        <v>May</v>
      </c>
      <c r="D4659" s="3" t="str">
        <f t="shared" si="144"/>
        <v>2025</v>
      </c>
      <c r="E4659" t="s">
        <v>34</v>
      </c>
      <c r="F4659" t="s">
        <v>46</v>
      </c>
      <c r="G4659" t="s">
        <v>29</v>
      </c>
      <c r="H4659" t="s">
        <v>16</v>
      </c>
      <c r="I4659" t="s">
        <v>100</v>
      </c>
      <c r="J4659">
        <v>94</v>
      </c>
      <c r="K4659">
        <v>15000</v>
      </c>
      <c r="L4659" s="7">
        <f>Sales_Data[[#This Row],[OrderQuantity]] *Sales_Data[[#This Row],[UnitPrice]]</f>
        <v>1410000</v>
      </c>
      <c r="M4659" s="7">
        <f>Sales_Data[[#This Row],[UnitPrice]]-Sales_Data[[#This Row],[UnitCost]]</f>
        <v>5500</v>
      </c>
      <c r="N4659" s="7">
        <f>Sales_Data[[#This Row],[Gross Revenue]]-Sales_Data[[#This Row],[Discount Amount ]]</f>
        <v>1404500</v>
      </c>
      <c r="O4659" s="7">
        <f>Sales_Data[[#This Row],[OrderQuantity]] *Sales_Data[[#This Row],[UnitCost]]</f>
        <v>893000</v>
      </c>
      <c r="P4659" s="7">
        <f>Sales_Data[[#This Row],[ItemCost]] +Sales_Data[[#This Row],[ShippingCost]]</f>
        <v>893546.22</v>
      </c>
      <c r="Q4659" s="7">
        <f>Sales_Data[[#This Row],[Gross Revenue]]-Sales_Data[[#This Row],[TotalFinancialCost]]</f>
        <v>516453.78</v>
      </c>
      <c r="R4659" s="7">
        <f>Sales_Data[[#This Row],[Actul Bill Amount]]-Sales_Data[[#This Row],[ShippingCost]]</f>
        <v>1403953.78</v>
      </c>
      <c r="S4659">
        <v>602</v>
      </c>
      <c r="T4659">
        <v>546.22</v>
      </c>
      <c r="U4659" t="s">
        <v>53</v>
      </c>
      <c r="V4659">
        <v>9500</v>
      </c>
      <c r="W4659" t="s">
        <v>18</v>
      </c>
      <c r="X4659" t="str">
        <f t="shared" si="145"/>
        <v>Bengaluru</v>
      </c>
    </row>
    <row r="4660" spans="1:24" x14ac:dyDescent="0.4">
      <c r="A4660">
        <v>104659</v>
      </c>
      <c r="B4660" s="5">
        <v>45705.633333333331</v>
      </c>
      <c r="C4660" s="3" t="str">
        <f>TEXT(Sales_Data[[#This Row],[OrderDate]],"mmmm")</f>
        <v>February</v>
      </c>
      <c r="D4660" s="3" t="str">
        <f t="shared" si="144"/>
        <v>2025</v>
      </c>
      <c r="E4660" t="s">
        <v>13</v>
      </c>
      <c r="F4660" t="s">
        <v>28</v>
      </c>
      <c r="G4660" t="s">
        <v>29</v>
      </c>
      <c r="H4660" t="s">
        <v>25</v>
      </c>
      <c r="I4660" t="s">
        <v>100</v>
      </c>
      <c r="J4660">
        <v>89</v>
      </c>
      <c r="K4660">
        <v>450</v>
      </c>
      <c r="L4660" s="7">
        <f>Sales_Data[[#This Row],[OrderQuantity]] *Sales_Data[[#This Row],[UnitPrice]]</f>
        <v>40050</v>
      </c>
      <c r="M4660" s="7">
        <f>Sales_Data[[#This Row],[UnitPrice]]-Sales_Data[[#This Row],[UnitCost]]</f>
        <v>250</v>
      </c>
      <c r="N4660" s="7">
        <f>Sales_Data[[#This Row],[Gross Revenue]]-Sales_Data[[#This Row],[Discount Amount ]]</f>
        <v>39800</v>
      </c>
      <c r="O4660" s="7">
        <f>Sales_Data[[#This Row],[OrderQuantity]] *Sales_Data[[#This Row],[UnitCost]]</f>
        <v>17800</v>
      </c>
      <c r="P4660" s="7">
        <f>Sales_Data[[#This Row],[ItemCost]] +Sales_Data[[#This Row],[ShippingCost]]</f>
        <v>18282.16</v>
      </c>
      <c r="Q4660" s="7">
        <f>Sales_Data[[#This Row],[Gross Revenue]]-Sales_Data[[#This Row],[TotalFinancialCost]]</f>
        <v>21767.84</v>
      </c>
      <c r="R4660" s="7">
        <f>Sales_Data[[#This Row],[Actul Bill Amount]]-Sales_Data[[#This Row],[ShippingCost]]</f>
        <v>39317.839999999997</v>
      </c>
      <c r="S4660">
        <v>954</v>
      </c>
      <c r="T4660">
        <v>482.16</v>
      </c>
      <c r="U4660" t="s">
        <v>30</v>
      </c>
      <c r="V4660">
        <v>200</v>
      </c>
      <c r="W4660" t="s">
        <v>27</v>
      </c>
      <c r="X4660" t="str">
        <f t="shared" si="145"/>
        <v>Mumbai</v>
      </c>
    </row>
    <row r="4661" spans="1:24" x14ac:dyDescent="0.4">
      <c r="A4661">
        <v>104660</v>
      </c>
      <c r="B4661" s="5">
        <v>45851.818055555559</v>
      </c>
      <c r="C4661" s="3" t="str">
        <f>TEXT(Sales_Data[[#This Row],[OrderDate]],"mmmm")</f>
        <v>July</v>
      </c>
      <c r="D4661" s="3" t="str">
        <f t="shared" si="144"/>
        <v>2025</v>
      </c>
      <c r="E4661" t="s">
        <v>45</v>
      </c>
      <c r="F4661" t="s">
        <v>28</v>
      </c>
      <c r="G4661" t="s">
        <v>31</v>
      </c>
      <c r="H4661" t="s">
        <v>25</v>
      </c>
      <c r="I4661" t="s">
        <v>100</v>
      </c>
      <c r="J4661">
        <v>1</v>
      </c>
      <c r="K4661">
        <v>450</v>
      </c>
      <c r="L4661" s="7">
        <f>Sales_Data[[#This Row],[OrderQuantity]] *Sales_Data[[#This Row],[UnitPrice]]</f>
        <v>450</v>
      </c>
      <c r="M4661" s="7">
        <f>Sales_Data[[#This Row],[UnitPrice]]-Sales_Data[[#This Row],[UnitCost]]</f>
        <v>250</v>
      </c>
      <c r="N4661" s="7">
        <f>Sales_Data[[#This Row],[Gross Revenue]]-Sales_Data[[#This Row],[Discount Amount ]]</f>
        <v>200</v>
      </c>
      <c r="O4661" s="7">
        <f>Sales_Data[[#This Row],[OrderQuantity]] *Sales_Data[[#This Row],[UnitCost]]</f>
        <v>200</v>
      </c>
      <c r="P4661" s="7">
        <f>Sales_Data[[#This Row],[ItemCost]] +Sales_Data[[#This Row],[ShippingCost]]</f>
        <v>972.94</v>
      </c>
      <c r="Q4661" s="7">
        <f>Sales_Data[[#This Row],[Gross Revenue]]-Sales_Data[[#This Row],[TotalFinancialCost]]</f>
        <v>-522.94000000000005</v>
      </c>
      <c r="R4661" s="7">
        <f>Sales_Data[[#This Row],[Actul Bill Amount]]-Sales_Data[[#This Row],[ShippingCost]]</f>
        <v>-572.94000000000005</v>
      </c>
      <c r="S4661">
        <v>1064</v>
      </c>
      <c r="T4661">
        <v>772.94</v>
      </c>
      <c r="U4661" t="s">
        <v>30</v>
      </c>
      <c r="V4661">
        <v>200</v>
      </c>
      <c r="W4661" t="s">
        <v>27</v>
      </c>
      <c r="X4661" t="str">
        <f t="shared" si="145"/>
        <v>Mumbai</v>
      </c>
    </row>
    <row r="4662" spans="1:24" x14ac:dyDescent="0.4">
      <c r="A4662">
        <v>104661</v>
      </c>
      <c r="B4662" s="5">
        <v>45881.640277777777</v>
      </c>
      <c r="C4662" s="3" t="str">
        <f>TEXT(Sales_Data[[#This Row],[OrderDate]],"mmmm")</f>
        <v>August</v>
      </c>
      <c r="D4662" s="3" t="str">
        <f t="shared" si="144"/>
        <v>2025</v>
      </c>
      <c r="E4662" t="s">
        <v>39</v>
      </c>
      <c r="F4662" t="s">
        <v>43</v>
      </c>
      <c r="G4662" t="s">
        <v>29</v>
      </c>
      <c r="H4662" t="s">
        <v>16</v>
      </c>
      <c r="I4662" t="s">
        <v>100</v>
      </c>
      <c r="J4662">
        <v>40</v>
      </c>
      <c r="K4662">
        <v>4500</v>
      </c>
      <c r="L4662" s="7">
        <f>Sales_Data[[#This Row],[OrderQuantity]] *Sales_Data[[#This Row],[UnitPrice]]</f>
        <v>180000</v>
      </c>
      <c r="M4662" s="7">
        <f>Sales_Data[[#This Row],[UnitPrice]]-Sales_Data[[#This Row],[UnitCost]]</f>
        <v>2000</v>
      </c>
      <c r="N4662" s="7">
        <f>Sales_Data[[#This Row],[Gross Revenue]]-Sales_Data[[#This Row],[Discount Amount ]]</f>
        <v>178000</v>
      </c>
      <c r="O4662" s="7">
        <f>Sales_Data[[#This Row],[OrderQuantity]] *Sales_Data[[#This Row],[UnitCost]]</f>
        <v>100000</v>
      </c>
      <c r="P4662" s="7">
        <f>Sales_Data[[#This Row],[ItemCost]] +Sales_Data[[#This Row],[ShippingCost]]</f>
        <v>100359.02</v>
      </c>
      <c r="Q4662" s="7">
        <f>Sales_Data[[#This Row],[Gross Revenue]]-Sales_Data[[#This Row],[TotalFinancialCost]]</f>
        <v>79640.98</v>
      </c>
      <c r="R4662" s="7">
        <f>Sales_Data[[#This Row],[Actul Bill Amount]]-Sales_Data[[#This Row],[ShippingCost]]</f>
        <v>177640.98</v>
      </c>
      <c r="S4662">
        <v>1022</v>
      </c>
      <c r="T4662">
        <v>359.02</v>
      </c>
      <c r="U4662" t="s">
        <v>44</v>
      </c>
      <c r="V4662">
        <v>2500</v>
      </c>
      <c r="W4662" t="s">
        <v>18</v>
      </c>
      <c r="X4662" t="str">
        <f t="shared" si="145"/>
        <v>Bengaluru</v>
      </c>
    </row>
    <row r="4663" spans="1:24" x14ac:dyDescent="0.4">
      <c r="A4663">
        <v>104662</v>
      </c>
      <c r="B4663" s="5">
        <v>45793.102777777778</v>
      </c>
      <c r="C4663" s="3" t="str">
        <f>TEXT(Sales_Data[[#This Row],[OrderDate]],"mmmm")</f>
        <v>May</v>
      </c>
      <c r="D4663" s="3" t="str">
        <f t="shared" si="144"/>
        <v>2025</v>
      </c>
      <c r="E4663" t="s">
        <v>34</v>
      </c>
      <c r="F4663" t="s">
        <v>43</v>
      </c>
      <c r="G4663" t="s">
        <v>15</v>
      </c>
      <c r="H4663" t="s">
        <v>25</v>
      </c>
      <c r="I4663" t="s">
        <v>100</v>
      </c>
      <c r="J4663">
        <v>87</v>
      </c>
      <c r="K4663">
        <v>4500</v>
      </c>
      <c r="L4663" s="7">
        <f>Sales_Data[[#This Row],[OrderQuantity]] *Sales_Data[[#This Row],[UnitPrice]]</f>
        <v>391500</v>
      </c>
      <c r="M4663" s="7">
        <f>Sales_Data[[#This Row],[UnitPrice]]-Sales_Data[[#This Row],[UnitCost]]</f>
        <v>2000</v>
      </c>
      <c r="N4663" s="7">
        <f>Sales_Data[[#This Row],[Gross Revenue]]-Sales_Data[[#This Row],[Discount Amount ]]</f>
        <v>389500</v>
      </c>
      <c r="O4663" s="7">
        <f>Sales_Data[[#This Row],[OrderQuantity]] *Sales_Data[[#This Row],[UnitCost]]</f>
        <v>217500</v>
      </c>
      <c r="P4663" s="7">
        <f>Sales_Data[[#This Row],[ItemCost]] +Sales_Data[[#This Row],[ShippingCost]]</f>
        <v>218419.56</v>
      </c>
      <c r="Q4663" s="7">
        <f>Sales_Data[[#This Row],[Gross Revenue]]-Sales_Data[[#This Row],[TotalFinancialCost]]</f>
        <v>173080.44</v>
      </c>
      <c r="R4663" s="7">
        <f>Sales_Data[[#This Row],[Actul Bill Amount]]-Sales_Data[[#This Row],[ShippingCost]]</f>
        <v>388580.44</v>
      </c>
      <c r="S4663">
        <v>715</v>
      </c>
      <c r="T4663">
        <v>919.56</v>
      </c>
      <c r="U4663" t="s">
        <v>44</v>
      </c>
      <c r="V4663">
        <v>2500</v>
      </c>
      <c r="W4663" t="s">
        <v>27</v>
      </c>
      <c r="X4663" t="str">
        <f t="shared" si="145"/>
        <v>Mumbai</v>
      </c>
    </row>
    <row r="4664" spans="1:24" x14ac:dyDescent="0.4">
      <c r="A4664">
        <v>104663</v>
      </c>
      <c r="B4664" s="5">
        <v>45679.645138888889</v>
      </c>
      <c r="C4664" s="3" t="str">
        <f>TEXT(Sales_Data[[#This Row],[OrderDate]],"mmmm")</f>
        <v>January</v>
      </c>
      <c r="D4664" s="3" t="str">
        <f t="shared" si="144"/>
        <v>2025</v>
      </c>
      <c r="E4664" t="s">
        <v>42</v>
      </c>
      <c r="F4664" t="s">
        <v>35</v>
      </c>
      <c r="G4664" t="s">
        <v>31</v>
      </c>
      <c r="H4664" t="s">
        <v>20</v>
      </c>
      <c r="I4664" t="s">
        <v>100</v>
      </c>
      <c r="J4664">
        <v>94</v>
      </c>
      <c r="K4664">
        <v>12000</v>
      </c>
      <c r="L4664" s="7">
        <f>Sales_Data[[#This Row],[OrderQuantity]] *Sales_Data[[#This Row],[UnitPrice]]</f>
        <v>1128000</v>
      </c>
      <c r="M4664" s="7">
        <f>Sales_Data[[#This Row],[UnitPrice]]-Sales_Data[[#This Row],[UnitCost]]</f>
        <v>4000</v>
      </c>
      <c r="N4664" s="7">
        <f>Sales_Data[[#This Row],[Gross Revenue]]-Sales_Data[[#This Row],[Discount Amount ]]</f>
        <v>1124000</v>
      </c>
      <c r="O4664" s="7">
        <f>Sales_Data[[#This Row],[OrderQuantity]] *Sales_Data[[#This Row],[UnitCost]]</f>
        <v>752000</v>
      </c>
      <c r="P4664" s="7">
        <f>Sales_Data[[#This Row],[ItemCost]] +Sales_Data[[#This Row],[ShippingCost]]</f>
        <v>752954.65</v>
      </c>
      <c r="Q4664" s="7">
        <f>Sales_Data[[#This Row],[Gross Revenue]]-Sales_Data[[#This Row],[TotalFinancialCost]]</f>
        <v>375045.35</v>
      </c>
      <c r="R4664" s="7">
        <f>Sales_Data[[#This Row],[Actul Bill Amount]]-Sales_Data[[#This Row],[ShippingCost]]</f>
        <v>1123045.3500000001</v>
      </c>
      <c r="S4664">
        <v>739</v>
      </c>
      <c r="T4664">
        <v>954.65</v>
      </c>
      <c r="U4664" t="s">
        <v>36</v>
      </c>
      <c r="V4664">
        <v>8000</v>
      </c>
      <c r="W4664" t="s">
        <v>22</v>
      </c>
      <c r="X4664" t="str">
        <f t="shared" si="145"/>
        <v>Nagpur</v>
      </c>
    </row>
    <row r="4665" spans="1:24" x14ac:dyDescent="0.4">
      <c r="A4665">
        <v>104664</v>
      </c>
      <c r="B4665" s="5">
        <v>45663.728472222225</v>
      </c>
      <c r="C4665" s="3" t="str">
        <f>TEXT(Sales_Data[[#This Row],[OrderDate]],"mmmm")</f>
        <v>January</v>
      </c>
      <c r="D4665" s="3" t="str">
        <f t="shared" si="144"/>
        <v>2025</v>
      </c>
      <c r="E4665" t="s">
        <v>23</v>
      </c>
      <c r="F4665" t="s">
        <v>43</v>
      </c>
      <c r="G4665" t="s">
        <v>29</v>
      </c>
      <c r="H4665" t="s">
        <v>25</v>
      </c>
      <c r="I4665" t="s">
        <v>100</v>
      </c>
      <c r="J4665">
        <v>33</v>
      </c>
      <c r="K4665">
        <v>4500</v>
      </c>
      <c r="L4665" s="7">
        <f>Sales_Data[[#This Row],[OrderQuantity]] *Sales_Data[[#This Row],[UnitPrice]]</f>
        <v>148500</v>
      </c>
      <c r="M4665" s="7">
        <f>Sales_Data[[#This Row],[UnitPrice]]-Sales_Data[[#This Row],[UnitCost]]</f>
        <v>2000</v>
      </c>
      <c r="N4665" s="7">
        <f>Sales_Data[[#This Row],[Gross Revenue]]-Sales_Data[[#This Row],[Discount Amount ]]</f>
        <v>146500</v>
      </c>
      <c r="O4665" s="7">
        <f>Sales_Data[[#This Row],[OrderQuantity]] *Sales_Data[[#This Row],[UnitCost]]</f>
        <v>82500</v>
      </c>
      <c r="P4665" s="7">
        <f>Sales_Data[[#This Row],[ItemCost]] +Sales_Data[[#This Row],[ShippingCost]]</f>
        <v>83312.789999999994</v>
      </c>
      <c r="Q4665" s="7">
        <f>Sales_Data[[#This Row],[Gross Revenue]]-Sales_Data[[#This Row],[TotalFinancialCost]]</f>
        <v>65187.210000000006</v>
      </c>
      <c r="R4665" s="7">
        <f>Sales_Data[[#This Row],[Actul Bill Amount]]-Sales_Data[[#This Row],[ShippingCost]]</f>
        <v>145687.21</v>
      </c>
      <c r="S4665">
        <v>710</v>
      </c>
      <c r="T4665">
        <v>812.79</v>
      </c>
      <c r="U4665" t="s">
        <v>44</v>
      </c>
      <c r="V4665">
        <v>2500</v>
      </c>
      <c r="W4665" t="s">
        <v>27</v>
      </c>
      <c r="X4665" t="str">
        <f t="shared" si="145"/>
        <v>Mumbai</v>
      </c>
    </row>
    <row r="4666" spans="1:24" x14ac:dyDescent="0.4">
      <c r="A4666">
        <v>104665</v>
      </c>
      <c r="B4666" s="5">
        <v>45861.317361111112</v>
      </c>
      <c r="C4666" s="3" t="str">
        <f>TEXT(Sales_Data[[#This Row],[OrderDate]],"mmmm")</f>
        <v>July</v>
      </c>
      <c r="D4666" s="3" t="str">
        <f t="shared" si="144"/>
        <v>2025</v>
      </c>
      <c r="E4666" t="s">
        <v>45</v>
      </c>
      <c r="F4666" t="s">
        <v>24</v>
      </c>
      <c r="G4666" t="s">
        <v>15</v>
      </c>
      <c r="H4666" t="s">
        <v>16</v>
      </c>
      <c r="I4666" t="s">
        <v>100</v>
      </c>
      <c r="J4666">
        <v>12</v>
      </c>
      <c r="K4666">
        <v>3500</v>
      </c>
      <c r="L4666" s="7">
        <f>Sales_Data[[#This Row],[OrderQuantity]] *Sales_Data[[#This Row],[UnitPrice]]</f>
        <v>42000</v>
      </c>
      <c r="M4666" s="7">
        <f>Sales_Data[[#This Row],[UnitPrice]]-Sales_Data[[#This Row],[UnitCost]]</f>
        <v>1300</v>
      </c>
      <c r="N4666" s="7">
        <f>Sales_Data[[#This Row],[Gross Revenue]]-Sales_Data[[#This Row],[Discount Amount ]]</f>
        <v>40700</v>
      </c>
      <c r="O4666" s="7">
        <f>Sales_Data[[#This Row],[OrderQuantity]] *Sales_Data[[#This Row],[UnitCost]]</f>
        <v>26400</v>
      </c>
      <c r="P4666" s="7">
        <f>Sales_Data[[#This Row],[ItemCost]] +Sales_Data[[#This Row],[ShippingCost]]</f>
        <v>29135.21</v>
      </c>
      <c r="Q4666" s="7">
        <f>Sales_Data[[#This Row],[Gross Revenue]]-Sales_Data[[#This Row],[TotalFinancialCost]]</f>
        <v>12864.79</v>
      </c>
      <c r="R4666" s="7">
        <f>Sales_Data[[#This Row],[Actul Bill Amount]]-Sales_Data[[#This Row],[ShippingCost]]</f>
        <v>37964.79</v>
      </c>
      <c r="S4666">
        <v>688</v>
      </c>
      <c r="T4666">
        <v>2735.21</v>
      </c>
      <c r="U4666" t="s">
        <v>59</v>
      </c>
      <c r="V4666">
        <v>2200</v>
      </c>
      <c r="W4666" t="s">
        <v>18</v>
      </c>
      <c r="X4666" t="str">
        <f t="shared" si="145"/>
        <v>Bengaluru</v>
      </c>
    </row>
    <row r="4667" spans="1:24" x14ac:dyDescent="0.4">
      <c r="A4667">
        <v>104666</v>
      </c>
      <c r="B4667" s="5">
        <v>45896.398611111108</v>
      </c>
      <c r="C4667" s="3" t="str">
        <f>TEXT(Sales_Data[[#This Row],[OrderDate]],"mmmm")</f>
        <v>August</v>
      </c>
      <c r="D4667" s="3" t="str">
        <f t="shared" si="144"/>
        <v>2025</v>
      </c>
      <c r="E4667" t="s">
        <v>39</v>
      </c>
      <c r="F4667" t="s">
        <v>40</v>
      </c>
      <c r="G4667" t="s">
        <v>31</v>
      </c>
      <c r="H4667" t="s">
        <v>37</v>
      </c>
      <c r="I4667" t="s">
        <v>100</v>
      </c>
      <c r="J4667">
        <v>87</v>
      </c>
      <c r="K4667">
        <v>5500</v>
      </c>
      <c r="L4667" s="7">
        <f>Sales_Data[[#This Row],[OrderQuantity]] *Sales_Data[[#This Row],[UnitPrice]]</f>
        <v>478500</v>
      </c>
      <c r="M4667" s="7">
        <f>Sales_Data[[#This Row],[UnitPrice]]-Sales_Data[[#This Row],[UnitCost]]</f>
        <v>2000</v>
      </c>
      <c r="N4667" s="7">
        <f>Sales_Data[[#This Row],[Gross Revenue]]-Sales_Data[[#This Row],[Discount Amount ]]</f>
        <v>476500</v>
      </c>
      <c r="O4667" s="7">
        <f>Sales_Data[[#This Row],[OrderQuantity]] *Sales_Data[[#This Row],[UnitCost]]</f>
        <v>304500</v>
      </c>
      <c r="P4667" s="7">
        <f>Sales_Data[[#This Row],[ItemCost]] +Sales_Data[[#This Row],[ShippingCost]]</f>
        <v>305850.34000000003</v>
      </c>
      <c r="Q4667" s="7">
        <f>Sales_Data[[#This Row],[Gross Revenue]]-Sales_Data[[#This Row],[TotalFinancialCost]]</f>
        <v>172649.65999999997</v>
      </c>
      <c r="R4667" s="7">
        <f>Sales_Data[[#This Row],[Actul Bill Amount]]-Sales_Data[[#This Row],[ShippingCost]]</f>
        <v>475149.66</v>
      </c>
      <c r="S4667">
        <v>321</v>
      </c>
      <c r="T4667">
        <v>1350.34</v>
      </c>
      <c r="U4667" t="s">
        <v>41</v>
      </c>
      <c r="V4667">
        <v>3500</v>
      </c>
      <c r="W4667" t="s">
        <v>38</v>
      </c>
      <c r="X4667" t="str">
        <f t="shared" si="145"/>
        <v>Kolkata</v>
      </c>
    </row>
    <row r="4668" spans="1:24" x14ac:dyDescent="0.4">
      <c r="A4668">
        <v>104667</v>
      </c>
      <c r="B4668" s="5">
        <v>45842.911111111112</v>
      </c>
      <c r="C4668" s="3" t="str">
        <f>TEXT(Sales_Data[[#This Row],[OrderDate]],"mmmm")</f>
        <v>July</v>
      </c>
      <c r="D4668" s="3" t="str">
        <f t="shared" si="144"/>
        <v>2025</v>
      </c>
      <c r="E4668" t="s">
        <v>34</v>
      </c>
      <c r="F4668" t="s">
        <v>35</v>
      </c>
      <c r="G4668" t="s">
        <v>29</v>
      </c>
      <c r="H4668" t="s">
        <v>32</v>
      </c>
      <c r="I4668" t="s">
        <v>100</v>
      </c>
      <c r="J4668">
        <v>38</v>
      </c>
      <c r="K4668">
        <v>8500</v>
      </c>
      <c r="L4668" s="7">
        <f>Sales_Data[[#This Row],[OrderQuantity]] *Sales_Data[[#This Row],[UnitPrice]]</f>
        <v>323000</v>
      </c>
      <c r="M4668" s="7">
        <f>Sales_Data[[#This Row],[UnitPrice]]-Sales_Data[[#This Row],[UnitCost]]</f>
        <v>3000</v>
      </c>
      <c r="N4668" s="7">
        <f>Sales_Data[[#This Row],[Gross Revenue]]-Sales_Data[[#This Row],[Discount Amount ]]</f>
        <v>320000</v>
      </c>
      <c r="O4668" s="7">
        <f>Sales_Data[[#This Row],[OrderQuantity]] *Sales_Data[[#This Row],[UnitCost]]</f>
        <v>209000</v>
      </c>
      <c r="P4668" s="7">
        <f>Sales_Data[[#This Row],[ItemCost]] +Sales_Data[[#This Row],[ShippingCost]]</f>
        <v>209865.45</v>
      </c>
      <c r="Q4668" s="7">
        <f>Sales_Data[[#This Row],[Gross Revenue]]-Sales_Data[[#This Row],[TotalFinancialCost]]</f>
        <v>113134.54999999999</v>
      </c>
      <c r="R4668" s="7">
        <f>Sales_Data[[#This Row],[Actul Bill Amount]]-Sales_Data[[#This Row],[ShippingCost]]</f>
        <v>319134.55</v>
      </c>
      <c r="S4668">
        <v>793</v>
      </c>
      <c r="T4668">
        <v>865.45</v>
      </c>
      <c r="U4668" t="s">
        <v>49</v>
      </c>
      <c r="V4668">
        <v>5500</v>
      </c>
      <c r="W4668" t="s">
        <v>33</v>
      </c>
      <c r="X4668" t="str">
        <f t="shared" si="145"/>
        <v>Delhi</v>
      </c>
    </row>
    <row r="4669" spans="1:24" x14ac:dyDescent="0.4">
      <c r="A4669">
        <v>104668</v>
      </c>
      <c r="B4669" s="5">
        <v>46017.966666666667</v>
      </c>
      <c r="C4669" s="3" t="str">
        <f>TEXT(Sales_Data[[#This Row],[OrderDate]],"mmmm")</f>
        <v>December</v>
      </c>
      <c r="D4669" s="3" t="str">
        <f t="shared" si="144"/>
        <v>2025</v>
      </c>
      <c r="E4669" t="s">
        <v>39</v>
      </c>
      <c r="F4669" t="s">
        <v>43</v>
      </c>
      <c r="G4669" t="s">
        <v>15</v>
      </c>
      <c r="H4669" t="s">
        <v>20</v>
      </c>
      <c r="I4669" t="s">
        <v>100</v>
      </c>
      <c r="J4669">
        <v>46</v>
      </c>
      <c r="K4669">
        <v>2800</v>
      </c>
      <c r="L4669" s="7">
        <f>Sales_Data[[#This Row],[OrderQuantity]] *Sales_Data[[#This Row],[UnitPrice]]</f>
        <v>128800</v>
      </c>
      <c r="M4669" s="7">
        <f>Sales_Data[[#This Row],[UnitPrice]]-Sales_Data[[#This Row],[UnitCost]]</f>
        <v>1300</v>
      </c>
      <c r="N4669" s="7">
        <f>Sales_Data[[#This Row],[Gross Revenue]]-Sales_Data[[#This Row],[Discount Amount ]]</f>
        <v>127500</v>
      </c>
      <c r="O4669" s="7">
        <f>Sales_Data[[#This Row],[OrderQuantity]] *Sales_Data[[#This Row],[UnitCost]]</f>
        <v>69000</v>
      </c>
      <c r="P4669" s="7">
        <f>Sales_Data[[#This Row],[ItemCost]] +Sales_Data[[#This Row],[ShippingCost]]</f>
        <v>69450.83</v>
      </c>
      <c r="Q4669" s="7">
        <f>Sales_Data[[#This Row],[Gross Revenue]]-Sales_Data[[#This Row],[TotalFinancialCost]]</f>
        <v>59349.17</v>
      </c>
      <c r="R4669" s="7">
        <f>Sales_Data[[#This Row],[Actul Bill Amount]]-Sales_Data[[#This Row],[ShippingCost]]</f>
        <v>127049.17</v>
      </c>
      <c r="S4669">
        <v>310</v>
      </c>
      <c r="T4669">
        <v>450.83</v>
      </c>
      <c r="U4669" t="s">
        <v>61</v>
      </c>
      <c r="V4669">
        <v>1500</v>
      </c>
      <c r="W4669" t="s">
        <v>22</v>
      </c>
      <c r="X4669" t="str">
        <f t="shared" si="145"/>
        <v>Nagpur</v>
      </c>
    </row>
    <row r="4670" spans="1:24" x14ac:dyDescent="0.4">
      <c r="A4670">
        <v>104669</v>
      </c>
      <c r="B4670" s="5">
        <v>45949.086805555555</v>
      </c>
      <c r="C4670" s="3" t="str">
        <f>TEXT(Sales_Data[[#This Row],[OrderDate]],"mmmm")</f>
        <v>October</v>
      </c>
      <c r="D4670" s="3" t="str">
        <f t="shared" si="144"/>
        <v>2025</v>
      </c>
      <c r="E4670" t="s">
        <v>50</v>
      </c>
      <c r="F4670" t="s">
        <v>24</v>
      </c>
      <c r="G4670" t="s">
        <v>15</v>
      </c>
      <c r="H4670" t="s">
        <v>32</v>
      </c>
      <c r="I4670" t="s">
        <v>100</v>
      </c>
      <c r="J4670">
        <v>54</v>
      </c>
      <c r="K4670">
        <v>3500</v>
      </c>
      <c r="L4670" s="7">
        <f>Sales_Data[[#This Row],[OrderQuantity]] *Sales_Data[[#This Row],[UnitPrice]]</f>
        <v>189000</v>
      </c>
      <c r="M4670" s="7">
        <f>Sales_Data[[#This Row],[UnitPrice]]-Sales_Data[[#This Row],[UnitCost]]</f>
        <v>1300</v>
      </c>
      <c r="N4670" s="7">
        <f>Sales_Data[[#This Row],[Gross Revenue]]-Sales_Data[[#This Row],[Discount Amount ]]</f>
        <v>187700</v>
      </c>
      <c r="O4670" s="7">
        <f>Sales_Data[[#This Row],[OrderQuantity]] *Sales_Data[[#This Row],[UnitCost]]</f>
        <v>118800</v>
      </c>
      <c r="P4670" s="7">
        <f>Sales_Data[[#This Row],[ItemCost]] +Sales_Data[[#This Row],[ShippingCost]]</f>
        <v>119099.08</v>
      </c>
      <c r="Q4670" s="7">
        <f>Sales_Data[[#This Row],[Gross Revenue]]-Sales_Data[[#This Row],[TotalFinancialCost]]</f>
        <v>69900.92</v>
      </c>
      <c r="R4670" s="7">
        <f>Sales_Data[[#This Row],[Actul Bill Amount]]-Sales_Data[[#This Row],[ShippingCost]]</f>
        <v>187400.92</v>
      </c>
      <c r="S4670">
        <v>751</v>
      </c>
      <c r="T4670">
        <v>299.08</v>
      </c>
      <c r="U4670" t="s">
        <v>59</v>
      </c>
      <c r="V4670">
        <v>2200</v>
      </c>
      <c r="W4670" t="s">
        <v>33</v>
      </c>
      <c r="X4670" t="str">
        <f t="shared" si="145"/>
        <v>Delhi</v>
      </c>
    </row>
    <row r="4671" spans="1:24" x14ac:dyDescent="0.4">
      <c r="A4671">
        <v>104670</v>
      </c>
      <c r="B4671" s="5">
        <v>45992.578472222223</v>
      </c>
      <c r="C4671" s="3" t="str">
        <f>TEXT(Sales_Data[[#This Row],[OrderDate]],"mmmm")</f>
        <v>December</v>
      </c>
      <c r="D4671" s="3" t="str">
        <f t="shared" si="144"/>
        <v>2025</v>
      </c>
      <c r="E4671" t="s">
        <v>42</v>
      </c>
      <c r="F4671" t="s">
        <v>14</v>
      </c>
      <c r="G4671" t="s">
        <v>15</v>
      </c>
      <c r="H4671" t="s">
        <v>25</v>
      </c>
      <c r="I4671" t="s">
        <v>100</v>
      </c>
      <c r="J4671">
        <v>56</v>
      </c>
      <c r="K4671">
        <v>3200</v>
      </c>
      <c r="L4671" s="7">
        <f>Sales_Data[[#This Row],[OrderQuantity]] *Sales_Data[[#This Row],[UnitPrice]]</f>
        <v>179200</v>
      </c>
      <c r="M4671" s="7">
        <f>Sales_Data[[#This Row],[UnitPrice]]-Sales_Data[[#This Row],[UnitCost]]</f>
        <v>1200</v>
      </c>
      <c r="N4671" s="7">
        <f>Sales_Data[[#This Row],[Gross Revenue]]-Sales_Data[[#This Row],[Discount Amount ]]</f>
        <v>178000</v>
      </c>
      <c r="O4671" s="7">
        <f>Sales_Data[[#This Row],[OrderQuantity]] *Sales_Data[[#This Row],[UnitCost]]</f>
        <v>112000</v>
      </c>
      <c r="P4671" s="7">
        <f>Sales_Data[[#This Row],[ItemCost]] +Sales_Data[[#This Row],[ShippingCost]]</f>
        <v>112647.74</v>
      </c>
      <c r="Q4671" s="7">
        <f>Sales_Data[[#This Row],[Gross Revenue]]-Sales_Data[[#This Row],[TotalFinancialCost]]</f>
        <v>66552.259999999995</v>
      </c>
      <c r="R4671" s="7">
        <f>Sales_Data[[#This Row],[Actul Bill Amount]]-Sales_Data[[#This Row],[ShippingCost]]</f>
        <v>177352.26</v>
      </c>
      <c r="S4671">
        <v>1140</v>
      </c>
      <c r="T4671">
        <v>647.74</v>
      </c>
      <c r="U4671" t="s">
        <v>17</v>
      </c>
      <c r="V4671">
        <v>2000</v>
      </c>
      <c r="W4671" t="s">
        <v>27</v>
      </c>
      <c r="X4671" t="str">
        <f t="shared" si="145"/>
        <v>Mumbai</v>
      </c>
    </row>
    <row r="4672" spans="1:24" x14ac:dyDescent="0.4">
      <c r="A4672">
        <v>104671</v>
      </c>
      <c r="B4672" s="5">
        <v>45877.618055555555</v>
      </c>
      <c r="C4672" s="3" t="str">
        <f>TEXT(Sales_Data[[#This Row],[OrderDate]],"mmmm")</f>
        <v>August</v>
      </c>
      <c r="D4672" s="3" t="str">
        <f t="shared" si="144"/>
        <v>2025</v>
      </c>
      <c r="E4672" t="s">
        <v>48</v>
      </c>
      <c r="F4672" t="s">
        <v>35</v>
      </c>
      <c r="G4672" t="s">
        <v>15</v>
      </c>
      <c r="H4672" t="s">
        <v>20</v>
      </c>
      <c r="I4672" t="s">
        <v>100</v>
      </c>
      <c r="J4672">
        <v>79</v>
      </c>
      <c r="K4672">
        <v>8500</v>
      </c>
      <c r="L4672" s="7">
        <f>Sales_Data[[#This Row],[OrderQuantity]] *Sales_Data[[#This Row],[UnitPrice]]</f>
        <v>671500</v>
      </c>
      <c r="M4672" s="7">
        <f>Sales_Data[[#This Row],[UnitPrice]]-Sales_Data[[#This Row],[UnitCost]]</f>
        <v>3000</v>
      </c>
      <c r="N4672" s="7">
        <f>Sales_Data[[#This Row],[Gross Revenue]]-Sales_Data[[#This Row],[Discount Amount ]]</f>
        <v>668500</v>
      </c>
      <c r="O4672" s="7">
        <f>Sales_Data[[#This Row],[OrderQuantity]] *Sales_Data[[#This Row],[UnitCost]]</f>
        <v>434500</v>
      </c>
      <c r="P4672" s="7">
        <f>Sales_Data[[#This Row],[ItemCost]] +Sales_Data[[#This Row],[ShippingCost]]</f>
        <v>434786.14</v>
      </c>
      <c r="Q4672" s="7">
        <f>Sales_Data[[#This Row],[Gross Revenue]]-Sales_Data[[#This Row],[TotalFinancialCost]]</f>
        <v>236713.86</v>
      </c>
      <c r="R4672" s="7">
        <f>Sales_Data[[#This Row],[Actul Bill Amount]]-Sales_Data[[#This Row],[ShippingCost]]</f>
        <v>668213.86</v>
      </c>
      <c r="S4672">
        <v>439</v>
      </c>
      <c r="T4672">
        <v>286.14</v>
      </c>
      <c r="U4672" t="s">
        <v>49</v>
      </c>
      <c r="V4672">
        <v>5500</v>
      </c>
      <c r="W4672" t="s">
        <v>22</v>
      </c>
      <c r="X4672" t="str">
        <f t="shared" si="145"/>
        <v>Nagpur</v>
      </c>
    </row>
    <row r="4673" spans="1:24" x14ac:dyDescent="0.4">
      <c r="A4673">
        <v>104672</v>
      </c>
      <c r="B4673" s="5">
        <v>45773.993055555555</v>
      </c>
      <c r="C4673" s="3" t="str">
        <f>TEXT(Sales_Data[[#This Row],[OrderDate]],"mmmm")</f>
        <v>April</v>
      </c>
      <c r="D4673" s="3" t="str">
        <f t="shared" si="144"/>
        <v>2025</v>
      </c>
      <c r="E4673" t="s">
        <v>48</v>
      </c>
      <c r="F4673" t="s">
        <v>55</v>
      </c>
      <c r="G4673" t="s">
        <v>15</v>
      </c>
      <c r="H4673" t="s">
        <v>25</v>
      </c>
      <c r="I4673" t="s">
        <v>100</v>
      </c>
      <c r="J4673">
        <v>24</v>
      </c>
      <c r="K4673">
        <v>600</v>
      </c>
      <c r="L4673" s="7">
        <f>Sales_Data[[#This Row],[OrderQuantity]] *Sales_Data[[#This Row],[UnitPrice]]</f>
        <v>14400</v>
      </c>
      <c r="M4673" s="7">
        <f>Sales_Data[[#This Row],[UnitPrice]]-Sales_Data[[#This Row],[UnitCost]]</f>
        <v>250</v>
      </c>
      <c r="N4673" s="7">
        <f>Sales_Data[[#This Row],[Gross Revenue]]-Sales_Data[[#This Row],[Discount Amount ]]</f>
        <v>14150</v>
      </c>
      <c r="O4673" s="7">
        <f>Sales_Data[[#This Row],[OrderQuantity]] *Sales_Data[[#This Row],[UnitCost]]</f>
        <v>8400</v>
      </c>
      <c r="P4673" s="7">
        <f>Sales_Data[[#This Row],[ItemCost]] +Sales_Data[[#This Row],[ShippingCost]]</f>
        <v>9378.09</v>
      </c>
      <c r="Q4673" s="7">
        <f>Sales_Data[[#This Row],[Gross Revenue]]-Sales_Data[[#This Row],[TotalFinancialCost]]</f>
        <v>5021.91</v>
      </c>
      <c r="R4673" s="7">
        <f>Sales_Data[[#This Row],[Actul Bill Amount]]-Sales_Data[[#This Row],[ShippingCost]]</f>
        <v>13171.91</v>
      </c>
      <c r="S4673">
        <v>974</v>
      </c>
      <c r="T4673">
        <v>978.09</v>
      </c>
      <c r="U4673" t="s">
        <v>57</v>
      </c>
      <c r="V4673">
        <v>350</v>
      </c>
      <c r="W4673" t="s">
        <v>27</v>
      </c>
      <c r="X4673" t="str">
        <f t="shared" si="145"/>
        <v>Mumbai</v>
      </c>
    </row>
    <row r="4674" spans="1:24" x14ac:dyDescent="0.4">
      <c r="A4674">
        <v>104673</v>
      </c>
      <c r="B4674" s="5">
        <v>45970.059027777781</v>
      </c>
      <c r="C4674" s="3" t="str">
        <f>TEXT(Sales_Data[[#This Row],[OrderDate]],"mmmm")</f>
        <v>November</v>
      </c>
      <c r="D4674" s="3" t="str">
        <f t="shared" ref="D4674:D4737" si="146">TEXT(B4674, "yyyy")</f>
        <v>2025</v>
      </c>
      <c r="E4674" t="s">
        <v>19</v>
      </c>
      <c r="F4674" t="s">
        <v>40</v>
      </c>
      <c r="G4674" t="s">
        <v>15</v>
      </c>
      <c r="H4674" t="s">
        <v>16</v>
      </c>
      <c r="I4674" t="s">
        <v>100</v>
      </c>
      <c r="J4674">
        <v>21</v>
      </c>
      <c r="K4674">
        <v>1500</v>
      </c>
      <c r="L4674" s="7">
        <f>Sales_Data[[#This Row],[OrderQuantity]] *Sales_Data[[#This Row],[UnitPrice]]</f>
        <v>31500</v>
      </c>
      <c r="M4674" s="7">
        <f>Sales_Data[[#This Row],[UnitPrice]]-Sales_Data[[#This Row],[UnitCost]]</f>
        <v>700</v>
      </c>
      <c r="N4674" s="7">
        <f>Sales_Data[[#This Row],[Gross Revenue]]-Sales_Data[[#This Row],[Discount Amount ]]</f>
        <v>30800</v>
      </c>
      <c r="O4674" s="7">
        <f>Sales_Data[[#This Row],[OrderQuantity]] *Sales_Data[[#This Row],[UnitCost]]</f>
        <v>16800</v>
      </c>
      <c r="P4674" s="7">
        <f>Sales_Data[[#This Row],[ItemCost]] +Sales_Data[[#This Row],[ShippingCost]]</f>
        <v>17404.96</v>
      </c>
      <c r="Q4674" s="7">
        <f>Sales_Data[[#This Row],[Gross Revenue]]-Sales_Data[[#This Row],[TotalFinancialCost]]</f>
        <v>14095.04</v>
      </c>
      <c r="R4674" s="7">
        <f>Sales_Data[[#This Row],[Actul Bill Amount]]-Sales_Data[[#This Row],[ShippingCost]]</f>
        <v>30195.040000000001</v>
      </c>
      <c r="S4674">
        <v>878</v>
      </c>
      <c r="T4674">
        <v>604.96</v>
      </c>
      <c r="U4674" t="s">
        <v>52</v>
      </c>
      <c r="V4674">
        <v>800</v>
      </c>
      <c r="W4674" t="s">
        <v>18</v>
      </c>
      <c r="X4674" t="str">
        <f t="shared" ref="X4674:X4737" si="147">_xlfn.TEXTBEFORE(W4674, " ")</f>
        <v>Bengaluru</v>
      </c>
    </row>
    <row r="4675" spans="1:24" x14ac:dyDescent="0.4">
      <c r="A4675">
        <v>104674</v>
      </c>
      <c r="B4675" s="5">
        <v>45706.632638888892</v>
      </c>
      <c r="C4675" s="3" t="str">
        <f>TEXT(Sales_Data[[#This Row],[OrderDate]],"mmmm")</f>
        <v>February</v>
      </c>
      <c r="D4675" s="3" t="str">
        <f t="shared" si="146"/>
        <v>2025</v>
      </c>
      <c r="E4675" t="s">
        <v>42</v>
      </c>
      <c r="F4675" t="s">
        <v>24</v>
      </c>
      <c r="G4675" t="s">
        <v>31</v>
      </c>
      <c r="H4675" t="s">
        <v>32</v>
      </c>
      <c r="I4675" t="s">
        <v>100</v>
      </c>
      <c r="J4675">
        <v>46</v>
      </c>
      <c r="K4675">
        <v>45000</v>
      </c>
      <c r="L4675" s="7">
        <f>Sales_Data[[#This Row],[OrderQuantity]] *Sales_Data[[#This Row],[UnitPrice]]</f>
        <v>2070000</v>
      </c>
      <c r="M4675" s="7">
        <f>Sales_Data[[#This Row],[UnitPrice]]-Sales_Data[[#This Row],[UnitCost]]</f>
        <v>13000</v>
      </c>
      <c r="N4675" s="7">
        <f>Sales_Data[[#This Row],[Gross Revenue]]-Sales_Data[[#This Row],[Discount Amount ]]</f>
        <v>2057000</v>
      </c>
      <c r="O4675" s="7">
        <f>Sales_Data[[#This Row],[OrderQuantity]] *Sales_Data[[#This Row],[UnitCost]]</f>
        <v>1472000</v>
      </c>
      <c r="P4675" s="7">
        <f>Sales_Data[[#This Row],[ItemCost]] +Sales_Data[[#This Row],[ShippingCost]]</f>
        <v>1472987.34</v>
      </c>
      <c r="Q4675" s="7">
        <f>Sales_Data[[#This Row],[Gross Revenue]]-Sales_Data[[#This Row],[TotalFinancialCost]]</f>
        <v>597012.65999999992</v>
      </c>
      <c r="R4675" s="7">
        <f>Sales_Data[[#This Row],[Actul Bill Amount]]-Sales_Data[[#This Row],[ShippingCost]]</f>
        <v>2056012.66</v>
      </c>
      <c r="S4675">
        <v>897</v>
      </c>
      <c r="T4675">
        <v>987.34</v>
      </c>
      <c r="U4675" t="s">
        <v>26</v>
      </c>
      <c r="V4675">
        <v>32000</v>
      </c>
      <c r="W4675" t="s">
        <v>33</v>
      </c>
      <c r="X4675" t="str">
        <f t="shared" si="147"/>
        <v>Delhi</v>
      </c>
    </row>
    <row r="4676" spans="1:24" x14ac:dyDescent="0.4">
      <c r="A4676">
        <v>104675</v>
      </c>
      <c r="B4676" s="5">
        <v>45830.511111111111</v>
      </c>
      <c r="C4676" s="3" t="str">
        <f>TEXT(Sales_Data[[#This Row],[OrderDate]],"mmmm")</f>
        <v>June</v>
      </c>
      <c r="D4676" s="3" t="str">
        <f t="shared" si="146"/>
        <v>2025</v>
      </c>
      <c r="E4676" t="s">
        <v>19</v>
      </c>
      <c r="F4676" t="s">
        <v>24</v>
      </c>
      <c r="G4676" t="s">
        <v>15</v>
      </c>
      <c r="H4676" t="s">
        <v>32</v>
      </c>
      <c r="I4676" t="s">
        <v>100</v>
      </c>
      <c r="J4676">
        <v>88</v>
      </c>
      <c r="K4676">
        <v>25000</v>
      </c>
      <c r="L4676" s="7">
        <f>Sales_Data[[#This Row],[OrderQuantity]] *Sales_Data[[#This Row],[UnitPrice]]</f>
        <v>2200000</v>
      </c>
      <c r="M4676" s="7">
        <f>Sales_Data[[#This Row],[UnitPrice]]-Sales_Data[[#This Row],[UnitCost]]</f>
        <v>7000</v>
      </c>
      <c r="N4676" s="7">
        <f>Sales_Data[[#This Row],[Gross Revenue]]-Sales_Data[[#This Row],[Discount Amount ]]</f>
        <v>2193000</v>
      </c>
      <c r="O4676" s="7">
        <f>Sales_Data[[#This Row],[OrderQuantity]] *Sales_Data[[#This Row],[UnitCost]]</f>
        <v>1584000</v>
      </c>
      <c r="P4676" s="7">
        <f>Sales_Data[[#This Row],[ItemCost]] +Sales_Data[[#This Row],[ShippingCost]]</f>
        <v>1584360.7</v>
      </c>
      <c r="Q4676" s="7">
        <f>Sales_Data[[#This Row],[Gross Revenue]]-Sales_Data[[#This Row],[TotalFinancialCost]]</f>
        <v>615639.30000000005</v>
      </c>
      <c r="R4676" s="7">
        <f>Sales_Data[[#This Row],[Actul Bill Amount]]-Sales_Data[[#This Row],[ShippingCost]]</f>
        <v>2192639.2999999998</v>
      </c>
      <c r="S4676">
        <v>396</v>
      </c>
      <c r="T4676">
        <v>360.7</v>
      </c>
      <c r="U4676" t="s">
        <v>60</v>
      </c>
      <c r="V4676">
        <v>18000</v>
      </c>
      <c r="W4676" t="s">
        <v>33</v>
      </c>
      <c r="X4676" t="str">
        <f t="shared" si="147"/>
        <v>Delhi</v>
      </c>
    </row>
    <row r="4677" spans="1:24" x14ac:dyDescent="0.4">
      <c r="A4677">
        <v>104676</v>
      </c>
      <c r="B4677" s="5">
        <v>45739.929861111108</v>
      </c>
      <c r="C4677" s="3" t="str">
        <f>TEXT(Sales_Data[[#This Row],[OrderDate]],"mmmm")</f>
        <v>March</v>
      </c>
      <c r="D4677" s="3" t="str">
        <f t="shared" si="146"/>
        <v>2025</v>
      </c>
      <c r="E4677" t="s">
        <v>13</v>
      </c>
      <c r="F4677" t="s">
        <v>55</v>
      </c>
      <c r="G4677" t="s">
        <v>15</v>
      </c>
      <c r="H4677" t="s">
        <v>20</v>
      </c>
      <c r="I4677" t="s">
        <v>100</v>
      </c>
      <c r="J4677">
        <v>21</v>
      </c>
      <c r="K4677">
        <v>850</v>
      </c>
      <c r="L4677" s="7">
        <f>Sales_Data[[#This Row],[OrderQuantity]] *Sales_Data[[#This Row],[UnitPrice]]</f>
        <v>17850</v>
      </c>
      <c r="M4677" s="7">
        <f>Sales_Data[[#This Row],[UnitPrice]]-Sales_Data[[#This Row],[UnitCost]]</f>
        <v>300</v>
      </c>
      <c r="N4677" s="7">
        <f>Sales_Data[[#This Row],[Gross Revenue]]-Sales_Data[[#This Row],[Discount Amount ]]</f>
        <v>17550</v>
      </c>
      <c r="O4677" s="7">
        <f>Sales_Data[[#This Row],[OrderQuantity]] *Sales_Data[[#This Row],[UnitCost]]</f>
        <v>11550</v>
      </c>
      <c r="P4677" s="7">
        <f>Sales_Data[[#This Row],[ItemCost]] +Sales_Data[[#This Row],[ShippingCost]]</f>
        <v>13923.380000000001</v>
      </c>
      <c r="Q4677" s="7">
        <f>Sales_Data[[#This Row],[Gross Revenue]]-Sales_Data[[#This Row],[TotalFinancialCost]]</f>
        <v>3926.619999999999</v>
      </c>
      <c r="R4677" s="7">
        <f>Sales_Data[[#This Row],[Actul Bill Amount]]-Sales_Data[[#This Row],[ShippingCost]]</f>
        <v>15176.619999999999</v>
      </c>
      <c r="S4677">
        <v>738</v>
      </c>
      <c r="T4677">
        <v>2373.38</v>
      </c>
      <c r="U4677" t="s">
        <v>56</v>
      </c>
      <c r="V4677">
        <v>550</v>
      </c>
      <c r="W4677" t="s">
        <v>22</v>
      </c>
      <c r="X4677" t="str">
        <f t="shared" si="147"/>
        <v>Nagpur</v>
      </c>
    </row>
    <row r="4678" spans="1:24" x14ac:dyDescent="0.4">
      <c r="A4678">
        <v>104677</v>
      </c>
      <c r="B4678" s="5">
        <v>45979.606249999997</v>
      </c>
      <c r="C4678" s="3" t="str">
        <f>TEXT(Sales_Data[[#This Row],[OrderDate]],"mmmm")</f>
        <v>November</v>
      </c>
      <c r="D4678" s="3" t="str">
        <f t="shared" si="146"/>
        <v>2025</v>
      </c>
      <c r="E4678" t="s">
        <v>39</v>
      </c>
      <c r="F4678" t="s">
        <v>43</v>
      </c>
      <c r="G4678" t="s">
        <v>15</v>
      </c>
      <c r="H4678" t="s">
        <v>20</v>
      </c>
      <c r="I4678" t="s">
        <v>100</v>
      </c>
      <c r="J4678">
        <v>31</v>
      </c>
      <c r="K4678">
        <v>4500</v>
      </c>
      <c r="L4678" s="7">
        <f>Sales_Data[[#This Row],[OrderQuantity]] *Sales_Data[[#This Row],[UnitPrice]]</f>
        <v>139500</v>
      </c>
      <c r="M4678" s="7">
        <f>Sales_Data[[#This Row],[UnitPrice]]-Sales_Data[[#This Row],[UnitCost]]</f>
        <v>2000</v>
      </c>
      <c r="N4678" s="7">
        <f>Sales_Data[[#This Row],[Gross Revenue]]-Sales_Data[[#This Row],[Discount Amount ]]</f>
        <v>137500</v>
      </c>
      <c r="O4678" s="7">
        <f>Sales_Data[[#This Row],[OrderQuantity]] *Sales_Data[[#This Row],[UnitCost]]</f>
        <v>77500</v>
      </c>
      <c r="P4678" s="7">
        <f>Sales_Data[[#This Row],[ItemCost]] +Sales_Data[[#This Row],[ShippingCost]]</f>
        <v>78061.509999999995</v>
      </c>
      <c r="Q4678" s="7">
        <f>Sales_Data[[#This Row],[Gross Revenue]]-Sales_Data[[#This Row],[TotalFinancialCost]]</f>
        <v>61438.490000000005</v>
      </c>
      <c r="R4678" s="7">
        <f>Sales_Data[[#This Row],[Actul Bill Amount]]-Sales_Data[[#This Row],[ShippingCost]]</f>
        <v>136938.49</v>
      </c>
      <c r="S4678">
        <v>1151</v>
      </c>
      <c r="T4678">
        <v>561.51</v>
      </c>
      <c r="U4678" t="s">
        <v>44</v>
      </c>
      <c r="V4678">
        <v>2500</v>
      </c>
      <c r="W4678" t="s">
        <v>22</v>
      </c>
      <c r="X4678" t="str">
        <f t="shared" si="147"/>
        <v>Nagpur</v>
      </c>
    </row>
    <row r="4679" spans="1:24" x14ac:dyDescent="0.4">
      <c r="A4679">
        <v>104678</v>
      </c>
      <c r="B4679" s="5">
        <v>45990.572916666664</v>
      </c>
      <c r="C4679" s="3" t="str">
        <f>TEXT(Sales_Data[[#This Row],[OrderDate]],"mmmm")</f>
        <v>November</v>
      </c>
      <c r="D4679" s="3" t="str">
        <f t="shared" si="146"/>
        <v>2025</v>
      </c>
      <c r="E4679" t="s">
        <v>23</v>
      </c>
      <c r="F4679" t="s">
        <v>40</v>
      </c>
      <c r="G4679" t="s">
        <v>29</v>
      </c>
      <c r="H4679" t="s">
        <v>20</v>
      </c>
      <c r="I4679" t="s">
        <v>100</v>
      </c>
      <c r="J4679">
        <v>78</v>
      </c>
      <c r="K4679">
        <v>1500</v>
      </c>
      <c r="L4679" s="7">
        <f>Sales_Data[[#This Row],[OrderQuantity]] *Sales_Data[[#This Row],[UnitPrice]]</f>
        <v>117000</v>
      </c>
      <c r="M4679" s="7">
        <f>Sales_Data[[#This Row],[UnitPrice]]-Sales_Data[[#This Row],[UnitCost]]</f>
        <v>700</v>
      </c>
      <c r="N4679" s="7">
        <f>Sales_Data[[#This Row],[Gross Revenue]]-Sales_Data[[#This Row],[Discount Amount ]]</f>
        <v>116300</v>
      </c>
      <c r="O4679" s="7">
        <f>Sales_Data[[#This Row],[OrderQuantity]] *Sales_Data[[#This Row],[UnitCost]]</f>
        <v>62400</v>
      </c>
      <c r="P4679" s="7">
        <f>Sales_Data[[#This Row],[ItemCost]] +Sales_Data[[#This Row],[ShippingCost]]</f>
        <v>63167.89</v>
      </c>
      <c r="Q4679" s="7">
        <f>Sales_Data[[#This Row],[Gross Revenue]]-Sales_Data[[#This Row],[TotalFinancialCost]]</f>
        <v>53832.11</v>
      </c>
      <c r="R4679" s="7">
        <f>Sales_Data[[#This Row],[Actul Bill Amount]]-Sales_Data[[#This Row],[ShippingCost]]</f>
        <v>115532.11</v>
      </c>
      <c r="S4679">
        <v>380</v>
      </c>
      <c r="T4679">
        <v>767.89</v>
      </c>
      <c r="U4679" t="s">
        <v>52</v>
      </c>
      <c r="V4679">
        <v>800</v>
      </c>
      <c r="W4679" t="s">
        <v>22</v>
      </c>
      <c r="X4679" t="str">
        <f t="shared" si="147"/>
        <v>Nagpur</v>
      </c>
    </row>
    <row r="4680" spans="1:24" x14ac:dyDescent="0.4">
      <c r="A4680">
        <v>104679</v>
      </c>
      <c r="B4680" s="5">
        <v>45702.71875</v>
      </c>
      <c r="C4680" s="3" t="str">
        <f>TEXT(Sales_Data[[#This Row],[OrderDate]],"mmmm")</f>
        <v>February</v>
      </c>
      <c r="D4680" s="3" t="str">
        <f t="shared" si="146"/>
        <v>2025</v>
      </c>
      <c r="E4680" t="s">
        <v>39</v>
      </c>
      <c r="F4680" t="s">
        <v>28</v>
      </c>
      <c r="G4680" t="s">
        <v>31</v>
      </c>
      <c r="H4680" t="s">
        <v>37</v>
      </c>
      <c r="I4680" t="s">
        <v>100</v>
      </c>
      <c r="J4680">
        <v>91</v>
      </c>
      <c r="K4680">
        <v>450</v>
      </c>
      <c r="L4680" s="7">
        <f>Sales_Data[[#This Row],[OrderQuantity]] *Sales_Data[[#This Row],[UnitPrice]]</f>
        <v>40950</v>
      </c>
      <c r="M4680" s="7">
        <f>Sales_Data[[#This Row],[UnitPrice]]-Sales_Data[[#This Row],[UnitCost]]</f>
        <v>250</v>
      </c>
      <c r="N4680" s="7">
        <f>Sales_Data[[#This Row],[Gross Revenue]]-Sales_Data[[#This Row],[Discount Amount ]]</f>
        <v>40700</v>
      </c>
      <c r="O4680" s="7">
        <f>Sales_Data[[#This Row],[OrderQuantity]] *Sales_Data[[#This Row],[UnitCost]]</f>
        <v>18200</v>
      </c>
      <c r="P4680" s="7">
        <f>Sales_Data[[#This Row],[ItemCost]] +Sales_Data[[#This Row],[ShippingCost]]</f>
        <v>18988</v>
      </c>
      <c r="Q4680" s="7">
        <f>Sales_Data[[#This Row],[Gross Revenue]]-Sales_Data[[#This Row],[TotalFinancialCost]]</f>
        <v>21962</v>
      </c>
      <c r="R4680" s="7">
        <f>Sales_Data[[#This Row],[Actul Bill Amount]]-Sales_Data[[#This Row],[ShippingCost]]</f>
        <v>39912</v>
      </c>
      <c r="S4680">
        <v>808</v>
      </c>
      <c r="T4680">
        <v>788</v>
      </c>
      <c r="U4680" t="s">
        <v>30</v>
      </c>
      <c r="V4680">
        <v>200</v>
      </c>
      <c r="W4680" t="s">
        <v>38</v>
      </c>
      <c r="X4680" t="str">
        <f t="shared" si="147"/>
        <v>Kolkata</v>
      </c>
    </row>
    <row r="4681" spans="1:24" x14ac:dyDescent="0.4">
      <c r="A4681">
        <v>104680</v>
      </c>
      <c r="B4681" s="5">
        <v>45992.654166666667</v>
      </c>
      <c r="C4681" s="3" t="str">
        <f>TEXT(Sales_Data[[#This Row],[OrderDate]],"mmmm")</f>
        <v>December</v>
      </c>
      <c r="D4681" s="3" t="str">
        <f t="shared" si="146"/>
        <v>2025</v>
      </c>
      <c r="E4681" t="s">
        <v>19</v>
      </c>
      <c r="F4681" t="s">
        <v>14</v>
      </c>
      <c r="G4681" t="s">
        <v>15</v>
      </c>
      <c r="H4681" t="s">
        <v>16</v>
      </c>
      <c r="I4681" t="s">
        <v>100</v>
      </c>
      <c r="J4681">
        <v>69</v>
      </c>
      <c r="K4681">
        <v>3200</v>
      </c>
      <c r="L4681" s="7">
        <f>Sales_Data[[#This Row],[OrderQuantity]] *Sales_Data[[#This Row],[UnitPrice]]</f>
        <v>220800</v>
      </c>
      <c r="M4681" s="7">
        <f>Sales_Data[[#This Row],[UnitPrice]]-Sales_Data[[#This Row],[UnitCost]]</f>
        <v>1200</v>
      </c>
      <c r="N4681" s="7">
        <f>Sales_Data[[#This Row],[Gross Revenue]]-Sales_Data[[#This Row],[Discount Amount ]]</f>
        <v>219600</v>
      </c>
      <c r="O4681" s="7">
        <f>Sales_Data[[#This Row],[OrderQuantity]] *Sales_Data[[#This Row],[UnitCost]]</f>
        <v>138000</v>
      </c>
      <c r="P4681" s="7">
        <f>Sales_Data[[#This Row],[ItemCost]] +Sales_Data[[#This Row],[ShippingCost]]</f>
        <v>139046.13</v>
      </c>
      <c r="Q4681" s="7">
        <f>Sales_Data[[#This Row],[Gross Revenue]]-Sales_Data[[#This Row],[TotalFinancialCost]]</f>
        <v>81753.87</v>
      </c>
      <c r="R4681" s="7">
        <f>Sales_Data[[#This Row],[Actul Bill Amount]]-Sales_Data[[#This Row],[ShippingCost]]</f>
        <v>218553.87</v>
      </c>
      <c r="S4681">
        <v>491</v>
      </c>
      <c r="T4681">
        <v>1046.1300000000001</v>
      </c>
      <c r="U4681" t="s">
        <v>17</v>
      </c>
      <c r="V4681">
        <v>2000</v>
      </c>
      <c r="W4681" t="s">
        <v>18</v>
      </c>
      <c r="X4681" t="str">
        <f t="shared" si="147"/>
        <v>Bengaluru</v>
      </c>
    </row>
    <row r="4682" spans="1:24" x14ac:dyDescent="0.4">
      <c r="A4682">
        <v>104681</v>
      </c>
      <c r="B4682" s="5">
        <v>45677.489583333336</v>
      </c>
      <c r="C4682" s="3" t="str">
        <f>TEXT(Sales_Data[[#This Row],[OrderDate]],"mmmm")</f>
        <v>January</v>
      </c>
      <c r="D4682" s="3" t="str">
        <f t="shared" si="146"/>
        <v>2025</v>
      </c>
      <c r="E4682" t="s">
        <v>19</v>
      </c>
      <c r="F4682" t="s">
        <v>55</v>
      </c>
      <c r="G4682" t="s">
        <v>15</v>
      </c>
      <c r="H4682" t="s">
        <v>20</v>
      </c>
      <c r="I4682" t="s">
        <v>100</v>
      </c>
      <c r="J4682">
        <v>62</v>
      </c>
      <c r="K4682">
        <v>850</v>
      </c>
      <c r="L4682" s="7">
        <f>Sales_Data[[#This Row],[OrderQuantity]] *Sales_Data[[#This Row],[UnitPrice]]</f>
        <v>52700</v>
      </c>
      <c r="M4682" s="7">
        <f>Sales_Data[[#This Row],[UnitPrice]]-Sales_Data[[#This Row],[UnitCost]]</f>
        <v>300</v>
      </c>
      <c r="N4682" s="7">
        <f>Sales_Data[[#This Row],[Gross Revenue]]-Sales_Data[[#This Row],[Discount Amount ]]</f>
        <v>52400</v>
      </c>
      <c r="O4682" s="7">
        <f>Sales_Data[[#This Row],[OrderQuantity]] *Sales_Data[[#This Row],[UnitCost]]</f>
        <v>34100</v>
      </c>
      <c r="P4682" s="7">
        <f>Sales_Data[[#This Row],[ItemCost]] +Sales_Data[[#This Row],[ShippingCost]]</f>
        <v>34452.06</v>
      </c>
      <c r="Q4682" s="7">
        <f>Sales_Data[[#This Row],[Gross Revenue]]-Sales_Data[[#This Row],[TotalFinancialCost]]</f>
        <v>18247.940000000002</v>
      </c>
      <c r="R4682" s="7">
        <f>Sales_Data[[#This Row],[Actul Bill Amount]]-Sales_Data[[#This Row],[ShippingCost]]</f>
        <v>52047.94</v>
      </c>
      <c r="S4682">
        <v>1035</v>
      </c>
      <c r="T4682">
        <v>352.06</v>
      </c>
      <c r="U4682" t="s">
        <v>56</v>
      </c>
      <c r="V4682">
        <v>550</v>
      </c>
      <c r="W4682" t="s">
        <v>22</v>
      </c>
      <c r="X4682" t="str">
        <f t="shared" si="147"/>
        <v>Nagpur</v>
      </c>
    </row>
    <row r="4683" spans="1:24" x14ac:dyDescent="0.4">
      <c r="A4683">
        <v>104682</v>
      </c>
      <c r="B4683" s="5">
        <v>45878.554861111108</v>
      </c>
      <c r="C4683" s="3" t="str">
        <f>TEXT(Sales_Data[[#This Row],[OrderDate]],"mmmm")</f>
        <v>August</v>
      </c>
      <c r="D4683" s="3" t="str">
        <f t="shared" si="146"/>
        <v>2025</v>
      </c>
      <c r="E4683" t="s">
        <v>23</v>
      </c>
      <c r="F4683" t="s">
        <v>24</v>
      </c>
      <c r="G4683" t="s">
        <v>29</v>
      </c>
      <c r="H4683" t="s">
        <v>20</v>
      </c>
      <c r="I4683" t="s">
        <v>100</v>
      </c>
      <c r="J4683">
        <v>88</v>
      </c>
      <c r="K4683">
        <v>45000</v>
      </c>
      <c r="L4683" s="7">
        <f>Sales_Data[[#This Row],[OrderQuantity]] *Sales_Data[[#This Row],[UnitPrice]]</f>
        <v>3960000</v>
      </c>
      <c r="M4683" s="7">
        <f>Sales_Data[[#This Row],[UnitPrice]]-Sales_Data[[#This Row],[UnitCost]]</f>
        <v>13000</v>
      </c>
      <c r="N4683" s="7">
        <f>Sales_Data[[#This Row],[Gross Revenue]]-Sales_Data[[#This Row],[Discount Amount ]]</f>
        <v>3947000</v>
      </c>
      <c r="O4683" s="7">
        <f>Sales_Data[[#This Row],[OrderQuantity]] *Sales_Data[[#This Row],[UnitCost]]</f>
        <v>2816000</v>
      </c>
      <c r="P4683" s="7">
        <f>Sales_Data[[#This Row],[ItemCost]] +Sales_Data[[#This Row],[ShippingCost]]</f>
        <v>2818730.6</v>
      </c>
      <c r="Q4683" s="7">
        <f>Sales_Data[[#This Row],[Gross Revenue]]-Sales_Data[[#This Row],[TotalFinancialCost]]</f>
        <v>1141269.3999999999</v>
      </c>
      <c r="R4683" s="7">
        <f>Sales_Data[[#This Row],[Actul Bill Amount]]-Sales_Data[[#This Row],[ShippingCost]]</f>
        <v>3944269.4</v>
      </c>
      <c r="S4683">
        <v>1106</v>
      </c>
      <c r="T4683">
        <v>2730.6</v>
      </c>
      <c r="U4683" t="s">
        <v>26</v>
      </c>
      <c r="V4683">
        <v>32000</v>
      </c>
      <c r="W4683" t="s">
        <v>22</v>
      </c>
      <c r="X4683" t="str">
        <f t="shared" si="147"/>
        <v>Nagpur</v>
      </c>
    </row>
    <row r="4684" spans="1:24" x14ac:dyDescent="0.4">
      <c r="A4684">
        <v>104683</v>
      </c>
      <c r="B4684" s="5">
        <v>45780.607638888891</v>
      </c>
      <c r="C4684" s="3" t="str">
        <f>TEXT(Sales_Data[[#This Row],[OrderDate]],"mmmm")</f>
        <v>May</v>
      </c>
      <c r="D4684" s="3" t="str">
        <f t="shared" si="146"/>
        <v>2025</v>
      </c>
      <c r="E4684" t="s">
        <v>34</v>
      </c>
      <c r="F4684" t="s">
        <v>43</v>
      </c>
      <c r="G4684" t="s">
        <v>29</v>
      </c>
      <c r="H4684" t="s">
        <v>32</v>
      </c>
      <c r="I4684" t="s">
        <v>100</v>
      </c>
      <c r="J4684">
        <v>88</v>
      </c>
      <c r="K4684">
        <v>4500</v>
      </c>
      <c r="L4684" s="7">
        <f>Sales_Data[[#This Row],[OrderQuantity]] *Sales_Data[[#This Row],[UnitPrice]]</f>
        <v>396000</v>
      </c>
      <c r="M4684" s="7">
        <f>Sales_Data[[#This Row],[UnitPrice]]-Sales_Data[[#This Row],[UnitCost]]</f>
        <v>2000</v>
      </c>
      <c r="N4684" s="7">
        <f>Sales_Data[[#This Row],[Gross Revenue]]-Sales_Data[[#This Row],[Discount Amount ]]</f>
        <v>394000</v>
      </c>
      <c r="O4684" s="7">
        <f>Sales_Data[[#This Row],[OrderQuantity]] *Sales_Data[[#This Row],[UnitCost]]</f>
        <v>220000</v>
      </c>
      <c r="P4684" s="7">
        <f>Sales_Data[[#This Row],[ItemCost]] +Sales_Data[[#This Row],[ShippingCost]]</f>
        <v>220552.64</v>
      </c>
      <c r="Q4684" s="7">
        <f>Sales_Data[[#This Row],[Gross Revenue]]-Sales_Data[[#This Row],[TotalFinancialCost]]</f>
        <v>175447.36</v>
      </c>
      <c r="R4684" s="7">
        <f>Sales_Data[[#This Row],[Actul Bill Amount]]-Sales_Data[[#This Row],[ShippingCost]]</f>
        <v>393447.36</v>
      </c>
      <c r="S4684">
        <v>404</v>
      </c>
      <c r="T4684">
        <v>552.64</v>
      </c>
      <c r="U4684" t="s">
        <v>44</v>
      </c>
      <c r="V4684">
        <v>2500</v>
      </c>
      <c r="W4684" t="s">
        <v>33</v>
      </c>
      <c r="X4684" t="str">
        <f t="shared" si="147"/>
        <v>Delhi</v>
      </c>
    </row>
    <row r="4685" spans="1:24" x14ac:dyDescent="0.4">
      <c r="A4685">
        <v>104684</v>
      </c>
      <c r="B4685" s="5">
        <v>45891.069444444445</v>
      </c>
      <c r="C4685" s="3" t="str">
        <f>TEXT(Sales_Data[[#This Row],[OrderDate]],"mmmm")</f>
        <v>August</v>
      </c>
      <c r="D4685" s="3" t="str">
        <f t="shared" si="146"/>
        <v>2025</v>
      </c>
      <c r="E4685" t="s">
        <v>34</v>
      </c>
      <c r="F4685" t="s">
        <v>28</v>
      </c>
      <c r="G4685" t="s">
        <v>15</v>
      </c>
      <c r="H4685" t="s">
        <v>25</v>
      </c>
      <c r="I4685" t="s">
        <v>100</v>
      </c>
      <c r="J4685">
        <v>49</v>
      </c>
      <c r="K4685">
        <v>450</v>
      </c>
      <c r="L4685" s="7">
        <f>Sales_Data[[#This Row],[OrderQuantity]] *Sales_Data[[#This Row],[UnitPrice]]</f>
        <v>22050</v>
      </c>
      <c r="M4685" s="7">
        <f>Sales_Data[[#This Row],[UnitPrice]]-Sales_Data[[#This Row],[UnitCost]]</f>
        <v>250</v>
      </c>
      <c r="N4685" s="7">
        <f>Sales_Data[[#This Row],[Gross Revenue]]-Sales_Data[[#This Row],[Discount Amount ]]</f>
        <v>21800</v>
      </c>
      <c r="O4685" s="7">
        <f>Sales_Data[[#This Row],[OrderQuantity]] *Sales_Data[[#This Row],[UnitCost]]</f>
        <v>9800</v>
      </c>
      <c r="P4685" s="7">
        <f>Sales_Data[[#This Row],[ItemCost]] +Sales_Data[[#This Row],[ShippingCost]]</f>
        <v>10517.75</v>
      </c>
      <c r="Q4685" s="7">
        <f>Sales_Data[[#This Row],[Gross Revenue]]-Sales_Data[[#This Row],[TotalFinancialCost]]</f>
        <v>11532.25</v>
      </c>
      <c r="R4685" s="7">
        <f>Sales_Data[[#This Row],[Actul Bill Amount]]-Sales_Data[[#This Row],[ShippingCost]]</f>
        <v>21082.25</v>
      </c>
      <c r="S4685">
        <v>722</v>
      </c>
      <c r="T4685">
        <v>717.75</v>
      </c>
      <c r="U4685" t="s">
        <v>30</v>
      </c>
      <c r="V4685">
        <v>200</v>
      </c>
      <c r="W4685" t="s">
        <v>27</v>
      </c>
      <c r="X4685" t="str">
        <f t="shared" si="147"/>
        <v>Mumbai</v>
      </c>
    </row>
    <row r="4686" spans="1:24" x14ac:dyDescent="0.4">
      <c r="A4686">
        <v>104685</v>
      </c>
      <c r="B4686" s="5">
        <v>45878.195833333331</v>
      </c>
      <c r="C4686" s="3" t="str">
        <f>TEXT(Sales_Data[[#This Row],[OrderDate]],"mmmm")</f>
        <v>August</v>
      </c>
      <c r="D4686" s="3" t="str">
        <f t="shared" si="146"/>
        <v>2025</v>
      </c>
      <c r="E4686" t="s">
        <v>48</v>
      </c>
      <c r="F4686" t="s">
        <v>40</v>
      </c>
      <c r="G4686" t="s">
        <v>31</v>
      </c>
      <c r="H4686" t="s">
        <v>20</v>
      </c>
      <c r="I4686" t="s">
        <v>100</v>
      </c>
      <c r="J4686">
        <v>37</v>
      </c>
      <c r="K4686">
        <v>1500</v>
      </c>
      <c r="L4686" s="7">
        <f>Sales_Data[[#This Row],[OrderQuantity]] *Sales_Data[[#This Row],[UnitPrice]]</f>
        <v>55500</v>
      </c>
      <c r="M4686" s="7">
        <f>Sales_Data[[#This Row],[UnitPrice]]-Sales_Data[[#This Row],[UnitCost]]</f>
        <v>700</v>
      </c>
      <c r="N4686" s="7">
        <f>Sales_Data[[#This Row],[Gross Revenue]]-Sales_Data[[#This Row],[Discount Amount ]]</f>
        <v>54800</v>
      </c>
      <c r="O4686" s="7">
        <f>Sales_Data[[#This Row],[OrderQuantity]] *Sales_Data[[#This Row],[UnitCost]]</f>
        <v>29600</v>
      </c>
      <c r="P4686" s="7">
        <f>Sales_Data[[#This Row],[ItemCost]] +Sales_Data[[#This Row],[ShippingCost]]</f>
        <v>30000.74</v>
      </c>
      <c r="Q4686" s="7">
        <f>Sales_Data[[#This Row],[Gross Revenue]]-Sales_Data[[#This Row],[TotalFinancialCost]]</f>
        <v>25499.26</v>
      </c>
      <c r="R4686" s="7">
        <f>Sales_Data[[#This Row],[Actul Bill Amount]]-Sales_Data[[#This Row],[ShippingCost]]</f>
        <v>54399.26</v>
      </c>
      <c r="S4686">
        <v>458</v>
      </c>
      <c r="T4686">
        <v>400.74</v>
      </c>
      <c r="U4686" t="s">
        <v>52</v>
      </c>
      <c r="V4686">
        <v>800</v>
      </c>
      <c r="W4686" t="s">
        <v>22</v>
      </c>
      <c r="X4686" t="str">
        <f t="shared" si="147"/>
        <v>Nagpur</v>
      </c>
    </row>
    <row r="4687" spans="1:24" x14ac:dyDescent="0.4">
      <c r="A4687">
        <v>104686</v>
      </c>
      <c r="B4687" s="5">
        <v>45980.527083333334</v>
      </c>
      <c r="C4687" s="3" t="str">
        <f>TEXT(Sales_Data[[#This Row],[OrderDate]],"mmmm")</f>
        <v>November</v>
      </c>
      <c r="D4687" s="3" t="str">
        <f t="shared" si="146"/>
        <v>2025</v>
      </c>
      <c r="E4687" t="s">
        <v>34</v>
      </c>
      <c r="F4687" t="s">
        <v>28</v>
      </c>
      <c r="G4687" t="s">
        <v>15</v>
      </c>
      <c r="H4687" t="s">
        <v>16</v>
      </c>
      <c r="I4687" t="s">
        <v>100</v>
      </c>
      <c r="J4687">
        <v>21</v>
      </c>
      <c r="K4687">
        <v>450</v>
      </c>
      <c r="L4687" s="7">
        <f>Sales_Data[[#This Row],[OrderQuantity]] *Sales_Data[[#This Row],[UnitPrice]]</f>
        <v>9450</v>
      </c>
      <c r="M4687" s="7">
        <f>Sales_Data[[#This Row],[UnitPrice]]-Sales_Data[[#This Row],[UnitCost]]</f>
        <v>250</v>
      </c>
      <c r="N4687" s="7">
        <f>Sales_Data[[#This Row],[Gross Revenue]]-Sales_Data[[#This Row],[Discount Amount ]]</f>
        <v>9200</v>
      </c>
      <c r="O4687" s="7">
        <f>Sales_Data[[#This Row],[OrderQuantity]] *Sales_Data[[#This Row],[UnitCost]]</f>
        <v>4200</v>
      </c>
      <c r="P4687" s="7">
        <f>Sales_Data[[#This Row],[ItemCost]] +Sales_Data[[#This Row],[ShippingCost]]</f>
        <v>4873.1400000000003</v>
      </c>
      <c r="Q4687" s="7">
        <f>Sales_Data[[#This Row],[Gross Revenue]]-Sales_Data[[#This Row],[TotalFinancialCost]]</f>
        <v>4576.8599999999997</v>
      </c>
      <c r="R4687" s="7">
        <f>Sales_Data[[#This Row],[Actul Bill Amount]]-Sales_Data[[#This Row],[ShippingCost]]</f>
        <v>8526.86</v>
      </c>
      <c r="S4687">
        <v>449</v>
      </c>
      <c r="T4687">
        <v>673.14</v>
      </c>
      <c r="U4687" t="s">
        <v>30</v>
      </c>
      <c r="V4687">
        <v>200</v>
      </c>
      <c r="W4687" t="s">
        <v>18</v>
      </c>
      <c r="X4687" t="str">
        <f t="shared" si="147"/>
        <v>Bengaluru</v>
      </c>
    </row>
    <row r="4688" spans="1:24" x14ac:dyDescent="0.4">
      <c r="A4688">
        <v>104687</v>
      </c>
      <c r="B4688" s="5">
        <v>45996.717361111114</v>
      </c>
      <c r="C4688" s="3" t="str">
        <f>TEXT(Sales_Data[[#This Row],[OrderDate]],"mmmm")</f>
        <v>December</v>
      </c>
      <c r="D4688" s="3" t="str">
        <f t="shared" si="146"/>
        <v>2025</v>
      </c>
      <c r="E4688" t="s">
        <v>34</v>
      </c>
      <c r="F4688" t="s">
        <v>35</v>
      </c>
      <c r="G4688" t="s">
        <v>31</v>
      </c>
      <c r="H4688" t="s">
        <v>20</v>
      </c>
      <c r="I4688" t="s">
        <v>100</v>
      </c>
      <c r="J4688">
        <v>30</v>
      </c>
      <c r="K4688">
        <v>12000</v>
      </c>
      <c r="L4688" s="7">
        <f>Sales_Data[[#This Row],[OrderQuantity]] *Sales_Data[[#This Row],[UnitPrice]]</f>
        <v>360000</v>
      </c>
      <c r="M4688" s="7">
        <f>Sales_Data[[#This Row],[UnitPrice]]-Sales_Data[[#This Row],[UnitCost]]</f>
        <v>4000</v>
      </c>
      <c r="N4688" s="7">
        <f>Sales_Data[[#This Row],[Gross Revenue]]-Sales_Data[[#This Row],[Discount Amount ]]</f>
        <v>356000</v>
      </c>
      <c r="O4688" s="7">
        <f>Sales_Data[[#This Row],[OrderQuantity]] *Sales_Data[[#This Row],[UnitCost]]</f>
        <v>240000</v>
      </c>
      <c r="P4688" s="7">
        <f>Sales_Data[[#This Row],[ItemCost]] +Sales_Data[[#This Row],[ShippingCost]]</f>
        <v>241179.86</v>
      </c>
      <c r="Q4688" s="7">
        <f>Sales_Data[[#This Row],[Gross Revenue]]-Sales_Data[[#This Row],[TotalFinancialCost]]</f>
        <v>118820.14000000001</v>
      </c>
      <c r="R4688" s="7">
        <f>Sales_Data[[#This Row],[Actul Bill Amount]]-Sales_Data[[#This Row],[ShippingCost]]</f>
        <v>354820.14</v>
      </c>
      <c r="S4688">
        <v>352</v>
      </c>
      <c r="T4688">
        <v>1179.8599999999999</v>
      </c>
      <c r="U4688" t="s">
        <v>36</v>
      </c>
      <c r="V4688">
        <v>8000</v>
      </c>
      <c r="W4688" t="s">
        <v>22</v>
      </c>
      <c r="X4688" t="str">
        <f t="shared" si="147"/>
        <v>Nagpur</v>
      </c>
    </row>
    <row r="4689" spans="1:24" x14ac:dyDescent="0.4">
      <c r="A4689">
        <v>104688</v>
      </c>
      <c r="B4689" s="5">
        <v>45660.53402777778</v>
      </c>
      <c r="C4689" s="3" t="str">
        <f>TEXT(Sales_Data[[#This Row],[OrderDate]],"mmmm")</f>
        <v>January</v>
      </c>
      <c r="D4689" s="3" t="str">
        <f t="shared" si="146"/>
        <v>2025</v>
      </c>
      <c r="E4689" t="s">
        <v>48</v>
      </c>
      <c r="F4689" t="s">
        <v>43</v>
      </c>
      <c r="G4689" t="s">
        <v>15</v>
      </c>
      <c r="H4689" t="s">
        <v>16</v>
      </c>
      <c r="I4689" t="s">
        <v>100</v>
      </c>
      <c r="J4689">
        <v>71</v>
      </c>
      <c r="K4689">
        <v>2800</v>
      </c>
      <c r="L4689" s="7">
        <f>Sales_Data[[#This Row],[OrderQuantity]] *Sales_Data[[#This Row],[UnitPrice]]</f>
        <v>198800</v>
      </c>
      <c r="M4689" s="7">
        <f>Sales_Data[[#This Row],[UnitPrice]]-Sales_Data[[#This Row],[UnitCost]]</f>
        <v>1300</v>
      </c>
      <c r="N4689" s="7">
        <f>Sales_Data[[#This Row],[Gross Revenue]]-Sales_Data[[#This Row],[Discount Amount ]]</f>
        <v>197500</v>
      </c>
      <c r="O4689" s="7">
        <f>Sales_Data[[#This Row],[OrderQuantity]] *Sales_Data[[#This Row],[UnitCost]]</f>
        <v>106500</v>
      </c>
      <c r="P4689" s="7">
        <f>Sales_Data[[#This Row],[ItemCost]] +Sales_Data[[#This Row],[ShippingCost]]</f>
        <v>106954.06</v>
      </c>
      <c r="Q4689" s="7">
        <f>Sales_Data[[#This Row],[Gross Revenue]]-Sales_Data[[#This Row],[TotalFinancialCost]]</f>
        <v>91845.94</v>
      </c>
      <c r="R4689" s="7">
        <f>Sales_Data[[#This Row],[Actul Bill Amount]]-Sales_Data[[#This Row],[ShippingCost]]</f>
        <v>197045.94</v>
      </c>
      <c r="S4689">
        <v>660</v>
      </c>
      <c r="T4689">
        <v>454.06</v>
      </c>
      <c r="U4689" t="s">
        <v>61</v>
      </c>
      <c r="V4689">
        <v>1500</v>
      </c>
      <c r="W4689" t="s">
        <v>18</v>
      </c>
      <c r="X4689" t="str">
        <f t="shared" si="147"/>
        <v>Bengaluru</v>
      </c>
    </row>
    <row r="4690" spans="1:24" x14ac:dyDescent="0.4">
      <c r="A4690">
        <v>104689</v>
      </c>
      <c r="B4690" s="5">
        <v>45839.363194444442</v>
      </c>
      <c r="C4690" s="3" t="str">
        <f>TEXT(Sales_Data[[#This Row],[OrderDate]],"mmmm")</f>
        <v>July</v>
      </c>
      <c r="D4690" s="3" t="str">
        <f t="shared" si="146"/>
        <v>2025</v>
      </c>
      <c r="E4690" t="s">
        <v>39</v>
      </c>
      <c r="F4690" t="s">
        <v>43</v>
      </c>
      <c r="G4690" t="s">
        <v>15</v>
      </c>
      <c r="H4690" t="s">
        <v>25</v>
      </c>
      <c r="I4690" t="s">
        <v>100</v>
      </c>
      <c r="J4690">
        <v>57</v>
      </c>
      <c r="K4690">
        <v>1800</v>
      </c>
      <c r="L4690" s="7">
        <f>Sales_Data[[#This Row],[OrderQuantity]] *Sales_Data[[#This Row],[UnitPrice]]</f>
        <v>102600</v>
      </c>
      <c r="M4690" s="7">
        <f>Sales_Data[[#This Row],[UnitPrice]]-Sales_Data[[#This Row],[UnitCost]]</f>
        <v>900</v>
      </c>
      <c r="N4690" s="7">
        <f>Sales_Data[[#This Row],[Gross Revenue]]-Sales_Data[[#This Row],[Discount Amount ]]</f>
        <v>101700</v>
      </c>
      <c r="O4690" s="7">
        <f>Sales_Data[[#This Row],[OrderQuantity]] *Sales_Data[[#This Row],[UnitCost]]</f>
        <v>51300</v>
      </c>
      <c r="P4690" s="7">
        <f>Sales_Data[[#This Row],[ItemCost]] +Sales_Data[[#This Row],[ShippingCost]]</f>
        <v>52086.39</v>
      </c>
      <c r="Q4690" s="7">
        <f>Sales_Data[[#This Row],[Gross Revenue]]-Sales_Data[[#This Row],[TotalFinancialCost]]</f>
        <v>50513.61</v>
      </c>
      <c r="R4690" s="7">
        <f>Sales_Data[[#This Row],[Actul Bill Amount]]-Sales_Data[[#This Row],[ShippingCost]]</f>
        <v>100913.61</v>
      </c>
      <c r="S4690">
        <v>890</v>
      </c>
      <c r="T4690">
        <v>786.39</v>
      </c>
      <c r="U4690" t="s">
        <v>51</v>
      </c>
      <c r="V4690">
        <v>900</v>
      </c>
      <c r="W4690" t="s">
        <v>27</v>
      </c>
      <c r="X4690" t="str">
        <f t="shared" si="147"/>
        <v>Mumbai</v>
      </c>
    </row>
    <row r="4691" spans="1:24" x14ac:dyDescent="0.4">
      <c r="A4691">
        <v>104690</v>
      </c>
      <c r="B4691" s="5">
        <v>45863.96875</v>
      </c>
      <c r="C4691" s="3" t="str">
        <f>TEXT(Sales_Data[[#This Row],[OrderDate]],"mmmm")</f>
        <v>July</v>
      </c>
      <c r="D4691" s="3" t="str">
        <f t="shared" si="146"/>
        <v>2025</v>
      </c>
      <c r="E4691" t="s">
        <v>13</v>
      </c>
      <c r="F4691" t="s">
        <v>43</v>
      </c>
      <c r="G4691" t="s">
        <v>31</v>
      </c>
      <c r="H4691" t="s">
        <v>20</v>
      </c>
      <c r="I4691" t="s">
        <v>100</v>
      </c>
      <c r="J4691">
        <v>48</v>
      </c>
      <c r="K4691">
        <v>2800</v>
      </c>
      <c r="L4691" s="7">
        <f>Sales_Data[[#This Row],[OrderQuantity]] *Sales_Data[[#This Row],[UnitPrice]]</f>
        <v>134400</v>
      </c>
      <c r="M4691" s="7">
        <f>Sales_Data[[#This Row],[UnitPrice]]-Sales_Data[[#This Row],[UnitCost]]</f>
        <v>1300</v>
      </c>
      <c r="N4691" s="7">
        <f>Sales_Data[[#This Row],[Gross Revenue]]-Sales_Data[[#This Row],[Discount Amount ]]</f>
        <v>133100</v>
      </c>
      <c r="O4691" s="7">
        <f>Sales_Data[[#This Row],[OrderQuantity]] *Sales_Data[[#This Row],[UnitCost]]</f>
        <v>72000</v>
      </c>
      <c r="P4691" s="7">
        <f>Sales_Data[[#This Row],[ItemCost]] +Sales_Data[[#This Row],[ShippingCost]]</f>
        <v>72666.8</v>
      </c>
      <c r="Q4691" s="7">
        <f>Sales_Data[[#This Row],[Gross Revenue]]-Sales_Data[[#This Row],[TotalFinancialCost]]</f>
        <v>61733.2</v>
      </c>
      <c r="R4691" s="7">
        <f>Sales_Data[[#This Row],[Actul Bill Amount]]-Sales_Data[[#This Row],[ShippingCost]]</f>
        <v>132433.20000000001</v>
      </c>
      <c r="S4691">
        <v>1131</v>
      </c>
      <c r="T4691">
        <v>666.8</v>
      </c>
      <c r="U4691" t="s">
        <v>61</v>
      </c>
      <c r="V4691">
        <v>1500</v>
      </c>
      <c r="W4691" t="s">
        <v>22</v>
      </c>
      <c r="X4691" t="str">
        <f t="shared" si="147"/>
        <v>Nagpur</v>
      </c>
    </row>
    <row r="4692" spans="1:24" x14ac:dyDescent="0.4">
      <c r="A4692">
        <v>104691</v>
      </c>
      <c r="B4692" s="5">
        <v>45977.401388888888</v>
      </c>
      <c r="C4692" s="3" t="str">
        <f>TEXT(Sales_Data[[#This Row],[OrderDate]],"mmmm")</f>
        <v>November</v>
      </c>
      <c r="D4692" s="3" t="str">
        <f t="shared" si="146"/>
        <v>2025</v>
      </c>
      <c r="E4692" t="s">
        <v>19</v>
      </c>
      <c r="F4692" t="s">
        <v>28</v>
      </c>
      <c r="G4692" t="s">
        <v>31</v>
      </c>
      <c r="H4692" t="s">
        <v>25</v>
      </c>
      <c r="I4692" t="s">
        <v>100</v>
      </c>
      <c r="J4692">
        <v>1</v>
      </c>
      <c r="K4692">
        <v>450</v>
      </c>
      <c r="L4692" s="7">
        <f>Sales_Data[[#This Row],[OrderQuantity]] *Sales_Data[[#This Row],[UnitPrice]]</f>
        <v>450</v>
      </c>
      <c r="M4692" s="7">
        <f>Sales_Data[[#This Row],[UnitPrice]]-Sales_Data[[#This Row],[UnitCost]]</f>
        <v>250</v>
      </c>
      <c r="N4692" s="7">
        <f>Sales_Data[[#This Row],[Gross Revenue]]-Sales_Data[[#This Row],[Discount Amount ]]</f>
        <v>200</v>
      </c>
      <c r="O4692" s="7">
        <f>Sales_Data[[#This Row],[OrderQuantity]] *Sales_Data[[#This Row],[UnitCost]]</f>
        <v>200</v>
      </c>
      <c r="P4692" s="7">
        <f>Sales_Data[[#This Row],[ItemCost]] +Sales_Data[[#This Row],[ShippingCost]]</f>
        <v>1355.64</v>
      </c>
      <c r="Q4692" s="7">
        <f>Sales_Data[[#This Row],[Gross Revenue]]-Sales_Data[[#This Row],[TotalFinancialCost]]</f>
        <v>-905.6400000000001</v>
      </c>
      <c r="R4692" s="7">
        <f>Sales_Data[[#This Row],[Actul Bill Amount]]-Sales_Data[[#This Row],[ShippingCost]]</f>
        <v>-955.6400000000001</v>
      </c>
      <c r="S4692">
        <v>487</v>
      </c>
      <c r="T4692">
        <v>1155.6400000000001</v>
      </c>
      <c r="U4692" t="s">
        <v>30</v>
      </c>
      <c r="V4692">
        <v>200</v>
      </c>
      <c r="W4692" t="s">
        <v>27</v>
      </c>
      <c r="X4692" t="str">
        <f t="shared" si="147"/>
        <v>Mumbai</v>
      </c>
    </row>
    <row r="4693" spans="1:24" x14ac:dyDescent="0.4">
      <c r="A4693">
        <v>104692</v>
      </c>
      <c r="B4693" s="5">
        <v>45697.795138888891</v>
      </c>
      <c r="C4693" s="3" t="str">
        <f>TEXT(Sales_Data[[#This Row],[OrderDate]],"mmmm")</f>
        <v>February</v>
      </c>
      <c r="D4693" s="3" t="str">
        <f t="shared" si="146"/>
        <v>2025</v>
      </c>
      <c r="E4693" t="s">
        <v>39</v>
      </c>
      <c r="F4693" t="s">
        <v>55</v>
      </c>
      <c r="G4693" t="s">
        <v>15</v>
      </c>
      <c r="H4693" t="s">
        <v>25</v>
      </c>
      <c r="I4693" t="s">
        <v>100</v>
      </c>
      <c r="J4693">
        <v>63</v>
      </c>
      <c r="K4693">
        <v>1200</v>
      </c>
      <c r="L4693" s="7">
        <f>Sales_Data[[#This Row],[OrderQuantity]] *Sales_Data[[#This Row],[UnitPrice]]</f>
        <v>75600</v>
      </c>
      <c r="M4693" s="7">
        <f>Sales_Data[[#This Row],[UnitPrice]]-Sales_Data[[#This Row],[UnitCost]]</f>
        <v>400</v>
      </c>
      <c r="N4693" s="7">
        <f>Sales_Data[[#This Row],[Gross Revenue]]-Sales_Data[[#This Row],[Discount Amount ]]</f>
        <v>75200</v>
      </c>
      <c r="O4693" s="7">
        <f>Sales_Data[[#This Row],[OrderQuantity]] *Sales_Data[[#This Row],[UnitCost]]</f>
        <v>50400</v>
      </c>
      <c r="P4693" s="7">
        <f>Sales_Data[[#This Row],[ItemCost]] +Sales_Data[[#This Row],[ShippingCost]]</f>
        <v>50932.46</v>
      </c>
      <c r="Q4693" s="7">
        <f>Sales_Data[[#This Row],[Gross Revenue]]-Sales_Data[[#This Row],[TotalFinancialCost]]</f>
        <v>24667.54</v>
      </c>
      <c r="R4693" s="7">
        <f>Sales_Data[[#This Row],[Actul Bill Amount]]-Sales_Data[[#This Row],[ShippingCost]]</f>
        <v>74667.539999999994</v>
      </c>
      <c r="S4693">
        <v>423</v>
      </c>
      <c r="T4693">
        <v>532.46</v>
      </c>
      <c r="U4693" t="s">
        <v>58</v>
      </c>
      <c r="V4693">
        <v>800</v>
      </c>
      <c r="W4693" t="s">
        <v>27</v>
      </c>
      <c r="X4693" t="str">
        <f t="shared" si="147"/>
        <v>Mumbai</v>
      </c>
    </row>
    <row r="4694" spans="1:24" x14ac:dyDescent="0.4">
      <c r="A4694">
        <v>104693</v>
      </c>
      <c r="B4694" s="5">
        <v>45716.197916666664</v>
      </c>
      <c r="C4694" s="3" t="str">
        <f>TEXT(Sales_Data[[#This Row],[OrderDate]],"mmmm")</f>
        <v>February</v>
      </c>
      <c r="D4694" s="3" t="str">
        <f t="shared" si="146"/>
        <v>2025</v>
      </c>
      <c r="E4694" t="s">
        <v>34</v>
      </c>
      <c r="F4694" t="s">
        <v>40</v>
      </c>
      <c r="G4694" t="s">
        <v>15</v>
      </c>
      <c r="H4694" t="s">
        <v>32</v>
      </c>
      <c r="I4694" t="s">
        <v>100</v>
      </c>
      <c r="J4694">
        <v>46</v>
      </c>
      <c r="K4694">
        <v>5500</v>
      </c>
      <c r="L4694" s="7">
        <f>Sales_Data[[#This Row],[OrderQuantity]] *Sales_Data[[#This Row],[UnitPrice]]</f>
        <v>253000</v>
      </c>
      <c r="M4694" s="7">
        <f>Sales_Data[[#This Row],[UnitPrice]]-Sales_Data[[#This Row],[UnitCost]]</f>
        <v>2000</v>
      </c>
      <c r="N4694" s="7">
        <f>Sales_Data[[#This Row],[Gross Revenue]]-Sales_Data[[#This Row],[Discount Amount ]]</f>
        <v>251000</v>
      </c>
      <c r="O4694" s="7">
        <f>Sales_Data[[#This Row],[OrderQuantity]] *Sales_Data[[#This Row],[UnitCost]]</f>
        <v>161000</v>
      </c>
      <c r="P4694" s="7">
        <f>Sales_Data[[#This Row],[ItemCost]] +Sales_Data[[#This Row],[ShippingCost]]</f>
        <v>161840.60999999999</v>
      </c>
      <c r="Q4694" s="7">
        <f>Sales_Data[[#This Row],[Gross Revenue]]-Sales_Data[[#This Row],[TotalFinancialCost]]</f>
        <v>91159.390000000014</v>
      </c>
      <c r="R4694" s="7">
        <f>Sales_Data[[#This Row],[Actul Bill Amount]]-Sales_Data[[#This Row],[ShippingCost]]</f>
        <v>250159.39</v>
      </c>
      <c r="S4694">
        <v>919</v>
      </c>
      <c r="T4694">
        <v>840.61</v>
      </c>
      <c r="U4694" t="s">
        <v>41</v>
      </c>
      <c r="V4694">
        <v>3500</v>
      </c>
      <c r="W4694" t="s">
        <v>33</v>
      </c>
      <c r="X4694" t="str">
        <f t="shared" si="147"/>
        <v>Delhi</v>
      </c>
    </row>
    <row r="4695" spans="1:24" x14ac:dyDescent="0.4">
      <c r="A4695">
        <v>104694</v>
      </c>
      <c r="B4695" s="5">
        <v>45719.234722222223</v>
      </c>
      <c r="C4695" s="3" t="str">
        <f>TEXT(Sales_Data[[#This Row],[OrderDate]],"mmmm")</f>
        <v>March</v>
      </c>
      <c r="D4695" s="3" t="str">
        <f t="shared" si="146"/>
        <v>2025</v>
      </c>
      <c r="E4695" t="s">
        <v>19</v>
      </c>
      <c r="F4695" t="s">
        <v>55</v>
      </c>
      <c r="G4695" t="s">
        <v>29</v>
      </c>
      <c r="H4695" t="s">
        <v>25</v>
      </c>
      <c r="I4695" t="s">
        <v>100</v>
      </c>
      <c r="J4695">
        <v>78</v>
      </c>
      <c r="K4695">
        <v>600</v>
      </c>
      <c r="L4695" s="7">
        <f>Sales_Data[[#This Row],[OrderQuantity]] *Sales_Data[[#This Row],[UnitPrice]]</f>
        <v>46800</v>
      </c>
      <c r="M4695" s="7">
        <f>Sales_Data[[#This Row],[UnitPrice]]-Sales_Data[[#This Row],[UnitCost]]</f>
        <v>250</v>
      </c>
      <c r="N4695" s="7">
        <f>Sales_Data[[#This Row],[Gross Revenue]]-Sales_Data[[#This Row],[Discount Amount ]]</f>
        <v>46550</v>
      </c>
      <c r="O4695" s="7">
        <f>Sales_Data[[#This Row],[OrderQuantity]] *Sales_Data[[#This Row],[UnitCost]]</f>
        <v>27300</v>
      </c>
      <c r="P4695" s="7">
        <f>Sales_Data[[#This Row],[ItemCost]] +Sales_Data[[#This Row],[ShippingCost]]</f>
        <v>27942.49</v>
      </c>
      <c r="Q4695" s="7">
        <f>Sales_Data[[#This Row],[Gross Revenue]]-Sales_Data[[#This Row],[TotalFinancialCost]]</f>
        <v>18857.509999999998</v>
      </c>
      <c r="R4695" s="7">
        <f>Sales_Data[[#This Row],[Actul Bill Amount]]-Sales_Data[[#This Row],[ShippingCost]]</f>
        <v>45907.51</v>
      </c>
      <c r="S4695">
        <v>355</v>
      </c>
      <c r="T4695">
        <v>642.49</v>
      </c>
      <c r="U4695" t="s">
        <v>57</v>
      </c>
      <c r="V4695">
        <v>350</v>
      </c>
      <c r="W4695" t="s">
        <v>27</v>
      </c>
      <c r="X4695" t="str">
        <f t="shared" si="147"/>
        <v>Mumbai</v>
      </c>
    </row>
    <row r="4696" spans="1:24" x14ac:dyDescent="0.4">
      <c r="A4696">
        <v>104695</v>
      </c>
      <c r="B4696" s="5">
        <v>45789.348611111112</v>
      </c>
      <c r="C4696" s="3" t="str">
        <f>TEXT(Sales_Data[[#This Row],[OrderDate]],"mmmm")</f>
        <v>May</v>
      </c>
      <c r="D4696" s="3" t="str">
        <f t="shared" si="146"/>
        <v>2025</v>
      </c>
      <c r="E4696" t="s">
        <v>39</v>
      </c>
      <c r="F4696" t="s">
        <v>14</v>
      </c>
      <c r="G4696" t="s">
        <v>15</v>
      </c>
      <c r="H4696" t="s">
        <v>32</v>
      </c>
      <c r="I4696" t="s">
        <v>100</v>
      </c>
      <c r="J4696">
        <v>80</v>
      </c>
      <c r="K4696">
        <v>3200</v>
      </c>
      <c r="L4696" s="7">
        <f>Sales_Data[[#This Row],[OrderQuantity]] *Sales_Data[[#This Row],[UnitPrice]]</f>
        <v>256000</v>
      </c>
      <c r="M4696" s="7">
        <f>Sales_Data[[#This Row],[UnitPrice]]-Sales_Data[[#This Row],[UnitCost]]</f>
        <v>1200</v>
      </c>
      <c r="N4696" s="7">
        <f>Sales_Data[[#This Row],[Gross Revenue]]-Sales_Data[[#This Row],[Discount Amount ]]</f>
        <v>254800</v>
      </c>
      <c r="O4696" s="7">
        <f>Sales_Data[[#This Row],[OrderQuantity]] *Sales_Data[[#This Row],[UnitCost]]</f>
        <v>160000</v>
      </c>
      <c r="P4696" s="7">
        <f>Sales_Data[[#This Row],[ItemCost]] +Sales_Data[[#This Row],[ShippingCost]]</f>
        <v>160566.70000000001</v>
      </c>
      <c r="Q4696" s="7">
        <f>Sales_Data[[#This Row],[Gross Revenue]]-Sales_Data[[#This Row],[TotalFinancialCost]]</f>
        <v>95433.299999999988</v>
      </c>
      <c r="R4696" s="7">
        <f>Sales_Data[[#This Row],[Actul Bill Amount]]-Sales_Data[[#This Row],[ShippingCost]]</f>
        <v>254233.3</v>
      </c>
      <c r="S4696">
        <v>1177</v>
      </c>
      <c r="T4696">
        <v>566.70000000000005</v>
      </c>
      <c r="U4696" t="s">
        <v>17</v>
      </c>
      <c r="V4696">
        <v>2000</v>
      </c>
      <c r="W4696" t="s">
        <v>33</v>
      </c>
      <c r="X4696" t="str">
        <f t="shared" si="147"/>
        <v>Delhi</v>
      </c>
    </row>
    <row r="4697" spans="1:24" x14ac:dyDescent="0.4">
      <c r="A4697">
        <v>104696</v>
      </c>
      <c r="B4697" s="5">
        <v>45717.912499999999</v>
      </c>
      <c r="C4697" s="3" t="str">
        <f>TEXT(Sales_Data[[#This Row],[OrderDate]],"mmmm")</f>
        <v>March</v>
      </c>
      <c r="D4697" s="3" t="str">
        <f t="shared" si="146"/>
        <v>2025</v>
      </c>
      <c r="E4697" t="s">
        <v>13</v>
      </c>
      <c r="F4697" t="s">
        <v>40</v>
      </c>
      <c r="G4697" t="s">
        <v>29</v>
      </c>
      <c r="H4697" t="s">
        <v>37</v>
      </c>
      <c r="I4697" t="s">
        <v>100</v>
      </c>
      <c r="J4697">
        <v>10</v>
      </c>
      <c r="K4697">
        <v>1500</v>
      </c>
      <c r="L4697" s="7">
        <f>Sales_Data[[#This Row],[OrderQuantity]] *Sales_Data[[#This Row],[UnitPrice]]</f>
        <v>15000</v>
      </c>
      <c r="M4697" s="7">
        <f>Sales_Data[[#This Row],[UnitPrice]]-Sales_Data[[#This Row],[UnitCost]]</f>
        <v>700</v>
      </c>
      <c r="N4697" s="7">
        <f>Sales_Data[[#This Row],[Gross Revenue]]-Sales_Data[[#This Row],[Discount Amount ]]</f>
        <v>14300</v>
      </c>
      <c r="O4697" s="7">
        <f>Sales_Data[[#This Row],[OrderQuantity]] *Sales_Data[[#This Row],[UnitCost]]</f>
        <v>8000</v>
      </c>
      <c r="P4697" s="7">
        <f>Sales_Data[[#This Row],[ItemCost]] +Sales_Data[[#This Row],[ShippingCost]]</f>
        <v>8829.67</v>
      </c>
      <c r="Q4697" s="7">
        <f>Sales_Data[[#This Row],[Gross Revenue]]-Sales_Data[[#This Row],[TotalFinancialCost]]</f>
        <v>6170.33</v>
      </c>
      <c r="R4697" s="7">
        <f>Sales_Data[[#This Row],[Actul Bill Amount]]-Sales_Data[[#This Row],[ShippingCost]]</f>
        <v>13470.33</v>
      </c>
      <c r="S4697">
        <v>822</v>
      </c>
      <c r="T4697">
        <v>829.67</v>
      </c>
      <c r="U4697" t="s">
        <v>52</v>
      </c>
      <c r="V4697">
        <v>800</v>
      </c>
      <c r="W4697" t="s">
        <v>38</v>
      </c>
      <c r="X4697" t="str">
        <f t="shared" si="147"/>
        <v>Kolkata</v>
      </c>
    </row>
    <row r="4698" spans="1:24" x14ac:dyDescent="0.4">
      <c r="A4698">
        <v>104697</v>
      </c>
      <c r="B4698" s="5">
        <v>45988.876388888886</v>
      </c>
      <c r="C4698" s="3" t="str">
        <f>TEXT(Sales_Data[[#This Row],[OrderDate]],"mmmm")</f>
        <v>November</v>
      </c>
      <c r="D4698" s="3" t="str">
        <f t="shared" si="146"/>
        <v>2025</v>
      </c>
      <c r="E4698" t="s">
        <v>50</v>
      </c>
      <c r="F4698" t="s">
        <v>46</v>
      </c>
      <c r="G4698" t="s">
        <v>15</v>
      </c>
      <c r="H4698" t="s">
        <v>16</v>
      </c>
      <c r="I4698" t="s">
        <v>100</v>
      </c>
      <c r="J4698">
        <v>57</v>
      </c>
      <c r="K4698">
        <v>15000</v>
      </c>
      <c r="L4698" s="7">
        <f>Sales_Data[[#This Row],[OrderQuantity]] *Sales_Data[[#This Row],[UnitPrice]]</f>
        <v>855000</v>
      </c>
      <c r="M4698" s="7">
        <f>Sales_Data[[#This Row],[UnitPrice]]-Sales_Data[[#This Row],[UnitCost]]</f>
        <v>5500</v>
      </c>
      <c r="N4698" s="7">
        <f>Sales_Data[[#This Row],[Gross Revenue]]-Sales_Data[[#This Row],[Discount Amount ]]</f>
        <v>849500</v>
      </c>
      <c r="O4698" s="7">
        <f>Sales_Data[[#This Row],[OrderQuantity]] *Sales_Data[[#This Row],[UnitCost]]</f>
        <v>541500</v>
      </c>
      <c r="P4698" s="7">
        <f>Sales_Data[[#This Row],[ItemCost]] +Sales_Data[[#This Row],[ShippingCost]]</f>
        <v>543357.9</v>
      </c>
      <c r="Q4698" s="7">
        <f>Sales_Data[[#This Row],[Gross Revenue]]-Sales_Data[[#This Row],[TotalFinancialCost]]</f>
        <v>311642.09999999998</v>
      </c>
      <c r="R4698" s="7">
        <f>Sales_Data[[#This Row],[Actul Bill Amount]]-Sales_Data[[#This Row],[ShippingCost]]</f>
        <v>847642.1</v>
      </c>
      <c r="S4698">
        <v>831</v>
      </c>
      <c r="T4698">
        <v>1857.9</v>
      </c>
      <c r="U4698" t="s">
        <v>53</v>
      </c>
      <c r="V4698">
        <v>9500</v>
      </c>
      <c r="W4698" t="s">
        <v>18</v>
      </c>
      <c r="X4698" t="str">
        <f t="shared" si="147"/>
        <v>Bengaluru</v>
      </c>
    </row>
    <row r="4699" spans="1:24" x14ac:dyDescent="0.4">
      <c r="A4699">
        <v>104698</v>
      </c>
      <c r="B4699" s="5">
        <v>45779.456944444442</v>
      </c>
      <c r="C4699" s="3" t="str">
        <f>TEXT(Sales_Data[[#This Row],[OrderDate]],"mmmm")</f>
        <v>May</v>
      </c>
      <c r="D4699" s="3" t="str">
        <f t="shared" si="146"/>
        <v>2025</v>
      </c>
      <c r="E4699" t="s">
        <v>45</v>
      </c>
      <c r="F4699" t="s">
        <v>46</v>
      </c>
      <c r="G4699" t="s">
        <v>15</v>
      </c>
      <c r="H4699" t="s">
        <v>37</v>
      </c>
      <c r="I4699" t="s">
        <v>100</v>
      </c>
      <c r="J4699">
        <v>52</v>
      </c>
      <c r="K4699">
        <v>15000</v>
      </c>
      <c r="L4699" s="7">
        <f>Sales_Data[[#This Row],[OrderQuantity]] *Sales_Data[[#This Row],[UnitPrice]]</f>
        <v>780000</v>
      </c>
      <c r="M4699" s="7">
        <f>Sales_Data[[#This Row],[UnitPrice]]-Sales_Data[[#This Row],[UnitCost]]</f>
        <v>5500</v>
      </c>
      <c r="N4699" s="7">
        <f>Sales_Data[[#This Row],[Gross Revenue]]-Sales_Data[[#This Row],[Discount Amount ]]</f>
        <v>774500</v>
      </c>
      <c r="O4699" s="7">
        <f>Sales_Data[[#This Row],[OrderQuantity]] *Sales_Data[[#This Row],[UnitCost]]</f>
        <v>494000</v>
      </c>
      <c r="P4699" s="7">
        <f>Sales_Data[[#This Row],[ItemCost]] +Sales_Data[[#This Row],[ShippingCost]]</f>
        <v>495082.31</v>
      </c>
      <c r="Q4699" s="7">
        <f>Sales_Data[[#This Row],[Gross Revenue]]-Sales_Data[[#This Row],[TotalFinancialCost]]</f>
        <v>284917.69</v>
      </c>
      <c r="R4699" s="7">
        <f>Sales_Data[[#This Row],[Actul Bill Amount]]-Sales_Data[[#This Row],[ShippingCost]]</f>
        <v>773417.69</v>
      </c>
      <c r="S4699">
        <v>1112</v>
      </c>
      <c r="T4699">
        <v>1082.31</v>
      </c>
      <c r="U4699" t="s">
        <v>53</v>
      </c>
      <c r="V4699">
        <v>9500</v>
      </c>
      <c r="W4699" t="s">
        <v>38</v>
      </c>
      <c r="X4699" t="str">
        <f t="shared" si="147"/>
        <v>Kolkata</v>
      </c>
    </row>
    <row r="4700" spans="1:24" x14ac:dyDescent="0.4">
      <c r="A4700">
        <v>104699</v>
      </c>
      <c r="B4700" s="5">
        <v>45764.600694444445</v>
      </c>
      <c r="C4700" s="3" t="str">
        <f>TEXT(Sales_Data[[#This Row],[OrderDate]],"mmmm")</f>
        <v>April</v>
      </c>
      <c r="D4700" s="3" t="str">
        <f t="shared" si="146"/>
        <v>2025</v>
      </c>
      <c r="E4700" t="s">
        <v>39</v>
      </c>
      <c r="F4700" t="s">
        <v>24</v>
      </c>
      <c r="G4700" t="s">
        <v>31</v>
      </c>
      <c r="H4700" t="s">
        <v>37</v>
      </c>
      <c r="I4700" t="s">
        <v>100</v>
      </c>
      <c r="J4700">
        <v>31</v>
      </c>
      <c r="K4700">
        <v>25000</v>
      </c>
      <c r="L4700" s="7">
        <f>Sales_Data[[#This Row],[OrderQuantity]] *Sales_Data[[#This Row],[UnitPrice]]</f>
        <v>775000</v>
      </c>
      <c r="M4700" s="7">
        <f>Sales_Data[[#This Row],[UnitPrice]]-Sales_Data[[#This Row],[UnitCost]]</f>
        <v>7000</v>
      </c>
      <c r="N4700" s="7">
        <f>Sales_Data[[#This Row],[Gross Revenue]]-Sales_Data[[#This Row],[Discount Amount ]]</f>
        <v>768000</v>
      </c>
      <c r="O4700" s="7">
        <f>Sales_Data[[#This Row],[OrderQuantity]] *Sales_Data[[#This Row],[UnitCost]]</f>
        <v>558000</v>
      </c>
      <c r="P4700" s="7">
        <f>Sales_Data[[#This Row],[ItemCost]] +Sales_Data[[#This Row],[ShippingCost]]</f>
        <v>558656.69999999995</v>
      </c>
      <c r="Q4700" s="7">
        <f>Sales_Data[[#This Row],[Gross Revenue]]-Sales_Data[[#This Row],[TotalFinancialCost]]</f>
        <v>216343.30000000005</v>
      </c>
      <c r="R4700" s="7">
        <f>Sales_Data[[#This Row],[Actul Bill Amount]]-Sales_Data[[#This Row],[ShippingCost]]</f>
        <v>767343.3</v>
      </c>
      <c r="S4700">
        <v>884</v>
      </c>
      <c r="T4700">
        <v>656.7</v>
      </c>
      <c r="U4700" t="s">
        <v>60</v>
      </c>
      <c r="V4700">
        <v>18000</v>
      </c>
      <c r="W4700" t="s">
        <v>38</v>
      </c>
      <c r="X4700" t="str">
        <f t="shared" si="147"/>
        <v>Kolkata</v>
      </c>
    </row>
    <row r="4701" spans="1:24" x14ac:dyDescent="0.4">
      <c r="A4701">
        <v>104700</v>
      </c>
      <c r="B4701" s="5">
        <v>45753.21597222222</v>
      </c>
      <c r="C4701" s="3" t="str">
        <f>TEXT(Sales_Data[[#This Row],[OrderDate]],"mmmm")</f>
        <v>April</v>
      </c>
      <c r="D4701" s="3" t="str">
        <f t="shared" si="146"/>
        <v>2025</v>
      </c>
      <c r="E4701" t="s">
        <v>42</v>
      </c>
      <c r="F4701" t="s">
        <v>43</v>
      </c>
      <c r="G4701" t="s">
        <v>15</v>
      </c>
      <c r="H4701" t="s">
        <v>16</v>
      </c>
      <c r="I4701" t="s">
        <v>100</v>
      </c>
      <c r="J4701">
        <v>90</v>
      </c>
      <c r="K4701">
        <v>1800</v>
      </c>
      <c r="L4701" s="7">
        <f>Sales_Data[[#This Row],[OrderQuantity]] *Sales_Data[[#This Row],[UnitPrice]]</f>
        <v>162000</v>
      </c>
      <c r="M4701" s="7">
        <f>Sales_Data[[#This Row],[UnitPrice]]-Sales_Data[[#This Row],[UnitCost]]</f>
        <v>900</v>
      </c>
      <c r="N4701" s="7">
        <f>Sales_Data[[#This Row],[Gross Revenue]]-Sales_Data[[#This Row],[Discount Amount ]]</f>
        <v>161100</v>
      </c>
      <c r="O4701" s="7">
        <f>Sales_Data[[#This Row],[OrderQuantity]] *Sales_Data[[#This Row],[UnitCost]]</f>
        <v>81000</v>
      </c>
      <c r="P4701" s="7">
        <f>Sales_Data[[#This Row],[ItemCost]] +Sales_Data[[#This Row],[ShippingCost]]</f>
        <v>81286.100000000006</v>
      </c>
      <c r="Q4701" s="7">
        <f>Sales_Data[[#This Row],[Gross Revenue]]-Sales_Data[[#This Row],[TotalFinancialCost]]</f>
        <v>80713.899999999994</v>
      </c>
      <c r="R4701" s="7">
        <f>Sales_Data[[#This Row],[Actul Bill Amount]]-Sales_Data[[#This Row],[ShippingCost]]</f>
        <v>160813.9</v>
      </c>
      <c r="S4701">
        <v>488</v>
      </c>
      <c r="T4701">
        <v>286.10000000000002</v>
      </c>
      <c r="U4701" t="s">
        <v>51</v>
      </c>
      <c r="V4701">
        <v>900</v>
      </c>
      <c r="W4701" t="s">
        <v>18</v>
      </c>
      <c r="X4701" t="str">
        <f t="shared" si="147"/>
        <v>Bengaluru</v>
      </c>
    </row>
    <row r="4702" spans="1:24" x14ac:dyDescent="0.4">
      <c r="A4702">
        <v>104701</v>
      </c>
      <c r="B4702" s="5">
        <v>46004.668749999997</v>
      </c>
      <c r="C4702" s="3" t="str">
        <f>TEXT(Sales_Data[[#This Row],[OrderDate]],"mmmm")</f>
        <v>December</v>
      </c>
      <c r="D4702" s="3" t="str">
        <f t="shared" si="146"/>
        <v>2025</v>
      </c>
      <c r="E4702" t="s">
        <v>23</v>
      </c>
      <c r="F4702" t="s">
        <v>14</v>
      </c>
      <c r="G4702" t="s">
        <v>15</v>
      </c>
      <c r="H4702" t="s">
        <v>20</v>
      </c>
      <c r="I4702" t="s">
        <v>100</v>
      </c>
      <c r="J4702">
        <v>13</v>
      </c>
      <c r="K4702">
        <v>3200</v>
      </c>
      <c r="L4702" s="7">
        <f>Sales_Data[[#This Row],[OrderQuantity]] *Sales_Data[[#This Row],[UnitPrice]]</f>
        <v>41600</v>
      </c>
      <c r="M4702" s="7">
        <f>Sales_Data[[#This Row],[UnitPrice]]-Sales_Data[[#This Row],[UnitCost]]</f>
        <v>1200</v>
      </c>
      <c r="N4702" s="7">
        <f>Sales_Data[[#This Row],[Gross Revenue]]-Sales_Data[[#This Row],[Discount Amount ]]</f>
        <v>40400</v>
      </c>
      <c r="O4702" s="7">
        <f>Sales_Data[[#This Row],[OrderQuantity]] *Sales_Data[[#This Row],[UnitCost]]</f>
        <v>26000</v>
      </c>
      <c r="P4702" s="7">
        <f>Sales_Data[[#This Row],[ItemCost]] +Sales_Data[[#This Row],[ShippingCost]]</f>
        <v>27485.9</v>
      </c>
      <c r="Q4702" s="7">
        <f>Sales_Data[[#This Row],[Gross Revenue]]-Sales_Data[[#This Row],[TotalFinancialCost]]</f>
        <v>14114.099999999999</v>
      </c>
      <c r="R4702" s="7">
        <f>Sales_Data[[#This Row],[Actul Bill Amount]]-Sales_Data[[#This Row],[ShippingCost]]</f>
        <v>38914.1</v>
      </c>
      <c r="S4702">
        <v>634</v>
      </c>
      <c r="T4702">
        <v>1485.9</v>
      </c>
      <c r="U4702" t="s">
        <v>17</v>
      </c>
      <c r="V4702">
        <v>2000</v>
      </c>
      <c r="W4702" t="s">
        <v>22</v>
      </c>
      <c r="X4702" t="str">
        <f t="shared" si="147"/>
        <v>Nagpur</v>
      </c>
    </row>
    <row r="4703" spans="1:24" x14ac:dyDescent="0.4">
      <c r="A4703">
        <v>104702</v>
      </c>
      <c r="B4703" s="5">
        <v>45892.027083333334</v>
      </c>
      <c r="C4703" s="3" t="str">
        <f>TEXT(Sales_Data[[#This Row],[OrderDate]],"mmmm")</f>
        <v>August</v>
      </c>
      <c r="D4703" s="3" t="str">
        <f t="shared" si="146"/>
        <v>2025</v>
      </c>
      <c r="E4703" t="s">
        <v>23</v>
      </c>
      <c r="F4703" t="s">
        <v>14</v>
      </c>
      <c r="G4703" t="s">
        <v>29</v>
      </c>
      <c r="H4703" t="s">
        <v>20</v>
      </c>
      <c r="I4703" t="s">
        <v>100</v>
      </c>
      <c r="J4703">
        <v>16</v>
      </c>
      <c r="K4703">
        <v>3200</v>
      </c>
      <c r="L4703" s="7">
        <f>Sales_Data[[#This Row],[OrderQuantity]] *Sales_Data[[#This Row],[UnitPrice]]</f>
        <v>51200</v>
      </c>
      <c r="M4703" s="7">
        <f>Sales_Data[[#This Row],[UnitPrice]]-Sales_Data[[#This Row],[UnitCost]]</f>
        <v>1200</v>
      </c>
      <c r="N4703" s="7">
        <f>Sales_Data[[#This Row],[Gross Revenue]]-Sales_Data[[#This Row],[Discount Amount ]]</f>
        <v>50000</v>
      </c>
      <c r="O4703" s="7">
        <f>Sales_Data[[#This Row],[OrderQuantity]] *Sales_Data[[#This Row],[UnitCost]]</f>
        <v>32000</v>
      </c>
      <c r="P4703" s="7">
        <f>Sales_Data[[#This Row],[ItemCost]] +Sales_Data[[#This Row],[ShippingCost]]</f>
        <v>32458.07</v>
      </c>
      <c r="Q4703" s="7">
        <f>Sales_Data[[#This Row],[Gross Revenue]]-Sales_Data[[#This Row],[TotalFinancialCost]]</f>
        <v>18741.93</v>
      </c>
      <c r="R4703" s="7">
        <f>Sales_Data[[#This Row],[Actul Bill Amount]]-Sales_Data[[#This Row],[ShippingCost]]</f>
        <v>49541.93</v>
      </c>
      <c r="S4703">
        <v>1145</v>
      </c>
      <c r="T4703">
        <v>458.07</v>
      </c>
      <c r="U4703" t="s">
        <v>17</v>
      </c>
      <c r="V4703">
        <v>2000</v>
      </c>
      <c r="W4703" t="s">
        <v>22</v>
      </c>
      <c r="X4703" t="str">
        <f t="shared" si="147"/>
        <v>Nagpur</v>
      </c>
    </row>
    <row r="4704" spans="1:24" x14ac:dyDescent="0.4">
      <c r="A4704">
        <v>104703</v>
      </c>
      <c r="B4704" s="5">
        <v>45719.337500000001</v>
      </c>
      <c r="C4704" s="3" t="str">
        <f>TEXT(Sales_Data[[#This Row],[OrderDate]],"mmmm")</f>
        <v>March</v>
      </c>
      <c r="D4704" s="3" t="str">
        <f t="shared" si="146"/>
        <v>2025</v>
      </c>
      <c r="E4704" t="s">
        <v>50</v>
      </c>
      <c r="F4704" t="s">
        <v>24</v>
      </c>
      <c r="G4704" t="s">
        <v>29</v>
      </c>
      <c r="H4704" t="s">
        <v>25</v>
      </c>
      <c r="I4704" t="s">
        <v>100</v>
      </c>
      <c r="J4704">
        <v>12</v>
      </c>
      <c r="K4704">
        <v>3500</v>
      </c>
      <c r="L4704" s="7">
        <f>Sales_Data[[#This Row],[OrderQuantity]] *Sales_Data[[#This Row],[UnitPrice]]</f>
        <v>42000</v>
      </c>
      <c r="M4704" s="7">
        <f>Sales_Data[[#This Row],[UnitPrice]]-Sales_Data[[#This Row],[UnitCost]]</f>
        <v>1300</v>
      </c>
      <c r="N4704" s="7">
        <f>Sales_Data[[#This Row],[Gross Revenue]]-Sales_Data[[#This Row],[Discount Amount ]]</f>
        <v>40700</v>
      </c>
      <c r="O4704" s="7">
        <f>Sales_Data[[#This Row],[OrderQuantity]] *Sales_Data[[#This Row],[UnitCost]]</f>
        <v>26400</v>
      </c>
      <c r="P4704" s="7">
        <f>Sales_Data[[#This Row],[ItemCost]] +Sales_Data[[#This Row],[ShippingCost]]</f>
        <v>26656.41</v>
      </c>
      <c r="Q4704" s="7">
        <f>Sales_Data[[#This Row],[Gross Revenue]]-Sales_Data[[#This Row],[TotalFinancialCost]]</f>
        <v>15343.59</v>
      </c>
      <c r="R4704" s="7">
        <f>Sales_Data[[#This Row],[Actul Bill Amount]]-Sales_Data[[#This Row],[ShippingCost]]</f>
        <v>40443.589999999997</v>
      </c>
      <c r="S4704">
        <v>966</v>
      </c>
      <c r="T4704">
        <v>256.41000000000003</v>
      </c>
      <c r="U4704" t="s">
        <v>59</v>
      </c>
      <c r="V4704">
        <v>2200</v>
      </c>
      <c r="W4704" t="s">
        <v>27</v>
      </c>
      <c r="X4704" t="str">
        <f t="shared" si="147"/>
        <v>Mumbai</v>
      </c>
    </row>
    <row r="4705" spans="1:24" x14ac:dyDescent="0.4">
      <c r="A4705">
        <v>104704</v>
      </c>
      <c r="B4705" s="5">
        <v>45913.724999999999</v>
      </c>
      <c r="C4705" s="3" t="str">
        <f>TEXT(Sales_Data[[#This Row],[OrderDate]],"mmmm")</f>
        <v>September</v>
      </c>
      <c r="D4705" s="3" t="str">
        <f t="shared" si="146"/>
        <v>2025</v>
      </c>
      <c r="E4705" t="s">
        <v>45</v>
      </c>
      <c r="F4705" t="s">
        <v>28</v>
      </c>
      <c r="G4705" t="s">
        <v>29</v>
      </c>
      <c r="H4705" t="s">
        <v>20</v>
      </c>
      <c r="I4705" t="s">
        <v>100</v>
      </c>
      <c r="J4705">
        <v>67</v>
      </c>
      <c r="K4705">
        <v>450</v>
      </c>
      <c r="L4705" s="7">
        <f>Sales_Data[[#This Row],[OrderQuantity]] *Sales_Data[[#This Row],[UnitPrice]]</f>
        <v>30150</v>
      </c>
      <c r="M4705" s="7">
        <f>Sales_Data[[#This Row],[UnitPrice]]-Sales_Data[[#This Row],[UnitCost]]</f>
        <v>250</v>
      </c>
      <c r="N4705" s="7">
        <f>Sales_Data[[#This Row],[Gross Revenue]]-Sales_Data[[#This Row],[Discount Amount ]]</f>
        <v>29900</v>
      </c>
      <c r="O4705" s="7">
        <f>Sales_Data[[#This Row],[OrderQuantity]] *Sales_Data[[#This Row],[UnitCost]]</f>
        <v>13400</v>
      </c>
      <c r="P4705" s="7">
        <f>Sales_Data[[#This Row],[ItemCost]] +Sales_Data[[#This Row],[ShippingCost]]</f>
        <v>15011.52</v>
      </c>
      <c r="Q4705" s="7">
        <f>Sales_Data[[#This Row],[Gross Revenue]]-Sales_Data[[#This Row],[TotalFinancialCost]]</f>
        <v>15138.48</v>
      </c>
      <c r="R4705" s="7">
        <f>Sales_Data[[#This Row],[Actul Bill Amount]]-Sales_Data[[#This Row],[ShippingCost]]</f>
        <v>28288.48</v>
      </c>
      <c r="S4705">
        <v>939</v>
      </c>
      <c r="T4705">
        <v>1611.52</v>
      </c>
      <c r="U4705" t="s">
        <v>30</v>
      </c>
      <c r="V4705">
        <v>200</v>
      </c>
      <c r="W4705" t="s">
        <v>22</v>
      </c>
      <c r="X4705" t="str">
        <f t="shared" si="147"/>
        <v>Nagpur</v>
      </c>
    </row>
    <row r="4706" spans="1:24" x14ac:dyDescent="0.4">
      <c r="A4706">
        <v>104705</v>
      </c>
      <c r="B4706" s="5">
        <v>45706.86041666667</v>
      </c>
      <c r="C4706" s="3" t="str">
        <f>TEXT(Sales_Data[[#This Row],[OrderDate]],"mmmm")</f>
        <v>February</v>
      </c>
      <c r="D4706" s="3" t="str">
        <f t="shared" si="146"/>
        <v>2025</v>
      </c>
      <c r="E4706" t="s">
        <v>19</v>
      </c>
      <c r="F4706" t="s">
        <v>35</v>
      </c>
      <c r="G4706" t="s">
        <v>15</v>
      </c>
      <c r="H4706" t="s">
        <v>20</v>
      </c>
      <c r="I4706" t="s">
        <v>100</v>
      </c>
      <c r="J4706">
        <v>48</v>
      </c>
      <c r="K4706">
        <v>12000</v>
      </c>
      <c r="L4706" s="7">
        <f>Sales_Data[[#This Row],[OrderQuantity]] *Sales_Data[[#This Row],[UnitPrice]]</f>
        <v>576000</v>
      </c>
      <c r="M4706" s="7">
        <f>Sales_Data[[#This Row],[UnitPrice]]-Sales_Data[[#This Row],[UnitCost]]</f>
        <v>4000</v>
      </c>
      <c r="N4706" s="7">
        <f>Sales_Data[[#This Row],[Gross Revenue]]-Sales_Data[[#This Row],[Discount Amount ]]</f>
        <v>572000</v>
      </c>
      <c r="O4706" s="7">
        <f>Sales_Data[[#This Row],[OrderQuantity]] *Sales_Data[[#This Row],[UnitCost]]</f>
        <v>384000</v>
      </c>
      <c r="P4706" s="7">
        <f>Sales_Data[[#This Row],[ItemCost]] +Sales_Data[[#This Row],[ShippingCost]]</f>
        <v>384671</v>
      </c>
      <c r="Q4706" s="7">
        <f>Sales_Data[[#This Row],[Gross Revenue]]-Sales_Data[[#This Row],[TotalFinancialCost]]</f>
        <v>191329</v>
      </c>
      <c r="R4706" s="7">
        <f>Sales_Data[[#This Row],[Actul Bill Amount]]-Sales_Data[[#This Row],[ShippingCost]]</f>
        <v>571329</v>
      </c>
      <c r="S4706">
        <v>681</v>
      </c>
      <c r="T4706">
        <v>671</v>
      </c>
      <c r="U4706" t="s">
        <v>36</v>
      </c>
      <c r="V4706">
        <v>8000</v>
      </c>
      <c r="W4706" t="s">
        <v>22</v>
      </c>
      <c r="X4706" t="str">
        <f t="shared" si="147"/>
        <v>Nagpur</v>
      </c>
    </row>
    <row r="4707" spans="1:24" x14ac:dyDescent="0.4">
      <c r="A4707">
        <v>104706</v>
      </c>
      <c r="B4707" s="5">
        <v>46005.208333333336</v>
      </c>
      <c r="C4707" s="3" t="str">
        <f>TEXT(Sales_Data[[#This Row],[OrderDate]],"mmmm")</f>
        <v>December</v>
      </c>
      <c r="D4707" s="3" t="str">
        <f t="shared" si="146"/>
        <v>2025</v>
      </c>
      <c r="E4707" t="s">
        <v>50</v>
      </c>
      <c r="F4707" t="s">
        <v>55</v>
      </c>
      <c r="G4707" t="s">
        <v>15</v>
      </c>
      <c r="H4707" t="s">
        <v>16</v>
      </c>
      <c r="I4707" t="s">
        <v>100</v>
      </c>
      <c r="J4707">
        <v>3</v>
      </c>
      <c r="K4707">
        <v>1200</v>
      </c>
      <c r="L4707" s="7">
        <f>Sales_Data[[#This Row],[OrderQuantity]] *Sales_Data[[#This Row],[UnitPrice]]</f>
        <v>3600</v>
      </c>
      <c r="M4707" s="7">
        <f>Sales_Data[[#This Row],[UnitPrice]]-Sales_Data[[#This Row],[UnitCost]]</f>
        <v>400</v>
      </c>
      <c r="N4707" s="7">
        <f>Sales_Data[[#This Row],[Gross Revenue]]-Sales_Data[[#This Row],[Discount Amount ]]</f>
        <v>3200</v>
      </c>
      <c r="O4707" s="7">
        <f>Sales_Data[[#This Row],[OrderQuantity]] *Sales_Data[[#This Row],[UnitCost]]</f>
        <v>2400</v>
      </c>
      <c r="P4707" s="7">
        <f>Sales_Data[[#This Row],[ItemCost]] +Sales_Data[[#This Row],[ShippingCost]]</f>
        <v>2913.32</v>
      </c>
      <c r="Q4707" s="7">
        <f>Sales_Data[[#This Row],[Gross Revenue]]-Sales_Data[[#This Row],[TotalFinancialCost]]</f>
        <v>686.67999999999984</v>
      </c>
      <c r="R4707" s="7">
        <f>Sales_Data[[#This Row],[Actul Bill Amount]]-Sales_Data[[#This Row],[ShippingCost]]</f>
        <v>2686.68</v>
      </c>
      <c r="S4707">
        <v>1080</v>
      </c>
      <c r="T4707">
        <v>513.32000000000005</v>
      </c>
      <c r="U4707" t="s">
        <v>58</v>
      </c>
      <c r="V4707">
        <v>800</v>
      </c>
      <c r="W4707" t="s">
        <v>18</v>
      </c>
      <c r="X4707" t="str">
        <f t="shared" si="147"/>
        <v>Bengaluru</v>
      </c>
    </row>
    <row r="4708" spans="1:24" x14ac:dyDescent="0.4">
      <c r="A4708">
        <v>104707</v>
      </c>
      <c r="B4708" s="5">
        <v>45816.581250000003</v>
      </c>
      <c r="C4708" s="3" t="str">
        <f>TEXT(Sales_Data[[#This Row],[OrderDate]],"mmmm")</f>
        <v>June</v>
      </c>
      <c r="D4708" s="3" t="str">
        <f t="shared" si="146"/>
        <v>2025</v>
      </c>
      <c r="E4708" t="s">
        <v>13</v>
      </c>
      <c r="F4708" t="s">
        <v>28</v>
      </c>
      <c r="G4708" t="s">
        <v>15</v>
      </c>
      <c r="H4708" t="s">
        <v>37</v>
      </c>
      <c r="I4708" t="s">
        <v>100</v>
      </c>
      <c r="J4708">
        <v>74</v>
      </c>
      <c r="K4708">
        <v>450</v>
      </c>
      <c r="L4708" s="7">
        <f>Sales_Data[[#This Row],[OrderQuantity]] *Sales_Data[[#This Row],[UnitPrice]]</f>
        <v>33300</v>
      </c>
      <c r="M4708" s="7">
        <f>Sales_Data[[#This Row],[UnitPrice]]-Sales_Data[[#This Row],[UnitCost]]</f>
        <v>250</v>
      </c>
      <c r="N4708" s="7">
        <f>Sales_Data[[#This Row],[Gross Revenue]]-Sales_Data[[#This Row],[Discount Amount ]]</f>
        <v>33050</v>
      </c>
      <c r="O4708" s="7">
        <f>Sales_Data[[#This Row],[OrderQuantity]] *Sales_Data[[#This Row],[UnitCost]]</f>
        <v>14800</v>
      </c>
      <c r="P4708" s="7">
        <f>Sales_Data[[#This Row],[ItemCost]] +Sales_Data[[#This Row],[ShippingCost]]</f>
        <v>15307.02</v>
      </c>
      <c r="Q4708" s="7">
        <f>Sales_Data[[#This Row],[Gross Revenue]]-Sales_Data[[#This Row],[TotalFinancialCost]]</f>
        <v>17992.98</v>
      </c>
      <c r="R4708" s="7">
        <f>Sales_Data[[#This Row],[Actul Bill Amount]]-Sales_Data[[#This Row],[ShippingCost]]</f>
        <v>32542.98</v>
      </c>
      <c r="S4708">
        <v>875</v>
      </c>
      <c r="T4708">
        <v>507.02</v>
      </c>
      <c r="U4708" t="s">
        <v>30</v>
      </c>
      <c r="V4708">
        <v>200</v>
      </c>
      <c r="W4708" t="s">
        <v>38</v>
      </c>
      <c r="X4708" t="str">
        <f t="shared" si="147"/>
        <v>Kolkata</v>
      </c>
    </row>
    <row r="4709" spans="1:24" x14ac:dyDescent="0.4">
      <c r="A4709">
        <v>104708</v>
      </c>
      <c r="B4709" s="5">
        <v>45781.069444444445</v>
      </c>
      <c r="C4709" s="3" t="str">
        <f>TEXT(Sales_Data[[#This Row],[OrderDate]],"mmmm")</f>
        <v>May</v>
      </c>
      <c r="D4709" s="3" t="str">
        <f t="shared" si="146"/>
        <v>2025</v>
      </c>
      <c r="E4709" t="s">
        <v>23</v>
      </c>
      <c r="F4709" t="s">
        <v>55</v>
      </c>
      <c r="G4709" t="s">
        <v>31</v>
      </c>
      <c r="H4709" t="s">
        <v>20</v>
      </c>
      <c r="I4709" t="s">
        <v>100</v>
      </c>
      <c r="J4709">
        <v>98</v>
      </c>
      <c r="K4709">
        <v>600</v>
      </c>
      <c r="L4709" s="7">
        <f>Sales_Data[[#This Row],[OrderQuantity]] *Sales_Data[[#This Row],[UnitPrice]]</f>
        <v>58800</v>
      </c>
      <c r="M4709" s="7">
        <f>Sales_Data[[#This Row],[UnitPrice]]-Sales_Data[[#This Row],[UnitCost]]</f>
        <v>250</v>
      </c>
      <c r="N4709" s="7">
        <f>Sales_Data[[#This Row],[Gross Revenue]]-Sales_Data[[#This Row],[Discount Amount ]]</f>
        <v>58550</v>
      </c>
      <c r="O4709" s="7">
        <f>Sales_Data[[#This Row],[OrderQuantity]] *Sales_Data[[#This Row],[UnitCost]]</f>
        <v>34300</v>
      </c>
      <c r="P4709" s="7">
        <f>Sales_Data[[#This Row],[ItemCost]] +Sales_Data[[#This Row],[ShippingCost]]</f>
        <v>34817.360000000001</v>
      </c>
      <c r="Q4709" s="7">
        <f>Sales_Data[[#This Row],[Gross Revenue]]-Sales_Data[[#This Row],[TotalFinancialCost]]</f>
        <v>23982.639999999999</v>
      </c>
      <c r="R4709" s="7">
        <f>Sales_Data[[#This Row],[Actul Bill Amount]]-Sales_Data[[#This Row],[ShippingCost]]</f>
        <v>58032.639999999999</v>
      </c>
      <c r="S4709">
        <v>869</v>
      </c>
      <c r="T4709">
        <v>517.36</v>
      </c>
      <c r="U4709" t="s">
        <v>57</v>
      </c>
      <c r="V4709">
        <v>350</v>
      </c>
      <c r="W4709" t="s">
        <v>22</v>
      </c>
      <c r="X4709" t="str">
        <f t="shared" si="147"/>
        <v>Nagpur</v>
      </c>
    </row>
    <row r="4710" spans="1:24" x14ac:dyDescent="0.4">
      <c r="A4710">
        <v>104709</v>
      </c>
      <c r="B4710" s="5">
        <v>45974.415972222225</v>
      </c>
      <c r="C4710" s="3" t="str">
        <f>TEXT(Sales_Data[[#This Row],[OrderDate]],"mmmm")</f>
        <v>November</v>
      </c>
      <c r="D4710" s="3" t="str">
        <f t="shared" si="146"/>
        <v>2025</v>
      </c>
      <c r="E4710" t="s">
        <v>23</v>
      </c>
      <c r="F4710" t="s">
        <v>55</v>
      </c>
      <c r="G4710" t="s">
        <v>15</v>
      </c>
      <c r="H4710" t="s">
        <v>16</v>
      </c>
      <c r="I4710" t="s">
        <v>100</v>
      </c>
      <c r="J4710">
        <v>23</v>
      </c>
      <c r="K4710">
        <v>850</v>
      </c>
      <c r="L4710" s="7">
        <f>Sales_Data[[#This Row],[OrderQuantity]] *Sales_Data[[#This Row],[UnitPrice]]</f>
        <v>19550</v>
      </c>
      <c r="M4710" s="7">
        <f>Sales_Data[[#This Row],[UnitPrice]]-Sales_Data[[#This Row],[UnitCost]]</f>
        <v>300</v>
      </c>
      <c r="N4710" s="7">
        <f>Sales_Data[[#This Row],[Gross Revenue]]-Sales_Data[[#This Row],[Discount Amount ]]</f>
        <v>19250</v>
      </c>
      <c r="O4710" s="7">
        <f>Sales_Data[[#This Row],[OrderQuantity]] *Sales_Data[[#This Row],[UnitCost]]</f>
        <v>12650</v>
      </c>
      <c r="P4710" s="7">
        <f>Sales_Data[[#This Row],[ItemCost]] +Sales_Data[[#This Row],[ShippingCost]]</f>
        <v>13786.61</v>
      </c>
      <c r="Q4710" s="7">
        <f>Sales_Data[[#This Row],[Gross Revenue]]-Sales_Data[[#This Row],[TotalFinancialCost]]</f>
        <v>5763.3899999999994</v>
      </c>
      <c r="R4710" s="7">
        <f>Sales_Data[[#This Row],[Actul Bill Amount]]-Sales_Data[[#This Row],[ShippingCost]]</f>
        <v>18113.39</v>
      </c>
      <c r="S4710">
        <v>811</v>
      </c>
      <c r="T4710">
        <v>1136.6099999999999</v>
      </c>
      <c r="U4710" t="s">
        <v>56</v>
      </c>
      <c r="V4710">
        <v>550</v>
      </c>
      <c r="W4710" t="s">
        <v>18</v>
      </c>
      <c r="X4710" t="str">
        <f t="shared" si="147"/>
        <v>Bengaluru</v>
      </c>
    </row>
    <row r="4711" spans="1:24" x14ac:dyDescent="0.4">
      <c r="A4711">
        <v>104710</v>
      </c>
      <c r="B4711" s="5">
        <v>45864.032638888886</v>
      </c>
      <c r="C4711" s="3" t="str">
        <f>TEXT(Sales_Data[[#This Row],[OrderDate]],"mmmm")</f>
        <v>July</v>
      </c>
      <c r="D4711" s="3" t="str">
        <f t="shared" si="146"/>
        <v>2025</v>
      </c>
      <c r="E4711" t="s">
        <v>19</v>
      </c>
      <c r="F4711" t="s">
        <v>24</v>
      </c>
      <c r="G4711" t="s">
        <v>15</v>
      </c>
      <c r="H4711" t="s">
        <v>16</v>
      </c>
      <c r="I4711" t="s">
        <v>100</v>
      </c>
      <c r="J4711">
        <v>56</v>
      </c>
      <c r="K4711">
        <v>3500</v>
      </c>
      <c r="L4711" s="7">
        <f>Sales_Data[[#This Row],[OrderQuantity]] *Sales_Data[[#This Row],[UnitPrice]]</f>
        <v>196000</v>
      </c>
      <c r="M4711" s="7">
        <f>Sales_Data[[#This Row],[UnitPrice]]-Sales_Data[[#This Row],[UnitCost]]</f>
        <v>1300</v>
      </c>
      <c r="N4711" s="7">
        <f>Sales_Data[[#This Row],[Gross Revenue]]-Sales_Data[[#This Row],[Discount Amount ]]</f>
        <v>194700</v>
      </c>
      <c r="O4711" s="7">
        <f>Sales_Data[[#This Row],[OrderQuantity]] *Sales_Data[[#This Row],[UnitCost]]</f>
        <v>123200</v>
      </c>
      <c r="P4711" s="7">
        <f>Sales_Data[[#This Row],[ItemCost]] +Sales_Data[[#This Row],[ShippingCost]]</f>
        <v>123920.22</v>
      </c>
      <c r="Q4711" s="7">
        <f>Sales_Data[[#This Row],[Gross Revenue]]-Sales_Data[[#This Row],[TotalFinancialCost]]</f>
        <v>72079.78</v>
      </c>
      <c r="R4711" s="7">
        <f>Sales_Data[[#This Row],[Actul Bill Amount]]-Sales_Data[[#This Row],[ShippingCost]]</f>
        <v>193979.78</v>
      </c>
      <c r="S4711">
        <v>681</v>
      </c>
      <c r="T4711">
        <v>720.22</v>
      </c>
      <c r="U4711" t="s">
        <v>59</v>
      </c>
      <c r="V4711">
        <v>2200</v>
      </c>
      <c r="W4711" t="s">
        <v>18</v>
      </c>
      <c r="X4711" t="str">
        <f t="shared" si="147"/>
        <v>Bengaluru</v>
      </c>
    </row>
    <row r="4712" spans="1:24" x14ac:dyDescent="0.4">
      <c r="A4712">
        <v>104711</v>
      </c>
      <c r="B4712" s="5">
        <v>45705.740277777775</v>
      </c>
      <c r="C4712" s="3" t="str">
        <f>TEXT(Sales_Data[[#This Row],[OrderDate]],"mmmm")</f>
        <v>February</v>
      </c>
      <c r="D4712" s="3" t="str">
        <f t="shared" si="146"/>
        <v>2025</v>
      </c>
      <c r="E4712" t="s">
        <v>45</v>
      </c>
      <c r="F4712" t="s">
        <v>46</v>
      </c>
      <c r="G4712" t="s">
        <v>29</v>
      </c>
      <c r="H4712" t="s">
        <v>37</v>
      </c>
      <c r="I4712" t="s">
        <v>100</v>
      </c>
      <c r="J4712">
        <v>27</v>
      </c>
      <c r="K4712">
        <v>15000</v>
      </c>
      <c r="L4712" s="7">
        <f>Sales_Data[[#This Row],[OrderQuantity]] *Sales_Data[[#This Row],[UnitPrice]]</f>
        <v>405000</v>
      </c>
      <c r="M4712" s="7">
        <f>Sales_Data[[#This Row],[UnitPrice]]-Sales_Data[[#This Row],[UnitCost]]</f>
        <v>5500</v>
      </c>
      <c r="N4712" s="7">
        <f>Sales_Data[[#This Row],[Gross Revenue]]-Sales_Data[[#This Row],[Discount Amount ]]</f>
        <v>399500</v>
      </c>
      <c r="O4712" s="7">
        <f>Sales_Data[[#This Row],[OrderQuantity]] *Sales_Data[[#This Row],[UnitCost]]</f>
        <v>256500</v>
      </c>
      <c r="P4712" s="7">
        <f>Sales_Data[[#This Row],[ItemCost]] +Sales_Data[[#This Row],[ShippingCost]]</f>
        <v>256969.9</v>
      </c>
      <c r="Q4712" s="7">
        <f>Sales_Data[[#This Row],[Gross Revenue]]-Sales_Data[[#This Row],[TotalFinancialCost]]</f>
        <v>148030.1</v>
      </c>
      <c r="R4712" s="7">
        <f>Sales_Data[[#This Row],[Actul Bill Amount]]-Sales_Data[[#This Row],[ShippingCost]]</f>
        <v>399030.1</v>
      </c>
      <c r="S4712">
        <v>698</v>
      </c>
      <c r="T4712">
        <v>469.9</v>
      </c>
      <c r="U4712" t="s">
        <v>53</v>
      </c>
      <c r="V4712">
        <v>9500</v>
      </c>
      <c r="W4712" t="s">
        <v>38</v>
      </c>
      <c r="X4712" t="str">
        <f t="shared" si="147"/>
        <v>Kolkata</v>
      </c>
    </row>
    <row r="4713" spans="1:24" x14ac:dyDescent="0.4">
      <c r="A4713">
        <v>104712</v>
      </c>
      <c r="B4713" s="5">
        <v>45793.046527777777</v>
      </c>
      <c r="C4713" s="3" t="str">
        <f>TEXT(Sales_Data[[#This Row],[OrderDate]],"mmmm")</f>
        <v>May</v>
      </c>
      <c r="D4713" s="3" t="str">
        <f t="shared" si="146"/>
        <v>2025</v>
      </c>
      <c r="E4713" t="s">
        <v>45</v>
      </c>
      <c r="F4713" t="s">
        <v>55</v>
      </c>
      <c r="G4713" t="s">
        <v>29</v>
      </c>
      <c r="H4713" t="s">
        <v>25</v>
      </c>
      <c r="I4713" t="s">
        <v>100</v>
      </c>
      <c r="J4713">
        <v>66</v>
      </c>
      <c r="K4713">
        <v>600</v>
      </c>
      <c r="L4713" s="7">
        <f>Sales_Data[[#This Row],[OrderQuantity]] *Sales_Data[[#This Row],[UnitPrice]]</f>
        <v>39600</v>
      </c>
      <c r="M4713" s="7">
        <f>Sales_Data[[#This Row],[UnitPrice]]-Sales_Data[[#This Row],[UnitCost]]</f>
        <v>250</v>
      </c>
      <c r="N4713" s="7">
        <f>Sales_Data[[#This Row],[Gross Revenue]]-Sales_Data[[#This Row],[Discount Amount ]]</f>
        <v>39350</v>
      </c>
      <c r="O4713" s="7">
        <f>Sales_Data[[#This Row],[OrderQuantity]] *Sales_Data[[#This Row],[UnitCost]]</f>
        <v>23100</v>
      </c>
      <c r="P4713" s="7">
        <f>Sales_Data[[#This Row],[ItemCost]] +Sales_Data[[#This Row],[ShippingCost]]</f>
        <v>24067.46</v>
      </c>
      <c r="Q4713" s="7">
        <f>Sales_Data[[#This Row],[Gross Revenue]]-Sales_Data[[#This Row],[TotalFinancialCost]]</f>
        <v>15532.54</v>
      </c>
      <c r="R4713" s="7">
        <f>Sales_Data[[#This Row],[Actul Bill Amount]]-Sales_Data[[#This Row],[ShippingCost]]</f>
        <v>38382.54</v>
      </c>
      <c r="S4713">
        <v>327</v>
      </c>
      <c r="T4713">
        <v>967.46</v>
      </c>
      <c r="U4713" t="s">
        <v>57</v>
      </c>
      <c r="V4713">
        <v>350</v>
      </c>
      <c r="W4713" t="s">
        <v>27</v>
      </c>
      <c r="X4713" t="str">
        <f t="shared" si="147"/>
        <v>Mumbai</v>
      </c>
    </row>
    <row r="4714" spans="1:24" x14ac:dyDescent="0.4">
      <c r="A4714">
        <v>104713</v>
      </c>
      <c r="B4714" s="5">
        <v>45858.856249999997</v>
      </c>
      <c r="C4714" s="3" t="str">
        <f>TEXT(Sales_Data[[#This Row],[OrderDate]],"mmmm")</f>
        <v>July</v>
      </c>
      <c r="D4714" s="3" t="str">
        <f t="shared" si="146"/>
        <v>2025</v>
      </c>
      <c r="E4714" t="s">
        <v>48</v>
      </c>
      <c r="F4714" t="s">
        <v>43</v>
      </c>
      <c r="G4714" t="s">
        <v>31</v>
      </c>
      <c r="H4714" t="s">
        <v>37</v>
      </c>
      <c r="I4714" t="s">
        <v>100</v>
      </c>
      <c r="J4714">
        <v>4</v>
      </c>
      <c r="K4714">
        <v>2800</v>
      </c>
      <c r="L4714" s="7">
        <f>Sales_Data[[#This Row],[OrderQuantity]] *Sales_Data[[#This Row],[UnitPrice]]</f>
        <v>11200</v>
      </c>
      <c r="M4714" s="7">
        <f>Sales_Data[[#This Row],[UnitPrice]]-Sales_Data[[#This Row],[UnitCost]]</f>
        <v>1300</v>
      </c>
      <c r="N4714" s="7">
        <f>Sales_Data[[#This Row],[Gross Revenue]]-Sales_Data[[#This Row],[Discount Amount ]]</f>
        <v>9900</v>
      </c>
      <c r="O4714" s="7">
        <f>Sales_Data[[#This Row],[OrderQuantity]] *Sales_Data[[#This Row],[UnitCost]]</f>
        <v>6000</v>
      </c>
      <c r="P4714" s="7">
        <f>Sales_Data[[#This Row],[ItemCost]] +Sales_Data[[#This Row],[ShippingCost]]</f>
        <v>6927.45</v>
      </c>
      <c r="Q4714" s="7">
        <f>Sales_Data[[#This Row],[Gross Revenue]]-Sales_Data[[#This Row],[TotalFinancialCost]]</f>
        <v>4272.55</v>
      </c>
      <c r="R4714" s="7">
        <f>Sales_Data[[#This Row],[Actul Bill Amount]]-Sales_Data[[#This Row],[ShippingCost]]</f>
        <v>8972.5499999999993</v>
      </c>
      <c r="S4714">
        <v>1090</v>
      </c>
      <c r="T4714">
        <v>927.45</v>
      </c>
      <c r="U4714" t="s">
        <v>61</v>
      </c>
      <c r="V4714">
        <v>1500</v>
      </c>
      <c r="W4714" t="s">
        <v>38</v>
      </c>
      <c r="X4714" t="str">
        <f t="shared" si="147"/>
        <v>Kolkata</v>
      </c>
    </row>
    <row r="4715" spans="1:24" x14ac:dyDescent="0.4">
      <c r="A4715">
        <v>104714</v>
      </c>
      <c r="B4715" s="5">
        <v>45907.002083333333</v>
      </c>
      <c r="C4715" s="3" t="str">
        <f>TEXT(Sales_Data[[#This Row],[OrderDate]],"mmmm")</f>
        <v>September</v>
      </c>
      <c r="D4715" s="3" t="str">
        <f t="shared" si="146"/>
        <v>2025</v>
      </c>
      <c r="E4715" t="s">
        <v>13</v>
      </c>
      <c r="F4715" t="s">
        <v>55</v>
      </c>
      <c r="G4715" t="s">
        <v>15</v>
      </c>
      <c r="H4715" t="s">
        <v>37</v>
      </c>
      <c r="I4715" t="s">
        <v>100</v>
      </c>
      <c r="J4715">
        <v>38</v>
      </c>
      <c r="K4715">
        <v>1200</v>
      </c>
      <c r="L4715" s="7">
        <f>Sales_Data[[#This Row],[OrderQuantity]] *Sales_Data[[#This Row],[UnitPrice]]</f>
        <v>45600</v>
      </c>
      <c r="M4715" s="7">
        <f>Sales_Data[[#This Row],[UnitPrice]]-Sales_Data[[#This Row],[UnitCost]]</f>
        <v>400</v>
      </c>
      <c r="N4715" s="7">
        <f>Sales_Data[[#This Row],[Gross Revenue]]-Sales_Data[[#This Row],[Discount Amount ]]</f>
        <v>45200</v>
      </c>
      <c r="O4715" s="7">
        <f>Sales_Data[[#This Row],[OrderQuantity]] *Sales_Data[[#This Row],[UnitCost]]</f>
        <v>30400</v>
      </c>
      <c r="P4715" s="7">
        <f>Sales_Data[[#This Row],[ItemCost]] +Sales_Data[[#This Row],[ShippingCost]]</f>
        <v>31302.61</v>
      </c>
      <c r="Q4715" s="7">
        <f>Sales_Data[[#This Row],[Gross Revenue]]-Sales_Data[[#This Row],[TotalFinancialCost]]</f>
        <v>14297.39</v>
      </c>
      <c r="R4715" s="7">
        <f>Sales_Data[[#This Row],[Actul Bill Amount]]-Sales_Data[[#This Row],[ShippingCost]]</f>
        <v>44297.39</v>
      </c>
      <c r="S4715">
        <v>616</v>
      </c>
      <c r="T4715">
        <v>902.61</v>
      </c>
      <c r="U4715" t="s">
        <v>58</v>
      </c>
      <c r="V4715">
        <v>800</v>
      </c>
      <c r="W4715" t="s">
        <v>38</v>
      </c>
      <c r="X4715" t="str">
        <f t="shared" si="147"/>
        <v>Kolkata</v>
      </c>
    </row>
    <row r="4716" spans="1:24" x14ac:dyDescent="0.4">
      <c r="A4716">
        <v>104715</v>
      </c>
      <c r="B4716" s="5">
        <v>45971.624305555553</v>
      </c>
      <c r="C4716" s="3" t="str">
        <f>TEXT(Sales_Data[[#This Row],[OrderDate]],"mmmm")</f>
        <v>November</v>
      </c>
      <c r="D4716" s="3" t="str">
        <f t="shared" si="146"/>
        <v>2025</v>
      </c>
      <c r="E4716" t="s">
        <v>23</v>
      </c>
      <c r="F4716" t="s">
        <v>35</v>
      </c>
      <c r="G4716" t="s">
        <v>15</v>
      </c>
      <c r="H4716" t="s">
        <v>37</v>
      </c>
      <c r="I4716" t="s">
        <v>100</v>
      </c>
      <c r="J4716">
        <v>14</v>
      </c>
      <c r="K4716">
        <v>8500</v>
      </c>
      <c r="L4716" s="7">
        <f>Sales_Data[[#This Row],[OrderQuantity]] *Sales_Data[[#This Row],[UnitPrice]]</f>
        <v>119000</v>
      </c>
      <c r="M4716" s="7">
        <f>Sales_Data[[#This Row],[UnitPrice]]-Sales_Data[[#This Row],[UnitCost]]</f>
        <v>3000</v>
      </c>
      <c r="N4716" s="7">
        <f>Sales_Data[[#This Row],[Gross Revenue]]-Sales_Data[[#This Row],[Discount Amount ]]</f>
        <v>116000</v>
      </c>
      <c r="O4716" s="7">
        <f>Sales_Data[[#This Row],[OrderQuantity]] *Sales_Data[[#This Row],[UnitCost]]</f>
        <v>77000</v>
      </c>
      <c r="P4716" s="7">
        <f>Sales_Data[[#This Row],[ItemCost]] +Sales_Data[[#This Row],[ShippingCost]]</f>
        <v>77451.44</v>
      </c>
      <c r="Q4716" s="7">
        <f>Sales_Data[[#This Row],[Gross Revenue]]-Sales_Data[[#This Row],[TotalFinancialCost]]</f>
        <v>41548.559999999998</v>
      </c>
      <c r="R4716" s="7">
        <f>Sales_Data[[#This Row],[Actul Bill Amount]]-Sales_Data[[#This Row],[ShippingCost]]</f>
        <v>115548.56</v>
      </c>
      <c r="S4716">
        <v>549</v>
      </c>
      <c r="T4716">
        <v>451.44</v>
      </c>
      <c r="U4716" t="s">
        <v>49</v>
      </c>
      <c r="V4716">
        <v>5500</v>
      </c>
      <c r="W4716" t="s">
        <v>38</v>
      </c>
      <c r="X4716" t="str">
        <f t="shared" si="147"/>
        <v>Kolkata</v>
      </c>
    </row>
    <row r="4717" spans="1:24" x14ac:dyDescent="0.4">
      <c r="A4717">
        <v>104716</v>
      </c>
      <c r="B4717" s="5">
        <v>46014.445833333331</v>
      </c>
      <c r="C4717" s="3" t="str">
        <f>TEXT(Sales_Data[[#This Row],[OrderDate]],"mmmm")</f>
        <v>December</v>
      </c>
      <c r="D4717" s="3" t="str">
        <f t="shared" si="146"/>
        <v>2025</v>
      </c>
      <c r="E4717" t="s">
        <v>34</v>
      </c>
      <c r="F4717" t="s">
        <v>40</v>
      </c>
      <c r="G4717" t="s">
        <v>31</v>
      </c>
      <c r="H4717" t="s">
        <v>32</v>
      </c>
      <c r="I4717" t="s">
        <v>100</v>
      </c>
      <c r="J4717">
        <v>29</v>
      </c>
      <c r="K4717">
        <v>1500</v>
      </c>
      <c r="L4717" s="7">
        <f>Sales_Data[[#This Row],[OrderQuantity]] *Sales_Data[[#This Row],[UnitPrice]]</f>
        <v>43500</v>
      </c>
      <c r="M4717" s="7">
        <f>Sales_Data[[#This Row],[UnitPrice]]-Sales_Data[[#This Row],[UnitCost]]</f>
        <v>700</v>
      </c>
      <c r="N4717" s="7">
        <f>Sales_Data[[#This Row],[Gross Revenue]]-Sales_Data[[#This Row],[Discount Amount ]]</f>
        <v>42800</v>
      </c>
      <c r="O4717" s="7">
        <f>Sales_Data[[#This Row],[OrderQuantity]] *Sales_Data[[#This Row],[UnitCost]]</f>
        <v>23200</v>
      </c>
      <c r="P4717" s="7">
        <f>Sales_Data[[#This Row],[ItemCost]] +Sales_Data[[#This Row],[ShippingCost]]</f>
        <v>23773.24</v>
      </c>
      <c r="Q4717" s="7">
        <f>Sales_Data[[#This Row],[Gross Revenue]]-Sales_Data[[#This Row],[TotalFinancialCost]]</f>
        <v>19726.759999999998</v>
      </c>
      <c r="R4717" s="7">
        <f>Sales_Data[[#This Row],[Actul Bill Amount]]-Sales_Data[[#This Row],[ShippingCost]]</f>
        <v>42226.76</v>
      </c>
      <c r="S4717">
        <v>539</v>
      </c>
      <c r="T4717">
        <v>573.24</v>
      </c>
      <c r="U4717" t="s">
        <v>52</v>
      </c>
      <c r="V4717">
        <v>800</v>
      </c>
      <c r="W4717" t="s">
        <v>33</v>
      </c>
      <c r="X4717" t="str">
        <f t="shared" si="147"/>
        <v>Delhi</v>
      </c>
    </row>
    <row r="4718" spans="1:24" x14ac:dyDescent="0.4">
      <c r="A4718">
        <v>104717</v>
      </c>
      <c r="B4718" s="5">
        <v>45975.052777777775</v>
      </c>
      <c r="C4718" s="3" t="str">
        <f>TEXT(Sales_Data[[#This Row],[OrderDate]],"mmmm")</f>
        <v>November</v>
      </c>
      <c r="D4718" s="3" t="str">
        <f t="shared" si="146"/>
        <v>2025</v>
      </c>
      <c r="E4718" t="s">
        <v>13</v>
      </c>
      <c r="F4718" t="s">
        <v>24</v>
      </c>
      <c r="G4718" t="s">
        <v>31</v>
      </c>
      <c r="H4718" t="s">
        <v>20</v>
      </c>
      <c r="I4718" t="s">
        <v>100</v>
      </c>
      <c r="J4718">
        <v>20</v>
      </c>
      <c r="K4718">
        <v>3500</v>
      </c>
      <c r="L4718" s="7">
        <f>Sales_Data[[#This Row],[OrderQuantity]] *Sales_Data[[#This Row],[UnitPrice]]</f>
        <v>70000</v>
      </c>
      <c r="M4718" s="7">
        <f>Sales_Data[[#This Row],[UnitPrice]]-Sales_Data[[#This Row],[UnitCost]]</f>
        <v>1300</v>
      </c>
      <c r="N4718" s="7">
        <f>Sales_Data[[#This Row],[Gross Revenue]]-Sales_Data[[#This Row],[Discount Amount ]]</f>
        <v>68700</v>
      </c>
      <c r="O4718" s="7">
        <f>Sales_Data[[#This Row],[OrderQuantity]] *Sales_Data[[#This Row],[UnitCost]]</f>
        <v>44000</v>
      </c>
      <c r="P4718" s="7">
        <f>Sales_Data[[#This Row],[ItemCost]] +Sales_Data[[#This Row],[ShippingCost]]</f>
        <v>44232.800000000003</v>
      </c>
      <c r="Q4718" s="7">
        <f>Sales_Data[[#This Row],[Gross Revenue]]-Sales_Data[[#This Row],[TotalFinancialCost]]</f>
        <v>25767.199999999997</v>
      </c>
      <c r="R4718" s="7">
        <f>Sales_Data[[#This Row],[Actul Bill Amount]]-Sales_Data[[#This Row],[ShippingCost]]</f>
        <v>68467.199999999997</v>
      </c>
      <c r="S4718">
        <v>839</v>
      </c>
      <c r="T4718">
        <v>232.8</v>
      </c>
      <c r="U4718" t="s">
        <v>59</v>
      </c>
      <c r="V4718">
        <v>2200</v>
      </c>
      <c r="W4718" t="s">
        <v>22</v>
      </c>
      <c r="X4718" t="str">
        <f t="shared" si="147"/>
        <v>Nagpur</v>
      </c>
    </row>
    <row r="4719" spans="1:24" x14ac:dyDescent="0.4">
      <c r="A4719">
        <v>104718</v>
      </c>
      <c r="B4719" s="5">
        <v>45952.624305555553</v>
      </c>
      <c r="C4719" s="3" t="str">
        <f>TEXT(Sales_Data[[#This Row],[OrderDate]],"mmmm")</f>
        <v>October</v>
      </c>
      <c r="D4719" s="3" t="str">
        <f t="shared" si="146"/>
        <v>2025</v>
      </c>
      <c r="E4719" t="s">
        <v>34</v>
      </c>
      <c r="F4719" t="s">
        <v>55</v>
      </c>
      <c r="G4719" t="s">
        <v>15</v>
      </c>
      <c r="H4719" t="s">
        <v>20</v>
      </c>
      <c r="I4719" t="s">
        <v>100</v>
      </c>
      <c r="J4719">
        <v>9</v>
      </c>
      <c r="K4719">
        <v>850</v>
      </c>
      <c r="L4719" s="7">
        <f>Sales_Data[[#This Row],[OrderQuantity]] *Sales_Data[[#This Row],[UnitPrice]]</f>
        <v>7650</v>
      </c>
      <c r="M4719" s="7">
        <f>Sales_Data[[#This Row],[UnitPrice]]-Sales_Data[[#This Row],[UnitCost]]</f>
        <v>300</v>
      </c>
      <c r="N4719" s="7">
        <f>Sales_Data[[#This Row],[Gross Revenue]]-Sales_Data[[#This Row],[Discount Amount ]]</f>
        <v>7350</v>
      </c>
      <c r="O4719" s="7">
        <f>Sales_Data[[#This Row],[OrderQuantity]] *Sales_Data[[#This Row],[UnitCost]]</f>
        <v>4950</v>
      </c>
      <c r="P4719" s="7">
        <f>Sales_Data[[#This Row],[ItemCost]] +Sales_Data[[#This Row],[ShippingCost]]</f>
        <v>5404.88</v>
      </c>
      <c r="Q4719" s="7">
        <f>Sales_Data[[#This Row],[Gross Revenue]]-Sales_Data[[#This Row],[TotalFinancialCost]]</f>
        <v>2245.12</v>
      </c>
      <c r="R4719" s="7">
        <f>Sales_Data[[#This Row],[Actul Bill Amount]]-Sales_Data[[#This Row],[ShippingCost]]</f>
        <v>6895.12</v>
      </c>
      <c r="S4719">
        <v>1094</v>
      </c>
      <c r="T4719">
        <v>454.88</v>
      </c>
      <c r="U4719" t="s">
        <v>56</v>
      </c>
      <c r="V4719">
        <v>550</v>
      </c>
      <c r="W4719" t="s">
        <v>22</v>
      </c>
      <c r="X4719" t="str">
        <f t="shared" si="147"/>
        <v>Nagpur</v>
      </c>
    </row>
    <row r="4720" spans="1:24" x14ac:dyDescent="0.4">
      <c r="A4720">
        <v>104719</v>
      </c>
      <c r="B4720" s="5">
        <v>45971.853472222225</v>
      </c>
      <c r="C4720" s="3" t="str">
        <f>TEXT(Sales_Data[[#This Row],[OrderDate]],"mmmm")</f>
        <v>November</v>
      </c>
      <c r="D4720" s="3" t="str">
        <f t="shared" si="146"/>
        <v>2025</v>
      </c>
      <c r="E4720" t="s">
        <v>39</v>
      </c>
      <c r="F4720" t="s">
        <v>35</v>
      </c>
      <c r="G4720" t="s">
        <v>15</v>
      </c>
      <c r="H4720" t="s">
        <v>32</v>
      </c>
      <c r="I4720" t="s">
        <v>100</v>
      </c>
      <c r="J4720">
        <v>84</v>
      </c>
      <c r="K4720">
        <v>8500</v>
      </c>
      <c r="L4720" s="7">
        <f>Sales_Data[[#This Row],[OrderQuantity]] *Sales_Data[[#This Row],[UnitPrice]]</f>
        <v>714000</v>
      </c>
      <c r="M4720" s="7">
        <f>Sales_Data[[#This Row],[UnitPrice]]-Sales_Data[[#This Row],[UnitCost]]</f>
        <v>3000</v>
      </c>
      <c r="N4720" s="7">
        <f>Sales_Data[[#This Row],[Gross Revenue]]-Sales_Data[[#This Row],[Discount Amount ]]</f>
        <v>711000</v>
      </c>
      <c r="O4720" s="7">
        <f>Sales_Data[[#This Row],[OrderQuantity]] *Sales_Data[[#This Row],[UnitCost]]</f>
        <v>462000</v>
      </c>
      <c r="P4720" s="7">
        <f>Sales_Data[[#This Row],[ItemCost]] +Sales_Data[[#This Row],[ShippingCost]]</f>
        <v>464703.19</v>
      </c>
      <c r="Q4720" s="7">
        <f>Sales_Data[[#This Row],[Gross Revenue]]-Sales_Data[[#This Row],[TotalFinancialCost]]</f>
        <v>249296.81</v>
      </c>
      <c r="R4720" s="7">
        <f>Sales_Data[[#This Row],[Actul Bill Amount]]-Sales_Data[[#This Row],[ShippingCost]]</f>
        <v>708296.81</v>
      </c>
      <c r="S4720">
        <v>787</v>
      </c>
      <c r="T4720">
        <v>2703.19</v>
      </c>
      <c r="U4720" t="s">
        <v>49</v>
      </c>
      <c r="V4720">
        <v>5500</v>
      </c>
      <c r="W4720" t="s">
        <v>33</v>
      </c>
      <c r="X4720" t="str">
        <f t="shared" si="147"/>
        <v>Delhi</v>
      </c>
    </row>
    <row r="4721" spans="1:24" x14ac:dyDescent="0.4">
      <c r="A4721">
        <v>104720</v>
      </c>
      <c r="B4721" s="5">
        <v>45866.554166666669</v>
      </c>
      <c r="C4721" s="3" t="str">
        <f>TEXT(Sales_Data[[#This Row],[OrderDate]],"mmmm")</f>
        <v>July</v>
      </c>
      <c r="D4721" s="3" t="str">
        <f t="shared" si="146"/>
        <v>2025</v>
      </c>
      <c r="E4721" t="s">
        <v>45</v>
      </c>
      <c r="F4721" t="s">
        <v>55</v>
      </c>
      <c r="G4721" t="s">
        <v>29</v>
      </c>
      <c r="H4721" t="s">
        <v>16</v>
      </c>
      <c r="I4721" t="s">
        <v>100</v>
      </c>
      <c r="J4721">
        <v>72</v>
      </c>
      <c r="K4721">
        <v>1200</v>
      </c>
      <c r="L4721" s="7">
        <f>Sales_Data[[#This Row],[OrderQuantity]] *Sales_Data[[#This Row],[UnitPrice]]</f>
        <v>86400</v>
      </c>
      <c r="M4721" s="7">
        <f>Sales_Data[[#This Row],[UnitPrice]]-Sales_Data[[#This Row],[UnitCost]]</f>
        <v>400</v>
      </c>
      <c r="N4721" s="7">
        <f>Sales_Data[[#This Row],[Gross Revenue]]-Sales_Data[[#This Row],[Discount Amount ]]</f>
        <v>86000</v>
      </c>
      <c r="O4721" s="7">
        <f>Sales_Data[[#This Row],[OrderQuantity]] *Sales_Data[[#This Row],[UnitCost]]</f>
        <v>57600</v>
      </c>
      <c r="P4721" s="7">
        <f>Sales_Data[[#This Row],[ItemCost]] +Sales_Data[[#This Row],[ShippingCost]]</f>
        <v>60364.42</v>
      </c>
      <c r="Q4721" s="7">
        <f>Sales_Data[[#This Row],[Gross Revenue]]-Sales_Data[[#This Row],[TotalFinancialCost]]</f>
        <v>26035.58</v>
      </c>
      <c r="R4721" s="7">
        <f>Sales_Data[[#This Row],[Actul Bill Amount]]-Sales_Data[[#This Row],[ShippingCost]]</f>
        <v>83235.58</v>
      </c>
      <c r="S4721">
        <v>1050</v>
      </c>
      <c r="T4721">
        <v>2764.42</v>
      </c>
      <c r="U4721" t="s">
        <v>58</v>
      </c>
      <c r="V4721">
        <v>800</v>
      </c>
      <c r="W4721" t="s">
        <v>18</v>
      </c>
      <c r="X4721" t="str">
        <f t="shared" si="147"/>
        <v>Bengaluru</v>
      </c>
    </row>
    <row r="4722" spans="1:24" x14ac:dyDescent="0.4">
      <c r="A4722">
        <v>104721</v>
      </c>
      <c r="B4722" s="5">
        <v>46012.169444444444</v>
      </c>
      <c r="C4722" s="3" t="str">
        <f>TEXT(Sales_Data[[#This Row],[OrderDate]],"mmmm")</f>
        <v>December</v>
      </c>
      <c r="D4722" s="3" t="str">
        <f t="shared" si="146"/>
        <v>2025</v>
      </c>
      <c r="E4722" t="s">
        <v>34</v>
      </c>
      <c r="F4722" t="s">
        <v>14</v>
      </c>
      <c r="G4722" t="s">
        <v>15</v>
      </c>
      <c r="H4722" t="s">
        <v>16</v>
      </c>
      <c r="I4722" t="s">
        <v>100</v>
      </c>
      <c r="J4722">
        <v>25</v>
      </c>
      <c r="K4722">
        <v>3200</v>
      </c>
      <c r="L4722" s="7">
        <f>Sales_Data[[#This Row],[OrderQuantity]] *Sales_Data[[#This Row],[UnitPrice]]</f>
        <v>80000</v>
      </c>
      <c r="M4722" s="7">
        <f>Sales_Data[[#This Row],[UnitPrice]]-Sales_Data[[#This Row],[UnitCost]]</f>
        <v>1200</v>
      </c>
      <c r="N4722" s="7">
        <f>Sales_Data[[#This Row],[Gross Revenue]]-Sales_Data[[#This Row],[Discount Amount ]]</f>
        <v>78800</v>
      </c>
      <c r="O4722" s="7">
        <f>Sales_Data[[#This Row],[OrderQuantity]] *Sales_Data[[#This Row],[UnitCost]]</f>
        <v>50000</v>
      </c>
      <c r="P4722" s="7">
        <f>Sales_Data[[#This Row],[ItemCost]] +Sales_Data[[#This Row],[ShippingCost]]</f>
        <v>50456.32</v>
      </c>
      <c r="Q4722" s="7">
        <f>Sales_Data[[#This Row],[Gross Revenue]]-Sales_Data[[#This Row],[TotalFinancialCost]]</f>
        <v>29543.68</v>
      </c>
      <c r="R4722" s="7">
        <f>Sales_Data[[#This Row],[Actul Bill Amount]]-Sales_Data[[#This Row],[ShippingCost]]</f>
        <v>78343.679999999993</v>
      </c>
      <c r="S4722">
        <v>534</v>
      </c>
      <c r="T4722">
        <v>456.32</v>
      </c>
      <c r="U4722" t="s">
        <v>17</v>
      </c>
      <c r="V4722">
        <v>2000</v>
      </c>
      <c r="W4722" t="s">
        <v>18</v>
      </c>
      <c r="X4722" t="str">
        <f t="shared" si="147"/>
        <v>Bengaluru</v>
      </c>
    </row>
    <row r="4723" spans="1:24" x14ac:dyDescent="0.4">
      <c r="A4723">
        <v>104722</v>
      </c>
      <c r="B4723" s="5">
        <v>45868.950694444444</v>
      </c>
      <c r="C4723" s="3" t="str">
        <f>TEXT(Sales_Data[[#This Row],[OrderDate]],"mmmm")</f>
        <v>July</v>
      </c>
      <c r="D4723" s="3" t="str">
        <f t="shared" si="146"/>
        <v>2025</v>
      </c>
      <c r="E4723" t="s">
        <v>34</v>
      </c>
      <c r="F4723" t="s">
        <v>43</v>
      </c>
      <c r="G4723" t="s">
        <v>29</v>
      </c>
      <c r="H4723" t="s">
        <v>16</v>
      </c>
      <c r="I4723" t="s">
        <v>100</v>
      </c>
      <c r="J4723">
        <v>18</v>
      </c>
      <c r="K4723">
        <v>2800</v>
      </c>
      <c r="L4723" s="7">
        <f>Sales_Data[[#This Row],[OrderQuantity]] *Sales_Data[[#This Row],[UnitPrice]]</f>
        <v>50400</v>
      </c>
      <c r="M4723" s="7">
        <f>Sales_Data[[#This Row],[UnitPrice]]-Sales_Data[[#This Row],[UnitCost]]</f>
        <v>1300</v>
      </c>
      <c r="N4723" s="7">
        <f>Sales_Data[[#This Row],[Gross Revenue]]-Sales_Data[[#This Row],[Discount Amount ]]</f>
        <v>49100</v>
      </c>
      <c r="O4723" s="7">
        <f>Sales_Data[[#This Row],[OrderQuantity]] *Sales_Data[[#This Row],[UnitCost]]</f>
        <v>27000</v>
      </c>
      <c r="P4723" s="7">
        <f>Sales_Data[[#This Row],[ItemCost]] +Sales_Data[[#This Row],[ShippingCost]]</f>
        <v>27571.759999999998</v>
      </c>
      <c r="Q4723" s="7">
        <f>Sales_Data[[#This Row],[Gross Revenue]]-Sales_Data[[#This Row],[TotalFinancialCost]]</f>
        <v>22828.240000000002</v>
      </c>
      <c r="R4723" s="7">
        <f>Sales_Data[[#This Row],[Actul Bill Amount]]-Sales_Data[[#This Row],[ShippingCost]]</f>
        <v>48528.24</v>
      </c>
      <c r="S4723">
        <v>681</v>
      </c>
      <c r="T4723">
        <v>571.76</v>
      </c>
      <c r="U4723" t="s">
        <v>61</v>
      </c>
      <c r="V4723">
        <v>1500</v>
      </c>
      <c r="W4723" t="s">
        <v>18</v>
      </c>
      <c r="X4723" t="str">
        <f t="shared" si="147"/>
        <v>Bengaluru</v>
      </c>
    </row>
    <row r="4724" spans="1:24" x14ac:dyDescent="0.4">
      <c r="A4724">
        <v>104723</v>
      </c>
      <c r="B4724" s="5">
        <v>45849.158333333333</v>
      </c>
      <c r="C4724" s="3" t="str">
        <f>TEXT(Sales_Data[[#This Row],[OrderDate]],"mmmm")</f>
        <v>July</v>
      </c>
      <c r="D4724" s="3" t="str">
        <f t="shared" si="146"/>
        <v>2025</v>
      </c>
      <c r="E4724" t="s">
        <v>34</v>
      </c>
      <c r="F4724" t="s">
        <v>35</v>
      </c>
      <c r="G4724" t="s">
        <v>15</v>
      </c>
      <c r="H4724" t="s">
        <v>16</v>
      </c>
      <c r="I4724" t="s">
        <v>100</v>
      </c>
      <c r="J4724">
        <v>98</v>
      </c>
      <c r="K4724">
        <v>8500</v>
      </c>
      <c r="L4724" s="7">
        <f>Sales_Data[[#This Row],[OrderQuantity]] *Sales_Data[[#This Row],[UnitPrice]]</f>
        <v>833000</v>
      </c>
      <c r="M4724" s="7">
        <f>Sales_Data[[#This Row],[UnitPrice]]-Sales_Data[[#This Row],[UnitCost]]</f>
        <v>3000</v>
      </c>
      <c r="N4724" s="7">
        <f>Sales_Data[[#This Row],[Gross Revenue]]-Sales_Data[[#This Row],[Discount Amount ]]</f>
        <v>830000</v>
      </c>
      <c r="O4724" s="7">
        <f>Sales_Data[[#This Row],[OrderQuantity]] *Sales_Data[[#This Row],[UnitCost]]</f>
        <v>539000</v>
      </c>
      <c r="P4724" s="7">
        <f>Sales_Data[[#This Row],[ItemCost]] +Sales_Data[[#This Row],[ShippingCost]]</f>
        <v>539943.68000000005</v>
      </c>
      <c r="Q4724" s="7">
        <f>Sales_Data[[#This Row],[Gross Revenue]]-Sales_Data[[#This Row],[TotalFinancialCost]]</f>
        <v>293056.31999999995</v>
      </c>
      <c r="R4724" s="7">
        <f>Sales_Data[[#This Row],[Actul Bill Amount]]-Sales_Data[[#This Row],[ShippingCost]]</f>
        <v>829056.32</v>
      </c>
      <c r="S4724">
        <v>1178</v>
      </c>
      <c r="T4724">
        <v>943.68</v>
      </c>
      <c r="U4724" t="s">
        <v>49</v>
      </c>
      <c r="V4724">
        <v>5500</v>
      </c>
      <c r="W4724" t="s">
        <v>18</v>
      </c>
      <c r="X4724" t="str">
        <f t="shared" si="147"/>
        <v>Bengaluru</v>
      </c>
    </row>
    <row r="4725" spans="1:24" x14ac:dyDescent="0.4">
      <c r="A4725">
        <v>104724</v>
      </c>
      <c r="B4725" s="5">
        <v>45701.915277777778</v>
      </c>
      <c r="C4725" s="3" t="str">
        <f>TEXT(Sales_Data[[#This Row],[OrderDate]],"mmmm")</f>
        <v>February</v>
      </c>
      <c r="D4725" s="3" t="str">
        <f t="shared" si="146"/>
        <v>2025</v>
      </c>
      <c r="E4725" t="s">
        <v>50</v>
      </c>
      <c r="F4725" t="s">
        <v>14</v>
      </c>
      <c r="G4725" t="s">
        <v>15</v>
      </c>
      <c r="H4725" t="s">
        <v>32</v>
      </c>
      <c r="I4725" t="s">
        <v>100</v>
      </c>
      <c r="J4725">
        <v>21</v>
      </c>
      <c r="K4725">
        <v>3200</v>
      </c>
      <c r="L4725" s="7">
        <f>Sales_Data[[#This Row],[OrderQuantity]] *Sales_Data[[#This Row],[UnitPrice]]</f>
        <v>67200</v>
      </c>
      <c r="M4725" s="7">
        <f>Sales_Data[[#This Row],[UnitPrice]]-Sales_Data[[#This Row],[UnitCost]]</f>
        <v>1200</v>
      </c>
      <c r="N4725" s="7">
        <f>Sales_Data[[#This Row],[Gross Revenue]]-Sales_Data[[#This Row],[Discount Amount ]]</f>
        <v>66000</v>
      </c>
      <c r="O4725" s="7">
        <f>Sales_Data[[#This Row],[OrderQuantity]] *Sales_Data[[#This Row],[UnitCost]]</f>
        <v>42000</v>
      </c>
      <c r="P4725" s="7">
        <f>Sales_Data[[#This Row],[ItemCost]] +Sales_Data[[#This Row],[ShippingCost]]</f>
        <v>44575.57</v>
      </c>
      <c r="Q4725" s="7">
        <f>Sales_Data[[#This Row],[Gross Revenue]]-Sales_Data[[#This Row],[TotalFinancialCost]]</f>
        <v>22624.43</v>
      </c>
      <c r="R4725" s="7">
        <f>Sales_Data[[#This Row],[Actul Bill Amount]]-Sales_Data[[#This Row],[ShippingCost]]</f>
        <v>63424.43</v>
      </c>
      <c r="S4725">
        <v>383</v>
      </c>
      <c r="T4725">
        <v>2575.5700000000002</v>
      </c>
      <c r="U4725" t="s">
        <v>17</v>
      </c>
      <c r="V4725">
        <v>2000</v>
      </c>
      <c r="W4725" t="s">
        <v>33</v>
      </c>
      <c r="X4725" t="str">
        <f t="shared" si="147"/>
        <v>Delhi</v>
      </c>
    </row>
    <row r="4726" spans="1:24" x14ac:dyDescent="0.4">
      <c r="A4726">
        <v>104725</v>
      </c>
      <c r="B4726" s="5">
        <v>45686.880555555559</v>
      </c>
      <c r="C4726" s="3" t="str">
        <f>TEXT(Sales_Data[[#This Row],[OrderDate]],"mmmm")</f>
        <v>January</v>
      </c>
      <c r="D4726" s="3" t="str">
        <f t="shared" si="146"/>
        <v>2025</v>
      </c>
      <c r="E4726" t="s">
        <v>48</v>
      </c>
      <c r="F4726" t="s">
        <v>35</v>
      </c>
      <c r="G4726" t="s">
        <v>29</v>
      </c>
      <c r="H4726" t="s">
        <v>25</v>
      </c>
      <c r="I4726" t="s">
        <v>100</v>
      </c>
      <c r="J4726">
        <v>37</v>
      </c>
      <c r="K4726">
        <v>8500</v>
      </c>
      <c r="L4726" s="7">
        <f>Sales_Data[[#This Row],[OrderQuantity]] *Sales_Data[[#This Row],[UnitPrice]]</f>
        <v>314500</v>
      </c>
      <c r="M4726" s="7">
        <f>Sales_Data[[#This Row],[UnitPrice]]-Sales_Data[[#This Row],[UnitCost]]</f>
        <v>3000</v>
      </c>
      <c r="N4726" s="7">
        <f>Sales_Data[[#This Row],[Gross Revenue]]-Sales_Data[[#This Row],[Discount Amount ]]</f>
        <v>311500</v>
      </c>
      <c r="O4726" s="7">
        <f>Sales_Data[[#This Row],[OrderQuantity]] *Sales_Data[[#This Row],[UnitCost]]</f>
        <v>203500</v>
      </c>
      <c r="P4726" s="7">
        <f>Sales_Data[[#This Row],[ItemCost]] +Sales_Data[[#This Row],[ShippingCost]]</f>
        <v>204519.46</v>
      </c>
      <c r="Q4726" s="7">
        <f>Sales_Data[[#This Row],[Gross Revenue]]-Sales_Data[[#This Row],[TotalFinancialCost]]</f>
        <v>109980.54000000001</v>
      </c>
      <c r="R4726" s="7">
        <f>Sales_Data[[#This Row],[Actul Bill Amount]]-Sales_Data[[#This Row],[ShippingCost]]</f>
        <v>310480.53999999998</v>
      </c>
      <c r="S4726">
        <v>873</v>
      </c>
      <c r="T4726">
        <v>1019.46</v>
      </c>
      <c r="U4726" t="s">
        <v>49</v>
      </c>
      <c r="V4726">
        <v>5500</v>
      </c>
      <c r="W4726" t="s">
        <v>27</v>
      </c>
      <c r="X4726" t="str">
        <f t="shared" si="147"/>
        <v>Mumbai</v>
      </c>
    </row>
    <row r="4727" spans="1:24" x14ac:dyDescent="0.4">
      <c r="A4727">
        <v>104726</v>
      </c>
      <c r="B4727" s="5">
        <v>45716.345833333333</v>
      </c>
      <c r="C4727" s="3" t="str">
        <f>TEXT(Sales_Data[[#This Row],[OrderDate]],"mmmm")</f>
        <v>February</v>
      </c>
      <c r="D4727" s="3" t="str">
        <f t="shared" si="146"/>
        <v>2025</v>
      </c>
      <c r="E4727" t="s">
        <v>48</v>
      </c>
      <c r="F4727" t="s">
        <v>43</v>
      </c>
      <c r="G4727" t="s">
        <v>31</v>
      </c>
      <c r="H4727" t="s">
        <v>16</v>
      </c>
      <c r="I4727" t="s">
        <v>100</v>
      </c>
      <c r="J4727">
        <v>9</v>
      </c>
      <c r="K4727">
        <v>2800</v>
      </c>
      <c r="L4727" s="7">
        <f>Sales_Data[[#This Row],[OrderQuantity]] *Sales_Data[[#This Row],[UnitPrice]]</f>
        <v>25200</v>
      </c>
      <c r="M4727" s="7">
        <f>Sales_Data[[#This Row],[UnitPrice]]-Sales_Data[[#This Row],[UnitCost]]</f>
        <v>1300</v>
      </c>
      <c r="N4727" s="7">
        <f>Sales_Data[[#This Row],[Gross Revenue]]-Sales_Data[[#This Row],[Discount Amount ]]</f>
        <v>23900</v>
      </c>
      <c r="O4727" s="7">
        <f>Sales_Data[[#This Row],[OrderQuantity]] *Sales_Data[[#This Row],[UnitCost]]</f>
        <v>13500</v>
      </c>
      <c r="P4727" s="7">
        <f>Sales_Data[[#This Row],[ItemCost]] +Sales_Data[[#This Row],[ShippingCost]]</f>
        <v>13737.96</v>
      </c>
      <c r="Q4727" s="7">
        <f>Sales_Data[[#This Row],[Gross Revenue]]-Sales_Data[[#This Row],[TotalFinancialCost]]</f>
        <v>11462.04</v>
      </c>
      <c r="R4727" s="7">
        <f>Sales_Data[[#This Row],[Actul Bill Amount]]-Sales_Data[[#This Row],[ShippingCost]]</f>
        <v>23662.04</v>
      </c>
      <c r="S4727">
        <v>826</v>
      </c>
      <c r="T4727">
        <v>237.96</v>
      </c>
      <c r="U4727" t="s">
        <v>61</v>
      </c>
      <c r="V4727">
        <v>1500</v>
      </c>
      <c r="W4727" t="s">
        <v>18</v>
      </c>
      <c r="X4727" t="str">
        <f t="shared" si="147"/>
        <v>Bengaluru</v>
      </c>
    </row>
    <row r="4728" spans="1:24" x14ac:dyDescent="0.4">
      <c r="A4728">
        <v>104727</v>
      </c>
      <c r="B4728" s="5">
        <v>45728.529861111114</v>
      </c>
      <c r="C4728" s="3" t="str">
        <f>TEXT(Sales_Data[[#This Row],[OrderDate]],"mmmm")</f>
        <v>March</v>
      </c>
      <c r="D4728" s="3" t="str">
        <f t="shared" si="146"/>
        <v>2025</v>
      </c>
      <c r="E4728" t="s">
        <v>45</v>
      </c>
      <c r="F4728" t="s">
        <v>28</v>
      </c>
      <c r="G4728" t="s">
        <v>15</v>
      </c>
      <c r="H4728" t="s">
        <v>16</v>
      </c>
      <c r="I4728" t="s">
        <v>100</v>
      </c>
      <c r="J4728">
        <v>34</v>
      </c>
      <c r="K4728">
        <v>2500</v>
      </c>
      <c r="L4728" s="7">
        <f>Sales_Data[[#This Row],[OrderQuantity]] *Sales_Data[[#This Row],[UnitPrice]]</f>
        <v>85000</v>
      </c>
      <c r="M4728" s="7">
        <f>Sales_Data[[#This Row],[UnitPrice]]-Sales_Data[[#This Row],[UnitCost]]</f>
        <v>1000</v>
      </c>
      <c r="N4728" s="7">
        <f>Sales_Data[[#This Row],[Gross Revenue]]-Sales_Data[[#This Row],[Discount Amount ]]</f>
        <v>84000</v>
      </c>
      <c r="O4728" s="7">
        <f>Sales_Data[[#This Row],[OrderQuantity]] *Sales_Data[[#This Row],[UnitCost]]</f>
        <v>51000</v>
      </c>
      <c r="P4728" s="7">
        <f>Sales_Data[[#This Row],[ItemCost]] +Sales_Data[[#This Row],[ShippingCost]]</f>
        <v>52343.51</v>
      </c>
      <c r="Q4728" s="7">
        <f>Sales_Data[[#This Row],[Gross Revenue]]-Sales_Data[[#This Row],[TotalFinancialCost]]</f>
        <v>32656.489999999998</v>
      </c>
      <c r="R4728" s="7">
        <f>Sales_Data[[#This Row],[Actul Bill Amount]]-Sales_Data[[#This Row],[ShippingCost]]</f>
        <v>82656.490000000005</v>
      </c>
      <c r="S4728">
        <v>485</v>
      </c>
      <c r="T4728">
        <v>1343.51</v>
      </c>
      <c r="U4728" t="s">
        <v>54</v>
      </c>
      <c r="V4728">
        <v>1500</v>
      </c>
      <c r="W4728" t="s">
        <v>18</v>
      </c>
      <c r="X4728" t="str">
        <f t="shared" si="147"/>
        <v>Bengaluru</v>
      </c>
    </row>
    <row r="4729" spans="1:24" x14ac:dyDescent="0.4">
      <c r="A4729">
        <v>104728</v>
      </c>
      <c r="B4729" s="5">
        <v>45749.103472222225</v>
      </c>
      <c r="C4729" s="3" t="str">
        <f>TEXT(Sales_Data[[#This Row],[OrderDate]],"mmmm")</f>
        <v>April</v>
      </c>
      <c r="D4729" s="3" t="str">
        <f t="shared" si="146"/>
        <v>2025</v>
      </c>
      <c r="E4729" t="s">
        <v>19</v>
      </c>
      <c r="F4729" t="s">
        <v>40</v>
      </c>
      <c r="G4729" t="s">
        <v>29</v>
      </c>
      <c r="H4729" t="s">
        <v>20</v>
      </c>
      <c r="I4729" t="s">
        <v>100</v>
      </c>
      <c r="J4729">
        <v>16</v>
      </c>
      <c r="K4729">
        <v>1500</v>
      </c>
      <c r="L4729" s="7">
        <f>Sales_Data[[#This Row],[OrderQuantity]] *Sales_Data[[#This Row],[UnitPrice]]</f>
        <v>24000</v>
      </c>
      <c r="M4729" s="7">
        <f>Sales_Data[[#This Row],[UnitPrice]]-Sales_Data[[#This Row],[UnitCost]]</f>
        <v>700</v>
      </c>
      <c r="N4729" s="7">
        <f>Sales_Data[[#This Row],[Gross Revenue]]-Sales_Data[[#This Row],[Discount Amount ]]</f>
        <v>23300</v>
      </c>
      <c r="O4729" s="7">
        <f>Sales_Data[[#This Row],[OrderQuantity]] *Sales_Data[[#This Row],[UnitCost]]</f>
        <v>12800</v>
      </c>
      <c r="P4729" s="7">
        <f>Sales_Data[[#This Row],[ItemCost]] +Sales_Data[[#This Row],[ShippingCost]]</f>
        <v>13320.96</v>
      </c>
      <c r="Q4729" s="7">
        <f>Sales_Data[[#This Row],[Gross Revenue]]-Sales_Data[[#This Row],[TotalFinancialCost]]</f>
        <v>10679.04</v>
      </c>
      <c r="R4729" s="7">
        <f>Sales_Data[[#This Row],[Actul Bill Amount]]-Sales_Data[[#This Row],[ShippingCost]]</f>
        <v>22779.040000000001</v>
      </c>
      <c r="S4729">
        <v>789</v>
      </c>
      <c r="T4729">
        <v>520.96</v>
      </c>
      <c r="U4729" t="s">
        <v>52</v>
      </c>
      <c r="V4729">
        <v>800</v>
      </c>
      <c r="W4729" t="s">
        <v>22</v>
      </c>
      <c r="X4729" t="str">
        <f t="shared" si="147"/>
        <v>Nagpur</v>
      </c>
    </row>
    <row r="4730" spans="1:24" x14ac:dyDescent="0.4">
      <c r="A4730">
        <v>104729</v>
      </c>
      <c r="B4730" s="5">
        <v>45922.457638888889</v>
      </c>
      <c r="C4730" s="3" t="str">
        <f>TEXT(Sales_Data[[#This Row],[OrderDate]],"mmmm")</f>
        <v>September</v>
      </c>
      <c r="D4730" s="3" t="str">
        <f t="shared" si="146"/>
        <v>2025</v>
      </c>
      <c r="E4730" t="s">
        <v>42</v>
      </c>
      <c r="F4730" t="s">
        <v>43</v>
      </c>
      <c r="G4730" t="s">
        <v>31</v>
      </c>
      <c r="H4730" t="s">
        <v>16</v>
      </c>
      <c r="I4730" t="s">
        <v>100</v>
      </c>
      <c r="J4730">
        <v>42</v>
      </c>
      <c r="K4730">
        <v>1800</v>
      </c>
      <c r="L4730" s="7">
        <f>Sales_Data[[#This Row],[OrderQuantity]] *Sales_Data[[#This Row],[UnitPrice]]</f>
        <v>75600</v>
      </c>
      <c r="M4730" s="7">
        <f>Sales_Data[[#This Row],[UnitPrice]]-Sales_Data[[#This Row],[UnitCost]]</f>
        <v>900</v>
      </c>
      <c r="N4730" s="7">
        <f>Sales_Data[[#This Row],[Gross Revenue]]-Sales_Data[[#This Row],[Discount Amount ]]</f>
        <v>74700</v>
      </c>
      <c r="O4730" s="7">
        <f>Sales_Data[[#This Row],[OrderQuantity]] *Sales_Data[[#This Row],[UnitCost]]</f>
        <v>37800</v>
      </c>
      <c r="P4730" s="7">
        <f>Sales_Data[[#This Row],[ItemCost]] +Sales_Data[[#This Row],[ShippingCost]]</f>
        <v>38262.199999999997</v>
      </c>
      <c r="Q4730" s="7">
        <f>Sales_Data[[#This Row],[Gross Revenue]]-Sales_Data[[#This Row],[TotalFinancialCost]]</f>
        <v>37337.800000000003</v>
      </c>
      <c r="R4730" s="7">
        <f>Sales_Data[[#This Row],[Actul Bill Amount]]-Sales_Data[[#This Row],[ShippingCost]]</f>
        <v>74237.8</v>
      </c>
      <c r="S4730">
        <v>1199</v>
      </c>
      <c r="T4730">
        <v>462.2</v>
      </c>
      <c r="U4730" t="s">
        <v>51</v>
      </c>
      <c r="V4730">
        <v>900</v>
      </c>
      <c r="W4730" t="s">
        <v>18</v>
      </c>
      <c r="X4730" t="str">
        <f t="shared" si="147"/>
        <v>Bengaluru</v>
      </c>
    </row>
    <row r="4731" spans="1:24" x14ac:dyDescent="0.4">
      <c r="A4731">
        <v>104730</v>
      </c>
      <c r="B4731" s="5">
        <v>45877.541666666664</v>
      </c>
      <c r="C4731" s="3" t="str">
        <f>TEXT(Sales_Data[[#This Row],[OrderDate]],"mmmm")</f>
        <v>August</v>
      </c>
      <c r="D4731" s="3" t="str">
        <f t="shared" si="146"/>
        <v>2025</v>
      </c>
      <c r="E4731" t="s">
        <v>34</v>
      </c>
      <c r="F4731" t="s">
        <v>55</v>
      </c>
      <c r="G4731" t="s">
        <v>15</v>
      </c>
      <c r="H4731" t="s">
        <v>32</v>
      </c>
      <c r="I4731" t="s">
        <v>100</v>
      </c>
      <c r="J4731">
        <v>11</v>
      </c>
      <c r="K4731">
        <v>600</v>
      </c>
      <c r="L4731" s="7">
        <f>Sales_Data[[#This Row],[OrderQuantity]] *Sales_Data[[#This Row],[UnitPrice]]</f>
        <v>6600</v>
      </c>
      <c r="M4731" s="7">
        <f>Sales_Data[[#This Row],[UnitPrice]]-Sales_Data[[#This Row],[UnitCost]]</f>
        <v>250</v>
      </c>
      <c r="N4731" s="7">
        <f>Sales_Data[[#This Row],[Gross Revenue]]-Sales_Data[[#This Row],[Discount Amount ]]</f>
        <v>6350</v>
      </c>
      <c r="O4731" s="7">
        <f>Sales_Data[[#This Row],[OrderQuantity]] *Sales_Data[[#This Row],[UnitCost]]</f>
        <v>3850</v>
      </c>
      <c r="P4731" s="7">
        <f>Sales_Data[[#This Row],[ItemCost]] +Sales_Data[[#This Row],[ShippingCost]]</f>
        <v>3992.01</v>
      </c>
      <c r="Q4731" s="7">
        <f>Sales_Data[[#This Row],[Gross Revenue]]-Sales_Data[[#This Row],[TotalFinancialCost]]</f>
        <v>2607.9899999999998</v>
      </c>
      <c r="R4731" s="7">
        <f>Sales_Data[[#This Row],[Actul Bill Amount]]-Sales_Data[[#This Row],[ShippingCost]]</f>
        <v>6207.99</v>
      </c>
      <c r="S4731">
        <v>700</v>
      </c>
      <c r="T4731">
        <v>142.01</v>
      </c>
      <c r="U4731" t="s">
        <v>57</v>
      </c>
      <c r="V4731">
        <v>350</v>
      </c>
      <c r="W4731" t="s">
        <v>33</v>
      </c>
      <c r="X4731" t="str">
        <f t="shared" si="147"/>
        <v>Delhi</v>
      </c>
    </row>
    <row r="4732" spans="1:24" x14ac:dyDescent="0.4">
      <c r="A4732">
        <v>104731</v>
      </c>
      <c r="B4732" s="5">
        <v>45872.347916666666</v>
      </c>
      <c r="C4732" s="3" t="str">
        <f>TEXT(Sales_Data[[#This Row],[OrderDate]],"mmmm")</f>
        <v>August</v>
      </c>
      <c r="D4732" s="3" t="str">
        <f t="shared" si="146"/>
        <v>2025</v>
      </c>
      <c r="E4732" t="s">
        <v>34</v>
      </c>
      <c r="F4732" t="s">
        <v>55</v>
      </c>
      <c r="G4732" t="s">
        <v>15</v>
      </c>
      <c r="H4732" t="s">
        <v>37</v>
      </c>
      <c r="I4732" t="s">
        <v>100</v>
      </c>
      <c r="J4732">
        <v>14</v>
      </c>
      <c r="K4732">
        <v>1200</v>
      </c>
      <c r="L4732" s="7">
        <f>Sales_Data[[#This Row],[OrderQuantity]] *Sales_Data[[#This Row],[UnitPrice]]</f>
        <v>16800</v>
      </c>
      <c r="M4732" s="7">
        <f>Sales_Data[[#This Row],[UnitPrice]]-Sales_Data[[#This Row],[UnitCost]]</f>
        <v>400</v>
      </c>
      <c r="N4732" s="7">
        <f>Sales_Data[[#This Row],[Gross Revenue]]-Sales_Data[[#This Row],[Discount Amount ]]</f>
        <v>16400</v>
      </c>
      <c r="O4732" s="7">
        <f>Sales_Data[[#This Row],[OrderQuantity]] *Sales_Data[[#This Row],[UnitCost]]</f>
        <v>11200</v>
      </c>
      <c r="P4732" s="7">
        <f>Sales_Data[[#This Row],[ItemCost]] +Sales_Data[[#This Row],[ShippingCost]]</f>
        <v>12067.92</v>
      </c>
      <c r="Q4732" s="7">
        <f>Sales_Data[[#This Row],[Gross Revenue]]-Sales_Data[[#This Row],[TotalFinancialCost]]</f>
        <v>4732.08</v>
      </c>
      <c r="R4732" s="7">
        <f>Sales_Data[[#This Row],[Actul Bill Amount]]-Sales_Data[[#This Row],[ShippingCost]]</f>
        <v>15532.08</v>
      </c>
      <c r="S4732">
        <v>775</v>
      </c>
      <c r="T4732">
        <v>867.92</v>
      </c>
      <c r="U4732" t="s">
        <v>58</v>
      </c>
      <c r="V4732">
        <v>800</v>
      </c>
      <c r="W4732" t="s">
        <v>38</v>
      </c>
      <c r="X4732" t="str">
        <f t="shared" si="147"/>
        <v>Kolkata</v>
      </c>
    </row>
    <row r="4733" spans="1:24" x14ac:dyDescent="0.4">
      <c r="A4733">
        <v>104732</v>
      </c>
      <c r="B4733" s="5">
        <v>45934.540277777778</v>
      </c>
      <c r="C4733" s="3" t="str">
        <f>TEXT(Sales_Data[[#This Row],[OrderDate]],"mmmm")</f>
        <v>October</v>
      </c>
      <c r="D4733" s="3" t="str">
        <f t="shared" si="146"/>
        <v>2025</v>
      </c>
      <c r="E4733" t="s">
        <v>19</v>
      </c>
      <c r="F4733" t="s">
        <v>43</v>
      </c>
      <c r="G4733" t="s">
        <v>15</v>
      </c>
      <c r="H4733" t="s">
        <v>16</v>
      </c>
      <c r="I4733" t="s">
        <v>100</v>
      </c>
      <c r="J4733">
        <v>73</v>
      </c>
      <c r="K4733">
        <v>2800</v>
      </c>
      <c r="L4733" s="7">
        <f>Sales_Data[[#This Row],[OrderQuantity]] *Sales_Data[[#This Row],[UnitPrice]]</f>
        <v>204400</v>
      </c>
      <c r="M4733" s="7">
        <f>Sales_Data[[#This Row],[UnitPrice]]-Sales_Data[[#This Row],[UnitCost]]</f>
        <v>1300</v>
      </c>
      <c r="N4733" s="7">
        <f>Sales_Data[[#This Row],[Gross Revenue]]-Sales_Data[[#This Row],[Discount Amount ]]</f>
        <v>203100</v>
      </c>
      <c r="O4733" s="7">
        <f>Sales_Data[[#This Row],[OrderQuantity]] *Sales_Data[[#This Row],[UnitCost]]</f>
        <v>109500</v>
      </c>
      <c r="P4733" s="7">
        <f>Sales_Data[[#This Row],[ItemCost]] +Sales_Data[[#This Row],[ShippingCost]]</f>
        <v>110135.87</v>
      </c>
      <c r="Q4733" s="7">
        <f>Sales_Data[[#This Row],[Gross Revenue]]-Sales_Data[[#This Row],[TotalFinancialCost]]</f>
        <v>94264.13</v>
      </c>
      <c r="R4733" s="7">
        <f>Sales_Data[[#This Row],[Actul Bill Amount]]-Sales_Data[[#This Row],[ShippingCost]]</f>
        <v>202464.13</v>
      </c>
      <c r="S4733">
        <v>494</v>
      </c>
      <c r="T4733">
        <v>635.87</v>
      </c>
      <c r="U4733" t="s">
        <v>61</v>
      </c>
      <c r="V4733">
        <v>1500</v>
      </c>
      <c r="W4733" t="s">
        <v>18</v>
      </c>
      <c r="X4733" t="str">
        <f t="shared" si="147"/>
        <v>Bengaluru</v>
      </c>
    </row>
    <row r="4734" spans="1:24" x14ac:dyDescent="0.4">
      <c r="A4734">
        <v>104733</v>
      </c>
      <c r="B4734" s="5">
        <v>45721.043749999997</v>
      </c>
      <c r="C4734" s="3" t="str">
        <f>TEXT(Sales_Data[[#This Row],[OrderDate]],"mmmm")</f>
        <v>March</v>
      </c>
      <c r="D4734" s="3" t="str">
        <f t="shared" si="146"/>
        <v>2025</v>
      </c>
      <c r="E4734" t="s">
        <v>45</v>
      </c>
      <c r="F4734" t="s">
        <v>24</v>
      </c>
      <c r="G4734" t="s">
        <v>31</v>
      </c>
      <c r="H4734" t="s">
        <v>25</v>
      </c>
      <c r="I4734" t="s">
        <v>100</v>
      </c>
      <c r="J4734">
        <v>4</v>
      </c>
      <c r="K4734">
        <v>25000</v>
      </c>
      <c r="L4734" s="7">
        <f>Sales_Data[[#This Row],[OrderQuantity]] *Sales_Data[[#This Row],[UnitPrice]]</f>
        <v>100000</v>
      </c>
      <c r="M4734" s="7">
        <f>Sales_Data[[#This Row],[UnitPrice]]-Sales_Data[[#This Row],[UnitCost]]</f>
        <v>7000</v>
      </c>
      <c r="N4734" s="7">
        <f>Sales_Data[[#This Row],[Gross Revenue]]-Sales_Data[[#This Row],[Discount Amount ]]</f>
        <v>93000</v>
      </c>
      <c r="O4734" s="7">
        <f>Sales_Data[[#This Row],[OrderQuantity]] *Sales_Data[[#This Row],[UnitCost]]</f>
        <v>72000</v>
      </c>
      <c r="P4734" s="7">
        <f>Sales_Data[[#This Row],[ItemCost]] +Sales_Data[[#This Row],[ShippingCost]]</f>
        <v>72756.87</v>
      </c>
      <c r="Q4734" s="7">
        <f>Sales_Data[[#This Row],[Gross Revenue]]-Sales_Data[[#This Row],[TotalFinancialCost]]</f>
        <v>27243.130000000005</v>
      </c>
      <c r="R4734" s="7">
        <f>Sales_Data[[#This Row],[Actul Bill Amount]]-Sales_Data[[#This Row],[ShippingCost]]</f>
        <v>92243.13</v>
      </c>
      <c r="S4734">
        <v>388</v>
      </c>
      <c r="T4734">
        <v>756.87</v>
      </c>
      <c r="U4734" t="s">
        <v>60</v>
      </c>
      <c r="V4734">
        <v>18000</v>
      </c>
      <c r="W4734" t="s">
        <v>27</v>
      </c>
      <c r="X4734" t="str">
        <f t="shared" si="147"/>
        <v>Mumbai</v>
      </c>
    </row>
    <row r="4735" spans="1:24" x14ac:dyDescent="0.4">
      <c r="A4735">
        <v>104734</v>
      </c>
      <c r="B4735" s="5">
        <v>46003.732638888891</v>
      </c>
      <c r="C4735" s="3" t="str">
        <f>TEXT(Sales_Data[[#This Row],[OrderDate]],"mmmm")</f>
        <v>December</v>
      </c>
      <c r="D4735" s="3" t="str">
        <f t="shared" si="146"/>
        <v>2025</v>
      </c>
      <c r="E4735" t="s">
        <v>19</v>
      </c>
      <c r="F4735" t="s">
        <v>35</v>
      </c>
      <c r="G4735" t="s">
        <v>29</v>
      </c>
      <c r="H4735" t="s">
        <v>37</v>
      </c>
      <c r="I4735" t="s">
        <v>100</v>
      </c>
      <c r="J4735">
        <v>79</v>
      </c>
      <c r="K4735">
        <v>8500</v>
      </c>
      <c r="L4735" s="7">
        <f>Sales_Data[[#This Row],[OrderQuantity]] *Sales_Data[[#This Row],[UnitPrice]]</f>
        <v>671500</v>
      </c>
      <c r="M4735" s="7">
        <f>Sales_Data[[#This Row],[UnitPrice]]-Sales_Data[[#This Row],[UnitCost]]</f>
        <v>3000</v>
      </c>
      <c r="N4735" s="7">
        <f>Sales_Data[[#This Row],[Gross Revenue]]-Sales_Data[[#This Row],[Discount Amount ]]</f>
        <v>668500</v>
      </c>
      <c r="O4735" s="7">
        <f>Sales_Data[[#This Row],[OrderQuantity]] *Sales_Data[[#This Row],[UnitCost]]</f>
        <v>434500</v>
      </c>
      <c r="P4735" s="7">
        <f>Sales_Data[[#This Row],[ItemCost]] +Sales_Data[[#This Row],[ShippingCost]]</f>
        <v>435221.28</v>
      </c>
      <c r="Q4735" s="7">
        <f>Sales_Data[[#This Row],[Gross Revenue]]-Sales_Data[[#This Row],[TotalFinancialCost]]</f>
        <v>236278.71999999997</v>
      </c>
      <c r="R4735" s="7">
        <f>Sales_Data[[#This Row],[Actul Bill Amount]]-Sales_Data[[#This Row],[ShippingCost]]</f>
        <v>667778.72</v>
      </c>
      <c r="S4735">
        <v>938</v>
      </c>
      <c r="T4735">
        <v>721.28</v>
      </c>
      <c r="U4735" t="s">
        <v>49</v>
      </c>
      <c r="V4735">
        <v>5500</v>
      </c>
      <c r="W4735" t="s">
        <v>38</v>
      </c>
      <c r="X4735" t="str">
        <f t="shared" si="147"/>
        <v>Kolkata</v>
      </c>
    </row>
    <row r="4736" spans="1:24" x14ac:dyDescent="0.4">
      <c r="A4736">
        <v>104735</v>
      </c>
      <c r="B4736" s="5">
        <v>45949.272222222222</v>
      </c>
      <c r="C4736" s="3" t="str">
        <f>TEXT(Sales_Data[[#This Row],[OrderDate]],"mmmm")</f>
        <v>October</v>
      </c>
      <c r="D4736" s="3" t="str">
        <f t="shared" si="146"/>
        <v>2025</v>
      </c>
      <c r="E4736" t="s">
        <v>48</v>
      </c>
      <c r="F4736" t="s">
        <v>55</v>
      </c>
      <c r="G4736" t="s">
        <v>15</v>
      </c>
      <c r="H4736" t="s">
        <v>25</v>
      </c>
      <c r="I4736" t="s">
        <v>100</v>
      </c>
      <c r="J4736">
        <v>22</v>
      </c>
      <c r="K4736">
        <v>600</v>
      </c>
      <c r="L4736" s="7">
        <f>Sales_Data[[#This Row],[OrderQuantity]] *Sales_Data[[#This Row],[UnitPrice]]</f>
        <v>13200</v>
      </c>
      <c r="M4736" s="7">
        <f>Sales_Data[[#This Row],[UnitPrice]]-Sales_Data[[#This Row],[UnitCost]]</f>
        <v>250</v>
      </c>
      <c r="N4736" s="7">
        <f>Sales_Data[[#This Row],[Gross Revenue]]-Sales_Data[[#This Row],[Discount Amount ]]</f>
        <v>12950</v>
      </c>
      <c r="O4736" s="7">
        <f>Sales_Data[[#This Row],[OrderQuantity]] *Sales_Data[[#This Row],[UnitCost]]</f>
        <v>7700</v>
      </c>
      <c r="P4736" s="7">
        <f>Sales_Data[[#This Row],[ItemCost]] +Sales_Data[[#This Row],[ShippingCost]]</f>
        <v>8136.79</v>
      </c>
      <c r="Q4736" s="7">
        <f>Sales_Data[[#This Row],[Gross Revenue]]-Sales_Data[[#This Row],[TotalFinancialCost]]</f>
        <v>5063.21</v>
      </c>
      <c r="R4736" s="7">
        <f>Sales_Data[[#This Row],[Actul Bill Amount]]-Sales_Data[[#This Row],[ShippingCost]]</f>
        <v>12513.21</v>
      </c>
      <c r="S4736">
        <v>992</v>
      </c>
      <c r="T4736">
        <v>436.79</v>
      </c>
      <c r="U4736" t="s">
        <v>57</v>
      </c>
      <c r="V4736">
        <v>350</v>
      </c>
      <c r="W4736" t="s">
        <v>27</v>
      </c>
      <c r="X4736" t="str">
        <f t="shared" si="147"/>
        <v>Mumbai</v>
      </c>
    </row>
    <row r="4737" spans="1:24" x14ac:dyDescent="0.4">
      <c r="A4737">
        <v>104736</v>
      </c>
      <c r="B4737" s="5">
        <v>45902.969444444447</v>
      </c>
      <c r="C4737" s="3" t="str">
        <f>TEXT(Sales_Data[[#This Row],[OrderDate]],"mmmm")</f>
        <v>September</v>
      </c>
      <c r="D4737" s="3" t="str">
        <f t="shared" si="146"/>
        <v>2025</v>
      </c>
      <c r="E4737" t="s">
        <v>23</v>
      </c>
      <c r="F4737" t="s">
        <v>24</v>
      </c>
      <c r="G4737" t="s">
        <v>15</v>
      </c>
      <c r="H4737" t="s">
        <v>20</v>
      </c>
      <c r="I4737" t="s">
        <v>100</v>
      </c>
      <c r="J4737">
        <v>63</v>
      </c>
      <c r="K4737">
        <v>3500</v>
      </c>
      <c r="L4737" s="7">
        <f>Sales_Data[[#This Row],[OrderQuantity]] *Sales_Data[[#This Row],[UnitPrice]]</f>
        <v>220500</v>
      </c>
      <c r="M4737" s="7">
        <f>Sales_Data[[#This Row],[UnitPrice]]-Sales_Data[[#This Row],[UnitCost]]</f>
        <v>1300</v>
      </c>
      <c r="N4737" s="7">
        <f>Sales_Data[[#This Row],[Gross Revenue]]-Sales_Data[[#This Row],[Discount Amount ]]</f>
        <v>219200</v>
      </c>
      <c r="O4737" s="7">
        <f>Sales_Data[[#This Row],[OrderQuantity]] *Sales_Data[[#This Row],[UnitCost]]</f>
        <v>138600</v>
      </c>
      <c r="P4737" s="7">
        <f>Sales_Data[[#This Row],[ItemCost]] +Sales_Data[[#This Row],[ShippingCost]]</f>
        <v>139072.62</v>
      </c>
      <c r="Q4737" s="7">
        <f>Sales_Data[[#This Row],[Gross Revenue]]-Sales_Data[[#This Row],[TotalFinancialCost]]</f>
        <v>81427.38</v>
      </c>
      <c r="R4737" s="7">
        <f>Sales_Data[[#This Row],[Actul Bill Amount]]-Sales_Data[[#This Row],[ShippingCost]]</f>
        <v>218727.38</v>
      </c>
      <c r="S4737">
        <v>1027</v>
      </c>
      <c r="T4737">
        <v>472.62</v>
      </c>
      <c r="U4737" t="s">
        <v>59</v>
      </c>
      <c r="V4737">
        <v>2200</v>
      </c>
      <c r="W4737" t="s">
        <v>22</v>
      </c>
      <c r="X4737" t="str">
        <f t="shared" si="147"/>
        <v>Nagpur</v>
      </c>
    </row>
    <row r="4738" spans="1:24" x14ac:dyDescent="0.4">
      <c r="A4738">
        <v>104737</v>
      </c>
      <c r="B4738" s="5">
        <v>45719.122916666667</v>
      </c>
      <c r="C4738" s="3" t="str">
        <f>TEXT(Sales_Data[[#This Row],[OrderDate]],"mmmm")</f>
        <v>March</v>
      </c>
      <c r="D4738" s="3" t="str">
        <f t="shared" ref="D4738:D4801" si="148">TEXT(B4738, "yyyy")</f>
        <v>2025</v>
      </c>
      <c r="E4738" t="s">
        <v>34</v>
      </c>
      <c r="F4738" t="s">
        <v>55</v>
      </c>
      <c r="G4738" t="s">
        <v>29</v>
      </c>
      <c r="H4738" t="s">
        <v>16</v>
      </c>
      <c r="I4738" t="s">
        <v>100</v>
      </c>
      <c r="J4738">
        <v>37</v>
      </c>
      <c r="K4738">
        <v>1200</v>
      </c>
      <c r="L4738" s="7">
        <f>Sales_Data[[#This Row],[OrderQuantity]] *Sales_Data[[#This Row],[UnitPrice]]</f>
        <v>44400</v>
      </c>
      <c r="M4738" s="7">
        <f>Sales_Data[[#This Row],[UnitPrice]]-Sales_Data[[#This Row],[UnitCost]]</f>
        <v>400</v>
      </c>
      <c r="N4738" s="7">
        <f>Sales_Data[[#This Row],[Gross Revenue]]-Sales_Data[[#This Row],[Discount Amount ]]</f>
        <v>44000</v>
      </c>
      <c r="O4738" s="7">
        <f>Sales_Data[[#This Row],[OrderQuantity]] *Sales_Data[[#This Row],[UnitCost]]</f>
        <v>29600</v>
      </c>
      <c r="P4738" s="7">
        <f>Sales_Data[[#This Row],[ItemCost]] +Sales_Data[[#This Row],[ShippingCost]]</f>
        <v>30509.27</v>
      </c>
      <c r="Q4738" s="7">
        <f>Sales_Data[[#This Row],[Gross Revenue]]-Sales_Data[[#This Row],[TotalFinancialCost]]</f>
        <v>13890.73</v>
      </c>
      <c r="R4738" s="7">
        <f>Sales_Data[[#This Row],[Actul Bill Amount]]-Sales_Data[[#This Row],[ShippingCost]]</f>
        <v>43090.73</v>
      </c>
      <c r="S4738">
        <v>831</v>
      </c>
      <c r="T4738">
        <v>909.27</v>
      </c>
      <c r="U4738" t="s">
        <v>58</v>
      </c>
      <c r="V4738">
        <v>800</v>
      </c>
      <c r="W4738" t="s">
        <v>18</v>
      </c>
      <c r="X4738" t="str">
        <f t="shared" ref="X4738:X4801" si="149">_xlfn.TEXTBEFORE(W4738, " ")</f>
        <v>Bengaluru</v>
      </c>
    </row>
    <row r="4739" spans="1:24" x14ac:dyDescent="0.4">
      <c r="A4739">
        <v>104738</v>
      </c>
      <c r="B4739" s="5">
        <v>45989.273611111108</v>
      </c>
      <c r="C4739" s="3" t="str">
        <f>TEXT(Sales_Data[[#This Row],[OrderDate]],"mmmm")</f>
        <v>November</v>
      </c>
      <c r="D4739" s="3" t="str">
        <f t="shared" si="148"/>
        <v>2025</v>
      </c>
      <c r="E4739" t="s">
        <v>23</v>
      </c>
      <c r="F4739" t="s">
        <v>35</v>
      </c>
      <c r="G4739" t="s">
        <v>15</v>
      </c>
      <c r="H4739" t="s">
        <v>16</v>
      </c>
      <c r="I4739" t="s">
        <v>100</v>
      </c>
      <c r="J4739">
        <v>73</v>
      </c>
      <c r="K4739">
        <v>12000</v>
      </c>
      <c r="L4739" s="7">
        <f>Sales_Data[[#This Row],[OrderQuantity]] *Sales_Data[[#This Row],[UnitPrice]]</f>
        <v>876000</v>
      </c>
      <c r="M4739" s="7">
        <f>Sales_Data[[#This Row],[UnitPrice]]-Sales_Data[[#This Row],[UnitCost]]</f>
        <v>4000</v>
      </c>
      <c r="N4739" s="7">
        <f>Sales_Data[[#This Row],[Gross Revenue]]-Sales_Data[[#This Row],[Discount Amount ]]</f>
        <v>872000</v>
      </c>
      <c r="O4739" s="7">
        <f>Sales_Data[[#This Row],[OrderQuantity]] *Sales_Data[[#This Row],[UnitCost]]</f>
        <v>584000</v>
      </c>
      <c r="P4739" s="7">
        <f>Sales_Data[[#This Row],[ItemCost]] +Sales_Data[[#This Row],[ShippingCost]]</f>
        <v>584717.22</v>
      </c>
      <c r="Q4739" s="7">
        <f>Sales_Data[[#This Row],[Gross Revenue]]-Sales_Data[[#This Row],[TotalFinancialCost]]</f>
        <v>291282.78000000003</v>
      </c>
      <c r="R4739" s="7">
        <f>Sales_Data[[#This Row],[Actul Bill Amount]]-Sales_Data[[#This Row],[ShippingCost]]</f>
        <v>871282.78</v>
      </c>
      <c r="S4739">
        <v>396</v>
      </c>
      <c r="T4739">
        <v>717.22</v>
      </c>
      <c r="U4739" t="s">
        <v>36</v>
      </c>
      <c r="V4739">
        <v>8000</v>
      </c>
      <c r="W4739" t="s">
        <v>18</v>
      </c>
      <c r="X4739" t="str">
        <f t="shared" si="149"/>
        <v>Bengaluru</v>
      </c>
    </row>
    <row r="4740" spans="1:24" x14ac:dyDescent="0.4">
      <c r="A4740">
        <v>104739</v>
      </c>
      <c r="B4740" s="5">
        <v>45827.28125</v>
      </c>
      <c r="C4740" s="3" t="str">
        <f>TEXT(Sales_Data[[#This Row],[OrderDate]],"mmmm")</f>
        <v>June</v>
      </c>
      <c r="D4740" s="3" t="str">
        <f t="shared" si="148"/>
        <v>2025</v>
      </c>
      <c r="E4740" t="s">
        <v>13</v>
      </c>
      <c r="F4740" t="s">
        <v>24</v>
      </c>
      <c r="G4740" t="s">
        <v>15</v>
      </c>
      <c r="H4740" t="s">
        <v>20</v>
      </c>
      <c r="I4740" t="s">
        <v>100</v>
      </c>
      <c r="J4740">
        <v>26</v>
      </c>
      <c r="K4740">
        <v>45000</v>
      </c>
      <c r="L4740" s="7">
        <f>Sales_Data[[#This Row],[OrderQuantity]] *Sales_Data[[#This Row],[UnitPrice]]</f>
        <v>1170000</v>
      </c>
      <c r="M4740" s="7">
        <f>Sales_Data[[#This Row],[UnitPrice]]-Sales_Data[[#This Row],[UnitCost]]</f>
        <v>13000</v>
      </c>
      <c r="N4740" s="7">
        <f>Sales_Data[[#This Row],[Gross Revenue]]-Sales_Data[[#This Row],[Discount Amount ]]</f>
        <v>1157000</v>
      </c>
      <c r="O4740" s="7">
        <f>Sales_Data[[#This Row],[OrderQuantity]] *Sales_Data[[#This Row],[UnitCost]]</f>
        <v>832000</v>
      </c>
      <c r="P4740" s="7">
        <f>Sales_Data[[#This Row],[ItemCost]] +Sales_Data[[#This Row],[ShippingCost]]</f>
        <v>832658.76</v>
      </c>
      <c r="Q4740" s="7">
        <f>Sales_Data[[#This Row],[Gross Revenue]]-Sales_Data[[#This Row],[TotalFinancialCost]]</f>
        <v>337341.24</v>
      </c>
      <c r="R4740" s="7">
        <f>Sales_Data[[#This Row],[Actul Bill Amount]]-Sales_Data[[#This Row],[ShippingCost]]</f>
        <v>1156341.24</v>
      </c>
      <c r="S4740">
        <v>1095</v>
      </c>
      <c r="T4740">
        <v>658.76</v>
      </c>
      <c r="U4740" t="s">
        <v>26</v>
      </c>
      <c r="V4740">
        <v>32000</v>
      </c>
      <c r="W4740" t="s">
        <v>22</v>
      </c>
      <c r="X4740" t="str">
        <f t="shared" si="149"/>
        <v>Nagpur</v>
      </c>
    </row>
    <row r="4741" spans="1:24" x14ac:dyDescent="0.4">
      <c r="A4741">
        <v>104740</v>
      </c>
      <c r="B4741" s="5">
        <v>45926.936805555553</v>
      </c>
      <c r="C4741" s="3" t="str">
        <f>TEXT(Sales_Data[[#This Row],[OrderDate]],"mmmm")</f>
        <v>September</v>
      </c>
      <c r="D4741" s="3" t="str">
        <f t="shared" si="148"/>
        <v>2025</v>
      </c>
      <c r="E4741" t="s">
        <v>39</v>
      </c>
      <c r="F4741" t="s">
        <v>43</v>
      </c>
      <c r="G4741" t="s">
        <v>31</v>
      </c>
      <c r="H4741" t="s">
        <v>20</v>
      </c>
      <c r="I4741" t="s">
        <v>100</v>
      </c>
      <c r="J4741">
        <v>87</v>
      </c>
      <c r="K4741">
        <v>4500</v>
      </c>
      <c r="L4741" s="7">
        <f>Sales_Data[[#This Row],[OrderQuantity]] *Sales_Data[[#This Row],[UnitPrice]]</f>
        <v>391500</v>
      </c>
      <c r="M4741" s="7">
        <f>Sales_Data[[#This Row],[UnitPrice]]-Sales_Data[[#This Row],[UnitCost]]</f>
        <v>2000</v>
      </c>
      <c r="N4741" s="7">
        <f>Sales_Data[[#This Row],[Gross Revenue]]-Sales_Data[[#This Row],[Discount Amount ]]</f>
        <v>389500</v>
      </c>
      <c r="O4741" s="7">
        <f>Sales_Data[[#This Row],[OrderQuantity]] *Sales_Data[[#This Row],[UnitCost]]</f>
        <v>217500</v>
      </c>
      <c r="P4741" s="7">
        <f>Sales_Data[[#This Row],[ItemCost]] +Sales_Data[[#This Row],[ShippingCost]]</f>
        <v>217709.43</v>
      </c>
      <c r="Q4741" s="7">
        <f>Sales_Data[[#This Row],[Gross Revenue]]-Sales_Data[[#This Row],[TotalFinancialCost]]</f>
        <v>173790.57</v>
      </c>
      <c r="R4741" s="7">
        <f>Sales_Data[[#This Row],[Actul Bill Amount]]-Sales_Data[[#This Row],[ShippingCost]]</f>
        <v>389290.57</v>
      </c>
      <c r="S4741">
        <v>841</v>
      </c>
      <c r="T4741">
        <v>209.43</v>
      </c>
      <c r="U4741" t="s">
        <v>44</v>
      </c>
      <c r="V4741">
        <v>2500</v>
      </c>
      <c r="W4741" t="s">
        <v>22</v>
      </c>
      <c r="X4741" t="str">
        <f t="shared" si="149"/>
        <v>Nagpur</v>
      </c>
    </row>
    <row r="4742" spans="1:24" x14ac:dyDescent="0.4">
      <c r="A4742">
        <v>104741</v>
      </c>
      <c r="B4742" s="5">
        <v>45924.046527777777</v>
      </c>
      <c r="C4742" s="3" t="str">
        <f>TEXT(Sales_Data[[#This Row],[OrderDate]],"mmmm")</f>
        <v>September</v>
      </c>
      <c r="D4742" s="3" t="str">
        <f t="shared" si="148"/>
        <v>2025</v>
      </c>
      <c r="E4742" t="s">
        <v>42</v>
      </c>
      <c r="F4742" t="s">
        <v>35</v>
      </c>
      <c r="G4742" t="s">
        <v>29</v>
      </c>
      <c r="H4742" t="s">
        <v>32</v>
      </c>
      <c r="I4742" t="s">
        <v>100</v>
      </c>
      <c r="J4742">
        <v>85</v>
      </c>
      <c r="K4742">
        <v>8500</v>
      </c>
      <c r="L4742" s="7">
        <f>Sales_Data[[#This Row],[OrderQuantity]] *Sales_Data[[#This Row],[UnitPrice]]</f>
        <v>722500</v>
      </c>
      <c r="M4742" s="7">
        <f>Sales_Data[[#This Row],[UnitPrice]]-Sales_Data[[#This Row],[UnitCost]]</f>
        <v>3000</v>
      </c>
      <c r="N4742" s="7">
        <f>Sales_Data[[#This Row],[Gross Revenue]]-Sales_Data[[#This Row],[Discount Amount ]]</f>
        <v>719500</v>
      </c>
      <c r="O4742" s="7">
        <f>Sales_Data[[#This Row],[OrderQuantity]] *Sales_Data[[#This Row],[UnitCost]]</f>
        <v>467500</v>
      </c>
      <c r="P4742" s="7">
        <f>Sales_Data[[#This Row],[ItemCost]] +Sales_Data[[#This Row],[ShippingCost]]</f>
        <v>468060.22</v>
      </c>
      <c r="Q4742" s="7">
        <f>Sales_Data[[#This Row],[Gross Revenue]]-Sales_Data[[#This Row],[TotalFinancialCost]]</f>
        <v>254439.78000000003</v>
      </c>
      <c r="R4742" s="7">
        <f>Sales_Data[[#This Row],[Actul Bill Amount]]-Sales_Data[[#This Row],[ShippingCost]]</f>
        <v>718939.78</v>
      </c>
      <c r="S4742">
        <v>1010</v>
      </c>
      <c r="T4742">
        <v>560.22</v>
      </c>
      <c r="U4742" t="s">
        <v>49</v>
      </c>
      <c r="V4742">
        <v>5500</v>
      </c>
      <c r="W4742" t="s">
        <v>33</v>
      </c>
      <c r="X4742" t="str">
        <f t="shared" si="149"/>
        <v>Delhi</v>
      </c>
    </row>
    <row r="4743" spans="1:24" x14ac:dyDescent="0.4">
      <c r="A4743">
        <v>104742</v>
      </c>
      <c r="B4743" s="5">
        <v>45711.320138888892</v>
      </c>
      <c r="C4743" s="3" t="str">
        <f>TEXT(Sales_Data[[#This Row],[OrderDate]],"mmmm")</f>
        <v>February</v>
      </c>
      <c r="D4743" s="3" t="str">
        <f t="shared" si="148"/>
        <v>2025</v>
      </c>
      <c r="E4743" t="s">
        <v>42</v>
      </c>
      <c r="F4743" t="s">
        <v>14</v>
      </c>
      <c r="G4743" t="s">
        <v>15</v>
      </c>
      <c r="H4743" t="s">
        <v>37</v>
      </c>
      <c r="I4743" t="s">
        <v>100</v>
      </c>
      <c r="J4743">
        <v>18</v>
      </c>
      <c r="K4743">
        <v>3200</v>
      </c>
      <c r="L4743" s="7">
        <f>Sales_Data[[#This Row],[OrderQuantity]] *Sales_Data[[#This Row],[UnitPrice]]</f>
        <v>57600</v>
      </c>
      <c r="M4743" s="7">
        <f>Sales_Data[[#This Row],[UnitPrice]]-Sales_Data[[#This Row],[UnitCost]]</f>
        <v>1200</v>
      </c>
      <c r="N4743" s="7">
        <f>Sales_Data[[#This Row],[Gross Revenue]]-Sales_Data[[#This Row],[Discount Amount ]]</f>
        <v>56400</v>
      </c>
      <c r="O4743" s="7">
        <f>Sales_Data[[#This Row],[OrderQuantity]] *Sales_Data[[#This Row],[UnitCost]]</f>
        <v>36000</v>
      </c>
      <c r="P4743" s="7">
        <f>Sales_Data[[#This Row],[ItemCost]] +Sales_Data[[#This Row],[ShippingCost]]</f>
        <v>37042.29</v>
      </c>
      <c r="Q4743" s="7">
        <f>Sales_Data[[#This Row],[Gross Revenue]]-Sales_Data[[#This Row],[TotalFinancialCost]]</f>
        <v>20557.71</v>
      </c>
      <c r="R4743" s="7">
        <f>Sales_Data[[#This Row],[Actul Bill Amount]]-Sales_Data[[#This Row],[ShippingCost]]</f>
        <v>55357.71</v>
      </c>
      <c r="S4743">
        <v>599</v>
      </c>
      <c r="T4743">
        <v>1042.29</v>
      </c>
      <c r="U4743" t="s">
        <v>17</v>
      </c>
      <c r="V4743">
        <v>2000</v>
      </c>
      <c r="W4743" t="s">
        <v>38</v>
      </c>
      <c r="X4743" t="str">
        <f t="shared" si="149"/>
        <v>Kolkata</v>
      </c>
    </row>
    <row r="4744" spans="1:24" x14ac:dyDescent="0.4">
      <c r="A4744">
        <v>104743</v>
      </c>
      <c r="B4744" s="5">
        <v>45673.436111111114</v>
      </c>
      <c r="C4744" s="3" t="str">
        <f>TEXT(Sales_Data[[#This Row],[OrderDate]],"mmmm")</f>
        <v>January</v>
      </c>
      <c r="D4744" s="3" t="str">
        <f t="shared" si="148"/>
        <v>2025</v>
      </c>
      <c r="E4744" t="s">
        <v>48</v>
      </c>
      <c r="F4744" t="s">
        <v>55</v>
      </c>
      <c r="G4744" t="s">
        <v>31</v>
      </c>
      <c r="H4744" t="s">
        <v>37</v>
      </c>
      <c r="I4744" t="s">
        <v>100</v>
      </c>
      <c r="J4744">
        <v>14</v>
      </c>
      <c r="K4744">
        <v>850</v>
      </c>
      <c r="L4744" s="7">
        <f>Sales_Data[[#This Row],[OrderQuantity]] *Sales_Data[[#This Row],[UnitPrice]]</f>
        <v>11900</v>
      </c>
      <c r="M4744" s="7">
        <f>Sales_Data[[#This Row],[UnitPrice]]-Sales_Data[[#This Row],[UnitCost]]</f>
        <v>300</v>
      </c>
      <c r="N4744" s="7">
        <f>Sales_Data[[#This Row],[Gross Revenue]]-Sales_Data[[#This Row],[Discount Amount ]]</f>
        <v>11600</v>
      </c>
      <c r="O4744" s="7">
        <f>Sales_Data[[#This Row],[OrderQuantity]] *Sales_Data[[#This Row],[UnitCost]]</f>
        <v>7700</v>
      </c>
      <c r="P4744" s="7">
        <f>Sales_Data[[#This Row],[ItemCost]] +Sales_Data[[#This Row],[ShippingCost]]</f>
        <v>8252.4599999999991</v>
      </c>
      <c r="Q4744" s="7">
        <f>Sales_Data[[#This Row],[Gross Revenue]]-Sales_Data[[#This Row],[TotalFinancialCost]]</f>
        <v>3647.5400000000009</v>
      </c>
      <c r="R4744" s="7">
        <f>Sales_Data[[#This Row],[Actul Bill Amount]]-Sales_Data[[#This Row],[ShippingCost]]</f>
        <v>11047.54</v>
      </c>
      <c r="S4744">
        <v>497</v>
      </c>
      <c r="T4744">
        <v>552.46</v>
      </c>
      <c r="U4744" t="s">
        <v>56</v>
      </c>
      <c r="V4744">
        <v>550</v>
      </c>
      <c r="W4744" t="s">
        <v>38</v>
      </c>
      <c r="X4744" t="str">
        <f t="shared" si="149"/>
        <v>Kolkata</v>
      </c>
    </row>
    <row r="4745" spans="1:24" x14ac:dyDescent="0.4">
      <c r="A4745">
        <v>104744</v>
      </c>
      <c r="B4745" s="5">
        <v>45665.627083333333</v>
      </c>
      <c r="C4745" s="3" t="str">
        <f>TEXT(Sales_Data[[#This Row],[OrderDate]],"mmmm")</f>
        <v>January</v>
      </c>
      <c r="D4745" s="3" t="str">
        <f t="shared" si="148"/>
        <v>2025</v>
      </c>
      <c r="E4745" t="s">
        <v>50</v>
      </c>
      <c r="F4745" t="s">
        <v>46</v>
      </c>
      <c r="G4745" t="s">
        <v>29</v>
      </c>
      <c r="H4745" t="s">
        <v>16</v>
      </c>
      <c r="I4745" t="s">
        <v>100</v>
      </c>
      <c r="J4745">
        <v>96</v>
      </c>
      <c r="K4745">
        <v>15000</v>
      </c>
      <c r="L4745" s="7">
        <f>Sales_Data[[#This Row],[OrderQuantity]] *Sales_Data[[#This Row],[UnitPrice]]</f>
        <v>1440000</v>
      </c>
      <c r="M4745" s="7">
        <f>Sales_Data[[#This Row],[UnitPrice]]-Sales_Data[[#This Row],[UnitCost]]</f>
        <v>5500</v>
      </c>
      <c r="N4745" s="7">
        <f>Sales_Data[[#This Row],[Gross Revenue]]-Sales_Data[[#This Row],[Discount Amount ]]</f>
        <v>1434500</v>
      </c>
      <c r="O4745" s="7">
        <f>Sales_Data[[#This Row],[OrderQuantity]] *Sales_Data[[#This Row],[UnitCost]]</f>
        <v>912000</v>
      </c>
      <c r="P4745" s="7">
        <f>Sales_Data[[#This Row],[ItemCost]] +Sales_Data[[#This Row],[ShippingCost]]</f>
        <v>912425.34</v>
      </c>
      <c r="Q4745" s="7">
        <f>Sales_Data[[#This Row],[Gross Revenue]]-Sales_Data[[#This Row],[TotalFinancialCost]]</f>
        <v>527574.66</v>
      </c>
      <c r="R4745" s="7">
        <f>Sales_Data[[#This Row],[Actul Bill Amount]]-Sales_Data[[#This Row],[ShippingCost]]</f>
        <v>1434074.66</v>
      </c>
      <c r="S4745">
        <v>497</v>
      </c>
      <c r="T4745">
        <v>425.34</v>
      </c>
      <c r="U4745" t="s">
        <v>53</v>
      </c>
      <c r="V4745">
        <v>9500</v>
      </c>
      <c r="W4745" t="s">
        <v>18</v>
      </c>
      <c r="X4745" t="str">
        <f t="shared" si="149"/>
        <v>Bengaluru</v>
      </c>
    </row>
    <row r="4746" spans="1:24" x14ac:dyDescent="0.4">
      <c r="A4746">
        <v>104745</v>
      </c>
      <c r="B4746" s="5">
        <v>45761.322916666664</v>
      </c>
      <c r="C4746" s="3" t="str">
        <f>TEXT(Sales_Data[[#This Row],[OrderDate]],"mmmm")</f>
        <v>April</v>
      </c>
      <c r="D4746" s="3" t="str">
        <f t="shared" si="148"/>
        <v>2025</v>
      </c>
      <c r="E4746" t="s">
        <v>45</v>
      </c>
      <c r="F4746" t="s">
        <v>46</v>
      </c>
      <c r="G4746" t="s">
        <v>31</v>
      </c>
      <c r="H4746" t="s">
        <v>20</v>
      </c>
      <c r="I4746" t="s">
        <v>100</v>
      </c>
      <c r="J4746">
        <v>87</v>
      </c>
      <c r="K4746">
        <v>4500</v>
      </c>
      <c r="L4746" s="7">
        <f>Sales_Data[[#This Row],[OrderQuantity]] *Sales_Data[[#This Row],[UnitPrice]]</f>
        <v>391500</v>
      </c>
      <c r="M4746" s="7">
        <f>Sales_Data[[#This Row],[UnitPrice]]-Sales_Data[[#This Row],[UnitCost]]</f>
        <v>1700</v>
      </c>
      <c r="N4746" s="7">
        <f>Sales_Data[[#This Row],[Gross Revenue]]-Sales_Data[[#This Row],[Discount Amount ]]</f>
        <v>389800</v>
      </c>
      <c r="O4746" s="7">
        <f>Sales_Data[[#This Row],[OrderQuantity]] *Sales_Data[[#This Row],[UnitCost]]</f>
        <v>243600</v>
      </c>
      <c r="P4746" s="7">
        <f>Sales_Data[[#This Row],[ItemCost]] +Sales_Data[[#This Row],[ShippingCost]]</f>
        <v>243941.82</v>
      </c>
      <c r="Q4746" s="7">
        <f>Sales_Data[[#This Row],[Gross Revenue]]-Sales_Data[[#This Row],[TotalFinancialCost]]</f>
        <v>147558.18</v>
      </c>
      <c r="R4746" s="7">
        <f>Sales_Data[[#This Row],[Actul Bill Amount]]-Sales_Data[[#This Row],[ShippingCost]]</f>
        <v>389458.18</v>
      </c>
      <c r="S4746">
        <v>649</v>
      </c>
      <c r="T4746">
        <v>341.82</v>
      </c>
      <c r="U4746" t="s">
        <v>47</v>
      </c>
      <c r="V4746">
        <v>2800</v>
      </c>
      <c r="W4746" t="s">
        <v>22</v>
      </c>
      <c r="X4746" t="str">
        <f t="shared" si="149"/>
        <v>Nagpur</v>
      </c>
    </row>
    <row r="4747" spans="1:24" x14ac:dyDescent="0.4">
      <c r="A4747">
        <v>104746</v>
      </c>
      <c r="B4747" s="5">
        <v>45716.548611111109</v>
      </c>
      <c r="C4747" s="3" t="str">
        <f>TEXT(Sales_Data[[#This Row],[OrderDate]],"mmmm")</f>
        <v>February</v>
      </c>
      <c r="D4747" s="3" t="str">
        <f t="shared" si="148"/>
        <v>2025</v>
      </c>
      <c r="E4747" t="s">
        <v>42</v>
      </c>
      <c r="F4747" t="s">
        <v>55</v>
      </c>
      <c r="G4747" t="s">
        <v>29</v>
      </c>
      <c r="H4747" t="s">
        <v>25</v>
      </c>
      <c r="I4747" t="s">
        <v>100</v>
      </c>
      <c r="J4747">
        <v>71</v>
      </c>
      <c r="K4747">
        <v>600</v>
      </c>
      <c r="L4747" s="7">
        <f>Sales_Data[[#This Row],[OrderQuantity]] *Sales_Data[[#This Row],[UnitPrice]]</f>
        <v>42600</v>
      </c>
      <c r="M4747" s="7">
        <f>Sales_Data[[#This Row],[UnitPrice]]-Sales_Data[[#This Row],[UnitCost]]</f>
        <v>250</v>
      </c>
      <c r="N4747" s="7">
        <f>Sales_Data[[#This Row],[Gross Revenue]]-Sales_Data[[#This Row],[Discount Amount ]]</f>
        <v>42350</v>
      </c>
      <c r="O4747" s="7">
        <f>Sales_Data[[#This Row],[OrderQuantity]] *Sales_Data[[#This Row],[UnitCost]]</f>
        <v>24850</v>
      </c>
      <c r="P4747" s="7">
        <f>Sales_Data[[#This Row],[ItemCost]] +Sales_Data[[#This Row],[ShippingCost]]</f>
        <v>25089.72</v>
      </c>
      <c r="Q4747" s="7">
        <f>Sales_Data[[#This Row],[Gross Revenue]]-Sales_Data[[#This Row],[TotalFinancialCost]]</f>
        <v>17510.28</v>
      </c>
      <c r="R4747" s="7">
        <f>Sales_Data[[#This Row],[Actul Bill Amount]]-Sales_Data[[#This Row],[ShippingCost]]</f>
        <v>42110.28</v>
      </c>
      <c r="S4747">
        <v>753</v>
      </c>
      <c r="T4747">
        <v>239.72</v>
      </c>
      <c r="U4747" t="s">
        <v>57</v>
      </c>
      <c r="V4747">
        <v>350</v>
      </c>
      <c r="W4747" t="s">
        <v>27</v>
      </c>
      <c r="X4747" t="str">
        <f t="shared" si="149"/>
        <v>Mumbai</v>
      </c>
    </row>
    <row r="4748" spans="1:24" x14ac:dyDescent="0.4">
      <c r="A4748">
        <v>104747</v>
      </c>
      <c r="B4748" s="5">
        <v>45970.197916666664</v>
      </c>
      <c r="C4748" s="3" t="str">
        <f>TEXT(Sales_Data[[#This Row],[OrderDate]],"mmmm")</f>
        <v>November</v>
      </c>
      <c r="D4748" s="3" t="str">
        <f t="shared" si="148"/>
        <v>2025</v>
      </c>
      <c r="E4748" t="s">
        <v>13</v>
      </c>
      <c r="F4748" t="s">
        <v>43</v>
      </c>
      <c r="G4748" t="s">
        <v>15</v>
      </c>
      <c r="H4748" t="s">
        <v>25</v>
      </c>
      <c r="I4748" t="s">
        <v>100</v>
      </c>
      <c r="J4748">
        <v>41</v>
      </c>
      <c r="K4748">
        <v>1800</v>
      </c>
      <c r="L4748" s="7">
        <f>Sales_Data[[#This Row],[OrderQuantity]] *Sales_Data[[#This Row],[UnitPrice]]</f>
        <v>73800</v>
      </c>
      <c r="M4748" s="7">
        <f>Sales_Data[[#This Row],[UnitPrice]]-Sales_Data[[#This Row],[UnitCost]]</f>
        <v>900</v>
      </c>
      <c r="N4748" s="7">
        <f>Sales_Data[[#This Row],[Gross Revenue]]-Sales_Data[[#This Row],[Discount Amount ]]</f>
        <v>72900</v>
      </c>
      <c r="O4748" s="7">
        <f>Sales_Data[[#This Row],[OrderQuantity]] *Sales_Data[[#This Row],[UnitCost]]</f>
        <v>36900</v>
      </c>
      <c r="P4748" s="7">
        <f>Sales_Data[[#This Row],[ItemCost]] +Sales_Data[[#This Row],[ShippingCost]]</f>
        <v>37283.050000000003</v>
      </c>
      <c r="Q4748" s="7">
        <f>Sales_Data[[#This Row],[Gross Revenue]]-Sales_Data[[#This Row],[TotalFinancialCost]]</f>
        <v>36516.949999999997</v>
      </c>
      <c r="R4748" s="7">
        <f>Sales_Data[[#This Row],[Actul Bill Amount]]-Sales_Data[[#This Row],[ShippingCost]]</f>
        <v>72516.95</v>
      </c>
      <c r="S4748">
        <v>505</v>
      </c>
      <c r="T4748">
        <v>383.05</v>
      </c>
      <c r="U4748" t="s">
        <v>51</v>
      </c>
      <c r="V4748">
        <v>900</v>
      </c>
      <c r="W4748" t="s">
        <v>27</v>
      </c>
      <c r="X4748" t="str">
        <f t="shared" si="149"/>
        <v>Mumbai</v>
      </c>
    </row>
    <row r="4749" spans="1:24" x14ac:dyDescent="0.4">
      <c r="A4749">
        <v>104748</v>
      </c>
      <c r="B4749" s="5">
        <v>45697.928472222222</v>
      </c>
      <c r="C4749" s="3" t="str">
        <f>TEXT(Sales_Data[[#This Row],[OrderDate]],"mmmm")</f>
        <v>February</v>
      </c>
      <c r="D4749" s="3" t="str">
        <f t="shared" si="148"/>
        <v>2025</v>
      </c>
      <c r="E4749" t="s">
        <v>50</v>
      </c>
      <c r="F4749" t="s">
        <v>14</v>
      </c>
      <c r="G4749" t="s">
        <v>29</v>
      </c>
      <c r="H4749" t="s">
        <v>16</v>
      </c>
      <c r="I4749" t="s">
        <v>100</v>
      </c>
      <c r="J4749">
        <v>67</v>
      </c>
      <c r="K4749">
        <v>3200</v>
      </c>
      <c r="L4749" s="7">
        <f>Sales_Data[[#This Row],[OrderQuantity]] *Sales_Data[[#This Row],[UnitPrice]]</f>
        <v>214400</v>
      </c>
      <c r="M4749" s="7">
        <f>Sales_Data[[#This Row],[UnitPrice]]-Sales_Data[[#This Row],[UnitCost]]</f>
        <v>1200</v>
      </c>
      <c r="N4749" s="7">
        <f>Sales_Data[[#This Row],[Gross Revenue]]-Sales_Data[[#This Row],[Discount Amount ]]</f>
        <v>213200</v>
      </c>
      <c r="O4749" s="7">
        <f>Sales_Data[[#This Row],[OrderQuantity]] *Sales_Data[[#This Row],[UnitCost]]</f>
        <v>134000</v>
      </c>
      <c r="P4749" s="7">
        <f>Sales_Data[[#This Row],[ItemCost]] +Sales_Data[[#This Row],[ShippingCost]]</f>
        <v>134714.06</v>
      </c>
      <c r="Q4749" s="7">
        <f>Sales_Data[[#This Row],[Gross Revenue]]-Sales_Data[[#This Row],[TotalFinancialCost]]</f>
        <v>79685.94</v>
      </c>
      <c r="R4749" s="7">
        <f>Sales_Data[[#This Row],[Actul Bill Amount]]-Sales_Data[[#This Row],[ShippingCost]]</f>
        <v>212485.94</v>
      </c>
      <c r="S4749">
        <v>1007</v>
      </c>
      <c r="T4749">
        <v>714.06</v>
      </c>
      <c r="U4749" t="s">
        <v>17</v>
      </c>
      <c r="V4749">
        <v>2000</v>
      </c>
      <c r="W4749" t="s">
        <v>18</v>
      </c>
      <c r="X4749" t="str">
        <f t="shared" si="149"/>
        <v>Bengaluru</v>
      </c>
    </row>
    <row r="4750" spans="1:24" x14ac:dyDescent="0.4">
      <c r="A4750">
        <v>104749</v>
      </c>
      <c r="B4750" s="5">
        <v>45894.271527777775</v>
      </c>
      <c r="C4750" s="3" t="str">
        <f>TEXT(Sales_Data[[#This Row],[OrderDate]],"mmmm")</f>
        <v>August</v>
      </c>
      <c r="D4750" s="3" t="str">
        <f t="shared" si="148"/>
        <v>2025</v>
      </c>
      <c r="E4750" t="s">
        <v>48</v>
      </c>
      <c r="F4750" t="s">
        <v>46</v>
      </c>
      <c r="G4750" t="s">
        <v>29</v>
      </c>
      <c r="H4750" t="s">
        <v>20</v>
      </c>
      <c r="I4750" t="s">
        <v>100</v>
      </c>
      <c r="J4750">
        <v>71</v>
      </c>
      <c r="K4750">
        <v>15000</v>
      </c>
      <c r="L4750" s="7">
        <f>Sales_Data[[#This Row],[OrderQuantity]] *Sales_Data[[#This Row],[UnitPrice]]</f>
        <v>1065000</v>
      </c>
      <c r="M4750" s="7">
        <f>Sales_Data[[#This Row],[UnitPrice]]-Sales_Data[[#This Row],[UnitCost]]</f>
        <v>5500</v>
      </c>
      <c r="N4750" s="7">
        <f>Sales_Data[[#This Row],[Gross Revenue]]-Sales_Data[[#This Row],[Discount Amount ]]</f>
        <v>1059500</v>
      </c>
      <c r="O4750" s="7">
        <f>Sales_Data[[#This Row],[OrderQuantity]] *Sales_Data[[#This Row],[UnitCost]]</f>
        <v>674500</v>
      </c>
      <c r="P4750" s="7">
        <f>Sales_Data[[#This Row],[ItemCost]] +Sales_Data[[#This Row],[ShippingCost]]</f>
        <v>675584.53</v>
      </c>
      <c r="Q4750" s="7">
        <f>Sales_Data[[#This Row],[Gross Revenue]]-Sales_Data[[#This Row],[TotalFinancialCost]]</f>
        <v>389415.47</v>
      </c>
      <c r="R4750" s="7">
        <f>Sales_Data[[#This Row],[Actul Bill Amount]]-Sales_Data[[#This Row],[ShippingCost]]</f>
        <v>1058415.47</v>
      </c>
      <c r="S4750">
        <v>339</v>
      </c>
      <c r="T4750">
        <v>1084.53</v>
      </c>
      <c r="U4750" t="s">
        <v>53</v>
      </c>
      <c r="V4750">
        <v>9500</v>
      </c>
      <c r="W4750" t="s">
        <v>22</v>
      </c>
      <c r="X4750" t="str">
        <f t="shared" si="149"/>
        <v>Nagpur</v>
      </c>
    </row>
    <row r="4751" spans="1:24" x14ac:dyDescent="0.4">
      <c r="A4751">
        <v>104750</v>
      </c>
      <c r="B4751" s="5">
        <v>45751.384722222225</v>
      </c>
      <c r="C4751" s="3" t="str">
        <f>TEXT(Sales_Data[[#This Row],[OrderDate]],"mmmm")</f>
        <v>April</v>
      </c>
      <c r="D4751" s="3" t="str">
        <f t="shared" si="148"/>
        <v>2025</v>
      </c>
      <c r="E4751" t="s">
        <v>45</v>
      </c>
      <c r="F4751" t="s">
        <v>55</v>
      </c>
      <c r="G4751" t="s">
        <v>29</v>
      </c>
      <c r="H4751" t="s">
        <v>37</v>
      </c>
      <c r="I4751" t="s">
        <v>100</v>
      </c>
      <c r="J4751">
        <v>69</v>
      </c>
      <c r="K4751">
        <v>850</v>
      </c>
      <c r="L4751" s="7">
        <f>Sales_Data[[#This Row],[OrderQuantity]] *Sales_Data[[#This Row],[UnitPrice]]</f>
        <v>58650</v>
      </c>
      <c r="M4751" s="7">
        <f>Sales_Data[[#This Row],[UnitPrice]]-Sales_Data[[#This Row],[UnitCost]]</f>
        <v>300</v>
      </c>
      <c r="N4751" s="7">
        <f>Sales_Data[[#This Row],[Gross Revenue]]-Sales_Data[[#This Row],[Discount Amount ]]</f>
        <v>58350</v>
      </c>
      <c r="O4751" s="7">
        <f>Sales_Data[[#This Row],[OrderQuantity]] *Sales_Data[[#This Row],[UnitCost]]</f>
        <v>37950</v>
      </c>
      <c r="P4751" s="7">
        <f>Sales_Data[[#This Row],[ItemCost]] +Sales_Data[[#This Row],[ShippingCost]]</f>
        <v>38983.160000000003</v>
      </c>
      <c r="Q4751" s="7">
        <f>Sales_Data[[#This Row],[Gross Revenue]]-Sales_Data[[#This Row],[TotalFinancialCost]]</f>
        <v>19666.839999999997</v>
      </c>
      <c r="R4751" s="7">
        <f>Sales_Data[[#This Row],[Actul Bill Amount]]-Sales_Data[[#This Row],[ShippingCost]]</f>
        <v>57316.84</v>
      </c>
      <c r="S4751">
        <v>663</v>
      </c>
      <c r="T4751">
        <v>1033.1600000000001</v>
      </c>
      <c r="U4751" t="s">
        <v>56</v>
      </c>
      <c r="V4751">
        <v>550</v>
      </c>
      <c r="W4751" t="s">
        <v>38</v>
      </c>
      <c r="X4751" t="str">
        <f t="shared" si="149"/>
        <v>Kolkata</v>
      </c>
    </row>
    <row r="4752" spans="1:24" x14ac:dyDescent="0.4">
      <c r="A4752">
        <v>104751</v>
      </c>
      <c r="B4752" s="5">
        <v>45879.816666666666</v>
      </c>
      <c r="C4752" s="3" t="str">
        <f>TEXT(Sales_Data[[#This Row],[OrderDate]],"mmmm")</f>
        <v>August</v>
      </c>
      <c r="D4752" s="3" t="str">
        <f t="shared" si="148"/>
        <v>2025</v>
      </c>
      <c r="E4752" t="s">
        <v>48</v>
      </c>
      <c r="F4752" t="s">
        <v>40</v>
      </c>
      <c r="G4752" t="s">
        <v>15</v>
      </c>
      <c r="H4752" t="s">
        <v>32</v>
      </c>
      <c r="I4752" t="s">
        <v>100</v>
      </c>
      <c r="J4752">
        <v>61</v>
      </c>
      <c r="K4752">
        <v>1500</v>
      </c>
      <c r="L4752" s="7">
        <f>Sales_Data[[#This Row],[OrderQuantity]] *Sales_Data[[#This Row],[UnitPrice]]</f>
        <v>91500</v>
      </c>
      <c r="M4752" s="7">
        <f>Sales_Data[[#This Row],[UnitPrice]]-Sales_Data[[#This Row],[UnitCost]]</f>
        <v>700</v>
      </c>
      <c r="N4752" s="7">
        <f>Sales_Data[[#This Row],[Gross Revenue]]-Sales_Data[[#This Row],[Discount Amount ]]</f>
        <v>90800</v>
      </c>
      <c r="O4752" s="7">
        <f>Sales_Data[[#This Row],[OrderQuantity]] *Sales_Data[[#This Row],[UnitCost]]</f>
        <v>48800</v>
      </c>
      <c r="P4752" s="7">
        <f>Sales_Data[[#This Row],[ItemCost]] +Sales_Data[[#This Row],[ShippingCost]]</f>
        <v>49659.46</v>
      </c>
      <c r="Q4752" s="7">
        <f>Sales_Data[[#This Row],[Gross Revenue]]-Sales_Data[[#This Row],[TotalFinancialCost]]</f>
        <v>41840.54</v>
      </c>
      <c r="R4752" s="7">
        <f>Sales_Data[[#This Row],[Actul Bill Amount]]-Sales_Data[[#This Row],[ShippingCost]]</f>
        <v>89940.54</v>
      </c>
      <c r="S4752">
        <v>990</v>
      </c>
      <c r="T4752">
        <v>859.46</v>
      </c>
      <c r="U4752" t="s">
        <v>52</v>
      </c>
      <c r="V4752">
        <v>800</v>
      </c>
      <c r="W4752" t="s">
        <v>33</v>
      </c>
      <c r="X4752" t="str">
        <f t="shared" si="149"/>
        <v>Delhi</v>
      </c>
    </row>
    <row r="4753" spans="1:24" x14ac:dyDescent="0.4">
      <c r="A4753">
        <v>104752</v>
      </c>
      <c r="B4753" s="5">
        <v>45861.838194444441</v>
      </c>
      <c r="C4753" s="3" t="str">
        <f>TEXT(Sales_Data[[#This Row],[OrderDate]],"mmmm")</f>
        <v>July</v>
      </c>
      <c r="D4753" s="3" t="str">
        <f t="shared" si="148"/>
        <v>2025</v>
      </c>
      <c r="E4753" t="s">
        <v>39</v>
      </c>
      <c r="F4753" t="s">
        <v>40</v>
      </c>
      <c r="G4753" t="s">
        <v>15</v>
      </c>
      <c r="H4753" t="s">
        <v>16</v>
      </c>
      <c r="I4753" t="s">
        <v>100</v>
      </c>
      <c r="J4753">
        <v>19</v>
      </c>
      <c r="K4753">
        <v>1500</v>
      </c>
      <c r="L4753" s="7">
        <f>Sales_Data[[#This Row],[OrderQuantity]] *Sales_Data[[#This Row],[UnitPrice]]</f>
        <v>28500</v>
      </c>
      <c r="M4753" s="7">
        <f>Sales_Data[[#This Row],[UnitPrice]]-Sales_Data[[#This Row],[UnitCost]]</f>
        <v>700</v>
      </c>
      <c r="N4753" s="7">
        <f>Sales_Data[[#This Row],[Gross Revenue]]-Sales_Data[[#This Row],[Discount Amount ]]</f>
        <v>27800</v>
      </c>
      <c r="O4753" s="7">
        <f>Sales_Data[[#This Row],[OrderQuantity]] *Sales_Data[[#This Row],[UnitCost]]</f>
        <v>15200</v>
      </c>
      <c r="P4753" s="7">
        <f>Sales_Data[[#This Row],[ItemCost]] +Sales_Data[[#This Row],[ShippingCost]]</f>
        <v>15893.34</v>
      </c>
      <c r="Q4753" s="7">
        <f>Sales_Data[[#This Row],[Gross Revenue]]-Sales_Data[[#This Row],[TotalFinancialCost]]</f>
        <v>12606.66</v>
      </c>
      <c r="R4753" s="7">
        <f>Sales_Data[[#This Row],[Actul Bill Amount]]-Sales_Data[[#This Row],[ShippingCost]]</f>
        <v>27106.66</v>
      </c>
      <c r="S4753">
        <v>475</v>
      </c>
      <c r="T4753">
        <v>693.34</v>
      </c>
      <c r="U4753" t="s">
        <v>52</v>
      </c>
      <c r="V4753">
        <v>800</v>
      </c>
      <c r="W4753" t="s">
        <v>18</v>
      </c>
      <c r="X4753" t="str">
        <f t="shared" si="149"/>
        <v>Bengaluru</v>
      </c>
    </row>
    <row r="4754" spans="1:24" x14ac:dyDescent="0.4">
      <c r="A4754">
        <v>104753</v>
      </c>
      <c r="B4754" s="5">
        <v>45795.213888888888</v>
      </c>
      <c r="C4754" s="3" t="str">
        <f>TEXT(Sales_Data[[#This Row],[OrderDate]],"mmmm")</f>
        <v>May</v>
      </c>
      <c r="D4754" s="3" t="str">
        <f t="shared" si="148"/>
        <v>2025</v>
      </c>
      <c r="E4754" t="s">
        <v>48</v>
      </c>
      <c r="F4754" t="s">
        <v>43</v>
      </c>
      <c r="G4754" t="s">
        <v>15</v>
      </c>
      <c r="H4754" t="s">
        <v>16</v>
      </c>
      <c r="I4754" t="s">
        <v>100</v>
      </c>
      <c r="J4754">
        <v>8</v>
      </c>
      <c r="K4754">
        <v>1800</v>
      </c>
      <c r="L4754" s="7">
        <f>Sales_Data[[#This Row],[OrderQuantity]] *Sales_Data[[#This Row],[UnitPrice]]</f>
        <v>14400</v>
      </c>
      <c r="M4754" s="7">
        <f>Sales_Data[[#This Row],[UnitPrice]]-Sales_Data[[#This Row],[UnitCost]]</f>
        <v>900</v>
      </c>
      <c r="N4754" s="7">
        <f>Sales_Data[[#This Row],[Gross Revenue]]-Sales_Data[[#This Row],[Discount Amount ]]</f>
        <v>13500</v>
      </c>
      <c r="O4754" s="7">
        <f>Sales_Data[[#This Row],[OrderQuantity]] *Sales_Data[[#This Row],[UnitCost]]</f>
        <v>7200</v>
      </c>
      <c r="P4754" s="7">
        <f>Sales_Data[[#This Row],[ItemCost]] +Sales_Data[[#This Row],[ShippingCost]]</f>
        <v>7505.51</v>
      </c>
      <c r="Q4754" s="7">
        <f>Sales_Data[[#This Row],[Gross Revenue]]-Sales_Data[[#This Row],[TotalFinancialCost]]</f>
        <v>6894.49</v>
      </c>
      <c r="R4754" s="7">
        <f>Sales_Data[[#This Row],[Actul Bill Amount]]-Sales_Data[[#This Row],[ShippingCost]]</f>
        <v>13194.49</v>
      </c>
      <c r="S4754">
        <v>483</v>
      </c>
      <c r="T4754">
        <v>305.51</v>
      </c>
      <c r="U4754" t="s">
        <v>51</v>
      </c>
      <c r="V4754">
        <v>900</v>
      </c>
      <c r="W4754" t="s">
        <v>18</v>
      </c>
      <c r="X4754" t="str">
        <f t="shared" si="149"/>
        <v>Bengaluru</v>
      </c>
    </row>
    <row r="4755" spans="1:24" x14ac:dyDescent="0.4">
      <c r="A4755">
        <v>104754</v>
      </c>
      <c r="B4755" s="5">
        <v>45957.23333333333</v>
      </c>
      <c r="C4755" s="3" t="str">
        <f>TEXT(Sales_Data[[#This Row],[OrderDate]],"mmmm")</f>
        <v>October</v>
      </c>
      <c r="D4755" s="3" t="str">
        <f t="shared" si="148"/>
        <v>2025</v>
      </c>
      <c r="E4755" t="s">
        <v>42</v>
      </c>
      <c r="F4755" t="s">
        <v>55</v>
      </c>
      <c r="G4755" t="s">
        <v>15</v>
      </c>
      <c r="H4755" t="s">
        <v>37</v>
      </c>
      <c r="I4755" t="s">
        <v>100</v>
      </c>
      <c r="J4755">
        <v>31</v>
      </c>
      <c r="K4755">
        <v>600</v>
      </c>
      <c r="L4755" s="7">
        <f>Sales_Data[[#This Row],[OrderQuantity]] *Sales_Data[[#This Row],[UnitPrice]]</f>
        <v>18600</v>
      </c>
      <c r="M4755" s="7">
        <f>Sales_Data[[#This Row],[UnitPrice]]-Sales_Data[[#This Row],[UnitCost]]</f>
        <v>250</v>
      </c>
      <c r="N4755" s="7">
        <f>Sales_Data[[#This Row],[Gross Revenue]]-Sales_Data[[#This Row],[Discount Amount ]]</f>
        <v>18350</v>
      </c>
      <c r="O4755" s="7">
        <f>Sales_Data[[#This Row],[OrderQuantity]] *Sales_Data[[#This Row],[UnitCost]]</f>
        <v>10850</v>
      </c>
      <c r="P4755" s="7">
        <f>Sales_Data[[#This Row],[ItemCost]] +Sales_Data[[#This Row],[ShippingCost]]</f>
        <v>11413.62</v>
      </c>
      <c r="Q4755" s="7">
        <f>Sales_Data[[#This Row],[Gross Revenue]]-Sales_Data[[#This Row],[TotalFinancialCost]]</f>
        <v>7186.3799999999992</v>
      </c>
      <c r="R4755" s="7">
        <f>Sales_Data[[#This Row],[Actul Bill Amount]]-Sales_Data[[#This Row],[ShippingCost]]</f>
        <v>17786.38</v>
      </c>
      <c r="S4755">
        <v>1192</v>
      </c>
      <c r="T4755">
        <v>563.62</v>
      </c>
      <c r="U4755" t="s">
        <v>57</v>
      </c>
      <c r="V4755">
        <v>350</v>
      </c>
      <c r="W4755" t="s">
        <v>38</v>
      </c>
      <c r="X4755" t="str">
        <f t="shared" si="149"/>
        <v>Kolkata</v>
      </c>
    </row>
    <row r="4756" spans="1:24" x14ac:dyDescent="0.4">
      <c r="A4756">
        <v>104755</v>
      </c>
      <c r="B4756" s="5">
        <v>45864.376388888886</v>
      </c>
      <c r="C4756" s="3" t="str">
        <f>TEXT(Sales_Data[[#This Row],[OrderDate]],"mmmm")</f>
        <v>July</v>
      </c>
      <c r="D4756" s="3" t="str">
        <f t="shared" si="148"/>
        <v>2025</v>
      </c>
      <c r="E4756" t="s">
        <v>42</v>
      </c>
      <c r="F4756" t="s">
        <v>24</v>
      </c>
      <c r="G4756" t="s">
        <v>29</v>
      </c>
      <c r="H4756" t="s">
        <v>16</v>
      </c>
      <c r="I4756" t="s">
        <v>100</v>
      </c>
      <c r="J4756">
        <v>64</v>
      </c>
      <c r="K4756">
        <v>3500</v>
      </c>
      <c r="L4756" s="7">
        <f>Sales_Data[[#This Row],[OrderQuantity]] *Sales_Data[[#This Row],[UnitPrice]]</f>
        <v>224000</v>
      </c>
      <c r="M4756" s="7">
        <f>Sales_Data[[#This Row],[UnitPrice]]-Sales_Data[[#This Row],[UnitCost]]</f>
        <v>1300</v>
      </c>
      <c r="N4756" s="7">
        <f>Sales_Data[[#This Row],[Gross Revenue]]-Sales_Data[[#This Row],[Discount Amount ]]</f>
        <v>222700</v>
      </c>
      <c r="O4756" s="7">
        <f>Sales_Data[[#This Row],[OrderQuantity]] *Sales_Data[[#This Row],[UnitCost]]</f>
        <v>140800</v>
      </c>
      <c r="P4756" s="7">
        <f>Sales_Data[[#This Row],[ItemCost]] +Sales_Data[[#This Row],[ShippingCost]]</f>
        <v>143362.64000000001</v>
      </c>
      <c r="Q4756" s="7">
        <f>Sales_Data[[#This Row],[Gross Revenue]]-Sales_Data[[#This Row],[TotalFinancialCost]]</f>
        <v>80637.359999999986</v>
      </c>
      <c r="R4756" s="7">
        <f>Sales_Data[[#This Row],[Actul Bill Amount]]-Sales_Data[[#This Row],[ShippingCost]]</f>
        <v>220137.36</v>
      </c>
      <c r="S4756">
        <v>964</v>
      </c>
      <c r="T4756">
        <v>2562.64</v>
      </c>
      <c r="U4756" t="s">
        <v>59</v>
      </c>
      <c r="V4756">
        <v>2200</v>
      </c>
      <c r="W4756" t="s">
        <v>18</v>
      </c>
      <c r="X4756" t="str">
        <f t="shared" si="149"/>
        <v>Bengaluru</v>
      </c>
    </row>
    <row r="4757" spans="1:24" x14ac:dyDescent="0.4">
      <c r="A4757">
        <v>104756</v>
      </c>
      <c r="B4757" s="5">
        <v>45993.354861111111</v>
      </c>
      <c r="C4757" s="3" t="str">
        <f>TEXT(Sales_Data[[#This Row],[OrderDate]],"mmmm")</f>
        <v>December</v>
      </c>
      <c r="D4757" s="3" t="str">
        <f t="shared" si="148"/>
        <v>2025</v>
      </c>
      <c r="E4757" t="s">
        <v>42</v>
      </c>
      <c r="F4757" t="s">
        <v>35</v>
      </c>
      <c r="G4757" t="s">
        <v>29</v>
      </c>
      <c r="H4757" t="s">
        <v>25</v>
      </c>
      <c r="I4757" t="s">
        <v>100</v>
      </c>
      <c r="J4757">
        <v>28</v>
      </c>
      <c r="K4757">
        <v>8500</v>
      </c>
      <c r="L4757" s="7">
        <f>Sales_Data[[#This Row],[OrderQuantity]] *Sales_Data[[#This Row],[UnitPrice]]</f>
        <v>238000</v>
      </c>
      <c r="M4757" s="7">
        <f>Sales_Data[[#This Row],[UnitPrice]]-Sales_Data[[#This Row],[UnitCost]]</f>
        <v>3000</v>
      </c>
      <c r="N4757" s="7">
        <f>Sales_Data[[#This Row],[Gross Revenue]]-Sales_Data[[#This Row],[Discount Amount ]]</f>
        <v>235000</v>
      </c>
      <c r="O4757" s="7">
        <f>Sales_Data[[#This Row],[OrderQuantity]] *Sales_Data[[#This Row],[UnitCost]]</f>
        <v>154000</v>
      </c>
      <c r="P4757" s="7">
        <f>Sales_Data[[#This Row],[ItemCost]] +Sales_Data[[#This Row],[ShippingCost]]</f>
        <v>154397.18</v>
      </c>
      <c r="Q4757" s="7">
        <f>Sales_Data[[#This Row],[Gross Revenue]]-Sales_Data[[#This Row],[TotalFinancialCost]]</f>
        <v>83602.820000000007</v>
      </c>
      <c r="R4757" s="7">
        <f>Sales_Data[[#This Row],[Actul Bill Amount]]-Sales_Data[[#This Row],[ShippingCost]]</f>
        <v>234602.82</v>
      </c>
      <c r="S4757">
        <v>845</v>
      </c>
      <c r="T4757">
        <v>397.18</v>
      </c>
      <c r="U4757" t="s">
        <v>49</v>
      </c>
      <c r="V4757">
        <v>5500</v>
      </c>
      <c r="W4757" t="s">
        <v>27</v>
      </c>
      <c r="X4757" t="str">
        <f t="shared" si="149"/>
        <v>Mumbai</v>
      </c>
    </row>
    <row r="4758" spans="1:24" x14ac:dyDescent="0.4">
      <c r="A4758">
        <v>104757</v>
      </c>
      <c r="B4758" s="5">
        <v>45738.093055555553</v>
      </c>
      <c r="C4758" s="3" t="str">
        <f>TEXT(Sales_Data[[#This Row],[OrderDate]],"mmmm")</f>
        <v>March</v>
      </c>
      <c r="D4758" s="3" t="str">
        <f t="shared" si="148"/>
        <v>2025</v>
      </c>
      <c r="E4758" t="s">
        <v>34</v>
      </c>
      <c r="F4758" t="s">
        <v>46</v>
      </c>
      <c r="G4758" t="s">
        <v>29</v>
      </c>
      <c r="H4758" t="s">
        <v>37</v>
      </c>
      <c r="I4758" t="s">
        <v>100</v>
      </c>
      <c r="J4758">
        <v>6</v>
      </c>
      <c r="K4758">
        <v>4500</v>
      </c>
      <c r="L4758" s="7">
        <f>Sales_Data[[#This Row],[OrderQuantity]] *Sales_Data[[#This Row],[UnitPrice]]</f>
        <v>27000</v>
      </c>
      <c r="M4758" s="7">
        <f>Sales_Data[[#This Row],[UnitPrice]]-Sales_Data[[#This Row],[UnitCost]]</f>
        <v>1700</v>
      </c>
      <c r="N4758" s="7">
        <f>Sales_Data[[#This Row],[Gross Revenue]]-Sales_Data[[#This Row],[Discount Amount ]]</f>
        <v>25300</v>
      </c>
      <c r="O4758" s="7">
        <f>Sales_Data[[#This Row],[OrderQuantity]] *Sales_Data[[#This Row],[UnitCost]]</f>
        <v>16800</v>
      </c>
      <c r="P4758" s="7">
        <f>Sales_Data[[#This Row],[ItemCost]] +Sales_Data[[#This Row],[ShippingCost]]</f>
        <v>17855.080000000002</v>
      </c>
      <c r="Q4758" s="7">
        <f>Sales_Data[[#This Row],[Gross Revenue]]-Sales_Data[[#This Row],[TotalFinancialCost]]</f>
        <v>9144.9199999999983</v>
      </c>
      <c r="R4758" s="7">
        <f>Sales_Data[[#This Row],[Actul Bill Amount]]-Sales_Data[[#This Row],[ShippingCost]]</f>
        <v>24244.92</v>
      </c>
      <c r="S4758">
        <v>332</v>
      </c>
      <c r="T4758">
        <v>1055.08</v>
      </c>
      <c r="U4758" t="s">
        <v>47</v>
      </c>
      <c r="V4758">
        <v>2800</v>
      </c>
      <c r="W4758" t="s">
        <v>38</v>
      </c>
      <c r="X4758" t="str">
        <f t="shared" si="149"/>
        <v>Kolkata</v>
      </c>
    </row>
    <row r="4759" spans="1:24" x14ac:dyDescent="0.4">
      <c r="A4759">
        <v>104758</v>
      </c>
      <c r="B4759" s="5">
        <v>45875.181250000001</v>
      </c>
      <c r="C4759" s="3" t="str">
        <f>TEXT(Sales_Data[[#This Row],[OrderDate]],"mmmm")</f>
        <v>August</v>
      </c>
      <c r="D4759" s="3" t="str">
        <f t="shared" si="148"/>
        <v>2025</v>
      </c>
      <c r="E4759" t="s">
        <v>45</v>
      </c>
      <c r="F4759" t="s">
        <v>28</v>
      </c>
      <c r="G4759" t="s">
        <v>15</v>
      </c>
      <c r="H4759" t="s">
        <v>20</v>
      </c>
      <c r="I4759" t="s">
        <v>100</v>
      </c>
      <c r="J4759">
        <v>20</v>
      </c>
      <c r="K4759">
        <v>2500</v>
      </c>
      <c r="L4759" s="7">
        <f>Sales_Data[[#This Row],[OrderQuantity]] *Sales_Data[[#This Row],[UnitPrice]]</f>
        <v>50000</v>
      </c>
      <c r="M4759" s="7">
        <f>Sales_Data[[#This Row],[UnitPrice]]-Sales_Data[[#This Row],[UnitCost]]</f>
        <v>1000</v>
      </c>
      <c r="N4759" s="7">
        <f>Sales_Data[[#This Row],[Gross Revenue]]-Sales_Data[[#This Row],[Discount Amount ]]</f>
        <v>49000</v>
      </c>
      <c r="O4759" s="7">
        <f>Sales_Data[[#This Row],[OrderQuantity]] *Sales_Data[[#This Row],[UnitCost]]</f>
        <v>30000</v>
      </c>
      <c r="P4759" s="7">
        <f>Sales_Data[[#This Row],[ItemCost]] +Sales_Data[[#This Row],[ShippingCost]]</f>
        <v>31150.95</v>
      </c>
      <c r="Q4759" s="7">
        <f>Sales_Data[[#This Row],[Gross Revenue]]-Sales_Data[[#This Row],[TotalFinancialCost]]</f>
        <v>18849.05</v>
      </c>
      <c r="R4759" s="7">
        <f>Sales_Data[[#This Row],[Actul Bill Amount]]-Sales_Data[[#This Row],[ShippingCost]]</f>
        <v>47849.05</v>
      </c>
      <c r="S4759">
        <v>1130</v>
      </c>
      <c r="T4759">
        <v>1150.95</v>
      </c>
      <c r="U4759" t="s">
        <v>54</v>
      </c>
      <c r="V4759">
        <v>1500</v>
      </c>
      <c r="W4759" t="s">
        <v>22</v>
      </c>
      <c r="X4759" t="str">
        <f t="shared" si="149"/>
        <v>Nagpur</v>
      </c>
    </row>
    <row r="4760" spans="1:24" x14ac:dyDescent="0.4">
      <c r="A4760">
        <v>104759</v>
      </c>
      <c r="B4760" s="5">
        <v>45659.670138888891</v>
      </c>
      <c r="C4760" s="3" t="str">
        <f>TEXT(Sales_Data[[#This Row],[OrderDate]],"mmmm")</f>
        <v>January</v>
      </c>
      <c r="D4760" s="3" t="str">
        <f t="shared" si="148"/>
        <v>2025</v>
      </c>
      <c r="E4760" t="s">
        <v>39</v>
      </c>
      <c r="F4760" t="s">
        <v>35</v>
      </c>
      <c r="G4760" t="s">
        <v>31</v>
      </c>
      <c r="H4760" t="s">
        <v>20</v>
      </c>
      <c r="I4760" t="s">
        <v>100</v>
      </c>
      <c r="J4760">
        <v>1</v>
      </c>
      <c r="K4760">
        <v>8500</v>
      </c>
      <c r="L4760" s="7">
        <f>Sales_Data[[#This Row],[OrderQuantity]] *Sales_Data[[#This Row],[UnitPrice]]</f>
        <v>8500</v>
      </c>
      <c r="M4760" s="7">
        <f>Sales_Data[[#This Row],[UnitPrice]]-Sales_Data[[#This Row],[UnitCost]]</f>
        <v>3000</v>
      </c>
      <c r="N4760" s="7">
        <f>Sales_Data[[#This Row],[Gross Revenue]]-Sales_Data[[#This Row],[Discount Amount ]]</f>
        <v>5500</v>
      </c>
      <c r="O4760" s="7">
        <f>Sales_Data[[#This Row],[OrderQuantity]] *Sales_Data[[#This Row],[UnitCost]]</f>
        <v>5500</v>
      </c>
      <c r="P4760" s="7">
        <f>Sales_Data[[#This Row],[ItemCost]] +Sales_Data[[#This Row],[ShippingCost]]</f>
        <v>6314.38</v>
      </c>
      <c r="Q4760" s="7">
        <f>Sales_Data[[#This Row],[Gross Revenue]]-Sales_Data[[#This Row],[TotalFinancialCost]]</f>
        <v>2185.62</v>
      </c>
      <c r="R4760" s="7">
        <f>Sales_Data[[#This Row],[Actul Bill Amount]]-Sales_Data[[#This Row],[ShippingCost]]</f>
        <v>4685.62</v>
      </c>
      <c r="S4760">
        <v>1015</v>
      </c>
      <c r="T4760">
        <v>814.38</v>
      </c>
      <c r="U4760" t="s">
        <v>49</v>
      </c>
      <c r="V4760">
        <v>5500</v>
      </c>
      <c r="W4760" t="s">
        <v>22</v>
      </c>
      <c r="X4760" t="str">
        <f t="shared" si="149"/>
        <v>Nagpur</v>
      </c>
    </row>
    <row r="4761" spans="1:24" x14ac:dyDescent="0.4">
      <c r="A4761">
        <v>104760</v>
      </c>
      <c r="B4761" s="5">
        <v>45835.006944444445</v>
      </c>
      <c r="C4761" s="3" t="str">
        <f>TEXT(Sales_Data[[#This Row],[OrderDate]],"mmmm")</f>
        <v>June</v>
      </c>
      <c r="D4761" s="3" t="str">
        <f t="shared" si="148"/>
        <v>2025</v>
      </c>
      <c r="E4761" t="s">
        <v>42</v>
      </c>
      <c r="F4761" t="s">
        <v>24</v>
      </c>
      <c r="G4761" t="s">
        <v>15</v>
      </c>
      <c r="H4761" t="s">
        <v>16</v>
      </c>
      <c r="I4761" t="s">
        <v>100</v>
      </c>
      <c r="J4761">
        <v>50</v>
      </c>
      <c r="K4761">
        <v>45000</v>
      </c>
      <c r="L4761" s="7">
        <f>Sales_Data[[#This Row],[OrderQuantity]] *Sales_Data[[#This Row],[UnitPrice]]</f>
        <v>2250000</v>
      </c>
      <c r="M4761" s="7">
        <f>Sales_Data[[#This Row],[UnitPrice]]-Sales_Data[[#This Row],[UnitCost]]</f>
        <v>13000</v>
      </c>
      <c r="N4761" s="7">
        <f>Sales_Data[[#This Row],[Gross Revenue]]-Sales_Data[[#This Row],[Discount Amount ]]</f>
        <v>2237000</v>
      </c>
      <c r="O4761" s="7">
        <f>Sales_Data[[#This Row],[OrderQuantity]] *Sales_Data[[#This Row],[UnitCost]]</f>
        <v>1600000</v>
      </c>
      <c r="P4761" s="7">
        <f>Sales_Data[[#This Row],[ItemCost]] +Sales_Data[[#This Row],[ShippingCost]]</f>
        <v>1600669.57</v>
      </c>
      <c r="Q4761" s="7">
        <f>Sales_Data[[#This Row],[Gross Revenue]]-Sales_Data[[#This Row],[TotalFinancialCost]]</f>
        <v>649330.42999999993</v>
      </c>
      <c r="R4761" s="7">
        <f>Sales_Data[[#This Row],[Actul Bill Amount]]-Sales_Data[[#This Row],[ShippingCost]]</f>
        <v>2236330.4300000002</v>
      </c>
      <c r="S4761">
        <v>515</v>
      </c>
      <c r="T4761">
        <v>669.57</v>
      </c>
      <c r="U4761" t="s">
        <v>26</v>
      </c>
      <c r="V4761">
        <v>32000</v>
      </c>
      <c r="W4761" t="s">
        <v>18</v>
      </c>
      <c r="X4761" t="str">
        <f t="shared" si="149"/>
        <v>Bengaluru</v>
      </c>
    </row>
    <row r="4762" spans="1:24" x14ac:dyDescent="0.4">
      <c r="A4762">
        <v>104761</v>
      </c>
      <c r="B4762" s="5">
        <v>46003.388888888891</v>
      </c>
      <c r="C4762" s="3" t="str">
        <f>TEXT(Sales_Data[[#This Row],[OrderDate]],"mmmm")</f>
        <v>December</v>
      </c>
      <c r="D4762" s="3" t="str">
        <f t="shared" si="148"/>
        <v>2025</v>
      </c>
      <c r="E4762" t="s">
        <v>13</v>
      </c>
      <c r="F4762" t="s">
        <v>55</v>
      </c>
      <c r="G4762" t="s">
        <v>15</v>
      </c>
      <c r="H4762" t="s">
        <v>37</v>
      </c>
      <c r="I4762" t="s">
        <v>100</v>
      </c>
      <c r="J4762">
        <v>9</v>
      </c>
      <c r="K4762">
        <v>1200</v>
      </c>
      <c r="L4762" s="7">
        <f>Sales_Data[[#This Row],[OrderQuantity]] *Sales_Data[[#This Row],[UnitPrice]]</f>
        <v>10800</v>
      </c>
      <c r="M4762" s="7">
        <f>Sales_Data[[#This Row],[UnitPrice]]-Sales_Data[[#This Row],[UnitCost]]</f>
        <v>400</v>
      </c>
      <c r="N4762" s="7">
        <f>Sales_Data[[#This Row],[Gross Revenue]]-Sales_Data[[#This Row],[Discount Amount ]]</f>
        <v>10400</v>
      </c>
      <c r="O4762" s="7">
        <f>Sales_Data[[#This Row],[OrderQuantity]] *Sales_Data[[#This Row],[UnitCost]]</f>
        <v>7200</v>
      </c>
      <c r="P4762" s="7">
        <f>Sales_Data[[#This Row],[ItemCost]] +Sales_Data[[#This Row],[ShippingCost]]</f>
        <v>7995.64</v>
      </c>
      <c r="Q4762" s="7">
        <f>Sales_Data[[#This Row],[Gross Revenue]]-Sales_Data[[#This Row],[TotalFinancialCost]]</f>
        <v>2804.3599999999997</v>
      </c>
      <c r="R4762" s="7">
        <f>Sales_Data[[#This Row],[Actul Bill Amount]]-Sales_Data[[#This Row],[ShippingCost]]</f>
        <v>9604.36</v>
      </c>
      <c r="S4762">
        <v>553</v>
      </c>
      <c r="T4762">
        <v>795.64</v>
      </c>
      <c r="U4762" t="s">
        <v>58</v>
      </c>
      <c r="V4762">
        <v>800</v>
      </c>
      <c r="W4762" t="s">
        <v>38</v>
      </c>
      <c r="X4762" t="str">
        <f t="shared" si="149"/>
        <v>Kolkata</v>
      </c>
    </row>
    <row r="4763" spans="1:24" x14ac:dyDescent="0.4">
      <c r="A4763">
        <v>104762</v>
      </c>
      <c r="B4763" s="5">
        <v>45936.206250000003</v>
      </c>
      <c r="C4763" s="3" t="str">
        <f>TEXT(Sales_Data[[#This Row],[OrderDate]],"mmmm")</f>
        <v>October</v>
      </c>
      <c r="D4763" s="3" t="str">
        <f t="shared" si="148"/>
        <v>2025</v>
      </c>
      <c r="E4763" t="s">
        <v>13</v>
      </c>
      <c r="F4763" t="s">
        <v>24</v>
      </c>
      <c r="G4763" t="s">
        <v>15</v>
      </c>
      <c r="H4763" t="s">
        <v>16</v>
      </c>
      <c r="I4763" t="s">
        <v>100</v>
      </c>
      <c r="J4763">
        <v>13</v>
      </c>
      <c r="K4763">
        <v>25000</v>
      </c>
      <c r="L4763" s="7">
        <f>Sales_Data[[#This Row],[OrderQuantity]] *Sales_Data[[#This Row],[UnitPrice]]</f>
        <v>325000</v>
      </c>
      <c r="M4763" s="7">
        <f>Sales_Data[[#This Row],[UnitPrice]]-Sales_Data[[#This Row],[UnitCost]]</f>
        <v>7000</v>
      </c>
      <c r="N4763" s="7">
        <f>Sales_Data[[#This Row],[Gross Revenue]]-Sales_Data[[#This Row],[Discount Amount ]]</f>
        <v>318000</v>
      </c>
      <c r="O4763" s="7">
        <f>Sales_Data[[#This Row],[OrderQuantity]] *Sales_Data[[#This Row],[UnitCost]]</f>
        <v>234000</v>
      </c>
      <c r="P4763" s="7">
        <f>Sales_Data[[#This Row],[ItemCost]] +Sales_Data[[#This Row],[ShippingCost]]</f>
        <v>234421.73</v>
      </c>
      <c r="Q4763" s="7">
        <f>Sales_Data[[#This Row],[Gross Revenue]]-Sales_Data[[#This Row],[TotalFinancialCost]]</f>
        <v>90578.26999999999</v>
      </c>
      <c r="R4763" s="7">
        <f>Sales_Data[[#This Row],[Actul Bill Amount]]-Sales_Data[[#This Row],[ShippingCost]]</f>
        <v>317578.27</v>
      </c>
      <c r="S4763">
        <v>974</v>
      </c>
      <c r="T4763">
        <v>421.73</v>
      </c>
      <c r="U4763" t="s">
        <v>60</v>
      </c>
      <c r="V4763">
        <v>18000</v>
      </c>
      <c r="W4763" t="s">
        <v>18</v>
      </c>
      <c r="X4763" t="str">
        <f t="shared" si="149"/>
        <v>Bengaluru</v>
      </c>
    </row>
    <row r="4764" spans="1:24" x14ac:dyDescent="0.4">
      <c r="A4764">
        <v>104763</v>
      </c>
      <c r="B4764" s="5">
        <v>45803.011111111111</v>
      </c>
      <c r="C4764" s="3" t="str">
        <f>TEXT(Sales_Data[[#This Row],[OrderDate]],"mmmm")</f>
        <v>May</v>
      </c>
      <c r="D4764" s="3" t="str">
        <f t="shared" si="148"/>
        <v>2025</v>
      </c>
      <c r="E4764" t="s">
        <v>42</v>
      </c>
      <c r="F4764" t="s">
        <v>55</v>
      </c>
      <c r="G4764" t="s">
        <v>31</v>
      </c>
      <c r="H4764" t="s">
        <v>16</v>
      </c>
      <c r="I4764" t="s">
        <v>100</v>
      </c>
      <c r="J4764">
        <v>42</v>
      </c>
      <c r="K4764">
        <v>600</v>
      </c>
      <c r="L4764" s="7">
        <f>Sales_Data[[#This Row],[OrderQuantity]] *Sales_Data[[#This Row],[UnitPrice]]</f>
        <v>25200</v>
      </c>
      <c r="M4764" s="7">
        <f>Sales_Data[[#This Row],[UnitPrice]]-Sales_Data[[#This Row],[UnitCost]]</f>
        <v>250</v>
      </c>
      <c r="N4764" s="7">
        <f>Sales_Data[[#This Row],[Gross Revenue]]-Sales_Data[[#This Row],[Discount Amount ]]</f>
        <v>24950</v>
      </c>
      <c r="O4764" s="7">
        <f>Sales_Data[[#This Row],[OrderQuantity]] *Sales_Data[[#This Row],[UnitCost]]</f>
        <v>14700</v>
      </c>
      <c r="P4764" s="7">
        <f>Sales_Data[[#This Row],[ItemCost]] +Sales_Data[[#This Row],[ShippingCost]]</f>
        <v>15767.96</v>
      </c>
      <c r="Q4764" s="7">
        <f>Sales_Data[[#This Row],[Gross Revenue]]-Sales_Data[[#This Row],[TotalFinancialCost]]</f>
        <v>9432.0400000000009</v>
      </c>
      <c r="R4764" s="7">
        <f>Sales_Data[[#This Row],[Actul Bill Amount]]-Sales_Data[[#This Row],[ShippingCost]]</f>
        <v>23882.04</v>
      </c>
      <c r="S4764">
        <v>760</v>
      </c>
      <c r="T4764">
        <v>1067.96</v>
      </c>
      <c r="U4764" t="s">
        <v>57</v>
      </c>
      <c r="V4764">
        <v>350</v>
      </c>
      <c r="W4764" t="s">
        <v>18</v>
      </c>
      <c r="X4764" t="str">
        <f t="shared" si="149"/>
        <v>Bengaluru</v>
      </c>
    </row>
    <row r="4765" spans="1:24" x14ac:dyDescent="0.4">
      <c r="A4765">
        <v>104764</v>
      </c>
      <c r="B4765" s="5">
        <v>45975.926388888889</v>
      </c>
      <c r="C4765" s="3" t="str">
        <f>TEXT(Sales_Data[[#This Row],[OrderDate]],"mmmm")</f>
        <v>November</v>
      </c>
      <c r="D4765" s="3" t="str">
        <f t="shared" si="148"/>
        <v>2025</v>
      </c>
      <c r="E4765" t="s">
        <v>42</v>
      </c>
      <c r="F4765" t="s">
        <v>35</v>
      </c>
      <c r="G4765" t="s">
        <v>15</v>
      </c>
      <c r="H4765" t="s">
        <v>20</v>
      </c>
      <c r="I4765" t="s">
        <v>100</v>
      </c>
      <c r="J4765">
        <v>41</v>
      </c>
      <c r="K4765">
        <v>8500</v>
      </c>
      <c r="L4765" s="7">
        <f>Sales_Data[[#This Row],[OrderQuantity]] *Sales_Data[[#This Row],[UnitPrice]]</f>
        <v>348500</v>
      </c>
      <c r="M4765" s="7">
        <f>Sales_Data[[#This Row],[UnitPrice]]-Sales_Data[[#This Row],[UnitCost]]</f>
        <v>3000</v>
      </c>
      <c r="N4765" s="7">
        <f>Sales_Data[[#This Row],[Gross Revenue]]-Sales_Data[[#This Row],[Discount Amount ]]</f>
        <v>345500</v>
      </c>
      <c r="O4765" s="7">
        <f>Sales_Data[[#This Row],[OrderQuantity]] *Sales_Data[[#This Row],[UnitCost]]</f>
        <v>225500</v>
      </c>
      <c r="P4765" s="7">
        <f>Sales_Data[[#This Row],[ItemCost]] +Sales_Data[[#This Row],[ShippingCost]]</f>
        <v>226491.98</v>
      </c>
      <c r="Q4765" s="7">
        <f>Sales_Data[[#This Row],[Gross Revenue]]-Sales_Data[[#This Row],[TotalFinancialCost]]</f>
        <v>122008.01999999999</v>
      </c>
      <c r="R4765" s="7">
        <f>Sales_Data[[#This Row],[Actul Bill Amount]]-Sales_Data[[#This Row],[ShippingCost]]</f>
        <v>344508.02</v>
      </c>
      <c r="S4765">
        <v>417</v>
      </c>
      <c r="T4765">
        <v>991.98</v>
      </c>
      <c r="U4765" t="s">
        <v>49</v>
      </c>
      <c r="V4765">
        <v>5500</v>
      </c>
      <c r="W4765" t="s">
        <v>22</v>
      </c>
      <c r="X4765" t="str">
        <f t="shared" si="149"/>
        <v>Nagpur</v>
      </c>
    </row>
    <row r="4766" spans="1:24" x14ac:dyDescent="0.4">
      <c r="A4766">
        <v>104765</v>
      </c>
      <c r="B4766" s="5">
        <v>45881.388194444444</v>
      </c>
      <c r="C4766" s="3" t="str">
        <f>TEXT(Sales_Data[[#This Row],[OrderDate]],"mmmm")</f>
        <v>August</v>
      </c>
      <c r="D4766" s="3" t="str">
        <f t="shared" si="148"/>
        <v>2025</v>
      </c>
      <c r="E4766" t="s">
        <v>23</v>
      </c>
      <c r="F4766" t="s">
        <v>40</v>
      </c>
      <c r="G4766" t="s">
        <v>15</v>
      </c>
      <c r="H4766" t="s">
        <v>37</v>
      </c>
      <c r="I4766" t="s">
        <v>100</v>
      </c>
      <c r="J4766">
        <v>99</v>
      </c>
      <c r="K4766">
        <v>1500</v>
      </c>
      <c r="L4766" s="7">
        <f>Sales_Data[[#This Row],[OrderQuantity]] *Sales_Data[[#This Row],[UnitPrice]]</f>
        <v>148500</v>
      </c>
      <c r="M4766" s="7">
        <f>Sales_Data[[#This Row],[UnitPrice]]-Sales_Data[[#This Row],[UnitCost]]</f>
        <v>700</v>
      </c>
      <c r="N4766" s="7">
        <f>Sales_Data[[#This Row],[Gross Revenue]]-Sales_Data[[#This Row],[Discount Amount ]]</f>
        <v>147800</v>
      </c>
      <c r="O4766" s="7">
        <f>Sales_Data[[#This Row],[OrderQuantity]] *Sales_Data[[#This Row],[UnitCost]]</f>
        <v>79200</v>
      </c>
      <c r="P4766" s="7">
        <f>Sales_Data[[#This Row],[ItemCost]] +Sales_Data[[#This Row],[ShippingCost]]</f>
        <v>80190.720000000001</v>
      </c>
      <c r="Q4766" s="7">
        <f>Sales_Data[[#This Row],[Gross Revenue]]-Sales_Data[[#This Row],[TotalFinancialCost]]</f>
        <v>68309.279999999999</v>
      </c>
      <c r="R4766" s="7">
        <f>Sales_Data[[#This Row],[Actul Bill Amount]]-Sales_Data[[#This Row],[ShippingCost]]</f>
        <v>146809.28</v>
      </c>
      <c r="S4766">
        <v>1021</v>
      </c>
      <c r="T4766">
        <v>990.72</v>
      </c>
      <c r="U4766" t="s">
        <v>52</v>
      </c>
      <c r="V4766">
        <v>800</v>
      </c>
      <c r="W4766" t="s">
        <v>38</v>
      </c>
      <c r="X4766" t="str">
        <f t="shared" si="149"/>
        <v>Kolkata</v>
      </c>
    </row>
    <row r="4767" spans="1:24" x14ac:dyDescent="0.4">
      <c r="A4767">
        <v>104766</v>
      </c>
      <c r="B4767" s="5">
        <v>45719.960416666669</v>
      </c>
      <c r="C4767" s="3" t="str">
        <f>TEXT(Sales_Data[[#This Row],[OrderDate]],"mmmm")</f>
        <v>March</v>
      </c>
      <c r="D4767" s="3" t="str">
        <f t="shared" si="148"/>
        <v>2025</v>
      </c>
      <c r="E4767" t="s">
        <v>45</v>
      </c>
      <c r="F4767" t="s">
        <v>43</v>
      </c>
      <c r="G4767" t="s">
        <v>15</v>
      </c>
      <c r="H4767" t="s">
        <v>16</v>
      </c>
      <c r="I4767" t="s">
        <v>100</v>
      </c>
      <c r="J4767">
        <v>43</v>
      </c>
      <c r="K4767">
        <v>1800</v>
      </c>
      <c r="L4767" s="7">
        <f>Sales_Data[[#This Row],[OrderQuantity]] *Sales_Data[[#This Row],[UnitPrice]]</f>
        <v>77400</v>
      </c>
      <c r="M4767" s="7">
        <f>Sales_Data[[#This Row],[UnitPrice]]-Sales_Data[[#This Row],[UnitCost]]</f>
        <v>900</v>
      </c>
      <c r="N4767" s="7">
        <f>Sales_Data[[#This Row],[Gross Revenue]]-Sales_Data[[#This Row],[Discount Amount ]]</f>
        <v>76500</v>
      </c>
      <c r="O4767" s="7">
        <f>Sales_Data[[#This Row],[OrderQuantity]] *Sales_Data[[#This Row],[UnitCost]]</f>
        <v>38700</v>
      </c>
      <c r="P4767" s="7">
        <f>Sales_Data[[#This Row],[ItemCost]] +Sales_Data[[#This Row],[ShippingCost]]</f>
        <v>39899.1</v>
      </c>
      <c r="Q4767" s="7">
        <f>Sales_Data[[#This Row],[Gross Revenue]]-Sales_Data[[#This Row],[TotalFinancialCost]]</f>
        <v>37500.9</v>
      </c>
      <c r="R4767" s="7">
        <f>Sales_Data[[#This Row],[Actul Bill Amount]]-Sales_Data[[#This Row],[ShippingCost]]</f>
        <v>75300.899999999994</v>
      </c>
      <c r="S4767">
        <v>601</v>
      </c>
      <c r="T4767">
        <v>1199.0999999999999</v>
      </c>
      <c r="U4767" t="s">
        <v>51</v>
      </c>
      <c r="V4767">
        <v>900</v>
      </c>
      <c r="W4767" t="s">
        <v>18</v>
      </c>
      <c r="X4767" t="str">
        <f t="shared" si="149"/>
        <v>Bengaluru</v>
      </c>
    </row>
    <row r="4768" spans="1:24" x14ac:dyDescent="0.4">
      <c r="A4768">
        <v>104767</v>
      </c>
      <c r="B4768" s="5">
        <v>45951.565972222219</v>
      </c>
      <c r="C4768" s="3" t="str">
        <f>TEXT(Sales_Data[[#This Row],[OrderDate]],"mmmm")</f>
        <v>October</v>
      </c>
      <c r="D4768" s="3" t="str">
        <f t="shared" si="148"/>
        <v>2025</v>
      </c>
      <c r="E4768" t="s">
        <v>13</v>
      </c>
      <c r="F4768" t="s">
        <v>35</v>
      </c>
      <c r="G4768" t="s">
        <v>31</v>
      </c>
      <c r="H4768" t="s">
        <v>37</v>
      </c>
      <c r="I4768" t="s">
        <v>100</v>
      </c>
      <c r="J4768">
        <v>75</v>
      </c>
      <c r="K4768">
        <v>12000</v>
      </c>
      <c r="L4768" s="7">
        <f>Sales_Data[[#This Row],[OrderQuantity]] *Sales_Data[[#This Row],[UnitPrice]]</f>
        <v>900000</v>
      </c>
      <c r="M4768" s="7">
        <f>Sales_Data[[#This Row],[UnitPrice]]-Sales_Data[[#This Row],[UnitCost]]</f>
        <v>4000</v>
      </c>
      <c r="N4768" s="7">
        <f>Sales_Data[[#This Row],[Gross Revenue]]-Sales_Data[[#This Row],[Discount Amount ]]</f>
        <v>896000</v>
      </c>
      <c r="O4768" s="7">
        <f>Sales_Data[[#This Row],[OrderQuantity]] *Sales_Data[[#This Row],[UnitCost]]</f>
        <v>600000</v>
      </c>
      <c r="P4768" s="7">
        <f>Sales_Data[[#This Row],[ItemCost]] +Sales_Data[[#This Row],[ShippingCost]]</f>
        <v>600888.07999999996</v>
      </c>
      <c r="Q4768" s="7">
        <f>Sales_Data[[#This Row],[Gross Revenue]]-Sales_Data[[#This Row],[TotalFinancialCost]]</f>
        <v>299111.92000000004</v>
      </c>
      <c r="R4768" s="7">
        <f>Sales_Data[[#This Row],[Actul Bill Amount]]-Sales_Data[[#This Row],[ShippingCost]]</f>
        <v>895111.92</v>
      </c>
      <c r="S4768">
        <v>925</v>
      </c>
      <c r="T4768">
        <v>888.08</v>
      </c>
      <c r="U4768" t="s">
        <v>36</v>
      </c>
      <c r="V4768">
        <v>8000</v>
      </c>
      <c r="W4768" t="s">
        <v>38</v>
      </c>
      <c r="X4768" t="str">
        <f t="shared" si="149"/>
        <v>Kolkata</v>
      </c>
    </row>
    <row r="4769" spans="1:24" x14ac:dyDescent="0.4">
      <c r="A4769">
        <v>104768</v>
      </c>
      <c r="B4769" s="5">
        <v>45896.661805555559</v>
      </c>
      <c r="C4769" s="3" t="str">
        <f>TEXT(Sales_Data[[#This Row],[OrderDate]],"mmmm")</f>
        <v>August</v>
      </c>
      <c r="D4769" s="3" t="str">
        <f t="shared" si="148"/>
        <v>2025</v>
      </c>
      <c r="E4769" t="s">
        <v>19</v>
      </c>
      <c r="F4769" t="s">
        <v>55</v>
      </c>
      <c r="G4769" t="s">
        <v>15</v>
      </c>
      <c r="H4769" t="s">
        <v>32</v>
      </c>
      <c r="I4769" t="s">
        <v>100</v>
      </c>
      <c r="J4769">
        <v>24</v>
      </c>
      <c r="K4769">
        <v>850</v>
      </c>
      <c r="L4769" s="7">
        <f>Sales_Data[[#This Row],[OrderQuantity]] *Sales_Data[[#This Row],[UnitPrice]]</f>
        <v>20400</v>
      </c>
      <c r="M4769" s="7">
        <f>Sales_Data[[#This Row],[UnitPrice]]-Sales_Data[[#This Row],[UnitCost]]</f>
        <v>300</v>
      </c>
      <c r="N4769" s="7">
        <f>Sales_Data[[#This Row],[Gross Revenue]]-Sales_Data[[#This Row],[Discount Amount ]]</f>
        <v>20100</v>
      </c>
      <c r="O4769" s="7">
        <f>Sales_Data[[#This Row],[OrderQuantity]] *Sales_Data[[#This Row],[UnitCost]]</f>
        <v>13200</v>
      </c>
      <c r="P4769" s="7">
        <f>Sales_Data[[#This Row],[ItemCost]] +Sales_Data[[#This Row],[ShippingCost]]</f>
        <v>14018.19</v>
      </c>
      <c r="Q4769" s="7">
        <f>Sales_Data[[#This Row],[Gross Revenue]]-Sales_Data[[#This Row],[TotalFinancialCost]]</f>
        <v>6381.8099999999995</v>
      </c>
      <c r="R4769" s="7">
        <f>Sales_Data[[#This Row],[Actul Bill Amount]]-Sales_Data[[#This Row],[ShippingCost]]</f>
        <v>19281.810000000001</v>
      </c>
      <c r="S4769">
        <v>400</v>
      </c>
      <c r="T4769">
        <v>818.19</v>
      </c>
      <c r="U4769" t="s">
        <v>56</v>
      </c>
      <c r="V4769">
        <v>550</v>
      </c>
      <c r="W4769" t="s">
        <v>33</v>
      </c>
      <c r="X4769" t="str">
        <f t="shared" si="149"/>
        <v>Delhi</v>
      </c>
    </row>
    <row r="4770" spans="1:24" x14ac:dyDescent="0.4">
      <c r="A4770">
        <v>104769</v>
      </c>
      <c r="B4770" s="5">
        <v>45852.710416666669</v>
      </c>
      <c r="C4770" s="3" t="str">
        <f>TEXT(Sales_Data[[#This Row],[OrderDate]],"mmmm")</f>
        <v>July</v>
      </c>
      <c r="D4770" s="3" t="str">
        <f t="shared" si="148"/>
        <v>2025</v>
      </c>
      <c r="E4770" t="s">
        <v>23</v>
      </c>
      <c r="F4770" t="s">
        <v>46</v>
      </c>
      <c r="G4770" t="s">
        <v>15</v>
      </c>
      <c r="H4770" t="s">
        <v>25</v>
      </c>
      <c r="I4770" t="s">
        <v>100</v>
      </c>
      <c r="J4770">
        <v>34</v>
      </c>
      <c r="K4770">
        <v>4500</v>
      </c>
      <c r="L4770" s="7">
        <f>Sales_Data[[#This Row],[OrderQuantity]] *Sales_Data[[#This Row],[UnitPrice]]</f>
        <v>153000</v>
      </c>
      <c r="M4770" s="7">
        <f>Sales_Data[[#This Row],[UnitPrice]]-Sales_Data[[#This Row],[UnitCost]]</f>
        <v>1700</v>
      </c>
      <c r="N4770" s="7">
        <f>Sales_Data[[#This Row],[Gross Revenue]]-Sales_Data[[#This Row],[Discount Amount ]]</f>
        <v>151300</v>
      </c>
      <c r="O4770" s="7">
        <f>Sales_Data[[#This Row],[OrderQuantity]] *Sales_Data[[#This Row],[UnitCost]]</f>
        <v>95200</v>
      </c>
      <c r="P4770" s="7">
        <f>Sales_Data[[#This Row],[ItemCost]] +Sales_Data[[#This Row],[ShippingCost]]</f>
        <v>95975.18</v>
      </c>
      <c r="Q4770" s="7">
        <f>Sales_Data[[#This Row],[Gross Revenue]]-Sales_Data[[#This Row],[TotalFinancialCost]]</f>
        <v>57024.820000000007</v>
      </c>
      <c r="R4770" s="7">
        <f>Sales_Data[[#This Row],[Actul Bill Amount]]-Sales_Data[[#This Row],[ShippingCost]]</f>
        <v>150524.82</v>
      </c>
      <c r="S4770">
        <v>910</v>
      </c>
      <c r="T4770">
        <v>775.18</v>
      </c>
      <c r="U4770" t="s">
        <v>47</v>
      </c>
      <c r="V4770">
        <v>2800</v>
      </c>
      <c r="W4770" t="s">
        <v>27</v>
      </c>
      <c r="X4770" t="str">
        <f t="shared" si="149"/>
        <v>Mumbai</v>
      </c>
    </row>
    <row r="4771" spans="1:24" x14ac:dyDescent="0.4">
      <c r="A4771">
        <v>104770</v>
      </c>
      <c r="B4771" s="5">
        <v>45823.75</v>
      </c>
      <c r="C4771" s="3" t="str">
        <f>TEXT(Sales_Data[[#This Row],[OrderDate]],"mmmm")</f>
        <v>June</v>
      </c>
      <c r="D4771" s="3" t="str">
        <f t="shared" si="148"/>
        <v>2025</v>
      </c>
      <c r="E4771" t="s">
        <v>48</v>
      </c>
      <c r="F4771" t="s">
        <v>14</v>
      </c>
      <c r="G4771" t="s">
        <v>31</v>
      </c>
      <c r="H4771" t="s">
        <v>16</v>
      </c>
      <c r="I4771" t="s">
        <v>100</v>
      </c>
      <c r="J4771">
        <v>67</v>
      </c>
      <c r="K4771">
        <v>6500</v>
      </c>
      <c r="L4771" s="7">
        <f>Sales_Data[[#This Row],[OrderQuantity]] *Sales_Data[[#This Row],[UnitPrice]]</f>
        <v>435500</v>
      </c>
      <c r="M4771" s="7">
        <f>Sales_Data[[#This Row],[UnitPrice]]-Sales_Data[[#This Row],[UnitCost]]</f>
        <v>2300</v>
      </c>
      <c r="N4771" s="7">
        <f>Sales_Data[[#This Row],[Gross Revenue]]-Sales_Data[[#This Row],[Discount Amount ]]</f>
        <v>433200</v>
      </c>
      <c r="O4771" s="7">
        <f>Sales_Data[[#This Row],[OrderQuantity]] *Sales_Data[[#This Row],[UnitCost]]</f>
        <v>281400</v>
      </c>
      <c r="P4771" s="7">
        <f>Sales_Data[[#This Row],[ItemCost]] +Sales_Data[[#This Row],[ShippingCost]]</f>
        <v>281708.38</v>
      </c>
      <c r="Q4771" s="7">
        <f>Sales_Data[[#This Row],[Gross Revenue]]-Sales_Data[[#This Row],[TotalFinancialCost]]</f>
        <v>153791.62</v>
      </c>
      <c r="R4771" s="7">
        <f>Sales_Data[[#This Row],[Actul Bill Amount]]-Sales_Data[[#This Row],[ShippingCost]]</f>
        <v>432891.62</v>
      </c>
      <c r="S4771">
        <v>489</v>
      </c>
      <c r="T4771">
        <v>308.38</v>
      </c>
      <c r="U4771" t="s">
        <v>21</v>
      </c>
      <c r="V4771">
        <v>4200</v>
      </c>
      <c r="W4771" t="s">
        <v>18</v>
      </c>
      <c r="X4771" t="str">
        <f t="shared" si="149"/>
        <v>Bengaluru</v>
      </c>
    </row>
    <row r="4772" spans="1:24" x14ac:dyDescent="0.4">
      <c r="A4772">
        <v>104771</v>
      </c>
      <c r="B4772" s="5">
        <v>45879.550694444442</v>
      </c>
      <c r="C4772" s="3" t="str">
        <f>TEXT(Sales_Data[[#This Row],[OrderDate]],"mmmm")</f>
        <v>August</v>
      </c>
      <c r="D4772" s="3" t="str">
        <f t="shared" si="148"/>
        <v>2025</v>
      </c>
      <c r="E4772" t="s">
        <v>23</v>
      </c>
      <c r="F4772" t="s">
        <v>55</v>
      </c>
      <c r="G4772" t="s">
        <v>29</v>
      </c>
      <c r="H4772" t="s">
        <v>20</v>
      </c>
      <c r="I4772" t="s">
        <v>100</v>
      </c>
      <c r="J4772">
        <v>40</v>
      </c>
      <c r="K4772">
        <v>600</v>
      </c>
      <c r="L4772" s="7">
        <f>Sales_Data[[#This Row],[OrderQuantity]] *Sales_Data[[#This Row],[UnitPrice]]</f>
        <v>24000</v>
      </c>
      <c r="M4772" s="7">
        <f>Sales_Data[[#This Row],[UnitPrice]]-Sales_Data[[#This Row],[UnitCost]]</f>
        <v>250</v>
      </c>
      <c r="N4772" s="7">
        <f>Sales_Data[[#This Row],[Gross Revenue]]-Sales_Data[[#This Row],[Discount Amount ]]</f>
        <v>23750</v>
      </c>
      <c r="O4772" s="7">
        <f>Sales_Data[[#This Row],[OrderQuantity]] *Sales_Data[[#This Row],[UnitCost]]</f>
        <v>14000</v>
      </c>
      <c r="P4772" s="7">
        <f>Sales_Data[[#This Row],[ItemCost]] +Sales_Data[[#This Row],[ShippingCost]]</f>
        <v>14633.55</v>
      </c>
      <c r="Q4772" s="7">
        <f>Sales_Data[[#This Row],[Gross Revenue]]-Sales_Data[[#This Row],[TotalFinancialCost]]</f>
        <v>9366.4500000000007</v>
      </c>
      <c r="R4772" s="7">
        <f>Sales_Data[[#This Row],[Actul Bill Amount]]-Sales_Data[[#This Row],[ShippingCost]]</f>
        <v>23116.45</v>
      </c>
      <c r="S4772">
        <v>573</v>
      </c>
      <c r="T4772">
        <v>633.54999999999995</v>
      </c>
      <c r="U4772" t="s">
        <v>57</v>
      </c>
      <c r="V4772">
        <v>350</v>
      </c>
      <c r="W4772" t="s">
        <v>22</v>
      </c>
      <c r="X4772" t="str">
        <f t="shared" si="149"/>
        <v>Nagpur</v>
      </c>
    </row>
    <row r="4773" spans="1:24" x14ac:dyDescent="0.4">
      <c r="A4773">
        <v>104772</v>
      </c>
      <c r="B4773" s="5">
        <v>45718.412499999999</v>
      </c>
      <c r="C4773" s="3" t="str">
        <f>TEXT(Sales_Data[[#This Row],[OrderDate]],"mmmm")</f>
        <v>March</v>
      </c>
      <c r="D4773" s="3" t="str">
        <f t="shared" si="148"/>
        <v>2025</v>
      </c>
      <c r="E4773" t="s">
        <v>42</v>
      </c>
      <c r="F4773" t="s">
        <v>24</v>
      </c>
      <c r="G4773" t="s">
        <v>31</v>
      </c>
      <c r="H4773" t="s">
        <v>20</v>
      </c>
      <c r="I4773" t="s">
        <v>100</v>
      </c>
      <c r="J4773">
        <v>92</v>
      </c>
      <c r="K4773">
        <v>3500</v>
      </c>
      <c r="L4773" s="7">
        <f>Sales_Data[[#This Row],[OrderQuantity]] *Sales_Data[[#This Row],[UnitPrice]]</f>
        <v>322000</v>
      </c>
      <c r="M4773" s="7">
        <f>Sales_Data[[#This Row],[UnitPrice]]-Sales_Data[[#This Row],[UnitCost]]</f>
        <v>1300</v>
      </c>
      <c r="N4773" s="7">
        <f>Sales_Data[[#This Row],[Gross Revenue]]-Sales_Data[[#This Row],[Discount Amount ]]</f>
        <v>320700</v>
      </c>
      <c r="O4773" s="7">
        <f>Sales_Data[[#This Row],[OrderQuantity]] *Sales_Data[[#This Row],[UnitCost]]</f>
        <v>202400</v>
      </c>
      <c r="P4773" s="7">
        <f>Sales_Data[[#This Row],[ItemCost]] +Sales_Data[[#This Row],[ShippingCost]]</f>
        <v>204731.19</v>
      </c>
      <c r="Q4773" s="7">
        <f>Sales_Data[[#This Row],[Gross Revenue]]-Sales_Data[[#This Row],[TotalFinancialCost]]</f>
        <v>117268.81</v>
      </c>
      <c r="R4773" s="7">
        <f>Sales_Data[[#This Row],[Actul Bill Amount]]-Sales_Data[[#This Row],[ShippingCost]]</f>
        <v>318368.81</v>
      </c>
      <c r="S4773">
        <v>421</v>
      </c>
      <c r="T4773">
        <v>2331.19</v>
      </c>
      <c r="U4773" t="s">
        <v>59</v>
      </c>
      <c r="V4773">
        <v>2200</v>
      </c>
      <c r="W4773" t="s">
        <v>22</v>
      </c>
      <c r="X4773" t="str">
        <f t="shared" si="149"/>
        <v>Nagpur</v>
      </c>
    </row>
    <row r="4774" spans="1:24" x14ac:dyDescent="0.4">
      <c r="A4774">
        <v>104773</v>
      </c>
      <c r="B4774" s="5">
        <v>45786.311805555553</v>
      </c>
      <c r="C4774" s="3" t="str">
        <f>TEXT(Sales_Data[[#This Row],[OrderDate]],"mmmm")</f>
        <v>May</v>
      </c>
      <c r="D4774" s="3" t="str">
        <f t="shared" si="148"/>
        <v>2025</v>
      </c>
      <c r="E4774" t="s">
        <v>23</v>
      </c>
      <c r="F4774" t="s">
        <v>55</v>
      </c>
      <c r="G4774" t="s">
        <v>15</v>
      </c>
      <c r="H4774" t="s">
        <v>16</v>
      </c>
      <c r="I4774" t="s">
        <v>100</v>
      </c>
      <c r="J4774">
        <v>49</v>
      </c>
      <c r="K4774">
        <v>600</v>
      </c>
      <c r="L4774" s="7">
        <f>Sales_Data[[#This Row],[OrderQuantity]] *Sales_Data[[#This Row],[UnitPrice]]</f>
        <v>29400</v>
      </c>
      <c r="M4774" s="7">
        <f>Sales_Data[[#This Row],[UnitPrice]]-Sales_Data[[#This Row],[UnitCost]]</f>
        <v>250</v>
      </c>
      <c r="N4774" s="7">
        <f>Sales_Data[[#This Row],[Gross Revenue]]-Sales_Data[[#This Row],[Discount Amount ]]</f>
        <v>29150</v>
      </c>
      <c r="O4774" s="7">
        <f>Sales_Data[[#This Row],[OrderQuantity]] *Sales_Data[[#This Row],[UnitCost]]</f>
        <v>17150</v>
      </c>
      <c r="P4774" s="7">
        <f>Sales_Data[[#This Row],[ItemCost]] +Sales_Data[[#This Row],[ShippingCost]]</f>
        <v>17874.990000000002</v>
      </c>
      <c r="Q4774" s="7">
        <f>Sales_Data[[#This Row],[Gross Revenue]]-Sales_Data[[#This Row],[TotalFinancialCost]]</f>
        <v>11525.009999999998</v>
      </c>
      <c r="R4774" s="7">
        <f>Sales_Data[[#This Row],[Actul Bill Amount]]-Sales_Data[[#This Row],[ShippingCost]]</f>
        <v>28425.01</v>
      </c>
      <c r="S4774">
        <v>1147</v>
      </c>
      <c r="T4774">
        <v>724.99</v>
      </c>
      <c r="U4774" t="s">
        <v>57</v>
      </c>
      <c r="V4774">
        <v>350</v>
      </c>
      <c r="W4774" t="s">
        <v>18</v>
      </c>
      <c r="X4774" t="str">
        <f t="shared" si="149"/>
        <v>Bengaluru</v>
      </c>
    </row>
    <row r="4775" spans="1:24" x14ac:dyDescent="0.4">
      <c r="A4775">
        <v>104774</v>
      </c>
      <c r="B4775" s="5">
        <v>45830.654166666667</v>
      </c>
      <c r="C4775" s="3" t="str">
        <f>TEXT(Sales_Data[[#This Row],[OrderDate]],"mmmm")</f>
        <v>June</v>
      </c>
      <c r="D4775" s="3" t="str">
        <f t="shared" si="148"/>
        <v>2025</v>
      </c>
      <c r="E4775" t="s">
        <v>45</v>
      </c>
      <c r="F4775" t="s">
        <v>28</v>
      </c>
      <c r="G4775" t="s">
        <v>15</v>
      </c>
      <c r="H4775" t="s">
        <v>32</v>
      </c>
      <c r="I4775" t="s">
        <v>100</v>
      </c>
      <c r="J4775">
        <v>22</v>
      </c>
      <c r="K4775">
        <v>450</v>
      </c>
      <c r="L4775" s="7">
        <f>Sales_Data[[#This Row],[OrderQuantity]] *Sales_Data[[#This Row],[UnitPrice]]</f>
        <v>9900</v>
      </c>
      <c r="M4775" s="7">
        <f>Sales_Data[[#This Row],[UnitPrice]]-Sales_Data[[#This Row],[UnitCost]]</f>
        <v>250</v>
      </c>
      <c r="N4775" s="7">
        <f>Sales_Data[[#This Row],[Gross Revenue]]-Sales_Data[[#This Row],[Discount Amount ]]</f>
        <v>9650</v>
      </c>
      <c r="O4775" s="7">
        <f>Sales_Data[[#This Row],[OrderQuantity]] *Sales_Data[[#This Row],[UnitCost]]</f>
        <v>4400</v>
      </c>
      <c r="P4775" s="7">
        <f>Sales_Data[[#This Row],[ItemCost]] +Sales_Data[[#This Row],[ShippingCost]]</f>
        <v>5481.28</v>
      </c>
      <c r="Q4775" s="7">
        <f>Sales_Data[[#This Row],[Gross Revenue]]-Sales_Data[[#This Row],[TotalFinancialCost]]</f>
        <v>4418.72</v>
      </c>
      <c r="R4775" s="7">
        <f>Sales_Data[[#This Row],[Actul Bill Amount]]-Sales_Data[[#This Row],[ShippingCost]]</f>
        <v>8568.7199999999993</v>
      </c>
      <c r="S4775">
        <v>1157</v>
      </c>
      <c r="T4775">
        <v>1081.28</v>
      </c>
      <c r="U4775" t="s">
        <v>30</v>
      </c>
      <c r="V4775">
        <v>200</v>
      </c>
      <c r="W4775" t="s">
        <v>33</v>
      </c>
      <c r="X4775" t="str">
        <f t="shared" si="149"/>
        <v>Delhi</v>
      </c>
    </row>
    <row r="4776" spans="1:24" x14ac:dyDescent="0.4">
      <c r="A4776">
        <v>104775</v>
      </c>
      <c r="B4776" s="5">
        <v>45813.457638888889</v>
      </c>
      <c r="C4776" s="3" t="str">
        <f>TEXT(Sales_Data[[#This Row],[OrderDate]],"mmmm")</f>
        <v>June</v>
      </c>
      <c r="D4776" s="3" t="str">
        <f t="shared" si="148"/>
        <v>2025</v>
      </c>
      <c r="E4776" t="s">
        <v>48</v>
      </c>
      <c r="F4776" t="s">
        <v>14</v>
      </c>
      <c r="G4776" t="s">
        <v>29</v>
      </c>
      <c r="H4776" t="s">
        <v>16</v>
      </c>
      <c r="I4776" t="s">
        <v>100</v>
      </c>
      <c r="J4776">
        <v>85</v>
      </c>
      <c r="K4776">
        <v>6500</v>
      </c>
      <c r="L4776" s="7">
        <f>Sales_Data[[#This Row],[OrderQuantity]] *Sales_Data[[#This Row],[UnitPrice]]</f>
        <v>552500</v>
      </c>
      <c r="M4776" s="7">
        <f>Sales_Data[[#This Row],[UnitPrice]]-Sales_Data[[#This Row],[UnitCost]]</f>
        <v>2300</v>
      </c>
      <c r="N4776" s="7">
        <f>Sales_Data[[#This Row],[Gross Revenue]]-Sales_Data[[#This Row],[Discount Amount ]]</f>
        <v>550200</v>
      </c>
      <c r="O4776" s="7">
        <f>Sales_Data[[#This Row],[OrderQuantity]] *Sales_Data[[#This Row],[UnitCost]]</f>
        <v>357000</v>
      </c>
      <c r="P4776" s="7">
        <f>Sales_Data[[#This Row],[ItemCost]] +Sales_Data[[#This Row],[ShippingCost]]</f>
        <v>357399.03999999998</v>
      </c>
      <c r="Q4776" s="7">
        <f>Sales_Data[[#This Row],[Gross Revenue]]-Sales_Data[[#This Row],[TotalFinancialCost]]</f>
        <v>195100.96000000002</v>
      </c>
      <c r="R4776" s="7">
        <f>Sales_Data[[#This Row],[Actul Bill Amount]]-Sales_Data[[#This Row],[ShippingCost]]</f>
        <v>549800.95999999996</v>
      </c>
      <c r="S4776">
        <v>1071</v>
      </c>
      <c r="T4776">
        <v>399.04</v>
      </c>
      <c r="U4776" t="s">
        <v>21</v>
      </c>
      <c r="V4776">
        <v>4200</v>
      </c>
      <c r="W4776" t="s">
        <v>18</v>
      </c>
      <c r="X4776" t="str">
        <f t="shared" si="149"/>
        <v>Bengaluru</v>
      </c>
    </row>
    <row r="4777" spans="1:24" x14ac:dyDescent="0.4">
      <c r="A4777">
        <v>104776</v>
      </c>
      <c r="B4777" s="5">
        <v>45767.670138888891</v>
      </c>
      <c r="C4777" s="3" t="str">
        <f>TEXT(Sales_Data[[#This Row],[OrderDate]],"mmmm")</f>
        <v>April</v>
      </c>
      <c r="D4777" s="3" t="str">
        <f t="shared" si="148"/>
        <v>2025</v>
      </c>
      <c r="E4777" t="s">
        <v>45</v>
      </c>
      <c r="F4777" t="s">
        <v>14</v>
      </c>
      <c r="G4777" t="s">
        <v>29</v>
      </c>
      <c r="H4777" t="s">
        <v>25</v>
      </c>
      <c r="I4777" t="s">
        <v>100</v>
      </c>
      <c r="J4777">
        <v>79</v>
      </c>
      <c r="K4777">
        <v>3200</v>
      </c>
      <c r="L4777" s="7">
        <f>Sales_Data[[#This Row],[OrderQuantity]] *Sales_Data[[#This Row],[UnitPrice]]</f>
        <v>252800</v>
      </c>
      <c r="M4777" s="7">
        <f>Sales_Data[[#This Row],[UnitPrice]]-Sales_Data[[#This Row],[UnitCost]]</f>
        <v>1200</v>
      </c>
      <c r="N4777" s="7">
        <f>Sales_Data[[#This Row],[Gross Revenue]]-Sales_Data[[#This Row],[Discount Amount ]]</f>
        <v>251600</v>
      </c>
      <c r="O4777" s="7">
        <f>Sales_Data[[#This Row],[OrderQuantity]] *Sales_Data[[#This Row],[UnitCost]]</f>
        <v>158000</v>
      </c>
      <c r="P4777" s="7">
        <f>Sales_Data[[#This Row],[ItemCost]] +Sales_Data[[#This Row],[ShippingCost]]</f>
        <v>158464</v>
      </c>
      <c r="Q4777" s="7">
        <f>Sales_Data[[#This Row],[Gross Revenue]]-Sales_Data[[#This Row],[TotalFinancialCost]]</f>
        <v>94336</v>
      </c>
      <c r="R4777" s="7">
        <f>Sales_Data[[#This Row],[Actul Bill Amount]]-Sales_Data[[#This Row],[ShippingCost]]</f>
        <v>251136</v>
      </c>
      <c r="S4777">
        <v>507</v>
      </c>
      <c r="T4777">
        <v>464</v>
      </c>
      <c r="U4777" t="s">
        <v>17</v>
      </c>
      <c r="V4777">
        <v>2000</v>
      </c>
      <c r="W4777" t="s">
        <v>27</v>
      </c>
      <c r="X4777" t="str">
        <f t="shared" si="149"/>
        <v>Mumbai</v>
      </c>
    </row>
    <row r="4778" spans="1:24" x14ac:dyDescent="0.4">
      <c r="A4778">
        <v>104777</v>
      </c>
      <c r="B4778" s="5">
        <v>45926.509722222225</v>
      </c>
      <c r="C4778" s="3" t="str">
        <f>TEXT(Sales_Data[[#This Row],[OrderDate]],"mmmm")</f>
        <v>September</v>
      </c>
      <c r="D4778" s="3" t="str">
        <f t="shared" si="148"/>
        <v>2025</v>
      </c>
      <c r="E4778" t="s">
        <v>50</v>
      </c>
      <c r="F4778" t="s">
        <v>35</v>
      </c>
      <c r="G4778" t="s">
        <v>15</v>
      </c>
      <c r="H4778" t="s">
        <v>20</v>
      </c>
      <c r="I4778" t="s">
        <v>100</v>
      </c>
      <c r="J4778">
        <v>3</v>
      </c>
      <c r="K4778">
        <v>12000</v>
      </c>
      <c r="L4778" s="7">
        <f>Sales_Data[[#This Row],[OrderQuantity]] *Sales_Data[[#This Row],[UnitPrice]]</f>
        <v>36000</v>
      </c>
      <c r="M4778" s="7">
        <f>Sales_Data[[#This Row],[UnitPrice]]-Sales_Data[[#This Row],[UnitCost]]</f>
        <v>4000</v>
      </c>
      <c r="N4778" s="7">
        <f>Sales_Data[[#This Row],[Gross Revenue]]-Sales_Data[[#This Row],[Discount Amount ]]</f>
        <v>32000</v>
      </c>
      <c r="O4778" s="7">
        <f>Sales_Data[[#This Row],[OrderQuantity]] *Sales_Data[[#This Row],[UnitCost]]</f>
        <v>24000</v>
      </c>
      <c r="P4778" s="7">
        <f>Sales_Data[[#This Row],[ItemCost]] +Sales_Data[[#This Row],[ShippingCost]]</f>
        <v>24427.14</v>
      </c>
      <c r="Q4778" s="7">
        <f>Sales_Data[[#This Row],[Gross Revenue]]-Sales_Data[[#This Row],[TotalFinancialCost]]</f>
        <v>11572.86</v>
      </c>
      <c r="R4778" s="7">
        <f>Sales_Data[[#This Row],[Actul Bill Amount]]-Sales_Data[[#This Row],[ShippingCost]]</f>
        <v>31572.86</v>
      </c>
      <c r="S4778">
        <v>843</v>
      </c>
      <c r="T4778">
        <v>427.14</v>
      </c>
      <c r="U4778" t="s">
        <v>36</v>
      </c>
      <c r="V4778">
        <v>8000</v>
      </c>
      <c r="W4778" t="s">
        <v>22</v>
      </c>
      <c r="X4778" t="str">
        <f t="shared" si="149"/>
        <v>Nagpur</v>
      </c>
    </row>
    <row r="4779" spans="1:24" x14ac:dyDescent="0.4">
      <c r="A4779">
        <v>104778</v>
      </c>
      <c r="B4779" s="5">
        <v>46013.193749999999</v>
      </c>
      <c r="C4779" s="3" t="str">
        <f>TEXT(Sales_Data[[#This Row],[OrderDate]],"mmmm")</f>
        <v>December</v>
      </c>
      <c r="D4779" s="3" t="str">
        <f t="shared" si="148"/>
        <v>2025</v>
      </c>
      <c r="E4779" t="s">
        <v>48</v>
      </c>
      <c r="F4779" t="s">
        <v>35</v>
      </c>
      <c r="G4779" t="s">
        <v>31</v>
      </c>
      <c r="H4779" t="s">
        <v>25</v>
      </c>
      <c r="I4779" t="s">
        <v>100</v>
      </c>
      <c r="J4779">
        <v>12</v>
      </c>
      <c r="K4779">
        <v>12000</v>
      </c>
      <c r="L4779" s="7">
        <f>Sales_Data[[#This Row],[OrderQuantity]] *Sales_Data[[#This Row],[UnitPrice]]</f>
        <v>144000</v>
      </c>
      <c r="M4779" s="7">
        <f>Sales_Data[[#This Row],[UnitPrice]]-Sales_Data[[#This Row],[UnitCost]]</f>
        <v>4000</v>
      </c>
      <c r="N4779" s="7">
        <f>Sales_Data[[#This Row],[Gross Revenue]]-Sales_Data[[#This Row],[Discount Amount ]]</f>
        <v>140000</v>
      </c>
      <c r="O4779" s="7">
        <f>Sales_Data[[#This Row],[OrderQuantity]] *Sales_Data[[#This Row],[UnitCost]]</f>
        <v>96000</v>
      </c>
      <c r="P4779" s="7">
        <f>Sales_Data[[#This Row],[ItemCost]] +Sales_Data[[#This Row],[ShippingCost]]</f>
        <v>97400.48</v>
      </c>
      <c r="Q4779" s="7">
        <f>Sales_Data[[#This Row],[Gross Revenue]]-Sales_Data[[#This Row],[TotalFinancialCost]]</f>
        <v>46599.520000000004</v>
      </c>
      <c r="R4779" s="7">
        <f>Sales_Data[[#This Row],[Actul Bill Amount]]-Sales_Data[[#This Row],[ShippingCost]]</f>
        <v>138599.51999999999</v>
      </c>
      <c r="S4779">
        <v>602</v>
      </c>
      <c r="T4779">
        <v>1400.48</v>
      </c>
      <c r="U4779" t="s">
        <v>36</v>
      </c>
      <c r="V4779">
        <v>8000</v>
      </c>
      <c r="W4779" t="s">
        <v>27</v>
      </c>
      <c r="X4779" t="str">
        <f t="shared" si="149"/>
        <v>Mumbai</v>
      </c>
    </row>
    <row r="4780" spans="1:24" x14ac:dyDescent="0.4">
      <c r="A4780">
        <v>104779</v>
      </c>
      <c r="B4780" s="5">
        <v>45935.620138888888</v>
      </c>
      <c r="C4780" s="3" t="str">
        <f>TEXT(Sales_Data[[#This Row],[OrderDate]],"mmmm")</f>
        <v>October</v>
      </c>
      <c r="D4780" s="3" t="str">
        <f t="shared" si="148"/>
        <v>2025</v>
      </c>
      <c r="E4780" t="s">
        <v>23</v>
      </c>
      <c r="F4780" t="s">
        <v>35</v>
      </c>
      <c r="G4780" t="s">
        <v>15</v>
      </c>
      <c r="H4780" t="s">
        <v>32</v>
      </c>
      <c r="I4780" t="s">
        <v>100</v>
      </c>
      <c r="J4780">
        <v>66</v>
      </c>
      <c r="K4780">
        <v>8500</v>
      </c>
      <c r="L4780" s="7">
        <f>Sales_Data[[#This Row],[OrderQuantity]] *Sales_Data[[#This Row],[UnitPrice]]</f>
        <v>561000</v>
      </c>
      <c r="M4780" s="7">
        <f>Sales_Data[[#This Row],[UnitPrice]]-Sales_Data[[#This Row],[UnitCost]]</f>
        <v>3000</v>
      </c>
      <c r="N4780" s="7">
        <f>Sales_Data[[#This Row],[Gross Revenue]]-Sales_Data[[#This Row],[Discount Amount ]]</f>
        <v>558000</v>
      </c>
      <c r="O4780" s="7">
        <f>Sales_Data[[#This Row],[OrderQuantity]] *Sales_Data[[#This Row],[UnitCost]]</f>
        <v>363000</v>
      </c>
      <c r="P4780" s="7">
        <f>Sales_Data[[#This Row],[ItemCost]] +Sales_Data[[#This Row],[ShippingCost]]</f>
        <v>364132.83</v>
      </c>
      <c r="Q4780" s="7">
        <f>Sales_Data[[#This Row],[Gross Revenue]]-Sales_Data[[#This Row],[TotalFinancialCost]]</f>
        <v>196867.16999999998</v>
      </c>
      <c r="R4780" s="7">
        <f>Sales_Data[[#This Row],[Actul Bill Amount]]-Sales_Data[[#This Row],[ShippingCost]]</f>
        <v>556867.17000000004</v>
      </c>
      <c r="S4780">
        <v>689</v>
      </c>
      <c r="T4780">
        <v>1132.83</v>
      </c>
      <c r="U4780" t="s">
        <v>49</v>
      </c>
      <c r="V4780">
        <v>5500</v>
      </c>
      <c r="W4780" t="s">
        <v>33</v>
      </c>
      <c r="X4780" t="str">
        <f t="shared" si="149"/>
        <v>Delhi</v>
      </c>
    </row>
    <row r="4781" spans="1:24" x14ac:dyDescent="0.4">
      <c r="A4781">
        <v>104780</v>
      </c>
      <c r="B4781" s="5">
        <v>45731.65625</v>
      </c>
      <c r="C4781" s="3" t="str">
        <f>TEXT(Sales_Data[[#This Row],[OrderDate]],"mmmm")</f>
        <v>March</v>
      </c>
      <c r="D4781" s="3" t="str">
        <f t="shared" si="148"/>
        <v>2025</v>
      </c>
      <c r="E4781" t="s">
        <v>45</v>
      </c>
      <c r="F4781" t="s">
        <v>28</v>
      </c>
      <c r="G4781" t="s">
        <v>29</v>
      </c>
      <c r="H4781" t="s">
        <v>25</v>
      </c>
      <c r="I4781" t="s">
        <v>100</v>
      </c>
      <c r="J4781">
        <v>91</v>
      </c>
      <c r="K4781">
        <v>2500</v>
      </c>
      <c r="L4781" s="7">
        <f>Sales_Data[[#This Row],[OrderQuantity]] *Sales_Data[[#This Row],[UnitPrice]]</f>
        <v>227500</v>
      </c>
      <c r="M4781" s="7">
        <f>Sales_Data[[#This Row],[UnitPrice]]-Sales_Data[[#This Row],[UnitCost]]</f>
        <v>1000</v>
      </c>
      <c r="N4781" s="7">
        <f>Sales_Data[[#This Row],[Gross Revenue]]-Sales_Data[[#This Row],[Discount Amount ]]</f>
        <v>226500</v>
      </c>
      <c r="O4781" s="7">
        <f>Sales_Data[[#This Row],[OrderQuantity]] *Sales_Data[[#This Row],[UnitCost]]</f>
        <v>136500</v>
      </c>
      <c r="P4781" s="7">
        <f>Sales_Data[[#This Row],[ItemCost]] +Sales_Data[[#This Row],[ShippingCost]]</f>
        <v>136846.79</v>
      </c>
      <c r="Q4781" s="7">
        <f>Sales_Data[[#This Row],[Gross Revenue]]-Sales_Data[[#This Row],[TotalFinancialCost]]</f>
        <v>90653.209999999992</v>
      </c>
      <c r="R4781" s="7">
        <f>Sales_Data[[#This Row],[Actul Bill Amount]]-Sales_Data[[#This Row],[ShippingCost]]</f>
        <v>226153.21</v>
      </c>
      <c r="S4781">
        <v>578</v>
      </c>
      <c r="T4781">
        <v>346.79</v>
      </c>
      <c r="U4781" t="s">
        <v>54</v>
      </c>
      <c r="V4781">
        <v>1500</v>
      </c>
      <c r="W4781" t="s">
        <v>27</v>
      </c>
      <c r="X4781" t="str">
        <f t="shared" si="149"/>
        <v>Mumbai</v>
      </c>
    </row>
    <row r="4782" spans="1:24" x14ac:dyDescent="0.4">
      <c r="A4782">
        <v>104781</v>
      </c>
      <c r="B4782" s="5">
        <v>45864.376388888886</v>
      </c>
      <c r="C4782" s="3" t="str">
        <f>TEXT(Sales_Data[[#This Row],[OrderDate]],"mmmm")</f>
        <v>July</v>
      </c>
      <c r="D4782" s="3" t="str">
        <f t="shared" si="148"/>
        <v>2025</v>
      </c>
      <c r="E4782" t="s">
        <v>39</v>
      </c>
      <c r="F4782" t="s">
        <v>55</v>
      </c>
      <c r="G4782" t="s">
        <v>15</v>
      </c>
      <c r="H4782" t="s">
        <v>16</v>
      </c>
      <c r="I4782" t="s">
        <v>100</v>
      </c>
      <c r="J4782">
        <v>64</v>
      </c>
      <c r="K4782">
        <v>850</v>
      </c>
      <c r="L4782" s="7">
        <f>Sales_Data[[#This Row],[OrderQuantity]] *Sales_Data[[#This Row],[UnitPrice]]</f>
        <v>54400</v>
      </c>
      <c r="M4782" s="7">
        <f>Sales_Data[[#This Row],[UnitPrice]]-Sales_Data[[#This Row],[UnitCost]]</f>
        <v>300</v>
      </c>
      <c r="N4782" s="7">
        <f>Sales_Data[[#This Row],[Gross Revenue]]-Sales_Data[[#This Row],[Discount Amount ]]</f>
        <v>54100</v>
      </c>
      <c r="O4782" s="7">
        <f>Sales_Data[[#This Row],[OrderQuantity]] *Sales_Data[[#This Row],[UnitCost]]</f>
        <v>35200</v>
      </c>
      <c r="P4782" s="7">
        <f>Sales_Data[[#This Row],[ItemCost]] +Sales_Data[[#This Row],[ShippingCost]]</f>
        <v>35462.639999999999</v>
      </c>
      <c r="Q4782" s="7">
        <f>Sales_Data[[#This Row],[Gross Revenue]]-Sales_Data[[#This Row],[TotalFinancialCost]]</f>
        <v>18937.36</v>
      </c>
      <c r="R4782" s="7">
        <f>Sales_Data[[#This Row],[Actul Bill Amount]]-Sales_Data[[#This Row],[ShippingCost]]</f>
        <v>53837.36</v>
      </c>
      <c r="S4782">
        <v>332</v>
      </c>
      <c r="T4782">
        <v>262.64</v>
      </c>
      <c r="U4782" t="s">
        <v>56</v>
      </c>
      <c r="V4782">
        <v>550</v>
      </c>
      <c r="W4782" t="s">
        <v>18</v>
      </c>
      <c r="X4782" t="str">
        <f t="shared" si="149"/>
        <v>Bengaluru</v>
      </c>
    </row>
    <row r="4783" spans="1:24" x14ac:dyDescent="0.4">
      <c r="A4783">
        <v>104782</v>
      </c>
      <c r="B4783" s="5">
        <v>45936.6875</v>
      </c>
      <c r="C4783" s="3" t="str">
        <f>TEXT(Sales_Data[[#This Row],[OrderDate]],"mmmm")</f>
        <v>October</v>
      </c>
      <c r="D4783" s="3" t="str">
        <f t="shared" si="148"/>
        <v>2025</v>
      </c>
      <c r="E4783" t="s">
        <v>39</v>
      </c>
      <c r="F4783" t="s">
        <v>35</v>
      </c>
      <c r="G4783" t="s">
        <v>15</v>
      </c>
      <c r="H4783" t="s">
        <v>20</v>
      </c>
      <c r="I4783" t="s">
        <v>100</v>
      </c>
      <c r="J4783">
        <v>88</v>
      </c>
      <c r="K4783">
        <v>8500</v>
      </c>
      <c r="L4783" s="7">
        <f>Sales_Data[[#This Row],[OrderQuantity]] *Sales_Data[[#This Row],[UnitPrice]]</f>
        <v>748000</v>
      </c>
      <c r="M4783" s="7">
        <f>Sales_Data[[#This Row],[UnitPrice]]-Sales_Data[[#This Row],[UnitCost]]</f>
        <v>3000</v>
      </c>
      <c r="N4783" s="7">
        <f>Sales_Data[[#This Row],[Gross Revenue]]-Sales_Data[[#This Row],[Discount Amount ]]</f>
        <v>745000</v>
      </c>
      <c r="O4783" s="7">
        <f>Sales_Data[[#This Row],[OrderQuantity]] *Sales_Data[[#This Row],[UnitCost]]</f>
        <v>484000</v>
      </c>
      <c r="P4783" s="7">
        <f>Sales_Data[[#This Row],[ItemCost]] +Sales_Data[[#This Row],[ShippingCost]]</f>
        <v>484390.1</v>
      </c>
      <c r="Q4783" s="7">
        <f>Sales_Data[[#This Row],[Gross Revenue]]-Sales_Data[[#This Row],[TotalFinancialCost]]</f>
        <v>263609.90000000002</v>
      </c>
      <c r="R4783" s="7">
        <f>Sales_Data[[#This Row],[Actul Bill Amount]]-Sales_Data[[#This Row],[ShippingCost]]</f>
        <v>744609.9</v>
      </c>
      <c r="S4783">
        <v>1161</v>
      </c>
      <c r="T4783">
        <v>390.1</v>
      </c>
      <c r="U4783" t="s">
        <v>49</v>
      </c>
      <c r="V4783">
        <v>5500</v>
      </c>
      <c r="W4783" t="s">
        <v>22</v>
      </c>
      <c r="X4783" t="str">
        <f t="shared" si="149"/>
        <v>Nagpur</v>
      </c>
    </row>
    <row r="4784" spans="1:24" x14ac:dyDescent="0.4">
      <c r="A4784">
        <v>104783</v>
      </c>
      <c r="B4784" s="5">
        <v>45983.605555555558</v>
      </c>
      <c r="C4784" s="3" t="str">
        <f>TEXT(Sales_Data[[#This Row],[OrderDate]],"mmmm")</f>
        <v>November</v>
      </c>
      <c r="D4784" s="3" t="str">
        <f t="shared" si="148"/>
        <v>2025</v>
      </c>
      <c r="E4784" t="s">
        <v>23</v>
      </c>
      <c r="F4784" t="s">
        <v>46</v>
      </c>
      <c r="G4784" t="s">
        <v>29</v>
      </c>
      <c r="H4784" t="s">
        <v>32</v>
      </c>
      <c r="I4784" t="s">
        <v>100</v>
      </c>
      <c r="J4784">
        <v>85</v>
      </c>
      <c r="K4784">
        <v>15000</v>
      </c>
      <c r="L4784" s="7">
        <f>Sales_Data[[#This Row],[OrderQuantity]] *Sales_Data[[#This Row],[UnitPrice]]</f>
        <v>1275000</v>
      </c>
      <c r="M4784" s="7">
        <f>Sales_Data[[#This Row],[UnitPrice]]-Sales_Data[[#This Row],[UnitCost]]</f>
        <v>5500</v>
      </c>
      <c r="N4784" s="7">
        <f>Sales_Data[[#This Row],[Gross Revenue]]-Sales_Data[[#This Row],[Discount Amount ]]</f>
        <v>1269500</v>
      </c>
      <c r="O4784" s="7">
        <f>Sales_Data[[#This Row],[OrderQuantity]] *Sales_Data[[#This Row],[UnitCost]]</f>
        <v>807500</v>
      </c>
      <c r="P4784" s="7">
        <f>Sales_Data[[#This Row],[ItemCost]] +Sales_Data[[#This Row],[ShippingCost]]</f>
        <v>808588.49</v>
      </c>
      <c r="Q4784" s="7">
        <f>Sales_Data[[#This Row],[Gross Revenue]]-Sales_Data[[#This Row],[TotalFinancialCost]]</f>
        <v>466411.51</v>
      </c>
      <c r="R4784" s="7">
        <f>Sales_Data[[#This Row],[Actul Bill Amount]]-Sales_Data[[#This Row],[ShippingCost]]</f>
        <v>1268411.51</v>
      </c>
      <c r="S4784">
        <v>394</v>
      </c>
      <c r="T4784">
        <v>1088.49</v>
      </c>
      <c r="U4784" t="s">
        <v>53</v>
      </c>
      <c r="V4784">
        <v>9500</v>
      </c>
      <c r="W4784" t="s">
        <v>33</v>
      </c>
      <c r="X4784" t="str">
        <f t="shared" si="149"/>
        <v>Delhi</v>
      </c>
    </row>
    <row r="4785" spans="1:24" x14ac:dyDescent="0.4">
      <c r="A4785">
        <v>104784</v>
      </c>
      <c r="B4785" s="5">
        <v>45997.293749999997</v>
      </c>
      <c r="C4785" s="3" t="str">
        <f>TEXT(Sales_Data[[#This Row],[OrderDate]],"mmmm")</f>
        <v>December</v>
      </c>
      <c r="D4785" s="3" t="str">
        <f t="shared" si="148"/>
        <v>2025</v>
      </c>
      <c r="E4785" t="s">
        <v>39</v>
      </c>
      <c r="F4785" t="s">
        <v>55</v>
      </c>
      <c r="G4785" t="s">
        <v>31</v>
      </c>
      <c r="H4785" t="s">
        <v>37</v>
      </c>
      <c r="I4785" t="s">
        <v>100</v>
      </c>
      <c r="J4785">
        <v>56</v>
      </c>
      <c r="K4785">
        <v>850</v>
      </c>
      <c r="L4785" s="7">
        <f>Sales_Data[[#This Row],[OrderQuantity]] *Sales_Data[[#This Row],[UnitPrice]]</f>
        <v>47600</v>
      </c>
      <c r="M4785" s="7">
        <f>Sales_Data[[#This Row],[UnitPrice]]-Sales_Data[[#This Row],[UnitCost]]</f>
        <v>300</v>
      </c>
      <c r="N4785" s="7">
        <f>Sales_Data[[#This Row],[Gross Revenue]]-Sales_Data[[#This Row],[Discount Amount ]]</f>
        <v>47300</v>
      </c>
      <c r="O4785" s="7">
        <f>Sales_Data[[#This Row],[OrderQuantity]] *Sales_Data[[#This Row],[UnitCost]]</f>
        <v>30800</v>
      </c>
      <c r="P4785" s="7">
        <f>Sales_Data[[#This Row],[ItemCost]] +Sales_Data[[#This Row],[ShippingCost]]</f>
        <v>31635.040000000001</v>
      </c>
      <c r="Q4785" s="7">
        <f>Sales_Data[[#This Row],[Gross Revenue]]-Sales_Data[[#This Row],[TotalFinancialCost]]</f>
        <v>15964.96</v>
      </c>
      <c r="R4785" s="7">
        <f>Sales_Data[[#This Row],[Actul Bill Amount]]-Sales_Data[[#This Row],[ShippingCost]]</f>
        <v>46464.959999999999</v>
      </c>
      <c r="S4785">
        <v>500</v>
      </c>
      <c r="T4785">
        <v>835.04</v>
      </c>
      <c r="U4785" t="s">
        <v>56</v>
      </c>
      <c r="V4785">
        <v>550</v>
      </c>
      <c r="W4785" t="s">
        <v>38</v>
      </c>
      <c r="X4785" t="str">
        <f t="shared" si="149"/>
        <v>Kolkata</v>
      </c>
    </row>
    <row r="4786" spans="1:24" x14ac:dyDescent="0.4">
      <c r="A4786">
        <v>104785</v>
      </c>
      <c r="B4786" s="5">
        <v>46014.369444444441</v>
      </c>
      <c r="C4786" s="3" t="str">
        <f>TEXT(Sales_Data[[#This Row],[OrderDate]],"mmmm")</f>
        <v>December</v>
      </c>
      <c r="D4786" s="3" t="str">
        <f t="shared" si="148"/>
        <v>2025</v>
      </c>
      <c r="E4786" t="s">
        <v>42</v>
      </c>
      <c r="F4786" t="s">
        <v>55</v>
      </c>
      <c r="G4786" t="s">
        <v>31</v>
      </c>
      <c r="H4786" t="s">
        <v>32</v>
      </c>
      <c r="I4786" t="s">
        <v>100</v>
      </c>
      <c r="J4786">
        <v>1</v>
      </c>
      <c r="K4786">
        <v>600</v>
      </c>
      <c r="L4786" s="7">
        <f>Sales_Data[[#This Row],[OrderQuantity]] *Sales_Data[[#This Row],[UnitPrice]]</f>
        <v>600</v>
      </c>
      <c r="M4786" s="7">
        <f>Sales_Data[[#This Row],[UnitPrice]]-Sales_Data[[#This Row],[UnitCost]]</f>
        <v>250</v>
      </c>
      <c r="N4786" s="7">
        <f>Sales_Data[[#This Row],[Gross Revenue]]-Sales_Data[[#This Row],[Discount Amount ]]</f>
        <v>350</v>
      </c>
      <c r="O4786" s="7">
        <f>Sales_Data[[#This Row],[OrderQuantity]] *Sales_Data[[#This Row],[UnitCost]]</f>
        <v>350</v>
      </c>
      <c r="P4786" s="7">
        <f>Sales_Data[[#This Row],[ItemCost]] +Sales_Data[[#This Row],[ShippingCost]]</f>
        <v>826.42000000000007</v>
      </c>
      <c r="Q4786" s="7">
        <f>Sales_Data[[#This Row],[Gross Revenue]]-Sales_Data[[#This Row],[TotalFinancialCost]]</f>
        <v>-226.42000000000007</v>
      </c>
      <c r="R4786" s="7">
        <f>Sales_Data[[#This Row],[Actul Bill Amount]]-Sales_Data[[#This Row],[ShippingCost]]</f>
        <v>-126.42000000000002</v>
      </c>
      <c r="S4786">
        <v>965</v>
      </c>
      <c r="T4786">
        <v>476.42</v>
      </c>
      <c r="U4786" t="s">
        <v>57</v>
      </c>
      <c r="V4786">
        <v>350</v>
      </c>
      <c r="W4786" t="s">
        <v>33</v>
      </c>
      <c r="X4786" t="str">
        <f t="shared" si="149"/>
        <v>Delhi</v>
      </c>
    </row>
    <row r="4787" spans="1:24" x14ac:dyDescent="0.4">
      <c r="A4787">
        <v>104786</v>
      </c>
      <c r="B4787" s="5">
        <v>45997.340277777781</v>
      </c>
      <c r="C4787" s="3" t="str">
        <f>TEXT(Sales_Data[[#This Row],[OrderDate]],"mmmm")</f>
        <v>December</v>
      </c>
      <c r="D4787" s="3" t="str">
        <f t="shared" si="148"/>
        <v>2025</v>
      </c>
      <c r="E4787" t="s">
        <v>39</v>
      </c>
      <c r="F4787" t="s">
        <v>14</v>
      </c>
      <c r="G4787" t="s">
        <v>29</v>
      </c>
      <c r="H4787" t="s">
        <v>25</v>
      </c>
      <c r="I4787" t="s">
        <v>100</v>
      </c>
      <c r="J4787">
        <v>58</v>
      </c>
      <c r="K4787">
        <v>6500</v>
      </c>
      <c r="L4787" s="7">
        <f>Sales_Data[[#This Row],[OrderQuantity]] *Sales_Data[[#This Row],[UnitPrice]]</f>
        <v>377000</v>
      </c>
      <c r="M4787" s="7">
        <f>Sales_Data[[#This Row],[UnitPrice]]-Sales_Data[[#This Row],[UnitCost]]</f>
        <v>2300</v>
      </c>
      <c r="N4787" s="7">
        <f>Sales_Data[[#This Row],[Gross Revenue]]-Sales_Data[[#This Row],[Discount Amount ]]</f>
        <v>374700</v>
      </c>
      <c r="O4787" s="7">
        <f>Sales_Data[[#This Row],[OrderQuantity]] *Sales_Data[[#This Row],[UnitCost]]</f>
        <v>243600</v>
      </c>
      <c r="P4787" s="7">
        <f>Sales_Data[[#This Row],[ItemCost]] +Sales_Data[[#This Row],[ShippingCost]]</f>
        <v>243753.15</v>
      </c>
      <c r="Q4787" s="7">
        <f>Sales_Data[[#This Row],[Gross Revenue]]-Sales_Data[[#This Row],[TotalFinancialCost]]</f>
        <v>133246.85</v>
      </c>
      <c r="R4787" s="7">
        <f>Sales_Data[[#This Row],[Actul Bill Amount]]-Sales_Data[[#This Row],[ShippingCost]]</f>
        <v>374546.85</v>
      </c>
      <c r="S4787">
        <v>1090</v>
      </c>
      <c r="T4787">
        <v>153.15</v>
      </c>
      <c r="U4787" t="s">
        <v>21</v>
      </c>
      <c r="V4787">
        <v>4200</v>
      </c>
      <c r="W4787" t="s">
        <v>27</v>
      </c>
      <c r="X4787" t="str">
        <f t="shared" si="149"/>
        <v>Mumbai</v>
      </c>
    </row>
    <row r="4788" spans="1:24" x14ac:dyDescent="0.4">
      <c r="A4788">
        <v>104787</v>
      </c>
      <c r="B4788" s="5">
        <v>45861.455555555556</v>
      </c>
      <c r="C4788" s="3" t="str">
        <f>TEXT(Sales_Data[[#This Row],[OrderDate]],"mmmm")</f>
        <v>July</v>
      </c>
      <c r="D4788" s="3" t="str">
        <f t="shared" si="148"/>
        <v>2025</v>
      </c>
      <c r="E4788" t="s">
        <v>19</v>
      </c>
      <c r="F4788" t="s">
        <v>55</v>
      </c>
      <c r="G4788" t="s">
        <v>29</v>
      </c>
      <c r="H4788" t="s">
        <v>32</v>
      </c>
      <c r="I4788" t="s">
        <v>100</v>
      </c>
      <c r="J4788">
        <v>2</v>
      </c>
      <c r="K4788">
        <v>850</v>
      </c>
      <c r="L4788" s="7">
        <f>Sales_Data[[#This Row],[OrderQuantity]] *Sales_Data[[#This Row],[UnitPrice]]</f>
        <v>1700</v>
      </c>
      <c r="M4788" s="7">
        <f>Sales_Data[[#This Row],[UnitPrice]]-Sales_Data[[#This Row],[UnitCost]]</f>
        <v>300</v>
      </c>
      <c r="N4788" s="7">
        <f>Sales_Data[[#This Row],[Gross Revenue]]-Sales_Data[[#This Row],[Discount Amount ]]</f>
        <v>1400</v>
      </c>
      <c r="O4788" s="7">
        <f>Sales_Data[[#This Row],[OrderQuantity]] *Sales_Data[[#This Row],[UnitCost]]</f>
        <v>1100</v>
      </c>
      <c r="P4788" s="7">
        <f>Sales_Data[[#This Row],[ItemCost]] +Sales_Data[[#This Row],[ShippingCost]]</f>
        <v>1386.23</v>
      </c>
      <c r="Q4788" s="7">
        <f>Sales_Data[[#This Row],[Gross Revenue]]-Sales_Data[[#This Row],[TotalFinancialCost]]</f>
        <v>313.77</v>
      </c>
      <c r="R4788" s="7">
        <f>Sales_Data[[#This Row],[Actul Bill Amount]]-Sales_Data[[#This Row],[ShippingCost]]</f>
        <v>1113.77</v>
      </c>
      <c r="S4788">
        <v>316</v>
      </c>
      <c r="T4788">
        <v>286.23</v>
      </c>
      <c r="U4788" t="s">
        <v>56</v>
      </c>
      <c r="V4788">
        <v>550</v>
      </c>
      <c r="W4788" t="s">
        <v>33</v>
      </c>
      <c r="X4788" t="str">
        <f t="shared" si="149"/>
        <v>Delhi</v>
      </c>
    </row>
    <row r="4789" spans="1:24" x14ac:dyDescent="0.4">
      <c r="A4789">
        <v>104788</v>
      </c>
      <c r="B4789" s="5">
        <v>45818.348611111112</v>
      </c>
      <c r="C4789" s="3" t="str">
        <f>TEXT(Sales_Data[[#This Row],[OrderDate]],"mmmm")</f>
        <v>June</v>
      </c>
      <c r="D4789" s="3" t="str">
        <f t="shared" si="148"/>
        <v>2025</v>
      </c>
      <c r="E4789" t="s">
        <v>45</v>
      </c>
      <c r="F4789" t="s">
        <v>14</v>
      </c>
      <c r="G4789" t="s">
        <v>29</v>
      </c>
      <c r="H4789" t="s">
        <v>20</v>
      </c>
      <c r="I4789" t="s">
        <v>100</v>
      </c>
      <c r="J4789">
        <v>49</v>
      </c>
      <c r="K4789">
        <v>6500</v>
      </c>
      <c r="L4789" s="7">
        <f>Sales_Data[[#This Row],[OrderQuantity]] *Sales_Data[[#This Row],[UnitPrice]]</f>
        <v>318500</v>
      </c>
      <c r="M4789" s="7">
        <f>Sales_Data[[#This Row],[UnitPrice]]-Sales_Data[[#This Row],[UnitCost]]</f>
        <v>2300</v>
      </c>
      <c r="N4789" s="7">
        <f>Sales_Data[[#This Row],[Gross Revenue]]-Sales_Data[[#This Row],[Discount Amount ]]</f>
        <v>316200</v>
      </c>
      <c r="O4789" s="7">
        <f>Sales_Data[[#This Row],[OrderQuantity]] *Sales_Data[[#This Row],[UnitCost]]</f>
        <v>205800</v>
      </c>
      <c r="P4789" s="7">
        <f>Sales_Data[[#This Row],[ItemCost]] +Sales_Data[[#This Row],[ShippingCost]]</f>
        <v>206541.74</v>
      </c>
      <c r="Q4789" s="7">
        <f>Sales_Data[[#This Row],[Gross Revenue]]-Sales_Data[[#This Row],[TotalFinancialCost]]</f>
        <v>111958.26000000001</v>
      </c>
      <c r="R4789" s="7">
        <f>Sales_Data[[#This Row],[Actul Bill Amount]]-Sales_Data[[#This Row],[ShippingCost]]</f>
        <v>315458.26</v>
      </c>
      <c r="S4789">
        <v>392</v>
      </c>
      <c r="T4789">
        <v>741.74</v>
      </c>
      <c r="U4789" t="s">
        <v>21</v>
      </c>
      <c r="V4789">
        <v>4200</v>
      </c>
      <c r="W4789" t="s">
        <v>22</v>
      </c>
      <c r="X4789" t="str">
        <f t="shared" si="149"/>
        <v>Nagpur</v>
      </c>
    </row>
    <row r="4790" spans="1:24" x14ac:dyDescent="0.4">
      <c r="A4790">
        <v>104789</v>
      </c>
      <c r="B4790" s="5">
        <v>45685.879166666666</v>
      </c>
      <c r="C4790" s="3" t="str">
        <f>TEXT(Sales_Data[[#This Row],[OrderDate]],"mmmm")</f>
        <v>January</v>
      </c>
      <c r="D4790" s="3" t="str">
        <f t="shared" si="148"/>
        <v>2025</v>
      </c>
      <c r="E4790" t="s">
        <v>34</v>
      </c>
      <c r="F4790" t="s">
        <v>35</v>
      </c>
      <c r="G4790" t="s">
        <v>15</v>
      </c>
      <c r="H4790" t="s">
        <v>16</v>
      </c>
      <c r="I4790" t="s">
        <v>100</v>
      </c>
      <c r="J4790">
        <v>46</v>
      </c>
      <c r="K4790">
        <v>8500</v>
      </c>
      <c r="L4790" s="7">
        <f>Sales_Data[[#This Row],[OrderQuantity]] *Sales_Data[[#This Row],[UnitPrice]]</f>
        <v>391000</v>
      </c>
      <c r="M4790" s="7">
        <f>Sales_Data[[#This Row],[UnitPrice]]-Sales_Data[[#This Row],[UnitCost]]</f>
        <v>3000</v>
      </c>
      <c r="N4790" s="7">
        <f>Sales_Data[[#This Row],[Gross Revenue]]-Sales_Data[[#This Row],[Discount Amount ]]</f>
        <v>388000</v>
      </c>
      <c r="O4790" s="7">
        <f>Sales_Data[[#This Row],[OrderQuantity]] *Sales_Data[[#This Row],[UnitCost]]</f>
        <v>253000</v>
      </c>
      <c r="P4790" s="7">
        <f>Sales_Data[[#This Row],[ItemCost]] +Sales_Data[[#This Row],[ShippingCost]]</f>
        <v>253273.36</v>
      </c>
      <c r="Q4790" s="7">
        <f>Sales_Data[[#This Row],[Gross Revenue]]-Sales_Data[[#This Row],[TotalFinancialCost]]</f>
        <v>137726.64000000001</v>
      </c>
      <c r="R4790" s="7">
        <f>Sales_Data[[#This Row],[Actul Bill Amount]]-Sales_Data[[#This Row],[ShippingCost]]</f>
        <v>387726.64</v>
      </c>
      <c r="S4790">
        <v>975</v>
      </c>
      <c r="T4790">
        <v>273.36</v>
      </c>
      <c r="U4790" t="s">
        <v>49</v>
      </c>
      <c r="V4790">
        <v>5500</v>
      </c>
      <c r="W4790" t="s">
        <v>18</v>
      </c>
      <c r="X4790" t="str">
        <f t="shared" si="149"/>
        <v>Bengaluru</v>
      </c>
    </row>
    <row r="4791" spans="1:24" x14ac:dyDescent="0.4">
      <c r="A4791">
        <v>104790</v>
      </c>
      <c r="B4791" s="5">
        <v>45914.438888888886</v>
      </c>
      <c r="C4791" s="3" t="str">
        <f>TEXT(Sales_Data[[#This Row],[OrderDate]],"mmmm")</f>
        <v>September</v>
      </c>
      <c r="D4791" s="3" t="str">
        <f t="shared" si="148"/>
        <v>2025</v>
      </c>
      <c r="E4791" t="s">
        <v>39</v>
      </c>
      <c r="F4791" t="s">
        <v>28</v>
      </c>
      <c r="G4791" t="s">
        <v>15</v>
      </c>
      <c r="H4791" t="s">
        <v>20</v>
      </c>
      <c r="I4791" t="s">
        <v>100</v>
      </c>
      <c r="J4791">
        <v>3</v>
      </c>
      <c r="K4791">
        <v>2500</v>
      </c>
      <c r="L4791" s="7">
        <f>Sales_Data[[#This Row],[OrderQuantity]] *Sales_Data[[#This Row],[UnitPrice]]</f>
        <v>7500</v>
      </c>
      <c r="M4791" s="7">
        <f>Sales_Data[[#This Row],[UnitPrice]]-Sales_Data[[#This Row],[UnitCost]]</f>
        <v>1000</v>
      </c>
      <c r="N4791" s="7">
        <f>Sales_Data[[#This Row],[Gross Revenue]]-Sales_Data[[#This Row],[Discount Amount ]]</f>
        <v>6500</v>
      </c>
      <c r="O4791" s="7">
        <f>Sales_Data[[#This Row],[OrderQuantity]] *Sales_Data[[#This Row],[UnitCost]]</f>
        <v>4500</v>
      </c>
      <c r="P4791" s="7">
        <f>Sales_Data[[#This Row],[ItemCost]] +Sales_Data[[#This Row],[ShippingCost]]</f>
        <v>5412.11</v>
      </c>
      <c r="Q4791" s="7">
        <f>Sales_Data[[#This Row],[Gross Revenue]]-Sales_Data[[#This Row],[TotalFinancialCost]]</f>
        <v>2087.8900000000003</v>
      </c>
      <c r="R4791" s="7">
        <f>Sales_Data[[#This Row],[Actul Bill Amount]]-Sales_Data[[#This Row],[ShippingCost]]</f>
        <v>5587.89</v>
      </c>
      <c r="S4791">
        <v>306</v>
      </c>
      <c r="T4791">
        <v>912.11</v>
      </c>
      <c r="U4791" t="s">
        <v>54</v>
      </c>
      <c r="V4791">
        <v>1500</v>
      </c>
      <c r="W4791" t="s">
        <v>22</v>
      </c>
      <c r="X4791" t="str">
        <f t="shared" si="149"/>
        <v>Nagpur</v>
      </c>
    </row>
    <row r="4792" spans="1:24" x14ac:dyDescent="0.4">
      <c r="A4792">
        <v>104791</v>
      </c>
      <c r="B4792" s="5">
        <v>45822.28402777778</v>
      </c>
      <c r="C4792" s="3" t="str">
        <f>TEXT(Sales_Data[[#This Row],[OrderDate]],"mmmm")</f>
        <v>June</v>
      </c>
      <c r="D4792" s="3" t="str">
        <f t="shared" si="148"/>
        <v>2025</v>
      </c>
      <c r="E4792" t="s">
        <v>50</v>
      </c>
      <c r="F4792" t="s">
        <v>14</v>
      </c>
      <c r="G4792" t="s">
        <v>29</v>
      </c>
      <c r="H4792" t="s">
        <v>32</v>
      </c>
      <c r="I4792" t="s">
        <v>100</v>
      </c>
      <c r="J4792">
        <v>69</v>
      </c>
      <c r="K4792">
        <v>3200</v>
      </c>
      <c r="L4792" s="7">
        <f>Sales_Data[[#This Row],[OrderQuantity]] *Sales_Data[[#This Row],[UnitPrice]]</f>
        <v>220800</v>
      </c>
      <c r="M4792" s="7">
        <f>Sales_Data[[#This Row],[UnitPrice]]-Sales_Data[[#This Row],[UnitCost]]</f>
        <v>1200</v>
      </c>
      <c r="N4792" s="7">
        <f>Sales_Data[[#This Row],[Gross Revenue]]-Sales_Data[[#This Row],[Discount Amount ]]</f>
        <v>219600</v>
      </c>
      <c r="O4792" s="7">
        <f>Sales_Data[[#This Row],[OrderQuantity]] *Sales_Data[[#This Row],[UnitCost]]</f>
        <v>138000</v>
      </c>
      <c r="P4792" s="7">
        <f>Sales_Data[[#This Row],[ItemCost]] +Sales_Data[[#This Row],[ShippingCost]]</f>
        <v>138632.32999999999</v>
      </c>
      <c r="Q4792" s="7">
        <f>Sales_Data[[#This Row],[Gross Revenue]]-Sales_Data[[#This Row],[TotalFinancialCost]]</f>
        <v>82167.670000000013</v>
      </c>
      <c r="R4792" s="7">
        <f>Sales_Data[[#This Row],[Actul Bill Amount]]-Sales_Data[[#This Row],[ShippingCost]]</f>
        <v>218967.67</v>
      </c>
      <c r="S4792">
        <v>844</v>
      </c>
      <c r="T4792">
        <v>632.33000000000004</v>
      </c>
      <c r="U4792" t="s">
        <v>17</v>
      </c>
      <c r="V4792">
        <v>2000</v>
      </c>
      <c r="W4792" t="s">
        <v>33</v>
      </c>
      <c r="X4792" t="str">
        <f t="shared" si="149"/>
        <v>Delhi</v>
      </c>
    </row>
    <row r="4793" spans="1:24" x14ac:dyDescent="0.4">
      <c r="A4793">
        <v>104792</v>
      </c>
      <c r="B4793" s="5">
        <v>45720.92291666667</v>
      </c>
      <c r="C4793" s="3" t="str">
        <f>TEXT(Sales_Data[[#This Row],[OrderDate]],"mmmm")</f>
        <v>March</v>
      </c>
      <c r="D4793" s="3" t="str">
        <f t="shared" si="148"/>
        <v>2025</v>
      </c>
      <c r="E4793" t="s">
        <v>34</v>
      </c>
      <c r="F4793" t="s">
        <v>55</v>
      </c>
      <c r="G4793" t="s">
        <v>31</v>
      </c>
      <c r="H4793" t="s">
        <v>25</v>
      </c>
      <c r="I4793" t="s">
        <v>100</v>
      </c>
      <c r="J4793">
        <v>47</v>
      </c>
      <c r="K4793">
        <v>1200</v>
      </c>
      <c r="L4793" s="7">
        <f>Sales_Data[[#This Row],[OrderQuantity]] *Sales_Data[[#This Row],[UnitPrice]]</f>
        <v>56400</v>
      </c>
      <c r="M4793" s="7">
        <f>Sales_Data[[#This Row],[UnitPrice]]-Sales_Data[[#This Row],[UnitCost]]</f>
        <v>400</v>
      </c>
      <c r="N4793" s="7">
        <f>Sales_Data[[#This Row],[Gross Revenue]]-Sales_Data[[#This Row],[Discount Amount ]]</f>
        <v>56000</v>
      </c>
      <c r="O4793" s="7">
        <f>Sales_Data[[#This Row],[OrderQuantity]] *Sales_Data[[#This Row],[UnitCost]]</f>
        <v>37600</v>
      </c>
      <c r="P4793" s="7">
        <f>Sales_Data[[#This Row],[ItemCost]] +Sales_Data[[#This Row],[ShippingCost]]</f>
        <v>38222.050000000003</v>
      </c>
      <c r="Q4793" s="7">
        <f>Sales_Data[[#This Row],[Gross Revenue]]-Sales_Data[[#This Row],[TotalFinancialCost]]</f>
        <v>18177.949999999997</v>
      </c>
      <c r="R4793" s="7">
        <f>Sales_Data[[#This Row],[Actul Bill Amount]]-Sales_Data[[#This Row],[ShippingCost]]</f>
        <v>55377.95</v>
      </c>
      <c r="S4793">
        <v>727</v>
      </c>
      <c r="T4793">
        <v>622.04999999999995</v>
      </c>
      <c r="U4793" t="s">
        <v>58</v>
      </c>
      <c r="V4793">
        <v>800</v>
      </c>
      <c r="W4793" t="s">
        <v>27</v>
      </c>
      <c r="X4793" t="str">
        <f t="shared" si="149"/>
        <v>Mumbai</v>
      </c>
    </row>
    <row r="4794" spans="1:24" x14ac:dyDescent="0.4">
      <c r="A4794">
        <v>104793</v>
      </c>
      <c r="B4794" s="5">
        <v>45679.150694444441</v>
      </c>
      <c r="C4794" s="3" t="str">
        <f>TEXT(Sales_Data[[#This Row],[OrderDate]],"mmmm")</f>
        <v>January</v>
      </c>
      <c r="D4794" s="3" t="str">
        <f t="shared" si="148"/>
        <v>2025</v>
      </c>
      <c r="E4794" t="s">
        <v>50</v>
      </c>
      <c r="F4794" t="s">
        <v>46</v>
      </c>
      <c r="G4794" t="s">
        <v>15</v>
      </c>
      <c r="H4794" t="s">
        <v>37</v>
      </c>
      <c r="I4794" t="s">
        <v>100</v>
      </c>
      <c r="J4794">
        <v>39</v>
      </c>
      <c r="K4794">
        <v>4500</v>
      </c>
      <c r="L4794" s="7">
        <f>Sales_Data[[#This Row],[OrderQuantity]] *Sales_Data[[#This Row],[UnitPrice]]</f>
        <v>175500</v>
      </c>
      <c r="M4794" s="7">
        <f>Sales_Data[[#This Row],[UnitPrice]]-Sales_Data[[#This Row],[UnitCost]]</f>
        <v>1700</v>
      </c>
      <c r="N4794" s="7">
        <f>Sales_Data[[#This Row],[Gross Revenue]]-Sales_Data[[#This Row],[Discount Amount ]]</f>
        <v>173800</v>
      </c>
      <c r="O4794" s="7">
        <f>Sales_Data[[#This Row],[OrderQuantity]] *Sales_Data[[#This Row],[UnitCost]]</f>
        <v>109200</v>
      </c>
      <c r="P4794" s="7">
        <f>Sales_Data[[#This Row],[ItemCost]] +Sales_Data[[#This Row],[ShippingCost]]</f>
        <v>109627.48</v>
      </c>
      <c r="Q4794" s="7">
        <f>Sales_Data[[#This Row],[Gross Revenue]]-Sales_Data[[#This Row],[TotalFinancialCost]]</f>
        <v>65872.52</v>
      </c>
      <c r="R4794" s="7">
        <f>Sales_Data[[#This Row],[Actul Bill Amount]]-Sales_Data[[#This Row],[ShippingCost]]</f>
        <v>173372.52</v>
      </c>
      <c r="S4794">
        <v>836</v>
      </c>
      <c r="T4794">
        <v>427.48</v>
      </c>
      <c r="U4794" t="s">
        <v>47</v>
      </c>
      <c r="V4794">
        <v>2800</v>
      </c>
      <c r="W4794" t="s">
        <v>38</v>
      </c>
      <c r="X4794" t="str">
        <f t="shared" si="149"/>
        <v>Kolkata</v>
      </c>
    </row>
    <row r="4795" spans="1:24" x14ac:dyDescent="0.4">
      <c r="A4795">
        <v>104794</v>
      </c>
      <c r="B4795" s="5">
        <v>45727.762499999997</v>
      </c>
      <c r="C4795" s="3" t="str">
        <f>TEXT(Sales_Data[[#This Row],[OrderDate]],"mmmm")</f>
        <v>March</v>
      </c>
      <c r="D4795" s="3" t="str">
        <f t="shared" si="148"/>
        <v>2025</v>
      </c>
      <c r="E4795" t="s">
        <v>23</v>
      </c>
      <c r="F4795" t="s">
        <v>28</v>
      </c>
      <c r="G4795" t="s">
        <v>15</v>
      </c>
      <c r="H4795" t="s">
        <v>37</v>
      </c>
      <c r="I4795" t="s">
        <v>100</v>
      </c>
      <c r="J4795">
        <v>64</v>
      </c>
      <c r="K4795">
        <v>450</v>
      </c>
      <c r="L4795" s="7">
        <f>Sales_Data[[#This Row],[OrderQuantity]] *Sales_Data[[#This Row],[UnitPrice]]</f>
        <v>28800</v>
      </c>
      <c r="M4795" s="7">
        <f>Sales_Data[[#This Row],[UnitPrice]]-Sales_Data[[#This Row],[UnitCost]]</f>
        <v>250</v>
      </c>
      <c r="N4795" s="7">
        <f>Sales_Data[[#This Row],[Gross Revenue]]-Sales_Data[[#This Row],[Discount Amount ]]</f>
        <v>28550</v>
      </c>
      <c r="O4795" s="7">
        <f>Sales_Data[[#This Row],[OrderQuantity]] *Sales_Data[[#This Row],[UnitCost]]</f>
        <v>12800</v>
      </c>
      <c r="P4795" s="7">
        <f>Sales_Data[[#This Row],[ItemCost]] +Sales_Data[[#This Row],[ShippingCost]]</f>
        <v>13066.27</v>
      </c>
      <c r="Q4795" s="7">
        <f>Sales_Data[[#This Row],[Gross Revenue]]-Sales_Data[[#This Row],[TotalFinancialCost]]</f>
        <v>15733.73</v>
      </c>
      <c r="R4795" s="7">
        <f>Sales_Data[[#This Row],[Actul Bill Amount]]-Sales_Data[[#This Row],[ShippingCost]]</f>
        <v>28283.73</v>
      </c>
      <c r="S4795">
        <v>942</v>
      </c>
      <c r="T4795">
        <v>266.27</v>
      </c>
      <c r="U4795" t="s">
        <v>30</v>
      </c>
      <c r="V4795">
        <v>200</v>
      </c>
      <c r="W4795" t="s">
        <v>38</v>
      </c>
      <c r="X4795" t="str">
        <f t="shared" si="149"/>
        <v>Kolkata</v>
      </c>
    </row>
    <row r="4796" spans="1:24" x14ac:dyDescent="0.4">
      <c r="A4796">
        <v>104795</v>
      </c>
      <c r="B4796" s="5">
        <v>45753.352083333331</v>
      </c>
      <c r="C4796" s="3" t="str">
        <f>TEXT(Sales_Data[[#This Row],[OrderDate]],"mmmm")</f>
        <v>April</v>
      </c>
      <c r="D4796" s="3" t="str">
        <f t="shared" si="148"/>
        <v>2025</v>
      </c>
      <c r="E4796" t="s">
        <v>39</v>
      </c>
      <c r="F4796" t="s">
        <v>55</v>
      </c>
      <c r="G4796" t="s">
        <v>31</v>
      </c>
      <c r="H4796" t="s">
        <v>20</v>
      </c>
      <c r="I4796" t="s">
        <v>100</v>
      </c>
      <c r="J4796">
        <v>97</v>
      </c>
      <c r="K4796">
        <v>600</v>
      </c>
      <c r="L4796" s="7">
        <f>Sales_Data[[#This Row],[OrderQuantity]] *Sales_Data[[#This Row],[UnitPrice]]</f>
        <v>58200</v>
      </c>
      <c r="M4796" s="7">
        <f>Sales_Data[[#This Row],[UnitPrice]]-Sales_Data[[#This Row],[UnitCost]]</f>
        <v>250</v>
      </c>
      <c r="N4796" s="7">
        <f>Sales_Data[[#This Row],[Gross Revenue]]-Sales_Data[[#This Row],[Discount Amount ]]</f>
        <v>57950</v>
      </c>
      <c r="O4796" s="7">
        <f>Sales_Data[[#This Row],[OrderQuantity]] *Sales_Data[[#This Row],[UnitCost]]</f>
        <v>33950</v>
      </c>
      <c r="P4796" s="7">
        <f>Sales_Data[[#This Row],[ItemCost]] +Sales_Data[[#This Row],[ShippingCost]]</f>
        <v>34825.910000000003</v>
      </c>
      <c r="Q4796" s="7">
        <f>Sales_Data[[#This Row],[Gross Revenue]]-Sales_Data[[#This Row],[TotalFinancialCost]]</f>
        <v>23374.089999999997</v>
      </c>
      <c r="R4796" s="7">
        <f>Sales_Data[[#This Row],[Actul Bill Amount]]-Sales_Data[[#This Row],[ShippingCost]]</f>
        <v>57074.09</v>
      </c>
      <c r="S4796">
        <v>492</v>
      </c>
      <c r="T4796">
        <v>875.91</v>
      </c>
      <c r="U4796" t="s">
        <v>57</v>
      </c>
      <c r="V4796">
        <v>350</v>
      </c>
      <c r="W4796" t="s">
        <v>22</v>
      </c>
      <c r="X4796" t="str">
        <f t="shared" si="149"/>
        <v>Nagpur</v>
      </c>
    </row>
    <row r="4797" spans="1:24" x14ac:dyDescent="0.4">
      <c r="A4797">
        <v>104796</v>
      </c>
      <c r="B4797" s="5">
        <v>45820.098611111112</v>
      </c>
      <c r="C4797" s="3" t="str">
        <f>TEXT(Sales_Data[[#This Row],[OrderDate]],"mmmm")</f>
        <v>June</v>
      </c>
      <c r="D4797" s="3" t="str">
        <f t="shared" si="148"/>
        <v>2025</v>
      </c>
      <c r="E4797" t="s">
        <v>45</v>
      </c>
      <c r="F4797" t="s">
        <v>55</v>
      </c>
      <c r="G4797" t="s">
        <v>29</v>
      </c>
      <c r="H4797" t="s">
        <v>37</v>
      </c>
      <c r="I4797" t="s">
        <v>100</v>
      </c>
      <c r="J4797">
        <v>72</v>
      </c>
      <c r="K4797">
        <v>600</v>
      </c>
      <c r="L4797" s="7">
        <f>Sales_Data[[#This Row],[OrderQuantity]] *Sales_Data[[#This Row],[UnitPrice]]</f>
        <v>43200</v>
      </c>
      <c r="M4797" s="7">
        <f>Sales_Data[[#This Row],[UnitPrice]]-Sales_Data[[#This Row],[UnitCost]]</f>
        <v>250</v>
      </c>
      <c r="N4797" s="7">
        <f>Sales_Data[[#This Row],[Gross Revenue]]-Sales_Data[[#This Row],[Discount Amount ]]</f>
        <v>42950</v>
      </c>
      <c r="O4797" s="7">
        <f>Sales_Data[[#This Row],[OrderQuantity]] *Sales_Data[[#This Row],[UnitCost]]</f>
        <v>25200</v>
      </c>
      <c r="P4797" s="7">
        <f>Sales_Data[[#This Row],[ItemCost]] +Sales_Data[[#This Row],[ShippingCost]]</f>
        <v>27330.86</v>
      </c>
      <c r="Q4797" s="7">
        <f>Sales_Data[[#This Row],[Gross Revenue]]-Sales_Data[[#This Row],[TotalFinancialCost]]</f>
        <v>15869.14</v>
      </c>
      <c r="R4797" s="7">
        <f>Sales_Data[[#This Row],[Actul Bill Amount]]-Sales_Data[[#This Row],[ShippingCost]]</f>
        <v>40819.14</v>
      </c>
      <c r="S4797">
        <v>610</v>
      </c>
      <c r="T4797">
        <v>2130.86</v>
      </c>
      <c r="U4797" t="s">
        <v>57</v>
      </c>
      <c r="V4797">
        <v>350</v>
      </c>
      <c r="W4797" t="s">
        <v>38</v>
      </c>
      <c r="X4797" t="str">
        <f t="shared" si="149"/>
        <v>Kolkata</v>
      </c>
    </row>
    <row r="4798" spans="1:24" x14ac:dyDescent="0.4">
      <c r="A4798">
        <v>104797</v>
      </c>
      <c r="B4798" s="5">
        <v>45736.765277777777</v>
      </c>
      <c r="C4798" s="3" t="str">
        <f>TEXT(Sales_Data[[#This Row],[OrderDate]],"mmmm")</f>
        <v>March</v>
      </c>
      <c r="D4798" s="3" t="str">
        <f t="shared" si="148"/>
        <v>2025</v>
      </c>
      <c r="E4798" t="s">
        <v>45</v>
      </c>
      <c r="F4798" t="s">
        <v>14</v>
      </c>
      <c r="G4798" t="s">
        <v>15</v>
      </c>
      <c r="H4798" t="s">
        <v>37</v>
      </c>
      <c r="I4798" t="s">
        <v>100</v>
      </c>
      <c r="J4798">
        <v>36</v>
      </c>
      <c r="K4798">
        <v>6500</v>
      </c>
      <c r="L4798" s="7">
        <f>Sales_Data[[#This Row],[OrderQuantity]] *Sales_Data[[#This Row],[UnitPrice]]</f>
        <v>234000</v>
      </c>
      <c r="M4798" s="7">
        <f>Sales_Data[[#This Row],[UnitPrice]]-Sales_Data[[#This Row],[UnitCost]]</f>
        <v>2300</v>
      </c>
      <c r="N4798" s="7">
        <f>Sales_Data[[#This Row],[Gross Revenue]]-Sales_Data[[#This Row],[Discount Amount ]]</f>
        <v>231700</v>
      </c>
      <c r="O4798" s="7">
        <f>Sales_Data[[#This Row],[OrderQuantity]] *Sales_Data[[#This Row],[UnitCost]]</f>
        <v>151200</v>
      </c>
      <c r="P4798" s="7">
        <f>Sales_Data[[#This Row],[ItemCost]] +Sales_Data[[#This Row],[ShippingCost]]</f>
        <v>151832.37</v>
      </c>
      <c r="Q4798" s="7">
        <f>Sales_Data[[#This Row],[Gross Revenue]]-Sales_Data[[#This Row],[TotalFinancialCost]]</f>
        <v>82167.63</v>
      </c>
      <c r="R4798" s="7">
        <f>Sales_Data[[#This Row],[Actul Bill Amount]]-Sales_Data[[#This Row],[ShippingCost]]</f>
        <v>231067.63</v>
      </c>
      <c r="S4798">
        <v>1050</v>
      </c>
      <c r="T4798">
        <v>632.37</v>
      </c>
      <c r="U4798" t="s">
        <v>21</v>
      </c>
      <c r="V4798">
        <v>4200</v>
      </c>
      <c r="W4798" t="s">
        <v>38</v>
      </c>
      <c r="X4798" t="str">
        <f t="shared" si="149"/>
        <v>Kolkata</v>
      </c>
    </row>
    <row r="4799" spans="1:24" x14ac:dyDescent="0.4">
      <c r="A4799">
        <v>104798</v>
      </c>
      <c r="B4799" s="5">
        <v>45662.53125</v>
      </c>
      <c r="C4799" s="3" t="str">
        <f>TEXT(Sales_Data[[#This Row],[OrderDate]],"mmmm")</f>
        <v>January</v>
      </c>
      <c r="D4799" s="3" t="str">
        <f t="shared" si="148"/>
        <v>2025</v>
      </c>
      <c r="E4799" t="s">
        <v>13</v>
      </c>
      <c r="F4799" t="s">
        <v>28</v>
      </c>
      <c r="G4799" t="s">
        <v>31</v>
      </c>
      <c r="H4799" t="s">
        <v>37</v>
      </c>
      <c r="I4799" t="s">
        <v>100</v>
      </c>
      <c r="J4799">
        <v>6</v>
      </c>
      <c r="K4799">
        <v>2500</v>
      </c>
      <c r="L4799" s="7">
        <f>Sales_Data[[#This Row],[OrderQuantity]] *Sales_Data[[#This Row],[UnitPrice]]</f>
        <v>15000</v>
      </c>
      <c r="M4799" s="7">
        <f>Sales_Data[[#This Row],[UnitPrice]]-Sales_Data[[#This Row],[UnitCost]]</f>
        <v>1000</v>
      </c>
      <c r="N4799" s="7">
        <f>Sales_Data[[#This Row],[Gross Revenue]]-Sales_Data[[#This Row],[Discount Amount ]]</f>
        <v>14000</v>
      </c>
      <c r="O4799" s="7">
        <f>Sales_Data[[#This Row],[OrderQuantity]] *Sales_Data[[#This Row],[UnitCost]]</f>
        <v>9000</v>
      </c>
      <c r="P4799" s="7">
        <f>Sales_Data[[#This Row],[ItemCost]] +Sales_Data[[#This Row],[ShippingCost]]</f>
        <v>9693.08</v>
      </c>
      <c r="Q4799" s="7">
        <f>Sales_Data[[#This Row],[Gross Revenue]]-Sales_Data[[#This Row],[TotalFinancialCost]]</f>
        <v>5306.92</v>
      </c>
      <c r="R4799" s="7">
        <f>Sales_Data[[#This Row],[Actul Bill Amount]]-Sales_Data[[#This Row],[ShippingCost]]</f>
        <v>13306.92</v>
      </c>
      <c r="S4799">
        <v>339</v>
      </c>
      <c r="T4799">
        <v>693.08</v>
      </c>
      <c r="U4799" t="s">
        <v>54</v>
      </c>
      <c r="V4799">
        <v>1500</v>
      </c>
      <c r="W4799" t="s">
        <v>38</v>
      </c>
      <c r="X4799" t="str">
        <f t="shared" si="149"/>
        <v>Kolkata</v>
      </c>
    </row>
    <row r="4800" spans="1:24" x14ac:dyDescent="0.4">
      <c r="A4800">
        <v>104799</v>
      </c>
      <c r="B4800" s="5">
        <v>45973.664583333331</v>
      </c>
      <c r="C4800" s="3" t="str">
        <f>TEXT(Sales_Data[[#This Row],[OrderDate]],"mmmm")</f>
        <v>November</v>
      </c>
      <c r="D4800" s="3" t="str">
        <f t="shared" si="148"/>
        <v>2025</v>
      </c>
      <c r="E4800" t="s">
        <v>42</v>
      </c>
      <c r="F4800" t="s">
        <v>28</v>
      </c>
      <c r="G4800" t="s">
        <v>31</v>
      </c>
      <c r="H4800" t="s">
        <v>16</v>
      </c>
      <c r="I4800" t="s">
        <v>100</v>
      </c>
      <c r="J4800">
        <v>97</v>
      </c>
      <c r="K4800">
        <v>2500</v>
      </c>
      <c r="L4800" s="7">
        <f>Sales_Data[[#This Row],[OrderQuantity]] *Sales_Data[[#This Row],[UnitPrice]]</f>
        <v>242500</v>
      </c>
      <c r="M4800" s="7">
        <f>Sales_Data[[#This Row],[UnitPrice]]-Sales_Data[[#This Row],[UnitCost]]</f>
        <v>1000</v>
      </c>
      <c r="N4800" s="7">
        <f>Sales_Data[[#This Row],[Gross Revenue]]-Sales_Data[[#This Row],[Discount Amount ]]</f>
        <v>241500</v>
      </c>
      <c r="O4800" s="7">
        <f>Sales_Data[[#This Row],[OrderQuantity]] *Sales_Data[[#This Row],[UnitCost]]</f>
        <v>145500</v>
      </c>
      <c r="P4800" s="7">
        <f>Sales_Data[[#This Row],[ItemCost]] +Sales_Data[[#This Row],[ShippingCost]]</f>
        <v>146006.56</v>
      </c>
      <c r="Q4800" s="7">
        <f>Sales_Data[[#This Row],[Gross Revenue]]-Sales_Data[[#This Row],[TotalFinancialCost]]</f>
        <v>96493.440000000002</v>
      </c>
      <c r="R4800" s="7">
        <f>Sales_Data[[#This Row],[Actul Bill Amount]]-Sales_Data[[#This Row],[ShippingCost]]</f>
        <v>240993.44</v>
      </c>
      <c r="S4800">
        <v>603</v>
      </c>
      <c r="T4800">
        <v>506.56</v>
      </c>
      <c r="U4800" t="s">
        <v>54</v>
      </c>
      <c r="V4800">
        <v>1500</v>
      </c>
      <c r="W4800" t="s">
        <v>18</v>
      </c>
      <c r="X4800" t="str">
        <f t="shared" si="149"/>
        <v>Bengaluru</v>
      </c>
    </row>
    <row r="4801" spans="1:24" x14ac:dyDescent="0.4">
      <c r="A4801">
        <v>104800</v>
      </c>
      <c r="B4801" s="5">
        <v>45777.135416666664</v>
      </c>
      <c r="C4801" s="3" t="str">
        <f>TEXT(Sales_Data[[#This Row],[OrderDate]],"mmmm")</f>
        <v>April</v>
      </c>
      <c r="D4801" s="3" t="str">
        <f t="shared" si="148"/>
        <v>2025</v>
      </c>
      <c r="E4801" t="s">
        <v>34</v>
      </c>
      <c r="F4801" t="s">
        <v>14</v>
      </c>
      <c r="G4801" t="s">
        <v>15</v>
      </c>
      <c r="H4801" t="s">
        <v>37</v>
      </c>
      <c r="I4801" t="s">
        <v>100</v>
      </c>
      <c r="J4801">
        <v>67</v>
      </c>
      <c r="K4801">
        <v>3200</v>
      </c>
      <c r="L4801" s="7">
        <f>Sales_Data[[#This Row],[OrderQuantity]] *Sales_Data[[#This Row],[UnitPrice]]</f>
        <v>214400</v>
      </c>
      <c r="M4801" s="7">
        <f>Sales_Data[[#This Row],[UnitPrice]]-Sales_Data[[#This Row],[UnitCost]]</f>
        <v>1200</v>
      </c>
      <c r="N4801" s="7">
        <f>Sales_Data[[#This Row],[Gross Revenue]]-Sales_Data[[#This Row],[Discount Amount ]]</f>
        <v>213200</v>
      </c>
      <c r="O4801" s="7">
        <f>Sales_Data[[#This Row],[OrderQuantity]] *Sales_Data[[#This Row],[UnitCost]]</f>
        <v>134000</v>
      </c>
      <c r="P4801" s="7">
        <f>Sales_Data[[#This Row],[ItemCost]] +Sales_Data[[#This Row],[ShippingCost]]</f>
        <v>134838.84</v>
      </c>
      <c r="Q4801" s="7">
        <f>Sales_Data[[#This Row],[Gross Revenue]]-Sales_Data[[#This Row],[TotalFinancialCost]]</f>
        <v>79561.16</v>
      </c>
      <c r="R4801" s="7">
        <f>Sales_Data[[#This Row],[Actul Bill Amount]]-Sales_Data[[#This Row],[ShippingCost]]</f>
        <v>212361.16</v>
      </c>
      <c r="S4801">
        <v>676</v>
      </c>
      <c r="T4801">
        <v>838.84</v>
      </c>
      <c r="U4801" t="s">
        <v>17</v>
      </c>
      <c r="V4801">
        <v>2000</v>
      </c>
      <c r="W4801" t="s">
        <v>38</v>
      </c>
      <c r="X4801" t="str">
        <f t="shared" si="149"/>
        <v>Kolkata</v>
      </c>
    </row>
    <row r="4802" spans="1:24" x14ac:dyDescent="0.4">
      <c r="A4802">
        <v>104801</v>
      </c>
      <c r="B4802" s="5">
        <v>45959.384722222225</v>
      </c>
      <c r="C4802" s="3" t="str">
        <f>TEXT(Sales_Data[[#This Row],[OrderDate]],"mmmm")</f>
        <v>October</v>
      </c>
      <c r="D4802" s="3" t="str">
        <f t="shared" ref="D4802:D4865" si="150">TEXT(B4802, "yyyy")</f>
        <v>2025</v>
      </c>
      <c r="E4802" t="s">
        <v>34</v>
      </c>
      <c r="F4802" t="s">
        <v>14</v>
      </c>
      <c r="G4802" t="s">
        <v>15</v>
      </c>
      <c r="H4802" t="s">
        <v>16</v>
      </c>
      <c r="I4802" t="s">
        <v>100</v>
      </c>
      <c r="J4802">
        <v>47</v>
      </c>
      <c r="K4802">
        <v>6500</v>
      </c>
      <c r="L4802" s="7">
        <f>Sales_Data[[#This Row],[OrderQuantity]] *Sales_Data[[#This Row],[UnitPrice]]</f>
        <v>305500</v>
      </c>
      <c r="M4802" s="7">
        <f>Sales_Data[[#This Row],[UnitPrice]]-Sales_Data[[#This Row],[UnitCost]]</f>
        <v>2300</v>
      </c>
      <c r="N4802" s="7">
        <f>Sales_Data[[#This Row],[Gross Revenue]]-Sales_Data[[#This Row],[Discount Amount ]]</f>
        <v>303200</v>
      </c>
      <c r="O4802" s="7">
        <f>Sales_Data[[#This Row],[OrderQuantity]] *Sales_Data[[#This Row],[UnitCost]]</f>
        <v>197400</v>
      </c>
      <c r="P4802" s="7">
        <f>Sales_Data[[#This Row],[ItemCost]] +Sales_Data[[#This Row],[ShippingCost]]</f>
        <v>198051.1</v>
      </c>
      <c r="Q4802" s="7">
        <f>Sales_Data[[#This Row],[Gross Revenue]]-Sales_Data[[#This Row],[TotalFinancialCost]]</f>
        <v>107448.9</v>
      </c>
      <c r="R4802" s="7">
        <f>Sales_Data[[#This Row],[Actul Bill Amount]]-Sales_Data[[#This Row],[ShippingCost]]</f>
        <v>302548.90000000002</v>
      </c>
      <c r="S4802">
        <v>1012</v>
      </c>
      <c r="T4802">
        <v>651.1</v>
      </c>
      <c r="U4802" t="s">
        <v>21</v>
      </c>
      <c r="V4802">
        <v>4200</v>
      </c>
      <c r="W4802" t="s">
        <v>18</v>
      </c>
      <c r="X4802" t="str">
        <f t="shared" ref="X4802:X4865" si="151">_xlfn.TEXTBEFORE(W4802, " ")</f>
        <v>Bengaluru</v>
      </c>
    </row>
    <row r="4803" spans="1:24" x14ac:dyDescent="0.4">
      <c r="A4803">
        <v>104802</v>
      </c>
      <c r="B4803" s="5">
        <v>45835.090277777781</v>
      </c>
      <c r="C4803" s="3" t="str">
        <f>TEXT(Sales_Data[[#This Row],[OrderDate]],"mmmm")</f>
        <v>June</v>
      </c>
      <c r="D4803" s="3" t="str">
        <f t="shared" si="150"/>
        <v>2025</v>
      </c>
      <c r="E4803" t="s">
        <v>39</v>
      </c>
      <c r="F4803" t="s">
        <v>40</v>
      </c>
      <c r="G4803" t="s">
        <v>29</v>
      </c>
      <c r="H4803" t="s">
        <v>16</v>
      </c>
      <c r="I4803" t="s">
        <v>100</v>
      </c>
      <c r="J4803">
        <v>81</v>
      </c>
      <c r="K4803">
        <v>5500</v>
      </c>
      <c r="L4803" s="7">
        <f>Sales_Data[[#This Row],[OrderQuantity]] *Sales_Data[[#This Row],[UnitPrice]]</f>
        <v>445500</v>
      </c>
      <c r="M4803" s="7">
        <f>Sales_Data[[#This Row],[UnitPrice]]-Sales_Data[[#This Row],[UnitCost]]</f>
        <v>2000</v>
      </c>
      <c r="N4803" s="7">
        <f>Sales_Data[[#This Row],[Gross Revenue]]-Sales_Data[[#This Row],[Discount Amount ]]</f>
        <v>443500</v>
      </c>
      <c r="O4803" s="7">
        <f>Sales_Data[[#This Row],[OrderQuantity]] *Sales_Data[[#This Row],[UnitCost]]</f>
        <v>283500</v>
      </c>
      <c r="P4803" s="7">
        <f>Sales_Data[[#This Row],[ItemCost]] +Sales_Data[[#This Row],[ShippingCost]]</f>
        <v>284583.14</v>
      </c>
      <c r="Q4803" s="7">
        <f>Sales_Data[[#This Row],[Gross Revenue]]-Sales_Data[[#This Row],[TotalFinancialCost]]</f>
        <v>160916.85999999999</v>
      </c>
      <c r="R4803" s="7">
        <f>Sales_Data[[#This Row],[Actul Bill Amount]]-Sales_Data[[#This Row],[ShippingCost]]</f>
        <v>442416.86</v>
      </c>
      <c r="S4803">
        <v>524</v>
      </c>
      <c r="T4803">
        <v>1083.1400000000001</v>
      </c>
      <c r="U4803" t="s">
        <v>41</v>
      </c>
      <c r="V4803">
        <v>3500</v>
      </c>
      <c r="W4803" t="s">
        <v>18</v>
      </c>
      <c r="X4803" t="str">
        <f t="shared" si="151"/>
        <v>Bengaluru</v>
      </c>
    </row>
    <row r="4804" spans="1:24" x14ac:dyDescent="0.4">
      <c r="A4804">
        <v>104803</v>
      </c>
      <c r="B4804" s="5">
        <v>45833.743750000001</v>
      </c>
      <c r="C4804" s="3" t="str">
        <f>TEXT(Sales_Data[[#This Row],[OrderDate]],"mmmm")</f>
        <v>June</v>
      </c>
      <c r="D4804" s="3" t="str">
        <f t="shared" si="150"/>
        <v>2025</v>
      </c>
      <c r="E4804" t="s">
        <v>34</v>
      </c>
      <c r="F4804" t="s">
        <v>28</v>
      </c>
      <c r="G4804" t="s">
        <v>15</v>
      </c>
      <c r="H4804" t="s">
        <v>20</v>
      </c>
      <c r="I4804" t="s">
        <v>100</v>
      </c>
      <c r="J4804">
        <v>50</v>
      </c>
      <c r="K4804">
        <v>450</v>
      </c>
      <c r="L4804" s="7">
        <f>Sales_Data[[#This Row],[OrderQuantity]] *Sales_Data[[#This Row],[UnitPrice]]</f>
        <v>22500</v>
      </c>
      <c r="M4804" s="7">
        <f>Sales_Data[[#This Row],[UnitPrice]]-Sales_Data[[#This Row],[UnitCost]]</f>
        <v>250</v>
      </c>
      <c r="N4804" s="7">
        <f>Sales_Data[[#This Row],[Gross Revenue]]-Sales_Data[[#This Row],[Discount Amount ]]</f>
        <v>22250</v>
      </c>
      <c r="O4804" s="7">
        <f>Sales_Data[[#This Row],[OrderQuantity]] *Sales_Data[[#This Row],[UnitCost]]</f>
        <v>10000</v>
      </c>
      <c r="P4804" s="7">
        <f>Sales_Data[[#This Row],[ItemCost]] +Sales_Data[[#This Row],[ShippingCost]]</f>
        <v>10476.969999999999</v>
      </c>
      <c r="Q4804" s="7">
        <f>Sales_Data[[#This Row],[Gross Revenue]]-Sales_Data[[#This Row],[TotalFinancialCost]]</f>
        <v>12023.03</v>
      </c>
      <c r="R4804" s="7">
        <f>Sales_Data[[#This Row],[Actul Bill Amount]]-Sales_Data[[#This Row],[ShippingCost]]</f>
        <v>21773.03</v>
      </c>
      <c r="S4804">
        <v>1135</v>
      </c>
      <c r="T4804">
        <v>476.97</v>
      </c>
      <c r="U4804" t="s">
        <v>30</v>
      </c>
      <c r="V4804">
        <v>200</v>
      </c>
      <c r="W4804" t="s">
        <v>22</v>
      </c>
      <c r="X4804" t="str">
        <f t="shared" si="151"/>
        <v>Nagpur</v>
      </c>
    </row>
    <row r="4805" spans="1:24" x14ac:dyDescent="0.4">
      <c r="A4805">
        <v>104804</v>
      </c>
      <c r="B4805" s="5">
        <v>45874.856249999997</v>
      </c>
      <c r="C4805" s="3" t="str">
        <f>TEXT(Sales_Data[[#This Row],[OrderDate]],"mmmm")</f>
        <v>August</v>
      </c>
      <c r="D4805" s="3" t="str">
        <f t="shared" si="150"/>
        <v>2025</v>
      </c>
      <c r="E4805" t="s">
        <v>48</v>
      </c>
      <c r="F4805" t="s">
        <v>28</v>
      </c>
      <c r="G4805" t="s">
        <v>29</v>
      </c>
      <c r="H4805" t="s">
        <v>32</v>
      </c>
      <c r="I4805" t="s">
        <v>100</v>
      </c>
      <c r="J4805">
        <v>10</v>
      </c>
      <c r="K4805">
        <v>2500</v>
      </c>
      <c r="L4805" s="7">
        <f>Sales_Data[[#This Row],[OrderQuantity]] *Sales_Data[[#This Row],[UnitPrice]]</f>
        <v>25000</v>
      </c>
      <c r="M4805" s="7">
        <f>Sales_Data[[#This Row],[UnitPrice]]-Sales_Data[[#This Row],[UnitCost]]</f>
        <v>1000</v>
      </c>
      <c r="N4805" s="7">
        <f>Sales_Data[[#This Row],[Gross Revenue]]-Sales_Data[[#This Row],[Discount Amount ]]</f>
        <v>24000</v>
      </c>
      <c r="O4805" s="7">
        <f>Sales_Data[[#This Row],[OrderQuantity]] *Sales_Data[[#This Row],[UnitCost]]</f>
        <v>15000</v>
      </c>
      <c r="P4805" s="7">
        <f>Sales_Data[[#This Row],[ItemCost]] +Sales_Data[[#This Row],[ShippingCost]]</f>
        <v>15655.76</v>
      </c>
      <c r="Q4805" s="7">
        <f>Sales_Data[[#This Row],[Gross Revenue]]-Sales_Data[[#This Row],[TotalFinancialCost]]</f>
        <v>9344.24</v>
      </c>
      <c r="R4805" s="7">
        <f>Sales_Data[[#This Row],[Actul Bill Amount]]-Sales_Data[[#This Row],[ShippingCost]]</f>
        <v>23344.240000000002</v>
      </c>
      <c r="S4805">
        <v>689</v>
      </c>
      <c r="T4805">
        <v>655.76</v>
      </c>
      <c r="U4805" t="s">
        <v>54</v>
      </c>
      <c r="V4805">
        <v>1500</v>
      </c>
      <c r="W4805" t="s">
        <v>33</v>
      </c>
      <c r="X4805" t="str">
        <f t="shared" si="151"/>
        <v>Delhi</v>
      </c>
    </row>
    <row r="4806" spans="1:24" x14ac:dyDescent="0.4">
      <c r="A4806">
        <v>104805</v>
      </c>
      <c r="B4806" s="5">
        <v>45713.44027777778</v>
      </c>
      <c r="C4806" s="3" t="str">
        <f>TEXT(Sales_Data[[#This Row],[OrderDate]],"mmmm")</f>
        <v>February</v>
      </c>
      <c r="D4806" s="3" t="str">
        <f t="shared" si="150"/>
        <v>2025</v>
      </c>
      <c r="E4806" t="s">
        <v>42</v>
      </c>
      <c r="F4806" t="s">
        <v>14</v>
      </c>
      <c r="G4806" t="s">
        <v>31</v>
      </c>
      <c r="H4806" t="s">
        <v>20</v>
      </c>
      <c r="I4806" t="s">
        <v>100</v>
      </c>
      <c r="J4806">
        <v>22</v>
      </c>
      <c r="K4806">
        <v>6500</v>
      </c>
      <c r="L4806" s="7">
        <f>Sales_Data[[#This Row],[OrderQuantity]] *Sales_Data[[#This Row],[UnitPrice]]</f>
        <v>143000</v>
      </c>
      <c r="M4806" s="7">
        <f>Sales_Data[[#This Row],[UnitPrice]]-Sales_Data[[#This Row],[UnitCost]]</f>
        <v>2300</v>
      </c>
      <c r="N4806" s="7">
        <f>Sales_Data[[#This Row],[Gross Revenue]]-Sales_Data[[#This Row],[Discount Amount ]]</f>
        <v>140700</v>
      </c>
      <c r="O4806" s="7">
        <f>Sales_Data[[#This Row],[OrderQuantity]] *Sales_Data[[#This Row],[UnitCost]]</f>
        <v>92400</v>
      </c>
      <c r="P4806" s="7">
        <f>Sales_Data[[#This Row],[ItemCost]] +Sales_Data[[#This Row],[ShippingCost]]</f>
        <v>92582.26</v>
      </c>
      <c r="Q4806" s="7">
        <f>Sales_Data[[#This Row],[Gross Revenue]]-Sales_Data[[#This Row],[TotalFinancialCost]]</f>
        <v>50417.740000000005</v>
      </c>
      <c r="R4806" s="7">
        <f>Sales_Data[[#This Row],[Actul Bill Amount]]-Sales_Data[[#This Row],[ShippingCost]]</f>
        <v>140517.74</v>
      </c>
      <c r="S4806">
        <v>626</v>
      </c>
      <c r="T4806">
        <v>182.26</v>
      </c>
      <c r="U4806" t="s">
        <v>21</v>
      </c>
      <c r="V4806">
        <v>4200</v>
      </c>
      <c r="W4806" t="s">
        <v>22</v>
      </c>
      <c r="X4806" t="str">
        <f t="shared" si="151"/>
        <v>Nagpur</v>
      </c>
    </row>
    <row r="4807" spans="1:24" x14ac:dyDescent="0.4">
      <c r="A4807">
        <v>104806</v>
      </c>
      <c r="B4807" s="5">
        <v>45844.675694444442</v>
      </c>
      <c r="C4807" s="3" t="str">
        <f>TEXT(Sales_Data[[#This Row],[OrderDate]],"mmmm")</f>
        <v>July</v>
      </c>
      <c r="D4807" s="3" t="str">
        <f t="shared" si="150"/>
        <v>2025</v>
      </c>
      <c r="E4807" t="s">
        <v>34</v>
      </c>
      <c r="F4807" t="s">
        <v>40</v>
      </c>
      <c r="G4807" t="s">
        <v>29</v>
      </c>
      <c r="H4807" t="s">
        <v>20</v>
      </c>
      <c r="I4807" t="s">
        <v>100</v>
      </c>
      <c r="J4807">
        <v>88</v>
      </c>
      <c r="K4807">
        <v>5500</v>
      </c>
      <c r="L4807" s="7">
        <f>Sales_Data[[#This Row],[OrderQuantity]] *Sales_Data[[#This Row],[UnitPrice]]</f>
        <v>484000</v>
      </c>
      <c r="M4807" s="7">
        <f>Sales_Data[[#This Row],[UnitPrice]]-Sales_Data[[#This Row],[UnitCost]]</f>
        <v>2000</v>
      </c>
      <c r="N4807" s="7">
        <f>Sales_Data[[#This Row],[Gross Revenue]]-Sales_Data[[#This Row],[Discount Amount ]]</f>
        <v>482000</v>
      </c>
      <c r="O4807" s="7">
        <f>Sales_Data[[#This Row],[OrderQuantity]] *Sales_Data[[#This Row],[UnitCost]]</f>
        <v>308000</v>
      </c>
      <c r="P4807" s="7">
        <f>Sales_Data[[#This Row],[ItemCost]] +Sales_Data[[#This Row],[ShippingCost]]</f>
        <v>308861.09000000003</v>
      </c>
      <c r="Q4807" s="7">
        <f>Sales_Data[[#This Row],[Gross Revenue]]-Sales_Data[[#This Row],[TotalFinancialCost]]</f>
        <v>175138.90999999997</v>
      </c>
      <c r="R4807" s="7">
        <f>Sales_Data[[#This Row],[Actul Bill Amount]]-Sales_Data[[#This Row],[ShippingCost]]</f>
        <v>481138.91</v>
      </c>
      <c r="S4807">
        <v>828</v>
      </c>
      <c r="T4807">
        <v>861.09</v>
      </c>
      <c r="U4807" t="s">
        <v>41</v>
      </c>
      <c r="V4807">
        <v>3500</v>
      </c>
      <c r="W4807" t="s">
        <v>22</v>
      </c>
      <c r="X4807" t="str">
        <f t="shared" si="151"/>
        <v>Nagpur</v>
      </c>
    </row>
    <row r="4808" spans="1:24" x14ac:dyDescent="0.4">
      <c r="A4808">
        <v>104807</v>
      </c>
      <c r="B4808" s="5">
        <v>45889.683333333334</v>
      </c>
      <c r="C4808" s="3" t="str">
        <f>TEXT(Sales_Data[[#This Row],[OrderDate]],"mmmm")</f>
        <v>August</v>
      </c>
      <c r="D4808" s="3" t="str">
        <f t="shared" si="150"/>
        <v>2025</v>
      </c>
      <c r="E4808" t="s">
        <v>19</v>
      </c>
      <c r="F4808" t="s">
        <v>14</v>
      </c>
      <c r="G4808" t="s">
        <v>15</v>
      </c>
      <c r="H4808" t="s">
        <v>25</v>
      </c>
      <c r="I4808" t="s">
        <v>100</v>
      </c>
      <c r="J4808">
        <v>26</v>
      </c>
      <c r="K4808">
        <v>3200</v>
      </c>
      <c r="L4808" s="7">
        <f>Sales_Data[[#This Row],[OrderQuantity]] *Sales_Data[[#This Row],[UnitPrice]]</f>
        <v>83200</v>
      </c>
      <c r="M4808" s="7">
        <f>Sales_Data[[#This Row],[UnitPrice]]-Sales_Data[[#This Row],[UnitCost]]</f>
        <v>1200</v>
      </c>
      <c r="N4808" s="7">
        <f>Sales_Data[[#This Row],[Gross Revenue]]-Sales_Data[[#This Row],[Discount Amount ]]</f>
        <v>82000</v>
      </c>
      <c r="O4808" s="7">
        <f>Sales_Data[[#This Row],[OrderQuantity]] *Sales_Data[[#This Row],[UnitCost]]</f>
        <v>52000</v>
      </c>
      <c r="P4808" s="7">
        <f>Sales_Data[[#This Row],[ItemCost]] +Sales_Data[[#This Row],[ShippingCost]]</f>
        <v>52923.27</v>
      </c>
      <c r="Q4808" s="7">
        <f>Sales_Data[[#This Row],[Gross Revenue]]-Sales_Data[[#This Row],[TotalFinancialCost]]</f>
        <v>30276.730000000003</v>
      </c>
      <c r="R4808" s="7">
        <f>Sales_Data[[#This Row],[Actul Bill Amount]]-Sales_Data[[#This Row],[ShippingCost]]</f>
        <v>81076.73</v>
      </c>
      <c r="S4808">
        <v>990</v>
      </c>
      <c r="T4808">
        <v>923.27</v>
      </c>
      <c r="U4808" t="s">
        <v>17</v>
      </c>
      <c r="V4808">
        <v>2000</v>
      </c>
      <c r="W4808" t="s">
        <v>27</v>
      </c>
      <c r="X4808" t="str">
        <f t="shared" si="151"/>
        <v>Mumbai</v>
      </c>
    </row>
    <row r="4809" spans="1:24" x14ac:dyDescent="0.4">
      <c r="A4809">
        <v>104808</v>
      </c>
      <c r="B4809" s="5">
        <v>45912.915277777778</v>
      </c>
      <c r="C4809" s="3" t="str">
        <f>TEXT(Sales_Data[[#This Row],[OrderDate]],"mmmm")</f>
        <v>September</v>
      </c>
      <c r="D4809" s="3" t="str">
        <f t="shared" si="150"/>
        <v>2025</v>
      </c>
      <c r="E4809" t="s">
        <v>34</v>
      </c>
      <c r="F4809" t="s">
        <v>24</v>
      </c>
      <c r="G4809" t="s">
        <v>15</v>
      </c>
      <c r="H4809" t="s">
        <v>20</v>
      </c>
      <c r="I4809" t="s">
        <v>100</v>
      </c>
      <c r="J4809">
        <v>66</v>
      </c>
      <c r="K4809">
        <v>25000</v>
      </c>
      <c r="L4809" s="7">
        <f>Sales_Data[[#This Row],[OrderQuantity]] *Sales_Data[[#This Row],[UnitPrice]]</f>
        <v>1650000</v>
      </c>
      <c r="M4809" s="7">
        <f>Sales_Data[[#This Row],[UnitPrice]]-Sales_Data[[#This Row],[UnitCost]]</f>
        <v>7000</v>
      </c>
      <c r="N4809" s="7">
        <f>Sales_Data[[#This Row],[Gross Revenue]]-Sales_Data[[#This Row],[Discount Amount ]]</f>
        <v>1643000</v>
      </c>
      <c r="O4809" s="7">
        <f>Sales_Data[[#This Row],[OrderQuantity]] *Sales_Data[[#This Row],[UnitCost]]</f>
        <v>1188000</v>
      </c>
      <c r="P4809" s="7">
        <f>Sales_Data[[#This Row],[ItemCost]] +Sales_Data[[#This Row],[ShippingCost]]</f>
        <v>1188345.43</v>
      </c>
      <c r="Q4809" s="7">
        <f>Sales_Data[[#This Row],[Gross Revenue]]-Sales_Data[[#This Row],[TotalFinancialCost]]</f>
        <v>461654.57000000007</v>
      </c>
      <c r="R4809" s="7">
        <f>Sales_Data[[#This Row],[Actul Bill Amount]]-Sales_Data[[#This Row],[ShippingCost]]</f>
        <v>1642654.57</v>
      </c>
      <c r="S4809">
        <v>579</v>
      </c>
      <c r="T4809">
        <v>345.43</v>
      </c>
      <c r="U4809" t="s">
        <v>60</v>
      </c>
      <c r="V4809">
        <v>18000</v>
      </c>
      <c r="W4809" t="s">
        <v>22</v>
      </c>
      <c r="X4809" t="str">
        <f t="shared" si="151"/>
        <v>Nagpur</v>
      </c>
    </row>
    <row r="4810" spans="1:24" x14ac:dyDescent="0.4">
      <c r="A4810">
        <v>104809</v>
      </c>
      <c r="B4810" s="5">
        <v>45761.473611111112</v>
      </c>
      <c r="C4810" s="3" t="str">
        <f>TEXT(Sales_Data[[#This Row],[OrderDate]],"mmmm")</f>
        <v>April</v>
      </c>
      <c r="D4810" s="3" t="str">
        <f t="shared" si="150"/>
        <v>2025</v>
      </c>
      <c r="E4810" t="s">
        <v>50</v>
      </c>
      <c r="F4810" t="s">
        <v>35</v>
      </c>
      <c r="G4810" t="s">
        <v>31</v>
      </c>
      <c r="H4810" t="s">
        <v>20</v>
      </c>
      <c r="I4810" t="s">
        <v>100</v>
      </c>
      <c r="J4810">
        <v>41</v>
      </c>
      <c r="K4810">
        <v>12000</v>
      </c>
      <c r="L4810" s="7">
        <f>Sales_Data[[#This Row],[OrderQuantity]] *Sales_Data[[#This Row],[UnitPrice]]</f>
        <v>492000</v>
      </c>
      <c r="M4810" s="7">
        <f>Sales_Data[[#This Row],[UnitPrice]]-Sales_Data[[#This Row],[UnitCost]]</f>
        <v>4000</v>
      </c>
      <c r="N4810" s="7">
        <f>Sales_Data[[#This Row],[Gross Revenue]]-Sales_Data[[#This Row],[Discount Amount ]]</f>
        <v>488000</v>
      </c>
      <c r="O4810" s="7">
        <f>Sales_Data[[#This Row],[OrderQuantity]] *Sales_Data[[#This Row],[UnitCost]]</f>
        <v>328000</v>
      </c>
      <c r="P4810" s="7">
        <f>Sales_Data[[#This Row],[ItemCost]] +Sales_Data[[#This Row],[ShippingCost]]</f>
        <v>328251.26</v>
      </c>
      <c r="Q4810" s="7">
        <f>Sales_Data[[#This Row],[Gross Revenue]]-Sales_Data[[#This Row],[TotalFinancialCost]]</f>
        <v>163748.74</v>
      </c>
      <c r="R4810" s="7">
        <f>Sales_Data[[#This Row],[Actul Bill Amount]]-Sales_Data[[#This Row],[ShippingCost]]</f>
        <v>487748.74</v>
      </c>
      <c r="S4810">
        <v>733</v>
      </c>
      <c r="T4810">
        <v>251.26</v>
      </c>
      <c r="U4810" t="s">
        <v>36</v>
      </c>
      <c r="V4810">
        <v>8000</v>
      </c>
      <c r="W4810" t="s">
        <v>22</v>
      </c>
      <c r="X4810" t="str">
        <f t="shared" si="151"/>
        <v>Nagpur</v>
      </c>
    </row>
    <row r="4811" spans="1:24" x14ac:dyDescent="0.4">
      <c r="A4811">
        <v>104810</v>
      </c>
      <c r="B4811" s="5">
        <v>45734.161805555559</v>
      </c>
      <c r="C4811" s="3" t="str">
        <f>TEXT(Sales_Data[[#This Row],[OrderDate]],"mmmm")</f>
        <v>March</v>
      </c>
      <c r="D4811" s="3" t="str">
        <f t="shared" si="150"/>
        <v>2025</v>
      </c>
      <c r="E4811" t="s">
        <v>19</v>
      </c>
      <c r="F4811" t="s">
        <v>35</v>
      </c>
      <c r="G4811" t="s">
        <v>15</v>
      </c>
      <c r="H4811" t="s">
        <v>16</v>
      </c>
      <c r="I4811" t="s">
        <v>100</v>
      </c>
      <c r="J4811">
        <v>29</v>
      </c>
      <c r="K4811">
        <v>12000</v>
      </c>
      <c r="L4811" s="7">
        <f>Sales_Data[[#This Row],[OrderQuantity]] *Sales_Data[[#This Row],[UnitPrice]]</f>
        <v>348000</v>
      </c>
      <c r="M4811" s="7">
        <f>Sales_Data[[#This Row],[UnitPrice]]-Sales_Data[[#This Row],[UnitCost]]</f>
        <v>4000</v>
      </c>
      <c r="N4811" s="7">
        <f>Sales_Data[[#This Row],[Gross Revenue]]-Sales_Data[[#This Row],[Discount Amount ]]</f>
        <v>344000</v>
      </c>
      <c r="O4811" s="7">
        <f>Sales_Data[[#This Row],[OrderQuantity]] *Sales_Data[[#This Row],[UnitCost]]</f>
        <v>232000</v>
      </c>
      <c r="P4811" s="7">
        <f>Sales_Data[[#This Row],[ItemCost]] +Sales_Data[[#This Row],[ShippingCost]]</f>
        <v>232491.67</v>
      </c>
      <c r="Q4811" s="7">
        <f>Sales_Data[[#This Row],[Gross Revenue]]-Sales_Data[[#This Row],[TotalFinancialCost]]</f>
        <v>115508.32999999999</v>
      </c>
      <c r="R4811" s="7">
        <f>Sales_Data[[#This Row],[Actul Bill Amount]]-Sales_Data[[#This Row],[ShippingCost]]</f>
        <v>343508.33</v>
      </c>
      <c r="S4811">
        <v>589</v>
      </c>
      <c r="T4811">
        <v>491.67</v>
      </c>
      <c r="U4811" t="s">
        <v>36</v>
      </c>
      <c r="V4811">
        <v>8000</v>
      </c>
      <c r="W4811" t="s">
        <v>18</v>
      </c>
      <c r="X4811" t="str">
        <f t="shared" si="151"/>
        <v>Bengaluru</v>
      </c>
    </row>
    <row r="4812" spans="1:24" x14ac:dyDescent="0.4">
      <c r="A4812">
        <v>104811</v>
      </c>
      <c r="B4812" s="5">
        <v>45887.305555555555</v>
      </c>
      <c r="C4812" s="3" t="str">
        <f>TEXT(Sales_Data[[#This Row],[OrderDate]],"mmmm")</f>
        <v>August</v>
      </c>
      <c r="D4812" s="3" t="str">
        <f t="shared" si="150"/>
        <v>2025</v>
      </c>
      <c r="E4812" t="s">
        <v>48</v>
      </c>
      <c r="F4812" t="s">
        <v>40</v>
      </c>
      <c r="G4812" t="s">
        <v>15</v>
      </c>
      <c r="H4812" t="s">
        <v>37</v>
      </c>
      <c r="I4812" t="s">
        <v>100</v>
      </c>
      <c r="J4812">
        <v>55</v>
      </c>
      <c r="K4812">
        <v>1500</v>
      </c>
      <c r="L4812" s="7">
        <f>Sales_Data[[#This Row],[OrderQuantity]] *Sales_Data[[#This Row],[UnitPrice]]</f>
        <v>82500</v>
      </c>
      <c r="M4812" s="7">
        <f>Sales_Data[[#This Row],[UnitPrice]]-Sales_Data[[#This Row],[UnitCost]]</f>
        <v>700</v>
      </c>
      <c r="N4812" s="7">
        <f>Sales_Data[[#This Row],[Gross Revenue]]-Sales_Data[[#This Row],[Discount Amount ]]</f>
        <v>81800</v>
      </c>
      <c r="O4812" s="7">
        <f>Sales_Data[[#This Row],[OrderQuantity]] *Sales_Data[[#This Row],[UnitCost]]</f>
        <v>44000</v>
      </c>
      <c r="P4812" s="7">
        <f>Sales_Data[[#This Row],[ItemCost]] +Sales_Data[[#This Row],[ShippingCost]]</f>
        <v>44817.279999999999</v>
      </c>
      <c r="Q4812" s="7">
        <f>Sales_Data[[#This Row],[Gross Revenue]]-Sales_Data[[#This Row],[TotalFinancialCost]]</f>
        <v>37682.720000000001</v>
      </c>
      <c r="R4812" s="7">
        <f>Sales_Data[[#This Row],[Actul Bill Amount]]-Sales_Data[[#This Row],[ShippingCost]]</f>
        <v>80982.720000000001</v>
      </c>
      <c r="S4812">
        <v>400</v>
      </c>
      <c r="T4812">
        <v>817.28</v>
      </c>
      <c r="U4812" t="s">
        <v>52</v>
      </c>
      <c r="V4812">
        <v>800</v>
      </c>
      <c r="W4812" t="s">
        <v>38</v>
      </c>
      <c r="X4812" t="str">
        <f t="shared" si="151"/>
        <v>Kolkata</v>
      </c>
    </row>
    <row r="4813" spans="1:24" x14ac:dyDescent="0.4">
      <c r="A4813">
        <v>104812</v>
      </c>
      <c r="B4813" s="5">
        <v>45915.022916666669</v>
      </c>
      <c r="C4813" s="3" t="str">
        <f>TEXT(Sales_Data[[#This Row],[OrderDate]],"mmmm")</f>
        <v>September</v>
      </c>
      <c r="D4813" s="3" t="str">
        <f t="shared" si="150"/>
        <v>2025</v>
      </c>
      <c r="E4813" t="s">
        <v>13</v>
      </c>
      <c r="F4813" t="s">
        <v>35</v>
      </c>
      <c r="G4813" t="s">
        <v>31</v>
      </c>
      <c r="H4813" t="s">
        <v>25</v>
      </c>
      <c r="I4813" t="s">
        <v>100</v>
      </c>
      <c r="J4813">
        <v>34</v>
      </c>
      <c r="K4813">
        <v>8500</v>
      </c>
      <c r="L4813" s="7">
        <f>Sales_Data[[#This Row],[OrderQuantity]] *Sales_Data[[#This Row],[UnitPrice]]</f>
        <v>289000</v>
      </c>
      <c r="M4813" s="7">
        <f>Sales_Data[[#This Row],[UnitPrice]]-Sales_Data[[#This Row],[UnitCost]]</f>
        <v>3000</v>
      </c>
      <c r="N4813" s="7">
        <f>Sales_Data[[#This Row],[Gross Revenue]]-Sales_Data[[#This Row],[Discount Amount ]]</f>
        <v>286000</v>
      </c>
      <c r="O4813" s="7">
        <f>Sales_Data[[#This Row],[OrderQuantity]] *Sales_Data[[#This Row],[UnitCost]]</f>
        <v>187000</v>
      </c>
      <c r="P4813" s="7">
        <f>Sales_Data[[#This Row],[ItemCost]] +Sales_Data[[#This Row],[ShippingCost]]</f>
        <v>187382.78</v>
      </c>
      <c r="Q4813" s="7">
        <f>Sales_Data[[#This Row],[Gross Revenue]]-Sales_Data[[#This Row],[TotalFinancialCost]]</f>
        <v>101617.22</v>
      </c>
      <c r="R4813" s="7">
        <f>Sales_Data[[#This Row],[Actul Bill Amount]]-Sales_Data[[#This Row],[ShippingCost]]</f>
        <v>285617.21999999997</v>
      </c>
      <c r="S4813">
        <v>583</v>
      </c>
      <c r="T4813">
        <v>382.78</v>
      </c>
      <c r="U4813" t="s">
        <v>49</v>
      </c>
      <c r="V4813">
        <v>5500</v>
      </c>
      <c r="W4813" t="s">
        <v>27</v>
      </c>
      <c r="X4813" t="str">
        <f t="shared" si="151"/>
        <v>Mumbai</v>
      </c>
    </row>
    <row r="4814" spans="1:24" x14ac:dyDescent="0.4">
      <c r="A4814">
        <v>104813</v>
      </c>
      <c r="B4814" s="5">
        <v>45921.868750000001</v>
      </c>
      <c r="C4814" s="3" t="str">
        <f>TEXT(Sales_Data[[#This Row],[OrderDate]],"mmmm")</f>
        <v>September</v>
      </c>
      <c r="D4814" s="3" t="str">
        <f t="shared" si="150"/>
        <v>2025</v>
      </c>
      <c r="E4814" t="s">
        <v>23</v>
      </c>
      <c r="F4814" t="s">
        <v>35</v>
      </c>
      <c r="G4814" t="s">
        <v>15</v>
      </c>
      <c r="H4814" t="s">
        <v>37</v>
      </c>
      <c r="I4814" t="s">
        <v>100</v>
      </c>
      <c r="J4814">
        <v>86</v>
      </c>
      <c r="K4814">
        <v>12000</v>
      </c>
      <c r="L4814" s="7">
        <f>Sales_Data[[#This Row],[OrderQuantity]] *Sales_Data[[#This Row],[UnitPrice]]</f>
        <v>1032000</v>
      </c>
      <c r="M4814" s="7">
        <f>Sales_Data[[#This Row],[UnitPrice]]-Sales_Data[[#This Row],[UnitCost]]</f>
        <v>4000</v>
      </c>
      <c r="N4814" s="7">
        <f>Sales_Data[[#This Row],[Gross Revenue]]-Sales_Data[[#This Row],[Discount Amount ]]</f>
        <v>1028000</v>
      </c>
      <c r="O4814" s="7">
        <f>Sales_Data[[#This Row],[OrderQuantity]] *Sales_Data[[#This Row],[UnitCost]]</f>
        <v>688000</v>
      </c>
      <c r="P4814" s="7">
        <f>Sales_Data[[#This Row],[ItemCost]] +Sales_Data[[#This Row],[ShippingCost]]</f>
        <v>688927.33</v>
      </c>
      <c r="Q4814" s="7">
        <f>Sales_Data[[#This Row],[Gross Revenue]]-Sales_Data[[#This Row],[TotalFinancialCost]]</f>
        <v>343072.67000000004</v>
      </c>
      <c r="R4814" s="7">
        <f>Sales_Data[[#This Row],[Actul Bill Amount]]-Sales_Data[[#This Row],[ShippingCost]]</f>
        <v>1027072.67</v>
      </c>
      <c r="S4814">
        <v>974</v>
      </c>
      <c r="T4814">
        <v>927.33</v>
      </c>
      <c r="U4814" t="s">
        <v>36</v>
      </c>
      <c r="V4814">
        <v>8000</v>
      </c>
      <c r="W4814" t="s">
        <v>38</v>
      </c>
      <c r="X4814" t="str">
        <f t="shared" si="151"/>
        <v>Kolkata</v>
      </c>
    </row>
    <row r="4815" spans="1:24" x14ac:dyDescent="0.4">
      <c r="A4815">
        <v>104814</v>
      </c>
      <c r="B4815" s="5">
        <v>45988.438194444447</v>
      </c>
      <c r="C4815" s="3" t="str">
        <f>TEXT(Sales_Data[[#This Row],[OrderDate]],"mmmm")</f>
        <v>November</v>
      </c>
      <c r="D4815" s="3" t="str">
        <f t="shared" si="150"/>
        <v>2025</v>
      </c>
      <c r="E4815" t="s">
        <v>34</v>
      </c>
      <c r="F4815" t="s">
        <v>28</v>
      </c>
      <c r="G4815" t="s">
        <v>29</v>
      </c>
      <c r="H4815" t="s">
        <v>32</v>
      </c>
      <c r="I4815" t="s">
        <v>100</v>
      </c>
      <c r="J4815">
        <v>35</v>
      </c>
      <c r="K4815">
        <v>2500</v>
      </c>
      <c r="L4815" s="7">
        <f>Sales_Data[[#This Row],[OrderQuantity]] *Sales_Data[[#This Row],[UnitPrice]]</f>
        <v>87500</v>
      </c>
      <c r="M4815" s="7">
        <f>Sales_Data[[#This Row],[UnitPrice]]-Sales_Data[[#This Row],[UnitCost]]</f>
        <v>1000</v>
      </c>
      <c r="N4815" s="7">
        <f>Sales_Data[[#This Row],[Gross Revenue]]-Sales_Data[[#This Row],[Discount Amount ]]</f>
        <v>86500</v>
      </c>
      <c r="O4815" s="7">
        <f>Sales_Data[[#This Row],[OrderQuantity]] *Sales_Data[[#This Row],[UnitCost]]</f>
        <v>52500</v>
      </c>
      <c r="P4815" s="7">
        <f>Sales_Data[[#This Row],[ItemCost]] +Sales_Data[[#This Row],[ShippingCost]]</f>
        <v>53351.56</v>
      </c>
      <c r="Q4815" s="7">
        <f>Sales_Data[[#This Row],[Gross Revenue]]-Sales_Data[[#This Row],[TotalFinancialCost]]</f>
        <v>34148.44</v>
      </c>
      <c r="R4815" s="7">
        <f>Sales_Data[[#This Row],[Actul Bill Amount]]-Sales_Data[[#This Row],[ShippingCost]]</f>
        <v>85648.44</v>
      </c>
      <c r="S4815">
        <v>700</v>
      </c>
      <c r="T4815">
        <v>851.56</v>
      </c>
      <c r="U4815" t="s">
        <v>54</v>
      </c>
      <c r="V4815">
        <v>1500</v>
      </c>
      <c r="W4815" t="s">
        <v>33</v>
      </c>
      <c r="X4815" t="str">
        <f t="shared" si="151"/>
        <v>Delhi</v>
      </c>
    </row>
    <row r="4816" spans="1:24" x14ac:dyDescent="0.4">
      <c r="A4816">
        <v>104815</v>
      </c>
      <c r="B4816" s="5">
        <v>45839.222222222219</v>
      </c>
      <c r="C4816" s="3" t="str">
        <f>TEXT(Sales_Data[[#This Row],[OrderDate]],"mmmm")</f>
        <v>July</v>
      </c>
      <c r="D4816" s="3" t="str">
        <f t="shared" si="150"/>
        <v>2025</v>
      </c>
      <c r="E4816" t="s">
        <v>19</v>
      </c>
      <c r="F4816" t="s">
        <v>46</v>
      </c>
      <c r="G4816" t="s">
        <v>15</v>
      </c>
      <c r="H4816" t="s">
        <v>25</v>
      </c>
      <c r="I4816" t="s">
        <v>100</v>
      </c>
      <c r="J4816">
        <v>31</v>
      </c>
      <c r="K4816">
        <v>15000</v>
      </c>
      <c r="L4816" s="7">
        <f>Sales_Data[[#This Row],[OrderQuantity]] *Sales_Data[[#This Row],[UnitPrice]]</f>
        <v>465000</v>
      </c>
      <c r="M4816" s="7">
        <f>Sales_Data[[#This Row],[UnitPrice]]-Sales_Data[[#This Row],[UnitCost]]</f>
        <v>5500</v>
      </c>
      <c r="N4816" s="7">
        <f>Sales_Data[[#This Row],[Gross Revenue]]-Sales_Data[[#This Row],[Discount Amount ]]</f>
        <v>459500</v>
      </c>
      <c r="O4816" s="7">
        <f>Sales_Data[[#This Row],[OrderQuantity]] *Sales_Data[[#This Row],[UnitCost]]</f>
        <v>294500</v>
      </c>
      <c r="P4816" s="7">
        <f>Sales_Data[[#This Row],[ItemCost]] +Sales_Data[[#This Row],[ShippingCost]]</f>
        <v>295418.86</v>
      </c>
      <c r="Q4816" s="7">
        <f>Sales_Data[[#This Row],[Gross Revenue]]-Sales_Data[[#This Row],[TotalFinancialCost]]</f>
        <v>169581.14</v>
      </c>
      <c r="R4816" s="7">
        <f>Sales_Data[[#This Row],[Actul Bill Amount]]-Sales_Data[[#This Row],[ShippingCost]]</f>
        <v>458581.14</v>
      </c>
      <c r="S4816">
        <v>1109</v>
      </c>
      <c r="T4816">
        <v>918.86</v>
      </c>
      <c r="U4816" t="s">
        <v>53</v>
      </c>
      <c r="V4816">
        <v>9500</v>
      </c>
      <c r="W4816" t="s">
        <v>27</v>
      </c>
      <c r="X4816" t="str">
        <f t="shared" si="151"/>
        <v>Mumbai</v>
      </c>
    </row>
    <row r="4817" spans="1:24" x14ac:dyDescent="0.4">
      <c r="A4817">
        <v>104816</v>
      </c>
      <c r="B4817" s="5">
        <v>45913.185416666667</v>
      </c>
      <c r="C4817" s="3" t="str">
        <f>TEXT(Sales_Data[[#This Row],[OrderDate]],"mmmm")</f>
        <v>September</v>
      </c>
      <c r="D4817" s="3" t="str">
        <f t="shared" si="150"/>
        <v>2025</v>
      </c>
      <c r="E4817" t="s">
        <v>39</v>
      </c>
      <c r="F4817" t="s">
        <v>24</v>
      </c>
      <c r="G4817" t="s">
        <v>31</v>
      </c>
      <c r="H4817" t="s">
        <v>32</v>
      </c>
      <c r="I4817" t="s">
        <v>100</v>
      </c>
      <c r="J4817">
        <v>13</v>
      </c>
      <c r="K4817">
        <v>3500</v>
      </c>
      <c r="L4817" s="7">
        <f>Sales_Data[[#This Row],[OrderQuantity]] *Sales_Data[[#This Row],[UnitPrice]]</f>
        <v>45500</v>
      </c>
      <c r="M4817" s="7">
        <f>Sales_Data[[#This Row],[UnitPrice]]-Sales_Data[[#This Row],[UnitCost]]</f>
        <v>1300</v>
      </c>
      <c r="N4817" s="7">
        <f>Sales_Data[[#This Row],[Gross Revenue]]-Sales_Data[[#This Row],[Discount Amount ]]</f>
        <v>44200</v>
      </c>
      <c r="O4817" s="7">
        <f>Sales_Data[[#This Row],[OrderQuantity]] *Sales_Data[[#This Row],[UnitCost]]</f>
        <v>28600</v>
      </c>
      <c r="P4817" s="7">
        <f>Sales_Data[[#This Row],[ItemCost]] +Sales_Data[[#This Row],[ShippingCost]]</f>
        <v>29478.99</v>
      </c>
      <c r="Q4817" s="7">
        <f>Sales_Data[[#This Row],[Gross Revenue]]-Sales_Data[[#This Row],[TotalFinancialCost]]</f>
        <v>16021.009999999998</v>
      </c>
      <c r="R4817" s="7">
        <f>Sales_Data[[#This Row],[Actul Bill Amount]]-Sales_Data[[#This Row],[ShippingCost]]</f>
        <v>43321.01</v>
      </c>
      <c r="S4817">
        <v>713</v>
      </c>
      <c r="T4817">
        <v>878.99</v>
      </c>
      <c r="U4817" t="s">
        <v>59</v>
      </c>
      <c r="V4817">
        <v>2200</v>
      </c>
      <c r="W4817" t="s">
        <v>33</v>
      </c>
      <c r="X4817" t="str">
        <f t="shared" si="151"/>
        <v>Delhi</v>
      </c>
    </row>
    <row r="4818" spans="1:24" x14ac:dyDescent="0.4">
      <c r="A4818">
        <v>104817</v>
      </c>
      <c r="B4818" s="5">
        <v>45695.599305555559</v>
      </c>
      <c r="C4818" s="3" t="str">
        <f>TEXT(Sales_Data[[#This Row],[OrderDate]],"mmmm")</f>
        <v>February</v>
      </c>
      <c r="D4818" s="3" t="str">
        <f t="shared" si="150"/>
        <v>2025</v>
      </c>
      <c r="E4818" t="s">
        <v>13</v>
      </c>
      <c r="F4818" t="s">
        <v>46</v>
      </c>
      <c r="G4818" t="s">
        <v>15</v>
      </c>
      <c r="H4818" t="s">
        <v>32</v>
      </c>
      <c r="I4818" t="s">
        <v>100</v>
      </c>
      <c r="J4818">
        <v>31</v>
      </c>
      <c r="K4818">
        <v>4500</v>
      </c>
      <c r="L4818" s="7">
        <f>Sales_Data[[#This Row],[OrderQuantity]] *Sales_Data[[#This Row],[UnitPrice]]</f>
        <v>139500</v>
      </c>
      <c r="M4818" s="7">
        <f>Sales_Data[[#This Row],[UnitPrice]]-Sales_Data[[#This Row],[UnitCost]]</f>
        <v>1700</v>
      </c>
      <c r="N4818" s="7">
        <f>Sales_Data[[#This Row],[Gross Revenue]]-Sales_Data[[#This Row],[Discount Amount ]]</f>
        <v>137800</v>
      </c>
      <c r="O4818" s="7">
        <f>Sales_Data[[#This Row],[OrderQuantity]] *Sales_Data[[#This Row],[UnitCost]]</f>
        <v>86800</v>
      </c>
      <c r="P4818" s="7">
        <f>Sales_Data[[#This Row],[ItemCost]] +Sales_Data[[#This Row],[ShippingCost]]</f>
        <v>87715.57</v>
      </c>
      <c r="Q4818" s="7">
        <f>Sales_Data[[#This Row],[Gross Revenue]]-Sales_Data[[#This Row],[TotalFinancialCost]]</f>
        <v>51784.429999999993</v>
      </c>
      <c r="R4818" s="7">
        <f>Sales_Data[[#This Row],[Actul Bill Amount]]-Sales_Data[[#This Row],[ShippingCost]]</f>
        <v>136884.43</v>
      </c>
      <c r="S4818">
        <v>582</v>
      </c>
      <c r="T4818">
        <v>915.57</v>
      </c>
      <c r="U4818" t="s">
        <v>47</v>
      </c>
      <c r="V4818">
        <v>2800</v>
      </c>
      <c r="W4818" t="s">
        <v>33</v>
      </c>
      <c r="X4818" t="str">
        <f t="shared" si="151"/>
        <v>Delhi</v>
      </c>
    </row>
    <row r="4819" spans="1:24" x14ac:dyDescent="0.4">
      <c r="A4819">
        <v>104818</v>
      </c>
      <c r="B4819" s="5">
        <v>45833.897222222222</v>
      </c>
      <c r="C4819" s="3" t="str">
        <f>TEXT(Sales_Data[[#This Row],[OrderDate]],"mmmm")</f>
        <v>June</v>
      </c>
      <c r="D4819" s="3" t="str">
        <f t="shared" si="150"/>
        <v>2025</v>
      </c>
      <c r="E4819" t="s">
        <v>48</v>
      </c>
      <c r="F4819" t="s">
        <v>46</v>
      </c>
      <c r="G4819" t="s">
        <v>15</v>
      </c>
      <c r="H4819" t="s">
        <v>25</v>
      </c>
      <c r="I4819" t="s">
        <v>100</v>
      </c>
      <c r="J4819">
        <v>26</v>
      </c>
      <c r="K4819">
        <v>4500</v>
      </c>
      <c r="L4819" s="7">
        <f>Sales_Data[[#This Row],[OrderQuantity]] *Sales_Data[[#This Row],[UnitPrice]]</f>
        <v>117000</v>
      </c>
      <c r="M4819" s="7">
        <f>Sales_Data[[#This Row],[UnitPrice]]-Sales_Data[[#This Row],[UnitCost]]</f>
        <v>1700</v>
      </c>
      <c r="N4819" s="7">
        <f>Sales_Data[[#This Row],[Gross Revenue]]-Sales_Data[[#This Row],[Discount Amount ]]</f>
        <v>115300</v>
      </c>
      <c r="O4819" s="7">
        <f>Sales_Data[[#This Row],[OrderQuantity]] *Sales_Data[[#This Row],[UnitCost]]</f>
        <v>72800</v>
      </c>
      <c r="P4819" s="7">
        <f>Sales_Data[[#This Row],[ItemCost]] +Sales_Data[[#This Row],[ShippingCost]]</f>
        <v>73206.5</v>
      </c>
      <c r="Q4819" s="7">
        <f>Sales_Data[[#This Row],[Gross Revenue]]-Sales_Data[[#This Row],[TotalFinancialCost]]</f>
        <v>43793.5</v>
      </c>
      <c r="R4819" s="7">
        <f>Sales_Data[[#This Row],[Actul Bill Amount]]-Sales_Data[[#This Row],[ShippingCost]]</f>
        <v>114893.5</v>
      </c>
      <c r="S4819">
        <v>835</v>
      </c>
      <c r="T4819">
        <v>406.5</v>
      </c>
      <c r="U4819" t="s">
        <v>47</v>
      </c>
      <c r="V4819">
        <v>2800</v>
      </c>
      <c r="W4819" t="s">
        <v>27</v>
      </c>
      <c r="X4819" t="str">
        <f t="shared" si="151"/>
        <v>Mumbai</v>
      </c>
    </row>
    <row r="4820" spans="1:24" x14ac:dyDescent="0.4">
      <c r="A4820">
        <v>104819</v>
      </c>
      <c r="B4820" s="5">
        <v>45684.777777777781</v>
      </c>
      <c r="C4820" s="3" t="str">
        <f>TEXT(Sales_Data[[#This Row],[OrderDate]],"mmmm")</f>
        <v>January</v>
      </c>
      <c r="D4820" s="3" t="str">
        <f t="shared" si="150"/>
        <v>2025</v>
      </c>
      <c r="E4820" t="s">
        <v>48</v>
      </c>
      <c r="F4820" t="s">
        <v>28</v>
      </c>
      <c r="G4820" t="s">
        <v>29</v>
      </c>
      <c r="H4820" t="s">
        <v>20</v>
      </c>
      <c r="I4820" t="s">
        <v>100</v>
      </c>
      <c r="J4820">
        <v>5</v>
      </c>
      <c r="K4820">
        <v>450</v>
      </c>
      <c r="L4820" s="7">
        <f>Sales_Data[[#This Row],[OrderQuantity]] *Sales_Data[[#This Row],[UnitPrice]]</f>
        <v>2250</v>
      </c>
      <c r="M4820" s="7">
        <f>Sales_Data[[#This Row],[UnitPrice]]-Sales_Data[[#This Row],[UnitCost]]</f>
        <v>250</v>
      </c>
      <c r="N4820" s="7">
        <f>Sales_Data[[#This Row],[Gross Revenue]]-Sales_Data[[#This Row],[Discount Amount ]]</f>
        <v>2000</v>
      </c>
      <c r="O4820" s="7">
        <f>Sales_Data[[#This Row],[OrderQuantity]] *Sales_Data[[#This Row],[UnitCost]]</f>
        <v>1000</v>
      </c>
      <c r="P4820" s="7">
        <f>Sales_Data[[#This Row],[ItemCost]] +Sales_Data[[#This Row],[ShippingCost]]</f>
        <v>1263.19</v>
      </c>
      <c r="Q4820" s="7">
        <f>Sales_Data[[#This Row],[Gross Revenue]]-Sales_Data[[#This Row],[TotalFinancialCost]]</f>
        <v>986.81</v>
      </c>
      <c r="R4820" s="7">
        <f>Sales_Data[[#This Row],[Actul Bill Amount]]-Sales_Data[[#This Row],[ShippingCost]]</f>
        <v>1736.81</v>
      </c>
      <c r="S4820">
        <v>1119</v>
      </c>
      <c r="T4820">
        <v>263.19</v>
      </c>
      <c r="U4820" t="s">
        <v>30</v>
      </c>
      <c r="V4820">
        <v>200</v>
      </c>
      <c r="W4820" t="s">
        <v>22</v>
      </c>
      <c r="X4820" t="str">
        <f t="shared" si="151"/>
        <v>Nagpur</v>
      </c>
    </row>
    <row r="4821" spans="1:24" x14ac:dyDescent="0.4">
      <c r="A4821">
        <v>104820</v>
      </c>
      <c r="B4821" s="5">
        <v>45933.60833333333</v>
      </c>
      <c r="C4821" s="3" t="str">
        <f>TEXT(Sales_Data[[#This Row],[OrderDate]],"mmmm")</f>
        <v>October</v>
      </c>
      <c r="D4821" s="3" t="str">
        <f t="shared" si="150"/>
        <v>2025</v>
      </c>
      <c r="E4821" t="s">
        <v>48</v>
      </c>
      <c r="F4821" t="s">
        <v>28</v>
      </c>
      <c r="G4821" t="s">
        <v>29</v>
      </c>
      <c r="H4821" t="s">
        <v>37</v>
      </c>
      <c r="I4821" t="s">
        <v>100</v>
      </c>
      <c r="J4821">
        <v>72</v>
      </c>
      <c r="K4821">
        <v>2500</v>
      </c>
      <c r="L4821" s="7">
        <f>Sales_Data[[#This Row],[OrderQuantity]] *Sales_Data[[#This Row],[UnitPrice]]</f>
        <v>180000</v>
      </c>
      <c r="M4821" s="7">
        <f>Sales_Data[[#This Row],[UnitPrice]]-Sales_Data[[#This Row],[UnitCost]]</f>
        <v>1000</v>
      </c>
      <c r="N4821" s="7">
        <f>Sales_Data[[#This Row],[Gross Revenue]]-Sales_Data[[#This Row],[Discount Amount ]]</f>
        <v>179000</v>
      </c>
      <c r="O4821" s="7">
        <f>Sales_Data[[#This Row],[OrderQuantity]] *Sales_Data[[#This Row],[UnitCost]]</f>
        <v>108000</v>
      </c>
      <c r="P4821" s="7">
        <f>Sales_Data[[#This Row],[ItemCost]] +Sales_Data[[#This Row],[ShippingCost]]</f>
        <v>108588.26</v>
      </c>
      <c r="Q4821" s="7">
        <f>Sales_Data[[#This Row],[Gross Revenue]]-Sales_Data[[#This Row],[TotalFinancialCost]]</f>
        <v>71411.740000000005</v>
      </c>
      <c r="R4821" s="7">
        <f>Sales_Data[[#This Row],[Actul Bill Amount]]-Sales_Data[[#This Row],[ShippingCost]]</f>
        <v>178411.74</v>
      </c>
      <c r="S4821">
        <v>945</v>
      </c>
      <c r="T4821">
        <v>588.26</v>
      </c>
      <c r="U4821" t="s">
        <v>54</v>
      </c>
      <c r="V4821">
        <v>1500</v>
      </c>
      <c r="W4821" t="s">
        <v>38</v>
      </c>
      <c r="X4821" t="str">
        <f t="shared" si="151"/>
        <v>Kolkata</v>
      </c>
    </row>
    <row r="4822" spans="1:24" x14ac:dyDescent="0.4">
      <c r="A4822">
        <v>104821</v>
      </c>
      <c r="B4822" s="5">
        <v>45797.259027777778</v>
      </c>
      <c r="C4822" s="3" t="str">
        <f>TEXT(Sales_Data[[#This Row],[OrderDate]],"mmmm")</f>
        <v>May</v>
      </c>
      <c r="D4822" s="3" t="str">
        <f t="shared" si="150"/>
        <v>2025</v>
      </c>
      <c r="E4822" t="s">
        <v>13</v>
      </c>
      <c r="F4822" t="s">
        <v>24</v>
      </c>
      <c r="G4822" t="s">
        <v>15</v>
      </c>
      <c r="H4822" t="s">
        <v>25</v>
      </c>
      <c r="I4822" t="s">
        <v>100</v>
      </c>
      <c r="J4822">
        <v>45</v>
      </c>
      <c r="K4822">
        <v>45000</v>
      </c>
      <c r="L4822" s="7">
        <f>Sales_Data[[#This Row],[OrderQuantity]] *Sales_Data[[#This Row],[UnitPrice]]</f>
        <v>2025000</v>
      </c>
      <c r="M4822" s="7">
        <f>Sales_Data[[#This Row],[UnitPrice]]-Sales_Data[[#This Row],[UnitCost]]</f>
        <v>13000</v>
      </c>
      <c r="N4822" s="7">
        <f>Sales_Data[[#This Row],[Gross Revenue]]-Sales_Data[[#This Row],[Discount Amount ]]</f>
        <v>2012000</v>
      </c>
      <c r="O4822" s="7">
        <f>Sales_Data[[#This Row],[OrderQuantity]] *Sales_Data[[#This Row],[UnitCost]]</f>
        <v>1440000</v>
      </c>
      <c r="P4822" s="7">
        <f>Sales_Data[[#This Row],[ItemCost]] +Sales_Data[[#This Row],[ShippingCost]]</f>
        <v>1440736.96</v>
      </c>
      <c r="Q4822" s="7">
        <f>Sales_Data[[#This Row],[Gross Revenue]]-Sales_Data[[#This Row],[TotalFinancialCost]]</f>
        <v>584263.04</v>
      </c>
      <c r="R4822" s="7">
        <f>Sales_Data[[#This Row],[Actul Bill Amount]]-Sales_Data[[#This Row],[ShippingCost]]</f>
        <v>2011263.04</v>
      </c>
      <c r="S4822">
        <v>700</v>
      </c>
      <c r="T4822">
        <v>736.96</v>
      </c>
      <c r="U4822" t="s">
        <v>26</v>
      </c>
      <c r="V4822">
        <v>32000</v>
      </c>
      <c r="W4822" t="s">
        <v>27</v>
      </c>
      <c r="X4822" t="str">
        <f t="shared" si="151"/>
        <v>Mumbai</v>
      </c>
    </row>
    <row r="4823" spans="1:24" x14ac:dyDescent="0.4">
      <c r="A4823">
        <v>104822</v>
      </c>
      <c r="B4823" s="5">
        <v>45956.686805555553</v>
      </c>
      <c r="C4823" s="3" t="str">
        <f>TEXT(Sales_Data[[#This Row],[OrderDate]],"mmmm")</f>
        <v>October</v>
      </c>
      <c r="D4823" s="3" t="str">
        <f t="shared" si="150"/>
        <v>2025</v>
      </c>
      <c r="E4823" t="s">
        <v>23</v>
      </c>
      <c r="F4823" t="s">
        <v>46</v>
      </c>
      <c r="G4823" t="s">
        <v>29</v>
      </c>
      <c r="H4823" t="s">
        <v>32</v>
      </c>
      <c r="I4823" t="s">
        <v>100</v>
      </c>
      <c r="J4823">
        <v>93</v>
      </c>
      <c r="K4823">
        <v>15000</v>
      </c>
      <c r="L4823" s="7">
        <f>Sales_Data[[#This Row],[OrderQuantity]] *Sales_Data[[#This Row],[UnitPrice]]</f>
        <v>1395000</v>
      </c>
      <c r="M4823" s="7">
        <f>Sales_Data[[#This Row],[UnitPrice]]-Sales_Data[[#This Row],[UnitCost]]</f>
        <v>5500</v>
      </c>
      <c r="N4823" s="7">
        <f>Sales_Data[[#This Row],[Gross Revenue]]-Sales_Data[[#This Row],[Discount Amount ]]</f>
        <v>1389500</v>
      </c>
      <c r="O4823" s="7">
        <f>Sales_Data[[#This Row],[OrderQuantity]] *Sales_Data[[#This Row],[UnitCost]]</f>
        <v>883500</v>
      </c>
      <c r="P4823" s="7">
        <f>Sales_Data[[#This Row],[ItemCost]] +Sales_Data[[#This Row],[ShippingCost]]</f>
        <v>884121.72</v>
      </c>
      <c r="Q4823" s="7">
        <f>Sales_Data[[#This Row],[Gross Revenue]]-Sales_Data[[#This Row],[TotalFinancialCost]]</f>
        <v>510878.28</v>
      </c>
      <c r="R4823" s="7">
        <f>Sales_Data[[#This Row],[Actul Bill Amount]]-Sales_Data[[#This Row],[ShippingCost]]</f>
        <v>1388878.28</v>
      </c>
      <c r="S4823">
        <v>845</v>
      </c>
      <c r="T4823">
        <v>621.72</v>
      </c>
      <c r="U4823" t="s">
        <v>53</v>
      </c>
      <c r="V4823">
        <v>9500</v>
      </c>
      <c r="W4823" t="s">
        <v>33</v>
      </c>
      <c r="X4823" t="str">
        <f t="shared" si="151"/>
        <v>Delhi</v>
      </c>
    </row>
    <row r="4824" spans="1:24" x14ac:dyDescent="0.4">
      <c r="A4824">
        <v>104823</v>
      </c>
      <c r="B4824" s="5">
        <v>45944.86041666667</v>
      </c>
      <c r="C4824" s="3" t="str">
        <f>TEXT(Sales_Data[[#This Row],[OrderDate]],"mmmm")</f>
        <v>October</v>
      </c>
      <c r="D4824" s="3" t="str">
        <f t="shared" si="150"/>
        <v>2025</v>
      </c>
      <c r="E4824" t="s">
        <v>42</v>
      </c>
      <c r="F4824" t="s">
        <v>35</v>
      </c>
      <c r="G4824" t="s">
        <v>29</v>
      </c>
      <c r="H4824" t="s">
        <v>25</v>
      </c>
      <c r="I4824" t="s">
        <v>100</v>
      </c>
      <c r="J4824">
        <v>86</v>
      </c>
      <c r="K4824">
        <v>12000</v>
      </c>
      <c r="L4824" s="7">
        <f>Sales_Data[[#This Row],[OrderQuantity]] *Sales_Data[[#This Row],[UnitPrice]]</f>
        <v>1032000</v>
      </c>
      <c r="M4824" s="7">
        <f>Sales_Data[[#This Row],[UnitPrice]]-Sales_Data[[#This Row],[UnitCost]]</f>
        <v>4000</v>
      </c>
      <c r="N4824" s="7">
        <f>Sales_Data[[#This Row],[Gross Revenue]]-Sales_Data[[#This Row],[Discount Amount ]]</f>
        <v>1028000</v>
      </c>
      <c r="O4824" s="7">
        <f>Sales_Data[[#This Row],[OrderQuantity]] *Sales_Data[[#This Row],[UnitCost]]</f>
        <v>688000</v>
      </c>
      <c r="P4824" s="7">
        <f>Sales_Data[[#This Row],[ItemCost]] +Sales_Data[[#This Row],[ShippingCost]]</f>
        <v>689021.28</v>
      </c>
      <c r="Q4824" s="7">
        <f>Sales_Data[[#This Row],[Gross Revenue]]-Sales_Data[[#This Row],[TotalFinancialCost]]</f>
        <v>342978.72</v>
      </c>
      <c r="R4824" s="7">
        <f>Sales_Data[[#This Row],[Actul Bill Amount]]-Sales_Data[[#This Row],[ShippingCost]]</f>
        <v>1026978.72</v>
      </c>
      <c r="S4824">
        <v>879</v>
      </c>
      <c r="T4824">
        <v>1021.28</v>
      </c>
      <c r="U4824" t="s">
        <v>36</v>
      </c>
      <c r="V4824">
        <v>8000</v>
      </c>
      <c r="W4824" t="s">
        <v>27</v>
      </c>
      <c r="X4824" t="str">
        <f t="shared" si="151"/>
        <v>Mumbai</v>
      </c>
    </row>
    <row r="4825" spans="1:24" x14ac:dyDescent="0.4">
      <c r="A4825">
        <v>104824</v>
      </c>
      <c r="B4825" s="5">
        <v>45748.011805555558</v>
      </c>
      <c r="C4825" s="3" t="str">
        <f>TEXT(Sales_Data[[#This Row],[OrderDate]],"mmmm")</f>
        <v>April</v>
      </c>
      <c r="D4825" s="3" t="str">
        <f t="shared" si="150"/>
        <v>2025</v>
      </c>
      <c r="E4825" t="s">
        <v>42</v>
      </c>
      <c r="F4825" t="s">
        <v>43</v>
      </c>
      <c r="G4825" t="s">
        <v>31</v>
      </c>
      <c r="H4825" t="s">
        <v>16</v>
      </c>
      <c r="I4825" t="s">
        <v>100</v>
      </c>
      <c r="J4825">
        <v>99</v>
      </c>
      <c r="K4825">
        <v>2800</v>
      </c>
      <c r="L4825" s="7">
        <f>Sales_Data[[#This Row],[OrderQuantity]] *Sales_Data[[#This Row],[UnitPrice]]</f>
        <v>277200</v>
      </c>
      <c r="M4825" s="7">
        <f>Sales_Data[[#This Row],[UnitPrice]]-Sales_Data[[#This Row],[UnitCost]]</f>
        <v>1300</v>
      </c>
      <c r="N4825" s="7">
        <f>Sales_Data[[#This Row],[Gross Revenue]]-Sales_Data[[#This Row],[Discount Amount ]]</f>
        <v>275900</v>
      </c>
      <c r="O4825" s="7">
        <f>Sales_Data[[#This Row],[OrderQuantity]] *Sales_Data[[#This Row],[UnitCost]]</f>
        <v>148500</v>
      </c>
      <c r="P4825" s="7">
        <f>Sales_Data[[#This Row],[ItemCost]] +Sales_Data[[#This Row],[ShippingCost]]</f>
        <v>149871.10999999999</v>
      </c>
      <c r="Q4825" s="7">
        <f>Sales_Data[[#This Row],[Gross Revenue]]-Sales_Data[[#This Row],[TotalFinancialCost]]</f>
        <v>127328.89000000001</v>
      </c>
      <c r="R4825" s="7">
        <f>Sales_Data[[#This Row],[Actul Bill Amount]]-Sales_Data[[#This Row],[ShippingCost]]</f>
        <v>274528.89</v>
      </c>
      <c r="S4825">
        <v>979</v>
      </c>
      <c r="T4825">
        <v>1371.11</v>
      </c>
      <c r="U4825" t="s">
        <v>61</v>
      </c>
      <c r="V4825">
        <v>1500</v>
      </c>
      <c r="W4825" t="s">
        <v>18</v>
      </c>
      <c r="X4825" t="str">
        <f t="shared" si="151"/>
        <v>Bengaluru</v>
      </c>
    </row>
    <row r="4826" spans="1:24" x14ac:dyDescent="0.4">
      <c r="A4826">
        <v>104825</v>
      </c>
      <c r="B4826" s="5">
        <v>45718.547222222223</v>
      </c>
      <c r="C4826" s="3" t="str">
        <f>TEXT(Sales_Data[[#This Row],[OrderDate]],"mmmm")</f>
        <v>March</v>
      </c>
      <c r="D4826" s="3" t="str">
        <f t="shared" si="150"/>
        <v>2025</v>
      </c>
      <c r="E4826" t="s">
        <v>13</v>
      </c>
      <c r="F4826" t="s">
        <v>14</v>
      </c>
      <c r="G4826" t="s">
        <v>29</v>
      </c>
      <c r="H4826" t="s">
        <v>16</v>
      </c>
      <c r="I4826" t="s">
        <v>100</v>
      </c>
      <c r="J4826">
        <v>99</v>
      </c>
      <c r="K4826">
        <v>3200</v>
      </c>
      <c r="L4826" s="7">
        <f>Sales_Data[[#This Row],[OrderQuantity]] *Sales_Data[[#This Row],[UnitPrice]]</f>
        <v>316800</v>
      </c>
      <c r="M4826" s="7">
        <f>Sales_Data[[#This Row],[UnitPrice]]-Sales_Data[[#This Row],[UnitCost]]</f>
        <v>1200</v>
      </c>
      <c r="N4826" s="7">
        <f>Sales_Data[[#This Row],[Gross Revenue]]-Sales_Data[[#This Row],[Discount Amount ]]</f>
        <v>315600</v>
      </c>
      <c r="O4826" s="7">
        <f>Sales_Data[[#This Row],[OrderQuantity]] *Sales_Data[[#This Row],[UnitCost]]</f>
        <v>198000</v>
      </c>
      <c r="P4826" s="7">
        <f>Sales_Data[[#This Row],[ItemCost]] +Sales_Data[[#This Row],[ShippingCost]]</f>
        <v>198684.9</v>
      </c>
      <c r="Q4826" s="7">
        <f>Sales_Data[[#This Row],[Gross Revenue]]-Sales_Data[[#This Row],[TotalFinancialCost]]</f>
        <v>118115.1</v>
      </c>
      <c r="R4826" s="7">
        <f>Sales_Data[[#This Row],[Actul Bill Amount]]-Sales_Data[[#This Row],[ShippingCost]]</f>
        <v>314915.09999999998</v>
      </c>
      <c r="S4826">
        <v>758</v>
      </c>
      <c r="T4826">
        <v>684.9</v>
      </c>
      <c r="U4826" t="s">
        <v>17</v>
      </c>
      <c r="V4826">
        <v>2000</v>
      </c>
      <c r="W4826" t="s">
        <v>18</v>
      </c>
      <c r="X4826" t="str">
        <f t="shared" si="151"/>
        <v>Bengaluru</v>
      </c>
    </row>
    <row r="4827" spans="1:24" x14ac:dyDescent="0.4">
      <c r="A4827">
        <v>104826</v>
      </c>
      <c r="B4827" s="5">
        <v>46022.763888888891</v>
      </c>
      <c r="C4827" s="3" t="str">
        <f>TEXT(Sales_Data[[#This Row],[OrderDate]],"mmmm")</f>
        <v>December</v>
      </c>
      <c r="D4827" s="3" t="str">
        <f t="shared" si="150"/>
        <v>2025</v>
      </c>
      <c r="E4827" t="s">
        <v>13</v>
      </c>
      <c r="F4827" t="s">
        <v>40</v>
      </c>
      <c r="G4827" t="s">
        <v>29</v>
      </c>
      <c r="H4827" t="s">
        <v>37</v>
      </c>
      <c r="I4827" t="s">
        <v>100</v>
      </c>
      <c r="J4827">
        <v>87</v>
      </c>
      <c r="K4827">
        <v>5500</v>
      </c>
      <c r="L4827" s="7">
        <f>Sales_Data[[#This Row],[OrderQuantity]] *Sales_Data[[#This Row],[UnitPrice]]</f>
        <v>478500</v>
      </c>
      <c r="M4827" s="7">
        <f>Sales_Data[[#This Row],[UnitPrice]]-Sales_Data[[#This Row],[UnitCost]]</f>
        <v>2000</v>
      </c>
      <c r="N4827" s="7">
        <f>Sales_Data[[#This Row],[Gross Revenue]]-Sales_Data[[#This Row],[Discount Amount ]]</f>
        <v>476500</v>
      </c>
      <c r="O4827" s="7">
        <f>Sales_Data[[#This Row],[OrderQuantity]] *Sales_Data[[#This Row],[UnitCost]]</f>
        <v>304500</v>
      </c>
      <c r="P4827" s="7">
        <f>Sales_Data[[#This Row],[ItemCost]] +Sales_Data[[#This Row],[ShippingCost]]</f>
        <v>306009.38</v>
      </c>
      <c r="Q4827" s="7">
        <f>Sales_Data[[#This Row],[Gross Revenue]]-Sales_Data[[#This Row],[TotalFinancialCost]]</f>
        <v>172490.62</v>
      </c>
      <c r="R4827" s="7">
        <f>Sales_Data[[#This Row],[Actul Bill Amount]]-Sales_Data[[#This Row],[ShippingCost]]</f>
        <v>474990.62</v>
      </c>
      <c r="S4827">
        <v>993</v>
      </c>
      <c r="T4827">
        <v>1509.38</v>
      </c>
      <c r="U4827" t="s">
        <v>41</v>
      </c>
      <c r="V4827">
        <v>3500</v>
      </c>
      <c r="W4827" t="s">
        <v>38</v>
      </c>
      <c r="X4827" t="str">
        <f t="shared" si="151"/>
        <v>Kolkata</v>
      </c>
    </row>
    <row r="4828" spans="1:24" x14ac:dyDescent="0.4">
      <c r="A4828">
        <v>104827</v>
      </c>
      <c r="B4828" s="5">
        <v>46004.893750000003</v>
      </c>
      <c r="C4828" s="3" t="str">
        <f>TEXT(Sales_Data[[#This Row],[OrderDate]],"mmmm")</f>
        <v>December</v>
      </c>
      <c r="D4828" s="3" t="str">
        <f t="shared" si="150"/>
        <v>2025</v>
      </c>
      <c r="E4828" t="s">
        <v>34</v>
      </c>
      <c r="F4828" t="s">
        <v>28</v>
      </c>
      <c r="G4828" t="s">
        <v>15</v>
      </c>
      <c r="H4828" t="s">
        <v>20</v>
      </c>
      <c r="I4828" t="s">
        <v>100</v>
      </c>
      <c r="J4828">
        <v>91</v>
      </c>
      <c r="K4828">
        <v>2500</v>
      </c>
      <c r="L4828" s="7">
        <f>Sales_Data[[#This Row],[OrderQuantity]] *Sales_Data[[#This Row],[UnitPrice]]</f>
        <v>227500</v>
      </c>
      <c r="M4828" s="7">
        <f>Sales_Data[[#This Row],[UnitPrice]]-Sales_Data[[#This Row],[UnitCost]]</f>
        <v>1000</v>
      </c>
      <c r="N4828" s="7">
        <f>Sales_Data[[#This Row],[Gross Revenue]]-Sales_Data[[#This Row],[Discount Amount ]]</f>
        <v>226500</v>
      </c>
      <c r="O4828" s="7">
        <f>Sales_Data[[#This Row],[OrderQuantity]] *Sales_Data[[#This Row],[UnitCost]]</f>
        <v>136500</v>
      </c>
      <c r="P4828" s="7">
        <f>Sales_Data[[#This Row],[ItemCost]] +Sales_Data[[#This Row],[ShippingCost]]</f>
        <v>137209.34</v>
      </c>
      <c r="Q4828" s="7">
        <f>Sales_Data[[#This Row],[Gross Revenue]]-Sales_Data[[#This Row],[TotalFinancialCost]]</f>
        <v>90290.66</v>
      </c>
      <c r="R4828" s="7">
        <f>Sales_Data[[#This Row],[Actul Bill Amount]]-Sales_Data[[#This Row],[ShippingCost]]</f>
        <v>225790.66</v>
      </c>
      <c r="S4828">
        <v>836</v>
      </c>
      <c r="T4828">
        <v>709.34</v>
      </c>
      <c r="U4828" t="s">
        <v>54</v>
      </c>
      <c r="V4828">
        <v>1500</v>
      </c>
      <c r="W4828" t="s">
        <v>22</v>
      </c>
      <c r="X4828" t="str">
        <f t="shared" si="151"/>
        <v>Nagpur</v>
      </c>
    </row>
    <row r="4829" spans="1:24" x14ac:dyDescent="0.4">
      <c r="A4829">
        <v>104828</v>
      </c>
      <c r="B4829" s="5">
        <v>45820.638888888891</v>
      </c>
      <c r="C4829" s="3" t="str">
        <f>TEXT(Sales_Data[[#This Row],[OrderDate]],"mmmm")</f>
        <v>June</v>
      </c>
      <c r="D4829" s="3" t="str">
        <f t="shared" si="150"/>
        <v>2025</v>
      </c>
      <c r="E4829" t="s">
        <v>50</v>
      </c>
      <c r="F4829" t="s">
        <v>40</v>
      </c>
      <c r="G4829" t="s">
        <v>15</v>
      </c>
      <c r="H4829" t="s">
        <v>20</v>
      </c>
      <c r="I4829" t="s">
        <v>100</v>
      </c>
      <c r="J4829">
        <v>80</v>
      </c>
      <c r="K4829">
        <v>1500</v>
      </c>
      <c r="L4829" s="7">
        <f>Sales_Data[[#This Row],[OrderQuantity]] *Sales_Data[[#This Row],[UnitPrice]]</f>
        <v>120000</v>
      </c>
      <c r="M4829" s="7">
        <f>Sales_Data[[#This Row],[UnitPrice]]-Sales_Data[[#This Row],[UnitCost]]</f>
        <v>700</v>
      </c>
      <c r="N4829" s="7">
        <f>Sales_Data[[#This Row],[Gross Revenue]]-Sales_Data[[#This Row],[Discount Amount ]]</f>
        <v>119300</v>
      </c>
      <c r="O4829" s="7">
        <f>Sales_Data[[#This Row],[OrderQuantity]] *Sales_Data[[#This Row],[UnitCost]]</f>
        <v>64000</v>
      </c>
      <c r="P4829" s="7">
        <f>Sales_Data[[#This Row],[ItemCost]] +Sales_Data[[#This Row],[ShippingCost]]</f>
        <v>64397.3</v>
      </c>
      <c r="Q4829" s="7">
        <f>Sales_Data[[#This Row],[Gross Revenue]]-Sales_Data[[#This Row],[TotalFinancialCost]]</f>
        <v>55602.7</v>
      </c>
      <c r="R4829" s="7">
        <f>Sales_Data[[#This Row],[Actul Bill Amount]]-Sales_Data[[#This Row],[ShippingCost]]</f>
        <v>118902.7</v>
      </c>
      <c r="S4829">
        <v>1132</v>
      </c>
      <c r="T4829">
        <v>397.3</v>
      </c>
      <c r="U4829" t="s">
        <v>52</v>
      </c>
      <c r="V4829">
        <v>800</v>
      </c>
      <c r="W4829" t="s">
        <v>22</v>
      </c>
      <c r="X4829" t="str">
        <f t="shared" si="151"/>
        <v>Nagpur</v>
      </c>
    </row>
    <row r="4830" spans="1:24" x14ac:dyDescent="0.4">
      <c r="A4830">
        <v>104829</v>
      </c>
      <c r="B4830" s="5">
        <v>46008.067361111112</v>
      </c>
      <c r="C4830" s="3" t="str">
        <f>TEXT(Sales_Data[[#This Row],[OrderDate]],"mmmm")</f>
        <v>December</v>
      </c>
      <c r="D4830" s="3" t="str">
        <f t="shared" si="150"/>
        <v>2025</v>
      </c>
      <c r="E4830" t="s">
        <v>48</v>
      </c>
      <c r="F4830" t="s">
        <v>46</v>
      </c>
      <c r="G4830" t="s">
        <v>15</v>
      </c>
      <c r="H4830" t="s">
        <v>25</v>
      </c>
      <c r="I4830" t="s">
        <v>100</v>
      </c>
      <c r="J4830">
        <v>40</v>
      </c>
      <c r="K4830">
        <v>15000</v>
      </c>
      <c r="L4830" s="7">
        <f>Sales_Data[[#This Row],[OrderQuantity]] *Sales_Data[[#This Row],[UnitPrice]]</f>
        <v>600000</v>
      </c>
      <c r="M4830" s="7">
        <f>Sales_Data[[#This Row],[UnitPrice]]-Sales_Data[[#This Row],[UnitCost]]</f>
        <v>5500</v>
      </c>
      <c r="N4830" s="7">
        <f>Sales_Data[[#This Row],[Gross Revenue]]-Sales_Data[[#This Row],[Discount Amount ]]</f>
        <v>594500</v>
      </c>
      <c r="O4830" s="7">
        <f>Sales_Data[[#This Row],[OrderQuantity]] *Sales_Data[[#This Row],[UnitCost]]</f>
        <v>380000</v>
      </c>
      <c r="P4830" s="7">
        <f>Sales_Data[[#This Row],[ItemCost]] +Sales_Data[[#This Row],[ShippingCost]]</f>
        <v>381184.27</v>
      </c>
      <c r="Q4830" s="7">
        <f>Sales_Data[[#This Row],[Gross Revenue]]-Sales_Data[[#This Row],[TotalFinancialCost]]</f>
        <v>218815.72999999998</v>
      </c>
      <c r="R4830" s="7">
        <f>Sales_Data[[#This Row],[Actul Bill Amount]]-Sales_Data[[#This Row],[ShippingCost]]</f>
        <v>593315.73</v>
      </c>
      <c r="S4830">
        <v>773</v>
      </c>
      <c r="T4830">
        <v>1184.27</v>
      </c>
      <c r="U4830" t="s">
        <v>53</v>
      </c>
      <c r="V4830">
        <v>9500</v>
      </c>
      <c r="W4830" t="s">
        <v>27</v>
      </c>
      <c r="X4830" t="str">
        <f t="shared" si="151"/>
        <v>Mumbai</v>
      </c>
    </row>
    <row r="4831" spans="1:24" x14ac:dyDescent="0.4">
      <c r="A4831">
        <v>104830</v>
      </c>
      <c r="B4831" s="5">
        <v>45800.863888888889</v>
      </c>
      <c r="C4831" s="3" t="str">
        <f>TEXT(Sales_Data[[#This Row],[OrderDate]],"mmmm")</f>
        <v>May</v>
      </c>
      <c r="D4831" s="3" t="str">
        <f t="shared" si="150"/>
        <v>2025</v>
      </c>
      <c r="E4831" t="s">
        <v>50</v>
      </c>
      <c r="F4831" t="s">
        <v>24</v>
      </c>
      <c r="G4831" t="s">
        <v>31</v>
      </c>
      <c r="H4831" t="s">
        <v>25</v>
      </c>
      <c r="I4831" t="s">
        <v>100</v>
      </c>
      <c r="J4831">
        <v>89</v>
      </c>
      <c r="K4831">
        <v>25000</v>
      </c>
      <c r="L4831" s="7">
        <f>Sales_Data[[#This Row],[OrderQuantity]] *Sales_Data[[#This Row],[UnitPrice]]</f>
        <v>2225000</v>
      </c>
      <c r="M4831" s="7">
        <f>Sales_Data[[#This Row],[UnitPrice]]-Sales_Data[[#This Row],[UnitCost]]</f>
        <v>7000</v>
      </c>
      <c r="N4831" s="7">
        <f>Sales_Data[[#This Row],[Gross Revenue]]-Sales_Data[[#This Row],[Discount Amount ]]</f>
        <v>2218000</v>
      </c>
      <c r="O4831" s="7">
        <f>Sales_Data[[#This Row],[OrderQuantity]] *Sales_Data[[#This Row],[UnitCost]]</f>
        <v>1602000</v>
      </c>
      <c r="P4831" s="7">
        <f>Sales_Data[[#This Row],[ItemCost]] +Sales_Data[[#This Row],[ShippingCost]]</f>
        <v>1602525.1</v>
      </c>
      <c r="Q4831" s="7">
        <f>Sales_Data[[#This Row],[Gross Revenue]]-Sales_Data[[#This Row],[TotalFinancialCost]]</f>
        <v>622474.89999999991</v>
      </c>
      <c r="R4831" s="7">
        <f>Sales_Data[[#This Row],[Actul Bill Amount]]-Sales_Data[[#This Row],[ShippingCost]]</f>
        <v>2217474.9</v>
      </c>
      <c r="S4831">
        <v>1142</v>
      </c>
      <c r="T4831">
        <v>525.1</v>
      </c>
      <c r="U4831" t="s">
        <v>60</v>
      </c>
      <c r="V4831">
        <v>18000</v>
      </c>
      <c r="W4831" t="s">
        <v>27</v>
      </c>
      <c r="X4831" t="str">
        <f t="shared" si="151"/>
        <v>Mumbai</v>
      </c>
    </row>
    <row r="4832" spans="1:24" x14ac:dyDescent="0.4">
      <c r="A4832">
        <v>104831</v>
      </c>
      <c r="B4832" s="5">
        <v>45910.25277777778</v>
      </c>
      <c r="C4832" s="3" t="str">
        <f>TEXT(Sales_Data[[#This Row],[OrderDate]],"mmmm")</f>
        <v>September</v>
      </c>
      <c r="D4832" s="3" t="str">
        <f t="shared" si="150"/>
        <v>2025</v>
      </c>
      <c r="E4832" t="s">
        <v>48</v>
      </c>
      <c r="F4832" t="s">
        <v>14</v>
      </c>
      <c r="G4832" t="s">
        <v>15</v>
      </c>
      <c r="H4832" t="s">
        <v>32</v>
      </c>
      <c r="I4832" t="s">
        <v>100</v>
      </c>
      <c r="J4832">
        <v>44</v>
      </c>
      <c r="K4832">
        <v>6500</v>
      </c>
      <c r="L4832" s="7">
        <f>Sales_Data[[#This Row],[OrderQuantity]] *Sales_Data[[#This Row],[UnitPrice]]</f>
        <v>286000</v>
      </c>
      <c r="M4832" s="7">
        <f>Sales_Data[[#This Row],[UnitPrice]]-Sales_Data[[#This Row],[UnitCost]]</f>
        <v>2300</v>
      </c>
      <c r="N4832" s="7">
        <f>Sales_Data[[#This Row],[Gross Revenue]]-Sales_Data[[#This Row],[Discount Amount ]]</f>
        <v>283700</v>
      </c>
      <c r="O4832" s="7">
        <f>Sales_Data[[#This Row],[OrderQuantity]] *Sales_Data[[#This Row],[UnitCost]]</f>
        <v>184800</v>
      </c>
      <c r="P4832" s="7">
        <f>Sales_Data[[#This Row],[ItemCost]] +Sales_Data[[#This Row],[ShippingCost]]</f>
        <v>185161</v>
      </c>
      <c r="Q4832" s="7">
        <f>Sales_Data[[#This Row],[Gross Revenue]]-Sales_Data[[#This Row],[TotalFinancialCost]]</f>
        <v>100839</v>
      </c>
      <c r="R4832" s="7">
        <f>Sales_Data[[#This Row],[Actul Bill Amount]]-Sales_Data[[#This Row],[ShippingCost]]</f>
        <v>283339</v>
      </c>
      <c r="S4832">
        <v>1048</v>
      </c>
      <c r="T4832">
        <v>361</v>
      </c>
      <c r="U4832" t="s">
        <v>21</v>
      </c>
      <c r="V4832">
        <v>4200</v>
      </c>
      <c r="W4832" t="s">
        <v>33</v>
      </c>
      <c r="X4832" t="str">
        <f t="shared" si="151"/>
        <v>Delhi</v>
      </c>
    </row>
    <row r="4833" spans="1:24" x14ac:dyDescent="0.4">
      <c r="A4833">
        <v>104832</v>
      </c>
      <c r="B4833" s="5">
        <v>45926.47152777778</v>
      </c>
      <c r="C4833" s="3" t="str">
        <f>TEXT(Sales_Data[[#This Row],[OrderDate]],"mmmm")</f>
        <v>September</v>
      </c>
      <c r="D4833" s="3" t="str">
        <f t="shared" si="150"/>
        <v>2025</v>
      </c>
      <c r="E4833" t="s">
        <v>19</v>
      </c>
      <c r="F4833" t="s">
        <v>24</v>
      </c>
      <c r="G4833" t="s">
        <v>31</v>
      </c>
      <c r="H4833" t="s">
        <v>16</v>
      </c>
      <c r="I4833" t="s">
        <v>100</v>
      </c>
      <c r="J4833">
        <v>20</v>
      </c>
      <c r="K4833">
        <v>45000</v>
      </c>
      <c r="L4833" s="7">
        <f>Sales_Data[[#This Row],[OrderQuantity]] *Sales_Data[[#This Row],[UnitPrice]]</f>
        <v>900000</v>
      </c>
      <c r="M4833" s="7">
        <f>Sales_Data[[#This Row],[UnitPrice]]-Sales_Data[[#This Row],[UnitCost]]</f>
        <v>13000</v>
      </c>
      <c r="N4833" s="7">
        <f>Sales_Data[[#This Row],[Gross Revenue]]-Sales_Data[[#This Row],[Discount Amount ]]</f>
        <v>887000</v>
      </c>
      <c r="O4833" s="7">
        <f>Sales_Data[[#This Row],[OrderQuantity]] *Sales_Data[[#This Row],[UnitCost]]</f>
        <v>640000</v>
      </c>
      <c r="P4833" s="7">
        <f>Sales_Data[[#This Row],[ItemCost]] +Sales_Data[[#This Row],[ShippingCost]]</f>
        <v>640189.02</v>
      </c>
      <c r="Q4833" s="7">
        <f>Sales_Data[[#This Row],[Gross Revenue]]-Sales_Data[[#This Row],[TotalFinancialCost]]</f>
        <v>259810.97999999998</v>
      </c>
      <c r="R4833" s="7">
        <f>Sales_Data[[#This Row],[Actul Bill Amount]]-Sales_Data[[#This Row],[ShippingCost]]</f>
        <v>886810.98</v>
      </c>
      <c r="S4833">
        <v>445</v>
      </c>
      <c r="T4833">
        <v>189.02</v>
      </c>
      <c r="U4833" t="s">
        <v>26</v>
      </c>
      <c r="V4833">
        <v>32000</v>
      </c>
      <c r="W4833" t="s">
        <v>18</v>
      </c>
      <c r="X4833" t="str">
        <f t="shared" si="151"/>
        <v>Bengaluru</v>
      </c>
    </row>
    <row r="4834" spans="1:24" x14ac:dyDescent="0.4">
      <c r="A4834">
        <v>104833</v>
      </c>
      <c r="B4834" s="5">
        <v>45948.350694444445</v>
      </c>
      <c r="C4834" s="3" t="str">
        <f>TEXT(Sales_Data[[#This Row],[OrderDate]],"mmmm")</f>
        <v>October</v>
      </c>
      <c r="D4834" s="3" t="str">
        <f t="shared" si="150"/>
        <v>2025</v>
      </c>
      <c r="E4834" t="s">
        <v>50</v>
      </c>
      <c r="F4834" t="s">
        <v>35</v>
      </c>
      <c r="G4834" t="s">
        <v>15</v>
      </c>
      <c r="H4834" t="s">
        <v>20</v>
      </c>
      <c r="I4834" t="s">
        <v>100</v>
      </c>
      <c r="J4834">
        <v>33</v>
      </c>
      <c r="K4834">
        <v>12000</v>
      </c>
      <c r="L4834" s="7">
        <f>Sales_Data[[#This Row],[OrderQuantity]] *Sales_Data[[#This Row],[UnitPrice]]</f>
        <v>396000</v>
      </c>
      <c r="M4834" s="7">
        <f>Sales_Data[[#This Row],[UnitPrice]]-Sales_Data[[#This Row],[UnitCost]]</f>
        <v>4000</v>
      </c>
      <c r="N4834" s="7">
        <f>Sales_Data[[#This Row],[Gross Revenue]]-Sales_Data[[#This Row],[Discount Amount ]]</f>
        <v>392000</v>
      </c>
      <c r="O4834" s="7">
        <f>Sales_Data[[#This Row],[OrderQuantity]] *Sales_Data[[#This Row],[UnitCost]]</f>
        <v>264000</v>
      </c>
      <c r="P4834" s="7">
        <f>Sales_Data[[#This Row],[ItemCost]] +Sales_Data[[#This Row],[ShippingCost]]</f>
        <v>264254.34000000003</v>
      </c>
      <c r="Q4834" s="7">
        <f>Sales_Data[[#This Row],[Gross Revenue]]-Sales_Data[[#This Row],[TotalFinancialCost]]</f>
        <v>131745.65999999997</v>
      </c>
      <c r="R4834" s="7">
        <f>Sales_Data[[#This Row],[Actul Bill Amount]]-Sales_Data[[#This Row],[ShippingCost]]</f>
        <v>391745.66</v>
      </c>
      <c r="S4834">
        <v>640</v>
      </c>
      <c r="T4834">
        <v>254.34</v>
      </c>
      <c r="U4834" t="s">
        <v>36</v>
      </c>
      <c r="V4834">
        <v>8000</v>
      </c>
      <c r="W4834" t="s">
        <v>22</v>
      </c>
      <c r="X4834" t="str">
        <f t="shared" si="151"/>
        <v>Nagpur</v>
      </c>
    </row>
    <row r="4835" spans="1:24" x14ac:dyDescent="0.4">
      <c r="A4835">
        <v>104834</v>
      </c>
      <c r="B4835" s="5">
        <v>45844.681250000001</v>
      </c>
      <c r="C4835" s="3" t="str">
        <f>TEXT(Sales_Data[[#This Row],[OrderDate]],"mmmm")</f>
        <v>July</v>
      </c>
      <c r="D4835" s="3" t="str">
        <f t="shared" si="150"/>
        <v>2025</v>
      </c>
      <c r="E4835" t="s">
        <v>13</v>
      </c>
      <c r="F4835" t="s">
        <v>24</v>
      </c>
      <c r="G4835" t="s">
        <v>15</v>
      </c>
      <c r="H4835" t="s">
        <v>25</v>
      </c>
      <c r="I4835" t="s">
        <v>100</v>
      </c>
      <c r="J4835">
        <v>55</v>
      </c>
      <c r="K4835">
        <v>3500</v>
      </c>
      <c r="L4835" s="7">
        <f>Sales_Data[[#This Row],[OrderQuantity]] *Sales_Data[[#This Row],[UnitPrice]]</f>
        <v>192500</v>
      </c>
      <c r="M4835" s="7">
        <f>Sales_Data[[#This Row],[UnitPrice]]-Sales_Data[[#This Row],[UnitCost]]</f>
        <v>1300</v>
      </c>
      <c r="N4835" s="7">
        <f>Sales_Data[[#This Row],[Gross Revenue]]-Sales_Data[[#This Row],[Discount Amount ]]</f>
        <v>191200</v>
      </c>
      <c r="O4835" s="7">
        <f>Sales_Data[[#This Row],[OrderQuantity]] *Sales_Data[[#This Row],[UnitCost]]</f>
        <v>121000</v>
      </c>
      <c r="P4835" s="7">
        <f>Sales_Data[[#This Row],[ItemCost]] +Sales_Data[[#This Row],[ShippingCost]]</f>
        <v>121793.53</v>
      </c>
      <c r="Q4835" s="7">
        <f>Sales_Data[[#This Row],[Gross Revenue]]-Sales_Data[[#This Row],[TotalFinancialCost]]</f>
        <v>70706.47</v>
      </c>
      <c r="R4835" s="7">
        <f>Sales_Data[[#This Row],[Actul Bill Amount]]-Sales_Data[[#This Row],[ShippingCost]]</f>
        <v>190406.47</v>
      </c>
      <c r="S4835">
        <v>696</v>
      </c>
      <c r="T4835">
        <v>793.53</v>
      </c>
      <c r="U4835" t="s">
        <v>59</v>
      </c>
      <c r="V4835">
        <v>2200</v>
      </c>
      <c r="W4835" t="s">
        <v>27</v>
      </c>
      <c r="X4835" t="str">
        <f t="shared" si="151"/>
        <v>Mumbai</v>
      </c>
    </row>
    <row r="4836" spans="1:24" x14ac:dyDescent="0.4">
      <c r="A4836">
        <v>104835</v>
      </c>
      <c r="B4836" s="5">
        <v>45961.256249999999</v>
      </c>
      <c r="C4836" s="3" t="str">
        <f>TEXT(Sales_Data[[#This Row],[OrderDate]],"mmmm")</f>
        <v>October</v>
      </c>
      <c r="D4836" s="3" t="str">
        <f t="shared" si="150"/>
        <v>2025</v>
      </c>
      <c r="E4836" t="s">
        <v>23</v>
      </c>
      <c r="F4836" t="s">
        <v>43</v>
      </c>
      <c r="G4836" t="s">
        <v>29</v>
      </c>
      <c r="H4836" t="s">
        <v>16</v>
      </c>
      <c r="I4836" t="s">
        <v>100</v>
      </c>
      <c r="J4836">
        <v>42</v>
      </c>
      <c r="K4836">
        <v>1800</v>
      </c>
      <c r="L4836" s="7">
        <f>Sales_Data[[#This Row],[OrderQuantity]] *Sales_Data[[#This Row],[UnitPrice]]</f>
        <v>75600</v>
      </c>
      <c r="M4836" s="7">
        <f>Sales_Data[[#This Row],[UnitPrice]]-Sales_Data[[#This Row],[UnitCost]]</f>
        <v>900</v>
      </c>
      <c r="N4836" s="7">
        <f>Sales_Data[[#This Row],[Gross Revenue]]-Sales_Data[[#This Row],[Discount Amount ]]</f>
        <v>74700</v>
      </c>
      <c r="O4836" s="7">
        <f>Sales_Data[[#This Row],[OrderQuantity]] *Sales_Data[[#This Row],[UnitCost]]</f>
        <v>37800</v>
      </c>
      <c r="P4836" s="7">
        <f>Sales_Data[[#This Row],[ItemCost]] +Sales_Data[[#This Row],[ShippingCost]]</f>
        <v>40623.26</v>
      </c>
      <c r="Q4836" s="7">
        <f>Sales_Data[[#This Row],[Gross Revenue]]-Sales_Data[[#This Row],[TotalFinancialCost]]</f>
        <v>34976.74</v>
      </c>
      <c r="R4836" s="7">
        <f>Sales_Data[[#This Row],[Actul Bill Amount]]-Sales_Data[[#This Row],[ShippingCost]]</f>
        <v>71876.740000000005</v>
      </c>
      <c r="S4836">
        <v>803</v>
      </c>
      <c r="T4836">
        <v>2823.26</v>
      </c>
      <c r="U4836" t="s">
        <v>51</v>
      </c>
      <c r="V4836">
        <v>900</v>
      </c>
      <c r="W4836" t="s">
        <v>18</v>
      </c>
      <c r="X4836" t="str">
        <f t="shared" si="151"/>
        <v>Bengaluru</v>
      </c>
    </row>
    <row r="4837" spans="1:24" x14ac:dyDescent="0.4">
      <c r="A4837">
        <v>104836</v>
      </c>
      <c r="B4837" s="5">
        <v>45948.575694444444</v>
      </c>
      <c r="C4837" s="3" t="str">
        <f>TEXT(Sales_Data[[#This Row],[OrderDate]],"mmmm")</f>
        <v>October</v>
      </c>
      <c r="D4837" s="3" t="str">
        <f t="shared" si="150"/>
        <v>2025</v>
      </c>
      <c r="E4837" t="s">
        <v>13</v>
      </c>
      <c r="F4837" t="s">
        <v>55</v>
      </c>
      <c r="G4837" t="s">
        <v>15</v>
      </c>
      <c r="H4837" t="s">
        <v>32</v>
      </c>
      <c r="I4837" t="s">
        <v>100</v>
      </c>
      <c r="J4837">
        <v>19</v>
      </c>
      <c r="K4837">
        <v>600</v>
      </c>
      <c r="L4837" s="7">
        <f>Sales_Data[[#This Row],[OrderQuantity]] *Sales_Data[[#This Row],[UnitPrice]]</f>
        <v>11400</v>
      </c>
      <c r="M4837" s="7">
        <f>Sales_Data[[#This Row],[UnitPrice]]-Sales_Data[[#This Row],[UnitCost]]</f>
        <v>250</v>
      </c>
      <c r="N4837" s="7">
        <f>Sales_Data[[#This Row],[Gross Revenue]]-Sales_Data[[#This Row],[Discount Amount ]]</f>
        <v>11150</v>
      </c>
      <c r="O4837" s="7">
        <f>Sales_Data[[#This Row],[OrderQuantity]] *Sales_Data[[#This Row],[UnitCost]]</f>
        <v>6650</v>
      </c>
      <c r="P4837" s="7">
        <f>Sales_Data[[#This Row],[ItemCost]] +Sales_Data[[#This Row],[ShippingCost]]</f>
        <v>6963.79</v>
      </c>
      <c r="Q4837" s="7">
        <f>Sales_Data[[#This Row],[Gross Revenue]]-Sales_Data[[#This Row],[TotalFinancialCost]]</f>
        <v>4436.21</v>
      </c>
      <c r="R4837" s="7">
        <f>Sales_Data[[#This Row],[Actul Bill Amount]]-Sales_Data[[#This Row],[ShippingCost]]</f>
        <v>10836.21</v>
      </c>
      <c r="S4837">
        <v>539</v>
      </c>
      <c r="T4837">
        <v>313.79000000000002</v>
      </c>
      <c r="U4837" t="s">
        <v>57</v>
      </c>
      <c r="V4837">
        <v>350</v>
      </c>
      <c r="W4837" t="s">
        <v>33</v>
      </c>
      <c r="X4837" t="str">
        <f t="shared" si="151"/>
        <v>Delhi</v>
      </c>
    </row>
    <row r="4838" spans="1:24" x14ac:dyDescent="0.4">
      <c r="A4838">
        <v>104837</v>
      </c>
      <c r="B4838" s="5">
        <v>45743.989583333336</v>
      </c>
      <c r="C4838" s="3" t="str">
        <f>TEXT(Sales_Data[[#This Row],[OrderDate]],"mmmm")</f>
        <v>March</v>
      </c>
      <c r="D4838" s="3" t="str">
        <f t="shared" si="150"/>
        <v>2025</v>
      </c>
      <c r="E4838" t="s">
        <v>39</v>
      </c>
      <c r="F4838" t="s">
        <v>35</v>
      </c>
      <c r="G4838" t="s">
        <v>29</v>
      </c>
      <c r="H4838" t="s">
        <v>32</v>
      </c>
      <c r="I4838" t="s">
        <v>100</v>
      </c>
      <c r="J4838">
        <v>88</v>
      </c>
      <c r="K4838">
        <v>12000</v>
      </c>
      <c r="L4838" s="7">
        <f>Sales_Data[[#This Row],[OrderQuantity]] *Sales_Data[[#This Row],[UnitPrice]]</f>
        <v>1056000</v>
      </c>
      <c r="M4838" s="7">
        <f>Sales_Data[[#This Row],[UnitPrice]]-Sales_Data[[#This Row],[UnitCost]]</f>
        <v>4000</v>
      </c>
      <c r="N4838" s="7">
        <f>Sales_Data[[#This Row],[Gross Revenue]]-Sales_Data[[#This Row],[Discount Amount ]]</f>
        <v>1052000</v>
      </c>
      <c r="O4838" s="7">
        <f>Sales_Data[[#This Row],[OrderQuantity]] *Sales_Data[[#This Row],[UnitCost]]</f>
        <v>704000</v>
      </c>
      <c r="P4838" s="7">
        <f>Sales_Data[[#This Row],[ItemCost]] +Sales_Data[[#This Row],[ShippingCost]]</f>
        <v>704475.56</v>
      </c>
      <c r="Q4838" s="7">
        <f>Sales_Data[[#This Row],[Gross Revenue]]-Sales_Data[[#This Row],[TotalFinancialCost]]</f>
        <v>351524.43999999994</v>
      </c>
      <c r="R4838" s="7">
        <f>Sales_Data[[#This Row],[Actul Bill Amount]]-Sales_Data[[#This Row],[ShippingCost]]</f>
        <v>1051524.44</v>
      </c>
      <c r="S4838">
        <v>361</v>
      </c>
      <c r="T4838">
        <v>475.56</v>
      </c>
      <c r="U4838" t="s">
        <v>36</v>
      </c>
      <c r="V4838">
        <v>8000</v>
      </c>
      <c r="W4838" t="s">
        <v>33</v>
      </c>
      <c r="X4838" t="str">
        <f t="shared" si="151"/>
        <v>Delhi</v>
      </c>
    </row>
    <row r="4839" spans="1:24" x14ac:dyDescent="0.4">
      <c r="A4839">
        <v>104838</v>
      </c>
      <c r="B4839" s="5">
        <v>45823.779861111114</v>
      </c>
      <c r="C4839" s="3" t="str">
        <f>TEXT(Sales_Data[[#This Row],[OrderDate]],"mmmm")</f>
        <v>June</v>
      </c>
      <c r="D4839" s="3" t="str">
        <f t="shared" si="150"/>
        <v>2025</v>
      </c>
      <c r="E4839" t="s">
        <v>42</v>
      </c>
      <c r="F4839" t="s">
        <v>46</v>
      </c>
      <c r="G4839" t="s">
        <v>29</v>
      </c>
      <c r="H4839" t="s">
        <v>25</v>
      </c>
      <c r="I4839" t="s">
        <v>100</v>
      </c>
      <c r="J4839">
        <v>43</v>
      </c>
      <c r="K4839">
        <v>15000</v>
      </c>
      <c r="L4839" s="7">
        <f>Sales_Data[[#This Row],[OrderQuantity]] *Sales_Data[[#This Row],[UnitPrice]]</f>
        <v>645000</v>
      </c>
      <c r="M4839" s="7">
        <f>Sales_Data[[#This Row],[UnitPrice]]-Sales_Data[[#This Row],[UnitCost]]</f>
        <v>5500</v>
      </c>
      <c r="N4839" s="7">
        <f>Sales_Data[[#This Row],[Gross Revenue]]-Sales_Data[[#This Row],[Discount Amount ]]</f>
        <v>639500</v>
      </c>
      <c r="O4839" s="7">
        <f>Sales_Data[[#This Row],[OrderQuantity]] *Sales_Data[[#This Row],[UnitCost]]</f>
        <v>408500</v>
      </c>
      <c r="P4839" s="7">
        <f>Sales_Data[[#This Row],[ItemCost]] +Sales_Data[[#This Row],[ShippingCost]]</f>
        <v>409571.27</v>
      </c>
      <c r="Q4839" s="7">
        <f>Sales_Data[[#This Row],[Gross Revenue]]-Sales_Data[[#This Row],[TotalFinancialCost]]</f>
        <v>235428.72999999998</v>
      </c>
      <c r="R4839" s="7">
        <f>Sales_Data[[#This Row],[Actul Bill Amount]]-Sales_Data[[#This Row],[ShippingCost]]</f>
        <v>638428.73</v>
      </c>
      <c r="S4839">
        <v>827</v>
      </c>
      <c r="T4839">
        <v>1071.27</v>
      </c>
      <c r="U4839" t="s">
        <v>53</v>
      </c>
      <c r="V4839">
        <v>9500</v>
      </c>
      <c r="W4839" t="s">
        <v>27</v>
      </c>
      <c r="X4839" t="str">
        <f t="shared" si="151"/>
        <v>Mumbai</v>
      </c>
    </row>
    <row r="4840" spans="1:24" x14ac:dyDescent="0.4">
      <c r="A4840">
        <v>104839</v>
      </c>
      <c r="B4840" s="5">
        <v>45771.066666666666</v>
      </c>
      <c r="C4840" s="3" t="str">
        <f>TEXT(Sales_Data[[#This Row],[OrderDate]],"mmmm")</f>
        <v>April</v>
      </c>
      <c r="D4840" s="3" t="str">
        <f t="shared" si="150"/>
        <v>2025</v>
      </c>
      <c r="E4840" t="s">
        <v>45</v>
      </c>
      <c r="F4840" t="s">
        <v>28</v>
      </c>
      <c r="G4840" t="s">
        <v>15</v>
      </c>
      <c r="H4840" t="s">
        <v>16</v>
      </c>
      <c r="I4840" t="s">
        <v>100</v>
      </c>
      <c r="J4840">
        <v>80</v>
      </c>
      <c r="K4840">
        <v>2500</v>
      </c>
      <c r="L4840" s="7">
        <f>Sales_Data[[#This Row],[OrderQuantity]] *Sales_Data[[#This Row],[UnitPrice]]</f>
        <v>200000</v>
      </c>
      <c r="M4840" s="7">
        <f>Sales_Data[[#This Row],[UnitPrice]]-Sales_Data[[#This Row],[UnitCost]]</f>
        <v>1000</v>
      </c>
      <c r="N4840" s="7">
        <f>Sales_Data[[#This Row],[Gross Revenue]]-Sales_Data[[#This Row],[Discount Amount ]]</f>
        <v>199000</v>
      </c>
      <c r="O4840" s="7">
        <f>Sales_Data[[#This Row],[OrderQuantity]] *Sales_Data[[#This Row],[UnitCost]]</f>
        <v>120000</v>
      </c>
      <c r="P4840" s="7">
        <f>Sales_Data[[#This Row],[ItemCost]] +Sales_Data[[#This Row],[ShippingCost]]</f>
        <v>120895.41</v>
      </c>
      <c r="Q4840" s="7">
        <f>Sales_Data[[#This Row],[Gross Revenue]]-Sales_Data[[#This Row],[TotalFinancialCost]]</f>
        <v>79104.59</v>
      </c>
      <c r="R4840" s="7">
        <f>Sales_Data[[#This Row],[Actul Bill Amount]]-Sales_Data[[#This Row],[ShippingCost]]</f>
        <v>198104.59</v>
      </c>
      <c r="S4840">
        <v>842</v>
      </c>
      <c r="T4840">
        <v>895.41</v>
      </c>
      <c r="U4840" t="s">
        <v>54</v>
      </c>
      <c r="V4840">
        <v>1500</v>
      </c>
      <c r="W4840" t="s">
        <v>18</v>
      </c>
      <c r="X4840" t="str">
        <f t="shared" si="151"/>
        <v>Bengaluru</v>
      </c>
    </row>
    <row r="4841" spans="1:24" x14ac:dyDescent="0.4">
      <c r="A4841">
        <v>104840</v>
      </c>
      <c r="B4841" s="5">
        <v>46013.316666666666</v>
      </c>
      <c r="C4841" s="3" t="str">
        <f>TEXT(Sales_Data[[#This Row],[OrderDate]],"mmmm")</f>
        <v>December</v>
      </c>
      <c r="D4841" s="3" t="str">
        <f t="shared" si="150"/>
        <v>2025</v>
      </c>
      <c r="E4841" t="s">
        <v>50</v>
      </c>
      <c r="F4841" t="s">
        <v>35</v>
      </c>
      <c r="G4841" t="s">
        <v>29</v>
      </c>
      <c r="H4841" t="s">
        <v>25</v>
      </c>
      <c r="I4841" t="s">
        <v>100</v>
      </c>
      <c r="J4841">
        <v>48</v>
      </c>
      <c r="K4841">
        <v>12000</v>
      </c>
      <c r="L4841" s="7">
        <f>Sales_Data[[#This Row],[OrderQuantity]] *Sales_Data[[#This Row],[UnitPrice]]</f>
        <v>576000</v>
      </c>
      <c r="M4841" s="7">
        <f>Sales_Data[[#This Row],[UnitPrice]]-Sales_Data[[#This Row],[UnitCost]]</f>
        <v>4000</v>
      </c>
      <c r="N4841" s="7">
        <f>Sales_Data[[#This Row],[Gross Revenue]]-Sales_Data[[#This Row],[Discount Amount ]]</f>
        <v>572000</v>
      </c>
      <c r="O4841" s="7">
        <f>Sales_Data[[#This Row],[OrderQuantity]] *Sales_Data[[#This Row],[UnitCost]]</f>
        <v>384000</v>
      </c>
      <c r="P4841" s="7">
        <f>Sales_Data[[#This Row],[ItemCost]] +Sales_Data[[#This Row],[ShippingCost]]</f>
        <v>386771.96</v>
      </c>
      <c r="Q4841" s="7">
        <f>Sales_Data[[#This Row],[Gross Revenue]]-Sales_Data[[#This Row],[TotalFinancialCost]]</f>
        <v>189228.03999999998</v>
      </c>
      <c r="R4841" s="7">
        <f>Sales_Data[[#This Row],[Actul Bill Amount]]-Sales_Data[[#This Row],[ShippingCost]]</f>
        <v>569228.04</v>
      </c>
      <c r="S4841">
        <v>1052</v>
      </c>
      <c r="T4841">
        <v>2771.96</v>
      </c>
      <c r="U4841" t="s">
        <v>36</v>
      </c>
      <c r="V4841">
        <v>8000</v>
      </c>
      <c r="W4841" t="s">
        <v>27</v>
      </c>
      <c r="X4841" t="str">
        <f t="shared" si="151"/>
        <v>Mumbai</v>
      </c>
    </row>
    <row r="4842" spans="1:24" x14ac:dyDescent="0.4">
      <c r="A4842">
        <v>104841</v>
      </c>
      <c r="B4842" s="5">
        <v>45840.922222222223</v>
      </c>
      <c r="C4842" s="3" t="str">
        <f>TEXT(Sales_Data[[#This Row],[OrderDate]],"mmmm")</f>
        <v>July</v>
      </c>
      <c r="D4842" s="3" t="str">
        <f t="shared" si="150"/>
        <v>2025</v>
      </c>
      <c r="E4842" t="s">
        <v>19</v>
      </c>
      <c r="F4842" t="s">
        <v>24</v>
      </c>
      <c r="G4842" t="s">
        <v>15</v>
      </c>
      <c r="H4842" t="s">
        <v>25</v>
      </c>
      <c r="I4842" t="s">
        <v>100</v>
      </c>
      <c r="J4842">
        <v>35</v>
      </c>
      <c r="K4842">
        <v>3500</v>
      </c>
      <c r="L4842" s="7">
        <f>Sales_Data[[#This Row],[OrderQuantity]] *Sales_Data[[#This Row],[UnitPrice]]</f>
        <v>122500</v>
      </c>
      <c r="M4842" s="7">
        <f>Sales_Data[[#This Row],[UnitPrice]]-Sales_Data[[#This Row],[UnitCost]]</f>
        <v>1300</v>
      </c>
      <c r="N4842" s="7">
        <f>Sales_Data[[#This Row],[Gross Revenue]]-Sales_Data[[#This Row],[Discount Amount ]]</f>
        <v>121200</v>
      </c>
      <c r="O4842" s="7">
        <f>Sales_Data[[#This Row],[OrderQuantity]] *Sales_Data[[#This Row],[UnitCost]]</f>
        <v>77000</v>
      </c>
      <c r="P4842" s="7">
        <f>Sales_Data[[#This Row],[ItemCost]] +Sales_Data[[#This Row],[ShippingCost]]</f>
        <v>77840.479999999996</v>
      </c>
      <c r="Q4842" s="7">
        <f>Sales_Data[[#This Row],[Gross Revenue]]-Sales_Data[[#This Row],[TotalFinancialCost]]</f>
        <v>44659.520000000004</v>
      </c>
      <c r="R4842" s="7">
        <f>Sales_Data[[#This Row],[Actul Bill Amount]]-Sales_Data[[#This Row],[ShippingCost]]</f>
        <v>120359.52</v>
      </c>
      <c r="S4842">
        <v>912</v>
      </c>
      <c r="T4842">
        <v>840.48</v>
      </c>
      <c r="U4842" t="s">
        <v>59</v>
      </c>
      <c r="V4842">
        <v>2200</v>
      </c>
      <c r="W4842" t="s">
        <v>27</v>
      </c>
      <c r="X4842" t="str">
        <f t="shared" si="151"/>
        <v>Mumbai</v>
      </c>
    </row>
    <row r="4843" spans="1:24" x14ac:dyDescent="0.4">
      <c r="A4843">
        <v>104842</v>
      </c>
      <c r="B4843" s="5">
        <v>45864.017361111109</v>
      </c>
      <c r="C4843" s="3" t="str">
        <f>TEXT(Sales_Data[[#This Row],[OrderDate]],"mmmm")</f>
        <v>July</v>
      </c>
      <c r="D4843" s="3" t="str">
        <f t="shared" si="150"/>
        <v>2025</v>
      </c>
      <c r="E4843" t="s">
        <v>34</v>
      </c>
      <c r="F4843" t="s">
        <v>24</v>
      </c>
      <c r="G4843" t="s">
        <v>15</v>
      </c>
      <c r="H4843" t="s">
        <v>16</v>
      </c>
      <c r="I4843" t="s">
        <v>100</v>
      </c>
      <c r="J4843">
        <v>35</v>
      </c>
      <c r="K4843">
        <v>25000</v>
      </c>
      <c r="L4843" s="7">
        <f>Sales_Data[[#This Row],[OrderQuantity]] *Sales_Data[[#This Row],[UnitPrice]]</f>
        <v>875000</v>
      </c>
      <c r="M4843" s="7">
        <f>Sales_Data[[#This Row],[UnitPrice]]-Sales_Data[[#This Row],[UnitCost]]</f>
        <v>7000</v>
      </c>
      <c r="N4843" s="7">
        <f>Sales_Data[[#This Row],[Gross Revenue]]-Sales_Data[[#This Row],[Discount Amount ]]</f>
        <v>868000</v>
      </c>
      <c r="O4843" s="7">
        <f>Sales_Data[[#This Row],[OrderQuantity]] *Sales_Data[[#This Row],[UnitCost]]</f>
        <v>630000</v>
      </c>
      <c r="P4843" s="7">
        <f>Sales_Data[[#This Row],[ItemCost]] +Sales_Data[[#This Row],[ShippingCost]]</f>
        <v>630381.57999999996</v>
      </c>
      <c r="Q4843" s="7">
        <f>Sales_Data[[#This Row],[Gross Revenue]]-Sales_Data[[#This Row],[TotalFinancialCost]]</f>
        <v>244618.42000000004</v>
      </c>
      <c r="R4843" s="7">
        <f>Sales_Data[[#This Row],[Actul Bill Amount]]-Sales_Data[[#This Row],[ShippingCost]]</f>
        <v>867618.42</v>
      </c>
      <c r="S4843">
        <v>1153</v>
      </c>
      <c r="T4843">
        <v>381.58</v>
      </c>
      <c r="U4843" t="s">
        <v>60</v>
      </c>
      <c r="V4843">
        <v>18000</v>
      </c>
      <c r="W4843" t="s">
        <v>18</v>
      </c>
      <c r="X4843" t="str">
        <f t="shared" si="151"/>
        <v>Bengaluru</v>
      </c>
    </row>
    <row r="4844" spans="1:24" x14ac:dyDescent="0.4">
      <c r="A4844">
        <v>104843</v>
      </c>
      <c r="B4844" s="5">
        <v>45913.052083333336</v>
      </c>
      <c r="C4844" s="3" t="str">
        <f>TEXT(Sales_Data[[#This Row],[OrderDate]],"mmmm")</f>
        <v>September</v>
      </c>
      <c r="D4844" s="3" t="str">
        <f t="shared" si="150"/>
        <v>2025</v>
      </c>
      <c r="E4844" t="s">
        <v>42</v>
      </c>
      <c r="F4844" t="s">
        <v>55</v>
      </c>
      <c r="G4844" t="s">
        <v>29</v>
      </c>
      <c r="H4844" t="s">
        <v>20</v>
      </c>
      <c r="I4844" t="s">
        <v>100</v>
      </c>
      <c r="J4844">
        <v>80</v>
      </c>
      <c r="K4844">
        <v>600</v>
      </c>
      <c r="L4844" s="7">
        <f>Sales_Data[[#This Row],[OrderQuantity]] *Sales_Data[[#This Row],[UnitPrice]]</f>
        <v>48000</v>
      </c>
      <c r="M4844" s="7">
        <f>Sales_Data[[#This Row],[UnitPrice]]-Sales_Data[[#This Row],[UnitCost]]</f>
        <v>250</v>
      </c>
      <c r="N4844" s="7">
        <f>Sales_Data[[#This Row],[Gross Revenue]]-Sales_Data[[#This Row],[Discount Amount ]]</f>
        <v>47750</v>
      </c>
      <c r="O4844" s="7">
        <f>Sales_Data[[#This Row],[OrderQuantity]] *Sales_Data[[#This Row],[UnitCost]]</f>
        <v>28000</v>
      </c>
      <c r="P4844" s="7">
        <f>Sales_Data[[#This Row],[ItemCost]] +Sales_Data[[#This Row],[ShippingCost]]</f>
        <v>28811.99</v>
      </c>
      <c r="Q4844" s="7">
        <f>Sales_Data[[#This Row],[Gross Revenue]]-Sales_Data[[#This Row],[TotalFinancialCost]]</f>
        <v>19188.009999999998</v>
      </c>
      <c r="R4844" s="7">
        <f>Sales_Data[[#This Row],[Actul Bill Amount]]-Sales_Data[[#This Row],[ShippingCost]]</f>
        <v>46938.01</v>
      </c>
      <c r="S4844">
        <v>362</v>
      </c>
      <c r="T4844">
        <v>811.99</v>
      </c>
      <c r="U4844" t="s">
        <v>57</v>
      </c>
      <c r="V4844">
        <v>350</v>
      </c>
      <c r="W4844" t="s">
        <v>22</v>
      </c>
      <c r="X4844" t="str">
        <f t="shared" si="151"/>
        <v>Nagpur</v>
      </c>
    </row>
    <row r="4845" spans="1:24" x14ac:dyDescent="0.4">
      <c r="A4845">
        <v>104844</v>
      </c>
      <c r="B4845" s="5">
        <v>45892.828472222223</v>
      </c>
      <c r="C4845" s="3" t="str">
        <f>TEXT(Sales_Data[[#This Row],[OrderDate]],"mmmm")</f>
        <v>August</v>
      </c>
      <c r="D4845" s="3" t="str">
        <f t="shared" si="150"/>
        <v>2025</v>
      </c>
      <c r="E4845" t="s">
        <v>13</v>
      </c>
      <c r="F4845" t="s">
        <v>55</v>
      </c>
      <c r="G4845" t="s">
        <v>29</v>
      </c>
      <c r="H4845" t="s">
        <v>16</v>
      </c>
      <c r="I4845" t="s">
        <v>100</v>
      </c>
      <c r="J4845">
        <v>57</v>
      </c>
      <c r="K4845">
        <v>850</v>
      </c>
      <c r="L4845" s="7">
        <f>Sales_Data[[#This Row],[OrderQuantity]] *Sales_Data[[#This Row],[UnitPrice]]</f>
        <v>48450</v>
      </c>
      <c r="M4845" s="7">
        <f>Sales_Data[[#This Row],[UnitPrice]]-Sales_Data[[#This Row],[UnitCost]]</f>
        <v>300</v>
      </c>
      <c r="N4845" s="7">
        <f>Sales_Data[[#This Row],[Gross Revenue]]-Sales_Data[[#This Row],[Discount Amount ]]</f>
        <v>48150</v>
      </c>
      <c r="O4845" s="7">
        <f>Sales_Data[[#This Row],[OrderQuantity]] *Sales_Data[[#This Row],[UnitCost]]</f>
        <v>31350</v>
      </c>
      <c r="P4845" s="7">
        <f>Sales_Data[[#This Row],[ItemCost]] +Sales_Data[[#This Row],[ShippingCost]]</f>
        <v>31910.43</v>
      </c>
      <c r="Q4845" s="7">
        <f>Sales_Data[[#This Row],[Gross Revenue]]-Sales_Data[[#This Row],[TotalFinancialCost]]</f>
        <v>16539.57</v>
      </c>
      <c r="R4845" s="7">
        <f>Sales_Data[[#This Row],[Actul Bill Amount]]-Sales_Data[[#This Row],[ShippingCost]]</f>
        <v>47589.57</v>
      </c>
      <c r="S4845">
        <v>414</v>
      </c>
      <c r="T4845">
        <v>560.42999999999995</v>
      </c>
      <c r="U4845" t="s">
        <v>56</v>
      </c>
      <c r="V4845">
        <v>550</v>
      </c>
      <c r="W4845" t="s">
        <v>18</v>
      </c>
      <c r="X4845" t="str">
        <f t="shared" si="151"/>
        <v>Bengaluru</v>
      </c>
    </row>
    <row r="4846" spans="1:24" x14ac:dyDescent="0.4">
      <c r="A4846">
        <v>104845</v>
      </c>
      <c r="B4846" s="5">
        <v>46012.586805555555</v>
      </c>
      <c r="C4846" s="3" t="str">
        <f>TEXT(Sales_Data[[#This Row],[OrderDate]],"mmmm")</f>
        <v>December</v>
      </c>
      <c r="D4846" s="3" t="str">
        <f t="shared" si="150"/>
        <v>2025</v>
      </c>
      <c r="E4846" t="s">
        <v>50</v>
      </c>
      <c r="F4846" t="s">
        <v>24</v>
      </c>
      <c r="G4846" t="s">
        <v>31</v>
      </c>
      <c r="H4846" t="s">
        <v>32</v>
      </c>
      <c r="I4846" t="s">
        <v>100</v>
      </c>
      <c r="J4846">
        <v>89</v>
      </c>
      <c r="K4846">
        <v>3500</v>
      </c>
      <c r="L4846" s="7">
        <f>Sales_Data[[#This Row],[OrderQuantity]] *Sales_Data[[#This Row],[UnitPrice]]</f>
        <v>311500</v>
      </c>
      <c r="M4846" s="7">
        <f>Sales_Data[[#This Row],[UnitPrice]]-Sales_Data[[#This Row],[UnitCost]]</f>
        <v>1300</v>
      </c>
      <c r="N4846" s="7">
        <f>Sales_Data[[#This Row],[Gross Revenue]]-Sales_Data[[#This Row],[Discount Amount ]]</f>
        <v>310200</v>
      </c>
      <c r="O4846" s="7">
        <f>Sales_Data[[#This Row],[OrderQuantity]] *Sales_Data[[#This Row],[UnitCost]]</f>
        <v>195800</v>
      </c>
      <c r="P4846" s="7">
        <f>Sales_Data[[#This Row],[ItemCost]] +Sales_Data[[#This Row],[ShippingCost]]</f>
        <v>196922.98</v>
      </c>
      <c r="Q4846" s="7">
        <f>Sales_Data[[#This Row],[Gross Revenue]]-Sales_Data[[#This Row],[TotalFinancialCost]]</f>
        <v>114577.01999999999</v>
      </c>
      <c r="R4846" s="7">
        <f>Sales_Data[[#This Row],[Actul Bill Amount]]-Sales_Data[[#This Row],[ShippingCost]]</f>
        <v>309077.02</v>
      </c>
      <c r="S4846">
        <v>868</v>
      </c>
      <c r="T4846">
        <v>1122.98</v>
      </c>
      <c r="U4846" t="s">
        <v>59</v>
      </c>
      <c r="V4846">
        <v>2200</v>
      </c>
      <c r="W4846" t="s">
        <v>33</v>
      </c>
      <c r="X4846" t="str">
        <f t="shared" si="151"/>
        <v>Delhi</v>
      </c>
    </row>
    <row r="4847" spans="1:24" x14ac:dyDescent="0.4">
      <c r="A4847">
        <v>104846</v>
      </c>
      <c r="B4847" s="5">
        <v>45660.595833333333</v>
      </c>
      <c r="C4847" s="3" t="str">
        <f>TEXT(Sales_Data[[#This Row],[OrderDate]],"mmmm")</f>
        <v>January</v>
      </c>
      <c r="D4847" s="3" t="str">
        <f t="shared" si="150"/>
        <v>2025</v>
      </c>
      <c r="E4847" t="s">
        <v>45</v>
      </c>
      <c r="F4847" t="s">
        <v>40</v>
      </c>
      <c r="G4847" t="s">
        <v>15</v>
      </c>
      <c r="H4847" t="s">
        <v>32</v>
      </c>
      <c r="I4847" t="s">
        <v>100</v>
      </c>
      <c r="J4847">
        <v>64</v>
      </c>
      <c r="K4847">
        <v>5500</v>
      </c>
      <c r="L4847" s="7">
        <f>Sales_Data[[#This Row],[OrderQuantity]] *Sales_Data[[#This Row],[UnitPrice]]</f>
        <v>352000</v>
      </c>
      <c r="M4847" s="7">
        <f>Sales_Data[[#This Row],[UnitPrice]]-Sales_Data[[#This Row],[UnitCost]]</f>
        <v>2000</v>
      </c>
      <c r="N4847" s="7">
        <f>Sales_Data[[#This Row],[Gross Revenue]]-Sales_Data[[#This Row],[Discount Amount ]]</f>
        <v>350000</v>
      </c>
      <c r="O4847" s="7">
        <f>Sales_Data[[#This Row],[OrderQuantity]] *Sales_Data[[#This Row],[UnitCost]]</f>
        <v>224000</v>
      </c>
      <c r="P4847" s="7">
        <f>Sales_Data[[#This Row],[ItemCost]] +Sales_Data[[#This Row],[ShippingCost]]</f>
        <v>224304.84</v>
      </c>
      <c r="Q4847" s="7">
        <f>Sales_Data[[#This Row],[Gross Revenue]]-Sales_Data[[#This Row],[TotalFinancialCost]]</f>
        <v>127695.16</v>
      </c>
      <c r="R4847" s="7">
        <f>Sales_Data[[#This Row],[Actul Bill Amount]]-Sales_Data[[#This Row],[ShippingCost]]</f>
        <v>349695.16</v>
      </c>
      <c r="S4847">
        <v>463</v>
      </c>
      <c r="T4847">
        <v>304.83999999999997</v>
      </c>
      <c r="U4847" t="s">
        <v>41</v>
      </c>
      <c r="V4847">
        <v>3500</v>
      </c>
      <c r="W4847" t="s">
        <v>33</v>
      </c>
      <c r="X4847" t="str">
        <f t="shared" si="151"/>
        <v>Delhi</v>
      </c>
    </row>
    <row r="4848" spans="1:24" x14ac:dyDescent="0.4">
      <c r="A4848">
        <v>104847</v>
      </c>
      <c r="B4848" s="5">
        <v>45865.777083333334</v>
      </c>
      <c r="C4848" s="3" t="str">
        <f>TEXT(Sales_Data[[#This Row],[OrderDate]],"mmmm")</f>
        <v>July</v>
      </c>
      <c r="D4848" s="3" t="str">
        <f t="shared" si="150"/>
        <v>2025</v>
      </c>
      <c r="E4848" t="s">
        <v>39</v>
      </c>
      <c r="F4848" t="s">
        <v>24</v>
      </c>
      <c r="G4848" t="s">
        <v>29</v>
      </c>
      <c r="H4848" t="s">
        <v>25</v>
      </c>
      <c r="I4848" t="s">
        <v>100</v>
      </c>
      <c r="J4848">
        <v>10</v>
      </c>
      <c r="K4848">
        <v>25000</v>
      </c>
      <c r="L4848" s="7">
        <f>Sales_Data[[#This Row],[OrderQuantity]] *Sales_Data[[#This Row],[UnitPrice]]</f>
        <v>250000</v>
      </c>
      <c r="M4848" s="7">
        <f>Sales_Data[[#This Row],[UnitPrice]]-Sales_Data[[#This Row],[UnitCost]]</f>
        <v>7000</v>
      </c>
      <c r="N4848" s="7">
        <f>Sales_Data[[#This Row],[Gross Revenue]]-Sales_Data[[#This Row],[Discount Amount ]]</f>
        <v>243000</v>
      </c>
      <c r="O4848" s="7">
        <f>Sales_Data[[#This Row],[OrderQuantity]] *Sales_Data[[#This Row],[UnitCost]]</f>
        <v>180000</v>
      </c>
      <c r="P4848" s="7">
        <f>Sales_Data[[#This Row],[ItemCost]] +Sales_Data[[#This Row],[ShippingCost]]</f>
        <v>180819.49</v>
      </c>
      <c r="Q4848" s="7">
        <f>Sales_Data[[#This Row],[Gross Revenue]]-Sales_Data[[#This Row],[TotalFinancialCost]]</f>
        <v>69180.510000000009</v>
      </c>
      <c r="R4848" s="7">
        <f>Sales_Data[[#This Row],[Actul Bill Amount]]-Sales_Data[[#This Row],[ShippingCost]]</f>
        <v>242180.51</v>
      </c>
      <c r="S4848">
        <v>847</v>
      </c>
      <c r="T4848">
        <v>819.49</v>
      </c>
      <c r="U4848" t="s">
        <v>60</v>
      </c>
      <c r="V4848">
        <v>18000</v>
      </c>
      <c r="W4848" t="s">
        <v>27</v>
      </c>
      <c r="X4848" t="str">
        <f t="shared" si="151"/>
        <v>Mumbai</v>
      </c>
    </row>
    <row r="4849" spans="1:24" x14ac:dyDescent="0.4">
      <c r="A4849">
        <v>104848</v>
      </c>
      <c r="B4849" s="5">
        <v>45854.056250000001</v>
      </c>
      <c r="C4849" s="3" t="str">
        <f>TEXT(Sales_Data[[#This Row],[OrderDate]],"mmmm")</f>
        <v>July</v>
      </c>
      <c r="D4849" s="3" t="str">
        <f t="shared" si="150"/>
        <v>2025</v>
      </c>
      <c r="E4849" t="s">
        <v>50</v>
      </c>
      <c r="F4849" t="s">
        <v>24</v>
      </c>
      <c r="G4849" t="s">
        <v>15</v>
      </c>
      <c r="H4849" t="s">
        <v>20</v>
      </c>
      <c r="I4849" t="s">
        <v>100</v>
      </c>
      <c r="J4849">
        <v>33</v>
      </c>
      <c r="K4849">
        <v>45000</v>
      </c>
      <c r="L4849" s="7">
        <f>Sales_Data[[#This Row],[OrderQuantity]] *Sales_Data[[#This Row],[UnitPrice]]</f>
        <v>1485000</v>
      </c>
      <c r="M4849" s="7">
        <f>Sales_Data[[#This Row],[UnitPrice]]-Sales_Data[[#This Row],[UnitCost]]</f>
        <v>13000</v>
      </c>
      <c r="N4849" s="7">
        <f>Sales_Data[[#This Row],[Gross Revenue]]-Sales_Data[[#This Row],[Discount Amount ]]</f>
        <v>1472000</v>
      </c>
      <c r="O4849" s="7">
        <f>Sales_Data[[#This Row],[OrderQuantity]] *Sales_Data[[#This Row],[UnitCost]]</f>
        <v>1056000</v>
      </c>
      <c r="P4849" s="7">
        <f>Sales_Data[[#This Row],[ItemCost]] +Sales_Data[[#This Row],[ShippingCost]]</f>
        <v>1057233.98</v>
      </c>
      <c r="Q4849" s="7">
        <f>Sales_Data[[#This Row],[Gross Revenue]]-Sales_Data[[#This Row],[TotalFinancialCost]]</f>
        <v>427766.02</v>
      </c>
      <c r="R4849" s="7">
        <f>Sales_Data[[#This Row],[Actul Bill Amount]]-Sales_Data[[#This Row],[ShippingCost]]</f>
        <v>1470766.02</v>
      </c>
      <c r="S4849">
        <v>375</v>
      </c>
      <c r="T4849">
        <v>1233.98</v>
      </c>
      <c r="U4849" t="s">
        <v>26</v>
      </c>
      <c r="V4849">
        <v>32000</v>
      </c>
      <c r="W4849" t="s">
        <v>22</v>
      </c>
      <c r="X4849" t="str">
        <f t="shared" si="151"/>
        <v>Nagpur</v>
      </c>
    </row>
    <row r="4850" spans="1:24" x14ac:dyDescent="0.4">
      <c r="A4850">
        <v>104849</v>
      </c>
      <c r="B4850" s="5">
        <v>45998.169444444444</v>
      </c>
      <c r="C4850" s="3" t="str">
        <f>TEXT(Sales_Data[[#This Row],[OrderDate]],"mmmm")</f>
        <v>December</v>
      </c>
      <c r="D4850" s="3" t="str">
        <f t="shared" si="150"/>
        <v>2025</v>
      </c>
      <c r="E4850" t="s">
        <v>48</v>
      </c>
      <c r="F4850" t="s">
        <v>35</v>
      </c>
      <c r="G4850" t="s">
        <v>15</v>
      </c>
      <c r="H4850" t="s">
        <v>32</v>
      </c>
      <c r="I4850" t="s">
        <v>100</v>
      </c>
      <c r="J4850">
        <v>55</v>
      </c>
      <c r="K4850">
        <v>12000</v>
      </c>
      <c r="L4850" s="7">
        <f>Sales_Data[[#This Row],[OrderQuantity]] *Sales_Data[[#This Row],[UnitPrice]]</f>
        <v>660000</v>
      </c>
      <c r="M4850" s="7">
        <f>Sales_Data[[#This Row],[UnitPrice]]-Sales_Data[[#This Row],[UnitCost]]</f>
        <v>4000</v>
      </c>
      <c r="N4850" s="7">
        <f>Sales_Data[[#This Row],[Gross Revenue]]-Sales_Data[[#This Row],[Discount Amount ]]</f>
        <v>656000</v>
      </c>
      <c r="O4850" s="7">
        <f>Sales_Data[[#This Row],[OrderQuantity]] *Sales_Data[[#This Row],[UnitCost]]</f>
        <v>440000</v>
      </c>
      <c r="P4850" s="7">
        <f>Sales_Data[[#This Row],[ItemCost]] +Sales_Data[[#This Row],[ShippingCost]]</f>
        <v>440239.35</v>
      </c>
      <c r="Q4850" s="7">
        <f>Sales_Data[[#This Row],[Gross Revenue]]-Sales_Data[[#This Row],[TotalFinancialCost]]</f>
        <v>219760.65000000002</v>
      </c>
      <c r="R4850" s="7">
        <f>Sales_Data[[#This Row],[Actul Bill Amount]]-Sales_Data[[#This Row],[ShippingCost]]</f>
        <v>655760.65</v>
      </c>
      <c r="S4850">
        <v>472</v>
      </c>
      <c r="T4850">
        <v>239.35</v>
      </c>
      <c r="U4850" t="s">
        <v>36</v>
      </c>
      <c r="V4850">
        <v>8000</v>
      </c>
      <c r="W4850" t="s">
        <v>33</v>
      </c>
      <c r="X4850" t="str">
        <f t="shared" si="151"/>
        <v>Delhi</v>
      </c>
    </row>
    <row r="4851" spans="1:24" x14ac:dyDescent="0.4">
      <c r="A4851">
        <v>104850</v>
      </c>
      <c r="B4851" s="5">
        <v>45782.911805555559</v>
      </c>
      <c r="C4851" s="3" t="str">
        <f>TEXT(Sales_Data[[#This Row],[OrderDate]],"mmmm")</f>
        <v>May</v>
      </c>
      <c r="D4851" s="3" t="str">
        <f t="shared" si="150"/>
        <v>2025</v>
      </c>
      <c r="E4851" t="s">
        <v>34</v>
      </c>
      <c r="F4851" t="s">
        <v>40</v>
      </c>
      <c r="G4851" t="s">
        <v>31</v>
      </c>
      <c r="H4851" t="s">
        <v>32</v>
      </c>
      <c r="I4851" t="s">
        <v>100</v>
      </c>
      <c r="J4851">
        <v>6</v>
      </c>
      <c r="K4851">
        <v>5500</v>
      </c>
      <c r="L4851" s="7">
        <f>Sales_Data[[#This Row],[OrderQuantity]] *Sales_Data[[#This Row],[UnitPrice]]</f>
        <v>33000</v>
      </c>
      <c r="M4851" s="7">
        <f>Sales_Data[[#This Row],[UnitPrice]]-Sales_Data[[#This Row],[UnitCost]]</f>
        <v>2000</v>
      </c>
      <c r="N4851" s="7">
        <f>Sales_Data[[#This Row],[Gross Revenue]]-Sales_Data[[#This Row],[Discount Amount ]]</f>
        <v>31000</v>
      </c>
      <c r="O4851" s="7">
        <f>Sales_Data[[#This Row],[OrderQuantity]] *Sales_Data[[#This Row],[UnitCost]]</f>
        <v>21000</v>
      </c>
      <c r="P4851" s="7">
        <f>Sales_Data[[#This Row],[ItemCost]] +Sales_Data[[#This Row],[ShippingCost]]</f>
        <v>21606.84</v>
      </c>
      <c r="Q4851" s="7">
        <f>Sales_Data[[#This Row],[Gross Revenue]]-Sales_Data[[#This Row],[TotalFinancialCost]]</f>
        <v>11393.16</v>
      </c>
      <c r="R4851" s="7">
        <f>Sales_Data[[#This Row],[Actul Bill Amount]]-Sales_Data[[#This Row],[ShippingCost]]</f>
        <v>30393.16</v>
      </c>
      <c r="S4851">
        <v>721</v>
      </c>
      <c r="T4851">
        <v>606.84</v>
      </c>
      <c r="U4851" t="s">
        <v>41</v>
      </c>
      <c r="V4851">
        <v>3500</v>
      </c>
      <c r="W4851" t="s">
        <v>33</v>
      </c>
      <c r="X4851" t="str">
        <f t="shared" si="151"/>
        <v>Delhi</v>
      </c>
    </row>
    <row r="4852" spans="1:24" x14ac:dyDescent="0.4">
      <c r="A4852">
        <v>104851</v>
      </c>
      <c r="B4852" s="5">
        <v>45795.913194444445</v>
      </c>
      <c r="C4852" s="3" t="str">
        <f>TEXT(Sales_Data[[#This Row],[OrderDate]],"mmmm")</f>
        <v>May</v>
      </c>
      <c r="D4852" s="3" t="str">
        <f t="shared" si="150"/>
        <v>2025</v>
      </c>
      <c r="E4852" t="s">
        <v>23</v>
      </c>
      <c r="F4852" t="s">
        <v>35</v>
      </c>
      <c r="G4852" t="s">
        <v>31</v>
      </c>
      <c r="H4852" t="s">
        <v>32</v>
      </c>
      <c r="I4852" t="s">
        <v>100</v>
      </c>
      <c r="J4852">
        <v>76</v>
      </c>
      <c r="K4852">
        <v>12000</v>
      </c>
      <c r="L4852" s="7">
        <f>Sales_Data[[#This Row],[OrderQuantity]] *Sales_Data[[#This Row],[UnitPrice]]</f>
        <v>912000</v>
      </c>
      <c r="M4852" s="7">
        <f>Sales_Data[[#This Row],[UnitPrice]]-Sales_Data[[#This Row],[UnitCost]]</f>
        <v>4000</v>
      </c>
      <c r="N4852" s="7">
        <f>Sales_Data[[#This Row],[Gross Revenue]]-Sales_Data[[#This Row],[Discount Amount ]]</f>
        <v>908000</v>
      </c>
      <c r="O4852" s="7">
        <f>Sales_Data[[#This Row],[OrderQuantity]] *Sales_Data[[#This Row],[UnitCost]]</f>
        <v>608000</v>
      </c>
      <c r="P4852" s="7">
        <f>Sales_Data[[#This Row],[ItemCost]] +Sales_Data[[#This Row],[ShippingCost]]</f>
        <v>608540.56999999995</v>
      </c>
      <c r="Q4852" s="7">
        <f>Sales_Data[[#This Row],[Gross Revenue]]-Sales_Data[[#This Row],[TotalFinancialCost]]</f>
        <v>303459.43000000005</v>
      </c>
      <c r="R4852" s="7">
        <f>Sales_Data[[#This Row],[Actul Bill Amount]]-Sales_Data[[#This Row],[ShippingCost]]</f>
        <v>907459.43</v>
      </c>
      <c r="S4852">
        <v>336</v>
      </c>
      <c r="T4852">
        <v>540.57000000000005</v>
      </c>
      <c r="U4852" t="s">
        <v>36</v>
      </c>
      <c r="V4852">
        <v>8000</v>
      </c>
      <c r="W4852" t="s">
        <v>33</v>
      </c>
      <c r="X4852" t="str">
        <f t="shared" si="151"/>
        <v>Delhi</v>
      </c>
    </row>
    <row r="4853" spans="1:24" x14ac:dyDescent="0.4">
      <c r="A4853">
        <v>104852</v>
      </c>
      <c r="B4853" s="5">
        <v>45996.947916666664</v>
      </c>
      <c r="C4853" s="3" t="str">
        <f>TEXT(Sales_Data[[#This Row],[OrderDate]],"mmmm")</f>
        <v>December</v>
      </c>
      <c r="D4853" s="3" t="str">
        <f t="shared" si="150"/>
        <v>2025</v>
      </c>
      <c r="E4853" t="s">
        <v>19</v>
      </c>
      <c r="F4853" t="s">
        <v>35</v>
      </c>
      <c r="G4853" t="s">
        <v>15</v>
      </c>
      <c r="H4853" t="s">
        <v>16</v>
      </c>
      <c r="I4853" t="s">
        <v>100</v>
      </c>
      <c r="J4853">
        <v>64</v>
      </c>
      <c r="K4853">
        <v>8500</v>
      </c>
      <c r="L4853" s="7">
        <f>Sales_Data[[#This Row],[OrderQuantity]] *Sales_Data[[#This Row],[UnitPrice]]</f>
        <v>544000</v>
      </c>
      <c r="M4853" s="7">
        <f>Sales_Data[[#This Row],[UnitPrice]]-Sales_Data[[#This Row],[UnitCost]]</f>
        <v>3000</v>
      </c>
      <c r="N4853" s="7">
        <f>Sales_Data[[#This Row],[Gross Revenue]]-Sales_Data[[#This Row],[Discount Amount ]]</f>
        <v>541000</v>
      </c>
      <c r="O4853" s="7">
        <f>Sales_Data[[#This Row],[OrderQuantity]] *Sales_Data[[#This Row],[UnitCost]]</f>
        <v>352000</v>
      </c>
      <c r="P4853" s="7">
        <f>Sales_Data[[#This Row],[ItemCost]] +Sales_Data[[#This Row],[ShippingCost]]</f>
        <v>352823.16</v>
      </c>
      <c r="Q4853" s="7">
        <f>Sales_Data[[#This Row],[Gross Revenue]]-Sales_Data[[#This Row],[TotalFinancialCost]]</f>
        <v>191176.84000000003</v>
      </c>
      <c r="R4853" s="7">
        <f>Sales_Data[[#This Row],[Actul Bill Amount]]-Sales_Data[[#This Row],[ShippingCost]]</f>
        <v>540176.84</v>
      </c>
      <c r="S4853">
        <v>617</v>
      </c>
      <c r="T4853">
        <v>823.16</v>
      </c>
      <c r="U4853" t="s">
        <v>49</v>
      </c>
      <c r="V4853">
        <v>5500</v>
      </c>
      <c r="W4853" t="s">
        <v>18</v>
      </c>
      <c r="X4853" t="str">
        <f t="shared" si="151"/>
        <v>Bengaluru</v>
      </c>
    </row>
    <row r="4854" spans="1:24" x14ac:dyDescent="0.4">
      <c r="A4854">
        <v>104853</v>
      </c>
      <c r="B4854" s="5">
        <v>45682.486111111109</v>
      </c>
      <c r="C4854" s="3" t="str">
        <f>TEXT(Sales_Data[[#This Row],[OrderDate]],"mmmm")</f>
        <v>January</v>
      </c>
      <c r="D4854" s="3" t="str">
        <f t="shared" si="150"/>
        <v>2025</v>
      </c>
      <c r="E4854" t="s">
        <v>39</v>
      </c>
      <c r="F4854" t="s">
        <v>46</v>
      </c>
      <c r="G4854" t="s">
        <v>15</v>
      </c>
      <c r="H4854" t="s">
        <v>25</v>
      </c>
      <c r="I4854" t="s">
        <v>100</v>
      </c>
      <c r="J4854">
        <v>59</v>
      </c>
      <c r="K4854">
        <v>15000</v>
      </c>
      <c r="L4854" s="7">
        <f>Sales_Data[[#This Row],[OrderQuantity]] *Sales_Data[[#This Row],[UnitPrice]]</f>
        <v>885000</v>
      </c>
      <c r="M4854" s="7">
        <f>Sales_Data[[#This Row],[UnitPrice]]-Sales_Data[[#This Row],[UnitCost]]</f>
        <v>5500</v>
      </c>
      <c r="N4854" s="7">
        <f>Sales_Data[[#This Row],[Gross Revenue]]-Sales_Data[[#This Row],[Discount Amount ]]</f>
        <v>879500</v>
      </c>
      <c r="O4854" s="7">
        <f>Sales_Data[[#This Row],[OrderQuantity]] *Sales_Data[[#This Row],[UnitCost]]</f>
        <v>560500</v>
      </c>
      <c r="P4854" s="7">
        <f>Sales_Data[[#This Row],[ItemCost]] +Sales_Data[[#This Row],[ShippingCost]]</f>
        <v>561289.96</v>
      </c>
      <c r="Q4854" s="7">
        <f>Sales_Data[[#This Row],[Gross Revenue]]-Sales_Data[[#This Row],[TotalFinancialCost]]</f>
        <v>323710.04000000004</v>
      </c>
      <c r="R4854" s="7">
        <f>Sales_Data[[#This Row],[Actul Bill Amount]]-Sales_Data[[#This Row],[ShippingCost]]</f>
        <v>878710.04</v>
      </c>
      <c r="S4854">
        <v>705</v>
      </c>
      <c r="T4854">
        <v>789.96</v>
      </c>
      <c r="U4854" t="s">
        <v>53</v>
      </c>
      <c r="V4854">
        <v>9500</v>
      </c>
      <c r="W4854" t="s">
        <v>27</v>
      </c>
      <c r="X4854" t="str">
        <f t="shared" si="151"/>
        <v>Mumbai</v>
      </c>
    </row>
    <row r="4855" spans="1:24" x14ac:dyDescent="0.4">
      <c r="A4855">
        <v>104854</v>
      </c>
      <c r="B4855" s="5">
        <v>45725.510416666664</v>
      </c>
      <c r="C4855" s="3" t="str">
        <f>TEXT(Sales_Data[[#This Row],[OrderDate]],"mmmm")</f>
        <v>March</v>
      </c>
      <c r="D4855" s="3" t="str">
        <f t="shared" si="150"/>
        <v>2025</v>
      </c>
      <c r="E4855" t="s">
        <v>19</v>
      </c>
      <c r="F4855" t="s">
        <v>24</v>
      </c>
      <c r="G4855" t="s">
        <v>29</v>
      </c>
      <c r="H4855" t="s">
        <v>16</v>
      </c>
      <c r="I4855" t="s">
        <v>100</v>
      </c>
      <c r="J4855">
        <v>65</v>
      </c>
      <c r="K4855">
        <v>45000</v>
      </c>
      <c r="L4855" s="7">
        <f>Sales_Data[[#This Row],[OrderQuantity]] *Sales_Data[[#This Row],[UnitPrice]]</f>
        <v>2925000</v>
      </c>
      <c r="M4855" s="7">
        <f>Sales_Data[[#This Row],[UnitPrice]]-Sales_Data[[#This Row],[UnitCost]]</f>
        <v>13000</v>
      </c>
      <c r="N4855" s="7">
        <f>Sales_Data[[#This Row],[Gross Revenue]]-Sales_Data[[#This Row],[Discount Amount ]]</f>
        <v>2912000</v>
      </c>
      <c r="O4855" s="7">
        <f>Sales_Data[[#This Row],[OrderQuantity]] *Sales_Data[[#This Row],[UnitCost]]</f>
        <v>2080000</v>
      </c>
      <c r="P4855" s="7">
        <f>Sales_Data[[#This Row],[ItemCost]] +Sales_Data[[#This Row],[ShippingCost]]</f>
        <v>2080499.02</v>
      </c>
      <c r="Q4855" s="7">
        <f>Sales_Data[[#This Row],[Gross Revenue]]-Sales_Data[[#This Row],[TotalFinancialCost]]</f>
        <v>844500.98</v>
      </c>
      <c r="R4855" s="7">
        <f>Sales_Data[[#This Row],[Actul Bill Amount]]-Sales_Data[[#This Row],[ShippingCost]]</f>
        <v>2911500.98</v>
      </c>
      <c r="S4855">
        <v>371</v>
      </c>
      <c r="T4855">
        <v>499.02</v>
      </c>
      <c r="U4855" t="s">
        <v>26</v>
      </c>
      <c r="V4855">
        <v>32000</v>
      </c>
      <c r="W4855" t="s">
        <v>18</v>
      </c>
      <c r="X4855" t="str">
        <f t="shared" si="151"/>
        <v>Bengaluru</v>
      </c>
    </row>
    <row r="4856" spans="1:24" x14ac:dyDescent="0.4">
      <c r="A4856">
        <v>104855</v>
      </c>
      <c r="B4856" s="5">
        <v>45718.878472222219</v>
      </c>
      <c r="C4856" s="3" t="str">
        <f>TEXT(Sales_Data[[#This Row],[OrderDate]],"mmmm")</f>
        <v>March</v>
      </c>
      <c r="D4856" s="3" t="str">
        <f t="shared" si="150"/>
        <v>2025</v>
      </c>
      <c r="E4856" t="s">
        <v>34</v>
      </c>
      <c r="F4856" t="s">
        <v>24</v>
      </c>
      <c r="G4856" t="s">
        <v>31</v>
      </c>
      <c r="H4856" t="s">
        <v>32</v>
      </c>
      <c r="I4856" t="s">
        <v>100</v>
      </c>
      <c r="J4856">
        <v>62</v>
      </c>
      <c r="K4856">
        <v>45000</v>
      </c>
      <c r="L4856" s="7">
        <f>Sales_Data[[#This Row],[OrderQuantity]] *Sales_Data[[#This Row],[UnitPrice]]</f>
        <v>2790000</v>
      </c>
      <c r="M4856" s="7">
        <f>Sales_Data[[#This Row],[UnitPrice]]-Sales_Data[[#This Row],[UnitCost]]</f>
        <v>13000</v>
      </c>
      <c r="N4856" s="7">
        <f>Sales_Data[[#This Row],[Gross Revenue]]-Sales_Data[[#This Row],[Discount Amount ]]</f>
        <v>2777000</v>
      </c>
      <c r="O4856" s="7">
        <f>Sales_Data[[#This Row],[OrderQuantity]] *Sales_Data[[#This Row],[UnitCost]]</f>
        <v>1984000</v>
      </c>
      <c r="P4856" s="7">
        <f>Sales_Data[[#This Row],[ItemCost]] +Sales_Data[[#This Row],[ShippingCost]]</f>
        <v>1985062.79</v>
      </c>
      <c r="Q4856" s="7">
        <f>Sales_Data[[#This Row],[Gross Revenue]]-Sales_Data[[#This Row],[TotalFinancialCost]]</f>
        <v>804937.21</v>
      </c>
      <c r="R4856" s="7">
        <f>Sales_Data[[#This Row],[Actul Bill Amount]]-Sales_Data[[#This Row],[ShippingCost]]</f>
        <v>2775937.21</v>
      </c>
      <c r="S4856">
        <v>837</v>
      </c>
      <c r="T4856">
        <v>1062.79</v>
      </c>
      <c r="U4856" t="s">
        <v>26</v>
      </c>
      <c r="V4856">
        <v>32000</v>
      </c>
      <c r="W4856" t="s">
        <v>33</v>
      </c>
      <c r="X4856" t="str">
        <f t="shared" si="151"/>
        <v>Delhi</v>
      </c>
    </row>
    <row r="4857" spans="1:24" x14ac:dyDescent="0.4">
      <c r="A4857">
        <v>104856</v>
      </c>
      <c r="B4857" s="5">
        <v>45686.881249999999</v>
      </c>
      <c r="C4857" s="3" t="str">
        <f>TEXT(Sales_Data[[#This Row],[OrderDate]],"mmmm")</f>
        <v>January</v>
      </c>
      <c r="D4857" s="3" t="str">
        <f t="shared" si="150"/>
        <v>2025</v>
      </c>
      <c r="E4857" t="s">
        <v>34</v>
      </c>
      <c r="F4857" t="s">
        <v>24</v>
      </c>
      <c r="G4857" t="s">
        <v>29</v>
      </c>
      <c r="H4857" t="s">
        <v>32</v>
      </c>
      <c r="I4857" t="s">
        <v>100</v>
      </c>
      <c r="J4857">
        <v>23</v>
      </c>
      <c r="K4857">
        <v>45000</v>
      </c>
      <c r="L4857" s="7">
        <f>Sales_Data[[#This Row],[OrderQuantity]] *Sales_Data[[#This Row],[UnitPrice]]</f>
        <v>1035000</v>
      </c>
      <c r="M4857" s="7">
        <f>Sales_Data[[#This Row],[UnitPrice]]-Sales_Data[[#This Row],[UnitCost]]</f>
        <v>13000</v>
      </c>
      <c r="N4857" s="7">
        <f>Sales_Data[[#This Row],[Gross Revenue]]-Sales_Data[[#This Row],[Discount Amount ]]</f>
        <v>1022000</v>
      </c>
      <c r="O4857" s="7">
        <f>Sales_Data[[#This Row],[OrderQuantity]] *Sales_Data[[#This Row],[UnitCost]]</f>
        <v>736000</v>
      </c>
      <c r="P4857" s="7">
        <f>Sales_Data[[#This Row],[ItemCost]] +Sales_Data[[#This Row],[ShippingCost]]</f>
        <v>737417.8</v>
      </c>
      <c r="Q4857" s="7">
        <f>Sales_Data[[#This Row],[Gross Revenue]]-Sales_Data[[#This Row],[TotalFinancialCost]]</f>
        <v>297582.19999999995</v>
      </c>
      <c r="R4857" s="7">
        <f>Sales_Data[[#This Row],[Actul Bill Amount]]-Sales_Data[[#This Row],[ShippingCost]]</f>
        <v>1020582.2</v>
      </c>
      <c r="S4857">
        <v>537</v>
      </c>
      <c r="T4857">
        <v>1417.8</v>
      </c>
      <c r="U4857" t="s">
        <v>26</v>
      </c>
      <c r="V4857">
        <v>32000</v>
      </c>
      <c r="W4857" t="s">
        <v>33</v>
      </c>
      <c r="X4857" t="str">
        <f t="shared" si="151"/>
        <v>Delhi</v>
      </c>
    </row>
    <row r="4858" spans="1:24" x14ac:dyDescent="0.4">
      <c r="A4858">
        <v>104857</v>
      </c>
      <c r="B4858" s="5">
        <v>45676.647916666669</v>
      </c>
      <c r="C4858" s="3" t="str">
        <f>TEXT(Sales_Data[[#This Row],[OrderDate]],"mmmm")</f>
        <v>January</v>
      </c>
      <c r="D4858" s="3" t="str">
        <f t="shared" si="150"/>
        <v>2025</v>
      </c>
      <c r="E4858" t="s">
        <v>13</v>
      </c>
      <c r="F4858" t="s">
        <v>35</v>
      </c>
      <c r="G4858" t="s">
        <v>15</v>
      </c>
      <c r="H4858" t="s">
        <v>16</v>
      </c>
      <c r="I4858" t="s">
        <v>100</v>
      </c>
      <c r="J4858">
        <v>32</v>
      </c>
      <c r="K4858">
        <v>8500</v>
      </c>
      <c r="L4858" s="7">
        <f>Sales_Data[[#This Row],[OrderQuantity]] *Sales_Data[[#This Row],[UnitPrice]]</f>
        <v>272000</v>
      </c>
      <c r="M4858" s="7">
        <f>Sales_Data[[#This Row],[UnitPrice]]-Sales_Data[[#This Row],[UnitCost]]</f>
        <v>3000</v>
      </c>
      <c r="N4858" s="7">
        <f>Sales_Data[[#This Row],[Gross Revenue]]-Sales_Data[[#This Row],[Discount Amount ]]</f>
        <v>269000</v>
      </c>
      <c r="O4858" s="7">
        <f>Sales_Data[[#This Row],[OrderQuantity]] *Sales_Data[[#This Row],[UnitCost]]</f>
        <v>176000</v>
      </c>
      <c r="P4858" s="7">
        <f>Sales_Data[[#This Row],[ItemCost]] +Sales_Data[[#This Row],[ShippingCost]]</f>
        <v>176387.39</v>
      </c>
      <c r="Q4858" s="7">
        <f>Sales_Data[[#This Row],[Gross Revenue]]-Sales_Data[[#This Row],[TotalFinancialCost]]</f>
        <v>95612.609999999986</v>
      </c>
      <c r="R4858" s="7">
        <f>Sales_Data[[#This Row],[Actul Bill Amount]]-Sales_Data[[#This Row],[ShippingCost]]</f>
        <v>268612.61</v>
      </c>
      <c r="S4858">
        <v>555</v>
      </c>
      <c r="T4858">
        <v>387.39</v>
      </c>
      <c r="U4858" t="s">
        <v>49</v>
      </c>
      <c r="V4858">
        <v>5500</v>
      </c>
      <c r="W4858" t="s">
        <v>18</v>
      </c>
      <c r="X4858" t="str">
        <f t="shared" si="151"/>
        <v>Bengaluru</v>
      </c>
    </row>
    <row r="4859" spans="1:24" x14ac:dyDescent="0.4">
      <c r="A4859">
        <v>104858</v>
      </c>
      <c r="B4859" s="5">
        <v>45828.325694444444</v>
      </c>
      <c r="C4859" s="3" t="str">
        <f>TEXT(Sales_Data[[#This Row],[OrderDate]],"mmmm")</f>
        <v>June</v>
      </c>
      <c r="D4859" s="3" t="str">
        <f t="shared" si="150"/>
        <v>2025</v>
      </c>
      <c r="E4859" t="s">
        <v>42</v>
      </c>
      <c r="F4859" t="s">
        <v>46</v>
      </c>
      <c r="G4859" t="s">
        <v>29</v>
      </c>
      <c r="H4859" t="s">
        <v>37</v>
      </c>
      <c r="I4859" t="s">
        <v>100</v>
      </c>
      <c r="J4859">
        <v>78</v>
      </c>
      <c r="K4859">
        <v>15000</v>
      </c>
      <c r="L4859" s="7">
        <f>Sales_Data[[#This Row],[OrderQuantity]] *Sales_Data[[#This Row],[UnitPrice]]</f>
        <v>1170000</v>
      </c>
      <c r="M4859" s="7">
        <f>Sales_Data[[#This Row],[UnitPrice]]-Sales_Data[[#This Row],[UnitCost]]</f>
        <v>5500</v>
      </c>
      <c r="N4859" s="7">
        <f>Sales_Data[[#This Row],[Gross Revenue]]-Sales_Data[[#This Row],[Discount Amount ]]</f>
        <v>1164500</v>
      </c>
      <c r="O4859" s="7">
        <f>Sales_Data[[#This Row],[OrderQuantity]] *Sales_Data[[#This Row],[UnitCost]]</f>
        <v>741000</v>
      </c>
      <c r="P4859" s="7">
        <f>Sales_Data[[#This Row],[ItemCost]] +Sales_Data[[#This Row],[ShippingCost]]</f>
        <v>741220.8</v>
      </c>
      <c r="Q4859" s="7">
        <f>Sales_Data[[#This Row],[Gross Revenue]]-Sales_Data[[#This Row],[TotalFinancialCost]]</f>
        <v>428779.19999999995</v>
      </c>
      <c r="R4859" s="7">
        <f>Sales_Data[[#This Row],[Actul Bill Amount]]-Sales_Data[[#This Row],[ShippingCost]]</f>
        <v>1164279.2</v>
      </c>
      <c r="S4859">
        <v>389</v>
      </c>
      <c r="T4859">
        <v>220.8</v>
      </c>
      <c r="U4859" t="s">
        <v>53</v>
      </c>
      <c r="V4859">
        <v>9500</v>
      </c>
      <c r="W4859" t="s">
        <v>38</v>
      </c>
      <c r="X4859" t="str">
        <f t="shared" si="151"/>
        <v>Kolkata</v>
      </c>
    </row>
    <row r="4860" spans="1:24" x14ac:dyDescent="0.4">
      <c r="A4860">
        <v>104859</v>
      </c>
      <c r="B4860" s="5">
        <v>45731.179166666669</v>
      </c>
      <c r="C4860" s="3" t="str">
        <f>TEXT(Sales_Data[[#This Row],[OrderDate]],"mmmm")</f>
        <v>March</v>
      </c>
      <c r="D4860" s="3" t="str">
        <f t="shared" si="150"/>
        <v>2025</v>
      </c>
      <c r="E4860" t="s">
        <v>23</v>
      </c>
      <c r="F4860" t="s">
        <v>35</v>
      </c>
      <c r="G4860" t="s">
        <v>15</v>
      </c>
      <c r="H4860" t="s">
        <v>32</v>
      </c>
      <c r="I4860" t="s">
        <v>100</v>
      </c>
      <c r="J4860">
        <v>45</v>
      </c>
      <c r="K4860">
        <v>8500</v>
      </c>
      <c r="L4860" s="7">
        <f>Sales_Data[[#This Row],[OrderQuantity]] *Sales_Data[[#This Row],[UnitPrice]]</f>
        <v>382500</v>
      </c>
      <c r="M4860" s="7">
        <f>Sales_Data[[#This Row],[UnitPrice]]-Sales_Data[[#This Row],[UnitCost]]</f>
        <v>3000</v>
      </c>
      <c r="N4860" s="7">
        <f>Sales_Data[[#This Row],[Gross Revenue]]-Sales_Data[[#This Row],[Discount Amount ]]</f>
        <v>379500</v>
      </c>
      <c r="O4860" s="7">
        <f>Sales_Data[[#This Row],[OrderQuantity]] *Sales_Data[[#This Row],[UnitCost]]</f>
        <v>247500</v>
      </c>
      <c r="P4860" s="7">
        <f>Sales_Data[[#This Row],[ItemCost]] +Sales_Data[[#This Row],[ShippingCost]]</f>
        <v>248285.18</v>
      </c>
      <c r="Q4860" s="7">
        <f>Sales_Data[[#This Row],[Gross Revenue]]-Sales_Data[[#This Row],[TotalFinancialCost]]</f>
        <v>134214.82</v>
      </c>
      <c r="R4860" s="7">
        <f>Sales_Data[[#This Row],[Actul Bill Amount]]-Sales_Data[[#This Row],[ShippingCost]]</f>
        <v>378714.82</v>
      </c>
      <c r="S4860">
        <v>1135</v>
      </c>
      <c r="T4860">
        <v>785.18</v>
      </c>
      <c r="U4860" t="s">
        <v>49</v>
      </c>
      <c r="V4860">
        <v>5500</v>
      </c>
      <c r="W4860" t="s">
        <v>33</v>
      </c>
      <c r="X4860" t="str">
        <f t="shared" si="151"/>
        <v>Delhi</v>
      </c>
    </row>
    <row r="4861" spans="1:24" x14ac:dyDescent="0.4">
      <c r="A4861">
        <v>104860</v>
      </c>
      <c r="B4861" s="5">
        <v>45718.851388888892</v>
      </c>
      <c r="C4861" s="3" t="str">
        <f>TEXT(Sales_Data[[#This Row],[OrderDate]],"mmmm")</f>
        <v>March</v>
      </c>
      <c r="D4861" s="3" t="str">
        <f t="shared" si="150"/>
        <v>2025</v>
      </c>
      <c r="E4861" t="s">
        <v>48</v>
      </c>
      <c r="F4861" t="s">
        <v>14</v>
      </c>
      <c r="G4861" t="s">
        <v>31</v>
      </c>
      <c r="H4861" t="s">
        <v>37</v>
      </c>
      <c r="I4861" t="s">
        <v>100</v>
      </c>
      <c r="J4861">
        <v>87</v>
      </c>
      <c r="K4861">
        <v>6500</v>
      </c>
      <c r="L4861" s="7">
        <f>Sales_Data[[#This Row],[OrderQuantity]] *Sales_Data[[#This Row],[UnitPrice]]</f>
        <v>565500</v>
      </c>
      <c r="M4861" s="7">
        <f>Sales_Data[[#This Row],[UnitPrice]]-Sales_Data[[#This Row],[UnitCost]]</f>
        <v>2300</v>
      </c>
      <c r="N4861" s="7">
        <f>Sales_Data[[#This Row],[Gross Revenue]]-Sales_Data[[#This Row],[Discount Amount ]]</f>
        <v>563200</v>
      </c>
      <c r="O4861" s="7">
        <f>Sales_Data[[#This Row],[OrderQuantity]] *Sales_Data[[#This Row],[UnitCost]]</f>
        <v>365400</v>
      </c>
      <c r="P4861" s="7">
        <f>Sales_Data[[#This Row],[ItemCost]] +Sales_Data[[#This Row],[ShippingCost]]</f>
        <v>365979.15</v>
      </c>
      <c r="Q4861" s="7">
        <f>Sales_Data[[#This Row],[Gross Revenue]]-Sales_Data[[#This Row],[TotalFinancialCost]]</f>
        <v>199520.84999999998</v>
      </c>
      <c r="R4861" s="7">
        <f>Sales_Data[[#This Row],[Actul Bill Amount]]-Sales_Data[[#This Row],[ShippingCost]]</f>
        <v>562620.85</v>
      </c>
      <c r="S4861">
        <v>385</v>
      </c>
      <c r="T4861">
        <v>579.15</v>
      </c>
      <c r="U4861" t="s">
        <v>21</v>
      </c>
      <c r="V4861">
        <v>4200</v>
      </c>
      <c r="W4861" t="s">
        <v>38</v>
      </c>
      <c r="X4861" t="str">
        <f t="shared" si="151"/>
        <v>Kolkata</v>
      </c>
    </row>
    <row r="4862" spans="1:24" x14ac:dyDescent="0.4">
      <c r="A4862">
        <v>104861</v>
      </c>
      <c r="B4862" s="5">
        <v>45810.446527777778</v>
      </c>
      <c r="C4862" s="3" t="str">
        <f>TEXT(Sales_Data[[#This Row],[OrderDate]],"mmmm")</f>
        <v>June</v>
      </c>
      <c r="D4862" s="3" t="str">
        <f t="shared" si="150"/>
        <v>2025</v>
      </c>
      <c r="E4862" t="s">
        <v>45</v>
      </c>
      <c r="F4862" t="s">
        <v>40</v>
      </c>
      <c r="G4862" t="s">
        <v>31</v>
      </c>
      <c r="H4862" t="s">
        <v>25</v>
      </c>
      <c r="I4862" t="s">
        <v>100</v>
      </c>
      <c r="J4862">
        <v>41</v>
      </c>
      <c r="K4862">
        <v>5500</v>
      </c>
      <c r="L4862" s="7">
        <f>Sales_Data[[#This Row],[OrderQuantity]] *Sales_Data[[#This Row],[UnitPrice]]</f>
        <v>225500</v>
      </c>
      <c r="M4862" s="7">
        <f>Sales_Data[[#This Row],[UnitPrice]]-Sales_Data[[#This Row],[UnitCost]]</f>
        <v>2000</v>
      </c>
      <c r="N4862" s="7">
        <f>Sales_Data[[#This Row],[Gross Revenue]]-Sales_Data[[#This Row],[Discount Amount ]]</f>
        <v>223500</v>
      </c>
      <c r="O4862" s="7">
        <f>Sales_Data[[#This Row],[OrderQuantity]] *Sales_Data[[#This Row],[UnitCost]]</f>
        <v>143500</v>
      </c>
      <c r="P4862" s="7">
        <f>Sales_Data[[#This Row],[ItemCost]] +Sales_Data[[#This Row],[ShippingCost]]</f>
        <v>144569.26</v>
      </c>
      <c r="Q4862" s="7">
        <f>Sales_Data[[#This Row],[Gross Revenue]]-Sales_Data[[#This Row],[TotalFinancialCost]]</f>
        <v>80930.739999999991</v>
      </c>
      <c r="R4862" s="7">
        <f>Sales_Data[[#This Row],[Actul Bill Amount]]-Sales_Data[[#This Row],[ShippingCost]]</f>
        <v>222430.74</v>
      </c>
      <c r="S4862">
        <v>650</v>
      </c>
      <c r="T4862">
        <v>1069.26</v>
      </c>
      <c r="U4862" t="s">
        <v>41</v>
      </c>
      <c r="V4862">
        <v>3500</v>
      </c>
      <c r="W4862" t="s">
        <v>27</v>
      </c>
      <c r="X4862" t="str">
        <f t="shared" si="151"/>
        <v>Mumbai</v>
      </c>
    </row>
    <row r="4863" spans="1:24" x14ac:dyDescent="0.4">
      <c r="A4863">
        <v>104862</v>
      </c>
      <c r="B4863" s="5">
        <v>45933.447916666664</v>
      </c>
      <c r="C4863" s="3" t="str">
        <f>TEXT(Sales_Data[[#This Row],[OrderDate]],"mmmm")</f>
        <v>October</v>
      </c>
      <c r="D4863" s="3" t="str">
        <f t="shared" si="150"/>
        <v>2025</v>
      </c>
      <c r="E4863" t="s">
        <v>48</v>
      </c>
      <c r="F4863" t="s">
        <v>14</v>
      </c>
      <c r="G4863" t="s">
        <v>15</v>
      </c>
      <c r="H4863" t="s">
        <v>20</v>
      </c>
      <c r="I4863" t="s">
        <v>100</v>
      </c>
      <c r="J4863">
        <v>96</v>
      </c>
      <c r="K4863">
        <v>6500</v>
      </c>
      <c r="L4863" s="7">
        <f>Sales_Data[[#This Row],[OrderQuantity]] *Sales_Data[[#This Row],[UnitPrice]]</f>
        <v>624000</v>
      </c>
      <c r="M4863" s="7">
        <f>Sales_Data[[#This Row],[UnitPrice]]-Sales_Data[[#This Row],[UnitCost]]</f>
        <v>2300</v>
      </c>
      <c r="N4863" s="7">
        <f>Sales_Data[[#This Row],[Gross Revenue]]-Sales_Data[[#This Row],[Discount Amount ]]</f>
        <v>621700</v>
      </c>
      <c r="O4863" s="7">
        <f>Sales_Data[[#This Row],[OrderQuantity]] *Sales_Data[[#This Row],[UnitCost]]</f>
        <v>403200</v>
      </c>
      <c r="P4863" s="7">
        <f>Sales_Data[[#This Row],[ItemCost]] +Sales_Data[[#This Row],[ShippingCost]]</f>
        <v>403970.77</v>
      </c>
      <c r="Q4863" s="7">
        <f>Sales_Data[[#This Row],[Gross Revenue]]-Sales_Data[[#This Row],[TotalFinancialCost]]</f>
        <v>220029.22999999998</v>
      </c>
      <c r="R4863" s="7">
        <f>Sales_Data[[#This Row],[Actul Bill Amount]]-Sales_Data[[#This Row],[ShippingCost]]</f>
        <v>620929.23</v>
      </c>
      <c r="S4863">
        <v>847</v>
      </c>
      <c r="T4863">
        <v>770.77</v>
      </c>
      <c r="U4863" t="s">
        <v>21</v>
      </c>
      <c r="V4863">
        <v>4200</v>
      </c>
      <c r="W4863" t="s">
        <v>22</v>
      </c>
      <c r="X4863" t="str">
        <f t="shared" si="151"/>
        <v>Nagpur</v>
      </c>
    </row>
    <row r="4864" spans="1:24" x14ac:dyDescent="0.4">
      <c r="A4864">
        <v>104863</v>
      </c>
      <c r="B4864" s="5">
        <v>45705.947222222225</v>
      </c>
      <c r="C4864" s="3" t="str">
        <f>TEXT(Sales_Data[[#This Row],[OrderDate]],"mmmm")</f>
        <v>February</v>
      </c>
      <c r="D4864" s="3" t="str">
        <f t="shared" si="150"/>
        <v>2025</v>
      </c>
      <c r="E4864" t="s">
        <v>48</v>
      </c>
      <c r="F4864" t="s">
        <v>55</v>
      </c>
      <c r="G4864" t="s">
        <v>15</v>
      </c>
      <c r="H4864" t="s">
        <v>16</v>
      </c>
      <c r="I4864" t="s">
        <v>100</v>
      </c>
      <c r="J4864">
        <v>54</v>
      </c>
      <c r="K4864">
        <v>1200</v>
      </c>
      <c r="L4864" s="7">
        <f>Sales_Data[[#This Row],[OrderQuantity]] *Sales_Data[[#This Row],[UnitPrice]]</f>
        <v>64800</v>
      </c>
      <c r="M4864" s="7">
        <f>Sales_Data[[#This Row],[UnitPrice]]-Sales_Data[[#This Row],[UnitCost]]</f>
        <v>400</v>
      </c>
      <c r="N4864" s="7">
        <f>Sales_Data[[#This Row],[Gross Revenue]]-Sales_Data[[#This Row],[Discount Amount ]]</f>
        <v>64400</v>
      </c>
      <c r="O4864" s="7">
        <f>Sales_Data[[#This Row],[OrderQuantity]] *Sales_Data[[#This Row],[UnitCost]]</f>
        <v>43200</v>
      </c>
      <c r="P4864" s="7">
        <f>Sales_Data[[#This Row],[ItemCost]] +Sales_Data[[#This Row],[ShippingCost]]</f>
        <v>43380.46</v>
      </c>
      <c r="Q4864" s="7">
        <f>Sales_Data[[#This Row],[Gross Revenue]]-Sales_Data[[#This Row],[TotalFinancialCost]]</f>
        <v>21419.54</v>
      </c>
      <c r="R4864" s="7">
        <f>Sales_Data[[#This Row],[Actul Bill Amount]]-Sales_Data[[#This Row],[ShippingCost]]</f>
        <v>64219.54</v>
      </c>
      <c r="S4864">
        <v>854</v>
      </c>
      <c r="T4864">
        <v>180.46</v>
      </c>
      <c r="U4864" t="s">
        <v>58</v>
      </c>
      <c r="V4864">
        <v>800</v>
      </c>
      <c r="W4864" t="s">
        <v>18</v>
      </c>
      <c r="X4864" t="str">
        <f t="shared" si="151"/>
        <v>Bengaluru</v>
      </c>
    </row>
    <row r="4865" spans="1:24" x14ac:dyDescent="0.4">
      <c r="A4865">
        <v>104864</v>
      </c>
      <c r="B4865" s="5">
        <v>45868.407638888886</v>
      </c>
      <c r="C4865" s="3" t="str">
        <f>TEXT(Sales_Data[[#This Row],[OrderDate]],"mmmm")</f>
        <v>July</v>
      </c>
      <c r="D4865" s="3" t="str">
        <f t="shared" si="150"/>
        <v>2025</v>
      </c>
      <c r="E4865" t="s">
        <v>48</v>
      </c>
      <c r="F4865" t="s">
        <v>24</v>
      </c>
      <c r="G4865" t="s">
        <v>15</v>
      </c>
      <c r="H4865" t="s">
        <v>32</v>
      </c>
      <c r="I4865" t="s">
        <v>100</v>
      </c>
      <c r="J4865">
        <v>44</v>
      </c>
      <c r="K4865">
        <v>45000</v>
      </c>
      <c r="L4865" s="7">
        <f>Sales_Data[[#This Row],[OrderQuantity]] *Sales_Data[[#This Row],[UnitPrice]]</f>
        <v>1980000</v>
      </c>
      <c r="M4865" s="7">
        <f>Sales_Data[[#This Row],[UnitPrice]]-Sales_Data[[#This Row],[UnitCost]]</f>
        <v>13000</v>
      </c>
      <c r="N4865" s="7">
        <f>Sales_Data[[#This Row],[Gross Revenue]]-Sales_Data[[#This Row],[Discount Amount ]]</f>
        <v>1967000</v>
      </c>
      <c r="O4865" s="7">
        <f>Sales_Data[[#This Row],[OrderQuantity]] *Sales_Data[[#This Row],[UnitCost]]</f>
        <v>1408000</v>
      </c>
      <c r="P4865" s="7">
        <f>Sales_Data[[#This Row],[ItemCost]] +Sales_Data[[#This Row],[ShippingCost]]</f>
        <v>1409354.76</v>
      </c>
      <c r="Q4865" s="7">
        <f>Sales_Data[[#This Row],[Gross Revenue]]-Sales_Data[[#This Row],[TotalFinancialCost]]</f>
        <v>570645.24</v>
      </c>
      <c r="R4865" s="7">
        <f>Sales_Data[[#This Row],[Actul Bill Amount]]-Sales_Data[[#This Row],[ShippingCost]]</f>
        <v>1965645.24</v>
      </c>
      <c r="S4865">
        <v>745</v>
      </c>
      <c r="T4865">
        <v>1354.76</v>
      </c>
      <c r="U4865" t="s">
        <v>26</v>
      </c>
      <c r="V4865">
        <v>32000</v>
      </c>
      <c r="W4865" t="s">
        <v>33</v>
      </c>
      <c r="X4865" t="str">
        <f t="shared" si="151"/>
        <v>Delhi</v>
      </c>
    </row>
    <row r="4866" spans="1:24" x14ac:dyDescent="0.4">
      <c r="A4866">
        <v>104865</v>
      </c>
      <c r="B4866" s="5">
        <v>46000.52847222222</v>
      </c>
      <c r="C4866" s="3" t="str">
        <f>TEXT(Sales_Data[[#This Row],[OrderDate]],"mmmm")</f>
        <v>December</v>
      </c>
      <c r="D4866" s="3" t="str">
        <f t="shared" ref="D4866:D4929" si="152">TEXT(B4866, "yyyy")</f>
        <v>2025</v>
      </c>
      <c r="E4866" t="s">
        <v>34</v>
      </c>
      <c r="F4866" t="s">
        <v>46</v>
      </c>
      <c r="G4866" t="s">
        <v>29</v>
      </c>
      <c r="H4866" t="s">
        <v>32</v>
      </c>
      <c r="I4866" t="s">
        <v>100</v>
      </c>
      <c r="J4866">
        <v>82</v>
      </c>
      <c r="K4866">
        <v>15000</v>
      </c>
      <c r="L4866" s="7">
        <f>Sales_Data[[#This Row],[OrderQuantity]] *Sales_Data[[#This Row],[UnitPrice]]</f>
        <v>1230000</v>
      </c>
      <c r="M4866" s="7">
        <f>Sales_Data[[#This Row],[UnitPrice]]-Sales_Data[[#This Row],[UnitCost]]</f>
        <v>5500</v>
      </c>
      <c r="N4866" s="7">
        <f>Sales_Data[[#This Row],[Gross Revenue]]-Sales_Data[[#This Row],[Discount Amount ]]</f>
        <v>1224500</v>
      </c>
      <c r="O4866" s="7">
        <f>Sales_Data[[#This Row],[OrderQuantity]] *Sales_Data[[#This Row],[UnitCost]]</f>
        <v>779000</v>
      </c>
      <c r="P4866" s="7">
        <f>Sales_Data[[#This Row],[ItemCost]] +Sales_Data[[#This Row],[ShippingCost]]</f>
        <v>779851.79</v>
      </c>
      <c r="Q4866" s="7">
        <f>Sales_Data[[#This Row],[Gross Revenue]]-Sales_Data[[#This Row],[TotalFinancialCost]]</f>
        <v>450148.20999999996</v>
      </c>
      <c r="R4866" s="7">
        <f>Sales_Data[[#This Row],[Actul Bill Amount]]-Sales_Data[[#This Row],[ShippingCost]]</f>
        <v>1223648.21</v>
      </c>
      <c r="S4866">
        <v>1078</v>
      </c>
      <c r="T4866">
        <v>851.79</v>
      </c>
      <c r="U4866" t="s">
        <v>53</v>
      </c>
      <c r="V4866">
        <v>9500</v>
      </c>
      <c r="W4866" t="s">
        <v>33</v>
      </c>
      <c r="X4866" t="str">
        <f t="shared" ref="X4866:X4929" si="153">_xlfn.TEXTBEFORE(W4866, " ")</f>
        <v>Delhi</v>
      </c>
    </row>
    <row r="4867" spans="1:24" x14ac:dyDescent="0.4">
      <c r="A4867">
        <v>104866</v>
      </c>
      <c r="B4867" s="5">
        <v>45796.443055555559</v>
      </c>
      <c r="C4867" s="3" t="str">
        <f>TEXT(Sales_Data[[#This Row],[OrderDate]],"mmmm")</f>
        <v>May</v>
      </c>
      <c r="D4867" s="3" t="str">
        <f t="shared" si="152"/>
        <v>2025</v>
      </c>
      <c r="E4867" t="s">
        <v>48</v>
      </c>
      <c r="F4867" t="s">
        <v>40</v>
      </c>
      <c r="G4867" t="s">
        <v>15</v>
      </c>
      <c r="H4867" t="s">
        <v>20</v>
      </c>
      <c r="I4867" t="s">
        <v>100</v>
      </c>
      <c r="J4867">
        <v>63</v>
      </c>
      <c r="K4867">
        <v>5500</v>
      </c>
      <c r="L4867" s="7">
        <f>Sales_Data[[#This Row],[OrderQuantity]] *Sales_Data[[#This Row],[UnitPrice]]</f>
        <v>346500</v>
      </c>
      <c r="M4867" s="7">
        <f>Sales_Data[[#This Row],[UnitPrice]]-Sales_Data[[#This Row],[UnitCost]]</f>
        <v>2000</v>
      </c>
      <c r="N4867" s="7">
        <f>Sales_Data[[#This Row],[Gross Revenue]]-Sales_Data[[#This Row],[Discount Amount ]]</f>
        <v>344500</v>
      </c>
      <c r="O4867" s="7">
        <f>Sales_Data[[#This Row],[OrderQuantity]] *Sales_Data[[#This Row],[UnitCost]]</f>
        <v>220500</v>
      </c>
      <c r="P4867" s="7">
        <f>Sales_Data[[#This Row],[ItemCost]] +Sales_Data[[#This Row],[ShippingCost]]</f>
        <v>220971.62</v>
      </c>
      <c r="Q4867" s="7">
        <f>Sales_Data[[#This Row],[Gross Revenue]]-Sales_Data[[#This Row],[TotalFinancialCost]]</f>
        <v>125528.38</v>
      </c>
      <c r="R4867" s="7">
        <f>Sales_Data[[#This Row],[Actul Bill Amount]]-Sales_Data[[#This Row],[ShippingCost]]</f>
        <v>344028.38</v>
      </c>
      <c r="S4867">
        <v>415</v>
      </c>
      <c r="T4867">
        <v>471.62</v>
      </c>
      <c r="U4867" t="s">
        <v>41</v>
      </c>
      <c r="V4867">
        <v>3500</v>
      </c>
      <c r="W4867" t="s">
        <v>22</v>
      </c>
      <c r="X4867" t="str">
        <f t="shared" si="153"/>
        <v>Nagpur</v>
      </c>
    </row>
    <row r="4868" spans="1:24" x14ac:dyDescent="0.4">
      <c r="A4868">
        <v>104867</v>
      </c>
      <c r="B4868" s="5">
        <v>45767.947916666664</v>
      </c>
      <c r="C4868" s="3" t="str">
        <f>TEXT(Sales_Data[[#This Row],[OrderDate]],"mmmm")</f>
        <v>April</v>
      </c>
      <c r="D4868" s="3" t="str">
        <f t="shared" si="152"/>
        <v>2025</v>
      </c>
      <c r="E4868" t="s">
        <v>50</v>
      </c>
      <c r="F4868" t="s">
        <v>35</v>
      </c>
      <c r="G4868" t="s">
        <v>15</v>
      </c>
      <c r="H4868" t="s">
        <v>32</v>
      </c>
      <c r="I4868" t="s">
        <v>100</v>
      </c>
      <c r="J4868">
        <v>14</v>
      </c>
      <c r="K4868">
        <v>8500</v>
      </c>
      <c r="L4868" s="7">
        <f>Sales_Data[[#This Row],[OrderQuantity]] *Sales_Data[[#This Row],[UnitPrice]]</f>
        <v>119000</v>
      </c>
      <c r="M4868" s="7">
        <f>Sales_Data[[#This Row],[UnitPrice]]-Sales_Data[[#This Row],[UnitCost]]</f>
        <v>3000</v>
      </c>
      <c r="N4868" s="7">
        <f>Sales_Data[[#This Row],[Gross Revenue]]-Sales_Data[[#This Row],[Discount Amount ]]</f>
        <v>116000</v>
      </c>
      <c r="O4868" s="7">
        <f>Sales_Data[[#This Row],[OrderQuantity]] *Sales_Data[[#This Row],[UnitCost]]</f>
        <v>77000</v>
      </c>
      <c r="P4868" s="7">
        <f>Sales_Data[[#This Row],[ItemCost]] +Sales_Data[[#This Row],[ShippingCost]]</f>
        <v>77514.94</v>
      </c>
      <c r="Q4868" s="7">
        <f>Sales_Data[[#This Row],[Gross Revenue]]-Sales_Data[[#This Row],[TotalFinancialCost]]</f>
        <v>41485.06</v>
      </c>
      <c r="R4868" s="7">
        <f>Sales_Data[[#This Row],[Actul Bill Amount]]-Sales_Data[[#This Row],[ShippingCost]]</f>
        <v>115485.06</v>
      </c>
      <c r="S4868">
        <v>1174</v>
      </c>
      <c r="T4868">
        <v>514.94000000000005</v>
      </c>
      <c r="U4868" t="s">
        <v>49</v>
      </c>
      <c r="V4868">
        <v>5500</v>
      </c>
      <c r="W4868" t="s">
        <v>33</v>
      </c>
      <c r="X4868" t="str">
        <f t="shared" si="153"/>
        <v>Delhi</v>
      </c>
    </row>
    <row r="4869" spans="1:24" x14ac:dyDescent="0.4">
      <c r="A4869">
        <v>104868</v>
      </c>
      <c r="B4869" s="5">
        <v>45840.758333333331</v>
      </c>
      <c r="C4869" s="3" t="str">
        <f>TEXT(Sales_Data[[#This Row],[OrderDate]],"mmmm")</f>
        <v>July</v>
      </c>
      <c r="D4869" s="3" t="str">
        <f t="shared" si="152"/>
        <v>2025</v>
      </c>
      <c r="E4869" t="s">
        <v>39</v>
      </c>
      <c r="F4869" t="s">
        <v>24</v>
      </c>
      <c r="G4869" t="s">
        <v>29</v>
      </c>
      <c r="H4869" t="s">
        <v>32</v>
      </c>
      <c r="I4869" t="s">
        <v>100</v>
      </c>
      <c r="J4869">
        <v>76</v>
      </c>
      <c r="K4869">
        <v>3500</v>
      </c>
      <c r="L4869" s="7">
        <f>Sales_Data[[#This Row],[OrderQuantity]] *Sales_Data[[#This Row],[UnitPrice]]</f>
        <v>266000</v>
      </c>
      <c r="M4869" s="7">
        <f>Sales_Data[[#This Row],[UnitPrice]]-Sales_Data[[#This Row],[UnitCost]]</f>
        <v>1300</v>
      </c>
      <c r="N4869" s="7">
        <f>Sales_Data[[#This Row],[Gross Revenue]]-Sales_Data[[#This Row],[Discount Amount ]]</f>
        <v>264700</v>
      </c>
      <c r="O4869" s="7">
        <f>Sales_Data[[#This Row],[OrderQuantity]] *Sales_Data[[#This Row],[UnitCost]]</f>
        <v>167200</v>
      </c>
      <c r="P4869" s="7">
        <f>Sales_Data[[#This Row],[ItemCost]] +Sales_Data[[#This Row],[ShippingCost]]</f>
        <v>167703.22</v>
      </c>
      <c r="Q4869" s="7">
        <f>Sales_Data[[#This Row],[Gross Revenue]]-Sales_Data[[#This Row],[TotalFinancialCost]]</f>
        <v>98296.78</v>
      </c>
      <c r="R4869" s="7">
        <f>Sales_Data[[#This Row],[Actul Bill Amount]]-Sales_Data[[#This Row],[ShippingCost]]</f>
        <v>264196.78000000003</v>
      </c>
      <c r="S4869">
        <v>827</v>
      </c>
      <c r="T4869">
        <v>503.22</v>
      </c>
      <c r="U4869" t="s">
        <v>59</v>
      </c>
      <c r="V4869">
        <v>2200</v>
      </c>
      <c r="W4869" t="s">
        <v>33</v>
      </c>
      <c r="X4869" t="str">
        <f t="shared" si="153"/>
        <v>Delhi</v>
      </c>
    </row>
    <row r="4870" spans="1:24" x14ac:dyDescent="0.4">
      <c r="A4870">
        <v>104869</v>
      </c>
      <c r="B4870" s="5">
        <v>45685.037499999999</v>
      </c>
      <c r="C4870" s="3" t="str">
        <f>TEXT(Sales_Data[[#This Row],[OrderDate]],"mmmm")</f>
        <v>January</v>
      </c>
      <c r="D4870" s="3" t="str">
        <f t="shared" si="152"/>
        <v>2025</v>
      </c>
      <c r="E4870" t="s">
        <v>34</v>
      </c>
      <c r="F4870" t="s">
        <v>14</v>
      </c>
      <c r="G4870" t="s">
        <v>29</v>
      </c>
      <c r="H4870" t="s">
        <v>16</v>
      </c>
      <c r="I4870" t="s">
        <v>100</v>
      </c>
      <c r="J4870">
        <v>34</v>
      </c>
      <c r="K4870">
        <v>3200</v>
      </c>
      <c r="L4870" s="7">
        <f>Sales_Data[[#This Row],[OrderQuantity]] *Sales_Data[[#This Row],[UnitPrice]]</f>
        <v>108800</v>
      </c>
      <c r="M4870" s="7">
        <f>Sales_Data[[#This Row],[UnitPrice]]-Sales_Data[[#This Row],[UnitCost]]</f>
        <v>1200</v>
      </c>
      <c r="N4870" s="7">
        <f>Sales_Data[[#This Row],[Gross Revenue]]-Sales_Data[[#This Row],[Discount Amount ]]</f>
        <v>107600</v>
      </c>
      <c r="O4870" s="7">
        <f>Sales_Data[[#This Row],[OrderQuantity]] *Sales_Data[[#This Row],[UnitCost]]</f>
        <v>68000</v>
      </c>
      <c r="P4870" s="7">
        <f>Sales_Data[[#This Row],[ItemCost]] +Sales_Data[[#This Row],[ShippingCost]]</f>
        <v>68997.600000000006</v>
      </c>
      <c r="Q4870" s="7">
        <f>Sales_Data[[#This Row],[Gross Revenue]]-Sales_Data[[#This Row],[TotalFinancialCost]]</f>
        <v>39802.399999999994</v>
      </c>
      <c r="R4870" s="7">
        <f>Sales_Data[[#This Row],[Actul Bill Amount]]-Sales_Data[[#This Row],[ShippingCost]]</f>
        <v>106602.4</v>
      </c>
      <c r="S4870">
        <v>643</v>
      </c>
      <c r="T4870">
        <v>997.6</v>
      </c>
      <c r="U4870" t="s">
        <v>17</v>
      </c>
      <c r="V4870">
        <v>2000</v>
      </c>
      <c r="W4870" t="s">
        <v>18</v>
      </c>
      <c r="X4870" t="str">
        <f t="shared" si="153"/>
        <v>Bengaluru</v>
      </c>
    </row>
    <row r="4871" spans="1:24" x14ac:dyDescent="0.4">
      <c r="A4871">
        <v>104870</v>
      </c>
      <c r="B4871" s="5">
        <v>45854.862500000003</v>
      </c>
      <c r="C4871" s="3" t="str">
        <f>TEXT(Sales_Data[[#This Row],[OrderDate]],"mmmm")</f>
        <v>July</v>
      </c>
      <c r="D4871" s="3" t="str">
        <f t="shared" si="152"/>
        <v>2025</v>
      </c>
      <c r="E4871" t="s">
        <v>42</v>
      </c>
      <c r="F4871" t="s">
        <v>43</v>
      </c>
      <c r="G4871" t="s">
        <v>15</v>
      </c>
      <c r="H4871" t="s">
        <v>25</v>
      </c>
      <c r="I4871" t="s">
        <v>100</v>
      </c>
      <c r="J4871">
        <v>40</v>
      </c>
      <c r="K4871">
        <v>2800</v>
      </c>
      <c r="L4871" s="7">
        <f>Sales_Data[[#This Row],[OrderQuantity]] *Sales_Data[[#This Row],[UnitPrice]]</f>
        <v>112000</v>
      </c>
      <c r="M4871" s="7">
        <f>Sales_Data[[#This Row],[UnitPrice]]-Sales_Data[[#This Row],[UnitCost]]</f>
        <v>1300</v>
      </c>
      <c r="N4871" s="7">
        <f>Sales_Data[[#This Row],[Gross Revenue]]-Sales_Data[[#This Row],[Discount Amount ]]</f>
        <v>110700</v>
      </c>
      <c r="O4871" s="7">
        <f>Sales_Data[[#This Row],[OrderQuantity]] *Sales_Data[[#This Row],[UnitCost]]</f>
        <v>60000</v>
      </c>
      <c r="P4871" s="7">
        <f>Sales_Data[[#This Row],[ItemCost]] +Sales_Data[[#This Row],[ShippingCost]]</f>
        <v>60575.74</v>
      </c>
      <c r="Q4871" s="7">
        <f>Sales_Data[[#This Row],[Gross Revenue]]-Sales_Data[[#This Row],[TotalFinancialCost]]</f>
        <v>51424.26</v>
      </c>
      <c r="R4871" s="7">
        <f>Sales_Data[[#This Row],[Actul Bill Amount]]-Sales_Data[[#This Row],[ShippingCost]]</f>
        <v>110124.26</v>
      </c>
      <c r="S4871">
        <v>975</v>
      </c>
      <c r="T4871">
        <v>575.74</v>
      </c>
      <c r="U4871" t="s">
        <v>61</v>
      </c>
      <c r="V4871">
        <v>1500</v>
      </c>
      <c r="W4871" t="s">
        <v>27</v>
      </c>
      <c r="X4871" t="str">
        <f t="shared" si="153"/>
        <v>Mumbai</v>
      </c>
    </row>
    <row r="4872" spans="1:24" x14ac:dyDescent="0.4">
      <c r="A4872">
        <v>104871</v>
      </c>
      <c r="B4872" s="5">
        <v>45848.451388888891</v>
      </c>
      <c r="C4872" s="3" t="str">
        <f>TEXT(Sales_Data[[#This Row],[OrderDate]],"mmmm")</f>
        <v>July</v>
      </c>
      <c r="D4872" s="3" t="str">
        <f t="shared" si="152"/>
        <v>2025</v>
      </c>
      <c r="E4872" t="s">
        <v>34</v>
      </c>
      <c r="F4872" t="s">
        <v>28</v>
      </c>
      <c r="G4872" t="s">
        <v>29</v>
      </c>
      <c r="H4872" t="s">
        <v>37</v>
      </c>
      <c r="I4872" t="s">
        <v>100</v>
      </c>
      <c r="J4872">
        <v>32</v>
      </c>
      <c r="K4872">
        <v>2500</v>
      </c>
      <c r="L4872" s="7">
        <f>Sales_Data[[#This Row],[OrderQuantity]] *Sales_Data[[#This Row],[UnitPrice]]</f>
        <v>80000</v>
      </c>
      <c r="M4872" s="7">
        <f>Sales_Data[[#This Row],[UnitPrice]]-Sales_Data[[#This Row],[UnitCost]]</f>
        <v>1000</v>
      </c>
      <c r="N4872" s="7">
        <f>Sales_Data[[#This Row],[Gross Revenue]]-Sales_Data[[#This Row],[Discount Amount ]]</f>
        <v>79000</v>
      </c>
      <c r="O4872" s="7">
        <f>Sales_Data[[#This Row],[OrderQuantity]] *Sales_Data[[#This Row],[UnitCost]]</f>
        <v>48000</v>
      </c>
      <c r="P4872" s="7">
        <f>Sales_Data[[#This Row],[ItemCost]] +Sales_Data[[#This Row],[ShippingCost]]</f>
        <v>48634.81</v>
      </c>
      <c r="Q4872" s="7">
        <f>Sales_Data[[#This Row],[Gross Revenue]]-Sales_Data[[#This Row],[TotalFinancialCost]]</f>
        <v>31365.190000000002</v>
      </c>
      <c r="R4872" s="7">
        <f>Sales_Data[[#This Row],[Actul Bill Amount]]-Sales_Data[[#This Row],[ShippingCost]]</f>
        <v>78365.19</v>
      </c>
      <c r="S4872">
        <v>617</v>
      </c>
      <c r="T4872">
        <v>634.80999999999995</v>
      </c>
      <c r="U4872" t="s">
        <v>54</v>
      </c>
      <c r="V4872">
        <v>1500</v>
      </c>
      <c r="W4872" t="s">
        <v>38</v>
      </c>
      <c r="X4872" t="str">
        <f t="shared" si="153"/>
        <v>Kolkata</v>
      </c>
    </row>
    <row r="4873" spans="1:24" x14ac:dyDescent="0.4">
      <c r="A4873">
        <v>104872</v>
      </c>
      <c r="B4873" s="5">
        <v>45972.161805555559</v>
      </c>
      <c r="C4873" s="3" t="str">
        <f>TEXT(Sales_Data[[#This Row],[OrderDate]],"mmmm")</f>
        <v>November</v>
      </c>
      <c r="D4873" s="3" t="str">
        <f t="shared" si="152"/>
        <v>2025</v>
      </c>
      <c r="E4873" t="s">
        <v>34</v>
      </c>
      <c r="F4873" t="s">
        <v>14</v>
      </c>
      <c r="G4873" t="s">
        <v>31</v>
      </c>
      <c r="H4873" t="s">
        <v>25</v>
      </c>
      <c r="I4873" t="s">
        <v>100</v>
      </c>
      <c r="J4873">
        <v>33</v>
      </c>
      <c r="K4873">
        <v>3200</v>
      </c>
      <c r="L4873" s="7">
        <f>Sales_Data[[#This Row],[OrderQuantity]] *Sales_Data[[#This Row],[UnitPrice]]</f>
        <v>105600</v>
      </c>
      <c r="M4873" s="7">
        <f>Sales_Data[[#This Row],[UnitPrice]]-Sales_Data[[#This Row],[UnitCost]]</f>
        <v>1200</v>
      </c>
      <c r="N4873" s="7">
        <f>Sales_Data[[#This Row],[Gross Revenue]]-Sales_Data[[#This Row],[Discount Amount ]]</f>
        <v>104400</v>
      </c>
      <c r="O4873" s="7">
        <f>Sales_Data[[#This Row],[OrderQuantity]] *Sales_Data[[#This Row],[UnitCost]]</f>
        <v>66000</v>
      </c>
      <c r="P4873" s="7">
        <f>Sales_Data[[#This Row],[ItemCost]] +Sales_Data[[#This Row],[ShippingCost]]</f>
        <v>66615.72</v>
      </c>
      <c r="Q4873" s="7">
        <f>Sales_Data[[#This Row],[Gross Revenue]]-Sales_Data[[#This Row],[TotalFinancialCost]]</f>
        <v>38984.28</v>
      </c>
      <c r="R4873" s="7">
        <f>Sales_Data[[#This Row],[Actul Bill Amount]]-Sales_Data[[#This Row],[ShippingCost]]</f>
        <v>103784.28</v>
      </c>
      <c r="S4873">
        <v>1075</v>
      </c>
      <c r="T4873">
        <v>615.72</v>
      </c>
      <c r="U4873" t="s">
        <v>17</v>
      </c>
      <c r="V4873">
        <v>2000</v>
      </c>
      <c r="W4873" t="s">
        <v>27</v>
      </c>
      <c r="X4873" t="str">
        <f t="shared" si="153"/>
        <v>Mumbai</v>
      </c>
    </row>
    <row r="4874" spans="1:24" x14ac:dyDescent="0.4">
      <c r="A4874">
        <v>104873</v>
      </c>
      <c r="B4874" s="5">
        <v>45708.029861111114</v>
      </c>
      <c r="C4874" s="3" t="str">
        <f>TEXT(Sales_Data[[#This Row],[OrderDate]],"mmmm")</f>
        <v>February</v>
      </c>
      <c r="D4874" s="3" t="str">
        <f t="shared" si="152"/>
        <v>2025</v>
      </c>
      <c r="E4874" t="s">
        <v>34</v>
      </c>
      <c r="F4874" t="s">
        <v>14</v>
      </c>
      <c r="G4874" t="s">
        <v>29</v>
      </c>
      <c r="H4874" t="s">
        <v>20</v>
      </c>
      <c r="I4874" t="s">
        <v>100</v>
      </c>
      <c r="J4874">
        <v>4</v>
      </c>
      <c r="K4874">
        <v>6500</v>
      </c>
      <c r="L4874" s="7">
        <f>Sales_Data[[#This Row],[OrderQuantity]] *Sales_Data[[#This Row],[UnitPrice]]</f>
        <v>26000</v>
      </c>
      <c r="M4874" s="7">
        <f>Sales_Data[[#This Row],[UnitPrice]]-Sales_Data[[#This Row],[UnitCost]]</f>
        <v>2300</v>
      </c>
      <c r="N4874" s="7">
        <f>Sales_Data[[#This Row],[Gross Revenue]]-Sales_Data[[#This Row],[Discount Amount ]]</f>
        <v>23700</v>
      </c>
      <c r="O4874" s="7">
        <f>Sales_Data[[#This Row],[OrderQuantity]] *Sales_Data[[#This Row],[UnitCost]]</f>
        <v>16800</v>
      </c>
      <c r="P4874" s="7">
        <f>Sales_Data[[#This Row],[ItemCost]] +Sales_Data[[#This Row],[ShippingCost]]</f>
        <v>17067.689999999999</v>
      </c>
      <c r="Q4874" s="7">
        <f>Sales_Data[[#This Row],[Gross Revenue]]-Sales_Data[[#This Row],[TotalFinancialCost]]</f>
        <v>8932.3100000000013</v>
      </c>
      <c r="R4874" s="7">
        <f>Sales_Data[[#This Row],[Actul Bill Amount]]-Sales_Data[[#This Row],[ShippingCost]]</f>
        <v>23432.31</v>
      </c>
      <c r="S4874">
        <v>1031</v>
      </c>
      <c r="T4874">
        <v>267.69</v>
      </c>
      <c r="U4874" t="s">
        <v>21</v>
      </c>
      <c r="V4874">
        <v>4200</v>
      </c>
      <c r="W4874" t="s">
        <v>22</v>
      </c>
      <c r="X4874" t="str">
        <f t="shared" si="153"/>
        <v>Nagpur</v>
      </c>
    </row>
    <row r="4875" spans="1:24" x14ac:dyDescent="0.4">
      <c r="A4875">
        <v>104874</v>
      </c>
      <c r="B4875" s="5">
        <v>45806.847222222219</v>
      </c>
      <c r="C4875" s="3" t="str">
        <f>TEXT(Sales_Data[[#This Row],[OrderDate]],"mmmm")</f>
        <v>May</v>
      </c>
      <c r="D4875" s="3" t="str">
        <f t="shared" si="152"/>
        <v>2025</v>
      </c>
      <c r="E4875" t="s">
        <v>13</v>
      </c>
      <c r="F4875" t="s">
        <v>46</v>
      </c>
      <c r="G4875" t="s">
        <v>15</v>
      </c>
      <c r="H4875" t="s">
        <v>32</v>
      </c>
      <c r="I4875" t="s">
        <v>100</v>
      </c>
      <c r="J4875">
        <v>36</v>
      </c>
      <c r="K4875">
        <v>4500</v>
      </c>
      <c r="L4875" s="7">
        <f>Sales_Data[[#This Row],[OrderQuantity]] *Sales_Data[[#This Row],[UnitPrice]]</f>
        <v>162000</v>
      </c>
      <c r="M4875" s="7">
        <f>Sales_Data[[#This Row],[UnitPrice]]-Sales_Data[[#This Row],[UnitCost]]</f>
        <v>1700</v>
      </c>
      <c r="N4875" s="7">
        <f>Sales_Data[[#This Row],[Gross Revenue]]-Sales_Data[[#This Row],[Discount Amount ]]</f>
        <v>160300</v>
      </c>
      <c r="O4875" s="7">
        <f>Sales_Data[[#This Row],[OrderQuantity]] *Sales_Data[[#This Row],[UnitCost]]</f>
        <v>100800</v>
      </c>
      <c r="P4875" s="7">
        <f>Sales_Data[[#This Row],[ItemCost]] +Sales_Data[[#This Row],[ShippingCost]]</f>
        <v>101417.86</v>
      </c>
      <c r="Q4875" s="7">
        <f>Sales_Data[[#This Row],[Gross Revenue]]-Sales_Data[[#This Row],[TotalFinancialCost]]</f>
        <v>60582.14</v>
      </c>
      <c r="R4875" s="7">
        <f>Sales_Data[[#This Row],[Actul Bill Amount]]-Sales_Data[[#This Row],[ShippingCost]]</f>
        <v>159682.14000000001</v>
      </c>
      <c r="S4875">
        <v>1100</v>
      </c>
      <c r="T4875">
        <v>617.86</v>
      </c>
      <c r="U4875" t="s">
        <v>47</v>
      </c>
      <c r="V4875">
        <v>2800</v>
      </c>
      <c r="W4875" t="s">
        <v>33</v>
      </c>
      <c r="X4875" t="str">
        <f t="shared" si="153"/>
        <v>Delhi</v>
      </c>
    </row>
    <row r="4876" spans="1:24" x14ac:dyDescent="0.4">
      <c r="A4876">
        <v>104875</v>
      </c>
      <c r="B4876" s="5">
        <v>45925.23333333333</v>
      </c>
      <c r="C4876" s="3" t="str">
        <f>TEXT(Sales_Data[[#This Row],[OrderDate]],"mmmm")</f>
        <v>September</v>
      </c>
      <c r="D4876" s="3" t="str">
        <f t="shared" si="152"/>
        <v>2025</v>
      </c>
      <c r="E4876" t="s">
        <v>19</v>
      </c>
      <c r="F4876" t="s">
        <v>14</v>
      </c>
      <c r="G4876" t="s">
        <v>31</v>
      </c>
      <c r="H4876" t="s">
        <v>20</v>
      </c>
      <c r="I4876" t="s">
        <v>100</v>
      </c>
      <c r="J4876">
        <v>81</v>
      </c>
      <c r="K4876">
        <v>3200</v>
      </c>
      <c r="L4876" s="7">
        <f>Sales_Data[[#This Row],[OrderQuantity]] *Sales_Data[[#This Row],[UnitPrice]]</f>
        <v>259200</v>
      </c>
      <c r="M4876" s="7">
        <f>Sales_Data[[#This Row],[UnitPrice]]-Sales_Data[[#This Row],[UnitCost]]</f>
        <v>1200</v>
      </c>
      <c r="N4876" s="7">
        <f>Sales_Data[[#This Row],[Gross Revenue]]-Sales_Data[[#This Row],[Discount Amount ]]</f>
        <v>258000</v>
      </c>
      <c r="O4876" s="7">
        <f>Sales_Data[[#This Row],[OrderQuantity]] *Sales_Data[[#This Row],[UnitCost]]</f>
        <v>162000</v>
      </c>
      <c r="P4876" s="7">
        <f>Sales_Data[[#This Row],[ItemCost]] +Sales_Data[[#This Row],[ShippingCost]]</f>
        <v>162567.74</v>
      </c>
      <c r="Q4876" s="7">
        <f>Sales_Data[[#This Row],[Gross Revenue]]-Sales_Data[[#This Row],[TotalFinancialCost]]</f>
        <v>96632.260000000009</v>
      </c>
      <c r="R4876" s="7">
        <f>Sales_Data[[#This Row],[Actul Bill Amount]]-Sales_Data[[#This Row],[ShippingCost]]</f>
        <v>257432.26</v>
      </c>
      <c r="S4876">
        <v>511</v>
      </c>
      <c r="T4876">
        <v>567.74</v>
      </c>
      <c r="U4876" t="s">
        <v>17</v>
      </c>
      <c r="V4876">
        <v>2000</v>
      </c>
      <c r="W4876" t="s">
        <v>22</v>
      </c>
      <c r="X4876" t="str">
        <f t="shared" si="153"/>
        <v>Nagpur</v>
      </c>
    </row>
    <row r="4877" spans="1:24" x14ac:dyDescent="0.4">
      <c r="A4877">
        <v>104876</v>
      </c>
      <c r="B4877" s="5">
        <v>45707.946527777778</v>
      </c>
      <c r="C4877" s="3" t="str">
        <f>TEXT(Sales_Data[[#This Row],[OrderDate]],"mmmm")</f>
        <v>February</v>
      </c>
      <c r="D4877" s="3" t="str">
        <f t="shared" si="152"/>
        <v>2025</v>
      </c>
      <c r="E4877" t="s">
        <v>34</v>
      </c>
      <c r="F4877" t="s">
        <v>46</v>
      </c>
      <c r="G4877" t="s">
        <v>31</v>
      </c>
      <c r="H4877" t="s">
        <v>37</v>
      </c>
      <c r="I4877" t="s">
        <v>100</v>
      </c>
      <c r="J4877">
        <v>35</v>
      </c>
      <c r="K4877">
        <v>4500</v>
      </c>
      <c r="L4877" s="7">
        <f>Sales_Data[[#This Row],[OrderQuantity]] *Sales_Data[[#This Row],[UnitPrice]]</f>
        <v>157500</v>
      </c>
      <c r="M4877" s="7">
        <f>Sales_Data[[#This Row],[UnitPrice]]-Sales_Data[[#This Row],[UnitCost]]</f>
        <v>1700</v>
      </c>
      <c r="N4877" s="7">
        <f>Sales_Data[[#This Row],[Gross Revenue]]-Sales_Data[[#This Row],[Discount Amount ]]</f>
        <v>155800</v>
      </c>
      <c r="O4877" s="7">
        <f>Sales_Data[[#This Row],[OrderQuantity]] *Sales_Data[[#This Row],[UnitCost]]</f>
        <v>98000</v>
      </c>
      <c r="P4877" s="7">
        <f>Sales_Data[[#This Row],[ItemCost]] +Sales_Data[[#This Row],[ShippingCost]]</f>
        <v>98461.43</v>
      </c>
      <c r="Q4877" s="7">
        <f>Sales_Data[[#This Row],[Gross Revenue]]-Sales_Data[[#This Row],[TotalFinancialCost]]</f>
        <v>59038.570000000007</v>
      </c>
      <c r="R4877" s="7">
        <f>Sales_Data[[#This Row],[Actul Bill Amount]]-Sales_Data[[#This Row],[ShippingCost]]</f>
        <v>155338.57</v>
      </c>
      <c r="S4877">
        <v>707</v>
      </c>
      <c r="T4877">
        <v>461.43</v>
      </c>
      <c r="U4877" t="s">
        <v>47</v>
      </c>
      <c r="V4877">
        <v>2800</v>
      </c>
      <c r="W4877" t="s">
        <v>38</v>
      </c>
      <c r="X4877" t="str">
        <f t="shared" si="153"/>
        <v>Kolkata</v>
      </c>
    </row>
    <row r="4878" spans="1:24" x14ac:dyDescent="0.4">
      <c r="A4878">
        <v>104877</v>
      </c>
      <c r="B4878" s="5">
        <v>45903.65347222222</v>
      </c>
      <c r="C4878" s="3" t="str">
        <f>TEXT(Sales_Data[[#This Row],[OrderDate]],"mmmm")</f>
        <v>September</v>
      </c>
      <c r="D4878" s="3" t="str">
        <f t="shared" si="152"/>
        <v>2025</v>
      </c>
      <c r="E4878" t="s">
        <v>42</v>
      </c>
      <c r="F4878" t="s">
        <v>28</v>
      </c>
      <c r="G4878" t="s">
        <v>31</v>
      </c>
      <c r="H4878" t="s">
        <v>16</v>
      </c>
      <c r="I4878" t="s">
        <v>100</v>
      </c>
      <c r="J4878">
        <v>1</v>
      </c>
      <c r="K4878">
        <v>2500</v>
      </c>
      <c r="L4878" s="7">
        <f>Sales_Data[[#This Row],[OrderQuantity]] *Sales_Data[[#This Row],[UnitPrice]]</f>
        <v>2500</v>
      </c>
      <c r="M4878" s="7">
        <f>Sales_Data[[#This Row],[UnitPrice]]-Sales_Data[[#This Row],[UnitCost]]</f>
        <v>1000</v>
      </c>
      <c r="N4878" s="7">
        <f>Sales_Data[[#This Row],[Gross Revenue]]-Sales_Data[[#This Row],[Discount Amount ]]</f>
        <v>1500</v>
      </c>
      <c r="O4878" s="7">
        <f>Sales_Data[[#This Row],[OrderQuantity]] *Sales_Data[[#This Row],[UnitCost]]</f>
        <v>1500</v>
      </c>
      <c r="P4878" s="7">
        <f>Sales_Data[[#This Row],[ItemCost]] +Sales_Data[[#This Row],[ShippingCost]]</f>
        <v>2520.1</v>
      </c>
      <c r="Q4878" s="7">
        <f>Sales_Data[[#This Row],[Gross Revenue]]-Sales_Data[[#This Row],[TotalFinancialCost]]</f>
        <v>-20.099999999999909</v>
      </c>
      <c r="R4878" s="7">
        <f>Sales_Data[[#This Row],[Actul Bill Amount]]-Sales_Data[[#This Row],[ShippingCost]]</f>
        <v>479.9</v>
      </c>
      <c r="S4878">
        <v>631</v>
      </c>
      <c r="T4878">
        <v>1020.1</v>
      </c>
      <c r="U4878" t="s">
        <v>54</v>
      </c>
      <c r="V4878">
        <v>1500</v>
      </c>
      <c r="W4878" t="s">
        <v>18</v>
      </c>
      <c r="X4878" t="str">
        <f t="shared" si="153"/>
        <v>Bengaluru</v>
      </c>
    </row>
    <row r="4879" spans="1:24" x14ac:dyDescent="0.4">
      <c r="A4879">
        <v>104878</v>
      </c>
      <c r="B4879" s="5">
        <v>45770.402083333334</v>
      </c>
      <c r="C4879" s="3" t="str">
        <f>TEXT(Sales_Data[[#This Row],[OrderDate]],"mmmm")</f>
        <v>April</v>
      </c>
      <c r="D4879" s="3" t="str">
        <f t="shared" si="152"/>
        <v>2025</v>
      </c>
      <c r="E4879" t="s">
        <v>23</v>
      </c>
      <c r="F4879" t="s">
        <v>43</v>
      </c>
      <c r="G4879" t="s">
        <v>29</v>
      </c>
      <c r="H4879" t="s">
        <v>20</v>
      </c>
      <c r="I4879" t="s">
        <v>100</v>
      </c>
      <c r="J4879">
        <v>35</v>
      </c>
      <c r="K4879">
        <v>2800</v>
      </c>
      <c r="L4879" s="7">
        <f>Sales_Data[[#This Row],[OrderQuantity]] *Sales_Data[[#This Row],[UnitPrice]]</f>
        <v>98000</v>
      </c>
      <c r="M4879" s="7">
        <f>Sales_Data[[#This Row],[UnitPrice]]-Sales_Data[[#This Row],[UnitCost]]</f>
        <v>1300</v>
      </c>
      <c r="N4879" s="7">
        <f>Sales_Data[[#This Row],[Gross Revenue]]-Sales_Data[[#This Row],[Discount Amount ]]</f>
        <v>96700</v>
      </c>
      <c r="O4879" s="7">
        <f>Sales_Data[[#This Row],[OrderQuantity]] *Sales_Data[[#This Row],[UnitCost]]</f>
        <v>52500</v>
      </c>
      <c r="P4879" s="7">
        <f>Sales_Data[[#This Row],[ItemCost]] +Sales_Data[[#This Row],[ShippingCost]]</f>
        <v>54846.9</v>
      </c>
      <c r="Q4879" s="7">
        <f>Sales_Data[[#This Row],[Gross Revenue]]-Sales_Data[[#This Row],[TotalFinancialCost]]</f>
        <v>43153.1</v>
      </c>
      <c r="R4879" s="7">
        <f>Sales_Data[[#This Row],[Actul Bill Amount]]-Sales_Data[[#This Row],[ShippingCost]]</f>
        <v>94353.1</v>
      </c>
      <c r="S4879">
        <v>1008</v>
      </c>
      <c r="T4879">
        <v>2346.9</v>
      </c>
      <c r="U4879" t="s">
        <v>61</v>
      </c>
      <c r="V4879">
        <v>1500</v>
      </c>
      <c r="W4879" t="s">
        <v>22</v>
      </c>
      <c r="X4879" t="str">
        <f t="shared" si="153"/>
        <v>Nagpur</v>
      </c>
    </row>
    <row r="4880" spans="1:24" x14ac:dyDescent="0.4">
      <c r="A4880">
        <v>104879</v>
      </c>
      <c r="B4880" s="5">
        <v>45827.435416666667</v>
      </c>
      <c r="C4880" s="3" t="str">
        <f>TEXT(Sales_Data[[#This Row],[OrderDate]],"mmmm")</f>
        <v>June</v>
      </c>
      <c r="D4880" s="3" t="str">
        <f t="shared" si="152"/>
        <v>2025</v>
      </c>
      <c r="E4880" t="s">
        <v>48</v>
      </c>
      <c r="F4880" t="s">
        <v>28</v>
      </c>
      <c r="G4880" t="s">
        <v>31</v>
      </c>
      <c r="H4880" t="s">
        <v>32</v>
      </c>
      <c r="I4880" t="s">
        <v>100</v>
      </c>
      <c r="J4880">
        <v>22</v>
      </c>
      <c r="K4880">
        <v>2500</v>
      </c>
      <c r="L4880" s="7">
        <f>Sales_Data[[#This Row],[OrderQuantity]] *Sales_Data[[#This Row],[UnitPrice]]</f>
        <v>55000</v>
      </c>
      <c r="M4880" s="7">
        <f>Sales_Data[[#This Row],[UnitPrice]]-Sales_Data[[#This Row],[UnitCost]]</f>
        <v>1000</v>
      </c>
      <c r="N4880" s="7">
        <f>Sales_Data[[#This Row],[Gross Revenue]]-Sales_Data[[#This Row],[Discount Amount ]]</f>
        <v>54000</v>
      </c>
      <c r="O4880" s="7">
        <f>Sales_Data[[#This Row],[OrderQuantity]] *Sales_Data[[#This Row],[UnitCost]]</f>
        <v>33000</v>
      </c>
      <c r="P4880" s="7">
        <f>Sales_Data[[#This Row],[ItemCost]] +Sales_Data[[#This Row],[ShippingCost]]</f>
        <v>33519.769999999997</v>
      </c>
      <c r="Q4880" s="7">
        <f>Sales_Data[[#This Row],[Gross Revenue]]-Sales_Data[[#This Row],[TotalFinancialCost]]</f>
        <v>21480.230000000003</v>
      </c>
      <c r="R4880" s="7">
        <f>Sales_Data[[#This Row],[Actul Bill Amount]]-Sales_Data[[#This Row],[ShippingCost]]</f>
        <v>53480.23</v>
      </c>
      <c r="S4880">
        <v>344</v>
      </c>
      <c r="T4880">
        <v>519.77</v>
      </c>
      <c r="U4880" t="s">
        <v>54</v>
      </c>
      <c r="V4880">
        <v>1500</v>
      </c>
      <c r="W4880" t="s">
        <v>33</v>
      </c>
      <c r="X4880" t="str">
        <f t="shared" si="153"/>
        <v>Delhi</v>
      </c>
    </row>
    <row r="4881" spans="1:24" x14ac:dyDescent="0.4">
      <c r="A4881">
        <v>104880</v>
      </c>
      <c r="B4881" s="5">
        <v>45823.645833333336</v>
      </c>
      <c r="C4881" s="3" t="str">
        <f>TEXT(Sales_Data[[#This Row],[OrderDate]],"mmmm")</f>
        <v>June</v>
      </c>
      <c r="D4881" s="3" t="str">
        <f t="shared" si="152"/>
        <v>2025</v>
      </c>
      <c r="E4881" t="s">
        <v>42</v>
      </c>
      <c r="F4881" t="s">
        <v>24</v>
      </c>
      <c r="G4881" t="s">
        <v>31</v>
      </c>
      <c r="H4881" t="s">
        <v>37</v>
      </c>
      <c r="I4881" t="s">
        <v>100</v>
      </c>
      <c r="J4881">
        <v>98</v>
      </c>
      <c r="K4881">
        <v>3500</v>
      </c>
      <c r="L4881" s="7">
        <f>Sales_Data[[#This Row],[OrderQuantity]] *Sales_Data[[#This Row],[UnitPrice]]</f>
        <v>343000</v>
      </c>
      <c r="M4881" s="7">
        <f>Sales_Data[[#This Row],[UnitPrice]]-Sales_Data[[#This Row],[UnitCost]]</f>
        <v>1300</v>
      </c>
      <c r="N4881" s="7">
        <f>Sales_Data[[#This Row],[Gross Revenue]]-Sales_Data[[#This Row],[Discount Amount ]]</f>
        <v>341700</v>
      </c>
      <c r="O4881" s="7">
        <f>Sales_Data[[#This Row],[OrderQuantity]] *Sales_Data[[#This Row],[UnitCost]]</f>
        <v>215600</v>
      </c>
      <c r="P4881" s="7">
        <f>Sales_Data[[#This Row],[ItemCost]] +Sales_Data[[#This Row],[ShippingCost]]</f>
        <v>216293.51</v>
      </c>
      <c r="Q4881" s="7">
        <f>Sales_Data[[#This Row],[Gross Revenue]]-Sales_Data[[#This Row],[TotalFinancialCost]]</f>
        <v>126706.48999999999</v>
      </c>
      <c r="R4881" s="7">
        <f>Sales_Data[[#This Row],[Actul Bill Amount]]-Sales_Data[[#This Row],[ShippingCost]]</f>
        <v>341006.49</v>
      </c>
      <c r="S4881">
        <v>551</v>
      </c>
      <c r="T4881">
        <v>693.51</v>
      </c>
      <c r="U4881" t="s">
        <v>59</v>
      </c>
      <c r="V4881">
        <v>2200</v>
      </c>
      <c r="W4881" t="s">
        <v>38</v>
      </c>
      <c r="X4881" t="str">
        <f t="shared" si="153"/>
        <v>Kolkata</v>
      </c>
    </row>
    <row r="4882" spans="1:24" x14ac:dyDescent="0.4">
      <c r="A4882">
        <v>104881</v>
      </c>
      <c r="B4882" s="5">
        <v>45671.374305555553</v>
      </c>
      <c r="C4882" s="3" t="str">
        <f>TEXT(Sales_Data[[#This Row],[OrderDate]],"mmmm")</f>
        <v>January</v>
      </c>
      <c r="D4882" s="3" t="str">
        <f t="shared" si="152"/>
        <v>2025</v>
      </c>
      <c r="E4882" t="s">
        <v>13</v>
      </c>
      <c r="F4882" t="s">
        <v>43</v>
      </c>
      <c r="G4882" t="s">
        <v>29</v>
      </c>
      <c r="H4882" t="s">
        <v>32</v>
      </c>
      <c r="I4882" t="s">
        <v>100</v>
      </c>
      <c r="J4882">
        <v>37</v>
      </c>
      <c r="K4882">
        <v>1800</v>
      </c>
      <c r="L4882" s="7">
        <f>Sales_Data[[#This Row],[OrderQuantity]] *Sales_Data[[#This Row],[UnitPrice]]</f>
        <v>66600</v>
      </c>
      <c r="M4882" s="7">
        <f>Sales_Data[[#This Row],[UnitPrice]]-Sales_Data[[#This Row],[UnitCost]]</f>
        <v>900</v>
      </c>
      <c r="N4882" s="7">
        <f>Sales_Data[[#This Row],[Gross Revenue]]-Sales_Data[[#This Row],[Discount Amount ]]</f>
        <v>65700</v>
      </c>
      <c r="O4882" s="7">
        <f>Sales_Data[[#This Row],[OrderQuantity]] *Sales_Data[[#This Row],[UnitCost]]</f>
        <v>33300</v>
      </c>
      <c r="P4882" s="7">
        <f>Sales_Data[[#This Row],[ItemCost]] +Sales_Data[[#This Row],[ShippingCost]]</f>
        <v>33592.959999999999</v>
      </c>
      <c r="Q4882" s="7">
        <f>Sales_Data[[#This Row],[Gross Revenue]]-Sales_Data[[#This Row],[TotalFinancialCost]]</f>
        <v>33007.040000000001</v>
      </c>
      <c r="R4882" s="7">
        <f>Sales_Data[[#This Row],[Actul Bill Amount]]-Sales_Data[[#This Row],[ShippingCost]]</f>
        <v>65407.040000000001</v>
      </c>
      <c r="S4882">
        <v>1128</v>
      </c>
      <c r="T4882">
        <v>292.95999999999998</v>
      </c>
      <c r="U4882" t="s">
        <v>51</v>
      </c>
      <c r="V4882">
        <v>900</v>
      </c>
      <c r="W4882" t="s">
        <v>33</v>
      </c>
      <c r="X4882" t="str">
        <f t="shared" si="153"/>
        <v>Delhi</v>
      </c>
    </row>
    <row r="4883" spans="1:24" x14ac:dyDescent="0.4">
      <c r="A4883">
        <v>104882</v>
      </c>
      <c r="B4883" s="5">
        <v>45860.496527777781</v>
      </c>
      <c r="C4883" s="3" t="str">
        <f>TEXT(Sales_Data[[#This Row],[OrderDate]],"mmmm")</f>
        <v>July</v>
      </c>
      <c r="D4883" s="3" t="str">
        <f t="shared" si="152"/>
        <v>2025</v>
      </c>
      <c r="E4883" t="s">
        <v>50</v>
      </c>
      <c r="F4883" t="s">
        <v>35</v>
      </c>
      <c r="G4883" t="s">
        <v>29</v>
      </c>
      <c r="H4883" t="s">
        <v>37</v>
      </c>
      <c r="I4883" t="s">
        <v>100</v>
      </c>
      <c r="J4883">
        <v>69</v>
      </c>
      <c r="K4883">
        <v>8500</v>
      </c>
      <c r="L4883" s="7">
        <f>Sales_Data[[#This Row],[OrderQuantity]] *Sales_Data[[#This Row],[UnitPrice]]</f>
        <v>586500</v>
      </c>
      <c r="M4883" s="7">
        <f>Sales_Data[[#This Row],[UnitPrice]]-Sales_Data[[#This Row],[UnitCost]]</f>
        <v>3000</v>
      </c>
      <c r="N4883" s="7">
        <f>Sales_Data[[#This Row],[Gross Revenue]]-Sales_Data[[#This Row],[Discount Amount ]]</f>
        <v>583500</v>
      </c>
      <c r="O4883" s="7">
        <f>Sales_Data[[#This Row],[OrderQuantity]] *Sales_Data[[#This Row],[UnitCost]]</f>
        <v>379500</v>
      </c>
      <c r="P4883" s="7">
        <f>Sales_Data[[#This Row],[ItemCost]] +Sales_Data[[#This Row],[ShippingCost]]</f>
        <v>380644.26</v>
      </c>
      <c r="Q4883" s="7">
        <f>Sales_Data[[#This Row],[Gross Revenue]]-Sales_Data[[#This Row],[TotalFinancialCost]]</f>
        <v>205855.74</v>
      </c>
      <c r="R4883" s="7">
        <f>Sales_Data[[#This Row],[Actul Bill Amount]]-Sales_Data[[#This Row],[ShippingCost]]</f>
        <v>582355.74</v>
      </c>
      <c r="S4883">
        <v>1125</v>
      </c>
      <c r="T4883">
        <v>1144.26</v>
      </c>
      <c r="U4883" t="s">
        <v>49</v>
      </c>
      <c r="V4883">
        <v>5500</v>
      </c>
      <c r="W4883" t="s">
        <v>38</v>
      </c>
      <c r="X4883" t="str">
        <f t="shared" si="153"/>
        <v>Kolkata</v>
      </c>
    </row>
    <row r="4884" spans="1:24" x14ac:dyDescent="0.4">
      <c r="A4884">
        <v>104883</v>
      </c>
      <c r="B4884" s="5">
        <v>45945.807638888888</v>
      </c>
      <c r="C4884" s="3" t="str">
        <f>TEXT(Sales_Data[[#This Row],[OrderDate]],"mmmm")</f>
        <v>October</v>
      </c>
      <c r="D4884" s="3" t="str">
        <f t="shared" si="152"/>
        <v>2025</v>
      </c>
      <c r="E4884" t="s">
        <v>48</v>
      </c>
      <c r="F4884" t="s">
        <v>24</v>
      </c>
      <c r="G4884" t="s">
        <v>31</v>
      </c>
      <c r="H4884" t="s">
        <v>37</v>
      </c>
      <c r="I4884" t="s">
        <v>100</v>
      </c>
      <c r="J4884">
        <v>69</v>
      </c>
      <c r="K4884">
        <v>45000</v>
      </c>
      <c r="L4884" s="7">
        <f>Sales_Data[[#This Row],[OrderQuantity]] *Sales_Data[[#This Row],[UnitPrice]]</f>
        <v>3105000</v>
      </c>
      <c r="M4884" s="7">
        <f>Sales_Data[[#This Row],[UnitPrice]]-Sales_Data[[#This Row],[UnitCost]]</f>
        <v>13000</v>
      </c>
      <c r="N4884" s="7">
        <f>Sales_Data[[#This Row],[Gross Revenue]]-Sales_Data[[#This Row],[Discount Amount ]]</f>
        <v>3092000</v>
      </c>
      <c r="O4884" s="7">
        <f>Sales_Data[[#This Row],[OrderQuantity]] *Sales_Data[[#This Row],[UnitCost]]</f>
        <v>2208000</v>
      </c>
      <c r="P4884" s="7">
        <f>Sales_Data[[#This Row],[ItemCost]] +Sales_Data[[#This Row],[ShippingCost]]</f>
        <v>2208791.19</v>
      </c>
      <c r="Q4884" s="7">
        <f>Sales_Data[[#This Row],[Gross Revenue]]-Sales_Data[[#This Row],[TotalFinancialCost]]</f>
        <v>896208.81</v>
      </c>
      <c r="R4884" s="7">
        <f>Sales_Data[[#This Row],[Actul Bill Amount]]-Sales_Data[[#This Row],[ShippingCost]]</f>
        <v>3091208.81</v>
      </c>
      <c r="S4884">
        <v>812</v>
      </c>
      <c r="T4884">
        <v>791.19</v>
      </c>
      <c r="U4884" t="s">
        <v>26</v>
      </c>
      <c r="V4884">
        <v>32000</v>
      </c>
      <c r="W4884" t="s">
        <v>38</v>
      </c>
      <c r="X4884" t="str">
        <f t="shared" si="153"/>
        <v>Kolkata</v>
      </c>
    </row>
    <row r="4885" spans="1:24" x14ac:dyDescent="0.4">
      <c r="A4885">
        <v>104884</v>
      </c>
      <c r="B4885" s="5">
        <v>45846.679861111108</v>
      </c>
      <c r="C4885" s="3" t="str">
        <f>TEXT(Sales_Data[[#This Row],[OrderDate]],"mmmm")</f>
        <v>July</v>
      </c>
      <c r="D4885" s="3" t="str">
        <f t="shared" si="152"/>
        <v>2025</v>
      </c>
      <c r="E4885" t="s">
        <v>50</v>
      </c>
      <c r="F4885" t="s">
        <v>35</v>
      </c>
      <c r="G4885" t="s">
        <v>29</v>
      </c>
      <c r="H4885" t="s">
        <v>25</v>
      </c>
      <c r="I4885" t="s">
        <v>100</v>
      </c>
      <c r="J4885">
        <v>8</v>
      </c>
      <c r="K4885">
        <v>8500</v>
      </c>
      <c r="L4885" s="7">
        <f>Sales_Data[[#This Row],[OrderQuantity]] *Sales_Data[[#This Row],[UnitPrice]]</f>
        <v>68000</v>
      </c>
      <c r="M4885" s="7">
        <f>Sales_Data[[#This Row],[UnitPrice]]-Sales_Data[[#This Row],[UnitCost]]</f>
        <v>3000</v>
      </c>
      <c r="N4885" s="7">
        <f>Sales_Data[[#This Row],[Gross Revenue]]-Sales_Data[[#This Row],[Discount Amount ]]</f>
        <v>65000</v>
      </c>
      <c r="O4885" s="7">
        <f>Sales_Data[[#This Row],[OrderQuantity]] *Sales_Data[[#This Row],[UnitCost]]</f>
        <v>44000</v>
      </c>
      <c r="P4885" s="7">
        <f>Sales_Data[[#This Row],[ItemCost]] +Sales_Data[[#This Row],[ShippingCost]]</f>
        <v>44596.05</v>
      </c>
      <c r="Q4885" s="7">
        <f>Sales_Data[[#This Row],[Gross Revenue]]-Sales_Data[[#This Row],[TotalFinancialCost]]</f>
        <v>23403.949999999997</v>
      </c>
      <c r="R4885" s="7">
        <f>Sales_Data[[#This Row],[Actul Bill Amount]]-Sales_Data[[#This Row],[ShippingCost]]</f>
        <v>64403.95</v>
      </c>
      <c r="S4885">
        <v>684</v>
      </c>
      <c r="T4885">
        <v>596.04999999999995</v>
      </c>
      <c r="U4885" t="s">
        <v>49</v>
      </c>
      <c r="V4885">
        <v>5500</v>
      </c>
      <c r="W4885" t="s">
        <v>27</v>
      </c>
      <c r="X4885" t="str">
        <f t="shared" si="153"/>
        <v>Mumbai</v>
      </c>
    </row>
    <row r="4886" spans="1:24" x14ac:dyDescent="0.4">
      <c r="A4886">
        <v>104885</v>
      </c>
      <c r="B4886" s="5">
        <v>45812.81527777778</v>
      </c>
      <c r="C4886" s="3" t="str">
        <f>TEXT(Sales_Data[[#This Row],[OrderDate]],"mmmm")</f>
        <v>June</v>
      </c>
      <c r="D4886" s="3" t="str">
        <f t="shared" si="152"/>
        <v>2025</v>
      </c>
      <c r="E4886" t="s">
        <v>34</v>
      </c>
      <c r="F4886" t="s">
        <v>28</v>
      </c>
      <c r="G4886" t="s">
        <v>29</v>
      </c>
      <c r="H4886" t="s">
        <v>16</v>
      </c>
      <c r="I4886" t="s">
        <v>100</v>
      </c>
      <c r="J4886">
        <v>4</v>
      </c>
      <c r="K4886">
        <v>2500</v>
      </c>
      <c r="L4886" s="7">
        <f>Sales_Data[[#This Row],[OrderQuantity]] *Sales_Data[[#This Row],[UnitPrice]]</f>
        <v>10000</v>
      </c>
      <c r="M4886" s="7">
        <f>Sales_Data[[#This Row],[UnitPrice]]-Sales_Data[[#This Row],[UnitCost]]</f>
        <v>1000</v>
      </c>
      <c r="N4886" s="7">
        <f>Sales_Data[[#This Row],[Gross Revenue]]-Sales_Data[[#This Row],[Discount Amount ]]</f>
        <v>9000</v>
      </c>
      <c r="O4886" s="7">
        <f>Sales_Data[[#This Row],[OrderQuantity]] *Sales_Data[[#This Row],[UnitCost]]</f>
        <v>6000</v>
      </c>
      <c r="P4886" s="7">
        <f>Sales_Data[[#This Row],[ItemCost]] +Sales_Data[[#This Row],[ShippingCost]]</f>
        <v>6472.58</v>
      </c>
      <c r="Q4886" s="7">
        <f>Sales_Data[[#This Row],[Gross Revenue]]-Sales_Data[[#This Row],[TotalFinancialCost]]</f>
        <v>3527.42</v>
      </c>
      <c r="R4886" s="7">
        <f>Sales_Data[[#This Row],[Actul Bill Amount]]-Sales_Data[[#This Row],[ShippingCost]]</f>
        <v>8527.42</v>
      </c>
      <c r="S4886">
        <v>613</v>
      </c>
      <c r="T4886">
        <v>472.58</v>
      </c>
      <c r="U4886" t="s">
        <v>54</v>
      </c>
      <c r="V4886">
        <v>1500</v>
      </c>
      <c r="W4886" t="s">
        <v>18</v>
      </c>
      <c r="X4886" t="str">
        <f t="shared" si="153"/>
        <v>Bengaluru</v>
      </c>
    </row>
    <row r="4887" spans="1:24" x14ac:dyDescent="0.4">
      <c r="A4887">
        <v>104886</v>
      </c>
      <c r="B4887" s="5">
        <v>45712.418749999997</v>
      </c>
      <c r="C4887" s="3" t="str">
        <f>TEXT(Sales_Data[[#This Row],[OrderDate]],"mmmm")</f>
        <v>February</v>
      </c>
      <c r="D4887" s="3" t="str">
        <f t="shared" si="152"/>
        <v>2025</v>
      </c>
      <c r="E4887" t="s">
        <v>13</v>
      </c>
      <c r="F4887" t="s">
        <v>46</v>
      </c>
      <c r="G4887" t="s">
        <v>29</v>
      </c>
      <c r="H4887" t="s">
        <v>32</v>
      </c>
      <c r="I4887" t="s">
        <v>100</v>
      </c>
      <c r="J4887">
        <v>33</v>
      </c>
      <c r="K4887">
        <v>15000</v>
      </c>
      <c r="L4887" s="7">
        <f>Sales_Data[[#This Row],[OrderQuantity]] *Sales_Data[[#This Row],[UnitPrice]]</f>
        <v>495000</v>
      </c>
      <c r="M4887" s="7">
        <f>Sales_Data[[#This Row],[UnitPrice]]-Sales_Data[[#This Row],[UnitCost]]</f>
        <v>5500</v>
      </c>
      <c r="N4887" s="7">
        <f>Sales_Data[[#This Row],[Gross Revenue]]-Sales_Data[[#This Row],[Discount Amount ]]</f>
        <v>489500</v>
      </c>
      <c r="O4887" s="7">
        <f>Sales_Data[[#This Row],[OrderQuantity]] *Sales_Data[[#This Row],[UnitCost]]</f>
        <v>313500</v>
      </c>
      <c r="P4887" s="7">
        <f>Sales_Data[[#This Row],[ItemCost]] +Sales_Data[[#This Row],[ShippingCost]]</f>
        <v>314507.55</v>
      </c>
      <c r="Q4887" s="7">
        <f>Sales_Data[[#This Row],[Gross Revenue]]-Sales_Data[[#This Row],[TotalFinancialCost]]</f>
        <v>180492.45</v>
      </c>
      <c r="R4887" s="7">
        <f>Sales_Data[[#This Row],[Actul Bill Amount]]-Sales_Data[[#This Row],[ShippingCost]]</f>
        <v>488492.45</v>
      </c>
      <c r="S4887">
        <v>638</v>
      </c>
      <c r="T4887">
        <v>1007.55</v>
      </c>
      <c r="U4887" t="s">
        <v>53</v>
      </c>
      <c r="V4887">
        <v>9500</v>
      </c>
      <c r="W4887" t="s">
        <v>33</v>
      </c>
      <c r="X4887" t="str">
        <f t="shared" si="153"/>
        <v>Delhi</v>
      </c>
    </row>
    <row r="4888" spans="1:24" x14ac:dyDescent="0.4">
      <c r="A4888">
        <v>104887</v>
      </c>
      <c r="B4888" s="5">
        <v>45839.95416666667</v>
      </c>
      <c r="C4888" s="3" t="str">
        <f>TEXT(Sales_Data[[#This Row],[OrderDate]],"mmmm")</f>
        <v>July</v>
      </c>
      <c r="D4888" s="3" t="str">
        <f t="shared" si="152"/>
        <v>2025</v>
      </c>
      <c r="E4888" t="s">
        <v>48</v>
      </c>
      <c r="F4888" t="s">
        <v>35</v>
      </c>
      <c r="G4888" t="s">
        <v>15</v>
      </c>
      <c r="H4888" t="s">
        <v>32</v>
      </c>
      <c r="I4888" t="s">
        <v>100</v>
      </c>
      <c r="J4888">
        <v>61</v>
      </c>
      <c r="K4888">
        <v>12000</v>
      </c>
      <c r="L4888" s="7">
        <f>Sales_Data[[#This Row],[OrderQuantity]] *Sales_Data[[#This Row],[UnitPrice]]</f>
        <v>732000</v>
      </c>
      <c r="M4888" s="7">
        <f>Sales_Data[[#This Row],[UnitPrice]]-Sales_Data[[#This Row],[UnitCost]]</f>
        <v>4000</v>
      </c>
      <c r="N4888" s="7">
        <f>Sales_Data[[#This Row],[Gross Revenue]]-Sales_Data[[#This Row],[Discount Amount ]]</f>
        <v>728000</v>
      </c>
      <c r="O4888" s="7">
        <f>Sales_Data[[#This Row],[OrderQuantity]] *Sales_Data[[#This Row],[UnitCost]]</f>
        <v>488000</v>
      </c>
      <c r="P4888" s="7">
        <f>Sales_Data[[#This Row],[ItemCost]] +Sales_Data[[#This Row],[ShippingCost]]</f>
        <v>488533.7</v>
      </c>
      <c r="Q4888" s="7">
        <f>Sales_Data[[#This Row],[Gross Revenue]]-Sales_Data[[#This Row],[TotalFinancialCost]]</f>
        <v>243466.3</v>
      </c>
      <c r="R4888" s="7">
        <f>Sales_Data[[#This Row],[Actul Bill Amount]]-Sales_Data[[#This Row],[ShippingCost]]</f>
        <v>727466.3</v>
      </c>
      <c r="S4888">
        <v>864</v>
      </c>
      <c r="T4888">
        <v>533.70000000000005</v>
      </c>
      <c r="U4888" t="s">
        <v>36</v>
      </c>
      <c r="V4888">
        <v>8000</v>
      </c>
      <c r="W4888" t="s">
        <v>33</v>
      </c>
      <c r="X4888" t="str">
        <f t="shared" si="153"/>
        <v>Delhi</v>
      </c>
    </row>
    <row r="4889" spans="1:24" x14ac:dyDescent="0.4">
      <c r="A4889">
        <v>104888</v>
      </c>
      <c r="B4889" s="5">
        <v>45867.004861111112</v>
      </c>
      <c r="C4889" s="3" t="str">
        <f>TEXT(Sales_Data[[#This Row],[OrderDate]],"mmmm")</f>
        <v>July</v>
      </c>
      <c r="D4889" s="3" t="str">
        <f t="shared" si="152"/>
        <v>2025</v>
      </c>
      <c r="E4889" t="s">
        <v>50</v>
      </c>
      <c r="F4889" t="s">
        <v>35</v>
      </c>
      <c r="G4889" t="s">
        <v>29</v>
      </c>
      <c r="H4889" t="s">
        <v>20</v>
      </c>
      <c r="I4889" t="s">
        <v>100</v>
      </c>
      <c r="J4889">
        <v>80</v>
      </c>
      <c r="K4889">
        <v>8500</v>
      </c>
      <c r="L4889" s="7">
        <f>Sales_Data[[#This Row],[OrderQuantity]] *Sales_Data[[#This Row],[UnitPrice]]</f>
        <v>680000</v>
      </c>
      <c r="M4889" s="7">
        <f>Sales_Data[[#This Row],[UnitPrice]]-Sales_Data[[#This Row],[UnitCost]]</f>
        <v>3000</v>
      </c>
      <c r="N4889" s="7">
        <f>Sales_Data[[#This Row],[Gross Revenue]]-Sales_Data[[#This Row],[Discount Amount ]]</f>
        <v>677000</v>
      </c>
      <c r="O4889" s="7">
        <f>Sales_Data[[#This Row],[OrderQuantity]] *Sales_Data[[#This Row],[UnitCost]]</f>
        <v>440000</v>
      </c>
      <c r="P4889" s="7">
        <f>Sales_Data[[#This Row],[ItemCost]] +Sales_Data[[#This Row],[ShippingCost]]</f>
        <v>441046.47</v>
      </c>
      <c r="Q4889" s="7">
        <f>Sales_Data[[#This Row],[Gross Revenue]]-Sales_Data[[#This Row],[TotalFinancialCost]]</f>
        <v>238953.53000000003</v>
      </c>
      <c r="R4889" s="7">
        <f>Sales_Data[[#This Row],[Actul Bill Amount]]-Sales_Data[[#This Row],[ShippingCost]]</f>
        <v>675953.53</v>
      </c>
      <c r="S4889">
        <v>501</v>
      </c>
      <c r="T4889">
        <v>1046.47</v>
      </c>
      <c r="U4889" t="s">
        <v>49</v>
      </c>
      <c r="V4889">
        <v>5500</v>
      </c>
      <c r="W4889" t="s">
        <v>22</v>
      </c>
      <c r="X4889" t="str">
        <f t="shared" si="153"/>
        <v>Nagpur</v>
      </c>
    </row>
    <row r="4890" spans="1:24" x14ac:dyDescent="0.4">
      <c r="A4890">
        <v>104889</v>
      </c>
      <c r="B4890" s="5">
        <v>45732.228472222225</v>
      </c>
      <c r="C4890" s="3" t="str">
        <f>TEXT(Sales_Data[[#This Row],[OrderDate]],"mmmm")</f>
        <v>March</v>
      </c>
      <c r="D4890" s="3" t="str">
        <f t="shared" si="152"/>
        <v>2025</v>
      </c>
      <c r="E4890" t="s">
        <v>45</v>
      </c>
      <c r="F4890" t="s">
        <v>40</v>
      </c>
      <c r="G4890" t="s">
        <v>31</v>
      </c>
      <c r="H4890" t="s">
        <v>37</v>
      </c>
      <c r="I4890" t="s">
        <v>100</v>
      </c>
      <c r="J4890">
        <v>37</v>
      </c>
      <c r="K4890">
        <v>5500</v>
      </c>
      <c r="L4890" s="7">
        <f>Sales_Data[[#This Row],[OrderQuantity]] *Sales_Data[[#This Row],[UnitPrice]]</f>
        <v>203500</v>
      </c>
      <c r="M4890" s="7">
        <f>Sales_Data[[#This Row],[UnitPrice]]-Sales_Data[[#This Row],[UnitCost]]</f>
        <v>2000</v>
      </c>
      <c r="N4890" s="7">
        <f>Sales_Data[[#This Row],[Gross Revenue]]-Sales_Data[[#This Row],[Discount Amount ]]</f>
        <v>201500</v>
      </c>
      <c r="O4890" s="7">
        <f>Sales_Data[[#This Row],[OrderQuantity]] *Sales_Data[[#This Row],[UnitCost]]</f>
        <v>129500</v>
      </c>
      <c r="P4890" s="7">
        <f>Sales_Data[[#This Row],[ItemCost]] +Sales_Data[[#This Row],[ShippingCost]]</f>
        <v>129883.54</v>
      </c>
      <c r="Q4890" s="7">
        <f>Sales_Data[[#This Row],[Gross Revenue]]-Sales_Data[[#This Row],[TotalFinancialCost]]</f>
        <v>73616.460000000006</v>
      </c>
      <c r="R4890" s="7">
        <f>Sales_Data[[#This Row],[Actul Bill Amount]]-Sales_Data[[#This Row],[ShippingCost]]</f>
        <v>201116.46</v>
      </c>
      <c r="S4890">
        <v>657</v>
      </c>
      <c r="T4890">
        <v>383.54</v>
      </c>
      <c r="U4890" t="s">
        <v>41</v>
      </c>
      <c r="V4890">
        <v>3500</v>
      </c>
      <c r="W4890" t="s">
        <v>38</v>
      </c>
      <c r="X4890" t="str">
        <f t="shared" si="153"/>
        <v>Kolkata</v>
      </c>
    </row>
    <row r="4891" spans="1:24" x14ac:dyDescent="0.4">
      <c r="A4891">
        <v>104890</v>
      </c>
      <c r="B4891" s="5">
        <v>45934.385416666664</v>
      </c>
      <c r="C4891" s="3" t="str">
        <f>TEXT(Sales_Data[[#This Row],[OrderDate]],"mmmm")</f>
        <v>October</v>
      </c>
      <c r="D4891" s="3" t="str">
        <f t="shared" si="152"/>
        <v>2025</v>
      </c>
      <c r="E4891" t="s">
        <v>34</v>
      </c>
      <c r="F4891" t="s">
        <v>24</v>
      </c>
      <c r="G4891" t="s">
        <v>15</v>
      </c>
      <c r="H4891" t="s">
        <v>20</v>
      </c>
      <c r="I4891" t="s">
        <v>100</v>
      </c>
      <c r="J4891">
        <v>73</v>
      </c>
      <c r="K4891">
        <v>3500</v>
      </c>
      <c r="L4891" s="7">
        <f>Sales_Data[[#This Row],[OrderQuantity]] *Sales_Data[[#This Row],[UnitPrice]]</f>
        <v>255500</v>
      </c>
      <c r="M4891" s="7">
        <f>Sales_Data[[#This Row],[UnitPrice]]-Sales_Data[[#This Row],[UnitCost]]</f>
        <v>1300</v>
      </c>
      <c r="N4891" s="7">
        <f>Sales_Data[[#This Row],[Gross Revenue]]-Sales_Data[[#This Row],[Discount Amount ]]</f>
        <v>254200</v>
      </c>
      <c r="O4891" s="7">
        <f>Sales_Data[[#This Row],[OrderQuantity]] *Sales_Data[[#This Row],[UnitCost]]</f>
        <v>160600</v>
      </c>
      <c r="P4891" s="7">
        <f>Sales_Data[[#This Row],[ItemCost]] +Sales_Data[[#This Row],[ShippingCost]]</f>
        <v>161399.18</v>
      </c>
      <c r="Q4891" s="7">
        <f>Sales_Data[[#This Row],[Gross Revenue]]-Sales_Data[[#This Row],[TotalFinancialCost]]</f>
        <v>94100.82</v>
      </c>
      <c r="R4891" s="7">
        <f>Sales_Data[[#This Row],[Actul Bill Amount]]-Sales_Data[[#This Row],[ShippingCost]]</f>
        <v>253400.82</v>
      </c>
      <c r="S4891">
        <v>1001</v>
      </c>
      <c r="T4891">
        <v>799.18</v>
      </c>
      <c r="U4891" t="s">
        <v>59</v>
      </c>
      <c r="V4891">
        <v>2200</v>
      </c>
      <c r="W4891" t="s">
        <v>22</v>
      </c>
      <c r="X4891" t="str">
        <f t="shared" si="153"/>
        <v>Nagpur</v>
      </c>
    </row>
    <row r="4892" spans="1:24" x14ac:dyDescent="0.4">
      <c r="A4892">
        <v>104891</v>
      </c>
      <c r="B4892" s="5">
        <v>45790.329861111109</v>
      </c>
      <c r="C4892" s="3" t="str">
        <f>TEXT(Sales_Data[[#This Row],[OrderDate]],"mmmm")</f>
        <v>May</v>
      </c>
      <c r="D4892" s="3" t="str">
        <f t="shared" si="152"/>
        <v>2025</v>
      </c>
      <c r="E4892" t="s">
        <v>23</v>
      </c>
      <c r="F4892" t="s">
        <v>46</v>
      </c>
      <c r="G4892" t="s">
        <v>15</v>
      </c>
      <c r="H4892" t="s">
        <v>20</v>
      </c>
      <c r="I4892" t="s">
        <v>100</v>
      </c>
      <c r="J4892">
        <v>45</v>
      </c>
      <c r="K4892">
        <v>15000</v>
      </c>
      <c r="L4892" s="7">
        <f>Sales_Data[[#This Row],[OrderQuantity]] *Sales_Data[[#This Row],[UnitPrice]]</f>
        <v>675000</v>
      </c>
      <c r="M4892" s="7">
        <f>Sales_Data[[#This Row],[UnitPrice]]-Sales_Data[[#This Row],[UnitCost]]</f>
        <v>5500</v>
      </c>
      <c r="N4892" s="7">
        <f>Sales_Data[[#This Row],[Gross Revenue]]-Sales_Data[[#This Row],[Discount Amount ]]</f>
        <v>669500</v>
      </c>
      <c r="O4892" s="7">
        <f>Sales_Data[[#This Row],[OrderQuantity]] *Sales_Data[[#This Row],[UnitCost]]</f>
        <v>427500</v>
      </c>
      <c r="P4892" s="7">
        <f>Sales_Data[[#This Row],[ItemCost]] +Sales_Data[[#This Row],[ShippingCost]]</f>
        <v>428108.14</v>
      </c>
      <c r="Q4892" s="7">
        <f>Sales_Data[[#This Row],[Gross Revenue]]-Sales_Data[[#This Row],[TotalFinancialCost]]</f>
        <v>246891.86</v>
      </c>
      <c r="R4892" s="7">
        <f>Sales_Data[[#This Row],[Actul Bill Amount]]-Sales_Data[[#This Row],[ShippingCost]]</f>
        <v>668891.86</v>
      </c>
      <c r="S4892">
        <v>971</v>
      </c>
      <c r="T4892">
        <v>608.14</v>
      </c>
      <c r="U4892" t="s">
        <v>53</v>
      </c>
      <c r="V4892">
        <v>9500</v>
      </c>
      <c r="W4892" t="s">
        <v>22</v>
      </c>
      <c r="X4892" t="str">
        <f t="shared" si="153"/>
        <v>Nagpur</v>
      </c>
    </row>
    <row r="4893" spans="1:24" x14ac:dyDescent="0.4">
      <c r="A4893">
        <v>104892</v>
      </c>
      <c r="B4893" s="5">
        <v>46000.894444444442</v>
      </c>
      <c r="C4893" s="3" t="str">
        <f>TEXT(Sales_Data[[#This Row],[OrderDate]],"mmmm")</f>
        <v>December</v>
      </c>
      <c r="D4893" s="3" t="str">
        <f t="shared" si="152"/>
        <v>2025</v>
      </c>
      <c r="E4893" t="s">
        <v>13</v>
      </c>
      <c r="F4893" t="s">
        <v>24</v>
      </c>
      <c r="G4893" t="s">
        <v>29</v>
      </c>
      <c r="H4893" t="s">
        <v>32</v>
      </c>
      <c r="I4893" t="s">
        <v>100</v>
      </c>
      <c r="J4893">
        <v>18</v>
      </c>
      <c r="K4893">
        <v>25000</v>
      </c>
      <c r="L4893" s="7">
        <f>Sales_Data[[#This Row],[OrderQuantity]] *Sales_Data[[#This Row],[UnitPrice]]</f>
        <v>450000</v>
      </c>
      <c r="M4893" s="7">
        <f>Sales_Data[[#This Row],[UnitPrice]]-Sales_Data[[#This Row],[UnitCost]]</f>
        <v>7000</v>
      </c>
      <c r="N4893" s="7">
        <f>Sales_Data[[#This Row],[Gross Revenue]]-Sales_Data[[#This Row],[Discount Amount ]]</f>
        <v>443000</v>
      </c>
      <c r="O4893" s="7">
        <f>Sales_Data[[#This Row],[OrderQuantity]] *Sales_Data[[#This Row],[UnitCost]]</f>
        <v>324000</v>
      </c>
      <c r="P4893" s="7">
        <f>Sales_Data[[#This Row],[ItemCost]] +Sales_Data[[#This Row],[ShippingCost]]</f>
        <v>324742.09000000003</v>
      </c>
      <c r="Q4893" s="7">
        <f>Sales_Data[[#This Row],[Gross Revenue]]-Sales_Data[[#This Row],[TotalFinancialCost]]</f>
        <v>125257.90999999997</v>
      </c>
      <c r="R4893" s="7">
        <f>Sales_Data[[#This Row],[Actul Bill Amount]]-Sales_Data[[#This Row],[ShippingCost]]</f>
        <v>442257.91</v>
      </c>
      <c r="S4893">
        <v>948</v>
      </c>
      <c r="T4893">
        <v>742.09</v>
      </c>
      <c r="U4893" t="s">
        <v>60</v>
      </c>
      <c r="V4893">
        <v>18000</v>
      </c>
      <c r="W4893" t="s">
        <v>33</v>
      </c>
      <c r="X4893" t="str">
        <f t="shared" si="153"/>
        <v>Delhi</v>
      </c>
    </row>
    <row r="4894" spans="1:24" x14ac:dyDescent="0.4">
      <c r="A4894">
        <v>104893</v>
      </c>
      <c r="B4894" s="5">
        <v>45716.548611111109</v>
      </c>
      <c r="C4894" s="3" t="str">
        <f>TEXT(Sales_Data[[#This Row],[OrderDate]],"mmmm")</f>
        <v>February</v>
      </c>
      <c r="D4894" s="3" t="str">
        <f t="shared" si="152"/>
        <v>2025</v>
      </c>
      <c r="E4894" t="s">
        <v>34</v>
      </c>
      <c r="F4894" t="s">
        <v>28</v>
      </c>
      <c r="G4894" t="s">
        <v>29</v>
      </c>
      <c r="H4894" t="s">
        <v>20</v>
      </c>
      <c r="I4894" t="s">
        <v>100</v>
      </c>
      <c r="J4894">
        <v>17</v>
      </c>
      <c r="K4894">
        <v>2500</v>
      </c>
      <c r="L4894" s="7">
        <f>Sales_Data[[#This Row],[OrderQuantity]] *Sales_Data[[#This Row],[UnitPrice]]</f>
        <v>42500</v>
      </c>
      <c r="M4894" s="7">
        <f>Sales_Data[[#This Row],[UnitPrice]]-Sales_Data[[#This Row],[UnitCost]]</f>
        <v>1000</v>
      </c>
      <c r="N4894" s="7">
        <f>Sales_Data[[#This Row],[Gross Revenue]]-Sales_Data[[#This Row],[Discount Amount ]]</f>
        <v>41500</v>
      </c>
      <c r="O4894" s="7">
        <f>Sales_Data[[#This Row],[OrderQuantity]] *Sales_Data[[#This Row],[UnitCost]]</f>
        <v>25500</v>
      </c>
      <c r="P4894" s="7">
        <f>Sales_Data[[#This Row],[ItemCost]] +Sales_Data[[#This Row],[ShippingCost]]</f>
        <v>26170.53</v>
      </c>
      <c r="Q4894" s="7">
        <f>Sales_Data[[#This Row],[Gross Revenue]]-Sales_Data[[#This Row],[TotalFinancialCost]]</f>
        <v>16329.470000000001</v>
      </c>
      <c r="R4894" s="7">
        <f>Sales_Data[[#This Row],[Actul Bill Amount]]-Sales_Data[[#This Row],[ShippingCost]]</f>
        <v>40829.47</v>
      </c>
      <c r="S4894">
        <v>489</v>
      </c>
      <c r="T4894">
        <v>670.53</v>
      </c>
      <c r="U4894" t="s">
        <v>54</v>
      </c>
      <c r="V4894">
        <v>1500</v>
      </c>
      <c r="W4894" t="s">
        <v>22</v>
      </c>
      <c r="X4894" t="str">
        <f t="shared" si="153"/>
        <v>Nagpur</v>
      </c>
    </row>
    <row r="4895" spans="1:24" x14ac:dyDescent="0.4">
      <c r="A4895">
        <v>104894</v>
      </c>
      <c r="B4895" s="5">
        <v>46002.923611111109</v>
      </c>
      <c r="C4895" s="3" t="str">
        <f>TEXT(Sales_Data[[#This Row],[OrderDate]],"mmmm")</f>
        <v>December</v>
      </c>
      <c r="D4895" s="3" t="str">
        <f t="shared" si="152"/>
        <v>2025</v>
      </c>
      <c r="E4895" t="s">
        <v>23</v>
      </c>
      <c r="F4895" t="s">
        <v>40</v>
      </c>
      <c r="G4895" t="s">
        <v>15</v>
      </c>
      <c r="H4895" t="s">
        <v>16</v>
      </c>
      <c r="I4895" t="s">
        <v>100</v>
      </c>
      <c r="J4895">
        <v>7</v>
      </c>
      <c r="K4895">
        <v>1500</v>
      </c>
      <c r="L4895" s="7">
        <f>Sales_Data[[#This Row],[OrderQuantity]] *Sales_Data[[#This Row],[UnitPrice]]</f>
        <v>10500</v>
      </c>
      <c r="M4895" s="7">
        <f>Sales_Data[[#This Row],[UnitPrice]]-Sales_Data[[#This Row],[UnitCost]]</f>
        <v>700</v>
      </c>
      <c r="N4895" s="7">
        <f>Sales_Data[[#This Row],[Gross Revenue]]-Sales_Data[[#This Row],[Discount Amount ]]</f>
        <v>9800</v>
      </c>
      <c r="O4895" s="7">
        <f>Sales_Data[[#This Row],[OrderQuantity]] *Sales_Data[[#This Row],[UnitCost]]</f>
        <v>5600</v>
      </c>
      <c r="P4895" s="7">
        <f>Sales_Data[[#This Row],[ItemCost]] +Sales_Data[[#This Row],[ShippingCost]]</f>
        <v>6678.86</v>
      </c>
      <c r="Q4895" s="7">
        <f>Sales_Data[[#This Row],[Gross Revenue]]-Sales_Data[[#This Row],[TotalFinancialCost]]</f>
        <v>3821.1400000000003</v>
      </c>
      <c r="R4895" s="7">
        <f>Sales_Data[[#This Row],[Actul Bill Amount]]-Sales_Data[[#This Row],[ShippingCost]]</f>
        <v>8721.14</v>
      </c>
      <c r="S4895">
        <v>591</v>
      </c>
      <c r="T4895">
        <v>1078.8599999999999</v>
      </c>
      <c r="U4895" t="s">
        <v>52</v>
      </c>
      <c r="V4895">
        <v>800</v>
      </c>
      <c r="W4895" t="s">
        <v>18</v>
      </c>
      <c r="X4895" t="str">
        <f t="shared" si="153"/>
        <v>Bengaluru</v>
      </c>
    </row>
    <row r="4896" spans="1:24" x14ac:dyDescent="0.4">
      <c r="A4896">
        <v>104895</v>
      </c>
      <c r="B4896" s="5">
        <v>45839.783333333333</v>
      </c>
      <c r="C4896" s="3" t="str">
        <f>TEXT(Sales_Data[[#This Row],[OrderDate]],"mmmm")</f>
        <v>July</v>
      </c>
      <c r="D4896" s="3" t="str">
        <f t="shared" si="152"/>
        <v>2025</v>
      </c>
      <c r="E4896" t="s">
        <v>48</v>
      </c>
      <c r="F4896" t="s">
        <v>43</v>
      </c>
      <c r="G4896" t="s">
        <v>31</v>
      </c>
      <c r="H4896" t="s">
        <v>37</v>
      </c>
      <c r="I4896" t="s">
        <v>100</v>
      </c>
      <c r="J4896">
        <v>38</v>
      </c>
      <c r="K4896">
        <v>2800</v>
      </c>
      <c r="L4896" s="7">
        <f>Sales_Data[[#This Row],[OrderQuantity]] *Sales_Data[[#This Row],[UnitPrice]]</f>
        <v>106400</v>
      </c>
      <c r="M4896" s="7">
        <f>Sales_Data[[#This Row],[UnitPrice]]-Sales_Data[[#This Row],[UnitCost]]</f>
        <v>1300</v>
      </c>
      <c r="N4896" s="7">
        <f>Sales_Data[[#This Row],[Gross Revenue]]-Sales_Data[[#This Row],[Discount Amount ]]</f>
        <v>105100</v>
      </c>
      <c r="O4896" s="7">
        <f>Sales_Data[[#This Row],[OrderQuantity]] *Sales_Data[[#This Row],[UnitCost]]</f>
        <v>57000</v>
      </c>
      <c r="P4896" s="7">
        <f>Sales_Data[[#This Row],[ItemCost]] +Sales_Data[[#This Row],[ShippingCost]]</f>
        <v>57494.05</v>
      </c>
      <c r="Q4896" s="7">
        <f>Sales_Data[[#This Row],[Gross Revenue]]-Sales_Data[[#This Row],[TotalFinancialCost]]</f>
        <v>48905.95</v>
      </c>
      <c r="R4896" s="7">
        <f>Sales_Data[[#This Row],[Actul Bill Amount]]-Sales_Data[[#This Row],[ShippingCost]]</f>
        <v>104605.95</v>
      </c>
      <c r="S4896">
        <v>970</v>
      </c>
      <c r="T4896">
        <v>494.05</v>
      </c>
      <c r="U4896" t="s">
        <v>61</v>
      </c>
      <c r="V4896">
        <v>1500</v>
      </c>
      <c r="W4896" t="s">
        <v>38</v>
      </c>
      <c r="X4896" t="str">
        <f t="shared" si="153"/>
        <v>Kolkata</v>
      </c>
    </row>
    <row r="4897" spans="1:24" x14ac:dyDescent="0.4">
      <c r="A4897">
        <v>104896</v>
      </c>
      <c r="B4897" s="5">
        <v>45996.990972222222</v>
      </c>
      <c r="C4897" s="3" t="str">
        <f>TEXT(Sales_Data[[#This Row],[OrderDate]],"mmmm")</f>
        <v>December</v>
      </c>
      <c r="D4897" s="3" t="str">
        <f t="shared" si="152"/>
        <v>2025</v>
      </c>
      <c r="E4897" t="s">
        <v>48</v>
      </c>
      <c r="F4897" t="s">
        <v>35</v>
      </c>
      <c r="G4897" t="s">
        <v>15</v>
      </c>
      <c r="H4897" t="s">
        <v>20</v>
      </c>
      <c r="I4897" t="s">
        <v>100</v>
      </c>
      <c r="J4897">
        <v>90</v>
      </c>
      <c r="K4897">
        <v>8500</v>
      </c>
      <c r="L4897" s="7">
        <f>Sales_Data[[#This Row],[OrderQuantity]] *Sales_Data[[#This Row],[UnitPrice]]</f>
        <v>765000</v>
      </c>
      <c r="M4897" s="7">
        <f>Sales_Data[[#This Row],[UnitPrice]]-Sales_Data[[#This Row],[UnitCost]]</f>
        <v>3000</v>
      </c>
      <c r="N4897" s="7">
        <f>Sales_Data[[#This Row],[Gross Revenue]]-Sales_Data[[#This Row],[Discount Amount ]]</f>
        <v>762000</v>
      </c>
      <c r="O4897" s="7">
        <f>Sales_Data[[#This Row],[OrderQuantity]] *Sales_Data[[#This Row],[UnitCost]]</f>
        <v>495000</v>
      </c>
      <c r="P4897" s="7">
        <f>Sales_Data[[#This Row],[ItemCost]] +Sales_Data[[#This Row],[ShippingCost]]</f>
        <v>495324.79</v>
      </c>
      <c r="Q4897" s="7">
        <f>Sales_Data[[#This Row],[Gross Revenue]]-Sales_Data[[#This Row],[TotalFinancialCost]]</f>
        <v>269675.21000000002</v>
      </c>
      <c r="R4897" s="7">
        <f>Sales_Data[[#This Row],[Actul Bill Amount]]-Sales_Data[[#This Row],[ShippingCost]]</f>
        <v>761675.21</v>
      </c>
      <c r="S4897">
        <v>820</v>
      </c>
      <c r="T4897">
        <v>324.79000000000002</v>
      </c>
      <c r="U4897" t="s">
        <v>49</v>
      </c>
      <c r="V4897">
        <v>5500</v>
      </c>
      <c r="W4897" t="s">
        <v>22</v>
      </c>
      <c r="X4897" t="str">
        <f t="shared" si="153"/>
        <v>Nagpur</v>
      </c>
    </row>
    <row r="4898" spans="1:24" x14ac:dyDescent="0.4">
      <c r="A4898">
        <v>104897</v>
      </c>
      <c r="B4898" s="5">
        <v>45978.856249999997</v>
      </c>
      <c r="C4898" s="3" t="str">
        <f>TEXT(Sales_Data[[#This Row],[OrderDate]],"mmmm")</f>
        <v>November</v>
      </c>
      <c r="D4898" s="3" t="str">
        <f t="shared" si="152"/>
        <v>2025</v>
      </c>
      <c r="E4898" t="s">
        <v>48</v>
      </c>
      <c r="F4898" t="s">
        <v>28</v>
      </c>
      <c r="G4898" t="s">
        <v>15</v>
      </c>
      <c r="H4898" t="s">
        <v>25</v>
      </c>
      <c r="I4898" t="s">
        <v>100</v>
      </c>
      <c r="J4898">
        <v>59</v>
      </c>
      <c r="K4898">
        <v>450</v>
      </c>
      <c r="L4898" s="7">
        <f>Sales_Data[[#This Row],[OrderQuantity]] *Sales_Data[[#This Row],[UnitPrice]]</f>
        <v>26550</v>
      </c>
      <c r="M4898" s="7">
        <f>Sales_Data[[#This Row],[UnitPrice]]-Sales_Data[[#This Row],[UnitCost]]</f>
        <v>250</v>
      </c>
      <c r="N4898" s="7">
        <f>Sales_Data[[#This Row],[Gross Revenue]]-Sales_Data[[#This Row],[Discount Amount ]]</f>
        <v>26300</v>
      </c>
      <c r="O4898" s="7">
        <f>Sales_Data[[#This Row],[OrderQuantity]] *Sales_Data[[#This Row],[UnitCost]]</f>
        <v>11800</v>
      </c>
      <c r="P4898" s="7">
        <f>Sales_Data[[#This Row],[ItemCost]] +Sales_Data[[#This Row],[ShippingCost]]</f>
        <v>13550.119999999999</v>
      </c>
      <c r="Q4898" s="7">
        <f>Sales_Data[[#This Row],[Gross Revenue]]-Sales_Data[[#This Row],[TotalFinancialCost]]</f>
        <v>12999.880000000001</v>
      </c>
      <c r="R4898" s="7">
        <f>Sales_Data[[#This Row],[Actul Bill Amount]]-Sales_Data[[#This Row],[ShippingCost]]</f>
        <v>24549.88</v>
      </c>
      <c r="S4898">
        <v>376</v>
      </c>
      <c r="T4898">
        <v>1750.12</v>
      </c>
      <c r="U4898" t="s">
        <v>30</v>
      </c>
      <c r="V4898">
        <v>200</v>
      </c>
      <c r="W4898" t="s">
        <v>27</v>
      </c>
      <c r="X4898" t="str">
        <f t="shared" si="153"/>
        <v>Mumbai</v>
      </c>
    </row>
    <row r="4899" spans="1:24" x14ac:dyDescent="0.4">
      <c r="A4899">
        <v>104898</v>
      </c>
      <c r="B4899" s="5">
        <v>45721.275694444441</v>
      </c>
      <c r="C4899" s="3" t="str">
        <f>TEXT(Sales_Data[[#This Row],[OrderDate]],"mmmm")</f>
        <v>March</v>
      </c>
      <c r="D4899" s="3" t="str">
        <f t="shared" si="152"/>
        <v>2025</v>
      </c>
      <c r="E4899" t="s">
        <v>13</v>
      </c>
      <c r="F4899" t="s">
        <v>40</v>
      </c>
      <c r="G4899" t="s">
        <v>29</v>
      </c>
      <c r="H4899" t="s">
        <v>20</v>
      </c>
      <c r="I4899" t="s">
        <v>100</v>
      </c>
      <c r="J4899">
        <v>98</v>
      </c>
      <c r="K4899">
        <v>1500</v>
      </c>
      <c r="L4899" s="7">
        <f>Sales_Data[[#This Row],[OrderQuantity]] *Sales_Data[[#This Row],[UnitPrice]]</f>
        <v>147000</v>
      </c>
      <c r="M4899" s="7">
        <f>Sales_Data[[#This Row],[UnitPrice]]-Sales_Data[[#This Row],[UnitCost]]</f>
        <v>700</v>
      </c>
      <c r="N4899" s="7">
        <f>Sales_Data[[#This Row],[Gross Revenue]]-Sales_Data[[#This Row],[Discount Amount ]]</f>
        <v>146300</v>
      </c>
      <c r="O4899" s="7">
        <f>Sales_Data[[#This Row],[OrderQuantity]] *Sales_Data[[#This Row],[UnitCost]]</f>
        <v>78400</v>
      </c>
      <c r="P4899" s="7">
        <f>Sales_Data[[#This Row],[ItemCost]] +Sales_Data[[#This Row],[ShippingCost]]</f>
        <v>79224.740000000005</v>
      </c>
      <c r="Q4899" s="7">
        <f>Sales_Data[[#This Row],[Gross Revenue]]-Sales_Data[[#This Row],[TotalFinancialCost]]</f>
        <v>67775.259999999995</v>
      </c>
      <c r="R4899" s="7">
        <f>Sales_Data[[#This Row],[Actul Bill Amount]]-Sales_Data[[#This Row],[ShippingCost]]</f>
        <v>145475.26</v>
      </c>
      <c r="S4899">
        <v>1071</v>
      </c>
      <c r="T4899">
        <v>824.74</v>
      </c>
      <c r="U4899" t="s">
        <v>52</v>
      </c>
      <c r="V4899">
        <v>800</v>
      </c>
      <c r="W4899" t="s">
        <v>22</v>
      </c>
      <c r="X4899" t="str">
        <f t="shared" si="153"/>
        <v>Nagpur</v>
      </c>
    </row>
    <row r="4900" spans="1:24" x14ac:dyDescent="0.4">
      <c r="A4900">
        <v>104899</v>
      </c>
      <c r="B4900" s="5">
        <v>45984.273611111108</v>
      </c>
      <c r="C4900" s="3" t="str">
        <f>TEXT(Sales_Data[[#This Row],[OrderDate]],"mmmm")</f>
        <v>November</v>
      </c>
      <c r="D4900" s="3" t="str">
        <f t="shared" si="152"/>
        <v>2025</v>
      </c>
      <c r="E4900" t="s">
        <v>23</v>
      </c>
      <c r="F4900" t="s">
        <v>14</v>
      </c>
      <c r="G4900" t="s">
        <v>31</v>
      </c>
      <c r="H4900" t="s">
        <v>25</v>
      </c>
      <c r="I4900" t="s">
        <v>100</v>
      </c>
      <c r="J4900">
        <v>20</v>
      </c>
      <c r="K4900">
        <v>6500</v>
      </c>
      <c r="L4900" s="7">
        <f>Sales_Data[[#This Row],[OrderQuantity]] *Sales_Data[[#This Row],[UnitPrice]]</f>
        <v>130000</v>
      </c>
      <c r="M4900" s="7">
        <f>Sales_Data[[#This Row],[UnitPrice]]-Sales_Data[[#This Row],[UnitCost]]</f>
        <v>2300</v>
      </c>
      <c r="N4900" s="7">
        <f>Sales_Data[[#This Row],[Gross Revenue]]-Sales_Data[[#This Row],[Discount Amount ]]</f>
        <v>127700</v>
      </c>
      <c r="O4900" s="7">
        <f>Sales_Data[[#This Row],[OrderQuantity]] *Sales_Data[[#This Row],[UnitCost]]</f>
        <v>84000</v>
      </c>
      <c r="P4900" s="7">
        <f>Sales_Data[[#This Row],[ItemCost]] +Sales_Data[[#This Row],[ShippingCost]]</f>
        <v>85773.75</v>
      </c>
      <c r="Q4900" s="7">
        <f>Sales_Data[[#This Row],[Gross Revenue]]-Sales_Data[[#This Row],[TotalFinancialCost]]</f>
        <v>44226.25</v>
      </c>
      <c r="R4900" s="7">
        <f>Sales_Data[[#This Row],[Actul Bill Amount]]-Sales_Data[[#This Row],[ShippingCost]]</f>
        <v>125926.25</v>
      </c>
      <c r="S4900">
        <v>704</v>
      </c>
      <c r="T4900">
        <v>1773.75</v>
      </c>
      <c r="U4900" t="s">
        <v>21</v>
      </c>
      <c r="V4900">
        <v>4200</v>
      </c>
      <c r="W4900" t="s">
        <v>27</v>
      </c>
      <c r="X4900" t="str">
        <f t="shared" si="153"/>
        <v>Mumbai</v>
      </c>
    </row>
    <row r="4901" spans="1:24" x14ac:dyDescent="0.4">
      <c r="A4901">
        <v>104900</v>
      </c>
      <c r="B4901" s="5">
        <v>45917.228472222225</v>
      </c>
      <c r="C4901" s="3" t="str">
        <f>TEXT(Sales_Data[[#This Row],[OrderDate]],"mmmm")</f>
        <v>September</v>
      </c>
      <c r="D4901" s="3" t="str">
        <f t="shared" si="152"/>
        <v>2025</v>
      </c>
      <c r="E4901" t="s">
        <v>50</v>
      </c>
      <c r="F4901" t="s">
        <v>24</v>
      </c>
      <c r="G4901" t="s">
        <v>29</v>
      </c>
      <c r="H4901" t="s">
        <v>32</v>
      </c>
      <c r="I4901" t="s">
        <v>100</v>
      </c>
      <c r="J4901">
        <v>79</v>
      </c>
      <c r="K4901">
        <v>25000</v>
      </c>
      <c r="L4901" s="7">
        <f>Sales_Data[[#This Row],[OrderQuantity]] *Sales_Data[[#This Row],[UnitPrice]]</f>
        <v>1975000</v>
      </c>
      <c r="M4901" s="7">
        <f>Sales_Data[[#This Row],[UnitPrice]]-Sales_Data[[#This Row],[UnitCost]]</f>
        <v>7000</v>
      </c>
      <c r="N4901" s="7">
        <f>Sales_Data[[#This Row],[Gross Revenue]]-Sales_Data[[#This Row],[Discount Amount ]]</f>
        <v>1968000</v>
      </c>
      <c r="O4901" s="7">
        <f>Sales_Data[[#This Row],[OrderQuantity]] *Sales_Data[[#This Row],[UnitCost]]</f>
        <v>1422000</v>
      </c>
      <c r="P4901" s="7">
        <f>Sales_Data[[#This Row],[ItemCost]] +Sales_Data[[#This Row],[ShippingCost]]</f>
        <v>1423005.33</v>
      </c>
      <c r="Q4901" s="7">
        <f>Sales_Data[[#This Row],[Gross Revenue]]-Sales_Data[[#This Row],[TotalFinancialCost]]</f>
        <v>551994.66999999993</v>
      </c>
      <c r="R4901" s="7">
        <f>Sales_Data[[#This Row],[Actul Bill Amount]]-Sales_Data[[#This Row],[ShippingCost]]</f>
        <v>1966994.67</v>
      </c>
      <c r="S4901">
        <v>480</v>
      </c>
      <c r="T4901">
        <v>1005.33</v>
      </c>
      <c r="U4901" t="s">
        <v>60</v>
      </c>
      <c r="V4901">
        <v>18000</v>
      </c>
      <c r="W4901" t="s">
        <v>33</v>
      </c>
      <c r="X4901" t="str">
        <f t="shared" si="153"/>
        <v>Delhi</v>
      </c>
    </row>
    <row r="4902" spans="1:24" x14ac:dyDescent="0.4">
      <c r="A4902">
        <v>104901</v>
      </c>
      <c r="B4902" s="5">
        <v>45850.782638888886</v>
      </c>
      <c r="C4902" s="3" t="str">
        <f>TEXT(Sales_Data[[#This Row],[OrderDate]],"mmmm")</f>
        <v>July</v>
      </c>
      <c r="D4902" s="3" t="str">
        <f t="shared" si="152"/>
        <v>2025</v>
      </c>
      <c r="E4902" t="s">
        <v>42</v>
      </c>
      <c r="F4902" t="s">
        <v>35</v>
      </c>
      <c r="G4902" t="s">
        <v>31</v>
      </c>
      <c r="H4902" t="s">
        <v>20</v>
      </c>
      <c r="I4902" t="s">
        <v>100</v>
      </c>
      <c r="J4902">
        <v>21</v>
      </c>
      <c r="K4902">
        <v>8500</v>
      </c>
      <c r="L4902" s="7">
        <f>Sales_Data[[#This Row],[OrderQuantity]] *Sales_Data[[#This Row],[UnitPrice]]</f>
        <v>178500</v>
      </c>
      <c r="M4902" s="7">
        <f>Sales_Data[[#This Row],[UnitPrice]]-Sales_Data[[#This Row],[UnitCost]]</f>
        <v>3000</v>
      </c>
      <c r="N4902" s="7">
        <f>Sales_Data[[#This Row],[Gross Revenue]]-Sales_Data[[#This Row],[Discount Amount ]]</f>
        <v>175500</v>
      </c>
      <c r="O4902" s="7">
        <f>Sales_Data[[#This Row],[OrderQuantity]] *Sales_Data[[#This Row],[UnitCost]]</f>
        <v>115500</v>
      </c>
      <c r="P4902" s="7">
        <f>Sales_Data[[#This Row],[ItemCost]] +Sales_Data[[#This Row],[ShippingCost]]</f>
        <v>116078.61</v>
      </c>
      <c r="Q4902" s="7">
        <f>Sales_Data[[#This Row],[Gross Revenue]]-Sales_Data[[#This Row],[TotalFinancialCost]]</f>
        <v>62421.39</v>
      </c>
      <c r="R4902" s="7">
        <f>Sales_Data[[#This Row],[Actul Bill Amount]]-Sales_Data[[#This Row],[ShippingCost]]</f>
        <v>174921.39</v>
      </c>
      <c r="S4902">
        <v>1029</v>
      </c>
      <c r="T4902">
        <v>578.61</v>
      </c>
      <c r="U4902" t="s">
        <v>49</v>
      </c>
      <c r="V4902">
        <v>5500</v>
      </c>
      <c r="W4902" t="s">
        <v>22</v>
      </c>
      <c r="X4902" t="str">
        <f t="shared" si="153"/>
        <v>Nagpur</v>
      </c>
    </row>
    <row r="4903" spans="1:24" x14ac:dyDescent="0.4">
      <c r="A4903">
        <v>104902</v>
      </c>
      <c r="B4903" s="5">
        <v>45800.45</v>
      </c>
      <c r="C4903" s="3" t="str">
        <f>TEXT(Sales_Data[[#This Row],[OrderDate]],"mmmm")</f>
        <v>May</v>
      </c>
      <c r="D4903" s="3" t="str">
        <f t="shared" si="152"/>
        <v>2025</v>
      </c>
      <c r="E4903" t="s">
        <v>45</v>
      </c>
      <c r="F4903" t="s">
        <v>55</v>
      </c>
      <c r="G4903" t="s">
        <v>31</v>
      </c>
      <c r="H4903" t="s">
        <v>25</v>
      </c>
      <c r="I4903" t="s">
        <v>100</v>
      </c>
      <c r="J4903">
        <v>67</v>
      </c>
      <c r="K4903">
        <v>1200</v>
      </c>
      <c r="L4903" s="7">
        <f>Sales_Data[[#This Row],[OrderQuantity]] *Sales_Data[[#This Row],[UnitPrice]]</f>
        <v>80400</v>
      </c>
      <c r="M4903" s="7">
        <f>Sales_Data[[#This Row],[UnitPrice]]-Sales_Data[[#This Row],[UnitCost]]</f>
        <v>400</v>
      </c>
      <c r="N4903" s="7">
        <f>Sales_Data[[#This Row],[Gross Revenue]]-Sales_Data[[#This Row],[Discount Amount ]]</f>
        <v>80000</v>
      </c>
      <c r="O4903" s="7">
        <f>Sales_Data[[#This Row],[OrderQuantity]] *Sales_Data[[#This Row],[UnitCost]]</f>
        <v>53600</v>
      </c>
      <c r="P4903" s="7">
        <f>Sales_Data[[#This Row],[ItemCost]] +Sales_Data[[#This Row],[ShippingCost]]</f>
        <v>54314.1</v>
      </c>
      <c r="Q4903" s="7">
        <f>Sales_Data[[#This Row],[Gross Revenue]]-Sales_Data[[#This Row],[TotalFinancialCost]]</f>
        <v>26085.9</v>
      </c>
      <c r="R4903" s="7">
        <f>Sales_Data[[#This Row],[Actul Bill Amount]]-Sales_Data[[#This Row],[ShippingCost]]</f>
        <v>79285.899999999994</v>
      </c>
      <c r="S4903">
        <v>785</v>
      </c>
      <c r="T4903">
        <v>714.1</v>
      </c>
      <c r="U4903" t="s">
        <v>58</v>
      </c>
      <c r="V4903">
        <v>800</v>
      </c>
      <c r="W4903" t="s">
        <v>27</v>
      </c>
      <c r="X4903" t="str">
        <f t="shared" si="153"/>
        <v>Mumbai</v>
      </c>
    </row>
    <row r="4904" spans="1:24" x14ac:dyDescent="0.4">
      <c r="A4904">
        <v>104903</v>
      </c>
      <c r="B4904" s="5">
        <v>45761.020833333336</v>
      </c>
      <c r="C4904" s="3" t="str">
        <f>TEXT(Sales_Data[[#This Row],[OrderDate]],"mmmm")</f>
        <v>April</v>
      </c>
      <c r="D4904" s="3" t="str">
        <f t="shared" si="152"/>
        <v>2025</v>
      </c>
      <c r="E4904" t="s">
        <v>34</v>
      </c>
      <c r="F4904" t="s">
        <v>14</v>
      </c>
      <c r="G4904" t="s">
        <v>15</v>
      </c>
      <c r="H4904" t="s">
        <v>25</v>
      </c>
      <c r="I4904" t="s">
        <v>100</v>
      </c>
      <c r="J4904">
        <v>15</v>
      </c>
      <c r="K4904">
        <v>6500</v>
      </c>
      <c r="L4904" s="7">
        <f>Sales_Data[[#This Row],[OrderQuantity]] *Sales_Data[[#This Row],[UnitPrice]]</f>
        <v>97500</v>
      </c>
      <c r="M4904" s="7">
        <f>Sales_Data[[#This Row],[UnitPrice]]-Sales_Data[[#This Row],[UnitCost]]</f>
        <v>2300</v>
      </c>
      <c r="N4904" s="7">
        <f>Sales_Data[[#This Row],[Gross Revenue]]-Sales_Data[[#This Row],[Discount Amount ]]</f>
        <v>95200</v>
      </c>
      <c r="O4904" s="7">
        <f>Sales_Data[[#This Row],[OrderQuantity]] *Sales_Data[[#This Row],[UnitCost]]</f>
        <v>63000</v>
      </c>
      <c r="P4904" s="7">
        <f>Sales_Data[[#This Row],[ItemCost]] +Sales_Data[[#This Row],[ShippingCost]]</f>
        <v>63598.09</v>
      </c>
      <c r="Q4904" s="7">
        <f>Sales_Data[[#This Row],[Gross Revenue]]-Sales_Data[[#This Row],[TotalFinancialCost]]</f>
        <v>33901.910000000003</v>
      </c>
      <c r="R4904" s="7">
        <f>Sales_Data[[#This Row],[Actul Bill Amount]]-Sales_Data[[#This Row],[ShippingCost]]</f>
        <v>94601.91</v>
      </c>
      <c r="S4904">
        <v>846</v>
      </c>
      <c r="T4904">
        <v>598.09</v>
      </c>
      <c r="U4904" t="s">
        <v>21</v>
      </c>
      <c r="V4904">
        <v>4200</v>
      </c>
      <c r="W4904" t="s">
        <v>27</v>
      </c>
      <c r="X4904" t="str">
        <f t="shared" si="153"/>
        <v>Mumbai</v>
      </c>
    </row>
    <row r="4905" spans="1:24" x14ac:dyDescent="0.4">
      <c r="A4905">
        <v>104904</v>
      </c>
      <c r="B4905" s="5">
        <v>45871.245138888888</v>
      </c>
      <c r="C4905" s="3" t="str">
        <f>TEXT(Sales_Data[[#This Row],[OrderDate]],"mmmm")</f>
        <v>August</v>
      </c>
      <c r="D4905" s="3" t="str">
        <f t="shared" si="152"/>
        <v>2025</v>
      </c>
      <c r="E4905" t="s">
        <v>45</v>
      </c>
      <c r="F4905" t="s">
        <v>24</v>
      </c>
      <c r="G4905" t="s">
        <v>15</v>
      </c>
      <c r="H4905" t="s">
        <v>32</v>
      </c>
      <c r="I4905" t="s">
        <v>100</v>
      </c>
      <c r="J4905">
        <v>71</v>
      </c>
      <c r="K4905">
        <v>25000</v>
      </c>
      <c r="L4905" s="7">
        <f>Sales_Data[[#This Row],[OrderQuantity]] *Sales_Data[[#This Row],[UnitPrice]]</f>
        <v>1775000</v>
      </c>
      <c r="M4905" s="7">
        <f>Sales_Data[[#This Row],[UnitPrice]]-Sales_Data[[#This Row],[UnitCost]]</f>
        <v>7000</v>
      </c>
      <c r="N4905" s="7">
        <f>Sales_Data[[#This Row],[Gross Revenue]]-Sales_Data[[#This Row],[Discount Amount ]]</f>
        <v>1768000</v>
      </c>
      <c r="O4905" s="7">
        <f>Sales_Data[[#This Row],[OrderQuantity]] *Sales_Data[[#This Row],[UnitCost]]</f>
        <v>1278000</v>
      </c>
      <c r="P4905" s="7">
        <f>Sales_Data[[#This Row],[ItemCost]] +Sales_Data[[#This Row],[ShippingCost]]</f>
        <v>1279655.48</v>
      </c>
      <c r="Q4905" s="7">
        <f>Sales_Data[[#This Row],[Gross Revenue]]-Sales_Data[[#This Row],[TotalFinancialCost]]</f>
        <v>495344.52</v>
      </c>
      <c r="R4905" s="7">
        <f>Sales_Data[[#This Row],[Actul Bill Amount]]-Sales_Data[[#This Row],[ShippingCost]]</f>
        <v>1766344.52</v>
      </c>
      <c r="S4905">
        <v>1125</v>
      </c>
      <c r="T4905">
        <v>1655.48</v>
      </c>
      <c r="U4905" t="s">
        <v>60</v>
      </c>
      <c r="V4905">
        <v>18000</v>
      </c>
      <c r="W4905" t="s">
        <v>33</v>
      </c>
      <c r="X4905" t="str">
        <f t="shared" si="153"/>
        <v>Delhi</v>
      </c>
    </row>
    <row r="4906" spans="1:24" x14ac:dyDescent="0.4">
      <c r="A4906">
        <v>104905</v>
      </c>
      <c r="B4906" s="5">
        <v>45899.524305555555</v>
      </c>
      <c r="C4906" s="3" t="str">
        <f>TEXT(Sales_Data[[#This Row],[OrderDate]],"mmmm")</f>
        <v>August</v>
      </c>
      <c r="D4906" s="3" t="str">
        <f t="shared" si="152"/>
        <v>2025</v>
      </c>
      <c r="E4906" t="s">
        <v>39</v>
      </c>
      <c r="F4906" t="s">
        <v>46</v>
      </c>
      <c r="G4906" t="s">
        <v>31</v>
      </c>
      <c r="H4906" t="s">
        <v>32</v>
      </c>
      <c r="I4906" t="s">
        <v>100</v>
      </c>
      <c r="J4906">
        <v>7</v>
      </c>
      <c r="K4906">
        <v>4500</v>
      </c>
      <c r="L4906" s="7">
        <f>Sales_Data[[#This Row],[OrderQuantity]] *Sales_Data[[#This Row],[UnitPrice]]</f>
        <v>31500</v>
      </c>
      <c r="M4906" s="7">
        <f>Sales_Data[[#This Row],[UnitPrice]]-Sales_Data[[#This Row],[UnitCost]]</f>
        <v>1700</v>
      </c>
      <c r="N4906" s="7">
        <f>Sales_Data[[#This Row],[Gross Revenue]]-Sales_Data[[#This Row],[Discount Amount ]]</f>
        <v>29800</v>
      </c>
      <c r="O4906" s="7">
        <f>Sales_Data[[#This Row],[OrderQuantity]] *Sales_Data[[#This Row],[UnitCost]]</f>
        <v>19600</v>
      </c>
      <c r="P4906" s="7">
        <f>Sales_Data[[#This Row],[ItemCost]] +Sales_Data[[#This Row],[ShippingCost]]</f>
        <v>20350.900000000001</v>
      </c>
      <c r="Q4906" s="7">
        <f>Sales_Data[[#This Row],[Gross Revenue]]-Sales_Data[[#This Row],[TotalFinancialCost]]</f>
        <v>11149.099999999999</v>
      </c>
      <c r="R4906" s="7">
        <f>Sales_Data[[#This Row],[Actul Bill Amount]]-Sales_Data[[#This Row],[ShippingCost]]</f>
        <v>29049.1</v>
      </c>
      <c r="S4906">
        <v>440</v>
      </c>
      <c r="T4906">
        <v>750.9</v>
      </c>
      <c r="U4906" t="s">
        <v>47</v>
      </c>
      <c r="V4906">
        <v>2800</v>
      </c>
      <c r="W4906" t="s">
        <v>33</v>
      </c>
      <c r="X4906" t="str">
        <f t="shared" si="153"/>
        <v>Delhi</v>
      </c>
    </row>
    <row r="4907" spans="1:24" x14ac:dyDescent="0.4">
      <c r="A4907">
        <v>104906</v>
      </c>
      <c r="B4907" s="5">
        <v>45866.74722222222</v>
      </c>
      <c r="C4907" s="3" t="str">
        <f>TEXT(Sales_Data[[#This Row],[OrderDate]],"mmmm")</f>
        <v>July</v>
      </c>
      <c r="D4907" s="3" t="str">
        <f t="shared" si="152"/>
        <v>2025</v>
      </c>
      <c r="E4907" t="s">
        <v>48</v>
      </c>
      <c r="F4907" t="s">
        <v>35</v>
      </c>
      <c r="G4907" t="s">
        <v>31</v>
      </c>
      <c r="H4907" t="s">
        <v>25</v>
      </c>
      <c r="I4907" t="s">
        <v>100</v>
      </c>
      <c r="J4907">
        <v>16</v>
      </c>
      <c r="K4907">
        <v>8500</v>
      </c>
      <c r="L4907" s="7">
        <f>Sales_Data[[#This Row],[OrderQuantity]] *Sales_Data[[#This Row],[UnitPrice]]</f>
        <v>136000</v>
      </c>
      <c r="M4907" s="7">
        <f>Sales_Data[[#This Row],[UnitPrice]]-Sales_Data[[#This Row],[UnitCost]]</f>
        <v>3000</v>
      </c>
      <c r="N4907" s="7">
        <f>Sales_Data[[#This Row],[Gross Revenue]]-Sales_Data[[#This Row],[Discount Amount ]]</f>
        <v>133000</v>
      </c>
      <c r="O4907" s="7">
        <f>Sales_Data[[#This Row],[OrderQuantity]] *Sales_Data[[#This Row],[UnitCost]]</f>
        <v>88000</v>
      </c>
      <c r="P4907" s="7">
        <f>Sales_Data[[#This Row],[ItemCost]] +Sales_Data[[#This Row],[ShippingCost]]</f>
        <v>88986.9</v>
      </c>
      <c r="Q4907" s="7">
        <f>Sales_Data[[#This Row],[Gross Revenue]]-Sales_Data[[#This Row],[TotalFinancialCost]]</f>
        <v>47013.100000000006</v>
      </c>
      <c r="R4907" s="7">
        <f>Sales_Data[[#This Row],[Actul Bill Amount]]-Sales_Data[[#This Row],[ShippingCost]]</f>
        <v>132013.1</v>
      </c>
      <c r="S4907">
        <v>885</v>
      </c>
      <c r="T4907">
        <v>986.9</v>
      </c>
      <c r="U4907" t="s">
        <v>49</v>
      </c>
      <c r="V4907">
        <v>5500</v>
      </c>
      <c r="W4907" t="s">
        <v>27</v>
      </c>
      <c r="X4907" t="str">
        <f t="shared" si="153"/>
        <v>Mumbai</v>
      </c>
    </row>
    <row r="4908" spans="1:24" x14ac:dyDescent="0.4">
      <c r="A4908">
        <v>104907</v>
      </c>
      <c r="B4908" s="5">
        <v>45750.047222222223</v>
      </c>
      <c r="C4908" s="3" t="str">
        <f>TEXT(Sales_Data[[#This Row],[OrderDate]],"mmmm")</f>
        <v>April</v>
      </c>
      <c r="D4908" s="3" t="str">
        <f t="shared" si="152"/>
        <v>2025</v>
      </c>
      <c r="E4908" t="s">
        <v>42</v>
      </c>
      <c r="F4908" t="s">
        <v>24</v>
      </c>
      <c r="G4908" t="s">
        <v>29</v>
      </c>
      <c r="H4908" t="s">
        <v>25</v>
      </c>
      <c r="I4908" t="s">
        <v>100</v>
      </c>
      <c r="J4908">
        <v>55</v>
      </c>
      <c r="K4908">
        <v>3500</v>
      </c>
      <c r="L4908" s="7">
        <f>Sales_Data[[#This Row],[OrderQuantity]] *Sales_Data[[#This Row],[UnitPrice]]</f>
        <v>192500</v>
      </c>
      <c r="M4908" s="7">
        <f>Sales_Data[[#This Row],[UnitPrice]]-Sales_Data[[#This Row],[UnitCost]]</f>
        <v>1300</v>
      </c>
      <c r="N4908" s="7">
        <f>Sales_Data[[#This Row],[Gross Revenue]]-Sales_Data[[#This Row],[Discount Amount ]]</f>
        <v>191200</v>
      </c>
      <c r="O4908" s="7">
        <f>Sales_Data[[#This Row],[OrderQuantity]] *Sales_Data[[#This Row],[UnitCost]]</f>
        <v>121000</v>
      </c>
      <c r="P4908" s="7">
        <f>Sales_Data[[#This Row],[ItemCost]] +Sales_Data[[#This Row],[ShippingCost]]</f>
        <v>121931.64</v>
      </c>
      <c r="Q4908" s="7">
        <f>Sales_Data[[#This Row],[Gross Revenue]]-Sales_Data[[#This Row],[TotalFinancialCost]]</f>
        <v>70568.36</v>
      </c>
      <c r="R4908" s="7">
        <f>Sales_Data[[#This Row],[Actul Bill Amount]]-Sales_Data[[#This Row],[ShippingCost]]</f>
        <v>190268.36</v>
      </c>
      <c r="S4908">
        <v>1011</v>
      </c>
      <c r="T4908">
        <v>931.64</v>
      </c>
      <c r="U4908" t="s">
        <v>59</v>
      </c>
      <c r="V4908">
        <v>2200</v>
      </c>
      <c r="W4908" t="s">
        <v>27</v>
      </c>
      <c r="X4908" t="str">
        <f t="shared" si="153"/>
        <v>Mumbai</v>
      </c>
    </row>
    <row r="4909" spans="1:24" x14ac:dyDescent="0.4">
      <c r="A4909">
        <v>104908</v>
      </c>
      <c r="B4909" s="5">
        <v>45799.705555555556</v>
      </c>
      <c r="C4909" s="3" t="str">
        <f>TEXT(Sales_Data[[#This Row],[OrderDate]],"mmmm")</f>
        <v>May</v>
      </c>
      <c r="D4909" s="3" t="str">
        <f t="shared" si="152"/>
        <v>2025</v>
      </c>
      <c r="E4909" t="s">
        <v>39</v>
      </c>
      <c r="F4909" t="s">
        <v>28</v>
      </c>
      <c r="G4909" t="s">
        <v>29</v>
      </c>
      <c r="H4909" t="s">
        <v>20</v>
      </c>
      <c r="I4909" t="s">
        <v>100</v>
      </c>
      <c r="J4909">
        <v>43</v>
      </c>
      <c r="K4909">
        <v>2500</v>
      </c>
      <c r="L4909" s="7">
        <f>Sales_Data[[#This Row],[OrderQuantity]] *Sales_Data[[#This Row],[UnitPrice]]</f>
        <v>107500</v>
      </c>
      <c r="M4909" s="7">
        <f>Sales_Data[[#This Row],[UnitPrice]]-Sales_Data[[#This Row],[UnitCost]]</f>
        <v>1000</v>
      </c>
      <c r="N4909" s="7">
        <f>Sales_Data[[#This Row],[Gross Revenue]]-Sales_Data[[#This Row],[Discount Amount ]]</f>
        <v>106500</v>
      </c>
      <c r="O4909" s="7">
        <f>Sales_Data[[#This Row],[OrderQuantity]] *Sales_Data[[#This Row],[UnitCost]]</f>
        <v>64500</v>
      </c>
      <c r="P4909" s="7">
        <f>Sales_Data[[#This Row],[ItemCost]] +Sales_Data[[#This Row],[ShippingCost]]</f>
        <v>65391.27</v>
      </c>
      <c r="Q4909" s="7">
        <f>Sales_Data[[#This Row],[Gross Revenue]]-Sales_Data[[#This Row],[TotalFinancialCost]]</f>
        <v>42108.73</v>
      </c>
      <c r="R4909" s="7">
        <f>Sales_Data[[#This Row],[Actul Bill Amount]]-Sales_Data[[#This Row],[ShippingCost]]</f>
        <v>105608.73</v>
      </c>
      <c r="S4909">
        <v>941</v>
      </c>
      <c r="T4909">
        <v>891.27</v>
      </c>
      <c r="U4909" t="s">
        <v>54</v>
      </c>
      <c r="V4909">
        <v>1500</v>
      </c>
      <c r="W4909" t="s">
        <v>22</v>
      </c>
      <c r="X4909" t="str">
        <f t="shared" si="153"/>
        <v>Nagpur</v>
      </c>
    </row>
    <row r="4910" spans="1:24" x14ac:dyDescent="0.4">
      <c r="A4910">
        <v>104909</v>
      </c>
      <c r="B4910" s="5">
        <v>45769.682638888888</v>
      </c>
      <c r="C4910" s="3" t="str">
        <f>TEXT(Sales_Data[[#This Row],[OrderDate]],"mmmm")</f>
        <v>April</v>
      </c>
      <c r="D4910" s="3" t="str">
        <f t="shared" si="152"/>
        <v>2025</v>
      </c>
      <c r="E4910" t="s">
        <v>50</v>
      </c>
      <c r="F4910" t="s">
        <v>24</v>
      </c>
      <c r="G4910" t="s">
        <v>15</v>
      </c>
      <c r="H4910" t="s">
        <v>20</v>
      </c>
      <c r="I4910" t="s">
        <v>100</v>
      </c>
      <c r="J4910">
        <v>65</v>
      </c>
      <c r="K4910">
        <v>3500</v>
      </c>
      <c r="L4910" s="7">
        <f>Sales_Data[[#This Row],[OrderQuantity]] *Sales_Data[[#This Row],[UnitPrice]]</f>
        <v>227500</v>
      </c>
      <c r="M4910" s="7">
        <f>Sales_Data[[#This Row],[UnitPrice]]-Sales_Data[[#This Row],[UnitCost]]</f>
        <v>1300</v>
      </c>
      <c r="N4910" s="7">
        <f>Sales_Data[[#This Row],[Gross Revenue]]-Sales_Data[[#This Row],[Discount Amount ]]</f>
        <v>226200</v>
      </c>
      <c r="O4910" s="7">
        <f>Sales_Data[[#This Row],[OrderQuantity]] *Sales_Data[[#This Row],[UnitCost]]</f>
        <v>143000</v>
      </c>
      <c r="P4910" s="7">
        <f>Sales_Data[[#This Row],[ItemCost]] +Sales_Data[[#This Row],[ShippingCost]]</f>
        <v>144732.35</v>
      </c>
      <c r="Q4910" s="7">
        <f>Sales_Data[[#This Row],[Gross Revenue]]-Sales_Data[[#This Row],[TotalFinancialCost]]</f>
        <v>82767.649999999994</v>
      </c>
      <c r="R4910" s="7">
        <f>Sales_Data[[#This Row],[Actul Bill Amount]]-Sales_Data[[#This Row],[ShippingCost]]</f>
        <v>224467.65</v>
      </c>
      <c r="S4910">
        <v>820</v>
      </c>
      <c r="T4910">
        <v>1732.35</v>
      </c>
      <c r="U4910" t="s">
        <v>59</v>
      </c>
      <c r="V4910">
        <v>2200</v>
      </c>
      <c r="W4910" t="s">
        <v>22</v>
      </c>
      <c r="X4910" t="str">
        <f t="shared" si="153"/>
        <v>Nagpur</v>
      </c>
    </row>
    <row r="4911" spans="1:24" x14ac:dyDescent="0.4">
      <c r="A4911">
        <v>104910</v>
      </c>
      <c r="B4911" s="5">
        <v>45716.058333333334</v>
      </c>
      <c r="C4911" s="3" t="str">
        <f>TEXT(Sales_Data[[#This Row],[OrderDate]],"mmmm")</f>
        <v>February</v>
      </c>
      <c r="D4911" s="3" t="str">
        <f t="shared" si="152"/>
        <v>2025</v>
      </c>
      <c r="E4911" t="s">
        <v>39</v>
      </c>
      <c r="F4911" t="s">
        <v>43</v>
      </c>
      <c r="G4911" t="s">
        <v>15</v>
      </c>
      <c r="H4911" t="s">
        <v>25</v>
      </c>
      <c r="I4911" t="s">
        <v>100</v>
      </c>
      <c r="J4911">
        <v>61</v>
      </c>
      <c r="K4911">
        <v>4500</v>
      </c>
      <c r="L4911" s="7">
        <f>Sales_Data[[#This Row],[OrderQuantity]] *Sales_Data[[#This Row],[UnitPrice]]</f>
        <v>274500</v>
      </c>
      <c r="M4911" s="7">
        <f>Sales_Data[[#This Row],[UnitPrice]]-Sales_Data[[#This Row],[UnitCost]]</f>
        <v>2000</v>
      </c>
      <c r="N4911" s="7">
        <f>Sales_Data[[#This Row],[Gross Revenue]]-Sales_Data[[#This Row],[Discount Amount ]]</f>
        <v>272500</v>
      </c>
      <c r="O4911" s="7">
        <f>Sales_Data[[#This Row],[OrderQuantity]] *Sales_Data[[#This Row],[UnitCost]]</f>
        <v>152500</v>
      </c>
      <c r="P4911" s="7">
        <f>Sales_Data[[#This Row],[ItemCost]] +Sales_Data[[#This Row],[ShippingCost]]</f>
        <v>153475.29999999999</v>
      </c>
      <c r="Q4911" s="7">
        <f>Sales_Data[[#This Row],[Gross Revenue]]-Sales_Data[[#This Row],[TotalFinancialCost]]</f>
        <v>121024.70000000001</v>
      </c>
      <c r="R4911" s="7">
        <f>Sales_Data[[#This Row],[Actul Bill Amount]]-Sales_Data[[#This Row],[ShippingCost]]</f>
        <v>271524.7</v>
      </c>
      <c r="S4911">
        <v>1107</v>
      </c>
      <c r="T4911">
        <v>975.3</v>
      </c>
      <c r="U4911" t="s">
        <v>44</v>
      </c>
      <c r="V4911">
        <v>2500</v>
      </c>
      <c r="W4911" t="s">
        <v>27</v>
      </c>
      <c r="X4911" t="str">
        <f t="shared" si="153"/>
        <v>Mumbai</v>
      </c>
    </row>
    <row r="4912" spans="1:24" x14ac:dyDescent="0.4">
      <c r="A4912">
        <v>104911</v>
      </c>
      <c r="B4912" s="5">
        <v>45700.002083333333</v>
      </c>
      <c r="C4912" s="3" t="str">
        <f>TEXT(Sales_Data[[#This Row],[OrderDate]],"mmmm")</f>
        <v>February</v>
      </c>
      <c r="D4912" s="3" t="str">
        <f t="shared" si="152"/>
        <v>2025</v>
      </c>
      <c r="E4912" t="s">
        <v>42</v>
      </c>
      <c r="F4912" t="s">
        <v>28</v>
      </c>
      <c r="G4912" t="s">
        <v>15</v>
      </c>
      <c r="H4912" t="s">
        <v>16</v>
      </c>
      <c r="I4912" t="s">
        <v>100</v>
      </c>
      <c r="J4912">
        <v>11</v>
      </c>
      <c r="K4912">
        <v>450</v>
      </c>
      <c r="L4912" s="7">
        <f>Sales_Data[[#This Row],[OrderQuantity]] *Sales_Data[[#This Row],[UnitPrice]]</f>
        <v>4950</v>
      </c>
      <c r="M4912" s="7">
        <f>Sales_Data[[#This Row],[UnitPrice]]-Sales_Data[[#This Row],[UnitCost]]</f>
        <v>250</v>
      </c>
      <c r="N4912" s="7">
        <f>Sales_Data[[#This Row],[Gross Revenue]]-Sales_Data[[#This Row],[Discount Amount ]]</f>
        <v>4700</v>
      </c>
      <c r="O4912" s="7">
        <f>Sales_Data[[#This Row],[OrderQuantity]] *Sales_Data[[#This Row],[UnitCost]]</f>
        <v>2200</v>
      </c>
      <c r="P4912" s="7">
        <f>Sales_Data[[#This Row],[ItemCost]] +Sales_Data[[#This Row],[ShippingCost]]</f>
        <v>2860.08</v>
      </c>
      <c r="Q4912" s="7">
        <f>Sales_Data[[#This Row],[Gross Revenue]]-Sales_Data[[#This Row],[TotalFinancialCost]]</f>
        <v>2089.92</v>
      </c>
      <c r="R4912" s="7">
        <f>Sales_Data[[#This Row],[Actul Bill Amount]]-Sales_Data[[#This Row],[ShippingCost]]</f>
        <v>4039.92</v>
      </c>
      <c r="S4912">
        <v>1017</v>
      </c>
      <c r="T4912">
        <v>660.08</v>
      </c>
      <c r="U4912" t="s">
        <v>30</v>
      </c>
      <c r="V4912">
        <v>200</v>
      </c>
      <c r="W4912" t="s">
        <v>18</v>
      </c>
      <c r="X4912" t="str">
        <f t="shared" si="153"/>
        <v>Bengaluru</v>
      </c>
    </row>
    <row r="4913" spans="1:24" x14ac:dyDescent="0.4">
      <c r="A4913">
        <v>104912</v>
      </c>
      <c r="B4913" s="5">
        <v>45864.492361111108</v>
      </c>
      <c r="C4913" s="3" t="str">
        <f>TEXT(Sales_Data[[#This Row],[OrderDate]],"mmmm")</f>
        <v>July</v>
      </c>
      <c r="D4913" s="3" t="str">
        <f t="shared" si="152"/>
        <v>2025</v>
      </c>
      <c r="E4913" t="s">
        <v>19</v>
      </c>
      <c r="F4913" t="s">
        <v>40</v>
      </c>
      <c r="G4913" t="s">
        <v>15</v>
      </c>
      <c r="H4913" t="s">
        <v>16</v>
      </c>
      <c r="I4913" t="s">
        <v>100</v>
      </c>
      <c r="J4913">
        <v>69</v>
      </c>
      <c r="K4913">
        <v>1500</v>
      </c>
      <c r="L4913" s="7">
        <f>Sales_Data[[#This Row],[OrderQuantity]] *Sales_Data[[#This Row],[UnitPrice]]</f>
        <v>103500</v>
      </c>
      <c r="M4913" s="7">
        <f>Sales_Data[[#This Row],[UnitPrice]]-Sales_Data[[#This Row],[UnitCost]]</f>
        <v>700</v>
      </c>
      <c r="N4913" s="7">
        <f>Sales_Data[[#This Row],[Gross Revenue]]-Sales_Data[[#This Row],[Discount Amount ]]</f>
        <v>102800</v>
      </c>
      <c r="O4913" s="7">
        <f>Sales_Data[[#This Row],[OrderQuantity]] *Sales_Data[[#This Row],[UnitCost]]</f>
        <v>55200</v>
      </c>
      <c r="P4913" s="7">
        <f>Sales_Data[[#This Row],[ItemCost]] +Sales_Data[[#This Row],[ShippingCost]]</f>
        <v>55396.33</v>
      </c>
      <c r="Q4913" s="7">
        <f>Sales_Data[[#This Row],[Gross Revenue]]-Sales_Data[[#This Row],[TotalFinancialCost]]</f>
        <v>48103.67</v>
      </c>
      <c r="R4913" s="7">
        <f>Sales_Data[[#This Row],[Actul Bill Amount]]-Sales_Data[[#This Row],[ShippingCost]]</f>
        <v>102603.67</v>
      </c>
      <c r="S4913">
        <v>369</v>
      </c>
      <c r="T4913">
        <v>196.33</v>
      </c>
      <c r="U4913" t="s">
        <v>52</v>
      </c>
      <c r="V4913">
        <v>800</v>
      </c>
      <c r="W4913" t="s">
        <v>18</v>
      </c>
      <c r="X4913" t="str">
        <f t="shared" si="153"/>
        <v>Bengaluru</v>
      </c>
    </row>
    <row r="4914" spans="1:24" x14ac:dyDescent="0.4">
      <c r="A4914">
        <v>104913</v>
      </c>
      <c r="B4914" s="5">
        <v>45925.466666666667</v>
      </c>
      <c r="C4914" s="3" t="str">
        <f>TEXT(Sales_Data[[#This Row],[OrderDate]],"mmmm")</f>
        <v>September</v>
      </c>
      <c r="D4914" s="3" t="str">
        <f t="shared" si="152"/>
        <v>2025</v>
      </c>
      <c r="E4914" t="s">
        <v>42</v>
      </c>
      <c r="F4914" t="s">
        <v>35</v>
      </c>
      <c r="G4914" t="s">
        <v>29</v>
      </c>
      <c r="H4914" t="s">
        <v>37</v>
      </c>
      <c r="I4914" t="s">
        <v>100</v>
      </c>
      <c r="J4914">
        <v>87</v>
      </c>
      <c r="K4914">
        <v>8500</v>
      </c>
      <c r="L4914" s="7">
        <f>Sales_Data[[#This Row],[OrderQuantity]] *Sales_Data[[#This Row],[UnitPrice]]</f>
        <v>739500</v>
      </c>
      <c r="M4914" s="7">
        <f>Sales_Data[[#This Row],[UnitPrice]]-Sales_Data[[#This Row],[UnitCost]]</f>
        <v>3000</v>
      </c>
      <c r="N4914" s="7">
        <f>Sales_Data[[#This Row],[Gross Revenue]]-Sales_Data[[#This Row],[Discount Amount ]]</f>
        <v>736500</v>
      </c>
      <c r="O4914" s="7">
        <f>Sales_Data[[#This Row],[OrderQuantity]] *Sales_Data[[#This Row],[UnitCost]]</f>
        <v>478500</v>
      </c>
      <c r="P4914" s="7">
        <f>Sales_Data[[#This Row],[ItemCost]] +Sales_Data[[#This Row],[ShippingCost]]</f>
        <v>479507.52</v>
      </c>
      <c r="Q4914" s="7">
        <f>Sales_Data[[#This Row],[Gross Revenue]]-Sales_Data[[#This Row],[TotalFinancialCost]]</f>
        <v>259992.47999999998</v>
      </c>
      <c r="R4914" s="7">
        <f>Sales_Data[[#This Row],[Actul Bill Amount]]-Sales_Data[[#This Row],[ShippingCost]]</f>
        <v>735492.48</v>
      </c>
      <c r="S4914">
        <v>930</v>
      </c>
      <c r="T4914">
        <v>1007.52</v>
      </c>
      <c r="U4914" t="s">
        <v>49</v>
      </c>
      <c r="V4914">
        <v>5500</v>
      </c>
      <c r="W4914" t="s">
        <v>38</v>
      </c>
      <c r="X4914" t="str">
        <f t="shared" si="153"/>
        <v>Kolkata</v>
      </c>
    </row>
    <row r="4915" spans="1:24" x14ac:dyDescent="0.4">
      <c r="A4915">
        <v>104914</v>
      </c>
      <c r="B4915" s="5">
        <v>45953.908333333333</v>
      </c>
      <c r="C4915" s="3" t="str">
        <f>TEXT(Sales_Data[[#This Row],[OrderDate]],"mmmm")</f>
        <v>October</v>
      </c>
      <c r="D4915" s="3" t="str">
        <f t="shared" si="152"/>
        <v>2025</v>
      </c>
      <c r="E4915" t="s">
        <v>50</v>
      </c>
      <c r="F4915" t="s">
        <v>14</v>
      </c>
      <c r="G4915" t="s">
        <v>15</v>
      </c>
      <c r="H4915" t="s">
        <v>25</v>
      </c>
      <c r="I4915" t="s">
        <v>100</v>
      </c>
      <c r="J4915">
        <v>34</v>
      </c>
      <c r="K4915">
        <v>6500</v>
      </c>
      <c r="L4915" s="7">
        <f>Sales_Data[[#This Row],[OrderQuantity]] *Sales_Data[[#This Row],[UnitPrice]]</f>
        <v>221000</v>
      </c>
      <c r="M4915" s="7">
        <f>Sales_Data[[#This Row],[UnitPrice]]-Sales_Data[[#This Row],[UnitCost]]</f>
        <v>2300</v>
      </c>
      <c r="N4915" s="7">
        <f>Sales_Data[[#This Row],[Gross Revenue]]-Sales_Data[[#This Row],[Discount Amount ]]</f>
        <v>218700</v>
      </c>
      <c r="O4915" s="7">
        <f>Sales_Data[[#This Row],[OrderQuantity]] *Sales_Data[[#This Row],[UnitCost]]</f>
        <v>142800</v>
      </c>
      <c r="P4915" s="7">
        <f>Sales_Data[[#This Row],[ItemCost]] +Sales_Data[[#This Row],[ShippingCost]]</f>
        <v>143889.20000000001</v>
      </c>
      <c r="Q4915" s="7">
        <f>Sales_Data[[#This Row],[Gross Revenue]]-Sales_Data[[#This Row],[TotalFinancialCost]]</f>
        <v>77110.799999999988</v>
      </c>
      <c r="R4915" s="7">
        <f>Sales_Data[[#This Row],[Actul Bill Amount]]-Sales_Data[[#This Row],[ShippingCost]]</f>
        <v>217610.8</v>
      </c>
      <c r="S4915">
        <v>854</v>
      </c>
      <c r="T4915">
        <v>1089.2</v>
      </c>
      <c r="U4915" t="s">
        <v>21</v>
      </c>
      <c r="V4915">
        <v>4200</v>
      </c>
      <c r="W4915" t="s">
        <v>27</v>
      </c>
      <c r="X4915" t="str">
        <f t="shared" si="153"/>
        <v>Mumbai</v>
      </c>
    </row>
    <row r="4916" spans="1:24" x14ac:dyDescent="0.4">
      <c r="A4916">
        <v>104915</v>
      </c>
      <c r="B4916" s="5">
        <v>45775.207638888889</v>
      </c>
      <c r="C4916" s="3" t="str">
        <f>TEXT(Sales_Data[[#This Row],[OrderDate]],"mmmm")</f>
        <v>April</v>
      </c>
      <c r="D4916" s="3" t="str">
        <f t="shared" si="152"/>
        <v>2025</v>
      </c>
      <c r="E4916" t="s">
        <v>23</v>
      </c>
      <c r="F4916" t="s">
        <v>40</v>
      </c>
      <c r="G4916" t="s">
        <v>29</v>
      </c>
      <c r="H4916" t="s">
        <v>25</v>
      </c>
      <c r="I4916" t="s">
        <v>100</v>
      </c>
      <c r="J4916">
        <v>62</v>
      </c>
      <c r="K4916">
        <v>5500</v>
      </c>
      <c r="L4916" s="7">
        <f>Sales_Data[[#This Row],[OrderQuantity]] *Sales_Data[[#This Row],[UnitPrice]]</f>
        <v>341000</v>
      </c>
      <c r="M4916" s="7">
        <f>Sales_Data[[#This Row],[UnitPrice]]-Sales_Data[[#This Row],[UnitCost]]</f>
        <v>2000</v>
      </c>
      <c r="N4916" s="7">
        <f>Sales_Data[[#This Row],[Gross Revenue]]-Sales_Data[[#This Row],[Discount Amount ]]</f>
        <v>339000</v>
      </c>
      <c r="O4916" s="7">
        <f>Sales_Data[[#This Row],[OrderQuantity]] *Sales_Data[[#This Row],[UnitCost]]</f>
        <v>217000</v>
      </c>
      <c r="P4916" s="7">
        <f>Sales_Data[[#This Row],[ItemCost]] +Sales_Data[[#This Row],[ShippingCost]]</f>
        <v>219467.72</v>
      </c>
      <c r="Q4916" s="7">
        <f>Sales_Data[[#This Row],[Gross Revenue]]-Sales_Data[[#This Row],[TotalFinancialCost]]</f>
        <v>121532.28</v>
      </c>
      <c r="R4916" s="7">
        <f>Sales_Data[[#This Row],[Actul Bill Amount]]-Sales_Data[[#This Row],[ShippingCost]]</f>
        <v>336532.28</v>
      </c>
      <c r="S4916">
        <v>1094</v>
      </c>
      <c r="T4916">
        <v>2467.7199999999998</v>
      </c>
      <c r="U4916" t="s">
        <v>41</v>
      </c>
      <c r="V4916">
        <v>3500</v>
      </c>
      <c r="W4916" t="s">
        <v>27</v>
      </c>
      <c r="X4916" t="str">
        <f t="shared" si="153"/>
        <v>Mumbai</v>
      </c>
    </row>
    <row r="4917" spans="1:24" x14ac:dyDescent="0.4">
      <c r="A4917">
        <v>104916</v>
      </c>
      <c r="B4917" s="5">
        <v>45677.972222222219</v>
      </c>
      <c r="C4917" s="3" t="str">
        <f>TEXT(Sales_Data[[#This Row],[OrderDate]],"mmmm")</f>
        <v>January</v>
      </c>
      <c r="D4917" s="3" t="str">
        <f t="shared" si="152"/>
        <v>2025</v>
      </c>
      <c r="E4917" t="s">
        <v>42</v>
      </c>
      <c r="F4917" t="s">
        <v>43</v>
      </c>
      <c r="G4917" t="s">
        <v>29</v>
      </c>
      <c r="H4917" t="s">
        <v>16</v>
      </c>
      <c r="I4917" t="s">
        <v>100</v>
      </c>
      <c r="J4917">
        <v>4</v>
      </c>
      <c r="K4917">
        <v>2800</v>
      </c>
      <c r="L4917" s="7">
        <f>Sales_Data[[#This Row],[OrderQuantity]] *Sales_Data[[#This Row],[UnitPrice]]</f>
        <v>11200</v>
      </c>
      <c r="M4917" s="7">
        <f>Sales_Data[[#This Row],[UnitPrice]]-Sales_Data[[#This Row],[UnitCost]]</f>
        <v>1300</v>
      </c>
      <c r="N4917" s="7">
        <f>Sales_Data[[#This Row],[Gross Revenue]]-Sales_Data[[#This Row],[Discount Amount ]]</f>
        <v>9900</v>
      </c>
      <c r="O4917" s="7">
        <f>Sales_Data[[#This Row],[OrderQuantity]] *Sales_Data[[#This Row],[UnitCost]]</f>
        <v>6000</v>
      </c>
      <c r="P4917" s="7">
        <f>Sales_Data[[#This Row],[ItemCost]] +Sales_Data[[#This Row],[ShippingCost]]</f>
        <v>6384.74</v>
      </c>
      <c r="Q4917" s="7">
        <f>Sales_Data[[#This Row],[Gross Revenue]]-Sales_Data[[#This Row],[TotalFinancialCost]]</f>
        <v>4815.26</v>
      </c>
      <c r="R4917" s="7">
        <f>Sales_Data[[#This Row],[Actul Bill Amount]]-Sales_Data[[#This Row],[ShippingCost]]</f>
        <v>9515.26</v>
      </c>
      <c r="S4917">
        <v>489</v>
      </c>
      <c r="T4917">
        <v>384.74</v>
      </c>
      <c r="U4917" t="s">
        <v>61</v>
      </c>
      <c r="V4917">
        <v>1500</v>
      </c>
      <c r="W4917" t="s">
        <v>18</v>
      </c>
      <c r="X4917" t="str">
        <f t="shared" si="153"/>
        <v>Bengaluru</v>
      </c>
    </row>
    <row r="4918" spans="1:24" x14ac:dyDescent="0.4">
      <c r="A4918">
        <v>104917</v>
      </c>
      <c r="B4918" s="5">
        <v>45879.64166666667</v>
      </c>
      <c r="C4918" s="3" t="str">
        <f>TEXT(Sales_Data[[#This Row],[OrderDate]],"mmmm")</f>
        <v>August</v>
      </c>
      <c r="D4918" s="3" t="str">
        <f t="shared" si="152"/>
        <v>2025</v>
      </c>
      <c r="E4918" t="s">
        <v>34</v>
      </c>
      <c r="F4918" t="s">
        <v>40</v>
      </c>
      <c r="G4918" t="s">
        <v>29</v>
      </c>
      <c r="H4918" t="s">
        <v>16</v>
      </c>
      <c r="I4918" t="s">
        <v>100</v>
      </c>
      <c r="J4918">
        <v>30</v>
      </c>
      <c r="K4918">
        <v>5500</v>
      </c>
      <c r="L4918" s="7">
        <f>Sales_Data[[#This Row],[OrderQuantity]] *Sales_Data[[#This Row],[UnitPrice]]</f>
        <v>165000</v>
      </c>
      <c r="M4918" s="7">
        <f>Sales_Data[[#This Row],[UnitPrice]]-Sales_Data[[#This Row],[UnitCost]]</f>
        <v>2000</v>
      </c>
      <c r="N4918" s="7">
        <f>Sales_Data[[#This Row],[Gross Revenue]]-Sales_Data[[#This Row],[Discount Amount ]]</f>
        <v>163000</v>
      </c>
      <c r="O4918" s="7">
        <f>Sales_Data[[#This Row],[OrderQuantity]] *Sales_Data[[#This Row],[UnitCost]]</f>
        <v>105000</v>
      </c>
      <c r="P4918" s="7">
        <f>Sales_Data[[#This Row],[ItemCost]] +Sales_Data[[#This Row],[ShippingCost]]</f>
        <v>105461.2</v>
      </c>
      <c r="Q4918" s="7">
        <f>Sales_Data[[#This Row],[Gross Revenue]]-Sales_Data[[#This Row],[TotalFinancialCost]]</f>
        <v>59538.8</v>
      </c>
      <c r="R4918" s="7">
        <f>Sales_Data[[#This Row],[Actul Bill Amount]]-Sales_Data[[#This Row],[ShippingCost]]</f>
        <v>162538.79999999999</v>
      </c>
      <c r="S4918">
        <v>346</v>
      </c>
      <c r="T4918">
        <v>461.2</v>
      </c>
      <c r="U4918" t="s">
        <v>41</v>
      </c>
      <c r="V4918">
        <v>3500</v>
      </c>
      <c r="W4918" t="s">
        <v>18</v>
      </c>
      <c r="X4918" t="str">
        <f t="shared" si="153"/>
        <v>Bengaluru</v>
      </c>
    </row>
    <row r="4919" spans="1:24" x14ac:dyDescent="0.4">
      <c r="A4919">
        <v>104918</v>
      </c>
      <c r="B4919" s="5">
        <v>45823.635416666664</v>
      </c>
      <c r="C4919" s="3" t="str">
        <f>TEXT(Sales_Data[[#This Row],[OrderDate]],"mmmm")</f>
        <v>June</v>
      </c>
      <c r="D4919" s="3" t="str">
        <f t="shared" si="152"/>
        <v>2025</v>
      </c>
      <c r="E4919" t="s">
        <v>19</v>
      </c>
      <c r="F4919" t="s">
        <v>24</v>
      </c>
      <c r="G4919" t="s">
        <v>15</v>
      </c>
      <c r="H4919" t="s">
        <v>25</v>
      </c>
      <c r="I4919" t="s">
        <v>100</v>
      </c>
      <c r="J4919">
        <v>6</v>
      </c>
      <c r="K4919">
        <v>3500</v>
      </c>
      <c r="L4919" s="7">
        <f>Sales_Data[[#This Row],[OrderQuantity]] *Sales_Data[[#This Row],[UnitPrice]]</f>
        <v>21000</v>
      </c>
      <c r="M4919" s="7">
        <f>Sales_Data[[#This Row],[UnitPrice]]-Sales_Data[[#This Row],[UnitCost]]</f>
        <v>1300</v>
      </c>
      <c r="N4919" s="7">
        <f>Sales_Data[[#This Row],[Gross Revenue]]-Sales_Data[[#This Row],[Discount Amount ]]</f>
        <v>19700</v>
      </c>
      <c r="O4919" s="7">
        <f>Sales_Data[[#This Row],[OrderQuantity]] *Sales_Data[[#This Row],[UnitCost]]</f>
        <v>13200</v>
      </c>
      <c r="P4919" s="7">
        <f>Sales_Data[[#This Row],[ItemCost]] +Sales_Data[[#This Row],[ShippingCost]]</f>
        <v>13873.14</v>
      </c>
      <c r="Q4919" s="7">
        <f>Sales_Data[[#This Row],[Gross Revenue]]-Sales_Data[[#This Row],[TotalFinancialCost]]</f>
        <v>7126.8600000000006</v>
      </c>
      <c r="R4919" s="7">
        <f>Sales_Data[[#This Row],[Actul Bill Amount]]-Sales_Data[[#This Row],[ShippingCost]]</f>
        <v>19026.86</v>
      </c>
      <c r="S4919">
        <v>949</v>
      </c>
      <c r="T4919">
        <v>673.14</v>
      </c>
      <c r="U4919" t="s">
        <v>59</v>
      </c>
      <c r="V4919">
        <v>2200</v>
      </c>
      <c r="W4919" t="s">
        <v>27</v>
      </c>
      <c r="X4919" t="str">
        <f t="shared" si="153"/>
        <v>Mumbai</v>
      </c>
    </row>
    <row r="4920" spans="1:24" x14ac:dyDescent="0.4">
      <c r="A4920">
        <v>104919</v>
      </c>
      <c r="B4920" s="5">
        <v>45788.519444444442</v>
      </c>
      <c r="C4920" s="3" t="str">
        <f>TEXT(Sales_Data[[#This Row],[OrderDate]],"mmmm")</f>
        <v>May</v>
      </c>
      <c r="D4920" s="3" t="str">
        <f t="shared" si="152"/>
        <v>2025</v>
      </c>
      <c r="E4920" t="s">
        <v>19</v>
      </c>
      <c r="F4920" t="s">
        <v>28</v>
      </c>
      <c r="G4920" t="s">
        <v>15</v>
      </c>
      <c r="H4920" t="s">
        <v>25</v>
      </c>
      <c r="I4920" t="s">
        <v>100</v>
      </c>
      <c r="J4920">
        <v>10</v>
      </c>
      <c r="K4920">
        <v>450</v>
      </c>
      <c r="L4920" s="7">
        <f>Sales_Data[[#This Row],[OrderQuantity]] *Sales_Data[[#This Row],[UnitPrice]]</f>
        <v>4500</v>
      </c>
      <c r="M4920" s="7">
        <f>Sales_Data[[#This Row],[UnitPrice]]-Sales_Data[[#This Row],[UnitCost]]</f>
        <v>250</v>
      </c>
      <c r="N4920" s="7">
        <f>Sales_Data[[#This Row],[Gross Revenue]]-Sales_Data[[#This Row],[Discount Amount ]]</f>
        <v>4250</v>
      </c>
      <c r="O4920" s="7">
        <f>Sales_Data[[#This Row],[OrderQuantity]] *Sales_Data[[#This Row],[UnitCost]]</f>
        <v>2000</v>
      </c>
      <c r="P4920" s="7">
        <f>Sales_Data[[#This Row],[ItemCost]] +Sales_Data[[#This Row],[ShippingCost]]</f>
        <v>2209.65</v>
      </c>
      <c r="Q4920" s="7">
        <f>Sales_Data[[#This Row],[Gross Revenue]]-Sales_Data[[#This Row],[TotalFinancialCost]]</f>
        <v>2290.35</v>
      </c>
      <c r="R4920" s="7">
        <f>Sales_Data[[#This Row],[Actul Bill Amount]]-Sales_Data[[#This Row],[ShippingCost]]</f>
        <v>4040.35</v>
      </c>
      <c r="S4920">
        <v>810</v>
      </c>
      <c r="T4920">
        <v>209.65</v>
      </c>
      <c r="U4920" t="s">
        <v>30</v>
      </c>
      <c r="V4920">
        <v>200</v>
      </c>
      <c r="W4920" t="s">
        <v>27</v>
      </c>
      <c r="X4920" t="str">
        <f t="shared" si="153"/>
        <v>Mumbai</v>
      </c>
    </row>
    <row r="4921" spans="1:24" x14ac:dyDescent="0.4">
      <c r="A4921">
        <v>104920</v>
      </c>
      <c r="B4921" s="5">
        <v>45813.27847222222</v>
      </c>
      <c r="C4921" s="3" t="str">
        <f>TEXT(Sales_Data[[#This Row],[OrderDate]],"mmmm")</f>
        <v>June</v>
      </c>
      <c r="D4921" s="3" t="str">
        <f t="shared" si="152"/>
        <v>2025</v>
      </c>
      <c r="E4921" t="s">
        <v>48</v>
      </c>
      <c r="F4921" t="s">
        <v>40</v>
      </c>
      <c r="G4921" t="s">
        <v>15</v>
      </c>
      <c r="H4921" t="s">
        <v>20</v>
      </c>
      <c r="I4921" t="s">
        <v>100</v>
      </c>
      <c r="J4921">
        <v>27</v>
      </c>
      <c r="K4921">
        <v>5500</v>
      </c>
      <c r="L4921" s="7">
        <f>Sales_Data[[#This Row],[OrderQuantity]] *Sales_Data[[#This Row],[UnitPrice]]</f>
        <v>148500</v>
      </c>
      <c r="M4921" s="7">
        <f>Sales_Data[[#This Row],[UnitPrice]]-Sales_Data[[#This Row],[UnitCost]]</f>
        <v>2000</v>
      </c>
      <c r="N4921" s="7">
        <f>Sales_Data[[#This Row],[Gross Revenue]]-Sales_Data[[#This Row],[Discount Amount ]]</f>
        <v>146500</v>
      </c>
      <c r="O4921" s="7">
        <f>Sales_Data[[#This Row],[OrderQuantity]] *Sales_Data[[#This Row],[UnitCost]]</f>
        <v>94500</v>
      </c>
      <c r="P4921" s="7">
        <f>Sales_Data[[#This Row],[ItemCost]] +Sales_Data[[#This Row],[ShippingCost]]</f>
        <v>95529.41</v>
      </c>
      <c r="Q4921" s="7">
        <f>Sales_Data[[#This Row],[Gross Revenue]]-Sales_Data[[#This Row],[TotalFinancialCost]]</f>
        <v>52970.59</v>
      </c>
      <c r="R4921" s="7">
        <f>Sales_Data[[#This Row],[Actul Bill Amount]]-Sales_Data[[#This Row],[ShippingCost]]</f>
        <v>145470.59</v>
      </c>
      <c r="S4921">
        <v>549</v>
      </c>
      <c r="T4921">
        <v>1029.4100000000001</v>
      </c>
      <c r="U4921" t="s">
        <v>41</v>
      </c>
      <c r="V4921">
        <v>3500</v>
      </c>
      <c r="W4921" t="s">
        <v>22</v>
      </c>
      <c r="X4921" t="str">
        <f t="shared" si="153"/>
        <v>Nagpur</v>
      </c>
    </row>
    <row r="4922" spans="1:24" x14ac:dyDescent="0.4">
      <c r="A4922">
        <v>104921</v>
      </c>
      <c r="B4922" s="5">
        <v>45841.463194444441</v>
      </c>
      <c r="C4922" s="3" t="str">
        <f>TEXT(Sales_Data[[#This Row],[OrderDate]],"mmmm")</f>
        <v>July</v>
      </c>
      <c r="D4922" s="3" t="str">
        <f t="shared" si="152"/>
        <v>2025</v>
      </c>
      <c r="E4922" t="s">
        <v>39</v>
      </c>
      <c r="F4922" t="s">
        <v>14</v>
      </c>
      <c r="G4922" t="s">
        <v>31</v>
      </c>
      <c r="H4922" t="s">
        <v>32</v>
      </c>
      <c r="I4922" t="s">
        <v>100</v>
      </c>
      <c r="J4922">
        <v>22</v>
      </c>
      <c r="K4922">
        <v>6500</v>
      </c>
      <c r="L4922" s="7">
        <f>Sales_Data[[#This Row],[OrderQuantity]] *Sales_Data[[#This Row],[UnitPrice]]</f>
        <v>143000</v>
      </c>
      <c r="M4922" s="7">
        <f>Sales_Data[[#This Row],[UnitPrice]]-Sales_Data[[#This Row],[UnitCost]]</f>
        <v>2300</v>
      </c>
      <c r="N4922" s="7">
        <f>Sales_Data[[#This Row],[Gross Revenue]]-Sales_Data[[#This Row],[Discount Amount ]]</f>
        <v>140700</v>
      </c>
      <c r="O4922" s="7">
        <f>Sales_Data[[#This Row],[OrderQuantity]] *Sales_Data[[#This Row],[UnitCost]]</f>
        <v>92400</v>
      </c>
      <c r="P4922" s="7">
        <f>Sales_Data[[#This Row],[ItemCost]] +Sales_Data[[#This Row],[ShippingCost]]</f>
        <v>93097.34</v>
      </c>
      <c r="Q4922" s="7">
        <f>Sales_Data[[#This Row],[Gross Revenue]]-Sales_Data[[#This Row],[TotalFinancialCost]]</f>
        <v>49902.66</v>
      </c>
      <c r="R4922" s="7">
        <f>Sales_Data[[#This Row],[Actul Bill Amount]]-Sales_Data[[#This Row],[ShippingCost]]</f>
        <v>140002.66</v>
      </c>
      <c r="S4922">
        <v>782</v>
      </c>
      <c r="T4922">
        <v>697.34</v>
      </c>
      <c r="U4922" t="s">
        <v>21</v>
      </c>
      <c r="V4922">
        <v>4200</v>
      </c>
      <c r="W4922" t="s">
        <v>33</v>
      </c>
      <c r="X4922" t="str">
        <f t="shared" si="153"/>
        <v>Delhi</v>
      </c>
    </row>
    <row r="4923" spans="1:24" x14ac:dyDescent="0.4">
      <c r="A4923">
        <v>104922</v>
      </c>
      <c r="B4923" s="5">
        <v>45747.569444444445</v>
      </c>
      <c r="C4923" s="3" t="str">
        <f>TEXT(Sales_Data[[#This Row],[OrderDate]],"mmmm")</f>
        <v>March</v>
      </c>
      <c r="D4923" s="3" t="str">
        <f t="shared" si="152"/>
        <v>2025</v>
      </c>
      <c r="E4923" t="s">
        <v>48</v>
      </c>
      <c r="F4923" t="s">
        <v>24</v>
      </c>
      <c r="G4923" t="s">
        <v>29</v>
      </c>
      <c r="H4923" t="s">
        <v>37</v>
      </c>
      <c r="I4923" t="s">
        <v>100</v>
      </c>
      <c r="J4923">
        <v>28</v>
      </c>
      <c r="K4923">
        <v>3500</v>
      </c>
      <c r="L4923" s="7">
        <f>Sales_Data[[#This Row],[OrderQuantity]] *Sales_Data[[#This Row],[UnitPrice]]</f>
        <v>98000</v>
      </c>
      <c r="M4923" s="7">
        <f>Sales_Data[[#This Row],[UnitPrice]]-Sales_Data[[#This Row],[UnitCost]]</f>
        <v>1300</v>
      </c>
      <c r="N4923" s="7">
        <f>Sales_Data[[#This Row],[Gross Revenue]]-Sales_Data[[#This Row],[Discount Amount ]]</f>
        <v>96700</v>
      </c>
      <c r="O4923" s="7">
        <f>Sales_Data[[#This Row],[OrderQuantity]] *Sales_Data[[#This Row],[UnitCost]]</f>
        <v>61600</v>
      </c>
      <c r="P4923" s="7">
        <f>Sales_Data[[#This Row],[ItemCost]] +Sales_Data[[#This Row],[ShippingCost]]</f>
        <v>62188.46</v>
      </c>
      <c r="Q4923" s="7">
        <f>Sales_Data[[#This Row],[Gross Revenue]]-Sales_Data[[#This Row],[TotalFinancialCost]]</f>
        <v>35811.54</v>
      </c>
      <c r="R4923" s="7">
        <f>Sales_Data[[#This Row],[Actul Bill Amount]]-Sales_Data[[#This Row],[ShippingCost]]</f>
        <v>96111.54</v>
      </c>
      <c r="S4923">
        <v>354</v>
      </c>
      <c r="T4923">
        <v>588.46</v>
      </c>
      <c r="U4923" t="s">
        <v>59</v>
      </c>
      <c r="V4923">
        <v>2200</v>
      </c>
      <c r="W4923" t="s">
        <v>38</v>
      </c>
      <c r="X4923" t="str">
        <f t="shared" si="153"/>
        <v>Kolkata</v>
      </c>
    </row>
    <row r="4924" spans="1:24" x14ac:dyDescent="0.4">
      <c r="A4924">
        <v>104923</v>
      </c>
      <c r="B4924" s="5">
        <v>45751.816666666666</v>
      </c>
      <c r="C4924" s="3" t="str">
        <f>TEXT(Sales_Data[[#This Row],[OrderDate]],"mmmm")</f>
        <v>April</v>
      </c>
      <c r="D4924" s="3" t="str">
        <f t="shared" si="152"/>
        <v>2025</v>
      </c>
      <c r="E4924" t="s">
        <v>39</v>
      </c>
      <c r="F4924" t="s">
        <v>40</v>
      </c>
      <c r="G4924" t="s">
        <v>29</v>
      </c>
      <c r="H4924" t="s">
        <v>37</v>
      </c>
      <c r="I4924" t="s">
        <v>100</v>
      </c>
      <c r="J4924">
        <v>18</v>
      </c>
      <c r="K4924">
        <v>5500</v>
      </c>
      <c r="L4924" s="7">
        <f>Sales_Data[[#This Row],[OrderQuantity]] *Sales_Data[[#This Row],[UnitPrice]]</f>
        <v>99000</v>
      </c>
      <c r="M4924" s="7">
        <f>Sales_Data[[#This Row],[UnitPrice]]-Sales_Data[[#This Row],[UnitCost]]</f>
        <v>2000</v>
      </c>
      <c r="N4924" s="7">
        <f>Sales_Data[[#This Row],[Gross Revenue]]-Sales_Data[[#This Row],[Discount Amount ]]</f>
        <v>97000</v>
      </c>
      <c r="O4924" s="7">
        <f>Sales_Data[[#This Row],[OrderQuantity]] *Sales_Data[[#This Row],[UnitCost]]</f>
        <v>63000</v>
      </c>
      <c r="P4924" s="7">
        <f>Sales_Data[[#This Row],[ItemCost]] +Sales_Data[[#This Row],[ShippingCost]]</f>
        <v>63799.040000000001</v>
      </c>
      <c r="Q4924" s="7">
        <f>Sales_Data[[#This Row],[Gross Revenue]]-Sales_Data[[#This Row],[TotalFinancialCost]]</f>
        <v>35200.959999999999</v>
      </c>
      <c r="R4924" s="7">
        <f>Sales_Data[[#This Row],[Actul Bill Amount]]-Sales_Data[[#This Row],[ShippingCost]]</f>
        <v>96200.960000000006</v>
      </c>
      <c r="S4924">
        <v>1130</v>
      </c>
      <c r="T4924">
        <v>799.04</v>
      </c>
      <c r="U4924" t="s">
        <v>41</v>
      </c>
      <c r="V4924">
        <v>3500</v>
      </c>
      <c r="W4924" t="s">
        <v>38</v>
      </c>
      <c r="X4924" t="str">
        <f t="shared" si="153"/>
        <v>Kolkata</v>
      </c>
    </row>
    <row r="4925" spans="1:24" x14ac:dyDescent="0.4">
      <c r="A4925">
        <v>104924</v>
      </c>
      <c r="B4925" s="5">
        <v>45670.366666666669</v>
      </c>
      <c r="C4925" s="3" t="str">
        <f>TEXT(Sales_Data[[#This Row],[OrderDate]],"mmmm")</f>
        <v>January</v>
      </c>
      <c r="D4925" s="3" t="str">
        <f t="shared" si="152"/>
        <v>2025</v>
      </c>
      <c r="E4925" t="s">
        <v>48</v>
      </c>
      <c r="F4925" t="s">
        <v>40</v>
      </c>
      <c r="G4925" t="s">
        <v>29</v>
      </c>
      <c r="H4925" t="s">
        <v>20</v>
      </c>
      <c r="I4925" t="s">
        <v>100</v>
      </c>
      <c r="J4925">
        <v>3</v>
      </c>
      <c r="K4925">
        <v>1500</v>
      </c>
      <c r="L4925" s="7">
        <f>Sales_Data[[#This Row],[OrderQuantity]] *Sales_Data[[#This Row],[UnitPrice]]</f>
        <v>4500</v>
      </c>
      <c r="M4925" s="7">
        <f>Sales_Data[[#This Row],[UnitPrice]]-Sales_Data[[#This Row],[UnitCost]]</f>
        <v>700</v>
      </c>
      <c r="N4925" s="7">
        <f>Sales_Data[[#This Row],[Gross Revenue]]-Sales_Data[[#This Row],[Discount Amount ]]</f>
        <v>3800</v>
      </c>
      <c r="O4925" s="7">
        <f>Sales_Data[[#This Row],[OrderQuantity]] *Sales_Data[[#This Row],[UnitCost]]</f>
        <v>2400</v>
      </c>
      <c r="P4925" s="7">
        <f>Sales_Data[[#This Row],[ItemCost]] +Sales_Data[[#This Row],[ShippingCost]]</f>
        <v>2959.8</v>
      </c>
      <c r="Q4925" s="7">
        <f>Sales_Data[[#This Row],[Gross Revenue]]-Sales_Data[[#This Row],[TotalFinancialCost]]</f>
        <v>1540.1999999999998</v>
      </c>
      <c r="R4925" s="7">
        <f>Sales_Data[[#This Row],[Actul Bill Amount]]-Sales_Data[[#This Row],[ShippingCost]]</f>
        <v>3240.2</v>
      </c>
      <c r="S4925">
        <v>1112</v>
      </c>
      <c r="T4925">
        <v>559.79999999999995</v>
      </c>
      <c r="U4925" t="s">
        <v>52</v>
      </c>
      <c r="V4925">
        <v>800</v>
      </c>
      <c r="W4925" t="s">
        <v>22</v>
      </c>
      <c r="X4925" t="str">
        <f t="shared" si="153"/>
        <v>Nagpur</v>
      </c>
    </row>
    <row r="4926" spans="1:24" x14ac:dyDescent="0.4">
      <c r="A4926">
        <v>104925</v>
      </c>
      <c r="B4926" s="5">
        <v>45979.452777777777</v>
      </c>
      <c r="C4926" s="3" t="str">
        <f>TEXT(Sales_Data[[#This Row],[OrderDate]],"mmmm")</f>
        <v>November</v>
      </c>
      <c r="D4926" s="3" t="str">
        <f t="shared" si="152"/>
        <v>2025</v>
      </c>
      <c r="E4926" t="s">
        <v>48</v>
      </c>
      <c r="F4926" t="s">
        <v>14</v>
      </c>
      <c r="G4926" t="s">
        <v>31</v>
      </c>
      <c r="H4926" t="s">
        <v>37</v>
      </c>
      <c r="I4926" t="s">
        <v>100</v>
      </c>
      <c r="J4926">
        <v>28</v>
      </c>
      <c r="K4926">
        <v>3200</v>
      </c>
      <c r="L4926" s="7">
        <f>Sales_Data[[#This Row],[OrderQuantity]] *Sales_Data[[#This Row],[UnitPrice]]</f>
        <v>89600</v>
      </c>
      <c r="M4926" s="7">
        <f>Sales_Data[[#This Row],[UnitPrice]]-Sales_Data[[#This Row],[UnitCost]]</f>
        <v>1200</v>
      </c>
      <c r="N4926" s="7">
        <f>Sales_Data[[#This Row],[Gross Revenue]]-Sales_Data[[#This Row],[Discount Amount ]]</f>
        <v>88400</v>
      </c>
      <c r="O4926" s="7">
        <f>Sales_Data[[#This Row],[OrderQuantity]] *Sales_Data[[#This Row],[UnitCost]]</f>
        <v>56000</v>
      </c>
      <c r="P4926" s="7">
        <f>Sales_Data[[#This Row],[ItemCost]] +Sales_Data[[#This Row],[ShippingCost]]</f>
        <v>56557.3</v>
      </c>
      <c r="Q4926" s="7">
        <f>Sales_Data[[#This Row],[Gross Revenue]]-Sales_Data[[#This Row],[TotalFinancialCost]]</f>
        <v>33042.699999999997</v>
      </c>
      <c r="R4926" s="7">
        <f>Sales_Data[[#This Row],[Actul Bill Amount]]-Sales_Data[[#This Row],[ShippingCost]]</f>
        <v>87842.7</v>
      </c>
      <c r="S4926">
        <v>748</v>
      </c>
      <c r="T4926">
        <v>557.29999999999995</v>
      </c>
      <c r="U4926" t="s">
        <v>17</v>
      </c>
      <c r="V4926">
        <v>2000</v>
      </c>
      <c r="W4926" t="s">
        <v>38</v>
      </c>
      <c r="X4926" t="str">
        <f t="shared" si="153"/>
        <v>Kolkata</v>
      </c>
    </row>
    <row r="4927" spans="1:24" x14ac:dyDescent="0.4">
      <c r="A4927">
        <v>104926</v>
      </c>
      <c r="B4927" s="5">
        <v>45950.427777777775</v>
      </c>
      <c r="C4927" s="3" t="str">
        <f>TEXT(Sales_Data[[#This Row],[OrderDate]],"mmmm")</f>
        <v>October</v>
      </c>
      <c r="D4927" s="3" t="str">
        <f t="shared" si="152"/>
        <v>2025</v>
      </c>
      <c r="E4927" t="s">
        <v>19</v>
      </c>
      <c r="F4927" t="s">
        <v>35</v>
      </c>
      <c r="G4927" t="s">
        <v>15</v>
      </c>
      <c r="H4927" t="s">
        <v>32</v>
      </c>
      <c r="I4927" t="s">
        <v>100</v>
      </c>
      <c r="J4927">
        <v>52</v>
      </c>
      <c r="K4927">
        <v>8500</v>
      </c>
      <c r="L4927" s="7">
        <f>Sales_Data[[#This Row],[OrderQuantity]] *Sales_Data[[#This Row],[UnitPrice]]</f>
        <v>442000</v>
      </c>
      <c r="M4927" s="7">
        <f>Sales_Data[[#This Row],[UnitPrice]]-Sales_Data[[#This Row],[UnitCost]]</f>
        <v>3000</v>
      </c>
      <c r="N4927" s="7">
        <f>Sales_Data[[#This Row],[Gross Revenue]]-Sales_Data[[#This Row],[Discount Amount ]]</f>
        <v>439000</v>
      </c>
      <c r="O4927" s="7">
        <f>Sales_Data[[#This Row],[OrderQuantity]] *Sales_Data[[#This Row],[UnitCost]]</f>
        <v>286000</v>
      </c>
      <c r="P4927" s="7">
        <f>Sales_Data[[#This Row],[ItemCost]] +Sales_Data[[#This Row],[ShippingCost]]</f>
        <v>287302.64</v>
      </c>
      <c r="Q4927" s="7">
        <f>Sales_Data[[#This Row],[Gross Revenue]]-Sales_Data[[#This Row],[TotalFinancialCost]]</f>
        <v>154697.35999999999</v>
      </c>
      <c r="R4927" s="7">
        <f>Sales_Data[[#This Row],[Actul Bill Amount]]-Sales_Data[[#This Row],[ShippingCost]]</f>
        <v>437697.36</v>
      </c>
      <c r="S4927">
        <v>1134</v>
      </c>
      <c r="T4927">
        <v>1302.6400000000001</v>
      </c>
      <c r="U4927" t="s">
        <v>49</v>
      </c>
      <c r="V4927">
        <v>5500</v>
      </c>
      <c r="W4927" t="s">
        <v>33</v>
      </c>
      <c r="X4927" t="str">
        <f t="shared" si="153"/>
        <v>Delhi</v>
      </c>
    </row>
    <row r="4928" spans="1:24" x14ac:dyDescent="0.4">
      <c r="A4928">
        <v>104927</v>
      </c>
      <c r="B4928" s="5">
        <v>45887.815972222219</v>
      </c>
      <c r="C4928" s="3" t="str">
        <f>TEXT(Sales_Data[[#This Row],[OrderDate]],"mmmm")</f>
        <v>August</v>
      </c>
      <c r="D4928" s="3" t="str">
        <f t="shared" si="152"/>
        <v>2025</v>
      </c>
      <c r="E4928" t="s">
        <v>50</v>
      </c>
      <c r="F4928" t="s">
        <v>40</v>
      </c>
      <c r="G4928" t="s">
        <v>31</v>
      </c>
      <c r="H4928" t="s">
        <v>25</v>
      </c>
      <c r="I4928" t="s">
        <v>100</v>
      </c>
      <c r="J4928">
        <v>58</v>
      </c>
      <c r="K4928">
        <v>5500</v>
      </c>
      <c r="L4928" s="7">
        <f>Sales_Data[[#This Row],[OrderQuantity]] *Sales_Data[[#This Row],[UnitPrice]]</f>
        <v>319000</v>
      </c>
      <c r="M4928" s="7">
        <f>Sales_Data[[#This Row],[UnitPrice]]-Sales_Data[[#This Row],[UnitCost]]</f>
        <v>2000</v>
      </c>
      <c r="N4928" s="7">
        <f>Sales_Data[[#This Row],[Gross Revenue]]-Sales_Data[[#This Row],[Discount Amount ]]</f>
        <v>317000</v>
      </c>
      <c r="O4928" s="7">
        <f>Sales_Data[[#This Row],[OrderQuantity]] *Sales_Data[[#This Row],[UnitCost]]</f>
        <v>203000</v>
      </c>
      <c r="P4928" s="7">
        <f>Sales_Data[[#This Row],[ItemCost]] +Sales_Data[[#This Row],[ShippingCost]]</f>
        <v>203684.37</v>
      </c>
      <c r="Q4928" s="7">
        <f>Sales_Data[[#This Row],[Gross Revenue]]-Sales_Data[[#This Row],[TotalFinancialCost]]</f>
        <v>115315.63</v>
      </c>
      <c r="R4928" s="7">
        <f>Sales_Data[[#This Row],[Actul Bill Amount]]-Sales_Data[[#This Row],[ShippingCost]]</f>
        <v>316315.63</v>
      </c>
      <c r="S4928">
        <v>1037</v>
      </c>
      <c r="T4928">
        <v>684.37</v>
      </c>
      <c r="U4928" t="s">
        <v>41</v>
      </c>
      <c r="V4928">
        <v>3500</v>
      </c>
      <c r="W4928" t="s">
        <v>27</v>
      </c>
      <c r="X4928" t="str">
        <f t="shared" si="153"/>
        <v>Mumbai</v>
      </c>
    </row>
    <row r="4929" spans="1:24" x14ac:dyDescent="0.4">
      <c r="A4929">
        <v>104928</v>
      </c>
      <c r="B4929" s="5">
        <v>45979.807638888888</v>
      </c>
      <c r="C4929" s="3" t="str">
        <f>TEXT(Sales_Data[[#This Row],[OrderDate]],"mmmm")</f>
        <v>November</v>
      </c>
      <c r="D4929" s="3" t="str">
        <f t="shared" si="152"/>
        <v>2025</v>
      </c>
      <c r="E4929" t="s">
        <v>45</v>
      </c>
      <c r="F4929" t="s">
        <v>46</v>
      </c>
      <c r="G4929" t="s">
        <v>31</v>
      </c>
      <c r="H4929" t="s">
        <v>32</v>
      </c>
      <c r="I4929" t="s">
        <v>100</v>
      </c>
      <c r="J4929">
        <v>87</v>
      </c>
      <c r="K4929">
        <v>4500</v>
      </c>
      <c r="L4929" s="7">
        <f>Sales_Data[[#This Row],[OrderQuantity]] *Sales_Data[[#This Row],[UnitPrice]]</f>
        <v>391500</v>
      </c>
      <c r="M4929" s="7">
        <f>Sales_Data[[#This Row],[UnitPrice]]-Sales_Data[[#This Row],[UnitCost]]</f>
        <v>1700</v>
      </c>
      <c r="N4929" s="7">
        <f>Sales_Data[[#This Row],[Gross Revenue]]-Sales_Data[[#This Row],[Discount Amount ]]</f>
        <v>389800</v>
      </c>
      <c r="O4929" s="7">
        <f>Sales_Data[[#This Row],[OrderQuantity]] *Sales_Data[[#This Row],[UnitCost]]</f>
        <v>243600</v>
      </c>
      <c r="P4929" s="7">
        <f>Sales_Data[[#This Row],[ItemCost]] +Sales_Data[[#This Row],[ShippingCost]]</f>
        <v>244316.9</v>
      </c>
      <c r="Q4929" s="7">
        <f>Sales_Data[[#This Row],[Gross Revenue]]-Sales_Data[[#This Row],[TotalFinancialCost]]</f>
        <v>147183.1</v>
      </c>
      <c r="R4929" s="7">
        <f>Sales_Data[[#This Row],[Actul Bill Amount]]-Sales_Data[[#This Row],[ShippingCost]]</f>
        <v>389083.1</v>
      </c>
      <c r="S4929">
        <v>747</v>
      </c>
      <c r="T4929">
        <v>716.9</v>
      </c>
      <c r="U4929" t="s">
        <v>47</v>
      </c>
      <c r="V4929">
        <v>2800</v>
      </c>
      <c r="W4929" t="s">
        <v>33</v>
      </c>
      <c r="X4929" t="str">
        <f t="shared" si="153"/>
        <v>Delhi</v>
      </c>
    </row>
    <row r="4930" spans="1:24" x14ac:dyDescent="0.4">
      <c r="A4930">
        <v>104929</v>
      </c>
      <c r="B4930" s="5">
        <v>45949.058333333334</v>
      </c>
      <c r="C4930" s="3" t="str">
        <f>TEXT(Sales_Data[[#This Row],[OrderDate]],"mmmm")</f>
        <v>October</v>
      </c>
      <c r="D4930" s="3" t="str">
        <f t="shared" ref="D4930:D4993" si="154">TEXT(B4930, "yyyy")</f>
        <v>2025</v>
      </c>
      <c r="E4930" t="s">
        <v>34</v>
      </c>
      <c r="F4930" t="s">
        <v>40</v>
      </c>
      <c r="G4930" t="s">
        <v>31</v>
      </c>
      <c r="H4930" t="s">
        <v>25</v>
      </c>
      <c r="I4930" t="s">
        <v>100</v>
      </c>
      <c r="J4930">
        <v>70</v>
      </c>
      <c r="K4930">
        <v>5500</v>
      </c>
      <c r="L4930" s="7">
        <f>Sales_Data[[#This Row],[OrderQuantity]] *Sales_Data[[#This Row],[UnitPrice]]</f>
        <v>385000</v>
      </c>
      <c r="M4930" s="7">
        <f>Sales_Data[[#This Row],[UnitPrice]]-Sales_Data[[#This Row],[UnitCost]]</f>
        <v>2000</v>
      </c>
      <c r="N4930" s="7">
        <f>Sales_Data[[#This Row],[Gross Revenue]]-Sales_Data[[#This Row],[Discount Amount ]]</f>
        <v>383000</v>
      </c>
      <c r="O4930" s="7">
        <f>Sales_Data[[#This Row],[OrderQuantity]] *Sales_Data[[#This Row],[UnitCost]]</f>
        <v>245000</v>
      </c>
      <c r="P4930" s="7">
        <f>Sales_Data[[#This Row],[ItemCost]] +Sales_Data[[#This Row],[ShippingCost]]</f>
        <v>245883.29</v>
      </c>
      <c r="Q4930" s="7">
        <f>Sales_Data[[#This Row],[Gross Revenue]]-Sales_Data[[#This Row],[TotalFinancialCost]]</f>
        <v>139116.71</v>
      </c>
      <c r="R4930" s="7">
        <f>Sales_Data[[#This Row],[Actul Bill Amount]]-Sales_Data[[#This Row],[ShippingCost]]</f>
        <v>382116.71</v>
      </c>
      <c r="S4930">
        <v>669</v>
      </c>
      <c r="T4930">
        <v>883.29</v>
      </c>
      <c r="U4930" t="s">
        <v>41</v>
      </c>
      <c r="V4930">
        <v>3500</v>
      </c>
      <c r="W4930" t="s">
        <v>27</v>
      </c>
      <c r="X4930" t="str">
        <f t="shared" ref="X4930:X4993" si="155">_xlfn.TEXTBEFORE(W4930, " ")</f>
        <v>Mumbai</v>
      </c>
    </row>
    <row r="4931" spans="1:24" x14ac:dyDescent="0.4">
      <c r="A4931">
        <v>104930</v>
      </c>
      <c r="B4931" s="5">
        <v>45683.587500000001</v>
      </c>
      <c r="C4931" s="3" t="str">
        <f>TEXT(Sales_Data[[#This Row],[OrderDate]],"mmmm")</f>
        <v>January</v>
      </c>
      <c r="D4931" s="3" t="str">
        <f t="shared" si="154"/>
        <v>2025</v>
      </c>
      <c r="E4931" t="s">
        <v>42</v>
      </c>
      <c r="F4931" t="s">
        <v>40</v>
      </c>
      <c r="G4931" t="s">
        <v>15</v>
      </c>
      <c r="H4931" t="s">
        <v>37</v>
      </c>
      <c r="I4931" t="s">
        <v>100</v>
      </c>
      <c r="J4931">
        <v>74</v>
      </c>
      <c r="K4931">
        <v>1500</v>
      </c>
      <c r="L4931" s="7">
        <f>Sales_Data[[#This Row],[OrderQuantity]] *Sales_Data[[#This Row],[UnitPrice]]</f>
        <v>111000</v>
      </c>
      <c r="M4931" s="7">
        <f>Sales_Data[[#This Row],[UnitPrice]]-Sales_Data[[#This Row],[UnitCost]]</f>
        <v>700</v>
      </c>
      <c r="N4931" s="7">
        <f>Sales_Data[[#This Row],[Gross Revenue]]-Sales_Data[[#This Row],[Discount Amount ]]</f>
        <v>110300</v>
      </c>
      <c r="O4931" s="7">
        <f>Sales_Data[[#This Row],[OrderQuantity]] *Sales_Data[[#This Row],[UnitCost]]</f>
        <v>59200</v>
      </c>
      <c r="P4931" s="7">
        <f>Sales_Data[[#This Row],[ItemCost]] +Sales_Data[[#This Row],[ShippingCost]]</f>
        <v>59688.82</v>
      </c>
      <c r="Q4931" s="7">
        <f>Sales_Data[[#This Row],[Gross Revenue]]-Sales_Data[[#This Row],[TotalFinancialCost]]</f>
        <v>51311.18</v>
      </c>
      <c r="R4931" s="7">
        <f>Sales_Data[[#This Row],[Actul Bill Amount]]-Sales_Data[[#This Row],[ShippingCost]]</f>
        <v>109811.18</v>
      </c>
      <c r="S4931">
        <v>779</v>
      </c>
      <c r="T4931">
        <v>488.82</v>
      </c>
      <c r="U4931" t="s">
        <v>52</v>
      </c>
      <c r="V4931">
        <v>800</v>
      </c>
      <c r="W4931" t="s">
        <v>38</v>
      </c>
      <c r="X4931" t="str">
        <f t="shared" si="155"/>
        <v>Kolkata</v>
      </c>
    </row>
    <row r="4932" spans="1:24" x14ac:dyDescent="0.4">
      <c r="A4932">
        <v>104931</v>
      </c>
      <c r="B4932" s="5">
        <v>45732.731944444444</v>
      </c>
      <c r="C4932" s="3" t="str">
        <f>TEXT(Sales_Data[[#This Row],[OrderDate]],"mmmm")</f>
        <v>March</v>
      </c>
      <c r="D4932" s="3" t="str">
        <f t="shared" si="154"/>
        <v>2025</v>
      </c>
      <c r="E4932" t="s">
        <v>42</v>
      </c>
      <c r="F4932" t="s">
        <v>35</v>
      </c>
      <c r="G4932" t="s">
        <v>15</v>
      </c>
      <c r="H4932" t="s">
        <v>20</v>
      </c>
      <c r="I4932" t="s">
        <v>100</v>
      </c>
      <c r="J4932">
        <v>66</v>
      </c>
      <c r="K4932">
        <v>12000</v>
      </c>
      <c r="L4932" s="7">
        <f>Sales_Data[[#This Row],[OrderQuantity]] *Sales_Data[[#This Row],[UnitPrice]]</f>
        <v>792000</v>
      </c>
      <c r="M4932" s="7">
        <f>Sales_Data[[#This Row],[UnitPrice]]-Sales_Data[[#This Row],[UnitCost]]</f>
        <v>4000</v>
      </c>
      <c r="N4932" s="7">
        <f>Sales_Data[[#This Row],[Gross Revenue]]-Sales_Data[[#This Row],[Discount Amount ]]</f>
        <v>788000</v>
      </c>
      <c r="O4932" s="7">
        <f>Sales_Data[[#This Row],[OrderQuantity]] *Sales_Data[[#This Row],[UnitCost]]</f>
        <v>528000</v>
      </c>
      <c r="P4932" s="7">
        <f>Sales_Data[[#This Row],[ItemCost]] +Sales_Data[[#This Row],[ShippingCost]]</f>
        <v>528847.67000000004</v>
      </c>
      <c r="Q4932" s="7">
        <f>Sales_Data[[#This Row],[Gross Revenue]]-Sales_Data[[#This Row],[TotalFinancialCost]]</f>
        <v>263152.32999999996</v>
      </c>
      <c r="R4932" s="7">
        <f>Sales_Data[[#This Row],[Actul Bill Amount]]-Sales_Data[[#This Row],[ShippingCost]]</f>
        <v>787152.33</v>
      </c>
      <c r="S4932">
        <v>1139</v>
      </c>
      <c r="T4932">
        <v>847.67</v>
      </c>
      <c r="U4932" t="s">
        <v>36</v>
      </c>
      <c r="V4932">
        <v>8000</v>
      </c>
      <c r="W4932" t="s">
        <v>22</v>
      </c>
      <c r="X4932" t="str">
        <f t="shared" si="155"/>
        <v>Nagpur</v>
      </c>
    </row>
    <row r="4933" spans="1:24" x14ac:dyDescent="0.4">
      <c r="A4933">
        <v>104932</v>
      </c>
      <c r="B4933" s="5">
        <v>46021.915277777778</v>
      </c>
      <c r="C4933" s="3" t="str">
        <f>TEXT(Sales_Data[[#This Row],[OrderDate]],"mmmm")</f>
        <v>December</v>
      </c>
      <c r="D4933" s="3" t="str">
        <f t="shared" si="154"/>
        <v>2025</v>
      </c>
      <c r="E4933" t="s">
        <v>45</v>
      </c>
      <c r="F4933" t="s">
        <v>43</v>
      </c>
      <c r="G4933" t="s">
        <v>15</v>
      </c>
      <c r="H4933" t="s">
        <v>32</v>
      </c>
      <c r="I4933" t="s">
        <v>100</v>
      </c>
      <c r="J4933">
        <v>25</v>
      </c>
      <c r="K4933">
        <v>4500</v>
      </c>
      <c r="L4933" s="7">
        <f>Sales_Data[[#This Row],[OrderQuantity]] *Sales_Data[[#This Row],[UnitPrice]]</f>
        <v>112500</v>
      </c>
      <c r="M4933" s="7">
        <f>Sales_Data[[#This Row],[UnitPrice]]-Sales_Data[[#This Row],[UnitCost]]</f>
        <v>2000</v>
      </c>
      <c r="N4933" s="7">
        <f>Sales_Data[[#This Row],[Gross Revenue]]-Sales_Data[[#This Row],[Discount Amount ]]</f>
        <v>110500</v>
      </c>
      <c r="O4933" s="7">
        <f>Sales_Data[[#This Row],[OrderQuantity]] *Sales_Data[[#This Row],[UnitCost]]</f>
        <v>62500</v>
      </c>
      <c r="P4933" s="7">
        <f>Sales_Data[[#This Row],[ItemCost]] +Sales_Data[[#This Row],[ShippingCost]]</f>
        <v>63337.41</v>
      </c>
      <c r="Q4933" s="7">
        <f>Sales_Data[[#This Row],[Gross Revenue]]-Sales_Data[[#This Row],[TotalFinancialCost]]</f>
        <v>49162.59</v>
      </c>
      <c r="R4933" s="7">
        <f>Sales_Data[[#This Row],[Actul Bill Amount]]-Sales_Data[[#This Row],[ShippingCost]]</f>
        <v>109662.59</v>
      </c>
      <c r="S4933">
        <v>832</v>
      </c>
      <c r="T4933">
        <v>837.41</v>
      </c>
      <c r="U4933" t="s">
        <v>44</v>
      </c>
      <c r="V4933">
        <v>2500</v>
      </c>
      <c r="W4933" t="s">
        <v>33</v>
      </c>
      <c r="X4933" t="str">
        <f t="shared" si="155"/>
        <v>Delhi</v>
      </c>
    </row>
    <row r="4934" spans="1:24" x14ac:dyDescent="0.4">
      <c r="A4934">
        <v>104933</v>
      </c>
      <c r="B4934" s="5">
        <v>45956.909722222219</v>
      </c>
      <c r="C4934" s="3" t="str">
        <f>TEXT(Sales_Data[[#This Row],[OrderDate]],"mmmm")</f>
        <v>October</v>
      </c>
      <c r="D4934" s="3" t="str">
        <f t="shared" si="154"/>
        <v>2025</v>
      </c>
      <c r="E4934" t="s">
        <v>48</v>
      </c>
      <c r="F4934" t="s">
        <v>14</v>
      </c>
      <c r="G4934" t="s">
        <v>29</v>
      </c>
      <c r="H4934" t="s">
        <v>25</v>
      </c>
      <c r="I4934" t="s">
        <v>100</v>
      </c>
      <c r="J4934">
        <v>68</v>
      </c>
      <c r="K4934">
        <v>6500</v>
      </c>
      <c r="L4934" s="7">
        <f>Sales_Data[[#This Row],[OrderQuantity]] *Sales_Data[[#This Row],[UnitPrice]]</f>
        <v>442000</v>
      </c>
      <c r="M4934" s="7">
        <f>Sales_Data[[#This Row],[UnitPrice]]-Sales_Data[[#This Row],[UnitCost]]</f>
        <v>2300</v>
      </c>
      <c r="N4934" s="7">
        <f>Sales_Data[[#This Row],[Gross Revenue]]-Sales_Data[[#This Row],[Discount Amount ]]</f>
        <v>439700</v>
      </c>
      <c r="O4934" s="7">
        <f>Sales_Data[[#This Row],[OrderQuantity]] *Sales_Data[[#This Row],[UnitCost]]</f>
        <v>285600</v>
      </c>
      <c r="P4934" s="7">
        <f>Sales_Data[[#This Row],[ItemCost]] +Sales_Data[[#This Row],[ShippingCost]]</f>
        <v>286501.74</v>
      </c>
      <c r="Q4934" s="7">
        <f>Sales_Data[[#This Row],[Gross Revenue]]-Sales_Data[[#This Row],[TotalFinancialCost]]</f>
        <v>155498.26</v>
      </c>
      <c r="R4934" s="7">
        <f>Sales_Data[[#This Row],[Actul Bill Amount]]-Sales_Data[[#This Row],[ShippingCost]]</f>
        <v>438798.26</v>
      </c>
      <c r="S4934">
        <v>1166</v>
      </c>
      <c r="T4934">
        <v>901.74</v>
      </c>
      <c r="U4934" t="s">
        <v>21</v>
      </c>
      <c r="V4934">
        <v>4200</v>
      </c>
      <c r="W4934" t="s">
        <v>27</v>
      </c>
      <c r="X4934" t="str">
        <f t="shared" si="155"/>
        <v>Mumbai</v>
      </c>
    </row>
    <row r="4935" spans="1:24" x14ac:dyDescent="0.4">
      <c r="A4935">
        <v>104934</v>
      </c>
      <c r="B4935" s="5">
        <v>45807.920138888891</v>
      </c>
      <c r="C4935" s="3" t="str">
        <f>TEXT(Sales_Data[[#This Row],[OrderDate]],"mmmm")</f>
        <v>May</v>
      </c>
      <c r="D4935" s="3" t="str">
        <f t="shared" si="154"/>
        <v>2025</v>
      </c>
      <c r="E4935" t="s">
        <v>50</v>
      </c>
      <c r="F4935" t="s">
        <v>24</v>
      </c>
      <c r="G4935" t="s">
        <v>31</v>
      </c>
      <c r="H4935" t="s">
        <v>37</v>
      </c>
      <c r="I4935" t="s">
        <v>100</v>
      </c>
      <c r="J4935">
        <v>46</v>
      </c>
      <c r="K4935">
        <v>45000</v>
      </c>
      <c r="L4935" s="7">
        <f>Sales_Data[[#This Row],[OrderQuantity]] *Sales_Data[[#This Row],[UnitPrice]]</f>
        <v>2070000</v>
      </c>
      <c r="M4935" s="7">
        <f>Sales_Data[[#This Row],[UnitPrice]]-Sales_Data[[#This Row],[UnitCost]]</f>
        <v>13000</v>
      </c>
      <c r="N4935" s="7">
        <f>Sales_Data[[#This Row],[Gross Revenue]]-Sales_Data[[#This Row],[Discount Amount ]]</f>
        <v>2057000</v>
      </c>
      <c r="O4935" s="7">
        <f>Sales_Data[[#This Row],[OrderQuantity]] *Sales_Data[[#This Row],[UnitCost]]</f>
        <v>1472000</v>
      </c>
      <c r="P4935" s="7">
        <f>Sales_Data[[#This Row],[ItemCost]] +Sales_Data[[#This Row],[ShippingCost]]</f>
        <v>1472333.99</v>
      </c>
      <c r="Q4935" s="7">
        <f>Sales_Data[[#This Row],[Gross Revenue]]-Sales_Data[[#This Row],[TotalFinancialCost]]</f>
        <v>597666.01</v>
      </c>
      <c r="R4935" s="7">
        <f>Sales_Data[[#This Row],[Actul Bill Amount]]-Sales_Data[[#This Row],[ShippingCost]]</f>
        <v>2056666.01</v>
      </c>
      <c r="S4935">
        <v>1145</v>
      </c>
      <c r="T4935">
        <v>333.99</v>
      </c>
      <c r="U4935" t="s">
        <v>26</v>
      </c>
      <c r="V4935">
        <v>32000</v>
      </c>
      <c r="W4935" t="s">
        <v>38</v>
      </c>
      <c r="X4935" t="str">
        <f t="shared" si="155"/>
        <v>Kolkata</v>
      </c>
    </row>
    <row r="4936" spans="1:24" x14ac:dyDescent="0.4">
      <c r="A4936">
        <v>104935</v>
      </c>
      <c r="B4936" s="5">
        <v>45805.472916666666</v>
      </c>
      <c r="C4936" s="3" t="str">
        <f>TEXT(Sales_Data[[#This Row],[OrderDate]],"mmmm")</f>
        <v>May</v>
      </c>
      <c r="D4936" s="3" t="str">
        <f t="shared" si="154"/>
        <v>2025</v>
      </c>
      <c r="E4936" t="s">
        <v>23</v>
      </c>
      <c r="F4936" t="s">
        <v>28</v>
      </c>
      <c r="G4936" t="s">
        <v>15</v>
      </c>
      <c r="H4936" t="s">
        <v>20</v>
      </c>
      <c r="I4936" t="s">
        <v>100</v>
      </c>
      <c r="J4936">
        <v>73</v>
      </c>
      <c r="K4936">
        <v>450</v>
      </c>
      <c r="L4936" s="7">
        <f>Sales_Data[[#This Row],[OrderQuantity]] *Sales_Data[[#This Row],[UnitPrice]]</f>
        <v>32850</v>
      </c>
      <c r="M4936" s="7">
        <f>Sales_Data[[#This Row],[UnitPrice]]-Sales_Data[[#This Row],[UnitCost]]</f>
        <v>250</v>
      </c>
      <c r="N4936" s="7">
        <f>Sales_Data[[#This Row],[Gross Revenue]]-Sales_Data[[#This Row],[Discount Amount ]]</f>
        <v>32600</v>
      </c>
      <c r="O4936" s="7">
        <f>Sales_Data[[#This Row],[OrderQuantity]] *Sales_Data[[#This Row],[UnitCost]]</f>
        <v>14600</v>
      </c>
      <c r="P4936" s="7">
        <f>Sales_Data[[#This Row],[ItemCost]] +Sales_Data[[#This Row],[ShippingCost]]</f>
        <v>15213.58</v>
      </c>
      <c r="Q4936" s="7">
        <f>Sales_Data[[#This Row],[Gross Revenue]]-Sales_Data[[#This Row],[TotalFinancialCost]]</f>
        <v>17636.419999999998</v>
      </c>
      <c r="R4936" s="7">
        <f>Sales_Data[[#This Row],[Actul Bill Amount]]-Sales_Data[[#This Row],[ShippingCost]]</f>
        <v>31986.42</v>
      </c>
      <c r="S4936">
        <v>716</v>
      </c>
      <c r="T4936">
        <v>613.58000000000004</v>
      </c>
      <c r="U4936" t="s">
        <v>30</v>
      </c>
      <c r="V4936">
        <v>200</v>
      </c>
      <c r="W4936" t="s">
        <v>22</v>
      </c>
      <c r="X4936" t="str">
        <f t="shared" si="155"/>
        <v>Nagpur</v>
      </c>
    </row>
    <row r="4937" spans="1:24" x14ac:dyDescent="0.4">
      <c r="A4937">
        <v>104936</v>
      </c>
      <c r="B4937" s="5">
        <v>45665.28125</v>
      </c>
      <c r="C4937" s="3" t="str">
        <f>TEXT(Sales_Data[[#This Row],[OrderDate]],"mmmm")</f>
        <v>January</v>
      </c>
      <c r="D4937" s="3" t="str">
        <f t="shared" si="154"/>
        <v>2025</v>
      </c>
      <c r="E4937" t="s">
        <v>50</v>
      </c>
      <c r="F4937" t="s">
        <v>24</v>
      </c>
      <c r="G4937" t="s">
        <v>31</v>
      </c>
      <c r="H4937" t="s">
        <v>25</v>
      </c>
      <c r="I4937" t="s">
        <v>100</v>
      </c>
      <c r="J4937">
        <v>34</v>
      </c>
      <c r="K4937">
        <v>3500</v>
      </c>
      <c r="L4937" s="7">
        <f>Sales_Data[[#This Row],[OrderQuantity]] *Sales_Data[[#This Row],[UnitPrice]]</f>
        <v>119000</v>
      </c>
      <c r="M4937" s="7">
        <f>Sales_Data[[#This Row],[UnitPrice]]-Sales_Data[[#This Row],[UnitCost]]</f>
        <v>1300</v>
      </c>
      <c r="N4937" s="7">
        <f>Sales_Data[[#This Row],[Gross Revenue]]-Sales_Data[[#This Row],[Discount Amount ]]</f>
        <v>117700</v>
      </c>
      <c r="O4937" s="7">
        <f>Sales_Data[[#This Row],[OrderQuantity]] *Sales_Data[[#This Row],[UnitCost]]</f>
        <v>74800</v>
      </c>
      <c r="P4937" s="7">
        <f>Sales_Data[[#This Row],[ItemCost]] +Sales_Data[[#This Row],[ShippingCost]]</f>
        <v>75487.929999999993</v>
      </c>
      <c r="Q4937" s="7">
        <f>Sales_Data[[#This Row],[Gross Revenue]]-Sales_Data[[#This Row],[TotalFinancialCost]]</f>
        <v>43512.070000000007</v>
      </c>
      <c r="R4937" s="7">
        <f>Sales_Data[[#This Row],[Actul Bill Amount]]-Sales_Data[[#This Row],[ShippingCost]]</f>
        <v>117012.07</v>
      </c>
      <c r="S4937">
        <v>506</v>
      </c>
      <c r="T4937">
        <v>687.93</v>
      </c>
      <c r="U4937" t="s">
        <v>59</v>
      </c>
      <c r="V4937">
        <v>2200</v>
      </c>
      <c r="W4937" t="s">
        <v>27</v>
      </c>
      <c r="X4937" t="str">
        <f t="shared" si="155"/>
        <v>Mumbai</v>
      </c>
    </row>
    <row r="4938" spans="1:24" x14ac:dyDescent="0.4">
      <c r="A4938">
        <v>104937</v>
      </c>
      <c r="B4938" s="5">
        <v>45686.461805555555</v>
      </c>
      <c r="C4938" s="3" t="str">
        <f>TEXT(Sales_Data[[#This Row],[OrderDate]],"mmmm")</f>
        <v>January</v>
      </c>
      <c r="D4938" s="3" t="str">
        <f t="shared" si="154"/>
        <v>2025</v>
      </c>
      <c r="E4938" t="s">
        <v>45</v>
      </c>
      <c r="F4938" t="s">
        <v>24</v>
      </c>
      <c r="G4938" t="s">
        <v>29</v>
      </c>
      <c r="H4938" t="s">
        <v>32</v>
      </c>
      <c r="I4938" t="s">
        <v>100</v>
      </c>
      <c r="J4938">
        <v>89</v>
      </c>
      <c r="K4938">
        <v>45000</v>
      </c>
      <c r="L4938" s="7">
        <f>Sales_Data[[#This Row],[OrderQuantity]] *Sales_Data[[#This Row],[UnitPrice]]</f>
        <v>4005000</v>
      </c>
      <c r="M4938" s="7">
        <f>Sales_Data[[#This Row],[UnitPrice]]-Sales_Data[[#This Row],[UnitCost]]</f>
        <v>13000</v>
      </c>
      <c r="N4938" s="7">
        <f>Sales_Data[[#This Row],[Gross Revenue]]-Sales_Data[[#This Row],[Discount Amount ]]</f>
        <v>3992000</v>
      </c>
      <c r="O4938" s="7">
        <f>Sales_Data[[#This Row],[OrderQuantity]] *Sales_Data[[#This Row],[UnitCost]]</f>
        <v>2848000</v>
      </c>
      <c r="P4938" s="7">
        <f>Sales_Data[[#This Row],[ItemCost]] +Sales_Data[[#This Row],[ShippingCost]]</f>
        <v>2849390.65</v>
      </c>
      <c r="Q4938" s="7">
        <f>Sales_Data[[#This Row],[Gross Revenue]]-Sales_Data[[#This Row],[TotalFinancialCost]]</f>
        <v>1155609.3500000001</v>
      </c>
      <c r="R4938" s="7">
        <f>Sales_Data[[#This Row],[Actul Bill Amount]]-Sales_Data[[#This Row],[ShippingCost]]</f>
        <v>3990609.35</v>
      </c>
      <c r="S4938">
        <v>367</v>
      </c>
      <c r="T4938">
        <v>1390.65</v>
      </c>
      <c r="U4938" t="s">
        <v>26</v>
      </c>
      <c r="V4938">
        <v>32000</v>
      </c>
      <c r="W4938" t="s">
        <v>33</v>
      </c>
      <c r="X4938" t="str">
        <f t="shared" si="155"/>
        <v>Delhi</v>
      </c>
    </row>
    <row r="4939" spans="1:24" x14ac:dyDescent="0.4">
      <c r="A4939">
        <v>104938</v>
      </c>
      <c r="B4939" s="5">
        <v>45953.085416666669</v>
      </c>
      <c r="C4939" s="3" t="str">
        <f>TEXT(Sales_Data[[#This Row],[OrderDate]],"mmmm")</f>
        <v>October</v>
      </c>
      <c r="D4939" s="3" t="str">
        <f t="shared" si="154"/>
        <v>2025</v>
      </c>
      <c r="E4939" t="s">
        <v>45</v>
      </c>
      <c r="F4939" t="s">
        <v>46</v>
      </c>
      <c r="G4939" t="s">
        <v>31</v>
      </c>
      <c r="H4939" t="s">
        <v>32</v>
      </c>
      <c r="I4939" t="s">
        <v>100</v>
      </c>
      <c r="J4939">
        <v>5</v>
      </c>
      <c r="K4939">
        <v>15000</v>
      </c>
      <c r="L4939" s="7">
        <f>Sales_Data[[#This Row],[OrderQuantity]] *Sales_Data[[#This Row],[UnitPrice]]</f>
        <v>75000</v>
      </c>
      <c r="M4939" s="7">
        <f>Sales_Data[[#This Row],[UnitPrice]]-Sales_Data[[#This Row],[UnitCost]]</f>
        <v>5500</v>
      </c>
      <c r="N4939" s="7">
        <f>Sales_Data[[#This Row],[Gross Revenue]]-Sales_Data[[#This Row],[Discount Amount ]]</f>
        <v>69500</v>
      </c>
      <c r="O4939" s="7">
        <f>Sales_Data[[#This Row],[OrderQuantity]] *Sales_Data[[#This Row],[UnitCost]]</f>
        <v>47500</v>
      </c>
      <c r="P4939" s="7">
        <f>Sales_Data[[#This Row],[ItemCost]] +Sales_Data[[#This Row],[ShippingCost]]</f>
        <v>48730.71</v>
      </c>
      <c r="Q4939" s="7">
        <f>Sales_Data[[#This Row],[Gross Revenue]]-Sales_Data[[#This Row],[TotalFinancialCost]]</f>
        <v>26269.29</v>
      </c>
      <c r="R4939" s="7">
        <f>Sales_Data[[#This Row],[Actul Bill Amount]]-Sales_Data[[#This Row],[ShippingCost]]</f>
        <v>68269.289999999994</v>
      </c>
      <c r="S4939">
        <v>808</v>
      </c>
      <c r="T4939">
        <v>1230.71</v>
      </c>
      <c r="U4939" t="s">
        <v>53</v>
      </c>
      <c r="V4939">
        <v>9500</v>
      </c>
      <c r="W4939" t="s">
        <v>33</v>
      </c>
      <c r="X4939" t="str">
        <f t="shared" si="155"/>
        <v>Delhi</v>
      </c>
    </row>
    <row r="4940" spans="1:24" x14ac:dyDescent="0.4">
      <c r="A4940">
        <v>104939</v>
      </c>
      <c r="B4940" s="5">
        <v>45866.409722222219</v>
      </c>
      <c r="C4940" s="3" t="str">
        <f>TEXT(Sales_Data[[#This Row],[OrderDate]],"mmmm")</f>
        <v>July</v>
      </c>
      <c r="D4940" s="3" t="str">
        <f t="shared" si="154"/>
        <v>2025</v>
      </c>
      <c r="E4940" t="s">
        <v>19</v>
      </c>
      <c r="F4940" t="s">
        <v>46</v>
      </c>
      <c r="G4940" t="s">
        <v>29</v>
      </c>
      <c r="H4940" t="s">
        <v>32</v>
      </c>
      <c r="I4940" t="s">
        <v>100</v>
      </c>
      <c r="J4940">
        <v>16</v>
      </c>
      <c r="K4940">
        <v>15000</v>
      </c>
      <c r="L4940" s="7">
        <f>Sales_Data[[#This Row],[OrderQuantity]] *Sales_Data[[#This Row],[UnitPrice]]</f>
        <v>240000</v>
      </c>
      <c r="M4940" s="7">
        <f>Sales_Data[[#This Row],[UnitPrice]]-Sales_Data[[#This Row],[UnitCost]]</f>
        <v>5500</v>
      </c>
      <c r="N4940" s="7">
        <f>Sales_Data[[#This Row],[Gross Revenue]]-Sales_Data[[#This Row],[Discount Amount ]]</f>
        <v>234500</v>
      </c>
      <c r="O4940" s="7">
        <f>Sales_Data[[#This Row],[OrderQuantity]] *Sales_Data[[#This Row],[UnitCost]]</f>
        <v>152000</v>
      </c>
      <c r="P4940" s="7">
        <f>Sales_Data[[#This Row],[ItemCost]] +Sales_Data[[#This Row],[ShippingCost]]</f>
        <v>152253.64000000001</v>
      </c>
      <c r="Q4940" s="7">
        <f>Sales_Data[[#This Row],[Gross Revenue]]-Sales_Data[[#This Row],[TotalFinancialCost]]</f>
        <v>87746.359999999986</v>
      </c>
      <c r="R4940" s="7">
        <f>Sales_Data[[#This Row],[Actul Bill Amount]]-Sales_Data[[#This Row],[ShippingCost]]</f>
        <v>234246.36</v>
      </c>
      <c r="S4940">
        <v>708</v>
      </c>
      <c r="T4940">
        <v>253.64</v>
      </c>
      <c r="U4940" t="s">
        <v>53</v>
      </c>
      <c r="V4940">
        <v>9500</v>
      </c>
      <c r="W4940" t="s">
        <v>33</v>
      </c>
      <c r="X4940" t="str">
        <f t="shared" si="155"/>
        <v>Delhi</v>
      </c>
    </row>
    <row r="4941" spans="1:24" x14ac:dyDescent="0.4">
      <c r="A4941">
        <v>104940</v>
      </c>
      <c r="B4941" s="5">
        <v>45785.923611111109</v>
      </c>
      <c r="C4941" s="3" t="str">
        <f>TEXT(Sales_Data[[#This Row],[OrderDate]],"mmmm")</f>
        <v>May</v>
      </c>
      <c r="D4941" s="3" t="str">
        <f t="shared" si="154"/>
        <v>2025</v>
      </c>
      <c r="E4941" t="s">
        <v>34</v>
      </c>
      <c r="F4941" t="s">
        <v>55</v>
      </c>
      <c r="G4941" t="s">
        <v>29</v>
      </c>
      <c r="H4941" t="s">
        <v>20</v>
      </c>
      <c r="I4941" t="s">
        <v>100</v>
      </c>
      <c r="J4941">
        <v>91</v>
      </c>
      <c r="K4941">
        <v>850</v>
      </c>
      <c r="L4941" s="7">
        <f>Sales_Data[[#This Row],[OrderQuantity]] *Sales_Data[[#This Row],[UnitPrice]]</f>
        <v>77350</v>
      </c>
      <c r="M4941" s="7">
        <f>Sales_Data[[#This Row],[UnitPrice]]-Sales_Data[[#This Row],[UnitCost]]</f>
        <v>300</v>
      </c>
      <c r="N4941" s="7">
        <f>Sales_Data[[#This Row],[Gross Revenue]]-Sales_Data[[#This Row],[Discount Amount ]]</f>
        <v>77050</v>
      </c>
      <c r="O4941" s="7">
        <f>Sales_Data[[#This Row],[OrderQuantity]] *Sales_Data[[#This Row],[UnitCost]]</f>
        <v>50050</v>
      </c>
      <c r="P4941" s="7">
        <f>Sales_Data[[#This Row],[ItemCost]] +Sales_Data[[#This Row],[ShippingCost]]</f>
        <v>50467.72</v>
      </c>
      <c r="Q4941" s="7">
        <f>Sales_Data[[#This Row],[Gross Revenue]]-Sales_Data[[#This Row],[TotalFinancialCost]]</f>
        <v>26882.28</v>
      </c>
      <c r="R4941" s="7">
        <f>Sales_Data[[#This Row],[Actul Bill Amount]]-Sales_Data[[#This Row],[ShippingCost]]</f>
        <v>76632.28</v>
      </c>
      <c r="S4941">
        <v>303</v>
      </c>
      <c r="T4941">
        <v>417.72</v>
      </c>
      <c r="U4941" t="s">
        <v>56</v>
      </c>
      <c r="V4941">
        <v>550</v>
      </c>
      <c r="W4941" t="s">
        <v>22</v>
      </c>
      <c r="X4941" t="str">
        <f t="shared" si="155"/>
        <v>Nagpur</v>
      </c>
    </row>
    <row r="4942" spans="1:24" x14ac:dyDescent="0.4">
      <c r="A4942">
        <v>104941</v>
      </c>
      <c r="B4942" s="5">
        <v>45997.345138888886</v>
      </c>
      <c r="C4942" s="3" t="str">
        <f>TEXT(Sales_Data[[#This Row],[OrderDate]],"mmmm")</f>
        <v>December</v>
      </c>
      <c r="D4942" s="3" t="str">
        <f t="shared" si="154"/>
        <v>2025</v>
      </c>
      <c r="E4942" t="s">
        <v>42</v>
      </c>
      <c r="F4942" t="s">
        <v>14</v>
      </c>
      <c r="G4942" t="s">
        <v>31</v>
      </c>
      <c r="H4942" t="s">
        <v>25</v>
      </c>
      <c r="I4942" t="s">
        <v>100</v>
      </c>
      <c r="J4942">
        <v>93</v>
      </c>
      <c r="K4942">
        <v>3200</v>
      </c>
      <c r="L4942" s="7">
        <f>Sales_Data[[#This Row],[OrderQuantity]] *Sales_Data[[#This Row],[UnitPrice]]</f>
        <v>297600</v>
      </c>
      <c r="M4942" s="7">
        <f>Sales_Data[[#This Row],[UnitPrice]]-Sales_Data[[#This Row],[UnitCost]]</f>
        <v>1200</v>
      </c>
      <c r="N4942" s="7">
        <f>Sales_Data[[#This Row],[Gross Revenue]]-Sales_Data[[#This Row],[Discount Amount ]]</f>
        <v>296400</v>
      </c>
      <c r="O4942" s="7">
        <f>Sales_Data[[#This Row],[OrderQuantity]] *Sales_Data[[#This Row],[UnitCost]]</f>
        <v>186000</v>
      </c>
      <c r="P4942" s="7">
        <f>Sales_Data[[#This Row],[ItemCost]] +Sales_Data[[#This Row],[ShippingCost]]</f>
        <v>186590.5</v>
      </c>
      <c r="Q4942" s="7">
        <f>Sales_Data[[#This Row],[Gross Revenue]]-Sales_Data[[#This Row],[TotalFinancialCost]]</f>
        <v>111009.5</v>
      </c>
      <c r="R4942" s="7">
        <f>Sales_Data[[#This Row],[Actul Bill Amount]]-Sales_Data[[#This Row],[ShippingCost]]</f>
        <v>295809.5</v>
      </c>
      <c r="S4942">
        <v>520</v>
      </c>
      <c r="T4942">
        <v>590.5</v>
      </c>
      <c r="U4942" t="s">
        <v>17</v>
      </c>
      <c r="V4942">
        <v>2000</v>
      </c>
      <c r="W4942" t="s">
        <v>27</v>
      </c>
      <c r="X4942" t="str">
        <f t="shared" si="155"/>
        <v>Mumbai</v>
      </c>
    </row>
    <row r="4943" spans="1:24" x14ac:dyDescent="0.4">
      <c r="A4943">
        <v>104942</v>
      </c>
      <c r="B4943" s="5">
        <v>45773.611111111109</v>
      </c>
      <c r="C4943" s="3" t="str">
        <f>TEXT(Sales_Data[[#This Row],[OrderDate]],"mmmm")</f>
        <v>April</v>
      </c>
      <c r="D4943" s="3" t="str">
        <f t="shared" si="154"/>
        <v>2025</v>
      </c>
      <c r="E4943" t="s">
        <v>19</v>
      </c>
      <c r="F4943" t="s">
        <v>35</v>
      </c>
      <c r="G4943" t="s">
        <v>15</v>
      </c>
      <c r="H4943" t="s">
        <v>32</v>
      </c>
      <c r="I4943" t="s">
        <v>100</v>
      </c>
      <c r="J4943">
        <v>86</v>
      </c>
      <c r="K4943">
        <v>12000</v>
      </c>
      <c r="L4943" s="7">
        <f>Sales_Data[[#This Row],[OrderQuantity]] *Sales_Data[[#This Row],[UnitPrice]]</f>
        <v>1032000</v>
      </c>
      <c r="M4943" s="7">
        <f>Sales_Data[[#This Row],[UnitPrice]]-Sales_Data[[#This Row],[UnitCost]]</f>
        <v>4000</v>
      </c>
      <c r="N4943" s="7">
        <f>Sales_Data[[#This Row],[Gross Revenue]]-Sales_Data[[#This Row],[Discount Amount ]]</f>
        <v>1028000</v>
      </c>
      <c r="O4943" s="7">
        <f>Sales_Data[[#This Row],[OrderQuantity]] *Sales_Data[[#This Row],[UnitCost]]</f>
        <v>688000</v>
      </c>
      <c r="P4943" s="7">
        <f>Sales_Data[[#This Row],[ItemCost]] +Sales_Data[[#This Row],[ShippingCost]]</f>
        <v>689170.62</v>
      </c>
      <c r="Q4943" s="7">
        <f>Sales_Data[[#This Row],[Gross Revenue]]-Sales_Data[[#This Row],[TotalFinancialCost]]</f>
        <v>342829.38</v>
      </c>
      <c r="R4943" s="7">
        <f>Sales_Data[[#This Row],[Actul Bill Amount]]-Sales_Data[[#This Row],[ShippingCost]]</f>
        <v>1026829.38</v>
      </c>
      <c r="S4943">
        <v>385</v>
      </c>
      <c r="T4943">
        <v>1170.6199999999999</v>
      </c>
      <c r="U4943" t="s">
        <v>36</v>
      </c>
      <c r="V4943">
        <v>8000</v>
      </c>
      <c r="W4943" t="s">
        <v>33</v>
      </c>
      <c r="X4943" t="str">
        <f t="shared" si="155"/>
        <v>Delhi</v>
      </c>
    </row>
    <row r="4944" spans="1:24" x14ac:dyDescent="0.4">
      <c r="A4944">
        <v>104943</v>
      </c>
      <c r="B4944" s="5">
        <v>45801.280555555553</v>
      </c>
      <c r="C4944" s="3" t="str">
        <f>TEXT(Sales_Data[[#This Row],[OrderDate]],"mmmm")</f>
        <v>May</v>
      </c>
      <c r="D4944" s="3" t="str">
        <f t="shared" si="154"/>
        <v>2025</v>
      </c>
      <c r="E4944" t="s">
        <v>45</v>
      </c>
      <c r="F4944" t="s">
        <v>43</v>
      </c>
      <c r="G4944" t="s">
        <v>29</v>
      </c>
      <c r="H4944" t="s">
        <v>32</v>
      </c>
      <c r="I4944" t="s">
        <v>100</v>
      </c>
      <c r="J4944">
        <v>19</v>
      </c>
      <c r="K4944">
        <v>2800</v>
      </c>
      <c r="L4944" s="7">
        <f>Sales_Data[[#This Row],[OrderQuantity]] *Sales_Data[[#This Row],[UnitPrice]]</f>
        <v>53200</v>
      </c>
      <c r="M4944" s="7">
        <f>Sales_Data[[#This Row],[UnitPrice]]-Sales_Data[[#This Row],[UnitCost]]</f>
        <v>1300</v>
      </c>
      <c r="N4944" s="7">
        <f>Sales_Data[[#This Row],[Gross Revenue]]-Sales_Data[[#This Row],[Discount Amount ]]</f>
        <v>51900</v>
      </c>
      <c r="O4944" s="7">
        <f>Sales_Data[[#This Row],[OrderQuantity]] *Sales_Data[[#This Row],[UnitCost]]</f>
        <v>28500</v>
      </c>
      <c r="P4944" s="7">
        <f>Sales_Data[[#This Row],[ItemCost]] +Sales_Data[[#This Row],[ShippingCost]]</f>
        <v>28803.5</v>
      </c>
      <c r="Q4944" s="7">
        <f>Sales_Data[[#This Row],[Gross Revenue]]-Sales_Data[[#This Row],[TotalFinancialCost]]</f>
        <v>24396.5</v>
      </c>
      <c r="R4944" s="7">
        <f>Sales_Data[[#This Row],[Actul Bill Amount]]-Sales_Data[[#This Row],[ShippingCost]]</f>
        <v>51596.5</v>
      </c>
      <c r="S4944">
        <v>602</v>
      </c>
      <c r="T4944">
        <v>303.5</v>
      </c>
      <c r="U4944" t="s">
        <v>61</v>
      </c>
      <c r="V4944">
        <v>1500</v>
      </c>
      <c r="W4944" t="s">
        <v>33</v>
      </c>
      <c r="X4944" t="str">
        <f t="shared" si="155"/>
        <v>Delhi</v>
      </c>
    </row>
    <row r="4945" spans="1:24" x14ac:dyDescent="0.4">
      <c r="A4945">
        <v>104944</v>
      </c>
      <c r="B4945" s="5">
        <v>45975.125694444447</v>
      </c>
      <c r="C4945" s="3" t="str">
        <f>TEXT(Sales_Data[[#This Row],[OrderDate]],"mmmm")</f>
        <v>November</v>
      </c>
      <c r="D4945" s="3" t="str">
        <f t="shared" si="154"/>
        <v>2025</v>
      </c>
      <c r="E4945" t="s">
        <v>42</v>
      </c>
      <c r="F4945" t="s">
        <v>43</v>
      </c>
      <c r="G4945" t="s">
        <v>29</v>
      </c>
      <c r="H4945" t="s">
        <v>20</v>
      </c>
      <c r="I4945" t="s">
        <v>100</v>
      </c>
      <c r="J4945">
        <v>95</v>
      </c>
      <c r="K4945">
        <v>2800</v>
      </c>
      <c r="L4945" s="7">
        <f>Sales_Data[[#This Row],[OrderQuantity]] *Sales_Data[[#This Row],[UnitPrice]]</f>
        <v>266000</v>
      </c>
      <c r="M4945" s="7">
        <f>Sales_Data[[#This Row],[UnitPrice]]-Sales_Data[[#This Row],[UnitCost]]</f>
        <v>1300</v>
      </c>
      <c r="N4945" s="7">
        <f>Sales_Data[[#This Row],[Gross Revenue]]-Sales_Data[[#This Row],[Discount Amount ]]</f>
        <v>264700</v>
      </c>
      <c r="O4945" s="7">
        <f>Sales_Data[[#This Row],[OrderQuantity]] *Sales_Data[[#This Row],[UnitCost]]</f>
        <v>142500</v>
      </c>
      <c r="P4945" s="7">
        <f>Sales_Data[[#This Row],[ItemCost]] +Sales_Data[[#This Row],[ShippingCost]]</f>
        <v>142988.22</v>
      </c>
      <c r="Q4945" s="7">
        <f>Sales_Data[[#This Row],[Gross Revenue]]-Sales_Data[[#This Row],[TotalFinancialCost]]</f>
        <v>123011.78</v>
      </c>
      <c r="R4945" s="7">
        <f>Sales_Data[[#This Row],[Actul Bill Amount]]-Sales_Data[[#This Row],[ShippingCost]]</f>
        <v>264211.78000000003</v>
      </c>
      <c r="S4945">
        <v>558</v>
      </c>
      <c r="T4945">
        <v>488.22</v>
      </c>
      <c r="U4945" t="s">
        <v>61</v>
      </c>
      <c r="V4945">
        <v>1500</v>
      </c>
      <c r="W4945" t="s">
        <v>22</v>
      </c>
      <c r="X4945" t="str">
        <f t="shared" si="155"/>
        <v>Nagpur</v>
      </c>
    </row>
    <row r="4946" spans="1:24" x14ac:dyDescent="0.4">
      <c r="A4946">
        <v>104945</v>
      </c>
      <c r="B4946" s="5">
        <v>45892.55</v>
      </c>
      <c r="C4946" s="3" t="str">
        <f>TEXT(Sales_Data[[#This Row],[OrderDate]],"mmmm")</f>
        <v>August</v>
      </c>
      <c r="D4946" s="3" t="str">
        <f t="shared" si="154"/>
        <v>2025</v>
      </c>
      <c r="E4946" t="s">
        <v>23</v>
      </c>
      <c r="F4946" t="s">
        <v>28</v>
      </c>
      <c r="G4946" t="s">
        <v>29</v>
      </c>
      <c r="H4946" t="s">
        <v>37</v>
      </c>
      <c r="I4946" t="s">
        <v>100</v>
      </c>
      <c r="J4946">
        <v>4</v>
      </c>
      <c r="K4946">
        <v>450</v>
      </c>
      <c r="L4946" s="7">
        <f>Sales_Data[[#This Row],[OrderQuantity]] *Sales_Data[[#This Row],[UnitPrice]]</f>
        <v>1800</v>
      </c>
      <c r="M4946" s="7">
        <f>Sales_Data[[#This Row],[UnitPrice]]-Sales_Data[[#This Row],[UnitCost]]</f>
        <v>250</v>
      </c>
      <c r="N4946" s="7">
        <f>Sales_Data[[#This Row],[Gross Revenue]]-Sales_Data[[#This Row],[Discount Amount ]]</f>
        <v>1550</v>
      </c>
      <c r="O4946" s="7">
        <f>Sales_Data[[#This Row],[OrderQuantity]] *Sales_Data[[#This Row],[UnitCost]]</f>
        <v>800</v>
      </c>
      <c r="P4946" s="7">
        <f>Sales_Data[[#This Row],[ItemCost]] +Sales_Data[[#This Row],[ShippingCost]]</f>
        <v>1187.6500000000001</v>
      </c>
      <c r="Q4946" s="7">
        <f>Sales_Data[[#This Row],[Gross Revenue]]-Sales_Data[[#This Row],[TotalFinancialCost]]</f>
        <v>612.34999999999991</v>
      </c>
      <c r="R4946" s="7">
        <f>Sales_Data[[#This Row],[Actul Bill Amount]]-Sales_Data[[#This Row],[ShippingCost]]</f>
        <v>1162.3499999999999</v>
      </c>
      <c r="S4946">
        <v>333</v>
      </c>
      <c r="T4946">
        <v>387.65</v>
      </c>
      <c r="U4946" t="s">
        <v>30</v>
      </c>
      <c r="V4946">
        <v>200</v>
      </c>
      <c r="W4946" t="s">
        <v>38</v>
      </c>
      <c r="X4946" t="str">
        <f t="shared" si="155"/>
        <v>Kolkata</v>
      </c>
    </row>
    <row r="4947" spans="1:24" x14ac:dyDescent="0.4">
      <c r="A4947">
        <v>104946</v>
      </c>
      <c r="B4947" s="5">
        <v>45664.986805555556</v>
      </c>
      <c r="C4947" s="3" t="str">
        <f>TEXT(Sales_Data[[#This Row],[OrderDate]],"mmmm")</f>
        <v>January</v>
      </c>
      <c r="D4947" s="3" t="str">
        <f t="shared" si="154"/>
        <v>2025</v>
      </c>
      <c r="E4947" t="s">
        <v>45</v>
      </c>
      <c r="F4947" t="s">
        <v>24</v>
      </c>
      <c r="G4947" t="s">
        <v>15</v>
      </c>
      <c r="H4947" t="s">
        <v>20</v>
      </c>
      <c r="I4947" t="s">
        <v>100</v>
      </c>
      <c r="J4947">
        <v>3</v>
      </c>
      <c r="K4947">
        <v>25000</v>
      </c>
      <c r="L4947" s="7">
        <f>Sales_Data[[#This Row],[OrderQuantity]] *Sales_Data[[#This Row],[UnitPrice]]</f>
        <v>75000</v>
      </c>
      <c r="M4947" s="7">
        <f>Sales_Data[[#This Row],[UnitPrice]]-Sales_Data[[#This Row],[UnitCost]]</f>
        <v>7000</v>
      </c>
      <c r="N4947" s="7">
        <f>Sales_Data[[#This Row],[Gross Revenue]]-Sales_Data[[#This Row],[Discount Amount ]]</f>
        <v>68000</v>
      </c>
      <c r="O4947" s="7">
        <f>Sales_Data[[#This Row],[OrderQuantity]] *Sales_Data[[#This Row],[UnitCost]]</f>
        <v>54000</v>
      </c>
      <c r="P4947" s="7">
        <f>Sales_Data[[#This Row],[ItemCost]] +Sales_Data[[#This Row],[ShippingCost]]</f>
        <v>54786.080000000002</v>
      </c>
      <c r="Q4947" s="7">
        <f>Sales_Data[[#This Row],[Gross Revenue]]-Sales_Data[[#This Row],[TotalFinancialCost]]</f>
        <v>20213.919999999998</v>
      </c>
      <c r="R4947" s="7">
        <f>Sales_Data[[#This Row],[Actul Bill Amount]]-Sales_Data[[#This Row],[ShippingCost]]</f>
        <v>67213.919999999998</v>
      </c>
      <c r="S4947">
        <v>839</v>
      </c>
      <c r="T4947">
        <v>786.08</v>
      </c>
      <c r="U4947" t="s">
        <v>60</v>
      </c>
      <c r="V4947">
        <v>18000</v>
      </c>
      <c r="W4947" t="s">
        <v>22</v>
      </c>
      <c r="X4947" t="str">
        <f t="shared" si="155"/>
        <v>Nagpur</v>
      </c>
    </row>
    <row r="4948" spans="1:24" x14ac:dyDescent="0.4">
      <c r="A4948">
        <v>104947</v>
      </c>
      <c r="B4948" s="5">
        <v>45702.717361111114</v>
      </c>
      <c r="C4948" s="3" t="str">
        <f>TEXT(Sales_Data[[#This Row],[OrderDate]],"mmmm")</f>
        <v>February</v>
      </c>
      <c r="D4948" s="3" t="str">
        <f t="shared" si="154"/>
        <v>2025</v>
      </c>
      <c r="E4948" t="s">
        <v>42</v>
      </c>
      <c r="F4948" t="s">
        <v>43</v>
      </c>
      <c r="G4948" t="s">
        <v>31</v>
      </c>
      <c r="H4948" t="s">
        <v>20</v>
      </c>
      <c r="I4948" t="s">
        <v>100</v>
      </c>
      <c r="J4948">
        <v>71</v>
      </c>
      <c r="K4948">
        <v>2800</v>
      </c>
      <c r="L4948" s="7">
        <f>Sales_Data[[#This Row],[OrderQuantity]] *Sales_Data[[#This Row],[UnitPrice]]</f>
        <v>198800</v>
      </c>
      <c r="M4948" s="7">
        <f>Sales_Data[[#This Row],[UnitPrice]]-Sales_Data[[#This Row],[UnitCost]]</f>
        <v>1300</v>
      </c>
      <c r="N4948" s="7">
        <f>Sales_Data[[#This Row],[Gross Revenue]]-Sales_Data[[#This Row],[Discount Amount ]]</f>
        <v>197500</v>
      </c>
      <c r="O4948" s="7">
        <f>Sales_Data[[#This Row],[OrderQuantity]] *Sales_Data[[#This Row],[UnitCost]]</f>
        <v>106500</v>
      </c>
      <c r="P4948" s="7">
        <f>Sales_Data[[#This Row],[ItemCost]] +Sales_Data[[#This Row],[ShippingCost]]</f>
        <v>107692.56</v>
      </c>
      <c r="Q4948" s="7">
        <f>Sales_Data[[#This Row],[Gross Revenue]]-Sales_Data[[#This Row],[TotalFinancialCost]]</f>
        <v>91107.44</v>
      </c>
      <c r="R4948" s="7">
        <f>Sales_Data[[#This Row],[Actul Bill Amount]]-Sales_Data[[#This Row],[ShippingCost]]</f>
        <v>196307.44</v>
      </c>
      <c r="S4948">
        <v>483</v>
      </c>
      <c r="T4948">
        <v>1192.56</v>
      </c>
      <c r="U4948" t="s">
        <v>61</v>
      </c>
      <c r="V4948">
        <v>1500</v>
      </c>
      <c r="W4948" t="s">
        <v>22</v>
      </c>
      <c r="X4948" t="str">
        <f t="shared" si="155"/>
        <v>Nagpur</v>
      </c>
    </row>
    <row r="4949" spans="1:24" x14ac:dyDescent="0.4">
      <c r="A4949">
        <v>104948</v>
      </c>
      <c r="B4949" s="5">
        <v>45896.967361111114</v>
      </c>
      <c r="C4949" s="3" t="str">
        <f>TEXT(Sales_Data[[#This Row],[OrderDate]],"mmmm")</f>
        <v>August</v>
      </c>
      <c r="D4949" s="3" t="str">
        <f t="shared" si="154"/>
        <v>2025</v>
      </c>
      <c r="E4949" t="s">
        <v>23</v>
      </c>
      <c r="F4949" t="s">
        <v>35</v>
      </c>
      <c r="G4949" t="s">
        <v>29</v>
      </c>
      <c r="H4949" t="s">
        <v>25</v>
      </c>
      <c r="I4949" t="s">
        <v>100</v>
      </c>
      <c r="J4949">
        <v>34</v>
      </c>
      <c r="K4949">
        <v>12000</v>
      </c>
      <c r="L4949" s="7">
        <f>Sales_Data[[#This Row],[OrderQuantity]] *Sales_Data[[#This Row],[UnitPrice]]</f>
        <v>408000</v>
      </c>
      <c r="M4949" s="7">
        <f>Sales_Data[[#This Row],[UnitPrice]]-Sales_Data[[#This Row],[UnitCost]]</f>
        <v>4000</v>
      </c>
      <c r="N4949" s="7">
        <f>Sales_Data[[#This Row],[Gross Revenue]]-Sales_Data[[#This Row],[Discount Amount ]]</f>
        <v>404000</v>
      </c>
      <c r="O4949" s="7">
        <f>Sales_Data[[#This Row],[OrderQuantity]] *Sales_Data[[#This Row],[UnitCost]]</f>
        <v>272000</v>
      </c>
      <c r="P4949" s="7">
        <f>Sales_Data[[#This Row],[ItemCost]] +Sales_Data[[#This Row],[ShippingCost]]</f>
        <v>272907.55</v>
      </c>
      <c r="Q4949" s="7">
        <f>Sales_Data[[#This Row],[Gross Revenue]]-Sales_Data[[#This Row],[TotalFinancialCost]]</f>
        <v>135092.45000000001</v>
      </c>
      <c r="R4949" s="7">
        <f>Sales_Data[[#This Row],[Actul Bill Amount]]-Sales_Data[[#This Row],[ShippingCost]]</f>
        <v>403092.45</v>
      </c>
      <c r="S4949">
        <v>878</v>
      </c>
      <c r="T4949">
        <v>907.55</v>
      </c>
      <c r="U4949" t="s">
        <v>36</v>
      </c>
      <c r="V4949">
        <v>8000</v>
      </c>
      <c r="W4949" t="s">
        <v>27</v>
      </c>
      <c r="X4949" t="str">
        <f t="shared" si="155"/>
        <v>Mumbai</v>
      </c>
    </row>
    <row r="4950" spans="1:24" x14ac:dyDescent="0.4">
      <c r="A4950">
        <v>104949</v>
      </c>
      <c r="B4950" s="5">
        <v>45812.489583333336</v>
      </c>
      <c r="C4950" s="3" t="str">
        <f>TEXT(Sales_Data[[#This Row],[OrderDate]],"mmmm")</f>
        <v>June</v>
      </c>
      <c r="D4950" s="3" t="str">
        <f t="shared" si="154"/>
        <v>2025</v>
      </c>
      <c r="E4950" t="s">
        <v>13</v>
      </c>
      <c r="F4950" t="s">
        <v>35</v>
      </c>
      <c r="G4950" t="s">
        <v>15</v>
      </c>
      <c r="H4950" t="s">
        <v>20</v>
      </c>
      <c r="I4950" t="s">
        <v>100</v>
      </c>
      <c r="J4950">
        <v>25</v>
      </c>
      <c r="K4950">
        <v>12000</v>
      </c>
      <c r="L4950" s="7">
        <f>Sales_Data[[#This Row],[OrderQuantity]] *Sales_Data[[#This Row],[UnitPrice]]</f>
        <v>300000</v>
      </c>
      <c r="M4950" s="7">
        <f>Sales_Data[[#This Row],[UnitPrice]]-Sales_Data[[#This Row],[UnitCost]]</f>
        <v>4000</v>
      </c>
      <c r="N4950" s="7">
        <f>Sales_Data[[#This Row],[Gross Revenue]]-Sales_Data[[#This Row],[Discount Amount ]]</f>
        <v>296000</v>
      </c>
      <c r="O4950" s="7">
        <f>Sales_Data[[#This Row],[OrderQuantity]] *Sales_Data[[#This Row],[UnitCost]]</f>
        <v>200000</v>
      </c>
      <c r="P4950" s="7">
        <f>Sales_Data[[#This Row],[ItemCost]] +Sales_Data[[#This Row],[ShippingCost]]</f>
        <v>200789.57</v>
      </c>
      <c r="Q4950" s="7">
        <f>Sales_Data[[#This Row],[Gross Revenue]]-Sales_Data[[#This Row],[TotalFinancialCost]]</f>
        <v>99210.43</v>
      </c>
      <c r="R4950" s="7">
        <f>Sales_Data[[#This Row],[Actul Bill Amount]]-Sales_Data[[#This Row],[ShippingCost]]</f>
        <v>295210.43</v>
      </c>
      <c r="S4950">
        <v>1100</v>
      </c>
      <c r="T4950">
        <v>789.57</v>
      </c>
      <c r="U4950" t="s">
        <v>36</v>
      </c>
      <c r="V4950">
        <v>8000</v>
      </c>
      <c r="W4950" t="s">
        <v>22</v>
      </c>
      <c r="X4950" t="str">
        <f t="shared" si="155"/>
        <v>Nagpur</v>
      </c>
    </row>
    <row r="4951" spans="1:24" x14ac:dyDescent="0.4">
      <c r="A4951">
        <v>104950</v>
      </c>
      <c r="B4951" s="5">
        <v>45838.456250000003</v>
      </c>
      <c r="C4951" s="3" t="str">
        <f>TEXT(Sales_Data[[#This Row],[OrderDate]],"mmmm")</f>
        <v>June</v>
      </c>
      <c r="D4951" s="3" t="str">
        <f t="shared" si="154"/>
        <v>2025</v>
      </c>
      <c r="E4951" t="s">
        <v>34</v>
      </c>
      <c r="F4951" t="s">
        <v>24</v>
      </c>
      <c r="G4951" t="s">
        <v>31</v>
      </c>
      <c r="H4951" t="s">
        <v>16</v>
      </c>
      <c r="I4951" t="s">
        <v>100</v>
      </c>
      <c r="J4951">
        <v>96</v>
      </c>
      <c r="K4951">
        <v>3500</v>
      </c>
      <c r="L4951" s="7">
        <f>Sales_Data[[#This Row],[OrderQuantity]] *Sales_Data[[#This Row],[UnitPrice]]</f>
        <v>336000</v>
      </c>
      <c r="M4951" s="7">
        <f>Sales_Data[[#This Row],[UnitPrice]]-Sales_Data[[#This Row],[UnitCost]]</f>
        <v>1300</v>
      </c>
      <c r="N4951" s="7">
        <f>Sales_Data[[#This Row],[Gross Revenue]]-Sales_Data[[#This Row],[Discount Amount ]]</f>
        <v>334700</v>
      </c>
      <c r="O4951" s="7">
        <f>Sales_Data[[#This Row],[OrderQuantity]] *Sales_Data[[#This Row],[UnitCost]]</f>
        <v>211200</v>
      </c>
      <c r="P4951" s="7">
        <f>Sales_Data[[#This Row],[ItemCost]] +Sales_Data[[#This Row],[ShippingCost]]</f>
        <v>211741.44</v>
      </c>
      <c r="Q4951" s="7">
        <f>Sales_Data[[#This Row],[Gross Revenue]]-Sales_Data[[#This Row],[TotalFinancialCost]]</f>
        <v>124258.56</v>
      </c>
      <c r="R4951" s="7">
        <f>Sales_Data[[#This Row],[Actul Bill Amount]]-Sales_Data[[#This Row],[ShippingCost]]</f>
        <v>334158.56</v>
      </c>
      <c r="S4951">
        <v>1128</v>
      </c>
      <c r="T4951">
        <v>541.44000000000005</v>
      </c>
      <c r="U4951" t="s">
        <v>59</v>
      </c>
      <c r="V4951">
        <v>2200</v>
      </c>
      <c r="W4951" t="s">
        <v>18</v>
      </c>
      <c r="X4951" t="str">
        <f t="shared" si="155"/>
        <v>Bengaluru</v>
      </c>
    </row>
    <row r="4952" spans="1:24" x14ac:dyDescent="0.4">
      <c r="A4952">
        <v>104951</v>
      </c>
      <c r="B4952" s="5">
        <v>45872.097222222219</v>
      </c>
      <c r="C4952" s="3" t="str">
        <f>TEXT(Sales_Data[[#This Row],[OrderDate]],"mmmm")</f>
        <v>August</v>
      </c>
      <c r="D4952" s="3" t="str">
        <f t="shared" si="154"/>
        <v>2025</v>
      </c>
      <c r="E4952" t="s">
        <v>42</v>
      </c>
      <c r="F4952" t="s">
        <v>14</v>
      </c>
      <c r="G4952" t="s">
        <v>15</v>
      </c>
      <c r="H4952" t="s">
        <v>25</v>
      </c>
      <c r="I4952" t="s">
        <v>100</v>
      </c>
      <c r="J4952">
        <v>86</v>
      </c>
      <c r="K4952">
        <v>6500</v>
      </c>
      <c r="L4952" s="7">
        <f>Sales_Data[[#This Row],[OrderQuantity]] *Sales_Data[[#This Row],[UnitPrice]]</f>
        <v>559000</v>
      </c>
      <c r="M4952" s="7">
        <f>Sales_Data[[#This Row],[UnitPrice]]-Sales_Data[[#This Row],[UnitCost]]</f>
        <v>2300</v>
      </c>
      <c r="N4952" s="7">
        <f>Sales_Data[[#This Row],[Gross Revenue]]-Sales_Data[[#This Row],[Discount Amount ]]</f>
        <v>556700</v>
      </c>
      <c r="O4952" s="7">
        <f>Sales_Data[[#This Row],[OrderQuantity]] *Sales_Data[[#This Row],[UnitCost]]</f>
        <v>361200</v>
      </c>
      <c r="P4952" s="7">
        <f>Sales_Data[[#This Row],[ItemCost]] +Sales_Data[[#This Row],[ShippingCost]]</f>
        <v>362125.5</v>
      </c>
      <c r="Q4952" s="7">
        <f>Sales_Data[[#This Row],[Gross Revenue]]-Sales_Data[[#This Row],[TotalFinancialCost]]</f>
        <v>196874.5</v>
      </c>
      <c r="R4952" s="7">
        <f>Sales_Data[[#This Row],[Actul Bill Amount]]-Sales_Data[[#This Row],[ShippingCost]]</f>
        <v>555774.5</v>
      </c>
      <c r="S4952">
        <v>1121</v>
      </c>
      <c r="T4952">
        <v>925.5</v>
      </c>
      <c r="U4952" t="s">
        <v>21</v>
      </c>
      <c r="V4952">
        <v>4200</v>
      </c>
      <c r="W4952" t="s">
        <v>27</v>
      </c>
      <c r="X4952" t="str">
        <f t="shared" si="155"/>
        <v>Mumbai</v>
      </c>
    </row>
    <row r="4953" spans="1:24" x14ac:dyDescent="0.4">
      <c r="A4953">
        <v>104952</v>
      </c>
      <c r="B4953" s="5">
        <v>45745.17291666667</v>
      </c>
      <c r="C4953" s="3" t="str">
        <f>TEXT(Sales_Data[[#This Row],[OrderDate]],"mmmm")</f>
        <v>March</v>
      </c>
      <c r="D4953" s="3" t="str">
        <f t="shared" si="154"/>
        <v>2025</v>
      </c>
      <c r="E4953" t="s">
        <v>48</v>
      </c>
      <c r="F4953" t="s">
        <v>28</v>
      </c>
      <c r="G4953" t="s">
        <v>15</v>
      </c>
      <c r="H4953" t="s">
        <v>16</v>
      </c>
      <c r="I4953" t="s">
        <v>100</v>
      </c>
      <c r="J4953">
        <v>60</v>
      </c>
      <c r="K4953">
        <v>450</v>
      </c>
      <c r="L4953" s="7">
        <f>Sales_Data[[#This Row],[OrderQuantity]] *Sales_Data[[#This Row],[UnitPrice]]</f>
        <v>27000</v>
      </c>
      <c r="M4953" s="7">
        <f>Sales_Data[[#This Row],[UnitPrice]]-Sales_Data[[#This Row],[UnitCost]]</f>
        <v>250</v>
      </c>
      <c r="N4953" s="7">
        <f>Sales_Data[[#This Row],[Gross Revenue]]-Sales_Data[[#This Row],[Discount Amount ]]</f>
        <v>26750</v>
      </c>
      <c r="O4953" s="7">
        <f>Sales_Data[[#This Row],[OrderQuantity]] *Sales_Data[[#This Row],[UnitCost]]</f>
        <v>12000</v>
      </c>
      <c r="P4953" s="7">
        <f>Sales_Data[[#This Row],[ItemCost]] +Sales_Data[[#This Row],[ShippingCost]]</f>
        <v>13093.8</v>
      </c>
      <c r="Q4953" s="7">
        <f>Sales_Data[[#This Row],[Gross Revenue]]-Sales_Data[[#This Row],[TotalFinancialCost]]</f>
        <v>13906.2</v>
      </c>
      <c r="R4953" s="7">
        <f>Sales_Data[[#This Row],[Actul Bill Amount]]-Sales_Data[[#This Row],[ShippingCost]]</f>
        <v>25656.2</v>
      </c>
      <c r="S4953">
        <v>748</v>
      </c>
      <c r="T4953">
        <v>1093.8</v>
      </c>
      <c r="U4953" t="s">
        <v>30</v>
      </c>
      <c r="V4953">
        <v>200</v>
      </c>
      <c r="W4953" t="s">
        <v>18</v>
      </c>
      <c r="X4953" t="str">
        <f t="shared" si="155"/>
        <v>Bengaluru</v>
      </c>
    </row>
    <row r="4954" spans="1:24" x14ac:dyDescent="0.4">
      <c r="A4954">
        <v>104953</v>
      </c>
      <c r="B4954" s="5">
        <v>45913.103472222225</v>
      </c>
      <c r="C4954" s="3" t="str">
        <f>TEXT(Sales_Data[[#This Row],[OrderDate]],"mmmm")</f>
        <v>September</v>
      </c>
      <c r="D4954" s="3" t="str">
        <f t="shared" si="154"/>
        <v>2025</v>
      </c>
      <c r="E4954" t="s">
        <v>13</v>
      </c>
      <c r="F4954" t="s">
        <v>28</v>
      </c>
      <c r="G4954" t="s">
        <v>31</v>
      </c>
      <c r="H4954" t="s">
        <v>25</v>
      </c>
      <c r="I4954" t="s">
        <v>100</v>
      </c>
      <c r="J4954">
        <v>86</v>
      </c>
      <c r="K4954">
        <v>2500</v>
      </c>
      <c r="L4954" s="7">
        <f>Sales_Data[[#This Row],[OrderQuantity]] *Sales_Data[[#This Row],[UnitPrice]]</f>
        <v>215000</v>
      </c>
      <c r="M4954" s="7">
        <f>Sales_Data[[#This Row],[UnitPrice]]-Sales_Data[[#This Row],[UnitCost]]</f>
        <v>1000</v>
      </c>
      <c r="N4954" s="7">
        <f>Sales_Data[[#This Row],[Gross Revenue]]-Sales_Data[[#This Row],[Discount Amount ]]</f>
        <v>214000</v>
      </c>
      <c r="O4954" s="7">
        <f>Sales_Data[[#This Row],[OrderQuantity]] *Sales_Data[[#This Row],[UnitCost]]</f>
        <v>129000</v>
      </c>
      <c r="P4954" s="7">
        <f>Sales_Data[[#This Row],[ItemCost]] +Sales_Data[[#This Row],[ShippingCost]]</f>
        <v>129908.7</v>
      </c>
      <c r="Q4954" s="7">
        <f>Sales_Data[[#This Row],[Gross Revenue]]-Sales_Data[[#This Row],[TotalFinancialCost]]</f>
        <v>85091.3</v>
      </c>
      <c r="R4954" s="7">
        <f>Sales_Data[[#This Row],[Actul Bill Amount]]-Sales_Data[[#This Row],[ShippingCost]]</f>
        <v>213091.3</v>
      </c>
      <c r="S4954">
        <v>588</v>
      </c>
      <c r="T4954">
        <v>908.7</v>
      </c>
      <c r="U4954" t="s">
        <v>54</v>
      </c>
      <c r="V4954">
        <v>1500</v>
      </c>
      <c r="W4954" t="s">
        <v>27</v>
      </c>
      <c r="X4954" t="str">
        <f t="shared" si="155"/>
        <v>Mumbai</v>
      </c>
    </row>
    <row r="4955" spans="1:24" x14ac:dyDescent="0.4">
      <c r="A4955">
        <v>104954</v>
      </c>
      <c r="B4955" s="5">
        <v>45730.88958333333</v>
      </c>
      <c r="C4955" s="3" t="str">
        <f>TEXT(Sales_Data[[#This Row],[OrderDate]],"mmmm")</f>
        <v>March</v>
      </c>
      <c r="D4955" s="3" t="str">
        <f t="shared" si="154"/>
        <v>2025</v>
      </c>
      <c r="E4955" t="s">
        <v>39</v>
      </c>
      <c r="F4955" t="s">
        <v>40</v>
      </c>
      <c r="G4955" t="s">
        <v>31</v>
      </c>
      <c r="H4955" t="s">
        <v>16</v>
      </c>
      <c r="I4955" t="s">
        <v>100</v>
      </c>
      <c r="J4955">
        <v>90</v>
      </c>
      <c r="K4955">
        <v>5500</v>
      </c>
      <c r="L4955" s="7">
        <f>Sales_Data[[#This Row],[OrderQuantity]] *Sales_Data[[#This Row],[UnitPrice]]</f>
        <v>495000</v>
      </c>
      <c r="M4955" s="7">
        <f>Sales_Data[[#This Row],[UnitPrice]]-Sales_Data[[#This Row],[UnitCost]]</f>
        <v>2000</v>
      </c>
      <c r="N4955" s="7">
        <f>Sales_Data[[#This Row],[Gross Revenue]]-Sales_Data[[#This Row],[Discount Amount ]]</f>
        <v>493000</v>
      </c>
      <c r="O4955" s="7">
        <f>Sales_Data[[#This Row],[OrderQuantity]] *Sales_Data[[#This Row],[UnitCost]]</f>
        <v>315000</v>
      </c>
      <c r="P4955" s="7">
        <f>Sales_Data[[#This Row],[ItemCost]] +Sales_Data[[#This Row],[ShippingCost]]</f>
        <v>315341.46000000002</v>
      </c>
      <c r="Q4955" s="7">
        <f>Sales_Data[[#This Row],[Gross Revenue]]-Sales_Data[[#This Row],[TotalFinancialCost]]</f>
        <v>179658.53999999998</v>
      </c>
      <c r="R4955" s="7">
        <f>Sales_Data[[#This Row],[Actul Bill Amount]]-Sales_Data[[#This Row],[ShippingCost]]</f>
        <v>492658.54</v>
      </c>
      <c r="S4955">
        <v>1086</v>
      </c>
      <c r="T4955">
        <v>341.46</v>
      </c>
      <c r="U4955" t="s">
        <v>41</v>
      </c>
      <c r="V4955">
        <v>3500</v>
      </c>
      <c r="W4955" t="s">
        <v>18</v>
      </c>
      <c r="X4955" t="str">
        <f t="shared" si="155"/>
        <v>Bengaluru</v>
      </c>
    </row>
    <row r="4956" spans="1:24" x14ac:dyDescent="0.4">
      <c r="A4956">
        <v>104955</v>
      </c>
      <c r="B4956" s="5">
        <v>45836.246527777781</v>
      </c>
      <c r="C4956" s="3" t="str">
        <f>TEXT(Sales_Data[[#This Row],[OrderDate]],"mmmm")</f>
        <v>June</v>
      </c>
      <c r="D4956" s="3" t="str">
        <f t="shared" si="154"/>
        <v>2025</v>
      </c>
      <c r="E4956" t="s">
        <v>45</v>
      </c>
      <c r="F4956" t="s">
        <v>24</v>
      </c>
      <c r="G4956" t="s">
        <v>29</v>
      </c>
      <c r="H4956" t="s">
        <v>25</v>
      </c>
      <c r="I4956" t="s">
        <v>100</v>
      </c>
      <c r="J4956">
        <v>72</v>
      </c>
      <c r="K4956">
        <v>25000</v>
      </c>
      <c r="L4956" s="7">
        <f>Sales_Data[[#This Row],[OrderQuantity]] *Sales_Data[[#This Row],[UnitPrice]]</f>
        <v>1800000</v>
      </c>
      <c r="M4956" s="7">
        <f>Sales_Data[[#This Row],[UnitPrice]]-Sales_Data[[#This Row],[UnitCost]]</f>
        <v>7000</v>
      </c>
      <c r="N4956" s="7">
        <f>Sales_Data[[#This Row],[Gross Revenue]]-Sales_Data[[#This Row],[Discount Amount ]]</f>
        <v>1793000</v>
      </c>
      <c r="O4956" s="7">
        <f>Sales_Data[[#This Row],[OrderQuantity]] *Sales_Data[[#This Row],[UnitCost]]</f>
        <v>1296000</v>
      </c>
      <c r="P4956" s="7">
        <f>Sales_Data[[#This Row],[ItemCost]] +Sales_Data[[#This Row],[ShippingCost]]</f>
        <v>1296235.06</v>
      </c>
      <c r="Q4956" s="7">
        <f>Sales_Data[[#This Row],[Gross Revenue]]-Sales_Data[[#This Row],[TotalFinancialCost]]</f>
        <v>503764.93999999994</v>
      </c>
      <c r="R4956" s="7">
        <f>Sales_Data[[#This Row],[Actul Bill Amount]]-Sales_Data[[#This Row],[ShippingCost]]</f>
        <v>1792764.94</v>
      </c>
      <c r="S4956">
        <v>816</v>
      </c>
      <c r="T4956">
        <v>235.06</v>
      </c>
      <c r="U4956" t="s">
        <v>60</v>
      </c>
      <c r="V4956">
        <v>18000</v>
      </c>
      <c r="W4956" t="s">
        <v>27</v>
      </c>
      <c r="X4956" t="str">
        <f t="shared" si="155"/>
        <v>Mumbai</v>
      </c>
    </row>
    <row r="4957" spans="1:24" x14ac:dyDescent="0.4">
      <c r="A4957">
        <v>104956</v>
      </c>
      <c r="B4957" s="5">
        <v>45869.979166666664</v>
      </c>
      <c r="C4957" s="3" t="str">
        <f>TEXT(Sales_Data[[#This Row],[OrderDate]],"mmmm")</f>
        <v>July</v>
      </c>
      <c r="D4957" s="3" t="str">
        <f t="shared" si="154"/>
        <v>2025</v>
      </c>
      <c r="E4957" t="s">
        <v>48</v>
      </c>
      <c r="F4957" t="s">
        <v>24</v>
      </c>
      <c r="G4957" t="s">
        <v>29</v>
      </c>
      <c r="H4957" t="s">
        <v>25</v>
      </c>
      <c r="I4957" t="s">
        <v>100</v>
      </c>
      <c r="J4957">
        <v>88</v>
      </c>
      <c r="K4957">
        <v>45000</v>
      </c>
      <c r="L4957" s="7">
        <f>Sales_Data[[#This Row],[OrderQuantity]] *Sales_Data[[#This Row],[UnitPrice]]</f>
        <v>3960000</v>
      </c>
      <c r="M4957" s="7">
        <f>Sales_Data[[#This Row],[UnitPrice]]-Sales_Data[[#This Row],[UnitCost]]</f>
        <v>13000</v>
      </c>
      <c r="N4957" s="7">
        <f>Sales_Data[[#This Row],[Gross Revenue]]-Sales_Data[[#This Row],[Discount Amount ]]</f>
        <v>3947000</v>
      </c>
      <c r="O4957" s="7">
        <f>Sales_Data[[#This Row],[OrderQuantity]] *Sales_Data[[#This Row],[UnitCost]]</f>
        <v>2816000</v>
      </c>
      <c r="P4957" s="7">
        <f>Sales_Data[[#This Row],[ItemCost]] +Sales_Data[[#This Row],[ShippingCost]]</f>
        <v>2816380.79</v>
      </c>
      <c r="Q4957" s="7">
        <f>Sales_Data[[#This Row],[Gross Revenue]]-Sales_Data[[#This Row],[TotalFinancialCost]]</f>
        <v>1143619.21</v>
      </c>
      <c r="R4957" s="7">
        <f>Sales_Data[[#This Row],[Actul Bill Amount]]-Sales_Data[[#This Row],[ShippingCost]]</f>
        <v>3946619.21</v>
      </c>
      <c r="S4957">
        <v>1049</v>
      </c>
      <c r="T4957">
        <v>380.79</v>
      </c>
      <c r="U4957" t="s">
        <v>26</v>
      </c>
      <c r="V4957">
        <v>32000</v>
      </c>
      <c r="W4957" t="s">
        <v>27</v>
      </c>
      <c r="X4957" t="str">
        <f t="shared" si="155"/>
        <v>Mumbai</v>
      </c>
    </row>
    <row r="4958" spans="1:24" x14ac:dyDescent="0.4">
      <c r="A4958">
        <v>104957</v>
      </c>
      <c r="B4958" s="5">
        <v>45950.036805555559</v>
      </c>
      <c r="C4958" s="3" t="str">
        <f>TEXT(Sales_Data[[#This Row],[OrderDate]],"mmmm")</f>
        <v>October</v>
      </c>
      <c r="D4958" s="3" t="str">
        <f t="shared" si="154"/>
        <v>2025</v>
      </c>
      <c r="E4958" t="s">
        <v>39</v>
      </c>
      <c r="F4958" t="s">
        <v>43</v>
      </c>
      <c r="G4958" t="s">
        <v>29</v>
      </c>
      <c r="H4958" t="s">
        <v>37</v>
      </c>
      <c r="I4958" t="s">
        <v>100</v>
      </c>
      <c r="J4958">
        <v>2</v>
      </c>
      <c r="K4958">
        <v>4500</v>
      </c>
      <c r="L4958" s="7">
        <f>Sales_Data[[#This Row],[OrderQuantity]] *Sales_Data[[#This Row],[UnitPrice]]</f>
        <v>9000</v>
      </c>
      <c r="M4958" s="7">
        <f>Sales_Data[[#This Row],[UnitPrice]]-Sales_Data[[#This Row],[UnitCost]]</f>
        <v>2000</v>
      </c>
      <c r="N4958" s="7">
        <f>Sales_Data[[#This Row],[Gross Revenue]]-Sales_Data[[#This Row],[Discount Amount ]]</f>
        <v>7000</v>
      </c>
      <c r="O4958" s="7">
        <f>Sales_Data[[#This Row],[OrderQuantity]] *Sales_Data[[#This Row],[UnitCost]]</f>
        <v>5000</v>
      </c>
      <c r="P4958" s="7">
        <f>Sales_Data[[#This Row],[ItemCost]] +Sales_Data[[#This Row],[ShippingCost]]</f>
        <v>5863.84</v>
      </c>
      <c r="Q4958" s="7">
        <f>Sales_Data[[#This Row],[Gross Revenue]]-Sales_Data[[#This Row],[TotalFinancialCost]]</f>
        <v>3136.16</v>
      </c>
      <c r="R4958" s="7">
        <f>Sales_Data[[#This Row],[Actul Bill Amount]]-Sales_Data[[#This Row],[ShippingCost]]</f>
        <v>6136.16</v>
      </c>
      <c r="S4958">
        <v>538</v>
      </c>
      <c r="T4958">
        <v>863.84</v>
      </c>
      <c r="U4958" t="s">
        <v>44</v>
      </c>
      <c r="V4958">
        <v>2500</v>
      </c>
      <c r="W4958" t="s">
        <v>38</v>
      </c>
      <c r="X4958" t="str">
        <f t="shared" si="155"/>
        <v>Kolkata</v>
      </c>
    </row>
    <row r="4959" spans="1:24" x14ac:dyDescent="0.4">
      <c r="A4959">
        <v>104958</v>
      </c>
      <c r="B4959" s="5">
        <v>45891.199305555558</v>
      </c>
      <c r="C4959" s="3" t="str">
        <f>TEXT(Sales_Data[[#This Row],[OrderDate]],"mmmm")</f>
        <v>August</v>
      </c>
      <c r="D4959" s="3" t="str">
        <f t="shared" si="154"/>
        <v>2025</v>
      </c>
      <c r="E4959" t="s">
        <v>39</v>
      </c>
      <c r="F4959" t="s">
        <v>46</v>
      </c>
      <c r="G4959" t="s">
        <v>15</v>
      </c>
      <c r="H4959" t="s">
        <v>32</v>
      </c>
      <c r="I4959" t="s">
        <v>100</v>
      </c>
      <c r="J4959">
        <v>29</v>
      </c>
      <c r="K4959">
        <v>4500</v>
      </c>
      <c r="L4959" s="7">
        <f>Sales_Data[[#This Row],[OrderQuantity]] *Sales_Data[[#This Row],[UnitPrice]]</f>
        <v>130500</v>
      </c>
      <c r="M4959" s="7">
        <f>Sales_Data[[#This Row],[UnitPrice]]-Sales_Data[[#This Row],[UnitCost]]</f>
        <v>1700</v>
      </c>
      <c r="N4959" s="7">
        <f>Sales_Data[[#This Row],[Gross Revenue]]-Sales_Data[[#This Row],[Discount Amount ]]</f>
        <v>128800</v>
      </c>
      <c r="O4959" s="7">
        <f>Sales_Data[[#This Row],[OrderQuantity]] *Sales_Data[[#This Row],[UnitCost]]</f>
        <v>81200</v>
      </c>
      <c r="P4959" s="7">
        <f>Sales_Data[[#This Row],[ItemCost]] +Sales_Data[[#This Row],[ShippingCost]]</f>
        <v>81422.38</v>
      </c>
      <c r="Q4959" s="7">
        <f>Sales_Data[[#This Row],[Gross Revenue]]-Sales_Data[[#This Row],[TotalFinancialCost]]</f>
        <v>49077.619999999995</v>
      </c>
      <c r="R4959" s="7">
        <f>Sales_Data[[#This Row],[Actul Bill Amount]]-Sales_Data[[#This Row],[ShippingCost]]</f>
        <v>128577.62</v>
      </c>
      <c r="S4959">
        <v>977</v>
      </c>
      <c r="T4959">
        <v>222.38</v>
      </c>
      <c r="U4959" t="s">
        <v>47</v>
      </c>
      <c r="V4959">
        <v>2800</v>
      </c>
      <c r="W4959" t="s">
        <v>33</v>
      </c>
      <c r="X4959" t="str">
        <f t="shared" si="155"/>
        <v>Delhi</v>
      </c>
    </row>
    <row r="4960" spans="1:24" x14ac:dyDescent="0.4">
      <c r="A4960">
        <v>104959</v>
      </c>
      <c r="B4960" s="5">
        <v>45896.869444444441</v>
      </c>
      <c r="C4960" s="3" t="str">
        <f>TEXT(Sales_Data[[#This Row],[OrderDate]],"mmmm")</f>
        <v>August</v>
      </c>
      <c r="D4960" s="3" t="str">
        <f t="shared" si="154"/>
        <v>2025</v>
      </c>
      <c r="E4960" t="s">
        <v>13</v>
      </c>
      <c r="F4960" t="s">
        <v>28</v>
      </c>
      <c r="G4960" t="s">
        <v>15</v>
      </c>
      <c r="H4960" t="s">
        <v>16</v>
      </c>
      <c r="I4960" t="s">
        <v>100</v>
      </c>
      <c r="J4960">
        <v>91</v>
      </c>
      <c r="K4960">
        <v>2500</v>
      </c>
      <c r="L4960" s="7">
        <f>Sales_Data[[#This Row],[OrderQuantity]] *Sales_Data[[#This Row],[UnitPrice]]</f>
        <v>227500</v>
      </c>
      <c r="M4960" s="7">
        <f>Sales_Data[[#This Row],[UnitPrice]]-Sales_Data[[#This Row],[UnitCost]]</f>
        <v>1000</v>
      </c>
      <c r="N4960" s="7">
        <f>Sales_Data[[#This Row],[Gross Revenue]]-Sales_Data[[#This Row],[Discount Amount ]]</f>
        <v>226500</v>
      </c>
      <c r="O4960" s="7">
        <f>Sales_Data[[#This Row],[OrderQuantity]] *Sales_Data[[#This Row],[UnitCost]]</f>
        <v>136500</v>
      </c>
      <c r="P4960" s="7">
        <f>Sales_Data[[#This Row],[ItemCost]] +Sales_Data[[#This Row],[ShippingCost]]</f>
        <v>137260.95000000001</v>
      </c>
      <c r="Q4960" s="7">
        <f>Sales_Data[[#This Row],[Gross Revenue]]-Sales_Data[[#This Row],[TotalFinancialCost]]</f>
        <v>90239.049999999988</v>
      </c>
      <c r="R4960" s="7">
        <f>Sales_Data[[#This Row],[Actul Bill Amount]]-Sales_Data[[#This Row],[ShippingCost]]</f>
        <v>225739.05</v>
      </c>
      <c r="S4960">
        <v>884</v>
      </c>
      <c r="T4960">
        <v>760.95</v>
      </c>
      <c r="U4960" t="s">
        <v>54</v>
      </c>
      <c r="V4960">
        <v>1500</v>
      </c>
      <c r="W4960" t="s">
        <v>18</v>
      </c>
      <c r="X4960" t="str">
        <f t="shared" si="155"/>
        <v>Bengaluru</v>
      </c>
    </row>
    <row r="4961" spans="1:24" x14ac:dyDescent="0.4">
      <c r="A4961">
        <v>104960</v>
      </c>
      <c r="B4961" s="5">
        <v>45880.563888888886</v>
      </c>
      <c r="C4961" s="3" t="str">
        <f>TEXT(Sales_Data[[#This Row],[OrderDate]],"mmmm")</f>
        <v>August</v>
      </c>
      <c r="D4961" s="3" t="str">
        <f t="shared" si="154"/>
        <v>2025</v>
      </c>
      <c r="E4961" t="s">
        <v>48</v>
      </c>
      <c r="F4961" t="s">
        <v>14</v>
      </c>
      <c r="G4961" t="s">
        <v>15</v>
      </c>
      <c r="H4961" t="s">
        <v>37</v>
      </c>
      <c r="I4961" t="s">
        <v>100</v>
      </c>
      <c r="J4961">
        <v>66</v>
      </c>
      <c r="K4961">
        <v>6500</v>
      </c>
      <c r="L4961" s="7">
        <f>Sales_Data[[#This Row],[OrderQuantity]] *Sales_Data[[#This Row],[UnitPrice]]</f>
        <v>429000</v>
      </c>
      <c r="M4961" s="7">
        <f>Sales_Data[[#This Row],[UnitPrice]]-Sales_Data[[#This Row],[UnitCost]]</f>
        <v>2300</v>
      </c>
      <c r="N4961" s="7">
        <f>Sales_Data[[#This Row],[Gross Revenue]]-Sales_Data[[#This Row],[Discount Amount ]]</f>
        <v>426700</v>
      </c>
      <c r="O4961" s="7">
        <f>Sales_Data[[#This Row],[OrderQuantity]] *Sales_Data[[#This Row],[UnitCost]]</f>
        <v>277200</v>
      </c>
      <c r="P4961" s="7">
        <f>Sales_Data[[#This Row],[ItemCost]] +Sales_Data[[#This Row],[ShippingCost]]</f>
        <v>277493.61</v>
      </c>
      <c r="Q4961" s="7">
        <f>Sales_Data[[#This Row],[Gross Revenue]]-Sales_Data[[#This Row],[TotalFinancialCost]]</f>
        <v>151506.39000000001</v>
      </c>
      <c r="R4961" s="7">
        <f>Sales_Data[[#This Row],[Actul Bill Amount]]-Sales_Data[[#This Row],[ShippingCost]]</f>
        <v>426406.39</v>
      </c>
      <c r="S4961">
        <v>570</v>
      </c>
      <c r="T4961">
        <v>293.61</v>
      </c>
      <c r="U4961" t="s">
        <v>21</v>
      </c>
      <c r="V4961">
        <v>4200</v>
      </c>
      <c r="W4961" t="s">
        <v>38</v>
      </c>
      <c r="X4961" t="str">
        <f t="shared" si="155"/>
        <v>Kolkata</v>
      </c>
    </row>
    <row r="4962" spans="1:24" x14ac:dyDescent="0.4">
      <c r="A4962">
        <v>104961</v>
      </c>
      <c r="B4962" s="5">
        <v>45776.337500000001</v>
      </c>
      <c r="C4962" s="3" t="str">
        <f>TEXT(Sales_Data[[#This Row],[OrderDate]],"mmmm")</f>
        <v>April</v>
      </c>
      <c r="D4962" s="3" t="str">
        <f t="shared" si="154"/>
        <v>2025</v>
      </c>
      <c r="E4962" t="s">
        <v>50</v>
      </c>
      <c r="F4962" t="s">
        <v>40</v>
      </c>
      <c r="G4962" t="s">
        <v>31</v>
      </c>
      <c r="H4962" t="s">
        <v>37</v>
      </c>
      <c r="I4962" t="s">
        <v>100</v>
      </c>
      <c r="J4962">
        <v>92</v>
      </c>
      <c r="K4962">
        <v>1500</v>
      </c>
      <c r="L4962" s="7">
        <f>Sales_Data[[#This Row],[OrderQuantity]] *Sales_Data[[#This Row],[UnitPrice]]</f>
        <v>138000</v>
      </c>
      <c r="M4962" s="7">
        <f>Sales_Data[[#This Row],[UnitPrice]]-Sales_Data[[#This Row],[UnitCost]]</f>
        <v>700</v>
      </c>
      <c r="N4962" s="7">
        <f>Sales_Data[[#This Row],[Gross Revenue]]-Sales_Data[[#This Row],[Discount Amount ]]</f>
        <v>137300</v>
      </c>
      <c r="O4962" s="7">
        <f>Sales_Data[[#This Row],[OrderQuantity]] *Sales_Data[[#This Row],[UnitCost]]</f>
        <v>73600</v>
      </c>
      <c r="P4962" s="7">
        <f>Sales_Data[[#This Row],[ItemCost]] +Sales_Data[[#This Row],[ShippingCost]]</f>
        <v>74160.88</v>
      </c>
      <c r="Q4962" s="7">
        <f>Sales_Data[[#This Row],[Gross Revenue]]-Sales_Data[[#This Row],[TotalFinancialCost]]</f>
        <v>63839.119999999995</v>
      </c>
      <c r="R4962" s="7">
        <f>Sales_Data[[#This Row],[Actul Bill Amount]]-Sales_Data[[#This Row],[ShippingCost]]</f>
        <v>136739.12</v>
      </c>
      <c r="S4962">
        <v>474</v>
      </c>
      <c r="T4962">
        <v>560.88</v>
      </c>
      <c r="U4962" t="s">
        <v>52</v>
      </c>
      <c r="V4962">
        <v>800</v>
      </c>
      <c r="W4962" t="s">
        <v>38</v>
      </c>
      <c r="X4962" t="str">
        <f t="shared" si="155"/>
        <v>Kolkata</v>
      </c>
    </row>
    <row r="4963" spans="1:24" x14ac:dyDescent="0.4">
      <c r="A4963">
        <v>104962</v>
      </c>
      <c r="B4963" s="5">
        <v>45970.385416666664</v>
      </c>
      <c r="C4963" s="3" t="str">
        <f>TEXT(Sales_Data[[#This Row],[OrderDate]],"mmmm")</f>
        <v>November</v>
      </c>
      <c r="D4963" s="3" t="str">
        <f t="shared" si="154"/>
        <v>2025</v>
      </c>
      <c r="E4963" t="s">
        <v>50</v>
      </c>
      <c r="F4963" t="s">
        <v>40</v>
      </c>
      <c r="G4963" t="s">
        <v>29</v>
      </c>
      <c r="H4963" t="s">
        <v>25</v>
      </c>
      <c r="I4963" t="s">
        <v>100</v>
      </c>
      <c r="J4963">
        <v>60</v>
      </c>
      <c r="K4963">
        <v>1500</v>
      </c>
      <c r="L4963" s="7">
        <f>Sales_Data[[#This Row],[OrderQuantity]] *Sales_Data[[#This Row],[UnitPrice]]</f>
        <v>90000</v>
      </c>
      <c r="M4963" s="7">
        <f>Sales_Data[[#This Row],[UnitPrice]]-Sales_Data[[#This Row],[UnitCost]]</f>
        <v>700</v>
      </c>
      <c r="N4963" s="7">
        <f>Sales_Data[[#This Row],[Gross Revenue]]-Sales_Data[[#This Row],[Discount Amount ]]</f>
        <v>89300</v>
      </c>
      <c r="O4963" s="7">
        <f>Sales_Data[[#This Row],[OrderQuantity]] *Sales_Data[[#This Row],[UnitCost]]</f>
        <v>48000</v>
      </c>
      <c r="P4963" s="7">
        <f>Sales_Data[[#This Row],[ItemCost]] +Sales_Data[[#This Row],[ShippingCost]]</f>
        <v>48708.82</v>
      </c>
      <c r="Q4963" s="7">
        <f>Sales_Data[[#This Row],[Gross Revenue]]-Sales_Data[[#This Row],[TotalFinancialCost]]</f>
        <v>41291.18</v>
      </c>
      <c r="R4963" s="7">
        <f>Sales_Data[[#This Row],[Actul Bill Amount]]-Sales_Data[[#This Row],[ShippingCost]]</f>
        <v>88591.18</v>
      </c>
      <c r="S4963">
        <v>811</v>
      </c>
      <c r="T4963">
        <v>708.82</v>
      </c>
      <c r="U4963" t="s">
        <v>52</v>
      </c>
      <c r="V4963">
        <v>800</v>
      </c>
      <c r="W4963" t="s">
        <v>27</v>
      </c>
      <c r="X4963" t="str">
        <f t="shared" si="155"/>
        <v>Mumbai</v>
      </c>
    </row>
    <row r="4964" spans="1:24" x14ac:dyDescent="0.4">
      <c r="A4964">
        <v>104963</v>
      </c>
      <c r="B4964" s="5">
        <v>45921.795138888891</v>
      </c>
      <c r="C4964" s="3" t="str">
        <f>TEXT(Sales_Data[[#This Row],[OrderDate]],"mmmm")</f>
        <v>September</v>
      </c>
      <c r="D4964" s="3" t="str">
        <f t="shared" si="154"/>
        <v>2025</v>
      </c>
      <c r="E4964" t="s">
        <v>13</v>
      </c>
      <c r="F4964" t="s">
        <v>43</v>
      </c>
      <c r="G4964" t="s">
        <v>31</v>
      </c>
      <c r="H4964" t="s">
        <v>20</v>
      </c>
      <c r="I4964" t="s">
        <v>100</v>
      </c>
      <c r="J4964">
        <v>34</v>
      </c>
      <c r="K4964">
        <v>4500</v>
      </c>
      <c r="L4964" s="7">
        <f>Sales_Data[[#This Row],[OrderQuantity]] *Sales_Data[[#This Row],[UnitPrice]]</f>
        <v>153000</v>
      </c>
      <c r="M4964" s="7">
        <f>Sales_Data[[#This Row],[UnitPrice]]-Sales_Data[[#This Row],[UnitCost]]</f>
        <v>2000</v>
      </c>
      <c r="N4964" s="7">
        <f>Sales_Data[[#This Row],[Gross Revenue]]-Sales_Data[[#This Row],[Discount Amount ]]</f>
        <v>151000</v>
      </c>
      <c r="O4964" s="7">
        <f>Sales_Data[[#This Row],[OrderQuantity]] *Sales_Data[[#This Row],[UnitCost]]</f>
        <v>85000</v>
      </c>
      <c r="P4964" s="7">
        <f>Sales_Data[[#This Row],[ItemCost]] +Sales_Data[[#This Row],[ShippingCost]]</f>
        <v>86563.79</v>
      </c>
      <c r="Q4964" s="7">
        <f>Sales_Data[[#This Row],[Gross Revenue]]-Sales_Data[[#This Row],[TotalFinancialCost]]</f>
        <v>66436.210000000006</v>
      </c>
      <c r="R4964" s="7">
        <f>Sales_Data[[#This Row],[Actul Bill Amount]]-Sales_Data[[#This Row],[ShippingCost]]</f>
        <v>149436.21</v>
      </c>
      <c r="S4964">
        <v>1016</v>
      </c>
      <c r="T4964">
        <v>1563.79</v>
      </c>
      <c r="U4964" t="s">
        <v>44</v>
      </c>
      <c r="V4964">
        <v>2500</v>
      </c>
      <c r="W4964" t="s">
        <v>22</v>
      </c>
      <c r="X4964" t="str">
        <f t="shared" si="155"/>
        <v>Nagpur</v>
      </c>
    </row>
    <row r="4965" spans="1:24" x14ac:dyDescent="0.4">
      <c r="A4965">
        <v>104964</v>
      </c>
      <c r="B4965" s="5">
        <v>45864.896527777775</v>
      </c>
      <c r="C4965" s="3" t="str">
        <f>TEXT(Sales_Data[[#This Row],[OrderDate]],"mmmm")</f>
        <v>July</v>
      </c>
      <c r="D4965" s="3" t="str">
        <f t="shared" si="154"/>
        <v>2025</v>
      </c>
      <c r="E4965" t="s">
        <v>50</v>
      </c>
      <c r="F4965" t="s">
        <v>28</v>
      </c>
      <c r="G4965" t="s">
        <v>15</v>
      </c>
      <c r="H4965" t="s">
        <v>32</v>
      </c>
      <c r="I4965" t="s">
        <v>100</v>
      </c>
      <c r="J4965">
        <v>81</v>
      </c>
      <c r="K4965">
        <v>2500</v>
      </c>
      <c r="L4965" s="7">
        <f>Sales_Data[[#This Row],[OrderQuantity]] *Sales_Data[[#This Row],[UnitPrice]]</f>
        <v>202500</v>
      </c>
      <c r="M4965" s="7">
        <f>Sales_Data[[#This Row],[UnitPrice]]-Sales_Data[[#This Row],[UnitCost]]</f>
        <v>1000</v>
      </c>
      <c r="N4965" s="7">
        <f>Sales_Data[[#This Row],[Gross Revenue]]-Sales_Data[[#This Row],[Discount Amount ]]</f>
        <v>201500</v>
      </c>
      <c r="O4965" s="7">
        <f>Sales_Data[[#This Row],[OrderQuantity]] *Sales_Data[[#This Row],[UnitCost]]</f>
        <v>121500</v>
      </c>
      <c r="P4965" s="7">
        <f>Sales_Data[[#This Row],[ItemCost]] +Sales_Data[[#This Row],[ShippingCost]]</f>
        <v>122129.60000000001</v>
      </c>
      <c r="Q4965" s="7">
        <f>Sales_Data[[#This Row],[Gross Revenue]]-Sales_Data[[#This Row],[TotalFinancialCost]]</f>
        <v>80370.399999999994</v>
      </c>
      <c r="R4965" s="7">
        <f>Sales_Data[[#This Row],[Actul Bill Amount]]-Sales_Data[[#This Row],[ShippingCost]]</f>
        <v>200870.39999999999</v>
      </c>
      <c r="S4965">
        <v>709</v>
      </c>
      <c r="T4965">
        <v>629.6</v>
      </c>
      <c r="U4965" t="s">
        <v>54</v>
      </c>
      <c r="V4965">
        <v>1500</v>
      </c>
      <c r="W4965" t="s">
        <v>33</v>
      </c>
      <c r="X4965" t="str">
        <f t="shared" si="155"/>
        <v>Delhi</v>
      </c>
    </row>
    <row r="4966" spans="1:24" x14ac:dyDescent="0.4">
      <c r="A4966">
        <v>104965</v>
      </c>
      <c r="B4966" s="5">
        <v>45752.416666666664</v>
      </c>
      <c r="C4966" s="3" t="str">
        <f>TEXT(Sales_Data[[#This Row],[OrderDate]],"mmmm")</f>
        <v>April</v>
      </c>
      <c r="D4966" s="3" t="str">
        <f t="shared" si="154"/>
        <v>2025</v>
      </c>
      <c r="E4966" t="s">
        <v>42</v>
      </c>
      <c r="F4966" t="s">
        <v>14</v>
      </c>
      <c r="G4966" t="s">
        <v>29</v>
      </c>
      <c r="H4966" t="s">
        <v>37</v>
      </c>
      <c r="I4966" t="s">
        <v>100</v>
      </c>
      <c r="J4966">
        <v>22</v>
      </c>
      <c r="K4966">
        <v>6500</v>
      </c>
      <c r="L4966" s="7">
        <f>Sales_Data[[#This Row],[OrderQuantity]] *Sales_Data[[#This Row],[UnitPrice]]</f>
        <v>143000</v>
      </c>
      <c r="M4966" s="7">
        <f>Sales_Data[[#This Row],[UnitPrice]]-Sales_Data[[#This Row],[UnitCost]]</f>
        <v>2300</v>
      </c>
      <c r="N4966" s="7">
        <f>Sales_Data[[#This Row],[Gross Revenue]]-Sales_Data[[#This Row],[Discount Amount ]]</f>
        <v>140700</v>
      </c>
      <c r="O4966" s="7">
        <f>Sales_Data[[#This Row],[OrderQuantity]] *Sales_Data[[#This Row],[UnitCost]]</f>
        <v>92400</v>
      </c>
      <c r="P4966" s="7">
        <f>Sales_Data[[#This Row],[ItemCost]] +Sales_Data[[#This Row],[ShippingCost]]</f>
        <v>94844.02</v>
      </c>
      <c r="Q4966" s="7">
        <f>Sales_Data[[#This Row],[Gross Revenue]]-Sales_Data[[#This Row],[TotalFinancialCost]]</f>
        <v>48155.979999999996</v>
      </c>
      <c r="R4966" s="7">
        <f>Sales_Data[[#This Row],[Actul Bill Amount]]-Sales_Data[[#This Row],[ShippingCost]]</f>
        <v>138255.98000000001</v>
      </c>
      <c r="S4966">
        <v>535</v>
      </c>
      <c r="T4966">
        <v>2444.02</v>
      </c>
      <c r="U4966" t="s">
        <v>21</v>
      </c>
      <c r="V4966">
        <v>4200</v>
      </c>
      <c r="W4966" t="s">
        <v>38</v>
      </c>
      <c r="X4966" t="str">
        <f t="shared" si="155"/>
        <v>Kolkata</v>
      </c>
    </row>
    <row r="4967" spans="1:24" x14ac:dyDescent="0.4">
      <c r="A4967">
        <v>104966</v>
      </c>
      <c r="B4967" s="5">
        <v>45879.393750000003</v>
      </c>
      <c r="C4967" s="3" t="str">
        <f>TEXT(Sales_Data[[#This Row],[OrderDate]],"mmmm")</f>
        <v>August</v>
      </c>
      <c r="D4967" s="3" t="str">
        <f t="shared" si="154"/>
        <v>2025</v>
      </c>
      <c r="E4967" t="s">
        <v>48</v>
      </c>
      <c r="F4967" t="s">
        <v>55</v>
      </c>
      <c r="G4967" t="s">
        <v>29</v>
      </c>
      <c r="H4967" t="s">
        <v>16</v>
      </c>
      <c r="I4967" t="s">
        <v>100</v>
      </c>
      <c r="J4967">
        <v>56</v>
      </c>
      <c r="K4967">
        <v>850</v>
      </c>
      <c r="L4967" s="7">
        <f>Sales_Data[[#This Row],[OrderQuantity]] *Sales_Data[[#This Row],[UnitPrice]]</f>
        <v>47600</v>
      </c>
      <c r="M4967" s="7">
        <f>Sales_Data[[#This Row],[UnitPrice]]-Sales_Data[[#This Row],[UnitCost]]</f>
        <v>300</v>
      </c>
      <c r="N4967" s="7">
        <f>Sales_Data[[#This Row],[Gross Revenue]]-Sales_Data[[#This Row],[Discount Amount ]]</f>
        <v>47300</v>
      </c>
      <c r="O4967" s="7">
        <f>Sales_Data[[#This Row],[OrderQuantity]] *Sales_Data[[#This Row],[UnitCost]]</f>
        <v>30800</v>
      </c>
      <c r="P4967" s="7">
        <f>Sales_Data[[#This Row],[ItemCost]] +Sales_Data[[#This Row],[ShippingCost]]</f>
        <v>31789.7</v>
      </c>
      <c r="Q4967" s="7">
        <f>Sales_Data[[#This Row],[Gross Revenue]]-Sales_Data[[#This Row],[TotalFinancialCost]]</f>
        <v>15810.3</v>
      </c>
      <c r="R4967" s="7">
        <f>Sales_Data[[#This Row],[Actul Bill Amount]]-Sales_Data[[#This Row],[ShippingCost]]</f>
        <v>46310.3</v>
      </c>
      <c r="S4967">
        <v>322</v>
      </c>
      <c r="T4967">
        <v>989.7</v>
      </c>
      <c r="U4967" t="s">
        <v>56</v>
      </c>
      <c r="V4967">
        <v>550</v>
      </c>
      <c r="W4967" t="s">
        <v>18</v>
      </c>
      <c r="X4967" t="str">
        <f t="shared" si="155"/>
        <v>Bengaluru</v>
      </c>
    </row>
    <row r="4968" spans="1:24" x14ac:dyDescent="0.4">
      <c r="A4968">
        <v>104967</v>
      </c>
      <c r="B4968" s="5">
        <v>45933.954861111109</v>
      </c>
      <c r="C4968" s="3" t="str">
        <f>TEXT(Sales_Data[[#This Row],[OrderDate]],"mmmm")</f>
        <v>October</v>
      </c>
      <c r="D4968" s="3" t="str">
        <f t="shared" si="154"/>
        <v>2025</v>
      </c>
      <c r="E4968" t="s">
        <v>13</v>
      </c>
      <c r="F4968" t="s">
        <v>40</v>
      </c>
      <c r="G4968" t="s">
        <v>29</v>
      </c>
      <c r="H4968" t="s">
        <v>20</v>
      </c>
      <c r="I4968" t="s">
        <v>100</v>
      </c>
      <c r="J4968">
        <v>90</v>
      </c>
      <c r="K4968">
        <v>1500</v>
      </c>
      <c r="L4968" s="7">
        <f>Sales_Data[[#This Row],[OrderQuantity]] *Sales_Data[[#This Row],[UnitPrice]]</f>
        <v>135000</v>
      </c>
      <c r="M4968" s="7">
        <f>Sales_Data[[#This Row],[UnitPrice]]-Sales_Data[[#This Row],[UnitCost]]</f>
        <v>700</v>
      </c>
      <c r="N4968" s="7">
        <f>Sales_Data[[#This Row],[Gross Revenue]]-Sales_Data[[#This Row],[Discount Amount ]]</f>
        <v>134300</v>
      </c>
      <c r="O4968" s="7">
        <f>Sales_Data[[#This Row],[OrderQuantity]] *Sales_Data[[#This Row],[UnitCost]]</f>
        <v>72000</v>
      </c>
      <c r="P4968" s="7">
        <f>Sales_Data[[#This Row],[ItemCost]] +Sales_Data[[#This Row],[ShippingCost]]</f>
        <v>72726.789999999994</v>
      </c>
      <c r="Q4968" s="7">
        <f>Sales_Data[[#This Row],[Gross Revenue]]-Sales_Data[[#This Row],[TotalFinancialCost]]</f>
        <v>62273.210000000006</v>
      </c>
      <c r="R4968" s="7">
        <f>Sales_Data[[#This Row],[Actul Bill Amount]]-Sales_Data[[#This Row],[ShippingCost]]</f>
        <v>133573.21</v>
      </c>
      <c r="S4968">
        <v>949</v>
      </c>
      <c r="T4968">
        <v>726.79</v>
      </c>
      <c r="U4968" t="s">
        <v>52</v>
      </c>
      <c r="V4968">
        <v>800</v>
      </c>
      <c r="W4968" t="s">
        <v>22</v>
      </c>
      <c r="X4968" t="str">
        <f t="shared" si="155"/>
        <v>Nagpur</v>
      </c>
    </row>
    <row r="4969" spans="1:24" x14ac:dyDescent="0.4">
      <c r="A4969">
        <v>104968</v>
      </c>
      <c r="B4969" s="5">
        <v>45888.105555555558</v>
      </c>
      <c r="C4969" s="3" t="str">
        <f>TEXT(Sales_Data[[#This Row],[OrderDate]],"mmmm")</f>
        <v>August</v>
      </c>
      <c r="D4969" s="3" t="str">
        <f t="shared" si="154"/>
        <v>2025</v>
      </c>
      <c r="E4969" t="s">
        <v>50</v>
      </c>
      <c r="F4969" t="s">
        <v>14</v>
      </c>
      <c r="G4969" t="s">
        <v>31</v>
      </c>
      <c r="H4969" t="s">
        <v>16</v>
      </c>
      <c r="I4969" t="s">
        <v>100</v>
      </c>
      <c r="J4969">
        <v>31</v>
      </c>
      <c r="K4969">
        <v>3200</v>
      </c>
      <c r="L4969" s="7">
        <f>Sales_Data[[#This Row],[OrderQuantity]] *Sales_Data[[#This Row],[UnitPrice]]</f>
        <v>99200</v>
      </c>
      <c r="M4969" s="7">
        <f>Sales_Data[[#This Row],[UnitPrice]]-Sales_Data[[#This Row],[UnitCost]]</f>
        <v>1200</v>
      </c>
      <c r="N4969" s="7">
        <f>Sales_Data[[#This Row],[Gross Revenue]]-Sales_Data[[#This Row],[Discount Amount ]]</f>
        <v>98000</v>
      </c>
      <c r="O4969" s="7">
        <f>Sales_Data[[#This Row],[OrderQuantity]] *Sales_Data[[#This Row],[UnitCost]]</f>
        <v>62000</v>
      </c>
      <c r="P4969" s="7">
        <f>Sales_Data[[#This Row],[ItemCost]] +Sales_Data[[#This Row],[ShippingCost]]</f>
        <v>62248.81</v>
      </c>
      <c r="Q4969" s="7">
        <f>Sales_Data[[#This Row],[Gross Revenue]]-Sales_Data[[#This Row],[TotalFinancialCost]]</f>
        <v>36951.19</v>
      </c>
      <c r="R4969" s="7">
        <f>Sales_Data[[#This Row],[Actul Bill Amount]]-Sales_Data[[#This Row],[ShippingCost]]</f>
        <v>97751.19</v>
      </c>
      <c r="S4969">
        <v>442</v>
      </c>
      <c r="T4969">
        <v>248.81</v>
      </c>
      <c r="U4969" t="s">
        <v>17</v>
      </c>
      <c r="V4969">
        <v>2000</v>
      </c>
      <c r="W4969" t="s">
        <v>18</v>
      </c>
      <c r="X4969" t="str">
        <f t="shared" si="155"/>
        <v>Bengaluru</v>
      </c>
    </row>
    <row r="4970" spans="1:24" x14ac:dyDescent="0.4">
      <c r="A4970">
        <v>104969</v>
      </c>
      <c r="B4970" s="5">
        <v>45966.64166666667</v>
      </c>
      <c r="C4970" s="3" t="str">
        <f>TEXT(Sales_Data[[#This Row],[OrderDate]],"mmmm")</f>
        <v>November</v>
      </c>
      <c r="D4970" s="3" t="str">
        <f t="shared" si="154"/>
        <v>2025</v>
      </c>
      <c r="E4970" t="s">
        <v>50</v>
      </c>
      <c r="F4970" t="s">
        <v>55</v>
      </c>
      <c r="G4970" t="s">
        <v>15</v>
      </c>
      <c r="H4970" t="s">
        <v>20</v>
      </c>
      <c r="I4970" t="s">
        <v>100</v>
      </c>
      <c r="J4970">
        <v>83</v>
      </c>
      <c r="K4970">
        <v>1200</v>
      </c>
      <c r="L4970" s="7">
        <f>Sales_Data[[#This Row],[OrderQuantity]] *Sales_Data[[#This Row],[UnitPrice]]</f>
        <v>99600</v>
      </c>
      <c r="M4970" s="7">
        <f>Sales_Data[[#This Row],[UnitPrice]]-Sales_Data[[#This Row],[UnitCost]]</f>
        <v>400</v>
      </c>
      <c r="N4970" s="7">
        <f>Sales_Data[[#This Row],[Gross Revenue]]-Sales_Data[[#This Row],[Discount Amount ]]</f>
        <v>99200</v>
      </c>
      <c r="O4970" s="7">
        <f>Sales_Data[[#This Row],[OrderQuantity]] *Sales_Data[[#This Row],[UnitCost]]</f>
        <v>66400</v>
      </c>
      <c r="P4970" s="7">
        <f>Sales_Data[[#This Row],[ItemCost]] +Sales_Data[[#This Row],[ShippingCost]]</f>
        <v>66564.72</v>
      </c>
      <c r="Q4970" s="7">
        <f>Sales_Data[[#This Row],[Gross Revenue]]-Sales_Data[[#This Row],[TotalFinancialCost]]</f>
        <v>33035.279999999999</v>
      </c>
      <c r="R4970" s="7">
        <f>Sales_Data[[#This Row],[Actul Bill Amount]]-Sales_Data[[#This Row],[ShippingCost]]</f>
        <v>99035.28</v>
      </c>
      <c r="S4970">
        <v>774</v>
      </c>
      <c r="T4970">
        <v>164.72</v>
      </c>
      <c r="U4970" t="s">
        <v>58</v>
      </c>
      <c r="V4970">
        <v>800</v>
      </c>
      <c r="W4970" t="s">
        <v>22</v>
      </c>
      <c r="X4970" t="str">
        <f t="shared" si="155"/>
        <v>Nagpur</v>
      </c>
    </row>
    <row r="4971" spans="1:24" x14ac:dyDescent="0.4">
      <c r="A4971">
        <v>104970</v>
      </c>
      <c r="B4971" s="5">
        <v>45776.890277777777</v>
      </c>
      <c r="C4971" s="3" t="str">
        <f>TEXT(Sales_Data[[#This Row],[OrderDate]],"mmmm")</f>
        <v>April</v>
      </c>
      <c r="D4971" s="3" t="str">
        <f t="shared" si="154"/>
        <v>2025</v>
      </c>
      <c r="E4971" t="s">
        <v>50</v>
      </c>
      <c r="F4971" t="s">
        <v>43</v>
      </c>
      <c r="G4971" t="s">
        <v>15</v>
      </c>
      <c r="H4971" t="s">
        <v>32</v>
      </c>
      <c r="I4971" t="s">
        <v>100</v>
      </c>
      <c r="J4971">
        <v>43</v>
      </c>
      <c r="K4971">
        <v>4500</v>
      </c>
      <c r="L4971" s="7">
        <f>Sales_Data[[#This Row],[OrderQuantity]] *Sales_Data[[#This Row],[UnitPrice]]</f>
        <v>193500</v>
      </c>
      <c r="M4971" s="7">
        <f>Sales_Data[[#This Row],[UnitPrice]]-Sales_Data[[#This Row],[UnitCost]]</f>
        <v>2000</v>
      </c>
      <c r="N4971" s="7">
        <f>Sales_Data[[#This Row],[Gross Revenue]]-Sales_Data[[#This Row],[Discount Amount ]]</f>
        <v>191500</v>
      </c>
      <c r="O4971" s="7">
        <f>Sales_Data[[#This Row],[OrderQuantity]] *Sales_Data[[#This Row],[UnitCost]]</f>
        <v>107500</v>
      </c>
      <c r="P4971" s="7">
        <f>Sales_Data[[#This Row],[ItemCost]] +Sales_Data[[#This Row],[ShippingCost]]</f>
        <v>110273.69</v>
      </c>
      <c r="Q4971" s="7">
        <f>Sales_Data[[#This Row],[Gross Revenue]]-Sales_Data[[#This Row],[TotalFinancialCost]]</f>
        <v>83226.31</v>
      </c>
      <c r="R4971" s="7">
        <f>Sales_Data[[#This Row],[Actul Bill Amount]]-Sales_Data[[#This Row],[ShippingCost]]</f>
        <v>188726.31</v>
      </c>
      <c r="S4971">
        <v>924</v>
      </c>
      <c r="T4971">
        <v>2773.69</v>
      </c>
      <c r="U4971" t="s">
        <v>44</v>
      </c>
      <c r="V4971">
        <v>2500</v>
      </c>
      <c r="W4971" t="s">
        <v>33</v>
      </c>
      <c r="X4971" t="str">
        <f t="shared" si="155"/>
        <v>Delhi</v>
      </c>
    </row>
    <row r="4972" spans="1:24" x14ac:dyDescent="0.4">
      <c r="A4972">
        <v>104971</v>
      </c>
      <c r="B4972" s="5">
        <v>45925.579861111109</v>
      </c>
      <c r="C4972" s="3" t="str">
        <f>TEXT(Sales_Data[[#This Row],[OrderDate]],"mmmm")</f>
        <v>September</v>
      </c>
      <c r="D4972" s="3" t="str">
        <f t="shared" si="154"/>
        <v>2025</v>
      </c>
      <c r="E4972" t="s">
        <v>50</v>
      </c>
      <c r="F4972" t="s">
        <v>28</v>
      </c>
      <c r="G4972" t="s">
        <v>15</v>
      </c>
      <c r="H4972" t="s">
        <v>16</v>
      </c>
      <c r="I4972" t="s">
        <v>100</v>
      </c>
      <c r="J4972">
        <v>58</v>
      </c>
      <c r="K4972">
        <v>450</v>
      </c>
      <c r="L4972" s="7">
        <f>Sales_Data[[#This Row],[OrderQuantity]] *Sales_Data[[#This Row],[UnitPrice]]</f>
        <v>26100</v>
      </c>
      <c r="M4972" s="7">
        <f>Sales_Data[[#This Row],[UnitPrice]]-Sales_Data[[#This Row],[UnitCost]]</f>
        <v>250</v>
      </c>
      <c r="N4972" s="7">
        <f>Sales_Data[[#This Row],[Gross Revenue]]-Sales_Data[[#This Row],[Discount Amount ]]</f>
        <v>25850</v>
      </c>
      <c r="O4972" s="7">
        <f>Sales_Data[[#This Row],[OrderQuantity]] *Sales_Data[[#This Row],[UnitCost]]</f>
        <v>11600</v>
      </c>
      <c r="P4972" s="7">
        <f>Sales_Data[[#This Row],[ItemCost]] +Sales_Data[[#This Row],[ShippingCost]]</f>
        <v>11957.77</v>
      </c>
      <c r="Q4972" s="7">
        <f>Sales_Data[[#This Row],[Gross Revenue]]-Sales_Data[[#This Row],[TotalFinancialCost]]</f>
        <v>14142.23</v>
      </c>
      <c r="R4972" s="7">
        <f>Sales_Data[[#This Row],[Actul Bill Amount]]-Sales_Data[[#This Row],[ShippingCost]]</f>
        <v>25492.23</v>
      </c>
      <c r="S4972">
        <v>703</v>
      </c>
      <c r="T4972">
        <v>357.77</v>
      </c>
      <c r="U4972" t="s">
        <v>30</v>
      </c>
      <c r="V4972">
        <v>200</v>
      </c>
      <c r="W4972" t="s">
        <v>18</v>
      </c>
      <c r="X4972" t="str">
        <f t="shared" si="155"/>
        <v>Bengaluru</v>
      </c>
    </row>
    <row r="4973" spans="1:24" x14ac:dyDescent="0.4">
      <c r="A4973">
        <v>104972</v>
      </c>
      <c r="B4973" s="5">
        <v>45930.522222222222</v>
      </c>
      <c r="C4973" s="3" t="str">
        <f>TEXT(Sales_Data[[#This Row],[OrderDate]],"mmmm")</f>
        <v>September</v>
      </c>
      <c r="D4973" s="3" t="str">
        <f t="shared" si="154"/>
        <v>2025</v>
      </c>
      <c r="E4973" t="s">
        <v>42</v>
      </c>
      <c r="F4973" t="s">
        <v>40</v>
      </c>
      <c r="G4973" t="s">
        <v>29</v>
      </c>
      <c r="H4973" t="s">
        <v>32</v>
      </c>
      <c r="I4973" t="s">
        <v>100</v>
      </c>
      <c r="J4973">
        <v>84</v>
      </c>
      <c r="K4973">
        <v>1500</v>
      </c>
      <c r="L4973" s="7">
        <f>Sales_Data[[#This Row],[OrderQuantity]] *Sales_Data[[#This Row],[UnitPrice]]</f>
        <v>126000</v>
      </c>
      <c r="M4973" s="7">
        <f>Sales_Data[[#This Row],[UnitPrice]]-Sales_Data[[#This Row],[UnitCost]]</f>
        <v>700</v>
      </c>
      <c r="N4973" s="7">
        <f>Sales_Data[[#This Row],[Gross Revenue]]-Sales_Data[[#This Row],[Discount Amount ]]</f>
        <v>125300</v>
      </c>
      <c r="O4973" s="7">
        <f>Sales_Data[[#This Row],[OrderQuantity]] *Sales_Data[[#This Row],[UnitCost]]</f>
        <v>67200</v>
      </c>
      <c r="P4973" s="7">
        <f>Sales_Data[[#This Row],[ItemCost]] +Sales_Data[[#This Row],[ShippingCost]]</f>
        <v>67823.31</v>
      </c>
      <c r="Q4973" s="7">
        <f>Sales_Data[[#This Row],[Gross Revenue]]-Sales_Data[[#This Row],[TotalFinancialCost]]</f>
        <v>58176.69</v>
      </c>
      <c r="R4973" s="7">
        <f>Sales_Data[[#This Row],[Actul Bill Amount]]-Sales_Data[[#This Row],[ShippingCost]]</f>
        <v>124676.69</v>
      </c>
      <c r="S4973">
        <v>643</v>
      </c>
      <c r="T4973">
        <v>623.30999999999995</v>
      </c>
      <c r="U4973" t="s">
        <v>52</v>
      </c>
      <c r="V4973">
        <v>800</v>
      </c>
      <c r="W4973" t="s">
        <v>33</v>
      </c>
      <c r="X4973" t="str">
        <f t="shared" si="155"/>
        <v>Delhi</v>
      </c>
    </row>
    <row r="4974" spans="1:24" x14ac:dyDescent="0.4">
      <c r="A4974">
        <v>104973</v>
      </c>
      <c r="B4974" s="5">
        <v>45721.522916666669</v>
      </c>
      <c r="C4974" s="3" t="str">
        <f>TEXT(Sales_Data[[#This Row],[OrderDate]],"mmmm")</f>
        <v>March</v>
      </c>
      <c r="D4974" s="3" t="str">
        <f t="shared" si="154"/>
        <v>2025</v>
      </c>
      <c r="E4974" t="s">
        <v>48</v>
      </c>
      <c r="F4974" t="s">
        <v>35</v>
      </c>
      <c r="G4974" t="s">
        <v>15</v>
      </c>
      <c r="H4974" t="s">
        <v>20</v>
      </c>
      <c r="I4974" t="s">
        <v>100</v>
      </c>
      <c r="J4974">
        <v>38</v>
      </c>
      <c r="K4974">
        <v>12000</v>
      </c>
      <c r="L4974" s="7">
        <f>Sales_Data[[#This Row],[OrderQuantity]] *Sales_Data[[#This Row],[UnitPrice]]</f>
        <v>456000</v>
      </c>
      <c r="M4974" s="7">
        <f>Sales_Data[[#This Row],[UnitPrice]]-Sales_Data[[#This Row],[UnitCost]]</f>
        <v>4000</v>
      </c>
      <c r="N4974" s="7">
        <f>Sales_Data[[#This Row],[Gross Revenue]]-Sales_Data[[#This Row],[Discount Amount ]]</f>
        <v>452000</v>
      </c>
      <c r="O4974" s="7">
        <f>Sales_Data[[#This Row],[OrderQuantity]] *Sales_Data[[#This Row],[UnitCost]]</f>
        <v>304000</v>
      </c>
      <c r="P4974" s="7">
        <f>Sales_Data[[#This Row],[ItemCost]] +Sales_Data[[#This Row],[ShippingCost]]</f>
        <v>304345.32</v>
      </c>
      <c r="Q4974" s="7">
        <f>Sales_Data[[#This Row],[Gross Revenue]]-Sales_Data[[#This Row],[TotalFinancialCost]]</f>
        <v>151654.68</v>
      </c>
      <c r="R4974" s="7">
        <f>Sales_Data[[#This Row],[Actul Bill Amount]]-Sales_Data[[#This Row],[ShippingCost]]</f>
        <v>451654.68</v>
      </c>
      <c r="S4974">
        <v>697</v>
      </c>
      <c r="T4974">
        <v>345.32</v>
      </c>
      <c r="U4974" t="s">
        <v>36</v>
      </c>
      <c r="V4974">
        <v>8000</v>
      </c>
      <c r="W4974" t="s">
        <v>22</v>
      </c>
      <c r="X4974" t="str">
        <f t="shared" si="155"/>
        <v>Nagpur</v>
      </c>
    </row>
    <row r="4975" spans="1:24" x14ac:dyDescent="0.4">
      <c r="A4975">
        <v>104974</v>
      </c>
      <c r="B4975" s="5">
        <v>45955.102777777778</v>
      </c>
      <c r="C4975" s="3" t="str">
        <f>TEXT(Sales_Data[[#This Row],[OrderDate]],"mmmm")</f>
        <v>October</v>
      </c>
      <c r="D4975" s="3" t="str">
        <f t="shared" si="154"/>
        <v>2025</v>
      </c>
      <c r="E4975" t="s">
        <v>48</v>
      </c>
      <c r="F4975" t="s">
        <v>28</v>
      </c>
      <c r="G4975" t="s">
        <v>29</v>
      </c>
      <c r="H4975" t="s">
        <v>16</v>
      </c>
      <c r="I4975" t="s">
        <v>100</v>
      </c>
      <c r="J4975">
        <v>98</v>
      </c>
      <c r="K4975">
        <v>450</v>
      </c>
      <c r="L4975" s="7">
        <f>Sales_Data[[#This Row],[OrderQuantity]] *Sales_Data[[#This Row],[UnitPrice]]</f>
        <v>44100</v>
      </c>
      <c r="M4975" s="7">
        <f>Sales_Data[[#This Row],[UnitPrice]]-Sales_Data[[#This Row],[UnitCost]]</f>
        <v>250</v>
      </c>
      <c r="N4975" s="7">
        <f>Sales_Data[[#This Row],[Gross Revenue]]-Sales_Data[[#This Row],[Discount Amount ]]</f>
        <v>43850</v>
      </c>
      <c r="O4975" s="7">
        <f>Sales_Data[[#This Row],[OrderQuantity]] *Sales_Data[[#This Row],[UnitCost]]</f>
        <v>19600</v>
      </c>
      <c r="P4975" s="7">
        <f>Sales_Data[[#This Row],[ItemCost]] +Sales_Data[[#This Row],[ShippingCost]]</f>
        <v>19964.46</v>
      </c>
      <c r="Q4975" s="7">
        <f>Sales_Data[[#This Row],[Gross Revenue]]-Sales_Data[[#This Row],[TotalFinancialCost]]</f>
        <v>24135.54</v>
      </c>
      <c r="R4975" s="7">
        <f>Sales_Data[[#This Row],[Actul Bill Amount]]-Sales_Data[[#This Row],[ShippingCost]]</f>
        <v>43485.54</v>
      </c>
      <c r="S4975">
        <v>696</v>
      </c>
      <c r="T4975">
        <v>364.46</v>
      </c>
      <c r="U4975" t="s">
        <v>30</v>
      </c>
      <c r="V4975">
        <v>200</v>
      </c>
      <c r="W4975" t="s">
        <v>18</v>
      </c>
      <c r="X4975" t="str">
        <f t="shared" si="155"/>
        <v>Bengaluru</v>
      </c>
    </row>
    <row r="4976" spans="1:24" x14ac:dyDescent="0.4">
      <c r="A4976">
        <v>104975</v>
      </c>
      <c r="B4976" s="5">
        <v>46007.914583333331</v>
      </c>
      <c r="C4976" s="3" t="str">
        <f>TEXT(Sales_Data[[#This Row],[OrderDate]],"mmmm")</f>
        <v>December</v>
      </c>
      <c r="D4976" s="3" t="str">
        <f t="shared" si="154"/>
        <v>2025</v>
      </c>
      <c r="E4976" t="s">
        <v>13</v>
      </c>
      <c r="F4976" t="s">
        <v>55</v>
      </c>
      <c r="G4976" t="s">
        <v>29</v>
      </c>
      <c r="H4976" t="s">
        <v>20</v>
      </c>
      <c r="I4976" t="s">
        <v>100</v>
      </c>
      <c r="J4976">
        <v>3</v>
      </c>
      <c r="K4976">
        <v>600</v>
      </c>
      <c r="L4976" s="7">
        <f>Sales_Data[[#This Row],[OrderQuantity]] *Sales_Data[[#This Row],[UnitPrice]]</f>
        <v>1800</v>
      </c>
      <c r="M4976" s="7">
        <f>Sales_Data[[#This Row],[UnitPrice]]-Sales_Data[[#This Row],[UnitCost]]</f>
        <v>250</v>
      </c>
      <c r="N4976" s="7">
        <f>Sales_Data[[#This Row],[Gross Revenue]]-Sales_Data[[#This Row],[Discount Amount ]]</f>
        <v>1550</v>
      </c>
      <c r="O4976" s="7">
        <f>Sales_Data[[#This Row],[OrderQuantity]] *Sales_Data[[#This Row],[UnitCost]]</f>
        <v>1050</v>
      </c>
      <c r="P4976" s="7">
        <f>Sales_Data[[#This Row],[ItemCost]] +Sales_Data[[#This Row],[ShippingCost]]</f>
        <v>1907.5</v>
      </c>
      <c r="Q4976" s="7">
        <f>Sales_Data[[#This Row],[Gross Revenue]]-Sales_Data[[#This Row],[TotalFinancialCost]]</f>
        <v>-107.5</v>
      </c>
      <c r="R4976" s="7">
        <f>Sales_Data[[#This Row],[Actul Bill Amount]]-Sales_Data[[#This Row],[ShippingCost]]</f>
        <v>692.5</v>
      </c>
      <c r="S4976">
        <v>909</v>
      </c>
      <c r="T4976">
        <v>857.5</v>
      </c>
      <c r="U4976" t="s">
        <v>57</v>
      </c>
      <c r="V4976">
        <v>350</v>
      </c>
      <c r="W4976" t="s">
        <v>22</v>
      </c>
      <c r="X4976" t="str">
        <f t="shared" si="155"/>
        <v>Nagpur</v>
      </c>
    </row>
    <row r="4977" spans="1:24" x14ac:dyDescent="0.4">
      <c r="A4977">
        <v>104976</v>
      </c>
      <c r="B4977" s="5">
        <v>45668.67291666667</v>
      </c>
      <c r="C4977" s="3" t="str">
        <f>TEXT(Sales_Data[[#This Row],[OrderDate]],"mmmm")</f>
        <v>January</v>
      </c>
      <c r="D4977" s="3" t="str">
        <f t="shared" si="154"/>
        <v>2025</v>
      </c>
      <c r="E4977" t="s">
        <v>39</v>
      </c>
      <c r="F4977" t="s">
        <v>24</v>
      </c>
      <c r="G4977" t="s">
        <v>29</v>
      </c>
      <c r="H4977" t="s">
        <v>16</v>
      </c>
      <c r="I4977" t="s">
        <v>100</v>
      </c>
      <c r="J4977">
        <v>17</v>
      </c>
      <c r="K4977">
        <v>3500</v>
      </c>
      <c r="L4977" s="7">
        <f>Sales_Data[[#This Row],[OrderQuantity]] *Sales_Data[[#This Row],[UnitPrice]]</f>
        <v>59500</v>
      </c>
      <c r="M4977" s="7">
        <f>Sales_Data[[#This Row],[UnitPrice]]-Sales_Data[[#This Row],[UnitCost]]</f>
        <v>1300</v>
      </c>
      <c r="N4977" s="7">
        <f>Sales_Data[[#This Row],[Gross Revenue]]-Sales_Data[[#This Row],[Discount Amount ]]</f>
        <v>58200</v>
      </c>
      <c r="O4977" s="7">
        <f>Sales_Data[[#This Row],[OrderQuantity]] *Sales_Data[[#This Row],[UnitCost]]</f>
        <v>37400</v>
      </c>
      <c r="P4977" s="7">
        <f>Sales_Data[[#This Row],[ItemCost]] +Sales_Data[[#This Row],[ShippingCost]]</f>
        <v>37955.86</v>
      </c>
      <c r="Q4977" s="7">
        <f>Sales_Data[[#This Row],[Gross Revenue]]-Sales_Data[[#This Row],[TotalFinancialCost]]</f>
        <v>21544.14</v>
      </c>
      <c r="R4977" s="7">
        <f>Sales_Data[[#This Row],[Actul Bill Amount]]-Sales_Data[[#This Row],[ShippingCost]]</f>
        <v>57644.14</v>
      </c>
      <c r="S4977">
        <v>563</v>
      </c>
      <c r="T4977">
        <v>555.86</v>
      </c>
      <c r="U4977" t="s">
        <v>59</v>
      </c>
      <c r="V4977">
        <v>2200</v>
      </c>
      <c r="W4977" t="s">
        <v>18</v>
      </c>
      <c r="X4977" t="str">
        <f t="shared" si="155"/>
        <v>Bengaluru</v>
      </c>
    </row>
    <row r="4978" spans="1:24" x14ac:dyDescent="0.4">
      <c r="A4978">
        <v>104977</v>
      </c>
      <c r="B4978" s="5">
        <v>45755.336805555555</v>
      </c>
      <c r="C4978" s="3" t="str">
        <f>TEXT(Sales_Data[[#This Row],[OrderDate]],"mmmm")</f>
        <v>April</v>
      </c>
      <c r="D4978" s="3" t="str">
        <f t="shared" si="154"/>
        <v>2025</v>
      </c>
      <c r="E4978" t="s">
        <v>39</v>
      </c>
      <c r="F4978" t="s">
        <v>55</v>
      </c>
      <c r="G4978" t="s">
        <v>15</v>
      </c>
      <c r="H4978" t="s">
        <v>16</v>
      </c>
      <c r="I4978" t="s">
        <v>100</v>
      </c>
      <c r="J4978">
        <v>5</v>
      </c>
      <c r="K4978">
        <v>600</v>
      </c>
      <c r="L4978" s="7">
        <f>Sales_Data[[#This Row],[OrderQuantity]] *Sales_Data[[#This Row],[UnitPrice]]</f>
        <v>3000</v>
      </c>
      <c r="M4978" s="7">
        <f>Sales_Data[[#This Row],[UnitPrice]]-Sales_Data[[#This Row],[UnitCost]]</f>
        <v>250</v>
      </c>
      <c r="N4978" s="7">
        <f>Sales_Data[[#This Row],[Gross Revenue]]-Sales_Data[[#This Row],[Discount Amount ]]</f>
        <v>2750</v>
      </c>
      <c r="O4978" s="7">
        <f>Sales_Data[[#This Row],[OrderQuantity]] *Sales_Data[[#This Row],[UnitCost]]</f>
        <v>1750</v>
      </c>
      <c r="P4978" s="7">
        <f>Sales_Data[[#This Row],[ItemCost]] +Sales_Data[[#This Row],[ShippingCost]]</f>
        <v>2776.8</v>
      </c>
      <c r="Q4978" s="7">
        <f>Sales_Data[[#This Row],[Gross Revenue]]-Sales_Data[[#This Row],[TotalFinancialCost]]</f>
        <v>223.19999999999982</v>
      </c>
      <c r="R4978" s="7">
        <f>Sales_Data[[#This Row],[Actul Bill Amount]]-Sales_Data[[#This Row],[ShippingCost]]</f>
        <v>1723.2</v>
      </c>
      <c r="S4978">
        <v>645</v>
      </c>
      <c r="T4978">
        <v>1026.8</v>
      </c>
      <c r="U4978" t="s">
        <v>57</v>
      </c>
      <c r="V4978">
        <v>350</v>
      </c>
      <c r="W4978" t="s">
        <v>18</v>
      </c>
      <c r="X4978" t="str">
        <f t="shared" si="155"/>
        <v>Bengaluru</v>
      </c>
    </row>
    <row r="4979" spans="1:24" x14ac:dyDescent="0.4">
      <c r="A4979">
        <v>104978</v>
      </c>
      <c r="B4979" s="5">
        <v>45728.888194444444</v>
      </c>
      <c r="C4979" s="3" t="str">
        <f>TEXT(Sales_Data[[#This Row],[OrderDate]],"mmmm")</f>
        <v>March</v>
      </c>
      <c r="D4979" s="3" t="str">
        <f t="shared" si="154"/>
        <v>2025</v>
      </c>
      <c r="E4979" t="s">
        <v>39</v>
      </c>
      <c r="F4979" t="s">
        <v>46</v>
      </c>
      <c r="G4979" t="s">
        <v>29</v>
      </c>
      <c r="H4979" t="s">
        <v>32</v>
      </c>
      <c r="I4979" t="s">
        <v>100</v>
      </c>
      <c r="J4979">
        <v>48</v>
      </c>
      <c r="K4979">
        <v>4500</v>
      </c>
      <c r="L4979" s="7">
        <f>Sales_Data[[#This Row],[OrderQuantity]] *Sales_Data[[#This Row],[UnitPrice]]</f>
        <v>216000</v>
      </c>
      <c r="M4979" s="7">
        <f>Sales_Data[[#This Row],[UnitPrice]]-Sales_Data[[#This Row],[UnitCost]]</f>
        <v>1700</v>
      </c>
      <c r="N4979" s="7">
        <f>Sales_Data[[#This Row],[Gross Revenue]]-Sales_Data[[#This Row],[Discount Amount ]]</f>
        <v>214300</v>
      </c>
      <c r="O4979" s="7">
        <f>Sales_Data[[#This Row],[OrderQuantity]] *Sales_Data[[#This Row],[UnitCost]]</f>
        <v>134400</v>
      </c>
      <c r="P4979" s="7">
        <f>Sales_Data[[#This Row],[ItemCost]] +Sales_Data[[#This Row],[ShippingCost]]</f>
        <v>134960.25</v>
      </c>
      <c r="Q4979" s="7">
        <f>Sales_Data[[#This Row],[Gross Revenue]]-Sales_Data[[#This Row],[TotalFinancialCost]]</f>
        <v>81039.75</v>
      </c>
      <c r="R4979" s="7">
        <f>Sales_Data[[#This Row],[Actul Bill Amount]]-Sales_Data[[#This Row],[ShippingCost]]</f>
        <v>213739.75</v>
      </c>
      <c r="S4979">
        <v>880</v>
      </c>
      <c r="T4979">
        <v>560.25</v>
      </c>
      <c r="U4979" t="s">
        <v>47</v>
      </c>
      <c r="V4979">
        <v>2800</v>
      </c>
      <c r="W4979" t="s">
        <v>33</v>
      </c>
      <c r="X4979" t="str">
        <f t="shared" si="155"/>
        <v>Delhi</v>
      </c>
    </row>
    <row r="4980" spans="1:24" x14ac:dyDescent="0.4">
      <c r="A4980">
        <v>104979</v>
      </c>
      <c r="B4980" s="5">
        <v>46021.237500000003</v>
      </c>
      <c r="C4980" s="3" t="str">
        <f>TEXT(Sales_Data[[#This Row],[OrderDate]],"mmmm")</f>
        <v>December</v>
      </c>
      <c r="D4980" s="3" t="str">
        <f t="shared" si="154"/>
        <v>2025</v>
      </c>
      <c r="E4980" t="s">
        <v>48</v>
      </c>
      <c r="F4980" t="s">
        <v>24</v>
      </c>
      <c r="G4980" t="s">
        <v>31</v>
      </c>
      <c r="H4980" t="s">
        <v>16</v>
      </c>
      <c r="I4980" t="s">
        <v>100</v>
      </c>
      <c r="J4980">
        <v>50</v>
      </c>
      <c r="K4980">
        <v>3500</v>
      </c>
      <c r="L4980" s="7">
        <f>Sales_Data[[#This Row],[OrderQuantity]] *Sales_Data[[#This Row],[UnitPrice]]</f>
        <v>175000</v>
      </c>
      <c r="M4980" s="7">
        <f>Sales_Data[[#This Row],[UnitPrice]]-Sales_Data[[#This Row],[UnitCost]]</f>
        <v>1300</v>
      </c>
      <c r="N4980" s="7">
        <f>Sales_Data[[#This Row],[Gross Revenue]]-Sales_Data[[#This Row],[Discount Amount ]]</f>
        <v>173700</v>
      </c>
      <c r="O4980" s="7">
        <f>Sales_Data[[#This Row],[OrderQuantity]] *Sales_Data[[#This Row],[UnitCost]]</f>
        <v>110000</v>
      </c>
      <c r="P4980" s="7">
        <f>Sales_Data[[#This Row],[ItemCost]] +Sales_Data[[#This Row],[ShippingCost]]</f>
        <v>110634.66</v>
      </c>
      <c r="Q4980" s="7">
        <f>Sales_Data[[#This Row],[Gross Revenue]]-Sales_Data[[#This Row],[TotalFinancialCost]]</f>
        <v>64365.34</v>
      </c>
      <c r="R4980" s="7">
        <f>Sales_Data[[#This Row],[Actul Bill Amount]]-Sales_Data[[#This Row],[ShippingCost]]</f>
        <v>173065.34</v>
      </c>
      <c r="S4980">
        <v>842</v>
      </c>
      <c r="T4980">
        <v>634.66</v>
      </c>
      <c r="U4980" t="s">
        <v>59</v>
      </c>
      <c r="V4980">
        <v>2200</v>
      </c>
      <c r="W4980" t="s">
        <v>18</v>
      </c>
      <c r="X4980" t="str">
        <f t="shared" si="155"/>
        <v>Bengaluru</v>
      </c>
    </row>
    <row r="4981" spans="1:24" x14ac:dyDescent="0.4">
      <c r="A4981">
        <v>104980</v>
      </c>
      <c r="B4981" s="5">
        <v>45715.802777777775</v>
      </c>
      <c r="C4981" s="3" t="str">
        <f>TEXT(Sales_Data[[#This Row],[OrderDate]],"mmmm")</f>
        <v>February</v>
      </c>
      <c r="D4981" s="3" t="str">
        <f t="shared" si="154"/>
        <v>2025</v>
      </c>
      <c r="E4981" t="s">
        <v>42</v>
      </c>
      <c r="F4981" t="s">
        <v>24</v>
      </c>
      <c r="G4981" t="s">
        <v>15</v>
      </c>
      <c r="H4981" t="s">
        <v>16</v>
      </c>
      <c r="I4981" t="s">
        <v>100</v>
      </c>
      <c r="J4981">
        <v>9</v>
      </c>
      <c r="K4981">
        <v>45000</v>
      </c>
      <c r="L4981" s="7">
        <f>Sales_Data[[#This Row],[OrderQuantity]] *Sales_Data[[#This Row],[UnitPrice]]</f>
        <v>405000</v>
      </c>
      <c r="M4981" s="7">
        <f>Sales_Data[[#This Row],[UnitPrice]]-Sales_Data[[#This Row],[UnitCost]]</f>
        <v>13000</v>
      </c>
      <c r="N4981" s="7">
        <f>Sales_Data[[#This Row],[Gross Revenue]]-Sales_Data[[#This Row],[Discount Amount ]]</f>
        <v>392000</v>
      </c>
      <c r="O4981" s="7">
        <f>Sales_Data[[#This Row],[OrderQuantity]] *Sales_Data[[#This Row],[UnitCost]]</f>
        <v>288000</v>
      </c>
      <c r="P4981" s="7">
        <f>Sales_Data[[#This Row],[ItemCost]] +Sales_Data[[#This Row],[ShippingCost]]</f>
        <v>288882.03000000003</v>
      </c>
      <c r="Q4981" s="7">
        <f>Sales_Data[[#This Row],[Gross Revenue]]-Sales_Data[[#This Row],[TotalFinancialCost]]</f>
        <v>116117.96999999997</v>
      </c>
      <c r="R4981" s="7">
        <f>Sales_Data[[#This Row],[Actul Bill Amount]]-Sales_Data[[#This Row],[ShippingCost]]</f>
        <v>391117.97</v>
      </c>
      <c r="S4981">
        <v>313</v>
      </c>
      <c r="T4981">
        <v>882.03</v>
      </c>
      <c r="U4981" t="s">
        <v>26</v>
      </c>
      <c r="V4981">
        <v>32000</v>
      </c>
      <c r="W4981" t="s">
        <v>18</v>
      </c>
      <c r="X4981" t="str">
        <f t="shared" si="155"/>
        <v>Bengaluru</v>
      </c>
    </row>
    <row r="4982" spans="1:24" x14ac:dyDescent="0.4">
      <c r="A4982">
        <v>104981</v>
      </c>
      <c r="B4982" s="5">
        <v>45947.554861111108</v>
      </c>
      <c r="C4982" s="3" t="str">
        <f>TEXT(Sales_Data[[#This Row],[OrderDate]],"mmmm")</f>
        <v>October</v>
      </c>
      <c r="D4982" s="3" t="str">
        <f t="shared" si="154"/>
        <v>2025</v>
      </c>
      <c r="E4982" t="s">
        <v>39</v>
      </c>
      <c r="F4982" t="s">
        <v>14</v>
      </c>
      <c r="G4982" t="s">
        <v>15</v>
      </c>
      <c r="H4982" t="s">
        <v>25</v>
      </c>
      <c r="I4982" t="s">
        <v>100</v>
      </c>
      <c r="J4982">
        <v>84</v>
      </c>
      <c r="K4982">
        <v>6500</v>
      </c>
      <c r="L4982" s="7">
        <f>Sales_Data[[#This Row],[OrderQuantity]] *Sales_Data[[#This Row],[UnitPrice]]</f>
        <v>546000</v>
      </c>
      <c r="M4982" s="7">
        <f>Sales_Data[[#This Row],[UnitPrice]]-Sales_Data[[#This Row],[UnitCost]]</f>
        <v>2300</v>
      </c>
      <c r="N4982" s="7">
        <f>Sales_Data[[#This Row],[Gross Revenue]]-Sales_Data[[#This Row],[Discount Amount ]]</f>
        <v>543700</v>
      </c>
      <c r="O4982" s="7">
        <f>Sales_Data[[#This Row],[OrderQuantity]] *Sales_Data[[#This Row],[UnitCost]]</f>
        <v>352800</v>
      </c>
      <c r="P4982" s="7">
        <f>Sales_Data[[#This Row],[ItemCost]] +Sales_Data[[#This Row],[ShippingCost]]</f>
        <v>353058.64</v>
      </c>
      <c r="Q4982" s="7">
        <f>Sales_Data[[#This Row],[Gross Revenue]]-Sales_Data[[#This Row],[TotalFinancialCost]]</f>
        <v>192941.36</v>
      </c>
      <c r="R4982" s="7">
        <f>Sales_Data[[#This Row],[Actul Bill Amount]]-Sales_Data[[#This Row],[ShippingCost]]</f>
        <v>543441.36</v>
      </c>
      <c r="S4982">
        <v>1065</v>
      </c>
      <c r="T4982">
        <v>258.64</v>
      </c>
      <c r="U4982" t="s">
        <v>21</v>
      </c>
      <c r="V4982">
        <v>4200</v>
      </c>
      <c r="W4982" t="s">
        <v>27</v>
      </c>
      <c r="X4982" t="str">
        <f t="shared" si="155"/>
        <v>Mumbai</v>
      </c>
    </row>
    <row r="4983" spans="1:24" x14ac:dyDescent="0.4">
      <c r="A4983">
        <v>104982</v>
      </c>
      <c r="B4983" s="5">
        <v>45908.850694444445</v>
      </c>
      <c r="C4983" s="3" t="str">
        <f>TEXT(Sales_Data[[#This Row],[OrderDate]],"mmmm")</f>
        <v>September</v>
      </c>
      <c r="D4983" s="3" t="str">
        <f t="shared" si="154"/>
        <v>2025</v>
      </c>
      <c r="E4983" t="s">
        <v>39</v>
      </c>
      <c r="F4983" t="s">
        <v>35</v>
      </c>
      <c r="G4983" t="s">
        <v>15</v>
      </c>
      <c r="H4983" t="s">
        <v>20</v>
      </c>
      <c r="I4983" t="s">
        <v>100</v>
      </c>
      <c r="J4983">
        <v>85</v>
      </c>
      <c r="K4983">
        <v>8500</v>
      </c>
      <c r="L4983" s="7">
        <f>Sales_Data[[#This Row],[OrderQuantity]] *Sales_Data[[#This Row],[UnitPrice]]</f>
        <v>722500</v>
      </c>
      <c r="M4983" s="7">
        <f>Sales_Data[[#This Row],[UnitPrice]]-Sales_Data[[#This Row],[UnitCost]]</f>
        <v>3000</v>
      </c>
      <c r="N4983" s="7">
        <f>Sales_Data[[#This Row],[Gross Revenue]]-Sales_Data[[#This Row],[Discount Amount ]]</f>
        <v>719500</v>
      </c>
      <c r="O4983" s="7">
        <f>Sales_Data[[#This Row],[OrderQuantity]] *Sales_Data[[#This Row],[UnitCost]]</f>
        <v>467500</v>
      </c>
      <c r="P4983" s="7">
        <f>Sales_Data[[#This Row],[ItemCost]] +Sales_Data[[#This Row],[ShippingCost]]</f>
        <v>468103.98</v>
      </c>
      <c r="Q4983" s="7">
        <f>Sales_Data[[#This Row],[Gross Revenue]]-Sales_Data[[#This Row],[TotalFinancialCost]]</f>
        <v>254396.02000000002</v>
      </c>
      <c r="R4983" s="7">
        <f>Sales_Data[[#This Row],[Actul Bill Amount]]-Sales_Data[[#This Row],[ShippingCost]]</f>
        <v>718896.02</v>
      </c>
      <c r="S4983">
        <v>973</v>
      </c>
      <c r="T4983">
        <v>603.98</v>
      </c>
      <c r="U4983" t="s">
        <v>49</v>
      </c>
      <c r="V4983">
        <v>5500</v>
      </c>
      <c r="W4983" t="s">
        <v>22</v>
      </c>
      <c r="X4983" t="str">
        <f t="shared" si="155"/>
        <v>Nagpur</v>
      </c>
    </row>
    <row r="4984" spans="1:24" x14ac:dyDescent="0.4">
      <c r="A4984">
        <v>104983</v>
      </c>
      <c r="B4984" s="5">
        <v>45933.82916666667</v>
      </c>
      <c r="C4984" s="3" t="str">
        <f>TEXT(Sales_Data[[#This Row],[OrderDate]],"mmmm")</f>
        <v>October</v>
      </c>
      <c r="D4984" s="3" t="str">
        <f t="shared" si="154"/>
        <v>2025</v>
      </c>
      <c r="E4984" t="s">
        <v>23</v>
      </c>
      <c r="F4984" t="s">
        <v>14</v>
      </c>
      <c r="G4984" t="s">
        <v>15</v>
      </c>
      <c r="H4984" t="s">
        <v>16</v>
      </c>
      <c r="I4984" t="s">
        <v>100</v>
      </c>
      <c r="J4984">
        <v>1</v>
      </c>
      <c r="K4984">
        <v>3200</v>
      </c>
      <c r="L4984" s="7">
        <f>Sales_Data[[#This Row],[OrderQuantity]] *Sales_Data[[#This Row],[UnitPrice]]</f>
        <v>3200</v>
      </c>
      <c r="M4984" s="7">
        <f>Sales_Data[[#This Row],[UnitPrice]]-Sales_Data[[#This Row],[UnitCost]]</f>
        <v>1200</v>
      </c>
      <c r="N4984" s="7">
        <f>Sales_Data[[#This Row],[Gross Revenue]]-Sales_Data[[#This Row],[Discount Amount ]]</f>
        <v>2000</v>
      </c>
      <c r="O4984" s="7">
        <f>Sales_Data[[#This Row],[OrderQuantity]] *Sales_Data[[#This Row],[UnitCost]]</f>
        <v>2000</v>
      </c>
      <c r="P4984" s="7">
        <f>Sales_Data[[#This Row],[ItemCost]] +Sales_Data[[#This Row],[ShippingCost]]</f>
        <v>2675.16</v>
      </c>
      <c r="Q4984" s="7">
        <f>Sales_Data[[#This Row],[Gross Revenue]]-Sales_Data[[#This Row],[TotalFinancialCost]]</f>
        <v>524.84000000000015</v>
      </c>
      <c r="R4984" s="7">
        <f>Sales_Data[[#This Row],[Actul Bill Amount]]-Sales_Data[[#This Row],[ShippingCost]]</f>
        <v>1324.8400000000001</v>
      </c>
      <c r="S4984">
        <v>405</v>
      </c>
      <c r="T4984">
        <v>675.16</v>
      </c>
      <c r="U4984" t="s">
        <v>17</v>
      </c>
      <c r="V4984">
        <v>2000</v>
      </c>
      <c r="W4984" t="s">
        <v>18</v>
      </c>
      <c r="X4984" t="str">
        <f t="shared" si="155"/>
        <v>Bengaluru</v>
      </c>
    </row>
    <row r="4985" spans="1:24" x14ac:dyDescent="0.4">
      <c r="A4985">
        <v>104984</v>
      </c>
      <c r="B4985" s="5">
        <v>45707.902083333334</v>
      </c>
      <c r="C4985" s="3" t="str">
        <f>TEXT(Sales_Data[[#This Row],[OrderDate]],"mmmm")</f>
        <v>February</v>
      </c>
      <c r="D4985" s="3" t="str">
        <f t="shared" si="154"/>
        <v>2025</v>
      </c>
      <c r="E4985" t="s">
        <v>19</v>
      </c>
      <c r="F4985" t="s">
        <v>55</v>
      </c>
      <c r="G4985" t="s">
        <v>29</v>
      </c>
      <c r="H4985" t="s">
        <v>32</v>
      </c>
      <c r="I4985" t="s">
        <v>100</v>
      </c>
      <c r="J4985">
        <v>16</v>
      </c>
      <c r="K4985">
        <v>850</v>
      </c>
      <c r="L4985" s="7">
        <f>Sales_Data[[#This Row],[OrderQuantity]] *Sales_Data[[#This Row],[UnitPrice]]</f>
        <v>13600</v>
      </c>
      <c r="M4985" s="7">
        <f>Sales_Data[[#This Row],[UnitPrice]]-Sales_Data[[#This Row],[UnitCost]]</f>
        <v>300</v>
      </c>
      <c r="N4985" s="7">
        <f>Sales_Data[[#This Row],[Gross Revenue]]-Sales_Data[[#This Row],[Discount Amount ]]</f>
        <v>13300</v>
      </c>
      <c r="O4985" s="7">
        <f>Sales_Data[[#This Row],[OrderQuantity]] *Sales_Data[[#This Row],[UnitCost]]</f>
        <v>8800</v>
      </c>
      <c r="P4985" s="7">
        <f>Sales_Data[[#This Row],[ItemCost]] +Sales_Data[[#This Row],[ShippingCost]]</f>
        <v>9370.1200000000008</v>
      </c>
      <c r="Q4985" s="7">
        <f>Sales_Data[[#This Row],[Gross Revenue]]-Sales_Data[[#This Row],[TotalFinancialCost]]</f>
        <v>4229.8799999999992</v>
      </c>
      <c r="R4985" s="7">
        <f>Sales_Data[[#This Row],[Actul Bill Amount]]-Sales_Data[[#This Row],[ShippingCost]]</f>
        <v>12729.88</v>
      </c>
      <c r="S4985">
        <v>651</v>
      </c>
      <c r="T4985">
        <v>570.12</v>
      </c>
      <c r="U4985" t="s">
        <v>56</v>
      </c>
      <c r="V4985">
        <v>550</v>
      </c>
      <c r="W4985" t="s">
        <v>33</v>
      </c>
      <c r="X4985" t="str">
        <f t="shared" si="155"/>
        <v>Delhi</v>
      </c>
    </row>
    <row r="4986" spans="1:24" x14ac:dyDescent="0.4">
      <c r="A4986">
        <v>104985</v>
      </c>
      <c r="B4986" s="5">
        <v>46015.950694444444</v>
      </c>
      <c r="C4986" s="3" t="str">
        <f>TEXT(Sales_Data[[#This Row],[OrderDate]],"mmmm")</f>
        <v>December</v>
      </c>
      <c r="D4986" s="3" t="str">
        <f t="shared" si="154"/>
        <v>2025</v>
      </c>
      <c r="E4986" t="s">
        <v>48</v>
      </c>
      <c r="F4986" t="s">
        <v>24</v>
      </c>
      <c r="G4986" t="s">
        <v>15</v>
      </c>
      <c r="H4986" t="s">
        <v>16</v>
      </c>
      <c r="I4986" t="s">
        <v>100</v>
      </c>
      <c r="J4986">
        <v>23</v>
      </c>
      <c r="K4986">
        <v>45000</v>
      </c>
      <c r="L4986" s="7">
        <f>Sales_Data[[#This Row],[OrderQuantity]] *Sales_Data[[#This Row],[UnitPrice]]</f>
        <v>1035000</v>
      </c>
      <c r="M4986" s="7">
        <f>Sales_Data[[#This Row],[UnitPrice]]-Sales_Data[[#This Row],[UnitCost]]</f>
        <v>13000</v>
      </c>
      <c r="N4986" s="7">
        <f>Sales_Data[[#This Row],[Gross Revenue]]-Sales_Data[[#This Row],[Discount Amount ]]</f>
        <v>1022000</v>
      </c>
      <c r="O4986" s="7">
        <f>Sales_Data[[#This Row],[OrderQuantity]] *Sales_Data[[#This Row],[UnitCost]]</f>
        <v>736000</v>
      </c>
      <c r="P4986" s="7">
        <f>Sales_Data[[#This Row],[ItemCost]] +Sales_Data[[#This Row],[ShippingCost]]</f>
        <v>736824.73</v>
      </c>
      <c r="Q4986" s="7">
        <f>Sales_Data[[#This Row],[Gross Revenue]]-Sales_Data[[#This Row],[TotalFinancialCost]]</f>
        <v>298175.27</v>
      </c>
      <c r="R4986" s="7">
        <f>Sales_Data[[#This Row],[Actul Bill Amount]]-Sales_Data[[#This Row],[ShippingCost]]</f>
        <v>1021175.27</v>
      </c>
      <c r="S4986">
        <v>1189</v>
      </c>
      <c r="T4986">
        <v>824.73</v>
      </c>
      <c r="U4986" t="s">
        <v>26</v>
      </c>
      <c r="V4986">
        <v>32000</v>
      </c>
      <c r="W4986" t="s">
        <v>18</v>
      </c>
      <c r="X4986" t="str">
        <f t="shared" si="155"/>
        <v>Bengaluru</v>
      </c>
    </row>
    <row r="4987" spans="1:24" x14ac:dyDescent="0.4">
      <c r="A4987">
        <v>104986</v>
      </c>
      <c r="B4987" s="5">
        <v>45873.704861111109</v>
      </c>
      <c r="C4987" s="3" t="str">
        <f>TEXT(Sales_Data[[#This Row],[OrderDate]],"mmmm")</f>
        <v>August</v>
      </c>
      <c r="D4987" s="3" t="str">
        <f t="shared" si="154"/>
        <v>2025</v>
      </c>
      <c r="E4987" t="s">
        <v>48</v>
      </c>
      <c r="F4987" t="s">
        <v>28</v>
      </c>
      <c r="G4987" t="s">
        <v>31</v>
      </c>
      <c r="H4987" t="s">
        <v>25</v>
      </c>
      <c r="I4987" t="s">
        <v>100</v>
      </c>
      <c r="J4987">
        <v>57</v>
      </c>
      <c r="K4987">
        <v>2500</v>
      </c>
      <c r="L4987" s="7">
        <f>Sales_Data[[#This Row],[OrderQuantity]] *Sales_Data[[#This Row],[UnitPrice]]</f>
        <v>142500</v>
      </c>
      <c r="M4987" s="7">
        <f>Sales_Data[[#This Row],[UnitPrice]]-Sales_Data[[#This Row],[UnitCost]]</f>
        <v>1000</v>
      </c>
      <c r="N4987" s="7">
        <f>Sales_Data[[#This Row],[Gross Revenue]]-Sales_Data[[#This Row],[Discount Amount ]]</f>
        <v>141500</v>
      </c>
      <c r="O4987" s="7">
        <f>Sales_Data[[#This Row],[OrderQuantity]] *Sales_Data[[#This Row],[UnitCost]]</f>
        <v>85500</v>
      </c>
      <c r="P4987" s="7">
        <f>Sales_Data[[#This Row],[ItemCost]] +Sales_Data[[#This Row],[ShippingCost]]</f>
        <v>86070.88</v>
      </c>
      <c r="Q4987" s="7">
        <f>Sales_Data[[#This Row],[Gross Revenue]]-Sales_Data[[#This Row],[TotalFinancialCost]]</f>
        <v>56429.119999999995</v>
      </c>
      <c r="R4987" s="7">
        <f>Sales_Data[[#This Row],[Actul Bill Amount]]-Sales_Data[[#This Row],[ShippingCost]]</f>
        <v>140929.12</v>
      </c>
      <c r="S4987">
        <v>956</v>
      </c>
      <c r="T4987">
        <v>570.88</v>
      </c>
      <c r="U4987" t="s">
        <v>54</v>
      </c>
      <c r="V4987">
        <v>1500</v>
      </c>
      <c r="W4987" t="s">
        <v>27</v>
      </c>
      <c r="X4987" t="str">
        <f t="shared" si="155"/>
        <v>Mumbai</v>
      </c>
    </row>
    <row r="4988" spans="1:24" x14ac:dyDescent="0.4">
      <c r="A4988">
        <v>104987</v>
      </c>
      <c r="B4988" s="5">
        <v>45709.569444444445</v>
      </c>
      <c r="C4988" s="3" t="str">
        <f>TEXT(Sales_Data[[#This Row],[OrderDate]],"mmmm")</f>
        <v>February</v>
      </c>
      <c r="D4988" s="3" t="str">
        <f t="shared" si="154"/>
        <v>2025</v>
      </c>
      <c r="E4988" t="s">
        <v>45</v>
      </c>
      <c r="F4988" t="s">
        <v>46</v>
      </c>
      <c r="G4988" t="s">
        <v>31</v>
      </c>
      <c r="H4988" t="s">
        <v>16</v>
      </c>
      <c r="I4988" t="s">
        <v>100</v>
      </c>
      <c r="J4988">
        <v>30</v>
      </c>
      <c r="K4988">
        <v>15000</v>
      </c>
      <c r="L4988" s="7">
        <f>Sales_Data[[#This Row],[OrderQuantity]] *Sales_Data[[#This Row],[UnitPrice]]</f>
        <v>450000</v>
      </c>
      <c r="M4988" s="7">
        <f>Sales_Data[[#This Row],[UnitPrice]]-Sales_Data[[#This Row],[UnitCost]]</f>
        <v>5500</v>
      </c>
      <c r="N4988" s="7">
        <f>Sales_Data[[#This Row],[Gross Revenue]]-Sales_Data[[#This Row],[Discount Amount ]]</f>
        <v>444500</v>
      </c>
      <c r="O4988" s="7">
        <f>Sales_Data[[#This Row],[OrderQuantity]] *Sales_Data[[#This Row],[UnitCost]]</f>
        <v>285000</v>
      </c>
      <c r="P4988" s="7">
        <f>Sales_Data[[#This Row],[ItemCost]] +Sales_Data[[#This Row],[ShippingCost]]</f>
        <v>285705</v>
      </c>
      <c r="Q4988" s="7">
        <f>Sales_Data[[#This Row],[Gross Revenue]]-Sales_Data[[#This Row],[TotalFinancialCost]]</f>
        <v>164295</v>
      </c>
      <c r="R4988" s="7">
        <f>Sales_Data[[#This Row],[Actul Bill Amount]]-Sales_Data[[#This Row],[ShippingCost]]</f>
        <v>443795</v>
      </c>
      <c r="S4988">
        <v>906</v>
      </c>
      <c r="T4988">
        <v>705</v>
      </c>
      <c r="U4988" t="s">
        <v>53</v>
      </c>
      <c r="V4988">
        <v>9500</v>
      </c>
      <c r="W4988" t="s">
        <v>18</v>
      </c>
      <c r="X4988" t="str">
        <f t="shared" si="155"/>
        <v>Bengaluru</v>
      </c>
    </row>
    <row r="4989" spans="1:24" x14ac:dyDescent="0.4">
      <c r="A4989">
        <v>104988</v>
      </c>
      <c r="B4989" s="5">
        <v>45928.084027777775</v>
      </c>
      <c r="C4989" s="3" t="str">
        <f>TEXT(Sales_Data[[#This Row],[OrderDate]],"mmmm")</f>
        <v>September</v>
      </c>
      <c r="D4989" s="3" t="str">
        <f t="shared" si="154"/>
        <v>2025</v>
      </c>
      <c r="E4989" t="s">
        <v>34</v>
      </c>
      <c r="F4989" t="s">
        <v>24</v>
      </c>
      <c r="G4989" t="s">
        <v>29</v>
      </c>
      <c r="H4989" t="s">
        <v>16</v>
      </c>
      <c r="I4989" t="s">
        <v>100</v>
      </c>
      <c r="J4989">
        <v>59</v>
      </c>
      <c r="K4989">
        <v>3500</v>
      </c>
      <c r="L4989" s="7">
        <f>Sales_Data[[#This Row],[OrderQuantity]] *Sales_Data[[#This Row],[UnitPrice]]</f>
        <v>206500</v>
      </c>
      <c r="M4989" s="7">
        <f>Sales_Data[[#This Row],[UnitPrice]]-Sales_Data[[#This Row],[UnitCost]]</f>
        <v>1300</v>
      </c>
      <c r="N4989" s="7">
        <f>Sales_Data[[#This Row],[Gross Revenue]]-Sales_Data[[#This Row],[Discount Amount ]]</f>
        <v>205200</v>
      </c>
      <c r="O4989" s="7">
        <f>Sales_Data[[#This Row],[OrderQuantity]] *Sales_Data[[#This Row],[UnitCost]]</f>
        <v>129800</v>
      </c>
      <c r="P4989" s="7">
        <f>Sales_Data[[#This Row],[ItemCost]] +Sales_Data[[#This Row],[ShippingCost]]</f>
        <v>131507.29999999999</v>
      </c>
      <c r="Q4989" s="7">
        <f>Sales_Data[[#This Row],[Gross Revenue]]-Sales_Data[[#This Row],[TotalFinancialCost]]</f>
        <v>74992.700000000012</v>
      </c>
      <c r="R4989" s="7">
        <f>Sales_Data[[#This Row],[Actul Bill Amount]]-Sales_Data[[#This Row],[ShippingCost]]</f>
        <v>203492.7</v>
      </c>
      <c r="S4989">
        <v>395</v>
      </c>
      <c r="T4989">
        <v>1707.3</v>
      </c>
      <c r="U4989" t="s">
        <v>59</v>
      </c>
      <c r="V4989">
        <v>2200</v>
      </c>
      <c r="W4989" t="s">
        <v>18</v>
      </c>
      <c r="X4989" t="str">
        <f t="shared" si="155"/>
        <v>Bengaluru</v>
      </c>
    </row>
    <row r="4990" spans="1:24" x14ac:dyDescent="0.4">
      <c r="A4990">
        <v>104989</v>
      </c>
      <c r="B4990" s="5">
        <v>45741.055555555555</v>
      </c>
      <c r="C4990" s="3" t="str">
        <f>TEXT(Sales_Data[[#This Row],[OrderDate]],"mmmm")</f>
        <v>March</v>
      </c>
      <c r="D4990" s="3" t="str">
        <f t="shared" si="154"/>
        <v>2025</v>
      </c>
      <c r="E4990" t="s">
        <v>45</v>
      </c>
      <c r="F4990" t="s">
        <v>43</v>
      </c>
      <c r="G4990" t="s">
        <v>31</v>
      </c>
      <c r="H4990" t="s">
        <v>16</v>
      </c>
      <c r="I4990" t="s">
        <v>100</v>
      </c>
      <c r="J4990">
        <v>47</v>
      </c>
      <c r="K4990">
        <v>1800</v>
      </c>
      <c r="L4990" s="7">
        <f>Sales_Data[[#This Row],[OrderQuantity]] *Sales_Data[[#This Row],[UnitPrice]]</f>
        <v>84600</v>
      </c>
      <c r="M4990" s="7">
        <f>Sales_Data[[#This Row],[UnitPrice]]-Sales_Data[[#This Row],[UnitCost]]</f>
        <v>900</v>
      </c>
      <c r="N4990" s="7">
        <f>Sales_Data[[#This Row],[Gross Revenue]]-Sales_Data[[#This Row],[Discount Amount ]]</f>
        <v>83700</v>
      </c>
      <c r="O4990" s="7">
        <f>Sales_Data[[#This Row],[OrderQuantity]] *Sales_Data[[#This Row],[UnitCost]]</f>
        <v>42300</v>
      </c>
      <c r="P4990" s="7">
        <f>Sales_Data[[#This Row],[ItemCost]] +Sales_Data[[#This Row],[ShippingCost]]</f>
        <v>43307.31</v>
      </c>
      <c r="Q4990" s="7">
        <f>Sales_Data[[#This Row],[Gross Revenue]]-Sales_Data[[#This Row],[TotalFinancialCost]]</f>
        <v>41292.69</v>
      </c>
      <c r="R4990" s="7">
        <f>Sales_Data[[#This Row],[Actul Bill Amount]]-Sales_Data[[#This Row],[ShippingCost]]</f>
        <v>82692.69</v>
      </c>
      <c r="S4990">
        <v>840</v>
      </c>
      <c r="T4990">
        <v>1007.31</v>
      </c>
      <c r="U4990" t="s">
        <v>51</v>
      </c>
      <c r="V4990">
        <v>900</v>
      </c>
      <c r="W4990" t="s">
        <v>18</v>
      </c>
      <c r="X4990" t="str">
        <f t="shared" si="155"/>
        <v>Bengaluru</v>
      </c>
    </row>
    <row r="4991" spans="1:24" x14ac:dyDescent="0.4">
      <c r="A4991">
        <v>104990</v>
      </c>
      <c r="B4991" s="5">
        <v>45950.191666666666</v>
      </c>
      <c r="C4991" s="3" t="str">
        <f>TEXT(Sales_Data[[#This Row],[OrderDate]],"mmmm")</f>
        <v>October</v>
      </c>
      <c r="D4991" s="3" t="str">
        <f t="shared" si="154"/>
        <v>2025</v>
      </c>
      <c r="E4991" t="s">
        <v>48</v>
      </c>
      <c r="F4991" t="s">
        <v>55</v>
      </c>
      <c r="G4991" t="s">
        <v>29</v>
      </c>
      <c r="H4991" t="s">
        <v>16</v>
      </c>
      <c r="I4991" t="s">
        <v>100</v>
      </c>
      <c r="J4991">
        <v>1</v>
      </c>
      <c r="K4991">
        <v>850</v>
      </c>
      <c r="L4991" s="7">
        <f>Sales_Data[[#This Row],[OrderQuantity]] *Sales_Data[[#This Row],[UnitPrice]]</f>
        <v>850</v>
      </c>
      <c r="M4991" s="7">
        <f>Sales_Data[[#This Row],[UnitPrice]]-Sales_Data[[#This Row],[UnitCost]]</f>
        <v>300</v>
      </c>
      <c r="N4991" s="7">
        <f>Sales_Data[[#This Row],[Gross Revenue]]-Sales_Data[[#This Row],[Discount Amount ]]</f>
        <v>550</v>
      </c>
      <c r="O4991" s="7">
        <f>Sales_Data[[#This Row],[OrderQuantity]] *Sales_Data[[#This Row],[UnitCost]]</f>
        <v>550</v>
      </c>
      <c r="P4991" s="7">
        <f>Sales_Data[[#This Row],[ItemCost]] +Sales_Data[[#This Row],[ShippingCost]]</f>
        <v>942.46</v>
      </c>
      <c r="Q4991" s="7">
        <f>Sales_Data[[#This Row],[Gross Revenue]]-Sales_Data[[#This Row],[TotalFinancialCost]]</f>
        <v>-92.460000000000036</v>
      </c>
      <c r="R4991" s="7">
        <f>Sales_Data[[#This Row],[Actul Bill Amount]]-Sales_Data[[#This Row],[ShippingCost]]</f>
        <v>157.54000000000002</v>
      </c>
      <c r="S4991">
        <v>1178</v>
      </c>
      <c r="T4991">
        <v>392.46</v>
      </c>
      <c r="U4991" t="s">
        <v>56</v>
      </c>
      <c r="V4991">
        <v>550</v>
      </c>
      <c r="W4991" t="s">
        <v>18</v>
      </c>
      <c r="X4991" t="str">
        <f t="shared" si="155"/>
        <v>Bengaluru</v>
      </c>
    </row>
    <row r="4992" spans="1:24" x14ac:dyDescent="0.4">
      <c r="A4992">
        <v>104991</v>
      </c>
      <c r="B4992" s="5">
        <v>45783.99722222222</v>
      </c>
      <c r="C4992" s="3" t="str">
        <f>TEXT(Sales_Data[[#This Row],[OrderDate]],"mmmm")</f>
        <v>May</v>
      </c>
      <c r="D4992" s="3" t="str">
        <f t="shared" si="154"/>
        <v>2025</v>
      </c>
      <c r="E4992" t="s">
        <v>39</v>
      </c>
      <c r="F4992" t="s">
        <v>46</v>
      </c>
      <c r="G4992" t="s">
        <v>15</v>
      </c>
      <c r="H4992" t="s">
        <v>37</v>
      </c>
      <c r="I4992" t="s">
        <v>100</v>
      </c>
      <c r="J4992">
        <v>59</v>
      </c>
      <c r="K4992">
        <v>15000</v>
      </c>
      <c r="L4992" s="7">
        <f>Sales_Data[[#This Row],[OrderQuantity]] *Sales_Data[[#This Row],[UnitPrice]]</f>
        <v>885000</v>
      </c>
      <c r="M4992" s="7">
        <f>Sales_Data[[#This Row],[UnitPrice]]-Sales_Data[[#This Row],[UnitCost]]</f>
        <v>5500</v>
      </c>
      <c r="N4992" s="7">
        <f>Sales_Data[[#This Row],[Gross Revenue]]-Sales_Data[[#This Row],[Discount Amount ]]</f>
        <v>879500</v>
      </c>
      <c r="O4992" s="7">
        <f>Sales_Data[[#This Row],[OrderQuantity]] *Sales_Data[[#This Row],[UnitCost]]</f>
        <v>560500</v>
      </c>
      <c r="P4992" s="7">
        <f>Sales_Data[[#This Row],[ItemCost]] +Sales_Data[[#This Row],[ShippingCost]]</f>
        <v>561116.1</v>
      </c>
      <c r="Q4992" s="7">
        <f>Sales_Data[[#This Row],[Gross Revenue]]-Sales_Data[[#This Row],[TotalFinancialCost]]</f>
        <v>323883.90000000002</v>
      </c>
      <c r="R4992" s="7">
        <f>Sales_Data[[#This Row],[Actul Bill Amount]]-Sales_Data[[#This Row],[ShippingCost]]</f>
        <v>878883.9</v>
      </c>
      <c r="S4992">
        <v>1183</v>
      </c>
      <c r="T4992">
        <v>616.1</v>
      </c>
      <c r="U4992" t="s">
        <v>53</v>
      </c>
      <c r="V4992">
        <v>9500</v>
      </c>
      <c r="W4992" t="s">
        <v>38</v>
      </c>
      <c r="X4992" t="str">
        <f t="shared" si="155"/>
        <v>Kolkata</v>
      </c>
    </row>
    <row r="4993" spans="1:24" x14ac:dyDescent="0.4">
      <c r="A4993">
        <v>104992</v>
      </c>
      <c r="B4993" s="5">
        <v>45953.196527777778</v>
      </c>
      <c r="C4993" s="3" t="str">
        <f>TEXT(Sales_Data[[#This Row],[OrderDate]],"mmmm")</f>
        <v>October</v>
      </c>
      <c r="D4993" s="3" t="str">
        <f t="shared" si="154"/>
        <v>2025</v>
      </c>
      <c r="E4993" t="s">
        <v>34</v>
      </c>
      <c r="F4993" t="s">
        <v>24</v>
      </c>
      <c r="G4993" t="s">
        <v>15</v>
      </c>
      <c r="H4993" t="s">
        <v>16</v>
      </c>
      <c r="I4993" t="s">
        <v>100</v>
      </c>
      <c r="J4993">
        <v>33</v>
      </c>
      <c r="K4993">
        <v>45000</v>
      </c>
      <c r="L4993" s="7">
        <f>Sales_Data[[#This Row],[OrderQuantity]] *Sales_Data[[#This Row],[UnitPrice]]</f>
        <v>1485000</v>
      </c>
      <c r="M4993" s="7">
        <f>Sales_Data[[#This Row],[UnitPrice]]-Sales_Data[[#This Row],[UnitCost]]</f>
        <v>13000</v>
      </c>
      <c r="N4993" s="7">
        <f>Sales_Data[[#This Row],[Gross Revenue]]-Sales_Data[[#This Row],[Discount Amount ]]</f>
        <v>1472000</v>
      </c>
      <c r="O4993" s="7">
        <f>Sales_Data[[#This Row],[OrderQuantity]] *Sales_Data[[#This Row],[UnitCost]]</f>
        <v>1056000</v>
      </c>
      <c r="P4993" s="7">
        <f>Sales_Data[[#This Row],[ItemCost]] +Sales_Data[[#This Row],[ShippingCost]]</f>
        <v>1056409.54</v>
      </c>
      <c r="Q4993" s="7">
        <f>Sales_Data[[#This Row],[Gross Revenue]]-Sales_Data[[#This Row],[TotalFinancialCost]]</f>
        <v>428590.45999999996</v>
      </c>
      <c r="R4993" s="7">
        <f>Sales_Data[[#This Row],[Actul Bill Amount]]-Sales_Data[[#This Row],[ShippingCost]]</f>
        <v>1471590.46</v>
      </c>
      <c r="S4993">
        <v>730</v>
      </c>
      <c r="T4993">
        <v>409.54</v>
      </c>
      <c r="U4993" t="s">
        <v>26</v>
      </c>
      <c r="V4993">
        <v>32000</v>
      </c>
      <c r="W4993" t="s">
        <v>18</v>
      </c>
      <c r="X4993" t="str">
        <f t="shared" si="155"/>
        <v>Bengaluru</v>
      </c>
    </row>
    <row r="4994" spans="1:24" x14ac:dyDescent="0.4">
      <c r="A4994">
        <v>104993</v>
      </c>
      <c r="B4994" s="5">
        <v>45729.35</v>
      </c>
      <c r="C4994" s="3" t="str">
        <f>TEXT(Sales_Data[[#This Row],[OrderDate]],"mmmm")</f>
        <v>March</v>
      </c>
      <c r="D4994" s="3" t="str">
        <f t="shared" ref="D4994:D5057" si="156">TEXT(B4994, "yyyy")</f>
        <v>2025</v>
      </c>
      <c r="E4994" t="s">
        <v>42</v>
      </c>
      <c r="F4994" t="s">
        <v>40</v>
      </c>
      <c r="G4994" t="s">
        <v>15</v>
      </c>
      <c r="H4994" t="s">
        <v>32</v>
      </c>
      <c r="I4994" t="s">
        <v>100</v>
      </c>
      <c r="J4994">
        <v>33</v>
      </c>
      <c r="K4994">
        <v>1500</v>
      </c>
      <c r="L4994" s="7">
        <f>Sales_Data[[#This Row],[OrderQuantity]] *Sales_Data[[#This Row],[UnitPrice]]</f>
        <v>49500</v>
      </c>
      <c r="M4994" s="7">
        <f>Sales_Data[[#This Row],[UnitPrice]]-Sales_Data[[#This Row],[UnitCost]]</f>
        <v>700</v>
      </c>
      <c r="N4994" s="7">
        <f>Sales_Data[[#This Row],[Gross Revenue]]-Sales_Data[[#This Row],[Discount Amount ]]</f>
        <v>48800</v>
      </c>
      <c r="O4994" s="7">
        <f>Sales_Data[[#This Row],[OrderQuantity]] *Sales_Data[[#This Row],[UnitCost]]</f>
        <v>26400</v>
      </c>
      <c r="P4994" s="7">
        <f>Sales_Data[[#This Row],[ItemCost]] +Sales_Data[[#This Row],[ShippingCost]]</f>
        <v>27366.080000000002</v>
      </c>
      <c r="Q4994" s="7">
        <f>Sales_Data[[#This Row],[Gross Revenue]]-Sales_Data[[#This Row],[TotalFinancialCost]]</f>
        <v>22133.919999999998</v>
      </c>
      <c r="R4994" s="7">
        <f>Sales_Data[[#This Row],[Actul Bill Amount]]-Sales_Data[[#This Row],[ShippingCost]]</f>
        <v>47833.919999999998</v>
      </c>
      <c r="S4994">
        <v>803</v>
      </c>
      <c r="T4994">
        <v>966.08</v>
      </c>
      <c r="U4994" t="s">
        <v>52</v>
      </c>
      <c r="V4994">
        <v>800</v>
      </c>
      <c r="W4994" t="s">
        <v>33</v>
      </c>
      <c r="X4994" t="str">
        <f t="shared" ref="X4994:X5057" si="157">_xlfn.TEXTBEFORE(W4994, " ")</f>
        <v>Delhi</v>
      </c>
    </row>
    <row r="4995" spans="1:24" x14ac:dyDescent="0.4">
      <c r="A4995">
        <v>104994</v>
      </c>
      <c r="B4995" s="5">
        <v>45953.702777777777</v>
      </c>
      <c r="C4995" s="3" t="str">
        <f>TEXT(Sales_Data[[#This Row],[OrderDate]],"mmmm")</f>
        <v>October</v>
      </c>
      <c r="D4995" s="3" t="str">
        <f t="shared" si="156"/>
        <v>2025</v>
      </c>
      <c r="E4995" t="s">
        <v>19</v>
      </c>
      <c r="F4995" t="s">
        <v>35</v>
      </c>
      <c r="G4995" t="s">
        <v>29</v>
      </c>
      <c r="H4995" t="s">
        <v>25</v>
      </c>
      <c r="I4995" t="s">
        <v>100</v>
      </c>
      <c r="J4995">
        <v>86</v>
      </c>
      <c r="K4995">
        <v>8500</v>
      </c>
      <c r="L4995" s="7">
        <f>Sales_Data[[#This Row],[OrderQuantity]] *Sales_Data[[#This Row],[UnitPrice]]</f>
        <v>731000</v>
      </c>
      <c r="M4995" s="7">
        <f>Sales_Data[[#This Row],[UnitPrice]]-Sales_Data[[#This Row],[UnitCost]]</f>
        <v>3000</v>
      </c>
      <c r="N4995" s="7">
        <f>Sales_Data[[#This Row],[Gross Revenue]]-Sales_Data[[#This Row],[Discount Amount ]]</f>
        <v>728000</v>
      </c>
      <c r="O4995" s="7">
        <f>Sales_Data[[#This Row],[OrderQuantity]] *Sales_Data[[#This Row],[UnitCost]]</f>
        <v>473000</v>
      </c>
      <c r="P4995" s="7">
        <f>Sales_Data[[#This Row],[ItemCost]] +Sales_Data[[#This Row],[ShippingCost]]</f>
        <v>473741.13</v>
      </c>
      <c r="Q4995" s="7">
        <f>Sales_Data[[#This Row],[Gross Revenue]]-Sales_Data[[#This Row],[TotalFinancialCost]]</f>
        <v>257258.87</v>
      </c>
      <c r="R4995" s="7">
        <f>Sales_Data[[#This Row],[Actul Bill Amount]]-Sales_Data[[#This Row],[ShippingCost]]</f>
        <v>727258.87</v>
      </c>
      <c r="S4995">
        <v>883</v>
      </c>
      <c r="T4995">
        <v>741.13</v>
      </c>
      <c r="U4995" t="s">
        <v>49</v>
      </c>
      <c r="V4995">
        <v>5500</v>
      </c>
      <c r="W4995" t="s">
        <v>27</v>
      </c>
      <c r="X4995" t="str">
        <f t="shared" si="157"/>
        <v>Mumbai</v>
      </c>
    </row>
    <row r="4996" spans="1:24" x14ac:dyDescent="0.4">
      <c r="A4996">
        <v>104995</v>
      </c>
      <c r="B4996" s="5">
        <v>45893.447916666664</v>
      </c>
      <c r="C4996" s="3" t="str">
        <f>TEXT(Sales_Data[[#This Row],[OrderDate]],"mmmm")</f>
        <v>August</v>
      </c>
      <c r="D4996" s="3" t="str">
        <f t="shared" si="156"/>
        <v>2025</v>
      </c>
      <c r="E4996" t="s">
        <v>39</v>
      </c>
      <c r="F4996" t="s">
        <v>14</v>
      </c>
      <c r="G4996" t="s">
        <v>15</v>
      </c>
      <c r="H4996" t="s">
        <v>16</v>
      </c>
      <c r="I4996" t="s">
        <v>100</v>
      </c>
      <c r="J4996">
        <v>82</v>
      </c>
      <c r="K4996">
        <v>3200</v>
      </c>
      <c r="L4996" s="7">
        <f>Sales_Data[[#This Row],[OrderQuantity]] *Sales_Data[[#This Row],[UnitPrice]]</f>
        <v>262400</v>
      </c>
      <c r="M4996" s="7">
        <f>Sales_Data[[#This Row],[UnitPrice]]-Sales_Data[[#This Row],[UnitCost]]</f>
        <v>1200</v>
      </c>
      <c r="N4996" s="7">
        <f>Sales_Data[[#This Row],[Gross Revenue]]-Sales_Data[[#This Row],[Discount Amount ]]</f>
        <v>261200</v>
      </c>
      <c r="O4996" s="7">
        <f>Sales_Data[[#This Row],[OrderQuantity]] *Sales_Data[[#This Row],[UnitCost]]</f>
        <v>164000</v>
      </c>
      <c r="P4996" s="7">
        <f>Sales_Data[[#This Row],[ItemCost]] +Sales_Data[[#This Row],[ShippingCost]]</f>
        <v>164648.74</v>
      </c>
      <c r="Q4996" s="7">
        <f>Sales_Data[[#This Row],[Gross Revenue]]-Sales_Data[[#This Row],[TotalFinancialCost]]</f>
        <v>97751.260000000009</v>
      </c>
      <c r="R4996" s="7">
        <f>Sales_Data[[#This Row],[Actul Bill Amount]]-Sales_Data[[#This Row],[ShippingCost]]</f>
        <v>260551.26</v>
      </c>
      <c r="S4996">
        <v>979</v>
      </c>
      <c r="T4996">
        <v>648.74</v>
      </c>
      <c r="U4996" t="s">
        <v>17</v>
      </c>
      <c r="V4996">
        <v>2000</v>
      </c>
      <c r="W4996" t="s">
        <v>18</v>
      </c>
      <c r="X4996" t="str">
        <f t="shared" si="157"/>
        <v>Bengaluru</v>
      </c>
    </row>
    <row r="4997" spans="1:24" x14ac:dyDescent="0.4">
      <c r="A4997">
        <v>104996</v>
      </c>
      <c r="B4997" s="5">
        <v>45713.213888888888</v>
      </c>
      <c r="C4997" s="3" t="str">
        <f>TEXT(Sales_Data[[#This Row],[OrderDate]],"mmmm")</f>
        <v>February</v>
      </c>
      <c r="D4997" s="3" t="str">
        <f t="shared" si="156"/>
        <v>2025</v>
      </c>
      <c r="E4997" t="s">
        <v>23</v>
      </c>
      <c r="F4997" t="s">
        <v>24</v>
      </c>
      <c r="G4997" t="s">
        <v>31</v>
      </c>
      <c r="H4997" t="s">
        <v>16</v>
      </c>
      <c r="I4997" t="s">
        <v>100</v>
      </c>
      <c r="J4997">
        <v>29</v>
      </c>
      <c r="K4997">
        <v>45000</v>
      </c>
      <c r="L4997" s="7">
        <f>Sales_Data[[#This Row],[OrderQuantity]] *Sales_Data[[#This Row],[UnitPrice]]</f>
        <v>1305000</v>
      </c>
      <c r="M4997" s="7">
        <f>Sales_Data[[#This Row],[UnitPrice]]-Sales_Data[[#This Row],[UnitCost]]</f>
        <v>13000</v>
      </c>
      <c r="N4997" s="7">
        <f>Sales_Data[[#This Row],[Gross Revenue]]-Sales_Data[[#This Row],[Discount Amount ]]</f>
        <v>1292000</v>
      </c>
      <c r="O4997" s="7">
        <f>Sales_Data[[#This Row],[OrderQuantity]] *Sales_Data[[#This Row],[UnitCost]]</f>
        <v>928000</v>
      </c>
      <c r="P4997" s="7">
        <f>Sales_Data[[#This Row],[ItemCost]] +Sales_Data[[#This Row],[ShippingCost]]</f>
        <v>928796.17</v>
      </c>
      <c r="Q4997" s="7">
        <f>Sales_Data[[#This Row],[Gross Revenue]]-Sales_Data[[#This Row],[TotalFinancialCost]]</f>
        <v>376203.82999999996</v>
      </c>
      <c r="R4997" s="7">
        <f>Sales_Data[[#This Row],[Actul Bill Amount]]-Sales_Data[[#This Row],[ShippingCost]]</f>
        <v>1291203.83</v>
      </c>
      <c r="S4997">
        <v>364</v>
      </c>
      <c r="T4997">
        <v>796.17</v>
      </c>
      <c r="U4997" t="s">
        <v>26</v>
      </c>
      <c r="V4997">
        <v>32000</v>
      </c>
      <c r="W4997" t="s">
        <v>18</v>
      </c>
      <c r="X4997" t="str">
        <f t="shared" si="157"/>
        <v>Bengaluru</v>
      </c>
    </row>
    <row r="4998" spans="1:24" x14ac:dyDescent="0.4">
      <c r="A4998">
        <v>104997</v>
      </c>
      <c r="B4998" s="5">
        <v>46017.112500000003</v>
      </c>
      <c r="C4998" s="3" t="str">
        <f>TEXT(Sales_Data[[#This Row],[OrderDate]],"mmmm")</f>
        <v>December</v>
      </c>
      <c r="D4998" s="3" t="str">
        <f t="shared" si="156"/>
        <v>2025</v>
      </c>
      <c r="E4998" t="s">
        <v>34</v>
      </c>
      <c r="F4998" t="s">
        <v>35</v>
      </c>
      <c r="G4998" t="s">
        <v>15</v>
      </c>
      <c r="H4998" t="s">
        <v>16</v>
      </c>
      <c r="I4998" t="s">
        <v>100</v>
      </c>
      <c r="J4998">
        <v>2</v>
      </c>
      <c r="K4998">
        <v>12000</v>
      </c>
      <c r="L4998" s="7">
        <f>Sales_Data[[#This Row],[OrderQuantity]] *Sales_Data[[#This Row],[UnitPrice]]</f>
        <v>24000</v>
      </c>
      <c r="M4998" s="7">
        <f>Sales_Data[[#This Row],[UnitPrice]]-Sales_Data[[#This Row],[UnitCost]]</f>
        <v>4000</v>
      </c>
      <c r="N4998" s="7">
        <f>Sales_Data[[#This Row],[Gross Revenue]]-Sales_Data[[#This Row],[Discount Amount ]]</f>
        <v>20000</v>
      </c>
      <c r="O4998" s="7">
        <f>Sales_Data[[#This Row],[OrderQuantity]] *Sales_Data[[#This Row],[UnitCost]]</f>
        <v>16000</v>
      </c>
      <c r="P4998" s="7">
        <f>Sales_Data[[#This Row],[ItemCost]] +Sales_Data[[#This Row],[ShippingCost]]</f>
        <v>16250.3</v>
      </c>
      <c r="Q4998" s="7">
        <f>Sales_Data[[#This Row],[Gross Revenue]]-Sales_Data[[#This Row],[TotalFinancialCost]]</f>
        <v>7749.7000000000007</v>
      </c>
      <c r="R4998" s="7">
        <f>Sales_Data[[#This Row],[Actul Bill Amount]]-Sales_Data[[#This Row],[ShippingCost]]</f>
        <v>19749.7</v>
      </c>
      <c r="S4998">
        <v>771</v>
      </c>
      <c r="T4998">
        <v>250.3</v>
      </c>
      <c r="U4998" t="s">
        <v>36</v>
      </c>
      <c r="V4998">
        <v>8000</v>
      </c>
      <c r="W4998" t="s">
        <v>18</v>
      </c>
      <c r="X4998" t="str">
        <f t="shared" si="157"/>
        <v>Bengaluru</v>
      </c>
    </row>
    <row r="4999" spans="1:24" x14ac:dyDescent="0.4">
      <c r="A4999">
        <v>104998</v>
      </c>
      <c r="B4999" s="5">
        <v>45767.588888888888</v>
      </c>
      <c r="C4999" s="3" t="str">
        <f>TEXT(Sales_Data[[#This Row],[OrderDate]],"mmmm")</f>
        <v>April</v>
      </c>
      <c r="D4999" s="3" t="str">
        <f t="shared" si="156"/>
        <v>2025</v>
      </c>
      <c r="E4999" t="s">
        <v>42</v>
      </c>
      <c r="F4999" t="s">
        <v>28</v>
      </c>
      <c r="G4999" t="s">
        <v>15</v>
      </c>
      <c r="H4999" t="s">
        <v>16</v>
      </c>
      <c r="I4999" t="s">
        <v>100</v>
      </c>
      <c r="J4999">
        <v>3</v>
      </c>
      <c r="K4999">
        <v>450</v>
      </c>
      <c r="L4999" s="7">
        <f>Sales_Data[[#This Row],[OrderQuantity]] *Sales_Data[[#This Row],[UnitPrice]]</f>
        <v>1350</v>
      </c>
      <c r="M4999" s="7">
        <f>Sales_Data[[#This Row],[UnitPrice]]-Sales_Data[[#This Row],[UnitCost]]</f>
        <v>250</v>
      </c>
      <c r="N4999" s="7">
        <f>Sales_Data[[#This Row],[Gross Revenue]]-Sales_Data[[#This Row],[Discount Amount ]]</f>
        <v>1100</v>
      </c>
      <c r="O4999" s="7">
        <f>Sales_Data[[#This Row],[OrderQuantity]] *Sales_Data[[#This Row],[UnitCost]]</f>
        <v>600</v>
      </c>
      <c r="P4999" s="7">
        <f>Sales_Data[[#This Row],[ItemCost]] +Sales_Data[[#This Row],[ShippingCost]]</f>
        <v>893.03</v>
      </c>
      <c r="Q4999" s="7">
        <f>Sales_Data[[#This Row],[Gross Revenue]]-Sales_Data[[#This Row],[TotalFinancialCost]]</f>
        <v>456.97</v>
      </c>
      <c r="R4999" s="7">
        <f>Sales_Data[[#This Row],[Actul Bill Amount]]-Sales_Data[[#This Row],[ShippingCost]]</f>
        <v>806.97</v>
      </c>
      <c r="S4999">
        <v>630</v>
      </c>
      <c r="T4999">
        <v>293.02999999999997</v>
      </c>
      <c r="U4999" t="s">
        <v>30</v>
      </c>
      <c r="V4999">
        <v>200</v>
      </c>
      <c r="W4999" t="s">
        <v>18</v>
      </c>
      <c r="X4999" t="str">
        <f t="shared" si="157"/>
        <v>Bengaluru</v>
      </c>
    </row>
    <row r="5000" spans="1:24" x14ac:dyDescent="0.4">
      <c r="A5000">
        <v>104999</v>
      </c>
      <c r="B5000" s="5">
        <v>45849.720138888886</v>
      </c>
      <c r="C5000" s="3" t="str">
        <f>TEXT(Sales_Data[[#This Row],[OrderDate]],"mmmm")</f>
        <v>July</v>
      </c>
      <c r="D5000" s="3" t="str">
        <f t="shared" si="156"/>
        <v>2025</v>
      </c>
      <c r="E5000" t="s">
        <v>19</v>
      </c>
      <c r="F5000" t="s">
        <v>28</v>
      </c>
      <c r="G5000" t="s">
        <v>15</v>
      </c>
      <c r="H5000" t="s">
        <v>32</v>
      </c>
      <c r="I5000" t="s">
        <v>100</v>
      </c>
      <c r="J5000">
        <v>2</v>
      </c>
      <c r="K5000">
        <v>450</v>
      </c>
      <c r="L5000" s="7">
        <f>Sales_Data[[#This Row],[OrderQuantity]] *Sales_Data[[#This Row],[UnitPrice]]</f>
        <v>900</v>
      </c>
      <c r="M5000" s="7">
        <f>Sales_Data[[#This Row],[UnitPrice]]-Sales_Data[[#This Row],[UnitCost]]</f>
        <v>250</v>
      </c>
      <c r="N5000" s="7">
        <f>Sales_Data[[#This Row],[Gross Revenue]]-Sales_Data[[#This Row],[Discount Amount ]]</f>
        <v>650</v>
      </c>
      <c r="O5000" s="7">
        <f>Sales_Data[[#This Row],[OrderQuantity]] *Sales_Data[[#This Row],[UnitCost]]</f>
        <v>400</v>
      </c>
      <c r="P5000" s="7">
        <f>Sales_Data[[#This Row],[ItemCost]] +Sales_Data[[#This Row],[ShippingCost]]</f>
        <v>772.55</v>
      </c>
      <c r="Q5000" s="7">
        <f>Sales_Data[[#This Row],[Gross Revenue]]-Sales_Data[[#This Row],[TotalFinancialCost]]</f>
        <v>127.45000000000005</v>
      </c>
      <c r="R5000" s="7">
        <f>Sales_Data[[#This Row],[Actul Bill Amount]]-Sales_Data[[#This Row],[ShippingCost]]</f>
        <v>277.45</v>
      </c>
      <c r="S5000">
        <v>347</v>
      </c>
      <c r="T5000">
        <v>372.55</v>
      </c>
      <c r="U5000" t="s">
        <v>30</v>
      </c>
      <c r="V5000">
        <v>200</v>
      </c>
      <c r="W5000" t="s">
        <v>33</v>
      </c>
      <c r="X5000" t="str">
        <f t="shared" si="157"/>
        <v>Delhi</v>
      </c>
    </row>
    <row r="5001" spans="1:24" x14ac:dyDescent="0.4">
      <c r="A5001">
        <v>105000</v>
      </c>
      <c r="B5001" s="5">
        <v>45750.140277777777</v>
      </c>
      <c r="C5001" s="3" t="str">
        <f>TEXT(Sales_Data[[#This Row],[OrderDate]],"mmmm")</f>
        <v>April</v>
      </c>
      <c r="D5001" s="3" t="str">
        <f t="shared" si="156"/>
        <v>2025</v>
      </c>
      <c r="E5001" t="s">
        <v>50</v>
      </c>
      <c r="F5001" t="s">
        <v>55</v>
      </c>
      <c r="G5001" t="s">
        <v>15</v>
      </c>
      <c r="H5001" t="s">
        <v>37</v>
      </c>
      <c r="I5001" t="s">
        <v>100</v>
      </c>
      <c r="J5001">
        <v>53</v>
      </c>
      <c r="K5001">
        <v>1200</v>
      </c>
      <c r="L5001" s="7">
        <f>Sales_Data[[#This Row],[OrderQuantity]] *Sales_Data[[#This Row],[UnitPrice]]</f>
        <v>63600</v>
      </c>
      <c r="M5001" s="7">
        <f>Sales_Data[[#This Row],[UnitPrice]]-Sales_Data[[#This Row],[UnitCost]]</f>
        <v>400</v>
      </c>
      <c r="N5001" s="7">
        <f>Sales_Data[[#This Row],[Gross Revenue]]-Sales_Data[[#This Row],[Discount Amount ]]</f>
        <v>63200</v>
      </c>
      <c r="O5001" s="7">
        <f>Sales_Data[[#This Row],[OrderQuantity]] *Sales_Data[[#This Row],[UnitCost]]</f>
        <v>42400</v>
      </c>
      <c r="P5001" s="7">
        <f>Sales_Data[[#This Row],[ItemCost]] +Sales_Data[[#This Row],[ShippingCost]]</f>
        <v>43321.08</v>
      </c>
      <c r="Q5001" s="7">
        <f>Sales_Data[[#This Row],[Gross Revenue]]-Sales_Data[[#This Row],[TotalFinancialCost]]</f>
        <v>20278.919999999998</v>
      </c>
      <c r="R5001" s="7">
        <f>Sales_Data[[#This Row],[Actul Bill Amount]]-Sales_Data[[#This Row],[ShippingCost]]</f>
        <v>62278.92</v>
      </c>
      <c r="S5001">
        <v>791</v>
      </c>
      <c r="T5001">
        <v>921.08</v>
      </c>
      <c r="U5001" t="s">
        <v>58</v>
      </c>
      <c r="V5001">
        <v>800</v>
      </c>
      <c r="W5001" t="s">
        <v>38</v>
      </c>
      <c r="X5001" t="str">
        <f t="shared" si="157"/>
        <v>Kolkata</v>
      </c>
    </row>
    <row r="5002" spans="1:24" x14ac:dyDescent="0.4">
      <c r="A5002">
        <v>105001</v>
      </c>
      <c r="B5002" s="5">
        <v>46007.786805555559</v>
      </c>
      <c r="C5002" s="3" t="str">
        <f>TEXT(Sales_Data[[#This Row],[OrderDate]],"mmmm")</f>
        <v>December</v>
      </c>
      <c r="D5002" s="3" t="str">
        <f t="shared" si="156"/>
        <v>2025</v>
      </c>
      <c r="E5002" t="s">
        <v>42</v>
      </c>
      <c r="F5002" t="s">
        <v>24</v>
      </c>
      <c r="G5002" t="s">
        <v>29</v>
      </c>
      <c r="H5002" t="s">
        <v>16</v>
      </c>
      <c r="I5002" t="s">
        <v>100</v>
      </c>
      <c r="J5002">
        <v>57</v>
      </c>
      <c r="K5002">
        <v>25000</v>
      </c>
      <c r="L5002" s="7">
        <f>Sales_Data[[#This Row],[OrderQuantity]] *Sales_Data[[#This Row],[UnitPrice]]</f>
        <v>1425000</v>
      </c>
      <c r="M5002" s="7">
        <f>Sales_Data[[#This Row],[UnitPrice]]-Sales_Data[[#This Row],[UnitCost]]</f>
        <v>7000</v>
      </c>
      <c r="N5002" s="7">
        <f>Sales_Data[[#This Row],[Gross Revenue]]-Sales_Data[[#This Row],[Discount Amount ]]</f>
        <v>1418000</v>
      </c>
      <c r="O5002" s="7">
        <f>Sales_Data[[#This Row],[OrderQuantity]] *Sales_Data[[#This Row],[UnitCost]]</f>
        <v>1026000</v>
      </c>
      <c r="P5002" s="7">
        <f>Sales_Data[[#This Row],[ItemCost]] +Sales_Data[[#This Row],[ShippingCost]]</f>
        <v>1026449.41</v>
      </c>
      <c r="Q5002" s="7">
        <f>Sales_Data[[#This Row],[Gross Revenue]]-Sales_Data[[#This Row],[TotalFinancialCost]]</f>
        <v>398550.58999999997</v>
      </c>
      <c r="R5002" s="7">
        <f>Sales_Data[[#This Row],[Actul Bill Amount]]-Sales_Data[[#This Row],[ShippingCost]]</f>
        <v>1417550.59</v>
      </c>
      <c r="S5002">
        <v>756</v>
      </c>
      <c r="T5002">
        <v>449.41</v>
      </c>
      <c r="U5002" t="s">
        <v>60</v>
      </c>
      <c r="V5002">
        <v>18000</v>
      </c>
      <c r="W5002" t="s">
        <v>18</v>
      </c>
      <c r="X5002" t="str">
        <f t="shared" si="157"/>
        <v>Bengaluru</v>
      </c>
    </row>
    <row r="5003" spans="1:24" x14ac:dyDescent="0.4">
      <c r="A5003">
        <v>105002</v>
      </c>
      <c r="B5003" s="5">
        <v>45713.546527777777</v>
      </c>
      <c r="C5003" s="3" t="str">
        <f>TEXT(Sales_Data[[#This Row],[OrderDate]],"mmmm")</f>
        <v>February</v>
      </c>
      <c r="D5003" s="3" t="str">
        <f t="shared" si="156"/>
        <v>2025</v>
      </c>
      <c r="E5003" t="s">
        <v>19</v>
      </c>
      <c r="F5003" t="s">
        <v>43</v>
      </c>
      <c r="G5003" t="s">
        <v>15</v>
      </c>
      <c r="H5003" t="s">
        <v>20</v>
      </c>
      <c r="I5003" t="s">
        <v>100</v>
      </c>
      <c r="J5003">
        <v>62</v>
      </c>
      <c r="K5003">
        <v>4500</v>
      </c>
      <c r="L5003" s="7">
        <f>Sales_Data[[#This Row],[OrderQuantity]] *Sales_Data[[#This Row],[UnitPrice]]</f>
        <v>279000</v>
      </c>
      <c r="M5003" s="7">
        <f>Sales_Data[[#This Row],[UnitPrice]]-Sales_Data[[#This Row],[UnitCost]]</f>
        <v>2000</v>
      </c>
      <c r="N5003" s="7">
        <f>Sales_Data[[#This Row],[Gross Revenue]]-Sales_Data[[#This Row],[Discount Amount ]]</f>
        <v>277000</v>
      </c>
      <c r="O5003" s="7">
        <f>Sales_Data[[#This Row],[OrderQuantity]] *Sales_Data[[#This Row],[UnitCost]]</f>
        <v>155000</v>
      </c>
      <c r="P5003" s="7">
        <f>Sales_Data[[#This Row],[ItemCost]] +Sales_Data[[#This Row],[ShippingCost]]</f>
        <v>155351.18</v>
      </c>
      <c r="Q5003" s="7">
        <f>Sales_Data[[#This Row],[Gross Revenue]]-Sales_Data[[#This Row],[TotalFinancialCost]]</f>
        <v>123648.82</v>
      </c>
      <c r="R5003" s="7">
        <f>Sales_Data[[#This Row],[Actul Bill Amount]]-Sales_Data[[#This Row],[ShippingCost]]</f>
        <v>276648.82</v>
      </c>
      <c r="S5003">
        <v>374</v>
      </c>
      <c r="T5003">
        <v>351.18</v>
      </c>
      <c r="U5003" t="s">
        <v>44</v>
      </c>
      <c r="V5003">
        <v>2500</v>
      </c>
      <c r="W5003" t="s">
        <v>22</v>
      </c>
      <c r="X5003" t="str">
        <f t="shared" si="157"/>
        <v>Nagpur</v>
      </c>
    </row>
    <row r="5004" spans="1:24" x14ac:dyDescent="0.4">
      <c r="A5004">
        <v>105003</v>
      </c>
      <c r="B5004" s="5">
        <v>45717.324305555558</v>
      </c>
      <c r="C5004" s="3" t="str">
        <f>TEXT(Sales_Data[[#This Row],[OrderDate]],"mmmm")</f>
        <v>March</v>
      </c>
      <c r="D5004" s="3" t="str">
        <f t="shared" si="156"/>
        <v>2025</v>
      </c>
      <c r="E5004" t="s">
        <v>23</v>
      </c>
      <c r="F5004" t="s">
        <v>28</v>
      </c>
      <c r="G5004" t="s">
        <v>29</v>
      </c>
      <c r="H5004" t="s">
        <v>20</v>
      </c>
      <c r="I5004" t="s">
        <v>100</v>
      </c>
      <c r="J5004">
        <v>77</v>
      </c>
      <c r="K5004">
        <v>2500</v>
      </c>
      <c r="L5004" s="7">
        <f>Sales_Data[[#This Row],[OrderQuantity]] *Sales_Data[[#This Row],[UnitPrice]]</f>
        <v>192500</v>
      </c>
      <c r="M5004" s="7">
        <f>Sales_Data[[#This Row],[UnitPrice]]-Sales_Data[[#This Row],[UnitCost]]</f>
        <v>1000</v>
      </c>
      <c r="N5004" s="7">
        <f>Sales_Data[[#This Row],[Gross Revenue]]-Sales_Data[[#This Row],[Discount Amount ]]</f>
        <v>191500</v>
      </c>
      <c r="O5004" s="7">
        <f>Sales_Data[[#This Row],[OrderQuantity]] *Sales_Data[[#This Row],[UnitCost]]</f>
        <v>115500</v>
      </c>
      <c r="P5004" s="7">
        <f>Sales_Data[[#This Row],[ItemCost]] +Sales_Data[[#This Row],[ShippingCost]]</f>
        <v>116456.66</v>
      </c>
      <c r="Q5004" s="7">
        <f>Sales_Data[[#This Row],[Gross Revenue]]-Sales_Data[[#This Row],[TotalFinancialCost]]</f>
        <v>76043.34</v>
      </c>
      <c r="R5004" s="7">
        <f>Sales_Data[[#This Row],[Actul Bill Amount]]-Sales_Data[[#This Row],[ShippingCost]]</f>
        <v>190543.34</v>
      </c>
      <c r="S5004">
        <v>858</v>
      </c>
      <c r="T5004">
        <v>956.66</v>
      </c>
      <c r="U5004" t="s">
        <v>54</v>
      </c>
      <c r="V5004">
        <v>1500</v>
      </c>
      <c r="W5004" t="s">
        <v>22</v>
      </c>
      <c r="X5004" t="str">
        <f t="shared" si="157"/>
        <v>Nagpur</v>
      </c>
    </row>
    <row r="5005" spans="1:24" x14ac:dyDescent="0.4">
      <c r="A5005">
        <v>105004</v>
      </c>
      <c r="B5005" s="5">
        <v>45795.918749999997</v>
      </c>
      <c r="C5005" s="3" t="str">
        <f>TEXT(Sales_Data[[#This Row],[OrderDate]],"mmmm")</f>
        <v>May</v>
      </c>
      <c r="D5005" s="3" t="str">
        <f t="shared" si="156"/>
        <v>2025</v>
      </c>
      <c r="E5005" t="s">
        <v>42</v>
      </c>
      <c r="F5005" t="s">
        <v>40</v>
      </c>
      <c r="G5005" t="s">
        <v>29</v>
      </c>
      <c r="H5005" t="s">
        <v>16</v>
      </c>
      <c r="I5005" t="s">
        <v>100</v>
      </c>
      <c r="J5005">
        <v>77</v>
      </c>
      <c r="K5005">
        <v>1500</v>
      </c>
      <c r="L5005" s="7">
        <f>Sales_Data[[#This Row],[OrderQuantity]] *Sales_Data[[#This Row],[UnitPrice]]</f>
        <v>115500</v>
      </c>
      <c r="M5005" s="7">
        <f>Sales_Data[[#This Row],[UnitPrice]]-Sales_Data[[#This Row],[UnitCost]]</f>
        <v>700</v>
      </c>
      <c r="N5005" s="7">
        <f>Sales_Data[[#This Row],[Gross Revenue]]-Sales_Data[[#This Row],[Discount Amount ]]</f>
        <v>114800</v>
      </c>
      <c r="O5005" s="7">
        <f>Sales_Data[[#This Row],[OrderQuantity]] *Sales_Data[[#This Row],[UnitCost]]</f>
        <v>61600</v>
      </c>
      <c r="P5005" s="7">
        <f>Sales_Data[[#This Row],[ItemCost]] +Sales_Data[[#This Row],[ShippingCost]]</f>
        <v>62193.98</v>
      </c>
      <c r="Q5005" s="7">
        <f>Sales_Data[[#This Row],[Gross Revenue]]-Sales_Data[[#This Row],[TotalFinancialCost]]</f>
        <v>53306.02</v>
      </c>
      <c r="R5005" s="7">
        <f>Sales_Data[[#This Row],[Actul Bill Amount]]-Sales_Data[[#This Row],[ShippingCost]]</f>
        <v>114206.02</v>
      </c>
      <c r="S5005">
        <v>1030</v>
      </c>
      <c r="T5005">
        <v>593.98</v>
      </c>
      <c r="U5005" t="s">
        <v>52</v>
      </c>
      <c r="V5005">
        <v>800</v>
      </c>
      <c r="W5005" t="s">
        <v>18</v>
      </c>
      <c r="X5005" t="str">
        <f t="shared" si="157"/>
        <v>Bengaluru</v>
      </c>
    </row>
    <row r="5006" spans="1:24" x14ac:dyDescent="0.4">
      <c r="A5006">
        <v>105005</v>
      </c>
      <c r="B5006" s="5">
        <v>45696.768055555556</v>
      </c>
      <c r="C5006" s="3" t="str">
        <f>TEXT(Sales_Data[[#This Row],[OrderDate]],"mmmm")</f>
        <v>February</v>
      </c>
      <c r="D5006" s="3" t="str">
        <f t="shared" si="156"/>
        <v>2025</v>
      </c>
      <c r="E5006" t="s">
        <v>13</v>
      </c>
      <c r="F5006" t="s">
        <v>46</v>
      </c>
      <c r="G5006" t="s">
        <v>31</v>
      </c>
      <c r="H5006" t="s">
        <v>16</v>
      </c>
      <c r="I5006" t="s">
        <v>100</v>
      </c>
      <c r="J5006">
        <v>80</v>
      </c>
      <c r="K5006">
        <v>15000</v>
      </c>
      <c r="L5006" s="7">
        <f>Sales_Data[[#This Row],[OrderQuantity]] *Sales_Data[[#This Row],[UnitPrice]]</f>
        <v>1200000</v>
      </c>
      <c r="M5006" s="7">
        <f>Sales_Data[[#This Row],[UnitPrice]]-Sales_Data[[#This Row],[UnitCost]]</f>
        <v>5500</v>
      </c>
      <c r="N5006" s="7">
        <f>Sales_Data[[#This Row],[Gross Revenue]]-Sales_Data[[#This Row],[Discount Amount ]]</f>
        <v>1194500</v>
      </c>
      <c r="O5006" s="7">
        <f>Sales_Data[[#This Row],[OrderQuantity]] *Sales_Data[[#This Row],[UnitCost]]</f>
        <v>760000</v>
      </c>
      <c r="P5006" s="7">
        <f>Sales_Data[[#This Row],[ItemCost]] +Sales_Data[[#This Row],[ShippingCost]]</f>
        <v>761272.41</v>
      </c>
      <c r="Q5006" s="7">
        <f>Sales_Data[[#This Row],[Gross Revenue]]-Sales_Data[[#This Row],[TotalFinancialCost]]</f>
        <v>438727.58999999997</v>
      </c>
      <c r="R5006" s="7">
        <f>Sales_Data[[#This Row],[Actul Bill Amount]]-Sales_Data[[#This Row],[ShippingCost]]</f>
        <v>1193227.5900000001</v>
      </c>
      <c r="S5006">
        <v>433</v>
      </c>
      <c r="T5006">
        <v>1272.4100000000001</v>
      </c>
      <c r="U5006" t="s">
        <v>53</v>
      </c>
      <c r="V5006">
        <v>9500</v>
      </c>
      <c r="W5006" t="s">
        <v>18</v>
      </c>
      <c r="X5006" t="str">
        <f t="shared" si="157"/>
        <v>Bengaluru</v>
      </c>
    </row>
    <row r="5007" spans="1:24" x14ac:dyDescent="0.4">
      <c r="A5007">
        <v>105006</v>
      </c>
      <c r="B5007" s="5">
        <v>45685.576388888891</v>
      </c>
      <c r="C5007" s="3" t="str">
        <f>TEXT(Sales_Data[[#This Row],[OrderDate]],"mmmm")</f>
        <v>January</v>
      </c>
      <c r="D5007" s="3" t="str">
        <f t="shared" si="156"/>
        <v>2025</v>
      </c>
      <c r="E5007" t="s">
        <v>19</v>
      </c>
      <c r="F5007" t="s">
        <v>24</v>
      </c>
      <c r="G5007" t="s">
        <v>15</v>
      </c>
      <c r="H5007" t="s">
        <v>25</v>
      </c>
      <c r="I5007" t="s">
        <v>100</v>
      </c>
      <c r="J5007">
        <v>62</v>
      </c>
      <c r="K5007">
        <v>3500</v>
      </c>
      <c r="L5007" s="7">
        <f>Sales_Data[[#This Row],[OrderQuantity]] *Sales_Data[[#This Row],[UnitPrice]]</f>
        <v>217000</v>
      </c>
      <c r="M5007" s="7">
        <f>Sales_Data[[#This Row],[UnitPrice]]-Sales_Data[[#This Row],[UnitCost]]</f>
        <v>1300</v>
      </c>
      <c r="N5007" s="7">
        <f>Sales_Data[[#This Row],[Gross Revenue]]-Sales_Data[[#This Row],[Discount Amount ]]</f>
        <v>215700</v>
      </c>
      <c r="O5007" s="7">
        <f>Sales_Data[[#This Row],[OrderQuantity]] *Sales_Data[[#This Row],[UnitCost]]</f>
        <v>136400</v>
      </c>
      <c r="P5007" s="7">
        <f>Sales_Data[[#This Row],[ItemCost]] +Sales_Data[[#This Row],[ShippingCost]]</f>
        <v>137165.87</v>
      </c>
      <c r="Q5007" s="7">
        <f>Sales_Data[[#This Row],[Gross Revenue]]-Sales_Data[[#This Row],[TotalFinancialCost]]</f>
        <v>79834.13</v>
      </c>
      <c r="R5007" s="7">
        <f>Sales_Data[[#This Row],[Actul Bill Amount]]-Sales_Data[[#This Row],[ShippingCost]]</f>
        <v>214934.13</v>
      </c>
      <c r="S5007">
        <v>544</v>
      </c>
      <c r="T5007">
        <v>765.87</v>
      </c>
      <c r="U5007" t="s">
        <v>59</v>
      </c>
      <c r="V5007">
        <v>2200</v>
      </c>
      <c r="W5007" t="s">
        <v>27</v>
      </c>
      <c r="X5007" t="str">
        <f t="shared" si="157"/>
        <v>Mumbai</v>
      </c>
    </row>
    <row r="5008" spans="1:24" x14ac:dyDescent="0.4">
      <c r="A5008">
        <v>105007</v>
      </c>
      <c r="B5008" s="5">
        <v>45706.117361111108</v>
      </c>
      <c r="C5008" s="3" t="str">
        <f>TEXT(Sales_Data[[#This Row],[OrderDate]],"mmmm")</f>
        <v>February</v>
      </c>
      <c r="D5008" s="3" t="str">
        <f t="shared" si="156"/>
        <v>2025</v>
      </c>
      <c r="E5008" t="s">
        <v>42</v>
      </c>
      <c r="F5008" t="s">
        <v>28</v>
      </c>
      <c r="G5008" t="s">
        <v>15</v>
      </c>
      <c r="H5008" t="s">
        <v>37</v>
      </c>
      <c r="I5008" t="s">
        <v>100</v>
      </c>
      <c r="J5008">
        <v>72</v>
      </c>
      <c r="K5008">
        <v>450</v>
      </c>
      <c r="L5008" s="7">
        <f>Sales_Data[[#This Row],[OrderQuantity]] *Sales_Data[[#This Row],[UnitPrice]]</f>
        <v>32400</v>
      </c>
      <c r="M5008" s="7">
        <f>Sales_Data[[#This Row],[UnitPrice]]-Sales_Data[[#This Row],[UnitCost]]</f>
        <v>250</v>
      </c>
      <c r="N5008" s="7">
        <f>Sales_Data[[#This Row],[Gross Revenue]]-Sales_Data[[#This Row],[Discount Amount ]]</f>
        <v>32150</v>
      </c>
      <c r="O5008" s="7">
        <f>Sales_Data[[#This Row],[OrderQuantity]] *Sales_Data[[#This Row],[UnitCost]]</f>
        <v>14400</v>
      </c>
      <c r="P5008" s="7">
        <f>Sales_Data[[#This Row],[ItemCost]] +Sales_Data[[#This Row],[ShippingCost]]</f>
        <v>16902.98</v>
      </c>
      <c r="Q5008" s="7">
        <f>Sales_Data[[#This Row],[Gross Revenue]]-Sales_Data[[#This Row],[TotalFinancialCost]]</f>
        <v>15497.02</v>
      </c>
      <c r="R5008" s="7">
        <f>Sales_Data[[#This Row],[Actul Bill Amount]]-Sales_Data[[#This Row],[ShippingCost]]</f>
        <v>29647.02</v>
      </c>
      <c r="S5008">
        <v>842</v>
      </c>
      <c r="T5008">
        <v>2502.98</v>
      </c>
      <c r="U5008" t="s">
        <v>30</v>
      </c>
      <c r="V5008">
        <v>200</v>
      </c>
      <c r="W5008" t="s">
        <v>38</v>
      </c>
      <c r="X5008" t="str">
        <f t="shared" si="157"/>
        <v>Kolkata</v>
      </c>
    </row>
    <row r="5009" spans="1:24" x14ac:dyDescent="0.4">
      <c r="A5009">
        <v>105008</v>
      </c>
      <c r="B5009" s="5">
        <v>45782.513888888891</v>
      </c>
      <c r="C5009" s="3" t="str">
        <f>TEXT(Sales_Data[[#This Row],[OrderDate]],"mmmm")</f>
        <v>May</v>
      </c>
      <c r="D5009" s="3" t="str">
        <f t="shared" si="156"/>
        <v>2025</v>
      </c>
      <c r="E5009" t="s">
        <v>23</v>
      </c>
      <c r="F5009" t="s">
        <v>43</v>
      </c>
      <c r="G5009" t="s">
        <v>31</v>
      </c>
      <c r="H5009" t="s">
        <v>32</v>
      </c>
      <c r="I5009" t="s">
        <v>100</v>
      </c>
      <c r="J5009">
        <v>4</v>
      </c>
      <c r="K5009">
        <v>1800</v>
      </c>
      <c r="L5009" s="7">
        <f>Sales_Data[[#This Row],[OrderQuantity]] *Sales_Data[[#This Row],[UnitPrice]]</f>
        <v>7200</v>
      </c>
      <c r="M5009" s="7">
        <f>Sales_Data[[#This Row],[UnitPrice]]-Sales_Data[[#This Row],[UnitCost]]</f>
        <v>900</v>
      </c>
      <c r="N5009" s="7">
        <f>Sales_Data[[#This Row],[Gross Revenue]]-Sales_Data[[#This Row],[Discount Amount ]]</f>
        <v>6300</v>
      </c>
      <c r="O5009" s="7">
        <f>Sales_Data[[#This Row],[OrderQuantity]] *Sales_Data[[#This Row],[UnitCost]]</f>
        <v>3600</v>
      </c>
      <c r="P5009" s="7">
        <f>Sales_Data[[#This Row],[ItemCost]] +Sales_Data[[#This Row],[ShippingCost]]</f>
        <v>4006.43</v>
      </c>
      <c r="Q5009" s="7">
        <f>Sales_Data[[#This Row],[Gross Revenue]]-Sales_Data[[#This Row],[TotalFinancialCost]]</f>
        <v>3193.57</v>
      </c>
      <c r="R5009" s="7">
        <f>Sales_Data[[#This Row],[Actul Bill Amount]]-Sales_Data[[#This Row],[ShippingCost]]</f>
        <v>5893.57</v>
      </c>
      <c r="S5009">
        <v>339</v>
      </c>
      <c r="T5009">
        <v>406.43</v>
      </c>
      <c r="U5009" t="s">
        <v>51</v>
      </c>
      <c r="V5009">
        <v>900</v>
      </c>
      <c r="W5009" t="s">
        <v>33</v>
      </c>
      <c r="X5009" t="str">
        <f t="shared" si="157"/>
        <v>Delhi</v>
      </c>
    </row>
    <row r="5010" spans="1:24" x14ac:dyDescent="0.4">
      <c r="A5010">
        <v>105009</v>
      </c>
      <c r="B5010" s="5">
        <v>45670.931250000001</v>
      </c>
      <c r="C5010" s="3" t="str">
        <f>TEXT(Sales_Data[[#This Row],[OrderDate]],"mmmm")</f>
        <v>January</v>
      </c>
      <c r="D5010" s="3" t="str">
        <f t="shared" si="156"/>
        <v>2025</v>
      </c>
      <c r="E5010" t="s">
        <v>23</v>
      </c>
      <c r="F5010" t="s">
        <v>55</v>
      </c>
      <c r="G5010" t="s">
        <v>15</v>
      </c>
      <c r="H5010" t="s">
        <v>20</v>
      </c>
      <c r="I5010" t="s">
        <v>100</v>
      </c>
      <c r="J5010">
        <v>41</v>
      </c>
      <c r="K5010">
        <v>600</v>
      </c>
      <c r="L5010" s="7">
        <f>Sales_Data[[#This Row],[OrderQuantity]] *Sales_Data[[#This Row],[UnitPrice]]</f>
        <v>24600</v>
      </c>
      <c r="M5010" s="7">
        <f>Sales_Data[[#This Row],[UnitPrice]]-Sales_Data[[#This Row],[UnitCost]]</f>
        <v>250</v>
      </c>
      <c r="N5010" s="7">
        <f>Sales_Data[[#This Row],[Gross Revenue]]-Sales_Data[[#This Row],[Discount Amount ]]</f>
        <v>24350</v>
      </c>
      <c r="O5010" s="7">
        <f>Sales_Data[[#This Row],[OrderQuantity]] *Sales_Data[[#This Row],[UnitCost]]</f>
        <v>14350</v>
      </c>
      <c r="P5010" s="7">
        <f>Sales_Data[[#This Row],[ItemCost]] +Sales_Data[[#This Row],[ShippingCost]]</f>
        <v>15207.04</v>
      </c>
      <c r="Q5010" s="7">
        <f>Sales_Data[[#This Row],[Gross Revenue]]-Sales_Data[[#This Row],[TotalFinancialCost]]</f>
        <v>9392.9599999999991</v>
      </c>
      <c r="R5010" s="7">
        <f>Sales_Data[[#This Row],[Actul Bill Amount]]-Sales_Data[[#This Row],[ShippingCost]]</f>
        <v>23492.959999999999</v>
      </c>
      <c r="S5010">
        <v>1127</v>
      </c>
      <c r="T5010">
        <v>857.04</v>
      </c>
      <c r="U5010" t="s">
        <v>57</v>
      </c>
      <c r="V5010">
        <v>350</v>
      </c>
      <c r="W5010" t="s">
        <v>22</v>
      </c>
      <c r="X5010" t="str">
        <f t="shared" si="157"/>
        <v>Nagpur</v>
      </c>
    </row>
    <row r="5011" spans="1:24" x14ac:dyDescent="0.4">
      <c r="A5011">
        <v>105010</v>
      </c>
      <c r="B5011" s="5">
        <v>45693.157638888886</v>
      </c>
      <c r="C5011" s="3" t="str">
        <f>TEXT(Sales_Data[[#This Row],[OrderDate]],"mmmm")</f>
        <v>February</v>
      </c>
      <c r="D5011" s="3" t="str">
        <f t="shared" si="156"/>
        <v>2025</v>
      </c>
      <c r="E5011" t="s">
        <v>42</v>
      </c>
      <c r="F5011" t="s">
        <v>55</v>
      </c>
      <c r="G5011" t="s">
        <v>29</v>
      </c>
      <c r="H5011" t="s">
        <v>37</v>
      </c>
      <c r="I5011" t="s">
        <v>100</v>
      </c>
      <c r="J5011">
        <v>10</v>
      </c>
      <c r="K5011">
        <v>850</v>
      </c>
      <c r="L5011" s="7">
        <f>Sales_Data[[#This Row],[OrderQuantity]] *Sales_Data[[#This Row],[UnitPrice]]</f>
        <v>8500</v>
      </c>
      <c r="M5011" s="7">
        <f>Sales_Data[[#This Row],[UnitPrice]]-Sales_Data[[#This Row],[UnitCost]]</f>
        <v>300</v>
      </c>
      <c r="N5011" s="7">
        <f>Sales_Data[[#This Row],[Gross Revenue]]-Sales_Data[[#This Row],[Discount Amount ]]</f>
        <v>8200</v>
      </c>
      <c r="O5011" s="7">
        <f>Sales_Data[[#This Row],[OrderQuantity]] *Sales_Data[[#This Row],[UnitCost]]</f>
        <v>5500</v>
      </c>
      <c r="P5011" s="7">
        <f>Sales_Data[[#This Row],[ItemCost]] +Sales_Data[[#This Row],[ShippingCost]]</f>
        <v>6009.42</v>
      </c>
      <c r="Q5011" s="7">
        <f>Sales_Data[[#This Row],[Gross Revenue]]-Sales_Data[[#This Row],[TotalFinancialCost]]</f>
        <v>2490.58</v>
      </c>
      <c r="R5011" s="7">
        <f>Sales_Data[[#This Row],[Actul Bill Amount]]-Sales_Data[[#This Row],[ShippingCost]]</f>
        <v>7690.58</v>
      </c>
      <c r="S5011">
        <v>455</v>
      </c>
      <c r="T5011">
        <v>509.42</v>
      </c>
      <c r="U5011" t="s">
        <v>56</v>
      </c>
      <c r="V5011">
        <v>550</v>
      </c>
      <c r="W5011" t="s">
        <v>38</v>
      </c>
      <c r="X5011" t="str">
        <f t="shared" si="157"/>
        <v>Kolkata</v>
      </c>
    </row>
    <row r="5012" spans="1:24" x14ac:dyDescent="0.4">
      <c r="A5012">
        <v>105011</v>
      </c>
      <c r="B5012" s="5">
        <v>45758.977777777778</v>
      </c>
      <c r="C5012" s="3" t="str">
        <f>TEXT(Sales_Data[[#This Row],[OrderDate]],"mmmm")</f>
        <v>April</v>
      </c>
      <c r="D5012" s="3" t="str">
        <f t="shared" si="156"/>
        <v>2025</v>
      </c>
      <c r="E5012" t="s">
        <v>39</v>
      </c>
      <c r="F5012" t="s">
        <v>46</v>
      </c>
      <c r="G5012" t="s">
        <v>15</v>
      </c>
      <c r="H5012" t="s">
        <v>16</v>
      </c>
      <c r="I5012" t="s">
        <v>100</v>
      </c>
      <c r="J5012">
        <v>97</v>
      </c>
      <c r="K5012">
        <v>4500</v>
      </c>
      <c r="L5012" s="7">
        <f>Sales_Data[[#This Row],[OrderQuantity]] *Sales_Data[[#This Row],[UnitPrice]]</f>
        <v>436500</v>
      </c>
      <c r="M5012" s="7">
        <f>Sales_Data[[#This Row],[UnitPrice]]-Sales_Data[[#This Row],[UnitCost]]</f>
        <v>1700</v>
      </c>
      <c r="N5012" s="7">
        <f>Sales_Data[[#This Row],[Gross Revenue]]-Sales_Data[[#This Row],[Discount Amount ]]</f>
        <v>434800</v>
      </c>
      <c r="O5012" s="7">
        <f>Sales_Data[[#This Row],[OrderQuantity]] *Sales_Data[[#This Row],[UnitCost]]</f>
        <v>271600</v>
      </c>
      <c r="P5012" s="7">
        <f>Sales_Data[[#This Row],[ItemCost]] +Sales_Data[[#This Row],[ShippingCost]]</f>
        <v>272108.96999999997</v>
      </c>
      <c r="Q5012" s="7">
        <f>Sales_Data[[#This Row],[Gross Revenue]]-Sales_Data[[#This Row],[TotalFinancialCost]]</f>
        <v>164391.03000000003</v>
      </c>
      <c r="R5012" s="7">
        <f>Sales_Data[[#This Row],[Actul Bill Amount]]-Sales_Data[[#This Row],[ShippingCost]]</f>
        <v>434291.03</v>
      </c>
      <c r="S5012">
        <v>340</v>
      </c>
      <c r="T5012">
        <v>508.97</v>
      </c>
      <c r="U5012" t="s">
        <v>47</v>
      </c>
      <c r="V5012">
        <v>2800</v>
      </c>
      <c r="W5012" t="s">
        <v>18</v>
      </c>
      <c r="X5012" t="str">
        <f t="shared" si="157"/>
        <v>Bengaluru</v>
      </c>
    </row>
    <row r="5013" spans="1:24" x14ac:dyDescent="0.4">
      <c r="A5013">
        <v>105012</v>
      </c>
      <c r="B5013" s="5">
        <v>45939.023611111108</v>
      </c>
      <c r="C5013" s="3" t="str">
        <f>TEXT(Sales_Data[[#This Row],[OrderDate]],"mmmm")</f>
        <v>October</v>
      </c>
      <c r="D5013" s="3" t="str">
        <f t="shared" si="156"/>
        <v>2025</v>
      </c>
      <c r="E5013" t="s">
        <v>34</v>
      </c>
      <c r="F5013" t="s">
        <v>35</v>
      </c>
      <c r="G5013" t="s">
        <v>29</v>
      </c>
      <c r="H5013" t="s">
        <v>32</v>
      </c>
      <c r="I5013" t="s">
        <v>100</v>
      </c>
      <c r="J5013">
        <v>32</v>
      </c>
      <c r="K5013">
        <v>8500</v>
      </c>
      <c r="L5013" s="7">
        <f>Sales_Data[[#This Row],[OrderQuantity]] *Sales_Data[[#This Row],[UnitPrice]]</f>
        <v>272000</v>
      </c>
      <c r="M5013" s="7">
        <f>Sales_Data[[#This Row],[UnitPrice]]-Sales_Data[[#This Row],[UnitCost]]</f>
        <v>3000</v>
      </c>
      <c r="N5013" s="7">
        <f>Sales_Data[[#This Row],[Gross Revenue]]-Sales_Data[[#This Row],[Discount Amount ]]</f>
        <v>269000</v>
      </c>
      <c r="O5013" s="7">
        <f>Sales_Data[[#This Row],[OrderQuantity]] *Sales_Data[[#This Row],[UnitCost]]</f>
        <v>176000</v>
      </c>
      <c r="P5013" s="7">
        <f>Sales_Data[[#This Row],[ItemCost]] +Sales_Data[[#This Row],[ShippingCost]]</f>
        <v>176441.95</v>
      </c>
      <c r="Q5013" s="7">
        <f>Sales_Data[[#This Row],[Gross Revenue]]-Sales_Data[[#This Row],[TotalFinancialCost]]</f>
        <v>95558.049999999988</v>
      </c>
      <c r="R5013" s="7">
        <f>Sales_Data[[#This Row],[Actul Bill Amount]]-Sales_Data[[#This Row],[ShippingCost]]</f>
        <v>268558.05</v>
      </c>
      <c r="S5013">
        <v>530</v>
      </c>
      <c r="T5013">
        <v>441.95</v>
      </c>
      <c r="U5013" t="s">
        <v>49</v>
      </c>
      <c r="V5013">
        <v>5500</v>
      </c>
      <c r="W5013" t="s">
        <v>33</v>
      </c>
      <c r="X5013" t="str">
        <f t="shared" si="157"/>
        <v>Delhi</v>
      </c>
    </row>
    <row r="5014" spans="1:24" x14ac:dyDescent="0.4">
      <c r="A5014">
        <v>105013</v>
      </c>
      <c r="B5014" s="5">
        <v>45743.681944444441</v>
      </c>
      <c r="C5014" s="3" t="str">
        <f>TEXT(Sales_Data[[#This Row],[OrderDate]],"mmmm")</f>
        <v>March</v>
      </c>
      <c r="D5014" s="3" t="str">
        <f t="shared" si="156"/>
        <v>2025</v>
      </c>
      <c r="E5014" t="s">
        <v>48</v>
      </c>
      <c r="F5014" t="s">
        <v>35</v>
      </c>
      <c r="G5014" t="s">
        <v>29</v>
      </c>
      <c r="H5014" t="s">
        <v>37</v>
      </c>
      <c r="I5014" t="s">
        <v>100</v>
      </c>
      <c r="J5014">
        <v>85</v>
      </c>
      <c r="K5014">
        <v>8500</v>
      </c>
      <c r="L5014" s="7">
        <f>Sales_Data[[#This Row],[OrderQuantity]] *Sales_Data[[#This Row],[UnitPrice]]</f>
        <v>722500</v>
      </c>
      <c r="M5014" s="7">
        <f>Sales_Data[[#This Row],[UnitPrice]]-Sales_Data[[#This Row],[UnitCost]]</f>
        <v>3000</v>
      </c>
      <c r="N5014" s="7">
        <f>Sales_Data[[#This Row],[Gross Revenue]]-Sales_Data[[#This Row],[Discount Amount ]]</f>
        <v>719500</v>
      </c>
      <c r="O5014" s="7">
        <f>Sales_Data[[#This Row],[OrderQuantity]] *Sales_Data[[#This Row],[UnitCost]]</f>
        <v>467500</v>
      </c>
      <c r="P5014" s="7">
        <f>Sales_Data[[#This Row],[ItemCost]] +Sales_Data[[#This Row],[ShippingCost]]</f>
        <v>468001.94</v>
      </c>
      <c r="Q5014" s="7">
        <f>Sales_Data[[#This Row],[Gross Revenue]]-Sales_Data[[#This Row],[TotalFinancialCost]]</f>
        <v>254498.06</v>
      </c>
      <c r="R5014" s="7">
        <f>Sales_Data[[#This Row],[Actul Bill Amount]]-Sales_Data[[#This Row],[ShippingCost]]</f>
        <v>718998.06</v>
      </c>
      <c r="S5014">
        <v>1030</v>
      </c>
      <c r="T5014">
        <v>501.94</v>
      </c>
      <c r="U5014" t="s">
        <v>49</v>
      </c>
      <c r="V5014">
        <v>5500</v>
      </c>
      <c r="W5014" t="s">
        <v>38</v>
      </c>
      <c r="X5014" t="str">
        <f t="shared" si="157"/>
        <v>Kolkata</v>
      </c>
    </row>
    <row r="5015" spans="1:24" x14ac:dyDescent="0.4">
      <c r="A5015">
        <v>105014</v>
      </c>
      <c r="B5015" s="5">
        <v>45661.253472222219</v>
      </c>
      <c r="C5015" s="3" t="str">
        <f>TEXT(Sales_Data[[#This Row],[OrderDate]],"mmmm")</f>
        <v>January</v>
      </c>
      <c r="D5015" s="3" t="str">
        <f t="shared" si="156"/>
        <v>2025</v>
      </c>
      <c r="E5015" t="s">
        <v>48</v>
      </c>
      <c r="F5015" t="s">
        <v>35</v>
      </c>
      <c r="G5015" t="s">
        <v>29</v>
      </c>
      <c r="H5015" t="s">
        <v>25</v>
      </c>
      <c r="I5015" t="s">
        <v>100</v>
      </c>
      <c r="J5015">
        <v>35</v>
      </c>
      <c r="K5015">
        <v>8500</v>
      </c>
      <c r="L5015" s="7">
        <f>Sales_Data[[#This Row],[OrderQuantity]] *Sales_Data[[#This Row],[UnitPrice]]</f>
        <v>297500</v>
      </c>
      <c r="M5015" s="7">
        <f>Sales_Data[[#This Row],[UnitPrice]]-Sales_Data[[#This Row],[UnitCost]]</f>
        <v>3000</v>
      </c>
      <c r="N5015" s="7">
        <f>Sales_Data[[#This Row],[Gross Revenue]]-Sales_Data[[#This Row],[Discount Amount ]]</f>
        <v>294500</v>
      </c>
      <c r="O5015" s="7">
        <f>Sales_Data[[#This Row],[OrderQuantity]] *Sales_Data[[#This Row],[UnitCost]]</f>
        <v>192500</v>
      </c>
      <c r="P5015" s="7">
        <f>Sales_Data[[#This Row],[ItemCost]] +Sales_Data[[#This Row],[ShippingCost]]</f>
        <v>193012.74</v>
      </c>
      <c r="Q5015" s="7">
        <f>Sales_Data[[#This Row],[Gross Revenue]]-Sales_Data[[#This Row],[TotalFinancialCost]]</f>
        <v>104487.26000000001</v>
      </c>
      <c r="R5015" s="7">
        <f>Sales_Data[[#This Row],[Actul Bill Amount]]-Sales_Data[[#This Row],[ShippingCost]]</f>
        <v>293987.26</v>
      </c>
      <c r="S5015">
        <v>1168</v>
      </c>
      <c r="T5015">
        <v>512.74</v>
      </c>
      <c r="U5015" t="s">
        <v>49</v>
      </c>
      <c r="V5015">
        <v>5500</v>
      </c>
      <c r="W5015" t="s">
        <v>27</v>
      </c>
      <c r="X5015" t="str">
        <f t="shared" si="157"/>
        <v>Mumbai</v>
      </c>
    </row>
    <row r="5016" spans="1:24" x14ac:dyDescent="0.4">
      <c r="A5016">
        <v>105015</v>
      </c>
      <c r="B5016" s="5">
        <v>45880.335416666669</v>
      </c>
      <c r="C5016" s="3" t="str">
        <f>TEXT(Sales_Data[[#This Row],[OrderDate]],"mmmm")</f>
        <v>August</v>
      </c>
      <c r="D5016" s="3" t="str">
        <f t="shared" si="156"/>
        <v>2025</v>
      </c>
      <c r="E5016" t="s">
        <v>34</v>
      </c>
      <c r="F5016" t="s">
        <v>28</v>
      </c>
      <c r="G5016" t="s">
        <v>29</v>
      </c>
      <c r="H5016" t="s">
        <v>37</v>
      </c>
      <c r="I5016" t="s">
        <v>100</v>
      </c>
      <c r="J5016">
        <v>70</v>
      </c>
      <c r="K5016">
        <v>2500</v>
      </c>
      <c r="L5016" s="7">
        <f>Sales_Data[[#This Row],[OrderQuantity]] *Sales_Data[[#This Row],[UnitPrice]]</f>
        <v>175000</v>
      </c>
      <c r="M5016" s="7">
        <f>Sales_Data[[#This Row],[UnitPrice]]-Sales_Data[[#This Row],[UnitCost]]</f>
        <v>1000</v>
      </c>
      <c r="N5016" s="7">
        <f>Sales_Data[[#This Row],[Gross Revenue]]-Sales_Data[[#This Row],[Discount Amount ]]</f>
        <v>174000</v>
      </c>
      <c r="O5016" s="7">
        <f>Sales_Data[[#This Row],[OrderQuantity]] *Sales_Data[[#This Row],[UnitCost]]</f>
        <v>105000</v>
      </c>
      <c r="P5016" s="7">
        <f>Sales_Data[[#This Row],[ItemCost]] +Sales_Data[[#This Row],[ShippingCost]]</f>
        <v>106069.32</v>
      </c>
      <c r="Q5016" s="7">
        <f>Sales_Data[[#This Row],[Gross Revenue]]-Sales_Data[[#This Row],[TotalFinancialCost]]</f>
        <v>68930.679999999993</v>
      </c>
      <c r="R5016" s="7">
        <f>Sales_Data[[#This Row],[Actul Bill Amount]]-Sales_Data[[#This Row],[ShippingCost]]</f>
        <v>172930.68</v>
      </c>
      <c r="S5016">
        <v>1176</v>
      </c>
      <c r="T5016">
        <v>1069.32</v>
      </c>
      <c r="U5016" t="s">
        <v>54</v>
      </c>
      <c r="V5016">
        <v>1500</v>
      </c>
      <c r="W5016" t="s">
        <v>38</v>
      </c>
      <c r="X5016" t="str">
        <f t="shared" si="157"/>
        <v>Kolkata</v>
      </c>
    </row>
    <row r="5017" spans="1:24" x14ac:dyDescent="0.4">
      <c r="A5017">
        <v>105016</v>
      </c>
      <c r="B5017" s="5">
        <v>45995.732638888891</v>
      </c>
      <c r="C5017" s="3" t="str">
        <f>TEXT(Sales_Data[[#This Row],[OrderDate]],"mmmm")</f>
        <v>December</v>
      </c>
      <c r="D5017" s="3" t="str">
        <f t="shared" si="156"/>
        <v>2025</v>
      </c>
      <c r="E5017" t="s">
        <v>48</v>
      </c>
      <c r="F5017" t="s">
        <v>55</v>
      </c>
      <c r="G5017" t="s">
        <v>29</v>
      </c>
      <c r="H5017" t="s">
        <v>37</v>
      </c>
      <c r="I5017" t="s">
        <v>100</v>
      </c>
      <c r="J5017">
        <v>10</v>
      </c>
      <c r="K5017">
        <v>850</v>
      </c>
      <c r="L5017" s="7">
        <f>Sales_Data[[#This Row],[OrderQuantity]] *Sales_Data[[#This Row],[UnitPrice]]</f>
        <v>8500</v>
      </c>
      <c r="M5017" s="7">
        <f>Sales_Data[[#This Row],[UnitPrice]]-Sales_Data[[#This Row],[UnitCost]]</f>
        <v>300</v>
      </c>
      <c r="N5017" s="7">
        <f>Sales_Data[[#This Row],[Gross Revenue]]-Sales_Data[[#This Row],[Discount Amount ]]</f>
        <v>8200</v>
      </c>
      <c r="O5017" s="7">
        <f>Sales_Data[[#This Row],[OrderQuantity]] *Sales_Data[[#This Row],[UnitCost]]</f>
        <v>5500</v>
      </c>
      <c r="P5017" s="7">
        <f>Sales_Data[[#This Row],[ItemCost]] +Sales_Data[[#This Row],[ShippingCost]]</f>
        <v>6688.86</v>
      </c>
      <c r="Q5017" s="7">
        <f>Sales_Data[[#This Row],[Gross Revenue]]-Sales_Data[[#This Row],[TotalFinancialCost]]</f>
        <v>1811.1400000000003</v>
      </c>
      <c r="R5017" s="7">
        <f>Sales_Data[[#This Row],[Actul Bill Amount]]-Sales_Data[[#This Row],[ShippingCost]]</f>
        <v>7011.14</v>
      </c>
      <c r="S5017">
        <v>536</v>
      </c>
      <c r="T5017">
        <v>1188.8599999999999</v>
      </c>
      <c r="U5017" t="s">
        <v>56</v>
      </c>
      <c r="V5017">
        <v>550</v>
      </c>
      <c r="W5017" t="s">
        <v>38</v>
      </c>
      <c r="X5017" t="str">
        <f t="shared" si="157"/>
        <v>Kolkata</v>
      </c>
    </row>
    <row r="5018" spans="1:24" x14ac:dyDescent="0.4">
      <c r="A5018">
        <v>105017</v>
      </c>
      <c r="B5018" s="5">
        <v>45823.833333333336</v>
      </c>
      <c r="C5018" s="3" t="str">
        <f>TEXT(Sales_Data[[#This Row],[OrderDate]],"mmmm")</f>
        <v>June</v>
      </c>
      <c r="D5018" s="3" t="str">
        <f t="shared" si="156"/>
        <v>2025</v>
      </c>
      <c r="E5018" t="s">
        <v>23</v>
      </c>
      <c r="F5018" t="s">
        <v>28</v>
      </c>
      <c r="G5018" t="s">
        <v>15</v>
      </c>
      <c r="H5018" t="s">
        <v>25</v>
      </c>
      <c r="I5018" t="s">
        <v>100</v>
      </c>
      <c r="J5018">
        <v>18</v>
      </c>
      <c r="K5018">
        <v>2500</v>
      </c>
      <c r="L5018" s="7">
        <f>Sales_Data[[#This Row],[OrderQuantity]] *Sales_Data[[#This Row],[UnitPrice]]</f>
        <v>45000</v>
      </c>
      <c r="M5018" s="7">
        <f>Sales_Data[[#This Row],[UnitPrice]]-Sales_Data[[#This Row],[UnitCost]]</f>
        <v>1000</v>
      </c>
      <c r="N5018" s="7">
        <f>Sales_Data[[#This Row],[Gross Revenue]]-Sales_Data[[#This Row],[Discount Amount ]]</f>
        <v>44000</v>
      </c>
      <c r="O5018" s="7">
        <f>Sales_Data[[#This Row],[OrderQuantity]] *Sales_Data[[#This Row],[UnitCost]]</f>
        <v>27000</v>
      </c>
      <c r="P5018" s="7">
        <f>Sales_Data[[#This Row],[ItemCost]] +Sales_Data[[#This Row],[ShippingCost]]</f>
        <v>27603.46</v>
      </c>
      <c r="Q5018" s="7">
        <f>Sales_Data[[#This Row],[Gross Revenue]]-Sales_Data[[#This Row],[TotalFinancialCost]]</f>
        <v>17396.54</v>
      </c>
      <c r="R5018" s="7">
        <f>Sales_Data[[#This Row],[Actul Bill Amount]]-Sales_Data[[#This Row],[ShippingCost]]</f>
        <v>43396.54</v>
      </c>
      <c r="S5018">
        <v>632</v>
      </c>
      <c r="T5018">
        <v>603.46</v>
      </c>
      <c r="U5018" t="s">
        <v>54</v>
      </c>
      <c r="V5018">
        <v>1500</v>
      </c>
      <c r="W5018" t="s">
        <v>27</v>
      </c>
      <c r="X5018" t="str">
        <f t="shared" si="157"/>
        <v>Mumbai</v>
      </c>
    </row>
    <row r="5019" spans="1:24" x14ac:dyDescent="0.4">
      <c r="A5019">
        <v>105018</v>
      </c>
      <c r="B5019" s="5">
        <v>46001.048611111109</v>
      </c>
      <c r="C5019" s="3" t="str">
        <f>TEXT(Sales_Data[[#This Row],[OrderDate]],"mmmm")</f>
        <v>December</v>
      </c>
      <c r="D5019" s="3" t="str">
        <f t="shared" si="156"/>
        <v>2025</v>
      </c>
      <c r="E5019" t="s">
        <v>48</v>
      </c>
      <c r="F5019" t="s">
        <v>43</v>
      </c>
      <c r="G5019" t="s">
        <v>29</v>
      </c>
      <c r="H5019" t="s">
        <v>16</v>
      </c>
      <c r="I5019" t="s">
        <v>100</v>
      </c>
      <c r="J5019">
        <v>33</v>
      </c>
      <c r="K5019">
        <v>1800</v>
      </c>
      <c r="L5019" s="7">
        <f>Sales_Data[[#This Row],[OrderQuantity]] *Sales_Data[[#This Row],[UnitPrice]]</f>
        <v>59400</v>
      </c>
      <c r="M5019" s="7">
        <f>Sales_Data[[#This Row],[UnitPrice]]-Sales_Data[[#This Row],[UnitCost]]</f>
        <v>900</v>
      </c>
      <c r="N5019" s="7">
        <f>Sales_Data[[#This Row],[Gross Revenue]]-Sales_Data[[#This Row],[Discount Amount ]]</f>
        <v>58500</v>
      </c>
      <c r="O5019" s="7">
        <f>Sales_Data[[#This Row],[OrderQuantity]] *Sales_Data[[#This Row],[UnitCost]]</f>
        <v>29700</v>
      </c>
      <c r="P5019" s="7">
        <f>Sales_Data[[#This Row],[ItemCost]] +Sales_Data[[#This Row],[ShippingCost]]</f>
        <v>31360.16</v>
      </c>
      <c r="Q5019" s="7">
        <f>Sales_Data[[#This Row],[Gross Revenue]]-Sales_Data[[#This Row],[TotalFinancialCost]]</f>
        <v>28039.84</v>
      </c>
      <c r="R5019" s="7">
        <f>Sales_Data[[#This Row],[Actul Bill Amount]]-Sales_Data[[#This Row],[ShippingCost]]</f>
        <v>56839.839999999997</v>
      </c>
      <c r="S5019">
        <v>1044</v>
      </c>
      <c r="T5019">
        <v>1660.16</v>
      </c>
      <c r="U5019" t="s">
        <v>51</v>
      </c>
      <c r="V5019">
        <v>900</v>
      </c>
      <c r="W5019" t="s">
        <v>18</v>
      </c>
      <c r="X5019" t="str">
        <f t="shared" si="157"/>
        <v>Bengaluru</v>
      </c>
    </row>
    <row r="5020" spans="1:24" x14ac:dyDescent="0.4">
      <c r="A5020">
        <v>105019</v>
      </c>
      <c r="B5020" s="5">
        <v>45935.491666666669</v>
      </c>
      <c r="C5020" s="3" t="str">
        <f>TEXT(Sales_Data[[#This Row],[OrderDate]],"mmmm")</f>
        <v>October</v>
      </c>
      <c r="D5020" s="3" t="str">
        <f t="shared" si="156"/>
        <v>2025</v>
      </c>
      <c r="E5020" t="s">
        <v>42</v>
      </c>
      <c r="F5020" t="s">
        <v>46</v>
      </c>
      <c r="G5020" t="s">
        <v>31</v>
      </c>
      <c r="H5020" t="s">
        <v>25</v>
      </c>
      <c r="I5020" t="s">
        <v>100</v>
      </c>
      <c r="J5020">
        <v>93</v>
      </c>
      <c r="K5020">
        <v>15000</v>
      </c>
      <c r="L5020" s="7">
        <f>Sales_Data[[#This Row],[OrderQuantity]] *Sales_Data[[#This Row],[UnitPrice]]</f>
        <v>1395000</v>
      </c>
      <c r="M5020" s="7">
        <f>Sales_Data[[#This Row],[UnitPrice]]-Sales_Data[[#This Row],[UnitCost]]</f>
        <v>5500</v>
      </c>
      <c r="N5020" s="7">
        <f>Sales_Data[[#This Row],[Gross Revenue]]-Sales_Data[[#This Row],[Discount Amount ]]</f>
        <v>1389500</v>
      </c>
      <c r="O5020" s="7">
        <f>Sales_Data[[#This Row],[OrderQuantity]] *Sales_Data[[#This Row],[UnitCost]]</f>
        <v>883500</v>
      </c>
      <c r="P5020" s="7">
        <f>Sales_Data[[#This Row],[ItemCost]] +Sales_Data[[#This Row],[ShippingCost]]</f>
        <v>884703.04</v>
      </c>
      <c r="Q5020" s="7">
        <f>Sales_Data[[#This Row],[Gross Revenue]]-Sales_Data[[#This Row],[TotalFinancialCost]]</f>
        <v>510296.95999999996</v>
      </c>
      <c r="R5020" s="7">
        <f>Sales_Data[[#This Row],[Actul Bill Amount]]-Sales_Data[[#This Row],[ShippingCost]]</f>
        <v>1388296.96</v>
      </c>
      <c r="S5020">
        <v>1034</v>
      </c>
      <c r="T5020">
        <v>1203.04</v>
      </c>
      <c r="U5020" t="s">
        <v>53</v>
      </c>
      <c r="V5020">
        <v>9500</v>
      </c>
      <c r="W5020" t="s">
        <v>27</v>
      </c>
      <c r="X5020" t="str">
        <f t="shared" si="157"/>
        <v>Mumbai</v>
      </c>
    </row>
    <row r="5021" spans="1:24" x14ac:dyDescent="0.4">
      <c r="A5021">
        <v>105020</v>
      </c>
      <c r="B5021" s="5">
        <v>45787.011111111111</v>
      </c>
      <c r="C5021" s="3" t="str">
        <f>TEXT(Sales_Data[[#This Row],[OrderDate]],"mmmm")</f>
        <v>May</v>
      </c>
      <c r="D5021" s="3" t="str">
        <f t="shared" si="156"/>
        <v>2025</v>
      </c>
      <c r="E5021" t="s">
        <v>23</v>
      </c>
      <c r="F5021" t="s">
        <v>28</v>
      </c>
      <c r="G5021" t="s">
        <v>15</v>
      </c>
      <c r="H5021" t="s">
        <v>20</v>
      </c>
      <c r="I5021" t="s">
        <v>100</v>
      </c>
      <c r="J5021">
        <v>97</v>
      </c>
      <c r="K5021">
        <v>450</v>
      </c>
      <c r="L5021" s="7">
        <f>Sales_Data[[#This Row],[OrderQuantity]] *Sales_Data[[#This Row],[UnitPrice]]</f>
        <v>43650</v>
      </c>
      <c r="M5021" s="7">
        <f>Sales_Data[[#This Row],[UnitPrice]]-Sales_Data[[#This Row],[UnitCost]]</f>
        <v>250</v>
      </c>
      <c r="N5021" s="7">
        <f>Sales_Data[[#This Row],[Gross Revenue]]-Sales_Data[[#This Row],[Discount Amount ]]</f>
        <v>43400</v>
      </c>
      <c r="O5021" s="7">
        <f>Sales_Data[[#This Row],[OrderQuantity]] *Sales_Data[[#This Row],[UnitCost]]</f>
        <v>19400</v>
      </c>
      <c r="P5021" s="7">
        <f>Sales_Data[[#This Row],[ItemCost]] +Sales_Data[[#This Row],[ShippingCost]]</f>
        <v>19934.27</v>
      </c>
      <c r="Q5021" s="7">
        <f>Sales_Data[[#This Row],[Gross Revenue]]-Sales_Data[[#This Row],[TotalFinancialCost]]</f>
        <v>23715.73</v>
      </c>
      <c r="R5021" s="7">
        <f>Sales_Data[[#This Row],[Actul Bill Amount]]-Sales_Data[[#This Row],[ShippingCost]]</f>
        <v>42865.73</v>
      </c>
      <c r="S5021">
        <v>617</v>
      </c>
      <c r="T5021">
        <v>534.27</v>
      </c>
      <c r="U5021" t="s">
        <v>30</v>
      </c>
      <c r="V5021">
        <v>200</v>
      </c>
      <c r="W5021" t="s">
        <v>22</v>
      </c>
      <c r="X5021" t="str">
        <f t="shared" si="157"/>
        <v>Nagpur</v>
      </c>
    </row>
    <row r="5022" spans="1:24" x14ac:dyDescent="0.4">
      <c r="A5022">
        <v>105021</v>
      </c>
      <c r="B5022" s="5">
        <v>45688.449305555558</v>
      </c>
      <c r="C5022" s="3" t="str">
        <f>TEXT(Sales_Data[[#This Row],[OrderDate]],"mmmm")</f>
        <v>January</v>
      </c>
      <c r="D5022" s="3" t="str">
        <f t="shared" si="156"/>
        <v>2025</v>
      </c>
      <c r="E5022" t="s">
        <v>23</v>
      </c>
      <c r="F5022" t="s">
        <v>55</v>
      </c>
      <c r="G5022" t="s">
        <v>15</v>
      </c>
      <c r="H5022" t="s">
        <v>25</v>
      </c>
      <c r="I5022" t="s">
        <v>100</v>
      </c>
      <c r="J5022">
        <v>96</v>
      </c>
      <c r="K5022">
        <v>850</v>
      </c>
      <c r="L5022" s="7">
        <f>Sales_Data[[#This Row],[OrderQuantity]] *Sales_Data[[#This Row],[UnitPrice]]</f>
        <v>81600</v>
      </c>
      <c r="M5022" s="7">
        <f>Sales_Data[[#This Row],[UnitPrice]]-Sales_Data[[#This Row],[UnitCost]]</f>
        <v>300</v>
      </c>
      <c r="N5022" s="7">
        <f>Sales_Data[[#This Row],[Gross Revenue]]-Sales_Data[[#This Row],[Discount Amount ]]</f>
        <v>81300</v>
      </c>
      <c r="O5022" s="7">
        <f>Sales_Data[[#This Row],[OrderQuantity]] *Sales_Data[[#This Row],[UnitCost]]</f>
        <v>52800</v>
      </c>
      <c r="P5022" s="7">
        <f>Sales_Data[[#This Row],[ItemCost]] +Sales_Data[[#This Row],[ShippingCost]]</f>
        <v>53809.53</v>
      </c>
      <c r="Q5022" s="7">
        <f>Sales_Data[[#This Row],[Gross Revenue]]-Sales_Data[[#This Row],[TotalFinancialCost]]</f>
        <v>27790.47</v>
      </c>
      <c r="R5022" s="7">
        <f>Sales_Data[[#This Row],[Actul Bill Amount]]-Sales_Data[[#This Row],[ShippingCost]]</f>
        <v>80290.47</v>
      </c>
      <c r="S5022">
        <v>561</v>
      </c>
      <c r="T5022">
        <v>1009.53</v>
      </c>
      <c r="U5022" t="s">
        <v>56</v>
      </c>
      <c r="V5022">
        <v>550</v>
      </c>
      <c r="W5022" t="s">
        <v>27</v>
      </c>
      <c r="X5022" t="str">
        <f t="shared" si="157"/>
        <v>Mumbai</v>
      </c>
    </row>
    <row r="5023" spans="1:24" x14ac:dyDescent="0.4">
      <c r="A5023">
        <v>105022</v>
      </c>
      <c r="B5023" s="5">
        <v>45668.663888888892</v>
      </c>
      <c r="C5023" s="3" t="str">
        <f>TEXT(Sales_Data[[#This Row],[OrderDate]],"mmmm")</f>
        <v>January</v>
      </c>
      <c r="D5023" s="3" t="str">
        <f t="shared" si="156"/>
        <v>2025</v>
      </c>
      <c r="E5023" t="s">
        <v>39</v>
      </c>
      <c r="F5023" t="s">
        <v>24</v>
      </c>
      <c r="G5023" t="s">
        <v>15</v>
      </c>
      <c r="H5023" t="s">
        <v>32</v>
      </c>
      <c r="I5023" t="s">
        <v>100</v>
      </c>
      <c r="J5023">
        <v>14</v>
      </c>
      <c r="K5023">
        <v>25000</v>
      </c>
      <c r="L5023" s="7">
        <f>Sales_Data[[#This Row],[OrderQuantity]] *Sales_Data[[#This Row],[UnitPrice]]</f>
        <v>350000</v>
      </c>
      <c r="M5023" s="7">
        <f>Sales_Data[[#This Row],[UnitPrice]]-Sales_Data[[#This Row],[UnitCost]]</f>
        <v>7000</v>
      </c>
      <c r="N5023" s="7">
        <f>Sales_Data[[#This Row],[Gross Revenue]]-Sales_Data[[#This Row],[Discount Amount ]]</f>
        <v>343000</v>
      </c>
      <c r="O5023" s="7">
        <f>Sales_Data[[#This Row],[OrderQuantity]] *Sales_Data[[#This Row],[UnitCost]]</f>
        <v>252000</v>
      </c>
      <c r="P5023" s="7">
        <f>Sales_Data[[#This Row],[ItemCost]] +Sales_Data[[#This Row],[ShippingCost]]</f>
        <v>252658.22</v>
      </c>
      <c r="Q5023" s="7">
        <f>Sales_Data[[#This Row],[Gross Revenue]]-Sales_Data[[#This Row],[TotalFinancialCost]]</f>
        <v>97341.78</v>
      </c>
      <c r="R5023" s="7">
        <f>Sales_Data[[#This Row],[Actul Bill Amount]]-Sales_Data[[#This Row],[ShippingCost]]</f>
        <v>342341.78</v>
      </c>
      <c r="S5023">
        <v>540</v>
      </c>
      <c r="T5023">
        <v>658.22</v>
      </c>
      <c r="U5023" t="s">
        <v>60</v>
      </c>
      <c r="V5023">
        <v>18000</v>
      </c>
      <c r="W5023" t="s">
        <v>33</v>
      </c>
      <c r="X5023" t="str">
        <f t="shared" si="157"/>
        <v>Delhi</v>
      </c>
    </row>
    <row r="5024" spans="1:24" x14ac:dyDescent="0.4">
      <c r="A5024">
        <v>105023</v>
      </c>
      <c r="B5024" s="5">
        <v>45959.924305555556</v>
      </c>
      <c r="C5024" s="3" t="str">
        <f>TEXT(Sales_Data[[#This Row],[OrderDate]],"mmmm")</f>
        <v>October</v>
      </c>
      <c r="D5024" s="3" t="str">
        <f t="shared" si="156"/>
        <v>2025</v>
      </c>
      <c r="E5024" t="s">
        <v>50</v>
      </c>
      <c r="F5024" t="s">
        <v>40</v>
      </c>
      <c r="G5024" t="s">
        <v>15</v>
      </c>
      <c r="H5024" t="s">
        <v>16</v>
      </c>
      <c r="I5024" t="s">
        <v>100</v>
      </c>
      <c r="J5024">
        <v>54</v>
      </c>
      <c r="K5024">
        <v>1500</v>
      </c>
      <c r="L5024" s="7">
        <f>Sales_Data[[#This Row],[OrderQuantity]] *Sales_Data[[#This Row],[UnitPrice]]</f>
        <v>81000</v>
      </c>
      <c r="M5024" s="7">
        <f>Sales_Data[[#This Row],[UnitPrice]]-Sales_Data[[#This Row],[UnitCost]]</f>
        <v>700</v>
      </c>
      <c r="N5024" s="7">
        <f>Sales_Data[[#This Row],[Gross Revenue]]-Sales_Data[[#This Row],[Discount Amount ]]</f>
        <v>80300</v>
      </c>
      <c r="O5024" s="7">
        <f>Sales_Data[[#This Row],[OrderQuantity]] *Sales_Data[[#This Row],[UnitCost]]</f>
        <v>43200</v>
      </c>
      <c r="P5024" s="7">
        <f>Sales_Data[[#This Row],[ItemCost]] +Sales_Data[[#This Row],[ShippingCost]]</f>
        <v>43744.44</v>
      </c>
      <c r="Q5024" s="7">
        <f>Sales_Data[[#This Row],[Gross Revenue]]-Sales_Data[[#This Row],[TotalFinancialCost]]</f>
        <v>37255.56</v>
      </c>
      <c r="R5024" s="7">
        <f>Sales_Data[[#This Row],[Actul Bill Amount]]-Sales_Data[[#This Row],[ShippingCost]]</f>
        <v>79755.56</v>
      </c>
      <c r="S5024">
        <v>1063</v>
      </c>
      <c r="T5024">
        <v>544.44000000000005</v>
      </c>
      <c r="U5024" t="s">
        <v>52</v>
      </c>
      <c r="V5024">
        <v>800</v>
      </c>
      <c r="W5024" t="s">
        <v>18</v>
      </c>
      <c r="X5024" t="str">
        <f t="shared" si="157"/>
        <v>Bengaluru</v>
      </c>
    </row>
    <row r="5025" spans="1:24" x14ac:dyDescent="0.4">
      <c r="A5025">
        <v>105024</v>
      </c>
      <c r="B5025" s="5">
        <v>45753.584027777775</v>
      </c>
      <c r="C5025" s="3" t="str">
        <f>TEXT(Sales_Data[[#This Row],[OrderDate]],"mmmm")</f>
        <v>April</v>
      </c>
      <c r="D5025" s="3" t="str">
        <f t="shared" si="156"/>
        <v>2025</v>
      </c>
      <c r="E5025" t="s">
        <v>34</v>
      </c>
      <c r="F5025" t="s">
        <v>35</v>
      </c>
      <c r="G5025" t="s">
        <v>29</v>
      </c>
      <c r="H5025" t="s">
        <v>16</v>
      </c>
      <c r="I5025" t="s">
        <v>100</v>
      </c>
      <c r="J5025">
        <v>86</v>
      </c>
      <c r="K5025">
        <v>12000</v>
      </c>
      <c r="L5025" s="7">
        <f>Sales_Data[[#This Row],[OrderQuantity]] *Sales_Data[[#This Row],[UnitPrice]]</f>
        <v>1032000</v>
      </c>
      <c r="M5025" s="7">
        <f>Sales_Data[[#This Row],[UnitPrice]]-Sales_Data[[#This Row],[UnitCost]]</f>
        <v>4000</v>
      </c>
      <c r="N5025" s="7">
        <f>Sales_Data[[#This Row],[Gross Revenue]]-Sales_Data[[#This Row],[Discount Amount ]]</f>
        <v>1028000</v>
      </c>
      <c r="O5025" s="7">
        <f>Sales_Data[[#This Row],[OrderQuantity]] *Sales_Data[[#This Row],[UnitCost]]</f>
        <v>688000</v>
      </c>
      <c r="P5025" s="7">
        <f>Sales_Data[[#This Row],[ItemCost]] +Sales_Data[[#This Row],[ShippingCost]]</f>
        <v>688577.44</v>
      </c>
      <c r="Q5025" s="7">
        <f>Sales_Data[[#This Row],[Gross Revenue]]-Sales_Data[[#This Row],[TotalFinancialCost]]</f>
        <v>343422.56000000006</v>
      </c>
      <c r="R5025" s="7">
        <f>Sales_Data[[#This Row],[Actul Bill Amount]]-Sales_Data[[#This Row],[ShippingCost]]</f>
        <v>1027422.56</v>
      </c>
      <c r="S5025">
        <v>940</v>
      </c>
      <c r="T5025">
        <v>577.44000000000005</v>
      </c>
      <c r="U5025" t="s">
        <v>36</v>
      </c>
      <c r="V5025">
        <v>8000</v>
      </c>
      <c r="W5025" t="s">
        <v>18</v>
      </c>
      <c r="X5025" t="str">
        <f t="shared" si="157"/>
        <v>Bengaluru</v>
      </c>
    </row>
    <row r="5026" spans="1:24" x14ac:dyDescent="0.4">
      <c r="A5026">
        <v>105025</v>
      </c>
      <c r="B5026" s="5">
        <v>45847.630555555559</v>
      </c>
      <c r="C5026" s="3" t="str">
        <f>TEXT(Sales_Data[[#This Row],[OrderDate]],"mmmm")</f>
        <v>July</v>
      </c>
      <c r="D5026" s="3" t="str">
        <f t="shared" si="156"/>
        <v>2025</v>
      </c>
      <c r="E5026" t="s">
        <v>19</v>
      </c>
      <c r="F5026" t="s">
        <v>35</v>
      </c>
      <c r="G5026" t="s">
        <v>15</v>
      </c>
      <c r="H5026" t="s">
        <v>32</v>
      </c>
      <c r="I5026" t="s">
        <v>100</v>
      </c>
      <c r="J5026">
        <v>31</v>
      </c>
      <c r="K5026">
        <v>8500</v>
      </c>
      <c r="L5026" s="7">
        <f>Sales_Data[[#This Row],[OrderQuantity]] *Sales_Data[[#This Row],[UnitPrice]]</f>
        <v>263500</v>
      </c>
      <c r="M5026" s="7">
        <f>Sales_Data[[#This Row],[UnitPrice]]-Sales_Data[[#This Row],[UnitCost]]</f>
        <v>3000</v>
      </c>
      <c r="N5026" s="7">
        <f>Sales_Data[[#This Row],[Gross Revenue]]-Sales_Data[[#This Row],[Discount Amount ]]</f>
        <v>260500</v>
      </c>
      <c r="O5026" s="7">
        <f>Sales_Data[[#This Row],[OrderQuantity]] *Sales_Data[[#This Row],[UnitCost]]</f>
        <v>170500</v>
      </c>
      <c r="P5026" s="7">
        <f>Sales_Data[[#This Row],[ItemCost]] +Sales_Data[[#This Row],[ShippingCost]]</f>
        <v>170950.63</v>
      </c>
      <c r="Q5026" s="7">
        <f>Sales_Data[[#This Row],[Gross Revenue]]-Sales_Data[[#This Row],[TotalFinancialCost]]</f>
        <v>92549.37</v>
      </c>
      <c r="R5026" s="7">
        <f>Sales_Data[[#This Row],[Actul Bill Amount]]-Sales_Data[[#This Row],[ShippingCost]]</f>
        <v>260049.37</v>
      </c>
      <c r="S5026">
        <v>666</v>
      </c>
      <c r="T5026">
        <v>450.63</v>
      </c>
      <c r="U5026" t="s">
        <v>49</v>
      </c>
      <c r="V5026">
        <v>5500</v>
      </c>
      <c r="W5026" t="s">
        <v>33</v>
      </c>
      <c r="X5026" t="str">
        <f t="shared" si="157"/>
        <v>Delhi</v>
      </c>
    </row>
    <row r="5027" spans="1:24" x14ac:dyDescent="0.4">
      <c r="A5027">
        <v>105026</v>
      </c>
      <c r="B5027" s="5">
        <v>45849.57916666667</v>
      </c>
      <c r="C5027" s="3" t="str">
        <f>TEXT(Sales_Data[[#This Row],[OrderDate]],"mmmm")</f>
        <v>July</v>
      </c>
      <c r="D5027" s="3" t="str">
        <f t="shared" si="156"/>
        <v>2025</v>
      </c>
      <c r="E5027" t="s">
        <v>45</v>
      </c>
      <c r="F5027" t="s">
        <v>55</v>
      </c>
      <c r="G5027" t="s">
        <v>31</v>
      </c>
      <c r="H5027" t="s">
        <v>20</v>
      </c>
      <c r="I5027" t="s">
        <v>100</v>
      </c>
      <c r="J5027">
        <v>65</v>
      </c>
      <c r="K5027">
        <v>850</v>
      </c>
      <c r="L5027" s="7">
        <f>Sales_Data[[#This Row],[OrderQuantity]] *Sales_Data[[#This Row],[UnitPrice]]</f>
        <v>55250</v>
      </c>
      <c r="M5027" s="7">
        <f>Sales_Data[[#This Row],[UnitPrice]]-Sales_Data[[#This Row],[UnitCost]]</f>
        <v>300</v>
      </c>
      <c r="N5027" s="7">
        <f>Sales_Data[[#This Row],[Gross Revenue]]-Sales_Data[[#This Row],[Discount Amount ]]</f>
        <v>54950</v>
      </c>
      <c r="O5027" s="7">
        <f>Sales_Data[[#This Row],[OrderQuantity]] *Sales_Data[[#This Row],[UnitCost]]</f>
        <v>35750</v>
      </c>
      <c r="P5027" s="7">
        <f>Sales_Data[[#This Row],[ItemCost]] +Sales_Data[[#This Row],[ShippingCost]]</f>
        <v>36573.24</v>
      </c>
      <c r="Q5027" s="7">
        <f>Sales_Data[[#This Row],[Gross Revenue]]-Sales_Data[[#This Row],[TotalFinancialCost]]</f>
        <v>18676.760000000002</v>
      </c>
      <c r="R5027" s="7">
        <f>Sales_Data[[#This Row],[Actul Bill Amount]]-Sales_Data[[#This Row],[ShippingCost]]</f>
        <v>54126.76</v>
      </c>
      <c r="S5027">
        <v>491</v>
      </c>
      <c r="T5027">
        <v>823.24</v>
      </c>
      <c r="U5027" t="s">
        <v>56</v>
      </c>
      <c r="V5027">
        <v>550</v>
      </c>
      <c r="W5027" t="s">
        <v>22</v>
      </c>
      <c r="X5027" t="str">
        <f t="shared" si="157"/>
        <v>Nagpur</v>
      </c>
    </row>
    <row r="5028" spans="1:24" x14ac:dyDescent="0.4">
      <c r="A5028">
        <v>105027</v>
      </c>
      <c r="B5028" s="5">
        <v>45923.01458333333</v>
      </c>
      <c r="C5028" s="3" t="str">
        <f>TEXT(Sales_Data[[#This Row],[OrderDate]],"mmmm")</f>
        <v>September</v>
      </c>
      <c r="D5028" s="3" t="str">
        <f t="shared" si="156"/>
        <v>2025</v>
      </c>
      <c r="E5028" t="s">
        <v>39</v>
      </c>
      <c r="F5028" t="s">
        <v>43</v>
      </c>
      <c r="G5028" t="s">
        <v>29</v>
      </c>
      <c r="H5028" t="s">
        <v>20</v>
      </c>
      <c r="I5028" t="s">
        <v>100</v>
      </c>
      <c r="J5028">
        <v>45</v>
      </c>
      <c r="K5028">
        <v>2800</v>
      </c>
      <c r="L5028" s="7">
        <f>Sales_Data[[#This Row],[OrderQuantity]] *Sales_Data[[#This Row],[UnitPrice]]</f>
        <v>126000</v>
      </c>
      <c r="M5028" s="7">
        <f>Sales_Data[[#This Row],[UnitPrice]]-Sales_Data[[#This Row],[UnitCost]]</f>
        <v>1300</v>
      </c>
      <c r="N5028" s="7">
        <f>Sales_Data[[#This Row],[Gross Revenue]]-Sales_Data[[#This Row],[Discount Amount ]]</f>
        <v>124700</v>
      </c>
      <c r="O5028" s="7">
        <f>Sales_Data[[#This Row],[OrderQuantity]] *Sales_Data[[#This Row],[UnitCost]]</f>
        <v>67500</v>
      </c>
      <c r="P5028" s="7">
        <f>Sales_Data[[#This Row],[ItemCost]] +Sales_Data[[#This Row],[ShippingCost]]</f>
        <v>68276.66</v>
      </c>
      <c r="Q5028" s="7">
        <f>Sales_Data[[#This Row],[Gross Revenue]]-Sales_Data[[#This Row],[TotalFinancialCost]]</f>
        <v>57723.34</v>
      </c>
      <c r="R5028" s="7">
        <f>Sales_Data[[#This Row],[Actul Bill Amount]]-Sales_Data[[#This Row],[ShippingCost]]</f>
        <v>123923.34</v>
      </c>
      <c r="S5028">
        <v>481</v>
      </c>
      <c r="T5028">
        <v>776.66</v>
      </c>
      <c r="U5028" t="s">
        <v>61</v>
      </c>
      <c r="V5028">
        <v>1500</v>
      </c>
      <c r="W5028" t="s">
        <v>22</v>
      </c>
      <c r="X5028" t="str">
        <f t="shared" si="157"/>
        <v>Nagpur</v>
      </c>
    </row>
    <row r="5029" spans="1:24" x14ac:dyDescent="0.4">
      <c r="A5029">
        <v>105028</v>
      </c>
      <c r="B5029" s="5">
        <v>45785.260416666664</v>
      </c>
      <c r="C5029" s="3" t="str">
        <f>TEXT(Sales_Data[[#This Row],[OrderDate]],"mmmm")</f>
        <v>May</v>
      </c>
      <c r="D5029" s="3" t="str">
        <f t="shared" si="156"/>
        <v>2025</v>
      </c>
      <c r="E5029" t="s">
        <v>13</v>
      </c>
      <c r="F5029" t="s">
        <v>14</v>
      </c>
      <c r="G5029" t="s">
        <v>29</v>
      </c>
      <c r="H5029" t="s">
        <v>37</v>
      </c>
      <c r="I5029" t="s">
        <v>100</v>
      </c>
      <c r="J5029">
        <v>31</v>
      </c>
      <c r="K5029">
        <v>3200</v>
      </c>
      <c r="L5029" s="7">
        <f>Sales_Data[[#This Row],[OrderQuantity]] *Sales_Data[[#This Row],[UnitPrice]]</f>
        <v>99200</v>
      </c>
      <c r="M5029" s="7">
        <f>Sales_Data[[#This Row],[UnitPrice]]-Sales_Data[[#This Row],[UnitCost]]</f>
        <v>1200</v>
      </c>
      <c r="N5029" s="7">
        <f>Sales_Data[[#This Row],[Gross Revenue]]-Sales_Data[[#This Row],[Discount Amount ]]</f>
        <v>98000</v>
      </c>
      <c r="O5029" s="7">
        <f>Sales_Data[[#This Row],[OrderQuantity]] *Sales_Data[[#This Row],[UnitCost]]</f>
        <v>62000</v>
      </c>
      <c r="P5029" s="7">
        <f>Sales_Data[[#This Row],[ItemCost]] +Sales_Data[[#This Row],[ShippingCost]]</f>
        <v>62819.14</v>
      </c>
      <c r="Q5029" s="7">
        <f>Sales_Data[[#This Row],[Gross Revenue]]-Sales_Data[[#This Row],[TotalFinancialCost]]</f>
        <v>36380.86</v>
      </c>
      <c r="R5029" s="7">
        <f>Sales_Data[[#This Row],[Actul Bill Amount]]-Sales_Data[[#This Row],[ShippingCost]]</f>
        <v>97180.86</v>
      </c>
      <c r="S5029">
        <v>1193</v>
      </c>
      <c r="T5029">
        <v>819.14</v>
      </c>
      <c r="U5029" t="s">
        <v>17</v>
      </c>
      <c r="V5029">
        <v>2000</v>
      </c>
      <c r="W5029" t="s">
        <v>38</v>
      </c>
      <c r="X5029" t="str">
        <f t="shared" si="157"/>
        <v>Kolkata</v>
      </c>
    </row>
    <row r="5030" spans="1:24" x14ac:dyDescent="0.4">
      <c r="A5030">
        <v>105029</v>
      </c>
      <c r="B5030" s="5">
        <v>45895.303472222222</v>
      </c>
      <c r="C5030" s="3" t="str">
        <f>TEXT(Sales_Data[[#This Row],[OrderDate]],"mmmm")</f>
        <v>August</v>
      </c>
      <c r="D5030" s="3" t="str">
        <f t="shared" si="156"/>
        <v>2025</v>
      </c>
      <c r="E5030" t="s">
        <v>39</v>
      </c>
      <c r="F5030" t="s">
        <v>55</v>
      </c>
      <c r="G5030" t="s">
        <v>29</v>
      </c>
      <c r="H5030" t="s">
        <v>37</v>
      </c>
      <c r="I5030" t="s">
        <v>100</v>
      </c>
      <c r="J5030">
        <v>3</v>
      </c>
      <c r="K5030">
        <v>1200</v>
      </c>
      <c r="L5030" s="7">
        <f>Sales_Data[[#This Row],[OrderQuantity]] *Sales_Data[[#This Row],[UnitPrice]]</f>
        <v>3600</v>
      </c>
      <c r="M5030" s="7">
        <f>Sales_Data[[#This Row],[UnitPrice]]-Sales_Data[[#This Row],[UnitCost]]</f>
        <v>400</v>
      </c>
      <c r="N5030" s="7">
        <f>Sales_Data[[#This Row],[Gross Revenue]]-Sales_Data[[#This Row],[Discount Amount ]]</f>
        <v>3200</v>
      </c>
      <c r="O5030" s="7">
        <f>Sales_Data[[#This Row],[OrderQuantity]] *Sales_Data[[#This Row],[UnitCost]]</f>
        <v>2400</v>
      </c>
      <c r="P5030" s="7">
        <f>Sales_Data[[#This Row],[ItemCost]] +Sales_Data[[#This Row],[ShippingCost]]</f>
        <v>3506.2200000000003</v>
      </c>
      <c r="Q5030" s="7">
        <f>Sales_Data[[#This Row],[Gross Revenue]]-Sales_Data[[#This Row],[TotalFinancialCost]]</f>
        <v>93.779999999999745</v>
      </c>
      <c r="R5030" s="7">
        <f>Sales_Data[[#This Row],[Actul Bill Amount]]-Sales_Data[[#This Row],[ShippingCost]]</f>
        <v>2093.7799999999997</v>
      </c>
      <c r="S5030">
        <v>549</v>
      </c>
      <c r="T5030">
        <v>1106.22</v>
      </c>
      <c r="U5030" t="s">
        <v>58</v>
      </c>
      <c r="V5030">
        <v>800</v>
      </c>
      <c r="W5030" t="s">
        <v>38</v>
      </c>
      <c r="X5030" t="str">
        <f t="shared" si="157"/>
        <v>Kolkata</v>
      </c>
    </row>
    <row r="5031" spans="1:24" x14ac:dyDescent="0.4">
      <c r="A5031">
        <v>105030</v>
      </c>
      <c r="B5031" s="5">
        <v>46012.65347222222</v>
      </c>
      <c r="C5031" s="3" t="str">
        <f>TEXT(Sales_Data[[#This Row],[OrderDate]],"mmmm")</f>
        <v>December</v>
      </c>
      <c r="D5031" s="3" t="str">
        <f t="shared" si="156"/>
        <v>2025</v>
      </c>
      <c r="E5031" t="s">
        <v>34</v>
      </c>
      <c r="F5031" t="s">
        <v>35</v>
      </c>
      <c r="G5031" t="s">
        <v>29</v>
      </c>
      <c r="H5031" t="s">
        <v>20</v>
      </c>
      <c r="I5031" t="s">
        <v>100</v>
      </c>
      <c r="J5031">
        <v>56</v>
      </c>
      <c r="K5031">
        <v>8500</v>
      </c>
      <c r="L5031" s="7">
        <f>Sales_Data[[#This Row],[OrderQuantity]] *Sales_Data[[#This Row],[UnitPrice]]</f>
        <v>476000</v>
      </c>
      <c r="M5031" s="7">
        <f>Sales_Data[[#This Row],[UnitPrice]]-Sales_Data[[#This Row],[UnitCost]]</f>
        <v>3000</v>
      </c>
      <c r="N5031" s="7">
        <f>Sales_Data[[#This Row],[Gross Revenue]]-Sales_Data[[#This Row],[Discount Amount ]]</f>
        <v>473000</v>
      </c>
      <c r="O5031" s="7">
        <f>Sales_Data[[#This Row],[OrderQuantity]] *Sales_Data[[#This Row],[UnitCost]]</f>
        <v>308000</v>
      </c>
      <c r="P5031" s="7">
        <f>Sales_Data[[#This Row],[ItemCost]] +Sales_Data[[#This Row],[ShippingCost]]</f>
        <v>308496</v>
      </c>
      <c r="Q5031" s="7">
        <f>Sales_Data[[#This Row],[Gross Revenue]]-Sales_Data[[#This Row],[TotalFinancialCost]]</f>
        <v>167504</v>
      </c>
      <c r="R5031" s="7">
        <f>Sales_Data[[#This Row],[Actul Bill Amount]]-Sales_Data[[#This Row],[ShippingCost]]</f>
        <v>472504</v>
      </c>
      <c r="S5031">
        <v>707</v>
      </c>
      <c r="T5031">
        <v>496</v>
      </c>
      <c r="U5031" t="s">
        <v>49</v>
      </c>
      <c r="V5031">
        <v>5500</v>
      </c>
      <c r="W5031" t="s">
        <v>22</v>
      </c>
      <c r="X5031" t="str">
        <f t="shared" si="157"/>
        <v>Nagpur</v>
      </c>
    </row>
    <row r="5032" spans="1:24" x14ac:dyDescent="0.4">
      <c r="A5032">
        <v>105031</v>
      </c>
      <c r="B5032" s="5">
        <v>45769.025694444441</v>
      </c>
      <c r="C5032" s="3" t="str">
        <f>TEXT(Sales_Data[[#This Row],[OrderDate]],"mmmm")</f>
        <v>April</v>
      </c>
      <c r="D5032" s="3" t="str">
        <f t="shared" si="156"/>
        <v>2025</v>
      </c>
      <c r="E5032" t="s">
        <v>48</v>
      </c>
      <c r="F5032" t="s">
        <v>28</v>
      </c>
      <c r="G5032" t="s">
        <v>15</v>
      </c>
      <c r="H5032" t="s">
        <v>32</v>
      </c>
      <c r="I5032" t="s">
        <v>100</v>
      </c>
      <c r="J5032">
        <v>85</v>
      </c>
      <c r="K5032">
        <v>450</v>
      </c>
      <c r="L5032" s="7">
        <f>Sales_Data[[#This Row],[OrderQuantity]] *Sales_Data[[#This Row],[UnitPrice]]</f>
        <v>38250</v>
      </c>
      <c r="M5032" s="7">
        <f>Sales_Data[[#This Row],[UnitPrice]]-Sales_Data[[#This Row],[UnitCost]]</f>
        <v>250</v>
      </c>
      <c r="N5032" s="7">
        <f>Sales_Data[[#This Row],[Gross Revenue]]-Sales_Data[[#This Row],[Discount Amount ]]</f>
        <v>38000</v>
      </c>
      <c r="O5032" s="7">
        <f>Sales_Data[[#This Row],[OrderQuantity]] *Sales_Data[[#This Row],[UnitCost]]</f>
        <v>17000</v>
      </c>
      <c r="P5032" s="7">
        <f>Sales_Data[[#This Row],[ItemCost]] +Sales_Data[[#This Row],[ShippingCost]]</f>
        <v>17345.060000000001</v>
      </c>
      <c r="Q5032" s="7">
        <f>Sales_Data[[#This Row],[Gross Revenue]]-Sales_Data[[#This Row],[TotalFinancialCost]]</f>
        <v>20904.939999999999</v>
      </c>
      <c r="R5032" s="7">
        <f>Sales_Data[[#This Row],[Actul Bill Amount]]-Sales_Data[[#This Row],[ShippingCost]]</f>
        <v>37654.94</v>
      </c>
      <c r="S5032">
        <v>341</v>
      </c>
      <c r="T5032">
        <v>345.06</v>
      </c>
      <c r="U5032" t="s">
        <v>30</v>
      </c>
      <c r="V5032">
        <v>200</v>
      </c>
      <c r="W5032" t="s">
        <v>33</v>
      </c>
      <c r="X5032" t="str">
        <f t="shared" si="157"/>
        <v>Delhi</v>
      </c>
    </row>
    <row r="5033" spans="1:24" x14ac:dyDescent="0.4">
      <c r="A5033">
        <v>105032</v>
      </c>
      <c r="B5033" s="5">
        <v>45973.777777777781</v>
      </c>
      <c r="C5033" s="3" t="str">
        <f>TEXT(Sales_Data[[#This Row],[OrderDate]],"mmmm")</f>
        <v>November</v>
      </c>
      <c r="D5033" s="3" t="str">
        <f t="shared" si="156"/>
        <v>2025</v>
      </c>
      <c r="E5033" t="s">
        <v>50</v>
      </c>
      <c r="F5033" t="s">
        <v>46</v>
      </c>
      <c r="G5033" t="s">
        <v>15</v>
      </c>
      <c r="H5033" t="s">
        <v>16</v>
      </c>
      <c r="I5033" t="s">
        <v>100</v>
      </c>
      <c r="J5033">
        <v>20</v>
      </c>
      <c r="K5033">
        <v>15000</v>
      </c>
      <c r="L5033" s="7">
        <f>Sales_Data[[#This Row],[OrderQuantity]] *Sales_Data[[#This Row],[UnitPrice]]</f>
        <v>300000</v>
      </c>
      <c r="M5033" s="7">
        <f>Sales_Data[[#This Row],[UnitPrice]]-Sales_Data[[#This Row],[UnitCost]]</f>
        <v>5500</v>
      </c>
      <c r="N5033" s="7">
        <f>Sales_Data[[#This Row],[Gross Revenue]]-Sales_Data[[#This Row],[Discount Amount ]]</f>
        <v>294500</v>
      </c>
      <c r="O5033" s="7">
        <f>Sales_Data[[#This Row],[OrderQuantity]] *Sales_Data[[#This Row],[UnitCost]]</f>
        <v>190000</v>
      </c>
      <c r="P5033" s="7">
        <f>Sales_Data[[#This Row],[ItemCost]] +Sales_Data[[#This Row],[ShippingCost]]</f>
        <v>191159.36</v>
      </c>
      <c r="Q5033" s="7">
        <f>Sales_Data[[#This Row],[Gross Revenue]]-Sales_Data[[#This Row],[TotalFinancialCost]]</f>
        <v>108840.64000000001</v>
      </c>
      <c r="R5033" s="7">
        <f>Sales_Data[[#This Row],[Actul Bill Amount]]-Sales_Data[[#This Row],[ShippingCost]]</f>
        <v>293340.64</v>
      </c>
      <c r="S5033">
        <v>636</v>
      </c>
      <c r="T5033">
        <v>1159.3599999999999</v>
      </c>
      <c r="U5033" t="s">
        <v>53</v>
      </c>
      <c r="V5033">
        <v>9500</v>
      </c>
      <c r="W5033" t="s">
        <v>18</v>
      </c>
      <c r="X5033" t="str">
        <f t="shared" si="157"/>
        <v>Bengaluru</v>
      </c>
    </row>
    <row r="5034" spans="1:24" x14ac:dyDescent="0.4">
      <c r="A5034">
        <v>105033</v>
      </c>
      <c r="B5034" s="5">
        <v>46000.195833333331</v>
      </c>
      <c r="C5034" s="3" t="str">
        <f>TEXT(Sales_Data[[#This Row],[OrderDate]],"mmmm")</f>
        <v>December</v>
      </c>
      <c r="D5034" s="3" t="str">
        <f t="shared" si="156"/>
        <v>2025</v>
      </c>
      <c r="E5034" t="s">
        <v>42</v>
      </c>
      <c r="F5034" t="s">
        <v>40</v>
      </c>
      <c r="G5034" t="s">
        <v>15</v>
      </c>
      <c r="H5034" t="s">
        <v>25</v>
      </c>
      <c r="I5034" t="s">
        <v>100</v>
      </c>
      <c r="J5034">
        <v>35</v>
      </c>
      <c r="K5034">
        <v>1500</v>
      </c>
      <c r="L5034" s="7">
        <f>Sales_Data[[#This Row],[OrderQuantity]] *Sales_Data[[#This Row],[UnitPrice]]</f>
        <v>52500</v>
      </c>
      <c r="M5034" s="7">
        <f>Sales_Data[[#This Row],[UnitPrice]]-Sales_Data[[#This Row],[UnitCost]]</f>
        <v>700</v>
      </c>
      <c r="N5034" s="7">
        <f>Sales_Data[[#This Row],[Gross Revenue]]-Sales_Data[[#This Row],[Discount Amount ]]</f>
        <v>51800</v>
      </c>
      <c r="O5034" s="7">
        <f>Sales_Data[[#This Row],[OrderQuantity]] *Sales_Data[[#This Row],[UnitCost]]</f>
        <v>28000</v>
      </c>
      <c r="P5034" s="7">
        <f>Sales_Data[[#This Row],[ItemCost]] +Sales_Data[[#This Row],[ShippingCost]]</f>
        <v>28629.94</v>
      </c>
      <c r="Q5034" s="7">
        <f>Sales_Data[[#This Row],[Gross Revenue]]-Sales_Data[[#This Row],[TotalFinancialCost]]</f>
        <v>23870.06</v>
      </c>
      <c r="R5034" s="7">
        <f>Sales_Data[[#This Row],[Actul Bill Amount]]-Sales_Data[[#This Row],[ShippingCost]]</f>
        <v>51170.06</v>
      </c>
      <c r="S5034">
        <v>863</v>
      </c>
      <c r="T5034">
        <v>629.94000000000005</v>
      </c>
      <c r="U5034" t="s">
        <v>52</v>
      </c>
      <c r="V5034">
        <v>800</v>
      </c>
      <c r="W5034" t="s">
        <v>27</v>
      </c>
      <c r="X5034" t="str">
        <f t="shared" si="157"/>
        <v>Mumbai</v>
      </c>
    </row>
    <row r="5035" spans="1:24" x14ac:dyDescent="0.4">
      <c r="A5035">
        <v>105034</v>
      </c>
      <c r="B5035" s="5">
        <v>45802.938888888886</v>
      </c>
      <c r="C5035" s="3" t="str">
        <f>TEXT(Sales_Data[[#This Row],[OrderDate]],"mmmm")</f>
        <v>May</v>
      </c>
      <c r="D5035" s="3" t="str">
        <f t="shared" si="156"/>
        <v>2025</v>
      </c>
      <c r="E5035" t="s">
        <v>34</v>
      </c>
      <c r="F5035" t="s">
        <v>24</v>
      </c>
      <c r="G5035" t="s">
        <v>15</v>
      </c>
      <c r="H5035" t="s">
        <v>20</v>
      </c>
      <c r="I5035" t="s">
        <v>100</v>
      </c>
      <c r="J5035">
        <v>10</v>
      </c>
      <c r="K5035">
        <v>25000</v>
      </c>
      <c r="L5035" s="7">
        <f>Sales_Data[[#This Row],[OrderQuantity]] *Sales_Data[[#This Row],[UnitPrice]]</f>
        <v>250000</v>
      </c>
      <c r="M5035" s="7">
        <f>Sales_Data[[#This Row],[UnitPrice]]-Sales_Data[[#This Row],[UnitCost]]</f>
        <v>7000</v>
      </c>
      <c r="N5035" s="7">
        <f>Sales_Data[[#This Row],[Gross Revenue]]-Sales_Data[[#This Row],[Discount Amount ]]</f>
        <v>243000</v>
      </c>
      <c r="O5035" s="7">
        <f>Sales_Data[[#This Row],[OrderQuantity]] *Sales_Data[[#This Row],[UnitCost]]</f>
        <v>180000</v>
      </c>
      <c r="P5035" s="7">
        <f>Sales_Data[[#This Row],[ItemCost]] +Sales_Data[[#This Row],[ShippingCost]]</f>
        <v>180846.03</v>
      </c>
      <c r="Q5035" s="7">
        <f>Sales_Data[[#This Row],[Gross Revenue]]-Sales_Data[[#This Row],[TotalFinancialCost]]</f>
        <v>69153.97</v>
      </c>
      <c r="R5035" s="7">
        <f>Sales_Data[[#This Row],[Actul Bill Amount]]-Sales_Data[[#This Row],[ShippingCost]]</f>
        <v>242153.97</v>
      </c>
      <c r="S5035">
        <v>929</v>
      </c>
      <c r="T5035">
        <v>846.03</v>
      </c>
      <c r="U5035" t="s">
        <v>60</v>
      </c>
      <c r="V5035">
        <v>18000</v>
      </c>
      <c r="W5035" t="s">
        <v>22</v>
      </c>
      <c r="X5035" t="str">
        <f t="shared" si="157"/>
        <v>Nagpur</v>
      </c>
    </row>
    <row r="5036" spans="1:24" x14ac:dyDescent="0.4">
      <c r="A5036">
        <v>105035</v>
      </c>
      <c r="B5036" s="5">
        <v>45722.854166666664</v>
      </c>
      <c r="C5036" s="3" t="str">
        <f>TEXT(Sales_Data[[#This Row],[OrderDate]],"mmmm")</f>
        <v>March</v>
      </c>
      <c r="D5036" s="3" t="str">
        <f t="shared" si="156"/>
        <v>2025</v>
      </c>
      <c r="E5036" t="s">
        <v>48</v>
      </c>
      <c r="F5036" t="s">
        <v>46</v>
      </c>
      <c r="G5036" t="s">
        <v>29</v>
      </c>
      <c r="H5036" t="s">
        <v>16</v>
      </c>
      <c r="I5036" t="s">
        <v>100</v>
      </c>
      <c r="J5036">
        <v>54</v>
      </c>
      <c r="K5036">
        <v>15000</v>
      </c>
      <c r="L5036" s="7">
        <f>Sales_Data[[#This Row],[OrderQuantity]] *Sales_Data[[#This Row],[UnitPrice]]</f>
        <v>810000</v>
      </c>
      <c r="M5036" s="7">
        <f>Sales_Data[[#This Row],[UnitPrice]]-Sales_Data[[#This Row],[UnitCost]]</f>
        <v>5500</v>
      </c>
      <c r="N5036" s="7">
        <f>Sales_Data[[#This Row],[Gross Revenue]]-Sales_Data[[#This Row],[Discount Amount ]]</f>
        <v>804500</v>
      </c>
      <c r="O5036" s="7">
        <f>Sales_Data[[#This Row],[OrderQuantity]] *Sales_Data[[#This Row],[UnitCost]]</f>
        <v>513000</v>
      </c>
      <c r="P5036" s="7">
        <f>Sales_Data[[#This Row],[ItemCost]] +Sales_Data[[#This Row],[ShippingCost]]</f>
        <v>513900.45</v>
      </c>
      <c r="Q5036" s="7">
        <f>Sales_Data[[#This Row],[Gross Revenue]]-Sales_Data[[#This Row],[TotalFinancialCost]]</f>
        <v>296099.55</v>
      </c>
      <c r="R5036" s="7">
        <f>Sales_Data[[#This Row],[Actul Bill Amount]]-Sales_Data[[#This Row],[ShippingCost]]</f>
        <v>803599.55</v>
      </c>
      <c r="S5036">
        <v>426</v>
      </c>
      <c r="T5036">
        <v>900.45</v>
      </c>
      <c r="U5036" t="s">
        <v>53</v>
      </c>
      <c r="V5036">
        <v>9500</v>
      </c>
      <c r="W5036" t="s">
        <v>18</v>
      </c>
      <c r="X5036" t="str">
        <f t="shared" si="157"/>
        <v>Bengaluru</v>
      </c>
    </row>
    <row r="5037" spans="1:24" x14ac:dyDescent="0.4">
      <c r="A5037">
        <v>105036</v>
      </c>
      <c r="B5037" s="5">
        <v>45904.597222222219</v>
      </c>
      <c r="C5037" s="3" t="str">
        <f>TEXT(Sales_Data[[#This Row],[OrderDate]],"mmmm")</f>
        <v>September</v>
      </c>
      <c r="D5037" s="3" t="str">
        <f t="shared" si="156"/>
        <v>2025</v>
      </c>
      <c r="E5037" t="s">
        <v>42</v>
      </c>
      <c r="F5037" t="s">
        <v>46</v>
      </c>
      <c r="G5037" t="s">
        <v>15</v>
      </c>
      <c r="H5037" t="s">
        <v>20</v>
      </c>
      <c r="I5037" t="s">
        <v>100</v>
      </c>
      <c r="J5037">
        <v>24</v>
      </c>
      <c r="K5037">
        <v>4500</v>
      </c>
      <c r="L5037" s="7">
        <f>Sales_Data[[#This Row],[OrderQuantity]] *Sales_Data[[#This Row],[UnitPrice]]</f>
        <v>108000</v>
      </c>
      <c r="M5037" s="7">
        <f>Sales_Data[[#This Row],[UnitPrice]]-Sales_Data[[#This Row],[UnitCost]]</f>
        <v>1700</v>
      </c>
      <c r="N5037" s="7">
        <f>Sales_Data[[#This Row],[Gross Revenue]]-Sales_Data[[#This Row],[Discount Amount ]]</f>
        <v>106300</v>
      </c>
      <c r="O5037" s="7">
        <f>Sales_Data[[#This Row],[OrderQuantity]] *Sales_Data[[#This Row],[UnitCost]]</f>
        <v>67200</v>
      </c>
      <c r="P5037" s="7">
        <f>Sales_Data[[#This Row],[ItemCost]] +Sales_Data[[#This Row],[ShippingCost]]</f>
        <v>67915.95</v>
      </c>
      <c r="Q5037" s="7">
        <f>Sales_Data[[#This Row],[Gross Revenue]]-Sales_Data[[#This Row],[TotalFinancialCost]]</f>
        <v>40084.050000000003</v>
      </c>
      <c r="R5037" s="7">
        <f>Sales_Data[[#This Row],[Actul Bill Amount]]-Sales_Data[[#This Row],[ShippingCost]]</f>
        <v>105584.05</v>
      </c>
      <c r="S5037">
        <v>605</v>
      </c>
      <c r="T5037">
        <v>715.95</v>
      </c>
      <c r="U5037" t="s">
        <v>47</v>
      </c>
      <c r="V5037">
        <v>2800</v>
      </c>
      <c r="W5037" t="s">
        <v>22</v>
      </c>
      <c r="X5037" t="str">
        <f t="shared" si="157"/>
        <v>Nagpur</v>
      </c>
    </row>
    <row r="5038" spans="1:24" x14ac:dyDescent="0.4">
      <c r="A5038">
        <v>105037</v>
      </c>
      <c r="B5038" s="5">
        <v>45880.094444444447</v>
      </c>
      <c r="C5038" s="3" t="str">
        <f>TEXT(Sales_Data[[#This Row],[OrderDate]],"mmmm")</f>
        <v>August</v>
      </c>
      <c r="D5038" s="3" t="str">
        <f t="shared" si="156"/>
        <v>2025</v>
      </c>
      <c r="E5038" t="s">
        <v>42</v>
      </c>
      <c r="F5038" t="s">
        <v>55</v>
      </c>
      <c r="G5038" t="s">
        <v>29</v>
      </c>
      <c r="H5038" t="s">
        <v>32</v>
      </c>
      <c r="I5038" t="s">
        <v>100</v>
      </c>
      <c r="J5038">
        <v>10</v>
      </c>
      <c r="K5038">
        <v>850</v>
      </c>
      <c r="L5038" s="7">
        <f>Sales_Data[[#This Row],[OrderQuantity]] *Sales_Data[[#This Row],[UnitPrice]]</f>
        <v>8500</v>
      </c>
      <c r="M5038" s="7">
        <f>Sales_Data[[#This Row],[UnitPrice]]-Sales_Data[[#This Row],[UnitCost]]</f>
        <v>300</v>
      </c>
      <c r="N5038" s="7">
        <f>Sales_Data[[#This Row],[Gross Revenue]]-Sales_Data[[#This Row],[Discount Amount ]]</f>
        <v>8200</v>
      </c>
      <c r="O5038" s="7">
        <f>Sales_Data[[#This Row],[OrderQuantity]] *Sales_Data[[#This Row],[UnitCost]]</f>
        <v>5500</v>
      </c>
      <c r="P5038" s="7">
        <f>Sales_Data[[#This Row],[ItemCost]] +Sales_Data[[#This Row],[ShippingCost]]</f>
        <v>5849.62</v>
      </c>
      <c r="Q5038" s="7">
        <f>Sales_Data[[#This Row],[Gross Revenue]]-Sales_Data[[#This Row],[TotalFinancialCost]]</f>
        <v>2650.38</v>
      </c>
      <c r="R5038" s="7">
        <f>Sales_Data[[#This Row],[Actul Bill Amount]]-Sales_Data[[#This Row],[ShippingCost]]</f>
        <v>7850.38</v>
      </c>
      <c r="S5038">
        <v>965</v>
      </c>
      <c r="T5038">
        <v>349.62</v>
      </c>
      <c r="U5038" t="s">
        <v>56</v>
      </c>
      <c r="V5038">
        <v>550</v>
      </c>
      <c r="W5038" t="s">
        <v>33</v>
      </c>
      <c r="X5038" t="str">
        <f t="shared" si="157"/>
        <v>Delhi</v>
      </c>
    </row>
    <row r="5039" spans="1:24" x14ac:dyDescent="0.4">
      <c r="A5039">
        <v>105038</v>
      </c>
      <c r="B5039" s="5">
        <v>45970.981249999997</v>
      </c>
      <c r="C5039" s="3" t="str">
        <f>TEXT(Sales_Data[[#This Row],[OrderDate]],"mmmm")</f>
        <v>November</v>
      </c>
      <c r="D5039" s="3" t="str">
        <f t="shared" si="156"/>
        <v>2025</v>
      </c>
      <c r="E5039" t="s">
        <v>39</v>
      </c>
      <c r="F5039" t="s">
        <v>24</v>
      </c>
      <c r="G5039" t="s">
        <v>15</v>
      </c>
      <c r="H5039" t="s">
        <v>37</v>
      </c>
      <c r="I5039" t="s">
        <v>100</v>
      </c>
      <c r="J5039">
        <v>51</v>
      </c>
      <c r="K5039">
        <v>45000</v>
      </c>
      <c r="L5039" s="7">
        <f>Sales_Data[[#This Row],[OrderQuantity]] *Sales_Data[[#This Row],[UnitPrice]]</f>
        <v>2295000</v>
      </c>
      <c r="M5039" s="7">
        <f>Sales_Data[[#This Row],[UnitPrice]]-Sales_Data[[#This Row],[UnitCost]]</f>
        <v>13000</v>
      </c>
      <c r="N5039" s="7">
        <f>Sales_Data[[#This Row],[Gross Revenue]]-Sales_Data[[#This Row],[Discount Amount ]]</f>
        <v>2282000</v>
      </c>
      <c r="O5039" s="7">
        <f>Sales_Data[[#This Row],[OrderQuantity]] *Sales_Data[[#This Row],[UnitCost]]</f>
        <v>1632000</v>
      </c>
      <c r="P5039" s="7">
        <f>Sales_Data[[#This Row],[ItemCost]] +Sales_Data[[#This Row],[ShippingCost]]</f>
        <v>1633034.01</v>
      </c>
      <c r="Q5039" s="7">
        <f>Sales_Data[[#This Row],[Gross Revenue]]-Sales_Data[[#This Row],[TotalFinancialCost]]</f>
        <v>661965.99</v>
      </c>
      <c r="R5039" s="7">
        <f>Sales_Data[[#This Row],[Actul Bill Amount]]-Sales_Data[[#This Row],[ShippingCost]]</f>
        <v>2280965.9900000002</v>
      </c>
      <c r="S5039">
        <v>1146</v>
      </c>
      <c r="T5039">
        <v>1034.01</v>
      </c>
      <c r="U5039" t="s">
        <v>26</v>
      </c>
      <c r="V5039">
        <v>32000</v>
      </c>
      <c r="W5039" t="s">
        <v>38</v>
      </c>
      <c r="X5039" t="str">
        <f t="shared" si="157"/>
        <v>Kolkata</v>
      </c>
    </row>
    <row r="5040" spans="1:24" x14ac:dyDescent="0.4">
      <c r="A5040">
        <v>105039</v>
      </c>
      <c r="B5040" s="5">
        <v>45763.904166666667</v>
      </c>
      <c r="C5040" s="3" t="str">
        <f>TEXT(Sales_Data[[#This Row],[OrderDate]],"mmmm")</f>
        <v>April</v>
      </c>
      <c r="D5040" s="3" t="str">
        <f t="shared" si="156"/>
        <v>2025</v>
      </c>
      <c r="E5040" t="s">
        <v>50</v>
      </c>
      <c r="F5040" t="s">
        <v>46</v>
      </c>
      <c r="G5040" t="s">
        <v>15</v>
      </c>
      <c r="H5040" t="s">
        <v>32</v>
      </c>
      <c r="I5040" t="s">
        <v>100</v>
      </c>
      <c r="J5040">
        <v>45</v>
      </c>
      <c r="K5040">
        <v>4500</v>
      </c>
      <c r="L5040" s="7">
        <f>Sales_Data[[#This Row],[OrderQuantity]] *Sales_Data[[#This Row],[UnitPrice]]</f>
        <v>202500</v>
      </c>
      <c r="M5040" s="7">
        <f>Sales_Data[[#This Row],[UnitPrice]]-Sales_Data[[#This Row],[UnitCost]]</f>
        <v>1700</v>
      </c>
      <c r="N5040" s="7">
        <f>Sales_Data[[#This Row],[Gross Revenue]]-Sales_Data[[#This Row],[Discount Amount ]]</f>
        <v>200800</v>
      </c>
      <c r="O5040" s="7">
        <f>Sales_Data[[#This Row],[OrderQuantity]] *Sales_Data[[#This Row],[UnitCost]]</f>
        <v>126000</v>
      </c>
      <c r="P5040" s="7">
        <f>Sales_Data[[#This Row],[ItemCost]] +Sales_Data[[#This Row],[ShippingCost]]</f>
        <v>126981.68</v>
      </c>
      <c r="Q5040" s="7">
        <f>Sales_Data[[#This Row],[Gross Revenue]]-Sales_Data[[#This Row],[TotalFinancialCost]]</f>
        <v>75518.320000000007</v>
      </c>
      <c r="R5040" s="7">
        <f>Sales_Data[[#This Row],[Actul Bill Amount]]-Sales_Data[[#This Row],[ShippingCost]]</f>
        <v>199818.32</v>
      </c>
      <c r="S5040">
        <v>992</v>
      </c>
      <c r="T5040">
        <v>981.68</v>
      </c>
      <c r="U5040" t="s">
        <v>47</v>
      </c>
      <c r="V5040">
        <v>2800</v>
      </c>
      <c r="W5040" t="s">
        <v>33</v>
      </c>
      <c r="X5040" t="str">
        <f t="shared" si="157"/>
        <v>Delhi</v>
      </c>
    </row>
    <row r="5041" spans="1:24" x14ac:dyDescent="0.4">
      <c r="A5041">
        <v>105040</v>
      </c>
      <c r="B5041" s="5">
        <v>45838.03402777778</v>
      </c>
      <c r="C5041" s="3" t="str">
        <f>TEXT(Sales_Data[[#This Row],[OrderDate]],"mmmm")</f>
        <v>June</v>
      </c>
      <c r="D5041" s="3" t="str">
        <f t="shared" si="156"/>
        <v>2025</v>
      </c>
      <c r="E5041" t="s">
        <v>19</v>
      </c>
      <c r="F5041" t="s">
        <v>14</v>
      </c>
      <c r="G5041" t="s">
        <v>15</v>
      </c>
      <c r="H5041" t="s">
        <v>25</v>
      </c>
      <c r="I5041" t="s">
        <v>100</v>
      </c>
      <c r="J5041">
        <v>90</v>
      </c>
      <c r="K5041">
        <v>6500</v>
      </c>
      <c r="L5041" s="7">
        <f>Sales_Data[[#This Row],[OrderQuantity]] *Sales_Data[[#This Row],[UnitPrice]]</f>
        <v>585000</v>
      </c>
      <c r="M5041" s="7">
        <f>Sales_Data[[#This Row],[UnitPrice]]-Sales_Data[[#This Row],[UnitCost]]</f>
        <v>2300</v>
      </c>
      <c r="N5041" s="7">
        <f>Sales_Data[[#This Row],[Gross Revenue]]-Sales_Data[[#This Row],[Discount Amount ]]</f>
        <v>582700</v>
      </c>
      <c r="O5041" s="7">
        <f>Sales_Data[[#This Row],[OrderQuantity]] *Sales_Data[[#This Row],[UnitCost]]</f>
        <v>378000</v>
      </c>
      <c r="P5041" s="7">
        <f>Sales_Data[[#This Row],[ItemCost]] +Sales_Data[[#This Row],[ShippingCost]]</f>
        <v>378967.34</v>
      </c>
      <c r="Q5041" s="7">
        <f>Sales_Data[[#This Row],[Gross Revenue]]-Sales_Data[[#This Row],[TotalFinancialCost]]</f>
        <v>206032.65999999997</v>
      </c>
      <c r="R5041" s="7">
        <f>Sales_Data[[#This Row],[Actul Bill Amount]]-Sales_Data[[#This Row],[ShippingCost]]</f>
        <v>581732.66</v>
      </c>
      <c r="S5041">
        <v>867</v>
      </c>
      <c r="T5041">
        <v>967.34</v>
      </c>
      <c r="U5041" t="s">
        <v>21</v>
      </c>
      <c r="V5041">
        <v>4200</v>
      </c>
      <c r="W5041" t="s">
        <v>27</v>
      </c>
      <c r="X5041" t="str">
        <f t="shared" si="157"/>
        <v>Mumbai</v>
      </c>
    </row>
    <row r="5042" spans="1:24" x14ac:dyDescent="0.4">
      <c r="A5042">
        <v>105041</v>
      </c>
      <c r="B5042" s="5">
        <v>45841.287499999999</v>
      </c>
      <c r="C5042" s="3" t="str">
        <f>TEXT(Sales_Data[[#This Row],[OrderDate]],"mmmm")</f>
        <v>July</v>
      </c>
      <c r="D5042" s="3" t="str">
        <f t="shared" si="156"/>
        <v>2025</v>
      </c>
      <c r="E5042" t="s">
        <v>19</v>
      </c>
      <c r="F5042" t="s">
        <v>40</v>
      </c>
      <c r="G5042" t="s">
        <v>29</v>
      </c>
      <c r="H5042" t="s">
        <v>25</v>
      </c>
      <c r="I5042" t="s">
        <v>100</v>
      </c>
      <c r="J5042">
        <v>47</v>
      </c>
      <c r="K5042">
        <v>1500</v>
      </c>
      <c r="L5042" s="7">
        <f>Sales_Data[[#This Row],[OrderQuantity]] *Sales_Data[[#This Row],[UnitPrice]]</f>
        <v>70500</v>
      </c>
      <c r="M5042" s="7">
        <f>Sales_Data[[#This Row],[UnitPrice]]-Sales_Data[[#This Row],[UnitCost]]</f>
        <v>700</v>
      </c>
      <c r="N5042" s="7">
        <f>Sales_Data[[#This Row],[Gross Revenue]]-Sales_Data[[#This Row],[Discount Amount ]]</f>
        <v>69800</v>
      </c>
      <c r="O5042" s="7">
        <f>Sales_Data[[#This Row],[OrderQuantity]] *Sales_Data[[#This Row],[UnitCost]]</f>
        <v>37600</v>
      </c>
      <c r="P5042" s="7">
        <f>Sales_Data[[#This Row],[ItemCost]] +Sales_Data[[#This Row],[ShippingCost]]</f>
        <v>38058.5</v>
      </c>
      <c r="Q5042" s="7">
        <f>Sales_Data[[#This Row],[Gross Revenue]]-Sales_Data[[#This Row],[TotalFinancialCost]]</f>
        <v>32441.5</v>
      </c>
      <c r="R5042" s="7">
        <f>Sales_Data[[#This Row],[Actul Bill Amount]]-Sales_Data[[#This Row],[ShippingCost]]</f>
        <v>69341.5</v>
      </c>
      <c r="S5042">
        <v>839</v>
      </c>
      <c r="T5042">
        <v>458.5</v>
      </c>
      <c r="U5042" t="s">
        <v>52</v>
      </c>
      <c r="V5042">
        <v>800</v>
      </c>
      <c r="W5042" t="s">
        <v>27</v>
      </c>
      <c r="X5042" t="str">
        <f t="shared" si="157"/>
        <v>Mumbai</v>
      </c>
    </row>
    <row r="5043" spans="1:24" x14ac:dyDescent="0.4">
      <c r="A5043">
        <v>105042</v>
      </c>
      <c r="B5043" s="5">
        <v>45883.359027777777</v>
      </c>
      <c r="C5043" s="3" t="str">
        <f>TEXT(Sales_Data[[#This Row],[OrderDate]],"mmmm")</f>
        <v>August</v>
      </c>
      <c r="D5043" s="3" t="str">
        <f t="shared" si="156"/>
        <v>2025</v>
      </c>
      <c r="E5043" t="s">
        <v>34</v>
      </c>
      <c r="F5043" t="s">
        <v>35</v>
      </c>
      <c r="G5043" t="s">
        <v>31</v>
      </c>
      <c r="H5043" t="s">
        <v>32</v>
      </c>
      <c r="I5043" t="s">
        <v>100</v>
      </c>
      <c r="J5043">
        <v>83</v>
      </c>
      <c r="K5043">
        <v>8500</v>
      </c>
      <c r="L5043" s="7">
        <f>Sales_Data[[#This Row],[OrderQuantity]] *Sales_Data[[#This Row],[UnitPrice]]</f>
        <v>705500</v>
      </c>
      <c r="M5043" s="7">
        <f>Sales_Data[[#This Row],[UnitPrice]]-Sales_Data[[#This Row],[UnitCost]]</f>
        <v>3000</v>
      </c>
      <c r="N5043" s="7">
        <f>Sales_Data[[#This Row],[Gross Revenue]]-Sales_Data[[#This Row],[Discount Amount ]]</f>
        <v>702500</v>
      </c>
      <c r="O5043" s="7">
        <f>Sales_Data[[#This Row],[OrderQuantity]] *Sales_Data[[#This Row],[UnitCost]]</f>
        <v>456500</v>
      </c>
      <c r="P5043" s="7">
        <f>Sales_Data[[#This Row],[ItemCost]] +Sales_Data[[#This Row],[ShippingCost]]</f>
        <v>456767.08</v>
      </c>
      <c r="Q5043" s="7">
        <f>Sales_Data[[#This Row],[Gross Revenue]]-Sales_Data[[#This Row],[TotalFinancialCost]]</f>
        <v>248732.91999999998</v>
      </c>
      <c r="R5043" s="7">
        <f>Sales_Data[[#This Row],[Actul Bill Amount]]-Sales_Data[[#This Row],[ShippingCost]]</f>
        <v>702232.92</v>
      </c>
      <c r="S5043">
        <v>329</v>
      </c>
      <c r="T5043">
        <v>267.08</v>
      </c>
      <c r="U5043" t="s">
        <v>49</v>
      </c>
      <c r="V5043">
        <v>5500</v>
      </c>
      <c r="W5043" t="s">
        <v>33</v>
      </c>
      <c r="X5043" t="str">
        <f t="shared" si="157"/>
        <v>Delhi</v>
      </c>
    </row>
    <row r="5044" spans="1:24" x14ac:dyDescent="0.4">
      <c r="A5044">
        <v>105043</v>
      </c>
      <c r="B5044" s="5">
        <v>45922.040277777778</v>
      </c>
      <c r="C5044" s="3" t="str">
        <f>TEXT(Sales_Data[[#This Row],[OrderDate]],"mmmm")</f>
        <v>September</v>
      </c>
      <c r="D5044" s="3" t="str">
        <f t="shared" si="156"/>
        <v>2025</v>
      </c>
      <c r="E5044" t="s">
        <v>39</v>
      </c>
      <c r="F5044" t="s">
        <v>43</v>
      </c>
      <c r="G5044" t="s">
        <v>31</v>
      </c>
      <c r="H5044" t="s">
        <v>37</v>
      </c>
      <c r="I5044" t="s">
        <v>100</v>
      </c>
      <c r="J5044">
        <v>6</v>
      </c>
      <c r="K5044">
        <v>4500</v>
      </c>
      <c r="L5044" s="7">
        <f>Sales_Data[[#This Row],[OrderQuantity]] *Sales_Data[[#This Row],[UnitPrice]]</f>
        <v>27000</v>
      </c>
      <c r="M5044" s="7">
        <f>Sales_Data[[#This Row],[UnitPrice]]-Sales_Data[[#This Row],[UnitCost]]</f>
        <v>2000</v>
      </c>
      <c r="N5044" s="7">
        <f>Sales_Data[[#This Row],[Gross Revenue]]-Sales_Data[[#This Row],[Discount Amount ]]</f>
        <v>25000</v>
      </c>
      <c r="O5044" s="7">
        <f>Sales_Data[[#This Row],[OrderQuantity]] *Sales_Data[[#This Row],[UnitCost]]</f>
        <v>15000</v>
      </c>
      <c r="P5044" s="7">
        <f>Sales_Data[[#This Row],[ItemCost]] +Sales_Data[[#This Row],[ShippingCost]]</f>
        <v>15858.74</v>
      </c>
      <c r="Q5044" s="7">
        <f>Sales_Data[[#This Row],[Gross Revenue]]-Sales_Data[[#This Row],[TotalFinancialCost]]</f>
        <v>11141.26</v>
      </c>
      <c r="R5044" s="7">
        <f>Sales_Data[[#This Row],[Actul Bill Amount]]-Sales_Data[[#This Row],[ShippingCost]]</f>
        <v>24141.26</v>
      </c>
      <c r="S5044">
        <v>593</v>
      </c>
      <c r="T5044">
        <v>858.74</v>
      </c>
      <c r="U5044" t="s">
        <v>44</v>
      </c>
      <c r="V5044">
        <v>2500</v>
      </c>
      <c r="W5044" t="s">
        <v>38</v>
      </c>
      <c r="X5044" t="str">
        <f t="shared" si="157"/>
        <v>Kolkata</v>
      </c>
    </row>
    <row r="5045" spans="1:24" x14ac:dyDescent="0.4">
      <c r="A5045">
        <v>105044</v>
      </c>
      <c r="B5045" s="5">
        <v>45935.943749999999</v>
      </c>
      <c r="C5045" s="3" t="str">
        <f>TEXT(Sales_Data[[#This Row],[OrderDate]],"mmmm")</f>
        <v>October</v>
      </c>
      <c r="D5045" s="3" t="str">
        <f t="shared" si="156"/>
        <v>2025</v>
      </c>
      <c r="E5045" t="s">
        <v>50</v>
      </c>
      <c r="F5045" t="s">
        <v>40</v>
      </c>
      <c r="G5045" t="s">
        <v>29</v>
      </c>
      <c r="H5045" t="s">
        <v>32</v>
      </c>
      <c r="I5045" t="s">
        <v>100</v>
      </c>
      <c r="J5045">
        <v>32</v>
      </c>
      <c r="K5045">
        <v>5500</v>
      </c>
      <c r="L5045" s="7">
        <f>Sales_Data[[#This Row],[OrderQuantity]] *Sales_Data[[#This Row],[UnitPrice]]</f>
        <v>176000</v>
      </c>
      <c r="M5045" s="7">
        <f>Sales_Data[[#This Row],[UnitPrice]]-Sales_Data[[#This Row],[UnitCost]]</f>
        <v>2000</v>
      </c>
      <c r="N5045" s="7">
        <f>Sales_Data[[#This Row],[Gross Revenue]]-Sales_Data[[#This Row],[Discount Amount ]]</f>
        <v>174000</v>
      </c>
      <c r="O5045" s="7">
        <f>Sales_Data[[#This Row],[OrderQuantity]] *Sales_Data[[#This Row],[UnitCost]]</f>
        <v>112000</v>
      </c>
      <c r="P5045" s="7">
        <f>Sales_Data[[#This Row],[ItemCost]] +Sales_Data[[#This Row],[ShippingCost]]</f>
        <v>113024.74</v>
      </c>
      <c r="Q5045" s="7">
        <f>Sales_Data[[#This Row],[Gross Revenue]]-Sales_Data[[#This Row],[TotalFinancialCost]]</f>
        <v>62975.259999999995</v>
      </c>
      <c r="R5045" s="7">
        <f>Sales_Data[[#This Row],[Actul Bill Amount]]-Sales_Data[[#This Row],[ShippingCost]]</f>
        <v>172975.26</v>
      </c>
      <c r="S5045">
        <v>596</v>
      </c>
      <c r="T5045">
        <v>1024.74</v>
      </c>
      <c r="U5045" t="s">
        <v>41</v>
      </c>
      <c r="V5045">
        <v>3500</v>
      </c>
      <c r="W5045" t="s">
        <v>33</v>
      </c>
      <c r="X5045" t="str">
        <f t="shared" si="157"/>
        <v>Delhi</v>
      </c>
    </row>
    <row r="5046" spans="1:24" x14ac:dyDescent="0.4">
      <c r="A5046">
        <v>105045</v>
      </c>
      <c r="B5046" s="5">
        <v>45746.041666666664</v>
      </c>
      <c r="C5046" s="3" t="str">
        <f>TEXT(Sales_Data[[#This Row],[OrderDate]],"mmmm")</f>
        <v>March</v>
      </c>
      <c r="D5046" s="3" t="str">
        <f t="shared" si="156"/>
        <v>2025</v>
      </c>
      <c r="E5046" t="s">
        <v>23</v>
      </c>
      <c r="F5046" t="s">
        <v>35</v>
      </c>
      <c r="G5046" t="s">
        <v>31</v>
      </c>
      <c r="H5046" t="s">
        <v>25</v>
      </c>
      <c r="I5046" t="s">
        <v>100</v>
      </c>
      <c r="J5046">
        <v>60</v>
      </c>
      <c r="K5046">
        <v>8500</v>
      </c>
      <c r="L5046" s="7">
        <f>Sales_Data[[#This Row],[OrderQuantity]] *Sales_Data[[#This Row],[UnitPrice]]</f>
        <v>510000</v>
      </c>
      <c r="M5046" s="7">
        <f>Sales_Data[[#This Row],[UnitPrice]]-Sales_Data[[#This Row],[UnitCost]]</f>
        <v>3000</v>
      </c>
      <c r="N5046" s="7">
        <f>Sales_Data[[#This Row],[Gross Revenue]]-Sales_Data[[#This Row],[Discount Amount ]]</f>
        <v>507000</v>
      </c>
      <c r="O5046" s="7">
        <f>Sales_Data[[#This Row],[OrderQuantity]] *Sales_Data[[#This Row],[UnitCost]]</f>
        <v>330000</v>
      </c>
      <c r="P5046" s="7">
        <f>Sales_Data[[#This Row],[ItemCost]] +Sales_Data[[#This Row],[ShippingCost]]</f>
        <v>330345.88</v>
      </c>
      <c r="Q5046" s="7">
        <f>Sales_Data[[#This Row],[Gross Revenue]]-Sales_Data[[#This Row],[TotalFinancialCost]]</f>
        <v>179654.12</v>
      </c>
      <c r="R5046" s="7">
        <f>Sales_Data[[#This Row],[Actul Bill Amount]]-Sales_Data[[#This Row],[ShippingCost]]</f>
        <v>506654.12</v>
      </c>
      <c r="S5046">
        <v>482</v>
      </c>
      <c r="T5046">
        <v>345.88</v>
      </c>
      <c r="U5046" t="s">
        <v>49</v>
      </c>
      <c r="V5046">
        <v>5500</v>
      </c>
      <c r="W5046" t="s">
        <v>27</v>
      </c>
      <c r="X5046" t="str">
        <f t="shared" si="157"/>
        <v>Mumbai</v>
      </c>
    </row>
    <row r="5047" spans="1:24" x14ac:dyDescent="0.4">
      <c r="A5047">
        <v>105046</v>
      </c>
      <c r="B5047" s="5">
        <v>45833.703472222223</v>
      </c>
      <c r="C5047" s="3" t="str">
        <f>TEXT(Sales_Data[[#This Row],[OrderDate]],"mmmm")</f>
        <v>June</v>
      </c>
      <c r="D5047" s="3" t="str">
        <f t="shared" si="156"/>
        <v>2025</v>
      </c>
      <c r="E5047" t="s">
        <v>23</v>
      </c>
      <c r="F5047" t="s">
        <v>24</v>
      </c>
      <c r="G5047" t="s">
        <v>29</v>
      </c>
      <c r="H5047" t="s">
        <v>16</v>
      </c>
      <c r="I5047" t="s">
        <v>100</v>
      </c>
      <c r="J5047">
        <v>58</v>
      </c>
      <c r="K5047">
        <v>45000</v>
      </c>
      <c r="L5047" s="7">
        <f>Sales_Data[[#This Row],[OrderQuantity]] *Sales_Data[[#This Row],[UnitPrice]]</f>
        <v>2610000</v>
      </c>
      <c r="M5047" s="7">
        <f>Sales_Data[[#This Row],[UnitPrice]]-Sales_Data[[#This Row],[UnitCost]]</f>
        <v>13000</v>
      </c>
      <c r="N5047" s="7">
        <f>Sales_Data[[#This Row],[Gross Revenue]]-Sales_Data[[#This Row],[Discount Amount ]]</f>
        <v>2597000</v>
      </c>
      <c r="O5047" s="7">
        <f>Sales_Data[[#This Row],[OrderQuantity]] *Sales_Data[[#This Row],[UnitCost]]</f>
        <v>1856000</v>
      </c>
      <c r="P5047" s="7">
        <f>Sales_Data[[#This Row],[ItemCost]] +Sales_Data[[#This Row],[ShippingCost]]</f>
        <v>1856649.51</v>
      </c>
      <c r="Q5047" s="7">
        <f>Sales_Data[[#This Row],[Gross Revenue]]-Sales_Data[[#This Row],[TotalFinancialCost]]</f>
        <v>753350.49</v>
      </c>
      <c r="R5047" s="7">
        <f>Sales_Data[[#This Row],[Actul Bill Amount]]-Sales_Data[[#This Row],[ShippingCost]]</f>
        <v>2596350.4900000002</v>
      </c>
      <c r="S5047">
        <v>1032</v>
      </c>
      <c r="T5047">
        <v>649.51</v>
      </c>
      <c r="U5047" t="s">
        <v>26</v>
      </c>
      <c r="V5047">
        <v>32000</v>
      </c>
      <c r="W5047" t="s">
        <v>18</v>
      </c>
      <c r="X5047" t="str">
        <f t="shared" si="157"/>
        <v>Bengaluru</v>
      </c>
    </row>
    <row r="5048" spans="1:24" x14ac:dyDescent="0.4">
      <c r="A5048">
        <v>105047</v>
      </c>
      <c r="B5048" s="5">
        <v>45675.684027777781</v>
      </c>
      <c r="C5048" s="3" t="str">
        <f>TEXT(Sales_Data[[#This Row],[OrderDate]],"mmmm")</f>
        <v>January</v>
      </c>
      <c r="D5048" s="3" t="str">
        <f t="shared" si="156"/>
        <v>2025</v>
      </c>
      <c r="E5048" t="s">
        <v>50</v>
      </c>
      <c r="F5048" t="s">
        <v>24</v>
      </c>
      <c r="G5048" t="s">
        <v>29</v>
      </c>
      <c r="H5048" t="s">
        <v>20</v>
      </c>
      <c r="I5048" t="s">
        <v>100</v>
      </c>
      <c r="J5048">
        <v>74</v>
      </c>
      <c r="K5048">
        <v>25000</v>
      </c>
      <c r="L5048" s="7">
        <f>Sales_Data[[#This Row],[OrderQuantity]] *Sales_Data[[#This Row],[UnitPrice]]</f>
        <v>1850000</v>
      </c>
      <c r="M5048" s="7">
        <f>Sales_Data[[#This Row],[UnitPrice]]-Sales_Data[[#This Row],[UnitCost]]</f>
        <v>7000</v>
      </c>
      <c r="N5048" s="7">
        <f>Sales_Data[[#This Row],[Gross Revenue]]-Sales_Data[[#This Row],[Discount Amount ]]</f>
        <v>1843000</v>
      </c>
      <c r="O5048" s="7">
        <f>Sales_Data[[#This Row],[OrderQuantity]] *Sales_Data[[#This Row],[UnitCost]]</f>
        <v>1332000</v>
      </c>
      <c r="P5048" s="7">
        <f>Sales_Data[[#This Row],[ItemCost]] +Sales_Data[[#This Row],[ShippingCost]]</f>
        <v>1332485.97</v>
      </c>
      <c r="Q5048" s="7">
        <f>Sales_Data[[#This Row],[Gross Revenue]]-Sales_Data[[#This Row],[TotalFinancialCost]]</f>
        <v>517514.03</v>
      </c>
      <c r="R5048" s="7">
        <f>Sales_Data[[#This Row],[Actul Bill Amount]]-Sales_Data[[#This Row],[ShippingCost]]</f>
        <v>1842514.03</v>
      </c>
      <c r="S5048">
        <v>782</v>
      </c>
      <c r="T5048">
        <v>485.97</v>
      </c>
      <c r="U5048" t="s">
        <v>60</v>
      </c>
      <c r="V5048">
        <v>18000</v>
      </c>
      <c r="W5048" t="s">
        <v>22</v>
      </c>
      <c r="X5048" t="str">
        <f t="shared" si="157"/>
        <v>Nagpur</v>
      </c>
    </row>
    <row r="5049" spans="1:24" x14ac:dyDescent="0.4">
      <c r="A5049">
        <v>105048</v>
      </c>
      <c r="B5049" s="5">
        <v>45763.124305555553</v>
      </c>
      <c r="C5049" s="3" t="str">
        <f>TEXT(Sales_Data[[#This Row],[OrderDate]],"mmmm")</f>
        <v>April</v>
      </c>
      <c r="D5049" s="3" t="str">
        <f t="shared" si="156"/>
        <v>2025</v>
      </c>
      <c r="E5049" t="s">
        <v>45</v>
      </c>
      <c r="F5049" t="s">
        <v>55</v>
      </c>
      <c r="G5049" t="s">
        <v>29</v>
      </c>
      <c r="H5049" t="s">
        <v>25</v>
      </c>
      <c r="I5049" t="s">
        <v>100</v>
      </c>
      <c r="J5049">
        <v>7</v>
      </c>
      <c r="K5049">
        <v>850</v>
      </c>
      <c r="L5049" s="7">
        <f>Sales_Data[[#This Row],[OrderQuantity]] *Sales_Data[[#This Row],[UnitPrice]]</f>
        <v>5950</v>
      </c>
      <c r="M5049" s="7">
        <f>Sales_Data[[#This Row],[UnitPrice]]-Sales_Data[[#This Row],[UnitCost]]</f>
        <v>300</v>
      </c>
      <c r="N5049" s="7">
        <f>Sales_Data[[#This Row],[Gross Revenue]]-Sales_Data[[#This Row],[Discount Amount ]]</f>
        <v>5650</v>
      </c>
      <c r="O5049" s="7">
        <f>Sales_Data[[#This Row],[OrderQuantity]] *Sales_Data[[#This Row],[UnitCost]]</f>
        <v>3850</v>
      </c>
      <c r="P5049" s="7">
        <f>Sales_Data[[#This Row],[ItemCost]] +Sales_Data[[#This Row],[ShippingCost]]</f>
        <v>4263.47</v>
      </c>
      <c r="Q5049" s="7">
        <f>Sales_Data[[#This Row],[Gross Revenue]]-Sales_Data[[#This Row],[TotalFinancialCost]]</f>
        <v>1686.5299999999997</v>
      </c>
      <c r="R5049" s="7">
        <f>Sales_Data[[#This Row],[Actul Bill Amount]]-Sales_Data[[#This Row],[ShippingCost]]</f>
        <v>5236.53</v>
      </c>
      <c r="S5049">
        <v>752</v>
      </c>
      <c r="T5049">
        <v>413.47</v>
      </c>
      <c r="U5049" t="s">
        <v>56</v>
      </c>
      <c r="V5049">
        <v>550</v>
      </c>
      <c r="W5049" t="s">
        <v>27</v>
      </c>
      <c r="X5049" t="str">
        <f t="shared" si="157"/>
        <v>Mumbai</v>
      </c>
    </row>
    <row r="5050" spans="1:24" x14ac:dyDescent="0.4">
      <c r="A5050">
        <v>105049</v>
      </c>
      <c r="B5050" s="5">
        <v>45928.698611111111</v>
      </c>
      <c r="C5050" s="3" t="str">
        <f>TEXT(Sales_Data[[#This Row],[OrderDate]],"mmmm")</f>
        <v>September</v>
      </c>
      <c r="D5050" s="3" t="str">
        <f t="shared" si="156"/>
        <v>2025</v>
      </c>
      <c r="E5050" t="s">
        <v>13</v>
      </c>
      <c r="F5050" t="s">
        <v>43</v>
      </c>
      <c r="G5050" t="s">
        <v>29</v>
      </c>
      <c r="H5050" t="s">
        <v>37</v>
      </c>
      <c r="I5050" t="s">
        <v>100</v>
      </c>
      <c r="J5050">
        <v>15</v>
      </c>
      <c r="K5050">
        <v>1800</v>
      </c>
      <c r="L5050" s="7">
        <f>Sales_Data[[#This Row],[OrderQuantity]] *Sales_Data[[#This Row],[UnitPrice]]</f>
        <v>27000</v>
      </c>
      <c r="M5050" s="7">
        <f>Sales_Data[[#This Row],[UnitPrice]]-Sales_Data[[#This Row],[UnitCost]]</f>
        <v>900</v>
      </c>
      <c r="N5050" s="7">
        <f>Sales_Data[[#This Row],[Gross Revenue]]-Sales_Data[[#This Row],[Discount Amount ]]</f>
        <v>26100</v>
      </c>
      <c r="O5050" s="7">
        <f>Sales_Data[[#This Row],[OrderQuantity]] *Sales_Data[[#This Row],[UnitCost]]</f>
        <v>13500</v>
      </c>
      <c r="P5050" s="7">
        <f>Sales_Data[[#This Row],[ItemCost]] +Sales_Data[[#This Row],[ShippingCost]]</f>
        <v>14384.16</v>
      </c>
      <c r="Q5050" s="7">
        <f>Sales_Data[[#This Row],[Gross Revenue]]-Sales_Data[[#This Row],[TotalFinancialCost]]</f>
        <v>12615.84</v>
      </c>
      <c r="R5050" s="7">
        <f>Sales_Data[[#This Row],[Actul Bill Amount]]-Sales_Data[[#This Row],[ShippingCost]]</f>
        <v>25215.84</v>
      </c>
      <c r="S5050">
        <v>746</v>
      </c>
      <c r="T5050">
        <v>884.16</v>
      </c>
      <c r="U5050" t="s">
        <v>51</v>
      </c>
      <c r="V5050">
        <v>900</v>
      </c>
      <c r="W5050" t="s">
        <v>38</v>
      </c>
      <c r="X5050" t="str">
        <f t="shared" si="157"/>
        <v>Kolkata</v>
      </c>
    </row>
    <row r="5051" spans="1:24" x14ac:dyDescent="0.4">
      <c r="A5051">
        <v>105050</v>
      </c>
      <c r="B5051" s="5">
        <v>45976.397916666669</v>
      </c>
      <c r="C5051" s="3" t="str">
        <f>TEXT(Sales_Data[[#This Row],[OrderDate]],"mmmm")</f>
        <v>November</v>
      </c>
      <c r="D5051" s="3" t="str">
        <f t="shared" si="156"/>
        <v>2025</v>
      </c>
      <c r="E5051" t="s">
        <v>42</v>
      </c>
      <c r="F5051" t="s">
        <v>55</v>
      </c>
      <c r="G5051" t="s">
        <v>15</v>
      </c>
      <c r="H5051" t="s">
        <v>20</v>
      </c>
      <c r="I5051" t="s">
        <v>100</v>
      </c>
      <c r="J5051">
        <v>62</v>
      </c>
      <c r="K5051">
        <v>1200</v>
      </c>
      <c r="L5051" s="7">
        <f>Sales_Data[[#This Row],[OrderQuantity]] *Sales_Data[[#This Row],[UnitPrice]]</f>
        <v>74400</v>
      </c>
      <c r="M5051" s="7">
        <f>Sales_Data[[#This Row],[UnitPrice]]-Sales_Data[[#This Row],[UnitCost]]</f>
        <v>400</v>
      </c>
      <c r="N5051" s="7">
        <f>Sales_Data[[#This Row],[Gross Revenue]]-Sales_Data[[#This Row],[Discount Amount ]]</f>
        <v>74000</v>
      </c>
      <c r="O5051" s="7">
        <f>Sales_Data[[#This Row],[OrderQuantity]] *Sales_Data[[#This Row],[UnitCost]]</f>
        <v>49600</v>
      </c>
      <c r="P5051" s="7">
        <f>Sales_Data[[#This Row],[ItemCost]] +Sales_Data[[#This Row],[ShippingCost]]</f>
        <v>50559.97</v>
      </c>
      <c r="Q5051" s="7">
        <f>Sales_Data[[#This Row],[Gross Revenue]]-Sales_Data[[#This Row],[TotalFinancialCost]]</f>
        <v>23840.03</v>
      </c>
      <c r="R5051" s="7">
        <f>Sales_Data[[#This Row],[Actul Bill Amount]]-Sales_Data[[#This Row],[ShippingCost]]</f>
        <v>73040.03</v>
      </c>
      <c r="S5051">
        <v>307</v>
      </c>
      <c r="T5051">
        <v>959.97</v>
      </c>
      <c r="U5051" t="s">
        <v>58</v>
      </c>
      <c r="V5051">
        <v>800</v>
      </c>
      <c r="W5051" t="s">
        <v>22</v>
      </c>
      <c r="X5051" t="str">
        <f t="shared" si="157"/>
        <v>Nagpur</v>
      </c>
    </row>
    <row r="5052" spans="1:24" x14ac:dyDescent="0.4">
      <c r="A5052">
        <v>105051</v>
      </c>
      <c r="B5052" s="5">
        <v>45824.069444444445</v>
      </c>
      <c r="C5052" s="3" t="str">
        <f>TEXT(Sales_Data[[#This Row],[OrderDate]],"mmmm")</f>
        <v>June</v>
      </c>
      <c r="D5052" s="3" t="str">
        <f t="shared" si="156"/>
        <v>2025</v>
      </c>
      <c r="E5052" t="s">
        <v>48</v>
      </c>
      <c r="F5052" t="s">
        <v>14</v>
      </c>
      <c r="G5052" t="s">
        <v>15</v>
      </c>
      <c r="H5052" t="s">
        <v>32</v>
      </c>
      <c r="I5052" t="s">
        <v>100</v>
      </c>
      <c r="J5052">
        <v>47</v>
      </c>
      <c r="K5052">
        <v>6500</v>
      </c>
      <c r="L5052" s="7">
        <f>Sales_Data[[#This Row],[OrderQuantity]] *Sales_Data[[#This Row],[UnitPrice]]</f>
        <v>305500</v>
      </c>
      <c r="M5052" s="7">
        <f>Sales_Data[[#This Row],[UnitPrice]]-Sales_Data[[#This Row],[UnitCost]]</f>
        <v>2300</v>
      </c>
      <c r="N5052" s="7">
        <f>Sales_Data[[#This Row],[Gross Revenue]]-Sales_Data[[#This Row],[Discount Amount ]]</f>
        <v>303200</v>
      </c>
      <c r="O5052" s="7">
        <f>Sales_Data[[#This Row],[OrderQuantity]] *Sales_Data[[#This Row],[UnitCost]]</f>
        <v>197400</v>
      </c>
      <c r="P5052" s="7">
        <f>Sales_Data[[#This Row],[ItemCost]] +Sales_Data[[#This Row],[ShippingCost]]</f>
        <v>197861.48</v>
      </c>
      <c r="Q5052" s="7">
        <f>Sales_Data[[#This Row],[Gross Revenue]]-Sales_Data[[#This Row],[TotalFinancialCost]]</f>
        <v>107638.51999999999</v>
      </c>
      <c r="R5052" s="7">
        <f>Sales_Data[[#This Row],[Actul Bill Amount]]-Sales_Data[[#This Row],[ShippingCost]]</f>
        <v>302738.52</v>
      </c>
      <c r="S5052">
        <v>570</v>
      </c>
      <c r="T5052">
        <v>461.48</v>
      </c>
      <c r="U5052" t="s">
        <v>21</v>
      </c>
      <c r="V5052">
        <v>4200</v>
      </c>
      <c r="W5052" t="s">
        <v>33</v>
      </c>
      <c r="X5052" t="str">
        <f t="shared" si="157"/>
        <v>Delhi</v>
      </c>
    </row>
    <row r="5053" spans="1:24" x14ac:dyDescent="0.4">
      <c r="A5053">
        <v>105052</v>
      </c>
      <c r="B5053" s="5">
        <v>45670.277777777781</v>
      </c>
      <c r="C5053" s="3" t="str">
        <f>TEXT(Sales_Data[[#This Row],[OrderDate]],"mmmm")</f>
        <v>January</v>
      </c>
      <c r="D5053" s="3" t="str">
        <f t="shared" si="156"/>
        <v>2025</v>
      </c>
      <c r="E5053" t="s">
        <v>39</v>
      </c>
      <c r="F5053" t="s">
        <v>46</v>
      </c>
      <c r="G5053" t="s">
        <v>29</v>
      </c>
      <c r="H5053" t="s">
        <v>20</v>
      </c>
      <c r="I5053" t="s">
        <v>100</v>
      </c>
      <c r="J5053">
        <v>94</v>
      </c>
      <c r="K5053">
        <v>4500</v>
      </c>
      <c r="L5053" s="7">
        <f>Sales_Data[[#This Row],[OrderQuantity]] *Sales_Data[[#This Row],[UnitPrice]]</f>
        <v>423000</v>
      </c>
      <c r="M5053" s="7">
        <f>Sales_Data[[#This Row],[UnitPrice]]-Sales_Data[[#This Row],[UnitCost]]</f>
        <v>1700</v>
      </c>
      <c r="N5053" s="7">
        <f>Sales_Data[[#This Row],[Gross Revenue]]-Sales_Data[[#This Row],[Discount Amount ]]</f>
        <v>421300</v>
      </c>
      <c r="O5053" s="7">
        <f>Sales_Data[[#This Row],[OrderQuantity]] *Sales_Data[[#This Row],[UnitCost]]</f>
        <v>263200</v>
      </c>
      <c r="P5053" s="7">
        <f>Sales_Data[[#This Row],[ItemCost]] +Sales_Data[[#This Row],[ShippingCost]]</f>
        <v>263797.62</v>
      </c>
      <c r="Q5053" s="7">
        <f>Sales_Data[[#This Row],[Gross Revenue]]-Sales_Data[[#This Row],[TotalFinancialCost]]</f>
        <v>159202.38</v>
      </c>
      <c r="R5053" s="7">
        <f>Sales_Data[[#This Row],[Actul Bill Amount]]-Sales_Data[[#This Row],[ShippingCost]]</f>
        <v>420702.38</v>
      </c>
      <c r="S5053">
        <v>853</v>
      </c>
      <c r="T5053">
        <v>597.62</v>
      </c>
      <c r="U5053" t="s">
        <v>47</v>
      </c>
      <c r="V5053">
        <v>2800</v>
      </c>
      <c r="W5053" t="s">
        <v>22</v>
      </c>
      <c r="X5053" t="str">
        <f t="shared" si="157"/>
        <v>Nagpur</v>
      </c>
    </row>
    <row r="5054" spans="1:24" x14ac:dyDescent="0.4">
      <c r="A5054">
        <v>105053</v>
      </c>
      <c r="B5054" s="5">
        <v>45994.977083333331</v>
      </c>
      <c r="C5054" s="3" t="str">
        <f>TEXT(Sales_Data[[#This Row],[OrderDate]],"mmmm")</f>
        <v>December</v>
      </c>
      <c r="D5054" s="3" t="str">
        <f t="shared" si="156"/>
        <v>2025</v>
      </c>
      <c r="E5054" t="s">
        <v>23</v>
      </c>
      <c r="F5054" t="s">
        <v>24</v>
      </c>
      <c r="G5054" t="s">
        <v>29</v>
      </c>
      <c r="H5054" t="s">
        <v>25</v>
      </c>
      <c r="I5054" t="s">
        <v>100</v>
      </c>
      <c r="J5054">
        <v>99</v>
      </c>
      <c r="K5054">
        <v>3500</v>
      </c>
      <c r="L5054" s="7">
        <f>Sales_Data[[#This Row],[OrderQuantity]] *Sales_Data[[#This Row],[UnitPrice]]</f>
        <v>346500</v>
      </c>
      <c r="M5054" s="7">
        <f>Sales_Data[[#This Row],[UnitPrice]]-Sales_Data[[#This Row],[UnitCost]]</f>
        <v>1300</v>
      </c>
      <c r="N5054" s="7">
        <f>Sales_Data[[#This Row],[Gross Revenue]]-Sales_Data[[#This Row],[Discount Amount ]]</f>
        <v>345200</v>
      </c>
      <c r="O5054" s="7">
        <f>Sales_Data[[#This Row],[OrderQuantity]] *Sales_Data[[#This Row],[UnitCost]]</f>
        <v>217800</v>
      </c>
      <c r="P5054" s="7">
        <f>Sales_Data[[#This Row],[ItemCost]] +Sales_Data[[#This Row],[ShippingCost]]</f>
        <v>218071.76</v>
      </c>
      <c r="Q5054" s="7">
        <f>Sales_Data[[#This Row],[Gross Revenue]]-Sales_Data[[#This Row],[TotalFinancialCost]]</f>
        <v>128428.23999999999</v>
      </c>
      <c r="R5054" s="7">
        <f>Sales_Data[[#This Row],[Actul Bill Amount]]-Sales_Data[[#This Row],[ShippingCost]]</f>
        <v>344928.24</v>
      </c>
      <c r="S5054">
        <v>356</v>
      </c>
      <c r="T5054">
        <v>271.76</v>
      </c>
      <c r="U5054" t="s">
        <v>59</v>
      </c>
      <c r="V5054">
        <v>2200</v>
      </c>
      <c r="W5054" t="s">
        <v>27</v>
      </c>
      <c r="X5054" t="str">
        <f t="shared" si="157"/>
        <v>Mumbai</v>
      </c>
    </row>
    <row r="5055" spans="1:24" x14ac:dyDescent="0.4">
      <c r="A5055">
        <v>105054</v>
      </c>
      <c r="B5055" s="5">
        <v>45689.088194444441</v>
      </c>
      <c r="C5055" s="3" t="str">
        <f>TEXT(Sales_Data[[#This Row],[OrderDate]],"mmmm")</f>
        <v>February</v>
      </c>
      <c r="D5055" s="3" t="str">
        <f t="shared" si="156"/>
        <v>2025</v>
      </c>
      <c r="E5055" t="s">
        <v>50</v>
      </c>
      <c r="F5055" t="s">
        <v>14</v>
      </c>
      <c r="G5055" t="s">
        <v>15</v>
      </c>
      <c r="H5055" t="s">
        <v>20</v>
      </c>
      <c r="I5055" t="s">
        <v>100</v>
      </c>
      <c r="J5055">
        <v>48</v>
      </c>
      <c r="K5055">
        <v>3200</v>
      </c>
      <c r="L5055" s="7">
        <f>Sales_Data[[#This Row],[OrderQuantity]] *Sales_Data[[#This Row],[UnitPrice]]</f>
        <v>153600</v>
      </c>
      <c r="M5055" s="7">
        <f>Sales_Data[[#This Row],[UnitPrice]]-Sales_Data[[#This Row],[UnitCost]]</f>
        <v>1200</v>
      </c>
      <c r="N5055" s="7">
        <f>Sales_Data[[#This Row],[Gross Revenue]]-Sales_Data[[#This Row],[Discount Amount ]]</f>
        <v>152400</v>
      </c>
      <c r="O5055" s="7">
        <f>Sales_Data[[#This Row],[OrderQuantity]] *Sales_Data[[#This Row],[UnitCost]]</f>
        <v>96000</v>
      </c>
      <c r="P5055" s="7">
        <f>Sales_Data[[#This Row],[ItemCost]] +Sales_Data[[#This Row],[ShippingCost]]</f>
        <v>96465.88</v>
      </c>
      <c r="Q5055" s="7">
        <f>Sales_Data[[#This Row],[Gross Revenue]]-Sales_Data[[#This Row],[TotalFinancialCost]]</f>
        <v>57134.119999999995</v>
      </c>
      <c r="R5055" s="7">
        <f>Sales_Data[[#This Row],[Actul Bill Amount]]-Sales_Data[[#This Row],[ShippingCost]]</f>
        <v>151934.12</v>
      </c>
      <c r="S5055">
        <v>791</v>
      </c>
      <c r="T5055">
        <v>465.88</v>
      </c>
      <c r="U5055" t="s">
        <v>17</v>
      </c>
      <c r="V5055">
        <v>2000</v>
      </c>
      <c r="W5055" t="s">
        <v>22</v>
      </c>
      <c r="X5055" t="str">
        <f t="shared" si="157"/>
        <v>Nagpur</v>
      </c>
    </row>
    <row r="5056" spans="1:24" x14ac:dyDescent="0.4">
      <c r="A5056">
        <v>105055</v>
      </c>
      <c r="B5056" s="5">
        <v>45697.943055555559</v>
      </c>
      <c r="C5056" s="3" t="str">
        <f>TEXT(Sales_Data[[#This Row],[OrderDate]],"mmmm")</f>
        <v>February</v>
      </c>
      <c r="D5056" s="3" t="str">
        <f t="shared" si="156"/>
        <v>2025</v>
      </c>
      <c r="E5056" t="s">
        <v>23</v>
      </c>
      <c r="F5056" t="s">
        <v>40</v>
      </c>
      <c r="G5056" t="s">
        <v>15</v>
      </c>
      <c r="H5056" t="s">
        <v>16</v>
      </c>
      <c r="I5056" t="s">
        <v>100</v>
      </c>
      <c r="J5056">
        <v>12</v>
      </c>
      <c r="K5056">
        <v>5500</v>
      </c>
      <c r="L5056" s="7">
        <f>Sales_Data[[#This Row],[OrderQuantity]] *Sales_Data[[#This Row],[UnitPrice]]</f>
        <v>66000</v>
      </c>
      <c r="M5056" s="7">
        <f>Sales_Data[[#This Row],[UnitPrice]]-Sales_Data[[#This Row],[UnitCost]]</f>
        <v>2000</v>
      </c>
      <c r="N5056" s="7">
        <f>Sales_Data[[#This Row],[Gross Revenue]]-Sales_Data[[#This Row],[Discount Amount ]]</f>
        <v>64000</v>
      </c>
      <c r="O5056" s="7">
        <f>Sales_Data[[#This Row],[OrderQuantity]] *Sales_Data[[#This Row],[UnitCost]]</f>
        <v>42000</v>
      </c>
      <c r="P5056" s="7">
        <f>Sales_Data[[#This Row],[ItemCost]] +Sales_Data[[#This Row],[ShippingCost]]</f>
        <v>42415.87</v>
      </c>
      <c r="Q5056" s="7">
        <f>Sales_Data[[#This Row],[Gross Revenue]]-Sales_Data[[#This Row],[TotalFinancialCost]]</f>
        <v>23584.129999999997</v>
      </c>
      <c r="R5056" s="7">
        <f>Sales_Data[[#This Row],[Actul Bill Amount]]-Sales_Data[[#This Row],[ShippingCost]]</f>
        <v>63584.13</v>
      </c>
      <c r="S5056">
        <v>630</v>
      </c>
      <c r="T5056">
        <v>415.87</v>
      </c>
      <c r="U5056" t="s">
        <v>41</v>
      </c>
      <c r="V5056">
        <v>3500</v>
      </c>
      <c r="W5056" t="s">
        <v>18</v>
      </c>
      <c r="X5056" t="str">
        <f t="shared" si="157"/>
        <v>Bengaluru</v>
      </c>
    </row>
    <row r="5057" spans="1:24" x14ac:dyDescent="0.4">
      <c r="A5057">
        <v>105056</v>
      </c>
      <c r="B5057" s="5">
        <v>45805.490277777775</v>
      </c>
      <c r="C5057" s="3" t="str">
        <f>TEXT(Sales_Data[[#This Row],[OrderDate]],"mmmm")</f>
        <v>May</v>
      </c>
      <c r="D5057" s="3" t="str">
        <f t="shared" si="156"/>
        <v>2025</v>
      </c>
      <c r="E5057" t="s">
        <v>42</v>
      </c>
      <c r="F5057" t="s">
        <v>40</v>
      </c>
      <c r="G5057" t="s">
        <v>15</v>
      </c>
      <c r="H5057" t="s">
        <v>32</v>
      </c>
      <c r="I5057" t="s">
        <v>100</v>
      </c>
      <c r="J5057">
        <v>80</v>
      </c>
      <c r="K5057">
        <v>5500</v>
      </c>
      <c r="L5057" s="7">
        <f>Sales_Data[[#This Row],[OrderQuantity]] *Sales_Data[[#This Row],[UnitPrice]]</f>
        <v>440000</v>
      </c>
      <c r="M5057" s="7">
        <f>Sales_Data[[#This Row],[UnitPrice]]-Sales_Data[[#This Row],[UnitCost]]</f>
        <v>2000</v>
      </c>
      <c r="N5057" s="7">
        <f>Sales_Data[[#This Row],[Gross Revenue]]-Sales_Data[[#This Row],[Discount Amount ]]</f>
        <v>438000</v>
      </c>
      <c r="O5057" s="7">
        <f>Sales_Data[[#This Row],[OrderQuantity]] *Sales_Data[[#This Row],[UnitCost]]</f>
        <v>280000</v>
      </c>
      <c r="P5057" s="7">
        <f>Sales_Data[[#This Row],[ItemCost]] +Sales_Data[[#This Row],[ShippingCost]]</f>
        <v>280399.12</v>
      </c>
      <c r="Q5057" s="7">
        <f>Sales_Data[[#This Row],[Gross Revenue]]-Sales_Data[[#This Row],[TotalFinancialCost]]</f>
        <v>159600.88</v>
      </c>
      <c r="R5057" s="7">
        <f>Sales_Data[[#This Row],[Actul Bill Amount]]-Sales_Data[[#This Row],[ShippingCost]]</f>
        <v>437600.88</v>
      </c>
      <c r="S5057">
        <v>517</v>
      </c>
      <c r="T5057">
        <v>399.12</v>
      </c>
      <c r="U5057" t="s">
        <v>41</v>
      </c>
      <c r="V5057">
        <v>3500</v>
      </c>
      <c r="W5057" t="s">
        <v>33</v>
      </c>
      <c r="X5057" t="str">
        <f t="shared" si="157"/>
        <v>Delhi</v>
      </c>
    </row>
    <row r="5058" spans="1:24" x14ac:dyDescent="0.4">
      <c r="A5058">
        <v>105057</v>
      </c>
      <c r="B5058" s="5">
        <v>45875.257638888892</v>
      </c>
      <c r="C5058" s="3" t="str">
        <f>TEXT(Sales_Data[[#This Row],[OrderDate]],"mmmm")</f>
        <v>August</v>
      </c>
      <c r="D5058" s="3" t="str">
        <f t="shared" ref="D5058:D5121" si="158">TEXT(B5058, "yyyy")</f>
        <v>2025</v>
      </c>
      <c r="E5058" t="s">
        <v>39</v>
      </c>
      <c r="F5058" t="s">
        <v>24</v>
      </c>
      <c r="G5058" t="s">
        <v>29</v>
      </c>
      <c r="H5058" t="s">
        <v>16</v>
      </c>
      <c r="I5058" t="s">
        <v>100</v>
      </c>
      <c r="J5058">
        <v>13</v>
      </c>
      <c r="K5058">
        <v>45000</v>
      </c>
      <c r="L5058" s="7">
        <f>Sales_Data[[#This Row],[OrderQuantity]] *Sales_Data[[#This Row],[UnitPrice]]</f>
        <v>585000</v>
      </c>
      <c r="M5058" s="7">
        <f>Sales_Data[[#This Row],[UnitPrice]]-Sales_Data[[#This Row],[UnitCost]]</f>
        <v>13000</v>
      </c>
      <c r="N5058" s="7">
        <f>Sales_Data[[#This Row],[Gross Revenue]]-Sales_Data[[#This Row],[Discount Amount ]]</f>
        <v>572000</v>
      </c>
      <c r="O5058" s="7">
        <f>Sales_Data[[#This Row],[OrderQuantity]] *Sales_Data[[#This Row],[UnitCost]]</f>
        <v>416000</v>
      </c>
      <c r="P5058" s="7">
        <f>Sales_Data[[#This Row],[ItemCost]] +Sales_Data[[#This Row],[ShippingCost]]</f>
        <v>417723.91</v>
      </c>
      <c r="Q5058" s="7">
        <f>Sales_Data[[#This Row],[Gross Revenue]]-Sales_Data[[#This Row],[TotalFinancialCost]]</f>
        <v>167276.09000000003</v>
      </c>
      <c r="R5058" s="7">
        <f>Sales_Data[[#This Row],[Actul Bill Amount]]-Sales_Data[[#This Row],[ShippingCost]]</f>
        <v>570276.09</v>
      </c>
      <c r="S5058">
        <v>1014</v>
      </c>
      <c r="T5058">
        <v>1723.91</v>
      </c>
      <c r="U5058" t="s">
        <v>26</v>
      </c>
      <c r="V5058">
        <v>32000</v>
      </c>
      <c r="W5058" t="s">
        <v>18</v>
      </c>
      <c r="X5058" t="str">
        <f t="shared" ref="X5058:X5121" si="159">_xlfn.TEXTBEFORE(W5058, " ")</f>
        <v>Bengaluru</v>
      </c>
    </row>
    <row r="5059" spans="1:24" x14ac:dyDescent="0.4">
      <c r="A5059">
        <v>105058</v>
      </c>
      <c r="B5059" s="5">
        <v>45876.402083333334</v>
      </c>
      <c r="C5059" s="3" t="str">
        <f>TEXT(Sales_Data[[#This Row],[OrderDate]],"mmmm")</f>
        <v>August</v>
      </c>
      <c r="D5059" s="3" t="str">
        <f t="shared" si="158"/>
        <v>2025</v>
      </c>
      <c r="E5059" t="s">
        <v>19</v>
      </c>
      <c r="F5059" t="s">
        <v>43</v>
      </c>
      <c r="G5059" t="s">
        <v>15</v>
      </c>
      <c r="H5059" t="s">
        <v>20</v>
      </c>
      <c r="I5059" t="s">
        <v>100</v>
      </c>
      <c r="J5059">
        <v>66</v>
      </c>
      <c r="K5059">
        <v>2800</v>
      </c>
      <c r="L5059" s="7">
        <f>Sales_Data[[#This Row],[OrderQuantity]] *Sales_Data[[#This Row],[UnitPrice]]</f>
        <v>184800</v>
      </c>
      <c r="M5059" s="7">
        <f>Sales_Data[[#This Row],[UnitPrice]]-Sales_Data[[#This Row],[UnitCost]]</f>
        <v>1300</v>
      </c>
      <c r="N5059" s="7">
        <f>Sales_Data[[#This Row],[Gross Revenue]]-Sales_Data[[#This Row],[Discount Amount ]]</f>
        <v>183500</v>
      </c>
      <c r="O5059" s="7">
        <f>Sales_Data[[#This Row],[OrderQuantity]] *Sales_Data[[#This Row],[UnitCost]]</f>
        <v>99000</v>
      </c>
      <c r="P5059" s="7">
        <f>Sales_Data[[#This Row],[ItemCost]] +Sales_Data[[#This Row],[ShippingCost]]</f>
        <v>99745.2</v>
      </c>
      <c r="Q5059" s="7">
        <f>Sales_Data[[#This Row],[Gross Revenue]]-Sales_Data[[#This Row],[TotalFinancialCost]]</f>
        <v>85054.8</v>
      </c>
      <c r="R5059" s="7">
        <f>Sales_Data[[#This Row],[Actul Bill Amount]]-Sales_Data[[#This Row],[ShippingCost]]</f>
        <v>182754.8</v>
      </c>
      <c r="S5059">
        <v>526</v>
      </c>
      <c r="T5059">
        <v>745.2</v>
      </c>
      <c r="U5059" t="s">
        <v>61</v>
      </c>
      <c r="V5059">
        <v>1500</v>
      </c>
      <c r="W5059" t="s">
        <v>22</v>
      </c>
      <c r="X5059" t="str">
        <f t="shared" si="159"/>
        <v>Nagpur</v>
      </c>
    </row>
    <row r="5060" spans="1:24" x14ac:dyDescent="0.4">
      <c r="A5060">
        <v>105059</v>
      </c>
      <c r="B5060" s="5">
        <v>45739.131249999999</v>
      </c>
      <c r="C5060" s="3" t="str">
        <f>TEXT(Sales_Data[[#This Row],[OrderDate]],"mmmm")</f>
        <v>March</v>
      </c>
      <c r="D5060" s="3" t="str">
        <f t="shared" si="158"/>
        <v>2025</v>
      </c>
      <c r="E5060" t="s">
        <v>42</v>
      </c>
      <c r="F5060" t="s">
        <v>28</v>
      </c>
      <c r="G5060" t="s">
        <v>29</v>
      </c>
      <c r="H5060" t="s">
        <v>20</v>
      </c>
      <c r="I5060" t="s">
        <v>100</v>
      </c>
      <c r="J5060">
        <v>52</v>
      </c>
      <c r="K5060">
        <v>2500</v>
      </c>
      <c r="L5060" s="7">
        <f>Sales_Data[[#This Row],[OrderQuantity]] *Sales_Data[[#This Row],[UnitPrice]]</f>
        <v>130000</v>
      </c>
      <c r="M5060" s="7">
        <f>Sales_Data[[#This Row],[UnitPrice]]-Sales_Data[[#This Row],[UnitCost]]</f>
        <v>1000</v>
      </c>
      <c r="N5060" s="7">
        <f>Sales_Data[[#This Row],[Gross Revenue]]-Sales_Data[[#This Row],[Discount Amount ]]</f>
        <v>129000</v>
      </c>
      <c r="O5060" s="7">
        <f>Sales_Data[[#This Row],[OrderQuantity]] *Sales_Data[[#This Row],[UnitCost]]</f>
        <v>78000</v>
      </c>
      <c r="P5060" s="7">
        <f>Sales_Data[[#This Row],[ItemCost]] +Sales_Data[[#This Row],[ShippingCost]]</f>
        <v>78841.88</v>
      </c>
      <c r="Q5060" s="7">
        <f>Sales_Data[[#This Row],[Gross Revenue]]-Sales_Data[[#This Row],[TotalFinancialCost]]</f>
        <v>51158.119999999995</v>
      </c>
      <c r="R5060" s="7">
        <f>Sales_Data[[#This Row],[Actul Bill Amount]]-Sales_Data[[#This Row],[ShippingCost]]</f>
        <v>128158.12</v>
      </c>
      <c r="S5060">
        <v>1184</v>
      </c>
      <c r="T5060">
        <v>841.88</v>
      </c>
      <c r="U5060" t="s">
        <v>54</v>
      </c>
      <c r="V5060">
        <v>1500</v>
      </c>
      <c r="W5060" t="s">
        <v>22</v>
      </c>
      <c r="X5060" t="str">
        <f t="shared" si="159"/>
        <v>Nagpur</v>
      </c>
    </row>
    <row r="5061" spans="1:24" x14ac:dyDescent="0.4">
      <c r="A5061">
        <v>105060</v>
      </c>
      <c r="B5061" s="5">
        <v>45990.03402777778</v>
      </c>
      <c r="C5061" s="3" t="str">
        <f>TEXT(Sales_Data[[#This Row],[OrderDate]],"mmmm")</f>
        <v>November</v>
      </c>
      <c r="D5061" s="3" t="str">
        <f t="shared" si="158"/>
        <v>2025</v>
      </c>
      <c r="E5061" t="s">
        <v>42</v>
      </c>
      <c r="F5061" t="s">
        <v>35</v>
      </c>
      <c r="G5061" t="s">
        <v>15</v>
      </c>
      <c r="H5061" t="s">
        <v>37</v>
      </c>
      <c r="I5061" t="s">
        <v>100</v>
      </c>
      <c r="J5061">
        <v>19</v>
      </c>
      <c r="K5061">
        <v>12000</v>
      </c>
      <c r="L5061" s="7">
        <f>Sales_Data[[#This Row],[OrderQuantity]] *Sales_Data[[#This Row],[UnitPrice]]</f>
        <v>228000</v>
      </c>
      <c r="M5061" s="7">
        <f>Sales_Data[[#This Row],[UnitPrice]]-Sales_Data[[#This Row],[UnitCost]]</f>
        <v>4000</v>
      </c>
      <c r="N5061" s="7">
        <f>Sales_Data[[#This Row],[Gross Revenue]]-Sales_Data[[#This Row],[Discount Amount ]]</f>
        <v>224000</v>
      </c>
      <c r="O5061" s="7">
        <f>Sales_Data[[#This Row],[OrderQuantity]] *Sales_Data[[#This Row],[UnitCost]]</f>
        <v>152000</v>
      </c>
      <c r="P5061" s="7">
        <f>Sales_Data[[#This Row],[ItemCost]] +Sales_Data[[#This Row],[ShippingCost]]</f>
        <v>152692.76</v>
      </c>
      <c r="Q5061" s="7">
        <f>Sales_Data[[#This Row],[Gross Revenue]]-Sales_Data[[#This Row],[TotalFinancialCost]]</f>
        <v>75307.239999999991</v>
      </c>
      <c r="R5061" s="7">
        <f>Sales_Data[[#This Row],[Actul Bill Amount]]-Sales_Data[[#This Row],[ShippingCost]]</f>
        <v>223307.24</v>
      </c>
      <c r="S5061">
        <v>315</v>
      </c>
      <c r="T5061">
        <v>692.76</v>
      </c>
      <c r="U5061" t="s">
        <v>36</v>
      </c>
      <c r="V5061">
        <v>8000</v>
      </c>
      <c r="W5061" t="s">
        <v>38</v>
      </c>
      <c r="X5061" t="str">
        <f t="shared" si="159"/>
        <v>Kolkata</v>
      </c>
    </row>
    <row r="5062" spans="1:24" x14ac:dyDescent="0.4">
      <c r="A5062">
        <v>105061</v>
      </c>
      <c r="B5062" s="5">
        <v>45865.581250000003</v>
      </c>
      <c r="C5062" s="3" t="str">
        <f>TEXT(Sales_Data[[#This Row],[OrderDate]],"mmmm")</f>
        <v>July</v>
      </c>
      <c r="D5062" s="3" t="str">
        <f t="shared" si="158"/>
        <v>2025</v>
      </c>
      <c r="E5062" t="s">
        <v>48</v>
      </c>
      <c r="F5062" t="s">
        <v>55</v>
      </c>
      <c r="G5062" t="s">
        <v>15</v>
      </c>
      <c r="H5062" t="s">
        <v>32</v>
      </c>
      <c r="I5062" t="s">
        <v>100</v>
      </c>
      <c r="J5062">
        <v>62</v>
      </c>
      <c r="K5062">
        <v>600</v>
      </c>
      <c r="L5062" s="7">
        <f>Sales_Data[[#This Row],[OrderQuantity]] *Sales_Data[[#This Row],[UnitPrice]]</f>
        <v>37200</v>
      </c>
      <c r="M5062" s="7">
        <f>Sales_Data[[#This Row],[UnitPrice]]-Sales_Data[[#This Row],[UnitCost]]</f>
        <v>250</v>
      </c>
      <c r="N5062" s="7">
        <f>Sales_Data[[#This Row],[Gross Revenue]]-Sales_Data[[#This Row],[Discount Amount ]]</f>
        <v>36950</v>
      </c>
      <c r="O5062" s="7">
        <f>Sales_Data[[#This Row],[OrderQuantity]] *Sales_Data[[#This Row],[UnitCost]]</f>
        <v>21700</v>
      </c>
      <c r="P5062" s="7">
        <f>Sales_Data[[#This Row],[ItemCost]] +Sales_Data[[#This Row],[ShippingCost]]</f>
        <v>22505.25</v>
      </c>
      <c r="Q5062" s="7">
        <f>Sales_Data[[#This Row],[Gross Revenue]]-Sales_Data[[#This Row],[TotalFinancialCost]]</f>
        <v>14694.75</v>
      </c>
      <c r="R5062" s="7">
        <f>Sales_Data[[#This Row],[Actul Bill Amount]]-Sales_Data[[#This Row],[ShippingCost]]</f>
        <v>36144.75</v>
      </c>
      <c r="S5062">
        <v>432</v>
      </c>
      <c r="T5062">
        <v>805.25</v>
      </c>
      <c r="U5062" t="s">
        <v>57</v>
      </c>
      <c r="V5062">
        <v>350</v>
      </c>
      <c r="W5062" t="s">
        <v>33</v>
      </c>
      <c r="X5062" t="str">
        <f t="shared" si="159"/>
        <v>Delhi</v>
      </c>
    </row>
    <row r="5063" spans="1:24" x14ac:dyDescent="0.4">
      <c r="A5063">
        <v>105062</v>
      </c>
      <c r="B5063" s="5">
        <v>45858.155555555553</v>
      </c>
      <c r="C5063" s="3" t="str">
        <f>TEXT(Sales_Data[[#This Row],[OrderDate]],"mmmm")</f>
        <v>July</v>
      </c>
      <c r="D5063" s="3" t="str">
        <f t="shared" si="158"/>
        <v>2025</v>
      </c>
      <c r="E5063" t="s">
        <v>45</v>
      </c>
      <c r="F5063" t="s">
        <v>28</v>
      </c>
      <c r="G5063" t="s">
        <v>31</v>
      </c>
      <c r="H5063" t="s">
        <v>20</v>
      </c>
      <c r="I5063" t="s">
        <v>100</v>
      </c>
      <c r="J5063">
        <v>13</v>
      </c>
      <c r="K5063">
        <v>2500</v>
      </c>
      <c r="L5063" s="7">
        <f>Sales_Data[[#This Row],[OrderQuantity]] *Sales_Data[[#This Row],[UnitPrice]]</f>
        <v>32500</v>
      </c>
      <c r="M5063" s="7">
        <f>Sales_Data[[#This Row],[UnitPrice]]-Sales_Data[[#This Row],[UnitCost]]</f>
        <v>1000</v>
      </c>
      <c r="N5063" s="7">
        <f>Sales_Data[[#This Row],[Gross Revenue]]-Sales_Data[[#This Row],[Discount Amount ]]</f>
        <v>31500</v>
      </c>
      <c r="O5063" s="7">
        <f>Sales_Data[[#This Row],[OrderQuantity]] *Sales_Data[[#This Row],[UnitCost]]</f>
        <v>19500</v>
      </c>
      <c r="P5063" s="7">
        <f>Sales_Data[[#This Row],[ItemCost]] +Sales_Data[[#This Row],[ShippingCost]]</f>
        <v>20715.66</v>
      </c>
      <c r="Q5063" s="7">
        <f>Sales_Data[[#This Row],[Gross Revenue]]-Sales_Data[[#This Row],[TotalFinancialCost]]</f>
        <v>11784.34</v>
      </c>
      <c r="R5063" s="7">
        <f>Sales_Data[[#This Row],[Actul Bill Amount]]-Sales_Data[[#This Row],[ShippingCost]]</f>
        <v>30284.34</v>
      </c>
      <c r="S5063">
        <v>788</v>
      </c>
      <c r="T5063">
        <v>1215.6600000000001</v>
      </c>
      <c r="U5063" t="s">
        <v>54</v>
      </c>
      <c r="V5063">
        <v>1500</v>
      </c>
      <c r="W5063" t="s">
        <v>22</v>
      </c>
      <c r="X5063" t="str">
        <f t="shared" si="159"/>
        <v>Nagpur</v>
      </c>
    </row>
    <row r="5064" spans="1:24" x14ac:dyDescent="0.4">
      <c r="A5064">
        <v>105063</v>
      </c>
      <c r="B5064" s="5">
        <v>45989.470833333333</v>
      </c>
      <c r="C5064" s="3" t="str">
        <f>TEXT(Sales_Data[[#This Row],[OrderDate]],"mmmm")</f>
        <v>November</v>
      </c>
      <c r="D5064" s="3" t="str">
        <f t="shared" si="158"/>
        <v>2025</v>
      </c>
      <c r="E5064" t="s">
        <v>39</v>
      </c>
      <c r="F5064" t="s">
        <v>24</v>
      </c>
      <c r="G5064" t="s">
        <v>15</v>
      </c>
      <c r="H5064" t="s">
        <v>20</v>
      </c>
      <c r="I5064" t="s">
        <v>100</v>
      </c>
      <c r="J5064">
        <v>7</v>
      </c>
      <c r="K5064">
        <v>3500</v>
      </c>
      <c r="L5064" s="7">
        <f>Sales_Data[[#This Row],[OrderQuantity]] *Sales_Data[[#This Row],[UnitPrice]]</f>
        <v>24500</v>
      </c>
      <c r="M5064" s="7">
        <f>Sales_Data[[#This Row],[UnitPrice]]-Sales_Data[[#This Row],[UnitCost]]</f>
        <v>1300</v>
      </c>
      <c r="N5064" s="7">
        <f>Sales_Data[[#This Row],[Gross Revenue]]-Sales_Data[[#This Row],[Discount Amount ]]</f>
        <v>23200</v>
      </c>
      <c r="O5064" s="7">
        <f>Sales_Data[[#This Row],[OrderQuantity]] *Sales_Data[[#This Row],[UnitCost]]</f>
        <v>15400</v>
      </c>
      <c r="P5064" s="7">
        <f>Sales_Data[[#This Row],[ItemCost]] +Sales_Data[[#This Row],[ShippingCost]]</f>
        <v>15693.98</v>
      </c>
      <c r="Q5064" s="7">
        <f>Sales_Data[[#This Row],[Gross Revenue]]-Sales_Data[[#This Row],[TotalFinancialCost]]</f>
        <v>8806.02</v>
      </c>
      <c r="R5064" s="7">
        <f>Sales_Data[[#This Row],[Actul Bill Amount]]-Sales_Data[[#This Row],[ShippingCost]]</f>
        <v>22906.02</v>
      </c>
      <c r="S5064">
        <v>573</v>
      </c>
      <c r="T5064">
        <v>293.98</v>
      </c>
      <c r="U5064" t="s">
        <v>59</v>
      </c>
      <c r="V5064">
        <v>2200</v>
      </c>
      <c r="W5064" t="s">
        <v>22</v>
      </c>
      <c r="X5064" t="str">
        <f t="shared" si="159"/>
        <v>Nagpur</v>
      </c>
    </row>
    <row r="5065" spans="1:24" x14ac:dyDescent="0.4">
      <c r="A5065">
        <v>105064</v>
      </c>
      <c r="B5065" s="5">
        <v>45695.03402777778</v>
      </c>
      <c r="C5065" s="3" t="str">
        <f>TEXT(Sales_Data[[#This Row],[OrderDate]],"mmmm")</f>
        <v>February</v>
      </c>
      <c r="D5065" s="3" t="str">
        <f t="shared" si="158"/>
        <v>2025</v>
      </c>
      <c r="E5065" t="s">
        <v>34</v>
      </c>
      <c r="F5065" t="s">
        <v>24</v>
      </c>
      <c r="G5065" t="s">
        <v>29</v>
      </c>
      <c r="H5065" t="s">
        <v>37</v>
      </c>
      <c r="I5065" t="s">
        <v>100</v>
      </c>
      <c r="J5065">
        <v>79</v>
      </c>
      <c r="K5065">
        <v>3500</v>
      </c>
      <c r="L5065" s="7">
        <f>Sales_Data[[#This Row],[OrderQuantity]] *Sales_Data[[#This Row],[UnitPrice]]</f>
        <v>276500</v>
      </c>
      <c r="M5065" s="7">
        <f>Sales_Data[[#This Row],[UnitPrice]]-Sales_Data[[#This Row],[UnitCost]]</f>
        <v>1300</v>
      </c>
      <c r="N5065" s="7">
        <f>Sales_Data[[#This Row],[Gross Revenue]]-Sales_Data[[#This Row],[Discount Amount ]]</f>
        <v>275200</v>
      </c>
      <c r="O5065" s="7">
        <f>Sales_Data[[#This Row],[OrderQuantity]] *Sales_Data[[#This Row],[UnitCost]]</f>
        <v>173800</v>
      </c>
      <c r="P5065" s="7">
        <f>Sales_Data[[#This Row],[ItemCost]] +Sales_Data[[#This Row],[ShippingCost]]</f>
        <v>174254.17</v>
      </c>
      <c r="Q5065" s="7">
        <f>Sales_Data[[#This Row],[Gross Revenue]]-Sales_Data[[#This Row],[TotalFinancialCost]]</f>
        <v>102245.82999999999</v>
      </c>
      <c r="R5065" s="7">
        <f>Sales_Data[[#This Row],[Actul Bill Amount]]-Sales_Data[[#This Row],[ShippingCost]]</f>
        <v>274745.83</v>
      </c>
      <c r="S5065">
        <v>779</v>
      </c>
      <c r="T5065">
        <v>454.17</v>
      </c>
      <c r="U5065" t="s">
        <v>59</v>
      </c>
      <c r="V5065">
        <v>2200</v>
      </c>
      <c r="W5065" t="s">
        <v>38</v>
      </c>
      <c r="X5065" t="str">
        <f t="shared" si="159"/>
        <v>Kolkata</v>
      </c>
    </row>
    <row r="5066" spans="1:24" x14ac:dyDescent="0.4">
      <c r="A5066">
        <v>105065</v>
      </c>
      <c r="B5066" s="5">
        <v>45868.54791666667</v>
      </c>
      <c r="C5066" s="3" t="str">
        <f>TEXT(Sales_Data[[#This Row],[OrderDate]],"mmmm")</f>
        <v>July</v>
      </c>
      <c r="D5066" s="3" t="str">
        <f t="shared" si="158"/>
        <v>2025</v>
      </c>
      <c r="E5066" t="s">
        <v>34</v>
      </c>
      <c r="F5066" t="s">
        <v>43</v>
      </c>
      <c r="G5066" t="s">
        <v>29</v>
      </c>
      <c r="H5066" t="s">
        <v>16</v>
      </c>
      <c r="I5066" t="s">
        <v>100</v>
      </c>
      <c r="J5066">
        <v>20</v>
      </c>
      <c r="K5066">
        <v>4500</v>
      </c>
      <c r="L5066" s="7">
        <f>Sales_Data[[#This Row],[OrderQuantity]] *Sales_Data[[#This Row],[UnitPrice]]</f>
        <v>90000</v>
      </c>
      <c r="M5066" s="7">
        <f>Sales_Data[[#This Row],[UnitPrice]]-Sales_Data[[#This Row],[UnitCost]]</f>
        <v>2000</v>
      </c>
      <c r="N5066" s="7">
        <f>Sales_Data[[#This Row],[Gross Revenue]]-Sales_Data[[#This Row],[Discount Amount ]]</f>
        <v>88000</v>
      </c>
      <c r="O5066" s="7">
        <f>Sales_Data[[#This Row],[OrderQuantity]] *Sales_Data[[#This Row],[UnitCost]]</f>
        <v>50000</v>
      </c>
      <c r="P5066" s="7">
        <f>Sales_Data[[#This Row],[ItemCost]] +Sales_Data[[#This Row],[ShippingCost]]</f>
        <v>50793.01</v>
      </c>
      <c r="Q5066" s="7">
        <f>Sales_Data[[#This Row],[Gross Revenue]]-Sales_Data[[#This Row],[TotalFinancialCost]]</f>
        <v>39206.99</v>
      </c>
      <c r="R5066" s="7">
        <f>Sales_Data[[#This Row],[Actul Bill Amount]]-Sales_Data[[#This Row],[ShippingCost]]</f>
        <v>87206.99</v>
      </c>
      <c r="S5066">
        <v>448</v>
      </c>
      <c r="T5066">
        <v>793.01</v>
      </c>
      <c r="U5066" t="s">
        <v>44</v>
      </c>
      <c r="V5066">
        <v>2500</v>
      </c>
      <c r="W5066" t="s">
        <v>18</v>
      </c>
      <c r="X5066" t="str">
        <f t="shared" si="159"/>
        <v>Bengaluru</v>
      </c>
    </row>
    <row r="5067" spans="1:24" x14ac:dyDescent="0.4">
      <c r="A5067">
        <v>105066</v>
      </c>
      <c r="B5067" s="5">
        <v>45984.160416666666</v>
      </c>
      <c r="C5067" s="3" t="str">
        <f>TEXT(Sales_Data[[#This Row],[OrderDate]],"mmmm")</f>
        <v>November</v>
      </c>
      <c r="D5067" s="3" t="str">
        <f t="shared" si="158"/>
        <v>2025</v>
      </c>
      <c r="E5067" t="s">
        <v>13</v>
      </c>
      <c r="F5067" t="s">
        <v>55</v>
      </c>
      <c r="G5067" t="s">
        <v>31</v>
      </c>
      <c r="H5067" t="s">
        <v>37</v>
      </c>
      <c r="I5067" t="s">
        <v>100</v>
      </c>
      <c r="J5067">
        <v>34</v>
      </c>
      <c r="K5067">
        <v>1200</v>
      </c>
      <c r="L5067" s="7">
        <f>Sales_Data[[#This Row],[OrderQuantity]] *Sales_Data[[#This Row],[UnitPrice]]</f>
        <v>40800</v>
      </c>
      <c r="M5067" s="7">
        <f>Sales_Data[[#This Row],[UnitPrice]]-Sales_Data[[#This Row],[UnitCost]]</f>
        <v>400</v>
      </c>
      <c r="N5067" s="7">
        <f>Sales_Data[[#This Row],[Gross Revenue]]-Sales_Data[[#This Row],[Discount Amount ]]</f>
        <v>40400</v>
      </c>
      <c r="O5067" s="7">
        <f>Sales_Data[[#This Row],[OrderQuantity]] *Sales_Data[[#This Row],[UnitCost]]</f>
        <v>27200</v>
      </c>
      <c r="P5067" s="7">
        <f>Sales_Data[[#This Row],[ItemCost]] +Sales_Data[[#This Row],[ShippingCost]]</f>
        <v>29832.760000000002</v>
      </c>
      <c r="Q5067" s="7">
        <f>Sales_Data[[#This Row],[Gross Revenue]]-Sales_Data[[#This Row],[TotalFinancialCost]]</f>
        <v>10967.239999999998</v>
      </c>
      <c r="R5067" s="7">
        <f>Sales_Data[[#This Row],[Actul Bill Amount]]-Sales_Data[[#This Row],[ShippingCost]]</f>
        <v>37767.24</v>
      </c>
      <c r="S5067">
        <v>561</v>
      </c>
      <c r="T5067">
        <v>2632.76</v>
      </c>
      <c r="U5067" t="s">
        <v>58</v>
      </c>
      <c r="V5067">
        <v>800</v>
      </c>
      <c r="W5067" t="s">
        <v>38</v>
      </c>
      <c r="X5067" t="str">
        <f t="shared" si="159"/>
        <v>Kolkata</v>
      </c>
    </row>
    <row r="5068" spans="1:24" x14ac:dyDescent="0.4">
      <c r="A5068">
        <v>105067</v>
      </c>
      <c r="B5068" s="5">
        <v>45906.86041666667</v>
      </c>
      <c r="C5068" s="3" t="str">
        <f>TEXT(Sales_Data[[#This Row],[OrderDate]],"mmmm")</f>
        <v>September</v>
      </c>
      <c r="D5068" s="3" t="str">
        <f t="shared" si="158"/>
        <v>2025</v>
      </c>
      <c r="E5068" t="s">
        <v>23</v>
      </c>
      <c r="F5068" t="s">
        <v>46</v>
      </c>
      <c r="G5068" t="s">
        <v>15</v>
      </c>
      <c r="H5068" t="s">
        <v>16</v>
      </c>
      <c r="I5068" t="s">
        <v>100</v>
      </c>
      <c r="J5068">
        <v>44</v>
      </c>
      <c r="K5068">
        <v>4500</v>
      </c>
      <c r="L5068" s="7">
        <f>Sales_Data[[#This Row],[OrderQuantity]] *Sales_Data[[#This Row],[UnitPrice]]</f>
        <v>198000</v>
      </c>
      <c r="M5068" s="7">
        <f>Sales_Data[[#This Row],[UnitPrice]]-Sales_Data[[#This Row],[UnitCost]]</f>
        <v>1700</v>
      </c>
      <c r="N5068" s="7">
        <f>Sales_Data[[#This Row],[Gross Revenue]]-Sales_Data[[#This Row],[Discount Amount ]]</f>
        <v>196300</v>
      </c>
      <c r="O5068" s="7">
        <f>Sales_Data[[#This Row],[OrderQuantity]] *Sales_Data[[#This Row],[UnitCost]]</f>
        <v>123200</v>
      </c>
      <c r="P5068" s="7">
        <f>Sales_Data[[#This Row],[ItemCost]] +Sales_Data[[#This Row],[ShippingCost]]</f>
        <v>124179.6</v>
      </c>
      <c r="Q5068" s="7">
        <f>Sales_Data[[#This Row],[Gross Revenue]]-Sales_Data[[#This Row],[TotalFinancialCost]]</f>
        <v>73820.399999999994</v>
      </c>
      <c r="R5068" s="7">
        <f>Sales_Data[[#This Row],[Actul Bill Amount]]-Sales_Data[[#This Row],[ShippingCost]]</f>
        <v>195320.4</v>
      </c>
      <c r="S5068">
        <v>1023</v>
      </c>
      <c r="T5068">
        <v>979.6</v>
      </c>
      <c r="U5068" t="s">
        <v>47</v>
      </c>
      <c r="V5068">
        <v>2800</v>
      </c>
      <c r="W5068" t="s">
        <v>18</v>
      </c>
      <c r="X5068" t="str">
        <f t="shared" si="159"/>
        <v>Bengaluru</v>
      </c>
    </row>
    <row r="5069" spans="1:24" x14ac:dyDescent="0.4">
      <c r="A5069">
        <v>105068</v>
      </c>
      <c r="B5069" s="5">
        <v>45884.256249999999</v>
      </c>
      <c r="C5069" s="3" t="str">
        <f>TEXT(Sales_Data[[#This Row],[OrderDate]],"mmmm")</f>
        <v>August</v>
      </c>
      <c r="D5069" s="3" t="str">
        <f t="shared" si="158"/>
        <v>2025</v>
      </c>
      <c r="E5069" t="s">
        <v>42</v>
      </c>
      <c r="F5069" t="s">
        <v>43</v>
      </c>
      <c r="G5069" t="s">
        <v>15</v>
      </c>
      <c r="H5069" t="s">
        <v>25</v>
      </c>
      <c r="I5069" t="s">
        <v>100</v>
      </c>
      <c r="J5069">
        <v>25</v>
      </c>
      <c r="K5069">
        <v>2800</v>
      </c>
      <c r="L5069" s="7">
        <f>Sales_Data[[#This Row],[OrderQuantity]] *Sales_Data[[#This Row],[UnitPrice]]</f>
        <v>70000</v>
      </c>
      <c r="M5069" s="7">
        <f>Sales_Data[[#This Row],[UnitPrice]]-Sales_Data[[#This Row],[UnitCost]]</f>
        <v>1300</v>
      </c>
      <c r="N5069" s="7">
        <f>Sales_Data[[#This Row],[Gross Revenue]]-Sales_Data[[#This Row],[Discount Amount ]]</f>
        <v>68700</v>
      </c>
      <c r="O5069" s="7">
        <f>Sales_Data[[#This Row],[OrderQuantity]] *Sales_Data[[#This Row],[UnitCost]]</f>
        <v>37500</v>
      </c>
      <c r="P5069" s="7">
        <f>Sales_Data[[#This Row],[ItemCost]] +Sales_Data[[#This Row],[ShippingCost]]</f>
        <v>38122.92</v>
      </c>
      <c r="Q5069" s="7">
        <f>Sales_Data[[#This Row],[Gross Revenue]]-Sales_Data[[#This Row],[TotalFinancialCost]]</f>
        <v>31877.08</v>
      </c>
      <c r="R5069" s="7">
        <f>Sales_Data[[#This Row],[Actul Bill Amount]]-Sales_Data[[#This Row],[ShippingCost]]</f>
        <v>68077.08</v>
      </c>
      <c r="S5069">
        <v>1196</v>
      </c>
      <c r="T5069">
        <v>622.91999999999996</v>
      </c>
      <c r="U5069" t="s">
        <v>61</v>
      </c>
      <c r="V5069">
        <v>1500</v>
      </c>
      <c r="W5069" t="s">
        <v>27</v>
      </c>
      <c r="X5069" t="str">
        <f t="shared" si="159"/>
        <v>Mumbai</v>
      </c>
    </row>
    <row r="5070" spans="1:24" x14ac:dyDescent="0.4">
      <c r="A5070">
        <v>105069</v>
      </c>
      <c r="B5070" s="5">
        <v>45705.373611111114</v>
      </c>
      <c r="C5070" s="3" t="str">
        <f>TEXT(Sales_Data[[#This Row],[OrderDate]],"mmmm")</f>
        <v>February</v>
      </c>
      <c r="D5070" s="3" t="str">
        <f t="shared" si="158"/>
        <v>2025</v>
      </c>
      <c r="E5070" t="s">
        <v>50</v>
      </c>
      <c r="F5070" t="s">
        <v>35</v>
      </c>
      <c r="G5070" t="s">
        <v>31</v>
      </c>
      <c r="H5070" t="s">
        <v>20</v>
      </c>
      <c r="I5070" t="s">
        <v>100</v>
      </c>
      <c r="J5070">
        <v>76</v>
      </c>
      <c r="K5070">
        <v>8500</v>
      </c>
      <c r="L5070" s="7">
        <f>Sales_Data[[#This Row],[OrderQuantity]] *Sales_Data[[#This Row],[UnitPrice]]</f>
        <v>646000</v>
      </c>
      <c r="M5070" s="7">
        <f>Sales_Data[[#This Row],[UnitPrice]]-Sales_Data[[#This Row],[UnitCost]]</f>
        <v>3000</v>
      </c>
      <c r="N5070" s="7">
        <f>Sales_Data[[#This Row],[Gross Revenue]]-Sales_Data[[#This Row],[Discount Amount ]]</f>
        <v>643000</v>
      </c>
      <c r="O5070" s="7">
        <f>Sales_Data[[#This Row],[OrderQuantity]] *Sales_Data[[#This Row],[UnitCost]]</f>
        <v>418000</v>
      </c>
      <c r="P5070" s="7">
        <f>Sales_Data[[#This Row],[ItemCost]] +Sales_Data[[#This Row],[ShippingCost]]</f>
        <v>418383.35999999999</v>
      </c>
      <c r="Q5070" s="7">
        <f>Sales_Data[[#This Row],[Gross Revenue]]-Sales_Data[[#This Row],[TotalFinancialCost]]</f>
        <v>227616.64000000001</v>
      </c>
      <c r="R5070" s="7">
        <f>Sales_Data[[#This Row],[Actul Bill Amount]]-Sales_Data[[#This Row],[ShippingCost]]</f>
        <v>642616.64</v>
      </c>
      <c r="S5070">
        <v>1122</v>
      </c>
      <c r="T5070">
        <v>383.36</v>
      </c>
      <c r="U5070" t="s">
        <v>49</v>
      </c>
      <c r="V5070">
        <v>5500</v>
      </c>
      <c r="W5070" t="s">
        <v>22</v>
      </c>
      <c r="X5070" t="str">
        <f t="shared" si="159"/>
        <v>Nagpur</v>
      </c>
    </row>
    <row r="5071" spans="1:24" x14ac:dyDescent="0.4">
      <c r="A5071">
        <v>105070</v>
      </c>
      <c r="B5071" s="5">
        <v>45675.57916666667</v>
      </c>
      <c r="C5071" s="3" t="str">
        <f>TEXT(Sales_Data[[#This Row],[OrderDate]],"mmmm")</f>
        <v>January</v>
      </c>
      <c r="D5071" s="3" t="str">
        <f t="shared" si="158"/>
        <v>2025</v>
      </c>
      <c r="E5071" t="s">
        <v>39</v>
      </c>
      <c r="F5071" t="s">
        <v>40</v>
      </c>
      <c r="G5071" t="s">
        <v>31</v>
      </c>
      <c r="H5071" t="s">
        <v>37</v>
      </c>
      <c r="I5071" t="s">
        <v>100</v>
      </c>
      <c r="J5071">
        <v>25</v>
      </c>
      <c r="K5071">
        <v>5500</v>
      </c>
      <c r="L5071" s="7">
        <f>Sales_Data[[#This Row],[OrderQuantity]] *Sales_Data[[#This Row],[UnitPrice]]</f>
        <v>137500</v>
      </c>
      <c r="M5071" s="7">
        <f>Sales_Data[[#This Row],[UnitPrice]]-Sales_Data[[#This Row],[UnitCost]]</f>
        <v>2000</v>
      </c>
      <c r="N5071" s="7">
        <f>Sales_Data[[#This Row],[Gross Revenue]]-Sales_Data[[#This Row],[Discount Amount ]]</f>
        <v>135500</v>
      </c>
      <c r="O5071" s="7">
        <f>Sales_Data[[#This Row],[OrderQuantity]] *Sales_Data[[#This Row],[UnitCost]]</f>
        <v>87500</v>
      </c>
      <c r="P5071" s="7">
        <f>Sales_Data[[#This Row],[ItemCost]] +Sales_Data[[#This Row],[ShippingCost]]</f>
        <v>88309.18</v>
      </c>
      <c r="Q5071" s="7">
        <f>Sales_Data[[#This Row],[Gross Revenue]]-Sales_Data[[#This Row],[TotalFinancialCost]]</f>
        <v>49190.820000000007</v>
      </c>
      <c r="R5071" s="7">
        <f>Sales_Data[[#This Row],[Actul Bill Amount]]-Sales_Data[[#This Row],[ShippingCost]]</f>
        <v>134690.82</v>
      </c>
      <c r="S5071">
        <v>650</v>
      </c>
      <c r="T5071">
        <v>809.18</v>
      </c>
      <c r="U5071" t="s">
        <v>41</v>
      </c>
      <c r="V5071">
        <v>3500</v>
      </c>
      <c r="W5071" t="s">
        <v>38</v>
      </c>
      <c r="X5071" t="str">
        <f t="shared" si="159"/>
        <v>Kolkata</v>
      </c>
    </row>
    <row r="5072" spans="1:24" x14ac:dyDescent="0.4">
      <c r="A5072">
        <v>105071</v>
      </c>
      <c r="B5072" s="5">
        <v>45952.993750000001</v>
      </c>
      <c r="C5072" s="3" t="str">
        <f>TEXT(Sales_Data[[#This Row],[OrderDate]],"mmmm")</f>
        <v>October</v>
      </c>
      <c r="D5072" s="3" t="str">
        <f t="shared" si="158"/>
        <v>2025</v>
      </c>
      <c r="E5072" t="s">
        <v>34</v>
      </c>
      <c r="F5072" t="s">
        <v>14</v>
      </c>
      <c r="G5072" t="s">
        <v>15</v>
      </c>
      <c r="H5072" t="s">
        <v>16</v>
      </c>
      <c r="I5072" t="s">
        <v>100</v>
      </c>
      <c r="J5072">
        <v>5</v>
      </c>
      <c r="K5072">
        <v>3200</v>
      </c>
      <c r="L5072" s="7">
        <f>Sales_Data[[#This Row],[OrderQuantity]] *Sales_Data[[#This Row],[UnitPrice]]</f>
        <v>16000</v>
      </c>
      <c r="M5072" s="7">
        <f>Sales_Data[[#This Row],[UnitPrice]]-Sales_Data[[#This Row],[UnitCost]]</f>
        <v>1200</v>
      </c>
      <c r="N5072" s="7">
        <f>Sales_Data[[#This Row],[Gross Revenue]]-Sales_Data[[#This Row],[Discount Amount ]]</f>
        <v>14800</v>
      </c>
      <c r="O5072" s="7">
        <f>Sales_Data[[#This Row],[OrderQuantity]] *Sales_Data[[#This Row],[UnitCost]]</f>
        <v>10000</v>
      </c>
      <c r="P5072" s="7">
        <f>Sales_Data[[#This Row],[ItemCost]] +Sales_Data[[#This Row],[ShippingCost]]</f>
        <v>10785.25</v>
      </c>
      <c r="Q5072" s="7">
        <f>Sales_Data[[#This Row],[Gross Revenue]]-Sales_Data[[#This Row],[TotalFinancialCost]]</f>
        <v>5214.75</v>
      </c>
      <c r="R5072" s="7">
        <f>Sales_Data[[#This Row],[Actul Bill Amount]]-Sales_Data[[#This Row],[ShippingCost]]</f>
        <v>14014.75</v>
      </c>
      <c r="S5072">
        <v>910</v>
      </c>
      <c r="T5072">
        <v>785.25</v>
      </c>
      <c r="U5072" t="s">
        <v>17</v>
      </c>
      <c r="V5072">
        <v>2000</v>
      </c>
      <c r="W5072" t="s">
        <v>18</v>
      </c>
      <c r="X5072" t="str">
        <f t="shared" si="159"/>
        <v>Bengaluru</v>
      </c>
    </row>
    <row r="5073" spans="1:24" x14ac:dyDescent="0.4">
      <c r="A5073">
        <v>105072</v>
      </c>
      <c r="B5073" s="5">
        <v>45853.711805555555</v>
      </c>
      <c r="C5073" s="3" t="str">
        <f>TEXT(Sales_Data[[#This Row],[OrderDate]],"mmmm")</f>
        <v>July</v>
      </c>
      <c r="D5073" s="3" t="str">
        <f t="shared" si="158"/>
        <v>2025</v>
      </c>
      <c r="E5073" t="s">
        <v>48</v>
      </c>
      <c r="F5073" t="s">
        <v>14</v>
      </c>
      <c r="G5073" t="s">
        <v>15</v>
      </c>
      <c r="H5073" t="s">
        <v>25</v>
      </c>
      <c r="I5073" t="s">
        <v>100</v>
      </c>
      <c r="J5073">
        <v>39</v>
      </c>
      <c r="K5073">
        <v>3200</v>
      </c>
      <c r="L5073" s="7">
        <f>Sales_Data[[#This Row],[OrderQuantity]] *Sales_Data[[#This Row],[UnitPrice]]</f>
        <v>124800</v>
      </c>
      <c r="M5073" s="7">
        <f>Sales_Data[[#This Row],[UnitPrice]]-Sales_Data[[#This Row],[UnitCost]]</f>
        <v>1200</v>
      </c>
      <c r="N5073" s="7">
        <f>Sales_Data[[#This Row],[Gross Revenue]]-Sales_Data[[#This Row],[Discount Amount ]]</f>
        <v>123600</v>
      </c>
      <c r="O5073" s="7">
        <f>Sales_Data[[#This Row],[OrderQuantity]] *Sales_Data[[#This Row],[UnitCost]]</f>
        <v>78000</v>
      </c>
      <c r="P5073" s="7">
        <f>Sales_Data[[#This Row],[ItemCost]] +Sales_Data[[#This Row],[ShippingCost]]</f>
        <v>78835.42</v>
      </c>
      <c r="Q5073" s="7">
        <f>Sales_Data[[#This Row],[Gross Revenue]]-Sales_Data[[#This Row],[TotalFinancialCost]]</f>
        <v>45964.58</v>
      </c>
      <c r="R5073" s="7">
        <f>Sales_Data[[#This Row],[Actul Bill Amount]]-Sales_Data[[#This Row],[ShippingCost]]</f>
        <v>122764.58</v>
      </c>
      <c r="S5073">
        <v>586</v>
      </c>
      <c r="T5073">
        <v>835.42</v>
      </c>
      <c r="U5073" t="s">
        <v>17</v>
      </c>
      <c r="V5073">
        <v>2000</v>
      </c>
      <c r="W5073" t="s">
        <v>27</v>
      </c>
      <c r="X5073" t="str">
        <f t="shared" si="159"/>
        <v>Mumbai</v>
      </c>
    </row>
    <row r="5074" spans="1:24" x14ac:dyDescent="0.4">
      <c r="A5074">
        <v>105073</v>
      </c>
      <c r="B5074" s="5">
        <v>45844.2</v>
      </c>
      <c r="C5074" s="3" t="str">
        <f>TEXT(Sales_Data[[#This Row],[OrderDate]],"mmmm")</f>
        <v>July</v>
      </c>
      <c r="D5074" s="3" t="str">
        <f t="shared" si="158"/>
        <v>2025</v>
      </c>
      <c r="E5074" t="s">
        <v>19</v>
      </c>
      <c r="F5074" t="s">
        <v>40</v>
      </c>
      <c r="G5074" t="s">
        <v>29</v>
      </c>
      <c r="H5074" t="s">
        <v>25</v>
      </c>
      <c r="I5074" t="s">
        <v>100</v>
      </c>
      <c r="J5074">
        <v>26</v>
      </c>
      <c r="K5074">
        <v>1500</v>
      </c>
      <c r="L5074" s="7">
        <f>Sales_Data[[#This Row],[OrderQuantity]] *Sales_Data[[#This Row],[UnitPrice]]</f>
        <v>39000</v>
      </c>
      <c r="M5074" s="7">
        <f>Sales_Data[[#This Row],[UnitPrice]]-Sales_Data[[#This Row],[UnitCost]]</f>
        <v>700</v>
      </c>
      <c r="N5074" s="7">
        <f>Sales_Data[[#This Row],[Gross Revenue]]-Sales_Data[[#This Row],[Discount Amount ]]</f>
        <v>38300</v>
      </c>
      <c r="O5074" s="7">
        <f>Sales_Data[[#This Row],[OrderQuantity]] *Sales_Data[[#This Row],[UnitCost]]</f>
        <v>20800</v>
      </c>
      <c r="P5074" s="7">
        <f>Sales_Data[[#This Row],[ItemCost]] +Sales_Data[[#This Row],[ShippingCost]]</f>
        <v>21660.799999999999</v>
      </c>
      <c r="Q5074" s="7">
        <f>Sales_Data[[#This Row],[Gross Revenue]]-Sales_Data[[#This Row],[TotalFinancialCost]]</f>
        <v>17339.2</v>
      </c>
      <c r="R5074" s="7">
        <f>Sales_Data[[#This Row],[Actul Bill Amount]]-Sales_Data[[#This Row],[ShippingCost]]</f>
        <v>37439.199999999997</v>
      </c>
      <c r="S5074">
        <v>690</v>
      </c>
      <c r="T5074">
        <v>860.8</v>
      </c>
      <c r="U5074" t="s">
        <v>52</v>
      </c>
      <c r="V5074">
        <v>800</v>
      </c>
      <c r="W5074" t="s">
        <v>27</v>
      </c>
      <c r="X5074" t="str">
        <f t="shared" si="159"/>
        <v>Mumbai</v>
      </c>
    </row>
    <row r="5075" spans="1:24" x14ac:dyDescent="0.4">
      <c r="A5075">
        <v>105074</v>
      </c>
      <c r="B5075" s="5">
        <v>46002.823611111111</v>
      </c>
      <c r="C5075" s="3" t="str">
        <f>TEXT(Sales_Data[[#This Row],[OrderDate]],"mmmm")</f>
        <v>December</v>
      </c>
      <c r="D5075" s="3" t="str">
        <f t="shared" si="158"/>
        <v>2025</v>
      </c>
      <c r="E5075" t="s">
        <v>23</v>
      </c>
      <c r="F5075" t="s">
        <v>14</v>
      </c>
      <c r="G5075" t="s">
        <v>31</v>
      </c>
      <c r="H5075" t="s">
        <v>37</v>
      </c>
      <c r="I5075" t="s">
        <v>100</v>
      </c>
      <c r="J5075">
        <v>50</v>
      </c>
      <c r="K5075">
        <v>6500</v>
      </c>
      <c r="L5075" s="7">
        <f>Sales_Data[[#This Row],[OrderQuantity]] *Sales_Data[[#This Row],[UnitPrice]]</f>
        <v>325000</v>
      </c>
      <c r="M5075" s="7">
        <f>Sales_Data[[#This Row],[UnitPrice]]-Sales_Data[[#This Row],[UnitCost]]</f>
        <v>2300</v>
      </c>
      <c r="N5075" s="7">
        <f>Sales_Data[[#This Row],[Gross Revenue]]-Sales_Data[[#This Row],[Discount Amount ]]</f>
        <v>322700</v>
      </c>
      <c r="O5075" s="7">
        <f>Sales_Data[[#This Row],[OrderQuantity]] *Sales_Data[[#This Row],[UnitCost]]</f>
        <v>210000</v>
      </c>
      <c r="P5075" s="7">
        <f>Sales_Data[[#This Row],[ItemCost]] +Sales_Data[[#This Row],[ShippingCost]]</f>
        <v>210493.63</v>
      </c>
      <c r="Q5075" s="7">
        <f>Sales_Data[[#This Row],[Gross Revenue]]-Sales_Data[[#This Row],[TotalFinancialCost]]</f>
        <v>114506.37</v>
      </c>
      <c r="R5075" s="7">
        <f>Sales_Data[[#This Row],[Actul Bill Amount]]-Sales_Data[[#This Row],[ShippingCost]]</f>
        <v>322206.37</v>
      </c>
      <c r="S5075">
        <v>744</v>
      </c>
      <c r="T5075">
        <v>493.63</v>
      </c>
      <c r="U5075" t="s">
        <v>21</v>
      </c>
      <c r="V5075">
        <v>4200</v>
      </c>
      <c r="W5075" t="s">
        <v>38</v>
      </c>
      <c r="X5075" t="str">
        <f t="shared" si="159"/>
        <v>Kolkata</v>
      </c>
    </row>
    <row r="5076" spans="1:24" x14ac:dyDescent="0.4">
      <c r="A5076">
        <v>105075</v>
      </c>
      <c r="B5076" s="5">
        <v>45881.685416666667</v>
      </c>
      <c r="C5076" s="3" t="str">
        <f>TEXT(Sales_Data[[#This Row],[OrderDate]],"mmmm")</f>
        <v>August</v>
      </c>
      <c r="D5076" s="3" t="str">
        <f t="shared" si="158"/>
        <v>2025</v>
      </c>
      <c r="E5076" t="s">
        <v>23</v>
      </c>
      <c r="F5076" t="s">
        <v>14</v>
      </c>
      <c r="G5076" t="s">
        <v>15</v>
      </c>
      <c r="H5076" t="s">
        <v>25</v>
      </c>
      <c r="I5076" t="s">
        <v>100</v>
      </c>
      <c r="J5076">
        <v>69</v>
      </c>
      <c r="K5076">
        <v>3200</v>
      </c>
      <c r="L5076" s="7">
        <f>Sales_Data[[#This Row],[OrderQuantity]] *Sales_Data[[#This Row],[UnitPrice]]</f>
        <v>220800</v>
      </c>
      <c r="M5076" s="7">
        <f>Sales_Data[[#This Row],[UnitPrice]]-Sales_Data[[#This Row],[UnitCost]]</f>
        <v>1200</v>
      </c>
      <c r="N5076" s="7">
        <f>Sales_Data[[#This Row],[Gross Revenue]]-Sales_Data[[#This Row],[Discount Amount ]]</f>
        <v>219600</v>
      </c>
      <c r="O5076" s="7">
        <f>Sales_Data[[#This Row],[OrderQuantity]] *Sales_Data[[#This Row],[UnitCost]]</f>
        <v>138000</v>
      </c>
      <c r="P5076" s="7">
        <f>Sales_Data[[#This Row],[ItemCost]] +Sales_Data[[#This Row],[ShippingCost]]</f>
        <v>138580.89000000001</v>
      </c>
      <c r="Q5076" s="7">
        <f>Sales_Data[[#This Row],[Gross Revenue]]-Sales_Data[[#This Row],[TotalFinancialCost]]</f>
        <v>82219.109999999986</v>
      </c>
      <c r="R5076" s="7">
        <f>Sales_Data[[#This Row],[Actul Bill Amount]]-Sales_Data[[#This Row],[ShippingCost]]</f>
        <v>219019.11</v>
      </c>
      <c r="S5076">
        <v>926</v>
      </c>
      <c r="T5076">
        <v>580.89</v>
      </c>
      <c r="U5076" t="s">
        <v>17</v>
      </c>
      <c r="V5076">
        <v>2000</v>
      </c>
      <c r="W5076" t="s">
        <v>27</v>
      </c>
      <c r="X5076" t="str">
        <f t="shared" si="159"/>
        <v>Mumbai</v>
      </c>
    </row>
    <row r="5077" spans="1:24" x14ac:dyDescent="0.4">
      <c r="A5077">
        <v>105076</v>
      </c>
      <c r="B5077" s="5">
        <v>45975.239583333336</v>
      </c>
      <c r="C5077" s="3" t="str">
        <f>TEXT(Sales_Data[[#This Row],[OrderDate]],"mmmm")</f>
        <v>November</v>
      </c>
      <c r="D5077" s="3" t="str">
        <f t="shared" si="158"/>
        <v>2025</v>
      </c>
      <c r="E5077" t="s">
        <v>50</v>
      </c>
      <c r="F5077" t="s">
        <v>40</v>
      </c>
      <c r="G5077" t="s">
        <v>15</v>
      </c>
      <c r="H5077" t="s">
        <v>20</v>
      </c>
      <c r="I5077" t="s">
        <v>100</v>
      </c>
      <c r="J5077">
        <v>39</v>
      </c>
      <c r="K5077">
        <v>1500</v>
      </c>
      <c r="L5077" s="7">
        <f>Sales_Data[[#This Row],[OrderQuantity]] *Sales_Data[[#This Row],[UnitPrice]]</f>
        <v>58500</v>
      </c>
      <c r="M5077" s="7">
        <f>Sales_Data[[#This Row],[UnitPrice]]-Sales_Data[[#This Row],[UnitCost]]</f>
        <v>700</v>
      </c>
      <c r="N5077" s="7">
        <f>Sales_Data[[#This Row],[Gross Revenue]]-Sales_Data[[#This Row],[Discount Amount ]]</f>
        <v>57800</v>
      </c>
      <c r="O5077" s="7">
        <f>Sales_Data[[#This Row],[OrderQuantity]] *Sales_Data[[#This Row],[UnitCost]]</f>
        <v>31200</v>
      </c>
      <c r="P5077" s="7">
        <f>Sales_Data[[#This Row],[ItemCost]] +Sales_Data[[#This Row],[ShippingCost]]</f>
        <v>31469.26</v>
      </c>
      <c r="Q5077" s="7">
        <f>Sales_Data[[#This Row],[Gross Revenue]]-Sales_Data[[#This Row],[TotalFinancialCost]]</f>
        <v>27030.74</v>
      </c>
      <c r="R5077" s="7">
        <f>Sales_Data[[#This Row],[Actul Bill Amount]]-Sales_Data[[#This Row],[ShippingCost]]</f>
        <v>57530.74</v>
      </c>
      <c r="S5077">
        <v>337</v>
      </c>
      <c r="T5077">
        <v>269.26</v>
      </c>
      <c r="U5077" t="s">
        <v>52</v>
      </c>
      <c r="V5077">
        <v>800</v>
      </c>
      <c r="W5077" t="s">
        <v>22</v>
      </c>
      <c r="X5077" t="str">
        <f t="shared" si="159"/>
        <v>Nagpur</v>
      </c>
    </row>
    <row r="5078" spans="1:24" x14ac:dyDescent="0.4">
      <c r="A5078">
        <v>105077</v>
      </c>
      <c r="B5078" s="5">
        <v>46022.19027777778</v>
      </c>
      <c r="C5078" s="3" t="str">
        <f>TEXT(Sales_Data[[#This Row],[OrderDate]],"mmmm")</f>
        <v>December</v>
      </c>
      <c r="D5078" s="3" t="str">
        <f t="shared" si="158"/>
        <v>2025</v>
      </c>
      <c r="E5078" t="s">
        <v>42</v>
      </c>
      <c r="F5078" t="s">
        <v>40</v>
      </c>
      <c r="G5078" t="s">
        <v>15</v>
      </c>
      <c r="H5078" t="s">
        <v>20</v>
      </c>
      <c r="I5078" t="s">
        <v>100</v>
      </c>
      <c r="J5078">
        <v>35</v>
      </c>
      <c r="K5078">
        <v>5500</v>
      </c>
      <c r="L5078" s="7">
        <f>Sales_Data[[#This Row],[OrderQuantity]] *Sales_Data[[#This Row],[UnitPrice]]</f>
        <v>192500</v>
      </c>
      <c r="M5078" s="7">
        <f>Sales_Data[[#This Row],[UnitPrice]]-Sales_Data[[#This Row],[UnitCost]]</f>
        <v>2000</v>
      </c>
      <c r="N5078" s="7">
        <f>Sales_Data[[#This Row],[Gross Revenue]]-Sales_Data[[#This Row],[Discount Amount ]]</f>
        <v>190500</v>
      </c>
      <c r="O5078" s="7">
        <f>Sales_Data[[#This Row],[OrderQuantity]] *Sales_Data[[#This Row],[UnitCost]]</f>
        <v>122500</v>
      </c>
      <c r="P5078" s="7">
        <f>Sales_Data[[#This Row],[ItemCost]] +Sales_Data[[#This Row],[ShippingCost]]</f>
        <v>123734.46</v>
      </c>
      <c r="Q5078" s="7">
        <f>Sales_Data[[#This Row],[Gross Revenue]]-Sales_Data[[#This Row],[TotalFinancialCost]]</f>
        <v>68765.539999999994</v>
      </c>
      <c r="R5078" s="7">
        <f>Sales_Data[[#This Row],[Actul Bill Amount]]-Sales_Data[[#This Row],[ShippingCost]]</f>
        <v>189265.54</v>
      </c>
      <c r="S5078">
        <v>955</v>
      </c>
      <c r="T5078">
        <v>1234.46</v>
      </c>
      <c r="U5078" t="s">
        <v>41</v>
      </c>
      <c r="V5078">
        <v>3500</v>
      </c>
      <c r="W5078" t="s">
        <v>22</v>
      </c>
      <c r="X5078" t="str">
        <f t="shared" si="159"/>
        <v>Nagpur</v>
      </c>
    </row>
    <row r="5079" spans="1:24" x14ac:dyDescent="0.4">
      <c r="A5079">
        <v>105078</v>
      </c>
      <c r="B5079" s="5">
        <v>45994.38958333333</v>
      </c>
      <c r="C5079" s="3" t="str">
        <f>TEXT(Sales_Data[[#This Row],[OrderDate]],"mmmm")</f>
        <v>December</v>
      </c>
      <c r="D5079" s="3" t="str">
        <f t="shared" si="158"/>
        <v>2025</v>
      </c>
      <c r="E5079" t="s">
        <v>39</v>
      </c>
      <c r="F5079" t="s">
        <v>28</v>
      </c>
      <c r="G5079" t="s">
        <v>15</v>
      </c>
      <c r="H5079" t="s">
        <v>16</v>
      </c>
      <c r="I5079" t="s">
        <v>100</v>
      </c>
      <c r="J5079">
        <v>90</v>
      </c>
      <c r="K5079">
        <v>450</v>
      </c>
      <c r="L5079" s="7">
        <f>Sales_Data[[#This Row],[OrderQuantity]] *Sales_Data[[#This Row],[UnitPrice]]</f>
        <v>40500</v>
      </c>
      <c r="M5079" s="7">
        <f>Sales_Data[[#This Row],[UnitPrice]]-Sales_Data[[#This Row],[UnitCost]]</f>
        <v>250</v>
      </c>
      <c r="N5079" s="7">
        <f>Sales_Data[[#This Row],[Gross Revenue]]-Sales_Data[[#This Row],[Discount Amount ]]</f>
        <v>40250</v>
      </c>
      <c r="O5079" s="7">
        <f>Sales_Data[[#This Row],[OrderQuantity]] *Sales_Data[[#This Row],[UnitCost]]</f>
        <v>18000</v>
      </c>
      <c r="P5079" s="7">
        <f>Sales_Data[[#This Row],[ItemCost]] +Sales_Data[[#This Row],[ShippingCost]]</f>
        <v>18202.689999999999</v>
      </c>
      <c r="Q5079" s="7">
        <f>Sales_Data[[#This Row],[Gross Revenue]]-Sales_Data[[#This Row],[TotalFinancialCost]]</f>
        <v>22297.31</v>
      </c>
      <c r="R5079" s="7">
        <f>Sales_Data[[#This Row],[Actul Bill Amount]]-Sales_Data[[#This Row],[ShippingCost]]</f>
        <v>40047.31</v>
      </c>
      <c r="S5079">
        <v>932</v>
      </c>
      <c r="T5079">
        <v>202.69</v>
      </c>
      <c r="U5079" t="s">
        <v>30</v>
      </c>
      <c r="V5079">
        <v>200</v>
      </c>
      <c r="W5079" t="s">
        <v>18</v>
      </c>
      <c r="X5079" t="str">
        <f t="shared" si="159"/>
        <v>Bengaluru</v>
      </c>
    </row>
    <row r="5080" spans="1:24" x14ac:dyDescent="0.4">
      <c r="A5080">
        <v>105079</v>
      </c>
      <c r="B5080" s="5">
        <v>45886.930555555555</v>
      </c>
      <c r="C5080" s="3" t="str">
        <f>TEXT(Sales_Data[[#This Row],[OrderDate]],"mmmm")</f>
        <v>August</v>
      </c>
      <c r="D5080" s="3" t="str">
        <f t="shared" si="158"/>
        <v>2025</v>
      </c>
      <c r="E5080" t="s">
        <v>23</v>
      </c>
      <c r="F5080" t="s">
        <v>43</v>
      </c>
      <c r="G5080" t="s">
        <v>29</v>
      </c>
      <c r="H5080" t="s">
        <v>20</v>
      </c>
      <c r="I5080" t="s">
        <v>100</v>
      </c>
      <c r="J5080">
        <v>80</v>
      </c>
      <c r="K5080">
        <v>2800</v>
      </c>
      <c r="L5080" s="7">
        <f>Sales_Data[[#This Row],[OrderQuantity]] *Sales_Data[[#This Row],[UnitPrice]]</f>
        <v>224000</v>
      </c>
      <c r="M5080" s="7">
        <f>Sales_Data[[#This Row],[UnitPrice]]-Sales_Data[[#This Row],[UnitCost]]</f>
        <v>1300</v>
      </c>
      <c r="N5080" s="7">
        <f>Sales_Data[[#This Row],[Gross Revenue]]-Sales_Data[[#This Row],[Discount Amount ]]</f>
        <v>222700</v>
      </c>
      <c r="O5080" s="7">
        <f>Sales_Data[[#This Row],[OrderQuantity]] *Sales_Data[[#This Row],[UnitCost]]</f>
        <v>120000</v>
      </c>
      <c r="P5080" s="7">
        <f>Sales_Data[[#This Row],[ItemCost]] +Sales_Data[[#This Row],[ShippingCost]]</f>
        <v>121954.84</v>
      </c>
      <c r="Q5080" s="7">
        <f>Sales_Data[[#This Row],[Gross Revenue]]-Sales_Data[[#This Row],[TotalFinancialCost]]</f>
        <v>102045.16</v>
      </c>
      <c r="R5080" s="7">
        <f>Sales_Data[[#This Row],[Actul Bill Amount]]-Sales_Data[[#This Row],[ShippingCost]]</f>
        <v>220745.16</v>
      </c>
      <c r="S5080">
        <v>1090</v>
      </c>
      <c r="T5080">
        <v>1954.84</v>
      </c>
      <c r="U5080" t="s">
        <v>61</v>
      </c>
      <c r="V5080">
        <v>1500</v>
      </c>
      <c r="W5080" t="s">
        <v>22</v>
      </c>
      <c r="X5080" t="str">
        <f t="shared" si="159"/>
        <v>Nagpur</v>
      </c>
    </row>
    <row r="5081" spans="1:24" x14ac:dyDescent="0.4">
      <c r="A5081">
        <v>105080</v>
      </c>
      <c r="B5081" s="5">
        <v>45734.700694444444</v>
      </c>
      <c r="C5081" s="3" t="str">
        <f>TEXT(Sales_Data[[#This Row],[OrderDate]],"mmmm")</f>
        <v>March</v>
      </c>
      <c r="D5081" s="3" t="str">
        <f t="shared" si="158"/>
        <v>2025</v>
      </c>
      <c r="E5081" t="s">
        <v>45</v>
      </c>
      <c r="F5081" t="s">
        <v>55</v>
      </c>
      <c r="G5081" t="s">
        <v>15</v>
      </c>
      <c r="H5081" t="s">
        <v>20</v>
      </c>
      <c r="I5081" t="s">
        <v>100</v>
      </c>
      <c r="J5081">
        <v>33</v>
      </c>
      <c r="K5081">
        <v>1200</v>
      </c>
      <c r="L5081" s="7">
        <f>Sales_Data[[#This Row],[OrderQuantity]] *Sales_Data[[#This Row],[UnitPrice]]</f>
        <v>39600</v>
      </c>
      <c r="M5081" s="7">
        <f>Sales_Data[[#This Row],[UnitPrice]]-Sales_Data[[#This Row],[UnitCost]]</f>
        <v>400</v>
      </c>
      <c r="N5081" s="7">
        <f>Sales_Data[[#This Row],[Gross Revenue]]-Sales_Data[[#This Row],[Discount Amount ]]</f>
        <v>39200</v>
      </c>
      <c r="O5081" s="7">
        <f>Sales_Data[[#This Row],[OrderQuantity]] *Sales_Data[[#This Row],[UnitCost]]</f>
        <v>26400</v>
      </c>
      <c r="P5081" s="7">
        <f>Sales_Data[[#This Row],[ItemCost]] +Sales_Data[[#This Row],[ShippingCost]]</f>
        <v>26844.37</v>
      </c>
      <c r="Q5081" s="7">
        <f>Sales_Data[[#This Row],[Gross Revenue]]-Sales_Data[[#This Row],[TotalFinancialCost]]</f>
        <v>12755.630000000001</v>
      </c>
      <c r="R5081" s="7">
        <f>Sales_Data[[#This Row],[Actul Bill Amount]]-Sales_Data[[#This Row],[ShippingCost]]</f>
        <v>38755.629999999997</v>
      </c>
      <c r="S5081">
        <v>477</v>
      </c>
      <c r="T5081">
        <v>444.37</v>
      </c>
      <c r="U5081" t="s">
        <v>58</v>
      </c>
      <c r="V5081">
        <v>800</v>
      </c>
      <c r="W5081" t="s">
        <v>22</v>
      </c>
      <c r="X5081" t="str">
        <f t="shared" si="159"/>
        <v>Nagpur</v>
      </c>
    </row>
    <row r="5082" spans="1:24" x14ac:dyDescent="0.4">
      <c r="A5082">
        <v>105081</v>
      </c>
      <c r="B5082" s="5">
        <v>45845.861111111109</v>
      </c>
      <c r="C5082" s="3" t="str">
        <f>TEXT(Sales_Data[[#This Row],[OrderDate]],"mmmm")</f>
        <v>July</v>
      </c>
      <c r="D5082" s="3" t="str">
        <f t="shared" si="158"/>
        <v>2025</v>
      </c>
      <c r="E5082" t="s">
        <v>50</v>
      </c>
      <c r="F5082" t="s">
        <v>46</v>
      </c>
      <c r="G5082" t="s">
        <v>31</v>
      </c>
      <c r="H5082" t="s">
        <v>16</v>
      </c>
      <c r="I5082" t="s">
        <v>100</v>
      </c>
      <c r="J5082">
        <v>78</v>
      </c>
      <c r="K5082">
        <v>4500</v>
      </c>
      <c r="L5082" s="7">
        <f>Sales_Data[[#This Row],[OrderQuantity]] *Sales_Data[[#This Row],[UnitPrice]]</f>
        <v>351000</v>
      </c>
      <c r="M5082" s="7">
        <f>Sales_Data[[#This Row],[UnitPrice]]-Sales_Data[[#This Row],[UnitCost]]</f>
        <v>1700</v>
      </c>
      <c r="N5082" s="7">
        <f>Sales_Data[[#This Row],[Gross Revenue]]-Sales_Data[[#This Row],[Discount Amount ]]</f>
        <v>349300</v>
      </c>
      <c r="O5082" s="7">
        <f>Sales_Data[[#This Row],[OrderQuantity]] *Sales_Data[[#This Row],[UnitCost]]</f>
        <v>218400</v>
      </c>
      <c r="P5082" s="7">
        <f>Sales_Data[[#This Row],[ItemCost]] +Sales_Data[[#This Row],[ShippingCost]]</f>
        <v>219296.02</v>
      </c>
      <c r="Q5082" s="7">
        <f>Sales_Data[[#This Row],[Gross Revenue]]-Sales_Data[[#This Row],[TotalFinancialCost]]</f>
        <v>131703.98000000001</v>
      </c>
      <c r="R5082" s="7">
        <f>Sales_Data[[#This Row],[Actul Bill Amount]]-Sales_Data[[#This Row],[ShippingCost]]</f>
        <v>348403.98</v>
      </c>
      <c r="S5082">
        <v>729</v>
      </c>
      <c r="T5082">
        <v>896.02</v>
      </c>
      <c r="U5082" t="s">
        <v>47</v>
      </c>
      <c r="V5082">
        <v>2800</v>
      </c>
      <c r="W5082" t="s">
        <v>18</v>
      </c>
      <c r="X5082" t="str">
        <f t="shared" si="159"/>
        <v>Bengaluru</v>
      </c>
    </row>
    <row r="5083" spans="1:24" x14ac:dyDescent="0.4">
      <c r="A5083">
        <v>105082</v>
      </c>
      <c r="B5083" s="5">
        <v>46003.763888888891</v>
      </c>
      <c r="C5083" s="3" t="str">
        <f>TEXT(Sales_Data[[#This Row],[OrderDate]],"mmmm")</f>
        <v>December</v>
      </c>
      <c r="D5083" s="3" t="str">
        <f t="shared" si="158"/>
        <v>2025</v>
      </c>
      <c r="E5083" t="s">
        <v>48</v>
      </c>
      <c r="F5083" t="s">
        <v>14</v>
      </c>
      <c r="G5083" t="s">
        <v>31</v>
      </c>
      <c r="H5083" t="s">
        <v>32</v>
      </c>
      <c r="I5083" t="s">
        <v>100</v>
      </c>
      <c r="J5083">
        <v>80</v>
      </c>
      <c r="K5083">
        <v>6500</v>
      </c>
      <c r="L5083" s="7">
        <f>Sales_Data[[#This Row],[OrderQuantity]] *Sales_Data[[#This Row],[UnitPrice]]</f>
        <v>520000</v>
      </c>
      <c r="M5083" s="7">
        <f>Sales_Data[[#This Row],[UnitPrice]]-Sales_Data[[#This Row],[UnitCost]]</f>
        <v>2300</v>
      </c>
      <c r="N5083" s="7">
        <f>Sales_Data[[#This Row],[Gross Revenue]]-Sales_Data[[#This Row],[Discount Amount ]]</f>
        <v>517700</v>
      </c>
      <c r="O5083" s="7">
        <f>Sales_Data[[#This Row],[OrderQuantity]] *Sales_Data[[#This Row],[UnitCost]]</f>
        <v>336000</v>
      </c>
      <c r="P5083" s="7">
        <f>Sales_Data[[#This Row],[ItemCost]] +Sales_Data[[#This Row],[ShippingCost]]</f>
        <v>336210.62</v>
      </c>
      <c r="Q5083" s="7">
        <f>Sales_Data[[#This Row],[Gross Revenue]]-Sales_Data[[#This Row],[TotalFinancialCost]]</f>
        <v>183789.38</v>
      </c>
      <c r="R5083" s="7">
        <f>Sales_Data[[#This Row],[Actul Bill Amount]]-Sales_Data[[#This Row],[ShippingCost]]</f>
        <v>517489.38</v>
      </c>
      <c r="S5083">
        <v>857</v>
      </c>
      <c r="T5083">
        <v>210.62</v>
      </c>
      <c r="U5083" t="s">
        <v>21</v>
      </c>
      <c r="V5083">
        <v>4200</v>
      </c>
      <c r="W5083" t="s">
        <v>33</v>
      </c>
      <c r="X5083" t="str">
        <f t="shared" si="159"/>
        <v>Delhi</v>
      </c>
    </row>
    <row r="5084" spans="1:24" x14ac:dyDescent="0.4">
      <c r="A5084">
        <v>105083</v>
      </c>
      <c r="B5084" s="5">
        <v>45927.15</v>
      </c>
      <c r="C5084" s="3" t="str">
        <f>TEXT(Sales_Data[[#This Row],[OrderDate]],"mmmm")</f>
        <v>September</v>
      </c>
      <c r="D5084" s="3" t="str">
        <f t="shared" si="158"/>
        <v>2025</v>
      </c>
      <c r="E5084" t="s">
        <v>50</v>
      </c>
      <c r="F5084" t="s">
        <v>55</v>
      </c>
      <c r="G5084" t="s">
        <v>15</v>
      </c>
      <c r="H5084" t="s">
        <v>16</v>
      </c>
      <c r="I5084" t="s">
        <v>100</v>
      </c>
      <c r="J5084">
        <v>62</v>
      </c>
      <c r="K5084">
        <v>850</v>
      </c>
      <c r="L5084" s="7">
        <f>Sales_Data[[#This Row],[OrderQuantity]] *Sales_Data[[#This Row],[UnitPrice]]</f>
        <v>52700</v>
      </c>
      <c r="M5084" s="7">
        <f>Sales_Data[[#This Row],[UnitPrice]]-Sales_Data[[#This Row],[UnitCost]]</f>
        <v>300</v>
      </c>
      <c r="N5084" s="7">
        <f>Sales_Data[[#This Row],[Gross Revenue]]-Sales_Data[[#This Row],[Discount Amount ]]</f>
        <v>52400</v>
      </c>
      <c r="O5084" s="7">
        <f>Sales_Data[[#This Row],[OrderQuantity]] *Sales_Data[[#This Row],[UnitCost]]</f>
        <v>34100</v>
      </c>
      <c r="P5084" s="7">
        <f>Sales_Data[[#This Row],[ItemCost]] +Sales_Data[[#This Row],[ShippingCost]]</f>
        <v>34716.71</v>
      </c>
      <c r="Q5084" s="7">
        <f>Sales_Data[[#This Row],[Gross Revenue]]-Sales_Data[[#This Row],[TotalFinancialCost]]</f>
        <v>17983.29</v>
      </c>
      <c r="R5084" s="7">
        <f>Sales_Data[[#This Row],[Actul Bill Amount]]-Sales_Data[[#This Row],[ShippingCost]]</f>
        <v>51783.29</v>
      </c>
      <c r="S5084">
        <v>932</v>
      </c>
      <c r="T5084">
        <v>616.71</v>
      </c>
      <c r="U5084" t="s">
        <v>56</v>
      </c>
      <c r="V5084">
        <v>550</v>
      </c>
      <c r="W5084" t="s">
        <v>18</v>
      </c>
      <c r="X5084" t="str">
        <f t="shared" si="159"/>
        <v>Bengaluru</v>
      </c>
    </row>
    <row r="5085" spans="1:24" x14ac:dyDescent="0.4">
      <c r="A5085">
        <v>105084</v>
      </c>
      <c r="B5085" s="5">
        <v>45752.568749999999</v>
      </c>
      <c r="C5085" s="3" t="str">
        <f>TEXT(Sales_Data[[#This Row],[OrderDate]],"mmmm")</f>
        <v>April</v>
      </c>
      <c r="D5085" s="3" t="str">
        <f t="shared" si="158"/>
        <v>2025</v>
      </c>
      <c r="E5085" t="s">
        <v>39</v>
      </c>
      <c r="F5085" t="s">
        <v>43</v>
      </c>
      <c r="G5085" t="s">
        <v>31</v>
      </c>
      <c r="H5085" t="s">
        <v>20</v>
      </c>
      <c r="I5085" t="s">
        <v>100</v>
      </c>
      <c r="J5085">
        <v>62</v>
      </c>
      <c r="K5085">
        <v>2800</v>
      </c>
      <c r="L5085" s="7">
        <f>Sales_Data[[#This Row],[OrderQuantity]] *Sales_Data[[#This Row],[UnitPrice]]</f>
        <v>173600</v>
      </c>
      <c r="M5085" s="7">
        <f>Sales_Data[[#This Row],[UnitPrice]]-Sales_Data[[#This Row],[UnitCost]]</f>
        <v>1300</v>
      </c>
      <c r="N5085" s="7">
        <f>Sales_Data[[#This Row],[Gross Revenue]]-Sales_Data[[#This Row],[Discount Amount ]]</f>
        <v>172300</v>
      </c>
      <c r="O5085" s="7">
        <f>Sales_Data[[#This Row],[OrderQuantity]] *Sales_Data[[#This Row],[UnitCost]]</f>
        <v>93000</v>
      </c>
      <c r="P5085" s="7">
        <f>Sales_Data[[#This Row],[ItemCost]] +Sales_Data[[#This Row],[ShippingCost]]</f>
        <v>95429.14</v>
      </c>
      <c r="Q5085" s="7">
        <f>Sales_Data[[#This Row],[Gross Revenue]]-Sales_Data[[#This Row],[TotalFinancialCost]]</f>
        <v>78170.86</v>
      </c>
      <c r="R5085" s="7">
        <f>Sales_Data[[#This Row],[Actul Bill Amount]]-Sales_Data[[#This Row],[ShippingCost]]</f>
        <v>169870.86</v>
      </c>
      <c r="S5085">
        <v>471</v>
      </c>
      <c r="T5085">
        <v>2429.14</v>
      </c>
      <c r="U5085" t="s">
        <v>61</v>
      </c>
      <c r="V5085">
        <v>1500</v>
      </c>
      <c r="W5085" t="s">
        <v>22</v>
      </c>
      <c r="X5085" t="str">
        <f t="shared" si="159"/>
        <v>Nagpur</v>
      </c>
    </row>
    <row r="5086" spans="1:24" x14ac:dyDescent="0.4">
      <c r="A5086">
        <v>105085</v>
      </c>
      <c r="B5086" s="5">
        <v>45967.813888888886</v>
      </c>
      <c r="C5086" s="3" t="str">
        <f>TEXT(Sales_Data[[#This Row],[OrderDate]],"mmmm")</f>
        <v>November</v>
      </c>
      <c r="D5086" s="3" t="str">
        <f t="shared" si="158"/>
        <v>2025</v>
      </c>
      <c r="E5086" t="s">
        <v>19</v>
      </c>
      <c r="F5086" t="s">
        <v>28</v>
      </c>
      <c r="G5086" t="s">
        <v>15</v>
      </c>
      <c r="H5086" t="s">
        <v>25</v>
      </c>
      <c r="I5086" t="s">
        <v>100</v>
      </c>
      <c r="J5086">
        <v>35</v>
      </c>
      <c r="K5086">
        <v>2500</v>
      </c>
      <c r="L5086" s="7">
        <f>Sales_Data[[#This Row],[OrderQuantity]] *Sales_Data[[#This Row],[UnitPrice]]</f>
        <v>87500</v>
      </c>
      <c r="M5086" s="7">
        <f>Sales_Data[[#This Row],[UnitPrice]]-Sales_Data[[#This Row],[UnitCost]]</f>
        <v>1000</v>
      </c>
      <c r="N5086" s="7">
        <f>Sales_Data[[#This Row],[Gross Revenue]]-Sales_Data[[#This Row],[Discount Amount ]]</f>
        <v>86500</v>
      </c>
      <c r="O5086" s="7">
        <f>Sales_Data[[#This Row],[OrderQuantity]] *Sales_Data[[#This Row],[UnitCost]]</f>
        <v>52500</v>
      </c>
      <c r="P5086" s="7">
        <f>Sales_Data[[#This Row],[ItemCost]] +Sales_Data[[#This Row],[ShippingCost]]</f>
        <v>52947.6</v>
      </c>
      <c r="Q5086" s="7">
        <f>Sales_Data[[#This Row],[Gross Revenue]]-Sales_Data[[#This Row],[TotalFinancialCost]]</f>
        <v>34552.400000000001</v>
      </c>
      <c r="R5086" s="7">
        <f>Sales_Data[[#This Row],[Actul Bill Amount]]-Sales_Data[[#This Row],[ShippingCost]]</f>
        <v>86052.4</v>
      </c>
      <c r="S5086">
        <v>806</v>
      </c>
      <c r="T5086">
        <v>447.6</v>
      </c>
      <c r="U5086" t="s">
        <v>54</v>
      </c>
      <c r="V5086">
        <v>1500</v>
      </c>
      <c r="W5086" t="s">
        <v>27</v>
      </c>
      <c r="X5086" t="str">
        <f t="shared" si="159"/>
        <v>Mumbai</v>
      </c>
    </row>
    <row r="5087" spans="1:24" x14ac:dyDescent="0.4">
      <c r="A5087">
        <v>105086</v>
      </c>
      <c r="B5087" s="5">
        <v>45789.573611111111</v>
      </c>
      <c r="C5087" s="3" t="str">
        <f>TEXT(Sales_Data[[#This Row],[OrderDate]],"mmmm")</f>
        <v>May</v>
      </c>
      <c r="D5087" s="3" t="str">
        <f t="shared" si="158"/>
        <v>2025</v>
      </c>
      <c r="E5087" t="s">
        <v>19</v>
      </c>
      <c r="F5087" t="s">
        <v>55</v>
      </c>
      <c r="G5087" t="s">
        <v>15</v>
      </c>
      <c r="H5087" t="s">
        <v>16</v>
      </c>
      <c r="I5087" t="s">
        <v>100</v>
      </c>
      <c r="J5087">
        <v>96</v>
      </c>
      <c r="K5087">
        <v>600</v>
      </c>
      <c r="L5087" s="7">
        <f>Sales_Data[[#This Row],[OrderQuantity]] *Sales_Data[[#This Row],[UnitPrice]]</f>
        <v>57600</v>
      </c>
      <c r="M5087" s="7">
        <f>Sales_Data[[#This Row],[UnitPrice]]-Sales_Data[[#This Row],[UnitCost]]</f>
        <v>250</v>
      </c>
      <c r="N5087" s="7">
        <f>Sales_Data[[#This Row],[Gross Revenue]]-Sales_Data[[#This Row],[Discount Amount ]]</f>
        <v>57350</v>
      </c>
      <c r="O5087" s="7">
        <f>Sales_Data[[#This Row],[OrderQuantity]] *Sales_Data[[#This Row],[UnitCost]]</f>
        <v>33600</v>
      </c>
      <c r="P5087" s="7">
        <f>Sales_Data[[#This Row],[ItemCost]] +Sales_Data[[#This Row],[ShippingCost]]</f>
        <v>35489.18</v>
      </c>
      <c r="Q5087" s="7">
        <f>Sales_Data[[#This Row],[Gross Revenue]]-Sales_Data[[#This Row],[TotalFinancialCost]]</f>
        <v>22110.82</v>
      </c>
      <c r="R5087" s="7">
        <f>Sales_Data[[#This Row],[Actul Bill Amount]]-Sales_Data[[#This Row],[ShippingCost]]</f>
        <v>55460.82</v>
      </c>
      <c r="S5087">
        <v>639</v>
      </c>
      <c r="T5087">
        <v>1889.18</v>
      </c>
      <c r="U5087" t="s">
        <v>57</v>
      </c>
      <c r="V5087">
        <v>350</v>
      </c>
      <c r="W5087" t="s">
        <v>18</v>
      </c>
      <c r="X5087" t="str">
        <f t="shared" si="159"/>
        <v>Bengaluru</v>
      </c>
    </row>
    <row r="5088" spans="1:24" x14ac:dyDescent="0.4">
      <c r="A5088">
        <v>105087</v>
      </c>
      <c r="B5088" s="5">
        <v>45696.904166666667</v>
      </c>
      <c r="C5088" s="3" t="str">
        <f>TEXT(Sales_Data[[#This Row],[OrderDate]],"mmmm")</f>
        <v>February</v>
      </c>
      <c r="D5088" s="3" t="str">
        <f t="shared" si="158"/>
        <v>2025</v>
      </c>
      <c r="E5088" t="s">
        <v>45</v>
      </c>
      <c r="F5088" t="s">
        <v>43</v>
      </c>
      <c r="G5088" t="s">
        <v>31</v>
      </c>
      <c r="H5088" t="s">
        <v>25</v>
      </c>
      <c r="I5088" t="s">
        <v>100</v>
      </c>
      <c r="J5088">
        <v>67</v>
      </c>
      <c r="K5088">
        <v>2800</v>
      </c>
      <c r="L5088" s="7">
        <f>Sales_Data[[#This Row],[OrderQuantity]] *Sales_Data[[#This Row],[UnitPrice]]</f>
        <v>187600</v>
      </c>
      <c r="M5088" s="7">
        <f>Sales_Data[[#This Row],[UnitPrice]]-Sales_Data[[#This Row],[UnitCost]]</f>
        <v>1300</v>
      </c>
      <c r="N5088" s="7">
        <f>Sales_Data[[#This Row],[Gross Revenue]]-Sales_Data[[#This Row],[Discount Amount ]]</f>
        <v>186300</v>
      </c>
      <c r="O5088" s="7">
        <f>Sales_Data[[#This Row],[OrderQuantity]] *Sales_Data[[#This Row],[UnitCost]]</f>
        <v>100500</v>
      </c>
      <c r="P5088" s="7">
        <f>Sales_Data[[#This Row],[ItemCost]] +Sales_Data[[#This Row],[ShippingCost]]</f>
        <v>100952.66</v>
      </c>
      <c r="Q5088" s="7">
        <f>Sales_Data[[#This Row],[Gross Revenue]]-Sales_Data[[#This Row],[TotalFinancialCost]]</f>
        <v>86647.34</v>
      </c>
      <c r="R5088" s="7">
        <f>Sales_Data[[#This Row],[Actul Bill Amount]]-Sales_Data[[#This Row],[ShippingCost]]</f>
        <v>185847.34</v>
      </c>
      <c r="S5088">
        <v>1130</v>
      </c>
      <c r="T5088">
        <v>452.66</v>
      </c>
      <c r="U5088" t="s">
        <v>61</v>
      </c>
      <c r="V5088">
        <v>1500</v>
      </c>
      <c r="W5088" t="s">
        <v>27</v>
      </c>
      <c r="X5088" t="str">
        <f t="shared" si="159"/>
        <v>Mumbai</v>
      </c>
    </row>
    <row r="5089" spans="1:24" x14ac:dyDescent="0.4">
      <c r="A5089">
        <v>105088</v>
      </c>
      <c r="B5089" s="5">
        <v>45729.134722222225</v>
      </c>
      <c r="C5089" s="3" t="str">
        <f>TEXT(Sales_Data[[#This Row],[OrderDate]],"mmmm")</f>
        <v>March</v>
      </c>
      <c r="D5089" s="3" t="str">
        <f t="shared" si="158"/>
        <v>2025</v>
      </c>
      <c r="E5089" t="s">
        <v>13</v>
      </c>
      <c r="F5089" t="s">
        <v>46</v>
      </c>
      <c r="G5089" t="s">
        <v>15</v>
      </c>
      <c r="H5089" t="s">
        <v>37</v>
      </c>
      <c r="I5089" t="s">
        <v>100</v>
      </c>
      <c r="J5089">
        <v>57</v>
      </c>
      <c r="K5089">
        <v>15000</v>
      </c>
      <c r="L5089" s="7">
        <f>Sales_Data[[#This Row],[OrderQuantity]] *Sales_Data[[#This Row],[UnitPrice]]</f>
        <v>855000</v>
      </c>
      <c r="M5089" s="7">
        <f>Sales_Data[[#This Row],[UnitPrice]]-Sales_Data[[#This Row],[UnitCost]]</f>
        <v>5500</v>
      </c>
      <c r="N5089" s="7">
        <f>Sales_Data[[#This Row],[Gross Revenue]]-Sales_Data[[#This Row],[Discount Amount ]]</f>
        <v>849500</v>
      </c>
      <c r="O5089" s="7">
        <f>Sales_Data[[#This Row],[OrderQuantity]] *Sales_Data[[#This Row],[UnitCost]]</f>
        <v>541500</v>
      </c>
      <c r="P5089" s="7">
        <f>Sales_Data[[#This Row],[ItemCost]] +Sales_Data[[#This Row],[ShippingCost]]</f>
        <v>541772.82999999996</v>
      </c>
      <c r="Q5089" s="7">
        <f>Sales_Data[[#This Row],[Gross Revenue]]-Sales_Data[[#This Row],[TotalFinancialCost]]</f>
        <v>313227.17000000004</v>
      </c>
      <c r="R5089" s="7">
        <f>Sales_Data[[#This Row],[Actul Bill Amount]]-Sales_Data[[#This Row],[ShippingCost]]</f>
        <v>849227.17</v>
      </c>
      <c r="S5089">
        <v>964</v>
      </c>
      <c r="T5089">
        <v>272.83</v>
      </c>
      <c r="U5089" t="s">
        <v>53</v>
      </c>
      <c r="V5089">
        <v>9500</v>
      </c>
      <c r="W5089" t="s">
        <v>38</v>
      </c>
      <c r="X5089" t="str">
        <f t="shared" si="159"/>
        <v>Kolkata</v>
      </c>
    </row>
    <row r="5090" spans="1:24" x14ac:dyDescent="0.4">
      <c r="A5090">
        <v>105089</v>
      </c>
      <c r="B5090" s="5">
        <v>45938.95416666667</v>
      </c>
      <c r="C5090" s="3" t="str">
        <f>TEXT(Sales_Data[[#This Row],[OrderDate]],"mmmm")</f>
        <v>October</v>
      </c>
      <c r="D5090" s="3" t="str">
        <f t="shared" si="158"/>
        <v>2025</v>
      </c>
      <c r="E5090" t="s">
        <v>50</v>
      </c>
      <c r="F5090" t="s">
        <v>55</v>
      </c>
      <c r="G5090" t="s">
        <v>29</v>
      </c>
      <c r="H5090" t="s">
        <v>20</v>
      </c>
      <c r="I5090" t="s">
        <v>100</v>
      </c>
      <c r="J5090">
        <v>44</v>
      </c>
      <c r="K5090">
        <v>600</v>
      </c>
      <c r="L5090" s="7">
        <f>Sales_Data[[#This Row],[OrderQuantity]] *Sales_Data[[#This Row],[UnitPrice]]</f>
        <v>26400</v>
      </c>
      <c r="M5090" s="7">
        <f>Sales_Data[[#This Row],[UnitPrice]]-Sales_Data[[#This Row],[UnitCost]]</f>
        <v>250</v>
      </c>
      <c r="N5090" s="7">
        <f>Sales_Data[[#This Row],[Gross Revenue]]-Sales_Data[[#This Row],[Discount Amount ]]</f>
        <v>26150</v>
      </c>
      <c r="O5090" s="7">
        <f>Sales_Data[[#This Row],[OrderQuantity]] *Sales_Data[[#This Row],[UnitCost]]</f>
        <v>15400</v>
      </c>
      <c r="P5090" s="7">
        <f>Sales_Data[[#This Row],[ItemCost]] +Sales_Data[[#This Row],[ShippingCost]]</f>
        <v>15941.74</v>
      </c>
      <c r="Q5090" s="7">
        <f>Sales_Data[[#This Row],[Gross Revenue]]-Sales_Data[[#This Row],[TotalFinancialCost]]</f>
        <v>10458.26</v>
      </c>
      <c r="R5090" s="7">
        <f>Sales_Data[[#This Row],[Actul Bill Amount]]-Sales_Data[[#This Row],[ShippingCost]]</f>
        <v>25608.26</v>
      </c>
      <c r="S5090">
        <v>1116</v>
      </c>
      <c r="T5090">
        <v>541.74</v>
      </c>
      <c r="U5090" t="s">
        <v>57</v>
      </c>
      <c r="V5090">
        <v>350</v>
      </c>
      <c r="W5090" t="s">
        <v>22</v>
      </c>
      <c r="X5090" t="str">
        <f t="shared" si="159"/>
        <v>Nagpur</v>
      </c>
    </row>
    <row r="5091" spans="1:24" x14ac:dyDescent="0.4">
      <c r="A5091">
        <v>105090</v>
      </c>
      <c r="B5091" s="5">
        <v>45990.124305555553</v>
      </c>
      <c r="C5091" s="3" t="str">
        <f>TEXT(Sales_Data[[#This Row],[OrderDate]],"mmmm")</f>
        <v>November</v>
      </c>
      <c r="D5091" s="3" t="str">
        <f t="shared" si="158"/>
        <v>2025</v>
      </c>
      <c r="E5091" t="s">
        <v>19</v>
      </c>
      <c r="F5091" t="s">
        <v>46</v>
      </c>
      <c r="G5091" t="s">
        <v>29</v>
      </c>
      <c r="H5091" t="s">
        <v>37</v>
      </c>
      <c r="I5091" t="s">
        <v>100</v>
      </c>
      <c r="J5091">
        <v>22</v>
      </c>
      <c r="K5091">
        <v>4500</v>
      </c>
      <c r="L5091" s="7">
        <f>Sales_Data[[#This Row],[OrderQuantity]] *Sales_Data[[#This Row],[UnitPrice]]</f>
        <v>99000</v>
      </c>
      <c r="M5091" s="7">
        <f>Sales_Data[[#This Row],[UnitPrice]]-Sales_Data[[#This Row],[UnitCost]]</f>
        <v>1700</v>
      </c>
      <c r="N5091" s="7">
        <f>Sales_Data[[#This Row],[Gross Revenue]]-Sales_Data[[#This Row],[Discount Amount ]]</f>
        <v>97300</v>
      </c>
      <c r="O5091" s="7">
        <f>Sales_Data[[#This Row],[OrderQuantity]] *Sales_Data[[#This Row],[UnitCost]]</f>
        <v>61600</v>
      </c>
      <c r="P5091" s="7">
        <f>Sales_Data[[#This Row],[ItemCost]] +Sales_Data[[#This Row],[ShippingCost]]</f>
        <v>61813.99</v>
      </c>
      <c r="Q5091" s="7">
        <f>Sales_Data[[#This Row],[Gross Revenue]]-Sales_Data[[#This Row],[TotalFinancialCost]]</f>
        <v>37186.01</v>
      </c>
      <c r="R5091" s="7">
        <f>Sales_Data[[#This Row],[Actul Bill Amount]]-Sales_Data[[#This Row],[ShippingCost]]</f>
        <v>97086.01</v>
      </c>
      <c r="S5091">
        <v>856</v>
      </c>
      <c r="T5091">
        <v>213.99</v>
      </c>
      <c r="U5091" t="s">
        <v>47</v>
      </c>
      <c r="V5091">
        <v>2800</v>
      </c>
      <c r="W5091" t="s">
        <v>38</v>
      </c>
      <c r="X5091" t="str">
        <f t="shared" si="159"/>
        <v>Kolkata</v>
      </c>
    </row>
    <row r="5092" spans="1:24" x14ac:dyDescent="0.4">
      <c r="A5092">
        <v>105091</v>
      </c>
      <c r="B5092" s="5">
        <v>45817.970138888886</v>
      </c>
      <c r="C5092" s="3" t="str">
        <f>TEXT(Sales_Data[[#This Row],[OrderDate]],"mmmm")</f>
        <v>June</v>
      </c>
      <c r="D5092" s="3" t="str">
        <f t="shared" si="158"/>
        <v>2025</v>
      </c>
      <c r="E5092" t="s">
        <v>34</v>
      </c>
      <c r="F5092" t="s">
        <v>35</v>
      </c>
      <c r="G5092" t="s">
        <v>29</v>
      </c>
      <c r="H5092" t="s">
        <v>25</v>
      </c>
      <c r="I5092" t="s">
        <v>100</v>
      </c>
      <c r="J5092">
        <v>52</v>
      </c>
      <c r="K5092">
        <v>12000</v>
      </c>
      <c r="L5092" s="7">
        <f>Sales_Data[[#This Row],[OrderQuantity]] *Sales_Data[[#This Row],[UnitPrice]]</f>
        <v>624000</v>
      </c>
      <c r="M5092" s="7">
        <f>Sales_Data[[#This Row],[UnitPrice]]-Sales_Data[[#This Row],[UnitCost]]</f>
        <v>4000</v>
      </c>
      <c r="N5092" s="7">
        <f>Sales_Data[[#This Row],[Gross Revenue]]-Sales_Data[[#This Row],[Discount Amount ]]</f>
        <v>620000</v>
      </c>
      <c r="O5092" s="7">
        <f>Sales_Data[[#This Row],[OrderQuantity]] *Sales_Data[[#This Row],[UnitCost]]</f>
        <v>416000</v>
      </c>
      <c r="P5092" s="7">
        <f>Sales_Data[[#This Row],[ItemCost]] +Sales_Data[[#This Row],[ShippingCost]]</f>
        <v>416631.73</v>
      </c>
      <c r="Q5092" s="7">
        <f>Sales_Data[[#This Row],[Gross Revenue]]-Sales_Data[[#This Row],[TotalFinancialCost]]</f>
        <v>207368.27000000002</v>
      </c>
      <c r="R5092" s="7">
        <f>Sales_Data[[#This Row],[Actul Bill Amount]]-Sales_Data[[#This Row],[ShippingCost]]</f>
        <v>619368.27</v>
      </c>
      <c r="S5092">
        <v>722</v>
      </c>
      <c r="T5092">
        <v>631.73</v>
      </c>
      <c r="U5092" t="s">
        <v>36</v>
      </c>
      <c r="V5092">
        <v>8000</v>
      </c>
      <c r="W5092" t="s">
        <v>27</v>
      </c>
      <c r="X5092" t="str">
        <f t="shared" si="159"/>
        <v>Mumbai</v>
      </c>
    </row>
    <row r="5093" spans="1:24" x14ac:dyDescent="0.4">
      <c r="A5093">
        <v>105092</v>
      </c>
      <c r="B5093" s="5">
        <v>45844.068055555559</v>
      </c>
      <c r="C5093" s="3" t="str">
        <f>TEXT(Sales_Data[[#This Row],[OrderDate]],"mmmm")</f>
        <v>July</v>
      </c>
      <c r="D5093" s="3" t="str">
        <f t="shared" si="158"/>
        <v>2025</v>
      </c>
      <c r="E5093" t="s">
        <v>19</v>
      </c>
      <c r="F5093" t="s">
        <v>14</v>
      </c>
      <c r="G5093" t="s">
        <v>31</v>
      </c>
      <c r="H5093" t="s">
        <v>32</v>
      </c>
      <c r="I5093" t="s">
        <v>100</v>
      </c>
      <c r="J5093">
        <v>80</v>
      </c>
      <c r="K5093">
        <v>6500</v>
      </c>
      <c r="L5093" s="7">
        <f>Sales_Data[[#This Row],[OrderQuantity]] *Sales_Data[[#This Row],[UnitPrice]]</f>
        <v>520000</v>
      </c>
      <c r="M5093" s="7">
        <f>Sales_Data[[#This Row],[UnitPrice]]-Sales_Data[[#This Row],[UnitCost]]</f>
        <v>2300</v>
      </c>
      <c r="N5093" s="7">
        <f>Sales_Data[[#This Row],[Gross Revenue]]-Sales_Data[[#This Row],[Discount Amount ]]</f>
        <v>517700</v>
      </c>
      <c r="O5093" s="7">
        <f>Sales_Data[[#This Row],[OrderQuantity]] *Sales_Data[[#This Row],[UnitCost]]</f>
        <v>336000</v>
      </c>
      <c r="P5093" s="7">
        <f>Sales_Data[[#This Row],[ItemCost]] +Sales_Data[[#This Row],[ShippingCost]]</f>
        <v>336725.91</v>
      </c>
      <c r="Q5093" s="7">
        <f>Sales_Data[[#This Row],[Gross Revenue]]-Sales_Data[[#This Row],[TotalFinancialCost]]</f>
        <v>183274.09000000003</v>
      </c>
      <c r="R5093" s="7">
        <f>Sales_Data[[#This Row],[Actul Bill Amount]]-Sales_Data[[#This Row],[ShippingCost]]</f>
        <v>516974.09</v>
      </c>
      <c r="S5093">
        <v>861</v>
      </c>
      <c r="T5093">
        <v>725.91</v>
      </c>
      <c r="U5093" t="s">
        <v>21</v>
      </c>
      <c r="V5093">
        <v>4200</v>
      </c>
      <c r="W5093" t="s">
        <v>33</v>
      </c>
      <c r="X5093" t="str">
        <f t="shared" si="159"/>
        <v>Delhi</v>
      </c>
    </row>
    <row r="5094" spans="1:24" x14ac:dyDescent="0.4">
      <c r="A5094">
        <v>105093</v>
      </c>
      <c r="B5094" s="5">
        <v>45848.711111111108</v>
      </c>
      <c r="C5094" s="3" t="str">
        <f>TEXT(Sales_Data[[#This Row],[OrderDate]],"mmmm")</f>
        <v>July</v>
      </c>
      <c r="D5094" s="3" t="str">
        <f t="shared" si="158"/>
        <v>2025</v>
      </c>
      <c r="E5094" t="s">
        <v>45</v>
      </c>
      <c r="F5094" t="s">
        <v>24</v>
      </c>
      <c r="G5094" t="s">
        <v>29</v>
      </c>
      <c r="H5094" t="s">
        <v>25</v>
      </c>
      <c r="I5094" t="s">
        <v>100</v>
      </c>
      <c r="J5094">
        <v>6</v>
      </c>
      <c r="K5094">
        <v>45000</v>
      </c>
      <c r="L5094" s="7">
        <f>Sales_Data[[#This Row],[OrderQuantity]] *Sales_Data[[#This Row],[UnitPrice]]</f>
        <v>270000</v>
      </c>
      <c r="M5094" s="7">
        <f>Sales_Data[[#This Row],[UnitPrice]]-Sales_Data[[#This Row],[UnitCost]]</f>
        <v>13000</v>
      </c>
      <c r="N5094" s="7">
        <f>Sales_Data[[#This Row],[Gross Revenue]]-Sales_Data[[#This Row],[Discount Amount ]]</f>
        <v>257000</v>
      </c>
      <c r="O5094" s="7">
        <f>Sales_Data[[#This Row],[OrderQuantity]] *Sales_Data[[#This Row],[UnitCost]]</f>
        <v>192000</v>
      </c>
      <c r="P5094" s="7">
        <f>Sales_Data[[#This Row],[ItemCost]] +Sales_Data[[#This Row],[ShippingCost]]</f>
        <v>192476.42</v>
      </c>
      <c r="Q5094" s="7">
        <f>Sales_Data[[#This Row],[Gross Revenue]]-Sales_Data[[#This Row],[TotalFinancialCost]]</f>
        <v>77523.579999999987</v>
      </c>
      <c r="R5094" s="7">
        <f>Sales_Data[[#This Row],[Actul Bill Amount]]-Sales_Data[[#This Row],[ShippingCost]]</f>
        <v>256523.58</v>
      </c>
      <c r="S5094">
        <v>477</v>
      </c>
      <c r="T5094">
        <v>476.42</v>
      </c>
      <c r="U5094" t="s">
        <v>26</v>
      </c>
      <c r="V5094">
        <v>32000</v>
      </c>
      <c r="W5094" t="s">
        <v>27</v>
      </c>
      <c r="X5094" t="str">
        <f t="shared" si="159"/>
        <v>Mumbai</v>
      </c>
    </row>
    <row r="5095" spans="1:24" x14ac:dyDescent="0.4">
      <c r="A5095">
        <v>105094</v>
      </c>
      <c r="B5095" s="5">
        <v>45777.70208333333</v>
      </c>
      <c r="C5095" s="3" t="str">
        <f>TEXT(Sales_Data[[#This Row],[OrderDate]],"mmmm")</f>
        <v>April</v>
      </c>
      <c r="D5095" s="3" t="str">
        <f t="shared" si="158"/>
        <v>2025</v>
      </c>
      <c r="E5095" t="s">
        <v>50</v>
      </c>
      <c r="F5095" t="s">
        <v>35</v>
      </c>
      <c r="G5095" t="s">
        <v>31</v>
      </c>
      <c r="H5095" t="s">
        <v>25</v>
      </c>
      <c r="I5095" t="s">
        <v>100</v>
      </c>
      <c r="J5095">
        <v>78</v>
      </c>
      <c r="K5095">
        <v>12000</v>
      </c>
      <c r="L5095" s="7">
        <f>Sales_Data[[#This Row],[OrderQuantity]] *Sales_Data[[#This Row],[UnitPrice]]</f>
        <v>936000</v>
      </c>
      <c r="M5095" s="7">
        <f>Sales_Data[[#This Row],[UnitPrice]]-Sales_Data[[#This Row],[UnitCost]]</f>
        <v>4000</v>
      </c>
      <c r="N5095" s="7">
        <f>Sales_Data[[#This Row],[Gross Revenue]]-Sales_Data[[#This Row],[Discount Amount ]]</f>
        <v>932000</v>
      </c>
      <c r="O5095" s="7">
        <f>Sales_Data[[#This Row],[OrderQuantity]] *Sales_Data[[#This Row],[UnitCost]]</f>
        <v>624000</v>
      </c>
      <c r="P5095" s="7">
        <f>Sales_Data[[#This Row],[ItemCost]] +Sales_Data[[#This Row],[ShippingCost]]</f>
        <v>624538.81000000006</v>
      </c>
      <c r="Q5095" s="7">
        <f>Sales_Data[[#This Row],[Gross Revenue]]-Sales_Data[[#This Row],[TotalFinancialCost]]</f>
        <v>311461.18999999994</v>
      </c>
      <c r="R5095" s="7">
        <f>Sales_Data[[#This Row],[Actul Bill Amount]]-Sales_Data[[#This Row],[ShippingCost]]</f>
        <v>931461.19</v>
      </c>
      <c r="S5095">
        <v>864</v>
      </c>
      <c r="T5095">
        <v>538.80999999999995</v>
      </c>
      <c r="U5095" t="s">
        <v>36</v>
      </c>
      <c r="V5095">
        <v>8000</v>
      </c>
      <c r="W5095" t="s">
        <v>27</v>
      </c>
      <c r="X5095" t="str">
        <f t="shared" si="159"/>
        <v>Mumbai</v>
      </c>
    </row>
    <row r="5096" spans="1:24" x14ac:dyDescent="0.4">
      <c r="A5096">
        <v>105095</v>
      </c>
      <c r="B5096" s="5">
        <v>45877.661111111112</v>
      </c>
      <c r="C5096" s="3" t="str">
        <f>TEXT(Sales_Data[[#This Row],[OrderDate]],"mmmm")</f>
        <v>August</v>
      </c>
      <c r="D5096" s="3" t="str">
        <f t="shared" si="158"/>
        <v>2025</v>
      </c>
      <c r="E5096" t="s">
        <v>50</v>
      </c>
      <c r="F5096" t="s">
        <v>28</v>
      </c>
      <c r="G5096" t="s">
        <v>15</v>
      </c>
      <c r="H5096" t="s">
        <v>16</v>
      </c>
      <c r="I5096" t="s">
        <v>100</v>
      </c>
      <c r="J5096">
        <v>24</v>
      </c>
      <c r="K5096">
        <v>450</v>
      </c>
      <c r="L5096" s="7">
        <f>Sales_Data[[#This Row],[OrderQuantity]] *Sales_Data[[#This Row],[UnitPrice]]</f>
        <v>10800</v>
      </c>
      <c r="M5096" s="7">
        <f>Sales_Data[[#This Row],[UnitPrice]]-Sales_Data[[#This Row],[UnitCost]]</f>
        <v>250</v>
      </c>
      <c r="N5096" s="7">
        <f>Sales_Data[[#This Row],[Gross Revenue]]-Sales_Data[[#This Row],[Discount Amount ]]</f>
        <v>10550</v>
      </c>
      <c r="O5096" s="7">
        <f>Sales_Data[[#This Row],[OrderQuantity]] *Sales_Data[[#This Row],[UnitCost]]</f>
        <v>4800</v>
      </c>
      <c r="P5096" s="7">
        <f>Sales_Data[[#This Row],[ItemCost]] +Sales_Data[[#This Row],[ShippingCost]]</f>
        <v>4986.24</v>
      </c>
      <c r="Q5096" s="7">
        <f>Sales_Data[[#This Row],[Gross Revenue]]-Sales_Data[[#This Row],[TotalFinancialCost]]</f>
        <v>5813.76</v>
      </c>
      <c r="R5096" s="7">
        <f>Sales_Data[[#This Row],[Actul Bill Amount]]-Sales_Data[[#This Row],[ShippingCost]]</f>
        <v>10363.76</v>
      </c>
      <c r="S5096">
        <v>416</v>
      </c>
      <c r="T5096">
        <v>186.24</v>
      </c>
      <c r="U5096" t="s">
        <v>30</v>
      </c>
      <c r="V5096">
        <v>200</v>
      </c>
      <c r="W5096" t="s">
        <v>18</v>
      </c>
      <c r="X5096" t="str">
        <f t="shared" si="159"/>
        <v>Bengaluru</v>
      </c>
    </row>
    <row r="5097" spans="1:24" x14ac:dyDescent="0.4">
      <c r="A5097">
        <v>105096</v>
      </c>
      <c r="B5097" s="5">
        <v>45710.555555555555</v>
      </c>
      <c r="C5097" s="3" t="str">
        <f>TEXT(Sales_Data[[#This Row],[OrderDate]],"mmmm")</f>
        <v>February</v>
      </c>
      <c r="D5097" s="3" t="str">
        <f t="shared" si="158"/>
        <v>2025</v>
      </c>
      <c r="E5097" t="s">
        <v>34</v>
      </c>
      <c r="F5097" t="s">
        <v>46</v>
      </c>
      <c r="G5097" t="s">
        <v>29</v>
      </c>
      <c r="H5097" t="s">
        <v>32</v>
      </c>
      <c r="I5097" t="s">
        <v>100</v>
      </c>
      <c r="J5097">
        <v>84</v>
      </c>
      <c r="K5097">
        <v>15000</v>
      </c>
      <c r="L5097" s="7">
        <f>Sales_Data[[#This Row],[OrderQuantity]] *Sales_Data[[#This Row],[UnitPrice]]</f>
        <v>1260000</v>
      </c>
      <c r="M5097" s="7">
        <f>Sales_Data[[#This Row],[UnitPrice]]-Sales_Data[[#This Row],[UnitCost]]</f>
        <v>5500</v>
      </c>
      <c r="N5097" s="7">
        <f>Sales_Data[[#This Row],[Gross Revenue]]-Sales_Data[[#This Row],[Discount Amount ]]</f>
        <v>1254500</v>
      </c>
      <c r="O5097" s="7">
        <f>Sales_Data[[#This Row],[OrderQuantity]] *Sales_Data[[#This Row],[UnitCost]]</f>
        <v>798000</v>
      </c>
      <c r="P5097" s="7">
        <f>Sales_Data[[#This Row],[ItemCost]] +Sales_Data[[#This Row],[ShippingCost]]</f>
        <v>799752.15</v>
      </c>
      <c r="Q5097" s="7">
        <f>Sales_Data[[#This Row],[Gross Revenue]]-Sales_Data[[#This Row],[TotalFinancialCost]]</f>
        <v>460247.85</v>
      </c>
      <c r="R5097" s="7">
        <f>Sales_Data[[#This Row],[Actul Bill Amount]]-Sales_Data[[#This Row],[ShippingCost]]</f>
        <v>1252747.8500000001</v>
      </c>
      <c r="S5097">
        <v>441</v>
      </c>
      <c r="T5097">
        <v>1752.15</v>
      </c>
      <c r="U5097" t="s">
        <v>53</v>
      </c>
      <c r="V5097">
        <v>9500</v>
      </c>
      <c r="W5097" t="s">
        <v>33</v>
      </c>
      <c r="X5097" t="str">
        <f t="shared" si="159"/>
        <v>Delhi</v>
      </c>
    </row>
    <row r="5098" spans="1:24" x14ac:dyDescent="0.4">
      <c r="A5098">
        <v>105097</v>
      </c>
      <c r="B5098" s="5">
        <v>45879.662499999999</v>
      </c>
      <c r="C5098" s="3" t="str">
        <f>TEXT(Sales_Data[[#This Row],[OrderDate]],"mmmm")</f>
        <v>August</v>
      </c>
      <c r="D5098" s="3" t="str">
        <f t="shared" si="158"/>
        <v>2025</v>
      </c>
      <c r="E5098" t="s">
        <v>23</v>
      </c>
      <c r="F5098" t="s">
        <v>14</v>
      </c>
      <c r="G5098" t="s">
        <v>29</v>
      </c>
      <c r="H5098" t="s">
        <v>20</v>
      </c>
      <c r="I5098" t="s">
        <v>100</v>
      </c>
      <c r="J5098">
        <v>64</v>
      </c>
      <c r="K5098">
        <v>6500</v>
      </c>
      <c r="L5098" s="7">
        <f>Sales_Data[[#This Row],[OrderQuantity]] *Sales_Data[[#This Row],[UnitPrice]]</f>
        <v>416000</v>
      </c>
      <c r="M5098" s="7">
        <f>Sales_Data[[#This Row],[UnitPrice]]-Sales_Data[[#This Row],[UnitCost]]</f>
        <v>2300</v>
      </c>
      <c r="N5098" s="7">
        <f>Sales_Data[[#This Row],[Gross Revenue]]-Sales_Data[[#This Row],[Discount Amount ]]</f>
        <v>413700</v>
      </c>
      <c r="O5098" s="7">
        <f>Sales_Data[[#This Row],[OrderQuantity]] *Sales_Data[[#This Row],[UnitCost]]</f>
        <v>268800</v>
      </c>
      <c r="P5098" s="7">
        <f>Sales_Data[[#This Row],[ItemCost]] +Sales_Data[[#This Row],[ShippingCost]]</f>
        <v>269047.73</v>
      </c>
      <c r="Q5098" s="7">
        <f>Sales_Data[[#This Row],[Gross Revenue]]-Sales_Data[[#This Row],[TotalFinancialCost]]</f>
        <v>146952.27000000002</v>
      </c>
      <c r="R5098" s="7">
        <f>Sales_Data[[#This Row],[Actul Bill Amount]]-Sales_Data[[#This Row],[ShippingCost]]</f>
        <v>413452.27</v>
      </c>
      <c r="S5098">
        <v>361</v>
      </c>
      <c r="T5098">
        <v>247.73</v>
      </c>
      <c r="U5098" t="s">
        <v>21</v>
      </c>
      <c r="V5098">
        <v>4200</v>
      </c>
      <c r="W5098" t="s">
        <v>22</v>
      </c>
      <c r="X5098" t="str">
        <f t="shared" si="159"/>
        <v>Nagpur</v>
      </c>
    </row>
    <row r="5099" spans="1:24" x14ac:dyDescent="0.4">
      <c r="A5099">
        <v>105098</v>
      </c>
      <c r="B5099" s="5">
        <v>45788.647916666669</v>
      </c>
      <c r="C5099" s="3" t="str">
        <f>TEXT(Sales_Data[[#This Row],[OrderDate]],"mmmm")</f>
        <v>May</v>
      </c>
      <c r="D5099" s="3" t="str">
        <f t="shared" si="158"/>
        <v>2025</v>
      </c>
      <c r="E5099" t="s">
        <v>23</v>
      </c>
      <c r="F5099" t="s">
        <v>35</v>
      </c>
      <c r="G5099" t="s">
        <v>31</v>
      </c>
      <c r="H5099" t="s">
        <v>32</v>
      </c>
      <c r="I5099" t="s">
        <v>100</v>
      </c>
      <c r="J5099">
        <v>67</v>
      </c>
      <c r="K5099">
        <v>8500</v>
      </c>
      <c r="L5099" s="7">
        <f>Sales_Data[[#This Row],[OrderQuantity]] *Sales_Data[[#This Row],[UnitPrice]]</f>
        <v>569500</v>
      </c>
      <c r="M5099" s="7">
        <f>Sales_Data[[#This Row],[UnitPrice]]-Sales_Data[[#This Row],[UnitCost]]</f>
        <v>3000</v>
      </c>
      <c r="N5099" s="7">
        <f>Sales_Data[[#This Row],[Gross Revenue]]-Sales_Data[[#This Row],[Discount Amount ]]</f>
        <v>566500</v>
      </c>
      <c r="O5099" s="7">
        <f>Sales_Data[[#This Row],[OrderQuantity]] *Sales_Data[[#This Row],[UnitCost]]</f>
        <v>368500</v>
      </c>
      <c r="P5099" s="7">
        <f>Sales_Data[[#This Row],[ItemCost]] +Sales_Data[[#This Row],[ShippingCost]]</f>
        <v>369503.42</v>
      </c>
      <c r="Q5099" s="7">
        <f>Sales_Data[[#This Row],[Gross Revenue]]-Sales_Data[[#This Row],[TotalFinancialCost]]</f>
        <v>199996.58000000002</v>
      </c>
      <c r="R5099" s="7">
        <f>Sales_Data[[#This Row],[Actul Bill Amount]]-Sales_Data[[#This Row],[ShippingCost]]</f>
        <v>565496.57999999996</v>
      </c>
      <c r="S5099">
        <v>1194</v>
      </c>
      <c r="T5099">
        <v>1003.42</v>
      </c>
      <c r="U5099" t="s">
        <v>49</v>
      </c>
      <c r="V5099">
        <v>5500</v>
      </c>
      <c r="W5099" t="s">
        <v>33</v>
      </c>
      <c r="X5099" t="str">
        <f t="shared" si="159"/>
        <v>Delhi</v>
      </c>
    </row>
    <row r="5100" spans="1:24" x14ac:dyDescent="0.4">
      <c r="A5100">
        <v>105099</v>
      </c>
      <c r="B5100" s="5">
        <v>45894.240972222222</v>
      </c>
      <c r="C5100" s="3" t="str">
        <f>TEXT(Sales_Data[[#This Row],[OrderDate]],"mmmm")</f>
        <v>August</v>
      </c>
      <c r="D5100" s="3" t="str">
        <f t="shared" si="158"/>
        <v>2025</v>
      </c>
      <c r="E5100" t="s">
        <v>13</v>
      </c>
      <c r="F5100" t="s">
        <v>46</v>
      </c>
      <c r="G5100" t="s">
        <v>29</v>
      </c>
      <c r="H5100" t="s">
        <v>32</v>
      </c>
      <c r="I5100" t="s">
        <v>100</v>
      </c>
      <c r="J5100">
        <v>3</v>
      </c>
      <c r="K5100">
        <v>15000</v>
      </c>
      <c r="L5100" s="7">
        <f>Sales_Data[[#This Row],[OrderQuantity]] *Sales_Data[[#This Row],[UnitPrice]]</f>
        <v>45000</v>
      </c>
      <c r="M5100" s="7">
        <f>Sales_Data[[#This Row],[UnitPrice]]-Sales_Data[[#This Row],[UnitCost]]</f>
        <v>5500</v>
      </c>
      <c r="N5100" s="7">
        <f>Sales_Data[[#This Row],[Gross Revenue]]-Sales_Data[[#This Row],[Discount Amount ]]</f>
        <v>39500</v>
      </c>
      <c r="O5100" s="7">
        <f>Sales_Data[[#This Row],[OrderQuantity]] *Sales_Data[[#This Row],[UnitCost]]</f>
        <v>28500</v>
      </c>
      <c r="P5100" s="7">
        <f>Sales_Data[[#This Row],[ItemCost]] +Sales_Data[[#This Row],[ShippingCost]]</f>
        <v>29120.91</v>
      </c>
      <c r="Q5100" s="7">
        <f>Sales_Data[[#This Row],[Gross Revenue]]-Sales_Data[[#This Row],[TotalFinancialCost]]</f>
        <v>15879.09</v>
      </c>
      <c r="R5100" s="7">
        <f>Sales_Data[[#This Row],[Actul Bill Amount]]-Sales_Data[[#This Row],[ShippingCost]]</f>
        <v>38879.089999999997</v>
      </c>
      <c r="S5100">
        <v>1118</v>
      </c>
      <c r="T5100">
        <v>620.91</v>
      </c>
      <c r="U5100" t="s">
        <v>53</v>
      </c>
      <c r="V5100">
        <v>9500</v>
      </c>
      <c r="W5100" t="s">
        <v>33</v>
      </c>
      <c r="X5100" t="str">
        <f t="shared" si="159"/>
        <v>Delhi</v>
      </c>
    </row>
    <row r="5101" spans="1:24" x14ac:dyDescent="0.4">
      <c r="A5101">
        <v>105100</v>
      </c>
      <c r="B5101" s="5">
        <v>45903.227083333331</v>
      </c>
      <c r="C5101" s="3" t="str">
        <f>TEXT(Sales_Data[[#This Row],[OrderDate]],"mmmm")</f>
        <v>September</v>
      </c>
      <c r="D5101" s="3" t="str">
        <f t="shared" si="158"/>
        <v>2025</v>
      </c>
      <c r="E5101" t="s">
        <v>13</v>
      </c>
      <c r="F5101" t="s">
        <v>46</v>
      </c>
      <c r="G5101" t="s">
        <v>29</v>
      </c>
      <c r="H5101" t="s">
        <v>16</v>
      </c>
      <c r="I5101" t="s">
        <v>100</v>
      </c>
      <c r="J5101">
        <v>90</v>
      </c>
      <c r="K5101">
        <v>15000</v>
      </c>
      <c r="L5101" s="7">
        <f>Sales_Data[[#This Row],[OrderQuantity]] *Sales_Data[[#This Row],[UnitPrice]]</f>
        <v>1350000</v>
      </c>
      <c r="M5101" s="7">
        <f>Sales_Data[[#This Row],[UnitPrice]]-Sales_Data[[#This Row],[UnitCost]]</f>
        <v>5500</v>
      </c>
      <c r="N5101" s="7">
        <f>Sales_Data[[#This Row],[Gross Revenue]]-Sales_Data[[#This Row],[Discount Amount ]]</f>
        <v>1344500</v>
      </c>
      <c r="O5101" s="7">
        <f>Sales_Data[[#This Row],[OrderQuantity]] *Sales_Data[[#This Row],[UnitCost]]</f>
        <v>855000</v>
      </c>
      <c r="P5101" s="7">
        <f>Sales_Data[[#This Row],[ItemCost]] +Sales_Data[[#This Row],[ShippingCost]]</f>
        <v>855957.63</v>
      </c>
      <c r="Q5101" s="7">
        <f>Sales_Data[[#This Row],[Gross Revenue]]-Sales_Data[[#This Row],[TotalFinancialCost]]</f>
        <v>494042.37</v>
      </c>
      <c r="R5101" s="7">
        <f>Sales_Data[[#This Row],[Actul Bill Amount]]-Sales_Data[[#This Row],[ShippingCost]]</f>
        <v>1343542.37</v>
      </c>
      <c r="S5101">
        <v>950</v>
      </c>
      <c r="T5101">
        <v>957.63</v>
      </c>
      <c r="U5101" t="s">
        <v>53</v>
      </c>
      <c r="V5101">
        <v>9500</v>
      </c>
      <c r="W5101" t="s">
        <v>18</v>
      </c>
      <c r="X5101" t="str">
        <f t="shared" si="159"/>
        <v>Bengaluru</v>
      </c>
    </row>
    <row r="5102" spans="1:24" x14ac:dyDescent="0.4">
      <c r="A5102">
        <v>105101</v>
      </c>
      <c r="B5102" s="5">
        <v>45883.238194444442</v>
      </c>
      <c r="C5102" s="3" t="str">
        <f>TEXT(Sales_Data[[#This Row],[OrderDate]],"mmmm")</f>
        <v>August</v>
      </c>
      <c r="D5102" s="3" t="str">
        <f t="shared" si="158"/>
        <v>2025</v>
      </c>
      <c r="E5102" t="s">
        <v>50</v>
      </c>
      <c r="F5102" t="s">
        <v>24</v>
      </c>
      <c r="G5102" t="s">
        <v>15</v>
      </c>
      <c r="H5102" t="s">
        <v>32</v>
      </c>
      <c r="I5102" t="s">
        <v>100</v>
      </c>
      <c r="J5102">
        <v>10</v>
      </c>
      <c r="K5102">
        <v>3500</v>
      </c>
      <c r="L5102" s="7">
        <f>Sales_Data[[#This Row],[OrderQuantity]] *Sales_Data[[#This Row],[UnitPrice]]</f>
        <v>35000</v>
      </c>
      <c r="M5102" s="7">
        <f>Sales_Data[[#This Row],[UnitPrice]]-Sales_Data[[#This Row],[UnitCost]]</f>
        <v>1300</v>
      </c>
      <c r="N5102" s="7">
        <f>Sales_Data[[#This Row],[Gross Revenue]]-Sales_Data[[#This Row],[Discount Amount ]]</f>
        <v>33700</v>
      </c>
      <c r="O5102" s="7">
        <f>Sales_Data[[#This Row],[OrderQuantity]] *Sales_Data[[#This Row],[UnitCost]]</f>
        <v>22000</v>
      </c>
      <c r="P5102" s="7">
        <f>Sales_Data[[#This Row],[ItemCost]] +Sales_Data[[#This Row],[ShippingCost]]</f>
        <v>23049.37</v>
      </c>
      <c r="Q5102" s="7">
        <f>Sales_Data[[#This Row],[Gross Revenue]]-Sales_Data[[#This Row],[TotalFinancialCost]]</f>
        <v>11950.630000000001</v>
      </c>
      <c r="R5102" s="7">
        <f>Sales_Data[[#This Row],[Actul Bill Amount]]-Sales_Data[[#This Row],[ShippingCost]]</f>
        <v>32650.63</v>
      </c>
      <c r="S5102">
        <v>1092</v>
      </c>
      <c r="T5102">
        <v>1049.3699999999999</v>
      </c>
      <c r="U5102" t="s">
        <v>59</v>
      </c>
      <c r="V5102">
        <v>2200</v>
      </c>
      <c r="W5102" t="s">
        <v>33</v>
      </c>
      <c r="X5102" t="str">
        <f t="shared" si="159"/>
        <v>Delhi</v>
      </c>
    </row>
    <row r="5103" spans="1:24" x14ac:dyDescent="0.4">
      <c r="A5103">
        <v>105102</v>
      </c>
      <c r="B5103" s="5">
        <v>45865.543055555558</v>
      </c>
      <c r="C5103" s="3" t="str">
        <f>TEXT(Sales_Data[[#This Row],[OrderDate]],"mmmm")</f>
        <v>July</v>
      </c>
      <c r="D5103" s="3" t="str">
        <f t="shared" si="158"/>
        <v>2025</v>
      </c>
      <c r="E5103" t="s">
        <v>13</v>
      </c>
      <c r="F5103" t="s">
        <v>55</v>
      </c>
      <c r="G5103" t="s">
        <v>15</v>
      </c>
      <c r="H5103" t="s">
        <v>16</v>
      </c>
      <c r="I5103" t="s">
        <v>100</v>
      </c>
      <c r="J5103">
        <v>10</v>
      </c>
      <c r="K5103">
        <v>850</v>
      </c>
      <c r="L5103" s="7">
        <f>Sales_Data[[#This Row],[OrderQuantity]] *Sales_Data[[#This Row],[UnitPrice]]</f>
        <v>8500</v>
      </c>
      <c r="M5103" s="7">
        <f>Sales_Data[[#This Row],[UnitPrice]]-Sales_Data[[#This Row],[UnitCost]]</f>
        <v>300</v>
      </c>
      <c r="N5103" s="7">
        <f>Sales_Data[[#This Row],[Gross Revenue]]-Sales_Data[[#This Row],[Discount Amount ]]</f>
        <v>8200</v>
      </c>
      <c r="O5103" s="7">
        <f>Sales_Data[[#This Row],[OrderQuantity]] *Sales_Data[[#This Row],[UnitCost]]</f>
        <v>5500</v>
      </c>
      <c r="P5103" s="7">
        <f>Sales_Data[[#This Row],[ItemCost]] +Sales_Data[[#This Row],[ShippingCost]]</f>
        <v>6396.08</v>
      </c>
      <c r="Q5103" s="7">
        <f>Sales_Data[[#This Row],[Gross Revenue]]-Sales_Data[[#This Row],[TotalFinancialCost]]</f>
        <v>2103.92</v>
      </c>
      <c r="R5103" s="7">
        <f>Sales_Data[[#This Row],[Actul Bill Amount]]-Sales_Data[[#This Row],[ShippingCost]]</f>
        <v>7303.92</v>
      </c>
      <c r="S5103">
        <v>1032</v>
      </c>
      <c r="T5103">
        <v>896.08</v>
      </c>
      <c r="U5103" t="s">
        <v>56</v>
      </c>
      <c r="V5103">
        <v>550</v>
      </c>
      <c r="W5103" t="s">
        <v>18</v>
      </c>
      <c r="X5103" t="str">
        <f t="shared" si="159"/>
        <v>Bengaluru</v>
      </c>
    </row>
    <row r="5104" spans="1:24" x14ac:dyDescent="0.4">
      <c r="A5104">
        <v>105103</v>
      </c>
      <c r="B5104" s="5">
        <v>45753.024305555555</v>
      </c>
      <c r="C5104" s="3" t="str">
        <f>TEXT(Sales_Data[[#This Row],[OrderDate]],"mmmm")</f>
        <v>April</v>
      </c>
      <c r="D5104" s="3" t="str">
        <f t="shared" si="158"/>
        <v>2025</v>
      </c>
      <c r="E5104" t="s">
        <v>13</v>
      </c>
      <c r="F5104" t="s">
        <v>46</v>
      </c>
      <c r="G5104" t="s">
        <v>15</v>
      </c>
      <c r="H5104" t="s">
        <v>16</v>
      </c>
      <c r="I5104" t="s">
        <v>100</v>
      </c>
      <c r="J5104">
        <v>92</v>
      </c>
      <c r="K5104">
        <v>4500</v>
      </c>
      <c r="L5104" s="7">
        <f>Sales_Data[[#This Row],[OrderQuantity]] *Sales_Data[[#This Row],[UnitPrice]]</f>
        <v>414000</v>
      </c>
      <c r="M5104" s="7">
        <f>Sales_Data[[#This Row],[UnitPrice]]-Sales_Data[[#This Row],[UnitCost]]</f>
        <v>1700</v>
      </c>
      <c r="N5104" s="7">
        <f>Sales_Data[[#This Row],[Gross Revenue]]-Sales_Data[[#This Row],[Discount Amount ]]</f>
        <v>412300</v>
      </c>
      <c r="O5104" s="7">
        <f>Sales_Data[[#This Row],[OrderQuantity]] *Sales_Data[[#This Row],[UnitCost]]</f>
        <v>257600</v>
      </c>
      <c r="P5104" s="7">
        <f>Sales_Data[[#This Row],[ItemCost]] +Sales_Data[[#This Row],[ShippingCost]]</f>
        <v>258425.7</v>
      </c>
      <c r="Q5104" s="7">
        <f>Sales_Data[[#This Row],[Gross Revenue]]-Sales_Data[[#This Row],[TotalFinancialCost]]</f>
        <v>155574.29999999999</v>
      </c>
      <c r="R5104" s="7">
        <f>Sales_Data[[#This Row],[Actul Bill Amount]]-Sales_Data[[#This Row],[ShippingCost]]</f>
        <v>411474.3</v>
      </c>
      <c r="S5104">
        <v>1014</v>
      </c>
      <c r="T5104">
        <v>825.7</v>
      </c>
      <c r="U5104" t="s">
        <v>47</v>
      </c>
      <c r="V5104">
        <v>2800</v>
      </c>
      <c r="W5104" t="s">
        <v>18</v>
      </c>
      <c r="X5104" t="str">
        <f t="shared" si="159"/>
        <v>Bengaluru</v>
      </c>
    </row>
    <row r="5105" spans="1:24" x14ac:dyDescent="0.4">
      <c r="A5105">
        <v>105104</v>
      </c>
      <c r="B5105" s="5">
        <v>45857.793055555558</v>
      </c>
      <c r="C5105" s="3" t="str">
        <f>TEXT(Sales_Data[[#This Row],[OrderDate]],"mmmm")</f>
        <v>July</v>
      </c>
      <c r="D5105" s="3" t="str">
        <f t="shared" si="158"/>
        <v>2025</v>
      </c>
      <c r="E5105" t="s">
        <v>39</v>
      </c>
      <c r="F5105" t="s">
        <v>40</v>
      </c>
      <c r="G5105" t="s">
        <v>15</v>
      </c>
      <c r="H5105" t="s">
        <v>37</v>
      </c>
      <c r="I5105" t="s">
        <v>100</v>
      </c>
      <c r="J5105">
        <v>4</v>
      </c>
      <c r="K5105">
        <v>5500</v>
      </c>
      <c r="L5105" s="7">
        <f>Sales_Data[[#This Row],[OrderQuantity]] *Sales_Data[[#This Row],[UnitPrice]]</f>
        <v>22000</v>
      </c>
      <c r="M5105" s="7">
        <f>Sales_Data[[#This Row],[UnitPrice]]-Sales_Data[[#This Row],[UnitCost]]</f>
        <v>2000</v>
      </c>
      <c r="N5105" s="7">
        <f>Sales_Data[[#This Row],[Gross Revenue]]-Sales_Data[[#This Row],[Discount Amount ]]</f>
        <v>20000</v>
      </c>
      <c r="O5105" s="7">
        <f>Sales_Data[[#This Row],[OrderQuantity]] *Sales_Data[[#This Row],[UnitCost]]</f>
        <v>14000</v>
      </c>
      <c r="P5105" s="7">
        <f>Sales_Data[[#This Row],[ItemCost]] +Sales_Data[[#This Row],[ShippingCost]]</f>
        <v>14592.96</v>
      </c>
      <c r="Q5105" s="7">
        <f>Sales_Data[[#This Row],[Gross Revenue]]-Sales_Data[[#This Row],[TotalFinancialCost]]</f>
        <v>7407.0400000000009</v>
      </c>
      <c r="R5105" s="7">
        <f>Sales_Data[[#This Row],[Actul Bill Amount]]-Sales_Data[[#This Row],[ShippingCost]]</f>
        <v>19407.04</v>
      </c>
      <c r="S5105">
        <v>568</v>
      </c>
      <c r="T5105">
        <v>592.96</v>
      </c>
      <c r="U5105" t="s">
        <v>41</v>
      </c>
      <c r="V5105">
        <v>3500</v>
      </c>
      <c r="W5105" t="s">
        <v>38</v>
      </c>
      <c r="X5105" t="str">
        <f t="shared" si="159"/>
        <v>Kolkata</v>
      </c>
    </row>
    <row r="5106" spans="1:24" x14ac:dyDescent="0.4">
      <c r="A5106">
        <v>105105</v>
      </c>
      <c r="B5106" s="5">
        <v>45904.03125</v>
      </c>
      <c r="C5106" s="3" t="str">
        <f>TEXT(Sales_Data[[#This Row],[OrderDate]],"mmmm")</f>
        <v>September</v>
      </c>
      <c r="D5106" s="3" t="str">
        <f t="shared" si="158"/>
        <v>2025</v>
      </c>
      <c r="E5106" t="s">
        <v>50</v>
      </c>
      <c r="F5106" t="s">
        <v>55</v>
      </c>
      <c r="G5106" t="s">
        <v>29</v>
      </c>
      <c r="H5106" t="s">
        <v>25</v>
      </c>
      <c r="I5106" t="s">
        <v>100</v>
      </c>
      <c r="J5106">
        <v>17</v>
      </c>
      <c r="K5106">
        <v>600</v>
      </c>
      <c r="L5106" s="7">
        <f>Sales_Data[[#This Row],[OrderQuantity]] *Sales_Data[[#This Row],[UnitPrice]]</f>
        <v>10200</v>
      </c>
      <c r="M5106" s="7">
        <f>Sales_Data[[#This Row],[UnitPrice]]-Sales_Data[[#This Row],[UnitCost]]</f>
        <v>250</v>
      </c>
      <c r="N5106" s="7">
        <f>Sales_Data[[#This Row],[Gross Revenue]]-Sales_Data[[#This Row],[Discount Amount ]]</f>
        <v>9950</v>
      </c>
      <c r="O5106" s="7">
        <f>Sales_Data[[#This Row],[OrderQuantity]] *Sales_Data[[#This Row],[UnitCost]]</f>
        <v>5950</v>
      </c>
      <c r="P5106" s="7">
        <f>Sales_Data[[#This Row],[ItemCost]] +Sales_Data[[#This Row],[ShippingCost]]</f>
        <v>6474.21</v>
      </c>
      <c r="Q5106" s="7">
        <f>Sales_Data[[#This Row],[Gross Revenue]]-Sales_Data[[#This Row],[TotalFinancialCost]]</f>
        <v>3725.79</v>
      </c>
      <c r="R5106" s="7">
        <f>Sales_Data[[#This Row],[Actul Bill Amount]]-Sales_Data[[#This Row],[ShippingCost]]</f>
        <v>9425.7900000000009</v>
      </c>
      <c r="S5106">
        <v>840</v>
      </c>
      <c r="T5106">
        <v>524.21</v>
      </c>
      <c r="U5106" t="s">
        <v>57</v>
      </c>
      <c r="V5106">
        <v>350</v>
      </c>
      <c r="W5106" t="s">
        <v>27</v>
      </c>
      <c r="X5106" t="str">
        <f t="shared" si="159"/>
        <v>Mumbai</v>
      </c>
    </row>
    <row r="5107" spans="1:24" x14ac:dyDescent="0.4">
      <c r="A5107">
        <v>105106</v>
      </c>
      <c r="B5107" s="5">
        <v>45729.71875</v>
      </c>
      <c r="C5107" s="3" t="str">
        <f>TEXT(Sales_Data[[#This Row],[OrderDate]],"mmmm")</f>
        <v>March</v>
      </c>
      <c r="D5107" s="3" t="str">
        <f t="shared" si="158"/>
        <v>2025</v>
      </c>
      <c r="E5107" t="s">
        <v>50</v>
      </c>
      <c r="F5107" t="s">
        <v>46</v>
      </c>
      <c r="G5107" t="s">
        <v>29</v>
      </c>
      <c r="H5107" t="s">
        <v>25</v>
      </c>
      <c r="I5107" t="s">
        <v>100</v>
      </c>
      <c r="J5107">
        <v>49</v>
      </c>
      <c r="K5107">
        <v>4500</v>
      </c>
      <c r="L5107" s="7">
        <f>Sales_Data[[#This Row],[OrderQuantity]] *Sales_Data[[#This Row],[UnitPrice]]</f>
        <v>220500</v>
      </c>
      <c r="M5107" s="7">
        <f>Sales_Data[[#This Row],[UnitPrice]]-Sales_Data[[#This Row],[UnitCost]]</f>
        <v>1700</v>
      </c>
      <c r="N5107" s="7">
        <f>Sales_Data[[#This Row],[Gross Revenue]]-Sales_Data[[#This Row],[Discount Amount ]]</f>
        <v>218800</v>
      </c>
      <c r="O5107" s="7">
        <f>Sales_Data[[#This Row],[OrderQuantity]] *Sales_Data[[#This Row],[UnitCost]]</f>
        <v>137200</v>
      </c>
      <c r="P5107" s="7">
        <f>Sales_Data[[#This Row],[ItemCost]] +Sales_Data[[#This Row],[ShippingCost]]</f>
        <v>137837.17000000001</v>
      </c>
      <c r="Q5107" s="7">
        <f>Sales_Data[[#This Row],[Gross Revenue]]-Sales_Data[[#This Row],[TotalFinancialCost]]</f>
        <v>82662.829999999987</v>
      </c>
      <c r="R5107" s="7">
        <f>Sales_Data[[#This Row],[Actul Bill Amount]]-Sales_Data[[#This Row],[ShippingCost]]</f>
        <v>218162.83</v>
      </c>
      <c r="S5107">
        <v>659</v>
      </c>
      <c r="T5107">
        <v>637.16999999999996</v>
      </c>
      <c r="U5107" t="s">
        <v>47</v>
      </c>
      <c r="V5107">
        <v>2800</v>
      </c>
      <c r="W5107" t="s">
        <v>27</v>
      </c>
      <c r="X5107" t="str">
        <f t="shared" si="159"/>
        <v>Mumbai</v>
      </c>
    </row>
    <row r="5108" spans="1:24" x14ac:dyDescent="0.4">
      <c r="A5108">
        <v>105107</v>
      </c>
      <c r="B5108" s="5">
        <v>45975.327777777777</v>
      </c>
      <c r="C5108" s="3" t="str">
        <f>TEXT(Sales_Data[[#This Row],[OrderDate]],"mmmm")</f>
        <v>November</v>
      </c>
      <c r="D5108" s="3" t="str">
        <f t="shared" si="158"/>
        <v>2025</v>
      </c>
      <c r="E5108" t="s">
        <v>34</v>
      </c>
      <c r="F5108" t="s">
        <v>40</v>
      </c>
      <c r="G5108" t="s">
        <v>15</v>
      </c>
      <c r="H5108" t="s">
        <v>20</v>
      </c>
      <c r="I5108" t="s">
        <v>100</v>
      </c>
      <c r="J5108">
        <v>6</v>
      </c>
      <c r="K5108">
        <v>5500</v>
      </c>
      <c r="L5108" s="7">
        <f>Sales_Data[[#This Row],[OrderQuantity]] *Sales_Data[[#This Row],[UnitPrice]]</f>
        <v>33000</v>
      </c>
      <c r="M5108" s="7">
        <f>Sales_Data[[#This Row],[UnitPrice]]-Sales_Data[[#This Row],[UnitCost]]</f>
        <v>2000</v>
      </c>
      <c r="N5108" s="7">
        <f>Sales_Data[[#This Row],[Gross Revenue]]-Sales_Data[[#This Row],[Discount Amount ]]</f>
        <v>31000</v>
      </c>
      <c r="O5108" s="7">
        <f>Sales_Data[[#This Row],[OrderQuantity]] *Sales_Data[[#This Row],[UnitCost]]</f>
        <v>21000</v>
      </c>
      <c r="P5108" s="7">
        <f>Sales_Data[[#This Row],[ItemCost]] +Sales_Data[[#This Row],[ShippingCost]]</f>
        <v>23608.16</v>
      </c>
      <c r="Q5108" s="7">
        <f>Sales_Data[[#This Row],[Gross Revenue]]-Sales_Data[[#This Row],[TotalFinancialCost]]</f>
        <v>9391.84</v>
      </c>
      <c r="R5108" s="7">
        <f>Sales_Data[[#This Row],[Actul Bill Amount]]-Sales_Data[[#This Row],[ShippingCost]]</f>
        <v>28391.84</v>
      </c>
      <c r="S5108">
        <v>410</v>
      </c>
      <c r="T5108">
        <v>2608.16</v>
      </c>
      <c r="U5108" t="s">
        <v>41</v>
      </c>
      <c r="V5108">
        <v>3500</v>
      </c>
      <c r="W5108" t="s">
        <v>22</v>
      </c>
      <c r="X5108" t="str">
        <f t="shared" si="159"/>
        <v>Nagpur</v>
      </c>
    </row>
    <row r="5109" spans="1:24" x14ac:dyDescent="0.4">
      <c r="A5109">
        <v>105108</v>
      </c>
      <c r="B5109" s="5">
        <v>45842.32916666667</v>
      </c>
      <c r="C5109" s="3" t="str">
        <f>TEXT(Sales_Data[[#This Row],[OrderDate]],"mmmm")</f>
        <v>July</v>
      </c>
      <c r="D5109" s="3" t="str">
        <f t="shared" si="158"/>
        <v>2025</v>
      </c>
      <c r="E5109" t="s">
        <v>19</v>
      </c>
      <c r="F5109" t="s">
        <v>28</v>
      </c>
      <c r="G5109" t="s">
        <v>15</v>
      </c>
      <c r="H5109" t="s">
        <v>20</v>
      </c>
      <c r="I5109" t="s">
        <v>100</v>
      </c>
      <c r="J5109">
        <v>65</v>
      </c>
      <c r="K5109">
        <v>2500</v>
      </c>
      <c r="L5109" s="7">
        <f>Sales_Data[[#This Row],[OrderQuantity]] *Sales_Data[[#This Row],[UnitPrice]]</f>
        <v>162500</v>
      </c>
      <c r="M5109" s="7">
        <f>Sales_Data[[#This Row],[UnitPrice]]-Sales_Data[[#This Row],[UnitCost]]</f>
        <v>1000</v>
      </c>
      <c r="N5109" s="7">
        <f>Sales_Data[[#This Row],[Gross Revenue]]-Sales_Data[[#This Row],[Discount Amount ]]</f>
        <v>161500</v>
      </c>
      <c r="O5109" s="7">
        <f>Sales_Data[[#This Row],[OrderQuantity]] *Sales_Data[[#This Row],[UnitCost]]</f>
        <v>97500</v>
      </c>
      <c r="P5109" s="7">
        <f>Sales_Data[[#This Row],[ItemCost]] +Sales_Data[[#This Row],[ShippingCost]]</f>
        <v>98070.74</v>
      </c>
      <c r="Q5109" s="7">
        <f>Sales_Data[[#This Row],[Gross Revenue]]-Sales_Data[[#This Row],[TotalFinancialCost]]</f>
        <v>64429.259999999995</v>
      </c>
      <c r="R5109" s="7">
        <f>Sales_Data[[#This Row],[Actul Bill Amount]]-Sales_Data[[#This Row],[ShippingCost]]</f>
        <v>160929.26</v>
      </c>
      <c r="S5109">
        <v>773</v>
      </c>
      <c r="T5109">
        <v>570.74</v>
      </c>
      <c r="U5109" t="s">
        <v>54</v>
      </c>
      <c r="V5109">
        <v>1500</v>
      </c>
      <c r="W5109" t="s">
        <v>22</v>
      </c>
      <c r="X5109" t="str">
        <f t="shared" si="159"/>
        <v>Nagpur</v>
      </c>
    </row>
    <row r="5110" spans="1:24" x14ac:dyDescent="0.4">
      <c r="A5110">
        <v>105109</v>
      </c>
      <c r="B5110" s="5">
        <v>45663.688888888886</v>
      </c>
      <c r="C5110" s="3" t="str">
        <f>TEXT(Sales_Data[[#This Row],[OrderDate]],"mmmm")</f>
        <v>January</v>
      </c>
      <c r="D5110" s="3" t="str">
        <f t="shared" si="158"/>
        <v>2025</v>
      </c>
      <c r="E5110" t="s">
        <v>45</v>
      </c>
      <c r="F5110" t="s">
        <v>14</v>
      </c>
      <c r="G5110" t="s">
        <v>31</v>
      </c>
      <c r="H5110" t="s">
        <v>37</v>
      </c>
      <c r="I5110" t="s">
        <v>100</v>
      </c>
      <c r="J5110">
        <v>56</v>
      </c>
      <c r="K5110">
        <v>3200</v>
      </c>
      <c r="L5110" s="7">
        <f>Sales_Data[[#This Row],[OrderQuantity]] *Sales_Data[[#This Row],[UnitPrice]]</f>
        <v>179200</v>
      </c>
      <c r="M5110" s="7">
        <f>Sales_Data[[#This Row],[UnitPrice]]-Sales_Data[[#This Row],[UnitCost]]</f>
        <v>1200</v>
      </c>
      <c r="N5110" s="7">
        <f>Sales_Data[[#This Row],[Gross Revenue]]-Sales_Data[[#This Row],[Discount Amount ]]</f>
        <v>178000</v>
      </c>
      <c r="O5110" s="7">
        <f>Sales_Data[[#This Row],[OrderQuantity]] *Sales_Data[[#This Row],[UnitCost]]</f>
        <v>112000</v>
      </c>
      <c r="P5110" s="7">
        <f>Sales_Data[[#This Row],[ItemCost]] +Sales_Data[[#This Row],[ShippingCost]]</f>
        <v>112987.96</v>
      </c>
      <c r="Q5110" s="7">
        <f>Sales_Data[[#This Row],[Gross Revenue]]-Sales_Data[[#This Row],[TotalFinancialCost]]</f>
        <v>66212.039999999994</v>
      </c>
      <c r="R5110" s="7">
        <f>Sales_Data[[#This Row],[Actul Bill Amount]]-Sales_Data[[#This Row],[ShippingCost]]</f>
        <v>177012.04</v>
      </c>
      <c r="S5110">
        <v>353</v>
      </c>
      <c r="T5110">
        <v>987.96</v>
      </c>
      <c r="U5110" t="s">
        <v>17</v>
      </c>
      <c r="V5110">
        <v>2000</v>
      </c>
      <c r="W5110" t="s">
        <v>38</v>
      </c>
      <c r="X5110" t="str">
        <f t="shared" si="159"/>
        <v>Kolkata</v>
      </c>
    </row>
    <row r="5111" spans="1:24" x14ac:dyDescent="0.4">
      <c r="A5111">
        <v>105110</v>
      </c>
      <c r="B5111" s="5">
        <v>45863.040972222225</v>
      </c>
      <c r="C5111" s="3" t="str">
        <f>TEXT(Sales_Data[[#This Row],[OrderDate]],"mmmm")</f>
        <v>July</v>
      </c>
      <c r="D5111" s="3" t="str">
        <f t="shared" si="158"/>
        <v>2025</v>
      </c>
      <c r="E5111" t="s">
        <v>48</v>
      </c>
      <c r="F5111" t="s">
        <v>24</v>
      </c>
      <c r="G5111" t="s">
        <v>31</v>
      </c>
      <c r="H5111" t="s">
        <v>32</v>
      </c>
      <c r="I5111" t="s">
        <v>100</v>
      </c>
      <c r="J5111">
        <v>2</v>
      </c>
      <c r="K5111">
        <v>45000</v>
      </c>
      <c r="L5111" s="7">
        <f>Sales_Data[[#This Row],[OrderQuantity]] *Sales_Data[[#This Row],[UnitPrice]]</f>
        <v>90000</v>
      </c>
      <c r="M5111" s="7">
        <f>Sales_Data[[#This Row],[UnitPrice]]-Sales_Data[[#This Row],[UnitCost]]</f>
        <v>13000</v>
      </c>
      <c r="N5111" s="7">
        <f>Sales_Data[[#This Row],[Gross Revenue]]-Sales_Data[[#This Row],[Discount Amount ]]</f>
        <v>77000</v>
      </c>
      <c r="O5111" s="7">
        <f>Sales_Data[[#This Row],[OrderQuantity]] *Sales_Data[[#This Row],[UnitCost]]</f>
        <v>64000</v>
      </c>
      <c r="P5111" s="7">
        <f>Sales_Data[[#This Row],[ItemCost]] +Sales_Data[[#This Row],[ShippingCost]]</f>
        <v>64418.02</v>
      </c>
      <c r="Q5111" s="7">
        <f>Sales_Data[[#This Row],[Gross Revenue]]-Sales_Data[[#This Row],[TotalFinancialCost]]</f>
        <v>25581.980000000003</v>
      </c>
      <c r="R5111" s="7">
        <f>Sales_Data[[#This Row],[Actul Bill Amount]]-Sales_Data[[#This Row],[ShippingCost]]</f>
        <v>76581.98</v>
      </c>
      <c r="S5111">
        <v>580</v>
      </c>
      <c r="T5111">
        <v>418.02</v>
      </c>
      <c r="U5111" t="s">
        <v>26</v>
      </c>
      <c r="V5111">
        <v>32000</v>
      </c>
      <c r="W5111" t="s">
        <v>33</v>
      </c>
      <c r="X5111" t="str">
        <f t="shared" si="159"/>
        <v>Delhi</v>
      </c>
    </row>
    <row r="5112" spans="1:24" x14ac:dyDescent="0.4">
      <c r="A5112">
        <v>105111</v>
      </c>
      <c r="B5112" s="5">
        <v>45689.552777777775</v>
      </c>
      <c r="C5112" s="3" t="str">
        <f>TEXT(Sales_Data[[#This Row],[OrderDate]],"mmmm")</f>
        <v>February</v>
      </c>
      <c r="D5112" s="3" t="str">
        <f t="shared" si="158"/>
        <v>2025</v>
      </c>
      <c r="E5112" t="s">
        <v>19</v>
      </c>
      <c r="F5112" t="s">
        <v>43</v>
      </c>
      <c r="G5112" t="s">
        <v>15</v>
      </c>
      <c r="H5112" t="s">
        <v>32</v>
      </c>
      <c r="I5112" t="s">
        <v>100</v>
      </c>
      <c r="J5112">
        <v>46</v>
      </c>
      <c r="K5112">
        <v>4500</v>
      </c>
      <c r="L5112" s="7">
        <f>Sales_Data[[#This Row],[OrderQuantity]] *Sales_Data[[#This Row],[UnitPrice]]</f>
        <v>207000</v>
      </c>
      <c r="M5112" s="7">
        <f>Sales_Data[[#This Row],[UnitPrice]]-Sales_Data[[#This Row],[UnitCost]]</f>
        <v>2000</v>
      </c>
      <c r="N5112" s="7">
        <f>Sales_Data[[#This Row],[Gross Revenue]]-Sales_Data[[#This Row],[Discount Amount ]]</f>
        <v>205000</v>
      </c>
      <c r="O5112" s="7">
        <f>Sales_Data[[#This Row],[OrderQuantity]] *Sales_Data[[#This Row],[UnitCost]]</f>
        <v>115000</v>
      </c>
      <c r="P5112" s="7">
        <f>Sales_Data[[#This Row],[ItemCost]] +Sales_Data[[#This Row],[ShippingCost]]</f>
        <v>117595.68</v>
      </c>
      <c r="Q5112" s="7">
        <f>Sales_Data[[#This Row],[Gross Revenue]]-Sales_Data[[#This Row],[TotalFinancialCost]]</f>
        <v>89404.32</v>
      </c>
      <c r="R5112" s="7">
        <f>Sales_Data[[#This Row],[Actul Bill Amount]]-Sales_Data[[#This Row],[ShippingCost]]</f>
        <v>202404.32</v>
      </c>
      <c r="S5112">
        <v>503</v>
      </c>
      <c r="T5112">
        <v>2595.6799999999998</v>
      </c>
      <c r="U5112" t="s">
        <v>44</v>
      </c>
      <c r="V5112">
        <v>2500</v>
      </c>
      <c r="W5112" t="s">
        <v>33</v>
      </c>
      <c r="X5112" t="str">
        <f t="shared" si="159"/>
        <v>Delhi</v>
      </c>
    </row>
    <row r="5113" spans="1:24" x14ac:dyDescent="0.4">
      <c r="A5113">
        <v>105112</v>
      </c>
      <c r="B5113" s="5">
        <v>45756.446527777778</v>
      </c>
      <c r="C5113" s="3" t="str">
        <f>TEXT(Sales_Data[[#This Row],[OrderDate]],"mmmm")</f>
        <v>April</v>
      </c>
      <c r="D5113" s="3" t="str">
        <f t="shared" si="158"/>
        <v>2025</v>
      </c>
      <c r="E5113" t="s">
        <v>45</v>
      </c>
      <c r="F5113" t="s">
        <v>43</v>
      </c>
      <c r="G5113" t="s">
        <v>29</v>
      </c>
      <c r="H5113" t="s">
        <v>16</v>
      </c>
      <c r="I5113" t="s">
        <v>100</v>
      </c>
      <c r="J5113">
        <v>57</v>
      </c>
      <c r="K5113">
        <v>4500</v>
      </c>
      <c r="L5113" s="7">
        <f>Sales_Data[[#This Row],[OrderQuantity]] *Sales_Data[[#This Row],[UnitPrice]]</f>
        <v>256500</v>
      </c>
      <c r="M5113" s="7">
        <f>Sales_Data[[#This Row],[UnitPrice]]-Sales_Data[[#This Row],[UnitCost]]</f>
        <v>2000</v>
      </c>
      <c r="N5113" s="7">
        <f>Sales_Data[[#This Row],[Gross Revenue]]-Sales_Data[[#This Row],[Discount Amount ]]</f>
        <v>254500</v>
      </c>
      <c r="O5113" s="7">
        <f>Sales_Data[[#This Row],[OrderQuantity]] *Sales_Data[[#This Row],[UnitCost]]</f>
        <v>142500</v>
      </c>
      <c r="P5113" s="7">
        <f>Sales_Data[[#This Row],[ItemCost]] +Sales_Data[[#This Row],[ShippingCost]]</f>
        <v>143045.92000000001</v>
      </c>
      <c r="Q5113" s="7">
        <f>Sales_Data[[#This Row],[Gross Revenue]]-Sales_Data[[#This Row],[TotalFinancialCost]]</f>
        <v>113454.07999999999</v>
      </c>
      <c r="R5113" s="7">
        <f>Sales_Data[[#This Row],[Actul Bill Amount]]-Sales_Data[[#This Row],[ShippingCost]]</f>
        <v>253954.08</v>
      </c>
      <c r="S5113">
        <v>407</v>
      </c>
      <c r="T5113">
        <v>545.91999999999996</v>
      </c>
      <c r="U5113" t="s">
        <v>44</v>
      </c>
      <c r="V5113">
        <v>2500</v>
      </c>
      <c r="W5113" t="s">
        <v>18</v>
      </c>
      <c r="X5113" t="str">
        <f t="shared" si="159"/>
        <v>Bengaluru</v>
      </c>
    </row>
    <row r="5114" spans="1:24" x14ac:dyDescent="0.4">
      <c r="A5114">
        <v>105113</v>
      </c>
      <c r="B5114" s="5">
        <v>45913.495833333334</v>
      </c>
      <c r="C5114" s="3" t="str">
        <f>TEXT(Sales_Data[[#This Row],[OrderDate]],"mmmm")</f>
        <v>September</v>
      </c>
      <c r="D5114" s="3" t="str">
        <f t="shared" si="158"/>
        <v>2025</v>
      </c>
      <c r="E5114" t="s">
        <v>39</v>
      </c>
      <c r="F5114" t="s">
        <v>55</v>
      </c>
      <c r="G5114" t="s">
        <v>29</v>
      </c>
      <c r="H5114" t="s">
        <v>20</v>
      </c>
      <c r="I5114" t="s">
        <v>100</v>
      </c>
      <c r="J5114">
        <v>4</v>
      </c>
      <c r="K5114">
        <v>600</v>
      </c>
      <c r="L5114" s="7">
        <f>Sales_Data[[#This Row],[OrderQuantity]] *Sales_Data[[#This Row],[UnitPrice]]</f>
        <v>2400</v>
      </c>
      <c r="M5114" s="7">
        <f>Sales_Data[[#This Row],[UnitPrice]]-Sales_Data[[#This Row],[UnitCost]]</f>
        <v>250</v>
      </c>
      <c r="N5114" s="7">
        <f>Sales_Data[[#This Row],[Gross Revenue]]-Sales_Data[[#This Row],[Discount Amount ]]</f>
        <v>2150</v>
      </c>
      <c r="O5114" s="7">
        <f>Sales_Data[[#This Row],[OrderQuantity]] *Sales_Data[[#This Row],[UnitCost]]</f>
        <v>1400</v>
      </c>
      <c r="P5114" s="7">
        <f>Sales_Data[[#This Row],[ItemCost]] +Sales_Data[[#This Row],[ShippingCost]]</f>
        <v>3497.6</v>
      </c>
      <c r="Q5114" s="7">
        <f>Sales_Data[[#This Row],[Gross Revenue]]-Sales_Data[[#This Row],[TotalFinancialCost]]</f>
        <v>-1097.5999999999999</v>
      </c>
      <c r="R5114" s="7">
        <f>Sales_Data[[#This Row],[Actul Bill Amount]]-Sales_Data[[#This Row],[ShippingCost]]</f>
        <v>52.400000000000091</v>
      </c>
      <c r="S5114">
        <v>1099</v>
      </c>
      <c r="T5114">
        <v>2097.6</v>
      </c>
      <c r="U5114" t="s">
        <v>57</v>
      </c>
      <c r="V5114">
        <v>350</v>
      </c>
      <c r="W5114" t="s">
        <v>22</v>
      </c>
      <c r="X5114" t="str">
        <f t="shared" si="159"/>
        <v>Nagpur</v>
      </c>
    </row>
    <row r="5115" spans="1:24" x14ac:dyDescent="0.4">
      <c r="A5115">
        <v>105114</v>
      </c>
      <c r="B5115" s="5">
        <v>45844.511805555558</v>
      </c>
      <c r="C5115" s="3" t="str">
        <f>TEXT(Sales_Data[[#This Row],[OrderDate]],"mmmm")</f>
        <v>July</v>
      </c>
      <c r="D5115" s="3" t="str">
        <f t="shared" si="158"/>
        <v>2025</v>
      </c>
      <c r="E5115" t="s">
        <v>50</v>
      </c>
      <c r="F5115" t="s">
        <v>35</v>
      </c>
      <c r="G5115" t="s">
        <v>31</v>
      </c>
      <c r="H5115" t="s">
        <v>32</v>
      </c>
      <c r="I5115" t="s">
        <v>100</v>
      </c>
      <c r="J5115">
        <v>37</v>
      </c>
      <c r="K5115">
        <v>8500</v>
      </c>
      <c r="L5115" s="7">
        <f>Sales_Data[[#This Row],[OrderQuantity]] *Sales_Data[[#This Row],[UnitPrice]]</f>
        <v>314500</v>
      </c>
      <c r="M5115" s="7">
        <f>Sales_Data[[#This Row],[UnitPrice]]-Sales_Data[[#This Row],[UnitCost]]</f>
        <v>3000</v>
      </c>
      <c r="N5115" s="7">
        <f>Sales_Data[[#This Row],[Gross Revenue]]-Sales_Data[[#This Row],[Discount Amount ]]</f>
        <v>311500</v>
      </c>
      <c r="O5115" s="7">
        <f>Sales_Data[[#This Row],[OrderQuantity]] *Sales_Data[[#This Row],[UnitCost]]</f>
        <v>203500</v>
      </c>
      <c r="P5115" s="7">
        <f>Sales_Data[[#This Row],[ItemCost]] +Sales_Data[[#This Row],[ShippingCost]]</f>
        <v>204169.21</v>
      </c>
      <c r="Q5115" s="7">
        <f>Sales_Data[[#This Row],[Gross Revenue]]-Sales_Data[[#This Row],[TotalFinancialCost]]</f>
        <v>110330.79000000001</v>
      </c>
      <c r="R5115" s="7">
        <f>Sales_Data[[#This Row],[Actul Bill Amount]]-Sales_Data[[#This Row],[ShippingCost]]</f>
        <v>310830.78999999998</v>
      </c>
      <c r="S5115">
        <v>1112</v>
      </c>
      <c r="T5115">
        <v>669.21</v>
      </c>
      <c r="U5115" t="s">
        <v>49</v>
      </c>
      <c r="V5115">
        <v>5500</v>
      </c>
      <c r="W5115" t="s">
        <v>33</v>
      </c>
      <c r="X5115" t="str">
        <f t="shared" si="159"/>
        <v>Delhi</v>
      </c>
    </row>
    <row r="5116" spans="1:24" x14ac:dyDescent="0.4">
      <c r="A5116">
        <v>105115</v>
      </c>
      <c r="B5116" s="5">
        <v>45733.502083333333</v>
      </c>
      <c r="C5116" s="3" t="str">
        <f>TEXT(Sales_Data[[#This Row],[OrderDate]],"mmmm")</f>
        <v>March</v>
      </c>
      <c r="D5116" s="3" t="str">
        <f t="shared" si="158"/>
        <v>2025</v>
      </c>
      <c r="E5116" t="s">
        <v>42</v>
      </c>
      <c r="F5116" t="s">
        <v>46</v>
      </c>
      <c r="G5116" t="s">
        <v>15</v>
      </c>
      <c r="H5116" t="s">
        <v>20</v>
      </c>
      <c r="I5116" t="s">
        <v>100</v>
      </c>
      <c r="J5116">
        <v>37</v>
      </c>
      <c r="K5116">
        <v>4500</v>
      </c>
      <c r="L5116" s="7">
        <f>Sales_Data[[#This Row],[OrderQuantity]] *Sales_Data[[#This Row],[UnitPrice]]</f>
        <v>166500</v>
      </c>
      <c r="M5116" s="7">
        <f>Sales_Data[[#This Row],[UnitPrice]]-Sales_Data[[#This Row],[UnitCost]]</f>
        <v>1700</v>
      </c>
      <c r="N5116" s="7">
        <f>Sales_Data[[#This Row],[Gross Revenue]]-Sales_Data[[#This Row],[Discount Amount ]]</f>
        <v>164800</v>
      </c>
      <c r="O5116" s="7">
        <f>Sales_Data[[#This Row],[OrderQuantity]] *Sales_Data[[#This Row],[UnitCost]]</f>
        <v>103600</v>
      </c>
      <c r="P5116" s="7">
        <f>Sales_Data[[#This Row],[ItemCost]] +Sales_Data[[#This Row],[ShippingCost]]</f>
        <v>104353.9</v>
      </c>
      <c r="Q5116" s="7">
        <f>Sales_Data[[#This Row],[Gross Revenue]]-Sales_Data[[#This Row],[TotalFinancialCost]]</f>
        <v>62146.100000000006</v>
      </c>
      <c r="R5116" s="7">
        <f>Sales_Data[[#This Row],[Actul Bill Amount]]-Sales_Data[[#This Row],[ShippingCost]]</f>
        <v>164046.1</v>
      </c>
      <c r="S5116">
        <v>881</v>
      </c>
      <c r="T5116">
        <v>753.9</v>
      </c>
      <c r="U5116" t="s">
        <v>47</v>
      </c>
      <c r="V5116">
        <v>2800</v>
      </c>
      <c r="W5116" t="s">
        <v>22</v>
      </c>
      <c r="X5116" t="str">
        <f t="shared" si="159"/>
        <v>Nagpur</v>
      </c>
    </row>
    <row r="5117" spans="1:24" x14ac:dyDescent="0.4">
      <c r="A5117">
        <v>105116</v>
      </c>
      <c r="B5117" s="5">
        <v>45834.097916666666</v>
      </c>
      <c r="C5117" s="3" t="str">
        <f>TEXT(Sales_Data[[#This Row],[OrderDate]],"mmmm")</f>
        <v>June</v>
      </c>
      <c r="D5117" s="3" t="str">
        <f t="shared" si="158"/>
        <v>2025</v>
      </c>
      <c r="E5117" t="s">
        <v>50</v>
      </c>
      <c r="F5117" t="s">
        <v>14</v>
      </c>
      <c r="G5117" t="s">
        <v>29</v>
      </c>
      <c r="H5117" t="s">
        <v>20</v>
      </c>
      <c r="I5117" t="s">
        <v>100</v>
      </c>
      <c r="J5117">
        <v>65</v>
      </c>
      <c r="K5117">
        <v>6500</v>
      </c>
      <c r="L5117" s="7">
        <f>Sales_Data[[#This Row],[OrderQuantity]] *Sales_Data[[#This Row],[UnitPrice]]</f>
        <v>422500</v>
      </c>
      <c r="M5117" s="7">
        <f>Sales_Data[[#This Row],[UnitPrice]]-Sales_Data[[#This Row],[UnitCost]]</f>
        <v>2300</v>
      </c>
      <c r="N5117" s="7">
        <f>Sales_Data[[#This Row],[Gross Revenue]]-Sales_Data[[#This Row],[Discount Amount ]]</f>
        <v>420200</v>
      </c>
      <c r="O5117" s="7">
        <f>Sales_Data[[#This Row],[OrderQuantity]] *Sales_Data[[#This Row],[UnitCost]]</f>
        <v>273000</v>
      </c>
      <c r="P5117" s="7">
        <f>Sales_Data[[#This Row],[ItemCost]] +Sales_Data[[#This Row],[ShippingCost]]</f>
        <v>273335.59999999998</v>
      </c>
      <c r="Q5117" s="7">
        <f>Sales_Data[[#This Row],[Gross Revenue]]-Sales_Data[[#This Row],[TotalFinancialCost]]</f>
        <v>149164.40000000002</v>
      </c>
      <c r="R5117" s="7">
        <f>Sales_Data[[#This Row],[Actul Bill Amount]]-Sales_Data[[#This Row],[ShippingCost]]</f>
        <v>419864.4</v>
      </c>
      <c r="S5117">
        <v>904</v>
      </c>
      <c r="T5117">
        <v>335.6</v>
      </c>
      <c r="U5117" t="s">
        <v>21</v>
      </c>
      <c r="V5117">
        <v>4200</v>
      </c>
      <c r="W5117" t="s">
        <v>22</v>
      </c>
      <c r="X5117" t="str">
        <f t="shared" si="159"/>
        <v>Nagpur</v>
      </c>
    </row>
    <row r="5118" spans="1:24" x14ac:dyDescent="0.4">
      <c r="A5118">
        <v>105117</v>
      </c>
      <c r="B5118" s="5">
        <v>45972.945138888892</v>
      </c>
      <c r="C5118" s="3" t="str">
        <f>TEXT(Sales_Data[[#This Row],[OrderDate]],"mmmm")</f>
        <v>November</v>
      </c>
      <c r="D5118" s="3" t="str">
        <f t="shared" si="158"/>
        <v>2025</v>
      </c>
      <c r="E5118" t="s">
        <v>45</v>
      </c>
      <c r="F5118" t="s">
        <v>35</v>
      </c>
      <c r="G5118" t="s">
        <v>15</v>
      </c>
      <c r="H5118" t="s">
        <v>32</v>
      </c>
      <c r="I5118" t="s">
        <v>100</v>
      </c>
      <c r="J5118">
        <v>18</v>
      </c>
      <c r="K5118">
        <v>8500</v>
      </c>
      <c r="L5118" s="7">
        <f>Sales_Data[[#This Row],[OrderQuantity]] *Sales_Data[[#This Row],[UnitPrice]]</f>
        <v>153000</v>
      </c>
      <c r="M5118" s="7">
        <f>Sales_Data[[#This Row],[UnitPrice]]-Sales_Data[[#This Row],[UnitCost]]</f>
        <v>3000</v>
      </c>
      <c r="N5118" s="7">
        <f>Sales_Data[[#This Row],[Gross Revenue]]-Sales_Data[[#This Row],[Discount Amount ]]</f>
        <v>150000</v>
      </c>
      <c r="O5118" s="7">
        <f>Sales_Data[[#This Row],[OrderQuantity]] *Sales_Data[[#This Row],[UnitCost]]</f>
        <v>99000</v>
      </c>
      <c r="P5118" s="7">
        <f>Sales_Data[[#This Row],[ItemCost]] +Sales_Data[[#This Row],[ShippingCost]]</f>
        <v>99405.1</v>
      </c>
      <c r="Q5118" s="7">
        <f>Sales_Data[[#This Row],[Gross Revenue]]-Sales_Data[[#This Row],[TotalFinancialCost]]</f>
        <v>53594.899999999994</v>
      </c>
      <c r="R5118" s="7">
        <f>Sales_Data[[#This Row],[Actul Bill Amount]]-Sales_Data[[#This Row],[ShippingCost]]</f>
        <v>149594.9</v>
      </c>
      <c r="S5118">
        <v>1171</v>
      </c>
      <c r="T5118">
        <v>405.1</v>
      </c>
      <c r="U5118" t="s">
        <v>49</v>
      </c>
      <c r="V5118">
        <v>5500</v>
      </c>
      <c r="W5118" t="s">
        <v>33</v>
      </c>
      <c r="X5118" t="str">
        <f t="shared" si="159"/>
        <v>Delhi</v>
      </c>
    </row>
    <row r="5119" spans="1:24" x14ac:dyDescent="0.4">
      <c r="A5119">
        <v>105118</v>
      </c>
      <c r="B5119" s="5">
        <v>45944.880555555559</v>
      </c>
      <c r="C5119" s="3" t="str">
        <f>TEXT(Sales_Data[[#This Row],[OrderDate]],"mmmm")</f>
        <v>October</v>
      </c>
      <c r="D5119" s="3" t="str">
        <f t="shared" si="158"/>
        <v>2025</v>
      </c>
      <c r="E5119" t="s">
        <v>19</v>
      </c>
      <c r="F5119" t="s">
        <v>43</v>
      </c>
      <c r="G5119" t="s">
        <v>29</v>
      </c>
      <c r="H5119" t="s">
        <v>20</v>
      </c>
      <c r="I5119" t="s">
        <v>100</v>
      </c>
      <c r="J5119">
        <v>65</v>
      </c>
      <c r="K5119">
        <v>1800</v>
      </c>
      <c r="L5119" s="7">
        <f>Sales_Data[[#This Row],[OrderQuantity]] *Sales_Data[[#This Row],[UnitPrice]]</f>
        <v>117000</v>
      </c>
      <c r="M5119" s="7">
        <f>Sales_Data[[#This Row],[UnitPrice]]-Sales_Data[[#This Row],[UnitCost]]</f>
        <v>900</v>
      </c>
      <c r="N5119" s="7">
        <f>Sales_Data[[#This Row],[Gross Revenue]]-Sales_Data[[#This Row],[Discount Amount ]]</f>
        <v>116100</v>
      </c>
      <c r="O5119" s="7">
        <f>Sales_Data[[#This Row],[OrderQuantity]] *Sales_Data[[#This Row],[UnitCost]]</f>
        <v>58500</v>
      </c>
      <c r="P5119" s="7">
        <f>Sales_Data[[#This Row],[ItemCost]] +Sales_Data[[#This Row],[ShippingCost]]</f>
        <v>59357.29</v>
      </c>
      <c r="Q5119" s="7">
        <f>Sales_Data[[#This Row],[Gross Revenue]]-Sales_Data[[#This Row],[TotalFinancialCost]]</f>
        <v>57642.71</v>
      </c>
      <c r="R5119" s="7">
        <f>Sales_Data[[#This Row],[Actul Bill Amount]]-Sales_Data[[#This Row],[ShippingCost]]</f>
        <v>115242.71</v>
      </c>
      <c r="S5119">
        <v>1141</v>
      </c>
      <c r="T5119">
        <v>857.29</v>
      </c>
      <c r="U5119" t="s">
        <v>51</v>
      </c>
      <c r="V5119">
        <v>900</v>
      </c>
      <c r="W5119" t="s">
        <v>22</v>
      </c>
      <c r="X5119" t="str">
        <f t="shared" si="159"/>
        <v>Nagpur</v>
      </c>
    </row>
    <row r="5120" spans="1:24" x14ac:dyDescent="0.4">
      <c r="A5120">
        <v>105119</v>
      </c>
      <c r="B5120" s="5">
        <v>46006.087500000001</v>
      </c>
      <c r="C5120" s="3" t="str">
        <f>TEXT(Sales_Data[[#This Row],[OrderDate]],"mmmm")</f>
        <v>December</v>
      </c>
      <c r="D5120" s="3" t="str">
        <f t="shared" si="158"/>
        <v>2025</v>
      </c>
      <c r="E5120" t="s">
        <v>50</v>
      </c>
      <c r="F5120" t="s">
        <v>28</v>
      </c>
      <c r="G5120" t="s">
        <v>29</v>
      </c>
      <c r="H5120" t="s">
        <v>20</v>
      </c>
      <c r="I5120" t="s">
        <v>100</v>
      </c>
      <c r="J5120">
        <v>92</v>
      </c>
      <c r="K5120">
        <v>2500</v>
      </c>
      <c r="L5120" s="7">
        <f>Sales_Data[[#This Row],[OrderQuantity]] *Sales_Data[[#This Row],[UnitPrice]]</f>
        <v>230000</v>
      </c>
      <c r="M5120" s="7">
        <f>Sales_Data[[#This Row],[UnitPrice]]-Sales_Data[[#This Row],[UnitCost]]</f>
        <v>1000</v>
      </c>
      <c r="N5120" s="7">
        <f>Sales_Data[[#This Row],[Gross Revenue]]-Sales_Data[[#This Row],[Discount Amount ]]</f>
        <v>229000</v>
      </c>
      <c r="O5120" s="7">
        <f>Sales_Data[[#This Row],[OrderQuantity]] *Sales_Data[[#This Row],[UnitCost]]</f>
        <v>138000</v>
      </c>
      <c r="P5120" s="7">
        <f>Sales_Data[[#This Row],[ItemCost]] +Sales_Data[[#This Row],[ShippingCost]]</f>
        <v>139002.72</v>
      </c>
      <c r="Q5120" s="7">
        <f>Sales_Data[[#This Row],[Gross Revenue]]-Sales_Data[[#This Row],[TotalFinancialCost]]</f>
        <v>90997.28</v>
      </c>
      <c r="R5120" s="7">
        <f>Sales_Data[[#This Row],[Actul Bill Amount]]-Sales_Data[[#This Row],[ShippingCost]]</f>
        <v>227997.28</v>
      </c>
      <c r="S5120">
        <v>488</v>
      </c>
      <c r="T5120">
        <v>1002.72</v>
      </c>
      <c r="U5120" t="s">
        <v>54</v>
      </c>
      <c r="V5120">
        <v>1500</v>
      </c>
      <c r="W5120" t="s">
        <v>22</v>
      </c>
      <c r="X5120" t="str">
        <f t="shared" si="159"/>
        <v>Nagpur</v>
      </c>
    </row>
    <row r="5121" spans="1:24" x14ac:dyDescent="0.4">
      <c r="A5121">
        <v>105120</v>
      </c>
      <c r="B5121" s="5">
        <v>45912.996527777781</v>
      </c>
      <c r="C5121" s="3" t="str">
        <f>TEXT(Sales_Data[[#This Row],[OrderDate]],"mmmm")</f>
        <v>September</v>
      </c>
      <c r="D5121" s="3" t="str">
        <f t="shared" si="158"/>
        <v>2025</v>
      </c>
      <c r="E5121" t="s">
        <v>13</v>
      </c>
      <c r="F5121" t="s">
        <v>43</v>
      </c>
      <c r="G5121" t="s">
        <v>31</v>
      </c>
      <c r="H5121" t="s">
        <v>32</v>
      </c>
      <c r="I5121" t="s">
        <v>100</v>
      </c>
      <c r="J5121">
        <v>24</v>
      </c>
      <c r="K5121">
        <v>1800</v>
      </c>
      <c r="L5121" s="7">
        <f>Sales_Data[[#This Row],[OrderQuantity]] *Sales_Data[[#This Row],[UnitPrice]]</f>
        <v>43200</v>
      </c>
      <c r="M5121" s="7">
        <f>Sales_Data[[#This Row],[UnitPrice]]-Sales_Data[[#This Row],[UnitCost]]</f>
        <v>900</v>
      </c>
      <c r="N5121" s="7">
        <f>Sales_Data[[#This Row],[Gross Revenue]]-Sales_Data[[#This Row],[Discount Amount ]]</f>
        <v>42300</v>
      </c>
      <c r="O5121" s="7">
        <f>Sales_Data[[#This Row],[OrderQuantity]] *Sales_Data[[#This Row],[UnitCost]]</f>
        <v>21600</v>
      </c>
      <c r="P5121" s="7">
        <f>Sales_Data[[#This Row],[ItemCost]] +Sales_Data[[#This Row],[ShippingCost]]</f>
        <v>22671</v>
      </c>
      <c r="Q5121" s="7">
        <f>Sales_Data[[#This Row],[Gross Revenue]]-Sales_Data[[#This Row],[TotalFinancialCost]]</f>
        <v>20529</v>
      </c>
      <c r="R5121" s="7">
        <f>Sales_Data[[#This Row],[Actul Bill Amount]]-Sales_Data[[#This Row],[ShippingCost]]</f>
        <v>41229</v>
      </c>
      <c r="S5121">
        <v>960</v>
      </c>
      <c r="T5121">
        <v>1071</v>
      </c>
      <c r="U5121" t="s">
        <v>51</v>
      </c>
      <c r="V5121">
        <v>900</v>
      </c>
      <c r="W5121" t="s">
        <v>33</v>
      </c>
      <c r="X5121" t="str">
        <f t="shared" si="159"/>
        <v>Delhi</v>
      </c>
    </row>
    <row r="5122" spans="1:24" x14ac:dyDescent="0.4">
      <c r="A5122">
        <v>105121</v>
      </c>
      <c r="B5122" s="5">
        <v>45982.582638888889</v>
      </c>
      <c r="C5122" s="3" t="str">
        <f>TEXT(Sales_Data[[#This Row],[OrderDate]],"mmmm")</f>
        <v>November</v>
      </c>
      <c r="D5122" s="3" t="str">
        <f t="shared" ref="D5122:D5185" si="160">TEXT(B5122, "yyyy")</f>
        <v>2025</v>
      </c>
      <c r="E5122" t="s">
        <v>39</v>
      </c>
      <c r="F5122" t="s">
        <v>35</v>
      </c>
      <c r="G5122" t="s">
        <v>29</v>
      </c>
      <c r="H5122" t="s">
        <v>20</v>
      </c>
      <c r="I5122" t="s">
        <v>100</v>
      </c>
      <c r="J5122">
        <v>36</v>
      </c>
      <c r="K5122">
        <v>8500</v>
      </c>
      <c r="L5122" s="7">
        <f>Sales_Data[[#This Row],[OrderQuantity]] *Sales_Data[[#This Row],[UnitPrice]]</f>
        <v>306000</v>
      </c>
      <c r="M5122" s="7">
        <f>Sales_Data[[#This Row],[UnitPrice]]-Sales_Data[[#This Row],[UnitCost]]</f>
        <v>3000</v>
      </c>
      <c r="N5122" s="7">
        <f>Sales_Data[[#This Row],[Gross Revenue]]-Sales_Data[[#This Row],[Discount Amount ]]</f>
        <v>303000</v>
      </c>
      <c r="O5122" s="7">
        <f>Sales_Data[[#This Row],[OrderQuantity]] *Sales_Data[[#This Row],[UnitCost]]</f>
        <v>198000</v>
      </c>
      <c r="P5122" s="7">
        <f>Sales_Data[[#This Row],[ItemCost]] +Sales_Data[[#This Row],[ShippingCost]]</f>
        <v>198157.93</v>
      </c>
      <c r="Q5122" s="7">
        <f>Sales_Data[[#This Row],[Gross Revenue]]-Sales_Data[[#This Row],[TotalFinancialCost]]</f>
        <v>107842.07</v>
      </c>
      <c r="R5122" s="7">
        <f>Sales_Data[[#This Row],[Actul Bill Amount]]-Sales_Data[[#This Row],[ShippingCost]]</f>
        <v>302842.07</v>
      </c>
      <c r="S5122">
        <v>397</v>
      </c>
      <c r="T5122">
        <v>157.93</v>
      </c>
      <c r="U5122" t="s">
        <v>49</v>
      </c>
      <c r="V5122">
        <v>5500</v>
      </c>
      <c r="W5122" t="s">
        <v>22</v>
      </c>
      <c r="X5122" t="str">
        <f t="shared" ref="X5122:X5185" si="161">_xlfn.TEXTBEFORE(W5122, " ")</f>
        <v>Nagpur</v>
      </c>
    </row>
    <row r="5123" spans="1:24" x14ac:dyDescent="0.4">
      <c r="A5123">
        <v>105122</v>
      </c>
      <c r="B5123" s="5">
        <v>45847.311805555553</v>
      </c>
      <c r="C5123" s="3" t="str">
        <f>TEXT(Sales_Data[[#This Row],[OrderDate]],"mmmm")</f>
        <v>July</v>
      </c>
      <c r="D5123" s="3" t="str">
        <f t="shared" si="160"/>
        <v>2025</v>
      </c>
      <c r="E5123" t="s">
        <v>13</v>
      </c>
      <c r="F5123" t="s">
        <v>55</v>
      </c>
      <c r="G5123" t="s">
        <v>31</v>
      </c>
      <c r="H5123" t="s">
        <v>25</v>
      </c>
      <c r="I5123" t="s">
        <v>100</v>
      </c>
      <c r="J5123">
        <v>98</v>
      </c>
      <c r="K5123">
        <v>1200</v>
      </c>
      <c r="L5123" s="7">
        <f>Sales_Data[[#This Row],[OrderQuantity]] *Sales_Data[[#This Row],[UnitPrice]]</f>
        <v>117600</v>
      </c>
      <c r="M5123" s="7">
        <f>Sales_Data[[#This Row],[UnitPrice]]-Sales_Data[[#This Row],[UnitCost]]</f>
        <v>400</v>
      </c>
      <c r="N5123" s="7">
        <f>Sales_Data[[#This Row],[Gross Revenue]]-Sales_Data[[#This Row],[Discount Amount ]]</f>
        <v>117200</v>
      </c>
      <c r="O5123" s="7">
        <f>Sales_Data[[#This Row],[OrderQuantity]] *Sales_Data[[#This Row],[UnitCost]]</f>
        <v>78400</v>
      </c>
      <c r="P5123" s="7">
        <f>Sales_Data[[#This Row],[ItemCost]] +Sales_Data[[#This Row],[ShippingCost]]</f>
        <v>79439.12</v>
      </c>
      <c r="Q5123" s="7">
        <f>Sales_Data[[#This Row],[Gross Revenue]]-Sales_Data[[#This Row],[TotalFinancialCost]]</f>
        <v>38160.880000000005</v>
      </c>
      <c r="R5123" s="7">
        <f>Sales_Data[[#This Row],[Actul Bill Amount]]-Sales_Data[[#This Row],[ShippingCost]]</f>
        <v>116160.88</v>
      </c>
      <c r="S5123">
        <v>506</v>
      </c>
      <c r="T5123">
        <v>1039.1199999999999</v>
      </c>
      <c r="U5123" t="s">
        <v>58</v>
      </c>
      <c r="V5123">
        <v>800</v>
      </c>
      <c r="W5123" t="s">
        <v>27</v>
      </c>
      <c r="X5123" t="str">
        <f t="shared" si="161"/>
        <v>Mumbai</v>
      </c>
    </row>
    <row r="5124" spans="1:24" x14ac:dyDescent="0.4">
      <c r="A5124">
        <v>105123</v>
      </c>
      <c r="B5124" s="5">
        <v>45965.512499999997</v>
      </c>
      <c r="C5124" s="3" t="str">
        <f>TEXT(Sales_Data[[#This Row],[OrderDate]],"mmmm")</f>
        <v>November</v>
      </c>
      <c r="D5124" s="3" t="str">
        <f t="shared" si="160"/>
        <v>2025</v>
      </c>
      <c r="E5124" t="s">
        <v>42</v>
      </c>
      <c r="F5124" t="s">
        <v>55</v>
      </c>
      <c r="G5124" t="s">
        <v>15</v>
      </c>
      <c r="H5124" t="s">
        <v>20</v>
      </c>
      <c r="I5124" t="s">
        <v>100</v>
      </c>
      <c r="J5124">
        <v>86</v>
      </c>
      <c r="K5124">
        <v>850</v>
      </c>
      <c r="L5124" s="7">
        <f>Sales_Data[[#This Row],[OrderQuantity]] *Sales_Data[[#This Row],[UnitPrice]]</f>
        <v>73100</v>
      </c>
      <c r="M5124" s="7">
        <f>Sales_Data[[#This Row],[UnitPrice]]-Sales_Data[[#This Row],[UnitCost]]</f>
        <v>300</v>
      </c>
      <c r="N5124" s="7">
        <f>Sales_Data[[#This Row],[Gross Revenue]]-Sales_Data[[#This Row],[Discount Amount ]]</f>
        <v>72800</v>
      </c>
      <c r="O5124" s="7">
        <f>Sales_Data[[#This Row],[OrderQuantity]] *Sales_Data[[#This Row],[UnitCost]]</f>
        <v>47300</v>
      </c>
      <c r="P5124" s="7">
        <f>Sales_Data[[#This Row],[ItemCost]] +Sales_Data[[#This Row],[ShippingCost]]</f>
        <v>47809.8</v>
      </c>
      <c r="Q5124" s="7">
        <f>Sales_Data[[#This Row],[Gross Revenue]]-Sales_Data[[#This Row],[TotalFinancialCost]]</f>
        <v>25290.199999999997</v>
      </c>
      <c r="R5124" s="7">
        <f>Sales_Data[[#This Row],[Actul Bill Amount]]-Sales_Data[[#This Row],[ShippingCost]]</f>
        <v>72290.2</v>
      </c>
      <c r="S5124">
        <v>564</v>
      </c>
      <c r="T5124">
        <v>509.8</v>
      </c>
      <c r="U5124" t="s">
        <v>56</v>
      </c>
      <c r="V5124">
        <v>550</v>
      </c>
      <c r="W5124" t="s">
        <v>22</v>
      </c>
      <c r="X5124" t="str">
        <f t="shared" si="161"/>
        <v>Nagpur</v>
      </c>
    </row>
    <row r="5125" spans="1:24" x14ac:dyDescent="0.4">
      <c r="A5125">
        <v>105124</v>
      </c>
      <c r="B5125" s="5">
        <v>46002.915972222225</v>
      </c>
      <c r="C5125" s="3" t="str">
        <f>TEXT(Sales_Data[[#This Row],[OrderDate]],"mmmm")</f>
        <v>December</v>
      </c>
      <c r="D5125" s="3" t="str">
        <f t="shared" si="160"/>
        <v>2025</v>
      </c>
      <c r="E5125" t="s">
        <v>23</v>
      </c>
      <c r="F5125" t="s">
        <v>28</v>
      </c>
      <c r="G5125" t="s">
        <v>29</v>
      </c>
      <c r="H5125" t="s">
        <v>16</v>
      </c>
      <c r="I5125" t="s">
        <v>100</v>
      </c>
      <c r="J5125">
        <v>6</v>
      </c>
      <c r="K5125">
        <v>450</v>
      </c>
      <c r="L5125" s="7">
        <f>Sales_Data[[#This Row],[OrderQuantity]] *Sales_Data[[#This Row],[UnitPrice]]</f>
        <v>2700</v>
      </c>
      <c r="M5125" s="7">
        <f>Sales_Data[[#This Row],[UnitPrice]]-Sales_Data[[#This Row],[UnitCost]]</f>
        <v>250</v>
      </c>
      <c r="N5125" s="7">
        <f>Sales_Data[[#This Row],[Gross Revenue]]-Sales_Data[[#This Row],[Discount Amount ]]</f>
        <v>2450</v>
      </c>
      <c r="O5125" s="7">
        <f>Sales_Data[[#This Row],[OrderQuantity]] *Sales_Data[[#This Row],[UnitCost]]</f>
        <v>1200</v>
      </c>
      <c r="P5125" s="7">
        <f>Sales_Data[[#This Row],[ItemCost]] +Sales_Data[[#This Row],[ShippingCost]]</f>
        <v>1598.84</v>
      </c>
      <c r="Q5125" s="7">
        <f>Sales_Data[[#This Row],[Gross Revenue]]-Sales_Data[[#This Row],[TotalFinancialCost]]</f>
        <v>1101.1600000000001</v>
      </c>
      <c r="R5125" s="7">
        <f>Sales_Data[[#This Row],[Actul Bill Amount]]-Sales_Data[[#This Row],[ShippingCost]]</f>
        <v>2051.16</v>
      </c>
      <c r="S5125">
        <v>768</v>
      </c>
      <c r="T5125">
        <v>398.84</v>
      </c>
      <c r="U5125" t="s">
        <v>30</v>
      </c>
      <c r="V5125">
        <v>200</v>
      </c>
      <c r="W5125" t="s">
        <v>18</v>
      </c>
      <c r="X5125" t="str">
        <f t="shared" si="161"/>
        <v>Bengaluru</v>
      </c>
    </row>
    <row r="5126" spans="1:24" x14ac:dyDescent="0.4">
      <c r="A5126">
        <v>105125</v>
      </c>
      <c r="B5126" s="5">
        <v>45784.039583333331</v>
      </c>
      <c r="C5126" s="3" t="str">
        <f>TEXT(Sales_Data[[#This Row],[OrderDate]],"mmmm")</f>
        <v>May</v>
      </c>
      <c r="D5126" s="3" t="str">
        <f t="shared" si="160"/>
        <v>2025</v>
      </c>
      <c r="E5126" t="s">
        <v>23</v>
      </c>
      <c r="F5126" t="s">
        <v>43</v>
      </c>
      <c r="G5126" t="s">
        <v>31</v>
      </c>
      <c r="H5126" t="s">
        <v>32</v>
      </c>
      <c r="I5126" t="s">
        <v>100</v>
      </c>
      <c r="J5126">
        <v>63</v>
      </c>
      <c r="K5126">
        <v>1800</v>
      </c>
      <c r="L5126" s="7">
        <f>Sales_Data[[#This Row],[OrderQuantity]] *Sales_Data[[#This Row],[UnitPrice]]</f>
        <v>113400</v>
      </c>
      <c r="M5126" s="7">
        <f>Sales_Data[[#This Row],[UnitPrice]]-Sales_Data[[#This Row],[UnitCost]]</f>
        <v>900</v>
      </c>
      <c r="N5126" s="7">
        <f>Sales_Data[[#This Row],[Gross Revenue]]-Sales_Data[[#This Row],[Discount Amount ]]</f>
        <v>112500</v>
      </c>
      <c r="O5126" s="7">
        <f>Sales_Data[[#This Row],[OrderQuantity]] *Sales_Data[[#This Row],[UnitCost]]</f>
        <v>56700</v>
      </c>
      <c r="P5126" s="7">
        <f>Sales_Data[[#This Row],[ItemCost]] +Sales_Data[[#This Row],[ShippingCost]]</f>
        <v>58158.6</v>
      </c>
      <c r="Q5126" s="7">
        <f>Sales_Data[[#This Row],[Gross Revenue]]-Sales_Data[[#This Row],[TotalFinancialCost]]</f>
        <v>55241.4</v>
      </c>
      <c r="R5126" s="7">
        <f>Sales_Data[[#This Row],[Actul Bill Amount]]-Sales_Data[[#This Row],[ShippingCost]]</f>
        <v>111041.4</v>
      </c>
      <c r="S5126">
        <v>696</v>
      </c>
      <c r="T5126">
        <v>1458.6</v>
      </c>
      <c r="U5126" t="s">
        <v>51</v>
      </c>
      <c r="V5126">
        <v>900</v>
      </c>
      <c r="W5126" t="s">
        <v>33</v>
      </c>
      <c r="X5126" t="str">
        <f t="shared" si="161"/>
        <v>Delhi</v>
      </c>
    </row>
    <row r="5127" spans="1:24" x14ac:dyDescent="0.4">
      <c r="A5127">
        <v>105126</v>
      </c>
      <c r="B5127" s="5">
        <v>45944.486111111109</v>
      </c>
      <c r="C5127" s="3" t="str">
        <f>TEXT(Sales_Data[[#This Row],[OrderDate]],"mmmm")</f>
        <v>October</v>
      </c>
      <c r="D5127" s="3" t="str">
        <f t="shared" si="160"/>
        <v>2025</v>
      </c>
      <c r="E5127" t="s">
        <v>48</v>
      </c>
      <c r="F5127" t="s">
        <v>55</v>
      </c>
      <c r="G5127" t="s">
        <v>15</v>
      </c>
      <c r="H5127" t="s">
        <v>25</v>
      </c>
      <c r="I5127" t="s">
        <v>100</v>
      </c>
      <c r="J5127">
        <v>64</v>
      </c>
      <c r="K5127">
        <v>600</v>
      </c>
      <c r="L5127" s="7">
        <f>Sales_Data[[#This Row],[OrderQuantity]] *Sales_Data[[#This Row],[UnitPrice]]</f>
        <v>38400</v>
      </c>
      <c r="M5127" s="7">
        <f>Sales_Data[[#This Row],[UnitPrice]]-Sales_Data[[#This Row],[UnitCost]]</f>
        <v>250</v>
      </c>
      <c r="N5127" s="7">
        <f>Sales_Data[[#This Row],[Gross Revenue]]-Sales_Data[[#This Row],[Discount Amount ]]</f>
        <v>38150</v>
      </c>
      <c r="O5127" s="7">
        <f>Sales_Data[[#This Row],[OrderQuantity]] *Sales_Data[[#This Row],[UnitCost]]</f>
        <v>22400</v>
      </c>
      <c r="P5127" s="7">
        <f>Sales_Data[[#This Row],[ItemCost]] +Sales_Data[[#This Row],[ShippingCost]]</f>
        <v>23250.98</v>
      </c>
      <c r="Q5127" s="7">
        <f>Sales_Data[[#This Row],[Gross Revenue]]-Sales_Data[[#This Row],[TotalFinancialCost]]</f>
        <v>15149.02</v>
      </c>
      <c r="R5127" s="7">
        <f>Sales_Data[[#This Row],[Actul Bill Amount]]-Sales_Data[[#This Row],[ShippingCost]]</f>
        <v>37299.019999999997</v>
      </c>
      <c r="S5127">
        <v>1197</v>
      </c>
      <c r="T5127">
        <v>850.98</v>
      </c>
      <c r="U5127" t="s">
        <v>57</v>
      </c>
      <c r="V5127">
        <v>350</v>
      </c>
      <c r="W5127" t="s">
        <v>27</v>
      </c>
      <c r="X5127" t="str">
        <f t="shared" si="161"/>
        <v>Mumbai</v>
      </c>
    </row>
    <row r="5128" spans="1:24" x14ac:dyDescent="0.4">
      <c r="A5128">
        <v>105127</v>
      </c>
      <c r="B5128" s="5">
        <v>45911.974999999999</v>
      </c>
      <c r="C5128" s="3" t="str">
        <f>TEXT(Sales_Data[[#This Row],[OrderDate]],"mmmm")</f>
        <v>September</v>
      </c>
      <c r="D5128" s="3" t="str">
        <f t="shared" si="160"/>
        <v>2025</v>
      </c>
      <c r="E5128" t="s">
        <v>13</v>
      </c>
      <c r="F5128" t="s">
        <v>28</v>
      </c>
      <c r="G5128" t="s">
        <v>29</v>
      </c>
      <c r="H5128" t="s">
        <v>20</v>
      </c>
      <c r="I5128" t="s">
        <v>100</v>
      </c>
      <c r="J5128">
        <v>9</v>
      </c>
      <c r="K5128">
        <v>2500</v>
      </c>
      <c r="L5128" s="7">
        <f>Sales_Data[[#This Row],[OrderQuantity]] *Sales_Data[[#This Row],[UnitPrice]]</f>
        <v>22500</v>
      </c>
      <c r="M5128" s="7">
        <f>Sales_Data[[#This Row],[UnitPrice]]-Sales_Data[[#This Row],[UnitCost]]</f>
        <v>1000</v>
      </c>
      <c r="N5128" s="7">
        <f>Sales_Data[[#This Row],[Gross Revenue]]-Sales_Data[[#This Row],[Discount Amount ]]</f>
        <v>21500</v>
      </c>
      <c r="O5128" s="7">
        <f>Sales_Data[[#This Row],[OrderQuantity]] *Sales_Data[[#This Row],[UnitCost]]</f>
        <v>13500</v>
      </c>
      <c r="P5128" s="7">
        <f>Sales_Data[[#This Row],[ItemCost]] +Sales_Data[[#This Row],[ShippingCost]]</f>
        <v>14507.82</v>
      </c>
      <c r="Q5128" s="7">
        <f>Sales_Data[[#This Row],[Gross Revenue]]-Sales_Data[[#This Row],[TotalFinancialCost]]</f>
        <v>7992.18</v>
      </c>
      <c r="R5128" s="7">
        <f>Sales_Data[[#This Row],[Actul Bill Amount]]-Sales_Data[[#This Row],[ShippingCost]]</f>
        <v>20492.18</v>
      </c>
      <c r="S5128">
        <v>1112</v>
      </c>
      <c r="T5128">
        <v>1007.82</v>
      </c>
      <c r="U5128" t="s">
        <v>54</v>
      </c>
      <c r="V5128">
        <v>1500</v>
      </c>
      <c r="W5128" t="s">
        <v>22</v>
      </c>
      <c r="X5128" t="str">
        <f t="shared" si="161"/>
        <v>Nagpur</v>
      </c>
    </row>
    <row r="5129" spans="1:24" x14ac:dyDescent="0.4">
      <c r="A5129">
        <v>105128</v>
      </c>
      <c r="B5129" s="5">
        <v>45870.191666666666</v>
      </c>
      <c r="C5129" s="3" t="str">
        <f>TEXT(Sales_Data[[#This Row],[OrderDate]],"mmmm")</f>
        <v>August</v>
      </c>
      <c r="D5129" s="3" t="str">
        <f t="shared" si="160"/>
        <v>2025</v>
      </c>
      <c r="E5129" t="s">
        <v>48</v>
      </c>
      <c r="F5129" t="s">
        <v>35</v>
      </c>
      <c r="G5129" t="s">
        <v>29</v>
      </c>
      <c r="H5129" t="s">
        <v>25</v>
      </c>
      <c r="I5129" t="s">
        <v>100</v>
      </c>
      <c r="J5129">
        <v>77</v>
      </c>
      <c r="K5129">
        <v>8500</v>
      </c>
      <c r="L5129" s="7">
        <f>Sales_Data[[#This Row],[OrderQuantity]] *Sales_Data[[#This Row],[UnitPrice]]</f>
        <v>654500</v>
      </c>
      <c r="M5129" s="7">
        <f>Sales_Data[[#This Row],[UnitPrice]]-Sales_Data[[#This Row],[UnitCost]]</f>
        <v>3000</v>
      </c>
      <c r="N5129" s="7">
        <f>Sales_Data[[#This Row],[Gross Revenue]]-Sales_Data[[#This Row],[Discount Amount ]]</f>
        <v>651500</v>
      </c>
      <c r="O5129" s="7">
        <f>Sales_Data[[#This Row],[OrderQuantity]] *Sales_Data[[#This Row],[UnitCost]]</f>
        <v>423500</v>
      </c>
      <c r="P5129" s="7">
        <f>Sales_Data[[#This Row],[ItemCost]] +Sales_Data[[#This Row],[ShippingCost]]</f>
        <v>424145.67</v>
      </c>
      <c r="Q5129" s="7">
        <f>Sales_Data[[#This Row],[Gross Revenue]]-Sales_Data[[#This Row],[TotalFinancialCost]]</f>
        <v>230354.33000000002</v>
      </c>
      <c r="R5129" s="7">
        <f>Sales_Data[[#This Row],[Actul Bill Amount]]-Sales_Data[[#This Row],[ShippingCost]]</f>
        <v>650854.32999999996</v>
      </c>
      <c r="S5129">
        <v>588</v>
      </c>
      <c r="T5129">
        <v>645.66999999999996</v>
      </c>
      <c r="U5129" t="s">
        <v>49</v>
      </c>
      <c r="V5129">
        <v>5500</v>
      </c>
      <c r="W5129" t="s">
        <v>27</v>
      </c>
      <c r="X5129" t="str">
        <f t="shared" si="161"/>
        <v>Mumbai</v>
      </c>
    </row>
    <row r="5130" spans="1:24" x14ac:dyDescent="0.4">
      <c r="A5130">
        <v>105129</v>
      </c>
      <c r="B5130" s="5">
        <v>45907.370833333334</v>
      </c>
      <c r="C5130" s="3" t="str">
        <f>TEXT(Sales_Data[[#This Row],[OrderDate]],"mmmm")</f>
        <v>September</v>
      </c>
      <c r="D5130" s="3" t="str">
        <f t="shared" si="160"/>
        <v>2025</v>
      </c>
      <c r="E5130" t="s">
        <v>48</v>
      </c>
      <c r="F5130" t="s">
        <v>40</v>
      </c>
      <c r="G5130" t="s">
        <v>29</v>
      </c>
      <c r="H5130" t="s">
        <v>32</v>
      </c>
      <c r="I5130" t="s">
        <v>100</v>
      </c>
      <c r="J5130">
        <v>40</v>
      </c>
      <c r="K5130">
        <v>5500</v>
      </c>
      <c r="L5130" s="7">
        <f>Sales_Data[[#This Row],[OrderQuantity]] *Sales_Data[[#This Row],[UnitPrice]]</f>
        <v>220000</v>
      </c>
      <c r="M5130" s="7">
        <f>Sales_Data[[#This Row],[UnitPrice]]-Sales_Data[[#This Row],[UnitCost]]</f>
        <v>2000</v>
      </c>
      <c r="N5130" s="7">
        <f>Sales_Data[[#This Row],[Gross Revenue]]-Sales_Data[[#This Row],[Discount Amount ]]</f>
        <v>218000</v>
      </c>
      <c r="O5130" s="7">
        <f>Sales_Data[[#This Row],[OrderQuantity]] *Sales_Data[[#This Row],[UnitCost]]</f>
        <v>140000</v>
      </c>
      <c r="P5130" s="7">
        <f>Sales_Data[[#This Row],[ItemCost]] +Sales_Data[[#This Row],[ShippingCost]]</f>
        <v>140769.25</v>
      </c>
      <c r="Q5130" s="7">
        <f>Sales_Data[[#This Row],[Gross Revenue]]-Sales_Data[[#This Row],[TotalFinancialCost]]</f>
        <v>79230.75</v>
      </c>
      <c r="R5130" s="7">
        <f>Sales_Data[[#This Row],[Actul Bill Amount]]-Sales_Data[[#This Row],[ShippingCost]]</f>
        <v>217230.75</v>
      </c>
      <c r="S5130">
        <v>491</v>
      </c>
      <c r="T5130">
        <v>769.25</v>
      </c>
      <c r="U5130" t="s">
        <v>41</v>
      </c>
      <c r="V5130">
        <v>3500</v>
      </c>
      <c r="W5130" t="s">
        <v>33</v>
      </c>
      <c r="X5130" t="str">
        <f t="shared" si="161"/>
        <v>Delhi</v>
      </c>
    </row>
    <row r="5131" spans="1:24" x14ac:dyDescent="0.4">
      <c r="A5131">
        <v>105130</v>
      </c>
      <c r="B5131" s="5">
        <v>45741.082638888889</v>
      </c>
      <c r="C5131" s="3" t="str">
        <f>TEXT(Sales_Data[[#This Row],[OrderDate]],"mmmm")</f>
        <v>March</v>
      </c>
      <c r="D5131" s="3" t="str">
        <f t="shared" si="160"/>
        <v>2025</v>
      </c>
      <c r="E5131" t="s">
        <v>45</v>
      </c>
      <c r="F5131" t="s">
        <v>55</v>
      </c>
      <c r="G5131" t="s">
        <v>15</v>
      </c>
      <c r="H5131" t="s">
        <v>37</v>
      </c>
      <c r="I5131" t="s">
        <v>100</v>
      </c>
      <c r="J5131">
        <v>64</v>
      </c>
      <c r="K5131">
        <v>1200</v>
      </c>
      <c r="L5131" s="7">
        <f>Sales_Data[[#This Row],[OrderQuantity]] *Sales_Data[[#This Row],[UnitPrice]]</f>
        <v>76800</v>
      </c>
      <c r="M5131" s="7">
        <f>Sales_Data[[#This Row],[UnitPrice]]-Sales_Data[[#This Row],[UnitCost]]</f>
        <v>400</v>
      </c>
      <c r="N5131" s="7">
        <f>Sales_Data[[#This Row],[Gross Revenue]]-Sales_Data[[#This Row],[Discount Amount ]]</f>
        <v>76400</v>
      </c>
      <c r="O5131" s="7">
        <f>Sales_Data[[#This Row],[OrderQuantity]] *Sales_Data[[#This Row],[UnitCost]]</f>
        <v>51200</v>
      </c>
      <c r="P5131" s="7">
        <f>Sales_Data[[#This Row],[ItemCost]] +Sales_Data[[#This Row],[ShippingCost]]</f>
        <v>51427.56</v>
      </c>
      <c r="Q5131" s="7">
        <f>Sales_Data[[#This Row],[Gross Revenue]]-Sales_Data[[#This Row],[TotalFinancialCost]]</f>
        <v>25372.440000000002</v>
      </c>
      <c r="R5131" s="7">
        <f>Sales_Data[[#This Row],[Actul Bill Amount]]-Sales_Data[[#This Row],[ShippingCost]]</f>
        <v>76172.44</v>
      </c>
      <c r="S5131">
        <v>327</v>
      </c>
      <c r="T5131">
        <v>227.56</v>
      </c>
      <c r="U5131" t="s">
        <v>58</v>
      </c>
      <c r="V5131">
        <v>800</v>
      </c>
      <c r="W5131" t="s">
        <v>38</v>
      </c>
      <c r="X5131" t="str">
        <f t="shared" si="161"/>
        <v>Kolkata</v>
      </c>
    </row>
    <row r="5132" spans="1:24" x14ac:dyDescent="0.4">
      <c r="A5132">
        <v>105131</v>
      </c>
      <c r="B5132" s="5">
        <v>45670.560416666667</v>
      </c>
      <c r="C5132" s="3" t="str">
        <f>TEXT(Sales_Data[[#This Row],[OrderDate]],"mmmm")</f>
        <v>January</v>
      </c>
      <c r="D5132" s="3" t="str">
        <f t="shared" si="160"/>
        <v>2025</v>
      </c>
      <c r="E5132" t="s">
        <v>13</v>
      </c>
      <c r="F5132" t="s">
        <v>14</v>
      </c>
      <c r="G5132" t="s">
        <v>31</v>
      </c>
      <c r="H5132" t="s">
        <v>16</v>
      </c>
      <c r="I5132" t="s">
        <v>100</v>
      </c>
      <c r="J5132">
        <v>32</v>
      </c>
      <c r="K5132">
        <v>3200</v>
      </c>
      <c r="L5132" s="7">
        <f>Sales_Data[[#This Row],[OrderQuantity]] *Sales_Data[[#This Row],[UnitPrice]]</f>
        <v>102400</v>
      </c>
      <c r="M5132" s="7">
        <f>Sales_Data[[#This Row],[UnitPrice]]-Sales_Data[[#This Row],[UnitCost]]</f>
        <v>1200</v>
      </c>
      <c r="N5132" s="7">
        <f>Sales_Data[[#This Row],[Gross Revenue]]-Sales_Data[[#This Row],[Discount Amount ]]</f>
        <v>101200</v>
      </c>
      <c r="O5132" s="7">
        <f>Sales_Data[[#This Row],[OrderQuantity]] *Sales_Data[[#This Row],[UnitCost]]</f>
        <v>64000</v>
      </c>
      <c r="P5132" s="7">
        <f>Sales_Data[[#This Row],[ItemCost]] +Sales_Data[[#This Row],[ShippingCost]]</f>
        <v>64273.120000000003</v>
      </c>
      <c r="Q5132" s="7">
        <f>Sales_Data[[#This Row],[Gross Revenue]]-Sales_Data[[#This Row],[TotalFinancialCost]]</f>
        <v>38126.879999999997</v>
      </c>
      <c r="R5132" s="7">
        <f>Sales_Data[[#This Row],[Actul Bill Amount]]-Sales_Data[[#This Row],[ShippingCost]]</f>
        <v>100926.88</v>
      </c>
      <c r="S5132">
        <v>483</v>
      </c>
      <c r="T5132">
        <v>273.12</v>
      </c>
      <c r="U5132" t="s">
        <v>17</v>
      </c>
      <c r="V5132">
        <v>2000</v>
      </c>
      <c r="W5132" t="s">
        <v>18</v>
      </c>
      <c r="X5132" t="str">
        <f t="shared" si="161"/>
        <v>Bengaluru</v>
      </c>
    </row>
    <row r="5133" spans="1:24" x14ac:dyDescent="0.4">
      <c r="A5133">
        <v>105132</v>
      </c>
      <c r="B5133" s="5">
        <v>45702.913194444445</v>
      </c>
      <c r="C5133" s="3" t="str">
        <f>TEXT(Sales_Data[[#This Row],[OrderDate]],"mmmm")</f>
        <v>February</v>
      </c>
      <c r="D5133" s="3" t="str">
        <f t="shared" si="160"/>
        <v>2025</v>
      </c>
      <c r="E5133" t="s">
        <v>48</v>
      </c>
      <c r="F5133" t="s">
        <v>46</v>
      </c>
      <c r="G5133" t="s">
        <v>29</v>
      </c>
      <c r="H5133" t="s">
        <v>32</v>
      </c>
      <c r="I5133" t="s">
        <v>100</v>
      </c>
      <c r="J5133">
        <v>14</v>
      </c>
      <c r="K5133">
        <v>15000</v>
      </c>
      <c r="L5133" s="7">
        <f>Sales_Data[[#This Row],[OrderQuantity]] *Sales_Data[[#This Row],[UnitPrice]]</f>
        <v>210000</v>
      </c>
      <c r="M5133" s="7">
        <f>Sales_Data[[#This Row],[UnitPrice]]-Sales_Data[[#This Row],[UnitCost]]</f>
        <v>5500</v>
      </c>
      <c r="N5133" s="7">
        <f>Sales_Data[[#This Row],[Gross Revenue]]-Sales_Data[[#This Row],[Discount Amount ]]</f>
        <v>204500</v>
      </c>
      <c r="O5133" s="7">
        <f>Sales_Data[[#This Row],[OrderQuantity]] *Sales_Data[[#This Row],[UnitCost]]</f>
        <v>133000</v>
      </c>
      <c r="P5133" s="7">
        <f>Sales_Data[[#This Row],[ItemCost]] +Sales_Data[[#This Row],[ShippingCost]]</f>
        <v>134796.14000000001</v>
      </c>
      <c r="Q5133" s="7">
        <f>Sales_Data[[#This Row],[Gross Revenue]]-Sales_Data[[#This Row],[TotalFinancialCost]]</f>
        <v>75203.859999999986</v>
      </c>
      <c r="R5133" s="7">
        <f>Sales_Data[[#This Row],[Actul Bill Amount]]-Sales_Data[[#This Row],[ShippingCost]]</f>
        <v>202703.86</v>
      </c>
      <c r="S5133">
        <v>764</v>
      </c>
      <c r="T5133">
        <v>1796.14</v>
      </c>
      <c r="U5133" t="s">
        <v>53</v>
      </c>
      <c r="V5133">
        <v>9500</v>
      </c>
      <c r="W5133" t="s">
        <v>33</v>
      </c>
      <c r="X5133" t="str">
        <f t="shared" si="161"/>
        <v>Delhi</v>
      </c>
    </row>
    <row r="5134" spans="1:24" x14ac:dyDescent="0.4">
      <c r="A5134">
        <v>105133</v>
      </c>
      <c r="B5134" s="5">
        <v>45784.142361111109</v>
      </c>
      <c r="C5134" s="3" t="str">
        <f>TEXT(Sales_Data[[#This Row],[OrderDate]],"mmmm")</f>
        <v>May</v>
      </c>
      <c r="D5134" s="3" t="str">
        <f t="shared" si="160"/>
        <v>2025</v>
      </c>
      <c r="E5134" t="s">
        <v>42</v>
      </c>
      <c r="F5134" t="s">
        <v>14</v>
      </c>
      <c r="G5134" t="s">
        <v>29</v>
      </c>
      <c r="H5134" t="s">
        <v>16</v>
      </c>
      <c r="I5134" t="s">
        <v>100</v>
      </c>
      <c r="J5134">
        <v>67</v>
      </c>
      <c r="K5134">
        <v>6500</v>
      </c>
      <c r="L5134" s="7">
        <f>Sales_Data[[#This Row],[OrderQuantity]] *Sales_Data[[#This Row],[UnitPrice]]</f>
        <v>435500</v>
      </c>
      <c r="M5134" s="7">
        <f>Sales_Data[[#This Row],[UnitPrice]]-Sales_Data[[#This Row],[UnitCost]]</f>
        <v>2300</v>
      </c>
      <c r="N5134" s="7">
        <f>Sales_Data[[#This Row],[Gross Revenue]]-Sales_Data[[#This Row],[Discount Amount ]]</f>
        <v>433200</v>
      </c>
      <c r="O5134" s="7">
        <f>Sales_Data[[#This Row],[OrderQuantity]] *Sales_Data[[#This Row],[UnitCost]]</f>
        <v>281400</v>
      </c>
      <c r="P5134" s="7">
        <f>Sales_Data[[#This Row],[ItemCost]] +Sales_Data[[#This Row],[ShippingCost]]</f>
        <v>282409.94</v>
      </c>
      <c r="Q5134" s="7">
        <f>Sales_Data[[#This Row],[Gross Revenue]]-Sales_Data[[#This Row],[TotalFinancialCost]]</f>
        <v>153090.06</v>
      </c>
      <c r="R5134" s="7">
        <f>Sales_Data[[#This Row],[Actul Bill Amount]]-Sales_Data[[#This Row],[ShippingCost]]</f>
        <v>432190.06</v>
      </c>
      <c r="S5134">
        <v>967</v>
      </c>
      <c r="T5134">
        <v>1009.94</v>
      </c>
      <c r="U5134" t="s">
        <v>21</v>
      </c>
      <c r="V5134">
        <v>4200</v>
      </c>
      <c r="W5134" t="s">
        <v>18</v>
      </c>
      <c r="X5134" t="str">
        <f t="shared" si="161"/>
        <v>Bengaluru</v>
      </c>
    </row>
    <row r="5135" spans="1:24" x14ac:dyDescent="0.4">
      <c r="A5135">
        <v>105134</v>
      </c>
      <c r="B5135" s="5">
        <v>45771.921527777777</v>
      </c>
      <c r="C5135" s="3" t="str">
        <f>TEXT(Sales_Data[[#This Row],[OrderDate]],"mmmm")</f>
        <v>April</v>
      </c>
      <c r="D5135" s="3" t="str">
        <f t="shared" si="160"/>
        <v>2025</v>
      </c>
      <c r="E5135" t="s">
        <v>19</v>
      </c>
      <c r="F5135" t="s">
        <v>43</v>
      </c>
      <c r="G5135" t="s">
        <v>15</v>
      </c>
      <c r="H5135" t="s">
        <v>25</v>
      </c>
      <c r="I5135" t="s">
        <v>100</v>
      </c>
      <c r="J5135">
        <v>36</v>
      </c>
      <c r="K5135">
        <v>2800</v>
      </c>
      <c r="L5135" s="7">
        <f>Sales_Data[[#This Row],[OrderQuantity]] *Sales_Data[[#This Row],[UnitPrice]]</f>
        <v>100800</v>
      </c>
      <c r="M5135" s="7">
        <f>Sales_Data[[#This Row],[UnitPrice]]-Sales_Data[[#This Row],[UnitCost]]</f>
        <v>1300</v>
      </c>
      <c r="N5135" s="7">
        <f>Sales_Data[[#This Row],[Gross Revenue]]-Sales_Data[[#This Row],[Discount Amount ]]</f>
        <v>99500</v>
      </c>
      <c r="O5135" s="7">
        <f>Sales_Data[[#This Row],[OrderQuantity]] *Sales_Data[[#This Row],[UnitCost]]</f>
        <v>54000</v>
      </c>
      <c r="P5135" s="7">
        <f>Sales_Data[[#This Row],[ItemCost]] +Sales_Data[[#This Row],[ShippingCost]]</f>
        <v>54620.39</v>
      </c>
      <c r="Q5135" s="7">
        <f>Sales_Data[[#This Row],[Gross Revenue]]-Sales_Data[[#This Row],[TotalFinancialCost]]</f>
        <v>46179.61</v>
      </c>
      <c r="R5135" s="7">
        <f>Sales_Data[[#This Row],[Actul Bill Amount]]-Sales_Data[[#This Row],[ShippingCost]]</f>
        <v>98879.61</v>
      </c>
      <c r="S5135">
        <v>1005</v>
      </c>
      <c r="T5135">
        <v>620.39</v>
      </c>
      <c r="U5135" t="s">
        <v>61</v>
      </c>
      <c r="V5135">
        <v>1500</v>
      </c>
      <c r="W5135" t="s">
        <v>27</v>
      </c>
      <c r="X5135" t="str">
        <f t="shared" si="161"/>
        <v>Mumbai</v>
      </c>
    </row>
    <row r="5136" spans="1:24" x14ac:dyDescent="0.4">
      <c r="A5136">
        <v>105135</v>
      </c>
      <c r="B5136" s="5">
        <v>45933.900694444441</v>
      </c>
      <c r="C5136" s="3" t="str">
        <f>TEXT(Sales_Data[[#This Row],[OrderDate]],"mmmm")</f>
        <v>October</v>
      </c>
      <c r="D5136" s="3" t="str">
        <f t="shared" si="160"/>
        <v>2025</v>
      </c>
      <c r="E5136" t="s">
        <v>45</v>
      </c>
      <c r="F5136" t="s">
        <v>28</v>
      </c>
      <c r="G5136" t="s">
        <v>29</v>
      </c>
      <c r="H5136" t="s">
        <v>20</v>
      </c>
      <c r="I5136" t="s">
        <v>100</v>
      </c>
      <c r="J5136">
        <v>12</v>
      </c>
      <c r="K5136">
        <v>450</v>
      </c>
      <c r="L5136" s="7">
        <f>Sales_Data[[#This Row],[OrderQuantity]] *Sales_Data[[#This Row],[UnitPrice]]</f>
        <v>5400</v>
      </c>
      <c r="M5136" s="7">
        <f>Sales_Data[[#This Row],[UnitPrice]]-Sales_Data[[#This Row],[UnitCost]]</f>
        <v>250</v>
      </c>
      <c r="N5136" s="7">
        <f>Sales_Data[[#This Row],[Gross Revenue]]-Sales_Data[[#This Row],[Discount Amount ]]</f>
        <v>5150</v>
      </c>
      <c r="O5136" s="7">
        <f>Sales_Data[[#This Row],[OrderQuantity]] *Sales_Data[[#This Row],[UnitCost]]</f>
        <v>2400</v>
      </c>
      <c r="P5136" s="7">
        <f>Sales_Data[[#This Row],[ItemCost]] +Sales_Data[[#This Row],[ShippingCost]]</f>
        <v>3525.9300000000003</v>
      </c>
      <c r="Q5136" s="7">
        <f>Sales_Data[[#This Row],[Gross Revenue]]-Sales_Data[[#This Row],[TotalFinancialCost]]</f>
        <v>1874.0699999999997</v>
      </c>
      <c r="R5136" s="7">
        <f>Sales_Data[[#This Row],[Actul Bill Amount]]-Sales_Data[[#This Row],[ShippingCost]]</f>
        <v>4024.0699999999997</v>
      </c>
      <c r="S5136">
        <v>960</v>
      </c>
      <c r="T5136">
        <v>1125.93</v>
      </c>
      <c r="U5136" t="s">
        <v>30</v>
      </c>
      <c r="V5136">
        <v>200</v>
      </c>
      <c r="W5136" t="s">
        <v>22</v>
      </c>
      <c r="X5136" t="str">
        <f t="shared" si="161"/>
        <v>Nagpur</v>
      </c>
    </row>
    <row r="5137" spans="1:24" x14ac:dyDescent="0.4">
      <c r="A5137">
        <v>105136</v>
      </c>
      <c r="B5137" s="5">
        <v>45862.94027777778</v>
      </c>
      <c r="C5137" s="3" t="str">
        <f>TEXT(Sales_Data[[#This Row],[OrderDate]],"mmmm")</f>
        <v>July</v>
      </c>
      <c r="D5137" s="3" t="str">
        <f t="shared" si="160"/>
        <v>2025</v>
      </c>
      <c r="E5137" t="s">
        <v>45</v>
      </c>
      <c r="F5137" t="s">
        <v>14</v>
      </c>
      <c r="G5137" t="s">
        <v>29</v>
      </c>
      <c r="H5137" t="s">
        <v>32</v>
      </c>
      <c r="I5137" t="s">
        <v>100</v>
      </c>
      <c r="J5137">
        <v>98</v>
      </c>
      <c r="K5137">
        <v>6500</v>
      </c>
      <c r="L5137" s="7">
        <f>Sales_Data[[#This Row],[OrderQuantity]] *Sales_Data[[#This Row],[UnitPrice]]</f>
        <v>637000</v>
      </c>
      <c r="M5137" s="7">
        <f>Sales_Data[[#This Row],[UnitPrice]]-Sales_Data[[#This Row],[UnitCost]]</f>
        <v>2300</v>
      </c>
      <c r="N5137" s="7">
        <f>Sales_Data[[#This Row],[Gross Revenue]]-Sales_Data[[#This Row],[Discount Amount ]]</f>
        <v>634700</v>
      </c>
      <c r="O5137" s="7">
        <f>Sales_Data[[#This Row],[OrderQuantity]] *Sales_Data[[#This Row],[UnitCost]]</f>
        <v>411600</v>
      </c>
      <c r="P5137" s="7">
        <f>Sales_Data[[#This Row],[ItemCost]] +Sales_Data[[#This Row],[ShippingCost]]</f>
        <v>411859.96</v>
      </c>
      <c r="Q5137" s="7">
        <f>Sales_Data[[#This Row],[Gross Revenue]]-Sales_Data[[#This Row],[TotalFinancialCost]]</f>
        <v>225140.03999999998</v>
      </c>
      <c r="R5137" s="7">
        <f>Sales_Data[[#This Row],[Actul Bill Amount]]-Sales_Data[[#This Row],[ShippingCost]]</f>
        <v>634440.04</v>
      </c>
      <c r="S5137">
        <v>903</v>
      </c>
      <c r="T5137">
        <v>259.95999999999998</v>
      </c>
      <c r="U5137" t="s">
        <v>21</v>
      </c>
      <c r="V5137">
        <v>4200</v>
      </c>
      <c r="W5137" t="s">
        <v>33</v>
      </c>
      <c r="X5137" t="str">
        <f t="shared" si="161"/>
        <v>Delhi</v>
      </c>
    </row>
    <row r="5138" spans="1:24" x14ac:dyDescent="0.4">
      <c r="A5138">
        <v>105137</v>
      </c>
      <c r="B5138" s="5">
        <v>45994.866666666669</v>
      </c>
      <c r="C5138" s="3" t="str">
        <f>TEXT(Sales_Data[[#This Row],[OrderDate]],"mmmm")</f>
        <v>December</v>
      </c>
      <c r="D5138" s="3" t="str">
        <f t="shared" si="160"/>
        <v>2025</v>
      </c>
      <c r="E5138" t="s">
        <v>45</v>
      </c>
      <c r="F5138" t="s">
        <v>24</v>
      </c>
      <c r="G5138" t="s">
        <v>29</v>
      </c>
      <c r="H5138" t="s">
        <v>20</v>
      </c>
      <c r="I5138" t="s">
        <v>100</v>
      </c>
      <c r="J5138">
        <v>90</v>
      </c>
      <c r="K5138">
        <v>3500</v>
      </c>
      <c r="L5138" s="7">
        <f>Sales_Data[[#This Row],[OrderQuantity]] *Sales_Data[[#This Row],[UnitPrice]]</f>
        <v>315000</v>
      </c>
      <c r="M5138" s="7">
        <f>Sales_Data[[#This Row],[UnitPrice]]-Sales_Data[[#This Row],[UnitCost]]</f>
        <v>1300</v>
      </c>
      <c r="N5138" s="7">
        <f>Sales_Data[[#This Row],[Gross Revenue]]-Sales_Data[[#This Row],[Discount Amount ]]</f>
        <v>313700</v>
      </c>
      <c r="O5138" s="7">
        <f>Sales_Data[[#This Row],[OrderQuantity]] *Sales_Data[[#This Row],[UnitCost]]</f>
        <v>198000</v>
      </c>
      <c r="P5138" s="7">
        <f>Sales_Data[[#This Row],[ItemCost]] +Sales_Data[[#This Row],[ShippingCost]]</f>
        <v>198919.14</v>
      </c>
      <c r="Q5138" s="7">
        <f>Sales_Data[[#This Row],[Gross Revenue]]-Sales_Data[[#This Row],[TotalFinancialCost]]</f>
        <v>116080.85999999999</v>
      </c>
      <c r="R5138" s="7">
        <f>Sales_Data[[#This Row],[Actul Bill Amount]]-Sales_Data[[#This Row],[ShippingCost]]</f>
        <v>312780.86</v>
      </c>
      <c r="S5138">
        <v>872</v>
      </c>
      <c r="T5138">
        <v>919.14</v>
      </c>
      <c r="U5138" t="s">
        <v>59</v>
      </c>
      <c r="V5138">
        <v>2200</v>
      </c>
      <c r="W5138" t="s">
        <v>22</v>
      </c>
      <c r="X5138" t="str">
        <f t="shared" si="161"/>
        <v>Nagpur</v>
      </c>
    </row>
    <row r="5139" spans="1:24" x14ac:dyDescent="0.4">
      <c r="A5139">
        <v>105138</v>
      </c>
      <c r="B5139" s="5">
        <v>45930.34375</v>
      </c>
      <c r="C5139" s="3" t="str">
        <f>TEXT(Sales_Data[[#This Row],[OrderDate]],"mmmm")</f>
        <v>September</v>
      </c>
      <c r="D5139" s="3" t="str">
        <f t="shared" si="160"/>
        <v>2025</v>
      </c>
      <c r="E5139" t="s">
        <v>23</v>
      </c>
      <c r="F5139" t="s">
        <v>28</v>
      </c>
      <c r="G5139" t="s">
        <v>29</v>
      </c>
      <c r="H5139" t="s">
        <v>20</v>
      </c>
      <c r="I5139" t="s">
        <v>100</v>
      </c>
      <c r="J5139">
        <v>96</v>
      </c>
      <c r="K5139">
        <v>2500</v>
      </c>
      <c r="L5139" s="7">
        <f>Sales_Data[[#This Row],[OrderQuantity]] *Sales_Data[[#This Row],[UnitPrice]]</f>
        <v>240000</v>
      </c>
      <c r="M5139" s="7">
        <f>Sales_Data[[#This Row],[UnitPrice]]-Sales_Data[[#This Row],[UnitCost]]</f>
        <v>1000</v>
      </c>
      <c r="N5139" s="7">
        <f>Sales_Data[[#This Row],[Gross Revenue]]-Sales_Data[[#This Row],[Discount Amount ]]</f>
        <v>239000</v>
      </c>
      <c r="O5139" s="7">
        <f>Sales_Data[[#This Row],[OrderQuantity]] *Sales_Data[[#This Row],[UnitCost]]</f>
        <v>144000</v>
      </c>
      <c r="P5139" s="7">
        <f>Sales_Data[[#This Row],[ItemCost]] +Sales_Data[[#This Row],[ShippingCost]]</f>
        <v>144429.26</v>
      </c>
      <c r="Q5139" s="7">
        <f>Sales_Data[[#This Row],[Gross Revenue]]-Sales_Data[[#This Row],[TotalFinancialCost]]</f>
        <v>95570.739999999991</v>
      </c>
      <c r="R5139" s="7">
        <f>Sales_Data[[#This Row],[Actul Bill Amount]]-Sales_Data[[#This Row],[ShippingCost]]</f>
        <v>238570.74</v>
      </c>
      <c r="S5139">
        <v>546</v>
      </c>
      <c r="T5139">
        <v>429.26</v>
      </c>
      <c r="U5139" t="s">
        <v>54</v>
      </c>
      <c r="V5139">
        <v>1500</v>
      </c>
      <c r="W5139" t="s">
        <v>22</v>
      </c>
      <c r="X5139" t="str">
        <f t="shared" si="161"/>
        <v>Nagpur</v>
      </c>
    </row>
    <row r="5140" spans="1:24" x14ac:dyDescent="0.4">
      <c r="A5140">
        <v>105139</v>
      </c>
      <c r="B5140" s="5">
        <v>45715.7</v>
      </c>
      <c r="C5140" s="3" t="str">
        <f>TEXT(Sales_Data[[#This Row],[OrderDate]],"mmmm")</f>
        <v>February</v>
      </c>
      <c r="D5140" s="3" t="str">
        <f t="shared" si="160"/>
        <v>2025</v>
      </c>
      <c r="E5140" t="s">
        <v>34</v>
      </c>
      <c r="F5140" t="s">
        <v>46</v>
      </c>
      <c r="G5140" t="s">
        <v>31</v>
      </c>
      <c r="H5140" t="s">
        <v>20</v>
      </c>
      <c r="I5140" t="s">
        <v>100</v>
      </c>
      <c r="J5140">
        <v>94</v>
      </c>
      <c r="K5140">
        <v>15000</v>
      </c>
      <c r="L5140" s="7">
        <f>Sales_Data[[#This Row],[OrderQuantity]] *Sales_Data[[#This Row],[UnitPrice]]</f>
        <v>1410000</v>
      </c>
      <c r="M5140" s="7">
        <f>Sales_Data[[#This Row],[UnitPrice]]-Sales_Data[[#This Row],[UnitCost]]</f>
        <v>5500</v>
      </c>
      <c r="N5140" s="7">
        <f>Sales_Data[[#This Row],[Gross Revenue]]-Sales_Data[[#This Row],[Discount Amount ]]</f>
        <v>1404500</v>
      </c>
      <c r="O5140" s="7">
        <f>Sales_Data[[#This Row],[OrderQuantity]] *Sales_Data[[#This Row],[UnitCost]]</f>
        <v>893000</v>
      </c>
      <c r="P5140" s="7">
        <f>Sales_Data[[#This Row],[ItemCost]] +Sales_Data[[#This Row],[ShippingCost]]</f>
        <v>893512.6</v>
      </c>
      <c r="Q5140" s="7">
        <f>Sales_Data[[#This Row],[Gross Revenue]]-Sales_Data[[#This Row],[TotalFinancialCost]]</f>
        <v>516487.4</v>
      </c>
      <c r="R5140" s="7">
        <f>Sales_Data[[#This Row],[Actul Bill Amount]]-Sales_Data[[#This Row],[ShippingCost]]</f>
        <v>1403987.4</v>
      </c>
      <c r="S5140">
        <v>1046</v>
      </c>
      <c r="T5140">
        <v>512.6</v>
      </c>
      <c r="U5140" t="s">
        <v>53</v>
      </c>
      <c r="V5140">
        <v>9500</v>
      </c>
      <c r="W5140" t="s">
        <v>22</v>
      </c>
      <c r="X5140" t="str">
        <f t="shared" si="161"/>
        <v>Nagpur</v>
      </c>
    </row>
    <row r="5141" spans="1:24" x14ac:dyDescent="0.4">
      <c r="A5141">
        <v>105140</v>
      </c>
      <c r="B5141" s="5">
        <v>45985.465277777781</v>
      </c>
      <c r="C5141" s="3" t="str">
        <f>TEXT(Sales_Data[[#This Row],[OrderDate]],"mmmm")</f>
        <v>November</v>
      </c>
      <c r="D5141" s="3" t="str">
        <f t="shared" si="160"/>
        <v>2025</v>
      </c>
      <c r="E5141" t="s">
        <v>23</v>
      </c>
      <c r="F5141" t="s">
        <v>55</v>
      </c>
      <c r="G5141" t="s">
        <v>15</v>
      </c>
      <c r="H5141" t="s">
        <v>16</v>
      </c>
      <c r="I5141" t="s">
        <v>100</v>
      </c>
      <c r="J5141">
        <v>17</v>
      </c>
      <c r="K5141">
        <v>1200</v>
      </c>
      <c r="L5141" s="7">
        <f>Sales_Data[[#This Row],[OrderQuantity]] *Sales_Data[[#This Row],[UnitPrice]]</f>
        <v>20400</v>
      </c>
      <c r="M5141" s="7">
        <f>Sales_Data[[#This Row],[UnitPrice]]-Sales_Data[[#This Row],[UnitCost]]</f>
        <v>400</v>
      </c>
      <c r="N5141" s="7">
        <f>Sales_Data[[#This Row],[Gross Revenue]]-Sales_Data[[#This Row],[Discount Amount ]]</f>
        <v>20000</v>
      </c>
      <c r="O5141" s="7">
        <f>Sales_Data[[#This Row],[OrderQuantity]] *Sales_Data[[#This Row],[UnitCost]]</f>
        <v>13600</v>
      </c>
      <c r="P5141" s="7">
        <f>Sales_Data[[#This Row],[ItemCost]] +Sales_Data[[#This Row],[ShippingCost]]</f>
        <v>13987.04</v>
      </c>
      <c r="Q5141" s="7">
        <f>Sales_Data[[#This Row],[Gross Revenue]]-Sales_Data[[#This Row],[TotalFinancialCost]]</f>
        <v>6412.9599999999991</v>
      </c>
      <c r="R5141" s="7">
        <f>Sales_Data[[#This Row],[Actul Bill Amount]]-Sales_Data[[#This Row],[ShippingCost]]</f>
        <v>19612.96</v>
      </c>
      <c r="S5141">
        <v>979</v>
      </c>
      <c r="T5141">
        <v>387.04</v>
      </c>
      <c r="U5141" t="s">
        <v>58</v>
      </c>
      <c r="V5141">
        <v>800</v>
      </c>
      <c r="W5141" t="s">
        <v>18</v>
      </c>
      <c r="X5141" t="str">
        <f t="shared" si="161"/>
        <v>Bengaluru</v>
      </c>
    </row>
    <row r="5142" spans="1:24" x14ac:dyDescent="0.4">
      <c r="A5142">
        <v>105141</v>
      </c>
      <c r="B5142" s="5">
        <v>45876.284722222219</v>
      </c>
      <c r="C5142" s="3" t="str">
        <f>TEXT(Sales_Data[[#This Row],[OrderDate]],"mmmm")</f>
        <v>August</v>
      </c>
      <c r="D5142" s="3" t="str">
        <f t="shared" si="160"/>
        <v>2025</v>
      </c>
      <c r="E5142" t="s">
        <v>13</v>
      </c>
      <c r="F5142" t="s">
        <v>28</v>
      </c>
      <c r="G5142" t="s">
        <v>29</v>
      </c>
      <c r="H5142" t="s">
        <v>32</v>
      </c>
      <c r="I5142" t="s">
        <v>100</v>
      </c>
      <c r="J5142">
        <v>26</v>
      </c>
      <c r="K5142">
        <v>2500</v>
      </c>
      <c r="L5142" s="7">
        <f>Sales_Data[[#This Row],[OrderQuantity]] *Sales_Data[[#This Row],[UnitPrice]]</f>
        <v>65000</v>
      </c>
      <c r="M5142" s="7">
        <f>Sales_Data[[#This Row],[UnitPrice]]-Sales_Data[[#This Row],[UnitCost]]</f>
        <v>1000</v>
      </c>
      <c r="N5142" s="7">
        <f>Sales_Data[[#This Row],[Gross Revenue]]-Sales_Data[[#This Row],[Discount Amount ]]</f>
        <v>64000</v>
      </c>
      <c r="O5142" s="7">
        <f>Sales_Data[[#This Row],[OrderQuantity]] *Sales_Data[[#This Row],[UnitCost]]</f>
        <v>39000</v>
      </c>
      <c r="P5142" s="7">
        <f>Sales_Data[[#This Row],[ItemCost]] +Sales_Data[[#This Row],[ShippingCost]]</f>
        <v>39762.699999999997</v>
      </c>
      <c r="Q5142" s="7">
        <f>Sales_Data[[#This Row],[Gross Revenue]]-Sales_Data[[#This Row],[TotalFinancialCost]]</f>
        <v>25237.300000000003</v>
      </c>
      <c r="R5142" s="7">
        <f>Sales_Data[[#This Row],[Actul Bill Amount]]-Sales_Data[[#This Row],[ShippingCost]]</f>
        <v>63237.3</v>
      </c>
      <c r="S5142">
        <v>1085</v>
      </c>
      <c r="T5142">
        <v>762.7</v>
      </c>
      <c r="U5142" t="s">
        <v>54</v>
      </c>
      <c r="V5142">
        <v>1500</v>
      </c>
      <c r="W5142" t="s">
        <v>33</v>
      </c>
      <c r="X5142" t="str">
        <f t="shared" si="161"/>
        <v>Delhi</v>
      </c>
    </row>
    <row r="5143" spans="1:24" x14ac:dyDescent="0.4">
      <c r="A5143">
        <v>105142</v>
      </c>
      <c r="B5143" s="5">
        <v>45766.314583333333</v>
      </c>
      <c r="C5143" s="3" t="str">
        <f>TEXT(Sales_Data[[#This Row],[OrderDate]],"mmmm")</f>
        <v>April</v>
      </c>
      <c r="D5143" s="3" t="str">
        <f t="shared" si="160"/>
        <v>2025</v>
      </c>
      <c r="E5143" t="s">
        <v>45</v>
      </c>
      <c r="F5143" t="s">
        <v>24</v>
      </c>
      <c r="G5143" t="s">
        <v>15</v>
      </c>
      <c r="H5143" t="s">
        <v>37</v>
      </c>
      <c r="I5143" t="s">
        <v>100</v>
      </c>
      <c r="J5143">
        <v>83</v>
      </c>
      <c r="K5143">
        <v>45000</v>
      </c>
      <c r="L5143" s="7">
        <f>Sales_Data[[#This Row],[OrderQuantity]] *Sales_Data[[#This Row],[UnitPrice]]</f>
        <v>3735000</v>
      </c>
      <c r="M5143" s="7">
        <f>Sales_Data[[#This Row],[UnitPrice]]-Sales_Data[[#This Row],[UnitCost]]</f>
        <v>13000</v>
      </c>
      <c r="N5143" s="7">
        <f>Sales_Data[[#This Row],[Gross Revenue]]-Sales_Data[[#This Row],[Discount Amount ]]</f>
        <v>3722000</v>
      </c>
      <c r="O5143" s="7">
        <f>Sales_Data[[#This Row],[OrderQuantity]] *Sales_Data[[#This Row],[UnitCost]]</f>
        <v>2656000</v>
      </c>
      <c r="P5143" s="7">
        <f>Sales_Data[[#This Row],[ItemCost]] +Sales_Data[[#This Row],[ShippingCost]]</f>
        <v>2656694.2799999998</v>
      </c>
      <c r="Q5143" s="7">
        <f>Sales_Data[[#This Row],[Gross Revenue]]-Sales_Data[[#This Row],[TotalFinancialCost]]</f>
        <v>1078305.7200000002</v>
      </c>
      <c r="R5143" s="7">
        <f>Sales_Data[[#This Row],[Actul Bill Amount]]-Sales_Data[[#This Row],[ShippingCost]]</f>
        <v>3721305.72</v>
      </c>
      <c r="S5143">
        <v>833</v>
      </c>
      <c r="T5143">
        <v>694.28</v>
      </c>
      <c r="U5143" t="s">
        <v>26</v>
      </c>
      <c r="V5143">
        <v>32000</v>
      </c>
      <c r="W5143" t="s">
        <v>38</v>
      </c>
      <c r="X5143" t="str">
        <f t="shared" si="161"/>
        <v>Kolkata</v>
      </c>
    </row>
    <row r="5144" spans="1:24" x14ac:dyDescent="0.4">
      <c r="A5144">
        <v>105143</v>
      </c>
      <c r="B5144" s="5">
        <v>45936.031944444447</v>
      </c>
      <c r="C5144" s="3" t="str">
        <f>TEXT(Sales_Data[[#This Row],[OrderDate]],"mmmm")</f>
        <v>October</v>
      </c>
      <c r="D5144" s="3" t="str">
        <f t="shared" si="160"/>
        <v>2025</v>
      </c>
      <c r="E5144" t="s">
        <v>42</v>
      </c>
      <c r="F5144" t="s">
        <v>40</v>
      </c>
      <c r="G5144" t="s">
        <v>29</v>
      </c>
      <c r="H5144" t="s">
        <v>25</v>
      </c>
      <c r="I5144" t="s">
        <v>100</v>
      </c>
      <c r="J5144">
        <v>26</v>
      </c>
      <c r="K5144">
        <v>5500</v>
      </c>
      <c r="L5144" s="7">
        <f>Sales_Data[[#This Row],[OrderQuantity]] *Sales_Data[[#This Row],[UnitPrice]]</f>
        <v>143000</v>
      </c>
      <c r="M5144" s="7">
        <f>Sales_Data[[#This Row],[UnitPrice]]-Sales_Data[[#This Row],[UnitCost]]</f>
        <v>2000</v>
      </c>
      <c r="N5144" s="7">
        <f>Sales_Data[[#This Row],[Gross Revenue]]-Sales_Data[[#This Row],[Discount Amount ]]</f>
        <v>141000</v>
      </c>
      <c r="O5144" s="7">
        <f>Sales_Data[[#This Row],[OrderQuantity]] *Sales_Data[[#This Row],[UnitCost]]</f>
        <v>91000</v>
      </c>
      <c r="P5144" s="7">
        <f>Sales_Data[[#This Row],[ItemCost]] +Sales_Data[[#This Row],[ShippingCost]]</f>
        <v>91628.86</v>
      </c>
      <c r="Q5144" s="7">
        <f>Sales_Data[[#This Row],[Gross Revenue]]-Sales_Data[[#This Row],[TotalFinancialCost]]</f>
        <v>51371.14</v>
      </c>
      <c r="R5144" s="7">
        <f>Sales_Data[[#This Row],[Actul Bill Amount]]-Sales_Data[[#This Row],[ShippingCost]]</f>
        <v>140371.14000000001</v>
      </c>
      <c r="S5144">
        <v>878</v>
      </c>
      <c r="T5144">
        <v>628.86</v>
      </c>
      <c r="U5144" t="s">
        <v>41</v>
      </c>
      <c r="V5144">
        <v>3500</v>
      </c>
      <c r="W5144" t="s">
        <v>27</v>
      </c>
      <c r="X5144" t="str">
        <f t="shared" si="161"/>
        <v>Mumbai</v>
      </c>
    </row>
    <row r="5145" spans="1:24" x14ac:dyDescent="0.4">
      <c r="A5145">
        <v>105144</v>
      </c>
      <c r="B5145" s="5">
        <v>45831.636805555558</v>
      </c>
      <c r="C5145" s="3" t="str">
        <f>TEXT(Sales_Data[[#This Row],[OrderDate]],"mmmm")</f>
        <v>June</v>
      </c>
      <c r="D5145" s="3" t="str">
        <f t="shared" si="160"/>
        <v>2025</v>
      </c>
      <c r="E5145" t="s">
        <v>13</v>
      </c>
      <c r="F5145" t="s">
        <v>24</v>
      </c>
      <c r="G5145" t="s">
        <v>15</v>
      </c>
      <c r="H5145" t="s">
        <v>32</v>
      </c>
      <c r="I5145" t="s">
        <v>100</v>
      </c>
      <c r="J5145">
        <v>16</v>
      </c>
      <c r="K5145">
        <v>45000</v>
      </c>
      <c r="L5145" s="7">
        <f>Sales_Data[[#This Row],[OrderQuantity]] *Sales_Data[[#This Row],[UnitPrice]]</f>
        <v>720000</v>
      </c>
      <c r="M5145" s="7">
        <f>Sales_Data[[#This Row],[UnitPrice]]-Sales_Data[[#This Row],[UnitCost]]</f>
        <v>13000</v>
      </c>
      <c r="N5145" s="7">
        <f>Sales_Data[[#This Row],[Gross Revenue]]-Sales_Data[[#This Row],[Discount Amount ]]</f>
        <v>707000</v>
      </c>
      <c r="O5145" s="7">
        <f>Sales_Data[[#This Row],[OrderQuantity]] *Sales_Data[[#This Row],[UnitCost]]</f>
        <v>512000</v>
      </c>
      <c r="P5145" s="7">
        <f>Sales_Data[[#This Row],[ItemCost]] +Sales_Data[[#This Row],[ShippingCost]]</f>
        <v>513047.71</v>
      </c>
      <c r="Q5145" s="7">
        <f>Sales_Data[[#This Row],[Gross Revenue]]-Sales_Data[[#This Row],[TotalFinancialCost]]</f>
        <v>206952.28999999998</v>
      </c>
      <c r="R5145" s="7">
        <f>Sales_Data[[#This Row],[Actul Bill Amount]]-Sales_Data[[#This Row],[ShippingCost]]</f>
        <v>705952.29</v>
      </c>
      <c r="S5145">
        <v>1104</v>
      </c>
      <c r="T5145">
        <v>1047.71</v>
      </c>
      <c r="U5145" t="s">
        <v>26</v>
      </c>
      <c r="V5145">
        <v>32000</v>
      </c>
      <c r="W5145" t="s">
        <v>33</v>
      </c>
      <c r="X5145" t="str">
        <f t="shared" si="161"/>
        <v>Delhi</v>
      </c>
    </row>
    <row r="5146" spans="1:24" x14ac:dyDescent="0.4">
      <c r="A5146">
        <v>105145</v>
      </c>
      <c r="B5146" s="5">
        <v>45985.304166666669</v>
      </c>
      <c r="C5146" s="3" t="str">
        <f>TEXT(Sales_Data[[#This Row],[OrderDate]],"mmmm")</f>
        <v>November</v>
      </c>
      <c r="D5146" s="3" t="str">
        <f t="shared" si="160"/>
        <v>2025</v>
      </c>
      <c r="E5146" t="s">
        <v>39</v>
      </c>
      <c r="F5146" t="s">
        <v>28</v>
      </c>
      <c r="G5146" t="s">
        <v>31</v>
      </c>
      <c r="H5146" t="s">
        <v>16</v>
      </c>
      <c r="I5146" t="s">
        <v>100</v>
      </c>
      <c r="J5146">
        <v>89</v>
      </c>
      <c r="K5146">
        <v>2500</v>
      </c>
      <c r="L5146" s="7">
        <f>Sales_Data[[#This Row],[OrderQuantity]] *Sales_Data[[#This Row],[UnitPrice]]</f>
        <v>222500</v>
      </c>
      <c r="M5146" s="7">
        <f>Sales_Data[[#This Row],[UnitPrice]]-Sales_Data[[#This Row],[UnitCost]]</f>
        <v>1000</v>
      </c>
      <c r="N5146" s="7">
        <f>Sales_Data[[#This Row],[Gross Revenue]]-Sales_Data[[#This Row],[Discount Amount ]]</f>
        <v>221500</v>
      </c>
      <c r="O5146" s="7">
        <f>Sales_Data[[#This Row],[OrderQuantity]] *Sales_Data[[#This Row],[UnitCost]]</f>
        <v>133500</v>
      </c>
      <c r="P5146" s="7">
        <f>Sales_Data[[#This Row],[ItemCost]] +Sales_Data[[#This Row],[ShippingCost]]</f>
        <v>133981.39000000001</v>
      </c>
      <c r="Q5146" s="7">
        <f>Sales_Data[[#This Row],[Gross Revenue]]-Sales_Data[[#This Row],[TotalFinancialCost]]</f>
        <v>88518.609999999986</v>
      </c>
      <c r="R5146" s="7">
        <f>Sales_Data[[#This Row],[Actul Bill Amount]]-Sales_Data[[#This Row],[ShippingCost]]</f>
        <v>221018.61</v>
      </c>
      <c r="S5146">
        <v>700</v>
      </c>
      <c r="T5146">
        <v>481.39</v>
      </c>
      <c r="U5146" t="s">
        <v>54</v>
      </c>
      <c r="V5146">
        <v>1500</v>
      </c>
      <c r="W5146" t="s">
        <v>18</v>
      </c>
      <c r="X5146" t="str">
        <f t="shared" si="161"/>
        <v>Bengaluru</v>
      </c>
    </row>
    <row r="5147" spans="1:24" x14ac:dyDescent="0.4">
      <c r="A5147">
        <v>105146</v>
      </c>
      <c r="B5147" s="5">
        <v>45921.504166666666</v>
      </c>
      <c r="C5147" s="3" t="str">
        <f>TEXT(Sales_Data[[#This Row],[OrderDate]],"mmmm")</f>
        <v>September</v>
      </c>
      <c r="D5147" s="3" t="str">
        <f t="shared" si="160"/>
        <v>2025</v>
      </c>
      <c r="E5147" t="s">
        <v>48</v>
      </c>
      <c r="F5147" t="s">
        <v>28</v>
      </c>
      <c r="G5147" t="s">
        <v>15</v>
      </c>
      <c r="H5147" t="s">
        <v>37</v>
      </c>
      <c r="I5147" t="s">
        <v>100</v>
      </c>
      <c r="J5147">
        <v>29</v>
      </c>
      <c r="K5147">
        <v>450</v>
      </c>
      <c r="L5147" s="7">
        <f>Sales_Data[[#This Row],[OrderQuantity]] *Sales_Data[[#This Row],[UnitPrice]]</f>
        <v>13050</v>
      </c>
      <c r="M5147" s="7">
        <f>Sales_Data[[#This Row],[UnitPrice]]-Sales_Data[[#This Row],[UnitCost]]</f>
        <v>250</v>
      </c>
      <c r="N5147" s="7">
        <f>Sales_Data[[#This Row],[Gross Revenue]]-Sales_Data[[#This Row],[Discount Amount ]]</f>
        <v>12800</v>
      </c>
      <c r="O5147" s="7">
        <f>Sales_Data[[#This Row],[OrderQuantity]] *Sales_Data[[#This Row],[UnitCost]]</f>
        <v>5800</v>
      </c>
      <c r="P5147" s="7">
        <f>Sales_Data[[#This Row],[ItemCost]] +Sales_Data[[#This Row],[ShippingCost]]</f>
        <v>7013.48</v>
      </c>
      <c r="Q5147" s="7">
        <f>Sales_Data[[#This Row],[Gross Revenue]]-Sales_Data[[#This Row],[TotalFinancialCost]]</f>
        <v>6036.52</v>
      </c>
      <c r="R5147" s="7">
        <f>Sales_Data[[#This Row],[Actul Bill Amount]]-Sales_Data[[#This Row],[ShippingCost]]</f>
        <v>11586.52</v>
      </c>
      <c r="S5147">
        <v>669</v>
      </c>
      <c r="T5147">
        <v>1213.48</v>
      </c>
      <c r="U5147" t="s">
        <v>30</v>
      </c>
      <c r="V5147">
        <v>200</v>
      </c>
      <c r="W5147" t="s">
        <v>38</v>
      </c>
      <c r="X5147" t="str">
        <f t="shared" si="161"/>
        <v>Kolkata</v>
      </c>
    </row>
    <row r="5148" spans="1:24" x14ac:dyDescent="0.4">
      <c r="A5148">
        <v>105147</v>
      </c>
      <c r="B5148" s="5">
        <v>45972.789583333331</v>
      </c>
      <c r="C5148" s="3" t="str">
        <f>TEXT(Sales_Data[[#This Row],[OrderDate]],"mmmm")</f>
        <v>November</v>
      </c>
      <c r="D5148" s="3" t="str">
        <f t="shared" si="160"/>
        <v>2025</v>
      </c>
      <c r="E5148" t="s">
        <v>48</v>
      </c>
      <c r="F5148" t="s">
        <v>28</v>
      </c>
      <c r="G5148" t="s">
        <v>31</v>
      </c>
      <c r="H5148" t="s">
        <v>32</v>
      </c>
      <c r="I5148" t="s">
        <v>100</v>
      </c>
      <c r="J5148">
        <v>98</v>
      </c>
      <c r="K5148">
        <v>2500</v>
      </c>
      <c r="L5148" s="7">
        <f>Sales_Data[[#This Row],[OrderQuantity]] *Sales_Data[[#This Row],[UnitPrice]]</f>
        <v>245000</v>
      </c>
      <c r="M5148" s="7">
        <f>Sales_Data[[#This Row],[UnitPrice]]-Sales_Data[[#This Row],[UnitCost]]</f>
        <v>1000</v>
      </c>
      <c r="N5148" s="7">
        <f>Sales_Data[[#This Row],[Gross Revenue]]-Sales_Data[[#This Row],[Discount Amount ]]</f>
        <v>244000</v>
      </c>
      <c r="O5148" s="7">
        <f>Sales_Data[[#This Row],[OrderQuantity]] *Sales_Data[[#This Row],[UnitCost]]</f>
        <v>147000</v>
      </c>
      <c r="P5148" s="7">
        <f>Sales_Data[[#This Row],[ItemCost]] +Sales_Data[[#This Row],[ShippingCost]]</f>
        <v>147585.54999999999</v>
      </c>
      <c r="Q5148" s="7">
        <f>Sales_Data[[#This Row],[Gross Revenue]]-Sales_Data[[#This Row],[TotalFinancialCost]]</f>
        <v>97414.450000000012</v>
      </c>
      <c r="R5148" s="7">
        <f>Sales_Data[[#This Row],[Actul Bill Amount]]-Sales_Data[[#This Row],[ShippingCost]]</f>
        <v>243414.45</v>
      </c>
      <c r="S5148">
        <v>885</v>
      </c>
      <c r="T5148">
        <v>585.54999999999995</v>
      </c>
      <c r="U5148" t="s">
        <v>54</v>
      </c>
      <c r="V5148">
        <v>1500</v>
      </c>
      <c r="W5148" t="s">
        <v>33</v>
      </c>
      <c r="X5148" t="str">
        <f t="shared" si="161"/>
        <v>Delhi</v>
      </c>
    </row>
    <row r="5149" spans="1:24" x14ac:dyDescent="0.4">
      <c r="A5149">
        <v>105148</v>
      </c>
      <c r="B5149" s="5">
        <v>45768.515277777777</v>
      </c>
      <c r="C5149" s="3" t="str">
        <f>TEXT(Sales_Data[[#This Row],[OrderDate]],"mmmm")</f>
        <v>April</v>
      </c>
      <c r="D5149" s="3" t="str">
        <f t="shared" si="160"/>
        <v>2025</v>
      </c>
      <c r="E5149" t="s">
        <v>34</v>
      </c>
      <c r="F5149" t="s">
        <v>40</v>
      </c>
      <c r="G5149" t="s">
        <v>29</v>
      </c>
      <c r="H5149" t="s">
        <v>25</v>
      </c>
      <c r="I5149" t="s">
        <v>100</v>
      </c>
      <c r="J5149">
        <v>2</v>
      </c>
      <c r="K5149">
        <v>5500</v>
      </c>
      <c r="L5149" s="7">
        <f>Sales_Data[[#This Row],[OrderQuantity]] *Sales_Data[[#This Row],[UnitPrice]]</f>
        <v>11000</v>
      </c>
      <c r="M5149" s="7">
        <f>Sales_Data[[#This Row],[UnitPrice]]-Sales_Data[[#This Row],[UnitCost]]</f>
        <v>2000</v>
      </c>
      <c r="N5149" s="7">
        <f>Sales_Data[[#This Row],[Gross Revenue]]-Sales_Data[[#This Row],[Discount Amount ]]</f>
        <v>9000</v>
      </c>
      <c r="O5149" s="7">
        <f>Sales_Data[[#This Row],[OrderQuantity]] *Sales_Data[[#This Row],[UnitCost]]</f>
        <v>7000</v>
      </c>
      <c r="P5149" s="7">
        <f>Sales_Data[[#This Row],[ItemCost]] +Sales_Data[[#This Row],[ShippingCost]]</f>
        <v>7591.57</v>
      </c>
      <c r="Q5149" s="7">
        <f>Sales_Data[[#This Row],[Gross Revenue]]-Sales_Data[[#This Row],[TotalFinancialCost]]</f>
        <v>3408.4300000000003</v>
      </c>
      <c r="R5149" s="7">
        <f>Sales_Data[[#This Row],[Actul Bill Amount]]-Sales_Data[[#This Row],[ShippingCost]]</f>
        <v>8408.43</v>
      </c>
      <c r="S5149">
        <v>527</v>
      </c>
      <c r="T5149">
        <v>591.57000000000005</v>
      </c>
      <c r="U5149" t="s">
        <v>41</v>
      </c>
      <c r="V5149">
        <v>3500</v>
      </c>
      <c r="W5149" t="s">
        <v>27</v>
      </c>
      <c r="X5149" t="str">
        <f t="shared" si="161"/>
        <v>Mumbai</v>
      </c>
    </row>
    <row r="5150" spans="1:24" x14ac:dyDescent="0.4">
      <c r="A5150">
        <v>105149</v>
      </c>
      <c r="B5150" s="5">
        <v>45844.376388888886</v>
      </c>
      <c r="C5150" s="3" t="str">
        <f>TEXT(Sales_Data[[#This Row],[OrderDate]],"mmmm")</f>
        <v>July</v>
      </c>
      <c r="D5150" s="3" t="str">
        <f t="shared" si="160"/>
        <v>2025</v>
      </c>
      <c r="E5150" t="s">
        <v>42</v>
      </c>
      <c r="F5150" t="s">
        <v>43</v>
      </c>
      <c r="G5150" t="s">
        <v>29</v>
      </c>
      <c r="H5150" t="s">
        <v>32</v>
      </c>
      <c r="I5150" t="s">
        <v>100</v>
      </c>
      <c r="J5150">
        <v>59</v>
      </c>
      <c r="K5150">
        <v>4500</v>
      </c>
      <c r="L5150" s="7">
        <f>Sales_Data[[#This Row],[OrderQuantity]] *Sales_Data[[#This Row],[UnitPrice]]</f>
        <v>265500</v>
      </c>
      <c r="M5150" s="7">
        <f>Sales_Data[[#This Row],[UnitPrice]]-Sales_Data[[#This Row],[UnitCost]]</f>
        <v>2000</v>
      </c>
      <c r="N5150" s="7">
        <f>Sales_Data[[#This Row],[Gross Revenue]]-Sales_Data[[#This Row],[Discount Amount ]]</f>
        <v>263500</v>
      </c>
      <c r="O5150" s="7">
        <f>Sales_Data[[#This Row],[OrderQuantity]] *Sales_Data[[#This Row],[UnitCost]]</f>
        <v>147500</v>
      </c>
      <c r="P5150" s="7">
        <f>Sales_Data[[#This Row],[ItemCost]] +Sales_Data[[#This Row],[ShippingCost]]</f>
        <v>147760.16</v>
      </c>
      <c r="Q5150" s="7">
        <f>Sales_Data[[#This Row],[Gross Revenue]]-Sales_Data[[#This Row],[TotalFinancialCost]]</f>
        <v>117739.84</v>
      </c>
      <c r="R5150" s="7">
        <f>Sales_Data[[#This Row],[Actul Bill Amount]]-Sales_Data[[#This Row],[ShippingCost]]</f>
        <v>263239.84000000003</v>
      </c>
      <c r="S5150">
        <v>1052</v>
      </c>
      <c r="T5150">
        <v>260.16000000000003</v>
      </c>
      <c r="U5150" t="s">
        <v>44</v>
      </c>
      <c r="V5150">
        <v>2500</v>
      </c>
      <c r="W5150" t="s">
        <v>33</v>
      </c>
      <c r="X5150" t="str">
        <f t="shared" si="161"/>
        <v>Delhi</v>
      </c>
    </row>
    <row r="5151" spans="1:24" x14ac:dyDescent="0.4">
      <c r="A5151">
        <v>105150</v>
      </c>
      <c r="B5151" s="5">
        <v>45926.459722222222</v>
      </c>
      <c r="C5151" s="3" t="str">
        <f>TEXT(Sales_Data[[#This Row],[OrderDate]],"mmmm")</f>
        <v>September</v>
      </c>
      <c r="D5151" s="3" t="str">
        <f t="shared" si="160"/>
        <v>2025</v>
      </c>
      <c r="E5151" t="s">
        <v>23</v>
      </c>
      <c r="F5151" t="s">
        <v>43</v>
      </c>
      <c r="G5151" t="s">
        <v>29</v>
      </c>
      <c r="H5151" t="s">
        <v>25</v>
      </c>
      <c r="I5151" t="s">
        <v>100</v>
      </c>
      <c r="J5151">
        <v>78</v>
      </c>
      <c r="K5151">
        <v>4500</v>
      </c>
      <c r="L5151" s="7">
        <f>Sales_Data[[#This Row],[OrderQuantity]] *Sales_Data[[#This Row],[UnitPrice]]</f>
        <v>351000</v>
      </c>
      <c r="M5151" s="7">
        <f>Sales_Data[[#This Row],[UnitPrice]]-Sales_Data[[#This Row],[UnitCost]]</f>
        <v>2000</v>
      </c>
      <c r="N5151" s="7">
        <f>Sales_Data[[#This Row],[Gross Revenue]]-Sales_Data[[#This Row],[Discount Amount ]]</f>
        <v>349000</v>
      </c>
      <c r="O5151" s="7">
        <f>Sales_Data[[#This Row],[OrderQuantity]] *Sales_Data[[#This Row],[UnitCost]]</f>
        <v>195000</v>
      </c>
      <c r="P5151" s="7">
        <f>Sales_Data[[#This Row],[ItemCost]] +Sales_Data[[#This Row],[ShippingCost]]</f>
        <v>195670.39</v>
      </c>
      <c r="Q5151" s="7">
        <f>Sales_Data[[#This Row],[Gross Revenue]]-Sales_Data[[#This Row],[TotalFinancialCost]]</f>
        <v>155329.60999999999</v>
      </c>
      <c r="R5151" s="7">
        <f>Sales_Data[[#This Row],[Actul Bill Amount]]-Sales_Data[[#This Row],[ShippingCost]]</f>
        <v>348329.61</v>
      </c>
      <c r="S5151">
        <v>937</v>
      </c>
      <c r="T5151">
        <v>670.39</v>
      </c>
      <c r="U5151" t="s">
        <v>44</v>
      </c>
      <c r="V5151">
        <v>2500</v>
      </c>
      <c r="W5151" t="s">
        <v>27</v>
      </c>
      <c r="X5151" t="str">
        <f t="shared" si="161"/>
        <v>Mumbai</v>
      </c>
    </row>
    <row r="5152" spans="1:24" x14ac:dyDescent="0.4">
      <c r="A5152">
        <v>105151</v>
      </c>
      <c r="B5152" s="5">
        <v>45886.90625</v>
      </c>
      <c r="C5152" s="3" t="str">
        <f>TEXT(Sales_Data[[#This Row],[OrderDate]],"mmmm")</f>
        <v>August</v>
      </c>
      <c r="D5152" s="3" t="str">
        <f t="shared" si="160"/>
        <v>2025</v>
      </c>
      <c r="E5152" t="s">
        <v>45</v>
      </c>
      <c r="F5152" t="s">
        <v>14</v>
      </c>
      <c r="G5152" t="s">
        <v>29</v>
      </c>
      <c r="H5152" t="s">
        <v>20</v>
      </c>
      <c r="I5152" t="s">
        <v>100</v>
      </c>
      <c r="J5152">
        <v>14</v>
      </c>
      <c r="K5152">
        <v>3200</v>
      </c>
      <c r="L5152" s="7">
        <f>Sales_Data[[#This Row],[OrderQuantity]] *Sales_Data[[#This Row],[UnitPrice]]</f>
        <v>44800</v>
      </c>
      <c r="M5152" s="7">
        <f>Sales_Data[[#This Row],[UnitPrice]]-Sales_Data[[#This Row],[UnitCost]]</f>
        <v>1200</v>
      </c>
      <c r="N5152" s="7">
        <f>Sales_Data[[#This Row],[Gross Revenue]]-Sales_Data[[#This Row],[Discount Amount ]]</f>
        <v>43600</v>
      </c>
      <c r="O5152" s="7">
        <f>Sales_Data[[#This Row],[OrderQuantity]] *Sales_Data[[#This Row],[UnitCost]]</f>
        <v>28000</v>
      </c>
      <c r="P5152" s="7">
        <f>Sales_Data[[#This Row],[ItemCost]] +Sales_Data[[#This Row],[ShippingCost]]</f>
        <v>28367.69</v>
      </c>
      <c r="Q5152" s="7">
        <f>Sales_Data[[#This Row],[Gross Revenue]]-Sales_Data[[#This Row],[TotalFinancialCost]]</f>
        <v>16432.310000000001</v>
      </c>
      <c r="R5152" s="7">
        <f>Sales_Data[[#This Row],[Actul Bill Amount]]-Sales_Data[[#This Row],[ShippingCost]]</f>
        <v>43232.31</v>
      </c>
      <c r="S5152">
        <v>729</v>
      </c>
      <c r="T5152">
        <v>367.69</v>
      </c>
      <c r="U5152" t="s">
        <v>17</v>
      </c>
      <c r="V5152">
        <v>2000</v>
      </c>
      <c r="W5152" t="s">
        <v>22</v>
      </c>
      <c r="X5152" t="str">
        <f t="shared" si="161"/>
        <v>Nagpur</v>
      </c>
    </row>
    <row r="5153" spans="1:24" x14ac:dyDescent="0.4">
      <c r="A5153">
        <v>105152</v>
      </c>
      <c r="B5153" s="5">
        <v>45813.286111111112</v>
      </c>
      <c r="C5153" s="3" t="str">
        <f>TEXT(Sales_Data[[#This Row],[OrderDate]],"mmmm")</f>
        <v>June</v>
      </c>
      <c r="D5153" s="3" t="str">
        <f t="shared" si="160"/>
        <v>2025</v>
      </c>
      <c r="E5153" t="s">
        <v>50</v>
      </c>
      <c r="F5153" t="s">
        <v>14</v>
      </c>
      <c r="G5153" t="s">
        <v>31</v>
      </c>
      <c r="H5153" t="s">
        <v>37</v>
      </c>
      <c r="I5153" t="s">
        <v>100</v>
      </c>
      <c r="J5153">
        <v>51</v>
      </c>
      <c r="K5153">
        <v>3200</v>
      </c>
      <c r="L5153" s="7">
        <f>Sales_Data[[#This Row],[OrderQuantity]] *Sales_Data[[#This Row],[UnitPrice]]</f>
        <v>163200</v>
      </c>
      <c r="M5153" s="7">
        <f>Sales_Data[[#This Row],[UnitPrice]]-Sales_Data[[#This Row],[UnitCost]]</f>
        <v>1200</v>
      </c>
      <c r="N5153" s="7">
        <f>Sales_Data[[#This Row],[Gross Revenue]]-Sales_Data[[#This Row],[Discount Amount ]]</f>
        <v>162000</v>
      </c>
      <c r="O5153" s="7">
        <f>Sales_Data[[#This Row],[OrderQuantity]] *Sales_Data[[#This Row],[UnitCost]]</f>
        <v>102000</v>
      </c>
      <c r="P5153" s="7">
        <f>Sales_Data[[#This Row],[ItemCost]] +Sales_Data[[#This Row],[ShippingCost]]</f>
        <v>103067.18</v>
      </c>
      <c r="Q5153" s="7">
        <f>Sales_Data[[#This Row],[Gross Revenue]]-Sales_Data[[#This Row],[TotalFinancialCost]]</f>
        <v>60132.820000000007</v>
      </c>
      <c r="R5153" s="7">
        <f>Sales_Data[[#This Row],[Actul Bill Amount]]-Sales_Data[[#This Row],[ShippingCost]]</f>
        <v>160932.82</v>
      </c>
      <c r="S5153">
        <v>760</v>
      </c>
      <c r="T5153">
        <v>1067.18</v>
      </c>
      <c r="U5153" t="s">
        <v>17</v>
      </c>
      <c r="V5153">
        <v>2000</v>
      </c>
      <c r="W5153" t="s">
        <v>38</v>
      </c>
      <c r="X5153" t="str">
        <f t="shared" si="161"/>
        <v>Kolkata</v>
      </c>
    </row>
    <row r="5154" spans="1:24" x14ac:dyDescent="0.4">
      <c r="A5154">
        <v>105153</v>
      </c>
      <c r="B5154" s="5">
        <v>45846.519444444442</v>
      </c>
      <c r="C5154" s="3" t="str">
        <f>TEXT(Sales_Data[[#This Row],[OrderDate]],"mmmm")</f>
        <v>July</v>
      </c>
      <c r="D5154" s="3" t="str">
        <f t="shared" si="160"/>
        <v>2025</v>
      </c>
      <c r="E5154" t="s">
        <v>42</v>
      </c>
      <c r="F5154" t="s">
        <v>43</v>
      </c>
      <c r="G5154" t="s">
        <v>15</v>
      </c>
      <c r="H5154" t="s">
        <v>32</v>
      </c>
      <c r="I5154" t="s">
        <v>100</v>
      </c>
      <c r="J5154">
        <v>40</v>
      </c>
      <c r="K5154">
        <v>4500</v>
      </c>
      <c r="L5154" s="7">
        <f>Sales_Data[[#This Row],[OrderQuantity]] *Sales_Data[[#This Row],[UnitPrice]]</f>
        <v>180000</v>
      </c>
      <c r="M5154" s="7">
        <f>Sales_Data[[#This Row],[UnitPrice]]-Sales_Data[[#This Row],[UnitCost]]</f>
        <v>2000</v>
      </c>
      <c r="N5154" s="7">
        <f>Sales_Data[[#This Row],[Gross Revenue]]-Sales_Data[[#This Row],[Discount Amount ]]</f>
        <v>178000</v>
      </c>
      <c r="O5154" s="7">
        <f>Sales_Data[[#This Row],[OrderQuantity]] *Sales_Data[[#This Row],[UnitCost]]</f>
        <v>100000</v>
      </c>
      <c r="P5154" s="7">
        <f>Sales_Data[[#This Row],[ItemCost]] +Sales_Data[[#This Row],[ShippingCost]]</f>
        <v>100576.69</v>
      </c>
      <c r="Q5154" s="7">
        <f>Sales_Data[[#This Row],[Gross Revenue]]-Sales_Data[[#This Row],[TotalFinancialCost]]</f>
        <v>79423.31</v>
      </c>
      <c r="R5154" s="7">
        <f>Sales_Data[[#This Row],[Actul Bill Amount]]-Sales_Data[[#This Row],[ShippingCost]]</f>
        <v>177423.31</v>
      </c>
      <c r="S5154">
        <v>799</v>
      </c>
      <c r="T5154">
        <v>576.69000000000005</v>
      </c>
      <c r="U5154" t="s">
        <v>44</v>
      </c>
      <c r="V5154">
        <v>2500</v>
      </c>
      <c r="W5154" t="s">
        <v>33</v>
      </c>
      <c r="X5154" t="str">
        <f t="shared" si="161"/>
        <v>Delhi</v>
      </c>
    </row>
    <row r="5155" spans="1:24" x14ac:dyDescent="0.4">
      <c r="A5155">
        <v>105154</v>
      </c>
      <c r="B5155" s="5">
        <v>45929.855555555558</v>
      </c>
      <c r="C5155" s="3" t="str">
        <f>TEXT(Sales_Data[[#This Row],[OrderDate]],"mmmm")</f>
        <v>September</v>
      </c>
      <c r="D5155" s="3" t="str">
        <f t="shared" si="160"/>
        <v>2025</v>
      </c>
      <c r="E5155" t="s">
        <v>13</v>
      </c>
      <c r="F5155" t="s">
        <v>43</v>
      </c>
      <c r="G5155" t="s">
        <v>29</v>
      </c>
      <c r="H5155" t="s">
        <v>20</v>
      </c>
      <c r="I5155" t="s">
        <v>100</v>
      </c>
      <c r="J5155">
        <v>84</v>
      </c>
      <c r="K5155">
        <v>1800</v>
      </c>
      <c r="L5155" s="7">
        <f>Sales_Data[[#This Row],[OrderQuantity]] *Sales_Data[[#This Row],[UnitPrice]]</f>
        <v>151200</v>
      </c>
      <c r="M5155" s="7">
        <f>Sales_Data[[#This Row],[UnitPrice]]-Sales_Data[[#This Row],[UnitCost]]</f>
        <v>900</v>
      </c>
      <c r="N5155" s="7">
        <f>Sales_Data[[#This Row],[Gross Revenue]]-Sales_Data[[#This Row],[Discount Amount ]]</f>
        <v>150300</v>
      </c>
      <c r="O5155" s="7">
        <f>Sales_Data[[#This Row],[OrderQuantity]] *Sales_Data[[#This Row],[UnitCost]]</f>
        <v>75600</v>
      </c>
      <c r="P5155" s="7">
        <f>Sales_Data[[#This Row],[ItemCost]] +Sales_Data[[#This Row],[ShippingCost]]</f>
        <v>76223.350000000006</v>
      </c>
      <c r="Q5155" s="7">
        <f>Sales_Data[[#This Row],[Gross Revenue]]-Sales_Data[[#This Row],[TotalFinancialCost]]</f>
        <v>74976.649999999994</v>
      </c>
      <c r="R5155" s="7">
        <f>Sales_Data[[#This Row],[Actul Bill Amount]]-Sales_Data[[#This Row],[ShippingCost]]</f>
        <v>149676.65</v>
      </c>
      <c r="S5155">
        <v>696</v>
      </c>
      <c r="T5155">
        <v>623.35</v>
      </c>
      <c r="U5155" t="s">
        <v>51</v>
      </c>
      <c r="V5155">
        <v>900</v>
      </c>
      <c r="W5155" t="s">
        <v>22</v>
      </c>
      <c r="X5155" t="str">
        <f t="shared" si="161"/>
        <v>Nagpur</v>
      </c>
    </row>
    <row r="5156" spans="1:24" x14ac:dyDescent="0.4">
      <c r="A5156">
        <v>105155</v>
      </c>
      <c r="B5156" s="5">
        <v>45659.306944444441</v>
      </c>
      <c r="C5156" s="3" t="str">
        <f>TEXT(Sales_Data[[#This Row],[OrderDate]],"mmmm")</f>
        <v>January</v>
      </c>
      <c r="D5156" s="3" t="str">
        <f t="shared" si="160"/>
        <v>2025</v>
      </c>
      <c r="E5156" t="s">
        <v>34</v>
      </c>
      <c r="F5156" t="s">
        <v>35</v>
      </c>
      <c r="G5156" t="s">
        <v>29</v>
      </c>
      <c r="H5156" t="s">
        <v>16</v>
      </c>
      <c r="I5156" t="s">
        <v>100</v>
      </c>
      <c r="J5156">
        <v>1</v>
      </c>
      <c r="K5156">
        <v>8500</v>
      </c>
      <c r="L5156" s="7">
        <f>Sales_Data[[#This Row],[OrderQuantity]] *Sales_Data[[#This Row],[UnitPrice]]</f>
        <v>8500</v>
      </c>
      <c r="M5156" s="7">
        <f>Sales_Data[[#This Row],[UnitPrice]]-Sales_Data[[#This Row],[UnitCost]]</f>
        <v>3000</v>
      </c>
      <c r="N5156" s="7">
        <f>Sales_Data[[#This Row],[Gross Revenue]]-Sales_Data[[#This Row],[Discount Amount ]]</f>
        <v>5500</v>
      </c>
      <c r="O5156" s="7">
        <f>Sales_Data[[#This Row],[OrderQuantity]] *Sales_Data[[#This Row],[UnitCost]]</f>
        <v>5500</v>
      </c>
      <c r="P5156" s="7">
        <f>Sales_Data[[#This Row],[ItemCost]] +Sales_Data[[#This Row],[ShippingCost]]</f>
        <v>6182.95</v>
      </c>
      <c r="Q5156" s="7">
        <f>Sales_Data[[#This Row],[Gross Revenue]]-Sales_Data[[#This Row],[TotalFinancialCost]]</f>
        <v>2317.0500000000002</v>
      </c>
      <c r="R5156" s="7">
        <f>Sales_Data[[#This Row],[Actul Bill Amount]]-Sales_Data[[#This Row],[ShippingCost]]</f>
        <v>4817.05</v>
      </c>
      <c r="S5156">
        <v>831</v>
      </c>
      <c r="T5156">
        <v>682.95</v>
      </c>
      <c r="U5156" t="s">
        <v>49</v>
      </c>
      <c r="V5156">
        <v>5500</v>
      </c>
      <c r="W5156" t="s">
        <v>18</v>
      </c>
      <c r="X5156" t="str">
        <f t="shared" si="161"/>
        <v>Bengaluru</v>
      </c>
    </row>
    <row r="5157" spans="1:24" x14ac:dyDescent="0.4">
      <c r="A5157">
        <v>105156</v>
      </c>
      <c r="B5157" s="5">
        <v>45903.960416666669</v>
      </c>
      <c r="C5157" s="3" t="str">
        <f>TEXT(Sales_Data[[#This Row],[OrderDate]],"mmmm")</f>
        <v>September</v>
      </c>
      <c r="D5157" s="3" t="str">
        <f t="shared" si="160"/>
        <v>2025</v>
      </c>
      <c r="E5157" t="s">
        <v>50</v>
      </c>
      <c r="F5157" t="s">
        <v>24</v>
      </c>
      <c r="G5157" t="s">
        <v>15</v>
      </c>
      <c r="H5157" t="s">
        <v>32</v>
      </c>
      <c r="I5157" t="s">
        <v>100</v>
      </c>
      <c r="J5157">
        <v>83</v>
      </c>
      <c r="K5157">
        <v>45000</v>
      </c>
      <c r="L5157" s="7">
        <f>Sales_Data[[#This Row],[OrderQuantity]] *Sales_Data[[#This Row],[UnitPrice]]</f>
        <v>3735000</v>
      </c>
      <c r="M5157" s="7">
        <f>Sales_Data[[#This Row],[UnitPrice]]-Sales_Data[[#This Row],[UnitCost]]</f>
        <v>13000</v>
      </c>
      <c r="N5157" s="7">
        <f>Sales_Data[[#This Row],[Gross Revenue]]-Sales_Data[[#This Row],[Discount Amount ]]</f>
        <v>3722000</v>
      </c>
      <c r="O5157" s="7">
        <f>Sales_Data[[#This Row],[OrderQuantity]] *Sales_Data[[#This Row],[UnitCost]]</f>
        <v>2656000</v>
      </c>
      <c r="P5157" s="7">
        <f>Sales_Data[[#This Row],[ItemCost]] +Sales_Data[[#This Row],[ShippingCost]]</f>
        <v>2656967.7999999998</v>
      </c>
      <c r="Q5157" s="7">
        <f>Sales_Data[[#This Row],[Gross Revenue]]-Sales_Data[[#This Row],[TotalFinancialCost]]</f>
        <v>1078032.2000000002</v>
      </c>
      <c r="R5157" s="7">
        <f>Sales_Data[[#This Row],[Actul Bill Amount]]-Sales_Data[[#This Row],[ShippingCost]]</f>
        <v>3721032.2</v>
      </c>
      <c r="S5157">
        <v>491</v>
      </c>
      <c r="T5157">
        <v>967.8</v>
      </c>
      <c r="U5157" t="s">
        <v>26</v>
      </c>
      <c r="V5157">
        <v>32000</v>
      </c>
      <c r="W5157" t="s">
        <v>33</v>
      </c>
      <c r="X5157" t="str">
        <f t="shared" si="161"/>
        <v>Delhi</v>
      </c>
    </row>
    <row r="5158" spans="1:24" x14ac:dyDescent="0.4">
      <c r="A5158">
        <v>105157</v>
      </c>
      <c r="B5158" s="5">
        <v>45867.236111111109</v>
      </c>
      <c r="C5158" s="3" t="str">
        <f>TEXT(Sales_Data[[#This Row],[OrderDate]],"mmmm")</f>
        <v>July</v>
      </c>
      <c r="D5158" s="3" t="str">
        <f t="shared" si="160"/>
        <v>2025</v>
      </c>
      <c r="E5158" t="s">
        <v>19</v>
      </c>
      <c r="F5158" t="s">
        <v>24</v>
      </c>
      <c r="G5158" t="s">
        <v>31</v>
      </c>
      <c r="H5158" t="s">
        <v>20</v>
      </c>
      <c r="I5158" t="s">
        <v>100</v>
      </c>
      <c r="J5158">
        <v>50</v>
      </c>
      <c r="K5158">
        <v>45000</v>
      </c>
      <c r="L5158" s="7">
        <f>Sales_Data[[#This Row],[OrderQuantity]] *Sales_Data[[#This Row],[UnitPrice]]</f>
        <v>2250000</v>
      </c>
      <c r="M5158" s="7">
        <f>Sales_Data[[#This Row],[UnitPrice]]-Sales_Data[[#This Row],[UnitCost]]</f>
        <v>13000</v>
      </c>
      <c r="N5158" s="7">
        <f>Sales_Data[[#This Row],[Gross Revenue]]-Sales_Data[[#This Row],[Discount Amount ]]</f>
        <v>2237000</v>
      </c>
      <c r="O5158" s="7">
        <f>Sales_Data[[#This Row],[OrderQuantity]] *Sales_Data[[#This Row],[UnitCost]]</f>
        <v>1600000</v>
      </c>
      <c r="P5158" s="7">
        <f>Sales_Data[[#This Row],[ItemCost]] +Sales_Data[[#This Row],[ShippingCost]]</f>
        <v>1600671.07</v>
      </c>
      <c r="Q5158" s="7">
        <f>Sales_Data[[#This Row],[Gross Revenue]]-Sales_Data[[#This Row],[TotalFinancialCost]]</f>
        <v>649328.92999999993</v>
      </c>
      <c r="R5158" s="7">
        <f>Sales_Data[[#This Row],[Actul Bill Amount]]-Sales_Data[[#This Row],[ShippingCost]]</f>
        <v>2236328.9300000002</v>
      </c>
      <c r="S5158">
        <v>909</v>
      </c>
      <c r="T5158">
        <v>671.07</v>
      </c>
      <c r="U5158" t="s">
        <v>26</v>
      </c>
      <c r="V5158">
        <v>32000</v>
      </c>
      <c r="W5158" t="s">
        <v>22</v>
      </c>
      <c r="X5158" t="str">
        <f t="shared" si="161"/>
        <v>Nagpur</v>
      </c>
    </row>
    <row r="5159" spans="1:24" x14ac:dyDescent="0.4">
      <c r="A5159">
        <v>105158</v>
      </c>
      <c r="B5159" s="5">
        <v>45943.912499999999</v>
      </c>
      <c r="C5159" s="3" t="str">
        <f>TEXT(Sales_Data[[#This Row],[OrderDate]],"mmmm")</f>
        <v>October</v>
      </c>
      <c r="D5159" s="3" t="str">
        <f t="shared" si="160"/>
        <v>2025</v>
      </c>
      <c r="E5159" t="s">
        <v>45</v>
      </c>
      <c r="F5159" t="s">
        <v>55</v>
      </c>
      <c r="G5159" t="s">
        <v>31</v>
      </c>
      <c r="H5159" t="s">
        <v>25</v>
      </c>
      <c r="I5159" t="s">
        <v>100</v>
      </c>
      <c r="J5159">
        <v>97</v>
      </c>
      <c r="K5159">
        <v>1200</v>
      </c>
      <c r="L5159" s="7">
        <f>Sales_Data[[#This Row],[OrderQuantity]] *Sales_Data[[#This Row],[UnitPrice]]</f>
        <v>116400</v>
      </c>
      <c r="M5159" s="7">
        <f>Sales_Data[[#This Row],[UnitPrice]]-Sales_Data[[#This Row],[UnitCost]]</f>
        <v>400</v>
      </c>
      <c r="N5159" s="7">
        <f>Sales_Data[[#This Row],[Gross Revenue]]-Sales_Data[[#This Row],[Discount Amount ]]</f>
        <v>116000</v>
      </c>
      <c r="O5159" s="7">
        <f>Sales_Data[[#This Row],[OrderQuantity]] *Sales_Data[[#This Row],[UnitCost]]</f>
        <v>77600</v>
      </c>
      <c r="P5159" s="7">
        <f>Sales_Data[[#This Row],[ItemCost]] +Sales_Data[[#This Row],[ShippingCost]]</f>
        <v>77945.67</v>
      </c>
      <c r="Q5159" s="7">
        <f>Sales_Data[[#This Row],[Gross Revenue]]-Sales_Data[[#This Row],[TotalFinancialCost]]</f>
        <v>38454.33</v>
      </c>
      <c r="R5159" s="7">
        <f>Sales_Data[[#This Row],[Actul Bill Amount]]-Sales_Data[[#This Row],[ShippingCost]]</f>
        <v>115654.33</v>
      </c>
      <c r="S5159">
        <v>995</v>
      </c>
      <c r="T5159">
        <v>345.67</v>
      </c>
      <c r="U5159" t="s">
        <v>58</v>
      </c>
      <c r="V5159">
        <v>800</v>
      </c>
      <c r="W5159" t="s">
        <v>27</v>
      </c>
      <c r="X5159" t="str">
        <f t="shared" si="161"/>
        <v>Mumbai</v>
      </c>
    </row>
    <row r="5160" spans="1:24" x14ac:dyDescent="0.4">
      <c r="A5160">
        <v>105159</v>
      </c>
      <c r="B5160" s="5">
        <v>46016.373611111114</v>
      </c>
      <c r="C5160" s="3" t="str">
        <f>TEXT(Sales_Data[[#This Row],[OrderDate]],"mmmm")</f>
        <v>December</v>
      </c>
      <c r="D5160" s="3" t="str">
        <f t="shared" si="160"/>
        <v>2025</v>
      </c>
      <c r="E5160" t="s">
        <v>48</v>
      </c>
      <c r="F5160" t="s">
        <v>28</v>
      </c>
      <c r="G5160" t="s">
        <v>31</v>
      </c>
      <c r="H5160" t="s">
        <v>16</v>
      </c>
      <c r="I5160" t="s">
        <v>100</v>
      </c>
      <c r="J5160">
        <v>65</v>
      </c>
      <c r="K5160">
        <v>450</v>
      </c>
      <c r="L5160" s="7">
        <f>Sales_Data[[#This Row],[OrderQuantity]] *Sales_Data[[#This Row],[UnitPrice]]</f>
        <v>29250</v>
      </c>
      <c r="M5160" s="7">
        <f>Sales_Data[[#This Row],[UnitPrice]]-Sales_Data[[#This Row],[UnitCost]]</f>
        <v>250</v>
      </c>
      <c r="N5160" s="7">
        <f>Sales_Data[[#This Row],[Gross Revenue]]-Sales_Data[[#This Row],[Discount Amount ]]</f>
        <v>29000</v>
      </c>
      <c r="O5160" s="7">
        <f>Sales_Data[[#This Row],[OrderQuantity]] *Sales_Data[[#This Row],[UnitCost]]</f>
        <v>13000</v>
      </c>
      <c r="P5160" s="7">
        <f>Sales_Data[[#This Row],[ItemCost]] +Sales_Data[[#This Row],[ShippingCost]]</f>
        <v>13698.49</v>
      </c>
      <c r="Q5160" s="7">
        <f>Sales_Data[[#This Row],[Gross Revenue]]-Sales_Data[[#This Row],[TotalFinancialCost]]</f>
        <v>15551.51</v>
      </c>
      <c r="R5160" s="7">
        <f>Sales_Data[[#This Row],[Actul Bill Amount]]-Sales_Data[[#This Row],[ShippingCost]]</f>
        <v>28301.51</v>
      </c>
      <c r="S5160">
        <v>865</v>
      </c>
      <c r="T5160">
        <v>698.49</v>
      </c>
      <c r="U5160" t="s">
        <v>30</v>
      </c>
      <c r="V5160">
        <v>200</v>
      </c>
      <c r="W5160" t="s">
        <v>18</v>
      </c>
      <c r="X5160" t="str">
        <f t="shared" si="161"/>
        <v>Bengaluru</v>
      </c>
    </row>
    <row r="5161" spans="1:24" x14ac:dyDescent="0.4">
      <c r="A5161">
        <v>105160</v>
      </c>
      <c r="B5161" s="5">
        <v>45670.827777777777</v>
      </c>
      <c r="C5161" s="3" t="str">
        <f>TEXT(Sales_Data[[#This Row],[OrderDate]],"mmmm")</f>
        <v>January</v>
      </c>
      <c r="D5161" s="3" t="str">
        <f t="shared" si="160"/>
        <v>2025</v>
      </c>
      <c r="E5161" t="s">
        <v>39</v>
      </c>
      <c r="F5161" t="s">
        <v>55</v>
      </c>
      <c r="G5161" t="s">
        <v>31</v>
      </c>
      <c r="H5161" t="s">
        <v>32</v>
      </c>
      <c r="I5161" t="s">
        <v>100</v>
      </c>
      <c r="J5161">
        <v>68</v>
      </c>
      <c r="K5161">
        <v>1200</v>
      </c>
      <c r="L5161" s="7">
        <f>Sales_Data[[#This Row],[OrderQuantity]] *Sales_Data[[#This Row],[UnitPrice]]</f>
        <v>81600</v>
      </c>
      <c r="M5161" s="7">
        <f>Sales_Data[[#This Row],[UnitPrice]]-Sales_Data[[#This Row],[UnitCost]]</f>
        <v>400</v>
      </c>
      <c r="N5161" s="7">
        <f>Sales_Data[[#This Row],[Gross Revenue]]-Sales_Data[[#This Row],[Discount Amount ]]</f>
        <v>81200</v>
      </c>
      <c r="O5161" s="7">
        <f>Sales_Data[[#This Row],[OrderQuantity]] *Sales_Data[[#This Row],[UnitCost]]</f>
        <v>54400</v>
      </c>
      <c r="P5161" s="7">
        <f>Sales_Data[[#This Row],[ItemCost]] +Sales_Data[[#This Row],[ShippingCost]]</f>
        <v>54781.82</v>
      </c>
      <c r="Q5161" s="7">
        <f>Sales_Data[[#This Row],[Gross Revenue]]-Sales_Data[[#This Row],[TotalFinancialCost]]</f>
        <v>26818.18</v>
      </c>
      <c r="R5161" s="7">
        <f>Sales_Data[[#This Row],[Actul Bill Amount]]-Sales_Data[[#This Row],[ShippingCost]]</f>
        <v>80818.179999999993</v>
      </c>
      <c r="S5161">
        <v>752</v>
      </c>
      <c r="T5161">
        <v>381.82</v>
      </c>
      <c r="U5161" t="s">
        <v>58</v>
      </c>
      <c r="V5161">
        <v>800</v>
      </c>
      <c r="W5161" t="s">
        <v>33</v>
      </c>
      <c r="X5161" t="str">
        <f t="shared" si="161"/>
        <v>Delhi</v>
      </c>
    </row>
    <row r="5162" spans="1:24" x14ac:dyDescent="0.4">
      <c r="A5162">
        <v>105161</v>
      </c>
      <c r="B5162" s="5">
        <v>45753.500694444447</v>
      </c>
      <c r="C5162" s="3" t="str">
        <f>TEXT(Sales_Data[[#This Row],[OrderDate]],"mmmm")</f>
        <v>April</v>
      </c>
      <c r="D5162" s="3" t="str">
        <f t="shared" si="160"/>
        <v>2025</v>
      </c>
      <c r="E5162" t="s">
        <v>50</v>
      </c>
      <c r="F5162" t="s">
        <v>46</v>
      </c>
      <c r="G5162" t="s">
        <v>15</v>
      </c>
      <c r="H5162" t="s">
        <v>20</v>
      </c>
      <c r="I5162" t="s">
        <v>100</v>
      </c>
      <c r="J5162">
        <v>20</v>
      </c>
      <c r="K5162">
        <v>15000</v>
      </c>
      <c r="L5162" s="7">
        <f>Sales_Data[[#This Row],[OrderQuantity]] *Sales_Data[[#This Row],[UnitPrice]]</f>
        <v>300000</v>
      </c>
      <c r="M5162" s="7">
        <f>Sales_Data[[#This Row],[UnitPrice]]-Sales_Data[[#This Row],[UnitCost]]</f>
        <v>5500</v>
      </c>
      <c r="N5162" s="7">
        <f>Sales_Data[[#This Row],[Gross Revenue]]-Sales_Data[[#This Row],[Discount Amount ]]</f>
        <v>294500</v>
      </c>
      <c r="O5162" s="7">
        <f>Sales_Data[[#This Row],[OrderQuantity]] *Sales_Data[[#This Row],[UnitCost]]</f>
        <v>190000</v>
      </c>
      <c r="P5162" s="7">
        <f>Sales_Data[[#This Row],[ItemCost]] +Sales_Data[[#This Row],[ShippingCost]]</f>
        <v>190755.07</v>
      </c>
      <c r="Q5162" s="7">
        <f>Sales_Data[[#This Row],[Gross Revenue]]-Sales_Data[[#This Row],[TotalFinancialCost]]</f>
        <v>109244.93</v>
      </c>
      <c r="R5162" s="7">
        <f>Sales_Data[[#This Row],[Actul Bill Amount]]-Sales_Data[[#This Row],[ShippingCost]]</f>
        <v>293744.93</v>
      </c>
      <c r="S5162">
        <v>1046</v>
      </c>
      <c r="T5162">
        <v>755.07</v>
      </c>
      <c r="U5162" t="s">
        <v>53</v>
      </c>
      <c r="V5162">
        <v>9500</v>
      </c>
      <c r="W5162" t="s">
        <v>22</v>
      </c>
      <c r="X5162" t="str">
        <f t="shared" si="161"/>
        <v>Nagpur</v>
      </c>
    </row>
    <row r="5163" spans="1:24" x14ac:dyDescent="0.4">
      <c r="A5163">
        <v>105162</v>
      </c>
      <c r="B5163" s="5">
        <v>45878.759722222225</v>
      </c>
      <c r="C5163" s="3" t="str">
        <f>TEXT(Sales_Data[[#This Row],[OrderDate]],"mmmm")</f>
        <v>August</v>
      </c>
      <c r="D5163" s="3" t="str">
        <f t="shared" si="160"/>
        <v>2025</v>
      </c>
      <c r="E5163" t="s">
        <v>45</v>
      </c>
      <c r="F5163" t="s">
        <v>55</v>
      </c>
      <c r="G5163" t="s">
        <v>31</v>
      </c>
      <c r="H5163" t="s">
        <v>20</v>
      </c>
      <c r="I5163" t="s">
        <v>100</v>
      </c>
      <c r="J5163">
        <v>20</v>
      </c>
      <c r="K5163">
        <v>1200</v>
      </c>
      <c r="L5163" s="7">
        <f>Sales_Data[[#This Row],[OrderQuantity]] *Sales_Data[[#This Row],[UnitPrice]]</f>
        <v>24000</v>
      </c>
      <c r="M5163" s="7">
        <f>Sales_Data[[#This Row],[UnitPrice]]-Sales_Data[[#This Row],[UnitCost]]</f>
        <v>400</v>
      </c>
      <c r="N5163" s="7">
        <f>Sales_Data[[#This Row],[Gross Revenue]]-Sales_Data[[#This Row],[Discount Amount ]]</f>
        <v>23600</v>
      </c>
      <c r="O5163" s="7">
        <f>Sales_Data[[#This Row],[OrderQuantity]] *Sales_Data[[#This Row],[UnitCost]]</f>
        <v>16000</v>
      </c>
      <c r="P5163" s="7">
        <f>Sales_Data[[#This Row],[ItemCost]] +Sales_Data[[#This Row],[ShippingCost]]</f>
        <v>16189.33</v>
      </c>
      <c r="Q5163" s="7">
        <f>Sales_Data[[#This Row],[Gross Revenue]]-Sales_Data[[#This Row],[TotalFinancialCost]]</f>
        <v>7810.67</v>
      </c>
      <c r="R5163" s="7">
        <f>Sales_Data[[#This Row],[Actul Bill Amount]]-Sales_Data[[#This Row],[ShippingCost]]</f>
        <v>23410.67</v>
      </c>
      <c r="S5163">
        <v>870</v>
      </c>
      <c r="T5163">
        <v>189.33</v>
      </c>
      <c r="U5163" t="s">
        <v>58</v>
      </c>
      <c r="V5163">
        <v>800</v>
      </c>
      <c r="W5163" t="s">
        <v>22</v>
      </c>
      <c r="X5163" t="str">
        <f t="shared" si="161"/>
        <v>Nagpur</v>
      </c>
    </row>
    <row r="5164" spans="1:24" x14ac:dyDescent="0.4">
      <c r="A5164">
        <v>105163</v>
      </c>
      <c r="B5164" s="5">
        <v>45895.984722222223</v>
      </c>
      <c r="C5164" s="3" t="str">
        <f>TEXT(Sales_Data[[#This Row],[OrderDate]],"mmmm")</f>
        <v>August</v>
      </c>
      <c r="D5164" s="3" t="str">
        <f t="shared" si="160"/>
        <v>2025</v>
      </c>
      <c r="E5164" t="s">
        <v>50</v>
      </c>
      <c r="F5164" t="s">
        <v>35</v>
      </c>
      <c r="G5164" t="s">
        <v>29</v>
      </c>
      <c r="H5164" t="s">
        <v>32</v>
      </c>
      <c r="I5164" t="s">
        <v>100</v>
      </c>
      <c r="J5164">
        <v>48</v>
      </c>
      <c r="K5164">
        <v>8500</v>
      </c>
      <c r="L5164" s="7">
        <f>Sales_Data[[#This Row],[OrderQuantity]] *Sales_Data[[#This Row],[UnitPrice]]</f>
        <v>408000</v>
      </c>
      <c r="M5164" s="7">
        <f>Sales_Data[[#This Row],[UnitPrice]]-Sales_Data[[#This Row],[UnitCost]]</f>
        <v>3000</v>
      </c>
      <c r="N5164" s="7">
        <f>Sales_Data[[#This Row],[Gross Revenue]]-Sales_Data[[#This Row],[Discount Amount ]]</f>
        <v>405000</v>
      </c>
      <c r="O5164" s="7">
        <f>Sales_Data[[#This Row],[OrderQuantity]] *Sales_Data[[#This Row],[UnitCost]]</f>
        <v>264000</v>
      </c>
      <c r="P5164" s="7">
        <f>Sales_Data[[#This Row],[ItemCost]] +Sales_Data[[#This Row],[ShippingCost]]</f>
        <v>264731.25</v>
      </c>
      <c r="Q5164" s="7">
        <f>Sales_Data[[#This Row],[Gross Revenue]]-Sales_Data[[#This Row],[TotalFinancialCost]]</f>
        <v>143268.75</v>
      </c>
      <c r="R5164" s="7">
        <f>Sales_Data[[#This Row],[Actul Bill Amount]]-Sales_Data[[#This Row],[ShippingCost]]</f>
        <v>404268.75</v>
      </c>
      <c r="S5164">
        <v>879</v>
      </c>
      <c r="T5164">
        <v>731.25</v>
      </c>
      <c r="U5164" t="s">
        <v>49</v>
      </c>
      <c r="V5164">
        <v>5500</v>
      </c>
      <c r="W5164" t="s">
        <v>33</v>
      </c>
      <c r="X5164" t="str">
        <f t="shared" si="161"/>
        <v>Delhi</v>
      </c>
    </row>
    <row r="5165" spans="1:24" x14ac:dyDescent="0.4">
      <c r="A5165">
        <v>105164</v>
      </c>
      <c r="B5165" s="5">
        <v>45751.363888888889</v>
      </c>
      <c r="C5165" s="3" t="str">
        <f>TEXT(Sales_Data[[#This Row],[OrderDate]],"mmmm")</f>
        <v>April</v>
      </c>
      <c r="D5165" s="3" t="str">
        <f t="shared" si="160"/>
        <v>2025</v>
      </c>
      <c r="E5165" t="s">
        <v>48</v>
      </c>
      <c r="F5165" t="s">
        <v>14</v>
      </c>
      <c r="G5165" t="s">
        <v>31</v>
      </c>
      <c r="H5165" t="s">
        <v>20</v>
      </c>
      <c r="I5165" t="s">
        <v>100</v>
      </c>
      <c r="J5165">
        <v>80</v>
      </c>
      <c r="K5165">
        <v>6500</v>
      </c>
      <c r="L5165" s="7">
        <f>Sales_Data[[#This Row],[OrderQuantity]] *Sales_Data[[#This Row],[UnitPrice]]</f>
        <v>520000</v>
      </c>
      <c r="M5165" s="7">
        <f>Sales_Data[[#This Row],[UnitPrice]]-Sales_Data[[#This Row],[UnitCost]]</f>
        <v>2300</v>
      </c>
      <c r="N5165" s="7">
        <f>Sales_Data[[#This Row],[Gross Revenue]]-Sales_Data[[#This Row],[Discount Amount ]]</f>
        <v>517700</v>
      </c>
      <c r="O5165" s="7">
        <f>Sales_Data[[#This Row],[OrderQuantity]] *Sales_Data[[#This Row],[UnitCost]]</f>
        <v>336000</v>
      </c>
      <c r="P5165" s="7">
        <f>Sales_Data[[#This Row],[ItemCost]] +Sales_Data[[#This Row],[ShippingCost]]</f>
        <v>336647.57</v>
      </c>
      <c r="Q5165" s="7">
        <f>Sales_Data[[#This Row],[Gross Revenue]]-Sales_Data[[#This Row],[TotalFinancialCost]]</f>
        <v>183352.43</v>
      </c>
      <c r="R5165" s="7">
        <f>Sales_Data[[#This Row],[Actul Bill Amount]]-Sales_Data[[#This Row],[ShippingCost]]</f>
        <v>517052.43</v>
      </c>
      <c r="S5165">
        <v>657</v>
      </c>
      <c r="T5165">
        <v>647.57000000000005</v>
      </c>
      <c r="U5165" t="s">
        <v>21</v>
      </c>
      <c r="V5165">
        <v>4200</v>
      </c>
      <c r="W5165" t="s">
        <v>22</v>
      </c>
      <c r="X5165" t="str">
        <f t="shared" si="161"/>
        <v>Nagpur</v>
      </c>
    </row>
    <row r="5166" spans="1:24" x14ac:dyDescent="0.4">
      <c r="A5166">
        <v>105165</v>
      </c>
      <c r="B5166" s="5">
        <v>45995.828472222223</v>
      </c>
      <c r="C5166" s="3" t="str">
        <f>TEXT(Sales_Data[[#This Row],[OrderDate]],"mmmm")</f>
        <v>December</v>
      </c>
      <c r="D5166" s="3" t="str">
        <f t="shared" si="160"/>
        <v>2025</v>
      </c>
      <c r="E5166" t="s">
        <v>34</v>
      </c>
      <c r="F5166" t="s">
        <v>55</v>
      </c>
      <c r="G5166" t="s">
        <v>15</v>
      </c>
      <c r="H5166" t="s">
        <v>37</v>
      </c>
      <c r="I5166" t="s">
        <v>100</v>
      </c>
      <c r="J5166">
        <v>15</v>
      </c>
      <c r="K5166">
        <v>850</v>
      </c>
      <c r="L5166" s="7">
        <f>Sales_Data[[#This Row],[OrderQuantity]] *Sales_Data[[#This Row],[UnitPrice]]</f>
        <v>12750</v>
      </c>
      <c r="M5166" s="7">
        <f>Sales_Data[[#This Row],[UnitPrice]]-Sales_Data[[#This Row],[UnitCost]]</f>
        <v>300</v>
      </c>
      <c r="N5166" s="7">
        <f>Sales_Data[[#This Row],[Gross Revenue]]-Sales_Data[[#This Row],[Discount Amount ]]</f>
        <v>12450</v>
      </c>
      <c r="O5166" s="7">
        <f>Sales_Data[[#This Row],[OrderQuantity]] *Sales_Data[[#This Row],[UnitCost]]</f>
        <v>8250</v>
      </c>
      <c r="P5166" s="7">
        <f>Sales_Data[[#This Row],[ItemCost]] +Sales_Data[[#This Row],[ShippingCost]]</f>
        <v>9017.85</v>
      </c>
      <c r="Q5166" s="7">
        <f>Sales_Data[[#This Row],[Gross Revenue]]-Sales_Data[[#This Row],[TotalFinancialCost]]</f>
        <v>3732.1499999999996</v>
      </c>
      <c r="R5166" s="7">
        <f>Sales_Data[[#This Row],[Actul Bill Amount]]-Sales_Data[[#This Row],[ShippingCost]]</f>
        <v>11682.15</v>
      </c>
      <c r="S5166">
        <v>758</v>
      </c>
      <c r="T5166">
        <v>767.85</v>
      </c>
      <c r="U5166" t="s">
        <v>56</v>
      </c>
      <c r="V5166">
        <v>550</v>
      </c>
      <c r="W5166" t="s">
        <v>38</v>
      </c>
      <c r="X5166" t="str">
        <f t="shared" si="161"/>
        <v>Kolkata</v>
      </c>
    </row>
    <row r="5167" spans="1:24" x14ac:dyDescent="0.4">
      <c r="A5167">
        <v>105166</v>
      </c>
      <c r="B5167" s="5">
        <v>45926.736805555556</v>
      </c>
      <c r="C5167" s="3" t="str">
        <f>TEXT(Sales_Data[[#This Row],[OrderDate]],"mmmm")</f>
        <v>September</v>
      </c>
      <c r="D5167" s="3" t="str">
        <f t="shared" si="160"/>
        <v>2025</v>
      </c>
      <c r="E5167" t="s">
        <v>50</v>
      </c>
      <c r="F5167" t="s">
        <v>35</v>
      </c>
      <c r="G5167" t="s">
        <v>15</v>
      </c>
      <c r="H5167" t="s">
        <v>32</v>
      </c>
      <c r="I5167" t="s">
        <v>100</v>
      </c>
      <c r="J5167">
        <v>87</v>
      </c>
      <c r="K5167">
        <v>8500</v>
      </c>
      <c r="L5167" s="7">
        <f>Sales_Data[[#This Row],[OrderQuantity]] *Sales_Data[[#This Row],[UnitPrice]]</f>
        <v>739500</v>
      </c>
      <c r="M5167" s="7">
        <f>Sales_Data[[#This Row],[UnitPrice]]-Sales_Data[[#This Row],[UnitCost]]</f>
        <v>3000</v>
      </c>
      <c r="N5167" s="7">
        <f>Sales_Data[[#This Row],[Gross Revenue]]-Sales_Data[[#This Row],[Discount Amount ]]</f>
        <v>736500</v>
      </c>
      <c r="O5167" s="7">
        <f>Sales_Data[[#This Row],[OrderQuantity]] *Sales_Data[[#This Row],[UnitCost]]</f>
        <v>478500</v>
      </c>
      <c r="P5167" s="7">
        <f>Sales_Data[[#This Row],[ItemCost]] +Sales_Data[[#This Row],[ShippingCost]]</f>
        <v>478949.68</v>
      </c>
      <c r="Q5167" s="7">
        <f>Sales_Data[[#This Row],[Gross Revenue]]-Sales_Data[[#This Row],[TotalFinancialCost]]</f>
        <v>260550.32</v>
      </c>
      <c r="R5167" s="7">
        <f>Sales_Data[[#This Row],[Actul Bill Amount]]-Sales_Data[[#This Row],[ShippingCost]]</f>
        <v>736050.32</v>
      </c>
      <c r="S5167">
        <v>320</v>
      </c>
      <c r="T5167">
        <v>449.68</v>
      </c>
      <c r="U5167" t="s">
        <v>49</v>
      </c>
      <c r="V5167">
        <v>5500</v>
      </c>
      <c r="W5167" t="s">
        <v>33</v>
      </c>
      <c r="X5167" t="str">
        <f t="shared" si="161"/>
        <v>Delhi</v>
      </c>
    </row>
    <row r="5168" spans="1:24" x14ac:dyDescent="0.4">
      <c r="A5168">
        <v>105167</v>
      </c>
      <c r="B5168" s="5">
        <v>45828.895833333336</v>
      </c>
      <c r="C5168" s="3" t="str">
        <f>TEXT(Sales_Data[[#This Row],[OrderDate]],"mmmm")</f>
        <v>June</v>
      </c>
      <c r="D5168" s="3" t="str">
        <f t="shared" si="160"/>
        <v>2025</v>
      </c>
      <c r="E5168" t="s">
        <v>19</v>
      </c>
      <c r="F5168" t="s">
        <v>40</v>
      </c>
      <c r="G5168" t="s">
        <v>15</v>
      </c>
      <c r="H5168" t="s">
        <v>32</v>
      </c>
      <c r="I5168" t="s">
        <v>100</v>
      </c>
      <c r="J5168">
        <v>26</v>
      </c>
      <c r="K5168">
        <v>1500</v>
      </c>
      <c r="L5168" s="7">
        <f>Sales_Data[[#This Row],[OrderQuantity]] *Sales_Data[[#This Row],[UnitPrice]]</f>
        <v>39000</v>
      </c>
      <c r="M5168" s="7">
        <f>Sales_Data[[#This Row],[UnitPrice]]-Sales_Data[[#This Row],[UnitCost]]</f>
        <v>700</v>
      </c>
      <c r="N5168" s="7">
        <f>Sales_Data[[#This Row],[Gross Revenue]]-Sales_Data[[#This Row],[Discount Amount ]]</f>
        <v>38300</v>
      </c>
      <c r="O5168" s="7">
        <f>Sales_Data[[#This Row],[OrderQuantity]] *Sales_Data[[#This Row],[UnitCost]]</f>
        <v>20800</v>
      </c>
      <c r="P5168" s="7">
        <f>Sales_Data[[#This Row],[ItemCost]] +Sales_Data[[#This Row],[ShippingCost]]</f>
        <v>23836.11</v>
      </c>
      <c r="Q5168" s="7">
        <f>Sales_Data[[#This Row],[Gross Revenue]]-Sales_Data[[#This Row],[TotalFinancialCost]]</f>
        <v>15163.89</v>
      </c>
      <c r="R5168" s="7">
        <f>Sales_Data[[#This Row],[Actul Bill Amount]]-Sales_Data[[#This Row],[ShippingCost]]</f>
        <v>35263.89</v>
      </c>
      <c r="S5168">
        <v>361</v>
      </c>
      <c r="T5168">
        <v>3036.11</v>
      </c>
      <c r="U5168" t="s">
        <v>52</v>
      </c>
      <c r="V5168">
        <v>800</v>
      </c>
      <c r="W5168" t="s">
        <v>33</v>
      </c>
      <c r="X5168" t="str">
        <f t="shared" si="161"/>
        <v>Delhi</v>
      </c>
    </row>
    <row r="5169" spans="1:24" x14ac:dyDescent="0.4">
      <c r="A5169">
        <v>105168</v>
      </c>
      <c r="B5169" s="5">
        <v>45751.716666666667</v>
      </c>
      <c r="C5169" s="3" t="str">
        <f>TEXT(Sales_Data[[#This Row],[OrderDate]],"mmmm")</f>
        <v>April</v>
      </c>
      <c r="D5169" s="3" t="str">
        <f t="shared" si="160"/>
        <v>2025</v>
      </c>
      <c r="E5169" t="s">
        <v>39</v>
      </c>
      <c r="F5169" t="s">
        <v>35</v>
      </c>
      <c r="G5169" t="s">
        <v>15</v>
      </c>
      <c r="H5169" t="s">
        <v>37</v>
      </c>
      <c r="I5169" t="s">
        <v>100</v>
      </c>
      <c r="J5169">
        <v>1</v>
      </c>
      <c r="K5169">
        <v>12000</v>
      </c>
      <c r="L5169" s="7">
        <f>Sales_Data[[#This Row],[OrderQuantity]] *Sales_Data[[#This Row],[UnitPrice]]</f>
        <v>12000</v>
      </c>
      <c r="M5169" s="7">
        <f>Sales_Data[[#This Row],[UnitPrice]]-Sales_Data[[#This Row],[UnitCost]]</f>
        <v>4000</v>
      </c>
      <c r="N5169" s="7">
        <f>Sales_Data[[#This Row],[Gross Revenue]]-Sales_Data[[#This Row],[Discount Amount ]]</f>
        <v>8000</v>
      </c>
      <c r="O5169" s="7">
        <f>Sales_Data[[#This Row],[OrderQuantity]] *Sales_Data[[#This Row],[UnitCost]]</f>
        <v>8000</v>
      </c>
      <c r="P5169" s="7">
        <f>Sales_Data[[#This Row],[ItemCost]] +Sales_Data[[#This Row],[ShippingCost]]</f>
        <v>8553.09</v>
      </c>
      <c r="Q5169" s="7">
        <f>Sales_Data[[#This Row],[Gross Revenue]]-Sales_Data[[#This Row],[TotalFinancialCost]]</f>
        <v>3446.91</v>
      </c>
      <c r="R5169" s="7">
        <f>Sales_Data[[#This Row],[Actul Bill Amount]]-Sales_Data[[#This Row],[ShippingCost]]</f>
        <v>7446.91</v>
      </c>
      <c r="S5169">
        <v>354</v>
      </c>
      <c r="T5169">
        <v>553.09</v>
      </c>
      <c r="U5169" t="s">
        <v>36</v>
      </c>
      <c r="V5169">
        <v>8000</v>
      </c>
      <c r="W5169" t="s">
        <v>38</v>
      </c>
      <c r="X5169" t="str">
        <f t="shared" si="161"/>
        <v>Kolkata</v>
      </c>
    </row>
    <row r="5170" spans="1:24" x14ac:dyDescent="0.4">
      <c r="A5170">
        <v>105169</v>
      </c>
      <c r="B5170" s="5">
        <v>45806.859027777777</v>
      </c>
      <c r="C5170" s="3" t="str">
        <f>TEXT(Sales_Data[[#This Row],[OrderDate]],"mmmm")</f>
        <v>May</v>
      </c>
      <c r="D5170" s="3" t="str">
        <f t="shared" si="160"/>
        <v>2025</v>
      </c>
      <c r="E5170" t="s">
        <v>13</v>
      </c>
      <c r="F5170" t="s">
        <v>46</v>
      </c>
      <c r="G5170" t="s">
        <v>15</v>
      </c>
      <c r="H5170" t="s">
        <v>25</v>
      </c>
      <c r="I5170" t="s">
        <v>100</v>
      </c>
      <c r="J5170">
        <v>56</v>
      </c>
      <c r="K5170">
        <v>15000</v>
      </c>
      <c r="L5170" s="7">
        <f>Sales_Data[[#This Row],[OrderQuantity]] *Sales_Data[[#This Row],[UnitPrice]]</f>
        <v>840000</v>
      </c>
      <c r="M5170" s="7">
        <f>Sales_Data[[#This Row],[UnitPrice]]-Sales_Data[[#This Row],[UnitCost]]</f>
        <v>5500</v>
      </c>
      <c r="N5170" s="7">
        <f>Sales_Data[[#This Row],[Gross Revenue]]-Sales_Data[[#This Row],[Discount Amount ]]</f>
        <v>834500</v>
      </c>
      <c r="O5170" s="7">
        <f>Sales_Data[[#This Row],[OrderQuantity]] *Sales_Data[[#This Row],[UnitCost]]</f>
        <v>532000</v>
      </c>
      <c r="P5170" s="7">
        <f>Sales_Data[[#This Row],[ItemCost]] +Sales_Data[[#This Row],[ShippingCost]]</f>
        <v>532708.28</v>
      </c>
      <c r="Q5170" s="7">
        <f>Sales_Data[[#This Row],[Gross Revenue]]-Sales_Data[[#This Row],[TotalFinancialCost]]</f>
        <v>307291.71999999997</v>
      </c>
      <c r="R5170" s="7">
        <f>Sales_Data[[#This Row],[Actul Bill Amount]]-Sales_Data[[#This Row],[ShippingCost]]</f>
        <v>833791.72</v>
      </c>
      <c r="S5170">
        <v>1083</v>
      </c>
      <c r="T5170">
        <v>708.28</v>
      </c>
      <c r="U5170" t="s">
        <v>53</v>
      </c>
      <c r="V5170">
        <v>9500</v>
      </c>
      <c r="W5170" t="s">
        <v>27</v>
      </c>
      <c r="X5170" t="str">
        <f t="shared" si="161"/>
        <v>Mumbai</v>
      </c>
    </row>
    <row r="5171" spans="1:24" x14ac:dyDescent="0.4">
      <c r="A5171">
        <v>105170</v>
      </c>
      <c r="B5171" s="5">
        <v>45769.82916666667</v>
      </c>
      <c r="C5171" s="3" t="str">
        <f>TEXT(Sales_Data[[#This Row],[OrderDate]],"mmmm")</f>
        <v>April</v>
      </c>
      <c r="D5171" s="3" t="str">
        <f t="shared" si="160"/>
        <v>2025</v>
      </c>
      <c r="E5171" t="s">
        <v>50</v>
      </c>
      <c r="F5171" t="s">
        <v>40</v>
      </c>
      <c r="G5171" t="s">
        <v>29</v>
      </c>
      <c r="H5171" t="s">
        <v>16</v>
      </c>
      <c r="I5171" t="s">
        <v>100</v>
      </c>
      <c r="J5171">
        <v>67</v>
      </c>
      <c r="K5171">
        <v>1500</v>
      </c>
      <c r="L5171" s="7">
        <f>Sales_Data[[#This Row],[OrderQuantity]] *Sales_Data[[#This Row],[UnitPrice]]</f>
        <v>100500</v>
      </c>
      <c r="M5171" s="7">
        <f>Sales_Data[[#This Row],[UnitPrice]]-Sales_Data[[#This Row],[UnitCost]]</f>
        <v>700</v>
      </c>
      <c r="N5171" s="7">
        <f>Sales_Data[[#This Row],[Gross Revenue]]-Sales_Data[[#This Row],[Discount Amount ]]</f>
        <v>99800</v>
      </c>
      <c r="O5171" s="7">
        <f>Sales_Data[[#This Row],[OrderQuantity]] *Sales_Data[[#This Row],[UnitCost]]</f>
        <v>53600</v>
      </c>
      <c r="P5171" s="7">
        <f>Sales_Data[[#This Row],[ItemCost]] +Sales_Data[[#This Row],[ShippingCost]]</f>
        <v>54551.76</v>
      </c>
      <c r="Q5171" s="7">
        <f>Sales_Data[[#This Row],[Gross Revenue]]-Sales_Data[[#This Row],[TotalFinancialCost]]</f>
        <v>45948.24</v>
      </c>
      <c r="R5171" s="7">
        <f>Sales_Data[[#This Row],[Actul Bill Amount]]-Sales_Data[[#This Row],[ShippingCost]]</f>
        <v>98848.24</v>
      </c>
      <c r="S5171">
        <v>624</v>
      </c>
      <c r="T5171">
        <v>951.76</v>
      </c>
      <c r="U5171" t="s">
        <v>52</v>
      </c>
      <c r="V5171">
        <v>800</v>
      </c>
      <c r="W5171" t="s">
        <v>18</v>
      </c>
      <c r="X5171" t="str">
        <f t="shared" si="161"/>
        <v>Bengaluru</v>
      </c>
    </row>
    <row r="5172" spans="1:24" x14ac:dyDescent="0.4">
      <c r="A5172">
        <v>105171</v>
      </c>
      <c r="B5172" s="5">
        <v>45712.43472222222</v>
      </c>
      <c r="C5172" s="3" t="str">
        <f>TEXT(Sales_Data[[#This Row],[OrderDate]],"mmmm")</f>
        <v>February</v>
      </c>
      <c r="D5172" s="3" t="str">
        <f t="shared" si="160"/>
        <v>2025</v>
      </c>
      <c r="E5172" t="s">
        <v>23</v>
      </c>
      <c r="F5172" t="s">
        <v>43</v>
      </c>
      <c r="G5172" t="s">
        <v>15</v>
      </c>
      <c r="H5172" t="s">
        <v>16</v>
      </c>
      <c r="I5172" t="s">
        <v>100</v>
      </c>
      <c r="J5172">
        <v>76</v>
      </c>
      <c r="K5172">
        <v>1800</v>
      </c>
      <c r="L5172" s="7">
        <f>Sales_Data[[#This Row],[OrderQuantity]] *Sales_Data[[#This Row],[UnitPrice]]</f>
        <v>136800</v>
      </c>
      <c r="M5172" s="7">
        <f>Sales_Data[[#This Row],[UnitPrice]]-Sales_Data[[#This Row],[UnitCost]]</f>
        <v>900</v>
      </c>
      <c r="N5172" s="7">
        <f>Sales_Data[[#This Row],[Gross Revenue]]-Sales_Data[[#This Row],[Discount Amount ]]</f>
        <v>135900</v>
      </c>
      <c r="O5172" s="7">
        <f>Sales_Data[[#This Row],[OrderQuantity]] *Sales_Data[[#This Row],[UnitCost]]</f>
        <v>68400</v>
      </c>
      <c r="P5172" s="7">
        <f>Sales_Data[[#This Row],[ItemCost]] +Sales_Data[[#This Row],[ShippingCost]]</f>
        <v>69084.820000000007</v>
      </c>
      <c r="Q5172" s="7">
        <f>Sales_Data[[#This Row],[Gross Revenue]]-Sales_Data[[#This Row],[TotalFinancialCost]]</f>
        <v>67715.179999999993</v>
      </c>
      <c r="R5172" s="7">
        <f>Sales_Data[[#This Row],[Actul Bill Amount]]-Sales_Data[[#This Row],[ShippingCost]]</f>
        <v>135215.18</v>
      </c>
      <c r="S5172">
        <v>473</v>
      </c>
      <c r="T5172">
        <v>684.82</v>
      </c>
      <c r="U5172" t="s">
        <v>51</v>
      </c>
      <c r="V5172">
        <v>900</v>
      </c>
      <c r="W5172" t="s">
        <v>18</v>
      </c>
      <c r="X5172" t="str">
        <f t="shared" si="161"/>
        <v>Bengaluru</v>
      </c>
    </row>
    <row r="5173" spans="1:24" x14ac:dyDescent="0.4">
      <c r="A5173">
        <v>105172</v>
      </c>
      <c r="B5173" s="5">
        <v>45994.320833333331</v>
      </c>
      <c r="C5173" s="3" t="str">
        <f>TEXT(Sales_Data[[#This Row],[OrderDate]],"mmmm")</f>
        <v>December</v>
      </c>
      <c r="D5173" s="3" t="str">
        <f t="shared" si="160"/>
        <v>2025</v>
      </c>
      <c r="E5173" t="s">
        <v>45</v>
      </c>
      <c r="F5173" t="s">
        <v>35</v>
      </c>
      <c r="G5173" t="s">
        <v>31</v>
      </c>
      <c r="H5173" t="s">
        <v>25</v>
      </c>
      <c r="I5173" t="s">
        <v>100</v>
      </c>
      <c r="J5173">
        <v>38</v>
      </c>
      <c r="K5173">
        <v>12000</v>
      </c>
      <c r="L5173" s="7">
        <f>Sales_Data[[#This Row],[OrderQuantity]] *Sales_Data[[#This Row],[UnitPrice]]</f>
        <v>456000</v>
      </c>
      <c r="M5173" s="7">
        <f>Sales_Data[[#This Row],[UnitPrice]]-Sales_Data[[#This Row],[UnitCost]]</f>
        <v>4000</v>
      </c>
      <c r="N5173" s="7">
        <f>Sales_Data[[#This Row],[Gross Revenue]]-Sales_Data[[#This Row],[Discount Amount ]]</f>
        <v>452000</v>
      </c>
      <c r="O5173" s="7">
        <f>Sales_Data[[#This Row],[OrderQuantity]] *Sales_Data[[#This Row],[UnitCost]]</f>
        <v>304000</v>
      </c>
      <c r="P5173" s="7">
        <f>Sales_Data[[#This Row],[ItemCost]] +Sales_Data[[#This Row],[ShippingCost]]</f>
        <v>305143.21000000002</v>
      </c>
      <c r="Q5173" s="7">
        <f>Sales_Data[[#This Row],[Gross Revenue]]-Sales_Data[[#This Row],[TotalFinancialCost]]</f>
        <v>150856.78999999998</v>
      </c>
      <c r="R5173" s="7">
        <f>Sales_Data[[#This Row],[Actul Bill Amount]]-Sales_Data[[#This Row],[ShippingCost]]</f>
        <v>450856.79</v>
      </c>
      <c r="S5173">
        <v>1039</v>
      </c>
      <c r="T5173">
        <v>1143.21</v>
      </c>
      <c r="U5173" t="s">
        <v>36</v>
      </c>
      <c r="V5173">
        <v>8000</v>
      </c>
      <c r="W5173" t="s">
        <v>27</v>
      </c>
      <c r="X5173" t="str">
        <f t="shared" si="161"/>
        <v>Mumbai</v>
      </c>
    </row>
    <row r="5174" spans="1:24" x14ac:dyDescent="0.4">
      <c r="A5174">
        <v>105173</v>
      </c>
      <c r="B5174" s="5">
        <v>45773.065972222219</v>
      </c>
      <c r="C5174" s="3" t="str">
        <f>TEXT(Sales_Data[[#This Row],[OrderDate]],"mmmm")</f>
        <v>April</v>
      </c>
      <c r="D5174" s="3" t="str">
        <f t="shared" si="160"/>
        <v>2025</v>
      </c>
      <c r="E5174" t="s">
        <v>39</v>
      </c>
      <c r="F5174" t="s">
        <v>55</v>
      </c>
      <c r="G5174" t="s">
        <v>15</v>
      </c>
      <c r="H5174" t="s">
        <v>37</v>
      </c>
      <c r="I5174" t="s">
        <v>100</v>
      </c>
      <c r="J5174">
        <v>19</v>
      </c>
      <c r="K5174">
        <v>600</v>
      </c>
      <c r="L5174" s="7">
        <f>Sales_Data[[#This Row],[OrderQuantity]] *Sales_Data[[#This Row],[UnitPrice]]</f>
        <v>11400</v>
      </c>
      <c r="M5174" s="7">
        <f>Sales_Data[[#This Row],[UnitPrice]]-Sales_Data[[#This Row],[UnitCost]]</f>
        <v>250</v>
      </c>
      <c r="N5174" s="7">
        <f>Sales_Data[[#This Row],[Gross Revenue]]-Sales_Data[[#This Row],[Discount Amount ]]</f>
        <v>11150</v>
      </c>
      <c r="O5174" s="7">
        <f>Sales_Data[[#This Row],[OrderQuantity]] *Sales_Data[[#This Row],[UnitCost]]</f>
        <v>6650</v>
      </c>
      <c r="P5174" s="7">
        <f>Sales_Data[[#This Row],[ItemCost]] +Sales_Data[[#This Row],[ShippingCost]]</f>
        <v>7520.74</v>
      </c>
      <c r="Q5174" s="7">
        <f>Sales_Data[[#This Row],[Gross Revenue]]-Sales_Data[[#This Row],[TotalFinancialCost]]</f>
        <v>3879.26</v>
      </c>
      <c r="R5174" s="7">
        <f>Sales_Data[[#This Row],[Actul Bill Amount]]-Sales_Data[[#This Row],[ShippingCost]]</f>
        <v>10279.26</v>
      </c>
      <c r="S5174">
        <v>940</v>
      </c>
      <c r="T5174">
        <v>870.74</v>
      </c>
      <c r="U5174" t="s">
        <v>57</v>
      </c>
      <c r="V5174">
        <v>350</v>
      </c>
      <c r="W5174" t="s">
        <v>38</v>
      </c>
      <c r="X5174" t="str">
        <f t="shared" si="161"/>
        <v>Kolkata</v>
      </c>
    </row>
    <row r="5175" spans="1:24" x14ac:dyDescent="0.4">
      <c r="A5175">
        <v>105174</v>
      </c>
      <c r="B5175" s="5">
        <v>45800.935416666667</v>
      </c>
      <c r="C5175" s="3" t="str">
        <f>TEXT(Sales_Data[[#This Row],[OrderDate]],"mmmm")</f>
        <v>May</v>
      </c>
      <c r="D5175" s="3" t="str">
        <f t="shared" si="160"/>
        <v>2025</v>
      </c>
      <c r="E5175" t="s">
        <v>13</v>
      </c>
      <c r="F5175" t="s">
        <v>46</v>
      </c>
      <c r="G5175" t="s">
        <v>29</v>
      </c>
      <c r="H5175" t="s">
        <v>32</v>
      </c>
      <c r="I5175" t="s">
        <v>100</v>
      </c>
      <c r="J5175">
        <v>29</v>
      </c>
      <c r="K5175">
        <v>4500</v>
      </c>
      <c r="L5175" s="7">
        <f>Sales_Data[[#This Row],[OrderQuantity]] *Sales_Data[[#This Row],[UnitPrice]]</f>
        <v>130500</v>
      </c>
      <c r="M5175" s="7">
        <f>Sales_Data[[#This Row],[UnitPrice]]-Sales_Data[[#This Row],[UnitCost]]</f>
        <v>1700</v>
      </c>
      <c r="N5175" s="7">
        <f>Sales_Data[[#This Row],[Gross Revenue]]-Sales_Data[[#This Row],[Discount Amount ]]</f>
        <v>128800</v>
      </c>
      <c r="O5175" s="7">
        <f>Sales_Data[[#This Row],[OrderQuantity]] *Sales_Data[[#This Row],[UnitCost]]</f>
        <v>81200</v>
      </c>
      <c r="P5175" s="7">
        <f>Sales_Data[[#This Row],[ItemCost]] +Sales_Data[[#This Row],[ShippingCost]]</f>
        <v>82070.240000000005</v>
      </c>
      <c r="Q5175" s="7">
        <f>Sales_Data[[#This Row],[Gross Revenue]]-Sales_Data[[#This Row],[TotalFinancialCost]]</f>
        <v>48429.759999999995</v>
      </c>
      <c r="R5175" s="7">
        <f>Sales_Data[[#This Row],[Actul Bill Amount]]-Sales_Data[[#This Row],[ShippingCost]]</f>
        <v>127929.76</v>
      </c>
      <c r="S5175">
        <v>1141</v>
      </c>
      <c r="T5175">
        <v>870.24</v>
      </c>
      <c r="U5175" t="s">
        <v>47</v>
      </c>
      <c r="V5175">
        <v>2800</v>
      </c>
      <c r="W5175" t="s">
        <v>33</v>
      </c>
      <c r="X5175" t="str">
        <f t="shared" si="161"/>
        <v>Delhi</v>
      </c>
    </row>
    <row r="5176" spans="1:24" x14ac:dyDescent="0.4">
      <c r="A5176">
        <v>105175</v>
      </c>
      <c r="B5176" s="5">
        <v>45858.94027777778</v>
      </c>
      <c r="C5176" s="3" t="str">
        <f>TEXT(Sales_Data[[#This Row],[OrderDate]],"mmmm")</f>
        <v>July</v>
      </c>
      <c r="D5176" s="3" t="str">
        <f t="shared" si="160"/>
        <v>2025</v>
      </c>
      <c r="E5176" t="s">
        <v>23</v>
      </c>
      <c r="F5176" t="s">
        <v>28</v>
      </c>
      <c r="G5176" t="s">
        <v>29</v>
      </c>
      <c r="H5176" t="s">
        <v>37</v>
      </c>
      <c r="I5176" t="s">
        <v>100</v>
      </c>
      <c r="J5176">
        <v>90</v>
      </c>
      <c r="K5176">
        <v>450</v>
      </c>
      <c r="L5176" s="7">
        <f>Sales_Data[[#This Row],[OrderQuantity]] *Sales_Data[[#This Row],[UnitPrice]]</f>
        <v>40500</v>
      </c>
      <c r="M5176" s="7">
        <f>Sales_Data[[#This Row],[UnitPrice]]-Sales_Data[[#This Row],[UnitCost]]</f>
        <v>250</v>
      </c>
      <c r="N5176" s="7">
        <f>Sales_Data[[#This Row],[Gross Revenue]]-Sales_Data[[#This Row],[Discount Amount ]]</f>
        <v>40250</v>
      </c>
      <c r="O5176" s="7">
        <f>Sales_Data[[#This Row],[OrderQuantity]] *Sales_Data[[#This Row],[UnitCost]]</f>
        <v>18000</v>
      </c>
      <c r="P5176" s="7">
        <f>Sales_Data[[#This Row],[ItemCost]] +Sales_Data[[#This Row],[ShippingCost]]</f>
        <v>18565.62</v>
      </c>
      <c r="Q5176" s="7">
        <f>Sales_Data[[#This Row],[Gross Revenue]]-Sales_Data[[#This Row],[TotalFinancialCost]]</f>
        <v>21934.38</v>
      </c>
      <c r="R5176" s="7">
        <f>Sales_Data[[#This Row],[Actul Bill Amount]]-Sales_Data[[#This Row],[ShippingCost]]</f>
        <v>39684.379999999997</v>
      </c>
      <c r="S5176">
        <v>1162</v>
      </c>
      <c r="T5176">
        <v>565.62</v>
      </c>
      <c r="U5176" t="s">
        <v>30</v>
      </c>
      <c r="V5176">
        <v>200</v>
      </c>
      <c r="W5176" t="s">
        <v>38</v>
      </c>
      <c r="X5176" t="str">
        <f t="shared" si="161"/>
        <v>Kolkata</v>
      </c>
    </row>
    <row r="5177" spans="1:24" x14ac:dyDescent="0.4">
      <c r="A5177">
        <v>105176</v>
      </c>
      <c r="B5177" s="5">
        <v>45837.678472222222</v>
      </c>
      <c r="C5177" s="3" t="str">
        <f>TEXT(Sales_Data[[#This Row],[OrderDate]],"mmmm")</f>
        <v>June</v>
      </c>
      <c r="D5177" s="3" t="str">
        <f t="shared" si="160"/>
        <v>2025</v>
      </c>
      <c r="E5177" t="s">
        <v>34</v>
      </c>
      <c r="F5177" t="s">
        <v>55</v>
      </c>
      <c r="G5177" t="s">
        <v>29</v>
      </c>
      <c r="H5177" t="s">
        <v>32</v>
      </c>
      <c r="I5177" t="s">
        <v>100</v>
      </c>
      <c r="J5177">
        <v>58</v>
      </c>
      <c r="K5177">
        <v>600</v>
      </c>
      <c r="L5177" s="7">
        <f>Sales_Data[[#This Row],[OrderQuantity]] *Sales_Data[[#This Row],[UnitPrice]]</f>
        <v>34800</v>
      </c>
      <c r="M5177" s="7">
        <f>Sales_Data[[#This Row],[UnitPrice]]-Sales_Data[[#This Row],[UnitCost]]</f>
        <v>250</v>
      </c>
      <c r="N5177" s="7">
        <f>Sales_Data[[#This Row],[Gross Revenue]]-Sales_Data[[#This Row],[Discount Amount ]]</f>
        <v>34550</v>
      </c>
      <c r="O5177" s="7">
        <f>Sales_Data[[#This Row],[OrderQuantity]] *Sales_Data[[#This Row],[UnitCost]]</f>
        <v>20300</v>
      </c>
      <c r="P5177" s="7">
        <f>Sales_Data[[#This Row],[ItemCost]] +Sales_Data[[#This Row],[ShippingCost]]</f>
        <v>20741.36</v>
      </c>
      <c r="Q5177" s="7">
        <f>Sales_Data[[#This Row],[Gross Revenue]]-Sales_Data[[#This Row],[TotalFinancialCost]]</f>
        <v>14058.64</v>
      </c>
      <c r="R5177" s="7">
        <f>Sales_Data[[#This Row],[Actul Bill Amount]]-Sales_Data[[#This Row],[ShippingCost]]</f>
        <v>34108.639999999999</v>
      </c>
      <c r="S5177">
        <v>539</v>
      </c>
      <c r="T5177">
        <v>441.36</v>
      </c>
      <c r="U5177" t="s">
        <v>57</v>
      </c>
      <c r="V5177">
        <v>350</v>
      </c>
      <c r="W5177" t="s">
        <v>33</v>
      </c>
      <c r="X5177" t="str">
        <f t="shared" si="161"/>
        <v>Delhi</v>
      </c>
    </row>
    <row r="5178" spans="1:24" x14ac:dyDescent="0.4">
      <c r="A5178">
        <v>105177</v>
      </c>
      <c r="B5178" s="5">
        <v>45859.380555555559</v>
      </c>
      <c r="C5178" s="3" t="str">
        <f>TEXT(Sales_Data[[#This Row],[OrderDate]],"mmmm")</f>
        <v>July</v>
      </c>
      <c r="D5178" s="3" t="str">
        <f t="shared" si="160"/>
        <v>2025</v>
      </c>
      <c r="E5178" t="s">
        <v>45</v>
      </c>
      <c r="F5178" t="s">
        <v>35</v>
      </c>
      <c r="G5178" t="s">
        <v>31</v>
      </c>
      <c r="H5178" t="s">
        <v>25</v>
      </c>
      <c r="I5178" t="s">
        <v>100</v>
      </c>
      <c r="J5178">
        <v>62</v>
      </c>
      <c r="K5178">
        <v>12000</v>
      </c>
      <c r="L5178" s="7">
        <f>Sales_Data[[#This Row],[OrderQuantity]] *Sales_Data[[#This Row],[UnitPrice]]</f>
        <v>744000</v>
      </c>
      <c r="M5178" s="7">
        <f>Sales_Data[[#This Row],[UnitPrice]]-Sales_Data[[#This Row],[UnitCost]]</f>
        <v>4000</v>
      </c>
      <c r="N5178" s="7">
        <f>Sales_Data[[#This Row],[Gross Revenue]]-Sales_Data[[#This Row],[Discount Amount ]]</f>
        <v>740000</v>
      </c>
      <c r="O5178" s="7">
        <f>Sales_Data[[#This Row],[OrderQuantity]] *Sales_Data[[#This Row],[UnitCost]]</f>
        <v>496000</v>
      </c>
      <c r="P5178" s="7">
        <f>Sales_Data[[#This Row],[ItemCost]] +Sales_Data[[#This Row],[ShippingCost]]</f>
        <v>496802.73</v>
      </c>
      <c r="Q5178" s="7">
        <f>Sales_Data[[#This Row],[Gross Revenue]]-Sales_Data[[#This Row],[TotalFinancialCost]]</f>
        <v>247197.27000000002</v>
      </c>
      <c r="R5178" s="7">
        <f>Sales_Data[[#This Row],[Actul Bill Amount]]-Sales_Data[[#This Row],[ShippingCost]]</f>
        <v>739197.27</v>
      </c>
      <c r="S5178">
        <v>1192</v>
      </c>
      <c r="T5178">
        <v>802.73</v>
      </c>
      <c r="U5178" t="s">
        <v>36</v>
      </c>
      <c r="V5178">
        <v>8000</v>
      </c>
      <c r="W5178" t="s">
        <v>27</v>
      </c>
      <c r="X5178" t="str">
        <f t="shared" si="161"/>
        <v>Mumbai</v>
      </c>
    </row>
    <row r="5179" spans="1:24" x14ac:dyDescent="0.4">
      <c r="A5179">
        <v>105178</v>
      </c>
      <c r="B5179" s="5">
        <v>46021.619444444441</v>
      </c>
      <c r="C5179" s="3" t="str">
        <f>TEXT(Sales_Data[[#This Row],[OrderDate]],"mmmm")</f>
        <v>December</v>
      </c>
      <c r="D5179" s="3" t="str">
        <f t="shared" si="160"/>
        <v>2025</v>
      </c>
      <c r="E5179" t="s">
        <v>39</v>
      </c>
      <c r="F5179" t="s">
        <v>55</v>
      </c>
      <c r="G5179" t="s">
        <v>31</v>
      </c>
      <c r="H5179" t="s">
        <v>37</v>
      </c>
      <c r="I5179" t="s">
        <v>100</v>
      </c>
      <c r="J5179">
        <v>77</v>
      </c>
      <c r="K5179">
        <v>1200</v>
      </c>
      <c r="L5179" s="7">
        <f>Sales_Data[[#This Row],[OrderQuantity]] *Sales_Data[[#This Row],[UnitPrice]]</f>
        <v>92400</v>
      </c>
      <c r="M5179" s="7">
        <f>Sales_Data[[#This Row],[UnitPrice]]-Sales_Data[[#This Row],[UnitCost]]</f>
        <v>400</v>
      </c>
      <c r="N5179" s="7">
        <f>Sales_Data[[#This Row],[Gross Revenue]]-Sales_Data[[#This Row],[Discount Amount ]]</f>
        <v>92000</v>
      </c>
      <c r="O5179" s="7">
        <f>Sales_Data[[#This Row],[OrderQuantity]] *Sales_Data[[#This Row],[UnitCost]]</f>
        <v>61600</v>
      </c>
      <c r="P5179" s="7">
        <f>Sales_Data[[#This Row],[ItemCost]] +Sales_Data[[#This Row],[ShippingCost]]</f>
        <v>63259.08</v>
      </c>
      <c r="Q5179" s="7">
        <f>Sales_Data[[#This Row],[Gross Revenue]]-Sales_Data[[#This Row],[TotalFinancialCost]]</f>
        <v>29140.92</v>
      </c>
      <c r="R5179" s="7">
        <f>Sales_Data[[#This Row],[Actul Bill Amount]]-Sales_Data[[#This Row],[ShippingCost]]</f>
        <v>90340.92</v>
      </c>
      <c r="S5179">
        <v>565</v>
      </c>
      <c r="T5179">
        <v>1659.08</v>
      </c>
      <c r="U5179" t="s">
        <v>58</v>
      </c>
      <c r="V5179">
        <v>800</v>
      </c>
      <c r="W5179" t="s">
        <v>38</v>
      </c>
      <c r="X5179" t="str">
        <f t="shared" si="161"/>
        <v>Kolkata</v>
      </c>
    </row>
    <row r="5180" spans="1:24" x14ac:dyDescent="0.4">
      <c r="A5180">
        <v>105179</v>
      </c>
      <c r="B5180" s="5">
        <v>45710.977777777778</v>
      </c>
      <c r="C5180" s="3" t="str">
        <f>TEXT(Sales_Data[[#This Row],[OrderDate]],"mmmm")</f>
        <v>February</v>
      </c>
      <c r="D5180" s="3" t="str">
        <f t="shared" si="160"/>
        <v>2025</v>
      </c>
      <c r="E5180" t="s">
        <v>48</v>
      </c>
      <c r="F5180" t="s">
        <v>35</v>
      </c>
      <c r="G5180" t="s">
        <v>31</v>
      </c>
      <c r="H5180" t="s">
        <v>25</v>
      </c>
      <c r="I5180" t="s">
        <v>100</v>
      </c>
      <c r="J5180">
        <v>12</v>
      </c>
      <c r="K5180">
        <v>8500</v>
      </c>
      <c r="L5180" s="7">
        <f>Sales_Data[[#This Row],[OrderQuantity]] *Sales_Data[[#This Row],[UnitPrice]]</f>
        <v>102000</v>
      </c>
      <c r="M5180" s="7">
        <f>Sales_Data[[#This Row],[UnitPrice]]-Sales_Data[[#This Row],[UnitCost]]</f>
        <v>3000</v>
      </c>
      <c r="N5180" s="7">
        <f>Sales_Data[[#This Row],[Gross Revenue]]-Sales_Data[[#This Row],[Discount Amount ]]</f>
        <v>99000</v>
      </c>
      <c r="O5180" s="7">
        <f>Sales_Data[[#This Row],[OrderQuantity]] *Sales_Data[[#This Row],[UnitCost]]</f>
        <v>66000</v>
      </c>
      <c r="P5180" s="7">
        <f>Sales_Data[[#This Row],[ItemCost]] +Sales_Data[[#This Row],[ShippingCost]]</f>
        <v>66811.88</v>
      </c>
      <c r="Q5180" s="7">
        <f>Sales_Data[[#This Row],[Gross Revenue]]-Sales_Data[[#This Row],[TotalFinancialCost]]</f>
        <v>35188.119999999995</v>
      </c>
      <c r="R5180" s="7">
        <f>Sales_Data[[#This Row],[Actul Bill Amount]]-Sales_Data[[#This Row],[ShippingCost]]</f>
        <v>98188.12</v>
      </c>
      <c r="S5180">
        <v>900</v>
      </c>
      <c r="T5180">
        <v>811.88</v>
      </c>
      <c r="U5180" t="s">
        <v>49</v>
      </c>
      <c r="V5180">
        <v>5500</v>
      </c>
      <c r="W5180" t="s">
        <v>27</v>
      </c>
      <c r="X5180" t="str">
        <f t="shared" si="161"/>
        <v>Mumbai</v>
      </c>
    </row>
    <row r="5181" spans="1:24" x14ac:dyDescent="0.4">
      <c r="A5181">
        <v>105180</v>
      </c>
      <c r="B5181" s="5">
        <v>45837.000694444447</v>
      </c>
      <c r="C5181" s="3" t="str">
        <f>TEXT(Sales_Data[[#This Row],[OrderDate]],"mmmm")</f>
        <v>June</v>
      </c>
      <c r="D5181" s="3" t="str">
        <f t="shared" si="160"/>
        <v>2025</v>
      </c>
      <c r="E5181" t="s">
        <v>50</v>
      </c>
      <c r="F5181" t="s">
        <v>46</v>
      </c>
      <c r="G5181" t="s">
        <v>15</v>
      </c>
      <c r="H5181" t="s">
        <v>37</v>
      </c>
      <c r="I5181" t="s">
        <v>100</v>
      </c>
      <c r="J5181">
        <v>92</v>
      </c>
      <c r="K5181">
        <v>4500</v>
      </c>
      <c r="L5181" s="7">
        <f>Sales_Data[[#This Row],[OrderQuantity]] *Sales_Data[[#This Row],[UnitPrice]]</f>
        <v>414000</v>
      </c>
      <c r="M5181" s="7">
        <f>Sales_Data[[#This Row],[UnitPrice]]-Sales_Data[[#This Row],[UnitCost]]</f>
        <v>1700</v>
      </c>
      <c r="N5181" s="7">
        <f>Sales_Data[[#This Row],[Gross Revenue]]-Sales_Data[[#This Row],[Discount Amount ]]</f>
        <v>412300</v>
      </c>
      <c r="O5181" s="7">
        <f>Sales_Data[[#This Row],[OrderQuantity]] *Sales_Data[[#This Row],[UnitCost]]</f>
        <v>257600</v>
      </c>
      <c r="P5181" s="7">
        <f>Sales_Data[[#This Row],[ItemCost]] +Sales_Data[[#This Row],[ShippingCost]]</f>
        <v>258136.64</v>
      </c>
      <c r="Q5181" s="7">
        <f>Sales_Data[[#This Row],[Gross Revenue]]-Sales_Data[[#This Row],[TotalFinancialCost]]</f>
        <v>155863.35999999999</v>
      </c>
      <c r="R5181" s="7">
        <f>Sales_Data[[#This Row],[Actul Bill Amount]]-Sales_Data[[#This Row],[ShippingCost]]</f>
        <v>411763.36</v>
      </c>
      <c r="S5181">
        <v>841</v>
      </c>
      <c r="T5181">
        <v>536.64</v>
      </c>
      <c r="U5181" t="s">
        <v>47</v>
      </c>
      <c r="V5181">
        <v>2800</v>
      </c>
      <c r="W5181" t="s">
        <v>38</v>
      </c>
      <c r="X5181" t="str">
        <f t="shared" si="161"/>
        <v>Kolkata</v>
      </c>
    </row>
    <row r="5182" spans="1:24" x14ac:dyDescent="0.4">
      <c r="A5182">
        <v>105181</v>
      </c>
      <c r="B5182" s="5">
        <v>45970.074305555558</v>
      </c>
      <c r="C5182" s="3" t="str">
        <f>TEXT(Sales_Data[[#This Row],[OrderDate]],"mmmm")</f>
        <v>November</v>
      </c>
      <c r="D5182" s="3" t="str">
        <f t="shared" si="160"/>
        <v>2025</v>
      </c>
      <c r="E5182" t="s">
        <v>39</v>
      </c>
      <c r="F5182" t="s">
        <v>43</v>
      </c>
      <c r="G5182" t="s">
        <v>15</v>
      </c>
      <c r="H5182" t="s">
        <v>32</v>
      </c>
      <c r="I5182" t="s">
        <v>100</v>
      </c>
      <c r="J5182">
        <v>22</v>
      </c>
      <c r="K5182">
        <v>1800</v>
      </c>
      <c r="L5182" s="7">
        <f>Sales_Data[[#This Row],[OrderQuantity]] *Sales_Data[[#This Row],[UnitPrice]]</f>
        <v>39600</v>
      </c>
      <c r="M5182" s="7">
        <f>Sales_Data[[#This Row],[UnitPrice]]-Sales_Data[[#This Row],[UnitCost]]</f>
        <v>900</v>
      </c>
      <c r="N5182" s="7">
        <f>Sales_Data[[#This Row],[Gross Revenue]]-Sales_Data[[#This Row],[Discount Amount ]]</f>
        <v>38700</v>
      </c>
      <c r="O5182" s="7">
        <f>Sales_Data[[#This Row],[OrderQuantity]] *Sales_Data[[#This Row],[UnitCost]]</f>
        <v>19800</v>
      </c>
      <c r="P5182" s="7">
        <f>Sales_Data[[#This Row],[ItemCost]] +Sales_Data[[#This Row],[ShippingCost]]</f>
        <v>20506.990000000002</v>
      </c>
      <c r="Q5182" s="7">
        <f>Sales_Data[[#This Row],[Gross Revenue]]-Sales_Data[[#This Row],[TotalFinancialCost]]</f>
        <v>19093.009999999998</v>
      </c>
      <c r="R5182" s="7">
        <f>Sales_Data[[#This Row],[Actul Bill Amount]]-Sales_Data[[#This Row],[ShippingCost]]</f>
        <v>37993.01</v>
      </c>
      <c r="S5182">
        <v>566</v>
      </c>
      <c r="T5182">
        <v>706.99</v>
      </c>
      <c r="U5182" t="s">
        <v>51</v>
      </c>
      <c r="V5182">
        <v>900</v>
      </c>
      <c r="W5182" t="s">
        <v>33</v>
      </c>
      <c r="X5182" t="str">
        <f t="shared" si="161"/>
        <v>Delhi</v>
      </c>
    </row>
    <row r="5183" spans="1:24" x14ac:dyDescent="0.4">
      <c r="A5183">
        <v>105182</v>
      </c>
      <c r="B5183" s="5">
        <v>45965.275694444441</v>
      </c>
      <c r="C5183" s="3" t="str">
        <f>TEXT(Sales_Data[[#This Row],[OrderDate]],"mmmm")</f>
        <v>November</v>
      </c>
      <c r="D5183" s="3" t="str">
        <f t="shared" si="160"/>
        <v>2025</v>
      </c>
      <c r="E5183" t="s">
        <v>48</v>
      </c>
      <c r="F5183" t="s">
        <v>14</v>
      </c>
      <c r="G5183" t="s">
        <v>15</v>
      </c>
      <c r="H5183" t="s">
        <v>25</v>
      </c>
      <c r="I5183" t="s">
        <v>100</v>
      </c>
      <c r="J5183">
        <v>49</v>
      </c>
      <c r="K5183">
        <v>6500</v>
      </c>
      <c r="L5183" s="7">
        <f>Sales_Data[[#This Row],[OrderQuantity]] *Sales_Data[[#This Row],[UnitPrice]]</f>
        <v>318500</v>
      </c>
      <c r="M5183" s="7">
        <f>Sales_Data[[#This Row],[UnitPrice]]-Sales_Data[[#This Row],[UnitCost]]</f>
        <v>2300</v>
      </c>
      <c r="N5183" s="7">
        <f>Sales_Data[[#This Row],[Gross Revenue]]-Sales_Data[[#This Row],[Discount Amount ]]</f>
        <v>316200</v>
      </c>
      <c r="O5183" s="7">
        <f>Sales_Data[[#This Row],[OrderQuantity]] *Sales_Data[[#This Row],[UnitCost]]</f>
        <v>205800</v>
      </c>
      <c r="P5183" s="7">
        <f>Sales_Data[[#This Row],[ItemCost]] +Sales_Data[[#This Row],[ShippingCost]]</f>
        <v>208623.64</v>
      </c>
      <c r="Q5183" s="7">
        <f>Sales_Data[[#This Row],[Gross Revenue]]-Sales_Data[[#This Row],[TotalFinancialCost]]</f>
        <v>109876.35999999999</v>
      </c>
      <c r="R5183" s="7">
        <f>Sales_Data[[#This Row],[Actul Bill Amount]]-Sales_Data[[#This Row],[ShippingCost]]</f>
        <v>313376.36</v>
      </c>
      <c r="S5183">
        <v>964</v>
      </c>
      <c r="T5183">
        <v>2823.64</v>
      </c>
      <c r="U5183" t="s">
        <v>21</v>
      </c>
      <c r="V5183">
        <v>4200</v>
      </c>
      <c r="W5183" t="s">
        <v>27</v>
      </c>
      <c r="X5183" t="str">
        <f t="shared" si="161"/>
        <v>Mumbai</v>
      </c>
    </row>
    <row r="5184" spans="1:24" x14ac:dyDescent="0.4">
      <c r="A5184">
        <v>105183</v>
      </c>
      <c r="B5184" s="5">
        <v>45794.186805555553</v>
      </c>
      <c r="C5184" s="3" t="str">
        <f>TEXT(Sales_Data[[#This Row],[OrderDate]],"mmmm")</f>
        <v>May</v>
      </c>
      <c r="D5184" s="3" t="str">
        <f t="shared" si="160"/>
        <v>2025</v>
      </c>
      <c r="E5184" t="s">
        <v>50</v>
      </c>
      <c r="F5184" t="s">
        <v>24</v>
      </c>
      <c r="G5184" t="s">
        <v>31</v>
      </c>
      <c r="H5184" t="s">
        <v>32</v>
      </c>
      <c r="I5184" t="s">
        <v>100</v>
      </c>
      <c r="J5184">
        <v>44</v>
      </c>
      <c r="K5184">
        <v>45000</v>
      </c>
      <c r="L5184" s="7">
        <f>Sales_Data[[#This Row],[OrderQuantity]] *Sales_Data[[#This Row],[UnitPrice]]</f>
        <v>1980000</v>
      </c>
      <c r="M5184" s="7">
        <f>Sales_Data[[#This Row],[UnitPrice]]-Sales_Data[[#This Row],[UnitCost]]</f>
        <v>13000</v>
      </c>
      <c r="N5184" s="7">
        <f>Sales_Data[[#This Row],[Gross Revenue]]-Sales_Data[[#This Row],[Discount Amount ]]</f>
        <v>1967000</v>
      </c>
      <c r="O5184" s="7">
        <f>Sales_Data[[#This Row],[OrderQuantity]] *Sales_Data[[#This Row],[UnitCost]]</f>
        <v>1408000</v>
      </c>
      <c r="P5184" s="7">
        <f>Sales_Data[[#This Row],[ItemCost]] +Sales_Data[[#This Row],[ShippingCost]]</f>
        <v>1408678.04</v>
      </c>
      <c r="Q5184" s="7">
        <f>Sales_Data[[#This Row],[Gross Revenue]]-Sales_Data[[#This Row],[TotalFinancialCost]]</f>
        <v>571321.96</v>
      </c>
      <c r="R5184" s="7">
        <f>Sales_Data[[#This Row],[Actul Bill Amount]]-Sales_Data[[#This Row],[ShippingCost]]</f>
        <v>1966321.96</v>
      </c>
      <c r="S5184">
        <v>737</v>
      </c>
      <c r="T5184">
        <v>678.04</v>
      </c>
      <c r="U5184" t="s">
        <v>26</v>
      </c>
      <c r="V5184">
        <v>32000</v>
      </c>
      <c r="W5184" t="s">
        <v>33</v>
      </c>
      <c r="X5184" t="str">
        <f t="shared" si="161"/>
        <v>Delhi</v>
      </c>
    </row>
    <row r="5185" spans="1:24" x14ac:dyDescent="0.4">
      <c r="A5185">
        <v>105184</v>
      </c>
      <c r="B5185" s="5">
        <v>45839.518750000003</v>
      </c>
      <c r="C5185" s="3" t="str">
        <f>TEXT(Sales_Data[[#This Row],[OrderDate]],"mmmm")</f>
        <v>July</v>
      </c>
      <c r="D5185" s="3" t="str">
        <f t="shared" si="160"/>
        <v>2025</v>
      </c>
      <c r="E5185" t="s">
        <v>23</v>
      </c>
      <c r="F5185" t="s">
        <v>40</v>
      </c>
      <c r="G5185" t="s">
        <v>15</v>
      </c>
      <c r="H5185" t="s">
        <v>37</v>
      </c>
      <c r="I5185" t="s">
        <v>100</v>
      </c>
      <c r="J5185">
        <v>83</v>
      </c>
      <c r="K5185">
        <v>1500</v>
      </c>
      <c r="L5185" s="7">
        <f>Sales_Data[[#This Row],[OrderQuantity]] *Sales_Data[[#This Row],[UnitPrice]]</f>
        <v>124500</v>
      </c>
      <c r="M5185" s="7">
        <f>Sales_Data[[#This Row],[UnitPrice]]-Sales_Data[[#This Row],[UnitCost]]</f>
        <v>700</v>
      </c>
      <c r="N5185" s="7">
        <f>Sales_Data[[#This Row],[Gross Revenue]]-Sales_Data[[#This Row],[Discount Amount ]]</f>
        <v>123800</v>
      </c>
      <c r="O5185" s="7">
        <f>Sales_Data[[#This Row],[OrderQuantity]] *Sales_Data[[#This Row],[UnitCost]]</f>
        <v>66400</v>
      </c>
      <c r="P5185" s="7">
        <f>Sales_Data[[#This Row],[ItemCost]] +Sales_Data[[#This Row],[ShippingCost]]</f>
        <v>67309.440000000002</v>
      </c>
      <c r="Q5185" s="7">
        <f>Sales_Data[[#This Row],[Gross Revenue]]-Sales_Data[[#This Row],[TotalFinancialCost]]</f>
        <v>57190.559999999998</v>
      </c>
      <c r="R5185" s="7">
        <f>Sales_Data[[#This Row],[Actul Bill Amount]]-Sales_Data[[#This Row],[ShippingCost]]</f>
        <v>122890.56</v>
      </c>
      <c r="S5185">
        <v>1127</v>
      </c>
      <c r="T5185">
        <v>909.44</v>
      </c>
      <c r="U5185" t="s">
        <v>52</v>
      </c>
      <c r="V5185">
        <v>800</v>
      </c>
      <c r="W5185" t="s">
        <v>38</v>
      </c>
      <c r="X5185" t="str">
        <f t="shared" si="161"/>
        <v>Kolkata</v>
      </c>
    </row>
    <row r="5186" spans="1:24" x14ac:dyDescent="0.4">
      <c r="A5186">
        <v>105185</v>
      </c>
      <c r="B5186" s="5">
        <v>45658.185416666667</v>
      </c>
      <c r="C5186" s="3" t="str">
        <f>TEXT(Sales_Data[[#This Row],[OrderDate]],"mmmm")</f>
        <v>January</v>
      </c>
      <c r="D5186" s="3" t="str">
        <f t="shared" ref="D5186:D5249" si="162">TEXT(B5186, "yyyy")</f>
        <v>2025</v>
      </c>
      <c r="E5186" t="s">
        <v>39</v>
      </c>
      <c r="F5186" t="s">
        <v>40</v>
      </c>
      <c r="G5186" t="s">
        <v>29</v>
      </c>
      <c r="H5186" t="s">
        <v>32</v>
      </c>
      <c r="I5186" t="s">
        <v>100</v>
      </c>
      <c r="J5186">
        <v>84</v>
      </c>
      <c r="K5186">
        <v>5500</v>
      </c>
      <c r="L5186" s="7">
        <f>Sales_Data[[#This Row],[OrderQuantity]] *Sales_Data[[#This Row],[UnitPrice]]</f>
        <v>462000</v>
      </c>
      <c r="M5186" s="7">
        <f>Sales_Data[[#This Row],[UnitPrice]]-Sales_Data[[#This Row],[UnitCost]]</f>
        <v>2000</v>
      </c>
      <c r="N5186" s="7">
        <f>Sales_Data[[#This Row],[Gross Revenue]]-Sales_Data[[#This Row],[Discount Amount ]]</f>
        <v>460000</v>
      </c>
      <c r="O5186" s="7">
        <f>Sales_Data[[#This Row],[OrderQuantity]] *Sales_Data[[#This Row],[UnitCost]]</f>
        <v>294000</v>
      </c>
      <c r="P5186" s="7">
        <f>Sales_Data[[#This Row],[ItemCost]] +Sales_Data[[#This Row],[ShippingCost]]</f>
        <v>294402.93</v>
      </c>
      <c r="Q5186" s="7">
        <f>Sales_Data[[#This Row],[Gross Revenue]]-Sales_Data[[#This Row],[TotalFinancialCost]]</f>
        <v>167597.07</v>
      </c>
      <c r="R5186" s="7">
        <f>Sales_Data[[#This Row],[Actul Bill Amount]]-Sales_Data[[#This Row],[ShippingCost]]</f>
        <v>459597.07</v>
      </c>
      <c r="S5186">
        <v>437</v>
      </c>
      <c r="T5186">
        <v>402.93</v>
      </c>
      <c r="U5186" t="s">
        <v>41</v>
      </c>
      <c r="V5186">
        <v>3500</v>
      </c>
      <c r="W5186" t="s">
        <v>33</v>
      </c>
      <c r="X5186" t="str">
        <f t="shared" ref="X5186:X5249" si="163">_xlfn.TEXTBEFORE(W5186, " ")</f>
        <v>Delhi</v>
      </c>
    </row>
    <row r="5187" spans="1:24" x14ac:dyDescent="0.4">
      <c r="A5187">
        <v>105186</v>
      </c>
      <c r="B5187" s="5">
        <v>45701.85833333333</v>
      </c>
      <c r="C5187" s="3" t="str">
        <f>TEXT(Sales_Data[[#This Row],[OrderDate]],"mmmm")</f>
        <v>February</v>
      </c>
      <c r="D5187" s="3" t="str">
        <f t="shared" si="162"/>
        <v>2025</v>
      </c>
      <c r="E5187" t="s">
        <v>45</v>
      </c>
      <c r="F5187" t="s">
        <v>14</v>
      </c>
      <c r="G5187" t="s">
        <v>31</v>
      </c>
      <c r="H5187" t="s">
        <v>16</v>
      </c>
      <c r="I5187" t="s">
        <v>100</v>
      </c>
      <c r="J5187">
        <v>51</v>
      </c>
      <c r="K5187">
        <v>3200</v>
      </c>
      <c r="L5187" s="7">
        <f>Sales_Data[[#This Row],[OrderQuantity]] *Sales_Data[[#This Row],[UnitPrice]]</f>
        <v>163200</v>
      </c>
      <c r="M5187" s="7">
        <f>Sales_Data[[#This Row],[UnitPrice]]-Sales_Data[[#This Row],[UnitCost]]</f>
        <v>1200</v>
      </c>
      <c r="N5187" s="7">
        <f>Sales_Data[[#This Row],[Gross Revenue]]-Sales_Data[[#This Row],[Discount Amount ]]</f>
        <v>162000</v>
      </c>
      <c r="O5187" s="7">
        <f>Sales_Data[[#This Row],[OrderQuantity]] *Sales_Data[[#This Row],[UnitCost]]</f>
        <v>102000</v>
      </c>
      <c r="P5187" s="7">
        <f>Sales_Data[[#This Row],[ItemCost]] +Sales_Data[[#This Row],[ShippingCost]]</f>
        <v>103914.34</v>
      </c>
      <c r="Q5187" s="7">
        <f>Sales_Data[[#This Row],[Gross Revenue]]-Sales_Data[[#This Row],[TotalFinancialCost]]</f>
        <v>59285.66</v>
      </c>
      <c r="R5187" s="7">
        <f>Sales_Data[[#This Row],[Actul Bill Amount]]-Sales_Data[[#This Row],[ShippingCost]]</f>
        <v>160085.66</v>
      </c>
      <c r="S5187">
        <v>540</v>
      </c>
      <c r="T5187">
        <v>1914.34</v>
      </c>
      <c r="U5187" t="s">
        <v>17</v>
      </c>
      <c r="V5187">
        <v>2000</v>
      </c>
      <c r="W5187" t="s">
        <v>18</v>
      </c>
      <c r="X5187" t="str">
        <f t="shared" si="163"/>
        <v>Bengaluru</v>
      </c>
    </row>
    <row r="5188" spans="1:24" x14ac:dyDescent="0.4">
      <c r="A5188">
        <v>105187</v>
      </c>
      <c r="B5188" s="5">
        <v>45884.438888888886</v>
      </c>
      <c r="C5188" s="3" t="str">
        <f>TEXT(Sales_Data[[#This Row],[OrderDate]],"mmmm")</f>
        <v>August</v>
      </c>
      <c r="D5188" s="3" t="str">
        <f t="shared" si="162"/>
        <v>2025</v>
      </c>
      <c r="E5188" t="s">
        <v>13</v>
      </c>
      <c r="F5188" t="s">
        <v>40</v>
      </c>
      <c r="G5188" t="s">
        <v>15</v>
      </c>
      <c r="H5188" t="s">
        <v>37</v>
      </c>
      <c r="I5188" t="s">
        <v>100</v>
      </c>
      <c r="J5188">
        <v>25</v>
      </c>
      <c r="K5188">
        <v>5500</v>
      </c>
      <c r="L5188" s="7">
        <f>Sales_Data[[#This Row],[OrderQuantity]] *Sales_Data[[#This Row],[UnitPrice]]</f>
        <v>137500</v>
      </c>
      <c r="M5188" s="7">
        <f>Sales_Data[[#This Row],[UnitPrice]]-Sales_Data[[#This Row],[UnitCost]]</f>
        <v>2000</v>
      </c>
      <c r="N5188" s="7">
        <f>Sales_Data[[#This Row],[Gross Revenue]]-Sales_Data[[#This Row],[Discount Amount ]]</f>
        <v>135500</v>
      </c>
      <c r="O5188" s="7">
        <f>Sales_Data[[#This Row],[OrderQuantity]] *Sales_Data[[#This Row],[UnitCost]]</f>
        <v>87500</v>
      </c>
      <c r="P5188" s="7">
        <f>Sales_Data[[#This Row],[ItemCost]] +Sales_Data[[#This Row],[ShippingCost]]</f>
        <v>87730.41</v>
      </c>
      <c r="Q5188" s="7">
        <f>Sales_Data[[#This Row],[Gross Revenue]]-Sales_Data[[#This Row],[TotalFinancialCost]]</f>
        <v>49769.59</v>
      </c>
      <c r="R5188" s="7">
        <f>Sales_Data[[#This Row],[Actul Bill Amount]]-Sales_Data[[#This Row],[ShippingCost]]</f>
        <v>135269.59</v>
      </c>
      <c r="S5188">
        <v>380</v>
      </c>
      <c r="T5188">
        <v>230.41</v>
      </c>
      <c r="U5188" t="s">
        <v>41</v>
      </c>
      <c r="V5188">
        <v>3500</v>
      </c>
      <c r="W5188" t="s">
        <v>38</v>
      </c>
      <c r="X5188" t="str">
        <f t="shared" si="163"/>
        <v>Kolkata</v>
      </c>
    </row>
    <row r="5189" spans="1:24" x14ac:dyDescent="0.4">
      <c r="A5189">
        <v>105188</v>
      </c>
      <c r="B5189" s="5">
        <v>45988.4</v>
      </c>
      <c r="C5189" s="3" t="str">
        <f>TEXT(Sales_Data[[#This Row],[OrderDate]],"mmmm")</f>
        <v>November</v>
      </c>
      <c r="D5189" s="3" t="str">
        <f t="shared" si="162"/>
        <v>2025</v>
      </c>
      <c r="E5189" t="s">
        <v>50</v>
      </c>
      <c r="F5189" t="s">
        <v>46</v>
      </c>
      <c r="G5189" t="s">
        <v>29</v>
      </c>
      <c r="H5189" t="s">
        <v>25</v>
      </c>
      <c r="I5189" t="s">
        <v>100</v>
      </c>
      <c r="J5189">
        <v>9</v>
      </c>
      <c r="K5189">
        <v>4500</v>
      </c>
      <c r="L5189" s="7">
        <f>Sales_Data[[#This Row],[OrderQuantity]] *Sales_Data[[#This Row],[UnitPrice]]</f>
        <v>40500</v>
      </c>
      <c r="M5189" s="7">
        <f>Sales_Data[[#This Row],[UnitPrice]]-Sales_Data[[#This Row],[UnitCost]]</f>
        <v>1700</v>
      </c>
      <c r="N5189" s="7">
        <f>Sales_Data[[#This Row],[Gross Revenue]]-Sales_Data[[#This Row],[Discount Amount ]]</f>
        <v>38800</v>
      </c>
      <c r="O5189" s="7">
        <f>Sales_Data[[#This Row],[OrderQuantity]] *Sales_Data[[#This Row],[UnitCost]]</f>
        <v>25200</v>
      </c>
      <c r="P5189" s="7">
        <f>Sales_Data[[#This Row],[ItemCost]] +Sales_Data[[#This Row],[ShippingCost]]</f>
        <v>26255.599999999999</v>
      </c>
      <c r="Q5189" s="7">
        <f>Sales_Data[[#This Row],[Gross Revenue]]-Sales_Data[[#This Row],[TotalFinancialCost]]</f>
        <v>14244.400000000001</v>
      </c>
      <c r="R5189" s="7">
        <f>Sales_Data[[#This Row],[Actul Bill Amount]]-Sales_Data[[#This Row],[ShippingCost]]</f>
        <v>37744.400000000001</v>
      </c>
      <c r="S5189">
        <v>794</v>
      </c>
      <c r="T5189">
        <v>1055.5999999999999</v>
      </c>
      <c r="U5189" t="s">
        <v>47</v>
      </c>
      <c r="V5189">
        <v>2800</v>
      </c>
      <c r="W5189" t="s">
        <v>27</v>
      </c>
      <c r="X5189" t="str">
        <f t="shared" si="163"/>
        <v>Mumbai</v>
      </c>
    </row>
    <row r="5190" spans="1:24" x14ac:dyDescent="0.4">
      <c r="A5190">
        <v>105189</v>
      </c>
      <c r="B5190" s="5">
        <v>45755.462500000001</v>
      </c>
      <c r="C5190" s="3" t="str">
        <f>TEXT(Sales_Data[[#This Row],[OrderDate]],"mmmm")</f>
        <v>April</v>
      </c>
      <c r="D5190" s="3" t="str">
        <f t="shared" si="162"/>
        <v>2025</v>
      </c>
      <c r="E5190" t="s">
        <v>23</v>
      </c>
      <c r="F5190" t="s">
        <v>14</v>
      </c>
      <c r="G5190" t="s">
        <v>15</v>
      </c>
      <c r="H5190" t="s">
        <v>37</v>
      </c>
      <c r="I5190" t="s">
        <v>100</v>
      </c>
      <c r="J5190">
        <v>61</v>
      </c>
      <c r="K5190">
        <v>6500</v>
      </c>
      <c r="L5190" s="7">
        <f>Sales_Data[[#This Row],[OrderQuantity]] *Sales_Data[[#This Row],[UnitPrice]]</f>
        <v>396500</v>
      </c>
      <c r="M5190" s="7">
        <f>Sales_Data[[#This Row],[UnitPrice]]-Sales_Data[[#This Row],[UnitCost]]</f>
        <v>2300</v>
      </c>
      <c r="N5190" s="7">
        <f>Sales_Data[[#This Row],[Gross Revenue]]-Sales_Data[[#This Row],[Discount Amount ]]</f>
        <v>394200</v>
      </c>
      <c r="O5190" s="7">
        <f>Sales_Data[[#This Row],[OrderQuantity]] *Sales_Data[[#This Row],[UnitCost]]</f>
        <v>256200</v>
      </c>
      <c r="P5190" s="7">
        <f>Sales_Data[[#This Row],[ItemCost]] +Sales_Data[[#This Row],[ShippingCost]]</f>
        <v>257911.35</v>
      </c>
      <c r="Q5190" s="7">
        <f>Sales_Data[[#This Row],[Gross Revenue]]-Sales_Data[[#This Row],[TotalFinancialCost]]</f>
        <v>138588.65</v>
      </c>
      <c r="R5190" s="7">
        <f>Sales_Data[[#This Row],[Actul Bill Amount]]-Sales_Data[[#This Row],[ShippingCost]]</f>
        <v>392488.65</v>
      </c>
      <c r="S5190">
        <v>1113</v>
      </c>
      <c r="T5190">
        <v>1711.35</v>
      </c>
      <c r="U5190" t="s">
        <v>21</v>
      </c>
      <c r="V5190">
        <v>4200</v>
      </c>
      <c r="W5190" t="s">
        <v>38</v>
      </c>
      <c r="X5190" t="str">
        <f t="shared" si="163"/>
        <v>Kolkata</v>
      </c>
    </row>
    <row r="5191" spans="1:24" x14ac:dyDescent="0.4">
      <c r="A5191">
        <v>105190</v>
      </c>
      <c r="B5191" s="5">
        <v>45865.074305555558</v>
      </c>
      <c r="C5191" s="3" t="str">
        <f>TEXT(Sales_Data[[#This Row],[OrderDate]],"mmmm")</f>
        <v>July</v>
      </c>
      <c r="D5191" s="3" t="str">
        <f t="shared" si="162"/>
        <v>2025</v>
      </c>
      <c r="E5191" t="s">
        <v>23</v>
      </c>
      <c r="F5191" t="s">
        <v>40</v>
      </c>
      <c r="G5191" t="s">
        <v>29</v>
      </c>
      <c r="H5191" t="s">
        <v>32</v>
      </c>
      <c r="I5191" t="s">
        <v>100</v>
      </c>
      <c r="J5191">
        <v>69</v>
      </c>
      <c r="K5191">
        <v>1500</v>
      </c>
      <c r="L5191" s="7">
        <f>Sales_Data[[#This Row],[OrderQuantity]] *Sales_Data[[#This Row],[UnitPrice]]</f>
        <v>103500</v>
      </c>
      <c r="M5191" s="7">
        <f>Sales_Data[[#This Row],[UnitPrice]]-Sales_Data[[#This Row],[UnitCost]]</f>
        <v>700</v>
      </c>
      <c r="N5191" s="7">
        <f>Sales_Data[[#This Row],[Gross Revenue]]-Sales_Data[[#This Row],[Discount Amount ]]</f>
        <v>102800</v>
      </c>
      <c r="O5191" s="7">
        <f>Sales_Data[[#This Row],[OrderQuantity]] *Sales_Data[[#This Row],[UnitCost]]</f>
        <v>55200</v>
      </c>
      <c r="P5191" s="7">
        <f>Sales_Data[[#This Row],[ItemCost]] +Sales_Data[[#This Row],[ShippingCost]]</f>
        <v>55780.65</v>
      </c>
      <c r="Q5191" s="7">
        <f>Sales_Data[[#This Row],[Gross Revenue]]-Sales_Data[[#This Row],[TotalFinancialCost]]</f>
        <v>47719.35</v>
      </c>
      <c r="R5191" s="7">
        <f>Sales_Data[[#This Row],[Actul Bill Amount]]-Sales_Data[[#This Row],[ShippingCost]]</f>
        <v>102219.35</v>
      </c>
      <c r="S5191">
        <v>948</v>
      </c>
      <c r="T5191">
        <v>580.65</v>
      </c>
      <c r="U5191" t="s">
        <v>52</v>
      </c>
      <c r="V5191">
        <v>800</v>
      </c>
      <c r="W5191" t="s">
        <v>33</v>
      </c>
      <c r="X5191" t="str">
        <f t="shared" si="163"/>
        <v>Delhi</v>
      </c>
    </row>
    <row r="5192" spans="1:24" x14ac:dyDescent="0.4">
      <c r="A5192">
        <v>105191</v>
      </c>
      <c r="B5192" s="5">
        <v>45922.476388888892</v>
      </c>
      <c r="C5192" s="3" t="str">
        <f>TEXT(Sales_Data[[#This Row],[OrderDate]],"mmmm")</f>
        <v>September</v>
      </c>
      <c r="D5192" s="3" t="str">
        <f t="shared" si="162"/>
        <v>2025</v>
      </c>
      <c r="E5192" t="s">
        <v>39</v>
      </c>
      <c r="F5192" t="s">
        <v>14</v>
      </c>
      <c r="G5192" t="s">
        <v>15</v>
      </c>
      <c r="H5192" t="s">
        <v>20</v>
      </c>
      <c r="I5192" t="s">
        <v>100</v>
      </c>
      <c r="J5192">
        <v>1</v>
      </c>
      <c r="K5192">
        <v>6500</v>
      </c>
      <c r="L5192" s="7">
        <f>Sales_Data[[#This Row],[OrderQuantity]] *Sales_Data[[#This Row],[UnitPrice]]</f>
        <v>6500</v>
      </c>
      <c r="M5192" s="7">
        <f>Sales_Data[[#This Row],[UnitPrice]]-Sales_Data[[#This Row],[UnitCost]]</f>
        <v>2300</v>
      </c>
      <c r="N5192" s="7">
        <f>Sales_Data[[#This Row],[Gross Revenue]]-Sales_Data[[#This Row],[Discount Amount ]]</f>
        <v>4200</v>
      </c>
      <c r="O5192" s="7">
        <f>Sales_Data[[#This Row],[OrderQuantity]] *Sales_Data[[#This Row],[UnitCost]]</f>
        <v>4200</v>
      </c>
      <c r="P5192" s="7">
        <f>Sales_Data[[#This Row],[ItemCost]] +Sales_Data[[#This Row],[ShippingCost]]</f>
        <v>4893</v>
      </c>
      <c r="Q5192" s="7">
        <f>Sales_Data[[#This Row],[Gross Revenue]]-Sales_Data[[#This Row],[TotalFinancialCost]]</f>
        <v>1607</v>
      </c>
      <c r="R5192" s="7">
        <f>Sales_Data[[#This Row],[Actul Bill Amount]]-Sales_Data[[#This Row],[ShippingCost]]</f>
        <v>3507</v>
      </c>
      <c r="S5192">
        <v>1020</v>
      </c>
      <c r="T5192">
        <v>693</v>
      </c>
      <c r="U5192" t="s">
        <v>21</v>
      </c>
      <c r="V5192">
        <v>4200</v>
      </c>
      <c r="W5192" t="s">
        <v>22</v>
      </c>
      <c r="X5192" t="str">
        <f t="shared" si="163"/>
        <v>Nagpur</v>
      </c>
    </row>
    <row r="5193" spans="1:24" x14ac:dyDescent="0.4">
      <c r="A5193">
        <v>105192</v>
      </c>
      <c r="B5193" s="5">
        <v>45945.290972222225</v>
      </c>
      <c r="C5193" s="3" t="str">
        <f>TEXT(Sales_Data[[#This Row],[OrderDate]],"mmmm")</f>
        <v>October</v>
      </c>
      <c r="D5193" s="3" t="str">
        <f t="shared" si="162"/>
        <v>2025</v>
      </c>
      <c r="E5193" t="s">
        <v>23</v>
      </c>
      <c r="F5193" t="s">
        <v>46</v>
      </c>
      <c r="G5193" t="s">
        <v>15</v>
      </c>
      <c r="H5193" t="s">
        <v>20</v>
      </c>
      <c r="I5193" t="s">
        <v>100</v>
      </c>
      <c r="J5193">
        <v>2</v>
      </c>
      <c r="K5193">
        <v>4500</v>
      </c>
      <c r="L5193" s="7">
        <f>Sales_Data[[#This Row],[OrderQuantity]] *Sales_Data[[#This Row],[UnitPrice]]</f>
        <v>9000</v>
      </c>
      <c r="M5193" s="7">
        <f>Sales_Data[[#This Row],[UnitPrice]]-Sales_Data[[#This Row],[UnitCost]]</f>
        <v>1700</v>
      </c>
      <c r="N5193" s="7">
        <f>Sales_Data[[#This Row],[Gross Revenue]]-Sales_Data[[#This Row],[Discount Amount ]]</f>
        <v>7300</v>
      </c>
      <c r="O5193" s="7">
        <f>Sales_Data[[#This Row],[OrderQuantity]] *Sales_Data[[#This Row],[UnitCost]]</f>
        <v>5600</v>
      </c>
      <c r="P5193" s="7">
        <f>Sales_Data[[#This Row],[ItemCost]] +Sales_Data[[#This Row],[ShippingCost]]</f>
        <v>6287.68</v>
      </c>
      <c r="Q5193" s="7">
        <f>Sales_Data[[#This Row],[Gross Revenue]]-Sales_Data[[#This Row],[TotalFinancialCost]]</f>
        <v>2712.3199999999997</v>
      </c>
      <c r="R5193" s="7">
        <f>Sales_Data[[#This Row],[Actul Bill Amount]]-Sales_Data[[#This Row],[ShippingCost]]</f>
        <v>6612.32</v>
      </c>
      <c r="S5193">
        <v>917</v>
      </c>
      <c r="T5193">
        <v>687.68</v>
      </c>
      <c r="U5193" t="s">
        <v>47</v>
      </c>
      <c r="V5193">
        <v>2800</v>
      </c>
      <c r="W5193" t="s">
        <v>22</v>
      </c>
      <c r="X5193" t="str">
        <f t="shared" si="163"/>
        <v>Nagpur</v>
      </c>
    </row>
    <row r="5194" spans="1:24" x14ac:dyDescent="0.4">
      <c r="A5194">
        <v>105193</v>
      </c>
      <c r="B5194" s="5">
        <v>45928.755555555559</v>
      </c>
      <c r="C5194" s="3" t="str">
        <f>TEXT(Sales_Data[[#This Row],[OrderDate]],"mmmm")</f>
        <v>September</v>
      </c>
      <c r="D5194" s="3" t="str">
        <f t="shared" si="162"/>
        <v>2025</v>
      </c>
      <c r="E5194" t="s">
        <v>39</v>
      </c>
      <c r="F5194" t="s">
        <v>14</v>
      </c>
      <c r="G5194" t="s">
        <v>15</v>
      </c>
      <c r="H5194" t="s">
        <v>32</v>
      </c>
      <c r="I5194" t="s">
        <v>100</v>
      </c>
      <c r="J5194">
        <v>83</v>
      </c>
      <c r="K5194">
        <v>3200</v>
      </c>
      <c r="L5194" s="7">
        <f>Sales_Data[[#This Row],[OrderQuantity]] *Sales_Data[[#This Row],[UnitPrice]]</f>
        <v>265600</v>
      </c>
      <c r="M5194" s="7">
        <f>Sales_Data[[#This Row],[UnitPrice]]-Sales_Data[[#This Row],[UnitCost]]</f>
        <v>1200</v>
      </c>
      <c r="N5194" s="7">
        <f>Sales_Data[[#This Row],[Gross Revenue]]-Sales_Data[[#This Row],[Discount Amount ]]</f>
        <v>264400</v>
      </c>
      <c r="O5194" s="7">
        <f>Sales_Data[[#This Row],[OrderQuantity]] *Sales_Data[[#This Row],[UnitCost]]</f>
        <v>166000</v>
      </c>
      <c r="P5194" s="7">
        <f>Sales_Data[[#This Row],[ItemCost]] +Sales_Data[[#This Row],[ShippingCost]]</f>
        <v>166802.29</v>
      </c>
      <c r="Q5194" s="7">
        <f>Sales_Data[[#This Row],[Gross Revenue]]-Sales_Data[[#This Row],[TotalFinancialCost]]</f>
        <v>98797.709999999992</v>
      </c>
      <c r="R5194" s="7">
        <f>Sales_Data[[#This Row],[Actul Bill Amount]]-Sales_Data[[#This Row],[ShippingCost]]</f>
        <v>263597.71000000002</v>
      </c>
      <c r="S5194">
        <v>1161</v>
      </c>
      <c r="T5194">
        <v>802.29</v>
      </c>
      <c r="U5194" t="s">
        <v>17</v>
      </c>
      <c r="V5194">
        <v>2000</v>
      </c>
      <c r="W5194" t="s">
        <v>33</v>
      </c>
      <c r="X5194" t="str">
        <f t="shared" si="163"/>
        <v>Delhi</v>
      </c>
    </row>
    <row r="5195" spans="1:24" x14ac:dyDescent="0.4">
      <c r="A5195">
        <v>105194</v>
      </c>
      <c r="B5195" s="5">
        <v>45797.762499999997</v>
      </c>
      <c r="C5195" s="3" t="str">
        <f>TEXT(Sales_Data[[#This Row],[OrderDate]],"mmmm")</f>
        <v>May</v>
      </c>
      <c r="D5195" s="3" t="str">
        <f t="shared" si="162"/>
        <v>2025</v>
      </c>
      <c r="E5195" t="s">
        <v>23</v>
      </c>
      <c r="F5195" t="s">
        <v>35</v>
      </c>
      <c r="G5195" t="s">
        <v>15</v>
      </c>
      <c r="H5195" t="s">
        <v>32</v>
      </c>
      <c r="I5195" t="s">
        <v>100</v>
      </c>
      <c r="J5195">
        <v>20</v>
      </c>
      <c r="K5195">
        <v>12000</v>
      </c>
      <c r="L5195" s="7">
        <f>Sales_Data[[#This Row],[OrderQuantity]] *Sales_Data[[#This Row],[UnitPrice]]</f>
        <v>240000</v>
      </c>
      <c r="M5195" s="7">
        <f>Sales_Data[[#This Row],[UnitPrice]]-Sales_Data[[#This Row],[UnitCost]]</f>
        <v>4000</v>
      </c>
      <c r="N5195" s="7">
        <f>Sales_Data[[#This Row],[Gross Revenue]]-Sales_Data[[#This Row],[Discount Amount ]]</f>
        <v>236000</v>
      </c>
      <c r="O5195" s="7">
        <f>Sales_Data[[#This Row],[OrderQuantity]] *Sales_Data[[#This Row],[UnitCost]]</f>
        <v>160000</v>
      </c>
      <c r="P5195" s="7">
        <f>Sales_Data[[#This Row],[ItemCost]] +Sales_Data[[#This Row],[ShippingCost]]</f>
        <v>160930.26</v>
      </c>
      <c r="Q5195" s="7">
        <f>Sales_Data[[#This Row],[Gross Revenue]]-Sales_Data[[#This Row],[TotalFinancialCost]]</f>
        <v>79069.739999999991</v>
      </c>
      <c r="R5195" s="7">
        <f>Sales_Data[[#This Row],[Actul Bill Amount]]-Sales_Data[[#This Row],[ShippingCost]]</f>
        <v>235069.74</v>
      </c>
      <c r="S5195">
        <v>1040</v>
      </c>
      <c r="T5195">
        <v>930.26</v>
      </c>
      <c r="U5195" t="s">
        <v>36</v>
      </c>
      <c r="V5195">
        <v>8000</v>
      </c>
      <c r="W5195" t="s">
        <v>33</v>
      </c>
      <c r="X5195" t="str">
        <f t="shared" si="163"/>
        <v>Delhi</v>
      </c>
    </row>
    <row r="5196" spans="1:24" x14ac:dyDescent="0.4">
      <c r="A5196">
        <v>105195</v>
      </c>
      <c r="B5196" s="5">
        <v>45894.078472222223</v>
      </c>
      <c r="C5196" s="3" t="str">
        <f>TEXT(Sales_Data[[#This Row],[OrderDate]],"mmmm")</f>
        <v>August</v>
      </c>
      <c r="D5196" s="3" t="str">
        <f t="shared" si="162"/>
        <v>2025</v>
      </c>
      <c r="E5196" t="s">
        <v>13</v>
      </c>
      <c r="F5196" t="s">
        <v>14</v>
      </c>
      <c r="G5196" t="s">
        <v>31</v>
      </c>
      <c r="H5196" t="s">
        <v>20</v>
      </c>
      <c r="I5196" t="s">
        <v>100</v>
      </c>
      <c r="J5196">
        <v>34</v>
      </c>
      <c r="K5196">
        <v>6500</v>
      </c>
      <c r="L5196" s="7">
        <f>Sales_Data[[#This Row],[OrderQuantity]] *Sales_Data[[#This Row],[UnitPrice]]</f>
        <v>221000</v>
      </c>
      <c r="M5196" s="7">
        <f>Sales_Data[[#This Row],[UnitPrice]]-Sales_Data[[#This Row],[UnitCost]]</f>
        <v>2300</v>
      </c>
      <c r="N5196" s="7">
        <f>Sales_Data[[#This Row],[Gross Revenue]]-Sales_Data[[#This Row],[Discount Amount ]]</f>
        <v>218700</v>
      </c>
      <c r="O5196" s="7">
        <f>Sales_Data[[#This Row],[OrderQuantity]] *Sales_Data[[#This Row],[UnitCost]]</f>
        <v>142800</v>
      </c>
      <c r="P5196" s="7">
        <f>Sales_Data[[#This Row],[ItemCost]] +Sales_Data[[#This Row],[ShippingCost]]</f>
        <v>143820.74</v>
      </c>
      <c r="Q5196" s="7">
        <f>Sales_Data[[#This Row],[Gross Revenue]]-Sales_Data[[#This Row],[TotalFinancialCost]]</f>
        <v>77179.260000000009</v>
      </c>
      <c r="R5196" s="7">
        <f>Sales_Data[[#This Row],[Actul Bill Amount]]-Sales_Data[[#This Row],[ShippingCost]]</f>
        <v>217679.26</v>
      </c>
      <c r="S5196">
        <v>948</v>
      </c>
      <c r="T5196">
        <v>1020.74</v>
      </c>
      <c r="U5196" t="s">
        <v>21</v>
      </c>
      <c r="V5196">
        <v>4200</v>
      </c>
      <c r="W5196" t="s">
        <v>22</v>
      </c>
      <c r="X5196" t="str">
        <f t="shared" si="163"/>
        <v>Nagpur</v>
      </c>
    </row>
    <row r="5197" spans="1:24" x14ac:dyDescent="0.4">
      <c r="A5197">
        <v>105196</v>
      </c>
      <c r="B5197" s="5">
        <v>45729.53125</v>
      </c>
      <c r="C5197" s="3" t="str">
        <f>TEXT(Sales_Data[[#This Row],[OrderDate]],"mmmm")</f>
        <v>March</v>
      </c>
      <c r="D5197" s="3" t="str">
        <f t="shared" si="162"/>
        <v>2025</v>
      </c>
      <c r="E5197" t="s">
        <v>48</v>
      </c>
      <c r="F5197" t="s">
        <v>35</v>
      </c>
      <c r="G5197" t="s">
        <v>31</v>
      </c>
      <c r="H5197" t="s">
        <v>37</v>
      </c>
      <c r="I5197" t="s">
        <v>100</v>
      </c>
      <c r="J5197">
        <v>38</v>
      </c>
      <c r="K5197">
        <v>8500</v>
      </c>
      <c r="L5197" s="7">
        <f>Sales_Data[[#This Row],[OrderQuantity]] *Sales_Data[[#This Row],[UnitPrice]]</f>
        <v>323000</v>
      </c>
      <c r="M5197" s="7">
        <f>Sales_Data[[#This Row],[UnitPrice]]-Sales_Data[[#This Row],[UnitCost]]</f>
        <v>3000</v>
      </c>
      <c r="N5197" s="7">
        <f>Sales_Data[[#This Row],[Gross Revenue]]-Sales_Data[[#This Row],[Discount Amount ]]</f>
        <v>320000</v>
      </c>
      <c r="O5197" s="7">
        <f>Sales_Data[[#This Row],[OrderQuantity]] *Sales_Data[[#This Row],[UnitCost]]</f>
        <v>209000</v>
      </c>
      <c r="P5197" s="7">
        <f>Sales_Data[[#This Row],[ItemCost]] +Sales_Data[[#This Row],[ShippingCost]]</f>
        <v>209374.72</v>
      </c>
      <c r="Q5197" s="7">
        <f>Sales_Data[[#This Row],[Gross Revenue]]-Sales_Data[[#This Row],[TotalFinancialCost]]</f>
        <v>113625.28</v>
      </c>
      <c r="R5197" s="7">
        <f>Sales_Data[[#This Row],[Actul Bill Amount]]-Sales_Data[[#This Row],[ShippingCost]]</f>
        <v>319625.28000000003</v>
      </c>
      <c r="S5197">
        <v>743</v>
      </c>
      <c r="T5197">
        <v>374.72</v>
      </c>
      <c r="U5197" t="s">
        <v>49</v>
      </c>
      <c r="V5197">
        <v>5500</v>
      </c>
      <c r="W5197" t="s">
        <v>38</v>
      </c>
      <c r="X5197" t="str">
        <f t="shared" si="163"/>
        <v>Kolkata</v>
      </c>
    </row>
    <row r="5198" spans="1:24" x14ac:dyDescent="0.4">
      <c r="A5198">
        <v>105197</v>
      </c>
      <c r="B5198" s="5">
        <v>45812.190972222219</v>
      </c>
      <c r="C5198" s="3" t="str">
        <f>TEXT(Sales_Data[[#This Row],[OrderDate]],"mmmm")</f>
        <v>June</v>
      </c>
      <c r="D5198" s="3" t="str">
        <f t="shared" si="162"/>
        <v>2025</v>
      </c>
      <c r="E5198" t="s">
        <v>45</v>
      </c>
      <c r="F5198" t="s">
        <v>28</v>
      </c>
      <c r="G5198" t="s">
        <v>15</v>
      </c>
      <c r="H5198" t="s">
        <v>32</v>
      </c>
      <c r="I5198" t="s">
        <v>100</v>
      </c>
      <c r="J5198">
        <v>70</v>
      </c>
      <c r="K5198">
        <v>450</v>
      </c>
      <c r="L5198" s="7">
        <f>Sales_Data[[#This Row],[OrderQuantity]] *Sales_Data[[#This Row],[UnitPrice]]</f>
        <v>31500</v>
      </c>
      <c r="M5198" s="7">
        <f>Sales_Data[[#This Row],[UnitPrice]]-Sales_Data[[#This Row],[UnitCost]]</f>
        <v>250</v>
      </c>
      <c r="N5198" s="7">
        <f>Sales_Data[[#This Row],[Gross Revenue]]-Sales_Data[[#This Row],[Discount Amount ]]</f>
        <v>31250</v>
      </c>
      <c r="O5198" s="7">
        <f>Sales_Data[[#This Row],[OrderQuantity]] *Sales_Data[[#This Row],[UnitCost]]</f>
        <v>14000</v>
      </c>
      <c r="P5198" s="7">
        <f>Sales_Data[[#This Row],[ItemCost]] +Sales_Data[[#This Row],[ShippingCost]]</f>
        <v>14358.17</v>
      </c>
      <c r="Q5198" s="7">
        <f>Sales_Data[[#This Row],[Gross Revenue]]-Sales_Data[[#This Row],[TotalFinancialCost]]</f>
        <v>17141.830000000002</v>
      </c>
      <c r="R5198" s="7">
        <f>Sales_Data[[#This Row],[Actul Bill Amount]]-Sales_Data[[#This Row],[ShippingCost]]</f>
        <v>30891.83</v>
      </c>
      <c r="S5198">
        <v>493</v>
      </c>
      <c r="T5198">
        <v>358.17</v>
      </c>
      <c r="U5198" t="s">
        <v>30</v>
      </c>
      <c r="V5198">
        <v>200</v>
      </c>
      <c r="W5198" t="s">
        <v>33</v>
      </c>
      <c r="X5198" t="str">
        <f t="shared" si="163"/>
        <v>Delhi</v>
      </c>
    </row>
    <row r="5199" spans="1:24" x14ac:dyDescent="0.4">
      <c r="A5199">
        <v>105198</v>
      </c>
      <c r="B5199" s="5">
        <v>45847.629166666666</v>
      </c>
      <c r="C5199" s="3" t="str">
        <f>TEXT(Sales_Data[[#This Row],[OrderDate]],"mmmm")</f>
        <v>July</v>
      </c>
      <c r="D5199" s="3" t="str">
        <f t="shared" si="162"/>
        <v>2025</v>
      </c>
      <c r="E5199" t="s">
        <v>23</v>
      </c>
      <c r="F5199" t="s">
        <v>40</v>
      </c>
      <c r="G5199" t="s">
        <v>29</v>
      </c>
      <c r="H5199" t="s">
        <v>37</v>
      </c>
      <c r="I5199" t="s">
        <v>100</v>
      </c>
      <c r="J5199">
        <v>2</v>
      </c>
      <c r="K5199">
        <v>1500</v>
      </c>
      <c r="L5199" s="7">
        <f>Sales_Data[[#This Row],[OrderQuantity]] *Sales_Data[[#This Row],[UnitPrice]]</f>
        <v>3000</v>
      </c>
      <c r="M5199" s="7">
        <f>Sales_Data[[#This Row],[UnitPrice]]-Sales_Data[[#This Row],[UnitCost]]</f>
        <v>700</v>
      </c>
      <c r="N5199" s="7">
        <f>Sales_Data[[#This Row],[Gross Revenue]]-Sales_Data[[#This Row],[Discount Amount ]]</f>
        <v>2300</v>
      </c>
      <c r="O5199" s="7">
        <f>Sales_Data[[#This Row],[OrderQuantity]] *Sales_Data[[#This Row],[UnitCost]]</f>
        <v>1600</v>
      </c>
      <c r="P5199" s="7">
        <f>Sales_Data[[#This Row],[ItemCost]] +Sales_Data[[#This Row],[ShippingCost]]</f>
        <v>2120.11</v>
      </c>
      <c r="Q5199" s="7">
        <f>Sales_Data[[#This Row],[Gross Revenue]]-Sales_Data[[#This Row],[TotalFinancialCost]]</f>
        <v>879.88999999999987</v>
      </c>
      <c r="R5199" s="7">
        <f>Sales_Data[[#This Row],[Actul Bill Amount]]-Sales_Data[[#This Row],[ShippingCost]]</f>
        <v>1779.8899999999999</v>
      </c>
      <c r="S5199">
        <v>335</v>
      </c>
      <c r="T5199">
        <v>520.11</v>
      </c>
      <c r="U5199" t="s">
        <v>52</v>
      </c>
      <c r="V5199">
        <v>800</v>
      </c>
      <c r="W5199" t="s">
        <v>38</v>
      </c>
      <c r="X5199" t="str">
        <f t="shared" si="163"/>
        <v>Kolkata</v>
      </c>
    </row>
    <row r="5200" spans="1:24" x14ac:dyDescent="0.4">
      <c r="A5200">
        <v>105199</v>
      </c>
      <c r="B5200" s="5">
        <v>45925.773611111108</v>
      </c>
      <c r="C5200" s="3" t="str">
        <f>TEXT(Sales_Data[[#This Row],[OrderDate]],"mmmm")</f>
        <v>September</v>
      </c>
      <c r="D5200" s="3" t="str">
        <f t="shared" si="162"/>
        <v>2025</v>
      </c>
      <c r="E5200" t="s">
        <v>34</v>
      </c>
      <c r="F5200" t="s">
        <v>24</v>
      </c>
      <c r="G5200" t="s">
        <v>15</v>
      </c>
      <c r="H5200" t="s">
        <v>32</v>
      </c>
      <c r="I5200" t="s">
        <v>100</v>
      </c>
      <c r="J5200">
        <v>32</v>
      </c>
      <c r="K5200">
        <v>45000</v>
      </c>
      <c r="L5200" s="7">
        <f>Sales_Data[[#This Row],[OrderQuantity]] *Sales_Data[[#This Row],[UnitPrice]]</f>
        <v>1440000</v>
      </c>
      <c r="M5200" s="7">
        <f>Sales_Data[[#This Row],[UnitPrice]]-Sales_Data[[#This Row],[UnitCost]]</f>
        <v>13000</v>
      </c>
      <c r="N5200" s="7">
        <f>Sales_Data[[#This Row],[Gross Revenue]]-Sales_Data[[#This Row],[Discount Amount ]]</f>
        <v>1427000</v>
      </c>
      <c r="O5200" s="7">
        <f>Sales_Data[[#This Row],[OrderQuantity]] *Sales_Data[[#This Row],[UnitCost]]</f>
        <v>1024000</v>
      </c>
      <c r="P5200" s="7">
        <f>Sales_Data[[#This Row],[ItemCost]] +Sales_Data[[#This Row],[ShippingCost]]</f>
        <v>1024624.59</v>
      </c>
      <c r="Q5200" s="7">
        <f>Sales_Data[[#This Row],[Gross Revenue]]-Sales_Data[[#This Row],[TotalFinancialCost]]</f>
        <v>415375.41000000003</v>
      </c>
      <c r="R5200" s="7">
        <f>Sales_Data[[#This Row],[Actul Bill Amount]]-Sales_Data[[#This Row],[ShippingCost]]</f>
        <v>1426375.41</v>
      </c>
      <c r="S5200">
        <v>748</v>
      </c>
      <c r="T5200">
        <v>624.59</v>
      </c>
      <c r="U5200" t="s">
        <v>26</v>
      </c>
      <c r="V5200">
        <v>32000</v>
      </c>
      <c r="W5200" t="s">
        <v>33</v>
      </c>
      <c r="X5200" t="str">
        <f t="shared" si="163"/>
        <v>Delhi</v>
      </c>
    </row>
    <row r="5201" spans="1:24" x14ac:dyDescent="0.4">
      <c r="A5201">
        <v>105200</v>
      </c>
      <c r="B5201" s="5">
        <v>45978.072916666664</v>
      </c>
      <c r="C5201" s="3" t="str">
        <f>TEXT(Sales_Data[[#This Row],[OrderDate]],"mmmm")</f>
        <v>November</v>
      </c>
      <c r="D5201" s="3" t="str">
        <f t="shared" si="162"/>
        <v>2025</v>
      </c>
      <c r="E5201" t="s">
        <v>45</v>
      </c>
      <c r="F5201" t="s">
        <v>35</v>
      </c>
      <c r="G5201" t="s">
        <v>15</v>
      </c>
      <c r="H5201" t="s">
        <v>37</v>
      </c>
      <c r="I5201" t="s">
        <v>100</v>
      </c>
      <c r="J5201">
        <v>54</v>
      </c>
      <c r="K5201">
        <v>8500</v>
      </c>
      <c r="L5201" s="7">
        <f>Sales_Data[[#This Row],[OrderQuantity]] *Sales_Data[[#This Row],[UnitPrice]]</f>
        <v>459000</v>
      </c>
      <c r="M5201" s="7">
        <f>Sales_Data[[#This Row],[UnitPrice]]-Sales_Data[[#This Row],[UnitCost]]</f>
        <v>3000</v>
      </c>
      <c r="N5201" s="7">
        <f>Sales_Data[[#This Row],[Gross Revenue]]-Sales_Data[[#This Row],[Discount Amount ]]</f>
        <v>456000</v>
      </c>
      <c r="O5201" s="7">
        <f>Sales_Data[[#This Row],[OrderQuantity]] *Sales_Data[[#This Row],[UnitCost]]</f>
        <v>297000</v>
      </c>
      <c r="P5201" s="7">
        <f>Sales_Data[[#This Row],[ItemCost]] +Sales_Data[[#This Row],[ShippingCost]]</f>
        <v>297412.84000000003</v>
      </c>
      <c r="Q5201" s="7">
        <f>Sales_Data[[#This Row],[Gross Revenue]]-Sales_Data[[#This Row],[TotalFinancialCost]]</f>
        <v>161587.15999999997</v>
      </c>
      <c r="R5201" s="7">
        <f>Sales_Data[[#This Row],[Actul Bill Amount]]-Sales_Data[[#This Row],[ShippingCost]]</f>
        <v>455587.16</v>
      </c>
      <c r="S5201">
        <v>1073</v>
      </c>
      <c r="T5201">
        <v>412.84</v>
      </c>
      <c r="U5201" t="s">
        <v>49</v>
      </c>
      <c r="V5201">
        <v>5500</v>
      </c>
      <c r="W5201" t="s">
        <v>38</v>
      </c>
      <c r="X5201" t="str">
        <f t="shared" si="163"/>
        <v>Kolkata</v>
      </c>
    </row>
    <row r="5202" spans="1:24" x14ac:dyDescent="0.4">
      <c r="A5202">
        <v>105201</v>
      </c>
      <c r="B5202" s="5">
        <v>45764.461111111108</v>
      </c>
      <c r="C5202" s="3" t="str">
        <f>TEXT(Sales_Data[[#This Row],[OrderDate]],"mmmm")</f>
        <v>April</v>
      </c>
      <c r="D5202" s="3" t="str">
        <f t="shared" si="162"/>
        <v>2025</v>
      </c>
      <c r="E5202" t="s">
        <v>23</v>
      </c>
      <c r="F5202" t="s">
        <v>35</v>
      </c>
      <c r="G5202" t="s">
        <v>15</v>
      </c>
      <c r="H5202" t="s">
        <v>37</v>
      </c>
      <c r="I5202" t="s">
        <v>100</v>
      </c>
      <c r="J5202">
        <v>28</v>
      </c>
      <c r="K5202">
        <v>12000</v>
      </c>
      <c r="L5202" s="7">
        <f>Sales_Data[[#This Row],[OrderQuantity]] *Sales_Data[[#This Row],[UnitPrice]]</f>
        <v>336000</v>
      </c>
      <c r="M5202" s="7">
        <f>Sales_Data[[#This Row],[UnitPrice]]-Sales_Data[[#This Row],[UnitCost]]</f>
        <v>4000</v>
      </c>
      <c r="N5202" s="7">
        <f>Sales_Data[[#This Row],[Gross Revenue]]-Sales_Data[[#This Row],[Discount Amount ]]</f>
        <v>332000</v>
      </c>
      <c r="O5202" s="7">
        <f>Sales_Data[[#This Row],[OrderQuantity]] *Sales_Data[[#This Row],[UnitCost]]</f>
        <v>224000</v>
      </c>
      <c r="P5202" s="7">
        <f>Sales_Data[[#This Row],[ItemCost]] +Sales_Data[[#This Row],[ShippingCost]]</f>
        <v>224778.65</v>
      </c>
      <c r="Q5202" s="7">
        <f>Sales_Data[[#This Row],[Gross Revenue]]-Sales_Data[[#This Row],[TotalFinancialCost]]</f>
        <v>111221.35</v>
      </c>
      <c r="R5202" s="7">
        <f>Sales_Data[[#This Row],[Actul Bill Amount]]-Sales_Data[[#This Row],[ShippingCost]]</f>
        <v>331221.34999999998</v>
      </c>
      <c r="S5202">
        <v>445</v>
      </c>
      <c r="T5202">
        <v>778.65</v>
      </c>
      <c r="U5202" t="s">
        <v>36</v>
      </c>
      <c r="V5202">
        <v>8000</v>
      </c>
      <c r="W5202" t="s">
        <v>38</v>
      </c>
      <c r="X5202" t="str">
        <f t="shared" si="163"/>
        <v>Kolkata</v>
      </c>
    </row>
    <row r="5203" spans="1:24" x14ac:dyDescent="0.4">
      <c r="A5203">
        <v>105202</v>
      </c>
      <c r="B5203" s="5">
        <v>45889.832638888889</v>
      </c>
      <c r="C5203" s="3" t="str">
        <f>TEXT(Sales_Data[[#This Row],[OrderDate]],"mmmm")</f>
        <v>August</v>
      </c>
      <c r="D5203" s="3" t="str">
        <f t="shared" si="162"/>
        <v>2025</v>
      </c>
      <c r="E5203" t="s">
        <v>48</v>
      </c>
      <c r="F5203" t="s">
        <v>40</v>
      </c>
      <c r="G5203" t="s">
        <v>29</v>
      </c>
      <c r="H5203" t="s">
        <v>25</v>
      </c>
      <c r="I5203" t="s">
        <v>100</v>
      </c>
      <c r="J5203">
        <v>21</v>
      </c>
      <c r="K5203">
        <v>5500</v>
      </c>
      <c r="L5203" s="7">
        <f>Sales_Data[[#This Row],[OrderQuantity]] *Sales_Data[[#This Row],[UnitPrice]]</f>
        <v>115500</v>
      </c>
      <c r="M5203" s="7">
        <f>Sales_Data[[#This Row],[UnitPrice]]-Sales_Data[[#This Row],[UnitCost]]</f>
        <v>2000</v>
      </c>
      <c r="N5203" s="7">
        <f>Sales_Data[[#This Row],[Gross Revenue]]-Sales_Data[[#This Row],[Discount Amount ]]</f>
        <v>113500</v>
      </c>
      <c r="O5203" s="7">
        <f>Sales_Data[[#This Row],[OrderQuantity]] *Sales_Data[[#This Row],[UnitCost]]</f>
        <v>73500</v>
      </c>
      <c r="P5203" s="7">
        <f>Sales_Data[[#This Row],[ItemCost]] +Sales_Data[[#This Row],[ShippingCost]]</f>
        <v>74597.919999999998</v>
      </c>
      <c r="Q5203" s="7">
        <f>Sales_Data[[#This Row],[Gross Revenue]]-Sales_Data[[#This Row],[TotalFinancialCost]]</f>
        <v>40902.080000000002</v>
      </c>
      <c r="R5203" s="7">
        <f>Sales_Data[[#This Row],[Actul Bill Amount]]-Sales_Data[[#This Row],[ShippingCost]]</f>
        <v>112402.08</v>
      </c>
      <c r="S5203">
        <v>494</v>
      </c>
      <c r="T5203">
        <v>1097.92</v>
      </c>
      <c r="U5203" t="s">
        <v>41</v>
      </c>
      <c r="V5203">
        <v>3500</v>
      </c>
      <c r="W5203" t="s">
        <v>27</v>
      </c>
      <c r="X5203" t="str">
        <f t="shared" si="163"/>
        <v>Mumbai</v>
      </c>
    </row>
    <row r="5204" spans="1:24" x14ac:dyDescent="0.4">
      <c r="A5204">
        <v>105203</v>
      </c>
      <c r="B5204" s="5">
        <v>45699.015277777777</v>
      </c>
      <c r="C5204" s="3" t="str">
        <f>TEXT(Sales_Data[[#This Row],[OrderDate]],"mmmm")</f>
        <v>February</v>
      </c>
      <c r="D5204" s="3" t="str">
        <f t="shared" si="162"/>
        <v>2025</v>
      </c>
      <c r="E5204" t="s">
        <v>48</v>
      </c>
      <c r="F5204" t="s">
        <v>35</v>
      </c>
      <c r="G5204" t="s">
        <v>15</v>
      </c>
      <c r="H5204" t="s">
        <v>16</v>
      </c>
      <c r="I5204" t="s">
        <v>100</v>
      </c>
      <c r="J5204">
        <v>94</v>
      </c>
      <c r="K5204">
        <v>12000</v>
      </c>
      <c r="L5204" s="7">
        <f>Sales_Data[[#This Row],[OrderQuantity]] *Sales_Data[[#This Row],[UnitPrice]]</f>
        <v>1128000</v>
      </c>
      <c r="M5204" s="7">
        <f>Sales_Data[[#This Row],[UnitPrice]]-Sales_Data[[#This Row],[UnitCost]]</f>
        <v>4000</v>
      </c>
      <c r="N5204" s="7">
        <f>Sales_Data[[#This Row],[Gross Revenue]]-Sales_Data[[#This Row],[Discount Amount ]]</f>
        <v>1124000</v>
      </c>
      <c r="O5204" s="7">
        <f>Sales_Data[[#This Row],[OrderQuantity]] *Sales_Data[[#This Row],[UnitCost]]</f>
        <v>752000</v>
      </c>
      <c r="P5204" s="7">
        <f>Sales_Data[[#This Row],[ItemCost]] +Sales_Data[[#This Row],[ShippingCost]]</f>
        <v>752354.83</v>
      </c>
      <c r="Q5204" s="7">
        <f>Sales_Data[[#This Row],[Gross Revenue]]-Sales_Data[[#This Row],[TotalFinancialCost]]</f>
        <v>375645.17000000004</v>
      </c>
      <c r="R5204" s="7">
        <f>Sales_Data[[#This Row],[Actul Bill Amount]]-Sales_Data[[#This Row],[ShippingCost]]</f>
        <v>1123645.17</v>
      </c>
      <c r="S5204">
        <v>544</v>
      </c>
      <c r="T5204">
        <v>354.83</v>
      </c>
      <c r="U5204" t="s">
        <v>36</v>
      </c>
      <c r="V5204">
        <v>8000</v>
      </c>
      <c r="W5204" t="s">
        <v>18</v>
      </c>
      <c r="X5204" t="str">
        <f t="shared" si="163"/>
        <v>Bengaluru</v>
      </c>
    </row>
    <row r="5205" spans="1:24" x14ac:dyDescent="0.4">
      <c r="A5205">
        <v>105204</v>
      </c>
      <c r="B5205" s="5">
        <v>45847.368750000001</v>
      </c>
      <c r="C5205" s="3" t="str">
        <f>TEXT(Sales_Data[[#This Row],[OrderDate]],"mmmm")</f>
        <v>July</v>
      </c>
      <c r="D5205" s="3" t="str">
        <f t="shared" si="162"/>
        <v>2025</v>
      </c>
      <c r="E5205" t="s">
        <v>45</v>
      </c>
      <c r="F5205" t="s">
        <v>28</v>
      </c>
      <c r="G5205" t="s">
        <v>29</v>
      </c>
      <c r="H5205" t="s">
        <v>37</v>
      </c>
      <c r="I5205" t="s">
        <v>100</v>
      </c>
      <c r="J5205">
        <v>62</v>
      </c>
      <c r="K5205">
        <v>450</v>
      </c>
      <c r="L5205" s="7">
        <f>Sales_Data[[#This Row],[OrderQuantity]] *Sales_Data[[#This Row],[UnitPrice]]</f>
        <v>27900</v>
      </c>
      <c r="M5205" s="7">
        <f>Sales_Data[[#This Row],[UnitPrice]]-Sales_Data[[#This Row],[UnitCost]]</f>
        <v>250</v>
      </c>
      <c r="N5205" s="7">
        <f>Sales_Data[[#This Row],[Gross Revenue]]-Sales_Data[[#This Row],[Discount Amount ]]</f>
        <v>27650</v>
      </c>
      <c r="O5205" s="7">
        <f>Sales_Data[[#This Row],[OrderQuantity]] *Sales_Data[[#This Row],[UnitCost]]</f>
        <v>12400</v>
      </c>
      <c r="P5205" s="7">
        <f>Sales_Data[[#This Row],[ItemCost]] +Sales_Data[[#This Row],[ShippingCost]]</f>
        <v>13363.58</v>
      </c>
      <c r="Q5205" s="7">
        <f>Sales_Data[[#This Row],[Gross Revenue]]-Sales_Data[[#This Row],[TotalFinancialCost]]</f>
        <v>14536.42</v>
      </c>
      <c r="R5205" s="7">
        <f>Sales_Data[[#This Row],[Actul Bill Amount]]-Sales_Data[[#This Row],[ShippingCost]]</f>
        <v>26686.42</v>
      </c>
      <c r="S5205">
        <v>685</v>
      </c>
      <c r="T5205">
        <v>963.58</v>
      </c>
      <c r="U5205" t="s">
        <v>30</v>
      </c>
      <c r="V5205">
        <v>200</v>
      </c>
      <c r="W5205" t="s">
        <v>38</v>
      </c>
      <c r="X5205" t="str">
        <f t="shared" si="163"/>
        <v>Kolkata</v>
      </c>
    </row>
    <row r="5206" spans="1:24" x14ac:dyDescent="0.4">
      <c r="A5206">
        <v>105205</v>
      </c>
      <c r="B5206" s="5">
        <v>45796.921527777777</v>
      </c>
      <c r="C5206" s="3" t="str">
        <f>TEXT(Sales_Data[[#This Row],[OrderDate]],"mmmm")</f>
        <v>May</v>
      </c>
      <c r="D5206" s="3" t="str">
        <f t="shared" si="162"/>
        <v>2025</v>
      </c>
      <c r="E5206" t="s">
        <v>13</v>
      </c>
      <c r="F5206" t="s">
        <v>46</v>
      </c>
      <c r="G5206" t="s">
        <v>29</v>
      </c>
      <c r="H5206" t="s">
        <v>32</v>
      </c>
      <c r="I5206" t="s">
        <v>100</v>
      </c>
      <c r="J5206">
        <v>51</v>
      </c>
      <c r="K5206">
        <v>15000</v>
      </c>
      <c r="L5206" s="7">
        <f>Sales_Data[[#This Row],[OrderQuantity]] *Sales_Data[[#This Row],[UnitPrice]]</f>
        <v>765000</v>
      </c>
      <c r="M5206" s="7">
        <f>Sales_Data[[#This Row],[UnitPrice]]-Sales_Data[[#This Row],[UnitCost]]</f>
        <v>5500</v>
      </c>
      <c r="N5206" s="7">
        <f>Sales_Data[[#This Row],[Gross Revenue]]-Sales_Data[[#This Row],[Discount Amount ]]</f>
        <v>759500</v>
      </c>
      <c r="O5206" s="7">
        <f>Sales_Data[[#This Row],[OrderQuantity]] *Sales_Data[[#This Row],[UnitCost]]</f>
        <v>484500</v>
      </c>
      <c r="P5206" s="7">
        <f>Sales_Data[[#This Row],[ItemCost]] +Sales_Data[[#This Row],[ShippingCost]]</f>
        <v>485072.62</v>
      </c>
      <c r="Q5206" s="7">
        <f>Sales_Data[[#This Row],[Gross Revenue]]-Sales_Data[[#This Row],[TotalFinancialCost]]</f>
        <v>279927.38</v>
      </c>
      <c r="R5206" s="7">
        <f>Sales_Data[[#This Row],[Actul Bill Amount]]-Sales_Data[[#This Row],[ShippingCost]]</f>
        <v>758927.38</v>
      </c>
      <c r="S5206">
        <v>1023</v>
      </c>
      <c r="T5206">
        <v>572.62</v>
      </c>
      <c r="U5206" t="s">
        <v>53</v>
      </c>
      <c r="V5206">
        <v>9500</v>
      </c>
      <c r="W5206" t="s">
        <v>33</v>
      </c>
      <c r="X5206" t="str">
        <f t="shared" si="163"/>
        <v>Delhi</v>
      </c>
    </row>
    <row r="5207" spans="1:24" x14ac:dyDescent="0.4">
      <c r="A5207">
        <v>105206</v>
      </c>
      <c r="B5207" s="5">
        <v>45760.081944444442</v>
      </c>
      <c r="C5207" s="3" t="str">
        <f>TEXT(Sales_Data[[#This Row],[OrderDate]],"mmmm")</f>
        <v>April</v>
      </c>
      <c r="D5207" s="3" t="str">
        <f t="shared" si="162"/>
        <v>2025</v>
      </c>
      <c r="E5207" t="s">
        <v>39</v>
      </c>
      <c r="F5207" t="s">
        <v>14</v>
      </c>
      <c r="G5207" t="s">
        <v>15</v>
      </c>
      <c r="H5207" t="s">
        <v>32</v>
      </c>
      <c r="I5207" t="s">
        <v>100</v>
      </c>
      <c r="J5207">
        <v>60</v>
      </c>
      <c r="K5207">
        <v>3200</v>
      </c>
      <c r="L5207" s="7">
        <f>Sales_Data[[#This Row],[OrderQuantity]] *Sales_Data[[#This Row],[UnitPrice]]</f>
        <v>192000</v>
      </c>
      <c r="M5207" s="7">
        <f>Sales_Data[[#This Row],[UnitPrice]]-Sales_Data[[#This Row],[UnitCost]]</f>
        <v>1200</v>
      </c>
      <c r="N5207" s="7">
        <f>Sales_Data[[#This Row],[Gross Revenue]]-Sales_Data[[#This Row],[Discount Amount ]]</f>
        <v>190800</v>
      </c>
      <c r="O5207" s="7">
        <f>Sales_Data[[#This Row],[OrderQuantity]] *Sales_Data[[#This Row],[UnitCost]]</f>
        <v>120000</v>
      </c>
      <c r="P5207" s="7">
        <f>Sales_Data[[#This Row],[ItemCost]] +Sales_Data[[#This Row],[ShippingCost]]</f>
        <v>120900.74</v>
      </c>
      <c r="Q5207" s="7">
        <f>Sales_Data[[#This Row],[Gross Revenue]]-Sales_Data[[#This Row],[TotalFinancialCost]]</f>
        <v>71099.259999999995</v>
      </c>
      <c r="R5207" s="7">
        <f>Sales_Data[[#This Row],[Actul Bill Amount]]-Sales_Data[[#This Row],[ShippingCost]]</f>
        <v>189899.26</v>
      </c>
      <c r="S5207">
        <v>1056</v>
      </c>
      <c r="T5207">
        <v>900.74</v>
      </c>
      <c r="U5207" t="s">
        <v>17</v>
      </c>
      <c r="V5207">
        <v>2000</v>
      </c>
      <c r="W5207" t="s">
        <v>33</v>
      </c>
      <c r="X5207" t="str">
        <f t="shared" si="163"/>
        <v>Delhi</v>
      </c>
    </row>
    <row r="5208" spans="1:24" x14ac:dyDescent="0.4">
      <c r="A5208">
        <v>105207</v>
      </c>
      <c r="B5208" s="5">
        <v>45828.074999999997</v>
      </c>
      <c r="C5208" s="3" t="str">
        <f>TEXT(Sales_Data[[#This Row],[OrderDate]],"mmmm")</f>
        <v>June</v>
      </c>
      <c r="D5208" s="3" t="str">
        <f t="shared" si="162"/>
        <v>2025</v>
      </c>
      <c r="E5208" t="s">
        <v>34</v>
      </c>
      <c r="F5208" t="s">
        <v>14</v>
      </c>
      <c r="G5208" t="s">
        <v>31</v>
      </c>
      <c r="H5208" t="s">
        <v>16</v>
      </c>
      <c r="I5208" t="s">
        <v>100</v>
      </c>
      <c r="J5208">
        <v>43</v>
      </c>
      <c r="K5208">
        <v>6500</v>
      </c>
      <c r="L5208" s="7">
        <f>Sales_Data[[#This Row],[OrderQuantity]] *Sales_Data[[#This Row],[UnitPrice]]</f>
        <v>279500</v>
      </c>
      <c r="M5208" s="7">
        <f>Sales_Data[[#This Row],[UnitPrice]]-Sales_Data[[#This Row],[UnitCost]]</f>
        <v>2300</v>
      </c>
      <c r="N5208" s="7">
        <f>Sales_Data[[#This Row],[Gross Revenue]]-Sales_Data[[#This Row],[Discount Amount ]]</f>
        <v>277200</v>
      </c>
      <c r="O5208" s="7">
        <f>Sales_Data[[#This Row],[OrderQuantity]] *Sales_Data[[#This Row],[UnitCost]]</f>
        <v>180600</v>
      </c>
      <c r="P5208" s="7">
        <f>Sales_Data[[#This Row],[ItemCost]] +Sales_Data[[#This Row],[ShippingCost]]</f>
        <v>180999.9</v>
      </c>
      <c r="Q5208" s="7">
        <f>Sales_Data[[#This Row],[Gross Revenue]]-Sales_Data[[#This Row],[TotalFinancialCost]]</f>
        <v>98500.1</v>
      </c>
      <c r="R5208" s="7">
        <f>Sales_Data[[#This Row],[Actul Bill Amount]]-Sales_Data[[#This Row],[ShippingCost]]</f>
        <v>276800.09999999998</v>
      </c>
      <c r="S5208">
        <v>458</v>
      </c>
      <c r="T5208">
        <v>399.9</v>
      </c>
      <c r="U5208" t="s">
        <v>21</v>
      </c>
      <c r="V5208">
        <v>4200</v>
      </c>
      <c r="W5208" t="s">
        <v>18</v>
      </c>
      <c r="X5208" t="str">
        <f t="shared" si="163"/>
        <v>Bengaluru</v>
      </c>
    </row>
    <row r="5209" spans="1:24" x14ac:dyDescent="0.4">
      <c r="A5209">
        <v>105208</v>
      </c>
      <c r="B5209" s="5">
        <v>46008.859027777777</v>
      </c>
      <c r="C5209" s="3" t="str">
        <f>TEXT(Sales_Data[[#This Row],[OrderDate]],"mmmm")</f>
        <v>December</v>
      </c>
      <c r="D5209" s="3" t="str">
        <f t="shared" si="162"/>
        <v>2025</v>
      </c>
      <c r="E5209" t="s">
        <v>23</v>
      </c>
      <c r="F5209" t="s">
        <v>46</v>
      </c>
      <c r="G5209" t="s">
        <v>15</v>
      </c>
      <c r="H5209" t="s">
        <v>32</v>
      </c>
      <c r="I5209" t="s">
        <v>100</v>
      </c>
      <c r="J5209">
        <v>76</v>
      </c>
      <c r="K5209">
        <v>15000</v>
      </c>
      <c r="L5209" s="7">
        <f>Sales_Data[[#This Row],[OrderQuantity]] *Sales_Data[[#This Row],[UnitPrice]]</f>
        <v>1140000</v>
      </c>
      <c r="M5209" s="7">
        <f>Sales_Data[[#This Row],[UnitPrice]]-Sales_Data[[#This Row],[UnitCost]]</f>
        <v>5500</v>
      </c>
      <c r="N5209" s="7">
        <f>Sales_Data[[#This Row],[Gross Revenue]]-Sales_Data[[#This Row],[Discount Amount ]]</f>
        <v>1134500</v>
      </c>
      <c r="O5209" s="7">
        <f>Sales_Data[[#This Row],[OrderQuantity]] *Sales_Data[[#This Row],[UnitCost]]</f>
        <v>722000</v>
      </c>
      <c r="P5209" s="7">
        <f>Sales_Data[[#This Row],[ItemCost]] +Sales_Data[[#This Row],[ShippingCost]]</f>
        <v>722816.06</v>
      </c>
      <c r="Q5209" s="7">
        <f>Sales_Data[[#This Row],[Gross Revenue]]-Sales_Data[[#This Row],[TotalFinancialCost]]</f>
        <v>417183.93999999994</v>
      </c>
      <c r="R5209" s="7">
        <f>Sales_Data[[#This Row],[Actul Bill Amount]]-Sales_Data[[#This Row],[ShippingCost]]</f>
        <v>1133683.94</v>
      </c>
      <c r="S5209">
        <v>578</v>
      </c>
      <c r="T5209">
        <v>816.06</v>
      </c>
      <c r="U5209" t="s">
        <v>53</v>
      </c>
      <c r="V5209">
        <v>9500</v>
      </c>
      <c r="W5209" t="s">
        <v>33</v>
      </c>
      <c r="X5209" t="str">
        <f t="shared" si="163"/>
        <v>Delhi</v>
      </c>
    </row>
    <row r="5210" spans="1:24" x14ac:dyDescent="0.4">
      <c r="A5210">
        <v>105209</v>
      </c>
      <c r="B5210" s="5">
        <v>45930.769444444442</v>
      </c>
      <c r="C5210" s="3" t="str">
        <f>TEXT(Sales_Data[[#This Row],[OrderDate]],"mmmm")</f>
        <v>September</v>
      </c>
      <c r="D5210" s="3" t="str">
        <f t="shared" si="162"/>
        <v>2025</v>
      </c>
      <c r="E5210" t="s">
        <v>13</v>
      </c>
      <c r="F5210" t="s">
        <v>35</v>
      </c>
      <c r="G5210" t="s">
        <v>29</v>
      </c>
      <c r="H5210" t="s">
        <v>20</v>
      </c>
      <c r="I5210" t="s">
        <v>100</v>
      </c>
      <c r="J5210">
        <v>13</v>
      </c>
      <c r="K5210">
        <v>12000</v>
      </c>
      <c r="L5210" s="7">
        <f>Sales_Data[[#This Row],[OrderQuantity]] *Sales_Data[[#This Row],[UnitPrice]]</f>
        <v>156000</v>
      </c>
      <c r="M5210" s="7">
        <f>Sales_Data[[#This Row],[UnitPrice]]-Sales_Data[[#This Row],[UnitCost]]</f>
        <v>4000</v>
      </c>
      <c r="N5210" s="7">
        <f>Sales_Data[[#This Row],[Gross Revenue]]-Sales_Data[[#This Row],[Discount Amount ]]</f>
        <v>152000</v>
      </c>
      <c r="O5210" s="7">
        <f>Sales_Data[[#This Row],[OrderQuantity]] *Sales_Data[[#This Row],[UnitCost]]</f>
        <v>104000</v>
      </c>
      <c r="P5210" s="7">
        <f>Sales_Data[[#This Row],[ItemCost]] +Sales_Data[[#This Row],[ShippingCost]]</f>
        <v>106207.55</v>
      </c>
      <c r="Q5210" s="7">
        <f>Sales_Data[[#This Row],[Gross Revenue]]-Sales_Data[[#This Row],[TotalFinancialCost]]</f>
        <v>49792.45</v>
      </c>
      <c r="R5210" s="7">
        <f>Sales_Data[[#This Row],[Actul Bill Amount]]-Sales_Data[[#This Row],[ShippingCost]]</f>
        <v>149792.45000000001</v>
      </c>
      <c r="S5210">
        <v>499</v>
      </c>
      <c r="T5210">
        <v>2207.5500000000002</v>
      </c>
      <c r="U5210" t="s">
        <v>36</v>
      </c>
      <c r="V5210">
        <v>8000</v>
      </c>
      <c r="W5210" t="s">
        <v>22</v>
      </c>
      <c r="X5210" t="str">
        <f t="shared" si="163"/>
        <v>Nagpur</v>
      </c>
    </row>
    <row r="5211" spans="1:24" x14ac:dyDescent="0.4">
      <c r="A5211">
        <v>105210</v>
      </c>
      <c r="B5211" s="5">
        <v>45878.56527777778</v>
      </c>
      <c r="C5211" s="3" t="str">
        <f>TEXT(Sales_Data[[#This Row],[OrderDate]],"mmmm")</f>
        <v>August</v>
      </c>
      <c r="D5211" s="3" t="str">
        <f t="shared" si="162"/>
        <v>2025</v>
      </c>
      <c r="E5211" t="s">
        <v>48</v>
      </c>
      <c r="F5211" t="s">
        <v>46</v>
      </c>
      <c r="G5211" t="s">
        <v>15</v>
      </c>
      <c r="H5211" t="s">
        <v>32</v>
      </c>
      <c r="I5211" t="s">
        <v>100</v>
      </c>
      <c r="J5211">
        <v>1</v>
      </c>
      <c r="K5211">
        <v>15000</v>
      </c>
      <c r="L5211" s="7">
        <f>Sales_Data[[#This Row],[OrderQuantity]] *Sales_Data[[#This Row],[UnitPrice]]</f>
        <v>15000</v>
      </c>
      <c r="M5211" s="7">
        <f>Sales_Data[[#This Row],[UnitPrice]]-Sales_Data[[#This Row],[UnitCost]]</f>
        <v>5500</v>
      </c>
      <c r="N5211" s="7">
        <f>Sales_Data[[#This Row],[Gross Revenue]]-Sales_Data[[#This Row],[Discount Amount ]]</f>
        <v>9500</v>
      </c>
      <c r="O5211" s="7">
        <f>Sales_Data[[#This Row],[OrderQuantity]] *Sales_Data[[#This Row],[UnitCost]]</f>
        <v>9500</v>
      </c>
      <c r="P5211" s="7">
        <f>Sales_Data[[#This Row],[ItemCost]] +Sales_Data[[#This Row],[ShippingCost]]</f>
        <v>9887.4599999999991</v>
      </c>
      <c r="Q5211" s="7">
        <f>Sales_Data[[#This Row],[Gross Revenue]]-Sales_Data[[#This Row],[TotalFinancialCost]]</f>
        <v>5112.5400000000009</v>
      </c>
      <c r="R5211" s="7">
        <f>Sales_Data[[#This Row],[Actul Bill Amount]]-Sales_Data[[#This Row],[ShippingCost]]</f>
        <v>9112.5400000000009</v>
      </c>
      <c r="S5211">
        <v>665</v>
      </c>
      <c r="T5211">
        <v>387.46</v>
      </c>
      <c r="U5211" t="s">
        <v>53</v>
      </c>
      <c r="V5211">
        <v>9500</v>
      </c>
      <c r="W5211" t="s">
        <v>33</v>
      </c>
      <c r="X5211" t="str">
        <f t="shared" si="163"/>
        <v>Delhi</v>
      </c>
    </row>
    <row r="5212" spans="1:24" x14ac:dyDescent="0.4">
      <c r="A5212">
        <v>105211</v>
      </c>
      <c r="B5212" s="5">
        <v>45870.682638888888</v>
      </c>
      <c r="C5212" s="3" t="str">
        <f>TEXT(Sales_Data[[#This Row],[OrderDate]],"mmmm")</f>
        <v>August</v>
      </c>
      <c r="D5212" s="3" t="str">
        <f t="shared" si="162"/>
        <v>2025</v>
      </c>
      <c r="E5212" t="s">
        <v>34</v>
      </c>
      <c r="F5212" t="s">
        <v>46</v>
      </c>
      <c r="G5212" t="s">
        <v>15</v>
      </c>
      <c r="H5212" t="s">
        <v>32</v>
      </c>
      <c r="I5212" t="s">
        <v>100</v>
      </c>
      <c r="J5212">
        <v>45</v>
      </c>
      <c r="K5212">
        <v>4500</v>
      </c>
      <c r="L5212" s="7">
        <f>Sales_Data[[#This Row],[OrderQuantity]] *Sales_Data[[#This Row],[UnitPrice]]</f>
        <v>202500</v>
      </c>
      <c r="M5212" s="7">
        <f>Sales_Data[[#This Row],[UnitPrice]]-Sales_Data[[#This Row],[UnitCost]]</f>
        <v>1700</v>
      </c>
      <c r="N5212" s="7">
        <f>Sales_Data[[#This Row],[Gross Revenue]]-Sales_Data[[#This Row],[Discount Amount ]]</f>
        <v>200800</v>
      </c>
      <c r="O5212" s="7">
        <f>Sales_Data[[#This Row],[OrderQuantity]] *Sales_Data[[#This Row],[UnitCost]]</f>
        <v>126000</v>
      </c>
      <c r="P5212" s="7">
        <f>Sales_Data[[#This Row],[ItemCost]] +Sales_Data[[#This Row],[ShippingCost]]</f>
        <v>126927.08</v>
      </c>
      <c r="Q5212" s="7">
        <f>Sales_Data[[#This Row],[Gross Revenue]]-Sales_Data[[#This Row],[TotalFinancialCost]]</f>
        <v>75572.92</v>
      </c>
      <c r="R5212" s="7">
        <f>Sales_Data[[#This Row],[Actul Bill Amount]]-Sales_Data[[#This Row],[ShippingCost]]</f>
        <v>199872.92</v>
      </c>
      <c r="S5212">
        <v>407</v>
      </c>
      <c r="T5212">
        <v>927.08</v>
      </c>
      <c r="U5212" t="s">
        <v>47</v>
      </c>
      <c r="V5212">
        <v>2800</v>
      </c>
      <c r="W5212" t="s">
        <v>33</v>
      </c>
      <c r="X5212" t="str">
        <f t="shared" si="163"/>
        <v>Delhi</v>
      </c>
    </row>
    <row r="5213" spans="1:24" x14ac:dyDescent="0.4">
      <c r="A5213">
        <v>105212</v>
      </c>
      <c r="B5213" s="5">
        <v>45998.981944444444</v>
      </c>
      <c r="C5213" s="3" t="str">
        <f>TEXT(Sales_Data[[#This Row],[OrderDate]],"mmmm")</f>
        <v>December</v>
      </c>
      <c r="D5213" s="3" t="str">
        <f t="shared" si="162"/>
        <v>2025</v>
      </c>
      <c r="E5213" t="s">
        <v>42</v>
      </c>
      <c r="F5213" t="s">
        <v>14</v>
      </c>
      <c r="G5213" t="s">
        <v>15</v>
      </c>
      <c r="H5213" t="s">
        <v>16</v>
      </c>
      <c r="I5213" t="s">
        <v>100</v>
      </c>
      <c r="J5213">
        <v>5</v>
      </c>
      <c r="K5213">
        <v>3200</v>
      </c>
      <c r="L5213" s="7">
        <f>Sales_Data[[#This Row],[OrderQuantity]] *Sales_Data[[#This Row],[UnitPrice]]</f>
        <v>16000</v>
      </c>
      <c r="M5213" s="7">
        <f>Sales_Data[[#This Row],[UnitPrice]]-Sales_Data[[#This Row],[UnitCost]]</f>
        <v>1200</v>
      </c>
      <c r="N5213" s="7">
        <f>Sales_Data[[#This Row],[Gross Revenue]]-Sales_Data[[#This Row],[Discount Amount ]]</f>
        <v>14800</v>
      </c>
      <c r="O5213" s="7">
        <f>Sales_Data[[#This Row],[OrderQuantity]] *Sales_Data[[#This Row],[UnitCost]]</f>
        <v>10000</v>
      </c>
      <c r="P5213" s="7">
        <f>Sales_Data[[#This Row],[ItemCost]] +Sales_Data[[#This Row],[ShippingCost]]</f>
        <v>10670.13</v>
      </c>
      <c r="Q5213" s="7">
        <f>Sales_Data[[#This Row],[Gross Revenue]]-Sales_Data[[#This Row],[TotalFinancialCost]]</f>
        <v>5329.8700000000008</v>
      </c>
      <c r="R5213" s="7">
        <f>Sales_Data[[#This Row],[Actul Bill Amount]]-Sales_Data[[#This Row],[ShippingCost]]</f>
        <v>14129.87</v>
      </c>
      <c r="S5213">
        <v>1117</v>
      </c>
      <c r="T5213">
        <v>670.13</v>
      </c>
      <c r="U5213" t="s">
        <v>17</v>
      </c>
      <c r="V5213">
        <v>2000</v>
      </c>
      <c r="W5213" t="s">
        <v>18</v>
      </c>
      <c r="X5213" t="str">
        <f t="shared" si="163"/>
        <v>Bengaluru</v>
      </c>
    </row>
    <row r="5214" spans="1:24" x14ac:dyDescent="0.4">
      <c r="A5214">
        <v>105213</v>
      </c>
      <c r="B5214" s="5">
        <v>45713.1875</v>
      </c>
      <c r="C5214" s="3" t="str">
        <f>TEXT(Sales_Data[[#This Row],[OrderDate]],"mmmm")</f>
        <v>February</v>
      </c>
      <c r="D5214" s="3" t="str">
        <f t="shared" si="162"/>
        <v>2025</v>
      </c>
      <c r="E5214" t="s">
        <v>34</v>
      </c>
      <c r="F5214" t="s">
        <v>55</v>
      </c>
      <c r="G5214" t="s">
        <v>29</v>
      </c>
      <c r="H5214" t="s">
        <v>32</v>
      </c>
      <c r="I5214" t="s">
        <v>100</v>
      </c>
      <c r="J5214">
        <v>84</v>
      </c>
      <c r="K5214">
        <v>1200</v>
      </c>
      <c r="L5214" s="7">
        <f>Sales_Data[[#This Row],[OrderQuantity]] *Sales_Data[[#This Row],[UnitPrice]]</f>
        <v>100800</v>
      </c>
      <c r="M5214" s="7">
        <f>Sales_Data[[#This Row],[UnitPrice]]-Sales_Data[[#This Row],[UnitCost]]</f>
        <v>400</v>
      </c>
      <c r="N5214" s="7">
        <f>Sales_Data[[#This Row],[Gross Revenue]]-Sales_Data[[#This Row],[Discount Amount ]]</f>
        <v>100400</v>
      </c>
      <c r="O5214" s="7">
        <f>Sales_Data[[#This Row],[OrderQuantity]] *Sales_Data[[#This Row],[UnitCost]]</f>
        <v>67200</v>
      </c>
      <c r="P5214" s="7">
        <f>Sales_Data[[#This Row],[ItemCost]] +Sales_Data[[#This Row],[ShippingCost]]</f>
        <v>68388.03</v>
      </c>
      <c r="Q5214" s="7">
        <f>Sales_Data[[#This Row],[Gross Revenue]]-Sales_Data[[#This Row],[TotalFinancialCost]]</f>
        <v>32411.97</v>
      </c>
      <c r="R5214" s="7">
        <f>Sales_Data[[#This Row],[Actul Bill Amount]]-Sales_Data[[#This Row],[ShippingCost]]</f>
        <v>99211.97</v>
      </c>
      <c r="S5214">
        <v>384</v>
      </c>
      <c r="T5214">
        <v>1188.03</v>
      </c>
      <c r="U5214" t="s">
        <v>58</v>
      </c>
      <c r="V5214">
        <v>800</v>
      </c>
      <c r="W5214" t="s">
        <v>33</v>
      </c>
      <c r="X5214" t="str">
        <f t="shared" si="163"/>
        <v>Delhi</v>
      </c>
    </row>
    <row r="5215" spans="1:24" x14ac:dyDescent="0.4">
      <c r="A5215">
        <v>105214</v>
      </c>
      <c r="B5215" s="5">
        <v>45999.856944444444</v>
      </c>
      <c r="C5215" s="3" t="str">
        <f>TEXT(Sales_Data[[#This Row],[OrderDate]],"mmmm")</f>
        <v>December</v>
      </c>
      <c r="D5215" s="3" t="str">
        <f t="shared" si="162"/>
        <v>2025</v>
      </c>
      <c r="E5215" t="s">
        <v>39</v>
      </c>
      <c r="F5215" t="s">
        <v>46</v>
      </c>
      <c r="G5215" t="s">
        <v>15</v>
      </c>
      <c r="H5215" t="s">
        <v>37</v>
      </c>
      <c r="I5215" t="s">
        <v>100</v>
      </c>
      <c r="J5215">
        <v>52</v>
      </c>
      <c r="K5215">
        <v>4500</v>
      </c>
      <c r="L5215" s="7">
        <f>Sales_Data[[#This Row],[OrderQuantity]] *Sales_Data[[#This Row],[UnitPrice]]</f>
        <v>234000</v>
      </c>
      <c r="M5215" s="7">
        <f>Sales_Data[[#This Row],[UnitPrice]]-Sales_Data[[#This Row],[UnitCost]]</f>
        <v>1700</v>
      </c>
      <c r="N5215" s="7">
        <f>Sales_Data[[#This Row],[Gross Revenue]]-Sales_Data[[#This Row],[Discount Amount ]]</f>
        <v>232300</v>
      </c>
      <c r="O5215" s="7">
        <f>Sales_Data[[#This Row],[OrderQuantity]] *Sales_Data[[#This Row],[UnitCost]]</f>
        <v>145600</v>
      </c>
      <c r="P5215" s="7">
        <f>Sales_Data[[#This Row],[ItemCost]] +Sales_Data[[#This Row],[ShippingCost]]</f>
        <v>146363.82</v>
      </c>
      <c r="Q5215" s="7">
        <f>Sales_Data[[#This Row],[Gross Revenue]]-Sales_Data[[#This Row],[TotalFinancialCost]]</f>
        <v>87636.18</v>
      </c>
      <c r="R5215" s="7">
        <f>Sales_Data[[#This Row],[Actul Bill Amount]]-Sales_Data[[#This Row],[ShippingCost]]</f>
        <v>231536.18</v>
      </c>
      <c r="S5215">
        <v>775</v>
      </c>
      <c r="T5215">
        <v>763.82</v>
      </c>
      <c r="U5215" t="s">
        <v>47</v>
      </c>
      <c r="V5215">
        <v>2800</v>
      </c>
      <c r="W5215" t="s">
        <v>38</v>
      </c>
      <c r="X5215" t="str">
        <f t="shared" si="163"/>
        <v>Kolkata</v>
      </c>
    </row>
    <row r="5216" spans="1:24" x14ac:dyDescent="0.4">
      <c r="A5216">
        <v>105215</v>
      </c>
      <c r="B5216" s="5">
        <v>45759.888194444444</v>
      </c>
      <c r="C5216" s="3" t="str">
        <f>TEXT(Sales_Data[[#This Row],[OrderDate]],"mmmm")</f>
        <v>April</v>
      </c>
      <c r="D5216" s="3" t="str">
        <f t="shared" si="162"/>
        <v>2025</v>
      </c>
      <c r="E5216" t="s">
        <v>23</v>
      </c>
      <c r="F5216" t="s">
        <v>55</v>
      </c>
      <c r="G5216" t="s">
        <v>31</v>
      </c>
      <c r="H5216" t="s">
        <v>16</v>
      </c>
      <c r="I5216" t="s">
        <v>100</v>
      </c>
      <c r="J5216">
        <v>21</v>
      </c>
      <c r="K5216">
        <v>600</v>
      </c>
      <c r="L5216" s="7">
        <f>Sales_Data[[#This Row],[OrderQuantity]] *Sales_Data[[#This Row],[UnitPrice]]</f>
        <v>12600</v>
      </c>
      <c r="M5216" s="7">
        <f>Sales_Data[[#This Row],[UnitPrice]]-Sales_Data[[#This Row],[UnitCost]]</f>
        <v>250</v>
      </c>
      <c r="N5216" s="7">
        <f>Sales_Data[[#This Row],[Gross Revenue]]-Sales_Data[[#This Row],[Discount Amount ]]</f>
        <v>12350</v>
      </c>
      <c r="O5216" s="7">
        <f>Sales_Data[[#This Row],[OrderQuantity]] *Sales_Data[[#This Row],[UnitCost]]</f>
        <v>7350</v>
      </c>
      <c r="P5216" s="7">
        <f>Sales_Data[[#This Row],[ItemCost]] +Sales_Data[[#This Row],[ShippingCost]]</f>
        <v>8327.84</v>
      </c>
      <c r="Q5216" s="7">
        <f>Sales_Data[[#This Row],[Gross Revenue]]-Sales_Data[[#This Row],[TotalFinancialCost]]</f>
        <v>4272.16</v>
      </c>
      <c r="R5216" s="7">
        <f>Sales_Data[[#This Row],[Actul Bill Amount]]-Sales_Data[[#This Row],[ShippingCost]]</f>
        <v>11372.16</v>
      </c>
      <c r="S5216">
        <v>999</v>
      </c>
      <c r="T5216">
        <v>977.84</v>
      </c>
      <c r="U5216" t="s">
        <v>57</v>
      </c>
      <c r="V5216">
        <v>350</v>
      </c>
      <c r="W5216" t="s">
        <v>18</v>
      </c>
      <c r="X5216" t="str">
        <f t="shared" si="163"/>
        <v>Bengaluru</v>
      </c>
    </row>
    <row r="5217" spans="1:24" x14ac:dyDescent="0.4">
      <c r="A5217">
        <v>105216</v>
      </c>
      <c r="B5217" s="5">
        <v>45849.320138888892</v>
      </c>
      <c r="C5217" s="3" t="str">
        <f>TEXT(Sales_Data[[#This Row],[OrderDate]],"mmmm")</f>
        <v>July</v>
      </c>
      <c r="D5217" s="3" t="str">
        <f t="shared" si="162"/>
        <v>2025</v>
      </c>
      <c r="E5217" t="s">
        <v>48</v>
      </c>
      <c r="F5217" t="s">
        <v>43</v>
      </c>
      <c r="G5217" t="s">
        <v>31</v>
      </c>
      <c r="H5217" t="s">
        <v>20</v>
      </c>
      <c r="I5217" t="s">
        <v>100</v>
      </c>
      <c r="J5217">
        <v>38</v>
      </c>
      <c r="K5217">
        <v>2800</v>
      </c>
      <c r="L5217" s="7">
        <f>Sales_Data[[#This Row],[OrderQuantity]] *Sales_Data[[#This Row],[UnitPrice]]</f>
        <v>106400</v>
      </c>
      <c r="M5217" s="7">
        <f>Sales_Data[[#This Row],[UnitPrice]]-Sales_Data[[#This Row],[UnitCost]]</f>
        <v>1300</v>
      </c>
      <c r="N5217" s="7">
        <f>Sales_Data[[#This Row],[Gross Revenue]]-Sales_Data[[#This Row],[Discount Amount ]]</f>
        <v>105100</v>
      </c>
      <c r="O5217" s="7">
        <f>Sales_Data[[#This Row],[OrderQuantity]] *Sales_Data[[#This Row],[UnitCost]]</f>
        <v>57000</v>
      </c>
      <c r="P5217" s="7">
        <f>Sales_Data[[#This Row],[ItemCost]] +Sales_Data[[#This Row],[ShippingCost]]</f>
        <v>57587.72</v>
      </c>
      <c r="Q5217" s="7">
        <f>Sales_Data[[#This Row],[Gross Revenue]]-Sales_Data[[#This Row],[TotalFinancialCost]]</f>
        <v>48812.28</v>
      </c>
      <c r="R5217" s="7">
        <f>Sales_Data[[#This Row],[Actul Bill Amount]]-Sales_Data[[#This Row],[ShippingCost]]</f>
        <v>104512.28</v>
      </c>
      <c r="S5217">
        <v>1054</v>
      </c>
      <c r="T5217">
        <v>587.72</v>
      </c>
      <c r="U5217" t="s">
        <v>61</v>
      </c>
      <c r="V5217">
        <v>1500</v>
      </c>
      <c r="W5217" t="s">
        <v>22</v>
      </c>
      <c r="X5217" t="str">
        <f t="shared" si="163"/>
        <v>Nagpur</v>
      </c>
    </row>
    <row r="5218" spans="1:24" x14ac:dyDescent="0.4">
      <c r="A5218">
        <v>105217</v>
      </c>
      <c r="B5218" s="5">
        <v>45967.813194444447</v>
      </c>
      <c r="C5218" s="3" t="str">
        <f>TEXT(Sales_Data[[#This Row],[OrderDate]],"mmmm")</f>
        <v>November</v>
      </c>
      <c r="D5218" s="3" t="str">
        <f t="shared" si="162"/>
        <v>2025</v>
      </c>
      <c r="E5218" t="s">
        <v>42</v>
      </c>
      <c r="F5218" t="s">
        <v>55</v>
      </c>
      <c r="G5218" t="s">
        <v>31</v>
      </c>
      <c r="H5218" t="s">
        <v>16</v>
      </c>
      <c r="I5218" t="s">
        <v>100</v>
      </c>
      <c r="J5218">
        <v>39</v>
      </c>
      <c r="K5218">
        <v>1200</v>
      </c>
      <c r="L5218" s="7">
        <f>Sales_Data[[#This Row],[OrderQuantity]] *Sales_Data[[#This Row],[UnitPrice]]</f>
        <v>46800</v>
      </c>
      <c r="M5218" s="7">
        <f>Sales_Data[[#This Row],[UnitPrice]]-Sales_Data[[#This Row],[UnitCost]]</f>
        <v>400</v>
      </c>
      <c r="N5218" s="7">
        <f>Sales_Data[[#This Row],[Gross Revenue]]-Sales_Data[[#This Row],[Discount Amount ]]</f>
        <v>46400</v>
      </c>
      <c r="O5218" s="7">
        <f>Sales_Data[[#This Row],[OrderQuantity]] *Sales_Data[[#This Row],[UnitCost]]</f>
        <v>31200</v>
      </c>
      <c r="P5218" s="7">
        <f>Sales_Data[[#This Row],[ItemCost]] +Sales_Data[[#This Row],[ShippingCost]]</f>
        <v>32069.21</v>
      </c>
      <c r="Q5218" s="7">
        <f>Sales_Data[[#This Row],[Gross Revenue]]-Sales_Data[[#This Row],[TotalFinancialCost]]</f>
        <v>14730.79</v>
      </c>
      <c r="R5218" s="7">
        <f>Sales_Data[[#This Row],[Actul Bill Amount]]-Sales_Data[[#This Row],[ShippingCost]]</f>
        <v>45530.79</v>
      </c>
      <c r="S5218">
        <v>839</v>
      </c>
      <c r="T5218">
        <v>869.21</v>
      </c>
      <c r="U5218" t="s">
        <v>58</v>
      </c>
      <c r="V5218">
        <v>800</v>
      </c>
      <c r="W5218" t="s">
        <v>18</v>
      </c>
      <c r="X5218" t="str">
        <f t="shared" si="163"/>
        <v>Bengaluru</v>
      </c>
    </row>
    <row r="5219" spans="1:24" x14ac:dyDescent="0.4">
      <c r="A5219">
        <v>105218</v>
      </c>
      <c r="B5219" s="5">
        <v>45857.507638888892</v>
      </c>
      <c r="C5219" s="3" t="str">
        <f>TEXT(Sales_Data[[#This Row],[OrderDate]],"mmmm")</f>
        <v>July</v>
      </c>
      <c r="D5219" s="3" t="str">
        <f t="shared" si="162"/>
        <v>2025</v>
      </c>
      <c r="E5219" t="s">
        <v>34</v>
      </c>
      <c r="F5219" t="s">
        <v>46</v>
      </c>
      <c r="G5219" t="s">
        <v>15</v>
      </c>
      <c r="H5219" t="s">
        <v>20</v>
      </c>
      <c r="I5219" t="s">
        <v>100</v>
      </c>
      <c r="J5219">
        <v>89</v>
      </c>
      <c r="K5219">
        <v>15000</v>
      </c>
      <c r="L5219" s="7">
        <f>Sales_Data[[#This Row],[OrderQuantity]] *Sales_Data[[#This Row],[UnitPrice]]</f>
        <v>1335000</v>
      </c>
      <c r="M5219" s="7">
        <f>Sales_Data[[#This Row],[UnitPrice]]-Sales_Data[[#This Row],[UnitCost]]</f>
        <v>5500</v>
      </c>
      <c r="N5219" s="7">
        <f>Sales_Data[[#This Row],[Gross Revenue]]-Sales_Data[[#This Row],[Discount Amount ]]</f>
        <v>1329500</v>
      </c>
      <c r="O5219" s="7">
        <f>Sales_Data[[#This Row],[OrderQuantity]] *Sales_Data[[#This Row],[UnitCost]]</f>
        <v>845500</v>
      </c>
      <c r="P5219" s="7">
        <f>Sales_Data[[#This Row],[ItemCost]] +Sales_Data[[#This Row],[ShippingCost]]</f>
        <v>846002.32</v>
      </c>
      <c r="Q5219" s="7">
        <f>Sales_Data[[#This Row],[Gross Revenue]]-Sales_Data[[#This Row],[TotalFinancialCost]]</f>
        <v>488997.68000000005</v>
      </c>
      <c r="R5219" s="7">
        <f>Sales_Data[[#This Row],[Actul Bill Amount]]-Sales_Data[[#This Row],[ShippingCost]]</f>
        <v>1328997.68</v>
      </c>
      <c r="S5219">
        <v>328</v>
      </c>
      <c r="T5219">
        <v>502.32</v>
      </c>
      <c r="U5219" t="s">
        <v>53</v>
      </c>
      <c r="V5219">
        <v>9500</v>
      </c>
      <c r="W5219" t="s">
        <v>22</v>
      </c>
      <c r="X5219" t="str">
        <f t="shared" si="163"/>
        <v>Nagpur</v>
      </c>
    </row>
    <row r="5220" spans="1:24" x14ac:dyDescent="0.4">
      <c r="A5220">
        <v>105219</v>
      </c>
      <c r="B5220" s="5">
        <v>45890.75277777778</v>
      </c>
      <c r="C5220" s="3" t="str">
        <f>TEXT(Sales_Data[[#This Row],[OrderDate]],"mmmm")</f>
        <v>August</v>
      </c>
      <c r="D5220" s="3" t="str">
        <f t="shared" si="162"/>
        <v>2025</v>
      </c>
      <c r="E5220" t="s">
        <v>23</v>
      </c>
      <c r="F5220" t="s">
        <v>35</v>
      </c>
      <c r="G5220" t="s">
        <v>15</v>
      </c>
      <c r="H5220" t="s">
        <v>16</v>
      </c>
      <c r="I5220" t="s">
        <v>100</v>
      </c>
      <c r="J5220">
        <v>9</v>
      </c>
      <c r="K5220">
        <v>12000</v>
      </c>
      <c r="L5220" s="7">
        <f>Sales_Data[[#This Row],[OrderQuantity]] *Sales_Data[[#This Row],[UnitPrice]]</f>
        <v>108000</v>
      </c>
      <c r="M5220" s="7">
        <f>Sales_Data[[#This Row],[UnitPrice]]-Sales_Data[[#This Row],[UnitCost]]</f>
        <v>4000</v>
      </c>
      <c r="N5220" s="7">
        <f>Sales_Data[[#This Row],[Gross Revenue]]-Sales_Data[[#This Row],[Discount Amount ]]</f>
        <v>104000</v>
      </c>
      <c r="O5220" s="7">
        <f>Sales_Data[[#This Row],[OrderQuantity]] *Sales_Data[[#This Row],[UnitCost]]</f>
        <v>72000</v>
      </c>
      <c r="P5220" s="7">
        <f>Sales_Data[[#This Row],[ItemCost]] +Sales_Data[[#This Row],[ShippingCost]]</f>
        <v>72303.27</v>
      </c>
      <c r="Q5220" s="7">
        <f>Sales_Data[[#This Row],[Gross Revenue]]-Sales_Data[[#This Row],[TotalFinancialCost]]</f>
        <v>35696.729999999996</v>
      </c>
      <c r="R5220" s="7">
        <f>Sales_Data[[#This Row],[Actul Bill Amount]]-Sales_Data[[#This Row],[ShippingCost]]</f>
        <v>103696.73</v>
      </c>
      <c r="S5220">
        <v>900</v>
      </c>
      <c r="T5220">
        <v>303.27</v>
      </c>
      <c r="U5220" t="s">
        <v>36</v>
      </c>
      <c r="V5220">
        <v>8000</v>
      </c>
      <c r="W5220" t="s">
        <v>18</v>
      </c>
      <c r="X5220" t="str">
        <f t="shared" si="163"/>
        <v>Bengaluru</v>
      </c>
    </row>
    <row r="5221" spans="1:24" x14ac:dyDescent="0.4">
      <c r="A5221">
        <v>105220</v>
      </c>
      <c r="B5221" s="5">
        <v>45884.917361111111</v>
      </c>
      <c r="C5221" s="3" t="str">
        <f>TEXT(Sales_Data[[#This Row],[OrderDate]],"mmmm")</f>
        <v>August</v>
      </c>
      <c r="D5221" s="3" t="str">
        <f t="shared" si="162"/>
        <v>2025</v>
      </c>
      <c r="E5221" t="s">
        <v>42</v>
      </c>
      <c r="F5221" t="s">
        <v>14</v>
      </c>
      <c r="G5221" t="s">
        <v>29</v>
      </c>
      <c r="H5221" t="s">
        <v>32</v>
      </c>
      <c r="I5221" t="s">
        <v>100</v>
      </c>
      <c r="J5221">
        <v>67</v>
      </c>
      <c r="K5221">
        <v>6500</v>
      </c>
      <c r="L5221" s="7">
        <f>Sales_Data[[#This Row],[OrderQuantity]] *Sales_Data[[#This Row],[UnitPrice]]</f>
        <v>435500</v>
      </c>
      <c r="M5221" s="7">
        <f>Sales_Data[[#This Row],[UnitPrice]]-Sales_Data[[#This Row],[UnitCost]]</f>
        <v>2300</v>
      </c>
      <c r="N5221" s="7">
        <f>Sales_Data[[#This Row],[Gross Revenue]]-Sales_Data[[#This Row],[Discount Amount ]]</f>
        <v>433200</v>
      </c>
      <c r="O5221" s="7">
        <f>Sales_Data[[#This Row],[OrderQuantity]] *Sales_Data[[#This Row],[UnitCost]]</f>
        <v>281400</v>
      </c>
      <c r="P5221" s="7">
        <f>Sales_Data[[#This Row],[ItemCost]] +Sales_Data[[#This Row],[ShippingCost]]</f>
        <v>281653.94</v>
      </c>
      <c r="Q5221" s="7">
        <f>Sales_Data[[#This Row],[Gross Revenue]]-Sales_Data[[#This Row],[TotalFinancialCost]]</f>
        <v>153846.06</v>
      </c>
      <c r="R5221" s="7">
        <f>Sales_Data[[#This Row],[Actul Bill Amount]]-Sales_Data[[#This Row],[ShippingCost]]</f>
        <v>432946.06</v>
      </c>
      <c r="S5221">
        <v>419</v>
      </c>
      <c r="T5221">
        <v>253.94</v>
      </c>
      <c r="U5221" t="s">
        <v>21</v>
      </c>
      <c r="V5221">
        <v>4200</v>
      </c>
      <c r="W5221" t="s">
        <v>33</v>
      </c>
      <c r="X5221" t="str">
        <f t="shared" si="163"/>
        <v>Delhi</v>
      </c>
    </row>
    <row r="5222" spans="1:24" x14ac:dyDescent="0.4">
      <c r="A5222">
        <v>105221</v>
      </c>
      <c r="B5222" s="5">
        <v>45796.038194444445</v>
      </c>
      <c r="C5222" s="3" t="str">
        <f>TEXT(Sales_Data[[#This Row],[OrderDate]],"mmmm")</f>
        <v>May</v>
      </c>
      <c r="D5222" s="3" t="str">
        <f t="shared" si="162"/>
        <v>2025</v>
      </c>
      <c r="E5222" t="s">
        <v>19</v>
      </c>
      <c r="F5222" t="s">
        <v>40</v>
      </c>
      <c r="G5222" t="s">
        <v>15</v>
      </c>
      <c r="H5222" t="s">
        <v>16</v>
      </c>
      <c r="I5222" t="s">
        <v>100</v>
      </c>
      <c r="J5222">
        <v>56</v>
      </c>
      <c r="K5222">
        <v>1500</v>
      </c>
      <c r="L5222" s="7">
        <f>Sales_Data[[#This Row],[OrderQuantity]] *Sales_Data[[#This Row],[UnitPrice]]</f>
        <v>84000</v>
      </c>
      <c r="M5222" s="7">
        <f>Sales_Data[[#This Row],[UnitPrice]]-Sales_Data[[#This Row],[UnitCost]]</f>
        <v>700</v>
      </c>
      <c r="N5222" s="7">
        <f>Sales_Data[[#This Row],[Gross Revenue]]-Sales_Data[[#This Row],[Discount Amount ]]</f>
        <v>83300</v>
      </c>
      <c r="O5222" s="7">
        <f>Sales_Data[[#This Row],[OrderQuantity]] *Sales_Data[[#This Row],[UnitCost]]</f>
        <v>44800</v>
      </c>
      <c r="P5222" s="7">
        <f>Sales_Data[[#This Row],[ItemCost]] +Sales_Data[[#This Row],[ShippingCost]]</f>
        <v>45294.85</v>
      </c>
      <c r="Q5222" s="7">
        <f>Sales_Data[[#This Row],[Gross Revenue]]-Sales_Data[[#This Row],[TotalFinancialCost]]</f>
        <v>38705.15</v>
      </c>
      <c r="R5222" s="7">
        <f>Sales_Data[[#This Row],[Actul Bill Amount]]-Sales_Data[[#This Row],[ShippingCost]]</f>
        <v>82805.149999999994</v>
      </c>
      <c r="S5222">
        <v>895</v>
      </c>
      <c r="T5222">
        <v>494.85</v>
      </c>
      <c r="U5222" t="s">
        <v>52</v>
      </c>
      <c r="V5222">
        <v>800</v>
      </c>
      <c r="W5222" t="s">
        <v>18</v>
      </c>
      <c r="X5222" t="str">
        <f t="shared" si="163"/>
        <v>Bengaluru</v>
      </c>
    </row>
    <row r="5223" spans="1:24" x14ac:dyDescent="0.4">
      <c r="A5223">
        <v>105222</v>
      </c>
      <c r="B5223" s="5">
        <v>46001.745833333334</v>
      </c>
      <c r="C5223" s="3" t="str">
        <f>TEXT(Sales_Data[[#This Row],[OrderDate]],"mmmm")</f>
        <v>December</v>
      </c>
      <c r="D5223" s="3" t="str">
        <f t="shared" si="162"/>
        <v>2025</v>
      </c>
      <c r="E5223" t="s">
        <v>19</v>
      </c>
      <c r="F5223" t="s">
        <v>24</v>
      </c>
      <c r="G5223" t="s">
        <v>15</v>
      </c>
      <c r="H5223" t="s">
        <v>16</v>
      </c>
      <c r="I5223" t="s">
        <v>100</v>
      </c>
      <c r="J5223">
        <v>93</v>
      </c>
      <c r="K5223">
        <v>45000</v>
      </c>
      <c r="L5223" s="7">
        <f>Sales_Data[[#This Row],[OrderQuantity]] *Sales_Data[[#This Row],[UnitPrice]]</f>
        <v>4185000</v>
      </c>
      <c r="M5223" s="7">
        <f>Sales_Data[[#This Row],[UnitPrice]]-Sales_Data[[#This Row],[UnitCost]]</f>
        <v>13000</v>
      </c>
      <c r="N5223" s="7">
        <f>Sales_Data[[#This Row],[Gross Revenue]]-Sales_Data[[#This Row],[Discount Amount ]]</f>
        <v>4172000</v>
      </c>
      <c r="O5223" s="7">
        <f>Sales_Data[[#This Row],[OrderQuantity]] *Sales_Data[[#This Row],[UnitCost]]</f>
        <v>2976000</v>
      </c>
      <c r="P5223" s="7">
        <f>Sales_Data[[#This Row],[ItemCost]] +Sales_Data[[#This Row],[ShippingCost]]</f>
        <v>2976154.2</v>
      </c>
      <c r="Q5223" s="7">
        <f>Sales_Data[[#This Row],[Gross Revenue]]-Sales_Data[[#This Row],[TotalFinancialCost]]</f>
        <v>1208845.7999999998</v>
      </c>
      <c r="R5223" s="7">
        <f>Sales_Data[[#This Row],[Actul Bill Amount]]-Sales_Data[[#This Row],[ShippingCost]]</f>
        <v>4171845.8</v>
      </c>
      <c r="S5223">
        <v>1139</v>
      </c>
      <c r="T5223">
        <v>154.19999999999999</v>
      </c>
      <c r="U5223" t="s">
        <v>26</v>
      </c>
      <c r="V5223">
        <v>32000</v>
      </c>
      <c r="W5223" t="s">
        <v>18</v>
      </c>
      <c r="X5223" t="str">
        <f t="shared" si="163"/>
        <v>Bengaluru</v>
      </c>
    </row>
    <row r="5224" spans="1:24" x14ac:dyDescent="0.4">
      <c r="A5224">
        <v>105223</v>
      </c>
      <c r="B5224" s="5">
        <v>45962.11041666667</v>
      </c>
      <c r="C5224" s="3" t="str">
        <f>TEXT(Sales_Data[[#This Row],[OrderDate]],"mmmm")</f>
        <v>November</v>
      </c>
      <c r="D5224" s="3" t="str">
        <f t="shared" si="162"/>
        <v>2025</v>
      </c>
      <c r="E5224" t="s">
        <v>42</v>
      </c>
      <c r="F5224" t="s">
        <v>43</v>
      </c>
      <c r="G5224" t="s">
        <v>29</v>
      </c>
      <c r="H5224" t="s">
        <v>25</v>
      </c>
      <c r="I5224" t="s">
        <v>100</v>
      </c>
      <c r="J5224">
        <v>45</v>
      </c>
      <c r="K5224">
        <v>2800</v>
      </c>
      <c r="L5224" s="7">
        <f>Sales_Data[[#This Row],[OrderQuantity]] *Sales_Data[[#This Row],[UnitPrice]]</f>
        <v>126000</v>
      </c>
      <c r="M5224" s="7">
        <f>Sales_Data[[#This Row],[UnitPrice]]-Sales_Data[[#This Row],[UnitCost]]</f>
        <v>1300</v>
      </c>
      <c r="N5224" s="7">
        <f>Sales_Data[[#This Row],[Gross Revenue]]-Sales_Data[[#This Row],[Discount Amount ]]</f>
        <v>124700</v>
      </c>
      <c r="O5224" s="7">
        <f>Sales_Data[[#This Row],[OrderQuantity]] *Sales_Data[[#This Row],[UnitCost]]</f>
        <v>67500</v>
      </c>
      <c r="P5224" s="7">
        <f>Sales_Data[[#This Row],[ItemCost]] +Sales_Data[[#This Row],[ShippingCost]]</f>
        <v>68528.22</v>
      </c>
      <c r="Q5224" s="7">
        <f>Sales_Data[[#This Row],[Gross Revenue]]-Sales_Data[[#This Row],[TotalFinancialCost]]</f>
        <v>57471.78</v>
      </c>
      <c r="R5224" s="7">
        <f>Sales_Data[[#This Row],[Actul Bill Amount]]-Sales_Data[[#This Row],[ShippingCost]]</f>
        <v>123671.78</v>
      </c>
      <c r="S5224">
        <v>446</v>
      </c>
      <c r="T5224">
        <v>1028.22</v>
      </c>
      <c r="U5224" t="s">
        <v>61</v>
      </c>
      <c r="V5224">
        <v>1500</v>
      </c>
      <c r="W5224" t="s">
        <v>27</v>
      </c>
      <c r="X5224" t="str">
        <f t="shared" si="163"/>
        <v>Mumbai</v>
      </c>
    </row>
    <row r="5225" spans="1:24" x14ac:dyDescent="0.4">
      <c r="A5225">
        <v>105224</v>
      </c>
      <c r="B5225" s="5">
        <v>45806.572222222225</v>
      </c>
      <c r="C5225" s="3" t="str">
        <f>TEXT(Sales_Data[[#This Row],[OrderDate]],"mmmm")</f>
        <v>May</v>
      </c>
      <c r="D5225" s="3" t="str">
        <f t="shared" si="162"/>
        <v>2025</v>
      </c>
      <c r="E5225" t="s">
        <v>45</v>
      </c>
      <c r="F5225" t="s">
        <v>28</v>
      </c>
      <c r="G5225" t="s">
        <v>15</v>
      </c>
      <c r="H5225" t="s">
        <v>37</v>
      </c>
      <c r="I5225" t="s">
        <v>100</v>
      </c>
      <c r="J5225">
        <v>38</v>
      </c>
      <c r="K5225">
        <v>2500</v>
      </c>
      <c r="L5225" s="7">
        <f>Sales_Data[[#This Row],[OrderQuantity]] *Sales_Data[[#This Row],[UnitPrice]]</f>
        <v>95000</v>
      </c>
      <c r="M5225" s="7">
        <f>Sales_Data[[#This Row],[UnitPrice]]-Sales_Data[[#This Row],[UnitCost]]</f>
        <v>1000</v>
      </c>
      <c r="N5225" s="7">
        <f>Sales_Data[[#This Row],[Gross Revenue]]-Sales_Data[[#This Row],[Discount Amount ]]</f>
        <v>94000</v>
      </c>
      <c r="O5225" s="7">
        <f>Sales_Data[[#This Row],[OrderQuantity]] *Sales_Data[[#This Row],[UnitCost]]</f>
        <v>57000</v>
      </c>
      <c r="P5225" s="7">
        <f>Sales_Data[[#This Row],[ItemCost]] +Sales_Data[[#This Row],[ShippingCost]]</f>
        <v>57879.3</v>
      </c>
      <c r="Q5225" s="7">
        <f>Sales_Data[[#This Row],[Gross Revenue]]-Sales_Data[[#This Row],[TotalFinancialCost]]</f>
        <v>37120.699999999997</v>
      </c>
      <c r="R5225" s="7">
        <f>Sales_Data[[#This Row],[Actul Bill Amount]]-Sales_Data[[#This Row],[ShippingCost]]</f>
        <v>93120.7</v>
      </c>
      <c r="S5225">
        <v>763</v>
      </c>
      <c r="T5225">
        <v>879.3</v>
      </c>
      <c r="U5225" t="s">
        <v>54</v>
      </c>
      <c r="V5225">
        <v>1500</v>
      </c>
      <c r="W5225" t="s">
        <v>38</v>
      </c>
      <c r="X5225" t="str">
        <f t="shared" si="163"/>
        <v>Kolkata</v>
      </c>
    </row>
    <row r="5226" spans="1:24" x14ac:dyDescent="0.4">
      <c r="A5226">
        <v>105225</v>
      </c>
      <c r="B5226" s="5">
        <v>45772.193749999999</v>
      </c>
      <c r="C5226" s="3" t="str">
        <f>TEXT(Sales_Data[[#This Row],[OrderDate]],"mmmm")</f>
        <v>April</v>
      </c>
      <c r="D5226" s="3" t="str">
        <f t="shared" si="162"/>
        <v>2025</v>
      </c>
      <c r="E5226" t="s">
        <v>19</v>
      </c>
      <c r="F5226" t="s">
        <v>55</v>
      </c>
      <c r="G5226" t="s">
        <v>15</v>
      </c>
      <c r="H5226" t="s">
        <v>16</v>
      </c>
      <c r="I5226" t="s">
        <v>100</v>
      </c>
      <c r="J5226">
        <v>79</v>
      </c>
      <c r="K5226">
        <v>1200</v>
      </c>
      <c r="L5226" s="7">
        <f>Sales_Data[[#This Row],[OrderQuantity]] *Sales_Data[[#This Row],[UnitPrice]]</f>
        <v>94800</v>
      </c>
      <c r="M5226" s="7">
        <f>Sales_Data[[#This Row],[UnitPrice]]-Sales_Data[[#This Row],[UnitCost]]</f>
        <v>400</v>
      </c>
      <c r="N5226" s="7">
        <f>Sales_Data[[#This Row],[Gross Revenue]]-Sales_Data[[#This Row],[Discount Amount ]]</f>
        <v>94400</v>
      </c>
      <c r="O5226" s="7">
        <f>Sales_Data[[#This Row],[OrderQuantity]] *Sales_Data[[#This Row],[UnitCost]]</f>
        <v>63200</v>
      </c>
      <c r="P5226" s="7">
        <f>Sales_Data[[#This Row],[ItemCost]] +Sales_Data[[#This Row],[ShippingCost]]</f>
        <v>63560.44</v>
      </c>
      <c r="Q5226" s="7">
        <f>Sales_Data[[#This Row],[Gross Revenue]]-Sales_Data[[#This Row],[TotalFinancialCost]]</f>
        <v>31239.559999999998</v>
      </c>
      <c r="R5226" s="7">
        <f>Sales_Data[[#This Row],[Actul Bill Amount]]-Sales_Data[[#This Row],[ShippingCost]]</f>
        <v>94039.56</v>
      </c>
      <c r="S5226">
        <v>1098</v>
      </c>
      <c r="T5226">
        <v>360.44</v>
      </c>
      <c r="U5226" t="s">
        <v>58</v>
      </c>
      <c r="V5226">
        <v>800</v>
      </c>
      <c r="W5226" t="s">
        <v>18</v>
      </c>
      <c r="X5226" t="str">
        <f t="shared" si="163"/>
        <v>Bengaluru</v>
      </c>
    </row>
    <row r="5227" spans="1:24" x14ac:dyDescent="0.4">
      <c r="A5227">
        <v>105226</v>
      </c>
      <c r="B5227" s="5">
        <v>45720.40347222222</v>
      </c>
      <c r="C5227" s="3" t="str">
        <f>TEXT(Sales_Data[[#This Row],[OrderDate]],"mmmm")</f>
        <v>March</v>
      </c>
      <c r="D5227" s="3" t="str">
        <f t="shared" si="162"/>
        <v>2025</v>
      </c>
      <c r="E5227" t="s">
        <v>50</v>
      </c>
      <c r="F5227" t="s">
        <v>55</v>
      </c>
      <c r="G5227" t="s">
        <v>15</v>
      </c>
      <c r="H5227" t="s">
        <v>37</v>
      </c>
      <c r="I5227" t="s">
        <v>100</v>
      </c>
      <c r="J5227">
        <v>95</v>
      </c>
      <c r="K5227">
        <v>1200</v>
      </c>
      <c r="L5227" s="7">
        <f>Sales_Data[[#This Row],[OrderQuantity]] *Sales_Data[[#This Row],[UnitPrice]]</f>
        <v>114000</v>
      </c>
      <c r="M5227" s="7">
        <f>Sales_Data[[#This Row],[UnitPrice]]-Sales_Data[[#This Row],[UnitCost]]</f>
        <v>400</v>
      </c>
      <c r="N5227" s="7">
        <f>Sales_Data[[#This Row],[Gross Revenue]]-Sales_Data[[#This Row],[Discount Amount ]]</f>
        <v>113600</v>
      </c>
      <c r="O5227" s="7">
        <f>Sales_Data[[#This Row],[OrderQuantity]] *Sales_Data[[#This Row],[UnitCost]]</f>
        <v>76000</v>
      </c>
      <c r="P5227" s="7">
        <f>Sales_Data[[#This Row],[ItemCost]] +Sales_Data[[#This Row],[ShippingCost]]</f>
        <v>76264.14</v>
      </c>
      <c r="Q5227" s="7">
        <f>Sales_Data[[#This Row],[Gross Revenue]]-Sales_Data[[#This Row],[TotalFinancialCost]]</f>
        <v>37735.86</v>
      </c>
      <c r="R5227" s="7">
        <f>Sales_Data[[#This Row],[Actul Bill Amount]]-Sales_Data[[#This Row],[ShippingCost]]</f>
        <v>113335.86</v>
      </c>
      <c r="S5227">
        <v>589</v>
      </c>
      <c r="T5227">
        <v>264.14</v>
      </c>
      <c r="U5227" t="s">
        <v>58</v>
      </c>
      <c r="V5227">
        <v>800</v>
      </c>
      <c r="W5227" t="s">
        <v>38</v>
      </c>
      <c r="X5227" t="str">
        <f t="shared" si="163"/>
        <v>Kolkata</v>
      </c>
    </row>
    <row r="5228" spans="1:24" x14ac:dyDescent="0.4">
      <c r="A5228">
        <v>105227</v>
      </c>
      <c r="B5228" s="5">
        <v>45761.148611111108</v>
      </c>
      <c r="C5228" s="3" t="str">
        <f>TEXT(Sales_Data[[#This Row],[OrderDate]],"mmmm")</f>
        <v>April</v>
      </c>
      <c r="D5228" s="3" t="str">
        <f t="shared" si="162"/>
        <v>2025</v>
      </c>
      <c r="E5228" t="s">
        <v>39</v>
      </c>
      <c r="F5228" t="s">
        <v>40</v>
      </c>
      <c r="G5228" t="s">
        <v>29</v>
      </c>
      <c r="H5228" t="s">
        <v>20</v>
      </c>
      <c r="I5228" t="s">
        <v>100</v>
      </c>
      <c r="J5228">
        <v>42</v>
      </c>
      <c r="K5228">
        <v>1500</v>
      </c>
      <c r="L5228" s="7">
        <f>Sales_Data[[#This Row],[OrderQuantity]] *Sales_Data[[#This Row],[UnitPrice]]</f>
        <v>63000</v>
      </c>
      <c r="M5228" s="7">
        <f>Sales_Data[[#This Row],[UnitPrice]]-Sales_Data[[#This Row],[UnitCost]]</f>
        <v>700</v>
      </c>
      <c r="N5228" s="7">
        <f>Sales_Data[[#This Row],[Gross Revenue]]-Sales_Data[[#This Row],[Discount Amount ]]</f>
        <v>62300</v>
      </c>
      <c r="O5228" s="7">
        <f>Sales_Data[[#This Row],[OrderQuantity]] *Sales_Data[[#This Row],[UnitCost]]</f>
        <v>33600</v>
      </c>
      <c r="P5228" s="7">
        <f>Sales_Data[[#This Row],[ItemCost]] +Sales_Data[[#This Row],[ShippingCost]]</f>
        <v>33751.08</v>
      </c>
      <c r="Q5228" s="7">
        <f>Sales_Data[[#This Row],[Gross Revenue]]-Sales_Data[[#This Row],[TotalFinancialCost]]</f>
        <v>29248.92</v>
      </c>
      <c r="R5228" s="7">
        <f>Sales_Data[[#This Row],[Actul Bill Amount]]-Sales_Data[[#This Row],[ShippingCost]]</f>
        <v>62148.92</v>
      </c>
      <c r="S5228">
        <v>1022</v>
      </c>
      <c r="T5228">
        <v>151.08000000000001</v>
      </c>
      <c r="U5228" t="s">
        <v>52</v>
      </c>
      <c r="V5228">
        <v>800</v>
      </c>
      <c r="W5228" t="s">
        <v>22</v>
      </c>
      <c r="X5228" t="str">
        <f t="shared" si="163"/>
        <v>Nagpur</v>
      </c>
    </row>
    <row r="5229" spans="1:24" x14ac:dyDescent="0.4">
      <c r="A5229">
        <v>105228</v>
      </c>
      <c r="B5229" s="5">
        <v>45996.482638888891</v>
      </c>
      <c r="C5229" s="3" t="str">
        <f>TEXT(Sales_Data[[#This Row],[OrderDate]],"mmmm")</f>
        <v>December</v>
      </c>
      <c r="D5229" s="3" t="str">
        <f t="shared" si="162"/>
        <v>2025</v>
      </c>
      <c r="E5229" t="s">
        <v>23</v>
      </c>
      <c r="F5229" t="s">
        <v>24</v>
      </c>
      <c r="G5229" t="s">
        <v>31</v>
      </c>
      <c r="H5229" t="s">
        <v>32</v>
      </c>
      <c r="I5229" t="s">
        <v>100</v>
      </c>
      <c r="J5229">
        <v>70</v>
      </c>
      <c r="K5229">
        <v>45000</v>
      </c>
      <c r="L5229" s="7">
        <f>Sales_Data[[#This Row],[OrderQuantity]] *Sales_Data[[#This Row],[UnitPrice]]</f>
        <v>3150000</v>
      </c>
      <c r="M5229" s="7">
        <f>Sales_Data[[#This Row],[UnitPrice]]-Sales_Data[[#This Row],[UnitCost]]</f>
        <v>13000</v>
      </c>
      <c r="N5229" s="7">
        <f>Sales_Data[[#This Row],[Gross Revenue]]-Sales_Data[[#This Row],[Discount Amount ]]</f>
        <v>3137000</v>
      </c>
      <c r="O5229" s="7">
        <f>Sales_Data[[#This Row],[OrderQuantity]] *Sales_Data[[#This Row],[UnitCost]]</f>
        <v>2240000</v>
      </c>
      <c r="P5229" s="7">
        <f>Sales_Data[[#This Row],[ItemCost]] +Sales_Data[[#This Row],[ShippingCost]]</f>
        <v>2240410.08</v>
      </c>
      <c r="Q5229" s="7">
        <f>Sales_Data[[#This Row],[Gross Revenue]]-Sales_Data[[#This Row],[TotalFinancialCost]]</f>
        <v>909589.91999999993</v>
      </c>
      <c r="R5229" s="7">
        <f>Sales_Data[[#This Row],[Actul Bill Amount]]-Sales_Data[[#This Row],[ShippingCost]]</f>
        <v>3136589.92</v>
      </c>
      <c r="S5229">
        <v>474</v>
      </c>
      <c r="T5229">
        <v>410.08</v>
      </c>
      <c r="U5229" t="s">
        <v>26</v>
      </c>
      <c r="V5229">
        <v>32000</v>
      </c>
      <c r="W5229" t="s">
        <v>33</v>
      </c>
      <c r="X5229" t="str">
        <f t="shared" si="163"/>
        <v>Delhi</v>
      </c>
    </row>
    <row r="5230" spans="1:24" x14ac:dyDescent="0.4">
      <c r="A5230">
        <v>105229</v>
      </c>
      <c r="B5230" s="5">
        <v>46016.788888888892</v>
      </c>
      <c r="C5230" s="3" t="str">
        <f>TEXT(Sales_Data[[#This Row],[OrderDate]],"mmmm")</f>
        <v>December</v>
      </c>
      <c r="D5230" s="3" t="str">
        <f t="shared" si="162"/>
        <v>2025</v>
      </c>
      <c r="E5230" t="s">
        <v>23</v>
      </c>
      <c r="F5230" t="s">
        <v>43</v>
      </c>
      <c r="G5230" t="s">
        <v>29</v>
      </c>
      <c r="H5230" t="s">
        <v>25</v>
      </c>
      <c r="I5230" t="s">
        <v>100</v>
      </c>
      <c r="J5230">
        <v>68</v>
      </c>
      <c r="K5230">
        <v>4500</v>
      </c>
      <c r="L5230" s="7">
        <f>Sales_Data[[#This Row],[OrderQuantity]] *Sales_Data[[#This Row],[UnitPrice]]</f>
        <v>306000</v>
      </c>
      <c r="M5230" s="7">
        <f>Sales_Data[[#This Row],[UnitPrice]]-Sales_Data[[#This Row],[UnitCost]]</f>
        <v>2000</v>
      </c>
      <c r="N5230" s="7">
        <f>Sales_Data[[#This Row],[Gross Revenue]]-Sales_Data[[#This Row],[Discount Amount ]]</f>
        <v>304000</v>
      </c>
      <c r="O5230" s="7">
        <f>Sales_Data[[#This Row],[OrderQuantity]] *Sales_Data[[#This Row],[UnitCost]]</f>
        <v>170000</v>
      </c>
      <c r="P5230" s="7">
        <f>Sales_Data[[#This Row],[ItemCost]] +Sales_Data[[#This Row],[ShippingCost]]</f>
        <v>170655.52</v>
      </c>
      <c r="Q5230" s="7">
        <f>Sales_Data[[#This Row],[Gross Revenue]]-Sales_Data[[#This Row],[TotalFinancialCost]]</f>
        <v>135344.48000000001</v>
      </c>
      <c r="R5230" s="7">
        <f>Sales_Data[[#This Row],[Actul Bill Amount]]-Sales_Data[[#This Row],[ShippingCost]]</f>
        <v>303344.48</v>
      </c>
      <c r="S5230">
        <v>626</v>
      </c>
      <c r="T5230">
        <v>655.52</v>
      </c>
      <c r="U5230" t="s">
        <v>44</v>
      </c>
      <c r="V5230">
        <v>2500</v>
      </c>
      <c r="W5230" t="s">
        <v>27</v>
      </c>
      <c r="X5230" t="str">
        <f t="shared" si="163"/>
        <v>Mumbai</v>
      </c>
    </row>
    <row r="5231" spans="1:24" x14ac:dyDescent="0.4">
      <c r="A5231">
        <v>105230</v>
      </c>
      <c r="B5231" s="5">
        <v>45813.131249999999</v>
      </c>
      <c r="C5231" s="3" t="str">
        <f>TEXT(Sales_Data[[#This Row],[OrderDate]],"mmmm")</f>
        <v>June</v>
      </c>
      <c r="D5231" s="3" t="str">
        <f t="shared" si="162"/>
        <v>2025</v>
      </c>
      <c r="E5231" t="s">
        <v>34</v>
      </c>
      <c r="F5231" t="s">
        <v>40</v>
      </c>
      <c r="G5231" t="s">
        <v>31</v>
      </c>
      <c r="H5231" t="s">
        <v>20</v>
      </c>
      <c r="I5231" t="s">
        <v>100</v>
      </c>
      <c r="J5231">
        <v>15</v>
      </c>
      <c r="K5231">
        <v>1500</v>
      </c>
      <c r="L5231" s="7">
        <f>Sales_Data[[#This Row],[OrderQuantity]] *Sales_Data[[#This Row],[UnitPrice]]</f>
        <v>22500</v>
      </c>
      <c r="M5231" s="7">
        <f>Sales_Data[[#This Row],[UnitPrice]]-Sales_Data[[#This Row],[UnitCost]]</f>
        <v>700</v>
      </c>
      <c r="N5231" s="7">
        <f>Sales_Data[[#This Row],[Gross Revenue]]-Sales_Data[[#This Row],[Discount Amount ]]</f>
        <v>21800</v>
      </c>
      <c r="O5231" s="7">
        <f>Sales_Data[[#This Row],[OrderQuantity]] *Sales_Data[[#This Row],[UnitCost]]</f>
        <v>12000</v>
      </c>
      <c r="P5231" s="7">
        <f>Sales_Data[[#This Row],[ItemCost]] +Sales_Data[[#This Row],[ShippingCost]]</f>
        <v>12969.22</v>
      </c>
      <c r="Q5231" s="7">
        <f>Sales_Data[[#This Row],[Gross Revenue]]-Sales_Data[[#This Row],[TotalFinancialCost]]</f>
        <v>9530.7800000000007</v>
      </c>
      <c r="R5231" s="7">
        <f>Sales_Data[[#This Row],[Actul Bill Amount]]-Sales_Data[[#This Row],[ShippingCost]]</f>
        <v>20830.78</v>
      </c>
      <c r="S5231">
        <v>1110</v>
      </c>
      <c r="T5231">
        <v>969.22</v>
      </c>
      <c r="U5231" t="s">
        <v>52</v>
      </c>
      <c r="V5231">
        <v>800</v>
      </c>
      <c r="W5231" t="s">
        <v>22</v>
      </c>
      <c r="X5231" t="str">
        <f t="shared" si="163"/>
        <v>Nagpur</v>
      </c>
    </row>
    <row r="5232" spans="1:24" x14ac:dyDescent="0.4">
      <c r="A5232">
        <v>105231</v>
      </c>
      <c r="B5232" s="5">
        <v>45930.436111111114</v>
      </c>
      <c r="C5232" s="3" t="str">
        <f>TEXT(Sales_Data[[#This Row],[OrderDate]],"mmmm")</f>
        <v>September</v>
      </c>
      <c r="D5232" s="3" t="str">
        <f t="shared" si="162"/>
        <v>2025</v>
      </c>
      <c r="E5232" t="s">
        <v>45</v>
      </c>
      <c r="F5232" t="s">
        <v>40</v>
      </c>
      <c r="G5232" t="s">
        <v>29</v>
      </c>
      <c r="H5232" t="s">
        <v>25</v>
      </c>
      <c r="I5232" t="s">
        <v>100</v>
      </c>
      <c r="J5232">
        <v>52</v>
      </c>
      <c r="K5232">
        <v>5500</v>
      </c>
      <c r="L5232" s="7">
        <f>Sales_Data[[#This Row],[OrderQuantity]] *Sales_Data[[#This Row],[UnitPrice]]</f>
        <v>286000</v>
      </c>
      <c r="M5232" s="7">
        <f>Sales_Data[[#This Row],[UnitPrice]]-Sales_Data[[#This Row],[UnitCost]]</f>
        <v>2000</v>
      </c>
      <c r="N5232" s="7">
        <f>Sales_Data[[#This Row],[Gross Revenue]]-Sales_Data[[#This Row],[Discount Amount ]]</f>
        <v>284000</v>
      </c>
      <c r="O5232" s="7">
        <f>Sales_Data[[#This Row],[OrderQuantity]] *Sales_Data[[#This Row],[UnitCost]]</f>
        <v>182000</v>
      </c>
      <c r="P5232" s="7">
        <f>Sales_Data[[#This Row],[ItemCost]] +Sales_Data[[#This Row],[ShippingCost]]</f>
        <v>182641.4</v>
      </c>
      <c r="Q5232" s="7">
        <f>Sales_Data[[#This Row],[Gross Revenue]]-Sales_Data[[#This Row],[TotalFinancialCost]]</f>
        <v>103358.6</v>
      </c>
      <c r="R5232" s="7">
        <f>Sales_Data[[#This Row],[Actul Bill Amount]]-Sales_Data[[#This Row],[ShippingCost]]</f>
        <v>283358.59999999998</v>
      </c>
      <c r="S5232">
        <v>621</v>
      </c>
      <c r="T5232">
        <v>641.4</v>
      </c>
      <c r="U5232" t="s">
        <v>41</v>
      </c>
      <c r="V5232">
        <v>3500</v>
      </c>
      <c r="W5232" t="s">
        <v>27</v>
      </c>
      <c r="X5232" t="str">
        <f t="shared" si="163"/>
        <v>Mumbai</v>
      </c>
    </row>
    <row r="5233" spans="1:24" x14ac:dyDescent="0.4">
      <c r="A5233">
        <v>105232</v>
      </c>
      <c r="B5233" s="5">
        <v>45663.274305555555</v>
      </c>
      <c r="C5233" s="3" t="str">
        <f>TEXT(Sales_Data[[#This Row],[OrderDate]],"mmmm")</f>
        <v>January</v>
      </c>
      <c r="D5233" s="3" t="str">
        <f t="shared" si="162"/>
        <v>2025</v>
      </c>
      <c r="E5233" t="s">
        <v>45</v>
      </c>
      <c r="F5233" t="s">
        <v>46</v>
      </c>
      <c r="G5233" t="s">
        <v>15</v>
      </c>
      <c r="H5233" t="s">
        <v>16</v>
      </c>
      <c r="I5233" t="s">
        <v>100</v>
      </c>
      <c r="J5233">
        <v>44</v>
      </c>
      <c r="K5233">
        <v>4500</v>
      </c>
      <c r="L5233" s="7">
        <f>Sales_Data[[#This Row],[OrderQuantity]] *Sales_Data[[#This Row],[UnitPrice]]</f>
        <v>198000</v>
      </c>
      <c r="M5233" s="7">
        <f>Sales_Data[[#This Row],[UnitPrice]]-Sales_Data[[#This Row],[UnitCost]]</f>
        <v>1700</v>
      </c>
      <c r="N5233" s="7">
        <f>Sales_Data[[#This Row],[Gross Revenue]]-Sales_Data[[#This Row],[Discount Amount ]]</f>
        <v>196300</v>
      </c>
      <c r="O5233" s="7">
        <f>Sales_Data[[#This Row],[OrderQuantity]] *Sales_Data[[#This Row],[UnitCost]]</f>
        <v>123200</v>
      </c>
      <c r="P5233" s="7">
        <f>Sales_Data[[#This Row],[ItemCost]] +Sales_Data[[#This Row],[ShippingCost]]</f>
        <v>124018.59</v>
      </c>
      <c r="Q5233" s="7">
        <f>Sales_Data[[#This Row],[Gross Revenue]]-Sales_Data[[#This Row],[TotalFinancialCost]]</f>
        <v>73981.41</v>
      </c>
      <c r="R5233" s="7">
        <f>Sales_Data[[#This Row],[Actul Bill Amount]]-Sales_Data[[#This Row],[ShippingCost]]</f>
        <v>195481.41</v>
      </c>
      <c r="S5233">
        <v>1102</v>
      </c>
      <c r="T5233">
        <v>818.59</v>
      </c>
      <c r="U5233" t="s">
        <v>47</v>
      </c>
      <c r="V5233">
        <v>2800</v>
      </c>
      <c r="W5233" t="s">
        <v>18</v>
      </c>
      <c r="X5233" t="str">
        <f t="shared" si="163"/>
        <v>Bengaluru</v>
      </c>
    </row>
    <row r="5234" spans="1:24" x14ac:dyDescent="0.4">
      <c r="A5234">
        <v>105233</v>
      </c>
      <c r="B5234" s="5">
        <v>45804.927083333336</v>
      </c>
      <c r="C5234" s="3" t="str">
        <f>TEXT(Sales_Data[[#This Row],[OrderDate]],"mmmm")</f>
        <v>May</v>
      </c>
      <c r="D5234" s="3" t="str">
        <f t="shared" si="162"/>
        <v>2025</v>
      </c>
      <c r="E5234" t="s">
        <v>19</v>
      </c>
      <c r="F5234" t="s">
        <v>43</v>
      </c>
      <c r="G5234" t="s">
        <v>31</v>
      </c>
      <c r="H5234" t="s">
        <v>20</v>
      </c>
      <c r="I5234" t="s">
        <v>100</v>
      </c>
      <c r="J5234">
        <v>46</v>
      </c>
      <c r="K5234">
        <v>4500</v>
      </c>
      <c r="L5234" s="7">
        <f>Sales_Data[[#This Row],[OrderQuantity]] *Sales_Data[[#This Row],[UnitPrice]]</f>
        <v>207000</v>
      </c>
      <c r="M5234" s="7">
        <f>Sales_Data[[#This Row],[UnitPrice]]-Sales_Data[[#This Row],[UnitCost]]</f>
        <v>2000</v>
      </c>
      <c r="N5234" s="7">
        <f>Sales_Data[[#This Row],[Gross Revenue]]-Sales_Data[[#This Row],[Discount Amount ]]</f>
        <v>205000</v>
      </c>
      <c r="O5234" s="7">
        <f>Sales_Data[[#This Row],[OrderQuantity]] *Sales_Data[[#This Row],[UnitCost]]</f>
        <v>115000</v>
      </c>
      <c r="P5234" s="7">
        <f>Sales_Data[[#This Row],[ItemCost]] +Sales_Data[[#This Row],[ShippingCost]]</f>
        <v>116061.01</v>
      </c>
      <c r="Q5234" s="7">
        <f>Sales_Data[[#This Row],[Gross Revenue]]-Sales_Data[[#This Row],[TotalFinancialCost]]</f>
        <v>90938.99</v>
      </c>
      <c r="R5234" s="7">
        <f>Sales_Data[[#This Row],[Actul Bill Amount]]-Sales_Data[[#This Row],[ShippingCost]]</f>
        <v>203938.99</v>
      </c>
      <c r="S5234">
        <v>582</v>
      </c>
      <c r="T5234">
        <v>1061.01</v>
      </c>
      <c r="U5234" t="s">
        <v>44</v>
      </c>
      <c r="V5234">
        <v>2500</v>
      </c>
      <c r="W5234" t="s">
        <v>22</v>
      </c>
      <c r="X5234" t="str">
        <f t="shared" si="163"/>
        <v>Nagpur</v>
      </c>
    </row>
    <row r="5235" spans="1:24" x14ac:dyDescent="0.4">
      <c r="A5235">
        <v>105234</v>
      </c>
      <c r="B5235" s="5">
        <v>45841.200694444444</v>
      </c>
      <c r="C5235" s="3" t="str">
        <f>TEXT(Sales_Data[[#This Row],[OrderDate]],"mmmm")</f>
        <v>July</v>
      </c>
      <c r="D5235" s="3" t="str">
        <f t="shared" si="162"/>
        <v>2025</v>
      </c>
      <c r="E5235" t="s">
        <v>48</v>
      </c>
      <c r="F5235" t="s">
        <v>28</v>
      </c>
      <c r="G5235" t="s">
        <v>15</v>
      </c>
      <c r="H5235" t="s">
        <v>37</v>
      </c>
      <c r="I5235" t="s">
        <v>100</v>
      </c>
      <c r="J5235">
        <v>34</v>
      </c>
      <c r="K5235">
        <v>2500</v>
      </c>
      <c r="L5235" s="7">
        <f>Sales_Data[[#This Row],[OrderQuantity]] *Sales_Data[[#This Row],[UnitPrice]]</f>
        <v>85000</v>
      </c>
      <c r="M5235" s="7">
        <f>Sales_Data[[#This Row],[UnitPrice]]-Sales_Data[[#This Row],[UnitCost]]</f>
        <v>1000</v>
      </c>
      <c r="N5235" s="7">
        <f>Sales_Data[[#This Row],[Gross Revenue]]-Sales_Data[[#This Row],[Discount Amount ]]</f>
        <v>84000</v>
      </c>
      <c r="O5235" s="7">
        <f>Sales_Data[[#This Row],[OrderQuantity]] *Sales_Data[[#This Row],[UnitCost]]</f>
        <v>51000</v>
      </c>
      <c r="P5235" s="7">
        <f>Sales_Data[[#This Row],[ItemCost]] +Sales_Data[[#This Row],[ShippingCost]]</f>
        <v>51285.17</v>
      </c>
      <c r="Q5235" s="7">
        <f>Sales_Data[[#This Row],[Gross Revenue]]-Sales_Data[[#This Row],[TotalFinancialCost]]</f>
        <v>33714.83</v>
      </c>
      <c r="R5235" s="7">
        <f>Sales_Data[[#This Row],[Actul Bill Amount]]-Sales_Data[[#This Row],[ShippingCost]]</f>
        <v>83714.83</v>
      </c>
      <c r="S5235">
        <v>644</v>
      </c>
      <c r="T5235">
        <v>285.17</v>
      </c>
      <c r="U5235" t="s">
        <v>54</v>
      </c>
      <c r="V5235">
        <v>1500</v>
      </c>
      <c r="W5235" t="s">
        <v>38</v>
      </c>
      <c r="X5235" t="str">
        <f t="shared" si="163"/>
        <v>Kolkata</v>
      </c>
    </row>
    <row r="5236" spans="1:24" x14ac:dyDescent="0.4">
      <c r="A5236">
        <v>105235</v>
      </c>
      <c r="B5236" s="5">
        <v>45685.865972222222</v>
      </c>
      <c r="C5236" s="3" t="str">
        <f>TEXT(Sales_Data[[#This Row],[OrderDate]],"mmmm")</f>
        <v>January</v>
      </c>
      <c r="D5236" s="3" t="str">
        <f t="shared" si="162"/>
        <v>2025</v>
      </c>
      <c r="E5236" t="s">
        <v>34</v>
      </c>
      <c r="F5236" t="s">
        <v>46</v>
      </c>
      <c r="G5236" t="s">
        <v>29</v>
      </c>
      <c r="H5236" t="s">
        <v>32</v>
      </c>
      <c r="I5236" t="s">
        <v>100</v>
      </c>
      <c r="J5236">
        <v>89</v>
      </c>
      <c r="K5236">
        <v>4500</v>
      </c>
      <c r="L5236" s="7">
        <f>Sales_Data[[#This Row],[OrderQuantity]] *Sales_Data[[#This Row],[UnitPrice]]</f>
        <v>400500</v>
      </c>
      <c r="M5236" s="7">
        <f>Sales_Data[[#This Row],[UnitPrice]]-Sales_Data[[#This Row],[UnitCost]]</f>
        <v>1700</v>
      </c>
      <c r="N5236" s="7">
        <f>Sales_Data[[#This Row],[Gross Revenue]]-Sales_Data[[#This Row],[Discount Amount ]]</f>
        <v>398800</v>
      </c>
      <c r="O5236" s="7">
        <f>Sales_Data[[#This Row],[OrderQuantity]] *Sales_Data[[#This Row],[UnitCost]]</f>
        <v>249200</v>
      </c>
      <c r="P5236" s="7">
        <f>Sales_Data[[#This Row],[ItemCost]] +Sales_Data[[#This Row],[ShippingCost]]</f>
        <v>249692.66</v>
      </c>
      <c r="Q5236" s="7">
        <f>Sales_Data[[#This Row],[Gross Revenue]]-Sales_Data[[#This Row],[TotalFinancialCost]]</f>
        <v>150807.34</v>
      </c>
      <c r="R5236" s="7">
        <f>Sales_Data[[#This Row],[Actul Bill Amount]]-Sales_Data[[#This Row],[ShippingCost]]</f>
        <v>398307.34</v>
      </c>
      <c r="S5236">
        <v>475</v>
      </c>
      <c r="T5236">
        <v>492.66</v>
      </c>
      <c r="U5236" t="s">
        <v>47</v>
      </c>
      <c r="V5236">
        <v>2800</v>
      </c>
      <c r="W5236" t="s">
        <v>33</v>
      </c>
      <c r="X5236" t="str">
        <f t="shared" si="163"/>
        <v>Delhi</v>
      </c>
    </row>
    <row r="5237" spans="1:24" x14ac:dyDescent="0.4">
      <c r="A5237">
        <v>105236</v>
      </c>
      <c r="B5237" s="5">
        <v>45695.93472222222</v>
      </c>
      <c r="C5237" s="3" t="str">
        <f>TEXT(Sales_Data[[#This Row],[OrderDate]],"mmmm")</f>
        <v>February</v>
      </c>
      <c r="D5237" s="3" t="str">
        <f t="shared" si="162"/>
        <v>2025</v>
      </c>
      <c r="E5237" t="s">
        <v>50</v>
      </c>
      <c r="F5237" t="s">
        <v>24</v>
      </c>
      <c r="G5237" t="s">
        <v>31</v>
      </c>
      <c r="H5237" t="s">
        <v>20</v>
      </c>
      <c r="I5237" t="s">
        <v>100</v>
      </c>
      <c r="J5237">
        <v>97</v>
      </c>
      <c r="K5237">
        <v>25000</v>
      </c>
      <c r="L5237" s="7">
        <f>Sales_Data[[#This Row],[OrderQuantity]] *Sales_Data[[#This Row],[UnitPrice]]</f>
        <v>2425000</v>
      </c>
      <c r="M5237" s="7">
        <f>Sales_Data[[#This Row],[UnitPrice]]-Sales_Data[[#This Row],[UnitCost]]</f>
        <v>7000</v>
      </c>
      <c r="N5237" s="7">
        <f>Sales_Data[[#This Row],[Gross Revenue]]-Sales_Data[[#This Row],[Discount Amount ]]</f>
        <v>2418000</v>
      </c>
      <c r="O5237" s="7">
        <f>Sales_Data[[#This Row],[OrderQuantity]] *Sales_Data[[#This Row],[UnitCost]]</f>
        <v>1746000</v>
      </c>
      <c r="P5237" s="7">
        <f>Sales_Data[[#This Row],[ItemCost]] +Sales_Data[[#This Row],[ShippingCost]]</f>
        <v>1746407.63</v>
      </c>
      <c r="Q5237" s="7">
        <f>Sales_Data[[#This Row],[Gross Revenue]]-Sales_Data[[#This Row],[TotalFinancialCost]]</f>
        <v>678592.37000000011</v>
      </c>
      <c r="R5237" s="7">
        <f>Sales_Data[[#This Row],[Actul Bill Amount]]-Sales_Data[[#This Row],[ShippingCost]]</f>
        <v>2417592.37</v>
      </c>
      <c r="S5237">
        <v>803</v>
      </c>
      <c r="T5237">
        <v>407.63</v>
      </c>
      <c r="U5237" t="s">
        <v>60</v>
      </c>
      <c r="V5237">
        <v>18000</v>
      </c>
      <c r="W5237" t="s">
        <v>22</v>
      </c>
      <c r="X5237" t="str">
        <f t="shared" si="163"/>
        <v>Nagpur</v>
      </c>
    </row>
    <row r="5238" spans="1:24" x14ac:dyDescent="0.4">
      <c r="A5238">
        <v>105237</v>
      </c>
      <c r="B5238" s="5">
        <v>45776.150694444441</v>
      </c>
      <c r="C5238" s="3" t="str">
        <f>TEXT(Sales_Data[[#This Row],[OrderDate]],"mmmm")</f>
        <v>April</v>
      </c>
      <c r="D5238" s="3" t="str">
        <f t="shared" si="162"/>
        <v>2025</v>
      </c>
      <c r="E5238" t="s">
        <v>42</v>
      </c>
      <c r="F5238" t="s">
        <v>55</v>
      </c>
      <c r="G5238" t="s">
        <v>15</v>
      </c>
      <c r="H5238" t="s">
        <v>20</v>
      </c>
      <c r="I5238" t="s">
        <v>100</v>
      </c>
      <c r="J5238">
        <v>46</v>
      </c>
      <c r="K5238">
        <v>600</v>
      </c>
      <c r="L5238" s="7">
        <f>Sales_Data[[#This Row],[OrderQuantity]] *Sales_Data[[#This Row],[UnitPrice]]</f>
        <v>27600</v>
      </c>
      <c r="M5238" s="7">
        <f>Sales_Data[[#This Row],[UnitPrice]]-Sales_Data[[#This Row],[UnitCost]]</f>
        <v>250</v>
      </c>
      <c r="N5238" s="7">
        <f>Sales_Data[[#This Row],[Gross Revenue]]-Sales_Data[[#This Row],[Discount Amount ]]</f>
        <v>27350</v>
      </c>
      <c r="O5238" s="7">
        <f>Sales_Data[[#This Row],[OrderQuantity]] *Sales_Data[[#This Row],[UnitCost]]</f>
        <v>16100</v>
      </c>
      <c r="P5238" s="7">
        <f>Sales_Data[[#This Row],[ItemCost]] +Sales_Data[[#This Row],[ShippingCost]]</f>
        <v>16894.22</v>
      </c>
      <c r="Q5238" s="7">
        <f>Sales_Data[[#This Row],[Gross Revenue]]-Sales_Data[[#This Row],[TotalFinancialCost]]</f>
        <v>10705.779999999999</v>
      </c>
      <c r="R5238" s="7">
        <f>Sales_Data[[#This Row],[Actul Bill Amount]]-Sales_Data[[#This Row],[ShippingCost]]</f>
        <v>26555.78</v>
      </c>
      <c r="S5238">
        <v>304</v>
      </c>
      <c r="T5238">
        <v>794.22</v>
      </c>
      <c r="U5238" t="s">
        <v>57</v>
      </c>
      <c r="V5238">
        <v>350</v>
      </c>
      <c r="W5238" t="s">
        <v>22</v>
      </c>
      <c r="X5238" t="str">
        <f t="shared" si="163"/>
        <v>Nagpur</v>
      </c>
    </row>
    <row r="5239" spans="1:24" x14ac:dyDescent="0.4">
      <c r="A5239">
        <v>105238</v>
      </c>
      <c r="B5239" s="5">
        <v>45950.62222222222</v>
      </c>
      <c r="C5239" s="3" t="str">
        <f>TEXT(Sales_Data[[#This Row],[OrderDate]],"mmmm")</f>
        <v>October</v>
      </c>
      <c r="D5239" s="3" t="str">
        <f t="shared" si="162"/>
        <v>2025</v>
      </c>
      <c r="E5239" t="s">
        <v>39</v>
      </c>
      <c r="F5239" t="s">
        <v>35</v>
      </c>
      <c r="G5239" t="s">
        <v>29</v>
      </c>
      <c r="H5239" t="s">
        <v>25</v>
      </c>
      <c r="I5239" t="s">
        <v>100</v>
      </c>
      <c r="J5239">
        <v>41</v>
      </c>
      <c r="K5239">
        <v>12000</v>
      </c>
      <c r="L5239" s="7">
        <f>Sales_Data[[#This Row],[OrderQuantity]] *Sales_Data[[#This Row],[UnitPrice]]</f>
        <v>492000</v>
      </c>
      <c r="M5239" s="7">
        <f>Sales_Data[[#This Row],[UnitPrice]]-Sales_Data[[#This Row],[UnitCost]]</f>
        <v>4000</v>
      </c>
      <c r="N5239" s="7">
        <f>Sales_Data[[#This Row],[Gross Revenue]]-Sales_Data[[#This Row],[Discount Amount ]]</f>
        <v>488000</v>
      </c>
      <c r="O5239" s="7">
        <f>Sales_Data[[#This Row],[OrderQuantity]] *Sales_Data[[#This Row],[UnitCost]]</f>
        <v>328000</v>
      </c>
      <c r="P5239" s="7">
        <f>Sales_Data[[#This Row],[ItemCost]] +Sales_Data[[#This Row],[ShippingCost]]</f>
        <v>329100.07</v>
      </c>
      <c r="Q5239" s="7">
        <f>Sales_Data[[#This Row],[Gross Revenue]]-Sales_Data[[#This Row],[TotalFinancialCost]]</f>
        <v>162899.93</v>
      </c>
      <c r="R5239" s="7">
        <f>Sales_Data[[#This Row],[Actul Bill Amount]]-Sales_Data[[#This Row],[ShippingCost]]</f>
        <v>486899.93</v>
      </c>
      <c r="S5239">
        <v>854</v>
      </c>
      <c r="T5239">
        <v>1100.07</v>
      </c>
      <c r="U5239" t="s">
        <v>36</v>
      </c>
      <c r="V5239">
        <v>8000</v>
      </c>
      <c r="W5239" t="s">
        <v>27</v>
      </c>
      <c r="X5239" t="str">
        <f t="shared" si="163"/>
        <v>Mumbai</v>
      </c>
    </row>
    <row r="5240" spans="1:24" x14ac:dyDescent="0.4">
      <c r="A5240">
        <v>105239</v>
      </c>
      <c r="B5240" s="5">
        <v>45901.706250000003</v>
      </c>
      <c r="C5240" s="3" t="str">
        <f>TEXT(Sales_Data[[#This Row],[OrderDate]],"mmmm")</f>
        <v>September</v>
      </c>
      <c r="D5240" s="3" t="str">
        <f t="shared" si="162"/>
        <v>2025</v>
      </c>
      <c r="E5240" t="s">
        <v>13</v>
      </c>
      <c r="F5240" t="s">
        <v>43</v>
      </c>
      <c r="G5240" t="s">
        <v>29</v>
      </c>
      <c r="H5240" t="s">
        <v>20</v>
      </c>
      <c r="I5240" t="s">
        <v>100</v>
      </c>
      <c r="J5240">
        <v>55</v>
      </c>
      <c r="K5240">
        <v>2800</v>
      </c>
      <c r="L5240" s="7">
        <f>Sales_Data[[#This Row],[OrderQuantity]] *Sales_Data[[#This Row],[UnitPrice]]</f>
        <v>154000</v>
      </c>
      <c r="M5240" s="7">
        <f>Sales_Data[[#This Row],[UnitPrice]]-Sales_Data[[#This Row],[UnitCost]]</f>
        <v>1300</v>
      </c>
      <c r="N5240" s="7">
        <f>Sales_Data[[#This Row],[Gross Revenue]]-Sales_Data[[#This Row],[Discount Amount ]]</f>
        <v>152700</v>
      </c>
      <c r="O5240" s="7">
        <f>Sales_Data[[#This Row],[OrderQuantity]] *Sales_Data[[#This Row],[UnitCost]]</f>
        <v>82500</v>
      </c>
      <c r="P5240" s="7">
        <f>Sales_Data[[#This Row],[ItemCost]] +Sales_Data[[#This Row],[ShippingCost]]</f>
        <v>83793.039999999994</v>
      </c>
      <c r="Q5240" s="7">
        <f>Sales_Data[[#This Row],[Gross Revenue]]-Sales_Data[[#This Row],[TotalFinancialCost]]</f>
        <v>70206.960000000006</v>
      </c>
      <c r="R5240" s="7">
        <f>Sales_Data[[#This Row],[Actul Bill Amount]]-Sales_Data[[#This Row],[ShippingCost]]</f>
        <v>151406.96</v>
      </c>
      <c r="S5240">
        <v>924</v>
      </c>
      <c r="T5240">
        <v>1293.04</v>
      </c>
      <c r="U5240" t="s">
        <v>61</v>
      </c>
      <c r="V5240">
        <v>1500</v>
      </c>
      <c r="W5240" t="s">
        <v>22</v>
      </c>
      <c r="X5240" t="str">
        <f t="shared" si="163"/>
        <v>Nagpur</v>
      </c>
    </row>
    <row r="5241" spans="1:24" x14ac:dyDescent="0.4">
      <c r="A5241">
        <v>105240</v>
      </c>
      <c r="B5241" s="5">
        <v>45725.811111111114</v>
      </c>
      <c r="C5241" s="3" t="str">
        <f>TEXT(Sales_Data[[#This Row],[OrderDate]],"mmmm")</f>
        <v>March</v>
      </c>
      <c r="D5241" s="3" t="str">
        <f t="shared" si="162"/>
        <v>2025</v>
      </c>
      <c r="E5241" t="s">
        <v>34</v>
      </c>
      <c r="F5241" t="s">
        <v>40</v>
      </c>
      <c r="G5241" t="s">
        <v>29</v>
      </c>
      <c r="H5241" t="s">
        <v>37</v>
      </c>
      <c r="I5241" t="s">
        <v>100</v>
      </c>
      <c r="J5241">
        <v>63</v>
      </c>
      <c r="K5241">
        <v>1500</v>
      </c>
      <c r="L5241" s="7">
        <f>Sales_Data[[#This Row],[OrderQuantity]] *Sales_Data[[#This Row],[UnitPrice]]</f>
        <v>94500</v>
      </c>
      <c r="M5241" s="7">
        <f>Sales_Data[[#This Row],[UnitPrice]]-Sales_Data[[#This Row],[UnitCost]]</f>
        <v>700</v>
      </c>
      <c r="N5241" s="7">
        <f>Sales_Data[[#This Row],[Gross Revenue]]-Sales_Data[[#This Row],[Discount Amount ]]</f>
        <v>93800</v>
      </c>
      <c r="O5241" s="7">
        <f>Sales_Data[[#This Row],[OrderQuantity]] *Sales_Data[[#This Row],[UnitCost]]</f>
        <v>50400</v>
      </c>
      <c r="P5241" s="7">
        <f>Sales_Data[[#This Row],[ItemCost]] +Sales_Data[[#This Row],[ShippingCost]]</f>
        <v>50793.06</v>
      </c>
      <c r="Q5241" s="7">
        <f>Sales_Data[[#This Row],[Gross Revenue]]-Sales_Data[[#This Row],[TotalFinancialCost]]</f>
        <v>43706.94</v>
      </c>
      <c r="R5241" s="7">
        <f>Sales_Data[[#This Row],[Actul Bill Amount]]-Sales_Data[[#This Row],[ShippingCost]]</f>
        <v>93406.94</v>
      </c>
      <c r="S5241">
        <v>527</v>
      </c>
      <c r="T5241">
        <v>393.06</v>
      </c>
      <c r="U5241" t="s">
        <v>52</v>
      </c>
      <c r="V5241">
        <v>800</v>
      </c>
      <c r="W5241" t="s">
        <v>38</v>
      </c>
      <c r="X5241" t="str">
        <f t="shared" si="163"/>
        <v>Kolkata</v>
      </c>
    </row>
    <row r="5242" spans="1:24" x14ac:dyDescent="0.4">
      <c r="A5242">
        <v>105241</v>
      </c>
      <c r="B5242" s="5">
        <v>45871.658333333333</v>
      </c>
      <c r="C5242" s="3" t="str">
        <f>TEXT(Sales_Data[[#This Row],[OrderDate]],"mmmm")</f>
        <v>August</v>
      </c>
      <c r="D5242" s="3" t="str">
        <f t="shared" si="162"/>
        <v>2025</v>
      </c>
      <c r="E5242" t="s">
        <v>45</v>
      </c>
      <c r="F5242" t="s">
        <v>40</v>
      </c>
      <c r="G5242" t="s">
        <v>31</v>
      </c>
      <c r="H5242" t="s">
        <v>37</v>
      </c>
      <c r="I5242" t="s">
        <v>100</v>
      </c>
      <c r="J5242">
        <v>5</v>
      </c>
      <c r="K5242">
        <v>5500</v>
      </c>
      <c r="L5242" s="7">
        <f>Sales_Data[[#This Row],[OrderQuantity]] *Sales_Data[[#This Row],[UnitPrice]]</f>
        <v>27500</v>
      </c>
      <c r="M5242" s="7">
        <f>Sales_Data[[#This Row],[UnitPrice]]-Sales_Data[[#This Row],[UnitCost]]</f>
        <v>2000</v>
      </c>
      <c r="N5242" s="7">
        <f>Sales_Data[[#This Row],[Gross Revenue]]-Sales_Data[[#This Row],[Discount Amount ]]</f>
        <v>25500</v>
      </c>
      <c r="O5242" s="7">
        <f>Sales_Data[[#This Row],[OrderQuantity]] *Sales_Data[[#This Row],[UnitCost]]</f>
        <v>17500</v>
      </c>
      <c r="P5242" s="7">
        <f>Sales_Data[[#This Row],[ItemCost]] +Sales_Data[[#This Row],[ShippingCost]]</f>
        <v>18026.96</v>
      </c>
      <c r="Q5242" s="7">
        <f>Sales_Data[[#This Row],[Gross Revenue]]-Sales_Data[[#This Row],[TotalFinancialCost]]</f>
        <v>9473.0400000000009</v>
      </c>
      <c r="R5242" s="7">
        <f>Sales_Data[[#This Row],[Actul Bill Amount]]-Sales_Data[[#This Row],[ShippingCost]]</f>
        <v>24973.040000000001</v>
      </c>
      <c r="S5242">
        <v>356</v>
      </c>
      <c r="T5242">
        <v>526.96</v>
      </c>
      <c r="U5242" t="s">
        <v>41</v>
      </c>
      <c r="V5242">
        <v>3500</v>
      </c>
      <c r="W5242" t="s">
        <v>38</v>
      </c>
      <c r="X5242" t="str">
        <f t="shared" si="163"/>
        <v>Kolkata</v>
      </c>
    </row>
    <row r="5243" spans="1:24" x14ac:dyDescent="0.4">
      <c r="A5243">
        <v>105242</v>
      </c>
      <c r="B5243" s="5">
        <v>45875.647916666669</v>
      </c>
      <c r="C5243" s="3" t="str">
        <f>TEXT(Sales_Data[[#This Row],[OrderDate]],"mmmm")</f>
        <v>August</v>
      </c>
      <c r="D5243" s="3" t="str">
        <f t="shared" si="162"/>
        <v>2025</v>
      </c>
      <c r="E5243" t="s">
        <v>39</v>
      </c>
      <c r="F5243" t="s">
        <v>35</v>
      </c>
      <c r="G5243" t="s">
        <v>31</v>
      </c>
      <c r="H5243" t="s">
        <v>37</v>
      </c>
      <c r="I5243" t="s">
        <v>100</v>
      </c>
      <c r="J5243">
        <v>91</v>
      </c>
      <c r="K5243">
        <v>12000</v>
      </c>
      <c r="L5243" s="7">
        <f>Sales_Data[[#This Row],[OrderQuantity]] *Sales_Data[[#This Row],[UnitPrice]]</f>
        <v>1092000</v>
      </c>
      <c r="M5243" s="7">
        <f>Sales_Data[[#This Row],[UnitPrice]]-Sales_Data[[#This Row],[UnitCost]]</f>
        <v>4000</v>
      </c>
      <c r="N5243" s="7">
        <f>Sales_Data[[#This Row],[Gross Revenue]]-Sales_Data[[#This Row],[Discount Amount ]]</f>
        <v>1088000</v>
      </c>
      <c r="O5243" s="7">
        <f>Sales_Data[[#This Row],[OrderQuantity]] *Sales_Data[[#This Row],[UnitCost]]</f>
        <v>728000</v>
      </c>
      <c r="P5243" s="7">
        <f>Sales_Data[[#This Row],[ItemCost]] +Sales_Data[[#This Row],[ShippingCost]]</f>
        <v>728135.73</v>
      </c>
      <c r="Q5243" s="7">
        <f>Sales_Data[[#This Row],[Gross Revenue]]-Sales_Data[[#This Row],[TotalFinancialCost]]</f>
        <v>363864.27</v>
      </c>
      <c r="R5243" s="7">
        <f>Sales_Data[[#This Row],[Actul Bill Amount]]-Sales_Data[[#This Row],[ShippingCost]]</f>
        <v>1087864.27</v>
      </c>
      <c r="S5243">
        <v>393</v>
      </c>
      <c r="T5243">
        <v>135.72999999999999</v>
      </c>
      <c r="U5243" t="s">
        <v>36</v>
      </c>
      <c r="V5243">
        <v>8000</v>
      </c>
      <c r="W5243" t="s">
        <v>38</v>
      </c>
      <c r="X5243" t="str">
        <f t="shared" si="163"/>
        <v>Kolkata</v>
      </c>
    </row>
    <row r="5244" spans="1:24" x14ac:dyDescent="0.4">
      <c r="A5244">
        <v>105243</v>
      </c>
      <c r="B5244" s="5">
        <v>45834.409722222219</v>
      </c>
      <c r="C5244" s="3" t="str">
        <f>TEXT(Sales_Data[[#This Row],[OrderDate]],"mmmm")</f>
        <v>June</v>
      </c>
      <c r="D5244" s="3" t="str">
        <f t="shared" si="162"/>
        <v>2025</v>
      </c>
      <c r="E5244" t="s">
        <v>34</v>
      </c>
      <c r="F5244" t="s">
        <v>24</v>
      </c>
      <c r="G5244" t="s">
        <v>31</v>
      </c>
      <c r="H5244" t="s">
        <v>32</v>
      </c>
      <c r="I5244" t="s">
        <v>100</v>
      </c>
      <c r="J5244">
        <v>95</v>
      </c>
      <c r="K5244">
        <v>3500</v>
      </c>
      <c r="L5244" s="7">
        <f>Sales_Data[[#This Row],[OrderQuantity]] *Sales_Data[[#This Row],[UnitPrice]]</f>
        <v>332500</v>
      </c>
      <c r="M5244" s="7">
        <f>Sales_Data[[#This Row],[UnitPrice]]-Sales_Data[[#This Row],[UnitCost]]</f>
        <v>1300</v>
      </c>
      <c r="N5244" s="7">
        <f>Sales_Data[[#This Row],[Gross Revenue]]-Sales_Data[[#This Row],[Discount Amount ]]</f>
        <v>331200</v>
      </c>
      <c r="O5244" s="7">
        <f>Sales_Data[[#This Row],[OrderQuantity]] *Sales_Data[[#This Row],[UnitCost]]</f>
        <v>209000</v>
      </c>
      <c r="P5244" s="7">
        <f>Sales_Data[[#This Row],[ItemCost]] +Sales_Data[[#This Row],[ShippingCost]]</f>
        <v>211600.48</v>
      </c>
      <c r="Q5244" s="7">
        <f>Sales_Data[[#This Row],[Gross Revenue]]-Sales_Data[[#This Row],[TotalFinancialCost]]</f>
        <v>120899.51999999999</v>
      </c>
      <c r="R5244" s="7">
        <f>Sales_Data[[#This Row],[Actul Bill Amount]]-Sales_Data[[#This Row],[ShippingCost]]</f>
        <v>328599.52</v>
      </c>
      <c r="S5244">
        <v>584</v>
      </c>
      <c r="T5244">
        <v>2600.48</v>
      </c>
      <c r="U5244" t="s">
        <v>59</v>
      </c>
      <c r="V5244">
        <v>2200</v>
      </c>
      <c r="W5244" t="s">
        <v>33</v>
      </c>
      <c r="X5244" t="str">
        <f t="shared" si="163"/>
        <v>Delhi</v>
      </c>
    </row>
    <row r="5245" spans="1:24" x14ac:dyDescent="0.4">
      <c r="A5245">
        <v>105244</v>
      </c>
      <c r="B5245" s="5">
        <v>45956.631944444445</v>
      </c>
      <c r="C5245" s="3" t="str">
        <f>TEXT(Sales_Data[[#This Row],[OrderDate]],"mmmm")</f>
        <v>October</v>
      </c>
      <c r="D5245" s="3" t="str">
        <f t="shared" si="162"/>
        <v>2025</v>
      </c>
      <c r="E5245" t="s">
        <v>50</v>
      </c>
      <c r="F5245" t="s">
        <v>40</v>
      </c>
      <c r="G5245" t="s">
        <v>31</v>
      </c>
      <c r="H5245" t="s">
        <v>16</v>
      </c>
      <c r="I5245" t="s">
        <v>100</v>
      </c>
      <c r="J5245">
        <v>40</v>
      </c>
      <c r="K5245">
        <v>5500</v>
      </c>
      <c r="L5245" s="7">
        <f>Sales_Data[[#This Row],[OrderQuantity]] *Sales_Data[[#This Row],[UnitPrice]]</f>
        <v>220000</v>
      </c>
      <c r="M5245" s="7">
        <f>Sales_Data[[#This Row],[UnitPrice]]-Sales_Data[[#This Row],[UnitCost]]</f>
        <v>2000</v>
      </c>
      <c r="N5245" s="7">
        <f>Sales_Data[[#This Row],[Gross Revenue]]-Sales_Data[[#This Row],[Discount Amount ]]</f>
        <v>218000</v>
      </c>
      <c r="O5245" s="7">
        <f>Sales_Data[[#This Row],[OrderQuantity]] *Sales_Data[[#This Row],[UnitCost]]</f>
        <v>140000</v>
      </c>
      <c r="P5245" s="7">
        <f>Sales_Data[[#This Row],[ItemCost]] +Sales_Data[[#This Row],[ShippingCost]]</f>
        <v>141014.93</v>
      </c>
      <c r="Q5245" s="7">
        <f>Sales_Data[[#This Row],[Gross Revenue]]-Sales_Data[[#This Row],[TotalFinancialCost]]</f>
        <v>78985.070000000007</v>
      </c>
      <c r="R5245" s="7">
        <f>Sales_Data[[#This Row],[Actul Bill Amount]]-Sales_Data[[#This Row],[ShippingCost]]</f>
        <v>216985.07</v>
      </c>
      <c r="S5245">
        <v>817</v>
      </c>
      <c r="T5245">
        <v>1014.93</v>
      </c>
      <c r="U5245" t="s">
        <v>41</v>
      </c>
      <c r="V5245">
        <v>3500</v>
      </c>
      <c r="W5245" t="s">
        <v>18</v>
      </c>
      <c r="X5245" t="str">
        <f t="shared" si="163"/>
        <v>Bengaluru</v>
      </c>
    </row>
    <row r="5246" spans="1:24" x14ac:dyDescent="0.4">
      <c r="A5246">
        <v>105245</v>
      </c>
      <c r="B5246" s="5">
        <v>45821.5625</v>
      </c>
      <c r="C5246" s="3" t="str">
        <f>TEXT(Sales_Data[[#This Row],[OrderDate]],"mmmm")</f>
        <v>June</v>
      </c>
      <c r="D5246" s="3" t="str">
        <f t="shared" si="162"/>
        <v>2025</v>
      </c>
      <c r="E5246" t="s">
        <v>45</v>
      </c>
      <c r="F5246" t="s">
        <v>40</v>
      </c>
      <c r="G5246" t="s">
        <v>29</v>
      </c>
      <c r="H5246" t="s">
        <v>16</v>
      </c>
      <c r="I5246" t="s">
        <v>100</v>
      </c>
      <c r="J5246">
        <v>3</v>
      </c>
      <c r="K5246">
        <v>5500</v>
      </c>
      <c r="L5246" s="7">
        <f>Sales_Data[[#This Row],[OrderQuantity]] *Sales_Data[[#This Row],[UnitPrice]]</f>
        <v>16500</v>
      </c>
      <c r="M5246" s="7">
        <f>Sales_Data[[#This Row],[UnitPrice]]-Sales_Data[[#This Row],[UnitCost]]</f>
        <v>2000</v>
      </c>
      <c r="N5246" s="7">
        <f>Sales_Data[[#This Row],[Gross Revenue]]-Sales_Data[[#This Row],[Discount Amount ]]</f>
        <v>14500</v>
      </c>
      <c r="O5246" s="7">
        <f>Sales_Data[[#This Row],[OrderQuantity]] *Sales_Data[[#This Row],[UnitCost]]</f>
        <v>10500</v>
      </c>
      <c r="P5246" s="7">
        <f>Sales_Data[[#This Row],[ItemCost]] +Sales_Data[[#This Row],[ShippingCost]]</f>
        <v>11323.8</v>
      </c>
      <c r="Q5246" s="7">
        <f>Sales_Data[[#This Row],[Gross Revenue]]-Sales_Data[[#This Row],[TotalFinancialCost]]</f>
        <v>5176.2000000000007</v>
      </c>
      <c r="R5246" s="7">
        <f>Sales_Data[[#This Row],[Actul Bill Amount]]-Sales_Data[[#This Row],[ShippingCost]]</f>
        <v>13676.2</v>
      </c>
      <c r="S5246">
        <v>949</v>
      </c>
      <c r="T5246">
        <v>823.8</v>
      </c>
      <c r="U5246" t="s">
        <v>41</v>
      </c>
      <c r="V5246">
        <v>3500</v>
      </c>
      <c r="W5246" t="s">
        <v>18</v>
      </c>
      <c r="X5246" t="str">
        <f t="shared" si="163"/>
        <v>Bengaluru</v>
      </c>
    </row>
    <row r="5247" spans="1:24" x14ac:dyDescent="0.4">
      <c r="A5247">
        <v>105246</v>
      </c>
      <c r="B5247" s="5">
        <v>45715.622916666667</v>
      </c>
      <c r="C5247" s="3" t="str">
        <f>TEXT(Sales_Data[[#This Row],[OrderDate]],"mmmm")</f>
        <v>February</v>
      </c>
      <c r="D5247" s="3" t="str">
        <f t="shared" si="162"/>
        <v>2025</v>
      </c>
      <c r="E5247" t="s">
        <v>48</v>
      </c>
      <c r="F5247" t="s">
        <v>46</v>
      </c>
      <c r="G5247" t="s">
        <v>31</v>
      </c>
      <c r="H5247" t="s">
        <v>25</v>
      </c>
      <c r="I5247" t="s">
        <v>100</v>
      </c>
      <c r="J5247">
        <v>31</v>
      </c>
      <c r="K5247">
        <v>15000</v>
      </c>
      <c r="L5247" s="7">
        <f>Sales_Data[[#This Row],[OrderQuantity]] *Sales_Data[[#This Row],[UnitPrice]]</f>
        <v>465000</v>
      </c>
      <c r="M5247" s="7">
        <f>Sales_Data[[#This Row],[UnitPrice]]-Sales_Data[[#This Row],[UnitCost]]</f>
        <v>5500</v>
      </c>
      <c r="N5247" s="7">
        <f>Sales_Data[[#This Row],[Gross Revenue]]-Sales_Data[[#This Row],[Discount Amount ]]</f>
        <v>459500</v>
      </c>
      <c r="O5247" s="7">
        <f>Sales_Data[[#This Row],[OrderQuantity]] *Sales_Data[[#This Row],[UnitCost]]</f>
        <v>294500</v>
      </c>
      <c r="P5247" s="7">
        <f>Sales_Data[[#This Row],[ItemCost]] +Sales_Data[[#This Row],[ShippingCost]]</f>
        <v>295027.83</v>
      </c>
      <c r="Q5247" s="7">
        <f>Sales_Data[[#This Row],[Gross Revenue]]-Sales_Data[[#This Row],[TotalFinancialCost]]</f>
        <v>169972.16999999998</v>
      </c>
      <c r="R5247" s="7">
        <f>Sales_Data[[#This Row],[Actul Bill Amount]]-Sales_Data[[#This Row],[ShippingCost]]</f>
        <v>458972.17</v>
      </c>
      <c r="S5247">
        <v>824</v>
      </c>
      <c r="T5247">
        <v>527.83000000000004</v>
      </c>
      <c r="U5247" t="s">
        <v>53</v>
      </c>
      <c r="V5247">
        <v>9500</v>
      </c>
      <c r="W5247" t="s">
        <v>27</v>
      </c>
      <c r="X5247" t="str">
        <f t="shared" si="163"/>
        <v>Mumbai</v>
      </c>
    </row>
    <row r="5248" spans="1:24" x14ac:dyDescent="0.4">
      <c r="A5248">
        <v>105247</v>
      </c>
      <c r="B5248" s="5">
        <v>45926.400694444441</v>
      </c>
      <c r="C5248" s="3" t="str">
        <f>TEXT(Sales_Data[[#This Row],[OrderDate]],"mmmm")</f>
        <v>September</v>
      </c>
      <c r="D5248" s="3" t="str">
        <f t="shared" si="162"/>
        <v>2025</v>
      </c>
      <c r="E5248" t="s">
        <v>48</v>
      </c>
      <c r="F5248" t="s">
        <v>14</v>
      </c>
      <c r="G5248" t="s">
        <v>29</v>
      </c>
      <c r="H5248" t="s">
        <v>37</v>
      </c>
      <c r="I5248" t="s">
        <v>100</v>
      </c>
      <c r="J5248">
        <v>65</v>
      </c>
      <c r="K5248">
        <v>6500</v>
      </c>
      <c r="L5248" s="7">
        <f>Sales_Data[[#This Row],[OrderQuantity]] *Sales_Data[[#This Row],[UnitPrice]]</f>
        <v>422500</v>
      </c>
      <c r="M5248" s="7">
        <f>Sales_Data[[#This Row],[UnitPrice]]-Sales_Data[[#This Row],[UnitCost]]</f>
        <v>2300</v>
      </c>
      <c r="N5248" s="7">
        <f>Sales_Data[[#This Row],[Gross Revenue]]-Sales_Data[[#This Row],[Discount Amount ]]</f>
        <v>420200</v>
      </c>
      <c r="O5248" s="7">
        <f>Sales_Data[[#This Row],[OrderQuantity]] *Sales_Data[[#This Row],[UnitCost]]</f>
        <v>273000</v>
      </c>
      <c r="P5248" s="7">
        <f>Sales_Data[[#This Row],[ItemCost]] +Sales_Data[[#This Row],[ShippingCost]]</f>
        <v>274360.71999999997</v>
      </c>
      <c r="Q5248" s="7">
        <f>Sales_Data[[#This Row],[Gross Revenue]]-Sales_Data[[#This Row],[TotalFinancialCost]]</f>
        <v>148139.28000000003</v>
      </c>
      <c r="R5248" s="7">
        <f>Sales_Data[[#This Row],[Actul Bill Amount]]-Sales_Data[[#This Row],[ShippingCost]]</f>
        <v>418839.28</v>
      </c>
      <c r="S5248">
        <v>481</v>
      </c>
      <c r="T5248">
        <v>1360.72</v>
      </c>
      <c r="U5248" t="s">
        <v>21</v>
      </c>
      <c r="V5248">
        <v>4200</v>
      </c>
      <c r="W5248" t="s">
        <v>38</v>
      </c>
      <c r="X5248" t="str">
        <f t="shared" si="163"/>
        <v>Kolkata</v>
      </c>
    </row>
    <row r="5249" spans="1:24" x14ac:dyDescent="0.4">
      <c r="A5249">
        <v>105248</v>
      </c>
      <c r="B5249" s="5">
        <v>45965.079861111109</v>
      </c>
      <c r="C5249" s="3" t="str">
        <f>TEXT(Sales_Data[[#This Row],[OrderDate]],"mmmm")</f>
        <v>November</v>
      </c>
      <c r="D5249" s="3" t="str">
        <f t="shared" si="162"/>
        <v>2025</v>
      </c>
      <c r="E5249" t="s">
        <v>23</v>
      </c>
      <c r="F5249" t="s">
        <v>35</v>
      </c>
      <c r="G5249" t="s">
        <v>31</v>
      </c>
      <c r="H5249" t="s">
        <v>25</v>
      </c>
      <c r="I5249" t="s">
        <v>100</v>
      </c>
      <c r="J5249">
        <v>53</v>
      </c>
      <c r="K5249">
        <v>12000</v>
      </c>
      <c r="L5249" s="7">
        <f>Sales_Data[[#This Row],[OrderQuantity]] *Sales_Data[[#This Row],[UnitPrice]]</f>
        <v>636000</v>
      </c>
      <c r="M5249" s="7">
        <f>Sales_Data[[#This Row],[UnitPrice]]-Sales_Data[[#This Row],[UnitCost]]</f>
        <v>4000</v>
      </c>
      <c r="N5249" s="7">
        <f>Sales_Data[[#This Row],[Gross Revenue]]-Sales_Data[[#This Row],[Discount Amount ]]</f>
        <v>632000</v>
      </c>
      <c r="O5249" s="7">
        <f>Sales_Data[[#This Row],[OrderQuantity]] *Sales_Data[[#This Row],[UnitCost]]</f>
        <v>424000</v>
      </c>
      <c r="P5249" s="7">
        <f>Sales_Data[[#This Row],[ItemCost]] +Sales_Data[[#This Row],[ShippingCost]]</f>
        <v>424956.42</v>
      </c>
      <c r="Q5249" s="7">
        <f>Sales_Data[[#This Row],[Gross Revenue]]-Sales_Data[[#This Row],[TotalFinancialCost]]</f>
        <v>211043.58000000002</v>
      </c>
      <c r="R5249" s="7">
        <f>Sales_Data[[#This Row],[Actul Bill Amount]]-Sales_Data[[#This Row],[ShippingCost]]</f>
        <v>631043.57999999996</v>
      </c>
      <c r="S5249">
        <v>378</v>
      </c>
      <c r="T5249">
        <v>956.42</v>
      </c>
      <c r="U5249" t="s">
        <v>36</v>
      </c>
      <c r="V5249">
        <v>8000</v>
      </c>
      <c r="W5249" t="s">
        <v>27</v>
      </c>
      <c r="X5249" t="str">
        <f t="shared" si="163"/>
        <v>Mumbai</v>
      </c>
    </row>
    <row r="5250" spans="1:24" x14ac:dyDescent="0.4">
      <c r="A5250">
        <v>105249</v>
      </c>
      <c r="B5250" s="5">
        <v>45715.031944444447</v>
      </c>
      <c r="C5250" s="3" t="str">
        <f>TEXT(Sales_Data[[#This Row],[OrderDate]],"mmmm")</f>
        <v>February</v>
      </c>
      <c r="D5250" s="3" t="str">
        <f t="shared" ref="D5250:D5313" si="164">TEXT(B5250, "yyyy")</f>
        <v>2025</v>
      </c>
      <c r="E5250" t="s">
        <v>45</v>
      </c>
      <c r="F5250" t="s">
        <v>14</v>
      </c>
      <c r="G5250" t="s">
        <v>29</v>
      </c>
      <c r="H5250" t="s">
        <v>16</v>
      </c>
      <c r="I5250" t="s">
        <v>100</v>
      </c>
      <c r="J5250">
        <v>35</v>
      </c>
      <c r="K5250">
        <v>3200</v>
      </c>
      <c r="L5250" s="7">
        <f>Sales_Data[[#This Row],[OrderQuantity]] *Sales_Data[[#This Row],[UnitPrice]]</f>
        <v>112000</v>
      </c>
      <c r="M5250" s="7">
        <f>Sales_Data[[#This Row],[UnitPrice]]-Sales_Data[[#This Row],[UnitCost]]</f>
        <v>1200</v>
      </c>
      <c r="N5250" s="7">
        <f>Sales_Data[[#This Row],[Gross Revenue]]-Sales_Data[[#This Row],[Discount Amount ]]</f>
        <v>110800</v>
      </c>
      <c r="O5250" s="7">
        <f>Sales_Data[[#This Row],[OrderQuantity]] *Sales_Data[[#This Row],[UnitCost]]</f>
        <v>70000</v>
      </c>
      <c r="P5250" s="7">
        <f>Sales_Data[[#This Row],[ItemCost]] +Sales_Data[[#This Row],[ShippingCost]]</f>
        <v>70214.600000000006</v>
      </c>
      <c r="Q5250" s="7">
        <f>Sales_Data[[#This Row],[Gross Revenue]]-Sales_Data[[#This Row],[TotalFinancialCost]]</f>
        <v>41785.399999999994</v>
      </c>
      <c r="R5250" s="7">
        <f>Sales_Data[[#This Row],[Actul Bill Amount]]-Sales_Data[[#This Row],[ShippingCost]]</f>
        <v>110585.4</v>
      </c>
      <c r="S5250">
        <v>418</v>
      </c>
      <c r="T5250">
        <v>214.6</v>
      </c>
      <c r="U5250" t="s">
        <v>17</v>
      </c>
      <c r="V5250">
        <v>2000</v>
      </c>
      <c r="W5250" t="s">
        <v>18</v>
      </c>
      <c r="X5250" t="str">
        <f t="shared" ref="X5250:X5313" si="165">_xlfn.TEXTBEFORE(W5250, " ")</f>
        <v>Bengaluru</v>
      </c>
    </row>
    <row r="5251" spans="1:24" x14ac:dyDescent="0.4">
      <c r="A5251">
        <v>105250</v>
      </c>
      <c r="B5251" s="5">
        <v>45945.349305555559</v>
      </c>
      <c r="C5251" s="3" t="str">
        <f>TEXT(Sales_Data[[#This Row],[OrderDate]],"mmmm")</f>
        <v>October</v>
      </c>
      <c r="D5251" s="3" t="str">
        <f t="shared" si="164"/>
        <v>2025</v>
      </c>
      <c r="E5251" t="s">
        <v>39</v>
      </c>
      <c r="F5251" t="s">
        <v>55</v>
      </c>
      <c r="G5251" t="s">
        <v>15</v>
      </c>
      <c r="H5251" t="s">
        <v>37</v>
      </c>
      <c r="I5251" t="s">
        <v>100</v>
      </c>
      <c r="J5251">
        <v>42</v>
      </c>
      <c r="K5251">
        <v>850</v>
      </c>
      <c r="L5251" s="7">
        <f>Sales_Data[[#This Row],[OrderQuantity]] *Sales_Data[[#This Row],[UnitPrice]]</f>
        <v>35700</v>
      </c>
      <c r="M5251" s="7">
        <f>Sales_Data[[#This Row],[UnitPrice]]-Sales_Data[[#This Row],[UnitCost]]</f>
        <v>300</v>
      </c>
      <c r="N5251" s="7">
        <f>Sales_Data[[#This Row],[Gross Revenue]]-Sales_Data[[#This Row],[Discount Amount ]]</f>
        <v>35400</v>
      </c>
      <c r="O5251" s="7">
        <f>Sales_Data[[#This Row],[OrderQuantity]] *Sales_Data[[#This Row],[UnitCost]]</f>
        <v>23100</v>
      </c>
      <c r="P5251" s="7">
        <f>Sales_Data[[#This Row],[ItemCost]] +Sales_Data[[#This Row],[ShippingCost]]</f>
        <v>24094.95</v>
      </c>
      <c r="Q5251" s="7">
        <f>Sales_Data[[#This Row],[Gross Revenue]]-Sales_Data[[#This Row],[TotalFinancialCost]]</f>
        <v>11605.05</v>
      </c>
      <c r="R5251" s="7">
        <f>Sales_Data[[#This Row],[Actul Bill Amount]]-Sales_Data[[#This Row],[ShippingCost]]</f>
        <v>34405.050000000003</v>
      </c>
      <c r="S5251">
        <v>857</v>
      </c>
      <c r="T5251">
        <v>994.95</v>
      </c>
      <c r="U5251" t="s">
        <v>56</v>
      </c>
      <c r="V5251">
        <v>550</v>
      </c>
      <c r="W5251" t="s">
        <v>38</v>
      </c>
      <c r="X5251" t="str">
        <f t="shared" si="165"/>
        <v>Kolkata</v>
      </c>
    </row>
    <row r="5252" spans="1:24" x14ac:dyDescent="0.4">
      <c r="A5252">
        <v>105251</v>
      </c>
      <c r="B5252" s="5">
        <v>45762.912499999999</v>
      </c>
      <c r="C5252" s="3" t="str">
        <f>TEXT(Sales_Data[[#This Row],[OrderDate]],"mmmm")</f>
        <v>April</v>
      </c>
      <c r="D5252" s="3" t="str">
        <f t="shared" si="164"/>
        <v>2025</v>
      </c>
      <c r="E5252" t="s">
        <v>23</v>
      </c>
      <c r="F5252" t="s">
        <v>24</v>
      </c>
      <c r="G5252" t="s">
        <v>15</v>
      </c>
      <c r="H5252" t="s">
        <v>37</v>
      </c>
      <c r="I5252" t="s">
        <v>100</v>
      </c>
      <c r="J5252">
        <v>8</v>
      </c>
      <c r="K5252">
        <v>3500</v>
      </c>
      <c r="L5252" s="7">
        <f>Sales_Data[[#This Row],[OrderQuantity]] *Sales_Data[[#This Row],[UnitPrice]]</f>
        <v>28000</v>
      </c>
      <c r="M5252" s="7">
        <f>Sales_Data[[#This Row],[UnitPrice]]-Sales_Data[[#This Row],[UnitCost]]</f>
        <v>1300</v>
      </c>
      <c r="N5252" s="7">
        <f>Sales_Data[[#This Row],[Gross Revenue]]-Sales_Data[[#This Row],[Discount Amount ]]</f>
        <v>26700</v>
      </c>
      <c r="O5252" s="7">
        <f>Sales_Data[[#This Row],[OrderQuantity]] *Sales_Data[[#This Row],[UnitCost]]</f>
        <v>17600</v>
      </c>
      <c r="P5252" s="7">
        <f>Sales_Data[[#This Row],[ItemCost]] +Sales_Data[[#This Row],[ShippingCost]]</f>
        <v>18357.52</v>
      </c>
      <c r="Q5252" s="7">
        <f>Sales_Data[[#This Row],[Gross Revenue]]-Sales_Data[[#This Row],[TotalFinancialCost]]</f>
        <v>9642.48</v>
      </c>
      <c r="R5252" s="7">
        <f>Sales_Data[[#This Row],[Actul Bill Amount]]-Sales_Data[[#This Row],[ShippingCost]]</f>
        <v>25942.48</v>
      </c>
      <c r="S5252">
        <v>365</v>
      </c>
      <c r="T5252">
        <v>757.52</v>
      </c>
      <c r="U5252" t="s">
        <v>59</v>
      </c>
      <c r="V5252">
        <v>2200</v>
      </c>
      <c r="W5252" t="s">
        <v>38</v>
      </c>
      <c r="X5252" t="str">
        <f t="shared" si="165"/>
        <v>Kolkata</v>
      </c>
    </row>
    <row r="5253" spans="1:24" x14ac:dyDescent="0.4">
      <c r="A5253">
        <v>105252</v>
      </c>
      <c r="B5253" s="5">
        <v>45885.069444444445</v>
      </c>
      <c r="C5253" s="3" t="str">
        <f>TEXT(Sales_Data[[#This Row],[OrderDate]],"mmmm")</f>
        <v>August</v>
      </c>
      <c r="D5253" s="3" t="str">
        <f t="shared" si="164"/>
        <v>2025</v>
      </c>
      <c r="E5253" t="s">
        <v>42</v>
      </c>
      <c r="F5253" t="s">
        <v>35</v>
      </c>
      <c r="G5253" t="s">
        <v>29</v>
      </c>
      <c r="H5253" t="s">
        <v>25</v>
      </c>
      <c r="I5253" t="s">
        <v>100</v>
      </c>
      <c r="J5253">
        <v>75</v>
      </c>
      <c r="K5253">
        <v>12000</v>
      </c>
      <c r="L5253" s="7">
        <f>Sales_Data[[#This Row],[OrderQuantity]] *Sales_Data[[#This Row],[UnitPrice]]</f>
        <v>900000</v>
      </c>
      <c r="M5253" s="7">
        <f>Sales_Data[[#This Row],[UnitPrice]]-Sales_Data[[#This Row],[UnitCost]]</f>
        <v>4000</v>
      </c>
      <c r="N5253" s="7">
        <f>Sales_Data[[#This Row],[Gross Revenue]]-Sales_Data[[#This Row],[Discount Amount ]]</f>
        <v>896000</v>
      </c>
      <c r="O5253" s="7">
        <f>Sales_Data[[#This Row],[OrderQuantity]] *Sales_Data[[#This Row],[UnitCost]]</f>
        <v>600000</v>
      </c>
      <c r="P5253" s="7">
        <f>Sales_Data[[#This Row],[ItemCost]] +Sales_Data[[#This Row],[ShippingCost]]</f>
        <v>601122.21</v>
      </c>
      <c r="Q5253" s="7">
        <f>Sales_Data[[#This Row],[Gross Revenue]]-Sales_Data[[#This Row],[TotalFinancialCost]]</f>
        <v>298877.79000000004</v>
      </c>
      <c r="R5253" s="7">
        <f>Sales_Data[[#This Row],[Actul Bill Amount]]-Sales_Data[[#This Row],[ShippingCost]]</f>
        <v>894877.79</v>
      </c>
      <c r="S5253">
        <v>469</v>
      </c>
      <c r="T5253">
        <v>1122.21</v>
      </c>
      <c r="U5253" t="s">
        <v>36</v>
      </c>
      <c r="V5253">
        <v>8000</v>
      </c>
      <c r="W5253" t="s">
        <v>27</v>
      </c>
      <c r="X5253" t="str">
        <f t="shared" si="165"/>
        <v>Mumbai</v>
      </c>
    </row>
    <row r="5254" spans="1:24" x14ac:dyDescent="0.4">
      <c r="A5254">
        <v>105253</v>
      </c>
      <c r="B5254" s="5">
        <v>45904.288888888892</v>
      </c>
      <c r="C5254" s="3" t="str">
        <f>TEXT(Sales_Data[[#This Row],[OrderDate]],"mmmm")</f>
        <v>September</v>
      </c>
      <c r="D5254" s="3" t="str">
        <f t="shared" si="164"/>
        <v>2025</v>
      </c>
      <c r="E5254" t="s">
        <v>50</v>
      </c>
      <c r="F5254" t="s">
        <v>46</v>
      </c>
      <c r="G5254" t="s">
        <v>15</v>
      </c>
      <c r="H5254" t="s">
        <v>25</v>
      </c>
      <c r="I5254" t="s">
        <v>100</v>
      </c>
      <c r="J5254">
        <v>24</v>
      </c>
      <c r="K5254">
        <v>4500</v>
      </c>
      <c r="L5254" s="7">
        <f>Sales_Data[[#This Row],[OrderQuantity]] *Sales_Data[[#This Row],[UnitPrice]]</f>
        <v>108000</v>
      </c>
      <c r="M5254" s="7">
        <f>Sales_Data[[#This Row],[UnitPrice]]-Sales_Data[[#This Row],[UnitCost]]</f>
        <v>1700</v>
      </c>
      <c r="N5254" s="7">
        <f>Sales_Data[[#This Row],[Gross Revenue]]-Sales_Data[[#This Row],[Discount Amount ]]</f>
        <v>106300</v>
      </c>
      <c r="O5254" s="7">
        <f>Sales_Data[[#This Row],[OrderQuantity]] *Sales_Data[[#This Row],[UnitCost]]</f>
        <v>67200</v>
      </c>
      <c r="P5254" s="7">
        <f>Sales_Data[[#This Row],[ItemCost]] +Sales_Data[[#This Row],[ShippingCost]]</f>
        <v>67839.899999999994</v>
      </c>
      <c r="Q5254" s="7">
        <f>Sales_Data[[#This Row],[Gross Revenue]]-Sales_Data[[#This Row],[TotalFinancialCost]]</f>
        <v>40160.100000000006</v>
      </c>
      <c r="R5254" s="7">
        <f>Sales_Data[[#This Row],[Actul Bill Amount]]-Sales_Data[[#This Row],[ShippingCost]]</f>
        <v>105660.1</v>
      </c>
      <c r="S5254">
        <v>350</v>
      </c>
      <c r="T5254">
        <v>639.9</v>
      </c>
      <c r="U5254" t="s">
        <v>47</v>
      </c>
      <c r="V5254">
        <v>2800</v>
      </c>
      <c r="W5254" t="s">
        <v>27</v>
      </c>
      <c r="X5254" t="str">
        <f t="shared" si="165"/>
        <v>Mumbai</v>
      </c>
    </row>
    <row r="5255" spans="1:24" x14ac:dyDescent="0.4">
      <c r="A5255">
        <v>105254</v>
      </c>
      <c r="B5255" s="5">
        <v>45845.807638888888</v>
      </c>
      <c r="C5255" s="3" t="str">
        <f>TEXT(Sales_Data[[#This Row],[OrderDate]],"mmmm")</f>
        <v>July</v>
      </c>
      <c r="D5255" s="3" t="str">
        <f t="shared" si="164"/>
        <v>2025</v>
      </c>
      <c r="E5255" t="s">
        <v>50</v>
      </c>
      <c r="F5255" t="s">
        <v>43</v>
      </c>
      <c r="G5255" t="s">
        <v>15</v>
      </c>
      <c r="H5255" t="s">
        <v>25</v>
      </c>
      <c r="I5255" t="s">
        <v>100</v>
      </c>
      <c r="J5255">
        <v>31</v>
      </c>
      <c r="K5255">
        <v>2800</v>
      </c>
      <c r="L5255" s="7">
        <f>Sales_Data[[#This Row],[OrderQuantity]] *Sales_Data[[#This Row],[UnitPrice]]</f>
        <v>86800</v>
      </c>
      <c r="M5255" s="7">
        <f>Sales_Data[[#This Row],[UnitPrice]]-Sales_Data[[#This Row],[UnitCost]]</f>
        <v>1300</v>
      </c>
      <c r="N5255" s="7">
        <f>Sales_Data[[#This Row],[Gross Revenue]]-Sales_Data[[#This Row],[Discount Amount ]]</f>
        <v>85500</v>
      </c>
      <c r="O5255" s="7">
        <f>Sales_Data[[#This Row],[OrderQuantity]] *Sales_Data[[#This Row],[UnitCost]]</f>
        <v>46500</v>
      </c>
      <c r="P5255" s="7">
        <f>Sales_Data[[#This Row],[ItemCost]] +Sales_Data[[#This Row],[ShippingCost]]</f>
        <v>47118.78</v>
      </c>
      <c r="Q5255" s="7">
        <f>Sales_Data[[#This Row],[Gross Revenue]]-Sales_Data[[#This Row],[TotalFinancialCost]]</f>
        <v>39681.22</v>
      </c>
      <c r="R5255" s="7">
        <f>Sales_Data[[#This Row],[Actul Bill Amount]]-Sales_Data[[#This Row],[ShippingCost]]</f>
        <v>84881.22</v>
      </c>
      <c r="S5255">
        <v>957</v>
      </c>
      <c r="T5255">
        <v>618.78</v>
      </c>
      <c r="U5255" t="s">
        <v>61</v>
      </c>
      <c r="V5255">
        <v>1500</v>
      </c>
      <c r="W5255" t="s">
        <v>27</v>
      </c>
      <c r="X5255" t="str">
        <f t="shared" si="165"/>
        <v>Mumbai</v>
      </c>
    </row>
    <row r="5256" spans="1:24" x14ac:dyDescent="0.4">
      <c r="A5256">
        <v>105255</v>
      </c>
      <c r="B5256" s="5">
        <v>45740.356249999997</v>
      </c>
      <c r="C5256" s="3" t="str">
        <f>TEXT(Sales_Data[[#This Row],[OrderDate]],"mmmm")</f>
        <v>March</v>
      </c>
      <c r="D5256" s="3" t="str">
        <f t="shared" si="164"/>
        <v>2025</v>
      </c>
      <c r="E5256" t="s">
        <v>23</v>
      </c>
      <c r="F5256" t="s">
        <v>43</v>
      </c>
      <c r="G5256" t="s">
        <v>29</v>
      </c>
      <c r="H5256" t="s">
        <v>25</v>
      </c>
      <c r="I5256" t="s">
        <v>100</v>
      </c>
      <c r="J5256">
        <v>59</v>
      </c>
      <c r="K5256">
        <v>1800</v>
      </c>
      <c r="L5256" s="7">
        <f>Sales_Data[[#This Row],[OrderQuantity]] *Sales_Data[[#This Row],[UnitPrice]]</f>
        <v>106200</v>
      </c>
      <c r="M5256" s="7">
        <f>Sales_Data[[#This Row],[UnitPrice]]-Sales_Data[[#This Row],[UnitCost]]</f>
        <v>900</v>
      </c>
      <c r="N5256" s="7">
        <f>Sales_Data[[#This Row],[Gross Revenue]]-Sales_Data[[#This Row],[Discount Amount ]]</f>
        <v>105300</v>
      </c>
      <c r="O5256" s="7">
        <f>Sales_Data[[#This Row],[OrderQuantity]] *Sales_Data[[#This Row],[UnitCost]]</f>
        <v>53100</v>
      </c>
      <c r="P5256" s="7">
        <f>Sales_Data[[#This Row],[ItemCost]] +Sales_Data[[#This Row],[ShippingCost]]</f>
        <v>53493.18</v>
      </c>
      <c r="Q5256" s="7">
        <f>Sales_Data[[#This Row],[Gross Revenue]]-Sales_Data[[#This Row],[TotalFinancialCost]]</f>
        <v>52706.82</v>
      </c>
      <c r="R5256" s="7">
        <f>Sales_Data[[#This Row],[Actul Bill Amount]]-Sales_Data[[#This Row],[ShippingCost]]</f>
        <v>104906.82</v>
      </c>
      <c r="S5256">
        <v>1045</v>
      </c>
      <c r="T5256">
        <v>393.18</v>
      </c>
      <c r="U5256" t="s">
        <v>51</v>
      </c>
      <c r="V5256">
        <v>900</v>
      </c>
      <c r="W5256" t="s">
        <v>27</v>
      </c>
      <c r="X5256" t="str">
        <f t="shared" si="165"/>
        <v>Mumbai</v>
      </c>
    </row>
    <row r="5257" spans="1:24" x14ac:dyDescent="0.4">
      <c r="A5257">
        <v>105256</v>
      </c>
      <c r="B5257" s="5">
        <v>45843.513194444444</v>
      </c>
      <c r="C5257" s="3" t="str">
        <f>TEXT(Sales_Data[[#This Row],[OrderDate]],"mmmm")</f>
        <v>July</v>
      </c>
      <c r="D5257" s="3" t="str">
        <f t="shared" si="164"/>
        <v>2025</v>
      </c>
      <c r="E5257" t="s">
        <v>39</v>
      </c>
      <c r="F5257" t="s">
        <v>28</v>
      </c>
      <c r="G5257" t="s">
        <v>31</v>
      </c>
      <c r="H5257" t="s">
        <v>16</v>
      </c>
      <c r="I5257" t="s">
        <v>100</v>
      </c>
      <c r="J5257">
        <v>19</v>
      </c>
      <c r="K5257">
        <v>2500</v>
      </c>
      <c r="L5257" s="7">
        <f>Sales_Data[[#This Row],[OrderQuantity]] *Sales_Data[[#This Row],[UnitPrice]]</f>
        <v>47500</v>
      </c>
      <c r="M5257" s="7">
        <f>Sales_Data[[#This Row],[UnitPrice]]-Sales_Data[[#This Row],[UnitCost]]</f>
        <v>1000</v>
      </c>
      <c r="N5257" s="7">
        <f>Sales_Data[[#This Row],[Gross Revenue]]-Sales_Data[[#This Row],[Discount Amount ]]</f>
        <v>46500</v>
      </c>
      <c r="O5257" s="7">
        <f>Sales_Data[[#This Row],[OrderQuantity]] *Sales_Data[[#This Row],[UnitCost]]</f>
        <v>28500</v>
      </c>
      <c r="P5257" s="7">
        <f>Sales_Data[[#This Row],[ItemCost]] +Sales_Data[[#This Row],[ShippingCost]]</f>
        <v>29162.66</v>
      </c>
      <c r="Q5257" s="7">
        <f>Sales_Data[[#This Row],[Gross Revenue]]-Sales_Data[[#This Row],[TotalFinancialCost]]</f>
        <v>18337.34</v>
      </c>
      <c r="R5257" s="7">
        <f>Sales_Data[[#This Row],[Actul Bill Amount]]-Sales_Data[[#This Row],[ShippingCost]]</f>
        <v>45837.34</v>
      </c>
      <c r="S5257">
        <v>1045</v>
      </c>
      <c r="T5257">
        <v>662.66</v>
      </c>
      <c r="U5257" t="s">
        <v>54</v>
      </c>
      <c r="V5257">
        <v>1500</v>
      </c>
      <c r="W5257" t="s">
        <v>18</v>
      </c>
      <c r="X5257" t="str">
        <f t="shared" si="165"/>
        <v>Bengaluru</v>
      </c>
    </row>
    <row r="5258" spans="1:24" x14ac:dyDescent="0.4">
      <c r="A5258">
        <v>105257</v>
      </c>
      <c r="B5258" s="5">
        <v>45909.495833333334</v>
      </c>
      <c r="C5258" s="3" t="str">
        <f>TEXT(Sales_Data[[#This Row],[OrderDate]],"mmmm")</f>
        <v>September</v>
      </c>
      <c r="D5258" s="3" t="str">
        <f t="shared" si="164"/>
        <v>2025</v>
      </c>
      <c r="E5258" t="s">
        <v>48</v>
      </c>
      <c r="F5258" t="s">
        <v>35</v>
      </c>
      <c r="G5258" t="s">
        <v>29</v>
      </c>
      <c r="H5258" t="s">
        <v>37</v>
      </c>
      <c r="I5258" t="s">
        <v>100</v>
      </c>
      <c r="J5258">
        <v>84</v>
      </c>
      <c r="K5258">
        <v>12000</v>
      </c>
      <c r="L5258" s="7">
        <f>Sales_Data[[#This Row],[OrderQuantity]] *Sales_Data[[#This Row],[UnitPrice]]</f>
        <v>1008000</v>
      </c>
      <c r="M5258" s="7">
        <f>Sales_Data[[#This Row],[UnitPrice]]-Sales_Data[[#This Row],[UnitCost]]</f>
        <v>4000</v>
      </c>
      <c r="N5258" s="7">
        <f>Sales_Data[[#This Row],[Gross Revenue]]-Sales_Data[[#This Row],[Discount Amount ]]</f>
        <v>1004000</v>
      </c>
      <c r="O5258" s="7">
        <f>Sales_Data[[#This Row],[OrderQuantity]] *Sales_Data[[#This Row],[UnitCost]]</f>
        <v>672000</v>
      </c>
      <c r="P5258" s="7">
        <f>Sales_Data[[#This Row],[ItemCost]] +Sales_Data[[#This Row],[ShippingCost]]</f>
        <v>672730.5</v>
      </c>
      <c r="Q5258" s="7">
        <f>Sales_Data[[#This Row],[Gross Revenue]]-Sales_Data[[#This Row],[TotalFinancialCost]]</f>
        <v>335269.5</v>
      </c>
      <c r="R5258" s="7">
        <f>Sales_Data[[#This Row],[Actul Bill Amount]]-Sales_Data[[#This Row],[ShippingCost]]</f>
        <v>1003269.5</v>
      </c>
      <c r="S5258">
        <v>435</v>
      </c>
      <c r="T5258">
        <v>730.5</v>
      </c>
      <c r="U5258" t="s">
        <v>36</v>
      </c>
      <c r="V5258">
        <v>8000</v>
      </c>
      <c r="W5258" t="s">
        <v>38</v>
      </c>
      <c r="X5258" t="str">
        <f t="shared" si="165"/>
        <v>Kolkata</v>
      </c>
    </row>
    <row r="5259" spans="1:24" x14ac:dyDescent="0.4">
      <c r="A5259">
        <v>105258</v>
      </c>
      <c r="B5259" s="5">
        <v>46012.208333333336</v>
      </c>
      <c r="C5259" s="3" t="str">
        <f>TEXT(Sales_Data[[#This Row],[OrderDate]],"mmmm")</f>
        <v>December</v>
      </c>
      <c r="D5259" s="3" t="str">
        <f t="shared" si="164"/>
        <v>2025</v>
      </c>
      <c r="E5259" t="s">
        <v>23</v>
      </c>
      <c r="F5259" t="s">
        <v>40</v>
      </c>
      <c r="G5259" t="s">
        <v>15</v>
      </c>
      <c r="H5259" t="s">
        <v>25</v>
      </c>
      <c r="I5259" t="s">
        <v>100</v>
      </c>
      <c r="J5259">
        <v>79</v>
      </c>
      <c r="K5259">
        <v>1500</v>
      </c>
      <c r="L5259" s="7">
        <f>Sales_Data[[#This Row],[OrderQuantity]] *Sales_Data[[#This Row],[UnitPrice]]</f>
        <v>118500</v>
      </c>
      <c r="M5259" s="7">
        <f>Sales_Data[[#This Row],[UnitPrice]]-Sales_Data[[#This Row],[UnitCost]]</f>
        <v>700</v>
      </c>
      <c r="N5259" s="7">
        <f>Sales_Data[[#This Row],[Gross Revenue]]-Sales_Data[[#This Row],[Discount Amount ]]</f>
        <v>117800</v>
      </c>
      <c r="O5259" s="7">
        <f>Sales_Data[[#This Row],[OrderQuantity]] *Sales_Data[[#This Row],[UnitCost]]</f>
        <v>63200</v>
      </c>
      <c r="P5259" s="7">
        <f>Sales_Data[[#This Row],[ItemCost]] +Sales_Data[[#This Row],[ShippingCost]]</f>
        <v>64140.160000000003</v>
      </c>
      <c r="Q5259" s="7">
        <f>Sales_Data[[#This Row],[Gross Revenue]]-Sales_Data[[#This Row],[TotalFinancialCost]]</f>
        <v>54359.839999999997</v>
      </c>
      <c r="R5259" s="7">
        <f>Sales_Data[[#This Row],[Actul Bill Amount]]-Sales_Data[[#This Row],[ShippingCost]]</f>
        <v>116859.84</v>
      </c>
      <c r="S5259">
        <v>420</v>
      </c>
      <c r="T5259">
        <v>940.16</v>
      </c>
      <c r="U5259" t="s">
        <v>52</v>
      </c>
      <c r="V5259">
        <v>800</v>
      </c>
      <c r="W5259" t="s">
        <v>27</v>
      </c>
      <c r="X5259" t="str">
        <f t="shared" si="165"/>
        <v>Mumbai</v>
      </c>
    </row>
    <row r="5260" spans="1:24" x14ac:dyDescent="0.4">
      <c r="A5260">
        <v>105259</v>
      </c>
      <c r="B5260" s="5">
        <v>45895.259722222225</v>
      </c>
      <c r="C5260" s="3" t="str">
        <f>TEXT(Sales_Data[[#This Row],[OrderDate]],"mmmm")</f>
        <v>August</v>
      </c>
      <c r="D5260" s="3" t="str">
        <f t="shared" si="164"/>
        <v>2025</v>
      </c>
      <c r="E5260" t="s">
        <v>19</v>
      </c>
      <c r="F5260" t="s">
        <v>43</v>
      </c>
      <c r="G5260" t="s">
        <v>15</v>
      </c>
      <c r="H5260" t="s">
        <v>32</v>
      </c>
      <c r="I5260" t="s">
        <v>100</v>
      </c>
      <c r="J5260">
        <v>60</v>
      </c>
      <c r="K5260">
        <v>2800</v>
      </c>
      <c r="L5260" s="7">
        <f>Sales_Data[[#This Row],[OrderQuantity]] *Sales_Data[[#This Row],[UnitPrice]]</f>
        <v>168000</v>
      </c>
      <c r="M5260" s="7">
        <f>Sales_Data[[#This Row],[UnitPrice]]-Sales_Data[[#This Row],[UnitCost]]</f>
        <v>1300</v>
      </c>
      <c r="N5260" s="7">
        <f>Sales_Data[[#This Row],[Gross Revenue]]-Sales_Data[[#This Row],[Discount Amount ]]</f>
        <v>166700</v>
      </c>
      <c r="O5260" s="7">
        <f>Sales_Data[[#This Row],[OrderQuantity]] *Sales_Data[[#This Row],[UnitCost]]</f>
        <v>90000</v>
      </c>
      <c r="P5260" s="7">
        <f>Sales_Data[[#This Row],[ItemCost]] +Sales_Data[[#This Row],[ShippingCost]]</f>
        <v>90472.21</v>
      </c>
      <c r="Q5260" s="7">
        <f>Sales_Data[[#This Row],[Gross Revenue]]-Sales_Data[[#This Row],[TotalFinancialCost]]</f>
        <v>77527.789999999994</v>
      </c>
      <c r="R5260" s="7">
        <f>Sales_Data[[#This Row],[Actul Bill Amount]]-Sales_Data[[#This Row],[ShippingCost]]</f>
        <v>166227.79</v>
      </c>
      <c r="S5260">
        <v>1126</v>
      </c>
      <c r="T5260">
        <v>472.21</v>
      </c>
      <c r="U5260" t="s">
        <v>61</v>
      </c>
      <c r="V5260">
        <v>1500</v>
      </c>
      <c r="W5260" t="s">
        <v>33</v>
      </c>
      <c r="X5260" t="str">
        <f t="shared" si="165"/>
        <v>Delhi</v>
      </c>
    </row>
    <row r="5261" spans="1:24" x14ac:dyDescent="0.4">
      <c r="A5261">
        <v>105260</v>
      </c>
      <c r="B5261" s="5">
        <v>46017.753472222219</v>
      </c>
      <c r="C5261" s="3" t="str">
        <f>TEXT(Sales_Data[[#This Row],[OrderDate]],"mmmm")</f>
        <v>December</v>
      </c>
      <c r="D5261" s="3" t="str">
        <f t="shared" si="164"/>
        <v>2025</v>
      </c>
      <c r="E5261" t="s">
        <v>23</v>
      </c>
      <c r="F5261" t="s">
        <v>24</v>
      </c>
      <c r="G5261" t="s">
        <v>29</v>
      </c>
      <c r="H5261" t="s">
        <v>16</v>
      </c>
      <c r="I5261" t="s">
        <v>100</v>
      </c>
      <c r="J5261">
        <v>91</v>
      </c>
      <c r="K5261">
        <v>45000</v>
      </c>
      <c r="L5261" s="7">
        <f>Sales_Data[[#This Row],[OrderQuantity]] *Sales_Data[[#This Row],[UnitPrice]]</f>
        <v>4095000</v>
      </c>
      <c r="M5261" s="7">
        <f>Sales_Data[[#This Row],[UnitPrice]]-Sales_Data[[#This Row],[UnitCost]]</f>
        <v>13000</v>
      </c>
      <c r="N5261" s="7">
        <f>Sales_Data[[#This Row],[Gross Revenue]]-Sales_Data[[#This Row],[Discount Amount ]]</f>
        <v>4082000</v>
      </c>
      <c r="O5261" s="7">
        <f>Sales_Data[[#This Row],[OrderQuantity]] *Sales_Data[[#This Row],[UnitCost]]</f>
        <v>2912000</v>
      </c>
      <c r="P5261" s="7">
        <f>Sales_Data[[#This Row],[ItemCost]] +Sales_Data[[#This Row],[ShippingCost]]</f>
        <v>2912665.73</v>
      </c>
      <c r="Q5261" s="7">
        <f>Sales_Data[[#This Row],[Gross Revenue]]-Sales_Data[[#This Row],[TotalFinancialCost]]</f>
        <v>1182334.27</v>
      </c>
      <c r="R5261" s="7">
        <f>Sales_Data[[#This Row],[Actul Bill Amount]]-Sales_Data[[#This Row],[ShippingCost]]</f>
        <v>4081334.27</v>
      </c>
      <c r="S5261">
        <v>572</v>
      </c>
      <c r="T5261">
        <v>665.73</v>
      </c>
      <c r="U5261" t="s">
        <v>26</v>
      </c>
      <c r="V5261">
        <v>32000</v>
      </c>
      <c r="W5261" t="s">
        <v>18</v>
      </c>
      <c r="X5261" t="str">
        <f t="shared" si="165"/>
        <v>Bengaluru</v>
      </c>
    </row>
    <row r="5262" spans="1:24" x14ac:dyDescent="0.4">
      <c r="A5262">
        <v>105261</v>
      </c>
      <c r="B5262" s="5">
        <v>45841.597916666666</v>
      </c>
      <c r="C5262" s="3" t="str">
        <f>TEXT(Sales_Data[[#This Row],[OrderDate]],"mmmm")</f>
        <v>July</v>
      </c>
      <c r="D5262" s="3" t="str">
        <f t="shared" si="164"/>
        <v>2025</v>
      </c>
      <c r="E5262" t="s">
        <v>48</v>
      </c>
      <c r="F5262" t="s">
        <v>28</v>
      </c>
      <c r="G5262" t="s">
        <v>15</v>
      </c>
      <c r="H5262" t="s">
        <v>25</v>
      </c>
      <c r="I5262" t="s">
        <v>100</v>
      </c>
      <c r="J5262">
        <v>63</v>
      </c>
      <c r="K5262">
        <v>2500</v>
      </c>
      <c r="L5262" s="7">
        <f>Sales_Data[[#This Row],[OrderQuantity]] *Sales_Data[[#This Row],[UnitPrice]]</f>
        <v>157500</v>
      </c>
      <c r="M5262" s="7">
        <f>Sales_Data[[#This Row],[UnitPrice]]-Sales_Data[[#This Row],[UnitCost]]</f>
        <v>1000</v>
      </c>
      <c r="N5262" s="7">
        <f>Sales_Data[[#This Row],[Gross Revenue]]-Sales_Data[[#This Row],[Discount Amount ]]</f>
        <v>156500</v>
      </c>
      <c r="O5262" s="7">
        <f>Sales_Data[[#This Row],[OrderQuantity]] *Sales_Data[[#This Row],[UnitCost]]</f>
        <v>94500</v>
      </c>
      <c r="P5262" s="7">
        <f>Sales_Data[[#This Row],[ItemCost]] +Sales_Data[[#This Row],[ShippingCost]]</f>
        <v>97005.64</v>
      </c>
      <c r="Q5262" s="7">
        <f>Sales_Data[[#This Row],[Gross Revenue]]-Sales_Data[[#This Row],[TotalFinancialCost]]</f>
        <v>60494.36</v>
      </c>
      <c r="R5262" s="7">
        <f>Sales_Data[[#This Row],[Actul Bill Amount]]-Sales_Data[[#This Row],[ShippingCost]]</f>
        <v>153994.35999999999</v>
      </c>
      <c r="S5262">
        <v>463</v>
      </c>
      <c r="T5262">
        <v>2505.64</v>
      </c>
      <c r="U5262" t="s">
        <v>54</v>
      </c>
      <c r="V5262">
        <v>1500</v>
      </c>
      <c r="W5262" t="s">
        <v>27</v>
      </c>
      <c r="X5262" t="str">
        <f t="shared" si="165"/>
        <v>Mumbai</v>
      </c>
    </row>
    <row r="5263" spans="1:24" x14ac:dyDescent="0.4">
      <c r="A5263">
        <v>105262</v>
      </c>
      <c r="B5263" s="5">
        <v>45941.234027777777</v>
      </c>
      <c r="C5263" s="3" t="str">
        <f>TEXT(Sales_Data[[#This Row],[OrderDate]],"mmmm")</f>
        <v>October</v>
      </c>
      <c r="D5263" s="3" t="str">
        <f t="shared" si="164"/>
        <v>2025</v>
      </c>
      <c r="E5263" t="s">
        <v>34</v>
      </c>
      <c r="F5263" t="s">
        <v>14</v>
      </c>
      <c r="G5263" t="s">
        <v>31</v>
      </c>
      <c r="H5263" t="s">
        <v>25</v>
      </c>
      <c r="I5263" t="s">
        <v>100</v>
      </c>
      <c r="J5263">
        <v>99</v>
      </c>
      <c r="K5263">
        <v>6500</v>
      </c>
      <c r="L5263" s="7">
        <f>Sales_Data[[#This Row],[OrderQuantity]] *Sales_Data[[#This Row],[UnitPrice]]</f>
        <v>643500</v>
      </c>
      <c r="M5263" s="7">
        <f>Sales_Data[[#This Row],[UnitPrice]]-Sales_Data[[#This Row],[UnitCost]]</f>
        <v>2300</v>
      </c>
      <c r="N5263" s="7">
        <f>Sales_Data[[#This Row],[Gross Revenue]]-Sales_Data[[#This Row],[Discount Amount ]]</f>
        <v>641200</v>
      </c>
      <c r="O5263" s="7">
        <f>Sales_Data[[#This Row],[OrderQuantity]] *Sales_Data[[#This Row],[UnitCost]]</f>
        <v>415800</v>
      </c>
      <c r="P5263" s="7">
        <f>Sales_Data[[#This Row],[ItemCost]] +Sales_Data[[#This Row],[ShippingCost]]</f>
        <v>416201.74</v>
      </c>
      <c r="Q5263" s="7">
        <f>Sales_Data[[#This Row],[Gross Revenue]]-Sales_Data[[#This Row],[TotalFinancialCost]]</f>
        <v>227298.26</v>
      </c>
      <c r="R5263" s="7">
        <f>Sales_Data[[#This Row],[Actul Bill Amount]]-Sales_Data[[#This Row],[ShippingCost]]</f>
        <v>640798.26</v>
      </c>
      <c r="S5263">
        <v>346</v>
      </c>
      <c r="T5263">
        <v>401.74</v>
      </c>
      <c r="U5263" t="s">
        <v>21</v>
      </c>
      <c r="V5263">
        <v>4200</v>
      </c>
      <c r="W5263" t="s">
        <v>27</v>
      </c>
      <c r="X5263" t="str">
        <f t="shared" si="165"/>
        <v>Mumbai</v>
      </c>
    </row>
    <row r="5264" spans="1:24" x14ac:dyDescent="0.4">
      <c r="A5264">
        <v>105263</v>
      </c>
      <c r="B5264" s="5">
        <v>45867.690972222219</v>
      </c>
      <c r="C5264" s="3" t="str">
        <f>TEXT(Sales_Data[[#This Row],[OrderDate]],"mmmm")</f>
        <v>July</v>
      </c>
      <c r="D5264" s="3" t="str">
        <f t="shared" si="164"/>
        <v>2025</v>
      </c>
      <c r="E5264" t="s">
        <v>23</v>
      </c>
      <c r="F5264" t="s">
        <v>14</v>
      </c>
      <c r="G5264" t="s">
        <v>29</v>
      </c>
      <c r="H5264" t="s">
        <v>25</v>
      </c>
      <c r="I5264" t="s">
        <v>100</v>
      </c>
      <c r="J5264">
        <v>83</v>
      </c>
      <c r="K5264">
        <v>6500</v>
      </c>
      <c r="L5264" s="7">
        <f>Sales_Data[[#This Row],[OrderQuantity]] *Sales_Data[[#This Row],[UnitPrice]]</f>
        <v>539500</v>
      </c>
      <c r="M5264" s="7">
        <f>Sales_Data[[#This Row],[UnitPrice]]-Sales_Data[[#This Row],[UnitCost]]</f>
        <v>2300</v>
      </c>
      <c r="N5264" s="7">
        <f>Sales_Data[[#This Row],[Gross Revenue]]-Sales_Data[[#This Row],[Discount Amount ]]</f>
        <v>537200</v>
      </c>
      <c r="O5264" s="7">
        <f>Sales_Data[[#This Row],[OrderQuantity]] *Sales_Data[[#This Row],[UnitCost]]</f>
        <v>348600</v>
      </c>
      <c r="P5264" s="7">
        <f>Sales_Data[[#This Row],[ItemCost]] +Sales_Data[[#This Row],[ShippingCost]]</f>
        <v>348715.66</v>
      </c>
      <c r="Q5264" s="7">
        <f>Sales_Data[[#This Row],[Gross Revenue]]-Sales_Data[[#This Row],[TotalFinancialCost]]</f>
        <v>190784.34000000003</v>
      </c>
      <c r="R5264" s="7">
        <f>Sales_Data[[#This Row],[Actul Bill Amount]]-Sales_Data[[#This Row],[ShippingCost]]</f>
        <v>537084.34</v>
      </c>
      <c r="S5264">
        <v>478</v>
      </c>
      <c r="T5264">
        <v>115.66</v>
      </c>
      <c r="U5264" t="s">
        <v>21</v>
      </c>
      <c r="V5264">
        <v>4200</v>
      </c>
      <c r="W5264" t="s">
        <v>27</v>
      </c>
      <c r="X5264" t="str">
        <f t="shared" si="165"/>
        <v>Mumbai</v>
      </c>
    </row>
    <row r="5265" spans="1:24" x14ac:dyDescent="0.4">
      <c r="A5265">
        <v>105264</v>
      </c>
      <c r="B5265" s="5">
        <v>45961.1875</v>
      </c>
      <c r="C5265" s="3" t="str">
        <f>TEXT(Sales_Data[[#This Row],[OrderDate]],"mmmm")</f>
        <v>October</v>
      </c>
      <c r="D5265" s="3" t="str">
        <f t="shared" si="164"/>
        <v>2025</v>
      </c>
      <c r="E5265" t="s">
        <v>42</v>
      </c>
      <c r="F5265" t="s">
        <v>43</v>
      </c>
      <c r="G5265" t="s">
        <v>15</v>
      </c>
      <c r="H5265" t="s">
        <v>25</v>
      </c>
      <c r="I5265" t="s">
        <v>100</v>
      </c>
      <c r="J5265">
        <v>75</v>
      </c>
      <c r="K5265">
        <v>1800</v>
      </c>
      <c r="L5265" s="7">
        <f>Sales_Data[[#This Row],[OrderQuantity]] *Sales_Data[[#This Row],[UnitPrice]]</f>
        <v>135000</v>
      </c>
      <c r="M5265" s="7">
        <f>Sales_Data[[#This Row],[UnitPrice]]-Sales_Data[[#This Row],[UnitCost]]</f>
        <v>900</v>
      </c>
      <c r="N5265" s="7">
        <f>Sales_Data[[#This Row],[Gross Revenue]]-Sales_Data[[#This Row],[Discount Amount ]]</f>
        <v>134100</v>
      </c>
      <c r="O5265" s="7">
        <f>Sales_Data[[#This Row],[OrderQuantity]] *Sales_Data[[#This Row],[UnitCost]]</f>
        <v>67500</v>
      </c>
      <c r="P5265" s="7">
        <f>Sales_Data[[#This Row],[ItemCost]] +Sales_Data[[#This Row],[ShippingCost]]</f>
        <v>67716.850000000006</v>
      </c>
      <c r="Q5265" s="7">
        <f>Sales_Data[[#This Row],[Gross Revenue]]-Sales_Data[[#This Row],[TotalFinancialCost]]</f>
        <v>67283.149999999994</v>
      </c>
      <c r="R5265" s="7">
        <f>Sales_Data[[#This Row],[Actul Bill Amount]]-Sales_Data[[#This Row],[ShippingCost]]</f>
        <v>133883.15</v>
      </c>
      <c r="S5265">
        <v>520</v>
      </c>
      <c r="T5265">
        <v>216.85</v>
      </c>
      <c r="U5265" t="s">
        <v>51</v>
      </c>
      <c r="V5265">
        <v>900</v>
      </c>
      <c r="W5265" t="s">
        <v>27</v>
      </c>
      <c r="X5265" t="str">
        <f t="shared" si="165"/>
        <v>Mumbai</v>
      </c>
    </row>
    <row r="5266" spans="1:24" x14ac:dyDescent="0.4">
      <c r="A5266">
        <v>105265</v>
      </c>
      <c r="B5266" s="5">
        <v>45953.383333333331</v>
      </c>
      <c r="C5266" s="3" t="str">
        <f>TEXT(Sales_Data[[#This Row],[OrderDate]],"mmmm")</f>
        <v>October</v>
      </c>
      <c r="D5266" s="3" t="str">
        <f t="shared" si="164"/>
        <v>2025</v>
      </c>
      <c r="E5266" t="s">
        <v>23</v>
      </c>
      <c r="F5266" t="s">
        <v>24</v>
      </c>
      <c r="G5266" t="s">
        <v>15</v>
      </c>
      <c r="H5266" t="s">
        <v>32</v>
      </c>
      <c r="I5266" t="s">
        <v>100</v>
      </c>
      <c r="J5266">
        <v>23</v>
      </c>
      <c r="K5266">
        <v>45000</v>
      </c>
      <c r="L5266" s="7">
        <f>Sales_Data[[#This Row],[OrderQuantity]] *Sales_Data[[#This Row],[UnitPrice]]</f>
        <v>1035000</v>
      </c>
      <c r="M5266" s="7">
        <f>Sales_Data[[#This Row],[UnitPrice]]-Sales_Data[[#This Row],[UnitCost]]</f>
        <v>13000</v>
      </c>
      <c r="N5266" s="7">
        <f>Sales_Data[[#This Row],[Gross Revenue]]-Sales_Data[[#This Row],[Discount Amount ]]</f>
        <v>1022000</v>
      </c>
      <c r="O5266" s="7">
        <f>Sales_Data[[#This Row],[OrderQuantity]] *Sales_Data[[#This Row],[UnitCost]]</f>
        <v>736000</v>
      </c>
      <c r="P5266" s="7">
        <f>Sales_Data[[#This Row],[ItemCost]] +Sales_Data[[#This Row],[ShippingCost]]</f>
        <v>736317.8</v>
      </c>
      <c r="Q5266" s="7">
        <f>Sales_Data[[#This Row],[Gross Revenue]]-Sales_Data[[#This Row],[TotalFinancialCost]]</f>
        <v>298682.19999999995</v>
      </c>
      <c r="R5266" s="7">
        <f>Sales_Data[[#This Row],[Actul Bill Amount]]-Sales_Data[[#This Row],[ShippingCost]]</f>
        <v>1021682.2</v>
      </c>
      <c r="S5266">
        <v>665</v>
      </c>
      <c r="T5266">
        <v>317.8</v>
      </c>
      <c r="U5266" t="s">
        <v>26</v>
      </c>
      <c r="V5266">
        <v>32000</v>
      </c>
      <c r="W5266" t="s">
        <v>33</v>
      </c>
      <c r="X5266" t="str">
        <f t="shared" si="165"/>
        <v>Delhi</v>
      </c>
    </row>
    <row r="5267" spans="1:24" x14ac:dyDescent="0.4">
      <c r="A5267">
        <v>105266</v>
      </c>
      <c r="B5267" s="5">
        <v>45754.611805555556</v>
      </c>
      <c r="C5267" s="3" t="str">
        <f>TEXT(Sales_Data[[#This Row],[OrderDate]],"mmmm")</f>
        <v>April</v>
      </c>
      <c r="D5267" s="3" t="str">
        <f t="shared" si="164"/>
        <v>2025</v>
      </c>
      <c r="E5267" t="s">
        <v>42</v>
      </c>
      <c r="F5267" t="s">
        <v>40</v>
      </c>
      <c r="G5267" t="s">
        <v>31</v>
      </c>
      <c r="H5267" t="s">
        <v>37</v>
      </c>
      <c r="I5267" t="s">
        <v>100</v>
      </c>
      <c r="J5267">
        <v>52</v>
      </c>
      <c r="K5267">
        <v>5500</v>
      </c>
      <c r="L5267" s="7">
        <f>Sales_Data[[#This Row],[OrderQuantity]] *Sales_Data[[#This Row],[UnitPrice]]</f>
        <v>286000</v>
      </c>
      <c r="M5267" s="7">
        <f>Sales_Data[[#This Row],[UnitPrice]]-Sales_Data[[#This Row],[UnitCost]]</f>
        <v>2000</v>
      </c>
      <c r="N5267" s="7">
        <f>Sales_Data[[#This Row],[Gross Revenue]]-Sales_Data[[#This Row],[Discount Amount ]]</f>
        <v>284000</v>
      </c>
      <c r="O5267" s="7">
        <f>Sales_Data[[#This Row],[OrderQuantity]] *Sales_Data[[#This Row],[UnitCost]]</f>
        <v>182000</v>
      </c>
      <c r="P5267" s="7">
        <f>Sales_Data[[#This Row],[ItemCost]] +Sales_Data[[#This Row],[ShippingCost]]</f>
        <v>182664.72</v>
      </c>
      <c r="Q5267" s="7">
        <f>Sales_Data[[#This Row],[Gross Revenue]]-Sales_Data[[#This Row],[TotalFinancialCost]]</f>
        <v>103335.28</v>
      </c>
      <c r="R5267" s="7">
        <f>Sales_Data[[#This Row],[Actul Bill Amount]]-Sales_Data[[#This Row],[ShippingCost]]</f>
        <v>283335.28000000003</v>
      </c>
      <c r="S5267">
        <v>428</v>
      </c>
      <c r="T5267">
        <v>664.72</v>
      </c>
      <c r="U5267" t="s">
        <v>41</v>
      </c>
      <c r="V5267">
        <v>3500</v>
      </c>
      <c r="W5267" t="s">
        <v>38</v>
      </c>
      <c r="X5267" t="str">
        <f t="shared" si="165"/>
        <v>Kolkata</v>
      </c>
    </row>
    <row r="5268" spans="1:24" x14ac:dyDescent="0.4">
      <c r="A5268">
        <v>105267</v>
      </c>
      <c r="B5268" s="5">
        <v>45865.18472222222</v>
      </c>
      <c r="C5268" s="3" t="str">
        <f>TEXT(Sales_Data[[#This Row],[OrderDate]],"mmmm")</f>
        <v>July</v>
      </c>
      <c r="D5268" s="3" t="str">
        <f t="shared" si="164"/>
        <v>2025</v>
      </c>
      <c r="E5268" t="s">
        <v>45</v>
      </c>
      <c r="F5268" t="s">
        <v>28</v>
      </c>
      <c r="G5268" t="s">
        <v>15</v>
      </c>
      <c r="H5268" t="s">
        <v>16</v>
      </c>
      <c r="I5268" t="s">
        <v>100</v>
      </c>
      <c r="J5268">
        <v>96</v>
      </c>
      <c r="K5268">
        <v>450</v>
      </c>
      <c r="L5268" s="7">
        <f>Sales_Data[[#This Row],[OrderQuantity]] *Sales_Data[[#This Row],[UnitPrice]]</f>
        <v>43200</v>
      </c>
      <c r="M5268" s="7">
        <f>Sales_Data[[#This Row],[UnitPrice]]-Sales_Data[[#This Row],[UnitCost]]</f>
        <v>250</v>
      </c>
      <c r="N5268" s="7">
        <f>Sales_Data[[#This Row],[Gross Revenue]]-Sales_Data[[#This Row],[Discount Amount ]]</f>
        <v>42950</v>
      </c>
      <c r="O5268" s="7">
        <f>Sales_Data[[#This Row],[OrderQuantity]] *Sales_Data[[#This Row],[UnitCost]]</f>
        <v>19200</v>
      </c>
      <c r="P5268" s="7">
        <f>Sales_Data[[#This Row],[ItemCost]] +Sales_Data[[#This Row],[ShippingCost]]</f>
        <v>19830.48</v>
      </c>
      <c r="Q5268" s="7">
        <f>Sales_Data[[#This Row],[Gross Revenue]]-Sales_Data[[#This Row],[TotalFinancialCost]]</f>
        <v>23369.52</v>
      </c>
      <c r="R5268" s="7">
        <f>Sales_Data[[#This Row],[Actul Bill Amount]]-Sales_Data[[#This Row],[ShippingCost]]</f>
        <v>42319.519999999997</v>
      </c>
      <c r="S5268">
        <v>324</v>
      </c>
      <c r="T5268">
        <v>630.48</v>
      </c>
      <c r="U5268" t="s">
        <v>30</v>
      </c>
      <c r="V5268">
        <v>200</v>
      </c>
      <c r="W5268" t="s">
        <v>18</v>
      </c>
      <c r="X5268" t="str">
        <f t="shared" si="165"/>
        <v>Bengaluru</v>
      </c>
    </row>
    <row r="5269" spans="1:24" x14ac:dyDescent="0.4">
      <c r="A5269">
        <v>105268</v>
      </c>
      <c r="B5269" s="5">
        <v>45794.745138888888</v>
      </c>
      <c r="C5269" s="3" t="str">
        <f>TEXT(Sales_Data[[#This Row],[OrderDate]],"mmmm")</f>
        <v>May</v>
      </c>
      <c r="D5269" s="3" t="str">
        <f t="shared" si="164"/>
        <v>2025</v>
      </c>
      <c r="E5269" t="s">
        <v>13</v>
      </c>
      <c r="F5269" t="s">
        <v>43</v>
      </c>
      <c r="G5269" t="s">
        <v>15</v>
      </c>
      <c r="H5269" t="s">
        <v>16</v>
      </c>
      <c r="I5269" t="s">
        <v>100</v>
      </c>
      <c r="J5269">
        <v>12</v>
      </c>
      <c r="K5269">
        <v>2800</v>
      </c>
      <c r="L5269" s="7">
        <f>Sales_Data[[#This Row],[OrderQuantity]] *Sales_Data[[#This Row],[UnitPrice]]</f>
        <v>33600</v>
      </c>
      <c r="M5269" s="7">
        <f>Sales_Data[[#This Row],[UnitPrice]]-Sales_Data[[#This Row],[UnitCost]]</f>
        <v>1300</v>
      </c>
      <c r="N5269" s="7">
        <f>Sales_Data[[#This Row],[Gross Revenue]]-Sales_Data[[#This Row],[Discount Amount ]]</f>
        <v>32300</v>
      </c>
      <c r="O5269" s="7">
        <f>Sales_Data[[#This Row],[OrderQuantity]] *Sales_Data[[#This Row],[UnitCost]]</f>
        <v>18000</v>
      </c>
      <c r="P5269" s="7">
        <f>Sales_Data[[#This Row],[ItemCost]] +Sales_Data[[#This Row],[ShippingCost]]</f>
        <v>18400.240000000002</v>
      </c>
      <c r="Q5269" s="7">
        <f>Sales_Data[[#This Row],[Gross Revenue]]-Sales_Data[[#This Row],[TotalFinancialCost]]</f>
        <v>15199.759999999998</v>
      </c>
      <c r="R5269" s="7">
        <f>Sales_Data[[#This Row],[Actul Bill Amount]]-Sales_Data[[#This Row],[ShippingCost]]</f>
        <v>31899.759999999998</v>
      </c>
      <c r="S5269">
        <v>974</v>
      </c>
      <c r="T5269">
        <v>400.24</v>
      </c>
      <c r="U5269" t="s">
        <v>61</v>
      </c>
      <c r="V5269">
        <v>1500</v>
      </c>
      <c r="W5269" t="s">
        <v>18</v>
      </c>
      <c r="X5269" t="str">
        <f t="shared" si="165"/>
        <v>Bengaluru</v>
      </c>
    </row>
    <row r="5270" spans="1:24" x14ac:dyDescent="0.4">
      <c r="A5270">
        <v>105269</v>
      </c>
      <c r="B5270" s="5">
        <v>45841.209722222222</v>
      </c>
      <c r="C5270" s="3" t="str">
        <f>TEXT(Sales_Data[[#This Row],[OrderDate]],"mmmm")</f>
        <v>July</v>
      </c>
      <c r="D5270" s="3" t="str">
        <f t="shared" si="164"/>
        <v>2025</v>
      </c>
      <c r="E5270" t="s">
        <v>48</v>
      </c>
      <c r="F5270" t="s">
        <v>35</v>
      </c>
      <c r="G5270" t="s">
        <v>31</v>
      </c>
      <c r="H5270" t="s">
        <v>25</v>
      </c>
      <c r="I5270" t="s">
        <v>100</v>
      </c>
      <c r="J5270">
        <v>22</v>
      </c>
      <c r="K5270">
        <v>12000</v>
      </c>
      <c r="L5270" s="7">
        <f>Sales_Data[[#This Row],[OrderQuantity]] *Sales_Data[[#This Row],[UnitPrice]]</f>
        <v>264000</v>
      </c>
      <c r="M5270" s="7">
        <f>Sales_Data[[#This Row],[UnitPrice]]-Sales_Data[[#This Row],[UnitCost]]</f>
        <v>4000</v>
      </c>
      <c r="N5270" s="7">
        <f>Sales_Data[[#This Row],[Gross Revenue]]-Sales_Data[[#This Row],[Discount Amount ]]</f>
        <v>260000</v>
      </c>
      <c r="O5270" s="7">
        <f>Sales_Data[[#This Row],[OrderQuantity]] *Sales_Data[[#This Row],[UnitCost]]</f>
        <v>176000</v>
      </c>
      <c r="P5270" s="7">
        <f>Sales_Data[[#This Row],[ItemCost]] +Sales_Data[[#This Row],[ShippingCost]]</f>
        <v>176482.92</v>
      </c>
      <c r="Q5270" s="7">
        <f>Sales_Data[[#This Row],[Gross Revenue]]-Sales_Data[[#This Row],[TotalFinancialCost]]</f>
        <v>87517.079999999987</v>
      </c>
      <c r="R5270" s="7">
        <f>Sales_Data[[#This Row],[Actul Bill Amount]]-Sales_Data[[#This Row],[ShippingCost]]</f>
        <v>259517.08</v>
      </c>
      <c r="S5270">
        <v>462</v>
      </c>
      <c r="T5270">
        <v>482.92</v>
      </c>
      <c r="U5270" t="s">
        <v>36</v>
      </c>
      <c r="V5270">
        <v>8000</v>
      </c>
      <c r="W5270" t="s">
        <v>27</v>
      </c>
      <c r="X5270" t="str">
        <f t="shared" si="165"/>
        <v>Mumbai</v>
      </c>
    </row>
    <row r="5271" spans="1:24" x14ac:dyDescent="0.4">
      <c r="A5271">
        <v>105270</v>
      </c>
      <c r="B5271" s="5">
        <v>45733.417361111111</v>
      </c>
      <c r="C5271" s="3" t="str">
        <f>TEXT(Sales_Data[[#This Row],[OrderDate]],"mmmm")</f>
        <v>March</v>
      </c>
      <c r="D5271" s="3" t="str">
        <f t="shared" si="164"/>
        <v>2025</v>
      </c>
      <c r="E5271" t="s">
        <v>19</v>
      </c>
      <c r="F5271" t="s">
        <v>55</v>
      </c>
      <c r="G5271" t="s">
        <v>31</v>
      </c>
      <c r="H5271" t="s">
        <v>16</v>
      </c>
      <c r="I5271" t="s">
        <v>100</v>
      </c>
      <c r="J5271">
        <v>5</v>
      </c>
      <c r="K5271">
        <v>600</v>
      </c>
      <c r="L5271" s="7">
        <f>Sales_Data[[#This Row],[OrderQuantity]] *Sales_Data[[#This Row],[UnitPrice]]</f>
        <v>3000</v>
      </c>
      <c r="M5271" s="7">
        <f>Sales_Data[[#This Row],[UnitPrice]]-Sales_Data[[#This Row],[UnitCost]]</f>
        <v>250</v>
      </c>
      <c r="N5271" s="7">
        <f>Sales_Data[[#This Row],[Gross Revenue]]-Sales_Data[[#This Row],[Discount Amount ]]</f>
        <v>2750</v>
      </c>
      <c r="O5271" s="7">
        <f>Sales_Data[[#This Row],[OrderQuantity]] *Sales_Data[[#This Row],[UnitCost]]</f>
        <v>1750</v>
      </c>
      <c r="P5271" s="7">
        <f>Sales_Data[[#This Row],[ItemCost]] +Sales_Data[[#This Row],[ShippingCost]]</f>
        <v>2253.27</v>
      </c>
      <c r="Q5271" s="7">
        <f>Sales_Data[[#This Row],[Gross Revenue]]-Sales_Data[[#This Row],[TotalFinancialCost]]</f>
        <v>746.73</v>
      </c>
      <c r="R5271" s="7">
        <f>Sales_Data[[#This Row],[Actul Bill Amount]]-Sales_Data[[#This Row],[ShippingCost]]</f>
        <v>2246.73</v>
      </c>
      <c r="S5271">
        <v>619</v>
      </c>
      <c r="T5271">
        <v>503.27</v>
      </c>
      <c r="U5271" t="s">
        <v>57</v>
      </c>
      <c r="V5271">
        <v>350</v>
      </c>
      <c r="W5271" t="s">
        <v>18</v>
      </c>
      <c r="X5271" t="str">
        <f t="shared" si="165"/>
        <v>Bengaluru</v>
      </c>
    </row>
    <row r="5272" spans="1:24" x14ac:dyDescent="0.4">
      <c r="A5272">
        <v>105271</v>
      </c>
      <c r="B5272" s="5">
        <v>45944.083333333336</v>
      </c>
      <c r="C5272" s="3" t="str">
        <f>TEXT(Sales_Data[[#This Row],[OrderDate]],"mmmm")</f>
        <v>October</v>
      </c>
      <c r="D5272" s="3" t="str">
        <f t="shared" si="164"/>
        <v>2025</v>
      </c>
      <c r="E5272" t="s">
        <v>19</v>
      </c>
      <c r="F5272" t="s">
        <v>28</v>
      </c>
      <c r="G5272" t="s">
        <v>29</v>
      </c>
      <c r="H5272" t="s">
        <v>25</v>
      </c>
      <c r="I5272" t="s">
        <v>100</v>
      </c>
      <c r="J5272">
        <v>84</v>
      </c>
      <c r="K5272">
        <v>450</v>
      </c>
      <c r="L5272" s="7">
        <f>Sales_Data[[#This Row],[OrderQuantity]] *Sales_Data[[#This Row],[UnitPrice]]</f>
        <v>37800</v>
      </c>
      <c r="M5272" s="7">
        <f>Sales_Data[[#This Row],[UnitPrice]]-Sales_Data[[#This Row],[UnitCost]]</f>
        <v>250</v>
      </c>
      <c r="N5272" s="7">
        <f>Sales_Data[[#This Row],[Gross Revenue]]-Sales_Data[[#This Row],[Discount Amount ]]</f>
        <v>37550</v>
      </c>
      <c r="O5272" s="7">
        <f>Sales_Data[[#This Row],[OrderQuantity]] *Sales_Data[[#This Row],[UnitCost]]</f>
        <v>16800</v>
      </c>
      <c r="P5272" s="7">
        <f>Sales_Data[[#This Row],[ItemCost]] +Sales_Data[[#This Row],[ShippingCost]]</f>
        <v>16953.439999999999</v>
      </c>
      <c r="Q5272" s="7">
        <f>Sales_Data[[#This Row],[Gross Revenue]]-Sales_Data[[#This Row],[TotalFinancialCost]]</f>
        <v>20846.560000000001</v>
      </c>
      <c r="R5272" s="7">
        <f>Sales_Data[[#This Row],[Actul Bill Amount]]-Sales_Data[[#This Row],[ShippingCost]]</f>
        <v>37396.559999999998</v>
      </c>
      <c r="S5272">
        <v>649</v>
      </c>
      <c r="T5272">
        <v>153.44</v>
      </c>
      <c r="U5272" t="s">
        <v>30</v>
      </c>
      <c r="V5272">
        <v>200</v>
      </c>
      <c r="W5272" t="s">
        <v>27</v>
      </c>
      <c r="X5272" t="str">
        <f t="shared" si="165"/>
        <v>Mumbai</v>
      </c>
    </row>
    <row r="5273" spans="1:24" x14ac:dyDescent="0.4">
      <c r="A5273">
        <v>105272</v>
      </c>
      <c r="B5273" s="5">
        <v>45799.148611111108</v>
      </c>
      <c r="C5273" s="3" t="str">
        <f>TEXT(Sales_Data[[#This Row],[OrderDate]],"mmmm")</f>
        <v>May</v>
      </c>
      <c r="D5273" s="3" t="str">
        <f t="shared" si="164"/>
        <v>2025</v>
      </c>
      <c r="E5273" t="s">
        <v>34</v>
      </c>
      <c r="F5273" t="s">
        <v>35</v>
      </c>
      <c r="G5273" t="s">
        <v>29</v>
      </c>
      <c r="H5273" t="s">
        <v>25</v>
      </c>
      <c r="I5273" t="s">
        <v>100</v>
      </c>
      <c r="J5273">
        <v>10</v>
      </c>
      <c r="K5273">
        <v>8500</v>
      </c>
      <c r="L5273" s="7">
        <f>Sales_Data[[#This Row],[OrderQuantity]] *Sales_Data[[#This Row],[UnitPrice]]</f>
        <v>85000</v>
      </c>
      <c r="M5273" s="7">
        <f>Sales_Data[[#This Row],[UnitPrice]]-Sales_Data[[#This Row],[UnitCost]]</f>
        <v>3000</v>
      </c>
      <c r="N5273" s="7">
        <f>Sales_Data[[#This Row],[Gross Revenue]]-Sales_Data[[#This Row],[Discount Amount ]]</f>
        <v>82000</v>
      </c>
      <c r="O5273" s="7">
        <f>Sales_Data[[#This Row],[OrderQuantity]] *Sales_Data[[#This Row],[UnitCost]]</f>
        <v>55000</v>
      </c>
      <c r="P5273" s="7">
        <f>Sales_Data[[#This Row],[ItemCost]] +Sales_Data[[#This Row],[ShippingCost]]</f>
        <v>55533.04</v>
      </c>
      <c r="Q5273" s="7">
        <f>Sales_Data[[#This Row],[Gross Revenue]]-Sales_Data[[#This Row],[TotalFinancialCost]]</f>
        <v>29466.959999999999</v>
      </c>
      <c r="R5273" s="7">
        <f>Sales_Data[[#This Row],[Actul Bill Amount]]-Sales_Data[[#This Row],[ShippingCost]]</f>
        <v>81466.960000000006</v>
      </c>
      <c r="S5273">
        <v>441</v>
      </c>
      <c r="T5273">
        <v>533.04</v>
      </c>
      <c r="U5273" t="s">
        <v>49</v>
      </c>
      <c r="V5273">
        <v>5500</v>
      </c>
      <c r="W5273" t="s">
        <v>27</v>
      </c>
      <c r="X5273" t="str">
        <f t="shared" si="165"/>
        <v>Mumbai</v>
      </c>
    </row>
    <row r="5274" spans="1:24" x14ac:dyDescent="0.4">
      <c r="A5274">
        <v>105273</v>
      </c>
      <c r="B5274" s="5">
        <v>45894.115277777775</v>
      </c>
      <c r="C5274" s="3" t="str">
        <f>TEXT(Sales_Data[[#This Row],[OrderDate]],"mmmm")</f>
        <v>August</v>
      </c>
      <c r="D5274" s="3" t="str">
        <f t="shared" si="164"/>
        <v>2025</v>
      </c>
      <c r="E5274" t="s">
        <v>19</v>
      </c>
      <c r="F5274" t="s">
        <v>35</v>
      </c>
      <c r="G5274" t="s">
        <v>29</v>
      </c>
      <c r="H5274" t="s">
        <v>37</v>
      </c>
      <c r="I5274" t="s">
        <v>100</v>
      </c>
      <c r="J5274">
        <v>69</v>
      </c>
      <c r="K5274">
        <v>8500</v>
      </c>
      <c r="L5274" s="7">
        <f>Sales_Data[[#This Row],[OrderQuantity]] *Sales_Data[[#This Row],[UnitPrice]]</f>
        <v>586500</v>
      </c>
      <c r="M5274" s="7">
        <f>Sales_Data[[#This Row],[UnitPrice]]-Sales_Data[[#This Row],[UnitCost]]</f>
        <v>3000</v>
      </c>
      <c r="N5274" s="7">
        <f>Sales_Data[[#This Row],[Gross Revenue]]-Sales_Data[[#This Row],[Discount Amount ]]</f>
        <v>583500</v>
      </c>
      <c r="O5274" s="7">
        <f>Sales_Data[[#This Row],[OrderQuantity]] *Sales_Data[[#This Row],[UnitCost]]</f>
        <v>379500</v>
      </c>
      <c r="P5274" s="7">
        <f>Sales_Data[[#This Row],[ItemCost]] +Sales_Data[[#This Row],[ShippingCost]]</f>
        <v>380024.35</v>
      </c>
      <c r="Q5274" s="7">
        <f>Sales_Data[[#This Row],[Gross Revenue]]-Sales_Data[[#This Row],[TotalFinancialCost]]</f>
        <v>206475.65000000002</v>
      </c>
      <c r="R5274" s="7">
        <f>Sales_Data[[#This Row],[Actul Bill Amount]]-Sales_Data[[#This Row],[ShippingCost]]</f>
        <v>582975.65</v>
      </c>
      <c r="S5274">
        <v>628</v>
      </c>
      <c r="T5274">
        <v>524.35</v>
      </c>
      <c r="U5274" t="s">
        <v>49</v>
      </c>
      <c r="V5274">
        <v>5500</v>
      </c>
      <c r="W5274" t="s">
        <v>38</v>
      </c>
      <c r="X5274" t="str">
        <f t="shared" si="165"/>
        <v>Kolkata</v>
      </c>
    </row>
    <row r="5275" spans="1:24" x14ac:dyDescent="0.4">
      <c r="A5275">
        <v>105274</v>
      </c>
      <c r="B5275" s="5">
        <v>45682.013194444444</v>
      </c>
      <c r="C5275" s="3" t="str">
        <f>TEXT(Sales_Data[[#This Row],[OrderDate]],"mmmm")</f>
        <v>January</v>
      </c>
      <c r="D5275" s="3" t="str">
        <f t="shared" si="164"/>
        <v>2025</v>
      </c>
      <c r="E5275" t="s">
        <v>23</v>
      </c>
      <c r="F5275" t="s">
        <v>40</v>
      </c>
      <c r="G5275" t="s">
        <v>15</v>
      </c>
      <c r="H5275" t="s">
        <v>32</v>
      </c>
      <c r="I5275" t="s">
        <v>100</v>
      </c>
      <c r="J5275">
        <v>56</v>
      </c>
      <c r="K5275">
        <v>5500</v>
      </c>
      <c r="L5275" s="7">
        <f>Sales_Data[[#This Row],[OrderQuantity]] *Sales_Data[[#This Row],[UnitPrice]]</f>
        <v>308000</v>
      </c>
      <c r="M5275" s="7">
        <f>Sales_Data[[#This Row],[UnitPrice]]-Sales_Data[[#This Row],[UnitCost]]</f>
        <v>2000</v>
      </c>
      <c r="N5275" s="7">
        <f>Sales_Data[[#This Row],[Gross Revenue]]-Sales_Data[[#This Row],[Discount Amount ]]</f>
        <v>306000</v>
      </c>
      <c r="O5275" s="7">
        <f>Sales_Data[[#This Row],[OrderQuantity]] *Sales_Data[[#This Row],[UnitCost]]</f>
        <v>196000</v>
      </c>
      <c r="P5275" s="7">
        <f>Sales_Data[[#This Row],[ItemCost]] +Sales_Data[[#This Row],[ShippingCost]]</f>
        <v>196788.84</v>
      </c>
      <c r="Q5275" s="7">
        <f>Sales_Data[[#This Row],[Gross Revenue]]-Sales_Data[[#This Row],[TotalFinancialCost]]</f>
        <v>111211.16</v>
      </c>
      <c r="R5275" s="7">
        <f>Sales_Data[[#This Row],[Actul Bill Amount]]-Sales_Data[[#This Row],[ShippingCost]]</f>
        <v>305211.15999999997</v>
      </c>
      <c r="S5275">
        <v>594</v>
      </c>
      <c r="T5275">
        <v>788.84</v>
      </c>
      <c r="U5275" t="s">
        <v>41</v>
      </c>
      <c r="V5275">
        <v>3500</v>
      </c>
      <c r="W5275" t="s">
        <v>33</v>
      </c>
      <c r="X5275" t="str">
        <f t="shared" si="165"/>
        <v>Delhi</v>
      </c>
    </row>
    <row r="5276" spans="1:24" x14ac:dyDescent="0.4">
      <c r="A5276">
        <v>105275</v>
      </c>
      <c r="B5276" s="5">
        <v>45947.674305555556</v>
      </c>
      <c r="C5276" s="3" t="str">
        <f>TEXT(Sales_Data[[#This Row],[OrderDate]],"mmmm")</f>
        <v>October</v>
      </c>
      <c r="D5276" s="3" t="str">
        <f t="shared" si="164"/>
        <v>2025</v>
      </c>
      <c r="E5276" t="s">
        <v>48</v>
      </c>
      <c r="F5276" t="s">
        <v>24</v>
      </c>
      <c r="G5276" t="s">
        <v>29</v>
      </c>
      <c r="H5276" t="s">
        <v>20</v>
      </c>
      <c r="I5276" t="s">
        <v>100</v>
      </c>
      <c r="J5276">
        <v>10</v>
      </c>
      <c r="K5276">
        <v>45000</v>
      </c>
      <c r="L5276" s="7">
        <f>Sales_Data[[#This Row],[OrderQuantity]] *Sales_Data[[#This Row],[UnitPrice]]</f>
        <v>450000</v>
      </c>
      <c r="M5276" s="7">
        <f>Sales_Data[[#This Row],[UnitPrice]]-Sales_Data[[#This Row],[UnitCost]]</f>
        <v>13000</v>
      </c>
      <c r="N5276" s="7">
        <f>Sales_Data[[#This Row],[Gross Revenue]]-Sales_Data[[#This Row],[Discount Amount ]]</f>
        <v>437000</v>
      </c>
      <c r="O5276" s="7">
        <f>Sales_Data[[#This Row],[OrderQuantity]] *Sales_Data[[#This Row],[UnitCost]]</f>
        <v>320000</v>
      </c>
      <c r="P5276" s="7">
        <f>Sales_Data[[#This Row],[ItemCost]] +Sales_Data[[#This Row],[ShippingCost]]</f>
        <v>320465.89</v>
      </c>
      <c r="Q5276" s="7">
        <f>Sales_Data[[#This Row],[Gross Revenue]]-Sales_Data[[#This Row],[TotalFinancialCost]]</f>
        <v>129534.10999999999</v>
      </c>
      <c r="R5276" s="7">
        <f>Sales_Data[[#This Row],[Actul Bill Amount]]-Sales_Data[[#This Row],[ShippingCost]]</f>
        <v>436534.11</v>
      </c>
      <c r="S5276">
        <v>608</v>
      </c>
      <c r="T5276">
        <v>465.89</v>
      </c>
      <c r="U5276" t="s">
        <v>26</v>
      </c>
      <c r="V5276">
        <v>32000</v>
      </c>
      <c r="W5276" t="s">
        <v>22</v>
      </c>
      <c r="X5276" t="str">
        <f t="shared" si="165"/>
        <v>Nagpur</v>
      </c>
    </row>
    <row r="5277" spans="1:24" x14ac:dyDescent="0.4">
      <c r="A5277">
        <v>105276</v>
      </c>
      <c r="B5277" s="5">
        <v>45724.852083333331</v>
      </c>
      <c r="C5277" s="3" t="str">
        <f>TEXT(Sales_Data[[#This Row],[OrderDate]],"mmmm")</f>
        <v>March</v>
      </c>
      <c r="D5277" s="3" t="str">
        <f t="shared" si="164"/>
        <v>2025</v>
      </c>
      <c r="E5277" t="s">
        <v>39</v>
      </c>
      <c r="F5277" t="s">
        <v>35</v>
      </c>
      <c r="G5277" t="s">
        <v>31</v>
      </c>
      <c r="H5277" t="s">
        <v>25</v>
      </c>
      <c r="I5277" t="s">
        <v>100</v>
      </c>
      <c r="J5277">
        <v>74</v>
      </c>
      <c r="K5277">
        <v>8500</v>
      </c>
      <c r="L5277" s="7">
        <f>Sales_Data[[#This Row],[OrderQuantity]] *Sales_Data[[#This Row],[UnitPrice]]</f>
        <v>629000</v>
      </c>
      <c r="M5277" s="7">
        <f>Sales_Data[[#This Row],[UnitPrice]]-Sales_Data[[#This Row],[UnitCost]]</f>
        <v>3000</v>
      </c>
      <c r="N5277" s="7">
        <f>Sales_Data[[#This Row],[Gross Revenue]]-Sales_Data[[#This Row],[Discount Amount ]]</f>
        <v>626000</v>
      </c>
      <c r="O5277" s="7">
        <f>Sales_Data[[#This Row],[OrderQuantity]] *Sales_Data[[#This Row],[UnitCost]]</f>
        <v>407000</v>
      </c>
      <c r="P5277" s="7">
        <f>Sales_Data[[#This Row],[ItemCost]] +Sales_Data[[#This Row],[ShippingCost]]</f>
        <v>407788.84</v>
      </c>
      <c r="Q5277" s="7">
        <f>Sales_Data[[#This Row],[Gross Revenue]]-Sales_Data[[#This Row],[TotalFinancialCost]]</f>
        <v>221211.15999999997</v>
      </c>
      <c r="R5277" s="7">
        <f>Sales_Data[[#This Row],[Actul Bill Amount]]-Sales_Data[[#This Row],[ShippingCost]]</f>
        <v>625211.16</v>
      </c>
      <c r="S5277">
        <v>524</v>
      </c>
      <c r="T5277">
        <v>788.84</v>
      </c>
      <c r="U5277" t="s">
        <v>49</v>
      </c>
      <c r="V5277">
        <v>5500</v>
      </c>
      <c r="W5277" t="s">
        <v>27</v>
      </c>
      <c r="X5277" t="str">
        <f t="shared" si="165"/>
        <v>Mumbai</v>
      </c>
    </row>
    <row r="5278" spans="1:24" x14ac:dyDescent="0.4">
      <c r="A5278">
        <v>105277</v>
      </c>
      <c r="B5278" s="5">
        <v>45907.582638888889</v>
      </c>
      <c r="C5278" s="3" t="str">
        <f>TEXT(Sales_Data[[#This Row],[OrderDate]],"mmmm")</f>
        <v>September</v>
      </c>
      <c r="D5278" s="3" t="str">
        <f t="shared" si="164"/>
        <v>2025</v>
      </c>
      <c r="E5278" t="s">
        <v>23</v>
      </c>
      <c r="F5278" t="s">
        <v>14</v>
      </c>
      <c r="G5278" t="s">
        <v>15</v>
      </c>
      <c r="H5278" t="s">
        <v>20</v>
      </c>
      <c r="I5278" t="s">
        <v>100</v>
      </c>
      <c r="J5278">
        <v>27</v>
      </c>
      <c r="K5278">
        <v>3200</v>
      </c>
      <c r="L5278" s="7">
        <f>Sales_Data[[#This Row],[OrderQuantity]] *Sales_Data[[#This Row],[UnitPrice]]</f>
        <v>86400</v>
      </c>
      <c r="M5278" s="7">
        <f>Sales_Data[[#This Row],[UnitPrice]]-Sales_Data[[#This Row],[UnitCost]]</f>
        <v>1200</v>
      </c>
      <c r="N5278" s="7">
        <f>Sales_Data[[#This Row],[Gross Revenue]]-Sales_Data[[#This Row],[Discount Amount ]]</f>
        <v>85200</v>
      </c>
      <c r="O5278" s="7">
        <f>Sales_Data[[#This Row],[OrderQuantity]] *Sales_Data[[#This Row],[UnitCost]]</f>
        <v>54000</v>
      </c>
      <c r="P5278" s="7">
        <f>Sales_Data[[#This Row],[ItemCost]] +Sales_Data[[#This Row],[ShippingCost]]</f>
        <v>55010.16</v>
      </c>
      <c r="Q5278" s="7">
        <f>Sales_Data[[#This Row],[Gross Revenue]]-Sales_Data[[#This Row],[TotalFinancialCost]]</f>
        <v>31389.839999999997</v>
      </c>
      <c r="R5278" s="7">
        <f>Sales_Data[[#This Row],[Actul Bill Amount]]-Sales_Data[[#This Row],[ShippingCost]]</f>
        <v>84189.84</v>
      </c>
      <c r="S5278">
        <v>423</v>
      </c>
      <c r="T5278">
        <v>1010.16</v>
      </c>
      <c r="U5278" t="s">
        <v>17</v>
      </c>
      <c r="V5278">
        <v>2000</v>
      </c>
      <c r="W5278" t="s">
        <v>22</v>
      </c>
      <c r="X5278" t="str">
        <f t="shared" si="165"/>
        <v>Nagpur</v>
      </c>
    </row>
    <row r="5279" spans="1:24" x14ac:dyDescent="0.4">
      <c r="A5279">
        <v>105278</v>
      </c>
      <c r="B5279" s="5">
        <v>45775.907638888886</v>
      </c>
      <c r="C5279" s="3" t="str">
        <f>TEXT(Sales_Data[[#This Row],[OrderDate]],"mmmm")</f>
        <v>April</v>
      </c>
      <c r="D5279" s="3" t="str">
        <f t="shared" si="164"/>
        <v>2025</v>
      </c>
      <c r="E5279" t="s">
        <v>45</v>
      </c>
      <c r="F5279" t="s">
        <v>43</v>
      </c>
      <c r="G5279" t="s">
        <v>29</v>
      </c>
      <c r="H5279" t="s">
        <v>20</v>
      </c>
      <c r="I5279" t="s">
        <v>100</v>
      </c>
      <c r="J5279">
        <v>85</v>
      </c>
      <c r="K5279">
        <v>4500</v>
      </c>
      <c r="L5279" s="7">
        <f>Sales_Data[[#This Row],[OrderQuantity]] *Sales_Data[[#This Row],[UnitPrice]]</f>
        <v>382500</v>
      </c>
      <c r="M5279" s="7">
        <f>Sales_Data[[#This Row],[UnitPrice]]-Sales_Data[[#This Row],[UnitCost]]</f>
        <v>2000</v>
      </c>
      <c r="N5279" s="7">
        <f>Sales_Data[[#This Row],[Gross Revenue]]-Sales_Data[[#This Row],[Discount Amount ]]</f>
        <v>380500</v>
      </c>
      <c r="O5279" s="7">
        <f>Sales_Data[[#This Row],[OrderQuantity]] *Sales_Data[[#This Row],[UnitCost]]</f>
        <v>212500</v>
      </c>
      <c r="P5279" s="7">
        <f>Sales_Data[[#This Row],[ItemCost]] +Sales_Data[[#This Row],[ShippingCost]]</f>
        <v>213695.47</v>
      </c>
      <c r="Q5279" s="7">
        <f>Sales_Data[[#This Row],[Gross Revenue]]-Sales_Data[[#This Row],[TotalFinancialCost]]</f>
        <v>168804.53</v>
      </c>
      <c r="R5279" s="7">
        <f>Sales_Data[[#This Row],[Actul Bill Amount]]-Sales_Data[[#This Row],[ShippingCost]]</f>
        <v>379304.53</v>
      </c>
      <c r="S5279">
        <v>813</v>
      </c>
      <c r="T5279">
        <v>1195.47</v>
      </c>
      <c r="U5279" t="s">
        <v>44</v>
      </c>
      <c r="V5279">
        <v>2500</v>
      </c>
      <c r="W5279" t="s">
        <v>22</v>
      </c>
      <c r="X5279" t="str">
        <f t="shared" si="165"/>
        <v>Nagpur</v>
      </c>
    </row>
    <row r="5280" spans="1:24" x14ac:dyDescent="0.4">
      <c r="A5280">
        <v>105279</v>
      </c>
      <c r="B5280" s="5">
        <v>45730.201388888891</v>
      </c>
      <c r="C5280" s="3" t="str">
        <f>TEXT(Sales_Data[[#This Row],[OrderDate]],"mmmm")</f>
        <v>March</v>
      </c>
      <c r="D5280" s="3" t="str">
        <f t="shared" si="164"/>
        <v>2025</v>
      </c>
      <c r="E5280" t="s">
        <v>34</v>
      </c>
      <c r="F5280" t="s">
        <v>46</v>
      </c>
      <c r="G5280" t="s">
        <v>29</v>
      </c>
      <c r="H5280" t="s">
        <v>20</v>
      </c>
      <c r="I5280" t="s">
        <v>100</v>
      </c>
      <c r="J5280">
        <v>92</v>
      </c>
      <c r="K5280">
        <v>15000</v>
      </c>
      <c r="L5280" s="7">
        <f>Sales_Data[[#This Row],[OrderQuantity]] *Sales_Data[[#This Row],[UnitPrice]]</f>
        <v>1380000</v>
      </c>
      <c r="M5280" s="7">
        <f>Sales_Data[[#This Row],[UnitPrice]]-Sales_Data[[#This Row],[UnitCost]]</f>
        <v>5500</v>
      </c>
      <c r="N5280" s="7">
        <f>Sales_Data[[#This Row],[Gross Revenue]]-Sales_Data[[#This Row],[Discount Amount ]]</f>
        <v>1374500</v>
      </c>
      <c r="O5280" s="7">
        <f>Sales_Data[[#This Row],[OrderQuantity]] *Sales_Data[[#This Row],[UnitCost]]</f>
        <v>874000</v>
      </c>
      <c r="P5280" s="7">
        <f>Sales_Data[[#This Row],[ItemCost]] +Sales_Data[[#This Row],[ShippingCost]]</f>
        <v>874678.92</v>
      </c>
      <c r="Q5280" s="7">
        <f>Sales_Data[[#This Row],[Gross Revenue]]-Sales_Data[[#This Row],[TotalFinancialCost]]</f>
        <v>505321.07999999996</v>
      </c>
      <c r="R5280" s="7">
        <f>Sales_Data[[#This Row],[Actul Bill Amount]]-Sales_Data[[#This Row],[ShippingCost]]</f>
        <v>1373821.08</v>
      </c>
      <c r="S5280">
        <v>545</v>
      </c>
      <c r="T5280">
        <v>678.92</v>
      </c>
      <c r="U5280" t="s">
        <v>53</v>
      </c>
      <c r="V5280">
        <v>9500</v>
      </c>
      <c r="W5280" t="s">
        <v>22</v>
      </c>
      <c r="X5280" t="str">
        <f t="shared" si="165"/>
        <v>Nagpur</v>
      </c>
    </row>
    <row r="5281" spans="1:24" x14ac:dyDescent="0.4">
      <c r="A5281">
        <v>105280</v>
      </c>
      <c r="B5281" s="5">
        <v>45939.556944444441</v>
      </c>
      <c r="C5281" s="3" t="str">
        <f>TEXT(Sales_Data[[#This Row],[OrderDate]],"mmmm")</f>
        <v>October</v>
      </c>
      <c r="D5281" s="3" t="str">
        <f t="shared" si="164"/>
        <v>2025</v>
      </c>
      <c r="E5281" t="s">
        <v>42</v>
      </c>
      <c r="F5281" t="s">
        <v>14</v>
      </c>
      <c r="G5281" t="s">
        <v>15</v>
      </c>
      <c r="H5281" t="s">
        <v>20</v>
      </c>
      <c r="I5281" t="s">
        <v>100</v>
      </c>
      <c r="J5281">
        <v>96</v>
      </c>
      <c r="K5281">
        <v>3200</v>
      </c>
      <c r="L5281" s="7">
        <f>Sales_Data[[#This Row],[OrderQuantity]] *Sales_Data[[#This Row],[UnitPrice]]</f>
        <v>307200</v>
      </c>
      <c r="M5281" s="7">
        <f>Sales_Data[[#This Row],[UnitPrice]]-Sales_Data[[#This Row],[UnitCost]]</f>
        <v>1200</v>
      </c>
      <c r="N5281" s="7">
        <f>Sales_Data[[#This Row],[Gross Revenue]]-Sales_Data[[#This Row],[Discount Amount ]]</f>
        <v>306000</v>
      </c>
      <c r="O5281" s="7">
        <f>Sales_Data[[#This Row],[OrderQuantity]] *Sales_Data[[#This Row],[UnitCost]]</f>
        <v>192000</v>
      </c>
      <c r="P5281" s="7">
        <f>Sales_Data[[#This Row],[ItemCost]] +Sales_Data[[#This Row],[ShippingCost]]</f>
        <v>192306.15</v>
      </c>
      <c r="Q5281" s="7">
        <f>Sales_Data[[#This Row],[Gross Revenue]]-Sales_Data[[#This Row],[TotalFinancialCost]]</f>
        <v>114893.85</v>
      </c>
      <c r="R5281" s="7">
        <f>Sales_Data[[#This Row],[Actul Bill Amount]]-Sales_Data[[#This Row],[ShippingCost]]</f>
        <v>305693.84999999998</v>
      </c>
      <c r="S5281">
        <v>786</v>
      </c>
      <c r="T5281">
        <v>306.14999999999998</v>
      </c>
      <c r="U5281" t="s">
        <v>17</v>
      </c>
      <c r="V5281">
        <v>2000</v>
      </c>
      <c r="W5281" t="s">
        <v>22</v>
      </c>
      <c r="X5281" t="str">
        <f t="shared" si="165"/>
        <v>Nagpur</v>
      </c>
    </row>
    <row r="5282" spans="1:24" x14ac:dyDescent="0.4">
      <c r="A5282">
        <v>105281</v>
      </c>
      <c r="B5282" s="5">
        <v>46017.155555555553</v>
      </c>
      <c r="C5282" s="3" t="str">
        <f>TEXT(Sales_Data[[#This Row],[OrderDate]],"mmmm")</f>
        <v>December</v>
      </c>
      <c r="D5282" s="3" t="str">
        <f t="shared" si="164"/>
        <v>2025</v>
      </c>
      <c r="E5282" t="s">
        <v>13</v>
      </c>
      <c r="F5282" t="s">
        <v>28</v>
      </c>
      <c r="G5282" t="s">
        <v>15</v>
      </c>
      <c r="H5282" t="s">
        <v>16</v>
      </c>
      <c r="I5282" t="s">
        <v>100</v>
      </c>
      <c r="J5282">
        <v>77</v>
      </c>
      <c r="K5282">
        <v>2500</v>
      </c>
      <c r="L5282" s="7">
        <f>Sales_Data[[#This Row],[OrderQuantity]] *Sales_Data[[#This Row],[UnitPrice]]</f>
        <v>192500</v>
      </c>
      <c r="M5282" s="7">
        <f>Sales_Data[[#This Row],[UnitPrice]]-Sales_Data[[#This Row],[UnitCost]]</f>
        <v>1000</v>
      </c>
      <c r="N5282" s="7">
        <f>Sales_Data[[#This Row],[Gross Revenue]]-Sales_Data[[#This Row],[Discount Amount ]]</f>
        <v>191500</v>
      </c>
      <c r="O5282" s="7">
        <f>Sales_Data[[#This Row],[OrderQuantity]] *Sales_Data[[#This Row],[UnitCost]]</f>
        <v>115500</v>
      </c>
      <c r="P5282" s="7">
        <f>Sales_Data[[#This Row],[ItemCost]] +Sales_Data[[#This Row],[ShippingCost]]</f>
        <v>116097.58</v>
      </c>
      <c r="Q5282" s="7">
        <f>Sales_Data[[#This Row],[Gross Revenue]]-Sales_Data[[#This Row],[TotalFinancialCost]]</f>
        <v>76402.42</v>
      </c>
      <c r="R5282" s="7">
        <f>Sales_Data[[#This Row],[Actul Bill Amount]]-Sales_Data[[#This Row],[ShippingCost]]</f>
        <v>190902.42</v>
      </c>
      <c r="S5282">
        <v>345</v>
      </c>
      <c r="T5282">
        <v>597.58000000000004</v>
      </c>
      <c r="U5282" t="s">
        <v>54</v>
      </c>
      <c r="V5282">
        <v>1500</v>
      </c>
      <c r="W5282" t="s">
        <v>18</v>
      </c>
      <c r="X5282" t="str">
        <f t="shared" si="165"/>
        <v>Bengaluru</v>
      </c>
    </row>
    <row r="5283" spans="1:24" x14ac:dyDescent="0.4">
      <c r="A5283">
        <v>105282</v>
      </c>
      <c r="B5283" s="5">
        <v>45667.21875</v>
      </c>
      <c r="C5283" s="3" t="str">
        <f>TEXT(Sales_Data[[#This Row],[OrderDate]],"mmmm")</f>
        <v>January</v>
      </c>
      <c r="D5283" s="3" t="str">
        <f t="shared" si="164"/>
        <v>2025</v>
      </c>
      <c r="E5283" t="s">
        <v>34</v>
      </c>
      <c r="F5283" t="s">
        <v>43</v>
      </c>
      <c r="G5283" t="s">
        <v>31</v>
      </c>
      <c r="H5283" t="s">
        <v>32</v>
      </c>
      <c r="I5283" t="s">
        <v>100</v>
      </c>
      <c r="J5283">
        <v>75</v>
      </c>
      <c r="K5283">
        <v>1800</v>
      </c>
      <c r="L5283" s="7">
        <f>Sales_Data[[#This Row],[OrderQuantity]] *Sales_Data[[#This Row],[UnitPrice]]</f>
        <v>135000</v>
      </c>
      <c r="M5283" s="7">
        <f>Sales_Data[[#This Row],[UnitPrice]]-Sales_Data[[#This Row],[UnitCost]]</f>
        <v>900</v>
      </c>
      <c r="N5283" s="7">
        <f>Sales_Data[[#This Row],[Gross Revenue]]-Sales_Data[[#This Row],[Discount Amount ]]</f>
        <v>134100</v>
      </c>
      <c r="O5283" s="7">
        <f>Sales_Data[[#This Row],[OrderQuantity]] *Sales_Data[[#This Row],[UnitCost]]</f>
        <v>67500</v>
      </c>
      <c r="P5283" s="7">
        <f>Sales_Data[[#This Row],[ItemCost]] +Sales_Data[[#This Row],[ShippingCost]]</f>
        <v>68604.12</v>
      </c>
      <c r="Q5283" s="7">
        <f>Sales_Data[[#This Row],[Gross Revenue]]-Sales_Data[[#This Row],[TotalFinancialCost]]</f>
        <v>66395.88</v>
      </c>
      <c r="R5283" s="7">
        <f>Sales_Data[[#This Row],[Actul Bill Amount]]-Sales_Data[[#This Row],[ShippingCost]]</f>
        <v>132995.88</v>
      </c>
      <c r="S5283">
        <v>939</v>
      </c>
      <c r="T5283">
        <v>1104.1199999999999</v>
      </c>
      <c r="U5283" t="s">
        <v>51</v>
      </c>
      <c r="V5283">
        <v>900</v>
      </c>
      <c r="W5283" t="s">
        <v>33</v>
      </c>
      <c r="X5283" t="str">
        <f t="shared" si="165"/>
        <v>Delhi</v>
      </c>
    </row>
    <row r="5284" spans="1:24" x14ac:dyDescent="0.4">
      <c r="A5284">
        <v>105283</v>
      </c>
      <c r="B5284" s="5">
        <v>45868.334027777775</v>
      </c>
      <c r="C5284" s="3" t="str">
        <f>TEXT(Sales_Data[[#This Row],[OrderDate]],"mmmm")</f>
        <v>July</v>
      </c>
      <c r="D5284" s="3" t="str">
        <f t="shared" si="164"/>
        <v>2025</v>
      </c>
      <c r="E5284" t="s">
        <v>23</v>
      </c>
      <c r="F5284" t="s">
        <v>28</v>
      </c>
      <c r="G5284" t="s">
        <v>29</v>
      </c>
      <c r="H5284" t="s">
        <v>16</v>
      </c>
      <c r="I5284" t="s">
        <v>100</v>
      </c>
      <c r="J5284">
        <v>89</v>
      </c>
      <c r="K5284">
        <v>450</v>
      </c>
      <c r="L5284" s="7">
        <f>Sales_Data[[#This Row],[OrderQuantity]] *Sales_Data[[#This Row],[UnitPrice]]</f>
        <v>40050</v>
      </c>
      <c r="M5284" s="7">
        <f>Sales_Data[[#This Row],[UnitPrice]]-Sales_Data[[#This Row],[UnitCost]]</f>
        <v>250</v>
      </c>
      <c r="N5284" s="7">
        <f>Sales_Data[[#This Row],[Gross Revenue]]-Sales_Data[[#This Row],[Discount Amount ]]</f>
        <v>39800</v>
      </c>
      <c r="O5284" s="7">
        <f>Sales_Data[[#This Row],[OrderQuantity]] *Sales_Data[[#This Row],[UnitCost]]</f>
        <v>17800</v>
      </c>
      <c r="P5284" s="7">
        <f>Sales_Data[[#This Row],[ItemCost]] +Sales_Data[[#This Row],[ShippingCost]]</f>
        <v>19887.849999999999</v>
      </c>
      <c r="Q5284" s="7">
        <f>Sales_Data[[#This Row],[Gross Revenue]]-Sales_Data[[#This Row],[TotalFinancialCost]]</f>
        <v>20162.150000000001</v>
      </c>
      <c r="R5284" s="7">
        <f>Sales_Data[[#This Row],[Actul Bill Amount]]-Sales_Data[[#This Row],[ShippingCost]]</f>
        <v>37712.15</v>
      </c>
      <c r="S5284">
        <v>857</v>
      </c>
      <c r="T5284">
        <v>2087.85</v>
      </c>
      <c r="U5284" t="s">
        <v>30</v>
      </c>
      <c r="V5284">
        <v>200</v>
      </c>
      <c r="W5284" t="s">
        <v>18</v>
      </c>
      <c r="X5284" t="str">
        <f t="shared" si="165"/>
        <v>Bengaluru</v>
      </c>
    </row>
    <row r="5285" spans="1:24" x14ac:dyDescent="0.4">
      <c r="A5285">
        <v>105284</v>
      </c>
      <c r="B5285" s="5">
        <v>45980.792361111111</v>
      </c>
      <c r="C5285" s="3" t="str">
        <f>TEXT(Sales_Data[[#This Row],[OrderDate]],"mmmm")</f>
        <v>November</v>
      </c>
      <c r="D5285" s="3" t="str">
        <f t="shared" si="164"/>
        <v>2025</v>
      </c>
      <c r="E5285" t="s">
        <v>50</v>
      </c>
      <c r="F5285" t="s">
        <v>14</v>
      </c>
      <c r="G5285" t="s">
        <v>29</v>
      </c>
      <c r="H5285" t="s">
        <v>20</v>
      </c>
      <c r="I5285" t="s">
        <v>100</v>
      </c>
      <c r="J5285">
        <v>26</v>
      </c>
      <c r="K5285">
        <v>6500</v>
      </c>
      <c r="L5285" s="7">
        <f>Sales_Data[[#This Row],[OrderQuantity]] *Sales_Data[[#This Row],[UnitPrice]]</f>
        <v>169000</v>
      </c>
      <c r="M5285" s="7">
        <f>Sales_Data[[#This Row],[UnitPrice]]-Sales_Data[[#This Row],[UnitCost]]</f>
        <v>2300</v>
      </c>
      <c r="N5285" s="7">
        <f>Sales_Data[[#This Row],[Gross Revenue]]-Sales_Data[[#This Row],[Discount Amount ]]</f>
        <v>166700</v>
      </c>
      <c r="O5285" s="7">
        <f>Sales_Data[[#This Row],[OrderQuantity]] *Sales_Data[[#This Row],[UnitCost]]</f>
        <v>109200</v>
      </c>
      <c r="P5285" s="7">
        <f>Sales_Data[[#This Row],[ItemCost]] +Sales_Data[[#This Row],[ShippingCost]]</f>
        <v>109817.86</v>
      </c>
      <c r="Q5285" s="7">
        <f>Sales_Data[[#This Row],[Gross Revenue]]-Sales_Data[[#This Row],[TotalFinancialCost]]</f>
        <v>59182.14</v>
      </c>
      <c r="R5285" s="7">
        <f>Sales_Data[[#This Row],[Actul Bill Amount]]-Sales_Data[[#This Row],[ShippingCost]]</f>
        <v>166082.14000000001</v>
      </c>
      <c r="S5285">
        <v>925</v>
      </c>
      <c r="T5285">
        <v>617.86</v>
      </c>
      <c r="U5285" t="s">
        <v>21</v>
      </c>
      <c r="V5285">
        <v>4200</v>
      </c>
      <c r="W5285" t="s">
        <v>22</v>
      </c>
      <c r="X5285" t="str">
        <f t="shared" si="165"/>
        <v>Nagpur</v>
      </c>
    </row>
    <row r="5286" spans="1:24" x14ac:dyDescent="0.4">
      <c r="A5286">
        <v>105285</v>
      </c>
      <c r="B5286" s="5">
        <v>45809.573611111111</v>
      </c>
      <c r="C5286" s="3" t="str">
        <f>TEXT(Sales_Data[[#This Row],[OrderDate]],"mmmm")</f>
        <v>June</v>
      </c>
      <c r="D5286" s="3" t="str">
        <f t="shared" si="164"/>
        <v>2025</v>
      </c>
      <c r="E5286" t="s">
        <v>50</v>
      </c>
      <c r="F5286" t="s">
        <v>14</v>
      </c>
      <c r="G5286" t="s">
        <v>15</v>
      </c>
      <c r="H5286" t="s">
        <v>32</v>
      </c>
      <c r="I5286" t="s">
        <v>100</v>
      </c>
      <c r="J5286">
        <v>81</v>
      </c>
      <c r="K5286">
        <v>3200</v>
      </c>
      <c r="L5286" s="7">
        <f>Sales_Data[[#This Row],[OrderQuantity]] *Sales_Data[[#This Row],[UnitPrice]]</f>
        <v>259200</v>
      </c>
      <c r="M5286" s="7">
        <f>Sales_Data[[#This Row],[UnitPrice]]-Sales_Data[[#This Row],[UnitCost]]</f>
        <v>1200</v>
      </c>
      <c r="N5286" s="7">
        <f>Sales_Data[[#This Row],[Gross Revenue]]-Sales_Data[[#This Row],[Discount Amount ]]</f>
        <v>258000</v>
      </c>
      <c r="O5286" s="7">
        <f>Sales_Data[[#This Row],[OrderQuantity]] *Sales_Data[[#This Row],[UnitCost]]</f>
        <v>162000</v>
      </c>
      <c r="P5286" s="7">
        <f>Sales_Data[[#This Row],[ItemCost]] +Sales_Data[[#This Row],[ShippingCost]]</f>
        <v>162384.24</v>
      </c>
      <c r="Q5286" s="7">
        <f>Sales_Data[[#This Row],[Gross Revenue]]-Sales_Data[[#This Row],[TotalFinancialCost]]</f>
        <v>96815.760000000009</v>
      </c>
      <c r="R5286" s="7">
        <f>Sales_Data[[#This Row],[Actul Bill Amount]]-Sales_Data[[#This Row],[ShippingCost]]</f>
        <v>257615.76</v>
      </c>
      <c r="S5286">
        <v>707</v>
      </c>
      <c r="T5286">
        <v>384.24</v>
      </c>
      <c r="U5286" t="s">
        <v>17</v>
      </c>
      <c r="V5286">
        <v>2000</v>
      </c>
      <c r="W5286" t="s">
        <v>33</v>
      </c>
      <c r="X5286" t="str">
        <f t="shared" si="165"/>
        <v>Delhi</v>
      </c>
    </row>
    <row r="5287" spans="1:24" x14ac:dyDescent="0.4">
      <c r="A5287">
        <v>105286</v>
      </c>
      <c r="B5287" s="5">
        <v>45662.400694444441</v>
      </c>
      <c r="C5287" s="3" t="str">
        <f>TEXT(Sales_Data[[#This Row],[OrderDate]],"mmmm")</f>
        <v>January</v>
      </c>
      <c r="D5287" s="3" t="str">
        <f t="shared" si="164"/>
        <v>2025</v>
      </c>
      <c r="E5287" t="s">
        <v>13</v>
      </c>
      <c r="F5287" t="s">
        <v>43</v>
      </c>
      <c r="G5287" t="s">
        <v>15</v>
      </c>
      <c r="H5287" t="s">
        <v>25</v>
      </c>
      <c r="I5287" t="s">
        <v>100</v>
      </c>
      <c r="J5287">
        <v>18</v>
      </c>
      <c r="K5287">
        <v>1800</v>
      </c>
      <c r="L5287" s="7">
        <f>Sales_Data[[#This Row],[OrderQuantity]] *Sales_Data[[#This Row],[UnitPrice]]</f>
        <v>32400</v>
      </c>
      <c r="M5287" s="7">
        <f>Sales_Data[[#This Row],[UnitPrice]]-Sales_Data[[#This Row],[UnitCost]]</f>
        <v>900</v>
      </c>
      <c r="N5287" s="7">
        <f>Sales_Data[[#This Row],[Gross Revenue]]-Sales_Data[[#This Row],[Discount Amount ]]</f>
        <v>31500</v>
      </c>
      <c r="O5287" s="7">
        <f>Sales_Data[[#This Row],[OrderQuantity]] *Sales_Data[[#This Row],[UnitCost]]</f>
        <v>16200</v>
      </c>
      <c r="P5287" s="7">
        <f>Sales_Data[[#This Row],[ItemCost]] +Sales_Data[[#This Row],[ShippingCost]]</f>
        <v>17059.419999999998</v>
      </c>
      <c r="Q5287" s="7">
        <f>Sales_Data[[#This Row],[Gross Revenue]]-Sales_Data[[#This Row],[TotalFinancialCost]]</f>
        <v>15340.580000000002</v>
      </c>
      <c r="R5287" s="7">
        <f>Sales_Data[[#This Row],[Actul Bill Amount]]-Sales_Data[[#This Row],[ShippingCost]]</f>
        <v>30640.58</v>
      </c>
      <c r="S5287">
        <v>1006</v>
      </c>
      <c r="T5287">
        <v>859.42</v>
      </c>
      <c r="U5287" t="s">
        <v>51</v>
      </c>
      <c r="V5287">
        <v>900</v>
      </c>
      <c r="W5287" t="s">
        <v>27</v>
      </c>
      <c r="X5287" t="str">
        <f t="shared" si="165"/>
        <v>Mumbai</v>
      </c>
    </row>
    <row r="5288" spans="1:24" x14ac:dyDescent="0.4">
      <c r="A5288">
        <v>105287</v>
      </c>
      <c r="B5288" s="5">
        <v>45852.92083333333</v>
      </c>
      <c r="C5288" s="3" t="str">
        <f>TEXT(Sales_Data[[#This Row],[OrderDate]],"mmmm")</f>
        <v>July</v>
      </c>
      <c r="D5288" s="3" t="str">
        <f t="shared" si="164"/>
        <v>2025</v>
      </c>
      <c r="E5288" t="s">
        <v>45</v>
      </c>
      <c r="F5288" t="s">
        <v>35</v>
      </c>
      <c r="G5288" t="s">
        <v>31</v>
      </c>
      <c r="H5288" t="s">
        <v>25</v>
      </c>
      <c r="I5288" t="s">
        <v>100</v>
      </c>
      <c r="J5288">
        <v>73</v>
      </c>
      <c r="K5288">
        <v>8500</v>
      </c>
      <c r="L5288" s="7">
        <f>Sales_Data[[#This Row],[OrderQuantity]] *Sales_Data[[#This Row],[UnitPrice]]</f>
        <v>620500</v>
      </c>
      <c r="M5288" s="7">
        <f>Sales_Data[[#This Row],[UnitPrice]]-Sales_Data[[#This Row],[UnitCost]]</f>
        <v>3000</v>
      </c>
      <c r="N5288" s="7">
        <f>Sales_Data[[#This Row],[Gross Revenue]]-Sales_Data[[#This Row],[Discount Amount ]]</f>
        <v>617500</v>
      </c>
      <c r="O5288" s="7">
        <f>Sales_Data[[#This Row],[OrderQuantity]] *Sales_Data[[#This Row],[UnitCost]]</f>
        <v>401500</v>
      </c>
      <c r="P5288" s="7">
        <f>Sales_Data[[#This Row],[ItemCost]] +Sales_Data[[#This Row],[ShippingCost]]</f>
        <v>401787.82</v>
      </c>
      <c r="Q5288" s="7">
        <f>Sales_Data[[#This Row],[Gross Revenue]]-Sales_Data[[#This Row],[TotalFinancialCost]]</f>
        <v>218712.18</v>
      </c>
      <c r="R5288" s="7">
        <f>Sales_Data[[#This Row],[Actul Bill Amount]]-Sales_Data[[#This Row],[ShippingCost]]</f>
        <v>617212.18000000005</v>
      </c>
      <c r="S5288">
        <v>700</v>
      </c>
      <c r="T5288">
        <v>287.82</v>
      </c>
      <c r="U5288" t="s">
        <v>49</v>
      </c>
      <c r="V5288">
        <v>5500</v>
      </c>
      <c r="W5288" t="s">
        <v>27</v>
      </c>
      <c r="X5288" t="str">
        <f t="shared" si="165"/>
        <v>Mumbai</v>
      </c>
    </row>
    <row r="5289" spans="1:24" x14ac:dyDescent="0.4">
      <c r="A5289">
        <v>105288</v>
      </c>
      <c r="B5289" s="5">
        <v>45940.504861111112</v>
      </c>
      <c r="C5289" s="3" t="str">
        <f>TEXT(Sales_Data[[#This Row],[OrderDate]],"mmmm")</f>
        <v>October</v>
      </c>
      <c r="D5289" s="3" t="str">
        <f t="shared" si="164"/>
        <v>2025</v>
      </c>
      <c r="E5289" t="s">
        <v>23</v>
      </c>
      <c r="F5289" t="s">
        <v>43</v>
      </c>
      <c r="G5289" t="s">
        <v>29</v>
      </c>
      <c r="H5289" t="s">
        <v>20</v>
      </c>
      <c r="I5289" t="s">
        <v>100</v>
      </c>
      <c r="J5289">
        <v>83</v>
      </c>
      <c r="K5289">
        <v>4500</v>
      </c>
      <c r="L5289" s="7">
        <f>Sales_Data[[#This Row],[OrderQuantity]] *Sales_Data[[#This Row],[UnitPrice]]</f>
        <v>373500</v>
      </c>
      <c r="M5289" s="7">
        <f>Sales_Data[[#This Row],[UnitPrice]]-Sales_Data[[#This Row],[UnitCost]]</f>
        <v>2000</v>
      </c>
      <c r="N5289" s="7">
        <f>Sales_Data[[#This Row],[Gross Revenue]]-Sales_Data[[#This Row],[Discount Amount ]]</f>
        <v>371500</v>
      </c>
      <c r="O5289" s="7">
        <f>Sales_Data[[#This Row],[OrderQuantity]] *Sales_Data[[#This Row],[UnitCost]]</f>
        <v>207500</v>
      </c>
      <c r="P5289" s="7">
        <f>Sales_Data[[#This Row],[ItemCost]] +Sales_Data[[#This Row],[ShippingCost]]</f>
        <v>208269.56</v>
      </c>
      <c r="Q5289" s="7">
        <f>Sales_Data[[#This Row],[Gross Revenue]]-Sales_Data[[#This Row],[TotalFinancialCost]]</f>
        <v>165230.44</v>
      </c>
      <c r="R5289" s="7">
        <f>Sales_Data[[#This Row],[Actul Bill Amount]]-Sales_Data[[#This Row],[ShippingCost]]</f>
        <v>370730.44</v>
      </c>
      <c r="S5289">
        <v>631</v>
      </c>
      <c r="T5289">
        <v>769.56</v>
      </c>
      <c r="U5289" t="s">
        <v>44</v>
      </c>
      <c r="V5289">
        <v>2500</v>
      </c>
      <c r="W5289" t="s">
        <v>22</v>
      </c>
      <c r="X5289" t="str">
        <f t="shared" si="165"/>
        <v>Nagpur</v>
      </c>
    </row>
    <row r="5290" spans="1:24" x14ac:dyDescent="0.4">
      <c r="A5290">
        <v>105289</v>
      </c>
      <c r="B5290" s="5">
        <v>45770.569444444445</v>
      </c>
      <c r="C5290" s="3" t="str">
        <f>TEXT(Sales_Data[[#This Row],[OrderDate]],"mmmm")</f>
        <v>April</v>
      </c>
      <c r="D5290" s="3" t="str">
        <f t="shared" si="164"/>
        <v>2025</v>
      </c>
      <c r="E5290" t="s">
        <v>45</v>
      </c>
      <c r="F5290" t="s">
        <v>46</v>
      </c>
      <c r="G5290" t="s">
        <v>31</v>
      </c>
      <c r="H5290" t="s">
        <v>20</v>
      </c>
      <c r="I5290" t="s">
        <v>100</v>
      </c>
      <c r="J5290">
        <v>37</v>
      </c>
      <c r="K5290">
        <v>4500</v>
      </c>
      <c r="L5290" s="7">
        <f>Sales_Data[[#This Row],[OrderQuantity]] *Sales_Data[[#This Row],[UnitPrice]]</f>
        <v>166500</v>
      </c>
      <c r="M5290" s="7">
        <f>Sales_Data[[#This Row],[UnitPrice]]-Sales_Data[[#This Row],[UnitCost]]</f>
        <v>1700</v>
      </c>
      <c r="N5290" s="7">
        <f>Sales_Data[[#This Row],[Gross Revenue]]-Sales_Data[[#This Row],[Discount Amount ]]</f>
        <v>164800</v>
      </c>
      <c r="O5290" s="7">
        <f>Sales_Data[[#This Row],[OrderQuantity]] *Sales_Data[[#This Row],[UnitCost]]</f>
        <v>103600</v>
      </c>
      <c r="P5290" s="7">
        <f>Sales_Data[[#This Row],[ItemCost]] +Sales_Data[[#This Row],[ShippingCost]]</f>
        <v>104386.09</v>
      </c>
      <c r="Q5290" s="7">
        <f>Sales_Data[[#This Row],[Gross Revenue]]-Sales_Data[[#This Row],[TotalFinancialCost]]</f>
        <v>62113.91</v>
      </c>
      <c r="R5290" s="7">
        <f>Sales_Data[[#This Row],[Actul Bill Amount]]-Sales_Data[[#This Row],[ShippingCost]]</f>
        <v>164013.91</v>
      </c>
      <c r="S5290">
        <v>947</v>
      </c>
      <c r="T5290">
        <v>786.09</v>
      </c>
      <c r="U5290" t="s">
        <v>47</v>
      </c>
      <c r="V5290">
        <v>2800</v>
      </c>
      <c r="W5290" t="s">
        <v>22</v>
      </c>
      <c r="X5290" t="str">
        <f t="shared" si="165"/>
        <v>Nagpur</v>
      </c>
    </row>
    <row r="5291" spans="1:24" x14ac:dyDescent="0.4">
      <c r="A5291">
        <v>105290</v>
      </c>
      <c r="B5291" s="5">
        <v>45928.805555555555</v>
      </c>
      <c r="C5291" s="3" t="str">
        <f>TEXT(Sales_Data[[#This Row],[OrderDate]],"mmmm")</f>
        <v>September</v>
      </c>
      <c r="D5291" s="3" t="str">
        <f t="shared" si="164"/>
        <v>2025</v>
      </c>
      <c r="E5291" t="s">
        <v>42</v>
      </c>
      <c r="F5291" t="s">
        <v>43</v>
      </c>
      <c r="G5291" t="s">
        <v>29</v>
      </c>
      <c r="H5291" t="s">
        <v>16</v>
      </c>
      <c r="I5291" t="s">
        <v>100</v>
      </c>
      <c r="J5291">
        <v>43</v>
      </c>
      <c r="K5291">
        <v>2800</v>
      </c>
      <c r="L5291" s="7">
        <f>Sales_Data[[#This Row],[OrderQuantity]] *Sales_Data[[#This Row],[UnitPrice]]</f>
        <v>120400</v>
      </c>
      <c r="M5291" s="7">
        <f>Sales_Data[[#This Row],[UnitPrice]]-Sales_Data[[#This Row],[UnitCost]]</f>
        <v>1300</v>
      </c>
      <c r="N5291" s="7">
        <f>Sales_Data[[#This Row],[Gross Revenue]]-Sales_Data[[#This Row],[Discount Amount ]]</f>
        <v>119100</v>
      </c>
      <c r="O5291" s="7">
        <f>Sales_Data[[#This Row],[OrderQuantity]] *Sales_Data[[#This Row],[UnitCost]]</f>
        <v>64500</v>
      </c>
      <c r="P5291" s="7">
        <f>Sales_Data[[#This Row],[ItemCost]] +Sales_Data[[#This Row],[ShippingCost]]</f>
        <v>65226.33</v>
      </c>
      <c r="Q5291" s="7">
        <f>Sales_Data[[#This Row],[Gross Revenue]]-Sales_Data[[#This Row],[TotalFinancialCost]]</f>
        <v>55173.67</v>
      </c>
      <c r="R5291" s="7">
        <f>Sales_Data[[#This Row],[Actul Bill Amount]]-Sales_Data[[#This Row],[ShippingCost]]</f>
        <v>118373.67</v>
      </c>
      <c r="S5291">
        <v>903</v>
      </c>
      <c r="T5291">
        <v>726.33</v>
      </c>
      <c r="U5291" t="s">
        <v>61</v>
      </c>
      <c r="V5291">
        <v>1500</v>
      </c>
      <c r="W5291" t="s">
        <v>18</v>
      </c>
      <c r="X5291" t="str">
        <f t="shared" si="165"/>
        <v>Bengaluru</v>
      </c>
    </row>
    <row r="5292" spans="1:24" x14ac:dyDescent="0.4">
      <c r="A5292">
        <v>105291</v>
      </c>
      <c r="B5292" s="5">
        <v>45820.154166666667</v>
      </c>
      <c r="C5292" s="3" t="str">
        <f>TEXT(Sales_Data[[#This Row],[OrderDate]],"mmmm")</f>
        <v>June</v>
      </c>
      <c r="D5292" s="3" t="str">
        <f t="shared" si="164"/>
        <v>2025</v>
      </c>
      <c r="E5292" t="s">
        <v>42</v>
      </c>
      <c r="F5292" t="s">
        <v>35</v>
      </c>
      <c r="G5292" t="s">
        <v>29</v>
      </c>
      <c r="H5292" t="s">
        <v>37</v>
      </c>
      <c r="I5292" t="s">
        <v>100</v>
      </c>
      <c r="J5292">
        <v>4</v>
      </c>
      <c r="K5292">
        <v>12000</v>
      </c>
      <c r="L5292" s="7">
        <f>Sales_Data[[#This Row],[OrderQuantity]] *Sales_Data[[#This Row],[UnitPrice]]</f>
        <v>48000</v>
      </c>
      <c r="M5292" s="7">
        <f>Sales_Data[[#This Row],[UnitPrice]]-Sales_Data[[#This Row],[UnitCost]]</f>
        <v>4000</v>
      </c>
      <c r="N5292" s="7">
        <f>Sales_Data[[#This Row],[Gross Revenue]]-Sales_Data[[#This Row],[Discount Amount ]]</f>
        <v>44000</v>
      </c>
      <c r="O5292" s="7">
        <f>Sales_Data[[#This Row],[OrderQuantity]] *Sales_Data[[#This Row],[UnitCost]]</f>
        <v>32000</v>
      </c>
      <c r="P5292" s="7">
        <f>Sales_Data[[#This Row],[ItemCost]] +Sales_Data[[#This Row],[ShippingCost]]</f>
        <v>32664.240000000002</v>
      </c>
      <c r="Q5292" s="7">
        <f>Sales_Data[[#This Row],[Gross Revenue]]-Sales_Data[[#This Row],[TotalFinancialCost]]</f>
        <v>15335.759999999998</v>
      </c>
      <c r="R5292" s="7">
        <f>Sales_Data[[#This Row],[Actul Bill Amount]]-Sales_Data[[#This Row],[ShippingCost]]</f>
        <v>43335.76</v>
      </c>
      <c r="S5292">
        <v>974</v>
      </c>
      <c r="T5292">
        <v>664.24</v>
      </c>
      <c r="U5292" t="s">
        <v>36</v>
      </c>
      <c r="V5292">
        <v>8000</v>
      </c>
      <c r="W5292" t="s">
        <v>38</v>
      </c>
      <c r="X5292" t="str">
        <f t="shared" si="165"/>
        <v>Kolkata</v>
      </c>
    </row>
    <row r="5293" spans="1:24" x14ac:dyDescent="0.4">
      <c r="A5293">
        <v>105292</v>
      </c>
      <c r="B5293" s="5">
        <v>45762.788194444445</v>
      </c>
      <c r="C5293" s="3" t="str">
        <f>TEXT(Sales_Data[[#This Row],[OrderDate]],"mmmm")</f>
        <v>April</v>
      </c>
      <c r="D5293" s="3" t="str">
        <f t="shared" si="164"/>
        <v>2025</v>
      </c>
      <c r="E5293" t="s">
        <v>13</v>
      </c>
      <c r="F5293" t="s">
        <v>24</v>
      </c>
      <c r="G5293" t="s">
        <v>15</v>
      </c>
      <c r="H5293" t="s">
        <v>25</v>
      </c>
      <c r="I5293" t="s">
        <v>100</v>
      </c>
      <c r="J5293">
        <v>74</v>
      </c>
      <c r="K5293">
        <v>45000</v>
      </c>
      <c r="L5293" s="7">
        <f>Sales_Data[[#This Row],[OrderQuantity]] *Sales_Data[[#This Row],[UnitPrice]]</f>
        <v>3330000</v>
      </c>
      <c r="M5293" s="7">
        <f>Sales_Data[[#This Row],[UnitPrice]]-Sales_Data[[#This Row],[UnitCost]]</f>
        <v>13000</v>
      </c>
      <c r="N5293" s="7">
        <f>Sales_Data[[#This Row],[Gross Revenue]]-Sales_Data[[#This Row],[Discount Amount ]]</f>
        <v>3317000</v>
      </c>
      <c r="O5293" s="7">
        <f>Sales_Data[[#This Row],[OrderQuantity]] *Sales_Data[[#This Row],[UnitCost]]</f>
        <v>2368000</v>
      </c>
      <c r="P5293" s="7">
        <f>Sales_Data[[#This Row],[ItemCost]] +Sales_Data[[#This Row],[ShippingCost]]</f>
        <v>2368858.96</v>
      </c>
      <c r="Q5293" s="7">
        <f>Sales_Data[[#This Row],[Gross Revenue]]-Sales_Data[[#This Row],[TotalFinancialCost]]</f>
        <v>961141.04</v>
      </c>
      <c r="R5293" s="7">
        <f>Sales_Data[[#This Row],[Actul Bill Amount]]-Sales_Data[[#This Row],[ShippingCost]]</f>
        <v>3316141.04</v>
      </c>
      <c r="S5293">
        <v>635</v>
      </c>
      <c r="T5293">
        <v>858.96</v>
      </c>
      <c r="U5293" t="s">
        <v>26</v>
      </c>
      <c r="V5293">
        <v>32000</v>
      </c>
      <c r="W5293" t="s">
        <v>27</v>
      </c>
      <c r="X5293" t="str">
        <f t="shared" si="165"/>
        <v>Mumbai</v>
      </c>
    </row>
    <row r="5294" spans="1:24" x14ac:dyDescent="0.4">
      <c r="A5294">
        <v>105293</v>
      </c>
      <c r="B5294" s="5">
        <v>45838.253472222219</v>
      </c>
      <c r="C5294" s="3" t="str">
        <f>TEXT(Sales_Data[[#This Row],[OrderDate]],"mmmm")</f>
        <v>June</v>
      </c>
      <c r="D5294" s="3" t="str">
        <f t="shared" si="164"/>
        <v>2025</v>
      </c>
      <c r="E5294" t="s">
        <v>34</v>
      </c>
      <c r="F5294" t="s">
        <v>35</v>
      </c>
      <c r="G5294" t="s">
        <v>15</v>
      </c>
      <c r="H5294" t="s">
        <v>20</v>
      </c>
      <c r="I5294" t="s">
        <v>100</v>
      </c>
      <c r="J5294">
        <v>39</v>
      </c>
      <c r="K5294">
        <v>8500</v>
      </c>
      <c r="L5294" s="7">
        <f>Sales_Data[[#This Row],[OrderQuantity]] *Sales_Data[[#This Row],[UnitPrice]]</f>
        <v>331500</v>
      </c>
      <c r="M5294" s="7">
        <f>Sales_Data[[#This Row],[UnitPrice]]-Sales_Data[[#This Row],[UnitCost]]</f>
        <v>3000</v>
      </c>
      <c r="N5294" s="7">
        <f>Sales_Data[[#This Row],[Gross Revenue]]-Sales_Data[[#This Row],[Discount Amount ]]</f>
        <v>328500</v>
      </c>
      <c r="O5294" s="7">
        <f>Sales_Data[[#This Row],[OrderQuantity]] *Sales_Data[[#This Row],[UnitCost]]</f>
        <v>214500</v>
      </c>
      <c r="P5294" s="7">
        <f>Sales_Data[[#This Row],[ItemCost]] +Sales_Data[[#This Row],[ShippingCost]]</f>
        <v>214989.49</v>
      </c>
      <c r="Q5294" s="7">
        <f>Sales_Data[[#This Row],[Gross Revenue]]-Sales_Data[[#This Row],[TotalFinancialCost]]</f>
        <v>116510.51000000001</v>
      </c>
      <c r="R5294" s="7">
        <f>Sales_Data[[#This Row],[Actul Bill Amount]]-Sales_Data[[#This Row],[ShippingCost]]</f>
        <v>328010.51</v>
      </c>
      <c r="S5294">
        <v>437</v>
      </c>
      <c r="T5294">
        <v>489.49</v>
      </c>
      <c r="U5294" t="s">
        <v>49</v>
      </c>
      <c r="V5294">
        <v>5500</v>
      </c>
      <c r="W5294" t="s">
        <v>22</v>
      </c>
      <c r="X5294" t="str">
        <f t="shared" si="165"/>
        <v>Nagpur</v>
      </c>
    </row>
    <row r="5295" spans="1:24" x14ac:dyDescent="0.4">
      <c r="A5295">
        <v>105294</v>
      </c>
      <c r="B5295" s="5">
        <v>45701.8</v>
      </c>
      <c r="C5295" s="3" t="str">
        <f>TEXT(Sales_Data[[#This Row],[OrderDate]],"mmmm")</f>
        <v>February</v>
      </c>
      <c r="D5295" s="3" t="str">
        <f t="shared" si="164"/>
        <v>2025</v>
      </c>
      <c r="E5295" t="s">
        <v>39</v>
      </c>
      <c r="F5295" t="s">
        <v>55</v>
      </c>
      <c r="G5295" t="s">
        <v>31</v>
      </c>
      <c r="H5295" t="s">
        <v>25</v>
      </c>
      <c r="I5295" t="s">
        <v>100</v>
      </c>
      <c r="J5295">
        <v>29</v>
      </c>
      <c r="K5295">
        <v>850</v>
      </c>
      <c r="L5295" s="7">
        <f>Sales_Data[[#This Row],[OrderQuantity]] *Sales_Data[[#This Row],[UnitPrice]]</f>
        <v>24650</v>
      </c>
      <c r="M5295" s="7">
        <f>Sales_Data[[#This Row],[UnitPrice]]-Sales_Data[[#This Row],[UnitCost]]</f>
        <v>300</v>
      </c>
      <c r="N5295" s="7">
        <f>Sales_Data[[#This Row],[Gross Revenue]]-Sales_Data[[#This Row],[Discount Amount ]]</f>
        <v>24350</v>
      </c>
      <c r="O5295" s="7">
        <f>Sales_Data[[#This Row],[OrderQuantity]] *Sales_Data[[#This Row],[UnitCost]]</f>
        <v>15950</v>
      </c>
      <c r="P5295" s="7">
        <f>Sales_Data[[#This Row],[ItemCost]] +Sales_Data[[#This Row],[ShippingCost]]</f>
        <v>16406.419999999998</v>
      </c>
      <c r="Q5295" s="7">
        <f>Sales_Data[[#This Row],[Gross Revenue]]-Sales_Data[[#This Row],[TotalFinancialCost]]</f>
        <v>8243.5800000000017</v>
      </c>
      <c r="R5295" s="7">
        <f>Sales_Data[[#This Row],[Actul Bill Amount]]-Sales_Data[[#This Row],[ShippingCost]]</f>
        <v>23893.58</v>
      </c>
      <c r="S5295">
        <v>881</v>
      </c>
      <c r="T5295">
        <v>456.42</v>
      </c>
      <c r="U5295" t="s">
        <v>56</v>
      </c>
      <c r="V5295">
        <v>550</v>
      </c>
      <c r="W5295" t="s">
        <v>27</v>
      </c>
      <c r="X5295" t="str">
        <f t="shared" si="165"/>
        <v>Mumbai</v>
      </c>
    </row>
    <row r="5296" spans="1:24" x14ac:dyDescent="0.4">
      <c r="A5296">
        <v>105295</v>
      </c>
      <c r="B5296" s="5">
        <v>45939.384722222225</v>
      </c>
      <c r="C5296" s="3" t="str">
        <f>TEXT(Sales_Data[[#This Row],[OrderDate]],"mmmm")</f>
        <v>October</v>
      </c>
      <c r="D5296" s="3" t="str">
        <f t="shared" si="164"/>
        <v>2025</v>
      </c>
      <c r="E5296" t="s">
        <v>19</v>
      </c>
      <c r="F5296" t="s">
        <v>46</v>
      </c>
      <c r="G5296" t="s">
        <v>15</v>
      </c>
      <c r="H5296" t="s">
        <v>32</v>
      </c>
      <c r="I5296" t="s">
        <v>100</v>
      </c>
      <c r="J5296">
        <v>75</v>
      </c>
      <c r="K5296">
        <v>4500</v>
      </c>
      <c r="L5296" s="7">
        <f>Sales_Data[[#This Row],[OrderQuantity]] *Sales_Data[[#This Row],[UnitPrice]]</f>
        <v>337500</v>
      </c>
      <c r="M5296" s="7">
        <f>Sales_Data[[#This Row],[UnitPrice]]-Sales_Data[[#This Row],[UnitCost]]</f>
        <v>1700</v>
      </c>
      <c r="N5296" s="7">
        <f>Sales_Data[[#This Row],[Gross Revenue]]-Sales_Data[[#This Row],[Discount Amount ]]</f>
        <v>335800</v>
      </c>
      <c r="O5296" s="7">
        <f>Sales_Data[[#This Row],[OrderQuantity]] *Sales_Data[[#This Row],[UnitCost]]</f>
        <v>210000</v>
      </c>
      <c r="P5296" s="7">
        <f>Sales_Data[[#This Row],[ItemCost]] +Sales_Data[[#This Row],[ShippingCost]]</f>
        <v>210780.28</v>
      </c>
      <c r="Q5296" s="7">
        <f>Sales_Data[[#This Row],[Gross Revenue]]-Sales_Data[[#This Row],[TotalFinancialCost]]</f>
        <v>126719.72</v>
      </c>
      <c r="R5296" s="7">
        <f>Sales_Data[[#This Row],[Actul Bill Amount]]-Sales_Data[[#This Row],[ShippingCost]]</f>
        <v>335019.71999999997</v>
      </c>
      <c r="S5296">
        <v>1102</v>
      </c>
      <c r="T5296">
        <v>780.28</v>
      </c>
      <c r="U5296" t="s">
        <v>47</v>
      </c>
      <c r="V5296">
        <v>2800</v>
      </c>
      <c r="W5296" t="s">
        <v>33</v>
      </c>
      <c r="X5296" t="str">
        <f t="shared" si="165"/>
        <v>Delhi</v>
      </c>
    </row>
    <row r="5297" spans="1:24" x14ac:dyDescent="0.4">
      <c r="A5297">
        <v>105296</v>
      </c>
      <c r="B5297" s="5">
        <v>45832.806944444441</v>
      </c>
      <c r="C5297" s="3" t="str">
        <f>TEXT(Sales_Data[[#This Row],[OrderDate]],"mmmm")</f>
        <v>June</v>
      </c>
      <c r="D5297" s="3" t="str">
        <f t="shared" si="164"/>
        <v>2025</v>
      </c>
      <c r="E5297" t="s">
        <v>50</v>
      </c>
      <c r="F5297" t="s">
        <v>40</v>
      </c>
      <c r="G5297" t="s">
        <v>15</v>
      </c>
      <c r="H5297" t="s">
        <v>32</v>
      </c>
      <c r="I5297" t="s">
        <v>100</v>
      </c>
      <c r="J5297">
        <v>98</v>
      </c>
      <c r="K5297">
        <v>5500</v>
      </c>
      <c r="L5297" s="7">
        <f>Sales_Data[[#This Row],[OrderQuantity]] *Sales_Data[[#This Row],[UnitPrice]]</f>
        <v>539000</v>
      </c>
      <c r="M5297" s="7">
        <f>Sales_Data[[#This Row],[UnitPrice]]-Sales_Data[[#This Row],[UnitCost]]</f>
        <v>2000</v>
      </c>
      <c r="N5297" s="7">
        <f>Sales_Data[[#This Row],[Gross Revenue]]-Sales_Data[[#This Row],[Discount Amount ]]</f>
        <v>537000</v>
      </c>
      <c r="O5297" s="7">
        <f>Sales_Data[[#This Row],[OrderQuantity]] *Sales_Data[[#This Row],[UnitCost]]</f>
        <v>343000</v>
      </c>
      <c r="P5297" s="7">
        <f>Sales_Data[[#This Row],[ItemCost]] +Sales_Data[[#This Row],[ShippingCost]]</f>
        <v>343316.46</v>
      </c>
      <c r="Q5297" s="7">
        <f>Sales_Data[[#This Row],[Gross Revenue]]-Sales_Data[[#This Row],[TotalFinancialCost]]</f>
        <v>195683.53999999998</v>
      </c>
      <c r="R5297" s="7">
        <f>Sales_Data[[#This Row],[Actul Bill Amount]]-Sales_Data[[#This Row],[ShippingCost]]</f>
        <v>536683.54</v>
      </c>
      <c r="S5297">
        <v>442</v>
      </c>
      <c r="T5297">
        <v>316.45999999999998</v>
      </c>
      <c r="U5297" t="s">
        <v>41</v>
      </c>
      <c r="V5297">
        <v>3500</v>
      </c>
      <c r="W5297" t="s">
        <v>33</v>
      </c>
      <c r="X5297" t="str">
        <f t="shared" si="165"/>
        <v>Delhi</v>
      </c>
    </row>
    <row r="5298" spans="1:24" x14ac:dyDescent="0.4">
      <c r="A5298">
        <v>105297</v>
      </c>
      <c r="B5298" s="5">
        <v>45819.45</v>
      </c>
      <c r="C5298" s="3" t="str">
        <f>TEXT(Sales_Data[[#This Row],[OrderDate]],"mmmm")</f>
        <v>June</v>
      </c>
      <c r="D5298" s="3" t="str">
        <f t="shared" si="164"/>
        <v>2025</v>
      </c>
      <c r="E5298" t="s">
        <v>39</v>
      </c>
      <c r="F5298" t="s">
        <v>46</v>
      </c>
      <c r="G5298" t="s">
        <v>15</v>
      </c>
      <c r="H5298" t="s">
        <v>25</v>
      </c>
      <c r="I5298" t="s">
        <v>100</v>
      </c>
      <c r="J5298">
        <v>91</v>
      </c>
      <c r="K5298">
        <v>4500</v>
      </c>
      <c r="L5298" s="7">
        <f>Sales_Data[[#This Row],[OrderQuantity]] *Sales_Data[[#This Row],[UnitPrice]]</f>
        <v>409500</v>
      </c>
      <c r="M5298" s="7">
        <f>Sales_Data[[#This Row],[UnitPrice]]-Sales_Data[[#This Row],[UnitCost]]</f>
        <v>1700</v>
      </c>
      <c r="N5298" s="7">
        <f>Sales_Data[[#This Row],[Gross Revenue]]-Sales_Data[[#This Row],[Discount Amount ]]</f>
        <v>407800</v>
      </c>
      <c r="O5298" s="7">
        <f>Sales_Data[[#This Row],[OrderQuantity]] *Sales_Data[[#This Row],[UnitCost]]</f>
        <v>254800</v>
      </c>
      <c r="P5298" s="7">
        <f>Sales_Data[[#This Row],[ItemCost]] +Sales_Data[[#This Row],[ShippingCost]]</f>
        <v>255151.9</v>
      </c>
      <c r="Q5298" s="7">
        <f>Sales_Data[[#This Row],[Gross Revenue]]-Sales_Data[[#This Row],[TotalFinancialCost]]</f>
        <v>154348.1</v>
      </c>
      <c r="R5298" s="7">
        <f>Sales_Data[[#This Row],[Actul Bill Amount]]-Sales_Data[[#This Row],[ShippingCost]]</f>
        <v>407448.1</v>
      </c>
      <c r="S5298">
        <v>973</v>
      </c>
      <c r="T5298">
        <v>351.9</v>
      </c>
      <c r="U5298" t="s">
        <v>47</v>
      </c>
      <c r="V5298">
        <v>2800</v>
      </c>
      <c r="W5298" t="s">
        <v>27</v>
      </c>
      <c r="X5298" t="str">
        <f t="shared" si="165"/>
        <v>Mumbai</v>
      </c>
    </row>
    <row r="5299" spans="1:24" x14ac:dyDescent="0.4">
      <c r="A5299">
        <v>105298</v>
      </c>
      <c r="B5299" s="5">
        <v>46008.253472222219</v>
      </c>
      <c r="C5299" s="3" t="str">
        <f>TEXT(Sales_Data[[#This Row],[OrderDate]],"mmmm")</f>
        <v>December</v>
      </c>
      <c r="D5299" s="3" t="str">
        <f t="shared" si="164"/>
        <v>2025</v>
      </c>
      <c r="E5299" t="s">
        <v>39</v>
      </c>
      <c r="F5299" t="s">
        <v>28</v>
      </c>
      <c r="G5299" t="s">
        <v>15</v>
      </c>
      <c r="H5299" t="s">
        <v>37</v>
      </c>
      <c r="I5299" t="s">
        <v>100</v>
      </c>
      <c r="J5299">
        <v>34</v>
      </c>
      <c r="K5299">
        <v>450</v>
      </c>
      <c r="L5299" s="7">
        <f>Sales_Data[[#This Row],[OrderQuantity]] *Sales_Data[[#This Row],[UnitPrice]]</f>
        <v>15300</v>
      </c>
      <c r="M5299" s="7">
        <f>Sales_Data[[#This Row],[UnitPrice]]-Sales_Data[[#This Row],[UnitCost]]</f>
        <v>250</v>
      </c>
      <c r="N5299" s="7">
        <f>Sales_Data[[#This Row],[Gross Revenue]]-Sales_Data[[#This Row],[Discount Amount ]]</f>
        <v>15050</v>
      </c>
      <c r="O5299" s="7">
        <f>Sales_Data[[#This Row],[OrderQuantity]] *Sales_Data[[#This Row],[UnitCost]]</f>
        <v>6800</v>
      </c>
      <c r="P5299" s="7">
        <f>Sales_Data[[#This Row],[ItemCost]] +Sales_Data[[#This Row],[ShippingCost]]</f>
        <v>7768.67</v>
      </c>
      <c r="Q5299" s="7">
        <f>Sales_Data[[#This Row],[Gross Revenue]]-Sales_Data[[#This Row],[TotalFinancialCost]]</f>
        <v>7531.33</v>
      </c>
      <c r="R5299" s="7">
        <f>Sales_Data[[#This Row],[Actul Bill Amount]]-Sales_Data[[#This Row],[ShippingCost]]</f>
        <v>14081.33</v>
      </c>
      <c r="S5299">
        <v>380</v>
      </c>
      <c r="T5299">
        <v>968.67</v>
      </c>
      <c r="U5299" t="s">
        <v>30</v>
      </c>
      <c r="V5299">
        <v>200</v>
      </c>
      <c r="W5299" t="s">
        <v>38</v>
      </c>
      <c r="X5299" t="str">
        <f t="shared" si="165"/>
        <v>Kolkata</v>
      </c>
    </row>
    <row r="5300" spans="1:24" x14ac:dyDescent="0.4">
      <c r="A5300">
        <v>105299</v>
      </c>
      <c r="B5300" s="5">
        <v>45997.947916666664</v>
      </c>
      <c r="C5300" s="3" t="str">
        <f>TEXT(Sales_Data[[#This Row],[OrderDate]],"mmmm")</f>
        <v>December</v>
      </c>
      <c r="D5300" s="3" t="str">
        <f t="shared" si="164"/>
        <v>2025</v>
      </c>
      <c r="E5300" t="s">
        <v>50</v>
      </c>
      <c r="F5300" t="s">
        <v>43</v>
      </c>
      <c r="G5300" t="s">
        <v>15</v>
      </c>
      <c r="H5300" t="s">
        <v>20</v>
      </c>
      <c r="I5300" t="s">
        <v>100</v>
      </c>
      <c r="J5300">
        <v>74</v>
      </c>
      <c r="K5300">
        <v>2800</v>
      </c>
      <c r="L5300" s="7">
        <f>Sales_Data[[#This Row],[OrderQuantity]] *Sales_Data[[#This Row],[UnitPrice]]</f>
        <v>207200</v>
      </c>
      <c r="M5300" s="7">
        <f>Sales_Data[[#This Row],[UnitPrice]]-Sales_Data[[#This Row],[UnitCost]]</f>
        <v>1300</v>
      </c>
      <c r="N5300" s="7">
        <f>Sales_Data[[#This Row],[Gross Revenue]]-Sales_Data[[#This Row],[Discount Amount ]]</f>
        <v>205900</v>
      </c>
      <c r="O5300" s="7">
        <f>Sales_Data[[#This Row],[OrderQuantity]] *Sales_Data[[#This Row],[UnitCost]]</f>
        <v>111000</v>
      </c>
      <c r="P5300" s="7">
        <f>Sales_Data[[#This Row],[ItemCost]] +Sales_Data[[#This Row],[ShippingCost]]</f>
        <v>111252.14</v>
      </c>
      <c r="Q5300" s="7">
        <f>Sales_Data[[#This Row],[Gross Revenue]]-Sales_Data[[#This Row],[TotalFinancialCost]]</f>
        <v>95947.86</v>
      </c>
      <c r="R5300" s="7">
        <f>Sales_Data[[#This Row],[Actul Bill Amount]]-Sales_Data[[#This Row],[ShippingCost]]</f>
        <v>205647.86</v>
      </c>
      <c r="S5300">
        <v>530</v>
      </c>
      <c r="T5300">
        <v>252.14</v>
      </c>
      <c r="U5300" t="s">
        <v>61</v>
      </c>
      <c r="V5300">
        <v>1500</v>
      </c>
      <c r="W5300" t="s">
        <v>22</v>
      </c>
      <c r="X5300" t="str">
        <f t="shared" si="165"/>
        <v>Nagpur</v>
      </c>
    </row>
    <row r="5301" spans="1:24" x14ac:dyDescent="0.4">
      <c r="A5301">
        <v>105300</v>
      </c>
      <c r="B5301" s="5">
        <v>45797.48541666667</v>
      </c>
      <c r="C5301" s="3" t="str">
        <f>TEXT(Sales_Data[[#This Row],[OrderDate]],"mmmm")</f>
        <v>May</v>
      </c>
      <c r="D5301" s="3" t="str">
        <f t="shared" si="164"/>
        <v>2025</v>
      </c>
      <c r="E5301" t="s">
        <v>23</v>
      </c>
      <c r="F5301" t="s">
        <v>28</v>
      </c>
      <c r="G5301" t="s">
        <v>31</v>
      </c>
      <c r="H5301" t="s">
        <v>20</v>
      </c>
      <c r="I5301" t="s">
        <v>100</v>
      </c>
      <c r="J5301">
        <v>23</v>
      </c>
      <c r="K5301">
        <v>2500</v>
      </c>
      <c r="L5301" s="7">
        <f>Sales_Data[[#This Row],[OrderQuantity]] *Sales_Data[[#This Row],[UnitPrice]]</f>
        <v>57500</v>
      </c>
      <c r="M5301" s="7">
        <f>Sales_Data[[#This Row],[UnitPrice]]-Sales_Data[[#This Row],[UnitCost]]</f>
        <v>1000</v>
      </c>
      <c r="N5301" s="7">
        <f>Sales_Data[[#This Row],[Gross Revenue]]-Sales_Data[[#This Row],[Discount Amount ]]</f>
        <v>56500</v>
      </c>
      <c r="O5301" s="7">
        <f>Sales_Data[[#This Row],[OrderQuantity]] *Sales_Data[[#This Row],[UnitCost]]</f>
        <v>34500</v>
      </c>
      <c r="P5301" s="7">
        <f>Sales_Data[[#This Row],[ItemCost]] +Sales_Data[[#This Row],[ShippingCost]]</f>
        <v>34727.57</v>
      </c>
      <c r="Q5301" s="7">
        <f>Sales_Data[[#This Row],[Gross Revenue]]-Sales_Data[[#This Row],[TotalFinancialCost]]</f>
        <v>22772.43</v>
      </c>
      <c r="R5301" s="7">
        <f>Sales_Data[[#This Row],[Actul Bill Amount]]-Sales_Data[[#This Row],[ShippingCost]]</f>
        <v>56272.43</v>
      </c>
      <c r="S5301">
        <v>434</v>
      </c>
      <c r="T5301">
        <v>227.57</v>
      </c>
      <c r="U5301" t="s">
        <v>54</v>
      </c>
      <c r="V5301">
        <v>1500</v>
      </c>
      <c r="W5301" t="s">
        <v>22</v>
      </c>
      <c r="X5301" t="str">
        <f t="shared" si="165"/>
        <v>Nagpur</v>
      </c>
    </row>
    <row r="5302" spans="1:24" x14ac:dyDescent="0.4">
      <c r="A5302">
        <v>105301</v>
      </c>
      <c r="B5302" s="5">
        <v>45789.722222222219</v>
      </c>
      <c r="C5302" s="3" t="str">
        <f>TEXT(Sales_Data[[#This Row],[OrderDate]],"mmmm")</f>
        <v>May</v>
      </c>
      <c r="D5302" s="3" t="str">
        <f t="shared" si="164"/>
        <v>2025</v>
      </c>
      <c r="E5302" t="s">
        <v>13</v>
      </c>
      <c r="F5302" t="s">
        <v>46</v>
      </c>
      <c r="G5302" t="s">
        <v>31</v>
      </c>
      <c r="H5302" t="s">
        <v>32</v>
      </c>
      <c r="I5302" t="s">
        <v>100</v>
      </c>
      <c r="J5302">
        <v>95</v>
      </c>
      <c r="K5302">
        <v>15000</v>
      </c>
      <c r="L5302" s="7">
        <f>Sales_Data[[#This Row],[OrderQuantity]] *Sales_Data[[#This Row],[UnitPrice]]</f>
        <v>1425000</v>
      </c>
      <c r="M5302" s="7">
        <f>Sales_Data[[#This Row],[UnitPrice]]-Sales_Data[[#This Row],[UnitCost]]</f>
        <v>5500</v>
      </c>
      <c r="N5302" s="7">
        <f>Sales_Data[[#This Row],[Gross Revenue]]-Sales_Data[[#This Row],[Discount Amount ]]</f>
        <v>1419500</v>
      </c>
      <c r="O5302" s="7">
        <f>Sales_Data[[#This Row],[OrderQuantity]] *Sales_Data[[#This Row],[UnitCost]]</f>
        <v>902500</v>
      </c>
      <c r="P5302" s="7">
        <f>Sales_Data[[#This Row],[ItemCost]] +Sales_Data[[#This Row],[ShippingCost]]</f>
        <v>902912.92</v>
      </c>
      <c r="Q5302" s="7">
        <f>Sales_Data[[#This Row],[Gross Revenue]]-Sales_Data[[#This Row],[TotalFinancialCost]]</f>
        <v>522087.07999999996</v>
      </c>
      <c r="R5302" s="7">
        <f>Sales_Data[[#This Row],[Actul Bill Amount]]-Sales_Data[[#This Row],[ShippingCost]]</f>
        <v>1419087.08</v>
      </c>
      <c r="S5302">
        <v>693</v>
      </c>
      <c r="T5302">
        <v>412.92</v>
      </c>
      <c r="U5302" t="s">
        <v>53</v>
      </c>
      <c r="V5302">
        <v>9500</v>
      </c>
      <c r="W5302" t="s">
        <v>33</v>
      </c>
      <c r="X5302" t="str">
        <f t="shared" si="165"/>
        <v>Delhi</v>
      </c>
    </row>
    <row r="5303" spans="1:24" x14ac:dyDescent="0.4">
      <c r="A5303">
        <v>105302</v>
      </c>
      <c r="B5303" s="5">
        <v>45744.323611111111</v>
      </c>
      <c r="C5303" s="3" t="str">
        <f>TEXT(Sales_Data[[#This Row],[OrderDate]],"mmmm")</f>
        <v>March</v>
      </c>
      <c r="D5303" s="3" t="str">
        <f t="shared" si="164"/>
        <v>2025</v>
      </c>
      <c r="E5303" t="s">
        <v>13</v>
      </c>
      <c r="F5303" t="s">
        <v>55</v>
      </c>
      <c r="G5303" t="s">
        <v>15</v>
      </c>
      <c r="H5303" t="s">
        <v>25</v>
      </c>
      <c r="I5303" t="s">
        <v>100</v>
      </c>
      <c r="J5303">
        <v>17</v>
      </c>
      <c r="K5303">
        <v>600</v>
      </c>
      <c r="L5303" s="7">
        <f>Sales_Data[[#This Row],[OrderQuantity]] *Sales_Data[[#This Row],[UnitPrice]]</f>
        <v>10200</v>
      </c>
      <c r="M5303" s="7">
        <f>Sales_Data[[#This Row],[UnitPrice]]-Sales_Data[[#This Row],[UnitCost]]</f>
        <v>250</v>
      </c>
      <c r="N5303" s="7">
        <f>Sales_Data[[#This Row],[Gross Revenue]]-Sales_Data[[#This Row],[Discount Amount ]]</f>
        <v>9950</v>
      </c>
      <c r="O5303" s="7">
        <f>Sales_Data[[#This Row],[OrderQuantity]] *Sales_Data[[#This Row],[UnitCost]]</f>
        <v>5950</v>
      </c>
      <c r="P5303" s="7">
        <f>Sales_Data[[#This Row],[ItemCost]] +Sales_Data[[#This Row],[ShippingCost]]</f>
        <v>6523.08</v>
      </c>
      <c r="Q5303" s="7">
        <f>Sales_Data[[#This Row],[Gross Revenue]]-Sales_Data[[#This Row],[TotalFinancialCost]]</f>
        <v>3676.92</v>
      </c>
      <c r="R5303" s="7">
        <f>Sales_Data[[#This Row],[Actul Bill Amount]]-Sales_Data[[#This Row],[ShippingCost]]</f>
        <v>9376.92</v>
      </c>
      <c r="S5303">
        <v>742</v>
      </c>
      <c r="T5303">
        <v>573.08000000000004</v>
      </c>
      <c r="U5303" t="s">
        <v>57</v>
      </c>
      <c r="V5303">
        <v>350</v>
      </c>
      <c r="W5303" t="s">
        <v>27</v>
      </c>
      <c r="X5303" t="str">
        <f t="shared" si="165"/>
        <v>Mumbai</v>
      </c>
    </row>
    <row r="5304" spans="1:24" x14ac:dyDescent="0.4">
      <c r="A5304">
        <v>105303</v>
      </c>
      <c r="B5304" s="5">
        <v>45833.955555555556</v>
      </c>
      <c r="C5304" s="3" t="str">
        <f>TEXT(Sales_Data[[#This Row],[OrderDate]],"mmmm")</f>
        <v>June</v>
      </c>
      <c r="D5304" s="3" t="str">
        <f t="shared" si="164"/>
        <v>2025</v>
      </c>
      <c r="E5304" t="s">
        <v>50</v>
      </c>
      <c r="F5304" t="s">
        <v>40</v>
      </c>
      <c r="G5304" t="s">
        <v>15</v>
      </c>
      <c r="H5304" t="s">
        <v>37</v>
      </c>
      <c r="I5304" t="s">
        <v>100</v>
      </c>
      <c r="J5304">
        <v>90</v>
      </c>
      <c r="K5304">
        <v>5500</v>
      </c>
      <c r="L5304" s="7">
        <f>Sales_Data[[#This Row],[OrderQuantity]] *Sales_Data[[#This Row],[UnitPrice]]</f>
        <v>495000</v>
      </c>
      <c r="M5304" s="7">
        <f>Sales_Data[[#This Row],[UnitPrice]]-Sales_Data[[#This Row],[UnitCost]]</f>
        <v>2000</v>
      </c>
      <c r="N5304" s="7">
        <f>Sales_Data[[#This Row],[Gross Revenue]]-Sales_Data[[#This Row],[Discount Amount ]]</f>
        <v>493000</v>
      </c>
      <c r="O5304" s="7">
        <f>Sales_Data[[#This Row],[OrderQuantity]] *Sales_Data[[#This Row],[UnitCost]]</f>
        <v>315000</v>
      </c>
      <c r="P5304" s="7">
        <f>Sales_Data[[#This Row],[ItemCost]] +Sales_Data[[#This Row],[ShippingCost]]</f>
        <v>315557.25</v>
      </c>
      <c r="Q5304" s="7">
        <f>Sales_Data[[#This Row],[Gross Revenue]]-Sales_Data[[#This Row],[TotalFinancialCost]]</f>
        <v>179442.75</v>
      </c>
      <c r="R5304" s="7">
        <f>Sales_Data[[#This Row],[Actul Bill Amount]]-Sales_Data[[#This Row],[ShippingCost]]</f>
        <v>492442.75</v>
      </c>
      <c r="S5304">
        <v>647</v>
      </c>
      <c r="T5304">
        <v>557.25</v>
      </c>
      <c r="U5304" t="s">
        <v>41</v>
      </c>
      <c r="V5304">
        <v>3500</v>
      </c>
      <c r="W5304" t="s">
        <v>38</v>
      </c>
      <c r="X5304" t="str">
        <f t="shared" si="165"/>
        <v>Kolkata</v>
      </c>
    </row>
    <row r="5305" spans="1:24" x14ac:dyDescent="0.4">
      <c r="A5305">
        <v>105304</v>
      </c>
      <c r="B5305" s="5">
        <v>45840.648611111108</v>
      </c>
      <c r="C5305" s="3" t="str">
        <f>TEXT(Sales_Data[[#This Row],[OrderDate]],"mmmm")</f>
        <v>July</v>
      </c>
      <c r="D5305" s="3" t="str">
        <f t="shared" si="164"/>
        <v>2025</v>
      </c>
      <c r="E5305" t="s">
        <v>39</v>
      </c>
      <c r="F5305" t="s">
        <v>35</v>
      </c>
      <c r="G5305" t="s">
        <v>15</v>
      </c>
      <c r="H5305" t="s">
        <v>16</v>
      </c>
      <c r="I5305" t="s">
        <v>100</v>
      </c>
      <c r="J5305">
        <v>40</v>
      </c>
      <c r="K5305">
        <v>8500</v>
      </c>
      <c r="L5305" s="7">
        <f>Sales_Data[[#This Row],[OrderQuantity]] *Sales_Data[[#This Row],[UnitPrice]]</f>
        <v>340000</v>
      </c>
      <c r="M5305" s="7">
        <f>Sales_Data[[#This Row],[UnitPrice]]-Sales_Data[[#This Row],[UnitCost]]</f>
        <v>3000</v>
      </c>
      <c r="N5305" s="7">
        <f>Sales_Data[[#This Row],[Gross Revenue]]-Sales_Data[[#This Row],[Discount Amount ]]</f>
        <v>337000</v>
      </c>
      <c r="O5305" s="7">
        <f>Sales_Data[[#This Row],[OrderQuantity]] *Sales_Data[[#This Row],[UnitCost]]</f>
        <v>220000</v>
      </c>
      <c r="P5305" s="7">
        <f>Sales_Data[[#This Row],[ItemCost]] +Sales_Data[[#This Row],[ShippingCost]]</f>
        <v>220654.78</v>
      </c>
      <c r="Q5305" s="7">
        <f>Sales_Data[[#This Row],[Gross Revenue]]-Sales_Data[[#This Row],[TotalFinancialCost]]</f>
        <v>119345.22</v>
      </c>
      <c r="R5305" s="7">
        <f>Sales_Data[[#This Row],[Actul Bill Amount]]-Sales_Data[[#This Row],[ShippingCost]]</f>
        <v>336345.22</v>
      </c>
      <c r="S5305">
        <v>773</v>
      </c>
      <c r="T5305">
        <v>654.78</v>
      </c>
      <c r="U5305" t="s">
        <v>49</v>
      </c>
      <c r="V5305">
        <v>5500</v>
      </c>
      <c r="W5305" t="s">
        <v>18</v>
      </c>
      <c r="X5305" t="str">
        <f t="shared" si="165"/>
        <v>Bengaluru</v>
      </c>
    </row>
    <row r="5306" spans="1:24" x14ac:dyDescent="0.4">
      <c r="A5306">
        <v>105305</v>
      </c>
      <c r="B5306" s="5">
        <v>45786.606944444444</v>
      </c>
      <c r="C5306" s="3" t="str">
        <f>TEXT(Sales_Data[[#This Row],[OrderDate]],"mmmm")</f>
        <v>May</v>
      </c>
      <c r="D5306" s="3" t="str">
        <f t="shared" si="164"/>
        <v>2025</v>
      </c>
      <c r="E5306" t="s">
        <v>19</v>
      </c>
      <c r="F5306" t="s">
        <v>14</v>
      </c>
      <c r="G5306" t="s">
        <v>31</v>
      </c>
      <c r="H5306" t="s">
        <v>37</v>
      </c>
      <c r="I5306" t="s">
        <v>100</v>
      </c>
      <c r="J5306">
        <v>71</v>
      </c>
      <c r="K5306">
        <v>3200</v>
      </c>
      <c r="L5306" s="7">
        <f>Sales_Data[[#This Row],[OrderQuantity]] *Sales_Data[[#This Row],[UnitPrice]]</f>
        <v>227200</v>
      </c>
      <c r="M5306" s="7">
        <f>Sales_Data[[#This Row],[UnitPrice]]-Sales_Data[[#This Row],[UnitCost]]</f>
        <v>1200</v>
      </c>
      <c r="N5306" s="7">
        <f>Sales_Data[[#This Row],[Gross Revenue]]-Sales_Data[[#This Row],[Discount Amount ]]</f>
        <v>226000</v>
      </c>
      <c r="O5306" s="7">
        <f>Sales_Data[[#This Row],[OrderQuantity]] *Sales_Data[[#This Row],[UnitCost]]</f>
        <v>142000</v>
      </c>
      <c r="P5306" s="7">
        <f>Sales_Data[[#This Row],[ItemCost]] +Sales_Data[[#This Row],[ShippingCost]]</f>
        <v>142514.07</v>
      </c>
      <c r="Q5306" s="7">
        <f>Sales_Data[[#This Row],[Gross Revenue]]-Sales_Data[[#This Row],[TotalFinancialCost]]</f>
        <v>84685.93</v>
      </c>
      <c r="R5306" s="7">
        <f>Sales_Data[[#This Row],[Actul Bill Amount]]-Sales_Data[[#This Row],[ShippingCost]]</f>
        <v>225485.93</v>
      </c>
      <c r="S5306">
        <v>358</v>
      </c>
      <c r="T5306">
        <v>514.07000000000005</v>
      </c>
      <c r="U5306" t="s">
        <v>17</v>
      </c>
      <c r="V5306">
        <v>2000</v>
      </c>
      <c r="W5306" t="s">
        <v>38</v>
      </c>
      <c r="X5306" t="str">
        <f t="shared" si="165"/>
        <v>Kolkata</v>
      </c>
    </row>
    <row r="5307" spans="1:24" x14ac:dyDescent="0.4">
      <c r="A5307">
        <v>105306</v>
      </c>
      <c r="B5307" s="5">
        <v>45903.031944444447</v>
      </c>
      <c r="C5307" s="3" t="str">
        <f>TEXT(Sales_Data[[#This Row],[OrderDate]],"mmmm")</f>
        <v>September</v>
      </c>
      <c r="D5307" s="3" t="str">
        <f t="shared" si="164"/>
        <v>2025</v>
      </c>
      <c r="E5307" t="s">
        <v>13</v>
      </c>
      <c r="F5307" t="s">
        <v>28</v>
      </c>
      <c r="G5307" t="s">
        <v>15</v>
      </c>
      <c r="H5307" t="s">
        <v>32</v>
      </c>
      <c r="I5307" t="s">
        <v>100</v>
      </c>
      <c r="J5307">
        <v>6</v>
      </c>
      <c r="K5307">
        <v>450</v>
      </c>
      <c r="L5307" s="7">
        <f>Sales_Data[[#This Row],[OrderQuantity]] *Sales_Data[[#This Row],[UnitPrice]]</f>
        <v>2700</v>
      </c>
      <c r="M5307" s="7">
        <f>Sales_Data[[#This Row],[UnitPrice]]-Sales_Data[[#This Row],[UnitCost]]</f>
        <v>250</v>
      </c>
      <c r="N5307" s="7">
        <f>Sales_Data[[#This Row],[Gross Revenue]]-Sales_Data[[#This Row],[Discount Amount ]]</f>
        <v>2450</v>
      </c>
      <c r="O5307" s="7">
        <f>Sales_Data[[#This Row],[OrderQuantity]] *Sales_Data[[#This Row],[UnitCost]]</f>
        <v>1200</v>
      </c>
      <c r="P5307" s="7">
        <f>Sales_Data[[#This Row],[ItemCost]] +Sales_Data[[#This Row],[ShippingCost]]</f>
        <v>1666.78</v>
      </c>
      <c r="Q5307" s="7">
        <f>Sales_Data[[#This Row],[Gross Revenue]]-Sales_Data[[#This Row],[TotalFinancialCost]]</f>
        <v>1033.22</v>
      </c>
      <c r="R5307" s="7">
        <f>Sales_Data[[#This Row],[Actul Bill Amount]]-Sales_Data[[#This Row],[ShippingCost]]</f>
        <v>1983.22</v>
      </c>
      <c r="S5307">
        <v>1168</v>
      </c>
      <c r="T5307">
        <v>466.78</v>
      </c>
      <c r="U5307" t="s">
        <v>30</v>
      </c>
      <c r="V5307">
        <v>200</v>
      </c>
      <c r="W5307" t="s">
        <v>33</v>
      </c>
      <c r="X5307" t="str">
        <f t="shared" si="165"/>
        <v>Delhi</v>
      </c>
    </row>
    <row r="5308" spans="1:24" x14ac:dyDescent="0.4">
      <c r="A5308">
        <v>105307</v>
      </c>
      <c r="B5308" s="5">
        <v>45746.622916666667</v>
      </c>
      <c r="C5308" s="3" t="str">
        <f>TEXT(Sales_Data[[#This Row],[OrderDate]],"mmmm")</f>
        <v>March</v>
      </c>
      <c r="D5308" s="3" t="str">
        <f t="shared" si="164"/>
        <v>2025</v>
      </c>
      <c r="E5308" t="s">
        <v>48</v>
      </c>
      <c r="F5308" t="s">
        <v>46</v>
      </c>
      <c r="G5308" t="s">
        <v>31</v>
      </c>
      <c r="H5308" t="s">
        <v>25</v>
      </c>
      <c r="I5308" t="s">
        <v>100</v>
      </c>
      <c r="J5308">
        <v>98</v>
      </c>
      <c r="K5308">
        <v>15000</v>
      </c>
      <c r="L5308" s="7">
        <f>Sales_Data[[#This Row],[OrderQuantity]] *Sales_Data[[#This Row],[UnitPrice]]</f>
        <v>1470000</v>
      </c>
      <c r="M5308" s="7">
        <f>Sales_Data[[#This Row],[UnitPrice]]-Sales_Data[[#This Row],[UnitCost]]</f>
        <v>5500</v>
      </c>
      <c r="N5308" s="7">
        <f>Sales_Data[[#This Row],[Gross Revenue]]-Sales_Data[[#This Row],[Discount Amount ]]</f>
        <v>1464500</v>
      </c>
      <c r="O5308" s="7">
        <f>Sales_Data[[#This Row],[OrderQuantity]] *Sales_Data[[#This Row],[UnitCost]]</f>
        <v>931000</v>
      </c>
      <c r="P5308" s="7">
        <f>Sales_Data[[#This Row],[ItemCost]] +Sales_Data[[#This Row],[ShippingCost]]</f>
        <v>931388.34</v>
      </c>
      <c r="Q5308" s="7">
        <f>Sales_Data[[#This Row],[Gross Revenue]]-Sales_Data[[#This Row],[TotalFinancialCost]]</f>
        <v>538611.66</v>
      </c>
      <c r="R5308" s="7">
        <f>Sales_Data[[#This Row],[Actul Bill Amount]]-Sales_Data[[#This Row],[ShippingCost]]</f>
        <v>1464111.66</v>
      </c>
      <c r="S5308">
        <v>1173</v>
      </c>
      <c r="T5308">
        <v>388.34</v>
      </c>
      <c r="U5308" t="s">
        <v>53</v>
      </c>
      <c r="V5308">
        <v>9500</v>
      </c>
      <c r="W5308" t="s">
        <v>27</v>
      </c>
      <c r="X5308" t="str">
        <f t="shared" si="165"/>
        <v>Mumbai</v>
      </c>
    </row>
    <row r="5309" spans="1:24" x14ac:dyDescent="0.4">
      <c r="A5309">
        <v>105308</v>
      </c>
      <c r="B5309" s="5">
        <v>45723.393750000003</v>
      </c>
      <c r="C5309" s="3" t="str">
        <f>TEXT(Sales_Data[[#This Row],[OrderDate]],"mmmm")</f>
        <v>March</v>
      </c>
      <c r="D5309" s="3" t="str">
        <f t="shared" si="164"/>
        <v>2025</v>
      </c>
      <c r="E5309" t="s">
        <v>39</v>
      </c>
      <c r="F5309" t="s">
        <v>35</v>
      </c>
      <c r="G5309" t="s">
        <v>15</v>
      </c>
      <c r="H5309" t="s">
        <v>37</v>
      </c>
      <c r="I5309" t="s">
        <v>100</v>
      </c>
      <c r="J5309">
        <v>80</v>
      </c>
      <c r="K5309">
        <v>12000</v>
      </c>
      <c r="L5309" s="7">
        <f>Sales_Data[[#This Row],[OrderQuantity]] *Sales_Data[[#This Row],[UnitPrice]]</f>
        <v>960000</v>
      </c>
      <c r="M5309" s="7">
        <f>Sales_Data[[#This Row],[UnitPrice]]-Sales_Data[[#This Row],[UnitCost]]</f>
        <v>4000</v>
      </c>
      <c r="N5309" s="7">
        <f>Sales_Data[[#This Row],[Gross Revenue]]-Sales_Data[[#This Row],[Discount Amount ]]</f>
        <v>956000</v>
      </c>
      <c r="O5309" s="7">
        <f>Sales_Data[[#This Row],[OrderQuantity]] *Sales_Data[[#This Row],[UnitCost]]</f>
        <v>640000</v>
      </c>
      <c r="P5309" s="7">
        <f>Sales_Data[[#This Row],[ItemCost]] +Sales_Data[[#This Row],[ShippingCost]]</f>
        <v>640503.36</v>
      </c>
      <c r="Q5309" s="7">
        <f>Sales_Data[[#This Row],[Gross Revenue]]-Sales_Data[[#This Row],[TotalFinancialCost]]</f>
        <v>319496.64</v>
      </c>
      <c r="R5309" s="7">
        <f>Sales_Data[[#This Row],[Actul Bill Amount]]-Sales_Data[[#This Row],[ShippingCost]]</f>
        <v>955496.64</v>
      </c>
      <c r="S5309">
        <v>1034</v>
      </c>
      <c r="T5309">
        <v>503.36</v>
      </c>
      <c r="U5309" t="s">
        <v>36</v>
      </c>
      <c r="V5309">
        <v>8000</v>
      </c>
      <c r="W5309" t="s">
        <v>38</v>
      </c>
      <c r="X5309" t="str">
        <f t="shared" si="165"/>
        <v>Kolkata</v>
      </c>
    </row>
    <row r="5310" spans="1:24" x14ac:dyDescent="0.4">
      <c r="A5310">
        <v>105309</v>
      </c>
      <c r="B5310" s="5">
        <v>45815.343055555553</v>
      </c>
      <c r="C5310" s="3" t="str">
        <f>TEXT(Sales_Data[[#This Row],[OrderDate]],"mmmm")</f>
        <v>June</v>
      </c>
      <c r="D5310" s="3" t="str">
        <f t="shared" si="164"/>
        <v>2025</v>
      </c>
      <c r="E5310" t="s">
        <v>23</v>
      </c>
      <c r="F5310" t="s">
        <v>24</v>
      </c>
      <c r="G5310" t="s">
        <v>15</v>
      </c>
      <c r="H5310" t="s">
        <v>20</v>
      </c>
      <c r="I5310" t="s">
        <v>100</v>
      </c>
      <c r="J5310">
        <v>53</v>
      </c>
      <c r="K5310">
        <v>3500</v>
      </c>
      <c r="L5310" s="7">
        <f>Sales_Data[[#This Row],[OrderQuantity]] *Sales_Data[[#This Row],[UnitPrice]]</f>
        <v>185500</v>
      </c>
      <c r="M5310" s="7">
        <f>Sales_Data[[#This Row],[UnitPrice]]-Sales_Data[[#This Row],[UnitCost]]</f>
        <v>1300</v>
      </c>
      <c r="N5310" s="7">
        <f>Sales_Data[[#This Row],[Gross Revenue]]-Sales_Data[[#This Row],[Discount Amount ]]</f>
        <v>184200</v>
      </c>
      <c r="O5310" s="7">
        <f>Sales_Data[[#This Row],[OrderQuantity]] *Sales_Data[[#This Row],[UnitCost]]</f>
        <v>116600</v>
      </c>
      <c r="P5310" s="7">
        <f>Sales_Data[[#This Row],[ItemCost]] +Sales_Data[[#This Row],[ShippingCost]]</f>
        <v>117759.99</v>
      </c>
      <c r="Q5310" s="7">
        <f>Sales_Data[[#This Row],[Gross Revenue]]-Sales_Data[[#This Row],[TotalFinancialCost]]</f>
        <v>67740.009999999995</v>
      </c>
      <c r="R5310" s="7">
        <f>Sales_Data[[#This Row],[Actul Bill Amount]]-Sales_Data[[#This Row],[ShippingCost]]</f>
        <v>183040.01</v>
      </c>
      <c r="S5310">
        <v>319</v>
      </c>
      <c r="T5310">
        <v>1159.99</v>
      </c>
      <c r="U5310" t="s">
        <v>59</v>
      </c>
      <c r="V5310">
        <v>2200</v>
      </c>
      <c r="W5310" t="s">
        <v>22</v>
      </c>
      <c r="X5310" t="str">
        <f t="shared" si="165"/>
        <v>Nagpur</v>
      </c>
    </row>
    <row r="5311" spans="1:24" x14ac:dyDescent="0.4">
      <c r="A5311">
        <v>105310</v>
      </c>
      <c r="B5311" s="5">
        <v>45806.967361111114</v>
      </c>
      <c r="C5311" s="3" t="str">
        <f>TEXT(Sales_Data[[#This Row],[OrderDate]],"mmmm")</f>
        <v>May</v>
      </c>
      <c r="D5311" s="3" t="str">
        <f t="shared" si="164"/>
        <v>2025</v>
      </c>
      <c r="E5311" t="s">
        <v>34</v>
      </c>
      <c r="F5311" t="s">
        <v>55</v>
      </c>
      <c r="G5311" t="s">
        <v>29</v>
      </c>
      <c r="H5311" t="s">
        <v>32</v>
      </c>
      <c r="I5311" t="s">
        <v>100</v>
      </c>
      <c r="J5311">
        <v>52</v>
      </c>
      <c r="K5311">
        <v>600</v>
      </c>
      <c r="L5311" s="7">
        <f>Sales_Data[[#This Row],[OrderQuantity]] *Sales_Data[[#This Row],[UnitPrice]]</f>
        <v>31200</v>
      </c>
      <c r="M5311" s="7">
        <f>Sales_Data[[#This Row],[UnitPrice]]-Sales_Data[[#This Row],[UnitCost]]</f>
        <v>250</v>
      </c>
      <c r="N5311" s="7">
        <f>Sales_Data[[#This Row],[Gross Revenue]]-Sales_Data[[#This Row],[Discount Amount ]]</f>
        <v>30950</v>
      </c>
      <c r="O5311" s="7">
        <f>Sales_Data[[#This Row],[OrderQuantity]] *Sales_Data[[#This Row],[UnitCost]]</f>
        <v>18200</v>
      </c>
      <c r="P5311" s="7">
        <f>Sales_Data[[#This Row],[ItemCost]] +Sales_Data[[#This Row],[ShippingCost]]</f>
        <v>18761.43</v>
      </c>
      <c r="Q5311" s="7">
        <f>Sales_Data[[#This Row],[Gross Revenue]]-Sales_Data[[#This Row],[TotalFinancialCost]]</f>
        <v>12438.57</v>
      </c>
      <c r="R5311" s="7">
        <f>Sales_Data[[#This Row],[Actul Bill Amount]]-Sales_Data[[#This Row],[ShippingCost]]</f>
        <v>30388.57</v>
      </c>
      <c r="S5311">
        <v>707</v>
      </c>
      <c r="T5311">
        <v>561.42999999999995</v>
      </c>
      <c r="U5311" t="s">
        <v>57</v>
      </c>
      <c r="V5311">
        <v>350</v>
      </c>
      <c r="W5311" t="s">
        <v>33</v>
      </c>
      <c r="X5311" t="str">
        <f t="shared" si="165"/>
        <v>Delhi</v>
      </c>
    </row>
    <row r="5312" spans="1:24" x14ac:dyDescent="0.4">
      <c r="A5312">
        <v>105311</v>
      </c>
      <c r="B5312" s="5">
        <v>45997.59375</v>
      </c>
      <c r="C5312" s="3" t="str">
        <f>TEXT(Sales_Data[[#This Row],[OrderDate]],"mmmm")</f>
        <v>December</v>
      </c>
      <c r="D5312" s="3" t="str">
        <f t="shared" si="164"/>
        <v>2025</v>
      </c>
      <c r="E5312" t="s">
        <v>42</v>
      </c>
      <c r="F5312" t="s">
        <v>40</v>
      </c>
      <c r="G5312" t="s">
        <v>31</v>
      </c>
      <c r="H5312" t="s">
        <v>25</v>
      </c>
      <c r="I5312" t="s">
        <v>100</v>
      </c>
      <c r="J5312">
        <v>48</v>
      </c>
      <c r="K5312">
        <v>5500</v>
      </c>
      <c r="L5312" s="7">
        <f>Sales_Data[[#This Row],[OrderQuantity]] *Sales_Data[[#This Row],[UnitPrice]]</f>
        <v>264000</v>
      </c>
      <c r="M5312" s="7">
        <f>Sales_Data[[#This Row],[UnitPrice]]-Sales_Data[[#This Row],[UnitCost]]</f>
        <v>2000</v>
      </c>
      <c r="N5312" s="7">
        <f>Sales_Data[[#This Row],[Gross Revenue]]-Sales_Data[[#This Row],[Discount Amount ]]</f>
        <v>262000</v>
      </c>
      <c r="O5312" s="7">
        <f>Sales_Data[[#This Row],[OrderQuantity]] *Sales_Data[[#This Row],[UnitCost]]</f>
        <v>168000</v>
      </c>
      <c r="P5312" s="7">
        <f>Sales_Data[[#This Row],[ItemCost]] +Sales_Data[[#This Row],[ShippingCost]]</f>
        <v>169188.34</v>
      </c>
      <c r="Q5312" s="7">
        <f>Sales_Data[[#This Row],[Gross Revenue]]-Sales_Data[[#This Row],[TotalFinancialCost]]</f>
        <v>94811.66</v>
      </c>
      <c r="R5312" s="7">
        <f>Sales_Data[[#This Row],[Actul Bill Amount]]-Sales_Data[[#This Row],[ShippingCost]]</f>
        <v>260811.66</v>
      </c>
      <c r="S5312">
        <v>734</v>
      </c>
      <c r="T5312">
        <v>1188.3399999999999</v>
      </c>
      <c r="U5312" t="s">
        <v>41</v>
      </c>
      <c r="V5312">
        <v>3500</v>
      </c>
      <c r="W5312" t="s">
        <v>27</v>
      </c>
      <c r="X5312" t="str">
        <f t="shared" si="165"/>
        <v>Mumbai</v>
      </c>
    </row>
    <row r="5313" spans="1:24" x14ac:dyDescent="0.4">
      <c r="A5313">
        <v>105312</v>
      </c>
      <c r="B5313" s="5">
        <v>45773.686111111114</v>
      </c>
      <c r="C5313" s="3" t="str">
        <f>TEXT(Sales_Data[[#This Row],[OrderDate]],"mmmm")</f>
        <v>April</v>
      </c>
      <c r="D5313" s="3" t="str">
        <f t="shared" si="164"/>
        <v>2025</v>
      </c>
      <c r="E5313" t="s">
        <v>23</v>
      </c>
      <c r="F5313" t="s">
        <v>14</v>
      </c>
      <c r="G5313" t="s">
        <v>15</v>
      </c>
      <c r="H5313" t="s">
        <v>16</v>
      </c>
      <c r="I5313" t="s">
        <v>100</v>
      </c>
      <c r="J5313">
        <v>19</v>
      </c>
      <c r="K5313">
        <v>6500</v>
      </c>
      <c r="L5313" s="7">
        <f>Sales_Data[[#This Row],[OrderQuantity]] *Sales_Data[[#This Row],[UnitPrice]]</f>
        <v>123500</v>
      </c>
      <c r="M5313" s="7">
        <f>Sales_Data[[#This Row],[UnitPrice]]-Sales_Data[[#This Row],[UnitCost]]</f>
        <v>2300</v>
      </c>
      <c r="N5313" s="7">
        <f>Sales_Data[[#This Row],[Gross Revenue]]-Sales_Data[[#This Row],[Discount Amount ]]</f>
        <v>121200</v>
      </c>
      <c r="O5313" s="7">
        <f>Sales_Data[[#This Row],[OrderQuantity]] *Sales_Data[[#This Row],[UnitCost]]</f>
        <v>79800</v>
      </c>
      <c r="P5313" s="7">
        <f>Sales_Data[[#This Row],[ItemCost]] +Sales_Data[[#This Row],[ShippingCost]]</f>
        <v>80201.649999999994</v>
      </c>
      <c r="Q5313" s="7">
        <f>Sales_Data[[#This Row],[Gross Revenue]]-Sales_Data[[#This Row],[TotalFinancialCost]]</f>
        <v>43298.350000000006</v>
      </c>
      <c r="R5313" s="7">
        <f>Sales_Data[[#This Row],[Actul Bill Amount]]-Sales_Data[[#This Row],[ShippingCost]]</f>
        <v>120798.35</v>
      </c>
      <c r="S5313">
        <v>711</v>
      </c>
      <c r="T5313">
        <v>401.65</v>
      </c>
      <c r="U5313" t="s">
        <v>21</v>
      </c>
      <c r="V5313">
        <v>4200</v>
      </c>
      <c r="W5313" t="s">
        <v>18</v>
      </c>
      <c r="X5313" t="str">
        <f t="shared" si="165"/>
        <v>Bengaluru</v>
      </c>
    </row>
    <row r="5314" spans="1:24" x14ac:dyDescent="0.4">
      <c r="A5314">
        <v>105313</v>
      </c>
      <c r="B5314" s="5">
        <v>45871.654861111114</v>
      </c>
      <c r="C5314" s="3" t="str">
        <f>TEXT(Sales_Data[[#This Row],[OrderDate]],"mmmm")</f>
        <v>August</v>
      </c>
      <c r="D5314" s="3" t="str">
        <f t="shared" ref="D5314:D5377" si="166">TEXT(B5314, "yyyy")</f>
        <v>2025</v>
      </c>
      <c r="E5314" t="s">
        <v>45</v>
      </c>
      <c r="F5314" t="s">
        <v>43</v>
      </c>
      <c r="G5314" t="s">
        <v>31</v>
      </c>
      <c r="H5314" t="s">
        <v>20</v>
      </c>
      <c r="I5314" t="s">
        <v>100</v>
      </c>
      <c r="J5314">
        <v>40</v>
      </c>
      <c r="K5314">
        <v>2800</v>
      </c>
      <c r="L5314" s="7">
        <f>Sales_Data[[#This Row],[OrderQuantity]] *Sales_Data[[#This Row],[UnitPrice]]</f>
        <v>112000</v>
      </c>
      <c r="M5314" s="7">
        <f>Sales_Data[[#This Row],[UnitPrice]]-Sales_Data[[#This Row],[UnitCost]]</f>
        <v>1300</v>
      </c>
      <c r="N5314" s="7">
        <f>Sales_Data[[#This Row],[Gross Revenue]]-Sales_Data[[#This Row],[Discount Amount ]]</f>
        <v>110700</v>
      </c>
      <c r="O5314" s="7">
        <f>Sales_Data[[#This Row],[OrderQuantity]] *Sales_Data[[#This Row],[UnitCost]]</f>
        <v>60000</v>
      </c>
      <c r="P5314" s="7">
        <f>Sales_Data[[#This Row],[ItemCost]] +Sales_Data[[#This Row],[ShippingCost]]</f>
        <v>60881.47</v>
      </c>
      <c r="Q5314" s="7">
        <f>Sales_Data[[#This Row],[Gross Revenue]]-Sales_Data[[#This Row],[TotalFinancialCost]]</f>
        <v>51118.53</v>
      </c>
      <c r="R5314" s="7">
        <f>Sales_Data[[#This Row],[Actul Bill Amount]]-Sales_Data[[#This Row],[ShippingCost]]</f>
        <v>109818.53</v>
      </c>
      <c r="S5314">
        <v>341</v>
      </c>
      <c r="T5314">
        <v>881.47</v>
      </c>
      <c r="U5314" t="s">
        <v>61</v>
      </c>
      <c r="V5314">
        <v>1500</v>
      </c>
      <c r="W5314" t="s">
        <v>22</v>
      </c>
      <c r="X5314" t="str">
        <f t="shared" ref="X5314:X5377" si="167">_xlfn.TEXTBEFORE(W5314, " ")</f>
        <v>Nagpur</v>
      </c>
    </row>
    <row r="5315" spans="1:24" x14ac:dyDescent="0.4">
      <c r="A5315">
        <v>105314</v>
      </c>
      <c r="B5315" s="5">
        <v>45951.863194444442</v>
      </c>
      <c r="C5315" s="3" t="str">
        <f>TEXT(Sales_Data[[#This Row],[OrderDate]],"mmmm")</f>
        <v>October</v>
      </c>
      <c r="D5315" s="3" t="str">
        <f t="shared" si="166"/>
        <v>2025</v>
      </c>
      <c r="E5315" t="s">
        <v>39</v>
      </c>
      <c r="F5315" t="s">
        <v>14</v>
      </c>
      <c r="G5315" t="s">
        <v>29</v>
      </c>
      <c r="H5315" t="s">
        <v>37</v>
      </c>
      <c r="I5315" t="s">
        <v>100</v>
      </c>
      <c r="J5315">
        <v>38</v>
      </c>
      <c r="K5315">
        <v>3200</v>
      </c>
      <c r="L5315" s="7">
        <f>Sales_Data[[#This Row],[OrderQuantity]] *Sales_Data[[#This Row],[UnitPrice]]</f>
        <v>121600</v>
      </c>
      <c r="M5315" s="7">
        <f>Sales_Data[[#This Row],[UnitPrice]]-Sales_Data[[#This Row],[UnitCost]]</f>
        <v>1200</v>
      </c>
      <c r="N5315" s="7">
        <f>Sales_Data[[#This Row],[Gross Revenue]]-Sales_Data[[#This Row],[Discount Amount ]]</f>
        <v>120400</v>
      </c>
      <c r="O5315" s="7">
        <f>Sales_Data[[#This Row],[OrderQuantity]] *Sales_Data[[#This Row],[UnitCost]]</f>
        <v>76000</v>
      </c>
      <c r="P5315" s="7">
        <f>Sales_Data[[#This Row],[ItemCost]] +Sales_Data[[#This Row],[ShippingCost]]</f>
        <v>76418.05</v>
      </c>
      <c r="Q5315" s="7">
        <f>Sales_Data[[#This Row],[Gross Revenue]]-Sales_Data[[#This Row],[TotalFinancialCost]]</f>
        <v>45181.95</v>
      </c>
      <c r="R5315" s="7">
        <f>Sales_Data[[#This Row],[Actul Bill Amount]]-Sales_Data[[#This Row],[ShippingCost]]</f>
        <v>119981.95</v>
      </c>
      <c r="S5315">
        <v>997</v>
      </c>
      <c r="T5315">
        <v>418.05</v>
      </c>
      <c r="U5315" t="s">
        <v>17</v>
      </c>
      <c r="V5315">
        <v>2000</v>
      </c>
      <c r="W5315" t="s">
        <v>38</v>
      </c>
      <c r="X5315" t="str">
        <f t="shared" si="167"/>
        <v>Kolkata</v>
      </c>
    </row>
    <row r="5316" spans="1:24" x14ac:dyDescent="0.4">
      <c r="A5316">
        <v>105315</v>
      </c>
      <c r="B5316" s="5">
        <v>45910.881944444445</v>
      </c>
      <c r="C5316" s="3" t="str">
        <f>TEXT(Sales_Data[[#This Row],[OrderDate]],"mmmm")</f>
        <v>September</v>
      </c>
      <c r="D5316" s="3" t="str">
        <f t="shared" si="166"/>
        <v>2025</v>
      </c>
      <c r="E5316" t="s">
        <v>23</v>
      </c>
      <c r="F5316" t="s">
        <v>43</v>
      </c>
      <c r="G5316" t="s">
        <v>15</v>
      </c>
      <c r="H5316" t="s">
        <v>16</v>
      </c>
      <c r="I5316" t="s">
        <v>100</v>
      </c>
      <c r="J5316">
        <v>14</v>
      </c>
      <c r="K5316">
        <v>1800</v>
      </c>
      <c r="L5316" s="7">
        <f>Sales_Data[[#This Row],[OrderQuantity]] *Sales_Data[[#This Row],[UnitPrice]]</f>
        <v>25200</v>
      </c>
      <c r="M5316" s="7">
        <f>Sales_Data[[#This Row],[UnitPrice]]-Sales_Data[[#This Row],[UnitCost]]</f>
        <v>900</v>
      </c>
      <c r="N5316" s="7">
        <f>Sales_Data[[#This Row],[Gross Revenue]]-Sales_Data[[#This Row],[Discount Amount ]]</f>
        <v>24300</v>
      </c>
      <c r="O5316" s="7">
        <f>Sales_Data[[#This Row],[OrderQuantity]] *Sales_Data[[#This Row],[UnitCost]]</f>
        <v>12600</v>
      </c>
      <c r="P5316" s="7">
        <f>Sales_Data[[#This Row],[ItemCost]] +Sales_Data[[#This Row],[ShippingCost]]</f>
        <v>13130.07</v>
      </c>
      <c r="Q5316" s="7">
        <f>Sales_Data[[#This Row],[Gross Revenue]]-Sales_Data[[#This Row],[TotalFinancialCost]]</f>
        <v>12069.93</v>
      </c>
      <c r="R5316" s="7">
        <f>Sales_Data[[#This Row],[Actul Bill Amount]]-Sales_Data[[#This Row],[ShippingCost]]</f>
        <v>23769.93</v>
      </c>
      <c r="S5316">
        <v>807</v>
      </c>
      <c r="T5316">
        <v>530.07000000000005</v>
      </c>
      <c r="U5316" t="s">
        <v>51</v>
      </c>
      <c r="V5316">
        <v>900</v>
      </c>
      <c r="W5316" t="s">
        <v>18</v>
      </c>
      <c r="X5316" t="str">
        <f t="shared" si="167"/>
        <v>Bengaluru</v>
      </c>
    </row>
    <row r="5317" spans="1:24" x14ac:dyDescent="0.4">
      <c r="A5317">
        <v>105316</v>
      </c>
      <c r="B5317" s="5">
        <v>45800.984722222223</v>
      </c>
      <c r="C5317" s="3" t="str">
        <f>TEXT(Sales_Data[[#This Row],[OrderDate]],"mmmm")</f>
        <v>May</v>
      </c>
      <c r="D5317" s="3" t="str">
        <f t="shared" si="166"/>
        <v>2025</v>
      </c>
      <c r="E5317" t="s">
        <v>39</v>
      </c>
      <c r="F5317" t="s">
        <v>24</v>
      </c>
      <c r="G5317" t="s">
        <v>29</v>
      </c>
      <c r="H5317" t="s">
        <v>37</v>
      </c>
      <c r="I5317" t="s">
        <v>100</v>
      </c>
      <c r="J5317">
        <v>13</v>
      </c>
      <c r="K5317">
        <v>25000</v>
      </c>
      <c r="L5317" s="7">
        <f>Sales_Data[[#This Row],[OrderQuantity]] *Sales_Data[[#This Row],[UnitPrice]]</f>
        <v>325000</v>
      </c>
      <c r="M5317" s="7">
        <f>Sales_Data[[#This Row],[UnitPrice]]-Sales_Data[[#This Row],[UnitCost]]</f>
        <v>7000</v>
      </c>
      <c r="N5317" s="7">
        <f>Sales_Data[[#This Row],[Gross Revenue]]-Sales_Data[[#This Row],[Discount Amount ]]</f>
        <v>318000</v>
      </c>
      <c r="O5317" s="7">
        <f>Sales_Data[[#This Row],[OrderQuantity]] *Sales_Data[[#This Row],[UnitCost]]</f>
        <v>234000</v>
      </c>
      <c r="P5317" s="7">
        <f>Sales_Data[[#This Row],[ItemCost]] +Sales_Data[[#This Row],[ShippingCost]]</f>
        <v>234365.91</v>
      </c>
      <c r="Q5317" s="7">
        <f>Sales_Data[[#This Row],[Gross Revenue]]-Sales_Data[[#This Row],[TotalFinancialCost]]</f>
        <v>90634.09</v>
      </c>
      <c r="R5317" s="7">
        <f>Sales_Data[[#This Row],[Actul Bill Amount]]-Sales_Data[[#This Row],[ShippingCost]]</f>
        <v>317634.09000000003</v>
      </c>
      <c r="S5317">
        <v>300</v>
      </c>
      <c r="T5317">
        <v>365.91</v>
      </c>
      <c r="U5317" t="s">
        <v>60</v>
      </c>
      <c r="V5317">
        <v>18000</v>
      </c>
      <c r="W5317" t="s">
        <v>38</v>
      </c>
      <c r="X5317" t="str">
        <f t="shared" si="167"/>
        <v>Kolkata</v>
      </c>
    </row>
    <row r="5318" spans="1:24" x14ac:dyDescent="0.4">
      <c r="A5318">
        <v>105317</v>
      </c>
      <c r="B5318" s="5">
        <v>45907.415277777778</v>
      </c>
      <c r="C5318" s="3" t="str">
        <f>TEXT(Sales_Data[[#This Row],[OrderDate]],"mmmm")</f>
        <v>September</v>
      </c>
      <c r="D5318" s="3" t="str">
        <f t="shared" si="166"/>
        <v>2025</v>
      </c>
      <c r="E5318" t="s">
        <v>13</v>
      </c>
      <c r="F5318" t="s">
        <v>40</v>
      </c>
      <c r="G5318" t="s">
        <v>15</v>
      </c>
      <c r="H5318" t="s">
        <v>20</v>
      </c>
      <c r="I5318" t="s">
        <v>100</v>
      </c>
      <c r="J5318">
        <v>24</v>
      </c>
      <c r="K5318">
        <v>5500</v>
      </c>
      <c r="L5318" s="7">
        <f>Sales_Data[[#This Row],[OrderQuantity]] *Sales_Data[[#This Row],[UnitPrice]]</f>
        <v>132000</v>
      </c>
      <c r="M5318" s="7">
        <f>Sales_Data[[#This Row],[UnitPrice]]-Sales_Data[[#This Row],[UnitCost]]</f>
        <v>2000</v>
      </c>
      <c r="N5318" s="7">
        <f>Sales_Data[[#This Row],[Gross Revenue]]-Sales_Data[[#This Row],[Discount Amount ]]</f>
        <v>130000</v>
      </c>
      <c r="O5318" s="7">
        <f>Sales_Data[[#This Row],[OrderQuantity]] *Sales_Data[[#This Row],[UnitCost]]</f>
        <v>84000</v>
      </c>
      <c r="P5318" s="7">
        <f>Sales_Data[[#This Row],[ItemCost]] +Sales_Data[[#This Row],[ShippingCost]]</f>
        <v>84997.8</v>
      </c>
      <c r="Q5318" s="7">
        <f>Sales_Data[[#This Row],[Gross Revenue]]-Sales_Data[[#This Row],[TotalFinancialCost]]</f>
        <v>47002.2</v>
      </c>
      <c r="R5318" s="7">
        <f>Sales_Data[[#This Row],[Actul Bill Amount]]-Sales_Data[[#This Row],[ShippingCost]]</f>
        <v>129002.2</v>
      </c>
      <c r="S5318">
        <v>1087</v>
      </c>
      <c r="T5318">
        <v>997.8</v>
      </c>
      <c r="U5318" t="s">
        <v>41</v>
      </c>
      <c r="V5318">
        <v>3500</v>
      </c>
      <c r="W5318" t="s">
        <v>22</v>
      </c>
      <c r="X5318" t="str">
        <f t="shared" si="167"/>
        <v>Nagpur</v>
      </c>
    </row>
    <row r="5319" spans="1:24" x14ac:dyDescent="0.4">
      <c r="A5319">
        <v>105318</v>
      </c>
      <c r="B5319" s="5">
        <v>45959.933333333334</v>
      </c>
      <c r="C5319" s="3" t="str">
        <f>TEXT(Sales_Data[[#This Row],[OrderDate]],"mmmm")</f>
        <v>October</v>
      </c>
      <c r="D5319" s="3" t="str">
        <f t="shared" si="166"/>
        <v>2025</v>
      </c>
      <c r="E5319" t="s">
        <v>50</v>
      </c>
      <c r="F5319" t="s">
        <v>43</v>
      </c>
      <c r="G5319" t="s">
        <v>29</v>
      </c>
      <c r="H5319" t="s">
        <v>32</v>
      </c>
      <c r="I5319" t="s">
        <v>100</v>
      </c>
      <c r="J5319">
        <v>90</v>
      </c>
      <c r="K5319">
        <v>4500</v>
      </c>
      <c r="L5319" s="7">
        <f>Sales_Data[[#This Row],[OrderQuantity]] *Sales_Data[[#This Row],[UnitPrice]]</f>
        <v>405000</v>
      </c>
      <c r="M5319" s="7">
        <f>Sales_Data[[#This Row],[UnitPrice]]-Sales_Data[[#This Row],[UnitCost]]</f>
        <v>2000</v>
      </c>
      <c r="N5319" s="7">
        <f>Sales_Data[[#This Row],[Gross Revenue]]-Sales_Data[[#This Row],[Discount Amount ]]</f>
        <v>403000</v>
      </c>
      <c r="O5319" s="7">
        <f>Sales_Data[[#This Row],[OrderQuantity]] *Sales_Data[[#This Row],[UnitCost]]</f>
        <v>225000</v>
      </c>
      <c r="P5319" s="7">
        <f>Sales_Data[[#This Row],[ItemCost]] +Sales_Data[[#This Row],[ShippingCost]]</f>
        <v>225535.71</v>
      </c>
      <c r="Q5319" s="7">
        <f>Sales_Data[[#This Row],[Gross Revenue]]-Sales_Data[[#This Row],[TotalFinancialCost]]</f>
        <v>179464.29</v>
      </c>
      <c r="R5319" s="7">
        <f>Sales_Data[[#This Row],[Actul Bill Amount]]-Sales_Data[[#This Row],[ShippingCost]]</f>
        <v>402464.29</v>
      </c>
      <c r="S5319">
        <v>693</v>
      </c>
      <c r="T5319">
        <v>535.71</v>
      </c>
      <c r="U5319" t="s">
        <v>44</v>
      </c>
      <c r="V5319">
        <v>2500</v>
      </c>
      <c r="W5319" t="s">
        <v>33</v>
      </c>
      <c r="X5319" t="str">
        <f t="shared" si="167"/>
        <v>Delhi</v>
      </c>
    </row>
    <row r="5320" spans="1:24" x14ac:dyDescent="0.4">
      <c r="A5320">
        <v>105319</v>
      </c>
      <c r="B5320" s="5">
        <v>45682.628472222219</v>
      </c>
      <c r="C5320" s="3" t="str">
        <f>TEXT(Sales_Data[[#This Row],[OrderDate]],"mmmm")</f>
        <v>January</v>
      </c>
      <c r="D5320" s="3" t="str">
        <f t="shared" si="166"/>
        <v>2025</v>
      </c>
      <c r="E5320" t="s">
        <v>39</v>
      </c>
      <c r="F5320" t="s">
        <v>46</v>
      </c>
      <c r="G5320" t="s">
        <v>31</v>
      </c>
      <c r="H5320" t="s">
        <v>25</v>
      </c>
      <c r="I5320" t="s">
        <v>100</v>
      </c>
      <c r="J5320">
        <v>25</v>
      </c>
      <c r="K5320">
        <v>4500</v>
      </c>
      <c r="L5320" s="7">
        <f>Sales_Data[[#This Row],[OrderQuantity]] *Sales_Data[[#This Row],[UnitPrice]]</f>
        <v>112500</v>
      </c>
      <c r="M5320" s="7">
        <f>Sales_Data[[#This Row],[UnitPrice]]-Sales_Data[[#This Row],[UnitCost]]</f>
        <v>1700</v>
      </c>
      <c r="N5320" s="7">
        <f>Sales_Data[[#This Row],[Gross Revenue]]-Sales_Data[[#This Row],[Discount Amount ]]</f>
        <v>110800</v>
      </c>
      <c r="O5320" s="7">
        <f>Sales_Data[[#This Row],[OrderQuantity]] *Sales_Data[[#This Row],[UnitCost]]</f>
        <v>70000</v>
      </c>
      <c r="P5320" s="7">
        <f>Sales_Data[[#This Row],[ItemCost]] +Sales_Data[[#This Row],[ShippingCost]]</f>
        <v>70923.759999999995</v>
      </c>
      <c r="Q5320" s="7">
        <f>Sales_Data[[#This Row],[Gross Revenue]]-Sales_Data[[#This Row],[TotalFinancialCost]]</f>
        <v>41576.240000000005</v>
      </c>
      <c r="R5320" s="7">
        <f>Sales_Data[[#This Row],[Actul Bill Amount]]-Sales_Data[[#This Row],[ShippingCost]]</f>
        <v>109876.24</v>
      </c>
      <c r="S5320">
        <v>426</v>
      </c>
      <c r="T5320">
        <v>923.76</v>
      </c>
      <c r="U5320" t="s">
        <v>47</v>
      </c>
      <c r="V5320">
        <v>2800</v>
      </c>
      <c r="W5320" t="s">
        <v>27</v>
      </c>
      <c r="X5320" t="str">
        <f t="shared" si="167"/>
        <v>Mumbai</v>
      </c>
    </row>
    <row r="5321" spans="1:24" x14ac:dyDescent="0.4">
      <c r="A5321">
        <v>105320</v>
      </c>
      <c r="B5321" s="5">
        <v>45934.199305555558</v>
      </c>
      <c r="C5321" s="3" t="str">
        <f>TEXT(Sales_Data[[#This Row],[OrderDate]],"mmmm")</f>
        <v>October</v>
      </c>
      <c r="D5321" s="3" t="str">
        <f t="shared" si="166"/>
        <v>2025</v>
      </c>
      <c r="E5321" t="s">
        <v>19</v>
      </c>
      <c r="F5321" t="s">
        <v>35</v>
      </c>
      <c r="G5321" t="s">
        <v>31</v>
      </c>
      <c r="H5321" t="s">
        <v>37</v>
      </c>
      <c r="I5321" t="s">
        <v>100</v>
      </c>
      <c r="J5321">
        <v>96</v>
      </c>
      <c r="K5321">
        <v>8500</v>
      </c>
      <c r="L5321" s="7">
        <f>Sales_Data[[#This Row],[OrderQuantity]] *Sales_Data[[#This Row],[UnitPrice]]</f>
        <v>816000</v>
      </c>
      <c r="M5321" s="7">
        <f>Sales_Data[[#This Row],[UnitPrice]]-Sales_Data[[#This Row],[UnitCost]]</f>
        <v>3000</v>
      </c>
      <c r="N5321" s="7">
        <f>Sales_Data[[#This Row],[Gross Revenue]]-Sales_Data[[#This Row],[Discount Amount ]]</f>
        <v>813000</v>
      </c>
      <c r="O5321" s="7">
        <f>Sales_Data[[#This Row],[OrderQuantity]] *Sales_Data[[#This Row],[UnitCost]]</f>
        <v>528000</v>
      </c>
      <c r="P5321" s="7">
        <f>Sales_Data[[#This Row],[ItemCost]] +Sales_Data[[#This Row],[ShippingCost]]</f>
        <v>528568.77</v>
      </c>
      <c r="Q5321" s="7">
        <f>Sales_Data[[#This Row],[Gross Revenue]]-Sales_Data[[#This Row],[TotalFinancialCost]]</f>
        <v>287431.23</v>
      </c>
      <c r="R5321" s="7">
        <f>Sales_Data[[#This Row],[Actul Bill Amount]]-Sales_Data[[#This Row],[ShippingCost]]</f>
        <v>812431.23</v>
      </c>
      <c r="S5321">
        <v>886</v>
      </c>
      <c r="T5321">
        <v>568.77</v>
      </c>
      <c r="U5321" t="s">
        <v>49</v>
      </c>
      <c r="V5321">
        <v>5500</v>
      </c>
      <c r="W5321" t="s">
        <v>38</v>
      </c>
      <c r="X5321" t="str">
        <f t="shared" si="167"/>
        <v>Kolkata</v>
      </c>
    </row>
    <row r="5322" spans="1:24" x14ac:dyDescent="0.4">
      <c r="A5322">
        <v>105321</v>
      </c>
      <c r="B5322" s="5">
        <v>45727.010416666664</v>
      </c>
      <c r="C5322" s="3" t="str">
        <f>TEXT(Sales_Data[[#This Row],[OrderDate]],"mmmm")</f>
        <v>March</v>
      </c>
      <c r="D5322" s="3" t="str">
        <f t="shared" si="166"/>
        <v>2025</v>
      </c>
      <c r="E5322" t="s">
        <v>42</v>
      </c>
      <c r="F5322" t="s">
        <v>43</v>
      </c>
      <c r="G5322" t="s">
        <v>15</v>
      </c>
      <c r="H5322" t="s">
        <v>25</v>
      </c>
      <c r="I5322" t="s">
        <v>100</v>
      </c>
      <c r="J5322">
        <v>51</v>
      </c>
      <c r="K5322">
        <v>1800</v>
      </c>
      <c r="L5322" s="7">
        <f>Sales_Data[[#This Row],[OrderQuantity]] *Sales_Data[[#This Row],[UnitPrice]]</f>
        <v>91800</v>
      </c>
      <c r="M5322" s="7">
        <f>Sales_Data[[#This Row],[UnitPrice]]-Sales_Data[[#This Row],[UnitCost]]</f>
        <v>900</v>
      </c>
      <c r="N5322" s="7">
        <f>Sales_Data[[#This Row],[Gross Revenue]]-Sales_Data[[#This Row],[Discount Amount ]]</f>
        <v>90900</v>
      </c>
      <c r="O5322" s="7">
        <f>Sales_Data[[#This Row],[OrderQuantity]] *Sales_Data[[#This Row],[UnitCost]]</f>
        <v>45900</v>
      </c>
      <c r="P5322" s="7">
        <f>Sales_Data[[#This Row],[ItemCost]] +Sales_Data[[#This Row],[ShippingCost]]</f>
        <v>46852.5</v>
      </c>
      <c r="Q5322" s="7">
        <f>Sales_Data[[#This Row],[Gross Revenue]]-Sales_Data[[#This Row],[TotalFinancialCost]]</f>
        <v>44947.5</v>
      </c>
      <c r="R5322" s="7">
        <f>Sales_Data[[#This Row],[Actul Bill Amount]]-Sales_Data[[#This Row],[ShippingCost]]</f>
        <v>89947.5</v>
      </c>
      <c r="S5322">
        <v>863</v>
      </c>
      <c r="T5322">
        <v>952.5</v>
      </c>
      <c r="U5322" t="s">
        <v>51</v>
      </c>
      <c r="V5322">
        <v>900</v>
      </c>
      <c r="W5322" t="s">
        <v>27</v>
      </c>
      <c r="X5322" t="str">
        <f t="shared" si="167"/>
        <v>Mumbai</v>
      </c>
    </row>
    <row r="5323" spans="1:24" x14ac:dyDescent="0.4">
      <c r="A5323">
        <v>105322</v>
      </c>
      <c r="B5323" s="5">
        <v>45770.161805555559</v>
      </c>
      <c r="C5323" s="3" t="str">
        <f>TEXT(Sales_Data[[#This Row],[OrderDate]],"mmmm")</f>
        <v>April</v>
      </c>
      <c r="D5323" s="3" t="str">
        <f t="shared" si="166"/>
        <v>2025</v>
      </c>
      <c r="E5323" t="s">
        <v>42</v>
      </c>
      <c r="F5323" t="s">
        <v>28</v>
      </c>
      <c r="G5323" t="s">
        <v>31</v>
      </c>
      <c r="H5323" t="s">
        <v>25</v>
      </c>
      <c r="I5323" t="s">
        <v>100</v>
      </c>
      <c r="J5323">
        <v>10</v>
      </c>
      <c r="K5323">
        <v>2500</v>
      </c>
      <c r="L5323" s="7">
        <f>Sales_Data[[#This Row],[OrderQuantity]] *Sales_Data[[#This Row],[UnitPrice]]</f>
        <v>25000</v>
      </c>
      <c r="M5323" s="7">
        <f>Sales_Data[[#This Row],[UnitPrice]]-Sales_Data[[#This Row],[UnitCost]]</f>
        <v>1000</v>
      </c>
      <c r="N5323" s="7">
        <f>Sales_Data[[#This Row],[Gross Revenue]]-Sales_Data[[#This Row],[Discount Amount ]]</f>
        <v>24000</v>
      </c>
      <c r="O5323" s="7">
        <f>Sales_Data[[#This Row],[OrderQuantity]] *Sales_Data[[#This Row],[UnitCost]]</f>
        <v>15000</v>
      </c>
      <c r="P5323" s="7">
        <f>Sales_Data[[#This Row],[ItemCost]] +Sales_Data[[#This Row],[ShippingCost]]</f>
        <v>15675.49</v>
      </c>
      <c r="Q5323" s="7">
        <f>Sales_Data[[#This Row],[Gross Revenue]]-Sales_Data[[#This Row],[TotalFinancialCost]]</f>
        <v>9324.51</v>
      </c>
      <c r="R5323" s="7">
        <f>Sales_Data[[#This Row],[Actul Bill Amount]]-Sales_Data[[#This Row],[ShippingCost]]</f>
        <v>23324.51</v>
      </c>
      <c r="S5323">
        <v>1108</v>
      </c>
      <c r="T5323">
        <v>675.49</v>
      </c>
      <c r="U5323" t="s">
        <v>54</v>
      </c>
      <c r="V5323">
        <v>1500</v>
      </c>
      <c r="W5323" t="s">
        <v>27</v>
      </c>
      <c r="X5323" t="str">
        <f t="shared" si="167"/>
        <v>Mumbai</v>
      </c>
    </row>
    <row r="5324" spans="1:24" x14ac:dyDescent="0.4">
      <c r="A5324">
        <v>105323</v>
      </c>
      <c r="B5324" s="5">
        <v>46020.322222222225</v>
      </c>
      <c r="C5324" s="3" t="str">
        <f>TEXT(Sales_Data[[#This Row],[OrderDate]],"mmmm")</f>
        <v>December</v>
      </c>
      <c r="D5324" s="3" t="str">
        <f t="shared" si="166"/>
        <v>2025</v>
      </c>
      <c r="E5324" t="s">
        <v>39</v>
      </c>
      <c r="F5324" t="s">
        <v>35</v>
      </c>
      <c r="G5324" t="s">
        <v>15</v>
      </c>
      <c r="H5324" t="s">
        <v>32</v>
      </c>
      <c r="I5324" t="s">
        <v>100</v>
      </c>
      <c r="J5324">
        <v>38</v>
      </c>
      <c r="K5324">
        <v>8500</v>
      </c>
      <c r="L5324" s="7">
        <f>Sales_Data[[#This Row],[OrderQuantity]] *Sales_Data[[#This Row],[UnitPrice]]</f>
        <v>323000</v>
      </c>
      <c r="M5324" s="7">
        <f>Sales_Data[[#This Row],[UnitPrice]]-Sales_Data[[#This Row],[UnitCost]]</f>
        <v>3000</v>
      </c>
      <c r="N5324" s="7">
        <f>Sales_Data[[#This Row],[Gross Revenue]]-Sales_Data[[#This Row],[Discount Amount ]]</f>
        <v>320000</v>
      </c>
      <c r="O5324" s="7">
        <f>Sales_Data[[#This Row],[OrderQuantity]] *Sales_Data[[#This Row],[UnitCost]]</f>
        <v>209000</v>
      </c>
      <c r="P5324" s="7">
        <f>Sales_Data[[#This Row],[ItemCost]] +Sales_Data[[#This Row],[ShippingCost]]</f>
        <v>210665.60000000001</v>
      </c>
      <c r="Q5324" s="7">
        <f>Sales_Data[[#This Row],[Gross Revenue]]-Sales_Data[[#This Row],[TotalFinancialCost]]</f>
        <v>112334.39999999999</v>
      </c>
      <c r="R5324" s="7">
        <f>Sales_Data[[#This Row],[Actul Bill Amount]]-Sales_Data[[#This Row],[ShippingCost]]</f>
        <v>318334.40000000002</v>
      </c>
      <c r="S5324">
        <v>1137</v>
      </c>
      <c r="T5324">
        <v>1665.6</v>
      </c>
      <c r="U5324" t="s">
        <v>49</v>
      </c>
      <c r="V5324">
        <v>5500</v>
      </c>
      <c r="W5324" t="s">
        <v>33</v>
      </c>
      <c r="X5324" t="str">
        <f t="shared" si="167"/>
        <v>Delhi</v>
      </c>
    </row>
    <row r="5325" spans="1:24" x14ac:dyDescent="0.4">
      <c r="A5325">
        <v>105324</v>
      </c>
      <c r="B5325" s="5">
        <v>45769.0625</v>
      </c>
      <c r="C5325" s="3" t="str">
        <f>TEXT(Sales_Data[[#This Row],[OrderDate]],"mmmm")</f>
        <v>April</v>
      </c>
      <c r="D5325" s="3" t="str">
        <f t="shared" si="166"/>
        <v>2025</v>
      </c>
      <c r="E5325" t="s">
        <v>50</v>
      </c>
      <c r="F5325" t="s">
        <v>35</v>
      </c>
      <c r="G5325" t="s">
        <v>15</v>
      </c>
      <c r="H5325" t="s">
        <v>16</v>
      </c>
      <c r="I5325" t="s">
        <v>100</v>
      </c>
      <c r="J5325">
        <v>89</v>
      </c>
      <c r="K5325">
        <v>12000</v>
      </c>
      <c r="L5325" s="7">
        <f>Sales_Data[[#This Row],[OrderQuantity]] *Sales_Data[[#This Row],[UnitPrice]]</f>
        <v>1068000</v>
      </c>
      <c r="M5325" s="7">
        <f>Sales_Data[[#This Row],[UnitPrice]]-Sales_Data[[#This Row],[UnitCost]]</f>
        <v>4000</v>
      </c>
      <c r="N5325" s="7">
        <f>Sales_Data[[#This Row],[Gross Revenue]]-Sales_Data[[#This Row],[Discount Amount ]]</f>
        <v>1064000</v>
      </c>
      <c r="O5325" s="7">
        <f>Sales_Data[[#This Row],[OrderQuantity]] *Sales_Data[[#This Row],[UnitCost]]</f>
        <v>712000</v>
      </c>
      <c r="P5325" s="7">
        <f>Sales_Data[[#This Row],[ItemCost]] +Sales_Data[[#This Row],[ShippingCost]]</f>
        <v>712450.56000000006</v>
      </c>
      <c r="Q5325" s="7">
        <f>Sales_Data[[#This Row],[Gross Revenue]]-Sales_Data[[#This Row],[TotalFinancialCost]]</f>
        <v>355549.43999999994</v>
      </c>
      <c r="R5325" s="7">
        <f>Sales_Data[[#This Row],[Actul Bill Amount]]-Sales_Data[[#This Row],[ShippingCost]]</f>
        <v>1063549.4399999999</v>
      </c>
      <c r="S5325">
        <v>328</v>
      </c>
      <c r="T5325">
        <v>450.56</v>
      </c>
      <c r="U5325" t="s">
        <v>36</v>
      </c>
      <c r="V5325">
        <v>8000</v>
      </c>
      <c r="W5325" t="s">
        <v>18</v>
      </c>
      <c r="X5325" t="str">
        <f t="shared" si="167"/>
        <v>Bengaluru</v>
      </c>
    </row>
    <row r="5326" spans="1:24" x14ac:dyDescent="0.4">
      <c r="A5326">
        <v>105325</v>
      </c>
      <c r="B5326" s="5">
        <v>46021.064583333333</v>
      </c>
      <c r="C5326" s="3" t="str">
        <f>TEXT(Sales_Data[[#This Row],[OrderDate]],"mmmm")</f>
        <v>December</v>
      </c>
      <c r="D5326" s="3" t="str">
        <f t="shared" si="166"/>
        <v>2025</v>
      </c>
      <c r="E5326" t="s">
        <v>39</v>
      </c>
      <c r="F5326" t="s">
        <v>28</v>
      </c>
      <c r="G5326" t="s">
        <v>31</v>
      </c>
      <c r="H5326" t="s">
        <v>16</v>
      </c>
      <c r="I5326" t="s">
        <v>100</v>
      </c>
      <c r="J5326">
        <v>16</v>
      </c>
      <c r="K5326">
        <v>2500</v>
      </c>
      <c r="L5326" s="7">
        <f>Sales_Data[[#This Row],[OrderQuantity]] *Sales_Data[[#This Row],[UnitPrice]]</f>
        <v>40000</v>
      </c>
      <c r="M5326" s="7">
        <f>Sales_Data[[#This Row],[UnitPrice]]-Sales_Data[[#This Row],[UnitCost]]</f>
        <v>1000</v>
      </c>
      <c r="N5326" s="7">
        <f>Sales_Data[[#This Row],[Gross Revenue]]-Sales_Data[[#This Row],[Discount Amount ]]</f>
        <v>39000</v>
      </c>
      <c r="O5326" s="7">
        <f>Sales_Data[[#This Row],[OrderQuantity]] *Sales_Data[[#This Row],[UnitCost]]</f>
        <v>24000</v>
      </c>
      <c r="P5326" s="7">
        <f>Sales_Data[[#This Row],[ItemCost]] +Sales_Data[[#This Row],[ShippingCost]]</f>
        <v>26778.98</v>
      </c>
      <c r="Q5326" s="7">
        <f>Sales_Data[[#This Row],[Gross Revenue]]-Sales_Data[[#This Row],[TotalFinancialCost]]</f>
        <v>13221.02</v>
      </c>
      <c r="R5326" s="7">
        <f>Sales_Data[[#This Row],[Actul Bill Amount]]-Sales_Data[[#This Row],[ShippingCost]]</f>
        <v>36221.019999999997</v>
      </c>
      <c r="S5326">
        <v>765</v>
      </c>
      <c r="T5326">
        <v>2778.98</v>
      </c>
      <c r="U5326" t="s">
        <v>54</v>
      </c>
      <c r="V5326">
        <v>1500</v>
      </c>
      <c r="W5326" t="s">
        <v>18</v>
      </c>
      <c r="X5326" t="str">
        <f t="shared" si="167"/>
        <v>Bengaluru</v>
      </c>
    </row>
    <row r="5327" spans="1:24" x14ac:dyDescent="0.4">
      <c r="A5327">
        <v>105326</v>
      </c>
      <c r="B5327" s="5">
        <v>45960.331250000003</v>
      </c>
      <c r="C5327" s="3" t="str">
        <f>TEXT(Sales_Data[[#This Row],[OrderDate]],"mmmm")</f>
        <v>October</v>
      </c>
      <c r="D5327" s="3" t="str">
        <f t="shared" si="166"/>
        <v>2025</v>
      </c>
      <c r="E5327" t="s">
        <v>48</v>
      </c>
      <c r="F5327" t="s">
        <v>35</v>
      </c>
      <c r="G5327" t="s">
        <v>31</v>
      </c>
      <c r="H5327" t="s">
        <v>25</v>
      </c>
      <c r="I5327" t="s">
        <v>100</v>
      </c>
      <c r="J5327">
        <v>85</v>
      </c>
      <c r="K5327">
        <v>12000</v>
      </c>
      <c r="L5327" s="7">
        <f>Sales_Data[[#This Row],[OrderQuantity]] *Sales_Data[[#This Row],[UnitPrice]]</f>
        <v>1020000</v>
      </c>
      <c r="M5327" s="7">
        <f>Sales_Data[[#This Row],[UnitPrice]]-Sales_Data[[#This Row],[UnitCost]]</f>
        <v>4000</v>
      </c>
      <c r="N5327" s="7">
        <f>Sales_Data[[#This Row],[Gross Revenue]]-Sales_Data[[#This Row],[Discount Amount ]]</f>
        <v>1016000</v>
      </c>
      <c r="O5327" s="7">
        <f>Sales_Data[[#This Row],[OrderQuantity]] *Sales_Data[[#This Row],[UnitCost]]</f>
        <v>680000</v>
      </c>
      <c r="P5327" s="7">
        <f>Sales_Data[[#This Row],[ItemCost]] +Sales_Data[[#This Row],[ShippingCost]]</f>
        <v>681178.37</v>
      </c>
      <c r="Q5327" s="7">
        <f>Sales_Data[[#This Row],[Gross Revenue]]-Sales_Data[[#This Row],[TotalFinancialCost]]</f>
        <v>338821.63</v>
      </c>
      <c r="R5327" s="7">
        <f>Sales_Data[[#This Row],[Actul Bill Amount]]-Sales_Data[[#This Row],[ShippingCost]]</f>
        <v>1014821.63</v>
      </c>
      <c r="S5327">
        <v>1009</v>
      </c>
      <c r="T5327">
        <v>1178.3699999999999</v>
      </c>
      <c r="U5327" t="s">
        <v>36</v>
      </c>
      <c r="V5327">
        <v>8000</v>
      </c>
      <c r="W5327" t="s">
        <v>27</v>
      </c>
      <c r="X5327" t="str">
        <f t="shared" si="167"/>
        <v>Mumbai</v>
      </c>
    </row>
    <row r="5328" spans="1:24" x14ac:dyDescent="0.4">
      <c r="A5328">
        <v>105327</v>
      </c>
      <c r="B5328" s="5">
        <v>45748.470833333333</v>
      </c>
      <c r="C5328" s="3" t="str">
        <f>TEXT(Sales_Data[[#This Row],[OrderDate]],"mmmm")</f>
        <v>April</v>
      </c>
      <c r="D5328" s="3" t="str">
        <f t="shared" si="166"/>
        <v>2025</v>
      </c>
      <c r="E5328" t="s">
        <v>39</v>
      </c>
      <c r="F5328" t="s">
        <v>14</v>
      </c>
      <c r="G5328" t="s">
        <v>29</v>
      </c>
      <c r="H5328" t="s">
        <v>20</v>
      </c>
      <c r="I5328" t="s">
        <v>100</v>
      </c>
      <c r="J5328">
        <v>51</v>
      </c>
      <c r="K5328">
        <v>3200</v>
      </c>
      <c r="L5328" s="7">
        <f>Sales_Data[[#This Row],[OrderQuantity]] *Sales_Data[[#This Row],[UnitPrice]]</f>
        <v>163200</v>
      </c>
      <c r="M5328" s="7">
        <f>Sales_Data[[#This Row],[UnitPrice]]-Sales_Data[[#This Row],[UnitCost]]</f>
        <v>1200</v>
      </c>
      <c r="N5328" s="7">
        <f>Sales_Data[[#This Row],[Gross Revenue]]-Sales_Data[[#This Row],[Discount Amount ]]</f>
        <v>162000</v>
      </c>
      <c r="O5328" s="7">
        <f>Sales_Data[[#This Row],[OrderQuantity]] *Sales_Data[[#This Row],[UnitCost]]</f>
        <v>102000</v>
      </c>
      <c r="P5328" s="7">
        <f>Sales_Data[[#This Row],[ItemCost]] +Sales_Data[[#This Row],[ShippingCost]]</f>
        <v>102686.54</v>
      </c>
      <c r="Q5328" s="7">
        <f>Sales_Data[[#This Row],[Gross Revenue]]-Sales_Data[[#This Row],[TotalFinancialCost]]</f>
        <v>60513.460000000006</v>
      </c>
      <c r="R5328" s="7">
        <f>Sales_Data[[#This Row],[Actul Bill Amount]]-Sales_Data[[#This Row],[ShippingCost]]</f>
        <v>161313.46</v>
      </c>
      <c r="S5328">
        <v>795</v>
      </c>
      <c r="T5328">
        <v>686.54</v>
      </c>
      <c r="U5328" t="s">
        <v>17</v>
      </c>
      <c r="V5328">
        <v>2000</v>
      </c>
      <c r="W5328" t="s">
        <v>22</v>
      </c>
      <c r="X5328" t="str">
        <f t="shared" si="167"/>
        <v>Nagpur</v>
      </c>
    </row>
    <row r="5329" spans="1:24" x14ac:dyDescent="0.4">
      <c r="A5329">
        <v>105328</v>
      </c>
      <c r="B5329" s="5">
        <v>45675.518750000003</v>
      </c>
      <c r="C5329" s="3" t="str">
        <f>TEXT(Sales_Data[[#This Row],[OrderDate]],"mmmm")</f>
        <v>January</v>
      </c>
      <c r="D5329" s="3" t="str">
        <f t="shared" si="166"/>
        <v>2025</v>
      </c>
      <c r="E5329" t="s">
        <v>34</v>
      </c>
      <c r="F5329" t="s">
        <v>55</v>
      </c>
      <c r="G5329" t="s">
        <v>15</v>
      </c>
      <c r="H5329" t="s">
        <v>25</v>
      </c>
      <c r="I5329" t="s">
        <v>100</v>
      </c>
      <c r="J5329">
        <v>46</v>
      </c>
      <c r="K5329">
        <v>850</v>
      </c>
      <c r="L5329" s="7">
        <f>Sales_Data[[#This Row],[OrderQuantity]] *Sales_Data[[#This Row],[UnitPrice]]</f>
        <v>39100</v>
      </c>
      <c r="M5329" s="7">
        <f>Sales_Data[[#This Row],[UnitPrice]]-Sales_Data[[#This Row],[UnitCost]]</f>
        <v>300</v>
      </c>
      <c r="N5329" s="7">
        <f>Sales_Data[[#This Row],[Gross Revenue]]-Sales_Data[[#This Row],[Discount Amount ]]</f>
        <v>38800</v>
      </c>
      <c r="O5329" s="7">
        <f>Sales_Data[[#This Row],[OrderQuantity]] *Sales_Data[[#This Row],[UnitCost]]</f>
        <v>25300</v>
      </c>
      <c r="P5329" s="7">
        <f>Sales_Data[[#This Row],[ItemCost]] +Sales_Data[[#This Row],[ShippingCost]]</f>
        <v>28282.489999999998</v>
      </c>
      <c r="Q5329" s="7">
        <f>Sales_Data[[#This Row],[Gross Revenue]]-Sales_Data[[#This Row],[TotalFinancialCost]]</f>
        <v>10817.510000000002</v>
      </c>
      <c r="R5329" s="7">
        <f>Sales_Data[[#This Row],[Actul Bill Amount]]-Sales_Data[[#This Row],[ShippingCost]]</f>
        <v>35817.51</v>
      </c>
      <c r="S5329">
        <v>1156</v>
      </c>
      <c r="T5329">
        <v>2982.49</v>
      </c>
      <c r="U5329" t="s">
        <v>56</v>
      </c>
      <c r="V5329">
        <v>550</v>
      </c>
      <c r="W5329" t="s">
        <v>27</v>
      </c>
      <c r="X5329" t="str">
        <f t="shared" si="167"/>
        <v>Mumbai</v>
      </c>
    </row>
    <row r="5330" spans="1:24" x14ac:dyDescent="0.4">
      <c r="A5330">
        <v>105329</v>
      </c>
      <c r="B5330" s="5">
        <v>45806.760416666664</v>
      </c>
      <c r="C5330" s="3" t="str">
        <f>TEXT(Sales_Data[[#This Row],[OrderDate]],"mmmm")</f>
        <v>May</v>
      </c>
      <c r="D5330" s="3" t="str">
        <f t="shared" si="166"/>
        <v>2025</v>
      </c>
      <c r="E5330" t="s">
        <v>23</v>
      </c>
      <c r="F5330" t="s">
        <v>43</v>
      </c>
      <c r="G5330" t="s">
        <v>29</v>
      </c>
      <c r="H5330" t="s">
        <v>32</v>
      </c>
      <c r="I5330" t="s">
        <v>100</v>
      </c>
      <c r="J5330">
        <v>84</v>
      </c>
      <c r="K5330">
        <v>4500</v>
      </c>
      <c r="L5330" s="7">
        <f>Sales_Data[[#This Row],[OrderQuantity]] *Sales_Data[[#This Row],[UnitPrice]]</f>
        <v>378000</v>
      </c>
      <c r="M5330" s="7">
        <f>Sales_Data[[#This Row],[UnitPrice]]-Sales_Data[[#This Row],[UnitCost]]</f>
        <v>2000</v>
      </c>
      <c r="N5330" s="7">
        <f>Sales_Data[[#This Row],[Gross Revenue]]-Sales_Data[[#This Row],[Discount Amount ]]</f>
        <v>376000</v>
      </c>
      <c r="O5330" s="7">
        <f>Sales_Data[[#This Row],[OrderQuantity]] *Sales_Data[[#This Row],[UnitCost]]</f>
        <v>210000</v>
      </c>
      <c r="P5330" s="7">
        <f>Sales_Data[[#This Row],[ItemCost]] +Sales_Data[[#This Row],[ShippingCost]]</f>
        <v>210789.14</v>
      </c>
      <c r="Q5330" s="7">
        <f>Sales_Data[[#This Row],[Gross Revenue]]-Sales_Data[[#This Row],[TotalFinancialCost]]</f>
        <v>167210.85999999999</v>
      </c>
      <c r="R5330" s="7">
        <f>Sales_Data[[#This Row],[Actul Bill Amount]]-Sales_Data[[#This Row],[ShippingCost]]</f>
        <v>375210.86</v>
      </c>
      <c r="S5330">
        <v>1069</v>
      </c>
      <c r="T5330">
        <v>789.14</v>
      </c>
      <c r="U5330" t="s">
        <v>44</v>
      </c>
      <c r="V5330">
        <v>2500</v>
      </c>
      <c r="W5330" t="s">
        <v>33</v>
      </c>
      <c r="X5330" t="str">
        <f t="shared" si="167"/>
        <v>Delhi</v>
      </c>
    </row>
    <row r="5331" spans="1:24" x14ac:dyDescent="0.4">
      <c r="A5331">
        <v>105330</v>
      </c>
      <c r="B5331" s="5">
        <v>45884.196527777778</v>
      </c>
      <c r="C5331" s="3" t="str">
        <f>TEXT(Sales_Data[[#This Row],[OrderDate]],"mmmm")</f>
        <v>August</v>
      </c>
      <c r="D5331" s="3" t="str">
        <f t="shared" si="166"/>
        <v>2025</v>
      </c>
      <c r="E5331" t="s">
        <v>42</v>
      </c>
      <c r="F5331" t="s">
        <v>14</v>
      </c>
      <c r="G5331" t="s">
        <v>29</v>
      </c>
      <c r="H5331" t="s">
        <v>25</v>
      </c>
      <c r="I5331" t="s">
        <v>100</v>
      </c>
      <c r="J5331">
        <v>94</v>
      </c>
      <c r="K5331">
        <v>3200</v>
      </c>
      <c r="L5331" s="7">
        <f>Sales_Data[[#This Row],[OrderQuantity]] *Sales_Data[[#This Row],[UnitPrice]]</f>
        <v>300800</v>
      </c>
      <c r="M5331" s="7">
        <f>Sales_Data[[#This Row],[UnitPrice]]-Sales_Data[[#This Row],[UnitCost]]</f>
        <v>1200</v>
      </c>
      <c r="N5331" s="7">
        <f>Sales_Data[[#This Row],[Gross Revenue]]-Sales_Data[[#This Row],[Discount Amount ]]</f>
        <v>299600</v>
      </c>
      <c r="O5331" s="7">
        <f>Sales_Data[[#This Row],[OrderQuantity]] *Sales_Data[[#This Row],[UnitCost]]</f>
        <v>188000</v>
      </c>
      <c r="P5331" s="7">
        <f>Sales_Data[[#This Row],[ItemCost]] +Sales_Data[[#This Row],[ShippingCost]]</f>
        <v>188642.94</v>
      </c>
      <c r="Q5331" s="7">
        <f>Sales_Data[[#This Row],[Gross Revenue]]-Sales_Data[[#This Row],[TotalFinancialCost]]</f>
        <v>112157.06</v>
      </c>
      <c r="R5331" s="7">
        <f>Sales_Data[[#This Row],[Actul Bill Amount]]-Sales_Data[[#This Row],[ShippingCost]]</f>
        <v>298957.06</v>
      </c>
      <c r="S5331">
        <v>433</v>
      </c>
      <c r="T5331">
        <v>642.94000000000005</v>
      </c>
      <c r="U5331" t="s">
        <v>17</v>
      </c>
      <c r="V5331">
        <v>2000</v>
      </c>
      <c r="W5331" t="s">
        <v>27</v>
      </c>
      <c r="X5331" t="str">
        <f t="shared" si="167"/>
        <v>Mumbai</v>
      </c>
    </row>
    <row r="5332" spans="1:24" x14ac:dyDescent="0.4">
      <c r="A5332">
        <v>105331</v>
      </c>
      <c r="B5332" s="5">
        <v>45871.722222222219</v>
      </c>
      <c r="C5332" s="3" t="str">
        <f>TEXT(Sales_Data[[#This Row],[OrderDate]],"mmmm")</f>
        <v>August</v>
      </c>
      <c r="D5332" s="3" t="str">
        <f t="shared" si="166"/>
        <v>2025</v>
      </c>
      <c r="E5332" t="s">
        <v>13</v>
      </c>
      <c r="F5332" t="s">
        <v>24</v>
      </c>
      <c r="G5332" t="s">
        <v>15</v>
      </c>
      <c r="H5332" t="s">
        <v>16</v>
      </c>
      <c r="I5332" t="s">
        <v>100</v>
      </c>
      <c r="J5332">
        <v>50</v>
      </c>
      <c r="K5332">
        <v>3500</v>
      </c>
      <c r="L5332" s="7">
        <f>Sales_Data[[#This Row],[OrderQuantity]] *Sales_Data[[#This Row],[UnitPrice]]</f>
        <v>175000</v>
      </c>
      <c r="M5332" s="7">
        <f>Sales_Data[[#This Row],[UnitPrice]]-Sales_Data[[#This Row],[UnitCost]]</f>
        <v>1300</v>
      </c>
      <c r="N5332" s="7">
        <f>Sales_Data[[#This Row],[Gross Revenue]]-Sales_Data[[#This Row],[Discount Amount ]]</f>
        <v>173700</v>
      </c>
      <c r="O5332" s="7">
        <f>Sales_Data[[#This Row],[OrderQuantity]] *Sales_Data[[#This Row],[UnitCost]]</f>
        <v>110000</v>
      </c>
      <c r="P5332" s="7">
        <f>Sales_Data[[#This Row],[ItemCost]] +Sales_Data[[#This Row],[ShippingCost]]</f>
        <v>111206.32</v>
      </c>
      <c r="Q5332" s="7">
        <f>Sales_Data[[#This Row],[Gross Revenue]]-Sales_Data[[#This Row],[TotalFinancialCost]]</f>
        <v>63793.679999999993</v>
      </c>
      <c r="R5332" s="7">
        <f>Sales_Data[[#This Row],[Actul Bill Amount]]-Sales_Data[[#This Row],[ShippingCost]]</f>
        <v>172493.68</v>
      </c>
      <c r="S5332">
        <v>1121</v>
      </c>
      <c r="T5332">
        <v>1206.32</v>
      </c>
      <c r="U5332" t="s">
        <v>59</v>
      </c>
      <c r="V5332">
        <v>2200</v>
      </c>
      <c r="W5332" t="s">
        <v>18</v>
      </c>
      <c r="X5332" t="str">
        <f t="shared" si="167"/>
        <v>Bengaluru</v>
      </c>
    </row>
    <row r="5333" spans="1:24" x14ac:dyDescent="0.4">
      <c r="A5333">
        <v>105332</v>
      </c>
      <c r="B5333" s="5">
        <v>46017.981249999997</v>
      </c>
      <c r="C5333" s="3" t="str">
        <f>TEXT(Sales_Data[[#This Row],[OrderDate]],"mmmm")</f>
        <v>December</v>
      </c>
      <c r="D5333" s="3" t="str">
        <f t="shared" si="166"/>
        <v>2025</v>
      </c>
      <c r="E5333" t="s">
        <v>23</v>
      </c>
      <c r="F5333" t="s">
        <v>35</v>
      </c>
      <c r="G5333" t="s">
        <v>15</v>
      </c>
      <c r="H5333" t="s">
        <v>16</v>
      </c>
      <c r="I5333" t="s">
        <v>100</v>
      </c>
      <c r="J5333">
        <v>72</v>
      </c>
      <c r="K5333">
        <v>12000</v>
      </c>
      <c r="L5333" s="7">
        <f>Sales_Data[[#This Row],[OrderQuantity]] *Sales_Data[[#This Row],[UnitPrice]]</f>
        <v>864000</v>
      </c>
      <c r="M5333" s="7">
        <f>Sales_Data[[#This Row],[UnitPrice]]-Sales_Data[[#This Row],[UnitCost]]</f>
        <v>4000</v>
      </c>
      <c r="N5333" s="7">
        <f>Sales_Data[[#This Row],[Gross Revenue]]-Sales_Data[[#This Row],[Discount Amount ]]</f>
        <v>860000</v>
      </c>
      <c r="O5333" s="7">
        <f>Sales_Data[[#This Row],[OrderQuantity]] *Sales_Data[[#This Row],[UnitCost]]</f>
        <v>576000</v>
      </c>
      <c r="P5333" s="7">
        <f>Sales_Data[[#This Row],[ItemCost]] +Sales_Data[[#This Row],[ShippingCost]]</f>
        <v>576429.26</v>
      </c>
      <c r="Q5333" s="7">
        <f>Sales_Data[[#This Row],[Gross Revenue]]-Sales_Data[[#This Row],[TotalFinancialCost]]</f>
        <v>287570.74</v>
      </c>
      <c r="R5333" s="7">
        <f>Sales_Data[[#This Row],[Actul Bill Amount]]-Sales_Data[[#This Row],[ShippingCost]]</f>
        <v>859570.74</v>
      </c>
      <c r="S5333">
        <v>947</v>
      </c>
      <c r="T5333">
        <v>429.26</v>
      </c>
      <c r="U5333" t="s">
        <v>36</v>
      </c>
      <c r="V5333">
        <v>8000</v>
      </c>
      <c r="W5333" t="s">
        <v>18</v>
      </c>
      <c r="X5333" t="str">
        <f t="shared" si="167"/>
        <v>Bengaluru</v>
      </c>
    </row>
    <row r="5334" spans="1:24" x14ac:dyDescent="0.4">
      <c r="A5334">
        <v>105333</v>
      </c>
      <c r="B5334" s="5">
        <v>45808.722916666666</v>
      </c>
      <c r="C5334" s="3" t="str">
        <f>TEXT(Sales_Data[[#This Row],[OrderDate]],"mmmm")</f>
        <v>May</v>
      </c>
      <c r="D5334" s="3" t="str">
        <f t="shared" si="166"/>
        <v>2025</v>
      </c>
      <c r="E5334" t="s">
        <v>45</v>
      </c>
      <c r="F5334" t="s">
        <v>46</v>
      </c>
      <c r="G5334" t="s">
        <v>15</v>
      </c>
      <c r="H5334" t="s">
        <v>32</v>
      </c>
      <c r="I5334" t="s">
        <v>100</v>
      </c>
      <c r="J5334">
        <v>34</v>
      </c>
      <c r="K5334">
        <v>15000</v>
      </c>
      <c r="L5334" s="7">
        <f>Sales_Data[[#This Row],[OrderQuantity]] *Sales_Data[[#This Row],[UnitPrice]]</f>
        <v>510000</v>
      </c>
      <c r="M5334" s="7">
        <f>Sales_Data[[#This Row],[UnitPrice]]-Sales_Data[[#This Row],[UnitCost]]</f>
        <v>5500</v>
      </c>
      <c r="N5334" s="7">
        <f>Sales_Data[[#This Row],[Gross Revenue]]-Sales_Data[[#This Row],[Discount Amount ]]</f>
        <v>504500</v>
      </c>
      <c r="O5334" s="7">
        <f>Sales_Data[[#This Row],[OrderQuantity]] *Sales_Data[[#This Row],[UnitCost]]</f>
        <v>323000</v>
      </c>
      <c r="P5334" s="7">
        <f>Sales_Data[[#This Row],[ItemCost]] +Sales_Data[[#This Row],[ShippingCost]]</f>
        <v>323445.17</v>
      </c>
      <c r="Q5334" s="7">
        <f>Sales_Data[[#This Row],[Gross Revenue]]-Sales_Data[[#This Row],[TotalFinancialCost]]</f>
        <v>186554.83000000002</v>
      </c>
      <c r="R5334" s="7">
        <f>Sales_Data[[#This Row],[Actul Bill Amount]]-Sales_Data[[#This Row],[ShippingCost]]</f>
        <v>504054.83</v>
      </c>
      <c r="S5334">
        <v>467</v>
      </c>
      <c r="T5334">
        <v>445.17</v>
      </c>
      <c r="U5334" t="s">
        <v>53</v>
      </c>
      <c r="V5334">
        <v>9500</v>
      </c>
      <c r="W5334" t="s">
        <v>33</v>
      </c>
      <c r="X5334" t="str">
        <f t="shared" si="167"/>
        <v>Delhi</v>
      </c>
    </row>
    <row r="5335" spans="1:24" x14ac:dyDescent="0.4">
      <c r="A5335">
        <v>105334</v>
      </c>
      <c r="B5335" s="5">
        <v>45849.121527777781</v>
      </c>
      <c r="C5335" s="3" t="str">
        <f>TEXT(Sales_Data[[#This Row],[OrderDate]],"mmmm")</f>
        <v>July</v>
      </c>
      <c r="D5335" s="3" t="str">
        <f t="shared" si="166"/>
        <v>2025</v>
      </c>
      <c r="E5335" t="s">
        <v>48</v>
      </c>
      <c r="F5335" t="s">
        <v>24</v>
      </c>
      <c r="G5335" t="s">
        <v>29</v>
      </c>
      <c r="H5335" t="s">
        <v>32</v>
      </c>
      <c r="I5335" t="s">
        <v>100</v>
      </c>
      <c r="J5335">
        <v>29</v>
      </c>
      <c r="K5335">
        <v>3500</v>
      </c>
      <c r="L5335" s="7">
        <f>Sales_Data[[#This Row],[OrderQuantity]] *Sales_Data[[#This Row],[UnitPrice]]</f>
        <v>101500</v>
      </c>
      <c r="M5335" s="7">
        <f>Sales_Data[[#This Row],[UnitPrice]]-Sales_Data[[#This Row],[UnitCost]]</f>
        <v>1300</v>
      </c>
      <c r="N5335" s="7">
        <f>Sales_Data[[#This Row],[Gross Revenue]]-Sales_Data[[#This Row],[Discount Amount ]]</f>
        <v>100200</v>
      </c>
      <c r="O5335" s="7">
        <f>Sales_Data[[#This Row],[OrderQuantity]] *Sales_Data[[#This Row],[UnitCost]]</f>
        <v>63800</v>
      </c>
      <c r="P5335" s="7">
        <f>Sales_Data[[#This Row],[ItemCost]] +Sales_Data[[#This Row],[ShippingCost]]</f>
        <v>64679.29</v>
      </c>
      <c r="Q5335" s="7">
        <f>Sales_Data[[#This Row],[Gross Revenue]]-Sales_Data[[#This Row],[TotalFinancialCost]]</f>
        <v>36820.71</v>
      </c>
      <c r="R5335" s="7">
        <f>Sales_Data[[#This Row],[Actul Bill Amount]]-Sales_Data[[#This Row],[ShippingCost]]</f>
        <v>99320.71</v>
      </c>
      <c r="S5335">
        <v>499</v>
      </c>
      <c r="T5335">
        <v>879.29</v>
      </c>
      <c r="U5335" t="s">
        <v>59</v>
      </c>
      <c r="V5335">
        <v>2200</v>
      </c>
      <c r="W5335" t="s">
        <v>33</v>
      </c>
      <c r="X5335" t="str">
        <f t="shared" si="167"/>
        <v>Delhi</v>
      </c>
    </row>
    <row r="5336" spans="1:24" x14ac:dyDescent="0.4">
      <c r="A5336">
        <v>105335</v>
      </c>
      <c r="B5336" s="5">
        <v>45697.279861111114</v>
      </c>
      <c r="C5336" s="3" t="str">
        <f>TEXT(Sales_Data[[#This Row],[OrderDate]],"mmmm")</f>
        <v>February</v>
      </c>
      <c r="D5336" s="3" t="str">
        <f t="shared" si="166"/>
        <v>2025</v>
      </c>
      <c r="E5336" t="s">
        <v>48</v>
      </c>
      <c r="F5336" t="s">
        <v>35</v>
      </c>
      <c r="G5336" t="s">
        <v>29</v>
      </c>
      <c r="H5336" t="s">
        <v>16</v>
      </c>
      <c r="I5336" t="s">
        <v>100</v>
      </c>
      <c r="J5336">
        <v>54</v>
      </c>
      <c r="K5336">
        <v>8500</v>
      </c>
      <c r="L5336" s="7">
        <f>Sales_Data[[#This Row],[OrderQuantity]] *Sales_Data[[#This Row],[UnitPrice]]</f>
        <v>459000</v>
      </c>
      <c r="M5336" s="7">
        <f>Sales_Data[[#This Row],[UnitPrice]]-Sales_Data[[#This Row],[UnitCost]]</f>
        <v>3000</v>
      </c>
      <c r="N5336" s="7">
        <f>Sales_Data[[#This Row],[Gross Revenue]]-Sales_Data[[#This Row],[Discount Amount ]]</f>
        <v>456000</v>
      </c>
      <c r="O5336" s="7">
        <f>Sales_Data[[#This Row],[OrderQuantity]] *Sales_Data[[#This Row],[UnitCost]]</f>
        <v>297000</v>
      </c>
      <c r="P5336" s="7">
        <f>Sales_Data[[#This Row],[ItemCost]] +Sales_Data[[#This Row],[ShippingCost]]</f>
        <v>297779.73</v>
      </c>
      <c r="Q5336" s="7">
        <f>Sales_Data[[#This Row],[Gross Revenue]]-Sales_Data[[#This Row],[TotalFinancialCost]]</f>
        <v>161220.27000000002</v>
      </c>
      <c r="R5336" s="7">
        <f>Sales_Data[[#This Row],[Actul Bill Amount]]-Sales_Data[[#This Row],[ShippingCost]]</f>
        <v>455220.27</v>
      </c>
      <c r="S5336">
        <v>1020</v>
      </c>
      <c r="T5336">
        <v>779.73</v>
      </c>
      <c r="U5336" t="s">
        <v>49</v>
      </c>
      <c r="V5336">
        <v>5500</v>
      </c>
      <c r="W5336" t="s">
        <v>18</v>
      </c>
      <c r="X5336" t="str">
        <f t="shared" si="167"/>
        <v>Bengaluru</v>
      </c>
    </row>
    <row r="5337" spans="1:24" x14ac:dyDescent="0.4">
      <c r="A5337">
        <v>105336</v>
      </c>
      <c r="B5337" s="5">
        <v>45899.931250000001</v>
      </c>
      <c r="C5337" s="3" t="str">
        <f>TEXT(Sales_Data[[#This Row],[OrderDate]],"mmmm")</f>
        <v>August</v>
      </c>
      <c r="D5337" s="3" t="str">
        <f t="shared" si="166"/>
        <v>2025</v>
      </c>
      <c r="E5337" t="s">
        <v>45</v>
      </c>
      <c r="F5337" t="s">
        <v>46</v>
      </c>
      <c r="G5337" t="s">
        <v>15</v>
      </c>
      <c r="H5337" t="s">
        <v>25</v>
      </c>
      <c r="I5337" t="s">
        <v>100</v>
      </c>
      <c r="J5337">
        <v>13</v>
      </c>
      <c r="K5337">
        <v>4500</v>
      </c>
      <c r="L5337" s="7">
        <f>Sales_Data[[#This Row],[OrderQuantity]] *Sales_Data[[#This Row],[UnitPrice]]</f>
        <v>58500</v>
      </c>
      <c r="M5337" s="7">
        <f>Sales_Data[[#This Row],[UnitPrice]]-Sales_Data[[#This Row],[UnitCost]]</f>
        <v>1700</v>
      </c>
      <c r="N5337" s="7">
        <f>Sales_Data[[#This Row],[Gross Revenue]]-Sales_Data[[#This Row],[Discount Amount ]]</f>
        <v>56800</v>
      </c>
      <c r="O5337" s="7">
        <f>Sales_Data[[#This Row],[OrderQuantity]] *Sales_Data[[#This Row],[UnitCost]]</f>
        <v>36400</v>
      </c>
      <c r="P5337" s="7">
        <f>Sales_Data[[#This Row],[ItemCost]] +Sales_Data[[#This Row],[ShippingCost]]</f>
        <v>37502.339999999997</v>
      </c>
      <c r="Q5337" s="7">
        <f>Sales_Data[[#This Row],[Gross Revenue]]-Sales_Data[[#This Row],[TotalFinancialCost]]</f>
        <v>20997.660000000003</v>
      </c>
      <c r="R5337" s="7">
        <f>Sales_Data[[#This Row],[Actul Bill Amount]]-Sales_Data[[#This Row],[ShippingCost]]</f>
        <v>55697.66</v>
      </c>
      <c r="S5337">
        <v>489</v>
      </c>
      <c r="T5337">
        <v>1102.3399999999999</v>
      </c>
      <c r="U5337" t="s">
        <v>47</v>
      </c>
      <c r="V5337">
        <v>2800</v>
      </c>
      <c r="W5337" t="s">
        <v>27</v>
      </c>
      <c r="X5337" t="str">
        <f t="shared" si="167"/>
        <v>Mumbai</v>
      </c>
    </row>
    <row r="5338" spans="1:24" x14ac:dyDescent="0.4">
      <c r="A5338">
        <v>105337</v>
      </c>
      <c r="B5338" s="5">
        <v>45795.168749999997</v>
      </c>
      <c r="C5338" s="3" t="str">
        <f>TEXT(Sales_Data[[#This Row],[OrderDate]],"mmmm")</f>
        <v>May</v>
      </c>
      <c r="D5338" s="3" t="str">
        <f t="shared" si="166"/>
        <v>2025</v>
      </c>
      <c r="E5338" t="s">
        <v>23</v>
      </c>
      <c r="F5338" t="s">
        <v>46</v>
      </c>
      <c r="G5338" t="s">
        <v>29</v>
      </c>
      <c r="H5338" t="s">
        <v>20</v>
      </c>
      <c r="I5338" t="s">
        <v>100</v>
      </c>
      <c r="J5338">
        <v>1</v>
      </c>
      <c r="K5338">
        <v>15000</v>
      </c>
      <c r="L5338" s="7">
        <f>Sales_Data[[#This Row],[OrderQuantity]] *Sales_Data[[#This Row],[UnitPrice]]</f>
        <v>15000</v>
      </c>
      <c r="M5338" s="7">
        <f>Sales_Data[[#This Row],[UnitPrice]]-Sales_Data[[#This Row],[UnitCost]]</f>
        <v>5500</v>
      </c>
      <c r="N5338" s="7">
        <f>Sales_Data[[#This Row],[Gross Revenue]]-Sales_Data[[#This Row],[Discount Amount ]]</f>
        <v>9500</v>
      </c>
      <c r="O5338" s="7">
        <f>Sales_Data[[#This Row],[OrderQuantity]] *Sales_Data[[#This Row],[UnitCost]]</f>
        <v>9500</v>
      </c>
      <c r="P5338" s="7">
        <f>Sales_Data[[#This Row],[ItemCost]] +Sales_Data[[#This Row],[ShippingCost]]</f>
        <v>10473.299999999999</v>
      </c>
      <c r="Q5338" s="7">
        <f>Sales_Data[[#This Row],[Gross Revenue]]-Sales_Data[[#This Row],[TotalFinancialCost]]</f>
        <v>4526.7000000000007</v>
      </c>
      <c r="R5338" s="7">
        <f>Sales_Data[[#This Row],[Actul Bill Amount]]-Sales_Data[[#This Row],[ShippingCost]]</f>
        <v>8526.7000000000007</v>
      </c>
      <c r="S5338">
        <v>1076</v>
      </c>
      <c r="T5338">
        <v>973.3</v>
      </c>
      <c r="U5338" t="s">
        <v>53</v>
      </c>
      <c r="V5338">
        <v>9500</v>
      </c>
      <c r="W5338" t="s">
        <v>22</v>
      </c>
      <c r="X5338" t="str">
        <f t="shared" si="167"/>
        <v>Nagpur</v>
      </c>
    </row>
    <row r="5339" spans="1:24" x14ac:dyDescent="0.4">
      <c r="A5339">
        <v>105338</v>
      </c>
      <c r="B5339" s="5">
        <v>46002.026388888888</v>
      </c>
      <c r="C5339" s="3" t="str">
        <f>TEXT(Sales_Data[[#This Row],[OrderDate]],"mmmm")</f>
        <v>December</v>
      </c>
      <c r="D5339" s="3" t="str">
        <f t="shared" si="166"/>
        <v>2025</v>
      </c>
      <c r="E5339" t="s">
        <v>42</v>
      </c>
      <c r="F5339" t="s">
        <v>46</v>
      </c>
      <c r="G5339" t="s">
        <v>15</v>
      </c>
      <c r="H5339" t="s">
        <v>37</v>
      </c>
      <c r="I5339" t="s">
        <v>100</v>
      </c>
      <c r="J5339">
        <v>91</v>
      </c>
      <c r="K5339">
        <v>4500</v>
      </c>
      <c r="L5339" s="7">
        <f>Sales_Data[[#This Row],[OrderQuantity]] *Sales_Data[[#This Row],[UnitPrice]]</f>
        <v>409500</v>
      </c>
      <c r="M5339" s="7">
        <f>Sales_Data[[#This Row],[UnitPrice]]-Sales_Data[[#This Row],[UnitCost]]</f>
        <v>1700</v>
      </c>
      <c r="N5339" s="7">
        <f>Sales_Data[[#This Row],[Gross Revenue]]-Sales_Data[[#This Row],[Discount Amount ]]</f>
        <v>407800</v>
      </c>
      <c r="O5339" s="7">
        <f>Sales_Data[[#This Row],[OrderQuantity]] *Sales_Data[[#This Row],[UnitCost]]</f>
        <v>254800</v>
      </c>
      <c r="P5339" s="7">
        <f>Sales_Data[[#This Row],[ItemCost]] +Sales_Data[[#This Row],[ShippingCost]]</f>
        <v>255734.39999999999</v>
      </c>
      <c r="Q5339" s="7">
        <f>Sales_Data[[#This Row],[Gross Revenue]]-Sales_Data[[#This Row],[TotalFinancialCost]]</f>
        <v>153765.6</v>
      </c>
      <c r="R5339" s="7">
        <f>Sales_Data[[#This Row],[Actul Bill Amount]]-Sales_Data[[#This Row],[ShippingCost]]</f>
        <v>406865.6</v>
      </c>
      <c r="S5339">
        <v>771</v>
      </c>
      <c r="T5339">
        <v>934.4</v>
      </c>
      <c r="U5339" t="s">
        <v>47</v>
      </c>
      <c r="V5339">
        <v>2800</v>
      </c>
      <c r="W5339" t="s">
        <v>38</v>
      </c>
      <c r="X5339" t="str">
        <f t="shared" si="167"/>
        <v>Kolkata</v>
      </c>
    </row>
    <row r="5340" spans="1:24" x14ac:dyDescent="0.4">
      <c r="A5340">
        <v>105339</v>
      </c>
      <c r="B5340" s="5">
        <v>45837.718055555553</v>
      </c>
      <c r="C5340" s="3" t="str">
        <f>TEXT(Sales_Data[[#This Row],[OrderDate]],"mmmm")</f>
        <v>June</v>
      </c>
      <c r="D5340" s="3" t="str">
        <f t="shared" si="166"/>
        <v>2025</v>
      </c>
      <c r="E5340" t="s">
        <v>34</v>
      </c>
      <c r="F5340" t="s">
        <v>14</v>
      </c>
      <c r="G5340" t="s">
        <v>15</v>
      </c>
      <c r="H5340" t="s">
        <v>37</v>
      </c>
      <c r="I5340" t="s">
        <v>100</v>
      </c>
      <c r="J5340">
        <v>39</v>
      </c>
      <c r="K5340">
        <v>3200</v>
      </c>
      <c r="L5340" s="7">
        <f>Sales_Data[[#This Row],[OrderQuantity]] *Sales_Data[[#This Row],[UnitPrice]]</f>
        <v>124800</v>
      </c>
      <c r="M5340" s="7">
        <f>Sales_Data[[#This Row],[UnitPrice]]-Sales_Data[[#This Row],[UnitCost]]</f>
        <v>1200</v>
      </c>
      <c r="N5340" s="7">
        <f>Sales_Data[[#This Row],[Gross Revenue]]-Sales_Data[[#This Row],[Discount Amount ]]</f>
        <v>123600</v>
      </c>
      <c r="O5340" s="7">
        <f>Sales_Data[[#This Row],[OrderQuantity]] *Sales_Data[[#This Row],[UnitCost]]</f>
        <v>78000</v>
      </c>
      <c r="P5340" s="7">
        <f>Sales_Data[[#This Row],[ItemCost]] +Sales_Data[[#This Row],[ShippingCost]]</f>
        <v>78492.539999999994</v>
      </c>
      <c r="Q5340" s="7">
        <f>Sales_Data[[#This Row],[Gross Revenue]]-Sales_Data[[#This Row],[TotalFinancialCost]]</f>
        <v>46307.460000000006</v>
      </c>
      <c r="R5340" s="7">
        <f>Sales_Data[[#This Row],[Actul Bill Amount]]-Sales_Data[[#This Row],[ShippingCost]]</f>
        <v>123107.46</v>
      </c>
      <c r="S5340">
        <v>705</v>
      </c>
      <c r="T5340">
        <v>492.54</v>
      </c>
      <c r="U5340" t="s">
        <v>17</v>
      </c>
      <c r="V5340">
        <v>2000</v>
      </c>
      <c r="W5340" t="s">
        <v>38</v>
      </c>
      <c r="X5340" t="str">
        <f t="shared" si="167"/>
        <v>Kolkata</v>
      </c>
    </row>
    <row r="5341" spans="1:24" x14ac:dyDescent="0.4">
      <c r="A5341">
        <v>105340</v>
      </c>
      <c r="B5341" s="5">
        <v>45857.27847222222</v>
      </c>
      <c r="C5341" s="3" t="str">
        <f>TEXT(Sales_Data[[#This Row],[OrderDate]],"mmmm")</f>
        <v>July</v>
      </c>
      <c r="D5341" s="3" t="str">
        <f t="shared" si="166"/>
        <v>2025</v>
      </c>
      <c r="E5341" t="s">
        <v>50</v>
      </c>
      <c r="F5341" t="s">
        <v>28</v>
      </c>
      <c r="G5341" t="s">
        <v>15</v>
      </c>
      <c r="H5341" t="s">
        <v>20</v>
      </c>
      <c r="I5341" t="s">
        <v>100</v>
      </c>
      <c r="J5341">
        <v>55</v>
      </c>
      <c r="K5341">
        <v>450</v>
      </c>
      <c r="L5341" s="7">
        <f>Sales_Data[[#This Row],[OrderQuantity]] *Sales_Data[[#This Row],[UnitPrice]]</f>
        <v>24750</v>
      </c>
      <c r="M5341" s="7">
        <f>Sales_Data[[#This Row],[UnitPrice]]-Sales_Data[[#This Row],[UnitCost]]</f>
        <v>250</v>
      </c>
      <c r="N5341" s="7">
        <f>Sales_Data[[#This Row],[Gross Revenue]]-Sales_Data[[#This Row],[Discount Amount ]]</f>
        <v>24500</v>
      </c>
      <c r="O5341" s="7">
        <f>Sales_Data[[#This Row],[OrderQuantity]] *Sales_Data[[#This Row],[UnitCost]]</f>
        <v>11000</v>
      </c>
      <c r="P5341" s="7">
        <f>Sales_Data[[#This Row],[ItemCost]] +Sales_Data[[#This Row],[ShippingCost]]</f>
        <v>11592.52</v>
      </c>
      <c r="Q5341" s="7">
        <f>Sales_Data[[#This Row],[Gross Revenue]]-Sales_Data[[#This Row],[TotalFinancialCost]]</f>
        <v>13157.48</v>
      </c>
      <c r="R5341" s="7">
        <f>Sales_Data[[#This Row],[Actul Bill Amount]]-Sales_Data[[#This Row],[ShippingCost]]</f>
        <v>23907.48</v>
      </c>
      <c r="S5341">
        <v>653</v>
      </c>
      <c r="T5341">
        <v>592.52</v>
      </c>
      <c r="U5341" t="s">
        <v>30</v>
      </c>
      <c r="V5341">
        <v>200</v>
      </c>
      <c r="W5341" t="s">
        <v>22</v>
      </c>
      <c r="X5341" t="str">
        <f t="shared" si="167"/>
        <v>Nagpur</v>
      </c>
    </row>
    <row r="5342" spans="1:24" x14ac:dyDescent="0.4">
      <c r="A5342">
        <v>105341</v>
      </c>
      <c r="B5342" s="5">
        <v>45860.978472222225</v>
      </c>
      <c r="C5342" s="3" t="str">
        <f>TEXT(Sales_Data[[#This Row],[OrderDate]],"mmmm")</f>
        <v>July</v>
      </c>
      <c r="D5342" s="3" t="str">
        <f t="shared" si="166"/>
        <v>2025</v>
      </c>
      <c r="E5342" t="s">
        <v>23</v>
      </c>
      <c r="F5342" t="s">
        <v>24</v>
      </c>
      <c r="G5342" t="s">
        <v>15</v>
      </c>
      <c r="H5342" t="s">
        <v>32</v>
      </c>
      <c r="I5342" t="s">
        <v>100</v>
      </c>
      <c r="J5342">
        <v>7</v>
      </c>
      <c r="K5342">
        <v>3500</v>
      </c>
      <c r="L5342" s="7">
        <f>Sales_Data[[#This Row],[OrderQuantity]] *Sales_Data[[#This Row],[UnitPrice]]</f>
        <v>24500</v>
      </c>
      <c r="M5342" s="7">
        <f>Sales_Data[[#This Row],[UnitPrice]]-Sales_Data[[#This Row],[UnitCost]]</f>
        <v>1300</v>
      </c>
      <c r="N5342" s="7">
        <f>Sales_Data[[#This Row],[Gross Revenue]]-Sales_Data[[#This Row],[Discount Amount ]]</f>
        <v>23200</v>
      </c>
      <c r="O5342" s="7">
        <f>Sales_Data[[#This Row],[OrderQuantity]] *Sales_Data[[#This Row],[UnitCost]]</f>
        <v>15400</v>
      </c>
      <c r="P5342" s="7">
        <f>Sales_Data[[#This Row],[ItemCost]] +Sales_Data[[#This Row],[ShippingCost]]</f>
        <v>16093.36</v>
      </c>
      <c r="Q5342" s="7">
        <f>Sales_Data[[#This Row],[Gross Revenue]]-Sales_Data[[#This Row],[TotalFinancialCost]]</f>
        <v>8406.64</v>
      </c>
      <c r="R5342" s="7">
        <f>Sales_Data[[#This Row],[Actul Bill Amount]]-Sales_Data[[#This Row],[ShippingCost]]</f>
        <v>22506.639999999999</v>
      </c>
      <c r="S5342">
        <v>1058</v>
      </c>
      <c r="T5342">
        <v>693.36</v>
      </c>
      <c r="U5342" t="s">
        <v>59</v>
      </c>
      <c r="V5342">
        <v>2200</v>
      </c>
      <c r="W5342" t="s">
        <v>33</v>
      </c>
      <c r="X5342" t="str">
        <f t="shared" si="167"/>
        <v>Delhi</v>
      </c>
    </row>
    <row r="5343" spans="1:24" x14ac:dyDescent="0.4">
      <c r="A5343">
        <v>105342</v>
      </c>
      <c r="B5343" s="5">
        <v>45718.888888888891</v>
      </c>
      <c r="C5343" s="3" t="str">
        <f>TEXT(Sales_Data[[#This Row],[OrderDate]],"mmmm")</f>
        <v>March</v>
      </c>
      <c r="D5343" s="3" t="str">
        <f t="shared" si="166"/>
        <v>2025</v>
      </c>
      <c r="E5343" t="s">
        <v>19</v>
      </c>
      <c r="F5343" t="s">
        <v>43</v>
      </c>
      <c r="G5343" t="s">
        <v>31</v>
      </c>
      <c r="H5343" t="s">
        <v>37</v>
      </c>
      <c r="I5343" t="s">
        <v>100</v>
      </c>
      <c r="J5343">
        <v>69</v>
      </c>
      <c r="K5343">
        <v>2800</v>
      </c>
      <c r="L5343" s="7">
        <f>Sales_Data[[#This Row],[OrderQuantity]] *Sales_Data[[#This Row],[UnitPrice]]</f>
        <v>193200</v>
      </c>
      <c r="M5343" s="7">
        <f>Sales_Data[[#This Row],[UnitPrice]]-Sales_Data[[#This Row],[UnitCost]]</f>
        <v>1300</v>
      </c>
      <c r="N5343" s="7">
        <f>Sales_Data[[#This Row],[Gross Revenue]]-Sales_Data[[#This Row],[Discount Amount ]]</f>
        <v>191900</v>
      </c>
      <c r="O5343" s="7">
        <f>Sales_Data[[#This Row],[OrderQuantity]] *Sales_Data[[#This Row],[UnitCost]]</f>
        <v>103500</v>
      </c>
      <c r="P5343" s="7">
        <f>Sales_Data[[#This Row],[ItemCost]] +Sales_Data[[#This Row],[ShippingCost]]</f>
        <v>104267</v>
      </c>
      <c r="Q5343" s="7">
        <f>Sales_Data[[#This Row],[Gross Revenue]]-Sales_Data[[#This Row],[TotalFinancialCost]]</f>
        <v>88933</v>
      </c>
      <c r="R5343" s="7">
        <f>Sales_Data[[#This Row],[Actul Bill Amount]]-Sales_Data[[#This Row],[ShippingCost]]</f>
        <v>191133</v>
      </c>
      <c r="S5343">
        <v>661</v>
      </c>
      <c r="T5343">
        <v>767</v>
      </c>
      <c r="U5343" t="s">
        <v>61</v>
      </c>
      <c r="V5343">
        <v>1500</v>
      </c>
      <c r="W5343" t="s">
        <v>38</v>
      </c>
      <c r="X5343" t="str">
        <f t="shared" si="167"/>
        <v>Kolkata</v>
      </c>
    </row>
    <row r="5344" spans="1:24" x14ac:dyDescent="0.4">
      <c r="A5344">
        <v>105343</v>
      </c>
      <c r="B5344" s="5">
        <v>45849.114583333336</v>
      </c>
      <c r="C5344" s="3" t="str">
        <f>TEXT(Sales_Data[[#This Row],[OrderDate]],"mmmm")</f>
        <v>July</v>
      </c>
      <c r="D5344" s="3" t="str">
        <f t="shared" si="166"/>
        <v>2025</v>
      </c>
      <c r="E5344" t="s">
        <v>48</v>
      </c>
      <c r="F5344" t="s">
        <v>46</v>
      </c>
      <c r="G5344" t="s">
        <v>15</v>
      </c>
      <c r="H5344" t="s">
        <v>32</v>
      </c>
      <c r="I5344" t="s">
        <v>100</v>
      </c>
      <c r="J5344">
        <v>60</v>
      </c>
      <c r="K5344">
        <v>4500</v>
      </c>
      <c r="L5344" s="7">
        <f>Sales_Data[[#This Row],[OrderQuantity]] *Sales_Data[[#This Row],[UnitPrice]]</f>
        <v>270000</v>
      </c>
      <c r="M5344" s="7">
        <f>Sales_Data[[#This Row],[UnitPrice]]-Sales_Data[[#This Row],[UnitCost]]</f>
        <v>1700</v>
      </c>
      <c r="N5344" s="7">
        <f>Sales_Data[[#This Row],[Gross Revenue]]-Sales_Data[[#This Row],[Discount Amount ]]</f>
        <v>268300</v>
      </c>
      <c r="O5344" s="7">
        <f>Sales_Data[[#This Row],[OrderQuantity]] *Sales_Data[[#This Row],[UnitCost]]</f>
        <v>168000</v>
      </c>
      <c r="P5344" s="7">
        <f>Sales_Data[[#This Row],[ItemCost]] +Sales_Data[[#This Row],[ShippingCost]]</f>
        <v>168270.07</v>
      </c>
      <c r="Q5344" s="7">
        <f>Sales_Data[[#This Row],[Gross Revenue]]-Sales_Data[[#This Row],[TotalFinancialCost]]</f>
        <v>101729.93</v>
      </c>
      <c r="R5344" s="7">
        <f>Sales_Data[[#This Row],[Actul Bill Amount]]-Sales_Data[[#This Row],[ShippingCost]]</f>
        <v>268029.93</v>
      </c>
      <c r="S5344">
        <v>1058</v>
      </c>
      <c r="T5344">
        <v>270.07</v>
      </c>
      <c r="U5344" t="s">
        <v>47</v>
      </c>
      <c r="V5344">
        <v>2800</v>
      </c>
      <c r="W5344" t="s">
        <v>33</v>
      </c>
      <c r="X5344" t="str">
        <f t="shared" si="167"/>
        <v>Delhi</v>
      </c>
    </row>
    <row r="5345" spans="1:24" x14ac:dyDescent="0.4">
      <c r="A5345">
        <v>105344</v>
      </c>
      <c r="B5345" s="5">
        <v>45662.759722222225</v>
      </c>
      <c r="C5345" s="3" t="str">
        <f>TEXT(Sales_Data[[#This Row],[OrderDate]],"mmmm")</f>
        <v>January</v>
      </c>
      <c r="D5345" s="3" t="str">
        <f t="shared" si="166"/>
        <v>2025</v>
      </c>
      <c r="E5345" t="s">
        <v>45</v>
      </c>
      <c r="F5345" t="s">
        <v>46</v>
      </c>
      <c r="G5345" t="s">
        <v>15</v>
      </c>
      <c r="H5345" t="s">
        <v>37</v>
      </c>
      <c r="I5345" t="s">
        <v>100</v>
      </c>
      <c r="J5345">
        <v>72</v>
      </c>
      <c r="K5345">
        <v>4500</v>
      </c>
      <c r="L5345" s="7">
        <f>Sales_Data[[#This Row],[OrderQuantity]] *Sales_Data[[#This Row],[UnitPrice]]</f>
        <v>324000</v>
      </c>
      <c r="M5345" s="7">
        <f>Sales_Data[[#This Row],[UnitPrice]]-Sales_Data[[#This Row],[UnitCost]]</f>
        <v>1700</v>
      </c>
      <c r="N5345" s="7">
        <f>Sales_Data[[#This Row],[Gross Revenue]]-Sales_Data[[#This Row],[Discount Amount ]]</f>
        <v>322300</v>
      </c>
      <c r="O5345" s="7">
        <f>Sales_Data[[#This Row],[OrderQuantity]] *Sales_Data[[#This Row],[UnitCost]]</f>
        <v>201600</v>
      </c>
      <c r="P5345" s="7">
        <f>Sales_Data[[#This Row],[ItemCost]] +Sales_Data[[#This Row],[ShippingCost]]</f>
        <v>202683.03</v>
      </c>
      <c r="Q5345" s="7">
        <f>Sales_Data[[#This Row],[Gross Revenue]]-Sales_Data[[#This Row],[TotalFinancialCost]]</f>
        <v>121316.97</v>
      </c>
      <c r="R5345" s="7">
        <f>Sales_Data[[#This Row],[Actul Bill Amount]]-Sales_Data[[#This Row],[ShippingCost]]</f>
        <v>321216.96999999997</v>
      </c>
      <c r="S5345">
        <v>673</v>
      </c>
      <c r="T5345">
        <v>1083.03</v>
      </c>
      <c r="U5345" t="s">
        <v>47</v>
      </c>
      <c r="V5345">
        <v>2800</v>
      </c>
      <c r="W5345" t="s">
        <v>38</v>
      </c>
      <c r="X5345" t="str">
        <f t="shared" si="167"/>
        <v>Kolkata</v>
      </c>
    </row>
    <row r="5346" spans="1:24" x14ac:dyDescent="0.4">
      <c r="A5346">
        <v>105345</v>
      </c>
      <c r="B5346" s="5">
        <v>45894.363888888889</v>
      </c>
      <c r="C5346" s="3" t="str">
        <f>TEXT(Sales_Data[[#This Row],[OrderDate]],"mmmm")</f>
        <v>August</v>
      </c>
      <c r="D5346" s="3" t="str">
        <f t="shared" si="166"/>
        <v>2025</v>
      </c>
      <c r="E5346" t="s">
        <v>34</v>
      </c>
      <c r="F5346" t="s">
        <v>28</v>
      </c>
      <c r="G5346" t="s">
        <v>15</v>
      </c>
      <c r="H5346" t="s">
        <v>32</v>
      </c>
      <c r="I5346" t="s">
        <v>100</v>
      </c>
      <c r="J5346">
        <v>10</v>
      </c>
      <c r="K5346">
        <v>450</v>
      </c>
      <c r="L5346" s="7">
        <f>Sales_Data[[#This Row],[OrderQuantity]] *Sales_Data[[#This Row],[UnitPrice]]</f>
        <v>4500</v>
      </c>
      <c r="M5346" s="7">
        <f>Sales_Data[[#This Row],[UnitPrice]]-Sales_Data[[#This Row],[UnitCost]]</f>
        <v>250</v>
      </c>
      <c r="N5346" s="7">
        <f>Sales_Data[[#This Row],[Gross Revenue]]-Sales_Data[[#This Row],[Discount Amount ]]</f>
        <v>4250</v>
      </c>
      <c r="O5346" s="7">
        <f>Sales_Data[[#This Row],[OrderQuantity]] *Sales_Data[[#This Row],[UnitCost]]</f>
        <v>2000</v>
      </c>
      <c r="P5346" s="7">
        <f>Sales_Data[[#This Row],[ItemCost]] +Sales_Data[[#This Row],[ShippingCost]]</f>
        <v>2239.64</v>
      </c>
      <c r="Q5346" s="7">
        <f>Sales_Data[[#This Row],[Gross Revenue]]-Sales_Data[[#This Row],[TotalFinancialCost]]</f>
        <v>2260.36</v>
      </c>
      <c r="R5346" s="7">
        <f>Sales_Data[[#This Row],[Actul Bill Amount]]-Sales_Data[[#This Row],[ShippingCost]]</f>
        <v>4010.36</v>
      </c>
      <c r="S5346">
        <v>311</v>
      </c>
      <c r="T5346">
        <v>239.64</v>
      </c>
      <c r="U5346" t="s">
        <v>30</v>
      </c>
      <c r="V5346">
        <v>200</v>
      </c>
      <c r="W5346" t="s">
        <v>33</v>
      </c>
      <c r="X5346" t="str">
        <f t="shared" si="167"/>
        <v>Delhi</v>
      </c>
    </row>
    <row r="5347" spans="1:24" x14ac:dyDescent="0.4">
      <c r="A5347">
        <v>105346</v>
      </c>
      <c r="B5347" s="5">
        <v>45838.084722222222</v>
      </c>
      <c r="C5347" s="3" t="str">
        <f>TEXT(Sales_Data[[#This Row],[OrderDate]],"mmmm")</f>
        <v>June</v>
      </c>
      <c r="D5347" s="3" t="str">
        <f t="shared" si="166"/>
        <v>2025</v>
      </c>
      <c r="E5347" t="s">
        <v>42</v>
      </c>
      <c r="F5347" t="s">
        <v>35</v>
      </c>
      <c r="G5347" t="s">
        <v>29</v>
      </c>
      <c r="H5347" t="s">
        <v>32</v>
      </c>
      <c r="I5347" t="s">
        <v>100</v>
      </c>
      <c r="J5347">
        <v>88</v>
      </c>
      <c r="K5347">
        <v>12000</v>
      </c>
      <c r="L5347" s="7">
        <f>Sales_Data[[#This Row],[OrderQuantity]] *Sales_Data[[#This Row],[UnitPrice]]</f>
        <v>1056000</v>
      </c>
      <c r="M5347" s="7">
        <f>Sales_Data[[#This Row],[UnitPrice]]-Sales_Data[[#This Row],[UnitCost]]</f>
        <v>4000</v>
      </c>
      <c r="N5347" s="7">
        <f>Sales_Data[[#This Row],[Gross Revenue]]-Sales_Data[[#This Row],[Discount Amount ]]</f>
        <v>1052000</v>
      </c>
      <c r="O5347" s="7">
        <f>Sales_Data[[#This Row],[OrderQuantity]] *Sales_Data[[#This Row],[UnitCost]]</f>
        <v>704000</v>
      </c>
      <c r="P5347" s="7">
        <f>Sales_Data[[#This Row],[ItemCost]] +Sales_Data[[#This Row],[ShippingCost]]</f>
        <v>704611.42</v>
      </c>
      <c r="Q5347" s="7">
        <f>Sales_Data[[#This Row],[Gross Revenue]]-Sales_Data[[#This Row],[TotalFinancialCost]]</f>
        <v>351388.57999999996</v>
      </c>
      <c r="R5347" s="7">
        <f>Sales_Data[[#This Row],[Actul Bill Amount]]-Sales_Data[[#This Row],[ShippingCost]]</f>
        <v>1051388.58</v>
      </c>
      <c r="S5347">
        <v>794</v>
      </c>
      <c r="T5347">
        <v>611.41999999999996</v>
      </c>
      <c r="U5347" t="s">
        <v>36</v>
      </c>
      <c r="V5347">
        <v>8000</v>
      </c>
      <c r="W5347" t="s">
        <v>33</v>
      </c>
      <c r="X5347" t="str">
        <f t="shared" si="167"/>
        <v>Delhi</v>
      </c>
    </row>
    <row r="5348" spans="1:24" x14ac:dyDescent="0.4">
      <c r="A5348">
        <v>105347</v>
      </c>
      <c r="B5348" s="5">
        <v>45968.89166666667</v>
      </c>
      <c r="C5348" s="3" t="str">
        <f>TEXT(Sales_Data[[#This Row],[OrderDate]],"mmmm")</f>
        <v>November</v>
      </c>
      <c r="D5348" s="3" t="str">
        <f t="shared" si="166"/>
        <v>2025</v>
      </c>
      <c r="E5348" t="s">
        <v>39</v>
      </c>
      <c r="F5348" t="s">
        <v>14</v>
      </c>
      <c r="G5348" t="s">
        <v>29</v>
      </c>
      <c r="H5348" t="s">
        <v>20</v>
      </c>
      <c r="I5348" t="s">
        <v>100</v>
      </c>
      <c r="J5348">
        <v>35</v>
      </c>
      <c r="K5348">
        <v>6500</v>
      </c>
      <c r="L5348" s="7">
        <f>Sales_Data[[#This Row],[OrderQuantity]] *Sales_Data[[#This Row],[UnitPrice]]</f>
        <v>227500</v>
      </c>
      <c r="M5348" s="7">
        <f>Sales_Data[[#This Row],[UnitPrice]]-Sales_Data[[#This Row],[UnitCost]]</f>
        <v>2300</v>
      </c>
      <c r="N5348" s="7">
        <f>Sales_Data[[#This Row],[Gross Revenue]]-Sales_Data[[#This Row],[Discount Amount ]]</f>
        <v>225200</v>
      </c>
      <c r="O5348" s="7">
        <f>Sales_Data[[#This Row],[OrderQuantity]] *Sales_Data[[#This Row],[UnitCost]]</f>
        <v>147000</v>
      </c>
      <c r="P5348" s="7">
        <f>Sales_Data[[#This Row],[ItemCost]] +Sales_Data[[#This Row],[ShippingCost]]</f>
        <v>147543.57</v>
      </c>
      <c r="Q5348" s="7">
        <f>Sales_Data[[#This Row],[Gross Revenue]]-Sales_Data[[#This Row],[TotalFinancialCost]]</f>
        <v>79956.429999999993</v>
      </c>
      <c r="R5348" s="7">
        <f>Sales_Data[[#This Row],[Actul Bill Amount]]-Sales_Data[[#This Row],[ShippingCost]]</f>
        <v>224656.43</v>
      </c>
      <c r="S5348">
        <v>609</v>
      </c>
      <c r="T5348">
        <v>543.57000000000005</v>
      </c>
      <c r="U5348" t="s">
        <v>21</v>
      </c>
      <c r="V5348">
        <v>4200</v>
      </c>
      <c r="W5348" t="s">
        <v>22</v>
      </c>
      <c r="X5348" t="str">
        <f t="shared" si="167"/>
        <v>Nagpur</v>
      </c>
    </row>
    <row r="5349" spans="1:24" x14ac:dyDescent="0.4">
      <c r="A5349">
        <v>105348</v>
      </c>
      <c r="B5349" s="5">
        <v>45694.109027777777</v>
      </c>
      <c r="C5349" s="3" t="str">
        <f>TEXT(Sales_Data[[#This Row],[OrderDate]],"mmmm")</f>
        <v>February</v>
      </c>
      <c r="D5349" s="3" t="str">
        <f t="shared" si="166"/>
        <v>2025</v>
      </c>
      <c r="E5349" t="s">
        <v>45</v>
      </c>
      <c r="F5349" t="s">
        <v>35</v>
      </c>
      <c r="G5349" t="s">
        <v>15</v>
      </c>
      <c r="H5349" t="s">
        <v>37</v>
      </c>
      <c r="I5349" t="s">
        <v>100</v>
      </c>
      <c r="J5349">
        <v>37</v>
      </c>
      <c r="K5349">
        <v>12000</v>
      </c>
      <c r="L5349" s="7">
        <f>Sales_Data[[#This Row],[OrderQuantity]] *Sales_Data[[#This Row],[UnitPrice]]</f>
        <v>444000</v>
      </c>
      <c r="M5349" s="7">
        <f>Sales_Data[[#This Row],[UnitPrice]]-Sales_Data[[#This Row],[UnitCost]]</f>
        <v>4000</v>
      </c>
      <c r="N5349" s="7">
        <f>Sales_Data[[#This Row],[Gross Revenue]]-Sales_Data[[#This Row],[Discount Amount ]]</f>
        <v>440000</v>
      </c>
      <c r="O5349" s="7">
        <f>Sales_Data[[#This Row],[OrderQuantity]] *Sales_Data[[#This Row],[UnitCost]]</f>
        <v>296000</v>
      </c>
      <c r="P5349" s="7">
        <f>Sales_Data[[#This Row],[ItemCost]] +Sales_Data[[#This Row],[ShippingCost]]</f>
        <v>297779.34000000003</v>
      </c>
      <c r="Q5349" s="7">
        <f>Sales_Data[[#This Row],[Gross Revenue]]-Sales_Data[[#This Row],[TotalFinancialCost]]</f>
        <v>146220.65999999997</v>
      </c>
      <c r="R5349" s="7">
        <f>Sales_Data[[#This Row],[Actul Bill Amount]]-Sales_Data[[#This Row],[ShippingCost]]</f>
        <v>438220.66</v>
      </c>
      <c r="S5349">
        <v>316</v>
      </c>
      <c r="T5349">
        <v>1779.34</v>
      </c>
      <c r="U5349" t="s">
        <v>36</v>
      </c>
      <c r="V5349">
        <v>8000</v>
      </c>
      <c r="W5349" t="s">
        <v>38</v>
      </c>
      <c r="X5349" t="str">
        <f t="shared" si="167"/>
        <v>Kolkata</v>
      </c>
    </row>
    <row r="5350" spans="1:24" x14ac:dyDescent="0.4">
      <c r="A5350">
        <v>105349</v>
      </c>
      <c r="B5350" s="5">
        <v>45713.51458333333</v>
      </c>
      <c r="C5350" s="3" t="str">
        <f>TEXT(Sales_Data[[#This Row],[OrderDate]],"mmmm")</f>
        <v>February</v>
      </c>
      <c r="D5350" s="3" t="str">
        <f t="shared" si="166"/>
        <v>2025</v>
      </c>
      <c r="E5350" t="s">
        <v>23</v>
      </c>
      <c r="F5350" t="s">
        <v>55</v>
      </c>
      <c r="G5350" t="s">
        <v>15</v>
      </c>
      <c r="H5350" t="s">
        <v>37</v>
      </c>
      <c r="I5350" t="s">
        <v>100</v>
      </c>
      <c r="J5350">
        <v>62</v>
      </c>
      <c r="K5350">
        <v>600</v>
      </c>
      <c r="L5350" s="7">
        <f>Sales_Data[[#This Row],[OrderQuantity]] *Sales_Data[[#This Row],[UnitPrice]]</f>
        <v>37200</v>
      </c>
      <c r="M5350" s="7">
        <f>Sales_Data[[#This Row],[UnitPrice]]-Sales_Data[[#This Row],[UnitCost]]</f>
        <v>250</v>
      </c>
      <c r="N5350" s="7">
        <f>Sales_Data[[#This Row],[Gross Revenue]]-Sales_Data[[#This Row],[Discount Amount ]]</f>
        <v>36950</v>
      </c>
      <c r="O5350" s="7">
        <f>Sales_Data[[#This Row],[OrderQuantity]] *Sales_Data[[#This Row],[UnitCost]]</f>
        <v>21700</v>
      </c>
      <c r="P5350" s="7">
        <f>Sales_Data[[#This Row],[ItemCost]] +Sales_Data[[#This Row],[ShippingCost]]</f>
        <v>21936.7</v>
      </c>
      <c r="Q5350" s="7">
        <f>Sales_Data[[#This Row],[Gross Revenue]]-Sales_Data[[#This Row],[TotalFinancialCost]]</f>
        <v>15263.3</v>
      </c>
      <c r="R5350" s="7">
        <f>Sales_Data[[#This Row],[Actul Bill Amount]]-Sales_Data[[#This Row],[ShippingCost]]</f>
        <v>36713.300000000003</v>
      </c>
      <c r="S5350">
        <v>1120</v>
      </c>
      <c r="T5350">
        <v>236.7</v>
      </c>
      <c r="U5350" t="s">
        <v>57</v>
      </c>
      <c r="V5350">
        <v>350</v>
      </c>
      <c r="W5350" t="s">
        <v>38</v>
      </c>
      <c r="X5350" t="str">
        <f t="shared" si="167"/>
        <v>Kolkata</v>
      </c>
    </row>
    <row r="5351" spans="1:24" x14ac:dyDescent="0.4">
      <c r="A5351">
        <v>105350</v>
      </c>
      <c r="B5351" s="5">
        <v>45894.518750000003</v>
      </c>
      <c r="C5351" s="3" t="str">
        <f>TEXT(Sales_Data[[#This Row],[OrderDate]],"mmmm")</f>
        <v>August</v>
      </c>
      <c r="D5351" s="3" t="str">
        <f t="shared" si="166"/>
        <v>2025</v>
      </c>
      <c r="E5351" t="s">
        <v>45</v>
      </c>
      <c r="F5351" t="s">
        <v>46</v>
      </c>
      <c r="G5351" t="s">
        <v>31</v>
      </c>
      <c r="H5351" t="s">
        <v>25</v>
      </c>
      <c r="I5351" t="s">
        <v>100</v>
      </c>
      <c r="J5351">
        <v>73</v>
      </c>
      <c r="K5351">
        <v>15000</v>
      </c>
      <c r="L5351" s="7">
        <f>Sales_Data[[#This Row],[OrderQuantity]] *Sales_Data[[#This Row],[UnitPrice]]</f>
        <v>1095000</v>
      </c>
      <c r="M5351" s="7">
        <f>Sales_Data[[#This Row],[UnitPrice]]-Sales_Data[[#This Row],[UnitCost]]</f>
        <v>5500</v>
      </c>
      <c r="N5351" s="7">
        <f>Sales_Data[[#This Row],[Gross Revenue]]-Sales_Data[[#This Row],[Discount Amount ]]</f>
        <v>1089500</v>
      </c>
      <c r="O5351" s="7">
        <f>Sales_Data[[#This Row],[OrderQuantity]] *Sales_Data[[#This Row],[UnitCost]]</f>
        <v>693500</v>
      </c>
      <c r="P5351" s="7">
        <f>Sales_Data[[#This Row],[ItemCost]] +Sales_Data[[#This Row],[ShippingCost]]</f>
        <v>693867.36</v>
      </c>
      <c r="Q5351" s="7">
        <f>Sales_Data[[#This Row],[Gross Revenue]]-Sales_Data[[#This Row],[TotalFinancialCost]]</f>
        <v>401132.64</v>
      </c>
      <c r="R5351" s="7">
        <f>Sales_Data[[#This Row],[Actul Bill Amount]]-Sales_Data[[#This Row],[ShippingCost]]</f>
        <v>1089132.6399999999</v>
      </c>
      <c r="S5351">
        <v>469</v>
      </c>
      <c r="T5351">
        <v>367.36</v>
      </c>
      <c r="U5351" t="s">
        <v>53</v>
      </c>
      <c r="V5351">
        <v>9500</v>
      </c>
      <c r="W5351" t="s">
        <v>27</v>
      </c>
      <c r="X5351" t="str">
        <f t="shared" si="167"/>
        <v>Mumbai</v>
      </c>
    </row>
    <row r="5352" spans="1:24" x14ac:dyDescent="0.4">
      <c r="A5352">
        <v>105351</v>
      </c>
      <c r="B5352" s="5">
        <v>46015.784722222219</v>
      </c>
      <c r="C5352" s="3" t="str">
        <f>TEXT(Sales_Data[[#This Row],[OrderDate]],"mmmm")</f>
        <v>December</v>
      </c>
      <c r="D5352" s="3" t="str">
        <f t="shared" si="166"/>
        <v>2025</v>
      </c>
      <c r="E5352" t="s">
        <v>50</v>
      </c>
      <c r="F5352" t="s">
        <v>46</v>
      </c>
      <c r="G5352" t="s">
        <v>31</v>
      </c>
      <c r="H5352" t="s">
        <v>32</v>
      </c>
      <c r="I5352" t="s">
        <v>100</v>
      </c>
      <c r="J5352">
        <v>5</v>
      </c>
      <c r="K5352">
        <v>15000</v>
      </c>
      <c r="L5352" s="7">
        <f>Sales_Data[[#This Row],[OrderQuantity]] *Sales_Data[[#This Row],[UnitPrice]]</f>
        <v>75000</v>
      </c>
      <c r="M5352" s="7">
        <f>Sales_Data[[#This Row],[UnitPrice]]-Sales_Data[[#This Row],[UnitCost]]</f>
        <v>5500</v>
      </c>
      <c r="N5352" s="7">
        <f>Sales_Data[[#This Row],[Gross Revenue]]-Sales_Data[[#This Row],[Discount Amount ]]</f>
        <v>69500</v>
      </c>
      <c r="O5352" s="7">
        <f>Sales_Data[[#This Row],[OrderQuantity]] *Sales_Data[[#This Row],[UnitCost]]</f>
        <v>47500</v>
      </c>
      <c r="P5352" s="7">
        <f>Sales_Data[[#This Row],[ItemCost]] +Sales_Data[[#This Row],[ShippingCost]]</f>
        <v>47940.27</v>
      </c>
      <c r="Q5352" s="7">
        <f>Sales_Data[[#This Row],[Gross Revenue]]-Sales_Data[[#This Row],[TotalFinancialCost]]</f>
        <v>27059.730000000003</v>
      </c>
      <c r="R5352" s="7">
        <f>Sales_Data[[#This Row],[Actul Bill Amount]]-Sales_Data[[#This Row],[ShippingCost]]</f>
        <v>69059.73</v>
      </c>
      <c r="S5352">
        <v>843</v>
      </c>
      <c r="T5352">
        <v>440.27</v>
      </c>
      <c r="U5352" t="s">
        <v>53</v>
      </c>
      <c r="V5352">
        <v>9500</v>
      </c>
      <c r="W5352" t="s">
        <v>33</v>
      </c>
      <c r="X5352" t="str">
        <f t="shared" si="167"/>
        <v>Delhi</v>
      </c>
    </row>
    <row r="5353" spans="1:24" x14ac:dyDescent="0.4">
      <c r="A5353">
        <v>105352</v>
      </c>
      <c r="B5353" s="5">
        <v>46006.961111111108</v>
      </c>
      <c r="C5353" s="3" t="str">
        <f>TEXT(Sales_Data[[#This Row],[OrderDate]],"mmmm")</f>
        <v>December</v>
      </c>
      <c r="D5353" s="3" t="str">
        <f t="shared" si="166"/>
        <v>2025</v>
      </c>
      <c r="E5353" t="s">
        <v>23</v>
      </c>
      <c r="F5353" t="s">
        <v>46</v>
      </c>
      <c r="G5353" t="s">
        <v>15</v>
      </c>
      <c r="H5353" t="s">
        <v>37</v>
      </c>
      <c r="I5353" t="s">
        <v>100</v>
      </c>
      <c r="J5353">
        <v>2</v>
      </c>
      <c r="K5353">
        <v>15000</v>
      </c>
      <c r="L5353" s="7">
        <f>Sales_Data[[#This Row],[OrderQuantity]] *Sales_Data[[#This Row],[UnitPrice]]</f>
        <v>30000</v>
      </c>
      <c r="M5353" s="7">
        <f>Sales_Data[[#This Row],[UnitPrice]]-Sales_Data[[#This Row],[UnitCost]]</f>
        <v>5500</v>
      </c>
      <c r="N5353" s="7">
        <f>Sales_Data[[#This Row],[Gross Revenue]]-Sales_Data[[#This Row],[Discount Amount ]]</f>
        <v>24500</v>
      </c>
      <c r="O5353" s="7">
        <f>Sales_Data[[#This Row],[OrderQuantity]] *Sales_Data[[#This Row],[UnitCost]]</f>
        <v>19000</v>
      </c>
      <c r="P5353" s="7">
        <f>Sales_Data[[#This Row],[ItemCost]] +Sales_Data[[#This Row],[ShippingCost]]</f>
        <v>21199.489999999998</v>
      </c>
      <c r="Q5353" s="7">
        <f>Sales_Data[[#This Row],[Gross Revenue]]-Sales_Data[[#This Row],[TotalFinancialCost]]</f>
        <v>8800.510000000002</v>
      </c>
      <c r="R5353" s="7">
        <f>Sales_Data[[#This Row],[Actul Bill Amount]]-Sales_Data[[#This Row],[ShippingCost]]</f>
        <v>22300.510000000002</v>
      </c>
      <c r="S5353">
        <v>479</v>
      </c>
      <c r="T5353">
        <v>2199.4899999999998</v>
      </c>
      <c r="U5353" t="s">
        <v>53</v>
      </c>
      <c r="V5353">
        <v>9500</v>
      </c>
      <c r="W5353" t="s">
        <v>38</v>
      </c>
      <c r="X5353" t="str">
        <f t="shared" si="167"/>
        <v>Kolkata</v>
      </c>
    </row>
    <row r="5354" spans="1:24" x14ac:dyDescent="0.4">
      <c r="A5354">
        <v>105353</v>
      </c>
      <c r="B5354" s="5">
        <v>45854.272916666669</v>
      </c>
      <c r="C5354" s="3" t="str">
        <f>TEXT(Sales_Data[[#This Row],[OrderDate]],"mmmm")</f>
        <v>July</v>
      </c>
      <c r="D5354" s="3" t="str">
        <f t="shared" si="166"/>
        <v>2025</v>
      </c>
      <c r="E5354" t="s">
        <v>50</v>
      </c>
      <c r="F5354" t="s">
        <v>28</v>
      </c>
      <c r="G5354" t="s">
        <v>29</v>
      </c>
      <c r="H5354" t="s">
        <v>37</v>
      </c>
      <c r="I5354" t="s">
        <v>100</v>
      </c>
      <c r="J5354">
        <v>15</v>
      </c>
      <c r="K5354">
        <v>450</v>
      </c>
      <c r="L5354" s="7">
        <f>Sales_Data[[#This Row],[OrderQuantity]] *Sales_Data[[#This Row],[UnitPrice]]</f>
        <v>6750</v>
      </c>
      <c r="M5354" s="7">
        <f>Sales_Data[[#This Row],[UnitPrice]]-Sales_Data[[#This Row],[UnitCost]]</f>
        <v>250</v>
      </c>
      <c r="N5354" s="7">
        <f>Sales_Data[[#This Row],[Gross Revenue]]-Sales_Data[[#This Row],[Discount Amount ]]</f>
        <v>6500</v>
      </c>
      <c r="O5354" s="7">
        <f>Sales_Data[[#This Row],[OrderQuantity]] *Sales_Data[[#This Row],[UnitCost]]</f>
        <v>3000</v>
      </c>
      <c r="P5354" s="7">
        <f>Sales_Data[[#This Row],[ItemCost]] +Sales_Data[[#This Row],[ShippingCost]]</f>
        <v>3438.85</v>
      </c>
      <c r="Q5354" s="7">
        <f>Sales_Data[[#This Row],[Gross Revenue]]-Sales_Data[[#This Row],[TotalFinancialCost]]</f>
        <v>3311.15</v>
      </c>
      <c r="R5354" s="7">
        <f>Sales_Data[[#This Row],[Actul Bill Amount]]-Sales_Data[[#This Row],[ShippingCost]]</f>
        <v>6061.15</v>
      </c>
      <c r="S5354">
        <v>1173</v>
      </c>
      <c r="T5354">
        <v>438.85</v>
      </c>
      <c r="U5354" t="s">
        <v>30</v>
      </c>
      <c r="V5354">
        <v>200</v>
      </c>
      <c r="W5354" t="s">
        <v>38</v>
      </c>
      <c r="X5354" t="str">
        <f t="shared" si="167"/>
        <v>Kolkata</v>
      </c>
    </row>
    <row r="5355" spans="1:24" x14ac:dyDescent="0.4">
      <c r="A5355">
        <v>105354</v>
      </c>
      <c r="B5355" s="5">
        <v>45730.115277777775</v>
      </c>
      <c r="C5355" s="3" t="str">
        <f>TEXT(Sales_Data[[#This Row],[OrderDate]],"mmmm")</f>
        <v>March</v>
      </c>
      <c r="D5355" s="3" t="str">
        <f t="shared" si="166"/>
        <v>2025</v>
      </c>
      <c r="E5355" t="s">
        <v>50</v>
      </c>
      <c r="F5355" t="s">
        <v>14</v>
      </c>
      <c r="G5355" t="s">
        <v>29</v>
      </c>
      <c r="H5355" t="s">
        <v>37</v>
      </c>
      <c r="I5355" t="s">
        <v>100</v>
      </c>
      <c r="J5355">
        <v>76</v>
      </c>
      <c r="K5355">
        <v>3200</v>
      </c>
      <c r="L5355" s="7">
        <f>Sales_Data[[#This Row],[OrderQuantity]] *Sales_Data[[#This Row],[UnitPrice]]</f>
        <v>243200</v>
      </c>
      <c r="M5355" s="7">
        <f>Sales_Data[[#This Row],[UnitPrice]]-Sales_Data[[#This Row],[UnitCost]]</f>
        <v>1200</v>
      </c>
      <c r="N5355" s="7">
        <f>Sales_Data[[#This Row],[Gross Revenue]]-Sales_Data[[#This Row],[Discount Amount ]]</f>
        <v>242000</v>
      </c>
      <c r="O5355" s="7">
        <f>Sales_Data[[#This Row],[OrderQuantity]] *Sales_Data[[#This Row],[UnitCost]]</f>
        <v>152000</v>
      </c>
      <c r="P5355" s="7">
        <f>Sales_Data[[#This Row],[ItemCost]] +Sales_Data[[#This Row],[ShippingCost]]</f>
        <v>152685.17000000001</v>
      </c>
      <c r="Q5355" s="7">
        <f>Sales_Data[[#This Row],[Gross Revenue]]-Sales_Data[[#This Row],[TotalFinancialCost]]</f>
        <v>90514.829999999987</v>
      </c>
      <c r="R5355" s="7">
        <f>Sales_Data[[#This Row],[Actul Bill Amount]]-Sales_Data[[#This Row],[ShippingCost]]</f>
        <v>241314.83</v>
      </c>
      <c r="S5355">
        <v>304</v>
      </c>
      <c r="T5355">
        <v>685.17</v>
      </c>
      <c r="U5355" t="s">
        <v>17</v>
      </c>
      <c r="V5355">
        <v>2000</v>
      </c>
      <c r="W5355" t="s">
        <v>38</v>
      </c>
      <c r="X5355" t="str">
        <f t="shared" si="167"/>
        <v>Kolkata</v>
      </c>
    </row>
    <row r="5356" spans="1:24" x14ac:dyDescent="0.4">
      <c r="A5356">
        <v>105355</v>
      </c>
      <c r="B5356" s="5">
        <v>45716.424305555556</v>
      </c>
      <c r="C5356" s="3" t="str">
        <f>TEXT(Sales_Data[[#This Row],[OrderDate]],"mmmm")</f>
        <v>February</v>
      </c>
      <c r="D5356" s="3" t="str">
        <f t="shared" si="166"/>
        <v>2025</v>
      </c>
      <c r="E5356" t="s">
        <v>42</v>
      </c>
      <c r="F5356" t="s">
        <v>55</v>
      </c>
      <c r="G5356" t="s">
        <v>31</v>
      </c>
      <c r="H5356" t="s">
        <v>37</v>
      </c>
      <c r="I5356" t="s">
        <v>100</v>
      </c>
      <c r="J5356">
        <v>4</v>
      </c>
      <c r="K5356">
        <v>1200</v>
      </c>
      <c r="L5356" s="7">
        <f>Sales_Data[[#This Row],[OrderQuantity]] *Sales_Data[[#This Row],[UnitPrice]]</f>
        <v>4800</v>
      </c>
      <c r="M5356" s="7">
        <f>Sales_Data[[#This Row],[UnitPrice]]-Sales_Data[[#This Row],[UnitCost]]</f>
        <v>400</v>
      </c>
      <c r="N5356" s="7">
        <f>Sales_Data[[#This Row],[Gross Revenue]]-Sales_Data[[#This Row],[Discount Amount ]]</f>
        <v>4400</v>
      </c>
      <c r="O5356" s="7">
        <f>Sales_Data[[#This Row],[OrderQuantity]] *Sales_Data[[#This Row],[UnitCost]]</f>
        <v>3200</v>
      </c>
      <c r="P5356" s="7">
        <f>Sales_Data[[#This Row],[ItemCost]] +Sales_Data[[#This Row],[ShippingCost]]</f>
        <v>4089.62</v>
      </c>
      <c r="Q5356" s="7">
        <f>Sales_Data[[#This Row],[Gross Revenue]]-Sales_Data[[#This Row],[TotalFinancialCost]]</f>
        <v>710.38000000000011</v>
      </c>
      <c r="R5356" s="7">
        <f>Sales_Data[[#This Row],[Actul Bill Amount]]-Sales_Data[[#This Row],[ShippingCost]]</f>
        <v>3510.38</v>
      </c>
      <c r="S5356">
        <v>811</v>
      </c>
      <c r="T5356">
        <v>889.62</v>
      </c>
      <c r="U5356" t="s">
        <v>58</v>
      </c>
      <c r="V5356">
        <v>800</v>
      </c>
      <c r="W5356" t="s">
        <v>38</v>
      </c>
      <c r="X5356" t="str">
        <f t="shared" si="167"/>
        <v>Kolkata</v>
      </c>
    </row>
    <row r="5357" spans="1:24" x14ac:dyDescent="0.4">
      <c r="A5357">
        <v>105356</v>
      </c>
      <c r="B5357" s="5">
        <v>45897.87222222222</v>
      </c>
      <c r="C5357" s="3" t="str">
        <f>TEXT(Sales_Data[[#This Row],[OrderDate]],"mmmm")</f>
        <v>August</v>
      </c>
      <c r="D5357" s="3" t="str">
        <f t="shared" si="166"/>
        <v>2025</v>
      </c>
      <c r="E5357" t="s">
        <v>19</v>
      </c>
      <c r="F5357" t="s">
        <v>43</v>
      </c>
      <c r="G5357" t="s">
        <v>15</v>
      </c>
      <c r="H5357" t="s">
        <v>32</v>
      </c>
      <c r="I5357" t="s">
        <v>100</v>
      </c>
      <c r="J5357">
        <v>99</v>
      </c>
      <c r="K5357">
        <v>1800</v>
      </c>
      <c r="L5357" s="7">
        <f>Sales_Data[[#This Row],[OrderQuantity]] *Sales_Data[[#This Row],[UnitPrice]]</f>
        <v>178200</v>
      </c>
      <c r="M5357" s="7">
        <f>Sales_Data[[#This Row],[UnitPrice]]-Sales_Data[[#This Row],[UnitCost]]</f>
        <v>900</v>
      </c>
      <c r="N5357" s="7">
        <f>Sales_Data[[#This Row],[Gross Revenue]]-Sales_Data[[#This Row],[Discount Amount ]]</f>
        <v>177300</v>
      </c>
      <c r="O5357" s="7">
        <f>Sales_Data[[#This Row],[OrderQuantity]] *Sales_Data[[#This Row],[UnitCost]]</f>
        <v>89100</v>
      </c>
      <c r="P5357" s="7">
        <f>Sales_Data[[#This Row],[ItemCost]] +Sales_Data[[#This Row],[ShippingCost]]</f>
        <v>89827.41</v>
      </c>
      <c r="Q5357" s="7">
        <f>Sales_Data[[#This Row],[Gross Revenue]]-Sales_Data[[#This Row],[TotalFinancialCost]]</f>
        <v>88372.59</v>
      </c>
      <c r="R5357" s="7">
        <f>Sales_Data[[#This Row],[Actul Bill Amount]]-Sales_Data[[#This Row],[ShippingCost]]</f>
        <v>176572.59</v>
      </c>
      <c r="S5357">
        <v>708</v>
      </c>
      <c r="T5357">
        <v>727.41</v>
      </c>
      <c r="U5357" t="s">
        <v>51</v>
      </c>
      <c r="V5357">
        <v>900</v>
      </c>
      <c r="W5357" t="s">
        <v>33</v>
      </c>
      <c r="X5357" t="str">
        <f t="shared" si="167"/>
        <v>Delhi</v>
      </c>
    </row>
    <row r="5358" spans="1:24" x14ac:dyDescent="0.4">
      <c r="A5358">
        <v>105357</v>
      </c>
      <c r="B5358" s="5">
        <v>45659.000694444447</v>
      </c>
      <c r="C5358" s="3" t="str">
        <f>TEXT(Sales_Data[[#This Row],[OrderDate]],"mmmm")</f>
        <v>January</v>
      </c>
      <c r="D5358" s="3" t="str">
        <f t="shared" si="166"/>
        <v>2025</v>
      </c>
      <c r="E5358" t="s">
        <v>50</v>
      </c>
      <c r="F5358" t="s">
        <v>43</v>
      </c>
      <c r="G5358" t="s">
        <v>15</v>
      </c>
      <c r="H5358" t="s">
        <v>32</v>
      </c>
      <c r="I5358" t="s">
        <v>100</v>
      </c>
      <c r="J5358">
        <v>5</v>
      </c>
      <c r="K5358">
        <v>4500</v>
      </c>
      <c r="L5358" s="7">
        <f>Sales_Data[[#This Row],[OrderQuantity]] *Sales_Data[[#This Row],[UnitPrice]]</f>
        <v>22500</v>
      </c>
      <c r="M5358" s="7">
        <f>Sales_Data[[#This Row],[UnitPrice]]-Sales_Data[[#This Row],[UnitCost]]</f>
        <v>2000</v>
      </c>
      <c r="N5358" s="7">
        <f>Sales_Data[[#This Row],[Gross Revenue]]-Sales_Data[[#This Row],[Discount Amount ]]</f>
        <v>20500</v>
      </c>
      <c r="O5358" s="7">
        <f>Sales_Data[[#This Row],[OrderQuantity]] *Sales_Data[[#This Row],[UnitCost]]</f>
        <v>12500</v>
      </c>
      <c r="P5358" s="7">
        <f>Sales_Data[[#This Row],[ItemCost]] +Sales_Data[[#This Row],[ShippingCost]]</f>
        <v>12979.52</v>
      </c>
      <c r="Q5358" s="7">
        <f>Sales_Data[[#This Row],[Gross Revenue]]-Sales_Data[[#This Row],[TotalFinancialCost]]</f>
        <v>9520.48</v>
      </c>
      <c r="R5358" s="7">
        <f>Sales_Data[[#This Row],[Actul Bill Amount]]-Sales_Data[[#This Row],[ShippingCost]]</f>
        <v>20020.48</v>
      </c>
      <c r="S5358">
        <v>301</v>
      </c>
      <c r="T5358">
        <v>479.52</v>
      </c>
      <c r="U5358" t="s">
        <v>44</v>
      </c>
      <c r="V5358">
        <v>2500</v>
      </c>
      <c r="W5358" t="s">
        <v>33</v>
      </c>
      <c r="X5358" t="str">
        <f t="shared" si="167"/>
        <v>Delhi</v>
      </c>
    </row>
    <row r="5359" spans="1:24" x14ac:dyDescent="0.4">
      <c r="A5359">
        <v>105358</v>
      </c>
      <c r="B5359" s="5">
        <v>46017.054861111108</v>
      </c>
      <c r="C5359" s="3" t="str">
        <f>TEXT(Sales_Data[[#This Row],[OrderDate]],"mmmm")</f>
        <v>December</v>
      </c>
      <c r="D5359" s="3" t="str">
        <f t="shared" si="166"/>
        <v>2025</v>
      </c>
      <c r="E5359" t="s">
        <v>19</v>
      </c>
      <c r="F5359" t="s">
        <v>55</v>
      </c>
      <c r="G5359" t="s">
        <v>15</v>
      </c>
      <c r="H5359" t="s">
        <v>25</v>
      </c>
      <c r="I5359" t="s">
        <v>100</v>
      </c>
      <c r="J5359">
        <v>31</v>
      </c>
      <c r="K5359">
        <v>600</v>
      </c>
      <c r="L5359" s="7">
        <f>Sales_Data[[#This Row],[OrderQuantity]] *Sales_Data[[#This Row],[UnitPrice]]</f>
        <v>18600</v>
      </c>
      <c r="M5359" s="7">
        <f>Sales_Data[[#This Row],[UnitPrice]]-Sales_Data[[#This Row],[UnitCost]]</f>
        <v>250</v>
      </c>
      <c r="N5359" s="7">
        <f>Sales_Data[[#This Row],[Gross Revenue]]-Sales_Data[[#This Row],[Discount Amount ]]</f>
        <v>18350</v>
      </c>
      <c r="O5359" s="7">
        <f>Sales_Data[[#This Row],[OrderQuantity]] *Sales_Data[[#This Row],[UnitCost]]</f>
        <v>10850</v>
      </c>
      <c r="P5359" s="7">
        <f>Sales_Data[[#This Row],[ItemCost]] +Sales_Data[[#This Row],[ShippingCost]]</f>
        <v>11661.65</v>
      </c>
      <c r="Q5359" s="7">
        <f>Sales_Data[[#This Row],[Gross Revenue]]-Sales_Data[[#This Row],[TotalFinancialCost]]</f>
        <v>6938.35</v>
      </c>
      <c r="R5359" s="7">
        <f>Sales_Data[[#This Row],[Actul Bill Amount]]-Sales_Data[[#This Row],[ShippingCost]]</f>
        <v>17538.349999999999</v>
      </c>
      <c r="S5359">
        <v>1063</v>
      </c>
      <c r="T5359">
        <v>811.65</v>
      </c>
      <c r="U5359" t="s">
        <v>57</v>
      </c>
      <c r="V5359">
        <v>350</v>
      </c>
      <c r="W5359" t="s">
        <v>27</v>
      </c>
      <c r="X5359" t="str">
        <f t="shared" si="167"/>
        <v>Mumbai</v>
      </c>
    </row>
    <row r="5360" spans="1:24" x14ac:dyDescent="0.4">
      <c r="A5360">
        <v>105359</v>
      </c>
      <c r="B5360" s="5">
        <v>45845.352083333331</v>
      </c>
      <c r="C5360" s="3" t="str">
        <f>TEXT(Sales_Data[[#This Row],[OrderDate]],"mmmm")</f>
        <v>July</v>
      </c>
      <c r="D5360" s="3" t="str">
        <f t="shared" si="166"/>
        <v>2025</v>
      </c>
      <c r="E5360" t="s">
        <v>42</v>
      </c>
      <c r="F5360" t="s">
        <v>35</v>
      </c>
      <c r="G5360" t="s">
        <v>31</v>
      </c>
      <c r="H5360" t="s">
        <v>32</v>
      </c>
      <c r="I5360" t="s">
        <v>100</v>
      </c>
      <c r="J5360">
        <v>19</v>
      </c>
      <c r="K5360">
        <v>12000</v>
      </c>
      <c r="L5360" s="7">
        <f>Sales_Data[[#This Row],[OrderQuantity]] *Sales_Data[[#This Row],[UnitPrice]]</f>
        <v>228000</v>
      </c>
      <c r="M5360" s="7">
        <f>Sales_Data[[#This Row],[UnitPrice]]-Sales_Data[[#This Row],[UnitCost]]</f>
        <v>4000</v>
      </c>
      <c r="N5360" s="7">
        <f>Sales_Data[[#This Row],[Gross Revenue]]-Sales_Data[[#This Row],[Discount Amount ]]</f>
        <v>224000</v>
      </c>
      <c r="O5360" s="7">
        <f>Sales_Data[[#This Row],[OrderQuantity]] *Sales_Data[[#This Row],[UnitCost]]</f>
        <v>152000</v>
      </c>
      <c r="P5360" s="7">
        <f>Sales_Data[[#This Row],[ItemCost]] +Sales_Data[[#This Row],[ShippingCost]]</f>
        <v>152306.84</v>
      </c>
      <c r="Q5360" s="7">
        <f>Sales_Data[[#This Row],[Gross Revenue]]-Sales_Data[[#This Row],[TotalFinancialCost]]</f>
        <v>75693.16</v>
      </c>
      <c r="R5360" s="7">
        <f>Sales_Data[[#This Row],[Actul Bill Amount]]-Sales_Data[[#This Row],[ShippingCost]]</f>
        <v>223693.16</v>
      </c>
      <c r="S5360">
        <v>736</v>
      </c>
      <c r="T5360">
        <v>306.83999999999997</v>
      </c>
      <c r="U5360" t="s">
        <v>36</v>
      </c>
      <c r="V5360">
        <v>8000</v>
      </c>
      <c r="W5360" t="s">
        <v>33</v>
      </c>
      <c r="X5360" t="str">
        <f t="shared" si="167"/>
        <v>Delhi</v>
      </c>
    </row>
    <row r="5361" spans="1:24" x14ac:dyDescent="0.4">
      <c r="A5361">
        <v>105360</v>
      </c>
      <c r="B5361" s="5">
        <v>45964.121527777781</v>
      </c>
      <c r="C5361" s="3" t="str">
        <f>TEXT(Sales_Data[[#This Row],[OrderDate]],"mmmm")</f>
        <v>November</v>
      </c>
      <c r="D5361" s="3" t="str">
        <f t="shared" si="166"/>
        <v>2025</v>
      </c>
      <c r="E5361" t="s">
        <v>19</v>
      </c>
      <c r="F5361" t="s">
        <v>35</v>
      </c>
      <c r="G5361" t="s">
        <v>15</v>
      </c>
      <c r="H5361" t="s">
        <v>20</v>
      </c>
      <c r="I5361" t="s">
        <v>100</v>
      </c>
      <c r="J5361">
        <v>65</v>
      </c>
      <c r="K5361">
        <v>8500</v>
      </c>
      <c r="L5361" s="7">
        <f>Sales_Data[[#This Row],[OrderQuantity]] *Sales_Data[[#This Row],[UnitPrice]]</f>
        <v>552500</v>
      </c>
      <c r="M5361" s="7">
        <f>Sales_Data[[#This Row],[UnitPrice]]-Sales_Data[[#This Row],[UnitCost]]</f>
        <v>3000</v>
      </c>
      <c r="N5361" s="7">
        <f>Sales_Data[[#This Row],[Gross Revenue]]-Sales_Data[[#This Row],[Discount Amount ]]</f>
        <v>549500</v>
      </c>
      <c r="O5361" s="7">
        <f>Sales_Data[[#This Row],[OrderQuantity]] *Sales_Data[[#This Row],[UnitCost]]</f>
        <v>357500</v>
      </c>
      <c r="P5361" s="7">
        <f>Sales_Data[[#This Row],[ItemCost]] +Sales_Data[[#This Row],[ShippingCost]]</f>
        <v>357992.68</v>
      </c>
      <c r="Q5361" s="7">
        <f>Sales_Data[[#This Row],[Gross Revenue]]-Sales_Data[[#This Row],[TotalFinancialCost]]</f>
        <v>194507.32</v>
      </c>
      <c r="R5361" s="7">
        <f>Sales_Data[[#This Row],[Actul Bill Amount]]-Sales_Data[[#This Row],[ShippingCost]]</f>
        <v>549007.31999999995</v>
      </c>
      <c r="S5361">
        <v>551</v>
      </c>
      <c r="T5361">
        <v>492.68</v>
      </c>
      <c r="U5361" t="s">
        <v>49</v>
      </c>
      <c r="V5361">
        <v>5500</v>
      </c>
      <c r="W5361" t="s">
        <v>22</v>
      </c>
      <c r="X5361" t="str">
        <f t="shared" si="167"/>
        <v>Nagpur</v>
      </c>
    </row>
    <row r="5362" spans="1:24" x14ac:dyDescent="0.4">
      <c r="A5362">
        <v>105361</v>
      </c>
      <c r="B5362" s="5">
        <v>45687.183333333334</v>
      </c>
      <c r="C5362" s="3" t="str">
        <f>TEXT(Sales_Data[[#This Row],[OrderDate]],"mmmm")</f>
        <v>January</v>
      </c>
      <c r="D5362" s="3" t="str">
        <f t="shared" si="166"/>
        <v>2025</v>
      </c>
      <c r="E5362" t="s">
        <v>45</v>
      </c>
      <c r="F5362" t="s">
        <v>46</v>
      </c>
      <c r="G5362" t="s">
        <v>31</v>
      </c>
      <c r="H5362" t="s">
        <v>37</v>
      </c>
      <c r="I5362" t="s">
        <v>100</v>
      </c>
      <c r="J5362">
        <v>29</v>
      </c>
      <c r="K5362">
        <v>15000</v>
      </c>
      <c r="L5362" s="7">
        <f>Sales_Data[[#This Row],[OrderQuantity]] *Sales_Data[[#This Row],[UnitPrice]]</f>
        <v>435000</v>
      </c>
      <c r="M5362" s="7">
        <f>Sales_Data[[#This Row],[UnitPrice]]-Sales_Data[[#This Row],[UnitCost]]</f>
        <v>5500</v>
      </c>
      <c r="N5362" s="7">
        <f>Sales_Data[[#This Row],[Gross Revenue]]-Sales_Data[[#This Row],[Discount Amount ]]</f>
        <v>429500</v>
      </c>
      <c r="O5362" s="7">
        <f>Sales_Data[[#This Row],[OrderQuantity]] *Sales_Data[[#This Row],[UnitCost]]</f>
        <v>275500</v>
      </c>
      <c r="P5362" s="7">
        <f>Sales_Data[[#This Row],[ItemCost]] +Sales_Data[[#This Row],[ShippingCost]]</f>
        <v>277843.82</v>
      </c>
      <c r="Q5362" s="7">
        <f>Sales_Data[[#This Row],[Gross Revenue]]-Sales_Data[[#This Row],[TotalFinancialCost]]</f>
        <v>157156.18</v>
      </c>
      <c r="R5362" s="7">
        <f>Sales_Data[[#This Row],[Actul Bill Amount]]-Sales_Data[[#This Row],[ShippingCost]]</f>
        <v>427156.18</v>
      </c>
      <c r="S5362">
        <v>708</v>
      </c>
      <c r="T5362">
        <v>2343.8200000000002</v>
      </c>
      <c r="U5362" t="s">
        <v>53</v>
      </c>
      <c r="V5362">
        <v>9500</v>
      </c>
      <c r="W5362" t="s">
        <v>38</v>
      </c>
      <c r="X5362" t="str">
        <f t="shared" si="167"/>
        <v>Kolkata</v>
      </c>
    </row>
    <row r="5363" spans="1:24" x14ac:dyDescent="0.4">
      <c r="A5363">
        <v>105362</v>
      </c>
      <c r="B5363" s="5">
        <v>45924.164583333331</v>
      </c>
      <c r="C5363" s="3" t="str">
        <f>TEXT(Sales_Data[[#This Row],[OrderDate]],"mmmm")</f>
        <v>September</v>
      </c>
      <c r="D5363" s="3" t="str">
        <f t="shared" si="166"/>
        <v>2025</v>
      </c>
      <c r="E5363" t="s">
        <v>13</v>
      </c>
      <c r="F5363" t="s">
        <v>24</v>
      </c>
      <c r="G5363" t="s">
        <v>31</v>
      </c>
      <c r="H5363" t="s">
        <v>20</v>
      </c>
      <c r="I5363" t="s">
        <v>100</v>
      </c>
      <c r="J5363">
        <v>62</v>
      </c>
      <c r="K5363">
        <v>3500</v>
      </c>
      <c r="L5363" s="7">
        <f>Sales_Data[[#This Row],[OrderQuantity]] *Sales_Data[[#This Row],[UnitPrice]]</f>
        <v>217000</v>
      </c>
      <c r="M5363" s="7">
        <f>Sales_Data[[#This Row],[UnitPrice]]-Sales_Data[[#This Row],[UnitCost]]</f>
        <v>1300</v>
      </c>
      <c r="N5363" s="7">
        <f>Sales_Data[[#This Row],[Gross Revenue]]-Sales_Data[[#This Row],[Discount Amount ]]</f>
        <v>215700</v>
      </c>
      <c r="O5363" s="7">
        <f>Sales_Data[[#This Row],[OrderQuantity]] *Sales_Data[[#This Row],[UnitCost]]</f>
        <v>136400</v>
      </c>
      <c r="P5363" s="7">
        <f>Sales_Data[[#This Row],[ItemCost]] +Sales_Data[[#This Row],[ShippingCost]]</f>
        <v>137317.76000000001</v>
      </c>
      <c r="Q5363" s="7">
        <f>Sales_Data[[#This Row],[Gross Revenue]]-Sales_Data[[#This Row],[TotalFinancialCost]]</f>
        <v>79682.239999999991</v>
      </c>
      <c r="R5363" s="7">
        <f>Sales_Data[[#This Row],[Actul Bill Amount]]-Sales_Data[[#This Row],[ShippingCost]]</f>
        <v>214782.24</v>
      </c>
      <c r="S5363">
        <v>550</v>
      </c>
      <c r="T5363">
        <v>917.76</v>
      </c>
      <c r="U5363" t="s">
        <v>59</v>
      </c>
      <c r="V5363">
        <v>2200</v>
      </c>
      <c r="W5363" t="s">
        <v>22</v>
      </c>
      <c r="X5363" t="str">
        <f t="shared" si="167"/>
        <v>Nagpur</v>
      </c>
    </row>
    <row r="5364" spans="1:24" x14ac:dyDescent="0.4">
      <c r="A5364">
        <v>105363</v>
      </c>
      <c r="B5364" s="5">
        <v>45765.327777777777</v>
      </c>
      <c r="C5364" s="3" t="str">
        <f>TEXT(Sales_Data[[#This Row],[OrderDate]],"mmmm")</f>
        <v>April</v>
      </c>
      <c r="D5364" s="3" t="str">
        <f t="shared" si="166"/>
        <v>2025</v>
      </c>
      <c r="E5364" t="s">
        <v>50</v>
      </c>
      <c r="F5364" t="s">
        <v>40</v>
      </c>
      <c r="G5364" t="s">
        <v>29</v>
      </c>
      <c r="H5364" t="s">
        <v>16</v>
      </c>
      <c r="I5364" t="s">
        <v>100</v>
      </c>
      <c r="J5364">
        <v>82</v>
      </c>
      <c r="K5364">
        <v>1500</v>
      </c>
      <c r="L5364" s="7">
        <f>Sales_Data[[#This Row],[OrderQuantity]] *Sales_Data[[#This Row],[UnitPrice]]</f>
        <v>123000</v>
      </c>
      <c r="M5364" s="7">
        <f>Sales_Data[[#This Row],[UnitPrice]]-Sales_Data[[#This Row],[UnitCost]]</f>
        <v>700</v>
      </c>
      <c r="N5364" s="7">
        <f>Sales_Data[[#This Row],[Gross Revenue]]-Sales_Data[[#This Row],[Discount Amount ]]</f>
        <v>122300</v>
      </c>
      <c r="O5364" s="7">
        <f>Sales_Data[[#This Row],[OrderQuantity]] *Sales_Data[[#This Row],[UnitCost]]</f>
        <v>65600</v>
      </c>
      <c r="P5364" s="7">
        <f>Sales_Data[[#This Row],[ItemCost]] +Sales_Data[[#This Row],[ShippingCost]]</f>
        <v>65962.740000000005</v>
      </c>
      <c r="Q5364" s="7">
        <f>Sales_Data[[#This Row],[Gross Revenue]]-Sales_Data[[#This Row],[TotalFinancialCost]]</f>
        <v>57037.259999999995</v>
      </c>
      <c r="R5364" s="7">
        <f>Sales_Data[[#This Row],[Actul Bill Amount]]-Sales_Data[[#This Row],[ShippingCost]]</f>
        <v>121937.26</v>
      </c>
      <c r="S5364">
        <v>373</v>
      </c>
      <c r="T5364">
        <v>362.74</v>
      </c>
      <c r="U5364" t="s">
        <v>52</v>
      </c>
      <c r="V5364">
        <v>800</v>
      </c>
      <c r="W5364" t="s">
        <v>18</v>
      </c>
      <c r="X5364" t="str">
        <f t="shared" si="167"/>
        <v>Bengaluru</v>
      </c>
    </row>
    <row r="5365" spans="1:24" x14ac:dyDescent="0.4">
      <c r="A5365">
        <v>105364</v>
      </c>
      <c r="B5365" s="5">
        <v>45989.706250000003</v>
      </c>
      <c r="C5365" s="3" t="str">
        <f>TEXT(Sales_Data[[#This Row],[OrderDate]],"mmmm")</f>
        <v>November</v>
      </c>
      <c r="D5365" s="3" t="str">
        <f t="shared" si="166"/>
        <v>2025</v>
      </c>
      <c r="E5365" t="s">
        <v>39</v>
      </c>
      <c r="F5365" t="s">
        <v>28</v>
      </c>
      <c r="G5365" t="s">
        <v>15</v>
      </c>
      <c r="H5365" t="s">
        <v>37</v>
      </c>
      <c r="I5365" t="s">
        <v>100</v>
      </c>
      <c r="J5365">
        <v>14</v>
      </c>
      <c r="K5365">
        <v>2500</v>
      </c>
      <c r="L5365" s="7">
        <f>Sales_Data[[#This Row],[OrderQuantity]] *Sales_Data[[#This Row],[UnitPrice]]</f>
        <v>35000</v>
      </c>
      <c r="M5365" s="7">
        <f>Sales_Data[[#This Row],[UnitPrice]]-Sales_Data[[#This Row],[UnitCost]]</f>
        <v>1000</v>
      </c>
      <c r="N5365" s="7">
        <f>Sales_Data[[#This Row],[Gross Revenue]]-Sales_Data[[#This Row],[Discount Amount ]]</f>
        <v>34000</v>
      </c>
      <c r="O5365" s="7">
        <f>Sales_Data[[#This Row],[OrderQuantity]] *Sales_Data[[#This Row],[UnitCost]]</f>
        <v>21000</v>
      </c>
      <c r="P5365" s="7">
        <f>Sales_Data[[#This Row],[ItemCost]] +Sales_Data[[#This Row],[ShippingCost]]</f>
        <v>22230.3</v>
      </c>
      <c r="Q5365" s="7">
        <f>Sales_Data[[#This Row],[Gross Revenue]]-Sales_Data[[#This Row],[TotalFinancialCost]]</f>
        <v>12769.7</v>
      </c>
      <c r="R5365" s="7">
        <f>Sales_Data[[#This Row],[Actul Bill Amount]]-Sales_Data[[#This Row],[ShippingCost]]</f>
        <v>32769.699999999997</v>
      </c>
      <c r="S5365">
        <v>605</v>
      </c>
      <c r="T5365">
        <v>1230.3</v>
      </c>
      <c r="U5365" t="s">
        <v>54</v>
      </c>
      <c r="V5365">
        <v>1500</v>
      </c>
      <c r="W5365" t="s">
        <v>38</v>
      </c>
      <c r="X5365" t="str">
        <f t="shared" si="167"/>
        <v>Kolkata</v>
      </c>
    </row>
    <row r="5366" spans="1:24" x14ac:dyDescent="0.4">
      <c r="A5366">
        <v>105365</v>
      </c>
      <c r="B5366" s="5">
        <v>45747.915972222225</v>
      </c>
      <c r="C5366" s="3" t="str">
        <f>TEXT(Sales_Data[[#This Row],[OrderDate]],"mmmm")</f>
        <v>March</v>
      </c>
      <c r="D5366" s="3" t="str">
        <f t="shared" si="166"/>
        <v>2025</v>
      </c>
      <c r="E5366" t="s">
        <v>50</v>
      </c>
      <c r="F5366" t="s">
        <v>24</v>
      </c>
      <c r="G5366" t="s">
        <v>31</v>
      </c>
      <c r="H5366" t="s">
        <v>37</v>
      </c>
      <c r="I5366" t="s">
        <v>100</v>
      </c>
      <c r="J5366">
        <v>70</v>
      </c>
      <c r="K5366">
        <v>25000</v>
      </c>
      <c r="L5366" s="7">
        <f>Sales_Data[[#This Row],[OrderQuantity]] *Sales_Data[[#This Row],[UnitPrice]]</f>
        <v>1750000</v>
      </c>
      <c r="M5366" s="7">
        <f>Sales_Data[[#This Row],[UnitPrice]]-Sales_Data[[#This Row],[UnitCost]]</f>
        <v>7000</v>
      </c>
      <c r="N5366" s="7">
        <f>Sales_Data[[#This Row],[Gross Revenue]]-Sales_Data[[#This Row],[Discount Amount ]]</f>
        <v>1743000</v>
      </c>
      <c r="O5366" s="7">
        <f>Sales_Data[[#This Row],[OrderQuantity]] *Sales_Data[[#This Row],[UnitCost]]</f>
        <v>1260000</v>
      </c>
      <c r="P5366" s="7">
        <f>Sales_Data[[#This Row],[ItemCost]] +Sales_Data[[#This Row],[ShippingCost]]</f>
        <v>1260970.74</v>
      </c>
      <c r="Q5366" s="7">
        <f>Sales_Data[[#This Row],[Gross Revenue]]-Sales_Data[[#This Row],[TotalFinancialCost]]</f>
        <v>489029.26</v>
      </c>
      <c r="R5366" s="7">
        <f>Sales_Data[[#This Row],[Actul Bill Amount]]-Sales_Data[[#This Row],[ShippingCost]]</f>
        <v>1742029.26</v>
      </c>
      <c r="S5366">
        <v>614</v>
      </c>
      <c r="T5366">
        <v>970.74</v>
      </c>
      <c r="U5366" t="s">
        <v>60</v>
      </c>
      <c r="V5366">
        <v>18000</v>
      </c>
      <c r="W5366" t="s">
        <v>38</v>
      </c>
      <c r="X5366" t="str">
        <f t="shared" si="167"/>
        <v>Kolkata</v>
      </c>
    </row>
    <row r="5367" spans="1:24" x14ac:dyDescent="0.4">
      <c r="A5367">
        <v>105366</v>
      </c>
      <c r="B5367" s="5">
        <v>45862.213194444441</v>
      </c>
      <c r="C5367" s="3" t="str">
        <f>TEXT(Sales_Data[[#This Row],[OrderDate]],"mmmm")</f>
        <v>July</v>
      </c>
      <c r="D5367" s="3" t="str">
        <f t="shared" si="166"/>
        <v>2025</v>
      </c>
      <c r="E5367" t="s">
        <v>50</v>
      </c>
      <c r="F5367" t="s">
        <v>35</v>
      </c>
      <c r="G5367" t="s">
        <v>15</v>
      </c>
      <c r="H5367" t="s">
        <v>32</v>
      </c>
      <c r="I5367" t="s">
        <v>100</v>
      </c>
      <c r="J5367">
        <v>95</v>
      </c>
      <c r="K5367">
        <v>8500</v>
      </c>
      <c r="L5367" s="7">
        <f>Sales_Data[[#This Row],[OrderQuantity]] *Sales_Data[[#This Row],[UnitPrice]]</f>
        <v>807500</v>
      </c>
      <c r="M5367" s="7">
        <f>Sales_Data[[#This Row],[UnitPrice]]-Sales_Data[[#This Row],[UnitCost]]</f>
        <v>3000</v>
      </c>
      <c r="N5367" s="7">
        <f>Sales_Data[[#This Row],[Gross Revenue]]-Sales_Data[[#This Row],[Discount Amount ]]</f>
        <v>804500</v>
      </c>
      <c r="O5367" s="7">
        <f>Sales_Data[[#This Row],[OrderQuantity]] *Sales_Data[[#This Row],[UnitCost]]</f>
        <v>522500</v>
      </c>
      <c r="P5367" s="7">
        <f>Sales_Data[[#This Row],[ItemCost]] +Sales_Data[[#This Row],[ShippingCost]]</f>
        <v>522879.12</v>
      </c>
      <c r="Q5367" s="7">
        <f>Sales_Data[[#This Row],[Gross Revenue]]-Sales_Data[[#This Row],[TotalFinancialCost]]</f>
        <v>284620.88</v>
      </c>
      <c r="R5367" s="7">
        <f>Sales_Data[[#This Row],[Actul Bill Amount]]-Sales_Data[[#This Row],[ShippingCost]]</f>
        <v>804120.88</v>
      </c>
      <c r="S5367">
        <v>774</v>
      </c>
      <c r="T5367">
        <v>379.12</v>
      </c>
      <c r="U5367" t="s">
        <v>49</v>
      </c>
      <c r="V5367">
        <v>5500</v>
      </c>
      <c r="W5367" t="s">
        <v>33</v>
      </c>
      <c r="X5367" t="str">
        <f t="shared" si="167"/>
        <v>Delhi</v>
      </c>
    </row>
    <row r="5368" spans="1:24" x14ac:dyDescent="0.4">
      <c r="A5368">
        <v>105367</v>
      </c>
      <c r="B5368" s="5">
        <v>45877.993055555555</v>
      </c>
      <c r="C5368" s="3" t="str">
        <f>TEXT(Sales_Data[[#This Row],[OrderDate]],"mmmm")</f>
        <v>August</v>
      </c>
      <c r="D5368" s="3" t="str">
        <f t="shared" si="166"/>
        <v>2025</v>
      </c>
      <c r="E5368" t="s">
        <v>19</v>
      </c>
      <c r="F5368" t="s">
        <v>43</v>
      </c>
      <c r="G5368" t="s">
        <v>29</v>
      </c>
      <c r="H5368" t="s">
        <v>37</v>
      </c>
      <c r="I5368" t="s">
        <v>100</v>
      </c>
      <c r="J5368">
        <v>44</v>
      </c>
      <c r="K5368">
        <v>2800</v>
      </c>
      <c r="L5368" s="7">
        <f>Sales_Data[[#This Row],[OrderQuantity]] *Sales_Data[[#This Row],[UnitPrice]]</f>
        <v>123200</v>
      </c>
      <c r="M5368" s="7">
        <f>Sales_Data[[#This Row],[UnitPrice]]-Sales_Data[[#This Row],[UnitCost]]</f>
        <v>1300</v>
      </c>
      <c r="N5368" s="7">
        <f>Sales_Data[[#This Row],[Gross Revenue]]-Sales_Data[[#This Row],[Discount Amount ]]</f>
        <v>121900</v>
      </c>
      <c r="O5368" s="7">
        <f>Sales_Data[[#This Row],[OrderQuantity]] *Sales_Data[[#This Row],[UnitCost]]</f>
        <v>66000</v>
      </c>
      <c r="P5368" s="7">
        <f>Sales_Data[[#This Row],[ItemCost]] +Sales_Data[[#This Row],[ShippingCost]]</f>
        <v>66312.160000000003</v>
      </c>
      <c r="Q5368" s="7">
        <f>Sales_Data[[#This Row],[Gross Revenue]]-Sales_Data[[#This Row],[TotalFinancialCost]]</f>
        <v>56887.839999999997</v>
      </c>
      <c r="R5368" s="7">
        <f>Sales_Data[[#This Row],[Actul Bill Amount]]-Sales_Data[[#This Row],[ShippingCost]]</f>
        <v>121587.84</v>
      </c>
      <c r="S5368">
        <v>394</v>
      </c>
      <c r="T5368">
        <v>312.16000000000003</v>
      </c>
      <c r="U5368" t="s">
        <v>61</v>
      </c>
      <c r="V5368">
        <v>1500</v>
      </c>
      <c r="W5368" t="s">
        <v>38</v>
      </c>
      <c r="X5368" t="str">
        <f t="shared" si="167"/>
        <v>Kolkata</v>
      </c>
    </row>
    <row r="5369" spans="1:24" x14ac:dyDescent="0.4">
      <c r="A5369">
        <v>105368</v>
      </c>
      <c r="B5369" s="5">
        <v>45751.694444444445</v>
      </c>
      <c r="C5369" s="3" t="str">
        <f>TEXT(Sales_Data[[#This Row],[OrderDate]],"mmmm")</f>
        <v>April</v>
      </c>
      <c r="D5369" s="3" t="str">
        <f t="shared" si="166"/>
        <v>2025</v>
      </c>
      <c r="E5369" t="s">
        <v>42</v>
      </c>
      <c r="F5369" t="s">
        <v>35</v>
      </c>
      <c r="G5369" t="s">
        <v>15</v>
      </c>
      <c r="H5369" t="s">
        <v>16</v>
      </c>
      <c r="I5369" t="s">
        <v>100</v>
      </c>
      <c r="J5369">
        <v>52</v>
      </c>
      <c r="K5369">
        <v>8500</v>
      </c>
      <c r="L5369" s="7">
        <f>Sales_Data[[#This Row],[OrderQuantity]] *Sales_Data[[#This Row],[UnitPrice]]</f>
        <v>442000</v>
      </c>
      <c r="M5369" s="7">
        <f>Sales_Data[[#This Row],[UnitPrice]]-Sales_Data[[#This Row],[UnitCost]]</f>
        <v>3000</v>
      </c>
      <c r="N5369" s="7">
        <f>Sales_Data[[#This Row],[Gross Revenue]]-Sales_Data[[#This Row],[Discount Amount ]]</f>
        <v>439000</v>
      </c>
      <c r="O5369" s="7">
        <f>Sales_Data[[#This Row],[OrderQuantity]] *Sales_Data[[#This Row],[UnitCost]]</f>
        <v>286000</v>
      </c>
      <c r="P5369" s="7">
        <f>Sales_Data[[#This Row],[ItemCost]] +Sales_Data[[#This Row],[ShippingCost]]</f>
        <v>286411.45</v>
      </c>
      <c r="Q5369" s="7">
        <f>Sales_Data[[#This Row],[Gross Revenue]]-Sales_Data[[#This Row],[TotalFinancialCost]]</f>
        <v>155588.54999999999</v>
      </c>
      <c r="R5369" s="7">
        <f>Sales_Data[[#This Row],[Actul Bill Amount]]-Sales_Data[[#This Row],[ShippingCost]]</f>
        <v>438588.55</v>
      </c>
      <c r="S5369">
        <v>642</v>
      </c>
      <c r="T5369">
        <v>411.45</v>
      </c>
      <c r="U5369" t="s">
        <v>49</v>
      </c>
      <c r="V5369">
        <v>5500</v>
      </c>
      <c r="W5369" t="s">
        <v>18</v>
      </c>
      <c r="X5369" t="str">
        <f t="shared" si="167"/>
        <v>Bengaluru</v>
      </c>
    </row>
    <row r="5370" spans="1:24" x14ac:dyDescent="0.4">
      <c r="A5370">
        <v>105369</v>
      </c>
      <c r="B5370" s="5">
        <v>45760.79583333333</v>
      </c>
      <c r="C5370" s="3" t="str">
        <f>TEXT(Sales_Data[[#This Row],[OrderDate]],"mmmm")</f>
        <v>April</v>
      </c>
      <c r="D5370" s="3" t="str">
        <f t="shared" si="166"/>
        <v>2025</v>
      </c>
      <c r="E5370" t="s">
        <v>13</v>
      </c>
      <c r="F5370" t="s">
        <v>24</v>
      </c>
      <c r="G5370" t="s">
        <v>29</v>
      </c>
      <c r="H5370" t="s">
        <v>16</v>
      </c>
      <c r="I5370" t="s">
        <v>100</v>
      </c>
      <c r="J5370">
        <v>30</v>
      </c>
      <c r="K5370">
        <v>3500</v>
      </c>
      <c r="L5370" s="7">
        <f>Sales_Data[[#This Row],[OrderQuantity]] *Sales_Data[[#This Row],[UnitPrice]]</f>
        <v>105000</v>
      </c>
      <c r="M5370" s="7">
        <f>Sales_Data[[#This Row],[UnitPrice]]-Sales_Data[[#This Row],[UnitCost]]</f>
        <v>1300</v>
      </c>
      <c r="N5370" s="7">
        <f>Sales_Data[[#This Row],[Gross Revenue]]-Sales_Data[[#This Row],[Discount Amount ]]</f>
        <v>103700</v>
      </c>
      <c r="O5370" s="7">
        <f>Sales_Data[[#This Row],[OrderQuantity]] *Sales_Data[[#This Row],[UnitCost]]</f>
        <v>66000</v>
      </c>
      <c r="P5370" s="7">
        <f>Sales_Data[[#This Row],[ItemCost]] +Sales_Data[[#This Row],[ShippingCost]]</f>
        <v>68485.2</v>
      </c>
      <c r="Q5370" s="7">
        <f>Sales_Data[[#This Row],[Gross Revenue]]-Sales_Data[[#This Row],[TotalFinancialCost]]</f>
        <v>36514.800000000003</v>
      </c>
      <c r="R5370" s="7">
        <f>Sales_Data[[#This Row],[Actul Bill Amount]]-Sales_Data[[#This Row],[ShippingCost]]</f>
        <v>101214.8</v>
      </c>
      <c r="S5370">
        <v>674</v>
      </c>
      <c r="T5370">
        <v>2485.1999999999998</v>
      </c>
      <c r="U5370" t="s">
        <v>59</v>
      </c>
      <c r="V5370">
        <v>2200</v>
      </c>
      <c r="W5370" t="s">
        <v>18</v>
      </c>
      <c r="X5370" t="str">
        <f t="shared" si="167"/>
        <v>Bengaluru</v>
      </c>
    </row>
    <row r="5371" spans="1:24" x14ac:dyDescent="0.4">
      <c r="A5371">
        <v>105370</v>
      </c>
      <c r="B5371" s="5">
        <v>45880.707638888889</v>
      </c>
      <c r="C5371" s="3" t="str">
        <f>TEXT(Sales_Data[[#This Row],[OrderDate]],"mmmm")</f>
        <v>August</v>
      </c>
      <c r="D5371" s="3" t="str">
        <f t="shared" si="166"/>
        <v>2025</v>
      </c>
      <c r="E5371" t="s">
        <v>45</v>
      </c>
      <c r="F5371" t="s">
        <v>43</v>
      </c>
      <c r="G5371" t="s">
        <v>31</v>
      </c>
      <c r="H5371" t="s">
        <v>25</v>
      </c>
      <c r="I5371" t="s">
        <v>100</v>
      </c>
      <c r="J5371">
        <v>12</v>
      </c>
      <c r="K5371">
        <v>4500</v>
      </c>
      <c r="L5371" s="7">
        <f>Sales_Data[[#This Row],[OrderQuantity]] *Sales_Data[[#This Row],[UnitPrice]]</f>
        <v>54000</v>
      </c>
      <c r="M5371" s="7">
        <f>Sales_Data[[#This Row],[UnitPrice]]-Sales_Data[[#This Row],[UnitCost]]</f>
        <v>2000</v>
      </c>
      <c r="N5371" s="7">
        <f>Sales_Data[[#This Row],[Gross Revenue]]-Sales_Data[[#This Row],[Discount Amount ]]</f>
        <v>52000</v>
      </c>
      <c r="O5371" s="7">
        <f>Sales_Data[[#This Row],[OrderQuantity]] *Sales_Data[[#This Row],[UnitCost]]</f>
        <v>30000</v>
      </c>
      <c r="P5371" s="7">
        <f>Sales_Data[[#This Row],[ItemCost]] +Sales_Data[[#This Row],[ShippingCost]]</f>
        <v>30883.13</v>
      </c>
      <c r="Q5371" s="7">
        <f>Sales_Data[[#This Row],[Gross Revenue]]-Sales_Data[[#This Row],[TotalFinancialCost]]</f>
        <v>23116.87</v>
      </c>
      <c r="R5371" s="7">
        <f>Sales_Data[[#This Row],[Actul Bill Amount]]-Sales_Data[[#This Row],[ShippingCost]]</f>
        <v>51116.87</v>
      </c>
      <c r="S5371">
        <v>540</v>
      </c>
      <c r="T5371">
        <v>883.13</v>
      </c>
      <c r="U5371" t="s">
        <v>44</v>
      </c>
      <c r="V5371">
        <v>2500</v>
      </c>
      <c r="W5371" t="s">
        <v>27</v>
      </c>
      <c r="X5371" t="str">
        <f t="shared" si="167"/>
        <v>Mumbai</v>
      </c>
    </row>
    <row r="5372" spans="1:24" x14ac:dyDescent="0.4">
      <c r="A5372">
        <v>105371</v>
      </c>
      <c r="B5372" s="5">
        <v>45843.570833333331</v>
      </c>
      <c r="C5372" s="3" t="str">
        <f>TEXT(Sales_Data[[#This Row],[OrderDate]],"mmmm")</f>
        <v>July</v>
      </c>
      <c r="D5372" s="3" t="str">
        <f t="shared" si="166"/>
        <v>2025</v>
      </c>
      <c r="E5372" t="s">
        <v>39</v>
      </c>
      <c r="F5372" t="s">
        <v>40</v>
      </c>
      <c r="G5372" t="s">
        <v>15</v>
      </c>
      <c r="H5372" t="s">
        <v>37</v>
      </c>
      <c r="I5372" t="s">
        <v>100</v>
      </c>
      <c r="J5372">
        <v>29</v>
      </c>
      <c r="K5372">
        <v>1500</v>
      </c>
      <c r="L5372" s="7">
        <f>Sales_Data[[#This Row],[OrderQuantity]] *Sales_Data[[#This Row],[UnitPrice]]</f>
        <v>43500</v>
      </c>
      <c r="M5372" s="7">
        <f>Sales_Data[[#This Row],[UnitPrice]]-Sales_Data[[#This Row],[UnitCost]]</f>
        <v>700</v>
      </c>
      <c r="N5372" s="7">
        <f>Sales_Data[[#This Row],[Gross Revenue]]-Sales_Data[[#This Row],[Discount Amount ]]</f>
        <v>42800</v>
      </c>
      <c r="O5372" s="7">
        <f>Sales_Data[[#This Row],[OrderQuantity]] *Sales_Data[[#This Row],[UnitCost]]</f>
        <v>23200</v>
      </c>
      <c r="P5372" s="7">
        <f>Sales_Data[[#This Row],[ItemCost]] +Sales_Data[[#This Row],[ShippingCost]]</f>
        <v>23509.4</v>
      </c>
      <c r="Q5372" s="7">
        <f>Sales_Data[[#This Row],[Gross Revenue]]-Sales_Data[[#This Row],[TotalFinancialCost]]</f>
        <v>19990.599999999999</v>
      </c>
      <c r="R5372" s="7">
        <f>Sales_Data[[#This Row],[Actul Bill Amount]]-Sales_Data[[#This Row],[ShippingCost]]</f>
        <v>42490.6</v>
      </c>
      <c r="S5372">
        <v>457</v>
      </c>
      <c r="T5372">
        <v>309.39999999999998</v>
      </c>
      <c r="U5372" t="s">
        <v>52</v>
      </c>
      <c r="V5372">
        <v>800</v>
      </c>
      <c r="W5372" t="s">
        <v>38</v>
      </c>
      <c r="X5372" t="str">
        <f t="shared" si="167"/>
        <v>Kolkata</v>
      </c>
    </row>
    <row r="5373" spans="1:24" x14ac:dyDescent="0.4">
      <c r="A5373">
        <v>105372</v>
      </c>
      <c r="B5373" s="5">
        <v>45841.237500000003</v>
      </c>
      <c r="C5373" s="3" t="str">
        <f>TEXT(Sales_Data[[#This Row],[OrderDate]],"mmmm")</f>
        <v>July</v>
      </c>
      <c r="D5373" s="3" t="str">
        <f t="shared" si="166"/>
        <v>2025</v>
      </c>
      <c r="E5373" t="s">
        <v>45</v>
      </c>
      <c r="F5373" t="s">
        <v>43</v>
      </c>
      <c r="G5373" t="s">
        <v>31</v>
      </c>
      <c r="H5373" t="s">
        <v>20</v>
      </c>
      <c r="I5373" t="s">
        <v>100</v>
      </c>
      <c r="J5373">
        <v>54</v>
      </c>
      <c r="K5373">
        <v>1800</v>
      </c>
      <c r="L5373" s="7">
        <f>Sales_Data[[#This Row],[OrderQuantity]] *Sales_Data[[#This Row],[UnitPrice]]</f>
        <v>97200</v>
      </c>
      <c r="M5373" s="7">
        <f>Sales_Data[[#This Row],[UnitPrice]]-Sales_Data[[#This Row],[UnitCost]]</f>
        <v>900</v>
      </c>
      <c r="N5373" s="7">
        <f>Sales_Data[[#This Row],[Gross Revenue]]-Sales_Data[[#This Row],[Discount Amount ]]</f>
        <v>96300</v>
      </c>
      <c r="O5373" s="7">
        <f>Sales_Data[[#This Row],[OrderQuantity]] *Sales_Data[[#This Row],[UnitCost]]</f>
        <v>48600</v>
      </c>
      <c r="P5373" s="7">
        <f>Sales_Data[[#This Row],[ItemCost]] +Sales_Data[[#This Row],[ShippingCost]]</f>
        <v>49349.08</v>
      </c>
      <c r="Q5373" s="7">
        <f>Sales_Data[[#This Row],[Gross Revenue]]-Sales_Data[[#This Row],[TotalFinancialCost]]</f>
        <v>47850.92</v>
      </c>
      <c r="R5373" s="7">
        <f>Sales_Data[[#This Row],[Actul Bill Amount]]-Sales_Data[[#This Row],[ShippingCost]]</f>
        <v>95550.92</v>
      </c>
      <c r="S5373">
        <v>650</v>
      </c>
      <c r="T5373">
        <v>749.08</v>
      </c>
      <c r="U5373" t="s">
        <v>51</v>
      </c>
      <c r="V5373">
        <v>900</v>
      </c>
      <c r="W5373" t="s">
        <v>22</v>
      </c>
      <c r="X5373" t="str">
        <f t="shared" si="167"/>
        <v>Nagpur</v>
      </c>
    </row>
    <row r="5374" spans="1:24" x14ac:dyDescent="0.4">
      <c r="A5374">
        <v>105373</v>
      </c>
      <c r="B5374" s="5">
        <v>45819.956944444442</v>
      </c>
      <c r="C5374" s="3" t="str">
        <f>TEXT(Sales_Data[[#This Row],[OrderDate]],"mmmm")</f>
        <v>June</v>
      </c>
      <c r="D5374" s="3" t="str">
        <f t="shared" si="166"/>
        <v>2025</v>
      </c>
      <c r="E5374" t="s">
        <v>23</v>
      </c>
      <c r="F5374" t="s">
        <v>43</v>
      </c>
      <c r="G5374" t="s">
        <v>29</v>
      </c>
      <c r="H5374" t="s">
        <v>16</v>
      </c>
      <c r="I5374" t="s">
        <v>100</v>
      </c>
      <c r="J5374">
        <v>6</v>
      </c>
      <c r="K5374">
        <v>1800</v>
      </c>
      <c r="L5374" s="7">
        <f>Sales_Data[[#This Row],[OrderQuantity]] *Sales_Data[[#This Row],[UnitPrice]]</f>
        <v>10800</v>
      </c>
      <c r="M5374" s="7">
        <f>Sales_Data[[#This Row],[UnitPrice]]-Sales_Data[[#This Row],[UnitCost]]</f>
        <v>900</v>
      </c>
      <c r="N5374" s="7">
        <f>Sales_Data[[#This Row],[Gross Revenue]]-Sales_Data[[#This Row],[Discount Amount ]]</f>
        <v>9900</v>
      </c>
      <c r="O5374" s="7">
        <f>Sales_Data[[#This Row],[OrderQuantity]] *Sales_Data[[#This Row],[UnitCost]]</f>
        <v>5400</v>
      </c>
      <c r="P5374" s="7">
        <f>Sales_Data[[#This Row],[ItemCost]] +Sales_Data[[#This Row],[ShippingCost]]</f>
        <v>6289.8</v>
      </c>
      <c r="Q5374" s="7">
        <f>Sales_Data[[#This Row],[Gross Revenue]]-Sales_Data[[#This Row],[TotalFinancialCost]]</f>
        <v>4510.2</v>
      </c>
      <c r="R5374" s="7">
        <f>Sales_Data[[#This Row],[Actul Bill Amount]]-Sales_Data[[#This Row],[ShippingCost]]</f>
        <v>9010.2000000000007</v>
      </c>
      <c r="S5374">
        <v>485</v>
      </c>
      <c r="T5374">
        <v>889.8</v>
      </c>
      <c r="U5374" t="s">
        <v>51</v>
      </c>
      <c r="V5374">
        <v>900</v>
      </c>
      <c r="W5374" t="s">
        <v>18</v>
      </c>
      <c r="X5374" t="str">
        <f t="shared" si="167"/>
        <v>Bengaluru</v>
      </c>
    </row>
    <row r="5375" spans="1:24" x14ac:dyDescent="0.4">
      <c r="A5375">
        <v>105374</v>
      </c>
      <c r="B5375" s="5">
        <v>45904.703472222223</v>
      </c>
      <c r="C5375" s="3" t="str">
        <f>TEXT(Sales_Data[[#This Row],[OrderDate]],"mmmm")</f>
        <v>September</v>
      </c>
      <c r="D5375" s="3" t="str">
        <f t="shared" si="166"/>
        <v>2025</v>
      </c>
      <c r="E5375" t="s">
        <v>19</v>
      </c>
      <c r="F5375" t="s">
        <v>43</v>
      </c>
      <c r="G5375" t="s">
        <v>15</v>
      </c>
      <c r="H5375" t="s">
        <v>37</v>
      </c>
      <c r="I5375" t="s">
        <v>100</v>
      </c>
      <c r="J5375">
        <v>6</v>
      </c>
      <c r="K5375">
        <v>4500</v>
      </c>
      <c r="L5375" s="7">
        <f>Sales_Data[[#This Row],[OrderQuantity]] *Sales_Data[[#This Row],[UnitPrice]]</f>
        <v>27000</v>
      </c>
      <c r="M5375" s="7">
        <f>Sales_Data[[#This Row],[UnitPrice]]-Sales_Data[[#This Row],[UnitCost]]</f>
        <v>2000</v>
      </c>
      <c r="N5375" s="7">
        <f>Sales_Data[[#This Row],[Gross Revenue]]-Sales_Data[[#This Row],[Discount Amount ]]</f>
        <v>25000</v>
      </c>
      <c r="O5375" s="7">
        <f>Sales_Data[[#This Row],[OrderQuantity]] *Sales_Data[[#This Row],[UnitCost]]</f>
        <v>15000</v>
      </c>
      <c r="P5375" s="7">
        <f>Sales_Data[[#This Row],[ItemCost]] +Sales_Data[[#This Row],[ShippingCost]]</f>
        <v>15552.3</v>
      </c>
      <c r="Q5375" s="7">
        <f>Sales_Data[[#This Row],[Gross Revenue]]-Sales_Data[[#This Row],[TotalFinancialCost]]</f>
        <v>11447.7</v>
      </c>
      <c r="R5375" s="7">
        <f>Sales_Data[[#This Row],[Actul Bill Amount]]-Sales_Data[[#This Row],[ShippingCost]]</f>
        <v>24447.7</v>
      </c>
      <c r="S5375">
        <v>436</v>
      </c>
      <c r="T5375">
        <v>552.29999999999995</v>
      </c>
      <c r="U5375" t="s">
        <v>44</v>
      </c>
      <c r="V5375">
        <v>2500</v>
      </c>
      <c r="W5375" t="s">
        <v>38</v>
      </c>
      <c r="X5375" t="str">
        <f t="shared" si="167"/>
        <v>Kolkata</v>
      </c>
    </row>
    <row r="5376" spans="1:24" x14ac:dyDescent="0.4">
      <c r="A5376">
        <v>105375</v>
      </c>
      <c r="B5376" s="5">
        <v>45688.15902777778</v>
      </c>
      <c r="C5376" s="3" t="str">
        <f>TEXT(Sales_Data[[#This Row],[OrderDate]],"mmmm")</f>
        <v>January</v>
      </c>
      <c r="D5376" s="3" t="str">
        <f t="shared" si="166"/>
        <v>2025</v>
      </c>
      <c r="E5376" t="s">
        <v>34</v>
      </c>
      <c r="F5376" t="s">
        <v>46</v>
      </c>
      <c r="G5376" t="s">
        <v>15</v>
      </c>
      <c r="H5376" t="s">
        <v>32</v>
      </c>
      <c r="I5376" t="s">
        <v>100</v>
      </c>
      <c r="J5376">
        <v>61</v>
      </c>
      <c r="K5376">
        <v>15000</v>
      </c>
      <c r="L5376" s="7">
        <f>Sales_Data[[#This Row],[OrderQuantity]] *Sales_Data[[#This Row],[UnitPrice]]</f>
        <v>915000</v>
      </c>
      <c r="M5376" s="7">
        <f>Sales_Data[[#This Row],[UnitPrice]]-Sales_Data[[#This Row],[UnitCost]]</f>
        <v>5500</v>
      </c>
      <c r="N5376" s="7">
        <f>Sales_Data[[#This Row],[Gross Revenue]]-Sales_Data[[#This Row],[Discount Amount ]]</f>
        <v>909500</v>
      </c>
      <c r="O5376" s="7">
        <f>Sales_Data[[#This Row],[OrderQuantity]] *Sales_Data[[#This Row],[UnitCost]]</f>
        <v>579500</v>
      </c>
      <c r="P5376" s="7">
        <f>Sales_Data[[#This Row],[ItemCost]] +Sales_Data[[#This Row],[ShippingCost]]</f>
        <v>580421.54</v>
      </c>
      <c r="Q5376" s="7">
        <f>Sales_Data[[#This Row],[Gross Revenue]]-Sales_Data[[#This Row],[TotalFinancialCost]]</f>
        <v>334578.45999999996</v>
      </c>
      <c r="R5376" s="7">
        <f>Sales_Data[[#This Row],[Actul Bill Amount]]-Sales_Data[[#This Row],[ShippingCost]]</f>
        <v>908578.46</v>
      </c>
      <c r="S5376">
        <v>459</v>
      </c>
      <c r="T5376">
        <v>921.54</v>
      </c>
      <c r="U5376" t="s">
        <v>53</v>
      </c>
      <c r="V5376">
        <v>9500</v>
      </c>
      <c r="W5376" t="s">
        <v>33</v>
      </c>
      <c r="X5376" t="str">
        <f t="shared" si="167"/>
        <v>Delhi</v>
      </c>
    </row>
    <row r="5377" spans="1:24" x14ac:dyDescent="0.4">
      <c r="A5377">
        <v>105376</v>
      </c>
      <c r="B5377" s="5">
        <v>45709.947916666664</v>
      </c>
      <c r="C5377" s="3" t="str">
        <f>TEXT(Sales_Data[[#This Row],[OrderDate]],"mmmm")</f>
        <v>February</v>
      </c>
      <c r="D5377" s="3" t="str">
        <f t="shared" si="166"/>
        <v>2025</v>
      </c>
      <c r="E5377" t="s">
        <v>19</v>
      </c>
      <c r="F5377" t="s">
        <v>35</v>
      </c>
      <c r="G5377" t="s">
        <v>31</v>
      </c>
      <c r="H5377" t="s">
        <v>25</v>
      </c>
      <c r="I5377" t="s">
        <v>100</v>
      </c>
      <c r="J5377">
        <v>32</v>
      </c>
      <c r="K5377">
        <v>8500</v>
      </c>
      <c r="L5377" s="7">
        <f>Sales_Data[[#This Row],[OrderQuantity]] *Sales_Data[[#This Row],[UnitPrice]]</f>
        <v>272000</v>
      </c>
      <c r="M5377" s="7">
        <f>Sales_Data[[#This Row],[UnitPrice]]-Sales_Data[[#This Row],[UnitCost]]</f>
        <v>3000</v>
      </c>
      <c r="N5377" s="7">
        <f>Sales_Data[[#This Row],[Gross Revenue]]-Sales_Data[[#This Row],[Discount Amount ]]</f>
        <v>269000</v>
      </c>
      <c r="O5377" s="7">
        <f>Sales_Data[[#This Row],[OrderQuantity]] *Sales_Data[[#This Row],[UnitCost]]</f>
        <v>176000</v>
      </c>
      <c r="P5377" s="7">
        <f>Sales_Data[[#This Row],[ItemCost]] +Sales_Data[[#This Row],[ShippingCost]]</f>
        <v>176705.48</v>
      </c>
      <c r="Q5377" s="7">
        <f>Sales_Data[[#This Row],[Gross Revenue]]-Sales_Data[[#This Row],[TotalFinancialCost]]</f>
        <v>95294.51999999999</v>
      </c>
      <c r="R5377" s="7">
        <f>Sales_Data[[#This Row],[Actul Bill Amount]]-Sales_Data[[#This Row],[ShippingCost]]</f>
        <v>268294.52</v>
      </c>
      <c r="S5377">
        <v>818</v>
      </c>
      <c r="T5377">
        <v>705.48</v>
      </c>
      <c r="U5377" t="s">
        <v>49</v>
      </c>
      <c r="V5377">
        <v>5500</v>
      </c>
      <c r="W5377" t="s">
        <v>27</v>
      </c>
      <c r="X5377" t="str">
        <f t="shared" si="167"/>
        <v>Mumbai</v>
      </c>
    </row>
    <row r="5378" spans="1:24" x14ac:dyDescent="0.4">
      <c r="A5378">
        <v>105377</v>
      </c>
      <c r="B5378" s="5">
        <v>46002.79791666667</v>
      </c>
      <c r="C5378" s="3" t="str">
        <f>TEXT(Sales_Data[[#This Row],[OrderDate]],"mmmm")</f>
        <v>December</v>
      </c>
      <c r="D5378" s="3" t="str">
        <f t="shared" ref="D5378:D5441" si="168">TEXT(B5378, "yyyy")</f>
        <v>2025</v>
      </c>
      <c r="E5378" t="s">
        <v>19</v>
      </c>
      <c r="F5378" t="s">
        <v>24</v>
      </c>
      <c r="G5378" t="s">
        <v>31</v>
      </c>
      <c r="H5378" t="s">
        <v>25</v>
      </c>
      <c r="I5378" t="s">
        <v>100</v>
      </c>
      <c r="J5378">
        <v>5</v>
      </c>
      <c r="K5378">
        <v>3500</v>
      </c>
      <c r="L5378" s="7">
        <f>Sales_Data[[#This Row],[OrderQuantity]] *Sales_Data[[#This Row],[UnitPrice]]</f>
        <v>17500</v>
      </c>
      <c r="M5378" s="7">
        <f>Sales_Data[[#This Row],[UnitPrice]]-Sales_Data[[#This Row],[UnitCost]]</f>
        <v>1300</v>
      </c>
      <c r="N5378" s="7">
        <f>Sales_Data[[#This Row],[Gross Revenue]]-Sales_Data[[#This Row],[Discount Amount ]]</f>
        <v>16200</v>
      </c>
      <c r="O5378" s="7">
        <f>Sales_Data[[#This Row],[OrderQuantity]] *Sales_Data[[#This Row],[UnitCost]]</f>
        <v>11000</v>
      </c>
      <c r="P5378" s="7">
        <f>Sales_Data[[#This Row],[ItemCost]] +Sales_Data[[#This Row],[ShippingCost]]</f>
        <v>11885.21</v>
      </c>
      <c r="Q5378" s="7">
        <f>Sales_Data[[#This Row],[Gross Revenue]]-Sales_Data[[#This Row],[TotalFinancialCost]]</f>
        <v>5614.7900000000009</v>
      </c>
      <c r="R5378" s="7">
        <f>Sales_Data[[#This Row],[Actul Bill Amount]]-Sales_Data[[#This Row],[ShippingCost]]</f>
        <v>15314.79</v>
      </c>
      <c r="S5378">
        <v>620</v>
      </c>
      <c r="T5378">
        <v>885.21</v>
      </c>
      <c r="U5378" t="s">
        <v>59</v>
      </c>
      <c r="V5378">
        <v>2200</v>
      </c>
      <c r="W5378" t="s">
        <v>27</v>
      </c>
      <c r="X5378" t="str">
        <f t="shared" ref="X5378:X5441" si="169">_xlfn.TEXTBEFORE(W5378, " ")</f>
        <v>Mumbai</v>
      </c>
    </row>
    <row r="5379" spans="1:24" x14ac:dyDescent="0.4">
      <c r="A5379">
        <v>105378</v>
      </c>
      <c r="B5379" s="5">
        <v>45733.580555555556</v>
      </c>
      <c r="C5379" s="3" t="str">
        <f>TEXT(Sales_Data[[#This Row],[OrderDate]],"mmmm")</f>
        <v>March</v>
      </c>
      <c r="D5379" s="3" t="str">
        <f t="shared" si="168"/>
        <v>2025</v>
      </c>
      <c r="E5379" t="s">
        <v>39</v>
      </c>
      <c r="F5379" t="s">
        <v>28</v>
      </c>
      <c r="G5379" t="s">
        <v>29</v>
      </c>
      <c r="H5379" t="s">
        <v>25</v>
      </c>
      <c r="I5379" t="s">
        <v>100</v>
      </c>
      <c r="J5379">
        <v>16</v>
      </c>
      <c r="K5379">
        <v>450</v>
      </c>
      <c r="L5379" s="7">
        <f>Sales_Data[[#This Row],[OrderQuantity]] *Sales_Data[[#This Row],[UnitPrice]]</f>
        <v>7200</v>
      </c>
      <c r="M5379" s="7">
        <f>Sales_Data[[#This Row],[UnitPrice]]-Sales_Data[[#This Row],[UnitCost]]</f>
        <v>250</v>
      </c>
      <c r="N5379" s="7">
        <f>Sales_Data[[#This Row],[Gross Revenue]]-Sales_Data[[#This Row],[Discount Amount ]]</f>
        <v>6950</v>
      </c>
      <c r="O5379" s="7">
        <f>Sales_Data[[#This Row],[OrderQuantity]] *Sales_Data[[#This Row],[UnitCost]]</f>
        <v>3200</v>
      </c>
      <c r="P5379" s="7">
        <f>Sales_Data[[#This Row],[ItemCost]] +Sales_Data[[#This Row],[ShippingCost]]</f>
        <v>4301.41</v>
      </c>
      <c r="Q5379" s="7">
        <f>Sales_Data[[#This Row],[Gross Revenue]]-Sales_Data[[#This Row],[TotalFinancialCost]]</f>
        <v>2898.59</v>
      </c>
      <c r="R5379" s="7">
        <f>Sales_Data[[#This Row],[Actul Bill Amount]]-Sales_Data[[#This Row],[ShippingCost]]</f>
        <v>5848.59</v>
      </c>
      <c r="S5379">
        <v>1029</v>
      </c>
      <c r="T5379">
        <v>1101.4100000000001</v>
      </c>
      <c r="U5379" t="s">
        <v>30</v>
      </c>
      <c r="V5379">
        <v>200</v>
      </c>
      <c r="W5379" t="s">
        <v>27</v>
      </c>
      <c r="X5379" t="str">
        <f t="shared" si="169"/>
        <v>Mumbai</v>
      </c>
    </row>
    <row r="5380" spans="1:24" x14ac:dyDescent="0.4">
      <c r="A5380">
        <v>105379</v>
      </c>
      <c r="B5380" s="5">
        <v>45935.85</v>
      </c>
      <c r="C5380" s="3" t="str">
        <f>TEXT(Sales_Data[[#This Row],[OrderDate]],"mmmm")</f>
        <v>October</v>
      </c>
      <c r="D5380" s="3" t="str">
        <f t="shared" si="168"/>
        <v>2025</v>
      </c>
      <c r="E5380" t="s">
        <v>50</v>
      </c>
      <c r="F5380" t="s">
        <v>14</v>
      </c>
      <c r="G5380" t="s">
        <v>15</v>
      </c>
      <c r="H5380" t="s">
        <v>25</v>
      </c>
      <c r="I5380" t="s">
        <v>100</v>
      </c>
      <c r="J5380">
        <v>53</v>
      </c>
      <c r="K5380">
        <v>6500</v>
      </c>
      <c r="L5380" s="7">
        <f>Sales_Data[[#This Row],[OrderQuantity]] *Sales_Data[[#This Row],[UnitPrice]]</f>
        <v>344500</v>
      </c>
      <c r="M5380" s="7">
        <f>Sales_Data[[#This Row],[UnitPrice]]-Sales_Data[[#This Row],[UnitCost]]</f>
        <v>2300</v>
      </c>
      <c r="N5380" s="7">
        <f>Sales_Data[[#This Row],[Gross Revenue]]-Sales_Data[[#This Row],[Discount Amount ]]</f>
        <v>342200</v>
      </c>
      <c r="O5380" s="7">
        <f>Sales_Data[[#This Row],[OrderQuantity]] *Sales_Data[[#This Row],[UnitCost]]</f>
        <v>222600</v>
      </c>
      <c r="P5380" s="7">
        <f>Sales_Data[[#This Row],[ItemCost]] +Sales_Data[[#This Row],[ShippingCost]]</f>
        <v>224759.44</v>
      </c>
      <c r="Q5380" s="7">
        <f>Sales_Data[[#This Row],[Gross Revenue]]-Sales_Data[[#This Row],[TotalFinancialCost]]</f>
        <v>119740.56</v>
      </c>
      <c r="R5380" s="7">
        <f>Sales_Data[[#This Row],[Actul Bill Amount]]-Sales_Data[[#This Row],[ShippingCost]]</f>
        <v>340040.56</v>
      </c>
      <c r="S5380">
        <v>391</v>
      </c>
      <c r="T5380">
        <v>2159.44</v>
      </c>
      <c r="U5380" t="s">
        <v>21</v>
      </c>
      <c r="V5380">
        <v>4200</v>
      </c>
      <c r="W5380" t="s">
        <v>27</v>
      </c>
      <c r="X5380" t="str">
        <f t="shared" si="169"/>
        <v>Mumbai</v>
      </c>
    </row>
    <row r="5381" spans="1:24" x14ac:dyDescent="0.4">
      <c r="A5381">
        <v>105380</v>
      </c>
      <c r="B5381" s="5">
        <v>45697.702777777777</v>
      </c>
      <c r="C5381" s="3" t="str">
        <f>TEXT(Sales_Data[[#This Row],[OrderDate]],"mmmm")</f>
        <v>February</v>
      </c>
      <c r="D5381" s="3" t="str">
        <f t="shared" si="168"/>
        <v>2025</v>
      </c>
      <c r="E5381" t="s">
        <v>45</v>
      </c>
      <c r="F5381" t="s">
        <v>24</v>
      </c>
      <c r="G5381" t="s">
        <v>29</v>
      </c>
      <c r="H5381" t="s">
        <v>25</v>
      </c>
      <c r="I5381" t="s">
        <v>100</v>
      </c>
      <c r="J5381">
        <v>2</v>
      </c>
      <c r="K5381">
        <v>45000</v>
      </c>
      <c r="L5381" s="7">
        <f>Sales_Data[[#This Row],[OrderQuantity]] *Sales_Data[[#This Row],[UnitPrice]]</f>
        <v>90000</v>
      </c>
      <c r="M5381" s="7">
        <f>Sales_Data[[#This Row],[UnitPrice]]-Sales_Data[[#This Row],[UnitCost]]</f>
        <v>13000</v>
      </c>
      <c r="N5381" s="7">
        <f>Sales_Data[[#This Row],[Gross Revenue]]-Sales_Data[[#This Row],[Discount Amount ]]</f>
        <v>77000</v>
      </c>
      <c r="O5381" s="7">
        <f>Sales_Data[[#This Row],[OrderQuantity]] *Sales_Data[[#This Row],[UnitCost]]</f>
        <v>64000</v>
      </c>
      <c r="P5381" s="7">
        <f>Sales_Data[[#This Row],[ItemCost]] +Sales_Data[[#This Row],[ShippingCost]]</f>
        <v>64469.91</v>
      </c>
      <c r="Q5381" s="7">
        <f>Sales_Data[[#This Row],[Gross Revenue]]-Sales_Data[[#This Row],[TotalFinancialCost]]</f>
        <v>25530.089999999997</v>
      </c>
      <c r="R5381" s="7">
        <f>Sales_Data[[#This Row],[Actul Bill Amount]]-Sales_Data[[#This Row],[ShippingCost]]</f>
        <v>76530.09</v>
      </c>
      <c r="S5381">
        <v>1035</v>
      </c>
      <c r="T5381">
        <v>469.91</v>
      </c>
      <c r="U5381" t="s">
        <v>26</v>
      </c>
      <c r="V5381">
        <v>32000</v>
      </c>
      <c r="W5381" t="s">
        <v>27</v>
      </c>
      <c r="X5381" t="str">
        <f t="shared" si="169"/>
        <v>Mumbai</v>
      </c>
    </row>
    <row r="5382" spans="1:24" x14ac:dyDescent="0.4">
      <c r="A5382">
        <v>105381</v>
      </c>
      <c r="B5382" s="5">
        <v>45758.563194444447</v>
      </c>
      <c r="C5382" s="3" t="str">
        <f>TEXT(Sales_Data[[#This Row],[OrderDate]],"mmmm")</f>
        <v>April</v>
      </c>
      <c r="D5382" s="3" t="str">
        <f t="shared" si="168"/>
        <v>2025</v>
      </c>
      <c r="E5382" t="s">
        <v>19</v>
      </c>
      <c r="F5382" t="s">
        <v>43</v>
      </c>
      <c r="G5382" t="s">
        <v>29</v>
      </c>
      <c r="H5382" t="s">
        <v>25</v>
      </c>
      <c r="I5382" t="s">
        <v>100</v>
      </c>
      <c r="J5382">
        <v>16</v>
      </c>
      <c r="K5382">
        <v>2800</v>
      </c>
      <c r="L5382" s="7">
        <f>Sales_Data[[#This Row],[OrderQuantity]] *Sales_Data[[#This Row],[UnitPrice]]</f>
        <v>44800</v>
      </c>
      <c r="M5382" s="7">
        <f>Sales_Data[[#This Row],[UnitPrice]]-Sales_Data[[#This Row],[UnitCost]]</f>
        <v>1300</v>
      </c>
      <c r="N5382" s="7">
        <f>Sales_Data[[#This Row],[Gross Revenue]]-Sales_Data[[#This Row],[Discount Amount ]]</f>
        <v>43500</v>
      </c>
      <c r="O5382" s="7">
        <f>Sales_Data[[#This Row],[OrderQuantity]] *Sales_Data[[#This Row],[UnitCost]]</f>
        <v>24000</v>
      </c>
      <c r="P5382" s="7">
        <f>Sales_Data[[#This Row],[ItemCost]] +Sales_Data[[#This Row],[ShippingCost]]</f>
        <v>24544.65</v>
      </c>
      <c r="Q5382" s="7">
        <f>Sales_Data[[#This Row],[Gross Revenue]]-Sales_Data[[#This Row],[TotalFinancialCost]]</f>
        <v>20255.349999999999</v>
      </c>
      <c r="R5382" s="7">
        <f>Sales_Data[[#This Row],[Actul Bill Amount]]-Sales_Data[[#This Row],[ShippingCost]]</f>
        <v>42955.35</v>
      </c>
      <c r="S5382">
        <v>793</v>
      </c>
      <c r="T5382">
        <v>544.65</v>
      </c>
      <c r="U5382" t="s">
        <v>61</v>
      </c>
      <c r="V5382">
        <v>1500</v>
      </c>
      <c r="W5382" t="s">
        <v>27</v>
      </c>
      <c r="X5382" t="str">
        <f t="shared" si="169"/>
        <v>Mumbai</v>
      </c>
    </row>
    <row r="5383" spans="1:24" x14ac:dyDescent="0.4">
      <c r="A5383">
        <v>105382</v>
      </c>
      <c r="B5383" s="5">
        <v>45768.09375</v>
      </c>
      <c r="C5383" s="3" t="str">
        <f>TEXT(Sales_Data[[#This Row],[OrderDate]],"mmmm")</f>
        <v>April</v>
      </c>
      <c r="D5383" s="3" t="str">
        <f t="shared" si="168"/>
        <v>2025</v>
      </c>
      <c r="E5383" t="s">
        <v>50</v>
      </c>
      <c r="F5383" t="s">
        <v>35</v>
      </c>
      <c r="G5383" t="s">
        <v>15</v>
      </c>
      <c r="H5383" t="s">
        <v>37</v>
      </c>
      <c r="I5383" t="s">
        <v>100</v>
      </c>
      <c r="J5383">
        <v>2</v>
      </c>
      <c r="K5383">
        <v>12000</v>
      </c>
      <c r="L5383" s="7">
        <f>Sales_Data[[#This Row],[OrderQuantity]] *Sales_Data[[#This Row],[UnitPrice]]</f>
        <v>24000</v>
      </c>
      <c r="M5383" s="7">
        <f>Sales_Data[[#This Row],[UnitPrice]]-Sales_Data[[#This Row],[UnitCost]]</f>
        <v>4000</v>
      </c>
      <c r="N5383" s="7">
        <f>Sales_Data[[#This Row],[Gross Revenue]]-Sales_Data[[#This Row],[Discount Amount ]]</f>
        <v>20000</v>
      </c>
      <c r="O5383" s="7">
        <f>Sales_Data[[#This Row],[OrderQuantity]] *Sales_Data[[#This Row],[UnitCost]]</f>
        <v>16000</v>
      </c>
      <c r="P5383" s="7">
        <f>Sales_Data[[#This Row],[ItemCost]] +Sales_Data[[#This Row],[ShippingCost]]</f>
        <v>18561.55</v>
      </c>
      <c r="Q5383" s="7">
        <f>Sales_Data[[#This Row],[Gross Revenue]]-Sales_Data[[#This Row],[TotalFinancialCost]]</f>
        <v>5438.4500000000007</v>
      </c>
      <c r="R5383" s="7">
        <f>Sales_Data[[#This Row],[Actul Bill Amount]]-Sales_Data[[#This Row],[ShippingCost]]</f>
        <v>17438.45</v>
      </c>
      <c r="S5383">
        <v>813</v>
      </c>
      <c r="T5383">
        <v>2561.5500000000002</v>
      </c>
      <c r="U5383" t="s">
        <v>36</v>
      </c>
      <c r="V5383">
        <v>8000</v>
      </c>
      <c r="W5383" t="s">
        <v>38</v>
      </c>
      <c r="X5383" t="str">
        <f t="shared" si="169"/>
        <v>Kolkata</v>
      </c>
    </row>
    <row r="5384" spans="1:24" x14ac:dyDescent="0.4">
      <c r="A5384">
        <v>105383</v>
      </c>
      <c r="B5384" s="5">
        <v>45978.292361111111</v>
      </c>
      <c r="C5384" s="3" t="str">
        <f>TEXT(Sales_Data[[#This Row],[OrderDate]],"mmmm")</f>
        <v>November</v>
      </c>
      <c r="D5384" s="3" t="str">
        <f t="shared" si="168"/>
        <v>2025</v>
      </c>
      <c r="E5384" t="s">
        <v>50</v>
      </c>
      <c r="F5384" t="s">
        <v>28</v>
      </c>
      <c r="G5384" t="s">
        <v>15</v>
      </c>
      <c r="H5384" t="s">
        <v>37</v>
      </c>
      <c r="I5384" t="s">
        <v>100</v>
      </c>
      <c r="J5384">
        <v>85</v>
      </c>
      <c r="K5384">
        <v>2500</v>
      </c>
      <c r="L5384" s="7">
        <f>Sales_Data[[#This Row],[OrderQuantity]] *Sales_Data[[#This Row],[UnitPrice]]</f>
        <v>212500</v>
      </c>
      <c r="M5384" s="7">
        <f>Sales_Data[[#This Row],[UnitPrice]]-Sales_Data[[#This Row],[UnitCost]]</f>
        <v>1000</v>
      </c>
      <c r="N5384" s="7">
        <f>Sales_Data[[#This Row],[Gross Revenue]]-Sales_Data[[#This Row],[Discount Amount ]]</f>
        <v>211500</v>
      </c>
      <c r="O5384" s="7">
        <f>Sales_Data[[#This Row],[OrderQuantity]] *Sales_Data[[#This Row],[UnitCost]]</f>
        <v>127500</v>
      </c>
      <c r="P5384" s="7">
        <f>Sales_Data[[#This Row],[ItemCost]] +Sales_Data[[#This Row],[ShippingCost]]</f>
        <v>128251.17</v>
      </c>
      <c r="Q5384" s="7">
        <f>Sales_Data[[#This Row],[Gross Revenue]]-Sales_Data[[#This Row],[TotalFinancialCost]]</f>
        <v>84248.83</v>
      </c>
      <c r="R5384" s="7">
        <f>Sales_Data[[#This Row],[Actul Bill Amount]]-Sales_Data[[#This Row],[ShippingCost]]</f>
        <v>210748.83</v>
      </c>
      <c r="S5384">
        <v>819</v>
      </c>
      <c r="T5384">
        <v>751.17</v>
      </c>
      <c r="U5384" t="s">
        <v>54</v>
      </c>
      <c r="V5384">
        <v>1500</v>
      </c>
      <c r="W5384" t="s">
        <v>38</v>
      </c>
      <c r="X5384" t="str">
        <f t="shared" si="169"/>
        <v>Kolkata</v>
      </c>
    </row>
    <row r="5385" spans="1:24" x14ac:dyDescent="0.4">
      <c r="A5385">
        <v>105384</v>
      </c>
      <c r="B5385" s="5">
        <v>45906.509027777778</v>
      </c>
      <c r="C5385" s="3" t="str">
        <f>TEXT(Sales_Data[[#This Row],[OrderDate]],"mmmm")</f>
        <v>September</v>
      </c>
      <c r="D5385" s="3" t="str">
        <f t="shared" si="168"/>
        <v>2025</v>
      </c>
      <c r="E5385" t="s">
        <v>39</v>
      </c>
      <c r="F5385" t="s">
        <v>28</v>
      </c>
      <c r="G5385" t="s">
        <v>31</v>
      </c>
      <c r="H5385" t="s">
        <v>25</v>
      </c>
      <c r="I5385" t="s">
        <v>100</v>
      </c>
      <c r="J5385">
        <v>81</v>
      </c>
      <c r="K5385">
        <v>450</v>
      </c>
      <c r="L5385" s="7">
        <f>Sales_Data[[#This Row],[OrderQuantity]] *Sales_Data[[#This Row],[UnitPrice]]</f>
        <v>36450</v>
      </c>
      <c r="M5385" s="7">
        <f>Sales_Data[[#This Row],[UnitPrice]]-Sales_Data[[#This Row],[UnitCost]]</f>
        <v>250</v>
      </c>
      <c r="N5385" s="7">
        <f>Sales_Data[[#This Row],[Gross Revenue]]-Sales_Data[[#This Row],[Discount Amount ]]</f>
        <v>36200</v>
      </c>
      <c r="O5385" s="7">
        <f>Sales_Data[[#This Row],[OrderQuantity]] *Sales_Data[[#This Row],[UnitCost]]</f>
        <v>16200</v>
      </c>
      <c r="P5385" s="7">
        <f>Sales_Data[[#This Row],[ItemCost]] +Sales_Data[[#This Row],[ShippingCost]]</f>
        <v>16969.34</v>
      </c>
      <c r="Q5385" s="7">
        <f>Sales_Data[[#This Row],[Gross Revenue]]-Sales_Data[[#This Row],[TotalFinancialCost]]</f>
        <v>19480.66</v>
      </c>
      <c r="R5385" s="7">
        <f>Sales_Data[[#This Row],[Actul Bill Amount]]-Sales_Data[[#This Row],[ShippingCost]]</f>
        <v>35430.660000000003</v>
      </c>
      <c r="S5385">
        <v>985</v>
      </c>
      <c r="T5385">
        <v>769.34</v>
      </c>
      <c r="U5385" t="s">
        <v>30</v>
      </c>
      <c r="V5385">
        <v>200</v>
      </c>
      <c r="W5385" t="s">
        <v>27</v>
      </c>
      <c r="X5385" t="str">
        <f t="shared" si="169"/>
        <v>Mumbai</v>
      </c>
    </row>
    <row r="5386" spans="1:24" x14ac:dyDescent="0.4">
      <c r="A5386">
        <v>105385</v>
      </c>
      <c r="B5386" s="5">
        <v>45848.543055555558</v>
      </c>
      <c r="C5386" s="3" t="str">
        <f>TEXT(Sales_Data[[#This Row],[OrderDate]],"mmmm")</f>
        <v>July</v>
      </c>
      <c r="D5386" s="3" t="str">
        <f t="shared" si="168"/>
        <v>2025</v>
      </c>
      <c r="E5386" t="s">
        <v>13</v>
      </c>
      <c r="F5386" t="s">
        <v>46</v>
      </c>
      <c r="G5386" t="s">
        <v>15</v>
      </c>
      <c r="H5386" t="s">
        <v>25</v>
      </c>
      <c r="I5386" t="s">
        <v>100</v>
      </c>
      <c r="J5386">
        <v>63</v>
      </c>
      <c r="K5386">
        <v>4500</v>
      </c>
      <c r="L5386" s="7">
        <f>Sales_Data[[#This Row],[OrderQuantity]] *Sales_Data[[#This Row],[UnitPrice]]</f>
        <v>283500</v>
      </c>
      <c r="M5386" s="7">
        <f>Sales_Data[[#This Row],[UnitPrice]]-Sales_Data[[#This Row],[UnitCost]]</f>
        <v>1700</v>
      </c>
      <c r="N5386" s="7">
        <f>Sales_Data[[#This Row],[Gross Revenue]]-Sales_Data[[#This Row],[Discount Amount ]]</f>
        <v>281800</v>
      </c>
      <c r="O5386" s="7">
        <f>Sales_Data[[#This Row],[OrderQuantity]] *Sales_Data[[#This Row],[UnitCost]]</f>
        <v>176400</v>
      </c>
      <c r="P5386" s="7">
        <f>Sales_Data[[#This Row],[ItemCost]] +Sales_Data[[#This Row],[ShippingCost]]</f>
        <v>176786.73</v>
      </c>
      <c r="Q5386" s="7">
        <f>Sales_Data[[#This Row],[Gross Revenue]]-Sales_Data[[#This Row],[TotalFinancialCost]]</f>
        <v>106713.26999999999</v>
      </c>
      <c r="R5386" s="7">
        <f>Sales_Data[[#This Row],[Actul Bill Amount]]-Sales_Data[[#This Row],[ShippingCost]]</f>
        <v>281413.27</v>
      </c>
      <c r="S5386">
        <v>1009</v>
      </c>
      <c r="T5386">
        <v>386.73</v>
      </c>
      <c r="U5386" t="s">
        <v>47</v>
      </c>
      <c r="V5386">
        <v>2800</v>
      </c>
      <c r="W5386" t="s">
        <v>27</v>
      </c>
      <c r="X5386" t="str">
        <f t="shared" si="169"/>
        <v>Mumbai</v>
      </c>
    </row>
    <row r="5387" spans="1:24" x14ac:dyDescent="0.4">
      <c r="A5387">
        <v>105386</v>
      </c>
      <c r="B5387" s="5">
        <v>45839.472222222219</v>
      </c>
      <c r="C5387" s="3" t="str">
        <f>TEXT(Sales_Data[[#This Row],[OrderDate]],"mmmm")</f>
        <v>July</v>
      </c>
      <c r="D5387" s="3" t="str">
        <f t="shared" si="168"/>
        <v>2025</v>
      </c>
      <c r="E5387" t="s">
        <v>23</v>
      </c>
      <c r="F5387" t="s">
        <v>28</v>
      </c>
      <c r="G5387" t="s">
        <v>31</v>
      </c>
      <c r="H5387" t="s">
        <v>25</v>
      </c>
      <c r="I5387" t="s">
        <v>100</v>
      </c>
      <c r="J5387">
        <v>50</v>
      </c>
      <c r="K5387">
        <v>450</v>
      </c>
      <c r="L5387" s="7">
        <f>Sales_Data[[#This Row],[OrderQuantity]] *Sales_Data[[#This Row],[UnitPrice]]</f>
        <v>22500</v>
      </c>
      <c r="M5387" s="7">
        <f>Sales_Data[[#This Row],[UnitPrice]]-Sales_Data[[#This Row],[UnitCost]]</f>
        <v>250</v>
      </c>
      <c r="N5387" s="7">
        <f>Sales_Data[[#This Row],[Gross Revenue]]-Sales_Data[[#This Row],[Discount Amount ]]</f>
        <v>22250</v>
      </c>
      <c r="O5387" s="7">
        <f>Sales_Data[[#This Row],[OrderQuantity]] *Sales_Data[[#This Row],[UnitCost]]</f>
        <v>10000</v>
      </c>
      <c r="P5387" s="7">
        <f>Sales_Data[[#This Row],[ItemCost]] +Sales_Data[[#This Row],[ShippingCost]]</f>
        <v>10167.459999999999</v>
      </c>
      <c r="Q5387" s="7">
        <f>Sales_Data[[#This Row],[Gross Revenue]]-Sales_Data[[#This Row],[TotalFinancialCost]]</f>
        <v>12332.54</v>
      </c>
      <c r="R5387" s="7">
        <f>Sales_Data[[#This Row],[Actul Bill Amount]]-Sales_Data[[#This Row],[ShippingCost]]</f>
        <v>22082.54</v>
      </c>
      <c r="S5387">
        <v>525</v>
      </c>
      <c r="T5387">
        <v>167.46</v>
      </c>
      <c r="U5387" t="s">
        <v>30</v>
      </c>
      <c r="V5387">
        <v>200</v>
      </c>
      <c r="W5387" t="s">
        <v>27</v>
      </c>
      <c r="X5387" t="str">
        <f t="shared" si="169"/>
        <v>Mumbai</v>
      </c>
    </row>
    <row r="5388" spans="1:24" x14ac:dyDescent="0.4">
      <c r="A5388">
        <v>105387</v>
      </c>
      <c r="B5388" s="5">
        <v>45992.320833333331</v>
      </c>
      <c r="C5388" s="3" t="str">
        <f>TEXT(Sales_Data[[#This Row],[OrderDate]],"mmmm")</f>
        <v>December</v>
      </c>
      <c r="D5388" s="3" t="str">
        <f t="shared" si="168"/>
        <v>2025</v>
      </c>
      <c r="E5388" t="s">
        <v>42</v>
      </c>
      <c r="F5388" t="s">
        <v>24</v>
      </c>
      <c r="G5388" t="s">
        <v>15</v>
      </c>
      <c r="H5388" t="s">
        <v>16</v>
      </c>
      <c r="I5388" t="s">
        <v>100</v>
      </c>
      <c r="J5388">
        <v>2</v>
      </c>
      <c r="K5388">
        <v>3500</v>
      </c>
      <c r="L5388" s="7">
        <f>Sales_Data[[#This Row],[OrderQuantity]] *Sales_Data[[#This Row],[UnitPrice]]</f>
        <v>7000</v>
      </c>
      <c r="M5388" s="7">
        <f>Sales_Data[[#This Row],[UnitPrice]]-Sales_Data[[#This Row],[UnitCost]]</f>
        <v>1300</v>
      </c>
      <c r="N5388" s="7">
        <f>Sales_Data[[#This Row],[Gross Revenue]]-Sales_Data[[#This Row],[Discount Amount ]]</f>
        <v>5700</v>
      </c>
      <c r="O5388" s="7">
        <f>Sales_Data[[#This Row],[OrderQuantity]] *Sales_Data[[#This Row],[UnitCost]]</f>
        <v>4400</v>
      </c>
      <c r="P5388" s="7">
        <f>Sales_Data[[#This Row],[ItemCost]] +Sales_Data[[#This Row],[ShippingCost]]</f>
        <v>4754.25</v>
      </c>
      <c r="Q5388" s="7">
        <f>Sales_Data[[#This Row],[Gross Revenue]]-Sales_Data[[#This Row],[TotalFinancialCost]]</f>
        <v>2245.75</v>
      </c>
      <c r="R5388" s="7">
        <f>Sales_Data[[#This Row],[Actul Bill Amount]]-Sales_Data[[#This Row],[ShippingCost]]</f>
        <v>5345.75</v>
      </c>
      <c r="S5388">
        <v>746</v>
      </c>
      <c r="T5388">
        <v>354.25</v>
      </c>
      <c r="U5388" t="s">
        <v>59</v>
      </c>
      <c r="V5388">
        <v>2200</v>
      </c>
      <c r="W5388" t="s">
        <v>18</v>
      </c>
      <c r="X5388" t="str">
        <f t="shared" si="169"/>
        <v>Bengaluru</v>
      </c>
    </row>
    <row r="5389" spans="1:24" x14ac:dyDescent="0.4">
      <c r="A5389">
        <v>105388</v>
      </c>
      <c r="B5389" s="5">
        <v>45866.426388888889</v>
      </c>
      <c r="C5389" s="3" t="str">
        <f>TEXT(Sales_Data[[#This Row],[OrderDate]],"mmmm")</f>
        <v>July</v>
      </c>
      <c r="D5389" s="3" t="str">
        <f t="shared" si="168"/>
        <v>2025</v>
      </c>
      <c r="E5389" t="s">
        <v>48</v>
      </c>
      <c r="F5389" t="s">
        <v>55</v>
      </c>
      <c r="G5389" t="s">
        <v>15</v>
      </c>
      <c r="H5389" t="s">
        <v>37</v>
      </c>
      <c r="I5389" t="s">
        <v>100</v>
      </c>
      <c r="J5389">
        <v>23</v>
      </c>
      <c r="K5389">
        <v>600</v>
      </c>
      <c r="L5389" s="7">
        <f>Sales_Data[[#This Row],[OrderQuantity]] *Sales_Data[[#This Row],[UnitPrice]]</f>
        <v>13800</v>
      </c>
      <c r="M5389" s="7">
        <f>Sales_Data[[#This Row],[UnitPrice]]-Sales_Data[[#This Row],[UnitCost]]</f>
        <v>250</v>
      </c>
      <c r="N5389" s="7">
        <f>Sales_Data[[#This Row],[Gross Revenue]]-Sales_Data[[#This Row],[Discount Amount ]]</f>
        <v>13550</v>
      </c>
      <c r="O5389" s="7">
        <f>Sales_Data[[#This Row],[OrderQuantity]] *Sales_Data[[#This Row],[UnitCost]]</f>
        <v>8050</v>
      </c>
      <c r="P5389" s="7">
        <f>Sales_Data[[#This Row],[ItemCost]] +Sales_Data[[#This Row],[ShippingCost]]</f>
        <v>8892.0400000000009</v>
      </c>
      <c r="Q5389" s="7">
        <f>Sales_Data[[#This Row],[Gross Revenue]]-Sales_Data[[#This Row],[TotalFinancialCost]]</f>
        <v>4907.9599999999991</v>
      </c>
      <c r="R5389" s="7">
        <f>Sales_Data[[#This Row],[Actul Bill Amount]]-Sales_Data[[#This Row],[ShippingCost]]</f>
        <v>12707.96</v>
      </c>
      <c r="S5389">
        <v>559</v>
      </c>
      <c r="T5389">
        <v>842.04</v>
      </c>
      <c r="U5389" t="s">
        <v>57</v>
      </c>
      <c r="V5389">
        <v>350</v>
      </c>
      <c r="W5389" t="s">
        <v>38</v>
      </c>
      <c r="X5389" t="str">
        <f t="shared" si="169"/>
        <v>Kolkata</v>
      </c>
    </row>
    <row r="5390" spans="1:24" x14ac:dyDescent="0.4">
      <c r="A5390">
        <v>105389</v>
      </c>
      <c r="B5390" s="5">
        <v>45679.802083333336</v>
      </c>
      <c r="C5390" s="3" t="str">
        <f>TEXT(Sales_Data[[#This Row],[OrderDate]],"mmmm")</f>
        <v>January</v>
      </c>
      <c r="D5390" s="3" t="str">
        <f t="shared" si="168"/>
        <v>2025</v>
      </c>
      <c r="E5390" t="s">
        <v>23</v>
      </c>
      <c r="F5390" t="s">
        <v>35</v>
      </c>
      <c r="G5390" t="s">
        <v>15</v>
      </c>
      <c r="H5390" t="s">
        <v>20</v>
      </c>
      <c r="I5390" t="s">
        <v>100</v>
      </c>
      <c r="J5390">
        <v>41</v>
      </c>
      <c r="K5390">
        <v>12000</v>
      </c>
      <c r="L5390" s="7">
        <f>Sales_Data[[#This Row],[OrderQuantity]] *Sales_Data[[#This Row],[UnitPrice]]</f>
        <v>492000</v>
      </c>
      <c r="M5390" s="7">
        <f>Sales_Data[[#This Row],[UnitPrice]]-Sales_Data[[#This Row],[UnitCost]]</f>
        <v>4000</v>
      </c>
      <c r="N5390" s="7">
        <f>Sales_Data[[#This Row],[Gross Revenue]]-Sales_Data[[#This Row],[Discount Amount ]]</f>
        <v>488000</v>
      </c>
      <c r="O5390" s="7">
        <f>Sales_Data[[#This Row],[OrderQuantity]] *Sales_Data[[#This Row],[UnitCost]]</f>
        <v>328000</v>
      </c>
      <c r="P5390" s="7">
        <f>Sales_Data[[#This Row],[ItemCost]] +Sales_Data[[#This Row],[ShippingCost]]</f>
        <v>328705.71999999997</v>
      </c>
      <c r="Q5390" s="7">
        <f>Sales_Data[[#This Row],[Gross Revenue]]-Sales_Data[[#This Row],[TotalFinancialCost]]</f>
        <v>163294.28000000003</v>
      </c>
      <c r="R5390" s="7">
        <f>Sales_Data[[#This Row],[Actul Bill Amount]]-Sales_Data[[#This Row],[ShippingCost]]</f>
        <v>487294.28</v>
      </c>
      <c r="S5390">
        <v>320</v>
      </c>
      <c r="T5390">
        <v>705.72</v>
      </c>
      <c r="U5390" t="s">
        <v>36</v>
      </c>
      <c r="V5390">
        <v>8000</v>
      </c>
      <c r="W5390" t="s">
        <v>22</v>
      </c>
      <c r="X5390" t="str">
        <f t="shared" si="169"/>
        <v>Nagpur</v>
      </c>
    </row>
    <row r="5391" spans="1:24" x14ac:dyDescent="0.4">
      <c r="A5391">
        <v>105390</v>
      </c>
      <c r="B5391" s="5">
        <v>45823.493750000001</v>
      </c>
      <c r="C5391" s="3" t="str">
        <f>TEXT(Sales_Data[[#This Row],[OrderDate]],"mmmm")</f>
        <v>June</v>
      </c>
      <c r="D5391" s="3" t="str">
        <f t="shared" si="168"/>
        <v>2025</v>
      </c>
      <c r="E5391" t="s">
        <v>48</v>
      </c>
      <c r="F5391" t="s">
        <v>40</v>
      </c>
      <c r="G5391" t="s">
        <v>31</v>
      </c>
      <c r="H5391" t="s">
        <v>32</v>
      </c>
      <c r="I5391" t="s">
        <v>100</v>
      </c>
      <c r="J5391">
        <v>32</v>
      </c>
      <c r="K5391">
        <v>5500</v>
      </c>
      <c r="L5391" s="7">
        <f>Sales_Data[[#This Row],[OrderQuantity]] *Sales_Data[[#This Row],[UnitPrice]]</f>
        <v>176000</v>
      </c>
      <c r="M5391" s="7">
        <f>Sales_Data[[#This Row],[UnitPrice]]-Sales_Data[[#This Row],[UnitCost]]</f>
        <v>2000</v>
      </c>
      <c r="N5391" s="7">
        <f>Sales_Data[[#This Row],[Gross Revenue]]-Sales_Data[[#This Row],[Discount Amount ]]</f>
        <v>174000</v>
      </c>
      <c r="O5391" s="7">
        <f>Sales_Data[[#This Row],[OrderQuantity]] *Sales_Data[[#This Row],[UnitCost]]</f>
        <v>112000</v>
      </c>
      <c r="P5391" s="7">
        <f>Sales_Data[[#This Row],[ItemCost]] +Sales_Data[[#This Row],[ShippingCost]]</f>
        <v>113631.66</v>
      </c>
      <c r="Q5391" s="7">
        <f>Sales_Data[[#This Row],[Gross Revenue]]-Sales_Data[[#This Row],[TotalFinancialCost]]</f>
        <v>62368.34</v>
      </c>
      <c r="R5391" s="7">
        <f>Sales_Data[[#This Row],[Actul Bill Amount]]-Sales_Data[[#This Row],[ShippingCost]]</f>
        <v>172368.34</v>
      </c>
      <c r="S5391">
        <v>908</v>
      </c>
      <c r="T5391">
        <v>1631.66</v>
      </c>
      <c r="U5391" t="s">
        <v>41</v>
      </c>
      <c r="V5391">
        <v>3500</v>
      </c>
      <c r="W5391" t="s">
        <v>33</v>
      </c>
      <c r="X5391" t="str">
        <f t="shared" si="169"/>
        <v>Delhi</v>
      </c>
    </row>
    <row r="5392" spans="1:24" x14ac:dyDescent="0.4">
      <c r="A5392">
        <v>105391</v>
      </c>
      <c r="B5392" s="5">
        <v>45756.022916666669</v>
      </c>
      <c r="C5392" s="3" t="str">
        <f>TEXT(Sales_Data[[#This Row],[OrderDate]],"mmmm")</f>
        <v>April</v>
      </c>
      <c r="D5392" s="3" t="str">
        <f t="shared" si="168"/>
        <v>2025</v>
      </c>
      <c r="E5392" t="s">
        <v>39</v>
      </c>
      <c r="F5392" t="s">
        <v>35</v>
      </c>
      <c r="G5392" t="s">
        <v>31</v>
      </c>
      <c r="H5392" t="s">
        <v>37</v>
      </c>
      <c r="I5392" t="s">
        <v>100</v>
      </c>
      <c r="J5392">
        <v>61</v>
      </c>
      <c r="K5392">
        <v>8500</v>
      </c>
      <c r="L5392" s="7">
        <f>Sales_Data[[#This Row],[OrderQuantity]] *Sales_Data[[#This Row],[UnitPrice]]</f>
        <v>518500</v>
      </c>
      <c r="M5392" s="7">
        <f>Sales_Data[[#This Row],[UnitPrice]]-Sales_Data[[#This Row],[UnitCost]]</f>
        <v>3000</v>
      </c>
      <c r="N5392" s="7">
        <f>Sales_Data[[#This Row],[Gross Revenue]]-Sales_Data[[#This Row],[Discount Amount ]]</f>
        <v>515500</v>
      </c>
      <c r="O5392" s="7">
        <f>Sales_Data[[#This Row],[OrderQuantity]] *Sales_Data[[#This Row],[UnitCost]]</f>
        <v>335500</v>
      </c>
      <c r="P5392" s="7">
        <f>Sales_Data[[#This Row],[ItemCost]] +Sales_Data[[#This Row],[ShippingCost]]</f>
        <v>337089.18</v>
      </c>
      <c r="Q5392" s="7">
        <f>Sales_Data[[#This Row],[Gross Revenue]]-Sales_Data[[#This Row],[TotalFinancialCost]]</f>
        <v>181410.82</v>
      </c>
      <c r="R5392" s="7">
        <f>Sales_Data[[#This Row],[Actul Bill Amount]]-Sales_Data[[#This Row],[ShippingCost]]</f>
        <v>513910.82</v>
      </c>
      <c r="S5392">
        <v>1016</v>
      </c>
      <c r="T5392">
        <v>1589.18</v>
      </c>
      <c r="U5392" t="s">
        <v>49</v>
      </c>
      <c r="V5392">
        <v>5500</v>
      </c>
      <c r="W5392" t="s">
        <v>38</v>
      </c>
      <c r="X5392" t="str">
        <f t="shared" si="169"/>
        <v>Kolkata</v>
      </c>
    </row>
    <row r="5393" spans="1:24" x14ac:dyDescent="0.4">
      <c r="A5393">
        <v>105392</v>
      </c>
      <c r="B5393" s="5">
        <v>45865.809027777781</v>
      </c>
      <c r="C5393" s="3" t="str">
        <f>TEXT(Sales_Data[[#This Row],[OrderDate]],"mmmm")</f>
        <v>July</v>
      </c>
      <c r="D5393" s="3" t="str">
        <f t="shared" si="168"/>
        <v>2025</v>
      </c>
      <c r="E5393" t="s">
        <v>50</v>
      </c>
      <c r="F5393" t="s">
        <v>40</v>
      </c>
      <c r="G5393" t="s">
        <v>29</v>
      </c>
      <c r="H5393" t="s">
        <v>32</v>
      </c>
      <c r="I5393" t="s">
        <v>100</v>
      </c>
      <c r="J5393">
        <v>61</v>
      </c>
      <c r="K5393">
        <v>5500</v>
      </c>
      <c r="L5393" s="7">
        <f>Sales_Data[[#This Row],[OrderQuantity]] *Sales_Data[[#This Row],[UnitPrice]]</f>
        <v>335500</v>
      </c>
      <c r="M5393" s="7">
        <f>Sales_Data[[#This Row],[UnitPrice]]-Sales_Data[[#This Row],[UnitCost]]</f>
        <v>2000</v>
      </c>
      <c r="N5393" s="7">
        <f>Sales_Data[[#This Row],[Gross Revenue]]-Sales_Data[[#This Row],[Discount Amount ]]</f>
        <v>333500</v>
      </c>
      <c r="O5393" s="7">
        <f>Sales_Data[[#This Row],[OrderQuantity]] *Sales_Data[[#This Row],[UnitCost]]</f>
        <v>213500</v>
      </c>
      <c r="P5393" s="7">
        <f>Sales_Data[[#This Row],[ItemCost]] +Sales_Data[[#This Row],[ShippingCost]]</f>
        <v>213792.05</v>
      </c>
      <c r="Q5393" s="7">
        <f>Sales_Data[[#This Row],[Gross Revenue]]-Sales_Data[[#This Row],[TotalFinancialCost]]</f>
        <v>121707.95000000001</v>
      </c>
      <c r="R5393" s="7">
        <f>Sales_Data[[#This Row],[Actul Bill Amount]]-Sales_Data[[#This Row],[ShippingCost]]</f>
        <v>333207.95</v>
      </c>
      <c r="S5393">
        <v>909</v>
      </c>
      <c r="T5393">
        <v>292.05</v>
      </c>
      <c r="U5393" t="s">
        <v>41</v>
      </c>
      <c r="V5393">
        <v>3500</v>
      </c>
      <c r="W5393" t="s">
        <v>33</v>
      </c>
      <c r="X5393" t="str">
        <f t="shared" si="169"/>
        <v>Delhi</v>
      </c>
    </row>
    <row r="5394" spans="1:24" x14ac:dyDescent="0.4">
      <c r="A5394">
        <v>105393</v>
      </c>
      <c r="B5394" s="5">
        <v>45665.895833333336</v>
      </c>
      <c r="C5394" s="3" t="str">
        <f>TEXT(Sales_Data[[#This Row],[OrderDate]],"mmmm")</f>
        <v>January</v>
      </c>
      <c r="D5394" s="3" t="str">
        <f t="shared" si="168"/>
        <v>2025</v>
      </c>
      <c r="E5394" t="s">
        <v>23</v>
      </c>
      <c r="F5394" t="s">
        <v>46</v>
      </c>
      <c r="G5394" t="s">
        <v>29</v>
      </c>
      <c r="H5394" t="s">
        <v>32</v>
      </c>
      <c r="I5394" t="s">
        <v>100</v>
      </c>
      <c r="J5394">
        <v>64</v>
      </c>
      <c r="K5394">
        <v>15000</v>
      </c>
      <c r="L5394" s="7">
        <f>Sales_Data[[#This Row],[OrderQuantity]] *Sales_Data[[#This Row],[UnitPrice]]</f>
        <v>960000</v>
      </c>
      <c r="M5394" s="7">
        <f>Sales_Data[[#This Row],[UnitPrice]]-Sales_Data[[#This Row],[UnitCost]]</f>
        <v>5500</v>
      </c>
      <c r="N5394" s="7">
        <f>Sales_Data[[#This Row],[Gross Revenue]]-Sales_Data[[#This Row],[Discount Amount ]]</f>
        <v>954500</v>
      </c>
      <c r="O5394" s="7">
        <f>Sales_Data[[#This Row],[OrderQuantity]] *Sales_Data[[#This Row],[UnitCost]]</f>
        <v>608000</v>
      </c>
      <c r="P5394" s="7">
        <f>Sales_Data[[#This Row],[ItemCost]] +Sales_Data[[#This Row],[ShippingCost]]</f>
        <v>608362.85</v>
      </c>
      <c r="Q5394" s="7">
        <f>Sales_Data[[#This Row],[Gross Revenue]]-Sales_Data[[#This Row],[TotalFinancialCost]]</f>
        <v>351637.15</v>
      </c>
      <c r="R5394" s="7">
        <f>Sales_Data[[#This Row],[Actul Bill Amount]]-Sales_Data[[#This Row],[ShippingCost]]</f>
        <v>954137.15</v>
      </c>
      <c r="S5394">
        <v>559</v>
      </c>
      <c r="T5394">
        <v>362.85</v>
      </c>
      <c r="U5394" t="s">
        <v>53</v>
      </c>
      <c r="V5394">
        <v>9500</v>
      </c>
      <c r="W5394" t="s">
        <v>33</v>
      </c>
      <c r="X5394" t="str">
        <f t="shared" si="169"/>
        <v>Delhi</v>
      </c>
    </row>
    <row r="5395" spans="1:24" x14ac:dyDescent="0.4">
      <c r="A5395">
        <v>105394</v>
      </c>
      <c r="B5395" s="5">
        <v>45847.056250000001</v>
      </c>
      <c r="C5395" s="3" t="str">
        <f>TEXT(Sales_Data[[#This Row],[OrderDate]],"mmmm")</f>
        <v>July</v>
      </c>
      <c r="D5395" s="3" t="str">
        <f t="shared" si="168"/>
        <v>2025</v>
      </c>
      <c r="E5395" t="s">
        <v>45</v>
      </c>
      <c r="F5395" t="s">
        <v>28</v>
      </c>
      <c r="G5395" t="s">
        <v>29</v>
      </c>
      <c r="H5395" t="s">
        <v>37</v>
      </c>
      <c r="I5395" t="s">
        <v>100</v>
      </c>
      <c r="J5395">
        <v>53</v>
      </c>
      <c r="K5395">
        <v>2500</v>
      </c>
      <c r="L5395" s="7">
        <f>Sales_Data[[#This Row],[OrderQuantity]] *Sales_Data[[#This Row],[UnitPrice]]</f>
        <v>132500</v>
      </c>
      <c r="M5395" s="7">
        <f>Sales_Data[[#This Row],[UnitPrice]]-Sales_Data[[#This Row],[UnitCost]]</f>
        <v>1000</v>
      </c>
      <c r="N5395" s="7">
        <f>Sales_Data[[#This Row],[Gross Revenue]]-Sales_Data[[#This Row],[Discount Amount ]]</f>
        <v>131500</v>
      </c>
      <c r="O5395" s="7">
        <f>Sales_Data[[#This Row],[OrderQuantity]] *Sales_Data[[#This Row],[UnitCost]]</f>
        <v>79500</v>
      </c>
      <c r="P5395" s="7">
        <f>Sales_Data[[#This Row],[ItemCost]] +Sales_Data[[#This Row],[ShippingCost]]</f>
        <v>80453.67</v>
      </c>
      <c r="Q5395" s="7">
        <f>Sales_Data[[#This Row],[Gross Revenue]]-Sales_Data[[#This Row],[TotalFinancialCost]]</f>
        <v>52046.33</v>
      </c>
      <c r="R5395" s="7">
        <f>Sales_Data[[#This Row],[Actul Bill Amount]]-Sales_Data[[#This Row],[ShippingCost]]</f>
        <v>130546.33</v>
      </c>
      <c r="S5395">
        <v>785</v>
      </c>
      <c r="T5395">
        <v>953.67</v>
      </c>
      <c r="U5395" t="s">
        <v>54</v>
      </c>
      <c r="V5395">
        <v>1500</v>
      </c>
      <c r="W5395" t="s">
        <v>38</v>
      </c>
      <c r="X5395" t="str">
        <f t="shared" si="169"/>
        <v>Kolkata</v>
      </c>
    </row>
    <row r="5396" spans="1:24" x14ac:dyDescent="0.4">
      <c r="A5396">
        <v>105395</v>
      </c>
      <c r="B5396" s="5">
        <v>45832.95</v>
      </c>
      <c r="C5396" s="3" t="str">
        <f>TEXT(Sales_Data[[#This Row],[OrderDate]],"mmmm")</f>
        <v>June</v>
      </c>
      <c r="D5396" s="3" t="str">
        <f t="shared" si="168"/>
        <v>2025</v>
      </c>
      <c r="E5396" t="s">
        <v>39</v>
      </c>
      <c r="F5396" t="s">
        <v>43</v>
      </c>
      <c r="G5396" t="s">
        <v>15</v>
      </c>
      <c r="H5396" t="s">
        <v>37</v>
      </c>
      <c r="I5396" t="s">
        <v>100</v>
      </c>
      <c r="J5396">
        <v>22</v>
      </c>
      <c r="K5396">
        <v>2800</v>
      </c>
      <c r="L5396" s="7">
        <f>Sales_Data[[#This Row],[OrderQuantity]] *Sales_Data[[#This Row],[UnitPrice]]</f>
        <v>61600</v>
      </c>
      <c r="M5396" s="7">
        <f>Sales_Data[[#This Row],[UnitPrice]]-Sales_Data[[#This Row],[UnitCost]]</f>
        <v>1300</v>
      </c>
      <c r="N5396" s="7">
        <f>Sales_Data[[#This Row],[Gross Revenue]]-Sales_Data[[#This Row],[Discount Amount ]]</f>
        <v>60300</v>
      </c>
      <c r="O5396" s="7">
        <f>Sales_Data[[#This Row],[OrderQuantity]] *Sales_Data[[#This Row],[UnitCost]]</f>
        <v>33000</v>
      </c>
      <c r="P5396" s="7">
        <f>Sales_Data[[#This Row],[ItemCost]] +Sales_Data[[#This Row],[ShippingCost]]</f>
        <v>33926.720000000001</v>
      </c>
      <c r="Q5396" s="7">
        <f>Sales_Data[[#This Row],[Gross Revenue]]-Sales_Data[[#This Row],[TotalFinancialCost]]</f>
        <v>27673.279999999999</v>
      </c>
      <c r="R5396" s="7">
        <f>Sales_Data[[#This Row],[Actul Bill Amount]]-Sales_Data[[#This Row],[ShippingCost]]</f>
        <v>59373.279999999999</v>
      </c>
      <c r="S5396">
        <v>1181</v>
      </c>
      <c r="T5396">
        <v>926.72</v>
      </c>
      <c r="U5396" t="s">
        <v>61</v>
      </c>
      <c r="V5396">
        <v>1500</v>
      </c>
      <c r="W5396" t="s">
        <v>38</v>
      </c>
      <c r="X5396" t="str">
        <f t="shared" si="169"/>
        <v>Kolkata</v>
      </c>
    </row>
    <row r="5397" spans="1:24" x14ac:dyDescent="0.4">
      <c r="A5397">
        <v>105396</v>
      </c>
      <c r="B5397" s="5">
        <v>45930.786805555559</v>
      </c>
      <c r="C5397" s="3" t="str">
        <f>TEXT(Sales_Data[[#This Row],[OrderDate]],"mmmm")</f>
        <v>September</v>
      </c>
      <c r="D5397" s="3" t="str">
        <f t="shared" si="168"/>
        <v>2025</v>
      </c>
      <c r="E5397" t="s">
        <v>42</v>
      </c>
      <c r="F5397" t="s">
        <v>28</v>
      </c>
      <c r="G5397" t="s">
        <v>31</v>
      </c>
      <c r="H5397" t="s">
        <v>16</v>
      </c>
      <c r="I5397" t="s">
        <v>100</v>
      </c>
      <c r="J5397">
        <v>63</v>
      </c>
      <c r="K5397">
        <v>2500</v>
      </c>
      <c r="L5397" s="7">
        <f>Sales_Data[[#This Row],[OrderQuantity]] *Sales_Data[[#This Row],[UnitPrice]]</f>
        <v>157500</v>
      </c>
      <c r="M5397" s="7">
        <f>Sales_Data[[#This Row],[UnitPrice]]-Sales_Data[[#This Row],[UnitCost]]</f>
        <v>1000</v>
      </c>
      <c r="N5397" s="7">
        <f>Sales_Data[[#This Row],[Gross Revenue]]-Sales_Data[[#This Row],[Discount Amount ]]</f>
        <v>156500</v>
      </c>
      <c r="O5397" s="7">
        <f>Sales_Data[[#This Row],[OrderQuantity]] *Sales_Data[[#This Row],[UnitCost]]</f>
        <v>94500</v>
      </c>
      <c r="P5397" s="7">
        <f>Sales_Data[[#This Row],[ItemCost]] +Sales_Data[[#This Row],[ShippingCost]]</f>
        <v>95690.61</v>
      </c>
      <c r="Q5397" s="7">
        <f>Sales_Data[[#This Row],[Gross Revenue]]-Sales_Data[[#This Row],[TotalFinancialCost]]</f>
        <v>61809.39</v>
      </c>
      <c r="R5397" s="7">
        <f>Sales_Data[[#This Row],[Actul Bill Amount]]-Sales_Data[[#This Row],[ShippingCost]]</f>
        <v>155309.39000000001</v>
      </c>
      <c r="S5397">
        <v>826</v>
      </c>
      <c r="T5397">
        <v>1190.6099999999999</v>
      </c>
      <c r="U5397" t="s">
        <v>54</v>
      </c>
      <c r="V5397">
        <v>1500</v>
      </c>
      <c r="W5397" t="s">
        <v>18</v>
      </c>
      <c r="X5397" t="str">
        <f t="shared" si="169"/>
        <v>Bengaluru</v>
      </c>
    </row>
    <row r="5398" spans="1:24" x14ac:dyDescent="0.4">
      <c r="A5398">
        <v>105397</v>
      </c>
      <c r="B5398" s="5">
        <v>45674.977777777778</v>
      </c>
      <c r="C5398" s="3" t="str">
        <f>TEXT(Sales_Data[[#This Row],[OrderDate]],"mmmm")</f>
        <v>January</v>
      </c>
      <c r="D5398" s="3" t="str">
        <f t="shared" si="168"/>
        <v>2025</v>
      </c>
      <c r="E5398" t="s">
        <v>13</v>
      </c>
      <c r="F5398" t="s">
        <v>55</v>
      </c>
      <c r="G5398" t="s">
        <v>15</v>
      </c>
      <c r="H5398" t="s">
        <v>16</v>
      </c>
      <c r="I5398" t="s">
        <v>100</v>
      </c>
      <c r="J5398">
        <v>92</v>
      </c>
      <c r="K5398">
        <v>1200</v>
      </c>
      <c r="L5398" s="7">
        <f>Sales_Data[[#This Row],[OrderQuantity]] *Sales_Data[[#This Row],[UnitPrice]]</f>
        <v>110400</v>
      </c>
      <c r="M5398" s="7">
        <f>Sales_Data[[#This Row],[UnitPrice]]-Sales_Data[[#This Row],[UnitCost]]</f>
        <v>400</v>
      </c>
      <c r="N5398" s="7">
        <f>Sales_Data[[#This Row],[Gross Revenue]]-Sales_Data[[#This Row],[Discount Amount ]]</f>
        <v>110000</v>
      </c>
      <c r="O5398" s="7">
        <f>Sales_Data[[#This Row],[OrderQuantity]] *Sales_Data[[#This Row],[UnitCost]]</f>
        <v>73600</v>
      </c>
      <c r="P5398" s="7">
        <f>Sales_Data[[#This Row],[ItemCost]] +Sales_Data[[#This Row],[ShippingCost]]</f>
        <v>74026.92</v>
      </c>
      <c r="Q5398" s="7">
        <f>Sales_Data[[#This Row],[Gross Revenue]]-Sales_Data[[#This Row],[TotalFinancialCost]]</f>
        <v>36373.08</v>
      </c>
      <c r="R5398" s="7">
        <f>Sales_Data[[#This Row],[Actul Bill Amount]]-Sales_Data[[#This Row],[ShippingCost]]</f>
        <v>109573.08</v>
      </c>
      <c r="S5398">
        <v>959</v>
      </c>
      <c r="T5398">
        <v>426.92</v>
      </c>
      <c r="U5398" t="s">
        <v>58</v>
      </c>
      <c r="V5398">
        <v>800</v>
      </c>
      <c r="W5398" t="s">
        <v>18</v>
      </c>
      <c r="X5398" t="str">
        <f t="shared" si="169"/>
        <v>Bengaluru</v>
      </c>
    </row>
    <row r="5399" spans="1:24" x14ac:dyDescent="0.4">
      <c r="A5399">
        <v>105398</v>
      </c>
      <c r="B5399" s="5">
        <v>45747.130555555559</v>
      </c>
      <c r="C5399" s="3" t="str">
        <f>TEXT(Sales_Data[[#This Row],[OrderDate]],"mmmm")</f>
        <v>March</v>
      </c>
      <c r="D5399" s="3" t="str">
        <f t="shared" si="168"/>
        <v>2025</v>
      </c>
      <c r="E5399" t="s">
        <v>39</v>
      </c>
      <c r="F5399" t="s">
        <v>46</v>
      </c>
      <c r="G5399" t="s">
        <v>15</v>
      </c>
      <c r="H5399" t="s">
        <v>25</v>
      </c>
      <c r="I5399" t="s">
        <v>100</v>
      </c>
      <c r="J5399">
        <v>95</v>
      </c>
      <c r="K5399">
        <v>4500</v>
      </c>
      <c r="L5399" s="7">
        <f>Sales_Data[[#This Row],[OrderQuantity]] *Sales_Data[[#This Row],[UnitPrice]]</f>
        <v>427500</v>
      </c>
      <c r="M5399" s="7">
        <f>Sales_Data[[#This Row],[UnitPrice]]-Sales_Data[[#This Row],[UnitCost]]</f>
        <v>1700</v>
      </c>
      <c r="N5399" s="7">
        <f>Sales_Data[[#This Row],[Gross Revenue]]-Sales_Data[[#This Row],[Discount Amount ]]</f>
        <v>425800</v>
      </c>
      <c r="O5399" s="7">
        <f>Sales_Data[[#This Row],[OrderQuantity]] *Sales_Data[[#This Row],[UnitCost]]</f>
        <v>266000</v>
      </c>
      <c r="P5399" s="7">
        <f>Sales_Data[[#This Row],[ItemCost]] +Sales_Data[[#This Row],[ShippingCost]]</f>
        <v>266851.78000000003</v>
      </c>
      <c r="Q5399" s="7">
        <f>Sales_Data[[#This Row],[Gross Revenue]]-Sales_Data[[#This Row],[TotalFinancialCost]]</f>
        <v>160648.21999999997</v>
      </c>
      <c r="R5399" s="7">
        <f>Sales_Data[[#This Row],[Actul Bill Amount]]-Sales_Data[[#This Row],[ShippingCost]]</f>
        <v>424948.22</v>
      </c>
      <c r="S5399">
        <v>1107</v>
      </c>
      <c r="T5399">
        <v>851.78</v>
      </c>
      <c r="U5399" t="s">
        <v>47</v>
      </c>
      <c r="V5399">
        <v>2800</v>
      </c>
      <c r="W5399" t="s">
        <v>27</v>
      </c>
      <c r="X5399" t="str">
        <f t="shared" si="169"/>
        <v>Mumbai</v>
      </c>
    </row>
    <row r="5400" spans="1:24" x14ac:dyDescent="0.4">
      <c r="A5400">
        <v>105399</v>
      </c>
      <c r="B5400" s="5">
        <v>45798.477083333331</v>
      </c>
      <c r="C5400" s="3" t="str">
        <f>TEXT(Sales_Data[[#This Row],[OrderDate]],"mmmm")</f>
        <v>May</v>
      </c>
      <c r="D5400" s="3" t="str">
        <f t="shared" si="168"/>
        <v>2025</v>
      </c>
      <c r="E5400" t="s">
        <v>42</v>
      </c>
      <c r="F5400" t="s">
        <v>35</v>
      </c>
      <c r="G5400" t="s">
        <v>15</v>
      </c>
      <c r="H5400" t="s">
        <v>20</v>
      </c>
      <c r="I5400" t="s">
        <v>100</v>
      </c>
      <c r="J5400">
        <v>62</v>
      </c>
      <c r="K5400">
        <v>12000</v>
      </c>
      <c r="L5400" s="7">
        <f>Sales_Data[[#This Row],[OrderQuantity]] *Sales_Data[[#This Row],[UnitPrice]]</f>
        <v>744000</v>
      </c>
      <c r="M5400" s="7">
        <f>Sales_Data[[#This Row],[UnitPrice]]-Sales_Data[[#This Row],[UnitCost]]</f>
        <v>4000</v>
      </c>
      <c r="N5400" s="7">
        <f>Sales_Data[[#This Row],[Gross Revenue]]-Sales_Data[[#This Row],[Discount Amount ]]</f>
        <v>740000</v>
      </c>
      <c r="O5400" s="7">
        <f>Sales_Data[[#This Row],[OrderQuantity]] *Sales_Data[[#This Row],[UnitCost]]</f>
        <v>496000</v>
      </c>
      <c r="P5400" s="7">
        <f>Sales_Data[[#This Row],[ItemCost]] +Sales_Data[[#This Row],[ShippingCost]]</f>
        <v>497041.86</v>
      </c>
      <c r="Q5400" s="7">
        <f>Sales_Data[[#This Row],[Gross Revenue]]-Sales_Data[[#This Row],[TotalFinancialCost]]</f>
        <v>246958.14</v>
      </c>
      <c r="R5400" s="7">
        <f>Sales_Data[[#This Row],[Actul Bill Amount]]-Sales_Data[[#This Row],[ShippingCost]]</f>
        <v>738958.14</v>
      </c>
      <c r="S5400">
        <v>423</v>
      </c>
      <c r="T5400">
        <v>1041.8599999999999</v>
      </c>
      <c r="U5400" t="s">
        <v>36</v>
      </c>
      <c r="V5400">
        <v>8000</v>
      </c>
      <c r="W5400" t="s">
        <v>22</v>
      </c>
      <c r="X5400" t="str">
        <f t="shared" si="169"/>
        <v>Nagpur</v>
      </c>
    </row>
    <row r="5401" spans="1:24" x14ac:dyDescent="0.4">
      <c r="A5401">
        <v>105400</v>
      </c>
      <c r="B5401" s="5">
        <v>45802.031944444447</v>
      </c>
      <c r="C5401" s="3" t="str">
        <f>TEXT(Sales_Data[[#This Row],[OrderDate]],"mmmm")</f>
        <v>May</v>
      </c>
      <c r="D5401" s="3" t="str">
        <f t="shared" si="168"/>
        <v>2025</v>
      </c>
      <c r="E5401" t="s">
        <v>50</v>
      </c>
      <c r="F5401" t="s">
        <v>28</v>
      </c>
      <c r="G5401" t="s">
        <v>29</v>
      </c>
      <c r="H5401" t="s">
        <v>25</v>
      </c>
      <c r="I5401" t="s">
        <v>100</v>
      </c>
      <c r="J5401">
        <v>20</v>
      </c>
      <c r="K5401">
        <v>2500</v>
      </c>
      <c r="L5401" s="7">
        <f>Sales_Data[[#This Row],[OrderQuantity]] *Sales_Data[[#This Row],[UnitPrice]]</f>
        <v>50000</v>
      </c>
      <c r="M5401" s="7">
        <f>Sales_Data[[#This Row],[UnitPrice]]-Sales_Data[[#This Row],[UnitCost]]</f>
        <v>1000</v>
      </c>
      <c r="N5401" s="7">
        <f>Sales_Data[[#This Row],[Gross Revenue]]-Sales_Data[[#This Row],[Discount Amount ]]</f>
        <v>49000</v>
      </c>
      <c r="O5401" s="7">
        <f>Sales_Data[[#This Row],[OrderQuantity]] *Sales_Data[[#This Row],[UnitCost]]</f>
        <v>30000</v>
      </c>
      <c r="P5401" s="7">
        <f>Sales_Data[[#This Row],[ItemCost]] +Sales_Data[[#This Row],[ShippingCost]]</f>
        <v>30793.84</v>
      </c>
      <c r="Q5401" s="7">
        <f>Sales_Data[[#This Row],[Gross Revenue]]-Sales_Data[[#This Row],[TotalFinancialCost]]</f>
        <v>19206.16</v>
      </c>
      <c r="R5401" s="7">
        <f>Sales_Data[[#This Row],[Actul Bill Amount]]-Sales_Data[[#This Row],[ShippingCost]]</f>
        <v>48206.16</v>
      </c>
      <c r="S5401">
        <v>455</v>
      </c>
      <c r="T5401">
        <v>793.84</v>
      </c>
      <c r="U5401" t="s">
        <v>54</v>
      </c>
      <c r="V5401">
        <v>1500</v>
      </c>
      <c r="W5401" t="s">
        <v>27</v>
      </c>
      <c r="X5401" t="str">
        <f t="shared" si="169"/>
        <v>Mumbai</v>
      </c>
    </row>
    <row r="5402" spans="1:24" x14ac:dyDescent="0.4">
      <c r="A5402">
        <v>105401</v>
      </c>
      <c r="B5402" s="5">
        <v>45823.386111111111</v>
      </c>
      <c r="C5402" s="3" t="str">
        <f>TEXT(Sales_Data[[#This Row],[OrderDate]],"mmmm")</f>
        <v>June</v>
      </c>
      <c r="D5402" s="3" t="str">
        <f t="shared" si="168"/>
        <v>2025</v>
      </c>
      <c r="E5402" t="s">
        <v>48</v>
      </c>
      <c r="F5402" t="s">
        <v>14</v>
      </c>
      <c r="G5402" t="s">
        <v>15</v>
      </c>
      <c r="H5402" t="s">
        <v>16</v>
      </c>
      <c r="I5402" t="s">
        <v>100</v>
      </c>
      <c r="J5402">
        <v>58</v>
      </c>
      <c r="K5402">
        <v>6500</v>
      </c>
      <c r="L5402" s="7">
        <f>Sales_Data[[#This Row],[OrderQuantity]] *Sales_Data[[#This Row],[UnitPrice]]</f>
        <v>377000</v>
      </c>
      <c r="M5402" s="7">
        <f>Sales_Data[[#This Row],[UnitPrice]]-Sales_Data[[#This Row],[UnitCost]]</f>
        <v>2300</v>
      </c>
      <c r="N5402" s="7">
        <f>Sales_Data[[#This Row],[Gross Revenue]]-Sales_Data[[#This Row],[Discount Amount ]]</f>
        <v>374700</v>
      </c>
      <c r="O5402" s="7">
        <f>Sales_Data[[#This Row],[OrderQuantity]] *Sales_Data[[#This Row],[UnitCost]]</f>
        <v>243600</v>
      </c>
      <c r="P5402" s="7">
        <f>Sales_Data[[#This Row],[ItemCost]] +Sales_Data[[#This Row],[ShippingCost]]</f>
        <v>244025.26</v>
      </c>
      <c r="Q5402" s="7">
        <f>Sales_Data[[#This Row],[Gross Revenue]]-Sales_Data[[#This Row],[TotalFinancialCost]]</f>
        <v>132974.74</v>
      </c>
      <c r="R5402" s="7">
        <f>Sales_Data[[#This Row],[Actul Bill Amount]]-Sales_Data[[#This Row],[ShippingCost]]</f>
        <v>374274.74</v>
      </c>
      <c r="S5402">
        <v>419</v>
      </c>
      <c r="T5402">
        <v>425.26</v>
      </c>
      <c r="U5402" t="s">
        <v>21</v>
      </c>
      <c r="V5402">
        <v>4200</v>
      </c>
      <c r="W5402" t="s">
        <v>18</v>
      </c>
      <c r="X5402" t="str">
        <f t="shared" si="169"/>
        <v>Bengaluru</v>
      </c>
    </row>
    <row r="5403" spans="1:24" x14ac:dyDescent="0.4">
      <c r="A5403">
        <v>105402</v>
      </c>
      <c r="B5403" s="5">
        <v>45994.021527777775</v>
      </c>
      <c r="C5403" s="3" t="str">
        <f>TEXT(Sales_Data[[#This Row],[OrderDate]],"mmmm")</f>
        <v>December</v>
      </c>
      <c r="D5403" s="3" t="str">
        <f t="shared" si="168"/>
        <v>2025</v>
      </c>
      <c r="E5403" t="s">
        <v>19</v>
      </c>
      <c r="F5403" t="s">
        <v>46</v>
      </c>
      <c r="G5403" t="s">
        <v>31</v>
      </c>
      <c r="H5403" t="s">
        <v>16</v>
      </c>
      <c r="I5403" t="s">
        <v>100</v>
      </c>
      <c r="J5403">
        <v>14</v>
      </c>
      <c r="K5403">
        <v>4500</v>
      </c>
      <c r="L5403" s="7">
        <f>Sales_Data[[#This Row],[OrderQuantity]] *Sales_Data[[#This Row],[UnitPrice]]</f>
        <v>63000</v>
      </c>
      <c r="M5403" s="7">
        <f>Sales_Data[[#This Row],[UnitPrice]]-Sales_Data[[#This Row],[UnitCost]]</f>
        <v>1700</v>
      </c>
      <c r="N5403" s="7">
        <f>Sales_Data[[#This Row],[Gross Revenue]]-Sales_Data[[#This Row],[Discount Amount ]]</f>
        <v>61300</v>
      </c>
      <c r="O5403" s="7">
        <f>Sales_Data[[#This Row],[OrderQuantity]] *Sales_Data[[#This Row],[UnitCost]]</f>
        <v>39200</v>
      </c>
      <c r="P5403" s="7">
        <f>Sales_Data[[#This Row],[ItemCost]] +Sales_Data[[#This Row],[ShippingCost]]</f>
        <v>39697.67</v>
      </c>
      <c r="Q5403" s="7">
        <f>Sales_Data[[#This Row],[Gross Revenue]]-Sales_Data[[#This Row],[TotalFinancialCost]]</f>
        <v>23302.33</v>
      </c>
      <c r="R5403" s="7">
        <f>Sales_Data[[#This Row],[Actul Bill Amount]]-Sales_Data[[#This Row],[ShippingCost]]</f>
        <v>60802.33</v>
      </c>
      <c r="S5403">
        <v>391</v>
      </c>
      <c r="T5403">
        <v>497.67</v>
      </c>
      <c r="U5403" t="s">
        <v>47</v>
      </c>
      <c r="V5403">
        <v>2800</v>
      </c>
      <c r="W5403" t="s">
        <v>18</v>
      </c>
      <c r="X5403" t="str">
        <f t="shared" si="169"/>
        <v>Bengaluru</v>
      </c>
    </row>
    <row r="5404" spans="1:24" x14ac:dyDescent="0.4">
      <c r="A5404">
        <v>105403</v>
      </c>
      <c r="B5404" s="5">
        <v>45735.170138888891</v>
      </c>
      <c r="C5404" s="3" t="str">
        <f>TEXT(Sales_Data[[#This Row],[OrderDate]],"mmmm")</f>
        <v>March</v>
      </c>
      <c r="D5404" s="3" t="str">
        <f t="shared" si="168"/>
        <v>2025</v>
      </c>
      <c r="E5404" t="s">
        <v>23</v>
      </c>
      <c r="F5404" t="s">
        <v>24</v>
      </c>
      <c r="G5404" t="s">
        <v>15</v>
      </c>
      <c r="H5404" t="s">
        <v>32</v>
      </c>
      <c r="I5404" t="s">
        <v>100</v>
      </c>
      <c r="J5404">
        <v>38</v>
      </c>
      <c r="K5404">
        <v>3500</v>
      </c>
      <c r="L5404" s="7">
        <f>Sales_Data[[#This Row],[OrderQuantity]] *Sales_Data[[#This Row],[UnitPrice]]</f>
        <v>133000</v>
      </c>
      <c r="M5404" s="7">
        <f>Sales_Data[[#This Row],[UnitPrice]]-Sales_Data[[#This Row],[UnitCost]]</f>
        <v>1300</v>
      </c>
      <c r="N5404" s="7">
        <f>Sales_Data[[#This Row],[Gross Revenue]]-Sales_Data[[#This Row],[Discount Amount ]]</f>
        <v>131700</v>
      </c>
      <c r="O5404" s="7">
        <f>Sales_Data[[#This Row],[OrderQuantity]] *Sales_Data[[#This Row],[UnitCost]]</f>
        <v>83600</v>
      </c>
      <c r="P5404" s="7">
        <f>Sales_Data[[#This Row],[ItemCost]] +Sales_Data[[#This Row],[ShippingCost]]</f>
        <v>84002.9</v>
      </c>
      <c r="Q5404" s="7">
        <f>Sales_Data[[#This Row],[Gross Revenue]]-Sales_Data[[#This Row],[TotalFinancialCost]]</f>
        <v>48997.100000000006</v>
      </c>
      <c r="R5404" s="7">
        <f>Sales_Data[[#This Row],[Actul Bill Amount]]-Sales_Data[[#This Row],[ShippingCost]]</f>
        <v>131297.1</v>
      </c>
      <c r="S5404">
        <v>644</v>
      </c>
      <c r="T5404">
        <v>402.9</v>
      </c>
      <c r="U5404" t="s">
        <v>59</v>
      </c>
      <c r="V5404">
        <v>2200</v>
      </c>
      <c r="W5404" t="s">
        <v>33</v>
      </c>
      <c r="X5404" t="str">
        <f t="shared" si="169"/>
        <v>Delhi</v>
      </c>
    </row>
    <row r="5405" spans="1:24" x14ac:dyDescent="0.4">
      <c r="A5405">
        <v>105404</v>
      </c>
      <c r="B5405" s="5">
        <v>45919.912499999999</v>
      </c>
      <c r="C5405" s="3" t="str">
        <f>TEXT(Sales_Data[[#This Row],[OrderDate]],"mmmm")</f>
        <v>September</v>
      </c>
      <c r="D5405" s="3" t="str">
        <f t="shared" si="168"/>
        <v>2025</v>
      </c>
      <c r="E5405" t="s">
        <v>23</v>
      </c>
      <c r="F5405" t="s">
        <v>46</v>
      </c>
      <c r="G5405" t="s">
        <v>31</v>
      </c>
      <c r="H5405" t="s">
        <v>25</v>
      </c>
      <c r="I5405" t="s">
        <v>100</v>
      </c>
      <c r="J5405">
        <v>81</v>
      </c>
      <c r="K5405">
        <v>15000</v>
      </c>
      <c r="L5405" s="7">
        <f>Sales_Data[[#This Row],[OrderQuantity]] *Sales_Data[[#This Row],[UnitPrice]]</f>
        <v>1215000</v>
      </c>
      <c r="M5405" s="7">
        <f>Sales_Data[[#This Row],[UnitPrice]]-Sales_Data[[#This Row],[UnitCost]]</f>
        <v>5500</v>
      </c>
      <c r="N5405" s="7">
        <f>Sales_Data[[#This Row],[Gross Revenue]]-Sales_Data[[#This Row],[Discount Amount ]]</f>
        <v>1209500</v>
      </c>
      <c r="O5405" s="7">
        <f>Sales_Data[[#This Row],[OrderQuantity]] *Sales_Data[[#This Row],[UnitCost]]</f>
        <v>769500</v>
      </c>
      <c r="P5405" s="7">
        <f>Sales_Data[[#This Row],[ItemCost]] +Sales_Data[[#This Row],[ShippingCost]]</f>
        <v>770129.48</v>
      </c>
      <c r="Q5405" s="7">
        <f>Sales_Data[[#This Row],[Gross Revenue]]-Sales_Data[[#This Row],[TotalFinancialCost]]</f>
        <v>444870.52</v>
      </c>
      <c r="R5405" s="7">
        <f>Sales_Data[[#This Row],[Actul Bill Amount]]-Sales_Data[[#This Row],[ShippingCost]]</f>
        <v>1208870.52</v>
      </c>
      <c r="S5405">
        <v>857</v>
      </c>
      <c r="T5405">
        <v>629.48</v>
      </c>
      <c r="U5405" t="s">
        <v>53</v>
      </c>
      <c r="V5405">
        <v>9500</v>
      </c>
      <c r="W5405" t="s">
        <v>27</v>
      </c>
      <c r="X5405" t="str">
        <f t="shared" si="169"/>
        <v>Mumbai</v>
      </c>
    </row>
    <row r="5406" spans="1:24" x14ac:dyDescent="0.4">
      <c r="A5406">
        <v>105405</v>
      </c>
      <c r="B5406" s="5">
        <v>45820.445833333331</v>
      </c>
      <c r="C5406" s="3" t="str">
        <f>TEXT(Sales_Data[[#This Row],[OrderDate]],"mmmm")</f>
        <v>June</v>
      </c>
      <c r="D5406" s="3" t="str">
        <f t="shared" si="168"/>
        <v>2025</v>
      </c>
      <c r="E5406" t="s">
        <v>13</v>
      </c>
      <c r="F5406" t="s">
        <v>24</v>
      </c>
      <c r="G5406" t="s">
        <v>31</v>
      </c>
      <c r="H5406" t="s">
        <v>20</v>
      </c>
      <c r="I5406" t="s">
        <v>100</v>
      </c>
      <c r="J5406">
        <v>30</v>
      </c>
      <c r="K5406">
        <v>45000</v>
      </c>
      <c r="L5406" s="7">
        <f>Sales_Data[[#This Row],[OrderQuantity]] *Sales_Data[[#This Row],[UnitPrice]]</f>
        <v>1350000</v>
      </c>
      <c r="M5406" s="7">
        <f>Sales_Data[[#This Row],[UnitPrice]]-Sales_Data[[#This Row],[UnitCost]]</f>
        <v>13000</v>
      </c>
      <c r="N5406" s="7">
        <f>Sales_Data[[#This Row],[Gross Revenue]]-Sales_Data[[#This Row],[Discount Amount ]]</f>
        <v>1337000</v>
      </c>
      <c r="O5406" s="7">
        <f>Sales_Data[[#This Row],[OrderQuantity]] *Sales_Data[[#This Row],[UnitCost]]</f>
        <v>960000</v>
      </c>
      <c r="P5406" s="7">
        <f>Sales_Data[[#This Row],[ItemCost]] +Sales_Data[[#This Row],[ShippingCost]]</f>
        <v>960447.04</v>
      </c>
      <c r="Q5406" s="7">
        <f>Sales_Data[[#This Row],[Gross Revenue]]-Sales_Data[[#This Row],[TotalFinancialCost]]</f>
        <v>389552.95999999996</v>
      </c>
      <c r="R5406" s="7">
        <f>Sales_Data[[#This Row],[Actul Bill Amount]]-Sales_Data[[#This Row],[ShippingCost]]</f>
        <v>1336552.96</v>
      </c>
      <c r="S5406">
        <v>1069</v>
      </c>
      <c r="T5406">
        <v>447.04</v>
      </c>
      <c r="U5406" t="s">
        <v>26</v>
      </c>
      <c r="V5406">
        <v>32000</v>
      </c>
      <c r="W5406" t="s">
        <v>22</v>
      </c>
      <c r="X5406" t="str">
        <f t="shared" si="169"/>
        <v>Nagpur</v>
      </c>
    </row>
    <row r="5407" spans="1:24" x14ac:dyDescent="0.4">
      <c r="A5407">
        <v>105406</v>
      </c>
      <c r="B5407" s="5">
        <v>45671.074305555558</v>
      </c>
      <c r="C5407" s="3" t="str">
        <f>TEXT(Sales_Data[[#This Row],[OrderDate]],"mmmm")</f>
        <v>January</v>
      </c>
      <c r="D5407" s="3" t="str">
        <f t="shared" si="168"/>
        <v>2025</v>
      </c>
      <c r="E5407" t="s">
        <v>45</v>
      </c>
      <c r="F5407" t="s">
        <v>46</v>
      </c>
      <c r="G5407" t="s">
        <v>29</v>
      </c>
      <c r="H5407" t="s">
        <v>37</v>
      </c>
      <c r="I5407" t="s">
        <v>100</v>
      </c>
      <c r="J5407">
        <v>11</v>
      </c>
      <c r="K5407">
        <v>4500</v>
      </c>
      <c r="L5407" s="7">
        <f>Sales_Data[[#This Row],[OrderQuantity]] *Sales_Data[[#This Row],[UnitPrice]]</f>
        <v>49500</v>
      </c>
      <c r="M5407" s="7">
        <f>Sales_Data[[#This Row],[UnitPrice]]-Sales_Data[[#This Row],[UnitCost]]</f>
        <v>1700</v>
      </c>
      <c r="N5407" s="7">
        <f>Sales_Data[[#This Row],[Gross Revenue]]-Sales_Data[[#This Row],[Discount Amount ]]</f>
        <v>47800</v>
      </c>
      <c r="O5407" s="7">
        <f>Sales_Data[[#This Row],[OrderQuantity]] *Sales_Data[[#This Row],[UnitCost]]</f>
        <v>30800</v>
      </c>
      <c r="P5407" s="7">
        <f>Sales_Data[[#This Row],[ItemCost]] +Sales_Data[[#This Row],[ShippingCost]]</f>
        <v>31247.4</v>
      </c>
      <c r="Q5407" s="7">
        <f>Sales_Data[[#This Row],[Gross Revenue]]-Sales_Data[[#This Row],[TotalFinancialCost]]</f>
        <v>18252.599999999999</v>
      </c>
      <c r="R5407" s="7">
        <f>Sales_Data[[#This Row],[Actul Bill Amount]]-Sales_Data[[#This Row],[ShippingCost]]</f>
        <v>47352.6</v>
      </c>
      <c r="S5407">
        <v>389</v>
      </c>
      <c r="T5407">
        <v>447.4</v>
      </c>
      <c r="U5407" t="s">
        <v>47</v>
      </c>
      <c r="V5407">
        <v>2800</v>
      </c>
      <c r="W5407" t="s">
        <v>38</v>
      </c>
      <c r="X5407" t="str">
        <f t="shared" si="169"/>
        <v>Kolkata</v>
      </c>
    </row>
    <row r="5408" spans="1:24" x14ac:dyDescent="0.4">
      <c r="A5408">
        <v>105407</v>
      </c>
      <c r="B5408" s="5">
        <v>45896.363194444442</v>
      </c>
      <c r="C5408" s="3" t="str">
        <f>TEXT(Sales_Data[[#This Row],[OrderDate]],"mmmm")</f>
        <v>August</v>
      </c>
      <c r="D5408" s="3" t="str">
        <f t="shared" si="168"/>
        <v>2025</v>
      </c>
      <c r="E5408" t="s">
        <v>48</v>
      </c>
      <c r="F5408" t="s">
        <v>24</v>
      </c>
      <c r="G5408" t="s">
        <v>29</v>
      </c>
      <c r="H5408" t="s">
        <v>20</v>
      </c>
      <c r="I5408" t="s">
        <v>100</v>
      </c>
      <c r="J5408">
        <v>59</v>
      </c>
      <c r="K5408">
        <v>25000</v>
      </c>
      <c r="L5408" s="7">
        <f>Sales_Data[[#This Row],[OrderQuantity]] *Sales_Data[[#This Row],[UnitPrice]]</f>
        <v>1475000</v>
      </c>
      <c r="M5408" s="7">
        <f>Sales_Data[[#This Row],[UnitPrice]]-Sales_Data[[#This Row],[UnitCost]]</f>
        <v>7000</v>
      </c>
      <c r="N5408" s="7">
        <f>Sales_Data[[#This Row],[Gross Revenue]]-Sales_Data[[#This Row],[Discount Amount ]]</f>
        <v>1468000</v>
      </c>
      <c r="O5408" s="7">
        <f>Sales_Data[[#This Row],[OrderQuantity]] *Sales_Data[[#This Row],[UnitCost]]</f>
        <v>1062000</v>
      </c>
      <c r="P5408" s="7">
        <f>Sales_Data[[#This Row],[ItemCost]] +Sales_Data[[#This Row],[ShippingCost]]</f>
        <v>1063059.1200000001</v>
      </c>
      <c r="Q5408" s="7">
        <f>Sales_Data[[#This Row],[Gross Revenue]]-Sales_Data[[#This Row],[TotalFinancialCost]]</f>
        <v>411940.87999999989</v>
      </c>
      <c r="R5408" s="7">
        <f>Sales_Data[[#This Row],[Actul Bill Amount]]-Sales_Data[[#This Row],[ShippingCost]]</f>
        <v>1466940.88</v>
      </c>
      <c r="S5408">
        <v>1154</v>
      </c>
      <c r="T5408">
        <v>1059.1199999999999</v>
      </c>
      <c r="U5408" t="s">
        <v>60</v>
      </c>
      <c r="V5408">
        <v>18000</v>
      </c>
      <c r="W5408" t="s">
        <v>22</v>
      </c>
      <c r="X5408" t="str">
        <f t="shared" si="169"/>
        <v>Nagpur</v>
      </c>
    </row>
    <row r="5409" spans="1:24" x14ac:dyDescent="0.4">
      <c r="A5409">
        <v>105408</v>
      </c>
      <c r="B5409" s="5">
        <v>45729.47152777778</v>
      </c>
      <c r="C5409" s="3" t="str">
        <f>TEXT(Sales_Data[[#This Row],[OrderDate]],"mmmm")</f>
        <v>March</v>
      </c>
      <c r="D5409" s="3" t="str">
        <f t="shared" si="168"/>
        <v>2025</v>
      </c>
      <c r="E5409" t="s">
        <v>19</v>
      </c>
      <c r="F5409" t="s">
        <v>46</v>
      </c>
      <c r="G5409" t="s">
        <v>15</v>
      </c>
      <c r="H5409" t="s">
        <v>32</v>
      </c>
      <c r="I5409" t="s">
        <v>100</v>
      </c>
      <c r="J5409">
        <v>93</v>
      </c>
      <c r="K5409">
        <v>15000</v>
      </c>
      <c r="L5409" s="7">
        <f>Sales_Data[[#This Row],[OrderQuantity]] *Sales_Data[[#This Row],[UnitPrice]]</f>
        <v>1395000</v>
      </c>
      <c r="M5409" s="7">
        <f>Sales_Data[[#This Row],[UnitPrice]]-Sales_Data[[#This Row],[UnitCost]]</f>
        <v>5500</v>
      </c>
      <c r="N5409" s="7">
        <f>Sales_Data[[#This Row],[Gross Revenue]]-Sales_Data[[#This Row],[Discount Amount ]]</f>
        <v>1389500</v>
      </c>
      <c r="O5409" s="7">
        <f>Sales_Data[[#This Row],[OrderQuantity]] *Sales_Data[[#This Row],[UnitCost]]</f>
        <v>883500</v>
      </c>
      <c r="P5409" s="7">
        <f>Sales_Data[[#This Row],[ItemCost]] +Sales_Data[[#This Row],[ShippingCost]]</f>
        <v>884366.02</v>
      </c>
      <c r="Q5409" s="7">
        <f>Sales_Data[[#This Row],[Gross Revenue]]-Sales_Data[[#This Row],[TotalFinancialCost]]</f>
        <v>510633.98</v>
      </c>
      <c r="R5409" s="7">
        <f>Sales_Data[[#This Row],[Actul Bill Amount]]-Sales_Data[[#This Row],[ShippingCost]]</f>
        <v>1388633.98</v>
      </c>
      <c r="S5409">
        <v>438</v>
      </c>
      <c r="T5409">
        <v>866.02</v>
      </c>
      <c r="U5409" t="s">
        <v>53</v>
      </c>
      <c r="V5409">
        <v>9500</v>
      </c>
      <c r="W5409" t="s">
        <v>33</v>
      </c>
      <c r="X5409" t="str">
        <f t="shared" si="169"/>
        <v>Delhi</v>
      </c>
    </row>
    <row r="5410" spans="1:24" x14ac:dyDescent="0.4">
      <c r="A5410">
        <v>105409</v>
      </c>
      <c r="B5410" s="5">
        <v>45800.252083333333</v>
      </c>
      <c r="C5410" s="3" t="str">
        <f>TEXT(Sales_Data[[#This Row],[OrderDate]],"mmmm")</f>
        <v>May</v>
      </c>
      <c r="D5410" s="3" t="str">
        <f t="shared" si="168"/>
        <v>2025</v>
      </c>
      <c r="E5410" t="s">
        <v>19</v>
      </c>
      <c r="F5410" t="s">
        <v>35</v>
      </c>
      <c r="G5410" t="s">
        <v>15</v>
      </c>
      <c r="H5410" t="s">
        <v>20</v>
      </c>
      <c r="I5410" t="s">
        <v>100</v>
      </c>
      <c r="J5410">
        <v>72</v>
      </c>
      <c r="K5410">
        <v>8500</v>
      </c>
      <c r="L5410" s="7">
        <f>Sales_Data[[#This Row],[OrderQuantity]] *Sales_Data[[#This Row],[UnitPrice]]</f>
        <v>612000</v>
      </c>
      <c r="M5410" s="7">
        <f>Sales_Data[[#This Row],[UnitPrice]]-Sales_Data[[#This Row],[UnitCost]]</f>
        <v>3000</v>
      </c>
      <c r="N5410" s="7">
        <f>Sales_Data[[#This Row],[Gross Revenue]]-Sales_Data[[#This Row],[Discount Amount ]]</f>
        <v>609000</v>
      </c>
      <c r="O5410" s="7">
        <f>Sales_Data[[#This Row],[OrderQuantity]] *Sales_Data[[#This Row],[UnitCost]]</f>
        <v>396000</v>
      </c>
      <c r="P5410" s="7">
        <f>Sales_Data[[#This Row],[ItemCost]] +Sales_Data[[#This Row],[ShippingCost]]</f>
        <v>396184.75</v>
      </c>
      <c r="Q5410" s="7">
        <f>Sales_Data[[#This Row],[Gross Revenue]]-Sales_Data[[#This Row],[TotalFinancialCost]]</f>
        <v>215815.25</v>
      </c>
      <c r="R5410" s="7">
        <f>Sales_Data[[#This Row],[Actul Bill Amount]]-Sales_Data[[#This Row],[ShippingCost]]</f>
        <v>608815.25</v>
      </c>
      <c r="S5410">
        <v>689</v>
      </c>
      <c r="T5410">
        <v>184.75</v>
      </c>
      <c r="U5410" t="s">
        <v>49</v>
      </c>
      <c r="V5410">
        <v>5500</v>
      </c>
      <c r="W5410" t="s">
        <v>22</v>
      </c>
      <c r="X5410" t="str">
        <f t="shared" si="169"/>
        <v>Nagpur</v>
      </c>
    </row>
    <row r="5411" spans="1:24" x14ac:dyDescent="0.4">
      <c r="A5411">
        <v>105410</v>
      </c>
      <c r="B5411" s="5">
        <v>45967.637499999997</v>
      </c>
      <c r="C5411" s="3" t="str">
        <f>TEXT(Sales_Data[[#This Row],[OrderDate]],"mmmm")</f>
        <v>November</v>
      </c>
      <c r="D5411" s="3" t="str">
        <f t="shared" si="168"/>
        <v>2025</v>
      </c>
      <c r="E5411" t="s">
        <v>34</v>
      </c>
      <c r="F5411" t="s">
        <v>28</v>
      </c>
      <c r="G5411" t="s">
        <v>29</v>
      </c>
      <c r="H5411" t="s">
        <v>25</v>
      </c>
      <c r="I5411" t="s">
        <v>100</v>
      </c>
      <c r="J5411">
        <v>69</v>
      </c>
      <c r="K5411">
        <v>450</v>
      </c>
      <c r="L5411" s="7">
        <f>Sales_Data[[#This Row],[OrderQuantity]] *Sales_Data[[#This Row],[UnitPrice]]</f>
        <v>31050</v>
      </c>
      <c r="M5411" s="7">
        <f>Sales_Data[[#This Row],[UnitPrice]]-Sales_Data[[#This Row],[UnitCost]]</f>
        <v>250</v>
      </c>
      <c r="N5411" s="7">
        <f>Sales_Data[[#This Row],[Gross Revenue]]-Sales_Data[[#This Row],[Discount Amount ]]</f>
        <v>30800</v>
      </c>
      <c r="O5411" s="7">
        <f>Sales_Data[[#This Row],[OrderQuantity]] *Sales_Data[[#This Row],[UnitCost]]</f>
        <v>13800</v>
      </c>
      <c r="P5411" s="7">
        <f>Sales_Data[[#This Row],[ItemCost]] +Sales_Data[[#This Row],[ShippingCost]]</f>
        <v>14787</v>
      </c>
      <c r="Q5411" s="7">
        <f>Sales_Data[[#This Row],[Gross Revenue]]-Sales_Data[[#This Row],[TotalFinancialCost]]</f>
        <v>16263</v>
      </c>
      <c r="R5411" s="7">
        <f>Sales_Data[[#This Row],[Actul Bill Amount]]-Sales_Data[[#This Row],[ShippingCost]]</f>
        <v>29813</v>
      </c>
      <c r="S5411">
        <v>926</v>
      </c>
      <c r="T5411">
        <v>987</v>
      </c>
      <c r="U5411" t="s">
        <v>30</v>
      </c>
      <c r="V5411">
        <v>200</v>
      </c>
      <c r="W5411" t="s">
        <v>27</v>
      </c>
      <c r="X5411" t="str">
        <f t="shared" si="169"/>
        <v>Mumbai</v>
      </c>
    </row>
    <row r="5412" spans="1:24" x14ac:dyDescent="0.4">
      <c r="A5412">
        <v>105411</v>
      </c>
      <c r="B5412" s="5">
        <v>45940.86041666667</v>
      </c>
      <c r="C5412" s="3" t="str">
        <f>TEXT(Sales_Data[[#This Row],[OrderDate]],"mmmm")</f>
        <v>October</v>
      </c>
      <c r="D5412" s="3" t="str">
        <f t="shared" si="168"/>
        <v>2025</v>
      </c>
      <c r="E5412" t="s">
        <v>13</v>
      </c>
      <c r="F5412" t="s">
        <v>35</v>
      </c>
      <c r="G5412" t="s">
        <v>31</v>
      </c>
      <c r="H5412" t="s">
        <v>37</v>
      </c>
      <c r="I5412" t="s">
        <v>100</v>
      </c>
      <c r="J5412">
        <v>73</v>
      </c>
      <c r="K5412">
        <v>12000</v>
      </c>
      <c r="L5412" s="7">
        <f>Sales_Data[[#This Row],[OrderQuantity]] *Sales_Data[[#This Row],[UnitPrice]]</f>
        <v>876000</v>
      </c>
      <c r="M5412" s="7">
        <f>Sales_Data[[#This Row],[UnitPrice]]-Sales_Data[[#This Row],[UnitCost]]</f>
        <v>4000</v>
      </c>
      <c r="N5412" s="7">
        <f>Sales_Data[[#This Row],[Gross Revenue]]-Sales_Data[[#This Row],[Discount Amount ]]</f>
        <v>872000</v>
      </c>
      <c r="O5412" s="7">
        <f>Sales_Data[[#This Row],[OrderQuantity]] *Sales_Data[[#This Row],[UnitCost]]</f>
        <v>584000</v>
      </c>
      <c r="P5412" s="7">
        <f>Sales_Data[[#This Row],[ItemCost]] +Sales_Data[[#This Row],[ShippingCost]]</f>
        <v>585212.97</v>
      </c>
      <c r="Q5412" s="7">
        <f>Sales_Data[[#This Row],[Gross Revenue]]-Sales_Data[[#This Row],[TotalFinancialCost]]</f>
        <v>290787.03000000003</v>
      </c>
      <c r="R5412" s="7">
        <f>Sales_Data[[#This Row],[Actul Bill Amount]]-Sales_Data[[#This Row],[ShippingCost]]</f>
        <v>870787.03</v>
      </c>
      <c r="S5412">
        <v>1117</v>
      </c>
      <c r="T5412">
        <v>1212.97</v>
      </c>
      <c r="U5412" t="s">
        <v>36</v>
      </c>
      <c r="V5412">
        <v>8000</v>
      </c>
      <c r="W5412" t="s">
        <v>38</v>
      </c>
      <c r="X5412" t="str">
        <f t="shared" si="169"/>
        <v>Kolkata</v>
      </c>
    </row>
    <row r="5413" spans="1:24" x14ac:dyDescent="0.4">
      <c r="A5413">
        <v>105412</v>
      </c>
      <c r="B5413" s="5">
        <v>45926.265277777777</v>
      </c>
      <c r="C5413" s="3" t="str">
        <f>TEXT(Sales_Data[[#This Row],[OrderDate]],"mmmm")</f>
        <v>September</v>
      </c>
      <c r="D5413" s="3" t="str">
        <f t="shared" si="168"/>
        <v>2025</v>
      </c>
      <c r="E5413" t="s">
        <v>42</v>
      </c>
      <c r="F5413" t="s">
        <v>35</v>
      </c>
      <c r="G5413" t="s">
        <v>29</v>
      </c>
      <c r="H5413" t="s">
        <v>32</v>
      </c>
      <c r="I5413" t="s">
        <v>100</v>
      </c>
      <c r="J5413">
        <v>17</v>
      </c>
      <c r="K5413">
        <v>8500</v>
      </c>
      <c r="L5413" s="7">
        <f>Sales_Data[[#This Row],[OrderQuantity]] *Sales_Data[[#This Row],[UnitPrice]]</f>
        <v>144500</v>
      </c>
      <c r="M5413" s="7">
        <f>Sales_Data[[#This Row],[UnitPrice]]-Sales_Data[[#This Row],[UnitCost]]</f>
        <v>3000</v>
      </c>
      <c r="N5413" s="7">
        <f>Sales_Data[[#This Row],[Gross Revenue]]-Sales_Data[[#This Row],[Discount Amount ]]</f>
        <v>141500</v>
      </c>
      <c r="O5413" s="7">
        <f>Sales_Data[[#This Row],[OrderQuantity]] *Sales_Data[[#This Row],[UnitCost]]</f>
        <v>93500</v>
      </c>
      <c r="P5413" s="7">
        <f>Sales_Data[[#This Row],[ItemCost]] +Sales_Data[[#This Row],[ShippingCost]]</f>
        <v>95034.01</v>
      </c>
      <c r="Q5413" s="7">
        <f>Sales_Data[[#This Row],[Gross Revenue]]-Sales_Data[[#This Row],[TotalFinancialCost]]</f>
        <v>49465.990000000005</v>
      </c>
      <c r="R5413" s="7">
        <f>Sales_Data[[#This Row],[Actul Bill Amount]]-Sales_Data[[#This Row],[ShippingCost]]</f>
        <v>139965.99</v>
      </c>
      <c r="S5413">
        <v>811</v>
      </c>
      <c r="T5413">
        <v>1534.01</v>
      </c>
      <c r="U5413" t="s">
        <v>49</v>
      </c>
      <c r="V5413">
        <v>5500</v>
      </c>
      <c r="W5413" t="s">
        <v>33</v>
      </c>
      <c r="X5413" t="str">
        <f t="shared" si="169"/>
        <v>Delhi</v>
      </c>
    </row>
    <row r="5414" spans="1:24" x14ac:dyDescent="0.4">
      <c r="A5414">
        <v>105413</v>
      </c>
      <c r="B5414" s="5">
        <v>45898.368055555555</v>
      </c>
      <c r="C5414" s="3" t="str">
        <f>TEXT(Sales_Data[[#This Row],[OrderDate]],"mmmm")</f>
        <v>August</v>
      </c>
      <c r="D5414" s="3" t="str">
        <f t="shared" si="168"/>
        <v>2025</v>
      </c>
      <c r="E5414" t="s">
        <v>50</v>
      </c>
      <c r="F5414" t="s">
        <v>24</v>
      </c>
      <c r="G5414" t="s">
        <v>15</v>
      </c>
      <c r="H5414" t="s">
        <v>25</v>
      </c>
      <c r="I5414" t="s">
        <v>100</v>
      </c>
      <c r="J5414">
        <v>15</v>
      </c>
      <c r="K5414">
        <v>45000</v>
      </c>
      <c r="L5414" s="7">
        <f>Sales_Data[[#This Row],[OrderQuantity]] *Sales_Data[[#This Row],[UnitPrice]]</f>
        <v>675000</v>
      </c>
      <c r="M5414" s="7">
        <f>Sales_Data[[#This Row],[UnitPrice]]-Sales_Data[[#This Row],[UnitCost]]</f>
        <v>13000</v>
      </c>
      <c r="N5414" s="7">
        <f>Sales_Data[[#This Row],[Gross Revenue]]-Sales_Data[[#This Row],[Discount Amount ]]</f>
        <v>662000</v>
      </c>
      <c r="O5414" s="7">
        <f>Sales_Data[[#This Row],[OrderQuantity]] *Sales_Data[[#This Row],[UnitCost]]</f>
        <v>480000</v>
      </c>
      <c r="P5414" s="7">
        <f>Sales_Data[[#This Row],[ItemCost]] +Sales_Data[[#This Row],[ShippingCost]]</f>
        <v>480222.6</v>
      </c>
      <c r="Q5414" s="7">
        <f>Sales_Data[[#This Row],[Gross Revenue]]-Sales_Data[[#This Row],[TotalFinancialCost]]</f>
        <v>194777.40000000002</v>
      </c>
      <c r="R5414" s="7">
        <f>Sales_Data[[#This Row],[Actul Bill Amount]]-Sales_Data[[#This Row],[ShippingCost]]</f>
        <v>661777.4</v>
      </c>
      <c r="S5414">
        <v>564</v>
      </c>
      <c r="T5414">
        <v>222.6</v>
      </c>
      <c r="U5414" t="s">
        <v>26</v>
      </c>
      <c r="V5414">
        <v>32000</v>
      </c>
      <c r="W5414" t="s">
        <v>27</v>
      </c>
      <c r="X5414" t="str">
        <f t="shared" si="169"/>
        <v>Mumbai</v>
      </c>
    </row>
    <row r="5415" spans="1:24" x14ac:dyDescent="0.4">
      <c r="A5415">
        <v>105414</v>
      </c>
      <c r="B5415" s="5">
        <v>45902.962500000001</v>
      </c>
      <c r="C5415" s="3" t="str">
        <f>TEXT(Sales_Data[[#This Row],[OrderDate]],"mmmm")</f>
        <v>September</v>
      </c>
      <c r="D5415" s="3" t="str">
        <f t="shared" si="168"/>
        <v>2025</v>
      </c>
      <c r="E5415" t="s">
        <v>48</v>
      </c>
      <c r="F5415" t="s">
        <v>43</v>
      </c>
      <c r="G5415" t="s">
        <v>31</v>
      </c>
      <c r="H5415" t="s">
        <v>32</v>
      </c>
      <c r="I5415" t="s">
        <v>100</v>
      </c>
      <c r="J5415">
        <v>41</v>
      </c>
      <c r="K5415">
        <v>4500</v>
      </c>
      <c r="L5415" s="7">
        <f>Sales_Data[[#This Row],[OrderQuantity]] *Sales_Data[[#This Row],[UnitPrice]]</f>
        <v>184500</v>
      </c>
      <c r="M5415" s="7">
        <f>Sales_Data[[#This Row],[UnitPrice]]-Sales_Data[[#This Row],[UnitCost]]</f>
        <v>2000</v>
      </c>
      <c r="N5415" s="7">
        <f>Sales_Data[[#This Row],[Gross Revenue]]-Sales_Data[[#This Row],[Discount Amount ]]</f>
        <v>182500</v>
      </c>
      <c r="O5415" s="7">
        <f>Sales_Data[[#This Row],[OrderQuantity]] *Sales_Data[[#This Row],[UnitCost]]</f>
        <v>102500</v>
      </c>
      <c r="P5415" s="7">
        <f>Sales_Data[[#This Row],[ItemCost]] +Sales_Data[[#This Row],[ShippingCost]]</f>
        <v>103071.14</v>
      </c>
      <c r="Q5415" s="7">
        <f>Sales_Data[[#This Row],[Gross Revenue]]-Sales_Data[[#This Row],[TotalFinancialCost]]</f>
        <v>81428.86</v>
      </c>
      <c r="R5415" s="7">
        <f>Sales_Data[[#This Row],[Actul Bill Amount]]-Sales_Data[[#This Row],[ShippingCost]]</f>
        <v>181928.86</v>
      </c>
      <c r="S5415">
        <v>901</v>
      </c>
      <c r="T5415">
        <v>571.14</v>
      </c>
      <c r="U5415" t="s">
        <v>44</v>
      </c>
      <c r="V5415">
        <v>2500</v>
      </c>
      <c r="W5415" t="s">
        <v>33</v>
      </c>
      <c r="X5415" t="str">
        <f t="shared" si="169"/>
        <v>Delhi</v>
      </c>
    </row>
    <row r="5416" spans="1:24" x14ac:dyDescent="0.4">
      <c r="A5416">
        <v>105415</v>
      </c>
      <c r="B5416" s="5">
        <v>45820.329861111109</v>
      </c>
      <c r="C5416" s="3" t="str">
        <f>TEXT(Sales_Data[[#This Row],[OrderDate]],"mmmm")</f>
        <v>June</v>
      </c>
      <c r="D5416" s="3" t="str">
        <f t="shared" si="168"/>
        <v>2025</v>
      </c>
      <c r="E5416" t="s">
        <v>39</v>
      </c>
      <c r="F5416" t="s">
        <v>14</v>
      </c>
      <c r="G5416" t="s">
        <v>31</v>
      </c>
      <c r="H5416" t="s">
        <v>37</v>
      </c>
      <c r="I5416" t="s">
        <v>100</v>
      </c>
      <c r="J5416">
        <v>81</v>
      </c>
      <c r="K5416">
        <v>3200</v>
      </c>
      <c r="L5416" s="7">
        <f>Sales_Data[[#This Row],[OrderQuantity]] *Sales_Data[[#This Row],[UnitPrice]]</f>
        <v>259200</v>
      </c>
      <c r="M5416" s="7">
        <f>Sales_Data[[#This Row],[UnitPrice]]-Sales_Data[[#This Row],[UnitCost]]</f>
        <v>1200</v>
      </c>
      <c r="N5416" s="7">
        <f>Sales_Data[[#This Row],[Gross Revenue]]-Sales_Data[[#This Row],[Discount Amount ]]</f>
        <v>258000</v>
      </c>
      <c r="O5416" s="7">
        <f>Sales_Data[[#This Row],[OrderQuantity]] *Sales_Data[[#This Row],[UnitCost]]</f>
        <v>162000</v>
      </c>
      <c r="P5416" s="7">
        <f>Sales_Data[[#This Row],[ItemCost]] +Sales_Data[[#This Row],[ShippingCost]]</f>
        <v>162441.07</v>
      </c>
      <c r="Q5416" s="7">
        <f>Sales_Data[[#This Row],[Gross Revenue]]-Sales_Data[[#This Row],[TotalFinancialCost]]</f>
        <v>96758.93</v>
      </c>
      <c r="R5416" s="7">
        <f>Sales_Data[[#This Row],[Actul Bill Amount]]-Sales_Data[[#This Row],[ShippingCost]]</f>
        <v>257558.93</v>
      </c>
      <c r="S5416">
        <v>659</v>
      </c>
      <c r="T5416">
        <v>441.07</v>
      </c>
      <c r="U5416" t="s">
        <v>17</v>
      </c>
      <c r="V5416">
        <v>2000</v>
      </c>
      <c r="W5416" t="s">
        <v>38</v>
      </c>
      <c r="X5416" t="str">
        <f t="shared" si="169"/>
        <v>Kolkata</v>
      </c>
    </row>
    <row r="5417" spans="1:24" x14ac:dyDescent="0.4">
      <c r="A5417">
        <v>105416</v>
      </c>
      <c r="B5417" s="5">
        <v>45717.350694444445</v>
      </c>
      <c r="C5417" s="3" t="str">
        <f>TEXT(Sales_Data[[#This Row],[OrderDate]],"mmmm")</f>
        <v>March</v>
      </c>
      <c r="D5417" s="3" t="str">
        <f t="shared" si="168"/>
        <v>2025</v>
      </c>
      <c r="E5417" t="s">
        <v>23</v>
      </c>
      <c r="F5417" t="s">
        <v>43</v>
      </c>
      <c r="G5417" t="s">
        <v>31</v>
      </c>
      <c r="H5417" t="s">
        <v>20</v>
      </c>
      <c r="I5417" t="s">
        <v>100</v>
      </c>
      <c r="J5417">
        <v>58</v>
      </c>
      <c r="K5417">
        <v>1800</v>
      </c>
      <c r="L5417" s="7">
        <f>Sales_Data[[#This Row],[OrderQuantity]] *Sales_Data[[#This Row],[UnitPrice]]</f>
        <v>104400</v>
      </c>
      <c r="M5417" s="7">
        <f>Sales_Data[[#This Row],[UnitPrice]]-Sales_Data[[#This Row],[UnitCost]]</f>
        <v>900</v>
      </c>
      <c r="N5417" s="7">
        <f>Sales_Data[[#This Row],[Gross Revenue]]-Sales_Data[[#This Row],[Discount Amount ]]</f>
        <v>103500</v>
      </c>
      <c r="O5417" s="7">
        <f>Sales_Data[[#This Row],[OrderQuantity]] *Sales_Data[[#This Row],[UnitCost]]</f>
        <v>52200</v>
      </c>
      <c r="P5417" s="7">
        <f>Sales_Data[[#This Row],[ItemCost]] +Sales_Data[[#This Row],[ShippingCost]]</f>
        <v>52600.54</v>
      </c>
      <c r="Q5417" s="7">
        <f>Sales_Data[[#This Row],[Gross Revenue]]-Sales_Data[[#This Row],[TotalFinancialCost]]</f>
        <v>51799.46</v>
      </c>
      <c r="R5417" s="7">
        <f>Sales_Data[[#This Row],[Actul Bill Amount]]-Sales_Data[[#This Row],[ShippingCost]]</f>
        <v>103099.46</v>
      </c>
      <c r="S5417">
        <v>1031</v>
      </c>
      <c r="T5417">
        <v>400.54</v>
      </c>
      <c r="U5417" t="s">
        <v>51</v>
      </c>
      <c r="V5417">
        <v>900</v>
      </c>
      <c r="W5417" t="s">
        <v>22</v>
      </c>
      <c r="X5417" t="str">
        <f t="shared" si="169"/>
        <v>Nagpur</v>
      </c>
    </row>
    <row r="5418" spans="1:24" x14ac:dyDescent="0.4">
      <c r="A5418">
        <v>105417</v>
      </c>
      <c r="B5418" s="5">
        <v>45663.750694444447</v>
      </c>
      <c r="C5418" s="3" t="str">
        <f>TEXT(Sales_Data[[#This Row],[OrderDate]],"mmmm")</f>
        <v>January</v>
      </c>
      <c r="D5418" s="3" t="str">
        <f t="shared" si="168"/>
        <v>2025</v>
      </c>
      <c r="E5418" t="s">
        <v>50</v>
      </c>
      <c r="F5418" t="s">
        <v>14</v>
      </c>
      <c r="G5418" t="s">
        <v>15</v>
      </c>
      <c r="H5418" t="s">
        <v>16</v>
      </c>
      <c r="I5418" t="s">
        <v>100</v>
      </c>
      <c r="J5418">
        <v>84</v>
      </c>
      <c r="K5418">
        <v>3200</v>
      </c>
      <c r="L5418" s="7">
        <f>Sales_Data[[#This Row],[OrderQuantity]] *Sales_Data[[#This Row],[UnitPrice]]</f>
        <v>268800</v>
      </c>
      <c r="M5418" s="7">
        <f>Sales_Data[[#This Row],[UnitPrice]]-Sales_Data[[#This Row],[UnitCost]]</f>
        <v>1200</v>
      </c>
      <c r="N5418" s="7">
        <f>Sales_Data[[#This Row],[Gross Revenue]]-Sales_Data[[#This Row],[Discount Amount ]]</f>
        <v>267600</v>
      </c>
      <c r="O5418" s="7">
        <f>Sales_Data[[#This Row],[OrderQuantity]] *Sales_Data[[#This Row],[UnitCost]]</f>
        <v>168000</v>
      </c>
      <c r="P5418" s="7">
        <f>Sales_Data[[#This Row],[ItemCost]] +Sales_Data[[#This Row],[ShippingCost]]</f>
        <v>168193.25</v>
      </c>
      <c r="Q5418" s="7">
        <f>Sales_Data[[#This Row],[Gross Revenue]]-Sales_Data[[#This Row],[TotalFinancialCost]]</f>
        <v>100606.75</v>
      </c>
      <c r="R5418" s="7">
        <f>Sales_Data[[#This Row],[Actul Bill Amount]]-Sales_Data[[#This Row],[ShippingCost]]</f>
        <v>267406.75</v>
      </c>
      <c r="S5418">
        <v>1101</v>
      </c>
      <c r="T5418">
        <v>193.25</v>
      </c>
      <c r="U5418" t="s">
        <v>17</v>
      </c>
      <c r="V5418">
        <v>2000</v>
      </c>
      <c r="W5418" t="s">
        <v>18</v>
      </c>
      <c r="X5418" t="str">
        <f t="shared" si="169"/>
        <v>Bengaluru</v>
      </c>
    </row>
    <row r="5419" spans="1:24" x14ac:dyDescent="0.4">
      <c r="A5419">
        <v>105418</v>
      </c>
      <c r="B5419" s="5">
        <v>45854.695833333331</v>
      </c>
      <c r="C5419" s="3" t="str">
        <f>TEXT(Sales_Data[[#This Row],[OrderDate]],"mmmm")</f>
        <v>July</v>
      </c>
      <c r="D5419" s="3" t="str">
        <f t="shared" si="168"/>
        <v>2025</v>
      </c>
      <c r="E5419" t="s">
        <v>50</v>
      </c>
      <c r="F5419" t="s">
        <v>35</v>
      </c>
      <c r="G5419" t="s">
        <v>15</v>
      </c>
      <c r="H5419" t="s">
        <v>16</v>
      </c>
      <c r="I5419" t="s">
        <v>100</v>
      </c>
      <c r="J5419">
        <v>59</v>
      </c>
      <c r="K5419">
        <v>12000</v>
      </c>
      <c r="L5419" s="7">
        <f>Sales_Data[[#This Row],[OrderQuantity]] *Sales_Data[[#This Row],[UnitPrice]]</f>
        <v>708000</v>
      </c>
      <c r="M5419" s="7">
        <f>Sales_Data[[#This Row],[UnitPrice]]-Sales_Data[[#This Row],[UnitCost]]</f>
        <v>4000</v>
      </c>
      <c r="N5419" s="7">
        <f>Sales_Data[[#This Row],[Gross Revenue]]-Sales_Data[[#This Row],[Discount Amount ]]</f>
        <v>704000</v>
      </c>
      <c r="O5419" s="7">
        <f>Sales_Data[[#This Row],[OrderQuantity]] *Sales_Data[[#This Row],[UnitCost]]</f>
        <v>472000</v>
      </c>
      <c r="P5419" s="7">
        <f>Sales_Data[[#This Row],[ItemCost]] +Sales_Data[[#This Row],[ShippingCost]]</f>
        <v>472525.08</v>
      </c>
      <c r="Q5419" s="7">
        <f>Sales_Data[[#This Row],[Gross Revenue]]-Sales_Data[[#This Row],[TotalFinancialCost]]</f>
        <v>235474.91999999998</v>
      </c>
      <c r="R5419" s="7">
        <f>Sales_Data[[#This Row],[Actul Bill Amount]]-Sales_Data[[#This Row],[ShippingCost]]</f>
        <v>703474.92</v>
      </c>
      <c r="S5419">
        <v>511</v>
      </c>
      <c r="T5419">
        <v>525.08000000000004</v>
      </c>
      <c r="U5419" t="s">
        <v>36</v>
      </c>
      <c r="V5419">
        <v>8000</v>
      </c>
      <c r="W5419" t="s">
        <v>18</v>
      </c>
      <c r="X5419" t="str">
        <f t="shared" si="169"/>
        <v>Bengaluru</v>
      </c>
    </row>
    <row r="5420" spans="1:24" x14ac:dyDescent="0.4">
      <c r="A5420">
        <v>105419</v>
      </c>
      <c r="B5420" s="5">
        <v>45715.486111111109</v>
      </c>
      <c r="C5420" s="3" t="str">
        <f>TEXT(Sales_Data[[#This Row],[OrderDate]],"mmmm")</f>
        <v>February</v>
      </c>
      <c r="D5420" s="3" t="str">
        <f t="shared" si="168"/>
        <v>2025</v>
      </c>
      <c r="E5420" t="s">
        <v>39</v>
      </c>
      <c r="F5420" t="s">
        <v>40</v>
      </c>
      <c r="G5420" t="s">
        <v>31</v>
      </c>
      <c r="H5420" t="s">
        <v>37</v>
      </c>
      <c r="I5420" t="s">
        <v>100</v>
      </c>
      <c r="J5420">
        <v>73</v>
      </c>
      <c r="K5420">
        <v>5500</v>
      </c>
      <c r="L5420" s="7">
        <f>Sales_Data[[#This Row],[OrderQuantity]] *Sales_Data[[#This Row],[UnitPrice]]</f>
        <v>401500</v>
      </c>
      <c r="M5420" s="7">
        <f>Sales_Data[[#This Row],[UnitPrice]]-Sales_Data[[#This Row],[UnitCost]]</f>
        <v>2000</v>
      </c>
      <c r="N5420" s="7">
        <f>Sales_Data[[#This Row],[Gross Revenue]]-Sales_Data[[#This Row],[Discount Amount ]]</f>
        <v>399500</v>
      </c>
      <c r="O5420" s="7">
        <f>Sales_Data[[#This Row],[OrderQuantity]] *Sales_Data[[#This Row],[UnitCost]]</f>
        <v>255500</v>
      </c>
      <c r="P5420" s="7">
        <f>Sales_Data[[#This Row],[ItemCost]] +Sales_Data[[#This Row],[ShippingCost]]</f>
        <v>257175.31</v>
      </c>
      <c r="Q5420" s="7">
        <f>Sales_Data[[#This Row],[Gross Revenue]]-Sales_Data[[#This Row],[TotalFinancialCost]]</f>
        <v>144324.69</v>
      </c>
      <c r="R5420" s="7">
        <f>Sales_Data[[#This Row],[Actul Bill Amount]]-Sales_Data[[#This Row],[ShippingCost]]</f>
        <v>397824.69</v>
      </c>
      <c r="S5420">
        <v>852</v>
      </c>
      <c r="T5420">
        <v>1675.31</v>
      </c>
      <c r="U5420" t="s">
        <v>41</v>
      </c>
      <c r="V5420">
        <v>3500</v>
      </c>
      <c r="W5420" t="s">
        <v>38</v>
      </c>
      <c r="X5420" t="str">
        <f t="shared" si="169"/>
        <v>Kolkata</v>
      </c>
    </row>
    <row r="5421" spans="1:24" x14ac:dyDescent="0.4">
      <c r="A5421">
        <v>105420</v>
      </c>
      <c r="B5421" s="5">
        <v>45962.486111111109</v>
      </c>
      <c r="C5421" s="3" t="str">
        <f>TEXT(Sales_Data[[#This Row],[OrderDate]],"mmmm")</f>
        <v>November</v>
      </c>
      <c r="D5421" s="3" t="str">
        <f t="shared" si="168"/>
        <v>2025</v>
      </c>
      <c r="E5421" t="s">
        <v>39</v>
      </c>
      <c r="F5421" t="s">
        <v>28</v>
      </c>
      <c r="G5421" t="s">
        <v>31</v>
      </c>
      <c r="H5421" t="s">
        <v>25</v>
      </c>
      <c r="I5421" t="s">
        <v>100</v>
      </c>
      <c r="J5421">
        <v>89</v>
      </c>
      <c r="K5421">
        <v>450</v>
      </c>
      <c r="L5421" s="7">
        <f>Sales_Data[[#This Row],[OrderQuantity]] *Sales_Data[[#This Row],[UnitPrice]]</f>
        <v>40050</v>
      </c>
      <c r="M5421" s="7">
        <f>Sales_Data[[#This Row],[UnitPrice]]-Sales_Data[[#This Row],[UnitCost]]</f>
        <v>250</v>
      </c>
      <c r="N5421" s="7">
        <f>Sales_Data[[#This Row],[Gross Revenue]]-Sales_Data[[#This Row],[Discount Amount ]]</f>
        <v>39800</v>
      </c>
      <c r="O5421" s="7">
        <f>Sales_Data[[#This Row],[OrderQuantity]] *Sales_Data[[#This Row],[UnitCost]]</f>
        <v>17800</v>
      </c>
      <c r="P5421" s="7">
        <f>Sales_Data[[#This Row],[ItemCost]] +Sales_Data[[#This Row],[ShippingCost]]</f>
        <v>20094.510000000002</v>
      </c>
      <c r="Q5421" s="7">
        <f>Sales_Data[[#This Row],[Gross Revenue]]-Sales_Data[[#This Row],[TotalFinancialCost]]</f>
        <v>19955.489999999998</v>
      </c>
      <c r="R5421" s="7">
        <f>Sales_Data[[#This Row],[Actul Bill Amount]]-Sales_Data[[#This Row],[ShippingCost]]</f>
        <v>37505.49</v>
      </c>
      <c r="S5421">
        <v>768</v>
      </c>
      <c r="T5421">
        <v>2294.5100000000002</v>
      </c>
      <c r="U5421" t="s">
        <v>30</v>
      </c>
      <c r="V5421">
        <v>200</v>
      </c>
      <c r="W5421" t="s">
        <v>27</v>
      </c>
      <c r="X5421" t="str">
        <f t="shared" si="169"/>
        <v>Mumbai</v>
      </c>
    </row>
    <row r="5422" spans="1:24" x14ac:dyDescent="0.4">
      <c r="A5422">
        <v>105421</v>
      </c>
      <c r="B5422" s="5">
        <v>45874.154166666667</v>
      </c>
      <c r="C5422" s="3" t="str">
        <f>TEXT(Sales_Data[[#This Row],[OrderDate]],"mmmm")</f>
        <v>August</v>
      </c>
      <c r="D5422" s="3" t="str">
        <f t="shared" si="168"/>
        <v>2025</v>
      </c>
      <c r="E5422" t="s">
        <v>13</v>
      </c>
      <c r="F5422" t="s">
        <v>46</v>
      </c>
      <c r="G5422" t="s">
        <v>15</v>
      </c>
      <c r="H5422" t="s">
        <v>20</v>
      </c>
      <c r="I5422" t="s">
        <v>100</v>
      </c>
      <c r="J5422">
        <v>15</v>
      </c>
      <c r="K5422">
        <v>15000</v>
      </c>
      <c r="L5422" s="7">
        <f>Sales_Data[[#This Row],[OrderQuantity]] *Sales_Data[[#This Row],[UnitPrice]]</f>
        <v>225000</v>
      </c>
      <c r="M5422" s="7">
        <f>Sales_Data[[#This Row],[UnitPrice]]-Sales_Data[[#This Row],[UnitCost]]</f>
        <v>5500</v>
      </c>
      <c r="N5422" s="7">
        <f>Sales_Data[[#This Row],[Gross Revenue]]-Sales_Data[[#This Row],[Discount Amount ]]</f>
        <v>219500</v>
      </c>
      <c r="O5422" s="7">
        <f>Sales_Data[[#This Row],[OrderQuantity]] *Sales_Data[[#This Row],[UnitCost]]</f>
        <v>142500</v>
      </c>
      <c r="P5422" s="7">
        <f>Sales_Data[[#This Row],[ItemCost]] +Sales_Data[[#This Row],[ShippingCost]]</f>
        <v>142951.47</v>
      </c>
      <c r="Q5422" s="7">
        <f>Sales_Data[[#This Row],[Gross Revenue]]-Sales_Data[[#This Row],[TotalFinancialCost]]</f>
        <v>82048.53</v>
      </c>
      <c r="R5422" s="7">
        <f>Sales_Data[[#This Row],[Actul Bill Amount]]-Sales_Data[[#This Row],[ShippingCost]]</f>
        <v>219048.53</v>
      </c>
      <c r="S5422">
        <v>512</v>
      </c>
      <c r="T5422">
        <v>451.47</v>
      </c>
      <c r="U5422" t="s">
        <v>53</v>
      </c>
      <c r="V5422">
        <v>9500</v>
      </c>
      <c r="W5422" t="s">
        <v>22</v>
      </c>
      <c r="X5422" t="str">
        <f t="shared" si="169"/>
        <v>Nagpur</v>
      </c>
    </row>
    <row r="5423" spans="1:24" x14ac:dyDescent="0.4">
      <c r="A5423">
        <v>105422</v>
      </c>
      <c r="B5423" s="5">
        <v>45683.364583333336</v>
      </c>
      <c r="C5423" s="3" t="str">
        <f>TEXT(Sales_Data[[#This Row],[OrderDate]],"mmmm")</f>
        <v>January</v>
      </c>
      <c r="D5423" s="3" t="str">
        <f t="shared" si="168"/>
        <v>2025</v>
      </c>
      <c r="E5423" t="s">
        <v>45</v>
      </c>
      <c r="F5423" t="s">
        <v>28</v>
      </c>
      <c r="G5423" t="s">
        <v>15</v>
      </c>
      <c r="H5423" t="s">
        <v>32</v>
      </c>
      <c r="I5423" t="s">
        <v>100</v>
      </c>
      <c r="J5423">
        <v>62</v>
      </c>
      <c r="K5423">
        <v>2500</v>
      </c>
      <c r="L5423" s="7">
        <f>Sales_Data[[#This Row],[OrderQuantity]] *Sales_Data[[#This Row],[UnitPrice]]</f>
        <v>155000</v>
      </c>
      <c r="M5423" s="7">
        <f>Sales_Data[[#This Row],[UnitPrice]]-Sales_Data[[#This Row],[UnitCost]]</f>
        <v>1000</v>
      </c>
      <c r="N5423" s="7">
        <f>Sales_Data[[#This Row],[Gross Revenue]]-Sales_Data[[#This Row],[Discount Amount ]]</f>
        <v>154000</v>
      </c>
      <c r="O5423" s="7">
        <f>Sales_Data[[#This Row],[OrderQuantity]] *Sales_Data[[#This Row],[UnitCost]]</f>
        <v>93000</v>
      </c>
      <c r="P5423" s="7">
        <f>Sales_Data[[#This Row],[ItemCost]] +Sales_Data[[#This Row],[ShippingCost]]</f>
        <v>93902.55</v>
      </c>
      <c r="Q5423" s="7">
        <f>Sales_Data[[#This Row],[Gross Revenue]]-Sales_Data[[#This Row],[TotalFinancialCost]]</f>
        <v>61097.45</v>
      </c>
      <c r="R5423" s="7">
        <f>Sales_Data[[#This Row],[Actul Bill Amount]]-Sales_Data[[#This Row],[ShippingCost]]</f>
        <v>153097.45000000001</v>
      </c>
      <c r="S5423">
        <v>540</v>
      </c>
      <c r="T5423">
        <v>902.55</v>
      </c>
      <c r="U5423" t="s">
        <v>54</v>
      </c>
      <c r="V5423">
        <v>1500</v>
      </c>
      <c r="W5423" t="s">
        <v>33</v>
      </c>
      <c r="X5423" t="str">
        <f t="shared" si="169"/>
        <v>Delhi</v>
      </c>
    </row>
    <row r="5424" spans="1:24" x14ac:dyDescent="0.4">
      <c r="A5424">
        <v>105423</v>
      </c>
      <c r="B5424" s="5">
        <v>45960.40347222222</v>
      </c>
      <c r="C5424" s="3" t="str">
        <f>TEXT(Sales_Data[[#This Row],[OrderDate]],"mmmm")</f>
        <v>October</v>
      </c>
      <c r="D5424" s="3" t="str">
        <f t="shared" si="168"/>
        <v>2025</v>
      </c>
      <c r="E5424" t="s">
        <v>39</v>
      </c>
      <c r="F5424" t="s">
        <v>24</v>
      </c>
      <c r="G5424" t="s">
        <v>15</v>
      </c>
      <c r="H5424" t="s">
        <v>32</v>
      </c>
      <c r="I5424" t="s">
        <v>100</v>
      </c>
      <c r="J5424">
        <v>81</v>
      </c>
      <c r="K5424">
        <v>45000</v>
      </c>
      <c r="L5424" s="7">
        <f>Sales_Data[[#This Row],[OrderQuantity]] *Sales_Data[[#This Row],[UnitPrice]]</f>
        <v>3645000</v>
      </c>
      <c r="M5424" s="7">
        <f>Sales_Data[[#This Row],[UnitPrice]]-Sales_Data[[#This Row],[UnitCost]]</f>
        <v>13000</v>
      </c>
      <c r="N5424" s="7">
        <f>Sales_Data[[#This Row],[Gross Revenue]]-Sales_Data[[#This Row],[Discount Amount ]]</f>
        <v>3632000</v>
      </c>
      <c r="O5424" s="7">
        <f>Sales_Data[[#This Row],[OrderQuantity]] *Sales_Data[[#This Row],[UnitCost]]</f>
        <v>2592000</v>
      </c>
      <c r="P5424" s="7">
        <f>Sales_Data[[#This Row],[ItemCost]] +Sales_Data[[#This Row],[ShippingCost]]</f>
        <v>2592656.79</v>
      </c>
      <c r="Q5424" s="7">
        <f>Sales_Data[[#This Row],[Gross Revenue]]-Sales_Data[[#This Row],[TotalFinancialCost]]</f>
        <v>1052343.21</v>
      </c>
      <c r="R5424" s="7">
        <f>Sales_Data[[#This Row],[Actul Bill Amount]]-Sales_Data[[#This Row],[ShippingCost]]</f>
        <v>3631343.21</v>
      </c>
      <c r="S5424">
        <v>632</v>
      </c>
      <c r="T5424">
        <v>656.79</v>
      </c>
      <c r="U5424" t="s">
        <v>26</v>
      </c>
      <c r="V5424">
        <v>32000</v>
      </c>
      <c r="W5424" t="s">
        <v>33</v>
      </c>
      <c r="X5424" t="str">
        <f t="shared" si="169"/>
        <v>Delhi</v>
      </c>
    </row>
    <row r="5425" spans="1:24" x14ac:dyDescent="0.4">
      <c r="A5425">
        <v>105424</v>
      </c>
      <c r="B5425" s="5">
        <v>45662.693055555559</v>
      </c>
      <c r="C5425" s="3" t="str">
        <f>TEXT(Sales_Data[[#This Row],[OrderDate]],"mmmm")</f>
        <v>January</v>
      </c>
      <c r="D5425" s="3" t="str">
        <f t="shared" si="168"/>
        <v>2025</v>
      </c>
      <c r="E5425" t="s">
        <v>23</v>
      </c>
      <c r="F5425" t="s">
        <v>24</v>
      </c>
      <c r="G5425" t="s">
        <v>29</v>
      </c>
      <c r="H5425" t="s">
        <v>16</v>
      </c>
      <c r="I5425" t="s">
        <v>100</v>
      </c>
      <c r="J5425">
        <v>79</v>
      </c>
      <c r="K5425">
        <v>45000</v>
      </c>
      <c r="L5425" s="7">
        <f>Sales_Data[[#This Row],[OrderQuantity]] *Sales_Data[[#This Row],[UnitPrice]]</f>
        <v>3555000</v>
      </c>
      <c r="M5425" s="7">
        <f>Sales_Data[[#This Row],[UnitPrice]]-Sales_Data[[#This Row],[UnitCost]]</f>
        <v>13000</v>
      </c>
      <c r="N5425" s="7">
        <f>Sales_Data[[#This Row],[Gross Revenue]]-Sales_Data[[#This Row],[Discount Amount ]]</f>
        <v>3542000</v>
      </c>
      <c r="O5425" s="7">
        <f>Sales_Data[[#This Row],[OrderQuantity]] *Sales_Data[[#This Row],[UnitCost]]</f>
        <v>2528000</v>
      </c>
      <c r="P5425" s="7">
        <f>Sales_Data[[#This Row],[ItemCost]] +Sales_Data[[#This Row],[ShippingCost]]</f>
        <v>2529088.4300000002</v>
      </c>
      <c r="Q5425" s="7">
        <f>Sales_Data[[#This Row],[Gross Revenue]]-Sales_Data[[#This Row],[TotalFinancialCost]]</f>
        <v>1025911.5699999998</v>
      </c>
      <c r="R5425" s="7">
        <f>Sales_Data[[#This Row],[Actul Bill Amount]]-Sales_Data[[#This Row],[ShippingCost]]</f>
        <v>3540911.57</v>
      </c>
      <c r="S5425">
        <v>1135</v>
      </c>
      <c r="T5425">
        <v>1088.43</v>
      </c>
      <c r="U5425" t="s">
        <v>26</v>
      </c>
      <c r="V5425">
        <v>32000</v>
      </c>
      <c r="W5425" t="s">
        <v>18</v>
      </c>
      <c r="X5425" t="str">
        <f t="shared" si="169"/>
        <v>Bengaluru</v>
      </c>
    </row>
    <row r="5426" spans="1:24" x14ac:dyDescent="0.4">
      <c r="A5426">
        <v>105425</v>
      </c>
      <c r="B5426" s="5">
        <v>45677.37777777778</v>
      </c>
      <c r="C5426" s="3" t="str">
        <f>TEXT(Sales_Data[[#This Row],[OrderDate]],"mmmm")</f>
        <v>January</v>
      </c>
      <c r="D5426" s="3" t="str">
        <f t="shared" si="168"/>
        <v>2025</v>
      </c>
      <c r="E5426" t="s">
        <v>39</v>
      </c>
      <c r="F5426" t="s">
        <v>40</v>
      </c>
      <c r="G5426" t="s">
        <v>29</v>
      </c>
      <c r="H5426" t="s">
        <v>25</v>
      </c>
      <c r="I5426" t="s">
        <v>100</v>
      </c>
      <c r="J5426">
        <v>76</v>
      </c>
      <c r="K5426">
        <v>1500</v>
      </c>
      <c r="L5426" s="7">
        <f>Sales_Data[[#This Row],[OrderQuantity]] *Sales_Data[[#This Row],[UnitPrice]]</f>
        <v>114000</v>
      </c>
      <c r="M5426" s="7">
        <f>Sales_Data[[#This Row],[UnitPrice]]-Sales_Data[[#This Row],[UnitCost]]</f>
        <v>700</v>
      </c>
      <c r="N5426" s="7">
        <f>Sales_Data[[#This Row],[Gross Revenue]]-Sales_Data[[#This Row],[Discount Amount ]]</f>
        <v>113300</v>
      </c>
      <c r="O5426" s="7">
        <f>Sales_Data[[#This Row],[OrderQuantity]] *Sales_Data[[#This Row],[UnitCost]]</f>
        <v>60800</v>
      </c>
      <c r="P5426" s="7">
        <f>Sales_Data[[#This Row],[ItemCost]] +Sales_Data[[#This Row],[ShippingCost]]</f>
        <v>61818.89</v>
      </c>
      <c r="Q5426" s="7">
        <f>Sales_Data[[#This Row],[Gross Revenue]]-Sales_Data[[#This Row],[TotalFinancialCost]]</f>
        <v>52181.11</v>
      </c>
      <c r="R5426" s="7">
        <f>Sales_Data[[#This Row],[Actul Bill Amount]]-Sales_Data[[#This Row],[ShippingCost]]</f>
        <v>112281.11</v>
      </c>
      <c r="S5426">
        <v>474</v>
      </c>
      <c r="T5426">
        <v>1018.89</v>
      </c>
      <c r="U5426" t="s">
        <v>52</v>
      </c>
      <c r="V5426">
        <v>800</v>
      </c>
      <c r="W5426" t="s">
        <v>27</v>
      </c>
      <c r="X5426" t="str">
        <f t="shared" si="169"/>
        <v>Mumbai</v>
      </c>
    </row>
    <row r="5427" spans="1:24" x14ac:dyDescent="0.4">
      <c r="A5427">
        <v>105426</v>
      </c>
      <c r="B5427" s="5">
        <v>45855.486805555556</v>
      </c>
      <c r="C5427" s="3" t="str">
        <f>TEXT(Sales_Data[[#This Row],[OrderDate]],"mmmm")</f>
        <v>July</v>
      </c>
      <c r="D5427" s="3" t="str">
        <f t="shared" si="168"/>
        <v>2025</v>
      </c>
      <c r="E5427" t="s">
        <v>45</v>
      </c>
      <c r="F5427" t="s">
        <v>46</v>
      </c>
      <c r="G5427" t="s">
        <v>15</v>
      </c>
      <c r="H5427" t="s">
        <v>37</v>
      </c>
      <c r="I5427" t="s">
        <v>100</v>
      </c>
      <c r="J5427">
        <v>72</v>
      </c>
      <c r="K5427">
        <v>15000</v>
      </c>
      <c r="L5427" s="7">
        <f>Sales_Data[[#This Row],[OrderQuantity]] *Sales_Data[[#This Row],[UnitPrice]]</f>
        <v>1080000</v>
      </c>
      <c r="M5427" s="7">
        <f>Sales_Data[[#This Row],[UnitPrice]]-Sales_Data[[#This Row],[UnitCost]]</f>
        <v>5500</v>
      </c>
      <c r="N5427" s="7">
        <f>Sales_Data[[#This Row],[Gross Revenue]]-Sales_Data[[#This Row],[Discount Amount ]]</f>
        <v>1074500</v>
      </c>
      <c r="O5427" s="7">
        <f>Sales_Data[[#This Row],[OrderQuantity]] *Sales_Data[[#This Row],[UnitCost]]</f>
        <v>684000</v>
      </c>
      <c r="P5427" s="7">
        <f>Sales_Data[[#This Row],[ItemCost]] +Sales_Data[[#This Row],[ShippingCost]]</f>
        <v>684399</v>
      </c>
      <c r="Q5427" s="7">
        <f>Sales_Data[[#This Row],[Gross Revenue]]-Sales_Data[[#This Row],[TotalFinancialCost]]</f>
        <v>395601</v>
      </c>
      <c r="R5427" s="7">
        <f>Sales_Data[[#This Row],[Actul Bill Amount]]-Sales_Data[[#This Row],[ShippingCost]]</f>
        <v>1074101</v>
      </c>
      <c r="S5427">
        <v>431</v>
      </c>
      <c r="T5427">
        <v>399</v>
      </c>
      <c r="U5427" t="s">
        <v>53</v>
      </c>
      <c r="V5427">
        <v>9500</v>
      </c>
      <c r="W5427" t="s">
        <v>38</v>
      </c>
      <c r="X5427" t="str">
        <f t="shared" si="169"/>
        <v>Kolkata</v>
      </c>
    </row>
    <row r="5428" spans="1:24" x14ac:dyDescent="0.4">
      <c r="A5428">
        <v>105427</v>
      </c>
      <c r="B5428" s="5">
        <v>45716.707638888889</v>
      </c>
      <c r="C5428" s="3" t="str">
        <f>TEXT(Sales_Data[[#This Row],[OrderDate]],"mmmm")</f>
        <v>February</v>
      </c>
      <c r="D5428" s="3" t="str">
        <f t="shared" si="168"/>
        <v>2025</v>
      </c>
      <c r="E5428" t="s">
        <v>50</v>
      </c>
      <c r="F5428" t="s">
        <v>40</v>
      </c>
      <c r="G5428" t="s">
        <v>29</v>
      </c>
      <c r="H5428" t="s">
        <v>32</v>
      </c>
      <c r="I5428" t="s">
        <v>100</v>
      </c>
      <c r="J5428">
        <v>82</v>
      </c>
      <c r="K5428">
        <v>5500</v>
      </c>
      <c r="L5428" s="7">
        <f>Sales_Data[[#This Row],[OrderQuantity]] *Sales_Data[[#This Row],[UnitPrice]]</f>
        <v>451000</v>
      </c>
      <c r="M5428" s="7">
        <f>Sales_Data[[#This Row],[UnitPrice]]-Sales_Data[[#This Row],[UnitCost]]</f>
        <v>2000</v>
      </c>
      <c r="N5428" s="7">
        <f>Sales_Data[[#This Row],[Gross Revenue]]-Sales_Data[[#This Row],[Discount Amount ]]</f>
        <v>449000</v>
      </c>
      <c r="O5428" s="7">
        <f>Sales_Data[[#This Row],[OrderQuantity]] *Sales_Data[[#This Row],[UnitCost]]</f>
        <v>287000</v>
      </c>
      <c r="P5428" s="7">
        <f>Sales_Data[[#This Row],[ItemCost]] +Sales_Data[[#This Row],[ShippingCost]]</f>
        <v>287657.48</v>
      </c>
      <c r="Q5428" s="7">
        <f>Sales_Data[[#This Row],[Gross Revenue]]-Sales_Data[[#This Row],[TotalFinancialCost]]</f>
        <v>163342.52000000002</v>
      </c>
      <c r="R5428" s="7">
        <f>Sales_Data[[#This Row],[Actul Bill Amount]]-Sales_Data[[#This Row],[ShippingCost]]</f>
        <v>448342.52</v>
      </c>
      <c r="S5428">
        <v>722</v>
      </c>
      <c r="T5428">
        <v>657.48</v>
      </c>
      <c r="U5428" t="s">
        <v>41</v>
      </c>
      <c r="V5428">
        <v>3500</v>
      </c>
      <c r="W5428" t="s">
        <v>33</v>
      </c>
      <c r="X5428" t="str">
        <f t="shared" si="169"/>
        <v>Delhi</v>
      </c>
    </row>
    <row r="5429" spans="1:24" x14ac:dyDescent="0.4">
      <c r="A5429">
        <v>105428</v>
      </c>
      <c r="B5429" s="5">
        <v>45899.224305555559</v>
      </c>
      <c r="C5429" s="3" t="str">
        <f>TEXT(Sales_Data[[#This Row],[OrderDate]],"mmmm")</f>
        <v>August</v>
      </c>
      <c r="D5429" s="3" t="str">
        <f t="shared" si="168"/>
        <v>2025</v>
      </c>
      <c r="E5429" t="s">
        <v>19</v>
      </c>
      <c r="F5429" t="s">
        <v>55</v>
      </c>
      <c r="G5429" t="s">
        <v>29</v>
      </c>
      <c r="H5429" t="s">
        <v>16</v>
      </c>
      <c r="I5429" t="s">
        <v>100</v>
      </c>
      <c r="J5429">
        <v>12</v>
      </c>
      <c r="K5429">
        <v>850</v>
      </c>
      <c r="L5429" s="7">
        <f>Sales_Data[[#This Row],[OrderQuantity]] *Sales_Data[[#This Row],[UnitPrice]]</f>
        <v>10200</v>
      </c>
      <c r="M5429" s="7">
        <f>Sales_Data[[#This Row],[UnitPrice]]-Sales_Data[[#This Row],[UnitCost]]</f>
        <v>300</v>
      </c>
      <c r="N5429" s="7">
        <f>Sales_Data[[#This Row],[Gross Revenue]]-Sales_Data[[#This Row],[Discount Amount ]]</f>
        <v>9900</v>
      </c>
      <c r="O5429" s="7">
        <f>Sales_Data[[#This Row],[OrderQuantity]] *Sales_Data[[#This Row],[UnitCost]]</f>
        <v>6600</v>
      </c>
      <c r="P5429" s="7">
        <f>Sales_Data[[#This Row],[ItemCost]] +Sales_Data[[#This Row],[ShippingCost]]</f>
        <v>7509.08</v>
      </c>
      <c r="Q5429" s="7">
        <f>Sales_Data[[#This Row],[Gross Revenue]]-Sales_Data[[#This Row],[TotalFinancialCost]]</f>
        <v>2690.92</v>
      </c>
      <c r="R5429" s="7">
        <f>Sales_Data[[#This Row],[Actul Bill Amount]]-Sales_Data[[#This Row],[ShippingCost]]</f>
        <v>8990.92</v>
      </c>
      <c r="S5429">
        <v>659</v>
      </c>
      <c r="T5429">
        <v>909.08</v>
      </c>
      <c r="U5429" t="s">
        <v>56</v>
      </c>
      <c r="V5429">
        <v>550</v>
      </c>
      <c r="W5429" t="s">
        <v>18</v>
      </c>
      <c r="X5429" t="str">
        <f t="shared" si="169"/>
        <v>Bengaluru</v>
      </c>
    </row>
    <row r="5430" spans="1:24" x14ac:dyDescent="0.4">
      <c r="A5430">
        <v>105429</v>
      </c>
      <c r="B5430" s="5">
        <v>45803.15625</v>
      </c>
      <c r="C5430" s="3" t="str">
        <f>TEXT(Sales_Data[[#This Row],[OrderDate]],"mmmm")</f>
        <v>May</v>
      </c>
      <c r="D5430" s="3" t="str">
        <f t="shared" si="168"/>
        <v>2025</v>
      </c>
      <c r="E5430" t="s">
        <v>19</v>
      </c>
      <c r="F5430" t="s">
        <v>28</v>
      </c>
      <c r="G5430" t="s">
        <v>29</v>
      </c>
      <c r="H5430" t="s">
        <v>20</v>
      </c>
      <c r="I5430" t="s">
        <v>100</v>
      </c>
      <c r="J5430">
        <v>42</v>
      </c>
      <c r="K5430">
        <v>450</v>
      </c>
      <c r="L5430" s="7">
        <f>Sales_Data[[#This Row],[OrderQuantity]] *Sales_Data[[#This Row],[UnitPrice]]</f>
        <v>18900</v>
      </c>
      <c r="M5430" s="7">
        <f>Sales_Data[[#This Row],[UnitPrice]]-Sales_Data[[#This Row],[UnitCost]]</f>
        <v>250</v>
      </c>
      <c r="N5430" s="7">
        <f>Sales_Data[[#This Row],[Gross Revenue]]-Sales_Data[[#This Row],[Discount Amount ]]</f>
        <v>18650</v>
      </c>
      <c r="O5430" s="7">
        <f>Sales_Data[[#This Row],[OrderQuantity]] *Sales_Data[[#This Row],[UnitCost]]</f>
        <v>8400</v>
      </c>
      <c r="P5430" s="7">
        <f>Sales_Data[[#This Row],[ItemCost]] +Sales_Data[[#This Row],[ShippingCost]]</f>
        <v>9083.9599999999991</v>
      </c>
      <c r="Q5430" s="7">
        <f>Sales_Data[[#This Row],[Gross Revenue]]-Sales_Data[[#This Row],[TotalFinancialCost]]</f>
        <v>9816.0400000000009</v>
      </c>
      <c r="R5430" s="7">
        <f>Sales_Data[[#This Row],[Actul Bill Amount]]-Sales_Data[[#This Row],[ShippingCost]]</f>
        <v>17966.04</v>
      </c>
      <c r="S5430">
        <v>799</v>
      </c>
      <c r="T5430">
        <v>683.96</v>
      </c>
      <c r="U5430" t="s">
        <v>30</v>
      </c>
      <c r="V5430">
        <v>200</v>
      </c>
      <c r="W5430" t="s">
        <v>22</v>
      </c>
      <c r="X5430" t="str">
        <f t="shared" si="169"/>
        <v>Nagpur</v>
      </c>
    </row>
    <row r="5431" spans="1:24" x14ac:dyDescent="0.4">
      <c r="A5431">
        <v>105430</v>
      </c>
      <c r="B5431" s="5">
        <v>45930.663888888892</v>
      </c>
      <c r="C5431" s="3" t="str">
        <f>TEXT(Sales_Data[[#This Row],[OrderDate]],"mmmm")</f>
        <v>September</v>
      </c>
      <c r="D5431" s="3" t="str">
        <f t="shared" si="168"/>
        <v>2025</v>
      </c>
      <c r="E5431" t="s">
        <v>48</v>
      </c>
      <c r="F5431" t="s">
        <v>35</v>
      </c>
      <c r="G5431" t="s">
        <v>15</v>
      </c>
      <c r="H5431" t="s">
        <v>25</v>
      </c>
      <c r="I5431" t="s">
        <v>100</v>
      </c>
      <c r="J5431">
        <v>4</v>
      </c>
      <c r="K5431">
        <v>8500</v>
      </c>
      <c r="L5431" s="7">
        <f>Sales_Data[[#This Row],[OrderQuantity]] *Sales_Data[[#This Row],[UnitPrice]]</f>
        <v>34000</v>
      </c>
      <c r="M5431" s="7">
        <f>Sales_Data[[#This Row],[UnitPrice]]-Sales_Data[[#This Row],[UnitCost]]</f>
        <v>3000</v>
      </c>
      <c r="N5431" s="7">
        <f>Sales_Data[[#This Row],[Gross Revenue]]-Sales_Data[[#This Row],[Discount Amount ]]</f>
        <v>31000</v>
      </c>
      <c r="O5431" s="7">
        <f>Sales_Data[[#This Row],[OrderQuantity]] *Sales_Data[[#This Row],[UnitCost]]</f>
        <v>22000</v>
      </c>
      <c r="P5431" s="7">
        <f>Sales_Data[[#This Row],[ItemCost]] +Sales_Data[[#This Row],[ShippingCost]]</f>
        <v>22366.03</v>
      </c>
      <c r="Q5431" s="7">
        <f>Sales_Data[[#This Row],[Gross Revenue]]-Sales_Data[[#This Row],[TotalFinancialCost]]</f>
        <v>11633.970000000001</v>
      </c>
      <c r="R5431" s="7">
        <f>Sales_Data[[#This Row],[Actul Bill Amount]]-Sales_Data[[#This Row],[ShippingCost]]</f>
        <v>30633.97</v>
      </c>
      <c r="S5431">
        <v>752</v>
      </c>
      <c r="T5431">
        <v>366.03</v>
      </c>
      <c r="U5431" t="s">
        <v>49</v>
      </c>
      <c r="V5431">
        <v>5500</v>
      </c>
      <c r="W5431" t="s">
        <v>27</v>
      </c>
      <c r="X5431" t="str">
        <f t="shared" si="169"/>
        <v>Mumbai</v>
      </c>
    </row>
    <row r="5432" spans="1:24" x14ac:dyDescent="0.4">
      <c r="A5432">
        <v>105431</v>
      </c>
      <c r="B5432" s="5">
        <v>45906.67083333333</v>
      </c>
      <c r="C5432" s="3" t="str">
        <f>TEXT(Sales_Data[[#This Row],[OrderDate]],"mmmm")</f>
        <v>September</v>
      </c>
      <c r="D5432" s="3" t="str">
        <f t="shared" si="168"/>
        <v>2025</v>
      </c>
      <c r="E5432" t="s">
        <v>50</v>
      </c>
      <c r="F5432" t="s">
        <v>43</v>
      </c>
      <c r="G5432" t="s">
        <v>29</v>
      </c>
      <c r="H5432" t="s">
        <v>32</v>
      </c>
      <c r="I5432" t="s">
        <v>100</v>
      </c>
      <c r="J5432">
        <v>46</v>
      </c>
      <c r="K5432">
        <v>4500</v>
      </c>
      <c r="L5432" s="7">
        <f>Sales_Data[[#This Row],[OrderQuantity]] *Sales_Data[[#This Row],[UnitPrice]]</f>
        <v>207000</v>
      </c>
      <c r="M5432" s="7">
        <f>Sales_Data[[#This Row],[UnitPrice]]-Sales_Data[[#This Row],[UnitCost]]</f>
        <v>2000</v>
      </c>
      <c r="N5432" s="7">
        <f>Sales_Data[[#This Row],[Gross Revenue]]-Sales_Data[[#This Row],[Discount Amount ]]</f>
        <v>205000</v>
      </c>
      <c r="O5432" s="7">
        <f>Sales_Data[[#This Row],[OrderQuantity]] *Sales_Data[[#This Row],[UnitCost]]</f>
        <v>115000</v>
      </c>
      <c r="P5432" s="7">
        <f>Sales_Data[[#This Row],[ItemCost]] +Sales_Data[[#This Row],[ShippingCost]]</f>
        <v>115647.03</v>
      </c>
      <c r="Q5432" s="7">
        <f>Sales_Data[[#This Row],[Gross Revenue]]-Sales_Data[[#This Row],[TotalFinancialCost]]</f>
        <v>91352.97</v>
      </c>
      <c r="R5432" s="7">
        <f>Sales_Data[[#This Row],[Actul Bill Amount]]-Sales_Data[[#This Row],[ShippingCost]]</f>
        <v>204352.97</v>
      </c>
      <c r="S5432">
        <v>499</v>
      </c>
      <c r="T5432">
        <v>647.03</v>
      </c>
      <c r="U5432" t="s">
        <v>44</v>
      </c>
      <c r="V5432">
        <v>2500</v>
      </c>
      <c r="W5432" t="s">
        <v>33</v>
      </c>
      <c r="X5432" t="str">
        <f t="shared" si="169"/>
        <v>Delhi</v>
      </c>
    </row>
    <row r="5433" spans="1:24" x14ac:dyDescent="0.4">
      <c r="A5433">
        <v>105432</v>
      </c>
      <c r="B5433" s="5">
        <v>45671.629861111112</v>
      </c>
      <c r="C5433" s="3" t="str">
        <f>TEXT(Sales_Data[[#This Row],[OrderDate]],"mmmm")</f>
        <v>January</v>
      </c>
      <c r="D5433" s="3" t="str">
        <f t="shared" si="168"/>
        <v>2025</v>
      </c>
      <c r="E5433" t="s">
        <v>34</v>
      </c>
      <c r="F5433" t="s">
        <v>14</v>
      </c>
      <c r="G5433" t="s">
        <v>31</v>
      </c>
      <c r="H5433" t="s">
        <v>32</v>
      </c>
      <c r="I5433" t="s">
        <v>100</v>
      </c>
      <c r="J5433">
        <v>61</v>
      </c>
      <c r="K5433">
        <v>6500</v>
      </c>
      <c r="L5433" s="7">
        <f>Sales_Data[[#This Row],[OrderQuantity]] *Sales_Data[[#This Row],[UnitPrice]]</f>
        <v>396500</v>
      </c>
      <c r="M5433" s="7">
        <f>Sales_Data[[#This Row],[UnitPrice]]-Sales_Data[[#This Row],[UnitCost]]</f>
        <v>2300</v>
      </c>
      <c r="N5433" s="7">
        <f>Sales_Data[[#This Row],[Gross Revenue]]-Sales_Data[[#This Row],[Discount Amount ]]</f>
        <v>394200</v>
      </c>
      <c r="O5433" s="7">
        <f>Sales_Data[[#This Row],[OrderQuantity]] *Sales_Data[[#This Row],[UnitCost]]</f>
        <v>256200</v>
      </c>
      <c r="P5433" s="7">
        <f>Sales_Data[[#This Row],[ItemCost]] +Sales_Data[[#This Row],[ShippingCost]]</f>
        <v>256763.16</v>
      </c>
      <c r="Q5433" s="7">
        <f>Sales_Data[[#This Row],[Gross Revenue]]-Sales_Data[[#This Row],[TotalFinancialCost]]</f>
        <v>139736.84</v>
      </c>
      <c r="R5433" s="7">
        <f>Sales_Data[[#This Row],[Actul Bill Amount]]-Sales_Data[[#This Row],[ShippingCost]]</f>
        <v>393636.84</v>
      </c>
      <c r="S5433">
        <v>587</v>
      </c>
      <c r="T5433">
        <v>563.16</v>
      </c>
      <c r="U5433" t="s">
        <v>21</v>
      </c>
      <c r="V5433">
        <v>4200</v>
      </c>
      <c r="W5433" t="s">
        <v>33</v>
      </c>
      <c r="X5433" t="str">
        <f t="shared" si="169"/>
        <v>Delhi</v>
      </c>
    </row>
    <row r="5434" spans="1:24" x14ac:dyDescent="0.4">
      <c r="A5434">
        <v>105433</v>
      </c>
      <c r="B5434" s="5">
        <v>45670.140277777777</v>
      </c>
      <c r="C5434" s="3" t="str">
        <f>TEXT(Sales_Data[[#This Row],[OrderDate]],"mmmm")</f>
        <v>January</v>
      </c>
      <c r="D5434" s="3" t="str">
        <f t="shared" si="168"/>
        <v>2025</v>
      </c>
      <c r="E5434" t="s">
        <v>19</v>
      </c>
      <c r="F5434" t="s">
        <v>43</v>
      </c>
      <c r="G5434" t="s">
        <v>31</v>
      </c>
      <c r="H5434" t="s">
        <v>25</v>
      </c>
      <c r="I5434" t="s">
        <v>100</v>
      </c>
      <c r="J5434">
        <v>24</v>
      </c>
      <c r="K5434">
        <v>2800</v>
      </c>
      <c r="L5434" s="7">
        <f>Sales_Data[[#This Row],[OrderQuantity]] *Sales_Data[[#This Row],[UnitPrice]]</f>
        <v>67200</v>
      </c>
      <c r="M5434" s="7">
        <f>Sales_Data[[#This Row],[UnitPrice]]-Sales_Data[[#This Row],[UnitCost]]</f>
        <v>1300</v>
      </c>
      <c r="N5434" s="7">
        <f>Sales_Data[[#This Row],[Gross Revenue]]-Sales_Data[[#This Row],[Discount Amount ]]</f>
        <v>65900</v>
      </c>
      <c r="O5434" s="7">
        <f>Sales_Data[[#This Row],[OrderQuantity]] *Sales_Data[[#This Row],[UnitCost]]</f>
        <v>36000</v>
      </c>
      <c r="P5434" s="7">
        <f>Sales_Data[[#This Row],[ItemCost]] +Sales_Data[[#This Row],[ShippingCost]]</f>
        <v>38767.949999999997</v>
      </c>
      <c r="Q5434" s="7">
        <f>Sales_Data[[#This Row],[Gross Revenue]]-Sales_Data[[#This Row],[TotalFinancialCost]]</f>
        <v>28432.050000000003</v>
      </c>
      <c r="R5434" s="7">
        <f>Sales_Data[[#This Row],[Actul Bill Amount]]-Sales_Data[[#This Row],[ShippingCost]]</f>
        <v>63132.05</v>
      </c>
      <c r="S5434">
        <v>914</v>
      </c>
      <c r="T5434">
        <v>2767.95</v>
      </c>
      <c r="U5434" t="s">
        <v>61</v>
      </c>
      <c r="V5434">
        <v>1500</v>
      </c>
      <c r="W5434" t="s">
        <v>27</v>
      </c>
      <c r="X5434" t="str">
        <f t="shared" si="169"/>
        <v>Mumbai</v>
      </c>
    </row>
    <row r="5435" spans="1:24" x14ac:dyDescent="0.4">
      <c r="A5435">
        <v>105434</v>
      </c>
      <c r="B5435" s="5">
        <v>45701.208333333336</v>
      </c>
      <c r="C5435" s="3" t="str">
        <f>TEXT(Sales_Data[[#This Row],[OrderDate]],"mmmm")</f>
        <v>February</v>
      </c>
      <c r="D5435" s="3" t="str">
        <f t="shared" si="168"/>
        <v>2025</v>
      </c>
      <c r="E5435" t="s">
        <v>50</v>
      </c>
      <c r="F5435" t="s">
        <v>40</v>
      </c>
      <c r="G5435" t="s">
        <v>31</v>
      </c>
      <c r="H5435" t="s">
        <v>37</v>
      </c>
      <c r="I5435" t="s">
        <v>100</v>
      </c>
      <c r="J5435">
        <v>78</v>
      </c>
      <c r="K5435">
        <v>1500</v>
      </c>
      <c r="L5435" s="7">
        <f>Sales_Data[[#This Row],[OrderQuantity]] *Sales_Data[[#This Row],[UnitPrice]]</f>
        <v>117000</v>
      </c>
      <c r="M5435" s="7">
        <f>Sales_Data[[#This Row],[UnitPrice]]-Sales_Data[[#This Row],[UnitCost]]</f>
        <v>700</v>
      </c>
      <c r="N5435" s="7">
        <f>Sales_Data[[#This Row],[Gross Revenue]]-Sales_Data[[#This Row],[Discount Amount ]]</f>
        <v>116300</v>
      </c>
      <c r="O5435" s="7">
        <f>Sales_Data[[#This Row],[OrderQuantity]] *Sales_Data[[#This Row],[UnitCost]]</f>
        <v>62400</v>
      </c>
      <c r="P5435" s="7">
        <f>Sales_Data[[#This Row],[ItemCost]] +Sales_Data[[#This Row],[ShippingCost]]</f>
        <v>62940.51</v>
      </c>
      <c r="Q5435" s="7">
        <f>Sales_Data[[#This Row],[Gross Revenue]]-Sales_Data[[#This Row],[TotalFinancialCost]]</f>
        <v>54059.49</v>
      </c>
      <c r="R5435" s="7">
        <f>Sales_Data[[#This Row],[Actul Bill Amount]]-Sales_Data[[#This Row],[ShippingCost]]</f>
        <v>115759.49</v>
      </c>
      <c r="S5435">
        <v>407</v>
      </c>
      <c r="T5435">
        <v>540.51</v>
      </c>
      <c r="U5435" t="s">
        <v>52</v>
      </c>
      <c r="V5435">
        <v>800</v>
      </c>
      <c r="W5435" t="s">
        <v>38</v>
      </c>
      <c r="X5435" t="str">
        <f t="shared" si="169"/>
        <v>Kolkata</v>
      </c>
    </row>
    <row r="5436" spans="1:24" x14ac:dyDescent="0.4">
      <c r="A5436">
        <v>105435</v>
      </c>
      <c r="B5436" s="5">
        <v>45676.29583333333</v>
      </c>
      <c r="C5436" s="3" t="str">
        <f>TEXT(Sales_Data[[#This Row],[OrderDate]],"mmmm")</f>
        <v>January</v>
      </c>
      <c r="D5436" s="3" t="str">
        <f t="shared" si="168"/>
        <v>2025</v>
      </c>
      <c r="E5436" t="s">
        <v>39</v>
      </c>
      <c r="F5436" t="s">
        <v>43</v>
      </c>
      <c r="G5436" t="s">
        <v>29</v>
      </c>
      <c r="H5436" t="s">
        <v>25</v>
      </c>
      <c r="I5436" t="s">
        <v>100</v>
      </c>
      <c r="J5436">
        <v>8</v>
      </c>
      <c r="K5436">
        <v>2800</v>
      </c>
      <c r="L5436" s="7">
        <f>Sales_Data[[#This Row],[OrderQuantity]] *Sales_Data[[#This Row],[UnitPrice]]</f>
        <v>22400</v>
      </c>
      <c r="M5436" s="7">
        <f>Sales_Data[[#This Row],[UnitPrice]]-Sales_Data[[#This Row],[UnitCost]]</f>
        <v>1300</v>
      </c>
      <c r="N5436" s="7">
        <f>Sales_Data[[#This Row],[Gross Revenue]]-Sales_Data[[#This Row],[Discount Amount ]]</f>
        <v>21100</v>
      </c>
      <c r="O5436" s="7">
        <f>Sales_Data[[#This Row],[OrderQuantity]] *Sales_Data[[#This Row],[UnitCost]]</f>
        <v>12000</v>
      </c>
      <c r="P5436" s="7">
        <f>Sales_Data[[#This Row],[ItemCost]] +Sales_Data[[#This Row],[ShippingCost]]</f>
        <v>12391.26</v>
      </c>
      <c r="Q5436" s="7">
        <f>Sales_Data[[#This Row],[Gross Revenue]]-Sales_Data[[#This Row],[TotalFinancialCost]]</f>
        <v>10008.74</v>
      </c>
      <c r="R5436" s="7">
        <f>Sales_Data[[#This Row],[Actul Bill Amount]]-Sales_Data[[#This Row],[ShippingCost]]</f>
        <v>20708.740000000002</v>
      </c>
      <c r="S5436">
        <v>883</v>
      </c>
      <c r="T5436">
        <v>391.26</v>
      </c>
      <c r="U5436" t="s">
        <v>61</v>
      </c>
      <c r="V5436">
        <v>1500</v>
      </c>
      <c r="W5436" t="s">
        <v>27</v>
      </c>
      <c r="X5436" t="str">
        <f t="shared" si="169"/>
        <v>Mumbai</v>
      </c>
    </row>
    <row r="5437" spans="1:24" x14ac:dyDescent="0.4">
      <c r="A5437">
        <v>105436</v>
      </c>
      <c r="B5437" s="5">
        <v>45720.336805555555</v>
      </c>
      <c r="C5437" s="3" t="str">
        <f>TEXT(Sales_Data[[#This Row],[OrderDate]],"mmmm")</f>
        <v>March</v>
      </c>
      <c r="D5437" s="3" t="str">
        <f t="shared" si="168"/>
        <v>2025</v>
      </c>
      <c r="E5437" t="s">
        <v>39</v>
      </c>
      <c r="F5437" t="s">
        <v>14</v>
      </c>
      <c r="G5437" t="s">
        <v>29</v>
      </c>
      <c r="H5437" t="s">
        <v>32</v>
      </c>
      <c r="I5437" t="s">
        <v>100</v>
      </c>
      <c r="J5437">
        <v>36</v>
      </c>
      <c r="K5437">
        <v>6500</v>
      </c>
      <c r="L5437" s="7">
        <f>Sales_Data[[#This Row],[OrderQuantity]] *Sales_Data[[#This Row],[UnitPrice]]</f>
        <v>234000</v>
      </c>
      <c r="M5437" s="7">
        <f>Sales_Data[[#This Row],[UnitPrice]]-Sales_Data[[#This Row],[UnitCost]]</f>
        <v>2300</v>
      </c>
      <c r="N5437" s="7">
        <f>Sales_Data[[#This Row],[Gross Revenue]]-Sales_Data[[#This Row],[Discount Amount ]]</f>
        <v>231700</v>
      </c>
      <c r="O5437" s="7">
        <f>Sales_Data[[#This Row],[OrderQuantity]] *Sales_Data[[#This Row],[UnitCost]]</f>
        <v>151200</v>
      </c>
      <c r="P5437" s="7">
        <f>Sales_Data[[#This Row],[ItemCost]] +Sales_Data[[#This Row],[ShippingCost]]</f>
        <v>151498.12</v>
      </c>
      <c r="Q5437" s="7">
        <f>Sales_Data[[#This Row],[Gross Revenue]]-Sales_Data[[#This Row],[TotalFinancialCost]]</f>
        <v>82501.88</v>
      </c>
      <c r="R5437" s="7">
        <f>Sales_Data[[#This Row],[Actul Bill Amount]]-Sales_Data[[#This Row],[ShippingCost]]</f>
        <v>231401.88</v>
      </c>
      <c r="S5437">
        <v>1162</v>
      </c>
      <c r="T5437">
        <v>298.12</v>
      </c>
      <c r="U5437" t="s">
        <v>21</v>
      </c>
      <c r="V5437">
        <v>4200</v>
      </c>
      <c r="W5437" t="s">
        <v>33</v>
      </c>
      <c r="X5437" t="str">
        <f t="shared" si="169"/>
        <v>Delhi</v>
      </c>
    </row>
    <row r="5438" spans="1:24" x14ac:dyDescent="0.4">
      <c r="A5438">
        <v>105437</v>
      </c>
      <c r="B5438" s="5">
        <v>45896.224999999999</v>
      </c>
      <c r="C5438" s="3" t="str">
        <f>TEXT(Sales_Data[[#This Row],[OrderDate]],"mmmm")</f>
        <v>August</v>
      </c>
      <c r="D5438" s="3" t="str">
        <f t="shared" si="168"/>
        <v>2025</v>
      </c>
      <c r="E5438" t="s">
        <v>34</v>
      </c>
      <c r="F5438" t="s">
        <v>55</v>
      </c>
      <c r="G5438" t="s">
        <v>29</v>
      </c>
      <c r="H5438" t="s">
        <v>37</v>
      </c>
      <c r="I5438" t="s">
        <v>100</v>
      </c>
      <c r="J5438">
        <v>91</v>
      </c>
      <c r="K5438">
        <v>850</v>
      </c>
      <c r="L5438" s="7">
        <f>Sales_Data[[#This Row],[OrderQuantity]] *Sales_Data[[#This Row],[UnitPrice]]</f>
        <v>77350</v>
      </c>
      <c r="M5438" s="7">
        <f>Sales_Data[[#This Row],[UnitPrice]]-Sales_Data[[#This Row],[UnitCost]]</f>
        <v>300</v>
      </c>
      <c r="N5438" s="7">
        <f>Sales_Data[[#This Row],[Gross Revenue]]-Sales_Data[[#This Row],[Discount Amount ]]</f>
        <v>77050</v>
      </c>
      <c r="O5438" s="7">
        <f>Sales_Data[[#This Row],[OrderQuantity]] *Sales_Data[[#This Row],[UnitCost]]</f>
        <v>50050</v>
      </c>
      <c r="P5438" s="7">
        <f>Sales_Data[[#This Row],[ItemCost]] +Sales_Data[[#This Row],[ShippingCost]]</f>
        <v>51098.9</v>
      </c>
      <c r="Q5438" s="7">
        <f>Sales_Data[[#This Row],[Gross Revenue]]-Sales_Data[[#This Row],[TotalFinancialCost]]</f>
        <v>26251.1</v>
      </c>
      <c r="R5438" s="7">
        <f>Sales_Data[[#This Row],[Actul Bill Amount]]-Sales_Data[[#This Row],[ShippingCost]]</f>
        <v>76001.100000000006</v>
      </c>
      <c r="S5438">
        <v>893</v>
      </c>
      <c r="T5438">
        <v>1048.9000000000001</v>
      </c>
      <c r="U5438" t="s">
        <v>56</v>
      </c>
      <c r="V5438">
        <v>550</v>
      </c>
      <c r="W5438" t="s">
        <v>38</v>
      </c>
      <c r="X5438" t="str">
        <f t="shared" si="169"/>
        <v>Kolkata</v>
      </c>
    </row>
    <row r="5439" spans="1:24" x14ac:dyDescent="0.4">
      <c r="A5439">
        <v>105438</v>
      </c>
      <c r="B5439" s="5">
        <v>45994.541666666664</v>
      </c>
      <c r="C5439" s="3" t="str">
        <f>TEXT(Sales_Data[[#This Row],[OrderDate]],"mmmm")</f>
        <v>December</v>
      </c>
      <c r="D5439" s="3" t="str">
        <f t="shared" si="168"/>
        <v>2025</v>
      </c>
      <c r="E5439" t="s">
        <v>13</v>
      </c>
      <c r="F5439" t="s">
        <v>40</v>
      </c>
      <c r="G5439" t="s">
        <v>31</v>
      </c>
      <c r="H5439" t="s">
        <v>16</v>
      </c>
      <c r="I5439" t="s">
        <v>100</v>
      </c>
      <c r="J5439">
        <v>60</v>
      </c>
      <c r="K5439">
        <v>1500</v>
      </c>
      <c r="L5439" s="7">
        <f>Sales_Data[[#This Row],[OrderQuantity]] *Sales_Data[[#This Row],[UnitPrice]]</f>
        <v>90000</v>
      </c>
      <c r="M5439" s="7">
        <f>Sales_Data[[#This Row],[UnitPrice]]-Sales_Data[[#This Row],[UnitCost]]</f>
        <v>700</v>
      </c>
      <c r="N5439" s="7">
        <f>Sales_Data[[#This Row],[Gross Revenue]]-Sales_Data[[#This Row],[Discount Amount ]]</f>
        <v>89300</v>
      </c>
      <c r="O5439" s="7">
        <f>Sales_Data[[#This Row],[OrderQuantity]] *Sales_Data[[#This Row],[UnitCost]]</f>
        <v>48000</v>
      </c>
      <c r="P5439" s="7">
        <f>Sales_Data[[#This Row],[ItemCost]] +Sales_Data[[#This Row],[ShippingCost]]</f>
        <v>49010.76</v>
      </c>
      <c r="Q5439" s="7">
        <f>Sales_Data[[#This Row],[Gross Revenue]]-Sales_Data[[#This Row],[TotalFinancialCost]]</f>
        <v>40989.24</v>
      </c>
      <c r="R5439" s="7">
        <f>Sales_Data[[#This Row],[Actul Bill Amount]]-Sales_Data[[#This Row],[ShippingCost]]</f>
        <v>88289.24</v>
      </c>
      <c r="S5439">
        <v>673</v>
      </c>
      <c r="T5439">
        <v>1010.76</v>
      </c>
      <c r="U5439" t="s">
        <v>52</v>
      </c>
      <c r="V5439">
        <v>800</v>
      </c>
      <c r="W5439" t="s">
        <v>18</v>
      </c>
      <c r="X5439" t="str">
        <f t="shared" si="169"/>
        <v>Bengaluru</v>
      </c>
    </row>
    <row r="5440" spans="1:24" x14ac:dyDescent="0.4">
      <c r="A5440">
        <v>105439</v>
      </c>
      <c r="B5440" s="5">
        <v>45757.522222222222</v>
      </c>
      <c r="C5440" s="3" t="str">
        <f>TEXT(Sales_Data[[#This Row],[OrderDate]],"mmmm")</f>
        <v>April</v>
      </c>
      <c r="D5440" s="3" t="str">
        <f t="shared" si="168"/>
        <v>2025</v>
      </c>
      <c r="E5440" t="s">
        <v>19</v>
      </c>
      <c r="F5440" t="s">
        <v>40</v>
      </c>
      <c r="G5440" t="s">
        <v>31</v>
      </c>
      <c r="H5440" t="s">
        <v>37</v>
      </c>
      <c r="I5440" t="s">
        <v>100</v>
      </c>
      <c r="J5440">
        <v>87</v>
      </c>
      <c r="K5440">
        <v>5500</v>
      </c>
      <c r="L5440" s="7">
        <f>Sales_Data[[#This Row],[OrderQuantity]] *Sales_Data[[#This Row],[UnitPrice]]</f>
        <v>478500</v>
      </c>
      <c r="M5440" s="7">
        <f>Sales_Data[[#This Row],[UnitPrice]]-Sales_Data[[#This Row],[UnitCost]]</f>
        <v>2000</v>
      </c>
      <c r="N5440" s="7">
        <f>Sales_Data[[#This Row],[Gross Revenue]]-Sales_Data[[#This Row],[Discount Amount ]]</f>
        <v>476500</v>
      </c>
      <c r="O5440" s="7">
        <f>Sales_Data[[#This Row],[OrderQuantity]] *Sales_Data[[#This Row],[UnitCost]]</f>
        <v>304500</v>
      </c>
      <c r="P5440" s="7">
        <f>Sales_Data[[#This Row],[ItemCost]] +Sales_Data[[#This Row],[ShippingCost]]</f>
        <v>305249.88</v>
      </c>
      <c r="Q5440" s="7">
        <f>Sales_Data[[#This Row],[Gross Revenue]]-Sales_Data[[#This Row],[TotalFinancialCost]]</f>
        <v>173250.12</v>
      </c>
      <c r="R5440" s="7">
        <f>Sales_Data[[#This Row],[Actul Bill Amount]]-Sales_Data[[#This Row],[ShippingCost]]</f>
        <v>475750.12</v>
      </c>
      <c r="S5440">
        <v>634</v>
      </c>
      <c r="T5440">
        <v>749.88</v>
      </c>
      <c r="U5440" t="s">
        <v>41</v>
      </c>
      <c r="V5440">
        <v>3500</v>
      </c>
      <c r="W5440" t="s">
        <v>38</v>
      </c>
      <c r="X5440" t="str">
        <f t="shared" si="169"/>
        <v>Kolkata</v>
      </c>
    </row>
    <row r="5441" spans="1:24" x14ac:dyDescent="0.4">
      <c r="A5441">
        <v>105440</v>
      </c>
      <c r="B5441" s="5">
        <v>45820.738888888889</v>
      </c>
      <c r="C5441" s="3" t="str">
        <f>TEXT(Sales_Data[[#This Row],[OrderDate]],"mmmm")</f>
        <v>June</v>
      </c>
      <c r="D5441" s="3" t="str">
        <f t="shared" si="168"/>
        <v>2025</v>
      </c>
      <c r="E5441" t="s">
        <v>48</v>
      </c>
      <c r="F5441" t="s">
        <v>55</v>
      </c>
      <c r="G5441" t="s">
        <v>29</v>
      </c>
      <c r="H5441" t="s">
        <v>37</v>
      </c>
      <c r="I5441" t="s">
        <v>100</v>
      </c>
      <c r="J5441">
        <v>15</v>
      </c>
      <c r="K5441">
        <v>850</v>
      </c>
      <c r="L5441" s="7">
        <f>Sales_Data[[#This Row],[OrderQuantity]] *Sales_Data[[#This Row],[UnitPrice]]</f>
        <v>12750</v>
      </c>
      <c r="M5441" s="7">
        <f>Sales_Data[[#This Row],[UnitPrice]]-Sales_Data[[#This Row],[UnitCost]]</f>
        <v>300</v>
      </c>
      <c r="N5441" s="7">
        <f>Sales_Data[[#This Row],[Gross Revenue]]-Sales_Data[[#This Row],[Discount Amount ]]</f>
        <v>12450</v>
      </c>
      <c r="O5441" s="7">
        <f>Sales_Data[[#This Row],[OrderQuantity]] *Sales_Data[[#This Row],[UnitCost]]</f>
        <v>8250</v>
      </c>
      <c r="P5441" s="7">
        <f>Sales_Data[[#This Row],[ItemCost]] +Sales_Data[[#This Row],[ShippingCost]]</f>
        <v>9338.2999999999993</v>
      </c>
      <c r="Q5441" s="7">
        <f>Sales_Data[[#This Row],[Gross Revenue]]-Sales_Data[[#This Row],[TotalFinancialCost]]</f>
        <v>3411.7000000000007</v>
      </c>
      <c r="R5441" s="7">
        <f>Sales_Data[[#This Row],[Actul Bill Amount]]-Sales_Data[[#This Row],[ShippingCost]]</f>
        <v>11361.7</v>
      </c>
      <c r="S5441">
        <v>825</v>
      </c>
      <c r="T5441">
        <v>1088.3</v>
      </c>
      <c r="U5441" t="s">
        <v>56</v>
      </c>
      <c r="V5441">
        <v>550</v>
      </c>
      <c r="W5441" t="s">
        <v>38</v>
      </c>
      <c r="X5441" t="str">
        <f t="shared" si="169"/>
        <v>Kolkata</v>
      </c>
    </row>
    <row r="5442" spans="1:24" x14ac:dyDescent="0.4">
      <c r="A5442">
        <v>105441</v>
      </c>
      <c r="B5442" s="5">
        <v>45779.888888888891</v>
      </c>
      <c r="C5442" s="3" t="str">
        <f>TEXT(Sales_Data[[#This Row],[OrderDate]],"mmmm")</f>
        <v>May</v>
      </c>
      <c r="D5442" s="3" t="str">
        <f t="shared" ref="D5442:D5505" si="170">TEXT(B5442, "yyyy")</f>
        <v>2025</v>
      </c>
      <c r="E5442" t="s">
        <v>42</v>
      </c>
      <c r="F5442" t="s">
        <v>14</v>
      </c>
      <c r="G5442" t="s">
        <v>29</v>
      </c>
      <c r="H5442" t="s">
        <v>32</v>
      </c>
      <c r="I5442" t="s">
        <v>100</v>
      </c>
      <c r="J5442">
        <v>35</v>
      </c>
      <c r="K5442">
        <v>3200</v>
      </c>
      <c r="L5442" s="7">
        <f>Sales_Data[[#This Row],[OrderQuantity]] *Sales_Data[[#This Row],[UnitPrice]]</f>
        <v>112000</v>
      </c>
      <c r="M5442" s="7">
        <f>Sales_Data[[#This Row],[UnitPrice]]-Sales_Data[[#This Row],[UnitCost]]</f>
        <v>1200</v>
      </c>
      <c r="N5442" s="7">
        <f>Sales_Data[[#This Row],[Gross Revenue]]-Sales_Data[[#This Row],[Discount Amount ]]</f>
        <v>110800</v>
      </c>
      <c r="O5442" s="7">
        <f>Sales_Data[[#This Row],[OrderQuantity]] *Sales_Data[[#This Row],[UnitCost]]</f>
        <v>70000</v>
      </c>
      <c r="P5442" s="7">
        <f>Sales_Data[[#This Row],[ItemCost]] +Sales_Data[[#This Row],[ShippingCost]]</f>
        <v>70814.86</v>
      </c>
      <c r="Q5442" s="7">
        <f>Sales_Data[[#This Row],[Gross Revenue]]-Sales_Data[[#This Row],[TotalFinancialCost]]</f>
        <v>41185.14</v>
      </c>
      <c r="R5442" s="7">
        <f>Sales_Data[[#This Row],[Actul Bill Amount]]-Sales_Data[[#This Row],[ShippingCost]]</f>
        <v>109985.14</v>
      </c>
      <c r="S5442">
        <v>478</v>
      </c>
      <c r="T5442">
        <v>814.86</v>
      </c>
      <c r="U5442" t="s">
        <v>17</v>
      </c>
      <c r="V5442">
        <v>2000</v>
      </c>
      <c r="W5442" t="s">
        <v>33</v>
      </c>
      <c r="X5442" t="str">
        <f t="shared" ref="X5442:X5505" si="171">_xlfn.TEXTBEFORE(W5442, " ")</f>
        <v>Delhi</v>
      </c>
    </row>
    <row r="5443" spans="1:24" x14ac:dyDescent="0.4">
      <c r="A5443">
        <v>105442</v>
      </c>
      <c r="B5443" s="5">
        <v>45701.686111111114</v>
      </c>
      <c r="C5443" s="3" t="str">
        <f>TEXT(Sales_Data[[#This Row],[OrderDate]],"mmmm")</f>
        <v>February</v>
      </c>
      <c r="D5443" s="3" t="str">
        <f t="shared" si="170"/>
        <v>2025</v>
      </c>
      <c r="E5443" t="s">
        <v>19</v>
      </c>
      <c r="F5443" t="s">
        <v>24</v>
      </c>
      <c r="G5443" t="s">
        <v>31</v>
      </c>
      <c r="H5443" t="s">
        <v>20</v>
      </c>
      <c r="I5443" t="s">
        <v>100</v>
      </c>
      <c r="J5443">
        <v>77</v>
      </c>
      <c r="K5443">
        <v>45000</v>
      </c>
      <c r="L5443" s="7">
        <f>Sales_Data[[#This Row],[OrderQuantity]] *Sales_Data[[#This Row],[UnitPrice]]</f>
        <v>3465000</v>
      </c>
      <c r="M5443" s="7">
        <f>Sales_Data[[#This Row],[UnitPrice]]-Sales_Data[[#This Row],[UnitCost]]</f>
        <v>13000</v>
      </c>
      <c r="N5443" s="7">
        <f>Sales_Data[[#This Row],[Gross Revenue]]-Sales_Data[[#This Row],[Discount Amount ]]</f>
        <v>3452000</v>
      </c>
      <c r="O5443" s="7">
        <f>Sales_Data[[#This Row],[OrderQuantity]] *Sales_Data[[#This Row],[UnitCost]]</f>
        <v>2464000</v>
      </c>
      <c r="P5443" s="7">
        <f>Sales_Data[[#This Row],[ItemCost]] +Sales_Data[[#This Row],[ShippingCost]]</f>
        <v>2464341.94</v>
      </c>
      <c r="Q5443" s="7">
        <f>Sales_Data[[#This Row],[Gross Revenue]]-Sales_Data[[#This Row],[TotalFinancialCost]]</f>
        <v>1000658.06</v>
      </c>
      <c r="R5443" s="7">
        <f>Sales_Data[[#This Row],[Actul Bill Amount]]-Sales_Data[[#This Row],[ShippingCost]]</f>
        <v>3451658.06</v>
      </c>
      <c r="S5443">
        <v>533</v>
      </c>
      <c r="T5443">
        <v>341.94</v>
      </c>
      <c r="U5443" t="s">
        <v>26</v>
      </c>
      <c r="V5443">
        <v>32000</v>
      </c>
      <c r="W5443" t="s">
        <v>22</v>
      </c>
      <c r="X5443" t="str">
        <f t="shared" si="171"/>
        <v>Nagpur</v>
      </c>
    </row>
    <row r="5444" spans="1:24" x14ac:dyDescent="0.4">
      <c r="A5444">
        <v>105443</v>
      </c>
      <c r="B5444" s="5">
        <v>46017.676388888889</v>
      </c>
      <c r="C5444" s="3" t="str">
        <f>TEXT(Sales_Data[[#This Row],[OrderDate]],"mmmm")</f>
        <v>December</v>
      </c>
      <c r="D5444" s="3" t="str">
        <f t="shared" si="170"/>
        <v>2025</v>
      </c>
      <c r="E5444" t="s">
        <v>50</v>
      </c>
      <c r="F5444" t="s">
        <v>43</v>
      </c>
      <c r="G5444" t="s">
        <v>29</v>
      </c>
      <c r="H5444" t="s">
        <v>20</v>
      </c>
      <c r="I5444" t="s">
        <v>100</v>
      </c>
      <c r="J5444">
        <v>14</v>
      </c>
      <c r="K5444">
        <v>4500</v>
      </c>
      <c r="L5444" s="7">
        <f>Sales_Data[[#This Row],[OrderQuantity]] *Sales_Data[[#This Row],[UnitPrice]]</f>
        <v>63000</v>
      </c>
      <c r="M5444" s="7">
        <f>Sales_Data[[#This Row],[UnitPrice]]-Sales_Data[[#This Row],[UnitCost]]</f>
        <v>2000</v>
      </c>
      <c r="N5444" s="7">
        <f>Sales_Data[[#This Row],[Gross Revenue]]-Sales_Data[[#This Row],[Discount Amount ]]</f>
        <v>61000</v>
      </c>
      <c r="O5444" s="7">
        <f>Sales_Data[[#This Row],[OrderQuantity]] *Sales_Data[[#This Row],[UnitCost]]</f>
        <v>35000</v>
      </c>
      <c r="P5444" s="7">
        <f>Sales_Data[[#This Row],[ItemCost]] +Sales_Data[[#This Row],[ShippingCost]]</f>
        <v>35974.44</v>
      </c>
      <c r="Q5444" s="7">
        <f>Sales_Data[[#This Row],[Gross Revenue]]-Sales_Data[[#This Row],[TotalFinancialCost]]</f>
        <v>27025.559999999998</v>
      </c>
      <c r="R5444" s="7">
        <f>Sales_Data[[#This Row],[Actul Bill Amount]]-Sales_Data[[#This Row],[ShippingCost]]</f>
        <v>60025.56</v>
      </c>
      <c r="S5444">
        <v>1011</v>
      </c>
      <c r="T5444">
        <v>974.44</v>
      </c>
      <c r="U5444" t="s">
        <v>44</v>
      </c>
      <c r="V5444">
        <v>2500</v>
      </c>
      <c r="W5444" t="s">
        <v>22</v>
      </c>
      <c r="X5444" t="str">
        <f t="shared" si="171"/>
        <v>Nagpur</v>
      </c>
    </row>
    <row r="5445" spans="1:24" x14ac:dyDescent="0.4">
      <c r="A5445">
        <v>105444</v>
      </c>
      <c r="B5445" s="5">
        <v>45974.692361111112</v>
      </c>
      <c r="C5445" s="3" t="str">
        <f>TEXT(Sales_Data[[#This Row],[OrderDate]],"mmmm")</f>
        <v>November</v>
      </c>
      <c r="D5445" s="3" t="str">
        <f t="shared" si="170"/>
        <v>2025</v>
      </c>
      <c r="E5445" t="s">
        <v>42</v>
      </c>
      <c r="F5445" t="s">
        <v>14</v>
      </c>
      <c r="G5445" t="s">
        <v>29</v>
      </c>
      <c r="H5445" t="s">
        <v>25</v>
      </c>
      <c r="I5445" t="s">
        <v>100</v>
      </c>
      <c r="J5445">
        <v>30</v>
      </c>
      <c r="K5445">
        <v>6500</v>
      </c>
      <c r="L5445" s="7">
        <f>Sales_Data[[#This Row],[OrderQuantity]] *Sales_Data[[#This Row],[UnitPrice]]</f>
        <v>195000</v>
      </c>
      <c r="M5445" s="7">
        <f>Sales_Data[[#This Row],[UnitPrice]]-Sales_Data[[#This Row],[UnitCost]]</f>
        <v>2300</v>
      </c>
      <c r="N5445" s="7">
        <f>Sales_Data[[#This Row],[Gross Revenue]]-Sales_Data[[#This Row],[Discount Amount ]]</f>
        <v>192700</v>
      </c>
      <c r="O5445" s="7">
        <f>Sales_Data[[#This Row],[OrderQuantity]] *Sales_Data[[#This Row],[UnitCost]]</f>
        <v>126000</v>
      </c>
      <c r="P5445" s="7">
        <f>Sales_Data[[#This Row],[ItemCost]] +Sales_Data[[#This Row],[ShippingCost]]</f>
        <v>126570.58</v>
      </c>
      <c r="Q5445" s="7">
        <f>Sales_Data[[#This Row],[Gross Revenue]]-Sales_Data[[#This Row],[TotalFinancialCost]]</f>
        <v>68429.42</v>
      </c>
      <c r="R5445" s="7">
        <f>Sales_Data[[#This Row],[Actul Bill Amount]]-Sales_Data[[#This Row],[ShippingCost]]</f>
        <v>192129.42</v>
      </c>
      <c r="S5445">
        <v>1190</v>
      </c>
      <c r="T5445">
        <v>570.58000000000004</v>
      </c>
      <c r="U5445" t="s">
        <v>21</v>
      </c>
      <c r="V5445">
        <v>4200</v>
      </c>
      <c r="W5445" t="s">
        <v>27</v>
      </c>
      <c r="X5445" t="str">
        <f t="shared" si="171"/>
        <v>Mumbai</v>
      </c>
    </row>
    <row r="5446" spans="1:24" x14ac:dyDescent="0.4">
      <c r="A5446">
        <v>105445</v>
      </c>
      <c r="B5446" s="5">
        <v>45802.88958333333</v>
      </c>
      <c r="C5446" s="3" t="str">
        <f>TEXT(Sales_Data[[#This Row],[OrderDate]],"mmmm")</f>
        <v>May</v>
      </c>
      <c r="D5446" s="3" t="str">
        <f t="shared" si="170"/>
        <v>2025</v>
      </c>
      <c r="E5446" t="s">
        <v>39</v>
      </c>
      <c r="F5446" t="s">
        <v>46</v>
      </c>
      <c r="G5446" t="s">
        <v>15</v>
      </c>
      <c r="H5446" t="s">
        <v>37</v>
      </c>
      <c r="I5446" t="s">
        <v>100</v>
      </c>
      <c r="J5446">
        <v>64</v>
      </c>
      <c r="K5446">
        <v>15000</v>
      </c>
      <c r="L5446" s="7">
        <f>Sales_Data[[#This Row],[OrderQuantity]] *Sales_Data[[#This Row],[UnitPrice]]</f>
        <v>960000</v>
      </c>
      <c r="M5446" s="7">
        <f>Sales_Data[[#This Row],[UnitPrice]]-Sales_Data[[#This Row],[UnitCost]]</f>
        <v>5500</v>
      </c>
      <c r="N5446" s="7">
        <f>Sales_Data[[#This Row],[Gross Revenue]]-Sales_Data[[#This Row],[Discount Amount ]]</f>
        <v>954500</v>
      </c>
      <c r="O5446" s="7">
        <f>Sales_Data[[#This Row],[OrderQuantity]] *Sales_Data[[#This Row],[UnitCost]]</f>
        <v>608000</v>
      </c>
      <c r="P5446" s="7">
        <f>Sales_Data[[#This Row],[ItemCost]] +Sales_Data[[#This Row],[ShippingCost]]</f>
        <v>609193.92000000004</v>
      </c>
      <c r="Q5446" s="7">
        <f>Sales_Data[[#This Row],[Gross Revenue]]-Sales_Data[[#This Row],[TotalFinancialCost]]</f>
        <v>350806.07999999996</v>
      </c>
      <c r="R5446" s="7">
        <f>Sales_Data[[#This Row],[Actul Bill Amount]]-Sales_Data[[#This Row],[ShippingCost]]</f>
        <v>953306.08</v>
      </c>
      <c r="S5446">
        <v>415</v>
      </c>
      <c r="T5446">
        <v>1193.92</v>
      </c>
      <c r="U5446" t="s">
        <v>53</v>
      </c>
      <c r="V5446">
        <v>9500</v>
      </c>
      <c r="W5446" t="s">
        <v>38</v>
      </c>
      <c r="X5446" t="str">
        <f t="shared" si="171"/>
        <v>Kolkata</v>
      </c>
    </row>
    <row r="5447" spans="1:24" x14ac:dyDescent="0.4">
      <c r="A5447">
        <v>105446</v>
      </c>
      <c r="B5447" s="5">
        <v>45984.604861111111</v>
      </c>
      <c r="C5447" s="3" t="str">
        <f>TEXT(Sales_Data[[#This Row],[OrderDate]],"mmmm")</f>
        <v>November</v>
      </c>
      <c r="D5447" s="3" t="str">
        <f t="shared" si="170"/>
        <v>2025</v>
      </c>
      <c r="E5447" t="s">
        <v>48</v>
      </c>
      <c r="F5447" t="s">
        <v>28</v>
      </c>
      <c r="G5447" t="s">
        <v>15</v>
      </c>
      <c r="H5447" t="s">
        <v>37</v>
      </c>
      <c r="I5447" t="s">
        <v>100</v>
      </c>
      <c r="J5447">
        <v>25</v>
      </c>
      <c r="K5447">
        <v>450</v>
      </c>
      <c r="L5447" s="7">
        <f>Sales_Data[[#This Row],[OrderQuantity]] *Sales_Data[[#This Row],[UnitPrice]]</f>
        <v>11250</v>
      </c>
      <c r="M5447" s="7">
        <f>Sales_Data[[#This Row],[UnitPrice]]-Sales_Data[[#This Row],[UnitCost]]</f>
        <v>250</v>
      </c>
      <c r="N5447" s="7">
        <f>Sales_Data[[#This Row],[Gross Revenue]]-Sales_Data[[#This Row],[Discount Amount ]]</f>
        <v>11000</v>
      </c>
      <c r="O5447" s="7">
        <f>Sales_Data[[#This Row],[OrderQuantity]] *Sales_Data[[#This Row],[UnitCost]]</f>
        <v>5000</v>
      </c>
      <c r="P5447" s="7">
        <f>Sales_Data[[#This Row],[ItemCost]] +Sales_Data[[#This Row],[ShippingCost]]</f>
        <v>6319.1</v>
      </c>
      <c r="Q5447" s="7">
        <f>Sales_Data[[#This Row],[Gross Revenue]]-Sales_Data[[#This Row],[TotalFinancialCost]]</f>
        <v>4930.8999999999996</v>
      </c>
      <c r="R5447" s="7">
        <f>Sales_Data[[#This Row],[Actul Bill Amount]]-Sales_Data[[#This Row],[ShippingCost]]</f>
        <v>9680.9</v>
      </c>
      <c r="S5447">
        <v>362</v>
      </c>
      <c r="T5447">
        <v>1319.1</v>
      </c>
      <c r="U5447" t="s">
        <v>30</v>
      </c>
      <c r="V5447">
        <v>200</v>
      </c>
      <c r="W5447" t="s">
        <v>38</v>
      </c>
      <c r="X5447" t="str">
        <f t="shared" si="171"/>
        <v>Kolkata</v>
      </c>
    </row>
    <row r="5448" spans="1:24" x14ac:dyDescent="0.4">
      <c r="A5448">
        <v>105447</v>
      </c>
      <c r="B5448" s="5">
        <v>46020.609027777777</v>
      </c>
      <c r="C5448" s="3" t="str">
        <f>TEXT(Sales_Data[[#This Row],[OrderDate]],"mmmm")</f>
        <v>December</v>
      </c>
      <c r="D5448" s="3" t="str">
        <f t="shared" si="170"/>
        <v>2025</v>
      </c>
      <c r="E5448" t="s">
        <v>48</v>
      </c>
      <c r="F5448" t="s">
        <v>24</v>
      </c>
      <c r="G5448" t="s">
        <v>31</v>
      </c>
      <c r="H5448" t="s">
        <v>37</v>
      </c>
      <c r="I5448" t="s">
        <v>100</v>
      </c>
      <c r="J5448">
        <v>16</v>
      </c>
      <c r="K5448">
        <v>45000</v>
      </c>
      <c r="L5448" s="7">
        <f>Sales_Data[[#This Row],[OrderQuantity]] *Sales_Data[[#This Row],[UnitPrice]]</f>
        <v>720000</v>
      </c>
      <c r="M5448" s="7">
        <f>Sales_Data[[#This Row],[UnitPrice]]-Sales_Data[[#This Row],[UnitCost]]</f>
        <v>13000</v>
      </c>
      <c r="N5448" s="7">
        <f>Sales_Data[[#This Row],[Gross Revenue]]-Sales_Data[[#This Row],[Discount Amount ]]</f>
        <v>707000</v>
      </c>
      <c r="O5448" s="7">
        <f>Sales_Data[[#This Row],[OrderQuantity]] *Sales_Data[[#This Row],[UnitCost]]</f>
        <v>512000</v>
      </c>
      <c r="P5448" s="7">
        <f>Sales_Data[[#This Row],[ItemCost]] +Sales_Data[[#This Row],[ShippingCost]]</f>
        <v>512881.71</v>
      </c>
      <c r="Q5448" s="7">
        <f>Sales_Data[[#This Row],[Gross Revenue]]-Sales_Data[[#This Row],[TotalFinancialCost]]</f>
        <v>207118.28999999998</v>
      </c>
      <c r="R5448" s="7">
        <f>Sales_Data[[#This Row],[Actul Bill Amount]]-Sales_Data[[#This Row],[ShippingCost]]</f>
        <v>706118.29</v>
      </c>
      <c r="S5448">
        <v>453</v>
      </c>
      <c r="T5448">
        <v>881.71</v>
      </c>
      <c r="U5448" t="s">
        <v>26</v>
      </c>
      <c r="V5448">
        <v>32000</v>
      </c>
      <c r="W5448" t="s">
        <v>38</v>
      </c>
      <c r="X5448" t="str">
        <f t="shared" si="171"/>
        <v>Kolkata</v>
      </c>
    </row>
    <row r="5449" spans="1:24" x14ac:dyDescent="0.4">
      <c r="A5449">
        <v>105448</v>
      </c>
      <c r="B5449" s="5">
        <v>45707.427777777775</v>
      </c>
      <c r="C5449" s="3" t="str">
        <f>TEXT(Sales_Data[[#This Row],[OrderDate]],"mmmm")</f>
        <v>February</v>
      </c>
      <c r="D5449" s="3" t="str">
        <f t="shared" si="170"/>
        <v>2025</v>
      </c>
      <c r="E5449" t="s">
        <v>45</v>
      </c>
      <c r="F5449" t="s">
        <v>40</v>
      </c>
      <c r="G5449" t="s">
        <v>15</v>
      </c>
      <c r="H5449" t="s">
        <v>25</v>
      </c>
      <c r="I5449" t="s">
        <v>100</v>
      </c>
      <c r="J5449">
        <v>3</v>
      </c>
      <c r="K5449">
        <v>5500</v>
      </c>
      <c r="L5449" s="7">
        <f>Sales_Data[[#This Row],[OrderQuantity]] *Sales_Data[[#This Row],[UnitPrice]]</f>
        <v>16500</v>
      </c>
      <c r="M5449" s="7">
        <f>Sales_Data[[#This Row],[UnitPrice]]-Sales_Data[[#This Row],[UnitCost]]</f>
        <v>2000</v>
      </c>
      <c r="N5449" s="7">
        <f>Sales_Data[[#This Row],[Gross Revenue]]-Sales_Data[[#This Row],[Discount Amount ]]</f>
        <v>14500</v>
      </c>
      <c r="O5449" s="7">
        <f>Sales_Data[[#This Row],[OrderQuantity]] *Sales_Data[[#This Row],[UnitCost]]</f>
        <v>10500</v>
      </c>
      <c r="P5449" s="7">
        <f>Sales_Data[[#This Row],[ItemCost]] +Sales_Data[[#This Row],[ShippingCost]]</f>
        <v>11234.3</v>
      </c>
      <c r="Q5449" s="7">
        <f>Sales_Data[[#This Row],[Gross Revenue]]-Sales_Data[[#This Row],[TotalFinancialCost]]</f>
        <v>5265.7000000000007</v>
      </c>
      <c r="R5449" s="7">
        <f>Sales_Data[[#This Row],[Actul Bill Amount]]-Sales_Data[[#This Row],[ShippingCost]]</f>
        <v>13765.7</v>
      </c>
      <c r="S5449">
        <v>1071</v>
      </c>
      <c r="T5449">
        <v>734.3</v>
      </c>
      <c r="U5449" t="s">
        <v>41</v>
      </c>
      <c r="V5449">
        <v>3500</v>
      </c>
      <c r="W5449" t="s">
        <v>27</v>
      </c>
      <c r="X5449" t="str">
        <f t="shared" si="171"/>
        <v>Mumbai</v>
      </c>
    </row>
    <row r="5450" spans="1:24" x14ac:dyDescent="0.4">
      <c r="A5450">
        <v>105449</v>
      </c>
      <c r="B5450" s="5">
        <v>45722.274305555555</v>
      </c>
      <c r="C5450" s="3" t="str">
        <f>TEXT(Sales_Data[[#This Row],[OrderDate]],"mmmm")</f>
        <v>March</v>
      </c>
      <c r="D5450" s="3" t="str">
        <f t="shared" si="170"/>
        <v>2025</v>
      </c>
      <c r="E5450" t="s">
        <v>19</v>
      </c>
      <c r="F5450" t="s">
        <v>40</v>
      </c>
      <c r="G5450" t="s">
        <v>15</v>
      </c>
      <c r="H5450" t="s">
        <v>20</v>
      </c>
      <c r="I5450" t="s">
        <v>100</v>
      </c>
      <c r="J5450">
        <v>57</v>
      </c>
      <c r="K5450">
        <v>5500</v>
      </c>
      <c r="L5450" s="7">
        <f>Sales_Data[[#This Row],[OrderQuantity]] *Sales_Data[[#This Row],[UnitPrice]]</f>
        <v>313500</v>
      </c>
      <c r="M5450" s="7">
        <f>Sales_Data[[#This Row],[UnitPrice]]-Sales_Data[[#This Row],[UnitCost]]</f>
        <v>2000</v>
      </c>
      <c r="N5450" s="7">
        <f>Sales_Data[[#This Row],[Gross Revenue]]-Sales_Data[[#This Row],[Discount Amount ]]</f>
        <v>311500</v>
      </c>
      <c r="O5450" s="7">
        <f>Sales_Data[[#This Row],[OrderQuantity]] *Sales_Data[[#This Row],[UnitCost]]</f>
        <v>199500</v>
      </c>
      <c r="P5450" s="7">
        <f>Sales_Data[[#This Row],[ItemCost]] +Sales_Data[[#This Row],[ShippingCost]]</f>
        <v>200104.33</v>
      </c>
      <c r="Q5450" s="7">
        <f>Sales_Data[[#This Row],[Gross Revenue]]-Sales_Data[[#This Row],[TotalFinancialCost]]</f>
        <v>113395.67000000001</v>
      </c>
      <c r="R5450" s="7">
        <f>Sales_Data[[#This Row],[Actul Bill Amount]]-Sales_Data[[#This Row],[ShippingCost]]</f>
        <v>310895.67</v>
      </c>
      <c r="S5450">
        <v>1057</v>
      </c>
      <c r="T5450">
        <v>604.33000000000004</v>
      </c>
      <c r="U5450" t="s">
        <v>41</v>
      </c>
      <c r="V5450">
        <v>3500</v>
      </c>
      <c r="W5450" t="s">
        <v>22</v>
      </c>
      <c r="X5450" t="str">
        <f t="shared" si="171"/>
        <v>Nagpur</v>
      </c>
    </row>
    <row r="5451" spans="1:24" x14ac:dyDescent="0.4">
      <c r="A5451">
        <v>105450</v>
      </c>
      <c r="B5451" s="5">
        <v>46012.675000000003</v>
      </c>
      <c r="C5451" s="3" t="str">
        <f>TEXT(Sales_Data[[#This Row],[OrderDate]],"mmmm")</f>
        <v>December</v>
      </c>
      <c r="D5451" s="3" t="str">
        <f t="shared" si="170"/>
        <v>2025</v>
      </c>
      <c r="E5451" t="s">
        <v>45</v>
      </c>
      <c r="F5451" t="s">
        <v>14</v>
      </c>
      <c r="G5451" t="s">
        <v>15</v>
      </c>
      <c r="H5451" t="s">
        <v>16</v>
      </c>
      <c r="I5451" t="s">
        <v>100</v>
      </c>
      <c r="J5451">
        <v>95</v>
      </c>
      <c r="K5451">
        <v>6500</v>
      </c>
      <c r="L5451" s="7">
        <f>Sales_Data[[#This Row],[OrderQuantity]] *Sales_Data[[#This Row],[UnitPrice]]</f>
        <v>617500</v>
      </c>
      <c r="M5451" s="7">
        <f>Sales_Data[[#This Row],[UnitPrice]]-Sales_Data[[#This Row],[UnitCost]]</f>
        <v>2300</v>
      </c>
      <c r="N5451" s="7">
        <f>Sales_Data[[#This Row],[Gross Revenue]]-Sales_Data[[#This Row],[Discount Amount ]]</f>
        <v>615200</v>
      </c>
      <c r="O5451" s="7">
        <f>Sales_Data[[#This Row],[OrderQuantity]] *Sales_Data[[#This Row],[UnitCost]]</f>
        <v>399000</v>
      </c>
      <c r="P5451" s="7">
        <f>Sales_Data[[#This Row],[ItemCost]] +Sales_Data[[#This Row],[ShippingCost]]</f>
        <v>400183.11</v>
      </c>
      <c r="Q5451" s="7">
        <f>Sales_Data[[#This Row],[Gross Revenue]]-Sales_Data[[#This Row],[TotalFinancialCost]]</f>
        <v>217316.89</v>
      </c>
      <c r="R5451" s="7">
        <f>Sales_Data[[#This Row],[Actul Bill Amount]]-Sales_Data[[#This Row],[ShippingCost]]</f>
        <v>614016.89</v>
      </c>
      <c r="S5451">
        <v>992</v>
      </c>
      <c r="T5451">
        <v>1183.1099999999999</v>
      </c>
      <c r="U5451" t="s">
        <v>21</v>
      </c>
      <c r="V5451">
        <v>4200</v>
      </c>
      <c r="W5451" t="s">
        <v>18</v>
      </c>
      <c r="X5451" t="str">
        <f t="shared" si="171"/>
        <v>Bengaluru</v>
      </c>
    </row>
    <row r="5452" spans="1:24" x14ac:dyDescent="0.4">
      <c r="A5452">
        <v>105451</v>
      </c>
      <c r="B5452" s="5">
        <v>45945.484027777777</v>
      </c>
      <c r="C5452" s="3" t="str">
        <f>TEXT(Sales_Data[[#This Row],[OrderDate]],"mmmm")</f>
        <v>October</v>
      </c>
      <c r="D5452" s="3" t="str">
        <f t="shared" si="170"/>
        <v>2025</v>
      </c>
      <c r="E5452" t="s">
        <v>50</v>
      </c>
      <c r="F5452" t="s">
        <v>14</v>
      </c>
      <c r="G5452" t="s">
        <v>15</v>
      </c>
      <c r="H5452" t="s">
        <v>25</v>
      </c>
      <c r="I5452" t="s">
        <v>100</v>
      </c>
      <c r="J5452">
        <v>14</v>
      </c>
      <c r="K5452">
        <v>3200</v>
      </c>
      <c r="L5452" s="7">
        <f>Sales_Data[[#This Row],[OrderQuantity]] *Sales_Data[[#This Row],[UnitPrice]]</f>
        <v>44800</v>
      </c>
      <c r="M5452" s="7">
        <f>Sales_Data[[#This Row],[UnitPrice]]-Sales_Data[[#This Row],[UnitCost]]</f>
        <v>1200</v>
      </c>
      <c r="N5452" s="7">
        <f>Sales_Data[[#This Row],[Gross Revenue]]-Sales_Data[[#This Row],[Discount Amount ]]</f>
        <v>43600</v>
      </c>
      <c r="O5452" s="7">
        <f>Sales_Data[[#This Row],[OrderQuantity]] *Sales_Data[[#This Row],[UnitCost]]</f>
        <v>28000</v>
      </c>
      <c r="P5452" s="7">
        <f>Sales_Data[[#This Row],[ItemCost]] +Sales_Data[[#This Row],[ShippingCost]]</f>
        <v>28713.82</v>
      </c>
      <c r="Q5452" s="7">
        <f>Sales_Data[[#This Row],[Gross Revenue]]-Sales_Data[[#This Row],[TotalFinancialCost]]</f>
        <v>16086.18</v>
      </c>
      <c r="R5452" s="7">
        <f>Sales_Data[[#This Row],[Actul Bill Amount]]-Sales_Data[[#This Row],[ShippingCost]]</f>
        <v>42886.18</v>
      </c>
      <c r="S5452">
        <v>1166</v>
      </c>
      <c r="T5452">
        <v>713.82</v>
      </c>
      <c r="U5452" t="s">
        <v>17</v>
      </c>
      <c r="V5452">
        <v>2000</v>
      </c>
      <c r="W5452" t="s">
        <v>27</v>
      </c>
      <c r="X5452" t="str">
        <f t="shared" si="171"/>
        <v>Mumbai</v>
      </c>
    </row>
    <row r="5453" spans="1:24" x14ac:dyDescent="0.4">
      <c r="A5453">
        <v>105452</v>
      </c>
      <c r="B5453" s="5">
        <v>45821.779861111114</v>
      </c>
      <c r="C5453" s="3" t="str">
        <f>TEXT(Sales_Data[[#This Row],[OrderDate]],"mmmm")</f>
        <v>June</v>
      </c>
      <c r="D5453" s="3" t="str">
        <f t="shared" si="170"/>
        <v>2025</v>
      </c>
      <c r="E5453" t="s">
        <v>34</v>
      </c>
      <c r="F5453" t="s">
        <v>46</v>
      </c>
      <c r="G5453" t="s">
        <v>29</v>
      </c>
      <c r="H5453" t="s">
        <v>16</v>
      </c>
      <c r="I5453" t="s">
        <v>100</v>
      </c>
      <c r="J5453">
        <v>89</v>
      </c>
      <c r="K5453">
        <v>4500</v>
      </c>
      <c r="L5453" s="7">
        <f>Sales_Data[[#This Row],[OrderQuantity]] *Sales_Data[[#This Row],[UnitPrice]]</f>
        <v>400500</v>
      </c>
      <c r="M5453" s="7">
        <f>Sales_Data[[#This Row],[UnitPrice]]-Sales_Data[[#This Row],[UnitCost]]</f>
        <v>1700</v>
      </c>
      <c r="N5453" s="7">
        <f>Sales_Data[[#This Row],[Gross Revenue]]-Sales_Data[[#This Row],[Discount Amount ]]</f>
        <v>398800</v>
      </c>
      <c r="O5453" s="7">
        <f>Sales_Data[[#This Row],[OrderQuantity]] *Sales_Data[[#This Row],[UnitCost]]</f>
        <v>249200</v>
      </c>
      <c r="P5453" s="7">
        <f>Sales_Data[[#This Row],[ItemCost]] +Sales_Data[[#This Row],[ShippingCost]]</f>
        <v>249788.48</v>
      </c>
      <c r="Q5453" s="7">
        <f>Sales_Data[[#This Row],[Gross Revenue]]-Sales_Data[[#This Row],[TotalFinancialCost]]</f>
        <v>150711.51999999999</v>
      </c>
      <c r="R5453" s="7">
        <f>Sales_Data[[#This Row],[Actul Bill Amount]]-Sales_Data[[#This Row],[ShippingCost]]</f>
        <v>398211.52</v>
      </c>
      <c r="S5453">
        <v>712</v>
      </c>
      <c r="T5453">
        <v>588.48</v>
      </c>
      <c r="U5453" t="s">
        <v>47</v>
      </c>
      <c r="V5453">
        <v>2800</v>
      </c>
      <c r="W5453" t="s">
        <v>18</v>
      </c>
      <c r="X5453" t="str">
        <f t="shared" si="171"/>
        <v>Bengaluru</v>
      </c>
    </row>
    <row r="5454" spans="1:24" x14ac:dyDescent="0.4">
      <c r="A5454">
        <v>105453</v>
      </c>
      <c r="B5454" s="5">
        <v>45798.78402777778</v>
      </c>
      <c r="C5454" s="3" t="str">
        <f>TEXT(Sales_Data[[#This Row],[OrderDate]],"mmmm")</f>
        <v>May</v>
      </c>
      <c r="D5454" s="3" t="str">
        <f t="shared" si="170"/>
        <v>2025</v>
      </c>
      <c r="E5454" t="s">
        <v>48</v>
      </c>
      <c r="F5454" t="s">
        <v>28</v>
      </c>
      <c r="G5454" t="s">
        <v>31</v>
      </c>
      <c r="H5454" t="s">
        <v>16</v>
      </c>
      <c r="I5454" t="s">
        <v>100</v>
      </c>
      <c r="J5454">
        <v>30</v>
      </c>
      <c r="K5454">
        <v>450</v>
      </c>
      <c r="L5454" s="7">
        <f>Sales_Data[[#This Row],[OrderQuantity]] *Sales_Data[[#This Row],[UnitPrice]]</f>
        <v>13500</v>
      </c>
      <c r="M5454" s="7">
        <f>Sales_Data[[#This Row],[UnitPrice]]-Sales_Data[[#This Row],[UnitCost]]</f>
        <v>250</v>
      </c>
      <c r="N5454" s="7">
        <f>Sales_Data[[#This Row],[Gross Revenue]]-Sales_Data[[#This Row],[Discount Amount ]]</f>
        <v>13250</v>
      </c>
      <c r="O5454" s="7">
        <f>Sales_Data[[#This Row],[OrderQuantity]] *Sales_Data[[#This Row],[UnitCost]]</f>
        <v>6000</v>
      </c>
      <c r="P5454" s="7">
        <f>Sales_Data[[#This Row],[ItemCost]] +Sales_Data[[#This Row],[ShippingCost]]</f>
        <v>6182.96</v>
      </c>
      <c r="Q5454" s="7">
        <f>Sales_Data[[#This Row],[Gross Revenue]]-Sales_Data[[#This Row],[TotalFinancialCost]]</f>
        <v>7317.04</v>
      </c>
      <c r="R5454" s="7">
        <f>Sales_Data[[#This Row],[Actul Bill Amount]]-Sales_Data[[#This Row],[ShippingCost]]</f>
        <v>13067.04</v>
      </c>
      <c r="S5454">
        <v>999</v>
      </c>
      <c r="T5454">
        <v>182.96</v>
      </c>
      <c r="U5454" t="s">
        <v>30</v>
      </c>
      <c r="V5454">
        <v>200</v>
      </c>
      <c r="W5454" t="s">
        <v>18</v>
      </c>
      <c r="X5454" t="str">
        <f t="shared" si="171"/>
        <v>Bengaluru</v>
      </c>
    </row>
    <row r="5455" spans="1:24" x14ac:dyDescent="0.4">
      <c r="A5455">
        <v>105454</v>
      </c>
      <c r="B5455" s="5">
        <v>45971.265277777777</v>
      </c>
      <c r="C5455" s="3" t="str">
        <f>TEXT(Sales_Data[[#This Row],[OrderDate]],"mmmm")</f>
        <v>November</v>
      </c>
      <c r="D5455" s="3" t="str">
        <f t="shared" si="170"/>
        <v>2025</v>
      </c>
      <c r="E5455" t="s">
        <v>13</v>
      </c>
      <c r="F5455" t="s">
        <v>14</v>
      </c>
      <c r="G5455" t="s">
        <v>15</v>
      </c>
      <c r="H5455" t="s">
        <v>20</v>
      </c>
      <c r="I5455" t="s">
        <v>100</v>
      </c>
      <c r="J5455">
        <v>87</v>
      </c>
      <c r="K5455">
        <v>6500</v>
      </c>
      <c r="L5455" s="7">
        <f>Sales_Data[[#This Row],[OrderQuantity]] *Sales_Data[[#This Row],[UnitPrice]]</f>
        <v>565500</v>
      </c>
      <c r="M5455" s="7">
        <f>Sales_Data[[#This Row],[UnitPrice]]-Sales_Data[[#This Row],[UnitCost]]</f>
        <v>2300</v>
      </c>
      <c r="N5455" s="7">
        <f>Sales_Data[[#This Row],[Gross Revenue]]-Sales_Data[[#This Row],[Discount Amount ]]</f>
        <v>563200</v>
      </c>
      <c r="O5455" s="7">
        <f>Sales_Data[[#This Row],[OrderQuantity]] *Sales_Data[[#This Row],[UnitCost]]</f>
        <v>365400</v>
      </c>
      <c r="P5455" s="7">
        <f>Sales_Data[[#This Row],[ItemCost]] +Sales_Data[[#This Row],[ShippingCost]]</f>
        <v>366054.27</v>
      </c>
      <c r="Q5455" s="7">
        <f>Sales_Data[[#This Row],[Gross Revenue]]-Sales_Data[[#This Row],[TotalFinancialCost]]</f>
        <v>199445.72999999998</v>
      </c>
      <c r="R5455" s="7">
        <f>Sales_Data[[#This Row],[Actul Bill Amount]]-Sales_Data[[#This Row],[ShippingCost]]</f>
        <v>562545.73</v>
      </c>
      <c r="S5455">
        <v>595</v>
      </c>
      <c r="T5455">
        <v>654.27</v>
      </c>
      <c r="U5455" t="s">
        <v>21</v>
      </c>
      <c r="V5455">
        <v>4200</v>
      </c>
      <c r="W5455" t="s">
        <v>22</v>
      </c>
      <c r="X5455" t="str">
        <f t="shared" si="171"/>
        <v>Nagpur</v>
      </c>
    </row>
    <row r="5456" spans="1:24" x14ac:dyDescent="0.4">
      <c r="A5456">
        <v>105455</v>
      </c>
      <c r="B5456" s="5">
        <v>45785.794444444444</v>
      </c>
      <c r="C5456" s="3" t="str">
        <f>TEXT(Sales_Data[[#This Row],[OrderDate]],"mmmm")</f>
        <v>May</v>
      </c>
      <c r="D5456" s="3" t="str">
        <f t="shared" si="170"/>
        <v>2025</v>
      </c>
      <c r="E5456" t="s">
        <v>34</v>
      </c>
      <c r="F5456" t="s">
        <v>55</v>
      </c>
      <c r="G5456" t="s">
        <v>15</v>
      </c>
      <c r="H5456" t="s">
        <v>16</v>
      </c>
      <c r="I5456" t="s">
        <v>100</v>
      </c>
      <c r="J5456">
        <v>47</v>
      </c>
      <c r="K5456">
        <v>850</v>
      </c>
      <c r="L5456" s="7">
        <f>Sales_Data[[#This Row],[OrderQuantity]] *Sales_Data[[#This Row],[UnitPrice]]</f>
        <v>39950</v>
      </c>
      <c r="M5456" s="7">
        <f>Sales_Data[[#This Row],[UnitPrice]]-Sales_Data[[#This Row],[UnitCost]]</f>
        <v>300</v>
      </c>
      <c r="N5456" s="7">
        <f>Sales_Data[[#This Row],[Gross Revenue]]-Sales_Data[[#This Row],[Discount Amount ]]</f>
        <v>39650</v>
      </c>
      <c r="O5456" s="7">
        <f>Sales_Data[[#This Row],[OrderQuantity]] *Sales_Data[[#This Row],[UnitCost]]</f>
        <v>25850</v>
      </c>
      <c r="P5456" s="7">
        <f>Sales_Data[[#This Row],[ItemCost]] +Sales_Data[[#This Row],[ShippingCost]]</f>
        <v>26360.880000000001</v>
      </c>
      <c r="Q5456" s="7">
        <f>Sales_Data[[#This Row],[Gross Revenue]]-Sales_Data[[#This Row],[TotalFinancialCost]]</f>
        <v>13589.119999999999</v>
      </c>
      <c r="R5456" s="7">
        <f>Sales_Data[[#This Row],[Actul Bill Amount]]-Sales_Data[[#This Row],[ShippingCost]]</f>
        <v>39139.120000000003</v>
      </c>
      <c r="S5456">
        <v>940</v>
      </c>
      <c r="T5456">
        <v>510.88</v>
      </c>
      <c r="U5456" t="s">
        <v>56</v>
      </c>
      <c r="V5456">
        <v>550</v>
      </c>
      <c r="W5456" t="s">
        <v>18</v>
      </c>
      <c r="X5456" t="str">
        <f t="shared" si="171"/>
        <v>Bengaluru</v>
      </c>
    </row>
    <row r="5457" spans="1:24" x14ac:dyDescent="0.4">
      <c r="A5457">
        <v>105456</v>
      </c>
      <c r="B5457" s="5">
        <v>45896.345833333333</v>
      </c>
      <c r="C5457" s="3" t="str">
        <f>TEXT(Sales_Data[[#This Row],[OrderDate]],"mmmm")</f>
        <v>August</v>
      </c>
      <c r="D5457" s="3" t="str">
        <f t="shared" si="170"/>
        <v>2025</v>
      </c>
      <c r="E5457" t="s">
        <v>19</v>
      </c>
      <c r="F5457" t="s">
        <v>46</v>
      </c>
      <c r="G5457" t="s">
        <v>31</v>
      </c>
      <c r="H5457" t="s">
        <v>32</v>
      </c>
      <c r="I5457" t="s">
        <v>100</v>
      </c>
      <c r="J5457">
        <v>39</v>
      </c>
      <c r="K5457">
        <v>4500</v>
      </c>
      <c r="L5457" s="7">
        <f>Sales_Data[[#This Row],[OrderQuantity]] *Sales_Data[[#This Row],[UnitPrice]]</f>
        <v>175500</v>
      </c>
      <c r="M5457" s="7">
        <f>Sales_Data[[#This Row],[UnitPrice]]-Sales_Data[[#This Row],[UnitCost]]</f>
        <v>1700</v>
      </c>
      <c r="N5457" s="7">
        <f>Sales_Data[[#This Row],[Gross Revenue]]-Sales_Data[[#This Row],[Discount Amount ]]</f>
        <v>173800</v>
      </c>
      <c r="O5457" s="7">
        <f>Sales_Data[[#This Row],[OrderQuantity]] *Sales_Data[[#This Row],[UnitCost]]</f>
        <v>109200</v>
      </c>
      <c r="P5457" s="7">
        <f>Sales_Data[[#This Row],[ItemCost]] +Sales_Data[[#This Row],[ShippingCost]]</f>
        <v>109742.97</v>
      </c>
      <c r="Q5457" s="7">
        <f>Sales_Data[[#This Row],[Gross Revenue]]-Sales_Data[[#This Row],[TotalFinancialCost]]</f>
        <v>65757.03</v>
      </c>
      <c r="R5457" s="7">
        <f>Sales_Data[[#This Row],[Actul Bill Amount]]-Sales_Data[[#This Row],[ShippingCost]]</f>
        <v>173257.03</v>
      </c>
      <c r="S5457">
        <v>1111</v>
      </c>
      <c r="T5457">
        <v>542.97</v>
      </c>
      <c r="U5457" t="s">
        <v>47</v>
      </c>
      <c r="V5457">
        <v>2800</v>
      </c>
      <c r="W5457" t="s">
        <v>33</v>
      </c>
      <c r="X5457" t="str">
        <f t="shared" si="171"/>
        <v>Delhi</v>
      </c>
    </row>
    <row r="5458" spans="1:24" x14ac:dyDescent="0.4">
      <c r="A5458">
        <v>105457</v>
      </c>
      <c r="B5458" s="5">
        <v>45981.163194444445</v>
      </c>
      <c r="C5458" s="3" t="str">
        <f>TEXT(Sales_Data[[#This Row],[OrderDate]],"mmmm")</f>
        <v>November</v>
      </c>
      <c r="D5458" s="3" t="str">
        <f t="shared" si="170"/>
        <v>2025</v>
      </c>
      <c r="E5458" t="s">
        <v>13</v>
      </c>
      <c r="F5458" t="s">
        <v>24</v>
      </c>
      <c r="G5458" t="s">
        <v>15</v>
      </c>
      <c r="H5458" t="s">
        <v>16</v>
      </c>
      <c r="I5458" t="s">
        <v>100</v>
      </c>
      <c r="J5458">
        <v>90</v>
      </c>
      <c r="K5458">
        <v>3500</v>
      </c>
      <c r="L5458" s="7">
        <f>Sales_Data[[#This Row],[OrderQuantity]] *Sales_Data[[#This Row],[UnitPrice]]</f>
        <v>315000</v>
      </c>
      <c r="M5458" s="7">
        <f>Sales_Data[[#This Row],[UnitPrice]]-Sales_Data[[#This Row],[UnitCost]]</f>
        <v>1300</v>
      </c>
      <c r="N5458" s="7">
        <f>Sales_Data[[#This Row],[Gross Revenue]]-Sales_Data[[#This Row],[Discount Amount ]]</f>
        <v>313700</v>
      </c>
      <c r="O5458" s="7">
        <f>Sales_Data[[#This Row],[OrderQuantity]] *Sales_Data[[#This Row],[UnitCost]]</f>
        <v>198000</v>
      </c>
      <c r="P5458" s="7">
        <f>Sales_Data[[#This Row],[ItemCost]] +Sales_Data[[#This Row],[ShippingCost]]</f>
        <v>198195.76</v>
      </c>
      <c r="Q5458" s="7">
        <f>Sales_Data[[#This Row],[Gross Revenue]]-Sales_Data[[#This Row],[TotalFinancialCost]]</f>
        <v>116804.23999999999</v>
      </c>
      <c r="R5458" s="7">
        <f>Sales_Data[[#This Row],[Actul Bill Amount]]-Sales_Data[[#This Row],[ShippingCost]]</f>
        <v>313504.24</v>
      </c>
      <c r="S5458">
        <v>579</v>
      </c>
      <c r="T5458">
        <v>195.76</v>
      </c>
      <c r="U5458" t="s">
        <v>59</v>
      </c>
      <c r="V5458">
        <v>2200</v>
      </c>
      <c r="W5458" t="s">
        <v>18</v>
      </c>
      <c r="X5458" t="str">
        <f t="shared" si="171"/>
        <v>Bengaluru</v>
      </c>
    </row>
    <row r="5459" spans="1:24" x14ac:dyDescent="0.4">
      <c r="A5459">
        <v>105458</v>
      </c>
      <c r="B5459" s="5">
        <v>45953.780555555553</v>
      </c>
      <c r="C5459" s="3" t="str">
        <f>TEXT(Sales_Data[[#This Row],[OrderDate]],"mmmm")</f>
        <v>October</v>
      </c>
      <c r="D5459" s="3" t="str">
        <f t="shared" si="170"/>
        <v>2025</v>
      </c>
      <c r="E5459" t="s">
        <v>45</v>
      </c>
      <c r="F5459" t="s">
        <v>40</v>
      </c>
      <c r="G5459" t="s">
        <v>31</v>
      </c>
      <c r="H5459" t="s">
        <v>32</v>
      </c>
      <c r="I5459" t="s">
        <v>100</v>
      </c>
      <c r="J5459">
        <v>25</v>
      </c>
      <c r="K5459">
        <v>1500</v>
      </c>
      <c r="L5459" s="7">
        <f>Sales_Data[[#This Row],[OrderQuantity]] *Sales_Data[[#This Row],[UnitPrice]]</f>
        <v>37500</v>
      </c>
      <c r="M5459" s="7">
        <f>Sales_Data[[#This Row],[UnitPrice]]-Sales_Data[[#This Row],[UnitCost]]</f>
        <v>700</v>
      </c>
      <c r="N5459" s="7">
        <f>Sales_Data[[#This Row],[Gross Revenue]]-Sales_Data[[#This Row],[Discount Amount ]]</f>
        <v>36800</v>
      </c>
      <c r="O5459" s="7">
        <f>Sales_Data[[#This Row],[OrderQuantity]] *Sales_Data[[#This Row],[UnitCost]]</f>
        <v>20000</v>
      </c>
      <c r="P5459" s="7">
        <f>Sales_Data[[#This Row],[ItemCost]] +Sales_Data[[#This Row],[ShippingCost]]</f>
        <v>20446.41</v>
      </c>
      <c r="Q5459" s="7">
        <f>Sales_Data[[#This Row],[Gross Revenue]]-Sales_Data[[#This Row],[TotalFinancialCost]]</f>
        <v>17053.59</v>
      </c>
      <c r="R5459" s="7">
        <f>Sales_Data[[#This Row],[Actul Bill Amount]]-Sales_Data[[#This Row],[ShippingCost]]</f>
        <v>36353.589999999997</v>
      </c>
      <c r="S5459">
        <v>1042</v>
      </c>
      <c r="T5459">
        <v>446.41</v>
      </c>
      <c r="U5459" t="s">
        <v>52</v>
      </c>
      <c r="V5459">
        <v>800</v>
      </c>
      <c r="W5459" t="s">
        <v>33</v>
      </c>
      <c r="X5459" t="str">
        <f t="shared" si="171"/>
        <v>Delhi</v>
      </c>
    </row>
    <row r="5460" spans="1:24" x14ac:dyDescent="0.4">
      <c r="A5460">
        <v>105459</v>
      </c>
      <c r="B5460" s="5">
        <v>45844.511111111111</v>
      </c>
      <c r="C5460" s="3" t="str">
        <f>TEXT(Sales_Data[[#This Row],[OrderDate]],"mmmm")</f>
        <v>July</v>
      </c>
      <c r="D5460" s="3" t="str">
        <f t="shared" si="170"/>
        <v>2025</v>
      </c>
      <c r="E5460" t="s">
        <v>13</v>
      </c>
      <c r="F5460" t="s">
        <v>35</v>
      </c>
      <c r="G5460" t="s">
        <v>15</v>
      </c>
      <c r="H5460" t="s">
        <v>16</v>
      </c>
      <c r="I5460" t="s">
        <v>100</v>
      </c>
      <c r="J5460">
        <v>82</v>
      </c>
      <c r="K5460">
        <v>12000</v>
      </c>
      <c r="L5460" s="7">
        <f>Sales_Data[[#This Row],[OrderQuantity]] *Sales_Data[[#This Row],[UnitPrice]]</f>
        <v>984000</v>
      </c>
      <c r="M5460" s="7">
        <f>Sales_Data[[#This Row],[UnitPrice]]-Sales_Data[[#This Row],[UnitCost]]</f>
        <v>4000</v>
      </c>
      <c r="N5460" s="7">
        <f>Sales_Data[[#This Row],[Gross Revenue]]-Sales_Data[[#This Row],[Discount Amount ]]</f>
        <v>980000</v>
      </c>
      <c r="O5460" s="7">
        <f>Sales_Data[[#This Row],[OrderQuantity]] *Sales_Data[[#This Row],[UnitCost]]</f>
        <v>656000</v>
      </c>
      <c r="P5460" s="7">
        <f>Sales_Data[[#This Row],[ItemCost]] +Sales_Data[[#This Row],[ShippingCost]]</f>
        <v>656755.49</v>
      </c>
      <c r="Q5460" s="7">
        <f>Sales_Data[[#This Row],[Gross Revenue]]-Sales_Data[[#This Row],[TotalFinancialCost]]</f>
        <v>327244.51</v>
      </c>
      <c r="R5460" s="7">
        <f>Sales_Data[[#This Row],[Actul Bill Amount]]-Sales_Data[[#This Row],[ShippingCost]]</f>
        <v>979244.51</v>
      </c>
      <c r="S5460">
        <v>1052</v>
      </c>
      <c r="T5460">
        <v>755.49</v>
      </c>
      <c r="U5460" t="s">
        <v>36</v>
      </c>
      <c r="V5460">
        <v>8000</v>
      </c>
      <c r="W5460" t="s">
        <v>18</v>
      </c>
      <c r="X5460" t="str">
        <f t="shared" si="171"/>
        <v>Bengaluru</v>
      </c>
    </row>
    <row r="5461" spans="1:24" x14ac:dyDescent="0.4">
      <c r="A5461">
        <v>105460</v>
      </c>
      <c r="B5461" s="5">
        <v>45865.886805555558</v>
      </c>
      <c r="C5461" s="3" t="str">
        <f>TEXT(Sales_Data[[#This Row],[OrderDate]],"mmmm")</f>
        <v>July</v>
      </c>
      <c r="D5461" s="3" t="str">
        <f t="shared" si="170"/>
        <v>2025</v>
      </c>
      <c r="E5461" t="s">
        <v>48</v>
      </c>
      <c r="F5461" t="s">
        <v>35</v>
      </c>
      <c r="G5461" t="s">
        <v>31</v>
      </c>
      <c r="H5461" t="s">
        <v>25</v>
      </c>
      <c r="I5461" t="s">
        <v>100</v>
      </c>
      <c r="J5461">
        <v>27</v>
      </c>
      <c r="K5461">
        <v>12000</v>
      </c>
      <c r="L5461" s="7">
        <f>Sales_Data[[#This Row],[OrderQuantity]] *Sales_Data[[#This Row],[UnitPrice]]</f>
        <v>324000</v>
      </c>
      <c r="M5461" s="7">
        <f>Sales_Data[[#This Row],[UnitPrice]]-Sales_Data[[#This Row],[UnitCost]]</f>
        <v>4000</v>
      </c>
      <c r="N5461" s="7">
        <f>Sales_Data[[#This Row],[Gross Revenue]]-Sales_Data[[#This Row],[Discount Amount ]]</f>
        <v>320000</v>
      </c>
      <c r="O5461" s="7">
        <f>Sales_Data[[#This Row],[OrderQuantity]] *Sales_Data[[#This Row],[UnitCost]]</f>
        <v>216000</v>
      </c>
      <c r="P5461" s="7">
        <f>Sales_Data[[#This Row],[ItemCost]] +Sales_Data[[#This Row],[ShippingCost]]</f>
        <v>217083.63</v>
      </c>
      <c r="Q5461" s="7">
        <f>Sales_Data[[#This Row],[Gross Revenue]]-Sales_Data[[#This Row],[TotalFinancialCost]]</f>
        <v>106916.37</v>
      </c>
      <c r="R5461" s="7">
        <f>Sales_Data[[#This Row],[Actul Bill Amount]]-Sales_Data[[#This Row],[ShippingCost]]</f>
        <v>318916.37</v>
      </c>
      <c r="S5461">
        <v>1072</v>
      </c>
      <c r="T5461">
        <v>1083.6300000000001</v>
      </c>
      <c r="U5461" t="s">
        <v>36</v>
      </c>
      <c r="V5461">
        <v>8000</v>
      </c>
      <c r="W5461" t="s">
        <v>27</v>
      </c>
      <c r="X5461" t="str">
        <f t="shared" si="171"/>
        <v>Mumbai</v>
      </c>
    </row>
    <row r="5462" spans="1:24" x14ac:dyDescent="0.4">
      <c r="A5462">
        <v>105461</v>
      </c>
      <c r="B5462" s="5">
        <v>45877.600694444445</v>
      </c>
      <c r="C5462" s="3" t="str">
        <f>TEXT(Sales_Data[[#This Row],[OrderDate]],"mmmm")</f>
        <v>August</v>
      </c>
      <c r="D5462" s="3" t="str">
        <f t="shared" si="170"/>
        <v>2025</v>
      </c>
      <c r="E5462" t="s">
        <v>45</v>
      </c>
      <c r="F5462" t="s">
        <v>35</v>
      </c>
      <c r="G5462" t="s">
        <v>31</v>
      </c>
      <c r="H5462" t="s">
        <v>16</v>
      </c>
      <c r="I5462" t="s">
        <v>100</v>
      </c>
      <c r="J5462">
        <v>85</v>
      </c>
      <c r="K5462">
        <v>12000</v>
      </c>
      <c r="L5462" s="7">
        <f>Sales_Data[[#This Row],[OrderQuantity]] *Sales_Data[[#This Row],[UnitPrice]]</f>
        <v>1020000</v>
      </c>
      <c r="M5462" s="7">
        <f>Sales_Data[[#This Row],[UnitPrice]]-Sales_Data[[#This Row],[UnitCost]]</f>
        <v>4000</v>
      </c>
      <c r="N5462" s="7">
        <f>Sales_Data[[#This Row],[Gross Revenue]]-Sales_Data[[#This Row],[Discount Amount ]]</f>
        <v>1016000</v>
      </c>
      <c r="O5462" s="7">
        <f>Sales_Data[[#This Row],[OrderQuantity]] *Sales_Data[[#This Row],[UnitCost]]</f>
        <v>680000</v>
      </c>
      <c r="P5462" s="7">
        <f>Sales_Data[[#This Row],[ItemCost]] +Sales_Data[[#This Row],[ShippingCost]]</f>
        <v>680738.69</v>
      </c>
      <c r="Q5462" s="7">
        <f>Sales_Data[[#This Row],[Gross Revenue]]-Sales_Data[[#This Row],[TotalFinancialCost]]</f>
        <v>339261.31000000006</v>
      </c>
      <c r="R5462" s="7">
        <f>Sales_Data[[#This Row],[Actul Bill Amount]]-Sales_Data[[#This Row],[ShippingCost]]</f>
        <v>1015261.31</v>
      </c>
      <c r="S5462">
        <v>852</v>
      </c>
      <c r="T5462">
        <v>738.69</v>
      </c>
      <c r="U5462" t="s">
        <v>36</v>
      </c>
      <c r="V5462">
        <v>8000</v>
      </c>
      <c r="W5462" t="s">
        <v>18</v>
      </c>
      <c r="X5462" t="str">
        <f t="shared" si="171"/>
        <v>Bengaluru</v>
      </c>
    </row>
    <row r="5463" spans="1:24" x14ac:dyDescent="0.4">
      <c r="A5463">
        <v>105462</v>
      </c>
      <c r="B5463" s="5">
        <v>45847.338888888888</v>
      </c>
      <c r="C5463" s="3" t="str">
        <f>TEXT(Sales_Data[[#This Row],[OrderDate]],"mmmm")</f>
        <v>July</v>
      </c>
      <c r="D5463" s="3" t="str">
        <f t="shared" si="170"/>
        <v>2025</v>
      </c>
      <c r="E5463" t="s">
        <v>42</v>
      </c>
      <c r="F5463" t="s">
        <v>55</v>
      </c>
      <c r="G5463" t="s">
        <v>31</v>
      </c>
      <c r="H5463" t="s">
        <v>16</v>
      </c>
      <c r="I5463" t="s">
        <v>100</v>
      </c>
      <c r="J5463">
        <v>65</v>
      </c>
      <c r="K5463">
        <v>850</v>
      </c>
      <c r="L5463" s="7">
        <f>Sales_Data[[#This Row],[OrderQuantity]] *Sales_Data[[#This Row],[UnitPrice]]</f>
        <v>55250</v>
      </c>
      <c r="M5463" s="7">
        <f>Sales_Data[[#This Row],[UnitPrice]]-Sales_Data[[#This Row],[UnitCost]]</f>
        <v>300</v>
      </c>
      <c r="N5463" s="7">
        <f>Sales_Data[[#This Row],[Gross Revenue]]-Sales_Data[[#This Row],[Discount Amount ]]</f>
        <v>54950</v>
      </c>
      <c r="O5463" s="7">
        <f>Sales_Data[[#This Row],[OrderQuantity]] *Sales_Data[[#This Row],[UnitCost]]</f>
        <v>35750</v>
      </c>
      <c r="P5463" s="7">
        <f>Sales_Data[[#This Row],[ItemCost]] +Sales_Data[[#This Row],[ShippingCost]]</f>
        <v>36142.42</v>
      </c>
      <c r="Q5463" s="7">
        <f>Sales_Data[[#This Row],[Gross Revenue]]-Sales_Data[[#This Row],[TotalFinancialCost]]</f>
        <v>19107.580000000002</v>
      </c>
      <c r="R5463" s="7">
        <f>Sales_Data[[#This Row],[Actul Bill Amount]]-Sales_Data[[#This Row],[ShippingCost]]</f>
        <v>54557.58</v>
      </c>
      <c r="S5463">
        <v>599</v>
      </c>
      <c r="T5463">
        <v>392.42</v>
      </c>
      <c r="U5463" t="s">
        <v>56</v>
      </c>
      <c r="V5463">
        <v>550</v>
      </c>
      <c r="W5463" t="s">
        <v>18</v>
      </c>
      <c r="X5463" t="str">
        <f t="shared" si="171"/>
        <v>Bengaluru</v>
      </c>
    </row>
    <row r="5464" spans="1:24" x14ac:dyDescent="0.4">
      <c r="A5464">
        <v>105463</v>
      </c>
      <c r="B5464" s="5">
        <v>46003.415972222225</v>
      </c>
      <c r="C5464" s="3" t="str">
        <f>TEXT(Sales_Data[[#This Row],[OrderDate]],"mmmm")</f>
        <v>December</v>
      </c>
      <c r="D5464" s="3" t="str">
        <f t="shared" si="170"/>
        <v>2025</v>
      </c>
      <c r="E5464" t="s">
        <v>39</v>
      </c>
      <c r="F5464" t="s">
        <v>40</v>
      </c>
      <c r="G5464" t="s">
        <v>31</v>
      </c>
      <c r="H5464" t="s">
        <v>37</v>
      </c>
      <c r="I5464" t="s">
        <v>100</v>
      </c>
      <c r="J5464">
        <v>81</v>
      </c>
      <c r="K5464">
        <v>1500</v>
      </c>
      <c r="L5464" s="7">
        <f>Sales_Data[[#This Row],[OrderQuantity]] *Sales_Data[[#This Row],[UnitPrice]]</f>
        <v>121500</v>
      </c>
      <c r="M5464" s="7">
        <f>Sales_Data[[#This Row],[UnitPrice]]-Sales_Data[[#This Row],[UnitCost]]</f>
        <v>700</v>
      </c>
      <c r="N5464" s="7">
        <f>Sales_Data[[#This Row],[Gross Revenue]]-Sales_Data[[#This Row],[Discount Amount ]]</f>
        <v>120800</v>
      </c>
      <c r="O5464" s="7">
        <f>Sales_Data[[#This Row],[OrderQuantity]] *Sales_Data[[#This Row],[UnitCost]]</f>
        <v>64800</v>
      </c>
      <c r="P5464" s="7">
        <f>Sales_Data[[#This Row],[ItemCost]] +Sales_Data[[#This Row],[ShippingCost]]</f>
        <v>65378.34</v>
      </c>
      <c r="Q5464" s="7">
        <f>Sales_Data[[#This Row],[Gross Revenue]]-Sales_Data[[#This Row],[TotalFinancialCost]]</f>
        <v>56121.66</v>
      </c>
      <c r="R5464" s="7">
        <f>Sales_Data[[#This Row],[Actul Bill Amount]]-Sales_Data[[#This Row],[ShippingCost]]</f>
        <v>120221.66</v>
      </c>
      <c r="S5464">
        <v>829</v>
      </c>
      <c r="T5464">
        <v>578.34</v>
      </c>
      <c r="U5464" t="s">
        <v>52</v>
      </c>
      <c r="V5464">
        <v>800</v>
      </c>
      <c r="W5464" t="s">
        <v>38</v>
      </c>
      <c r="X5464" t="str">
        <f t="shared" si="171"/>
        <v>Kolkata</v>
      </c>
    </row>
    <row r="5465" spans="1:24" x14ac:dyDescent="0.4">
      <c r="A5465">
        <v>105464</v>
      </c>
      <c r="B5465" s="5">
        <v>45941.331944444442</v>
      </c>
      <c r="C5465" s="3" t="str">
        <f>TEXT(Sales_Data[[#This Row],[OrderDate]],"mmmm")</f>
        <v>October</v>
      </c>
      <c r="D5465" s="3" t="str">
        <f t="shared" si="170"/>
        <v>2025</v>
      </c>
      <c r="E5465" t="s">
        <v>34</v>
      </c>
      <c r="F5465" t="s">
        <v>14</v>
      </c>
      <c r="G5465" t="s">
        <v>15</v>
      </c>
      <c r="H5465" t="s">
        <v>37</v>
      </c>
      <c r="I5465" t="s">
        <v>100</v>
      </c>
      <c r="J5465">
        <v>23</v>
      </c>
      <c r="K5465">
        <v>6500</v>
      </c>
      <c r="L5465" s="7">
        <f>Sales_Data[[#This Row],[OrderQuantity]] *Sales_Data[[#This Row],[UnitPrice]]</f>
        <v>149500</v>
      </c>
      <c r="M5465" s="7">
        <f>Sales_Data[[#This Row],[UnitPrice]]-Sales_Data[[#This Row],[UnitCost]]</f>
        <v>2300</v>
      </c>
      <c r="N5465" s="7">
        <f>Sales_Data[[#This Row],[Gross Revenue]]-Sales_Data[[#This Row],[Discount Amount ]]</f>
        <v>147200</v>
      </c>
      <c r="O5465" s="7">
        <f>Sales_Data[[#This Row],[OrderQuantity]] *Sales_Data[[#This Row],[UnitCost]]</f>
        <v>96600</v>
      </c>
      <c r="P5465" s="7">
        <f>Sales_Data[[#This Row],[ItemCost]] +Sales_Data[[#This Row],[ShippingCost]]</f>
        <v>97177.34</v>
      </c>
      <c r="Q5465" s="7">
        <f>Sales_Data[[#This Row],[Gross Revenue]]-Sales_Data[[#This Row],[TotalFinancialCost]]</f>
        <v>52322.66</v>
      </c>
      <c r="R5465" s="7">
        <f>Sales_Data[[#This Row],[Actul Bill Amount]]-Sales_Data[[#This Row],[ShippingCost]]</f>
        <v>146622.66</v>
      </c>
      <c r="S5465">
        <v>802</v>
      </c>
      <c r="T5465">
        <v>577.34</v>
      </c>
      <c r="U5465" t="s">
        <v>21</v>
      </c>
      <c r="V5465">
        <v>4200</v>
      </c>
      <c r="W5465" t="s">
        <v>38</v>
      </c>
      <c r="X5465" t="str">
        <f t="shared" si="171"/>
        <v>Kolkata</v>
      </c>
    </row>
    <row r="5466" spans="1:24" x14ac:dyDescent="0.4">
      <c r="A5466">
        <v>105465</v>
      </c>
      <c r="B5466" s="5">
        <v>46009.28125</v>
      </c>
      <c r="C5466" s="3" t="str">
        <f>TEXT(Sales_Data[[#This Row],[OrderDate]],"mmmm")</f>
        <v>December</v>
      </c>
      <c r="D5466" s="3" t="str">
        <f t="shared" si="170"/>
        <v>2025</v>
      </c>
      <c r="E5466" t="s">
        <v>42</v>
      </c>
      <c r="F5466" t="s">
        <v>43</v>
      </c>
      <c r="G5466" t="s">
        <v>29</v>
      </c>
      <c r="H5466" t="s">
        <v>20</v>
      </c>
      <c r="I5466" t="s">
        <v>100</v>
      </c>
      <c r="J5466">
        <v>53</v>
      </c>
      <c r="K5466">
        <v>4500</v>
      </c>
      <c r="L5466" s="7">
        <f>Sales_Data[[#This Row],[OrderQuantity]] *Sales_Data[[#This Row],[UnitPrice]]</f>
        <v>238500</v>
      </c>
      <c r="M5466" s="7">
        <f>Sales_Data[[#This Row],[UnitPrice]]-Sales_Data[[#This Row],[UnitCost]]</f>
        <v>2000</v>
      </c>
      <c r="N5466" s="7">
        <f>Sales_Data[[#This Row],[Gross Revenue]]-Sales_Data[[#This Row],[Discount Amount ]]</f>
        <v>236500</v>
      </c>
      <c r="O5466" s="7">
        <f>Sales_Data[[#This Row],[OrderQuantity]] *Sales_Data[[#This Row],[UnitCost]]</f>
        <v>132500</v>
      </c>
      <c r="P5466" s="7">
        <f>Sales_Data[[#This Row],[ItemCost]] +Sales_Data[[#This Row],[ShippingCost]]</f>
        <v>133183.49</v>
      </c>
      <c r="Q5466" s="7">
        <f>Sales_Data[[#This Row],[Gross Revenue]]-Sales_Data[[#This Row],[TotalFinancialCost]]</f>
        <v>105316.51000000001</v>
      </c>
      <c r="R5466" s="7">
        <f>Sales_Data[[#This Row],[Actul Bill Amount]]-Sales_Data[[#This Row],[ShippingCost]]</f>
        <v>235816.51</v>
      </c>
      <c r="S5466">
        <v>622</v>
      </c>
      <c r="T5466">
        <v>683.49</v>
      </c>
      <c r="U5466" t="s">
        <v>44</v>
      </c>
      <c r="V5466">
        <v>2500</v>
      </c>
      <c r="W5466" t="s">
        <v>22</v>
      </c>
      <c r="X5466" t="str">
        <f t="shared" si="171"/>
        <v>Nagpur</v>
      </c>
    </row>
    <row r="5467" spans="1:24" x14ac:dyDescent="0.4">
      <c r="A5467">
        <v>105466</v>
      </c>
      <c r="B5467" s="5">
        <v>45894.268055555556</v>
      </c>
      <c r="C5467" s="3" t="str">
        <f>TEXT(Sales_Data[[#This Row],[OrderDate]],"mmmm")</f>
        <v>August</v>
      </c>
      <c r="D5467" s="3" t="str">
        <f t="shared" si="170"/>
        <v>2025</v>
      </c>
      <c r="E5467" t="s">
        <v>39</v>
      </c>
      <c r="F5467" t="s">
        <v>35</v>
      </c>
      <c r="G5467" t="s">
        <v>31</v>
      </c>
      <c r="H5467" t="s">
        <v>16</v>
      </c>
      <c r="I5467" t="s">
        <v>100</v>
      </c>
      <c r="J5467">
        <v>6</v>
      </c>
      <c r="K5467">
        <v>8500</v>
      </c>
      <c r="L5467" s="7">
        <f>Sales_Data[[#This Row],[OrderQuantity]] *Sales_Data[[#This Row],[UnitPrice]]</f>
        <v>51000</v>
      </c>
      <c r="M5467" s="7">
        <f>Sales_Data[[#This Row],[UnitPrice]]-Sales_Data[[#This Row],[UnitCost]]</f>
        <v>3000</v>
      </c>
      <c r="N5467" s="7">
        <f>Sales_Data[[#This Row],[Gross Revenue]]-Sales_Data[[#This Row],[Discount Amount ]]</f>
        <v>48000</v>
      </c>
      <c r="O5467" s="7">
        <f>Sales_Data[[#This Row],[OrderQuantity]] *Sales_Data[[#This Row],[UnitCost]]</f>
        <v>33000</v>
      </c>
      <c r="P5467" s="7">
        <f>Sales_Data[[#This Row],[ItemCost]] +Sales_Data[[#This Row],[ShippingCost]]</f>
        <v>34206.81</v>
      </c>
      <c r="Q5467" s="7">
        <f>Sales_Data[[#This Row],[Gross Revenue]]-Sales_Data[[#This Row],[TotalFinancialCost]]</f>
        <v>16793.190000000002</v>
      </c>
      <c r="R5467" s="7">
        <f>Sales_Data[[#This Row],[Actul Bill Amount]]-Sales_Data[[#This Row],[ShippingCost]]</f>
        <v>46793.19</v>
      </c>
      <c r="S5467">
        <v>931</v>
      </c>
      <c r="T5467">
        <v>1206.81</v>
      </c>
      <c r="U5467" t="s">
        <v>49</v>
      </c>
      <c r="V5467">
        <v>5500</v>
      </c>
      <c r="W5467" t="s">
        <v>18</v>
      </c>
      <c r="X5467" t="str">
        <f t="shared" si="171"/>
        <v>Bengaluru</v>
      </c>
    </row>
    <row r="5468" spans="1:24" x14ac:dyDescent="0.4">
      <c r="A5468">
        <v>105467</v>
      </c>
      <c r="B5468" s="5">
        <v>45851.870138888888</v>
      </c>
      <c r="C5468" s="3" t="str">
        <f>TEXT(Sales_Data[[#This Row],[OrderDate]],"mmmm")</f>
        <v>July</v>
      </c>
      <c r="D5468" s="3" t="str">
        <f t="shared" si="170"/>
        <v>2025</v>
      </c>
      <c r="E5468" t="s">
        <v>34</v>
      </c>
      <c r="F5468" t="s">
        <v>28</v>
      </c>
      <c r="G5468" t="s">
        <v>15</v>
      </c>
      <c r="H5468" t="s">
        <v>37</v>
      </c>
      <c r="I5468" t="s">
        <v>100</v>
      </c>
      <c r="J5468">
        <v>29</v>
      </c>
      <c r="K5468">
        <v>450</v>
      </c>
      <c r="L5468" s="7">
        <f>Sales_Data[[#This Row],[OrderQuantity]] *Sales_Data[[#This Row],[UnitPrice]]</f>
        <v>13050</v>
      </c>
      <c r="M5468" s="7">
        <f>Sales_Data[[#This Row],[UnitPrice]]-Sales_Data[[#This Row],[UnitCost]]</f>
        <v>250</v>
      </c>
      <c r="N5468" s="7">
        <f>Sales_Data[[#This Row],[Gross Revenue]]-Sales_Data[[#This Row],[Discount Amount ]]</f>
        <v>12800</v>
      </c>
      <c r="O5468" s="7">
        <f>Sales_Data[[#This Row],[OrderQuantity]] *Sales_Data[[#This Row],[UnitCost]]</f>
        <v>5800</v>
      </c>
      <c r="P5468" s="7">
        <f>Sales_Data[[#This Row],[ItemCost]] +Sales_Data[[#This Row],[ShippingCost]]</f>
        <v>6709.14</v>
      </c>
      <c r="Q5468" s="7">
        <f>Sales_Data[[#This Row],[Gross Revenue]]-Sales_Data[[#This Row],[TotalFinancialCost]]</f>
        <v>6340.86</v>
      </c>
      <c r="R5468" s="7">
        <f>Sales_Data[[#This Row],[Actul Bill Amount]]-Sales_Data[[#This Row],[ShippingCost]]</f>
        <v>11890.86</v>
      </c>
      <c r="S5468">
        <v>373</v>
      </c>
      <c r="T5468">
        <v>909.14</v>
      </c>
      <c r="U5468" t="s">
        <v>30</v>
      </c>
      <c r="V5468">
        <v>200</v>
      </c>
      <c r="W5468" t="s">
        <v>38</v>
      </c>
      <c r="X5468" t="str">
        <f t="shared" si="171"/>
        <v>Kolkata</v>
      </c>
    </row>
    <row r="5469" spans="1:24" x14ac:dyDescent="0.4">
      <c r="A5469">
        <v>105468</v>
      </c>
      <c r="B5469" s="5">
        <v>45944.347222222219</v>
      </c>
      <c r="C5469" s="3" t="str">
        <f>TEXT(Sales_Data[[#This Row],[OrderDate]],"mmmm")</f>
        <v>October</v>
      </c>
      <c r="D5469" s="3" t="str">
        <f t="shared" si="170"/>
        <v>2025</v>
      </c>
      <c r="E5469" t="s">
        <v>48</v>
      </c>
      <c r="F5469" t="s">
        <v>14</v>
      </c>
      <c r="G5469" t="s">
        <v>15</v>
      </c>
      <c r="H5469" t="s">
        <v>37</v>
      </c>
      <c r="I5469" t="s">
        <v>100</v>
      </c>
      <c r="J5469">
        <v>53</v>
      </c>
      <c r="K5469">
        <v>3200</v>
      </c>
      <c r="L5469" s="7">
        <f>Sales_Data[[#This Row],[OrderQuantity]] *Sales_Data[[#This Row],[UnitPrice]]</f>
        <v>169600</v>
      </c>
      <c r="M5469" s="7">
        <f>Sales_Data[[#This Row],[UnitPrice]]-Sales_Data[[#This Row],[UnitCost]]</f>
        <v>1200</v>
      </c>
      <c r="N5469" s="7">
        <f>Sales_Data[[#This Row],[Gross Revenue]]-Sales_Data[[#This Row],[Discount Amount ]]</f>
        <v>168400</v>
      </c>
      <c r="O5469" s="7">
        <f>Sales_Data[[#This Row],[OrderQuantity]] *Sales_Data[[#This Row],[UnitCost]]</f>
        <v>106000</v>
      </c>
      <c r="P5469" s="7">
        <f>Sales_Data[[#This Row],[ItemCost]] +Sales_Data[[#This Row],[ShippingCost]]</f>
        <v>106460.78</v>
      </c>
      <c r="Q5469" s="7">
        <f>Sales_Data[[#This Row],[Gross Revenue]]-Sales_Data[[#This Row],[TotalFinancialCost]]</f>
        <v>63139.22</v>
      </c>
      <c r="R5469" s="7">
        <f>Sales_Data[[#This Row],[Actul Bill Amount]]-Sales_Data[[#This Row],[ShippingCost]]</f>
        <v>167939.22</v>
      </c>
      <c r="S5469">
        <v>539</v>
      </c>
      <c r="T5469">
        <v>460.78</v>
      </c>
      <c r="U5469" t="s">
        <v>17</v>
      </c>
      <c r="V5469">
        <v>2000</v>
      </c>
      <c r="W5469" t="s">
        <v>38</v>
      </c>
      <c r="X5469" t="str">
        <f t="shared" si="171"/>
        <v>Kolkata</v>
      </c>
    </row>
    <row r="5470" spans="1:24" x14ac:dyDescent="0.4">
      <c r="A5470">
        <v>105469</v>
      </c>
      <c r="B5470" s="5">
        <v>45916.725694444445</v>
      </c>
      <c r="C5470" s="3" t="str">
        <f>TEXT(Sales_Data[[#This Row],[OrderDate]],"mmmm")</f>
        <v>September</v>
      </c>
      <c r="D5470" s="3" t="str">
        <f t="shared" si="170"/>
        <v>2025</v>
      </c>
      <c r="E5470" t="s">
        <v>13</v>
      </c>
      <c r="F5470" t="s">
        <v>40</v>
      </c>
      <c r="G5470" t="s">
        <v>15</v>
      </c>
      <c r="H5470" t="s">
        <v>37</v>
      </c>
      <c r="I5470" t="s">
        <v>100</v>
      </c>
      <c r="J5470">
        <v>66</v>
      </c>
      <c r="K5470">
        <v>5500</v>
      </c>
      <c r="L5470" s="7">
        <f>Sales_Data[[#This Row],[OrderQuantity]] *Sales_Data[[#This Row],[UnitPrice]]</f>
        <v>363000</v>
      </c>
      <c r="M5470" s="7">
        <f>Sales_Data[[#This Row],[UnitPrice]]-Sales_Data[[#This Row],[UnitCost]]</f>
        <v>2000</v>
      </c>
      <c r="N5470" s="7">
        <f>Sales_Data[[#This Row],[Gross Revenue]]-Sales_Data[[#This Row],[Discount Amount ]]</f>
        <v>361000</v>
      </c>
      <c r="O5470" s="7">
        <f>Sales_Data[[#This Row],[OrderQuantity]] *Sales_Data[[#This Row],[UnitCost]]</f>
        <v>231000</v>
      </c>
      <c r="P5470" s="7">
        <f>Sales_Data[[#This Row],[ItemCost]] +Sales_Data[[#This Row],[ShippingCost]]</f>
        <v>231494.25</v>
      </c>
      <c r="Q5470" s="7">
        <f>Sales_Data[[#This Row],[Gross Revenue]]-Sales_Data[[#This Row],[TotalFinancialCost]]</f>
        <v>131505.75</v>
      </c>
      <c r="R5470" s="7">
        <f>Sales_Data[[#This Row],[Actul Bill Amount]]-Sales_Data[[#This Row],[ShippingCost]]</f>
        <v>360505.75</v>
      </c>
      <c r="S5470">
        <v>956</v>
      </c>
      <c r="T5470">
        <v>494.25</v>
      </c>
      <c r="U5470" t="s">
        <v>41</v>
      </c>
      <c r="V5470">
        <v>3500</v>
      </c>
      <c r="W5470" t="s">
        <v>38</v>
      </c>
      <c r="X5470" t="str">
        <f t="shared" si="171"/>
        <v>Kolkata</v>
      </c>
    </row>
    <row r="5471" spans="1:24" x14ac:dyDescent="0.4">
      <c r="A5471">
        <v>105470</v>
      </c>
      <c r="B5471" s="5">
        <v>45903.51666666667</v>
      </c>
      <c r="C5471" s="3" t="str">
        <f>TEXT(Sales_Data[[#This Row],[OrderDate]],"mmmm")</f>
        <v>September</v>
      </c>
      <c r="D5471" s="3" t="str">
        <f t="shared" si="170"/>
        <v>2025</v>
      </c>
      <c r="E5471" t="s">
        <v>34</v>
      </c>
      <c r="F5471" t="s">
        <v>24</v>
      </c>
      <c r="G5471" t="s">
        <v>29</v>
      </c>
      <c r="H5471" t="s">
        <v>20</v>
      </c>
      <c r="I5471" t="s">
        <v>100</v>
      </c>
      <c r="J5471">
        <v>38</v>
      </c>
      <c r="K5471">
        <v>45000</v>
      </c>
      <c r="L5471" s="7">
        <f>Sales_Data[[#This Row],[OrderQuantity]] *Sales_Data[[#This Row],[UnitPrice]]</f>
        <v>1710000</v>
      </c>
      <c r="M5471" s="7">
        <f>Sales_Data[[#This Row],[UnitPrice]]-Sales_Data[[#This Row],[UnitCost]]</f>
        <v>13000</v>
      </c>
      <c r="N5471" s="7">
        <f>Sales_Data[[#This Row],[Gross Revenue]]-Sales_Data[[#This Row],[Discount Amount ]]</f>
        <v>1697000</v>
      </c>
      <c r="O5471" s="7">
        <f>Sales_Data[[#This Row],[OrderQuantity]] *Sales_Data[[#This Row],[UnitCost]]</f>
        <v>1216000</v>
      </c>
      <c r="P5471" s="7">
        <f>Sales_Data[[#This Row],[ItemCost]] +Sales_Data[[#This Row],[ShippingCost]]</f>
        <v>1216541.8899999999</v>
      </c>
      <c r="Q5471" s="7">
        <f>Sales_Data[[#This Row],[Gross Revenue]]-Sales_Data[[#This Row],[TotalFinancialCost]]</f>
        <v>493458.1100000001</v>
      </c>
      <c r="R5471" s="7">
        <f>Sales_Data[[#This Row],[Actul Bill Amount]]-Sales_Data[[#This Row],[ShippingCost]]</f>
        <v>1696458.11</v>
      </c>
      <c r="S5471">
        <v>1085</v>
      </c>
      <c r="T5471">
        <v>541.89</v>
      </c>
      <c r="U5471" t="s">
        <v>26</v>
      </c>
      <c r="V5471">
        <v>32000</v>
      </c>
      <c r="W5471" t="s">
        <v>22</v>
      </c>
      <c r="X5471" t="str">
        <f t="shared" si="171"/>
        <v>Nagpur</v>
      </c>
    </row>
    <row r="5472" spans="1:24" x14ac:dyDescent="0.4">
      <c r="A5472">
        <v>105471</v>
      </c>
      <c r="B5472" s="5">
        <v>45793.634027777778</v>
      </c>
      <c r="C5472" s="3" t="str">
        <f>TEXT(Sales_Data[[#This Row],[OrderDate]],"mmmm")</f>
        <v>May</v>
      </c>
      <c r="D5472" s="3" t="str">
        <f t="shared" si="170"/>
        <v>2025</v>
      </c>
      <c r="E5472" t="s">
        <v>19</v>
      </c>
      <c r="F5472" t="s">
        <v>40</v>
      </c>
      <c r="G5472" t="s">
        <v>29</v>
      </c>
      <c r="H5472" t="s">
        <v>16</v>
      </c>
      <c r="I5472" t="s">
        <v>100</v>
      </c>
      <c r="J5472">
        <v>15</v>
      </c>
      <c r="K5472">
        <v>5500</v>
      </c>
      <c r="L5472" s="7">
        <f>Sales_Data[[#This Row],[OrderQuantity]] *Sales_Data[[#This Row],[UnitPrice]]</f>
        <v>82500</v>
      </c>
      <c r="M5472" s="7">
        <f>Sales_Data[[#This Row],[UnitPrice]]-Sales_Data[[#This Row],[UnitCost]]</f>
        <v>2000</v>
      </c>
      <c r="N5472" s="7">
        <f>Sales_Data[[#This Row],[Gross Revenue]]-Sales_Data[[#This Row],[Discount Amount ]]</f>
        <v>80500</v>
      </c>
      <c r="O5472" s="7">
        <f>Sales_Data[[#This Row],[OrderQuantity]] *Sales_Data[[#This Row],[UnitCost]]</f>
        <v>52500</v>
      </c>
      <c r="P5472" s="7">
        <f>Sales_Data[[#This Row],[ItemCost]] +Sales_Data[[#This Row],[ShippingCost]]</f>
        <v>52784.69</v>
      </c>
      <c r="Q5472" s="7">
        <f>Sales_Data[[#This Row],[Gross Revenue]]-Sales_Data[[#This Row],[TotalFinancialCost]]</f>
        <v>29715.309999999998</v>
      </c>
      <c r="R5472" s="7">
        <f>Sales_Data[[#This Row],[Actul Bill Amount]]-Sales_Data[[#This Row],[ShippingCost]]</f>
        <v>80215.31</v>
      </c>
      <c r="S5472">
        <v>498</v>
      </c>
      <c r="T5472">
        <v>284.69</v>
      </c>
      <c r="U5472" t="s">
        <v>41</v>
      </c>
      <c r="V5472">
        <v>3500</v>
      </c>
      <c r="W5472" t="s">
        <v>18</v>
      </c>
      <c r="X5472" t="str">
        <f t="shared" si="171"/>
        <v>Bengaluru</v>
      </c>
    </row>
    <row r="5473" spans="1:24" x14ac:dyDescent="0.4">
      <c r="A5473">
        <v>105472</v>
      </c>
      <c r="B5473" s="5">
        <v>45937.839583333334</v>
      </c>
      <c r="C5473" s="3" t="str">
        <f>TEXT(Sales_Data[[#This Row],[OrderDate]],"mmmm")</f>
        <v>October</v>
      </c>
      <c r="D5473" s="3" t="str">
        <f t="shared" si="170"/>
        <v>2025</v>
      </c>
      <c r="E5473" t="s">
        <v>13</v>
      </c>
      <c r="F5473" t="s">
        <v>28</v>
      </c>
      <c r="G5473" t="s">
        <v>15</v>
      </c>
      <c r="H5473" t="s">
        <v>16</v>
      </c>
      <c r="I5473" t="s">
        <v>100</v>
      </c>
      <c r="J5473">
        <v>78</v>
      </c>
      <c r="K5473">
        <v>2500</v>
      </c>
      <c r="L5473" s="7">
        <f>Sales_Data[[#This Row],[OrderQuantity]] *Sales_Data[[#This Row],[UnitPrice]]</f>
        <v>195000</v>
      </c>
      <c r="M5473" s="7">
        <f>Sales_Data[[#This Row],[UnitPrice]]-Sales_Data[[#This Row],[UnitCost]]</f>
        <v>1000</v>
      </c>
      <c r="N5473" s="7">
        <f>Sales_Data[[#This Row],[Gross Revenue]]-Sales_Data[[#This Row],[Discount Amount ]]</f>
        <v>194000</v>
      </c>
      <c r="O5473" s="7">
        <f>Sales_Data[[#This Row],[OrderQuantity]] *Sales_Data[[#This Row],[UnitCost]]</f>
        <v>117000</v>
      </c>
      <c r="P5473" s="7">
        <f>Sales_Data[[#This Row],[ItemCost]] +Sales_Data[[#This Row],[ShippingCost]]</f>
        <v>117382.18</v>
      </c>
      <c r="Q5473" s="7">
        <f>Sales_Data[[#This Row],[Gross Revenue]]-Sales_Data[[#This Row],[TotalFinancialCost]]</f>
        <v>77617.820000000007</v>
      </c>
      <c r="R5473" s="7">
        <f>Sales_Data[[#This Row],[Actul Bill Amount]]-Sales_Data[[#This Row],[ShippingCost]]</f>
        <v>193617.82</v>
      </c>
      <c r="S5473">
        <v>301</v>
      </c>
      <c r="T5473">
        <v>382.18</v>
      </c>
      <c r="U5473" t="s">
        <v>54</v>
      </c>
      <c r="V5473">
        <v>1500</v>
      </c>
      <c r="W5473" t="s">
        <v>18</v>
      </c>
      <c r="X5473" t="str">
        <f t="shared" si="171"/>
        <v>Bengaluru</v>
      </c>
    </row>
    <row r="5474" spans="1:24" x14ac:dyDescent="0.4">
      <c r="A5474">
        <v>105473</v>
      </c>
      <c r="B5474" s="5">
        <v>45928.169444444444</v>
      </c>
      <c r="C5474" s="3" t="str">
        <f>TEXT(Sales_Data[[#This Row],[OrderDate]],"mmmm")</f>
        <v>September</v>
      </c>
      <c r="D5474" s="3" t="str">
        <f t="shared" si="170"/>
        <v>2025</v>
      </c>
      <c r="E5474" t="s">
        <v>48</v>
      </c>
      <c r="F5474" t="s">
        <v>55</v>
      </c>
      <c r="G5474" t="s">
        <v>15</v>
      </c>
      <c r="H5474" t="s">
        <v>20</v>
      </c>
      <c r="I5474" t="s">
        <v>100</v>
      </c>
      <c r="J5474">
        <v>59</v>
      </c>
      <c r="K5474">
        <v>1200</v>
      </c>
      <c r="L5474" s="7">
        <f>Sales_Data[[#This Row],[OrderQuantity]] *Sales_Data[[#This Row],[UnitPrice]]</f>
        <v>70800</v>
      </c>
      <c r="M5474" s="7">
        <f>Sales_Data[[#This Row],[UnitPrice]]-Sales_Data[[#This Row],[UnitCost]]</f>
        <v>400</v>
      </c>
      <c r="N5474" s="7">
        <f>Sales_Data[[#This Row],[Gross Revenue]]-Sales_Data[[#This Row],[Discount Amount ]]</f>
        <v>70400</v>
      </c>
      <c r="O5474" s="7">
        <f>Sales_Data[[#This Row],[OrderQuantity]] *Sales_Data[[#This Row],[UnitCost]]</f>
        <v>47200</v>
      </c>
      <c r="P5474" s="7">
        <f>Sales_Data[[#This Row],[ItemCost]] +Sales_Data[[#This Row],[ShippingCost]]</f>
        <v>47459.88</v>
      </c>
      <c r="Q5474" s="7">
        <f>Sales_Data[[#This Row],[Gross Revenue]]-Sales_Data[[#This Row],[TotalFinancialCost]]</f>
        <v>23340.120000000003</v>
      </c>
      <c r="R5474" s="7">
        <f>Sales_Data[[#This Row],[Actul Bill Amount]]-Sales_Data[[#This Row],[ShippingCost]]</f>
        <v>70140.12</v>
      </c>
      <c r="S5474">
        <v>464</v>
      </c>
      <c r="T5474">
        <v>259.88</v>
      </c>
      <c r="U5474" t="s">
        <v>58</v>
      </c>
      <c r="V5474">
        <v>800</v>
      </c>
      <c r="W5474" t="s">
        <v>22</v>
      </c>
      <c r="X5474" t="str">
        <f t="shared" si="171"/>
        <v>Nagpur</v>
      </c>
    </row>
    <row r="5475" spans="1:24" x14ac:dyDescent="0.4">
      <c r="A5475">
        <v>105474</v>
      </c>
      <c r="B5475" s="5">
        <v>45828.179166666669</v>
      </c>
      <c r="C5475" s="3" t="str">
        <f>TEXT(Sales_Data[[#This Row],[OrderDate]],"mmmm")</f>
        <v>June</v>
      </c>
      <c r="D5475" s="3" t="str">
        <f t="shared" si="170"/>
        <v>2025</v>
      </c>
      <c r="E5475" t="s">
        <v>19</v>
      </c>
      <c r="F5475" t="s">
        <v>35</v>
      </c>
      <c r="G5475" t="s">
        <v>15</v>
      </c>
      <c r="H5475" t="s">
        <v>25</v>
      </c>
      <c r="I5475" t="s">
        <v>100</v>
      </c>
      <c r="J5475">
        <v>47</v>
      </c>
      <c r="K5475">
        <v>8500</v>
      </c>
      <c r="L5475" s="7">
        <f>Sales_Data[[#This Row],[OrderQuantity]] *Sales_Data[[#This Row],[UnitPrice]]</f>
        <v>399500</v>
      </c>
      <c r="M5475" s="7">
        <f>Sales_Data[[#This Row],[UnitPrice]]-Sales_Data[[#This Row],[UnitCost]]</f>
        <v>3000</v>
      </c>
      <c r="N5475" s="7">
        <f>Sales_Data[[#This Row],[Gross Revenue]]-Sales_Data[[#This Row],[Discount Amount ]]</f>
        <v>396500</v>
      </c>
      <c r="O5475" s="7">
        <f>Sales_Data[[#This Row],[OrderQuantity]] *Sales_Data[[#This Row],[UnitCost]]</f>
        <v>258500</v>
      </c>
      <c r="P5475" s="7">
        <f>Sales_Data[[#This Row],[ItemCost]] +Sales_Data[[#This Row],[ShippingCost]]</f>
        <v>258783.61</v>
      </c>
      <c r="Q5475" s="7">
        <f>Sales_Data[[#This Row],[Gross Revenue]]-Sales_Data[[#This Row],[TotalFinancialCost]]</f>
        <v>140716.39000000001</v>
      </c>
      <c r="R5475" s="7">
        <f>Sales_Data[[#This Row],[Actul Bill Amount]]-Sales_Data[[#This Row],[ShippingCost]]</f>
        <v>396216.39</v>
      </c>
      <c r="S5475">
        <v>569</v>
      </c>
      <c r="T5475">
        <v>283.61</v>
      </c>
      <c r="U5475" t="s">
        <v>49</v>
      </c>
      <c r="V5475">
        <v>5500</v>
      </c>
      <c r="W5475" t="s">
        <v>27</v>
      </c>
      <c r="X5475" t="str">
        <f t="shared" si="171"/>
        <v>Mumbai</v>
      </c>
    </row>
    <row r="5476" spans="1:24" x14ac:dyDescent="0.4">
      <c r="A5476">
        <v>105475</v>
      </c>
      <c r="B5476" s="5">
        <v>45816.302777777775</v>
      </c>
      <c r="C5476" s="3" t="str">
        <f>TEXT(Sales_Data[[#This Row],[OrderDate]],"mmmm")</f>
        <v>June</v>
      </c>
      <c r="D5476" s="3" t="str">
        <f t="shared" si="170"/>
        <v>2025</v>
      </c>
      <c r="E5476" t="s">
        <v>13</v>
      </c>
      <c r="F5476" t="s">
        <v>28</v>
      </c>
      <c r="G5476" t="s">
        <v>15</v>
      </c>
      <c r="H5476" t="s">
        <v>20</v>
      </c>
      <c r="I5476" t="s">
        <v>100</v>
      </c>
      <c r="J5476">
        <v>91</v>
      </c>
      <c r="K5476">
        <v>2500</v>
      </c>
      <c r="L5476" s="7">
        <f>Sales_Data[[#This Row],[OrderQuantity]] *Sales_Data[[#This Row],[UnitPrice]]</f>
        <v>227500</v>
      </c>
      <c r="M5476" s="7">
        <f>Sales_Data[[#This Row],[UnitPrice]]-Sales_Data[[#This Row],[UnitCost]]</f>
        <v>1000</v>
      </c>
      <c r="N5476" s="7">
        <f>Sales_Data[[#This Row],[Gross Revenue]]-Sales_Data[[#This Row],[Discount Amount ]]</f>
        <v>226500</v>
      </c>
      <c r="O5476" s="7">
        <f>Sales_Data[[#This Row],[OrderQuantity]] *Sales_Data[[#This Row],[UnitCost]]</f>
        <v>136500</v>
      </c>
      <c r="P5476" s="7">
        <f>Sales_Data[[#This Row],[ItemCost]] +Sales_Data[[#This Row],[ShippingCost]]</f>
        <v>137010.6</v>
      </c>
      <c r="Q5476" s="7">
        <f>Sales_Data[[#This Row],[Gross Revenue]]-Sales_Data[[#This Row],[TotalFinancialCost]]</f>
        <v>90489.4</v>
      </c>
      <c r="R5476" s="7">
        <f>Sales_Data[[#This Row],[Actul Bill Amount]]-Sales_Data[[#This Row],[ShippingCost]]</f>
        <v>225989.4</v>
      </c>
      <c r="S5476">
        <v>371</v>
      </c>
      <c r="T5476">
        <v>510.6</v>
      </c>
      <c r="U5476" t="s">
        <v>54</v>
      </c>
      <c r="V5476">
        <v>1500</v>
      </c>
      <c r="W5476" t="s">
        <v>22</v>
      </c>
      <c r="X5476" t="str">
        <f t="shared" si="171"/>
        <v>Nagpur</v>
      </c>
    </row>
    <row r="5477" spans="1:24" x14ac:dyDescent="0.4">
      <c r="A5477">
        <v>105476</v>
      </c>
      <c r="B5477" s="5">
        <v>45858.586805555555</v>
      </c>
      <c r="C5477" s="3" t="str">
        <f>TEXT(Sales_Data[[#This Row],[OrderDate]],"mmmm")</f>
        <v>July</v>
      </c>
      <c r="D5477" s="3" t="str">
        <f t="shared" si="170"/>
        <v>2025</v>
      </c>
      <c r="E5477" t="s">
        <v>19</v>
      </c>
      <c r="F5477" t="s">
        <v>28</v>
      </c>
      <c r="G5477" t="s">
        <v>29</v>
      </c>
      <c r="H5477" t="s">
        <v>32</v>
      </c>
      <c r="I5477" t="s">
        <v>100</v>
      </c>
      <c r="J5477">
        <v>13</v>
      </c>
      <c r="K5477">
        <v>2500</v>
      </c>
      <c r="L5477" s="7">
        <f>Sales_Data[[#This Row],[OrderQuantity]] *Sales_Data[[#This Row],[UnitPrice]]</f>
        <v>32500</v>
      </c>
      <c r="M5477" s="7">
        <f>Sales_Data[[#This Row],[UnitPrice]]-Sales_Data[[#This Row],[UnitCost]]</f>
        <v>1000</v>
      </c>
      <c r="N5477" s="7">
        <f>Sales_Data[[#This Row],[Gross Revenue]]-Sales_Data[[#This Row],[Discount Amount ]]</f>
        <v>31500</v>
      </c>
      <c r="O5477" s="7">
        <f>Sales_Data[[#This Row],[OrderQuantity]] *Sales_Data[[#This Row],[UnitCost]]</f>
        <v>19500</v>
      </c>
      <c r="P5477" s="7">
        <f>Sales_Data[[#This Row],[ItemCost]] +Sales_Data[[#This Row],[ShippingCost]]</f>
        <v>19842.93</v>
      </c>
      <c r="Q5477" s="7">
        <f>Sales_Data[[#This Row],[Gross Revenue]]-Sales_Data[[#This Row],[TotalFinancialCost]]</f>
        <v>12657.07</v>
      </c>
      <c r="R5477" s="7">
        <f>Sales_Data[[#This Row],[Actul Bill Amount]]-Sales_Data[[#This Row],[ShippingCost]]</f>
        <v>31157.07</v>
      </c>
      <c r="S5477">
        <v>857</v>
      </c>
      <c r="T5477">
        <v>342.93</v>
      </c>
      <c r="U5477" t="s">
        <v>54</v>
      </c>
      <c r="V5477">
        <v>1500</v>
      </c>
      <c r="W5477" t="s">
        <v>33</v>
      </c>
      <c r="X5477" t="str">
        <f t="shared" si="171"/>
        <v>Delhi</v>
      </c>
    </row>
    <row r="5478" spans="1:24" x14ac:dyDescent="0.4">
      <c r="A5478">
        <v>105477</v>
      </c>
      <c r="B5478" s="5">
        <v>45702.506944444445</v>
      </c>
      <c r="C5478" s="3" t="str">
        <f>TEXT(Sales_Data[[#This Row],[OrderDate]],"mmmm")</f>
        <v>February</v>
      </c>
      <c r="D5478" s="3" t="str">
        <f t="shared" si="170"/>
        <v>2025</v>
      </c>
      <c r="E5478" t="s">
        <v>19</v>
      </c>
      <c r="F5478" t="s">
        <v>43</v>
      </c>
      <c r="G5478" t="s">
        <v>15</v>
      </c>
      <c r="H5478" t="s">
        <v>25</v>
      </c>
      <c r="I5478" t="s">
        <v>100</v>
      </c>
      <c r="J5478">
        <v>12</v>
      </c>
      <c r="K5478">
        <v>1800</v>
      </c>
      <c r="L5478" s="7">
        <f>Sales_Data[[#This Row],[OrderQuantity]] *Sales_Data[[#This Row],[UnitPrice]]</f>
        <v>21600</v>
      </c>
      <c r="M5478" s="7">
        <f>Sales_Data[[#This Row],[UnitPrice]]-Sales_Data[[#This Row],[UnitCost]]</f>
        <v>900</v>
      </c>
      <c r="N5478" s="7">
        <f>Sales_Data[[#This Row],[Gross Revenue]]-Sales_Data[[#This Row],[Discount Amount ]]</f>
        <v>20700</v>
      </c>
      <c r="O5478" s="7">
        <f>Sales_Data[[#This Row],[OrderQuantity]] *Sales_Data[[#This Row],[UnitCost]]</f>
        <v>10800</v>
      </c>
      <c r="P5478" s="7">
        <f>Sales_Data[[#This Row],[ItemCost]] +Sales_Data[[#This Row],[ShippingCost]]</f>
        <v>12773.44</v>
      </c>
      <c r="Q5478" s="7">
        <f>Sales_Data[[#This Row],[Gross Revenue]]-Sales_Data[[#This Row],[TotalFinancialCost]]</f>
        <v>8826.56</v>
      </c>
      <c r="R5478" s="7">
        <f>Sales_Data[[#This Row],[Actul Bill Amount]]-Sales_Data[[#This Row],[ShippingCost]]</f>
        <v>18726.560000000001</v>
      </c>
      <c r="S5478">
        <v>648</v>
      </c>
      <c r="T5478">
        <v>1973.44</v>
      </c>
      <c r="U5478" t="s">
        <v>51</v>
      </c>
      <c r="V5478">
        <v>900</v>
      </c>
      <c r="W5478" t="s">
        <v>27</v>
      </c>
      <c r="X5478" t="str">
        <f t="shared" si="171"/>
        <v>Mumbai</v>
      </c>
    </row>
    <row r="5479" spans="1:24" x14ac:dyDescent="0.4">
      <c r="A5479">
        <v>105478</v>
      </c>
      <c r="B5479" s="5">
        <v>45921.019444444442</v>
      </c>
      <c r="C5479" s="3" t="str">
        <f>TEXT(Sales_Data[[#This Row],[OrderDate]],"mmmm")</f>
        <v>September</v>
      </c>
      <c r="D5479" s="3" t="str">
        <f t="shared" si="170"/>
        <v>2025</v>
      </c>
      <c r="E5479" t="s">
        <v>13</v>
      </c>
      <c r="F5479" t="s">
        <v>28</v>
      </c>
      <c r="G5479" t="s">
        <v>29</v>
      </c>
      <c r="H5479" t="s">
        <v>37</v>
      </c>
      <c r="I5479" t="s">
        <v>100</v>
      </c>
      <c r="J5479">
        <v>96</v>
      </c>
      <c r="K5479">
        <v>2500</v>
      </c>
      <c r="L5479" s="7">
        <f>Sales_Data[[#This Row],[OrderQuantity]] *Sales_Data[[#This Row],[UnitPrice]]</f>
        <v>240000</v>
      </c>
      <c r="M5479" s="7">
        <f>Sales_Data[[#This Row],[UnitPrice]]-Sales_Data[[#This Row],[UnitCost]]</f>
        <v>1000</v>
      </c>
      <c r="N5479" s="7">
        <f>Sales_Data[[#This Row],[Gross Revenue]]-Sales_Data[[#This Row],[Discount Amount ]]</f>
        <v>239000</v>
      </c>
      <c r="O5479" s="7">
        <f>Sales_Data[[#This Row],[OrderQuantity]] *Sales_Data[[#This Row],[UnitCost]]</f>
        <v>144000</v>
      </c>
      <c r="P5479" s="7">
        <f>Sales_Data[[#This Row],[ItemCost]] +Sales_Data[[#This Row],[ShippingCost]]</f>
        <v>145208.29</v>
      </c>
      <c r="Q5479" s="7">
        <f>Sales_Data[[#This Row],[Gross Revenue]]-Sales_Data[[#This Row],[TotalFinancialCost]]</f>
        <v>94791.709999999992</v>
      </c>
      <c r="R5479" s="7">
        <f>Sales_Data[[#This Row],[Actul Bill Amount]]-Sales_Data[[#This Row],[ShippingCost]]</f>
        <v>237791.71</v>
      </c>
      <c r="S5479">
        <v>800</v>
      </c>
      <c r="T5479">
        <v>1208.29</v>
      </c>
      <c r="U5479" t="s">
        <v>54</v>
      </c>
      <c r="V5479">
        <v>1500</v>
      </c>
      <c r="W5479" t="s">
        <v>38</v>
      </c>
      <c r="X5479" t="str">
        <f t="shared" si="171"/>
        <v>Kolkata</v>
      </c>
    </row>
    <row r="5480" spans="1:24" x14ac:dyDescent="0.4">
      <c r="A5480">
        <v>105479</v>
      </c>
      <c r="B5480" s="5">
        <v>45728.489583333336</v>
      </c>
      <c r="C5480" s="3" t="str">
        <f>TEXT(Sales_Data[[#This Row],[OrderDate]],"mmmm")</f>
        <v>March</v>
      </c>
      <c r="D5480" s="3" t="str">
        <f t="shared" si="170"/>
        <v>2025</v>
      </c>
      <c r="E5480" t="s">
        <v>42</v>
      </c>
      <c r="F5480" t="s">
        <v>14</v>
      </c>
      <c r="G5480" t="s">
        <v>15</v>
      </c>
      <c r="H5480" t="s">
        <v>32</v>
      </c>
      <c r="I5480" t="s">
        <v>100</v>
      </c>
      <c r="J5480">
        <v>8</v>
      </c>
      <c r="K5480">
        <v>3200</v>
      </c>
      <c r="L5480" s="7">
        <f>Sales_Data[[#This Row],[OrderQuantity]] *Sales_Data[[#This Row],[UnitPrice]]</f>
        <v>25600</v>
      </c>
      <c r="M5480" s="7">
        <f>Sales_Data[[#This Row],[UnitPrice]]-Sales_Data[[#This Row],[UnitCost]]</f>
        <v>1200</v>
      </c>
      <c r="N5480" s="7">
        <f>Sales_Data[[#This Row],[Gross Revenue]]-Sales_Data[[#This Row],[Discount Amount ]]</f>
        <v>24400</v>
      </c>
      <c r="O5480" s="7">
        <f>Sales_Data[[#This Row],[OrderQuantity]] *Sales_Data[[#This Row],[UnitCost]]</f>
        <v>16000</v>
      </c>
      <c r="P5480" s="7">
        <f>Sales_Data[[#This Row],[ItemCost]] +Sales_Data[[#This Row],[ShippingCost]]</f>
        <v>17053.060000000001</v>
      </c>
      <c r="Q5480" s="7">
        <f>Sales_Data[[#This Row],[Gross Revenue]]-Sales_Data[[#This Row],[TotalFinancialCost]]</f>
        <v>8546.9399999999987</v>
      </c>
      <c r="R5480" s="7">
        <f>Sales_Data[[#This Row],[Actul Bill Amount]]-Sales_Data[[#This Row],[ShippingCost]]</f>
        <v>23346.94</v>
      </c>
      <c r="S5480">
        <v>958</v>
      </c>
      <c r="T5480">
        <v>1053.06</v>
      </c>
      <c r="U5480" t="s">
        <v>17</v>
      </c>
      <c r="V5480">
        <v>2000</v>
      </c>
      <c r="W5480" t="s">
        <v>33</v>
      </c>
      <c r="X5480" t="str">
        <f t="shared" si="171"/>
        <v>Delhi</v>
      </c>
    </row>
    <row r="5481" spans="1:24" x14ac:dyDescent="0.4">
      <c r="A5481">
        <v>105480</v>
      </c>
      <c r="B5481" s="5">
        <v>46021.620833333334</v>
      </c>
      <c r="C5481" s="3" t="str">
        <f>TEXT(Sales_Data[[#This Row],[OrderDate]],"mmmm")</f>
        <v>December</v>
      </c>
      <c r="D5481" s="3" t="str">
        <f t="shared" si="170"/>
        <v>2025</v>
      </c>
      <c r="E5481" t="s">
        <v>34</v>
      </c>
      <c r="F5481" t="s">
        <v>35</v>
      </c>
      <c r="G5481" t="s">
        <v>15</v>
      </c>
      <c r="H5481" t="s">
        <v>16</v>
      </c>
      <c r="I5481" t="s">
        <v>100</v>
      </c>
      <c r="J5481">
        <v>93</v>
      </c>
      <c r="K5481">
        <v>8500</v>
      </c>
      <c r="L5481" s="7">
        <f>Sales_Data[[#This Row],[OrderQuantity]] *Sales_Data[[#This Row],[UnitPrice]]</f>
        <v>790500</v>
      </c>
      <c r="M5481" s="7">
        <f>Sales_Data[[#This Row],[UnitPrice]]-Sales_Data[[#This Row],[UnitCost]]</f>
        <v>3000</v>
      </c>
      <c r="N5481" s="7">
        <f>Sales_Data[[#This Row],[Gross Revenue]]-Sales_Data[[#This Row],[Discount Amount ]]</f>
        <v>787500</v>
      </c>
      <c r="O5481" s="7">
        <f>Sales_Data[[#This Row],[OrderQuantity]] *Sales_Data[[#This Row],[UnitCost]]</f>
        <v>511500</v>
      </c>
      <c r="P5481" s="7">
        <f>Sales_Data[[#This Row],[ItemCost]] +Sales_Data[[#This Row],[ShippingCost]]</f>
        <v>514212.86</v>
      </c>
      <c r="Q5481" s="7">
        <f>Sales_Data[[#This Row],[Gross Revenue]]-Sales_Data[[#This Row],[TotalFinancialCost]]</f>
        <v>276287.14</v>
      </c>
      <c r="R5481" s="7">
        <f>Sales_Data[[#This Row],[Actul Bill Amount]]-Sales_Data[[#This Row],[ShippingCost]]</f>
        <v>784787.14</v>
      </c>
      <c r="S5481">
        <v>413</v>
      </c>
      <c r="T5481">
        <v>2712.86</v>
      </c>
      <c r="U5481" t="s">
        <v>49</v>
      </c>
      <c r="V5481">
        <v>5500</v>
      </c>
      <c r="W5481" t="s">
        <v>18</v>
      </c>
      <c r="X5481" t="str">
        <f t="shared" si="171"/>
        <v>Bengaluru</v>
      </c>
    </row>
    <row r="5482" spans="1:24" x14ac:dyDescent="0.4">
      <c r="A5482">
        <v>105481</v>
      </c>
      <c r="B5482" s="5">
        <v>45760.159722222219</v>
      </c>
      <c r="C5482" s="3" t="str">
        <f>TEXT(Sales_Data[[#This Row],[OrderDate]],"mmmm")</f>
        <v>April</v>
      </c>
      <c r="D5482" s="3" t="str">
        <f t="shared" si="170"/>
        <v>2025</v>
      </c>
      <c r="E5482" t="s">
        <v>34</v>
      </c>
      <c r="F5482" t="s">
        <v>14</v>
      </c>
      <c r="G5482" t="s">
        <v>15</v>
      </c>
      <c r="H5482" t="s">
        <v>37</v>
      </c>
      <c r="I5482" t="s">
        <v>100</v>
      </c>
      <c r="J5482">
        <v>65</v>
      </c>
      <c r="K5482">
        <v>6500</v>
      </c>
      <c r="L5482" s="7">
        <f>Sales_Data[[#This Row],[OrderQuantity]] *Sales_Data[[#This Row],[UnitPrice]]</f>
        <v>422500</v>
      </c>
      <c r="M5482" s="7">
        <f>Sales_Data[[#This Row],[UnitPrice]]-Sales_Data[[#This Row],[UnitCost]]</f>
        <v>2300</v>
      </c>
      <c r="N5482" s="7">
        <f>Sales_Data[[#This Row],[Gross Revenue]]-Sales_Data[[#This Row],[Discount Amount ]]</f>
        <v>420200</v>
      </c>
      <c r="O5482" s="7">
        <f>Sales_Data[[#This Row],[OrderQuantity]] *Sales_Data[[#This Row],[UnitCost]]</f>
        <v>273000</v>
      </c>
      <c r="P5482" s="7">
        <f>Sales_Data[[#This Row],[ItemCost]] +Sales_Data[[#This Row],[ShippingCost]]</f>
        <v>273743.2</v>
      </c>
      <c r="Q5482" s="7">
        <f>Sales_Data[[#This Row],[Gross Revenue]]-Sales_Data[[#This Row],[TotalFinancialCost]]</f>
        <v>148756.79999999999</v>
      </c>
      <c r="R5482" s="7">
        <f>Sales_Data[[#This Row],[Actul Bill Amount]]-Sales_Data[[#This Row],[ShippingCost]]</f>
        <v>419456.8</v>
      </c>
      <c r="S5482">
        <v>389</v>
      </c>
      <c r="T5482">
        <v>743.2</v>
      </c>
      <c r="U5482" t="s">
        <v>21</v>
      </c>
      <c r="V5482">
        <v>4200</v>
      </c>
      <c r="W5482" t="s">
        <v>38</v>
      </c>
      <c r="X5482" t="str">
        <f t="shared" si="171"/>
        <v>Kolkata</v>
      </c>
    </row>
    <row r="5483" spans="1:24" x14ac:dyDescent="0.4">
      <c r="A5483">
        <v>105482</v>
      </c>
      <c r="B5483" s="5">
        <v>45782.688194444447</v>
      </c>
      <c r="C5483" s="3" t="str">
        <f>TEXT(Sales_Data[[#This Row],[OrderDate]],"mmmm")</f>
        <v>May</v>
      </c>
      <c r="D5483" s="3" t="str">
        <f t="shared" si="170"/>
        <v>2025</v>
      </c>
      <c r="E5483" t="s">
        <v>50</v>
      </c>
      <c r="F5483" t="s">
        <v>55</v>
      </c>
      <c r="G5483" t="s">
        <v>15</v>
      </c>
      <c r="H5483" t="s">
        <v>37</v>
      </c>
      <c r="I5483" t="s">
        <v>100</v>
      </c>
      <c r="J5483">
        <v>9</v>
      </c>
      <c r="K5483">
        <v>850</v>
      </c>
      <c r="L5483" s="7">
        <f>Sales_Data[[#This Row],[OrderQuantity]] *Sales_Data[[#This Row],[UnitPrice]]</f>
        <v>7650</v>
      </c>
      <c r="M5483" s="7">
        <f>Sales_Data[[#This Row],[UnitPrice]]-Sales_Data[[#This Row],[UnitCost]]</f>
        <v>300</v>
      </c>
      <c r="N5483" s="7">
        <f>Sales_Data[[#This Row],[Gross Revenue]]-Sales_Data[[#This Row],[Discount Amount ]]</f>
        <v>7350</v>
      </c>
      <c r="O5483" s="7">
        <f>Sales_Data[[#This Row],[OrderQuantity]] *Sales_Data[[#This Row],[UnitCost]]</f>
        <v>4950</v>
      </c>
      <c r="P5483" s="7">
        <f>Sales_Data[[#This Row],[ItemCost]] +Sales_Data[[#This Row],[ShippingCost]]</f>
        <v>7672.16</v>
      </c>
      <c r="Q5483" s="7">
        <f>Sales_Data[[#This Row],[Gross Revenue]]-Sales_Data[[#This Row],[TotalFinancialCost]]</f>
        <v>-22.159999999999854</v>
      </c>
      <c r="R5483" s="7">
        <f>Sales_Data[[#This Row],[Actul Bill Amount]]-Sales_Data[[#This Row],[ShippingCost]]</f>
        <v>4627.84</v>
      </c>
      <c r="S5483">
        <v>782</v>
      </c>
      <c r="T5483">
        <v>2722.16</v>
      </c>
      <c r="U5483" t="s">
        <v>56</v>
      </c>
      <c r="V5483">
        <v>550</v>
      </c>
      <c r="W5483" t="s">
        <v>38</v>
      </c>
      <c r="X5483" t="str">
        <f t="shared" si="171"/>
        <v>Kolkata</v>
      </c>
    </row>
    <row r="5484" spans="1:24" x14ac:dyDescent="0.4">
      <c r="A5484">
        <v>105483</v>
      </c>
      <c r="B5484" s="5">
        <v>45970.87222222222</v>
      </c>
      <c r="C5484" s="3" t="str">
        <f>TEXT(Sales_Data[[#This Row],[OrderDate]],"mmmm")</f>
        <v>November</v>
      </c>
      <c r="D5484" s="3" t="str">
        <f t="shared" si="170"/>
        <v>2025</v>
      </c>
      <c r="E5484" t="s">
        <v>39</v>
      </c>
      <c r="F5484" t="s">
        <v>55</v>
      </c>
      <c r="G5484" t="s">
        <v>29</v>
      </c>
      <c r="H5484" t="s">
        <v>32</v>
      </c>
      <c r="I5484" t="s">
        <v>100</v>
      </c>
      <c r="J5484">
        <v>85</v>
      </c>
      <c r="K5484">
        <v>600</v>
      </c>
      <c r="L5484" s="7">
        <f>Sales_Data[[#This Row],[OrderQuantity]] *Sales_Data[[#This Row],[UnitPrice]]</f>
        <v>51000</v>
      </c>
      <c r="M5484" s="7">
        <f>Sales_Data[[#This Row],[UnitPrice]]-Sales_Data[[#This Row],[UnitCost]]</f>
        <v>250</v>
      </c>
      <c r="N5484" s="7">
        <f>Sales_Data[[#This Row],[Gross Revenue]]-Sales_Data[[#This Row],[Discount Amount ]]</f>
        <v>50750</v>
      </c>
      <c r="O5484" s="7">
        <f>Sales_Data[[#This Row],[OrderQuantity]] *Sales_Data[[#This Row],[UnitCost]]</f>
        <v>29750</v>
      </c>
      <c r="P5484" s="7">
        <f>Sales_Data[[#This Row],[ItemCost]] +Sales_Data[[#This Row],[ShippingCost]]</f>
        <v>30213.3</v>
      </c>
      <c r="Q5484" s="7">
        <f>Sales_Data[[#This Row],[Gross Revenue]]-Sales_Data[[#This Row],[TotalFinancialCost]]</f>
        <v>20786.7</v>
      </c>
      <c r="R5484" s="7">
        <f>Sales_Data[[#This Row],[Actul Bill Amount]]-Sales_Data[[#This Row],[ShippingCost]]</f>
        <v>50286.7</v>
      </c>
      <c r="S5484">
        <v>698</v>
      </c>
      <c r="T5484">
        <v>463.3</v>
      </c>
      <c r="U5484" t="s">
        <v>57</v>
      </c>
      <c r="V5484">
        <v>350</v>
      </c>
      <c r="W5484" t="s">
        <v>33</v>
      </c>
      <c r="X5484" t="str">
        <f t="shared" si="171"/>
        <v>Delhi</v>
      </c>
    </row>
    <row r="5485" spans="1:24" x14ac:dyDescent="0.4">
      <c r="A5485">
        <v>105484</v>
      </c>
      <c r="B5485" s="5">
        <v>45943.939583333333</v>
      </c>
      <c r="C5485" s="3" t="str">
        <f>TEXT(Sales_Data[[#This Row],[OrderDate]],"mmmm")</f>
        <v>October</v>
      </c>
      <c r="D5485" s="3" t="str">
        <f t="shared" si="170"/>
        <v>2025</v>
      </c>
      <c r="E5485" t="s">
        <v>19</v>
      </c>
      <c r="F5485" t="s">
        <v>43</v>
      </c>
      <c r="G5485" t="s">
        <v>31</v>
      </c>
      <c r="H5485" t="s">
        <v>25</v>
      </c>
      <c r="I5485" t="s">
        <v>100</v>
      </c>
      <c r="J5485">
        <v>12</v>
      </c>
      <c r="K5485">
        <v>4500</v>
      </c>
      <c r="L5485" s="7">
        <f>Sales_Data[[#This Row],[OrderQuantity]] *Sales_Data[[#This Row],[UnitPrice]]</f>
        <v>54000</v>
      </c>
      <c r="M5485" s="7">
        <f>Sales_Data[[#This Row],[UnitPrice]]-Sales_Data[[#This Row],[UnitCost]]</f>
        <v>2000</v>
      </c>
      <c r="N5485" s="7">
        <f>Sales_Data[[#This Row],[Gross Revenue]]-Sales_Data[[#This Row],[Discount Amount ]]</f>
        <v>52000</v>
      </c>
      <c r="O5485" s="7">
        <f>Sales_Data[[#This Row],[OrderQuantity]] *Sales_Data[[#This Row],[UnitCost]]</f>
        <v>30000</v>
      </c>
      <c r="P5485" s="7">
        <f>Sales_Data[[#This Row],[ItemCost]] +Sales_Data[[#This Row],[ShippingCost]]</f>
        <v>30679.599999999999</v>
      </c>
      <c r="Q5485" s="7">
        <f>Sales_Data[[#This Row],[Gross Revenue]]-Sales_Data[[#This Row],[TotalFinancialCost]]</f>
        <v>23320.400000000001</v>
      </c>
      <c r="R5485" s="7">
        <f>Sales_Data[[#This Row],[Actul Bill Amount]]-Sales_Data[[#This Row],[ShippingCost]]</f>
        <v>51320.4</v>
      </c>
      <c r="S5485">
        <v>666</v>
      </c>
      <c r="T5485">
        <v>679.6</v>
      </c>
      <c r="U5485" t="s">
        <v>44</v>
      </c>
      <c r="V5485">
        <v>2500</v>
      </c>
      <c r="W5485" t="s">
        <v>27</v>
      </c>
      <c r="X5485" t="str">
        <f t="shared" si="171"/>
        <v>Mumbai</v>
      </c>
    </row>
    <row r="5486" spans="1:24" x14ac:dyDescent="0.4">
      <c r="A5486">
        <v>105485</v>
      </c>
      <c r="B5486" s="5">
        <v>45887.054861111108</v>
      </c>
      <c r="C5486" s="3" t="str">
        <f>TEXT(Sales_Data[[#This Row],[OrderDate]],"mmmm")</f>
        <v>August</v>
      </c>
      <c r="D5486" s="3" t="str">
        <f t="shared" si="170"/>
        <v>2025</v>
      </c>
      <c r="E5486" t="s">
        <v>45</v>
      </c>
      <c r="F5486" t="s">
        <v>35</v>
      </c>
      <c r="G5486" t="s">
        <v>15</v>
      </c>
      <c r="H5486" t="s">
        <v>25</v>
      </c>
      <c r="I5486" t="s">
        <v>100</v>
      </c>
      <c r="J5486">
        <v>55</v>
      </c>
      <c r="K5486">
        <v>12000</v>
      </c>
      <c r="L5486" s="7">
        <f>Sales_Data[[#This Row],[OrderQuantity]] *Sales_Data[[#This Row],[UnitPrice]]</f>
        <v>660000</v>
      </c>
      <c r="M5486" s="7">
        <f>Sales_Data[[#This Row],[UnitPrice]]-Sales_Data[[#This Row],[UnitCost]]</f>
        <v>4000</v>
      </c>
      <c r="N5486" s="7">
        <f>Sales_Data[[#This Row],[Gross Revenue]]-Sales_Data[[#This Row],[Discount Amount ]]</f>
        <v>656000</v>
      </c>
      <c r="O5486" s="7">
        <f>Sales_Data[[#This Row],[OrderQuantity]] *Sales_Data[[#This Row],[UnitCost]]</f>
        <v>440000</v>
      </c>
      <c r="P5486" s="7">
        <f>Sales_Data[[#This Row],[ItemCost]] +Sales_Data[[#This Row],[ShippingCost]]</f>
        <v>440356.01</v>
      </c>
      <c r="Q5486" s="7">
        <f>Sales_Data[[#This Row],[Gross Revenue]]-Sales_Data[[#This Row],[TotalFinancialCost]]</f>
        <v>219643.99</v>
      </c>
      <c r="R5486" s="7">
        <f>Sales_Data[[#This Row],[Actul Bill Amount]]-Sales_Data[[#This Row],[ShippingCost]]</f>
        <v>655643.99</v>
      </c>
      <c r="S5486">
        <v>463</v>
      </c>
      <c r="T5486">
        <v>356.01</v>
      </c>
      <c r="U5486" t="s">
        <v>36</v>
      </c>
      <c r="V5486">
        <v>8000</v>
      </c>
      <c r="W5486" t="s">
        <v>27</v>
      </c>
      <c r="X5486" t="str">
        <f t="shared" si="171"/>
        <v>Mumbai</v>
      </c>
    </row>
    <row r="5487" spans="1:24" x14ac:dyDescent="0.4">
      <c r="A5487">
        <v>105486</v>
      </c>
      <c r="B5487" s="5">
        <v>45803.708333333336</v>
      </c>
      <c r="C5487" s="3" t="str">
        <f>TEXT(Sales_Data[[#This Row],[OrderDate]],"mmmm")</f>
        <v>May</v>
      </c>
      <c r="D5487" s="3" t="str">
        <f t="shared" si="170"/>
        <v>2025</v>
      </c>
      <c r="E5487" t="s">
        <v>23</v>
      </c>
      <c r="F5487" t="s">
        <v>55</v>
      </c>
      <c r="G5487" t="s">
        <v>29</v>
      </c>
      <c r="H5487" t="s">
        <v>20</v>
      </c>
      <c r="I5487" t="s">
        <v>100</v>
      </c>
      <c r="J5487">
        <v>11</v>
      </c>
      <c r="K5487">
        <v>1200</v>
      </c>
      <c r="L5487" s="7">
        <f>Sales_Data[[#This Row],[OrderQuantity]] *Sales_Data[[#This Row],[UnitPrice]]</f>
        <v>13200</v>
      </c>
      <c r="M5487" s="7">
        <f>Sales_Data[[#This Row],[UnitPrice]]-Sales_Data[[#This Row],[UnitCost]]</f>
        <v>400</v>
      </c>
      <c r="N5487" s="7">
        <f>Sales_Data[[#This Row],[Gross Revenue]]-Sales_Data[[#This Row],[Discount Amount ]]</f>
        <v>12800</v>
      </c>
      <c r="O5487" s="7">
        <f>Sales_Data[[#This Row],[OrderQuantity]] *Sales_Data[[#This Row],[UnitCost]]</f>
        <v>8800</v>
      </c>
      <c r="P5487" s="7">
        <f>Sales_Data[[#This Row],[ItemCost]] +Sales_Data[[#This Row],[ShippingCost]]</f>
        <v>9775.75</v>
      </c>
      <c r="Q5487" s="7">
        <f>Sales_Data[[#This Row],[Gross Revenue]]-Sales_Data[[#This Row],[TotalFinancialCost]]</f>
        <v>3424.25</v>
      </c>
      <c r="R5487" s="7">
        <f>Sales_Data[[#This Row],[Actul Bill Amount]]-Sales_Data[[#This Row],[ShippingCost]]</f>
        <v>11824.25</v>
      </c>
      <c r="S5487">
        <v>1098</v>
      </c>
      <c r="T5487">
        <v>975.75</v>
      </c>
      <c r="U5487" t="s">
        <v>58</v>
      </c>
      <c r="V5487">
        <v>800</v>
      </c>
      <c r="W5487" t="s">
        <v>22</v>
      </c>
      <c r="X5487" t="str">
        <f t="shared" si="171"/>
        <v>Nagpur</v>
      </c>
    </row>
    <row r="5488" spans="1:24" x14ac:dyDescent="0.4">
      <c r="A5488">
        <v>105487</v>
      </c>
      <c r="B5488" s="5">
        <v>45854.470138888886</v>
      </c>
      <c r="C5488" s="3" t="str">
        <f>TEXT(Sales_Data[[#This Row],[OrderDate]],"mmmm")</f>
        <v>July</v>
      </c>
      <c r="D5488" s="3" t="str">
        <f t="shared" si="170"/>
        <v>2025</v>
      </c>
      <c r="E5488" t="s">
        <v>50</v>
      </c>
      <c r="F5488" t="s">
        <v>35</v>
      </c>
      <c r="G5488" t="s">
        <v>29</v>
      </c>
      <c r="H5488" t="s">
        <v>16</v>
      </c>
      <c r="I5488" t="s">
        <v>100</v>
      </c>
      <c r="J5488">
        <v>89</v>
      </c>
      <c r="K5488">
        <v>12000</v>
      </c>
      <c r="L5488" s="7">
        <f>Sales_Data[[#This Row],[OrderQuantity]] *Sales_Data[[#This Row],[UnitPrice]]</f>
        <v>1068000</v>
      </c>
      <c r="M5488" s="7">
        <f>Sales_Data[[#This Row],[UnitPrice]]-Sales_Data[[#This Row],[UnitCost]]</f>
        <v>4000</v>
      </c>
      <c r="N5488" s="7">
        <f>Sales_Data[[#This Row],[Gross Revenue]]-Sales_Data[[#This Row],[Discount Amount ]]</f>
        <v>1064000</v>
      </c>
      <c r="O5488" s="7">
        <f>Sales_Data[[#This Row],[OrderQuantity]] *Sales_Data[[#This Row],[UnitCost]]</f>
        <v>712000</v>
      </c>
      <c r="P5488" s="7">
        <f>Sales_Data[[#This Row],[ItemCost]] +Sales_Data[[#This Row],[ShippingCost]]</f>
        <v>712649.63</v>
      </c>
      <c r="Q5488" s="7">
        <f>Sales_Data[[#This Row],[Gross Revenue]]-Sales_Data[[#This Row],[TotalFinancialCost]]</f>
        <v>355350.37</v>
      </c>
      <c r="R5488" s="7">
        <f>Sales_Data[[#This Row],[Actul Bill Amount]]-Sales_Data[[#This Row],[ShippingCost]]</f>
        <v>1063350.3700000001</v>
      </c>
      <c r="S5488">
        <v>995</v>
      </c>
      <c r="T5488">
        <v>649.63</v>
      </c>
      <c r="U5488" t="s">
        <v>36</v>
      </c>
      <c r="V5488">
        <v>8000</v>
      </c>
      <c r="W5488" t="s">
        <v>18</v>
      </c>
      <c r="X5488" t="str">
        <f t="shared" si="171"/>
        <v>Bengaluru</v>
      </c>
    </row>
    <row r="5489" spans="1:24" x14ac:dyDescent="0.4">
      <c r="A5489">
        <v>105488</v>
      </c>
      <c r="B5489" s="5">
        <v>45878.949305555558</v>
      </c>
      <c r="C5489" s="3" t="str">
        <f>TEXT(Sales_Data[[#This Row],[OrderDate]],"mmmm")</f>
        <v>August</v>
      </c>
      <c r="D5489" s="3" t="str">
        <f t="shared" si="170"/>
        <v>2025</v>
      </c>
      <c r="E5489" t="s">
        <v>45</v>
      </c>
      <c r="F5489" t="s">
        <v>55</v>
      </c>
      <c r="G5489" t="s">
        <v>15</v>
      </c>
      <c r="H5489" t="s">
        <v>16</v>
      </c>
      <c r="I5489" t="s">
        <v>100</v>
      </c>
      <c r="J5489">
        <v>91</v>
      </c>
      <c r="K5489">
        <v>1200</v>
      </c>
      <c r="L5489" s="7">
        <f>Sales_Data[[#This Row],[OrderQuantity]] *Sales_Data[[#This Row],[UnitPrice]]</f>
        <v>109200</v>
      </c>
      <c r="M5489" s="7">
        <f>Sales_Data[[#This Row],[UnitPrice]]-Sales_Data[[#This Row],[UnitCost]]</f>
        <v>400</v>
      </c>
      <c r="N5489" s="7">
        <f>Sales_Data[[#This Row],[Gross Revenue]]-Sales_Data[[#This Row],[Discount Amount ]]</f>
        <v>108800</v>
      </c>
      <c r="O5489" s="7">
        <f>Sales_Data[[#This Row],[OrderQuantity]] *Sales_Data[[#This Row],[UnitCost]]</f>
        <v>72800</v>
      </c>
      <c r="P5489" s="7">
        <f>Sales_Data[[#This Row],[ItemCost]] +Sales_Data[[#This Row],[ShippingCost]]</f>
        <v>73832.84</v>
      </c>
      <c r="Q5489" s="7">
        <f>Sales_Data[[#This Row],[Gross Revenue]]-Sales_Data[[#This Row],[TotalFinancialCost]]</f>
        <v>35367.160000000003</v>
      </c>
      <c r="R5489" s="7">
        <f>Sales_Data[[#This Row],[Actul Bill Amount]]-Sales_Data[[#This Row],[ShippingCost]]</f>
        <v>107767.16</v>
      </c>
      <c r="S5489">
        <v>569</v>
      </c>
      <c r="T5489">
        <v>1032.8399999999999</v>
      </c>
      <c r="U5489" t="s">
        <v>58</v>
      </c>
      <c r="V5489">
        <v>800</v>
      </c>
      <c r="W5489" t="s">
        <v>18</v>
      </c>
      <c r="X5489" t="str">
        <f t="shared" si="171"/>
        <v>Bengaluru</v>
      </c>
    </row>
    <row r="5490" spans="1:24" x14ac:dyDescent="0.4">
      <c r="A5490">
        <v>105489</v>
      </c>
      <c r="B5490" s="5">
        <v>45717.056250000001</v>
      </c>
      <c r="C5490" s="3" t="str">
        <f>TEXT(Sales_Data[[#This Row],[OrderDate]],"mmmm")</f>
        <v>March</v>
      </c>
      <c r="D5490" s="3" t="str">
        <f t="shared" si="170"/>
        <v>2025</v>
      </c>
      <c r="E5490" t="s">
        <v>13</v>
      </c>
      <c r="F5490" t="s">
        <v>24</v>
      </c>
      <c r="G5490" t="s">
        <v>29</v>
      </c>
      <c r="H5490" t="s">
        <v>16</v>
      </c>
      <c r="I5490" t="s">
        <v>100</v>
      </c>
      <c r="J5490">
        <v>6</v>
      </c>
      <c r="K5490">
        <v>3500</v>
      </c>
      <c r="L5490" s="7">
        <f>Sales_Data[[#This Row],[OrderQuantity]] *Sales_Data[[#This Row],[UnitPrice]]</f>
        <v>21000</v>
      </c>
      <c r="M5490" s="7">
        <f>Sales_Data[[#This Row],[UnitPrice]]-Sales_Data[[#This Row],[UnitCost]]</f>
        <v>1300</v>
      </c>
      <c r="N5490" s="7">
        <f>Sales_Data[[#This Row],[Gross Revenue]]-Sales_Data[[#This Row],[Discount Amount ]]</f>
        <v>19700</v>
      </c>
      <c r="O5490" s="7">
        <f>Sales_Data[[#This Row],[OrderQuantity]] *Sales_Data[[#This Row],[UnitCost]]</f>
        <v>13200</v>
      </c>
      <c r="P5490" s="7">
        <f>Sales_Data[[#This Row],[ItemCost]] +Sales_Data[[#This Row],[ShippingCost]]</f>
        <v>13750.49</v>
      </c>
      <c r="Q5490" s="7">
        <f>Sales_Data[[#This Row],[Gross Revenue]]-Sales_Data[[#This Row],[TotalFinancialCost]]</f>
        <v>7249.51</v>
      </c>
      <c r="R5490" s="7">
        <f>Sales_Data[[#This Row],[Actul Bill Amount]]-Sales_Data[[#This Row],[ShippingCost]]</f>
        <v>19149.509999999998</v>
      </c>
      <c r="S5490">
        <v>359</v>
      </c>
      <c r="T5490">
        <v>550.49</v>
      </c>
      <c r="U5490" t="s">
        <v>59</v>
      </c>
      <c r="V5490">
        <v>2200</v>
      </c>
      <c r="W5490" t="s">
        <v>18</v>
      </c>
      <c r="X5490" t="str">
        <f t="shared" si="171"/>
        <v>Bengaluru</v>
      </c>
    </row>
    <row r="5491" spans="1:24" x14ac:dyDescent="0.4">
      <c r="A5491">
        <v>105490</v>
      </c>
      <c r="B5491" s="5">
        <v>45755.465277777781</v>
      </c>
      <c r="C5491" s="3" t="str">
        <f>TEXT(Sales_Data[[#This Row],[OrderDate]],"mmmm")</f>
        <v>April</v>
      </c>
      <c r="D5491" s="3" t="str">
        <f t="shared" si="170"/>
        <v>2025</v>
      </c>
      <c r="E5491" t="s">
        <v>13</v>
      </c>
      <c r="F5491" t="s">
        <v>46</v>
      </c>
      <c r="G5491" t="s">
        <v>31</v>
      </c>
      <c r="H5491" t="s">
        <v>32</v>
      </c>
      <c r="I5491" t="s">
        <v>100</v>
      </c>
      <c r="J5491">
        <v>24</v>
      </c>
      <c r="K5491">
        <v>15000</v>
      </c>
      <c r="L5491" s="7">
        <f>Sales_Data[[#This Row],[OrderQuantity]] *Sales_Data[[#This Row],[UnitPrice]]</f>
        <v>360000</v>
      </c>
      <c r="M5491" s="7">
        <f>Sales_Data[[#This Row],[UnitPrice]]-Sales_Data[[#This Row],[UnitCost]]</f>
        <v>5500</v>
      </c>
      <c r="N5491" s="7">
        <f>Sales_Data[[#This Row],[Gross Revenue]]-Sales_Data[[#This Row],[Discount Amount ]]</f>
        <v>354500</v>
      </c>
      <c r="O5491" s="7">
        <f>Sales_Data[[#This Row],[OrderQuantity]] *Sales_Data[[#This Row],[UnitCost]]</f>
        <v>228000</v>
      </c>
      <c r="P5491" s="7">
        <f>Sales_Data[[#This Row],[ItemCost]] +Sales_Data[[#This Row],[ShippingCost]]</f>
        <v>228499.64</v>
      </c>
      <c r="Q5491" s="7">
        <f>Sales_Data[[#This Row],[Gross Revenue]]-Sales_Data[[#This Row],[TotalFinancialCost]]</f>
        <v>131500.35999999999</v>
      </c>
      <c r="R5491" s="7">
        <f>Sales_Data[[#This Row],[Actul Bill Amount]]-Sales_Data[[#This Row],[ShippingCost]]</f>
        <v>354000.36</v>
      </c>
      <c r="S5491">
        <v>903</v>
      </c>
      <c r="T5491">
        <v>499.64</v>
      </c>
      <c r="U5491" t="s">
        <v>53</v>
      </c>
      <c r="V5491">
        <v>9500</v>
      </c>
      <c r="W5491" t="s">
        <v>33</v>
      </c>
      <c r="X5491" t="str">
        <f t="shared" si="171"/>
        <v>Delhi</v>
      </c>
    </row>
    <row r="5492" spans="1:24" x14ac:dyDescent="0.4">
      <c r="A5492">
        <v>105491</v>
      </c>
      <c r="B5492" s="5">
        <v>45828.718055555553</v>
      </c>
      <c r="C5492" s="3" t="str">
        <f>TEXT(Sales_Data[[#This Row],[OrderDate]],"mmmm")</f>
        <v>June</v>
      </c>
      <c r="D5492" s="3" t="str">
        <f t="shared" si="170"/>
        <v>2025</v>
      </c>
      <c r="E5492" t="s">
        <v>39</v>
      </c>
      <c r="F5492" t="s">
        <v>46</v>
      </c>
      <c r="G5492" t="s">
        <v>29</v>
      </c>
      <c r="H5492" t="s">
        <v>16</v>
      </c>
      <c r="I5492" t="s">
        <v>100</v>
      </c>
      <c r="J5492">
        <v>56</v>
      </c>
      <c r="K5492">
        <v>4500</v>
      </c>
      <c r="L5492" s="7">
        <f>Sales_Data[[#This Row],[OrderQuantity]] *Sales_Data[[#This Row],[UnitPrice]]</f>
        <v>252000</v>
      </c>
      <c r="M5492" s="7">
        <f>Sales_Data[[#This Row],[UnitPrice]]-Sales_Data[[#This Row],[UnitCost]]</f>
        <v>1700</v>
      </c>
      <c r="N5492" s="7">
        <f>Sales_Data[[#This Row],[Gross Revenue]]-Sales_Data[[#This Row],[Discount Amount ]]</f>
        <v>250300</v>
      </c>
      <c r="O5492" s="7">
        <f>Sales_Data[[#This Row],[OrderQuantity]] *Sales_Data[[#This Row],[UnitCost]]</f>
        <v>156800</v>
      </c>
      <c r="P5492" s="7">
        <f>Sales_Data[[#This Row],[ItemCost]] +Sales_Data[[#This Row],[ShippingCost]]</f>
        <v>157524.88</v>
      </c>
      <c r="Q5492" s="7">
        <f>Sales_Data[[#This Row],[Gross Revenue]]-Sales_Data[[#This Row],[TotalFinancialCost]]</f>
        <v>94475.12</v>
      </c>
      <c r="R5492" s="7">
        <f>Sales_Data[[#This Row],[Actul Bill Amount]]-Sales_Data[[#This Row],[ShippingCost]]</f>
        <v>249575.12</v>
      </c>
      <c r="S5492">
        <v>330</v>
      </c>
      <c r="T5492">
        <v>724.88</v>
      </c>
      <c r="U5492" t="s">
        <v>47</v>
      </c>
      <c r="V5492">
        <v>2800</v>
      </c>
      <c r="W5492" t="s">
        <v>18</v>
      </c>
      <c r="X5492" t="str">
        <f t="shared" si="171"/>
        <v>Bengaluru</v>
      </c>
    </row>
    <row r="5493" spans="1:24" x14ac:dyDescent="0.4">
      <c r="A5493">
        <v>105492</v>
      </c>
      <c r="B5493" s="5">
        <v>45830.662499999999</v>
      </c>
      <c r="C5493" s="3" t="str">
        <f>TEXT(Sales_Data[[#This Row],[OrderDate]],"mmmm")</f>
        <v>June</v>
      </c>
      <c r="D5493" s="3" t="str">
        <f t="shared" si="170"/>
        <v>2025</v>
      </c>
      <c r="E5493" t="s">
        <v>39</v>
      </c>
      <c r="F5493" t="s">
        <v>28</v>
      </c>
      <c r="G5493" t="s">
        <v>31</v>
      </c>
      <c r="H5493" t="s">
        <v>16</v>
      </c>
      <c r="I5493" t="s">
        <v>100</v>
      </c>
      <c r="J5493">
        <v>55</v>
      </c>
      <c r="K5493">
        <v>450</v>
      </c>
      <c r="L5493" s="7">
        <f>Sales_Data[[#This Row],[OrderQuantity]] *Sales_Data[[#This Row],[UnitPrice]]</f>
        <v>24750</v>
      </c>
      <c r="M5493" s="7">
        <f>Sales_Data[[#This Row],[UnitPrice]]-Sales_Data[[#This Row],[UnitCost]]</f>
        <v>250</v>
      </c>
      <c r="N5493" s="7">
        <f>Sales_Data[[#This Row],[Gross Revenue]]-Sales_Data[[#This Row],[Discount Amount ]]</f>
        <v>24500</v>
      </c>
      <c r="O5493" s="7">
        <f>Sales_Data[[#This Row],[OrderQuantity]] *Sales_Data[[#This Row],[UnitCost]]</f>
        <v>11000</v>
      </c>
      <c r="P5493" s="7">
        <f>Sales_Data[[#This Row],[ItemCost]] +Sales_Data[[#This Row],[ShippingCost]]</f>
        <v>12116.36</v>
      </c>
      <c r="Q5493" s="7">
        <f>Sales_Data[[#This Row],[Gross Revenue]]-Sales_Data[[#This Row],[TotalFinancialCost]]</f>
        <v>12633.64</v>
      </c>
      <c r="R5493" s="7">
        <f>Sales_Data[[#This Row],[Actul Bill Amount]]-Sales_Data[[#This Row],[ShippingCost]]</f>
        <v>23383.64</v>
      </c>
      <c r="S5493">
        <v>752</v>
      </c>
      <c r="T5493">
        <v>1116.3599999999999</v>
      </c>
      <c r="U5493" t="s">
        <v>30</v>
      </c>
      <c r="V5493">
        <v>200</v>
      </c>
      <c r="W5493" t="s">
        <v>18</v>
      </c>
      <c r="X5493" t="str">
        <f t="shared" si="171"/>
        <v>Bengaluru</v>
      </c>
    </row>
    <row r="5494" spans="1:24" x14ac:dyDescent="0.4">
      <c r="A5494">
        <v>105493</v>
      </c>
      <c r="B5494" s="5">
        <v>45808.904166666667</v>
      </c>
      <c r="C5494" s="3" t="str">
        <f>TEXT(Sales_Data[[#This Row],[OrderDate]],"mmmm")</f>
        <v>May</v>
      </c>
      <c r="D5494" s="3" t="str">
        <f t="shared" si="170"/>
        <v>2025</v>
      </c>
      <c r="E5494" t="s">
        <v>50</v>
      </c>
      <c r="F5494" t="s">
        <v>55</v>
      </c>
      <c r="G5494" t="s">
        <v>15</v>
      </c>
      <c r="H5494" t="s">
        <v>37</v>
      </c>
      <c r="I5494" t="s">
        <v>100</v>
      </c>
      <c r="J5494">
        <v>98</v>
      </c>
      <c r="K5494">
        <v>850</v>
      </c>
      <c r="L5494" s="7">
        <f>Sales_Data[[#This Row],[OrderQuantity]] *Sales_Data[[#This Row],[UnitPrice]]</f>
        <v>83300</v>
      </c>
      <c r="M5494" s="7">
        <f>Sales_Data[[#This Row],[UnitPrice]]-Sales_Data[[#This Row],[UnitCost]]</f>
        <v>300</v>
      </c>
      <c r="N5494" s="7">
        <f>Sales_Data[[#This Row],[Gross Revenue]]-Sales_Data[[#This Row],[Discount Amount ]]</f>
        <v>83000</v>
      </c>
      <c r="O5494" s="7">
        <f>Sales_Data[[#This Row],[OrderQuantity]] *Sales_Data[[#This Row],[UnitCost]]</f>
        <v>53900</v>
      </c>
      <c r="P5494" s="7">
        <f>Sales_Data[[#This Row],[ItemCost]] +Sales_Data[[#This Row],[ShippingCost]]</f>
        <v>54428.01</v>
      </c>
      <c r="Q5494" s="7">
        <f>Sales_Data[[#This Row],[Gross Revenue]]-Sales_Data[[#This Row],[TotalFinancialCost]]</f>
        <v>28871.989999999998</v>
      </c>
      <c r="R5494" s="7">
        <f>Sales_Data[[#This Row],[Actul Bill Amount]]-Sales_Data[[#This Row],[ShippingCost]]</f>
        <v>82471.990000000005</v>
      </c>
      <c r="S5494">
        <v>659</v>
      </c>
      <c r="T5494">
        <v>528.01</v>
      </c>
      <c r="U5494" t="s">
        <v>56</v>
      </c>
      <c r="V5494">
        <v>550</v>
      </c>
      <c r="W5494" t="s">
        <v>38</v>
      </c>
      <c r="X5494" t="str">
        <f t="shared" si="171"/>
        <v>Kolkata</v>
      </c>
    </row>
    <row r="5495" spans="1:24" x14ac:dyDescent="0.4">
      <c r="A5495">
        <v>105494</v>
      </c>
      <c r="B5495" s="5">
        <v>46007.198611111111</v>
      </c>
      <c r="C5495" s="3" t="str">
        <f>TEXT(Sales_Data[[#This Row],[OrderDate]],"mmmm")</f>
        <v>December</v>
      </c>
      <c r="D5495" s="3" t="str">
        <f t="shared" si="170"/>
        <v>2025</v>
      </c>
      <c r="E5495" t="s">
        <v>19</v>
      </c>
      <c r="F5495" t="s">
        <v>14</v>
      </c>
      <c r="G5495" t="s">
        <v>15</v>
      </c>
      <c r="H5495" t="s">
        <v>25</v>
      </c>
      <c r="I5495" t="s">
        <v>100</v>
      </c>
      <c r="J5495">
        <v>23</v>
      </c>
      <c r="K5495">
        <v>3200</v>
      </c>
      <c r="L5495" s="7">
        <f>Sales_Data[[#This Row],[OrderQuantity]] *Sales_Data[[#This Row],[UnitPrice]]</f>
        <v>73600</v>
      </c>
      <c r="M5495" s="7">
        <f>Sales_Data[[#This Row],[UnitPrice]]-Sales_Data[[#This Row],[UnitCost]]</f>
        <v>1200</v>
      </c>
      <c r="N5495" s="7">
        <f>Sales_Data[[#This Row],[Gross Revenue]]-Sales_Data[[#This Row],[Discount Amount ]]</f>
        <v>72400</v>
      </c>
      <c r="O5495" s="7">
        <f>Sales_Data[[#This Row],[OrderQuantity]] *Sales_Data[[#This Row],[UnitCost]]</f>
        <v>46000</v>
      </c>
      <c r="P5495" s="7">
        <f>Sales_Data[[#This Row],[ItemCost]] +Sales_Data[[#This Row],[ShippingCost]]</f>
        <v>47903.31</v>
      </c>
      <c r="Q5495" s="7">
        <f>Sales_Data[[#This Row],[Gross Revenue]]-Sales_Data[[#This Row],[TotalFinancialCost]]</f>
        <v>25696.690000000002</v>
      </c>
      <c r="R5495" s="7">
        <f>Sales_Data[[#This Row],[Actul Bill Amount]]-Sales_Data[[#This Row],[ShippingCost]]</f>
        <v>70496.69</v>
      </c>
      <c r="S5495">
        <v>454</v>
      </c>
      <c r="T5495">
        <v>1903.31</v>
      </c>
      <c r="U5495" t="s">
        <v>17</v>
      </c>
      <c r="V5495">
        <v>2000</v>
      </c>
      <c r="W5495" t="s">
        <v>27</v>
      </c>
      <c r="X5495" t="str">
        <f t="shared" si="171"/>
        <v>Mumbai</v>
      </c>
    </row>
    <row r="5496" spans="1:24" x14ac:dyDescent="0.4">
      <c r="A5496">
        <v>105495</v>
      </c>
      <c r="B5496" s="5">
        <v>45779.677777777775</v>
      </c>
      <c r="C5496" s="3" t="str">
        <f>TEXT(Sales_Data[[#This Row],[OrderDate]],"mmmm")</f>
        <v>May</v>
      </c>
      <c r="D5496" s="3" t="str">
        <f t="shared" si="170"/>
        <v>2025</v>
      </c>
      <c r="E5496" t="s">
        <v>42</v>
      </c>
      <c r="F5496" t="s">
        <v>14</v>
      </c>
      <c r="G5496" t="s">
        <v>29</v>
      </c>
      <c r="H5496" t="s">
        <v>32</v>
      </c>
      <c r="I5496" t="s">
        <v>100</v>
      </c>
      <c r="J5496">
        <v>78</v>
      </c>
      <c r="K5496">
        <v>3200</v>
      </c>
      <c r="L5496" s="7">
        <f>Sales_Data[[#This Row],[OrderQuantity]] *Sales_Data[[#This Row],[UnitPrice]]</f>
        <v>249600</v>
      </c>
      <c r="M5496" s="7">
        <f>Sales_Data[[#This Row],[UnitPrice]]-Sales_Data[[#This Row],[UnitCost]]</f>
        <v>1200</v>
      </c>
      <c r="N5496" s="7">
        <f>Sales_Data[[#This Row],[Gross Revenue]]-Sales_Data[[#This Row],[Discount Amount ]]</f>
        <v>248400</v>
      </c>
      <c r="O5496" s="7">
        <f>Sales_Data[[#This Row],[OrderQuantity]] *Sales_Data[[#This Row],[UnitCost]]</f>
        <v>156000</v>
      </c>
      <c r="P5496" s="7">
        <f>Sales_Data[[#This Row],[ItemCost]] +Sales_Data[[#This Row],[ShippingCost]]</f>
        <v>158769.15</v>
      </c>
      <c r="Q5496" s="7">
        <f>Sales_Data[[#This Row],[Gross Revenue]]-Sales_Data[[#This Row],[TotalFinancialCost]]</f>
        <v>90830.85</v>
      </c>
      <c r="R5496" s="7">
        <f>Sales_Data[[#This Row],[Actul Bill Amount]]-Sales_Data[[#This Row],[ShippingCost]]</f>
        <v>245630.85</v>
      </c>
      <c r="S5496">
        <v>707</v>
      </c>
      <c r="T5496">
        <v>2769.15</v>
      </c>
      <c r="U5496" t="s">
        <v>17</v>
      </c>
      <c r="V5496">
        <v>2000</v>
      </c>
      <c r="W5496" t="s">
        <v>33</v>
      </c>
      <c r="X5496" t="str">
        <f t="shared" si="171"/>
        <v>Delhi</v>
      </c>
    </row>
    <row r="5497" spans="1:24" x14ac:dyDescent="0.4">
      <c r="A5497">
        <v>105496</v>
      </c>
      <c r="B5497" s="5">
        <v>45765.431944444441</v>
      </c>
      <c r="C5497" s="3" t="str">
        <f>TEXT(Sales_Data[[#This Row],[OrderDate]],"mmmm")</f>
        <v>April</v>
      </c>
      <c r="D5497" s="3" t="str">
        <f t="shared" si="170"/>
        <v>2025</v>
      </c>
      <c r="E5497" t="s">
        <v>19</v>
      </c>
      <c r="F5497" t="s">
        <v>35</v>
      </c>
      <c r="G5497" t="s">
        <v>15</v>
      </c>
      <c r="H5497" t="s">
        <v>20</v>
      </c>
      <c r="I5497" t="s">
        <v>100</v>
      </c>
      <c r="J5497">
        <v>76</v>
      </c>
      <c r="K5497">
        <v>12000</v>
      </c>
      <c r="L5497" s="7">
        <f>Sales_Data[[#This Row],[OrderQuantity]] *Sales_Data[[#This Row],[UnitPrice]]</f>
        <v>912000</v>
      </c>
      <c r="M5497" s="7">
        <f>Sales_Data[[#This Row],[UnitPrice]]-Sales_Data[[#This Row],[UnitCost]]</f>
        <v>4000</v>
      </c>
      <c r="N5497" s="7">
        <f>Sales_Data[[#This Row],[Gross Revenue]]-Sales_Data[[#This Row],[Discount Amount ]]</f>
        <v>908000</v>
      </c>
      <c r="O5497" s="7">
        <f>Sales_Data[[#This Row],[OrderQuantity]] *Sales_Data[[#This Row],[UnitCost]]</f>
        <v>608000</v>
      </c>
      <c r="P5497" s="7">
        <f>Sales_Data[[#This Row],[ItemCost]] +Sales_Data[[#This Row],[ShippingCost]]</f>
        <v>608934.80000000005</v>
      </c>
      <c r="Q5497" s="7">
        <f>Sales_Data[[#This Row],[Gross Revenue]]-Sales_Data[[#This Row],[TotalFinancialCost]]</f>
        <v>303065.19999999995</v>
      </c>
      <c r="R5497" s="7">
        <f>Sales_Data[[#This Row],[Actul Bill Amount]]-Sales_Data[[#This Row],[ShippingCost]]</f>
        <v>907065.2</v>
      </c>
      <c r="S5497">
        <v>712</v>
      </c>
      <c r="T5497">
        <v>934.8</v>
      </c>
      <c r="U5497" t="s">
        <v>36</v>
      </c>
      <c r="V5497">
        <v>8000</v>
      </c>
      <c r="W5497" t="s">
        <v>22</v>
      </c>
      <c r="X5497" t="str">
        <f t="shared" si="171"/>
        <v>Nagpur</v>
      </c>
    </row>
    <row r="5498" spans="1:24" x14ac:dyDescent="0.4">
      <c r="A5498">
        <v>105497</v>
      </c>
      <c r="B5498" s="5">
        <v>45661.259027777778</v>
      </c>
      <c r="C5498" s="3" t="str">
        <f>TEXT(Sales_Data[[#This Row],[OrderDate]],"mmmm")</f>
        <v>January</v>
      </c>
      <c r="D5498" s="3" t="str">
        <f t="shared" si="170"/>
        <v>2025</v>
      </c>
      <c r="E5498" t="s">
        <v>45</v>
      </c>
      <c r="F5498" t="s">
        <v>28</v>
      </c>
      <c r="G5498" t="s">
        <v>29</v>
      </c>
      <c r="H5498" t="s">
        <v>32</v>
      </c>
      <c r="I5498" t="s">
        <v>100</v>
      </c>
      <c r="J5498">
        <v>78</v>
      </c>
      <c r="K5498">
        <v>450</v>
      </c>
      <c r="L5498" s="7">
        <f>Sales_Data[[#This Row],[OrderQuantity]] *Sales_Data[[#This Row],[UnitPrice]]</f>
        <v>35100</v>
      </c>
      <c r="M5498" s="7">
        <f>Sales_Data[[#This Row],[UnitPrice]]-Sales_Data[[#This Row],[UnitCost]]</f>
        <v>250</v>
      </c>
      <c r="N5498" s="7">
        <f>Sales_Data[[#This Row],[Gross Revenue]]-Sales_Data[[#This Row],[Discount Amount ]]</f>
        <v>34850</v>
      </c>
      <c r="O5498" s="7">
        <f>Sales_Data[[#This Row],[OrderQuantity]] *Sales_Data[[#This Row],[UnitCost]]</f>
        <v>15600</v>
      </c>
      <c r="P5498" s="7">
        <f>Sales_Data[[#This Row],[ItemCost]] +Sales_Data[[#This Row],[ShippingCost]]</f>
        <v>16253.69</v>
      </c>
      <c r="Q5498" s="7">
        <f>Sales_Data[[#This Row],[Gross Revenue]]-Sales_Data[[#This Row],[TotalFinancialCost]]</f>
        <v>18846.309999999998</v>
      </c>
      <c r="R5498" s="7">
        <f>Sales_Data[[#This Row],[Actul Bill Amount]]-Sales_Data[[#This Row],[ShippingCost]]</f>
        <v>34196.31</v>
      </c>
      <c r="S5498">
        <v>878</v>
      </c>
      <c r="T5498">
        <v>653.69000000000005</v>
      </c>
      <c r="U5498" t="s">
        <v>30</v>
      </c>
      <c r="V5498">
        <v>200</v>
      </c>
      <c r="W5498" t="s">
        <v>33</v>
      </c>
      <c r="X5498" t="str">
        <f t="shared" si="171"/>
        <v>Delhi</v>
      </c>
    </row>
    <row r="5499" spans="1:24" x14ac:dyDescent="0.4">
      <c r="A5499">
        <v>105498</v>
      </c>
      <c r="B5499" s="5">
        <v>45750.724305555559</v>
      </c>
      <c r="C5499" s="3" t="str">
        <f>TEXT(Sales_Data[[#This Row],[OrderDate]],"mmmm")</f>
        <v>April</v>
      </c>
      <c r="D5499" s="3" t="str">
        <f t="shared" si="170"/>
        <v>2025</v>
      </c>
      <c r="E5499" t="s">
        <v>48</v>
      </c>
      <c r="F5499" t="s">
        <v>14</v>
      </c>
      <c r="G5499" t="s">
        <v>15</v>
      </c>
      <c r="H5499" t="s">
        <v>37</v>
      </c>
      <c r="I5499" t="s">
        <v>100</v>
      </c>
      <c r="J5499">
        <v>15</v>
      </c>
      <c r="K5499">
        <v>6500</v>
      </c>
      <c r="L5499" s="7">
        <f>Sales_Data[[#This Row],[OrderQuantity]] *Sales_Data[[#This Row],[UnitPrice]]</f>
        <v>97500</v>
      </c>
      <c r="M5499" s="7">
        <f>Sales_Data[[#This Row],[UnitPrice]]-Sales_Data[[#This Row],[UnitCost]]</f>
        <v>2300</v>
      </c>
      <c r="N5499" s="7">
        <f>Sales_Data[[#This Row],[Gross Revenue]]-Sales_Data[[#This Row],[Discount Amount ]]</f>
        <v>95200</v>
      </c>
      <c r="O5499" s="7">
        <f>Sales_Data[[#This Row],[OrderQuantity]] *Sales_Data[[#This Row],[UnitCost]]</f>
        <v>63000</v>
      </c>
      <c r="P5499" s="7">
        <f>Sales_Data[[#This Row],[ItemCost]] +Sales_Data[[#This Row],[ShippingCost]]</f>
        <v>63646.52</v>
      </c>
      <c r="Q5499" s="7">
        <f>Sales_Data[[#This Row],[Gross Revenue]]-Sales_Data[[#This Row],[TotalFinancialCost]]</f>
        <v>33853.480000000003</v>
      </c>
      <c r="R5499" s="7">
        <f>Sales_Data[[#This Row],[Actul Bill Amount]]-Sales_Data[[#This Row],[ShippingCost]]</f>
        <v>94553.48</v>
      </c>
      <c r="S5499">
        <v>335</v>
      </c>
      <c r="T5499">
        <v>646.52</v>
      </c>
      <c r="U5499" t="s">
        <v>21</v>
      </c>
      <c r="V5499">
        <v>4200</v>
      </c>
      <c r="W5499" t="s">
        <v>38</v>
      </c>
      <c r="X5499" t="str">
        <f t="shared" si="171"/>
        <v>Kolkata</v>
      </c>
    </row>
    <row r="5500" spans="1:24" x14ac:dyDescent="0.4">
      <c r="A5500">
        <v>105499</v>
      </c>
      <c r="B5500" s="5">
        <v>45663.053472222222</v>
      </c>
      <c r="C5500" s="3" t="str">
        <f>TEXT(Sales_Data[[#This Row],[OrderDate]],"mmmm")</f>
        <v>January</v>
      </c>
      <c r="D5500" s="3" t="str">
        <f t="shared" si="170"/>
        <v>2025</v>
      </c>
      <c r="E5500" t="s">
        <v>23</v>
      </c>
      <c r="F5500" t="s">
        <v>40</v>
      </c>
      <c r="G5500" t="s">
        <v>29</v>
      </c>
      <c r="H5500" t="s">
        <v>16</v>
      </c>
      <c r="I5500" t="s">
        <v>100</v>
      </c>
      <c r="J5500">
        <v>32</v>
      </c>
      <c r="K5500">
        <v>1500</v>
      </c>
      <c r="L5500" s="7">
        <f>Sales_Data[[#This Row],[OrderQuantity]] *Sales_Data[[#This Row],[UnitPrice]]</f>
        <v>48000</v>
      </c>
      <c r="M5500" s="7">
        <f>Sales_Data[[#This Row],[UnitPrice]]-Sales_Data[[#This Row],[UnitCost]]</f>
        <v>700</v>
      </c>
      <c r="N5500" s="7">
        <f>Sales_Data[[#This Row],[Gross Revenue]]-Sales_Data[[#This Row],[Discount Amount ]]</f>
        <v>47300</v>
      </c>
      <c r="O5500" s="7">
        <f>Sales_Data[[#This Row],[OrderQuantity]] *Sales_Data[[#This Row],[UnitCost]]</f>
        <v>25600</v>
      </c>
      <c r="P5500" s="7">
        <f>Sales_Data[[#This Row],[ItemCost]] +Sales_Data[[#This Row],[ShippingCost]]</f>
        <v>26520.61</v>
      </c>
      <c r="Q5500" s="7">
        <f>Sales_Data[[#This Row],[Gross Revenue]]-Sales_Data[[#This Row],[TotalFinancialCost]]</f>
        <v>21479.39</v>
      </c>
      <c r="R5500" s="7">
        <f>Sales_Data[[#This Row],[Actul Bill Amount]]-Sales_Data[[#This Row],[ShippingCost]]</f>
        <v>46379.39</v>
      </c>
      <c r="S5500">
        <v>552</v>
      </c>
      <c r="T5500">
        <v>920.61</v>
      </c>
      <c r="U5500" t="s">
        <v>52</v>
      </c>
      <c r="V5500">
        <v>800</v>
      </c>
      <c r="W5500" t="s">
        <v>18</v>
      </c>
      <c r="X5500" t="str">
        <f t="shared" si="171"/>
        <v>Bengaluru</v>
      </c>
    </row>
    <row r="5501" spans="1:24" x14ac:dyDescent="0.4">
      <c r="A5501">
        <v>105500</v>
      </c>
      <c r="B5501" s="5">
        <v>45945.084722222222</v>
      </c>
      <c r="C5501" s="3" t="str">
        <f>TEXT(Sales_Data[[#This Row],[OrderDate]],"mmmm")</f>
        <v>October</v>
      </c>
      <c r="D5501" s="3" t="str">
        <f t="shared" si="170"/>
        <v>2025</v>
      </c>
      <c r="E5501" t="s">
        <v>34</v>
      </c>
      <c r="F5501" t="s">
        <v>55</v>
      </c>
      <c r="G5501" t="s">
        <v>15</v>
      </c>
      <c r="H5501" t="s">
        <v>16</v>
      </c>
      <c r="I5501" t="s">
        <v>100</v>
      </c>
      <c r="J5501">
        <v>58</v>
      </c>
      <c r="K5501">
        <v>600</v>
      </c>
      <c r="L5501" s="7">
        <f>Sales_Data[[#This Row],[OrderQuantity]] *Sales_Data[[#This Row],[UnitPrice]]</f>
        <v>34800</v>
      </c>
      <c r="M5501" s="7">
        <f>Sales_Data[[#This Row],[UnitPrice]]-Sales_Data[[#This Row],[UnitCost]]</f>
        <v>250</v>
      </c>
      <c r="N5501" s="7">
        <f>Sales_Data[[#This Row],[Gross Revenue]]-Sales_Data[[#This Row],[Discount Amount ]]</f>
        <v>34550</v>
      </c>
      <c r="O5501" s="7">
        <f>Sales_Data[[#This Row],[OrderQuantity]] *Sales_Data[[#This Row],[UnitCost]]</f>
        <v>20300</v>
      </c>
      <c r="P5501" s="7">
        <f>Sales_Data[[#This Row],[ItemCost]] +Sales_Data[[#This Row],[ShippingCost]]</f>
        <v>20732.39</v>
      </c>
      <c r="Q5501" s="7">
        <f>Sales_Data[[#This Row],[Gross Revenue]]-Sales_Data[[#This Row],[TotalFinancialCost]]</f>
        <v>14067.61</v>
      </c>
      <c r="R5501" s="7">
        <f>Sales_Data[[#This Row],[Actul Bill Amount]]-Sales_Data[[#This Row],[ShippingCost]]</f>
        <v>34117.61</v>
      </c>
      <c r="S5501">
        <v>656</v>
      </c>
      <c r="T5501">
        <v>432.39</v>
      </c>
      <c r="U5501" t="s">
        <v>57</v>
      </c>
      <c r="V5501">
        <v>350</v>
      </c>
      <c r="W5501" t="s">
        <v>18</v>
      </c>
      <c r="X5501" t="str">
        <f t="shared" si="171"/>
        <v>Bengaluru</v>
      </c>
    </row>
    <row r="5502" spans="1:24" x14ac:dyDescent="0.4">
      <c r="A5502">
        <v>105501</v>
      </c>
      <c r="B5502" s="5">
        <v>45763.372916666667</v>
      </c>
      <c r="C5502" s="3" t="str">
        <f>TEXT(Sales_Data[[#This Row],[OrderDate]],"mmmm")</f>
        <v>April</v>
      </c>
      <c r="D5502" s="3" t="str">
        <f t="shared" si="170"/>
        <v>2025</v>
      </c>
      <c r="E5502" t="s">
        <v>34</v>
      </c>
      <c r="F5502" t="s">
        <v>55</v>
      </c>
      <c r="G5502" t="s">
        <v>31</v>
      </c>
      <c r="H5502" t="s">
        <v>37</v>
      </c>
      <c r="I5502" t="s">
        <v>100</v>
      </c>
      <c r="J5502">
        <v>70</v>
      </c>
      <c r="K5502">
        <v>600</v>
      </c>
      <c r="L5502" s="7">
        <f>Sales_Data[[#This Row],[OrderQuantity]] *Sales_Data[[#This Row],[UnitPrice]]</f>
        <v>42000</v>
      </c>
      <c r="M5502" s="7">
        <f>Sales_Data[[#This Row],[UnitPrice]]-Sales_Data[[#This Row],[UnitCost]]</f>
        <v>250</v>
      </c>
      <c r="N5502" s="7">
        <f>Sales_Data[[#This Row],[Gross Revenue]]-Sales_Data[[#This Row],[Discount Amount ]]</f>
        <v>41750</v>
      </c>
      <c r="O5502" s="7">
        <f>Sales_Data[[#This Row],[OrderQuantity]] *Sales_Data[[#This Row],[UnitCost]]</f>
        <v>24500</v>
      </c>
      <c r="P5502" s="7">
        <f>Sales_Data[[#This Row],[ItemCost]] +Sales_Data[[#This Row],[ShippingCost]]</f>
        <v>24812.04</v>
      </c>
      <c r="Q5502" s="7">
        <f>Sales_Data[[#This Row],[Gross Revenue]]-Sales_Data[[#This Row],[TotalFinancialCost]]</f>
        <v>17187.96</v>
      </c>
      <c r="R5502" s="7">
        <f>Sales_Data[[#This Row],[Actul Bill Amount]]-Sales_Data[[#This Row],[ShippingCost]]</f>
        <v>41437.96</v>
      </c>
      <c r="S5502">
        <v>778</v>
      </c>
      <c r="T5502">
        <v>312.04000000000002</v>
      </c>
      <c r="U5502" t="s">
        <v>57</v>
      </c>
      <c r="V5502">
        <v>350</v>
      </c>
      <c r="W5502" t="s">
        <v>38</v>
      </c>
      <c r="X5502" t="str">
        <f t="shared" si="171"/>
        <v>Kolkata</v>
      </c>
    </row>
    <row r="5503" spans="1:24" x14ac:dyDescent="0.4">
      <c r="A5503">
        <v>105502</v>
      </c>
      <c r="B5503" s="5">
        <v>45803.004166666666</v>
      </c>
      <c r="C5503" s="3" t="str">
        <f>TEXT(Sales_Data[[#This Row],[OrderDate]],"mmmm")</f>
        <v>May</v>
      </c>
      <c r="D5503" s="3" t="str">
        <f t="shared" si="170"/>
        <v>2025</v>
      </c>
      <c r="E5503" t="s">
        <v>13</v>
      </c>
      <c r="F5503" t="s">
        <v>24</v>
      </c>
      <c r="G5503" t="s">
        <v>15</v>
      </c>
      <c r="H5503" t="s">
        <v>20</v>
      </c>
      <c r="I5503" t="s">
        <v>100</v>
      </c>
      <c r="J5503">
        <v>69</v>
      </c>
      <c r="K5503">
        <v>3500</v>
      </c>
      <c r="L5503" s="7">
        <f>Sales_Data[[#This Row],[OrderQuantity]] *Sales_Data[[#This Row],[UnitPrice]]</f>
        <v>241500</v>
      </c>
      <c r="M5503" s="7">
        <f>Sales_Data[[#This Row],[UnitPrice]]-Sales_Data[[#This Row],[UnitCost]]</f>
        <v>1300</v>
      </c>
      <c r="N5503" s="7">
        <f>Sales_Data[[#This Row],[Gross Revenue]]-Sales_Data[[#This Row],[Discount Amount ]]</f>
        <v>240200</v>
      </c>
      <c r="O5503" s="7">
        <f>Sales_Data[[#This Row],[OrderQuantity]] *Sales_Data[[#This Row],[UnitCost]]</f>
        <v>151800</v>
      </c>
      <c r="P5503" s="7">
        <f>Sales_Data[[#This Row],[ItemCost]] +Sales_Data[[#This Row],[ShippingCost]]</f>
        <v>154194.56</v>
      </c>
      <c r="Q5503" s="7">
        <f>Sales_Data[[#This Row],[Gross Revenue]]-Sales_Data[[#This Row],[TotalFinancialCost]]</f>
        <v>87305.44</v>
      </c>
      <c r="R5503" s="7">
        <f>Sales_Data[[#This Row],[Actul Bill Amount]]-Sales_Data[[#This Row],[ShippingCost]]</f>
        <v>237805.44</v>
      </c>
      <c r="S5503">
        <v>345</v>
      </c>
      <c r="T5503">
        <v>2394.56</v>
      </c>
      <c r="U5503" t="s">
        <v>59</v>
      </c>
      <c r="V5503">
        <v>2200</v>
      </c>
      <c r="W5503" t="s">
        <v>22</v>
      </c>
      <c r="X5503" t="str">
        <f t="shared" si="171"/>
        <v>Nagpur</v>
      </c>
    </row>
    <row r="5504" spans="1:24" x14ac:dyDescent="0.4">
      <c r="A5504">
        <v>105503</v>
      </c>
      <c r="B5504" s="5">
        <v>45928.970138888886</v>
      </c>
      <c r="C5504" s="3" t="str">
        <f>TEXT(Sales_Data[[#This Row],[OrderDate]],"mmmm")</f>
        <v>September</v>
      </c>
      <c r="D5504" s="3" t="str">
        <f t="shared" si="170"/>
        <v>2025</v>
      </c>
      <c r="E5504" t="s">
        <v>39</v>
      </c>
      <c r="F5504" t="s">
        <v>28</v>
      </c>
      <c r="G5504" t="s">
        <v>15</v>
      </c>
      <c r="H5504" t="s">
        <v>16</v>
      </c>
      <c r="I5504" t="s">
        <v>100</v>
      </c>
      <c r="J5504">
        <v>8</v>
      </c>
      <c r="K5504">
        <v>2500</v>
      </c>
      <c r="L5504" s="7">
        <f>Sales_Data[[#This Row],[OrderQuantity]] *Sales_Data[[#This Row],[UnitPrice]]</f>
        <v>20000</v>
      </c>
      <c r="M5504" s="7">
        <f>Sales_Data[[#This Row],[UnitPrice]]-Sales_Data[[#This Row],[UnitCost]]</f>
        <v>1000</v>
      </c>
      <c r="N5504" s="7">
        <f>Sales_Data[[#This Row],[Gross Revenue]]-Sales_Data[[#This Row],[Discount Amount ]]</f>
        <v>19000</v>
      </c>
      <c r="O5504" s="7">
        <f>Sales_Data[[#This Row],[OrderQuantity]] *Sales_Data[[#This Row],[UnitCost]]</f>
        <v>12000</v>
      </c>
      <c r="P5504" s="7">
        <f>Sales_Data[[#This Row],[ItemCost]] +Sales_Data[[#This Row],[ShippingCost]]</f>
        <v>12649.89</v>
      </c>
      <c r="Q5504" s="7">
        <f>Sales_Data[[#This Row],[Gross Revenue]]-Sales_Data[[#This Row],[TotalFinancialCost]]</f>
        <v>7350.1100000000006</v>
      </c>
      <c r="R5504" s="7">
        <f>Sales_Data[[#This Row],[Actul Bill Amount]]-Sales_Data[[#This Row],[ShippingCost]]</f>
        <v>18350.11</v>
      </c>
      <c r="S5504">
        <v>829</v>
      </c>
      <c r="T5504">
        <v>649.89</v>
      </c>
      <c r="U5504" t="s">
        <v>54</v>
      </c>
      <c r="V5504">
        <v>1500</v>
      </c>
      <c r="W5504" t="s">
        <v>18</v>
      </c>
      <c r="X5504" t="str">
        <f t="shared" si="171"/>
        <v>Bengaluru</v>
      </c>
    </row>
    <row r="5505" spans="1:24" x14ac:dyDescent="0.4">
      <c r="A5505">
        <v>105504</v>
      </c>
      <c r="B5505" s="5">
        <v>45753.71597222222</v>
      </c>
      <c r="C5505" s="3" t="str">
        <f>TEXT(Sales_Data[[#This Row],[OrderDate]],"mmmm")</f>
        <v>April</v>
      </c>
      <c r="D5505" s="3" t="str">
        <f t="shared" si="170"/>
        <v>2025</v>
      </c>
      <c r="E5505" t="s">
        <v>13</v>
      </c>
      <c r="F5505" t="s">
        <v>28</v>
      </c>
      <c r="G5505" t="s">
        <v>15</v>
      </c>
      <c r="H5505" t="s">
        <v>20</v>
      </c>
      <c r="I5505" t="s">
        <v>100</v>
      </c>
      <c r="J5505">
        <v>51</v>
      </c>
      <c r="K5505">
        <v>450</v>
      </c>
      <c r="L5505" s="7">
        <f>Sales_Data[[#This Row],[OrderQuantity]] *Sales_Data[[#This Row],[UnitPrice]]</f>
        <v>22950</v>
      </c>
      <c r="M5505" s="7">
        <f>Sales_Data[[#This Row],[UnitPrice]]-Sales_Data[[#This Row],[UnitCost]]</f>
        <v>250</v>
      </c>
      <c r="N5505" s="7">
        <f>Sales_Data[[#This Row],[Gross Revenue]]-Sales_Data[[#This Row],[Discount Amount ]]</f>
        <v>22700</v>
      </c>
      <c r="O5505" s="7">
        <f>Sales_Data[[#This Row],[OrderQuantity]] *Sales_Data[[#This Row],[UnitCost]]</f>
        <v>10200</v>
      </c>
      <c r="P5505" s="7">
        <f>Sales_Data[[#This Row],[ItemCost]] +Sales_Data[[#This Row],[ShippingCost]]</f>
        <v>10758.32</v>
      </c>
      <c r="Q5505" s="7">
        <f>Sales_Data[[#This Row],[Gross Revenue]]-Sales_Data[[#This Row],[TotalFinancialCost]]</f>
        <v>12191.68</v>
      </c>
      <c r="R5505" s="7">
        <f>Sales_Data[[#This Row],[Actul Bill Amount]]-Sales_Data[[#This Row],[ShippingCost]]</f>
        <v>22141.68</v>
      </c>
      <c r="S5505">
        <v>1016</v>
      </c>
      <c r="T5505">
        <v>558.32000000000005</v>
      </c>
      <c r="U5505" t="s">
        <v>30</v>
      </c>
      <c r="V5505">
        <v>200</v>
      </c>
      <c r="W5505" t="s">
        <v>22</v>
      </c>
      <c r="X5505" t="str">
        <f t="shared" si="171"/>
        <v>Nagpur</v>
      </c>
    </row>
    <row r="5506" spans="1:24" x14ac:dyDescent="0.4">
      <c r="A5506">
        <v>105505</v>
      </c>
      <c r="B5506" s="5">
        <v>45886.600694444445</v>
      </c>
      <c r="C5506" s="3" t="str">
        <f>TEXT(Sales_Data[[#This Row],[OrderDate]],"mmmm")</f>
        <v>August</v>
      </c>
      <c r="D5506" s="3" t="str">
        <f t="shared" ref="D5506:D5569" si="172">TEXT(B5506, "yyyy")</f>
        <v>2025</v>
      </c>
      <c r="E5506" t="s">
        <v>48</v>
      </c>
      <c r="F5506" t="s">
        <v>24</v>
      </c>
      <c r="G5506" t="s">
        <v>15</v>
      </c>
      <c r="H5506" t="s">
        <v>37</v>
      </c>
      <c r="I5506" t="s">
        <v>100</v>
      </c>
      <c r="J5506">
        <v>64</v>
      </c>
      <c r="K5506">
        <v>25000</v>
      </c>
      <c r="L5506" s="7">
        <f>Sales_Data[[#This Row],[OrderQuantity]] *Sales_Data[[#This Row],[UnitPrice]]</f>
        <v>1600000</v>
      </c>
      <c r="M5506" s="7">
        <f>Sales_Data[[#This Row],[UnitPrice]]-Sales_Data[[#This Row],[UnitCost]]</f>
        <v>7000</v>
      </c>
      <c r="N5506" s="7">
        <f>Sales_Data[[#This Row],[Gross Revenue]]-Sales_Data[[#This Row],[Discount Amount ]]</f>
        <v>1593000</v>
      </c>
      <c r="O5506" s="7">
        <f>Sales_Data[[#This Row],[OrderQuantity]] *Sales_Data[[#This Row],[UnitCost]]</f>
        <v>1152000</v>
      </c>
      <c r="P5506" s="7">
        <f>Sales_Data[[#This Row],[ItemCost]] +Sales_Data[[#This Row],[ShippingCost]]</f>
        <v>1152755.46</v>
      </c>
      <c r="Q5506" s="7">
        <f>Sales_Data[[#This Row],[Gross Revenue]]-Sales_Data[[#This Row],[TotalFinancialCost]]</f>
        <v>447244.54000000004</v>
      </c>
      <c r="R5506" s="7">
        <f>Sales_Data[[#This Row],[Actul Bill Amount]]-Sales_Data[[#This Row],[ShippingCost]]</f>
        <v>1592244.54</v>
      </c>
      <c r="S5506">
        <v>1149</v>
      </c>
      <c r="T5506">
        <v>755.46</v>
      </c>
      <c r="U5506" t="s">
        <v>60</v>
      </c>
      <c r="V5506">
        <v>18000</v>
      </c>
      <c r="W5506" t="s">
        <v>38</v>
      </c>
      <c r="X5506" t="str">
        <f t="shared" ref="X5506:X5569" si="173">_xlfn.TEXTBEFORE(W5506, " ")</f>
        <v>Kolkata</v>
      </c>
    </row>
    <row r="5507" spans="1:24" x14ac:dyDescent="0.4">
      <c r="A5507">
        <v>105506</v>
      </c>
      <c r="B5507" s="5">
        <v>45859.452777777777</v>
      </c>
      <c r="C5507" s="3" t="str">
        <f>TEXT(Sales_Data[[#This Row],[OrderDate]],"mmmm")</f>
        <v>July</v>
      </c>
      <c r="D5507" s="3" t="str">
        <f t="shared" si="172"/>
        <v>2025</v>
      </c>
      <c r="E5507" t="s">
        <v>48</v>
      </c>
      <c r="F5507" t="s">
        <v>14</v>
      </c>
      <c r="G5507" t="s">
        <v>31</v>
      </c>
      <c r="H5507" t="s">
        <v>20</v>
      </c>
      <c r="I5507" t="s">
        <v>100</v>
      </c>
      <c r="J5507">
        <v>42</v>
      </c>
      <c r="K5507">
        <v>3200</v>
      </c>
      <c r="L5507" s="7">
        <f>Sales_Data[[#This Row],[OrderQuantity]] *Sales_Data[[#This Row],[UnitPrice]]</f>
        <v>134400</v>
      </c>
      <c r="M5507" s="7">
        <f>Sales_Data[[#This Row],[UnitPrice]]-Sales_Data[[#This Row],[UnitCost]]</f>
        <v>1200</v>
      </c>
      <c r="N5507" s="7">
        <f>Sales_Data[[#This Row],[Gross Revenue]]-Sales_Data[[#This Row],[Discount Amount ]]</f>
        <v>133200</v>
      </c>
      <c r="O5507" s="7">
        <f>Sales_Data[[#This Row],[OrderQuantity]] *Sales_Data[[#This Row],[UnitCost]]</f>
        <v>84000</v>
      </c>
      <c r="P5507" s="7">
        <f>Sales_Data[[#This Row],[ItemCost]] +Sales_Data[[#This Row],[ShippingCost]]</f>
        <v>84366.18</v>
      </c>
      <c r="Q5507" s="7">
        <f>Sales_Data[[#This Row],[Gross Revenue]]-Sales_Data[[#This Row],[TotalFinancialCost]]</f>
        <v>50033.820000000007</v>
      </c>
      <c r="R5507" s="7">
        <f>Sales_Data[[#This Row],[Actul Bill Amount]]-Sales_Data[[#This Row],[ShippingCost]]</f>
        <v>132833.82</v>
      </c>
      <c r="S5507">
        <v>943</v>
      </c>
      <c r="T5507">
        <v>366.18</v>
      </c>
      <c r="U5507" t="s">
        <v>17</v>
      </c>
      <c r="V5507">
        <v>2000</v>
      </c>
      <c r="W5507" t="s">
        <v>22</v>
      </c>
      <c r="X5507" t="str">
        <f t="shared" si="173"/>
        <v>Nagpur</v>
      </c>
    </row>
    <row r="5508" spans="1:24" x14ac:dyDescent="0.4">
      <c r="A5508">
        <v>105507</v>
      </c>
      <c r="B5508" s="5">
        <v>45869.204861111109</v>
      </c>
      <c r="C5508" s="3" t="str">
        <f>TEXT(Sales_Data[[#This Row],[OrderDate]],"mmmm")</f>
        <v>July</v>
      </c>
      <c r="D5508" s="3" t="str">
        <f t="shared" si="172"/>
        <v>2025</v>
      </c>
      <c r="E5508" t="s">
        <v>45</v>
      </c>
      <c r="F5508" t="s">
        <v>28</v>
      </c>
      <c r="G5508" t="s">
        <v>15</v>
      </c>
      <c r="H5508" t="s">
        <v>16</v>
      </c>
      <c r="I5508" t="s">
        <v>100</v>
      </c>
      <c r="J5508">
        <v>79</v>
      </c>
      <c r="K5508">
        <v>450</v>
      </c>
      <c r="L5508" s="7">
        <f>Sales_Data[[#This Row],[OrderQuantity]] *Sales_Data[[#This Row],[UnitPrice]]</f>
        <v>35550</v>
      </c>
      <c r="M5508" s="7">
        <f>Sales_Data[[#This Row],[UnitPrice]]-Sales_Data[[#This Row],[UnitCost]]</f>
        <v>250</v>
      </c>
      <c r="N5508" s="7">
        <f>Sales_Data[[#This Row],[Gross Revenue]]-Sales_Data[[#This Row],[Discount Amount ]]</f>
        <v>35300</v>
      </c>
      <c r="O5508" s="7">
        <f>Sales_Data[[#This Row],[OrderQuantity]] *Sales_Data[[#This Row],[UnitCost]]</f>
        <v>15800</v>
      </c>
      <c r="P5508" s="7">
        <f>Sales_Data[[#This Row],[ItemCost]] +Sales_Data[[#This Row],[ShippingCost]]</f>
        <v>16347.57</v>
      </c>
      <c r="Q5508" s="7">
        <f>Sales_Data[[#This Row],[Gross Revenue]]-Sales_Data[[#This Row],[TotalFinancialCost]]</f>
        <v>19202.43</v>
      </c>
      <c r="R5508" s="7">
        <f>Sales_Data[[#This Row],[Actul Bill Amount]]-Sales_Data[[#This Row],[ShippingCost]]</f>
        <v>34752.43</v>
      </c>
      <c r="S5508">
        <v>452</v>
      </c>
      <c r="T5508">
        <v>547.57000000000005</v>
      </c>
      <c r="U5508" t="s">
        <v>30</v>
      </c>
      <c r="V5508">
        <v>200</v>
      </c>
      <c r="W5508" t="s">
        <v>18</v>
      </c>
      <c r="X5508" t="str">
        <f t="shared" si="173"/>
        <v>Bengaluru</v>
      </c>
    </row>
    <row r="5509" spans="1:24" x14ac:dyDescent="0.4">
      <c r="A5509">
        <v>105508</v>
      </c>
      <c r="B5509" s="5">
        <v>45663.362500000003</v>
      </c>
      <c r="C5509" s="3" t="str">
        <f>TEXT(Sales_Data[[#This Row],[OrderDate]],"mmmm")</f>
        <v>January</v>
      </c>
      <c r="D5509" s="3" t="str">
        <f t="shared" si="172"/>
        <v>2025</v>
      </c>
      <c r="E5509" t="s">
        <v>34</v>
      </c>
      <c r="F5509" t="s">
        <v>46</v>
      </c>
      <c r="G5509" t="s">
        <v>29</v>
      </c>
      <c r="H5509" t="s">
        <v>37</v>
      </c>
      <c r="I5509" t="s">
        <v>100</v>
      </c>
      <c r="J5509">
        <v>24</v>
      </c>
      <c r="K5509">
        <v>4500</v>
      </c>
      <c r="L5509" s="7">
        <f>Sales_Data[[#This Row],[OrderQuantity]] *Sales_Data[[#This Row],[UnitPrice]]</f>
        <v>108000</v>
      </c>
      <c r="M5509" s="7">
        <f>Sales_Data[[#This Row],[UnitPrice]]-Sales_Data[[#This Row],[UnitCost]]</f>
        <v>1700</v>
      </c>
      <c r="N5509" s="7">
        <f>Sales_Data[[#This Row],[Gross Revenue]]-Sales_Data[[#This Row],[Discount Amount ]]</f>
        <v>106300</v>
      </c>
      <c r="O5509" s="7">
        <f>Sales_Data[[#This Row],[OrderQuantity]] *Sales_Data[[#This Row],[UnitCost]]</f>
        <v>67200</v>
      </c>
      <c r="P5509" s="7">
        <f>Sales_Data[[#This Row],[ItemCost]] +Sales_Data[[#This Row],[ShippingCost]]</f>
        <v>67389.86</v>
      </c>
      <c r="Q5509" s="7">
        <f>Sales_Data[[#This Row],[Gross Revenue]]-Sales_Data[[#This Row],[TotalFinancialCost]]</f>
        <v>40610.14</v>
      </c>
      <c r="R5509" s="7">
        <f>Sales_Data[[#This Row],[Actul Bill Amount]]-Sales_Data[[#This Row],[ShippingCost]]</f>
        <v>106110.14</v>
      </c>
      <c r="S5509">
        <v>800</v>
      </c>
      <c r="T5509">
        <v>189.86</v>
      </c>
      <c r="U5509" t="s">
        <v>47</v>
      </c>
      <c r="V5509">
        <v>2800</v>
      </c>
      <c r="W5509" t="s">
        <v>38</v>
      </c>
      <c r="X5509" t="str">
        <f t="shared" si="173"/>
        <v>Kolkata</v>
      </c>
    </row>
    <row r="5510" spans="1:24" x14ac:dyDescent="0.4">
      <c r="A5510">
        <v>105509</v>
      </c>
      <c r="B5510" s="5">
        <v>45769.574999999997</v>
      </c>
      <c r="C5510" s="3" t="str">
        <f>TEXT(Sales_Data[[#This Row],[OrderDate]],"mmmm")</f>
        <v>April</v>
      </c>
      <c r="D5510" s="3" t="str">
        <f t="shared" si="172"/>
        <v>2025</v>
      </c>
      <c r="E5510" t="s">
        <v>42</v>
      </c>
      <c r="F5510" t="s">
        <v>43</v>
      </c>
      <c r="G5510" t="s">
        <v>31</v>
      </c>
      <c r="H5510" t="s">
        <v>20</v>
      </c>
      <c r="I5510" t="s">
        <v>100</v>
      </c>
      <c r="J5510">
        <v>73</v>
      </c>
      <c r="K5510">
        <v>4500</v>
      </c>
      <c r="L5510" s="7">
        <f>Sales_Data[[#This Row],[OrderQuantity]] *Sales_Data[[#This Row],[UnitPrice]]</f>
        <v>328500</v>
      </c>
      <c r="M5510" s="7">
        <f>Sales_Data[[#This Row],[UnitPrice]]-Sales_Data[[#This Row],[UnitCost]]</f>
        <v>2000</v>
      </c>
      <c r="N5510" s="7">
        <f>Sales_Data[[#This Row],[Gross Revenue]]-Sales_Data[[#This Row],[Discount Amount ]]</f>
        <v>326500</v>
      </c>
      <c r="O5510" s="7">
        <f>Sales_Data[[#This Row],[OrderQuantity]] *Sales_Data[[#This Row],[UnitCost]]</f>
        <v>182500</v>
      </c>
      <c r="P5510" s="7">
        <f>Sales_Data[[#This Row],[ItemCost]] +Sales_Data[[#This Row],[ShippingCost]]</f>
        <v>182973.57</v>
      </c>
      <c r="Q5510" s="7">
        <f>Sales_Data[[#This Row],[Gross Revenue]]-Sales_Data[[#This Row],[TotalFinancialCost]]</f>
        <v>145526.43</v>
      </c>
      <c r="R5510" s="7">
        <f>Sales_Data[[#This Row],[Actul Bill Amount]]-Sales_Data[[#This Row],[ShippingCost]]</f>
        <v>326026.43</v>
      </c>
      <c r="S5510">
        <v>888</v>
      </c>
      <c r="T5510">
        <v>473.57</v>
      </c>
      <c r="U5510" t="s">
        <v>44</v>
      </c>
      <c r="V5510">
        <v>2500</v>
      </c>
      <c r="W5510" t="s">
        <v>22</v>
      </c>
      <c r="X5510" t="str">
        <f t="shared" si="173"/>
        <v>Nagpur</v>
      </c>
    </row>
    <row r="5511" spans="1:24" x14ac:dyDescent="0.4">
      <c r="A5511">
        <v>105510</v>
      </c>
      <c r="B5511" s="5">
        <v>45980.490972222222</v>
      </c>
      <c r="C5511" s="3" t="str">
        <f>TEXT(Sales_Data[[#This Row],[OrderDate]],"mmmm")</f>
        <v>November</v>
      </c>
      <c r="D5511" s="3" t="str">
        <f t="shared" si="172"/>
        <v>2025</v>
      </c>
      <c r="E5511" t="s">
        <v>13</v>
      </c>
      <c r="F5511" t="s">
        <v>14</v>
      </c>
      <c r="G5511" t="s">
        <v>29</v>
      </c>
      <c r="H5511" t="s">
        <v>32</v>
      </c>
      <c r="I5511" t="s">
        <v>100</v>
      </c>
      <c r="J5511">
        <v>8</v>
      </c>
      <c r="K5511">
        <v>3200</v>
      </c>
      <c r="L5511" s="7">
        <f>Sales_Data[[#This Row],[OrderQuantity]] *Sales_Data[[#This Row],[UnitPrice]]</f>
        <v>25600</v>
      </c>
      <c r="M5511" s="7">
        <f>Sales_Data[[#This Row],[UnitPrice]]-Sales_Data[[#This Row],[UnitCost]]</f>
        <v>1200</v>
      </c>
      <c r="N5511" s="7">
        <f>Sales_Data[[#This Row],[Gross Revenue]]-Sales_Data[[#This Row],[Discount Amount ]]</f>
        <v>24400</v>
      </c>
      <c r="O5511" s="7">
        <f>Sales_Data[[#This Row],[OrderQuantity]] *Sales_Data[[#This Row],[UnitCost]]</f>
        <v>16000</v>
      </c>
      <c r="P5511" s="7">
        <f>Sales_Data[[#This Row],[ItemCost]] +Sales_Data[[#This Row],[ShippingCost]]</f>
        <v>16626.7</v>
      </c>
      <c r="Q5511" s="7">
        <f>Sales_Data[[#This Row],[Gross Revenue]]-Sales_Data[[#This Row],[TotalFinancialCost]]</f>
        <v>8973.2999999999993</v>
      </c>
      <c r="R5511" s="7">
        <f>Sales_Data[[#This Row],[Actul Bill Amount]]-Sales_Data[[#This Row],[ShippingCost]]</f>
        <v>23773.3</v>
      </c>
      <c r="S5511">
        <v>1132</v>
      </c>
      <c r="T5511">
        <v>626.70000000000005</v>
      </c>
      <c r="U5511" t="s">
        <v>17</v>
      </c>
      <c r="V5511">
        <v>2000</v>
      </c>
      <c r="W5511" t="s">
        <v>33</v>
      </c>
      <c r="X5511" t="str">
        <f t="shared" si="173"/>
        <v>Delhi</v>
      </c>
    </row>
    <row r="5512" spans="1:24" x14ac:dyDescent="0.4">
      <c r="A5512">
        <v>105511</v>
      </c>
      <c r="B5512" s="5">
        <v>45763.375694444447</v>
      </c>
      <c r="C5512" s="3" t="str">
        <f>TEXT(Sales_Data[[#This Row],[OrderDate]],"mmmm")</f>
        <v>April</v>
      </c>
      <c r="D5512" s="3" t="str">
        <f t="shared" si="172"/>
        <v>2025</v>
      </c>
      <c r="E5512" t="s">
        <v>19</v>
      </c>
      <c r="F5512" t="s">
        <v>35</v>
      </c>
      <c r="G5512" t="s">
        <v>15</v>
      </c>
      <c r="H5512" t="s">
        <v>25</v>
      </c>
      <c r="I5512" t="s">
        <v>100</v>
      </c>
      <c r="J5512">
        <v>38</v>
      </c>
      <c r="K5512">
        <v>12000</v>
      </c>
      <c r="L5512" s="7">
        <f>Sales_Data[[#This Row],[OrderQuantity]] *Sales_Data[[#This Row],[UnitPrice]]</f>
        <v>456000</v>
      </c>
      <c r="M5512" s="7">
        <f>Sales_Data[[#This Row],[UnitPrice]]-Sales_Data[[#This Row],[UnitCost]]</f>
        <v>4000</v>
      </c>
      <c r="N5512" s="7">
        <f>Sales_Data[[#This Row],[Gross Revenue]]-Sales_Data[[#This Row],[Discount Amount ]]</f>
        <v>452000</v>
      </c>
      <c r="O5512" s="7">
        <f>Sales_Data[[#This Row],[OrderQuantity]] *Sales_Data[[#This Row],[UnitCost]]</f>
        <v>304000</v>
      </c>
      <c r="P5512" s="7">
        <f>Sales_Data[[#This Row],[ItemCost]] +Sales_Data[[#This Row],[ShippingCost]]</f>
        <v>304600.2</v>
      </c>
      <c r="Q5512" s="7">
        <f>Sales_Data[[#This Row],[Gross Revenue]]-Sales_Data[[#This Row],[TotalFinancialCost]]</f>
        <v>151399.79999999999</v>
      </c>
      <c r="R5512" s="7">
        <f>Sales_Data[[#This Row],[Actul Bill Amount]]-Sales_Data[[#This Row],[ShippingCost]]</f>
        <v>451399.8</v>
      </c>
      <c r="S5512">
        <v>313</v>
      </c>
      <c r="T5512">
        <v>600.20000000000005</v>
      </c>
      <c r="U5512" t="s">
        <v>36</v>
      </c>
      <c r="V5512">
        <v>8000</v>
      </c>
      <c r="W5512" t="s">
        <v>27</v>
      </c>
      <c r="X5512" t="str">
        <f t="shared" si="173"/>
        <v>Mumbai</v>
      </c>
    </row>
    <row r="5513" spans="1:24" x14ac:dyDescent="0.4">
      <c r="A5513">
        <v>105512</v>
      </c>
      <c r="B5513" s="5">
        <v>45796.349305555559</v>
      </c>
      <c r="C5513" s="3" t="str">
        <f>TEXT(Sales_Data[[#This Row],[OrderDate]],"mmmm")</f>
        <v>May</v>
      </c>
      <c r="D5513" s="3" t="str">
        <f t="shared" si="172"/>
        <v>2025</v>
      </c>
      <c r="E5513" t="s">
        <v>50</v>
      </c>
      <c r="F5513" t="s">
        <v>35</v>
      </c>
      <c r="G5513" t="s">
        <v>31</v>
      </c>
      <c r="H5513" t="s">
        <v>20</v>
      </c>
      <c r="I5513" t="s">
        <v>100</v>
      </c>
      <c r="J5513">
        <v>21</v>
      </c>
      <c r="K5513">
        <v>8500</v>
      </c>
      <c r="L5513" s="7">
        <f>Sales_Data[[#This Row],[OrderQuantity]] *Sales_Data[[#This Row],[UnitPrice]]</f>
        <v>178500</v>
      </c>
      <c r="M5513" s="7">
        <f>Sales_Data[[#This Row],[UnitPrice]]-Sales_Data[[#This Row],[UnitCost]]</f>
        <v>3000</v>
      </c>
      <c r="N5513" s="7">
        <f>Sales_Data[[#This Row],[Gross Revenue]]-Sales_Data[[#This Row],[Discount Amount ]]</f>
        <v>175500</v>
      </c>
      <c r="O5513" s="7">
        <f>Sales_Data[[#This Row],[OrderQuantity]] *Sales_Data[[#This Row],[UnitCost]]</f>
        <v>115500</v>
      </c>
      <c r="P5513" s="7">
        <f>Sales_Data[[#This Row],[ItemCost]] +Sales_Data[[#This Row],[ShippingCost]]</f>
        <v>116262.5</v>
      </c>
      <c r="Q5513" s="7">
        <f>Sales_Data[[#This Row],[Gross Revenue]]-Sales_Data[[#This Row],[TotalFinancialCost]]</f>
        <v>62237.5</v>
      </c>
      <c r="R5513" s="7">
        <f>Sales_Data[[#This Row],[Actul Bill Amount]]-Sales_Data[[#This Row],[ShippingCost]]</f>
        <v>174737.5</v>
      </c>
      <c r="S5513">
        <v>762</v>
      </c>
      <c r="T5513">
        <v>762.5</v>
      </c>
      <c r="U5513" t="s">
        <v>49</v>
      </c>
      <c r="V5513">
        <v>5500</v>
      </c>
      <c r="W5513" t="s">
        <v>22</v>
      </c>
      <c r="X5513" t="str">
        <f t="shared" si="173"/>
        <v>Nagpur</v>
      </c>
    </row>
    <row r="5514" spans="1:24" x14ac:dyDescent="0.4">
      <c r="A5514">
        <v>105513</v>
      </c>
      <c r="B5514" s="5">
        <v>45956.838194444441</v>
      </c>
      <c r="C5514" s="3" t="str">
        <f>TEXT(Sales_Data[[#This Row],[OrderDate]],"mmmm")</f>
        <v>October</v>
      </c>
      <c r="D5514" s="3" t="str">
        <f t="shared" si="172"/>
        <v>2025</v>
      </c>
      <c r="E5514" t="s">
        <v>34</v>
      </c>
      <c r="F5514" t="s">
        <v>24</v>
      </c>
      <c r="G5514" t="s">
        <v>31</v>
      </c>
      <c r="H5514" t="s">
        <v>25</v>
      </c>
      <c r="I5514" t="s">
        <v>100</v>
      </c>
      <c r="J5514">
        <v>18</v>
      </c>
      <c r="K5514">
        <v>3500</v>
      </c>
      <c r="L5514" s="7">
        <f>Sales_Data[[#This Row],[OrderQuantity]] *Sales_Data[[#This Row],[UnitPrice]]</f>
        <v>63000</v>
      </c>
      <c r="M5514" s="7">
        <f>Sales_Data[[#This Row],[UnitPrice]]-Sales_Data[[#This Row],[UnitCost]]</f>
        <v>1300</v>
      </c>
      <c r="N5514" s="7">
        <f>Sales_Data[[#This Row],[Gross Revenue]]-Sales_Data[[#This Row],[Discount Amount ]]</f>
        <v>61700</v>
      </c>
      <c r="O5514" s="7">
        <f>Sales_Data[[#This Row],[OrderQuantity]] *Sales_Data[[#This Row],[UnitCost]]</f>
        <v>39600</v>
      </c>
      <c r="P5514" s="7">
        <f>Sales_Data[[#This Row],[ItemCost]] +Sales_Data[[#This Row],[ShippingCost]]</f>
        <v>40055.4</v>
      </c>
      <c r="Q5514" s="7">
        <f>Sales_Data[[#This Row],[Gross Revenue]]-Sales_Data[[#This Row],[TotalFinancialCost]]</f>
        <v>22944.6</v>
      </c>
      <c r="R5514" s="7">
        <f>Sales_Data[[#This Row],[Actul Bill Amount]]-Sales_Data[[#This Row],[ShippingCost]]</f>
        <v>61244.6</v>
      </c>
      <c r="S5514">
        <v>538</v>
      </c>
      <c r="T5514">
        <v>455.4</v>
      </c>
      <c r="U5514" t="s">
        <v>59</v>
      </c>
      <c r="V5514">
        <v>2200</v>
      </c>
      <c r="W5514" t="s">
        <v>27</v>
      </c>
      <c r="X5514" t="str">
        <f t="shared" si="173"/>
        <v>Mumbai</v>
      </c>
    </row>
    <row r="5515" spans="1:24" x14ac:dyDescent="0.4">
      <c r="A5515">
        <v>105514</v>
      </c>
      <c r="B5515" s="5">
        <v>45753.07708333333</v>
      </c>
      <c r="C5515" s="3" t="str">
        <f>TEXT(Sales_Data[[#This Row],[OrderDate]],"mmmm")</f>
        <v>April</v>
      </c>
      <c r="D5515" s="3" t="str">
        <f t="shared" si="172"/>
        <v>2025</v>
      </c>
      <c r="E5515" t="s">
        <v>50</v>
      </c>
      <c r="F5515" t="s">
        <v>43</v>
      </c>
      <c r="G5515" t="s">
        <v>31</v>
      </c>
      <c r="H5515" t="s">
        <v>16</v>
      </c>
      <c r="I5515" t="s">
        <v>100</v>
      </c>
      <c r="J5515">
        <v>31</v>
      </c>
      <c r="K5515">
        <v>4500</v>
      </c>
      <c r="L5515" s="7">
        <f>Sales_Data[[#This Row],[OrderQuantity]] *Sales_Data[[#This Row],[UnitPrice]]</f>
        <v>139500</v>
      </c>
      <c r="M5515" s="7">
        <f>Sales_Data[[#This Row],[UnitPrice]]-Sales_Data[[#This Row],[UnitCost]]</f>
        <v>2000</v>
      </c>
      <c r="N5515" s="7">
        <f>Sales_Data[[#This Row],[Gross Revenue]]-Sales_Data[[#This Row],[Discount Amount ]]</f>
        <v>137500</v>
      </c>
      <c r="O5515" s="7">
        <f>Sales_Data[[#This Row],[OrderQuantity]] *Sales_Data[[#This Row],[UnitCost]]</f>
        <v>77500</v>
      </c>
      <c r="P5515" s="7">
        <f>Sales_Data[[#This Row],[ItemCost]] +Sales_Data[[#This Row],[ShippingCost]]</f>
        <v>78453.06</v>
      </c>
      <c r="Q5515" s="7">
        <f>Sales_Data[[#This Row],[Gross Revenue]]-Sales_Data[[#This Row],[TotalFinancialCost]]</f>
        <v>61046.94</v>
      </c>
      <c r="R5515" s="7">
        <f>Sales_Data[[#This Row],[Actul Bill Amount]]-Sales_Data[[#This Row],[ShippingCost]]</f>
        <v>136546.94</v>
      </c>
      <c r="S5515">
        <v>494</v>
      </c>
      <c r="T5515">
        <v>953.06</v>
      </c>
      <c r="U5515" t="s">
        <v>44</v>
      </c>
      <c r="V5515">
        <v>2500</v>
      </c>
      <c r="W5515" t="s">
        <v>18</v>
      </c>
      <c r="X5515" t="str">
        <f t="shared" si="173"/>
        <v>Bengaluru</v>
      </c>
    </row>
    <row r="5516" spans="1:24" x14ac:dyDescent="0.4">
      <c r="A5516">
        <v>105515</v>
      </c>
      <c r="B5516" s="5">
        <v>45994.345138888886</v>
      </c>
      <c r="C5516" s="3" t="str">
        <f>TEXT(Sales_Data[[#This Row],[OrderDate]],"mmmm")</f>
        <v>December</v>
      </c>
      <c r="D5516" s="3" t="str">
        <f t="shared" si="172"/>
        <v>2025</v>
      </c>
      <c r="E5516" t="s">
        <v>34</v>
      </c>
      <c r="F5516" t="s">
        <v>24</v>
      </c>
      <c r="G5516" t="s">
        <v>31</v>
      </c>
      <c r="H5516" t="s">
        <v>32</v>
      </c>
      <c r="I5516" t="s">
        <v>100</v>
      </c>
      <c r="J5516">
        <v>89</v>
      </c>
      <c r="K5516">
        <v>25000</v>
      </c>
      <c r="L5516" s="7">
        <f>Sales_Data[[#This Row],[OrderQuantity]] *Sales_Data[[#This Row],[UnitPrice]]</f>
        <v>2225000</v>
      </c>
      <c r="M5516" s="7">
        <f>Sales_Data[[#This Row],[UnitPrice]]-Sales_Data[[#This Row],[UnitCost]]</f>
        <v>7000</v>
      </c>
      <c r="N5516" s="7">
        <f>Sales_Data[[#This Row],[Gross Revenue]]-Sales_Data[[#This Row],[Discount Amount ]]</f>
        <v>2218000</v>
      </c>
      <c r="O5516" s="7">
        <f>Sales_Data[[#This Row],[OrderQuantity]] *Sales_Data[[#This Row],[UnitCost]]</f>
        <v>1602000</v>
      </c>
      <c r="P5516" s="7">
        <f>Sales_Data[[#This Row],[ItemCost]] +Sales_Data[[#This Row],[ShippingCost]]</f>
        <v>1602694.92</v>
      </c>
      <c r="Q5516" s="7">
        <f>Sales_Data[[#This Row],[Gross Revenue]]-Sales_Data[[#This Row],[TotalFinancialCost]]</f>
        <v>622305.08000000007</v>
      </c>
      <c r="R5516" s="7">
        <f>Sales_Data[[#This Row],[Actul Bill Amount]]-Sales_Data[[#This Row],[ShippingCost]]</f>
        <v>2217305.08</v>
      </c>
      <c r="S5516">
        <v>650</v>
      </c>
      <c r="T5516">
        <v>694.92</v>
      </c>
      <c r="U5516" t="s">
        <v>60</v>
      </c>
      <c r="V5516">
        <v>18000</v>
      </c>
      <c r="W5516" t="s">
        <v>33</v>
      </c>
      <c r="X5516" t="str">
        <f t="shared" si="173"/>
        <v>Delhi</v>
      </c>
    </row>
    <row r="5517" spans="1:24" x14ac:dyDescent="0.4">
      <c r="A5517">
        <v>105516</v>
      </c>
      <c r="B5517" s="5">
        <v>45954.59652777778</v>
      </c>
      <c r="C5517" s="3" t="str">
        <f>TEXT(Sales_Data[[#This Row],[OrderDate]],"mmmm")</f>
        <v>October</v>
      </c>
      <c r="D5517" s="3" t="str">
        <f t="shared" si="172"/>
        <v>2025</v>
      </c>
      <c r="E5517" t="s">
        <v>13</v>
      </c>
      <c r="F5517" t="s">
        <v>14</v>
      </c>
      <c r="G5517" t="s">
        <v>29</v>
      </c>
      <c r="H5517" t="s">
        <v>16</v>
      </c>
      <c r="I5517" t="s">
        <v>100</v>
      </c>
      <c r="J5517">
        <v>60</v>
      </c>
      <c r="K5517">
        <v>6500</v>
      </c>
      <c r="L5517" s="7">
        <f>Sales_Data[[#This Row],[OrderQuantity]] *Sales_Data[[#This Row],[UnitPrice]]</f>
        <v>390000</v>
      </c>
      <c r="M5517" s="7">
        <f>Sales_Data[[#This Row],[UnitPrice]]-Sales_Data[[#This Row],[UnitCost]]</f>
        <v>2300</v>
      </c>
      <c r="N5517" s="7">
        <f>Sales_Data[[#This Row],[Gross Revenue]]-Sales_Data[[#This Row],[Discount Amount ]]</f>
        <v>387700</v>
      </c>
      <c r="O5517" s="7">
        <f>Sales_Data[[#This Row],[OrderQuantity]] *Sales_Data[[#This Row],[UnitCost]]</f>
        <v>252000</v>
      </c>
      <c r="P5517" s="7">
        <f>Sales_Data[[#This Row],[ItemCost]] +Sales_Data[[#This Row],[ShippingCost]]</f>
        <v>252954.64</v>
      </c>
      <c r="Q5517" s="7">
        <f>Sales_Data[[#This Row],[Gross Revenue]]-Sales_Data[[#This Row],[TotalFinancialCost]]</f>
        <v>137045.35999999999</v>
      </c>
      <c r="R5517" s="7">
        <f>Sales_Data[[#This Row],[Actul Bill Amount]]-Sales_Data[[#This Row],[ShippingCost]]</f>
        <v>386745.36</v>
      </c>
      <c r="S5517">
        <v>682</v>
      </c>
      <c r="T5517">
        <v>954.64</v>
      </c>
      <c r="U5517" t="s">
        <v>21</v>
      </c>
      <c r="V5517">
        <v>4200</v>
      </c>
      <c r="W5517" t="s">
        <v>18</v>
      </c>
      <c r="X5517" t="str">
        <f t="shared" si="173"/>
        <v>Bengaluru</v>
      </c>
    </row>
    <row r="5518" spans="1:24" x14ac:dyDescent="0.4">
      <c r="A5518">
        <v>105517</v>
      </c>
      <c r="B5518" s="5">
        <v>45871.99722222222</v>
      </c>
      <c r="C5518" s="3" t="str">
        <f>TEXT(Sales_Data[[#This Row],[OrderDate]],"mmmm")</f>
        <v>August</v>
      </c>
      <c r="D5518" s="3" t="str">
        <f t="shared" si="172"/>
        <v>2025</v>
      </c>
      <c r="E5518" t="s">
        <v>34</v>
      </c>
      <c r="F5518" t="s">
        <v>55</v>
      </c>
      <c r="G5518" t="s">
        <v>15</v>
      </c>
      <c r="H5518" t="s">
        <v>37</v>
      </c>
      <c r="I5518" t="s">
        <v>100</v>
      </c>
      <c r="J5518">
        <v>60</v>
      </c>
      <c r="K5518">
        <v>600</v>
      </c>
      <c r="L5518" s="7">
        <f>Sales_Data[[#This Row],[OrderQuantity]] *Sales_Data[[#This Row],[UnitPrice]]</f>
        <v>36000</v>
      </c>
      <c r="M5518" s="7">
        <f>Sales_Data[[#This Row],[UnitPrice]]-Sales_Data[[#This Row],[UnitCost]]</f>
        <v>250</v>
      </c>
      <c r="N5518" s="7">
        <f>Sales_Data[[#This Row],[Gross Revenue]]-Sales_Data[[#This Row],[Discount Amount ]]</f>
        <v>35750</v>
      </c>
      <c r="O5518" s="7">
        <f>Sales_Data[[#This Row],[OrderQuantity]] *Sales_Data[[#This Row],[UnitCost]]</f>
        <v>21000</v>
      </c>
      <c r="P5518" s="7">
        <f>Sales_Data[[#This Row],[ItemCost]] +Sales_Data[[#This Row],[ShippingCost]]</f>
        <v>21994.91</v>
      </c>
      <c r="Q5518" s="7">
        <f>Sales_Data[[#This Row],[Gross Revenue]]-Sales_Data[[#This Row],[TotalFinancialCost]]</f>
        <v>14005.09</v>
      </c>
      <c r="R5518" s="7">
        <f>Sales_Data[[#This Row],[Actul Bill Amount]]-Sales_Data[[#This Row],[ShippingCost]]</f>
        <v>34755.089999999997</v>
      </c>
      <c r="S5518">
        <v>1038</v>
      </c>
      <c r="T5518">
        <v>994.91</v>
      </c>
      <c r="U5518" t="s">
        <v>57</v>
      </c>
      <c r="V5518">
        <v>350</v>
      </c>
      <c r="W5518" t="s">
        <v>38</v>
      </c>
      <c r="X5518" t="str">
        <f t="shared" si="173"/>
        <v>Kolkata</v>
      </c>
    </row>
    <row r="5519" spans="1:24" x14ac:dyDescent="0.4">
      <c r="A5519">
        <v>105518</v>
      </c>
      <c r="B5519" s="5">
        <v>45948.763194444444</v>
      </c>
      <c r="C5519" s="3" t="str">
        <f>TEXT(Sales_Data[[#This Row],[OrderDate]],"mmmm")</f>
        <v>October</v>
      </c>
      <c r="D5519" s="3" t="str">
        <f t="shared" si="172"/>
        <v>2025</v>
      </c>
      <c r="E5519" t="s">
        <v>45</v>
      </c>
      <c r="F5519" t="s">
        <v>43</v>
      </c>
      <c r="G5519" t="s">
        <v>29</v>
      </c>
      <c r="H5519" t="s">
        <v>20</v>
      </c>
      <c r="I5519" t="s">
        <v>100</v>
      </c>
      <c r="J5519">
        <v>17</v>
      </c>
      <c r="K5519">
        <v>2800</v>
      </c>
      <c r="L5519" s="7">
        <f>Sales_Data[[#This Row],[OrderQuantity]] *Sales_Data[[#This Row],[UnitPrice]]</f>
        <v>47600</v>
      </c>
      <c r="M5519" s="7">
        <f>Sales_Data[[#This Row],[UnitPrice]]-Sales_Data[[#This Row],[UnitCost]]</f>
        <v>1300</v>
      </c>
      <c r="N5519" s="7">
        <f>Sales_Data[[#This Row],[Gross Revenue]]-Sales_Data[[#This Row],[Discount Amount ]]</f>
        <v>46300</v>
      </c>
      <c r="O5519" s="7">
        <f>Sales_Data[[#This Row],[OrderQuantity]] *Sales_Data[[#This Row],[UnitCost]]</f>
        <v>25500</v>
      </c>
      <c r="P5519" s="7">
        <f>Sales_Data[[#This Row],[ItemCost]] +Sales_Data[[#This Row],[ShippingCost]]</f>
        <v>26744.94</v>
      </c>
      <c r="Q5519" s="7">
        <f>Sales_Data[[#This Row],[Gross Revenue]]-Sales_Data[[#This Row],[TotalFinancialCost]]</f>
        <v>20855.060000000001</v>
      </c>
      <c r="R5519" s="7">
        <f>Sales_Data[[#This Row],[Actul Bill Amount]]-Sales_Data[[#This Row],[ShippingCost]]</f>
        <v>45055.06</v>
      </c>
      <c r="S5519">
        <v>626</v>
      </c>
      <c r="T5519">
        <v>1244.94</v>
      </c>
      <c r="U5519" t="s">
        <v>61</v>
      </c>
      <c r="V5519">
        <v>1500</v>
      </c>
      <c r="W5519" t="s">
        <v>22</v>
      </c>
      <c r="X5519" t="str">
        <f t="shared" si="173"/>
        <v>Nagpur</v>
      </c>
    </row>
    <row r="5520" spans="1:24" x14ac:dyDescent="0.4">
      <c r="A5520">
        <v>105519</v>
      </c>
      <c r="B5520" s="5">
        <v>45679.652777777781</v>
      </c>
      <c r="C5520" s="3" t="str">
        <f>TEXT(Sales_Data[[#This Row],[OrderDate]],"mmmm")</f>
        <v>January</v>
      </c>
      <c r="D5520" s="3" t="str">
        <f t="shared" si="172"/>
        <v>2025</v>
      </c>
      <c r="E5520" t="s">
        <v>19</v>
      </c>
      <c r="F5520" t="s">
        <v>24</v>
      </c>
      <c r="G5520" t="s">
        <v>29</v>
      </c>
      <c r="H5520" t="s">
        <v>16</v>
      </c>
      <c r="I5520" t="s">
        <v>100</v>
      </c>
      <c r="J5520">
        <v>87</v>
      </c>
      <c r="K5520">
        <v>45000</v>
      </c>
      <c r="L5520" s="7">
        <f>Sales_Data[[#This Row],[OrderQuantity]] *Sales_Data[[#This Row],[UnitPrice]]</f>
        <v>3915000</v>
      </c>
      <c r="M5520" s="7">
        <f>Sales_Data[[#This Row],[UnitPrice]]-Sales_Data[[#This Row],[UnitCost]]</f>
        <v>13000</v>
      </c>
      <c r="N5520" s="7">
        <f>Sales_Data[[#This Row],[Gross Revenue]]-Sales_Data[[#This Row],[Discount Amount ]]</f>
        <v>3902000</v>
      </c>
      <c r="O5520" s="7">
        <f>Sales_Data[[#This Row],[OrderQuantity]] *Sales_Data[[#This Row],[UnitCost]]</f>
        <v>2784000</v>
      </c>
      <c r="P5520" s="7">
        <f>Sales_Data[[#This Row],[ItemCost]] +Sales_Data[[#This Row],[ShippingCost]]</f>
        <v>2784115.15</v>
      </c>
      <c r="Q5520" s="7">
        <f>Sales_Data[[#This Row],[Gross Revenue]]-Sales_Data[[#This Row],[TotalFinancialCost]]</f>
        <v>1130884.8500000001</v>
      </c>
      <c r="R5520" s="7">
        <f>Sales_Data[[#This Row],[Actul Bill Amount]]-Sales_Data[[#This Row],[ShippingCost]]</f>
        <v>3901884.85</v>
      </c>
      <c r="S5520">
        <v>681</v>
      </c>
      <c r="T5520">
        <v>115.15</v>
      </c>
      <c r="U5520" t="s">
        <v>26</v>
      </c>
      <c r="V5520">
        <v>32000</v>
      </c>
      <c r="W5520" t="s">
        <v>18</v>
      </c>
      <c r="X5520" t="str">
        <f t="shared" si="173"/>
        <v>Bengaluru</v>
      </c>
    </row>
    <row r="5521" spans="1:24" x14ac:dyDescent="0.4">
      <c r="A5521">
        <v>105520</v>
      </c>
      <c r="B5521" s="5">
        <v>45850.004166666666</v>
      </c>
      <c r="C5521" s="3" t="str">
        <f>TEXT(Sales_Data[[#This Row],[OrderDate]],"mmmm")</f>
        <v>July</v>
      </c>
      <c r="D5521" s="3" t="str">
        <f t="shared" si="172"/>
        <v>2025</v>
      </c>
      <c r="E5521" t="s">
        <v>23</v>
      </c>
      <c r="F5521" t="s">
        <v>24</v>
      </c>
      <c r="G5521" t="s">
        <v>15</v>
      </c>
      <c r="H5521" t="s">
        <v>25</v>
      </c>
      <c r="I5521" t="s">
        <v>100</v>
      </c>
      <c r="J5521">
        <v>62</v>
      </c>
      <c r="K5521">
        <v>45000</v>
      </c>
      <c r="L5521" s="7">
        <f>Sales_Data[[#This Row],[OrderQuantity]] *Sales_Data[[#This Row],[UnitPrice]]</f>
        <v>2790000</v>
      </c>
      <c r="M5521" s="7">
        <f>Sales_Data[[#This Row],[UnitPrice]]-Sales_Data[[#This Row],[UnitCost]]</f>
        <v>13000</v>
      </c>
      <c r="N5521" s="7">
        <f>Sales_Data[[#This Row],[Gross Revenue]]-Sales_Data[[#This Row],[Discount Amount ]]</f>
        <v>2777000</v>
      </c>
      <c r="O5521" s="7">
        <f>Sales_Data[[#This Row],[OrderQuantity]] *Sales_Data[[#This Row],[UnitCost]]</f>
        <v>1984000</v>
      </c>
      <c r="P5521" s="7">
        <f>Sales_Data[[#This Row],[ItemCost]] +Sales_Data[[#This Row],[ShippingCost]]</f>
        <v>1984281.31</v>
      </c>
      <c r="Q5521" s="7">
        <f>Sales_Data[[#This Row],[Gross Revenue]]-Sales_Data[[#This Row],[TotalFinancialCost]]</f>
        <v>805718.69</v>
      </c>
      <c r="R5521" s="7">
        <f>Sales_Data[[#This Row],[Actul Bill Amount]]-Sales_Data[[#This Row],[ShippingCost]]</f>
        <v>2776718.69</v>
      </c>
      <c r="S5521">
        <v>792</v>
      </c>
      <c r="T5521">
        <v>281.31</v>
      </c>
      <c r="U5521" t="s">
        <v>26</v>
      </c>
      <c r="V5521">
        <v>32000</v>
      </c>
      <c r="W5521" t="s">
        <v>27</v>
      </c>
      <c r="X5521" t="str">
        <f t="shared" si="173"/>
        <v>Mumbai</v>
      </c>
    </row>
    <row r="5522" spans="1:24" x14ac:dyDescent="0.4">
      <c r="A5522">
        <v>105521</v>
      </c>
      <c r="B5522" s="5">
        <v>45807.843055555553</v>
      </c>
      <c r="C5522" s="3" t="str">
        <f>TEXT(Sales_Data[[#This Row],[OrderDate]],"mmmm")</f>
        <v>May</v>
      </c>
      <c r="D5522" s="3" t="str">
        <f t="shared" si="172"/>
        <v>2025</v>
      </c>
      <c r="E5522" t="s">
        <v>34</v>
      </c>
      <c r="F5522" t="s">
        <v>43</v>
      </c>
      <c r="G5522" t="s">
        <v>31</v>
      </c>
      <c r="H5522" t="s">
        <v>16</v>
      </c>
      <c r="I5522" t="s">
        <v>100</v>
      </c>
      <c r="J5522">
        <v>56</v>
      </c>
      <c r="K5522">
        <v>2800</v>
      </c>
      <c r="L5522" s="7">
        <f>Sales_Data[[#This Row],[OrderQuantity]] *Sales_Data[[#This Row],[UnitPrice]]</f>
        <v>156800</v>
      </c>
      <c r="M5522" s="7">
        <f>Sales_Data[[#This Row],[UnitPrice]]-Sales_Data[[#This Row],[UnitCost]]</f>
        <v>1300</v>
      </c>
      <c r="N5522" s="7">
        <f>Sales_Data[[#This Row],[Gross Revenue]]-Sales_Data[[#This Row],[Discount Amount ]]</f>
        <v>155500</v>
      </c>
      <c r="O5522" s="7">
        <f>Sales_Data[[#This Row],[OrderQuantity]] *Sales_Data[[#This Row],[UnitCost]]</f>
        <v>84000</v>
      </c>
      <c r="P5522" s="7">
        <f>Sales_Data[[#This Row],[ItemCost]] +Sales_Data[[#This Row],[ShippingCost]]</f>
        <v>84479.15</v>
      </c>
      <c r="Q5522" s="7">
        <f>Sales_Data[[#This Row],[Gross Revenue]]-Sales_Data[[#This Row],[TotalFinancialCost]]</f>
        <v>72320.850000000006</v>
      </c>
      <c r="R5522" s="7">
        <f>Sales_Data[[#This Row],[Actul Bill Amount]]-Sales_Data[[#This Row],[ShippingCost]]</f>
        <v>155020.85</v>
      </c>
      <c r="S5522">
        <v>841</v>
      </c>
      <c r="T5522">
        <v>479.15</v>
      </c>
      <c r="U5522" t="s">
        <v>61</v>
      </c>
      <c r="V5522">
        <v>1500</v>
      </c>
      <c r="W5522" t="s">
        <v>18</v>
      </c>
      <c r="X5522" t="str">
        <f t="shared" si="173"/>
        <v>Bengaluru</v>
      </c>
    </row>
    <row r="5523" spans="1:24" x14ac:dyDescent="0.4">
      <c r="A5523">
        <v>105522</v>
      </c>
      <c r="B5523" s="5">
        <v>45904.734722222223</v>
      </c>
      <c r="C5523" s="3" t="str">
        <f>TEXT(Sales_Data[[#This Row],[OrderDate]],"mmmm")</f>
        <v>September</v>
      </c>
      <c r="D5523" s="3" t="str">
        <f t="shared" si="172"/>
        <v>2025</v>
      </c>
      <c r="E5523" t="s">
        <v>19</v>
      </c>
      <c r="F5523" t="s">
        <v>46</v>
      </c>
      <c r="G5523" t="s">
        <v>29</v>
      </c>
      <c r="H5523" t="s">
        <v>16</v>
      </c>
      <c r="I5523" t="s">
        <v>100</v>
      </c>
      <c r="J5523">
        <v>94</v>
      </c>
      <c r="K5523">
        <v>15000</v>
      </c>
      <c r="L5523" s="7">
        <f>Sales_Data[[#This Row],[OrderQuantity]] *Sales_Data[[#This Row],[UnitPrice]]</f>
        <v>1410000</v>
      </c>
      <c r="M5523" s="7">
        <f>Sales_Data[[#This Row],[UnitPrice]]-Sales_Data[[#This Row],[UnitCost]]</f>
        <v>5500</v>
      </c>
      <c r="N5523" s="7">
        <f>Sales_Data[[#This Row],[Gross Revenue]]-Sales_Data[[#This Row],[Discount Amount ]]</f>
        <v>1404500</v>
      </c>
      <c r="O5523" s="7">
        <f>Sales_Data[[#This Row],[OrderQuantity]] *Sales_Data[[#This Row],[UnitCost]]</f>
        <v>893000</v>
      </c>
      <c r="P5523" s="7">
        <f>Sales_Data[[#This Row],[ItemCost]] +Sales_Data[[#This Row],[ShippingCost]]</f>
        <v>893903.87</v>
      </c>
      <c r="Q5523" s="7">
        <f>Sales_Data[[#This Row],[Gross Revenue]]-Sales_Data[[#This Row],[TotalFinancialCost]]</f>
        <v>516096.13</v>
      </c>
      <c r="R5523" s="7">
        <f>Sales_Data[[#This Row],[Actul Bill Amount]]-Sales_Data[[#This Row],[ShippingCost]]</f>
        <v>1403596.13</v>
      </c>
      <c r="S5523">
        <v>383</v>
      </c>
      <c r="T5523">
        <v>903.87</v>
      </c>
      <c r="U5523" t="s">
        <v>53</v>
      </c>
      <c r="V5523">
        <v>9500</v>
      </c>
      <c r="W5523" t="s">
        <v>18</v>
      </c>
      <c r="X5523" t="str">
        <f t="shared" si="173"/>
        <v>Bengaluru</v>
      </c>
    </row>
    <row r="5524" spans="1:24" x14ac:dyDescent="0.4">
      <c r="A5524">
        <v>105523</v>
      </c>
      <c r="B5524" s="5">
        <v>45924.203472222223</v>
      </c>
      <c r="C5524" s="3" t="str">
        <f>TEXT(Sales_Data[[#This Row],[OrderDate]],"mmmm")</f>
        <v>September</v>
      </c>
      <c r="D5524" s="3" t="str">
        <f t="shared" si="172"/>
        <v>2025</v>
      </c>
      <c r="E5524" t="s">
        <v>23</v>
      </c>
      <c r="F5524" t="s">
        <v>28</v>
      </c>
      <c r="G5524" t="s">
        <v>31</v>
      </c>
      <c r="H5524" t="s">
        <v>16</v>
      </c>
      <c r="I5524" t="s">
        <v>100</v>
      </c>
      <c r="J5524">
        <v>59</v>
      </c>
      <c r="K5524">
        <v>450</v>
      </c>
      <c r="L5524" s="7">
        <f>Sales_Data[[#This Row],[OrderQuantity]] *Sales_Data[[#This Row],[UnitPrice]]</f>
        <v>26550</v>
      </c>
      <c r="M5524" s="7">
        <f>Sales_Data[[#This Row],[UnitPrice]]-Sales_Data[[#This Row],[UnitCost]]</f>
        <v>250</v>
      </c>
      <c r="N5524" s="7">
        <f>Sales_Data[[#This Row],[Gross Revenue]]-Sales_Data[[#This Row],[Discount Amount ]]</f>
        <v>26300</v>
      </c>
      <c r="O5524" s="7">
        <f>Sales_Data[[#This Row],[OrderQuantity]] *Sales_Data[[#This Row],[UnitCost]]</f>
        <v>11800</v>
      </c>
      <c r="P5524" s="7">
        <f>Sales_Data[[#This Row],[ItemCost]] +Sales_Data[[#This Row],[ShippingCost]]</f>
        <v>12345.97</v>
      </c>
      <c r="Q5524" s="7">
        <f>Sales_Data[[#This Row],[Gross Revenue]]-Sales_Data[[#This Row],[TotalFinancialCost]]</f>
        <v>14204.03</v>
      </c>
      <c r="R5524" s="7">
        <f>Sales_Data[[#This Row],[Actul Bill Amount]]-Sales_Data[[#This Row],[ShippingCost]]</f>
        <v>25754.03</v>
      </c>
      <c r="S5524">
        <v>1122</v>
      </c>
      <c r="T5524">
        <v>545.97</v>
      </c>
      <c r="U5524" t="s">
        <v>30</v>
      </c>
      <c r="V5524">
        <v>200</v>
      </c>
      <c r="W5524" t="s">
        <v>18</v>
      </c>
      <c r="X5524" t="str">
        <f t="shared" si="173"/>
        <v>Bengaluru</v>
      </c>
    </row>
    <row r="5525" spans="1:24" x14ac:dyDescent="0.4">
      <c r="A5525">
        <v>105524</v>
      </c>
      <c r="B5525" s="5">
        <v>45908.289583333331</v>
      </c>
      <c r="C5525" s="3" t="str">
        <f>TEXT(Sales_Data[[#This Row],[OrderDate]],"mmmm")</f>
        <v>September</v>
      </c>
      <c r="D5525" s="3" t="str">
        <f t="shared" si="172"/>
        <v>2025</v>
      </c>
      <c r="E5525" t="s">
        <v>39</v>
      </c>
      <c r="F5525" t="s">
        <v>46</v>
      </c>
      <c r="G5525" t="s">
        <v>29</v>
      </c>
      <c r="H5525" t="s">
        <v>20</v>
      </c>
      <c r="I5525" t="s">
        <v>100</v>
      </c>
      <c r="J5525">
        <v>83</v>
      </c>
      <c r="K5525">
        <v>4500</v>
      </c>
      <c r="L5525" s="7">
        <f>Sales_Data[[#This Row],[OrderQuantity]] *Sales_Data[[#This Row],[UnitPrice]]</f>
        <v>373500</v>
      </c>
      <c r="M5525" s="7">
        <f>Sales_Data[[#This Row],[UnitPrice]]-Sales_Data[[#This Row],[UnitCost]]</f>
        <v>1700</v>
      </c>
      <c r="N5525" s="7">
        <f>Sales_Data[[#This Row],[Gross Revenue]]-Sales_Data[[#This Row],[Discount Amount ]]</f>
        <v>371800</v>
      </c>
      <c r="O5525" s="7">
        <f>Sales_Data[[#This Row],[OrderQuantity]] *Sales_Data[[#This Row],[UnitCost]]</f>
        <v>232400</v>
      </c>
      <c r="P5525" s="7">
        <f>Sales_Data[[#This Row],[ItemCost]] +Sales_Data[[#This Row],[ShippingCost]]</f>
        <v>233057.92000000001</v>
      </c>
      <c r="Q5525" s="7">
        <f>Sales_Data[[#This Row],[Gross Revenue]]-Sales_Data[[#This Row],[TotalFinancialCost]]</f>
        <v>140442.07999999999</v>
      </c>
      <c r="R5525" s="7">
        <f>Sales_Data[[#This Row],[Actul Bill Amount]]-Sales_Data[[#This Row],[ShippingCost]]</f>
        <v>371142.08</v>
      </c>
      <c r="S5525">
        <v>633</v>
      </c>
      <c r="T5525">
        <v>657.92</v>
      </c>
      <c r="U5525" t="s">
        <v>47</v>
      </c>
      <c r="V5525">
        <v>2800</v>
      </c>
      <c r="W5525" t="s">
        <v>22</v>
      </c>
      <c r="X5525" t="str">
        <f t="shared" si="173"/>
        <v>Nagpur</v>
      </c>
    </row>
    <row r="5526" spans="1:24" x14ac:dyDescent="0.4">
      <c r="A5526">
        <v>105525</v>
      </c>
      <c r="B5526" s="5">
        <v>45660.031944444447</v>
      </c>
      <c r="C5526" s="3" t="str">
        <f>TEXT(Sales_Data[[#This Row],[OrderDate]],"mmmm")</f>
        <v>January</v>
      </c>
      <c r="D5526" s="3" t="str">
        <f t="shared" si="172"/>
        <v>2025</v>
      </c>
      <c r="E5526" t="s">
        <v>13</v>
      </c>
      <c r="F5526" t="s">
        <v>55</v>
      </c>
      <c r="G5526" t="s">
        <v>15</v>
      </c>
      <c r="H5526" t="s">
        <v>25</v>
      </c>
      <c r="I5526" t="s">
        <v>100</v>
      </c>
      <c r="J5526">
        <v>39</v>
      </c>
      <c r="K5526">
        <v>600</v>
      </c>
      <c r="L5526" s="7">
        <f>Sales_Data[[#This Row],[OrderQuantity]] *Sales_Data[[#This Row],[UnitPrice]]</f>
        <v>23400</v>
      </c>
      <c r="M5526" s="7">
        <f>Sales_Data[[#This Row],[UnitPrice]]-Sales_Data[[#This Row],[UnitCost]]</f>
        <v>250</v>
      </c>
      <c r="N5526" s="7">
        <f>Sales_Data[[#This Row],[Gross Revenue]]-Sales_Data[[#This Row],[Discount Amount ]]</f>
        <v>23150</v>
      </c>
      <c r="O5526" s="7">
        <f>Sales_Data[[#This Row],[OrderQuantity]] *Sales_Data[[#This Row],[UnitCost]]</f>
        <v>13650</v>
      </c>
      <c r="P5526" s="7">
        <f>Sales_Data[[#This Row],[ItemCost]] +Sales_Data[[#This Row],[ShippingCost]]</f>
        <v>14203.96</v>
      </c>
      <c r="Q5526" s="7">
        <f>Sales_Data[[#This Row],[Gross Revenue]]-Sales_Data[[#This Row],[TotalFinancialCost]]</f>
        <v>9196.0400000000009</v>
      </c>
      <c r="R5526" s="7">
        <f>Sales_Data[[#This Row],[Actul Bill Amount]]-Sales_Data[[#This Row],[ShippingCost]]</f>
        <v>22596.04</v>
      </c>
      <c r="S5526">
        <v>516</v>
      </c>
      <c r="T5526">
        <v>553.96</v>
      </c>
      <c r="U5526" t="s">
        <v>57</v>
      </c>
      <c r="V5526">
        <v>350</v>
      </c>
      <c r="W5526" t="s">
        <v>27</v>
      </c>
      <c r="X5526" t="str">
        <f t="shared" si="173"/>
        <v>Mumbai</v>
      </c>
    </row>
    <row r="5527" spans="1:24" x14ac:dyDescent="0.4">
      <c r="A5527">
        <v>105526</v>
      </c>
      <c r="B5527" s="5">
        <v>45973.678472222222</v>
      </c>
      <c r="C5527" s="3" t="str">
        <f>TEXT(Sales_Data[[#This Row],[OrderDate]],"mmmm")</f>
        <v>November</v>
      </c>
      <c r="D5527" s="3" t="str">
        <f t="shared" si="172"/>
        <v>2025</v>
      </c>
      <c r="E5527" t="s">
        <v>48</v>
      </c>
      <c r="F5527" t="s">
        <v>24</v>
      </c>
      <c r="G5527" t="s">
        <v>15</v>
      </c>
      <c r="H5527" t="s">
        <v>25</v>
      </c>
      <c r="I5527" t="s">
        <v>100</v>
      </c>
      <c r="J5527">
        <v>63</v>
      </c>
      <c r="K5527">
        <v>3500</v>
      </c>
      <c r="L5527" s="7">
        <f>Sales_Data[[#This Row],[OrderQuantity]] *Sales_Data[[#This Row],[UnitPrice]]</f>
        <v>220500</v>
      </c>
      <c r="M5527" s="7">
        <f>Sales_Data[[#This Row],[UnitPrice]]-Sales_Data[[#This Row],[UnitCost]]</f>
        <v>1300</v>
      </c>
      <c r="N5527" s="7">
        <f>Sales_Data[[#This Row],[Gross Revenue]]-Sales_Data[[#This Row],[Discount Amount ]]</f>
        <v>219200</v>
      </c>
      <c r="O5527" s="7">
        <f>Sales_Data[[#This Row],[OrderQuantity]] *Sales_Data[[#This Row],[UnitCost]]</f>
        <v>138600</v>
      </c>
      <c r="P5527" s="7">
        <f>Sales_Data[[#This Row],[ItemCost]] +Sales_Data[[#This Row],[ShippingCost]]</f>
        <v>139469.9</v>
      </c>
      <c r="Q5527" s="7">
        <f>Sales_Data[[#This Row],[Gross Revenue]]-Sales_Data[[#This Row],[TotalFinancialCost]]</f>
        <v>81030.100000000006</v>
      </c>
      <c r="R5527" s="7">
        <f>Sales_Data[[#This Row],[Actul Bill Amount]]-Sales_Data[[#This Row],[ShippingCost]]</f>
        <v>218330.1</v>
      </c>
      <c r="S5527">
        <v>303</v>
      </c>
      <c r="T5527">
        <v>869.9</v>
      </c>
      <c r="U5527" t="s">
        <v>59</v>
      </c>
      <c r="V5527">
        <v>2200</v>
      </c>
      <c r="W5527" t="s">
        <v>27</v>
      </c>
      <c r="X5527" t="str">
        <f t="shared" si="173"/>
        <v>Mumbai</v>
      </c>
    </row>
    <row r="5528" spans="1:24" x14ac:dyDescent="0.4">
      <c r="A5528">
        <v>105527</v>
      </c>
      <c r="B5528" s="5">
        <v>45733.599999999999</v>
      </c>
      <c r="C5528" s="3" t="str">
        <f>TEXT(Sales_Data[[#This Row],[OrderDate]],"mmmm")</f>
        <v>March</v>
      </c>
      <c r="D5528" s="3" t="str">
        <f t="shared" si="172"/>
        <v>2025</v>
      </c>
      <c r="E5528" t="s">
        <v>34</v>
      </c>
      <c r="F5528" t="s">
        <v>28</v>
      </c>
      <c r="G5528" t="s">
        <v>29</v>
      </c>
      <c r="H5528" t="s">
        <v>32</v>
      </c>
      <c r="I5528" t="s">
        <v>100</v>
      </c>
      <c r="J5528">
        <v>72</v>
      </c>
      <c r="K5528">
        <v>450</v>
      </c>
      <c r="L5528" s="7">
        <f>Sales_Data[[#This Row],[OrderQuantity]] *Sales_Data[[#This Row],[UnitPrice]]</f>
        <v>32400</v>
      </c>
      <c r="M5528" s="7">
        <f>Sales_Data[[#This Row],[UnitPrice]]-Sales_Data[[#This Row],[UnitCost]]</f>
        <v>250</v>
      </c>
      <c r="N5528" s="7">
        <f>Sales_Data[[#This Row],[Gross Revenue]]-Sales_Data[[#This Row],[Discount Amount ]]</f>
        <v>32150</v>
      </c>
      <c r="O5528" s="7">
        <f>Sales_Data[[#This Row],[OrderQuantity]] *Sales_Data[[#This Row],[UnitCost]]</f>
        <v>14400</v>
      </c>
      <c r="P5528" s="7">
        <f>Sales_Data[[#This Row],[ItemCost]] +Sales_Data[[#This Row],[ShippingCost]]</f>
        <v>15375.92</v>
      </c>
      <c r="Q5528" s="7">
        <f>Sales_Data[[#This Row],[Gross Revenue]]-Sales_Data[[#This Row],[TotalFinancialCost]]</f>
        <v>17024.080000000002</v>
      </c>
      <c r="R5528" s="7">
        <f>Sales_Data[[#This Row],[Actul Bill Amount]]-Sales_Data[[#This Row],[ShippingCost]]</f>
        <v>31174.080000000002</v>
      </c>
      <c r="S5528">
        <v>733</v>
      </c>
      <c r="T5528">
        <v>975.92</v>
      </c>
      <c r="U5528" t="s">
        <v>30</v>
      </c>
      <c r="V5528">
        <v>200</v>
      </c>
      <c r="W5528" t="s">
        <v>33</v>
      </c>
      <c r="X5528" t="str">
        <f t="shared" si="173"/>
        <v>Delhi</v>
      </c>
    </row>
    <row r="5529" spans="1:24" x14ac:dyDescent="0.4">
      <c r="A5529">
        <v>105528</v>
      </c>
      <c r="B5529" s="5">
        <v>45744.315972222219</v>
      </c>
      <c r="C5529" s="3" t="str">
        <f>TEXT(Sales_Data[[#This Row],[OrderDate]],"mmmm")</f>
        <v>March</v>
      </c>
      <c r="D5529" s="3" t="str">
        <f t="shared" si="172"/>
        <v>2025</v>
      </c>
      <c r="E5529" t="s">
        <v>50</v>
      </c>
      <c r="F5529" t="s">
        <v>43</v>
      </c>
      <c r="G5529" t="s">
        <v>15</v>
      </c>
      <c r="H5529" t="s">
        <v>20</v>
      </c>
      <c r="I5529" t="s">
        <v>100</v>
      </c>
      <c r="J5529">
        <v>45</v>
      </c>
      <c r="K5529">
        <v>4500</v>
      </c>
      <c r="L5529" s="7">
        <f>Sales_Data[[#This Row],[OrderQuantity]] *Sales_Data[[#This Row],[UnitPrice]]</f>
        <v>202500</v>
      </c>
      <c r="M5529" s="7">
        <f>Sales_Data[[#This Row],[UnitPrice]]-Sales_Data[[#This Row],[UnitCost]]</f>
        <v>2000</v>
      </c>
      <c r="N5529" s="7">
        <f>Sales_Data[[#This Row],[Gross Revenue]]-Sales_Data[[#This Row],[Discount Amount ]]</f>
        <v>200500</v>
      </c>
      <c r="O5529" s="7">
        <f>Sales_Data[[#This Row],[OrderQuantity]] *Sales_Data[[#This Row],[UnitCost]]</f>
        <v>112500</v>
      </c>
      <c r="P5529" s="7">
        <f>Sales_Data[[#This Row],[ItemCost]] +Sales_Data[[#This Row],[ShippingCost]]</f>
        <v>113494.06</v>
      </c>
      <c r="Q5529" s="7">
        <f>Sales_Data[[#This Row],[Gross Revenue]]-Sales_Data[[#This Row],[TotalFinancialCost]]</f>
        <v>89005.94</v>
      </c>
      <c r="R5529" s="7">
        <f>Sales_Data[[#This Row],[Actul Bill Amount]]-Sales_Data[[#This Row],[ShippingCost]]</f>
        <v>199505.94</v>
      </c>
      <c r="S5529">
        <v>369</v>
      </c>
      <c r="T5529">
        <v>994.06</v>
      </c>
      <c r="U5529" t="s">
        <v>44</v>
      </c>
      <c r="V5529">
        <v>2500</v>
      </c>
      <c r="W5529" t="s">
        <v>22</v>
      </c>
      <c r="X5529" t="str">
        <f t="shared" si="173"/>
        <v>Nagpur</v>
      </c>
    </row>
    <row r="5530" spans="1:24" x14ac:dyDescent="0.4">
      <c r="A5530">
        <v>105529</v>
      </c>
      <c r="B5530" s="5">
        <v>45927.570138888892</v>
      </c>
      <c r="C5530" s="3" t="str">
        <f>TEXT(Sales_Data[[#This Row],[OrderDate]],"mmmm")</f>
        <v>September</v>
      </c>
      <c r="D5530" s="3" t="str">
        <f t="shared" si="172"/>
        <v>2025</v>
      </c>
      <c r="E5530" t="s">
        <v>50</v>
      </c>
      <c r="F5530" t="s">
        <v>55</v>
      </c>
      <c r="G5530" t="s">
        <v>29</v>
      </c>
      <c r="H5530" t="s">
        <v>16</v>
      </c>
      <c r="I5530" t="s">
        <v>100</v>
      </c>
      <c r="J5530">
        <v>41</v>
      </c>
      <c r="K5530">
        <v>600</v>
      </c>
      <c r="L5530" s="7">
        <f>Sales_Data[[#This Row],[OrderQuantity]] *Sales_Data[[#This Row],[UnitPrice]]</f>
        <v>24600</v>
      </c>
      <c r="M5530" s="7">
        <f>Sales_Data[[#This Row],[UnitPrice]]-Sales_Data[[#This Row],[UnitCost]]</f>
        <v>250</v>
      </c>
      <c r="N5530" s="7">
        <f>Sales_Data[[#This Row],[Gross Revenue]]-Sales_Data[[#This Row],[Discount Amount ]]</f>
        <v>24350</v>
      </c>
      <c r="O5530" s="7">
        <f>Sales_Data[[#This Row],[OrderQuantity]] *Sales_Data[[#This Row],[UnitCost]]</f>
        <v>14350</v>
      </c>
      <c r="P5530" s="7">
        <f>Sales_Data[[#This Row],[ItemCost]] +Sales_Data[[#This Row],[ShippingCost]]</f>
        <v>15211.28</v>
      </c>
      <c r="Q5530" s="7">
        <f>Sales_Data[[#This Row],[Gross Revenue]]-Sales_Data[[#This Row],[TotalFinancialCost]]</f>
        <v>9388.7199999999993</v>
      </c>
      <c r="R5530" s="7">
        <f>Sales_Data[[#This Row],[Actul Bill Amount]]-Sales_Data[[#This Row],[ShippingCost]]</f>
        <v>23488.720000000001</v>
      </c>
      <c r="S5530">
        <v>735</v>
      </c>
      <c r="T5530">
        <v>861.28</v>
      </c>
      <c r="U5530" t="s">
        <v>57</v>
      </c>
      <c r="V5530">
        <v>350</v>
      </c>
      <c r="W5530" t="s">
        <v>18</v>
      </c>
      <c r="X5530" t="str">
        <f t="shared" si="173"/>
        <v>Bengaluru</v>
      </c>
    </row>
    <row r="5531" spans="1:24" x14ac:dyDescent="0.4">
      <c r="A5531">
        <v>105530</v>
      </c>
      <c r="B5531" s="5">
        <v>45882.292361111111</v>
      </c>
      <c r="C5531" s="3" t="str">
        <f>TEXT(Sales_Data[[#This Row],[OrderDate]],"mmmm")</f>
        <v>August</v>
      </c>
      <c r="D5531" s="3" t="str">
        <f t="shared" si="172"/>
        <v>2025</v>
      </c>
      <c r="E5531" t="s">
        <v>19</v>
      </c>
      <c r="F5531" t="s">
        <v>24</v>
      </c>
      <c r="G5531" t="s">
        <v>29</v>
      </c>
      <c r="H5531" t="s">
        <v>20</v>
      </c>
      <c r="I5531" t="s">
        <v>100</v>
      </c>
      <c r="J5531">
        <v>16</v>
      </c>
      <c r="K5531">
        <v>45000</v>
      </c>
      <c r="L5531" s="7">
        <f>Sales_Data[[#This Row],[OrderQuantity]] *Sales_Data[[#This Row],[UnitPrice]]</f>
        <v>720000</v>
      </c>
      <c r="M5531" s="7">
        <f>Sales_Data[[#This Row],[UnitPrice]]-Sales_Data[[#This Row],[UnitCost]]</f>
        <v>13000</v>
      </c>
      <c r="N5531" s="7">
        <f>Sales_Data[[#This Row],[Gross Revenue]]-Sales_Data[[#This Row],[Discount Amount ]]</f>
        <v>707000</v>
      </c>
      <c r="O5531" s="7">
        <f>Sales_Data[[#This Row],[OrderQuantity]] *Sales_Data[[#This Row],[UnitCost]]</f>
        <v>512000</v>
      </c>
      <c r="P5531" s="7">
        <f>Sales_Data[[#This Row],[ItemCost]] +Sales_Data[[#This Row],[ShippingCost]]</f>
        <v>512622.82</v>
      </c>
      <c r="Q5531" s="7">
        <f>Sales_Data[[#This Row],[Gross Revenue]]-Sales_Data[[#This Row],[TotalFinancialCost]]</f>
        <v>207377.18</v>
      </c>
      <c r="R5531" s="7">
        <f>Sales_Data[[#This Row],[Actul Bill Amount]]-Sales_Data[[#This Row],[ShippingCost]]</f>
        <v>706377.18</v>
      </c>
      <c r="S5531">
        <v>535</v>
      </c>
      <c r="T5531">
        <v>622.82000000000005</v>
      </c>
      <c r="U5531" t="s">
        <v>26</v>
      </c>
      <c r="V5531">
        <v>32000</v>
      </c>
      <c r="W5531" t="s">
        <v>22</v>
      </c>
      <c r="X5531" t="str">
        <f t="shared" si="173"/>
        <v>Nagpur</v>
      </c>
    </row>
    <row r="5532" spans="1:24" x14ac:dyDescent="0.4">
      <c r="A5532">
        <v>105531</v>
      </c>
      <c r="B5532" s="5">
        <v>45675.64166666667</v>
      </c>
      <c r="C5532" s="3" t="str">
        <f>TEXT(Sales_Data[[#This Row],[OrderDate]],"mmmm")</f>
        <v>January</v>
      </c>
      <c r="D5532" s="3" t="str">
        <f t="shared" si="172"/>
        <v>2025</v>
      </c>
      <c r="E5532" t="s">
        <v>48</v>
      </c>
      <c r="F5532" t="s">
        <v>28</v>
      </c>
      <c r="G5532" t="s">
        <v>15</v>
      </c>
      <c r="H5532" t="s">
        <v>25</v>
      </c>
      <c r="I5532" t="s">
        <v>100</v>
      </c>
      <c r="J5532">
        <v>71</v>
      </c>
      <c r="K5532">
        <v>2500</v>
      </c>
      <c r="L5532" s="7">
        <f>Sales_Data[[#This Row],[OrderQuantity]] *Sales_Data[[#This Row],[UnitPrice]]</f>
        <v>177500</v>
      </c>
      <c r="M5532" s="7">
        <f>Sales_Data[[#This Row],[UnitPrice]]-Sales_Data[[#This Row],[UnitCost]]</f>
        <v>1000</v>
      </c>
      <c r="N5532" s="7">
        <f>Sales_Data[[#This Row],[Gross Revenue]]-Sales_Data[[#This Row],[Discount Amount ]]</f>
        <v>176500</v>
      </c>
      <c r="O5532" s="7">
        <f>Sales_Data[[#This Row],[OrderQuantity]] *Sales_Data[[#This Row],[UnitCost]]</f>
        <v>106500</v>
      </c>
      <c r="P5532" s="7">
        <f>Sales_Data[[#This Row],[ItemCost]] +Sales_Data[[#This Row],[ShippingCost]]</f>
        <v>107002.54</v>
      </c>
      <c r="Q5532" s="7">
        <f>Sales_Data[[#This Row],[Gross Revenue]]-Sales_Data[[#This Row],[TotalFinancialCost]]</f>
        <v>70497.460000000006</v>
      </c>
      <c r="R5532" s="7">
        <f>Sales_Data[[#This Row],[Actul Bill Amount]]-Sales_Data[[#This Row],[ShippingCost]]</f>
        <v>175997.46</v>
      </c>
      <c r="S5532">
        <v>919</v>
      </c>
      <c r="T5532">
        <v>502.54</v>
      </c>
      <c r="U5532" t="s">
        <v>54</v>
      </c>
      <c r="V5532">
        <v>1500</v>
      </c>
      <c r="W5532" t="s">
        <v>27</v>
      </c>
      <c r="X5532" t="str">
        <f t="shared" si="173"/>
        <v>Mumbai</v>
      </c>
    </row>
    <row r="5533" spans="1:24" x14ac:dyDescent="0.4">
      <c r="A5533">
        <v>105532</v>
      </c>
      <c r="B5533" s="5">
        <v>45770.461111111108</v>
      </c>
      <c r="C5533" s="3" t="str">
        <f>TEXT(Sales_Data[[#This Row],[OrderDate]],"mmmm")</f>
        <v>April</v>
      </c>
      <c r="D5533" s="3" t="str">
        <f t="shared" si="172"/>
        <v>2025</v>
      </c>
      <c r="E5533" t="s">
        <v>23</v>
      </c>
      <c r="F5533" t="s">
        <v>55</v>
      </c>
      <c r="G5533" t="s">
        <v>15</v>
      </c>
      <c r="H5533" t="s">
        <v>37</v>
      </c>
      <c r="I5533" t="s">
        <v>100</v>
      </c>
      <c r="J5533">
        <v>94</v>
      </c>
      <c r="K5533">
        <v>850</v>
      </c>
      <c r="L5533" s="7">
        <f>Sales_Data[[#This Row],[OrderQuantity]] *Sales_Data[[#This Row],[UnitPrice]]</f>
        <v>79900</v>
      </c>
      <c r="M5533" s="7">
        <f>Sales_Data[[#This Row],[UnitPrice]]-Sales_Data[[#This Row],[UnitCost]]</f>
        <v>300</v>
      </c>
      <c r="N5533" s="7">
        <f>Sales_Data[[#This Row],[Gross Revenue]]-Sales_Data[[#This Row],[Discount Amount ]]</f>
        <v>79600</v>
      </c>
      <c r="O5533" s="7">
        <f>Sales_Data[[#This Row],[OrderQuantity]] *Sales_Data[[#This Row],[UnitCost]]</f>
        <v>51700</v>
      </c>
      <c r="P5533" s="7">
        <f>Sales_Data[[#This Row],[ItemCost]] +Sales_Data[[#This Row],[ShippingCost]]</f>
        <v>52525.120000000003</v>
      </c>
      <c r="Q5533" s="7">
        <f>Sales_Data[[#This Row],[Gross Revenue]]-Sales_Data[[#This Row],[TotalFinancialCost]]</f>
        <v>27374.879999999997</v>
      </c>
      <c r="R5533" s="7">
        <f>Sales_Data[[#This Row],[Actul Bill Amount]]-Sales_Data[[#This Row],[ShippingCost]]</f>
        <v>78774.880000000005</v>
      </c>
      <c r="S5533">
        <v>433</v>
      </c>
      <c r="T5533">
        <v>825.12</v>
      </c>
      <c r="U5533" t="s">
        <v>56</v>
      </c>
      <c r="V5533">
        <v>550</v>
      </c>
      <c r="W5533" t="s">
        <v>38</v>
      </c>
      <c r="X5533" t="str">
        <f t="shared" si="173"/>
        <v>Kolkata</v>
      </c>
    </row>
    <row r="5534" spans="1:24" x14ac:dyDescent="0.4">
      <c r="A5534">
        <v>105533</v>
      </c>
      <c r="B5534" s="5">
        <v>45908.984027777777</v>
      </c>
      <c r="C5534" s="3" t="str">
        <f>TEXT(Sales_Data[[#This Row],[OrderDate]],"mmmm")</f>
        <v>September</v>
      </c>
      <c r="D5534" s="3" t="str">
        <f t="shared" si="172"/>
        <v>2025</v>
      </c>
      <c r="E5534" t="s">
        <v>39</v>
      </c>
      <c r="F5534" t="s">
        <v>40</v>
      </c>
      <c r="G5534" t="s">
        <v>29</v>
      </c>
      <c r="H5534" t="s">
        <v>37</v>
      </c>
      <c r="I5534" t="s">
        <v>100</v>
      </c>
      <c r="J5534">
        <v>55</v>
      </c>
      <c r="K5534">
        <v>1500</v>
      </c>
      <c r="L5534" s="7">
        <f>Sales_Data[[#This Row],[OrderQuantity]] *Sales_Data[[#This Row],[UnitPrice]]</f>
        <v>82500</v>
      </c>
      <c r="M5534" s="7">
        <f>Sales_Data[[#This Row],[UnitPrice]]-Sales_Data[[#This Row],[UnitCost]]</f>
        <v>700</v>
      </c>
      <c r="N5534" s="7">
        <f>Sales_Data[[#This Row],[Gross Revenue]]-Sales_Data[[#This Row],[Discount Amount ]]</f>
        <v>81800</v>
      </c>
      <c r="O5534" s="7">
        <f>Sales_Data[[#This Row],[OrderQuantity]] *Sales_Data[[#This Row],[UnitCost]]</f>
        <v>44000</v>
      </c>
      <c r="P5534" s="7">
        <f>Sales_Data[[#This Row],[ItemCost]] +Sales_Data[[#This Row],[ShippingCost]]</f>
        <v>45278.15</v>
      </c>
      <c r="Q5534" s="7">
        <f>Sales_Data[[#This Row],[Gross Revenue]]-Sales_Data[[#This Row],[TotalFinancialCost]]</f>
        <v>37221.85</v>
      </c>
      <c r="R5534" s="7">
        <f>Sales_Data[[#This Row],[Actul Bill Amount]]-Sales_Data[[#This Row],[ShippingCost]]</f>
        <v>80521.850000000006</v>
      </c>
      <c r="S5534">
        <v>823</v>
      </c>
      <c r="T5534">
        <v>1278.1500000000001</v>
      </c>
      <c r="U5534" t="s">
        <v>52</v>
      </c>
      <c r="V5534">
        <v>800</v>
      </c>
      <c r="W5534" t="s">
        <v>38</v>
      </c>
      <c r="X5534" t="str">
        <f t="shared" si="173"/>
        <v>Kolkata</v>
      </c>
    </row>
    <row r="5535" spans="1:24" x14ac:dyDescent="0.4">
      <c r="A5535">
        <v>105534</v>
      </c>
      <c r="B5535" s="5">
        <v>45890.287499999999</v>
      </c>
      <c r="C5535" s="3" t="str">
        <f>TEXT(Sales_Data[[#This Row],[OrderDate]],"mmmm")</f>
        <v>August</v>
      </c>
      <c r="D5535" s="3" t="str">
        <f t="shared" si="172"/>
        <v>2025</v>
      </c>
      <c r="E5535" t="s">
        <v>23</v>
      </c>
      <c r="F5535" t="s">
        <v>43</v>
      </c>
      <c r="G5535" t="s">
        <v>29</v>
      </c>
      <c r="H5535" t="s">
        <v>37</v>
      </c>
      <c r="I5535" t="s">
        <v>100</v>
      </c>
      <c r="J5535">
        <v>37</v>
      </c>
      <c r="K5535">
        <v>4500</v>
      </c>
      <c r="L5535" s="7">
        <f>Sales_Data[[#This Row],[OrderQuantity]] *Sales_Data[[#This Row],[UnitPrice]]</f>
        <v>166500</v>
      </c>
      <c r="M5535" s="7">
        <f>Sales_Data[[#This Row],[UnitPrice]]-Sales_Data[[#This Row],[UnitCost]]</f>
        <v>2000</v>
      </c>
      <c r="N5535" s="7">
        <f>Sales_Data[[#This Row],[Gross Revenue]]-Sales_Data[[#This Row],[Discount Amount ]]</f>
        <v>164500</v>
      </c>
      <c r="O5535" s="7">
        <f>Sales_Data[[#This Row],[OrderQuantity]] *Sales_Data[[#This Row],[UnitCost]]</f>
        <v>92500</v>
      </c>
      <c r="P5535" s="7">
        <f>Sales_Data[[#This Row],[ItemCost]] +Sales_Data[[#This Row],[ShippingCost]]</f>
        <v>93184.06</v>
      </c>
      <c r="Q5535" s="7">
        <f>Sales_Data[[#This Row],[Gross Revenue]]-Sales_Data[[#This Row],[TotalFinancialCost]]</f>
        <v>73315.94</v>
      </c>
      <c r="R5535" s="7">
        <f>Sales_Data[[#This Row],[Actul Bill Amount]]-Sales_Data[[#This Row],[ShippingCost]]</f>
        <v>163815.94</v>
      </c>
      <c r="S5535">
        <v>957</v>
      </c>
      <c r="T5535">
        <v>684.06</v>
      </c>
      <c r="U5535" t="s">
        <v>44</v>
      </c>
      <c r="V5535">
        <v>2500</v>
      </c>
      <c r="W5535" t="s">
        <v>38</v>
      </c>
      <c r="X5535" t="str">
        <f t="shared" si="173"/>
        <v>Kolkata</v>
      </c>
    </row>
    <row r="5536" spans="1:24" x14ac:dyDescent="0.4">
      <c r="A5536">
        <v>105535</v>
      </c>
      <c r="B5536" s="5">
        <v>45986.20208333333</v>
      </c>
      <c r="C5536" s="3" t="str">
        <f>TEXT(Sales_Data[[#This Row],[OrderDate]],"mmmm")</f>
        <v>November</v>
      </c>
      <c r="D5536" s="3" t="str">
        <f t="shared" si="172"/>
        <v>2025</v>
      </c>
      <c r="E5536" t="s">
        <v>39</v>
      </c>
      <c r="F5536" t="s">
        <v>55</v>
      </c>
      <c r="G5536" t="s">
        <v>15</v>
      </c>
      <c r="H5536" t="s">
        <v>25</v>
      </c>
      <c r="I5536" t="s">
        <v>100</v>
      </c>
      <c r="J5536">
        <v>40</v>
      </c>
      <c r="K5536">
        <v>850</v>
      </c>
      <c r="L5536" s="7">
        <f>Sales_Data[[#This Row],[OrderQuantity]] *Sales_Data[[#This Row],[UnitPrice]]</f>
        <v>34000</v>
      </c>
      <c r="M5536" s="7">
        <f>Sales_Data[[#This Row],[UnitPrice]]-Sales_Data[[#This Row],[UnitCost]]</f>
        <v>300</v>
      </c>
      <c r="N5536" s="7">
        <f>Sales_Data[[#This Row],[Gross Revenue]]-Sales_Data[[#This Row],[Discount Amount ]]</f>
        <v>33700</v>
      </c>
      <c r="O5536" s="7">
        <f>Sales_Data[[#This Row],[OrderQuantity]] *Sales_Data[[#This Row],[UnitCost]]</f>
        <v>22000</v>
      </c>
      <c r="P5536" s="7">
        <f>Sales_Data[[#This Row],[ItemCost]] +Sales_Data[[#This Row],[ShippingCost]]</f>
        <v>22323.62</v>
      </c>
      <c r="Q5536" s="7">
        <f>Sales_Data[[#This Row],[Gross Revenue]]-Sales_Data[[#This Row],[TotalFinancialCost]]</f>
        <v>11676.380000000001</v>
      </c>
      <c r="R5536" s="7">
        <f>Sales_Data[[#This Row],[Actul Bill Amount]]-Sales_Data[[#This Row],[ShippingCost]]</f>
        <v>33376.379999999997</v>
      </c>
      <c r="S5536">
        <v>948</v>
      </c>
      <c r="T5536">
        <v>323.62</v>
      </c>
      <c r="U5536" t="s">
        <v>56</v>
      </c>
      <c r="V5536">
        <v>550</v>
      </c>
      <c r="W5536" t="s">
        <v>27</v>
      </c>
      <c r="X5536" t="str">
        <f t="shared" si="173"/>
        <v>Mumbai</v>
      </c>
    </row>
    <row r="5537" spans="1:24" x14ac:dyDescent="0.4">
      <c r="A5537">
        <v>105536</v>
      </c>
      <c r="B5537" s="5">
        <v>45936.001388888886</v>
      </c>
      <c r="C5537" s="3" t="str">
        <f>TEXT(Sales_Data[[#This Row],[OrderDate]],"mmmm")</f>
        <v>October</v>
      </c>
      <c r="D5537" s="3" t="str">
        <f t="shared" si="172"/>
        <v>2025</v>
      </c>
      <c r="E5537" t="s">
        <v>45</v>
      </c>
      <c r="F5537" t="s">
        <v>28</v>
      </c>
      <c r="G5537" t="s">
        <v>29</v>
      </c>
      <c r="H5537" t="s">
        <v>32</v>
      </c>
      <c r="I5537" t="s">
        <v>100</v>
      </c>
      <c r="J5537">
        <v>84</v>
      </c>
      <c r="K5537">
        <v>450</v>
      </c>
      <c r="L5537" s="7">
        <f>Sales_Data[[#This Row],[OrderQuantity]] *Sales_Data[[#This Row],[UnitPrice]]</f>
        <v>37800</v>
      </c>
      <c r="M5537" s="7">
        <f>Sales_Data[[#This Row],[UnitPrice]]-Sales_Data[[#This Row],[UnitCost]]</f>
        <v>250</v>
      </c>
      <c r="N5537" s="7">
        <f>Sales_Data[[#This Row],[Gross Revenue]]-Sales_Data[[#This Row],[Discount Amount ]]</f>
        <v>37550</v>
      </c>
      <c r="O5537" s="7">
        <f>Sales_Data[[#This Row],[OrderQuantity]] *Sales_Data[[#This Row],[UnitCost]]</f>
        <v>16800</v>
      </c>
      <c r="P5537" s="7">
        <f>Sales_Data[[#This Row],[ItemCost]] +Sales_Data[[#This Row],[ShippingCost]]</f>
        <v>17057.52</v>
      </c>
      <c r="Q5537" s="7">
        <f>Sales_Data[[#This Row],[Gross Revenue]]-Sales_Data[[#This Row],[TotalFinancialCost]]</f>
        <v>20742.48</v>
      </c>
      <c r="R5537" s="7">
        <f>Sales_Data[[#This Row],[Actul Bill Amount]]-Sales_Data[[#This Row],[ShippingCost]]</f>
        <v>37292.480000000003</v>
      </c>
      <c r="S5537">
        <v>865</v>
      </c>
      <c r="T5537">
        <v>257.52</v>
      </c>
      <c r="U5537" t="s">
        <v>30</v>
      </c>
      <c r="V5537">
        <v>200</v>
      </c>
      <c r="W5537" t="s">
        <v>33</v>
      </c>
      <c r="X5537" t="str">
        <f t="shared" si="173"/>
        <v>Delhi</v>
      </c>
    </row>
    <row r="5538" spans="1:24" x14ac:dyDescent="0.4">
      <c r="A5538">
        <v>105537</v>
      </c>
      <c r="B5538" s="5">
        <v>45859.977083333331</v>
      </c>
      <c r="C5538" s="3" t="str">
        <f>TEXT(Sales_Data[[#This Row],[OrderDate]],"mmmm")</f>
        <v>July</v>
      </c>
      <c r="D5538" s="3" t="str">
        <f t="shared" si="172"/>
        <v>2025</v>
      </c>
      <c r="E5538" t="s">
        <v>23</v>
      </c>
      <c r="F5538" t="s">
        <v>40</v>
      </c>
      <c r="G5538" t="s">
        <v>31</v>
      </c>
      <c r="H5538" t="s">
        <v>20</v>
      </c>
      <c r="I5538" t="s">
        <v>100</v>
      </c>
      <c r="J5538">
        <v>88</v>
      </c>
      <c r="K5538">
        <v>1500</v>
      </c>
      <c r="L5538" s="7">
        <f>Sales_Data[[#This Row],[OrderQuantity]] *Sales_Data[[#This Row],[UnitPrice]]</f>
        <v>132000</v>
      </c>
      <c r="M5538" s="7">
        <f>Sales_Data[[#This Row],[UnitPrice]]-Sales_Data[[#This Row],[UnitCost]]</f>
        <v>700</v>
      </c>
      <c r="N5538" s="7">
        <f>Sales_Data[[#This Row],[Gross Revenue]]-Sales_Data[[#This Row],[Discount Amount ]]</f>
        <v>131300</v>
      </c>
      <c r="O5538" s="7">
        <f>Sales_Data[[#This Row],[OrderQuantity]] *Sales_Data[[#This Row],[UnitCost]]</f>
        <v>70400</v>
      </c>
      <c r="P5538" s="7">
        <f>Sales_Data[[#This Row],[ItemCost]] +Sales_Data[[#This Row],[ShippingCost]]</f>
        <v>70817.42</v>
      </c>
      <c r="Q5538" s="7">
        <f>Sales_Data[[#This Row],[Gross Revenue]]-Sales_Data[[#This Row],[TotalFinancialCost]]</f>
        <v>61182.58</v>
      </c>
      <c r="R5538" s="7">
        <f>Sales_Data[[#This Row],[Actul Bill Amount]]-Sales_Data[[#This Row],[ShippingCost]]</f>
        <v>130882.58</v>
      </c>
      <c r="S5538">
        <v>850</v>
      </c>
      <c r="T5538">
        <v>417.42</v>
      </c>
      <c r="U5538" t="s">
        <v>52</v>
      </c>
      <c r="V5538">
        <v>800</v>
      </c>
      <c r="W5538" t="s">
        <v>22</v>
      </c>
      <c r="X5538" t="str">
        <f t="shared" si="173"/>
        <v>Nagpur</v>
      </c>
    </row>
    <row r="5539" spans="1:24" x14ac:dyDescent="0.4">
      <c r="A5539">
        <v>105538</v>
      </c>
      <c r="B5539" s="5">
        <v>45740.422222222223</v>
      </c>
      <c r="C5539" s="3" t="str">
        <f>TEXT(Sales_Data[[#This Row],[OrderDate]],"mmmm")</f>
        <v>March</v>
      </c>
      <c r="D5539" s="3" t="str">
        <f t="shared" si="172"/>
        <v>2025</v>
      </c>
      <c r="E5539" t="s">
        <v>19</v>
      </c>
      <c r="F5539" t="s">
        <v>46</v>
      </c>
      <c r="G5539" t="s">
        <v>31</v>
      </c>
      <c r="H5539" t="s">
        <v>16</v>
      </c>
      <c r="I5539" t="s">
        <v>100</v>
      </c>
      <c r="J5539">
        <v>62</v>
      </c>
      <c r="K5539">
        <v>15000</v>
      </c>
      <c r="L5539" s="7">
        <f>Sales_Data[[#This Row],[OrderQuantity]] *Sales_Data[[#This Row],[UnitPrice]]</f>
        <v>930000</v>
      </c>
      <c r="M5539" s="7">
        <f>Sales_Data[[#This Row],[UnitPrice]]-Sales_Data[[#This Row],[UnitCost]]</f>
        <v>5500</v>
      </c>
      <c r="N5539" s="7">
        <f>Sales_Data[[#This Row],[Gross Revenue]]-Sales_Data[[#This Row],[Discount Amount ]]</f>
        <v>924500</v>
      </c>
      <c r="O5539" s="7">
        <f>Sales_Data[[#This Row],[OrderQuantity]] *Sales_Data[[#This Row],[UnitCost]]</f>
        <v>589000</v>
      </c>
      <c r="P5539" s="7">
        <f>Sales_Data[[#This Row],[ItemCost]] +Sales_Data[[#This Row],[ShippingCost]]</f>
        <v>589368.97</v>
      </c>
      <c r="Q5539" s="7">
        <f>Sales_Data[[#This Row],[Gross Revenue]]-Sales_Data[[#This Row],[TotalFinancialCost]]</f>
        <v>340631.03</v>
      </c>
      <c r="R5539" s="7">
        <f>Sales_Data[[#This Row],[Actul Bill Amount]]-Sales_Data[[#This Row],[ShippingCost]]</f>
        <v>924131.03</v>
      </c>
      <c r="S5539">
        <v>996</v>
      </c>
      <c r="T5539">
        <v>368.97</v>
      </c>
      <c r="U5539" t="s">
        <v>53</v>
      </c>
      <c r="V5539">
        <v>9500</v>
      </c>
      <c r="W5539" t="s">
        <v>18</v>
      </c>
      <c r="X5539" t="str">
        <f t="shared" si="173"/>
        <v>Bengaluru</v>
      </c>
    </row>
    <row r="5540" spans="1:24" x14ac:dyDescent="0.4">
      <c r="A5540">
        <v>105539</v>
      </c>
      <c r="B5540" s="5">
        <v>45782.957638888889</v>
      </c>
      <c r="C5540" s="3" t="str">
        <f>TEXT(Sales_Data[[#This Row],[OrderDate]],"mmmm")</f>
        <v>May</v>
      </c>
      <c r="D5540" s="3" t="str">
        <f t="shared" si="172"/>
        <v>2025</v>
      </c>
      <c r="E5540" t="s">
        <v>50</v>
      </c>
      <c r="F5540" t="s">
        <v>35</v>
      </c>
      <c r="G5540" t="s">
        <v>29</v>
      </c>
      <c r="H5540" t="s">
        <v>16</v>
      </c>
      <c r="I5540" t="s">
        <v>100</v>
      </c>
      <c r="J5540">
        <v>15</v>
      </c>
      <c r="K5540">
        <v>8500</v>
      </c>
      <c r="L5540" s="7">
        <f>Sales_Data[[#This Row],[OrderQuantity]] *Sales_Data[[#This Row],[UnitPrice]]</f>
        <v>127500</v>
      </c>
      <c r="M5540" s="7">
        <f>Sales_Data[[#This Row],[UnitPrice]]-Sales_Data[[#This Row],[UnitCost]]</f>
        <v>3000</v>
      </c>
      <c r="N5540" s="7">
        <f>Sales_Data[[#This Row],[Gross Revenue]]-Sales_Data[[#This Row],[Discount Amount ]]</f>
        <v>124500</v>
      </c>
      <c r="O5540" s="7">
        <f>Sales_Data[[#This Row],[OrderQuantity]] *Sales_Data[[#This Row],[UnitCost]]</f>
        <v>82500</v>
      </c>
      <c r="P5540" s="7">
        <f>Sales_Data[[#This Row],[ItemCost]] +Sales_Data[[#This Row],[ShippingCost]]</f>
        <v>83186.100000000006</v>
      </c>
      <c r="Q5540" s="7">
        <f>Sales_Data[[#This Row],[Gross Revenue]]-Sales_Data[[#This Row],[TotalFinancialCost]]</f>
        <v>44313.899999999994</v>
      </c>
      <c r="R5540" s="7">
        <f>Sales_Data[[#This Row],[Actul Bill Amount]]-Sales_Data[[#This Row],[ShippingCost]]</f>
        <v>123813.9</v>
      </c>
      <c r="S5540">
        <v>1017</v>
      </c>
      <c r="T5540">
        <v>686.1</v>
      </c>
      <c r="U5540" t="s">
        <v>49</v>
      </c>
      <c r="V5540">
        <v>5500</v>
      </c>
      <c r="W5540" t="s">
        <v>18</v>
      </c>
      <c r="X5540" t="str">
        <f t="shared" si="173"/>
        <v>Bengaluru</v>
      </c>
    </row>
    <row r="5541" spans="1:24" x14ac:dyDescent="0.4">
      <c r="A5541">
        <v>105540</v>
      </c>
      <c r="B5541" s="5">
        <v>45832.499305555553</v>
      </c>
      <c r="C5541" s="3" t="str">
        <f>TEXT(Sales_Data[[#This Row],[OrderDate]],"mmmm")</f>
        <v>June</v>
      </c>
      <c r="D5541" s="3" t="str">
        <f t="shared" si="172"/>
        <v>2025</v>
      </c>
      <c r="E5541" t="s">
        <v>39</v>
      </c>
      <c r="F5541" t="s">
        <v>35</v>
      </c>
      <c r="G5541" t="s">
        <v>31</v>
      </c>
      <c r="H5541" t="s">
        <v>25</v>
      </c>
      <c r="I5541" t="s">
        <v>100</v>
      </c>
      <c r="J5541">
        <v>26</v>
      </c>
      <c r="K5541">
        <v>12000</v>
      </c>
      <c r="L5541" s="7">
        <f>Sales_Data[[#This Row],[OrderQuantity]] *Sales_Data[[#This Row],[UnitPrice]]</f>
        <v>312000</v>
      </c>
      <c r="M5541" s="7">
        <f>Sales_Data[[#This Row],[UnitPrice]]-Sales_Data[[#This Row],[UnitCost]]</f>
        <v>4000</v>
      </c>
      <c r="N5541" s="7">
        <f>Sales_Data[[#This Row],[Gross Revenue]]-Sales_Data[[#This Row],[Discount Amount ]]</f>
        <v>308000</v>
      </c>
      <c r="O5541" s="7">
        <f>Sales_Data[[#This Row],[OrderQuantity]] *Sales_Data[[#This Row],[UnitCost]]</f>
        <v>208000</v>
      </c>
      <c r="P5541" s="7">
        <f>Sales_Data[[#This Row],[ItemCost]] +Sales_Data[[#This Row],[ShippingCost]]</f>
        <v>209100.97</v>
      </c>
      <c r="Q5541" s="7">
        <f>Sales_Data[[#This Row],[Gross Revenue]]-Sales_Data[[#This Row],[TotalFinancialCost]]</f>
        <v>102899.03</v>
      </c>
      <c r="R5541" s="7">
        <f>Sales_Data[[#This Row],[Actul Bill Amount]]-Sales_Data[[#This Row],[ShippingCost]]</f>
        <v>306899.03000000003</v>
      </c>
      <c r="S5541">
        <v>1187</v>
      </c>
      <c r="T5541">
        <v>1100.97</v>
      </c>
      <c r="U5541" t="s">
        <v>36</v>
      </c>
      <c r="V5541">
        <v>8000</v>
      </c>
      <c r="W5541" t="s">
        <v>27</v>
      </c>
      <c r="X5541" t="str">
        <f t="shared" si="173"/>
        <v>Mumbai</v>
      </c>
    </row>
    <row r="5542" spans="1:24" x14ac:dyDescent="0.4">
      <c r="A5542">
        <v>105541</v>
      </c>
      <c r="B5542" s="5">
        <v>45726.542361111111</v>
      </c>
      <c r="C5542" s="3" t="str">
        <f>TEXT(Sales_Data[[#This Row],[OrderDate]],"mmmm")</f>
        <v>March</v>
      </c>
      <c r="D5542" s="3" t="str">
        <f t="shared" si="172"/>
        <v>2025</v>
      </c>
      <c r="E5542" t="s">
        <v>19</v>
      </c>
      <c r="F5542" t="s">
        <v>55</v>
      </c>
      <c r="G5542" t="s">
        <v>31</v>
      </c>
      <c r="H5542" t="s">
        <v>25</v>
      </c>
      <c r="I5542" t="s">
        <v>100</v>
      </c>
      <c r="J5542">
        <v>52</v>
      </c>
      <c r="K5542">
        <v>850</v>
      </c>
      <c r="L5542" s="7">
        <f>Sales_Data[[#This Row],[OrderQuantity]] *Sales_Data[[#This Row],[UnitPrice]]</f>
        <v>44200</v>
      </c>
      <c r="M5542" s="7">
        <f>Sales_Data[[#This Row],[UnitPrice]]-Sales_Data[[#This Row],[UnitCost]]</f>
        <v>300</v>
      </c>
      <c r="N5542" s="7">
        <f>Sales_Data[[#This Row],[Gross Revenue]]-Sales_Data[[#This Row],[Discount Amount ]]</f>
        <v>43900</v>
      </c>
      <c r="O5542" s="7">
        <f>Sales_Data[[#This Row],[OrderQuantity]] *Sales_Data[[#This Row],[UnitCost]]</f>
        <v>28600</v>
      </c>
      <c r="P5542" s="7">
        <f>Sales_Data[[#This Row],[ItemCost]] +Sales_Data[[#This Row],[ShippingCost]]</f>
        <v>29206.03</v>
      </c>
      <c r="Q5542" s="7">
        <f>Sales_Data[[#This Row],[Gross Revenue]]-Sales_Data[[#This Row],[TotalFinancialCost]]</f>
        <v>14993.970000000001</v>
      </c>
      <c r="R5542" s="7">
        <f>Sales_Data[[#This Row],[Actul Bill Amount]]-Sales_Data[[#This Row],[ShippingCost]]</f>
        <v>43293.97</v>
      </c>
      <c r="S5542">
        <v>1190</v>
      </c>
      <c r="T5542">
        <v>606.03</v>
      </c>
      <c r="U5542" t="s">
        <v>56</v>
      </c>
      <c r="V5542">
        <v>550</v>
      </c>
      <c r="W5542" t="s">
        <v>27</v>
      </c>
      <c r="X5542" t="str">
        <f t="shared" si="173"/>
        <v>Mumbai</v>
      </c>
    </row>
    <row r="5543" spans="1:24" x14ac:dyDescent="0.4">
      <c r="A5543">
        <v>105542</v>
      </c>
      <c r="B5543" s="5">
        <v>45704.472916666666</v>
      </c>
      <c r="C5543" s="3" t="str">
        <f>TEXT(Sales_Data[[#This Row],[OrderDate]],"mmmm")</f>
        <v>February</v>
      </c>
      <c r="D5543" s="3" t="str">
        <f t="shared" si="172"/>
        <v>2025</v>
      </c>
      <c r="E5543" t="s">
        <v>39</v>
      </c>
      <c r="F5543" t="s">
        <v>28</v>
      </c>
      <c r="G5543" t="s">
        <v>15</v>
      </c>
      <c r="H5543" t="s">
        <v>16</v>
      </c>
      <c r="I5543" t="s">
        <v>100</v>
      </c>
      <c r="J5543">
        <v>36</v>
      </c>
      <c r="K5543">
        <v>450</v>
      </c>
      <c r="L5543" s="7">
        <f>Sales_Data[[#This Row],[OrderQuantity]] *Sales_Data[[#This Row],[UnitPrice]]</f>
        <v>16200</v>
      </c>
      <c r="M5543" s="7">
        <f>Sales_Data[[#This Row],[UnitPrice]]-Sales_Data[[#This Row],[UnitCost]]</f>
        <v>250</v>
      </c>
      <c r="N5543" s="7">
        <f>Sales_Data[[#This Row],[Gross Revenue]]-Sales_Data[[#This Row],[Discount Amount ]]</f>
        <v>15950</v>
      </c>
      <c r="O5543" s="7">
        <f>Sales_Data[[#This Row],[OrderQuantity]] *Sales_Data[[#This Row],[UnitCost]]</f>
        <v>7200</v>
      </c>
      <c r="P5543" s="7">
        <f>Sales_Data[[#This Row],[ItemCost]] +Sales_Data[[#This Row],[ShippingCost]]</f>
        <v>7746.5</v>
      </c>
      <c r="Q5543" s="7">
        <f>Sales_Data[[#This Row],[Gross Revenue]]-Sales_Data[[#This Row],[TotalFinancialCost]]</f>
        <v>8453.5</v>
      </c>
      <c r="R5543" s="7">
        <f>Sales_Data[[#This Row],[Actul Bill Amount]]-Sales_Data[[#This Row],[ShippingCost]]</f>
        <v>15403.5</v>
      </c>
      <c r="S5543">
        <v>493</v>
      </c>
      <c r="T5543">
        <v>546.5</v>
      </c>
      <c r="U5543" t="s">
        <v>30</v>
      </c>
      <c r="V5543">
        <v>200</v>
      </c>
      <c r="W5543" t="s">
        <v>18</v>
      </c>
      <c r="X5543" t="str">
        <f t="shared" si="173"/>
        <v>Bengaluru</v>
      </c>
    </row>
    <row r="5544" spans="1:24" x14ac:dyDescent="0.4">
      <c r="A5544">
        <v>105543</v>
      </c>
      <c r="B5544" s="5">
        <v>45913.459722222222</v>
      </c>
      <c r="C5544" s="3" t="str">
        <f>TEXT(Sales_Data[[#This Row],[OrderDate]],"mmmm")</f>
        <v>September</v>
      </c>
      <c r="D5544" s="3" t="str">
        <f t="shared" si="172"/>
        <v>2025</v>
      </c>
      <c r="E5544" t="s">
        <v>19</v>
      </c>
      <c r="F5544" t="s">
        <v>28</v>
      </c>
      <c r="G5544" t="s">
        <v>15</v>
      </c>
      <c r="H5544" t="s">
        <v>32</v>
      </c>
      <c r="I5544" t="s">
        <v>100</v>
      </c>
      <c r="J5544">
        <v>31</v>
      </c>
      <c r="K5544">
        <v>2500</v>
      </c>
      <c r="L5544" s="7">
        <f>Sales_Data[[#This Row],[OrderQuantity]] *Sales_Data[[#This Row],[UnitPrice]]</f>
        <v>77500</v>
      </c>
      <c r="M5544" s="7">
        <f>Sales_Data[[#This Row],[UnitPrice]]-Sales_Data[[#This Row],[UnitCost]]</f>
        <v>1000</v>
      </c>
      <c r="N5544" s="7">
        <f>Sales_Data[[#This Row],[Gross Revenue]]-Sales_Data[[#This Row],[Discount Amount ]]</f>
        <v>76500</v>
      </c>
      <c r="O5544" s="7">
        <f>Sales_Data[[#This Row],[OrderQuantity]] *Sales_Data[[#This Row],[UnitCost]]</f>
        <v>46500</v>
      </c>
      <c r="P5544" s="7">
        <f>Sales_Data[[#This Row],[ItemCost]] +Sales_Data[[#This Row],[ShippingCost]]</f>
        <v>46922.57</v>
      </c>
      <c r="Q5544" s="7">
        <f>Sales_Data[[#This Row],[Gross Revenue]]-Sales_Data[[#This Row],[TotalFinancialCost]]</f>
        <v>30577.43</v>
      </c>
      <c r="R5544" s="7">
        <f>Sales_Data[[#This Row],[Actul Bill Amount]]-Sales_Data[[#This Row],[ShippingCost]]</f>
        <v>76077.429999999993</v>
      </c>
      <c r="S5544">
        <v>546</v>
      </c>
      <c r="T5544">
        <v>422.57</v>
      </c>
      <c r="U5544" t="s">
        <v>54</v>
      </c>
      <c r="V5544">
        <v>1500</v>
      </c>
      <c r="W5544" t="s">
        <v>33</v>
      </c>
      <c r="X5544" t="str">
        <f t="shared" si="173"/>
        <v>Delhi</v>
      </c>
    </row>
    <row r="5545" spans="1:24" x14ac:dyDescent="0.4">
      <c r="A5545">
        <v>105544</v>
      </c>
      <c r="B5545" s="5">
        <v>45872.104166666664</v>
      </c>
      <c r="C5545" s="3" t="str">
        <f>TEXT(Sales_Data[[#This Row],[OrderDate]],"mmmm")</f>
        <v>August</v>
      </c>
      <c r="D5545" s="3" t="str">
        <f t="shared" si="172"/>
        <v>2025</v>
      </c>
      <c r="E5545" t="s">
        <v>45</v>
      </c>
      <c r="F5545" t="s">
        <v>14</v>
      </c>
      <c r="G5545" t="s">
        <v>29</v>
      </c>
      <c r="H5545" t="s">
        <v>37</v>
      </c>
      <c r="I5545" t="s">
        <v>100</v>
      </c>
      <c r="J5545">
        <v>20</v>
      </c>
      <c r="K5545">
        <v>3200</v>
      </c>
      <c r="L5545" s="7">
        <f>Sales_Data[[#This Row],[OrderQuantity]] *Sales_Data[[#This Row],[UnitPrice]]</f>
        <v>64000</v>
      </c>
      <c r="M5545" s="7">
        <f>Sales_Data[[#This Row],[UnitPrice]]-Sales_Data[[#This Row],[UnitCost]]</f>
        <v>1200</v>
      </c>
      <c r="N5545" s="7">
        <f>Sales_Data[[#This Row],[Gross Revenue]]-Sales_Data[[#This Row],[Discount Amount ]]</f>
        <v>62800</v>
      </c>
      <c r="O5545" s="7">
        <f>Sales_Data[[#This Row],[OrderQuantity]] *Sales_Data[[#This Row],[UnitCost]]</f>
        <v>40000</v>
      </c>
      <c r="P5545" s="7">
        <f>Sales_Data[[#This Row],[ItemCost]] +Sales_Data[[#This Row],[ShippingCost]]</f>
        <v>40626.85</v>
      </c>
      <c r="Q5545" s="7">
        <f>Sales_Data[[#This Row],[Gross Revenue]]-Sales_Data[[#This Row],[TotalFinancialCost]]</f>
        <v>23373.15</v>
      </c>
      <c r="R5545" s="7">
        <f>Sales_Data[[#This Row],[Actul Bill Amount]]-Sales_Data[[#This Row],[ShippingCost]]</f>
        <v>62173.15</v>
      </c>
      <c r="S5545">
        <v>914</v>
      </c>
      <c r="T5545">
        <v>626.85</v>
      </c>
      <c r="U5545" t="s">
        <v>17</v>
      </c>
      <c r="V5545">
        <v>2000</v>
      </c>
      <c r="W5545" t="s">
        <v>38</v>
      </c>
      <c r="X5545" t="str">
        <f t="shared" si="173"/>
        <v>Kolkata</v>
      </c>
    </row>
    <row r="5546" spans="1:24" x14ac:dyDescent="0.4">
      <c r="A5546">
        <v>105545</v>
      </c>
      <c r="B5546" s="5">
        <v>45687.279861111114</v>
      </c>
      <c r="C5546" s="3" t="str">
        <f>TEXT(Sales_Data[[#This Row],[OrderDate]],"mmmm")</f>
        <v>January</v>
      </c>
      <c r="D5546" s="3" t="str">
        <f t="shared" si="172"/>
        <v>2025</v>
      </c>
      <c r="E5546" t="s">
        <v>19</v>
      </c>
      <c r="F5546" t="s">
        <v>24</v>
      </c>
      <c r="G5546" t="s">
        <v>15</v>
      </c>
      <c r="H5546" t="s">
        <v>16</v>
      </c>
      <c r="I5546" t="s">
        <v>100</v>
      </c>
      <c r="J5546">
        <v>70</v>
      </c>
      <c r="K5546">
        <v>45000</v>
      </c>
      <c r="L5546" s="7">
        <f>Sales_Data[[#This Row],[OrderQuantity]] *Sales_Data[[#This Row],[UnitPrice]]</f>
        <v>3150000</v>
      </c>
      <c r="M5546" s="7">
        <f>Sales_Data[[#This Row],[UnitPrice]]-Sales_Data[[#This Row],[UnitCost]]</f>
        <v>13000</v>
      </c>
      <c r="N5546" s="7">
        <f>Sales_Data[[#This Row],[Gross Revenue]]-Sales_Data[[#This Row],[Discount Amount ]]</f>
        <v>3137000</v>
      </c>
      <c r="O5546" s="7">
        <f>Sales_Data[[#This Row],[OrderQuantity]] *Sales_Data[[#This Row],[UnitCost]]</f>
        <v>2240000</v>
      </c>
      <c r="P5546" s="7">
        <f>Sales_Data[[#This Row],[ItemCost]] +Sales_Data[[#This Row],[ShippingCost]]</f>
        <v>2241355.85</v>
      </c>
      <c r="Q5546" s="7">
        <f>Sales_Data[[#This Row],[Gross Revenue]]-Sales_Data[[#This Row],[TotalFinancialCost]]</f>
        <v>908644.14999999991</v>
      </c>
      <c r="R5546" s="7">
        <f>Sales_Data[[#This Row],[Actul Bill Amount]]-Sales_Data[[#This Row],[ShippingCost]]</f>
        <v>3135644.15</v>
      </c>
      <c r="S5546">
        <v>815</v>
      </c>
      <c r="T5546">
        <v>1355.85</v>
      </c>
      <c r="U5546" t="s">
        <v>26</v>
      </c>
      <c r="V5546">
        <v>32000</v>
      </c>
      <c r="W5546" t="s">
        <v>18</v>
      </c>
      <c r="X5546" t="str">
        <f t="shared" si="173"/>
        <v>Bengaluru</v>
      </c>
    </row>
    <row r="5547" spans="1:24" x14ac:dyDescent="0.4">
      <c r="A5547">
        <v>105546</v>
      </c>
      <c r="B5547" s="5">
        <v>45938.85</v>
      </c>
      <c r="C5547" s="3" t="str">
        <f>TEXT(Sales_Data[[#This Row],[OrderDate]],"mmmm")</f>
        <v>October</v>
      </c>
      <c r="D5547" s="3" t="str">
        <f t="shared" si="172"/>
        <v>2025</v>
      </c>
      <c r="E5547" t="s">
        <v>45</v>
      </c>
      <c r="F5547" t="s">
        <v>24</v>
      </c>
      <c r="G5547" t="s">
        <v>15</v>
      </c>
      <c r="H5547" t="s">
        <v>37</v>
      </c>
      <c r="I5547" t="s">
        <v>100</v>
      </c>
      <c r="J5547">
        <v>89</v>
      </c>
      <c r="K5547">
        <v>3500</v>
      </c>
      <c r="L5547" s="7">
        <f>Sales_Data[[#This Row],[OrderQuantity]] *Sales_Data[[#This Row],[UnitPrice]]</f>
        <v>311500</v>
      </c>
      <c r="M5547" s="7">
        <f>Sales_Data[[#This Row],[UnitPrice]]-Sales_Data[[#This Row],[UnitCost]]</f>
        <v>1300</v>
      </c>
      <c r="N5547" s="7">
        <f>Sales_Data[[#This Row],[Gross Revenue]]-Sales_Data[[#This Row],[Discount Amount ]]</f>
        <v>310200</v>
      </c>
      <c r="O5547" s="7">
        <f>Sales_Data[[#This Row],[OrderQuantity]] *Sales_Data[[#This Row],[UnitCost]]</f>
        <v>195800</v>
      </c>
      <c r="P5547" s="7">
        <f>Sales_Data[[#This Row],[ItemCost]] +Sales_Data[[#This Row],[ShippingCost]]</f>
        <v>196481.03</v>
      </c>
      <c r="Q5547" s="7">
        <f>Sales_Data[[#This Row],[Gross Revenue]]-Sales_Data[[#This Row],[TotalFinancialCost]]</f>
        <v>115018.97</v>
      </c>
      <c r="R5547" s="7">
        <f>Sales_Data[[#This Row],[Actul Bill Amount]]-Sales_Data[[#This Row],[ShippingCost]]</f>
        <v>309518.96999999997</v>
      </c>
      <c r="S5547">
        <v>840</v>
      </c>
      <c r="T5547">
        <v>681.03</v>
      </c>
      <c r="U5547" t="s">
        <v>59</v>
      </c>
      <c r="V5547">
        <v>2200</v>
      </c>
      <c r="W5547" t="s">
        <v>38</v>
      </c>
      <c r="X5547" t="str">
        <f t="shared" si="173"/>
        <v>Kolkata</v>
      </c>
    </row>
    <row r="5548" spans="1:24" x14ac:dyDescent="0.4">
      <c r="A5548">
        <v>105547</v>
      </c>
      <c r="B5548" s="5">
        <v>45894.397916666669</v>
      </c>
      <c r="C5548" s="3" t="str">
        <f>TEXT(Sales_Data[[#This Row],[OrderDate]],"mmmm")</f>
        <v>August</v>
      </c>
      <c r="D5548" s="3" t="str">
        <f t="shared" si="172"/>
        <v>2025</v>
      </c>
      <c r="E5548" t="s">
        <v>34</v>
      </c>
      <c r="F5548" t="s">
        <v>24</v>
      </c>
      <c r="G5548" t="s">
        <v>29</v>
      </c>
      <c r="H5548" t="s">
        <v>16</v>
      </c>
      <c r="I5548" t="s">
        <v>100</v>
      </c>
      <c r="J5548">
        <v>1</v>
      </c>
      <c r="K5548">
        <v>45000</v>
      </c>
      <c r="L5548" s="7">
        <f>Sales_Data[[#This Row],[OrderQuantity]] *Sales_Data[[#This Row],[UnitPrice]]</f>
        <v>45000</v>
      </c>
      <c r="M5548" s="7">
        <f>Sales_Data[[#This Row],[UnitPrice]]-Sales_Data[[#This Row],[UnitCost]]</f>
        <v>13000</v>
      </c>
      <c r="N5548" s="7">
        <f>Sales_Data[[#This Row],[Gross Revenue]]-Sales_Data[[#This Row],[Discount Amount ]]</f>
        <v>32000</v>
      </c>
      <c r="O5548" s="7">
        <f>Sales_Data[[#This Row],[OrderQuantity]] *Sales_Data[[#This Row],[UnitCost]]</f>
        <v>32000</v>
      </c>
      <c r="P5548" s="7">
        <f>Sales_Data[[#This Row],[ItemCost]] +Sales_Data[[#This Row],[ShippingCost]]</f>
        <v>32422.32</v>
      </c>
      <c r="Q5548" s="7">
        <f>Sales_Data[[#This Row],[Gross Revenue]]-Sales_Data[[#This Row],[TotalFinancialCost]]</f>
        <v>12577.68</v>
      </c>
      <c r="R5548" s="7">
        <f>Sales_Data[[#This Row],[Actul Bill Amount]]-Sales_Data[[#This Row],[ShippingCost]]</f>
        <v>31577.68</v>
      </c>
      <c r="S5548">
        <v>1049</v>
      </c>
      <c r="T5548">
        <v>422.32</v>
      </c>
      <c r="U5548" t="s">
        <v>26</v>
      </c>
      <c r="V5548">
        <v>32000</v>
      </c>
      <c r="W5548" t="s">
        <v>18</v>
      </c>
      <c r="X5548" t="str">
        <f t="shared" si="173"/>
        <v>Bengaluru</v>
      </c>
    </row>
    <row r="5549" spans="1:24" x14ac:dyDescent="0.4">
      <c r="A5549">
        <v>105548</v>
      </c>
      <c r="B5549" s="5">
        <v>45905.376388888886</v>
      </c>
      <c r="C5549" s="3" t="str">
        <f>TEXT(Sales_Data[[#This Row],[OrderDate]],"mmmm")</f>
        <v>September</v>
      </c>
      <c r="D5549" s="3" t="str">
        <f t="shared" si="172"/>
        <v>2025</v>
      </c>
      <c r="E5549" t="s">
        <v>39</v>
      </c>
      <c r="F5549" t="s">
        <v>40</v>
      </c>
      <c r="G5549" t="s">
        <v>29</v>
      </c>
      <c r="H5549" t="s">
        <v>25</v>
      </c>
      <c r="I5549" t="s">
        <v>100</v>
      </c>
      <c r="J5549">
        <v>52</v>
      </c>
      <c r="K5549">
        <v>1500</v>
      </c>
      <c r="L5549" s="7">
        <f>Sales_Data[[#This Row],[OrderQuantity]] *Sales_Data[[#This Row],[UnitPrice]]</f>
        <v>78000</v>
      </c>
      <c r="M5549" s="7">
        <f>Sales_Data[[#This Row],[UnitPrice]]-Sales_Data[[#This Row],[UnitCost]]</f>
        <v>700</v>
      </c>
      <c r="N5549" s="7">
        <f>Sales_Data[[#This Row],[Gross Revenue]]-Sales_Data[[#This Row],[Discount Amount ]]</f>
        <v>77300</v>
      </c>
      <c r="O5549" s="7">
        <f>Sales_Data[[#This Row],[OrderQuantity]] *Sales_Data[[#This Row],[UnitCost]]</f>
        <v>41600</v>
      </c>
      <c r="P5549" s="7">
        <f>Sales_Data[[#This Row],[ItemCost]] +Sales_Data[[#This Row],[ShippingCost]]</f>
        <v>42688.32</v>
      </c>
      <c r="Q5549" s="7">
        <f>Sales_Data[[#This Row],[Gross Revenue]]-Sales_Data[[#This Row],[TotalFinancialCost]]</f>
        <v>35311.68</v>
      </c>
      <c r="R5549" s="7">
        <f>Sales_Data[[#This Row],[Actul Bill Amount]]-Sales_Data[[#This Row],[ShippingCost]]</f>
        <v>76211.679999999993</v>
      </c>
      <c r="S5549">
        <v>922</v>
      </c>
      <c r="T5549">
        <v>1088.32</v>
      </c>
      <c r="U5549" t="s">
        <v>52</v>
      </c>
      <c r="V5549">
        <v>800</v>
      </c>
      <c r="W5549" t="s">
        <v>27</v>
      </c>
      <c r="X5549" t="str">
        <f t="shared" si="173"/>
        <v>Mumbai</v>
      </c>
    </row>
    <row r="5550" spans="1:24" x14ac:dyDescent="0.4">
      <c r="A5550">
        <v>105549</v>
      </c>
      <c r="B5550" s="5">
        <v>45682.152777777781</v>
      </c>
      <c r="C5550" s="3" t="str">
        <f>TEXT(Sales_Data[[#This Row],[OrderDate]],"mmmm")</f>
        <v>January</v>
      </c>
      <c r="D5550" s="3" t="str">
        <f t="shared" si="172"/>
        <v>2025</v>
      </c>
      <c r="E5550" t="s">
        <v>45</v>
      </c>
      <c r="F5550" t="s">
        <v>43</v>
      </c>
      <c r="G5550" t="s">
        <v>29</v>
      </c>
      <c r="H5550" t="s">
        <v>32</v>
      </c>
      <c r="I5550" t="s">
        <v>100</v>
      </c>
      <c r="J5550">
        <v>15</v>
      </c>
      <c r="K5550">
        <v>1800</v>
      </c>
      <c r="L5550" s="7">
        <f>Sales_Data[[#This Row],[OrderQuantity]] *Sales_Data[[#This Row],[UnitPrice]]</f>
        <v>27000</v>
      </c>
      <c r="M5550" s="7">
        <f>Sales_Data[[#This Row],[UnitPrice]]-Sales_Data[[#This Row],[UnitCost]]</f>
        <v>900</v>
      </c>
      <c r="N5550" s="7">
        <f>Sales_Data[[#This Row],[Gross Revenue]]-Sales_Data[[#This Row],[Discount Amount ]]</f>
        <v>26100</v>
      </c>
      <c r="O5550" s="7">
        <f>Sales_Data[[#This Row],[OrderQuantity]] *Sales_Data[[#This Row],[UnitCost]]</f>
        <v>13500</v>
      </c>
      <c r="P5550" s="7">
        <f>Sales_Data[[#This Row],[ItemCost]] +Sales_Data[[#This Row],[ShippingCost]]</f>
        <v>13845.05</v>
      </c>
      <c r="Q5550" s="7">
        <f>Sales_Data[[#This Row],[Gross Revenue]]-Sales_Data[[#This Row],[TotalFinancialCost]]</f>
        <v>13154.95</v>
      </c>
      <c r="R5550" s="7">
        <f>Sales_Data[[#This Row],[Actul Bill Amount]]-Sales_Data[[#This Row],[ShippingCost]]</f>
        <v>25754.95</v>
      </c>
      <c r="S5550">
        <v>878</v>
      </c>
      <c r="T5550">
        <v>345.05</v>
      </c>
      <c r="U5550" t="s">
        <v>51</v>
      </c>
      <c r="V5550">
        <v>900</v>
      </c>
      <c r="W5550" t="s">
        <v>33</v>
      </c>
      <c r="X5550" t="str">
        <f t="shared" si="173"/>
        <v>Delhi</v>
      </c>
    </row>
    <row r="5551" spans="1:24" x14ac:dyDescent="0.4">
      <c r="A5551">
        <v>105550</v>
      </c>
      <c r="B5551" s="5">
        <v>45731.68472222222</v>
      </c>
      <c r="C5551" s="3" t="str">
        <f>TEXT(Sales_Data[[#This Row],[OrderDate]],"mmmm")</f>
        <v>March</v>
      </c>
      <c r="D5551" s="3" t="str">
        <f t="shared" si="172"/>
        <v>2025</v>
      </c>
      <c r="E5551" t="s">
        <v>45</v>
      </c>
      <c r="F5551" t="s">
        <v>46</v>
      </c>
      <c r="G5551" t="s">
        <v>15</v>
      </c>
      <c r="H5551" t="s">
        <v>25</v>
      </c>
      <c r="I5551" t="s">
        <v>100</v>
      </c>
      <c r="J5551">
        <v>77</v>
      </c>
      <c r="K5551">
        <v>4500</v>
      </c>
      <c r="L5551" s="7">
        <f>Sales_Data[[#This Row],[OrderQuantity]] *Sales_Data[[#This Row],[UnitPrice]]</f>
        <v>346500</v>
      </c>
      <c r="M5551" s="7">
        <f>Sales_Data[[#This Row],[UnitPrice]]-Sales_Data[[#This Row],[UnitCost]]</f>
        <v>1700</v>
      </c>
      <c r="N5551" s="7">
        <f>Sales_Data[[#This Row],[Gross Revenue]]-Sales_Data[[#This Row],[Discount Amount ]]</f>
        <v>344800</v>
      </c>
      <c r="O5551" s="7">
        <f>Sales_Data[[#This Row],[OrderQuantity]] *Sales_Data[[#This Row],[UnitCost]]</f>
        <v>215600</v>
      </c>
      <c r="P5551" s="7">
        <f>Sales_Data[[#This Row],[ItemCost]] +Sales_Data[[#This Row],[ShippingCost]]</f>
        <v>216294.2</v>
      </c>
      <c r="Q5551" s="7">
        <f>Sales_Data[[#This Row],[Gross Revenue]]-Sales_Data[[#This Row],[TotalFinancialCost]]</f>
        <v>130205.79999999999</v>
      </c>
      <c r="R5551" s="7">
        <f>Sales_Data[[#This Row],[Actul Bill Amount]]-Sales_Data[[#This Row],[ShippingCost]]</f>
        <v>344105.8</v>
      </c>
      <c r="S5551">
        <v>405</v>
      </c>
      <c r="T5551">
        <v>694.2</v>
      </c>
      <c r="U5551" t="s">
        <v>47</v>
      </c>
      <c r="V5551">
        <v>2800</v>
      </c>
      <c r="W5551" t="s">
        <v>27</v>
      </c>
      <c r="X5551" t="str">
        <f t="shared" si="173"/>
        <v>Mumbai</v>
      </c>
    </row>
    <row r="5552" spans="1:24" x14ac:dyDescent="0.4">
      <c r="A5552">
        <v>105551</v>
      </c>
      <c r="B5552" s="5">
        <v>45863.4</v>
      </c>
      <c r="C5552" s="3" t="str">
        <f>TEXT(Sales_Data[[#This Row],[OrderDate]],"mmmm")</f>
        <v>July</v>
      </c>
      <c r="D5552" s="3" t="str">
        <f t="shared" si="172"/>
        <v>2025</v>
      </c>
      <c r="E5552" t="s">
        <v>48</v>
      </c>
      <c r="F5552" t="s">
        <v>55</v>
      </c>
      <c r="G5552" t="s">
        <v>31</v>
      </c>
      <c r="H5552" t="s">
        <v>20</v>
      </c>
      <c r="I5552" t="s">
        <v>100</v>
      </c>
      <c r="J5552">
        <v>12</v>
      </c>
      <c r="K5552">
        <v>600</v>
      </c>
      <c r="L5552" s="7">
        <f>Sales_Data[[#This Row],[OrderQuantity]] *Sales_Data[[#This Row],[UnitPrice]]</f>
        <v>7200</v>
      </c>
      <c r="M5552" s="7">
        <f>Sales_Data[[#This Row],[UnitPrice]]-Sales_Data[[#This Row],[UnitCost]]</f>
        <v>250</v>
      </c>
      <c r="N5552" s="7">
        <f>Sales_Data[[#This Row],[Gross Revenue]]-Sales_Data[[#This Row],[Discount Amount ]]</f>
        <v>6950</v>
      </c>
      <c r="O5552" s="7">
        <f>Sales_Data[[#This Row],[OrderQuantity]] *Sales_Data[[#This Row],[UnitCost]]</f>
        <v>4200</v>
      </c>
      <c r="P5552" s="7">
        <f>Sales_Data[[#This Row],[ItemCost]] +Sales_Data[[#This Row],[ShippingCost]]</f>
        <v>4869.51</v>
      </c>
      <c r="Q5552" s="7">
        <f>Sales_Data[[#This Row],[Gross Revenue]]-Sales_Data[[#This Row],[TotalFinancialCost]]</f>
        <v>2330.4899999999998</v>
      </c>
      <c r="R5552" s="7">
        <f>Sales_Data[[#This Row],[Actul Bill Amount]]-Sales_Data[[#This Row],[ShippingCost]]</f>
        <v>6280.49</v>
      </c>
      <c r="S5552">
        <v>477</v>
      </c>
      <c r="T5552">
        <v>669.51</v>
      </c>
      <c r="U5552" t="s">
        <v>57</v>
      </c>
      <c r="V5552">
        <v>350</v>
      </c>
      <c r="W5552" t="s">
        <v>22</v>
      </c>
      <c r="X5552" t="str">
        <f t="shared" si="173"/>
        <v>Nagpur</v>
      </c>
    </row>
    <row r="5553" spans="1:24" x14ac:dyDescent="0.4">
      <c r="A5553">
        <v>105552</v>
      </c>
      <c r="B5553" s="5">
        <v>45971.048611111109</v>
      </c>
      <c r="C5553" s="3" t="str">
        <f>TEXT(Sales_Data[[#This Row],[OrderDate]],"mmmm")</f>
        <v>November</v>
      </c>
      <c r="D5553" s="3" t="str">
        <f t="shared" si="172"/>
        <v>2025</v>
      </c>
      <c r="E5553" t="s">
        <v>50</v>
      </c>
      <c r="F5553" t="s">
        <v>55</v>
      </c>
      <c r="G5553" t="s">
        <v>15</v>
      </c>
      <c r="H5553" t="s">
        <v>25</v>
      </c>
      <c r="I5553" t="s">
        <v>100</v>
      </c>
      <c r="J5553">
        <v>79</v>
      </c>
      <c r="K5553">
        <v>1200</v>
      </c>
      <c r="L5553" s="7">
        <f>Sales_Data[[#This Row],[OrderQuantity]] *Sales_Data[[#This Row],[UnitPrice]]</f>
        <v>94800</v>
      </c>
      <c r="M5553" s="7">
        <f>Sales_Data[[#This Row],[UnitPrice]]-Sales_Data[[#This Row],[UnitCost]]</f>
        <v>400</v>
      </c>
      <c r="N5553" s="7">
        <f>Sales_Data[[#This Row],[Gross Revenue]]-Sales_Data[[#This Row],[Discount Amount ]]</f>
        <v>94400</v>
      </c>
      <c r="O5553" s="7">
        <f>Sales_Data[[#This Row],[OrderQuantity]] *Sales_Data[[#This Row],[UnitCost]]</f>
        <v>63200</v>
      </c>
      <c r="P5553" s="7">
        <f>Sales_Data[[#This Row],[ItemCost]] +Sales_Data[[#This Row],[ShippingCost]]</f>
        <v>64284.41</v>
      </c>
      <c r="Q5553" s="7">
        <f>Sales_Data[[#This Row],[Gross Revenue]]-Sales_Data[[#This Row],[TotalFinancialCost]]</f>
        <v>30515.589999999997</v>
      </c>
      <c r="R5553" s="7">
        <f>Sales_Data[[#This Row],[Actul Bill Amount]]-Sales_Data[[#This Row],[ShippingCost]]</f>
        <v>93315.59</v>
      </c>
      <c r="S5553">
        <v>1147</v>
      </c>
      <c r="T5553">
        <v>1084.4100000000001</v>
      </c>
      <c r="U5553" t="s">
        <v>58</v>
      </c>
      <c r="V5553">
        <v>800</v>
      </c>
      <c r="W5553" t="s">
        <v>27</v>
      </c>
      <c r="X5553" t="str">
        <f t="shared" si="173"/>
        <v>Mumbai</v>
      </c>
    </row>
    <row r="5554" spans="1:24" x14ac:dyDescent="0.4">
      <c r="A5554">
        <v>105553</v>
      </c>
      <c r="B5554" s="5">
        <v>45751.720833333333</v>
      </c>
      <c r="C5554" s="3" t="str">
        <f>TEXT(Sales_Data[[#This Row],[OrderDate]],"mmmm")</f>
        <v>April</v>
      </c>
      <c r="D5554" s="3" t="str">
        <f t="shared" si="172"/>
        <v>2025</v>
      </c>
      <c r="E5554" t="s">
        <v>34</v>
      </c>
      <c r="F5554" t="s">
        <v>35</v>
      </c>
      <c r="G5554" t="s">
        <v>15</v>
      </c>
      <c r="H5554" t="s">
        <v>32</v>
      </c>
      <c r="I5554" t="s">
        <v>100</v>
      </c>
      <c r="J5554">
        <v>26</v>
      </c>
      <c r="K5554">
        <v>8500</v>
      </c>
      <c r="L5554" s="7">
        <f>Sales_Data[[#This Row],[OrderQuantity]] *Sales_Data[[#This Row],[UnitPrice]]</f>
        <v>221000</v>
      </c>
      <c r="M5554" s="7">
        <f>Sales_Data[[#This Row],[UnitPrice]]-Sales_Data[[#This Row],[UnitCost]]</f>
        <v>3000</v>
      </c>
      <c r="N5554" s="7">
        <f>Sales_Data[[#This Row],[Gross Revenue]]-Sales_Data[[#This Row],[Discount Amount ]]</f>
        <v>218000</v>
      </c>
      <c r="O5554" s="7">
        <f>Sales_Data[[#This Row],[OrderQuantity]] *Sales_Data[[#This Row],[UnitCost]]</f>
        <v>143000</v>
      </c>
      <c r="P5554" s="7">
        <f>Sales_Data[[#This Row],[ItemCost]] +Sales_Data[[#This Row],[ShippingCost]]</f>
        <v>144094.49</v>
      </c>
      <c r="Q5554" s="7">
        <f>Sales_Data[[#This Row],[Gross Revenue]]-Sales_Data[[#This Row],[TotalFinancialCost]]</f>
        <v>76905.510000000009</v>
      </c>
      <c r="R5554" s="7">
        <f>Sales_Data[[#This Row],[Actul Bill Amount]]-Sales_Data[[#This Row],[ShippingCost]]</f>
        <v>216905.51</v>
      </c>
      <c r="S5554">
        <v>389</v>
      </c>
      <c r="T5554">
        <v>1094.49</v>
      </c>
      <c r="U5554" t="s">
        <v>49</v>
      </c>
      <c r="V5554">
        <v>5500</v>
      </c>
      <c r="W5554" t="s">
        <v>33</v>
      </c>
      <c r="X5554" t="str">
        <f t="shared" si="173"/>
        <v>Delhi</v>
      </c>
    </row>
    <row r="5555" spans="1:24" x14ac:dyDescent="0.4">
      <c r="A5555">
        <v>105554</v>
      </c>
      <c r="B5555" s="5">
        <v>45784.066666666666</v>
      </c>
      <c r="C5555" s="3" t="str">
        <f>TEXT(Sales_Data[[#This Row],[OrderDate]],"mmmm")</f>
        <v>May</v>
      </c>
      <c r="D5555" s="3" t="str">
        <f t="shared" si="172"/>
        <v>2025</v>
      </c>
      <c r="E5555" t="s">
        <v>13</v>
      </c>
      <c r="F5555" t="s">
        <v>28</v>
      </c>
      <c r="G5555" t="s">
        <v>31</v>
      </c>
      <c r="H5555" t="s">
        <v>16</v>
      </c>
      <c r="I5555" t="s">
        <v>100</v>
      </c>
      <c r="J5555">
        <v>2</v>
      </c>
      <c r="K5555">
        <v>450</v>
      </c>
      <c r="L5555" s="7">
        <f>Sales_Data[[#This Row],[OrderQuantity]] *Sales_Data[[#This Row],[UnitPrice]]</f>
        <v>900</v>
      </c>
      <c r="M5555" s="7">
        <f>Sales_Data[[#This Row],[UnitPrice]]-Sales_Data[[#This Row],[UnitCost]]</f>
        <v>250</v>
      </c>
      <c r="N5555" s="7">
        <f>Sales_Data[[#This Row],[Gross Revenue]]-Sales_Data[[#This Row],[Discount Amount ]]</f>
        <v>650</v>
      </c>
      <c r="O5555" s="7">
        <f>Sales_Data[[#This Row],[OrderQuantity]] *Sales_Data[[#This Row],[UnitCost]]</f>
        <v>400</v>
      </c>
      <c r="P5555" s="7">
        <f>Sales_Data[[#This Row],[ItemCost]] +Sales_Data[[#This Row],[ShippingCost]]</f>
        <v>967.99</v>
      </c>
      <c r="Q5555" s="7">
        <f>Sales_Data[[#This Row],[Gross Revenue]]-Sales_Data[[#This Row],[TotalFinancialCost]]</f>
        <v>-67.990000000000009</v>
      </c>
      <c r="R5555" s="7">
        <f>Sales_Data[[#This Row],[Actul Bill Amount]]-Sales_Data[[#This Row],[ShippingCost]]</f>
        <v>82.009999999999991</v>
      </c>
      <c r="S5555">
        <v>344</v>
      </c>
      <c r="T5555">
        <v>567.99</v>
      </c>
      <c r="U5555" t="s">
        <v>30</v>
      </c>
      <c r="V5555">
        <v>200</v>
      </c>
      <c r="W5555" t="s">
        <v>18</v>
      </c>
      <c r="X5555" t="str">
        <f t="shared" si="173"/>
        <v>Bengaluru</v>
      </c>
    </row>
    <row r="5556" spans="1:24" x14ac:dyDescent="0.4">
      <c r="A5556">
        <v>105555</v>
      </c>
      <c r="B5556" s="5">
        <v>45682.369444444441</v>
      </c>
      <c r="C5556" s="3" t="str">
        <f>TEXT(Sales_Data[[#This Row],[OrderDate]],"mmmm")</f>
        <v>January</v>
      </c>
      <c r="D5556" s="3" t="str">
        <f t="shared" si="172"/>
        <v>2025</v>
      </c>
      <c r="E5556" t="s">
        <v>13</v>
      </c>
      <c r="F5556" t="s">
        <v>40</v>
      </c>
      <c r="G5556" t="s">
        <v>15</v>
      </c>
      <c r="H5556" t="s">
        <v>37</v>
      </c>
      <c r="I5556" t="s">
        <v>100</v>
      </c>
      <c r="J5556">
        <v>75</v>
      </c>
      <c r="K5556">
        <v>1500</v>
      </c>
      <c r="L5556" s="7">
        <f>Sales_Data[[#This Row],[OrderQuantity]] *Sales_Data[[#This Row],[UnitPrice]]</f>
        <v>112500</v>
      </c>
      <c r="M5556" s="7">
        <f>Sales_Data[[#This Row],[UnitPrice]]-Sales_Data[[#This Row],[UnitCost]]</f>
        <v>700</v>
      </c>
      <c r="N5556" s="7">
        <f>Sales_Data[[#This Row],[Gross Revenue]]-Sales_Data[[#This Row],[Discount Amount ]]</f>
        <v>111800</v>
      </c>
      <c r="O5556" s="7">
        <f>Sales_Data[[#This Row],[OrderQuantity]] *Sales_Data[[#This Row],[UnitCost]]</f>
        <v>60000</v>
      </c>
      <c r="P5556" s="7">
        <f>Sales_Data[[#This Row],[ItemCost]] +Sales_Data[[#This Row],[ShippingCost]]</f>
        <v>60732.4</v>
      </c>
      <c r="Q5556" s="7">
        <f>Sales_Data[[#This Row],[Gross Revenue]]-Sales_Data[[#This Row],[TotalFinancialCost]]</f>
        <v>51767.6</v>
      </c>
      <c r="R5556" s="7">
        <f>Sales_Data[[#This Row],[Actul Bill Amount]]-Sales_Data[[#This Row],[ShippingCost]]</f>
        <v>111067.6</v>
      </c>
      <c r="S5556">
        <v>659</v>
      </c>
      <c r="T5556">
        <v>732.4</v>
      </c>
      <c r="U5556" t="s">
        <v>52</v>
      </c>
      <c r="V5556">
        <v>800</v>
      </c>
      <c r="W5556" t="s">
        <v>38</v>
      </c>
      <c r="X5556" t="str">
        <f t="shared" si="173"/>
        <v>Kolkata</v>
      </c>
    </row>
    <row r="5557" spans="1:24" x14ac:dyDescent="0.4">
      <c r="A5557">
        <v>105556</v>
      </c>
      <c r="B5557" s="5">
        <v>45991.900694444441</v>
      </c>
      <c r="C5557" s="3" t="str">
        <f>TEXT(Sales_Data[[#This Row],[OrderDate]],"mmmm")</f>
        <v>November</v>
      </c>
      <c r="D5557" s="3" t="str">
        <f t="shared" si="172"/>
        <v>2025</v>
      </c>
      <c r="E5557" t="s">
        <v>45</v>
      </c>
      <c r="F5557" t="s">
        <v>14</v>
      </c>
      <c r="G5557" t="s">
        <v>15</v>
      </c>
      <c r="H5557" t="s">
        <v>25</v>
      </c>
      <c r="I5557" t="s">
        <v>100</v>
      </c>
      <c r="J5557">
        <v>10</v>
      </c>
      <c r="K5557">
        <v>3200</v>
      </c>
      <c r="L5557" s="7">
        <f>Sales_Data[[#This Row],[OrderQuantity]] *Sales_Data[[#This Row],[UnitPrice]]</f>
        <v>32000</v>
      </c>
      <c r="M5557" s="7">
        <f>Sales_Data[[#This Row],[UnitPrice]]-Sales_Data[[#This Row],[UnitCost]]</f>
        <v>1200</v>
      </c>
      <c r="N5557" s="7">
        <f>Sales_Data[[#This Row],[Gross Revenue]]-Sales_Data[[#This Row],[Discount Amount ]]</f>
        <v>30800</v>
      </c>
      <c r="O5557" s="7">
        <f>Sales_Data[[#This Row],[OrderQuantity]] *Sales_Data[[#This Row],[UnitCost]]</f>
        <v>20000</v>
      </c>
      <c r="P5557" s="7">
        <f>Sales_Data[[#This Row],[ItemCost]] +Sales_Data[[#This Row],[ShippingCost]]</f>
        <v>21909.61</v>
      </c>
      <c r="Q5557" s="7">
        <f>Sales_Data[[#This Row],[Gross Revenue]]-Sales_Data[[#This Row],[TotalFinancialCost]]</f>
        <v>10090.39</v>
      </c>
      <c r="R5557" s="7">
        <f>Sales_Data[[#This Row],[Actul Bill Amount]]-Sales_Data[[#This Row],[ShippingCost]]</f>
        <v>28890.39</v>
      </c>
      <c r="S5557">
        <v>765</v>
      </c>
      <c r="T5557">
        <v>1909.61</v>
      </c>
      <c r="U5557" t="s">
        <v>17</v>
      </c>
      <c r="V5557">
        <v>2000</v>
      </c>
      <c r="W5557" t="s">
        <v>27</v>
      </c>
      <c r="X5557" t="str">
        <f t="shared" si="173"/>
        <v>Mumbai</v>
      </c>
    </row>
    <row r="5558" spans="1:24" x14ac:dyDescent="0.4">
      <c r="A5558">
        <v>105557</v>
      </c>
      <c r="B5558" s="5">
        <v>46012.520138888889</v>
      </c>
      <c r="C5558" s="3" t="str">
        <f>TEXT(Sales_Data[[#This Row],[OrderDate]],"mmmm")</f>
        <v>December</v>
      </c>
      <c r="D5558" s="3" t="str">
        <f t="shared" si="172"/>
        <v>2025</v>
      </c>
      <c r="E5558" t="s">
        <v>48</v>
      </c>
      <c r="F5558" t="s">
        <v>40</v>
      </c>
      <c r="G5558" t="s">
        <v>15</v>
      </c>
      <c r="H5558" t="s">
        <v>16</v>
      </c>
      <c r="I5558" t="s">
        <v>100</v>
      </c>
      <c r="J5558">
        <v>53</v>
      </c>
      <c r="K5558">
        <v>1500</v>
      </c>
      <c r="L5558" s="7">
        <f>Sales_Data[[#This Row],[OrderQuantity]] *Sales_Data[[#This Row],[UnitPrice]]</f>
        <v>79500</v>
      </c>
      <c r="M5558" s="7">
        <f>Sales_Data[[#This Row],[UnitPrice]]-Sales_Data[[#This Row],[UnitCost]]</f>
        <v>700</v>
      </c>
      <c r="N5558" s="7">
        <f>Sales_Data[[#This Row],[Gross Revenue]]-Sales_Data[[#This Row],[Discount Amount ]]</f>
        <v>78800</v>
      </c>
      <c r="O5558" s="7">
        <f>Sales_Data[[#This Row],[OrderQuantity]] *Sales_Data[[#This Row],[UnitCost]]</f>
        <v>42400</v>
      </c>
      <c r="P5558" s="7">
        <f>Sales_Data[[#This Row],[ItemCost]] +Sales_Data[[#This Row],[ShippingCost]]</f>
        <v>42833.65</v>
      </c>
      <c r="Q5558" s="7">
        <f>Sales_Data[[#This Row],[Gross Revenue]]-Sales_Data[[#This Row],[TotalFinancialCost]]</f>
        <v>36666.35</v>
      </c>
      <c r="R5558" s="7">
        <f>Sales_Data[[#This Row],[Actul Bill Amount]]-Sales_Data[[#This Row],[ShippingCost]]</f>
        <v>78366.350000000006</v>
      </c>
      <c r="S5558">
        <v>436</v>
      </c>
      <c r="T5558">
        <v>433.65</v>
      </c>
      <c r="U5558" t="s">
        <v>52</v>
      </c>
      <c r="V5558">
        <v>800</v>
      </c>
      <c r="W5558" t="s">
        <v>18</v>
      </c>
      <c r="X5558" t="str">
        <f t="shared" si="173"/>
        <v>Bengaluru</v>
      </c>
    </row>
    <row r="5559" spans="1:24" x14ac:dyDescent="0.4">
      <c r="A5559">
        <v>105558</v>
      </c>
      <c r="B5559" s="5">
        <v>45773.172222222223</v>
      </c>
      <c r="C5559" s="3" t="str">
        <f>TEXT(Sales_Data[[#This Row],[OrderDate]],"mmmm")</f>
        <v>April</v>
      </c>
      <c r="D5559" s="3" t="str">
        <f t="shared" si="172"/>
        <v>2025</v>
      </c>
      <c r="E5559" t="s">
        <v>34</v>
      </c>
      <c r="F5559" t="s">
        <v>35</v>
      </c>
      <c r="G5559" t="s">
        <v>15</v>
      </c>
      <c r="H5559" t="s">
        <v>16</v>
      </c>
      <c r="I5559" t="s">
        <v>100</v>
      </c>
      <c r="J5559">
        <v>27</v>
      </c>
      <c r="K5559">
        <v>12000</v>
      </c>
      <c r="L5559" s="7">
        <f>Sales_Data[[#This Row],[OrderQuantity]] *Sales_Data[[#This Row],[UnitPrice]]</f>
        <v>324000</v>
      </c>
      <c r="M5559" s="7">
        <f>Sales_Data[[#This Row],[UnitPrice]]-Sales_Data[[#This Row],[UnitCost]]</f>
        <v>4000</v>
      </c>
      <c r="N5559" s="7">
        <f>Sales_Data[[#This Row],[Gross Revenue]]-Sales_Data[[#This Row],[Discount Amount ]]</f>
        <v>320000</v>
      </c>
      <c r="O5559" s="7">
        <f>Sales_Data[[#This Row],[OrderQuantity]] *Sales_Data[[#This Row],[UnitCost]]</f>
        <v>216000</v>
      </c>
      <c r="P5559" s="7">
        <f>Sales_Data[[#This Row],[ItemCost]] +Sales_Data[[#This Row],[ShippingCost]]</f>
        <v>216432.74</v>
      </c>
      <c r="Q5559" s="7">
        <f>Sales_Data[[#This Row],[Gross Revenue]]-Sales_Data[[#This Row],[TotalFinancialCost]]</f>
        <v>107567.26000000001</v>
      </c>
      <c r="R5559" s="7">
        <f>Sales_Data[[#This Row],[Actul Bill Amount]]-Sales_Data[[#This Row],[ShippingCost]]</f>
        <v>319567.26</v>
      </c>
      <c r="S5559">
        <v>711</v>
      </c>
      <c r="T5559">
        <v>432.74</v>
      </c>
      <c r="U5559" t="s">
        <v>36</v>
      </c>
      <c r="V5559">
        <v>8000</v>
      </c>
      <c r="W5559" t="s">
        <v>18</v>
      </c>
      <c r="X5559" t="str">
        <f t="shared" si="173"/>
        <v>Bengaluru</v>
      </c>
    </row>
    <row r="5560" spans="1:24" x14ac:dyDescent="0.4">
      <c r="A5560">
        <v>105559</v>
      </c>
      <c r="B5560" s="5">
        <v>45705.816666666666</v>
      </c>
      <c r="C5560" s="3" t="str">
        <f>TEXT(Sales_Data[[#This Row],[OrderDate]],"mmmm")</f>
        <v>February</v>
      </c>
      <c r="D5560" s="3" t="str">
        <f t="shared" si="172"/>
        <v>2025</v>
      </c>
      <c r="E5560" t="s">
        <v>42</v>
      </c>
      <c r="F5560" t="s">
        <v>24</v>
      </c>
      <c r="G5560" t="s">
        <v>31</v>
      </c>
      <c r="H5560" t="s">
        <v>37</v>
      </c>
      <c r="I5560" t="s">
        <v>100</v>
      </c>
      <c r="J5560">
        <v>63</v>
      </c>
      <c r="K5560">
        <v>45000</v>
      </c>
      <c r="L5560" s="7">
        <f>Sales_Data[[#This Row],[OrderQuantity]] *Sales_Data[[#This Row],[UnitPrice]]</f>
        <v>2835000</v>
      </c>
      <c r="M5560" s="7">
        <f>Sales_Data[[#This Row],[UnitPrice]]-Sales_Data[[#This Row],[UnitCost]]</f>
        <v>13000</v>
      </c>
      <c r="N5560" s="7">
        <f>Sales_Data[[#This Row],[Gross Revenue]]-Sales_Data[[#This Row],[Discount Amount ]]</f>
        <v>2822000</v>
      </c>
      <c r="O5560" s="7">
        <f>Sales_Data[[#This Row],[OrderQuantity]] *Sales_Data[[#This Row],[UnitCost]]</f>
        <v>2016000</v>
      </c>
      <c r="P5560" s="7">
        <f>Sales_Data[[#This Row],[ItemCost]] +Sales_Data[[#This Row],[ShippingCost]]</f>
        <v>2016247.82</v>
      </c>
      <c r="Q5560" s="7">
        <f>Sales_Data[[#This Row],[Gross Revenue]]-Sales_Data[[#This Row],[TotalFinancialCost]]</f>
        <v>818752.17999999993</v>
      </c>
      <c r="R5560" s="7">
        <f>Sales_Data[[#This Row],[Actul Bill Amount]]-Sales_Data[[#This Row],[ShippingCost]]</f>
        <v>2821752.18</v>
      </c>
      <c r="S5560">
        <v>639</v>
      </c>
      <c r="T5560">
        <v>247.82</v>
      </c>
      <c r="U5560" t="s">
        <v>26</v>
      </c>
      <c r="V5560">
        <v>32000</v>
      </c>
      <c r="W5560" t="s">
        <v>38</v>
      </c>
      <c r="X5560" t="str">
        <f t="shared" si="173"/>
        <v>Kolkata</v>
      </c>
    </row>
    <row r="5561" spans="1:24" x14ac:dyDescent="0.4">
      <c r="A5561">
        <v>105560</v>
      </c>
      <c r="B5561" s="5">
        <v>45883.350694444445</v>
      </c>
      <c r="C5561" s="3" t="str">
        <f>TEXT(Sales_Data[[#This Row],[OrderDate]],"mmmm")</f>
        <v>August</v>
      </c>
      <c r="D5561" s="3" t="str">
        <f t="shared" si="172"/>
        <v>2025</v>
      </c>
      <c r="E5561" t="s">
        <v>34</v>
      </c>
      <c r="F5561" t="s">
        <v>28</v>
      </c>
      <c r="G5561" t="s">
        <v>15</v>
      </c>
      <c r="H5561" t="s">
        <v>20</v>
      </c>
      <c r="I5561" t="s">
        <v>100</v>
      </c>
      <c r="J5561">
        <v>55</v>
      </c>
      <c r="K5561">
        <v>450</v>
      </c>
      <c r="L5561" s="7">
        <f>Sales_Data[[#This Row],[OrderQuantity]] *Sales_Data[[#This Row],[UnitPrice]]</f>
        <v>24750</v>
      </c>
      <c r="M5561" s="7">
        <f>Sales_Data[[#This Row],[UnitPrice]]-Sales_Data[[#This Row],[UnitCost]]</f>
        <v>250</v>
      </c>
      <c r="N5561" s="7">
        <f>Sales_Data[[#This Row],[Gross Revenue]]-Sales_Data[[#This Row],[Discount Amount ]]</f>
        <v>24500</v>
      </c>
      <c r="O5561" s="7">
        <f>Sales_Data[[#This Row],[OrderQuantity]] *Sales_Data[[#This Row],[UnitCost]]</f>
        <v>11000</v>
      </c>
      <c r="P5561" s="7">
        <f>Sales_Data[[#This Row],[ItemCost]] +Sales_Data[[#This Row],[ShippingCost]]</f>
        <v>11740.8</v>
      </c>
      <c r="Q5561" s="7">
        <f>Sales_Data[[#This Row],[Gross Revenue]]-Sales_Data[[#This Row],[TotalFinancialCost]]</f>
        <v>13009.2</v>
      </c>
      <c r="R5561" s="7">
        <f>Sales_Data[[#This Row],[Actul Bill Amount]]-Sales_Data[[#This Row],[ShippingCost]]</f>
        <v>23759.200000000001</v>
      </c>
      <c r="S5561">
        <v>994</v>
      </c>
      <c r="T5561">
        <v>740.8</v>
      </c>
      <c r="U5561" t="s">
        <v>30</v>
      </c>
      <c r="V5561">
        <v>200</v>
      </c>
      <c r="W5561" t="s">
        <v>22</v>
      </c>
      <c r="X5561" t="str">
        <f t="shared" si="173"/>
        <v>Nagpur</v>
      </c>
    </row>
    <row r="5562" spans="1:24" x14ac:dyDescent="0.4">
      <c r="A5562">
        <v>105561</v>
      </c>
      <c r="B5562" s="5">
        <v>45923.616666666669</v>
      </c>
      <c r="C5562" s="3" t="str">
        <f>TEXT(Sales_Data[[#This Row],[OrderDate]],"mmmm")</f>
        <v>September</v>
      </c>
      <c r="D5562" s="3" t="str">
        <f t="shared" si="172"/>
        <v>2025</v>
      </c>
      <c r="E5562" t="s">
        <v>19</v>
      </c>
      <c r="F5562" t="s">
        <v>55</v>
      </c>
      <c r="G5562" t="s">
        <v>31</v>
      </c>
      <c r="H5562" t="s">
        <v>32</v>
      </c>
      <c r="I5562" t="s">
        <v>100</v>
      </c>
      <c r="J5562">
        <v>76</v>
      </c>
      <c r="K5562">
        <v>600</v>
      </c>
      <c r="L5562" s="7">
        <f>Sales_Data[[#This Row],[OrderQuantity]] *Sales_Data[[#This Row],[UnitPrice]]</f>
        <v>45600</v>
      </c>
      <c r="M5562" s="7">
        <f>Sales_Data[[#This Row],[UnitPrice]]-Sales_Data[[#This Row],[UnitCost]]</f>
        <v>250</v>
      </c>
      <c r="N5562" s="7">
        <f>Sales_Data[[#This Row],[Gross Revenue]]-Sales_Data[[#This Row],[Discount Amount ]]</f>
        <v>45350</v>
      </c>
      <c r="O5562" s="7">
        <f>Sales_Data[[#This Row],[OrderQuantity]] *Sales_Data[[#This Row],[UnitCost]]</f>
        <v>26600</v>
      </c>
      <c r="P5562" s="7">
        <f>Sales_Data[[#This Row],[ItemCost]] +Sales_Data[[#This Row],[ShippingCost]]</f>
        <v>27119.5</v>
      </c>
      <c r="Q5562" s="7">
        <f>Sales_Data[[#This Row],[Gross Revenue]]-Sales_Data[[#This Row],[TotalFinancialCost]]</f>
        <v>18480.5</v>
      </c>
      <c r="R5562" s="7">
        <f>Sales_Data[[#This Row],[Actul Bill Amount]]-Sales_Data[[#This Row],[ShippingCost]]</f>
        <v>44830.5</v>
      </c>
      <c r="S5562">
        <v>334</v>
      </c>
      <c r="T5562">
        <v>519.5</v>
      </c>
      <c r="U5562" t="s">
        <v>57</v>
      </c>
      <c r="V5562">
        <v>350</v>
      </c>
      <c r="W5562" t="s">
        <v>33</v>
      </c>
      <c r="X5562" t="str">
        <f t="shared" si="173"/>
        <v>Delhi</v>
      </c>
    </row>
    <row r="5563" spans="1:24" x14ac:dyDescent="0.4">
      <c r="A5563">
        <v>105562</v>
      </c>
      <c r="B5563" s="5">
        <v>45756.929166666669</v>
      </c>
      <c r="C5563" s="3" t="str">
        <f>TEXT(Sales_Data[[#This Row],[OrderDate]],"mmmm")</f>
        <v>April</v>
      </c>
      <c r="D5563" s="3" t="str">
        <f t="shared" si="172"/>
        <v>2025</v>
      </c>
      <c r="E5563" t="s">
        <v>42</v>
      </c>
      <c r="F5563" t="s">
        <v>40</v>
      </c>
      <c r="G5563" t="s">
        <v>29</v>
      </c>
      <c r="H5563" t="s">
        <v>20</v>
      </c>
      <c r="I5563" t="s">
        <v>100</v>
      </c>
      <c r="J5563">
        <v>50</v>
      </c>
      <c r="K5563">
        <v>5500</v>
      </c>
      <c r="L5563" s="7">
        <f>Sales_Data[[#This Row],[OrderQuantity]] *Sales_Data[[#This Row],[UnitPrice]]</f>
        <v>275000</v>
      </c>
      <c r="M5563" s="7">
        <f>Sales_Data[[#This Row],[UnitPrice]]-Sales_Data[[#This Row],[UnitCost]]</f>
        <v>2000</v>
      </c>
      <c r="N5563" s="7">
        <f>Sales_Data[[#This Row],[Gross Revenue]]-Sales_Data[[#This Row],[Discount Amount ]]</f>
        <v>273000</v>
      </c>
      <c r="O5563" s="7">
        <f>Sales_Data[[#This Row],[OrderQuantity]] *Sales_Data[[#This Row],[UnitCost]]</f>
        <v>175000</v>
      </c>
      <c r="P5563" s="7">
        <f>Sales_Data[[#This Row],[ItemCost]] +Sales_Data[[#This Row],[ShippingCost]]</f>
        <v>175695.72</v>
      </c>
      <c r="Q5563" s="7">
        <f>Sales_Data[[#This Row],[Gross Revenue]]-Sales_Data[[#This Row],[TotalFinancialCost]]</f>
        <v>99304.28</v>
      </c>
      <c r="R5563" s="7">
        <f>Sales_Data[[#This Row],[Actul Bill Amount]]-Sales_Data[[#This Row],[ShippingCost]]</f>
        <v>272304.28000000003</v>
      </c>
      <c r="S5563">
        <v>1006</v>
      </c>
      <c r="T5563">
        <v>695.72</v>
      </c>
      <c r="U5563" t="s">
        <v>41</v>
      </c>
      <c r="V5563">
        <v>3500</v>
      </c>
      <c r="W5563" t="s">
        <v>22</v>
      </c>
      <c r="X5563" t="str">
        <f t="shared" si="173"/>
        <v>Nagpur</v>
      </c>
    </row>
    <row r="5564" spans="1:24" x14ac:dyDescent="0.4">
      <c r="A5564">
        <v>105563</v>
      </c>
      <c r="B5564" s="5">
        <v>45668.861111111109</v>
      </c>
      <c r="C5564" s="3" t="str">
        <f>TEXT(Sales_Data[[#This Row],[OrderDate]],"mmmm")</f>
        <v>January</v>
      </c>
      <c r="D5564" s="3" t="str">
        <f t="shared" si="172"/>
        <v>2025</v>
      </c>
      <c r="E5564" t="s">
        <v>13</v>
      </c>
      <c r="F5564" t="s">
        <v>24</v>
      </c>
      <c r="G5564" t="s">
        <v>15</v>
      </c>
      <c r="H5564" t="s">
        <v>32</v>
      </c>
      <c r="I5564" t="s">
        <v>100</v>
      </c>
      <c r="J5564">
        <v>42</v>
      </c>
      <c r="K5564">
        <v>25000</v>
      </c>
      <c r="L5564" s="7">
        <f>Sales_Data[[#This Row],[OrderQuantity]] *Sales_Data[[#This Row],[UnitPrice]]</f>
        <v>1050000</v>
      </c>
      <c r="M5564" s="7">
        <f>Sales_Data[[#This Row],[UnitPrice]]-Sales_Data[[#This Row],[UnitCost]]</f>
        <v>7000</v>
      </c>
      <c r="N5564" s="7">
        <f>Sales_Data[[#This Row],[Gross Revenue]]-Sales_Data[[#This Row],[Discount Amount ]]</f>
        <v>1043000</v>
      </c>
      <c r="O5564" s="7">
        <f>Sales_Data[[#This Row],[OrderQuantity]] *Sales_Data[[#This Row],[UnitCost]]</f>
        <v>756000</v>
      </c>
      <c r="P5564" s="7">
        <f>Sales_Data[[#This Row],[ItemCost]] +Sales_Data[[#This Row],[ShippingCost]]</f>
        <v>756648.54</v>
      </c>
      <c r="Q5564" s="7">
        <f>Sales_Data[[#This Row],[Gross Revenue]]-Sales_Data[[#This Row],[TotalFinancialCost]]</f>
        <v>293351.45999999996</v>
      </c>
      <c r="R5564" s="7">
        <f>Sales_Data[[#This Row],[Actul Bill Amount]]-Sales_Data[[#This Row],[ShippingCost]]</f>
        <v>1042351.46</v>
      </c>
      <c r="S5564">
        <v>1193</v>
      </c>
      <c r="T5564">
        <v>648.54</v>
      </c>
      <c r="U5564" t="s">
        <v>60</v>
      </c>
      <c r="V5564">
        <v>18000</v>
      </c>
      <c r="W5564" t="s">
        <v>33</v>
      </c>
      <c r="X5564" t="str">
        <f t="shared" si="173"/>
        <v>Delhi</v>
      </c>
    </row>
    <row r="5565" spans="1:24" x14ac:dyDescent="0.4">
      <c r="A5565">
        <v>105564</v>
      </c>
      <c r="B5565" s="5">
        <v>45742.890972222223</v>
      </c>
      <c r="C5565" s="3" t="str">
        <f>TEXT(Sales_Data[[#This Row],[OrderDate]],"mmmm")</f>
        <v>March</v>
      </c>
      <c r="D5565" s="3" t="str">
        <f t="shared" si="172"/>
        <v>2025</v>
      </c>
      <c r="E5565" t="s">
        <v>42</v>
      </c>
      <c r="F5565" t="s">
        <v>24</v>
      </c>
      <c r="G5565" t="s">
        <v>29</v>
      </c>
      <c r="H5565" t="s">
        <v>32</v>
      </c>
      <c r="I5565" t="s">
        <v>100</v>
      </c>
      <c r="J5565">
        <v>65</v>
      </c>
      <c r="K5565">
        <v>25000</v>
      </c>
      <c r="L5565" s="7">
        <f>Sales_Data[[#This Row],[OrderQuantity]] *Sales_Data[[#This Row],[UnitPrice]]</f>
        <v>1625000</v>
      </c>
      <c r="M5565" s="7">
        <f>Sales_Data[[#This Row],[UnitPrice]]-Sales_Data[[#This Row],[UnitCost]]</f>
        <v>7000</v>
      </c>
      <c r="N5565" s="7">
        <f>Sales_Data[[#This Row],[Gross Revenue]]-Sales_Data[[#This Row],[Discount Amount ]]</f>
        <v>1618000</v>
      </c>
      <c r="O5565" s="7">
        <f>Sales_Data[[#This Row],[OrderQuantity]] *Sales_Data[[#This Row],[UnitCost]]</f>
        <v>1170000</v>
      </c>
      <c r="P5565" s="7">
        <f>Sales_Data[[#This Row],[ItemCost]] +Sales_Data[[#This Row],[ShippingCost]]</f>
        <v>1170483.96</v>
      </c>
      <c r="Q5565" s="7">
        <f>Sales_Data[[#This Row],[Gross Revenue]]-Sales_Data[[#This Row],[TotalFinancialCost]]</f>
        <v>454516.04000000004</v>
      </c>
      <c r="R5565" s="7">
        <f>Sales_Data[[#This Row],[Actul Bill Amount]]-Sales_Data[[#This Row],[ShippingCost]]</f>
        <v>1617516.04</v>
      </c>
      <c r="S5565">
        <v>493</v>
      </c>
      <c r="T5565">
        <v>483.96</v>
      </c>
      <c r="U5565" t="s">
        <v>60</v>
      </c>
      <c r="V5565">
        <v>18000</v>
      </c>
      <c r="W5565" t="s">
        <v>33</v>
      </c>
      <c r="X5565" t="str">
        <f t="shared" si="173"/>
        <v>Delhi</v>
      </c>
    </row>
    <row r="5566" spans="1:24" x14ac:dyDescent="0.4">
      <c r="A5566">
        <v>105565</v>
      </c>
      <c r="B5566" s="5">
        <v>45871.758333333331</v>
      </c>
      <c r="C5566" s="3" t="str">
        <f>TEXT(Sales_Data[[#This Row],[OrderDate]],"mmmm")</f>
        <v>August</v>
      </c>
      <c r="D5566" s="3" t="str">
        <f t="shared" si="172"/>
        <v>2025</v>
      </c>
      <c r="E5566" t="s">
        <v>39</v>
      </c>
      <c r="F5566" t="s">
        <v>24</v>
      </c>
      <c r="G5566" t="s">
        <v>15</v>
      </c>
      <c r="H5566" t="s">
        <v>16</v>
      </c>
      <c r="I5566" t="s">
        <v>100</v>
      </c>
      <c r="J5566">
        <v>39</v>
      </c>
      <c r="K5566">
        <v>45000</v>
      </c>
      <c r="L5566" s="7">
        <f>Sales_Data[[#This Row],[OrderQuantity]] *Sales_Data[[#This Row],[UnitPrice]]</f>
        <v>1755000</v>
      </c>
      <c r="M5566" s="7">
        <f>Sales_Data[[#This Row],[UnitPrice]]-Sales_Data[[#This Row],[UnitCost]]</f>
        <v>13000</v>
      </c>
      <c r="N5566" s="7">
        <f>Sales_Data[[#This Row],[Gross Revenue]]-Sales_Data[[#This Row],[Discount Amount ]]</f>
        <v>1742000</v>
      </c>
      <c r="O5566" s="7">
        <f>Sales_Data[[#This Row],[OrderQuantity]] *Sales_Data[[#This Row],[UnitCost]]</f>
        <v>1248000</v>
      </c>
      <c r="P5566" s="7">
        <f>Sales_Data[[#This Row],[ItemCost]] +Sales_Data[[#This Row],[ShippingCost]]</f>
        <v>1248680.44</v>
      </c>
      <c r="Q5566" s="7">
        <f>Sales_Data[[#This Row],[Gross Revenue]]-Sales_Data[[#This Row],[TotalFinancialCost]]</f>
        <v>506319.56000000006</v>
      </c>
      <c r="R5566" s="7">
        <f>Sales_Data[[#This Row],[Actul Bill Amount]]-Sales_Data[[#This Row],[ShippingCost]]</f>
        <v>1741319.56</v>
      </c>
      <c r="S5566">
        <v>770</v>
      </c>
      <c r="T5566">
        <v>680.44</v>
      </c>
      <c r="U5566" t="s">
        <v>26</v>
      </c>
      <c r="V5566">
        <v>32000</v>
      </c>
      <c r="W5566" t="s">
        <v>18</v>
      </c>
      <c r="X5566" t="str">
        <f t="shared" si="173"/>
        <v>Bengaluru</v>
      </c>
    </row>
    <row r="5567" spans="1:24" x14ac:dyDescent="0.4">
      <c r="A5567">
        <v>105566</v>
      </c>
      <c r="B5567" s="5">
        <v>45830.711805555555</v>
      </c>
      <c r="C5567" s="3" t="str">
        <f>TEXT(Sales_Data[[#This Row],[OrderDate]],"mmmm")</f>
        <v>June</v>
      </c>
      <c r="D5567" s="3" t="str">
        <f t="shared" si="172"/>
        <v>2025</v>
      </c>
      <c r="E5567" t="s">
        <v>19</v>
      </c>
      <c r="F5567" t="s">
        <v>24</v>
      </c>
      <c r="G5567" t="s">
        <v>15</v>
      </c>
      <c r="H5567" t="s">
        <v>20</v>
      </c>
      <c r="I5567" t="s">
        <v>100</v>
      </c>
      <c r="J5567">
        <v>23</v>
      </c>
      <c r="K5567">
        <v>3500</v>
      </c>
      <c r="L5567" s="7">
        <f>Sales_Data[[#This Row],[OrderQuantity]] *Sales_Data[[#This Row],[UnitPrice]]</f>
        <v>80500</v>
      </c>
      <c r="M5567" s="7">
        <f>Sales_Data[[#This Row],[UnitPrice]]-Sales_Data[[#This Row],[UnitCost]]</f>
        <v>1300</v>
      </c>
      <c r="N5567" s="7">
        <f>Sales_Data[[#This Row],[Gross Revenue]]-Sales_Data[[#This Row],[Discount Amount ]]</f>
        <v>79200</v>
      </c>
      <c r="O5567" s="7">
        <f>Sales_Data[[#This Row],[OrderQuantity]] *Sales_Data[[#This Row],[UnitCost]]</f>
        <v>50600</v>
      </c>
      <c r="P5567" s="7">
        <f>Sales_Data[[#This Row],[ItemCost]] +Sales_Data[[#This Row],[ShippingCost]]</f>
        <v>51518.64</v>
      </c>
      <c r="Q5567" s="7">
        <f>Sales_Data[[#This Row],[Gross Revenue]]-Sales_Data[[#This Row],[TotalFinancialCost]]</f>
        <v>28981.360000000001</v>
      </c>
      <c r="R5567" s="7">
        <f>Sales_Data[[#This Row],[Actul Bill Amount]]-Sales_Data[[#This Row],[ShippingCost]]</f>
        <v>78281.36</v>
      </c>
      <c r="S5567">
        <v>1017</v>
      </c>
      <c r="T5567">
        <v>918.64</v>
      </c>
      <c r="U5567" t="s">
        <v>59</v>
      </c>
      <c r="V5567">
        <v>2200</v>
      </c>
      <c r="W5567" t="s">
        <v>22</v>
      </c>
      <c r="X5567" t="str">
        <f t="shared" si="173"/>
        <v>Nagpur</v>
      </c>
    </row>
    <row r="5568" spans="1:24" x14ac:dyDescent="0.4">
      <c r="A5568">
        <v>105567</v>
      </c>
      <c r="B5568" s="5">
        <v>45866.388194444444</v>
      </c>
      <c r="C5568" s="3" t="str">
        <f>TEXT(Sales_Data[[#This Row],[OrderDate]],"mmmm")</f>
        <v>July</v>
      </c>
      <c r="D5568" s="3" t="str">
        <f t="shared" si="172"/>
        <v>2025</v>
      </c>
      <c r="E5568" t="s">
        <v>45</v>
      </c>
      <c r="F5568" t="s">
        <v>55</v>
      </c>
      <c r="G5568" t="s">
        <v>29</v>
      </c>
      <c r="H5568" t="s">
        <v>20</v>
      </c>
      <c r="I5568" t="s">
        <v>100</v>
      </c>
      <c r="J5568">
        <v>69</v>
      </c>
      <c r="K5568">
        <v>600</v>
      </c>
      <c r="L5568" s="7">
        <f>Sales_Data[[#This Row],[OrderQuantity]] *Sales_Data[[#This Row],[UnitPrice]]</f>
        <v>41400</v>
      </c>
      <c r="M5568" s="7">
        <f>Sales_Data[[#This Row],[UnitPrice]]-Sales_Data[[#This Row],[UnitCost]]</f>
        <v>250</v>
      </c>
      <c r="N5568" s="7">
        <f>Sales_Data[[#This Row],[Gross Revenue]]-Sales_Data[[#This Row],[Discount Amount ]]</f>
        <v>41150</v>
      </c>
      <c r="O5568" s="7">
        <f>Sales_Data[[#This Row],[OrderQuantity]] *Sales_Data[[#This Row],[UnitCost]]</f>
        <v>24150</v>
      </c>
      <c r="P5568" s="7">
        <f>Sales_Data[[#This Row],[ItemCost]] +Sales_Data[[#This Row],[ShippingCost]]</f>
        <v>24685.88</v>
      </c>
      <c r="Q5568" s="7">
        <f>Sales_Data[[#This Row],[Gross Revenue]]-Sales_Data[[#This Row],[TotalFinancialCost]]</f>
        <v>16714.12</v>
      </c>
      <c r="R5568" s="7">
        <f>Sales_Data[[#This Row],[Actul Bill Amount]]-Sales_Data[[#This Row],[ShippingCost]]</f>
        <v>40614.120000000003</v>
      </c>
      <c r="S5568">
        <v>762</v>
      </c>
      <c r="T5568">
        <v>535.88</v>
      </c>
      <c r="U5568" t="s">
        <v>57</v>
      </c>
      <c r="V5568">
        <v>350</v>
      </c>
      <c r="W5568" t="s">
        <v>22</v>
      </c>
      <c r="X5568" t="str">
        <f t="shared" si="173"/>
        <v>Nagpur</v>
      </c>
    </row>
    <row r="5569" spans="1:24" x14ac:dyDescent="0.4">
      <c r="A5569">
        <v>105568</v>
      </c>
      <c r="B5569" s="5">
        <v>45721.407638888886</v>
      </c>
      <c r="C5569" s="3" t="str">
        <f>TEXT(Sales_Data[[#This Row],[OrderDate]],"mmmm")</f>
        <v>March</v>
      </c>
      <c r="D5569" s="3" t="str">
        <f t="shared" si="172"/>
        <v>2025</v>
      </c>
      <c r="E5569" t="s">
        <v>13</v>
      </c>
      <c r="F5569" t="s">
        <v>43</v>
      </c>
      <c r="G5569" t="s">
        <v>15</v>
      </c>
      <c r="H5569" t="s">
        <v>16</v>
      </c>
      <c r="I5569" t="s">
        <v>100</v>
      </c>
      <c r="J5569">
        <v>31</v>
      </c>
      <c r="K5569">
        <v>2800</v>
      </c>
      <c r="L5569" s="7">
        <f>Sales_Data[[#This Row],[OrderQuantity]] *Sales_Data[[#This Row],[UnitPrice]]</f>
        <v>86800</v>
      </c>
      <c r="M5569" s="7">
        <f>Sales_Data[[#This Row],[UnitPrice]]-Sales_Data[[#This Row],[UnitCost]]</f>
        <v>1300</v>
      </c>
      <c r="N5569" s="7">
        <f>Sales_Data[[#This Row],[Gross Revenue]]-Sales_Data[[#This Row],[Discount Amount ]]</f>
        <v>85500</v>
      </c>
      <c r="O5569" s="7">
        <f>Sales_Data[[#This Row],[OrderQuantity]] *Sales_Data[[#This Row],[UnitCost]]</f>
        <v>46500</v>
      </c>
      <c r="P5569" s="7">
        <f>Sales_Data[[#This Row],[ItemCost]] +Sales_Data[[#This Row],[ShippingCost]]</f>
        <v>46989.98</v>
      </c>
      <c r="Q5569" s="7">
        <f>Sales_Data[[#This Row],[Gross Revenue]]-Sales_Data[[#This Row],[TotalFinancialCost]]</f>
        <v>39810.019999999997</v>
      </c>
      <c r="R5569" s="7">
        <f>Sales_Data[[#This Row],[Actul Bill Amount]]-Sales_Data[[#This Row],[ShippingCost]]</f>
        <v>85010.02</v>
      </c>
      <c r="S5569">
        <v>770</v>
      </c>
      <c r="T5569">
        <v>489.98</v>
      </c>
      <c r="U5569" t="s">
        <v>61</v>
      </c>
      <c r="V5569">
        <v>1500</v>
      </c>
      <c r="W5569" t="s">
        <v>18</v>
      </c>
      <c r="X5569" t="str">
        <f t="shared" si="173"/>
        <v>Bengaluru</v>
      </c>
    </row>
    <row r="5570" spans="1:24" x14ac:dyDescent="0.4">
      <c r="A5570">
        <v>105569</v>
      </c>
      <c r="B5570" s="5">
        <v>45915.147222222222</v>
      </c>
      <c r="C5570" s="3" t="str">
        <f>TEXT(Sales_Data[[#This Row],[OrderDate]],"mmmm")</f>
        <v>September</v>
      </c>
      <c r="D5570" s="3" t="str">
        <f t="shared" ref="D5570:D5633" si="174">TEXT(B5570, "yyyy")</f>
        <v>2025</v>
      </c>
      <c r="E5570" t="s">
        <v>42</v>
      </c>
      <c r="F5570" t="s">
        <v>46</v>
      </c>
      <c r="G5570" t="s">
        <v>15</v>
      </c>
      <c r="H5570" t="s">
        <v>37</v>
      </c>
      <c r="I5570" t="s">
        <v>100</v>
      </c>
      <c r="J5570">
        <v>84</v>
      </c>
      <c r="K5570">
        <v>4500</v>
      </c>
      <c r="L5570" s="7">
        <f>Sales_Data[[#This Row],[OrderQuantity]] *Sales_Data[[#This Row],[UnitPrice]]</f>
        <v>378000</v>
      </c>
      <c r="M5570" s="7">
        <f>Sales_Data[[#This Row],[UnitPrice]]-Sales_Data[[#This Row],[UnitCost]]</f>
        <v>1700</v>
      </c>
      <c r="N5570" s="7">
        <f>Sales_Data[[#This Row],[Gross Revenue]]-Sales_Data[[#This Row],[Discount Amount ]]</f>
        <v>376300</v>
      </c>
      <c r="O5570" s="7">
        <f>Sales_Data[[#This Row],[OrderQuantity]] *Sales_Data[[#This Row],[UnitCost]]</f>
        <v>235200</v>
      </c>
      <c r="P5570" s="7">
        <f>Sales_Data[[#This Row],[ItemCost]] +Sales_Data[[#This Row],[ShippingCost]]</f>
        <v>235624.01</v>
      </c>
      <c r="Q5570" s="7">
        <f>Sales_Data[[#This Row],[Gross Revenue]]-Sales_Data[[#This Row],[TotalFinancialCost]]</f>
        <v>142375.99</v>
      </c>
      <c r="R5570" s="7">
        <f>Sales_Data[[#This Row],[Actul Bill Amount]]-Sales_Data[[#This Row],[ShippingCost]]</f>
        <v>375875.99</v>
      </c>
      <c r="S5570">
        <v>351</v>
      </c>
      <c r="T5570">
        <v>424.01</v>
      </c>
      <c r="U5570" t="s">
        <v>47</v>
      </c>
      <c r="V5570">
        <v>2800</v>
      </c>
      <c r="W5570" t="s">
        <v>38</v>
      </c>
      <c r="X5570" t="str">
        <f t="shared" ref="X5570:X5633" si="175">_xlfn.TEXTBEFORE(W5570, " ")</f>
        <v>Kolkata</v>
      </c>
    </row>
    <row r="5571" spans="1:24" x14ac:dyDescent="0.4">
      <c r="A5571">
        <v>105570</v>
      </c>
      <c r="B5571" s="5">
        <v>45989.116666666669</v>
      </c>
      <c r="C5571" s="3" t="str">
        <f>TEXT(Sales_Data[[#This Row],[OrderDate]],"mmmm")</f>
        <v>November</v>
      </c>
      <c r="D5571" s="3" t="str">
        <f t="shared" si="174"/>
        <v>2025</v>
      </c>
      <c r="E5571" t="s">
        <v>48</v>
      </c>
      <c r="F5571" t="s">
        <v>35</v>
      </c>
      <c r="G5571" t="s">
        <v>31</v>
      </c>
      <c r="H5571" t="s">
        <v>32</v>
      </c>
      <c r="I5571" t="s">
        <v>100</v>
      </c>
      <c r="J5571">
        <v>47</v>
      </c>
      <c r="K5571">
        <v>8500</v>
      </c>
      <c r="L5571" s="7">
        <f>Sales_Data[[#This Row],[OrderQuantity]] *Sales_Data[[#This Row],[UnitPrice]]</f>
        <v>399500</v>
      </c>
      <c r="M5571" s="7">
        <f>Sales_Data[[#This Row],[UnitPrice]]-Sales_Data[[#This Row],[UnitCost]]</f>
        <v>3000</v>
      </c>
      <c r="N5571" s="7">
        <f>Sales_Data[[#This Row],[Gross Revenue]]-Sales_Data[[#This Row],[Discount Amount ]]</f>
        <v>396500</v>
      </c>
      <c r="O5571" s="7">
        <f>Sales_Data[[#This Row],[OrderQuantity]] *Sales_Data[[#This Row],[UnitCost]]</f>
        <v>258500</v>
      </c>
      <c r="P5571" s="7">
        <f>Sales_Data[[#This Row],[ItemCost]] +Sales_Data[[#This Row],[ShippingCost]]</f>
        <v>259050.81</v>
      </c>
      <c r="Q5571" s="7">
        <f>Sales_Data[[#This Row],[Gross Revenue]]-Sales_Data[[#This Row],[TotalFinancialCost]]</f>
        <v>140449.19</v>
      </c>
      <c r="R5571" s="7">
        <f>Sales_Data[[#This Row],[Actul Bill Amount]]-Sales_Data[[#This Row],[ShippingCost]]</f>
        <v>395949.19</v>
      </c>
      <c r="S5571">
        <v>393</v>
      </c>
      <c r="T5571">
        <v>550.80999999999995</v>
      </c>
      <c r="U5571" t="s">
        <v>49</v>
      </c>
      <c r="V5571">
        <v>5500</v>
      </c>
      <c r="W5571" t="s">
        <v>33</v>
      </c>
      <c r="X5571" t="str">
        <f t="shared" si="175"/>
        <v>Delhi</v>
      </c>
    </row>
    <row r="5572" spans="1:24" x14ac:dyDescent="0.4">
      <c r="A5572">
        <v>105571</v>
      </c>
      <c r="B5572" s="5">
        <v>45778.810416666667</v>
      </c>
      <c r="C5572" s="3" t="str">
        <f>TEXT(Sales_Data[[#This Row],[OrderDate]],"mmmm")</f>
        <v>May</v>
      </c>
      <c r="D5572" s="3" t="str">
        <f t="shared" si="174"/>
        <v>2025</v>
      </c>
      <c r="E5572" t="s">
        <v>39</v>
      </c>
      <c r="F5572" t="s">
        <v>24</v>
      </c>
      <c r="G5572" t="s">
        <v>31</v>
      </c>
      <c r="H5572" t="s">
        <v>16</v>
      </c>
      <c r="I5572" t="s">
        <v>100</v>
      </c>
      <c r="J5572">
        <v>68</v>
      </c>
      <c r="K5572">
        <v>3500</v>
      </c>
      <c r="L5572" s="7">
        <f>Sales_Data[[#This Row],[OrderQuantity]] *Sales_Data[[#This Row],[UnitPrice]]</f>
        <v>238000</v>
      </c>
      <c r="M5572" s="7">
        <f>Sales_Data[[#This Row],[UnitPrice]]-Sales_Data[[#This Row],[UnitCost]]</f>
        <v>1300</v>
      </c>
      <c r="N5572" s="7">
        <f>Sales_Data[[#This Row],[Gross Revenue]]-Sales_Data[[#This Row],[Discount Amount ]]</f>
        <v>236700</v>
      </c>
      <c r="O5572" s="7">
        <f>Sales_Data[[#This Row],[OrderQuantity]] *Sales_Data[[#This Row],[UnitCost]]</f>
        <v>149600</v>
      </c>
      <c r="P5572" s="7">
        <f>Sales_Data[[#This Row],[ItemCost]] +Sales_Data[[#This Row],[ShippingCost]]</f>
        <v>150188.17000000001</v>
      </c>
      <c r="Q5572" s="7">
        <f>Sales_Data[[#This Row],[Gross Revenue]]-Sales_Data[[#This Row],[TotalFinancialCost]]</f>
        <v>87811.829999999987</v>
      </c>
      <c r="R5572" s="7">
        <f>Sales_Data[[#This Row],[Actul Bill Amount]]-Sales_Data[[#This Row],[ShippingCost]]</f>
        <v>236111.83</v>
      </c>
      <c r="S5572">
        <v>1066</v>
      </c>
      <c r="T5572">
        <v>588.16999999999996</v>
      </c>
      <c r="U5572" t="s">
        <v>59</v>
      </c>
      <c r="V5572">
        <v>2200</v>
      </c>
      <c r="W5572" t="s">
        <v>18</v>
      </c>
      <c r="X5572" t="str">
        <f t="shared" si="175"/>
        <v>Bengaluru</v>
      </c>
    </row>
    <row r="5573" spans="1:24" x14ac:dyDescent="0.4">
      <c r="A5573">
        <v>105572</v>
      </c>
      <c r="B5573" s="5">
        <v>45955.447916666664</v>
      </c>
      <c r="C5573" s="3" t="str">
        <f>TEXT(Sales_Data[[#This Row],[OrderDate]],"mmmm")</f>
        <v>October</v>
      </c>
      <c r="D5573" s="3" t="str">
        <f t="shared" si="174"/>
        <v>2025</v>
      </c>
      <c r="E5573" t="s">
        <v>45</v>
      </c>
      <c r="F5573" t="s">
        <v>14</v>
      </c>
      <c r="G5573" t="s">
        <v>29</v>
      </c>
      <c r="H5573" t="s">
        <v>37</v>
      </c>
      <c r="I5573" t="s">
        <v>100</v>
      </c>
      <c r="J5573">
        <v>53</v>
      </c>
      <c r="K5573">
        <v>6500</v>
      </c>
      <c r="L5573" s="7">
        <f>Sales_Data[[#This Row],[OrderQuantity]] *Sales_Data[[#This Row],[UnitPrice]]</f>
        <v>344500</v>
      </c>
      <c r="M5573" s="7">
        <f>Sales_Data[[#This Row],[UnitPrice]]-Sales_Data[[#This Row],[UnitCost]]</f>
        <v>2300</v>
      </c>
      <c r="N5573" s="7">
        <f>Sales_Data[[#This Row],[Gross Revenue]]-Sales_Data[[#This Row],[Discount Amount ]]</f>
        <v>342200</v>
      </c>
      <c r="O5573" s="7">
        <f>Sales_Data[[#This Row],[OrderQuantity]] *Sales_Data[[#This Row],[UnitCost]]</f>
        <v>222600</v>
      </c>
      <c r="P5573" s="7">
        <f>Sales_Data[[#This Row],[ItemCost]] +Sales_Data[[#This Row],[ShippingCost]]</f>
        <v>223493.98</v>
      </c>
      <c r="Q5573" s="7">
        <f>Sales_Data[[#This Row],[Gross Revenue]]-Sales_Data[[#This Row],[TotalFinancialCost]]</f>
        <v>121006.01999999999</v>
      </c>
      <c r="R5573" s="7">
        <f>Sales_Data[[#This Row],[Actul Bill Amount]]-Sales_Data[[#This Row],[ShippingCost]]</f>
        <v>341306.02</v>
      </c>
      <c r="S5573">
        <v>1054</v>
      </c>
      <c r="T5573">
        <v>893.98</v>
      </c>
      <c r="U5573" t="s">
        <v>21</v>
      </c>
      <c r="V5573">
        <v>4200</v>
      </c>
      <c r="W5573" t="s">
        <v>38</v>
      </c>
      <c r="X5573" t="str">
        <f t="shared" si="175"/>
        <v>Kolkata</v>
      </c>
    </row>
    <row r="5574" spans="1:24" x14ac:dyDescent="0.4">
      <c r="A5574">
        <v>105573</v>
      </c>
      <c r="B5574" s="5">
        <v>45711.706250000003</v>
      </c>
      <c r="C5574" s="3" t="str">
        <f>TEXT(Sales_Data[[#This Row],[OrderDate]],"mmmm")</f>
        <v>February</v>
      </c>
      <c r="D5574" s="3" t="str">
        <f t="shared" si="174"/>
        <v>2025</v>
      </c>
      <c r="E5574" t="s">
        <v>39</v>
      </c>
      <c r="F5574" t="s">
        <v>46</v>
      </c>
      <c r="G5574" t="s">
        <v>15</v>
      </c>
      <c r="H5574" t="s">
        <v>25</v>
      </c>
      <c r="I5574" t="s">
        <v>100</v>
      </c>
      <c r="J5574">
        <v>28</v>
      </c>
      <c r="K5574">
        <v>4500</v>
      </c>
      <c r="L5574" s="7">
        <f>Sales_Data[[#This Row],[OrderQuantity]] *Sales_Data[[#This Row],[UnitPrice]]</f>
        <v>126000</v>
      </c>
      <c r="M5574" s="7">
        <f>Sales_Data[[#This Row],[UnitPrice]]-Sales_Data[[#This Row],[UnitCost]]</f>
        <v>1700</v>
      </c>
      <c r="N5574" s="7">
        <f>Sales_Data[[#This Row],[Gross Revenue]]-Sales_Data[[#This Row],[Discount Amount ]]</f>
        <v>124300</v>
      </c>
      <c r="O5574" s="7">
        <f>Sales_Data[[#This Row],[OrderQuantity]] *Sales_Data[[#This Row],[UnitCost]]</f>
        <v>78400</v>
      </c>
      <c r="P5574" s="7">
        <f>Sales_Data[[#This Row],[ItemCost]] +Sales_Data[[#This Row],[ShippingCost]]</f>
        <v>79875.289999999994</v>
      </c>
      <c r="Q5574" s="7">
        <f>Sales_Data[[#This Row],[Gross Revenue]]-Sales_Data[[#This Row],[TotalFinancialCost]]</f>
        <v>46124.710000000006</v>
      </c>
      <c r="R5574" s="7">
        <f>Sales_Data[[#This Row],[Actul Bill Amount]]-Sales_Data[[#This Row],[ShippingCost]]</f>
        <v>122824.71</v>
      </c>
      <c r="S5574">
        <v>1037</v>
      </c>
      <c r="T5574">
        <v>1475.29</v>
      </c>
      <c r="U5574" t="s">
        <v>47</v>
      </c>
      <c r="V5574">
        <v>2800</v>
      </c>
      <c r="W5574" t="s">
        <v>27</v>
      </c>
      <c r="X5574" t="str">
        <f t="shared" si="175"/>
        <v>Mumbai</v>
      </c>
    </row>
    <row r="5575" spans="1:24" x14ac:dyDescent="0.4">
      <c r="A5575">
        <v>105574</v>
      </c>
      <c r="B5575" s="5">
        <v>45988.017361111109</v>
      </c>
      <c r="C5575" s="3" t="str">
        <f>TEXT(Sales_Data[[#This Row],[OrderDate]],"mmmm")</f>
        <v>November</v>
      </c>
      <c r="D5575" s="3" t="str">
        <f t="shared" si="174"/>
        <v>2025</v>
      </c>
      <c r="E5575" t="s">
        <v>13</v>
      </c>
      <c r="F5575" t="s">
        <v>28</v>
      </c>
      <c r="G5575" t="s">
        <v>29</v>
      </c>
      <c r="H5575" t="s">
        <v>25</v>
      </c>
      <c r="I5575" t="s">
        <v>100</v>
      </c>
      <c r="J5575">
        <v>7</v>
      </c>
      <c r="K5575">
        <v>450</v>
      </c>
      <c r="L5575" s="7">
        <f>Sales_Data[[#This Row],[OrderQuantity]] *Sales_Data[[#This Row],[UnitPrice]]</f>
        <v>3150</v>
      </c>
      <c r="M5575" s="7">
        <f>Sales_Data[[#This Row],[UnitPrice]]-Sales_Data[[#This Row],[UnitCost]]</f>
        <v>250</v>
      </c>
      <c r="N5575" s="7">
        <f>Sales_Data[[#This Row],[Gross Revenue]]-Sales_Data[[#This Row],[Discount Amount ]]</f>
        <v>2900</v>
      </c>
      <c r="O5575" s="7">
        <f>Sales_Data[[#This Row],[OrderQuantity]] *Sales_Data[[#This Row],[UnitCost]]</f>
        <v>1400</v>
      </c>
      <c r="P5575" s="7">
        <f>Sales_Data[[#This Row],[ItemCost]] +Sales_Data[[#This Row],[ShippingCost]]</f>
        <v>2547.6400000000003</v>
      </c>
      <c r="Q5575" s="7">
        <f>Sales_Data[[#This Row],[Gross Revenue]]-Sales_Data[[#This Row],[TotalFinancialCost]]</f>
        <v>602.35999999999967</v>
      </c>
      <c r="R5575" s="7">
        <f>Sales_Data[[#This Row],[Actul Bill Amount]]-Sales_Data[[#This Row],[ShippingCost]]</f>
        <v>1752.36</v>
      </c>
      <c r="S5575">
        <v>393</v>
      </c>
      <c r="T5575">
        <v>1147.6400000000001</v>
      </c>
      <c r="U5575" t="s">
        <v>30</v>
      </c>
      <c r="V5575">
        <v>200</v>
      </c>
      <c r="W5575" t="s">
        <v>27</v>
      </c>
      <c r="X5575" t="str">
        <f t="shared" si="175"/>
        <v>Mumbai</v>
      </c>
    </row>
    <row r="5576" spans="1:24" x14ac:dyDescent="0.4">
      <c r="A5576">
        <v>105575</v>
      </c>
      <c r="B5576" s="5">
        <v>45929.910416666666</v>
      </c>
      <c r="C5576" s="3" t="str">
        <f>TEXT(Sales_Data[[#This Row],[OrderDate]],"mmmm")</f>
        <v>September</v>
      </c>
      <c r="D5576" s="3" t="str">
        <f t="shared" si="174"/>
        <v>2025</v>
      </c>
      <c r="E5576" t="s">
        <v>45</v>
      </c>
      <c r="F5576" t="s">
        <v>46</v>
      </c>
      <c r="G5576" t="s">
        <v>15</v>
      </c>
      <c r="H5576" t="s">
        <v>16</v>
      </c>
      <c r="I5576" t="s">
        <v>100</v>
      </c>
      <c r="J5576">
        <v>10</v>
      </c>
      <c r="K5576">
        <v>4500</v>
      </c>
      <c r="L5576" s="7">
        <f>Sales_Data[[#This Row],[OrderQuantity]] *Sales_Data[[#This Row],[UnitPrice]]</f>
        <v>45000</v>
      </c>
      <c r="M5576" s="7">
        <f>Sales_Data[[#This Row],[UnitPrice]]-Sales_Data[[#This Row],[UnitCost]]</f>
        <v>1700</v>
      </c>
      <c r="N5576" s="7">
        <f>Sales_Data[[#This Row],[Gross Revenue]]-Sales_Data[[#This Row],[Discount Amount ]]</f>
        <v>43300</v>
      </c>
      <c r="O5576" s="7">
        <f>Sales_Data[[#This Row],[OrderQuantity]] *Sales_Data[[#This Row],[UnitCost]]</f>
        <v>28000</v>
      </c>
      <c r="P5576" s="7">
        <f>Sales_Data[[#This Row],[ItemCost]] +Sales_Data[[#This Row],[ShippingCost]]</f>
        <v>28678.799999999999</v>
      </c>
      <c r="Q5576" s="7">
        <f>Sales_Data[[#This Row],[Gross Revenue]]-Sales_Data[[#This Row],[TotalFinancialCost]]</f>
        <v>16321.2</v>
      </c>
      <c r="R5576" s="7">
        <f>Sales_Data[[#This Row],[Actul Bill Amount]]-Sales_Data[[#This Row],[ShippingCost]]</f>
        <v>42621.2</v>
      </c>
      <c r="S5576">
        <v>1196</v>
      </c>
      <c r="T5576">
        <v>678.8</v>
      </c>
      <c r="U5576" t="s">
        <v>47</v>
      </c>
      <c r="V5576">
        <v>2800</v>
      </c>
      <c r="W5576" t="s">
        <v>18</v>
      </c>
      <c r="X5576" t="str">
        <f t="shared" si="175"/>
        <v>Bengaluru</v>
      </c>
    </row>
    <row r="5577" spans="1:24" x14ac:dyDescent="0.4">
      <c r="A5577">
        <v>105576</v>
      </c>
      <c r="B5577" s="5">
        <v>45898.4375</v>
      </c>
      <c r="C5577" s="3" t="str">
        <f>TEXT(Sales_Data[[#This Row],[OrderDate]],"mmmm")</f>
        <v>August</v>
      </c>
      <c r="D5577" s="3" t="str">
        <f t="shared" si="174"/>
        <v>2025</v>
      </c>
      <c r="E5577" t="s">
        <v>39</v>
      </c>
      <c r="F5577" t="s">
        <v>55</v>
      </c>
      <c r="G5577" t="s">
        <v>15</v>
      </c>
      <c r="H5577" t="s">
        <v>37</v>
      </c>
      <c r="I5577" t="s">
        <v>100</v>
      </c>
      <c r="J5577">
        <v>54</v>
      </c>
      <c r="K5577">
        <v>850</v>
      </c>
      <c r="L5577" s="7">
        <f>Sales_Data[[#This Row],[OrderQuantity]] *Sales_Data[[#This Row],[UnitPrice]]</f>
        <v>45900</v>
      </c>
      <c r="M5577" s="7">
        <f>Sales_Data[[#This Row],[UnitPrice]]-Sales_Data[[#This Row],[UnitCost]]</f>
        <v>300</v>
      </c>
      <c r="N5577" s="7">
        <f>Sales_Data[[#This Row],[Gross Revenue]]-Sales_Data[[#This Row],[Discount Amount ]]</f>
        <v>45600</v>
      </c>
      <c r="O5577" s="7">
        <f>Sales_Data[[#This Row],[OrderQuantity]] *Sales_Data[[#This Row],[UnitCost]]</f>
        <v>29700</v>
      </c>
      <c r="P5577" s="7">
        <f>Sales_Data[[#This Row],[ItemCost]] +Sales_Data[[#This Row],[ShippingCost]]</f>
        <v>30039.87</v>
      </c>
      <c r="Q5577" s="7">
        <f>Sales_Data[[#This Row],[Gross Revenue]]-Sales_Data[[#This Row],[TotalFinancialCost]]</f>
        <v>15860.130000000001</v>
      </c>
      <c r="R5577" s="7">
        <f>Sales_Data[[#This Row],[Actul Bill Amount]]-Sales_Data[[#This Row],[ShippingCost]]</f>
        <v>45260.13</v>
      </c>
      <c r="S5577">
        <v>550</v>
      </c>
      <c r="T5577">
        <v>339.87</v>
      </c>
      <c r="U5577" t="s">
        <v>56</v>
      </c>
      <c r="V5577">
        <v>550</v>
      </c>
      <c r="W5577" t="s">
        <v>38</v>
      </c>
      <c r="X5577" t="str">
        <f t="shared" si="175"/>
        <v>Kolkata</v>
      </c>
    </row>
    <row r="5578" spans="1:24" x14ac:dyDescent="0.4">
      <c r="A5578">
        <v>105577</v>
      </c>
      <c r="B5578" s="5">
        <v>45900.151388888888</v>
      </c>
      <c r="C5578" s="3" t="str">
        <f>TEXT(Sales_Data[[#This Row],[OrderDate]],"mmmm")</f>
        <v>August</v>
      </c>
      <c r="D5578" s="3" t="str">
        <f t="shared" si="174"/>
        <v>2025</v>
      </c>
      <c r="E5578" t="s">
        <v>34</v>
      </c>
      <c r="F5578" t="s">
        <v>55</v>
      </c>
      <c r="G5578" t="s">
        <v>15</v>
      </c>
      <c r="H5578" t="s">
        <v>20</v>
      </c>
      <c r="I5578" t="s">
        <v>100</v>
      </c>
      <c r="J5578">
        <v>62</v>
      </c>
      <c r="K5578">
        <v>600</v>
      </c>
      <c r="L5578" s="7">
        <f>Sales_Data[[#This Row],[OrderQuantity]] *Sales_Data[[#This Row],[UnitPrice]]</f>
        <v>37200</v>
      </c>
      <c r="M5578" s="7">
        <f>Sales_Data[[#This Row],[UnitPrice]]-Sales_Data[[#This Row],[UnitCost]]</f>
        <v>250</v>
      </c>
      <c r="N5578" s="7">
        <f>Sales_Data[[#This Row],[Gross Revenue]]-Sales_Data[[#This Row],[Discount Amount ]]</f>
        <v>36950</v>
      </c>
      <c r="O5578" s="7">
        <f>Sales_Data[[#This Row],[OrderQuantity]] *Sales_Data[[#This Row],[UnitCost]]</f>
        <v>21700</v>
      </c>
      <c r="P5578" s="7">
        <f>Sales_Data[[#This Row],[ItemCost]] +Sales_Data[[#This Row],[ShippingCost]]</f>
        <v>22182.53</v>
      </c>
      <c r="Q5578" s="7">
        <f>Sales_Data[[#This Row],[Gross Revenue]]-Sales_Data[[#This Row],[TotalFinancialCost]]</f>
        <v>15017.470000000001</v>
      </c>
      <c r="R5578" s="7">
        <f>Sales_Data[[#This Row],[Actul Bill Amount]]-Sales_Data[[#This Row],[ShippingCost]]</f>
        <v>36467.47</v>
      </c>
      <c r="S5578">
        <v>1151</v>
      </c>
      <c r="T5578">
        <v>482.53</v>
      </c>
      <c r="U5578" t="s">
        <v>57</v>
      </c>
      <c r="V5578">
        <v>350</v>
      </c>
      <c r="W5578" t="s">
        <v>22</v>
      </c>
      <c r="X5578" t="str">
        <f t="shared" si="175"/>
        <v>Nagpur</v>
      </c>
    </row>
    <row r="5579" spans="1:24" x14ac:dyDescent="0.4">
      <c r="A5579">
        <v>105578</v>
      </c>
      <c r="B5579" s="5">
        <v>45675.638194444444</v>
      </c>
      <c r="C5579" s="3" t="str">
        <f>TEXT(Sales_Data[[#This Row],[OrderDate]],"mmmm")</f>
        <v>January</v>
      </c>
      <c r="D5579" s="3" t="str">
        <f t="shared" si="174"/>
        <v>2025</v>
      </c>
      <c r="E5579" t="s">
        <v>13</v>
      </c>
      <c r="F5579" t="s">
        <v>24</v>
      </c>
      <c r="G5579" t="s">
        <v>29</v>
      </c>
      <c r="H5579" t="s">
        <v>25</v>
      </c>
      <c r="I5579" t="s">
        <v>100</v>
      </c>
      <c r="J5579">
        <v>37</v>
      </c>
      <c r="K5579">
        <v>3500</v>
      </c>
      <c r="L5579" s="7">
        <f>Sales_Data[[#This Row],[OrderQuantity]] *Sales_Data[[#This Row],[UnitPrice]]</f>
        <v>129500</v>
      </c>
      <c r="M5579" s="7">
        <f>Sales_Data[[#This Row],[UnitPrice]]-Sales_Data[[#This Row],[UnitCost]]</f>
        <v>1300</v>
      </c>
      <c r="N5579" s="7">
        <f>Sales_Data[[#This Row],[Gross Revenue]]-Sales_Data[[#This Row],[Discount Amount ]]</f>
        <v>128200</v>
      </c>
      <c r="O5579" s="7">
        <f>Sales_Data[[#This Row],[OrderQuantity]] *Sales_Data[[#This Row],[UnitCost]]</f>
        <v>81400</v>
      </c>
      <c r="P5579" s="7">
        <f>Sales_Data[[#This Row],[ItemCost]] +Sales_Data[[#This Row],[ShippingCost]]</f>
        <v>82005.62</v>
      </c>
      <c r="Q5579" s="7">
        <f>Sales_Data[[#This Row],[Gross Revenue]]-Sales_Data[[#This Row],[TotalFinancialCost]]</f>
        <v>47494.380000000005</v>
      </c>
      <c r="R5579" s="7">
        <f>Sales_Data[[#This Row],[Actul Bill Amount]]-Sales_Data[[#This Row],[ShippingCost]]</f>
        <v>127594.38</v>
      </c>
      <c r="S5579">
        <v>1148</v>
      </c>
      <c r="T5579">
        <v>605.62</v>
      </c>
      <c r="U5579" t="s">
        <v>59</v>
      </c>
      <c r="V5579">
        <v>2200</v>
      </c>
      <c r="W5579" t="s">
        <v>27</v>
      </c>
      <c r="X5579" t="str">
        <f t="shared" si="175"/>
        <v>Mumbai</v>
      </c>
    </row>
    <row r="5580" spans="1:24" x14ac:dyDescent="0.4">
      <c r="A5580">
        <v>105579</v>
      </c>
      <c r="B5580" s="5">
        <v>45844.079861111109</v>
      </c>
      <c r="C5580" s="3" t="str">
        <f>TEXT(Sales_Data[[#This Row],[OrderDate]],"mmmm")</f>
        <v>July</v>
      </c>
      <c r="D5580" s="3" t="str">
        <f t="shared" si="174"/>
        <v>2025</v>
      </c>
      <c r="E5580" t="s">
        <v>39</v>
      </c>
      <c r="F5580" t="s">
        <v>14</v>
      </c>
      <c r="G5580" t="s">
        <v>29</v>
      </c>
      <c r="H5580" t="s">
        <v>16</v>
      </c>
      <c r="I5580" t="s">
        <v>100</v>
      </c>
      <c r="J5580">
        <v>61</v>
      </c>
      <c r="K5580">
        <v>6500</v>
      </c>
      <c r="L5580" s="7">
        <f>Sales_Data[[#This Row],[OrderQuantity]] *Sales_Data[[#This Row],[UnitPrice]]</f>
        <v>396500</v>
      </c>
      <c r="M5580" s="7">
        <f>Sales_Data[[#This Row],[UnitPrice]]-Sales_Data[[#This Row],[UnitCost]]</f>
        <v>2300</v>
      </c>
      <c r="N5580" s="7">
        <f>Sales_Data[[#This Row],[Gross Revenue]]-Sales_Data[[#This Row],[Discount Amount ]]</f>
        <v>394200</v>
      </c>
      <c r="O5580" s="7">
        <f>Sales_Data[[#This Row],[OrderQuantity]] *Sales_Data[[#This Row],[UnitCost]]</f>
        <v>256200</v>
      </c>
      <c r="P5580" s="7">
        <f>Sales_Data[[#This Row],[ItemCost]] +Sales_Data[[#This Row],[ShippingCost]]</f>
        <v>257269.53</v>
      </c>
      <c r="Q5580" s="7">
        <f>Sales_Data[[#This Row],[Gross Revenue]]-Sales_Data[[#This Row],[TotalFinancialCost]]</f>
        <v>139230.47</v>
      </c>
      <c r="R5580" s="7">
        <f>Sales_Data[[#This Row],[Actul Bill Amount]]-Sales_Data[[#This Row],[ShippingCost]]</f>
        <v>393130.47</v>
      </c>
      <c r="S5580">
        <v>1087</v>
      </c>
      <c r="T5580">
        <v>1069.53</v>
      </c>
      <c r="U5580" t="s">
        <v>21</v>
      </c>
      <c r="V5580">
        <v>4200</v>
      </c>
      <c r="W5580" t="s">
        <v>18</v>
      </c>
      <c r="X5580" t="str">
        <f t="shared" si="175"/>
        <v>Bengaluru</v>
      </c>
    </row>
    <row r="5581" spans="1:24" x14ac:dyDescent="0.4">
      <c r="A5581">
        <v>105580</v>
      </c>
      <c r="B5581" s="5">
        <v>46003.12222222222</v>
      </c>
      <c r="C5581" s="3" t="str">
        <f>TEXT(Sales_Data[[#This Row],[OrderDate]],"mmmm")</f>
        <v>December</v>
      </c>
      <c r="D5581" s="3" t="str">
        <f t="shared" si="174"/>
        <v>2025</v>
      </c>
      <c r="E5581" t="s">
        <v>50</v>
      </c>
      <c r="F5581" t="s">
        <v>55</v>
      </c>
      <c r="G5581" t="s">
        <v>15</v>
      </c>
      <c r="H5581" t="s">
        <v>25</v>
      </c>
      <c r="I5581" t="s">
        <v>100</v>
      </c>
      <c r="J5581">
        <v>82</v>
      </c>
      <c r="K5581">
        <v>850</v>
      </c>
      <c r="L5581" s="7">
        <f>Sales_Data[[#This Row],[OrderQuantity]] *Sales_Data[[#This Row],[UnitPrice]]</f>
        <v>69700</v>
      </c>
      <c r="M5581" s="7">
        <f>Sales_Data[[#This Row],[UnitPrice]]-Sales_Data[[#This Row],[UnitCost]]</f>
        <v>300</v>
      </c>
      <c r="N5581" s="7">
        <f>Sales_Data[[#This Row],[Gross Revenue]]-Sales_Data[[#This Row],[Discount Amount ]]</f>
        <v>69400</v>
      </c>
      <c r="O5581" s="7">
        <f>Sales_Data[[#This Row],[OrderQuantity]] *Sales_Data[[#This Row],[UnitCost]]</f>
        <v>45100</v>
      </c>
      <c r="P5581" s="7">
        <f>Sales_Data[[#This Row],[ItemCost]] +Sales_Data[[#This Row],[ShippingCost]]</f>
        <v>45901.2</v>
      </c>
      <c r="Q5581" s="7">
        <f>Sales_Data[[#This Row],[Gross Revenue]]-Sales_Data[[#This Row],[TotalFinancialCost]]</f>
        <v>23798.800000000003</v>
      </c>
      <c r="R5581" s="7">
        <f>Sales_Data[[#This Row],[Actul Bill Amount]]-Sales_Data[[#This Row],[ShippingCost]]</f>
        <v>68598.8</v>
      </c>
      <c r="S5581">
        <v>1188</v>
      </c>
      <c r="T5581">
        <v>801.2</v>
      </c>
      <c r="U5581" t="s">
        <v>56</v>
      </c>
      <c r="V5581">
        <v>550</v>
      </c>
      <c r="W5581" t="s">
        <v>27</v>
      </c>
      <c r="X5581" t="str">
        <f t="shared" si="175"/>
        <v>Mumbai</v>
      </c>
    </row>
    <row r="5582" spans="1:24" x14ac:dyDescent="0.4">
      <c r="A5582">
        <v>105581</v>
      </c>
      <c r="B5582" s="5">
        <v>45801.96875</v>
      </c>
      <c r="C5582" s="3" t="str">
        <f>TEXT(Sales_Data[[#This Row],[OrderDate]],"mmmm")</f>
        <v>May</v>
      </c>
      <c r="D5582" s="3" t="str">
        <f t="shared" si="174"/>
        <v>2025</v>
      </c>
      <c r="E5582" t="s">
        <v>19</v>
      </c>
      <c r="F5582" t="s">
        <v>40</v>
      </c>
      <c r="G5582" t="s">
        <v>31</v>
      </c>
      <c r="H5582" t="s">
        <v>32</v>
      </c>
      <c r="I5582" t="s">
        <v>100</v>
      </c>
      <c r="J5582">
        <v>24</v>
      </c>
      <c r="K5582">
        <v>1500</v>
      </c>
      <c r="L5582" s="7">
        <f>Sales_Data[[#This Row],[OrderQuantity]] *Sales_Data[[#This Row],[UnitPrice]]</f>
        <v>36000</v>
      </c>
      <c r="M5582" s="7">
        <f>Sales_Data[[#This Row],[UnitPrice]]-Sales_Data[[#This Row],[UnitCost]]</f>
        <v>700</v>
      </c>
      <c r="N5582" s="7">
        <f>Sales_Data[[#This Row],[Gross Revenue]]-Sales_Data[[#This Row],[Discount Amount ]]</f>
        <v>35300</v>
      </c>
      <c r="O5582" s="7">
        <f>Sales_Data[[#This Row],[OrderQuantity]] *Sales_Data[[#This Row],[UnitCost]]</f>
        <v>19200</v>
      </c>
      <c r="P5582" s="7">
        <f>Sales_Data[[#This Row],[ItemCost]] +Sales_Data[[#This Row],[ShippingCost]]</f>
        <v>20352.46</v>
      </c>
      <c r="Q5582" s="7">
        <f>Sales_Data[[#This Row],[Gross Revenue]]-Sales_Data[[#This Row],[TotalFinancialCost]]</f>
        <v>15647.54</v>
      </c>
      <c r="R5582" s="7">
        <f>Sales_Data[[#This Row],[Actul Bill Amount]]-Sales_Data[[#This Row],[ShippingCost]]</f>
        <v>34147.54</v>
      </c>
      <c r="S5582">
        <v>732</v>
      </c>
      <c r="T5582">
        <v>1152.46</v>
      </c>
      <c r="U5582" t="s">
        <v>52</v>
      </c>
      <c r="V5582">
        <v>800</v>
      </c>
      <c r="W5582" t="s">
        <v>33</v>
      </c>
      <c r="X5582" t="str">
        <f t="shared" si="175"/>
        <v>Delhi</v>
      </c>
    </row>
    <row r="5583" spans="1:24" x14ac:dyDescent="0.4">
      <c r="A5583">
        <v>105582</v>
      </c>
      <c r="B5583" s="5">
        <v>45919.228472222225</v>
      </c>
      <c r="C5583" s="3" t="str">
        <f>TEXT(Sales_Data[[#This Row],[OrderDate]],"mmmm")</f>
        <v>September</v>
      </c>
      <c r="D5583" s="3" t="str">
        <f t="shared" si="174"/>
        <v>2025</v>
      </c>
      <c r="E5583" t="s">
        <v>34</v>
      </c>
      <c r="F5583" t="s">
        <v>55</v>
      </c>
      <c r="G5583" t="s">
        <v>15</v>
      </c>
      <c r="H5583" t="s">
        <v>25</v>
      </c>
      <c r="I5583" t="s">
        <v>100</v>
      </c>
      <c r="J5583">
        <v>29</v>
      </c>
      <c r="K5583">
        <v>1200</v>
      </c>
      <c r="L5583" s="7">
        <f>Sales_Data[[#This Row],[OrderQuantity]] *Sales_Data[[#This Row],[UnitPrice]]</f>
        <v>34800</v>
      </c>
      <c r="M5583" s="7">
        <f>Sales_Data[[#This Row],[UnitPrice]]-Sales_Data[[#This Row],[UnitCost]]</f>
        <v>400</v>
      </c>
      <c r="N5583" s="7">
        <f>Sales_Data[[#This Row],[Gross Revenue]]-Sales_Data[[#This Row],[Discount Amount ]]</f>
        <v>34400</v>
      </c>
      <c r="O5583" s="7">
        <f>Sales_Data[[#This Row],[OrderQuantity]] *Sales_Data[[#This Row],[UnitCost]]</f>
        <v>23200</v>
      </c>
      <c r="P5583" s="7">
        <f>Sales_Data[[#This Row],[ItemCost]] +Sales_Data[[#This Row],[ShippingCost]]</f>
        <v>23583.18</v>
      </c>
      <c r="Q5583" s="7">
        <f>Sales_Data[[#This Row],[Gross Revenue]]-Sales_Data[[#This Row],[TotalFinancialCost]]</f>
        <v>11216.82</v>
      </c>
      <c r="R5583" s="7">
        <f>Sales_Data[[#This Row],[Actul Bill Amount]]-Sales_Data[[#This Row],[ShippingCost]]</f>
        <v>34016.82</v>
      </c>
      <c r="S5583">
        <v>834</v>
      </c>
      <c r="T5583">
        <v>383.18</v>
      </c>
      <c r="U5583" t="s">
        <v>58</v>
      </c>
      <c r="V5583">
        <v>800</v>
      </c>
      <c r="W5583" t="s">
        <v>27</v>
      </c>
      <c r="X5583" t="str">
        <f t="shared" si="175"/>
        <v>Mumbai</v>
      </c>
    </row>
    <row r="5584" spans="1:24" x14ac:dyDescent="0.4">
      <c r="A5584">
        <v>105583</v>
      </c>
      <c r="B5584" s="5">
        <v>46021.727777777778</v>
      </c>
      <c r="C5584" s="3" t="str">
        <f>TEXT(Sales_Data[[#This Row],[OrderDate]],"mmmm")</f>
        <v>December</v>
      </c>
      <c r="D5584" s="3" t="str">
        <f t="shared" si="174"/>
        <v>2025</v>
      </c>
      <c r="E5584" t="s">
        <v>34</v>
      </c>
      <c r="F5584" t="s">
        <v>40</v>
      </c>
      <c r="G5584" t="s">
        <v>15</v>
      </c>
      <c r="H5584" t="s">
        <v>25</v>
      </c>
      <c r="I5584" t="s">
        <v>100</v>
      </c>
      <c r="J5584">
        <v>69</v>
      </c>
      <c r="K5584">
        <v>5500</v>
      </c>
      <c r="L5584" s="7">
        <f>Sales_Data[[#This Row],[OrderQuantity]] *Sales_Data[[#This Row],[UnitPrice]]</f>
        <v>379500</v>
      </c>
      <c r="M5584" s="7">
        <f>Sales_Data[[#This Row],[UnitPrice]]-Sales_Data[[#This Row],[UnitCost]]</f>
        <v>2000</v>
      </c>
      <c r="N5584" s="7">
        <f>Sales_Data[[#This Row],[Gross Revenue]]-Sales_Data[[#This Row],[Discount Amount ]]</f>
        <v>377500</v>
      </c>
      <c r="O5584" s="7">
        <f>Sales_Data[[#This Row],[OrderQuantity]] *Sales_Data[[#This Row],[UnitCost]]</f>
        <v>241500</v>
      </c>
      <c r="P5584" s="7">
        <f>Sales_Data[[#This Row],[ItemCost]] +Sales_Data[[#This Row],[ShippingCost]]</f>
        <v>242106.74</v>
      </c>
      <c r="Q5584" s="7">
        <f>Sales_Data[[#This Row],[Gross Revenue]]-Sales_Data[[#This Row],[TotalFinancialCost]]</f>
        <v>137393.26</v>
      </c>
      <c r="R5584" s="7">
        <f>Sales_Data[[#This Row],[Actul Bill Amount]]-Sales_Data[[#This Row],[ShippingCost]]</f>
        <v>376893.26</v>
      </c>
      <c r="S5584">
        <v>997</v>
      </c>
      <c r="T5584">
        <v>606.74</v>
      </c>
      <c r="U5584" t="s">
        <v>41</v>
      </c>
      <c r="V5584">
        <v>3500</v>
      </c>
      <c r="W5584" t="s">
        <v>27</v>
      </c>
      <c r="X5584" t="str">
        <f t="shared" si="175"/>
        <v>Mumbai</v>
      </c>
    </row>
    <row r="5585" spans="1:24" x14ac:dyDescent="0.4">
      <c r="A5585">
        <v>105584</v>
      </c>
      <c r="B5585" s="5">
        <v>45896.943055555559</v>
      </c>
      <c r="C5585" s="3" t="str">
        <f>TEXT(Sales_Data[[#This Row],[OrderDate]],"mmmm")</f>
        <v>August</v>
      </c>
      <c r="D5585" s="3" t="str">
        <f t="shared" si="174"/>
        <v>2025</v>
      </c>
      <c r="E5585" t="s">
        <v>45</v>
      </c>
      <c r="F5585" t="s">
        <v>24</v>
      </c>
      <c r="G5585" t="s">
        <v>15</v>
      </c>
      <c r="H5585" t="s">
        <v>20</v>
      </c>
      <c r="I5585" t="s">
        <v>100</v>
      </c>
      <c r="J5585">
        <v>44</v>
      </c>
      <c r="K5585">
        <v>25000</v>
      </c>
      <c r="L5585" s="7">
        <f>Sales_Data[[#This Row],[OrderQuantity]] *Sales_Data[[#This Row],[UnitPrice]]</f>
        <v>1100000</v>
      </c>
      <c r="M5585" s="7">
        <f>Sales_Data[[#This Row],[UnitPrice]]-Sales_Data[[#This Row],[UnitCost]]</f>
        <v>7000</v>
      </c>
      <c r="N5585" s="7">
        <f>Sales_Data[[#This Row],[Gross Revenue]]-Sales_Data[[#This Row],[Discount Amount ]]</f>
        <v>1093000</v>
      </c>
      <c r="O5585" s="7">
        <f>Sales_Data[[#This Row],[OrderQuantity]] *Sales_Data[[#This Row],[UnitCost]]</f>
        <v>792000</v>
      </c>
      <c r="P5585" s="7">
        <f>Sales_Data[[#This Row],[ItemCost]] +Sales_Data[[#This Row],[ShippingCost]]</f>
        <v>793100.19</v>
      </c>
      <c r="Q5585" s="7">
        <f>Sales_Data[[#This Row],[Gross Revenue]]-Sales_Data[[#This Row],[TotalFinancialCost]]</f>
        <v>306899.81000000006</v>
      </c>
      <c r="R5585" s="7">
        <f>Sales_Data[[#This Row],[Actul Bill Amount]]-Sales_Data[[#This Row],[ShippingCost]]</f>
        <v>1091899.81</v>
      </c>
      <c r="S5585">
        <v>492</v>
      </c>
      <c r="T5585">
        <v>1100.19</v>
      </c>
      <c r="U5585" t="s">
        <v>60</v>
      </c>
      <c r="V5585">
        <v>18000</v>
      </c>
      <c r="W5585" t="s">
        <v>22</v>
      </c>
      <c r="X5585" t="str">
        <f t="shared" si="175"/>
        <v>Nagpur</v>
      </c>
    </row>
    <row r="5586" spans="1:24" x14ac:dyDescent="0.4">
      <c r="A5586">
        <v>105585</v>
      </c>
      <c r="B5586" s="5">
        <v>45961.722222222219</v>
      </c>
      <c r="C5586" s="3" t="str">
        <f>TEXT(Sales_Data[[#This Row],[OrderDate]],"mmmm")</f>
        <v>October</v>
      </c>
      <c r="D5586" s="3" t="str">
        <f t="shared" si="174"/>
        <v>2025</v>
      </c>
      <c r="E5586" t="s">
        <v>48</v>
      </c>
      <c r="F5586" t="s">
        <v>35</v>
      </c>
      <c r="G5586" t="s">
        <v>29</v>
      </c>
      <c r="H5586" t="s">
        <v>32</v>
      </c>
      <c r="I5586" t="s">
        <v>100</v>
      </c>
      <c r="J5586">
        <v>44</v>
      </c>
      <c r="K5586">
        <v>8500</v>
      </c>
      <c r="L5586" s="7">
        <f>Sales_Data[[#This Row],[OrderQuantity]] *Sales_Data[[#This Row],[UnitPrice]]</f>
        <v>374000</v>
      </c>
      <c r="M5586" s="7">
        <f>Sales_Data[[#This Row],[UnitPrice]]-Sales_Data[[#This Row],[UnitCost]]</f>
        <v>3000</v>
      </c>
      <c r="N5586" s="7">
        <f>Sales_Data[[#This Row],[Gross Revenue]]-Sales_Data[[#This Row],[Discount Amount ]]</f>
        <v>371000</v>
      </c>
      <c r="O5586" s="7">
        <f>Sales_Data[[#This Row],[OrderQuantity]] *Sales_Data[[#This Row],[UnitCost]]</f>
        <v>242000</v>
      </c>
      <c r="P5586" s="7">
        <f>Sales_Data[[#This Row],[ItemCost]] +Sales_Data[[#This Row],[ShippingCost]]</f>
        <v>242594.26</v>
      </c>
      <c r="Q5586" s="7">
        <f>Sales_Data[[#This Row],[Gross Revenue]]-Sales_Data[[#This Row],[TotalFinancialCost]]</f>
        <v>131405.74</v>
      </c>
      <c r="R5586" s="7">
        <f>Sales_Data[[#This Row],[Actul Bill Amount]]-Sales_Data[[#This Row],[ShippingCost]]</f>
        <v>370405.74</v>
      </c>
      <c r="S5586">
        <v>1089</v>
      </c>
      <c r="T5586">
        <v>594.26</v>
      </c>
      <c r="U5586" t="s">
        <v>49</v>
      </c>
      <c r="V5586">
        <v>5500</v>
      </c>
      <c r="W5586" t="s">
        <v>33</v>
      </c>
      <c r="X5586" t="str">
        <f t="shared" si="175"/>
        <v>Delhi</v>
      </c>
    </row>
    <row r="5587" spans="1:24" x14ac:dyDescent="0.4">
      <c r="A5587">
        <v>105586</v>
      </c>
      <c r="B5587" s="5">
        <v>45955.015277777777</v>
      </c>
      <c r="C5587" s="3" t="str">
        <f>TEXT(Sales_Data[[#This Row],[OrderDate]],"mmmm")</f>
        <v>October</v>
      </c>
      <c r="D5587" s="3" t="str">
        <f t="shared" si="174"/>
        <v>2025</v>
      </c>
      <c r="E5587" t="s">
        <v>34</v>
      </c>
      <c r="F5587" t="s">
        <v>43</v>
      </c>
      <c r="G5587" t="s">
        <v>31</v>
      </c>
      <c r="H5587" t="s">
        <v>37</v>
      </c>
      <c r="I5587" t="s">
        <v>100</v>
      </c>
      <c r="J5587">
        <v>34</v>
      </c>
      <c r="K5587">
        <v>4500</v>
      </c>
      <c r="L5587" s="7">
        <f>Sales_Data[[#This Row],[OrderQuantity]] *Sales_Data[[#This Row],[UnitPrice]]</f>
        <v>153000</v>
      </c>
      <c r="M5587" s="7">
        <f>Sales_Data[[#This Row],[UnitPrice]]-Sales_Data[[#This Row],[UnitCost]]</f>
        <v>2000</v>
      </c>
      <c r="N5587" s="7">
        <f>Sales_Data[[#This Row],[Gross Revenue]]-Sales_Data[[#This Row],[Discount Amount ]]</f>
        <v>151000</v>
      </c>
      <c r="O5587" s="7">
        <f>Sales_Data[[#This Row],[OrderQuantity]] *Sales_Data[[#This Row],[UnitCost]]</f>
        <v>85000</v>
      </c>
      <c r="P5587" s="7">
        <f>Sales_Data[[#This Row],[ItemCost]] +Sales_Data[[#This Row],[ShippingCost]]</f>
        <v>87342.92</v>
      </c>
      <c r="Q5587" s="7">
        <f>Sales_Data[[#This Row],[Gross Revenue]]-Sales_Data[[#This Row],[TotalFinancialCost]]</f>
        <v>65657.08</v>
      </c>
      <c r="R5587" s="7">
        <f>Sales_Data[[#This Row],[Actul Bill Amount]]-Sales_Data[[#This Row],[ShippingCost]]</f>
        <v>148657.07999999999</v>
      </c>
      <c r="S5587">
        <v>1191</v>
      </c>
      <c r="T5587">
        <v>2342.92</v>
      </c>
      <c r="U5587" t="s">
        <v>44</v>
      </c>
      <c r="V5587">
        <v>2500</v>
      </c>
      <c r="W5587" t="s">
        <v>38</v>
      </c>
      <c r="X5587" t="str">
        <f t="shared" si="175"/>
        <v>Kolkata</v>
      </c>
    </row>
    <row r="5588" spans="1:24" x14ac:dyDescent="0.4">
      <c r="A5588">
        <v>105587</v>
      </c>
      <c r="B5588" s="5">
        <v>45733.206250000003</v>
      </c>
      <c r="C5588" s="3" t="str">
        <f>TEXT(Sales_Data[[#This Row],[OrderDate]],"mmmm")</f>
        <v>March</v>
      </c>
      <c r="D5588" s="3" t="str">
        <f t="shared" si="174"/>
        <v>2025</v>
      </c>
      <c r="E5588" t="s">
        <v>34</v>
      </c>
      <c r="F5588" t="s">
        <v>14</v>
      </c>
      <c r="G5588" t="s">
        <v>31</v>
      </c>
      <c r="H5588" t="s">
        <v>25</v>
      </c>
      <c r="I5588" t="s">
        <v>100</v>
      </c>
      <c r="J5588">
        <v>95</v>
      </c>
      <c r="K5588">
        <v>6500</v>
      </c>
      <c r="L5588" s="7">
        <f>Sales_Data[[#This Row],[OrderQuantity]] *Sales_Data[[#This Row],[UnitPrice]]</f>
        <v>617500</v>
      </c>
      <c r="M5588" s="7">
        <f>Sales_Data[[#This Row],[UnitPrice]]-Sales_Data[[#This Row],[UnitCost]]</f>
        <v>2300</v>
      </c>
      <c r="N5588" s="7">
        <f>Sales_Data[[#This Row],[Gross Revenue]]-Sales_Data[[#This Row],[Discount Amount ]]</f>
        <v>615200</v>
      </c>
      <c r="O5588" s="7">
        <f>Sales_Data[[#This Row],[OrderQuantity]] *Sales_Data[[#This Row],[UnitCost]]</f>
        <v>399000</v>
      </c>
      <c r="P5588" s="7">
        <f>Sales_Data[[#This Row],[ItemCost]] +Sales_Data[[#This Row],[ShippingCost]]</f>
        <v>399871.92</v>
      </c>
      <c r="Q5588" s="7">
        <f>Sales_Data[[#This Row],[Gross Revenue]]-Sales_Data[[#This Row],[TotalFinancialCost]]</f>
        <v>217628.08000000002</v>
      </c>
      <c r="R5588" s="7">
        <f>Sales_Data[[#This Row],[Actul Bill Amount]]-Sales_Data[[#This Row],[ShippingCost]]</f>
        <v>614328.07999999996</v>
      </c>
      <c r="S5588">
        <v>739</v>
      </c>
      <c r="T5588">
        <v>871.92</v>
      </c>
      <c r="U5588" t="s">
        <v>21</v>
      </c>
      <c r="V5588">
        <v>4200</v>
      </c>
      <c r="W5588" t="s">
        <v>27</v>
      </c>
      <c r="X5588" t="str">
        <f t="shared" si="175"/>
        <v>Mumbai</v>
      </c>
    </row>
    <row r="5589" spans="1:24" x14ac:dyDescent="0.4">
      <c r="A5589">
        <v>105588</v>
      </c>
      <c r="B5589" s="5">
        <v>45845.495138888888</v>
      </c>
      <c r="C5589" s="3" t="str">
        <f>TEXT(Sales_Data[[#This Row],[OrderDate]],"mmmm")</f>
        <v>July</v>
      </c>
      <c r="D5589" s="3" t="str">
        <f t="shared" si="174"/>
        <v>2025</v>
      </c>
      <c r="E5589" t="s">
        <v>42</v>
      </c>
      <c r="F5589" t="s">
        <v>28</v>
      </c>
      <c r="G5589" t="s">
        <v>15</v>
      </c>
      <c r="H5589" t="s">
        <v>37</v>
      </c>
      <c r="I5589" t="s">
        <v>100</v>
      </c>
      <c r="J5589">
        <v>44</v>
      </c>
      <c r="K5589">
        <v>450</v>
      </c>
      <c r="L5589" s="7">
        <f>Sales_Data[[#This Row],[OrderQuantity]] *Sales_Data[[#This Row],[UnitPrice]]</f>
        <v>19800</v>
      </c>
      <c r="M5589" s="7">
        <f>Sales_Data[[#This Row],[UnitPrice]]-Sales_Data[[#This Row],[UnitCost]]</f>
        <v>250</v>
      </c>
      <c r="N5589" s="7">
        <f>Sales_Data[[#This Row],[Gross Revenue]]-Sales_Data[[#This Row],[Discount Amount ]]</f>
        <v>19550</v>
      </c>
      <c r="O5589" s="7">
        <f>Sales_Data[[#This Row],[OrderQuantity]] *Sales_Data[[#This Row],[UnitCost]]</f>
        <v>8800</v>
      </c>
      <c r="P5589" s="7">
        <f>Sales_Data[[#This Row],[ItemCost]] +Sales_Data[[#This Row],[ShippingCost]]</f>
        <v>9841.2000000000007</v>
      </c>
      <c r="Q5589" s="7">
        <f>Sales_Data[[#This Row],[Gross Revenue]]-Sales_Data[[#This Row],[TotalFinancialCost]]</f>
        <v>9958.7999999999993</v>
      </c>
      <c r="R5589" s="7">
        <f>Sales_Data[[#This Row],[Actul Bill Amount]]-Sales_Data[[#This Row],[ShippingCost]]</f>
        <v>18508.8</v>
      </c>
      <c r="S5589">
        <v>571</v>
      </c>
      <c r="T5589">
        <v>1041.2</v>
      </c>
      <c r="U5589" t="s">
        <v>30</v>
      </c>
      <c r="V5589">
        <v>200</v>
      </c>
      <c r="W5589" t="s">
        <v>38</v>
      </c>
      <c r="X5589" t="str">
        <f t="shared" si="175"/>
        <v>Kolkata</v>
      </c>
    </row>
    <row r="5590" spans="1:24" x14ac:dyDescent="0.4">
      <c r="A5590">
        <v>105589</v>
      </c>
      <c r="B5590" s="5">
        <v>45990.201388888891</v>
      </c>
      <c r="C5590" s="3" t="str">
        <f>TEXT(Sales_Data[[#This Row],[OrderDate]],"mmmm")</f>
        <v>November</v>
      </c>
      <c r="D5590" s="3" t="str">
        <f t="shared" si="174"/>
        <v>2025</v>
      </c>
      <c r="E5590" t="s">
        <v>42</v>
      </c>
      <c r="F5590" t="s">
        <v>35</v>
      </c>
      <c r="G5590" t="s">
        <v>15</v>
      </c>
      <c r="H5590" t="s">
        <v>16</v>
      </c>
      <c r="I5590" t="s">
        <v>100</v>
      </c>
      <c r="J5590">
        <v>31</v>
      </c>
      <c r="K5590">
        <v>8500</v>
      </c>
      <c r="L5590" s="7">
        <f>Sales_Data[[#This Row],[OrderQuantity]] *Sales_Data[[#This Row],[UnitPrice]]</f>
        <v>263500</v>
      </c>
      <c r="M5590" s="7">
        <f>Sales_Data[[#This Row],[UnitPrice]]-Sales_Data[[#This Row],[UnitCost]]</f>
        <v>3000</v>
      </c>
      <c r="N5590" s="7">
        <f>Sales_Data[[#This Row],[Gross Revenue]]-Sales_Data[[#This Row],[Discount Amount ]]</f>
        <v>260500</v>
      </c>
      <c r="O5590" s="7">
        <f>Sales_Data[[#This Row],[OrderQuantity]] *Sales_Data[[#This Row],[UnitCost]]</f>
        <v>170500</v>
      </c>
      <c r="P5590" s="7">
        <f>Sales_Data[[#This Row],[ItemCost]] +Sales_Data[[#This Row],[ShippingCost]]</f>
        <v>171642.07</v>
      </c>
      <c r="Q5590" s="7">
        <f>Sales_Data[[#This Row],[Gross Revenue]]-Sales_Data[[#This Row],[TotalFinancialCost]]</f>
        <v>91857.93</v>
      </c>
      <c r="R5590" s="7">
        <f>Sales_Data[[#This Row],[Actul Bill Amount]]-Sales_Data[[#This Row],[ShippingCost]]</f>
        <v>259357.93</v>
      </c>
      <c r="S5590">
        <v>513</v>
      </c>
      <c r="T5590">
        <v>1142.07</v>
      </c>
      <c r="U5590" t="s">
        <v>49</v>
      </c>
      <c r="V5590">
        <v>5500</v>
      </c>
      <c r="W5590" t="s">
        <v>18</v>
      </c>
      <c r="X5590" t="str">
        <f t="shared" si="175"/>
        <v>Bengaluru</v>
      </c>
    </row>
    <row r="5591" spans="1:24" x14ac:dyDescent="0.4">
      <c r="A5591">
        <v>105590</v>
      </c>
      <c r="B5591" s="5">
        <v>45903.01458333333</v>
      </c>
      <c r="C5591" s="3" t="str">
        <f>TEXT(Sales_Data[[#This Row],[OrderDate]],"mmmm")</f>
        <v>September</v>
      </c>
      <c r="D5591" s="3" t="str">
        <f t="shared" si="174"/>
        <v>2025</v>
      </c>
      <c r="E5591" t="s">
        <v>39</v>
      </c>
      <c r="F5591" t="s">
        <v>40</v>
      </c>
      <c r="G5591" t="s">
        <v>15</v>
      </c>
      <c r="H5591" t="s">
        <v>32</v>
      </c>
      <c r="I5591" t="s">
        <v>100</v>
      </c>
      <c r="J5591">
        <v>7</v>
      </c>
      <c r="K5591">
        <v>1500</v>
      </c>
      <c r="L5591" s="7">
        <f>Sales_Data[[#This Row],[OrderQuantity]] *Sales_Data[[#This Row],[UnitPrice]]</f>
        <v>10500</v>
      </c>
      <c r="M5591" s="7">
        <f>Sales_Data[[#This Row],[UnitPrice]]-Sales_Data[[#This Row],[UnitCost]]</f>
        <v>700</v>
      </c>
      <c r="N5591" s="7">
        <f>Sales_Data[[#This Row],[Gross Revenue]]-Sales_Data[[#This Row],[Discount Amount ]]</f>
        <v>9800</v>
      </c>
      <c r="O5591" s="7">
        <f>Sales_Data[[#This Row],[OrderQuantity]] *Sales_Data[[#This Row],[UnitCost]]</f>
        <v>5600</v>
      </c>
      <c r="P5591" s="7">
        <f>Sales_Data[[#This Row],[ItemCost]] +Sales_Data[[#This Row],[ShippingCost]]</f>
        <v>6020.48</v>
      </c>
      <c r="Q5591" s="7">
        <f>Sales_Data[[#This Row],[Gross Revenue]]-Sales_Data[[#This Row],[TotalFinancialCost]]</f>
        <v>4479.5200000000004</v>
      </c>
      <c r="R5591" s="7">
        <f>Sales_Data[[#This Row],[Actul Bill Amount]]-Sales_Data[[#This Row],[ShippingCost]]</f>
        <v>9379.52</v>
      </c>
      <c r="S5591">
        <v>308</v>
      </c>
      <c r="T5591">
        <v>420.48</v>
      </c>
      <c r="U5591" t="s">
        <v>52</v>
      </c>
      <c r="V5591">
        <v>800</v>
      </c>
      <c r="W5591" t="s">
        <v>33</v>
      </c>
      <c r="X5591" t="str">
        <f t="shared" si="175"/>
        <v>Delhi</v>
      </c>
    </row>
    <row r="5592" spans="1:24" x14ac:dyDescent="0.4">
      <c r="A5592">
        <v>105591</v>
      </c>
      <c r="B5592" s="5">
        <v>45787.742361111108</v>
      </c>
      <c r="C5592" s="3" t="str">
        <f>TEXT(Sales_Data[[#This Row],[OrderDate]],"mmmm")</f>
        <v>May</v>
      </c>
      <c r="D5592" s="3" t="str">
        <f t="shared" si="174"/>
        <v>2025</v>
      </c>
      <c r="E5592" t="s">
        <v>48</v>
      </c>
      <c r="F5592" t="s">
        <v>14</v>
      </c>
      <c r="G5592" t="s">
        <v>31</v>
      </c>
      <c r="H5592" t="s">
        <v>37</v>
      </c>
      <c r="I5592" t="s">
        <v>100</v>
      </c>
      <c r="J5592">
        <v>21</v>
      </c>
      <c r="K5592">
        <v>6500</v>
      </c>
      <c r="L5592" s="7">
        <f>Sales_Data[[#This Row],[OrderQuantity]] *Sales_Data[[#This Row],[UnitPrice]]</f>
        <v>136500</v>
      </c>
      <c r="M5592" s="7">
        <f>Sales_Data[[#This Row],[UnitPrice]]-Sales_Data[[#This Row],[UnitCost]]</f>
        <v>2300</v>
      </c>
      <c r="N5592" s="7">
        <f>Sales_Data[[#This Row],[Gross Revenue]]-Sales_Data[[#This Row],[Discount Amount ]]</f>
        <v>134200</v>
      </c>
      <c r="O5592" s="7">
        <f>Sales_Data[[#This Row],[OrderQuantity]] *Sales_Data[[#This Row],[UnitCost]]</f>
        <v>88200</v>
      </c>
      <c r="P5592" s="7">
        <f>Sales_Data[[#This Row],[ItemCost]] +Sales_Data[[#This Row],[ShippingCost]]</f>
        <v>88477.31</v>
      </c>
      <c r="Q5592" s="7">
        <f>Sales_Data[[#This Row],[Gross Revenue]]-Sales_Data[[#This Row],[TotalFinancialCost]]</f>
        <v>48022.69</v>
      </c>
      <c r="R5592" s="7">
        <f>Sales_Data[[#This Row],[Actul Bill Amount]]-Sales_Data[[#This Row],[ShippingCost]]</f>
        <v>133922.69</v>
      </c>
      <c r="S5592">
        <v>418</v>
      </c>
      <c r="T5592">
        <v>277.31</v>
      </c>
      <c r="U5592" t="s">
        <v>21</v>
      </c>
      <c r="V5592">
        <v>4200</v>
      </c>
      <c r="W5592" t="s">
        <v>38</v>
      </c>
      <c r="X5592" t="str">
        <f t="shared" si="175"/>
        <v>Kolkata</v>
      </c>
    </row>
    <row r="5593" spans="1:24" x14ac:dyDescent="0.4">
      <c r="A5593">
        <v>105592</v>
      </c>
      <c r="B5593" s="5">
        <v>45972.827777777777</v>
      </c>
      <c r="C5593" s="3" t="str">
        <f>TEXT(Sales_Data[[#This Row],[OrderDate]],"mmmm")</f>
        <v>November</v>
      </c>
      <c r="D5593" s="3" t="str">
        <f t="shared" si="174"/>
        <v>2025</v>
      </c>
      <c r="E5593" t="s">
        <v>23</v>
      </c>
      <c r="F5593" t="s">
        <v>46</v>
      </c>
      <c r="G5593" t="s">
        <v>31</v>
      </c>
      <c r="H5593" t="s">
        <v>37</v>
      </c>
      <c r="I5593" t="s">
        <v>100</v>
      </c>
      <c r="J5593">
        <v>9</v>
      </c>
      <c r="K5593">
        <v>15000</v>
      </c>
      <c r="L5593" s="7">
        <f>Sales_Data[[#This Row],[OrderQuantity]] *Sales_Data[[#This Row],[UnitPrice]]</f>
        <v>135000</v>
      </c>
      <c r="M5593" s="7">
        <f>Sales_Data[[#This Row],[UnitPrice]]-Sales_Data[[#This Row],[UnitCost]]</f>
        <v>5500</v>
      </c>
      <c r="N5593" s="7">
        <f>Sales_Data[[#This Row],[Gross Revenue]]-Sales_Data[[#This Row],[Discount Amount ]]</f>
        <v>129500</v>
      </c>
      <c r="O5593" s="7">
        <f>Sales_Data[[#This Row],[OrderQuantity]] *Sales_Data[[#This Row],[UnitCost]]</f>
        <v>85500</v>
      </c>
      <c r="P5593" s="7">
        <f>Sales_Data[[#This Row],[ItemCost]] +Sales_Data[[#This Row],[ShippingCost]]</f>
        <v>86608.36</v>
      </c>
      <c r="Q5593" s="7">
        <f>Sales_Data[[#This Row],[Gross Revenue]]-Sales_Data[[#This Row],[TotalFinancialCost]]</f>
        <v>48391.64</v>
      </c>
      <c r="R5593" s="7">
        <f>Sales_Data[[#This Row],[Actul Bill Amount]]-Sales_Data[[#This Row],[ShippingCost]]</f>
        <v>128391.64</v>
      </c>
      <c r="S5593">
        <v>1150</v>
      </c>
      <c r="T5593">
        <v>1108.3599999999999</v>
      </c>
      <c r="U5593" t="s">
        <v>53</v>
      </c>
      <c r="V5593">
        <v>9500</v>
      </c>
      <c r="W5593" t="s">
        <v>38</v>
      </c>
      <c r="X5593" t="str">
        <f t="shared" si="175"/>
        <v>Kolkata</v>
      </c>
    </row>
    <row r="5594" spans="1:24" x14ac:dyDescent="0.4">
      <c r="A5594">
        <v>105593</v>
      </c>
      <c r="B5594" s="5">
        <v>45940.17083333333</v>
      </c>
      <c r="C5594" s="3" t="str">
        <f>TEXT(Sales_Data[[#This Row],[OrderDate]],"mmmm")</f>
        <v>October</v>
      </c>
      <c r="D5594" s="3" t="str">
        <f t="shared" si="174"/>
        <v>2025</v>
      </c>
      <c r="E5594" t="s">
        <v>42</v>
      </c>
      <c r="F5594" t="s">
        <v>40</v>
      </c>
      <c r="G5594" t="s">
        <v>15</v>
      </c>
      <c r="H5594" t="s">
        <v>37</v>
      </c>
      <c r="I5594" t="s">
        <v>100</v>
      </c>
      <c r="J5594">
        <v>64</v>
      </c>
      <c r="K5594">
        <v>1500</v>
      </c>
      <c r="L5594" s="7">
        <f>Sales_Data[[#This Row],[OrderQuantity]] *Sales_Data[[#This Row],[UnitPrice]]</f>
        <v>96000</v>
      </c>
      <c r="M5594" s="7">
        <f>Sales_Data[[#This Row],[UnitPrice]]-Sales_Data[[#This Row],[UnitCost]]</f>
        <v>700</v>
      </c>
      <c r="N5594" s="7">
        <f>Sales_Data[[#This Row],[Gross Revenue]]-Sales_Data[[#This Row],[Discount Amount ]]</f>
        <v>95300</v>
      </c>
      <c r="O5594" s="7">
        <f>Sales_Data[[#This Row],[OrderQuantity]] *Sales_Data[[#This Row],[UnitCost]]</f>
        <v>51200</v>
      </c>
      <c r="P5594" s="7">
        <f>Sales_Data[[#This Row],[ItemCost]] +Sales_Data[[#This Row],[ShippingCost]]</f>
        <v>51945.3</v>
      </c>
      <c r="Q5594" s="7">
        <f>Sales_Data[[#This Row],[Gross Revenue]]-Sales_Data[[#This Row],[TotalFinancialCost]]</f>
        <v>44054.7</v>
      </c>
      <c r="R5594" s="7">
        <f>Sales_Data[[#This Row],[Actul Bill Amount]]-Sales_Data[[#This Row],[ShippingCost]]</f>
        <v>94554.7</v>
      </c>
      <c r="S5594">
        <v>1032</v>
      </c>
      <c r="T5594">
        <v>745.3</v>
      </c>
      <c r="U5594" t="s">
        <v>52</v>
      </c>
      <c r="V5594">
        <v>800</v>
      </c>
      <c r="W5594" t="s">
        <v>38</v>
      </c>
      <c r="X5594" t="str">
        <f t="shared" si="175"/>
        <v>Kolkata</v>
      </c>
    </row>
    <row r="5595" spans="1:24" x14ac:dyDescent="0.4">
      <c r="A5595">
        <v>105594</v>
      </c>
      <c r="B5595" s="5">
        <v>45736.717361111114</v>
      </c>
      <c r="C5595" s="3" t="str">
        <f>TEXT(Sales_Data[[#This Row],[OrderDate]],"mmmm")</f>
        <v>March</v>
      </c>
      <c r="D5595" s="3" t="str">
        <f t="shared" si="174"/>
        <v>2025</v>
      </c>
      <c r="E5595" t="s">
        <v>39</v>
      </c>
      <c r="F5595" t="s">
        <v>43</v>
      </c>
      <c r="G5595" t="s">
        <v>31</v>
      </c>
      <c r="H5595" t="s">
        <v>32</v>
      </c>
      <c r="I5595" t="s">
        <v>100</v>
      </c>
      <c r="J5595">
        <v>51</v>
      </c>
      <c r="K5595">
        <v>1800</v>
      </c>
      <c r="L5595" s="7">
        <f>Sales_Data[[#This Row],[OrderQuantity]] *Sales_Data[[#This Row],[UnitPrice]]</f>
        <v>91800</v>
      </c>
      <c r="M5595" s="7">
        <f>Sales_Data[[#This Row],[UnitPrice]]-Sales_Data[[#This Row],[UnitCost]]</f>
        <v>900</v>
      </c>
      <c r="N5595" s="7">
        <f>Sales_Data[[#This Row],[Gross Revenue]]-Sales_Data[[#This Row],[Discount Amount ]]</f>
        <v>90900</v>
      </c>
      <c r="O5595" s="7">
        <f>Sales_Data[[#This Row],[OrderQuantity]] *Sales_Data[[#This Row],[UnitCost]]</f>
        <v>45900</v>
      </c>
      <c r="P5595" s="7">
        <f>Sales_Data[[#This Row],[ItemCost]] +Sales_Data[[#This Row],[ShippingCost]]</f>
        <v>46541.3</v>
      </c>
      <c r="Q5595" s="7">
        <f>Sales_Data[[#This Row],[Gross Revenue]]-Sales_Data[[#This Row],[TotalFinancialCost]]</f>
        <v>45258.7</v>
      </c>
      <c r="R5595" s="7">
        <f>Sales_Data[[#This Row],[Actul Bill Amount]]-Sales_Data[[#This Row],[ShippingCost]]</f>
        <v>90258.7</v>
      </c>
      <c r="S5595">
        <v>520</v>
      </c>
      <c r="T5595">
        <v>641.29999999999995</v>
      </c>
      <c r="U5595" t="s">
        <v>51</v>
      </c>
      <c r="V5595">
        <v>900</v>
      </c>
      <c r="W5595" t="s">
        <v>33</v>
      </c>
      <c r="X5595" t="str">
        <f t="shared" si="175"/>
        <v>Delhi</v>
      </c>
    </row>
    <row r="5596" spans="1:24" x14ac:dyDescent="0.4">
      <c r="A5596">
        <v>105595</v>
      </c>
      <c r="B5596" s="5">
        <v>45729.111111111109</v>
      </c>
      <c r="C5596" s="3" t="str">
        <f>TEXT(Sales_Data[[#This Row],[OrderDate]],"mmmm")</f>
        <v>March</v>
      </c>
      <c r="D5596" s="3" t="str">
        <f t="shared" si="174"/>
        <v>2025</v>
      </c>
      <c r="E5596" t="s">
        <v>19</v>
      </c>
      <c r="F5596" t="s">
        <v>43</v>
      </c>
      <c r="G5596" t="s">
        <v>15</v>
      </c>
      <c r="H5596" t="s">
        <v>32</v>
      </c>
      <c r="I5596" t="s">
        <v>100</v>
      </c>
      <c r="J5596">
        <v>20</v>
      </c>
      <c r="K5596">
        <v>4500</v>
      </c>
      <c r="L5596" s="7">
        <f>Sales_Data[[#This Row],[OrderQuantity]] *Sales_Data[[#This Row],[UnitPrice]]</f>
        <v>90000</v>
      </c>
      <c r="M5596" s="7">
        <f>Sales_Data[[#This Row],[UnitPrice]]-Sales_Data[[#This Row],[UnitCost]]</f>
        <v>2000</v>
      </c>
      <c r="N5596" s="7">
        <f>Sales_Data[[#This Row],[Gross Revenue]]-Sales_Data[[#This Row],[Discount Amount ]]</f>
        <v>88000</v>
      </c>
      <c r="O5596" s="7">
        <f>Sales_Data[[#This Row],[OrderQuantity]] *Sales_Data[[#This Row],[UnitCost]]</f>
        <v>50000</v>
      </c>
      <c r="P5596" s="7">
        <f>Sales_Data[[#This Row],[ItemCost]] +Sales_Data[[#This Row],[ShippingCost]]</f>
        <v>50454.19</v>
      </c>
      <c r="Q5596" s="7">
        <f>Sales_Data[[#This Row],[Gross Revenue]]-Sales_Data[[#This Row],[TotalFinancialCost]]</f>
        <v>39545.81</v>
      </c>
      <c r="R5596" s="7">
        <f>Sales_Data[[#This Row],[Actul Bill Amount]]-Sales_Data[[#This Row],[ShippingCost]]</f>
        <v>87545.81</v>
      </c>
      <c r="S5596">
        <v>441</v>
      </c>
      <c r="T5596">
        <v>454.19</v>
      </c>
      <c r="U5596" t="s">
        <v>44</v>
      </c>
      <c r="V5596">
        <v>2500</v>
      </c>
      <c r="W5596" t="s">
        <v>33</v>
      </c>
      <c r="X5596" t="str">
        <f t="shared" si="175"/>
        <v>Delhi</v>
      </c>
    </row>
    <row r="5597" spans="1:24" x14ac:dyDescent="0.4">
      <c r="A5597">
        <v>105596</v>
      </c>
      <c r="B5597" s="5">
        <v>45920.875</v>
      </c>
      <c r="C5597" s="3" t="str">
        <f>TEXT(Sales_Data[[#This Row],[OrderDate]],"mmmm")</f>
        <v>September</v>
      </c>
      <c r="D5597" s="3" t="str">
        <f t="shared" si="174"/>
        <v>2025</v>
      </c>
      <c r="E5597" t="s">
        <v>42</v>
      </c>
      <c r="F5597" t="s">
        <v>14</v>
      </c>
      <c r="G5597" t="s">
        <v>29</v>
      </c>
      <c r="H5597" t="s">
        <v>20</v>
      </c>
      <c r="I5597" t="s">
        <v>100</v>
      </c>
      <c r="J5597">
        <v>33</v>
      </c>
      <c r="K5597">
        <v>6500</v>
      </c>
      <c r="L5597" s="7">
        <f>Sales_Data[[#This Row],[OrderQuantity]] *Sales_Data[[#This Row],[UnitPrice]]</f>
        <v>214500</v>
      </c>
      <c r="M5597" s="7">
        <f>Sales_Data[[#This Row],[UnitPrice]]-Sales_Data[[#This Row],[UnitCost]]</f>
        <v>2300</v>
      </c>
      <c r="N5597" s="7">
        <f>Sales_Data[[#This Row],[Gross Revenue]]-Sales_Data[[#This Row],[Discount Amount ]]</f>
        <v>212200</v>
      </c>
      <c r="O5597" s="7">
        <f>Sales_Data[[#This Row],[OrderQuantity]] *Sales_Data[[#This Row],[UnitCost]]</f>
        <v>138600</v>
      </c>
      <c r="P5597" s="7">
        <f>Sales_Data[[#This Row],[ItemCost]] +Sales_Data[[#This Row],[ShippingCost]]</f>
        <v>139130.04999999999</v>
      </c>
      <c r="Q5597" s="7">
        <f>Sales_Data[[#This Row],[Gross Revenue]]-Sales_Data[[#This Row],[TotalFinancialCost]]</f>
        <v>75369.950000000012</v>
      </c>
      <c r="R5597" s="7">
        <f>Sales_Data[[#This Row],[Actul Bill Amount]]-Sales_Data[[#This Row],[ShippingCost]]</f>
        <v>211669.95</v>
      </c>
      <c r="S5597">
        <v>375</v>
      </c>
      <c r="T5597">
        <v>530.04999999999995</v>
      </c>
      <c r="U5597" t="s">
        <v>21</v>
      </c>
      <c r="V5597">
        <v>4200</v>
      </c>
      <c r="W5597" t="s">
        <v>22</v>
      </c>
      <c r="X5597" t="str">
        <f t="shared" si="175"/>
        <v>Nagpur</v>
      </c>
    </row>
    <row r="5598" spans="1:24" x14ac:dyDescent="0.4">
      <c r="A5598">
        <v>105597</v>
      </c>
      <c r="B5598" s="5">
        <v>45848.886805555558</v>
      </c>
      <c r="C5598" s="3" t="str">
        <f>TEXT(Sales_Data[[#This Row],[OrderDate]],"mmmm")</f>
        <v>July</v>
      </c>
      <c r="D5598" s="3" t="str">
        <f t="shared" si="174"/>
        <v>2025</v>
      </c>
      <c r="E5598" t="s">
        <v>48</v>
      </c>
      <c r="F5598" t="s">
        <v>43</v>
      </c>
      <c r="G5598" t="s">
        <v>29</v>
      </c>
      <c r="H5598" t="s">
        <v>20</v>
      </c>
      <c r="I5598" t="s">
        <v>100</v>
      </c>
      <c r="J5598">
        <v>74</v>
      </c>
      <c r="K5598">
        <v>4500</v>
      </c>
      <c r="L5598" s="7">
        <f>Sales_Data[[#This Row],[OrderQuantity]] *Sales_Data[[#This Row],[UnitPrice]]</f>
        <v>333000</v>
      </c>
      <c r="M5598" s="7">
        <f>Sales_Data[[#This Row],[UnitPrice]]-Sales_Data[[#This Row],[UnitCost]]</f>
        <v>2000</v>
      </c>
      <c r="N5598" s="7">
        <f>Sales_Data[[#This Row],[Gross Revenue]]-Sales_Data[[#This Row],[Discount Amount ]]</f>
        <v>331000</v>
      </c>
      <c r="O5598" s="7">
        <f>Sales_Data[[#This Row],[OrderQuantity]] *Sales_Data[[#This Row],[UnitCost]]</f>
        <v>185000</v>
      </c>
      <c r="P5598" s="7">
        <f>Sales_Data[[#This Row],[ItemCost]] +Sales_Data[[#This Row],[ShippingCost]]</f>
        <v>185454.72</v>
      </c>
      <c r="Q5598" s="7">
        <f>Sales_Data[[#This Row],[Gross Revenue]]-Sales_Data[[#This Row],[TotalFinancialCost]]</f>
        <v>147545.28</v>
      </c>
      <c r="R5598" s="7">
        <f>Sales_Data[[#This Row],[Actul Bill Amount]]-Sales_Data[[#This Row],[ShippingCost]]</f>
        <v>330545.28000000003</v>
      </c>
      <c r="S5598">
        <v>623</v>
      </c>
      <c r="T5598">
        <v>454.72</v>
      </c>
      <c r="U5598" t="s">
        <v>44</v>
      </c>
      <c r="V5598">
        <v>2500</v>
      </c>
      <c r="W5598" t="s">
        <v>22</v>
      </c>
      <c r="X5598" t="str">
        <f t="shared" si="175"/>
        <v>Nagpur</v>
      </c>
    </row>
    <row r="5599" spans="1:24" x14ac:dyDescent="0.4">
      <c r="A5599">
        <v>105598</v>
      </c>
      <c r="B5599" s="5">
        <v>45720.004861111112</v>
      </c>
      <c r="C5599" s="3" t="str">
        <f>TEXT(Sales_Data[[#This Row],[OrderDate]],"mmmm")</f>
        <v>March</v>
      </c>
      <c r="D5599" s="3" t="str">
        <f t="shared" si="174"/>
        <v>2025</v>
      </c>
      <c r="E5599" t="s">
        <v>19</v>
      </c>
      <c r="F5599" t="s">
        <v>14</v>
      </c>
      <c r="G5599" t="s">
        <v>29</v>
      </c>
      <c r="H5599" t="s">
        <v>20</v>
      </c>
      <c r="I5599" t="s">
        <v>100</v>
      </c>
      <c r="J5599">
        <v>71</v>
      </c>
      <c r="K5599">
        <v>3200</v>
      </c>
      <c r="L5599" s="7">
        <f>Sales_Data[[#This Row],[OrderQuantity]] *Sales_Data[[#This Row],[UnitPrice]]</f>
        <v>227200</v>
      </c>
      <c r="M5599" s="7">
        <f>Sales_Data[[#This Row],[UnitPrice]]-Sales_Data[[#This Row],[UnitCost]]</f>
        <v>1200</v>
      </c>
      <c r="N5599" s="7">
        <f>Sales_Data[[#This Row],[Gross Revenue]]-Sales_Data[[#This Row],[Discount Amount ]]</f>
        <v>226000</v>
      </c>
      <c r="O5599" s="7">
        <f>Sales_Data[[#This Row],[OrderQuantity]] *Sales_Data[[#This Row],[UnitCost]]</f>
        <v>142000</v>
      </c>
      <c r="P5599" s="7">
        <f>Sales_Data[[#This Row],[ItemCost]] +Sales_Data[[#This Row],[ShippingCost]]</f>
        <v>143156.43</v>
      </c>
      <c r="Q5599" s="7">
        <f>Sales_Data[[#This Row],[Gross Revenue]]-Sales_Data[[#This Row],[TotalFinancialCost]]</f>
        <v>84043.57</v>
      </c>
      <c r="R5599" s="7">
        <f>Sales_Data[[#This Row],[Actul Bill Amount]]-Sales_Data[[#This Row],[ShippingCost]]</f>
        <v>224843.57</v>
      </c>
      <c r="S5599">
        <v>833</v>
      </c>
      <c r="T5599">
        <v>1156.43</v>
      </c>
      <c r="U5599" t="s">
        <v>17</v>
      </c>
      <c r="V5599">
        <v>2000</v>
      </c>
      <c r="W5599" t="s">
        <v>22</v>
      </c>
      <c r="X5599" t="str">
        <f t="shared" si="175"/>
        <v>Nagpur</v>
      </c>
    </row>
    <row r="5600" spans="1:24" x14ac:dyDescent="0.4">
      <c r="A5600">
        <v>105599</v>
      </c>
      <c r="B5600" s="5">
        <v>45669.409722222219</v>
      </c>
      <c r="C5600" s="3" t="str">
        <f>TEXT(Sales_Data[[#This Row],[OrderDate]],"mmmm")</f>
        <v>January</v>
      </c>
      <c r="D5600" s="3" t="str">
        <f t="shared" si="174"/>
        <v>2025</v>
      </c>
      <c r="E5600" t="s">
        <v>13</v>
      </c>
      <c r="F5600" t="s">
        <v>55</v>
      </c>
      <c r="G5600" t="s">
        <v>31</v>
      </c>
      <c r="H5600" t="s">
        <v>16</v>
      </c>
      <c r="I5600" t="s">
        <v>100</v>
      </c>
      <c r="J5600">
        <v>30</v>
      </c>
      <c r="K5600">
        <v>1200</v>
      </c>
      <c r="L5600" s="7">
        <f>Sales_Data[[#This Row],[OrderQuantity]] *Sales_Data[[#This Row],[UnitPrice]]</f>
        <v>36000</v>
      </c>
      <c r="M5600" s="7">
        <f>Sales_Data[[#This Row],[UnitPrice]]-Sales_Data[[#This Row],[UnitCost]]</f>
        <v>400</v>
      </c>
      <c r="N5600" s="7">
        <f>Sales_Data[[#This Row],[Gross Revenue]]-Sales_Data[[#This Row],[Discount Amount ]]</f>
        <v>35600</v>
      </c>
      <c r="O5600" s="7">
        <f>Sales_Data[[#This Row],[OrderQuantity]] *Sales_Data[[#This Row],[UnitCost]]</f>
        <v>24000</v>
      </c>
      <c r="P5600" s="7">
        <f>Sales_Data[[#This Row],[ItemCost]] +Sales_Data[[#This Row],[ShippingCost]]</f>
        <v>24384.080000000002</v>
      </c>
      <c r="Q5600" s="7">
        <f>Sales_Data[[#This Row],[Gross Revenue]]-Sales_Data[[#This Row],[TotalFinancialCost]]</f>
        <v>11615.919999999998</v>
      </c>
      <c r="R5600" s="7">
        <f>Sales_Data[[#This Row],[Actul Bill Amount]]-Sales_Data[[#This Row],[ShippingCost]]</f>
        <v>35215.919999999998</v>
      </c>
      <c r="S5600">
        <v>499</v>
      </c>
      <c r="T5600">
        <v>384.08</v>
      </c>
      <c r="U5600" t="s">
        <v>58</v>
      </c>
      <c r="V5600">
        <v>800</v>
      </c>
      <c r="W5600" t="s">
        <v>18</v>
      </c>
      <c r="X5600" t="str">
        <f t="shared" si="175"/>
        <v>Bengaluru</v>
      </c>
    </row>
    <row r="5601" spans="1:24" x14ac:dyDescent="0.4">
      <c r="A5601">
        <v>105600</v>
      </c>
      <c r="B5601" s="5">
        <v>45798.96597222222</v>
      </c>
      <c r="C5601" s="3" t="str">
        <f>TEXT(Sales_Data[[#This Row],[OrderDate]],"mmmm")</f>
        <v>May</v>
      </c>
      <c r="D5601" s="3" t="str">
        <f t="shared" si="174"/>
        <v>2025</v>
      </c>
      <c r="E5601" t="s">
        <v>45</v>
      </c>
      <c r="F5601" t="s">
        <v>55</v>
      </c>
      <c r="G5601" t="s">
        <v>15</v>
      </c>
      <c r="H5601" t="s">
        <v>16</v>
      </c>
      <c r="I5601" t="s">
        <v>100</v>
      </c>
      <c r="J5601">
        <v>98</v>
      </c>
      <c r="K5601">
        <v>1200</v>
      </c>
      <c r="L5601" s="7">
        <f>Sales_Data[[#This Row],[OrderQuantity]] *Sales_Data[[#This Row],[UnitPrice]]</f>
        <v>117600</v>
      </c>
      <c r="M5601" s="7">
        <f>Sales_Data[[#This Row],[UnitPrice]]-Sales_Data[[#This Row],[UnitCost]]</f>
        <v>400</v>
      </c>
      <c r="N5601" s="7">
        <f>Sales_Data[[#This Row],[Gross Revenue]]-Sales_Data[[#This Row],[Discount Amount ]]</f>
        <v>117200</v>
      </c>
      <c r="O5601" s="7">
        <f>Sales_Data[[#This Row],[OrderQuantity]] *Sales_Data[[#This Row],[UnitCost]]</f>
        <v>78400</v>
      </c>
      <c r="P5601" s="7">
        <f>Sales_Data[[#This Row],[ItemCost]] +Sales_Data[[#This Row],[ShippingCost]]</f>
        <v>79044.259999999995</v>
      </c>
      <c r="Q5601" s="7">
        <f>Sales_Data[[#This Row],[Gross Revenue]]-Sales_Data[[#This Row],[TotalFinancialCost]]</f>
        <v>38555.740000000005</v>
      </c>
      <c r="R5601" s="7">
        <f>Sales_Data[[#This Row],[Actul Bill Amount]]-Sales_Data[[#This Row],[ShippingCost]]</f>
        <v>116555.74</v>
      </c>
      <c r="S5601">
        <v>529</v>
      </c>
      <c r="T5601">
        <v>644.26</v>
      </c>
      <c r="U5601" t="s">
        <v>58</v>
      </c>
      <c r="V5601">
        <v>800</v>
      </c>
      <c r="W5601" t="s">
        <v>18</v>
      </c>
      <c r="X5601" t="str">
        <f t="shared" si="175"/>
        <v>Bengaluru</v>
      </c>
    </row>
    <row r="5602" spans="1:24" x14ac:dyDescent="0.4">
      <c r="A5602">
        <v>105601</v>
      </c>
      <c r="B5602" s="5">
        <v>45911.878472222219</v>
      </c>
      <c r="C5602" s="3" t="str">
        <f>TEXT(Sales_Data[[#This Row],[OrderDate]],"mmmm")</f>
        <v>September</v>
      </c>
      <c r="D5602" s="3" t="str">
        <f t="shared" si="174"/>
        <v>2025</v>
      </c>
      <c r="E5602" t="s">
        <v>48</v>
      </c>
      <c r="F5602" t="s">
        <v>28</v>
      </c>
      <c r="G5602" t="s">
        <v>15</v>
      </c>
      <c r="H5602" t="s">
        <v>20</v>
      </c>
      <c r="I5602" t="s">
        <v>100</v>
      </c>
      <c r="J5602">
        <v>92</v>
      </c>
      <c r="K5602">
        <v>450</v>
      </c>
      <c r="L5602" s="7">
        <f>Sales_Data[[#This Row],[OrderQuantity]] *Sales_Data[[#This Row],[UnitPrice]]</f>
        <v>41400</v>
      </c>
      <c r="M5602" s="7">
        <f>Sales_Data[[#This Row],[UnitPrice]]-Sales_Data[[#This Row],[UnitCost]]</f>
        <v>250</v>
      </c>
      <c r="N5602" s="7">
        <f>Sales_Data[[#This Row],[Gross Revenue]]-Sales_Data[[#This Row],[Discount Amount ]]</f>
        <v>41150</v>
      </c>
      <c r="O5602" s="7">
        <f>Sales_Data[[#This Row],[OrderQuantity]] *Sales_Data[[#This Row],[UnitCost]]</f>
        <v>18400</v>
      </c>
      <c r="P5602" s="7">
        <f>Sales_Data[[#This Row],[ItemCost]] +Sales_Data[[#This Row],[ShippingCost]]</f>
        <v>19112.47</v>
      </c>
      <c r="Q5602" s="7">
        <f>Sales_Data[[#This Row],[Gross Revenue]]-Sales_Data[[#This Row],[TotalFinancialCost]]</f>
        <v>22287.53</v>
      </c>
      <c r="R5602" s="7">
        <f>Sales_Data[[#This Row],[Actul Bill Amount]]-Sales_Data[[#This Row],[ShippingCost]]</f>
        <v>40437.53</v>
      </c>
      <c r="S5602">
        <v>597</v>
      </c>
      <c r="T5602">
        <v>712.47</v>
      </c>
      <c r="U5602" t="s">
        <v>30</v>
      </c>
      <c r="V5602">
        <v>200</v>
      </c>
      <c r="W5602" t="s">
        <v>22</v>
      </c>
      <c r="X5602" t="str">
        <f t="shared" si="175"/>
        <v>Nagpur</v>
      </c>
    </row>
    <row r="5603" spans="1:24" x14ac:dyDescent="0.4">
      <c r="A5603">
        <v>105602</v>
      </c>
      <c r="B5603" s="5">
        <v>45700.761805555558</v>
      </c>
      <c r="C5603" s="3" t="str">
        <f>TEXT(Sales_Data[[#This Row],[OrderDate]],"mmmm")</f>
        <v>February</v>
      </c>
      <c r="D5603" s="3" t="str">
        <f t="shared" si="174"/>
        <v>2025</v>
      </c>
      <c r="E5603" t="s">
        <v>13</v>
      </c>
      <c r="F5603" t="s">
        <v>43</v>
      </c>
      <c r="G5603" t="s">
        <v>29</v>
      </c>
      <c r="H5603" t="s">
        <v>20</v>
      </c>
      <c r="I5603" t="s">
        <v>100</v>
      </c>
      <c r="J5603">
        <v>74</v>
      </c>
      <c r="K5603">
        <v>2800</v>
      </c>
      <c r="L5603" s="7">
        <f>Sales_Data[[#This Row],[OrderQuantity]] *Sales_Data[[#This Row],[UnitPrice]]</f>
        <v>207200</v>
      </c>
      <c r="M5603" s="7">
        <f>Sales_Data[[#This Row],[UnitPrice]]-Sales_Data[[#This Row],[UnitCost]]</f>
        <v>1300</v>
      </c>
      <c r="N5603" s="7">
        <f>Sales_Data[[#This Row],[Gross Revenue]]-Sales_Data[[#This Row],[Discount Amount ]]</f>
        <v>205900</v>
      </c>
      <c r="O5603" s="7">
        <f>Sales_Data[[#This Row],[OrderQuantity]] *Sales_Data[[#This Row],[UnitCost]]</f>
        <v>111000</v>
      </c>
      <c r="P5603" s="7">
        <f>Sales_Data[[#This Row],[ItemCost]] +Sales_Data[[#This Row],[ShippingCost]]</f>
        <v>111299.77</v>
      </c>
      <c r="Q5603" s="7">
        <f>Sales_Data[[#This Row],[Gross Revenue]]-Sales_Data[[#This Row],[TotalFinancialCost]]</f>
        <v>95900.23</v>
      </c>
      <c r="R5603" s="7">
        <f>Sales_Data[[#This Row],[Actul Bill Amount]]-Sales_Data[[#This Row],[ShippingCost]]</f>
        <v>205600.23</v>
      </c>
      <c r="S5603">
        <v>1102</v>
      </c>
      <c r="T5603">
        <v>299.77</v>
      </c>
      <c r="U5603" t="s">
        <v>61</v>
      </c>
      <c r="V5603">
        <v>1500</v>
      </c>
      <c r="W5603" t="s">
        <v>22</v>
      </c>
      <c r="X5603" t="str">
        <f t="shared" si="175"/>
        <v>Nagpur</v>
      </c>
    </row>
    <row r="5604" spans="1:24" x14ac:dyDescent="0.4">
      <c r="A5604">
        <v>105603</v>
      </c>
      <c r="B5604" s="5">
        <v>45674.736111111109</v>
      </c>
      <c r="C5604" s="3" t="str">
        <f>TEXT(Sales_Data[[#This Row],[OrderDate]],"mmmm")</f>
        <v>January</v>
      </c>
      <c r="D5604" s="3" t="str">
        <f t="shared" si="174"/>
        <v>2025</v>
      </c>
      <c r="E5604" t="s">
        <v>13</v>
      </c>
      <c r="F5604" t="s">
        <v>35</v>
      </c>
      <c r="G5604" t="s">
        <v>31</v>
      </c>
      <c r="H5604" t="s">
        <v>25</v>
      </c>
      <c r="I5604" t="s">
        <v>100</v>
      </c>
      <c r="J5604">
        <v>50</v>
      </c>
      <c r="K5604">
        <v>12000</v>
      </c>
      <c r="L5604" s="7">
        <f>Sales_Data[[#This Row],[OrderQuantity]] *Sales_Data[[#This Row],[UnitPrice]]</f>
        <v>600000</v>
      </c>
      <c r="M5604" s="7">
        <f>Sales_Data[[#This Row],[UnitPrice]]-Sales_Data[[#This Row],[UnitCost]]</f>
        <v>4000</v>
      </c>
      <c r="N5604" s="7">
        <f>Sales_Data[[#This Row],[Gross Revenue]]-Sales_Data[[#This Row],[Discount Amount ]]</f>
        <v>596000</v>
      </c>
      <c r="O5604" s="7">
        <f>Sales_Data[[#This Row],[OrderQuantity]] *Sales_Data[[#This Row],[UnitCost]]</f>
        <v>400000</v>
      </c>
      <c r="P5604" s="7">
        <f>Sales_Data[[#This Row],[ItemCost]] +Sales_Data[[#This Row],[ShippingCost]]</f>
        <v>400698.16</v>
      </c>
      <c r="Q5604" s="7">
        <f>Sales_Data[[#This Row],[Gross Revenue]]-Sales_Data[[#This Row],[TotalFinancialCost]]</f>
        <v>199301.84000000003</v>
      </c>
      <c r="R5604" s="7">
        <f>Sales_Data[[#This Row],[Actul Bill Amount]]-Sales_Data[[#This Row],[ShippingCost]]</f>
        <v>595301.84</v>
      </c>
      <c r="S5604">
        <v>1186</v>
      </c>
      <c r="T5604">
        <v>698.16</v>
      </c>
      <c r="U5604" t="s">
        <v>36</v>
      </c>
      <c r="V5604">
        <v>8000</v>
      </c>
      <c r="W5604" t="s">
        <v>27</v>
      </c>
      <c r="X5604" t="str">
        <f t="shared" si="175"/>
        <v>Mumbai</v>
      </c>
    </row>
    <row r="5605" spans="1:24" x14ac:dyDescent="0.4">
      <c r="A5605">
        <v>105604</v>
      </c>
      <c r="B5605" s="5">
        <v>45720.611111111109</v>
      </c>
      <c r="C5605" s="3" t="str">
        <f>TEXT(Sales_Data[[#This Row],[OrderDate]],"mmmm")</f>
        <v>March</v>
      </c>
      <c r="D5605" s="3" t="str">
        <f t="shared" si="174"/>
        <v>2025</v>
      </c>
      <c r="E5605" t="s">
        <v>34</v>
      </c>
      <c r="F5605" t="s">
        <v>24</v>
      </c>
      <c r="G5605" t="s">
        <v>29</v>
      </c>
      <c r="H5605" t="s">
        <v>25</v>
      </c>
      <c r="I5605" t="s">
        <v>100</v>
      </c>
      <c r="J5605">
        <v>90</v>
      </c>
      <c r="K5605">
        <v>25000</v>
      </c>
      <c r="L5605" s="7">
        <f>Sales_Data[[#This Row],[OrderQuantity]] *Sales_Data[[#This Row],[UnitPrice]]</f>
        <v>2250000</v>
      </c>
      <c r="M5605" s="7">
        <f>Sales_Data[[#This Row],[UnitPrice]]-Sales_Data[[#This Row],[UnitCost]]</f>
        <v>7000</v>
      </c>
      <c r="N5605" s="7">
        <f>Sales_Data[[#This Row],[Gross Revenue]]-Sales_Data[[#This Row],[Discount Amount ]]</f>
        <v>2243000</v>
      </c>
      <c r="O5605" s="7">
        <f>Sales_Data[[#This Row],[OrderQuantity]] *Sales_Data[[#This Row],[UnitCost]]</f>
        <v>1620000</v>
      </c>
      <c r="P5605" s="7">
        <f>Sales_Data[[#This Row],[ItemCost]] +Sales_Data[[#This Row],[ShippingCost]]</f>
        <v>1621098.86</v>
      </c>
      <c r="Q5605" s="7">
        <f>Sales_Data[[#This Row],[Gross Revenue]]-Sales_Data[[#This Row],[TotalFinancialCost]]</f>
        <v>628901.1399999999</v>
      </c>
      <c r="R5605" s="7">
        <f>Sales_Data[[#This Row],[Actul Bill Amount]]-Sales_Data[[#This Row],[ShippingCost]]</f>
        <v>2241901.14</v>
      </c>
      <c r="S5605">
        <v>705</v>
      </c>
      <c r="T5605">
        <v>1098.8599999999999</v>
      </c>
      <c r="U5605" t="s">
        <v>60</v>
      </c>
      <c r="V5605">
        <v>18000</v>
      </c>
      <c r="W5605" t="s">
        <v>27</v>
      </c>
      <c r="X5605" t="str">
        <f t="shared" si="175"/>
        <v>Mumbai</v>
      </c>
    </row>
    <row r="5606" spans="1:24" x14ac:dyDescent="0.4">
      <c r="A5606">
        <v>105605</v>
      </c>
      <c r="B5606" s="5">
        <v>45910.419444444444</v>
      </c>
      <c r="C5606" s="3" t="str">
        <f>TEXT(Sales_Data[[#This Row],[OrderDate]],"mmmm")</f>
        <v>September</v>
      </c>
      <c r="D5606" s="3" t="str">
        <f t="shared" si="174"/>
        <v>2025</v>
      </c>
      <c r="E5606" t="s">
        <v>39</v>
      </c>
      <c r="F5606" t="s">
        <v>28</v>
      </c>
      <c r="G5606" t="s">
        <v>29</v>
      </c>
      <c r="H5606" t="s">
        <v>37</v>
      </c>
      <c r="I5606" t="s">
        <v>100</v>
      </c>
      <c r="J5606">
        <v>23</v>
      </c>
      <c r="K5606">
        <v>450</v>
      </c>
      <c r="L5606" s="7">
        <f>Sales_Data[[#This Row],[OrderQuantity]] *Sales_Data[[#This Row],[UnitPrice]]</f>
        <v>10350</v>
      </c>
      <c r="M5606" s="7">
        <f>Sales_Data[[#This Row],[UnitPrice]]-Sales_Data[[#This Row],[UnitCost]]</f>
        <v>250</v>
      </c>
      <c r="N5606" s="7">
        <f>Sales_Data[[#This Row],[Gross Revenue]]-Sales_Data[[#This Row],[Discount Amount ]]</f>
        <v>10100</v>
      </c>
      <c r="O5606" s="7">
        <f>Sales_Data[[#This Row],[OrderQuantity]] *Sales_Data[[#This Row],[UnitCost]]</f>
        <v>4600</v>
      </c>
      <c r="P5606" s="7">
        <f>Sales_Data[[#This Row],[ItemCost]] +Sales_Data[[#This Row],[ShippingCost]]</f>
        <v>5073.4399999999996</v>
      </c>
      <c r="Q5606" s="7">
        <f>Sales_Data[[#This Row],[Gross Revenue]]-Sales_Data[[#This Row],[TotalFinancialCost]]</f>
        <v>5276.56</v>
      </c>
      <c r="R5606" s="7">
        <f>Sales_Data[[#This Row],[Actul Bill Amount]]-Sales_Data[[#This Row],[ShippingCost]]</f>
        <v>9626.56</v>
      </c>
      <c r="S5606">
        <v>602</v>
      </c>
      <c r="T5606">
        <v>473.44</v>
      </c>
      <c r="U5606" t="s">
        <v>30</v>
      </c>
      <c r="V5606">
        <v>200</v>
      </c>
      <c r="W5606" t="s">
        <v>38</v>
      </c>
      <c r="X5606" t="str">
        <f t="shared" si="175"/>
        <v>Kolkata</v>
      </c>
    </row>
    <row r="5607" spans="1:24" x14ac:dyDescent="0.4">
      <c r="A5607">
        <v>105606</v>
      </c>
      <c r="B5607" s="5">
        <v>45949.961111111108</v>
      </c>
      <c r="C5607" s="3" t="str">
        <f>TEXT(Sales_Data[[#This Row],[OrderDate]],"mmmm")</f>
        <v>October</v>
      </c>
      <c r="D5607" s="3" t="str">
        <f t="shared" si="174"/>
        <v>2025</v>
      </c>
      <c r="E5607" t="s">
        <v>48</v>
      </c>
      <c r="F5607" t="s">
        <v>43</v>
      </c>
      <c r="G5607" t="s">
        <v>29</v>
      </c>
      <c r="H5607" t="s">
        <v>32</v>
      </c>
      <c r="I5607" t="s">
        <v>100</v>
      </c>
      <c r="J5607">
        <v>8</v>
      </c>
      <c r="K5607">
        <v>4500</v>
      </c>
      <c r="L5607" s="7">
        <f>Sales_Data[[#This Row],[OrderQuantity]] *Sales_Data[[#This Row],[UnitPrice]]</f>
        <v>36000</v>
      </c>
      <c r="M5607" s="7">
        <f>Sales_Data[[#This Row],[UnitPrice]]-Sales_Data[[#This Row],[UnitCost]]</f>
        <v>2000</v>
      </c>
      <c r="N5607" s="7">
        <f>Sales_Data[[#This Row],[Gross Revenue]]-Sales_Data[[#This Row],[Discount Amount ]]</f>
        <v>34000</v>
      </c>
      <c r="O5607" s="7">
        <f>Sales_Data[[#This Row],[OrderQuantity]] *Sales_Data[[#This Row],[UnitCost]]</f>
        <v>20000</v>
      </c>
      <c r="P5607" s="7">
        <f>Sales_Data[[#This Row],[ItemCost]] +Sales_Data[[#This Row],[ShippingCost]]</f>
        <v>20381.27</v>
      </c>
      <c r="Q5607" s="7">
        <f>Sales_Data[[#This Row],[Gross Revenue]]-Sales_Data[[#This Row],[TotalFinancialCost]]</f>
        <v>15618.73</v>
      </c>
      <c r="R5607" s="7">
        <f>Sales_Data[[#This Row],[Actul Bill Amount]]-Sales_Data[[#This Row],[ShippingCost]]</f>
        <v>33618.730000000003</v>
      </c>
      <c r="S5607">
        <v>333</v>
      </c>
      <c r="T5607">
        <v>381.27</v>
      </c>
      <c r="U5607" t="s">
        <v>44</v>
      </c>
      <c r="V5607">
        <v>2500</v>
      </c>
      <c r="W5607" t="s">
        <v>33</v>
      </c>
      <c r="X5607" t="str">
        <f t="shared" si="175"/>
        <v>Delhi</v>
      </c>
    </row>
    <row r="5608" spans="1:24" x14ac:dyDescent="0.4">
      <c r="A5608">
        <v>105607</v>
      </c>
      <c r="B5608" s="5">
        <v>45665.09375</v>
      </c>
      <c r="C5608" s="3" t="str">
        <f>TEXT(Sales_Data[[#This Row],[OrderDate]],"mmmm")</f>
        <v>January</v>
      </c>
      <c r="D5608" s="3" t="str">
        <f t="shared" si="174"/>
        <v>2025</v>
      </c>
      <c r="E5608" t="s">
        <v>50</v>
      </c>
      <c r="F5608" t="s">
        <v>35</v>
      </c>
      <c r="G5608" t="s">
        <v>29</v>
      </c>
      <c r="H5608" t="s">
        <v>32</v>
      </c>
      <c r="I5608" t="s">
        <v>100</v>
      </c>
      <c r="J5608">
        <v>90</v>
      </c>
      <c r="K5608">
        <v>12000</v>
      </c>
      <c r="L5608" s="7">
        <f>Sales_Data[[#This Row],[OrderQuantity]] *Sales_Data[[#This Row],[UnitPrice]]</f>
        <v>1080000</v>
      </c>
      <c r="M5608" s="7">
        <f>Sales_Data[[#This Row],[UnitPrice]]-Sales_Data[[#This Row],[UnitCost]]</f>
        <v>4000</v>
      </c>
      <c r="N5608" s="7">
        <f>Sales_Data[[#This Row],[Gross Revenue]]-Sales_Data[[#This Row],[Discount Amount ]]</f>
        <v>1076000</v>
      </c>
      <c r="O5608" s="7">
        <f>Sales_Data[[#This Row],[OrderQuantity]] *Sales_Data[[#This Row],[UnitCost]]</f>
        <v>720000</v>
      </c>
      <c r="P5608" s="7">
        <f>Sales_Data[[#This Row],[ItemCost]] +Sales_Data[[#This Row],[ShippingCost]]</f>
        <v>721108.74</v>
      </c>
      <c r="Q5608" s="7">
        <f>Sales_Data[[#This Row],[Gross Revenue]]-Sales_Data[[#This Row],[TotalFinancialCost]]</f>
        <v>358891.26</v>
      </c>
      <c r="R5608" s="7">
        <f>Sales_Data[[#This Row],[Actul Bill Amount]]-Sales_Data[[#This Row],[ShippingCost]]</f>
        <v>1074891.26</v>
      </c>
      <c r="S5608">
        <v>735</v>
      </c>
      <c r="T5608">
        <v>1108.74</v>
      </c>
      <c r="U5608" t="s">
        <v>36</v>
      </c>
      <c r="V5608">
        <v>8000</v>
      </c>
      <c r="W5608" t="s">
        <v>33</v>
      </c>
      <c r="X5608" t="str">
        <f t="shared" si="175"/>
        <v>Delhi</v>
      </c>
    </row>
    <row r="5609" spans="1:24" x14ac:dyDescent="0.4">
      <c r="A5609">
        <v>105608</v>
      </c>
      <c r="B5609" s="5">
        <v>45982.290972222225</v>
      </c>
      <c r="C5609" s="3" t="str">
        <f>TEXT(Sales_Data[[#This Row],[OrderDate]],"mmmm")</f>
        <v>November</v>
      </c>
      <c r="D5609" s="3" t="str">
        <f t="shared" si="174"/>
        <v>2025</v>
      </c>
      <c r="E5609" t="s">
        <v>42</v>
      </c>
      <c r="F5609" t="s">
        <v>14</v>
      </c>
      <c r="G5609" t="s">
        <v>29</v>
      </c>
      <c r="H5609" t="s">
        <v>25</v>
      </c>
      <c r="I5609" t="s">
        <v>100</v>
      </c>
      <c r="J5609">
        <v>81</v>
      </c>
      <c r="K5609">
        <v>3200</v>
      </c>
      <c r="L5609" s="7">
        <f>Sales_Data[[#This Row],[OrderQuantity]] *Sales_Data[[#This Row],[UnitPrice]]</f>
        <v>259200</v>
      </c>
      <c r="M5609" s="7">
        <f>Sales_Data[[#This Row],[UnitPrice]]-Sales_Data[[#This Row],[UnitCost]]</f>
        <v>1200</v>
      </c>
      <c r="N5609" s="7">
        <f>Sales_Data[[#This Row],[Gross Revenue]]-Sales_Data[[#This Row],[Discount Amount ]]</f>
        <v>258000</v>
      </c>
      <c r="O5609" s="7">
        <f>Sales_Data[[#This Row],[OrderQuantity]] *Sales_Data[[#This Row],[UnitCost]]</f>
        <v>162000</v>
      </c>
      <c r="P5609" s="7">
        <f>Sales_Data[[#This Row],[ItemCost]] +Sales_Data[[#This Row],[ShippingCost]]</f>
        <v>162692.48000000001</v>
      </c>
      <c r="Q5609" s="7">
        <f>Sales_Data[[#This Row],[Gross Revenue]]-Sales_Data[[#This Row],[TotalFinancialCost]]</f>
        <v>96507.51999999999</v>
      </c>
      <c r="R5609" s="7">
        <f>Sales_Data[[#This Row],[Actul Bill Amount]]-Sales_Data[[#This Row],[ShippingCost]]</f>
        <v>257307.51999999999</v>
      </c>
      <c r="S5609">
        <v>746</v>
      </c>
      <c r="T5609">
        <v>692.48</v>
      </c>
      <c r="U5609" t="s">
        <v>17</v>
      </c>
      <c r="V5609">
        <v>2000</v>
      </c>
      <c r="W5609" t="s">
        <v>27</v>
      </c>
      <c r="X5609" t="str">
        <f t="shared" si="175"/>
        <v>Mumbai</v>
      </c>
    </row>
    <row r="5610" spans="1:24" x14ac:dyDescent="0.4">
      <c r="A5610">
        <v>105609</v>
      </c>
      <c r="B5610" s="5">
        <v>45747.250694444447</v>
      </c>
      <c r="C5610" s="3" t="str">
        <f>TEXT(Sales_Data[[#This Row],[OrderDate]],"mmmm")</f>
        <v>March</v>
      </c>
      <c r="D5610" s="3" t="str">
        <f t="shared" si="174"/>
        <v>2025</v>
      </c>
      <c r="E5610" t="s">
        <v>50</v>
      </c>
      <c r="F5610" t="s">
        <v>46</v>
      </c>
      <c r="G5610" t="s">
        <v>15</v>
      </c>
      <c r="H5610" t="s">
        <v>32</v>
      </c>
      <c r="I5610" t="s">
        <v>100</v>
      </c>
      <c r="J5610">
        <v>38</v>
      </c>
      <c r="K5610">
        <v>4500</v>
      </c>
      <c r="L5610" s="7">
        <f>Sales_Data[[#This Row],[OrderQuantity]] *Sales_Data[[#This Row],[UnitPrice]]</f>
        <v>171000</v>
      </c>
      <c r="M5610" s="7">
        <f>Sales_Data[[#This Row],[UnitPrice]]-Sales_Data[[#This Row],[UnitCost]]</f>
        <v>1700</v>
      </c>
      <c r="N5610" s="7">
        <f>Sales_Data[[#This Row],[Gross Revenue]]-Sales_Data[[#This Row],[Discount Amount ]]</f>
        <v>169300</v>
      </c>
      <c r="O5610" s="7">
        <f>Sales_Data[[#This Row],[OrderQuantity]] *Sales_Data[[#This Row],[UnitCost]]</f>
        <v>106400</v>
      </c>
      <c r="P5610" s="7">
        <f>Sales_Data[[#This Row],[ItemCost]] +Sales_Data[[#This Row],[ShippingCost]]</f>
        <v>107375.93</v>
      </c>
      <c r="Q5610" s="7">
        <f>Sales_Data[[#This Row],[Gross Revenue]]-Sales_Data[[#This Row],[TotalFinancialCost]]</f>
        <v>63624.070000000007</v>
      </c>
      <c r="R5610" s="7">
        <f>Sales_Data[[#This Row],[Actul Bill Amount]]-Sales_Data[[#This Row],[ShippingCost]]</f>
        <v>168324.07</v>
      </c>
      <c r="S5610">
        <v>752</v>
      </c>
      <c r="T5610">
        <v>975.93</v>
      </c>
      <c r="U5610" t="s">
        <v>47</v>
      </c>
      <c r="V5610">
        <v>2800</v>
      </c>
      <c r="W5610" t="s">
        <v>33</v>
      </c>
      <c r="X5610" t="str">
        <f t="shared" si="175"/>
        <v>Delhi</v>
      </c>
    </row>
    <row r="5611" spans="1:24" x14ac:dyDescent="0.4">
      <c r="A5611">
        <v>105610</v>
      </c>
      <c r="B5611" s="5">
        <v>45865.481944444444</v>
      </c>
      <c r="C5611" s="3" t="str">
        <f>TEXT(Sales_Data[[#This Row],[OrderDate]],"mmmm")</f>
        <v>July</v>
      </c>
      <c r="D5611" s="3" t="str">
        <f t="shared" si="174"/>
        <v>2025</v>
      </c>
      <c r="E5611" t="s">
        <v>42</v>
      </c>
      <c r="F5611" t="s">
        <v>43</v>
      </c>
      <c r="G5611" t="s">
        <v>15</v>
      </c>
      <c r="H5611" t="s">
        <v>37</v>
      </c>
      <c r="I5611" t="s">
        <v>100</v>
      </c>
      <c r="J5611">
        <v>5</v>
      </c>
      <c r="K5611">
        <v>1800</v>
      </c>
      <c r="L5611" s="7">
        <f>Sales_Data[[#This Row],[OrderQuantity]] *Sales_Data[[#This Row],[UnitPrice]]</f>
        <v>9000</v>
      </c>
      <c r="M5611" s="7">
        <f>Sales_Data[[#This Row],[UnitPrice]]-Sales_Data[[#This Row],[UnitCost]]</f>
        <v>900</v>
      </c>
      <c r="N5611" s="7">
        <f>Sales_Data[[#This Row],[Gross Revenue]]-Sales_Data[[#This Row],[Discount Amount ]]</f>
        <v>8100</v>
      </c>
      <c r="O5611" s="7">
        <f>Sales_Data[[#This Row],[OrderQuantity]] *Sales_Data[[#This Row],[UnitCost]]</f>
        <v>4500</v>
      </c>
      <c r="P5611" s="7">
        <f>Sales_Data[[#This Row],[ItemCost]] +Sales_Data[[#This Row],[ShippingCost]]</f>
        <v>5671.5</v>
      </c>
      <c r="Q5611" s="7">
        <f>Sales_Data[[#This Row],[Gross Revenue]]-Sales_Data[[#This Row],[TotalFinancialCost]]</f>
        <v>3328.5</v>
      </c>
      <c r="R5611" s="7">
        <f>Sales_Data[[#This Row],[Actul Bill Amount]]-Sales_Data[[#This Row],[ShippingCost]]</f>
        <v>6928.5</v>
      </c>
      <c r="S5611">
        <v>1109</v>
      </c>
      <c r="T5611">
        <v>1171.5</v>
      </c>
      <c r="U5611" t="s">
        <v>51</v>
      </c>
      <c r="V5611">
        <v>900</v>
      </c>
      <c r="W5611" t="s">
        <v>38</v>
      </c>
      <c r="X5611" t="str">
        <f t="shared" si="175"/>
        <v>Kolkata</v>
      </c>
    </row>
    <row r="5612" spans="1:24" x14ac:dyDescent="0.4">
      <c r="A5612">
        <v>105611</v>
      </c>
      <c r="B5612" s="5">
        <v>45949.011805555558</v>
      </c>
      <c r="C5612" s="3" t="str">
        <f>TEXT(Sales_Data[[#This Row],[OrderDate]],"mmmm")</f>
        <v>October</v>
      </c>
      <c r="D5612" s="3" t="str">
        <f t="shared" si="174"/>
        <v>2025</v>
      </c>
      <c r="E5612" t="s">
        <v>50</v>
      </c>
      <c r="F5612" t="s">
        <v>46</v>
      </c>
      <c r="G5612" t="s">
        <v>31</v>
      </c>
      <c r="H5612" t="s">
        <v>37</v>
      </c>
      <c r="I5612" t="s">
        <v>100</v>
      </c>
      <c r="J5612">
        <v>12</v>
      </c>
      <c r="K5612">
        <v>15000</v>
      </c>
      <c r="L5612" s="7">
        <f>Sales_Data[[#This Row],[OrderQuantity]] *Sales_Data[[#This Row],[UnitPrice]]</f>
        <v>180000</v>
      </c>
      <c r="M5612" s="7">
        <f>Sales_Data[[#This Row],[UnitPrice]]-Sales_Data[[#This Row],[UnitCost]]</f>
        <v>5500</v>
      </c>
      <c r="N5612" s="7">
        <f>Sales_Data[[#This Row],[Gross Revenue]]-Sales_Data[[#This Row],[Discount Amount ]]</f>
        <v>174500</v>
      </c>
      <c r="O5612" s="7">
        <f>Sales_Data[[#This Row],[OrderQuantity]] *Sales_Data[[#This Row],[UnitCost]]</f>
        <v>114000</v>
      </c>
      <c r="P5612" s="7">
        <f>Sales_Data[[#This Row],[ItemCost]] +Sales_Data[[#This Row],[ShippingCost]]</f>
        <v>115084.54</v>
      </c>
      <c r="Q5612" s="7">
        <f>Sales_Data[[#This Row],[Gross Revenue]]-Sales_Data[[#This Row],[TotalFinancialCost]]</f>
        <v>64915.460000000006</v>
      </c>
      <c r="R5612" s="7">
        <f>Sales_Data[[#This Row],[Actul Bill Amount]]-Sales_Data[[#This Row],[ShippingCost]]</f>
        <v>173415.46</v>
      </c>
      <c r="S5612">
        <v>1030</v>
      </c>
      <c r="T5612">
        <v>1084.54</v>
      </c>
      <c r="U5612" t="s">
        <v>53</v>
      </c>
      <c r="V5612">
        <v>9500</v>
      </c>
      <c r="W5612" t="s">
        <v>38</v>
      </c>
      <c r="X5612" t="str">
        <f t="shared" si="175"/>
        <v>Kolkata</v>
      </c>
    </row>
    <row r="5613" spans="1:24" x14ac:dyDescent="0.4">
      <c r="A5613">
        <v>105612</v>
      </c>
      <c r="B5613" s="5">
        <v>45941.9</v>
      </c>
      <c r="C5613" s="3" t="str">
        <f>TEXT(Sales_Data[[#This Row],[OrderDate]],"mmmm")</f>
        <v>October</v>
      </c>
      <c r="D5613" s="3" t="str">
        <f t="shared" si="174"/>
        <v>2025</v>
      </c>
      <c r="E5613" t="s">
        <v>23</v>
      </c>
      <c r="F5613" t="s">
        <v>55</v>
      </c>
      <c r="G5613" t="s">
        <v>31</v>
      </c>
      <c r="H5613" t="s">
        <v>20</v>
      </c>
      <c r="I5613" t="s">
        <v>100</v>
      </c>
      <c r="J5613">
        <v>65</v>
      </c>
      <c r="K5613">
        <v>1200</v>
      </c>
      <c r="L5613" s="7">
        <f>Sales_Data[[#This Row],[OrderQuantity]] *Sales_Data[[#This Row],[UnitPrice]]</f>
        <v>78000</v>
      </c>
      <c r="M5613" s="7">
        <f>Sales_Data[[#This Row],[UnitPrice]]-Sales_Data[[#This Row],[UnitCost]]</f>
        <v>400</v>
      </c>
      <c r="N5613" s="7">
        <f>Sales_Data[[#This Row],[Gross Revenue]]-Sales_Data[[#This Row],[Discount Amount ]]</f>
        <v>77600</v>
      </c>
      <c r="O5613" s="7">
        <f>Sales_Data[[#This Row],[OrderQuantity]] *Sales_Data[[#This Row],[UnitCost]]</f>
        <v>52000</v>
      </c>
      <c r="P5613" s="7">
        <f>Sales_Data[[#This Row],[ItemCost]] +Sales_Data[[#This Row],[ShippingCost]]</f>
        <v>52568.56</v>
      </c>
      <c r="Q5613" s="7">
        <f>Sales_Data[[#This Row],[Gross Revenue]]-Sales_Data[[#This Row],[TotalFinancialCost]]</f>
        <v>25431.440000000002</v>
      </c>
      <c r="R5613" s="7">
        <f>Sales_Data[[#This Row],[Actul Bill Amount]]-Sales_Data[[#This Row],[ShippingCost]]</f>
        <v>77031.44</v>
      </c>
      <c r="S5613">
        <v>863</v>
      </c>
      <c r="T5613">
        <v>568.55999999999995</v>
      </c>
      <c r="U5613" t="s">
        <v>58</v>
      </c>
      <c r="V5613">
        <v>800</v>
      </c>
      <c r="W5613" t="s">
        <v>22</v>
      </c>
      <c r="X5613" t="str">
        <f t="shared" si="175"/>
        <v>Nagpur</v>
      </c>
    </row>
    <row r="5614" spans="1:24" x14ac:dyDescent="0.4">
      <c r="A5614">
        <v>105613</v>
      </c>
      <c r="B5614" s="5">
        <v>45775.084722222222</v>
      </c>
      <c r="C5614" s="3" t="str">
        <f>TEXT(Sales_Data[[#This Row],[OrderDate]],"mmmm")</f>
        <v>April</v>
      </c>
      <c r="D5614" s="3" t="str">
        <f t="shared" si="174"/>
        <v>2025</v>
      </c>
      <c r="E5614" t="s">
        <v>19</v>
      </c>
      <c r="F5614" t="s">
        <v>46</v>
      </c>
      <c r="G5614" t="s">
        <v>15</v>
      </c>
      <c r="H5614" t="s">
        <v>16</v>
      </c>
      <c r="I5614" t="s">
        <v>100</v>
      </c>
      <c r="J5614">
        <v>22</v>
      </c>
      <c r="K5614">
        <v>15000</v>
      </c>
      <c r="L5614" s="7">
        <f>Sales_Data[[#This Row],[OrderQuantity]] *Sales_Data[[#This Row],[UnitPrice]]</f>
        <v>330000</v>
      </c>
      <c r="M5614" s="7">
        <f>Sales_Data[[#This Row],[UnitPrice]]-Sales_Data[[#This Row],[UnitCost]]</f>
        <v>5500</v>
      </c>
      <c r="N5614" s="7">
        <f>Sales_Data[[#This Row],[Gross Revenue]]-Sales_Data[[#This Row],[Discount Amount ]]</f>
        <v>324500</v>
      </c>
      <c r="O5614" s="7">
        <f>Sales_Data[[#This Row],[OrderQuantity]] *Sales_Data[[#This Row],[UnitCost]]</f>
        <v>209000</v>
      </c>
      <c r="P5614" s="7">
        <f>Sales_Data[[#This Row],[ItemCost]] +Sales_Data[[#This Row],[ShippingCost]]</f>
        <v>209513.71</v>
      </c>
      <c r="Q5614" s="7">
        <f>Sales_Data[[#This Row],[Gross Revenue]]-Sales_Data[[#This Row],[TotalFinancialCost]]</f>
        <v>120486.29000000001</v>
      </c>
      <c r="R5614" s="7">
        <f>Sales_Data[[#This Row],[Actul Bill Amount]]-Sales_Data[[#This Row],[ShippingCost]]</f>
        <v>323986.28999999998</v>
      </c>
      <c r="S5614">
        <v>505</v>
      </c>
      <c r="T5614">
        <v>513.71</v>
      </c>
      <c r="U5614" t="s">
        <v>53</v>
      </c>
      <c r="V5614">
        <v>9500</v>
      </c>
      <c r="W5614" t="s">
        <v>18</v>
      </c>
      <c r="X5614" t="str">
        <f t="shared" si="175"/>
        <v>Bengaluru</v>
      </c>
    </row>
    <row r="5615" spans="1:24" x14ac:dyDescent="0.4">
      <c r="A5615">
        <v>105614</v>
      </c>
      <c r="B5615" s="5">
        <v>46006.563888888886</v>
      </c>
      <c r="C5615" s="3" t="str">
        <f>TEXT(Sales_Data[[#This Row],[OrderDate]],"mmmm")</f>
        <v>December</v>
      </c>
      <c r="D5615" s="3" t="str">
        <f t="shared" si="174"/>
        <v>2025</v>
      </c>
      <c r="E5615" t="s">
        <v>39</v>
      </c>
      <c r="F5615" t="s">
        <v>14</v>
      </c>
      <c r="G5615" t="s">
        <v>31</v>
      </c>
      <c r="H5615" t="s">
        <v>37</v>
      </c>
      <c r="I5615" t="s">
        <v>100</v>
      </c>
      <c r="J5615">
        <v>99</v>
      </c>
      <c r="K5615">
        <v>6500</v>
      </c>
      <c r="L5615" s="7">
        <f>Sales_Data[[#This Row],[OrderQuantity]] *Sales_Data[[#This Row],[UnitPrice]]</f>
        <v>643500</v>
      </c>
      <c r="M5615" s="7">
        <f>Sales_Data[[#This Row],[UnitPrice]]-Sales_Data[[#This Row],[UnitCost]]</f>
        <v>2300</v>
      </c>
      <c r="N5615" s="7">
        <f>Sales_Data[[#This Row],[Gross Revenue]]-Sales_Data[[#This Row],[Discount Amount ]]</f>
        <v>641200</v>
      </c>
      <c r="O5615" s="7">
        <f>Sales_Data[[#This Row],[OrderQuantity]] *Sales_Data[[#This Row],[UnitCost]]</f>
        <v>415800</v>
      </c>
      <c r="P5615" s="7">
        <f>Sales_Data[[#This Row],[ItemCost]] +Sales_Data[[#This Row],[ShippingCost]]</f>
        <v>417053.05</v>
      </c>
      <c r="Q5615" s="7">
        <f>Sales_Data[[#This Row],[Gross Revenue]]-Sales_Data[[#This Row],[TotalFinancialCost]]</f>
        <v>226446.95</v>
      </c>
      <c r="R5615" s="7">
        <f>Sales_Data[[#This Row],[Actul Bill Amount]]-Sales_Data[[#This Row],[ShippingCost]]</f>
        <v>639946.94999999995</v>
      </c>
      <c r="S5615">
        <v>502</v>
      </c>
      <c r="T5615">
        <v>1253.05</v>
      </c>
      <c r="U5615" t="s">
        <v>21</v>
      </c>
      <c r="V5615">
        <v>4200</v>
      </c>
      <c r="W5615" t="s">
        <v>38</v>
      </c>
      <c r="X5615" t="str">
        <f t="shared" si="175"/>
        <v>Kolkata</v>
      </c>
    </row>
    <row r="5616" spans="1:24" x14ac:dyDescent="0.4">
      <c r="A5616">
        <v>105615</v>
      </c>
      <c r="B5616" s="5">
        <v>45832.789583333331</v>
      </c>
      <c r="C5616" s="3" t="str">
        <f>TEXT(Sales_Data[[#This Row],[OrderDate]],"mmmm")</f>
        <v>June</v>
      </c>
      <c r="D5616" s="3" t="str">
        <f t="shared" si="174"/>
        <v>2025</v>
      </c>
      <c r="E5616" t="s">
        <v>48</v>
      </c>
      <c r="F5616" t="s">
        <v>43</v>
      </c>
      <c r="G5616" t="s">
        <v>31</v>
      </c>
      <c r="H5616" t="s">
        <v>25</v>
      </c>
      <c r="I5616" t="s">
        <v>100</v>
      </c>
      <c r="J5616">
        <v>44</v>
      </c>
      <c r="K5616">
        <v>2800</v>
      </c>
      <c r="L5616" s="7">
        <f>Sales_Data[[#This Row],[OrderQuantity]] *Sales_Data[[#This Row],[UnitPrice]]</f>
        <v>123200</v>
      </c>
      <c r="M5616" s="7">
        <f>Sales_Data[[#This Row],[UnitPrice]]-Sales_Data[[#This Row],[UnitCost]]</f>
        <v>1300</v>
      </c>
      <c r="N5616" s="7">
        <f>Sales_Data[[#This Row],[Gross Revenue]]-Sales_Data[[#This Row],[Discount Amount ]]</f>
        <v>121900</v>
      </c>
      <c r="O5616" s="7">
        <f>Sales_Data[[#This Row],[OrderQuantity]] *Sales_Data[[#This Row],[UnitCost]]</f>
        <v>66000</v>
      </c>
      <c r="P5616" s="7">
        <f>Sales_Data[[#This Row],[ItemCost]] +Sales_Data[[#This Row],[ShippingCost]]</f>
        <v>67253.919999999998</v>
      </c>
      <c r="Q5616" s="7">
        <f>Sales_Data[[#This Row],[Gross Revenue]]-Sales_Data[[#This Row],[TotalFinancialCost]]</f>
        <v>55946.080000000002</v>
      </c>
      <c r="R5616" s="7">
        <f>Sales_Data[[#This Row],[Actul Bill Amount]]-Sales_Data[[#This Row],[ShippingCost]]</f>
        <v>120646.08</v>
      </c>
      <c r="S5616">
        <v>573</v>
      </c>
      <c r="T5616">
        <v>1253.92</v>
      </c>
      <c r="U5616" t="s">
        <v>61</v>
      </c>
      <c r="V5616">
        <v>1500</v>
      </c>
      <c r="W5616" t="s">
        <v>27</v>
      </c>
      <c r="X5616" t="str">
        <f t="shared" si="175"/>
        <v>Mumbai</v>
      </c>
    </row>
    <row r="5617" spans="1:24" x14ac:dyDescent="0.4">
      <c r="A5617">
        <v>105616</v>
      </c>
      <c r="B5617" s="5">
        <v>45733.861805555556</v>
      </c>
      <c r="C5617" s="3" t="str">
        <f>TEXT(Sales_Data[[#This Row],[OrderDate]],"mmmm")</f>
        <v>March</v>
      </c>
      <c r="D5617" s="3" t="str">
        <f t="shared" si="174"/>
        <v>2025</v>
      </c>
      <c r="E5617" t="s">
        <v>23</v>
      </c>
      <c r="F5617" t="s">
        <v>35</v>
      </c>
      <c r="G5617" t="s">
        <v>15</v>
      </c>
      <c r="H5617" t="s">
        <v>37</v>
      </c>
      <c r="I5617" t="s">
        <v>100</v>
      </c>
      <c r="J5617">
        <v>30</v>
      </c>
      <c r="K5617">
        <v>8500</v>
      </c>
      <c r="L5617" s="7">
        <f>Sales_Data[[#This Row],[OrderQuantity]] *Sales_Data[[#This Row],[UnitPrice]]</f>
        <v>255000</v>
      </c>
      <c r="M5617" s="7">
        <f>Sales_Data[[#This Row],[UnitPrice]]-Sales_Data[[#This Row],[UnitCost]]</f>
        <v>3000</v>
      </c>
      <c r="N5617" s="7">
        <f>Sales_Data[[#This Row],[Gross Revenue]]-Sales_Data[[#This Row],[Discount Amount ]]</f>
        <v>252000</v>
      </c>
      <c r="O5617" s="7">
        <f>Sales_Data[[#This Row],[OrderQuantity]] *Sales_Data[[#This Row],[UnitCost]]</f>
        <v>165000</v>
      </c>
      <c r="P5617" s="7">
        <f>Sales_Data[[#This Row],[ItemCost]] +Sales_Data[[#This Row],[ShippingCost]]</f>
        <v>165415.01999999999</v>
      </c>
      <c r="Q5617" s="7">
        <f>Sales_Data[[#This Row],[Gross Revenue]]-Sales_Data[[#This Row],[TotalFinancialCost]]</f>
        <v>89584.98000000001</v>
      </c>
      <c r="R5617" s="7">
        <f>Sales_Data[[#This Row],[Actul Bill Amount]]-Sales_Data[[#This Row],[ShippingCost]]</f>
        <v>251584.98</v>
      </c>
      <c r="S5617">
        <v>438</v>
      </c>
      <c r="T5617">
        <v>415.02</v>
      </c>
      <c r="U5617" t="s">
        <v>49</v>
      </c>
      <c r="V5617">
        <v>5500</v>
      </c>
      <c r="W5617" t="s">
        <v>38</v>
      </c>
      <c r="X5617" t="str">
        <f t="shared" si="175"/>
        <v>Kolkata</v>
      </c>
    </row>
    <row r="5618" spans="1:24" x14ac:dyDescent="0.4">
      <c r="A5618">
        <v>105617</v>
      </c>
      <c r="B5618" s="5">
        <v>45758.902777777781</v>
      </c>
      <c r="C5618" s="3" t="str">
        <f>TEXT(Sales_Data[[#This Row],[OrderDate]],"mmmm")</f>
        <v>April</v>
      </c>
      <c r="D5618" s="3" t="str">
        <f t="shared" si="174"/>
        <v>2025</v>
      </c>
      <c r="E5618" t="s">
        <v>48</v>
      </c>
      <c r="F5618" t="s">
        <v>24</v>
      </c>
      <c r="G5618" t="s">
        <v>29</v>
      </c>
      <c r="H5618" t="s">
        <v>37</v>
      </c>
      <c r="I5618" t="s">
        <v>100</v>
      </c>
      <c r="J5618">
        <v>1</v>
      </c>
      <c r="K5618">
        <v>45000</v>
      </c>
      <c r="L5618" s="7">
        <f>Sales_Data[[#This Row],[OrderQuantity]] *Sales_Data[[#This Row],[UnitPrice]]</f>
        <v>45000</v>
      </c>
      <c r="M5618" s="7">
        <f>Sales_Data[[#This Row],[UnitPrice]]-Sales_Data[[#This Row],[UnitCost]]</f>
        <v>13000</v>
      </c>
      <c r="N5618" s="7">
        <f>Sales_Data[[#This Row],[Gross Revenue]]-Sales_Data[[#This Row],[Discount Amount ]]</f>
        <v>32000</v>
      </c>
      <c r="O5618" s="7">
        <f>Sales_Data[[#This Row],[OrderQuantity]] *Sales_Data[[#This Row],[UnitCost]]</f>
        <v>32000</v>
      </c>
      <c r="P5618" s="7">
        <f>Sales_Data[[#This Row],[ItemCost]] +Sales_Data[[#This Row],[ShippingCost]]</f>
        <v>32888.019999999997</v>
      </c>
      <c r="Q5618" s="7">
        <f>Sales_Data[[#This Row],[Gross Revenue]]-Sales_Data[[#This Row],[TotalFinancialCost]]</f>
        <v>12111.980000000003</v>
      </c>
      <c r="R5618" s="7">
        <f>Sales_Data[[#This Row],[Actul Bill Amount]]-Sales_Data[[#This Row],[ShippingCost]]</f>
        <v>31111.98</v>
      </c>
      <c r="S5618">
        <v>374</v>
      </c>
      <c r="T5618">
        <v>888.02</v>
      </c>
      <c r="U5618" t="s">
        <v>26</v>
      </c>
      <c r="V5618">
        <v>32000</v>
      </c>
      <c r="W5618" t="s">
        <v>38</v>
      </c>
      <c r="X5618" t="str">
        <f t="shared" si="175"/>
        <v>Kolkata</v>
      </c>
    </row>
    <row r="5619" spans="1:24" x14ac:dyDescent="0.4">
      <c r="A5619">
        <v>105618</v>
      </c>
      <c r="B5619" s="5">
        <v>45808.347222222219</v>
      </c>
      <c r="C5619" s="3" t="str">
        <f>TEXT(Sales_Data[[#This Row],[OrderDate]],"mmmm")</f>
        <v>May</v>
      </c>
      <c r="D5619" s="3" t="str">
        <f t="shared" si="174"/>
        <v>2025</v>
      </c>
      <c r="E5619" t="s">
        <v>34</v>
      </c>
      <c r="F5619" t="s">
        <v>46</v>
      </c>
      <c r="G5619" t="s">
        <v>15</v>
      </c>
      <c r="H5619" t="s">
        <v>37</v>
      </c>
      <c r="I5619" t="s">
        <v>100</v>
      </c>
      <c r="J5619">
        <v>81</v>
      </c>
      <c r="K5619">
        <v>15000</v>
      </c>
      <c r="L5619" s="7">
        <f>Sales_Data[[#This Row],[OrderQuantity]] *Sales_Data[[#This Row],[UnitPrice]]</f>
        <v>1215000</v>
      </c>
      <c r="M5619" s="7">
        <f>Sales_Data[[#This Row],[UnitPrice]]-Sales_Data[[#This Row],[UnitCost]]</f>
        <v>5500</v>
      </c>
      <c r="N5619" s="7">
        <f>Sales_Data[[#This Row],[Gross Revenue]]-Sales_Data[[#This Row],[Discount Amount ]]</f>
        <v>1209500</v>
      </c>
      <c r="O5619" s="7">
        <f>Sales_Data[[#This Row],[OrderQuantity]] *Sales_Data[[#This Row],[UnitCost]]</f>
        <v>769500</v>
      </c>
      <c r="P5619" s="7">
        <f>Sales_Data[[#This Row],[ItemCost]] +Sales_Data[[#This Row],[ShippingCost]]</f>
        <v>770272.8</v>
      </c>
      <c r="Q5619" s="7">
        <f>Sales_Data[[#This Row],[Gross Revenue]]-Sales_Data[[#This Row],[TotalFinancialCost]]</f>
        <v>444727.19999999995</v>
      </c>
      <c r="R5619" s="7">
        <f>Sales_Data[[#This Row],[Actul Bill Amount]]-Sales_Data[[#This Row],[ShippingCost]]</f>
        <v>1208727.2</v>
      </c>
      <c r="S5619">
        <v>950</v>
      </c>
      <c r="T5619">
        <v>772.8</v>
      </c>
      <c r="U5619" t="s">
        <v>53</v>
      </c>
      <c r="V5619">
        <v>9500</v>
      </c>
      <c r="W5619" t="s">
        <v>38</v>
      </c>
      <c r="X5619" t="str">
        <f t="shared" si="175"/>
        <v>Kolkata</v>
      </c>
    </row>
    <row r="5620" spans="1:24" x14ac:dyDescent="0.4">
      <c r="A5620">
        <v>105619</v>
      </c>
      <c r="B5620" s="5">
        <v>45927.534722222219</v>
      </c>
      <c r="C5620" s="3" t="str">
        <f>TEXT(Sales_Data[[#This Row],[OrderDate]],"mmmm")</f>
        <v>September</v>
      </c>
      <c r="D5620" s="3" t="str">
        <f t="shared" si="174"/>
        <v>2025</v>
      </c>
      <c r="E5620" t="s">
        <v>23</v>
      </c>
      <c r="F5620" t="s">
        <v>24</v>
      </c>
      <c r="G5620" t="s">
        <v>15</v>
      </c>
      <c r="H5620" t="s">
        <v>20</v>
      </c>
      <c r="I5620" t="s">
        <v>100</v>
      </c>
      <c r="J5620">
        <v>82</v>
      </c>
      <c r="K5620">
        <v>3500</v>
      </c>
      <c r="L5620" s="7">
        <f>Sales_Data[[#This Row],[OrderQuantity]] *Sales_Data[[#This Row],[UnitPrice]]</f>
        <v>287000</v>
      </c>
      <c r="M5620" s="7">
        <f>Sales_Data[[#This Row],[UnitPrice]]-Sales_Data[[#This Row],[UnitCost]]</f>
        <v>1300</v>
      </c>
      <c r="N5620" s="7">
        <f>Sales_Data[[#This Row],[Gross Revenue]]-Sales_Data[[#This Row],[Discount Amount ]]</f>
        <v>285700</v>
      </c>
      <c r="O5620" s="7">
        <f>Sales_Data[[#This Row],[OrderQuantity]] *Sales_Data[[#This Row],[UnitCost]]</f>
        <v>180400</v>
      </c>
      <c r="P5620" s="7">
        <f>Sales_Data[[#This Row],[ItemCost]] +Sales_Data[[#This Row],[ShippingCost]]</f>
        <v>181185.89</v>
      </c>
      <c r="Q5620" s="7">
        <f>Sales_Data[[#This Row],[Gross Revenue]]-Sales_Data[[#This Row],[TotalFinancialCost]]</f>
        <v>105814.10999999999</v>
      </c>
      <c r="R5620" s="7">
        <f>Sales_Data[[#This Row],[Actul Bill Amount]]-Sales_Data[[#This Row],[ShippingCost]]</f>
        <v>284914.11</v>
      </c>
      <c r="S5620">
        <v>747</v>
      </c>
      <c r="T5620">
        <v>785.89</v>
      </c>
      <c r="U5620" t="s">
        <v>59</v>
      </c>
      <c r="V5620">
        <v>2200</v>
      </c>
      <c r="W5620" t="s">
        <v>22</v>
      </c>
      <c r="X5620" t="str">
        <f t="shared" si="175"/>
        <v>Nagpur</v>
      </c>
    </row>
    <row r="5621" spans="1:24" x14ac:dyDescent="0.4">
      <c r="A5621">
        <v>105620</v>
      </c>
      <c r="B5621" s="5">
        <v>45728.201388888891</v>
      </c>
      <c r="C5621" s="3" t="str">
        <f>TEXT(Sales_Data[[#This Row],[OrderDate]],"mmmm")</f>
        <v>March</v>
      </c>
      <c r="D5621" s="3" t="str">
        <f t="shared" si="174"/>
        <v>2025</v>
      </c>
      <c r="E5621" t="s">
        <v>13</v>
      </c>
      <c r="F5621" t="s">
        <v>40</v>
      </c>
      <c r="G5621" t="s">
        <v>15</v>
      </c>
      <c r="H5621" t="s">
        <v>25</v>
      </c>
      <c r="I5621" t="s">
        <v>100</v>
      </c>
      <c r="J5621">
        <v>33</v>
      </c>
      <c r="K5621">
        <v>5500</v>
      </c>
      <c r="L5621" s="7">
        <f>Sales_Data[[#This Row],[OrderQuantity]] *Sales_Data[[#This Row],[UnitPrice]]</f>
        <v>181500</v>
      </c>
      <c r="M5621" s="7">
        <f>Sales_Data[[#This Row],[UnitPrice]]-Sales_Data[[#This Row],[UnitCost]]</f>
        <v>2000</v>
      </c>
      <c r="N5621" s="7">
        <f>Sales_Data[[#This Row],[Gross Revenue]]-Sales_Data[[#This Row],[Discount Amount ]]</f>
        <v>179500</v>
      </c>
      <c r="O5621" s="7">
        <f>Sales_Data[[#This Row],[OrderQuantity]] *Sales_Data[[#This Row],[UnitCost]]</f>
        <v>115500</v>
      </c>
      <c r="P5621" s="7">
        <f>Sales_Data[[#This Row],[ItemCost]] +Sales_Data[[#This Row],[ShippingCost]]</f>
        <v>115899.18</v>
      </c>
      <c r="Q5621" s="7">
        <f>Sales_Data[[#This Row],[Gross Revenue]]-Sales_Data[[#This Row],[TotalFinancialCost]]</f>
        <v>65600.820000000007</v>
      </c>
      <c r="R5621" s="7">
        <f>Sales_Data[[#This Row],[Actul Bill Amount]]-Sales_Data[[#This Row],[ShippingCost]]</f>
        <v>179100.82</v>
      </c>
      <c r="S5621">
        <v>1197</v>
      </c>
      <c r="T5621">
        <v>399.18</v>
      </c>
      <c r="U5621" t="s">
        <v>41</v>
      </c>
      <c r="V5621">
        <v>3500</v>
      </c>
      <c r="W5621" t="s">
        <v>27</v>
      </c>
      <c r="X5621" t="str">
        <f t="shared" si="175"/>
        <v>Mumbai</v>
      </c>
    </row>
    <row r="5622" spans="1:24" x14ac:dyDescent="0.4">
      <c r="A5622">
        <v>105621</v>
      </c>
      <c r="B5622" s="5">
        <v>45837.10833333333</v>
      </c>
      <c r="C5622" s="3" t="str">
        <f>TEXT(Sales_Data[[#This Row],[OrderDate]],"mmmm")</f>
        <v>June</v>
      </c>
      <c r="D5622" s="3" t="str">
        <f t="shared" si="174"/>
        <v>2025</v>
      </c>
      <c r="E5622" t="s">
        <v>39</v>
      </c>
      <c r="F5622" t="s">
        <v>14</v>
      </c>
      <c r="G5622" t="s">
        <v>15</v>
      </c>
      <c r="H5622" t="s">
        <v>20</v>
      </c>
      <c r="I5622" t="s">
        <v>100</v>
      </c>
      <c r="J5622">
        <v>13</v>
      </c>
      <c r="K5622">
        <v>3200</v>
      </c>
      <c r="L5622" s="7">
        <f>Sales_Data[[#This Row],[OrderQuantity]] *Sales_Data[[#This Row],[UnitPrice]]</f>
        <v>41600</v>
      </c>
      <c r="M5622" s="7">
        <f>Sales_Data[[#This Row],[UnitPrice]]-Sales_Data[[#This Row],[UnitCost]]</f>
        <v>1200</v>
      </c>
      <c r="N5622" s="7">
        <f>Sales_Data[[#This Row],[Gross Revenue]]-Sales_Data[[#This Row],[Discount Amount ]]</f>
        <v>40400</v>
      </c>
      <c r="O5622" s="7">
        <f>Sales_Data[[#This Row],[OrderQuantity]] *Sales_Data[[#This Row],[UnitCost]]</f>
        <v>26000</v>
      </c>
      <c r="P5622" s="7">
        <f>Sales_Data[[#This Row],[ItemCost]] +Sales_Data[[#This Row],[ShippingCost]]</f>
        <v>26484.94</v>
      </c>
      <c r="Q5622" s="7">
        <f>Sales_Data[[#This Row],[Gross Revenue]]-Sales_Data[[#This Row],[TotalFinancialCost]]</f>
        <v>15115.060000000001</v>
      </c>
      <c r="R5622" s="7">
        <f>Sales_Data[[#This Row],[Actul Bill Amount]]-Sales_Data[[#This Row],[ShippingCost]]</f>
        <v>39915.06</v>
      </c>
      <c r="S5622">
        <v>607</v>
      </c>
      <c r="T5622">
        <v>484.94</v>
      </c>
      <c r="U5622" t="s">
        <v>17</v>
      </c>
      <c r="V5622">
        <v>2000</v>
      </c>
      <c r="W5622" t="s">
        <v>22</v>
      </c>
      <c r="X5622" t="str">
        <f t="shared" si="175"/>
        <v>Nagpur</v>
      </c>
    </row>
    <row r="5623" spans="1:24" x14ac:dyDescent="0.4">
      <c r="A5623">
        <v>105622</v>
      </c>
      <c r="B5623" s="5">
        <v>45781.685416666667</v>
      </c>
      <c r="C5623" s="3" t="str">
        <f>TEXT(Sales_Data[[#This Row],[OrderDate]],"mmmm")</f>
        <v>May</v>
      </c>
      <c r="D5623" s="3" t="str">
        <f t="shared" si="174"/>
        <v>2025</v>
      </c>
      <c r="E5623" t="s">
        <v>23</v>
      </c>
      <c r="F5623" t="s">
        <v>55</v>
      </c>
      <c r="G5623" t="s">
        <v>15</v>
      </c>
      <c r="H5623" t="s">
        <v>25</v>
      </c>
      <c r="I5623" t="s">
        <v>100</v>
      </c>
      <c r="J5623">
        <v>47</v>
      </c>
      <c r="K5623">
        <v>600</v>
      </c>
      <c r="L5623" s="7">
        <f>Sales_Data[[#This Row],[OrderQuantity]] *Sales_Data[[#This Row],[UnitPrice]]</f>
        <v>28200</v>
      </c>
      <c r="M5623" s="7">
        <f>Sales_Data[[#This Row],[UnitPrice]]-Sales_Data[[#This Row],[UnitCost]]</f>
        <v>250</v>
      </c>
      <c r="N5623" s="7">
        <f>Sales_Data[[#This Row],[Gross Revenue]]-Sales_Data[[#This Row],[Discount Amount ]]</f>
        <v>27950</v>
      </c>
      <c r="O5623" s="7">
        <f>Sales_Data[[#This Row],[OrderQuantity]] *Sales_Data[[#This Row],[UnitCost]]</f>
        <v>16450</v>
      </c>
      <c r="P5623" s="7">
        <f>Sales_Data[[#This Row],[ItemCost]] +Sales_Data[[#This Row],[ShippingCost]]</f>
        <v>17417.16</v>
      </c>
      <c r="Q5623" s="7">
        <f>Sales_Data[[#This Row],[Gross Revenue]]-Sales_Data[[#This Row],[TotalFinancialCost]]</f>
        <v>10782.84</v>
      </c>
      <c r="R5623" s="7">
        <f>Sales_Data[[#This Row],[Actul Bill Amount]]-Sales_Data[[#This Row],[ShippingCost]]</f>
        <v>26982.84</v>
      </c>
      <c r="S5623">
        <v>404</v>
      </c>
      <c r="T5623">
        <v>967.16</v>
      </c>
      <c r="U5623" t="s">
        <v>57</v>
      </c>
      <c r="V5623">
        <v>350</v>
      </c>
      <c r="W5623" t="s">
        <v>27</v>
      </c>
      <c r="X5623" t="str">
        <f t="shared" si="175"/>
        <v>Mumbai</v>
      </c>
    </row>
    <row r="5624" spans="1:24" x14ac:dyDescent="0.4">
      <c r="A5624">
        <v>105623</v>
      </c>
      <c r="B5624" s="5">
        <v>45950.788194444445</v>
      </c>
      <c r="C5624" s="3" t="str">
        <f>TEXT(Sales_Data[[#This Row],[OrderDate]],"mmmm")</f>
        <v>October</v>
      </c>
      <c r="D5624" s="3" t="str">
        <f t="shared" si="174"/>
        <v>2025</v>
      </c>
      <c r="E5624" t="s">
        <v>48</v>
      </c>
      <c r="F5624" t="s">
        <v>14</v>
      </c>
      <c r="G5624" t="s">
        <v>31</v>
      </c>
      <c r="H5624" t="s">
        <v>16</v>
      </c>
      <c r="I5624" t="s">
        <v>100</v>
      </c>
      <c r="J5624">
        <v>52</v>
      </c>
      <c r="K5624">
        <v>6500</v>
      </c>
      <c r="L5624" s="7">
        <f>Sales_Data[[#This Row],[OrderQuantity]] *Sales_Data[[#This Row],[UnitPrice]]</f>
        <v>338000</v>
      </c>
      <c r="M5624" s="7">
        <f>Sales_Data[[#This Row],[UnitPrice]]-Sales_Data[[#This Row],[UnitCost]]</f>
        <v>2300</v>
      </c>
      <c r="N5624" s="7">
        <f>Sales_Data[[#This Row],[Gross Revenue]]-Sales_Data[[#This Row],[Discount Amount ]]</f>
        <v>335700</v>
      </c>
      <c r="O5624" s="7">
        <f>Sales_Data[[#This Row],[OrderQuantity]] *Sales_Data[[#This Row],[UnitCost]]</f>
        <v>218400</v>
      </c>
      <c r="P5624" s="7">
        <f>Sales_Data[[#This Row],[ItemCost]] +Sales_Data[[#This Row],[ShippingCost]]</f>
        <v>218984.17</v>
      </c>
      <c r="Q5624" s="7">
        <f>Sales_Data[[#This Row],[Gross Revenue]]-Sales_Data[[#This Row],[TotalFinancialCost]]</f>
        <v>119015.82999999999</v>
      </c>
      <c r="R5624" s="7">
        <f>Sales_Data[[#This Row],[Actul Bill Amount]]-Sales_Data[[#This Row],[ShippingCost]]</f>
        <v>335115.83</v>
      </c>
      <c r="S5624">
        <v>1098</v>
      </c>
      <c r="T5624">
        <v>584.16999999999996</v>
      </c>
      <c r="U5624" t="s">
        <v>21</v>
      </c>
      <c r="V5624">
        <v>4200</v>
      </c>
      <c r="W5624" t="s">
        <v>18</v>
      </c>
      <c r="X5624" t="str">
        <f t="shared" si="175"/>
        <v>Bengaluru</v>
      </c>
    </row>
    <row r="5625" spans="1:24" x14ac:dyDescent="0.4">
      <c r="A5625">
        <v>105624</v>
      </c>
      <c r="B5625" s="5">
        <v>45942.154861111114</v>
      </c>
      <c r="C5625" s="3" t="str">
        <f>TEXT(Sales_Data[[#This Row],[OrderDate]],"mmmm")</f>
        <v>October</v>
      </c>
      <c r="D5625" s="3" t="str">
        <f t="shared" si="174"/>
        <v>2025</v>
      </c>
      <c r="E5625" t="s">
        <v>45</v>
      </c>
      <c r="F5625" t="s">
        <v>46</v>
      </c>
      <c r="G5625" t="s">
        <v>31</v>
      </c>
      <c r="H5625" t="s">
        <v>37</v>
      </c>
      <c r="I5625" t="s">
        <v>100</v>
      </c>
      <c r="J5625">
        <v>17</v>
      </c>
      <c r="K5625">
        <v>15000</v>
      </c>
      <c r="L5625" s="7">
        <f>Sales_Data[[#This Row],[OrderQuantity]] *Sales_Data[[#This Row],[UnitPrice]]</f>
        <v>255000</v>
      </c>
      <c r="M5625" s="7">
        <f>Sales_Data[[#This Row],[UnitPrice]]-Sales_Data[[#This Row],[UnitCost]]</f>
        <v>5500</v>
      </c>
      <c r="N5625" s="7">
        <f>Sales_Data[[#This Row],[Gross Revenue]]-Sales_Data[[#This Row],[Discount Amount ]]</f>
        <v>249500</v>
      </c>
      <c r="O5625" s="7">
        <f>Sales_Data[[#This Row],[OrderQuantity]] *Sales_Data[[#This Row],[UnitCost]]</f>
        <v>161500</v>
      </c>
      <c r="P5625" s="7">
        <f>Sales_Data[[#This Row],[ItemCost]] +Sales_Data[[#This Row],[ShippingCost]]</f>
        <v>161824.47</v>
      </c>
      <c r="Q5625" s="7">
        <f>Sales_Data[[#This Row],[Gross Revenue]]-Sales_Data[[#This Row],[TotalFinancialCost]]</f>
        <v>93175.53</v>
      </c>
      <c r="R5625" s="7">
        <f>Sales_Data[[#This Row],[Actul Bill Amount]]-Sales_Data[[#This Row],[ShippingCost]]</f>
        <v>249175.53</v>
      </c>
      <c r="S5625">
        <v>716</v>
      </c>
      <c r="T5625">
        <v>324.47000000000003</v>
      </c>
      <c r="U5625" t="s">
        <v>53</v>
      </c>
      <c r="V5625">
        <v>9500</v>
      </c>
      <c r="W5625" t="s">
        <v>38</v>
      </c>
      <c r="X5625" t="str">
        <f t="shared" si="175"/>
        <v>Kolkata</v>
      </c>
    </row>
    <row r="5626" spans="1:24" x14ac:dyDescent="0.4">
      <c r="A5626">
        <v>105625</v>
      </c>
      <c r="B5626" s="5">
        <v>45852.384722222225</v>
      </c>
      <c r="C5626" s="3" t="str">
        <f>TEXT(Sales_Data[[#This Row],[OrderDate]],"mmmm")</f>
        <v>July</v>
      </c>
      <c r="D5626" s="3" t="str">
        <f t="shared" si="174"/>
        <v>2025</v>
      </c>
      <c r="E5626" t="s">
        <v>19</v>
      </c>
      <c r="F5626" t="s">
        <v>14</v>
      </c>
      <c r="G5626" t="s">
        <v>29</v>
      </c>
      <c r="H5626" t="s">
        <v>37</v>
      </c>
      <c r="I5626" t="s">
        <v>100</v>
      </c>
      <c r="J5626">
        <v>88</v>
      </c>
      <c r="K5626">
        <v>3200</v>
      </c>
      <c r="L5626" s="7">
        <f>Sales_Data[[#This Row],[OrderQuantity]] *Sales_Data[[#This Row],[UnitPrice]]</f>
        <v>281600</v>
      </c>
      <c r="M5626" s="7">
        <f>Sales_Data[[#This Row],[UnitPrice]]-Sales_Data[[#This Row],[UnitCost]]</f>
        <v>1200</v>
      </c>
      <c r="N5626" s="7">
        <f>Sales_Data[[#This Row],[Gross Revenue]]-Sales_Data[[#This Row],[Discount Amount ]]</f>
        <v>280400</v>
      </c>
      <c r="O5626" s="7">
        <f>Sales_Data[[#This Row],[OrderQuantity]] *Sales_Data[[#This Row],[UnitCost]]</f>
        <v>176000</v>
      </c>
      <c r="P5626" s="7">
        <f>Sales_Data[[#This Row],[ItemCost]] +Sales_Data[[#This Row],[ShippingCost]]</f>
        <v>176459.16</v>
      </c>
      <c r="Q5626" s="7">
        <f>Sales_Data[[#This Row],[Gross Revenue]]-Sales_Data[[#This Row],[TotalFinancialCost]]</f>
        <v>105140.84</v>
      </c>
      <c r="R5626" s="7">
        <f>Sales_Data[[#This Row],[Actul Bill Amount]]-Sales_Data[[#This Row],[ShippingCost]]</f>
        <v>279940.84000000003</v>
      </c>
      <c r="S5626">
        <v>793</v>
      </c>
      <c r="T5626">
        <v>459.16</v>
      </c>
      <c r="U5626" t="s">
        <v>17</v>
      </c>
      <c r="V5626">
        <v>2000</v>
      </c>
      <c r="W5626" t="s">
        <v>38</v>
      </c>
      <c r="X5626" t="str">
        <f t="shared" si="175"/>
        <v>Kolkata</v>
      </c>
    </row>
    <row r="5627" spans="1:24" x14ac:dyDescent="0.4">
      <c r="A5627">
        <v>105626</v>
      </c>
      <c r="B5627" s="5">
        <v>45885.939583333333</v>
      </c>
      <c r="C5627" s="3" t="str">
        <f>TEXT(Sales_Data[[#This Row],[OrderDate]],"mmmm")</f>
        <v>August</v>
      </c>
      <c r="D5627" s="3" t="str">
        <f t="shared" si="174"/>
        <v>2025</v>
      </c>
      <c r="E5627" t="s">
        <v>45</v>
      </c>
      <c r="F5627" t="s">
        <v>46</v>
      </c>
      <c r="G5627" t="s">
        <v>29</v>
      </c>
      <c r="H5627" t="s">
        <v>37</v>
      </c>
      <c r="I5627" t="s">
        <v>100</v>
      </c>
      <c r="J5627">
        <v>40</v>
      </c>
      <c r="K5627">
        <v>15000</v>
      </c>
      <c r="L5627" s="7">
        <f>Sales_Data[[#This Row],[OrderQuantity]] *Sales_Data[[#This Row],[UnitPrice]]</f>
        <v>600000</v>
      </c>
      <c r="M5627" s="7">
        <f>Sales_Data[[#This Row],[UnitPrice]]-Sales_Data[[#This Row],[UnitCost]]</f>
        <v>5500</v>
      </c>
      <c r="N5627" s="7">
        <f>Sales_Data[[#This Row],[Gross Revenue]]-Sales_Data[[#This Row],[Discount Amount ]]</f>
        <v>594500</v>
      </c>
      <c r="O5627" s="7">
        <f>Sales_Data[[#This Row],[OrderQuantity]] *Sales_Data[[#This Row],[UnitCost]]</f>
        <v>380000</v>
      </c>
      <c r="P5627" s="7">
        <f>Sales_Data[[#This Row],[ItemCost]] +Sales_Data[[#This Row],[ShippingCost]]</f>
        <v>380444.03</v>
      </c>
      <c r="Q5627" s="7">
        <f>Sales_Data[[#This Row],[Gross Revenue]]-Sales_Data[[#This Row],[TotalFinancialCost]]</f>
        <v>219555.96999999997</v>
      </c>
      <c r="R5627" s="7">
        <f>Sales_Data[[#This Row],[Actul Bill Amount]]-Sales_Data[[#This Row],[ShippingCost]]</f>
        <v>594055.97</v>
      </c>
      <c r="S5627">
        <v>417</v>
      </c>
      <c r="T5627">
        <v>444.03</v>
      </c>
      <c r="U5627" t="s">
        <v>53</v>
      </c>
      <c r="V5627">
        <v>9500</v>
      </c>
      <c r="W5627" t="s">
        <v>38</v>
      </c>
      <c r="X5627" t="str">
        <f t="shared" si="175"/>
        <v>Kolkata</v>
      </c>
    </row>
    <row r="5628" spans="1:24" x14ac:dyDescent="0.4">
      <c r="A5628">
        <v>105627</v>
      </c>
      <c r="B5628" s="5">
        <v>45932.169444444444</v>
      </c>
      <c r="C5628" s="3" t="str">
        <f>TEXT(Sales_Data[[#This Row],[OrderDate]],"mmmm")</f>
        <v>October</v>
      </c>
      <c r="D5628" s="3" t="str">
        <f t="shared" si="174"/>
        <v>2025</v>
      </c>
      <c r="E5628" t="s">
        <v>48</v>
      </c>
      <c r="F5628" t="s">
        <v>35</v>
      </c>
      <c r="G5628" t="s">
        <v>29</v>
      </c>
      <c r="H5628" t="s">
        <v>32</v>
      </c>
      <c r="I5628" t="s">
        <v>100</v>
      </c>
      <c r="J5628">
        <v>91</v>
      </c>
      <c r="K5628">
        <v>8500</v>
      </c>
      <c r="L5628" s="7">
        <f>Sales_Data[[#This Row],[OrderQuantity]] *Sales_Data[[#This Row],[UnitPrice]]</f>
        <v>773500</v>
      </c>
      <c r="M5628" s="7">
        <f>Sales_Data[[#This Row],[UnitPrice]]-Sales_Data[[#This Row],[UnitCost]]</f>
        <v>3000</v>
      </c>
      <c r="N5628" s="7">
        <f>Sales_Data[[#This Row],[Gross Revenue]]-Sales_Data[[#This Row],[Discount Amount ]]</f>
        <v>770500</v>
      </c>
      <c r="O5628" s="7">
        <f>Sales_Data[[#This Row],[OrderQuantity]] *Sales_Data[[#This Row],[UnitCost]]</f>
        <v>500500</v>
      </c>
      <c r="P5628" s="7">
        <f>Sales_Data[[#This Row],[ItemCost]] +Sales_Data[[#This Row],[ShippingCost]]</f>
        <v>501447.7</v>
      </c>
      <c r="Q5628" s="7">
        <f>Sales_Data[[#This Row],[Gross Revenue]]-Sales_Data[[#This Row],[TotalFinancialCost]]</f>
        <v>272052.3</v>
      </c>
      <c r="R5628" s="7">
        <f>Sales_Data[[#This Row],[Actul Bill Amount]]-Sales_Data[[#This Row],[ShippingCost]]</f>
        <v>769552.3</v>
      </c>
      <c r="S5628">
        <v>750</v>
      </c>
      <c r="T5628">
        <v>947.7</v>
      </c>
      <c r="U5628" t="s">
        <v>49</v>
      </c>
      <c r="V5628">
        <v>5500</v>
      </c>
      <c r="W5628" t="s">
        <v>33</v>
      </c>
      <c r="X5628" t="str">
        <f t="shared" si="175"/>
        <v>Delhi</v>
      </c>
    </row>
    <row r="5629" spans="1:24" x14ac:dyDescent="0.4">
      <c r="A5629">
        <v>105628</v>
      </c>
      <c r="B5629" s="5">
        <v>45763.790972222225</v>
      </c>
      <c r="C5629" s="3" t="str">
        <f>TEXT(Sales_Data[[#This Row],[OrderDate]],"mmmm")</f>
        <v>April</v>
      </c>
      <c r="D5629" s="3" t="str">
        <f t="shared" si="174"/>
        <v>2025</v>
      </c>
      <c r="E5629" t="s">
        <v>39</v>
      </c>
      <c r="F5629" t="s">
        <v>40</v>
      </c>
      <c r="G5629" t="s">
        <v>29</v>
      </c>
      <c r="H5629" t="s">
        <v>32</v>
      </c>
      <c r="I5629" t="s">
        <v>100</v>
      </c>
      <c r="J5629">
        <v>89</v>
      </c>
      <c r="K5629">
        <v>5500</v>
      </c>
      <c r="L5629" s="7">
        <f>Sales_Data[[#This Row],[OrderQuantity]] *Sales_Data[[#This Row],[UnitPrice]]</f>
        <v>489500</v>
      </c>
      <c r="M5629" s="7">
        <f>Sales_Data[[#This Row],[UnitPrice]]-Sales_Data[[#This Row],[UnitCost]]</f>
        <v>2000</v>
      </c>
      <c r="N5629" s="7">
        <f>Sales_Data[[#This Row],[Gross Revenue]]-Sales_Data[[#This Row],[Discount Amount ]]</f>
        <v>487500</v>
      </c>
      <c r="O5629" s="7">
        <f>Sales_Data[[#This Row],[OrderQuantity]] *Sales_Data[[#This Row],[UnitCost]]</f>
        <v>311500</v>
      </c>
      <c r="P5629" s="7">
        <f>Sales_Data[[#This Row],[ItemCost]] +Sales_Data[[#This Row],[ShippingCost]]</f>
        <v>312067.09000000003</v>
      </c>
      <c r="Q5629" s="7">
        <f>Sales_Data[[#This Row],[Gross Revenue]]-Sales_Data[[#This Row],[TotalFinancialCost]]</f>
        <v>177432.90999999997</v>
      </c>
      <c r="R5629" s="7">
        <f>Sales_Data[[#This Row],[Actul Bill Amount]]-Sales_Data[[#This Row],[ShippingCost]]</f>
        <v>486932.91</v>
      </c>
      <c r="S5629">
        <v>738</v>
      </c>
      <c r="T5629">
        <v>567.09</v>
      </c>
      <c r="U5629" t="s">
        <v>41</v>
      </c>
      <c r="V5629">
        <v>3500</v>
      </c>
      <c r="W5629" t="s">
        <v>33</v>
      </c>
      <c r="X5629" t="str">
        <f t="shared" si="175"/>
        <v>Delhi</v>
      </c>
    </row>
    <row r="5630" spans="1:24" x14ac:dyDescent="0.4">
      <c r="A5630">
        <v>105629</v>
      </c>
      <c r="B5630" s="5">
        <v>45678.348611111112</v>
      </c>
      <c r="C5630" s="3" t="str">
        <f>TEXT(Sales_Data[[#This Row],[OrderDate]],"mmmm")</f>
        <v>January</v>
      </c>
      <c r="D5630" s="3" t="str">
        <f t="shared" si="174"/>
        <v>2025</v>
      </c>
      <c r="E5630" t="s">
        <v>23</v>
      </c>
      <c r="F5630" t="s">
        <v>46</v>
      </c>
      <c r="G5630" t="s">
        <v>31</v>
      </c>
      <c r="H5630" t="s">
        <v>37</v>
      </c>
      <c r="I5630" t="s">
        <v>100</v>
      </c>
      <c r="J5630">
        <v>69</v>
      </c>
      <c r="K5630">
        <v>15000</v>
      </c>
      <c r="L5630" s="7">
        <f>Sales_Data[[#This Row],[OrderQuantity]] *Sales_Data[[#This Row],[UnitPrice]]</f>
        <v>1035000</v>
      </c>
      <c r="M5630" s="7">
        <f>Sales_Data[[#This Row],[UnitPrice]]-Sales_Data[[#This Row],[UnitCost]]</f>
        <v>5500</v>
      </c>
      <c r="N5630" s="7">
        <f>Sales_Data[[#This Row],[Gross Revenue]]-Sales_Data[[#This Row],[Discount Amount ]]</f>
        <v>1029500</v>
      </c>
      <c r="O5630" s="7">
        <f>Sales_Data[[#This Row],[OrderQuantity]] *Sales_Data[[#This Row],[UnitCost]]</f>
        <v>655500</v>
      </c>
      <c r="P5630" s="7">
        <f>Sales_Data[[#This Row],[ItemCost]] +Sales_Data[[#This Row],[ShippingCost]]</f>
        <v>656535.81000000006</v>
      </c>
      <c r="Q5630" s="7">
        <f>Sales_Data[[#This Row],[Gross Revenue]]-Sales_Data[[#This Row],[TotalFinancialCost]]</f>
        <v>378464.18999999994</v>
      </c>
      <c r="R5630" s="7">
        <f>Sales_Data[[#This Row],[Actul Bill Amount]]-Sales_Data[[#This Row],[ShippingCost]]</f>
        <v>1028464.19</v>
      </c>
      <c r="S5630">
        <v>1194</v>
      </c>
      <c r="T5630">
        <v>1035.81</v>
      </c>
      <c r="U5630" t="s">
        <v>53</v>
      </c>
      <c r="V5630">
        <v>9500</v>
      </c>
      <c r="W5630" t="s">
        <v>38</v>
      </c>
      <c r="X5630" t="str">
        <f t="shared" si="175"/>
        <v>Kolkata</v>
      </c>
    </row>
    <row r="5631" spans="1:24" x14ac:dyDescent="0.4">
      <c r="A5631">
        <v>105630</v>
      </c>
      <c r="B5631" s="5">
        <v>45721.912499999999</v>
      </c>
      <c r="C5631" s="3" t="str">
        <f>TEXT(Sales_Data[[#This Row],[OrderDate]],"mmmm")</f>
        <v>March</v>
      </c>
      <c r="D5631" s="3" t="str">
        <f t="shared" si="174"/>
        <v>2025</v>
      </c>
      <c r="E5631" t="s">
        <v>48</v>
      </c>
      <c r="F5631" t="s">
        <v>24</v>
      </c>
      <c r="G5631" t="s">
        <v>15</v>
      </c>
      <c r="H5631" t="s">
        <v>25</v>
      </c>
      <c r="I5631" t="s">
        <v>100</v>
      </c>
      <c r="J5631">
        <v>97</v>
      </c>
      <c r="K5631">
        <v>3500</v>
      </c>
      <c r="L5631" s="7">
        <f>Sales_Data[[#This Row],[OrderQuantity]] *Sales_Data[[#This Row],[UnitPrice]]</f>
        <v>339500</v>
      </c>
      <c r="M5631" s="7">
        <f>Sales_Data[[#This Row],[UnitPrice]]-Sales_Data[[#This Row],[UnitCost]]</f>
        <v>1300</v>
      </c>
      <c r="N5631" s="7">
        <f>Sales_Data[[#This Row],[Gross Revenue]]-Sales_Data[[#This Row],[Discount Amount ]]</f>
        <v>338200</v>
      </c>
      <c r="O5631" s="7">
        <f>Sales_Data[[#This Row],[OrderQuantity]] *Sales_Data[[#This Row],[UnitCost]]</f>
        <v>213400</v>
      </c>
      <c r="P5631" s="7">
        <f>Sales_Data[[#This Row],[ItemCost]] +Sales_Data[[#This Row],[ShippingCost]]</f>
        <v>214372.75</v>
      </c>
      <c r="Q5631" s="7">
        <f>Sales_Data[[#This Row],[Gross Revenue]]-Sales_Data[[#This Row],[TotalFinancialCost]]</f>
        <v>125127.25</v>
      </c>
      <c r="R5631" s="7">
        <f>Sales_Data[[#This Row],[Actul Bill Amount]]-Sales_Data[[#This Row],[ShippingCost]]</f>
        <v>337227.25</v>
      </c>
      <c r="S5631">
        <v>1133</v>
      </c>
      <c r="T5631">
        <v>972.75</v>
      </c>
      <c r="U5631" t="s">
        <v>59</v>
      </c>
      <c r="V5631">
        <v>2200</v>
      </c>
      <c r="W5631" t="s">
        <v>27</v>
      </c>
      <c r="X5631" t="str">
        <f t="shared" si="175"/>
        <v>Mumbai</v>
      </c>
    </row>
    <row r="5632" spans="1:24" x14ac:dyDescent="0.4">
      <c r="A5632">
        <v>105631</v>
      </c>
      <c r="B5632" s="5">
        <v>45822.861111111109</v>
      </c>
      <c r="C5632" s="3" t="str">
        <f>TEXT(Sales_Data[[#This Row],[OrderDate]],"mmmm")</f>
        <v>June</v>
      </c>
      <c r="D5632" s="3" t="str">
        <f t="shared" si="174"/>
        <v>2025</v>
      </c>
      <c r="E5632" t="s">
        <v>42</v>
      </c>
      <c r="F5632" t="s">
        <v>40</v>
      </c>
      <c r="G5632" t="s">
        <v>15</v>
      </c>
      <c r="H5632" t="s">
        <v>25</v>
      </c>
      <c r="I5632" t="s">
        <v>100</v>
      </c>
      <c r="J5632">
        <v>51</v>
      </c>
      <c r="K5632">
        <v>5500</v>
      </c>
      <c r="L5632" s="7">
        <f>Sales_Data[[#This Row],[OrderQuantity]] *Sales_Data[[#This Row],[UnitPrice]]</f>
        <v>280500</v>
      </c>
      <c r="M5632" s="7">
        <f>Sales_Data[[#This Row],[UnitPrice]]-Sales_Data[[#This Row],[UnitCost]]</f>
        <v>2000</v>
      </c>
      <c r="N5632" s="7">
        <f>Sales_Data[[#This Row],[Gross Revenue]]-Sales_Data[[#This Row],[Discount Amount ]]</f>
        <v>278500</v>
      </c>
      <c r="O5632" s="7">
        <f>Sales_Data[[#This Row],[OrderQuantity]] *Sales_Data[[#This Row],[UnitCost]]</f>
        <v>178500</v>
      </c>
      <c r="P5632" s="7">
        <f>Sales_Data[[#This Row],[ItemCost]] +Sales_Data[[#This Row],[ShippingCost]]</f>
        <v>179259.88</v>
      </c>
      <c r="Q5632" s="7">
        <f>Sales_Data[[#This Row],[Gross Revenue]]-Sales_Data[[#This Row],[TotalFinancialCost]]</f>
        <v>101240.12</v>
      </c>
      <c r="R5632" s="7">
        <f>Sales_Data[[#This Row],[Actul Bill Amount]]-Sales_Data[[#This Row],[ShippingCost]]</f>
        <v>277740.12</v>
      </c>
      <c r="S5632">
        <v>435</v>
      </c>
      <c r="T5632">
        <v>759.88</v>
      </c>
      <c r="U5632" t="s">
        <v>41</v>
      </c>
      <c r="V5632">
        <v>3500</v>
      </c>
      <c r="W5632" t="s">
        <v>27</v>
      </c>
      <c r="X5632" t="str">
        <f t="shared" si="175"/>
        <v>Mumbai</v>
      </c>
    </row>
    <row r="5633" spans="1:24" x14ac:dyDescent="0.4">
      <c r="A5633">
        <v>105632</v>
      </c>
      <c r="B5633" s="5">
        <v>45684.647222222222</v>
      </c>
      <c r="C5633" s="3" t="str">
        <f>TEXT(Sales_Data[[#This Row],[OrderDate]],"mmmm")</f>
        <v>January</v>
      </c>
      <c r="D5633" s="3" t="str">
        <f t="shared" si="174"/>
        <v>2025</v>
      </c>
      <c r="E5633" t="s">
        <v>48</v>
      </c>
      <c r="F5633" t="s">
        <v>35</v>
      </c>
      <c r="G5633" t="s">
        <v>31</v>
      </c>
      <c r="H5633" t="s">
        <v>25</v>
      </c>
      <c r="I5633" t="s">
        <v>100</v>
      </c>
      <c r="J5633">
        <v>49</v>
      </c>
      <c r="K5633">
        <v>12000</v>
      </c>
      <c r="L5633" s="7">
        <f>Sales_Data[[#This Row],[OrderQuantity]] *Sales_Data[[#This Row],[UnitPrice]]</f>
        <v>588000</v>
      </c>
      <c r="M5633" s="7">
        <f>Sales_Data[[#This Row],[UnitPrice]]-Sales_Data[[#This Row],[UnitCost]]</f>
        <v>4000</v>
      </c>
      <c r="N5633" s="7">
        <f>Sales_Data[[#This Row],[Gross Revenue]]-Sales_Data[[#This Row],[Discount Amount ]]</f>
        <v>584000</v>
      </c>
      <c r="O5633" s="7">
        <f>Sales_Data[[#This Row],[OrderQuantity]] *Sales_Data[[#This Row],[UnitCost]]</f>
        <v>392000</v>
      </c>
      <c r="P5633" s="7">
        <f>Sales_Data[[#This Row],[ItemCost]] +Sales_Data[[#This Row],[ShippingCost]]</f>
        <v>392734.94</v>
      </c>
      <c r="Q5633" s="7">
        <f>Sales_Data[[#This Row],[Gross Revenue]]-Sales_Data[[#This Row],[TotalFinancialCost]]</f>
        <v>195265.06</v>
      </c>
      <c r="R5633" s="7">
        <f>Sales_Data[[#This Row],[Actul Bill Amount]]-Sales_Data[[#This Row],[ShippingCost]]</f>
        <v>583265.06000000006</v>
      </c>
      <c r="S5633">
        <v>432</v>
      </c>
      <c r="T5633">
        <v>734.94</v>
      </c>
      <c r="U5633" t="s">
        <v>36</v>
      </c>
      <c r="V5633">
        <v>8000</v>
      </c>
      <c r="W5633" t="s">
        <v>27</v>
      </c>
      <c r="X5633" t="str">
        <f t="shared" si="175"/>
        <v>Mumbai</v>
      </c>
    </row>
    <row r="5634" spans="1:24" x14ac:dyDescent="0.4">
      <c r="A5634">
        <v>105633</v>
      </c>
      <c r="B5634" s="5">
        <v>45968.951388888891</v>
      </c>
      <c r="C5634" s="3" t="str">
        <f>TEXT(Sales_Data[[#This Row],[OrderDate]],"mmmm")</f>
        <v>November</v>
      </c>
      <c r="D5634" s="3" t="str">
        <f t="shared" ref="D5634:D5697" si="176">TEXT(B5634, "yyyy")</f>
        <v>2025</v>
      </c>
      <c r="E5634" t="s">
        <v>45</v>
      </c>
      <c r="F5634" t="s">
        <v>14</v>
      </c>
      <c r="G5634" t="s">
        <v>15</v>
      </c>
      <c r="H5634" t="s">
        <v>25</v>
      </c>
      <c r="I5634" t="s">
        <v>100</v>
      </c>
      <c r="J5634">
        <v>71</v>
      </c>
      <c r="K5634">
        <v>3200</v>
      </c>
      <c r="L5634" s="7">
        <f>Sales_Data[[#This Row],[OrderQuantity]] *Sales_Data[[#This Row],[UnitPrice]]</f>
        <v>227200</v>
      </c>
      <c r="M5634" s="7">
        <f>Sales_Data[[#This Row],[UnitPrice]]-Sales_Data[[#This Row],[UnitCost]]</f>
        <v>1200</v>
      </c>
      <c r="N5634" s="7">
        <f>Sales_Data[[#This Row],[Gross Revenue]]-Sales_Data[[#This Row],[Discount Amount ]]</f>
        <v>226000</v>
      </c>
      <c r="O5634" s="7">
        <f>Sales_Data[[#This Row],[OrderQuantity]] *Sales_Data[[#This Row],[UnitCost]]</f>
        <v>142000</v>
      </c>
      <c r="P5634" s="7">
        <f>Sales_Data[[#This Row],[ItemCost]] +Sales_Data[[#This Row],[ShippingCost]]</f>
        <v>142870.54</v>
      </c>
      <c r="Q5634" s="7">
        <f>Sales_Data[[#This Row],[Gross Revenue]]-Sales_Data[[#This Row],[TotalFinancialCost]]</f>
        <v>84329.459999999992</v>
      </c>
      <c r="R5634" s="7">
        <f>Sales_Data[[#This Row],[Actul Bill Amount]]-Sales_Data[[#This Row],[ShippingCost]]</f>
        <v>225129.46</v>
      </c>
      <c r="S5634">
        <v>1090</v>
      </c>
      <c r="T5634">
        <v>870.54</v>
      </c>
      <c r="U5634" t="s">
        <v>17</v>
      </c>
      <c r="V5634">
        <v>2000</v>
      </c>
      <c r="W5634" t="s">
        <v>27</v>
      </c>
      <c r="X5634" t="str">
        <f t="shared" ref="X5634:X5697" si="177">_xlfn.TEXTBEFORE(W5634, " ")</f>
        <v>Mumbai</v>
      </c>
    </row>
    <row r="5635" spans="1:24" x14ac:dyDescent="0.4">
      <c r="A5635">
        <v>105634</v>
      </c>
      <c r="B5635" s="5">
        <v>45942.489583333336</v>
      </c>
      <c r="C5635" s="3" t="str">
        <f>TEXT(Sales_Data[[#This Row],[OrderDate]],"mmmm")</f>
        <v>October</v>
      </c>
      <c r="D5635" s="3" t="str">
        <f t="shared" si="176"/>
        <v>2025</v>
      </c>
      <c r="E5635" t="s">
        <v>39</v>
      </c>
      <c r="F5635" t="s">
        <v>43</v>
      </c>
      <c r="G5635" t="s">
        <v>31</v>
      </c>
      <c r="H5635" t="s">
        <v>32</v>
      </c>
      <c r="I5635" t="s">
        <v>100</v>
      </c>
      <c r="J5635">
        <v>2</v>
      </c>
      <c r="K5635">
        <v>4500</v>
      </c>
      <c r="L5635" s="7">
        <f>Sales_Data[[#This Row],[OrderQuantity]] *Sales_Data[[#This Row],[UnitPrice]]</f>
        <v>9000</v>
      </c>
      <c r="M5635" s="7">
        <f>Sales_Data[[#This Row],[UnitPrice]]-Sales_Data[[#This Row],[UnitCost]]</f>
        <v>2000</v>
      </c>
      <c r="N5635" s="7">
        <f>Sales_Data[[#This Row],[Gross Revenue]]-Sales_Data[[#This Row],[Discount Amount ]]</f>
        <v>7000</v>
      </c>
      <c r="O5635" s="7">
        <f>Sales_Data[[#This Row],[OrderQuantity]] *Sales_Data[[#This Row],[UnitCost]]</f>
        <v>5000</v>
      </c>
      <c r="P5635" s="7">
        <f>Sales_Data[[#This Row],[ItemCost]] +Sales_Data[[#This Row],[ShippingCost]]</f>
        <v>5508.93</v>
      </c>
      <c r="Q5635" s="7">
        <f>Sales_Data[[#This Row],[Gross Revenue]]-Sales_Data[[#This Row],[TotalFinancialCost]]</f>
        <v>3491.0699999999997</v>
      </c>
      <c r="R5635" s="7">
        <f>Sales_Data[[#This Row],[Actul Bill Amount]]-Sales_Data[[#This Row],[ShippingCost]]</f>
        <v>6491.07</v>
      </c>
      <c r="S5635">
        <v>363</v>
      </c>
      <c r="T5635">
        <v>508.93</v>
      </c>
      <c r="U5635" t="s">
        <v>44</v>
      </c>
      <c r="V5635">
        <v>2500</v>
      </c>
      <c r="W5635" t="s">
        <v>33</v>
      </c>
      <c r="X5635" t="str">
        <f t="shared" si="177"/>
        <v>Delhi</v>
      </c>
    </row>
    <row r="5636" spans="1:24" x14ac:dyDescent="0.4">
      <c r="A5636">
        <v>105635</v>
      </c>
      <c r="B5636" s="5">
        <v>45805.688888888886</v>
      </c>
      <c r="C5636" s="3" t="str">
        <f>TEXT(Sales_Data[[#This Row],[OrderDate]],"mmmm")</f>
        <v>May</v>
      </c>
      <c r="D5636" s="3" t="str">
        <f t="shared" si="176"/>
        <v>2025</v>
      </c>
      <c r="E5636" t="s">
        <v>48</v>
      </c>
      <c r="F5636" t="s">
        <v>46</v>
      </c>
      <c r="G5636" t="s">
        <v>31</v>
      </c>
      <c r="H5636" t="s">
        <v>32</v>
      </c>
      <c r="I5636" t="s">
        <v>100</v>
      </c>
      <c r="J5636">
        <v>43</v>
      </c>
      <c r="K5636">
        <v>4500</v>
      </c>
      <c r="L5636" s="7">
        <f>Sales_Data[[#This Row],[OrderQuantity]] *Sales_Data[[#This Row],[UnitPrice]]</f>
        <v>193500</v>
      </c>
      <c r="M5636" s="7">
        <f>Sales_Data[[#This Row],[UnitPrice]]-Sales_Data[[#This Row],[UnitCost]]</f>
        <v>1700</v>
      </c>
      <c r="N5636" s="7">
        <f>Sales_Data[[#This Row],[Gross Revenue]]-Sales_Data[[#This Row],[Discount Amount ]]</f>
        <v>191800</v>
      </c>
      <c r="O5636" s="7">
        <f>Sales_Data[[#This Row],[OrderQuantity]] *Sales_Data[[#This Row],[UnitCost]]</f>
        <v>120400</v>
      </c>
      <c r="P5636" s="7">
        <f>Sales_Data[[#This Row],[ItemCost]] +Sales_Data[[#This Row],[ShippingCost]]</f>
        <v>120799.29</v>
      </c>
      <c r="Q5636" s="7">
        <f>Sales_Data[[#This Row],[Gross Revenue]]-Sales_Data[[#This Row],[TotalFinancialCost]]</f>
        <v>72700.710000000006</v>
      </c>
      <c r="R5636" s="7">
        <f>Sales_Data[[#This Row],[Actul Bill Amount]]-Sales_Data[[#This Row],[ShippingCost]]</f>
        <v>191400.71</v>
      </c>
      <c r="S5636">
        <v>357</v>
      </c>
      <c r="T5636">
        <v>399.29</v>
      </c>
      <c r="U5636" t="s">
        <v>47</v>
      </c>
      <c r="V5636">
        <v>2800</v>
      </c>
      <c r="W5636" t="s">
        <v>33</v>
      </c>
      <c r="X5636" t="str">
        <f t="shared" si="177"/>
        <v>Delhi</v>
      </c>
    </row>
    <row r="5637" spans="1:24" x14ac:dyDescent="0.4">
      <c r="A5637">
        <v>105636</v>
      </c>
      <c r="B5637" s="5">
        <v>45938.29583333333</v>
      </c>
      <c r="C5637" s="3" t="str">
        <f>TEXT(Sales_Data[[#This Row],[OrderDate]],"mmmm")</f>
        <v>October</v>
      </c>
      <c r="D5637" s="3" t="str">
        <f t="shared" si="176"/>
        <v>2025</v>
      </c>
      <c r="E5637" t="s">
        <v>48</v>
      </c>
      <c r="F5637" t="s">
        <v>43</v>
      </c>
      <c r="G5637" t="s">
        <v>31</v>
      </c>
      <c r="H5637" t="s">
        <v>32</v>
      </c>
      <c r="I5637" t="s">
        <v>100</v>
      </c>
      <c r="J5637">
        <v>7</v>
      </c>
      <c r="K5637">
        <v>1800</v>
      </c>
      <c r="L5637" s="7">
        <f>Sales_Data[[#This Row],[OrderQuantity]] *Sales_Data[[#This Row],[UnitPrice]]</f>
        <v>12600</v>
      </c>
      <c r="M5637" s="7">
        <f>Sales_Data[[#This Row],[UnitPrice]]-Sales_Data[[#This Row],[UnitCost]]</f>
        <v>900</v>
      </c>
      <c r="N5637" s="7">
        <f>Sales_Data[[#This Row],[Gross Revenue]]-Sales_Data[[#This Row],[Discount Amount ]]</f>
        <v>11700</v>
      </c>
      <c r="O5637" s="7">
        <f>Sales_Data[[#This Row],[OrderQuantity]] *Sales_Data[[#This Row],[UnitCost]]</f>
        <v>6300</v>
      </c>
      <c r="P5637" s="7">
        <f>Sales_Data[[#This Row],[ItemCost]] +Sales_Data[[#This Row],[ShippingCost]]</f>
        <v>6742.19</v>
      </c>
      <c r="Q5637" s="7">
        <f>Sales_Data[[#This Row],[Gross Revenue]]-Sales_Data[[#This Row],[TotalFinancialCost]]</f>
        <v>5857.81</v>
      </c>
      <c r="R5637" s="7">
        <f>Sales_Data[[#This Row],[Actul Bill Amount]]-Sales_Data[[#This Row],[ShippingCost]]</f>
        <v>11257.81</v>
      </c>
      <c r="S5637">
        <v>1196</v>
      </c>
      <c r="T5637">
        <v>442.19</v>
      </c>
      <c r="U5637" t="s">
        <v>51</v>
      </c>
      <c r="V5637">
        <v>900</v>
      </c>
      <c r="W5637" t="s">
        <v>33</v>
      </c>
      <c r="X5637" t="str">
        <f t="shared" si="177"/>
        <v>Delhi</v>
      </c>
    </row>
    <row r="5638" spans="1:24" x14ac:dyDescent="0.4">
      <c r="A5638">
        <v>105637</v>
      </c>
      <c r="B5638" s="5">
        <v>45983.957638888889</v>
      </c>
      <c r="C5638" s="3" t="str">
        <f>TEXT(Sales_Data[[#This Row],[OrderDate]],"mmmm")</f>
        <v>November</v>
      </c>
      <c r="D5638" s="3" t="str">
        <f t="shared" si="176"/>
        <v>2025</v>
      </c>
      <c r="E5638" t="s">
        <v>50</v>
      </c>
      <c r="F5638" t="s">
        <v>43</v>
      </c>
      <c r="G5638" t="s">
        <v>31</v>
      </c>
      <c r="H5638" t="s">
        <v>16</v>
      </c>
      <c r="I5638" t="s">
        <v>100</v>
      </c>
      <c r="J5638">
        <v>51</v>
      </c>
      <c r="K5638">
        <v>4500</v>
      </c>
      <c r="L5638" s="7">
        <f>Sales_Data[[#This Row],[OrderQuantity]] *Sales_Data[[#This Row],[UnitPrice]]</f>
        <v>229500</v>
      </c>
      <c r="M5638" s="7">
        <f>Sales_Data[[#This Row],[UnitPrice]]-Sales_Data[[#This Row],[UnitCost]]</f>
        <v>2000</v>
      </c>
      <c r="N5638" s="7">
        <f>Sales_Data[[#This Row],[Gross Revenue]]-Sales_Data[[#This Row],[Discount Amount ]]</f>
        <v>227500</v>
      </c>
      <c r="O5638" s="7">
        <f>Sales_Data[[#This Row],[OrderQuantity]] *Sales_Data[[#This Row],[UnitCost]]</f>
        <v>127500</v>
      </c>
      <c r="P5638" s="7">
        <f>Sales_Data[[#This Row],[ItemCost]] +Sales_Data[[#This Row],[ShippingCost]]</f>
        <v>128455.42</v>
      </c>
      <c r="Q5638" s="7">
        <f>Sales_Data[[#This Row],[Gross Revenue]]-Sales_Data[[#This Row],[TotalFinancialCost]]</f>
        <v>101044.58</v>
      </c>
      <c r="R5638" s="7">
        <f>Sales_Data[[#This Row],[Actul Bill Amount]]-Sales_Data[[#This Row],[ShippingCost]]</f>
        <v>226544.58</v>
      </c>
      <c r="S5638">
        <v>801</v>
      </c>
      <c r="T5638">
        <v>955.42</v>
      </c>
      <c r="U5638" t="s">
        <v>44</v>
      </c>
      <c r="V5638">
        <v>2500</v>
      </c>
      <c r="W5638" t="s">
        <v>18</v>
      </c>
      <c r="X5638" t="str">
        <f t="shared" si="177"/>
        <v>Bengaluru</v>
      </c>
    </row>
    <row r="5639" spans="1:24" x14ac:dyDescent="0.4">
      <c r="A5639">
        <v>105638</v>
      </c>
      <c r="B5639" s="5">
        <v>45976.535416666666</v>
      </c>
      <c r="C5639" s="3" t="str">
        <f>TEXT(Sales_Data[[#This Row],[OrderDate]],"mmmm")</f>
        <v>November</v>
      </c>
      <c r="D5639" s="3" t="str">
        <f t="shared" si="176"/>
        <v>2025</v>
      </c>
      <c r="E5639" t="s">
        <v>45</v>
      </c>
      <c r="F5639" t="s">
        <v>43</v>
      </c>
      <c r="G5639" t="s">
        <v>29</v>
      </c>
      <c r="H5639" t="s">
        <v>16</v>
      </c>
      <c r="I5639" t="s">
        <v>100</v>
      </c>
      <c r="J5639">
        <v>86</v>
      </c>
      <c r="K5639">
        <v>4500</v>
      </c>
      <c r="L5639" s="7">
        <f>Sales_Data[[#This Row],[OrderQuantity]] *Sales_Data[[#This Row],[UnitPrice]]</f>
        <v>387000</v>
      </c>
      <c r="M5639" s="7">
        <f>Sales_Data[[#This Row],[UnitPrice]]-Sales_Data[[#This Row],[UnitCost]]</f>
        <v>2000</v>
      </c>
      <c r="N5639" s="7">
        <f>Sales_Data[[#This Row],[Gross Revenue]]-Sales_Data[[#This Row],[Discount Amount ]]</f>
        <v>385000</v>
      </c>
      <c r="O5639" s="7">
        <f>Sales_Data[[#This Row],[OrderQuantity]] *Sales_Data[[#This Row],[UnitCost]]</f>
        <v>215000</v>
      </c>
      <c r="P5639" s="7">
        <f>Sales_Data[[#This Row],[ItemCost]] +Sales_Data[[#This Row],[ShippingCost]]</f>
        <v>215688.89</v>
      </c>
      <c r="Q5639" s="7">
        <f>Sales_Data[[#This Row],[Gross Revenue]]-Sales_Data[[#This Row],[TotalFinancialCost]]</f>
        <v>171311.11</v>
      </c>
      <c r="R5639" s="7">
        <f>Sales_Data[[#This Row],[Actul Bill Amount]]-Sales_Data[[#This Row],[ShippingCost]]</f>
        <v>384311.11</v>
      </c>
      <c r="S5639">
        <v>303</v>
      </c>
      <c r="T5639">
        <v>688.89</v>
      </c>
      <c r="U5639" t="s">
        <v>44</v>
      </c>
      <c r="V5639">
        <v>2500</v>
      </c>
      <c r="W5639" t="s">
        <v>18</v>
      </c>
      <c r="X5639" t="str">
        <f t="shared" si="177"/>
        <v>Bengaluru</v>
      </c>
    </row>
    <row r="5640" spans="1:24" x14ac:dyDescent="0.4">
      <c r="A5640">
        <v>105639</v>
      </c>
      <c r="B5640" s="5">
        <v>45821.868750000001</v>
      </c>
      <c r="C5640" s="3" t="str">
        <f>TEXT(Sales_Data[[#This Row],[OrderDate]],"mmmm")</f>
        <v>June</v>
      </c>
      <c r="D5640" s="3" t="str">
        <f t="shared" si="176"/>
        <v>2025</v>
      </c>
      <c r="E5640" t="s">
        <v>45</v>
      </c>
      <c r="F5640" t="s">
        <v>14</v>
      </c>
      <c r="G5640" t="s">
        <v>15</v>
      </c>
      <c r="H5640" t="s">
        <v>32</v>
      </c>
      <c r="I5640" t="s">
        <v>100</v>
      </c>
      <c r="J5640">
        <v>25</v>
      </c>
      <c r="K5640">
        <v>6500</v>
      </c>
      <c r="L5640" s="7">
        <f>Sales_Data[[#This Row],[OrderQuantity]] *Sales_Data[[#This Row],[UnitPrice]]</f>
        <v>162500</v>
      </c>
      <c r="M5640" s="7">
        <f>Sales_Data[[#This Row],[UnitPrice]]-Sales_Data[[#This Row],[UnitCost]]</f>
        <v>2300</v>
      </c>
      <c r="N5640" s="7">
        <f>Sales_Data[[#This Row],[Gross Revenue]]-Sales_Data[[#This Row],[Discount Amount ]]</f>
        <v>160200</v>
      </c>
      <c r="O5640" s="7">
        <f>Sales_Data[[#This Row],[OrderQuantity]] *Sales_Data[[#This Row],[UnitCost]]</f>
        <v>105000</v>
      </c>
      <c r="P5640" s="7">
        <f>Sales_Data[[#This Row],[ItemCost]] +Sales_Data[[#This Row],[ShippingCost]]</f>
        <v>105391.77</v>
      </c>
      <c r="Q5640" s="7">
        <f>Sales_Data[[#This Row],[Gross Revenue]]-Sales_Data[[#This Row],[TotalFinancialCost]]</f>
        <v>57108.229999999996</v>
      </c>
      <c r="R5640" s="7">
        <f>Sales_Data[[#This Row],[Actul Bill Amount]]-Sales_Data[[#This Row],[ShippingCost]]</f>
        <v>159808.23000000001</v>
      </c>
      <c r="S5640">
        <v>905</v>
      </c>
      <c r="T5640">
        <v>391.77</v>
      </c>
      <c r="U5640" t="s">
        <v>21</v>
      </c>
      <c r="V5640">
        <v>4200</v>
      </c>
      <c r="W5640" t="s">
        <v>33</v>
      </c>
      <c r="X5640" t="str">
        <f t="shared" si="177"/>
        <v>Delhi</v>
      </c>
    </row>
    <row r="5641" spans="1:24" x14ac:dyDescent="0.4">
      <c r="A5641">
        <v>105640</v>
      </c>
      <c r="B5641" s="5">
        <v>45881.88958333333</v>
      </c>
      <c r="C5641" s="3" t="str">
        <f>TEXT(Sales_Data[[#This Row],[OrderDate]],"mmmm")</f>
        <v>August</v>
      </c>
      <c r="D5641" s="3" t="str">
        <f t="shared" si="176"/>
        <v>2025</v>
      </c>
      <c r="E5641" t="s">
        <v>48</v>
      </c>
      <c r="F5641" t="s">
        <v>35</v>
      </c>
      <c r="G5641" t="s">
        <v>29</v>
      </c>
      <c r="H5641" t="s">
        <v>25</v>
      </c>
      <c r="I5641" t="s">
        <v>100</v>
      </c>
      <c r="J5641">
        <v>74</v>
      </c>
      <c r="K5641">
        <v>12000</v>
      </c>
      <c r="L5641" s="7">
        <f>Sales_Data[[#This Row],[OrderQuantity]] *Sales_Data[[#This Row],[UnitPrice]]</f>
        <v>888000</v>
      </c>
      <c r="M5641" s="7">
        <f>Sales_Data[[#This Row],[UnitPrice]]-Sales_Data[[#This Row],[UnitCost]]</f>
        <v>4000</v>
      </c>
      <c r="N5641" s="7">
        <f>Sales_Data[[#This Row],[Gross Revenue]]-Sales_Data[[#This Row],[Discount Amount ]]</f>
        <v>884000</v>
      </c>
      <c r="O5641" s="7">
        <f>Sales_Data[[#This Row],[OrderQuantity]] *Sales_Data[[#This Row],[UnitCost]]</f>
        <v>592000</v>
      </c>
      <c r="P5641" s="7">
        <f>Sales_Data[[#This Row],[ItemCost]] +Sales_Data[[#This Row],[ShippingCost]]</f>
        <v>594229.11</v>
      </c>
      <c r="Q5641" s="7">
        <f>Sales_Data[[#This Row],[Gross Revenue]]-Sales_Data[[#This Row],[TotalFinancialCost]]</f>
        <v>293770.89</v>
      </c>
      <c r="R5641" s="7">
        <f>Sales_Data[[#This Row],[Actul Bill Amount]]-Sales_Data[[#This Row],[ShippingCost]]</f>
        <v>881770.89</v>
      </c>
      <c r="S5641">
        <v>328</v>
      </c>
      <c r="T5641">
        <v>2229.11</v>
      </c>
      <c r="U5641" t="s">
        <v>36</v>
      </c>
      <c r="V5641">
        <v>8000</v>
      </c>
      <c r="W5641" t="s">
        <v>27</v>
      </c>
      <c r="X5641" t="str">
        <f t="shared" si="177"/>
        <v>Mumbai</v>
      </c>
    </row>
    <row r="5642" spans="1:24" x14ac:dyDescent="0.4">
      <c r="A5642">
        <v>105641</v>
      </c>
      <c r="B5642" s="5">
        <v>45929.593055555553</v>
      </c>
      <c r="C5642" s="3" t="str">
        <f>TEXT(Sales_Data[[#This Row],[OrderDate]],"mmmm")</f>
        <v>September</v>
      </c>
      <c r="D5642" s="3" t="str">
        <f t="shared" si="176"/>
        <v>2025</v>
      </c>
      <c r="E5642" t="s">
        <v>13</v>
      </c>
      <c r="F5642" t="s">
        <v>55</v>
      </c>
      <c r="G5642" t="s">
        <v>31</v>
      </c>
      <c r="H5642" t="s">
        <v>20</v>
      </c>
      <c r="I5642" t="s">
        <v>100</v>
      </c>
      <c r="J5642">
        <v>91</v>
      </c>
      <c r="K5642">
        <v>850</v>
      </c>
      <c r="L5642" s="7">
        <f>Sales_Data[[#This Row],[OrderQuantity]] *Sales_Data[[#This Row],[UnitPrice]]</f>
        <v>77350</v>
      </c>
      <c r="M5642" s="7">
        <f>Sales_Data[[#This Row],[UnitPrice]]-Sales_Data[[#This Row],[UnitCost]]</f>
        <v>300</v>
      </c>
      <c r="N5642" s="7">
        <f>Sales_Data[[#This Row],[Gross Revenue]]-Sales_Data[[#This Row],[Discount Amount ]]</f>
        <v>77050</v>
      </c>
      <c r="O5642" s="7">
        <f>Sales_Data[[#This Row],[OrderQuantity]] *Sales_Data[[#This Row],[UnitCost]]</f>
        <v>50050</v>
      </c>
      <c r="P5642" s="7">
        <f>Sales_Data[[#This Row],[ItemCost]] +Sales_Data[[#This Row],[ShippingCost]]</f>
        <v>50595.7</v>
      </c>
      <c r="Q5642" s="7">
        <f>Sales_Data[[#This Row],[Gross Revenue]]-Sales_Data[[#This Row],[TotalFinancialCost]]</f>
        <v>26754.300000000003</v>
      </c>
      <c r="R5642" s="7">
        <f>Sales_Data[[#This Row],[Actul Bill Amount]]-Sales_Data[[#This Row],[ShippingCost]]</f>
        <v>76504.3</v>
      </c>
      <c r="S5642">
        <v>839</v>
      </c>
      <c r="T5642">
        <v>545.70000000000005</v>
      </c>
      <c r="U5642" t="s">
        <v>56</v>
      </c>
      <c r="V5642">
        <v>550</v>
      </c>
      <c r="W5642" t="s">
        <v>22</v>
      </c>
      <c r="X5642" t="str">
        <f t="shared" si="177"/>
        <v>Nagpur</v>
      </c>
    </row>
    <row r="5643" spans="1:24" x14ac:dyDescent="0.4">
      <c r="A5643">
        <v>105642</v>
      </c>
      <c r="B5643" s="5">
        <v>45803.367361111108</v>
      </c>
      <c r="C5643" s="3" t="str">
        <f>TEXT(Sales_Data[[#This Row],[OrderDate]],"mmmm")</f>
        <v>May</v>
      </c>
      <c r="D5643" s="3" t="str">
        <f t="shared" si="176"/>
        <v>2025</v>
      </c>
      <c r="E5643" t="s">
        <v>19</v>
      </c>
      <c r="F5643" t="s">
        <v>14</v>
      </c>
      <c r="G5643" t="s">
        <v>29</v>
      </c>
      <c r="H5643" t="s">
        <v>20</v>
      </c>
      <c r="I5643" t="s">
        <v>100</v>
      </c>
      <c r="J5643">
        <v>55</v>
      </c>
      <c r="K5643">
        <v>6500</v>
      </c>
      <c r="L5643" s="7">
        <f>Sales_Data[[#This Row],[OrderQuantity]] *Sales_Data[[#This Row],[UnitPrice]]</f>
        <v>357500</v>
      </c>
      <c r="M5643" s="7">
        <f>Sales_Data[[#This Row],[UnitPrice]]-Sales_Data[[#This Row],[UnitCost]]</f>
        <v>2300</v>
      </c>
      <c r="N5643" s="7">
        <f>Sales_Data[[#This Row],[Gross Revenue]]-Sales_Data[[#This Row],[Discount Amount ]]</f>
        <v>355200</v>
      </c>
      <c r="O5643" s="7">
        <f>Sales_Data[[#This Row],[OrderQuantity]] *Sales_Data[[#This Row],[UnitCost]]</f>
        <v>231000</v>
      </c>
      <c r="P5643" s="7">
        <f>Sales_Data[[#This Row],[ItemCost]] +Sales_Data[[#This Row],[ShippingCost]]</f>
        <v>231480.6</v>
      </c>
      <c r="Q5643" s="7">
        <f>Sales_Data[[#This Row],[Gross Revenue]]-Sales_Data[[#This Row],[TotalFinancialCost]]</f>
        <v>126019.4</v>
      </c>
      <c r="R5643" s="7">
        <f>Sales_Data[[#This Row],[Actul Bill Amount]]-Sales_Data[[#This Row],[ShippingCost]]</f>
        <v>354719.4</v>
      </c>
      <c r="S5643">
        <v>650</v>
      </c>
      <c r="T5643">
        <v>480.6</v>
      </c>
      <c r="U5643" t="s">
        <v>21</v>
      </c>
      <c r="V5643">
        <v>4200</v>
      </c>
      <c r="W5643" t="s">
        <v>22</v>
      </c>
      <c r="X5643" t="str">
        <f t="shared" si="177"/>
        <v>Nagpur</v>
      </c>
    </row>
    <row r="5644" spans="1:24" x14ac:dyDescent="0.4">
      <c r="A5644">
        <v>105643</v>
      </c>
      <c r="B5644" s="5">
        <v>46013.034722222219</v>
      </c>
      <c r="C5644" s="3" t="str">
        <f>TEXT(Sales_Data[[#This Row],[OrderDate]],"mmmm")</f>
        <v>December</v>
      </c>
      <c r="D5644" s="3" t="str">
        <f t="shared" si="176"/>
        <v>2025</v>
      </c>
      <c r="E5644" t="s">
        <v>34</v>
      </c>
      <c r="F5644" t="s">
        <v>55</v>
      </c>
      <c r="G5644" t="s">
        <v>15</v>
      </c>
      <c r="H5644" t="s">
        <v>16</v>
      </c>
      <c r="I5644" t="s">
        <v>100</v>
      </c>
      <c r="J5644">
        <v>42</v>
      </c>
      <c r="K5644">
        <v>1200</v>
      </c>
      <c r="L5644" s="7">
        <f>Sales_Data[[#This Row],[OrderQuantity]] *Sales_Data[[#This Row],[UnitPrice]]</f>
        <v>50400</v>
      </c>
      <c r="M5644" s="7">
        <f>Sales_Data[[#This Row],[UnitPrice]]-Sales_Data[[#This Row],[UnitCost]]</f>
        <v>400</v>
      </c>
      <c r="N5644" s="7">
        <f>Sales_Data[[#This Row],[Gross Revenue]]-Sales_Data[[#This Row],[Discount Amount ]]</f>
        <v>50000</v>
      </c>
      <c r="O5644" s="7">
        <f>Sales_Data[[#This Row],[OrderQuantity]] *Sales_Data[[#This Row],[UnitCost]]</f>
        <v>33600</v>
      </c>
      <c r="P5644" s="7">
        <f>Sales_Data[[#This Row],[ItemCost]] +Sales_Data[[#This Row],[ShippingCost]]</f>
        <v>34254.58</v>
      </c>
      <c r="Q5644" s="7">
        <f>Sales_Data[[#This Row],[Gross Revenue]]-Sales_Data[[#This Row],[TotalFinancialCost]]</f>
        <v>16145.419999999998</v>
      </c>
      <c r="R5644" s="7">
        <f>Sales_Data[[#This Row],[Actul Bill Amount]]-Sales_Data[[#This Row],[ShippingCost]]</f>
        <v>49345.42</v>
      </c>
      <c r="S5644">
        <v>963</v>
      </c>
      <c r="T5644">
        <v>654.58000000000004</v>
      </c>
      <c r="U5644" t="s">
        <v>58</v>
      </c>
      <c r="V5644">
        <v>800</v>
      </c>
      <c r="W5644" t="s">
        <v>18</v>
      </c>
      <c r="X5644" t="str">
        <f t="shared" si="177"/>
        <v>Bengaluru</v>
      </c>
    </row>
    <row r="5645" spans="1:24" x14ac:dyDescent="0.4">
      <c r="A5645">
        <v>105644</v>
      </c>
      <c r="B5645" s="5">
        <v>45687.588194444441</v>
      </c>
      <c r="C5645" s="3" t="str">
        <f>TEXT(Sales_Data[[#This Row],[OrderDate]],"mmmm")</f>
        <v>January</v>
      </c>
      <c r="D5645" s="3" t="str">
        <f t="shared" si="176"/>
        <v>2025</v>
      </c>
      <c r="E5645" t="s">
        <v>13</v>
      </c>
      <c r="F5645" t="s">
        <v>28</v>
      </c>
      <c r="G5645" t="s">
        <v>15</v>
      </c>
      <c r="H5645" t="s">
        <v>32</v>
      </c>
      <c r="I5645" t="s">
        <v>100</v>
      </c>
      <c r="J5645">
        <v>23</v>
      </c>
      <c r="K5645">
        <v>450</v>
      </c>
      <c r="L5645" s="7">
        <f>Sales_Data[[#This Row],[OrderQuantity]] *Sales_Data[[#This Row],[UnitPrice]]</f>
        <v>10350</v>
      </c>
      <c r="M5645" s="7">
        <f>Sales_Data[[#This Row],[UnitPrice]]-Sales_Data[[#This Row],[UnitCost]]</f>
        <v>250</v>
      </c>
      <c r="N5645" s="7">
        <f>Sales_Data[[#This Row],[Gross Revenue]]-Sales_Data[[#This Row],[Discount Amount ]]</f>
        <v>10100</v>
      </c>
      <c r="O5645" s="7">
        <f>Sales_Data[[#This Row],[OrderQuantity]] *Sales_Data[[#This Row],[UnitCost]]</f>
        <v>4600</v>
      </c>
      <c r="P5645" s="7">
        <f>Sales_Data[[#This Row],[ItemCost]] +Sales_Data[[#This Row],[ShippingCost]]</f>
        <v>5384.98</v>
      </c>
      <c r="Q5645" s="7">
        <f>Sales_Data[[#This Row],[Gross Revenue]]-Sales_Data[[#This Row],[TotalFinancialCost]]</f>
        <v>4965.0200000000004</v>
      </c>
      <c r="R5645" s="7">
        <f>Sales_Data[[#This Row],[Actul Bill Amount]]-Sales_Data[[#This Row],[ShippingCost]]</f>
        <v>9315.02</v>
      </c>
      <c r="S5645">
        <v>921</v>
      </c>
      <c r="T5645">
        <v>784.98</v>
      </c>
      <c r="U5645" t="s">
        <v>30</v>
      </c>
      <c r="V5645">
        <v>200</v>
      </c>
      <c r="W5645" t="s">
        <v>33</v>
      </c>
      <c r="X5645" t="str">
        <f t="shared" si="177"/>
        <v>Delhi</v>
      </c>
    </row>
    <row r="5646" spans="1:24" x14ac:dyDescent="0.4">
      <c r="A5646">
        <v>105645</v>
      </c>
      <c r="B5646" s="5">
        <v>45702.111111111109</v>
      </c>
      <c r="C5646" s="3" t="str">
        <f>TEXT(Sales_Data[[#This Row],[OrderDate]],"mmmm")</f>
        <v>February</v>
      </c>
      <c r="D5646" s="3" t="str">
        <f t="shared" si="176"/>
        <v>2025</v>
      </c>
      <c r="E5646" t="s">
        <v>23</v>
      </c>
      <c r="F5646" t="s">
        <v>46</v>
      </c>
      <c r="G5646" t="s">
        <v>29</v>
      </c>
      <c r="H5646" t="s">
        <v>20</v>
      </c>
      <c r="I5646" t="s">
        <v>100</v>
      </c>
      <c r="J5646">
        <v>83</v>
      </c>
      <c r="K5646">
        <v>4500</v>
      </c>
      <c r="L5646" s="7">
        <f>Sales_Data[[#This Row],[OrderQuantity]] *Sales_Data[[#This Row],[UnitPrice]]</f>
        <v>373500</v>
      </c>
      <c r="M5646" s="7">
        <f>Sales_Data[[#This Row],[UnitPrice]]-Sales_Data[[#This Row],[UnitCost]]</f>
        <v>1700</v>
      </c>
      <c r="N5646" s="7">
        <f>Sales_Data[[#This Row],[Gross Revenue]]-Sales_Data[[#This Row],[Discount Amount ]]</f>
        <v>371800</v>
      </c>
      <c r="O5646" s="7">
        <f>Sales_Data[[#This Row],[OrderQuantity]] *Sales_Data[[#This Row],[UnitCost]]</f>
        <v>232400</v>
      </c>
      <c r="P5646" s="7">
        <f>Sales_Data[[#This Row],[ItemCost]] +Sales_Data[[#This Row],[ShippingCost]]</f>
        <v>232902.18</v>
      </c>
      <c r="Q5646" s="7">
        <f>Sales_Data[[#This Row],[Gross Revenue]]-Sales_Data[[#This Row],[TotalFinancialCost]]</f>
        <v>140597.82</v>
      </c>
      <c r="R5646" s="7">
        <f>Sales_Data[[#This Row],[Actul Bill Amount]]-Sales_Data[[#This Row],[ShippingCost]]</f>
        <v>371297.82</v>
      </c>
      <c r="S5646">
        <v>1127</v>
      </c>
      <c r="T5646">
        <v>502.18</v>
      </c>
      <c r="U5646" t="s">
        <v>47</v>
      </c>
      <c r="V5646">
        <v>2800</v>
      </c>
      <c r="W5646" t="s">
        <v>22</v>
      </c>
      <c r="X5646" t="str">
        <f t="shared" si="177"/>
        <v>Nagpur</v>
      </c>
    </row>
    <row r="5647" spans="1:24" x14ac:dyDescent="0.4">
      <c r="A5647">
        <v>105646</v>
      </c>
      <c r="B5647" s="5">
        <v>45932.59375</v>
      </c>
      <c r="C5647" s="3" t="str">
        <f>TEXT(Sales_Data[[#This Row],[OrderDate]],"mmmm")</f>
        <v>October</v>
      </c>
      <c r="D5647" s="3" t="str">
        <f t="shared" si="176"/>
        <v>2025</v>
      </c>
      <c r="E5647" t="s">
        <v>23</v>
      </c>
      <c r="F5647" t="s">
        <v>24</v>
      </c>
      <c r="G5647" t="s">
        <v>15</v>
      </c>
      <c r="H5647" t="s">
        <v>16</v>
      </c>
      <c r="I5647" t="s">
        <v>100</v>
      </c>
      <c r="J5647">
        <v>55</v>
      </c>
      <c r="K5647">
        <v>25000</v>
      </c>
      <c r="L5647" s="7">
        <f>Sales_Data[[#This Row],[OrderQuantity]] *Sales_Data[[#This Row],[UnitPrice]]</f>
        <v>1375000</v>
      </c>
      <c r="M5647" s="7">
        <f>Sales_Data[[#This Row],[UnitPrice]]-Sales_Data[[#This Row],[UnitCost]]</f>
        <v>7000</v>
      </c>
      <c r="N5647" s="7">
        <f>Sales_Data[[#This Row],[Gross Revenue]]-Sales_Data[[#This Row],[Discount Amount ]]</f>
        <v>1368000</v>
      </c>
      <c r="O5647" s="7">
        <f>Sales_Data[[#This Row],[OrderQuantity]] *Sales_Data[[#This Row],[UnitCost]]</f>
        <v>990000</v>
      </c>
      <c r="P5647" s="7">
        <f>Sales_Data[[#This Row],[ItemCost]] +Sales_Data[[#This Row],[ShippingCost]]</f>
        <v>990702.36</v>
      </c>
      <c r="Q5647" s="7">
        <f>Sales_Data[[#This Row],[Gross Revenue]]-Sales_Data[[#This Row],[TotalFinancialCost]]</f>
        <v>384297.64</v>
      </c>
      <c r="R5647" s="7">
        <f>Sales_Data[[#This Row],[Actul Bill Amount]]-Sales_Data[[#This Row],[ShippingCost]]</f>
        <v>1367297.64</v>
      </c>
      <c r="S5647">
        <v>726</v>
      </c>
      <c r="T5647">
        <v>702.36</v>
      </c>
      <c r="U5647" t="s">
        <v>60</v>
      </c>
      <c r="V5647">
        <v>18000</v>
      </c>
      <c r="W5647" t="s">
        <v>18</v>
      </c>
      <c r="X5647" t="str">
        <f t="shared" si="177"/>
        <v>Bengaluru</v>
      </c>
    </row>
    <row r="5648" spans="1:24" x14ac:dyDescent="0.4">
      <c r="A5648">
        <v>105647</v>
      </c>
      <c r="B5648" s="5">
        <v>45691.416666666664</v>
      </c>
      <c r="C5648" s="3" t="str">
        <f>TEXT(Sales_Data[[#This Row],[OrderDate]],"mmmm")</f>
        <v>February</v>
      </c>
      <c r="D5648" s="3" t="str">
        <f t="shared" si="176"/>
        <v>2025</v>
      </c>
      <c r="E5648" t="s">
        <v>50</v>
      </c>
      <c r="F5648" t="s">
        <v>40</v>
      </c>
      <c r="G5648" t="s">
        <v>15</v>
      </c>
      <c r="H5648" t="s">
        <v>25</v>
      </c>
      <c r="I5648" t="s">
        <v>100</v>
      </c>
      <c r="J5648">
        <v>73</v>
      </c>
      <c r="K5648">
        <v>1500</v>
      </c>
      <c r="L5648" s="7">
        <f>Sales_Data[[#This Row],[OrderQuantity]] *Sales_Data[[#This Row],[UnitPrice]]</f>
        <v>109500</v>
      </c>
      <c r="M5648" s="7">
        <f>Sales_Data[[#This Row],[UnitPrice]]-Sales_Data[[#This Row],[UnitCost]]</f>
        <v>700</v>
      </c>
      <c r="N5648" s="7">
        <f>Sales_Data[[#This Row],[Gross Revenue]]-Sales_Data[[#This Row],[Discount Amount ]]</f>
        <v>108800</v>
      </c>
      <c r="O5648" s="7">
        <f>Sales_Data[[#This Row],[OrderQuantity]] *Sales_Data[[#This Row],[UnitCost]]</f>
        <v>58400</v>
      </c>
      <c r="P5648" s="7">
        <f>Sales_Data[[#This Row],[ItemCost]] +Sales_Data[[#This Row],[ShippingCost]]</f>
        <v>58702.400000000001</v>
      </c>
      <c r="Q5648" s="7">
        <f>Sales_Data[[#This Row],[Gross Revenue]]-Sales_Data[[#This Row],[TotalFinancialCost]]</f>
        <v>50797.599999999999</v>
      </c>
      <c r="R5648" s="7">
        <f>Sales_Data[[#This Row],[Actul Bill Amount]]-Sales_Data[[#This Row],[ShippingCost]]</f>
        <v>108497.60000000001</v>
      </c>
      <c r="S5648">
        <v>1131</v>
      </c>
      <c r="T5648">
        <v>302.39999999999998</v>
      </c>
      <c r="U5648" t="s">
        <v>52</v>
      </c>
      <c r="V5648">
        <v>800</v>
      </c>
      <c r="W5648" t="s">
        <v>27</v>
      </c>
      <c r="X5648" t="str">
        <f t="shared" si="177"/>
        <v>Mumbai</v>
      </c>
    </row>
    <row r="5649" spans="1:24" x14ac:dyDescent="0.4">
      <c r="A5649">
        <v>105648</v>
      </c>
      <c r="B5649" s="5">
        <v>45798.352777777778</v>
      </c>
      <c r="C5649" s="3" t="str">
        <f>TEXT(Sales_Data[[#This Row],[OrderDate]],"mmmm")</f>
        <v>May</v>
      </c>
      <c r="D5649" s="3" t="str">
        <f t="shared" si="176"/>
        <v>2025</v>
      </c>
      <c r="E5649" t="s">
        <v>42</v>
      </c>
      <c r="F5649" t="s">
        <v>40</v>
      </c>
      <c r="G5649" t="s">
        <v>31</v>
      </c>
      <c r="H5649" t="s">
        <v>16</v>
      </c>
      <c r="I5649" t="s">
        <v>100</v>
      </c>
      <c r="J5649">
        <v>53</v>
      </c>
      <c r="K5649">
        <v>5500</v>
      </c>
      <c r="L5649" s="7">
        <f>Sales_Data[[#This Row],[OrderQuantity]] *Sales_Data[[#This Row],[UnitPrice]]</f>
        <v>291500</v>
      </c>
      <c r="M5649" s="7">
        <f>Sales_Data[[#This Row],[UnitPrice]]-Sales_Data[[#This Row],[UnitCost]]</f>
        <v>2000</v>
      </c>
      <c r="N5649" s="7">
        <f>Sales_Data[[#This Row],[Gross Revenue]]-Sales_Data[[#This Row],[Discount Amount ]]</f>
        <v>289500</v>
      </c>
      <c r="O5649" s="7">
        <f>Sales_Data[[#This Row],[OrderQuantity]] *Sales_Data[[#This Row],[UnitCost]]</f>
        <v>185500</v>
      </c>
      <c r="P5649" s="7">
        <f>Sales_Data[[#This Row],[ItemCost]] +Sales_Data[[#This Row],[ShippingCost]]</f>
        <v>186129.43</v>
      </c>
      <c r="Q5649" s="7">
        <f>Sales_Data[[#This Row],[Gross Revenue]]-Sales_Data[[#This Row],[TotalFinancialCost]]</f>
        <v>105370.57</v>
      </c>
      <c r="R5649" s="7">
        <f>Sales_Data[[#This Row],[Actul Bill Amount]]-Sales_Data[[#This Row],[ShippingCost]]</f>
        <v>288870.57</v>
      </c>
      <c r="S5649">
        <v>833</v>
      </c>
      <c r="T5649">
        <v>629.42999999999995</v>
      </c>
      <c r="U5649" t="s">
        <v>41</v>
      </c>
      <c r="V5649">
        <v>3500</v>
      </c>
      <c r="W5649" t="s">
        <v>18</v>
      </c>
      <c r="X5649" t="str">
        <f t="shared" si="177"/>
        <v>Bengaluru</v>
      </c>
    </row>
    <row r="5650" spans="1:24" x14ac:dyDescent="0.4">
      <c r="A5650">
        <v>105649</v>
      </c>
      <c r="B5650" s="5">
        <v>45975.772916666669</v>
      </c>
      <c r="C5650" s="3" t="str">
        <f>TEXT(Sales_Data[[#This Row],[OrderDate]],"mmmm")</f>
        <v>November</v>
      </c>
      <c r="D5650" s="3" t="str">
        <f t="shared" si="176"/>
        <v>2025</v>
      </c>
      <c r="E5650" t="s">
        <v>34</v>
      </c>
      <c r="F5650" t="s">
        <v>28</v>
      </c>
      <c r="G5650" t="s">
        <v>29</v>
      </c>
      <c r="H5650" t="s">
        <v>20</v>
      </c>
      <c r="I5650" t="s">
        <v>100</v>
      </c>
      <c r="J5650">
        <v>55</v>
      </c>
      <c r="K5650">
        <v>2500</v>
      </c>
      <c r="L5650" s="7">
        <f>Sales_Data[[#This Row],[OrderQuantity]] *Sales_Data[[#This Row],[UnitPrice]]</f>
        <v>137500</v>
      </c>
      <c r="M5650" s="7">
        <f>Sales_Data[[#This Row],[UnitPrice]]-Sales_Data[[#This Row],[UnitCost]]</f>
        <v>1000</v>
      </c>
      <c r="N5650" s="7">
        <f>Sales_Data[[#This Row],[Gross Revenue]]-Sales_Data[[#This Row],[Discount Amount ]]</f>
        <v>136500</v>
      </c>
      <c r="O5650" s="7">
        <f>Sales_Data[[#This Row],[OrderQuantity]] *Sales_Data[[#This Row],[UnitCost]]</f>
        <v>82500</v>
      </c>
      <c r="P5650" s="7">
        <f>Sales_Data[[#This Row],[ItemCost]] +Sales_Data[[#This Row],[ShippingCost]]</f>
        <v>82998.039999999994</v>
      </c>
      <c r="Q5650" s="7">
        <f>Sales_Data[[#This Row],[Gross Revenue]]-Sales_Data[[#This Row],[TotalFinancialCost]]</f>
        <v>54501.960000000006</v>
      </c>
      <c r="R5650" s="7">
        <f>Sales_Data[[#This Row],[Actul Bill Amount]]-Sales_Data[[#This Row],[ShippingCost]]</f>
        <v>136001.96</v>
      </c>
      <c r="S5650">
        <v>651</v>
      </c>
      <c r="T5650">
        <v>498.04</v>
      </c>
      <c r="U5650" t="s">
        <v>54</v>
      </c>
      <c r="V5650">
        <v>1500</v>
      </c>
      <c r="W5650" t="s">
        <v>22</v>
      </c>
      <c r="X5650" t="str">
        <f t="shared" si="177"/>
        <v>Nagpur</v>
      </c>
    </row>
    <row r="5651" spans="1:24" x14ac:dyDescent="0.4">
      <c r="A5651">
        <v>105650</v>
      </c>
      <c r="B5651" s="5">
        <v>45878.911111111112</v>
      </c>
      <c r="C5651" s="3" t="str">
        <f>TEXT(Sales_Data[[#This Row],[OrderDate]],"mmmm")</f>
        <v>August</v>
      </c>
      <c r="D5651" s="3" t="str">
        <f t="shared" si="176"/>
        <v>2025</v>
      </c>
      <c r="E5651" t="s">
        <v>50</v>
      </c>
      <c r="F5651" t="s">
        <v>24</v>
      </c>
      <c r="G5651" t="s">
        <v>29</v>
      </c>
      <c r="H5651" t="s">
        <v>16</v>
      </c>
      <c r="I5651" t="s">
        <v>100</v>
      </c>
      <c r="J5651">
        <v>75</v>
      </c>
      <c r="K5651">
        <v>3500</v>
      </c>
      <c r="L5651" s="7">
        <f>Sales_Data[[#This Row],[OrderQuantity]] *Sales_Data[[#This Row],[UnitPrice]]</f>
        <v>262500</v>
      </c>
      <c r="M5651" s="7">
        <f>Sales_Data[[#This Row],[UnitPrice]]-Sales_Data[[#This Row],[UnitCost]]</f>
        <v>1300</v>
      </c>
      <c r="N5651" s="7">
        <f>Sales_Data[[#This Row],[Gross Revenue]]-Sales_Data[[#This Row],[Discount Amount ]]</f>
        <v>261200</v>
      </c>
      <c r="O5651" s="7">
        <f>Sales_Data[[#This Row],[OrderQuantity]] *Sales_Data[[#This Row],[UnitCost]]</f>
        <v>165000</v>
      </c>
      <c r="P5651" s="7">
        <f>Sales_Data[[#This Row],[ItemCost]] +Sales_Data[[#This Row],[ShippingCost]]</f>
        <v>165709.82999999999</v>
      </c>
      <c r="Q5651" s="7">
        <f>Sales_Data[[#This Row],[Gross Revenue]]-Sales_Data[[#This Row],[TotalFinancialCost]]</f>
        <v>96790.170000000013</v>
      </c>
      <c r="R5651" s="7">
        <f>Sales_Data[[#This Row],[Actul Bill Amount]]-Sales_Data[[#This Row],[ShippingCost]]</f>
        <v>260490.17</v>
      </c>
      <c r="S5651">
        <v>528</v>
      </c>
      <c r="T5651">
        <v>709.83</v>
      </c>
      <c r="U5651" t="s">
        <v>59</v>
      </c>
      <c r="V5651">
        <v>2200</v>
      </c>
      <c r="W5651" t="s">
        <v>18</v>
      </c>
      <c r="X5651" t="str">
        <f t="shared" si="177"/>
        <v>Bengaluru</v>
      </c>
    </row>
    <row r="5652" spans="1:24" x14ac:dyDescent="0.4">
      <c r="A5652">
        <v>105651</v>
      </c>
      <c r="B5652" s="5">
        <v>46013.709722222222</v>
      </c>
      <c r="C5652" s="3" t="str">
        <f>TEXT(Sales_Data[[#This Row],[OrderDate]],"mmmm")</f>
        <v>December</v>
      </c>
      <c r="D5652" s="3" t="str">
        <f t="shared" si="176"/>
        <v>2025</v>
      </c>
      <c r="E5652" t="s">
        <v>19</v>
      </c>
      <c r="F5652" t="s">
        <v>24</v>
      </c>
      <c r="G5652" t="s">
        <v>29</v>
      </c>
      <c r="H5652" t="s">
        <v>20</v>
      </c>
      <c r="I5652" t="s">
        <v>100</v>
      </c>
      <c r="J5652">
        <v>93</v>
      </c>
      <c r="K5652">
        <v>25000</v>
      </c>
      <c r="L5652" s="7">
        <f>Sales_Data[[#This Row],[OrderQuantity]] *Sales_Data[[#This Row],[UnitPrice]]</f>
        <v>2325000</v>
      </c>
      <c r="M5652" s="7">
        <f>Sales_Data[[#This Row],[UnitPrice]]-Sales_Data[[#This Row],[UnitCost]]</f>
        <v>7000</v>
      </c>
      <c r="N5652" s="7">
        <f>Sales_Data[[#This Row],[Gross Revenue]]-Sales_Data[[#This Row],[Discount Amount ]]</f>
        <v>2318000</v>
      </c>
      <c r="O5652" s="7">
        <f>Sales_Data[[#This Row],[OrderQuantity]] *Sales_Data[[#This Row],[UnitCost]]</f>
        <v>1674000</v>
      </c>
      <c r="P5652" s="7">
        <f>Sales_Data[[#This Row],[ItemCost]] +Sales_Data[[#This Row],[ShippingCost]]</f>
        <v>1674217.2</v>
      </c>
      <c r="Q5652" s="7">
        <f>Sales_Data[[#This Row],[Gross Revenue]]-Sales_Data[[#This Row],[TotalFinancialCost]]</f>
        <v>650782.80000000005</v>
      </c>
      <c r="R5652" s="7">
        <f>Sales_Data[[#This Row],[Actul Bill Amount]]-Sales_Data[[#This Row],[ShippingCost]]</f>
        <v>2317782.7999999998</v>
      </c>
      <c r="S5652">
        <v>1041</v>
      </c>
      <c r="T5652">
        <v>217.2</v>
      </c>
      <c r="U5652" t="s">
        <v>60</v>
      </c>
      <c r="V5652">
        <v>18000</v>
      </c>
      <c r="W5652" t="s">
        <v>22</v>
      </c>
      <c r="X5652" t="str">
        <f t="shared" si="177"/>
        <v>Nagpur</v>
      </c>
    </row>
    <row r="5653" spans="1:24" x14ac:dyDescent="0.4">
      <c r="A5653">
        <v>105652</v>
      </c>
      <c r="B5653" s="5">
        <v>45679.865972222222</v>
      </c>
      <c r="C5653" s="3" t="str">
        <f>TEXT(Sales_Data[[#This Row],[OrderDate]],"mmmm")</f>
        <v>January</v>
      </c>
      <c r="D5653" s="3" t="str">
        <f t="shared" si="176"/>
        <v>2025</v>
      </c>
      <c r="E5653" t="s">
        <v>50</v>
      </c>
      <c r="F5653" t="s">
        <v>55</v>
      </c>
      <c r="G5653" t="s">
        <v>31</v>
      </c>
      <c r="H5653" t="s">
        <v>25</v>
      </c>
      <c r="I5653" t="s">
        <v>100</v>
      </c>
      <c r="J5653">
        <v>75</v>
      </c>
      <c r="K5653">
        <v>600</v>
      </c>
      <c r="L5653" s="7">
        <f>Sales_Data[[#This Row],[OrderQuantity]] *Sales_Data[[#This Row],[UnitPrice]]</f>
        <v>45000</v>
      </c>
      <c r="M5653" s="7">
        <f>Sales_Data[[#This Row],[UnitPrice]]-Sales_Data[[#This Row],[UnitCost]]</f>
        <v>250</v>
      </c>
      <c r="N5653" s="7">
        <f>Sales_Data[[#This Row],[Gross Revenue]]-Sales_Data[[#This Row],[Discount Amount ]]</f>
        <v>44750</v>
      </c>
      <c r="O5653" s="7">
        <f>Sales_Data[[#This Row],[OrderQuantity]] *Sales_Data[[#This Row],[UnitCost]]</f>
        <v>26250</v>
      </c>
      <c r="P5653" s="7">
        <f>Sales_Data[[#This Row],[ItemCost]] +Sales_Data[[#This Row],[ShippingCost]]</f>
        <v>26947.09</v>
      </c>
      <c r="Q5653" s="7">
        <f>Sales_Data[[#This Row],[Gross Revenue]]-Sales_Data[[#This Row],[TotalFinancialCost]]</f>
        <v>18052.91</v>
      </c>
      <c r="R5653" s="7">
        <f>Sales_Data[[#This Row],[Actul Bill Amount]]-Sales_Data[[#This Row],[ShippingCost]]</f>
        <v>44052.91</v>
      </c>
      <c r="S5653">
        <v>953</v>
      </c>
      <c r="T5653">
        <v>697.09</v>
      </c>
      <c r="U5653" t="s">
        <v>57</v>
      </c>
      <c r="V5653">
        <v>350</v>
      </c>
      <c r="W5653" t="s">
        <v>27</v>
      </c>
      <c r="X5653" t="str">
        <f t="shared" si="177"/>
        <v>Mumbai</v>
      </c>
    </row>
    <row r="5654" spans="1:24" x14ac:dyDescent="0.4">
      <c r="A5654">
        <v>105653</v>
      </c>
      <c r="B5654" s="5">
        <v>45837.976388888892</v>
      </c>
      <c r="C5654" s="3" t="str">
        <f>TEXT(Sales_Data[[#This Row],[OrderDate]],"mmmm")</f>
        <v>June</v>
      </c>
      <c r="D5654" s="3" t="str">
        <f t="shared" si="176"/>
        <v>2025</v>
      </c>
      <c r="E5654" t="s">
        <v>34</v>
      </c>
      <c r="F5654" t="s">
        <v>46</v>
      </c>
      <c r="G5654" t="s">
        <v>29</v>
      </c>
      <c r="H5654" t="s">
        <v>32</v>
      </c>
      <c r="I5654" t="s">
        <v>100</v>
      </c>
      <c r="J5654">
        <v>69</v>
      </c>
      <c r="K5654">
        <v>4500</v>
      </c>
      <c r="L5654" s="7">
        <f>Sales_Data[[#This Row],[OrderQuantity]] *Sales_Data[[#This Row],[UnitPrice]]</f>
        <v>310500</v>
      </c>
      <c r="M5654" s="7">
        <f>Sales_Data[[#This Row],[UnitPrice]]-Sales_Data[[#This Row],[UnitCost]]</f>
        <v>1700</v>
      </c>
      <c r="N5654" s="7">
        <f>Sales_Data[[#This Row],[Gross Revenue]]-Sales_Data[[#This Row],[Discount Amount ]]</f>
        <v>308800</v>
      </c>
      <c r="O5654" s="7">
        <f>Sales_Data[[#This Row],[OrderQuantity]] *Sales_Data[[#This Row],[UnitCost]]</f>
        <v>193200</v>
      </c>
      <c r="P5654" s="7">
        <f>Sales_Data[[#This Row],[ItemCost]] +Sales_Data[[#This Row],[ShippingCost]]</f>
        <v>193866.31</v>
      </c>
      <c r="Q5654" s="7">
        <f>Sales_Data[[#This Row],[Gross Revenue]]-Sales_Data[[#This Row],[TotalFinancialCost]]</f>
        <v>116633.69</v>
      </c>
      <c r="R5654" s="7">
        <f>Sales_Data[[#This Row],[Actul Bill Amount]]-Sales_Data[[#This Row],[ShippingCost]]</f>
        <v>308133.69</v>
      </c>
      <c r="S5654">
        <v>737</v>
      </c>
      <c r="T5654">
        <v>666.31</v>
      </c>
      <c r="U5654" t="s">
        <v>47</v>
      </c>
      <c r="V5654">
        <v>2800</v>
      </c>
      <c r="W5654" t="s">
        <v>33</v>
      </c>
      <c r="X5654" t="str">
        <f t="shared" si="177"/>
        <v>Delhi</v>
      </c>
    </row>
    <row r="5655" spans="1:24" x14ac:dyDescent="0.4">
      <c r="A5655">
        <v>105654</v>
      </c>
      <c r="B5655" s="5">
        <v>45986.72152777778</v>
      </c>
      <c r="C5655" s="3" t="str">
        <f>TEXT(Sales_Data[[#This Row],[OrderDate]],"mmmm")</f>
        <v>November</v>
      </c>
      <c r="D5655" s="3" t="str">
        <f t="shared" si="176"/>
        <v>2025</v>
      </c>
      <c r="E5655" t="s">
        <v>50</v>
      </c>
      <c r="F5655" t="s">
        <v>46</v>
      </c>
      <c r="G5655" t="s">
        <v>29</v>
      </c>
      <c r="H5655" t="s">
        <v>16</v>
      </c>
      <c r="I5655" t="s">
        <v>100</v>
      </c>
      <c r="J5655">
        <v>81</v>
      </c>
      <c r="K5655">
        <v>15000</v>
      </c>
      <c r="L5655" s="7">
        <f>Sales_Data[[#This Row],[OrderQuantity]] *Sales_Data[[#This Row],[UnitPrice]]</f>
        <v>1215000</v>
      </c>
      <c r="M5655" s="7">
        <f>Sales_Data[[#This Row],[UnitPrice]]-Sales_Data[[#This Row],[UnitCost]]</f>
        <v>5500</v>
      </c>
      <c r="N5655" s="7">
        <f>Sales_Data[[#This Row],[Gross Revenue]]-Sales_Data[[#This Row],[Discount Amount ]]</f>
        <v>1209500</v>
      </c>
      <c r="O5655" s="7">
        <f>Sales_Data[[#This Row],[OrderQuantity]] *Sales_Data[[#This Row],[UnitCost]]</f>
        <v>769500</v>
      </c>
      <c r="P5655" s="7">
        <f>Sales_Data[[#This Row],[ItemCost]] +Sales_Data[[#This Row],[ShippingCost]]</f>
        <v>769758.84</v>
      </c>
      <c r="Q5655" s="7">
        <f>Sales_Data[[#This Row],[Gross Revenue]]-Sales_Data[[#This Row],[TotalFinancialCost]]</f>
        <v>445241.16000000003</v>
      </c>
      <c r="R5655" s="7">
        <f>Sales_Data[[#This Row],[Actul Bill Amount]]-Sales_Data[[#This Row],[ShippingCost]]</f>
        <v>1209241.1599999999</v>
      </c>
      <c r="S5655">
        <v>735</v>
      </c>
      <c r="T5655">
        <v>258.83999999999997</v>
      </c>
      <c r="U5655" t="s">
        <v>53</v>
      </c>
      <c r="V5655">
        <v>9500</v>
      </c>
      <c r="W5655" t="s">
        <v>18</v>
      </c>
      <c r="X5655" t="str">
        <f t="shared" si="177"/>
        <v>Bengaluru</v>
      </c>
    </row>
    <row r="5656" spans="1:24" x14ac:dyDescent="0.4">
      <c r="A5656">
        <v>105655</v>
      </c>
      <c r="B5656" s="5">
        <v>45888.99722222222</v>
      </c>
      <c r="C5656" s="3" t="str">
        <f>TEXT(Sales_Data[[#This Row],[OrderDate]],"mmmm")</f>
        <v>August</v>
      </c>
      <c r="D5656" s="3" t="str">
        <f t="shared" si="176"/>
        <v>2025</v>
      </c>
      <c r="E5656" t="s">
        <v>42</v>
      </c>
      <c r="F5656" t="s">
        <v>43</v>
      </c>
      <c r="G5656" t="s">
        <v>31</v>
      </c>
      <c r="H5656" t="s">
        <v>32</v>
      </c>
      <c r="I5656" t="s">
        <v>100</v>
      </c>
      <c r="J5656">
        <v>6</v>
      </c>
      <c r="K5656">
        <v>4500</v>
      </c>
      <c r="L5656" s="7">
        <f>Sales_Data[[#This Row],[OrderQuantity]] *Sales_Data[[#This Row],[UnitPrice]]</f>
        <v>27000</v>
      </c>
      <c r="M5656" s="7">
        <f>Sales_Data[[#This Row],[UnitPrice]]-Sales_Data[[#This Row],[UnitCost]]</f>
        <v>2000</v>
      </c>
      <c r="N5656" s="7">
        <f>Sales_Data[[#This Row],[Gross Revenue]]-Sales_Data[[#This Row],[Discount Amount ]]</f>
        <v>25000</v>
      </c>
      <c r="O5656" s="7">
        <f>Sales_Data[[#This Row],[OrderQuantity]] *Sales_Data[[#This Row],[UnitCost]]</f>
        <v>15000</v>
      </c>
      <c r="P5656" s="7">
        <f>Sales_Data[[#This Row],[ItemCost]] +Sales_Data[[#This Row],[ShippingCost]]</f>
        <v>15975.14</v>
      </c>
      <c r="Q5656" s="7">
        <f>Sales_Data[[#This Row],[Gross Revenue]]-Sales_Data[[#This Row],[TotalFinancialCost]]</f>
        <v>11024.86</v>
      </c>
      <c r="R5656" s="7">
        <f>Sales_Data[[#This Row],[Actul Bill Amount]]-Sales_Data[[#This Row],[ShippingCost]]</f>
        <v>24024.86</v>
      </c>
      <c r="S5656">
        <v>1112</v>
      </c>
      <c r="T5656">
        <v>975.14</v>
      </c>
      <c r="U5656" t="s">
        <v>44</v>
      </c>
      <c r="V5656">
        <v>2500</v>
      </c>
      <c r="W5656" t="s">
        <v>33</v>
      </c>
      <c r="X5656" t="str">
        <f t="shared" si="177"/>
        <v>Delhi</v>
      </c>
    </row>
    <row r="5657" spans="1:24" x14ac:dyDescent="0.4">
      <c r="A5657">
        <v>105656</v>
      </c>
      <c r="B5657" s="5">
        <v>45695.833333333336</v>
      </c>
      <c r="C5657" s="3" t="str">
        <f>TEXT(Sales_Data[[#This Row],[OrderDate]],"mmmm")</f>
        <v>February</v>
      </c>
      <c r="D5657" s="3" t="str">
        <f t="shared" si="176"/>
        <v>2025</v>
      </c>
      <c r="E5657" t="s">
        <v>48</v>
      </c>
      <c r="F5657" t="s">
        <v>28</v>
      </c>
      <c r="G5657" t="s">
        <v>29</v>
      </c>
      <c r="H5657" t="s">
        <v>32</v>
      </c>
      <c r="I5657" t="s">
        <v>100</v>
      </c>
      <c r="J5657">
        <v>75</v>
      </c>
      <c r="K5657">
        <v>2500</v>
      </c>
      <c r="L5657" s="7">
        <f>Sales_Data[[#This Row],[OrderQuantity]] *Sales_Data[[#This Row],[UnitPrice]]</f>
        <v>187500</v>
      </c>
      <c r="M5657" s="7">
        <f>Sales_Data[[#This Row],[UnitPrice]]-Sales_Data[[#This Row],[UnitCost]]</f>
        <v>1000</v>
      </c>
      <c r="N5657" s="7">
        <f>Sales_Data[[#This Row],[Gross Revenue]]-Sales_Data[[#This Row],[Discount Amount ]]</f>
        <v>186500</v>
      </c>
      <c r="O5657" s="7">
        <f>Sales_Data[[#This Row],[OrderQuantity]] *Sales_Data[[#This Row],[UnitCost]]</f>
        <v>112500</v>
      </c>
      <c r="P5657" s="7">
        <f>Sales_Data[[#This Row],[ItemCost]] +Sales_Data[[#This Row],[ShippingCost]]</f>
        <v>113024.7</v>
      </c>
      <c r="Q5657" s="7">
        <f>Sales_Data[[#This Row],[Gross Revenue]]-Sales_Data[[#This Row],[TotalFinancialCost]]</f>
        <v>74475.3</v>
      </c>
      <c r="R5657" s="7">
        <f>Sales_Data[[#This Row],[Actul Bill Amount]]-Sales_Data[[#This Row],[ShippingCost]]</f>
        <v>185975.3</v>
      </c>
      <c r="S5657">
        <v>821</v>
      </c>
      <c r="T5657">
        <v>524.70000000000005</v>
      </c>
      <c r="U5657" t="s">
        <v>54</v>
      </c>
      <c r="V5657">
        <v>1500</v>
      </c>
      <c r="W5657" t="s">
        <v>33</v>
      </c>
      <c r="X5657" t="str">
        <f t="shared" si="177"/>
        <v>Delhi</v>
      </c>
    </row>
    <row r="5658" spans="1:24" x14ac:dyDescent="0.4">
      <c r="A5658">
        <v>105657</v>
      </c>
      <c r="B5658" s="5">
        <v>45727.087500000001</v>
      </c>
      <c r="C5658" s="3" t="str">
        <f>TEXT(Sales_Data[[#This Row],[OrderDate]],"mmmm")</f>
        <v>March</v>
      </c>
      <c r="D5658" s="3" t="str">
        <f t="shared" si="176"/>
        <v>2025</v>
      </c>
      <c r="E5658" t="s">
        <v>23</v>
      </c>
      <c r="F5658" t="s">
        <v>43</v>
      </c>
      <c r="G5658" t="s">
        <v>15</v>
      </c>
      <c r="H5658" t="s">
        <v>16</v>
      </c>
      <c r="I5658" t="s">
        <v>100</v>
      </c>
      <c r="J5658">
        <v>2</v>
      </c>
      <c r="K5658">
        <v>1800</v>
      </c>
      <c r="L5658" s="7">
        <f>Sales_Data[[#This Row],[OrderQuantity]] *Sales_Data[[#This Row],[UnitPrice]]</f>
        <v>3600</v>
      </c>
      <c r="M5658" s="7">
        <f>Sales_Data[[#This Row],[UnitPrice]]-Sales_Data[[#This Row],[UnitCost]]</f>
        <v>900</v>
      </c>
      <c r="N5658" s="7">
        <f>Sales_Data[[#This Row],[Gross Revenue]]-Sales_Data[[#This Row],[Discount Amount ]]</f>
        <v>2700</v>
      </c>
      <c r="O5658" s="7">
        <f>Sales_Data[[#This Row],[OrderQuantity]] *Sales_Data[[#This Row],[UnitCost]]</f>
        <v>1800</v>
      </c>
      <c r="P5658" s="7">
        <f>Sales_Data[[#This Row],[ItemCost]] +Sales_Data[[#This Row],[ShippingCost]]</f>
        <v>2351.4700000000003</v>
      </c>
      <c r="Q5658" s="7">
        <f>Sales_Data[[#This Row],[Gross Revenue]]-Sales_Data[[#This Row],[TotalFinancialCost]]</f>
        <v>1248.5299999999997</v>
      </c>
      <c r="R5658" s="7">
        <f>Sales_Data[[#This Row],[Actul Bill Amount]]-Sales_Data[[#This Row],[ShippingCost]]</f>
        <v>2148.5299999999997</v>
      </c>
      <c r="S5658">
        <v>899</v>
      </c>
      <c r="T5658">
        <v>551.47</v>
      </c>
      <c r="U5658" t="s">
        <v>51</v>
      </c>
      <c r="V5658">
        <v>900</v>
      </c>
      <c r="W5658" t="s">
        <v>18</v>
      </c>
      <c r="X5658" t="str">
        <f t="shared" si="177"/>
        <v>Bengaluru</v>
      </c>
    </row>
    <row r="5659" spans="1:24" x14ac:dyDescent="0.4">
      <c r="A5659">
        <v>105658</v>
      </c>
      <c r="B5659" s="5">
        <v>45773.507638888892</v>
      </c>
      <c r="C5659" s="3" t="str">
        <f>TEXT(Sales_Data[[#This Row],[OrderDate]],"mmmm")</f>
        <v>April</v>
      </c>
      <c r="D5659" s="3" t="str">
        <f t="shared" si="176"/>
        <v>2025</v>
      </c>
      <c r="E5659" t="s">
        <v>45</v>
      </c>
      <c r="F5659" t="s">
        <v>46</v>
      </c>
      <c r="G5659" t="s">
        <v>31</v>
      </c>
      <c r="H5659" t="s">
        <v>25</v>
      </c>
      <c r="I5659" t="s">
        <v>100</v>
      </c>
      <c r="J5659">
        <v>66</v>
      </c>
      <c r="K5659">
        <v>4500</v>
      </c>
      <c r="L5659" s="7">
        <f>Sales_Data[[#This Row],[OrderQuantity]] *Sales_Data[[#This Row],[UnitPrice]]</f>
        <v>297000</v>
      </c>
      <c r="M5659" s="7">
        <f>Sales_Data[[#This Row],[UnitPrice]]-Sales_Data[[#This Row],[UnitCost]]</f>
        <v>1700</v>
      </c>
      <c r="N5659" s="7">
        <f>Sales_Data[[#This Row],[Gross Revenue]]-Sales_Data[[#This Row],[Discount Amount ]]</f>
        <v>295300</v>
      </c>
      <c r="O5659" s="7">
        <f>Sales_Data[[#This Row],[OrderQuantity]] *Sales_Data[[#This Row],[UnitCost]]</f>
        <v>184800</v>
      </c>
      <c r="P5659" s="7">
        <f>Sales_Data[[#This Row],[ItemCost]] +Sales_Data[[#This Row],[ShippingCost]]</f>
        <v>185630.73</v>
      </c>
      <c r="Q5659" s="7">
        <f>Sales_Data[[#This Row],[Gross Revenue]]-Sales_Data[[#This Row],[TotalFinancialCost]]</f>
        <v>111369.26999999999</v>
      </c>
      <c r="R5659" s="7">
        <f>Sales_Data[[#This Row],[Actul Bill Amount]]-Sales_Data[[#This Row],[ShippingCost]]</f>
        <v>294469.27</v>
      </c>
      <c r="S5659">
        <v>879</v>
      </c>
      <c r="T5659">
        <v>830.73</v>
      </c>
      <c r="U5659" t="s">
        <v>47</v>
      </c>
      <c r="V5659">
        <v>2800</v>
      </c>
      <c r="W5659" t="s">
        <v>27</v>
      </c>
      <c r="X5659" t="str">
        <f t="shared" si="177"/>
        <v>Mumbai</v>
      </c>
    </row>
    <row r="5660" spans="1:24" x14ac:dyDescent="0.4">
      <c r="A5660">
        <v>105659</v>
      </c>
      <c r="B5660" s="5">
        <v>45896.22152777778</v>
      </c>
      <c r="C5660" s="3" t="str">
        <f>TEXT(Sales_Data[[#This Row],[OrderDate]],"mmmm")</f>
        <v>August</v>
      </c>
      <c r="D5660" s="3" t="str">
        <f t="shared" si="176"/>
        <v>2025</v>
      </c>
      <c r="E5660" t="s">
        <v>23</v>
      </c>
      <c r="F5660" t="s">
        <v>28</v>
      </c>
      <c r="G5660" t="s">
        <v>15</v>
      </c>
      <c r="H5660" t="s">
        <v>20</v>
      </c>
      <c r="I5660" t="s">
        <v>100</v>
      </c>
      <c r="J5660">
        <v>51</v>
      </c>
      <c r="K5660">
        <v>450</v>
      </c>
      <c r="L5660" s="7">
        <f>Sales_Data[[#This Row],[OrderQuantity]] *Sales_Data[[#This Row],[UnitPrice]]</f>
        <v>22950</v>
      </c>
      <c r="M5660" s="7">
        <f>Sales_Data[[#This Row],[UnitPrice]]-Sales_Data[[#This Row],[UnitCost]]</f>
        <v>250</v>
      </c>
      <c r="N5660" s="7">
        <f>Sales_Data[[#This Row],[Gross Revenue]]-Sales_Data[[#This Row],[Discount Amount ]]</f>
        <v>22700</v>
      </c>
      <c r="O5660" s="7">
        <f>Sales_Data[[#This Row],[OrderQuantity]] *Sales_Data[[#This Row],[UnitCost]]</f>
        <v>10200</v>
      </c>
      <c r="P5660" s="7">
        <f>Sales_Data[[#This Row],[ItemCost]] +Sales_Data[[#This Row],[ShippingCost]]</f>
        <v>11256.75</v>
      </c>
      <c r="Q5660" s="7">
        <f>Sales_Data[[#This Row],[Gross Revenue]]-Sales_Data[[#This Row],[TotalFinancialCost]]</f>
        <v>11693.25</v>
      </c>
      <c r="R5660" s="7">
        <f>Sales_Data[[#This Row],[Actul Bill Amount]]-Sales_Data[[#This Row],[ShippingCost]]</f>
        <v>21643.25</v>
      </c>
      <c r="S5660">
        <v>677</v>
      </c>
      <c r="T5660">
        <v>1056.75</v>
      </c>
      <c r="U5660" t="s">
        <v>30</v>
      </c>
      <c r="V5660">
        <v>200</v>
      </c>
      <c r="W5660" t="s">
        <v>22</v>
      </c>
      <c r="X5660" t="str">
        <f t="shared" si="177"/>
        <v>Nagpur</v>
      </c>
    </row>
    <row r="5661" spans="1:24" x14ac:dyDescent="0.4">
      <c r="A5661">
        <v>105660</v>
      </c>
      <c r="B5661" s="5">
        <v>45992.224999999999</v>
      </c>
      <c r="C5661" s="3" t="str">
        <f>TEXT(Sales_Data[[#This Row],[OrderDate]],"mmmm")</f>
        <v>December</v>
      </c>
      <c r="D5661" s="3" t="str">
        <f t="shared" si="176"/>
        <v>2025</v>
      </c>
      <c r="E5661" t="s">
        <v>13</v>
      </c>
      <c r="F5661" t="s">
        <v>40</v>
      </c>
      <c r="G5661" t="s">
        <v>31</v>
      </c>
      <c r="H5661" t="s">
        <v>32</v>
      </c>
      <c r="I5661" t="s">
        <v>100</v>
      </c>
      <c r="J5661">
        <v>37</v>
      </c>
      <c r="K5661">
        <v>1500</v>
      </c>
      <c r="L5661" s="7">
        <f>Sales_Data[[#This Row],[OrderQuantity]] *Sales_Data[[#This Row],[UnitPrice]]</f>
        <v>55500</v>
      </c>
      <c r="M5661" s="7">
        <f>Sales_Data[[#This Row],[UnitPrice]]-Sales_Data[[#This Row],[UnitCost]]</f>
        <v>700</v>
      </c>
      <c r="N5661" s="7">
        <f>Sales_Data[[#This Row],[Gross Revenue]]-Sales_Data[[#This Row],[Discount Amount ]]</f>
        <v>54800</v>
      </c>
      <c r="O5661" s="7">
        <f>Sales_Data[[#This Row],[OrderQuantity]] *Sales_Data[[#This Row],[UnitCost]]</f>
        <v>29600</v>
      </c>
      <c r="P5661" s="7">
        <f>Sales_Data[[#This Row],[ItemCost]] +Sales_Data[[#This Row],[ShippingCost]]</f>
        <v>30045.11</v>
      </c>
      <c r="Q5661" s="7">
        <f>Sales_Data[[#This Row],[Gross Revenue]]-Sales_Data[[#This Row],[TotalFinancialCost]]</f>
        <v>25454.89</v>
      </c>
      <c r="R5661" s="7">
        <f>Sales_Data[[#This Row],[Actul Bill Amount]]-Sales_Data[[#This Row],[ShippingCost]]</f>
        <v>54354.89</v>
      </c>
      <c r="S5661">
        <v>313</v>
      </c>
      <c r="T5661">
        <v>445.11</v>
      </c>
      <c r="U5661" t="s">
        <v>52</v>
      </c>
      <c r="V5661">
        <v>800</v>
      </c>
      <c r="W5661" t="s">
        <v>33</v>
      </c>
      <c r="X5661" t="str">
        <f t="shared" si="177"/>
        <v>Delhi</v>
      </c>
    </row>
    <row r="5662" spans="1:24" x14ac:dyDescent="0.4">
      <c r="A5662">
        <v>105661</v>
      </c>
      <c r="B5662" s="5">
        <v>45805.445833333331</v>
      </c>
      <c r="C5662" s="3" t="str">
        <f>TEXT(Sales_Data[[#This Row],[OrderDate]],"mmmm")</f>
        <v>May</v>
      </c>
      <c r="D5662" s="3" t="str">
        <f t="shared" si="176"/>
        <v>2025</v>
      </c>
      <c r="E5662" t="s">
        <v>50</v>
      </c>
      <c r="F5662" t="s">
        <v>35</v>
      </c>
      <c r="G5662" t="s">
        <v>15</v>
      </c>
      <c r="H5662" t="s">
        <v>37</v>
      </c>
      <c r="I5662" t="s">
        <v>100</v>
      </c>
      <c r="J5662">
        <v>19</v>
      </c>
      <c r="K5662">
        <v>12000</v>
      </c>
      <c r="L5662" s="7">
        <f>Sales_Data[[#This Row],[OrderQuantity]] *Sales_Data[[#This Row],[UnitPrice]]</f>
        <v>228000</v>
      </c>
      <c r="M5662" s="7">
        <f>Sales_Data[[#This Row],[UnitPrice]]-Sales_Data[[#This Row],[UnitCost]]</f>
        <v>4000</v>
      </c>
      <c r="N5662" s="7">
        <f>Sales_Data[[#This Row],[Gross Revenue]]-Sales_Data[[#This Row],[Discount Amount ]]</f>
        <v>224000</v>
      </c>
      <c r="O5662" s="7">
        <f>Sales_Data[[#This Row],[OrderQuantity]] *Sales_Data[[#This Row],[UnitCost]]</f>
        <v>152000</v>
      </c>
      <c r="P5662" s="7">
        <f>Sales_Data[[#This Row],[ItemCost]] +Sales_Data[[#This Row],[ShippingCost]]</f>
        <v>152592.47</v>
      </c>
      <c r="Q5662" s="7">
        <f>Sales_Data[[#This Row],[Gross Revenue]]-Sales_Data[[#This Row],[TotalFinancialCost]]</f>
        <v>75407.53</v>
      </c>
      <c r="R5662" s="7">
        <f>Sales_Data[[#This Row],[Actul Bill Amount]]-Sales_Data[[#This Row],[ShippingCost]]</f>
        <v>223407.53</v>
      </c>
      <c r="S5662">
        <v>1172</v>
      </c>
      <c r="T5662">
        <v>592.47</v>
      </c>
      <c r="U5662" t="s">
        <v>36</v>
      </c>
      <c r="V5662">
        <v>8000</v>
      </c>
      <c r="W5662" t="s">
        <v>38</v>
      </c>
      <c r="X5662" t="str">
        <f t="shared" si="177"/>
        <v>Kolkata</v>
      </c>
    </row>
    <row r="5663" spans="1:24" x14ac:dyDescent="0.4">
      <c r="A5663">
        <v>105662</v>
      </c>
      <c r="B5663" s="5">
        <v>45666.988888888889</v>
      </c>
      <c r="C5663" s="3" t="str">
        <f>TEXT(Sales_Data[[#This Row],[OrderDate]],"mmmm")</f>
        <v>January</v>
      </c>
      <c r="D5663" s="3" t="str">
        <f t="shared" si="176"/>
        <v>2025</v>
      </c>
      <c r="E5663" t="s">
        <v>48</v>
      </c>
      <c r="F5663" t="s">
        <v>14</v>
      </c>
      <c r="G5663" t="s">
        <v>31</v>
      </c>
      <c r="H5663" t="s">
        <v>25</v>
      </c>
      <c r="I5663" t="s">
        <v>100</v>
      </c>
      <c r="J5663">
        <v>65</v>
      </c>
      <c r="K5663">
        <v>6500</v>
      </c>
      <c r="L5663" s="7">
        <f>Sales_Data[[#This Row],[OrderQuantity]] *Sales_Data[[#This Row],[UnitPrice]]</f>
        <v>422500</v>
      </c>
      <c r="M5663" s="7">
        <f>Sales_Data[[#This Row],[UnitPrice]]-Sales_Data[[#This Row],[UnitCost]]</f>
        <v>2300</v>
      </c>
      <c r="N5663" s="7">
        <f>Sales_Data[[#This Row],[Gross Revenue]]-Sales_Data[[#This Row],[Discount Amount ]]</f>
        <v>420200</v>
      </c>
      <c r="O5663" s="7">
        <f>Sales_Data[[#This Row],[OrderQuantity]] *Sales_Data[[#This Row],[UnitCost]]</f>
        <v>273000</v>
      </c>
      <c r="P5663" s="7">
        <f>Sales_Data[[#This Row],[ItemCost]] +Sales_Data[[#This Row],[ShippingCost]]</f>
        <v>274063.26</v>
      </c>
      <c r="Q5663" s="7">
        <f>Sales_Data[[#This Row],[Gross Revenue]]-Sales_Data[[#This Row],[TotalFinancialCost]]</f>
        <v>148436.74</v>
      </c>
      <c r="R5663" s="7">
        <f>Sales_Data[[#This Row],[Actul Bill Amount]]-Sales_Data[[#This Row],[ShippingCost]]</f>
        <v>419136.74</v>
      </c>
      <c r="S5663">
        <v>971</v>
      </c>
      <c r="T5663">
        <v>1063.26</v>
      </c>
      <c r="U5663" t="s">
        <v>21</v>
      </c>
      <c r="V5663">
        <v>4200</v>
      </c>
      <c r="W5663" t="s">
        <v>27</v>
      </c>
      <c r="X5663" t="str">
        <f t="shared" si="177"/>
        <v>Mumbai</v>
      </c>
    </row>
    <row r="5664" spans="1:24" x14ac:dyDescent="0.4">
      <c r="A5664">
        <v>105663</v>
      </c>
      <c r="B5664" s="5">
        <v>45945.955555555556</v>
      </c>
      <c r="C5664" s="3" t="str">
        <f>TEXT(Sales_Data[[#This Row],[OrderDate]],"mmmm")</f>
        <v>October</v>
      </c>
      <c r="D5664" s="3" t="str">
        <f t="shared" si="176"/>
        <v>2025</v>
      </c>
      <c r="E5664" t="s">
        <v>45</v>
      </c>
      <c r="F5664" t="s">
        <v>24</v>
      </c>
      <c r="G5664" t="s">
        <v>31</v>
      </c>
      <c r="H5664" t="s">
        <v>32</v>
      </c>
      <c r="I5664" t="s">
        <v>100</v>
      </c>
      <c r="J5664">
        <v>39</v>
      </c>
      <c r="K5664">
        <v>3500</v>
      </c>
      <c r="L5664" s="7">
        <f>Sales_Data[[#This Row],[OrderQuantity]] *Sales_Data[[#This Row],[UnitPrice]]</f>
        <v>136500</v>
      </c>
      <c r="M5664" s="7">
        <f>Sales_Data[[#This Row],[UnitPrice]]-Sales_Data[[#This Row],[UnitCost]]</f>
        <v>1300</v>
      </c>
      <c r="N5664" s="7">
        <f>Sales_Data[[#This Row],[Gross Revenue]]-Sales_Data[[#This Row],[Discount Amount ]]</f>
        <v>135200</v>
      </c>
      <c r="O5664" s="7">
        <f>Sales_Data[[#This Row],[OrderQuantity]] *Sales_Data[[#This Row],[UnitCost]]</f>
        <v>85800</v>
      </c>
      <c r="P5664" s="7">
        <f>Sales_Data[[#This Row],[ItemCost]] +Sales_Data[[#This Row],[ShippingCost]]</f>
        <v>86147.839999999997</v>
      </c>
      <c r="Q5664" s="7">
        <f>Sales_Data[[#This Row],[Gross Revenue]]-Sales_Data[[#This Row],[TotalFinancialCost]]</f>
        <v>50352.160000000003</v>
      </c>
      <c r="R5664" s="7">
        <f>Sales_Data[[#This Row],[Actul Bill Amount]]-Sales_Data[[#This Row],[ShippingCost]]</f>
        <v>134852.16</v>
      </c>
      <c r="S5664">
        <v>885</v>
      </c>
      <c r="T5664">
        <v>347.84</v>
      </c>
      <c r="U5664" t="s">
        <v>59</v>
      </c>
      <c r="V5664">
        <v>2200</v>
      </c>
      <c r="W5664" t="s">
        <v>33</v>
      </c>
      <c r="X5664" t="str">
        <f t="shared" si="177"/>
        <v>Delhi</v>
      </c>
    </row>
    <row r="5665" spans="1:24" x14ac:dyDescent="0.4">
      <c r="A5665">
        <v>105664</v>
      </c>
      <c r="B5665" s="5">
        <v>45707.37222222222</v>
      </c>
      <c r="C5665" s="3" t="str">
        <f>TEXT(Sales_Data[[#This Row],[OrderDate]],"mmmm")</f>
        <v>February</v>
      </c>
      <c r="D5665" s="3" t="str">
        <f t="shared" si="176"/>
        <v>2025</v>
      </c>
      <c r="E5665" t="s">
        <v>19</v>
      </c>
      <c r="F5665" t="s">
        <v>24</v>
      </c>
      <c r="G5665" t="s">
        <v>15</v>
      </c>
      <c r="H5665" t="s">
        <v>25</v>
      </c>
      <c r="I5665" t="s">
        <v>100</v>
      </c>
      <c r="J5665">
        <v>98</v>
      </c>
      <c r="K5665">
        <v>45000</v>
      </c>
      <c r="L5665" s="7">
        <f>Sales_Data[[#This Row],[OrderQuantity]] *Sales_Data[[#This Row],[UnitPrice]]</f>
        <v>4410000</v>
      </c>
      <c r="M5665" s="7">
        <f>Sales_Data[[#This Row],[UnitPrice]]-Sales_Data[[#This Row],[UnitCost]]</f>
        <v>13000</v>
      </c>
      <c r="N5665" s="7">
        <f>Sales_Data[[#This Row],[Gross Revenue]]-Sales_Data[[#This Row],[Discount Amount ]]</f>
        <v>4397000</v>
      </c>
      <c r="O5665" s="7">
        <f>Sales_Data[[#This Row],[OrderQuantity]] *Sales_Data[[#This Row],[UnitCost]]</f>
        <v>3136000</v>
      </c>
      <c r="P5665" s="7">
        <f>Sales_Data[[#This Row],[ItemCost]] +Sales_Data[[#This Row],[ShippingCost]]</f>
        <v>3136307.74</v>
      </c>
      <c r="Q5665" s="7">
        <f>Sales_Data[[#This Row],[Gross Revenue]]-Sales_Data[[#This Row],[TotalFinancialCost]]</f>
        <v>1273692.2599999998</v>
      </c>
      <c r="R5665" s="7">
        <f>Sales_Data[[#This Row],[Actul Bill Amount]]-Sales_Data[[#This Row],[ShippingCost]]</f>
        <v>4396692.26</v>
      </c>
      <c r="S5665">
        <v>1138</v>
      </c>
      <c r="T5665">
        <v>307.74</v>
      </c>
      <c r="U5665" t="s">
        <v>26</v>
      </c>
      <c r="V5665">
        <v>32000</v>
      </c>
      <c r="W5665" t="s">
        <v>27</v>
      </c>
      <c r="X5665" t="str">
        <f t="shared" si="177"/>
        <v>Mumbai</v>
      </c>
    </row>
    <row r="5666" spans="1:24" x14ac:dyDescent="0.4">
      <c r="A5666">
        <v>105665</v>
      </c>
      <c r="B5666" s="5">
        <v>45995.679166666669</v>
      </c>
      <c r="C5666" s="3" t="str">
        <f>TEXT(Sales_Data[[#This Row],[OrderDate]],"mmmm")</f>
        <v>December</v>
      </c>
      <c r="D5666" s="3" t="str">
        <f t="shared" si="176"/>
        <v>2025</v>
      </c>
      <c r="E5666" t="s">
        <v>45</v>
      </c>
      <c r="F5666" t="s">
        <v>46</v>
      </c>
      <c r="G5666" t="s">
        <v>15</v>
      </c>
      <c r="H5666" t="s">
        <v>37</v>
      </c>
      <c r="I5666" t="s">
        <v>100</v>
      </c>
      <c r="J5666">
        <v>7</v>
      </c>
      <c r="K5666">
        <v>4500</v>
      </c>
      <c r="L5666" s="7">
        <f>Sales_Data[[#This Row],[OrderQuantity]] *Sales_Data[[#This Row],[UnitPrice]]</f>
        <v>31500</v>
      </c>
      <c r="M5666" s="7">
        <f>Sales_Data[[#This Row],[UnitPrice]]-Sales_Data[[#This Row],[UnitCost]]</f>
        <v>1700</v>
      </c>
      <c r="N5666" s="7">
        <f>Sales_Data[[#This Row],[Gross Revenue]]-Sales_Data[[#This Row],[Discount Amount ]]</f>
        <v>29800</v>
      </c>
      <c r="O5666" s="7">
        <f>Sales_Data[[#This Row],[OrderQuantity]] *Sales_Data[[#This Row],[UnitCost]]</f>
        <v>19600</v>
      </c>
      <c r="P5666" s="7">
        <f>Sales_Data[[#This Row],[ItemCost]] +Sales_Data[[#This Row],[ShippingCost]]</f>
        <v>20515.5</v>
      </c>
      <c r="Q5666" s="7">
        <f>Sales_Data[[#This Row],[Gross Revenue]]-Sales_Data[[#This Row],[TotalFinancialCost]]</f>
        <v>10984.5</v>
      </c>
      <c r="R5666" s="7">
        <f>Sales_Data[[#This Row],[Actul Bill Amount]]-Sales_Data[[#This Row],[ShippingCost]]</f>
        <v>28884.5</v>
      </c>
      <c r="S5666">
        <v>918</v>
      </c>
      <c r="T5666">
        <v>915.5</v>
      </c>
      <c r="U5666" t="s">
        <v>47</v>
      </c>
      <c r="V5666">
        <v>2800</v>
      </c>
      <c r="W5666" t="s">
        <v>38</v>
      </c>
      <c r="X5666" t="str">
        <f t="shared" si="177"/>
        <v>Kolkata</v>
      </c>
    </row>
    <row r="5667" spans="1:24" x14ac:dyDescent="0.4">
      <c r="A5667">
        <v>105666</v>
      </c>
      <c r="B5667" s="5">
        <v>45662.988888888889</v>
      </c>
      <c r="C5667" s="3" t="str">
        <f>TEXT(Sales_Data[[#This Row],[OrderDate]],"mmmm")</f>
        <v>January</v>
      </c>
      <c r="D5667" s="3" t="str">
        <f t="shared" si="176"/>
        <v>2025</v>
      </c>
      <c r="E5667" t="s">
        <v>34</v>
      </c>
      <c r="F5667" t="s">
        <v>28</v>
      </c>
      <c r="G5667" t="s">
        <v>31</v>
      </c>
      <c r="H5667" t="s">
        <v>32</v>
      </c>
      <c r="I5667" t="s">
        <v>100</v>
      </c>
      <c r="J5667">
        <v>42</v>
      </c>
      <c r="K5667">
        <v>450</v>
      </c>
      <c r="L5667" s="7">
        <f>Sales_Data[[#This Row],[OrderQuantity]] *Sales_Data[[#This Row],[UnitPrice]]</f>
        <v>18900</v>
      </c>
      <c r="M5667" s="7">
        <f>Sales_Data[[#This Row],[UnitPrice]]-Sales_Data[[#This Row],[UnitCost]]</f>
        <v>250</v>
      </c>
      <c r="N5667" s="7">
        <f>Sales_Data[[#This Row],[Gross Revenue]]-Sales_Data[[#This Row],[Discount Amount ]]</f>
        <v>18650</v>
      </c>
      <c r="O5667" s="7">
        <f>Sales_Data[[#This Row],[OrderQuantity]] *Sales_Data[[#This Row],[UnitCost]]</f>
        <v>8400</v>
      </c>
      <c r="P5667" s="7">
        <f>Sales_Data[[#This Row],[ItemCost]] +Sales_Data[[#This Row],[ShippingCost]]</f>
        <v>8801.86</v>
      </c>
      <c r="Q5667" s="7">
        <f>Sales_Data[[#This Row],[Gross Revenue]]-Sales_Data[[#This Row],[TotalFinancialCost]]</f>
        <v>10098.14</v>
      </c>
      <c r="R5667" s="7">
        <f>Sales_Data[[#This Row],[Actul Bill Amount]]-Sales_Data[[#This Row],[ShippingCost]]</f>
        <v>18248.14</v>
      </c>
      <c r="S5667">
        <v>624</v>
      </c>
      <c r="T5667">
        <v>401.86</v>
      </c>
      <c r="U5667" t="s">
        <v>30</v>
      </c>
      <c r="V5667">
        <v>200</v>
      </c>
      <c r="W5667" t="s">
        <v>33</v>
      </c>
      <c r="X5667" t="str">
        <f t="shared" si="177"/>
        <v>Delhi</v>
      </c>
    </row>
    <row r="5668" spans="1:24" x14ac:dyDescent="0.4">
      <c r="A5668">
        <v>105667</v>
      </c>
      <c r="B5668" s="5">
        <v>46000.671527777777</v>
      </c>
      <c r="C5668" s="3" t="str">
        <f>TEXT(Sales_Data[[#This Row],[OrderDate]],"mmmm")</f>
        <v>December</v>
      </c>
      <c r="D5668" s="3" t="str">
        <f t="shared" si="176"/>
        <v>2025</v>
      </c>
      <c r="E5668" t="s">
        <v>48</v>
      </c>
      <c r="F5668" t="s">
        <v>14</v>
      </c>
      <c r="G5668" t="s">
        <v>31</v>
      </c>
      <c r="H5668" t="s">
        <v>16</v>
      </c>
      <c r="I5668" t="s">
        <v>100</v>
      </c>
      <c r="J5668">
        <v>20</v>
      </c>
      <c r="K5668">
        <v>6500</v>
      </c>
      <c r="L5668" s="7">
        <f>Sales_Data[[#This Row],[OrderQuantity]] *Sales_Data[[#This Row],[UnitPrice]]</f>
        <v>130000</v>
      </c>
      <c r="M5668" s="7">
        <f>Sales_Data[[#This Row],[UnitPrice]]-Sales_Data[[#This Row],[UnitCost]]</f>
        <v>2300</v>
      </c>
      <c r="N5668" s="7">
        <f>Sales_Data[[#This Row],[Gross Revenue]]-Sales_Data[[#This Row],[Discount Amount ]]</f>
        <v>127700</v>
      </c>
      <c r="O5668" s="7">
        <f>Sales_Data[[#This Row],[OrderQuantity]] *Sales_Data[[#This Row],[UnitCost]]</f>
        <v>84000</v>
      </c>
      <c r="P5668" s="7">
        <f>Sales_Data[[#This Row],[ItemCost]] +Sales_Data[[#This Row],[ShippingCost]]</f>
        <v>84463.89</v>
      </c>
      <c r="Q5668" s="7">
        <f>Sales_Data[[#This Row],[Gross Revenue]]-Sales_Data[[#This Row],[TotalFinancialCost]]</f>
        <v>45536.11</v>
      </c>
      <c r="R5668" s="7">
        <f>Sales_Data[[#This Row],[Actul Bill Amount]]-Sales_Data[[#This Row],[ShippingCost]]</f>
        <v>127236.11</v>
      </c>
      <c r="S5668">
        <v>365</v>
      </c>
      <c r="T5668">
        <v>463.89</v>
      </c>
      <c r="U5668" t="s">
        <v>21</v>
      </c>
      <c r="V5668">
        <v>4200</v>
      </c>
      <c r="W5668" t="s">
        <v>18</v>
      </c>
      <c r="X5668" t="str">
        <f t="shared" si="177"/>
        <v>Bengaluru</v>
      </c>
    </row>
    <row r="5669" spans="1:24" x14ac:dyDescent="0.4">
      <c r="A5669">
        <v>105668</v>
      </c>
      <c r="B5669" s="5">
        <v>45783.337500000001</v>
      </c>
      <c r="C5669" s="3" t="str">
        <f>TEXT(Sales_Data[[#This Row],[OrderDate]],"mmmm")</f>
        <v>May</v>
      </c>
      <c r="D5669" s="3" t="str">
        <f t="shared" si="176"/>
        <v>2025</v>
      </c>
      <c r="E5669" t="s">
        <v>34</v>
      </c>
      <c r="F5669" t="s">
        <v>40</v>
      </c>
      <c r="G5669" t="s">
        <v>31</v>
      </c>
      <c r="H5669" t="s">
        <v>25</v>
      </c>
      <c r="I5669" t="s">
        <v>100</v>
      </c>
      <c r="J5669">
        <v>34</v>
      </c>
      <c r="K5669">
        <v>1500</v>
      </c>
      <c r="L5669" s="7">
        <f>Sales_Data[[#This Row],[OrderQuantity]] *Sales_Data[[#This Row],[UnitPrice]]</f>
        <v>51000</v>
      </c>
      <c r="M5669" s="7">
        <f>Sales_Data[[#This Row],[UnitPrice]]-Sales_Data[[#This Row],[UnitCost]]</f>
        <v>700</v>
      </c>
      <c r="N5669" s="7">
        <f>Sales_Data[[#This Row],[Gross Revenue]]-Sales_Data[[#This Row],[Discount Amount ]]</f>
        <v>50300</v>
      </c>
      <c r="O5669" s="7">
        <f>Sales_Data[[#This Row],[OrderQuantity]] *Sales_Data[[#This Row],[UnitCost]]</f>
        <v>27200</v>
      </c>
      <c r="P5669" s="7">
        <f>Sales_Data[[#This Row],[ItemCost]] +Sales_Data[[#This Row],[ShippingCost]]</f>
        <v>28117.599999999999</v>
      </c>
      <c r="Q5669" s="7">
        <f>Sales_Data[[#This Row],[Gross Revenue]]-Sales_Data[[#This Row],[TotalFinancialCost]]</f>
        <v>22882.400000000001</v>
      </c>
      <c r="R5669" s="7">
        <f>Sales_Data[[#This Row],[Actul Bill Amount]]-Sales_Data[[#This Row],[ShippingCost]]</f>
        <v>49382.400000000001</v>
      </c>
      <c r="S5669">
        <v>393</v>
      </c>
      <c r="T5669">
        <v>917.6</v>
      </c>
      <c r="U5669" t="s">
        <v>52</v>
      </c>
      <c r="V5669">
        <v>800</v>
      </c>
      <c r="W5669" t="s">
        <v>27</v>
      </c>
      <c r="X5669" t="str">
        <f t="shared" si="177"/>
        <v>Mumbai</v>
      </c>
    </row>
    <row r="5670" spans="1:24" x14ac:dyDescent="0.4">
      <c r="A5670">
        <v>105669</v>
      </c>
      <c r="B5670" s="5">
        <v>45732.781944444447</v>
      </c>
      <c r="C5670" s="3" t="str">
        <f>TEXT(Sales_Data[[#This Row],[OrderDate]],"mmmm")</f>
        <v>March</v>
      </c>
      <c r="D5670" s="3" t="str">
        <f t="shared" si="176"/>
        <v>2025</v>
      </c>
      <c r="E5670" t="s">
        <v>48</v>
      </c>
      <c r="F5670" t="s">
        <v>24</v>
      </c>
      <c r="G5670" t="s">
        <v>31</v>
      </c>
      <c r="H5670" t="s">
        <v>32</v>
      </c>
      <c r="I5670" t="s">
        <v>100</v>
      </c>
      <c r="J5670">
        <v>4</v>
      </c>
      <c r="K5670">
        <v>25000</v>
      </c>
      <c r="L5670" s="7">
        <f>Sales_Data[[#This Row],[OrderQuantity]] *Sales_Data[[#This Row],[UnitPrice]]</f>
        <v>100000</v>
      </c>
      <c r="M5670" s="7">
        <f>Sales_Data[[#This Row],[UnitPrice]]-Sales_Data[[#This Row],[UnitCost]]</f>
        <v>7000</v>
      </c>
      <c r="N5670" s="7">
        <f>Sales_Data[[#This Row],[Gross Revenue]]-Sales_Data[[#This Row],[Discount Amount ]]</f>
        <v>93000</v>
      </c>
      <c r="O5670" s="7">
        <f>Sales_Data[[#This Row],[OrderQuantity]] *Sales_Data[[#This Row],[UnitCost]]</f>
        <v>72000</v>
      </c>
      <c r="P5670" s="7">
        <f>Sales_Data[[#This Row],[ItemCost]] +Sales_Data[[#This Row],[ShippingCost]]</f>
        <v>72272.58</v>
      </c>
      <c r="Q5670" s="7">
        <f>Sales_Data[[#This Row],[Gross Revenue]]-Sales_Data[[#This Row],[TotalFinancialCost]]</f>
        <v>27727.42</v>
      </c>
      <c r="R5670" s="7">
        <f>Sales_Data[[#This Row],[Actul Bill Amount]]-Sales_Data[[#This Row],[ShippingCost]]</f>
        <v>92727.42</v>
      </c>
      <c r="S5670">
        <v>355</v>
      </c>
      <c r="T5670">
        <v>272.58</v>
      </c>
      <c r="U5670" t="s">
        <v>60</v>
      </c>
      <c r="V5670">
        <v>18000</v>
      </c>
      <c r="W5670" t="s">
        <v>33</v>
      </c>
      <c r="X5670" t="str">
        <f t="shared" si="177"/>
        <v>Delhi</v>
      </c>
    </row>
    <row r="5671" spans="1:24" x14ac:dyDescent="0.4">
      <c r="A5671">
        <v>105670</v>
      </c>
      <c r="B5671" s="5">
        <v>45822.106249999997</v>
      </c>
      <c r="C5671" s="3" t="str">
        <f>TEXT(Sales_Data[[#This Row],[OrderDate]],"mmmm")</f>
        <v>June</v>
      </c>
      <c r="D5671" s="3" t="str">
        <f t="shared" si="176"/>
        <v>2025</v>
      </c>
      <c r="E5671" t="s">
        <v>39</v>
      </c>
      <c r="F5671" t="s">
        <v>40</v>
      </c>
      <c r="G5671" t="s">
        <v>15</v>
      </c>
      <c r="H5671" t="s">
        <v>37</v>
      </c>
      <c r="I5671" t="s">
        <v>100</v>
      </c>
      <c r="J5671">
        <v>22</v>
      </c>
      <c r="K5671">
        <v>5500</v>
      </c>
      <c r="L5671" s="7">
        <f>Sales_Data[[#This Row],[OrderQuantity]] *Sales_Data[[#This Row],[UnitPrice]]</f>
        <v>121000</v>
      </c>
      <c r="M5671" s="7">
        <f>Sales_Data[[#This Row],[UnitPrice]]-Sales_Data[[#This Row],[UnitCost]]</f>
        <v>2000</v>
      </c>
      <c r="N5671" s="7">
        <f>Sales_Data[[#This Row],[Gross Revenue]]-Sales_Data[[#This Row],[Discount Amount ]]</f>
        <v>119000</v>
      </c>
      <c r="O5671" s="7">
        <f>Sales_Data[[#This Row],[OrderQuantity]] *Sales_Data[[#This Row],[UnitCost]]</f>
        <v>77000</v>
      </c>
      <c r="P5671" s="7">
        <f>Sales_Data[[#This Row],[ItemCost]] +Sales_Data[[#This Row],[ShippingCost]]</f>
        <v>77741.02</v>
      </c>
      <c r="Q5671" s="7">
        <f>Sales_Data[[#This Row],[Gross Revenue]]-Sales_Data[[#This Row],[TotalFinancialCost]]</f>
        <v>43258.979999999996</v>
      </c>
      <c r="R5671" s="7">
        <f>Sales_Data[[#This Row],[Actul Bill Amount]]-Sales_Data[[#This Row],[ShippingCost]]</f>
        <v>118258.98</v>
      </c>
      <c r="S5671">
        <v>835</v>
      </c>
      <c r="T5671">
        <v>741.02</v>
      </c>
      <c r="U5671" t="s">
        <v>41</v>
      </c>
      <c r="V5671">
        <v>3500</v>
      </c>
      <c r="W5671" t="s">
        <v>38</v>
      </c>
      <c r="X5671" t="str">
        <f t="shared" si="177"/>
        <v>Kolkata</v>
      </c>
    </row>
    <row r="5672" spans="1:24" x14ac:dyDescent="0.4">
      <c r="A5672">
        <v>105671</v>
      </c>
      <c r="B5672" s="5">
        <v>45935.541666666664</v>
      </c>
      <c r="C5672" s="3" t="str">
        <f>TEXT(Sales_Data[[#This Row],[OrderDate]],"mmmm")</f>
        <v>October</v>
      </c>
      <c r="D5672" s="3" t="str">
        <f t="shared" si="176"/>
        <v>2025</v>
      </c>
      <c r="E5672" t="s">
        <v>19</v>
      </c>
      <c r="F5672" t="s">
        <v>40</v>
      </c>
      <c r="G5672" t="s">
        <v>15</v>
      </c>
      <c r="H5672" t="s">
        <v>20</v>
      </c>
      <c r="I5672" t="s">
        <v>100</v>
      </c>
      <c r="J5672">
        <v>20</v>
      </c>
      <c r="K5672">
        <v>5500</v>
      </c>
      <c r="L5672" s="7">
        <f>Sales_Data[[#This Row],[OrderQuantity]] *Sales_Data[[#This Row],[UnitPrice]]</f>
        <v>110000</v>
      </c>
      <c r="M5672" s="7">
        <f>Sales_Data[[#This Row],[UnitPrice]]-Sales_Data[[#This Row],[UnitCost]]</f>
        <v>2000</v>
      </c>
      <c r="N5672" s="7">
        <f>Sales_Data[[#This Row],[Gross Revenue]]-Sales_Data[[#This Row],[Discount Amount ]]</f>
        <v>108000</v>
      </c>
      <c r="O5672" s="7">
        <f>Sales_Data[[#This Row],[OrderQuantity]] *Sales_Data[[#This Row],[UnitCost]]</f>
        <v>70000</v>
      </c>
      <c r="P5672" s="7">
        <f>Sales_Data[[#This Row],[ItemCost]] +Sales_Data[[#This Row],[ShippingCost]]</f>
        <v>72382.52</v>
      </c>
      <c r="Q5672" s="7">
        <f>Sales_Data[[#This Row],[Gross Revenue]]-Sales_Data[[#This Row],[TotalFinancialCost]]</f>
        <v>37617.479999999996</v>
      </c>
      <c r="R5672" s="7">
        <f>Sales_Data[[#This Row],[Actul Bill Amount]]-Sales_Data[[#This Row],[ShippingCost]]</f>
        <v>105617.48</v>
      </c>
      <c r="S5672">
        <v>683</v>
      </c>
      <c r="T5672">
        <v>2382.52</v>
      </c>
      <c r="U5672" t="s">
        <v>41</v>
      </c>
      <c r="V5672">
        <v>3500</v>
      </c>
      <c r="W5672" t="s">
        <v>22</v>
      </c>
      <c r="X5672" t="str">
        <f t="shared" si="177"/>
        <v>Nagpur</v>
      </c>
    </row>
    <row r="5673" spans="1:24" x14ac:dyDescent="0.4">
      <c r="A5673">
        <v>105672</v>
      </c>
      <c r="B5673" s="5">
        <v>45981.624305555553</v>
      </c>
      <c r="C5673" s="3" t="str">
        <f>TEXT(Sales_Data[[#This Row],[OrderDate]],"mmmm")</f>
        <v>November</v>
      </c>
      <c r="D5673" s="3" t="str">
        <f t="shared" si="176"/>
        <v>2025</v>
      </c>
      <c r="E5673" t="s">
        <v>23</v>
      </c>
      <c r="F5673" t="s">
        <v>55</v>
      </c>
      <c r="G5673" t="s">
        <v>15</v>
      </c>
      <c r="H5673" t="s">
        <v>37</v>
      </c>
      <c r="I5673" t="s">
        <v>100</v>
      </c>
      <c r="J5673">
        <v>26</v>
      </c>
      <c r="K5673">
        <v>850</v>
      </c>
      <c r="L5673" s="7">
        <f>Sales_Data[[#This Row],[OrderQuantity]] *Sales_Data[[#This Row],[UnitPrice]]</f>
        <v>22100</v>
      </c>
      <c r="M5673" s="7">
        <f>Sales_Data[[#This Row],[UnitPrice]]-Sales_Data[[#This Row],[UnitCost]]</f>
        <v>300</v>
      </c>
      <c r="N5673" s="7">
        <f>Sales_Data[[#This Row],[Gross Revenue]]-Sales_Data[[#This Row],[Discount Amount ]]</f>
        <v>21800</v>
      </c>
      <c r="O5673" s="7">
        <f>Sales_Data[[#This Row],[OrderQuantity]] *Sales_Data[[#This Row],[UnitCost]]</f>
        <v>14300</v>
      </c>
      <c r="P5673" s="7">
        <f>Sales_Data[[#This Row],[ItemCost]] +Sales_Data[[#This Row],[ShippingCost]]</f>
        <v>15029.19</v>
      </c>
      <c r="Q5673" s="7">
        <f>Sales_Data[[#This Row],[Gross Revenue]]-Sales_Data[[#This Row],[TotalFinancialCost]]</f>
        <v>7070.8099999999995</v>
      </c>
      <c r="R5673" s="7">
        <f>Sales_Data[[#This Row],[Actul Bill Amount]]-Sales_Data[[#This Row],[ShippingCost]]</f>
        <v>21070.81</v>
      </c>
      <c r="S5673">
        <v>768</v>
      </c>
      <c r="T5673">
        <v>729.19</v>
      </c>
      <c r="U5673" t="s">
        <v>56</v>
      </c>
      <c r="V5673">
        <v>550</v>
      </c>
      <c r="W5673" t="s">
        <v>38</v>
      </c>
      <c r="X5673" t="str">
        <f t="shared" si="177"/>
        <v>Kolkata</v>
      </c>
    </row>
    <row r="5674" spans="1:24" x14ac:dyDescent="0.4">
      <c r="A5674">
        <v>105673</v>
      </c>
      <c r="B5674" s="5">
        <v>45957.756249999999</v>
      </c>
      <c r="C5674" s="3" t="str">
        <f>TEXT(Sales_Data[[#This Row],[OrderDate]],"mmmm")</f>
        <v>October</v>
      </c>
      <c r="D5674" s="3" t="str">
        <f t="shared" si="176"/>
        <v>2025</v>
      </c>
      <c r="E5674" t="s">
        <v>19</v>
      </c>
      <c r="F5674" t="s">
        <v>35</v>
      </c>
      <c r="G5674" t="s">
        <v>29</v>
      </c>
      <c r="H5674" t="s">
        <v>32</v>
      </c>
      <c r="I5674" t="s">
        <v>100</v>
      </c>
      <c r="J5674">
        <v>80</v>
      </c>
      <c r="K5674">
        <v>12000</v>
      </c>
      <c r="L5674" s="7">
        <f>Sales_Data[[#This Row],[OrderQuantity]] *Sales_Data[[#This Row],[UnitPrice]]</f>
        <v>960000</v>
      </c>
      <c r="M5674" s="7">
        <f>Sales_Data[[#This Row],[UnitPrice]]-Sales_Data[[#This Row],[UnitCost]]</f>
        <v>4000</v>
      </c>
      <c r="N5674" s="7">
        <f>Sales_Data[[#This Row],[Gross Revenue]]-Sales_Data[[#This Row],[Discount Amount ]]</f>
        <v>956000</v>
      </c>
      <c r="O5674" s="7">
        <f>Sales_Data[[#This Row],[OrderQuantity]] *Sales_Data[[#This Row],[UnitCost]]</f>
        <v>640000</v>
      </c>
      <c r="P5674" s="7">
        <f>Sales_Data[[#This Row],[ItemCost]] +Sales_Data[[#This Row],[ShippingCost]]</f>
        <v>640502.69999999995</v>
      </c>
      <c r="Q5674" s="7">
        <f>Sales_Data[[#This Row],[Gross Revenue]]-Sales_Data[[#This Row],[TotalFinancialCost]]</f>
        <v>319497.30000000005</v>
      </c>
      <c r="R5674" s="7">
        <f>Sales_Data[[#This Row],[Actul Bill Amount]]-Sales_Data[[#This Row],[ShippingCost]]</f>
        <v>955497.3</v>
      </c>
      <c r="S5674">
        <v>599</v>
      </c>
      <c r="T5674">
        <v>502.7</v>
      </c>
      <c r="U5674" t="s">
        <v>36</v>
      </c>
      <c r="V5674">
        <v>8000</v>
      </c>
      <c r="W5674" t="s">
        <v>33</v>
      </c>
      <c r="X5674" t="str">
        <f t="shared" si="177"/>
        <v>Delhi</v>
      </c>
    </row>
    <row r="5675" spans="1:24" x14ac:dyDescent="0.4">
      <c r="A5675">
        <v>105674</v>
      </c>
      <c r="B5675" s="5">
        <v>45947.011805555558</v>
      </c>
      <c r="C5675" s="3" t="str">
        <f>TEXT(Sales_Data[[#This Row],[OrderDate]],"mmmm")</f>
        <v>October</v>
      </c>
      <c r="D5675" s="3" t="str">
        <f t="shared" si="176"/>
        <v>2025</v>
      </c>
      <c r="E5675" t="s">
        <v>45</v>
      </c>
      <c r="F5675" t="s">
        <v>40</v>
      </c>
      <c r="G5675" t="s">
        <v>15</v>
      </c>
      <c r="H5675" t="s">
        <v>16</v>
      </c>
      <c r="I5675" t="s">
        <v>100</v>
      </c>
      <c r="J5675">
        <v>56</v>
      </c>
      <c r="K5675">
        <v>5500</v>
      </c>
      <c r="L5675" s="7">
        <f>Sales_Data[[#This Row],[OrderQuantity]] *Sales_Data[[#This Row],[UnitPrice]]</f>
        <v>308000</v>
      </c>
      <c r="M5675" s="7">
        <f>Sales_Data[[#This Row],[UnitPrice]]-Sales_Data[[#This Row],[UnitCost]]</f>
        <v>2000</v>
      </c>
      <c r="N5675" s="7">
        <f>Sales_Data[[#This Row],[Gross Revenue]]-Sales_Data[[#This Row],[Discount Amount ]]</f>
        <v>306000</v>
      </c>
      <c r="O5675" s="7">
        <f>Sales_Data[[#This Row],[OrderQuantity]] *Sales_Data[[#This Row],[UnitCost]]</f>
        <v>196000</v>
      </c>
      <c r="P5675" s="7">
        <f>Sales_Data[[#This Row],[ItemCost]] +Sales_Data[[#This Row],[ShippingCost]]</f>
        <v>196263.45</v>
      </c>
      <c r="Q5675" s="7">
        <f>Sales_Data[[#This Row],[Gross Revenue]]-Sales_Data[[#This Row],[TotalFinancialCost]]</f>
        <v>111736.54999999999</v>
      </c>
      <c r="R5675" s="7">
        <f>Sales_Data[[#This Row],[Actul Bill Amount]]-Sales_Data[[#This Row],[ShippingCost]]</f>
        <v>305736.55</v>
      </c>
      <c r="S5675">
        <v>440</v>
      </c>
      <c r="T5675">
        <v>263.45</v>
      </c>
      <c r="U5675" t="s">
        <v>41</v>
      </c>
      <c r="V5675">
        <v>3500</v>
      </c>
      <c r="W5675" t="s">
        <v>18</v>
      </c>
      <c r="X5675" t="str">
        <f t="shared" si="177"/>
        <v>Bengaluru</v>
      </c>
    </row>
    <row r="5676" spans="1:24" x14ac:dyDescent="0.4">
      <c r="A5676">
        <v>105675</v>
      </c>
      <c r="B5676" s="5">
        <v>45734.940972222219</v>
      </c>
      <c r="C5676" s="3" t="str">
        <f>TEXT(Sales_Data[[#This Row],[OrderDate]],"mmmm")</f>
        <v>March</v>
      </c>
      <c r="D5676" s="3" t="str">
        <f t="shared" si="176"/>
        <v>2025</v>
      </c>
      <c r="E5676" t="s">
        <v>23</v>
      </c>
      <c r="F5676" t="s">
        <v>35</v>
      </c>
      <c r="G5676" t="s">
        <v>29</v>
      </c>
      <c r="H5676" t="s">
        <v>37</v>
      </c>
      <c r="I5676" t="s">
        <v>100</v>
      </c>
      <c r="J5676">
        <v>70</v>
      </c>
      <c r="K5676">
        <v>12000</v>
      </c>
      <c r="L5676" s="7">
        <f>Sales_Data[[#This Row],[OrderQuantity]] *Sales_Data[[#This Row],[UnitPrice]]</f>
        <v>840000</v>
      </c>
      <c r="M5676" s="7">
        <f>Sales_Data[[#This Row],[UnitPrice]]-Sales_Data[[#This Row],[UnitCost]]</f>
        <v>4000</v>
      </c>
      <c r="N5676" s="7">
        <f>Sales_Data[[#This Row],[Gross Revenue]]-Sales_Data[[#This Row],[Discount Amount ]]</f>
        <v>836000</v>
      </c>
      <c r="O5676" s="7">
        <f>Sales_Data[[#This Row],[OrderQuantity]] *Sales_Data[[#This Row],[UnitCost]]</f>
        <v>560000</v>
      </c>
      <c r="P5676" s="7">
        <f>Sales_Data[[#This Row],[ItemCost]] +Sales_Data[[#This Row],[ShippingCost]]</f>
        <v>560603.64</v>
      </c>
      <c r="Q5676" s="7">
        <f>Sales_Data[[#This Row],[Gross Revenue]]-Sales_Data[[#This Row],[TotalFinancialCost]]</f>
        <v>279396.36</v>
      </c>
      <c r="R5676" s="7">
        <f>Sales_Data[[#This Row],[Actul Bill Amount]]-Sales_Data[[#This Row],[ShippingCost]]</f>
        <v>835396.36</v>
      </c>
      <c r="S5676">
        <v>746</v>
      </c>
      <c r="T5676">
        <v>603.64</v>
      </c>
      <c r="U5676" t="s">
        <v>36</v>
      </c>
      <c r="V5676">
        <v>8000</v>
      </c>
      <c r="W5676" t="s">
        <v>38</v>
      </c>
      <c r="X5676" t="str">
        <f t="shared" si="177"/>
        <v>Kolkata</v>
      </c>
    </row>
    <row r="5677" spans="1:24" x14ac:dyDescent="0.4">
      <c r="A5677">
        <v>105676</v>
      </c>
      <c r="B5677" s="5">
        <v>45955.130555555559</v>
      </c>
      <c r="C5677" s="3" t="str">
        <f>TEXT(Sales_Data[[#This Row],[OrderDate]],"mmmm")</f>
        <v>October</v>
      </c>
      <c r="D5677" s="3" t="str">
        <f t="shared" si="176"/>
        <v>2025</v>
      </c>
      <c r="E5677" t="s">
        <v>42</v>
      </c>
      <c r="F5677" t="s">
        <v>35</v>
      </c>
      <c r="G5677" t="s">
        <v>29</v>
      </c>
      <c r="H5677" t="s">
        <v>32</v>
      </c>
      <c r="I5677" t="s">
        <v>100</v>
      </c>
      <c r="J5677">
        <v>7</v>
      </c>
      <c r="K5677">
        <v>8500</v>
      </c>
      <c r="L5677" s="7">
        <f>Sales_Data[[#This Row],[OrderQuantity]] *Sales_Data[[#This Row],[UnitPrice]]</f>
        <v>59500</v>
      </c>
      <c r="M5677" s="7">
        <f>Sales_Data[[#This Row],[UnitPrice]]-Sales_Data[[#This Row],[UnitCost]]</f>
        <v>3000</v>
      </c>
      <c r="N5677" s="7">
        <f>Sales_Data[[#This Row],[Gross Revenue]]-Sales_Data[[#This Row],[Discount Amount ]]</f>
        <v>56500</v>
      </c>
      <c r="O5677" s="7">
        <f>Sales_Data[[#This Row],[OrderQuantity]] *Sales_Data[[#This Row],[UnitCost]]</f>
        <v>38500</v>
      </c>
      <c r="P5677" s="7">
        <f>Sales_Data[[#This Row],[ItemCost]] +Sales_Data[[#This Row],[ShippingCost]]</f>
        <v>39850.22</v>
      </c>
      <c r="Q5677" s="7">
        <f>Sales_Data[[#This Row],[Gross Revenue]]-Sales_Data[[#This Row],[TotalFinancialCost]]</f>
        <v>19649.78</v>
      </c>
      <c r="R5677" s="7">
        <f>Sales_Data[[#This Row],[Actul Bill Amount]]-Sales_Data[[#This Row],[ShippingCost]]</f>
        <v>55149.78</v>
      </c>
      <c r="S5677">
        <v>446</v>
      </c>
      <c r="T5677">
        <v>1350.22</v>
      </c>
      <c r="U5677" t="s">
        <v>49</v>
      </c>
      <c r="V5677">
        <v>5500</v>
      </c>
      <c r="W5677" t="s">
        <v>33</v>
      </c>
      <c r="X5677" t="str">
        <f t="shared" si="177"/>
        <v>Delhi</v>
      </c>
    </row>
    <row r="5678" spans="1:24" x14ac:dyDescent="0.4">
      <c r="A5678">
        <v>105677</v>
      </c>
      <c r="B5678" s="5">
        <v>45794.621527777781</v>
      </c>
      <c r="C5678" s="3" t="str">
        <f>TEXT(Sales_Data[[#This Row],[OrderDate]],"mmmm")</f>
        <v>May</v>
      </c>
      <c r="D5678" s="3" t="str">
        <f t="shared" si="176"/>
        <v>2025</v>
      </c>
      <c r="E5678" t="s">
        <v>48</v>
      </c>
      <c r="F5678" t="s">
        <v>28</v>
      </c>
      <c r="G5678" t="s">
        <v>31</v>
      </c>
      <c r="H5678" t="s">
        <v>25</v>
      </c>
      <c r="I5678" t="s">
        <v>100</v>
      </c>
      <c r="J5678">
        <v>95</v>
      </c>
      <c r="K5678">
        <v>450</v>
      </c>
      <c r="L5678" s="7">
        <f>Sales_Data[[#This Row],[OrderQuantity]] *Sales_Data[[#This Row],[UnitPrice]]</f>
        <v>42750</v>
      </c>
      <c r="M5678" s="7">
        <f>Sales_Data[[#This Row],[UnitPrice]]-Sales_Data[[#This Row],[UnitCost]]</f>
        <v>250</v>
      </c>
      <c r="N5678" s="7">
        <f>Sales_Data[[#This Row],[Gross Revenue]]-Sales_Data[[#This Row],[Discount Amount ]]</f>
        <v>42500</v>
      </c>
      <c r="O5678" s="7">
        <f>Sales_Data[[#This Row],[OrderQuantity]] *Sales_Data[[#This Row],[UnitCost]]</f>
        <v>19000</v>
      </c>
      <c r="P5678" s="7">
        <f>Sales_Data[[#This Row],[ItemCost]] +Sales_Data[[#This Row],[ShippingCost]]</f>
        <v>19879.57</v>
      </c>
      <c r="Q5678" s="7">
        <f>Sales_Data[[#This Row],[Gross Revenue]]-Sales_Data[[#This Row],[TotalFinancialCost]]</f>
        <v>22870.43</v>
      </c>
      <c r="R5678" s="7">
        <f>Sales_Data[[#This Row],[Actul Bill Amount]]-Sales_Data[[#This Row],[ShippingCost]]</f>
        <v>41620.43</v>
      </c>
      <c r="S5678">
        <v>568</v>
      </c>
      <c r="T5678">
        <v>879.57</v>
      </c>
      <c r="U5678" t="s">
        <v>30</v>
      </c>
      <c r="V5678">
        <v>200</v>
      </c>
      <c r="W5678" t="s">
        <v>27</v>
      </c>
      <c r="X5678" t="str">
        <f t="shared" si="177"/>
        <v>Mumbai</v>
      </c>
    </row>
    <row r="5679" spans="1:24" x14ac:dyDescent="0.4">
      <c r="A5679">
        <v>105678</v>
      </c>
      <c r="B5679" s="5">
        <v>45763.620833333334</v>
      </c>
      <c r="C5679" s="3" t="str">
        <f>TEXT(Sales_Data[[#This Row],[OrderDate]],"mmmm")</f>
        <v>April</v>
      </c>
      <c r="D5679" s="3" t="str">
        <f t="shared" si="176"/>
        <v>2025</v>
      </c>
      <c r="E5679" t="s">
        <v>45</v>
      </c>
      <c r="F5679" t="s">
        <v>40</v>
      </c>
      <c r="G5679" t="s">
        <v>15</v>
      </c>
      <c r="H5679" t="s">
        <v>32</v>
      </c>
      <c r="I5679" t="s">
        <v>100</v>
      </c>
      <c r="J5679">
        <v>87</v>
      </c>
      <c r="K5679">
        <v>5500</v>
      </c>
      <c r="L5679" s="7">
        <f>Sales_Data[[#This Row],[OrderQuantity]] *Sales_Data[[#This Row],[UnitPrice]]</f>
        <v>478500</v>
      </c>
      <c r="M5679" s="7">
        <f>Sales_Data[[#This Row],[UnitPrice]]-Sales_Data[[#This Row],[UnitCost]]</f>
        <v>2000</v>
      </c>
      <c r="N5679" s="7">
        <f>Sales_Data[[#This Row],[Gross Revenue]]-Sales_Data[[#This Row],[Discount Amount ]]</f>
        <v>476500</v>
      </c>
      <c r="O5679" s="7">
        <f>Sales_Data[[#This Row],[OrderQuantity]] *Sales_Data[[#This Row],[UnitCost]]</f>
        <v>304500</v>
      </c>
      <c r="P5679" s="7">
        <f>Sales_Data[[#This Row],[ItemCost]] +Sales_Data[[#This Row],[ShippingCost]]</f>
        <v>305373.34000000003</v>
      </c>
      <c r="Q5679" s="7">
        <f>Sales_Data[[#This Row],[Gross Revenue]]-Sales_Data[[#This Row],[TotalFinancialCost]]</f>
        <v>173126.65999999997</v>
      </c>
      <c r="R5679" s="7">
        <f>Sales_Data[[#This Row],[Actul Bill Amount]]-Sales_Data[[#This Row],[ShippingCost]]</f>
        <v>475626.66</v>
      </c>
      <c r="S5679">
        <v>601</v>
      </c>
      <c r="T5679">
        <v>873.34</v>
      </c>
      <c r="U5679" t="s">
        <v>41</v>
      </c>
      <c r="V5679">
        <v>3500</v>
      </c>
      <c r="W5679" t="s">
        <v>33</v>
      </c>
      <c r="X5679" t="str">
        <f t="shared" si="177"/>
        <v>Delhi</v>
      </c>
    </row>
    <row r="5680" spans="1:24" x14ac:dyDescent="0.4">
      <c r="A5680">
        <v>105679</v>
      </c>
      <c r="B5680" s="5">
        <v>45752.11041666667</v>
      </c>
      <c r="C5680" s="3" t="str">
        <f>TEXT(Sales_Data[[#This Row],[OrderDate]],"mmmm")</f>
        <v>April</v>
      </c>
      <c r="D5680" s="3" t="str">
        <f t="shared" si="176"/>
        <v>2025</v>
      </c>
      <c r="E5680" t="s">
        <v>19</v>
      </c>
      <c r="F5680" t="s">
        <v>43</v>
      </c>
      <c r="G5680" t="s">
        <v>15</v>
      </c>
      <c r="H5680" t="s">
        <v>16</v>
      </c>
      <c r="I5680" t="s">
        <v>100</v>
      </c>
      <c r="J5680">
        <v>49</v>
      </c>
      <c r="K5680">
        <v>4500</v>
      </c>
      <c r="L5680" s="7">
        <f>Sales_Data[[#This Row],[OrderQuantity]] *Sales_Data[[#This Row],[UnitPrice]]</f>
        <v>220500</v>
      </c>
      <c r="M5680" s="7">
        <f>Sales_Data[[#This Row],[UnitPrice]]-Sales_Data[[#This Row],[UnitCost]]</f>
        <v>2000</v>
      </c>
      <c r="N5680" s="7">
        <f>Sales_Data[[#This Row],[Gross Revenue]]-Sales_Data[[#This Row],[Discount Amount ]]</f>
        <v>218500</v>
      </c>
      <c r="O5680" s="7">
        <f>Sales_Data[[#This Row],[OrderQuantity]] *Sales_Data[[#This Row],[UnitCost]]</f>
        <v>122500</v>
      </c>
      <c r="P5680" s="7">
        <f>Sales_Data[[#This Row],[ItemCost]] +Sales_Data[[#This Row],[ShippingCost]]</f>
        <v>123270.3</v>
      </c>
      <c r="Q5680" s="7">
        <f>Sales_Data[[#This Row],[Gross Revenue]]-Sales_Data[[#This Row],[TotalFinancialCost]]</f>
        <v>97229.7</v>
      </c>
      <c r="R5680" s="7">
        <f>Sales_Data[[#This Row],[Actul Bill Amount]]-Sales_Data[[#This Row],[ShippingCost]]</f>
        <v>217729.7</v>
      </c>
      <c r="S5680">
        <v>445</v>
      </c>
      <c r="T5680">
        <v>770.3</v>
      </c>
      <c r="U5680" t="s">
        <v>44</v>
      </c>
      <c r="V5680">
        <v>2500</v>
      </c>
      <c r="W5680" t="s">
        <v>18</v>
      </c>
      <c r="X5680" t="str">
        <f t="shared" si="177"/>
        <v>Bengaluru</v>
      </c>
    </row>
    <row r="5681" spans="1:24" x14ac:dyDescent="0.4">
      <c r="A5681">
        <v>105680</v>
      </c>
      <c r="B5681" s="5">
        <v>45792.168055555558</v>
      </c>
      <c r="C5681" s="3" t="str">
        <f>TEXT(Sales_Data[[#This Row],[OrderDate]],"mmmm")</f>
        <v>May</v>
      </c>
      <c r="D5681" s="3" t="str">
        <f t="shared" si="176"/>
        <v>2025</v>
      </c>
      <c r="E5681" t="s">
        <v>19</v>
      </c>
      <c r="F5681" t="s">
        <v>46</v>
      </c>
      <c r="G5681" t="s">
        <v>29</v>
      </c>
      <c r="H5681" t="s">
        <v>20</v>
      </c>
      <c r="I5681" t="s">
        <v>100</v>
      </c>
      <c r="J5681">
        <v>19</v>
      </c>
      <c r="K5681">
        <v>15000</v>
      </c>
      <c r="L5681" s="7">
        <f>Sales_Data[[#This Row],[OrderQuantity]] *Sales_Data[[#This Row],[UnitPrice]]</f>
        <v>285000</v>
      </c>
      <c r="M5681" s="7">
        <f>Sales_Data[[#This Row],[UnitPrice]]-Sales_Data[[#This Row],[UnitCost]]</f>
        <v>5500</v>
      </c>
      <c r="N5681" s="7">
        <f>Sales_Data[[#This Row],[Gross Revenue]]-Sales_Data[[#This Row],[Discount Amount ]]</f>
        <v>279500</v>
      </c>
      <c r="O5681" s="7">
        <f>Sales_Data[[#This Row],[OrderQuantity]] *Sales_Data[[#This Row],[UnitCost]]</f>
        <v>180500</v>
      </c>
      <c r="P5681" s="7">
        <f>Sales_Data[[#This Row],[ItemCost]] +Sales_Data[[#This Row],[ShippingCost]]</f>
        <v>181948.93</v>
      </c>
      <c r="Q5681" s="7">
        <f>Sales_Data[[#This Row],[Gross Revenue]]-Sales_Data[[#This Row],[TotalFinancialCost]]</f>
        <v>103051.07</v>
      </c>
      <c r="R5681" s="7">
        <f>Sales_Data[[#This Row],[Actul Bill Amount]]-Sales_Data[[#This Row],[ShippingCost]]</f>
        <v>278051.07</v>
      </c>
      <c r="S5681">
        <v>525</v>
      </c>
      <c r="T5681">
        <v>1448.93</v>
      </c>
      <c r="U5681" t="s">
        <v>53</v>
      </c>
      <c r="V5681">
        <v>9500</v>
      </c>
      <c r="W5681" t="s">
        <v>22</v>
      </c>
      <c r="X5681" t="str">
        <f t="shared" si="177"/>
        <v>Nagpur</v>
      </c>
    </row>
    <row r="5682" spans="1:24" x14ac:dyDescent="0.4">
      <c r="A5682">
        <v>105681</v>
      </c>
      <c r="B5682" s="5">
        <v>45725.024305555555</v>
      </c>
      <c r="C5682" s="3" t="str">
        <f>TEXT(Sales_Data[[#This Row],[OrderDate]],"mmmm")</f>
        <v>March</v>
      </c>
      <c r="D5682" s="3" t="str">
        <f t="shared" si="176"/>
        <v>2025</v>
      </c>
      <c r="E5682" t="s">
        <v>50</v>
      </c>
      <c r="F5682" t="s">
        <v>40</v>
      </c>
      <c r="G5682" t="s">
        <v>31</v>
      </c>
      <c r="H5682" t="s">
        <v>25</v>
      </c>
      <c r="I5682" t="s">
        <v>100</v>
      </c>
      <c r="J5682">
        <v>17</v>
      </c>
      <c r="K5682">
        <v>5500</v>
      </c>
      <c r="L5682" s="7">
        <f>Sales_Data[[#This Row],[OrderQuantity]] *Sales_Data[[#This Row],[UnitPrice]]</f>
        <v>93500</v>
      </c>
      <c r="M5682" s="7">
        <f>Sales_Data[[#This Row],[UnitPrice]]-Sales_Data[[#This Row],[UnitCost]]</f>
        <v>2000</v>
      </c>
      <c r="N5682" s="7">
        <f>Sales_Data[[#This Row],[Gross Revenue]]-Sales_Data[[#This Row],[Discount Amount ]]</f>
        <v>91500</v>
      </c>
      <c r="O5682" s="7">
        <f>Sales_Data[[#This Row],[OrderQuantity]] *Sales_Data[[#This Row],[UnitCost]]</f>
        <v>59500</v>
      </c>
      <c r="P5682" s="7">
        <f>Sales_Data[[#This Row],[ItemCost]] +Sales_Data[[#This Row],[ShippingCost]]</f>
        <v>59996</v>
      </c>
      <c r="Q5682" s="7">
        <f>Sales_Data[[#This Row],[Gross Revenue]]-Sales_Data[[#This Row],[TotalFinancialCost]]</f>
        <v>33504</v>
      </c>
      <c r="R5682" s="7">
        <f>Sales_Data[[#This Row],[Actul Bill Amount]]-Sales_Data[[#This Row],[ShippingCost]]</f>
        <v>91004</v>
      </c>
      <c r="S5682">
        <v>516</v>
      </c>
      <c r="T5682">
        <v>496</v>
      </c>
      <c r="U5682" t="s">
        <v>41</v>
      </c>
      <c r="V5682">
        <v>3500</v>
      </c>
      <c r="W5682" t="s">
        <v>27</v>
      </c>
      <c r="X5682" t="str">
        <f t="shared" si="177"/>
        <v>Mumbai</v>
      </c>
    </row>
    <row r="5683" spans="1:24" x14ac:dyDescent="0.4">
      <c r="A5683">
        <v>105682</v>
      </c>
      <c r="B5683" s="5">
        <v>45804.631944444445</v>
      </c>
      <c r="C5683" s="3" t="str">
        <f>TEXT(Sales_Data[[#This Row],[OrderDate]],"mmmm")</f>
        <v>May</v>
      </c>
      <c r="D5683" s="3" t="str">
        <f t="shared" si="176"/>
        <v>2025</v>
      </c>
      <c r="E5683" t="s">
        <v>50</v>
      </c>
      <c r="F5683" t="s">
        <v>40</v>
      </c>
      <c r="G5683" t="s">
        <v>15</v>
      </c>
      <c r="H5683" t="s">
        <v>16</v>
      </c>
      <c r="I5683" t="s">
        <v>100</v>
      </c>
      <c r="J5683">
        <v>58</v>
      </c>
      <c r="K5683">
        <v>1500</v>
      </c>
      <c r="L5683" s="7">
        <f>Sales_Data[[#This Row],[OrderQuantity]] *Sales_Data[[#This Row],[UnitPrice]]</f>
        <v>87000</v>
      </c>
      <c r="M5683" s="7">
        <f>Sales_Data[[#This Row],[UnitPrice]]-Sales_Data[[#This Row],[UnitCost]]</f>
        <v>700</v>
      </c>
      <c r="N5683" s="7">
        <f>Sales_Data[[#This Row],[Gross Revenue]]-Sales_Data[[#This Row],[Discount Amount ]]</f>
        <v>86300</v>
      </c>
      <c r="O5683" s="7">
        <f>Sales_Data[[#This Row],[OrderQuantity]] *Sales_Data[[#This Row],[UnitCost]]</f>
        <v>46400</v>
      </c>
      <c r="P5683" s="7">
        <f>Sales_Data[[#This Row],[ItemCost]] +Sales_Data[[#This Row],[ShippingCost]]</f>
        <v>47230.21</v>
      </c>
      <c r="Q5683" s="7">
        <f>Sales_Data[[#This Row],[Gross Revenue]]-Sales_Data[[#This Row],[TotalFinancialCost]]</f>
        <v>39769.79</v>
      </c>
      <c r="R5683" s="7">
        <f>Sales_Data[[#This Row],[Actul Bill Amount]]-Sales_Data[[#This Row],[ShippingCost]]</f>
        <v>85469.79</v>
      </c>
      <c r="S5683">
        <v>314</v>
      </c>
      <c r="T5683">
        <v>830.21</v>
      </c>
      <c r="U5683" t="s">
        <v>52</v>
      </c>
      <c r="V5683">
        <v>800</v>
      </c>
      <c r="W5683" t="s">
        <v>18</v>
      </c>
      <c r="X5683" t="str">
        <f t="shared" si="177"/>
        <v>Bengaluru</v>
      </c>
    </row>
    <row r="5684" spans="1:24" x14ac:dyDescent="0.4">
      <c r="A5684">
        <v>105683</v>
      </c>
      <c r="B5684" s="5">
        <v>45816.665277777778</v>
      </c>
      <c r="C5684" s="3" t="str">
        <f>TEXT(Sales_Data[[#This Row],[OrderDate]],"mmmm")</f>
        <v>June</v>
      </c>
      <c r="D5684" s="3" t="str">
        <f t="shared" si="176"/>
        <v>2025</v>
      </c>
      <c r="E5684" t="s">
        <v>45</v>
      </c>
      <c r="F5684" t="s">
        <v>28</v>
      </c>
      <c r="G5684" t="s">
        <v>15</v>
      </c>
      <c r="H5684" t="s">
        <v>25</v>
      </c>
      <c r="I5684" t="s">
        <v>100</v>
      </c>
      <c r="J5684">
        <v>65</v>
      </c>
      <c r="K5684">
        <v>450</v>
      </c>
      <c r="L5684" s="7">
        <f>Sales_Data[[#This Row],[OrderQuantity]] *Sales_Data[[#This Row],[UnitPrice]]</f>
        <v>29250</v>
      </c>
      <c r="M5684" s="7">
        <f>Sales_Data[[#This Row],[UnitPrice]]-Sales_Data[[#This Row],[UnitCost]]</f>
        <v>250</v>
      </c>
      <c r="N5684" s="7">
        <f>Sales_Data[[#This Row],[Gross Revenue]]-Sales_Data[[#This Row],[Discount Amount ]]</f>
        <v>29000</v>
      </c>
      <c r="O5684" s="7">
        <f>Sales_Data[[#This Row],[OrderQuantity]] *Sales_Data[[#This Row],[UnitCost]]</f>
        <v>13000</v>
      </c>
      <c r="P5684" s="7">
        <f>Sales_Data[[#This Row],[ItemCost]] +Sales_Data[[#This Row],[ShippingCost]]</f>
        <v>13193.37</v>
      </c>
      <c r="Q5684" s="7">
        <f>Sales_Data[[#This Row],[Gross Revenue]]-Sales_Data[[#This Row],[TotalFinancialCost]]</f>
        <v>16056.63</v>
      </c>
      <c r="R5684" s="7">
        <f>Sales_Data[[#This Row],[Actul Bill Amount]]-Sales_Data[[#This Row],[ShippingCost]]</f>
        <v>28806.63</v>
      </c>
      <c r="S5684">
        <v>1106</v>
      </c>
      <c r="T5684">
        <v>193.37</v>
      </c>
      <c r="U5684" t="s">
        <v>30</v>
      </c>
      <c r="V5684">
        <v>200</v>
      </c>
      <c r="W5684" t="s">
        <v>27</v>
      </c>
      <c r="X5684" t="str">
        <f t="shared" si="177"/>
        <v>Mumbai</v>
      </c>
    </row>
    <row r="5685" spans="1:24" x14ac:dyDescent="0.4">
      <c r="A5685">
        <v>105684</v>
      </c>
      <c r="B5685" s="5">
        <v>45820.654166666667</v>
      </c>
      <c r="C5685" s="3" t="str">
        <f>TEXT(Sales_Data[[#This Row],[OrderDate]],"mmmm")</f>
        <v>June</v>
      </c>
      <c r="D5685" s="3" t="str">
        <f t="shared" si="176"/>
        <v>2025</v>
      </c>
      <c r="E5685" t="s">
        <v>23</v>
      </c>
      <c r="F5685" t="s">
        <v>24</v>
      </c>
      <c r="G5685" t="s">
        <v>15</v>
      </c>
      <c r="H5685" t="s">
        <v>16</v>
      </c>
      <c r="I5685" t="s">
        <v>100</v>
      </c>
      <c r="J5685">
        <v>29</v>
      </c>
      <c r="K5685">
        <v>3500</v>
      </c>
      <c r="L5685" s="7">
        <f>Sales_Data[[#This Row],[OrderQuantity]] *Sales_Data[[#This Row],[UnitPrice]]</f>
        <v>101500</v>
      </c>
      <c r="M5685" s="7">
        <f>Sales_Data[[#This Row],[UnitPrice]]-Sales_Data[[#This Row],[UnitCost]]</f>
        <v>1300</v>
      </c>
      <c r="N5685" s="7">
        <f>Sales_Data[[#This Row],[Gross Revenue]]-Sales_Data[[#This Row],[Discount Amount ]]</f>
        <v>100200</v>
      </c>
      <c r="O5685" s="7">
        <f>Sales_Data[[#This Row],[OrderQuantity]] *Sales_Data[[#This Row],[UnitCost]]</f>
        <v>63800</v>
      </c>
      <c r="P5685" s="7">
        <f>Sales_Data[[#This Row],[ItemCost]] +Sales_Data[[#This Row],[ShippingCost]]</f>
        <v>64353.72</v>
      </c>
      <c r="Q5685" s="7">
        <f>Sales_Data[[#This Row],[Gross Revenue]]-Sales_Data[[#This Row],[TotalFinancialCost]]</f>
        <v>37146.28</v>
      </c>
      <c r="R5685" s="7">
        <f>Sales_Data[[#This Row],[Actul Bill Amount]]-Sales_Data[[#This Row],[ShippingCost]]</f>
        <v>99646.28</v>
      </c>
      <c r="S5685">
        <v>313</v>
      </c>
      <c r="T5685">
        <v>553.72</v>
      </c>
      <c r="U5685" t="s">
        <v>59</v>
      </c>
      <c r="V5685">
        <v>2200</v>
      </c>
      <c r="W5685" t="s">
        <v>18</v>
      </c>
      <c r="X5685" t="str">
        <f t="shared" si="177"/>
        <v>Bengaluru</v>
      </c>
    </row>
    <row r="5686" spans="1:24" x14ac:dyDescent="0.4">
      <c r="A5686">
        <v>105685</v>
      </c>
      <c r="B5686" s="5">
        <v>45998.613888888889</v>
      </c>
      <c r="C5686" s="3" t="str">
        <f>TEXT(Sales_Data[[#This Row],[OrderDate]],"mmmm")</f>
        <v>December</v>
      </c>
      <c r="D5686" s="3" t="str">
        <f t="shared" si="176"/>
        <v>2025</v>
      </c>
      <c r="E5686" t="s">
        <v>23</v>
      </c>
      <c r="F5686" t="s">
        <v>46</v>
      </c>
      <c r="G5686" t="s">
        <v>29</v>
      </c>
      <c r="H5686" t="s">
        <v>25</v>
      </c>
      <c r="I5686" t="s">
        <v>100</v>
      </c>
      <c r="J5686">
        <v>22</v>
      </c>
      <c r="K5686">
        <v>4500</v>
      </c>
      <c r="L5686" s="7">
        <f>Sales_Data[[#This Row],[OrderQuantity]] *Sales_Data[[#This Row],[UnitPrice]]</f>
        <v>99000</v>
      </c>
      <c r="M5686" s="7">
        <f>Sales_Data[[#This Row],[UnitPrice]]-Sales_Data[[#This Row],[UnitCost]]</f>
        <v>1700</v>
      </c>
      <c r="N5686" s="7">
        <f>Sales_Data[[#This Row],[Gross Revenue]]-Sales_Data[[#This Row],[Discount Amount ]]</f>
        <v>97300</v>
      </c>
      <c r="O5686" s="7">
        <f>Sales_Data[[#This Row],[OrderQuantity]] *Sales_Data[[#This Row],[UnitCost]]</f>
        <v>61600</v>
      </c>
      <c r="P5686" s="7">
        <f>Sales_Data[[#This Row],[ItemCost]] +Sales_Data[[#This Row],[ShippingCost]]</f>
        <v>62265.62</v>
      </c>
      <c r="Q5686" s="7">
        <f>Sales_Data[[#This Row],[Gross Revenue]]-Sales_Data[[#This Row],[TotalFinancialCost]]</f>
        <v>36734.379999999997</v>
      </c>
      <c r="R5686" s="7">
        <f>Sales_Data[[#This Row],[Actul Bill Amount]]-Sales_Data[[#This Row],[ShippingCost]]</f>
        <v>96634.38</v>
      </c>
      <c r="S5686">
        <v>995</v>
      </c>
      <c r="T5686">
        <v>665.62</v>
      </c>
      <c r="U5686" t="s">
        <v>47</v>
      </c>
      <c r="V5686">
        <v>2800</v>
      </c>
      <c r="W5686" t="s">
        <v>27</v>
      </c>
      <c r="X5686" t="str">
        <f t="shared" si="177"/>
        <v>Mumbai</v>
      </c>
    </row>
    <row r="5687" spans="1:24" x14ac:dyDescent="0.4">
      <c r="A5687">
        <v>105686</v>
      </c>
      <c r="B5687" s="5">
        <v>45846.171527777777</v>
      </c>
      <c r="C5687" s="3" t="str">
        <f>TEXT(Sales_Data[[#This Row],[OrderDate]],"mmmm")</f>
        <v>July</v>
      </c>
      <c r="D5687" s="3" t="str">
        <f t="shared" si="176"/>
        <v>2025</v>
      </c>
      <c r="E5687" t="s">
        <v>42</v>
      </c>
      <c r="F5687" t="s">
        <v>40</v>
      </c>
      <c r="G5687" t="s">
        <v>29</v>
      </c>
      <c r="H5687" t="s">
        <v>16</v>
      </c>
      <c r="I5687" t="s">
        <v>100</v>
      </c>
      <c r="J5687">
        <v>26</v>
      </c>
      <c r="K5687">
        <v>5500</v>
      </c>
      <c r="L5687" s="7">
        <f>Sales_Data[[#This Row],[OrderQuantity]] *Sales_Data[[#This Row],[UnitPrice]]</f>
        <v>143000</v>
      </c>
      <c r="M5687" s="7">
        <f>Sales_Data[[#This Row],[UnitPrice]]-Sales_Data[[#This Row],[UnitCost]]</f>
        <v>2000</v>
      </c>
      <c r="N5687" s="7">
        <f>Sales_Data[[#This Row],[Gross Revenue]]-Sales_Data[[#This Row],[Discount Amount ]]</f>
        <v>141000</v>
      </c>
      <c r="O5687" s="7">
        <f>Sales_Data[[#This Row],[OrderQuantity]] *Sales_Data[[#This Row],[UnitCost]]</f>
        <v>91000</v>
      </c>
      <c r="P5687" s="7">
        <f>Sales_Data[[#This Row],[ItemCost]] +Sales_Data[[#This Row],[ShippingCost]]</f>
        <v>91846.15</v>
      </c>
      <c r="Q5687" s="7">
        <f>Sales_Data[[#This Row],[Gross Revenue]]-Sales_Data[[#This Row],[TotalFinancialCost]]</f>
        <v>51153.850000000006</v>
      </c>
      <c r="R5687" s="7">
        <f>Sales_Data[[#This Row],[Actul Bill Amount]]-Sales_Data[[#This Row],[ShippingCost]]</f>
        <v>140153.85</v>
      </c>
      <c r="S5687">
        <v>973</v>
      </c>
      <c r="T5687">
        <v>846.15</v>
      </c>
      <c r="U5687" t="s">
        <v>41</v>
      </c>
      <c r="V5687">
        <v>3500</v>
      </c>
      <c r="W5687" t="s">
        <v>18</v>
      </c>
      <c r="X5687" t="str">
        <f t="shared" si="177"/>
        <v>Bengaluru</v>
      </c>
    </row>
    <row r="5688" spans="1:24" x14ac:dyDescent="0.4">
      <c r="A5688">
        <v>105687</v>
      </c>
      <c r="B5688" s="5">
        <v>45996.060416666667</v>
      </c>
      <c r="C5688" s="3" t="str">
        <f>TEXT(Sales_Data[[#This Row],[OrderDate]],"mmmm")</f>
        <v>December</v>
      </c>
      <c r="D5688" s="3" t="str">
        <f t="shared" si="176"/>
        <v>2025</v>
      </c>
      <c r="E5688" t="s">
        <v>50</v>
      </c>
      <c r="F5688" t="s">
        <v>28</v>
      </c>
      <c r="G5688" t="s">
        <v>31</v>
      </c>
      <c r="H5688" t="s">
        <v>20</v>
      </c>
      <c r="I5688" t="s">
        <v>100</v>
      </c>
      <c r="J5688">
        <v>15</v>
      </c>
      <c r="K5688">
        <v>2500</v>
      </c>
      <c r="L5688" s="7">
        <f>Sales_Data[[#This Row],[OrderQuantity]] *Sales_Data[[#This Row],[UnitPrice]]</f>
        <v>37500</v>
      </c>
      <c r="M5688" s="7">
        <f>Sales_Data[[#This Row],[UnitPrice]]-Sales_Data[[#This Row],[UnitCost]]</f>
        <v>1000</v>
      </c>
      <c r="N5688" s="7">
        <f>Sales_Data[[#This Row],[Gross Revenue]]-Sales_Data[[#This Row],[Discount Amount ]]</f>
        <v>36500</v>
      </c>
      <c r="O5688" s="7">
        <f>Sales_Data[[#This Row],[OrderQuantity]] *Sales_Data[[#This Row],[UnitCost]]</f>
        <v>22500</v>
      </c>
      <c r="P5688" s="7">
        <f>Sales_Data[[#This Row],[ItemCost]] +Sales_Data[[#This Row],[ShippingCost]]</f>
        <v>23139.41</v>
      </c>
      <c r="Q5688" s="7">
        <f>Sales_Data[[#This Row],[Gross Revenue]]-Sales_Data[[#This Row],[TotalFinancialCost]]</f>
        <v>14360.59</v>
      </c>
      <c r="R5688" s="7">
        <f>Sales_Data[[#This Row],[Actul Bill Amount]]-Sales_Data[[#This Row],[ShippingCost]]</f>
        <v>35860.589999999997</v>
      </c>
      <c r="S5688">
        <v>1091</v>
      </c>
      <c r="T5688">
        <v>639.41</v>
      </c>
      <c r="U5688" t="s">
        <v>54</v>
      </c>
      <c r="V5688">
        <v>1500</v>
      </c>
      <c r="W5688" t="s">
        <v>22</v>
      </c>
      <c r="X5688" t="str">
        <f t="shared" si="177"/>
        <v>Nagpur</v>
      </c>
    </row>
    <row r="5689" spans="1:24" x14ac:dyDescent="0.4">
      <c r="A5689">
        <v>105688</v>
      </c>
      <c r="B5689" s="5">
        <v>45752.322916666664</v>
      </c>
      <c r="C5689" s="3" t="str">
        <f>TEXT(Sales_Data[[#This Row],[OrderDate]],"mmmm")</f>
        <v>April</v>
      </c>
      <c r="D5689" s="3" t="str">
        <f t="shared" si="176"/>
        <v>2025</v>
      </c>
      <c r="E5689" t="s">
        <v>50</v>
      </c>
      <c r="F5689" t="s">
        <v>40</v>
      </c>
      <c r="G5689" t="s">
        <v>15</v>
      </c>
      <c r="H5689" t="s">
        <v>16</v>
      </c>
      <c r="I5689" t="s">
        <v>100</v>
      </c>
      <c r="J5689">
        <v>28</v>
      </c>
      <c r="K5689">
        <v>5500</v>
      </c>
      <c r="L5689" s="7">
        <f>Sales_Data[[#This Row],[OrderQuantity]] *Sales_Data[[#This Row],[UnitPrice]]</f>
        <v>154000</v>
      </c>
      <c r="M5689" s="7">
        <f>Sales_Data[[#This Row],[UnitPrice]]-Sales_Data[[#This Row],[UnitCost]]</f>
        <v>2000</v>
      </c>
      <c r="N5689" s="7">
        <f>Sales_Data[[#This Row],[Gross Revenue]]-Sales_Data[[#This Row],[Discount Amount ]]</f>
        <v>152000</v>
      </c>
      <c r="O5689" s="7">
        <f>Sales_Data[[#This Row],[OrderQuantity]] *Sales_Data[[#This Row],[UnitCost]]</f>
        <v>98000</v>
      </c>
      <c r="P5689" s="7">
        <f>Sales_Data[[#This Row],[ItemCost]] +Sales_Data[[#This Row],[ShippingCost]]</f>
        <v>98651.21</v>
      </c>
      <c r="Q5689" s="7">
        <f>Sales_Data[[#This Row],[Gross Revenue]]-Sales_Data[[#This Row],[TotalFinancialCost]]</f>
        <v>55348.789999999994</v>
      </c>
      <c r="R5689" s="7">
        <f>Sales_Data[[#This Row],[Actul Bill Amount]]-Sales_Data[[#This Row],[ShippingCost]]</f>
        <v>151348.79</v>
      </c>
      <c r="S5689">
        <v>751</v>
      </c>
      <c r="T5689">
        <v>651.21</v>
      </c>
      <c r="U5689" t="s">
        <v>41</v>
      </c>
      <c r="V5689">
        <v>3500</v>
      </c>
      <c r="W5689" t="s">
        <v>18</v>
      </c>
      <c r="X5689" t="str">
        <f t="shared" si="177"/>
        <v>Bengaluru</v>
      </c>
    </row>
    <row r="5690" spans="1:24" x14ac:dyDescent="0.4">
      <c r="A5690">
        <v>105689</v>
      </c>
      <c r="B5690" s="5">
        <v>45838.609722222223</v>
      </c>
      <c r="C5690" s="3" t="str">
        <f>TEXT(Sales_Data[[#This Row],[OrderDate]],"mmmm")</f>
        <v>June</v>
      </c>
      <c r="D5690" s="3" t="str">
        <f t="shared" si="176"/>
        <v>2025</v>
      </c>
      <c r="E5690" t="s">
        <v>13</v>
      </c>
      <c r="F5690" t="s">
        <v>24</v>
      </c>
      <c r="G5690" t="s">
        <v>31</v>
      </c>
      <c r="H5690" t="s">
        <v>25</v>
      </c>
      <c r="I5690" t="s">
        <v>100</v>
      </c>
      <c r="J5690">
        <v>93</v>
      </c>
      <c r="K5690">
        <v>3500</v>
      </c>
      <c r="L5690" s="7">
        <f>Sales_Data[[#This Row],[OrderQuantity]] *Sales_Data[[#This Row],[UnitPrice]]</f>
        <v>325500</v>
      </c>
      <c r="M5690" s="7">
        <f>Sales_Data[[#This Row],[UnitPrice]]-Sales_Data[[#This Row],[UnitCost]]</f>
        <v>1300</v>
      </c>
      <c r="N5690" s="7">
        <f>Sales_Data[[#This Row],[Gross Revenue]]-Sales_Data[[#This Row],[Discount Amount ]]</f>
        <v>324200</v>
      </c>
      <c r="O5690" s="7">
        <f>Sales_Data[[#This Row],[OrderQuantity]] *Sales_Data[[#This Row],[UnitCost]]</f>
        <v>204600</v>
      </c>
      <c r="P5690" s="7">
        <f>Sales_Data[[#This Row],[ItemCost]] +Sales_Data[[#This Row],[ShippingCost]]</f>
        <v>205486.41</v>
      </c>
      <c r="Q5690" s="7">
        <f>Sales_Data[[#This Row],[Gross Revenue]]-Sales_Data[[#This Row],[TotalFinancialCost]]</f>
        <v>120013.59</v>
      </c>
      <c r="R5690" s="7">
        <f>Sales_Data[[#This Row],[Actul Bill Amount]]-Sales_Data[[#This Row],[ShippingCost]]</f>
        <v>323313.59000000003</v>
      </c>
      <c r="S5690">
        <v>1152</v>
      </c>
      <c r="T5690">
        <v>886.41</v>
      </c>
      <c r="U5690" t="s">
        <v>59</v>
      </c>
      <c r="V5690">
        <v>2200</v>
      </c>
      <c r="W5690" t="s">
        <v>27</v>
      </c>
      <c r="X5690" t="str">
        <f t="shared" si="177"/>
        <v>Mumbai</v>
      </c>
    </row>
    <row r="5691" spans="1:24" x14ac:dyDescent="0.4">
      <c r="A5691">
        <v>105690</v>
      </c>
      <c r="B5691" s="5">
        <v>45945.365972222222</v>
      </c>
      <c r="C5691" s="3" t="str">
        <f>TEXT(Sales_Data[[#This Row],[OrderDate]],"mmmm")</f>
        <v>October</v>
      </c>
      <c r="D5691" s="3" t="str">
        <f t="shared" si="176"/>
        <v>2025</v>
      </c>
      <c r="E5691" t="s">
        <v>42</v>
      </c>
      <c r="F5691" t="s">
        <v>24</v>
      </c>
      <c r="G5691" t="s">
        <v>15</v>
      </c>
      <c r="H5691" t="s">
        <v>20</v>
      </c>
      <c r="I5691" t="s">
        <v>100</v>
      </c>
      <c r="J5691">
        <v>9</v>
      </c>
      <c r="K5691">
        <v>45000</v>
      </c>
      <c r="L5691" s="7">
        <f>Sales_Data[[#This Row],[OrderQuantity]] *Sales_Data[[#This Row],[UnitPrice]]</f>
        <v>405000</v>
      </c>
      <c r="M5691" s="7">
        <f>Sales_Data[[#This Row],[UnitPrice]]-Sales_Data[[#This Row],[UnitCost]]</f>
        <v>13000</v>
      </c>
      <c r="N5691" s="7">
        <f>Sales_Data[[#This Row],[Gross Revenue]]-Sales_Data[[#This Row],[Discount Amount ]]</f>
        <v>392000</v>
      </c>
      <c r="O5691" s="7">
        <f>Sales_Data[[#This Row],[OrderQuantity]] *Sales_Data[[#This Row],[UnitCost]]</f>
        <v>288000</v>
      </c>
      <c r="P5691" s="7">
        <f>Sales_Data[[#This Row],[ItemCost]] +Sales_Data[[#This Row],[ShippingCost]]</f>
        <v>288803.90000000002</v>
      </c>
      <c r="Q5691" s="7">
        <f>Sales_Data[[#This Row],[Gross Revenue]]-Sales_Data[[#This Row],[TotalFinancialCost]]</f>
        <v>116196.09999999998</v>
      </c>
      <c r="R5691" s="7">
        <f>Sales_Data[[#This Row],[Actul Bill Amount]]-Sales_Data[[#This Row],[ShippingCost]]</f>
        <v>391196.1</v>
      </c>
      <c r="S5691">
        <v>933</v>
      </c>
      <c r="T5691">
        <v>803.9</v>
      </c>
      <c r="U5691" t="s">
        <v>26</v>
      </c>
      <c r="V5691">
        <v>32000</v>
      </c>
      <c r="W5691" t="s">
        <v>22</v>
      </c>
      <c r="X5691" t="str">
        <f t="shared" si="177"/>
        <v>Nagpur</v>
      </c>
    </row>
    <row r="5692" spans="1:24" x14ac:dyDescent="0.4">
      <c r="A5692">
        <v>105691</v>
      </c>
      <c r="B5692" s="5">
        <v>45979.368750000001</v>
      </c>
      <c r="C5692" s="3" t="str">
        <f>TEXT(Sales_Data[[#This Row],[OrderDate]],"mmmm")</f>
        <v>November</v>
      </c>
      <c r="D5692" s="3" t="str">
        <f t="shared" si="176"/>
        <v>2025</v>
      </c>
      <c r="E5692" t="s">
        <v>48</v>
      </c>
      <c r="F5692" t="s">
        <v>55</v>
      </c>
      <c r="G5692" t="s">
        <v>29</v>
      </c>
      <c r="H5692" t="s">
        <v>37</v>
      </c>
      <c r="I5692" t="s">
        <v>100</v>
      </c>
      <c r="J5692">
        <v>16</v>
      </c>
      <c r="K5692">
        <v>600</v>
      </c>
      <c r="L5692" s="7">
        <f>Sales_Data[[#This Row],[OrderQuantity]] *Sales_Data[[#This Row],[UnitPrice]]</f>
        <v>9600</v>
      </c>
      <c r="M5692" s="7">
        <f>Sales_Data[[#This Row],[UnitPrice]]-Sales_Data[[#This Row],[UnitCost]]</f>
        <v>250</v>
      </c>
      <c r="N5692" s="7">
        <f>Sales_Data[[#This Row],[Gross Revenue]]-Sales_Data[[#This Row],[Discount Amount ]]</f>
        <v>9350</v>
      </c>
      <c r="O5692" s="7">
        <f>Sales_Data[[#This Row],[OrderQuantity]] *Sales_Data[[#This Row],[UnitCost]]</f>
        <v>5600</v>
      </c>
      <c r="P5692" s="7">
        <f>Sales_Data[[#This Row],[ItemCost]] +Sales_Data[[#This Row],[ShippingCost]]</f>
        <v>6231.9</v>
      </c>
      <c r="Q5692" s="7">
        <f>Sales_Data[[#This Row],[Gross Revenue]]-Sales_Data[[#This Row],[TotalFinancialCost]]</f>
        <v>3368.1000000000004</v>
      </c>
      <c r="R5692" s="7">
        <f>Sales_Data[[#This Row],[Actul Bill Amount]]-Sales_Data[[#This Row],[ShippingCost]]</f>
        <v>8718.1</v>
      </c>
      <c r="S5692">
        <v>511</v>
      </c>
      <c r="T5692">
        <v>631.9</v>
      </c>
      <c r="U5692" t="s">
        <v>57</v>
      </c>
      <c r="V5692">
        <v>350</v>
      </c>
      <c r="W5692" t="s">
        <v>38</v>
      </c>
      <c r="X5692" t="str">
        <f t="shared" si="177"/>
        <v>Kolkata</v>
      </c>
    </row>
    <row r="5693" spans="1:24" x14ac:dyDescent="0.4">
      <c r="A5693">
        <v>105692</v>
      </c>
      <c r="B5693" s="5">
        <v>45844.112500000003</v>
      </c>
      <c r="C5693" s="3" t="str">
        <f>TEXT(Sales_Data[[#This Row],[OrderDate]],"mmmm")</f>
        <v>July</v>
      </c>
      <c r="D5693" s="3" t="str">
        <f t="shared" si="176"/>
        <v>2025</v>
      </c>
      <c r="E5693" t="s">
        <v>13</v>
      </c>
      <c r="F5693" t="s">
        <v>43</v>
      </c>
      <c r="G5693" t="s">
        <v>15</v>
      </c>
      <c r="H5693" t="s">
        <v>25</v>
      </c>
      <c r="I5693" t="s">
        <v>100</v>
      </c>
      <c r="J5693">
        <v>75</v>
      </c>
      <c r="K5693">
        <v>1800</v>
      </c>
      <c r="L5693" s="7">
        <f>Sales_Data[[#This Row],[OrderQuantity]] *Sales_Data[[#This Row],[UnitPrice]]</f>
        <v>135000</v>
      </c>
      <c r="M5693" s="7">
        <f>Sales_Data[[#This Row],[UnitPrice]]-Sales_Data[[#This Row],[UnitCost]]</f>
        <v>900</v>
      </c>
      <c r="N5693" s="7">
        <f>Sales_Data[[#This Row],[Gross Revenue]]-Sales_Data[[#This Row],[Discount Amount ]]</f>
        <v>134100</v>
      </c>
      <c r="O5693" s="7">
        <f>Sales_Data[[#This Row],[OrderQuantity]] *Sales_Data[[#This Row],[UnitCost]]</f>
        <v>67500</v>
      </c>
      <c r="P5693" s="7">
        <f>Sales_Data[[#This Row],[ItemCost]] +Sales_Data[[#This Row],[ShippingCost]]</f>
        <v>68305.64</v>
      </c>
      <c r="Q5693" s="7">
        <f>Sales_Data[[#This Row],[Gross Revenue]]-Sales_Data[[#This Row],[TotalFinancialCost]]</f>
        <v>66694.36</v>
      </c>
      <c r="R5693" s="7">
        <f>Sales_Data[[#This Row],[Actul Bill Amount]]-Sales_Data[[#This Row],[ShippingCost]]</f>
        <v>133294.35999999999</v>
      </c>
      <c r="S5693">
        <v>810</v>
      </c>
      <c r="T5693">
        <v>805.64</v>
      </c>
      <c r="U5693" t="s">
        <v>51</v>
      </c>
      <c r="V5693">
        <v>900</v>
      </c>
      <c r="W5693" t="s">
        <v>27</v>
      </c>
      <c r="X5693" t="str">
        <f t="shared" si="177"/>
        <v>Mumbai</v>
      </c>
    </row>
    <row r="5694" spans="1:24" x14ac:dyDescent="0.4">
      <c r="A5694">
        <v>105693</v>
      </c>
      <c r="B5694" s="5">
        <v>45795.609722222223</v>
      </c>
      <c r="C5694" s="3" t="str">
        <f>TEXT(Sales_Data[[#This Row],[OrderDate]],"mmmm")</f>
        <v>May</v>
      </c>
      <c r="D5694" s="3" t="str">
        <f t="shared" si="176"/>
        <v>2025</v>
      </c>
      <c r="E5694" t="s">
        <v>39</v>
      </c>
      <c r="F5694" t="s">
        <v>46</v>
      </c>
      <c r="G5694" t="s">
        <v>29</v>
      </c>
      <c r="H5694" t="s">
        <v>25</v>
      </c>
      <c r="I5694" t="s">
        <v>100</v>
      </c>
      <c r="J5694">
        <v>76</v>
      </c>
      <c r="K5694">
        <v>15000</v>
      </c>
      <c r="L5694" s="7">
        <f>Sales_Data[[#This Row],[OrderQuantity]] *Sales_Data[[#This Row],[UnitPrice]]</f>
        <v>1140000</v>
      </c>
      <c r="M5694" s="7">
        <f>Sales_Data[[#This Row],[UnitPrice]]-Sales_Data[[#This Row],[UnitCost]]</f>
        <v>5500</v>
      </c>
      <c r="N5694" s="7">
        <f>Sales_Data[[#This Row],[Gross Revenue]]-Sales_Data[[#This Row],[Discount Amount ]]</f>
        <v>1134500</v>
      </c>
      <c r="O5694" s="7">
        <f>Sales_Data[[#This Row],[OrderQuantity]] *Sales_Data[[#This Row],[UnitCost]]</f>
        <v>722000</v>
      </c>
      <c r="P5694" s="7">
        <f>Sales_Data[[#This Row],[ItemCost]] +Sales_Data[[#This Row],[ShippingCost]]</f>
        <v>722854.28</v>
      </c>
      <c r="Q5694" s="7">
        <f>Sales_Data[[#This Row],[Gross Revenue]]-Sales_Data[[#This Row],[TotalFinancialCost]]</f>
        <v>417145.72</v>
      </c>
      <c r="R5694" s="7">
        <f>Sales_Data[[#This Row],[Actul Bill Amount]]-Sales_Data[[#This Row],[ShippingCost]]</f>
        <v>1133645.72</v>
      </c>
      <c r="S5694">
        <v>494</v>
      </c>
      <c r="T5694">
        <v>854.28</v>
      </c>
      <c r="U5694" t="s">
        <v>53</v>
      </c>
      <c r="V5694">
        <v>9500</v>
      </c>
      <c r="W5694" t="s">
        <v>27</v>
      </c>
      <c r="X5694" t="str">
        <f t="shared" si="177"/>
        <v>Mumbai</v>
      </c>
    </row>
    <row r="5695" spans="1:24" x14ac:dyDescent="0.4">
      <c r="A5695">
        <v>105694</v>
      </c>
      <c r="B5695" s="5">
        <v>45787.980555555558</v>
      </c>
      <c r="C5695" s="3" t="str">
        <f>TEXT(Sales_Data[[#This Row],[OrderDate]],"mmmm")</f>
        <v>May</v>
      </c>
      <c r="D5695" s="3" t="str">
        <f t="shared" si="176"/>
        <v>2025</v>
      </c>
      <c r="E5695" t="s">
        <v>34</v>
      </c>
      <c r="F5695" t="s">
        <v>35</v>
      </c>
      <c r="G5695" t="s">
        <v>15</v>
      </c>
      <c r="H5695" t="s">
        <v>16</v>
      </c>
      <c r="I5695" t="s">
        <v>100</v>
      </c>
      <c r="J5695">
        <v>78</v>
      </c>
      <c r="K5695">
        <v>12000</v>
      </c>
      <c r="L5695" s="7">
        <f>Sales_Data[[#This Row],[OrderQuantity]] *Sales_Data[[#This Row],[UnitPrice]]</f>
        <v>936000</v>
      </c>
      <c r="M5695" s="7">
        <f>Sales_Data[[#This Row],[UnitPrice]]-Sales_Data[[#This Row],[UnitCost]]</f>
        <v>4000</v>
      </c>
      <c r="N5695" s="7">
        <f>Sales_Data[[#This Row],[Gross Revenue]]-Sales_Data[[#This Row],[Discount Amount ]]</f>
        <v>932000</v>
      </c>
      <c r="O5695" s="7">
        <f>Sales_Data[[#This Row],[OrderQuantity]] *Sales_Data[[#This Row],[UnitCost]]</f>
        <v>624000</v>
      </c>
      <c r="P5695" s="7">
        <f>Sales_Data[[#This Row],[ItemCost]] +Sales_Data[[#This Row],[ShippingCost]]</f>
        <v>624585.82999999996</v>
      </c>
      <c r="Q5695" s="7">
        <f>Sales_Data[[#This Row],[Gross Revenue]]-Sales_Data[[#This Row],[TotalFinancialCost]]</f>
        <v>311414.17000000004</v>
      </c>
      <c r="R5695" s="7">
        <f>Sales_Data[[#This Row],[Actul Bill Amount]]-Sales_Data[[#This Row],[ShippingCost]]</f>
        <v>931414.17</v>
      </c>
      <c r="S5695">
        <v>426</v>
      </c>
      <c r="T5695">
        <v>585.83000000000004</v>
      </c>
      <c r="U5695" t="s">
        <v>36</v>
      </c>
      <c r="V5695">
        <v>8000</v>
      </c>
      <c r="W5695" t="s">
        <v>18</v>
      </c>
      <c r="X5695" t="str">
        <f t="shared" si="177"/>
        <v>Bengaluru</v>
      </c>
    </row>
    <row r="5696" spans="1:24" x14ac:dyDescent="0.4">
      <c r="A5696">
        <v>105695</v>
      </c>
      <c r="B5696" s="5">
        <v>45851.727777777778</v>
      </c>
      <c r="C5696" s="3" t="str">
        <f>TEXT(Sales_Data[[#This Row],[OrderDate]],"mmmm")</f>
        <v>July</v>
      </c>
      <c r="D5696" s="3" t="str">
        <f t="shared" si="176"/>
        <v>2025</v>
      </c>
      <c r="E5696" t="s">
        <v>42</v>
      </c>
      <c r="F5696" t="s">
        <v>43</v>
      </c>
      <c r="G5696" t="s">
        <v>15</v>
      </c>
      <c r="H5696" t="s">
        <v>32</v>
      </c>
      <c r="I5696" t="s">
        <v>100</v>
      </c>
      <c r="J5696">
        <v>37</v>
      </c>
      <c r="K5696">
        <v>1800</v>
      </c>
      <c r="L5696" s="7">
        <f>Sales_Data[[#This Row],[OrderQuantity]] *Sales_Data[[#This Row],[UnitPrice]]</f>
        <v>66600</v>
      </c>
      <c r="M5696" s="7">
        <f>Sales_Data[[#This Row],[UnitPrice]]-Sales_Data[[#This Row],[UnitCost]]</f>
        <v>900</v>
      </c>
      <c r="N5696" s="7">
        <f>Sales_Data[[#This Row],[Gross Revenue]]-Sales_Data[[#This Row],[Discount Amount ]]</f>
        <v>65700</v>
      </c>
      <c r="O5696" s="7">
        <f>Sales_Data[[#This Row],[OrderQuantity]] *Sales_Data[[#This Row],[UnitCost]]</f>
        <v>33300</v>
      </c>
      <c r="P5696" s="7">
        <f>Sales_Data[[#This Row],[ItemCost]] +Sales_Data[[#This Row],[ShippingCost]]</f>
        <v>33612.32</v>
      </c>
      <c r="Q5696" s="7">
        <f>Sales_Data[[#This Row],[Gross Revenue]]-Sales_Data[[#This Row],[TotalFinancialCost]]</f>
        <v>32987.68</v>
      </c>
      <c r="R5696" s="7">
        <f>Sales_Data[[#This Row],[Actul Bill Amount]]-Sales_Data[[#This Row],[ShippingCost]]</f>
        <v>65387.68</v>
      </c>
      <c r="S5696">
        <v>1093</v>
      </c>
      <c r="T5696">
        <v>312.32</v>
      </c>
      <c r="U5696" t="s">
        <v>51</v>
      </c>
      <c r="V5696">
        <v>900</v>
      </c>
      <c r="W5696" t="s">
        <v>33</v>
      </c>
      <c r="X5696" t="str">
        <f t="shared" si="177"/>
        <v>Delhi</v>
      </c>
    </row>
    <row r="5697" spans="1:24" x14ac:dyDescent="0.4">
      <c r="A5697">
        <v>105696</v>
      </c>
      <c r="B5697" s="5">
        <v>45973.670138888891</v>
      </c>
      <c r="C5697" s="3" t="str">
        <f>TEXT(Sales_Data[[#This Row],[OrderDate]],"mmmm")</f>
        <v>November</v>
      </c>
      <c r="D5697" s="3" t="str">
        <f t="shared" si="176"/>
        <v>2025</v>
      </c>
      <c r="E5697" t="s">
        <v>42</v>
      </c>
      <c r="F5697" t="s">
        <v>43</v>
      </c>
      <c r="G5697" t="s">
        <v>15</v>
      </c>
      <c r="H5697" t="s">
        <v>20</v>
      </c>
      <c r="I5697" t="s">
        <v>100</v>
      </c>
      <c r="J5697">
        <v>67</v>
      </c>
      <c r="K5697">
        <v>2800</v>
      </c>
      <c r="L5697" s="7">
        <f>Sales_Data[[#This Row],[OrderQuantity]] *Sales_Data[[#This Row],[UnitPrice]]</f>
        <v>187600</v>
      </c>
      <c r="M5697" s="7">
        <f>Sales_Data[[#This Row],[UnitPrice]]-Sales_Data[[#This Row],[UnitCost]]</f>
        <v>1300</v>
      </c>
      <c r="N5697" s="7">
        <f>Sales_Data[[#This Row],[Gross Revenue]]-Sales_Data[[#This Row],[Discount Amount ]]</f>
        <v>186300</v>
      </c>
      <c r="O5697" s="7">
        <f>Sales_Data[[#This Row],[OrderQuantity]] *Sales_Data[[#This Row],[UnitCost]]</f>
        <v>100500</v>
      </c>
      <c r="P5697" s="7">
        <f>Sales_Data[[#This Row],[ItemCost]] +Sales_Data[[#This Row],[ShippingCost]]</f>
        <v>101334.44</v>
      </c>
      <c r="Q5697" s="7">
        <f>Sales_Data[[#This Row],[Gross Revenue]]-Sales_Data[[#This Row],[TotalFinancialCost]]</f>
        <v>86265.56</v>
      </c>
      <c r="R5697" s="7">
        <f>Sales_Data[[#This Row],[Actul Bill Amount]]-Sales_Data[[#This Row],[ShippingCost]]</f>
        <v>185465.56</v>
      </c>
      <c r="S5697">
        <v>1164</v>
      </c>
      <c r="T5697">
        <v>834.44</v>
      </c>
      <c r="U5697" t="s">
        <v>61</v>
      </c>
      <c r="V5697">
        <v>1500</v>
      </c>
      <c r="W5697" t="s">
        <v>22</v>
      </c>
      <c r="X5697" t="str">
        <f t="shared" si="177"/>
        <v>Nagpur</v>
      </c>
    </row>
    <row r="5698" spans="1:24" x14ac:dyDescent="0.4">
      <c r="A5698">
        <v>105697</v>
      </c>
      <c r="B5698" s="5">
        <v>45930.011805555558</v>
      </c>
      <c r="C5698" s="3" t="str">
        <f>TEXT(Sales_Data[[#This Row],[OrderDate]],"mmmm")</f>
        <v>September</v>
      </c>
      <c r="D5698" s="3" t="str">
        <f t="shared" ref="D5698:D5761" si="178">TEXT(B5698, "yyyy")</f>
        <v>2025</v>
      </c>
      <c r="E5698" t="s">
        <v>23</v>
      </c>
      <c r="F5698" t="s">
        <v>55</v>
      </c>
      <c r="G5698" t="s">
        <v>29</v>
      </c>
      <c r="H5698" t="s">
        <v>25</v>
      </c>
      <c r="I5698" t="s">
        <v>100</v>
      </c>
      <c r="J5698">
        <v>13</v>
      </c>
      <c r="K5698">
        <v>600</v>
      </c>
      <c r="L5698" s="7">
        <f>Sales_Data[[#This Row],[OrderQuantity]] *Sales_Data[[#This Row],[UnitPrice]]</f>
        <v>7800</v>
      </c>
      <c r="M5698" s="7">
        <f>Sales_Data[[#This Row],[UnitPrice]]-Sales_Data[[#This Row],[UnitCost]]</f>
        <v>250</v>
      </c>
      <c r="N5698" s="7">
        <f>Sales_Data[[#This Row],[Gross Revenue]]-Sales_Data[[#This Row],[Discount Amount ]]</f>
        <v>7550</v>
      </c>
      <c r="O5698" s="7">
        <f>Sales_Data[[#This Row],[OrderQuantity]] *Sales_Data[[#This Row],[UnitCost]]</f>
        <v>4550</v>
      </c>
      <c r="P5698" s="7">
        <f>Sales_Data[[#This Row],[ItemCost]] +Sales_Data[[#This Row],[ShippingCost]]</f>
        <v>5773.32</v>
      </c>
      <c r="Q5698" s="7">
        <f>Sales_Data[[#This Row],[Gross Revenue]]-Sales_Data[[#This Row],[TotalFinancialCost]]</f>
        <v>2026.6800000000003</v>
      </c>
      <c r="R5698" s="7">
        <f>Sales_Data[[#This Row],[Actul Bill Amount]]-Sales_Data[[#This Row],[ShippingCost]]</f>
        <v>6326.68</v>
      </c>
      <c r="S5698">
        <v>650</v>
      </c>
      <c r="T5698">
        <v>1223.32</v>
      </c>
      <c r="U5698" t="s">
        <v>57</v>
      </c>
      <c r="V5698">
        <v>350</v>
      </c>
      <c r="W5698" t="s">
        <v>27</v>
      </c>
      <c r="X5698" t="str">
        <f t="shared" ref="X5698:X5761" si="179">_xlfn.TEXTBEFORE(W5698, " ")</f>
        <v>Mumbai</v>
      </c>
    </row>
    <row r="5699" spans="1:24" x14ac:dyDescent="0.4">
      <c r="A5699">
        <v>105698</v>
      </c>
      <c r="B5699" s="5">
        <v>46009.944444444445</v>
      </c>
      <c r="C5699" s="3" t="str">
        <f>TEXT(Sales_Data[[#This Row],[OrderDate]],"mmmm")</f>
        <v>December</v>
      </c>
      <c r="D5699" s="3" t="str">
        <f t="shared" si="178"/>
        <v>2025</v>
      </c>
      <c r="E5699" t="s">
        <v>45</v>
      </c>
      <c r="F5699" t="s">
        <v>35</v>
      </c>
      <c r="G5699" t="s">
        <v>29</v>
      </c>
      <c r="H5699" t="s">
        <v>20</v>
      </c>
      <c r="I5699" t="s">
        <v>100</v>
      </c>
      <c r="J5699">
        <v>33</v>
      </c>
      <c r="K5699">
        <v>8500</v>
      </c>
      <c r="L5699" s="7">
        <f>Sales_Data[[#This Row],[OrderQuantity]] *Sales_Data[[#This Row],[UnitPrice]]</f>
        <v>280500</v>
      </c>
      <c r="M5699" s="7">
        <f>Sales_Data[[#This Row],[UnitPrice]]-Sales_Data[[#This Row],[UnitCost]]</f>
        <v>3000</v>
      </c>
      <c r="N5699" s="7">
        <f>Sales_Data[[#This Row],[Gross Revenue]]-Sales_Data[[#This Row],[Discount Amount ]]</f>
        <v>277500</v>
      </c>
      <c r="O5699" s="7">
        <f>Sales_Data[[#This Row],[OrderQuantity]] *Sales_Data[[#This Row],[UnitCost]]</f>
        <v>181500</v>
      </c>
      <c r="P5699" s="7">
        <f>Sales_Data[[#This Row],[ItemCost]] +Sales_Data[[#This Row],[ShippingCost]]</f>
        <v>183227.85</v>
      </c>
      <c r="Q5699" s="7">
        <f>Sales_Data[[#This Row],[Gross Revenue]]-Sales_Data[[#This Row],[TotalFinancialCost]]</f>
        <v>97272.15</v>
      </c>
      <c r="R5699" s="7">
        <f>Sales_Data[[#This Row],[Actul Bill Amount]]-Sales_Data[[#This Row],[ShippingCost]]</f>
        <v>275772.15000000002</v>
      </c>
      <c r="S5699">
        <v>324</v>
      </c>
      <c r="T5699">
        <v>1727.85</v>
      </c>
      <c r="U5699" t="s">
        <v>49</v>
      </c>
      <c r="V5699">
        <v>5500</v>
      </c>
      <c r="W5699" t="s">
        <v>22</v>
      </c>
      <c r="X5699" t="str">
        <f t="shared" si="179"/>
        <v>Nagpur</v>
      </c>
    </row>
    <row r="5700" spans="1:24" x14ac:dyDescent="0.4">
      <c r="A5700">
        <v>105699</v>
      </c>
      <c r="B5700" s="5">
        <v>45801.455555555556</v>
      </c>
      <c r="C5700" s="3" t="str">
        <f>TEXT(Sales_Data[[#This Row],[OrderDate]],"mmmm")</f>
        <v>May</v>
      </c>
      <c r="D5700" s="3" t="str">
        <f t="shared" si="178"/>
        <v>2025</v>
      </c>
      <c r="E5700" t="s">
        <v>42</v>
      </c>
      <c r="F5700" t="s">
        <v>28</v>
      </c>
      <c r="G5700" t="s">
        <v>15</v>
      </c>
      <c r="H5700" t="s">
        <v>37</v>
      </c>
      <c r="I5700" t="s">
        <v>100</v>
      </c>
      <c r="J5700">
        <v>5</v>
      </c>
      <c r="K5700">
        <v>450</v>
      </c>
      <c r="L5700" s="7">
        <f>Sales_Data[[#This Row],[OrderQuantity]] *Sales_Data[[#This Row],[UnitPrice]]</f>
        <v>2250</v>
      </c>
      <c r="M5700" s="7">
        <f>Sales_Data[[#This Row],[UnitPrice]]-Sales_Data[[#This Row],[UnitCost]]</f>
        <v>250</v>
      </c>
      <c r="N5700" s="7">
        <f>Sales_Data[[#This Row],[Gross Revenue]]-Sales_Data[[#This Row],[Discount Amount ]]</f>
        <v>2000</v>
      </c>
      <c r="O5700" s="7">
        <f>Sales_Data[[#This Row],[OrderQuantity]] *Sales_Data[[#This Row],[UnitCost]]</f>
        <v>1000</v>
      </c>
      <c r="P5700" s="7">
        <f>Sales_Data[[#This Row],[ItemCost]] +Sales_Data[[#This Row],[ShippingCost]]</f>
        <v>1293.71</v>
      </c>
      <c r="Q5700" s="7">
        <f>Sales_Data[[#This Row],[Gross Revenue]]-Sales_Data[[#This Row],[TotalFinancialCost]]</f>
        <v>956.29</v>
      </c>
      <c r="R5700" s="7">
        <f>Sales_Data[[#This Row],[Actul Bill Amount]]-Sales_Data[[#This Row],[ShippingCost]]</f>
        <v>1706.29</v>
      </c>
      <c r="S5700">
        <v>1002</v>
      </c>
      <c r="T5700">
        <v>293.70999999999998</v>
      </c>
      <c r="U5700" t="s">
        <v>30</v>
      </c>
      <c r="V5700">
        <v>200</v>
      </c>
      <c r="W5700" t="s">
        <v>38</v>
      </c>
      <c r="X5700" t="str">
        <f t="shared" si="179"/>
        <v>Kolkata</v>
      </c>
    </row>
    <row r="5701" spans="1:24" x14ac:dyDescent="0.4">
      <c r="A5701">
        <v>105700</v>
      </c>
      <c r="B5701" s="5">
        <v>45673.03125</v>
      </c>
      <c r="C5701" s="3" t="str">
        <f>TEXT(Sales_Data[[#This Row],[OrderDate]],"mmmm")</f>
        <v>January</v>
      </c>
      <c r="D5701" s="3" t="str">
        <f t="shared" si="178"/>
        <v>2025</v>
      </c>
      <c r="E5701" t="s">
        <v>13</v>
      </c>
      <c r="F5701" t="s">
        <v>43</v>
      </c>
      <c r="G5701" t="s">
        <v>15</v>
      </c>
      <c r="H5701" t="s">
        <v>16</v>
      </c>
      <c r="I5701" t="s">
        <v>100</v>
      </c>
      <c r="J5701">
        <v>96</v>
      </c>
      <c r="K5701">
        <v>4500</v>
      </c>
      <c r="L5701" s="7">
        <f>Sales_Data[[#This Row],[OrderQuantity]] *Sales_Data[[#This Row],[UnitPrice]]</f>
        <v>432000</v>
      </c>
      <c r="M5701" s="7">
        <f>Sales_Data[[#This Row],[UnitPrice]]-Sales_Data[[#This Row],[UnitCost]]</f>
        <v>2000</v>
      </c>
      <c r="N5701" s="7">
        <f>Sales_Data[[#This Row],[Gross Revenue]]-Sales_Data[[#This Row],[Discount Amount ]]</f>
        <v>430000</v>
      </c>
      <c r="O5701" s="7">
        <f>Sales_Data[[#This Row],[OrderQuantity]] *Sales_Data[[#This Row],[UnitCost]]</f>
        <v>240000</v>
      </c>
      <c r="P5701" s="7">
        <f>Sales_Data[[#This Row],[ItemCost]] +Sales_Data[[#This Row],[ShippingCost]]</f>
        <v>240836.03</v>
      </c>
      <c r="Q5701" s="7">
        <f>Sales_Data[[#This Row],[Gross Revenue]]-Sales_Data[[#This Row],[TotalFinancialCost]]</f>
        <v>191163.97</v>
      </c>
      <c r="R5701" s="7">
        <f>Sales_Data[[#This Row],[Actul Bill Amount]]-Sales_Data[[#This Row],[ShippingCost]]</f>
        <v>429163.97</v>
      </c>
      <c r="S5701">
        <v>602</v>
      </c>
      <c r="T5701">
        <v>836.03</v>
      </c>
      <c r="U5701" t="s">
        <v>44</v>
      </c>
      <c r="V5701">
        <v>2500</v>
      </c>
      <c r="W5701" t="s">
        <v>18</v>
      </c>
      <c r="X5701" t="str">
        <f t="shared" si="179"/>
        <v>Bengaluru</v>
      </c>
    </row>
    <row r="5702" spans="1:24" x14ac:dyDescent="0.4">
      <c r="A5702">
        <v>105701</v>
      </c>
      <c r="B5702" s="5">
        <v>45959.213194444441</v>
      </c>
      <c r="C5702" s="3" t="str">
        <f>TEXT(Sales_Data[[#This Row],[OrderDate]],"mmmm")</f>
        <v>October</v>
      </c>
      <c r="D5702" s="3" t="str">
        <f t="shared" si="178"/>
        <v>2025</v>
      </c>
      <c r="E5702" t="s">
        <v>50</v>
      </c>
      <c r="F5702" t="s">
        <v>40</v>
      </c>
      <c r="G5702" t="s">
        <v>29</v>
      </c>
      <c r="H5702" t="s">
        <v>20</v>
      </c>
      <c r="I5702" t="s">
        <v>100</v>
      </c>
      <c r="J5702">
        <v>6</v>
      </c>
      <c r="K5702">
        <v>1500</v>
      </c>
      <c r="L5702" s="7">
        <f>Sales_Data[[#This Row],[OrderQuantity]] *Sales_Data[[#This Row],[UnitPrice]]</f>
        <v>9000</v>
      </c>
      <c r="M5702" s="7">
        <f>Sales_Data[[#This Row],[UnitPrice]]-Sales_Data[[#This Row],[UnitCost]]</f>
        <v>700</v>
      </c>
      <c r="N5702" s="7">
        <f>Sales_Data[[#This Row],[Gross Revenue]]-Sales_Data[[#This Row],[Discount Amount ]]</f>
        <v>8300</v>
      </c>
      <c r="O5702" s="7">
        <f>Sales_Data[[#This Row],[OrderQuantity]] *Sales_Data[[#This Row],[UnitCost]]</f>
        <v>4800</v>
      </c>
      <c r="P5702" s="7">
        <f>Sales_Data[[#This Row],[ItemCost]] +Sales_Data[[#This Row],[ShippingCost]]</f>
        <v>5639.67</v>
      </c>
      <c r="Q5702" s="7">
        <f>Sales_Data[[#This Row],[Gross Revenue]]-Sales_Data[[#This Row],[TotalFinancialCost]]</f>
        <v>3360.33</v>
      </c>
      <c r="R5702" s="7">
        <f>Sales_Data[[#This Row],[Actul Bill Amount]]-Sales_Data[[#This Row],[ShippingCost]]</f>
        <v>7460.33</v>
      </c>
      <c r="S5702">
        <v>685</v>
      </c>
      <c r="T5702">
        <v>839.67</v>
      </c>
      <c r="U5702" t="s">
        <v>52</v>
      </c>
      <c r="V5702">
        <v>800</v>
      </c>
      <c r="W5702" t="s">
        <v>22</v>
      </c>
      <c r="X5702" t="str">
        <f t="shared" si="179"/>
        <v>Nagpur</v>
      </c>
    </row>
    <row r="5703" spans="1:24" x14ac:dyDescent="0.4">
      <c r="A5703">
        <v>105702</v>
      </c>
      <c r="B5703" s="5">
        <v>45902.986111111109</v>
      </c>
      <c r="C5703" s="3" t="str">
        <f>TEXT(Sales_Data[[#This Row],[OrderDate]],"mmmm")</f>
        <v>September</v>
      </c>
      <c r="D5703" s="3" t="str">
        <f t="shared" si="178"/>
        <v>2025</v>
      </c>
      <c r="E5703" t="s">
        <v>39</v>
      </c>
      <c r="F5703" t="s">
        <v>35</v>
      </c>
      <c r="G5703" t="s">
        <v>15</v>
      </c>
      <c r="H5703" t="s">
        <v>16</v>
      </c>
      <c r="I5703" t="s">
        <v>100</v>
      </c>
      <c r="J5703">
        <v>17</v>
      </c>
      <c r="K5703">
        <v>12000</v>
      </c>
      <c r="L5703" s="7">
        <f>Sales_Data[[#This Row],[OrderQuantity]] *Sales_Data[[#This Row],[UnitPrice]]</f>
        <v>204000</v>
      </c>
      <c r="M5703" s="7">
        <f>Sales_Data[[#This Row],[UnitPrice]]-Sales_Data[[#This Row],[UnitCost]]</f>
        <v>4000</v>
      </c>
      <c r="N5703" s="7">
        <f>Sales_Data[[#This Row],[Gross Revenue]]-Sales_Data[[#This Row],[Discount Amount ]]</f>
        <v>200000</v>
      </c>
      <c r="O5703" s="7">
        <f>Sales_Data[[#This Row],[OrderQuantity]] *Sales_Data[[#This Row],[UnitCost]]</f>
        <v>136000</v>
      </c>
      <c r="P5703" s="7">
        <f>Sales_Data[[#This Row],[ItemCost]] +Sales_Data[[#This Row],[ShippingCost]]</f>
        <v>136384.07</v>
      </c>
      <c r="Q5703" s="7">
        <f>Sales_Data[[#This Row],[Gross Revenue]]-Sales_Data[[#This Row],[TotalFinancialCost]]</f>
        <v>67615.929999999993</v>
      </c>
      <c r="R5703" s="7">
        <f>Sales_Data[[#This Row],[Actul Bill Amount]]-Sales_Data[[#This Row],[ShippingCost]]</f>
        <v>199615.93</v>
      </c>
      <c r="S5703">
        <v>454</v>
      </c>
      <c r="T5703">
        <v>384.07</v>
      </c>
      <c r="U5703" t="s">
        <v>36</v>
      </c>
      <c r="V5703">
        <v>8000</v>
      </c>
      <c r="W5703" t="s">
        <v>18</v>
      </c>
      <c r="X5703" t="str">
        <f t="shared" si="179"/>
        <v>Bengaluru</v>
      </c>
    </row>
    <row r="5704" spans="1:24" x14ac:dyDescent="0.4">
      <c r="A5704">
        <v>105703</v>
      </c>
      <c r="B5704" s="5">
        <v>45764.460416666669</v>
      </c>
      <c r="C5704" s="3" t="str">
        <f>TEXT(Sales_Data[[#This Row],[OrderDate]],"mmmm")</f>
        <v>April</v>
      </c>
      <c r="D5704" s="3" t="str">
        <f t="shared" si="178"/>
        <v>2025</v>
      </c>
      <c r="E5704" t="s">
        <v>34</v>
      </c>
      <c r="F5704" t="s">
        <v>28</v>
      </c>
      <c r="G5704" t="s">
        <v>29</v>
      </c>
      <c r="H5704" t="s">
        <v>37</v>
      </c>
      <c r="I5704" t="s">
        <v>100</v>
      </c>
      <c r="J5704">
        <v>42</v>
      </c>
      <c r="K5704">
        <v>450</v>
      </c>
      <c r="L5704" s="7">
        <f>Sales_Data[[#This Row],[OrderQuantity]] *Sales_Data[[#This Row],[UnitPrice]]</f>
        <v>18900</v>
      </c>
      <c r="M5704" s="7">
        <f>Sales_Data[[#This Row],[UnitPrice]]-Sales_Data[[#This Row],[UnitCost]]</f>
        <v>250</v>
      </c>
      <c r="N5704" s="7">
        <f>Sales_Data[[#This Row],[Gross Revenue]]-Sales_Data[[#This Row],[Discount Amount ]]</f>
        <v>18650</v>
      </c>
      <c r="O5704" s="7">
        <f>Sales_Data[[#This Row],[OrderQuantity]] *Sales_Data[[#This Row],[UnitCost]]</f>
        <v>8400</v>
      </c>
      <c r="P5704" s="7">
        <f>Sales_Data[[#This Row],[ItemCost]] +Sales_Data[[#This Row],[ShippingCost]]</f>
        <v>8700.18</v>
      </c>
      <c r="Q5704" s="7">
        <f>Sales_Data[[#This Row],[Gross Revenue]]-Sales_Data[[#This Row],[TotalFinancialCost]]</f>
        <v>10199.82</v>
      </c>
      <c r="R5704" s="7">
        <f>Sales_Data[[#This Row],[Actul Bill Amount]]-Sales_Data[[#This Row],[ShippingCost]]</f>
        <v>18349.82</v>
      </c>
      <c r="S5704">
        <v>879</v>
      </c>
      <c r="T5704">
        <v>300.18</v>
      </c>
      <c r="U5704" t="s">
        <v>30</v>
      </c>
      <c r="V5704">
        <v>200</v>
      </c>
      <c r="W5704" t="s">
        <v>38</v>
      </c>
      <c r="X5704" t="str">
        <f t="shared" si="179"/>
        <v>Kolkata</v>
      </c>
    </row>
    <row r="5705" spans="1:24" x14ac:dyDescent="0.4">
      <c r="A5705">
        <v>105704</v>
      </c>
      <c r="B5705" s="5">
        <v>45745.822222222225</v>
      </c>
      <c r="C5705" s="3" t="str">
        <f>TEXT(Sales_Data[[#This Row],[OrderDate]],"mmmm")</f>
        <v>March</v>
      </c>
      <c r="D5705" s="3" t="str">
        <f t="shared" si="178"/>
        <v>2025</v>
      </c>
      <c r="E5705" t="s">
        <v>50</v>
      </c>
      <c r="F5705" t="s">
        <v>14</v>
      </c>
      <c r="G5705" t="s">
        <v>15</v>
      </c>
      <c r="H5705" t="s">
        <v>37</v>
      </c>
      <c r="I5705" t="s">
        <v>100</v>
      </c>
      <c r="J5705">
        <v>31</v>
      </c>
      <c r="K5705">
        <v>3200</v>
      </c>
      <c r="L5705" s="7">
        <f>Sales_Data[[#This Row],[OrderQuantity]] *Sales_Data[[#This Row],[UnitPrice]]</f>
        <v>99200</v>
      </c>
      <c r="M5705" s="7">
        <f>Sales_Data[[#This Row],[UnitPrice]]-Sales_Data[[#This Row],[UnitCost]]</f>
        <v>1200</v>
      </c>
      <c r="N5705" s="7">
        <f>Sales_Data[[#This Row],[Gross Revenue]]-Sales_Data[[#This Row],[Discount Amount ]]</f>
        <v>98000</v>
      </c>
      <c r="O5705" s="7">
        <f>Sales_Data[[#This Row],[OrderQuantity]] *Sales_Data[[#This Row],[UnitCost]]</f>
        <v>62000</v>
      </c>
      <c r="P5705" s="7">
        <f>Sales_Data[[#This Row],[ItemCost]] +Sales_Data[[#This Row],[ShippingCost]]</f>
        <v>63990.16</v>
      </c>
      <c r="Q5705" s="7">
        <f>Sales_Data[[#This Row],[Gross Revenue]]-Sales_Data[[#This Row],[TotalFinancialCost]]</f>
        <v>35209.839999999997</v>
      </c>
      <c r="R5705" s="7">
        <f>Sales_Data[[#This Row],[Actul Bill Amount]]-Sales_Data[[#This Row],[ShippingCost]]</f>
        <v>96009.84</v>
      </c>
      <c r="S5705">
        <v>519</v>
      </c>
      <c r="T5705">
        <v>1990.16</v>
      </c>
      <c r="U5705" t="s">
        <v>17</v>
      </c>
      <c r="V5705">
        <v>2000</v>
      </c>
      <c r="W5705" t="s">
        <v>38</v>
      </c>
      <c r="X5705" t="str">
        <f t="shared" si="179"/>
        <v>Kolkata</v>
      </c>
    </row>
    <row r="5706" spans="1:24" x14ac:dyDescent="0.4">
      <c r="A5706">
        <v>105705</v>
      </c>
      <c r="B5706" s="5">
        <v>45786.738888888889</v>
      </c>
      <c r="C5706" s="3" t="str">
        <f>TEXT(Sales_Data[[#This Row],[OrderDate]],"mmmm")</f>
        <v>May</v>
      </c>
      <c r="D5706" s="3" t="str">
        <f t="shared" si="178"/>
        <v>2025</v>
      </c>
      <c r="E5706" t="s">
        <v>39</v>
      </c>
      <c r="F5706" t="s">
        <v>35</v>
      </c>
      <c r="G5706" t="s">
        <v>29</v>
      </c>
      <c r="H5706" t="s">
        <v>20</v>
      </c>
      <c r="I5706" t="s">
        <v>100</v>
      </c>
      <c r="J5706">
        <v>12</v>
      </c>
      <c r="K5706">
        <v>8500</v>
      </c>
      <c r="L5706" s="7">
        <f>Sales_Data[[#This Row],[OrderQuantity]] *Sales_Data[[#This Row],[UnitPrice]]</f>
        <v>102000</v>
      </c>
      <c r="M5706" s="7">
        <f>Sales_Data[[#This Row],[UnitPrice]]-Sales_Data[[#This Row],[UnitCost]]</f>
        <v>3000</v>
      </c>
      <c r="N5706" s="7">
        <f>Sales_Data[[#This Row],[Gross Revenue]]-Sales_Data[[#This Row],[Discount Amount ]]</f>
        <v>99000</v>
      </c>
      <c r="O5706" s="7">
        <f>Sales_Data[[#This Row],[OrderQuantity]] *Sales_Data[[#This Row],[UnitCost]]</f>
        <v>66000</v>
      </c>
      <c r="P5706" s="7">
        <f>Sales_Data[[#This Row],[ItemCost]] +Sales_Data[[#This Row],[ShippingCost]]</f>
        <v>67030.880000000005</v>
      </c>
      <c r="Q5706" s="7">
        <f>Sales_Data[[#This Row],[Gross Revenue]]-Sales_Data[[#This Row],[TotalFinancialCost]]</f>
        <v>34969.119999999995</v>
      </c>
      <c r="R5706" s="7">
        <f>Sales_Data[[#This Row],[Actul Bill Amount]]-Sales_Data[[#This Row],[ShippingCost]]</f>
        <v>97969.12</v>
      </c>
      <c r="S5706">
        <v>1044</v>
      </c>
      <c r="T5706">
        <v>1030.8800000000001</v>
      </c>
      <c r="U5706" t="s">
        <v>49</v>
      </c>
      <c r="V5706">
        <v>5500</v>
      </c>
      <c r="W5706" t="s">
        <v>22</v>
      </c>
      <c r="X5706" t="str">
        <f t="shared" si="179"/>
        <v>Nagpur</v>
      </c>
    </row>
    <row r="5707" spans="1:24" x14ac:dyDescent="0.4">
      <c r="A5707">
        <v>105706</v>
      </c>
      <c r="B5707" s="5">
        <v>45998.57916666667</v>
      </c>
      <c r="C5707" s="3" t="str">
        <f>TEXT(Sales_Data[[#This Row],[OrderDate]],"mmmm")</f>
        <v>December</v>
      </c>
      <c r="D5707" s="3" t="str">
        <f t="shared" si="178"/>
        <v>2025</v>
      </c>
      <c r="E5707" t="s">
        <v>19</v>
      </c>
      <c r="F5707" t="s">
        <v>24</v>
      </c>
      <c r="G5707" t="s">
        <v>29</v>
      </c>
      <c r="H5707" t="s">
        <v>20</v>
      </c>
      <c r="I5707" t="s">
        <v>100</v>
      </c>
      <c r="J5707">
        <v>34</v>
      </c>
      <c r="K5707">
        <v>25000</v>
      </c>
      <c r="L5707" s="7">
        <f>Sales_Data[[#This Row],[OrderQuantity]] *Sales_Data[[#This Row],[UnitPrice]]</f>
        <v>850000</v>
      </c>
      <c r="M5707" s="7">
        <f>Sales_Data[[#This Row],[UnitPrice]]-Sales_Data[[#This Row],[UnitCost]]</f>
        <v>7000</v>
      </c>
      <c r="N5707" s="7">
        <f>Sales_Data[[#This Row],[Gross Revenue]]-Sales_Data[[#This Row],[Discount Amount ]]</f>
        <v>843000</v>
      </c>
      <c r="O5707" s="7">
        <f>Sales_Data[[#This Row],[OrderQuantity]] *Sales_Data[[#This Row],[UnitCost]]</f>
        <v>612000</v>
      </c>
      <c r="P5707" s="7">
        <f>Sales_Data[[#This Row],[ItemCost]] +Sales_Data[[#This Row],[ShippingCost]]</f>
        <v>612736.29</v>
      </c>
      <c r="Q5707" s="7">
        <f>Sales_Data[[#This Row],[Gross Revenue]]-Sales_Data[[#This Row],[TotalFinancialCost]]</f>
        <v>237263.70999999996</v>
      </c>
      <c r="R5707" s="7">
        <f>Sales_Data[[#This Row],[Actul Bill Amount]]-Sales_Data[[#This Row],[ShippingCost]]</f>
        <v>842263.71</v>
      </c>
      <c r="S5707">
        <v>1134</v>
      </c>
      <c r="T5707">
        <v>736.29</v>
      </c>
      <c r="U5707" t="s">
        <v>60</v>
      </c>
      <c r="V5707">
        <v>18000</v>
      </c>
      <c r="W5707" t="s">
        <v>22</v>
      </c>
      <c r="X5707" t="str">
        <f t="shared" si="179"/>
        <v>Nagpur</v>
      </c>
    </row>
    <row r="5708" spans="1:24" x14ac:dyDescent="0.4">
      <c r="A5708">
        <v>105707</v>
      </c>
      <c r="B5708" s="5">
        <v>45661.509722222225</v>
      </c>
      <c r="C5708" s="3" t="str">
        <f>TEXT(Sales_Data[[#This Row],[OrderDate]],"mmmm")</f>
        <v>January</v>
      </c>
      <c r="D5708" s="3" t="str">
        <f t="shared" si="178"/>
        <v>2025</v>
      </c>
      <c r="E5708" t="s">
        <v>45</v>
      </c>
      <c r="F5708" t="s">
        <v>14</v>
      </c>
      <c r="G5708" t="s">
        <v>15</v>
      </c>
      <c r="H5708" t="s">
        <v>16</v>
      </c>
      <c r="I5708" t="s">
        <v>100</v>
      </c>
      <c r="J5708">
        <v>28</v>
      </c>
      <c r="K5708">
        <v>6500</v>
      </c>
      <c r="L5708" s="7">
        <f>Sales_Data[[#This Row],[OrderQuantity]] *Sales_Data[[#This Row],[UnitPrice]]</f>
        <v>182000</v>
      </c>
      <c r="M5708" s="7">
        <f>Sales_Data[[#This Row],[UnitPrice]]-Sales_Data[[#This Row],[UnitCost]]</f>
        <v>2300</v>
      </c>
      <c r="N5708" s="7">
        <f>Sales_Data[[#This Row],[Gross Revenue]]-Sales_Data[[#This Row],[Discount Amount ]]</f>
        <v>179700</v>
      </c>
      <c r="O5708" s="7">
        <f>Sales_Data[[#This Row],[OrderQuantity]] *Sales_Data[[#This Row],[UnitCost]]</f>
        <v>117600</v>
      </c>
      <c r="P5708" s="7">
        <f>Sales_Data[[#This Row],[ItemCost]] +Sales_Data[[#This Row],[ShippingCost]]</f>
        <v>118381.14</v>
      </c>
      <c r="Q5708" s="7">
        <f>Sales_Data[[#This Row],[Gross Revenue]]-Sales_Data[[#This Row],[TotalFinancialCost]]</f>
        <v>63618.86</v>
      </c>
      <c r="R5708" s="7">
        <f>Sales_Data[[#This Row],[Actul Bill Amount]]-Sales_Data[[#This Row],[ShippingCost]]</f>
        <v>178918.86</v>
      </c>
      <c r="S5708">
        <v>678</v>
      </c>
      <c r="T5708">
        <v>781.14</v>
      </c>
      <c r="U5708" t="s">
        <v>21</v>
      </c>
      <c r="V5708">
        <v>4200</v>
      </c>
      <c r="W5708" t="s">
        <v>18</v>
      </c>
      <c r="X5708" t="str">
        <f t="shared" si="179"/>
        <v>Bengaluru</v>
      </c>
    </row>
    <row r="5709" spans="1:24" x14ac:dyDescent="0.4">
      <c r="A5709">
        <v>105708</v>
      </c>
      <c r="B5709" s="5">
        <v>45984.452777777777</v>
      </c>
      <c r="C5709" s="3" t="str">
        <f>TEXT(Sales_Data[[#This Row],[OrderDate]],"mmmm")</f>
        <v>November</v>
      </c>
      <c r="D5709" s="3" t="str">
        <f t="shared" si="178"/>
        <v>2025</v>
      </c>
      <c r="E5709" t="s">
        <v>48</v>
      </c>
      <c r="F5709" t="s">
        <v>24</v>
      </c>
      <c r="G5709" t="s">
        <v>15</v>
      </c>
      <c r="H5709" t="s">
        <v>37</v>
      </c>
      <c r="I5709" t="s">
        <v>100</v>
      </c>
      <c r="J5709">
        <v>7</v>
      </c>
      <c r="K5709">
        <v>3500</v>
      </c>
      <c r="L5709" s="7">
        <f>Sales_Data[[#This Row],[OrderQuantity]] *Sales_Data[[#This Row],[UnitPrice]]</f>
        <v>24500</v>
      </c>
      <c r="M5709" s="7">
        <f>Sales_Data[[#This Row],[UnitPrice]]-Sales_Data[[#This Row],[UnitCost]]</f>
        <v>1300</v>
      </c>
      <c r="N5709" s="7">
        <f>Sales_Data[[#This Row],[Gross Revenue]]-Sales_Data[[#This Row],[Discount Amount ]]</f>
        <v>23200</v>
      </c>
      <c r="O5709" s="7">
        <f>Sales_Data[[#This Row],[OrderQuantity]] *Sales_Data[[#This Row],[UnitCost]]</f>
        <v>15400</v>
      </c>
      <c r="P5709" s="7">
        <f>Sales_Data[[#This Row],[ItemCost]] +Sales_Data[[#This Row],[ShippingCost]]</f>
        <v>16397.12</v>
      </c>
      <c r="Q5709" s="7">
        <f>Sales_Data[[#This Row],[Gross Revenue]]-Sales_Data[[#This Row],[TotalFinancialCost]]</f>
        <v>8102.880000000001</v>
      </c>
      <c r="R5709" s="7">
        <f>Sales_Data[[#This Row],[Actul Bill Amount]]-Sales_Data[[#This Row],[ShippingCost]]</f>
        <v>22202.880000000001</v>
      </c>
      <c r="S5709">
        <v>783</v>
      </c>
      <c r="T5709">
        <v>997.12</v>
      </c>
      <c r="U5709" t="s">
        <v>59</v>
      </c>
      <c r="V5709">
        <v>2200</v>
      </c>
      <c r="W5709" t="s">
        <v>38</v>
      </c>
      <c r="X5709" t="str">
        <f t="shared" si="179"/>
        <v>Kolkata</v>
      </c>
    </row>
    <row r="5710" spans="1:24" x14ac:dyDescent="0.4">
      <c r="A5710">
        <v>105709</v>
      </c>
      <c r="B5710" s="5">
        <v>45963.793055555558</v>
      </c>
      <c r="C5710" s="3" t="str">
        <f>TEXT(Sales_Data[[#This Row],[OrderDate]],"mmmm")</f>
        <v>November</v>
      </c>
      <c r="D5710" s="3" t="str">
        <f t="shared" si="178"/>
        <v>2025</v>
      </c>
      <c r="E5710" t="s">
        <v>50</v>
      </c>
      <c r="F5710" t="s">
        <v>40</v>
      </c>
      <c r="G5710" t="s">
        <v>31</v>
      </c>
      <c r="H5710" t="s">
        <v>16</v>
      </c>
      <c r="I5710" t="s">
        <v>100</v>
      </c>
      <c r="J5710">
        <v>97</v>
      </c>
      <c r="K5710">
        <v>1500</v>
      </c>
      <c r="L5710" s="7">
        <f>Sales_Data[[#This Row],[OrderQuantity]] *Sales_Data[[#This Row],[UnitPrice]]</f>
        <v>145500</v>
      </c>
      <c r="M5710" s="7">
        <f>Sales_Data[[#This Row],[UnitPrice]]-Sales_Data[[#This Row],[UnitCost]]</f>
        <v>700</v>
      </c>
      <c r="N5710" s="7">
        <f>Sales_Data[[#This Row],[Gross Revenue]]-Sales_Data[[#This Row],[Discount Amount ]]</f>
        <v>144800</v>
      </c>
      <c r="O5710" s="7">
        <f>Sales_Data[[#This Row],[OrderQuantity]] *Sales_Data[[#This Row],[UnitCost]]</f>
        <v>77600</v>
      </c>
      <c r="P5710" s="7">
        <f>Sales_Data[[#This Row],[ItemCost]] +Sales_Data[[#This Row],[ShippingCost]]</f>
        <v>78171.11</v>
      </c>
      <c r="Q5710" s="7">
        <f>Sales_Data[[#This Row],[Gross Revenue]]-Sales_Data[[#This Row],[TotalFinancialCost]]</f>
        <v>67328.89</v>
      </c>
      <c r="R5710" s="7">
        <f>Sales_Data[[#This Row],[Actul Bill Amount]]-Sales_Data[[#This Row],[ShippingCost]]</f>
        <v>144228.89000000001</v>
      </c>
      <c r="S5710">
        <v>495</v>
      </c>
      <c r="T5710">
        <v>571.11</v>
      </c>
      <c r="U5710" t="s">
        <v>52</v>
      </c>
      <c r="V5710">
        <v>800</v>
      </c>
      <c r="W5710" t="s">
        <v>18</v>
      </c>
      <c r="X5710" t="str">
        <f t="shared" si="179"/>
        <v>Bengaluru</v>
      </c>
    </row>
    <row r="5711" spans="1:24" x14ac:dyDescent="0.4">
      <c r="A5711">
        <v>105710</v>
      </c>
      <c r="B5711" s="5">
        <v>45752.748611111114</v>
      </c>
      <c r="C5711" s="3" t="str">
        <f>TEXT(Sales_Data[[#This Row],[OrderDate]],"mmmm")</f>
        <v>April</v>
      </c>
      <c r="D5711" s="3" t="str">
        <f t="shared" si="178"/>
        <v>2025</v>
      </c>
      <c r="E5711" t="s">
        <v>19</v>
      </c>
      <c r="F5711" t="s">
        <v>40</v>
      </c>
      <c r="G5711" t="s">
        <v>29</v>
      </c>
      <c r="H5711" t="s">
        <v>32</v>
      </c>
      <c r="I5711" t="s">
        <v>100</v>
      </c>
      <c r="J5711">
        <v>16</v>
      </c>
      <c r="K5711">
        <v>5500</v>
      </c>
      <c r="L5711" s="7">
        <f>Sales_Data[[#This Row],[OrderQuantity]] *Sales_Data[[#This Row],[UnitPrice]]</f>
        <v>88000</v>
      </c>
      <c r="M5711" s="7">
        <f>Sales_Data[[#This Row],[UnitPrice]]-Sales_Data[[#This Row],[UnitCost]]</f>
        <v>2000</v>
      </c>
      <c r="N5711" s="7">
        <f>Sales_Data[[#This Row],[Gross Revenue]]-Sales_Data[[#This Row],[Discount Amount ]]</f>
        <v>86000</v>
      </c>
      <c r="O5711" s="7">
        <f>Sales_Data[[#This Row],[OrderQuantity]] *Sales_Data[[#This Row],[UnitCost]]</f>
        <v>56000</v>
      </c>
      <c r="P5711" s="7">
        <f>Sales_Data[[#This Row],[ItemCost]] +Sales_Data[[#This Row],[ShippingCost]]</f>
        <v>56205.39</v>
      </c>
      <c r="Q5711" s="7">
        <f>Sales_Data[[#This Row],[Gross Revenue]]-Sales_Data[[#This Row],[TotalFinancialCost]]</f>
        <v>31794.61</v>
      </c>
      <c r="R5711" s="7">
        <f>Sales_Data[[#This Row],[Actul Bill Amount]]-Sales_Data[[#This Row],[ShippingCost]]</f>
        <v>85794.61</v>
      </c>
      <c r="S5711">
        <v>587</v>
      </c>
      <c r="T5711">
        <v>205.39</v>
      </c>
      <c r="U5711" t="s">
        <v>41</v>
      </c>
      <c r="V5711">
        <v>3500</v>
      </c>
      <c r="W5711" t="s">
        <v>33</v>
      </c>
      <c r="X5711" t="str">
        <f t="shared" si="179"/>
        <v>Delhi</v>
      </c>
    </row>
    <row r="5712" spans="1:24" x14ac:dyDescent="0.4">
      <c r="A5712">
        <v>105711</v>
      </c>
      <c r="B5712" s="5">
        <v>45866.854166666664</v>
      </c>
      <c r="C5712" s="3" t="str">
        <f>TEXT(Sales_Data[[#This Row],[OrderDate]],"mmmm")</f>
        <v>July</v>
      </c>
      <c r="D5712" s="3" t="str">
        <f t="shared" si="178"/>
        <v>2025</v>
      </c>
      <c r="E5712" t="s">
        <v>45</v>
      </c>
      <c r="F5712" t="s">
        <v>28</v>
      </c>
      <c r="G5712" t="s">
        <v>31</v>
      </c>
      <c r="H5712" t="s">
        <v>25</v>
      </c>
      <c r="I5712" t="s">
        <v>100</v>
      </c>
      <c r="J5712">
        <v>62</v>
      </c>
      <c r="K5712">
        <v>2500</v>
      </c>
      <c r="L5712" s="7">
        <f>Sales_Data[[#This Row],[OrderQuantity]] *Sales_Data[[#This Row],[UnitPrice]]</f>
        <v>155000</v>
      </c>
      <c r="M5712" s="7">
        <f>Sales_Data[[#This Row],[UnitPrice]]-Sales_Data[[#This Row],[UnitCost]]</f>
        <v>1000</v>
      </c>
      <c r="N5712" s="7">
        <f>Sales_Data[[#This Row],[Gross Revenue]]-Sales_Data[[#This Row],[Discount Amount ]]</f>
        <v>154000</v>
      </c>
      <c r="O5712" s="7">
        <f>Sales_Data[[#This Row],[OrderQuantity]] *Sales_Data[[#This Row],[UnitCost]]</f>
        <v>93000</v>
      </c>
      <c r="P5712" s="7">
        <f>Sales_Data[[#This Row],[ItemCost]] +Sales_Data[[#This Row],[ShippingCost]]</f>
        <v>93918.77</v>
      </c>
      <c r="Q5712" s="7">
        <f>Sales_Data[[#This Row],[Gross Revenue]]-Sales_Data[[#This Row],[TotalFinancialCost]]</f>
        <v>61081.229999999996</v>
      </c>
      <c r="R5712" s="7">
        <f>Sales_Data[[#This Row],[Actul Bill Amount]]-Sales_Data[[#This Row],[ShippingCost]]</f>
        <v>153081.23000000001</v>
      </c>
      <c r="S5712">
        <v>783</v>
      </c>
      <c r="T5712">
        <v>918.77</v>
      </c>
      <c r="U5712" t="s">
        <v>54</v>
      </c>
      <c r="V5712">
        <v>1500</v>
      </c>
      <c r="W5712" t="s">
        <v>27</v>
      </c>
      <c r="X5712" t="str">
        <f t="shared" si="179"/>
        <v>Mumbai</v>
      </c>
    </row>
    <row r="5713" spans="1:24" x14ac:dyDescent="0.4">
      <c r="A5713">
        <v>105712</v>
      </c>
      <c r="B5713" s="5">
        <v>45882.717361111114</v>
      </c>
      <c r="C5713" s="3" t="str">
        <f>TEXT(Sales_Data[[#This Row],[OrderDate]],"mmmm")</f>
        <v>August</v>
      </c>
      <c r="D5713" s="3" t="str">
        <f t="shared" si="178"/>
        <v>2025</v>
      </c>
      <c r="E5713" t="s">
        <v>42</v>
      </c>
      <c r="F5713" t="s">
        <v>14</v>
      </c>
      <c r="G5713" t="s">
        <v>31</v>
      </c>
      <c r="H5713" t="s">
        <v>25</v>
      </c>
      <c r="I5713" t="s">
        <v>100</v>
      </c>
      <c r="J5713">
        <v>11</v>
      </c>
      <c r="K5713">
        <v>6500</v>
      </c>
      <c r="L5713" s="7">
        <f>Sales_Data[[#This Row],[OrderQuantity]] *Sales_Data[[#This Row],[UnitPrice]]</f>
        <v>71500</v>
      </c>
      <c r="M5713" s="7">
        <f>Sales_Data[[#This Row],[UnitPrice]]-Sales_Data[[#This Row],[UnitCost]]</f>
        <v>2300</v>
      </c>
      <c r="N5713" s="7">
        <f>Sales_Data[[#This Row],[Gross Revenue]]-Sales_Data[[#This Row],[Discount Amount ]]</f>
        <v>69200</v>
      </c>
      <c r="O5713" s="7">
        <f>Sales_Data[[#This Row],[OrderQuantity]] *Sales_Data[[#This Row],[UnitCost]]</f>
        <v>46200</v>
      </c>
      <c r="P5713" s="7">
        <f>Sales_Data[[#This Row],[ItemCost]] +Sales_Data[[#This Row],[ShippingCost]]</f>
        <v>46938.51</v>
      </c>
      <c r="Q5713" s="7">
        <f>Sales_Data[[#This Row],[Gross Revenue]]-Sales_Data[[#This Row],[TotalFinancialCost]]</f>
        <v>24561.489999999998</v>
      </c>
      <c r="R5713" s="7">
        <f>Sales_Data[[#This Row],[Actul Bill Amount]]-Sales_Data[[#This Row],[ShippingCost]]</f>
        <v>68461.490000000005</v>
      </c>
      <c r="S5713">
        <v>1087</v>
      </c>
      <c r="T5713">
        <v>738.51</v>
      </c>
      <c r="U5713" t="s">
        <v>21</v>
      </c>
      <c r="V5713">
        <v>4200</v>
      </c>
      <c r="W5713" t="s">
        <v>27</v>
      </c>
      <c r="X5713" t="str">
        <f t="shared" si="179"/>
        <v>Mumbai</v>
      </c>
    </row>
    <row r="5714" spans="1:24" x14ac:dyDescent="0.4">
      <c r="A5714">
        <v>105713</v>
      </c>
      <c r="B5714" s="5">
        <v>46005.700694444444</v>
      </c>
      <c r="C5714" s="3" t="str">
        <f>TEXT(Sales_Data[[#This Row],[OrderDate]],"mmmm")</f>
        <v>December</v>
      </c>
      <c r="D5714" s="3" t="str">
        <f t="shared" si="178"/>
        <v>2025</v>
      </c>
      <c r="E5714" t="s">
        <v>42</v>
      </c>
      <c r="F5714" t="s">
        <v>35</v>
      </c>
      <c r="G5714" t="s">
        <v>29</v>
      </c>
      <c r="H5714" t="s">
        <v>25</v>
      </c>
      <c r="I5714" t="s">
        <v>100</v>
      </c>
      <c r="J5714">
        <v>87</v>
      </c>
      <c r="K5714">
        <v>12000</v>
      </c>
      <c r="L5714" s="7">
        <f>Sales_Data[[#This Row],[OrderQuantity]] *Sales_Data[[#This Row],[UnitPrice]]</f>
        <v>1044000</v>
      </c>
      <c r="M5714" s="7">
        <f>Sales_Data[[#This Row],[UnitPrice]]-Sales_Data[[#This Row],[UnitCost]]</f>
        <v>4000</v>
      </c>
      <c r="N5714" s="7">
        <f>Sales_Data[[#This Row],[Gross Revenue]]-Sales_Data[[#This Row],[Discount Amount ]]</f>
        <v>1040000</v>
      </c>
      <c r="O5714" s="7">
        <f>Sales_Data[[#This Row],[OrderQuantity]] *Sales_Data[[#This Row],[UnitCost]]</f>
        <v>696000</v>
      </c>
      <c r="P5714" s="7">
        <f>Sales_Data[[#This Row],[ItemCost]] +Sales_Data[[#This Row],[ShippingCost]]</f>
        <v>696669.08</v>
      </c>
      <c r="Q5714" s="7">
        <f>Sales_Data[[#This Row],[Gross Revenue]]-Sales_Data[[#This Row],[TotalFinancialCost]]</f>
        <v>347330.92000000004</v>
      </c>
      <c r="R5714" s="7">
        <f>Sales_Data[[#This Row],[Actul Bill Amount]]-Sales_Data[[#This Row],[ShippingCost]]</f>
        <v>1039330.92</v>
      </c>
      <c r="S5714">
        <v>1115</v>
      </c>
      <c r="T5714">
        <v>669.08</v>
      </c>
      <c r="U5714" t="s">
        <v>36</v>
      </c>
      <c r="V5714">
        <v>8000</v>
      </c>
      <c r="W5714" t="s">
        <v>27</v>
      </c>
      <c r="X5714" t="str">
        <f t="shared" si="179"/>
        <v>Mumbai</v>
      </c>
    </row>
    <row r="5715" spans="1:24" x14ac:dyDescent="0.4">
      <c r="A5715">
        <v>105714</v>
      </c>
      <c r="B5715" s="5">
        <v>45978.204861111109</v>
      </c>
      <c r="C5715" s="3" t="str">
        <f>TEXT(Sales_Data[[#This Row],[OrderDate]],"mmmm")</f>
        <v>November</v>
      </c>
      <c r="D5715" s="3" t="str">
        <f t="shared" si="178"/>
        <v>2025</v>
      </c>
      <c r="E5715" t="s">
        <v>48</v>
      </c>
      <c r="F5715" t="s">
        <v>35</v>
      </c>
      <c r="G5715" t="s">
        <v>15</v>
      </c>
      <c r="H5715" t="s">
        <v>37</v>
      </c>
      <c r="I5715" t="s">
        <v>100</v>
      </c>
      <c r="J5715">
        <v>30</v>
      </c>
      <c r="K5715">
        <v>8500</v>
      </c>
      <c r="L5715" s="7">
        <f>Sales_Data[[#This Row],[OrderQuantity]] *Sales_Data[[#This Row],[UnitPrice]]</f>
        <v>255000</v>
      </c>
      <c r="M5715" s="7">
        <f>Sales_Data[[#This Row],[UnitPrice]]-Sales_Data[[#This Row],[UnitCost]]</f>
        <v>3000</v>
      </c>
      <c r="N5715" s="7">
        <f>Sales_Data[[#This Row],[Gross Revenue]]-Sales_Data[[#This Row],[Discount Amount ]]</f>
        <v>252000</v>
      </c>
      <c r="O5715" s="7">
        <f>Sales_Data[[#This Row],[OrderQuantity]] *Sales_Data[[#This Row],[UnitCost]]</f>
        <v>165000</v>
      </c>
      <c r="P5715" s="7">
        <f>Sales_Data[[#This Row],[ItemCost]] +Sales_Data[[#This Row],[ShippingCost]]</f>
        <v>165724.04</v>
      </c>
      <c r="Q5715" s="7">
        <f>Sales_Data[[#This Row],[Gross Revenue]]-Sales_Data[[#This Row],[TotalFinancialCost]]</f>
        <v>89275.959999999992</v>
      </c>
      <c r="R5715" s="7">
        <f>Sales_Data[[#This Row],[Actul Bill Amount]]-Sales_Data[[#This Row],[ShippingCost]]</f>
        <v>251275.96</v>
      </c>
      <c r="S5715">
        <v>1195</v>
      </c>
      <c r="T5715">
        <v>724.04</v>
      </c>
      <c r="U5715" t="s">
        <v>49</v>
      </c>
      <c r="V5715">
        <v>5500</v>
      </c>
      <c r="W5715" t="s">
        <v>38</v>
      </c>
      <c r="X5715" t="str">
        <f t="shared" si="179"/>
        <v>Kolkata</v>
      </c>
    </row>
    <row r="5716" spans="1:24" x14ac:dyDescent="0.4">
      <c r="A5716">
        <v>105715</v>
      </c>
      <c r="B5716" s="5">
        <v>45704.222916666666</v>
      </c>
      <c r="C5716" s="3" t="str">
        <f>TEXT(Sales_Data[[#This Row],[OrderDate]],"mmmm")</f>
        <v>February</v>
      </c>
      <c r="D5716" s="3" t="str">
        <f t="shared" si="178"/>
        <v>2025</v>
      </c>
      <c r="E5716" t="s">
        <v>42</v>
      </c>
      <c r="F5716" t="s">
        <v>24</v>
      </c>
      <c r="G5716" t="s">
        <v>31</v>
      </c>
      <c r="H5716" t="s">
        <v>32</v>
      </c>
      <c r="I5716" t="s">
        <v>100</v>
      </c>
      <c r="J5716">
        <v>25</v>
      </c>
      <c r="K5716">
        <v>25000</v>
      </c>
      <c r="L5716" s="7">
        <f>Sales_Data[[#This Row],[OrderQuantity]] *Sales_Data[[#This Row],[UnitPrice]]</f>
        <v>625000</v>
      </c>
      <c r="M5716" s="7">
        <f>Sales_Data[[#This Row],[UnitPrice]]-Sales_Data[[#This Row],[UnitCost]]</f>
        <v>7000</v>
      </c>
      <c r="N5716" s="7">
        <f>Sales_Data[[#This Row],[Gross Revenue]]-Sales_Data[[#This Row],[Discount Amount ]]</f>
        <v>618000</v>
      </c>
      <c r="O5716" s="7">
        <f>Sales_Data[[#This Row],[OrderQuantity]] *Sales_Data[[#This Row],[UnitCost]]</f>
        <v>450000</v>
      </c>
      <c r="P5716" s="7">
        <f>Sales_Data[[#This Row],[ItemCost]] +Sales_Data[[#This Row],[ShippingCost]]</f>
        <v>450782.7</v>
      </c>
      <c r="Q5716" s="7">
        <f>Sales_Data[[#This Row],[Gross Revenue]]-Sales_Data[[#This Row],[TotalFinancialCost]]</f>
        <v>174217.3</v>
      </c>
      <c r="R5716" s="7">
        <f>Sales_Data[[#This Row],[Actul Bill Amount]]-Sales_Data[[#This Row],[ShippingCost]]</f>
        <v>617217.30000000005</v>
      </c>
      <c r="S5716">
        <v>686</v>
      </c>
      <c r="T5716">
        <v>782.7</v>
      </c>
      <c r="U5716" t="s">
        <v>60</v>
      </c>
      <c r="V5716">
        <v>18000</v>
      </c>
      <c r="W5716" t="s">
        <v>33</v>
      </c>
      <c r="X5716" t="str">
        <f t="shared" si="179"/>
        <v>Delhi</v>
      </c>
    </row>
    <row r="5717" spans="1:24" x14ac:dyDescent="0.4">
      <c r="A5717">
        <v>105716</v>
      </c>
      <c r="B5717" s="5">
        <v>45838.880555555559</v>
      </c>
      <c r="C5717" s="3" t="str">
        <f>TEXT(Sales_Data[[#This Row],[OrderDate]],"mmmm")</f>
        <v>June</v>
      </c>
      <c r="D5717" s="3" t="str">
        <f t="shared" si="178"/>
        <v>2025</v>
      </c>
      <c r="E5717" t="s">
        <v>50</v>
      </c>
      <c r="F5717" t="s">
        <v>43</v>
      </c>
      <c r="G5717" t="s">
        <v>31</v>
      </c>
      <c r="H5717" t="s">
        <v>37</v>
      </c>
      <c r="I5717" t="s">
        <v>100</v>
      </c>
      <c r="J5717">
        <v>63</v>
      </c>
      <c r="K5717">
        <v>4500</v>
      </c>
      <c r="L5717" s="7">
        <f>Sales_Data[[#This Row],[OrderQuantity]] *Sales_Data[[#This Row],[UnitPrice]]</f>
        <v>283500</v>
      </c>
      <c r="M5717" s="7">
        <f>Sales_Data[[#This Row],[UnitPrice]]-Sales_Data[[#This Row],[UnitCost]]</f>
        <v>2000</v>
      </c>
      <c r="N5717" s="7">
        <f>Sales_Data[[#This Row],[Gross Revenue]]-Sales_Data[[#This Row],[Discount Amount ]]</f>
        <v>281500</v>
      </c>
      <c r="O5717" s="7">
        <f>Sales_Data[[#This Row],[OrderQuantity]] *Sales_Data[[#This Row],[UnitCost]]</f>
        <v>157500</v>
      </c>
      <c r="P5717" s="7">
        <f>Sales_Data[[#This Row],[ItemCost]] +Sales_Data[[#This Row],[ShippingCost]]</f>
        <v>158601.93</v>
      </c>
      <c r="Q5717" s="7">
        <f>Sales_Data[[#This Row],[Gross Revenue]]-Sales_Data[[#This Row],[TotalFinancialCost]]</f>
        <v>124898.07</v>
      </c>
      <c r="R5717" s="7">
        <f>Sales_Data[[#This Row],[Actul Bill Amount]]-Sales_Data[[#This Row],[ShippingCost]]</f>
        <v>280398.07</v>
      </c>
      <c r="S5717">
        <v>758</v>
      </c>
      <c r="T5717">
        <v>1101.93</v>
      </c>
      <c r="U5717" t="s">
        <v>44</v>
      </c>
      <c r="V5717">
        <v>2500</v>
      </c>
      <c r="W5717" t="s">
        <v>38</v>
      </c>
      <c r="X5717" t="str">
        <f t="shared" si="179"/>
        <v>Kolkata</v>
      </c>
    </row>
    <row r="5718" spans="1:24" x14ac:dyDescent="0.4">
      <c r="A5718">
        <v>105717</v>
      </c>
      <c r="B5718" s="5">
        <v>45763.306250000001</v>
      </c>
      <c r="C5718" s="3" t="str">
        <f>TEXT(Sales_Data[[#This Row],[OrderDate]],"mmmm")</f>
        <v>April</v>
      </c>
      <c r="D5718" s="3" t="str">
        <f t="shared" si="178"/>
        <v>2025</v>
      </c>
      <c r="E5718" t="s">
        <v>34</v>
      </c>
      <c r="F5718" t="s">
        <v>28</v>
      </c>
      <c r="G5718" t="s">
        <v>31</v>
      </c>
      <c r="H5718" t="s">
        <v>37</v>
      </c>
      <c r="I5718" t="s">
        <v>100</v>
      </c>
      <c r="J5718">
        <v>2</v>
      </c>
      <c r="K5718">
        <v>450</v>
      </c>
      <c r="L5718" s="7">
        <f>Sales_Data[[#This Row],[OrderQuantity]] *Sales_Data[[#This Row],[UnitPrice]]</f>
        <v>900</v>
      </c>
      <c r="M5718" s="7">
        <f>Sales_Data[[#This Row],[UnitPrice]]-Sales_Data[[#This Row],[UnitCost]]</f>
        <v>250</v>
      </c>
      <c r="N5718" s="7">
        <f>Sales_Data[[#This Row],[Gross Revenue]]-Sales_Data[[#This Row],[Discount Amount ]]</f>
        <v>650</v>
      </c>
      <c r="O5718" s="7">
        <f>Sales_Data[[#This Row],[OrderQuantity]] *Sales_Data[[#This Row],[UnitCost]]</f>
        <v>400</v>
      </c>
      <c r="P5718" s="7">
        <f>Sales_Data[[#This Row],[ItemCost]] +Sales_Data[[#This Row],[ShippingCost]]</f>
        <v>912.32</v>
      </c>
      <c r="Q5718" s="7">
        <f>Sales_Data[[#This Row],[Gross Revenue]]-Sales_Data[[#This Row],[TotalFinancialCost]]</f>
        <v>-12.32000000000005</v>
      </c>
      <c r="R5718" s="7">
        <f>Sales_Data[[#This Row],[Actul Bill Amount]]-Sales_Data[[#This Row],[ShippingCost]]</f>
        <v>137.67999999999995</v>
      </c>
      <c r="S5718">
        <v>1146</v>
      </c>
      <c r="T5718">
        <v>512.32000000000005</v>
      </c>
      <c r="U5718" t="s">
        <v>30</v>
      </c>
      <c r="V5718">
        <v>200</v>
      </c>
      <c r="W5718" t="s">
        <v>38</v>
      </c>
      <c r="X5718" t="str">
        <f t="shared" si="179"/>
        <v>Kolkata</v>
      </c>
    </row>
    <row r="5719" spans="1:24" x14ac:dyDescent="0.4">
      <c r="A5719">
        <v>105718</v>
      </c>
      <c r="B5719" s="5">
        <v>45856.154861111114</v>
      </c>
      <c r="C5719" s="3" t="str">
        <f>TEXT(Sales_Data[[#This Row],[OrderDate]],"mmmm")</f>
        <v>July</v>
      </c>
      <c r="D5719" s="3" t="str">
        <f t="shared" si="178"/>
        <v>2025</v>
      </c>
      <c r="E5719" t="s">
        <v>34</v>
      </c>
      <c r="F5719" t="s">
        <v>46</v>
      </c>
      <c r="G5719" t="s">
        <v>29</v>
      </c>
      <c r="H5719" t="s">
        <v>37</v>
      </c>
      <c r="I5719" t="s">
        <v>100</v>
      </c>
      <c r="J5719">
        <v>64</v>
      </c>
      <c r="K5719">
        <v>15000</v>
      </c>
      <c r="L5719" s="7">
        <f>Sales_Data[[#This Row],[OrderQuantity]] *Sales_Data[[#This Row],[UnitPrice]]</f>
        <v>960000</v>
      </c>
      <c r="M5719" s="7">
        <f>Sales_Data[[#This Row],[UnitPrice]]-Sales_Data[[#This Row],[UnitCost]]</f>
        <v>5500</v>
      </c>
      <c r="N5719" s="7">
        <f>Sales_Data[[#This Row],[Gross Revenue]]-Sales_Data[[#This Row],[Discount Amount ]]</f>
        <v>954500</v>
      </c>
      <c r="O5719" s="7">
        <f>Sales_Data[[#This Row],[OrderQuantity]] *Sales_Data[[#This Row],[UnitCost]]</f>
        <v>608000</v>
      </c>
      <c r="P5719" s="7">
        <f>Sales_Data[[#This Row],[ItemCost]] +Sales_Data[[#This Row],[ShippingCost]]</f>
        <v>610425.5</v>
      </c>
      <c r="Q5719" s="7">
        <f>Sales_Data[[#This Row],[Gross Revenue]]-Sales_Data[[#This Row],[TotalFinancialCost]]</f>
        <v>349574.5</v>
      </c>
      <c r="R5719" s="7">
        <f>Sales_Data[[#This Row],[Actul Bill Amount]]-Sales_Data[[#This Row],[ShippingCost]]</f>
        <v>952074.5</v>
      </c>
      <c r="S5719">
        <v>757</v>
      </c>
      <c r="T5719">
        <v>2425.5</v>
      </c>
      <c r="U5719" t="s">
        <v>53</v>
      </c>
      <c r="V5719">
        <v>9500</v>
      </c>
      <c r="W5719" t="s">
        <v>38</v>
      </c>
      <c r="X5719" t="str">
        <f t="shared" si="179"/>
        <v>Kolkata</v>
      </c>
    </row>
    <row r="5720" spans="1:24" x14ac:dyDescent="0.4">
      <c r="A5720">
        <v>105719</v>
      </c>
      <c r="B5720" s="5">
        <v>45763.03125</v>
      </c>
      <c r="C5720" s="3" t="str">
        <f>TEXT(Sales_Data[[#This Row],[OrderDate]],"mmmm")</f>
        <v>April</v>
      </c>
      <c r="D5720" s="3" t="str">
        <f t="shared" si="178"/>
        <v>2025</v>
      </c>
      <c r="E5720" t="s">
        <v>48</v>
      </c>
      <c r="F5720" t="s">
        <v>14</v>
      </c>
      <c r="G5720" t="s">
        <v>15</v>
      </c>
      <c r="H5720" t="s">
        <v>37</v>
      </c>
      <c r="I5720" t="s">
        <v>100</v>
      </c>
      <c r="J5720">
        <v>97</v>
      </c>
      <c r="K5720">
        <v>3200</v>
      </c>
      <c r="L5720" s="7">
        <f>Sales_Data[[#This Row],[OrderQuantity]] *Sales_Data[[#This Row],[UnitPrice]]</f>
        <v>310400</v>
      </c>
      <c r="M5720" s="7">
        <f>Sales_Data[[#This Row],[UnitPrice]]-Sales_Data[[#This Row],[UnitCost]]</f>
        <v>1200</v>
      </c>
      <c r="N5720" s="7">
        <f>Sales_Data[[#This Row],[Gross Revenue]]-Sales_Data[[#This Row],[Discount Amount ]]</f>
        <v>309200</v>
      </c>
      <c r="O5720" s="7">
        <f>Sales_Data[[#This Row],[OrderQuantity]] *Sales_Data[[#This Row],[UnitCost]]</f>
        <v>194000</v>
      </c>
      <c r="P5720" s="7">
        <f>Sales_Data[[#This Row],[ItemCost]] +Sales_Data[[#This Row],[ShippingCost]]</f>
        <v>194608.17</v>
      </c>
      <c r="Q5720" s="7">
        <f>Sales_Data[[#This Row],[Gross Revenue]]-Sales_Data[[#This Row],[TotalFinancialCost]]</f>
        <v>115791.82999999999</v>
      </c>
      <c r="R5720" s="7">
        <f>Sales_Data[[#This Row],[Actul Bill Amount]]-Sales_Data[[#This Row],[ShippingCost]]</f>
        <v>308591.83</v>
      </c>
      <c r="S5720">
        <v>809</v>
      </c>
      <c r="T5720">
        <v>608.16999999999996</v>
      </c>
      <c r="U5720" t="s">
        <v>17</v>
      </c>
      <c r="V5720">
        <v>2000</v>
      </c>
      <c r="W5720" t="s">
        <v>38</v>
      </c>
      <c r="X5720" t="str">
        <f t="shared" si="179"/>
        <v>Kolkata</v>
      </c>
    </row>
    <row r="5721" spans="1:24" x14ac:dyDescent="0.4">
      <c r="A5721">
        <v>105720</v>
      </c>
      <c r="B5721" s="5">
        <v>45937.620833333334</v>
      </c>
      <c r="C5721" s="3" t="str">
        <f>TEXT(Sales_Data[[#This Row],[OrderDate]],"mmmm")</f>
        <v>October</v>
      </c>
      <c r="D5721" s="3" t="str">
        <f t="shared" si="178"/>
        <v>2025</v>
      </c>
      <c r="E5721" t="s">
        <v>48</v>
      </c>
      <c r="F5721" t="s">
        <v>40</v>
      </c>
      <c r="G5721" t="s">
        <v>29</v>
      </c>
      <c r="H5721" t="s">
        <v>20</v>
      </c>
      <c r="I5721" t="s">
        <v>100</v>
      </c>
      <c r="J5721">
        <v>82</v>
      </c>
      <c r="K5721">
        <v>5500</v>
      </c>
      <c r="L5721" s="7">
        <f>Sales_Data[[#This Row],[OrderQuantity]] *Sales_Data[[#This Row],[UnitPrice]]</f>
        <v>451000</v>
      </c>
      <c r="M5721" s="7">
        <f>Sales_Data[[#This Row],[UnitPrice]]-Sales_Data[[#This Row],[UnitCost]]</f>
        <v>2000</v>
      </c>
      <c r="N5721" s="7">
        <f>Sales_Data[[#This Row],[Gross Revenue]]-Sales_Data[[#This Row],[Discount Amount ]]</f>
        <v>449000</v>
      </c>
      <c r="O5721" s="7">
        <f>Sales_Data[[#This Row],[OrderQuantity]] *Sales_Data[[#This Row],[UnitCost]]</f>
        <v>287000</v>
      </c>
      <c r="P5721" s="7">
        <f>Sales_Data[[#This Row],[ItemCost]] +Sales_Data[[#This Row],[ShippingCost]]</f>
        <v>288127.75</v>
      </c>
      <c r="Q5721" s="7">
        <f>Sales_Data[[#This Row],[Gross Revenue]]-Sales_Data[[#This Row],[TotalFinancialCost]]</f>
        <v>162872.25</v>
      </c>
      <c r="R5721" s="7">
        <f>Sales_Data[[#This Row],[Actul Bill Amount]]-Sales_Data[[#This Row],[ShippingCost]]</f>
        <v>447872.25</v>
      </c>
      <c r="S5721">
        <v>643</v>
      </c>
      <c r="T5721">
        <v>1127.75</v>
      </c>
      <c r="U5721" t="s">
        <v>41</v>
      </c>
      <c r="V5721">
        <v>3500</v>
      </c>
      <c r="W5721" t="s">
        <v>22</v>
      </c>
      <c r="X5721" t="str">
        <f t="shared" si="179"/>
        <v>Nagpur</v>
      </c>
    </row>
    <row r="5722" spans="1:24" x14ac:dyDescent="0.4">
      <c r="A5722">
        <v>105721</v>
      </c>
      <c r="B5722" s="5">
        <v>45917.279166666667</v>
      </c>
      <c r="C5722" s="3" t="str">
        <f>TEXT(Sales_Data[[#This Row],[OrderDate]],"mmmm")</f>
        <v>September</v>
      </c>
      <c r="D5722" s="3" t="str">
        <f t="shared" si="178"/>
        <v>2025</v>
      </c>
      <c r="E5722" t="s">
        <v>45</v>
      </c>
      <c r="F5722" t="s">
        <v>46</v>
      </c>
      <c r="G5722" t="s">
        <v>29</v>
      </c>
      <c r="H5722" t="s">
        <v>32</v>
      </c>
      <c r="I5722" t="s">
        <v>100</v>
      </c>
      <c r="J5722">
        <v>66</v>
      </c>
      <c r="K5722">
        <v>4500</v>
      </c>
      <c r="L5722" s="7">
        <f>Sales_Data[[#This Row],[OrderQuantity]] *Sales_Data[[#This Row],[UnitPrice]]</f>
        <v>297000</v>
      </c>
      <c r="M5722" s="7">
        <f>Sales_Data[[#This Row],[UnitPrice]]-Sales_Data[[#This Row],[UnitCost]]</f>
        <v>1700</v>
      </c>
      <c r="N5722" s="7">
        <f>Sales_Data[[#This Row],[Gross Revenue]]-Sales_Data[[#This Row],[Discount Amount ]]</f>
        <v>295300</v>
      </c>
      <c r="O5722" s="7">
        <f>Sales_Data[[#This Row],[OrderQuantity]] *Sales_Data[[#This Row],[UnitCost]]</f>
        <v>184800</v>
      </c>
      <c r="P5722" s="7">
        <f>Sales_Data[[#This Row],[ItemCost]] +Sales_Data[[#This Row],[ShippingCost]]</f>
        <v>185862.21</v>
      </c>
      <c r="Q5722" s="7">
        <f>Sales_Data[[#This Row],[Gross Revenue]]-Sales_Data[[#This Row],[TotalFinancialCost]]</f>
        <v>111137.79000000001</v>
      </c>
      <c r="R5722" s="7">
        <f>Sales_Data[[#This Row],[Actul Bill Amount]]-Sales_Data[[#This Row],[ShippingCost]]</f>
        <v>294237.78999999998</v>
      </c>
      <c r="S5722">
        <v>1065</v>
      </c>
      <c r="T5722">
        <v>1062.21</v>
      </c>
      <c r="U5722" t="s">
        <v>47</v>
      </c>
      <c r="V5722">
        <v>2800</v>
      </c>
      <c r="W5722" t="s">
        <v>33</v>
      </c>
      <c r="X5722" t="str">
        <f t="shared" si="179"/>
        <v>Delhi</v>
      </c>
    </row>
    <row r="5723" spans="1:24" x14ac:dyDescent="0.4">
      <c r="A5723">
        <v>105722</v>
      </c>
      <c r="B5723" s="5">
        <v>45765.638194444444</v>
      </c>
      <c r="C5723" s="3" t="str">
        <f>TEXT(Sales_Data[[#This Row],[OrderDate]],"mmmm")</f>
        <v>April</v>
      </c>
      <c r="D5723" s="3" t="str">
        <f t="shared" si="178"/>
        <v>2025</v>
      </c>
      <c r="E5723" t="s">
        <v>34</v>
      </c>
      <c r="F5723" t="s">
        <v>55</v>
      </c>
      <c r="G5723" t="s">
        <v>15</v>
      </c>
      <c r="H5723" t="s">
        <v>37</v>
      </c>
      <c r="I5723" t="s">
        <v>100</v>
      </c>
      <c r="J5723">
        <v>37</v>
      </c>
      <c r="K5723">
        <v>600</v>
      </c>
      <c r="L5723" s="7">
        <f>Sales_Data[[#This Row],[OrderQuantity]] *Sales_Data[[#This Row],[UnitPrice]]</f>
        <v>22200</v>
      </c>
      <c r="M5723" s="7">
        <f>Sales_Data[[#This Row],[UnitPrice]]-Sales_Data[[#This Row],[UnitCost]]</f>
        <v>250</v>
      </c>
      <c r="N5723" s="7">
        <f>Sales_Data[[#This Row],[Gross Revenue]]-Sales_Data[[#This Row],[Discount Amount ]]</f>
        <v>21950</v>
      </c>
      <c r="O5723" s="7">
        <f>Sales_Data[[#This Row],[OrderQuantity]] *Sales_Data[[#This Row],[UnitCost]]</f>
        <v>12950</v>
      </c>
      <c r="P5723" s="7">
        <f>Sales_Data[[#This Row],[ItemCost]] +Sales_Data[[#This Row],[ShippingCost]]</f>
        <v>13479.96</v>
      </c>
      <c r="Q5723" s="7">
        <f>Sales_Data[[#This Row],[Gross Revenue]]-Sales_Data[[#This Row],[TotalFinancialCost]]</f>
        <v>8720.0400000000009</v>
      </c>
      <c r="R5723" s="7">
        <f>Sales_Data[[#This Row],[Actul Bill Amount]]-Sales_Data[[#This Row],[ShippingCost]]</f>
        <v>21420.04</v>
      </c>
      <c r="S5723">
        <v>670</v>
      </c>
      <c r="T5723">
        <v>529.96</v>
      </c>
      <c r="U5723" t="s">
        <v>57</v>
      </c>
      <c r="V5723">
        <v>350</v>
      </c>
      <c r="W5723" t="s">
        <v>38</v>
      </c>
      <c r="X5723" t="str">
        <f t="shared" si="179"/>
        <v>Kolkata</v>
      </c>
    </row>
    <row r="5724" spans="1:24" x14ac:dyDescent="0.4">
      <c r="A5724">
        <v>105723</v>
      </c>
      <c r="B5724" s="5">
        <v>45676.222222222219</v>
      </c>
      <c r="C5724" s="3" t="str">
        <f>TEXT(Sales_Data[[#This Row],[OrderDate]],"mmmm")</f>
        <v>January</v>
      </c>
      <c r="D5724" s="3" t="str">
        <f t="shared" si="178"/>
        <v>2025</v>
      </c>
      <c r="E5724" t="s">
        <v>34</v>
      </c>
      <c r="F5724" t="s">
        <v>35</v>
      </c>
      <c r="G5724" t="s">
        <v>15</v>
      </c>
      <c r="H5724" t="s">
        <v>37</v>
      </c>
      <c r="I5724" t="s">
        <v>100</v>
      </c>
      <c r="J5724">
        <v>59</v>
      </c>
      <c r="K5724">
        <v>8500</v>
      </c>
      <c r="L5724" s="7">
        <f>Sales_Data[[#This Row],[OrderQuantity]] *Sales_Data[[#This Row],[UnitPrice]]</f>
        <v>501500</v>
      </c>
      <c r="M5724" s="7">
        <f>Sales_Data[[#This Row],[UnitPrice]]-Sales_Data[[#This Row],[UnitCost]]</f>
        <v>3000</v>
      </c>
      <c r="N5724" s="7">
        <f>Sales_Data[[#This Row],[Gross Revenue]]-Sales_Data[[#This Row],[Discount Amount ]]</f>
        <v>498500</v>
      </c>
      <c r="O5724" s="7">
        <f>Sales_Data[[#This Row],[OrderQuantity]] *Sales_Data[[#This Row],[UnitCost]]</f>
        <v>324500</v>
      </c>
      <c r="P5724" s="7">
        <f>Sales_Data[[#This Row],[ItemCost]] +Sales_Data[[#This Row],[ShippingCost]]</f>
        <v>325213.15999999997</v>
      </c>
      <c r="Q5724" s="7">
        <f>Sales_Data[[#This Row],[Gross Revenue]]-Sales_Data[[#This Row],[TotalFinancialCost]]</f>
        <v>176286.84000000003</v>
      </c>
      <c r="R5724" s="7">
        <f>Sales_Data[[#This Row],[Actul Bill Amount]]-Sales_Data[[#This Row],[ShippingCost]]</f>
        <v>497786.84</v>
      </c>
      <c r="S5724">
        <v>970</v>
      </c>
      <c r="T5724">
        <v>713.16</v>
      </c>
      <c r="U5724" t="s">
        <v>49</v>
      </c>
      <c r="V5724">
        <v>5500</v>
      </c>
      <c r="W5724" t="s">
        <v>38</v>
      </c>
      <c r="X5724" t="str">
        <f t="shared" si="179"/>
        <v>Kolkata</v>
      </c>
    </row>
    <row r="5725" spans="1:24" x14ac:dyDescent="0.4">
      <c r="A5725">
        <v>105724</v>
      </c>
      <c r="B5725" s="5">
        <v>45953.263888888891</v>
      </c>
      <c r="C5725" s="3" t="str">
        <f>TEXT(Sales_Data[[#This Row],[OrderDate]],"mmmm")</f>
        <v>October</v>
      </c>
      <c r="D5725" s="3" t="str">
        <f t="shared" si="178"/>
        <v>2025</v>
      </c>
      <c r="E5725" t="s">
        <v>13</v>
      </c>
      <c r="F5725" t="s">
        <v>55</v>
      </c>
      <c r="G5725" t="s">
        <v>15</v>
      </c>
      <c r="H5725" t="s">
        <v>32</v>
      </c>
      <c r="I5725" t="s">
        <v>100</v>
      </c>
      <c r="J5725">
        <v>72</v>
      </c>
      <c r="K5725">
        <v>850</v>
      </c>
      <c r="L5725" s="7">
        <f>Sales_Data[[#This Row],[OrderQuantity]] *Sales_Data[[#This Row],[UnitPrice]]</f>
        <v>61200</v>
      </c>
      <c r="M5725" s="7">
        <f>Sales_Data[[#This Row],[UnitPrice]]-Sales_Data[[#This Row],[UnitCost]]</f>
        <v>300</v>
      </c>
      <c r="N5725" s="7">
        <f>Sales_Data[[#This Row],[Gross Revenue]]-Sales_Data[[#This Row],[Discount Amount ]]</f>
        <v>60900</v>
      </c>
      <c r="O5725" s="7">
        <f>Sales_Data[[#This Row],[OrderQuantity]] *Sales_Data[[#This Row],[UnitCost]]</f>
        <v>39600</v>
      </c>
      <c r="P5725" s="7">
        <f>Sales_Data[[#This Row],[ItemCost]] +Sales_Data[[#This Row],[ShippingCost]]</f>
        <v>40124.9</v>
      </c>
      <c r="Q5725" s="7">
        <f>Sales_Data[[#This Row],[Gross Revenue]]-Sales_Data[[#This Row],[TotalFinancialCost]]</f>
        <v>21075.1</v>
      </c>
      <c r="R5725" s="7">
        <f>Sales_Data[[#This Row],[Actul Bill Amount]]-Sales_Data[[#This Row],[ShippingCost]]</f>
        <v>60375.1</v>
      </c>
      <c r="S5725">
        <v>1057</v>
      </c>
      <c r="T5725">
        <v>524.9</v>
      </c>
      <c r="U5725" t="s">
        <v>56</v>
      </c>
      <c r="V5725">
        <v>550</v>
      </c>
      <c r="W5725" t="s">
        <v>33</v>
      </c>
      <c r="X5725" t="str">
        <f t="shared" si="179"/>
        <v>Delhi</v>
      </c>
    </row>
    <row r="5726" spans="1:24" x14ac:dyDescent="0.4">
      <c r="A5726">
        <v>105725</v>
      </c>
      <c r="B5726" s="5">
        <v>45963.963888888888</v>
      </c>
      <c r="C5726" s="3" t="str">
        <f>TEXT(Sales_Data[[#This Row],[OrderDate]],"mmmm")</f>
        <v>November</v>
      </c>
      <c r="D5726" s="3" t="str">
        <f t="shared" si="178"/>
        <v>2025</v>
      </c>
      <c r="E5726" t="s">
        <v>45</v>
      </c>
      <c r="F5726" t="s">
        <v>14</v>
      </c>
      <c r="G5726" t="s">
        <v>31</v>
      </c>
      <c r="H5726" t="s">
        <v>20</v>
      </c>
      <c r="I5726" t="s">
        <v>100</v>
      </c>
      <c r="J5726">
        <v>34</v>
      </c>
      <c r="K5726">
        <v>3200</v>
      </c>
      <c r="L5726" s="7">
        <f>Sales_Data[[#This Row],[OrderQuantity]] *Sales_Data[[#This Row],[UnitPrice]]</f>
        <v>108800</v>
      </c>
      <c r="M5726" s="7">
        <f>Sales_Data[[#This Row],[UnitPrice]]-Sales_Data[[#This Row],[UnitCost]]</f>
        <v>1200</v>
      </c>
      <c r="N5726" s="7">
        <f>Sales_Data[[#This Row],[Gross Revenue]]-Sales_Data[[#This Row],[Discount Amount ]]</f>
        <v>107600</v>
      </c>
      <c r="O5726" s="7">
        <f>Sales_Data[[#This Row],[OrderQuantity]] *Sales_Data[[#This Row],[UnitCost]]</f>
        <v>68000</v>
      </c>
      <c r="P5726" s="7">
        <f>Sales_Data[[#This Row],[ItemCost]] +Sales_Data[[#This Row],[ShippingCost]]</f>
        <v>69217.52</v>
      </c>
      <c r="Q5726" s="7">
        <f>Sales_Data[[#This Row],[Gross Revenue]]-Sales_Data[[#This Row],[TotalFinancialCost]]</f>
        <v>39582.479999999996</v>
      </c>
      <c r="R5726" s="7">
        <f>Sales_Data[[#This Row],[Actul Bill Amount]]-Sales_Data[[#This Row],[ShippingCost]]</f>
        <v>106382.48</v>
      </c>
      <c r="S5726">
        <v>559</v>
      </c>
      <c r="T5726">
        <v>1217.52</v>
      </c>
      <c r="U5726" t="s">
        <v>17</v>
      </c>
      <c r="V5726">
        <v>2000</v>
      </c>
      <c r="W5726" t="s">
        <v>22</v>
      </c>
      <c r="X5726" t="str">
        <f t="shared" si="179"/>
        <v>Nagpur</v>
      </c>
    </row>
    <row r="5727" spans="1:24" x14ac:dyDescent="0.4">
      <c r="A5727">
        <v>105726</v>
      </c>
      <c r="B5727" s="5">
        <v>45828.868055555555</v>
      </c>
      <c r="C5727" s="3" t="str">
        <f>TEXT(Sales_Data[[#This Row],[OrderDate]],"mmmm")</f>
        <v>June</v>
      </c>
      <c r="D5727" s="3" t="str">
        <f t="shared" si="178"/>
        <v>2025</v>
      </c>
      <c r="E5727" t="s">
        <v>50</v>
      </c>
      <c r="F5727" t="s">
        <v>35</v>
      </c>
      <c r="G5727" t="s">
        <v>31</v>
      </c>
      <c r="H5727" t="s">
        <v>25</v>
      </c>
      <c r="I5727" t="s">
        <v>100</v>
      </c>
      <c r="J5727">
        <v>38</v>
      </c>
      <c r="K5727">
        <v>8500</v>
      </c>
      <c r="L5727" s="7">
        <f>Sales_Data[[#This Row],[OrderQuantity]] *Sales_Data[[#This Row],[UnitPrice]]</f>
        <v>323000</v>
      </c>
      <c r="M5727" s="7">
        <f>Sales_Data[[#This Row],[UnitPrice]]-Sales_Data[[#This Row],[UnitCost]]</f>
        <v>3000</v>
      </c>
      <c r="N5727" s="7">
        <f>Sales_Data[[#This Row],[Gross Revenue]]-Sales_Data[[#This Row],[Discount Amount ]]</f>
        <v>320000</v>
      </c>
      <c r="O5727" s="7">
        <f>Sales_Data[[#This Row],[OrderQuantity]] *Sales_Data[[#This Row],[UnitCost]]</f>
        <v>209000</v>
      </c>
      <c r="P5727" s="7">
        <f>Sales_Data[[#This Row],[ItemCost]] +Sales_Data[[#This Row],[ShippingCost]]</f>
        <v>209422.14</v>
      </c>
      <c r="Q5727" s="7">
        <f>Sales_Data[[#This Row],[Gross Revenue]]-Sales_Data[[#This Row],[TotalFinancialCost]]</f>
        <v>113577.85999999999</v>
      </c>
      <c r="R5727" s="7">
        <f>Sales_Data[[#This Row],[Actul Bill Amount]]-Sales_Data[[#This Row],[ShippingCost]]</f>
        <v>319577.86</v>
      </c>
      <c r="S5727">
        <v>607</v>
      </c>
      <c r="T5727">
        <v>422.14</v>
      </c>
      <c r="U5727" t="s">
        <v>49</v>
      </c>
      <c r="V5727">
        <v>5500</v>
      </c>
      <c r="W5727" t="s">
        <v>27</v>
      </c>
      <c r="X5727" t="str">
        <f t="shared" si="179"/>
        <v>Mumbai</v>
      </c>
    </row>
    <row r="5728" spans="1:24" x14ac:dyDescent="0.4">
      <c r="A5728">
        <v>105727</v>
      </c>
      <c r="B5728" s="5">
        <v>45988.213888888888</v>
      </c>
      <c r="C5728" s="3" t="str">
        <f>TEXT(Sales_Data[[#This Row],[OrderDate]],"mmmm")</f>
        <v>November</v>
      </c>
      <c r="D5728" s="3" t="str">
        <f t="shared" si="178"/>
        <v>2025</v>
      </c>
      <c r="E5728" t="s">
        <v>34</v>
      </c>
      <c r="F5728" t="s">
        <v>28</v>
      </c>
      <c r="G5728" t="s">
        <v>29</v>
      </c>
      <c r="H5728" t="s">
        <v>20</v>
      </c>
      <c r="I5728" t="s">
        <v>100</v>
      </c>
      <c r="J5728">
        <v>87</v>
      </c>
      <c r="K5728">
        <v>450</v>
      </c>
      <c r="L5728" s="7">
        <f>Sales_Data[[#This Row],[OrderQuantity]] *Sales_Data[[#This Row],[UnitPrice]]</f>
        <v>39150</v>
      </c>
      <c r="M5728" s="7">
        <f>Sales_Data[[#This Row],[UnitPrice]]-Sales_Data[[#This Row],[UnitCost]]</f>
        <v>250</v>
      </c>
      <c r="N5728" s="7">
        <f>Sales_Data[[#This Row],[Gross Revenue]]-Sales_Data[[#This Row],[Discount Amount ]]</f>
        <v>38900</v>
      </c>
      <c r="O5728" s="7">
        <f>Sales_Data[[#This Row],[OrderQuantity]] *Sales_Data[[#This Row],[UnitCost]]</f>
        <v>17400</v>
      </c>
      <c r="P5728" s="7">
        <f>Sales_Data[[#This Row],[ItemCost]] +Sales_Data[[#This Row],[ShippingCost]]</f>
        <v>18056.7</v>
      </c>
      <c r="Q5728" s="7">
        <f>Sales_Data[[#This Row],[Gross Revenue]]-Sales_Data[[#This Row],[TotalFinancialCost]]</f>
        <v>21093.3</v>
      </c>
      <c r="R5728" s="7">
        <f>Sales_Data[[#This Row],[Actul Bill Amount]]-Sales_Data[[#This Row],[ShippingCost]]</f>
        <v>38243.300000000003</v>
      </c>
      <c r="S5728">
        <v>1162</v>
      </c>
      <c r="T5728">
        <v>656.7</v>
      </c>
      <c r="U5728" t="s">
        <v>30</v>
      </c>
      <c r="V5728">
        <v>200</v>
      </c>
      <c r="W5728" t="s">
        <v>22</v>
      </c>
      <c r="X5728" t="str">
        <f t="shared" si="179"/>
        <v>Nagpur</v>
      </c>
    </row>
    <row r="5729" spans="1:24" x14ac:dyDescent="0.4">
      <c r="A5729">
        <v>105728</v>
      </c>
      <c r="B5729" s="5">
        <v>45852.539583333331</v>
      </c>
      <c r="C5729" s="3" t="str">
        <f>TEXT(Sales_Data[[#This Row],[OrderDate]],"mmmm")</f>
        <v>July</v>
      </c>
      <c r="D5729" s="3" t="str">
        <f t="shared" si="178"/>
        <v>2025</v>
      </c>
      <c r="E5729" t="s">
        <v>19</v>
      </c>
      <c r="F5729" t="s">
        <v>46</v>
      </c>
      <c r="G5729" t="s">
        <v>15</v>
      </c>
      <c r="H5729" t="s">
        <v>20</v>
      </c>
      <c r="I5729" t="s">
        <v>100</v>
      </c>
      <c r="J5729">
        <v>4</v>
      </c>
      <c r="K5729">
        <v>4500</v>
      </c>
      <c r="L5729" s="7">
        <f>Sales_Data[[#This Row],[OrderQuantity]] *Sales_Data[[#This Row],[UnitPrice]]</f>
        <v>18000</v>
      </c>
      <c r="M5729" s="7">
        <f>Sales_Data[[#This Row],[UnitPrice]]-Sales_Data[[#This Row],[UnitCost]]</f>
        <v>1700</v>
      </c>
      <c r="N5729" s="7">
        <f>Sales_Data[[#This Row],[Gross Revenue]]-Sales_Data[[#This Row],[Discount Amount ]]</f>
        <v>16300</v>
      </c>
      <c r="O5729" s="7">
        <f>Sales_Data[[#This Row],[OrderQuantity]] *Sales_Data[[#This Row],[UnitCost]]</f>
        <v>11200</v>
      </c>
      <c r="P5729" s="7">
        <f>Sales_Data[[#This Row],[ItemCost]] +Sales_Data[[#This Row],[ShippingCost]]</f>
        <v>11574.06</v>
      </c>
      <c r="Q5729" s="7">
        <f>Sales_Data[[#This Row],[Gross Revenue]]-Sales_Data[[#This Row],[TotalFinancialCost]]</f>
        <v>6425.9400000000005</v>
      </c>
      <c r="R5729" s="7">
        <f>Sales_Data[[#This Row],[Actul Bill Amount]]-Sales_Data[[#This Row],[ShippingCost]]</f>
        <v>15925.94</v>
      </c>
      <c r="S5729">
        <v>594</v>
      </c>
      <c r="T5729">
        <v>374.06</v>
      </c>
      <c r="U5729" t="s">
        <v>47</v>
      </c>
      <c r="V5729">
        <v>2800</v>
      </c>
      <c r="W5729" t="s">
        <v>22</v>
      </c>
      <c r="X5729" t="str">
        <f t="shared" si="179"/>
        <v>Nagpur</v>
      </c>
    </row>
    <row r="5730" spans="1:24" x14ac:dyDescent="0.4">
      <c r="A5730">
        <v>105729</v>
      </c>
      <c r="B5730" s="5">
        <v>45669.07708333333</v>
      </c>
      <c r="C5730" s="3" t="str">
        <f>TEXT(Sales_Data[[#This Row],[OrderDate]],"mmmm")</f>
        <v>January</v>
      </c>
      <c r="D5730" s="3" t="str">
        <f t="shared" si="178"/>
        <v>2025</v>
      </c>
      <c r="E5730" t="s">
        <v>19</v>
      </c>
      <c r="F5730" t="s">
        <v>14</v>
      </c>
      <c r="G5730" t="s">
        <v>15</v>
      </c>
      <c r="H5730" t="s">
        <v>37</v>
      </c>
      <c r="I5730" t="s">
        <v>100</v>
      </c>
      <c r="J5730">
        <v>38</v>
      </c>
      <c r="K5730">
        <v>6500</v>
      </c>
      <c r="L5730" s="7">
        <f>Sales_Data[[#This Row],[OrderQuantity]] *Sales_Data[[#This Row],[UnitPrice]]</f>
        <v>247000</v>
      </c>
      <c r="M5730" s="7">
        <f>Sales_Data[[#This Row],[UnitPrice]]-Sales_Data[[#This Row],[UnitCost]]</f>
        <v>2300</v>
      </c>
      <c r="N5730" s="7">
        <f>Sales_Data[[#This Row],[Gross Revenue]]-Sales_Data[[#This Row],[Discount Amount ]]</f>
        <v>244700</v>
      </c>
      <c r="O5730" s="7">
        <f>Sales_Data[[#This Row],[OrderQuantity]] *Sales_Data[[#This Row],[UnitCost]]</f>
        <v>159600</v>
      </c>
      <c r="P5730" s="7">
        <f>Sales_Data[[#This Row],[ItemCost]] +Sales_Data[[#This Row],[ShippingCost]]</f>
        <v>160582.42000000001</v>
      </c>
      <c r="Q5730" s="7">
        <f>Sales_Data[[#This Row],[Gross Revenue]]-Sales_Data[[#This Row],[TotalFinancialCost]]</f>
        <v>86417.579999999987</v>
      </c>
      <c r="R5730" s="7">
        <f>Sales_Data[[#This Row],[Actul Bill Amount]]-Sales_Data[[#This Row],[ShippingCost]]</f>
        <v>243717.58</v>
      </c>
      <c r="S5730">
        <v>933</v>
      </c>
      <c r="T5730">
        <v>982.42</v>
      </c>
      <c r="U5730" t="s">
        <v>21</v>
      </c>
      <c r="V5730">
        <v>4200</v>
      </c>
      <c r="W5730" t="s">
        <v>38</v>
      </c>
      <c r="X5730" t="str">
        <f t="shared" si="179"/>
        <v>Kolkata</v>
      </c>
    </row>
    <row r="5731" spans="1:24" x14ac:dyDescent="0.4">
      <c r="A5731">
        <v>105730</v>
      </c>
      <c r="B5731" s="5">
        <v>45852.171527777777</v>
      </c>
      <c r="C5731" s="3" t="str">
        <f>TEXT(Sales_Data[[#This Row],[OrderDate]],"mmmm")</f>
        <v>July</v>
      </c>
      <c r="D5731" s="3" t="str">
        <f t="shared" si="178"/>
        <v>2025</v>
      </c>
      <c r="E5731" t="s">
        <v>45</v>
      </c>
      <c r="F5731" t="s">
        <v>46</v>
      </c>
      <c r="G5731" t="s">
        <v>15</v>
      </c>
      <c r="H5731" t="s">
        <v>20</v>
      </c>
      <c r="I5731" t="s">
        <v>100</v>
      </c>
      <c r="J5731">
        <v>96</v>
      </c>
      <c r="K5731">
        <v>4500</v>
      </c>
      <c r="L5731" s="7">
        <f>Sales_Data[[#This Row],[OrderQuantity]] *Sales_Data[[#This Row],[UnitPrice]]</f>
        <v>432000</v>
      </c>
      <c r="M5731" s="7">
        <f>Sales_Data[[#This Row],[UnitPrice]]-Sales_Data[[#This Row],[UnitCost]]</f>
        <v>1700</v>
      </c>
      <c r="N5731" s="7">
        <f>Sales_Data[[#This Row],[Gross Revenue]]-Sales_Data[[#This Row],[Discount Amount ]]</f>
        <v>430300</v>
      </c>
      <c r="O5731" s="7">
        <f>Sales_Data[[#This Row],[OrderQuantity]] *Sales_Data[[#This Row],[UnitCost]]</f>
        <v>268800</v>
      </c>
      <c r="P5731" s="7">
        <f>Sales_Data[[#This Row],[ItemCost]] +Sales_Data[[#This Row],[ShippingCost]]</f>
        <v>269742.42</v>
      </c>
      <c r="Q5731" s="7">
        <f>Sales_Data[[#This Row],[Gross Revenue]]-Sales_Data[[#This Row],[TotalFinancialCost]]</f>
        <v>162257.58000000002</v>
      </c>
      <c r="R5731" s="7">
        <f>Sales_Data[[#This Row],[Actul Bill Amount]]-Sales_Data[[#This Row],[ShippingCost]]</f>
        <v>429357.58</v>
      </c>
      <c r="S5731">
        <v>934</v>
      </c>
      <c r="T5731">
        <v>942.42</v>
      </c>
      <c r="U5731" t="s">
        <v>47</v>
      </c>
      <c r="V5731">
        <v>2800</v>
      </c>
      <c r="W5731" t="s">
        <v>22</v>
      </c>
      <c r="X5731" t="str">
        <f t="shared" si="179"/>
        <v>Nagpur</v>
      </c>
    </row>
    <row r="5732" spans="1:24" x14ac:dyDescent="0.4">
      <c r="A5732">
        <v>105731</v>
      </c>
      <c r="B5732" s="5">
        <v>45940.093055555553</v>
      </c>
      <c r="C5732" s="3" t="str">
        <f>TEXT(Sales_Data[[#This Row],[OrderDate]],"mmmm")</f>
        <v>October</v>
      </c>
      <c r="D5732" s="3" t="str">
        <f t="shared" si="178"/>
        <v>2025</v>
      </c>
      <c r="E5732" t="s">
        <v>50</v>
      </c>
      <c r="F5732" t="s">
        <v>40</v>
      </c>
      <c r="G5732" t="s">
        <v>15</v>
      </c>
      <c r="H5732" t="s">
        <v>25</v>
      </c>
      <c r="I5732" t="s">
        <v>100</v>
      </c>
      <c r="J5732">
        <v>82</v>
      </c>
      <c r="K5732">
        <v>1500</v>
      </c>
      <c r="L5732" s="7">
        <f>Sales_Data[[#This Row],[OrderQuantity]] *Sales_Data[[#This Row],[UnitPrice]]</f>
        <v>123000</v>
      </c>
      <c r="M5732" s="7">
        <f>Sales_Data[[#This Row],[UnitPrice]]-Sales_Data[[#This Row],[UnitCost]]</f>
        <v>700</v>
      </c>
      <c r="N5732" s="7">
        <f>Sales_Data[[#This Row],[Gross Revenue]]-Sales_Data[[#This Row],[Discount Amount ]]</f>
        <v>122300</v>
      </c>
      <c r="O5732" s="7">
        <f>Sales_Data[[#This Row],[OrderQuantity]] *Sales_Data[[#This Row],[UnitCost]]</f>
        <v>65600</v>
      </c>
      <c r="P5732" s="7">
        <f>Sales_Data[[#This Row],[ItemCost]] +Sales_Data[[#This Row],[ShippingCost]]</f>
        <v>66047.59</v>
      </c>
      <c r="Q5732" s="7">
        <f>Sales_Data[[#This Row],[Gross Revenue]]-Sales_Data[[#This Row],[TotalFinancialCost]]</f>
        <v>56952.41</v>
      </c>
      <c r="R5732" s="7">
        <f>Sales_Data[[#This Row],[Actul Bill Amount]]-Sales_Data[[#This Row],[ShippingCost]]</f>
        <v>121852.41</v>
      </c>
      <c r="S5732">
        <v>931</v>
      </c>
      <c r="T5732">
        <v>447.59</v>
      </c>
      <c r="U5732" t="s">
        <v>52</v>
      </c>
      <c r="V5732">
        <v>800</v>
      </c>
      <c r="W5732" t="s">
        <v>27</v>
      </c>
      <c r="X5732" t="str">
        <f t="shared" si="179"/>
        <v>Mumbai</v>
      </c>
    </row>
    <row r="5733" spans="1:24" x14ac:dyDescent="0.4">
      <c r="A5733">
        <v>105732</v>
      </c>
      <c r="B5733" s="5">
        <v>45839.843055555553</v>
      </c>
      <c r="C5733" s="3" t="str">
        <f>TEXT(Sales_Data[[#This Row],[OrderDate]],"mmmm")</f>
        <v>July</v>
      </c>
      <c r="D5733" s="3" t="str">
        <f t="shared" si="178"/>
        <v>2025</v>
      </c>
      <c r="E5733" t="s">
        <v>45</v>
      </c>
      <c r="F5733" t="s">
        <v>14</v>
      </c>
      <c r="G5733" t="s">
        <v>15</v>
      </c>
      <c r="H5733" t="s">
        <v>32</v>
      </c>
      <c r="I5733" t="s">
        <v>100</v>
      </c>
      <c r="J5733">
        <v>56</v>
      </c>
      <c r="K5733">
        <v>3200</v>
      </c>
      <c r="L5733" s="7">
        <f>Sales_Data[[#This Row],[OrderQuantity]] *Sales_Data[[#This Row],[UnitPrice]]</f>
        <v>179200</v>
      </c>
      <c r="M5733" s="7">
        <f>Sales_Data[[#This Row],[UnitPrice]]-Sales_Data[[#This Row],[UnitCost]]</f>
        <v>1200</v>
      </c>
      <c r="N5733" s="7">
        <f>Sales_Data[[#This Row],[Gross Revenue]]-Sales_Data[[#This Row],[Discount Amount ]]</f>
        <v>178000</v>
      </c>
      <c r="O5733" s="7">
        <f>Sales_Data[[#This Row],[OrderQuantity]] *Sales_Data[[#This Row],[UnitCost]]</f>
        <v>112000</v>
      </c>
      <c r="P5733" s="7">
        <f>Sales_Data[[#This Row],[ItemCost]] +Sales_Data[[#This Row],[ShippingCost]]</f>
        <v>112534.57</v>
      </c>
      <c r="Q5733" s="7">
        <f>Sales_Data[[#This Row],[Gross Revenue]]-Sales_Data[[#This Row],[TotalFinancialCost]]</f>
        <v>66665.429999999993</v>
      </c>
      <c r="R5733" s="7">
        <f>Sales_Data[[#This Row],[Actul Bill Amount]]-Sales_Data[[#This Row],[ShippingCost]]</f>
        <v>177465.43</v>
      </c>
      <c r="S5733">
        <v>736</v>
      </c>
      <c r="T5733">
        <v>534.57000000000005</v>
      </c>
      <c r="U5733" t="s">
        <v>17</v>
      </c>
      <c r="V5733">
        <v>2000</v>
      </c>
      <c r="W5733" t="s">
        <v>33</v>
      </c>
      <c r="X5733" t="str">
        <f t="shared" si="179"/>
        <v>Delhi</v>
      </c>
    </row>
    <row r="5734" spans="1:24" x14ac:dyDescent="0.4">
      <c r="A5734">
        <v>105733</v>
      </c>
      <c r="B5734" s="5">
        <v>45962.347916666666</v>
      </c>
      <c r="C5734" s="3" t="str">
        <f>TEXT(Sales_Data[[#This Row],[OrderDate]],"mmmm")</f>
        <v>November</v>
      </c>
      <c r="D5734" s="3" t="str">
        <f t="shared" si="178"/>
        <v>2025</v>
      </c>
      <c r="E5734" t="s">
        <v>48</v>
      </c>
      <c r="F5734" t="s">
        <v>28</v>
      </c>
      <c r="G5734" t="s">
        <v>29</v>
      </c>
      <c r="H5734" t="s">
        <v>20</v>
      </c>
      <c r="I5734" t="s">
        <v>100</v>
      </c>
      <c r="J5734">
        <v>23</v>
      </c>
      <c r="K5734">
        <v>2500</v>
      </c>
      <c r="L5734" s="7">
        <f>Sales_Data[[#This Row],[OrderQuantity]] *Sales_Data[[#This Row],[UnitPrice]]</f>
        <v>57500</v>
      </c>
      <c r="M5734" s="7">
        <f>Sales_Data[[#This Row],[UnitPrice]]-Sales_Data[[#This Row],[UnitCost]]</f>
        <v>1000</v>
      </c>
      <c r="N5734" s="7">
        <f>Sales_Data[[#This Row],[Gross Revenue]]-Sales_Data[[#This Row],[Discount Amount ]]</f>
        <v>56500</v>
      </c>
      <c r="O5734" s="7">
        <f>Sales_Data[[#This Row],[OrderQuantity]] *Sales_Data[[#This Row],[UnitCost]]</f>
        <v>34500</v>
      </c>
      <c r="P5734" s="7">
        <f>Sales_Data[[#This Row],[ItemCost]] +Sales_Data[[#This Row],[ShippingCost]]</f>
        <v>35331.040000000001</v>
      </c>
      <c r="Q5734" s="7">
        <f>Sales_Data[[#This Row],[Gross Revenue]]-Sales_Data[[#This Row],[TotalFinancialCost]]</f>
        <v>22168.959999999999</v>
      </c>
      <c r="R5734" s="7">
        <f>Sales_Data[[#This Row],[Actul Bill Amount]]-Sales_Data[[#This Row],[ShippingCost]]</f>
        <v>55668.959999999999</v>
      </c>
      <c r="S5734">
        <v>394</v>
      </c>
      <c r="T5734">
        <v>831.04</v>
      </c>
      <c r="U5734" t="s">
        <v>54</v>
      </c>
      <c r="V5734">
        <v>1500</v>
      </c>
      <c r="W5734" t="s">
        <v>22</v>
      </c>
      <c r="X5734" t="str">
        <f t="shared" si="179"/>
        <v>Nagpur</v>
      </c>
    </row>
    <row r="5735" spans="1:24" x14ac:dyDescent="0.4">
      <c r="A5735">
        <v>105734</v>
      </c>
      <c r="B5735" s="5">
        <v>45801.101388888892</v>
      </c>
      <c r="C5735" s="3" t="str">
        <f>TEXT(Sales_Data[[#This Row],[OrderDate]],"mmmm")</f>
        <v>May</v>
      </c>
      <c r="D5735" s="3" t="str">
        <f t="shared" si="178"/>
        <v>2025</v>
      </c>
      <c r="E5735" t="s">
        <v>34</v>
      </c>
      <c r="F5735" t="s">
        <v>28</v>
      </c>
      <c r="G5735" t="s">
        <v>15</v>
      </c>
      <c r="H5735" t="s">
        <v>20</v>
      </c>
      <c r="I5735" t="s">
        <v>100</v>
      </c>
      <c r="J5735">
        <v>15</v>
      </c>
      <c r="K5735">
        <v>450</v>
      </c>
      <c r="L5735" s="7">
        <f>Sales_Data[[#This Row],[OrderQuantity]] *Sales_Data[[#This Row],[UnitPrice]]</f>
        <v>6750</v>
      </c>
      <c r="M5735" s="7">
        <f>Sales_Data[[#This Row],[UnitPrice]]-Sales_Data[[#This Row],[UnitCost]]</f>
        <v>250</v>
      </c>
      <c r="N5735" s="7">
        <f>Sales_Data[[#This Row],[Gross Revenue]]-Sales_Data[[#This Row],[Discount Amount ]]</f>
        <v>6500</v>
      </c>
      <c r="O5735" s="7">
        <f>Sales_Data[[#This Row],[OrderQuantity]] *Sales_Data[[#This Row],[UnitCost]]</f>
        <v>3000</v>
      </c>
      <c r="P5735" s="7">
        <f>Sales_Data[[#This Row],[ItemCost]] +Sales_Data[[#This Row],[ShippingCost]]</f>
        <v>3586.32</v>
      </c>
      <c r="Q5735" s="7">
        <f>Sales_Data[[#This Row],[Gross Revenue]]-Sales_Data[[#This Row],[TotalFinancialCost]]</f>
        <v>3163.68</v>
      </c>
      <c r="R5735" s="7">
        <f>Sales_Data[[#This Row],[Actul Bill Amount]]-Sales_Data[[#This Row],[ShippingCost]]</f>
        <v>5913.68</v>
      </c>
      <c r="S5735">
        <v>1019</v>
      </c>
      <c r="T5735">
        <v>586.32000000000005</v>
      </c>
      <c r="U5735" t="s">
        <v>30</v>
      </c>
      <c r="V5735">
        <v>200</v>
      </c>
      <c r="W5735" t="s">
        <v>22</v>
      </c>
      <c r="X5735" t="str">
        <f t="shared" si="179"/>
        <v>Nagpur</v>
      </c>
    </row>
    <row r="5736" spans="1:24" x14ac:dyDescent="0.4">
      <c r="A5736">
        <v>105735</v>
      </c>
      <c r="B5736" s="5">
        <v>45973.488194444442</v>
      </c>
      <c r="C5736" s="3" t="str">
        <f>TEXT(Sales_Data[[#This Row],[OrderDate]],"mmmm")</f>
        <v>November</v>
      </c>
      <c r="D5736" s="3" t="str">
        <f t="shared" si="178"/>
        <v>2025</v>
      </c>
      <c r="E5736" t="s">
        <v>45</v>
      </c>
      <c r="F5736" t="s">
        <v>35</v>
      </c>
      <c r="G5736" t="s">
        <v>31</v>
      </c>
      <c r="H5736" t="s">
        <v>32</v>
      </c>
      <c r="I5736" t="s">
        <v>100</v>
      </c>
      <c r="J5736">
        <v>92</v>
      </c>
      <c r="K5736">
        <v>8500</v>
      </c>
      <c r="L5736" s="7">
        <f>Sales_Data[[#This Row],[OrderQuantity]] *Sales_Data[[#This Row],[UnitPrice]]</f>
        <v>782000</v>
      </c>
      <c r="M5736" s="7">
        <f>Sales_Data[[#This Row],[UnitPrice]]-Sales_Data[[#This Row],[UnitCost]]</f>
        <v>3000</v>
      </c>
      <c r="N5736" s="7">
        <f>Sales_Data[[#This Row],[Gross Revenue]]-Sales_Data[[#This Row],[Discount Amount ]]</f>
        <v>779000</v>
      </c>
      <c r="O5736" s="7">
        <f>Sales_Data[[#This Row],[OrderQuantity]] *Sales_Data[[#This Row],[UnitCost]]</f>
        <v>506000</v>
      </c>
      <c r="P5736" s="7">
        <f>Sales_Data[[#This Row],[ItemCost]] +Sales_Data[[#This Row],[ShippingCost]]</f>
        <v>506660.54</v>
      </c>
      <c r="Q5736" s="7">
        <f>Sales_Data[[#This Row],[Gross Revenue]]-Sales_Data[[#This Row],[TotalFinancialCost]]</f>
        <v>275339.46000000002</v>
      </c>
      <c r="R5736" s="7">
        <f>Sales_Data[[#This Row],[Actul Bill Amount]]-Sales_Data[[#This Row],[ShippingCost]]</f>
        <v>778339.46</v>
      </c>
      <c r="S5736">
        <v>735</v>
      </c>
      <c r="T5736">
        <v>660.54</v>
      </c>
      <c r="U5736" t="s">
        <v>49</v>
      </c>
      <c r="V5736">
        <v>5500</v>
      </c>
      <c r="W5736" t="s">
        <v>33</v>
      </c>
      <c r="X5736" t="str">
        <f t="shared" si="179"/>
        <v>Delhi</v>
      </c>
    </row>
    <row r="5737" spans="1:24" x14ac:dyDescent="0.4">
      <c r="A5737">
        <v>105736</v>
      </c>
      <c r="B5737" s="5">
        <v>45839.120833333334</v>
      </c>
      <c r="C5737" s="3" t="str">
        <f>TEXT(Sales_Data[[#This Row],[OrderDate]],"mmmm")</f>
        <v>July</v>
      </c>
      <c r="D5737" s="3" t="str">
        <f t="shared" si="178"/>
        <v>2025</v>
      </c>
      <c r="E5737" t="s">
        <v>13</v>
      </c>
      <c r="F5737" t="s">
        <v>24</v>
      </c>
      <c r="G5737" t="s">
        <v>29</v>
      </c>
      <c r="H5737" t="s">
        <v>37</v>
      </c>
      <c r="I5737" t="s">
        <v>100</v>
      </c>
      <c r="J5737">
        <v>83</v>
      </c>
      <c r="K5737">
        <v>3500</v>
      </c>
      <c r="L5737" s="7">
        <f>Sales_Data[[#This Row],[OrderQuantity]] *Sales_Data[[#This Row],[UnitPrice]]</f>
        <v>290500</v>
      </c>
      <c r="M5737" s="7">
        <f>Sales_Data[[#This Row],[UnitPrice]]-Sales_Data[[#This Row],[UnitCost]]</f>
        <v>1300</v>
      </c>
      <c r="N5737" s="7">
        <f>Sales_Data[[#This Row],[Gross Revenue]]-Sales_Data[[#This Row],[Discount Amount ]]</f>
        <v>289200</v>
      </c>
      <c r="O5737" s="7">
        <f>Sales_Data[[#This Row],[OrderQuantity]] *Sales_Data[[#This Row],[UnitCost]]</f>
        <v>182600</v>
      </c>
      <c r="P5737" s="7">
        <f>Sales_Data[[#This Row],[ItemCost]] +Sales_Data[[#This Row],[ShippingCost]]</f>
        <v>183235.94</v>
      </c>
      <c r="Q5737" s="7">
        <f>Sales_Data[[#This Row],[Gross Revenue]]-Sales_Data[[#This Row],[TotalFinancialCost]]</f>
        <v>107264.06</v>
      </c>
      <c r="R5737" s="7">
        <f>Sales_Data[[#This Row],[Actul Bill Amount]]-Sales_Data[[#This Row],[ShippingCost]]</f>
        <v>288564.06</v>
      </c>
      <c r="S5737">
        <v>753</v>
      </c>
      <c r="T5737">
        <v>635.94000000000005</v>
      </c>
      <c r="U5737" t="s">
        <v>59</v>
      </c>
      <c r="V5737">
        <v>2200</v>
      </c>
      <c r="W5737" t="s">
        <v>38</v>
      </c>
      <c r="X5737" t="str">
        <f t="shared" si="179"/>
        <v>Kolkata</v>
      </c>
    </row>
    <row r="5738" spans="1:24" x14ac:dyDescent="0.4">
      <c r="A5738">
        <v>105737</v>
      </c>
      <c r="B5738" s="5">
        <v>45687.69027777778</v>
      </c>
      <c r="C5738" s="3" t="str">
        <f>TEXT(Sales_Data[[#This Row],[OrderDate]],"mmmm")</f>
        <v>January</v>
      </c>
      <c r="D5738" s="3" t="str">
        <f t="shared" si="178"/>
        <v>2025</v>
      </c>
      <c r="E5738" t="s">
        <v>34</v>
      </c>
      <c r="F5738" t="s">
        <v>55</v>
      </c>
      <c r="G5738" t="s">
        <v>31</v>
      </c>
      <c r="H5738" t="s">
        <v>32</v>
      </c>
      <c r="I5738" t="s">
        <v>100</v>
      </c>
      <c r="J5738">
        <v>32</v>
      </c>
      <c r="K5738">
        <v>1200</v>
      </c>
      <c r="L5738" s="7">
        <f>Sales_Data[[#This Row],[OrderQuantity]] *Sales_Data[[#This Row],[UnitPrice]]</f>
        <v>38400</v>
      </c>
      <c r="M5738" s="7">
        <f>Sales_Data[[#This Row],[UnitPrice]]-Sales_Data[[#This Row],[UnitCost]]</f>
        <v>400</v>
      </c>
      <c r="N5738" s="7">
        <f>Sales_Data[[#This Row],[Gross Revenue]]-Sales_Data[[#This Row],[Discount Amount ]]</f>
        <v>38000</v>
      </c>
      <c r="O5738" s="7">
        <f>Sales_Data[[#This Row],[OrderQuantity]] *Sales_Data[[#This Row],[UnitCost]]</f>
        <v>25600</v>
      </c>
      <c r="P5738" s="7">
        <f>Sales_Data[[#This Row],[ItemCost]] +Sales_Data[[#This Row],[ShippingCost]]</f>
        <v>26074.77</v>
      </c>
      <c r="Q5738" s="7">
        <f>Sales_Data[[#This Row],[Gross Revenue]]-Sales_Data[[#This Row],[TotalFinancialCost]]</f>
        <v>12325.23</v>
      </c>
      <c r="R5738" s="7">
        <f>Sales_Data[[#This Row],[Actul Bill Amount]]-Sales_Data[[#This Row],[ShippingCost]]</f>
        <v>37525.230000000003</v>
      </c>
      <c r="S5738">
        <v>310</v>
      </c>
      <c r="T5738">
        <v>474.77</v>
      </c>
      <c r="U5738" t="s">
        <v>58</v>
      </c>
      <c r="V5738">
        <v>800</v>
      </c>
      <c r="W5738" t="s">
        <v>33</v>
      </c>
      <c r="X5738" t="str">
        <f t="shared" si="179"/>
        <v>Delhi</v>
      </c>
    </row>
    <row r="5739" spans="1:24" x14ac:dyDescent="0.4">
      <c r="A5739">
        <v>105738</v>
      </c>
      <c r="B5739" s="5">
        <v>45741.59375</v>
      </c>
      <c r="C5739" s="3" t="str">
        <f>TEXT(Sales_Data[[#This Row],[OrderDate]],"mmmm")</f>
        <v>March</v>
      </c>
      <c r="D5739" s="3" t="str">
        <f t="shared" si="178"/>
        <v>2025</v>
      </c>
      <c r="E5739" t="s">
        <v>23</v>
      </c>
      <c r="F5739" t="s">
        <v>55</v>
      </c>
      <c r="G5739" t="s">
        <v>31</v>
      </c>
      <c r="H5739" t="s">
        <v>37</v>
      </c>
      <c r="I5739" t="s">
        <v>100</v>
      </c>
      <c r="J5739">
        <v>80</v>
      </c>
      <c r="K5739">
        <v>850</v>
      </c>
      <c r="L5739" s="7">
        <f>Sales_Data[[#This Row],[OrderQuantity]] *Sales_Data[[#This Row],[UnitPrice]]</f>
        <v>68000</v>
      </c>
      <c r="M5739" s="7">
        <f>Sales_Data[[#This Row],[UnitPrice]]-Sales_Data[[#This Row],[UnitCost]]</f>
        <v>300</v>
      </c>
      <c r="N5739" s="7">
        <f>Sales_Data[[#This Row],[Gross Revenue]]-Sales_Data[[#This Row],[Discount Amount ]]</f>
        <v>67700</v>
      </c>
      <c r="O5739" s="7">
        <f>Sales_Data[[#This Row],[OrderQuantity]] *Sales_Data[[#This Row],[UnitCost]]</f>
        <v>44000</v>
      </c>
      <c r="P5739" s="7">
        <f>Sales_Data[[#This Row],[ItemCost]] +Sales_Data[[#This Row],[ShippingCost]]</f>
        <v>44479.21</v>
      </c>
      <c r="Q5739" s="7">
        <f>Sales_Data[[#This Row],[Gross Revenue]]-Sales_Data[[#This Row],[TotalFinancialCost]]</f>
        <v>23520.79</v>
      </c>
      <c r="R5739" s="7">
        <f>Sales_Data[[#This Row],[Actul Bill Amount]]-Sales_Data[[#This Row],[ShippingCost]]</f>
        <v>67220.789999999994</v>
      </c>
      <c r="S5739">
        <v>828</v>
      </c>
      <c r="T5739">
        <v>479.21</v>
      </c>
      <c r="U5739" t="s">
        <v>56</v>
      </c>
      <c r="V5739">
        <v>550</v>
      </c>
      <c r="W5739" t="s">
        <v>38</v>
      </c>
      <c r="X5739" t="str">
        <f t="shared" si="179"/>
        <v>Kolkata</v>
      </c>
    </row>
    <row r="5740" spans="1:24" x14ac:dyDescent="0.4">
      <c r="A5740">
        <v>105739</v>
      </c>
      <c r="B5740" s="5">
        <v>45823.68472222222</v>
      </c>
      <c r="C5740" s="3" t="str">
        <f>TEXT(Sales_Data[[#This Row],[OrderDate]],"mmmm")</f>
        <v>June</v>
      </c>
      <c r="D5740" s="3" t="str">
        <f t="shared" si="178"/>
        <v>2025</v>
      </c>
      <c r="E5740" t="s">
        <v>19</v>
      </c>
      <c r="F5740" t="s">
        <v>35</v>
      </c>
      <c r="G5740" t="s">
        <v>15</v>
      </c>
      <c r="H5740" t="s">
        <v>20</v>
      </c>
      <c r="I5740" t="s">
        <v>100</v>
      </c>
      <c r="J5740">
        <v>64</v>
      </c>
      <c r="K5740">
        <v>8500</v>
      </c>
      <c r="L5740" s="7">
        <f>Sales_Data[[#This Row],[OrderQuantity]] *Sales_Data[[#This Row],[UnitPrice]]</f>
        <v>544000</v>
      </c>
      <c r="M5740" s="7">
        <f>Sales_Data[[#This Row],[UnitPrice]]-Sales_Data[[#This Row],[UnitCost]]</f>
        <v>3000</v>
      </c>
      <c r="N5740" s="7">
        <f>Sales_Data[[#This Row],[Gross Revenue]]-Sales_Data[[#This Row],[Discount Amount ]]</f>
        <v>541000</v>
      </c>
      <c r="O5740" s="7">
        <f>Sales_Data[[#This Row],[OrderQuantity]] *Sales_Data[[#This Row],[UnitCost]]</f>
        <v>352000</v>
      </c>
      <c r="P5740" s="7">
        <f>Sales_Data[[#This Row],[ItemCost]] +Sales_Data[[#This Row],[ShippingCost]]</f>
        <v>352440.48</v>
      </c>
      <c r="Q5740" s="7">
        <f>Sales_Data[[#This Row],[Gross Revenue]]-Sales_Data[[#This Row],[TotalFinancialCost]]</f>
        <v>191559.52000000002</v>
      </c>
      <c r="R5740" s="7">
        <f>Sales_Data[[#This Row],[Actul Bill Amount]]-Sales_Data[[#This Row],[ShippingCost]]</f>
        <v>540559.52</v>
      </c>
      <c r="S5740">
        <v>548</v>
      </c>
      <c r="T5740">
        <v>440.48</v>
      </c>
      <c r="U5740" t="s">
        <v>49</v>
      </c>
      <c r="V5740">
        <v>5500</v>
      </c>
      <c r="W5740" t="s">
        <v>22</v>
      </c>
      <c r="X5740" t="str">
        <f t="shared" si="179"/>
        <v>Nagpur</v>
      </c>
    </row>
    <row r="5741" spans="1:24" x14ac:dyDescent="0.4">
      <c r="A5741">
        <v>105740</v>
      </c>
      <c r="B5741" s="5">
        <v>45941.270138888889</v>
      </c>
      <c r="C5741" s="3" t="str">
        <f>TEXT(Sales_Data[[#This Row],[OrderDate]],"mmmm")</f>
        <v>October</v>
      </c>
      <c r="D5741" s="3" t="str">
        <f t="shared" si="178"/>
        <v>2025</v>
      </c>
      <c r="E5741" t="s">
        <v>50</v>
      </c>
      <c r="F5741" t="s">
        <v>40</v>
      </c>
      <c r="G5741" t="s">
        <v>31</v>
      </c>
      <c r="H5741" t="s">
        <v>16</v>
      </c>
      <c r="I5741" t="s">
        <v>100</v>
      </c>
      <c r="J5741">
        <v>48</v>
      </c>
      <c r="K5741">
        <v>5500</v>
      </c>
      <c r="L5741" s="7">
        <f>Sales_Data[[#This Row],[OrderQuantity]] *Sales_Data[[#This Row],[UnitPrice]]</f>
        <v>264000</v>
      </c>
      <c r="M5741" s="7">
        <f>Sales_Data[[#This Row],[UnitPrice]]-Sales_Data[[#This Row],[UnitCost]]</f>
        <v>2000</v>
      </c>
      <c r="N5741" s="7">
        <f>Sales_Data[[#This Row],[Gross Revenue]]-Sales_Data[[#This Row],[Discount Amount ]]</f>
        <v>262000</v>
      </c>
      <c r="O5741" s="7">
        <f>Sales_Data[[#This Row],[OrderQuantity]] *Sales_Data[[#This Row],[UnitCost]]</f>
        <v>168000</v>
      </c>
      <c r="P5741" s="7">
        <f>Sales_Data[[#This Row],[ItemCost]] +Sales_Data[[#This Row],[ShippingCost]]</f>
        <v>168567.6</v>
      </c>
      <c r="Q5741" s="7">
        <f>Sales_Data[[#This Row],[Gross Revenue]]-Sales_Data[[#This Row],[TotalFinancialCost]]</f>
        <v>95432.4</v>
      </c>
      <c r="R5741" s="7">
        <f>Sales_Data[[#This Row],[Actul Bill Amount]]-Sales_Data[[#This Row],[ShippingCost]]</f>
        <v>261432.4</v>
      </c>
      <c r="S5741">
        <v>477</v>
      </c>
      <c r="T5741">
        <v>567.6</v>
      </c>
      <c r="U5741" t="s">
        <v>41</v>
      </c>
      <c r="V5741">
        <v>3500</v>
      </c>
      <c r="W5741" t="s">
        <v>18</v>
      </c>
      <c r="X5741" t="str">
        <f t="shared" si="179"/>
        <v>Bengaluru</v>
      </c>
    </row>
    <row r="5742" spans="1:24" x14ac:dyDescent="0.4">
      <c r="A5742">
        <v>105741</v>
      </c>
      <c r="B5742" s="5">
        <v>45938.355555555558</v>
      </c>
      <c r="C5742" s="3" t="str">
        <f>TEXT(Sales_Data[[#This Row],[OrderDate]],"mmmm")</f>
        <v>October</v>
      </c>
      <c r="D5742" s="3" t="str">
        <f t="shared" si="178"/>
        <v>2025</v>
      </c>
      <c r="E5742" t="s">
        <v>23</v>
      </c>
      <c r="F5742" t="s">
        <v>35</v>
      </c>
      <c r="G5742" t="s">
        <v>31</v>
      </c>
      <c r="H5742" t="s">
        <v>16</v>
      </c>
      <c r="I5742" t="s">
        <v>100</v>
      </c>
      <c r="J5742">
        <v>84</v>
      </c>
      <c r="K5742">
        <v>12000</v>
      </c>
      <c r="L5742" s="7">
        <f>Sales_Data[[#This Row],[OrderQuantity]] *Sales_Data[[#This Row],[UnitPrice]]</f>
        <v>1008000</v>
      </c>
      <c r="M5742" s="7">
        <f>Sales_Data[[#This Row],[UnitPrice]]-Sales_Data[[#This Row],[UnitCost]]</f>
        <v>4000</v>
      </c>
      <c r="N5742" s="7">
        <f>Sales_Data[[#This Row],[Gross Revenue]]-Sales_Data[[#This Row],[Discount Amount ]]</f>
        <v>1004000</v>
      </c>
      <c r="O5742" s="7">
        <f>Sales_Data[[#This Row],[OrderQuantity]] *Sales_Data[[#This Row],[UnitCost]]</f>
        <v>672000</v>
      </c>
      <c r="P5742" s="7">
        <f>Sales_Data[[#This Row],[ItemCost]] +Sales_Data[[#This Row],[ShippingCost]]</f>
        <v>672846.45</v>
      </c>
      <c r="Q5742" s="7">
        <f>Sales_Data[[#This Row],[Gross Revenue]]-Sales_Data[[#This Row],[TotalFinancialCost]]</f>
        <v>335153.55000000005</v>
      </c>
      <c r="R5742" s="7">
        <f>Sales_Data[[#This Row],[Actul Bill Amount]]-Sales_Data[[#This Row],[ShippingCost]]</f>
        <v>1003153.55</v>
      </c>
      <c r="S5742">
        <v>960</v>
      </c>
      <c r="T5742">
        <v>846.45</v>
      </c>
      <c r="U5742" t="s">
        <v>36</v>
      </c>
      <c r="V5742">
        <v>8000</v>
      </c>
      <c r="W5742" t="s">
        <v>18</v>
      </c>
      <c r="X5742" t="str">
        <f t="shared" si="179"/>
        <v>Bengaluru</v>
      </c>
    </row>
    <row r="5743" spans="1:24" x14ac:dyDescent="0.4">
      <c r="A5743">
        <v>105742</v>
      </c>
      <c r="B5743" s="5">
        <v>45753.718055555553</v>
      </c>
      <c r="C5743" s="3" t="str">
        <f>TEXT(Sales_Data[[#This Row],[OrderDate]],"mmmm")</f>
        <v>April</v>
      </c>
      <c r="D5743" s="3" t="str">
        <f t="shared" si="178"/>
        <v>2025</v>
      </c>
      <c r="E5743" t="s">
        <v>39</v>
      </c>
      <c r="F5743" t="s">
        <v>55</v>
      </c>
      <c r="G5743" t="s">
        <v>15</v>
      </c>
      <c r="H5743" t="s">
        <v>32</v>
      </c>
      <c r="I5743" t="s">
        <v>100</v>
      </c>
      <c r="J5743">
        <v>65</v>
      </c>
      <c r="K5743">
        <v>600</v>
      </c>
      <c r="L5743" s="7">
        <f>Sales_Data[[#This Row],[OrderQuantity]] *Sales_Data[[#This Row],[UnitPrice]]</f>
        <v>39000</v>
      </c>
      <c r="M5743" s="7">
        <f>Sales_Data[[#This Row],[UnitPrice]]-Sales_Data[[#This Row],[UnitCost]]</f>
        <v>250</v>
      </c>
      <c r="N5743" s="7">
        <f>Sales_Data[[#This Row],[Gross Revenue]]-Sales_Data[[#This Row],[Discount Amount ]]</f>
        <v>38750</v>
      </c>
      <c r="O5743" s="7">
        <f>Sales_Data[[#This Row],[OrderQuantity]] *Sales_Data[[#This Row],[UnitCost]]</f>
        <v>22750</v>
      </c>
      <c r="P5743" s="7">
        <f>Sales_Data[[#This Row],[ItemCost]] +Sales_Data[[#This Row],[ShippingCost]]</f>
        <v>23058.79</v>
      </c>
      <c r="Q5743" s="7">
        <f>Sales_Data[[#This Row],[Gross Revenue]]-Sales_Data[[#This Row],[TotalFinancialCost]]</f>
        <v>15941.21</v>
      </c>
      <c r="R5743" s="7">
        <f>Sales_Data[[#This Row],[Actul Bill Amount]]-Sales_Data[[#This Row],[ShippingCost]]</f>
        <v>38441.21</v>
      </c>
      <c r="S5743">
        <v>589</v>
      </c>
      <c r="T5743">
        <v>308.79000000000002</v>
      </c>
      <c r="U5743" t="s">
        <v>57</v>
      </c>
      <c r="V5743">
        <v>350</v>
      </c>
      <c r="W5743" t="s">
        <v>33</v>
      </c>
      <c r="X5743" t="str">
        <f t="shared" si="179"/>
        <v>Delhi</v>
      </c>
    </row>
    <row r="5744" spans="1:24" x14ac:dyDescent="0.4">
      <c r="A5744">
        <v>105743</v>
      </c>
      <c r="B5744" s="5">
        <v>45923.064583333333</v>
      </c>
      <c r="C5744" s="3" t="str">
        <f>TEXT(Sales_Data[[#This Row],[OrderDate]],"mmmm")</f>
        <v>September</v>
      </c>
      <c r="D5744" s="3" t="str">
        <f t="shared" si="178"/>
        <v>2025</v>
      </c>
      <c r="E5744" t="s">
        <v>48</v>
      </c>
      <c r="F5744" t="s">
        <v>24</v>
      </c>
      <c r="G5744" t="s">
        <v>29</v>
      </c>
      <c r="H5744" t="s">
        <v>20</v>
      </c>
      <c r="I5744" t="s">
        <v>100</v>
      </c>
      <c r="J5744">
        <v>60</v>
      </c>
      <c r="K5744">
        <v>45000</v>
      </c>
      <c r="L5744" s="7">
        <f>Sales_Data[[#This Row],[OrderQuantity]] *Sales_Data[[#This Row],[UnitPrice]]</f>
        <v>2700000</v>
      </c>
      <c r="M5744" s="7">
        <f>Sales_Data[[#This Row],[UnitPrice]]-Sales_Data[[#This Row],[UnitCost]]</f>
        <v>13000</v>
      </c>
      <c r="N5744" s="7">
        <f>Sales_Data[[#This Row],[Gross Revenue]]-Sales_Data[[#This Row],[Discount Amount ]]</f>
        <v>2687000</v>
      </c>
      <c r="O5744" s="7">
        <f>Sales_Data[[#This Row],[OrderQuantity]] *Sales_Data[[#This Row],[UnitCost]]</f>
        <v>1920000</v>
      </c>
      <c r="P5744" s="7">
        <f>Sales_Data[[#This Row],[ItemCost]] +Sales_Data[[#This Row],[ShippingCost]]</f>
        <v>1920615.47</v>
      </c>
      <c r="Q5744" s="7">
        <f>Sales_Data[[#This Row],[Gross Revenue]]-Sales_Data[[#This Row],[TotalFinancialCost]]</f>
        <v>779384.53</v>
      </c>
      <c r="R5744" s="7">
        <f>Sales_Data[[#This Row],[Actul Bill Amount]]-Sales_Data[[#This Row],[ShippingCost]]</f>
        <v>2686384.53</v>
      </c>
      <c r="S5744">
        <v>383</v>
      </c>
      <c r="T5744">
        <v>615.47</v>
      </c>
      <c r="U5744" t="s">
        <v>26</v>
      </c>
      <c r="V5744">
        <v>32000</v>
      </c>
      <c r="W5744" t="s">
        <v>22</v>
      </c>
      <c r="X5744" t="str">
        <f t="shared" si="179"/>
        <v>Nagpur</v>
      </c>
    </row>
    <row r="5745" spans="1:24" x14ac:dyDescent="0.4">
      <c r="A5745">
        <v>105744</v>
      </c>
      <c r="B5745" s="5">
        <v>45955.669444444444</v>
      </c>
      <c r="C5745" s="3" t="str">
        <f>TEXT(Sales_Data[[#This Row],[OrderDate]],"mmmm")</f>
        <v>October</v>
      </c>
      <c r="D5745" s="3" t="str">
        <f t="shared" si="178"/>
        <v>2025</v>
      </c>
      <c r="E5745" t="s">
        <v>45</v>
      </c>
      <c r="F5745" t="s">
        <v>35</v>
      </c>
      <c r="G5745" t="s">
        <v>15</v>
      </c>
      <c r="H5745" t="s">
        <v>25</v>
      </c>
      <c r="I5745" t="s">
        <v>100</v>
      </c>
      <c r="J5745">
        <v>58</v>
      </c>
      <c r="K5745">
        <v>8500</v>
      </c>
      <c r="L5745" s="7">
        <f>Sales_Data[[#This Row],[OrderQuantity]] *Sales_Data[[#This Row],[UnitPrice]]</f>
        <v>493000</v>
      </c>
      <c r="M5745" s="7">
        <f>Sales_Data[[#This Row],[UnitPrice]]-Sales_Data[[#This Row],[UnitCost]]</f>
        <v>3000</v>
      </c>
      <c r="N5745" s="7">
        <f>Sales_Data[[#This Row],[Gross Revenue]]-Sales_Data[[#This Row],[Discount Amount ]]</f>
        <v>490000</v>
      </c>
      <c r="O5745" s="7">
        <f>Sales_Data[[#This Row],[OrderQuantity]] *Sales_Data[[#This Row],[UnitCost]]</f>
        <v>319000</v>
      </c>
      <c r="P5745" s="7">
        <f>Sales_Data[[#This Row],[ItemCost]] +Sales_Data[[#This Row],[ShippingCost]]</f>
        <v>320536.45</v>
      </c>
      <c r="Q5745" s="7">
        <f>Sales_Data[[#This Row],[Gross Revenue]]-Sales_Data[[#This Row],[TotalFinancialCost]]</f>
        <v>172463.55</v>
      </c>
      <c r="R5745" s="7">
        <f>Sales_Data[[#This Row],[Actul Bill Amount]]-Sales_Data[[#This Row],[ShippingCost]]</f>
        <v>488463.55</v>
      </c>
      <c r="S5745">
        <v>988</v>
      </c>
      <c r="T5745">
        <v>1536.45</v>
      </c>
      <c r="U5745" t="s">
        <v>49</v>
      </c>
      <c r="V5745">
        <v>5500</v>
      </c>
      <c r="W5745" t="s">
        <v>27</v>
      </c>
      <c r="X5745" t="str">
        <f t="shared" si="179"/>
        <v>Mumbai</v>
      </c>
    </row>
    <row r="5746" spans="1:24" x14ac:dyDescent="0.4">
      <c r="A5746">
        <v>105745</v>
      </c>
      <c r="B5746" s="5">
        <v>45953.84097222222</v>
      </c>
      <c r="C5746" s="3" t="str">
        <f>TEXT(Sales_Data[[#This Row],[OrderDate]],"mmmm")</f>
        <v>October</v>
      </c>
      <c r="D5746" s="3" t="str">
        <f t="shared" si="178"/>
        <v>2025</v>
      </c>
      <c r="E5746" t="s">
        <v>39</v>
      </c>
      <c r="F5746" t="s">
        <v>40</v>
      </c>
      <c r="G5746" t="s">
        <v>29</v>
      </c>
      <c r="H5746" t="s">
        <v>25</v>
      </c>
      <c r="I5746" t="s">
        <v>100</v>
      </c>
      <c r="J5746">
        <v>61</v>
      </c>
      <c r="K5746">
        <v>5500</v>
      </c>
      <c r="L5746" s="7">
        <f>Sales_Data[[#This Row],[OrderQuantity]] *Sales_Data[[#This Row],[UnitPrice]]</f>
        <v>335500</v>
      </c>
      <c r="M5746" s="7">
        <f>Sales_Data[[#This Row],[UnitPrice]]-Sales_Data[[#This Row],[UnitCost]]</f>
        <v>2000</v>
      </c>
      <c r="N5746" s="7">
        <f>Sales_Data[[#This Row],[Gross Revenue]]-Sales_Data[[#This Row],[Discount Amount ]]</f>
        <v>333500</v>
      </c>
      <c r="O5746" s="7">
        <f>Sales_Data[[#This Row],[OrderQuantity]] *Sales_Data[[#This Row],[UnitCost]]</f>
        <v>213500</v>
      </c>
      <c r="P5746" s="7">
        <f>Sales_Data[[#This Row],[ItemCost]] +Sales_Data[[#This Row],[ShippingCost]]</f>
        <v>214093.96</v>
      </c>
      <c r="Q5746" s="7">
        <f>Sales_Data[[#This Row],[Gross Revenue]]-Sales_Data[[#This Row],[TotalFinancialCost]]</f>
        <v>121406.04000000001</v>
      </c>
      <c r="R5746" s="7">
        <f>Sales_Data[[#This Row],[Actul Bill Amount]]-Sales_Data[[#This Row],[ShippingCost]]</f>
        <v>332906.03999999998</v>
      </c>
      <c r="S5746">
        <v>438</v>
      </c>
      <c r="T5746">
        <v>593.96</v>
      </c>
      <c r="U5746" t="s">
        <v>41</v>
      </c>
      <c r="V5746">
        <v>3500</v>
      </c>
      <c r="W5746" t="s">
        <v>27</v>
      </c>
      <c r="X5746" t="str">
        <f t="shared" si="179"/>
        <v>Mumbai</v>
      </c>
    </row>
    <row r="5747" spans="1:24" x14ac:dyDescent="0.4">
      <c r="A5747">
        <v>105746</v>
      </c>
      <c r="B5747" s="5">
        <v>45882.94027777778</v>
      </c>
      <c r="C5747" s="3" t="str">
        <f>TEXT(Sales_Data[[#This Row],[OrderDate]],"mmmm")</f>
        <v>August</v>
      </c>
      <c r="D5747" s="3" t="str">
        <f t="shared" si="178"/>
        <v>2025</v>
      </c>
      <c r="E5747" t="s">
        <v>45</v>
      </c>
      <c r="F5747" t="s">
        <v>24</v>
      </c>
      <c r="G5747" t="s">
        <v>15</v>
      </c>
      <c r="H5747" t="s">
        <v>25</v>
      </c>
      <c r="I5747" t="s">
        <v>100</v>
      </c>
      <c r="J5747">
        <v>17</v>
      </c>
      <c r="K5747">
        <v>3500</v>
      </c>
      <c r="L5747" s="7">
        <f>Sales_Data[[#This Row],[OrderQuantity]] *Sales_Data[[#This Row],[UnitPrice]]</f>
        <v>59500</v>
      </c>
      <c r="M5747" s="7">
        <f>Sales_Data[[#This Row],[UnitPrice]]-Sales_Data[[#This Row],[UnitCost]]</f>
        <v>1300</v>
      </c>
      <c r="N5747" s="7">
        <f>Sales_Data[[#This Row],[Gross Revenue]]-Sales_Data[[#This Row],[Discount Amount ]]</f>
        <v>58200</v>
      </c>
      <c r="O5747" s="7">
        <f>Sales_Data[[#This Row],[OrderQuantity]] *Sales_Data[[#This Row],[UnitCost]]</f>
        <v>37400</v>
      </c>
      <c r="P5747" s="7">
        <f>Sales_Data[[#This Row],[ItemCost]] +Sales_Data[[#This Row],[ShippingCost]]</f>
        <v>38106.78</v>
      </c>
      <c r="Q5747" s="7">
        <f>Sales_Data[[#This Row],[Gross Revenue]]-Sales_Data[[#This Row],[TotalFinancialCost]]</f>
        <v>21393.22</v>
      </c>
      <c r="R5747" s="7">
        <f>Sales_Data[[#This Row],[Actul Bill Amount]]-Sales_Data[[#This Row],[ShippingCost]]</f>
        <v>57493.22</v>
      </c>
      <c r="S5747">
        <v>562</v>
      </c>
      <c r="T5747">
        <v>706.78</v>
      </c>
      <c r="U5747" t="s">
        <v>59</v>
      </c>
      <c r="V5747">
        <v>2200</v>
      </c>
      <c r="W5747" t="s">
        <v>27</v>
      </c>
      <c r="X5747" t="str">
        <f t="shared" si="179"/>
        <v>Mumbai</v>
      </c>
    </row>
    <row r="5748" spans="1:24" x14ac:dyDescent="0.4">
      <c r="A5748">
        <v>105747</v>
      </c>
      <c r="B5748" s="5">
        <v>45990.575694444444</v>
      </c>
      <c r="C5748" s="3" t="str">
        <f>TEXT(Sales_Data[[#This Row],[OrderDate]],"mmmm")</f>
        <v>November</v>
      </c>
      <c r="D5748" s="3" t="str">
        <f t="shared" si="178"/>
        <v>2025</v>
      </c>
      <c r="E5748" t="s">
        <v>34</v>
      </c>
      <c r="F5748" t="s">
        <v>43</v>
      </c>
      <c r="G5748" t="s">
        <v>29</v>
      </c>
      <c r="H5748" t="s">
        <v>16</v>
      </c>
      <c r="I5748" t="s">
        <v>100</v>
      </c>
      <c r="J5748">
        <v>58</v>
      </c>
      <c r="K5748">
        <v>2800</v>
      </c>
      <c r="L5748" s="7">
        <f>Sales_Data[[#This Row],[OrderQuantity]] *Sales_Data[[#This Row],[UnitPrice]]</f>
        <v>162400</v>
      </c>
      <c r="M5748" s="7">
        <f>Sales_Data[[#This Row],[UnitPrice]]-Sales_Data[[#This Row],[UnitCost]]</f>
        <v>1300</v>
      </c>
      <c r="N5748" s="7">
        <f>Sales_Data[[#This Row],[Gross Revenue]]-Sales_Data[[#This Row],[Discount Amount ]]</f>
        <v>161100</v>
      </c>
      <c r="O5748" s="7">
        <f>Sales_Data[[#This Row],[OrderQuantity]] *Sales_Data[[#This Row],[UnitCost]]</f>
        <v>87000</v>
      </c>
      <c r="P5748" s="7">
        <f>Sales_Data[[#This Row],[ItemCost]] +Sales_Data[[#This Row],[ShippingCost]]</f>
        <v>89615.85</v>
      </c>
      <c r="Q5748" s="7">
        <f>Sales_Data[[#This Row],[Gross Revenue]]-Sales_Data[[#This Row],[TotalFinancialCost]]</f>
        <v>72784.149999999994</v>
      </c>
      <c r="R5748" s="7">
        <f>Sales_Data[[#This Row],[Actul Bill Amount]]-Sales_Data[[#This Row],[ShippingCost]]</f>
        <v>158484.15</v>
      </c>
      <c r="S5748">
        <v>816</v>
      </c>
      <c r="T5748">
        <v>2615.85</v>
      </c>
      <c r="U5748" t="s">
        <v>61</v>
      </c>
      <c r="V5748">
        <v>1500</v>
      </c>
      <c r="W5748" t="s">
        <v>18</v>
      </c>
      <c r="X5748" t="str">
        <f t="shared" si="179"/>
        <v>Bengaluru</v>
      </c>
    </row>
    <row r="5749" spans="1:24" x14ac:dyDescent="0.4">
      <c r="A5749">
        <v>105748</v>
      </c>
      <c r="B5749" s="5">
        <v>46018.669444444444</v>
      </c>
      <c r="C5749" s="3" t="str">
        <f>TEXT(Sales_Data[[#This Row],[OrderDate]],"mmmm")</f>
        <v>December</v>
      </c>
      <c r="D5749" s="3" t="str">
        <f t="shared" si="178"/>
        <v>2025</v>
      </c>
      <c r="E5749" t="s">
        <v>34</v>
      </c>
      <c r="F5749" t="s">
        <v>55</v>
      </c>
      <c r="G5749" t="s">
        <v>29</v>
      </c>
      <c r="H5749" t="s">
        <v>32</v>
      </c>
      <c r="I5749" t="s">
        <v>100</v>
      </c>
      <c r="J5749">
        <v>43</v>
      </c>
      <c r="K5749">
        <v>850</v>
      </c>
      <c r="L5749" s="7">
        <f>Sales_Data[[#This Row],[OrderQuantity]] *Sales_Data[[#This Row],[UnitPrice]]</f>
        <v>36550</v>
      </c>
      <c r="M5749" s="7">
        <f>Sales_Data[[#This Row],[UnitPrice]]-Sales_Data[[#This Row],[UnitCost]]</f>
        <v>300</v>
      </c>
      <c r="N5749" s="7">
        <f>Sales_Data[[#This Row],[Gross Revenue]]-Sales_Data[[#This Row],[Discount Amount ]]</f>
        <v>36250</v>
      </c>
      <c r="O5749" s="7">
        <f>Sales_Data[[#This Row],[OrderQuantity]] *Sales_Data[[#This Row],[UnitCost]]</f>
        <v>23650</v>
      </c>
      <c r="P5749" s="7">
        <f>Sales_Data[[#This Row],[ItemCost]] +Sales_Data[[#This Row],[ShippingCost]]</f>
        <v>24472.45</v>
      </c>
      <c r="Q5749" s="7">
        <f>Sales_Data[[#This Row],[Gross Revenue]]-Sales_Data[[#This Row],[TotalFinancialCost]]</f>
        <v>12077.55</v>
      </c>
      <c r="R5749" s="7">
        <f>Sales_Data[[#This Row],[Actul Bill Amount]]-Sales_Data[[#This Row],[ShippingCost]]</f>
        <v>35427.550000000003</v>
      </c>
      <c r="S5749">
        <v>886</v>
      </c>
      <c r="T5749">
        <v>822.45</v>
      </c>
      <c r="U5749" t="s">
        <v>56</v>
      </c>
      <c r="V5749">
        <v>550</v>
      </c>
      <c r="W5749" t="s">
        <v>33</v>
      </c>
      <c r="X5749" t="str">
        <f t="shared" si="179"/>
        <v>Delhi</v>
      </c>
    </row>
    <row r="5750" spans="1:24" x14ac:dyDescent="0.4">
      <c r="A5750">
        <v>105749</v>
      </c>
      <c r="B5750" s="5">
        <v>45699.418055555558</v>
      </c>
      <c r="C5750" s="3" t="str">
        <f>TEXT(Sales_Data[[#This Row],[OrderDate]],"mmmm")</f>
        <v>February</v>
      </c>
      <c r="D5750" s="3" t="str">
        <f t="shared" si="178"/>
        <v>2025</v>
      </c>
      <c r="E5750" t="s">
        <v>42</v>
      </c>
      <c r="F5750" t="s">
        <v>24</v>
      </c>
      <c r="G5750" t="s">
        <v>29</v>
      </c>
      <c r="H5750" t="s">
        <v>32</v>
      </c>
      <c r="I5750" t="s">
        <v>100</v>
      </c>
      <c r="J5750">
        <v>59</v>
      </c>
      <c r="K5750">
        <v>3500</v>
      </c>
      <c r="L5750" s="7">
        <f>Sales_Data[[#This Row],[OrderQuantity]] *Sales_Data[[#This Row],[UnitPrice]]</f>
        <v>206500</v>
      </c>
      <c r="M5750" s="7">
        <f>Sales_Data[[#This Row],[UnitPrice]]-Sales_Data[[#This Row],[UnitCost]]</f>
        <v>1300</v>
      </c>
      <c r="N5750" s="7">
        <f>Sales_Data[[#This Row],[Gross Revenue]]-Sales_Data[[#This Row],[Discount Amount ]]</f>
        <v>205200</v>
      </c>
      <c r="O5750" s="7">
        <f>Sales_Data[[#This Row],[OrderQuantity]] *Sales_Data[[#This Row],[UnitCost]]</f>
        <v>129800</v>
      </c>
      <c r="P5750" s="7">
        <f>Sales_Data[[#This Row],[ItemCost]] +Sales_Data[[#This Row],[ShippingCost]]</f>
        <v>130116.62</v>
      </c>
      <c r="Q5750" s="7">
        <f>Sales_Data[[#This Row],[Gross Revenue]]-Sales_Data[[#This Row],[TotalFinancialCost]]</f>
        <v>76383.38</v>
      </c>
      <c r="R5750" s="7">
        <f>Sales_Data[[#This Row],[Actul Bill Amount]]-Sales_Data[[#This Row],[ShippingCost]]</f>
        <v>204883.38</v>
      </c>
      <c r="S5750">
        <v>322</v>
      </c>
      <c r="T5750">
        <v>316.62</v>
      </c>
      <c r="U5750" t="s">
        <v>59</v>
      </c>
      <c r="V5750">
        <v>2200</v>
      </c>
      <c r="W5750" t="s">
        <v>33</v>
      </c>
      <c r="X5750" t="str">
        <f t="shared" si="179"/>
        <v>Delhi</v>
      </c>
    </row>
    <row r="5751" spans="1:24" x14ac:dyDescent="0.4">
      <c r="A5751">
        <v>105750</v>
      </c>
      <c r="B5751" s="5">
        <v>45960.977083333331</v>
      </c>
      <c r="C5751" s="3" t="str">
        <f>TEXT(Sales_Data[[#This Row],[OrderDate]],"mmmm")</f>
        <v>October</v>
      </c>
      <c r="D5751" s="3" t="str">
        <f t="shared" si="178"/>
        <v>2025</v>
      </c>
      <c r="E5751" t="s">
        <v>23</v>
      </c>
      <c r="F5751" t="s">
        <v>40</v>
      </c>
      <c r="G5751" t="s">
        <v>31</v>
      </c>
      <c r="H5751" t="s">
        <v>37</v>
      </c>
      <c r="I5751" t="s">
        <v>100</v>
      </c>
      <c r="J5751">
        <v>12</v>
      </c>
      <c r="K5751">
        <v>1500</v>
      </c>
      <c r="L5751" s="7">
        <f>Sales_Data[[#This Row],[OrderQuantity]] *Sales_Data[[#This Row],[UnitPrice]]</f>
        <v>18000</v>
      </c>
      <c r="M5751" s="7">
        <f>Sales_Data[[#This Row],[UnitPrice]]-Sales_Data[[#This Row],[UnitCost]]</f>
        <v>700</v>
      </c>
      <c r="N5751" s="7">
        <f>Sales_Data[[#This Row],[Gross Revenue]]-Sales_Data[[#This Row],[Discount Amount ]]</f>
        <v>17300</v>
      </c>
      <c r="O5751" s="7">
        <f>Sales_Data[[#This Row],[OrderQuantity]] *Sales_Data[[#This Row],[UnitCost]]</f>
        <v>9600</v>
      </c>
      <c r="P5751" s="7">
        <f>Sales_Data[[#This Row],[ItemCost]] +Sales_Data[[#This Row],[ShippingCost]]</f>
        <v>10676.1</v>
      </c>
      <c r="Q5751" s="7">
        <f>Sales_Data[[#This Row],[Gross Revenue]]-Sales_Data[[#This Row],[TotalFinancialCost]]</f>
        <v>7323.9</v>
      </c>
      <c r="R5751" s="7">
        <f>Sales_Data[[#This Row],[Actul Bill Amount]]-Sales_Data[[#This Row],[ShippingCost]]</f>
        <v>16223.9</v>
      </c>
      <c r="S5751">
        <v>691</v>
      </c>
      <c r="T5751">
        <v>1076.0999999999999</v>
      </c>
      <c r="U5751" t="s">
        <v>52</v>
      </c>
      <c r="V5751">
        <v>800</v>
      </c>
      <c r="W5751" t="s">
        <v>38</v>
      </c>
      <c r="X5751" t="str">
        <f t="shared" si="179"/>
        <v>Kolkata</v>
      </c>
    </row>
    <row r="5752" spans="1:24" x14ac:dyDescent="0.4">
      <c r="A5752">
        <v>105751</v>
      </c>
      <c r="B5752" s="5">
        <v>45903.01458333333</v>
      </c>
      <c r="C5752" s="3" t="str">
        <f>TEXT(Sales_Data[[#This Row],[OrderDate]],"mmmm")</f>
        <v>September</v>
      </c>
      <c r="D5752" s="3" t="str">
        <f t="shared" si="178"/>
        <v>2025</v>
      </c>
      <c r="E5752" t="s">
        <v>19</v>
      </c>
      <c r="F5752" t="s">
        <v>28</v>
      </c>
      <c r="G5752" t="s">
        <v>29</v>
      </c>
      <c r="H5752" t="s">
        <v>20</v>
      </c>
      <c r="I5752" t="s">
        <v>100</v>
      </c>
      <c r="J5752">
        <v>41</v>
      </c>
      <c r="K5752">
        <v>450</v>
      </c>
      <c r="L5752" s="7">
        <f>Sales_Data[[#This Row],[OrderQuantity]] *Sales_Data[[#This Row],[UnitPrice]]</f>
        <v>18450</v>
      </c>
      <c r="M5752" s="7">
        <f>Sales_Data[[#This Row],[UnitPrice]]-Sales_Data[[#This Row],[UnitCost]]</f>
        <v>250</v>
      </c>
      <c r="N5752" s="7">
        <f>Sales_Data[[#This Row],[Gross Revenue]]-Sales_Data[[#This Row],[Discount Amount ]]</f>
        <v>18200</v>
      </c>
      <c r="O5752" s="7">
        <f>Sales_Data[[#This Row],[OrderQuantity]] *Sales_Data[[#This Row],[UnitCost]]</f>
        <v>8200</v>
      </c>
      <c r="P5752" s="7">
        <f>Sales_Data[[#This Row],[ItemCost]] +Sales_Data[[#This Row],[ShippingCost]]</f>
        <v>9679.52</v>
      </c>
      <c r="Q5752" s="7">
        <f>Sales_Data[[#This Row],[Gross Revenue]]-Sales_Data[[#This Row],[TotalFinancialCost]]</f>
        <v>8770.48</v>
      </c>
      <c r="R5752" s="7">
        <f>Sales_Data[[#This Row],[Actul Bill Amount]]-Sales_Data[[#This Row],[ShippingCost]]</f>
        <v>16720.48</v>
      </c>
      <c r="S5752">
        <v>1126</v>
      </c>
      <c r="T5752">
        <v>1479.52</v>
      </c>
      <c r="U5752" t="s">
        <v>30</v>
      </c>
      <c r="V5752">
        <v>200</v>
      </c>
      <c r="W5752" t="s">
        <v>22</v>
      </c>
      <c r="X5752" t="str">
        <f t="shared" si="179"/>
        <v>Nagpur</v>
      </c>
    </row>
    <row r="5753" spans="1:24" x14ac:dyDescent="0.4">
      <c r="A5753">
        <v>105752</v>
      </c>
      <c r="B5753" s="5">
        <v>45865.03402777778</v>
      </c>
      <c r="C5753" s="3" t="str">
        <f>TEXT(Sales_Data[[#This Row],[OrderDate]],"mmmm")</f>
        <v>July</v>
      </c>
      <c r="D5753" s="3" t="str">
        <f t="shared" si="178"/>
        <v>2025</v>
      </c>
      <c r="E5753" t="s">
        <v>42</v>
      </c>
      <c r="F5753" t="s">
        <v>14</v>
      </c>
      <c r="G5753" t="s">
        <v>29</v>
      </c>
      <c r="H5753" t="s">
        <v>25</v>
      </c>
      <c r="I5753" t="s">
        <v>100</v>
      </c>
      <c r="J5753">
        <v>11</v>
      </c>
      <c r="K5753">
        <v>3200</v>
      </c>
      <c r="L5753" s="7">
        <f>Sales_Data[[#This Row],[OrderQuantity]] *Sales_Data[[#This Row],[UnitPrice]]</f>
        <v>35200</v>
      </c>
      <c r="M5753" s="7">
        <f>Sales_Data[[#This Row],[UnitPrice]]-Sales_Data[[#This Row],[UnitCost]]</f>
        <v>1200</v>
      </c>
      <c r="N5753" s="7">
        <f>Sales_Data[[#This Row],[Gross Revenue]]-Sales_Data[[#This Row],[Discount Amount ]]</f>
        <v>34000</v>
      </c>
      <c r="O5753" s="7">
        <f>Sales_Data[[#This Row],[OrderQuantity]] *Sales_Data[[#This Row],[UnitCost]]</f>
        <v>22000</v>
      </c>
      <c r="P5753" s="7">
        <f>Sales_Data[[#This Row],[ItemCost]] +Sales_Data[[#This Row],[ShippingCost]]</f>
        <v>22533.26</v>
      </c>
      <c r="Q5753" s="7">
        <f>Sales_Data[[#This Row],[Gross Revenue]]-Sales_Data[[#This Row],[TotalFinancialCost]]</f>
        <v>12666.740000000002</v>
      </c>
      <c r="R5753" s="7">
        <f>Sales_Data[[#This Row],[Actul Bill Amount]]-Sales_Data[[#This Row],[ShippingCost]]</f>
        <v>33466.74</v>
      </c>
      <c r="S5753">
        <v>963</v>
      </c>
      <c r="T5753">
        <v>533.26</v>
      </c>
      <c r="U5753" t="s">
        <v>17</v>
      </c>
      <c r="V5753">
        <v>2000</v>
      </c>
      <c r="W5753" t="s">
        <v>27</v>
      </c>
      <c r="X5753" t="str">
        <f t="shared" si="179"/>
        <v>Mumbai</v>
      </c>
    </row>
    <row r="5754" spans="1:24" x14ac:dyDescent="0.4">
      <c r="A5754">
        <v>105753</v>
      </c>
      <c r="B5754" s="5">
        <v>45894.8125</v>
      </c>
      <c r="C5754" s="3" t="str">
        <f>TEXT(Sales_Data[[#This Row],[OrderDate]],"mmmm")</f>
        <v>August</v>
      </c>
      <c r="D5754" s="3" t="str">
        <f t="shared" si="178"/>
        <v>2025</v>
      </c>
      <c r="E5754" t="s">
        <v>13</v>
      </c>
      <c r="F5754" t="s">
        <v>14</v>
      </c>
      <c r="G5754" t="s">
        <v>15</v>
      </c>
      <c r="H5754" t="s">
        <v>32</v>
      </c>
      <c r="I5754" t="s">
        <v>100</v>
      </c>
      <c r="J5754">
        <v>21</v>
      </c>
      <c r="K5754">
        <v>3200</v>
      </c>
      <c r="L5754" s="7">
        <f>Sales_Data[[#This Row],[OrderQuantity]] *Sales_Data[[#This Row],[UnitPrice]]</f>
        <v>67200</v>
      </c>
      <c r="M5754" s="7">
        <f>Sales_Data[[#This Row],[UnitPrice]]-Sales_Data[[#This Row],[UnitCost]]</f>
        <v>1200</v>
      </c>
      <c r="N5754" s="7">
        <f>Sales_Data[[#This Row],[Gross Revenue]]-Sales_Data[[#This Row],[Discount Amount ]]</f>
        <v>66000</v>
      </c>
      <c r="O5754" s="7">
        <f>Sales_Data[[#This Row],[OrderQuantity]] *Sales_Data[[#This Row],[UnitCost]]</f>
        <v>42000</v>
      </c>
      <c r="P5754" s="7">
        <f>Sales_Data[[#This Row],[ItemCost]] +Sales_Data[[#This Row],[ShippingCost]]</f>
        <v>42270.7</v>
      </c>
      <c r="Q5754" s="7">
        <f>Sales_Data[[#This Row],[Gross Revenue]]-Sales_Data[[#This Row],[TotalFinancialCost]]</f>
        <v>24929.300000000003</v>
      </c>
      <c r="R5754" s="7">
        <f>Sales_Data[[#This Row],[Actul Bill Amount]]-Sales_Data[[#This Row],[ShippingCost]]</f>
        <v>65729.3</v>
      </c>
      <c r="S5754">
        <v>454</v>
      </c>
      <c r="T5754">
        <v>270.7</v>
      </c>
      <c r="U5754" t="s">
        <v>17</v>
      </c>
      <c r="V5754">
        <v>2000</v>
      </c>
      <c r="W5754" t="s">
        <v>33</v>
      </c>
      <c r="X5754" t="str">
        <f t="shared" si="179"/>
        <v>Delhi</v>
      </c>
    </row>
    <row r="5755" spans="1:24" x14ac:dyDescent="0.4">
      <c r="A5755">
        <v>105754</v>
      </c>
      <c r="B5755" s="5">
        <v>45679.588888888888</v>
      </c>
      <c r="C5755" s="3" t="str">
        <f>TEXT(Sales_Data[[#This Row],[OrderDate]],"mmmm")</f>
        <v>January</v>
      </c>
      <c r="D5755" s="3" t="str">
        <f t="shared" si="178"/>
        <v>2025</v>
      </c>
      <c r="E5755" t="s">
        <v>50</v>
      </c>
      <c r="F5755" t="s">
        <v>28</v>
      </c>
      <c r="G5755" t="s">
        <v>29</v>
      </c>
      <c r="H5755" t="s">
        <v>25</v>
      </c>
      <c r="I5755" t="s">
        <v>100</v>
      </c>
      <c r="J5755">
        <v>10</v>
      </c>
      <c r="K5755">
        <v>450</v>
      </c>
      <c r="L5755" s="7">
        <f>Sales_Data[[#This Row],[OrderQuantity]] *Sales_Data[[#This Row],[UnitPrice]]</f>
        <v>4500</v>
      </c>
      <c r="M5755" s="7">
        <f>Sales_Data[[#This Row],[UnitPrice]]-Sales_Data[[#This Row],[UnitCost]]</f>
        <v>250</v>
      </c>
      <c r="N5755" s="7">
        <f>Sales_Data[[#This Row],[Gross Revenue]]-Sales_Data[[#This Row],[Discount Amount ]]</f>
        <v>4250</v>
      </c>
      <c r="O5755" s="7">
        <f>Sales_Data[[#This Row],[OrderQuantity]] *Sales_Data[[#This Row],[UnitCost]]</f>
        <v>2000</v>
      </c>
      <c r="P5755" s="7">
        <f>Sales_Data[[#This Row],[ItemCost]] +Sales_Data[[#This Row],[ShippingCost]]</f>
        <v>4796.26</v>
      </c>
      <c r="Q5755" s="7">
        <f>Sales_Data[[#This Row],[Gross Revenue]]-Sales_Data[[#This Row],[TotalFinancialCost]]</f>
        <v>-296.26000000000022</v>
      </c>
      <c r="R5755" s="7">
        <f>Sales_Data[[#This Row],[Actul Bill Amount]]-Sales_Data[[#This Row],[ShippingCost]]</f>
        <v>1453.7399999999998</v>
      </c>
      <c r="S5755">
        <v>810</v>
      </c>
      <c r="T5755">
        <v>2796.26</v>
      </c>
      <c r="U5755" t="s">
        <v>30</v>
      </c>
      <c r="V5755">
        <v>200</v>
      </c>
      <c r="W5755" t="s">
        <v>27</v>
      </c>
      <c r="X5755" t="str">
        <f t="shared" si="179"/>
        <v>Mumbai</v>
      </c>
    </row>
    <row r="5756" spans="1:24" x14ac:dyDescent="0.4">
      <c r="A5756">
        <v>105755</v>
      </c>
      <c r="B5756" s="5">
        <v>45842.05972222222</v>
      </c>
      <c r="C5756" s="3" t="str">
        <f>TEXT(Sales_Data[[#This Row],[OrderDate]],"mmmm")</f>
        <v>July</v>
      </c>
      <c r="D5756" s="3" t="str">
        <f t="shared" si="178"/>
        <v>2025</v>
      </c>
      <c r="E5756" t="s">
        <v>50</v>
      </c>
      <c r="F5756" t="s">
        <v>35</v>
      </c>
      <c r="G5756" t="s">
        <v>15</v>
      </c>
      <c r="H5756" t="s">
        <v>16</v>
      </c>
      <c r="I5756" t="s">
        <v>100</v>
      </c>
      <c r="J5756">
        <v>19</v>
      </c>
      <c r="K5756">
        <v>12000</v>
      </c>
      <c r="L5756" s="7">
        <f>Sales_Data[[#This Row],[OrderQuantity]] *Sales_Data[[#This Row],[UnitPrice]]</f>
        <v>228000</v>
      </c>
      <c r="M5756" s="7">
        <f>Sales_Data[[#This Row],[UnitPrice]]-Sales_Data[[#This Row],[UnitCost]]</f>
        <v>4000</v>
      </c>
      <c r="N5756" s="7">
        <f>Sales_Data[[#This Row],[Gross Revenue]]-Sales_Data[[#This Row],[Discount Amount ]]</f>
        <v>224000</v>
      </c>
      <c r="O5756" s="7">
        <f>Sales_Data[[#This Row],[OrderQuantity]] *Sales_Data[[#This Row],[UnitCost]]</f>
        <v>152000</v>
      </c>
      <c r="P5756" s="7">
        <f>Sales_Data[[#This Row],[ItemCost]] +Sales_Data[[#This Row],[ShippingCost]]</f>
        <v>154152.79999999999</v>
      </c>
      <c r="Q5756" s="7">
        <f>Sales_Data[[#This Row],[Gross Revenue]]-Sales_Data[[#This Row],[TotalFinancialCost]]</f>
        <v>73847.200000000012</v>
      </c>
      <c r="R5756" s="7">
        <f>Sales_Data[[#This Row],[Actul Bill Amount]]-Sales_Data[[#This Row],[ShippingCost]]</f>
        <v>221847.2</v>
      </c>
      <c r="S5756">
        <v>896</v>
      </c>
      <c r="T5756">
        <v>2152.8000000000002</v>
      </c>
      <c r="U5756" t="s">
        <v>36</v>
      </c>
      <c r="V5756">
        <v>8000</v>
      </c>
      <c r="W5756" t="s">
        <v>18</v>
      </c>
      <c r="X5756" t="str">
        <f t="shared" si="179"/>
        <v>Bengaluru</v>
      </c>
    </row>
    <row r="5757" spans="1:24" x14ac:dyDescent="0.4">
      <c r="A5757">
        <v>105756</v>
      </c>
      <c r="B5757" s="5">
        <v>45899.462500000001</v>
      </c>
      <c r="C5757" s="3" t="str">
        <f>TEXT(Sales_Data[[#This Row],[OrderDate]],"mmmm")</f>
        <v>August</v>
      </c>
      <c r="D5757" s="3" t="str">
        <f t="shared" si="178"/>
        <v>2025</v>
      </c>
      <c r="E5757" t="s">
        <v>42</v>
      </c>
      <c r="F5757" t="s">
        <v>24</v>
      </c>
      <c r="G5757" t="s">
        <v>31</v>
      </c>
      <c r="H5757" t="s">
        <v>20</v>
      </c>
      <c r="I5757" t="s">
        <v>100</v>
      </c>
      <c r="J5757">
        <v>46</v>
      </c>
      <c r="K5757">
        <v>45000</v>
      </c>
      <c r="L5757" s="7">
        <f>Sales_Data[[#This Row],[OrderQuantity]] *Sales_Data[[#This Row],[UnitPrice]]</f>
        <v>2070000</v>
      </c>
      <c r="M5757" s="7">
        <f>Sales_Data[[#This Row],[UnitPrice]]-Sales_Data[[#This Row],[UnitCost]]</f>
        <v>13000</v>
      </c>
      <c r="N5757" s="7">
        <f>Sales_Data[[#This Row],[Gross Revenue]]-Sales_Data[[#This Row],[Discount Amount ]]</f>
        <v>2057000</v>
      </c>
      <c r="O5757" s="7">
        <f>Sales_Data[[#This Row],[OrderQuantity]] *Sales_Data[[#This Row],[UnitCost]]</f>
        <v>1472000</v>
      </c>
      <c r="P5757" s="7">
        <f>Sales_Data[[#This Row],[ItemCost]] +Sales_Data[[#This Row],[ShippingCost]]</f>
        <v>1472580.47</v>
      </c>
      <c r="Q5757" s="7">
        <f>Sales_Data[[#This Row],[Gross Revenue]]-Sales_Data[[#This Row],[TotalFinancialCost]]</f>
        <v>597419.53</v>
      </c>
      <c r="R5757" s="7">
        <f>Sales_Data[[#This Row],[Actul Bill Amount]]-Sales_Data[[#This Row],[ShippingCost]]</f>
        <v>2056419.53</v>
      </c>
      <c r="S5757">
        <v>624</v>
      </c>
      <c r="T5757">
        <v>580.47</v>
      </c>
      <c r="U5757" t="s">
        <v>26</v>
      </c>
      <c r="V5757">
        <v>32000</v>
      </c>
      <c r="W5757" t="s">
        <v>22</v>
      </c>
      <c r="X5757" t="str">
        <f t="shared" si="179"/>
        <v>Nagpur</v>
      </c>
    </row>
    <row r="5758" spans="1:24" x14ac:dyDescent="0.4">
      <c r="A5758">
        <v>105757</v>
      </c>
      <c r="B5758" s="5">
        <v>46020.53125</v>
      </c>
      <c r="C5758" s="3" t="str">
        <f>TEXT(Sales_Data[[#This Row],[OrderDate]],"mmmm")</f>
        <v>December</v>
      </c>
      <c r="D5758" s="3" t="str">
        <f t="shared" si="178"/>
        <v>2025</v>
      </c>
      <c r="E5758" t="s">
        <v>34</v>
      </c>
      <c r="F5758" t="s">
        <v>40</v>
      </c>
      <c r="G5758" t="s">
        <v>31</v>
      </c>
      <c r="H5758" t="s">
        <v>32</v>
      </c>
      <c r="I5758" t="s">
        <v>100</v>
      </c>
      <c r="J5758">
        <v>11</v>
      </c>
      <c r="K5758">
        <v>1500</v>
      </c>
      <c r="L5758" s="7">
        <f>Sales_Data[[#This Row],[OrderQuantity]] *Sales_Data[[#This Row],[UnitPrice]]</f>
        <v>16500</v>
      </c>
      <c r="M5758" s="7">
        <f>Sales_Data[[#This Row],[UnitPrice]]-Sales_Data[[#This Row],[UnitCost]]</f>
        <v>700</v>
      </c>
      <c r="N5758" s="7">
        <f>Sales_Data[[#This Row],[Gross Revenue]]-Sales_Data[[#This Row],[Discount Amount ]]</f>
        <v>15800</v>
      </c>
      <c r="O5758" s="7">
        <f>Sales_Data[[#This Row],[OrderQuantity]] *Sales_Data[[#This Row],[UnitCost]]</f>
        <v>8800</v>
      </c>
      <c r="P5758" s="7">
        <f>Sales_Data[[#This Row],[ItemCost]] +Sales_Data[[#This Row],[ShippingCost]]</f>
        <v>9900.0400000000009</v>
      </c>
      <c r="Q5758" s="7">
        <f>Sales_Data[[#This Row],[Gross Revenue]]-Sales_Data[[#This Row],[TotalFinancialCost]]</f>
        <v>6599.9599999999991</v>
      </c>
      <c r="R5758" s="7">
        <f>Sales_Data[[#This Row],[Actul Bill Amount]]-Sales_Data[[#This Row],[ShippingCost]]</f>
        <v>14699.96</v>
      </c>
      <c r="S5758">
        <v>699</v>
      </c>
      <c r="T5758">
        <v>1100.04</v>
      </c>
      <c r="U5758" t="s">
        <v>52</v>
      </c>
      <c r="V5758">
        <v>800</v>
      </c>
      <c r="W5758" t="s">
        <v>33</v>
      </c>
      <c r="X5758" t="str">
        <f t="shared" si="179"/>
        <v>Delhi</v>
      </c>
    </row>
    <row r="5759" spans="1:24" x14ac:dyDescent="0.4">
      <c r="A5759">
        <v>105758</v>
      </c>
      <c r="B5759" s="5">
        <v>45940.388888888891</v>
      </c>
      <c r="C5759" s="3" t="str">
        <f>TEXT(Sales_Data[[#This Row],[OrderDate]],"mmmm")</f>
        <v>October</v>
      </c>
      <c r="D5759" s="3" t="str">
        <f t="shared" si="178"/>
        <v>2025</v>
      </c>
      <c r="E5759" t="s">
        <v>34</v>
      </c>
      <c r="F5759" t="s">
        <v>55</v>
      </c>
      <c r="G5759" t="s">
        <v>15</v>
      </c>
      <c r="H5759" t="s">
        <v>16</v>
      </c>
      <c r="I5759" t="s">
        <v>100</v>
      </c>
      <c r="J5759">
        <v>48</v>
      </c>
      <c r="K5759">
        <v>600</v>
      </c>
      <c r="L5759" s="7">
        <f>Sales_Data[[#This Row],[OrderQuantity]] *Sales_Data[[#This Row],[UnitPrice]]</f>
        <v>28800</v>
      </c>
      <c r="M5759" s="7">
        <f>Sales_Data[[#This Row],[UnitPrice]]-Sales_Data[[#This Row],[UnitCost]]</f>
        <v>250</v>
      </c>
      <c r="N5759" s="7">
        <f>Sales_Data[[#This Row],[Gross Revenue]]-Sales_Data[[#This Row],[Discount Amount ]]</f>
        <v>28550</v>
      </c>
      <c r="O5759" s="7">
        <f>Sales_Data[[#This Row],[OrderQuantity]] *Sales_Data[[#This Row],[UnitCost]]</f>
        <v>16800</v>
      </c>
      <c r="P5759" s="7">
        <f>Sales_Data[[#This Row],[ItemCost]] +Sales_Data[[#This Row],[ShippingCost]]</f>
        <v>17939.46</v>
      </c>
      <c r="Q5759" s="7">
        <f>Sales_Data[[#This Row],[Gross Revenue]]-Sales_Data[[#This Row],[TotalFinancialCost]]</f>
        <v>10860.54</v>
      </c>
      <c r="R5759" s="7">
        <f>Sales_Data[[#This Row],[Actul Bill Amount]]-Sales_Data[[#This Row],[ShippingCost]]</f>
        <v>27410.54</v>
      </c>
      <c r="S5759">
        <v>1020</v>
      </c>
      <c r="T5759">
        <v>1139.46</v>
      </c>
      <c r="U5759" t="s">
        <v>57</v>
      </c>
      <c r="V5759">
        <v>350</v>
      </c>
      <c r="W5759" t="s">
        <v>18</v>
      </c>
      <c r="X5759" t="str">
        <f t="shared" si="179"/>
        <v>Bengaluru</v>
      </c>
    </row>
    <row r="5760" spans="1:24" x14ac:dyDescent="0.4">
      <c r="A5760">
        <v>105759</v>
      </c>
      <c r="B5760" s="5">
        <v>45698.065972222219</v>
      </c>
      <c r="C5760" s="3" t="str">
        <f>TEXT(Sales_Data[[#This Row],[OrderDate]],"mmmm")</f>
        <v>February</v>
      </c>
      <c r="D5760" s="3" t="str">
        <f t="shared" si="178"/>
        <v>2025</v>
      </c>
      <c r="E5760" t="s">
        <v>23</v>
      </c>
      <c r="F5760" t="s">
        <v>55</v>
      </c>
      <c r="G5760" t="s">
        <v>29</v>
      </c>
      <c r="H5760" t="s">
        <v>25</v>
      </c>
      <c r="I5760" t="s">
        <v>100</v>
      </c>
      <c r="J5760">
        <v>41</v>
      </c>
      <c r="K5760">
        <v>850</v>
      </c>
      <c r="L5760" s="7">
        <f>Sales_Data[[#This Row],[OrderQuantity]] *Sales_Data[[#This Row],[UnitPrice]]</f>
        <v>34850</v>
      </c>
      <c r="M5760" s="7">
        <f>Sales_Data[[#This Row],[UnitPrice]]-Sales_Data[[#This Row],[UnitCost]]</f>
        <v>300</v>
      </c>
      <c r="N5760" s="7">
        <f>Sales_Data[[#This Row],[Gross Revenue]]-Sales_Data[[#This Row],[Discount Amount ]]</f>
        <v>34550</v>
      </c>
      <c r="O5760" s="7">
        <f>Sales_Data[[#This Row],[OrderQuantity]] *Sales_Data[[#This Row],[UnitCost]]</f>
        <v>22550</v>
      </c>
      <c r="P5760" s="7">
        <f>Sales_Data[[#This Row],[ItemCost]] +Sales_Data[[#This Row],[ShippingCost]]</f>
        <v>24802.33</v>
      </c>
      <c r="Q5760" s="7">
        <f>Sales_Data[[#This Row],[Gross Revenue]]-Sales_Data[[#This Row],[TotalFinancialCost]]</f>
        <v>10047.669999999998</v>
      </c>
      <c r="R5760" s="7">
        <f>Sales_Data[[#This Row],[Actul Bill Amount]]-Sales_Data[[#This Row],[ShippingCost]]</f>
        <v>32297.67</v>
      </c>
      <c r="S5760">
        <v>1181</v>
      </c>
      <c r="T5760">
        <v>2252.33</v>
      </c>
      <c r="U5760" t="s">
        <v>56</v>
      </c>
      <c r="V5760">
        <v>550</v>
      </c>
      <c r="W5760" t="s">
        <v>27</v>
      </c>
      <c r="X5760" t="str">
        <f t="shared" si="179"/>
        <v>Mumbai</v>
      </c>
    </row>
    <row r="5761" spans="1:24" x14ac:dyDescent="0.4">
      <c r="A5761">
        <v>105760</v>
      </c>
      <c r="B5761" s="5">
        <v>45993.955555555556</v>
      </c>
      <c r="C5761" s="3" t="str">
        <f>TEXT(Sales_Data[[#This Row],[OrderDate]],"mmmm")</f>
        <v>December</v>
      </c>
      <c r="D5761" s="3" t="str">
        <f t="shared" si="178"/>
        <v>2025</v>
      </c>
      <c r="E5761" t="s">
        <v>34</v>
      </c>
      <c r="F5761" t="s">
        <v>46</v>
      </c>
      <c r="G5761" t="s">
        <v>31</v>
      </c>
      <c r="H5761" t="s">
        <v>25</v>
      </c>
      <c r="I5761" t="s">
        <v>100</v>
      </c>
      <c r="J5761">
        <v>66</v>
      </c>
      <c r="K5761">
        <v>15000</v>
      </c>
      <c r="L5761" s="7">
        <f>Sales_Data[[#This Row],[OrderQuantity]] *Sales_Data[[#This Row],[UnitPrice]]</f>
        <v>990000</v>
      </c>
      <c r="M5761" s="7">
        <f>Sales_Data[[#This Row],[UnitPrice]]-Sales_Data[[#This Row],[UnitCost]]</f>
        <v>5500</v>
      </c>
      <c r="N5761" s="7">
        <f>Sales_Data[[#This Row],[Gross Revenue]]-Sales_Data[[#This Row],[Discount Amount ]]</f>
        <v>984500</v>
      </c>
      <c r="O5761" s="7">
        <f>Sales_Data[[#This Row],[OrderQuantity]] *Sales_Data[[#This Row],[UnitCost]]</f>
        <v>627000</v>
      </c>
      <c r="P5761" s="7">
        <f>Sales_Data[[#This Row],[ItemCost]] +Sales_Data[[#This Row],[ShippingCost]]</f>
        <v>627519.19999999995</v>
      </c>
      <c r="Q5761" s="7">
        <f>Sales_Data[[#This Row],[Gross Revenue]]-Sales_Data[[#This Row],[TotalFinancialCost]]</f>
        <v>362480.80000000005</v>
      </c>
      <c r="R5761" s="7">
        <f>Sales_Data[[#This Row],[Actul Bill Amount]]-Sales_Data[[#This Row],[ShippingCost]]</f>
        <v>983980.8</v>
      </c>
      <c r="S5761">
        <v>517</v>
      </c>
      <c r="T5761">
        <v>519.20000000000005</v>
      </c>
      <c r="U5761" t="s">
        <v>53</v>
      </c>
      <c r="V5761">
        <v>9500</v>
      </c>
      <c r="W5761" t="s">
        <v>27</v>
      </c>
      <c r="X5761" t="str">
        <f t="shared" si="179"/>
        <v>Mumbai</v>
      </c>
    </row>
    <row r="5762" spans="1:24" x14ac:dyDescent="0.4">
      <c r="A5762">
        <v>105761</v>
      </c>
      <c r="B5762" s="5">
        <v>45819.05</v>
      </c>
      <c r="C5762" s="3" t="str">
        <f>TEXT(Sales_Data[[#This Row],[OrderDate]],"mmmm")</f>
        <v>June</v>
      </c>
      <c r="D5762" s="3" t="str">
        <f t="shared" ref="D5762:D5825" si="180">TEXT(B5762, "yyyy")</f>
        <v>2025</v>
      </c>
      <c r="E5762" t="s">
        <v>23</v>
      </c>
      <c r="F5762" t="s">
        <v>24</v>
      </c>
      <c r="G5762" t="s">
        <v>31</v>
      </c>
      <c r="H5762" t="s">
        <v>37</v>
      </c>
      <c r="I5762" t="s">
        <v>100</v>
      </c>
      <c r="J5762">
        <v>24</v>
      </c>
      <c r="K5762">
        <v>25000</v>
      </c>
      <c r="L5762" s="7">
        <f>Sales_Data[[#This Row],[OrderQuantity]] *Sales_Data[[#This Row],[UnitPrice]]</f>
        <v>600000</v>
      </c>
      <c r="M5762" s="7">
        <f>Sales_Data[[#This Row],[UnitPrice]]-Sales_Data[[#This Row],[UnitCost]]</f>
        <v>7000</v>
      </c>
      <c r="N5762" s="7">
        <f>Sales_Data[[#This Row],[Gross Revenue]]-Sales_Data[[#This Row],[Discount Amount ]]</f>
        <v>593000</v>
      </c>
      <c r="O5762" s="7">
        <f>Sales_Data[[#This Row],[OrderQuantity]] *Sales_Data[[#This Row],[UnitCost]]</f>
        <v>432000</v>
      </c>
      <c r="P5762" s="7">
        <f>Sales_Data[[#This Row],[ItemCost]] +Sales_Data[[#This Row],[ShippingCost]]</f>
        <v>433011.38</v>
      </c>
      <c r="Q5762" s="7">
        <f>Sales_Data[[#This Row],[Gross Revenue]]-Sales_Data[[#This Row],[TotalFinancialCost]]</f>
        <v>166988.62</v>
      </c>
      <c r="R5762" s="7">
        <f>Sales_Data[[#This Row],[Actul Bill Amount]]-Sales_Data[[#This Row],[ShippingCost]]</f>
        <v>591988.62</v>
      </c>
      <c r="S5762">
        <v>743</v>
      </c>
      <c r="T5762">
        <v>1011.38</v>
      </c>
      <c r="U5762" t="s">
        <v>60</v>
      </c>
      <c r="V5762">
        <v>18000</v>
      </c>
      <c r="W5762" t="s">
        <v>38</v>
      </c>
      <c r="X5762" t="str">
        <f t="shared" ref="X5762:X5825" si="181">_xlfn.TEXTBEFORE(W5762, " ")</f>
        <v>Kolkata</v>
      </c>
    </row>
    <row r="5763" spans="1:24" x14ac:dyDescent="0.4">
      <c r="A5763">
        <v>105762</v>
      </c>
      <c r="B5763" s="5">
        <v>45817.677083333336</v>
      </c>
      <c r="C5763" s="3" t="str">
        <f>TEXT(Sales_Data[[#This Row],[OrderDate]],"mmmm")</f>
        <v>June</v>
      </c>
      <c r="D5763" s="3" t="str">
        <f t="shared" si="180"/>
        <v>2025</v>
      </c>
      <c r="E5763" t="s">
        <v>34</v>
      </c>
      <c r="F5763" t="s">
        <v>55</v>
      </c>
      <c r="G5763" t="s">
        <v>15</v>
      </c>
      <c r="H5763" t="s">
        <v>37</v>
      </c>
      <c r="I5763" t="s">
        <v>100</v>
      </c>
      <c r="J5763">
        <v>66</v>
      </c>
      <c r="K5763">
        <v>850</v>
      </c>
      <c r="L5763" s="7">
        <f>Sales_Data[[#This Row],[OrderQuantity]] *Sales_Data[[#This Row],[UnitPrice]]</f>
        <v>56100</v>
      </c>
      <c r="M5763" s="7">
        <f>Sales_Data[[#This Row],[UnitPrice]]-Sales_Data[[#This Row],[UnitCost]]</f>
        <v>300</v>
      </c>
      <c r="N5763" s="7">
        <f>Sales_Data[[#This Row],[Gross Revenue]]-Sales_Data[[#This Row],[Discount Amount ]]</f>
        <v>55800</v>
      </c>
      <c r="O5763" s="7">
        <f>Sales_Data[[#This Row],[OrderQuantity]] *Sales_Data[[#This Row],[UnitCost]]</f>
        <v>36300</v>
      </c>
      <c r="P5763" s="7">
        <f>Sales_Data[[#This Row],[ItemCost]] +Sales_Data[[#This Row],[ShippingCost]]</f>
        <v>36555.29</v>
      </c>
      <c r="Q5763" s="7">
        <f>Sales_Data[[#This Row],[Gross Revenue]]-Sales_Data[[#This Row],[TotalFinancialCost]]</f>
        <v>19544.71</v>
      </c>
      <c r="R5763" s="7">
        <f>Sales_Data[[#This Row],[Actul Bill Amount]]-Sales_Data[[#This Row],[ShippingCost]]</f>
        <v>55544.71</v>
      </c>
      <c r="S5763">
        <v>464</v>
      </c>
      <c r="T5763">
        <v>255.29</v>
      </c>
      <c r="U5763" t="s">
        <v>56</v>
      </c>
      <c r="V5763">
        <v>550</v>
      </c>
      <c r="W5763" t="s">
        <v>38</v>
      </c>
      <c r="X5763" t="str">
        <f t="shared" si="181"/>
        <v>Kolkata</v>
      </c>
    </row>
    <row r="5764" spans="1:24" x14ac:dyDescent="0.4">
      <c r="A5764">
        <v>105763</v>
      </c>
      <c r="B5764" s="5">
        <v>45746.356249999997</v>
      </c>
      <c r="C5764" s="3" t="str">
        <f>TEXT(Sales_Data[[#This Row],[OrderDate]],"mmmm")</f>
        <v>March</v>
      </c>
      <c r="D5764" s="3" t="str">
        <f t="shared" si="180"/>
        <v>2025</v>
      </c>
      <c r="E5764" t="s">
        <v>39</v>
      </c>
      <c r="F5764" t="s">
        <v>46</v>
      </c>
      <c r="G5764" t="s">
        <v>15</v>
      </c>
      <c r="H5764" t="s">
        <v>37</v>
      </c>
      <c r="I5764" t="s">
        <v>100</v>
      </c>
      <c r="J5764">
        <v>66</v>
      </c>
      <c r="K5764">
        <v>15000</v>
      </c>
      <c r="L5764" s="7">
        <f>Sales_Data[[#This Row],[OrderQuantity]] *Sales_Data[[#This Row],[UnitPrice]]</f>
        <v>990000</v>
      </c>
      <c r="M5764" s="7">
        <f>Sales_Data[[#This Row],[UnitPrice]]-Sales_Data[[#This Row],[UnitCost]]</f>
        <v>5500</v>
      </c>
      <c r="N5764" s="7">
        <f>Sales_Data[[#This Row],[Gross Revenue]]-Sales_Data[[#This Row],[Discount Amount ]]</f>
        <v>984500</v>
      </c>
      <c r="O5764" s="7">
        <f>Sales_Data[[#This Row],[OrderQuantity]] *Sales_Data[[#This Row],[UnitCost]]</f>
        <v>627000</v>
      </c>
      <c r="P5764" s="7">
        <f>Sales_Data[[#This Row],[ItemCost]] +Sales_Data[[#This Row],[ShippingCost]]</f>
        <v>627606.61</v>
      </c>
      <c r="Q5764" s="7">
        <f>Sales_Data[[#This Row],[Gross Revenue]]-Sales_Data[[#This Row],[TotalFinancialCost]]</f>
        <v>362393.39</v>
      </c>
      <c r="R5764" s="7">
        <f>Sales_Data[[#This Row],[Actul Bill Amount]]-Sales_Data[[#This Row],[ShippingCost]]</f>
        <v>983893.39</v>
      </c>
      <c r="S5764">
        <v>598</v>
      </c>
      <c r="T5764">
        <v>606.61</v>
      </c>
      <c r="U5764" t="s">
        <v>53</v>
      </c>
      <c r="V5764">
        <v>9500</v>
      </c>
      <c r="W5764" t="s">
        <v>38</v>
      </c>
      <c r="X5764" t="str">
        <f t="shared" si="181"/>
        <v>Kolkata</v>
      </c>
    </row>
    <row r="5765" spans="1:24" x14ac:dyDescent="0.4">
      <c r="A5765">
        <v>105764</v>
      </c>
      <c r="B5765" s="5">
        <v>45979.551388888889</v>
      </c>
      <c r="C5765" s="3" t="str">
        <f>TEXT(Sales_Data[[#This Row],[OrderDate]],"mmmm")</f>
        <v>November</v>
      </c>
      <c r="D5765" s="3" t="str">
        <f t="shared" si="180"/>
        <v>2025</v>
      </c>
      <c r="E5765" t="s">
        <v>42</v>
      </c>
      <c r="F5765" t="s">
        <v>14</v>
      </c>
      <c r="G5765" t="s">
        <v>15</v>
      </c>
      <c r="H5765" t="s">
        <v>32</v>
      </c>
      <c r="I5765" t="s">
        <v>100</v>
      </c>
      <c r="J5765">
        <v>60</v>
      </c>
      <c r="K5765">
        <v>6500</v>
      </c>
      <c r="L5765" s="7">
        <f>Sales_Data[[#This Row],[OrderQuantity]] *Sales_Data[[#This Row],[UnitPrice]]</f>
        <v>390000</v>
      </c>
      <c r="M5765" s="7">
        <f>Sales_Data[[#This Row],[UnitPrice]]-Sales_Data[[#This Row],[UnitCost]]</f>
        <v>2300</v>
      </c>
      <c r="N5765" s="7">
        <f>Sales_Data[[#This Row],[Gross Revenue]]-Sales_Data[[#This Row],[Discount Amount ]]</f>
        <v>387700</v>
      </c>
      <c r="O5765" s="7">
        <f>Sales_Data[[#This Row],[OrderQuantity]] *Sales_Data[[#This Row],[UnitCost]]</f>
        <v>252000</v>
      </c>
      <c r="P5765" s="7">
        <f>Sales_Data[[#This Row],[ItemCost]] +Sales_Data[[#This Row],[ShippingCost]]</f>
        <v>252556.11</v>
      </c>
      <c r="Q5765" s="7">
        <f>Sales_Data[[#This Row],[Gross Revenue]]-Sales_Data[[#This Row],[TotalFinancialCost]]</f>
        <v>137443.89000000001</v>
      </c>
      <c r="R5765" s="7">
        <f>Sales_Data[[#This Row],[Actul Bill Amount]]-Sales_Data[[#This Row],[ShippingCost]]</f>
        <v>387143.89</v>
      </c>
      <c r="S5765">
        <v>814</v>
      </c>
      <c r="T5765">
        <v>556.11</v>
      </c>
      <c r="U5765" t="s">
        <v>21</v>
      </c>
      <c r="V5765">
        <v>4200</v>
      </c>
      <c r="W5765" t="s">
        <v>33</v>
      </c>
      <c r="X5765" t="str">
        <f t="shared" si="181"/>
        <v>Delhi</v>
      </c>
    </row>
    <row r="5766" spans="1:24" x14ac:dyDescent="0.4">
      <c r="A5766">
        <v>105765</v>
      </c>
      <c r="B5766" s="5">
        <v>45669.444444444445</v>
      </c>
      <c r="C5766" s="3" t="str">
        <f>TEXT(Sales_Data[[#This Row],[OrderDate]],"mmmm")</f>
        <v>January</v>
      </c>
      <c r="D5766" s="3" t="str">
        <f t="shared" si="180"/>
        <v>2025</v>
      </c>
      <c r="E5766" t="s">
        <v>39</v>
      </c>
      <c r="F5766" t="s">
        <v>55</v>
      </c>
      <c r="G5766" t="s">
        <v>15</v>
      </c>
      <c r="H5766" t="s">
        <v>32</v>
      </c>
      <c r="I5766" t="s">
        <v>100</v>
      </c>
      <c r="J5766">
        <v>21</v>
      </c>
      <c r="K5766">
        <v>600</v>
      </c>
      <c r="L5766" s="7">
        <f>Sales_Data[[#This Row],[OrderQuantity]] *Sales_Data[[#This Row],[UnitPrice]]</f>
        <v>12600</v>
      </c>
      <c r="M5766" s="7">
        <f>Sales_Data[[#This Row],[UnitPrice]]-Sales_Data[[#This Row],[UnitCost]]</f>
        <v>250</v>
      </c>
      <c r="N5766" s="7">
        <f>Sales_Data[[#This Row],[Gross Revenue]]-Sales_Data[[#This Row],[Discount Amount ]]</f>
        <v>12350</v>
      </c>
      <c r="O5766" s="7">
        <f>Sales_Data[[#This Row],[OrderQuantity]] *Sales_Data[[#This Row],[UnitCost]]</f>
        <v>7350</v>
      </c>
      <c r="P5766" s="7">
        <f>Sales_Data[[#This Row],[ItemCost]] +Sales_Data[[#This Row],[ShippingCost]]</f>
        <v>7952.46</v>
      </c>
      <c r="Q5766" s="7">
        <f>Sales_Data[[#This Row],[Gross Revenue]]-Sales_Data[[#This Row],[TotalFinancialCost]]</f>
        <v>4647.54</v>
      </c>
      <c r="R5766" s="7">
        <f>Sales_Data[[#This Row],[Actul Bill Amount]]-Sales_Data[[#This Row],[ShippingCost]]</f>
        <v>11747.54</v>
      </c>
      <c r="S5766">
        <v>519</v>
      </c>
      <c r="T5766">
        <v>602.46</v>
      </c>
      <c r="U5766" t="s">
        <v>57</v>
      </c>
      <c r="V5766">
        <v>350</v>
      </c>
      <c r="W5766" t="s">
        <v>33</v>
      </c>
      <c r="X5766" t="str">
        <f t="shared" si="181"/>
        <v>Delhi</v>
      </c>
    </row>
    <row r="5767" spans="1:24" x14ac:dyDescent="0.4">
      <c r="A5767">
        <v>105766</v>
      </c>
      <c r="B5767" s="5">
        <v>45730.799305555556</v>
      </c>
      <c r="C5767" s="3" t="str">
        <f>TEXT(Sales_Data[[#This Row],[OrderDate]],"mmmm")</f>
        <v>March</v>
      </c>
      <c r="D5767" s="3" t="str">
        <f t="shared" si="180"/>
        <v>2025</v>
      </c>
      <c r="E5767" t="s">
        <v>13</v>
      </c>
      <c r="F5767" t="s">
        <v>46</v>
      </c>
      <c r="G5767" t="s">
        <v>15</v>
      </c>
      <c r="H5767" t="s">
        <v>20</v>
      </c>
      <c r="I5767" t="s">
        <v>100</v>
      </c>
      <c r="J5767">
        <v>75</v>
      </c>
      <c r="K5767">
        <v>15000</v>
      </c>
      <c r="L5767" s="7">
        <f>Sales_Data[[#This Row],[OrderQuantity]] *Sales_Data[[#This Row],[UnitPrice]]</f>
        <v>1125000</v>
      </c>
      <c r="M5767" s="7">
        <f>Sales_Data[[#This Row],[UnitPrice]]-Sales_Data[[#This Row],[UnitCost]]</f>
        <v>5500</v>
      </c>
      <c r="N5767" s="7">
        <f>Sales_Data[[#This Row],[Gross Revenue]]-Sales_Data[[#This Row],[Discount Amount ]]</f>
        <v>1119500</v>
      </c>
      <c r="O5767" s="7">
        <f>Sales_Data[[#This Row],[OrderQuantity]] *Sales_Data[[#This Row],[UnitCost]]</f>
        <v>712500</v>
      </c>
      <c r="P5767" s="7">
        <f>Sales_Data[[#This Row],[ItemCost]] +Sales_Data[[#This Row],[ShippingCost]]</f>
        <v>713239.59</v>
      </c>
      <c r="Q5767" s="7">
        <f>Sales_Data[[#This Row],[Gross Revenue]]-Sales_Data[[#This Row],[TotalFinancialCost]]</f>
        <v>411760.41000000003</v>
      </c>
      <c r="R5767" s="7">
        <f>Sales_Data[[#This Row],[Actul Bill Amount]]-Sales_Data[[#This Row],[ShippingCost]]</f>
        <v>1118760.4099999999</v>
      </c>
      <c r="S5767">
        <v>1140</v>
      </c>
      <c r="T5767">
        <v>739.59</v>
      </c>
      <c r="U5767" t="s">
        <v>53</v>
      </c>
      <c r="V5767">
        <v>9500</v>
      </c>
      <c r="W5767" t="s">
        <v>22</v>
      </c>
      <c r="X5767" t="str">
        <f t="shared" si="181"/>
        <v>Nagpur</v>
      </c>
    </row>
    <row r="5768" spans="1:24" x14ac:dyDescent="0.4">
      <c r="A5768">
        <v>105767</v>
      </c>
      <c r="B5768" s="5">
        <v>45733.479861111111</v>
      </c>
      <c r="C5768" s="3" t="str">
        <f>TEXT(Sales_Data[[#This Row],[OrderDate]],"mmmm")</f>
        <v>March</v>
      </c>
      <c r="D5768" s="3" t="str">
        <f t="shared" si="180"/>
        <v>2025</v>
      </c>
      <c r="E5768" t="s">
        <v>13</v>
      </c>
      <c r="F5768" t="s">
        <v>35</v>
      </c>
      <c r="G5768" t="s">
        <v>15</v>
      </c>
      <c r="H5768" t="s">
        <v>37</v>
      </c>
      <c r="I5768" t="s">
        <v>100</v>
      </c>
      <c r="J5768">
        <v>28</v>
      </c>
      <c r="K5768">
        <v>8500</v>
      </c>
      <c r="L5768" s="7">
        <f>Sales_Data[[#This Row],[OrderQuantity]] *Sales_Data[[#This Row],[UnitPrice]]</f>
        <v>238000</v>
      </c>
      <c r="M5768" s="7">
        <f>Sales_Data[[#This Row],[UnitPrice]]-Sales_Data[[#This Row],[UnitCost]]</f>
        <v>3000</v>
      </c>
      <c r="N5768" s="7">
        <f>Sales_Data[[#This Row],[Gross Revenue]]-Sales_Data[[#This Row],[Discount Amount ]]</f>
        <v>235000</v>
      </c>
      <c r="O5768" s="7">
        <f>Sales_Data[[#This Row],[OrderQuantity]] *Sales_Data[[#This Row],[UnitCost]]</f>
        <v>154000</v>
      </c>
      <c r="P5768" s="7">
        <f>Sales_Data[[#This Row],[ItemCost]] +Sales_Data[[#This Row],[ShippingCost]]</f>
        <v>155310.14000000001</v>
      </c>
      <c r="Q5768" s="7">
        <f>Sales_Data[[#This Row],[Gross Revenue]]-Sales_Data[[#This Row],[TotalFinancialCost]]</f>
        <v>82689.859999999986</v>
      </c>
      <c r="R5768" s="7">
        <f>Sales_Data[[#This Row],[Actul Bill Amount]]-Sales_Data[[#This Row],[ShippingCost]]</f>
        <v>233689.86</v>
      </c>
      <c r="S5768">
        <v>959</v>
      </c>
      <c r="T5768">
        <v>1310.1400000000001</v>
      </c>
      <c r="U5768" t="s">
        <v>49</v>
      </c>
      <c r="V5768">
        <v>5500</v>
      </c>
      <c r="W5768" t="s">
        <v>38</v>
      </c>
      <c r="X5768" t="str">
        <f t="shared" si="181"/>
        <v>Kolkata</v>
      </c>
    </row>
    <row r="5769" spans="1:24" x14ac:dyDescent="0.4">
      <c r="A5769">
        <v>105768</v>
      </c>
      <c r="B5769" s="5">
        <v>46003.284722222219</v>
      </c>
      <c r="C5769" s="3" t="str">
        <f>TEXT(Sales_Data[[#This Row],[OrderDate]],"mmmm")</f>
        <v>December</v>
      </c>
      <c r="D5769" s="3" t="str">
        <f t="shared" si="180"/>
        <v>2025</v>
      </c>
      <c r="E5769" t="s">
        <v>19</v>
      </c>
      <c r="F5769" t="s">
        <v>55</v>
      </c>
      <c r="G5769" t="s">
        <v>15</v>
      </c>
      <c r="H5769" t="s">
        <v>37</v>
      </c>
      <c r="I5769" t="s">
        <v>100</v>
      </c>
      <c r="J5769">
        <v>82</v>
      </c>
      <c r="K5769">
        <v>850</v>
      </c>
      <c r="L5769" s="7">
        <f>Sales_Data[[#This Row],[OrderQuantity]] *Sales_Data[[#This Row],[UnitPrice]]</f>
        <v>69700</v>
      </c>
      <c r="M5769" s="7">
        <f>Sales_Data[[#This Row],[UnitPrice]]-Sales_Data[[#This Row],[UnitCost]]</f>
        <v>300</v>
      </c>
      <c r="N5769" s="7">
        <f>Sales_Data[[#This Row],[Gross Revenue]]-Sales_Data[[#This Row],[Discount Amount ]]</f>
        <v>69400</v>
      </c>
      <c r="O5769" s="7">
        <f>Sales_Data[[#This Row],[OrderQuantity]] *Sales_Data[[#This Row],[UnitCost]]</f>
        <v>45100</v>
      </c>
      <c r="P5769" s="7">
        <f>Sales_Data[[#This Row],[ItemCost]] +Sales_Data[[#This Row],[ShippingCost]]</f>
        <v>45966.52</v>
      </c>
      <c r="Q5769" s="7">
        <f>Sales_Data[[#This Row],[Gross Revenue]]-Sales_Data[[#This Row],[TotalFinancialCost]]</f>
        <v>23733.480000000003</v>
      </c>
      <c r="R5769" s="7">
        <f>Sales_Data[[#This Row],[Actul Bill Amount]]-Sales_Data[[#This Row],[ShippingCost]]</f>
        <v>68533.48</v>
      </c>
      <c r="S5769">
        <v>327</v>
      </c>
      <c r="T5769">
        <v>866.52</v>
      </c>
      <c r="U5769" t="s">
        <v>56</v>
      </c>
      <c r="V5769">
        <v>550</v>
      </c>
      <c r="W5769" t="s">
        <v>38</v>
      </c>
      <c r="X5769" t="str">
        <f t="shared" si="181"/>
        <v>Kolkata</v>
      </c>
    </row>
    <row r="5770" spans="1:24" x14ac:dyDescent="0.4">
      <c r="A5770">
        <v>105769</v>
      </c>
      <c r="B5770" s="5">
        <v>45858.024305555555</v>
      </c>
      <c r="C5770" s="3" t="str">
        <f>TEXT(Sales_Data[[#This Row],[OrderDate]],"mmmm")</f>
        <v>July</v>
      </c>
      <c r="D5770" s="3" t="str">
        <f t="shared" si="180"/>
        <v>2025</v>
      </c>
      <c r="E5770" t="s">
        <v>45</v>
      </c>
      <c r="F5770" t="s">
        <v>28</v>
      </c>
      <c r="G5770" t="s">
        <v>29</v>
      </c>
      <c r="H5770" t="s">
        <v>16</v>
      </c>
      <c r="I5770" t="s">
        <v>100</v>
      </c>
      <c r="J5770">
        <v>17</v>
      </c>
      <c r="K5770">
        <v>450</v>
      </c>
      <c r="L5770" s="7">
        <f>Sales_Data[[#This Row],[OrderQuantity]] *Sales_Data[[#This Row],[UnitPrice]]</f>
        <v>7650</v>
      </c>
      <c r="M5770" s="7">
        <f>Sales_Data[[#This Row],[UnitPrice]]-Sales_Data[[#This Row],[UnitCost]]</f>
        <v>250</v>
      </c>
      <c r="N5770" s="7">
        <f>Sales_Data[[#This Row],[Gross Revenue]]-Sales_Data[[#This Row],[Discount Amount ]]</f>
        <v>7400</v>
      </c>
      <c r="O5770" s="7">
        <f>Sales_Data[[#This Row],[OrderQuantity]] *Sales_Data[[#This Row],[UnitCost]]</f>
        <v>3400</v>
      </c>
      <c r="P5770" s="7">
        <f>Sales_Data[[#This Row],[ItemCost]] +Sales_Data[[#This Row],[ShippingCost]]</f>
        <v>4098.78</v>
      </c>
      <c r="Q5770" s="7">
        <f>Sales_Data[[#This Row],[Gross Revenue]]-Sales_Data[[#This Row],[TotalFinancialCost]]</f>
        <v>3551.2200000000003</v>
      </c>
      <c r="R5770" s="7">
        <f>Sales_Data[[#This Row],[Actul Bill Amount]]-Sales_Data[[#This Row],[ShippingCost]]</f>
        <v>6701.22</v>
      </c>
      <c r="S5770">
        <v>1105</v>
      </c>
      <c r="T5770">
        <v>698.78</v>
      </c>
      <c r="U5770" t="s">
        <v>30</v>
      </c>
      <c r="V5770">
        <v>200</v>
      </c>
      <c r="W5770" t="s">
        <v>18</v>
      </c>
      <c r="X5770" t="str">
        <f t="shared" si="181"/>
        <v>Bengaluru</v>
      </c>
    </row>
    <row r="5771" spans="1:24" x14ac:dyDescent="0.4">
      <c r="A5771">
        <v>105770</v>
      </c>
      <c r="B5771" s="5">
        <v>45667.970833333333</v>
      </c>
      <c r="C5771" s="3" t="str">
        <f>TEXT(Sales_Data[[#This Row],[OrderDate]],"mmmm")</f>
        <v>January</v>
      </c>
      <c r="D5771" s="3" t="str">
        <f t="shared" si="180"/>
        <v>2025</v>
      </c>
      <c r="E5771" t="s">
        <v>50</v>
      </c>
      <c r="F5771" t="s">
        <v>35</v>
      </c>
      <c r="G5771" t="s">
        <v>29</v>
      </c>
      <c r="H5771" t="s">
        <v>20</v>
      </c>
      <c r="I5771" t="s">
        <v>100</v>
      </c>
      <c r="J5771">
        <v>18</v>
      </c>
      <c r="K5771">
        <v>12000</v>
      </c>
      <c r="L5771" s="7">
        <f>Sales_Data[[#This Row],[OrderQuantity]] *Sales_Data[[#This Row],[UnitPrice]]</f>
        <v>216000</v>
      </c>
      <c r="M5771" s="7">
        <f>Sales_Data[[#This Row],[UnitPrice]]-Sales_Data[[#This Row],[UnitCost]]</f>
        <v>4000</v>
      </c>
      <c r="N5771" s="7">
        <f>Sales_Data[[#This Row],[Gross Revenue]]-Sales_Data[[#This Row],[Discount Amount ]]</f>
        <v>212000</v>
      </c>
      <c r="O5771" s="7">
        <f>Sales_Data[[#This Row],[OrderQuantity]] *Sales_Data[[#This Row],[UnitCost]]</f>
        <v>144000</v>
      </c>
      <c r="P5771" s="7">
        <f>Sales_Data[[#This Row],[ItemCost]] +Sales_Data[[#This Row],[ShippingCost]]</f>
        <v>144604.32999999999</v>
      </c>
      <c r="Q5771" s="7">
        <f>Sales_Data[[#This Row],[Gross Revenue]]-Sales_Data[[#This Row],[TotalFinancialCost]]</f>
        <v>71395.670000000013</v>
      </c>
      <c r="R5771" s="7">
        <f>Sales_Data[[#This Row],[Actul Bill Amount]]-Sales_Data[[#This Row],[ShippingCost]]</f>
        <v>211395.67</v>
      </c>
      <c r="S5771">
        <v>1161</v>
      </c>
      <c r="T5771">
        <v>604.33000000000004</v>
      </c>
      <c r="U5771" t="s">
        <v>36</v>
      </c>
      <c r="V5771">
        <v>8000</v>
      </c>
      <c r="W5771" t="s">
        <v>22</v>
      </c>
      <c r="X5771" t="str">
        <f t="shared" si="181"/>
        <v>Nagpur</v>
      </c>
    </row>
    <row r="5772" spans="1:24" x14ac:dyDescent="0.4">
      <c r="A5772">
        <v>105771</v>
      </c>
      <c r="B5772" s="5">
        <v>46009.655555555553</v>
      </c>
      <c r="C5772" s="3" t="str">
        <f>TEXT(Sales_Data[[#This Row],[OrderDate]],"mmmm")</f>
        <v>December</v>
      </c>
      <c r="D5772" s="3" t="str">
        <f t="shared" si="180"/>
        <v>2025</v>
      </c>
      <c r="E5772" t="s">
        <v>45</v>
      </c>
      <c r="F5772" t="s">
        <v>43</v>
      </c>
      <c r="G5772" t="s">
        <v>29</v>
      </c>
      <c r="H5772" t="s">
        <v>25</v>
      </c>
      <c r="I5772" t="s">
        <v>100</v>
      </c>
      <c r="J5772">
        <v>27</v>
      </c>
      <c r="K5772">
        <v>4500</v>
      </c>
      <c r="L5772" s="7">
        <f>Sales_Data[[#This Row],[OrderQuantity]] *Sales_Data[[#This Row],[UnitPrice]]</f>
        <v>121500</v>
      </c>
      <c r="M5772" s="7">
        <f>Sales_Data[[#This Row],[UnitPrice]]-Sales_Data[[#This Row],[UnitCost]]</f>
        <v>2000</v>
      </c>
      <c r="N5772" s="7">
        <f>Sales_Data[[#This Row],[Gross Revenue]]-Sales_Data[[#This Row],[Discount Amount ]]</f>
        <v>119500</v>
      </c>
      <c r="O5772" s="7">
        <f>Sales_Data[[#This Row],[OrderQuantity]] *Sales_Data[[#This Row],[UnitCost]]</f>
        <v>67500</v>
      </c>
      <c r="P5772" s="7">
        <f>Sales_Data[[#This Row],[ItemCost]] +Sales_Data[[#This Row],[ShippingCost]]</f>
        <v>68343.19</v>
      </c>
      <c r="Q5772" s="7">
        <f>Sales_Data[[#This Row],[Gross Revenue]]-Sales_Data[[#This Row],[TotalFinancialCost]]</f>
        <v>53156.81</v>
      </c>
      <c r="R5772" s="7">
        <f>Sales_Data[[#This Row],[Actul Bill Amount]]-Sales_Data[[#This Row],[ShippingCost]]</f>
        <v>118656.81</v>
      </c>
      <c r="S5772">
        <v>1056</v>
      </c>
      <c r="T5772">
        <v>843.19</v>
      </c>
      <c r="U5772" t="s">
        <v>44</v>
      </c>
      <c r="V5772">
        <v>2500</v>
      </c>
      <c r="W5772" t="s">
        <v>27</v>
      </c>
      <c r="X5772" t="str">
        <f t="shared" si="181"/>
        <v>Mumbai</v>
      </c>
    </row>
    <row r="5773" spans="1:24" x14ac:dyDescent="0.4">
      <c r="A5773">
        <v>105772</v>
      </c>
      <c r="B5773" s="5">
        <v>45883.59097222222</v>
      </c>
      <c r="C5773" s="3" t="str">
        <f>TEXT(Sales_Data[[#This Row],[OrderDate]],"mmmm")</f>
        <v>August</v>
      </c>
      <c r="D5773" s="3" t="str">
        <f t="shared" si="180"/>
        <v>2025</v>
      </c>
      <c r="E5773" t="s">
        <v>42</v>
      </c>
      <c r="F5773" t="s">
        <v>43</v>
      </c>
      <c r="G5773" t="s">
        <v>29</v>
      </c>
      <c r="H5773" t="s">
        <v>16</v>
      </c>
      <c r="I5773" t="s">
        <v>100</v>
      </c>
      <c r="J5773">
        <v>59</v>
      </c>
      <c r="K5773">
        <v>1800</v>
      </c>
      <c r="L5773" s="7">
        <f>Sales_Data[[#This Row],[OrderQuantity]] *Sales_Data[[#This Row],[UnitPrice]]</f>
        <v>106200</v>
      </c>
      <c r="M5773" s="7">
        <f>Sales_Data[[#This Row],[UnitPrice]]-Sales_Data[[#This Row],[UnitCost]]</f>
        <v>900</v>
      </c>
      <c r="N5773" s="7">
        <f>Sales_Data[[#This Row],[Gross Revenue]]-Sales_Data[[#This Row],[Discount Amount ]]</f>
        <v>105300</v>
      </c>
      <c r="O5773" s="7">
        <f>Sales_Data[[#This Row],[OrderQuantity]] *Sales_Data[[#This Row],[UnitCost]]</f>
        <v>53100</v>
      </c>
      <c r="P5773" s="7">
        <f>Sales_Data[[#This Row],[ItemCost]] +Sales_Data[[#This Row],[ShippingCost]]</f>
        <v>53724.92</v>
      </c>
      <c r="Q5773" s="7">
        <f>Sales_Data[[#This Row],[Gross Revenue]]-Sales_Data[[#This Row],[TotalFinancialCost]]</f>
        <v>52475.08</v>
      </c>
      <c r="R5773" s="7">
        <f>Sales_Data[[#This Row],[Actul Bill Amount]]-Sales_Data[[#This Row],[ShippingCost]]</f>
        <v>104675.08</v>
      </c>
      <c r="S5773">
        <v>371</v>
      </c>
      <c r="T5773">
        <v>624.91999999999996</v>
      </c>
      <c r="U5773" t="s">
        <v>51</v>
      </c>
      <c r="V5773">
        <v>900</v>
      </c>
      <c r="W5773" t="s">
        <v>18</v>
      </c>
      <c r="X5773" t="str">
        <f t="shared" si="181"/>
        <v>Bengaluru</v>
      </c>
    </row>
    <row r="5774" spans="1:24" x14ac:dyDescent="0.4">
      <c r="A5774">
        <v>105773</v>
      </c>
      <c r="B5774" s="5">
        <v>45833.540972222225</v>
      </c>
      <c r="C5774" s="3" t="str">
        <f>TEXT(Sales_Data[[#This Row],[OrderDate]],"mmmm")</f>
        <v>June</v>
      </c>
      <c r="D5774" s="3" t="str">
        <f t="shared" si="180"/>
        <v>2025</v>
      </c>
      <c r="E5774" t="s">
        <v>48</v>
      </c>
      <c r="F5774" t="s">
        <v>40</v>
      </c>
      <c r="G5774" t="s">
        <v>15</v>
      </c>
      <c r="H5774" t="s">
        <v>32</v>
      </c>
      <c r="I5774" t="s">
        <v>100</v>
      </c>
      <c r="J5774">
        <v>76</v>
      </c>
      <c r="K5774">
        <v>1500</v>
      </c>
      <c r="L5774" s="7">
        <f>Sales_Data[[#This Row],[OrderQuantity]] *Sales_Data[[#This Row],[UnitPrice]]</f>
        <v>114000</v>
      </c>
      <c r="M5774" s="7">
        <f>Sales_Data[[#This Row],[UnitPrice]]-Sales_Data[[#This Row],[UnitCost]]</f>
        <v>700</v>
      </c>
      <c r="N5774" s="7">
        <f>Sales_Data[[#This Row],[Gross Revenue]]-Sales_Data[[#This Row],[Discount Amount ]]</f>
        <v>113300</v>
      </c>
      <c r="O5774" s="7">
        <f>Sales_Data[[#This Row],[OrderQuantity]] *Sales_Data[[#This Row],[UnitCost]]</f>
        <v>60800</v>
      </c>
      <c r="P5774" s="7">
        <f>Sales_Data[[#This Row],[ItemCost]] +Sales_Data[[#This Row],[ShippingCost]]</f>
        <v>61240.92</v>
      </c>
      <c r="Q5774" s="7">
        <f>Sales_Data[[#This Row],[Gross Revenue]]-Sales_Data[[#This Row],[TotalFinancialCost]]</f>
        <v>52759.08</v>
      </c>
      <c r="R5774" s="7">
        <f>Sales_Data[[#This Row],[Actul Bill Amount]]-Sales_Data[[#This Row],[ShippingCost]]</f>
        <v>112859.08</v>
      </c>
      <c r="S5774">
        <v>776</v>
      </c>
      <c r="T5774">
        <v>440.92</v>
      </c>
      <c r="U5774" t="s">
        <v>52</v>
      </c>
      <c r="V5774">
        <v>800</v>
      </c>
      <c r="W5774" t="s">
        <v>33</v>
      </c>
      <c r="X5774" t="str">
        <f t="shared" si="181"/>
        <v>Delhi</v>
      </c>
    </row>
    <row r="5775" spans="1:24" x14ac:dyDescent="0.4">
      <c r="A5775">
        <v>105774</v>
      </c>
      <c r="B5775" s="5">
        <v>45933.210416666669</v>
      </c>
      <c r="C5775" s="3" t="str">
        <f>TEXT(Sales_Data[[#This Row],[OrderDate]],"mmmm")</f>
        <v>October</v>
      </c>
      <c r="D5775" s="3" t="str">
        <f t="shared" si="180"/>
        <v>2025</v>
      </c>
      <c r="E5775" t="s">
        <v>23</v>
      </c>
      <c r="F5775" t="s">
        <v>35</v>
      </c>
      <c r="G5775" t="s">
        <v>15</v>
      </c>
      <c r="H5775" t="s">
        <v>37</v>
      </c>
      <c r="I5775" t="s">
        <v>100</v>
      </c>
      <c r="J5775">
        <v>85</v>
      </c>
      <c r="K5775">
        <v>12000</v>
      </c>
      <c r="L5775" s="7">
        <f>Sales_Data[[#This Row],[OrderQuantity]] *Sales_Data[[#This Row],[UnitPrice]]</f>
        <v>1020000</v>
      </c>
      <c r="M5775" s="7">
        <f>Sales_Data[[#This Row],[UnitPrice]]-Sales_Data[[#This Row],[UnitCost]]</f>
        <v>4000</v>
      </c>
      <c r="N5775" s="7">
        <f>Sales_Data[[#This Row],[Gross Revenue]]-Sales_Data[[#This Row],[Discount Amount ]]</f>
        <v>1016000</v>
      </c>
      <c r="O5775" s="7">
        <f>Sales_Data[[#This Row],[OrderQuantity]] *Sales_Data[[#This Row],[UnitCost]]</f>
        <v>680000</v>
      </c>
      <c r="P5775" s="7">
        <f>Sales_Data[[#This Row],[ItemCost]] +Sales_Data[[#This Row],[ShippingCost]]</f>
        <v>681911.86</v>
      </c>
      <c r="Q5775" s="7">
        <f>Sales_Data[[#This Row],[Gross Revenue]]-Sales_Data[[#This Row],[TotalFinancialCost]]</f>
        <v>338088.14</v>
      </c>
      <c r="R5775" s="7">
        <f>Sales_Data[[#This Row],[Actul Bill Amount]]-Sales_Data[[#This Row],[ShippingCost]]</f>
        <v>1014088.14</v>
      </c>
      <c r="S5775">
        <v>569</v>
      </c>
      <c r="T5775">
        <v>1911.86</v>
      </c>
      <c r="U5775" t="s">
        <v>36</v>
      </c>
      <c r="V5775">
        <v>8000</v>
      </c>
      <c r="W5775" t="s">
        <v>38</v>
      </c>
      <c r="X5775" t="str">
        <f t="shared" si="181"/>
        <v>Kolkata</v>
      </c>
    </row>
    <row r="5776" spans="1:24" x14ac:dyDescent="0.4">
      <c r="A5776">
        <v>105775</v>
      </c>
      <c r="B5776" s="5">
        <v>45696.05</v>
      </c>
      <c r="C5776" s="3" t="str">
        <f>TEXT(Sales_Data[[#This Row],[OrderDate]],"mmmm")</f>
        <v>February</v>
      </c>
      <c r="D5776" s="3" t="str">
        <f t="shared" si="180"/>
        <v>2025</v>
      </c>
      <c r="E5776" t="s">
        <v>23</v>
      </c>
      <c r="F5776" t="s">
        <v>28</v>
      </c>
      <c r="G5776" t="s">
        <v>15</v>
      </c>
      <c r="H5776" t="s">
        <v>16</v>
      </c>
      <c r="I5776" t="s">
        <v>100</v>
      </c>
      <c r="J5776">
        <v>33</v>
      </c>
      <c r="K5776">
        <v>2500</v>
      </c>
      <c r="L5776" s="7">
        <f>Sales_Data[[#This Row],[OrderQuantity]] *Sales_Data[[#This Row],[UnitPrice]]</f>
        <v>82500</v>
      </c>
      <c r="M5776" s="7">
        <f>Sales_Data[[#This Row],[UnitPrice]]-Sales_Data[[#This Row],[UnitCost]]</f>
        <v>1000</v>
      </c>
      <c r="N5776" s="7">
        <f>Sales_Data[[#This Row],[Gross Revenue]]-Sales_Data[[#This Row],[Discount Amount ]]</f>
        <v>81500</v>
      </c>
      <c r="O5776" s="7">
        <f>Sales_Data[[#This Row],[OrderQuantity]] *Sales_Data[[#This Row],[UnitCost]]</f>
        <v>49500</v>
      </c>
      <c r="P5776" s="7">
        <f>Sales_Data[[#This Row],[ItemCost]] +Sales_Data[[#This Row],[ShippingCost]]</f>
        <v>50258.5</v>
      </c>
      <c r="Q5776" s="7">
        <f>Sales_Data[[#This Row],[Gross Revenue]]-Sales_Data[[#This Row],[TotalFinancialCost]]</f>
        <v>32241.5</v>
      </c>
      <c r="R5776" s="7">
        <f>Sales_Data[[#This Row],[Actul Bill Amount]]-Sales_Data[[#This Row],[ShippingCost]]</f>
        <v>80741.5</v>
      </c>
      <c r="S5776">
        <v>1138</v>
      </c>
      <c r="T5776">
        <v>758.5</v>
      </c>
      <c r="U5776" t="s">
        <v>54</v>
      </c>
      <c r="V5776">
        <v>1500</v>
      </c>
      <c r="W5776" t="s">
        <v>18</v>
      </c>
      <c r="X5776" t="str">
        <f t="shared" si="181"/>
        <v>Bengaluru</v>
      </c>
    </row>
    <row r="5777" spans="1:24" x14ac:dyDescent="0.4">
      <c r="A5777">
        <v>105776</v>
      </c>
      <c r="B5777" s="5">
        <v>45717.354166666664</v>
      </c>
      <c r="C5777" s="3" t="str">
        <f>TEXT(Sales_Data[[#This Row],[OrderDate]],"mmmm")</f>
        <v>March</v>
      </c>
      <c r="D5777" s="3" t="str">
        <f t="shared" si="180"/>
        <v>2025</v>
      </c>
      <c r="E5777" t="s">
        <v>23</v>
      </c>
      <c r="F5777" t="s">
        <v>46</v>
      </c>
      <c r="G5777" t="s">
        <v>15</v>
      </c>
      <c r="H5777" t="s">
        <v>32</v>
      </c>
      <c r="I5777" t="s">
        <v>100</v>
      </c>
      <c r="J5777">
        <v>93</v>
      </c>
      <c r="K5777">
        <v>4500</v>
      </c>
      <c r="L5777" s="7">
        <f>Sales_Data[[#This Row],[OrderQuantity]] *Sales_Data[[#This Row],[UnitPrice]]</f>
        <v>418500</v>
      </c>
      <c r="M5777" s="7">
        <f>Sales_Data[[#This Row],[UnitPrice]]-Sales_Data[[#This Row],[UnitCost]]</f>
        <v>1700</v>
      </c>
      <c r="N5777" s="7">
        <f>Sales_Data[[#This Row],[Gross Revenue]]-Sales_Data[[#This Row],[Discount Amount ]]</f>
        <v>416800</v>
      </c>
      <c r="O5777" s="7">
        <f>Sales_Data[[#This Row],[OrderQuantity]] *Sales_Data[[#This Row],[UnitCost]]</f>
        <v>260400</v>
      </c>
      <c r="P5777" s="7">
        <f>Sales_Data[[#This Row],[ItemCost]] +Sales_Data[[#This Row],[ShippingCost]]</f>
        <v>260799.68</v>
      </c>
      <c r="Q5777" s="7">
        <f>Sales_Data[[#This Row],[Gross Revenue]]-Sales_Data[[#This Row],[TotalFinancialCost]]</f>
        <v>157700.32</v>
      </c>
      <c r="R5777" s="7">
        <f>Sales_Data[[#This Row],[Actul Bill Amount]]-Sales_Data[[#This Row],[ShippingCost]]</f>
        <v>416400.32</v>
      </c>
      <c r="S5777">
        <v>645</v>
      </c>
      <c r="T5777">
        <v>399.68</v>
      </c>
      <c r="U5777" t="s">
        <v>47</v>
      </c>
      <c r="V5777">
        <v>2800</v>
      </c>
      <c r="W5777" t="s">
        <v>33</v>
      </c>
      <c r="X5777" t="str">
        <f t="shared" si="181"/>
        <v>Delhi</v>
      </c>
    </row>
    <row r="5778" spans="1:24" x14ac:dyDescent="0.4">
      <c r="A5778">
        <v>105777</v>
      </c>
      <c r="B5778" s="5">
        <v>45723.020833333336</v>
      </c>
      <c r="C5778" s="3" t="str">
        <f>TEXT(Sales_Data[[#This Row],[OrderDate]],"mmmm")</f>
        <v>March</v>
      </c>
      <c r="D5778" s="3" t="str">
        <f t="shared" si="180"/>
        <v>2025</v>
      </c>
      <c r="E5778" t="s">
        <v>50</v>
      </c>
      <c r="F5778" t="s">
        <v>24</v>
      </c>
      <c r="G5778" t="s">
        <v>31</v>
      </c>
      <c r="H5778" t="s">
        <v>16</v>
      </c>
      <c r="I5778" t="s">
        <v>100</v>
      </c>
      <c r="J5778">
        <v>80</v>
      </c>
      <c r="K5778">
        <v>3500</v>
      </c>
      <c r="L5778" s="7">
        <f>Sales_Data[[#This Row],[OrderQuantity]] *Sales_Data[[#This Row],[UnitPrice]]</f>
        <v>280000</v>
      </c>
      <c r="M5778" s="7">
        <f>Sales_Data[[#This Row],[UnitPrice]]-Sales_Data[[#This Row],[UnitCost]]</f>
        <v>1300</v>
      </c>
      <c r="N5778" s="7">
        <f>Sales_Data[[#This Row],[Gross Revenue]]-Sales_Data[[#This Row],[Discount Amount ]]</f>
        <v>278700</v>
      </c>
      <c r="O5778" s="7">
        <f>Sales_Data[[#This Row],[OrderQuantity]] *Sales_Data[[#This Row],[UnitCost]]</f>
        <v>176000</v>
      </c>
      <c r="P5778" s="7">
        <f>Sales_Data[[#This Row],[ItemCost]] +Sales_Data[[#This Row],[ShippingCost]]</f>
        <v>176449.49</v>
      </c>
      <c r="Q5778" s="7">
        <f>Sales_Data[[#This Row],[Gross Revenue]]-Sales_Data[[#This Row],[TotalFinancialCost]]</f>
        <v>103550.51000000001</v>
      </c>
      <c r="R5778" s="7">
        <f>Sales_Data[[#This Row],[Actul Bill Amount]]-Sales_Data[[#This Row],[ShippingCost]]</f>
        <v>278250.51</v>
      </c>
      <c r="S5778">
        <v>509</v>
      </c>
      <c r="T5778">
        <v>449.49</v>
      </c>
      <c r="U5778" t="s">
        <v>59</v>
      </c>
      <c r="V5778">
        <v>2200</v>
      </c>
      <c r="W5778" t="s">
        <v>18</v>
      </c>
      <c r="X5778" t="str">
        <f t="shared" si="181"/>
        <v>Bengaluru</v>
      </c>
    </row>
    <row r="5779" spans="1:24" x14ac:dyDescent="0.4">
      <c r="A5779">
        <v>105778</v>
      </c>
      <c r="B5779" s="5">
        <v>45978.337500000001</v>
      </c>
      <c r="C5779" s="3" t="str">
        <f>TEXT(Sales_Data[[#This Row],[OrderDate]],"mmmm")</f>
        <v>November</v>
      </c>
      <c r="D5779" s="3" t="str">
        <f t="shared" si="180"/>
        <v>2025</v>
      </c>
      <c r="E5779" t="s">
        <v>23</v>
      </c>
      <c r="F5779" t="s">
        <v>24</v>
      </c>
      <c r="G5779" t="s">
        <v>15</v>
      </c>
      <c r="H5779" t="s">
        <v>25</v>
      </c>
      <c r="I5779" t="s">
        <v>100</v>
      </c>
      <c r="J5779">
        <v>30</v>
      </c>
      <c r="K5779">
        <v>25000</v>
      </c>
      <c r="L5779" s="7">
        <f>Sales_Data[[#This Row],[OrderQuantity]] *Sales_Data[[#This Row],[UnitPrice]]</f>
        <v>750000</v>
      </c>
      <c r="M5779" s="7">
        <f>Sales_Data[[#This Row],[UnitPrice]]-Sales_Data[[#This Row],[UnitCost]]</f>
        <v>7000</v>
      </c>
      <c r="N5779" s="7">
        <f>Sales_Data[[#This Row],[Gross Revenue]]-Sales_Data[[#This Row],[Discount Amount ]]</f>
        <v>743000</v>
      </c>
      <c r="O5779" s="7">
        <f>Sales_Data[[#This Row],[OrderQuantity]] *Sales_Data[[#This Row],[UnitCost]]</f>
        <v>540000</v>
      </c>
      <c r="P5779" s="7">
        <f>Sales_Data[[#This Row],[ItemCost]] +Sales_Data[[#This Row],[ShippingCost]]</f>
        <v>540226.24</v>
      </c>
      <c r="Q5779" s="7">
        <f>Sales_Data[[#This Row],[Gross Revenue]]-Sales_Data[[#This Row],[TotalFinancialCost]]</f>
        <v>209773.76</v>
      </c>
      <c r="R5779" s="7">
        <f>Sales_Data[[#This Row],[Actul Bill Amount]]-Sales_Data[[#This Row],[ShippingCost]]</f>
        <v>742773.76000000001</v>
      </c>
      <c r="S5779">
        <v>418</v>
      </c>
      <c r="T5779">
        <v>226.24</v>
      </c>
      <c r="U5779" t="s">
        <v>60</v>
      </c>
      <c r="V5779">
        <v>18000</v>
      </c>
      <c r="W5779" t="s">
        <v>27</v>
      </c>
      <c r="X5779" t="str">
        <f t="shared" si="181"/>
        <v>Mumbai</v>
      </c>
    </row>
    <row r="5780" spans="1:24" x14ac:dyDescent="0.4">
      <c r="A5780">
        <v>105779</v>
      </c>
      <c r="B5780" s="5">
        <v>45781.382638888892</v>
      </c>
      <c r="C5780" s="3" t="str">
        <f>TEXT(Sales_Data[[#This Row],[OrderDate]],"mmmm")</f>
        <v>May</v>
      </c>
      <c r="D5780" s="3" t="str">
        <f t="shared" si="180"/>
        <v>2025</v>
      </c>
      <c r="E5780" t="s">
        <v>13</v>
      </c>
      <c r="F5780" t="s">
        <v>46</v>
      </c>
      <c r="G5780" t="s">
        <v>15</v>
      </c>
      <c r="H5780" t="s">
        <v>37</v>
      </c>
      <c r="I5780" t="s">
        <v>100</v>
      </c>
      <c r="J5780">
        <v>69</v>
      </c>
      <c r="K5780">
        <v>4500</v>
      </c>
      <c r="L5780" s="7">
        <f>Sales_Data[[#This Row],[OrderQuantity]] *Sales_Data[[#This Row],[UnitPrice]]</f>
        <v>310500</v>
      </c>
      <c r="M5780" s="7">
        <f>Sales_Data[[#This Row],[UnitPrice]]-Sales_Data[[#This Row],[UnitCost]]</f>
        <v>1700</v>
      </c>
      <c r="N5780" s="7">
        <f>Sales_Data[[#This Row],[Gross Revenue]]-Sales_Data[[#This Row],[Discount Amount ]]</f>
        <v>308800</v>
      </c>
      <c r="O5780" s="7">
        <f>Sales_Data[[#This Row],[OrderQuantity]] *Sales_Data[[#This Row],[UnitCost]]</f>
        <v>193200</v>
      </c>
      <c r="P5780" s="7">
        <f>Sales_Data[[#This Row],[ItemCost]] +Sales_Data[[#This Row],[ShippingCost]]</f>
        <v>193498.07</v>
      </c>
      <c r="Q5780" s="7">
        <f>Sales_Data[[#This Row],[Gross Revenue]]-Sales_Data[[#This Row],[TotalFinancialCost]]</f>
        <v>117001.93</v>
      </c>
      <c r="R5780" s="7">
        <f>Sales_Data[[#This Row],[Actul Bill Amount]]-Sales_Data[[#This Row],[ShippingCost]]</f>
        <v>308501.93</v>
      </c>
      <c r="S5780">
        <v>1051</v>
      </c>
      <c r="T5780">
        <v>298.07</v>
      </c>
      <c r="U5780" t="s">
        <v>47</v>
      </c>
      <c r="V5780">
        <v>2800</v>
      </c>
      <c r="W5780" t="s">
        <v>38</v>
      </c>
      <c r="X5780" t="str">
        <f t="shared" si="181"/>
        <v>Kolkata</v>
      </c>
    </row>
    <row r="5781" spans="1:24" x14ac:dyDescent="0.4">
      <c r="A5781">
        <v>105780</v>
      </c>
      <c r="B5781" s="5">
        <v>45821.070833333331</v>
      </c>
      <c r="C5781" s="3" t="str">
        <f>TEXT(Sales_Data[[#This Row],[OrderDate]],"mmmm")</f>
        <v>June</v>
      </c>
      <c r="D5781" s="3" t="str">
        <f t="shared" si="180"/>
        <v>2025</v>
      </c>
      <c r="E5781" t="s">
        <v>34</v>
      </c>
      <c r="F5781" t="s">
        <v>14</v>
      </c>
      <c r="G5781" t="s">
        <v>31</v>
      </c>
      <c r="H5781" t="s">
        <v>20</v>
      </c>
      <c r="I5781" t="s">
        <v>100</v>
      </c>
      <c r="J5781">
        <v>88</v>
      </c>
      <c r="K5781">
        <v>6500</v>
      </c>
      <c r="L5781" s="7">
        <f>Sales_Data[[#This Row],[OrderQuantity]] *Sales_Data[[#This Row],[UnitPrice]]</f>
        <v>572000</v>
      </c>
      <c r="M5781" s="7">
        <f>Sales_Data[[#This Row],[UnitPrice]]-Sales_Data[[#This Row],[UnitCost]]</f>
        <v>2300</v>
      </c>
      <c r="N5781" s="7">
        <f>Sales_Data[[#This Row],[Gross Revenue]]-Sales_Data[[#This Row],[Discount Amount ]]</f>
        <v>569700</v>
      </c>
      <c r="O5781" s="7">
        <f>Sales_Data[[#This Row],[OrderQuantity]] *Sales_Data[[#This Row],[UnitCost]]</f>
        <v>369600</v>
      </c>
      <c r="P5781" s="7">
        <f>Sales_Data[[#This Row],[ItemCost]] +Sales_Data[[#This Row],[ShippingCost]]</f>
        <v>369929.18</v>
      </c>
      <c r="Q5781" s="7">
        <f>Sales_Data[[#This Row],[Gross Revenue]]-Sales_Data[[#This Row],[TotalFinancialCost]]</f>
        <v>202070.82</v>
      </c>
      <c r="R5781" s="7">
        <f>Sales_Data[[#This Row],[Actul Bill Amount]]-Sales_Data[[#This Row],[ShippingCost]]</f>
        <v>569370.81999999995</v>
      </c>
      <c r="S5781">
        <v>930</v>
      </c>
      <c r="T5781">
        <v>329.18</v>
      </c>
      <c r="U5781" t="s">
        <v>21</v>
      </c>
      <c r="V5781">
        <v>4200</v>
      </c>
      <c r="W5781" t="s">
        <v>22</v>
      </c>
      <c r="X5781" t="str">
        <f t="shared" si="181"/>
        <v>Nagpur</v>
      </c>
    </row>
    <row r="5782" spans="1:24" x14ac:dyDescent="0.4">
      <c r="A5782">
        <v>105781</v>
      </c>
      <c r="B5782" s="5">
        <v>45816.884722222225</v>
      </c>
      <c r="C5782" s="3" t="str">
        <f>TEXT(Sales_Data[[#This Row],[OrderDate]],"mmmm")</f>
        <v>June</v>
      </c>
      <c r="D5782" s="3" t="str">
        <f t="shared" si="180"/>
        <v>2025</v>
      </c>
      <c r="E5782" t="s">
        <v>42</v>
      </c>
      <c r="F5782" t="s">
        <v>24</v>
      </c>
      <c r="G5782" t="s">
        <v>31</v>
      </c>
      <c r="H5782" t="s">
        <v>25</v>
      </c>
      <c r="I5782" t="s">
        <v>100</v>
      </c>
      <c r="J5782">
        <v>42</v>
      </c>
      <c r="K5782">
        <v>3500</v>
      </c>
      <c r="L5782" s="7">
        <f>Sales_Data[[#This Row],[OrderQuantity]] *Sales_Data[[#This Row],[UnitPrice]]</f>
        <v>147000</v>
      </c>
      <c r="M5782" s="7">
        <f>Sales_Data[[#This Row],[UnitPrice]]-Sales_Data[[#This Row],[UnitCost]]</f>
        <v>1300</v>
      </c>
      <c r="N5782" s="7">
        <f>Sales_Data[[#This Row],[Gross Revenue]]-Sales_Data[[#This Row],[Discount Amount ]]</f>
        <v>145700</v>
      </c>
      <c r="O5782" s="7">
        <f>Sales_Data[[#This Row],[OrderQuantity]] *Sales_Data[[#This Row],[UnitCost]]</f>
        <v>92400</v>
      </c>
      <c r="P5782" s="7">
        <f>Sales_Data[[#This Row],[ItemCost]] +Sales_Data[[#This Row],[ShippingCost]]</f>
        <v>92760.76</v>
      </c>
      <c r="Q5782" s="7">
        <f>Sales_Data[[#This Row],[Gross Revenue]]-Sales_Data[[#This Row],[TotalFinancialCost]]</f>
        <v>54239.240000000005</v>
      </c>
      <c r="R5782" s="7">
        <f>Sales_Data[[#This Row],[Actul Bill Amount]]-Sales_Data[[#This Row],[ShippingCost]]</f>
        <v>145339.24</v>
      </c>
      <c r="S5782">
        <v>671</v>
      </c>
      <c r="T5782">
        <v>360.76</v>
      </c>
      <c r="U5782" t="s">
        <v>59</v>
      </c>
      <c r="V5782">
        <v>2200</v>
      </c>
      <c r="W5782" t="s">
        <v>27</v>
      </c>
      <c r="X5782" t="str">
        <f t="shared" si="181"/>
        <v>Mumbai</v>
      </c>
    </row>
    <row r="5783" spans="1:24" x14ac:dyDescent="0.4">
      <c r="A5783">
        <v>105782</v>
      </c>
      <c r="B5783" s="5">
        <v>45714.765972222223</v>
      </c>
      <c r="C5783" s="3" t="str">
        <f>TEXT(Sales_Data[[#This Row],[OrderDate]],"mmmm")</f>
        <v>February</v>
      </c>
      <c r="D5783" s="3" t="str">
        <f t="shared" si="180"/>
        <v>2025</v>
      </c>
      <c r="E5783" t="s">
        <v>45</v>
      </c>
      <c r="F5783" t="s">
        <v>24</v>
      </c>
      <c r="G5783" t="s">
        <v>29</v>
      </c>
      <c r="H5783" t="s">
        <v>32</v>
      </c>
      <c r="I5783" t="s">
        <v>100</v>
      </c>
      <c r="J5783">
        <v>70</v>
      </c>
      <c r="K5783">
        <v>25000</v>
      </c>
      <c r="L5783" s="7">
        <f>Sales_Data[[#This Row],[OrderQuantity]] *Sales_Data[[#This Row],[UnitPrice]]</f>
        <v>1750000</v>
      </c>
      <c r="M5783" s="7">
        <f>Sales_Data[[#This Row],[UnitPrice]]-Sales_Data[[#This Row],[UnitCost]]</f>
        <v>7000</v>
      </c>
      <c r="N5783" s="7">
        <f>Sales_Data[[#This Row],[Gross Revenue]]-Sales_Data[[#This Row],[Discount Amount ]]</f>
        <v>1743000</v>
      </c>
      <c r="O5783" s="7">
        <f>Sales_Data[[#This Row],[OrderQuantity]] *Sales_Data[[#This Row],[UnitCost]]</f>
        <v>1260000</v>
      </c>
      <c r="P5783" s="7">
        <f>Sales_Data[[#This Row],[ItemCost]] +Sales_Data[[#This Row],[ShippingCost]]</f>
        <v>1261187.46</v>
      </c>
      <c r="Q5783" s="7">
        <f>Sales_Data[[#This Row],[Gross Revenue]]-Sales_Data[[#This Row],[TotalFinancialCost]]</f>
        <v>488812.54000000004</v>
      </c>
      <c r="R5783" s="7">
        <f>Sales_Data[[#This Row],[Actul Bill Amount]]-Sales_Data[[#This Row],[ShippingCost]]</f>
        <v>1741812.54</v>
      </c>
      <c r="S5783">
        <v>420</v>
      </c>
      <c r="T5783">
        <v>1187.46</v>
      </c>
      <c r="U5783" t="s">
        <v>60</v>
      </c>
      <c r="V5783">
        <v>18000</v>
      </c>
      <c r="W5783" t="s">
        <v>33</v>
      </c>
      <c r="X5783" t="str">
        <f t="shared" si="181"/>
        <v>Delhi</v>
      </c>
    </row>
    <row r="5784" spans="1:24" x14ac:dyDescent="0.4">
      <c r="A5784">
        <v>105783</v>
      </c>
      <c r="B5784" s="5">
        <v>45735.574305555558</v>
      </c>
      <c r="C5784" s="3" t="str">
        <f>TEXT(Sales_Data[[#This Row],[OrderDate]],"mmmm")</f>
        <v>March</v>
      </c>
      <c r="D5784" s="3" t="str">
        <f t="shared" si="180"/>
        <v>2025</v>
      </c>
      <c r="E5784" t="s">
        <v>45</v>
      </c>
      <c r="F5784" t="s">
        <v>35</v>
      </c>
      <c r="G5784" t="s">
        <v>15</v>
      </c>
      <c r="H5784" t="s">
        <v>32</v>
      </c>
      <c r="I5784" t="s">
        <v>100</v>
      </c>
      <c r="J5784">
        <v>43</v>
      </c>
      <c r="K5784">
        <v>8500</v>
      </c>
      <c r="L5784" s="7">
        <f>Sales_Data[[#This Row],[OrderQuantity]] *Sales_Data[[#This Row],[UnitPrice]]</f>
        <v>365500</v>
      </c>
      <c r="M5784" s="7">
        <f>Sales_Data[[#This Row],[UnitPrice]]-Sales_Data[[#This Row],[UnitCost]]</f>
        <v>3000</v>
      </c>
      <c r="N5784" s="7">
        <f>Sales_Data[[#This Row],[Gross Revenue]]-Sales_Data[[#This Row],[Discount Amount ]]</f>
        <v>362500</v>
      </c>
      <c r="O5784" s="7">
        <f>Sales_Data[[#This Row],[OrderQuantity]] *Sales_Data[[#This Row],[UnitCost]]</f>
        <v>236500</v>
      </c>
      <c r="P5784" s="7">
        <f>Sales_Data[[#This Row],[ItemCost]] +Sales_Data[[#This Row],[ShippingCost]]</f>
        <v>236733.63</v>
      </c>
      <c r="Q5784" s="7">
        <f>Sales_Data[[#This Row],[Gross Revenue]]-Sales_Data[[#This Row],[TotalFinancialCost]]</f>
        <v>128766.37</v>
      </c>
      <c r="R5784" s="7">
        <f>Sales_Data[[#This Row],[Actul Bill Amount]]-Sales_Data[[#This Row],[ShippingCost]]</f>
        <v>362266.37</v>
      </c>
      <c r="S5784">
        <v>344</v>
      </c>
      <c r="T5784">
        <v>233.63</v>
      </c>
      <c r="U5784" t="s">
        <v>49</v>
      </c>
      <c r="V5784">
        <v>5500</v>
      </c>
      <c r="W5784" t="s">
        <v>33</v>
      </c>
      <c r="X5784" t="str">
        <f t="shared" si="181"/>
        <v>Delhi</v>
      </c>
    </row>
    <row r="5785" spans="1:24" x14ac:dyDescent="0.4">
      <c r="A5785">
        <v>105784</v>
      </c>
      <c r="B5785" s="5">
        <v>45851.115277777775</v>
      </c>
      <c r="C5785" s="3" t="str">
        <f>TEXT(Sales_Data[[#This Row],[OrderDate]],"mmmm")</f>
        <v>July</v>
      </c>
      <c r="D5785" s="3" t="str">
        <f t="shared" si="180"/>
        <v>2025</v>
      </c>
      <c r="E5785" t="s">
        <v>45</v>
      </c>
      <c r="F5785" t="s">
        <v>43</v>
      </c>
      <c r="G5785" t="s">
        <v>31</v>
      </c>
      <c r="H5785" t="s">
        <v>25</v>
      </c>
      <c r="I5785" t="s">
        <v>100</v>
      </c>
      <c r="J5785">
        <v>91</v>
      </c>
      <c r="K5785">
        <v>1800</v>
      </c>
      <c r="L5785" s="7">
        <f>Sales_Data[[#This Row],[OrderQuantity]] *Sales_Data[[#This Row],[UnitPrice]]</f>
        <v>163800</v>
      </c>
      <c r="M5785" s="7">
        <f>Sales_Data[[#This Row],[UnitPrice]]-Sales_Data[[#This Row],[UnitCost]]</f>
        <v>900</v>
      </c>
      <c r="N5785" s="7">
        <f>Sales_Data[[#This Row],[Gross Revenue]]-Sales_Data[[#This Row],[Discount Amount ]]</f>
        <v>162900</v>
      </c>
      <c r="O5785" s="7">
        <f>Sales_Data[[#This Row],[OrderQuantity]] *Sales_Data[[#This Row],[UnitCost]]</f>
        <v>81900</v>
      </c>
      <c r="P5785" s="7">
        <f>Sales_Data[[#This Row],[ItemCost]] +Sales_Data[[#This Row],[ShippingCost]]</f>
        <v>82672.33</v>
      </c>
      <c r="Q5785" s="7">
        <f>Sales_Data[[#This Row],[Gross Revenue]]-Sales_Data[[#This Row],[TotalFinancialCost]]</f>
        <v>81127.67</v>
      </c>
      <c r="R5785" s="7">
        <f>Sales_Data[[#This Row],[Actul Bill Amount]]-Sales_Data[[#This Row],[ShippingCost]]</f>
        <v>162127.67000000001</v>
      </c>
      <c r="S5785">
        <v>661</v>
      </c>
      <c r="T5785">
        <v>772.33</v>
      </c>
      <c r="U5785" t="s">
        <v>51</v>
      </c>
      <c r="V5785">
        <v>900</v>
      </c>
      <c r="W5785" t="s">
        <v>27</v>
      </c>
      <c r="X5785" t="str">
        <f t="shared" si="181"/>
        <v>Mumbai</v>
      </c>
    </row>
    <row r="5786" spans="1:24" x14ac:dyDescent="0.4">
      <c r="A5786">
        <v>105785</v>
      </c>
      <c r="B5786" s="5">
        <v>45942.655555555553</v>
      </c>
      <c r="C5786" s="3" t="str">
        <f>TEXT(Sales_Data[[#This Row],[OrderDate]],"mmmm")</f>
        <v>October</v>
      </c>
      <c r="D5786" s="3" t="str">
        <f t="shared" si="180"/>
        <v>2025</v>
      </c>
      <c r="E5786" t="s">
        <v>19</v>
      </c>
      <c r="F5786" t="s">
        <v>43</v>
      </c>
      <c r="G5786" t="s">
        <v>15</v>
      </c>
      <c r="H5786" t="s">
        <v>25</v>
      </c>
      <c r="I5786" t="s">
        <v>100</v>
      </c>
      <c r="J5786">
        <v>51</v>
      </c>
      <c r="K5786">
        <v>1800</v>
      </c>
      <c r="L5786" s="7">
        <f>Sales_Data[[#This Row],[OrderQuantity]] *Sales_Data[[#This Row],[UnitPrice]]</f>
        <v>91800</v>
      </c>
      <c r="M5786" s="7">
        <f>Sales_Data[[#This Row],[UnitPrice]]-Sales_Data[[#This Row],[UnitCost]]</f>
        <v>900</v>
      </c>
      <c r="N5786" s="7">
        <f>Sales_Data[[#This Row],[Gross Revenue]]-Sales_Data[[#This Row],[Discount Amount ]]</f>
        <v>90900</v>
      </c>
      <c r="O5786" s="7">
        <f>Sales_Data[[#This Row],[OrderQuantity]] *Sales_Data[[#This Row],[UnitCost]]</f>
        <v>45900</v>
      </c>
      <c r="P5786" s="7">
        <f>Sales_Data[[#This Row],[ItemCost]] +Sales_Data[[#This Row],[ShippingCost]]</f>
        <v>46771.98</v>
      </c>
      <c r="Q5786" s="7">
        <f>Sales_Data[[#This Row],[Gross Revenue]]-Sales_Data[[#This Row],[TotalFinancialCost]]</f>
        <v>45028.02</v>
      </c>
      <c r="R5786" s="7">
        <f>Sales_Data[[#This Row],[Actul Bill Amount]]-Sales_Data[[#This Row],[ShippingCost]]</f>
        <v>90028.02</v>
      </c>
      <c r="S5786">
        <v>1121</v>
      </c>
      <c r="T5786">
        <v>871.98</v>
      </c>
      <c r="U5786" t="s">
        <v>51</v>
      </c>
      <c r="V5786">
        <v>900</v>
      </c>
      <c r="W5786" t="s">
        <v>27</v>
      </c>
      <c r="X5786" t="str">
        <f t="shared" si="181"/>
        <v>Mumbai</v>
      </c>
    </row>
    <row r="5787" spans="1:24" x14ac:dyDescent="0.4">
      <c r="A5787">
        <v>105786</v>
      </c>
      <c r="B5787" s="5">
        <v>45672.754861111112</v>
      </c>
      <c r="C5787" s="3" t="str">
        <f>TEXT(Sales_Data[[#This Row],[OrderDate]],"mmmm")</f>
        <v>January</v>
      </c>
      <c r="D5787" s="3" t="str">
        <f t="shared" si="180"/>
        <v>2025</v>
      </c>
      <c r="E5787" t="s">
        <v>42</v>
      </c>
      <c r="F5787" t="s">
        <v>28</v>
      </c>
      <c r="G5787" t="s">
        <v>15</v>
      </c>
      <c r="H5787" t="s">
        <v>25</v>
      </c>
      <c r="I5787" t="s">
        <v>100</v>
      </c>
      <c r="J5787">
        <v>79</v>
      </c>
      <c r="K5787">
        <v>2500</v>
      </c>
      <c r="L5787" s="7">
        <f>Sales_Data[[#This Row],[OrderQuantity]] *Sales_Data[[#This Row],[UnitPrice]]</f>
        <v>197500</v>
      </c>
      <c r="M5787" s="7">
        <f>Sales_Data[[#This Row],[UnitPrice]]-Sales_Data[[#This Row],[UnitCost]]</f>
        <v>1000</v>
      </c>
      <c r="N5787" s="7">
        <f>Sales_Data[[#This Row],[Gross Revenue]]-Sales_Data[[#This Row],[Discount Amount ]]</f>
        <v>196500</v>
      </c>
      <c r="O5787" s="7">
        <f>Sales_Data[[#This Row],[OrderQuantity]] *Sales_Data[[#This Row],[UnitCost]]</f>
        <v>118500</v>
      </c>
      <c r="P5787" s="7">
        <f>Sales_Data[[#This Row],[ItemCost]] +Sales_Data[[#This Row],[ShippingCost]]</f>
        <v>119334.06</v>
      </c>
      <c r="Q5787" s="7">
        <f>Sales_Data[[#This Row],[Gross Revenue]]-Sales_Data[[#This Row],[TotalFinancialCost]]</f>
        <v>78165.94</v>
      </c>
      <c r="R5787" s="7">
        <f>Sales_Data[[#This Row],[Actul Bill Amount]]-Sales_Data[[#This Row],[ShippingCost]]</f>
        <v>195665.94</v>
      </c>
      <c r="S5787">
        <v>623</v>
      </c>
      <c r="T5787">
        <v>834.06</v>
      </c>
      <c r="U5787" t="s">
        <v>54</v>
      </c>
      <c r="V5787">
        <v>1500</v>
      </c>
      <c r="W5787" t="s">
        <v>27</v>
      </c>
      <c r="X5787" t="str">
        <f t="shared" si="181"/>
        <v>Mumbai</v>
      </c>
    </row>
    <row r="5788" spans="1:24" x14ac:dyDescent="0.4">
      <c r="A5788">
        <v>105787</v>
      </c>
      <c r="B5788" s="5">
        <v>45669.374305555553</v>
      </c>
      <c r="C5788" s="3" t="str">
        <f>TEXT(Sales_Data[[#This Row],[OrderDate]],"mmmm")</f>
        <v>January</v>
      </c>
      <c r="D5788" s="3" t="str">
        <f t="shared" si="180"/>
        <v>2025</v>
      </c>
      <c r="E5788" t="s">
        <v>42</v>
      </c>
      <c r="F5788" t="s">
        <v>24</v>
      </c>
      <c r="G5788" t="s">
        <v>31</v>
      </c>
      <c r="H5788" t="s">
        <v>25</v>
      </c>
      <c r="I5788" t="s">
        <v>100</v>
      </c>
      <c r="J5788">
        <v>65</v>
      </c>
      <c r="K5788">
        <v>3500</v>
      </c>
      <c r="L5788" s="7">
        <f>Sales_Data[[#This Row],[OrderQuantity]] *Sales_Data[[#This Row],[UnitPrice]]</f>
        <v>227500</v>
      </c>
      <c r="M5788" s="7">
        <f>Sales_Data[[#This Row],[UnitPrice]]-Sales_Data[[#This Row],[UnitCost]]</f>
        <v>1300</v>
      </c>
      <c r="N5788" s="7">
        <f>Sales_Data[[#This Row],[Gross Revenue]]-Sales_Data[[#This Row],[Discount Amount ]]</f>
        <v>226200</v>
      </c>
      <c r="O5788" s="7">
        <f>Sales_Data[[#This Row],[OrderQuantity]] *Sales_Data[[#This Row],[UnitCost]]</f>
        <v>143000</v>
      </c>
      <c r="P5788" s="7">
        <f>Sales_Data[[#This Row],[ItemCost]] +Sales_Data[[#This Row],[ShippingCost]]</f>
        <v>143563.92000000001</v>
      </c>
      <c r="Q5788" s="7">
        <f>Sales_Data[[#This Row],[Gross Revenue]]-Sales_Data[[#This Row],[TotalFinancialCost]]</f>
        <v>83936.079999999987</v>
      </c>
      <c r="R5788" s="7">
        <f>Sales_Data[[#This Row],[Actul Bill Amount]]-Sales_Data[[#This Row],[ShippingCost]]</f>
        <v>225636.08</v>
      </c>
      <c r="S5788">
        <v>301</v>
      </c>
      <c r="T5788">
        <v>563.91999999999996</v>
      </c>
      <c r="U5788" t="s">
        <v>59</v>
      </c>
      <c r="V5788">
        <v>2200</v>
      </c>
      <c r="W5788" t="s">
        <v>27</v>
      </c>
      <c r="X5788" t="str">
        <f t="shared" si="181"/>
        <v>Mumbai</v>
      </c>
    </row>
    <row r="5789" spans="1:24" x14ac:dyDescent="0.4">
      <c r="A5789">
        <v>105788</v>
      </c>
      <c r="B5789" s="5">
        <v>45758.041666666664</v>
      </c>
      <c r="C5789" s="3" t="str">
        <f>TEXT(Sales_Data[[#This Row],[OrderDate]],"mmmm")</f>
        <v>April</v>
      </c>
      <c r="D5789" s="3" t="str">
        <f t="shared" si="180"/>
        <v>2025</v>
      </c>
      <c r="E5789" t="s">
        <v>39</v>
      </c>
      <c r="F5789" t="s">
        <v>55</v>
      </c>
      <c r="G5789" t="s">
        <v>29</v>
      </c>
      <c r="H5789" t="s">
        <v>32</v>
      </c>
      <c r="I5789" t="s">
        <v>100</v>
      </c>
      <c r="J5789">
        <v>79</v>
      </c>
      <c r="K5789">
        <v>1200</v>
      </c>
      <c r="L5789" s="7">
        <f>Sales_Data[[#This Row],[OrderQuantity]] *Sales_Data[[#This Row],[UnitPrice]]</f>
        <v>94800</v>
      </c>
      <c r="M5789" s="7">
        <f>Sales_Data[[#This Row],[UnitPrice]]-Sales_Data[[#This Row],[UnitCost]]</f>
        <v>400</v>
      </c>
      <c r="N5789" s="7">
        <f>Sales_Data[[#This Row],[Gross Revenue]]-Sales_Data[[#This Row],[Discount Amount ]]</f>
        <v>94400</v>
      </c>
      <c r="O5789" s="7">
        <f>Sales_Data[[#This Row],[OrderQuantity]] *Sales_Data[[#This Row],[UnitCost]]</f>
        <v>63200</v>
      </c>
      <c r="P5789" s="7">
        <f>Sales_Data[[#This Row],[ItemCost]] +Sales_Data[[#This Row],[ShippingCost]]</f>
        <v>64063.86</v>
      </c>
      <c r="Q5789" s="7">
        <f>Sales_Data[[#This Row],[Gross Revenue]]-Sales_Data[[#This Row],[TotalFinancialCost]]</f>
        <v>30736.14</v>
      </c>
      <c r="R5789" s="7">
        <f>Sales_Data[[#This Row],[Actul Bill Amount]]-Sales_Data[[#This Row],[ShippingCost]]</f>
        <v>93536.14</v>
      </c>
      <c r="S5789">
        <v>654</v>
      </c>
      <c r="T5789">
        <v>863.86</v>
      </c>
      <c r="U5789" t="s">
        <v>58</v>
      </c>
      <c r="V5789">
        <v>800</v>
      </c>
      <c r="W5789" t="s">
        <v>33</v>
      </c>
      <c r="X5789" t="str">
        <f t="shared" si="181"/>
        <v>Delhi</v>
      </c>
    </row>
    <row r="5790" spans="1:24" x14ac:dyDescent="0.4">
      <c r="A5790">
        <v>105789</v>
      </c>
      <c r="B5790" s="5">
        <v>45813.131944444445</v>
      </c>
      <c r="C5790" s="3" t="str">
        <f>TEXT(Sales_Data[[#This Row],[OrderDate]],"mmmm")</f>
        <v>June</v>
      </c>
      <c r="D5790" s="3" t="str">
        <f t="shared" si="180"/>
        <v>2025</v>
      </c>
      <c r="E5790" t="s">
        <v>34</v>
      </c>
      <c r="F5790" t="s">
        <v>24</v>
      </c>
      <c r="G5790" t="s">
        <v>31</v>
      </c>
      <c r="H5790" t="s">
        <v>32</v>
      </c>
      <c r="I5790" t="s">
        <v>100</v>
      </c>
      <c r="J5790">
        <v>32</v>
      </c>
      <c r="K5790">
        <v>25000</v>
      </c>
      <c r="L5790" s="7">
        <f>Sales_Data[[#This Row],[OrderQuantity]] *Sales_Data[[#This Row],[UnitPrice]]</f>
        <v>800000</v>
      </c>
      <c r="M5790" s="7">
        <f>Sales_Data[[#This Row],[UnitPrice]]-Sales_Data[[#This Row],[UnitCost]]</f>
        <v>7000</v>
      </c>
      <c r="N5790" s="7">
        <f>Sales_Data[[#This Row],[Gross Revenue]]-Sales_Data[[#This Row],[Discount Amount ]]</f>
        <v>793000</v>
      </c>
      <c r="O5790" s="7">
        <f>Sales_Data[[#This Row],[OrderQuantity]] *Sales_Data[[#This Row],[UnitCost]]</f>
        <v>576000</v>
      </c>
      <c r="P5790" s="7">
        <f>Sales_Data[[#This Row],[ItemCost]] +Sales_Data[[#This Row],[ShippingCost]]</f>
        <v>577135.52</v>
      </c>
      <c r="Q5790" s="7">
        <f>Sales_Data[[#This Row],[Gross Revenue]]-Sales_Data[[#This Row],[TotalFinancialCost]]</f>
        <v>222864.47999999998</v>
      </c>
      <c r="R5790" s="7">
        <f>Sales_Data[[#This Row],[Actul Bill Amount]]-Sales_Data[[#This Row],[ShippingCost]]</f>
        <v>791864.48</v>
      </c>
      <c r="S5790">
        <v>1176</v>
      </c>
      <c r="T5790">
        <v>1135.52</v>
      </c>
      <c r="U5790" t="s">
        <v>60</v>
      </c>
      <c r="V5790">
        <v>18000</v>
      </c>
      <c r="W5790" t="s">
        <v>33</v>
      </c>
      <c r="X5790" t="str">
        <f t="shared" si="181"/>
        <v>Delhi</v>
      </c>
    </row>
    <row r="5791" spans="1:24" x14ac:dyDescent="0.4">
      <c r="A5791">
        <v>105790</v>
      </c>
      <c r="B5791" s="5">
        <v>45997.974305555559</v>
      </c>
      <c r="C5791" s="3" t="str">
        <f>TEXT(Sales_Data[[#This Row],[OrderDate]],"mmmm")</f>
        <v>December</v>
      </c>
      <c r="D5791" s="3" t="str">
        <f t="shared" si="180"/>
        <v>2025</v>
      </c>
      <c r="E5791" t="s">
        <v>23</v>
      </c>
      <c r="F5791" t="s">
        <v>28</v>
      </c>
      <c r="G5791" t="s">
        <v>15</v>
      </c>
      <c r="H5791" t="s">
        <v>32</v>
      </c>
      <c r="I5791" t="s">
        <v>100</v>
      </c>
      <c r="J5791">
        <v>86</v>
      </c>
      <c r="K5791">
        <v>450</v>
      </c>
      <c r="L5791" s="7">
        <f>Sales_Data[[#This Row],[OrderQuantity]] *Sales_Data[[#This Row],[UnitPrice]]</f>
        <v>38700</v>
      </c>
      <c r="M5791" s="7">
        <f>Sales_Data[[#This Row],[UnitPrice]]-Sales_Data[[#This Row],[UnitCost]]</f>
        <v>250</v>
      </c>
      <c r="N5791" s="7">
        <f>Sales_Data[[#This Row],[Gross Revenue]]-Sales_Data[[#This Row],[Discount Amount ]]</f>
        <v>38450</v>
      </c>
      <c r="O5791" s="7">
        <f>Sales_Data[[#This Row],[OrderQuantity]] *Sales_Data[[#This Row],[UnitCost]]</f>
        <v>17200</v>
      </c>
      <c r="P5791" s="7">
        <f>Sales_Data[[#This Row],[ItemCost]] +Sales_Data[[#This Row],[ShippingCost]]</f>
        <v>18032.580000000002</v>
      </c>
      <c r="Q5791" s="7">
        <f>Sales_Data[[#This Row],[Gross Revenue]]-Sales_Data[[#This Row],[TotalFinancialCost]]</f>
        <v>20667.419999999998</v>
      </c>
      <c r="R5791" s="7">
        <f>Sales_Data[[#This Row],[Actul Bill Amount]]-Sales_Data[[#This Row],[ShippingCost]]</f>
        <v>37617.42</v>
      </c>
      <c r="S5791">
        <v>652</v>
      </c>
      <c r="T5791">
        <v>832.58</v>
      </c>
      <c r="U5791" t="s">
        <v>30</v>
      </c>
      <c r="V5791">
        <v>200</v>
      </c>
      <c r="W5791" t="s">
        <v>33</v>
      </c>
      <c r="X5791" t="str">
        <f t="shared" si="181"/>
        <v>Delhi</v>
      </c>
    </row>
    <row r="5792" spans="1:24" x14ac:dyDescent="0.4">
      <c r="A5792">
        <v>105791</v>
      </c>
      <c r="B5792" s="5">
        <v>45782.443055555559</v>
      </c>
      <c r="C5792" s="3" t="str">
        <f>TEXT(Sales_Data[[#This Row],[OrderDate]],"mmmm")</f>
        <v>May</v>
      </c>
      <c r="D5792" s="3" t="str">
        <f t="shared" si="180"/>
        <v>2025</v>
      </c>
      <c r="E5792" t="s">
        <v>23</v>
      </c>
      <c r="F5792" t="s">
        <v>46</v>
      </c>
      <c r="G5792" t="s">
        <v>29</v>
      </c>
      <c r="H5792" t="s">
        <v>25</v>
      </c>
      <c r="I5792" t="s">
        <v>100</v>
      </c>
      <c r="J5792">
        <v>7</v>
      </c>
      <c r="K5792">
        <v>15000</v>
      </c>
      <c r="L5792" s="7">
        <f>Sales_Data[[#This Row],[OrderQuantity]] *Sales_Data[[#This Row],[UnitPrice]]</f>
        <v>105000</v>
      </c>
      <c r="M5792" s="7">
        <f>Sales_Data[[#This Row],[UnitPrice]]-Sales_Data[[#This Row],[UnitCost]]</f>
        <v>5500</v>
      </c>
      <c r="N5792" s="7">
        <f>Sales_Data[[#This Row],[Gross Revenue]]-Sales_Data[[#This Row],[Discount Amount ]]</f>
        <v>99500</v>
      </c>
      <c r="O5792" s="7">
        <f>Sales_Data[[#This Row],[OrderQuantity]] *Sales_Data[[#This Row],[UnitCost]]</f>
        <v>66500</v>
      </c>
      <c r="P5792" s="7">
        <f>Sales_Data[[#This Row],[ItemCost]] +Sales_Data[[#This Row],[ShippingCost]]</f>
        <v>66760.19</v>
      </c>
      <c r="Q5792" s="7">
        <f>Sales_Data[[#This Row],[Gross Revenue]]-Sales_Data[[#This Row],[TotalFinancialCost]]</f>
        <v>38239.81</v>
      </c>
      <c r="R5792" s="7">
        <f>Sales_Data[[#This Row],[Actul Bill Amount]]-Sales_Data[[#This Row],[ShippingCost]]</f>
        <v>99239.81</v>
      </c>
      <c r="S5792">
        <v>377</v>
      </c>
      <c r="T5792">
        <v>260.19</v>
      </c>
      <c r="U5792" t="s">
        <v>53</v>
      </c>
      <c r="V5792">
        <v>9500</v>
      </c>
      <c r="W5792" t="s">
        <v>27</v>
      </c>
      <c r="X5792" t="str">
        <f t="shared" si="181"/>
        <v>Mumbai</v>
      </c>
    </row>
    <row r="5793" spans="1:24" x14ac:dyDescent="0.4">
      <c r="A5793">
        <v>105792</v>
      </c>
      <c r="B5793" s="5">
        <v>46016.292361111111</v>
      </c>
      <c r="C5793" s="3" t="str">
        <f>TEXT(Sales_Data[[#This Row],[OrderDate]],"mmmm")</f>
        <v>December</v>
      </c>
      <c r="D5793" s="3" t="str">
        <f t="shared" si="180"/>
        <v>2025</v>
      </c>
      <c r="E5793" t="s">
        <v>19</v>
      </c>
      <c r="F5793" t="s">
        <v>28</v>
      </c>
      <c r="G5793" t="s">
        <v>29</v>
      </c>
      <c r="H5793" t="s">
        <v>16</v>
      </c>
      <c r="I5793" t="s">
        <v>100</v>
      </c>
      <c r="J5793">
        <v>42</v>
      </c>
      <c r="K5793">
        <v>2500</v>
      </c>
      <c r="L5793" s="7">
        <f>Sales_Data[[#This Row],[OrderQuantity]] *Sales_Data[[#This Row],[UnitPrice]]</f>
        <v>105000</v>
      </c>
      <c r="M5793" s="7">
        <f>Sales_Data[[#This Row],[UnitPrice]]-Sales_Data[[#This Row],[UnitCost]]</f>
        <v>1000</v>
      </c>
      <c r="N5793" s="7">
        <f>Sales_Data[[#This Row],[Gross Revenue]]-Sales_Data[[#This Row],[Discount Amount ]]</f>
        <v>104000</v>
      </c>
      <c r="O5793" s="7">
        <f>Sales_Data[[#This Row],[OrderQuantity]] *Sales_Data[[#This Row],[UnitCost]]</f>
        <v>63000</v>
      </c>
      <c r="P5793" s="7">
        <f>Sales_Data[[#This Row],[ItemCost]] +Sales_Data[[#This Row],[ShippingCost]]</f>
        <v>64045.42</v>
      </c>
      <c r="Q5793" s="7">
        <f>Sales_Data[[#This Row],[Gross Revenue]]-Sales_Data[[#This Row],[TotalFinancialCost]]</f>
        <v>40954.58</v>
      </c>
      <c r="R5793" s="7">
        <f>Sales_Data[[#This Row],[Actul Bill Amount]]-Sales_Data[[#This Row],[ShippingCost]]</f>
        <v>102954.58</v>
      </c>
      <c r="S5793">
        <v>414</v>
      </c>
      <c r="T5793">
        <v>1045.42</v>
      </c>
      <c r="U5793" t="s">
        <v>54</v>
      </c>
      <c r="V5793">
        <v>1500</v>
      </c>
      <c r="W5793" t="s">
        <v>18</v>
      </c>
      <c r="X5793" t="str">
        <f t="shared" si="181"/>
        <v>Bengaluru</v>
      </c>
    </row>
    <row r="5794" spans="1:24" x14ac:dyDescent="0.4">
      <c r="A5794">
        <v>105793</v>
      </c>
      <c r="B5794" s="5">
        <v>45937.665277777778</v>
      </c>
      <c r="C5794" s="3" t="str">
        <f>TEXT(Sales_Data[[#This Row],[OrderDate]],"mmmm")</f>
        <v>October</v>
      </c>
      <c r="D5794" s="3" t="str">
        <f t="shared" si="180"/>
        <v>2025</v>
      </c>
      <c r="E5794" t="s">
        <v>50</v>
      </c>
      <c r="F5794" t="s">
        <v>46</v>
      </c>
      <c r="G5794" t="s">
        <v>29</v>
      </c>
      <c r="H5794" t="s">
        <v>32</v>
      </c>
      <c r="I5794" t="s">
        <v>100</v>
      </c>
      <c r="J5794">
        <v>38</v>
      </c>
      <c r="K5794">
        <v>15000</v>
      </c>
      <c r="L5794" s="7">
        <f>Sales_Data[[#This Row],[OrderQuantity]] *Sales_Data[[#This Row],[UnitPrice]]</f>
        <v>570000</v>
      </c>
      <c r="M5794" s="7">
        <f>Sales_Data[[#This Row],[UnitPrice]]-Sales_Data[[#This Row],[UnitCost]]</f>
        <v>5500</v>
      </c>
      <c r="N5794" s="7">
        <f>Sales_Data[[#This Row],[Gross Revenue]]-Sales_Data[[#This Row],[Discount Amount ]]</f>
        <v>564500</v>
      </c>
      <c r="O5794" s="7">
        <f>Sales_Data[[#This Row],[OrderQuantity]] *Sales_Data[[#This Row],[UnitCost]]</f>
        <v>361000</v>
      </c>
      <c r="P5794" s="7">
        <f>Sales_Data[[#This Row],[ItemCost]] +Sales_Data[[#This Row],[ShippingCost]]</f>
        <v>362495.69</v>
      </c>
      <c r="Q5794" s="7">
        <f>Sales_Data[[#This Row],[Gross Revenue]]-Sales_Data[[#This Row],[TotalFinancialCost]]</f>
        <v>207504.31</v>
      </c>
      <c r="R5794" s="7">
        <f>Sales_Data[[#This Row],[Actul Bill Amount]]-Sales_Data[[#This Row],[ShippingCost]]</f>
        <v>563004.31000000006</v>
      </c>
      <c r="S5794">
        <v>1038</v>
      </c>
      <c r="T5794">
        <v>1495.69</v>
      </c>
      <c r="U5794" t="s">
        <v>53</v>
      </c>
      <c r="V5794">
        <v>9500</v>
      </c>
      <c r="W5794" t="s">
        <v>33</v>
      </c>
      <c r="X5794" t="str">
        <f t="shared" si="181"/>
        <v>Delhi</v>
      </c>
    </row>
    <row r="5795" spans="1:24" x14ac:dyDescent="0.4">
      <c r="A5795">
        <v>105794</v>
      </c>
      <c r="B5795" s="5">
        <v>45767.181250000001</v>
      </c>
      <c r="C5795" s="3" t="str">
        <f>TEXT(Sales_Data[[#This Row],[OrderDate]],"mmmm")</f>
        <v>April</v>
      </c>
      <c r="D5795" s="3" t="str">
        <f t="shared" si="180"/>
        <v>2025</v>
      </c>
      <c r="E5795" t="s">
        <v>45</v>
      </c>
      <c r="F5795" t="s">
        <v>35</v>
      </c>
      <c r="G5795" t="s">
        <v>29</v>
      </c>
      <c r="H5795" t="s">
        <v>32</v>
      </c>
      <c r="I5795" t="s">
        <v>100</v>
      </c>
      <c r="J5795">
        <v>91</v>
      </c>
      <c r="K5795">
        <v>12000</v>
      </c>
      <c r="L5795" s="7">
        <f>Sales_Data[[#This Row],[OrderQuantity]] *Sales_Data[[#This Row],[UnitPrice]]</f>
        <v>1092000</v>
      </c>
      <c r="M5795" s="7">
        <f>Sales_Data[[#This Row],[UnitPrice]]-Sales_Data[[#This Row],[UnitCost]]</f>
        <v>4000</v>
      </c>
      <c r="N5795" s="7">
        <f>Sales_Data[[#This Row],[Gross Revenue]]-Sales_Data[[#This Row],[Discount Amount ]]</f>
        <v>1088000</v>
      </c>
      <c r="O5795" s="7">
        <f>Sales_Data[[#This Row],[OrderQuantity]] *Sales_Data[[#This Row],[UnitCost]]</f>
        <v>728000</v>
      </c>
      <c r="P5795" s="7">
        <f>Sales_Data[[#This Row],[ItemCost]] +Sales_Data[[#This Row],[ShippingCost]]</f>
        <v>728514.9</v>
      </c>
      <c r="Q5795" s="7">
        <f>Sales_Data[[#This Row],[Gross Revenue]]-Sales_Data[[#This Row],[TotalFinancialCost]]</f>
        <v>363485.1</v>
      </c>
      <c r="R5795" s="7">
        <f>Sales_Data[[#This Row],[Actul Bill Amount]]-Sales_Data[[#This Row],[ShippingCost]]</f>
        <v>1087485.1000000001</v>
      </c>
      <c r="S5795">
        <v>320</v>
      </c>
      <c r="T5795">
        <v>514.9</v>
      </c>
      <c r="U5795" t="s">
        <v>36</v>
      </c>
      <c r="V5795">
        <v>8000</v>
      </c>
      <c r="W5795" t="s">
        <v>33</v>
      </c>
      <c r="X5795" t="str">
        <f t="shared" si="181"/>
        <v>Delhi</v>
      </c>
    </row>
    <row r="5796" spans="1:24" x14ac:dyDescent="0.4">
      <c r="A5796">
        <v>105795</v>
      </c>
      <c r="B5796" s="5">
        <v>45991.063888888886</v>
      </c>
      <c r="C5796" s="3" t="str">
        <f>TEXT(Sales_Data[[#This Row],[OrderDate]],"mmmm")</f>
        <v>November</v>
      </c>
      <c r="D5796" s="3" t="str">
        <f t="shared" si="180"/>
        <v>2025</v>
      </c>
      <c r="E5796" t="s">
        <v>42</v>
      </c>
      <c r="F5796" t="s">
        <v>43</v>
      </c>
      <c r="G5796" t="s">
        <v>15</v>
      </c>
      <c r="H5796" t="s">
        <v>37</v>
      </c>
      <c r="I5796" t="s">
        <v>100</v>
      </c>
      <c r="J5796">
        <v>31</v>
      </c>
      <c r="K5796">
        <v>1800</v>
      </c>
      <c r="L5796" s="7">
        <f>Sales_Data[[#This Row],[OrderQuantity]] *Sales_Data[[#This Row],[UnitPrice]]</f>
        <v>55800</v>
      </c>
      <c r="M5796" s="7">
        <f>Sales_Data[[#This Row],[UnitPrice]]-Sales_Data[[#This Row],[UnitCost]]</f>
        <v>900</v>
      </c>
      <c r="N5796" s="7">
        <f>Sales_Data[[#This Row],[Gross Revenue]]-Sales_Data[[#This Row],[Discount Amount ]]</f>
        <v>54900</v>
      </c>
      <c r="O5796" s="7">
        <f>Sales_Data[[#This Row],[OrderQuantity]] *Sales_Data[[#This Row],[UnitCost]]</f>
        <v>27900</v>
      </c>
      <c r="P5796" s="7">
        <f>Sales_Data[[#This Row],[ItemCost]] +Sales_Data[[#This Row],[ShippingCost]]</f>
        <v>29063.62</v>
      </c>
      <c r="Q5796" s="7">
        <f>Sales_Data[[#This Row],[Gross Revenue]]-Sales_Data[[#This Row],[TotalFinancialCost]]</f>
        <v>26736.38</v>
      </c>
      <c r="R5796" s="7">
        <f>Sales_Data[[#This Row],[Actul Bill Amount]]-Sales_Data[[#This Row],[ShippingCost]]</f>
        <v>53736.38</v>
      </c>
      <c r="S5796">
        <v>773</v>
      </c>
      <c r="T5796">
        <v>1163.6199999999999</v>
      </c>
      <c r="U5796" t="s">
        <v>51</v>
      </c>
      <c r="V5796">
        <v>900</v>
      </c>
      <c r="W5796" t="s">
        <v>38</v>
      </c>
      <c r="X5796" t="str">
        <f t="shared" si="181"/>
        <v>Kolkata</v>
      </c>
    </row>
    <row r="5797" spans="1:24" x14ac:dyDescent="0.4">
      <c r="A5797">
        <v>105796</v>
      </c>
      <c r="B5797" s="5">
        <v>46014.594444444447</v>
      </c>
      <c r="C5797" s="3" t="str">
        <f>TEXT(Sales_Data[[#This Row],[OrderDate]],"mmmm")</f>
        <v>December</v>
      </c>
      <c r="D5797" s="3" t="str">
        <f t="shared" si="180"/>
        <v>2025</v>
      </c>
      <c r="E5797" t="s">
        <v>19</v>
      </c>
      <c r="F5797" t="s">
        <v>43</v>
      </c>
      <c r="G5797" t="s">
        <v>15</v>
      </c>
      <c r="H5797" t="s">
        <v>32</v>
      </c>
      <c r="I5797" t="s">
        <v>100</v>
      </c>
      <c r="J5797">
        <v>10</v>
      </c>
      <c r="K5797">
        <v>2800</v>
      </c>
      <c r="L5797" s="7">
        <f>Sales_Data[[#This Row],[OrderQuantity]] *Sales_Data[[#This Row],[UnitPrice]]</f>
        <v>28000</v>
      </c>
      <c r="M5797" s="7">
        <f>Sales_Data[[#This Row],[UnitPrice]]-Sales_Data[[#This Row],[UnitCost]]</f>
        <v>1300</v>
      </c>
      <c r="N5797" s="7">
        <f>Sales_Data[[#This Row],[Gross Revenue]]-Sales_Data[[#This Row],[Discount Amount ]]</f>
        <v>26700</v>
      </c>
      <c r="O5797" s="7">
        <f>Sales_Data[[#This Row],[OrderQuantity]] *Sales_Data[[#This Row],[UnitCost]]</f>
        <v>15000</v>
      </c>
      <c r="P5797" s="7">
        <f>Sales_Data[[#This Row],[ItemCost]] +Sales_Data[[#This Row],[ShippingCost]]</f>
        <v>17163.07</v>
      </c>
      <c r="Q5797" s="7">
        <f>Sales_Data[[#This Row],[Gross Revenue]]-Sales_Data[[#This Row],[TotalFinancialCost]]</f>
        <v>10836.93</v>
      </c>
      <c r="R5797" s="7">
        <f>Sales_Data[[#This Row],[Actul Bill Amount]]-Sales_Data[[#This Row],[ShippingCost]]</f>
        <v>24536.93</v>
      </c>
      <c r="S5797">
        <v>435</v>
      </c>
      <c r="T5797">
        <v>2163.0700000000002</v>
      </c>
      <c r="U5797" t="s">
        <v>61</v>
      </c>
      <c r="V5797">
        <v>1500</v>
      </c>
      <c r="W5797" t="s">
        <v>33</v>
      </c>
      <c r="X5797" t="str">
        <f t="shared" si="181"/>
        <v>Delhi</v>
      </c>
    </row>
    <row r="5798" spans="1:24" x14ac:dyDescent="0.4">
      <c r="A5798">
        <v>105797</v>
      </c>
      <c r="B5798" s="5">
        <v>45803.240277777775</v>
      </c>
      <c r="C5798" s="3" t="str">
        <f>TEXT(Sales_Data[[#This Row],[OrderDate]],"mmmm")</f>
        <v>May</v>
      </c>
      <c r="D5798" s="3" t="str">
        <f t="shared" si="180"/>
        <v>2025</v>
      </c>
      <c r="E5798" t="s">
        <v>48</v>
      </c>
      <c r="F5798" t="s">
        <v>55</v>
      </c>
      <c r="G5798" t="s">
        <v>15</v>
      </c>
      <c r="H5798" t="s">
        <v>32</v>
      </c>
      <c r="I5798" t="s">
        <v>100</v>
      </c>
      <c r="J5798">
        <v>82</v>
      </c>
      <c r="K5798">
        <v>600</v>
      </c>
      <c r="L5798" s="7">
        <f>Sales_Data[[#This Row],[OrderQuantity]] *Sales_Data[[#This Row],[UnitPrice]]</f>
        <v>49200</v>
      </c>
      <c r="M5798" s="7">
        <f>Sales_Data[[#This Row],[UnitPrice]]-Sales_Data[[#This Row],[UnitCost]]</f>
        <v>250</v>
      </c>
      <c r="N5798" s="7">
        <f>Sales_Data[[#This Row],[Gross Revenue]]-Sales_Data[[#This Row],[Discount Amount ]]</f>
        <v>48950</v>
      </c>
      <c r="O5798" s="7">
        <f>Sales_Data[[#This Row],[OrderQuantity]] *Sales_Data[[#This Row],[UnitCost]]</f>
        <v>28700</v>
      </c>
      <c r="P5798" s="7">
        <f>Sales_Data[[#This Row],[ItemCost]] +Sales_Data[[#This Row],[ShippingCost]]</f>
        <v>29823.48</v>
      </c>
      <c r="Q5798" s="7">
        <f>Sales_Data[[#This Row],[Gross Revenue]]-Sales_Data[[#This Row],[TotalFinancialCost]]</f>
        <v>19376.52</v>
      </c>
      <c r="R5798" s="7">
        <f>Sales_Data[[#This Row],[Actul Bill Amount]]-Sales_Data[[#This Row],[ShippingCost]]</f>
        <v>47826.52</v>
      </c>
      <c r="S5798">
        <v>666</v>
      </c>
      <c r="T5798">
        <v>1123.48</v>
      </c>
      <c r="U5798" t="s">
        <v>57</v>
      </c>
      <c r="V5798">
        <v>350</v>
      </c>
      <c r="W5798" t="s">
        <v>33</v>
      </c>
      <c r="X5798" t="str">
        <f t="shared" si="181"/>
        <v>Delhi</v>
      </c>
    </row>
    <row r="5799" spans="1:24" x14ac:dyDescent="0.4">
      <c r="A5799">
        <v>105798</v>
      </c>
      <c r="B5799" s="5">
        <v>45873.304861111108</v>
      </c>
      <c r="C5799" s="3" t="str">
        <f>TEXT(Sales_Data[[#This Row],[OrderDate]],"mmmm")</f>
        <v>August</v>
      </c>
      <c r="D5799" s="3" t="str">
        <f t="shared" si="180"/>
        <v>2025</v>
      </c>
      <c r="E5799" t="s">
        <v>45</v>
      </c>
      <c r="F5799" t="s">
        <v>40</v>
      </c>
      <c r="G5799" t="s">
        <v>15</v>
      </c>
      <c r="H5799" t="s">
        <v>25</v>
      </c>
      <c r="I5799" t="s">
        <v>100</v>
      </c>
      <c r="J5799">
        <v>20</v>
      </c>
      <c r="K5799">
        <v>5500</v>
      </c>
      <c r="L5799" s="7">
        <f>Sales_Data[[#This Row],[OrderQuantity]] *Sales_Data[[#This Row],[UnitPrice]]</f>
        <v>110000</v>
      </c>
      <c r="M5799" s="7">
        <f>Sales_Data[[#This Row],[UnitPrice]]-Sales_Data[[#This Row],[UnitCost]]</f>
        <v>2000</v>
      </c>
      <c r="N5799" s="7">
        <f>Sales_Data[[#This Row],[Gross Revenue]]-Sales_Data[[#This Row],[Discount Amount ]]</f>
        <v>108000</v>
      </c>
      <c r="O5799" s="7">
        <f>Sales_Data[[#This Row],[OrderQuantity]] *Sales_Data[[#This Row],[UnitCost]]</f>
        <v>70000</v>
      </c>
      <c r="P5799" s="7">
        <f>Sales_Data[[#This Row],[ItemCost]] +Sales_Data[[#This Row],[ShippingCost]]</f>
        <v>70996.570000000007</v>
      </c>
      <c r="Q5799" s="7">
        <f>Sales_Data[[#This Row],[Gross Revenue]]-Sales_Data[[#This Row],[TotalFinancialCost]]</f>
        <v>39003.429999999993</v>
      </c>
      <c r="R5799" s="7">
        <f>Sales_Data[[#This Row],[Actul Bill Amount]]-Sales_Data[[#This Row],[ShippingCost]]</f>
        <v>107003.43</v>
      </c>
      <c r="S5799">
        <v>585</v>
      </c>
      <c r="T5799">
        <v>996.57</v>
      </c>
      <c r="U5799" t="s">
        <v>41</v>
      </c>
      <c r="V5799">
        <v>3500</v>
      </c>
      <c r="W5799" t="s">
        <v>27</v>
      </c>
      <c r="X5799" t="str">
        <f t="shared" si="181"/>
        <v>Mumbai</v>
      </c>
    </row>
    <row r="5800" spans="1:24" x14ac:dyDescent="0.4">
      <c r="A5800">
        <v>105799</v>
      </c>
      <c r="B5800" s="5">
        <v>45819.072222222225</v>
      </c>
      <c r="C5800" s="3" t="str">
        <f>TEXT(Sales_Data[[#This Row],[OrderDate]],"mmmm")</f>
        <v>June</v>
      </c>
      <c r="D5800" s="3" t="str">
        <f t="shared" si="180"/>
        <v>2025</v>
      </c>
      <c r="E5800" t="s">
        <v>13</v>
      </c>
      <c r="F5800" t="s">
        <v>55</v>
      </c>
      <c r="G5800" t="s">
        <v>29</v>
      </c>
      <c r="H5800" t="s">
        <v>25</v>
      </c>
      <c r="I5800" t="s">
        <v>100</v>
      </c>
      <c r="J5800">
        <v>70</v>
      </c>
      <c r="K5800">
        <v>600</v>
      </c>
      <c r="L5800" s="7">
        <f>Sales_Data[[#This Row],[OrderQuantity]] *Sales_Data[[#This Row],[UnitPrice]]</f>
        <v>42000</v>
      </c>
      <c r="M5800" s="7">
        <f>Sales_Data[[#This Row],[UnitPrice]]-Sales_Data[[#This Row],[UnitCost]]</f>
        <v>250</v>
      </c>
      <c r="N5800" s="7">
        <f>Sales_Data[[#This Row],[Gross Revenue]]-Sales_Data[[#This Row],[Discount Amount ]]</f>
        <v>41750</v>
      </c>
      <c r="O5800" s="7">
        <f>Sales_Data[[#This Row],[OrderQuantity]] *Sales_Data[[#This Row],[UnitCost]]</f>
        <v>24500</v>
      </c>
      <c r="P5800" s="7">
        <f>Sales_Data[[#This Row],[ItemCost]] +Sales_Data[[#This Row],[ShippingCost]]</f>
        <v>24919.439999999999</v>
      </c>
      <c r="Q5800" s="7">
        <f>Sales_Data[[#This Row],[Gross Revenue]]-Sales_Data[[#This Row],[TotalFinancialCost]]</f>
        <v>17080.560000000001</v>
      </c>
      <c r="R5800" s="7">
        <f>Sales_Data[[#This Row],[Actul Bill Amount]]-Sales_Data[[#This Row],[ShippingCost]]</f>
        <v>41330.559999999998</v>
      </c>
      <c r="S5800">
        <v>426</v>
      </c>
      <c r="T5800">
        <v>419.44</v>
      </c>
      <c r="U5800" t="s">
        <v>57</v>
      </c>
      <c r="V5800">
        <v>350</v>
      </c>
      <c r="W5800" t="s">
        <v>27</v>
      </c>
      <c r="X5800" t="str">
        <f t="shared" si="181"/>
        <v>Mumbai</v>
      </c>
    </row>
    <row r="5801" spans="1:24" x14ac:dyDescent="0.4">
      <c r="A5801">
        <v>105800</v>
      </c>
      <c r="B5801" s="5">
        <v>45785.125694444447</v>
      </c>
      <c r="C5801" s="3" t="str">
        <f>TEXT(Sales_Data[[#This Row],[OrderDate]],"mmmm")</f>
        <v>May</v>
      </c>
      <c r="D5801" s="3" t="str">
        <f t="shared" si="180"/>
        <v>2025</v>
      </c>
      <c r="E5801" t="s">
        <v>19</v>
      </c>
      <c r="F5801" t="s">
        <v>55</v>
      </c>
      <c r="G5801" t="s">
        <v>15</v>
      </c>
      <c r="H5801" t="s">
        <v>20</v>
      </c>
      <c r="I5801" t="s">
        <v>100</v>
      </c>
      <c r="J5801">
        <v>18</v>
      </c>
      <c r="K5801">
        <v>850</v>
      </c>
      <c r="L5801" s="7">
        <f>Sales_Data[[#This Row],[OrderQuantity]] *Sales_Data[[#This Row],[UnitPrice]]</f>
        <v>15300</v>
      </c>
      <c r="M5801" s="7">
        <f>Sales_Data[[#This Row],[UnitPrice]]-Sales_Data[[#This Row],[UnitCost]]</f>
        <v>300</v>
      </c>
      <c r="N5801" s="7">
        <f>Sales_Data[[#This Row],[Gross Revenue]]-Sales_Data[[#This Row],[Discount Amount ]]</f>
        <v>15000</v>
      </c>
      <c r="O5801" s="7">
        <f>Sales_Data[[#This Row],[OrderQuantity]] *Sales_Data[[#This Row],[UnitCost]]</f>
        <v>9900</v>
      </c>
      <c r="P5801" s="7">
        <f>Sales_Data[[#This Row],[ItemCost]] +Sales_Data[[#This Row],[ShippingCost]]</f>
        <v>10663.47</v>
      </c>
      <c r="Q5801" s="7">
        <f>Sales_Data[[#This Row],[Gross Revenue]]-Sales_Data[[#This Row],[TotalFinancialCost]]</f>
        <v>4636.5300000000007</v>
      </c>
      <c r="R5801" s="7">
        <f>Sales_Data[[#This Row],[Actul Bill Amount]]-Sales_Data[[#This Row],[ShippingCost]]</f>
        <v>14236.53</v>
      </c>
      <c r="S5801">
        <v>1059</v>
      </c>
      <c r="T5801">
        <v>763.47</v>
      </c>
      <c r="U5801" t="s">
        <v>56</v>
      </c>
      <c r="V5801">
        <v>550</v>
      </c>
      <c r="W5801" t="s">
        <v>22</v>
      </c>
      <c r="X5801" t="str">
        <f t="shared" si="181"/>
        <v>Nagpur</v>
      </c>
    </row>
    <row r="5802" spans="1:24" x14ac:dyDescent="0.4">
      <c r="A5802">
        <v>105801</v>
      </c>
      <c r="B5802" s="5">
        <v>45971.159722222219</v>
      </c>
      <c r="C5802" s="3" t="str">
        <f>TEXT(Sales_Data[[#This Row],[OrderDate]],"mmmm")</f>
        <v>November</v>
      </c>
      <c r="D5802" s="3" t="str">
        <f t="shared" si="180"/>
        <v>2025</v>
      </c>
      <c r="E5802" t="s">
        <v>13</v>
      </c>
      <c r="F5802" t="s">
        <v>46</v>
      </c>
      <c r="G5802" t="s">
        <v>15</v>
      </c>
      <c r="H5802" t="s">
        <v>20</v>
      </c>
      <c r="I5802" t="s">
        <v>100</v>
      </c>
      <c r="J5802">
        <v>86</v>
      </c>
      <c r="K5802">
        <v>4500</v>
      </c>
      <c r="L5802" s="7">
        <f>Sales_Data[[#This Row],[OrderQuantity]] *Sales_Data[[#This Row],[UnitPrice]]</f>
        <v>387000</v>
      </c>
      <c r="M5802" s="7">
        <f>Sales_Data[[#This Row],[UnitPrice]]-Sales_Data[[#This Row],[UnitCost]]</f>
        <v>1700</v>
      </c>
      <c r="N5802" s="7">
        <f>Sales_Data[[#This Row],[Gross Revenue]]-Sales_Data[[#This Row],[Discount Amount ]]</f>
        <v>385300</v>
      </c>
      <c r="O5802" s="7">
        <f>Sales_Data[[#This Row],[OrderQuantity]] *Sales_Data[[#This Row],[UnitCost]]</f>
        <v>240800</v>
      </c>
      <c r="P5802" s="7">
        <f>Sales_Data[[#This Row],[ItemCost]] +Sales_Data[[#This Row],[ShippingCost]]</f>
        <v>241907.4</v>
      </c>
      <c r="Q5802" s="7">
        <f>Sales_Data[[#This Row],[Gross Revenue]]-Sales_Data[[#This Row],[TotalFinancialCost]]</f>
        <v>145092.6</v>
      </c>
      <c r="R5802" s="7">
        <f>Sales_Data[[#This Row],[Actul Bill Amount]]-Sales_Data[[#This Row],[ShippingCost]]</f>
        <v>384192.6</v>
      </c>
      <c r="S5802">
        <v>1172</v>
      </c>
      <c r="T5802">
        <v>1107.4000000000001</v>
      </c>
      <c r="U5802" t="s">
        <v>47</v>
      </c>
      <c r="V5802">
        <v>2800</v>
      </c>
      <c r="W5802" t="s">
        <v>22</v>
      </c>
      <c r="X5802" t="str">
        <f t="shared" si="181"/>
        <v>Nagpur</v>
      </c>
    </row>
    <row r="5803" spans="1:24" x14ac:dyDescent="0.4">
      <c r="A5803">
        <v>105802</v>
      </c>
      <c r="B5803" s="5">
        <v>45989.484027777777</v>
      </c>
      <c r="C5803" s="3" t="str">
        <f>TEXT(Sales_Data[[#This Row],[OrderDate]],"mmmm")</f>
        <v>November</v>
      </c>
      <c r="D5803" s="3" t="str">
        <f t="shared" si="180"/>
        <v>2025</v>
      </c>
      <c r="E5803" t="s">
        <v>42</v>
      </c>
      <c r="F5803" t="s">
        <v>24</v>
      </c>
      <c r="G5803" t="s">
        <v>29</v>
      </c>
      <c r="H5803" t="s">
        <v>16</v>
      </c>
      <c r="I5803" t="s">
        <v>100</v>
      </c>
      <c r="J5803">
        <v>12</v>
      </c>
      <c r="K5803">
        <v>3500</v>
      </c>
      <c r="L5803" s="7">
        <f>Sales_Data[[#This Row],[OrderQuantity]] *Sales_Data[[#This Row],[UnitPrice]]</f>
        <v>42000</v>
      </c>
      <c r="M5803" s="7">
        <f>Sales_Data[[#This Row],[UnitPrice]]-Sales_Data[[#This Row],[UnitCost]]</f>
        <v>1300</v>
      </c>
      <c r="N5803" s="7">
        <f>Sales_Data[[#This Row],[Gross Revenue]]-Sales_Data[[#This Row],[Discount Amount ]]</f>
        <v>40700</v>
      </c>
      <c r="O5803" s="7">
        <f>Sales_Data[[#This Row],[OrderQuantity]] *Sales_Data[[#This Row],[UnitCost]]</f>
        <v>26400</v>
      </c>
      <c r="P5803" s="7">
        <f>Sales_Data[[#This Row],[ItemCost]] +Sales_Data[[#This Row],[ShippingCost]]</f>
        <v>27360.21</v>
      </c>
      <c r="Q5803" s="7">
        <f>Sales_Data[[#This Row],[Gross Revenue]]-Sales_Data[[#This Row],[TotalFinancialCost]]</f>
        <v>14639.79</v>
      </c>
      <c r="R5803" s="7">
        <f>Sales_Data[[#This Row],[Actul Bill Amount]]-Sales_Data[[#This Row],[ShippingCost]]</f>
        <v>39739.79</v>
      </c>
      <c r="S5803">
        <v>775</v>
      </c>
      <c r="T5803">
        <v>960.21</v>
      </c>
      <c r="U5803" t="s">
        <v>59</v>
      </c>
      <c r="V5803">
        <v>2200</v>
      </c>
      <c r="W5803" t="s">
        <v>18</v>
      </c>
      <c r="X5803" t="str">
        <f t="shared" si="181"/>
        <v>Bengaluru</v>
      </c>
    </row>
    <row r="5804" spans="1:24" x14ac:dyDescent="0.4">
      <c r="A5804">
        <v>105803</v>
      </c>
      <c r="B5804" s="5">
        <v>45807.040277777778</v>
      </c>
      <c r="C5804" s="3" t="str">
        <f>TEXT(Sales_Data[[#This Row],[OrderDate]],"mmmm")</f>
        <v>May</v>
      </c>
      <c r="D5804" s="3" t="str">
        <f t="shared" si="180"/>
        <v>2025</v>
      </c>
      <c r="E5804" t="s">
        <v>39</v>
      </c>
      <c r="F5804" t="s">
        <v>14</v>
      </c>
      <c r="G5804" t="s">
        <v>29</v>
      </c>
      <c r="H5804" t="s">
        <v>32</v>
      </c>
      <c r="I5804" t="s">
        <v>100</v>
      </c>
      <c r="J5804">
        <v>70</v>
      </c>
      <c r="K5804">
        <v>3200</v>
      </c>
      <c r="L5804" s="7">
        <f>Sales_Data[[#This Row],[OrderQuantity]] *Sales_Data[[#This Row],[UnitPrice]]</f>
        <v>224000</v>
      </c>
      <c r="M5804" s="7">
        <f>Sales_Data[[#This Row],[UnitPrice]]-Sales_Data[[#This Row],[UnitCost]]</f>
        <v>1200</v>
      </c>
      <c r="N5804" s="7">
        <f>Sales_Data[[#This Row],[Gross Revenue]]-Sales_Data[[#This Row],[Discount Amount ]]</f>
        <v>222800</v>
      </c>
      <c r="O5804" s="7">
        <f>Sales_Data[[#This Row],[OrderQuantity]] *Sales_Data[[#This Row],[UnitCost]]</f>
        <v>140000</v>
      </c>
      <c r="P5804" s="7">
        <f>Sales_Data[[#This Row],[ItemCost]] +Sales_Data[[#This Row],[ShippingCost]]</f>
        <v>140478.94</v>
      </c>
      <c r="Q5804" s="7">
        <f>Sales_Data[[#This Row],[Gross Revenue]]-Sales_Data[[#This Row],[TotalFinancialCost]]</f>
        <v>83521.06</v>
      </c>
      <c r="R5804" s="7">
        <f>Sales_Data[[#This Row],[Actul Bill Amount]]-Sales_Data[[#This Row],[ShippingCost]]</f>
        <v>222321.06</v>
      </c>
      <c r="S5804">
        <v>1086</v>
      </c>
      <c r="T5804">
        <v>478.94</v>
      </c>
      <c r="U5804" t="s">
        <v>17</v>
      </c>
      <c r="V5804">
        <v>2000</v>
      </c>
      <c r="W5804" t="s">
        <v>33</v>
      </c>
      <c r="X5804" t="str">
        <f t="shared" si="181"/>
        <v>Delhi</v>
      </c>
    </row>
    <row r="5805" spans="1:24" x14ac:dyDescent="0.4">
      <c r="A5805">
        <v>105804</v>
      </c>
      <c r="B5805" s="5">
        <v>45693.335416666669</v>
      </c>
      <c r="C5805" s="3" t="str">
        <f>TEXT(Sales_Data[[#This Row],[OrderDate]],"mmmm")</f>
        <v>February</v>
      </c>
      <c r="D5805" s="3" t="str">
        <f t="shared" si="180"/>
        <v>2025</v>
      </c>
      <c r="E5805" t="s">
        <v>45</v>
      </c>
      <c r="F5805" t="s">
        <v>14</v>
      </c>
      <c r="G5805" t="s">
        <v>15</v>
      </c>
      <c r="H5805" t="s">
        <v>20</v>
      </c>
      <c r="I5805" t="s">
        <v>100</v>
      </c>
      <c r="J5805">
        <v>14</v>
      </c>
      <c r="K5805">
        <v>6500</v>
      </c>
      <c r="L5805" s="7">
        <f>Sales_Data[[#This Row],[OrderQuantity]] *Sales_Data[[#This Row],[UnitPrice]]</f>
        <v>91000</v>
      </c>
      <c r="M5805" s="7">
        <f>Sales_Data[[#This Row],[UnitPrice]]-Sales_Data[[#This Row],[UnitCost]]</f>
        <v>2300</v>
      </c>
      <c r="N5805" s="7">
        <f>Sales_Data[[#This Row],[Gross Revenue]]-Sales_Data[[#This Row],[Discount Amount ]]</f>
        <v>88700</v>
      </c>
      <c r="O5805" s="7">
        <f>Sales_Data[[#This Row],[OrderQuantity]] *Sales_Data[[#This Row],[UnitCost]]</f>
        <v>58800</v>
      </c>
      <c r="P5805" s="7">
        <f>Sales_Data[[#This Row],[ItemCost]] +Sales_Data[[#This Row],[ShippingCost]]</f>
        <v>59127.45</v>
      </c>
      <c r="Q5805" s="7">
        <f>Sales_Data[[#This Row],[Gross Revenue]]-Sales_Data[[#This Row],[TotalFinancialCost]]</f>
        <v>31872.550000000003</v>
      </c>
      <c r="R5805" s="7">
        <f>Sales_Data[[#This Row],[Actul Bill Amount]]-Sales_Data[[#This Row],[ShippingCost]]</f>
        <v>88372.55</v>
      </c>
      <c r="S5805">
        <v>839</v>
      </c>
      <c r="T5805">
        <v>327.45</v>
      </c>
      <c r="U5805" t="s">
        <v>21</v>
      </c>
      <c r="V5805">
        <v>4200</v>
      </c>
      <c r="W5805" t="s">
        <v>22</v>
      </c>
      <c r="X5805" t="str">
        <f t="shared" si="181"/>
        <v>Nagpur</v>
      </c>
    </row>
    <row r="5806" spans="1:24" x14ac:dyDescent="0.4">
      <c r="A5806">
        <v>105805</v>
      </c>
      <c r="B5806" s="5">
        <v>45830.620833333334</v>
      </c>
      <c r="C5806" s="3" t="str">
        <f>TEXT(Sales_Data[[#This Row],[OrderDate]],"mmmm")</f>
        <v>June</v>
      </c>
      <c r="D5806" s="3" t="str">
        <f t="shared" si="180"/>
        <v>2025</v>
      </c>
      <c r="E5806" t="s">
        <v>13</v>
      </c>
      <c r="F5806" t="s">
        <v>28</v>
      </c>
      <c r="G5806" t="s">
        <v>15</v>
      </c>
      <c r="H5806" t="s">
        <v>25</v>
      </c>
      <c r="I5806" t="s">
        <v>100</v>
      </c>
      <c r="J5806">
        <v>2</v>
      </c>
      <c r="K5806">
        <v>2500</v>
      </c>
      <c r="L5806" s="7">
        <f>Sales_Data[[#This Row],[OrderQuantity]] *Sales_Data[[#This Row],[UnitPrice]]</f>
        <v>5000</v>
      </c>
      <c r="M5806" s="7">
        <f>Sales_Data[[#This Row],[UnitPrice]]-Sales_Data[[#This Row],[UnitCost]]</f>
        <v>1000</v>
      </c>
      <c r="N5806" s="7">
        <f>Sales_Data[[#This Row],[Gross Revenue]]-Sales_Data[[#This Row],[Discount Amount ]]</f>
        <v>4000</v>
      </c>
      <c r="O5806" s="7">
        <f>Sales_Data[[#This Row],[OrderQuantity]] *Sales_Data[[#This Row],[UnitCost]]</f>
        <v>3000</v>
      </c>
      <c r="P5806" s="7">
        <f>Sales_Data[[#This Row],[ItemCost]] +Sales_Data[[#This Row],[ShippingCost]]</f>
        <v>3517.69</v>
      </c>
      <c r="Q5806" s="7">
        <f>Sales_Data[[#This Row],[Gross Revenue]]-Sales_Data[[#This Row],[TotalFinancialCost]]</f>
        <v>1482.31</v>
      </c>
      <c r="R5806" s="7">
        <f>Sales_Data[[#This Row],[Actul Bill Amount]]-Sales_Data[[#This Row],[ShippingCost]]</f>
        <v>3482.31</v>
      </c>
      <c r="S5806">
        <v>608</v>
      </c>
      <c r="T5806">
        <v>517.69000000000005</v>
      </c>
      <c r="U5806" t="s">
        <v>54</v>
      </c>
      <c r="V5806">
        <v>1500</v>
      </c>
      <c r="W5806" t="s">
        <v>27</v>
      </c>
      <c r="X5806" t="str">
        <f t="shared" si="181"/>
        <v>Mumbai</v>
      </c>
    </row>
    <row r="5807" spans="1:24" x14ac:dyDescent="0.4">
      <c r="A5807">
        <v>105806</v>
      </c>
      <c r="B5807" s="5">
        <v>45679.291666666664</v>
      </c>
      <c r="C5807" s="3" t="str">
        <f>TEXT(Sales_Data[[#This Row],[OrderDate]],"mmmm")</f>
        <v>January</v>
      </c>
      <c r="D5807" s="3" t="str">
        <f t="shared" si="180"/>
        <v>2025</v>
      </c>
      <c r="E5807" t="s">
        <v>19</v>
      </c>
      <c r="F5807" t="s">
        <v>14</v>
      </c>
      <c r="G5807" t="s">
        <v>29</v>
      </c>
      <c r="H5807" t="s">
        <v>20</v>
      </c>
      <c r="I5807" t="s">
        <v>100</v>
      </c>
      <c r="J5807">
        <v>41</v>
      </c>
      <c r="K5807">
        <v>3200</v>
      </c>
      <c r="L5807" s="7">
        <f>Sales_Data[[#This Row],[OrderQuantity]] *Sales_Data[[#This Row],[UnitPrice]]</f>
        <v>131200</v>
      </c>
      <c r="M5807" s="7">
        <f>Sales_Data[[#This Row],[UnitPrice]]-Sales_Data[[#This Row],[UnitCost]]</f>
        <v>1200</v>
      </c>
      <c r="N5807" s="7">
        <f>Sales_Data[[#This Row],[Gross Revenue]]-Sales_Data[[#This Row],[Discount Amount ]]</f>
        <v>130000</v>
      </c>
      <c r="O5807" s="7">
        <f>Sales_Data[[#This Row],[OrderQuantity]] *Sales_Data[[#This Row],[UnitCost]]</f>
        <v>82000</v>
      </c>
      <c r="P5807" s="7">
        <f>Sales_Data[[#This Row],[ItemCost]] +Sales_Data[[#This Row],[ShippingCost]]</f>
        <v>82969.3</v>
      </c>
      <c r="Q5807" s="7">
        <f>Sales_Data[[#This Row],[Gross Revenue]]-Sales_Data[[#This Row],[TotalFinancialCost]]</f>
        <v>48230.7</v>
      </c>
      <c r="R5807" s="7">
        <f>Sales_Data[[#This Row],[Actul Bill Amount]]-Sales_Data[[#This Row],[ShippingCost]]</f>
        <v>129030.7</v>
      </c>
      <c r="S5807">
        <v>436</v>
      </c>
      <c r="T5807">
        <v>969.3</v>
      </c>
      <c r="U5807" t="s">
        <v>17</v>
      </c>
      <c r="V5807">
        <v>2000</v>
      </c>
      <c r="W5807" t="s">
        <v>22</v>
      </c>
      <c r="X5807" t="str">
        <f t="shared" si="181"/>
        <v>Nagpur</v>
      </c>
    </row>
    <row r="5808" spans="1:24" x14ac:dyDescent="0.4">
      <c r="A5808">
        <v>105807</v>
      </c>
      <c r="B5808" s="5">
        <v>45863.707638888889</v>
      </c>
      <c r="C5808" s="3" t="str">
        <f>TEXT(Sales_Data[[#This Row],[OrderDate]],"mmmm")</f>
        <v>July</v>
      </c>
      <c r="D5808" s="3" t="str">
        <f t="shared" si="180"/>
        <v>2025</v>
      </c>
      <c r="E5808" t="s">
        <v>19</v>
      </c>
      <c r="F5808" t="s">
        <v>40</v>
      </c>
      <c r="G5808" t="s">
        <v>15</v>
      </c>
      <c r="H5808" t="s">
        <v>32</v>
      </c>
      <c r="I5808" t="s">
        <v>100</v>
      </c>
      <c r="J5808">
        <v>28</v>
      </c>
      <c r="K5808">
        <v>1500</v>
      </c>
      <c r="L5808" s="7">
        <f>Sales_Data[[#This Row],[OrderQuantity]] *Sales_Data[[#This Row],[UnitPrice]]</f>
        <v>42000</v>
      </c>
      <c r="M5808" s="7">
        <f>Sales_Data[[#This Row],[UnitPrice]]-Sales_Data[[#This Row],[UnitCost]]</f>
        <v>700</v>
      </c>
      <c r="N5808" s="7">
        <f>Sales_Data[[#This Row],[Gross Revenue]]-Sales_Data[[#This Row],[Discount Amount ]]</f>
        <v>41300</v>
      </c>
      <c r="O5808" s="7">
        <f>Sales_Data[[#This Row],[OrderQuantity]] *Sales_Data[[#This Row],[UnitCost]]</f>
        <v>22400</v>
      </c>
      <c r="P5808" s="7">
        <f>Sales_Data[[#This Row],[ItemCost]] +Sales_Data[[#This Row],[ShippingCost]]</f>
        <v>22992.09</v>
      </c>
      <c r="Q5808" s="7">
        <f>Sales_Data[[#This Row],[Gross Revenue]]-Sales_Data[[#This Row],[TotalFinancialCost]]</f>
        <v>19007.91</v>
      </c>
      <c r="R5808" s="7">
        <f>Sales_Data[[#This Row],[Actul Bill Amount]]-Sales_Data[[#This Row],[ShippingCost]]</f>
        <v>40707.910000000003</v>
      </c>
      <c r="S5808">
        <v>732</v>
      </c>
      <c r="T5808">
        <v>592.09</v>
      </c>
      <c r="U5808" t="s">
        <v>52</v>
      </c>
      <c r="V5808">
        <v>800</v>
      </c>
      <c r="W5808" t="s">
        <v>33</v>
      </c>
      <c r="X5808" t="str">
        <f t="shared" si="181"/>
        <v>Delhi</v>
      </c>
    </row>
    <row r="5809" spans="1:24" x14ac:dyDescent="0.4">
      <c r="A5809">
        <v>105808</v>
      </c>
      <c r="B5809" s="5">
        <v>45784.59375</v>
      </c>
      <c r="C5809" s="3" t="str">
        <f>TEXT(Sales_Data[[#This Row],[OrderDate]],"mmmm")</f>
        <v>May</v>
      </c>
      <c r="D5809" s="3" t="str">
        <f t="shared" si="180"/>
        <v>2025</v>
      </c>
      <c r="E5809" t="s">
        <v>34</v>
      </c>
      <c r="F5809" t="s">
        <v>28</v>
      </c>
      <c r="G5809" t="s">
        <v>31</v>
      </c>
      <c r="H5809" t="s">
        <v>25</v>
      </c>
      <c r="I5809" t="s">
        <v>100</v>
      </c>
      <c r="J5809">
        <v>52</v>
      </c>
      <c r="K5809">
        <v>450</v>
      </c>
      <c r="L5809" s="7">
        <f>Sales_Data[[#This Row],[OrderQuantity]] *Sales_Data[[#This Row],[UnitPrice]]</f>
        <v>23400</v>
      </c>
      <c r="M5809" s="7">
        <f>Sales_Data[[#This Row],[UnitPrice]]-Sales_Data[[#This Row],[UnitCost]]</f>
        <v>250</v>
      </c>
      <c r="N5809" s="7">
        <f>Sales_Data[[#This Row],[Gross Revenue]]-Sales_Data[[#This Row],[Discount Amount ]]</f>
        <v>23150</v>
      </c>
      <c r="O5809" s="7">
        <f>Sales_Data[[#This Row],[OrderQuantity]] *Sales_Data[[#This Row],[UnitCost]]</f>
        <v>10400</v>
      </c>
      <c r="P5809" s="7">
        <f>Sales_Data[[#This Row],[ItemCost]] +Sales_Data[[#This Row],[ShippingCost]]</f>
        <v>10861.39</v>
      </c>
      <c r="Q5809" s="7">
        <f>Sales_Data[[#This Row],[Gross Revenue]]-Sales_Data[[#This Row],[TotalFinancialCost]]</f>
        <v>12538.61</v>
      </c>
      <c r="R5809" s="7">
        <f>Sales_Data[[#This Row],[Actul Bill Amount]]-Sales_Data[[#This Row],[ShippingCost]]</f>
        <v>22688.61</v>
      </c>
      <c r="S5809">
        <v>328</v>
      </c>
      <c r="T5809">
        <v>461.39</v>
      </c>
      <c r="U5809" t="s">
        <v>30</v>
      </c>
      <c r="V5809">
        <v>200</v>
      </c>
      <c r="W5809" t="s">
        <v>27</v>
      </c>
      <c r="X5809" t="str">
        <f t="shared" si="181"/>
        <v>Mumbai</v>
      </c>
    </row>
    <row r="5810" spans="1:24" x14ac:dyDescent="0.4">
      <c r="A5810">
        <v>105809</v>
      </c>
      <c r="B5810" s="5">
        <v>45993.395138888889</v>
      </c>
      <c r="C5810" s="3" t="str">
        <f>TEXT(Sales_Data[[#This Row],[OrderDate]],"mmmm")</f>
        <v>December</v>
      </c>
      <c r="D5810" s="3" t="str">
        <f t="shared" si="180"/>
        <v>2025</v>
      </c>
      <c r="E5810" t="s">
        <v>19</v>
      </c>
      <c r="F5810" t="s">
        <v>24</v>
      </c>
      <c r="G5810" t="s">
        <v>29</v>
      </c>
      <c r="H5810" t="s">
        <v>37</v>
      </c>
      <c r="I5810" t="s">
        <v>100</v>
      </c>
      <c r="J5810">
        <v>26</v>
      </c>
      <c r="K5810">
        <v>45000</v>
      </c>
      <c r="L5810" s="7">
        <f>Sales_Data[[#This Row],[OrderQuantity]] *Sales_Data[[#This Row],[UnitPrice]]</f>
        <v>1170000</v>
      </c>
      <c r="M5810" s="7">
        <f>Sales_Data[[#This Row],[UnitPrice]]-Sales_Data[[#This Row],[UnitCost]]</f>
        <v>13000</v>
      </c>
      <c r="N5810" s="7">
        <f>Sales_Data[[#This Row],[Gross Revenue]]-Sales_Data[[#This Row],[Discount Amount ]]</f>
        <v>1157000</v>
      </c>
      <c r="O5810" s="7">
        <f>Sales_Data[[#This Row],[OrderQuantity]] *Sales_Data[[#This Row],[UnitCost]]</f>
        <v>832000</v>
      </c>
      <c r="P5810" s="7">
        <f>Sales_Data[[#This Row],[ItemCost]] +Sales_Data[[#This Row],[ShippingCost]]</f>
        <v>833014.51</v>
      </c>
      <c r="Q5810" s="7">
        <f>Sales_Data[[#This Row],[Gross Revenue]]-Sales_Data[[#This Row],[TotalFinancialCost]]</f>
        <v>336985.49</v>
      </c>
      <c r="R5810" s="7">
        <f>Sales_Data[[#This Row],[Actul Bill Amount]]-Sales_Data[[#This Row],[ShippingCost]]</f>
        <v>1155985.49</v>
      </c>
      <c r="S5810">
        <v>990</v>
      </c>
      <c r="T5810">
        <v>1014.51</v>
      </c>
      <c r="U5810" t="s">
        <v>26</v>
      </c>
      <c r="V5810">
        <v>32000</v>
      </c>
      <c r="W5810" t="s">
        <v>38</v>
      </c>
      <c r="X5810" t="str">
        <f t="shared" si="181"/>
        <v>Kolkata</v>
      </c>
    </row>
    <row r="5811" spans="1:24" x14ac:dyDescent="0.4">
      <c r="A5811">
        <v>105810</v>
      </c>
      <c r="B5811" s="5">
        <v>46013.898611111108</v>
      </c>
      <c r="C5811" s="3" t="str">
        <f>TEXT(Sales_Data[[#This Row],[OrderDate]],"mmmm")</f>
        <v>December</v>
      </c>
      <c r="D5811" s="3" t="str">
        <f t="shared" si="180"/>
        <v>2025</v>
      </c>
      <c r="E5811" t="s">
        <v>45</v>
      </c>
      <c r="F5811" t="s">
        <v>55</v>
      </c>
      <c r="G5811" t="s">
        <v>31</v>
      </c>
      <c r="H5811" t="s">
        <v>16</v>
      </c>
      <c r="I5811" t="s">
        <v>100</v>
      </c>
      <c r="J5811">
        <v>76</v>
      </c>
      <c r="K5811">
        <v>850</v>
      </c>
      <c r="L5811" s="7">
        <f>Sales_Data[[#This Row],[OrderQuantity]] *Sales_Data[[#This Row],[UnitPrice]]</f>
        <v>64600</v>
      </c>
      <c r="M5811" s="7">
        <f>Sales_Data[[#This Row],[UnitPrice]]-Sales_Data[[#This Row],[UnitCost]]</f>
        <v>300</v>
      </c>
      <c r="N5811" s="7">
        <f>Sales_Data[[#This Row],[Gross Revenue]]-Sales_Data[[#This Row],[Discount Amount ]]</f>
        <v>64300</v>
      </c>
      <c r="O5811" s="7">
        <f>Sales_Data[[#This Row],[OrderQuantity]] *Sales_Data[[#This Row],[UnitCost]]</f>
        <v>41800</v>
      </c>
      <c r="P5811" s="7">
        <f>Sales_Data[[#This Row],[ItemCost]] +Sales_Data[[#This Row],[ShippingCost]]</f>
        <v>42826.02</v>
      </c>
      <c r="Q5811" s="7">
        <f>Sales_Data[[#This Row],[Gross Revenue]]-Sales_Data[[#This Row],[TotalFinancialCost]]</f>
        <v>21773.980000000003</v>
      </c>
      <c r="R5811" s="7">
        <f>Sales_Data[[#This Row],[Actul Bill Amount]]-Sales_Data[[#This Row],[ShippingCost]]</f>
        <v>63273.98</v>
      </c>
      <c r="S5811">
        <v>453</v>
      </c>
      <c r="T5811">
        <v>1026.02</v>
      </c>
      <c r="U5811" t="s">
        <v>56</v>
      </c>
      <c r="V5811">
        <v>550</v>
      </c>
      <c r="W5811" t="s">
        <v>18</v>
      </c>
      <c r="X5811" t="str">
        <f t="shared" si="181"/>
        <v>Bengaluru</v>
      </c>
    </row>
    <row r="5812" spans="1:24" x14ac:dyDescent="0.4">
      <c r="A5812">
        <v>105811</v>
      </c>
      <c r="B5812" s="5">
        <v>45874.508333333331</v>
      </c>
      <c r="C5812" s="3" t="str">
        <f>TEXT(Sales_Data[[#This Row],[OrderDate]],"mmmm")</f>
        <v>August</v>
      </c>
      <c r="D5812" s="3" t="str">
        <f t="shared" si="180"/>
        <v>2025</v>
      </c>
      <c r="E5812" t="s">
        <v>39</v>
      </c>
      <c r="F5812" t="s">
        <v>35</v>
      </c>
      <c r="G5812" t="s">
        <v>31</v>
      </c>
      <c r="H5812" t="s">
        <v>37</v>
      </c>
      <c r="I5812" t="s">
        <v>100</v>
      </c>
      <c r="J5812">
        <v>11</v>
      </c>
      <c r="K5812">
        <v>12000</v>
      </c>
      <c r="L5812" s="7">
        <f>Sales_Data[[#This Row],[OrderQuantity]] *Sales_Data[[#This Row],[UnitPrice]]</f>
        <v>132000</v>
      </c>
      <c r="M5812" s="7">
        <f>Sales_Data[[#This Row],[UnitPrice]]-Sales_Data[[#This Row],[UnitCost]]</f>
        <v>4000</v>
      </c>
      <c r="N5812" s="7">
        <f>Sales_Data[[#This Row],[Gross Revenue]]-Sales_Data[[#This Row],[Discount Amount ]]</f>
        <v>128000</v>
      </c>
      <c r="O5812" s="7">
        <f>Sales_Data[[#This Row],[OrderQuantity]] *Sales_Data[[#This Row],[UnitCost]]</f>
        <v>88000</v>
      </c>
      <c r="P5812" s="7">
        <f>Sales_Data[[#This Row],[ItemCost]] +Sales_Data[[#This Row],[ShippingCost]]</f>
        <v>88867.51</v>
      </c>
      <c r="Q5812" s="7">
        <f>Sales_Data[[#This Row],[Gross Revenue]]-Sales_Data[[#This Row],[TotalFinancialCost]]</f>
        <v>43132.490000000005</v>
      </c>
      <c r="R5812" s="7">
        <f>Sales_Data[[#This Row],[Actul Bill Amount]]-Sales_Data[[#This Row],[ShippingCost]]</f>
        <v>127132.49</v>
      </c>
      <c r="S5812">
        <v>846</v>
      </c>
      <c r="T5812">
        <v>867.51</v>
      </c>
      <c r="U5812" t="s">
        <v>36</v>
      </c>
      <c r="V5812">
        <v>8000</v>
      </c>
      <c r="W5812" t="s">
        <v>38</v>
      </c>
      <c r="X5812" t="str">
        <f t="shared" si="181"/>
        <v>Kolkata</v>
      </c>
    </row>
    <row r="5813" spans="1:24" x14ac:dyDescent="0.4">
      <c r="A5813">
        <v>105812</v>
      </c>
      <c r="B5813" s="5">
        <v>45753.424305555556</v>
      </c>
      <c r="C5813" s="3" t="str">
        <f>TEXT(Sales_Data[[#This Row],[OrderDate]],"mmmm")</f>
        <v>April</v>
      </c>
      <c r="D5813" s="3" t="str">
        <f t="shared" si="180"/>
        <v>2025</v>
      </c>
      <c r="E5813" t="s">
        <v>23</v>
      </c>
      <c r="F5813" t="s">
        <v>43</v>
      </c>
      <c r="G5813" t="s">
        <v>29</v>
      </c>
      <c r="H5813" t="s">
        <v>16</v>
      </c>
      <c r="I5813" t="s">
        <v>100</v>
      </c>
      <c r="J5813">
        <v>59</v>
      </c>
      <c r="K5813">
        <v>1800</v>
      </c>
      <c r="L5813" s="7">
        <f>Sales_Data[[#This Row],[OrderQuantity]] *Sales_Data[[#This Row],[UnitPrice]]</f>
        <v>106200</v>
      </c>
      <c r="M5813" s="7">
        <f>Sales_Data[[#This Row],[UnitPrice]]-Sales_Data[[#This Row],[UnitCost]]</f>
        <v>900</v>
      </c>
      <c r="N5813" s="7">
        <f>Sales_Data[[#This Row],[Gross Revenue]]-Sales_Data[[#This Row],[Discount Amount ]]</f>
        <v>105300</v>
      </c>
      <c r="O5813" s="7">
        <f>Sales_Data[[#This Row],[OrderQuantity]] *Sales_Data[[#This Row],[UnitCost]]</f>
        <v>53100</v>
      </c>
      <c r="P5813" s="7">
        <f>Sales_Data[[#This Row],[ItemCost]] +Sales_Data[[#This Row],[ShippingCost]]</f>
        <v>53558.9</v>
      </c>
      <c r="Q5813" s="7">
        <f>Sales_Data[[#This Row],[Gross Revenue]]-Sales_Data[[#This Row],[TotalFinancialCost]]</f>
        <v>52641.1</v>
      </c>
      <c r="R5813" s="7">
        <f>Sales_Data[[#This Row],[Actul Bill Amount]]-Sales_Data[[#This Row],[ShippingCost]]</f>
        <v>104841.1</v>
      </c>
      <c r="S5813">
        <v>960</v>
      </c>
      <c r="T5813">
        <v>458.9</v>
      </c>
      <c r="U5813" t="s">
        <v>51</v>
      </c>
      <c r="V5813">
        <v>900</v>
      </c>
      <c r="W5813" t="s">
        <v>18</v>
      </c>
      <c r="X5813" t="str">
        <f t="shared" si="181"/>
        <v>Bengaluru</v>
      </c>
    </row>
    <row r="5814" spans="1:24" x14ac:dyDescent="0.4">
      <c r="A5814">
        <v>105813</v>
      </c>
      <c r="B5814" s="5">
        <v>45821.651388888888</v>
      </c>
      <c r="C5814" s="3" t="str">
        <f>TEXT(Sales_Data[[#This Row],[OrderDate]],"mmmm")</f>
        <v>June</v>
      </c>
      <c r="D5814" s="3" t="str">
        <f t="shared" si="180"/>
        <v>2025</v>
      </c>
      <c r="E5814" t="s">
        <v>39</v>
      </c>
      <c r="F5814" t="s">
        <v>24</v>
      </c>
      <c r="G5814" t="s">
        <v>15</v>
      </c>
      <c r="H5814" t="s">
        <v>32</v>
      </c>
      <c r="I5814" t="s">
        <v>100</v>
      </c>
      <c r="J5814">
        <v>23</v>
      </c>
      <c r="K5814">
        <v>45000</v>
      </c>
      <c r="L5814" s="7">
        <f>Sales_Data[[#This Row],[OrderQuantity]] *Sales_Data[[#This Row],[UnitPrice]]</f>
        <v>1035000</v>
      </c>
      <c r="M5814" s="7">
        <f>Sales_Data[[#This Row],[UnitPrice]]-Sales_Data[[#This Row],[UnitCost]]</f>
        <v>13000</v>
      </c>
      <c r="N5814" s="7">
        <f>Sales_Data[[#This Row],[Gross Revenue]]-Sales_Data[[#This Row],[Discount Amount ]]</f>
        <v>1022000</v>
      </c>
      <c r="O5814" s="7">
        <f>Sales_Data[[#This Row],[OrderQuantity]] *Sales_Data[[#This Row],[UnitCost]]</f>
        <v>736000</v>
      </c>
      <c r="P5814" s="7">
        <f>Sales_Data[[#This Row],[ItemCost]] +Sales_Data[[#This Row],[ShippingCost]]</f>
        <v>736351.1</v>
      </c>
      <c r="Q5814" s="7">
        <f>Sales_Data[[#This Row],[Gross Revenue]]-Sales_Data[[#This Row],[TotalFinancialCost]]</f>
        <v>298648.90000000002</v>
      </c>
      <c r="R5814" s="7">
        <f>Sales_Data[[#This Row],[Actul Bill Amount]]-Sales_Data[[#This Row],[ShippingCost]]</f>
        <v>1021648.9</v>
      </c>
      <c r="S5814">
        <v>787</v>
      </c>
      <c r="T5814">
        <v>351.1</v>
      </c>
      <c r="U5814" t="s">
        <v>26</v>
      </c>
      <c r="V5814">
        <v>32000</v>
      </c>
      <c r="W5814" t="s">
        <v>33</v>
      </c>
      <c r="X5814" t="str">
        <f t="shared" si="181"/>
        <v>Delhi</v>
      </c>
    </row>
    <row r="5815" spans="1:24" x14ac:dyDescent="0.4">
      <c r="A5815">
        <v>105814</v>
      </c>
      <c r="B5815" s="5">
        <v>45805.590277777781</v>
      </c>
      <c r="C5815" s="3" t="str">
        <f>TEXT(Sales_Data[[#This Row],[OrderDate]],"mmmm")</f>
        <v>May</v>
      </c>
      <c r="D5815" s="3" t="str">
        <f t="shared" si="180"/>
        <v>2025</v>
      </c>
      <c r="E5815" t="s">
        <v>23</v>
      </c>
      <c r="F5815" t="s">
        <v>35</v>
      </c>
      <c r="G5815" t="s">
        <v>29</v>
      </c>
      <c r="H5815" t="s">
        <v>32</v>
      </c>
      <c r="I5815" t="s">
        <v>100</v>
      </c>
      <c r="J5815">
        <v>96</v>
      </c>
      <c r="K5815">
        <v>12000</v>
      </c>
      <c r="L5815" s="7">
        <f>Sales_Data[[#This Row],[OrderQuantity]] *Sales_Data[[#This Row],[UnitPrice]]</f>
        <v>1152000</v>
      </c>
      <c r="M5815" s="7">
        <f>Sales_Data[[#This Row],[UnitPrice]]-Sales_Data[[#This Row],[UnitCost]]</f>
        <v>4000</v>
      </c>
      <c r="N5815" s="7">
        <f>Sales_Data[[#This Row],[Gross Revenue]]-Sales_Data[[#This Row],[Discount Amount ]]</f>
        <v>1148000</v>
      </c>
      <c r="O5815" s="7">
        <f>Sales_Data[[#This Row],[OrderQuantity]] *Sales_Data[[#This Row],[UnitCost]]</f>
        <v>768000</v>
      </c>
      <c r="P5815" s="7">
        <f>Sales_Data[[#This Row],[ItemCost]] +Sales_Data[[#This Row],[ShippingCost]]</f>
        <v>768634.6</v>
      </c>
      <c r="Q5815" s="7">
        <f>Sales_Data[[#This Row],[Gross Revenue]]-Sales_Data[[#This Row],[TotalFinancialCost]]</f>
        <v>383365.4</v>
      </c>
      <c r="R5815" s="7">
        <f>Sales_Data[[#This Row],[Actul Bill Amount]]-Sales_Data[[#This Row],[ShippingCost]]</f>
        <v>1147365.3999999999</v>
      </c>
      <c r="S5815">
        <v>1085</v>
      </c>
      <c r="T5815">
        <v>634.6</v>
      </c>
      <c r="U5815" t="s">
        <v>36</v>
      </c>
      <c r="V5815">
        <v>8000</v>
      </c>
      <c r="W5815" t="s">
        <v>33</v>
      </c>
      <c r="X5815" t="str">
        <f t="shared" si="181"/>
        <v>Delhi</v>
      </c>
    </row>
    <row r="5816" spans="1:24" x14ac:dyDescent="0.4">
      <c r="A5816">
        <v>105815</v>
      </c>
      <c r="B5816" s="5">
        <v>45675.748611111114</v>
      </c>
      <c r="C5816" s="3" t="str">
        <f>TEXT(Sales_Data[[#This Row],[OrderDate]],"mmmm")</f>
        <v>January</v>
      </c>
      <c r="D5816" s="3" t="str">
        <f t="shared" si="180"/>
        <v>2025</v>
      </c>
      <c r="E5816" t="s">
        <v>23</v>
      </c>
      <c r="F5816" t="s">
        <v>35</v>
      </c>
      <c r="G5816" t="s">
        <v>29</v>
      </c>
      <c r="H5816" t="s">
        <v>25</v>
      </c>
      <c r="I5816" t="s">
        <v>100</v>
      </c>
      <c r="J5816">
        <v>34</v>
      </c>
      <c r="K5816">
        <v>8500</v>
      </c>
      <c r="L5816" s="7">
        <f>Sales_Data[[#This Row],[OrderQuantity]] *Sales_Data[[#This Row],[UnitPrice]]</f>
        <v>289000</v>
      </c>
      <c r="M5816" s="7">
        <f>Sales_Data[[#This Row],[UnitPrice]]-Sales_Data[[#This Row],[UnitCost]]</f>
        <v>3000</v>
      </c>
      <c r="N5816" s="7">
        <f>Sales_Data[[#This Row],[Gross Revenue]]-Sales_Data[[#This Row],[Discount Amount ]]</f>
        <v>286000</v>
      </c>
      <c r="O5816" s="7">
        <f>Sales_Data[[#This Row],[OrderQuantity]] *Sales_Data[[#This Row],[UnitCost]]</f>
        <v>187000</v>
      </c>
      <c r="P5816" s="7">
        <f>Sales_Data[[#This Row],[ItemCost]] +Sales_Data[[#This Row],[ShippingCost]]</f>
        <v>187233.87</v>
      </c>
      <c r="Q5816" s="7">
        <f>Sales_Data[[#This Row],[Gross Revenue]]-Sales_Data[[#This Row],[TotalFinancialCost]]</f>
        <v>101766.13</v>
      </c>
      <c r="R5816" s="7">
        <f>Sales_Data[[#This Row],[Actul Bill Amount]]-Sales_Data[[#This Row],[ShippingCost]]</f>
        <v>285766.13</v>
      </c>
      <c r="S5816">
        <v>1051</v>
      </c>
      <c r="T5816">
        <v>233.87</v>
      </c>
      <c r="U5816" t="s">
        <v>49</v>
      </c>
      <c r="V5816">
        <v>5500</v>
      </c>
      <c r="W5816" t="s">
        <v>27</v>
      </c>
      <c r="X5816" t="str">
        <f t="shared" si="181"/>
        <v>Mumbai</v>
      </c>
    </row>
    <row r="5817" spans="1:24" x14ac:dyDescent="0.4">
      <c r="A5817">
        <v>105816</v>
      </c>
      <c r="B5817" s="5">
        <v>45951.458333333336</v>
      </c>
      <c r="C5817" s="3" t="str">
        <f>TEXT(Sales_Data[[#This Row],[OrderDate]],"mmmm")</f>
        <v>October</v>
      </c>
      <c r="D5817" s="3" t="str">
        <f t="shared" si="180"/>
        <v>2025</v>
      </c>
      <c r="E5817" t="s">
        <v>50</v>
      </c>
      <c r="F5817" t="s">
        <v>24</v>
      </c>
      <c r="G5817" t="s">
        <v>31</v>
      </c>
      <c r="H5817" t="s">
        <v>16</v>
      </c>
      <c r="I5817" t="s">
        <v>100</v>
      </c>
      <c r="J5817">
        <v>24</v>
      </c>
      <c r="K5817">
        <v>25000</v>
      </c>
      <c r="L5817" s="7">
        <f>Sales_Data[[#This Row],[OrderQuantity]] *Sales_Data[[#This Row],[UnitPrice]]</f>
        <v>600000</v>
      </c>
      <c r="M5817" s="7">
        <f>Sales_Data[[#This Row],[UnitPrice]]-Sales_Data[[#This Row],[UnitCost]]</f>
        <v>7000</v>
      </c>
      <c r="N5817" s="7">
        <f>Sales_Data[[#This Row],[Gross Revenue]]-Sales_Data[[#This Row],[Discount Amount ]]</f>
        <v>593000</v>
      </c>
      <c r="O5817" s="7">
        <f>Sales_Data[[#This Row],[OrderQuantity]] *Sales_Data[[#This Row],[UnitCost]]</f>
        <v>432000</v>
      </c>
      <c r="P5817" s="7">
        <f>Sales_Data[[#This Row],[ItemCost]] +Sales_Data[[#This Row],[ShippingCost]]</f>
        <v>432735.62</v>
      </c>
      <c r="Q5817" s="7">
        <f>Sales_Data[[#This Row],[Gross Revenue]]-Sales_Data[[#This Row],[TotalFinancialCost]]</f>
        <v>167264.38</v>
      </c>
      <c r="R5817" s="7">
        <f>Sales_Data[[#This Row],[Actul Bill Amount]]-Sales_Data[[#This Row],[ShippingCost]]</f>
        <v>592264.38</v>
      </c>
      <c r="S5817">
        <v>933</v>
      </c>
      <c r="T5817">
        <v>735.62</v>
      </c>
      <c r="U5817" t="s">
        <v>60</v>
      </c>
      <c r="V5817">
        <v>18000</v>
      </c>
      <c r="W5817" t="s">
        <v>18</v>
      </c>
      <c r="X5817" t="str">
        <f t="shared" si="181"/>
        <v>Bengaluru</v>
      </c>
    </row>
    <row r="5818" spans="1:24" x14ac:dyDescent="0.4">
      <c r="A5818">
        <v>105817</v>
      </c>
      <c r="B5818" s="5">
        <v>45852.097916666666</v>
      </c>
      <c r="C5818" s="3" t="str">
        <f>TEXT(Sales_Data[[#This Row],[OrderDate]],"mmmm")</f>
        <v>July</v>
      </c>
      <c r="D5818" s="3" t="str">
        <f t="shared" si="180"/>
        <v>2025</v>
      </c>
      <c r="E5818" t="s">
        <v>45</v>
      </c>
      <c r="F5818" t="s">
        <v>24</v>
      </c>
      <c r="G5818" t="s">
        <v>31</v>
      </c>
      <c r="H5818" t="s">
        <v>37</v>
      </c>
      <c r="I5818" t="s">
        <v>100</v>
      </c>
      <c r="J5818">
        <v>72</v>
      </c>
      <c r="K5818">
        <v>45000</v>
      </c>
      <c r="L5818" s="7">
        <f>Sales_Data[[#This Row],[OrderQuantity]] *Sales_Data[[#This Row],[UnitPrice]]</f>
        <v>3240000</v>
      </c>
      <c r="M5818" s="7">
        <f>Sales_Data[[#This Row],[UnitPrice]]-Sales_Data[[#This Row],[UnitCost]]</f>
        <v>13000</v>
      </c>
      <c r="N5818" s="7">
        <f>Sales_Data[[#This Row],[Gross Revenue]]-Sales_Data[[#This Row],[Discount Amount ]]</f>
        <v>3227000</v>
      </c>
      <c r="O5818" s="7">
        <f>Sales_Data[[#This Row],[OrderQuantity]] *Sales_Data[[#This Row],[UnitCost]]</f>
        <v>2304000</v>
      </c>
      <c r="P5818" s="7">
        <f>Sales_Data[[#This Row],[ItemCost]] +Sales_Data[[#This Row],[ShippingCost]]</f>
        <v>2304349.3199999998</v>
      </c>
      <c r="Q5818" s="7">
        <f>Sales_Data[[#This Row],[Gross Revenue]]-Sales_Data[[#This Row],[TotalFinancialCost]]</f>
        <v>935650.68000000017</v>
      </c>
      <c r="R5818" s="7">
        <f>Sales_Data[[#This Row],[Actul Bill Amount]]-Sales_Data[[#This Row],[ShippingCost]]</f>
        <v>3226650.68</v>
      </c>
      <c r="S5818">
        <v>502</v>
      </c>
      <c r="T5818">
        <v>349.32</v>
      </c>
      <c r="U5818" t="s">
        <v>26</v>
      </c>
      <c r="V5818">
        <v>32000</v>
      </c>
      <c r="W5818" t="s">
        <v>38</v>
      </c>
      <c r="X5818" t="str">
        <f t="shared" si="181"/>
        <v>Kolkata</v>
      </c>
    </row>
    <row r="5819" spans="1:24" x14ac:dyDescent="0.4">
      <c r="A5819">
        <v>105818</v>
      </c>
      <c r="B5819" s="5">
        <v>45808.84375</v>
      </c>
      <c r="C5819" s="3" t="str">
        <f>TEXT(Sales_Data[[#This Row],[OrderDate]],"mmmm")</f>
        <v>May</v>
      </c>
      <c r="D5819" s="3" t="str">
        <f t="shared" si="180"/>
        <v>2025</v>
      </c>
      <c r="E5819" t="s">
        <v>39</v>
      </c>
      <c r="F5819" t="s">
        <v>46</v>
      </c>
      <c r="G5819" t="s">
        <v>29</v>
      </c>
      <c r="H5819" t="s">
        <v>32</v>
      </c>
      <c r="I5819" t="s">
        <v>100</v>
      </c>
      <c r="J5819">
        <v>71</v>
      </c>
      <c r="K5819">
        <v>15000</v>
      </c>
      <c r="L5819" s="7">
        <f>Sales_Data[[#This Row],[OrderQuantity]] *Sales_Data[[#This Row],[UnitPrice]]</f>
        <v>1065000</v>
      </c>
      <c r="M5819" s="7">
        <f>Sales_Data[[#This Row],[UnitPrice]]-Sales_Data[[#This Row],[UnitCost]]</f>
        <v>5500</v>
      </c>
      <c r="N5819" s="7">
        <f>Sales_Data[[#This Row],[Gross Revenue]]-Sales_Data[[#This Row],[Discount Amount ]]</f>
        <v>1059500</v>
      </c>
      <c r="O5819" s="7">
        <f>Sales_Data[[#This Row],[OrderQuantity]] *Sales_Data[[#This Row],[UnitCost]]</f>
        <v>674500</v>
      </c>
      <c r="P5819" s="7">
        <f>Sales_Data[[#This Row],[ItemCost]] +Sales_Data[[#This Row],[ShippingCost]]</f>
        <v>674916.84</v>
      </c>
      <c r="Q5819" s="7">
        <f>Sales_Data[[#This Row],[Gross Revenue]]-Sales_Data[[#This Row],[TotalFinancialCost]]</f>
        <v>390083.16000000003</v>
      </c>
      <c r="R5819" s="7">
        <f>Sales_Data[[#This Row],[Actul Bill Amount]]-Sales_Data[[#This Row],[ShippingCost]]</f>
        <v>1059083.1599999999</v>
      </c>
      <c r="S5819">
        <v>936</v>
      </c>
      <c r="T5819">
        <v>416.84</v>
      </c>
      <c r="U5819" t="s">
        <v>53</v>
      </c>
      <c r="V5819">
        <v>9500</v>
      </c>
      <c r="W5819" t="s">
        <v>33</v>
      </c>
      <c r="X5819" t="str">
        <f t="shared" si="181"/>
        <v>Delhi</v>
      </c>
    </row>
    <row r="5820" spans="1:24" x14ac:dyDescent="0.4">
      <c r="A5820">
        <v>105819</v>
      </c>
      <c r="B5820" s="5">
        <v>46022.988888888889</v>
      </c>
      <c r="C5820" s="3" t="str">
        <f>TEXT(Sales_Data[[#This Row],[OrderDate]],"mmmm")</f>
        <v>December</v>
      </c>
      <c r="D5820" s="3" t="str">
        <f t="shared" si="180"/>
        <v>2025</v>
      </c>
      <c r="E5820" t="s">
        <v>39</v>
      </c>
      <c r="F5820" t="s">
        <v>24</v>
      </c>
      <c r="G5820" t="s">
        <v>31</v>
      </c>
      <c r="H5820" t="s">
        <v>20</v>
      </c>
      <c r="I5820" t="s">
        <v>100</v>
      </c>
      <c r="J5820">
        <v>19</v>
      </c>
      <c r="K5820">
        <v>3500</v>
      </c>
      <c r="L5820" s="7">
        <f>Sales_Data[[#This Row],[OrderQuantity]] *Sales_Data[[#This Row],[UnitPrice]]</f>
        <v>66500</v>
      </c>
      <c r="M5820" s="7">
        <f>Sales_Data[[#This Row],[UnitPrice]]-Sales_Data[[#This Row],[UnitCost]]</f>
        <v>1300</v>
      </c>
      <c r="N5820" s="7">
        <f>Sales_Data[[#This Row],[Gross Revenue]]-Sales_Data[[#This Row],[Discount Amount ]]</f>
        <v>65200</v>
      </c>
      <c r="O5820" s="7">
        <f>Sales_Data[[#This Row],[OrderQuantity]] *Sales_Data[[#This Row],[UnitCost]]</f>
        <v>41800</v>
      </c>
      <c r="P5820" s="7">
        <f>Sales_Data[[#This Row],[ItemCost]] +Sales_Data[[#This Row],[ShippingCost]]</f>
        <v>42710.34</v>
      </c>
      <c r="Q5820" s="7">
        <f>Sales_Data[[#This Row],[Gross Revenue]]-Sales_Data[[#This Row],[TotalFinancialCost]]</f>
        <v>23789.660000000003</v>
      </c>
      <c r="R5820" s="7">
        <f>Sales_Data[[#This Row],[Actul Bill Amount]]-Sales_Data[[#This Row],[ShippingCost]]</f>
        <v>64289.66</v>
      </c>
      <c r="S5820">
        <v>625</v>
      </c>
      <c r="T5820">
        <v>910.34</v>
      </c>
      <c r="U5820" t="s">
        <v>59</v>
      </c>
      <c r="V5820">
        <v>2200</v>
      </c>
      <c r="W5820" t="s">
        <v>22</v>
      </c>
      <c r="X5820" t="str">
        <f t="shared" si="181"/>
        <v>Nagpur</v>
      </c>
    </row>
    <row r="5821" spans="1:24" x14ac:dyDescent="0.4">
      <c r="A5821">
        <v>105820</v>
      </c>
      <c r="B5821" s="5">
        <v>45780.911111111112</v>
      </c>
      <c r="C5821" s="3" t="str">
        <f>TEXT(Sales_Data[[#This Row],[OrderDate]],"mmmm")</f>
        <v>May</v>
      </c>
      <c r="D5821" s="3" t="str">
        <f t="shared" si="180"/>
        <v>2025</v>
      </c>
      <c r="E5821" t="s">
        <v>39</v>
      </c>
      <c r="F5821" t="s">
        <v>40</v>
      </c>
      <c r="G5821" t="s">
        <v>15</v>
      </c>
      <c r="H5821" t="s">
        <v>37</v>
      </c>
      <c r="I5821" t="s">
        <v>100</v>
      </c>
      <c r="J5821">
        <v>24</v>
      </c>
      <c r="K5821">
        <v>5500</v>
      </c>
      <c r="L5821" s="7">
        <f>Sales_Data[[#This Row],[OrderQuantity]] *Sales_Data[[#This Row],[UnitPrice]]</f>
        <v>132000</v>
      </c>
      <c r="M5821" s="7">
        <f>Sales_Data[[#This Row],[UnitPrice]]-Sales_Data[[#This Row],[UnitCost]]</f>
        <v>2000</v>
      </c>
      <c r="N5821" s="7">
        <f>Sales_Data[[#This Row],[Gross Revenue]]-Sales_Data[[#This Row],[Discount Amount ]]</f>
        <v>130000</v>
      </c>
      <c r="O5821" s="7">
        <f>Sales_Data[[#This Row],[OrderQuantity]] *Sales_Data[[#This Row],[UnitCost]]</f>
        <v>84000</v>
      </c>
      <c r="P5821" s="7">
        <f>Sales_Data[[#This Row],[ItemCost]] +Sales_Data[[#This Row],[ShippingCost]]</f>
        <v>84292.09</v>
      </c>
      <c r="Q5821" s="7">
        <f>Sales_Data[[#This Row],[Gross Revenue]]-Sales_Data[[#This Row],[TotalFinancialCost]]</f>
        <v>47707.91</v>
      </c>
      <c r="R5821" s="7">
        <f>Sales_Data[[#This Row],[Actul Bill Amount]]-Sales_Data[[#This Row],[ShippingCost]]</f>
        <v>129707.91</v>
      </c>
      <c r="S5821">
        <v>580</v>
      </c>
      <c r="T5821">
        <v>292.08999999999997</v>
      </c>
      <c r="U5821" t="s">
        <v>41</v>
      </c>
      <c r="V5821">
        <v>3500</v>
      </c>
      <c r="W5821" t="s">
        <v>38</v>
      </c>
      <c r="X5821" t="str">
        <f t="shared" si="181"/>
        <v>Kolkata</v>
      </c>
    </row>
    <row r="5822" spans="1:24" x14ac:dyDescent="0.4">
      <c r="A5822">
        <v>105821</v>
      </c>
      <c r="B5822" s="5">
        <v>45844.493750000001</v>
      </c>
      <c r="C5822" s="3" t="str">
        <f>TEXT(Sales_Data[[#This Row],[OrderDate]],"mmmm")</f>
        <v>July</v>
      </c>
      <c r="D5822" s="3" t="str">
        <f t="shared" si="180"/>
        <v>2025</v>
      </c>
      <c r="E5822" t="s">
        <v>48</v>
      </c>
      <c r="F5822" t="s">
        <v>14</v>
      </c>
      <c r="G5822" t="s">
        <v>29</v>
      </c>
      <c r="H5822" t="s">
        <v>16</v>
      </c>
      <c r="I5822" t="s">
        <v>100</v>
      </c>
      <c r="J5822">
        <v>98</v>
      </c>
      <c r="K5822">
        <v>6500</v>
      </c>
      <c r="L5822" s="7">
        <f>Sales_Data[[#This Row],[OrderQuantity]] *Sales_Data[[#This Row],[UnitPrice]]</f>
        <v>637000</v>
      </c>
      <c r="M5822" s="7">
        <f>Sales_Data[[#This Row],[UnitPrice]]-Sales_Data[[#This Row],[UnitCost]]</f>
        <v>2300</v>
      </c>
      <c r="N5822" s="7">
        <f>Sales_Data[[#This Row],[Gross Revenue]]-Sales_Data[[#This Row],[Discount Amount ]]</f>
        <v>634700</v>
      </c>
      <c r="O5822" s="7">
        <f>Sales_Data[[#This Row],[OrderQuantity]] *Sales_Data[[#This Row],[UnitCost]]</f>
        <v>411600</v>
      </c>
      <c r="P5822" s="7">
        <f>Sales_Data[[#This Row],[ItemCost]] +Sales_Data[[#This Row],[ShippingCost]]</f>
        <v>411900.19</v>
      </c>
      <c r="Q5822" s="7">
        <f>Sales_Data[[#This Row],[Gross Revenue]]-Sales_Data[[#This Row],[TotalFinancialCost]]</f>
        <v>225099.81</v>
      </c>
      <c r="R5822" s="7">
        <f>Sales_Data[[#This Row],[Actul Bill Amount]]-Sales_Data[[#This Row],[ShippingCost]]</f>
        <v>634399.81000000006</v>
      </c>
      <c r="S5822">
        <v>469</v>
      </c>
      <c r="T5822">
        <v>300.19</v>
      </c>
      <c r="U5822" t="s">
        <v>21</v>
      </c>
      <c r="V5822">
        <v>4200</v>
      </c>
      <c r="W5822" t="s">
        <v>18</v>
      </c>
      <c r="X5822" t="str">
        <f t="shared" si="181"/>
        <v>Bengaluru</v>
      </c>
    </row>
    <row r="5823" spans="1:24" x14ac:dyDescent="0.4">
      <c r="A5823">
        <v>105822</v>
      </c>
      <c r="B5823" s="5">
        <v>45806.001388888886</v>
      </c>
      <c r="C5823" s="3" t="str">
        <f>TEXT(Sales_Data[[#This Row],[OrderDate]],"mmmm")</f>
        <v>May</v>
      </c>
      <c r="D5823" s="3" t="str">
        <f t="shared" si="180"/>
        <v>2025</v>
      </c>
      <c r="E5823" t="s">
        <v>50</v>
      </c>
      <c r="F5823" t="s">
        <v>14</v>
      </c>
      <c r="G5823" t="s">
        <v>29</v>
      </c>
      <c r="H5823" t="s">
        <v>32</v>
      </c>
      <c r="I5823" t="s">
        <v>100</v>
      </c>
      <c r="J5823">
        <v>35</v>
      </c>
      <c r="K5823">
        <v>3200</v>
      </c>
      <c r="L5823" s="7">
        <f>Sales_Data[[#This Row],[OrderQuantity]] *Sales_Data[[#This Row],[UnitPrice]]</f>
        <v>112000</v>
      </c>
      <c r="M5823" s="7">
        <f>Sales_Data[[#This Row],[UnitPrice]]-Sales_Data[[#This Row],[UnitCost]]</f>
        <v>1200</v>
      </c>
      <c r="N5823" s="7">
        <f>Sales_Data[[#This Row],[Gross Revenue]]-Sales_Data[[#This Row],[Discount Amount ]]</f>
        <v>110800</v>
      </c>
      <c r="O5823" s="7">
        <f>Sales_Data[[#This Row],[OrderQuantity]] *Sales_Data[[#This Row],[UnitCost]]</f>
        <v>70000</v>
      </c>
      <c r="P5823" s="7">
        <f>Sales_Data[[#This Row],[ItemCost]] +Sales_Data[[#This Row],[ShippingCost]]</f>
        <v>70563.649999999994</v>
      </c>
      <c r="Q5823" s="7">
        <f>Sales_Data[[#This Row],[Gross Revenue]]-Sales_Data[[#This Row],[TotalFinancialCost]]</f>
        <v>41436.350000000006</v>
      </c>
      <c r="R5823" s="7">
        <f>Sales_Data[[#This Row],[Actul Bill Amount]]-Sales_Data[[#This Row],[ShippingCost]]</f>
        <v>110236.35</v>
      </c>
      <c r="S5823">
        <v>873</v>
      </c>
      <c r="T5823">
        <v>563.65</v>
      </c>
      <c r="U5823" t="s">
        <v>17</v>
      </c>
      <c r="V5823">
        <v>2000</v>
      </c>
      <c r="W5823" t="s">
        <v>33</v>
      </c>
      <c r="X5823" t="str">
        <f t="shared" si="181"/>
        <v>Delhi</v>
      </c>
    </row>
    <row r="5824" spans="1:24" x14ac:dyDescent="0.4">
      <c r="A5824">
        <v>105823</v>
      </c>
      <c r="B5824" s="5">
        <v>45761.172222222223</v>
      </c>
      <c r="C5824" s="3" t="str">
        <f>TEXT(Sales_Data[[#This Row],[OrderDate]],"mmmm")</f>
        <v>April</v>
      </c>
      <c r="D5824" s="3" t="str">
        <f t="shared" si="180"/>
        <v>2025</v>
      </c>
      <c r="E5824" t="s">
        <v>42</v>
      </c>
      <c r="F5824" t="s">
        <v>55</v>
      </c>
      <c r="G5824" t="s">
        <v>15</v>
      </c>
      <c r="H5824" t="s">
        <v>25</v>
      </c>
      <c r="I5824" t="s">
        <v>100</v>
      </c>
      <c r="J5824">
        <v>99</v>
      </c>
      <c r="K5824">
        <v>600</v>
      </c>
      <c r="L5824" s="7">
        <f>Sales_Data[[#This Row],[OrderQuantity]] *Sales_Data[[#This Row],[UnitPrice]]</f>
        <v>59400</v>
      </c>
      <c r="M5824" s="7">
        <f>Sales_Data[[#This Row],[UnitPrice]]-Sales_Data[[#This Row],[UnitCost]]</f>
        <v>250</v>
      </c>
      <c r="N5824" s="7">
        <f>Sales_Data[[#This Row],[Gross Revenue]]-Sales_Data[[#This Row],[Discount Amount ]]</f>
        <v>59150</v>
      </c>
      <c r="O5824" s="7">
        <f>Sales_Data[[#This Row],[OrderQuantity]] *Sales_Data[[#This Row],[UnitCost]]</f>
        <v>34650</v>
      </c>
      <c r="P5824" s="7">
        <f>Sales_Data[[#This Row],[ItemCost]] +Sales_Data[[#This Row],[ShippingCost]]</f>
        <v>35103.82</v>
      </c>
      <c r="Q5824" s="7">
        <f>Sales_Data[[#This Row],[Gross Revenue]]-Sales_Data[[#This Row],[TotalFinancialCost]]</f>
        <v>24296.18</v>
      </c>
      <c r="R5824" s="7">
        <f>Sales_Data[[#This Row],[Actul Bill Amount]]-Sales_Data[[#This Row],[ShippingCost]]</f>
        <v>58696.18</v>
      </c>
      <c r="S5824">
        <v>1131</v>
      </c>
      <c r="T5824">
        <v>453.82</v>
      </c>
      <c r="U5824" t="s">
        <v>57</v>
      </c>
      <c r="V5824">
        <v>350</v>
      </c>
      <c r="W5824" t="s">
        <v>27</v>
      </c>
      <c r="X5824" t="str">
        <f t="shared" si="181"/>
        <v>Mumbai</v>
      </c>
    </row>
    <row r="5825" spans="1:24" x14ac:dyDescent="0.4">
      <c r="A5825">
        <v>105824</v>
      </c>
      <c r="B5825" s="5">
        <v>45900.809027777781</v>
      </c>
      <c r="C5825" s="3" t="str">
        <f>TEXT(Sales_Data[[#This Row],[OrderDate]],"mmmm")</f>
        <v>August</v>
      </c>
      <c r="D5825" s="3" t="str">
        <f t="shared" si="180"/>
        <v>2025</v>
      </c>
      <c r="E5825" t="s">
        <v>39</v>
      </c>
      <c r="F5825" t="s">
        <v>55</v>
      </c>
      <c r="G5825" t="s">
        <v>15</v>
      </c>
      <c r="H5825" t="s">
        <v>20</v>
      </c>
      <c r="I5825" t="s">
        <v>100</v>
      </c>
      <c r="J5825">
        <v>28</v>
      </c>
      <c r="K5825">
        <v>600</v>
      </c>
      <c r="L5825" s="7">
        <f>Sales_Data[[#This Row],[OrderQuantity]] *Sales_Data[[#This Row],[UnitPrice]]</f>
        <v>16800</v>
      </c>
      <c r="M5825" s="7">
        <f>Sales_Data[[#This Row],[UnitPrice]]-Sales_Data[[#This Row],[UnitCost]]</f>
        <v>250</v>
      </c>
      <c r="N5825" s="7">
        <f>Sales_Data[[#This Row],[Gross Revenue]]-Sales_Data[[#This Row],[Discount Amount ]]</f>
        <v>16550</v>
      </c>
      <c r="O5825" s="7">
        <f>Sales_Data[[#This Row],[OrderQuantity]] *Sales_Data[[#This Row],[UnitCost]]</f>
        <v>9800</v>
      </c>
      <c r="P5825" s="7">
        <f>Sales_Data[[#This Row],[ItemCost]] +Sales_Data[[#This Row],[ShippingCost]]</f>
        <v>11027.64</v>
      </c>
      <c r="Q5825" s="7">
        <f>Sales_Data[[#This Row],[Gross Revenue]]-Sales_Data[[#This Row],[TotalFinancialCost]]</f>
        <v>5772.3600000000006</v>
      </c>
      <c r="R5825" s="7">
        <f>Sales_Data[[#This Row],[Actul Bill Amount]]-Sales_Data[[#This Row],[ShippingCost]]</f>
        <v>15322.36</v>
      </c>
      <c r="S5825">
        <v>609</v>
      </c>
      <c r="T5825">
        <v>1227.6400000000001</v>
      </c>
      <c r="U5825" t="s">
        <v>57</v>
      </c>
      <c r="V5825">
        <v>350</v>
      </c>
      <c r="W5825" t="s">
        <v>22</v>
      </c>
      <c r="X5825" t="str">
        <f t="shared" si="181"/>
        <v>Nagpur</v>
      </c>
    </row>
    <row r="5826" spans="1:24" x14ac:dyDescent="0.4">
      <c r="A5826">
        <v>105825</v>
      </c>
      <c r="B5826" s="5">
        <v>45888.298611111109</v>
      </c>
      <c r="C5826" s="3" t="str">
        <f>TEXT(Sales_Data[[#This Row],[OrderDate]],"mmmm")</f>
        <v>August</v>
      </c>
      <c r="D5826" s="3" t="str">
        <f t="shared" ref="D5826:D5889" si="182">TEXT(B5826, "yyyy")</f>
        <v>2025</v>
      </c>
      <c r="E5826" t="s">
        <v>45</v>
      </c>
      <c r="F5826" t="s">
        <v>40</v>
      </c>
      <c r="G5826" t="s">
        <v>31</v>
      </c>
      <c r="H5826" t="s">
        <v>25</v>
      </c>
      <c r="I5826" t="s">
        <v>100</v>
      </c>
      <c r="J5826">
        <v>53</v>
      </c>
      <c r="K5826">
        <v>5500</v>
      </c>
      <c r="L5826" s="7">
        <f>Sales_Data[[#This Row],[OrderQuantity]] *Sales_Data[[#This Row],[UnitPrice]]</f>
        <v>291500</v>
      </c>
      <c r="M5826" s="7">
        <f>Sales_Data[[#This Row],[UnitPrice]]-Sales_Data[[#This Row],[UnitCost]]</f>
        <v>2000</v>
      </c>
      <c r="N5826" s="7">
        <f>Sales_Data[[#This Row],[Gross Revenue]]-Sales_Data[[#This Row],[Discount Amount ]]</f>
        <v>289500</v>
      </c>
      <c r="O5826" s="7">
        <f>Sales_Data[[#This Row],[OrderQuantity]] *Sales_Data[[#This Row],[UnitCost]]</f>
        <v>185500</v>
      </c>
      <c r="P5826" s="7">
        <f>Sales_Data[[#This Row],[ItemCost]] +Sales_Data[[#This Row],[ShippingCost]]</f>
        <v>187511.24</v>
      </c>
      <c r="Q5826" s="7">
        <f>Sales_Data[[#This Row],[Gross Revenue]]-Sales_Data[[#This Row],[TotalFinancialCost]]</f>
        <v>103988.76000000001</v>
      </c>
      <c r="R5826" s="7">
        <f>Sales_Data[[#This Row],[Actul Bill Amount]]-Sales_Data[[#This Row],[ShippingCost]]</f>
        <v>287488.76</v>
      </c>
      <c r="S5826">
        <v>365</v>
      </c>
      <c r="T5826">
        <v>2011.24</v>
      </c>
      <c r="U5826" t="s">
        <v>41</v>
      </c>
      <c r="V5826">
        <v>3500</v>
      </c>
      <c r="W5826" t="s">
        <v>27</v>
      </c>
      <c r="X5826" t="str">
        <f t="shared" ref="X5826:X5889" si="183">_xlfn.TEXTBEFORE(W5826, " ")</f>
        <v>Mumbai</v>
      </c>
    </row>
    <row r="5827" spans="1:24" x14ac:dyDescent="0.4">
      <c r="A5827">
        <v>105826</v>
      </c>
      <c r="B5827" s="5">
        <v>45863.194444444445</v>
      </c>
      <c r="C5827" s="3" t="str">
        <f>TEXT(Sales_Data[[#This Row],[OrderDate]],"mmmm")</f>
        <v>July</v>
      </c>
      <c r="D5827" s="3" t="str">
        <f t="shared" si="182"/>
        <v>2025</v>
      </c>
      <c r="E5827" t="s">
        <v>42</v>
      </c>
      <c r="F5827" t="s">
        <v>46</v>
      </c>
      <c r="G5827" t="s">
        <v>29</v>
      </c>
      <c r="H5827" t="s">
        <v>25</v>
      </c>
      <c r="I5827" t="s">
        <v>100</v>
      </c>
      <c r="J5827">
        <v>6</v>
      </c>
      <c r="K5827">
        <v>4500</v>
      </c>
      <c r="L5827" s="7">
        <f>Sales_Data[[#This Row],[OrderQuantity]] *Sales_Data[[#This Row],[UnitPrice]]</f>
        <v>27000</v>
      </c>
      <c r="M5827" s="7">
        <f>Sales_Data[[#This Row],[UnitPrice]]-Sales_Data[[#This Row],[UnitCost]]</f>
        <v>1700</v>
      </c>
      <c r="N5827" s="7">
        <f>Sales_Data[[#This Row],[Gross Revenue]]-Sales_Data[[#This Row],[Discount Amount ]]</f>
        <v>25300</v>
      </c>
      <c r="O5827" s="7">
        <f>Sales_Data[[#This Row],[OrderQuantity]] *Sales_Data[[#This Row],[UnitCost]]</f>
        <v>16800</v>
      </c>
      <c r="P5827" s="7">
        <f>Sales_Data[[#This Row],[ItemCost]] +Sales_Data[[#This Row],[ShippingCost]]</f>
        <v>17043.400000000001</v>
      </c>
      <c r="Q5827" s="7">
        <f>Sales_Data[[#This Row],[Gross Revenue]]-Sales_Data[[#This Row],[TotalFinancialCost]]</f>
        <v>9956.5999999999985</v>
      </c>
      <c r="R5827" s="7">
        <f>Sales_Data[[#This Row],[Actul Bill Amount]]-Sales_Data[[#This Row],[ShippingCost]]</f>
        <v>25056.6</v>
      </c>
      <c r="S5827">
        <v>955</v>
      </c>
      <c r="T5827">
        <v>243.4</v>
      </c>
      <c r="U5827" t="s">
        <v>47</v>
      </c>
      <c r="V5827">
        <v>2800</v>
      </c>
      <c r="W5827" t="s">
        <v>27</v>
      </c>
      <c r="X5827" t="str">
        <f t="shared" si="183"/>
        <v>Mumbai</v>
      </c>
    </row>
    <row r="5828" spans="1:24" x14ac:dyDescent="0.4">
      <c r="A5828">
        <v>105827</v>
      </c>
      <c r="B5828" s="5">
        <v>45855.743055555555</v>
      </c>
      <c r="C5828" s="3" t="str">
        <f>TEXT(Sales_Data[[#This Row],[OrderDate]],"mmmm")</f>
        <v>July</v>
      </c>
      <c r="D5828" s="3" t="str">
        <f t="shared" si="182"/>
        <v>2025</v>
      </c>
      <c r="E5828" t="s">
        <v>42</v>
      </c>
      <c r="F5828" t="s">
        <v>55</v>
      </c>
      <c r="G5828" t="s">
        <v>15</v>
      </c>
      <c r="H5828" t="s">
        <v>25</v>
      </c>
      <c r="I5828" t="s">
        <v>100</v>
      </c>
      <c r="J5828">
        <v>85</v>
      </c>
      <c r="K5828">
        <v>850</v>
      </c>
      <c r="L5828" s="7">
        <f>Sales_Data[[#This Row],[OrderQuantity]] *Sales_Data[[#This Row],[UnitPrice]]</f>
        <v>72250</v>
      </c>
      <c r="M5828" s="7">
        <f>Sales_Data[[#This Row],[UnitPrice]]-Sales_Data[[#This Row],[UnitCost]]</f>
        <v>300</v>
      </c>
      <c r="N5828" s="7">
        <f>Sales_Data[[#This Row],[Gross Revenue]]-Sales_Data[[#This Row],[Discount Amount ]]</f>
        <v>71950</v>
      </c>
      <c r="O5828" s="7">
        <f>Sales_Data[[#This Row],[OrderQuantity]] *Sales_Data[[#This Row],[UnitCost]]</f>
        <v>46750</v>
      </c>
      <c r="P5828" s="7">
        <f>Sales_Data[[#This Row],[ItemCost]] +Sales_Data[[#This Row],[ShippingCost]]</f>
        <v>47179.9</v>
      </c>
      <c r="Q5828" s="7">
        <f>Sales_Data[[#This Row],[Gross Revenue]]-Sales_Data[[#This Row],[TotalFinancialCost]]</f>
        <v>25070.1</v>
      </c>
      <c r="R5828" s="7">
        <f>Sales_Data[[#This Row],[Actul Bill Amount]]-Sales_Data[[#This Row],[ShippingCost]]</f>
        <v>71520.100000000006</v>
      </c>
      <c r="S5828">
        <v>865</v>
      </c>
      <c r="T5828">
        <v>429.9</v>
      </c>
      <c r="U5828" t="s">
        <v>56</v>
      </c>
      <c r="V5828">
        <v>550</v>
      </c>
      <c r="W5828" t="s">
        <v>27</v>
      </c>
      <c r="X5828" t="str">
        <f t="shared" si="183"/>
        <v>Mumbai</v>
      </c>
    </row>
    <row r="5829" spans="1:24" x14ac:dyDescent="0.4">
      <c r="A5829">
        <v>105828</v>
      </c>
      <c r="B5829" s="5">
        <v>45994.322222222225</v>
      </c>
      <c r="C5829" s="3" t="str">
        <f>TEXT(Sales_Data[[#This Row],[OrderDate]],"mmmm")</f>
        <v>December</v>
      </c>
      <c r="D5829" s="3" t="str">
        <f t="shared" si="182"/>
        <v>2025</v>
      </c>
      <c r="E5829" t="s">
        <v>39</v>
      </c>
      <c r="F5829" t="s">
        <v>24</v>
      </c>
      <c r="G5829" t="s">
        <v>15</v>
      </c>
      <c r="H5829" t="s">
        <v>32</v>
      </c>
      <c r="I5829" t="s">
        <v>100</v>
      </c>
      <c r="J5829">
        <v>69</v>
      </c>
      <c r="K5829">
        <v>45000</v>
      </c>
      <c r="L5829" s="7">
        <f>Sales_Data[[#This Row],[OrderQuantity]] *Sales_Data[[#This Row],[UnitPrice]]</f>
        <v>3105000</v>
      </c>
      <c r="M5829" s="7">
        <f>Sales_Data[[#This Row],[UnitPrice]]-Sales_Data[[#This Row],[UnitCost]]</f>
        <v>13000</v>
      </c>
      <c r="N5829" s="7">
        <f>Sales_Data[[#This Row],[Gross Revenue]]-Sales_Data[[#This Row],[Discount Amount ]]</f>
        <v>3092000</v>
      </c>
      <c r="O5829" s="7">
        <f>Sales_Data[[#This Row],[OrderQuantity]] *Sales_Data[[#This Row],[UnitCost]]</f>
        <v>2208000</v>
      </c>
      <c r="P5829" s="7">
        <f>Sales_Data[[#This Row],[ItemCost]] +Sales_Data[[#This Row],[ShippingCost]]</f>
        <v>2208654.6</v>
      </c>
      <c r="Q5829" s="7">
        <f>Sales_Data[[#This Row],[Gross Revenue]]-Sales_Data[[#This Row],[TotalFinancialCost]]</f>
        <v>896345.39999999991</v>
      </c>
      <c r="R5829" s="7">
        <f>Sales_Data[[#This Row],[Actul Bill Amount]]-Sales_Data[[#This Row],[ShippingCost]]</f>
        <v>3091345.4</v>
      </c>
      <c r="S5829">
        <v>867</v>
      </c>
      <c r="T5829">
        <v>654.6</v>
      </c>
      <c r="U5829" t="s">
        <v>26</v>
      </c>
      <c r="V5829">
        <v>32000</v>
      </c>
      <c r="W5829" t="s">
        <v>33</v>
      </c>
      <c r="X5829" t="str">
        <f t="shared" si="183"/>
        <v>Delhi</v>
      </c>
    </row>
    <row r="5830" spans="1:24" x14ac:dyDescent="0.4">
      <c r="A5830">
        <v>105829</v>
      </c>
      <c r="B5830" s="5">
        <v>45744.52847222222</v>
      </c>
      <c r="C5830" s="3" t="str">
        <f>TEXT(Sales_Data[[#This Row],[OrderDate]],"mmmm")</f>
        <v>March</v>
      </c>
      <c r="D5830" s="3" t="str">
        <f t="shared" si="182"/>
        <v>2025</v>
      </c>
      <c r="E5830" t="s">
        <v>34</v>
      </c>
      <c r="F5830" t="s">
        <v>55</v>
      </c>
      <c r="G5830" t="s">
        <v>29</v>
      </c>
      <c r="H5830" t="s">
        <v>37</v>
      </c>
      <c r="I5830" t="s">
        <v>100</v>
      </c>
      <c r="J5830">
        <v>24</v>
      </c>
      <c r="K5830">
        <v>1200</v>
      </c>
      <c r="L5830" s="7">
        <f>Sales_Data[[#This Row],[OrderQuantity]] *Sales_Data[[#This Row],[UnitPrice]]</f>
        <v>28800</v>
      </c>
      <c r="M5830" s="7">
        <f>Sales_Data[[#This Row],[UnitPrice]]-Sales_Data[[#This Row],[UnitCost]]</f>
        <v>400</v>
      </c>
      <c r="N5830" s="7">
        <f>Sales_Data[[#This Row],[Gross Revenue]]-Sales_Data[[#This Row],[Discount Amount ]]</f>
        <v>28400</v>
      </c>
      <c r="O5830" s="7">
        <f>Sales_Data[[#This Row],[OrderQuantity]] *Sales_Data[[#This Row],[UnitCost]]</f>
        <v>19200</v>
      </c>
      <c r="P5830" s="7">
        <f>Sales_Data[[#This Row],[ItemCost]] +Sales_Data[[#This Row],[ShippingCost]]</f>
        <v>20061.46</v>
      </c>
      <c r="Q5830" s="7">
        <f>Sales_Data[[#This Row],[Gross Revenue]]-Sales_Data[[#This Row],[TotalFinancialCost]]</f>
        <v>8738.5400000000009</v>
      </c>
      <c r="R5830" s="7">
        <f>Sales_Data[[#This Row],[Actul Bill Amount]]-Sales_Data[[#This Row],[ShippingCost]]</f>
        <v>27538.54</v>
      </c>
      <c r="S5830">
        <v>1135</v>
      </c>
      <c r="T5830">
        <v>861.46</v>
      </c>
      <c r="U5830" t="s">
        <v>58</v>
      </c>
      <c r="V5830">
        <v>800</v>
      </c>
      <c r="W5830" t="s">
        <v>38</v>
      </c>
      <c r="X5830" t="str">
        <f t="shared" si="183"/>
        <v>Kolkata</v>
      </c>
    </row>
    <row r="5831" spans="1:24" x14ac:dyDescent="0.4">
      <c r="A5831">
        <v>105830</v>
      </c>
      <c r="B5831" s="5">
        <v>45799.686111111114</v>
      </c>
      <c r="C5831" s="3" t="str">
        <f>TEXT(Sales_Data[[#This Row],[OrderDate]],"mmmm")</f>
        <v>May</v>
      </c>
      <c r="D5831" s="3" t="str">
        <f t="shared" si="182"/>
        <v>2025</v>
      </c>
      <c r="E5831" t="s">
        <v>45</v>
      </c>
      <c r="F5831" t="s">
        <v>46</v>
      </c>
      <c r="G5831" t="s">
        <v>15</v>
      </c>
      <c r="H5831" t="s">
        <v>32</v>
      </c>
      <c r="I5831" t="s">
        <v>100</v>
      </c>
      <c r="J5831">
        <v>61</v>
      </c>
      <c r="K5831">
        <v>4500</v>
      </c>
      <c r="L5831" s="7">
        <f>Sales_Data[[#This Row],[OrderQuantity]] *Sales_Data[[#This Row],[UnitPrice]]</f>
        <v>274500</v>
      </c>
      <c r="M5831" s="7">
        <f>Sales_Data[[#This Row],[UnitPrice]]-Sales_Data[[#This Row],[UnitCost]]</f>
        <v>1700</v>
      </c>
      <c r="N5831" s="7">
        <f>Sales_Data[[#This Row],[Gross Revenue]]-Sales_Data[[#This Row],[Discount Amount ]]</f>
        <v>272800</v>
      </c>
      <c r="O5831" s="7">
        <f>Sales_Data[[#This Row],[OrderQuantity]] *Sales_Data[[#This Row],[UnitCost]]</f>
        <v>170800</v>
      </c>
      <c r="P5831" s="7">
        <f>Sales_Data[[#This Row],[ItemCost]] +Sales_Data[[#This Row],[ShippingCost]]</f>
        <v>170900.58</v>
      </c>
      <c r="Q5831" s="7">
        <f>Sales_Data[[#This Row],[Gross Revenue]]-Sales_Data[[#This Row],[TotalFinancialCost]]</f>
        <v>103599.42000000001</v>
      </c>
      <c r="R5831" s="7">
        <f>Sales_Data[[#This Row],[Actul Bill Amount]]-Sales_Data[[#This Row],[ShippingCost]]</f>
        <v>272699.42</v>
      </c>
      <c r="S5831">
        <v>1077</v>
      </c>
      <c r="T5831">
        <v>100.58</v>
      </c>
      <c r="U5831" t="s">
        <v>47</v>
      </c>
      <c r="V5831">
        <v>2800</v>
      </c>
      <c r="W5831" t="s">
        <v>33</v>
      </c>
      <c r="X5831" t="str">
        <f t="shared" si="183"/>
        <v>Delhi</v>
      </c>
    </row>
    <row r="5832" spans="1:24" x14ac:dyDescent="0.4">
      <c r="A5832">
        <v>105831</v>
      </c>
      <c r="B5832" s="5">
        <v>45974.306250000001</v>
      </c>
      <c r="C5832" s="3" t="str">
        <f>TEXT(Sales_Data[[#This Row],[OrderDate]],"mmmm")</f>
        <v>November</v>
      </c>
      <c r="D5832" s="3" t="str">
        <f t="shared" si="182"/>
        <v>2025</v>
      </c>
      <c r="E5832" t="s">
        <v>23</v>
      </c>
      <c r="F5832" t="s">
        <v>55</v>
      </c>
      <c r="G5832" t="s">
        <v>31</v>
      </c>
      <c r="H5832" t="s">
        <v>32</v>
      </c>
      <c r="I5832" t="s">
        <v>100</v>
      </c>
      <c r="J5832">
        <v>6</v>
      </c>
      <c r="K5832">
        <v>600</v>
      </c>
      <c r="L5832" s="7">
        <f>Sales_Data[[#This Row],[OrderQuantity]] *Sales_Data[[#This Row],[UnitPrice]]</f>
        <v>3600</v>
      </c>
      <c r="M5832" s="7">
        <f>Sales_Data[[#This Row],[UnitPrice]]-Sales_Data[[#This Row],[UnitCost]]</f>
        <v>250</v>
      </c>
      <c r="N5832" s="7">
        <f>Sales_Data[[#This Row],[Gross Revenue]]-Sales_Data[[#This Row],[Discount Amount ]]</f>
        <v>3350</v>
      </c>
      <c r="O5832" s="7">
        <f>Sales_Data[[#This Row],[OrderQuantity]] *Sales_Data[[#This Row],[UnitCost]]</f>
        <v>2100</v>
      </c>
      <c r="P5832" s="7">
        <f>Sales_Data[[#This Row],[ItemCost]] +Sales_Data[[#This Row],[ShippingCost]]</f>
        <v>2816.08</v>
      </c>
      <c r="Q5832" s="7">
        <f>Sales_Data[[#This Row],[Gross Revenue]]-Sales_Data[[#This Row],[TotalFinancialCost]]</f>
        <v>783.92000000000007</v>
      </c>
      <c r="R5832" s="7">
        <f>Sales_Data[[#This Row],[Actul Bill Amount]]-Sales_Data[[#This Row],[ShippingCost]]</f>
        <v>2633.92</v>
      </c>
      <c r="S5832">
        <v>603</v>
      </c>
      <c r="T5832">
        <v>716.08</v>
      </c>
      <c r="U5832" t="s">
        <v>57</v>
      </c>
      <c r="V5832">
        <v>350</v>
      </c>
      <c r="W5832" t="s">
        <v>33</v>
      </c>
      <c r="X5832" t="str">
        <f t="shared" si="183"/>
        <v>Delhi</v>
      </c>
    </row>
    <row r="5833" spans="1:24" x14ac:dyDescent="0.4">
      <c r="A5833">
        <v>105832</v>
      </c>
      <c r="B5833" s="5">
        <v>45856.101388888892</v>
      </c>
      <c r="C5833" s="3" t="str">
        <f>TEXT(Sales_Data[[#This Row],[OrderDate]],"mmmm")</f>
        <v>July</v>
      </c>
      <c r="D5833" s="3" t="str">
        <f t="shared" si="182"/>
        <v>2025</v>
      </c>
      <c r="E5833" t="s">
        <v>48</v>
      </c>
      <c r="F5833" t="s">
        <v>40</v>
      </c>
      <c r="G5833" t="s">
        <v>29</v>
      </c>
      <c r="H5833" t="s">
        <v>25</v>
      </c>
      <c r="I5833" t="s">
        <v>100</v>
      </c>
      <c r="J5833">
        <v>56</v>
      </c>
      <c r="K5833">
        <v>1500</v>
      </c>
      <c r="L5833" s="7">
        <f>Sales_Data[[#This Row],[OrderQuantity]] *Sales_Data[[#This Row],[UnitPrice]]</f>
        <v>84000</v>
      </c>
      <c r="M5833" s="7">
        <f>Sales_Data[[#This Row],[UnitPrice]]-Sales_Data[[#This Row],[UnitCost]]</f>
        <v>700</v>
      </c>
      <c r="N5833" s="7">
        <f>Sales_Data[[#This Row],[Gross Revenue]]-Sales_Data[[#This Row],[Discount Amount ]]</f>
        <v>83300</v>
      </c>
      <c r="O5833" s="7">
        <f>Sales_Data[[#This Row],[OrderQuantity]] *Sales_Data[[#This Row],[UnitCost]]</f>
        <v>44800</v>
      </c>
      <c r="P5833" s="7">
        <f>Sales_Data[[#This Row],[ItemCost]] +Sales_Data[[#This Row],[ShippingCost]]</f>
        <v>45318.02</v>
      </c>
      <c r="Q5833" s="7">
        <f>Sales_Data[[#This Row],[Gross Revenue]]-Sales_Data[[#This Row],[TotalFinancialCost]]</f>
        <v>38681.980000000003</v>
      </c>
      <c r="R5833" s="7">
        <f>Sales_Data[[#This Row],[Actul Bill Amount]]-Sales_Data[[#This Row],[ShippingCost]]</f>
        <v>82781.98</v>
      </c>
      <c r="S5833">
        <v>953</v>
      </c>
      <c r="T5833">
        <v>518.02</v>
      </c>
      <c r="U5833" t="s">
        <v>52</v>
      </c>
      <c r="V5833">
        <v>800</v>
      </c>
      <c r="W5833" t="s">
        <v>27</v>
      </c>
      <c r="X5833" t="str">
        <f t="shared" si="183"/>
        <v>Mumbai</v>
      </c>
    </row>
    <row r="5834" spans="1:24" x14ac:dyDescent="0.4">
      <c r="A5834">
        <v>105833</v>
      </c>
      <c r="B5834" s="5">
        <v>45703.727083333331</v>
      </c>
      <c r="C5834" s="3" t="str">
        <f>TEXT(Sales_Data[[#This Row],[OrderDate]],"mmmm")</f>
        <v>February</v>
      </c>
      <c r="D5834" s="3" t="str">
        <f t="shared" si="182"/>
        <v>2025</v>
      </c>
      <c r="E5834" t="s">
        <v>42</v>
      </c>
      <c r="F5834" t="s">
        <v>46</v>
      </c>
      <c r="G5834" t="s">
        <v>15</v>
      </c>
      <c r="H5834" t="s">
        <v>20</v>
      </c>
      <c r="I5834" t="s">
        <v>100</v>
      </c>
      <c r="J5834">
        <v>52</v>
      </c>
      <c r="K5834">
        <v>4500</v>
      </c>
      <c r="L5834" s="7">
        <f>Sales_Data[[#This Row],[OrderQuantity]] *Sales_Data[[#This Row],[UnitPrice]]</f>
        <v>234000</v>
      </c>
      <c r="M5834" s="7">
        <f>Sales_Data[[#This Row],[UnitPrice]]-Sales_Data[[#This Row],[UnitCost]]</f>
        <v>1700</v>
      </c>
      <c r="N5834" s="7">
        <f>Sales_Data[[#This Row],[Gross Revenue]]-Sales_Data[[#This Row],[Discount Amount ]]</f>
        <v>232300</v>
      </c>
      <c r="O5834" s="7">
        <f>Sales_Data[[#This Row],[OrderQuantity]] *Sales_Data[[#This Row],[UnitCost]]</f>
        <v>145600</v>
      </c>
      <c r="P5834" s="7">
        <f>Sales_Data[[#This Row],[ItemCost]] +Sales_Data[[#This Row],[ShippingCost]]</f>
        <v>146601.67000000001</v>
      </c>
      <c r="Q5834" s="7">
        <f>Sales_Data[[#This Row],[Gross Revenue]]-Sales_Data[[#This Row],[TotalFinancialCost]]</f>
        <v>87398.329999999987</v>
      </c>
      <c r="R5834" s="7">
        <f>Sales_Data[[#This Row],[Actul Bill Amount]]-Sales_Data[[#This Row],[ShippingCost]]</f>
        <v>231298.33</v>
      </c>
      <c r="S5834">
        <v>565</v>
      </c>
      <c r="T5834">
        <v>1001.67</v>
      </c>
      <c r="U5834" t="s">
        <v>47</v>
      </c>
      <c r="V5834">
        <v>2800</v>
      </c>
      <c r="W5834" t="s">
        <v>22</v>
      </c>
      <c r="X5834" t="str">
        <f t="shared" si="183"/>
        <v>Nagpur</v>
      </c>
    </row>
    <row r="5835" spans="1:24" x14ac:dyDescent="0.4">
      <c r="A5835">
        <v>105834</v>
      </c>
      <c r="B5835" s="5">
        <v>45945.491666666669</v>
      </c>
      <c r="C5835" s="3" t="str">
        <f>TEXT(Sales_Data[[#This Row],[OrderDate]],"mmmm")</f>
        <v>October</v>
      </c>
      <c r="D5835" s="3" t="str">
        <f t="shared" si="182"/>
        <v>2025</v>
      </c>
      <c r="E5835" t="s">
        <v>13</v>
      </c>
      <c r="F5835" t="s">
        <v>55</v>
      </c>
      <c r="G5835" t="s">
        <v>29</v>
      </c>
      <c r="H5835" t="s">
        <v>32</v>
      </c>
      <c r="I5835" t="s">
        <v>100</v>
      </c>
      <c r="J5835">
        <v>75</v>
      </c>
      <c r="K5835">
        <v>1200</v>
      </c>
      <c r="L5835" s="7">
        <f>Sales_Data[[#This Row],[OrderQuantity]] *Sales_Data[[#This Row],[UnitPrice]]</f>
        <v>90000</v>
      </c>
      <c r="M5835" s="7">
        <f>Sales_Data[[#This Row],[UnitPrice]]-Sales_Data[[#This Row],[UnitCost]]</f>
        <v>400</v>
      </c>
      <c r="N5835" s="7">
        <f>Sales_Data[[#This Row],[Gross Revenue]]-Sales_Data[[#This Row],[Discount Amount ]]</f>
        <v>89600</v>
      </c>
      <c r="O5835" s="7">
        <f>Sales_Data[[#This Row],[OrderQuantity]] *Sales_Data[[#This Row],[UnitCost]]</f>
        <v>60000</v>
      </c>
      <c r="P5835" s="7">
        <f>Sales_Data[[#This Row],[ItemCost]] +Sales_Data[[#This Row],[ShippingCost]]</f>
        <v>60194.98</v>
      </c>
      <c r="Q5835" s="7">
        <f>Sales_Data[[#This Row],[Gross Revenue]]-Sales_Data[[#This Row],[TotalFinancialCost]]</f>
        <v>29805.019999999997</v>
      </c>
      <c r="R5835" s="7">
        <f>Sales_Data[[#This Row],[Actul Bill Amount]]-Sales_Data[[#This Row],[ShippingCost]]</f>
        <v>89405.02</v>
      </c>
      <c r="S5835">
        <v>1101</v>
      </c>
      <c r="T5835">
        <v>194.98</v>
      </c>
      <c r="U5835" t="s">
        <v>58</v>
      </c>
      <c r="V5835">
        <v>800</v>
      </c>
      <c r="W5835" t="s">
        <v>33</v>
      </c>
      <c r="X5835" t="str">
        <f t="shared" si="183"/>
        <v>Delhi</v>
      </c>
    </row>
    <row r="5836" spans="1:24" x14ac:dyDescent="0.4">
      <c r="A5836">
        <v>105835</v>
      </c>
      <c r="B5836" s="5">
        <v>45672.529166666667</v>
      </c>
      <c r="C5836" s="3" t="str">
        <f>TEXT(Sales_Data[[#This Row],[OrderDate]],"mmmm")</f>
        <v>January</v>
      </c>
      <c r="D5836" s="3" t="str">
        <f t="shared" si="182"/>
        <v>2025</v>
      </c>
      <c r="E5836" t="s">
        <v>45</v>
      </c>
      <c r="F5836" t="s">
        <v>35</v>
      </c>
      <c r="G5836" t="s">
        <v>15</v>
      </c>
      <c r="H5836" t="s">
        <v>25</v>
      </c>
      <c r="I5836" t="s">
        <v>100</v>
      </c>
      <c r="J5836">
        <v>65</v>
      </c>
      <c r="K5836">
        <v>8500</v>
      </c>
      <c r="L5836" s="7">
        <f>Sales_Data[[#This Row],[OrderQuantity]] *Sales_Data[[#This Row],[UnitPrice]]</f>
        <v>552500</v>
      </c>
      <c r="M5836" s="7">
        <f>Sales_Data[[#This Row],[UnitPrice]]-Sales_Data[[#This Row],[UnitCost]]</f>
        <v>3000</v>
      </c>
      <c r="N5836" s="7">
        <f>Sales_Data[[#This Row],[Gross Revenue]]-Sales_Data[[#This Row],[Discount Amount ]]</f>
        <v>549500</v>
      </c>
      <c r="O5836" s="7">
        <f>Sales_Data[[#This Row],[OrderQuantity]] *Sales_Data[[#This Row],[UnitCost]]</f>
        <v>357500</v>
      </c>
      <c r="P5836" s="7">
        <f>Sales_Data[[#This Row],[ItemCost]] +Sales_Data[[#This Row],[ShippingCost]]</f>
        <v>358400.71</v>
      </c>
      <c r="Q5836" s="7">
        <f>Sales_Data[[#This Row],[Gross Revenue]]-Sales_Data[[#This Row],[TotalFinancialCost]]</f>
        <v>194099.28999999998</v>
      </c>
      <c r="R5836" s="7">
        <f>Sales_Data[[#This Row],[Actul Bill Amount]]-Sales_Data[[#This Row],[ShippingCost]]</f>
        <v>548599.29</v>
      </c>
      <c r="S5836">
        <v>683</v>
      </c>
      <c r="T5836">
        <v>900.71</v>
      </c>
      <c r="U5836" t="s">
        <v>49</v>
      </c>
      <c r="V5836">
        <v>5500</v>
      </c>
      <c r="W5836" t="s">
        <v>27</v>
      </c>
      <c r="X5836" t="str">
        <f t="shared" si="183"/>
        <v>Mumbai</v>
      </c>
    </row>
    <row r="5837" spans="1:24" x14ac:dyDescent="0.4">
      <c r="A5837">
        <v>105836</v>
      </c>
      <c r="B5837" s="5">
        <v>45701.86041666667</v>
      </c>
      <c r="C5837" s="3" t="str">
        <f>TEXT(Sales_Data[[#This Row],[OrderDate]],"mmmm")</f>
        <v>February</v>
      </c>
      <c r="D5837" s="3" t="str">
        <f t="shared" si="182"/>
        <v>2025</v>
      </c>
      <c r="E5837" t="s">
        <v>19</v>
      </c>
      <c r="F5837" t="s">
        <v>43</v>
      </c>
      <c r="G5837" t="s">
        <v>29</v>
      </c>
      <c r="H5837" t="s">
        <v>37</v>
      </c>
      <c r="I5837" t="s">
        <v>100</v>
      </c>
      <c r="J5837">
        <v>69</v>
      </c>
      <c r="K5837">
        <v>4500</v>
      </c>
      <c r="L5837" s="7">
        <f>Sales_Data[[#This Row],[OrderQuantity]] *Sales_Data[[#This Row],[UnitPrice]]</f>
        <v>310500</v>
      </c>
      <c r="M5837" s="7">
        <f>Sales_Data[[#This Row],[UnitPrice]]-Sales_Data[[#This Row],[UnitCost]]</f>
        <v>2000</v>
      </c>
      <c r="N5837" s="7">
        <f>Sales_Data[[#This Row],[Gross Revenue]]-Sales_Data[[#This Row],[Discount Amount ]]</f>
        <v>308500</v>
      </c>
      <c r="O5837" s="7">
        <f>Sales_Data[[#This Row],[OrderQuantity]] *Sales_Data[[#This Row],[UnitCost]]</f>
        <v>172500</v>
      </c>
      <c r="P5837" s="7">
        <f>Sales_Data[[#This Row],[ItemCost]] +Sales_Data[[#This Row],[ShippingCost]]</f>
        <v>172903.84</v>
      </c>
      <c r="Q5837" s="7">
        <f>Sales_Data[[#This Row],[Gross Revenue]]-Sales_Data[[#This Row],[TotalFinancialCost]]</f>
        <v>137596.16</v>
      </c>
      <c r="R5837" s="7">
        <f>Sales_Data[[#This Row],[Actul Bill Amount]]-Sales_Data[[#This Row],[ShippingCost]]</f>
        <v>308096.15999999997</v>
      </c>
      <c r="S5837">
        <v>833</v>
      </c>
      <c r="T5837">
        <v>403.84</v>
      </c>
      <c r="U5837" t="s">
        <v>44</v>
      </c>
      <c r="V5837">
        <v>2500</v>
      </c>
      <c r="W5837" t="s">
        <v>38</v>
      </c>
      <c r="X5837" t="str">
        <f t="shared" si="183"/>
        <v>Kolkata</v>
      </c>
    </row>
    <row r="5838" spans="1:24" x14ac:dyDescent="0.4">
      <c r="A5838">
        <v>105837</v>
      </c>
      <c r="B5838" s="5">
        <v>45826.370138888888</v>
      </c>
      <c r="C5838" s="3" t="str">
        <f>TEXT(Sales_Data[[#This Row],[OrderDate]],"mmmm")</f>
        <v>June</v>
      </c>
      <c r="D5838" s="3" t="str">
        <f t="shared" si="182"/>
        <v>2025</v>
      </c>
      <c r="E5838" t="s">
        <v>50</v>
      </c>
      <c r="F5838" t="s">
        <v>24</v>
      </c>
      <c r="G5838" t="s">
        <v>31</v>
      </c>
      <c r="H5838" t="s">
        <v>20</v>
      </c>
      <c r="I5838" t="s">
        <v>100</v>
      </c>
      <c r="J5838">
        <v>59</v>
      </c>
      <c r="K5838">
        <v>45000</v>
      </c>
      <c r="L5838" s="7">
        <f>Sales_Data[[#This Row],[OrderQuantity]] *Sales_Data[[#This Row],[UnitPrice]]</f>
        <v>2655000</v>
      </c>
      <c r="M5838" s="7">
        <f>Sales_Data[[#This Row],[UnitPrice]]-Sales_Data[[#This Row],[UnitCost]]</f>
        <v>13000</v>
      </c>
      <c r="N5838" s="7">
        <f>Sales_Data[[#This Row],[Gross Revenue]]-Sales_Data[[#This Row],[Discount Amount ]]</f>
        <v>2642000</v>
      </c>
      <c r="O5838" s="7">
        <f>Sales_Data[[#This Row],[OrderQuantity]] *Sales_Data[[#This Row],[UnitCost]]</f>
        <v>1888000</v>
      </c>
      <c r="P5838" s="7">
        <f>Sales_Data[[#This Row],[ItemCost]] +Sales_Data[[#This Row],[ShippingCost]]</f>
        <v>1888379.42</v>
      </c>
      <c r="Q5838" s="7">
        <f>Sales_Data[[#This Row],[Gross Revenue]]-Sales_Data[[#This Row],[TotalFinancialCost]]</f>
        <v>766620.58000000007</v>
      </c>
      <c r="R5838" s="7">
        <f>Sales_Data[[#This Row],[Actul Bill Amount]]-Sales_Data[[#This Row],[ShippingCost]]</f>
        <v>2641620.58</v>
      </c>
      <c r="S5838">
        <v>508</v>
      </c>
      <c r="T5838">
        <v>379.42</v>
      </c>
      <c r="U5838" t="s">
        <v>26</v>
      </c>
      <c r="V5838">
        <v>32000</v>
      </c>
      <c r="W5838" t="s">
        <v>22</v>
      </c>
      <c r="X5838" t="str">
        <f t="shared" si="183"/>
        <v>Nagpur</v>
      </c>
    </row>
    <row r="5839" spans="1:24" x14ac:dyDescent="0.4">
      <c r="A5839">
        <v>105838</v>
      </c>
      <c r="B5839" s="5">
        <v>45967.968055555553</v>
      </c>
      <c r="C5839" s="3" t="str">
        <f>TEXT(Sales_Data[[#This Row],[OrderDate]],"mmmm")</f>
        <v>November</v>
      </c>
      <c r="D5839" s="3" t="str">
        <f t="shared" si="182"/>
        <v>2025</v>
      </c>
      <c r="E5839" t="s">
        <v>23</v>
      </c>
      <c r="F5839" t="s">
        <v>28</v>
      </c>
      <c r="G5839" t="s">
        <v>31</v>
      </c>
      <c r="H5839" t="s">
        <v>25</v>
      </c>
      <c r="I5839" t="s">
        <v>100</v>
      </c>
      <c r="J5839">
        <v>94</v>
      </c>
      <c r="K5839">
        <v>450</v>
      </c>
      <c r="L5839" s="7">
        <f>Sales_Data[[#This Row],[OrderQuantity]] *Sales_Data[[#This Row],[UnitPrice]]</f>
        <v>42300</v>
      </c>
      <c r="M5839" s="7">
        <f>Sales_Data[[#This Row],[UnitPrice]]-Sales_Data[[#This Row],[UnitCost]]</f>
        <v>250</v>
      </c>
      <c r="N5839" s="7">
        <f>Sales_Data[[#This Row],[Gross Revenue]]-Sales_Data[[#This Row],[Discount Amount ]]</f>
        <v>42050</v>
      </c>
      <c r="O5839" s="7">
        <f>Sales_Data[[#This Row],[OrderQuantity]] *Sales_Data[[#This Row],[UnitCost]]</f>
        <v>18800</v>
      </c>
      <c r="P5839" s="7">
        <f>Sales_Data[[#This Row],[ItemCost]] +Sales_Data[[#This Row],[ShippingCost]]</f>
        <v>19322.580000000002</v>
      </c>
      <c r="Q5839" s="7">
        <f>Sales_Data[[#This Row],[Gross Revenue]]-Sales_Data[[#This Row],[TotalFinancialCost]]</f>
        <v>22977.42</v>
      </c>
      <c r="R5839" s="7">
        <f>Sales_Data[[#This Row],[Actul Bill Amount]]-Sales_Data[[#This Row],[ShippingCost]]</f>
        <v>41527.42</v>
      </c>
      <c r="S5839">
        <v>944</v>
      </c>
      <c r="T5839">
        <v>522.58000000000004</v>
      </c>
      <c r="U5839" t="s">
        <v>30</v>
      </c>
      <c r="V5839">
        <v>200</v>
      </c>
      <c r="W5839" t="s">
        <v>27</v>
      </c>
      <c r="X5839" t="str">
        <f t="shared" si="183"/>
        <v>Mumbai</v>
      </c>
    </row>
    <row r="5840" spans="1:24" x14ac:dyDescent="0.4">
      <c r="A5840">
        <v>105839</v>
      </c>
      <c r="B5840" s="5">
        <v>45701.626388888886</v>
      </c>
      <c r="C5840" s="3" t="str">
        <f>TEXT(Sales_Data[[#This Row],[OrderDate]],"mmmm")</f>
        <v>February</v>
      </c>
      <c r="D5840" s="3" t="str">
        <f t="shared" si="182"/>
        <v>2025</v>
      </c>
      <c r="E5840" t="s">
        <v>23</v>
      </c>
      <c r="F5840" t="s">
        <v>43</v>
      </c>
      <c r="G5840" t="s">
        <v>29</v>
      </c>
      <c r="H5840" t="s">
        <v>25</v>
      </c>
      <c r="I5840" t="s">
        <v>100</v>
      </c>
      <c r="J5840">
        <v>59</v>
      </c>
      <c r="K5840">
        <v>2800</v>
      </c>
      <c r="L5840" s="7">
        <f>Sales_Data[[#This Row],[OrderQuantity]] *Sales_Data[[#This Row],[UnitPrice]]</f>
        <v>165200</v>
      </c>
      <c r="M5840" s="7">
        <f>Sales_Data[[#This Row],[UnitPrice]]-Sales_Data[[#This Row],[UnitCost]]</f>
        <v>1300</v>
      </c>
      <c r="N5840" s="7">
        <f>Sales_Data[[#This Row],[Gross Revenue]]-Sales_Data[[#This Row],[Discount Amount ]]</f>
        <v>163900</v>
      </c>
      <c r="O5840" s="7">
        <f>Sales_Data[[#This Row],[OrderQuantity]] *Sales_Data[[#This Row],[UnitCost]]</f>
        <v>88500</v>
      </c>
      <c r="P5840" s="7">
        <f>Sales_Data[[#This Row],[ItemCost]] +Sales_Data[[#This Row],[ShippingCost]]</f>
        <v>88701.92</v>
      </c>
      <c r="Q5840" s="7">
        <f>Sales_Data[[#This Row],[Gross Revenue]]-Sales_Data[[#This Row],[TotalFinancialCost]]</f>
        <v>76498.080000000002</v>
      </c>
      <c r="R5840" s="7">
        <f>Sales_Data[[#This Row],[Actul Bill Amount]]-Sales_Data[[#This Row],[ShippingCost]]</f>
        <v>163698.07999999999</v>
      </c>
      <c r="S5840">
        <v>608</v>
      </c>
      <c r="T5840">
        <v>201.92</v>
      </c>
      <c r="U5840" t="s">
        <v>61</v>
      </c>
      <c r="V5840">
        <v>1500</v>
      </c>
      <c r="W5840" t="s">
        <v>27</v>
      </c>
      <c r="X5840" t="str">
        <f t="shared" si="183"/>
        <v>Mumbai</v>
      </c>
    </row>
    <row r="5841" spans="1:24" x14ac:dyDescent="0.4">
      <c r="A5841">
        <v>105840</v>
      </c>
      <c r="B5841" s="5">
        <v>45755.013888888891</v>
      </c>
      <c r="C5841" s="3" t="str">
        <f>TEXT(Sales_Data[[#This Row],[OrderDate]],"mmmm")</f>
        <v>April</v>
      </c>
      <c r="D5841" s="3" t="str">
        <f t="shared" si="182"/>
        <v>2025</v>
      </c>
      <c r="E5841" t="s">
        <v>39</v>
      </c>
      <c r="F5841" t="s">
        <v>24</v>
      </c>
      <c r="G5841" t="s">
        <v>29</v>
      </c>
      <c r="H5841" t="s">
        <v>16</v>
      </c>
      <c r="I5841" t="s">
        <v>100</v>
      </c>
      <c r="J5841">
        <v>78</v>
      </c>
      <c r="K5841">
        <v>45000</v>
      </c>
      <c r="L5841" s="7">
        <f>Sales_Data[[#This Row],[OrderQuantity]] *Sales_Data[[#This Row],[UnitPrice]]</f>
        <v>3510000</v>
      </c>
      <c r="M5841" s="7">
        <f>Sales_Data[[#This Row],[UnitPrice]]-Sales_Data[[#This Row],[UnitCost]]</f>
        <v>13000</v>
      </c>
      <c r="N5841" s="7">
        <f>Sales_Data[[#This Row],[Gross Revenue]]-Sales_Data[[#This Row],[Discount Amount ]]</f>
        <v>3497000</v>
      </c>
      <c r="O5841" s="7">
        <f>Sales_Data[[#This Row],[OrderQuantity]] *Sales_Data[[#This Row],[UnitCost]]</f>
        <v>2496000</v>
      </c>
      <c r="P5841" s="7">
        <f>Sales_Data[[#This Row],[ItemCost]] +Sales_Data[[#This Row],[ShippingCost]]</f>
        <v>2496444.39</v>
      </c>
      <c r="Q5841" s="7">
        <f>Sales_Data[[#This Row],[Gross Revenue]]-Sales_Data[[#This Row],[TotalFinancialCost]]</f>
        <v>1013555.6099999999</v>
      </c>
      <c r="R5841" s="7">
        <f>Sales_Data[[#This Row],[Actul Bill Amount]]-Sales_Data[[#This Row],[ShippingCost]]</f>
        <v>3496555.61</v>
      </c>
      <c r="S5841">
        <v>459</v>
      </c>
      <c r="T5841">
        <v>444.39</v>
      </c>
      <c r="U5841" t="s">
        <v>26</v>
      </c>
      <c r="V5841">
        <v>32000</v>
      </c>
      <c r="W5841" t="s">
        <v>18</v>
      </c>
      <c r="X5841" t="str">
        <f t="shared" si="183"/>
        <v>Bengaluru</v>
      </c>
    </row>
    <row r="5842" spans="1:24" x14ac:dyDescent="0.4">
      <c r="A5842">
        <v>105841</v>
      </c>
      <c r="B5842" s="5">
        <v>45918.040277777778</v>
      </c>
      <c r="C5842" s="3" t="str">
        <f>TEXT(Sales_Data[[#This Row],[OrderDate]],"mmmm")</f>
        <v>September</v>
      </c>
      <c r="D5842" s="3" t="str">
        <f t="shared" si="182"/>
        <v>2025</v>
      </c>
      <c r="E5842" t="s">
        <v>48</v>
      </c>
      <c r="F5842" t="s">
        <v>24</v>
      </c>
      <c r="G5842" t="s">
        <v>29</v>
      </c>
      <c r="H5842" t="s">
        <v>37</v>
      </c>
      <c r="I5842" t="s">
        <v>100</v>
      </c>
      <c r="J5842">
        <v>98</v>
      </c>
      <c r="K5842">
        <v>45000</v>
      </c>
      <c r="L5842" s="7">
        <f>Sales_Data[[#This Row],[OrderQuantity]] *Sales_Data[[#This Row],[UnitPrice]]</f>
        <v>4410000</v>
      </c>
      <c r="M5842" s="7">
        <f>Sales_Data[[#This Row],[UnitPrice]]-Sales_Data[[#This Row],[UnitCost]]</f>
        <v>13000</v>
      </c>
      <c r="N5842" s="7">
        <f>Sales_Data[[#This Row],[Gross Revenue]]-Sales_Data[[#This Row],[Discount Amount ]]</f>
        <v>4397000</v>
      </c>
      <c r="O5842" s="7">
        <f>Sales_Data[[#This Row],[OrderQuantity]] *Sales_Data[[#This Row],[UnitCost]]</f>
        <v>3136000</v>
      </c>
      <c r="P5842" s="7">
        <f>Sales_Data[[#This Row],[ItemCost]] +Sales_Data[[#This Row],[ShippingCost]]</f>
        <v>3136633.34</v>
      </c>
      <c r="Q5842" s="7">
        <f>Sales_Data[[#This Row],[Gross Revenue]]-Sales_Data[[#This Row],[TotalFinancialCost]]</f>
        <v>1273366.6600000001</v>
      </c>
      <c r="R5842" s="7">
        <f>Sales_Data[[#This Row],[Actul Bill Amount]]-Sales_Data[[#This Row],[ShippingCost]]</f>
        <v>4396366.66</v>
      </c>
      <c r="S5842">
        <v>809</v>
      </c>
      <c r="T5842">
        <v>633.34</v>
      </c>
      <c r="U5842" t="s">
        <v>26</v>
      </c>
      <c r="V5842">
        <v>32000</v>
      </c>
      <c r="W5842" t="s">
        <v>38</v>
      </c>
      <c r="X5842" t="str">
        <f t="shared" si="183"/>
        <v>Kolkata</v>
      </c>
    </row>
    <row r="5843" spans="1:24" x14ac:dyDescent="0.4">
      <c r="A5843">
        <v>105842</v>
      </c>
      <c r="B5843" s="5">
        <v>45766.307638888888</v>
      </c>
      <c r="C5843" s="3" t="str">
        <f>TEXT(Sales_Data[[#This Row],[OrderDate]],"mmmm")</f>
        <v>April</v>
      </c>
      <c r="D5843" s="3" t="str">
        <f t="shared" si="182"/>
        <v>2025</v>
      </c>
      <c r="E5843" t="s">
        <v>50</v>
      </c>
      <c r="F5843" t="s">
        <v>28</v>
      </c>
      <c r="G5843" t="s">
        <v>29</v>
      </c>
      <c r="H5843" t="s">
        <v>16</v>
      </c>
      <c r="I5843" t="s">
        <v>100</v>
      </c>
      <c r="J5843">
        <v>52</v>
      </c>
      <c r="K5843">
        <v>2500</v>
      </c>
      <c r="L5843" s="7">
        <f>Sales_Data[[#This Row],[OrderQuantity]] *Sales_Data[[#This Row],[UnitPrice]]</f>
        <v>130000</v>
      </c>
      <c r="M5843" s="7">
        <f>Sales_Data[[#This Row],[UnitPrice]]-Sales_Data[[#This Row],[UnitCost]]</f>
        <v>1000</v>
      </c>
      <c r="N5843" s="7">
        <f>Sales_Data[[#This Row],[Gross Revenue]]-Sales_Data[[#This Row],[Discount Amount ]]</f>
        <v>129000</v>
      </c>
      <c r="O5843" s="7">
        <f>Sales_Data[[#This Row],[OrderQuantity]] *Sales_Data[[#This Row],[UnitCost]]</f>
        <v>78000</v>
      </c>
      <c r="P5843" s="7">
        <f>Sales_Data[[#This Row],[ItemCost]] +Sales_Data[[#This Row],[ShippingCost]]</f>
        <v>79122.490000000005</v>
      </c>
      <c r="Q5843" s="7">
        <f>Sales_Data[[#This Row],[Gross Revenue]]-Sales_Data[[#This Row],[TotalFinancialCost]]</f>
        <v>50877.509999999995</v>
      </c>
      <c r="R5843" s="7">
        <f>Sales_Data[[#This Row],[Actul Bill Amount]]-Sales_Data[[#This Row],[ShippingCost]]</f>
        <v>127877.51</v>
      </c>
      <c r="S5843">
        <v>1037</v>
      </c>
      <c r="T5843">
        <v>1122.49</v>
      </c>
      <c r="U5843" t="s">
        <v>54</v>
      </c>
      <c r="V5843">
        <v>1500</v>
      </c>
      <c r="W5843" t="s">
        <v>18</v>
      </c>
      <c r="X5843" t="str">
        <f t="shared" si="183"/>
        <v>Bengaluru</v>
      </c>
    </row>
    <row r="5844" spans="1:24" x14ac:dyDescent="0.4">
      <c r="A5844">
        <v>105843</v>
      </c>
      <c r="B5844" s="5">
        <v>45940.11041666667</v>
      </c>
      <c r="C5844" s="3" t="str">
        <f>TEXT(Sales_Data[[#This Row],[OrderDate]],"mmmm")</f>
        <v>October</v>
      </c>
      <c r="D5844" s="3" t="str">
        <f t="shared" si="182"/>
        <v>2025</v>
      </c>
      <c r="E5844" t="s">
        <v>23</v>
      </c>
      <c r="F5844" t="s">
        <v>28</v>
      </c>
      <c r="G5844" t="s">
        <v>15</v>
      </c>
      <c r="H5844" t="s">
        <v>37</v>
      </c>
      <c r="I5844" t="s">
        <v>100</v>
      </c>
      <c r="J5844">
        <v>24</v>
      </c>
      <c r="K5844">
        <v>450</v>
      </c>
      <c r="L5844" s="7">
        <f>Sales_Data[[#This Row],[OrderQuantity]] *Sales_Data[[#This Row],[UnitPrice]]</f>
        <v>10800</v>
      </c>
      <c r="M5844" s="7">
        <f>Sales_Data[[#This Row],[UnitPrice]]-Sales_Data[[#This Row],[UnitCost]]</f>
        <v>250</v>
      </c>
      <c r="N5844" s="7">
        <f>Sales_Data[[#This Row],[Gross Revenue]]-Sales_Data[[#This Row],[Discount Amount ]]</f>
        <v>10550</v>
      </c>
      <c r="O5844" s="7">
        <f>Sales_Data[[#This Row],[OrderQuantity]] *Sales_Data[[#This Row],[UnitCost]]</f>
        <v>4800</v>
      </c>
      <c r="P5844" s="7">
        <f>Sales_Data[[#This Row],[ItemCost]] +Sales_Data[[#This Row],[ShippingCost]]</f>
        <v>5591.24</v>
      </c>
      <c r="Q5844" s="7">
        <f>Sales_Data[[#This Row],[Gross Revenue]]-Sales_Data[[#This Row],[TotalFinancialCost]]</f>
        <v>5208.76</v>
      </c>
      <c r="R5844" s="7">
        <f>Sales_Data[[#This Row],[Actul Bill Amount]]-Sales_Data[[#This Row],[ShippingCost]]</f>
        <v>9758.76</v>
      </c>
      <c r="S5844">
        <v>808</v>
      </c>
      <c r="T5844">
        <v>791.24</v>
      </c>
      <c r="U5844" t="s">
        <v>30</v>
      </c>
      <c r="V5844">
        <v>200</v>
      </c>
      <c r="W5844" t="s">
        <v>38</v>
      </c>
      <c r="X5844" t="str">
        <f t="shared" si="183"/>
        <v>Kolkata</v>
      </c>
    </row>
    <row r="5845" spans="1:24" x14ac:dyDescent="0.4">
      <c r="A5845">
        <v>105844</v>
      </c>
      <c r="B5845" s="5">
        <v>46000.563194444447</v>
      </c>
      <c r="C5845" s="3" t="str">
        <f>TEXT(Sales_Data[[#This Row],[OrderDate]],"mmmm")</f>
        <v>December</v>
      </c>
      <c r="D5845" s="3" t="str">
        <f t="shared" si="182"/>
        <v>2025</v>
      </c>
      <c r="E5845" t="s">
        <v>39</v>
      </c>
      <c r="F5845" t="s">
        <v>14</v>
      </c>
      <c r="G5845" t="s">
        <v>15</v>
      </c>
      <c r="H5845" t="s">
        <v>32</v>
      </c>
      <c r="I5845" t="s">
        <v>100</v>
      </c>
      <c r="J5845">
        <v>78</v>
      </c>
      <c r="K5845">
        <v>3200</v>
      </c>
      <c r="L5845" s="7">
        <f>Sales_Data[[#This Row],[OrderQuantity]] *Sales_Data[[#This Row],[UnitPrice]]</f>
        <v>249600</v>
      </c>
      <c r="M5845" s="7">
        <f>Sales_Data[[#This Row],[UnitPrice]]-Sales_Data[[#This Row],[UnitCost]]</f>
        <v>1200</v>
      </c>
      <c r="N5845" s="7">
        <f>Sales_Data[[#This Row],[Gross Revenue]]-Sales_Data[[#This Row],[Discount Amount ]]</f>
        <v>248400</v>
      </c>
      <c r="O5845" s="7">
        <f>Sales_Data[[#This Row],[OrderQuantity]] *Sales_Data[[#This Row],[UnitCost]]</f>
        <v>156000</v>
      </c>
      <c r="P5845" s="7">
        <f>Sales_Data[[#This Row],[ItemCost]] +Sales_Data[[#This Row],[ShippingCost]]</f>
        <v>156746.79999999999</v>
      </c>
      <c r="Q5845" s="7">
        <f>Sales_Data[[#This Row],[Gross Revenue]]-Sales_Data[[#This Row],[TotalFinancialCost]]</f>
        <v>92853.200000000012</v>
      </c>
      <c r="R5845" s="7">
        <f>Sales_Data[[#This Row],[Actul Bill Amount]]-Sales_Data[[#This Row],[ShippingCost]]</f>
        <v>247653.2</v>
      </c>
      <c r="S5845">
        <v>979</v>
      </c>
      <c r="T5845">
        <v>746.8</v>
      </c>
      <c r="U5845" t="s">
        <v>17</v>
      </c>
      <c r="V5845">
        <v>2000</v>
      </c>
      <c r="W5845" t="s">
        <v>33</v>
      </c>
      <c r="X5845" t="str">
        <f t="shared" si="183"/>
        <v>Delhi</v>
      </c>
    </row>
    <row r="5846" spans="1:24" x14ac:dyDescent="0.4">
      <c r="A5846">
        <v>105845</v>
      </c>
      <c r="B5846" s="5">
        <v>45761.543749999997</v>
      </c>
      <c r="C5846" s="3" t="str">
        <f>TEXT(Sales_Data[[#This Row],[OrderDate]],"mmmm")</f>
        <v>April</v>
      </c>
      <c r="D5846" s="3" t="str">
        <f t="shared" si="182"/>
        <v>2025</v>
      </c>
      <c r="E5846" t="s">
        <v>50</v>
      </c>
      <c r="F5846" t="s">
        <v>24</v>
      </c>
      <c r="G5846" t="s">
        <v>31</v>
      </c>
      <c r="H5846" t="s">
        <v>25</v>
      </c>
      <c r="I5846" t="s">
        <v>100</v>
      </c>
      <c r="J5846">
        <v>26</v>
      </c>
      <c r="K5846">
        <v>45000</v>
      </c>
      <c r="L5846" s="7">
        <f>Sales_Data[[#This Row],[OrderQuantity]] *Sales_Data[[#This Row],[UnitPrice]]</f>
        <v>1170000</v>
      </c>
      <c r="M5846" s="7">
        <f>Sales_Data[[#This Row],[UnitPrice]]-Sales_Data[[#This Row],[UnitCost]]</f>
        <v>13000</v>
      </c>
      <c r="N5846" s="7">
        <f>Sales_Data[[#This Row],[Gross Revenue]]-Sales_Data[[#This Row],[Discount Amount ]]</f>
        <v>1157000</v>
      </c>
      <c r="O5846" s="7">
        <f>Sales_Data[[#This Row],[OrderQuantity]] *Sales_Data[[#This Row],[UnitCost]]</f>
        <v>832000</v>
      </c>
      <c r="P5846" s="7">
        <f>Sales_Data[[#This Row],[ItemCost]] +Sales_Data[[#This Row],[ShippingCost]]</f>
        <v>833314</v>
      </c>
      <c r="Q5846" s="7">
        <f>Sales_Data[[#This Row],[Gross Revenue]]-Sales_Data[[#This Row],[TotalFinancialCost]]</f>
        <v>336686</v>
      </c>
      <c r="R5846" s="7">
        <f>Sales_Data[[#This Row],[Actul Bill Amount]]-Sales_Data[[#This Row],[ShippingCost]]</f>
        <v>1155686</v>
      </c>
      <c r="S5846">
        <v>774</v>
      </c>
      <c r="T5846">
        <v>1314</v>
      </c>
      <c r="U5846" t="s">
        <v>26</v>
      </c>
      <c r="V5846">
        <v>32000</v>
      </c>
      <c r="W5846" t="s">
        <v>27</v>
      </c>
      <c r="X5846" t="str">
        <f t="shared" si="183"/>
        <v>Mumbai</v>
      </c>
    </row>
    <row r="5847" spans="1:24" x14ac:dyDescent="0.4">
      <c r="A5847">
        <v>105846</v>
      </c>
      <c r="B5847" s="5">
        <v>45913.698611111111</v>
      </c>
      <c r="C5847" s="3" t="str">
        <f>TEXT(Sales_Data[[#This Row],[OrderDate]],"mmmm")</f>
        <v>September</v>
      </c>
      <c r="D5847" s="3" t="str">
        <f t="shared" si="182"/>
        <v>2025</v>
      </c>
      <c r="E5847" t="s">
        <v>19</v>
      </c>
      <c r="F5847" t="s">
        <v>43</v>
      </c>
      <c r="G5847" t="s">
        <v>15</v>
      </c>
      <c r="H5847" t="s">
        <v>32</v>
      </c>
      <c r="I5847" t="s">
        <v>100</v>
      </c>
      <c r="J5847">
        <v>58</v>
      </c>
      <c r="K5847">
        <v>1800</v>
      </c>
      <c r="L5847" s="7">
        <f>Sales_Data[[#This Row],[OrderQuantity]] *Sales_Data[[#This Row],[UnitPrice]]</f>
        <v>104400</v>
      </c>
      <c r="M5847" s="7">
        <f>Sales_Data[[#This Row],[UnitPrice]]-Sales_Data[[#This Row],[UnitCost]]</f>
        <v>900</v>
      </c>
      <c r="N5847" s="7">
        <f>Sales_Data[[#This Row],[Gross Revenue]]-Sales_Data[[#This Row],[Discount Amount ]]</f>
        <v>103500</v>
      </c>
      <c r="O5847" s="7">
        <f>Sales_Data[[#This Row],[OrderQuantity]] *Sales_Data[[#This Row],[UnitCost]]</f>
        <v>52200</v>
      </c>
      <c r="P5847" s="7">
        <f>Sales_Data[[#This Row],[ItemCost]] +Sales_Data[[#This Row],[ShippingCost]]</f>
        <v>53622.49</v>
      </c>
      <c r="Q5847" s="7">
        <f>Sales_Data[[#This Row],[Gross Revenue]]-Sales_Data[[#This Row],[TotalFinancialCost]]</f>
        <v>50777.51</v>
      </c>
      <c r="R5847" s="7">
        <f>Sales_Data[[#This Row],[Actul Bill Amount]]-Sales_Data[[#This Row],[ShippingCost]]</f>
        <v>102077.51</v>
      </c>
      <c r="S5847">
        <v>752</v>
      </c>
      <c r="T5847">
        <v>1422.49</v>
      </c>
      <c r="U5847" t="s">
        <v>51</v>
      </c>
      <c r="V5847">
        <v>900</v>
      </c>
      <c r="W5847" t="s">
        <v>33</v>
      </c>
      <c r="X5847" t="str">
        <f t="shared" si="183"/>
        <v>Delhi</v>
      </c>
    </row>
    <row r="5848" spans="1:24" x14ac:dyDescent="0.4">
      <c r="A5848">
        <v>105847</v>
      </c>
      <c r="B5848" s="5">
        <v>45863.026388888888</v>
      </c>
      <c r="C5848" s="3" t="str">
        <f>TEXT(Sales_Data[[#This Row],[OrderDate]],"mmmm")</f>
        <v>July</v>
      </c>
      <c r="D5848" s="3" t="str">
        <f t="shared" si="182"/>
        <v>2025</v>
      </c>
      <c r="E5848" t="s">
        <v>48</v>
      </c>
      <c r="F5848" t="s">
        <v>35</v>
      </c>
      <c r="G5848" t="s">
        <v>15</v>
      </c>
      <c r="H5848" t="s">
        <v>25</v>
      </c>
      <c r="I5848" t="s">
        <v>100</v>
      </c>
      <c r="J5848">
        <v>55</v>
      </c>
      <c r="K5848">
        <v>8500</v>
      </c>
      <c r="L5848" s="7">
        <f>Sales_Data[[#This Row],[OrderQuantity]] *Sales_Data[[#This Row],[UnitPrice]]</f>
        <v>467500</v>
      </c>
      <c r="M5848" s="7">
        <f>Sales_Data[[#This Row],[UnitPrice]]-Sales_Data[[#This Row],[UnitCost]]</f>
        <v>3000</v>
      </c>
      <c r="N5848" s="7">
        <f>Sales_Data[[#This Row],[Gross Revenue]]-Sales_Data[[#This Row],[Discount Amount ]]</f>
        <v>464500</v>
      </c>
      <c r="O5848" s="7">
        <f>Sales_Data[[#This Row],[OrderQuantity]] *Sales_Data[[#This Row],[UnitCost]]</f>
        <v>302500</v>
      </c>
      <c r="P5848" s="7">
        <f>Sales_Data[[#This Row],[ItemCost]] +Sales_Data[[#This Row],[ShippingCost]]</f>
        <v>303158.56</v>
      </c>
      <c r="Q5848" s="7">
        <f>Sales_Data[[#This Row],[Gross Revenue]]-Sales_Data[[#This Row],[TotalFinancialCost]]</f>
        <v>164341.44</v>
      </c>
      <c r="R5848" s="7">
        <f>Sales_Data[[#This Row],[Actul Bill Amount]]-Sales_Data[[#This Row],[ShippingCost]]</f>
        <v>463841.44</v>
      </c>
      <c r="S5848">
        <v>657</v>
      </c>
      <c r="T5848">
        <v>658.56</v>
      </c>
      <c r="U5848" t="s">
        <v>49</v>
      </c>
      <c r="V5848">
        <v>5500</v>
      </c>
      <c r="W5848" t="s">
        <v>27</v>
      </c>
      <c r="X5848" t="str">
        <f t="shared" si="183"/>
        <v>Mumbai</v>
      </c>
    </row>
    <row r="5849" spans="1:24" x14ac:dyDescent="0.4">
      <c r="A5849">
        <v>105848</v>
      </c>
      <c r="B5849" s="5">
        <v>45992.161111111112</v>
      </c>
      <c r="C5849" s="3" t="str">
        <f>TEXT(Sales_Data[[#This Row],[OrderDate]],"mmmm")</f>
        <v>December</v>
      </c>
      <c r="D5849" s="3" t="str">
        <f t="shared" si="182"/>
        <v>2025</v>
      </c>
      <c r="E5849" t="s">
        <v>48</v>
      </c>
      <c r="F5849" t="s">
        <v>28</v>
      </c>
      <c r="G5849" t="s">
        <v>29</v>
      </c>
      <c r="H5849" t="s">
        <v>16</v>
      </c>
      <c r="I5849" t="s">
        <v>100</v>
      </c>
      <c r="J5849">
        <v>85</v>
      </c>
      <c r="K5849">
        <v>450</v>
      </c>
      <c r="L5849" s="7">
        <f>Sales_Data[[#This Row],[OrderQuantity]] *Sales_Data[[#This Row],[UnitPrice]]</f>
        <v>38250</v>
      </c>
      <c r="M5849" s="7">
        <f>Sales_Data[[#This Row],[UnitPrice]]-Sales_Data[[#This Row],[UnitCost]]</f>
        <v>250</v>
      </c>
      <c r="N5849" s="7">
        <f>Sales_Data[[#This Row],[Gross Revenue]]-Sales_Data[[#This Row],[Discount Amount ]]</f>
        <v>38000</v>
      </c>
      <c r="O5849" s="7">
        <f>Sales_Data[[#This Row],[OrderQuantity]] *Sales_Data[[#This Row],[UnitCost]]</f>
        <v>17000</v>
      </c>
      <c r="P5849" s="7">
        <f>Sales_Data[[#This Row],[ItemCost]] +Sales_Data[[#This Row],[ShippingCost]]</f>
        <v>17465.04</v>
      </c>
      <c r="Q5849" s="7">
        <f>Sales_Data[[#This Row],[Gross Revenue]]-Sales_Data[[#This Row],[TotalFinancialCost]]</f>
        <v>20784.96</v>
      </c>
      <c r="R5849" s="7">
        <f>Sales_Data[[#This Row],[Actul Bill Amount]]-Sales_Data[[#This Row],[ShippingCost]]</f>
        <v>37534.959999999999</v>
      </c>
      <c r="S5849">
        <v>715</v>
      </c>
      <c r="T5849">
        <v>465.04</v>
      </c>
      <c r="U5849" t="s">
        <v>30</v>
      </c>
      <c r="V5849">
        <v>200</v>
      </c>
      <c r="W5849" t="s">
        <v>18</v>
      </c>
      <c r="X5849" t="str">
        <f t="shared" si="183"/>
        <v>Bengaluru</v>
      </c>
    </row>
    <row r="5850" spans="1:24" x14ac:dyDescent="0.4">
      <c r="A5850">
        <v>105849</v>
      </c>
      <c r="B5850" s="5">
        <v>45700.236805555556</v>
      </c>
      <c r="C5850" s="3" t="str">
        <f>TEXT(Sales_Data[[#This Row],[OrderDate]],"mmmm")</f>
        <v>February</v>
      </c>
      <c r="D5850" s="3" t="str">
        <f t="shared" si="182"/>
        <v>2025</v>
      </c>
      <c r="E5850" t="s">
        <v>50</v>
      </c>
      <c r="F5850" t="s">
        <v>24</v>
      </c>
      <c r="G5850" t="s">
        <v>29</v>
      </c>
      <c r="H5850" t="s">
        <v>25</v>
      </c>
      <c r="I5850" t="s">
        <v>100</v>
      </c>
      <c r="J5850">
        <v>71</v>
      </c>
      <c r="K5850">
        <v>3500</v>
      </c>
      <c r="L5850" s="7">
        <f>Sales_Data[[#This Row],[OrderQuantity]] *Sales_Data[[#This Row],[UnitPrice]]</f>
        <v>248500</v>
      </c>
      <c r="M5850" s="7">
        <f>Sales_Data[[#This Row],[UnitPrice]]-Sales_Data[[#This Row],[UnitCost]]</f>
        <v>1300</v>
      </c>
      <c r="N5850" s="7">
        <f>Sales_Data[[#This Row],[Gross Revenue]]-Sales_Data[[#This Row],[Discount Amount ]]</f>
        <v>247200</v>
      </c>
      <c r="O5850" s="7">
        <f>Sales_Data[[#This Row],[OrderQuantity]] *Sales_Data[[#This Row],[UnitCost]]</f>
        <v>156200</v>
      </c>
      <c r="P5850" s="7">
        <f>Sales_Data[[#This Row],[ItemCost]] +Sales_Data[[#This Row],[ShippingCost]]</f>
        <v>157216.25</v>
      </c>
      <c r="Q5850" s="7">
        <f>Sales_Data[[#This Row],[Gross Revenue]]-Sales_Data[[#This Row],[TotalFinancialCost]]</f>
        <v>91283.75</v>
      </c>
      <c r="R5850" s="7">
        <f>Sales_Data[[#This Row],[Actul Bill Amount]]-Sales_Data[[#This Row],[ShippingCost]]</f>
        <v>246183.75</v>
      </c>
      <c r="S5850">
        <v>473</v>
      </c>
      <c r="T5850">
        <v>1016.25</v>
      </c>
      <c r="U5850" t="s">
        <v>59</v>
      </c>
      <c r="V5850">
        <v>2200</v>
      </c>
      <c r="W5850" t="s">
        <v>27</v>
      </c>
      <c r="X5850" t="str">
        <f t="shared" si="183"/>
        <v>Mumbai</v>
      </c>
    </row>
    <row r="5851" spans="1:24" x14ac:dyDescent="0.4">
      <c r="A5851">
        <v>105850</v>
      </c>
      <c r="B5851" s="5">
        <v>46010.624305555553</v>
      </c>
      <c r="C5851" s="3" t="str">
        <f>TEXT(Sales_Data[[#This Row],[OrderDate]],"mmmm")</f>
        <v>December</v>
      </c>
      <c r="D5851" s="3" t="str">
        <f t="shared" si="182"/>
        <v>2025</v>
      </c>
      <c r="E5851" t="s">
        <v>50</v>
      </c>
      <c r="F5851" t="s">
        <v>24</v>
      </c>
      <c r="G5851" t="s">
        <v>15</v>
      </c>
      <c r="H5851" t="s">
        <v>25</v>
      </c>
      <c r="I5851" t="s">
        <v>100</v>
      </c>
      <c r="J5851">
        <v>71</v>
      </c>
      <c r="K5851">
        <v>45000</v>
      </c>
      <c r="L5851" s="7">
        <f>Sales_Data[[#This Row],[OrderQuantity]] *Sales_Data[[#This Row],[UnitPrice]]</f>
        <v>3195000</v>
      </c>
      <c r="M5851" s="7">
        <f>Sales_Data[[#This Row],[UnitPrice]]-Sales_Data[[#This Row],[UnitCost]]</f>
        <v>13000</v>
      </c>
      <c r="N5851" s="7">
        <f>Sales_Data[[#This Row],[Gross Revenue]]-Sales_Data[[#This Row],[Discount Amount ]]</f>
        <v>3182000</v>
      </c>
      <c r="O5851" s="7">
        <f>Sales_Data[[#This Row],[OrderQuantity]] *Sales_Data[[#This Row],[UnitCost]]</f>
        <v>2272000</v>
      </c>
      <c r="P5851" s="7">
        <f>Sales_Data[[#This Row],[ItemCost]] +Sales_Data[[#This Row],[ShippingCost]]</f>
        <v>2274699.3199999998</v>
      </c>
      <c r="Q5851" s="7">
        <f>Sales_Data[[#This Row],[Gross Revenue]]-Sales_Data[[#This Row],[TotalFinancialCost]]</f>
        <v>920300.68000000017</v>
      </c>
      <c r="R5851" s="7">
        <f>Sales_Data[[#This Row],[Actul Bill Amount]]-Sales_Data[[#This Row],[ShippingCost]]</f>
        <v>3179300.68</v>
      </c>
      <c r="S5851">
        <v>680</v>
      </c>
      <c r="T5851">
        <v>2699.32</v>
      </c>
      <c r="U5851" t="s">
        <v>26</v>
      </c>
      <c r="V5851">
        <v>32000</v>
      </c>
      <c r="W5851" t="s">
        <v>27</v>
      </c>
      <c r="X5851" t="str">
        <f t="shared" si="183"/>
        <v>Mumbai</v>
      </c>
    </row>
    <row r="5852" spans="1:24" x14ac:dyDescent="0.4">
      <c r="A5852">
        <v>105851</v>
      </c>
      <c r="B5852" s="5">
        <v>45902.866666666669</v>
      </c>
      <c r="C5852" s="3" t="str">
        <f>TEXT(Sales_Data[[#This Row],[OrderDate]],"mmmm")</f>
        <v>September</v>
      </c>
      <c r="D5852" s="3" t="str">
        <f t="shared" si="182"/>
        <v>2025</v>
      </c>
      <c r="E5852" t="s">
        <v>42</v>
      </c>
      <c r="F5852" t="s">
        <v>40</v>
      </c>
      <c r="G5852" t="s">
        <v>29</v>
      </c>
      <c r="H5852" t="s">
        <v>37</v>
      </c>
      <c r="I5852" t="s">
        <v>100</v>
      </c>
      <c r="J5852">
        <v>8</v>
      </c>
      <c r="K5852">
        <v>5500</v>
      </c>
      <c r="L5852" s="7">
        <f>Sales_Data[[#This Row],[OrderQuantity]] *Sales_Data[[#This Row],[UnitPrice]]</f>
        <v>44000</v>
      </c>
      <c r="M5852" s="7">
        <f>Sales_Data[[#This Row],[UnitPrice]]-Sales_Data[[#This Row],[UnitCost]]</f>
        <v>2000</v>
      </c>
      <c r="N5852" s="7">
        <f>Sales_Data[[#This Row],[Gross Revenue]]-Sales_Data[[#This Row],[Discount Amount ]]</f>
        <v>42000</v>
      </c>
      <c r="O5852" s="7">
        <f>Sales_Data[[#This Row],[OrderQuantity]] *Sales_Data[[#This Row],[UnitCost]]</f>
        <v>28000</v>
      </c>
      <c r="P5852" s="7">
        <f>Sales_Data[[#This Row],[ItemCost]] +Sales_Data[[#This Row],[ShippingCost]]</f>
        <v>29048.42</v>
      </c>
      <c r="Q5852" s="7">
        <f>Sales_Data[[#This Row],[Gross Revenue]]-Sales_Data[[#This Row],[TotalFinancialCost]]</f>
        <v>14951.580000000002</v>
      </c>
      <c r="R5852" s="7">
        <f>Sales_Data[[#This Row],[Actul Bill Amount]]-Sales_Data[[#This Row],[ShippingCost]]</f>
        <v>40951.58</v>
      </c>
      <c r="S5852">
        <v>329</v>
      </c>
      <c r="T5852">
        <v>1048.42</v>
      </c>
      <c r="U5852" t="s">
        <v>41</v>
      </c>
      <c r="V5852">
        <v>3500</v>
      </c>
      <c r="W5852" t="s">
        <v>38</v>
      </c>
      <c r="X5852" t="str">
        <f t="shared" si="183"/>
        <v>Kolkata</v>
      </c>
    </row>
    <row r="5853" spans="1:24" x14ac:dyDescent="0.4">
      <c r="A5853">
        <v>105852</v>
      </c>
      <c r="B5853" s="5">
        <v>45944.513194444444</v>
      </c>
      <c r="C5853" s="3" t="str">
        <f>TEXT(Sales_Data[[#This Row],[OrderDate]],"mmmm")</f>
        <v>October</v>
      </c>
      <c r="D5853" s="3" t="str">
        <f t="shared" si="182"/>
        <v>2025</v>
      </c>
      <c r="E5853" t="s">
        <v>13</v>
      </c>
      <c r="F5853" t="s">
        <v>43</v>
      </c>
      <c r="G5853" t="s">
        <v>31</v>
      </c>
      <c r="H5853" t="s">
        <v>20</v>
      </c>
      <c r="I5853" t="s">
        <v>100</v>
      </c>
      <c r="J5853">
        <v>50</v>
      </c>
      <c r="K5853">
        <v>1800</v>
      </c>
      <c r="L5853" s="7">
        <f>Sales_Data[[#This Row],[OrderQuantity]] *Sales_Data[[#This Row],[UnitPrice]]</f>
        <v>90000</v>
      </c>
      <c r="M5853" s="7">
        <f>Sales_Data[[#This Row],[UnitPrice]]-Sales_Data[[#This Row],[UnitCost]]</f>
        <v>900</v>
      </c>
      <c r="N5853" s="7">
        <f>Sales_Data[[#This Row],[Gross Revenue]]-Sales_Data[[#This Row],[Discount Amount ]]</f>
        <v>89100</v>
      </c>
      <c r="O5853" s="7">
        <f>Sales_Data[[#This Row],[OrderQuantity]] *Sales_Data[[#This Row],[UnitCost]]</f>
        <v>45000</v>
      </c>
      <c r="P5853" s="7">
        <f>Sales_Data[[#This Row],[ItemCost]] +Sales_Data[[#This Row],[ShippingCost]]</f>
        <v>46021.7</v>
      </c>
      <c r="Q5853" s="7">
        <f>Sales_Data[[#This Row],[Gross Revenue]]-Sales_Data[[#This Row],[TotalFinancialCost]]</f>
        <v>43978.3</v>
      </c>
      <c r="R5853" s="7">
        <f>Sales_Data[[#This Row],[Actul Bill Amount]]-Sales_Data[[#This Row],[ShippingCost]]</f>
        <v>88078.3</v>
      </c>
      <c r="S5853">
        <v>310</v>
      </c>
      <c r="T5853">
        <v>1021.7</v>
      </c>
      <c r="U5853" t="s">
        <v>51</v>
      </c>
      <c r="V5853">
        <v>900</v>
      </c>
      <c r="W5853" t="s">
        <v>22</v>
      </c>
      <c r="X5853" t="str">
        <f t="shared" si="183"/>
        <v>Nagpur</v>
      </c>
    </row>
    <row r="5854" spans="1:24" x14ac:dyDescent="0.4">
      <c r="A5854">
        <v>105853</v>
      </c>
      <c r="B5854" s="5">
        <v>46012.936805555553</v>
      </c>
      <c r="C5854" s="3" t="str">
        <f>TEXT(Sales_Data[[#This Row],[OrderDate]],"mmmm")</f>
        <v>December</v>
      </c>
      <c r="D5854" s="3" t="str">
        <f t="shared" si="182"/>
        <v>2025</v>
      </c>
      <c r="E5854" t="s">
        <v>23</v>
      </c>
      <c r="F5854" t="s">
        <v>35</v>
      </c>
      <c r="G5854" t="s">
        <v>15</v>
      </c>
      <c r="H5854" t="s">
        <v>32</v>
      </c>
      <c r="I5854" t="s">
        <v>100</v>
      </c>
      <c r="J5854">
        <v>19</v>
      </c>
      <c r="K5854">
        <v>12000</v>
      </c>
      <c r="L5854" s="7">
        <f>Sales_Data[[#This Row],[OrderQuantity]] *Sales_Data[[#This Row],[UnitPrice]]</f>
        <v>228000</v>
      </c>
      <c r="M5854" s="7">
        <f>Sales_Data[[#This Row],[UnitPrice]]-Sales_Data[[#This Row],[UnitCost]]</f>
        <v>4000</v>
      </c>
      <c r="N5854" s="7">
        <f>Sales_Data[[#This Row],[Gross Revenue]]-Sales_Data[[#This Row],[Discount Amount ]]</f>
        <v>224000</v>
      </c>
      <c r="O5854" s="7">
        <f>Sales_Data[[#This Row],[OrderQuantity]] *Sales_Data[[#This Row],[UnitCost]]</f>
        <v>152000</v>
      </c>
      <c r="P5854" s="7">
        <f>Sales_Data[[#This Row],[ItemCost]] +Sales_Data[[#This Row],[ShippingCost]]</f>
        <v>152903.81</v>
      </c>
      <c r="Q5854" s="7">
        <f>Sales_Data[[#This Row],[Gross Revenue]]-Sales_Data[[#This Row],[TotalFinancialCost]]</f>
        <v>75096.19</v>
      </c>
      <c r="R5854" s="7">
        <f>Sales_Data[[#This Row],[Actul Bill Amount]]-Sales_Data[[#This Row],[ShippingCost]]</f>
        <v>223096.19</v>
      </c>
      <c r="S5854">
        <v>1023</v>
      </c>
      <c r="T5854">
        <v>903.81</v>
      </c>
      <c r="U5854" t="s">
        <v>36</v>
      </c>
      <c r="V5854">
        <v>8000</v>
      </c>
      <c r="W5854" t="s">
        <v>33</v>
      </c>
      <c r="X5854" t="str">
        <f t="shared" si="183"/>
        <v>Delhi</v>
      </c>
    </row>
    <row r="5855" spans="1:24" x14ac:dyDescent="0.4">
      <c r="A5855">
        <v>105854</v>
      </c>
      <c r="B5855" s="5">
        <v>45930.337500000001</v>
      </c>
      <c r="C5855" s="3" t="str">
        <f>TEXT(Sales_Data[[#This Row],[OrderDate]],"mmmm")</f>
        <v>September</v>
      </c>
      <c r="D5855" s="3" t="str">
        <f t="shared" si="182"/>
        <v>2025</v>
      </c>
      <c r="E5855" t="s">
        <v>42</v>
      </c>
      <c r="F5855" t="s">
        <v>28</v>
      </c>
      <c r="G5855" t="s">
        <v>15</v>
      </c>
      <c r="H5855" t="s">
        <v>20</v>
      </c>
      <c r="I5855" t="s">
        <v>100</v>
      </c>
      <c r="J5855">
        <v>81</v>
      </c>
      <c r="K5855">
        <v>2500</v>
      </c>
      <c r="L5855" s="7">
        <f>Sales_Data[[#This Row],[OrderQuantity]] *Sales_Data[[#This Row],[UnitPrice]]</f>
        <v>202500</v>
      </c>
      <c r="M5855" s="7">
        <f>Sales_Data[[#This Row],[UnitPrice]]-Sales_Data[[#This Row],[UnitCost]]</f>
        <v>1000</v>
      </c>
      <c r="N5855" s="7">
        <f>Sales_Data[[#This Row],[Gross Revenue]]-Sales_Data[[#This Row],[Discount Amount ]]</f>
        <v>201500</v>
      </c>
      <c r="O5855" s="7">
        <f>Sales_Data[[#This Row],[OrderQuantity]] *Sales_Data[[#This Row],[UnitCost]]</f>
        <v>121500</v>
      </c>
      <c r="P5855" s="7">
        <f>Sales_Data[[#This Row],[ItemCost]] +Sales_Data[[#This Row],[ShippingCost]]</f>
        <v>122307.3</v>
      </c>
      <c r="Q5855" s="7">
        <f>Sales_Data[[#This Row],[Gross Revenue]]-Sales_Data[[#This Row],[TotalFinancialCost]]</f>
        <v>80192.7</v>
      </c>
      <c r="R5855" s="7">
        <f>Sales_Data[[#This Row],[Actul Bill Amount]]-Sales_Data[[#This Row],[ShippingCost]]</f>
        <v>200692.7</v>
      </c>
      <c r="S5855">
        <v>889</v>
      </c>
      <c r="T5855">
        <v>807.3</v>
      </c>
      <c r="U5855" t="s">
        <v>54</v>
      </c>
      <c r="V5855">
        <v>1500</v>
      </c>
      <c r="W5855" t="s">
        <v>22</v>
      </c>
      <c r="X5855" t="str">
        <f t="shared" si="183"/>
        <v>Nagpur</v>
      </c>
    </row>
    <row r="5856" spans="1:24" x14ac:dyDescent="0.4">
      <c r="A5856">
        <v>105855</v>
      </c>
      <c r="B5856" s="5">
        <v>45740.861111111109</v>
      </c>
      <c r="C5856" s="3" t="str">
        <f>TEXT(Sales_Data[[#This Row],[OrderDate]],"mmmm")</f>
        <v>March</v>
      </c>
      <c r="D5856" s="3" t="str">
        <f t="shared" si="182"/>
        <v>2025</v>
      </c>
      <c r="E5856" t="s">
        <v>13</v>
      </c>
      <c r="F5856" t="s">
        <v>46</v>
      </c>
      <c r="G5856" t="s">
        <v>15</v>
      </c>
      <c r="H5856" t="s">
        <v>32</v>
      </c>
      <c r="I5856" t="s">
        <v>100</v>
      </c>
      <c r="J5856">
        <v>67</v>
      </c>
      <c r="K5856">
        <v>15000</v>
      </c>
      <c r="L5856" s="7">
        <f>Sales_Data[[#This Row],[OrderQuantity]] *Sales_Data[[#This Row],[UnitPrice]]</f>
        <v>1005000</v>
      </c>
      <c r="M5856" s="7">
        <f>Sales_Data[[#This Row],[UnitPrice]]-Sales_Data[[#This Row],[UnitCost]]</f>
        <v>5500</v>
      </c>
      <c r="N5856" s="7">
        <f>Sales_Data[[#This Row],[Gross Revenue]]-Sales_Data[[#This Row],[Discount Amount ]]</f>
        <v>999500</v>
      </c>
      <c r="O5856" s="7">
        <f>Sales_Data[[#This Row],[OrderQuantity]] *Sales_Data[[#This Row],[UnitCost]]</f>
        <v>636500</v>
      </c>
      <c r="P5856" s="7">
        <f>Sales_Data[[#This Row],[ItemCost]] +Sales_Data[[#This Row],[ShippingCost]]</f>
        <v>637177.66</v>
      </c>
      <c r="Q5856" s="7">
        <f>Sales_Data[[#This Row],[Gross Revenue]]-Sales_Data[[#This Row],[TotalFinancialCost]]</f>
        <v>367822.33999999997</v>
      </c>
      <c r="R5856" s="7">
        <f>Sales_Data[[#This Row],[Actul Bill Amount]]-Sales_Data[[#This Row],[ShippingCost]]</f>
        <v>998822.34</v>
      </c>
      <c r="S5856">
        <v>1018</v>
      </c>
      <c r="T5856">
        <v>677.66</v>
      </c>
      <c r="U5856" t="s">
        <v>53</v>
      </c>
      <c r="V5856">
        <v>9500</v>
      </c>
      <c r="W5856" t="s">
        <v>33</v>
      </c>
      <c r="X5856" t="str">
        <f t="shared" si="183"/>
        <v>Delhi</v>
      </c>
    </row>
    <row r="5857" spans="1:24" x14ac:dyDescent="0.4">
      <c r="A5857">
        <v>105856</v>
      </c>
      <c r="B5857" s="5">
        <v>45767.269444444442</v>
      </c>
      <c r="C5857" s="3" t="str">
        <f>TEXT(Sales_Data[[#This Row],[OrderDate]],"mmmm")</f>
        <v>April</v>
      </c>
      <c r="D5857" s="3" t="str">
        <f t="shared" si="182"/>
        <v>2025</v>
      </c>
      <c r="E5857" t="s">
        <v>48</v>
      </c>
      <c r="F5857" t="s">
        <v>24</v>
      </c>
      <c r="G5857" t="s">
        <v>31</v>
      </c>
      <c r="H5857" t="s">
        <v>25</v>
      </c>
      <c r="I5857" t="s">
        <v>100</v>
      </c>
      <c r="J5857">
        <v>44</v>
      </c>
      <c r="K5857">
        <v>45000</v>
      </c>
      <c r="L5857" s="7">
        <f>Sales_Data[[#This Row],[OrderQuantity]] *Sales_Data[[#This Row],[UnitPrice]]</f>
        <v>1980000</v>
      </c>
      <c r="M5857" s="7">
        <f>Sales_Data[[#This Row],[UnitPrice]]-Sales_Data[[#This Row],[UnitCost]]</f>
        <v>13000</v>
      </c>
      <c r="N5857" s="7">
        <f>Sales_Data[[#This Row],[Gross Revenue]]-Sales_Data[[#This Row],[Discount Amount ]]</f>
        <v>1967000</v>
      </c>
      <c r="O5857" s="7">
        <f>Sales_Data[[#This Row],[OrderQuantity]] *Sales_Data[[#This Row],[UnitCost]]</f>
        <v>1408000</v>
      </c>
      <c r="P5857" s="7">
        <f>Sales_Data[[#This Row],[ItemCost]] +Sales_Data[[#This Row],[ShippingCost]]</f>
        <v>1408417.78</v>
      </c>
      <c r="Q5857" s="7">
        <f>Sales_Data[[#This Row],[Gross Revenue]]-Sales_Data[[#This Row],[TotalFinancialCost]]</f>
        <v>571582.22</v>
      </c>
      <c r="R5857" s="7">
        <f>Sales_Data[[#This Row],[Actul Bill Amount]]-Sales_Data[[#This Row],[ShippingCost]]</f>
        <v>1966582.22</v>
      </c>
      <c r="S5857">
        <v>942</v>
      </c>
      <c r="T5857">
        <v>417.78</v>
      </c>
      <c r="U5857" t="s">
        <v>26</v>
      </c>
      <c r="V5857">
        <v>32000</v>
      </c>
      <c r="W5857" t="s">
        <v>27</v>
      </c>
      <c r="X5857" t="str">
        <f t="shared" si="183"/>
        <v>Mumbai</v>
      </c>
    </row>
    <row r="5858" spans="1:24" x14ac:dyDescent="0.4">
      <c r="A5858">
        <v>105857</v>
      </c>
      <c r="B5858" s="5">
        <v>45847.246527777781</v>
      </c>
      <c r="C5858" s="3" t="str">
        <f>TEXT(Sales_Data[[#This Row],[OrderDate]],"mmmm")</f>
        <v>July</v>
      </c>
      <c r="D5858" s="3" t="str">
        <f t="shared" si="182"/>
        <v>2025</v>
      </c>
      <c r="E5858" t="s">
        <v>45</v>
      </c>
      <c r="F5858" t="s">
        <v>28</v>
      </c>
      <c r="G5858" t="s">
        <v>29</v>
      </c>
      <c r="H5858" t="s">
        <v>37</v>
      </c>
      <c r="I5858" t="s">
        <v>100</v>
      </c>
      <c r="J5858">
        <v>89</v>
      </c>
      <c r="K5858">
        <v>2500</v>
      </c>
      <c r="L5858" s="7">
        <f>Sales_Data[[#This Row],[OrderQuantity]] *Sales_Data[[#This Row],[UnitPrice]]</f>
        <v>222500</v>
      </c>
      <c r="M5858" s="7">
        <f>Sales_Data[[#This Row],[UnitPrice]]-Sales_Data[[#This Row],[UnitCost]]</f>
        <v>1000</v>
      </c>
      <c r="N5858" s="7">
        <f>Sales_Data[[#This Row],[Gross Revenue]]-Sales_Data[[#This Row],[Discount Amount ]]</f>
        <v>221500</v>
      </c>
      <c r="O5858" s="7">
        <f>Sales_Data[[#This Row],[OrderQuantity]] *Sales_Data[[#This Row],[UnitCost]]</f>
        <v>133500</v>
      </c>
      <c r="P5858" s="7">
        <f>Sales_Data[[#This Row],[ItemCost]] +Sales_Data[[#This Row],[ShippingCost]]</f>
        <v>133981.79999999999</v>
      </c>
      <c r="Q5858" s="7">
        <f>Sales_Data[[#This Row],[Gross Revenue]]-Sales_Data[[#This Row],[TotalFinancialCost]]</f>
        <v>88518.200000000012</v>
      </c>
      <c r="R5858" s="7">
        <f>Sales_Data[[#This Row],[Actul Bill Amount]]-Sales_Data[[#This Row],[ShippingCost]]</f>
        <v>221018.2</v>
      </c>
      <c r="S5858">
        <v>447</v>
      </c>
      <c r="T5858">
        <v>481.8</v>
      </c>
      <c r="U5858" t="s">
        <v>54</v>
      </c>
      <c r="V5858">
        <v>1500</v>
      </c>
      <c r="W5858" t="s">
        <v>38</v>
      </c>
      <c r="X5858" t="str">
        <f t="shared" si="183"/>
        <v>Kolkata</v>
      </c>
    </row>
    <row r="5859" spans="1:24" x14ac:dyDescent="0.4">
      <c r="A5859">
        <v>105858</v>
      </c>
      <c r="B5859" s="5">
        <v>45945.371527777781</v>
      </c>
      <c r="C5859" s="3" t="str">
        <f>TEXT(Sales_Data[[#This Row],[OrderDate]],"mmmm")</f>
        <v>October</v>
      </c>
      <c r="D5859" s="3" t="str">
        <f t="shared" si="182"/>
        <v>2025</v>
      </c>
      <c r="E5859" t="s">
        <v>19</v>
      </c>
      <c r="F5859" t="s">
        <v>46</v>
      </c>
      <c r="G5859" t="s">
        <v>29</v>
      </c>
      <c r="H5859" t="s">
        <v>32</v>
      </c>
      <c r="I5859" t="s">
        <v>100</v>
      </c>
      <c r="J5859">
        <v>11</v>
      </c>
      <c r="K5859">
        <v>15000</v>
      </c>
      <c r="L5859" s="7">
        <f>Sales_Data[[#This Row],[OrderQuantity]] *Sales_Data[[#This Row],[UnitPrice]]</f>
        <v>165000</v>
      </c>
      <c r="M5859" s="7">
        <f>Sales_Data[[#This Row],[UnitPrice]]-Sales_Data[[#This Row],[UnitCost]]</f>
        <v>5500</v>
      </c>
      <c r="N5859" s="7">
        <f>Sales_Data[[#This Row],[Gross Revenue]]-Sales_Data[[#This Row],[Discount Amount ]]</f>
        <v>159500</v>
      </c>
      <c r="O5859" s="7">
        <f>Sales_Data[[#This Row],[OrderQuantity]] *Sales_Data[[#This Row],[UnitCost]]</f>
        <v>104500</v>
      </c>
      <c r="P5859" s="7">
        <f>Sales_Data[[#This Row],[ItemCost]] +Sales_Data[[#This Row],[ShippingCost]]</f>
        <v>105360.31</v>
      </c>
      <c r="Q5859" s="7">
        <f>Sales_Data[[#This Row],[Gross Revenue]]-Sales_Data[[#This Row],[TotalFinancialCost]]</f>
        <v>59639.69</v>
      </c>
      <c r="R5859" s="7">
        <f>Sales_Data[[#This Row],[Actul Bill Amount]]-Sales_Data[[#This Row],[ShippingCost]]</f>
        <v>158639.69</v>
      </c>
      <c r="S5859">
        <v>371</v>
      </c>
      <c r="T5859">
        <v>860.31</v>
      </c>
      <c r="U5859" t="s">
        <v>53</v>
      </c>
      <c r="V5859">
        <v>9500</v>
      </c>
      <c r="W5859" t="s">
        <v>33</v>
      </c>
      <c r="X5859" t="str">
        <f t="shared" si="183"/>
        <v>Delhi</v>
      </c>
    </row>
    <row r="5860" spans="1:24" x14ac:dyDescent="0.4">
      <c r="A5860">
        <v>105859</v>
      </c>
      <c r="B5860" s="5">
        <v>45908.227083333331</v>
      </c>
      <c r="C5860" s="3" t="str">
        <f>TEXT(Sales_Data[[#This Row],[OrderDate]],"mmmm")</f>
        <v>September</v>
      </c>
      <c r="D5860" s="3" t="str">
        <f t="shared" si="182"/>
        <v>2025</v>
      </c>
      <c r="E5860" t="s">
        <v>50</v>
      </c>
      <c r="F5860" t="s">
        <v>40</v>
      </c>
      <c r="G5860" t="s">
        <v>29</v>
      </c>
      <c r="H5860" t="s">
        <v>32</v>
      </c>
      <c r="I5860" t="s">
        <v>100</v>
      </c>
      <c r="J5860">
        <v>60</v>
      </c>
      <c r="K5860">
        <v>5500</v>
      </c>
      <c r="L5860" s="7">
        <f>Sales_Data[[#This Row],[OrderQuantity]] *Sales_Data[[#This Row],[UnitPrice]]</f>
        <v>330000</v>
      </c>
      <c r="M5860" s="7">
        <f>Sales_Data[[#This Row],[UnitPrice]]-Sales_Data[[#This Row],[UnitCost]]</f>
        <v>2000</v>
      </c>
      <c r="N5860" s="7">
        <f>Sales_Data[[#This Row],[Gross Revenue]]-Sales_Data[[#This Row],[Discount Amount ]]</f>
        <v>328000</v>
      </c>
      <c r="O5860" s="7">
        <f>Sales_Data[[#This Row],[OrderQuantity]] *Sales_Data[[#This Row],[UnitCost]]</f>
        <v>210000</v>
      </c>
      <c r="P5860" s="7">
        <f>Sales_Data[[#This Row],[ItemCost]] +Sales_Data[[#This Row],[ShippingCost]]</f>
        <v>210947.13</v>
      </c>
      <c r="Q5860" s="7">
        <f>Sales_Data[[#This Row],[Gross Revenue]]-Sales_Data[[#This Row],[TotalFinancialCost]]</f>
        <v>119052.87</v>
      </c>
      <c r="R5860" s="7">
        <f>Sales_Data[[#This Row],[Actul Bill Amount]]-Sales_Data[[#This Row],[ShippingCost]]</f>
        <v>327052.87</v>
      </c>
      <c r="S5860">
        <v>656</v>
      </c>
      <c r="T5860">
        <v>947.13</v>
      </c>
      <c r="U5860" t="s">
        <v>41</v>
      </c>
      <c r="V5860">
        <v>3500</v>
      </c>
      <c r="W5860" t="s">
        <v>33</v>
      </c>
      <c r="X5860" t="str">
        <f t="shared" si="183"/>
        <v>Delhi</v>
      </c>
    </row>
    <row r="5861" spans="1:24" x14ac:dyDescent="0.4">
      <c r="A5861">
        <v>105860</v>
      </c>
      <c r="B5861" s="5">
        <v>45869.42291666667</v>
      </c>
      <c r="C5861" s="3" t="str">
        <f>TEXT(Sales_Data[[#This Row],[OrderDate]],"mmmm")</f>
        <v>July</v>
      </c>
      <c r="D5861" s="3" t="str">
        <f t="shared" si="182"/>
        <v>2025</v>
      </c>
      <c r="E5861" t="s">
        <v>48</v>
      </c>
      <c r="F5861" t="s">
        <v>55</v>
      </c>
      <c r="G5861" t="s">
        <v>31</v>
      </c>
      <c r="H5861" t="s">
        <v>32</v>
      </c>
      <c r="I5861" t="s">
        <v>100</v>
      </c>
      <c r="J5861">
        <v>49</v>
      </c>
      <c r="K5861">
        <v>600</v>
      </c>
      <c r="L5861" s="7">
        <f>Sales_Data[[#This Row],[OrderQuantity]] *Sales_Data[[#This Row],[UnitPrice]]</f>
        <v>29400</v>
      </c>
      <c r="M5861" s="7">
        <f>Sales_Data[[#This Row],[UnitPrice]]-Sales_Data[[#This Row],[UnitCost]]</f>
        <v>250</v>
      </c>
      <c r="N5861" s="7">
        <f>Sales_Data[[#This Row],[Gross Revenue]]-Sales_Data[[#This Row],[Discount Amount ]]</f>
        <v>29150</v>
      </c>
      <c r="O5861" s="7">
        <f>Sales_Data[[#This Row],[OrderQuantity]] *Sales_Data[[#This Row],[UnitCost]]</f>
        <v>17150</v>
      </c>
      <c r="P5861" s="7">
        <f>Sales_Data[[#This Row],[ItemCost]] +Sales_Data[[#This Row],[ShippingCost]]</f>
        <v>19461.689999999999</v>
      </c>
      <c r="Q5861" s="7">
        <f>Sales_Data[[#This Row],[Gross Revenue]]-Sales_Data[[#This Row],[TotalFinancialCost]]</f>
        <v>9938.3100000000013</v>
      </c>
      <c r="R5861" s="7">
        <f>Sales_Data[[#This Row],[Actul Bill Amount]]-Sales_Data[[#This Row],[ShippingCost]]</f>
        <v>26838.31</v>
      </c>
      <c r="S5861">
        <v>684</v>
      </c>
      <c r="T5861">
        <v>2311.69</v>
      </c>
      <c r="U5861" t="s">
        <v>57</v>
      </c>
      <c r="V5861">
        <v>350</v>
      </c>
      <c r="W5861" t="s">
        <v>33</v>
      </c>
      <c r="X5861" t="str">
        <f t="shared" si="183"/>
        <v>Delhi</v>
      </c>
    </row>
    <row r="5862" spans="1:24" x14ac:dyDescent="0.4">
      <c r="A5862">
        <v>105861</v>
      </c>
      <c r="B5862" s="5">
        <v>45948.236111111109</v>
      </c>
      <c r="C5862" s="3" t="str">
        <f>TEXT(Sales_Data[[#This Row],[OrderDate]],"mmmm")</f>
        <v>October</v>
      </c>
      <c r="D5862" s="3" t="str">
        <f t="shared" si="182"/>
        <v>2025</v>
      </c>
      <c r="E5862" t="s">
        <v>50</v>
      </c>
      <c r="F5862" t="s">
        <v>43</v>
      </c>
      <c r="G5862" t="s">
        <v>15</v>
      </c>
      <c r="H5862" t="s">
        <v>25</v>
      </c>
      <c r="I5862" t="s">
        <v>100</v>
      </c>
      <c r="J5862">
        <v>52</v>
      </c>
      <c r="K5862">
        <v>2800</v>
      </c>
      <c r="L5862" s="7">
        <f>Sales_Data[[#This Row],[OrderQuantity]] *Sales_Data[[#This Row],[UnitPrice]]</f>
        <v>145600</v>
      </c>
      <c r="M5862" s="7">
        <f>Sales_Data[[#This Row],[UnitPrice]]-Sales_Data[[#This Row],[UnitCost]]</f>
        <v>1300</v>
      </c>
      <c r="N5862" s="7">
        <f>Sales_Data[[#This Row],[Gross Revenue]]-Sales_Data[[#This Row],[Discount Amount ]]</f>
        <v>144300</v>
      </c>
      <c r="O5862" s="7">
        <f>Sales_Data[[#This Row],[OrderQuantity]] *Sales_Data[[#This Row],[UnitCost]]</f>
        <v>78000</v>
      </c>
      <c r="P5862" s="7">
        <f>Sales_Data[[#This Row],[ItemCost]] +Sales_Data[[#This Row],[ShippingCost]]</f>
        <v>78605.45</v>
      </c>
      <c r="Q5862" s="7">
        <f>Sales_Data[[#This Row],[Gross Revenue]]-Sales_Data[[#This Row],[TotalFinancialCost]]</f>
        <v>66994.55</v>
      </c>
      <c r="R5862" s="7">
        <f>Sales_Data[[#This Row],[Actul Bill Amount]]-Sales_Data[[#This Row],[ShippingCost]]</f>
        <v>143694.54999999999</v>
      </c>
      <c r="S5862">
        <v>321</v>
      </c>
      <c r="T5862">
        <v>605.45000000000005</v>
      </c>
      <c r="U5862" t="s">
        <v>61</v>
      </c>
      <c r="V5862">
        <v>1500</v>
      </c>
      <c r="W5862" t="s">
        <v>27</v>
      </c>
      <c r="X5862" t="str">
        <f t="shared" si="183"/>
        <v>Mumbai</v>
      </c>
    </row>
    <row r="5863" spans="1:24" x14ac:dyDescent="0.4">
      <c r="A5863">
        <v>105862</v>
      </c>
      <c r="B5863" s="5">
        <v>45790.09097222222</v>
      </c>
      <c r="C5863" s="3" t="str">
        <f>TEXT(Sales_Data[[#This Row],[OrderDate]],"mmmm")</f>
        <v>May</v>
      </c>
      <c r="D5863" s="3" t="str">
        <f t="shared" si="182"/>
        <v>2025</v>
      </c>
      <c r="E5863" t="s">
        <v>13</v>
      </c>
      <c r="F5863" t="s">
        <v>24</v>
      </c>
      <c r="G5863" t="s">
        <v>31</v>
      </c>
      <c r="H5863" t="s">
        <v>32</v>
      </c>
      <c r="I5863" t="s">
        <v>100</v>
      </c>
      <c r="J5863">
        <v>58</v>
      </c>
      <c r="K5863">
        <v>45000</v>
      </c>
      <c r="L5863" s="7">
        <f>Sales_Data[[#This Row],[OrderQuantity]] *Sales_Data[[#This Row],[UnitPrice]]</f>
        <v>2610000</v>
      </c>
      <c r="M5863" s="7">
        <f>Sales_Data[[#This Row],[UnitPrice]]-Sales_Data[[#This Row],[UnitCost]]</f>
        <v>13000</v>
      </c>
      <c r="N5863" s="7">
        <f>Sales_Data[[#This Row],[Gross Revenue]]-Sales_Data[[#This Row],[Discount Amount ]]</f>
        <v>2597000</v>
      </c>
      <c r="O5863" s="7">
        <f>Sales_Data[[#This Row],[OrderQuantity]] *Sales_Data[[#This Row],[UnitCost]]</f>
        <v>1856000</v>
      </c>
      <c r="P5863" s="7">
        <f>Sales_Data[[#This Row],[ItemCost]] +Sales_Data[[#This Row],[ShippingCost]]</f>
        <v>1856871.32</v>
      </c>
      <c r="Q5863" s="7">
        <f>Sales_Data[[#This Row],[Gross Revenue]]-Sales_Data[[#This Row],[TotalFinancialCost]]</f>
        <v>753128.67999999993</v>
      </c>
      <c r="R5863" s="7">
        <f>Sales_Data[[#This Row],[Actul Bill Amount]]-Sales_Data[[#This Row],[ShippingCost]]</f>
        <v>2596128.6800000002</v>
      </c>
      <c r="S5863">
        <v>495</v>
      </c>
      <c r="T5863">
        <v>871.32</v>
      </c>
      <c r="U5863" t="s">
        <v>26</v>
      </c>
      <c r="V5863">
        <v>32000</v>
      </c>
      <c r="W5863" t="s">
        <v>33</v>
      </c>
      <c r="X5863" t="str">
        <f t="shared" si="183"/>
        <v>Delhi</v>
      </c>
    </row>
    <row r="5864" spans="1:24" x14ac:dyDescent="0.4">
      <c r="A5864">
        <v>105863</v>
      </c>
      <c r="B5864" s="5">
        <v>45858.836111111108</v>
      </c>
      <c r="C5864" s="3" t="str">
        <f>TEXT(Sales_Data[[#This Row],[OrderDate]],"mmmm")</f>
        <v>July</v>
      </c>
      <c r="D5864" s="3" t="str">
        <f t="shared" si="182"/>
        <v>2025</v>
      </c>
      <c r="E5864" t="s">
        <v>48</v>
      </c>
      <c r="F5864" t="s">
        <v>28</v>
      </c>
      <c r="G5864" t="s">
        <v>15</v>
      </c>
      <c r="H5864" t="s">
        <v>25</v>
      </c>
      <c r="I5864" t="s">
        <v>100</v>
      </c>
      <c r="J5864">
        <v>71</v>
      </c>
      <c r="K5864">
        <v>2500</v>
      </c>
      <c r="L5864" s="7">
        <f>Sales_Data[[#This Row],[OrderQuantity]] *Sales_Data[[#This Row],[UnitPrice]]</f>
        <v>177500</v>
      </c>
      <c r="M5864" s="7">
        <f>Sales_Data[[#This Row],[UnitPrice]]-Sales_Data[[#This Row],[UnitCost]]</f>
        <v>1000</v>
      </c>
      <c r="N5864" s="7">
        <f>Sales_Data[[#This Row],[Gross Revenue]]-Sales_Data[[#This Row],[Discount Amount ]]</f>
        <v>176500</v>
      </c>
      <c r="O5864" s="7">
        <f>Sales_Data[[#This Row],[OrderQuantity]] *Sales_Data[[#This Row],[UnitCost]]</f>
        <v>106500</v>
      </c>
      <c r="P5864" s="7">
        <f>Sales_Data[[#This Row],[ItemCost]] +Sales_Data[[#This Row],[ShippingCost]]</f>
        <v>106894.53</v>
      </c>
      <c r="Q5864" s="7">
        <f>Sales_Data[[#This Row],[Gross Revenue]]-Sales_Data[[#This Row],[TotalFinancialCost]]</f>
        <v>70605.47</v>
      </c>
      <c r="R5864" s="7">
        <f>Sales_Data[[#This Row],[Actul Bill Amount]]-Sales_Data[[#This Row],[ShippingCost]]</f>
        <v>176105.47</v>
      </c>
      <c r="S5864">
        <v>329</v>
      </c>
      <c r="T5864">
        <v>394.53</v>
      </c>
      <c r="U5864" t="s">
        <v>54</v>
      </c>
      <c r="V5864">
        <v>1500</v>
      </c>
      <c r="W5864" t="s">
        <v>27</v>
      </c>
      <c r="X5864" t="str">
        <f t="shared" si="183"/>
        <v>Mumbai</v>
      </c>
    </row>
    <row r="5865" spans="1:24" x14ac:dyDescent="0.4">
      <c r="A5865">
        <v>105864</v>
      </c>
      <c r="B5865" s="5">
        <v>45942.935416666667</v>
      </c>
      <c r="C5865" s="3" t="str">
        <f>TEXT(Sales_Data[[#This Row],[OrderDate]],"mmmm")</f>
        <v>October</v>
      </c>
      <c r="D5865" s="3" t="str">
        <f t="shared" si="182"/>
        <v>2025</v>
      </c>
      <c r="E5865" t="s">
        <v>23</v>
      </c>
      <c r="F5865" t="s">
        <v>24</v>
      </c>
      <c r="G5865" t="s">
        <v>15</v>
      </c>
      <c r="H5865" t="s">
        <v>25</v>
      </c>
      <c r="I5865" t="s">
        <v>100</v>
      </c>
      <c r="J5865">
        <v>76</v>
      </c>
      <c r="K5865">
        <v>45000</v>
      </c>
      <c r="L5865" s="7">
        <f>Sales_Data[[#This Row],[OrderQuantity]] *Sales_Data[[#This Row],[UnitPrice]]</f>
        <v>3420000</v>
      </c>
      <c r="M5865" s="7">
        <f>Sales_Data[[#This Row],[UnitPrice]]-Sales_Data[[#This Row],[UnitCost]]</f>
        <v>13000</v>
      </c>
      <c r="N5865" s="7">
        <f>Sales_Data[[#This Row],[Gross Revenue]]-Sales_Data[[#This Row],[Discount Amount ]]</f>
        <v>3407000</v>
      </c>
      <c r="O5865" s="7">
        <f>Sales_Data[[#This Row],[OrderQuantity]] *Sales_Data[[#This Row],[UnitCost]]</f>
        <v>2432000</v>
      </c>
      <c r="P5865" s="7">
        <f>Sales_Data[[#This Row],[ItemCost]] +Sales_Data[[#This Row],[ShippingCost]]</f>
        <v>2433117.65</v>
      </c>
      <c r="Q5865" s="7">
        <f>Sales_Data[[#This Row],[Gross Revenue]]-Sales_Data[[#This Row],[TotalFinancialCost]]</f>
        <v>986882.35000000009</v>
      </c>
      <c r="R5865" s="7">
        <f>Sales_Data[[#This Row],[Actul Bill Amount]]-Sales_Data[[#This Row],[ShippingCost]]</f>
        <v>3405882.35</v>
      </c>
      <c r="S5865">
        <v>409</v>
      </c>
      <c r="T5865">
        <v>1117.6500000000001</v>
      </c>
      <c r="U5865" t="s">
        <v>26</v>
      </c>
      <c r="V5865">
        <v>32000</v>
      </c>
      <c r="W5865" t="s">
        <v>27</v>
      </c>
      <c r="X5865" t="str">
        <f t="shared" si="183"/>
        <v>Mumbai</v>
      </c>
    </row>
    <row r="5866" spans="1:24" x14ac:dyDescent="0.4">
      <c r="A5866">
        <v>105865</v>
      </c>
      <c r="B5866" s="5">
        <v>45983.713888888888</v>
      </c>
      <c r="C5866" s="3" t="str">
        <f>TEXT(Sales_Data[[#This Row],[OrderDate]],"mmmm")</f>
        <v>November</v>
      </c>
      <c r="D5866" s="3" t="str">
        <f t="shared" si="182"/>
        <v>2025</v>
      </c>
      <c r="E5866" t="s">
        <v>39</v>
      </c>
      <c r="F5866" t="s">
        <v>24</v>
      </c>
      <c r="G5866" t="s">
        <v>31</v>
      </c>
      <c r="H5866" t="s">
        <v>20</v>
      </c>
      <c r="I5866" t="s">
        <v>100</v>
      </c>
      <c r="J5866">
        <v>75</v>
      </c>
      <c r="K5866">
        <v>3500</v>
      </c>
      <c r="L5866" s="7">
        <f>Sales_Data[[#This Row],[OrderQuantity]] *Sales_Data[[#This Row],[UnitPrice]]</f>
        <v>262500</v>
      </c>
      <c r="M5866" s="7">
        <f>Sales_Data[[#This Row],[UnitPrice]]-Sales_Data[[#This Row],[UnitCost]]</f>
        <v>1300</v>
      </c>
      <c r="N5866" s="7">
        <f>Sales_Data[[#This Row],[Gross Revenue]]-Sales_Data[[#This Row],[Discount Amount ]]</f>
        <v>261200</v>
      </c>
      <c r="O5866" s="7">
        <f>Sales_Data[[#This Row],[OrderQuantity]] *Sales_Data[[#This Row],[UnitCost]]</f>
        <v>165000</v>
      </c>
      <c r="P5866" s="7">
        <f>Sales_Data[[#This Row],[ItemCost]] +Sales_Data[[#This Row],[ShippingCost]]</f>
        <v>166069.59</v>
      </c>
      <c r="Q5866" s="7">
        <f>Sales_Data[[#This Row],[Gross Revenue]]-Sales_Data[[#This Row],[TotalFinancialCost]]</f>
        <v>96430.41</v>
      </c>
      <c r="R5866" s="7">
        <f>Sales_Data[[#This Row],[Actul Bill Amount]]-Sales_Data[[#This Row],[ShippingCost]]</f>
        <v>260130.41</v>
      </c>
      <c r="S5866">
        <v>716</v>
      </c>
      <c r="T5866">
        <v>1069.5899999999999</v>
      </c>
      <c r="U5866" t="s">
        <v>59</v>
      </c>
      <c r="V5866">
        <v>2200</v>
      </c>
      <c r="W5866" t="s">
        <v>22</v>
      </c>
      <c r="X5866" t="str">
        <f t="shared" si="183"/>
        <v>Nagpur</v>
      </c>
    </row>
    <row r="5867" spans="1:24" x14ac:dyDescent="0.4">
      <c r="A5867">
        <v>105866</v>
      </c>
      <c r="B5867" s="5">
        <v>45752.543055555558</v>
      </c>
      <c r="C5867" s="3" t="str">
        <f>TEXT(Sales_Data[[#This Row],[OrderDate]],"mmmm")</f>
        <v>April</v>
      </c>
      <c r="D5867" s="3" t="str">
        <f t="shared" si="182"/>
        <v>2025</v>
      </c>
      <c r="E5867" t="s">
        <v>48</v>
      </c>
      <c r="F5867" t="s">
        <v>43</v>
      </c>
      <c r="G5867" t="s">
        <v>15</v>
      </c>
      <c r="H5867" t="s">
        <v>37</v>
      </c>
      <c r="I5867" t="s">
        <v>100</v>
      </c>
      <c r="J5867">
        <v>59</v>
      </c>
      <c r="K5867">
        <v>1800</v>
      </c>
      <c r="L5867" s="7">
        <f>Sales_Data[[#This Row],[OrderQuantity]] *Sales_Data[[#This Row],[UnitPrice]]</f>
        <v>106200</v>
      </c>
      <c r="M5867" s="7">
        <f>Sales_Data[[#This Row],[UnitPrice]]-Sales_Data[[#This Row],[UnitCost]]</f>
        <v>900</v>
      </c>
      <c r="N5867" s="7">
        <f>Sales_Data[[#This Row],[Gross Revenue]]-Sales_Data[[#This Row],[Discount Amount ]]</f>
        <v>105300</v>
      </c>
      <c r="O5867" s="7">
        <f>Sales_Data[[#This Row],[OrderQuantity]] *Sales_Data[[#This Row],[UnitCost]]</f>
        <v>53100</v>
      </c>
      <c r="P5867" s="7">
        <f>Sales_Data[[#This Row],[ItemCost]] +Sales_Data[[#This Row],[ShippingCost]]</f>
        <v>53973.75</v>
      </c>
      <c r="Q5867" s="7">
        <f>Sales_Data[[#This Row],[Gross Revenue]]-Sales_Data[[#This Row],[TotalFinancialCost]]</f>
        <v>52226.25</v>
      </c>
      <c r="R5867" s="7">
        <f>Sales_Data[[#This Row],[Actul Bill Amount]]-Sales_Data[[#This Row],[ShippingCost]]</f>
        <v>104426.25</v>
      </c>
      <c r="S5867">
        <v>555</v>
      </c>
      <c r="T5867">
        <v>873.75</v>
      </c>
      <c r="U5867" t="s">
        <v>51</v>
      </c>
      <c r="V5867">
        <v>900</v>
      </c>
      <c r="W5867" t="s">
        <v>38</v>
      </c>
      <c r="X5867" t="str">
        <f t="shared" si="183"/>
        <v>Kolkata</v>
      </c>
    </row>
    <row r="5868" spans="1:24" x14ac:dyDescent="0.4">
      <c r="A5868">
        <v>105867</v>
      </c>
      <c r="B5868" s="5">
        <v>45935.212500000001</v>
      </c>
      <c r="C5868" s="3" t="str">
        <f>TEXT(Sales_Data[[#This Row],[OrderDate]],"mmmm")</f>
        <v>October</v>
      </c>
      <c r="D5868" s="3" t="str">
        <f t="shared" si="182"/>
        <v>2025</v>
      </c>
      <c r="E5868" t="s">
        <v>19</v>
      </c>
      <c r="F5868" t="s">
        <v>35</v>
      </c>
      <c r="G5868" t="s">
        <v>15</v>
      </c>
      <c r="H5868" t="s">
        <v>25</v>
      </c>
      <c r="I5868" t="s">
        <v>100</v>
      </c>
      <c r="J5868">
        <v>85</v>
      </c>
      <c r="K5868">
        <v>12000</v>
      </c>
      <c r="L5868" s="7">
        <f>Sales_Data[[#This Row],[OrderQuantity]] *Sales_Data[[#This Row],[UnitPrice]]</f>
        <v>1020000</v>
      </c>
      <c r="M5868" s="7">
        <f>Sales_Data[[#This Row],[UnitPrice]]-Sales_Data[[#This Row],[UnitCost]]</f>
        <v>4000</v>
      </c>
      <c r="N5868" s="7">
        <f>Sales_Data[[#This Row],[Gross Revenue]]-Sales_Data[[#This Row],[Discount Amount ]]</f>
        <v>1016000</v>
      </c>
      <c r="O5868" s="7">
        <f>Sales_Data[[#This Row],[OrderQuantity]] *Sales_Data[[#This Row],[UnitCost]]</f>
        <v>680000</v>
      </c>
      <c r="P5868" s="7">
        <f>Sales_Data[[#This Row],[ItemCost]] +Sales_Data[[#This Row],[ShippingCost]]</f>
        <v>680772.24</v>
      </c>
      <c r="Q5868" s="7">
        <f>Sales_Data[[#This Row],[Gross Revenue]]-Sales_Data[[#This Row],[TotalFinancialCost]]</f>
        <v>339227.76</v>
      </c>
      <c r="R5868" s="7">
        <f>Sales_Data[[#This Row],[Actul Bill Amount]]-Sales_Data[[#This Row],[ShippingCost]]</f>
        <v>1015227.76</v>
      </c>
      <c r="S5868">
        <v>579</v>
      </c>
      <c r="T5868">
        <v>772.24</v>
      </c>
      <c r="U5868" t="s">
        <v>36</v>
      </c>
      <c r="V5868">
        <v>8000</v>
      </c>
      <c r="W5868" t="s">
        <v>27</v>
      </c>
      <c r="X5868" t="str">
        <f t="shared" si="183"/>
        <v>Mumbai</v>
      </c>
    </row>
    <row r="5869" spans="1:24" x14ac:dyDescent="0.4">
      <c r="A5869">
        <v>105868</v>
      </c>
      <c r="B5869" s="5">
        <v>45982.054861111108</v>
      </c>
      <c r="C5869" s="3" t="str">
        <f>TEXT(Sales_Data[[#This Row],[OrderDate]],"mmmm")</f>
        <v>November</v>
      </c>
      <c r="D5869" s="3" t="str">
        <f t="shared" si="182"/>
        <v>2025</v>
      </c>
      <c r="E5869" t="s">
        <v>48</v>
      </c>
      <c r="F5869" t="s">
        <v>28</v>
      </c>
      <c r="G5869" t="s">
        <v>15</v>
      </c>
      <c r="H5869" t="s">
        <v>16</v>
      </c>
      <c r="I5869" t="s">
        <v>100</v>
      </c>
      <c r="J5869">
        <v>40</v>
      </c>
      <c r="K5869">
        <v>450</v>
      </c>
      <c r="L5869" s="7">
        <f>Sales_Data[[#This Row],[OrderQuantity]] *Sales_Data[[#This Row],[UnitPrice]]</f>
        <v>18000</v>
      </c>
      <c r="M5869" s="7">
        <f>Sales_Data[[#This Row],[UnitPrice]]-Sales_Data[[#This Row],[UnitCost]]</f>
        <v>250</v>
      </c>
      <c r="N5869" s="7">
        <f>Sales_Data[[#This Row],[Gross Revenue]]-Sales_Data[[#This Row],[Discount Amount ]]</f>
        <v>17750</v>
      </c>
      <c r="O5869" s="7">
        <f>Sales_Data[[#This Row],[OrderQuantity]] *Sales_Data[[#This Row],[UnitCost]]</f>
        <v>8000</v>
      </c>
      <c r="P5869" s="7">
        <f>Sales_Data[[#This Row],[ItemCost]] +Sales_Data[[#This Row],[ShippingCost]]</f>
        <v>8744.76</v>
      </c>
      <c r="Q5869" s="7">
        <f>Sales_Data[[#This Row],[Gross Revenue]]-Sales_Data[[#This Row],[TotalFinancialCost]]</f>
        <v>9255.24</v>
      </c>
      <c r="R5869" s="7">
        <f>Sales_Data[[#This Row],[Actul Bill Amount]]-Sales_Data[[#This Row],[ShippingCost]]</f>
        <v>17005.240000000002</v>
      </c>
      <c r="S5869">
        <v>514</v>
      </c>
      <c r="T5869">
        <v>744.76</v>
      </c>
      <c r="U5869" t="s">
        <v>30</v>
      </c>
      <c r="V5869">
        <v>200</v>
      </c>
      <c r="W5869" t="s">
        <v>18</v>
      </c>
      <c r="X5869" t="str">
        <f t="shared" si="183"/>
        <v>Bengaluru</v>
      </c>
    </row>
    <row r="5870" spans="1:24" x14ac:dyDescent="0.4">
      <c r="A5870">
        <v>105869</v>
      </c>
      <c r="B5870" s="5">
        <v>45876.375</v>
      </c>
      <c r="C5870" s="3" t="str">
        <f>TEXT(Sales_Data[[#This Row],[OrderDate]],"mmmm")</f>
        <v>August</v>
      </c>
      <c r="D5870" s="3" t="str">
        <f t="shared" si="182"/>
        <v>2025</v>
      </c>
      <c r="E5870" t="s">
        <v>13</v>
      </c>
      <c r="F5870" t="s">
        <v>55</v>
      </c>
      <c r="G5870" t="s">
        <v>15</v>
      </c>
      <c r="H5870" t="s">
        <v>32</v>
      </c>
      <c r="I5870" t="s">
        <v>100</v>
      </c>
      <c r="J5870">
        <v>50</v>
      </c>
      <c r="K5870">
        <v>1200</v>
      </c>
      <c r="L5870" s="7">
        <f>Sales_Data[[#This Row],[OrderQuantity]] *Sales_Data[[#This Row],[UnitPrice]]</f>
        <v>60000</v>
      </c>
      <c r="M5870" s="7">
        <f>Sales_Data[[#This Row],[UnitPrice]]-Sales_Data[[#This Row],[UnitCost]]</f>
        <v>400</v>
      </c>
      <c r="N5870" s="7">
        <f>Sales_Data[[#This Row],[Gross Revenue]]-Sales_Data[[#This Row],[Discount Amount ]]</f>
        <v>59600</v>
      </c>
      <c r="O5870" s="7">
        <f>Sales_Data[[#This Row],[OrderQuantity]] *Sales_Data[[#This Row],[UnitCost]]</f>
        <v>40000</v>
      </c>
      <c r="P5870" s="7">
        <f>Sales_Data[[#This Row],[ItemCost]] +Sales_Data[[#This Row],[ShippingCost]]</f>
        <v>40339.26</v>
      </c>
      <c r="Q5870" s="7">
        <f>Sales_Data[[#This Row],[Gross Revenue]]-Sales_Data[[#This Row],[TotalFinancialCost]]</f>
        <v>19660.739999999998</v>
      </c>
      <c r="R5870" s="7">
        <f>Sales_Data[[#This Row],[Actul Bill Amount]]-Sales_Data[[#This Row],[ShippingCost]]</f>
        <v>59260.74</v>
      </c>
      <c r="S5870">
        <v>575</v>
      </c>
      <c r="T5870">
        <v>339.26</v>
      </c>
      <c r="U5870" t="s">
        <v>58</v>
      </c>
      <c r="V5870">
        <v>800</v>
      </c>
      <c r="W5870" t="s">
        <v>33</v>
      </c>
      <c r="X5870" t="str">
        <f t="shared" si="183"/>
        <v>Delhi</v>
      </c>
    </row>
    <row r="5871" spans="1:24" x14ac:dyDescent="0.4">
      <c r="A5871">
        <v>105870</v>
      </c>
      <c r="B5871" s="5">
        <v>45746.761111111111</v>
      </c>
      <c r="C5871" s="3" t="str">
        <f>TEXT(Sales_Data[[#This Row],[OrderDate]],"mmmm")</f>
        <v>March</v>
      </c>
      <c r="D5871" s="3" t="str">
        <f t="shared" si="182"/>
        <v>2025</v>
      </c>
      <c r="E5871" t="s">
        <v>45</v>
      </c>
      <c r="F5871" t="s">
        <v>28</v>
      </c>
      <c r="G5871" t="s">
        <v>29</v>
      </c>
      <c r="H5871" t="s">
        <v>32</v>
      </c>
      <c r="I5871" t="s">
        <v>100</v>
      </c>
      <c r="J5871">
        <v>30</v>
      </c>
      <c r="K5871">
        <v>2500</v>
      </c>
      <c r="L5871" s="7">
        <f>Sales_Data[[#This Row],[OrderQuantity]] *Sales_Data[[#This Row],[UnitPrice]]</f>
        <v>75000</v>
      </c>
      <c r="M5871" s="7">
        <f>Sales_Data[[#This Row],[UnitPrice]]-Sales_Data[[#This Row],[UnitCost]]</f>
        <v>1000</v>
      </c>
      <c r="N5871" s="7">
        <f>Sales_Data[[#This Row],[Gross Revenue]]-Sales_Data[[#This Row],[Discount Amount ]]</f>
        <v>74000</v>
      </c>
      <c r="O5871" s="7">
        <f>Sales_Data[[#This Row],[OrderQuantity]] *Sales_Data[[#This Row],[UnitCost]]</f>
        <v>45000</v>
      </c>
      <c r="P5871" s="7">
        <f>Sales_Data[[#This Row],[ItemCost]] +Sales_Data[[#This Row],[ShippingCost]]</f>
        <v>45937.599999999999</v>
      </c>
      <c r="Q5871" s="7">
        <f>Sales_Data[[#This Row],[Gross Revenue]]-Sales_Data[[#This Row],[TotalFinancialCost]]</f>
        <v>29062.400000000001</v>
      </c>
      <c r="R5871" s="7">
        <f>Sales_Data[[#This Row],[Actul Bill Amount]]-Sales_Data[[#This Row],[ShippingCost]]</f>
        <v>73062.399999999994</v>
      </c>
      <c r="S5871">
        <v>685</v>
      </c>
      <c r="T5871">
        <v>937.6</v>
      </c>
      <c r="U5871" t="s">
        <v>54</v>
      </c>
      <c r="V5871">
        <v>1500</v>
      </c>
      <c r="W5871" t="s">
        <v>33</v>
      </c>
      <c r="X5871" t="str">
        <f t="shared" si="183"/>
        <v>Delhi</v>
      </c>
    </row>
    <row r="5872" spans="1:24" x14ac:dyDescent="0.4">
      <c r="A5872">
        <v>105871</v>
      </c>
      <c r="B5872" s="5">
        <v>45729.949305555558</v>
      </c>
      <c r="C5872" s="3" t="str">
        <f>TEXT(Sales_Data[[#This Row],[OrderDate]],"mmmm")</f>
        <v>March</v>
      </c>
      <c r="D5872" s="3" t="str">
        <f t="shared" si="182"/>
        <v>2025</v>
      </c>
      <c r="E5872" t="s">
        <v>23</v>
      </c>
      <c r="F5872" t="s">
        <v>35</v>
      </c>
      <c r="G5872" t="s">
        <v>31</v>
      </c>
      <c r="H5872" t="s">
        <v>25</v>
      </c>
      <c r="I5872" t="s">
        <v>100</v>
      </c>
      <c r="J5872">
        <v>66</v>
      </c>
      <c r="K5872">
        <v>8500</v>
      </c>
      <c r="L5872" s="7">
        <f>Sales_Data[[#This Row],[OrderQuantity]] *Sales_Data[[#This Row],[UnitPrice]]</f>
        <v>561000</v>
      </c>
      <c r="M5872" s="7">
        <f>Sales_Data[[#This Row],[UnitPrice]]-Sales_Data[[#This Row],[UnitCost]]</f>
        <v>3000</v>
      </c>
      <c r="N5872" s="7">
        <f>Sales_Data[[#This Row],[Gross Revenue]]-Sales_Data[[#This Row],[Discount Amount ]]</f>
        <v>558000</v>
      </c>
      <c r="O5872" s="7">
        <f>Sales_Data[[#This Row],[OrderQuantity]] *Sales_Data[[#This Row],[UnitCost]]</f>
        <v>363000</v>
      </c>
      <c r="P5872" s="7">
        <f>Sales_Data[[#This Row],[ItemCost]] +Sales_Data[[#This Row],[ShippingCost]]</f>
        <v>365513.36</v>
      </c>
      <c r="Q5872" s="7">
        <f>Sales_Data[[#This Row],[Gross Revenue]]-Sales_Data[[#This Row],[TotalFinancialCost]]</f>
        <v>195486.64</v>
      </c>
      <c r="R5872" s="7">
        <f>Sales_Data[[#This Row],[Actul Bill Amount]]-Sales_Data[[#This Row],[ShippingCost]]</f>
        <v>555486.64</v>
      </c>
      <c r="S5872">
        <v>444</v>
      </c>
      <c r="T5872">
        <v>2513.36</v>
      </c>
      <c r="U5872" t="s">
        <v>49</v>
      </c>
      <c r="V5872">
        <v>5500</v>
      </c>
      <c r="W5872" t="s">
        <v>27</v>
      </c>
      <c r="X5872" t="str">
        <f t="shared" si="183"/>
        <v>Mumbai</v>
      </c>
    </row>
    <row r="5873" spans="1:24" x14ac:dyDescent="0.4">
      <c r="A5873">
        <v>105872</v>
      </c>
      <c r="B5873" s="5">
        <v>45904.290972222225</v>
      </c>
      <c r="C5873" s="3" t="str">
        <f>TEXT(Sales_Data[[#This Row],[OrderDate]],"mmmm")</f>
        <v>September</v>
      </c>
      <c r="D5873" s="3" t="str">
        <f t="shared" si="182"/>
        <v>2025</v>
      </c>
      <c r="E5873" t="s">
        <v>42</v>
      </c>
      <c r="F5873" t="s">
        <v>43</v>
      </c>
      <c r="G5873" t="s">
        <v>29</v>
      </c>
      <c r="H5873" t="s">
        <v>16</v>
      </c>
      <c r="I5873" t="s">
        <v>100</v>
      </c>
      <c r="J5873">
        <v>85</v>
      </c>
      <c r="K5873">
        <v>1800</v>
      </c>
      <c r="L5873" s="7">
        <f>Sales_Data[[#This Row],[OrderQuantity]] *Sales_Data[[#This Row],[UnitPrice]]</f>
        <v>153000</v>
      </c>
      <c r="M5873" s="7">
        <f>Sales_Data[[#This Row],[UnitPrice]]-Sales_Data[[#This Row],[UnitCost]]</f>
        <v>900</v>
      </c>
      <c r="N5873" s="7">
        <f>Sales_Data[[#This Row],[Gross Revenue]]-Sales_Data[[#This Row],[Discount Amount ]]</f>
        <v>152100</v>
      </c>
      <c r="O5873" s="7">
        <f>Sales_Data[[#This Row],[OrderQuantity]] *Sales_Data[[#This Row],[UnitCost]]</f>
        <v>76500</v>
      </c>
      <c r="P5873" s="7">
        <f>Sales_Data[[#This Row],[ItemCost]] +Sales_Data[[#This Row],[ShippingCost]]</f>
        <v>77643.56</v>
      </c>
      <c r="Q5873" s="7">
        <f>Sales_Data[[#This Row],[Gross Revenue]]-Sales_Data[[#This Row],[TotalFinancialCost]]</f>
        <v>75356.44</v>
      </c>
      <c r="R5873" s="7">
        <f>Sales_Data[[#This Row],[Actul Bill Amount]]-Sales_Data[[#This Row],[ShippingCost]]</f>
        <v>150956.44</v>
      </c>
      <c r="S5873">
        <v>620</v>
      </c>
      <c r="T5873">
        <v>1143.56</v>
      </c>
      <c r="U5873" t="s">
        <v>51</v>
      </c>
      <c r="V5873">
        <v>900</v>
      </c>
      <c r="W5873" t="s">
        <v>18</v>
      </c>
      <c r="X5873" t="str">
        <f t="shared" si="183"/>
        <v>Bengaluru</v>
      </c>
    </row>
    <row r="5874" spans="1:24" x14ac:dyDescent="0.4">
      <c r="A5874">
        <v>105873</v>
      </c>
      <c r="B5874" s="5">
        <v>45786.181250000001</v>
      </c>
      <c r="C5874" s="3" t="str">
        <f>TEXT(Sales_Data[[#This Row],[OrderDate]],"mmmm")</f>
        <v>May</v>
      </c>
      <c r="D5874" s="3" t="str">
        <f t="shared" si="182"/>
        <v>2025</v>
      </c>
      <c r="E5874" t="s">
        <v>42</v>
      </c>
      <c r="F5874" t="s">
        <v>28</v>
      </c>
      <c r="G5874" t="s">
        <v>31</v>
      </c>
      <c r="H5874" t="s">
        <v>25</v>
      </c>
      <c r="I5874" t="s">
        <v>100</v>
      </c>
      <c r="J5874">
        <v>28</v>
      </c>
      <c r="K5874">
        <v>450</v>
      </c>
      <c r="L5874" s="7">
        <f>Sales_Data[[#This Row],[OrderQuantity]] *Sales_Data[[#This Row],[UnitPrice]]</f>
        <v>12600</v>
      </c>
      <c r="M5874" s="7">
        <f>Sales_Data[[#This Row],[UnitPrice]]-Sales_Data[[#This Row],[UnitCost]]</f>
        <v>250</v>
      </c>
      <c r="N5874" s="7">
        <f>Sales_Data[[#This Row],[Gross Revenue]]-Sales_Data[[#This Row],[Discount Amount ]]</f>
        <v>12350</v>
      </c>
      <c r="O5874" s="7">
        <f>Sales_Data[[#This Row],[OrderQuantity]] *Sales_Data[[#This Row],[UnitCost]]</f>
        <v>5600</v>
      </c>
      <c r="P5874" s="7">
        <f>Sales_Data[[#This Row],[ItemCost]] +Sales_Data[[#This Row],[ShippingCost]]</f>
        <v>6266.62</v>
      </c>
      <c r="Q5874" s="7">
        <f>Sales_Data[[#This Row],[Gross Revenue]]-Sales_Data[[#This Row],[TotalFinancialCost]]</f>
        <v>6333.38</v>
      </c>
      <c r="R5874" s="7">
        <f>Sales_Data[[#This Row],[Actul Bill Amount]]-Sales_Data[[#This Row],[ShippingCost]]</f>
        <v>11683.38</v>
      </c>
      <c r="S5874">
        <v>599</v>
      </c>
      <c r="T5874">
        <v>666.62</v>
      </c>
      <c r="U5874" t="s">
        <v>30</v>
      </c>
      <c r="V5874">
        <v>200</v>
      </c>
      <c r="W5874" t="s">
        <v>27</v>
      </c>
      <c r="X5874" t="str">
        <f t="shared" si="183"/>
        <v>Mumbai</v>
      </c>
    </row>
    <row r="5875" spans="1:24" x14ac:dyDescent="0.4">
      <c r="A5875">
        <v>105874</v>
      </c>
      <c r="B5875" s="5">
        <v>45869.602777777778</v>
      </c>
      <c r="C5875" s="3" t="str">
        <f>TEXT(Sales_Data[[#This Row],[OrderDate]],"mmmm")</f>
        <v>July</v>
      </c>
      <c r="D5875" s="3" t="str">
        <f t="shared" si="182"/>
        <v>2025</v>
      </c>
      <c r="E5875" t="s">
        <v>23</v>
      </c>
      <c r="F5875" t="s">
        <v>46</v>
      </c>
      <c r="G5875" t="s">
        <v>29</v>
      </c>
      <c r="H5875" t="s">
        <v>32</v>
      </c>
      <c r="I5875" t="s">
        <v>100</v>
      </c>
      <c r="J5875">
        <v>38</v>
      </c>
      <c r="K5875">
        <v>15000</v>
      </c>
      <c r="L5875" s="7">
        <f>Sales_Data[[#This Row],[OrderQuantity]] *Sales_Data[[#This Row],[UnitPrice]]</f>
        <v>570000</v>
      </c>
      <c r="M5875" s="7">
        <f>Sales_Data[[#This Row],[UnitPrice]]-Sales_Data[[#This Row],[UnitCost]]</f>
        <v>5500</v>
      </c>
      <c r="N5875" s="7">
        <f>Sales_Data[[#This Row],[Gross Revenue]]-Sales_Data[[#This Row],[Discount Amount ]]</f>
        <v>564500</v>
      </c>
      <c r="O5875" s="7">
        <f>Sales_Data[[#This Row],[OrderQuantity]] *Sales_Data[[#This Row],[UnitCost]]</f>
        <v>361000</v>
      </c>
      <c r="P5875" s="7">
        <f>Sales_Data[[#This Row],[ItemCost]] +Sales_Data[[#This Row],[ShippingCost]]</f>
        <v>362364.06</v>
      </c>
      <c r="Q5875" s="7">
        <f>Sales_Data[[#This Row],[Gross Revenue]]-Sales_Data[[#This Row],[TotalFinancialCost]]</f>
        <v>207635.94</v>
      </c>
      <c r="R5875" s="7">
        <f>Sales_Data[[#This Row],[Actul Bill Amount]]-Sales_Data[[#This Row],[ShippingCost]]</f>
        <v>563135.93999999994</v>
      </c>
      <c r="S5875">
        <v>364</v>
      </c>
      <c r="T5875">
        <v>1364.06</v>
      </c>
      <c r="U5875" t="s">
        <v>53</v>
      </c>
      <c r="V5875">
        <v>9500</v>
      </c>
      <c r="W5875" t="s">
        <v>33</v>
      </c>
      <c r="X5875" t="str">
        <f t="shared" si="183"/>
        <v>Delhi</v>
      </c>
    </row>
    <row r="5876" spans="1:24" x14ac:dyDescent="0.4">
      <c r="A5876">
        <v>105875</v>
      </c>
      <c r="B5876" s="5">
        <v>46000.398611111108</v>
      </c>
      <c r="C5876" s="3" t="str">
        <f>TEXT(Sales_Data[[#This Row],[OrderDate]],"mmmm")</f>
        <v>December</v>
      </c>
      <c r="D5876" s="3" t="str">
        <f t="shared" si="182"/>
        <v>2025</v>
      </c>
      <c r="E5876" t="s">
        <v>39</v>
      </c>
      <c r="F5876" t="s">
        <v>40</v>
      </c>
      <c r="G5876" t="s">
        <v>31</v>
      </c>
      <c r="H5876" t="s">
        <v>16</v>
      </c>
      <c r="I5876" t="s">
        <v>100</v>
      </c>
      <c r="J5876">
        <v>66</v>
      </c>
      <c r="K5876">
        <v>5500</v>
      </c>
      <c r="L5876" s="7">
        <f>Sales_Data[[#This Row],[OrderQuantity]] *Sales_Data[[#This Row],[UnitPrice]]</f>
        <v>363000</v>
      </c>
      <c r="M5876" s="7">
        <f>Sales_Data[[#This Row],[UnitPrice]]-Sales_Data[[#This Row],[UnitCost]]</f>
        <v>2000</v>
      </c>
      <c r="N5876" s="7">
        <f>Sales_Data[[#This Row],[Gross Revenue]]-Sales_Data[[#This Row],[Discount Amount ]]</f>
        <v>361000</v>
      </c>
      <c r="O5876" s="7">
        <f>Sales_Data[[#This Row],[OrderQuantity]] *Sales_Data[[#This Row],[UnitCost]]</f>
        <v>231000</v>
      </c>
      <c r="P5876" s="7">
        <f>Sales_Data[[#This Row],[ItemCost]] +Sales_Data[[#This Row],[ShippingCost]]</f>
        <v>231621.84</v>
      </c>
      <c r="Q5876" s="7">
        <f>Sales_Data[[#This Row],[Gross Revenue]]-Sales_Data[[#This Row],[TotalFinancialCost]]</f>
        <v>131378.16</v>
      </c>
      <c r="R5876" s="7">
        <f>Sales_Data[[#This Row],[Actul Bill Amount]]-Sales_Data[[#This Row],[ShippingCost]]</f>
        <v>360378.16</v>
      </c>
      <c r="S5876">
        <v>495</v>
      </c>
      <c r="T5876">
        <v>621.84</v>
      </c>
      <c r="U5876" t="s">
        <v>41</v>
      </c>
      <c r="V5876">
        <v>3500</v>
      </c>
      <c r="W5876" t="s">
        <v>18</v>
      </c>
      <c r="X5876" t="str">
        <f t="shared" si="183"/>
        <v>Bengaluru</v>
      </c>
    </row>
    <row r="5877" spans="1:24" x14ac:dyDescent="0.4">
      <c r="A5877">
        <v>105876</v>
      </c>
      <c r="B5877" s="5">
        <v>45753.05972222222</v>
      </c>
      <c r="C5877" s="3" t="str">
        <f>TEXT(Sales_Data[[#This Row],[OrderDate]],"mmmm")</f>
        <v>April</v>
      </c>
      <c r="D5877" s="3" t="str">
        <f t="shared" si="182"/>
        <v>2025</v>
      </c>
      <c r="E5877" t="s">
        <v>13</v>
      </c>
      <c r="F5877" t="s">
        <v>14</v>
      </c>
      <c r="G5877" t="s">
        <v>31</v>
      </c>
      <c r="H5877" t="s">
        <v>37</v>
      </c>
      <c r="I5877" t="s">
        <v>100</v>
      </c>
      <c r="J5877">
        <v>78</v>
      </c>
      <c r="K5877">
        <v>3200</v>
      </c>
      <c r="L5877" s="7">
        <f>Sales_Data[[#This Row],[OrderQuantity]] *Sales_Data[[#This Row],[UnitPrice]]</f>
        <v>249600</v>
      </c>
      <c r="M5877" s="7">
        <f>Sales_Data[[#This Row],[UnitPrice]]-Sales_Data[[#This Row],[UnitCost]]</f>
        <v>1200</v>
      </c>
      <c r="N5877" s="7">
        <f>Sales_Data[[#This Row],[Gross Revenue]]-Sales_Data[[#This Row],[Discount Amount ]]</f>
        <v>248400</v>
      </c>
      <c r="O5877" s="7">
        <f>Sales_Data[[#This Row],[OrderQuantity]] *Sales_Data[[#This Row],[UnitCost]]</f>
        <v>156000</v>
      </c>
      <c r="P5877" s="7">
        <f>Sales_Data[[#This Row],[ItemCost]] +Sales_Data[[#This Row],[ShippingCost]]</f>
        <v>156453.10999999999</v>
      </c>
      <c r="Q5877" s="7">
        <f>Sales_Data[[#This Row],[Gross Revenue]]-Sales_Data[[#This Row],[TotalFinancialCost]]</f>
        <v>93146.890000000014</v>
      </c>
      <c r="R5877" s="7">
        <f>Sales_Data[[#This Row],[Actul Bill Amount]]-Sales_Data[[#This Row],[ShippingCost]]</f>
        <v>247946.89</v>
      </c>
      <c r="S5877">
        <v>687</v>
      </c>
      <c r="T5877">
        <v>453.11</v>
      </c>
      <c r="U5877" t="s">
        <v>17</v>
      </c>
      <c r="V5877">
        <v>2000</v>
      </c>
      <c r="W5877" t="s">
        <v>38</v>
      </c>
      <c r="X5877" t="str">
        <f t="shared" si="183"/>
        <v>Kolkata</v>
      </c>
    </row>
    <row r="5878" spans="1:24" x14ac:dyDescent="0.4">
      <c r="A5878">
        <v>105877</v>
      </c>
      <c r="B5878" s="5">
        <v>45732.849305555559</v>
      </c>
      <c r="C5878" s="3" t="str">
        <f>TEXT(Sales_Data[[#This Row],[OrderDate]],"mmmm")</f>
        <v>March</v>
      </c>
      <c r="D5878" s="3" t="str">
        <f t="shared" si="182"/>
        <v>2025</v>
      </c>
      <c r="E5878" t="s">
        <v>48</v>
      </c>
      <c r="F5878" t="s">
        <v>46</v>
      </c>
      <c r="G5878" t="s">
        <v>29</v>
      </c>
      <c r="H5878" t="s">
        <v>32</v>
      </c>
      <c r="I5878" t="s">
        <v>100</v>
      </c>
      <c r="J5878">
        <v>86</v>
      </c>
      <c r="K5878">
        <v>4500</v>
      </c>
      <c r="L5878" s="7">
        <f>Sales_Data[[#This Row],[OrderQuantity]] *Sales_Data[[#This Row],[UnitPrice]]</f>
        <v>387000</v>
      </c>
      <c r="M5878" s="7">
        <f>Sales_Data[[#This Row],[UnitPrice]]-Sales_Data[[#This Row],[UnitCost]]</f>
        <v>1700</v>
      </c>
      <c r="N5878" s="7">
        <f>Sales_Data[[#This Row],[Gross Revenue]]-Sales_Data[[#This Row],[Discount Amount ]]</f>
        <v>385300</v>
      </c>
      <c r="O5878" s="7">
        <f>Sales_Data[[#This Row],[OrderQuantity]] *Sales_Data[[#This Row],[UnitCost]]</f>
        <v>240800</v>
      </c>
      <c r="P5878" s="7">
        <f>Sales_Data[[#This Row],[ItemCost]] +Sales_Data[[#This Row],[ShippingCost]]</f>
        <v>241362.94</v>
      </c>
      <c r="Q5878" s="7">
        <f>Sales_Data[[#This Row],[Gross Revenue]]-Sales_Data[[#This Row],[TotalFinancialCost]]</f>
        <v>145637.06</v>
      </c>
      <c r="R5878" s="7">
        <f>Sales_Data[[#This Row],[Actul Bill Amount]]-Sales_Data[[#This Row],[ShippingCost]]</f>
        <v>384737.06</v>
      </c>
      <c r="S5878">
        <v>565</v>
      </c>
      <c r="T5878">
        <v>562.94000000000005</v>
      </c>
      <c r="U5878" t="s">
        <v>47</v>
      </c>
      <c r="V5878">
        <v>2800</v>
      </c>
      <c r="W5878" t="s">
        <v>33</v>
      </c>
      <c r="X5878" t="str">
        <f t="shared" si="183"/>
        <v>Delhi</v>
      </c>
    </row>
    <row r="5879" spans="1:24" x14ac:dyDescent="0.4">
      <c r="A5879">
        <v>105878</v>
      </c>
      <c r="B5879" s="5">
        <v>45711.07916666667</v>
      </c>
      <c r="C5879" s="3" t="str">
        <f>TEXT(Sales_Data[[#This Row],[OrderDate]],"mmmm")</f>
        <v>February</v>
      </c>
      <c r="D5879" s="3" t="str">
        <f t="shared" si="182"/>
        <v>2025</v>
      </c>
      <c r="E5879" t="s">
        <v>34</v>
      </c>
      <c r="F5879" t="s">
        <v>46</v>
      </c>
      <c r="G5879" t="s">
        <v>15</v>
      </c>
      <c r="H5879" t="s">
        <v>37</v>
      </c>
      <c r="I5879" t="s">
        <v>100</v>
      </c>
      <c r="J5879">
        <v>68</v>
      </c>
      <c r="K5879">
        <v>4500</v>
      </c>
      <c r="L5879" s="7">
        <f>Sales_Data[[#This Row],[OrderQuantity]] *Sales_Data[[#This Row],[UnitPrice]]</f>
        <v>306000</v>
      </c>
      <c r="M5879" s="7">
        <f>Sales_Data[[#This Row],[UnitPrice]]-Sales_Data[[#This Row],[UnitCost]]</f>
        <v>1700</v>
      </c>
      <c r="N5879" s="7">
        <f>Sales_Data[[#This Row],[Gross Revenue]]-Sales_Data[[#This Row],[Discount Amount ]]</f>
        <v>304300</v>
      </c>
      <c r="O5879" s="7">
        <f>Sales_Data[[#This Row],[OrderQuantity]] *Sales_Data[[#This Row],[UnitCost]]</f>
        <v>190400</v>
      </c>
      <c r="P5879" s="7">
        <f>Sales_Data[[#This Row],[ItemCost]] +Sales_Data[[#This Row],[ShippingCost]]</f>
        <v>190993.58</v>
      </c>
      <c r="Q5879" s="7">
        <f>Sales_Data[[#This Row],[Gross Revenue]]-Sales_Data[[#This Row],[TotalFinancialCost]]</f>
        <v>115006.42000000001</v>
      </c>
      <c r="R5879" s="7">
        <f>Sales_Data[[#This Row],[Actul Bill Amount]]-Sales_Data[[#This Row],[ShippingCost]]</f>
        <v>303706.42</v>
      </c>
      <c r="S5879">
        <v>1014</v>
      </c>
      <c r="T5879">
        <v>593.58000000000004</v>
      </c>
      <c r="U5879" t="s">
        <v>47</v>
      </c>
      <c r="V5879">
        <v>2800</v>
      </c>
      <c r="W5879" t="s">
        <v>38</v>
      </c>
      <c r="X5879" t="str">
        <f t="shared" si="183"/>
        <v>Kolkata</v>
      </c>
    </row>
    <row r="5880" spans="1:24" x14ac:dyDescent="0.4">
      <c r="A5880">
        <v>105879</v>
      </c>
      <c r="B5880" s="5">
        <v>46001.779166666667</v>
      </c>
      <c r="C5880" s="3" t="str">
        <f>TEXT(Sales_Data[[#This Row],[OrderDate]],"mmmm")</f>
        <v>December</v>
      </c>
      <c r="D5880" s="3" t="str">
        <f t="shared" si="182"/>
        <v>2025</v>
      </c>
      <c r="E5880" t="s">
        <v>23</v>
      </c>
      <c r="F5880" t="s">
        <v>40</v>
      </c>
      <c r="G5880" t="s">
        <v>31</v>
      </c>
      <c r="H5880" t="s">
        <v>37</v>
      </c>
      <c r="I5880" t="s">
        <v>100</v>
      </c>
      <c r="J5880">
        <v>41</v>
      </c>
      <c r="K5880">
        <v>5500</v>
      </c>
      <c r="L5880" s="7">
        <f>Sales_Data[[#This Row],[OrderQuantity]] *Sales_Data[[#This Row],[UnitPrice]]</f>
        <v>225500</v>
      </c>
      <c r="M5880" s="7">
        <f>Sales_Data[[#This Row],[UnitPrice]]-Sales_Data[[#This Row],[UnitCost]]</f>
        <v>2000</v>
      </c>
      <c r="N5880" s="7">
        <f>Sales_Data[[#This Row],[Gross Revenue]]-Sales_Data[[#This Row],[Discount Amount ]]</f>
        <v>223500</v>
      </c>
      <c r="O5880" s="7">
        <f>Sales_Data[[#This Row],[OrderQuantity]] *Sales_Data[[#This Row],[UnitCost]]</f>
        <v>143500</v>
      </c>
      <c r="P5880" s="7">
        <f>Sales_Data[[#This Row],[ItemCost]] +Sales_Data[[#This Row],[ShippingCost]]</f>
        <v>145237.19</v>
      </c>
      <c r="Q5880" s="7">
        <f>Sales_Data[[#This Row],[Gross Revenue]]-Sales_Data[[#This Row],[TotalFinancialCost]]</f>
        <v>80262.81</v>
      </c>
      <c r="R5880" s="7">
        <f>Sales_Data[[#This Row],[Actul Bill Amount]]-Sales_Data[[#This Row],[ShippingCost]]</f>
        <v>221762.81</v>
      </c>
      <c r="S5880">
        <v>966</v>
      </c>
      <c r="T5880">
        <v>1737.19</v>
      </c>
      <c r="U5880" t="s">
        <v>41</v>
      </c>
      <c r="V5880">
        <v>3500</v>
      </c>
      <c r="W5880" t="s">
        <v>38</v>
      </c>
      <c r="X5880" t="str">
        <f t="shared" si="183"/>
        <v>Kolkata</v>
      </c>
    </row>
    <row r="5881" spans="1:24" x14ac:dyDescent="0.4">
      <c r="A5881">
        <v>105880</v>
      </c>
      <c r="B5881" s="5">
        <v>45711.323611111111</v>
      </c>
      <c r="C5881" s="3" t="str">
        <f>TEXT(Sales_Data[[#This Row],[OrderDate]],"mmmm")</f>
        <v>February</v>
      </c>
      <c r="D5881" s="3" t="str">
        <f t="shared" si="182"/>
        <v>2025</v>
      </c>
      <c r="E5881" t="s">
        <v>50</v>
      </c>
      <c r="F5881" t="s">
        <v>40</v>
      </c>
      <c r="G5881" t="s">
        <v>29</v>
      </c>
      <c r="H5881" t="s">
        <v>37</v>
      </c>
      <c r="I5881" t="s">
        <v>100</v>
      </c>
      <c r="J5881">
        <v>10</v>
      </c>
      <c r="K5881">
        <v>5500</v>
      </c>
      <c r="L5881" s="7">
        <f>Sales_Data[[#This Row],[OrderQuantity]] *Sales_Data[[#This Row],[UnitPrice]]</f>
        <v>55000</v>
      </c>
      <c r="M5881" s="7">
        <f>Sales_Data[[#This Row],[UnitPrice]]-Sales_Data[[#This Row],[UnitCost]]</f>
        <v>2000</v>
      </c>
      <c r="N5881" s="7">
        <f>Sales_Data[[#This Row],[Gross Revenue]]-Sales_Data[[#This Row],[Discount Amount ]]</f>
        <v>53000</v>
      </c>
      <c r="O5881" s="7">
        <f>Sales_Data[[#This Row],[OrderQuantity]] *Sales_Data[[#This Row],[UnitCost]]</f>
        <v>35000</v>
      </c>
      <c r="P5881" s="7">
        <f>Sales_Data[[#This Row],[ItemCost]] +Sales_Data[[#This Row],[ShippingCost]]</f>
        <v>35200.79</v>
      </c>
      <c r="Q5881" s="7">
        <f>Sales_Data[[#This Row],[Gross Revenue]]-Sales_Data[[#This Row],[TotalFinancialCost]]</f>
        <v>19799.21</v>
      </c>
      <c r="R5881" s="7">
        <f>Sales_Data[[#This Row],[Actul Bill Amount]]-Sales_Data[[#This Row],[ShippingCost]]</f>
        <v>52799.21</v>
      </c>
      <c r="S5881">
        <v>829</v>
      </c>
      <c r="T5881">
        <v>200.79</v>
      </c>
      <c r="U5881" t="s">
        <v>41</v>
      </c>
      <c r="V5881">
        <v>3500</v>
      </c>
      <c r="W5881" t="s">
        <v>38</v>
      </c>
      <c r="X5881" t="str">
        <f t="shared" si="183"/>
        <v>Kolkata</v>
      </c>
    </row>
    <row r="5882" spans="1:24" x14ac:dyDescent="0.4">
      <c r="A5882">
        <v>105881</v>
      </c>
      <c r="B5882" s="5">
        <v>45875.236805555556</v>
      </c>
      <c r="C5882" s="3" t="str">
        <f>TEXT(Sales_Data[[#This Row],[OrderDate]],"mmmm")</f>
        <v>August</v>
      </c>
      <c r="D5882" s="3" t="str">
        <f t="shared" si="182"/>
        <v>2025</v>
      </c>
      <c r="E5882" t="s">
        <v>50</v>
      </c>
      <c r="F5882" t="s">
        <v>14</v>
      </c>
      <c r="G5882" t="s">
        <v>15</v>
      </c>
      <c r="H5882" t="s">
        <v>32</v>
      </c>
      <c r="I5882" t="s">
        <v>100</v>
      </c>
      <c r="J5882">
        <v>86</v>
      </c>
      <c r="K5882">
        <v>6500</v>
      </c>
      <c r="L5882" s="7">
        <f>Sales_Data[[#This Row],[OrderQuantity]] *Sales_Data[[#This Row],[UnitPrice]]</f>
        <v>559000</v>
      </c>
      <c r="M5882" s="7">
        <f>Sales_Data[[#This Row],[UnitPrice]]-Sales_Data[[#This Row],[UnitCost]]</f>
        <v>2300</v>
      </c>
      <c r="N5882" s="7">
        <f>Sales_Data[[#This Row],[Gross Revenue]]-Sales_Data[[#This Row],[Discount Amount ]]</f>
        <v>556700</v>
      </c>
      <c r="O5882" s="7">
        <f>Sales_Data[[#This Row],[OrderQuantity]] *Sales_Data[[#This Row],[UnitCost]]</f>
        <v>361200</v>
      </c>
      <c r="P5882" s="7">
        <f>Sales_Data[[#This Row],[ItemCost]] +Sales_Data[[#This Row],[ShippingCost]]</f>
        <v>361441.78</v>
      </c>
      <c r="Q5882" s="7">
        <f>Sales_Data[[#This Row],[Gross Revenue]]-Sales_Data[[#This Row],[TotalFinancialCost]]</f>
        <v>197558.21999999997</v>
      </c>
      <c r="R5882" s="7">
        <f>Sales_Data[[#This Row],[Actul Bill Amount]]-Sales_Data[[#This Row],[ShippingCost]]</f>
        <v>556458.22</v>
      </c>
      <c r="S5882">
        <v>1123</v>
      </c>
      <c r="T5882">
        <v>241.78</v>
      </c>
      <c r="U5882" t="s">
        <v>21</v>
      </c>
      <c r="V5882">
        <v>4200</v>
      </c>
      <c r="W5882" t="s">
        <v>33</v>
      </c>
      <c r="X5882" t="str">
        <f t="shared" si="183"/>
        <v>Delhi</v>
      </c>
    </row>
    <row r="5883" spans="1:24" x14ac:dyDescent="0.4">
      <c r="A5883">
        <v>105882</v>
      </c>
      <c r="B5883" s="5">
        <v>45673.498611111114</v>
      </c>
      <c r="C5883" s="3" t="str">
        <f>TEXT(Sales_Data[[#This Row],[OrderDate]],"mmmm")</f>
        <v>January</v>
      </c>
      <c r="D5883" s="3" t="str">
        <f t="shared" si="182"/>
        <v>2025</v>
      </c>
      <c r="E5883" t="s">
        <v>42</v>
      </c>
      <c r="F5883" t="s">
        <v>14</v>
      </c>
      <c r="G5883" t="s">
        <v>29</v>
      </c>
      <c r="H5883" t="s">
        <v>37</v>
      </c>
      <c r="I5883" t="s">
        <v>100</v>
      </c>
      <c r="J5883">
        <v>96</v>
      </c>
      <c r="K5883">
        <v>6500</v>
      </c>
      <c r="L5883" s="7">
        <f>Sales_Data[[#This Row],[OrderQuantity]] *Sales_Data[[#This Row],[UnitPrice]]</f>
        <v>624000</v>
      </c>
      <c r="M5883" s="7">
        <f>Sales_Data[[#This Row],[UnitPrice]]-Sales_Data[[#This Row],[UnitCost]]</f>
        <v>2300</v>
      </c>
      <c r="N5883" s="7">
        <f>Sales_Data[[#This Row],[Gross Revenue]]-Sales_Data[[#This Row],[Discount Amount ]]</f>
        <v>621700</v>
      </c>
      <c r="O5883" s="7">
        <f>Sales_Data[[#This Row],[OrderQuantity]] *Sales_Data[[#This Row],[UnitCost]]</f>
        <v>403200</v>
      </c>
      <c r="P5883" s="7">
        <f>Sales_Data[[#This Row],[ItemCost]] +Sales_Data[[#This Row],[ShippingCost]]</f>
        <v>404015.3</v>
      </c>
      <c r="Q5883" s="7">
        <f>Sales_Data[[#This Row],[Gross Revenue]]-Sales_Data[[#This Row],[TotalFinancialCost]]</f>
        <v>219984.7</v>
      </c>
      <c r="R5883" s="7">
        <f>Sales_Data[[#This Row],[Actul Bill Amount]]-Sales_Data[[#This Row],[ShippingCost]]</f>
        <v>620884.69999999995</v>
      </c>
      <c r="S5883">
        <v>793</v>
      </c>
      <c r="T5883">
        <v>815.3</v>
      </c>
      <c r="U5883" t="s">
        <v>21</v>
      </c>
      <c r="V5883">
        <v>4200</v>
      </c>
      <c r="W5883" t="s">
        <v>38</v>
      </c>
      <c r="X5883" t="str">
        <f t="shared" si="183"/>
        <v>Kolkata</v>
      </c>
    </row>
    <row r="5884" spans="1:24" x14ac:dyDescent="0.4">
      <c r="A5884">
        <v>105883</v>
      </c>
      <c r="B5884" s="5">
        <v>45756.634722222225</v>
      </c>
      <c r="C5884" s="3" t="str">
        <f>TEXT(Sales_Data[[#This Row],[OrderDate]],"mmmm")</f>
        <v>April</v>
      </c>
      <c r="D5884" s="3" t="str">
        <f t="shared" si="182"/>
        <v>2025</v>
      </c>
      <c r="E5884" t="s">
        <v>19</v>
      </c>
      <c r="F5884" t="s">
        <v>35</v>
      </c>
      <c r="G5884" t="s">
        <v>29</v>
      </c>
      <c r="H5884" t="s">
        <v>20</v>
      </c>
      <c r="I5884" t="s">
        <v>100</v>
      </c>
      <c r="J5884">
        <v>73</v>
      </c>
      <c r="K5884">
        <v>8500</v>
      </c>
      <c r="L5884" s="7">
        <f>Sales_Data[[#This Row],[OrderQuantity]] *Sales_Data[[#This Row],[UnitPrice]]</f>
        <v>620500</v>
      </c>
      <c r="M5884" s="7">
        <f>Sales_Data[[#This Row],[UnitPrice]]-Sales_Data[[#This Row],[UnitCost]]</f>
        <v>3000</v>
      </c>
      <c r="N5884" s="7">
        <f>Sales_Data[[#This Row],[Gross Revenue]]-Sales_Data[[#This Row],[Discount Amount ]]</f>
        <v>617500</v>
      </c>
      <c r="O5884" s="7">
        <f>Sales_Data[[#This Row],[OrderQuantity]] *Sales_Data[[#This Row],[UnitCost]]</f>
        <v>401500</v>
      </c>
      <c r="P5884" s="7">
        <f>Sales_Data[[#This Row],[ItemCost]] +Sales_Data[[#This Row],[ShippingCost]]</f>
        <v>402058.94</v>
      </c>
      <c r="Q5884" s="7">
        <f>Sales_Data[[#This Row],[Gross Revenue]]-Sales_Data[[#This Row],[TotalFinancialCost]]</f>
        <v>218441.06</v>
      </c>
      <c r="R5884" s="7">
        <f>Sales_Data[[#This Row],[Actul Bill Amount]]-Sales_Data[[#This Row],[ShippingCost]]</f>
        <v>616941.06000000006</v>
      </c>
      <c r="S5884">
        <v>1115</v>
      </c>
      <c r="T5884">
        <v>558.94000000000005</v>
      </c>
      <c r="U5884" t="s">
        <v>49</v>
      </c>
      <c r="V5884">
        <v>5500</v>
      </c>
      <c r="W5884" t="s">
        <v>22</v>
      </c>
      <c r="X5884" t="str">
        <f t="shared" si="183"/>
        <v>Nagpur</v>
      </c>
    </row>
    <row r="5885" spans="1:24" x14ac:dyDescent="0.4">
      <c r="A5885">
        <v>105884</v>
      </c>
      <c r="B5885" s="5">
        <v>45677.629861111112</v>
      </c>
      <c r="C5885" s="3" t="str">
        <f>TEXT(Sales_Data[[#This Row],[OrderDate]],"mmmm")</f>
        <v>January</v>
      </c>
      <c r="D5885" s="3" t="str">
        <f t="shared" si="182"/>
        <v>2025</v>
      </c>
      <c r="E5885" t="s">
        <v>34</v>
      </c>
      <c r="F5885" t="s">
        <v>46</v>
      </c>
      <c r="G5885" t="s">
        <v>15</v>
      </c>
      <c r="H5885" t="s">
        <v>32</v>
      </c>
      <c r="I5885" t="s">
        <v>100</v>
      </c>
      <c r="J5885">
        <v>36</v>
      </c>
      <c r="K5885">
        <v>15000</v>
      </c>
      <c r="L5885" s="7">
        <f>Sales_Data[[#This Row],[OrderQuantity]] *Sales_Data[[#This Row],[UnitPrice]]</f>
        <v>540000</v>
      </c>
      <c r="M5885" s="7">
        <f>Sales_Data[[#This Row],[UnitPrice]]-Sales_Data[[#This Row],[UnitCost]]</f>
        <v>5500</v>
      </c>
      <c r="N5885" s="7">
        <f>Sales_Data[[#This Row],[Gross Revenue]]-Sales_Data[[#This Row],[Discount Amount ]]</f>
        <v>534500</v>
      </c>
      <c r="O5885" s="7">
        <f>Sales_Data[[#This Row],[OrderQuantity]] *Sales_Data[[#This Row],[UnitCost]]</f>
        <v>342000</v>
      </c>
      <c r="P5885" s="7">
        <f>Sales_Data[[#This Row],[ItemCost]] +Sales_Data[[#This Row],[ShippingCost]]</f>
        <v>342956.32</v>
      </c>
      <c r="Q5885" s="7">
        <f>Sales_Data[[#This Row],[Gross Revenue]]-Sales_Data[[#This Row],[TotalFinancialCost]]</f>
        <v>197043.68</v>
      </c>
      <c r="R5885" s="7">
        <f>Sales_Data[[#This Row],[Actul Bill Amount]]-Sales_Data[[#This Row],[ShippingCost]]</f>
        <v>533543.68000000005</v>
      </c>
      <c r="S5885">
        <v>499</v>
      </c>
      <c r="T5885">
        <v>956.32</v>
      </c>
      <c r="U5885" t="s">
        <v>53</v>
      </c>
      <c r="V5885">
        <v>9500</v>
      </c>
      <c r="W5885" t="s">
        <v>33</v>
      </c>
      <c r="X5885" t="str">
        <f t="shared" si="183"/>
        <v>Delhi</v>
      </c>
    </row>
    <row r="5886" spans="1:24" x14ac:dyDescent="0.4">
      <c r="A5886">
        <v>105885</v>
      </c>
      <c r="B5886" s="5">
        <v>45703.607638888891</v>
      </c>
      <c r="C5886" s="3" t="str">
        <f>TEXT(Sales_Data[[#This Row],[OrderDate]],"mmmm")</f>
        <v>February</v>
      </c>
      <c r="D5886" s="3" t="str">
        <f t="shared" si="182"/>
        <v>2025</v>
      </c>
      <c r="E5886" t="s">
        <v>19</v>
      </c>
      <c r="F5886" t="s">
        <v>35</v>
      </c>
      <c r="G5886" t="s">
        <v>15</v>
      </c>
      <c r="H5886" t="s">
        <v>25</v>
      </c>
      <c r="I5886" t="s">
        <v>100</v>
      </c>
      <c r="J5886">
        <v>30</v>
      </c>
      <c r="K5886">
        <v>12000</v>
      </c>
      <c r="L5886" s="7">
        <f>Sales_Data[[#This Row],[OrderQuantity]] *Sales_Data[[#This Row],[UnitPrice]]</f>
        <v>360000</v>
      </c>
      <c r="M5886" s="7">
        <f>Sales_Data[[#This Row],[UnitPrice]]-Sales_Data[[#This Row],[UnitCost]]</f>
        <v>4000</v>
      </c>
      <c r="N5886" s="7">
        <f>Sales_Data[[#This Row],[Gross Revenue]]-Sales_Data[[#This Row],[Discount Amount ]]</f>
        <v>356000</v>
      </c>
      <c r="O5886" s="7">
        <f>Sales_Data[[#This Row],[OrderQuantity]] *Sales_Data[[#This Row],[UnitCost]]</f>
        <v>240000</v>
      </c>
      <c r="P5886" s="7">
        <f>Sales_Data[[#This Row],[ItemCost]] +Sales_Data[[#This Row],[ShippingCost]]</f>
        <v>240712.18</v>
      </c>
      <c r="Q5886" s="7">
        <f>Sales_Data[[#This Row],[Gross Revenue]]-Sales_Data[[#This Row],[TotalFinancialCost]]</f>
        <v>119287.82</v>
      </c>
      <c r="R5886" s="7">
        <f>Sales_Data[[#This Row],[Actul Bill Amount]]-Sales_Data[[#This Row],[ShippingCost]]</f>
        <v>355287.82</v>
      </c>
      <c r="S5886">
        <v>370</v>
      </c>
      <c r="T5886">
        <v>712.18</v>
      </c>
      <c r="U5886" t="s">
        <v>36</v>
      </c>
      <c r="V5886">
        <v>8000</v>
      </c>
      <c r="W5886" t="s">
        <v>27</v>
      </c>
      <c r="X5886" t="str">
        <f t="shared" si="183"/>
        <v>Mumbai</v>
      </c>
    </row>
    <row r="5887" spans="1:24" x14ac:dyDescent="0.4">
      <c r="A5887">
        <v>105886</v>
      </c>
      <c r="B5887" s="5">
        <v>45850.411805555559</v>
      </c>
      <c r="C5887" s="3" t="str">
        <f>TEXT(Sales_Data[[#This Row],[OrderDate]],"mmmm")</f>
        <v>July</v>
      </c>
      <c r="D5887" s="3" t="str">
        <f t="shared" si="182"/>
        <v>2025</v>
      </c>
      <c r="E5887" t="s">
        <v>45</v>
      </c>
      <c r="F5887" t="s">
        <v>46</v>
      </c>
      <c r="G5887" t="s">
        <v>29</v>
      </c>
      <c r="H5887" t="s">
        <v>25</v>
      </c>
      <c r="I5887" t="s">
        <v>100</v>
      </c>
      <c r="J5887">
        <v>10</v>
      </c>
      <c r="K5887">
        <v>4500</v>
      </c>
      <c r="L5887" s="7">
        <f>Sales_Data[[#This Row],[OrderQuantity]] *Sales_Data[[#This Row],[UnitPrice]]</f>
        <v>45000</v>
      </c>
      <c r="M5887" s="7">
        <f>Sales_Data[[#This Row],[UnitPrice]]-Sales_Data[[#This Row],[UnitCost]]</f>
        <v>1700</v>
      </c>
      <c r="N5887" s="7">
        <f>Sales_Data[[#This Row],[Gross Revenue]]-Sales_Data[[#This Row],[Discount Amount ]]</f>
        <v>43300</v>
      </c>
      <c r="O5887" s="7">
        <f>Sales_Data[[#This Row],[OrderQuantity]] *Sales_Data[[#This Row],[UnitCost]]</f>
        <v>28000</v>
      </c>
      <c r="P5887" s="7">
        <f>Sales_Data[[#This Row],[ItemCost]] +Sales_Data[[#This Row],[ShippingCost]]</f>
        <v>28939.08</v>
      </c>
      <c r="Q5887" s="7">
        <f>Sales_Data[[#This Row],[Gross Revenue]]-Sales_Data[[#This Row],[TotalFinancialCost]]</f>
        <v>16060.919999999998</v>
      </c>
      <c r="R5887" s="7">
        <f>Sales_Data[[#This Row],[Actul Bill Amount]]-Sales_Data[[#This Row],[ShippingCost]]</f>
        <v>42360.92</v>
      </c>
      <c r="S5887">
        <v>604</v>
      </c>
      <c r="T5887">
        <v>939.08</v>
      </c>
      <c r="U5887" t="s">
        <v>47</v>
      </c>
      <c r="V5887">
        <v>2800</v>
      </c>
      <c r="W5887" t="s">
        <v>27</v>
      </c>
      <c r="X5887" t="str">
        <f t="shared" si="183"/>
        <v>Mumbai</v>
      </c>
    </row>
    <row r="5888" spans="1:24" x14ac:dyDescent="0.4">
      <c r="A5888">
        <v>105887</v>
      </c>
      <c r="B5888" s="5">
        <v>45715.151388888888</v>
      </c>
      <c r="C5888" s="3" t="str">
        <f>TEXT(Sales_Data[[#This Row],[OrderDate]],"mmmm")</f>
        <v>February</v>
      </c>
      <c r="D5888" s="3" t="str">
        <f t="shared" si="182"/>
        <v>2025</v>
      </c>
      <c r="E5888" t="s">
        <v>13</v>
      </c>
      <c r="F5888" t="s">
        <v>55</v>
      </c>
      <c r="G5888" t="s">
        <v>15</v>
      </c>
      <c r="H5888" t="s">
        <v>20</v>
      </c>
      <c r="I5888" t="s">
        <v>100</v>
      </c>
      <c r="J5888">
        <v>61</v>
      </c>
      <c r="K5888">
        <v>850</v>
      </c>
      <c r="L5888" s="7">
        <f>Sales_Data[[#This Row],[OrderQuantity]] *Sales_Data[[#This Row],[UnitPrice]]</f>
        <v>51850</v>
      </c>
      <c r="M5888" s="7">
        <f>Sales_Data[[#This Row],[UnitPrice]]-Sales_Data[[#This Row],[UnitCost]]</f>
        <v>300</v>
      </c>
      <c r="N5888" s="7">
        <f>Sales_Data[[#This Row],[Gross Revenue]]-Sales_Data[[#This Row],[Discount Amount ]]</f>
        <v>51550</v>
      </c>
      <c r="O5888" s="7">
        <f>Sales_Data[[#This Row],[OrderQuantity]] *Sales_Data[[#This Row],[UnitCost]]</f>
        <v>33550</v>
      </c>
      <c r="P5888" s="7">
        <f>Sales_Data[[#This Row],[ItemCost]] +Sales_Data[[#This Row],[ShippingCost]]</f>
        <v>34476.28</v>
      </c>
      <c r="Q5888" s="7">
        <f>Sales_Data[[#This Row],[Gross Revenue]]-Sales_Data[[#This Row],[TotalFinancialCost]]</f>
        <v>17373.72</v>
      </c>
      <c r="R5888" s="7">
        <f>Sales_Data[[#This Row],[Actul Bill Amount]]-Sales_Data[[#This Row],[ShippingCost]]</f>
        <v>50623.72</v>
      </c>
      <c r="S5888">
        <v>671</v>
      </c>
      <c r="T5888">
        <v>926.28</v>
      </c>
      <c r="U5888" t="s">
        <v>56</v>
      </c>
      <c r="V5888">
        <v>550</v>
      </c>
      <c r="W5888" t="s">
        <v>22</v>
      </c>
      <c r="X5888" t="str">
        <f t="shared" si="183"/>
        <v>Nagpur</v>
      </c>
    </row>
    <row r="5889" spans="1:24" x14ac:dyDescent="0.4">
      <c r="A5889">
        <v>105888</v>
      </c>
      <c r="B5889" s="5">
        <v>45768.315972222219</v>
      </c>
      <c r="C5889" s="3" t="str">
        <f>TEXT(Sales_Data[[#This Row],[OrderDate]],"mmmm")</f>
        <v>April</v>
      </c>
      <c r="D5889" s="3" t="str">
        <f t="shared" si="182"/>
        <v>2025</v>
      </c>
      <c r="E5889" t="s">
        <v>42</v>
      </c>
      <c r="F5889" t="s">
        <v>14</v>
      </c>
      <c r="G5889" t="s">
        <v>29</v>
      </c>
      <c r="H5889" t="s">
        <v>37</v>
      </c>
      <c r="I5889" t="s">
        <v>100</v>
      </c>
      <c r="J5889">
        <v>61</v>
      </c>
      <c r="K5889">
        <v>6500</v>
      </c>
      <c r="L5889" s="7">
        <f>Sales_Data[[#This Row],[OrderQuantity]] *Sales_Data[[#This Row],[UnitPrice]]</f>
        <v>396500</v>
      </c>
      <c r="M5889" s="7">
        <f>Sales_Data[[#This Row],[UnitPrice]]-Sales_Data[[#This Row],[UnitCost]]</f>
        <v>2300</v>
      </c>
      <c r="N5889" s="7">
        <f>Sales_Data[[#This Row],[Gross Revenue]]-Sales_Data[[#This Row],[Discount Amount ]]</f>
        <v>394200</v>
      </c>
      <c r="O5889" s="7">
        <f>Sales_Data[[#This Row],[OrderQuantity]] *Sales_Data[[#This Row],[UnitCost]]</f>
        <v>256200</v>
      </c>
      <c r="P5889" s="7">
        <f>Sales_Data[[#This Row],[ItemCost]] +Sales_Data[[#This Row],[ShippingCost]]</f>
        <v>258997.95</v>
      </c>
      <c r="Q5889" s="7">
        <f>Sales_Data[[#This Row],[Gross Revenue]]-Sales_Data[[#This Row],[TotalFinancialCost]]</f>
        <v>137502.04999999999</v>
      </c>
      <c r="R5889" s="7">
        <f>Sales_Data[[#This Row],[Actul Bill Amount]]-Sales_Data[[#This Row],[ShippingCost]]</f>
        <v>391402.05</v>
      </c>
      <c r="S5889">
        <v>885</v>
      </c>
      <c r="T5889">
        <v>2797.95</v>
      </c>
      <c r="U5889" t="s">
        <v>21</v>
      </c>
      <c r="V5889">
        <v>4200</v>
      </c>
      <c r="W5889" t="s">
        <v>38</v>
      </c>
      <c r="X5889" t="str">
        <f t="shared" si="183"/>
        <v>Kolkata</v>
      </c>
    </row>
    <row r="5890" spans="1:24" x14ac:dyDescent="0.4">
      <c r="A5890">
        <v>105889</v>
      </c>
      <c r="B5890" s="5">
        <v>45786.372916666667</v>
      </c>
      <c r="C5890" s="3" t="str">
        <f>TEXT(Sales_Data[[#This Row],[OrderDate]],"mmmm")</f>
        <v>May</v>
      </c>
      <c r="D5890" s="3" t="str">
        <f t="shared" ref="D5890:D5953" si="184">TEXT(B5890, "yyyy")</f>
        <v>2025</v>
      </c>
      <c r="E5890" t="s">
        <v>34</v>
      </c>
      <c r="F5890" t="s">
        <v>35</v>
      </c>
      <c r="G5890" t="s">
        <v>15</v>
      </c>
      <c r="H5890" t="s">
        <v>37</v>
      </c>
      <c r="I5890" t="s">
        <v>100</v>
      </c>
      <c r="J5890">
        <v>30</v>
      </c>
      <c r="K5890">
        <v>12000</v>
      </c>
      <c r="L5890" s="7">
        <f>Sales_Data[[#This Row],[OrderQuantity]] *Sales_Data[[#This Row],[UnitPrice]]</f>
        <v>360000</v>
      </c>
      <c r="M5890" s="7">
        <f>Sales_Data[[#This Row],[UnitPrice]]-Sales_Data[[#This Row],[UnitCost]]</f>
        <v>4000</v>
      </c>
      <c r="N5890" s="7">
        <f>Sales_Data[[#This Row],[Gross Revenue]]-Sales_Data[[#This Row],[Discount Amount ]]</f>
        <v>356000</v>
      </c>
      <c r="O5890" s="7">
        <f>Sales_Data[[#This Row],[OrderQuantity]] *Sales_Data[[#This Row],[UnitCost]]</f>
        <v>240000</v>
      </c>
      <c r="P5890" s="7">
        <f>Sales_Data[[#This Row],[ItemCost]] +Sales_Data[[#This Row],[ShippingCost]]</f>
        <v>240293.24</v>
      </c>
      <c r="Q5890" s="7">
        <f>Sales_Data[[#This Row],[Gross Revenue]]-Sales_Data[[#This Row],[TotalFinancialCost]]</f>
        <v>119706.76000000001</v>
      </c>
      <c r="R5890" s="7">
        <f>Sales_Data[[#This Row],[Actul Bill Amount]]-Sales_Data[[#This Row],[ShippingCost]]</f>
        <v>355706.76</v>
      </c>
      <c r="S5890">
        <v>961</v>
      </c>
      <c r="T5890">
        <v>293.24</v>
      </c>
      <c r="U5890" t="s">
        <v>36</v>
      </c>
      <c r="V5890">
        <v>8000</v>
      </c>
      <c r="W5890" t="s">
        <v>38</v>
      </c>
      <c r="X5890" t="str">
        <f t="shared" ref="X5890:X5953" si="185">_xlfn.TEXTBEFORE(W5890, " ")</f>
        <v>Kolkata</v>
      </c>
    </row>
    <row r="5891" spans="1:24" x14ac:dyDescent="0.4">
      <c r="A5891">
        <v>105890</v>
      </c>
      <c r="B5891" s="5">
        <v>45994.849305555559</v>
      </c>
      <c r="C5891" s="3" t="str">
        <f>TEXT(Sales_Data[[#This Row],[OrderDate]],"mmmm")</f>
        <v>December</v>
      </c>
      <c r="D5891" s="3" t="str">
        <f t="shared" si="184"/>
        <v>2025</v>
      </c>
      <c r="E5891" t="s">
        <v>50</v>
      </c>
      <c r="F5891" t="s">
        <v>46</v>
      </c>
      <c r="G5891" t="s">
        <v>15</v>
      </c>
      <c r="H5891" t="s">
        <v>16</v>
      </c>
      <c r="I5891" t="s">
        <v>100</v>
      </c>
      <c r="J5891">
        <v>13</v>
      </c>
      <c r="K5891">
        <v>15000</v>
      </c>
      <c r="L5891" s="7">
        <f>Sales_Data[[#This Row],[OrderQuantity]] *Sales_Data[[#This Row],[UnitPrice]]</f>
        <v>195000</v>
      </c>
      <c r="M5891" s="7">
        <f>Sales_Data[[#This Row],[UnitPrice]]-Sales_Data[[#This Row],[UnitCost]]</f>
        <v>5500</v>
      </c>
      <c r="N5891" s="7">
        <f>Sales_Data[[#This Row],[Gross Revenue]]-Sales_Data[[#This Row],[Discount Amount ]]</f>
        <v>189500</v>
      </c>
      <c r="O5891" s="7">
        <f>Sales_Data[[#This Row],[OrderQuantity]] *Sales_Data[[#This Row],[UnitCost]]</f>
        <v>123500</v>
      </c>
      <c r="P5891" s="7">
        <f>Sales_Data[[#This Row],[ItemCost]] +Sales_Data[[#This Row],[ShippingCost]]</f>
        <v>124483.2</v>
      </c>
      <c r="Q5891" s="7">
        <f>Sales_Data[[#This Row],[Gross Revenue]]-Sales_Data[[#This Row],[TotalFinancialCost]]</f>
        <v>70516.800000000003</v>
      </c>
      <c r="R5891" s="7">
        <f>Sales_Data[[#This Row],[Actul Bill Amount]]-Sales_Data[[#This Row],[ShippingCost]]</f>
        <v>188516.8</v>
      </c>
      <c r="S5891">
        <v>746</v>
      </c>
      <c r="T5891">
        <v>983.2</v>
      </c>
      <c r="U5891" t="s">
        <v>53</v>
      </c>
      <c r="V5891">
        <v>9500</v>
      </c>
      <c r="W5891" t="s">
        <v>18</v>
      </c>
      <c r="X5891" t="str">
        <f t="shared" si="185"/>
        <v>Bengaluru</v>
      </c>
    </row>
    <row r="5892" spans="1:24" x14ac:dyDescent="0.4">
      <c r="A5892">
        <v>105891</v>
      </c>
      <c r="B5892" s="5">
        <v>45851.683333333334</v>
      </c>
      <c r="C5892" s="3" t="str">
        <f>TEXT(Sales_Data[[#This Row],[OrderDate]],"mmmm")</f>
        <v>July</v>
      </c>
      <c r="D5892" s="3" t="str">
        <f t="shared" si="184"/>
        <v>2025</v>
      </c>
      <c r="E5892" t="s">
        <v>23</v>
      </c>
      <c r="F5892" t="s">
        <v>14</v>
      </c>
      <c r="G5892" t="s">
        <v>31</v>
      </c>
      <c r="H5892" t="s">
        <v>37</v>
      </c>
      <c r="I5892" t="s">
        <v>100</v>
      </c>
      <c r="J5892">
        <v>6</v>
      </c>
      <c r="K5892">
        <v>6500</v>
      </c>
      <c r="L5892" s="7">
        <f>Sales_Data[[#This Row],[OrderQuantity]] *Sales_Data[[#This Row],[UnitPrice]]</f>
        <v>39000</v>
      </c>
      <c r="M5892" s="7">
        <f>Sales_Data[[#This Row],[UnitPrice]]-Sales_Data[[#This Row],[UnitCost]]</f>
        <v>2300</v>
      </c>
      <c r="N5892" s="7">
        <f>Sales_Data[[#This Row],[Gross Revenue]]-Sales_Data[[#This Row],[Discount Amount ]]</f>
        <v>36700</v>
      </c>
      <c r="O5892" s="7">
        <f>Sales_Data[[#This Row],[OrderQuantity]] *Sales_Data[[#This Row],[UnitCost]]</f>
        <v>25200</v>
      </c>
      <c r="P5892" s="7">
        <f>Sales_Data[[#This Row],[ItemCost]] +Sales_Data[[#This Row],[ShippingCost]]</f>
        <v>25821.51</v>
      </c>
      <c r="Q5892" s="7">
        <f>Sales_Data[[#This Row],[Gross Revenue]]-Sales_Data[[#This Row],[TotalFinancialCost]]</f>
        <v>13178.490000000002</v>
      </c>
      <c r="R5892" s="7">
        <f>Sales_Data[[#This Row],[Actul Bill Amount]]-Sales_Data[[#This Row],[ShippingCost]]</f>
        <v>36078.49</v>
      </c>
      <c r="S5892">
        <v>467</v>
      </c>
      <c r="T5892">
        <v>621.51</v>
      </c>
      <c r="U5892" t="s">
        <v>21</v>
      </c>
      <c r="V5892">
        <v>4200</v>
      </c>
      <c r="W5892" t="s">
        <v>38</v>
      </c>
      <c r="X5892" t="str">
        <f t="shared" si="185"/>
        <v>Kolkata</v>
      </c>
    </row>
    <row r="5893" spans="1:24" x14ac:dyDescent="0.4">
      <c r="A5893">
        <v>105892</v>
      </c>
      <c r="B5893" s="5">
        <v>45997.222222222219</v>
      </c>
      <c r="C5893" s="3" t="str">
        <f>TEXT(Sales_Data[[#This Row],[OrderDate]],"mmmm")</f>
        <v>December</v>
      </c>
      <c r="D5893" s="3" t="str">
        <f t="shared" si="184"/>
        <v>2025</v>
      </c>
      <c r="E5893" t="s">
        <v>45</v>
      </c>
      <c r="F5893" t="s">
        <v>35</v>
      </c>
      <c r="G5893" t="s">
        <v>29</v>
      </c>
      <c r="H5893" t="s">
        <v>32</v>
      </c>
      <c r="I5893" t="s">
        <v>100</v>
      </c>
      <c r="J5893">
        <v>19</v>
      </c>
      <c r="K5893">
        <v>12000</v>
      </c>
      <c r="L5893" s="7">
        <f>Sales_Data[[#This Row],[OrderQuantity]] *Sales_Data[[#This Row],[UnitPrice]]</f>
        <v>228000</v>
      </c>
      <c r="M5893" s="7">
        <f>Sales_Data[[#This Row],[UnitPrice]]-Sales_Data[[#This Row],[UnitCost]]</f>
        <v>4000</v>
      </c>
      <c r="N5893" s="7">
        <f>Sales_Data[[#This Row],[Gross Revenue]]-Sales_Data[[#This Row],[Discount Amount ]]</f>
        <v>224000</v>
      </c>
      <c r="O5893" s="7">
        <f>Sales_Data[[#This Row],[OrderQuantity]] *Sales_Data[[#This Row],[UnitCost]]</f>
        <v>152000</v>
      </c>
      <c r="P5893" s="7">
        <f>Sales_Data[[#This Row],[ItemCost]] +Sales_Data[[#This Row],[ShippingCost]]</f>
        <v>152763.59</v>
      </c>
      <c r="Q5893" s="7">
        <f>Sales_Data[[#This Row],[Gross Revenue]]-Sales_Data[[#This Row],[TotalFinancialCost]]</f>
        <v>75236.41</v>
      </c>
      <c r="R5893" s="7">
        <f>Sales_Data[[#This Row],[Actul Bill Amount]]-Sales_Data[[#This Row],[ShippingCost]]</f>
        <v>223236.41</v>
      </c>
      <c r="S5893">
        <v>866</v>
      </c>
      <c r="T5893">
        <v>763.59</v>
      </c>
      <c r="U5893" t="s">
        <v>36</v>
      </c>
      <c r="V5893">
        <v>8000</v>
      </c>
      <c r="W5893" t="s">
        <v>33</v>
      </c>
      <c r="X5893" t="str">
        <f t="shared" si="185"/>
        <v>Delhi</v>
      </c>
    </row>
    <row r="5894" spans="1:24" x14ac:dyDescent="0.4">
      <c r="A5894">
        <v>105893</v>
      </c>
      <c r="B5894" s="5">
        <v>45983.876388888886</v>
      </c>
      <c r="C5894" s="3" t="str">
        <f>TEXT(Sales_Data[[#This Row],[OrderDate]],"mmmm")</f>
        <v>November</v>
      </c>
      <c r="D5894" s="3" t="str">
        <f t="shared" si="184"/>
        <v>2025</v>
      </c>
      <c r="E5894" t="s">
        <v>19</v>
      </c>
      <c r="F5894" t="s">
        <v>35</v>
      </c>
      <c r="G5894" t="s">
        <v>15</v>
      </c>
      <c r="H5894" t="s">
        <v>20</v>
      </c>
      <c r="I5894" t="s">
        <v>100</v>
      </c>
      <c r="J5894">
        <v>65</v>
      </c>
      <c r="K5894">
        <v>8500</v>
      </c>
      <c r="L5894" s="7">
        <f>Sales_Data[[#This Row],[OrderQuantity]] *Sales_Data[[#This Row],[UnitPrice]]</f>
        <v>552500</v>
      </c>
      <c r="M5894" s="7">
        <f>Sales_Data[[#This Row],[UnitPrice]]-Sales_Data[[#This Row],[UnitCost]]</f>
        <v>3000</v>
      </c>
      <c r="N5894" s="7">
        <f>Sales_Data[[#This Row],[Gross Revenue]]-Sales_Data[[#This Row],[Discount Amount ]]</f>
        <v>549500</v>
      </c>
      <c r="O5894" s="7">
        <f>Sales_Data[[#This Row],[OrderQuantity]] *Sales_Data[[#This Row],[UnitCost]]</f>
        <v>357500</v>
      </c>
      <c r="P5894" s="7">
        <f>Sales_Data[[#This Row],[ItemCost]] +Sales_Data[[#This Row],[ShippingCost]]</f>
        <v>358534.55</v>
      </c>
      <c r="Q5894" s="7">
        <f>Sales_Data[[#This Row],[Gross Revenue]]-Sales_Data[[#This Row],[TotalFinancialCost]]</f>
        <v>193965.45</v>
      </c>
      <c r="R5894" s="7">
        <f>Sales_Data[[#This Row],[Actul Bill Amount]]-Sales_Data[[#This Row],[ShippingCost]]</f>
        <v>548465.44999999995</v>
      </c>
      <c r="S5894">
        <v>470</v>
      </c>
      <c r="T5894">
        <v>1034.55</v>
      </c>
      <c r="U5894" t="s">
        <v>49</v>
      </c>
      <c r="V5894">
        <v>5500</v>
      </c>
      <c r="W5894" t="s">
        <v>22</v>
      </c>
      <c r="X5894" t="str">
        <f t="shared" si="185"/>
        <v>Nagpur</v>
      </c>
    </row>
    <row r="5895" spans="1:24" x14ac:dyDescent="0.4">
      <c r="A5895">
        <v>105894</v>
      </c>
      <c r="B5895" s="5">
        <v>45665.628472222219</v>
      </c>
      <c r="C5895" s="3" t="str">
        <f>TEXT(Sales_Data[[#This Row],[OrderDate]],"mmmm")</f>
        <v>January</v>
      </c>
      <c r="D5895" s="3" t="str">
        <f t="shared" si="184"/>
        <v>2025</v>
      </c>
      <c r="E5895" t="s">
        <v>19</v>
      </c>
      <c r="F5895" t="s">
        <v>24</v>
      </c>
      <c r="G5895" t="s">
        <v>15</v>
      </c>
      <c r="H5895" t="s">
        <v>25</v>
      </c>
      <c r="I5895" t="s">
        <v>100</v>
      </c>
      <c r="J5895">
        <v>18</v>
      </c>
      <c r="K5895">
        <v>45000</v>
      </c>
      <c r="L5895" s="7">
        <f>Sales_Data[[#This Row],[OrderQuantity]] *Sales_Data[[#This Row],[UnitPrice]]</f>
        <v>810000</v>
      </c>
      <c r="M5895" s="7">
        <f>Sales_Data[[#This Row],[UnitPrice]]-Sales_Data[[#This Row],[UnitCost]]</f>
        <v>13000</v>
      </c>
      <c r="N5895" s="7">
        <f>Sales_Data[[#This Row],[Gross Revenue]]-Sales_Data[[#This Row],[Discount Amount ]]</f>
        <v>797000</v>
      </c>
      <c r="O5895" s="7">
        <f>Sales_Data[[#This Row],[OrderQuantity]] *Sales_Data[[#This Row],[UnitCost]]</f>
        <v>576000</v>
      </c>
      <c r="P5895" s="7">
        <f>Sales_Data[[#This Row],[ItemCost]] +Sales_Data[[#This Row],[ShippingCost]]</f>
        <v>576252.98</v>
      </c>
      <c r="Q5895" s="7">
        <f>Sales_Data[[#This Row],[Gross Revenue]]-Sales_Data[[#This Row],[TotalFinancialCost]]</f>
        <v>233747.02000000002</v>
      </c>
      <c r="R5895" s="7">
        <f>Sales_Data[[#This Row],[Actul Bill Amount]]-Sales_Data[[#This Row],[ShippingCost]]</f>
        <v>796747.02</v>
      </c>
      <c r="S5895">
        <v>1074</v>
      </c>
      <c r="T5895">
        <v>252.98</v>
      </c>
      <c r="U5895" t="s">
        <v>26</v>
      </c>
      <c r="V5895">
        <v>32000</v>
      </c>
      <c r="W5895" t="s">
        <v>27</v>
      </c>
      <c r="X5895" t="str">
        <f t="shared" si="185"/>
        <v>Mumbai</v>
      </c>
    </row>
    <row r="5896" spans="1:24" x14ac:dyDescent="0.4">
      <c r="A5896">
        <v>105895</v>
      </c>
      <c r="B5896" s="5">
        <v>45686.904861111114</v>
      </c>
      <c r="C5896" s="3" t="str">
        <f>TEXT(Sales_Data[[#This Row],[OrderDate]],"mmmm")</f>
        <v>January</v>
      </c>
      <c r="D5896" s="3" t="str">
        <f t="shared" si="184"/>
        <v>2025</v>
      </c>
      <c r="E5896" t="s">
        <v>45</v>
      </c>
      <c r="F5896" t="s">
        <v>43</v>
      </c>
      <c r="G5896" t="s">
        <v>15</v>
      </c>
      <c r="H5896" t="s">
        <v>20</v>
      </c>
      <c r="I5896" t="s">
        <v>100</v>
      </c>
      <c r="J5896">
        <v>66</v>
      </c>
      <c r="K5896">
        <v>1800</v>
      </c>
      <c r="L5896" s="7">
        <f>Sales_Data[[#This Row],[OrderQuantity]] *Sales_Data[[#This Row],[UnitPrice]]</f>
        <v>118800</v>
      </c>
      <c r="M5896" s="7">
        <f>Sales_Data[[#This Row],[UnitPrice]]-Sales_Data[[#This Row],[UnitCost]]</f>
        <v>900</v>
      </c>
      <c r="N5896" s="7">
        <f>Sales_Data[[#This Row],[Gross Revenue]]-Sales_Data[[#This Row],[Discount Amount ]]</f>
        <v>117900</v>
      </c>
      <c r="O5896" s="7">
        <f>Sales_Data[[#This Row],[OrderQuantity]] *Sales_Data[[#This Row],[UnitCost]]</f>
        <v>59400</v>
      </c>
      <c r="P5896" s="7">
        <f>Sales_Data[[#This Row],[ItemCost]] +Sales_Data[[#This Row],[ShippingCost]]</f>
        <v>59951.64</v>
      </c>
      <c r="Q5896" s="7">
        <f>Sales_Data[[#This Row],[Gross Revenue]]-Sales_Data[[#This Row],[TotalFinancialCost]]</f>
        <v>58848.36</v>
      </c>
      <c r="R5896" s="7">
        <f>Sales_Data[[#This Row],[Actul Bill Amount]]-Sales_Data[[#This Row],[ShippingCost]]</f>
        <v>117348.36</v>
      </c>
      <c r="S5896">
        <v>603</v>
      </c>
      <c r="T5896">
        <v>551.64</v>
      </c>
      <c r="U5896" t="s">
        <v>51</v>
      </c>
      <c r="V5896">
        <v>900</v>
      </c>
      <c r="W5896" t="s">
        <v>22</v>
      </c>
      <c r="X5896" t="str">
        <f t="shared" si="185"/>
        <v>Nagpur</v>
      </c>
    </row>
    <row r="5897" spans="1:24" x14ac:dyDescent="0.4">
      <c r="A5897">
        <v>105896</v>
      </c>
      <c r="B5897" s="5">
        <v>45769.864583333336</v>
      </c>
      <c r="C5897" s="3" t="str">
        <f>TEXT(Sales_Data[[#This Row],[OrderDate]],"mmmm")</f>
        <v>April</v>
      </c>
      <c r="D5897" s="3" t="str">
        <f t="shared" si="184"/>
        <v>2025</v>
      </c>
      <c r="E5897" t="s">
        <v>42</v>
      </c>
      <c r="F5897" t="s">
        <v>55</v>
      </c>
      <c r="G5897" t="s">
        <v>31</v>
      </c>
      <c r="H5897" t="s">
        <v>32</v>
      </c>
      <c r="I5897" t="s">
        <v>100</v>
      </c>
      <c r="J5897">
        <v>11</v>
      </c>
      <c r="K5897">
        <v>600</v>
      </c>
      <c r="L5897" s="7">
        <f>Sales_Data[[#This Row],[OrderQuantity]] *Sales_Data[[#This Row],[UnitPrice]]</f>
        <v>6600</v>
      </c>
      <c r="M5897" s="7">
        <f>Sales_Data[[#This Row],[UnitPrice]]-Sales_Data[[#This Row],[UnitCost]]</f>
        <v>250</v>
      </c>
      <c r="N5897" s="7">
        <f>Sales_Data[[#This Row],[Gross Revenue]]-Sales_Data[[#This Row],[Discount Amount ]]</f>
        <v>6350</v>
      </c>
      <c r="O5897" s="7">
        <f>Sales_Data[[#This Row],[OrderQuantity]] *Sales_Data[[#This Row],[UnitCost]]</f>
        <v>3850</v>
      </c>
      <c r="P5897" s="7">
        <f>Sales_Data[[#This Row],[ItemCost]] +Sales_Data[[#This Row],[ShippingCost]]</f>
        <v>4569.46</v>
      </c>
      <c r="Q5897" s="7">
        <f>Sales_Data[[#This Row],[Gross Revenue]]-Sales_Data[[#This Row],[TotalFinancialCost]]</f>
        <v>2030.54</v>
      </c>
      <c r="R5897" s="7">
        <f>Sales_Data[[#This Row],[Actul Bill Amount]]-Sales_Data[[#This Row],[ShippingCost]]</f>
        <v>5630.54</v>
      </c>
      <c r="S5897">
        <v>926</v>
      </c>
      <c r="T5897">
        <v>719.46</v>
      </c>
      <c r="U5897" t="s">
        <v>57</v>
      </c>
      <c r="V5897">
        <v>350</v>
      </c>
      <c r="W5897" t="s">
        <v>33</v>
      </c>
      <c r="X5897" t="str">
        <f t="shared" si="185"/>
        <v>Delhi</v>
      </c>
    </row>
    <row r="5898" spans="1:24" x14ac:dyDescent="0.4">
      <c r="A5898">
        <v>105897</v>
      </c>
      <c r="B5898" s="5">
        <v>45818.256249999999</v>
      </c>
      <c r="C5898" s="3" t="str">
        <f>TEXT(Sales_Data[[#This Row],[OrderDate]],"mmmm")</f>
        <v>June</v>
      </c>
      <c r="D5898" s="3" t="str">
        <f t="shared" si="184"/>
        <v>2025</v>
      </c>
      <c r="E5898" t="s">
        <v>39</v>
      </c>
      <c r="F5898" t="s">
        <v>40</v>
      </c>
      <c r="G5898" t="s">
        <v>15</v>
      </c>
      <c r="H5898" t="s">
        <v>32</v>
      </c>
      <c r="I5898" t="s">
        <v>100</v>
      </c>
      <c r="J5898">
        <v>32</v>
      </c>
      <c r="K5898">
        <v>5500</v>
      </c>
      <c r="L5898" s="7">
        <f>Sales_Data[[#This Row],[OrderQuantity]] *Sales_Data[[#This Row],[UnitPrice]]</f>
        <v>176000</v>
      </c>
      <c r="M5898" s="7">
        <f>Sales_Data[[#This Row],[UnitPrice]]-Sales_Data[[#This Row],[UnitCost]]</f>
        <v>2000</v>
      </c>
      <c r="N5898" s="7">
        <f>Sales_Data[[#This Row],[Gross Revenue]]-Sales_Data[[#This Row],[Discount Amount ]]</f>
        <v>174000</v>
      </c>
      <c r="O5898" s="7">
        <f>Sales_Data[[#This Row],[OrderQuantity]] *Sales_Data[[#This Row],[UnitCost]]</f>
        <v>112000</v>
      </c>
      <c r="P5898" s="7">
        <f>Sales_Data[[#This Row],[ItemCost]] +Sales_Data[[#This Row],[ShippingCost]]</f>
        <v>112403.33</v>
      </c>
      <c r="Q5898" s="7">
        <f>Sales_Data[[#This Row],[Gross Revenue]]-Sales_Data[[#This Row],[TotalFinancialCost]]</f>
        <v>63596.67</v>
      </c>
      <c r="R5898" s="7">
        <f>Sales_Data[[#This Row],[Actul Bill Amount]]-Sales_Data[[#This Row],[ShippingCost]]</f>
        <v>173596.67</v>
      </c>
      <c r="S5898">
        <v>1120</v>
      </c>
      <c r="T5898">
        <v>403.33</v>
      </c>
      <c r="U5898" t="s">
        <v>41</v>
      </c>
      <c r="V5898">
        <v>3500</v>
      </c>
      <c r="W5898" t="s">
        <v>33</v>
      </c>
      <c r="X5898" t="str">
        <f t="shared" si="185"/>
        <v>Delhi</v>
      </c>
    </row>
    <row r="5899" spans="1:24" x14ac:dyDescent="0.4">
      <c r="A5899">
        <v>105898</v>
      </c>
      <c r="B5899" s="5">
        <v>45788.79583333333</v>
      </c>
      <c r="C5899" s="3" t="str">
        <f>TEXT(Sales_Data[[#This Row],[OrderDate]],"mmmm")</f>
        <v>May</v>
      </c>
      <c r="D5899" s="3" t="str">
        <f t="shared" si="184"/>
        <v>2025</v>
      </c>
      <c r="E5899" t="s">
        <v>45</v>
      </c>
      <c r="F5899" t="s">
        <v>14</v>
      </c>
      <c r="G5899" t="s">
        <v>29</v>
      </c>
      <c r="H5899" t="s">
        <v>16</v>
      </c>
      <c r="I5899" t="s">
        <v>100</v>
      </c>
      <c r="J5899">
        <v>58</v>
      </c>
      <c r="K5899">
        <v>3200</v>
      </c>
      <c r="L5899" s="7">
        <f>Sales_Data[[#This Row],[OrderQuantity]] *Sales_Data[[#This Row],[UnitPrice]]</f>
        <v>185600</v>
      </c>
      <c r="M5899" s="7">
        <f>Sales_Data[[#This Row],[UnitPrice]]-Sales_Data[[#This Row],[UnitCost]]</f>
        <v>1200</v>
      </c>
      <c r="N5899" s="7">
        <f>Sales_Data[[#This Row],[Gross Revenue]]-Sales_Data[[#This Row],[Discount Amount ]]</f>
        <v>184400</v>
      </c>
      <c r="O5899" s="7">
        <f>Sales_Data[[#This Row],[OrderQuantity]] *Sales_Data[[#This Row],[UnitCost]]</f>
        <v>116000</v>
      </c>
      <c r="P5899" s="7">
        <f>Sales_Data[[#This Row],[ItemCost]] +Sales_Data[[#This Row],[ShippingCost]]</f>
        <v>116669.56</v>
      </c>
      <c r="Q5899" s="7">
        <f>Sales_Data[[#This Row],[Gross Revenue]]-Sales_Data[[#This Row],[TotalFinancialCost]]</f>
        <v>68930.44</v>
      </c>
      <c r="R5899" s="7">
        <f>Sales_Data[[#This Row],[Actul Bill Amount]]-Sales_Data[[#This Row],[ShippingCost]]</f>
        <v>183730.44</v>
      </c>
      <c r="S5899">
        <v>723</v>
      </c>
      <c r="T5899">
        <v>669.56</v>
      </c>
      <c r="U5899" t="s">
        <v>17</v>
      </c>
      <c r="V5899">
        <v>2000</v>
      </c>
      <c r="W5899" t="s">
        <v>18</v>
      </c>
      <c r="X5899" t="str">
        <f t="shared" si="185"/>
        <v>Bengaluru</v>
      </c>
    </row>
    <row r="5900" spans="1:24" x14ac:dyDescent="0.4">
      <c r="A5900">
        <v>105899</v>
      </c>
      <c r="B5900" s="5">
        <v>45845.161111111112</v>
      </c>
      <c r="C5900" s="3" t="str">
        <f>TEXT(Sales_Data[[#This Row],[OrderDate]],"mmmm")</f>
        <v>July</v>
      </c>
      <c r="D5900" s="3" t="str">
        <f t="shared" si="184"/>
        <v>2025</v>
      </c>
      <c r="E5900" t="s">
        <v>50</v>
      </c>
      <c r="F5900" t="s">
        <v>14</v>
      </c>
      <c r="G5900" t="s">
        <v>29</v>
      </c>
      <c r="H5900" t="s">
        <v>37</v>
      </c>
      <c r="I5900" t="s">
        <v>100</v>
      </c>
      <c r="J5900">
        <v>84</v>
      </c>
      <c r="K5900">
        <v>6500</v>
      </c>
      <c r="L5900" s="7">
        <f>Sales_Data[[#This Row],[OrderQuantity]] *Sales_Data[[#This Row],[UnitPrice]]</f>
        <v>546000</v>
      </c>
      <c r="M5900" s="7">
        <f>Sales_Data[[#This Row],[UnitPrice]]-Sales_Data[[#This Row],[UnitCost]]</f>
        <v>2300</v>
      </c>
      <c r="N5900" s="7">
        <f>Sales_Data[[#This Row],[Gross Revenue]]-Sales_Data[[#This Row],[Discount Amount ]]</f>
        <v>543700</v>
      </c>
      <c r="O5900" s="7">
        <f>Sales_Data[[#This Row],[OrderQuantity]] *Sales_Data[[#This Row],[UnitCost]]</f>
        <v>352800</v>
      </c>
      <c r="P5900" s="7">
        <f>Sales_Data[[#This Row],[ItemCost]] +Sales_Data[[#This Row],[ShippingCost]]</f>
        <v>353287.56</v>
      </c>
      <c r="Q5900" s="7">
        <f>Sales_Data[[#This Row],[Gross Revenue]]-Sales_Data[[#This Row],[TotalFinancialCost]]</f>
        <v>192712.44</v>
      </c>
      <c r="R5900" s="7">
        <f>Sales_Data[[#This Row],[Actul Bill Amount]]-Sales_Data[[#This Row],[ShippingCost]]</f>
        <v>543212.43999999994</v>
      </c>
      <c r="S5900">
        <v>711</v>
      </c>
      <c r="T5900">
        <v>487.56</v>
      </c>
      <c r="U5900" t="s">
        <v>21</v>
      </c>
      <c r="V5900">
        <v>4200</v>
      </c>
      <c r="W5900" t="s">
        <v>38</v>
      </c>
      <c r="X5900" t="str">
        <f t="shared" si="185"/>
        <v>Kolkata</v>
      </c>
    </row>
    <row r="5901" spans="1:24" x14ac:dyDescent="0.4">
      <c r="A5901">
        <v>105900</v>
      </c>
      <c r="B5901" s="5">
        <v>45820.155555555553</v>
      </c>
      <c r="C5901" s="3" t="str">
        <f>TEXT(Sales_Data[[#This Row],[OrderDate]],"mmmm")</f>
        <v>June</v>
      </c>
      <c r="D5901" s="3" t="str">
        <f t="shared" si="184"/>
        <v>2025</v>
      </c>
      <c r="E5901" t="s">
        <v>45</v>
      </c>
      <c r="F5901" t="s">
        <v>40</v>
      </c>
      <c r="G5901" t="s">
        <v>29</v>
      </c>
      <c r="H5901" t="s">
        <v>25</v>
      </c>
      <c r="I5901" t="s">
        <v>100</v>
      </c>
      <c r="J5901">
        <v>11</v>
      </c>
      <c r="K5901">
        <v>1500</v>
      </c>
      <c r="L5901" s="7">
        <f>Sales_Data[[#This Row],[OrderQuantity]] *Sales_Data[[#This Row],[UnitPrice]]</f>
        <v>16500</v>
      </c>
      <c r="M5901" s="7">
        <f>Sales_Data[[#This Row],[UnitPrice]]-Sales_Data[[#This Row],[UnitCost]]</f>
        <v>700</v>
      </c>
      <c r="N5901" s="7">
        <f>Sales_Data[[#This Row],[Gross Revenue]]-Sales_Data[[#This Row],[Discount Amount ]]</f>
        <v>15800</v>
      </c>
      <c r="O5901" s="7">
        <f>Sales_Data[[#This Row],[OrderQuantity]] *Sales_Data[[#This Row],[UnitCost]]</f>
        <v>8800</v>
      </c>
      <c r="P5901" s="7">
        <f>Sales_Data[[#This Row],[ItemCost]] +Sales_Data[[#This Row],[ShippingCost]]</f>
        <v>9664.74</v>
      </c>
      <c r="Q5901" s="7">
        <f>Sales_Data[[#This Row],[Gross Revenue]]-Sales_Data[[#This Row],[TotalFinancialCost]]</f>
        <v>6835.26</v>
      </c>
      <c r="R5901" s="7">
        <f>Sales_Data[[#This Row],[Actul Bill Amount]]-Sales_Data[[#This Row],[ShippingCost]]</f>
        <v>14935.26</v>
      </c>
      <c r="S5901">
        <v>1081</v>
      </c>
      <c r="T5901">
        <v>864.74</v>
      </c>
      <c r="U5901" t="s">
        <v>52</v>
      </c>
      <c r="V5901">
        <v>800</v>
      </c>
      <c r="W5901" t="s">
        <v>27</v>
      </c>
      <c r="X5901" t="str">
        <f t="shared" si="185"/>
        <v>Mumbai</v>
      </c>
    </row>
    <row r="5902" spans="1:24" x14ac:dyDescent="0.4">
      <c r="A5902">
        <v>105901</v>
      </c>
      <c r="B5902" s="5">
        <v>45854.353472222225</v>
      </c>
      <c r="C5902" s="3" t="str">
        <f>TEXT(Sales_Data[[#This Row],[OrderDate]],"mmmm")</f>
        <v>July</v>
      </c>
      <c r="D5902" s="3" t="str">
        <f t="shared" si="184"/>
        <v>2025</v>
      </c>
      <c r="E5902" t="s">
        <v>19</v>
      </c>
      <c r="F5902" t="s">
        <v>43</v>
      </c>
      <c r="G5902" t="s">
        <v>15</v>
      </c>
      <c r="H5902" t="s">
        <v>16</v>
      </c>
      <c r="I5902" t="s">
        <v>100</v>
      </c>
      <c r="J5902">
        <v>23</v>
      </c>
      <c r="K5902">
        <v>2800</v>
      </c>
      <c r="L5902" s="7">
        <f>Sales_Data[[#This Row],[OrderQuantity]] *Sales_Data[[#This Row],[UnitPrice]]</f>
        <v>64400</v>
      </c>
      <c r="M5902" s="7">
        <f>Sales_Data[[#This Row],[UnitPrice]]-Sales_Data[[#This Row],[UnitCost]]</f>
        <v>1300</v>
      </c>
      <c r="N5902" s="7">
        <f>Sales_Data[[#This Row],[Gross Revenue]]-Sales_Data[[#This Row],[Discount Amount ]]</f>
        <v>63100</v>
      </c>
      <c r="O5902" s="7">
        <f>Sales_Data[[#This Row],[OrderQuantity]] *Sales_Data[[#This Row],[UnitCost]]</f>
        <v>34500</v>
      </c>
      <c r="P5902" s="7">
        <f>Sales_Data[[#This Row],[ItemCost]] +Sales_Data[[#This Row],[ShippingCost]]</f>
        <v>35463.75</v>
      </c>
      <c r="Q5902" s="7">
        <f>Sales_Data[[#This Row],[Gross Revenue]]-Sales_Data[[#This Row],[TotalFinancialCost]]</f>
        <v>28936.25</v>
      </c>
      <c r="R5902" s="7">
        <f>Sales_Data[[#This Row],[Actul Bill Amount]]-Sales_Data[[#This Row],[ShippingCost]]</f>
        <v>62136.25</v>
      </c>
      <c r="S5902">
        <v>372</v>
      </c>
      <c r="T5902">
        <v>963.75</v>
      </c>
      <c r="U5902" t="s">
        <v>61</v>
      </c>
      <c r="V5902">
        <v>1500</v>
      </c>
      <c r="W5902" t="s">
        <v>18</v>
      </c>
      <c r="X5902" t="str">
        <f t="shared" si="185"/>
        <v>Bengaluru</v>
      </c>
    </row>
    <row r="5903" spans="1:24" x14ac:dyDescent="0.4">
      <c r="A5903">
        <v>105902</v>
      </c>
      <c r="B5903" s="5">
        <v>46021.581944444442</v>
      </c>
      <c r="C5903" s="3" t="str">
        <f>TEXT(Sales_Data[[#This Row],[OrderDate]],"mmmm")</f>
        <v>December</v>
      </c>
      <c r="D5903" s="3" t="str">
        <f t="shared" si="184"/>
        <v>2025</v>
      </c>
      <c r="E5903" t="s">
        <v>45</v>
      </c>
      <c r="F5903" t="s">
        <v>35</v>
      </c>
      <c r="G5903" t="s">
        <v>15</v>
      </c>
      <c r="H5903" t="s">
        <v>20</v>
      </c>
      <c r="I5903" t="s">
        <v>100</v>
      </c>
      <c r="J5903">
        <v>36</v>
      </c>
      <c r="K5903">
        <v>8500</v>
      </c>
      <c r="L5903" s="7">
        <f>Sales_Data[[#This Row],[OrderQuantity]] *Sales_Data[[#This Row],[UnitPrice]]</f>
        <v>306000</v>
      </c>
      <c r="M5903" s="7">
        <f>Sales_Data[[#This Row],[UnitPrice]]-Sales_Data[[#This Row],[UnitCost]]</f>
        <v>3000</v>
      </c>
      <c r="N5903" s="7">
        <f>Sales_Data[[#This Row],[Gross Revenue]]-Sales_Data[[#This Row],[Discount Amount ]]</f>
        <v>303000</v>
      </c>
      <c r="O5903" s="7">
        <f>Sales_Data[[#This Row],[OrderQuantity]] *Sales_Data[[#This Row],[UnitCost]]</f>
        <v>198000</v>
      </c>
      <c r="P5903" s="7">
        <f>Sales_Data[[#This Row],[ItemCost]] +Sales_Data[[#This Row],[ShippingCost]]</f>
        <v>198435.22</v>
      </c>
      <c r="Q5903" s="7">
        <f>Sales_Data[[#This Row],[Gross Revenue]]-Sales_Data[[#This Row],[TotalFinancialCost]]</f>
        <v>107564.78</v>
      </c>
      <c r="R5903" s="7">
        <f>Sales_Data[[#This Row],[Actul Bill Amount]]-Sales_Data[[#This Row],[ShippingCost]]</f>
        <v>302564.78000000003</v>
      </c>
      <c r="S5903">
        <v>341</v>
      </c>
      <c r="T5903">
        <v>435.22</v>
      </c>
      <c r="U5903" t="s">
        <v>49</v>
      </c>
      <c r="V5903">
        <v>5500</v>
      </c>
      <c r="W5903" t="s">
        <v>22</v>
      </c>
      <c r="X5903" t="str">
        <f t="shared" si="185"/>
        <v>Nagpur</v>
      </c>
    </row>
    <row r="5904" spans="1:24" x14ac:dyDescent="0.4">
      <c r="A5904">
        <v>105903</v>
      </c>
      <c r="B5904" s="5">
        <v>45861.385416666664</v>
      </c>
      <c r="C5904" s="3" t="str">
        <f>TEXT(Sales_Data[[#This Row],[OrderDate]],"mmmm")</f>
        <v>July</v>
      </c>
      <c r="D5904" s="3" t="str">
        <f t="shared" si="184"/>
        <v>2025</v>
      </c>
      <c r="E5904" t="s">
        <v>48</v>
      </c>
      <c r="F5904" t="s">
        <v>35</v>
      </c>
      <c r="G5904" t="s">
        <v>15</v>
      </c>
      <c r="H5904" t="s">
        <v>20</v>
      </c>
      <c r="I5904" t="s">
        <v>100</v>
      </c>
      <c r="J5904">
        <v>44</v>
      </c>
      <c r="K5904">
        <v>12000</v>
      </c>
      <c r="L5904" s="7">
        <f>Sales_Data[[#This Row],[OrderQuantity]] *Sales_Data[[#This Row],[UnitPrice]]</f>
        <v>528000</v>
      </c>
      <c r="M5904" s="7">
        <f>Sales_Data[[#This Row],[UnitPrice]]-Sales_Data[[#This Row],[UnitCost]]</f>
        <v>4000</v>
      </c>
      <c r="N5904" s="7">
        <f>Sales_Data[[#This Row],[Gross Revenue]]-Sales_Data[[#This Row],[Discount Amount ]]</f>
        <v>524000</v>
      </c>
      <c r="O5904" s="7">
        <f>Sales_Data[[#This Row],[OrderQuantity]] *Sales_Data[[#This Row],[UnitCost]]</f>
        <v>352000</v>
      </c>
      <c r="P5904" s="7">
        <f>Sales_Data[[#This Row],[ItemCost]] +Sales_Data[[#This Row],[ShippingCost]]</f>
        <v>352797.23</v>
      </c>
      <c r="Q5904" s="7">
        <f>Sales_Data[[#This Row],[Gross Revenue]]-Sales_Data[[#This Row],[TotalFinancialCost]]</f>
        <v>175202.77000000002</v>
      </c>
      <c r="R5904" s="7">
        <f>Sales_Data[[#This Row],[Actul Bill Amount]]-Sales_Data[[#This Row],[ShippingCost]]</f>
        <v>523202.77</v>
      </c>
      <c r="S5904">
        <v>1144</v>
      </c>
      <c r="T5904">
        <v>797.23</v>
      </c>
      <c r="U5904" t="s">
        <v>36</v>
      </c>
      <c r="V5904">
        <v>8000</v>
      </c>
      <c r="W5904" t="s">
        <v>22</v>
      </c>
      <c r="X5904" t="str">
        <f t="shared" si="185"/>
        <v>Nagpur</v>
      </c>
    </row>
    <row r="5905" spans="1:24" x14ac:dyDescent="0.4">
      <c r="A5905">
        <v>105904</v>
      </c>
      <c r="B5905" s="5">
        <v>45869.780555555553</v>
      </c>
      <c r="C5905" s="3" t="str">
        <f>TEXT(Sales_Data[[#This Row],[OrderDate]],"mmmm")</f>
        <v>July</v>
      </c>
      <c r="D5905" s="3" t="str">
        <f t="shared" si="184"/>
        <v>2025</v>
      </c>
      <c r="E5905" t="s">
        <v>45</v>
      </c>
      <c r="F5905" t="s">
        <v>35</v>
      </c>
      <c r="G5905" t="s">
        <v>31</v>
      </c>
      <c r="H5905" t="s">
        <v>32</v>
      </c>
      <c r="I5905" t="s">
        <v>100</v>
      </c>
      <c r="J5905">
        <v>72</v>
      </c>
      <c r="K5905">
        <v>8500</v>
      </c>
      <c r="L5905" s="7">
        <f>Sales_Data[[#This Row],[OrderQuantity]] *Sales_Data[[#This Row],[UnitPrice]]</f>
        <v>612000</v>
      </c>
      <c r="M5905" s="7">
        <f>Sales_Data[[#This Row],[UnitPrice]]-Sales_Data[[#This Row],[UnitCost]]</f>
        <v>3000</v>
      </c>
      <c r="N5905" s="7">
        <f>Sales_Data[[#This Row],[Gross Revenue]]-Sales_Data[[#This Row],[Discount Amount ]]</f>
        <v>609000</v>
      </c>
      <c r="O5905" s="7">
        <f>Sales_Data[[#This Row],[OrderQuantity]] *Sales_Data[[#This Row],[UnitCost]]</f>
        <v>396000</v>
      </c>
      <c r="P5905" s="7">
        <f>Sales_Data[[#This Row],[ItemCost]] +Sales_Data[[#This Row],[ShippingCost]]</f>
        <v>396739.09</v>
      </c>
      <c r="Q5905" s="7">
        <f>Sales_Data[[#This Row],[Gross Revenue]]-Sales_Data[[#This Row],[TotalFinancialCost]]</f>
        <v>215260.90999999997</v>
      </c>
      <c r="R5905" s="7">
        <f>Sales_Data[[#This Row],[Actul Bill Amount]]-Sales_Data[[#This Row],[ShippingCost]]</f>
        <v>608260.91</v>
      </c>
      <c r="S5905">
        <v>319</v>
      </c>
      <c r="T5905">
        <v>739.09</v>
      </c>
      <c r="U5905" t="s">
        <v>49</v>
      </c>
      <c r="V5905">
        <v>5500</v>
      </c>
      <c r="W5905" t="s">
        <v>33</v>
      </c>
      <c r="X5905" t="str">
        <f t="shared" si="185"/>
        <v>Delhi</v>
      </c>
    </row>
    <row r="5906" spans="1:24" x14ac:dyDescent="0.4">
      <c r="A5906">
        <v>105905</v>
      </c>
      <c r="B5906" s="5">
        <v>45766.09375</v>
      </c>
      <c r="C5906" s="3" t="str">
        <f>TEXT(Sales_Data[[#This Row],[OrderDate]],"mmmm")</f>
        <v>April</v>
      </c>
      <c r="D5906" s="3" t="str">
        <f t="shared" si="184"/>
        <v>2025</v>
      </c>
      <c r="E5906" t="s">
        <v>45</v>
      </c>
      <c r="F5906" t="s">
        <v>14</v>
      </c>
      <c r="G5906" t="s">
        <v>31</v>
      </c>
      <c r="H5906" t="s">
        <v>32</v>
      </c>
      <c r="I5906" t="s">
        <v>100</v>
      </c>
      <c r="J5906">
        <v>8</v>
      </c>
      <c r="K5906">
        <v>6500</v>
      </c>
      <c r="L5906" s="7">
        <f>Sales_Data[[#This Row],[OrderQuantity]] *Sales_Data[[#This Row],[UnitPrice]]</f>
        <v>52000</v>
      </c>
      <c r="M5906" s="7">
        <f>Sales_Data[[#This Row],[UnitPrice]]-Sales_Data[[#This Row],[UnitCost]]</f>
        <v>2300</v>
      </c>
      <c r="N5906" s="7">
        <f>Sales_Data[[#This Row],[Gross Revenue]]-Sales_Data[[#This Row],[Discount Amount ]]</f>
        <v>49700</v>
      </c>
      <c r="O5906" s="7">
        <f>Sales_Data[[#This Row],[OrderQuantity]] *Sales_Data[[#This Row],[UnitCost]]</f>
        <v>33600</v>
      </c>
      <c r="P5906" s="7">
        <f>Sales_Data[[#This Row],[ItemCost]] +Sales_Data[[#This Row],[ShippingCost]]</f>
        <v>34269.449999999997</v>
      </c>
      <c r="Q5906" s="7">
        <f>Sales_Data[[#This Row],[Gross Revenue]]-Sales_Data[[#This Row],[TotalFinancialCost]]</f>
        <v>17730.550000000003</v>
      </c>
      <c r="R5906" s="7">
        <f>Sales_Data[[#This Row],[Actul Bill Amount]]-Sales_Data[[#This Row],[ShippingCost]]</f>
        <v>49030.55</v>
      </c>
      <c r="S5906">
        <v>495</v>
      </c>
      <c r="T5906">
        <v>669.45</v>
      </c>
      <c r="U5906" t="s">
        <v>21</v>
      </c>
      <c r="V5906">
        <v>4200</v>
      </c>
      <c r="W5906" t="s">
        <v>33</v>
      </c>
      <c r="X5906" t="str">
        <f t="shared" si="185"/>
        <v>Delhi</v>
      </c>
    </row>
    <row r="5907" spans="1:24" x14ac:dyDescent="0.4">
      <c r="A5907">
        <v>105906</v>
      </c>
      <c r="B5907" s="5">
        <v>45933.433333333334</v>
      </c>
      <c r="C5907" s="3" t="str">
        <f>TEXT(Sales_Data[[#This Row],[OrderDate]],"mmmm")</f>
        <v>October</v>
      </c>
      <c r="D5907" s="3" t="str">
        <f t="shared" si="184"/>
        <v>2025</v>
      </c>
      <c r="E5907" t="s">
        <v>13</v>
      </c>
      <c r="F5907" t="s">
        <v>35</v>
      </c>
      <c r="G5907" t="s">
        <v>31</v>
      </c>
      <c r="H5907" t="s">
        <v>25</v>
      </c>
      <c r="I5907" t="s">
        <v>100</v>
      </c>
      <c r="J5907">
        <v>24</v>
      </c>
      <c r="K5907">
        <v>12000</v>
      </c>
      <c r="L5907" s="7">
        <f>Sales_Data[[#This Row],[OrderQuantity]] *Sales_Data[[#This Row],[UnitPrice]]</f>
        <v>288000</v>
      </c>
      <c r="M5907" s="7">
        <f>Sales_Data[[#This Row],[UnitPrice]]-Sales_Data[[#This Row],[UnitCost]]</f>
        <v>4000</v>
      </c>
      <c r="N5907" s="7">
        <f>Sales_Data[[#This Row],[Gross Revenue]]-Sales_Data[[#This Row],[Discount Amount ]]</f>
        <v>284000</v>
      </c>
      <c r="O5907" s="7">
        <f>Sales_Data[[#This Row],[OrderQuantity]] *Sales_Data[[#This Row],[UnitCost]]</f>
        <v>192000</v>
      </c>
      <c r="P5907" s="7">
        <f>Sales_Data[[#This Row],[ItemCost]] +Sales_Data[[#This Row],[ShippingCost]]</f>
        <v>192769.24</v>
      </c>
      <c r="Q5907" s="7">
        <f>Sales_Data[[#This Row],[Gross Revenue]]-Sales_Data[[#This Row],[TotalFinancialCost]]</f>
        <v>95230.760000000009</v>
      </c>
      <c r="R5907" s="7">
        <f>Sales_Data[[#This Row],[Actul Bill Amount]]-Sales_Data[[#This Row],[ShippingCost]]</f>
        <v>283230.76</v>
      </c>
      <c r="S5907">
        <v>628</v>
      </c>
      <c r="T5907">
        <v>769.24</v>
      </c>
      <c r="U5907" t="s">
        <v>36</v>
      </c>
      <c r="V5907">
        <v>8000</v>
      </c>
      <c r="W5907" t="s">
        <v>27</v>
      </c>
      <c r="X5907" t="str">
        <f t="shared" si="185"/>
        <v>Mumbai</v>
      </c>
    </row>
    <row r="5908" spans="1:24" x14ac:dyDescent="0.4">
      <c r="A5908">
        <v>105907</v>
      </c>
      <c r="B5908" s="5">
        <v>45730.767361111109</v>
      </c>
      <c r="C5908" s="3" t="str">
        <f>TEXT(Sales_Data[[#This Row],[OrderDate]],"mmmm")</f>
        <v>March</v>
      </c>
      <c r="D5908" s="3" t="str">
        <f t="shared" si="184"/>
        <v>2025</v>
      </c>
      <c r="E5908" t="s">
        <v>13</v>
      </c>
      <c r="F5908" t="s">
        <v>43</v>
      </c>
      <c r="G5908" t="s">
        <v>31</v>
      </c>
      <c r="H5908" t="s">
        <v>25</v>
      </c>
      <c r="I5908" t="s">
        <v>100</v>
      </c>
      <c r="J5908">
        <v>34</v>
      </c>
      <c r="K5908">
        <v>2800</v>
      </c>
      <c r="L5908" s="7">
        <f>Sales_Data[[#This Row],[OrderQuantity]] *Sales_Data[[#This Row],[UnitPrice]]</f>
        <v>95200</v>
      </c>
      <c r="M5908" s="7">
        <f>Sales_Data[[#This Row],[UnitPrice]]-Sales_Data[[#This Row],[UnitCost]]</f>
        <v>1300</v>
      </c>
      <c r="N5908" s="7">
        <f>Sales_Data[[#This Row],[Gross Revenue]]-Sales_Data[[#This Row],[Discount Amount ]]</f>
        <v>93900</v>
      </c>
      <c r="O5908" s="7">
        <f>Sales_Data[[#This Row],[OrderQuantity]] *Sales_Data[[#This Row],[UnitCost]]</f>
        <v>51000</v>
      </c>
      <c r="P5908" s="7">
        <f>Sales_Data[[#This Row],[ItemCost]] +Sales_Data[[#This Row],[ShippingCost]]</f>
        <v>51340.82</v>
      </c>
      <c r="Q5908" s="7">
        <f>Sales_Data[[#This Row],[Gross Revenue]]-Sales_Data[[#This Row],[TotalFinancialCost]]</f>
        <v>43859.18</v>
      </c>
      <c r="R5908" s="7">
        <f>Sales_Data[[#This Row],[Actul Bill Amount]]-Sales_Data[[#This Row],[ShippingCost]]</f>
        <v>93559.18</v>
      </c>
      <c r="S5908">
        <v>367</v>
      </c>
      <c r="T5908">
        <v>340.82</v>
      </c>
      <c r="U5908" t="s">
        <v>61</v>
      </c>
      <c r="V5908">
        <v>1500</v>
      </c>
      <c r="W5908" t="s">
        <v>27</v>
      </c>
      <c r="X5908" t="str">
        <f t="shared" si="185"/>
        <v>Mumbai</v>
      </c>
    </row>
    <row r="5909" spans="1:24" x14ac:dyDescent="0.4">
      <c r="A5909">
        <v>105908</v>
      </c>
      <c r="B5909" s="5">
        <v>45824.097916666666</v>
      </c>
      <c r="C5909" s="3" t="str">
        <f>TEXT(Sales_Data[[#This Row],[OrderDate]],"mmmm")</f>
        <v>June</v>
      </c>
      <c r="D5909" s="3" t="str">
        <f t="shared" si="184"/>
        <v>2025</v>
      </c>
      <c r="E5909" t="s">
        <v>48</v>
      </c>
      <c r="F5909" t="s">
        <v>14</v>
      </c>
      <c r="G5909" t="s">
        <v>31</v>
      </c>
      <c r="H5909" t="s">
        <v>25</v>
      </c>
      <c r="I5909" t="s">
        <v>100</v>
      </c>
      <c r="J5909">
        <v>5</v>
      </c>
      <c r="K5909">
        <v>3200</v>
      </c>
      <c r="L5909" s="7">
        <f>Sales_Data[[#This Row],[OrderQuantity]] *Sales_Data[[#This Row],[UnitPrice]]</f>
        <v>16000</v>
      </c>
      <c r="M5909" s="7">
        <f>Sales_Data[[#This Row],[UnitPrice]]-Sales_Data[[#This Row],[UnitCost]]</f>
        <v>1200</v>
      </c>
      <c r="N5909" s="7">
        <f>Sales_Data[[#This Row],[Gross Revenue]]-Sales_Data[[#This Row],[Discount Amount ]]</f>
        <v>14800</v>
      </c>
      <c r="O5909" s="7">
        <f>Sales_Data[[#This Row],[OrderQuantity]] *Sales_Data[[#This Row],[UnitCost]]</f>
        <v>10000</v>
      </c>
      <c r="P5909" s="7">
        <f>Sales_Data[[#This Row],[ItemCost]] +Sales_Data[[#This Row],[ShippingCost]]</f>
        <v>10219.379999999999</v>
      </c>
      <c r="Q5909" s="7">
        <f>Sales_Data[[#This Row],[Gross Revenue]]-Sales_Data[[#This Row],[TotalFinancialCost]]</f>
        <v>5780.6200000000008</v>
      </c>
      <c r="R5909" s="7">
        <f>Sales_Data[[#This Row],[Actul Bill Amount]]-Sales_Data[[#This Row],[ShippingCost]]</f>
        <v>14580.62</v>
      </c>
      <c r="S5909">
        <v>665</v>
      </c>
      <c r="T5909">
        <v>219.38</v>
      </c>
      <c r="U5909" t="s">
        <v>17</v>
      </c>
      <c r="V5909">
        <v>2000</v>
      </c>
      <c r="W5909" t="s">
        <v>27</v>
      </c>
      <c r="X5909" t="str">
        <f t="shared" si="185"/>
        <v>Mumbai</v>
      </c>
    </row>
    <row r="5910" spans="1:24" x14ac:dyDescent="0.4">
      <c r="A5910">
        <v>105909</v>
      </c>
      <c r="B5910" s="5">
        <v>45917.513888888891</v>
      </c>
      <c r="C5910" s="3" t="str">
        <f>TEXT(Sales_Data[[#This Row],[OrderDate]],"mmmm")</f>
        <v>September</v>
      </c>
      <c r="D5910" s="3" t="str">
        <f t="shared" si="184"/>
        <v>2025</v>
      </c>
      <c r="E5910" t="s">
        <v>45</v>
      </c>
      <c r="F5910" t="s">
        <v>43</v>
      </c>
      <c r="G5910" t="s">
        <v>29</v>
      </c>
      <c r="H5910" t="s">
        <v>20</v>
      </c>
      <c r="I5910" t="s">
        <v>100</v>
      </c>
      <c r="J5910">
        <v>81</v>
      </c>
      <c r="K5910">
        <v>4500</v>
      </c>
      <c r="L5910" s="7">
        <f>Sales_Data[[#This Row],[OrderQuantity]] *Sales_Data[[#This Row],[UnitPrice]]</f>
        <v>364500</v>
      </c>
      <c r="M5910" s="7">
        <f>Sales_Data[[#This Row],[UnitPrice]]-Sales_Data[[#This Row],[UnitCost]]</f>
        <v>2000</v>
      </c>
      <c r="N5910" s="7">
        <f>Sales_Data[[#This Row],[Gross Revenue]]-Sales_Data[[#This Row],[Discount Amount ]]</f>
        <v>362500</v>
      </c>
      <c r="O5910" s="7">
        <f>Sales_Data[[#This Row],[OrderQuantity]] *Sales_Data[[#This Row],[UnitCost]]</f>
        <v>202500</v>
      </c>
      <c r="P5910" s="7">
        <f>Sales_Data[[#This Row],[ItemCost]] +Sales_Data[[#This Row],[ShippingCost]]</f>
        <v>203573.67</v>
      </c>
      <c r="Q5910" s="7">
        <f>Sales_Data[[#This Row],[Gross Revenue]]-Sales_Data[[#This Row],[TotalFinancialCost]]</f>
        <v>160926.32999999999</v>
      </c>
      <c r="R5910" s="7">
        <f>Sales_Data[[#This Row],[Actul Bill Amount]]-Sales_Data[[#This Row],[ShippingCost]]</f>
        <v>361426.33</v>
      </c>
      <c r="S5910">
        <v>1045</v>
      </c>
      <c r="T5910">
        <v>1073.67</v>
      </c>
      <c r="U5910" t="s">
        <v>44</v>
      </c>
      <c r="V5910">
        <v>2500</v>
      </c>
      <c r="W5910" t="s">
        <v>22</v>
      </c>
      <c r="X5910" t="str">
        <f t="shared" si="185"/>
        <v>Nagpur</v>
      </c>
    </row>
    <row r="5911" spans="1:24" x14ac:dyDescent="0.4">
      <c r="A5911">
        <v>105910</v>
      </c>
      <c r="B5911" s="5">
        <v>45900.465277777781</v>
      </c>
      <c r="C5911" s="3" t="str">
        <f>TEXT(Sales_Data[[#This Row],[OrderDate]],"mmmm")</f>
        <v>August</v>
      </c>
      <c r="D5911" s="3" t="str">
        <f t="shared" si="184"/>
        <v>2025</v>
      </c>
      <c r="E5911" t="s">
        <v>13</v>
      </c>
      <c r="F5911" t="s">
        <v>40</v>
      </c>
      <c r="G5911" t="s">
        <v>31</v>
      </c>
      <c r="H5911" t="s">
        <v>37</v>
      </c>
      <c r="I5911" t="s">
        <v>100</v>
      </c>
      <c r="J5911">
        <v>4</v>
      </c>
      <c r="K5911">
        <v>5500</v>
      </c>
      <c r="L5911" s="7">
        <f>Sales_Data[[#This Row],[OrderQuantity]] *Sales_Data[[#This Row],[UnitPrice]]</f>
        <v>22000</v>
      </c>
      <c r="M5911" s="7">
        <f>Sales_Data[[#This Row],[UnitPrice]]-Sales_Data[[#This Row],[UnitCost]]</f>
        <v>2000</v>
      </c>
      <c r="N5911" s="7">
        <f>Sales_Data[[#This Row],[Gross Revenue]]-Sales_Data[[#This Row],[Discount Amount ]]</f>
        <v>20000</v>
      </c>
      <c r="O5911" s="7">
        <f>Sales_Data[[#This Row],[OrderQuantity]] *Sales_Data[[#This Row],[UnitCost]]</f>
        <v>14000</v>
      </c>
      <c r="P5911" s="7">
        <f>Sales_Data[[#This Row],[ItemCost]] +Sales_Data[[#This Row],[ShippingCost]]</f>
        <v>14880.18</v>
      </c>
      <c r="Q5911" s="7">
        <f>Sales_Data[[#This Row],[Gross Revenue]]-Sales_Data[[#This Row],[TotalFinancialCost]]</f>
        <v>7119.82</v>
      </c>
      <c r="R5911" s="7">
        <f>Sales_Data[[#This Row],[Actul Bill Amount]]-Sales_Data[[#This Row],[ShippingCost]]</f>
        <v>19119.82</v>
      </c>
      <c r="S5911">
        <v>945</v>
      </c>
      <c r="T5911">
        <v>880.18</v>
      </c>
      <c r="U5911" t="s">
        <v>41</v>
      </c>
      <c r="V5911">
        <v>3500</v>
      </c>
      <c r="W5911" t="s">
        <v>38</v>
      </c>
      <c r="X5911" t="str">
        <f t="shared" si="185"/>
        <v>Kolkata</v>
      </c>
    </row>
    <row r="5912" spans="1:24" x14ac:dyDescent="0.4">
      <c r="A5912">
        <v>105911</v>
      </c>
      <c r="B5912" s="5">
        <v>45932.518055555556</v>
      </c>
      <c r="C5912" s="3" t="str">
        <f>TEXT(Sales_Data[[#This Row],[OrderDate]],"mmmm")</f>
        <v>October</v>
      </c>
      <c r="D5912" s="3" t="str">
        <f t="shared" si="184"/>
        <v>2025</v>
      </c>
      <c r="E5912" t="s">
        <v>19</v>
      </c>
      <c r="F5912" t="s">
        <v>55</v>
      </c>
      <c r="G5912" t="s">
        <v>29</v>
      </c>
      <c r="H5912" t="s">
        <v>37</v>
      </c>
      <c r="I5912" t="s">
        <v>100</v>
      </c>
      <c r="J5912">
        <v>47</v>
      </c>
      <c r="K5912">
        <v>1200</v>
      </c>
      <c r="L5912" s="7">
        <f>Sales_Data[[#This Row],[OrderQuantity]] *Sales_Data[[#This Row],[UnitPrice]]</f>
        <v>56400</v>
      </c>
      <c r="M5912" s="7">
        <f>Sales_Data[[#This Row],[UnitPrice]]-Sales_Data[[#This Row],[UnitCost]]</f>
        <v>400</v>
      </c>
      <c r="N5912" s="7">
        <f>Sales_Data[[#This Row],[Gross Revenue]]-Sales_Data[[#This Row],[Discount Amount ]]</f>
        <v>56000</v>
      </c>
      <c r="O5912" s="7">
        <f>Sales_Data[[#This Row],[OrderQuantity]] *Sales_Data[[#This Row],[UnitCost]]</f>
        <v>37600</v>
      </c>
      <c r="P5912" s="7">
        <f>Sales_Data[[#This Row],[ItemCost]] +Sales_Data[[#This Row],[ShippingCost]]</f>
        <v>38519.29</v>
      </c>
      <c r="Q5912" s="7">
        <f>Sales_Data[[#This Row],[Gross Revenue]]-Sales_Data[[#This Row],[TotalFinancialCost]]</f>
        <v>17880.71</v>
      </c>
      <c r="R5912" s="7">
        <f>Sales_Data[[#This Row],[Actul Bill Amount]]-Sales_Data[[#This Row],[ShippingCost]]</f>
        <v>55080.71</v>
      </c>
      <c r="S5912">
        <v>484</v>
      </c>
      <c r="T5912">
        <v>919.29</v>
      </c>
      <c r="U5912" t="s">
        <v>58</v>
      </c>
      <c r="V5912">
        <v>800</v>
      </c>
      <c r="W5912" t="s">
        <v>38</v>
      </c>
      <c r="X5912" t="str">
        <f t="shared" si="185"/>
        <v>Kolkata</v>
      </c>
    </row>
    <row r="5913" spans="1:24" x14ac:dyDescent="0.4">
      <c r="A5913">
        <v>105912</v>
      </c>
      <c r="B5913" s="5">
        <v>45759.984027777777</v>
      </c>
      <c r="C5913" s="3" t="str">
        <f>TEXT(Sales_Data[[#This Row],[OrderDate]],"mmmm")</f>
        <v>April</v>
      </c>
      <c r="D5913" s="3" t="str">
        <f t="shared" si="184"/>
        <v>2025</v>
      </c>
      <c r="E5913" t="s">
        <v>34</v>
      </c>
      <c r="F5913" t="s">
        <v>24</v>
      </c>
      <c r="G5913" t="s">
        <v>15</v>
      </c>
      <c r="H5913" t="s">
        <v>16</v>
      </c>
      <c r="I5913" t="s">
        <v>100</v>
      </c>
      <c r="J5913">
        <v>28</v>
      </c>
      <c r="K5913">
        <v>3500</v>
      </c>
      <c r="L5913" s="7">
        <f>Sales_Data[[#This Row],[OrderQuantity]] *Sales_Data[[#This Row],[UnitPrice]]</f>
        <v>98000</v>
      </c>
      <c r="M5913" s="7">
        <f>Sales_Data[[#This Row],[UnitPrice]]-Sales_Data[[#This Row],[UnitCost]]</f>
        <v>1300</v>
      </c>
      <c r="N5913" s="7">
        <f>Sales_Data[[#This Row],[Gross Revenue]]-Sales_Data[[#This Row],[Discount Amount ]]</f>
        <v>96700</v>
      </c>
      <c r="O5913" s="7">
        <f>Sales_Data[[#This Row],[OrderQuantity]] *Sales_Data[[#This Row],[UnitCost]]</f>
        <v>61600</v>
      </c>
      <c r="P5913" s="7">
        <f>Sales_Data[[#This Row],[ItemCost]] +Sales_Data[[#This Row],[ShippingCost]]</f>
        <v>62376.44</v>
      </c>
      <c r="Q5913" s="7">
        <f>Sales_Data[[#This Row],[Gross Revenue]]-Sales_Data[[#This Row],[TotalFinancialCost]]</f>
        <v>35623.56</v>
      </c>
      <c r="R5913" s="7">
        <f>Sales_Data[[#This Row],[Actul Bill Amount]]-Sales_Data[[#This Row],[ShippingCost]]</f>
        <v>95923.56</v>
      </c>
      <c r="S5913">
        <v>1007</v>
      </c>
      <c r="T5913">
        <v>776.44</v>
      </c>
      <c r="U5913" t="s">
        <v>59</v>
      </c>
      <c r="V5913">
        <v>2200</v>
      </c>
      <c r="W5913" t="s">
        <v>18</v>
      </c>
      <c r="X5913" t="str">
        <f t="shared" si="185"/>
        <v>Bengaluru</v>
      </c>
    </row>
    <row r="5914" spans="1:24" x14ac:dyDescent="0.4">
      <c r="A5914">
        <v>105913</v>
      </c>
      <c r="B5914" s="5">
        <v>45830.965277777781</v>
      </c>
      <c r="C5914" s="3" t="str">
        <f>TEXT(Sales_Data[[#This Row],[OrderDate]],"mmmm")</f>
        <v>June</v>
      </c>
      <c r="D5914" s="3" t="str">
        <f t="shared" si="184"/>
        <v>2025</v>
      </c>
      <c r="E5914" t="s">
        <v>34</v>
      </c>
      <c r="F5914" t="s">
        <v>46</v>
      </c>
      <c r="G5914" t="s">
        <v>31</v>
      </c>
      <c r="H5914" t="s">
        <v>25</v>
      </c>
      <c r="I5914" t="s">
        <v>100</v>
      </c>
      <c r="J5914">
        <v>37</v>
      </c>
      <c r="K5914">
        <v>4500</v>
      </c>
      <c r="L5914" s="7">
        <f>Sales_Data[[#This Row],[OrderQuantity]] *Sales_Data[[#This Row],[UnitPrice]]</f>
        <v>166500</v>
      </c>
      <c r="M5914" s="7">
        <f>Sales_Data[[#This Row],[UnitPrice]]-Sales_Data[[#This Row],[UnitCost]]</f>
        <v>1700</v>
      </c>
      <c r="N5914" s="7">
        <f>Sales_Data[[#This Row],[Gross Revenue]]-Sales_Data[[#This Row],[Discount Amount ]]</f>
        <v>164800</v>
      </c>
      <c r="O5914" s="7">
        <f>Sales_Data[[#This Row],[OrderQuantity]] *Sales_Data[[#This Row],[UnitCost]]</f>
        <v>103600</v>
      </c>
      <c r="P5914" s="7">
        <f>Sales_Data[[#This Row],[ItemCost]] +Sales_Data[[#This Row],[ShippingCost]]</f>
        <v>104257.21</v>
      </c>
      <c r="Q5914" s="7">
        <f>Sales_Data[[#This Row],[Gross Revenue]]-Sales_Data[[#This Row],[TotalFinancialCost]]</f>
        <v>62242.789999999994</v>
      </c>
      <c r="R5914" s="7">
        <f>Sales_Data[[#This Row],[Actul Bill Amount]]-Sales_Data[[#This Row],[ShippingCost]]</f>
        <v>164142.79</v>
      </c>
      <c r="S5914">
        <v>393</v>
      </c>
      <c r="T5914">
        <v>657.21</v>
      </c>
      <c r="U5914" t="s">
        <v>47</v>
      </c>
      <c r="V5914">
        <v>2800</v>
      </c>
      <c r="W5914" t="s">
        <v>27</v>
      </c>
      <c r="X5914" t="str">
        <f t="shared" si="185"/>
        <v>Mumbai</v>
      </c>
    </row>
    <row r="5915" spans="1:24" x14ac:dyDescent="0.4">
      <c r="A5915">
        <v>105914</v>
      </c>
      <c r="B5915" s="5">
        <v>45828.824305555558</v>
      </c>
      <c r="C5915" s="3" t="str">
        <f>TEXT(Sales_Data[[#This Row],[OrderDate]],"mmmm")</f>
        <v>June</v>
      </c>
      <c r="D5915" s="3" t="str">
        <f t="shared" si="184"/>
        <v>2025</v>
      </c>
      <c r="E5915" t="s">
        <v>13</v>
      </c>
      <c r="F5915" t="s">
        <v>28</v>
      </c>
      <c r="G5915" t="s">
        <v>29</v>
      </c>
      <c r="H5915" t="s">
        <v>32</v>
      </c>
      <c r="I5915" t="s">
        <v>100</v>
      </c>
      <c r="J5915">
        <v>43</v>
      </c>
      <c r="K5915">
        <v>2500</v>
      </c>
      <c r="L5915" s="7">
        <f>Sales_Data[[#This Row],[OrderQuantity]] *Sales_Data[[#This Row],[UnitPrice]]</f>
        <v>107500</v>
      </c>
      <c r="M5915" s="7">
        <f>Sales_Data[[#This Row],[UnitPrice]]-Sales_Data[[#This Row],[UnitCost]]</f>
        <v>1000</v>
      </c>
      <c r="N5915" s="7">
        <f>Sales_Data[[#This Row],[Gross Revenue]]-Sales_Data[[#This Row],[Discount Amount ]]</f>
        <v>106500</v>
      </c>
      <c r="O5915" s="7">
        <f>Sales_Data[[#This Row],[OrderQuantity]] *Sales_Data[[#This Row],[UnitCost]]</f>
        <v>64500</v>
      </c>
      <c r="P5915" s="7">
        <f>Sales_Data[[#This Row],[ItemCost]] +Sales_Data[[#This Row],[ShippingCost]]</f>
        <v>66325.2</v>
      </c>
      <c r="Q5915" s="7">
        <f>Sales_Data[[#This Row],[Gross Revenue]]-Sales_Data[[#This Row],[TotalFinancialCost]]</f>
        <v>41174.800000000003</v>
      </c>
      <c r="R5915" s="7">
        <f>Sales_Data[[#This Row],[Actul Bill Amount]]-Sales_Data[[#This Row],[ShippingCost]]</f>
        <v>104674.8</v>
      </c>
      <c r="S5915">
        <v>1086</v>
      </c>
      <c r="T5915">
        <v>1825.2</v>
      </c>
      <c r="U5915" t="s">
        <v>54</v>
      </c>
      <c r="V5915">
        <v>1500</v>
      </c>
      <c r="W5915" t="s">
        <v>33</v>
      </c>
      <c r="X5915" t="str">
        <f t="shared" si="185"/>
        <v>Delhi</v>
      </c>
    </row>
    <row r="5916" spans="1:24" x14ac:dyDescent="0.4">
      <c r="A5916">
        <v>105915</v>
      </c>
      <c r="B5916" s="5">
        <v>45798.406944444447</v>
      </c>
      <c r="C5916" s="3" t="str">
        <f>TEXT(Sales_Data[[#This Row],[OrderDate]],"mmmm")</f>
        <v>May</v>
      </c>
      <c r="D5916" s="3" t="str">
        <f t="shared" si="184"/>
        <v>2025</v>
      </c>
      <c r="E5916" t="s">
        <v>45</v>
      </c>
      <c r="F5916" t="s">
        <v>35</v>
      </c>
      <c r="G5916" t="s">
        <v>29</v>
      </c>
      <c r="H5916" t="s">
        <v>32</v>
      </c>
      <c r="I5916" t="s">
        <v>100</v>
      </c>
      <c r="J5916">
        <v>24</v>
      </c>
      <c r="K5916">
        <v>12000</v>
      </c>
      <c r="L5916" s="7">
        <f>Sales_Data[[#This Row],[OrderQuantity]] *Sales_Data[[#This Row],[UnitPrice]]</f>
        <v>288000</v>
      </c>
      <c r="M5916" s="7">
        <f>Sales_Data[[#This Row],[UnitPrice]]-Sales_Data[[#This Row],[UnitCost]]</f>
        <v>4000</v>
      </c>
      <c r="N5916" s="7">
        <f>Sales_Data[[#This Row],[Gross Revenue]]-Sales_Data[[#This Row],[Discount Amount ]]</f>
        <v>284000</v>
      </c>
      <c r="O5916" s="7">
        <f>Sales_Data[[#This Row],[OrderQuantity]] *Sales_Data[[#This Row],[UnitCost]]</f>
        <v>192000</v>
      </c>
      <c r="P5916" s="7">
        <f>Sales_Data[[#This Row],[ItemCost]] +Sales_Data[[#This Row],[ShippingCost]]</f>
        <v>192652.18</v>
      </c>
      <c r="Q5916" s="7">
        <f>Sales_Data[[#This Row],[Gross Revenue]]-Sales_Data[[#This Row],[TotalFinancialCost]]</f>
        <v>95347.82</v>
      </c>
      <c r="R5916" s="7">
        <f>Sales_Data[[#This Row],[Actul Bill Amount]]-Sales_Data[[#This Row],[ShippingCost]]</f>
        <v>283347.82</v>
      </c>
      <c r="S5916">
        <v>1131</v>
      </c>
      <c r="T5916">
        <v>652.17999999999995</v>
      </c>
      <c r="U5916" t="s">
        <v>36</v>
      </c>
      <c r="V5916">
        <v>8000</v>
      </c>
      <c r="W5916" t="s">
        <v>33</v>
      </c>
      <c r="X5916" t="str">
        <f t="shared" si="185"/>
        <v>Delhi</v>
      </c>
    </row>
    <row r="5917" spans="1:24" x14ac:dyDescent="0.4">
      <c r="A5917">
        <v>105916</v>
      </c>
      <c r="B5917" s="5">
        <v>45845.933333333334</v>
      </c>
      <c r="C5917" s="3" t="str">
        <f>TEXT(Sales_Data[[#This Row],[OrderDate]],"mmmm")</f>
        <v>July</v>
      </c>
      <c r="D5917" s="3" t="str">
        <f t="shared" si="184"/>
        <v>2025</v>
      </c>
      <c r="E5917" t="s">
        <v>23</v>
      </c>
      <c r="F5917" t="s">
        <v>14</v>
      </c>
      <c r="G5917" t="s">
        <v>29</v>
      </c>
      <c r="H5917" t="s">
        <v>37</v>
      </c>
      <c r="I5917" t="s">
        <v>100</v>
      </c>
      <c r="J5917">
        <v>37</v>
      </c>
      <c r="K5917">
        <v>6500</v>
      </c>
      <c r="L5917" s="7">
        <f>Sales_Data[[#This Row],[OrderQuantity]] *Sales_Data[[#This Row],[UnitPrice]]</f>
        <v>240500</v>
      </c>
      <c r="M5917" s="7">
        <f>Sales_Data[[#This Row],[UnitPrice]]-Sales_Data[[#This Row],[UnitCost]]</f>
        <v>2300</v>
      </c>
      <c r="N5917" s="7">
        <f>Sales_Data[[#This Row],[Gross Revenue]]-Sales_Data[[#This Row],[Discount Amount ]]</f>
        <v>238200</v>
      </c>
      <c r="O5917" s="7">
        <f>Sales_Data[[#This Row],[OrderQuantity]] *Sales_Data[[#This Row],[UnitCost]]</f>
        <v>155400</v>
      </c>
      <c r="P5917" s="7">
        <f>Sales_Data[[#This Row],[ItemCost]] +Sales_Data[[#This Row],[ShippingCost]]</f>
        <v>156502.72</v>
      </c>
      <c r="Q5917" s="7">
        <f>Sales_Data[[#This Row],[Gross Revenue]]-Sales_Data[[#This Row],[TotalFinancialCost]]</f>
        <v>83997.28</v>
      </c>
      <c r="R5917" s="7">
        <f>Sales_Data[[#This Row],[Actul Bill Amount]]-Sales_Data[[#This Row],[ShippingCost]]</f>
        <v>237097.28</v>
      </c>
      <c r="S5917">
        <v>542</v>
      </c>
      <c r="T5917">
        <v>1102.72</v>
      </c>
      <c r="U5917" t="s">
        <v>21</v>
      </c>
      <c r="V5917">
        <v>4200</v>
      </c>
      <c r="W5917" t="s">
        <v>38</v>
      </c>
      <c r="X5917" t="str">
        <f t="shared" si="185"/>
        <v>Kolkata</v>
      </c>
    </row>
    <row r="5918" spans="1:24" x14ac:dyDescent="0.4">
      <c r="A5918">
        <v>105917</v>
      </c>
      <c r="B5918" s="5">
        <v>45743.814583333333</v>
      </c>
      <c r="C5918" s="3" t="str">
        <f>TEXT(Sales_Data[[#This Row],[OrderDate]],"mmmm")</f>
        <v>March</v>
      </c>
      <c r="D5918" s="3" t="str">
        <f t="shared" si="184"/>
        <v>2025</v>
      </c>
      <c r="E5918" t="s">
        <v>23</v>
      </c>
      <c r="F5918" t="s">
        <v>28</v>
      </c>
      <c r="G5918" t="s">
        <v>15</v>
      </c>
      <c r="H5918" t="s">
        <v>20</v>
      </c>
      <c r="I5918" t="s">
        <v>100</v>
      </c>
      <c r="J5918">
        <v>63</v>
      </c>
      <c r="K5918">
        <v>2500</v>
      </c>
      <c r="L5918" s="7">
        <f>Sales_Data[[#This Row],[OrderQuantity]] *Sales_Data[[#This Row],[UnitPrice]]</f>
        <v>157500</v>
      </c>
      <c r="M5918" s="7">
        <f>Sales_Data[[#This Row],[UnitPrice]]-Sales_Data[[#This Row],[UnitCost]]</f>
        <v>1000</v>
      </c>
      <c r="N5918" s="7">
        <f>Sales_Data[[#This Row],[Gross Revenue]]-Sales_Data[[#This Row],[Discount Amount ]]</f>
        <v>156500</v>
      </c>
      <c r="O5918" s="7">
        <f>Sales_Data[[#This Row],[OrderQuantity]] *Sales_Data[[#This Row],[UnitCost]]</f>
        <v>94500</v>
      </c>
      <c r="P5918" s="7">
        <f>Sales_Data[[#This Row],[ItemCost]] +Sales_Data[[#This Row],[ShippingCost]]</f>
        <v>95573.67</v>
      </c>
      <c r="Q5918" s="7">
        <f>Sales_Data[[#This Row],[Gross Revenue]]-Sales_Data[[#This Row],[TotalFinancialCost]]</f>
        <v>61926.33</v>
      </c>
      <c r="R5918" s="7">
        <f>Sales_Data[[#This Row],[Actul Bill Amount]]-Sales_Data[[#This Row],[ShippingCost]]</f>
        <v>155426.32999999999</v>
      </c>
      <c r="S5918">
        <v>743</v>
      </c>
      <c r="T5918">
        <v>1073.67</v>
      </c>
      <c r="U5918" t="s">
        <v>54</v>
      </c>
      <c r="V5918">
        <v>1500</v>
      </c>
      <c r="W5918" t="s">
        <v>22</v>
      </c>
      <c r="X5918" t="str">
        <f t="shared" si="185"/>
        <v>Nagpur</v>
      </c>
    </row>
    <row r="5919" spans="1:24" x14ac:dyDescent="0.4">
      <c r="A5919">
        <v>105918</v>
      </c>
      <c r="B5919" s="5">
        <v>45709.411111111112</v>
      </c>
      <c r="C5919" s="3" t="str">
        <f>TEXT(Sales_Data[[#This Row],[OrderDate]],"mmmm")</f>
        <v>February</v>
      </c>
      <c r="D5919" s="3" t="str">
        <f t="shared" si="184"/>
        <v>2025</v>
      </c>
      <c r="E5919" t="s">
        <v>45</v>
      </c>
      <c r="F5919" t="s">
        <v>40</v>
      </c>
      <c r="G5919" t="s">
        <v>29</v>
      </c>
      <c r="H5919" t="s">
        <v>20</v>
      </c>
      <c r="I5919" t="s">
        <v>100</v>
      </c>
      <c r="J5919">
        <v>93</v>
      </c>
      <c r="K5919">
        <v>5500</v>
      </c>
      <c r="L5919" s="7">
        <f>Sales_Data[[#This Row],[OrderQuantity]] *Sales_Data[[#This Row],[UnitPrice]]</f>
        <v>511500</v>
      </c>
      <c r="M5919" s="7">
        <f>Sales_Data[[#This Row],[UnitPrice]]-Sales_Data[[#This Row],[UnitCost]]</f>
        <v>2000</v>
      </c>
      <c r="N5919" s="7">
        <f>Sales_Data[[#This Row],[Gross Revenue]]-Sales_Data[[#This Row],[Discount Amount ]]</f>
        <v>509500</v>
      </c>
      <c r="O5919" s="7">
        <f>Sales_Data[[#This Row],[OrderQuantity]] *Sales_Data[[#This Row],[UnitCost]]</f>
        <v>325500</v>
      </c>
      <c r="P5919" s="7">
        <f>Sales_Data[[#This Row],[ItemCost]] +Sales_Data[[#This Row],[ShippingCost]]</f>
        <v>325883.09999999998</v>
      </c>
      <c r="Q5919" s="7">
        <f>Sales_Data[[#This Row],[Gross Revenue]]-Sales_Data[[#This Row],[TotalFinancialCost]]</f>
        <v>185616.90000000002</v>
      </c>
      <c r="R5919" s="7">
        <f>Sales_Data[[#This Row],[Actul Bill Amount]]-Sales_Data[[#This Row],[ShippingCost]]</f>
        <v>509116.9</v>
      </c>
      <c r="S5919">
        <v>654</v>
      </c>
      <c r="T5919">
        <v>383.1</v>
      </c>
      <c r="U5919" t="s">
        <v>41</v>
      </c>
      <c r="V5919">
        <v>3500</v>
      </c>
      <c r="W5919" t="s">
        <v>22</v>
      </c>
      <c r="X5919" t="str">
        <f t="shared" si="185"/>
        <v>Nagpur</v>
      </c>
    </row>
    <row r="5920" spans="1:24" x14ac:dyDescent="0.4">
      <c r="A5920">
        <v>105919</v>
      </c>
      <c r="B5920" s="5">
        <v>45768.011805555558</v>
      </c>
      <c r="C5920" s="3" t="str">
        <f>TEXT(Sales_Data[[#This Row],[OrderDate]],"mmmm")</f>
        <v>April</v>
      </c>
      <c r="D5920" s="3" t="str">
        <f t="shared" si="184"/>
        <v>2025</v>
      </c>
      <c r="E5920" t="s">
        <v>19</v>
      </c>
      <c r="F5920" t="s">
        <v>28</v>
      </c>
      <c r="G5920" t="s">
        <v>15</v>
      </c>
      <c r="H5920" t="s">
        <v>37</v>
      </c>
      <c r="I5920" t="s">
        <v>100</v>
      </c>
      <c r="J5920">
        <v>99</v>
      </c>
      <c r="K5920">
        <v>450</v>
      </c>
      <c r="L5920" s="7">
        <f>Sales_Data[[#This Row],[OrderQuantity]] *Sales_Data[[#This Row],[UnitPrice]]</f>
        <v>44550</v>
      </c>
      <c r="M5920" s="7">
        <f>Sales_Data[[#This Row],[UnitPrice]]-Sales_Data[[#This Row],[UnitCost]]</f>
        <v>250</v>
      </c>
      <c r="N5920" s="7">
        <f>Sales_Data[[#This Row],[Gross Revenue]]-Sales_Data[[#This Row],[Discount Amount ]]</f>
        <v>44300</v>
      </c>
      <c r="O5920" s="7">
        <f>Sales_Data[[#This Row],[OrderQuantity]] *Sales_Data[[#This Row],[UnitCost]]</f>
        <v>19800</v>
      </c>
      <c r="P5920" s="7">
        <f>Sales_Data[[#This Row],[ItemCost]] +Sales_Data[[#This Row],[ShippingCost]]</f>
        <v>20546.490000000002</v>
      </c>
      <c r="Q5920" s="7">
        <f>Sales_Data[[#This Row],[Gross Revenue]]-Sales_Data[[#This Row],[TotalFinancialCost]]</f>
        <v>24003.51</v>
      </c>
      <c r="R5920" s="7">
        <f>Sales_Data[[#This Row],[Actul Bill Amount]]-Sales_Data[[#This Row],[ShippingCost]]</f>
        <v>43553.51</v>
      </c>
      <c r="S5920">
        <v>748</v>
      </c>
      <c r="T5920">
        <v>746.49</v>
      </c>
      <c r="U5920" t="s">
        <v>30</v>
      </c>
      <c r="V5920">
        <v>200</v>
      </c>
      <c r="W5920" t="s">
        <v>38</v>
      </c>
      <c r="X5920" t="str">
        <f t="shared" si="185"/>
        <v>Kolkata</v>
      </c>
    </row>
    <row r="5921" spans="1:24" x14ac:dyDescent="0.4">
      <c r="A5921">
        <v>105920</v>
      </c>
      <c r="B5921" s="5">
        <v>46022.929861111108</v>
      </c>
      <c r="C5921" s="3" t="str">
        <f>TEXT(Sales_Data[[#This Row],[OrderDate]],"mmmm")</f>
        <v>December</v>
      </c>
      <c r="D5921" s="3" t="str">
        <f t="shared" si="184"/>
        <v>2025</v>
      </c>
      <c r="E5921" t="s">
        <v>19</v>
      </c>
      <c r="F5921" t="s">
        <v>28</v>
      </c>
      <c r="G5921" t="s">
        <v>15</v>
      </c>
      <c r="H5921" t="s">
        <v>25</v>
      </c>
      <c r="I5921" t="s">
        <v>100</v>
      </c>
      <c r="J5921">
        <v>3</v>
      </c>
      <c r="K5921">
        <v>2500</v>
      </c>
      <c r="L5921" s="7">
        <f>Sales_Data[[#This Row],[OrderQuantity]] *Sales_Data[[#This Row],[UnitPrice]]</f>
        <v>7500</v>
      </c>
      <c r="M5921" s="7">
        <f>Sales_Data[[#This Row],[UnitPrice]]-Sales_Data[[#This Row],[UnitCost]]</f>
        <v>1000</v>
      </c>
      <c r="N5921" s="7">
        <f>Sales_Data[[#This Row],[Gross Revenue]]-Sales_Data[[#This Row],[Discount Amount ]]</f>
        <v>6500</v>
      </c>
      <c r="O5921" s="7">
        <f>Sales_Data[[#This Row],[OrderQuantity]] *Sales_Data[[#This Row],[UnitCost]]</f>
        <v>4500</v>
      </c>
      <c r="P5921" s="7">
        <f>Sales_Data[[#This Row],[ItemCost]] +Sales_Data[[#This Row],[ShippingCost]]</f>
        <v>4908.46</v>
      </c>
      <c r="Q5921" s="7">
        <f>Sales_Data[[#This Row],[Gross Revenue]]-Sales_Data[[#This Row],[TotalFinancialCost]]</f>
        <v>2591.54</v>
      </c>
      <c r="R5921" s="7">
        <f>Sales_Data[[#This Row],[Actul Bill Amount]]-Sales_Data[[#This Row],[ShippingCost]]</f>
        <v>6091.54</v>
      </c>
      <c r="S5921">
        <v>772</v>
      </c>
      <c r="T5921">
        <v>408.46</v>
      </c>
      <c r="U5921" t="s">
        <v>54</v>
      </c>
      <c r="V5921">
        <v>1500</v>
      </c>
      <c r="W5921" t="s">
        <v>27</v>
      </c>
      <c r="X5921" t="str">
        <f t="shared" si="185"/>
        <v>Mumbai</v>
      </c>
    </row>
    <row r="5922" spans="1:24" x14ac:dyDescent="0.4">
      <c r="A5922">
        <v>105921</v>
      </c>
      <c r="B5922" s="5">
        <v>45999.119444444441</v>
      </c>
      <c r="C5922" s="3" t="str">
        <f>TEXT(Sales_Data[[#This Row],[OrderDate]],"mmmm")</f>
        <v>December</v>
      </c>
      <c r="D5922" s="3" t="str">
        <f t="shared" si="184"/>
        <v>2025</v>
      </c>
      <c r="E5922" t="s">
        <v>48</v>
      </c>
      <c r="F5922" t="s">
        <v>46</v>
      </c>
      <c r="G5922" t="s">
        <v>15</v>
      </c>
      <c r="H5922" t="s">
        <v>25</v>
      </c>
      <c r="I5922" t="s">
        <v>100</v>
      </c>
      <c r="J5922">
        <v>43</v>
      </c>
      <c r="K5922">
        <v>15000</v>
      </c>
      <c r="L5922" s="7">
        <f>Sales_Data[[#This Row],[OrderQuantity]] *Sales_Data[[#This Row],[UnitPrice]]</f>
        <v>645000</v>
      </c>
      <c r="M5922" s="7">
        <f>Sales_Data[[#This Row],[UnitPrice]]-Sales_Data[[#This Row],[UnitCost]]</f>
        <v>5500</v>
      </c>
      <c r="N5922" s="7">
        <f>Sales_Data[[#This Row],[Gross Revenue]]-Sales_Data[[#This Row],[Discount Amount ]]</f>
        <v>639500</v>
      </c>
      <c r="O5922" s="7">
        <f>Sales_Data[[#This Row],[OrderQuantity]] *Sales_Data[[#This Row],[UnitCost]]</f>
        <v>408500</v>
      </c>
      <c r="P5922" s="7">
        <f>Sales_Data[[#This Row],[ItemCost]] +Sales_Data[[#This Row],[ShippingCost]]</f>
        <v>409346.2</v>
      </c>
      <c r="Q5922" s="7">
        <f>Sales_Data[[#This Row],[Gross Revenue]]-Sales_Data[[#This Row],[TotalFinancialCost]]</f>
        <v>235653.8</v>
      </c>
      <c r="R5922" s="7">
        <f>Sales_Data[[#This Row],[Actul Bill Amount]]-Sales_Data[[#This Row],[ShippingCost]]</f>
        <v>638653.80000000005</v>
      </c>
      <c r="S5922">
        <v>464</v>
      </c>
      <c r="T5922">
        <v>846.2</v>
      </c>
      <c r="U5922" t="s">
        <v>53</v>
      </c>
      <c r="V5922">
        <v>9500</v>
      </c>
      <c r="W5922" t="s">
        <v>27</v>
      </c>
      <c r="X5922" t="str">
        <f t="shared" si="185"/>
        <v>Mumbai</v>
      </c>
    </row>
    <row r="5923" spans="1:24" x14ac:dyDescent="0.4">
      <c r="A5923">
        <v>105922</v>
      </c>
      <c r="B5923" s="5">
        <v>45700.551388888889</v>
      </c>
      <c r="C5923" s="3" t="str">
        <f>TEXT(Sales_Data[[#This Row],[OrderDate]],"mmmm")</f>
        <v>February</v>
      </c>
      <c r="D5923" s="3" t="str">
        <f t="shared" si="184"/>
        <v>2025</v>
      </c>
      <c r="E5923" t="s">
        <v>23</v>
      </c>
      <c r="F5923" t="s">
        <v>28</v>
      </c>
      <c r="G5923" t="s">
        <v>29</v>
      </c>
      <c r="H5923" t="s">
        <v>16</v>
      </c>
      <c r="I5923" t="s">
        <v>100</v>
      </c>
      <c r="J5923">
        <v>14</v>
      </c>
      <c r="K5923">
        <v>450</v>
      </c>
      <c r="L5923" s="7">
        <f>Sales_Data[[#This Row],[OrderQuantity]] *Sales_Data[[#This Row],[UnitPrice]]</f>
        <v>6300</v>
      </c>
      <c r="M5923" s="7">
        <f>Sales_Data[[#This Row],[UnitPrice]]-Sales_Data[[#This Row],[UnitCost]]</f>
        <v>250</v>
      </c>
      <c r="N5923" s="7">
        <f>Sales_Data[[#This Row],[Gross Revenue]]-Sales_Data[[#This Row],[Discount Amount ]]</f>
        <v>6050</v>
      </c>
      <c r="O5923" s="7">
        <f>Sales_Data[[#This Row],[OrderQuantity]] *Sales_Data[[#This Row],[UnitCost]]</f>
        <v>2800</v>
      </c>
      <c r="P5923" s="7">
        <f>Sales_Data[[#This Row],[ItemCost]] +Sales_Data[[#This Row],[ShippingCost]]</f>
        <v>3615.85</v>
      </c>
      <c r="Q5923" s="7">
        <f>Sales_Data[[#This Row],[Gross Revenue]]-Sales_Data[[#This Row],[TotalFinancialCost]]</f>
        <v>2684.15</v>
      </c>
      <c r="R5923" s="7">
        <f>Sales_Data[[#This Row],[Actul Bill Amount]]-Sales_Data[[#This Row],[ShippingCost]]</f>
        <v>5234.1499999999996</v>
      </c>
      <c r="S5923">
        <v>508</v>
      </c>
      <c r="T5923">
        <v>815.85</v>
      </c>
      <c r="U5923" t="s">
        <v>30</v>
      </c>
      <c r="V5923">
        <v>200</v>
      </c>
      <c r="W5923" t="s">
        <v>18</v>
      </c>
      <c r="X5923" t="str">
        <f t="shared" si="185"/>
        <v>Bengaluru</v>
      </c>
    </row>
    <row r="5924" spans="1:24" x14ac:dyDescent="0.4">
      <c r="A5924">
        <v>105923</v>
      </c>
      <c r="B5924" s="5">
        <v>45868.842361111114</v>
      </c>
      <c r="C5924" s="3" t="str">
        <f>TEXT(Sales_Data[[#This Row],[OrderDate]],"mmmm")</f>
        <v>July</v>
      </c>
      <c r="D5924" s="3" t="str">
        <f t="shared" si="184"/>
        <v>2025</v>
      </c>
      <c r="E5924" t="s">
        <v>23</v>
      </c>
      <c r="F5924" t="s">
        <v>24</v>
      </c>
      <c r="G5924" t="s">
        <v>15</v>
      </c>
      <c r="H5924" t="s">
        <v>37</v>
      </c>
      <c r="I5924" t="s">
        <v>100</v>
      </c>
      <c r="J5924">
        <v>38</v>
      </c>
      <c r="K5924">
        <v>3500</v>
      </c>
      <c r="L5924" s="7">
        <f>Sales_Data[[#This Row],[OrderQuantity]] *Sales_Data[[#This Row],[UnitPrice]]</f>
        <v>133000</v>
      </c>
      <c r="M5924" s="7">
        <f>Sales_Data[[#This Row],[UnitPrice]]-Sales_Data[[#This Row],[UnitCost]]</f>
        <v>1300</v>
      </c>
      <c r="N5924" s="7">
        <f>Sales_Data[[#This Row],[Gross Revenue]]-Sales_Data[[#This Row],[Discount Amount ]]</f>
        <v>131700</v>
      </c>
      <c r="O5924" s="7">
        <f>Sales_Data[[#This Row],[OrderQuantity]] *Sales_Data[[#This Row],[UnitCost]]</f>
        <v>83600</v>
      </c>
      <c r="P5924" s="7">
        <f>Sales_Data[[#This Row],[ItemCost]] +Sales_Data[[#This Row],[ShippingCost]]</f>
        <v>83927.62</v>
      </c>
      <c r="Q5924" s="7">
        <f>Sales_Data[[#This Row],[Gross Revenue]]-Sales_Data[[#This Row],[TotalFinancialCost]]</f>
        <v>49072.380000000005</v>
      </c>
      <c r="R5924" s="7">
        <f>Sales_Data[[#This Row],[Actul Bill Amount]]-Sales_Data[[#This Row],[ShippingCost]]</f>
        <v>131372.38</v>
      </c>
      <c r="S5924">
        <v>780</v>
      </c>
      <c r="T5924">
        <v>327.62</v>
      </c>
      <c r="U5924" t="s">
        <v>59</v>
      </c>
      <c r="V5924">
        <v>2200</v>
      </c>
      <c r="W5924" t="s">
        <v>38</v>
      </c>
      <c r="X5924" t="str">
        <f t="shared" si="185"/>
        <v>Kolkata</v>
      </c>
    </row>
    <row r="5925" spans="1:24" x14ac:dyDescent="0.4">
      <c r="A5925">
        <v>105924</v>
      </c>
      <c r="B5925" s="5">
        <v>45857.631249999999</v>
      </c>
      <c r="C5925" s="3" t="str">
        <f>TEXT(Sales_Data[[#This Row],[OrderDate]],"mmmm")</f>
        <v>July</v>
      </c>
      <c r="D5925" s="3" t="str">
        <f t="shared" si="184"/>
        <v>2025</v>
      </c>
      <c r="E5925" t="s">
        <v>39</v>
      </c>
      <c r="F5925" t="s">
        <v>43</v>
      </c>
      <c r="G5925" t="s">
        <v>29</v>
      </c>
      <c r="H5925" t="s">
        <v>16</v>
      </c>
      <c r="I5925" t="s">
        <v>100</v>
      </c>
      <c r="J5925">
        <v>44</v>
      </c>
      <c r="K5925">
        <v>4500</v>
      </c>
      <c r="L5925" s="7">
        <f>Sales_Data[[#This Row],[OrderQuantity]] *Sales_Data[[#This Row],[UnitPrice]]</f>
        <v>198000</v>
      </c>
      <c r="M5925" s="7">
        <f>Sales_Data[[#This Row],[UnitPrice]]-Sales_Data[[#This Row],[UnitCost]]</f>
        <v>2000</v>
      </c>
      <c r="N5925" s="7">
        <f>Sales_Data[[#This Row],[Gross Revenue]]-Sales_Data[[#This Row],[Discount Amount ]]</f>
        <v>196000</v>
      </c>
      <c r="O5925" s="7">
        <f>Sales_Data[[#This Row],[OrderQuantity]] *Sales_Data[[#This Row],[UnitCost]]</f>
        <v>110000</v>
      </c>
      <c r="P5925" s="7">
        <f>Sales_Data[[#This Row],[ItemCost]] +Sales_Data[[#This Row],[ShippingCost]]</f>
        <v>110913.89</v>
      </c>
      <c r="Q5925" s="7">
        <f>Sales_Data[[#This Row],[Gross Revenue]]-Sales_Data[[#This Row],[TotalFinancialCost]]</f>
        <v>87086.11</v>
      </c>
      <c r="R5925" s="7">
        <f>Sales_Data[[#This Row],[Actul Bill Amount]]-Sales_Data[[#This Row],[ShippingCost]]</f>
        <v>195086.11</v>
      </c>
      <c r="S5925">
        <v>1110</v>
      </c>
      <c r="T5925">
        <v>913.89</v>
      </c>
      <c r="U5925" t="s">
        <v>44</v>
      </c>
      <c r="V5925">
        <v>2500</v>
      </c>
      <c r="W5925" t="s">
        <v>18</v>
      </c>
      <c r="X5925" t="str">
        <f t="shared" si="185"/>
        <v>Bengaluru</v>
      </c>
    </row>
    <row r="5926" spans="1:24" x14ac:dyDescent="0.4">
      <c r="A5926">
        <v>105925</v>
      </c>
      <c r="B5926" s="5">
        <v>45955.777083333334</v>
      </c>
      <c r="C5926" s="3" t="str">
        <f>TEXT(Sales_Data[[#This Row],[OrderDate]],"mmmm")</f>
        <v>October</v>
      </c>
      <c r="D5926" s="3" t="str">
        <f t="shared" si="184"/>
        <v>2025</v>
      </c>
      <c r="E5926" t="s">
        <v>34</v>
      </c>
      <c r="F5926" t="s">
        <v>40</v>
      </c>
      <c r="G5926" t="s">
        <v>15</v>
      </c>
      <c r="H5926" t="s">
        <v>20</v>
      </c>
      <c r="I5926" t="s">
        <v>100</v>
      </c>
      <c r="J5926">
        <v>14</v>
      </c>
      <c r="K5926">
        <v>5500</v>
      </c>
      <c r="L5926" s="7">
        <f>Sales_Data[[#This Row],[OrderQuantity]] *Sales_Data[[#This Row],[UnitPrice]]</f>
        <v>77000</v>
      </c>
      <c r="M5926" s="7">
        <f>Sales_Data[[#This Row],[UnitPrice]]-Sales_Data[[#This Row],[UnitCost]]</f>
        <v>2000</v>
      </c>
      <c r="N5926" s="7">
        <f>Sales_Data[[#This Row],[Gross Revenue]]-Sales_Data[[#This Row],[Discount Amount ]]</f>
        <v>75000</v>
      </c>
      <c r="O5926" s="7">
        <f>Sales_Data[[#This Row],[OrderQuantity]] *Sales_Data[[#This Row],[UnitCost]]</f>
        <v>49000</v>
      </c>
      <c r="P5926" s="7">
        <f>Sales_Data[[#This Row],[ItemCost]] +Sales_Data[[#This Row],[ShippingCost]]</f>
        <v>49783.92</v>
      </c>
      <c r="Q5926" s="7">
        <f>Sales_Data[[#This Row],[Gross Revenue]]-Sales_Data[[#This Row],[TotalFinancialCost]]</f>
        <v>27216.080000000002</v>
      </c>
      <c r="R5926" s="7">
        <f>Sales_Data[[#This Row],[Actul Bill Amount]]-Sales_Data[[#This Row],[ShippingCost]]</f>
        <v>74216.08</v>
      </c>
      <c r="S5926">
        <v>422</v>
      </c>
      <c r="T5926">
        <v>783.92</v>
      </c>
      <c r="U5926" t="s">
        <v>41</v>
      </c>
      <c r="V5926">
        <v>3500</v>
      </c>
      <c r="W5926" t="s">
        <v>22</v>
      </c>
      <c r="X5926" t="str">
        <f t="shared" si="185"/>
        <v>Nagpur</v>
      </c>
    </row>
    <row r="5927" spans="1:24" x14ac:dyDescent="0.4">
      <c r="A5927">
        <v>105926</v>
      </c>
      <c r="B5927" s="5">
        <v>46003.000694444447</v>
      </c>
      <c r="C5927" s="3" t="str">
        <f>TEXT(Sales_Data[[#This Row],[OrderDate]],"mmmm")</f>
        <v>December</v>
      </c>
      <c r="D5927" s="3" t="str">
        <f t="shared" si="184"/>
        <v>2025</v>
      </c>
      <c r="E5927" t="s">
        <v>19</v>
      </c>
      <c r="F5927" t="s">
        <v>35</v>
      </c>
      <c r="G5927" t="s">
        <v>29</v>
      </c>
      <c r="H5927" t="s">
        <v>16</v>
      </c>
      <c r="I5927" t="s">
        <v>100</v>
      </c>
      <c r="J5927">
        <v>19</v>
      </c>
      <c r="K5927">
        <v>8500</v>
      </c>
      <c r="L5927" s="7">
        <f>Sales_Data[[#This Row],[OrderQuantity]] *Sales_Data[[#This Row],[UnitPrice]]</f>
        <v>161500</v>
      </c>
      <c r="M5927" s="7">
        <f>Sales_Data[[#This Row],[UnitPrice]]-Sales_Data[[#This Row],[UnitCost]]</f>
        <v>3000</v>
      </c>
      <c r="N5927" s="7">
        <f>Sales_Data[[#This Row],[Gross Revenue]]-Sales_Data[[#This Row],[Discount Amount ]]</f>
        <v>158500</v>
      </c>
      <c r="O5927" s="7">
        <f>Sales_Data[[#This Row],[OrderQuantity]] *Sales_Data[[#This Row],[UnitCost]]</f>
        <v>104500</v>
      </c>
      <c r="P5927" s="7">
        <f>Sales_Data[[#This Row],[ItemCost]] +Sales_Data[[#This Row],[ShippingCost]]</f>
        <v>105202.65</v>
      </c>
      <c r="Q5927" s="7">
        <f>Sales_Data[[#This Row],[Gross Revenue]]-Sales_Data[[#This Row],[TotalFinancialCost]]</f>
        <v>56297.350000000006</v>
      </c>
      <c r="R5927" s="7">
        <f>Sales_Data[[#This Row],[Actul Bill Amount]]-Sales_Data[[#This Row],[ShippingCost]]</f>
        <v>157797.35</v>
      </c>
      <c r="S5927">
        <v>1193</v>
      </c>
      <c r="T5927">
        <v>702.65</v>
      </c>
      <c r="U5927" t="s">
        <v>49</v>
      </c>
      <c r="V5927">
        <v>5500</v>
      </c>
      <c r="W5927" t="s">
        <v>18</v>
      </c>
      <c r="X5927" t="str">
        <f t="shared" si="185"/>
        <v>Bengaluru</v>
      </c>
    </row>
    <row r="5928" spans="1:24" x14ac:dyDescent="0.4">
      <c r="A5928">
        <v>105927</v>
      </c>
      <c r="B5928" s="5">
        <v>45897.364583333336</v>
      </c>
      <c r="C5928" s="3" t="str">
        <f>TEXT(Sales_Data[[#This Row],[OrderDate]],"mmmm")</f>
        <v>August</v>
      </c>
      <c r="D5928" s="3" t="str">
        <f t="shared" si="184"/>
        <v>2025</v>
      </c>
      <c r="E5928" t="s">
        <v>39</v>
      </c>
      <c r="F5928" t="s">
        <v>43</v>
      </c>
      <c r="G5928" t="s">
        <v>29</v>
      </c>
      <c r="H5928" t="s">
        <v>32</v>
      </c>
      <c r="I5928" t="s">
        <v>100</v>
      </c>
      <c r="J5928">
        <v>11</v>
      </c>
      <c r="K5928">
        <v>1800</v>
      </c>
      <c r="L5928" s="7">
        <f>Sales_Data[[#This Row],[OrderQuantity]] *Sales_Data[[#This Row],[UnitPrice]]</f>
        <v>19800</v>
      </c>
      <c r="M5928" s="7">
        <f>Sales_Data[[#This Row],[UnitPrice]]-Sales_Data[[#This Row],[UnitCost]]</f>
        <v>900</v>
      </c>
      <c r="N5928" s="7">
        <f>Sales_Data[[#This Row],[Gross Revenue]]-Sales_Data[[#This Row],[Discount Amount ]]</f>
        <v>18900</v>
      </c>
      <c r="O5928" s="7">
        <f>Sales_Data[[#This Row],[OrderQuantity]] *Sales_Data[[#This Row],[UnitCost]]</f>
        <v>9900</v>
      </c>
      <c r="P5928" s="7">
        <f>Sales_Data[[#This Row],[ItemCost]] +Sales_Data[[#This Row],[ShippingCost]]</f>
        <v>10176.33</v>
      </c>
      <c r="Q5928" s="7">
        <f>Sales_Data[[#This Row],[Gross Revenue]]-Sales_Data[[#This Row],[TotalFinancialCost]]</f>
        <v>9623.67</v>
      </c>
      <c r="R5928" s="7">
        <f>Sales_Data[[#This Row],[Actul Bill Amount]]-Sales_Data[[#This Row],[ShippingCost]]</f>
        <v>18623.669999999998</v>
      </c>
      <c r="S5928">
        <v>791</v>
      </c>
      <c r="T5928">
        <v>276.33</v>
      </c>
      <c r="U5928" t="s">
        <v>51</v>
      </c>
      <c r="V5928">
        <v>900</v>
      </c>
      <c r="W5928" t="s">
        <v>33</v>
      </c>
      <c r="X5928" t="str">
        <f t="shared" si="185"/>
        <v>Delhi</v>
      </c>
    </row>
    <row r="5929" spans="1:24" x14ac:dyDescent="0.4">
      <c r="A5929">
        <v>105928</v>
      </c>
      <c r="B5929" s="5">
        <v>45772.056944444441</v>
      </c>
      <c r="C5929" s="3" t="str">
        <f>TEXT(Sales_Data[[#This Row],[OrderDate]],"mmmm")</f>
        <v>April</v>
      </c>
      <c r="D5929" s="3" t="str">
        <f t="shared" si="184"/>
        <v>2025</v>
      </c>
      <c r="E5929" t="s">
        <v>42</v>
      </c>
      <c r="F5929" t="s">
        <v>35</v>
      </c>
      <c r="G5929" t="s">
        <v>15</v>
      </c>
      <c r="H5929" t="s">
        <v>25</v>
      </c>
      <c r="I5929" t="s">
        <v>100</v>
      </c>
      <c r="J5929">
        <v>88</v>
      </c>
      <c r="K5929">
        <v>12000</v>
      </c>
      <c r="L5929" s="7">
        <f>Sales_Data[[#This Row],[OrderQuantity]] *Sales_Data[[#This Row],[UnitPrice]]</f>
        <v>1056000</v>
      </c>
      <c r="M5929" s="7">
        <f>Sales_Data[[#This Row],[UnitPrice]]-Sales_Data[[#This Row],[UnitCost]]</f>
        <v>4000</v>
      </c>
      <c r="N5929" s="7">
        <f>Sales_Data[[#This Row],[Gross Revenue]]-Sales_Data[[#This Row],[Discount Amount ]]</f>
        <v>1052000</v>
      </c>
      <c r="O5929" s="7">
        <f>Sales_Data[[#This Row],[OrderQuantity]] *Sales_Data[[#This Row],[UnitCost]]</f>
        <v>704000</v>
      </c>
      <c r="P5929" s="7">
        <f>Sales_Data[[#This Row],[ItemCost]] +Sales_Data[[#This Row],[ShippingCost]]</f>
        <v>704987.18</v>
      </c>
      <c r="Q5929" s="7">
        <f>Sales_Data[[#This Row],[Gross Revenue]]-Sales_Data[[#This Row],[TotalFinancialCost]]</f>
        <v>351012.81999999995</v>
      </c>
      <c r="R5929" s="7">
        <f>Sales_Data[[#This Row],[Actul Bill Amount]]-Sales_Data[[#This Row],[ShippingCost]]</f>
        <v>1051012.82</v>
      </c>
      <c r="S5929">
        <v>548</v>
      </c>
      <c r="T5929">
        <v>987.18</v>
      </c>
      <c r="U5929" t="s">
        <v>36</v>
      </c>
      <c r="V5929">
        <v>8000</v>
      </c>
      <c r="W5929" t="s">
        <v>27</v>
      </c>
      <c r="X5929" t="str">
        <f t="shared" si="185"/>
        <v>Mumbai</v>
      </c>
    </row>
    <row r="5930" spans="1:24" x14ac:dyDescent="0.4">
      <c r="A5930">
        <v>105929</v>
      </c>
      <c r="B5930" s="5">
        <v>45683.749305555553</v>
      </c>
      <c r="C5930" s="3" t="str">
        <f>TEXT(Sales_Data[[#This Row],[OrderDate]],"mmmm")</f>
        <v>January</v>
      </c>
      <c r="D5930" s="3" t="str">
        <f t="shared" si="184"/>
        <v>2025</v>
      </c>
      <c r="E5930" t="s">
        <v>45</v>
      </c>
      <c r="F5930" t="s">
        <v>55</v>
      </c>
      <c r="G5930" t="s">
        <v>15</v>
      </c>
      <c r="H5930" t="s">
        <v>25</v>
      </c>
      <c r="I5930" t="s">
        <v>100</v>
      </c>
      <c r="J5930">
        <v>80</v>
      </c>
      <c r="K5930">
        <v>1200</v>
      </c>
      <c r="L5930" s="7">
        <f>Sales_Data[[#This Row],[OrderQuantity]] *Sales_Data[[#This Row],[UnitPrice]]</f>
        <v>96000</v>
      </c>
      <c r="M5930" s="7">
        <f>Sales_Data[[#This Row],[UnitPrice]]-Sales_Data[[#This Row],[UnitCost]]</f>
        <v>400</v>
      </c>
      <c r="N5930" s="7">
        <f>Sales_Data[[#This Row],[Gross Revenue]]-Sales_Data[[#This Row],[Discount Amount ]]</f>
        <v>95600</v>
      </c>
      <c r="O5930" s="7">
        <f>Sales_Data[[#This Row],[OrderQuantity]] *Sales_Data[[#This Row],[UnitCost]]</f>
        <v>64000</v>
      </c>
      <c r="P5930" s="7">
        <f>Sales_Data[[#This Row],[ItemCost]] +Sales_Data[[#This Row],[ShippingCost]]</f>
        <v>66936.14</v>
      </c>
      <c r="Q5930" s="7">
        <f>Sales_Data[[#This Row],[Gross Revenue]]-Sales_Data[[#This Row],[TotalFinancialCost]]</f>
        <v>29063.86</v>
      </c>
      <c r="R5930" s="7">
        <f>Sales_Data[[#This Row],[Actul Bill Amount]]-Sales_Data[[#This Row],[ShippingCost]]</f>
        <v>92663.86</v>
      </c>
      <c r="S5930">
        <v>749</v>
      </c>
      <c r="T5930">
        <v>2936.14</v>
      </c>
      <c r="U5930" t="s">
        <v>58</v>
      </c>
      <c r="V5930">
        <v>800</v>
      </c>
      <c r="W5930" t="s">
        <v>27</v>
      </c>
      <c r="X5930" t="str">
        <f t="shared" si="185"/>
        <v>Mumbai</v>
      </c>
    </row>
    <row r="5931" spans="1:24" x14ac:dyDescent="0.4">
      <c r="A5931">
        <v>105930</v>
      </c>
      <c r="B5931" s="5">
        <v>45956.24722222222</v>
      </c>
      <c r="C5931" s="3" t="str">
        <f>TEXT(Sales_Data[[#This Row],[OrderDate]],"mmmm")</f>
        <v>October</v>
      </c>
      <c r="D5931" s="3" t="str">
        <f t="shared" si="184"/>
        <v>2025</v>
      </c>
      <c r="E5931" t="s">
        <v>34</v>
      </c>
      <c r="F5931" t="s">
        <v>55</v>
      </c>
      <c r="G5931" t="s">
        <v>29</v>
      </c>
      <c r="H5931" t="s">
        <v>37</v>
      </c>
      <c r="I5931" t="s">
        <v>100</v>
      </c>
      <c r="J5931">
        <v>39</v>
      </c>
      <c r="K5931">
        <v>850</v>
      </c>
      <c r="L5931" s="7">
        <f>Sales_Data[[#This Row],[OrderQuantity]] *Sales_Data[[#This Row],[UnitPrice]]</f>
        <v>33150</v>
      </c>
      <c r="M5931" s="7">
        <f>Sales_Data[[#This Row],[UnitPrice]]-Sales_Data[[#This Row],[UnitCost]]</f>
        <v>300</v>
      </c>
      <c r="N5931" s="7">
        <f>Sales_Data[[#This Row],[Gross Revenue]]-Sales_Data[[#This Row],[Discount Amount ]]</f>
        <v>32850</v>
      </c>
      <c r="O5931" s="7">
        <f>Sales_Data[[#This Row],[OrderQuantity]] *Sales_Data[[#This Row],[UnitCost]]</f>
        <v>21450</v>
      </c>
      <c r="P5931" s="7">
        <f>Sales_Data[[#This Row],[ItemCost]] +Sales_Data[[#This Row],[ShippingCost]]</f>
        <v>22201.24</v>
      </c>
      <c r="Q5931" s="7">
        <f>Sales_Data[[#This Row],[Gross Revenue]]-Sales_Data[[#This Row],[TotalFinancialCost]]</f>
        <v>10948.759999999998</v>
      </c>
      <c r="R5931" s="7">
        <f>Sales_Data[[#This Row],[Actul Bill Amount]]-Sales_Data[[#This Row],[ShippingCost]]</f>
        <v>32098.76</v>
      </c>
      <c r="S5931">
        <v>1078</v>
      </c>
      <c r="T5931">
        <v>751.24</v>
      </c>
      <c r="U5931" t="s">
        <v>56</v>
      </c>
      <c r="V5931">
        <v>550</v>
      </c>
      <c r="W5931" t="s">
        <v>38</v>
      </c>
      <c r="X5931" t="str">
        <f t="shared" si="185"/>
        <v>Kolkata</v>
      </c>
    </row>
    <row r="5932" spans="1:24" x14ac:dyDescent="0.4">
      <c r="A5932">
        <v>105931</v>
      </c>
      <c r="B5932" s="5">
        <v>45734.668749999997</v>
      </c>
      <c r="C5932" s="3" t="str">
        <f>TEXT(Sales_Data[[#This Row],[OrderDate]],"mmmm")</f>
        <v>March</v>
      </c>
      <c r="D5932" s="3" t="str">
        <f t="shared" si="184"/>
        <v>2025</v>
      </c>
      <c r="E5932" t="s">
        <v>39</v>
      </c>
      <c r="F5932" t="s">
        <v>24</v>
      </c>
      <c r="G5932" t="s">
        <v>29</v>
      </c>
      <c r="H5932" t="s">
        <v>32</v>
      </c>
      <c r="I5932" t="s">
        <v>100</v>
      </c>
      <c r="J5932">
        <v>31</v>
      </c>
      <c r="K5932">
        <v>25000</v>
      </c>
      <c r="L5932" s="7">
        <f>Sales_Data[[#This Row],[OrderQuantity]] *Sales_Data[[#This Row],[UnitPrice]]</f>
        <v>775000</v>
      </c>
      <c r="M5932" s="7">
        <f>Sales_Data[[#This Row],[UnitPrice]]-Sales_Data[[#This Row],[UnitCost]]</f>
        <v>7000</v>
      </c>
      <c r="N5932" s="7">
        <f>Sales_Data[[#This Row],[Gross Revenue]]-Sales_Data[[#This Row],[Discount Amount ]]</f>
        <v>768000</v>
      </c>
      <c r="O5932" s="7">
        <f>Sales_Data[[#This Row],[OrderQuantity]] *Sales_Data[[#This Row],[UnitCost]]</f>
        <v>558000</v>
      </c>
      <c r="P5932" s="7">
        <f>Sales_Data[[#This Row],[ItemCost]] +Sales_Data[[#This Row],[ShippingCost]]</f>
        <v>558722.74</v>
      </c>
      <c r="Q5932" s="7">
        <f>Sales_Data[[#This Row],[Gross Revenue]]-Sales_Data[[#This Row],[TotalFinancialCost]]</f>
        <v>216277.26</v>
      </c>
      <c r="R5932" s="7">
        <f>Sales_Data[[#This Row],[Actul Bill Amount]]-Sales_Data[[#This Row],[ShippingCost]]</f>
        <v>767277.26</v>
      </c>
      <c r="S5932">
        <v>999</v>
      </c>
      <c r="T5932">
        <v>722.74</v>
      </c>
      <c r="U5932" t="s">
        <v>60</v>
      </c>
      <c r="V5932">
        <v>18000</v>
      </c>
      <c r="W5932" t="s">
        <v>33</v>
      </c>
      <c r="X5932" t="str">
        <f t="shared" si="185"/>
        <v>Delhi</v>
      </c>
    </row>
    <row r="5933" spans="1:24" x14ac:dyDescent="0.4">
      <c r="A5933">
        <v>105932</v>
      </c>
      <c r="B5933" s="5">
        <v>45794.301388888889</v>
      </c>
      <c r="C5933" s="3" t="str">
        <f>TEXT(Sales_Data[[#This Row],[OrderDate]],"mmmm")</f>
        <v>May</v>
      </c>
      <c r="D5933" s="3" t="str">
        <f t="shared" si="184"/>
        <v>2025</v>
      </c>
      <c r="E5933" t="s">
        <v>19</v>
      </c>
      <c r="F5933" t="s">
        <v>43</v>
      </c>
      <c r="G5933" t="s">
        <v>15</v>
      </c>
      <c r="H5933" t="s">
        <v>25</v>
      </c>
      <c r="I5933" t="s">
        <v>100</v>
      </c>
      <c r="J5933">
        <v>14</v>
      </c>
      <c r="K5933">
        <v>2800</v>
      </c>
      <c r="L5933" s="7">
        <f>Sales_Data[[#This Row],[OrderQuantity]] *Sales_Data[[#This Row],[UnitPrice]]</f>
        <v>39200</v>
      </c>
      <c r="M5933" s="7">
        <f>Sales_Data[[#This Row],[UnitPrice]]-Sales_Data[[#This Row],[UnitCost]]</f>
        <v>1300</v>
      </c>
      <c r="N5933" s="7">
        <f>Sales_Data[[#This Row],[Gross Revenue]]-Sales_Data[[#This Row],[Discount Amount ]]</f>
        <v>37900</v>
      </c>
      <c r="O5933" s="7">
        <f>Sales_Data[[#This Row],[OrderQuantity]] *Sales_Data[[#This Row],[UnitCost]]</f>
        <v>21000</v>
      </c>
      <c r="P5933" s="7">
        <f>Sales_Data[[#This Row],[ItemCost]] +Sales_Data[[#This Row],[ShippingCost]]</f>
        <v>21602.26</v>
      </c>
      <c r="Q5933" s="7">
        <f>Sales_Data[[#This Row],[Gross Revenue]]-Sales_Data[[#This Row],[TotalFinancialCost]]</f>
        <v>17597.740000000002</v>
      </c>
      <c r="R5933" s="7">
        <f>Sales_Data[[#This Row],[Actul Bill Amount]]-Sales_Data[[#This Row],[ShippingCost]]</f>
        <v>37297.74</v>
      </c>
      <c r="S5933">
        <v>1073</v>
      </c>
      <c r="T5933">
        <v>602.26</v>
      </c>
      <c r="U5933" t="s">
        <v>61</v>
      </c>
      <c r="V5933">
        <v>1500</v>
      </c>
      <c r="W5933" t="s">
        <v>27</v>
      </c>
      <c r="X5933" t="str">
        <f t="shared" si="185"/>
        <v>Mumbai</v>
      </c>
    </row>
    <row r="5934" spans="1:24" x14ac:dyDescent="0.4">
      <c r="A5934">
        <v>105933</v>
      </c>
      <c r="B5934" s="5">
        <v>45677.824999999997</v>
      </c>
      <c r="C5934" s="3" t="str">
        <f>TEXT(Sales_Data[[#This Row],[OrderDate]],"mmmm")</f>
        <v>January</v>
      </c>
      <c r="D5934" s="3" t="str">
        <f t="shared" si="184"/>
        <v>2025</v>
      </c>
      <c r="E5934" t="s">
        <v>45</v>
      </c>
      <c r="F5934" t="s">
        <v>28</v>
      </c>
      <c r="G5934" t="s">
        <v>15</v>
      </c>
      <c r="H5934" t="s">
        <v>37</v>
      </c>
      <c r="I5934" t="s">
        <v>100</v>
      </c>
      <c r="J5934">
        <v>32</v>
      </c>
      <c r="K5934">
        <v>450</v>
      </c>
      <c r="L5934" s="7">
        <f>Sales_Data[[#This Row],[OrderQuantity]] *Sales_Data[[#This Row],[UnitPrice]]</f>
        <v>14400</v>
      </c>
      <c r="M5934" s="7">
        <f>Sales_Data[[#This Row],[UnitPrice]]-Sales_Data[[#This Row],[UnitCost]]</f>
        <v>250</v>
      </c>
      <c r="N5934" s="7">
        <f>Sales_Data[[#This Row],[Gross Revenue]]-Sales_Data[[#This Row],[Discount Amount ]]</f>
        <v>14150</v>
      </c>
      <c r="O5934" s="7">
        <f>Sales_Data[[#This Row],[OrderQuantity]] *Sales_Data[[#This Row],[UnitCost]]</f>
        <v>6400</v>
      </c>
      <c r="P5934" s="7">
        <f>Sales_Data[[#This Row],[ItemCost]] +Sales_Data[[#This Row],[ShippingCost]]</f>
        <v>7247.48</v>
      </c>
      <c r="Q5934" s="7">
        <f>Sales_Data[[#This Row],[Gross Revenue]]-Sales_Data[[#This Row],[TotalFinancialCost]]</f>
        <v>7152.52</v>
      </c>
      <c r="R5934" s="7">
        <f>Sales_Data[[#This Row],[Actul Bill Amount]]-Sales_Data[[#This Row],[ShippingCost]]</f>
        <v>13302.52</v>
      </c>
      <c r="S5934">
        <v>938</v>
      </c>
      <c r="T5934">
        <v>847.48</v>
      </c>
      <c r="U5934" t="s">
        <v>30</v>
      </c>
      <c r="V5934">
        <v>200</v>
      </c>
      <c r="W5934" t="s">
        <v>38</v>
      </c>
      <c r="X5934" t="str">
        <f t="shared" si="185"/>
        <v>Kolkata</v>
      </c>
    </row>
    <row r="5935" spans="1:24" x14ac:dyDescent="0.4">
      <c r="A5935">
        <v>105934</v>
      </c>
      <c r="B5935" s="5">
        <v>45868.113194444442</v>
      </c>
      <c r="C5935" s="3" t="str">
        <f>TEXT(Sales_Data[[#This Row],[OrderDate]],"mmmm")</f>
        <v>July</v>
      </c>
      <c r="D5935" s="3" t="str">
        <f t="shared" si="184"/>
        <v>2025</v>
      </c>
      <c r="E5935" t="s">
        <v>48</v>
      </c>
      <c r="F5935" t="s">
        <v>40</v>
      </c>
      <c r="G5935" t="s">
        <v>15</v>
      </c>
      <c r="H5935" t="s">
        <v>25</v>
      </c>
      <c r="I5935" t="s">
        <v>100</v>
      </c>
      <c r="J5935">
        <v>92</v>
      </c>
      <c r="K5935">
        <v>1500</v>
      </c>
      <c r="L5935" s="7">
        <f>Sales_Data[[#This Row],[OrderQuantity]] *Sales_Data[[#This Row],[UnitPrice]]</f>
        <v>138000</v>
      </c>
      <c r="M5935" s="7">
        <f>Sales_Data[[#This Row],[UnitPrice]]-Sales_Data[[#This Row],[UnitCost]]</f>
        <v>700</v>
      </c>
      <c r="N5935" s="7">
        <f>Sales_Data[[#This Row],[Gross Revenue]]-Sales_Data[[#This Row],[Discount Amount ]]</f>
        <v>137300</v>
      </c>
      <c r="O5935" s="7">
        <f>Sales_Data[[#This Row],[OrderQuantity]] *Sales_Data[[#This Row],[UnitCost]]</f>
        <v>73600</v>
      </c>
      <c r="P5935" s="7">
        <f>Sales_Data[[#This Row],[ItemCost]] +Sales_Data[[#This Row],[ShippingCost]]</f>
        <v>75976.86</v>
      </c>
      <c r="Q5935" s="7">
        <f>Sales_Data[[#This Row],[Gross Revenue]]-Sales_Data[[#This Row],[TotalFinancialCost]]</f>
        <v>62023.14</v>
      </c>
      <c r="R5935" s="7">
        <f>Sales_Data[[#This Row],[Actul Bill Amount]]-Sales_Data[[#This Row],[ShippingCost]]</f>
        <v>134923.14000000001</v>
      </c>
      <c r="S5935">
        <v>673</v>
      </c>
      <c r="T5935">
        <v>2376.86</v>
      </c>
      <c r="U5935" t="s">
        <v>52</v>
      </c>
      <c r="V5935">
        <v>800</v>
      </c>
      <c r="W5935" t="s">
        <v>27</v>
      </c>
      <c r="X5935" t="str">
        <f t="shared" si="185"/>
        <v>Mumbai</v>
      </c>
    </row>
    <row r="5936" spans="1:24" x14ac:dyDescent="0.4">
      <c r="A5936">
        <v>105935</v>
      </c>
      <c r="B5936" s="5">
        <v>45897.843055555553</v>
      </c>
      <c r="C5936" s="3" t="str">
        <f>TEXT(Sales_Data[[#This Row],[OrderDate]],"mmmm")</f>
        <v>August</v>
      </c>
      <c r="D5936" s="3" t="str">
        <f t="shared" si="184"/>
        <v>2025</v>
      </c>
      <c r="E5936" t="s">
        <v>50</v>
      </c>
      <c r="F5936" t="s">
        <v>46</v>
      </c>
      <c r="G5936" t="s">
        <v>31</v>
      </c>
      <c r="H5936" t="s">
        <v>37</v>
      </c>
      <c r="I5936" t="s">
        <v>100</v>
      </c>
      <c r="J5936">
        <v>49</v>
      </c>
      <c r="K5936">
        <v>4500</v>
      </c>
      <c r="L5936" s="7">
        <f>Sales_Data[[#This Row],[OrderQuantity]] *Sales_Data[[#This Row],[UnitPrice]]</f>
        <v>220500</v>
      </c>
      <c r="M5936" s="7">
        <f>Sales_Data[[#This Row],[UnitPrice]]-Sales_Data[[#This Row],[UnitCost]]</f>
        <v>1700</v>
      </c>
      <c r="N5936" s="7">
        <f>Sales_Data[[#This Row],[Gross Revenue]]-Sales_Data[[#This Row],[Discount Amount ]]</f>
        <v>218800</v>
      </c>
      <c r="O5936" s="7">
        <f>Sales_Data[[#This Row],[OrderQuantity]] *Sales_Data[[#This Row],[UnitCost]]</f>
        <v>137200</v>
      </c>
      <c r="P5936" s="7">
        <f>Sales_Data[[#This Row],[ItemCost]] +Sales_Data[[#This Row],[ShippingCost]]</f>
        <v>138277.9</v>
      </c>
      <c r="Q5936" s="7">
        <f>Sales_Data[[#This Row],[Gross Revenue]]-Sales_Data[[#This Row],[TotalFinancialCost]]</f>
        <v>82222.100000000006</v>
      </c>
      <c r="R5936" s="7">
        <f>Sales_Data[[#This Row],[Actul Bill Amount]]-Sales_Data[[#This Row],[ShippingCost]]</f>
        <v>217722.1</v>
      </c>
      <c r="S5936">
        <v>927</v>
      </c>
      <c r="T5936">
        <v>1077.9000000000001</v>
      </c>
      <c r="U5936" t="s">
        <v>47</v>
      </c>
      <c r="V5936">
        <v>2800</v>
      </c>
      <c r="W5936" t="s">
        <v>38</v>
      </c>
      <c r="X5936" t="str">
        <f t="shared" si="185"/>
        <v>Kolkata</v>
      </c>
    </row>
    <row r="5937" spans="1:24" x14ac:dyDescent="0.4">
      <c r="A5937">
        <v>105936</v>
      </c>
      <c r="B5937" s="5">
        <v>45696.98541666667</v>
      </c>
      <c r="C5937" s="3" t="str">
        <f>TEXT(Sales_Data[[#This Row],[OrderDate]],"mmmm")</f>
        <v>February</v>
      </c>
      <c r="D5937" s="3" t="str">
        <f t="shared" si="184"/>
        <v>2025</v>
      </c>
      <c r="E5937" t="s">
        <v>50</v>
      </c>
      <c r="F5937" t="s">
        <v>24</v>
      </c>
      <c r="G5937" t="s">
        <v>31</v>
      </c>
      <c r="H5937" t="s">
        <v>25</v>
      </c>
      <c r="I5937" t="s">
        <v>100</v>
      </c>
      <c r="J5937">
        <v>4</v>
      </c>
      <c r="K5937">
        <v>25000</v>
      </c>
      <c r="L5937" s="7">
        <f>Sales_Data[[#This Row],[OrderQuantity]] *Sales_Data[[#This Row],[UnitPrice]]</f>
        <v>100000</v>
      </c>
      <c r="M5937" s="7">
        <f>Sales_Data[[#This Row],[UnitPrice]]-Sales_Data[[#This Row],[UnitCost]]</f>
        <v>7000</v>
      </c>
      <c r="N5937" s="7">
        <f>Sales_Data[[#This Row],[Gross Revenue]]-Sales_Data[[#This Row],[Discount Amount ]]</f>
        <v>93000</v>
      </c>
      <c r="O5937" s="7">
        <f>Sales_Data[[#This Row],[OrderQuantity]] *Sales_Data[[#This Row],[UnitCost]]</f>
        <v>72000</v>
      </c>
      <c r="P5937" s="7">
        <f>Sales_Data[[#This Row],[ItemCost]] +Sales_Data[[#This Row],[ShippingCost]]</f>
        <v>72501.66</v>
      </c>
      <c r="Q5937" s="7">
        <f>Sales_Data[[#This Row],[Gross Revenue]]-Sales_Data[[#This Row],[TotalFinancialCost]]</f>
        <v>27498.339999999997</v>
      </c>
      <c r="R5937" s="7">
        <f>Sales_Data[[#This Row],[Actul Bill Amount]]-Sales_Data[[#This Row],[ShippingCost]]</f>
        <v>92498.34</v>
      </c>
      <c r="S5937">
        <v>1060</v>
      </c>
      <c r="T5937">
        <v>501.66</v>
      </c>
      <c r="U5937" t="s">
        <v>60</v>
      </c>
      <c r="V5937">
        <v>18000</v>
      </c>
      <c r="W5937" t="s">
        <v>27</v>
      </c>
      <c r="X5937" t="str">
        <f t="shared" si="185"/>
        <v>Mumbai</v>
      </c>
    </row>
    <row r="5938" spans="1:24" x14ac:dyDescent="0.4">
      <c r="A5938">
        <v>105937</v>
      </c>
      <c r="B5938" s="5">
        <v>45925.019444444442</v>
      </c>
      <c r="C5938" s="3" t="str">
        <f>TEXT(Sales_Data[[#This Row],[OrderDate]],"mmmm")</f>
        <v>September</v>
      </c>
      <c r="D5938" s="3" t="str">
        <f t="shared" si="184"/>
        <v>2025</v>
      </c>
      <c r="E5938" t="s">
        <v>48</v>
      </c>
      <c r="F5938" t="s">
        <v>24</v>
      </c>
      <c r="G5938" t="s">
        <v>31</v>
      </c>
      <c r="H5938" t="s">
        <v>20</v>
      </c>
      <c r="I5938" t="s">
        <v>100</v>
      </c>
      <c r="J5938">
        <v>48</v>
      </c>
      <c r="K5938">
        <v>45000</v>
      </c>
      <c r="L5938" s="7">
        <f>Sales_Data[[#This Row],[OrderQuantity]] *Sales_Data[[#This Row],[UnitPrice]]</f>
        <v>2160000</v>
      </c>
      <c r="M5938" s="7">
        <f>Sales_Data[[#This Row],[UnitPrice]]-Sales_Data[[#This Row],[UnitCost]]</f>
        <v>13000</v>
      </c>
      <c r="N5938" s="7">
        <f>Sales_Data[[#This Row],[Gross Revenue]]-Sales_Data[[#This Row],[Discount Amount ]]</f>
        <v>2147000</v>
      </c>
      <c r="O5938" s="7">
        <f>Sales_Data[[#This Row],[OrderQuantity]] *Sales_Data[[#This Row],[UnitCost]]</f>
        <v>1536000</v>
      </c>
      <c r="P5938" s="7">
        <f>Sales_Data[[#This Row],[ItemCost]] +Sales_Data[[#This Row],[ShippingCost]]</f>
        <v>1536883.58</v>
      </c>
      <c r="Q5938" s="7">
        <f>Sales_Data[[#This Row],[Gross Revenue]]-Sales_Data[[#This Row],[TotalFinancialCost]]</f>
        <v>623116.41999999993</v>
      </c>
      <c r="R5938" s="7">
        <f>Sales_Data[[#This Row],[Actul Bill Amount]]-Sales_Data[[#This Row],[ShippingCost]]</f>
        <v>2146116.42</v>
      </c>
      <c r="S5938">
        <v>699</v>
      </c>
      <c r="T5938">
        <v>883.58</v>
      </c>
      <c r="U5938" t="s">
        <v>26</v>
      </c>
      <c r="V5938">
        <v>32000</v>
      </c>
      <c r="W5938" t="s">
        <v>22</v>
      </c>
      <c r="X5938" t="str">
        <f t="shared" si="185"/>
        <v>Nagpur</v>
      </c>
    </row>
    <row r="5939" spans="1:24" x14ac:dyDescent="0.4">
      <c r="A5939">
        <v>105938</v>
      </c>
      <c r="B5939" s="5">
        <v>45864.855555555558</v>
      </c>
      <c r="C5939" s="3" t="str">
        <f>TEXT(Sales_Data[[#This Row],[OrderDate]],"mmmm")</f>
        <v>July</v>
      </c>
      <c r="D5939" s="3" t="str">
        <f t="shared" si="184"/>
        <v>2025</v>
      </c>
      <c r="E5939" t="s">
        <v>34</v>
      </c>
      <c r="F5939" t="s">
        <v>46</v>
      </c>
      <c r="G5939" t="s">
        <v>29</v>
      </c>
      <c r="H5939" t="s">
        <v>16</v>
      </c>
      <c r="I5939" t="s">
        <v>100</v>
      </c>
      <c r="J5939">
        <v>21</v>
      </c>
      <c r="K5939">
        <v>15000</v>
      </c>
      <c r="L5939" s="7">
        <f>Sales_Data[[#This Row],[OrderQuantity]] *Sales_Data[[#This Row],[UnitPrice]]</f>
        <v>315000</v>
      </c>
      <c r="M5939" s="7">
        <f>Sales_Data[[#This Row],[UnitPrice]]-Sales_Data[[#This Row],[UnitCost]]</f>
        <v>5500</v>
      </c>
      <c r="N5939" s="7">
        <f>Sales_Data[[#This Row],[Gross Revenue]]-Sales_Data[[#This Row],[Discount Amount ]]</f>
        <v>309500</v>
      </c>
      <c r="O5939" s="7">
        <f>Sales_Data[[#This Row],[OrderQuantity]] *Sales_Data[[#This Row],[UnitCost]]</f>
        <v>199500</v>
      </c>
      <c r="P5939" s="7">
        <f>Sales_Data[[#This Row],[ItemCost]] +Sales_Data[[#This Row],[ShippingCost]]</f>
        <v>200153.29</v>
      </c>
      <c r="Q5939" s="7">
        <f>Sales_Data[[#This Row],[Gross Revenue]]-Sales_Data[[#This Row],[TotalFinancialCost]]</f>
        <v>114846.70999999999</v>
      </c>
      <c r="R5939" s="7">
        <f>Sales_Data[[#This Row],[Actul Bill Amount]]-Sales_Data[[#This Row],[ShippingCost]]</f>
        <v>308846.71000000002</v>
      </c>
      <c r="S5939">
        <v>1080</v>
      </c>
      <c r="T5939">
        <v>653.29</v>
      </c>
      <c r="U5939" t="s">
        <v>53</v>
      </c>
      <c r="V5939">
        <v>9500</v>
      </c>
      <c r="W5939" t="s">
        <v>18</v>
      </c>
      <c r="X5939" t="str">
        <f t="shared" si="185"/>
        <v>Bengaluru</v>
      </c>
    </row>
    <row r="5940" spans="1:24" x14ac:dyDescent="0.4">
      <c r="A5940">
        <v>105939</v>
      </c>
      <c r="B5940" s="5">
        <v>45924.744444444441</v>
      </c>
      <c r="C5940" s="3" t="str">
        <f>TEXT(Sales_Data[[#This Row],[OrderDate]],"mmmm")</f>
        <v>September</v>
      </c>
      <c r="D5940" s="3" t="str">
        <f t="shared" si="184"/>
        <v>2025</v>
      </c>
      <c r="E5940" t="s">
        <v>39</v>
      </c>
      <c r="F5940" t="s">
        <v>24</v>
      </c>
      <c r="G5940" t="s">
        <v>15</v>
      </c>
      <c r="H5940" t="s">
        <v>16</v>
      </c>
      <c r="I5940" t="s">
        <v>100</v>
      </c>
      <c r="J5940">
        <v>13</v>
      </c>
      <c r="K5940">
        <v>3500</v>
      </c>
      <c r="L5940" s="7">
        <f>Sales_Data[[#This Row],[OrderQuantity]] *Sales_Data[[#This Row],[UnitPrice]]</f>
        <v>45500</v>
      </c>
      <c r="M5940" s="7">
        <f>Sales_Data[[#This Row],[UnitPrice]]-Sales_Data[[#This Row],[UnitCost]]</f>
        <v>1300</v>
      </c>
      <c r="N5940" s="7">
        <f>Sales_Data[[#This Row],[Gross Revenue]]-Sales_Data[[#This Row],[Discount Amount ]]</f>
        <v>44200</v>
      </c>
      <c r="O5940" s="7">
        <f>Sales_Data[[#This Row],[OrderQuantity]] *Sales_Data[[#This Row],[UnitCost]]</f>
        <v>28600</v>
      </c>
      <c r="P5940" s="7">
        <f>Sales_Data[[#This Row],[ItemCost]] +Sales_Data[[#This Row],[ShippingCost]]</f>
        <v>29024.46</v>
      </c>
      <c r="Q5940" s="7">
        <f>Sales_Data[[#This Row],[Gross Revenue]]-Sales_Data[[#This Row],[TotalFinancialCost]]</f>
        <v>16475.54</v>
      </c>
      <c r="R5940" s="7">
        <f>Sales_Data[[#This Row],[Actul Bill Amount]]-Sales_Data[[#This Row],[ShippingCost]]</f>
        <v>43775.54</v>
      </c>
      <c r="S5940">
        <v>838</v>
      </c>
      <c r="T5940">
        <v>424.46</v>
      </c>
      <c r="U5940" t="s">
        <v>59</v>
      </c>
      <c r="V5940">
        <v>2200</v>
      </c>
      <c r="W5940" t="s">
        <v>18</v>
      </c>
      <c r="X5940" t="str">
        <f t="shared" si="185"/>
        <v>Bengaluru</v>
      </c>
    </row>
    <row r="5941" spans="1:24" x14ac:dyDescent="0.4">
      <c r="A5941">
        <v>105940</v>
      </c>
      <c r="B5941" s="5">
        <v>45811.32708333333</v>
      </c>
      <c r="C5941" s="3" t="str">
        <f>TEXT(Sales_Data[[#This Row],[OrderDate]],"mmmm")</f>
        <v>June</v>
      </c>
      <c r="D5941" s="3" t="str">
        <f t="shared" si="184"/>
        <v>2025</v>
      </c>
      <c r="E5941" t="s">
        <v>13</v>
      </c>
      <c r="F5941" t="s">
        <v>14</v>
      </c>
      <c r="G5941" t="s">
        <v>29</v>
      </c>
      <c r="H5941" t="s">
        <v>16</v>
      </c>
      <c r="I5941" t="s">
        <v>100</v>
      </c>
      <c r="J5941">
        <v>83</v>
      </c>
      <c r="K5941">
        <v>6500</v>
      </c>
      <c r="L5941" s="7">
        <f>Sales_Data[[#This Row],[OrderQuantity]] *Sales_Data[[#This Row],[UnitPrice]]</f>
        <v>539500</v>
      </c>
      <c r="M5941" s="7">
        <f>Sales_Data[[#This Row],[UnitPrice]]-Sales_Data[[#This Row],[UnitCost]]</f>
        <v>2300</v>
      </c>
      <c r="N5941" s="7">
        <f>Sales_Data[[#This Row],[Gross Revenue]]-Sales_Data[[#This Row],[Discount Amount ]]</f>
        <v>537200</v>
      </c>
      <c r="O5941" s="7">
        <f>Sales_Data[[#This Row],[OrderQuantity]] *Sales_Data[[#This Row],[UnitCost]]</f>
        <v>348600</v>
      </c>
      <c r="P5941" s="7">
        <f>Sales_Data[[#This Row],[ItemCost]] +Sales_Data[[#This Row],[ShippingCost]]</f>
        <v>349632.64</v>
      </c>
      <c r="Q5941" s="7">
        <f>Sales_Data[[#This Row],[Gross Revenue]]-Sales_Data[[#This Row],[TotalFinancialCost]]</f>
        <v>189867.36</v>
      </c>
      <c r="R5941" s="7">
        <f>Sales_Data[[#This Row],[Actul Bill Amount]]-Sales_Data[[#This Row],[ShippingCost]]</f>
        <v>536167.36</v>
      </c>
      <c r="S5941">
        <v>324</v>
      </c>
      <c r="T5941">
        <v>1032.6400000000001</v>
      </c>
      <c r="U5941" t="s">
        <v>21</v>
      </c>
      <c r="V5941">
        <v>4200</v>
      </c>
      <c r="W5941" t="s">
        <v>18</v>
      </c>
      <c r="X5941" t="str">
        <f t="shared" si="185"/>
        <v>Bengaluru</v>
      </c>
    </row>
    <row r="5942" spans="1:24" x14ac:dyDescent="0.4">
      <c r="A5942">
        <v>105941</v>
      </c>
      <c r="B5942" s="5">
        <v>45699.079861111109</v>
      </c>
      <c r="C5942" s="3" t="str">
        <f>TEXT(Sales_Data[[#This Row],[OrderDate]],"mmmm")</f>
        <v>February</v>
      </c>
      <c r="D5942" s="3" t="str">
        <f t="shared" si="184"/>
        <v>2025</v>
      </c>
      <c r="E5942" t="s">
        <v>50</v>
      </c>
      <c r="F5942" t="s">
        <v>24</v>
      </c>
      <c r="G5942" t="s">
        <v>15</v>
      </c>
      <c r="H5942" t="s">
        <v>25</v>
      </c>
      <c r="I5942" t="s">
        <v>100</v>
      </c>
      <c r="J5942">
        <v>14</v>
      </c>
      <c r="K5942">
        <v>45000</v>
      </c>
      <c r="L5942" s="7">
        <f>Sales_Data[[#This Row],[OrderQuantity]] *Sales_Data[[#This Row],[UnitPrice]]</f>
        <v>630000</v>
      </c>
      <c r="M5942" s="7">
        <f>Sales_Data[[#This Row],[UnitPrice]]-Sales_Data[[#This Row],[UnitCost]]</f>
        <v>13000</v>
      </c>
      <c r="N5942" s="7">
        <f>Sales_Data[[#This Row],[Gross Revenue]]-Sales_Data[[#This Row],[Discount Amount ]]</f>
        <v>617000</v>
      </c>
      <c r="O5942" s="7">
        <f>Sales_Data[[#This Row],[OrderQuantity]] *Sales_Data[[#This Row],[UnitCost]]</f>
        <v>448000</v>
      </c>
      <c r="P5942" s="7">
        <f>Sales_Data[[#This Row],[ItemCost]] +Sales_Data[[#This Row],[ShippingCost]]</f>
        <v>450075.33</v>
      </c>
      <c r="Q5942" s="7">
        <f>Sales_Data[[#This Row],[Gross Revenue]]-Sales_Data[[#This Row],[TotalFinancialCost]]</f>
        <v>179924.66999999998</v>
      </c>
      <c r="R5942" s="7">
        <f>Sales_Data[[#This Row],[Actul Bill Amount]]-Sales_Data[[#This Row],[ShippingCost]]</f>
        <v>614924.67000000004</v>
      </c>
      <c r="S5942">
        <v>738</v>
      </c>
      <c r="T5942">
        <v>2075.33</v>
      </c>
      <c r="U5942" t="s">
        <v>26</v>
      </c>
      <c r="V5942">
        <v>32000</v>
      </c>
      <c r="W5942" t="s">
        <v>27</v>
      </c>
      <c r="X5942" t="str">
        <f t="shared" si="185"/>
        <v>Mumbai</v>
      </c>
    </row>
    <row r="5943" spans="1:24" x14ac:dyDescent="0.4">
      <c r="A5943">
        <v>105942</v>
      </c>
      <c r="B5943" s="5">
        <v>45668.92083333333</v>
      </c>
      <c r="C5943" s="3" t="str">
        <f>TEXT(Sales_Data[[#This Row],[OrderDate]],"mmmm")</f>
        <v>January</v>
      </c>
      <c r="D5943" s="3" t="str">
        <f t="shared" si="184"/>
        <v>2025</v>
      </c>
      <c r="E5943" t="s">
        <v>23</v>
      </c>
      <c r="F5943" t="s">
        <v>46</v>
      </c>
      <c r="G5943" t="s">
        <v>29</v>
      </c>
      <c r="H5943" t="s">
        <v>20</v>
      </c>
      <c r="I5943" t="s">
        <v>100</v>
      </c>
      <c r="J5943">
        <v>58</v>
      </c>
      <c r="K5943">
        <v>15000</v>
      </c>
      <c r="L5943" s="7">
        <f>Sales_Data[[#This Row],[OrderQuantity]] *Sales_Data[[#This Row],[UnitPrice]]</f>
        <v>870000</v>
      </c>
      <c r="M5943" s="7">
        <f>Sales_Data[[#This Row],[UnitPrice]]-Sales_Data[[#This Row],[UnitCost]]</f>
        <v>5500</v>
      </c>
      <c r="N5943" s="7">
        <f>Sales_Data[[#This Row],[Gross Revenue]]-Sales_Data[[#This Row],[Discount Amount ]]</f>
        <v>864500</v>
      </c>
      <c r="O5943" s="7">
        <f>Sales_Data[[#This Row],[OrderQuantity]] *Sales_Data[[#This Row],[UnitCost]]</f>
        <v>551000</v>
      </c>
      <c r="P5943" s="7">
        <f>Sales_Data[[#This Row],[ItemCost]] +Sales_Data[[#This Row],[ShippingCost]]</f>
        <v>551476.38</v>
      </c>
      <c r="Q5943" s="7">
        <f>Sales_Data[[#This Row],[Gross Revenue]]-Sales_Data[[#This Row],[TotalFinancialCost]]</f>
        <v>318523.62</v>
      </c>
      <c r="R5943" s="7">
        <f>Sales_Data[[#This Row],[Actul Bill Amount]]-Sales_Data[[#This Row],[ShippingCost]]</f>
        <v>864023.62</v>
      </c>
      <c r="S5943">
        <v>975</v>
      </c>
      <c r="T5943">
        <v>476.38</v>
      </c>
      <c r="U5943" t="s">
        <v>53</v>
      </c>
      <c r="V5943">
        <v>9500</v>
      </c>
      <c r="W5943" t="s">
        <v>22</v>
      </c>
      <c r="X5943" t="str">
        <f t="shared" si="185"/>
        <v>Nagpur</v>
      </c>
    </row>
    <row r="5944" spans="1:24" x14ac:dyDescent="0.4">
      <c r="A5944">
        <v>105943</v>
      </c>
      <c r="B5944" s="5">
        <v>45951.345138888886</v>
      </c>
      <c r="C5944" s="3" t="str">
        <f>TEXT(Sales_Data[[#This Row],[OrderDate]],"mmmm")</f>
        <v>October</v>
      </c>
      <c r="D5944" s="3" t="str">
        <f t="shared" si="184"/>
        <v>2025</v>
      </c>
      <c r="E5944" t="s">
        <v>48</v>
      </c>
      <c r="F5944" t="s">
        <v>46</v>
      </c>
      <c r="G5944" t="s">
        <v>29</v>
      </c>
      <c r="H5944" t="s">
        <v>37</v>
      </c>
      <c r="I5944" t="s">
        <v>100</v>
      </c>
      <c r="J5944">
        <v>38</v>
      </c>
      <c r="K5944">
        <v>15000</v>
      </c>
      <c r="L5944" s="7">
        <f>Sales_Data[[#This Row],[OrderQuantity]] *Sales_Data[[#This Row],[UnitPrice]]</f>
        <v>570000</v>
      </c>
      <c r="M5944" s="7">
        <f>Sales_Data[[#This Row],[UnitPrice]]-Sales_Data[[#This Row],[UnitCost]]</f>
        <v>5500</v>
      </c>
      <c r="N5944" s="7">
        <f>Sales_Data[[#This Row],[Gross Revenue]]-Sales_Data[[#This Row],[Discount Amount ]]</f>
        <v>564500</v>
      </c>
      <c r="O5944" s="7">
        <f>Sales_Data[[#This Row],[OrderQuantity]] *Sales_Data[[#This Row],[UnitCost]]</f>
        <v>361000</v>
      </c>
      <c r="P5944" s="7">
        <f>Sales_Data[[#This Row],[ItemCost]] +Sales_Data[[#This Row],[ShippingCost]]</f>
        <v>361329.55</v>
      </c>
      <c r="Q5944" s="7">
        <f>Sales_Data[[#This Row],[Gross Revenue]]-Sales_Data[[#This Row],[TotalFinancialCost]]</f>
        <v>208670.45</v>
      </c>
      <c r="R5944" s="7">
        <f>Sales_Data[[#This Row],[Actul Bill Amount]]-Sales_Data[[#This Row],[ShippingCost]]</f>
        <v>564170.44999999995</v>
      </c>
      <c r="S5944">
        <v>398</v>
      </c>
      <c r="T5944">
        <v>329.55</v>
      </c>
      <c r="U5944" t="s">
        <v>53</v>
      </c>
      <c r="V5944">
        <v>9500</v>
      </c>
      <c r="W5944" t="s">
        <v>38</v>
      </c>
      <c r="X5944" t="str">
        <f t="shared" si="185"/>
        <v>Kolkata</v>
      </c>
    </row>
    <row r="5945" spans="1:24" x14ac:dyDescent="0.4">
      <c r="A5945">
        <v>105944</v>
      </c>
      <c r="B5945" s="5">
        <v>45755.847916666666</v>
      </c>
      <c r="C5945" s="3" t="str">
        <f>TEXT(Sales_Data[[#This Row],[OrderDate]],"mmmm")</f>
        <v>April</v>
      </c>
      <c r="D5945" s="3" t="str">
        <f t="shared" si="184"/>
        <v>2025</v>
      </c>
      <c r="E5945" t="s">
        <v>34</v>
      </c>
      <c r="F5945" t="s">
        <v>35</v>
      </c>
      <c r="G5945" t="s">
        <v>31</v>
      </c>
      <c r="H5945" t="s">
        <v>16</v>
      </c>
      <c r="I5945" t="s">
        <v>100</v>
      </c>
      <c r="J5945">
        <v>77</v>
      </c>
      <c r="K5945">
        <v>8500</v>
      </c>
      <c r="L5945" s="7">
        <f>Sales_Data[[#This Row],[OrderQuantity]] *Sales_Data[[#This Row],[UnitPrice]]</f>
        <v>654500</v>
      </c>
      <c r="M5945" s="7">
        <f>Sales_Data[[#This Row],[UnitPrice]]-Sales_Data[[#This Row],[UnitCost]]</f>
        <v>3000</v>
      </c>
      <c r="N5945" s="7">
        <f>Sales_Data[[#This Row],[Gross Revenue]]-Sales_Data[[#This Row],[Discount Amount ]]</f>
        <v>651500</v>
      </c>
      <c r="O5945" s="7">
        <f>Sales_Data[[#This Row],[OrderQuantity]] *Sales_Data[[#This Row],[UnitCost]]</f>
        <v>423500</v>
      </c>
      <c r="P5945" s="7">
        <f>Sales_Data[[#This Row],[ItemCost]] +Sales_Data[[#This Row],[ShippingCost]]</f>
        <v>424114.57</v>
      </c>
      <c r="Q5945" s="7">
        <f>Sales_Data[[#This Row],[Gross Revenue]]-Sales_Data[[#This Row],[TotalFinancialCost]]</f>
        <v>230385.43</v>
      </c>
      <c r="R5945" s="7">
        <f>Sales_Data[[#This Row],[Actul Bill Amount]]-Sales_Data[[#This Row],[ShippingCost]]</f>
        <v>650885.43000000005</v>
      </c>
      <c r="S5945">
        <v>1044</v>
      </c>
      <c r="T5945">
        <v>614.57000000000005</v>
      </c>
      <c r="U5945" t="s">
        <v>49</v>
      </c>
      <c r="V5945">
        <v>5500</v>
      </c>
      <c r="W5945" t="s">
        <v>18</v>
      </c>
      <c r="X5945" t="str">
        <f t="shared" si="185"/>
        <v>Bengaluru</v>
      </c>
    </row>
    <row r="5946" spans="1:24" x14ac:dyDescent="0.4">
      <c r="A5946">
        <v>105945</v>
      </c>
      <c r="B5946" s="5">
        <v>45932.433333333334</v>
      </c>
      <c r="C5946" s="3" t="str">
        <f>TEXT(Sales_Data[[#This Row],[OrderDate]],"mmmm")</f>
        <v>October</v>
      </c>
      <c r="D5946" s="3" t="str">
        <f t="shared" si="184"/>
        <v>2025</v>
      </c>
      <c r="E5946" t="s">
        <v>42</v>
      </c>
      <c r="F5946" t="s">
        <v>28</v>
      </c>
      <c r="G5946" t="s">
        <v>15</v>
      </c>
      <c r="H5946" t="s">
        <v>25</v>
      </c>
      <c r="I5946" t="s">
        <v>100</v>
      </c>
      <c r="J5946">
        <v>67</v>
      </c>
      <c r="K5946">
        <v>2500</v>
      </c>
      <c r="L5946" s="7">
        <f>Sales_Data[[#This Row],[OrderQuantity]] *Sales_Data[[#This Row],[UnitPrice]]</f>
        <v>167500</v>
      </c>
      <c r="M5946" s="7">
        <f>Sales_Data[[#This Row],[UnitPrice]]-Sales_Data[[#This Row],[UnitCost]]</f>
        <v>1000</v>
      </c>
      <c r="N5946" s="7">
        <f>Sales_Data[[#This Row],[Gross Revenue]]-Sales_Data[[#This Row],[Discount Amount ]]</f>
        <v>166500</v>
      </c>
      <c r="O5946" s="7">
        <f>Sales_Data[[#This Row],[OrderQuantity]] *Sales_Data[[#This Row],[UnitCost]]</f>
        <v>100500</v>
      </c>
      <c r="P5946" s="7">
        <f>Sales_Data[[#This Row],[ItemCost]] +Sales_Data[[#This Row],[ShippingCost]]</f>
        <v>101447</v>
      </c>
      <c r="Q5946" s="7">
        <f>Sales_Data[[#This Row],[Gross Revenue]]-Sales_Data[[#This Row],[TotalFinancialCost]]</f>
        <v>66053</v>
      </c>
      <c r="R5946" s="7">
        <f>Sales_Data[[#This Row],[Actul Bill Amount]]-Sales_Data[[#This Row],[ShippingCost]]</f>
        <v>165553</v>
      </c>
      <c r="S5946">
        <v>582</v>
      </c>
      <c r="T5946">
        <v>947</v>
      </c>
      <c r="U5946" t="s">
        <v>54</v>
      </c>
      <c r="V5946">
        <v>1500</v>
      </c>
      <c r="W5946" t="s">
        <v>27</v>
      </c>
      <c r="X5946" t="str">
        <f t="shared" si="185"/>
        <v>Mumbai</v>
      </c>
    </row>
    <row r="5947" spans="1:24" x14ac:dyDescent="0.4">
      <c r="A5947">
        <v>105946</v>
      </c>
      <c r="B5947" s="5">
        <v>45887.627083333333</v>
      </c>
      <c r="C5947" s="3" t="str">
        <f>TEXT(Sales_Data[[#This Row],[OrderDate]],"mmmm")</f>
        <v>August</v>
      </c>
      <c r="D5947" s="3" t="str">
        <f t="shared" si="184"/>
        <v>2025</v>
      </c>
      <c r="E5947" t="s">
        <v>45</v>
      </c>
      <c r="F5947" t="s">
        <v>28</v>
      </c>
      <c r="G5947" t="s">
        <v>29</v>
      </c>
      <c r="H5947" t="s">
        <v>32</v>
      </c>
      <c r="I5947" t="s">
        <v>100</v>
      </c>
      <c r="J5947">
        <v>11</v>
      </c>
      <c r="K5947">
        <v>2500</v>
      </c>
      <c r="L5947" s="7">
        <f>Sales_Data[[#This Row],[OrderQuantity]] *Sales_Data[[#This Row],[UnitPrice]]</f>
        <v>27500</v>
      </c>
      <c r="M5947" s="7">
        <f>Sales_Data[[#This Row],[UnitPrice]]-Sales_Data[[#This Row],[UnitCost]]</f>
        <v>1000</v>
      </c>
      <c r="N5947" s="7">
        <f>Sales_Data[[#This Row],[Gross Revenue]]-Sales_Data[[#This Row],[Discount Amount ]]</f>
        <v>26500</v>
      </c>
      <c r="O5947" s="7">
        <f>Sales_Data[[#This Row],[OrderQuantity]] *Sales_Data[[#This Row],[UnitCost]]</f>
        <v>16500</v>
      </c>
      <c r="P5947" s="7">
        <f>Sales_Data[[#This Row],[ItemCost]] +Sales_Data[[#This Row],[ShippingCost]]</f>
        <v>18010.72</v>
      </c>
      <c r="Q5947" s="7">
        <f>Sales_Data[[#This Row],[Gross Revenue]]-Sales_Data[[#This Row],[TotalFinancialCost]]</f>
        <v>9489.2799999999988</v>
      </c>
      <c r="R5947" s="7">
        <f>Sales_Data[[#This Row],[Actul Bill Amount]]-Sales_Data[[#This Row],[ShippingCost]]</f>
        <v>24989.279999999999</v>
      </c>
      <c r="S5947">
        <v>905</v>
      </c>
      <c r="T5947">
        <v>1510.72</v>
      </c>
      <c r="U5947" t="s">
        <v>54</v>
      </c>
      <c r="V5947">
        <v>1500</v>
      </c>
      <c r="W5947" t="s">
        <v>33</v>
      </c>
      <c r="X5947" t="str">
        <f t="shared" si="185"/>
        <v>Delhi</v>
      </c>
    </row>
    <row r="5948" spans="1:24" x14ac:dyDescent="0.4">
      <c r="A5948">
        <v>105947</v>
      </c>
      <c r="B5948" s="5">
        <v>45877.372916666667</v>
      </c>
      <c r="C5948" s="3" t="str">
        <f>TEXT(Sales_Data[[#This Row],[OrderDate]],"mmmm")</f>
        <v>August</v>
      </c>
      <c r="D5948" s="3" t="str">
        <f t="shared" si="184"/>
        <v>2025</v>
      </c>
      <c r="E5948" t="s">
        <v>19</v>
      </c>
      <c r="F5948" t="s">
        <v>55</v>
      </c>
      <c r="G5948" t="s">
        <v>31</v>
      </c>
      <c r="H5948" t="s">
        <v>25</v>
      </c>
      <c r="I5948" t="s">
        <v>100</v>
      </c>
      <c r="J5948">
        <v>32</v>
      </c>
      <c r="K5948">
        <v>600</v>
      </c>
      <c r="L5948" s="7">
        <f>Sales_Data[[#This Row],[OrderQuantity]] *Sales_Data[[#This Row],[UnitPrice]]</f>
        <v>19200</v>
      </c>
      <c r="M5948" s="7">
        <f>Sales_Data[[#This Row],[UnitPrice]]-Sales_Data[[#This Row],[UnitCost]]</f>
        <v>250</v>
      </c>
      <c r="N5948" s="7">
        <f>Sales_Data[[#This Row],[Gross Revenue]]-Sales_Data[[#This Row],[Discount Amount ]]</f>
        <v>18950</v>
      </c>
      <c r="O5948" s="7">
        <f>Sales_Data[[#This Row],[OrderQuantity]] *Sales_Data[[#This Row],[UnitCost]]</f>
        <v>11200</v>
      </c>
      <c r="P5948" s="7">
        <f>Sales_Data[[#This Row],[ItemCost]] +Sales_Data[[#This Row],[ShippingCost]]</f>
        <v>11393.88</v>
      </c>
      <c r="Q5948" s="7">
        <f>Sales_Data[[#This Row],[Gross Revenue]]-Sales_Data[[#This Row],[TotalFinancialCost]]</f>
        <v>7806.1200000000008</v>
      </c>
      <c r="R5948" s="7">
        <f>Sales_Data[[#This Row],[Actul Bill Amount]]-Sales_Data[[#This Row],[ShippingCost]]</f>
        <v>18756.12</v>
      </c>
      <c r="S5948">
        <v>799</v>
      </c>
      <c r="T5948">
        <v>193.88</v>
      </c>
      <c r="U5948" t="s">
        <v>57</v>
      </c>
      <c r="V5948">
        <v>350</v>
      </c>
      <c r="W5948" t="s">
        <v>27</v>
      </c>
      <c r="X5948" t="str">
        <f t="shared" si="185"/>
        <v>Mumbai</v>
      </c>
    </row>
    <row r="5949" spans="1:24" x14ac:dyDescent="0.4">
      <c r="A5949">
        <v>105948</v>
      </c>
      <c r="B5949" s="5">
        <v>45722.697222222225</v>
      </c>
      <c r="C5949" s="3" t="str">
        <f>TEXT(Sales_Data[[#This Row],[OrderDate]],"mmmm")</f>
        <v>March</v>
      </c>
      <c r="D5949" s="3" t="str">
        <f t="shared" si="184"/>
        <v>2025</v>
      </c>
      <c r="E5949" t="s">
        <v>39</v>
      </c>
      <c r="F5949" t="s">
        <v>24</v>
      </c>
      <c r="G5949" t="s">
        <v>31</v>
      </c>
      <c r="H5949" t="s">
        <v>20</v>
      </c>
      <c r="I5949" t="s">
        <v>100</v>
      </c>
      <c r="J5949">
        <v>48</v>
      </c>
      <c r="K5949">
        <v>45000</v>
      </c>
      <c r="L5949" s="7">
        <f>Sales_Data[[#This Row],[OrderQuantity]] *Sales_Data[[#This Row],[UnitPrice]]</f>
        <v>2160000</v>
      </c>
      <c r="M5949" s="7">
        <f>Sales_Data[[#This Row],[UnitPrice]]-Sales_Data[[#This Row],[UnitCost]]</f>
        <v>13000</v>
      </c>
      <c r="N5949" s="7">
        <f>Sales_Data[[#This Row],[Gross Revenue]]-Sales_Data[[#This Row],[Discount Amount ]]</f>
        <v>2147000</v>
      </c>
      <c r="O5949" s="7">
        <f>Sales_Data[[#This Row],[OrderQuantity]] *Sales_Data[[#This Row],[UnitCost]]</f>
        <v>1536000</v>
      </c>
      <c r="P5949" s="7">
        <f>Sales_Data[[#This Row],[ItemCost]] +Sales_Data[[#This Row],[ShippingCost]]</f>
        <v>1536499.72</v>
      </c>
      <c r="Q5949" s="7">
        <f>Sales_Data[[#This Row],[Gross Revenue]]-Sales_Data[[#This Row],[TotalFinancialCost]]</f>
        <v>623500.28</v>
      </c>
      <c r="R5949" s="7">
        <f>Sales_Data[[#This Row],[Actul Bill Amount]]-Sales_Data[[#This Row],[ShippingCost]]</f>
        <v>2146500.2799999998</v>
      </c>
      <c r="S5949">
        <v>1141</v>
      </c>
      <c r="T5949">
        <v>499.72</v>
      </c>
      <c r="U5949" t="s">
        <v>26</v>
      </c>
      <c r="V5949">
        <v>32000</v>
      </c>
      <c r="W5949" t="s">
        <v>22</v>
      </c>
      <c r="X5949" t="str">
        <f t="shared" si="185"/>
        <v>Nagpur</v>
      </c>
    </row>
    <row r="5950" spans="1:24" x14ac:dyDescent="0.4">
      <c r="A5950">
        <v>105949</v>
      </c>
      <c r="B5950" s="5">
        <v>46012.586111111108</v>
      </c>
      <c r="C5950" s="3" t="str">
        <f>TEXT(Sales_Data[[#This Row],[OrderDate]],"mmmm")</f>
        <v>December</v>
      </c>
      <c r="D5950" s="3" t="str">
        <f t="shared" si="184"/>
        <v>2025</v>
      </c>
      <c r="E5950" t="s">
        <v>50</v>
      </c>
      <c r="F5950" t="s">
        <v>14</v>
      </c>
      <c r="G5950" t="s">
        <v>29</v>
      </c>
      <c r="H5950" t="s">
        <v>37</v>
      </c>
      <c r="I5950" t="s">
        <v>100</v>
      </c>
      <c r="J5950">
        <v>79</v>
      </c>
      <c r="K5950">
        <v>6500</v>
      </c>
      <c r="L5950" s="7">
        <f>Sales_Data[[#This Row],[OrderQuantity]] *Sales_Data[[#This Row],[UnitPrice]]</f>
        <v>513500</v>
      </c>
      <c r="M5950" s="7">
        <f>Sales_Data[[#This Row],[UnitPrice]]-Sales_Data[[#This Row],[UnitCost]]</f>
        <v>2300</v>
      </c>
      <c r="N5950" s="7">
        <f>Sales_Data[[#This Row],[Gross Revenue]]-Sales_Data[[#This Row],[Discount Amount ]]</f>
        <v>511200</v>
      </c>
      <c r="O5950" s="7">
        <f>Sales_Data[[#This Row],[OrderQuantity]] *Sales_Data[[#This Row],[UnitCost]]</f>
        <v>331800</v>
      </c>
      <c r="P5950" s="7">
        <f>Sales_Data[[#This Row],[ItemCost]] +Sales_Data[[#This Row],[ShippingCost]]</f>
        <v>332396.28999999998</v>
      </c>
      <c r="Q5950" s="7">
        <f>Sales_Data[[#This Row],[Gross Revenue]]-Sales_Data[[#This Row],[TotalFinancialCost]]</f>
        <v>181103.71000000002</v>
      </c>
      <c r="R5950" s="7">
        <f>Sales_Data[[#This Row],[Actul Bill Amount]]-Sales_Data[[#This Row],[ShippingCost]]</f>
        <v>510603.71</v>
      </c>
      <c r="S5950">
        <v>994</v>
      </c>
      <c r="T5950">
        <v>596.29</v>
      </c>
      <c r="U5950" t="s">
        <v>21</v>
      </c>
      <c r="V5950">
        <v>4200</v>
      </c>
      <c r="W5950" t="s">
        <v>38</v>
      </c>
      <c r="X5950" t="str">
        <f t="shared" si="185"/>
        <v>Kolkata</v>
      </c>
    </row>
    <row r="5951" spans="1:24" x14ac:dyDescent="0.4">
      <c r="A5951">
        <v>105950</v>
      </c>
      <c r="B5951" s="5">
        <v>45889.257638888892</v>
      </c>
      <c r="C5951" s="3" t="str">
        <f>TEXT(Sales_Data[[#This Row],[OrderDate]],"mmmm")</f>
        <v>August</v>
      </c>
      <c r="D5951" s="3" t="str">
        <f t="shared" si="184"/>
        <v>2025</v>
      </c>
      <c r="E5951" t="s">
        <v>42</v>
      </c>
      <c r="F5951" t="s">
        <v>46</v>
      </c>
      <c r="G5951" t="s">
        <v>29</v>
      </c>
      <c r="H5951" t="s">
        <v>25</v>
      </c>
      <c r="I5951" t="s">
        <v>100</v>
      </c>
      <c r="J5951">
        <v>65</v>
      </c>
      <c r="K5951">
        <v>4500</v>
      </c>
      <c r="L5951" s="7">
        <f>Sales_Data[[#This Row],[OrderQuantity]] *Sales_Data[[#This Row],[UnitPrice]]</f>
        <v>292500</v>
      </c>
      <c r="M5951" s="7">
        <f>Sales_Data[[#This Row],[UnitPrice]]-Sales_Data[[#This Row],[UnitCost]]</f>
        <v>1700</v>
      </c>
      <c r="N5951" s="7">
        <f>Sales_Data[[#This Row],[Gross Revenue]]-Sales_Data[[#This Row],[Discount Amount ]]</f>
        <v>290800</v>
      </c>
      <c r="O5951" s="7">
        <f>Sales_Data[[#This Row],[OrderQuantity]] *Sales_Data[[#This Row],[UnitCost]]</f>
        <v>182000</v>
      </c>
      <c r="P5951" s="7">
        <f>Sales_Data[[#This Row],[ItemCost]] +Sales_Data[[#This Row],[ShippingCost]]</f>
        <v>183043.25</v>
      </c>
      <c r="Q5951" s="7">
        <f>Sales_Data[[#This Row],[Gross Revenue]]-Sales_Data[[#This Row],[TotalFinancialCost]]</f>
        <v>109456.75</v>
      </c>
      <c r="R5951" s="7">
        <f>Sales_Data[[#This Row],[Actul Bill Amount]]-Sales_Data[[#This Row],[ShippingCost]]</f>
        <v>289756.75</v>
      </c>
      <c r="S5951">
        <v>951</v>
      </c>
      <c r="T5951">
        <v>1043.25</v>
      </c>
      <c r="U5951" t="s">
        <v>47</v>
      </c>
      <c r="V5951">
        <v>2800</v>
      </c>
      <c r="W5951" t="s">
        <v>27</v>
      </c>
      <c r="X5951" t="str">
        <f t="shared" si="185"/>
        <v>Mumbai</v>
      </c>
    </row>
    <row r="5952" spans="1:24" x14ac:dyDescent="0.4">
      <c r="A5952">
        <v>105951</v>
      </c>
      <c r="B5952" s="5">
        <v>45985.165277777778</v>
      </c>
      <c r="C5952" s="3" t="str">
        <f>TEXT(Sales_Data[[#This Row],[OrderDate]],"mmmm")</f>
        <v>November</v>
      </c>
      <c r="D5952" s="3" t="str">
        <f t="shared" si="184"/>
        <v>2025</v>
      </c>
      <c r="E5952" t="s">
        <v>50</v>
      </c>
      <c r="F5952" t="s">
        <v>28</v>
      </c>
      <c r="G5952" t="s">
        <v>15</v>
      </c>
      <c r="H5952" t="s">
        <v>32</v>
      </c>
      <c r="I5952" t="s">
        <v>100</v>
      </c>
      <c r="J5952">
        <v>18</v>
      </c>
      <c r="K5952">
        <v>2500</v>
      </c>
      <c r="L5952" s="7">
        <f>Sales_Data[[#This Row],[OrderQuantity]] *Sales_Data[[#This Row],[UnitPrice]]</f>
        <v>45000</v>
      </c>
      <c r="M5952" s="7">
        <f>Sales_Data[[#This Row],[UnitPrice]]-Sales_Data[[#This Row],[UnitCost]]</f>
        <v>1000</v>
      </c>
      <c r="N5952" s="7">
        <f>Sales_Data[[#This Row],[Gross Revenue]]-Sales_Data[[#This Row],[Discount Amount ]]</f>
        <v>44000</v>
      </c>
      <c r="O5952" s="7">
        <f>Sales_Data[[#This Row],[OrderQuantity]] *Sales_Data[[#This Row],[UnitCost]]</f>
        <v>27000</v>
      </c>
      <c r="P5952" s="7">
        <f>Sales_Data[[#This Row],[ItemCost]] +Sales_Data[[#This Row],[ShippingCost]]</f>
        <v>28829.78</v>
      </c>
      <c r="Q5952" s="7">
        <f>Sales_Data[[#This Row],[Gross Revenue]]-Sales_Data[[#This Row],[TotalFinancialCost]]</f>
        <v>16170.220000000001</v>
      </c>
      <c r="R5952" s="7">
        <f>Sales_Data[[#This Row],[Actul Bill Amount]]-Sales_Data[[#This Row],[ShippingCost]]</f>
        <v>42170.22</v>
      </c>
      <c r="S5952">
        <v>372</v>
      </c>
      <c r="T5952">
        <v>1829.78</v>
      </c>
      <c r="U5952" t="s">
        <v>54</v>
      </c>
      <c r="V5952">
        <v>1500</v>
      </c>
      <c r="W5952" t="s">
        <v>33</v>
      </c>
      <c r="X5952" t="str">
        <f t="shared" si="185"/>
        <v>Delhi</v>
      </c>
    </row>
    <row r="5953" spans="1:24" x14ac:dyDescent="0.4">
      <c r="A5953">
        <v>105952</v>
      </c>
      <c r="B5953" s="5">
        <v>45709.931250000001</v>
      </c>
      <c r="C5953" s="3" t="str">
        <f>TEXT(Sales_Data[[#This Row],[OrderDate]],"mmmm")</f>
        <v>February</v>
      </c>
      <c r="D5953" s="3" t="str">
        <f t="shared" si="184"/>
        <v>2025</v>
      </c>
      <c r="E5953" t="s">
        <v>50</v>
      </c>
      <c r="F5953" t="s">
        <v>28</v>
      </c>
      <c r="G5953" t="s">
        <v>29</v>
      </c>
      <c r="H5953" t="s">
        <v>20</v>
      </c>
      <c r="I5953" t="s">
        <v>100</v>
      </c>
      <c r="J5953">
        <v>53</v>
      </c>
      <c r="K5953">
        <v>2500</v>
      </c>
      <c r="L5953" s="7">
        <f>Sales_Data[[#This Row],[OrderQuantity]] *Sales_Data[[#This Row],[UnitPrice]]</f>
        <v>132500</v>
      </c>
      <c r="M5953" s="7">
        <f>Sales_Data[[#This Row],[UnitPrice]]-Sales_Data[[#This Row],[UnitCost]]</f>
        <v>1000</v>
      </c>
      <c r="N5953" s="7">
        <f>Sales_Data[[#This Row],[Gross Revenue]]-Sales_Data[[#This Row],[Discount Amount ]]</f>
        <v>131500</v>
      </c>
      <c r="O5953" s="7">
        <f>Sales_Data[[#This Row],[OrderQuantity]] *Sales_Data[[#This Row],[UnitCost]]</f>
        <v>79500</v>
      </c>
      <c r="P5953" s="7">
        <f>Sales_Data[[#This Row],[ItemCost]] +Sales_Data[[#This Row],[ShippingCost]]</f>
        <v>80316.160000000003</v>
      </c>
      <c r="Q5953" s="7">
        <f>Sales_Data[[#This Row],[Gross Revenue]]-Sales_Data[[#This Row],[TotalFinancialCost]]</f>
        <v>52183.839999999997</v>
      </c>
      <c r="R5953" s="7">
        <f>Sales_Data[[#This Row],[Actul Bill Amount]]-Sales_Data[[#This Row],[ShippingCost]]</f>
        <v>130683.84</v>
      </c>
      <c r="S5953">
        <v>599</v>
      </c>
      <c r="T5953">
        <v>816.16</v>
      </c>
      <c r="U5953" t="s">
        <v>54</v>
      </c>
      <c r="V5953">
        <v>1500</v>
      </c>
      <c r="W5953" t="s">
        <v>22</v>
      </c>
      <c r="X5953" t="str">
        <f t="shared" si="185"/>
        <v>Nagpur</v>
      </c>
    </row>
    <row r="5954" spans="1:24" x14ac:dyDescent="0.4">
      <c r="A5954">
        <v>105953</v>
      </c>
      <c r="B5954" s="5">
        <v>45920.621527777781</v>
      </c>
      <c r="C5954" s="3" t="str">
        <f>TEXT(Sales_Data[[#This Row],[OrderDate]],"mmmm")</f>
        <v>September</v>
      </c>
      <c r="D5954" s="3" t="str">
        <f t="shared" ref="D5954:D6017" si="186">TEXT(B5954, "yyyy")</f>
        <v>2025</v>
      </c>
      <c r="E5954" t="s">
        <v>45</v>
      </c>
      <c r="F5954" t="s">
        <v>28</v>
      </c>
      <c r="G5954" t="s">
        <v>15</v>
      </c>
      <c r="H5954" t="s">
        <v>32</v>
      </c>
      <c r="I5954" t="s">
        <v>100</v>
      </c>
      <c r="J5954">
        <v>46</v>
      </c>
      <c r="K5954">
        <v>2500</v>
      </c>
      <c r="L5954" s="7">
        <f>Sales_Data[[#This Row],[OrderQuantity]] *Sales_Data[[#This Row],[UnitPrice]]</f>
        <v>115000</v>
      </c>
      <c r="M5954" s="7">
        <f>Sales_Data[[#This Row],[UnitPrice]]-Sales_Data[[#This Row],[UnitCost]]</f>
        <v>1000</v>
      </c>
      <c r="N5954" s="7">
        <f>Sales_Data[[#This Row],[Gross Revenue]]-Sales_Data[[#This Row],[Discount Amount ]]</f>
        <v>114000</v>
      </c>
      <c r="O5954" s="7">
        <f>Sales_Data[[#This Row],[OrderQuantity]] *Sales_Data[[#This Row],[UnitCost]]</f>
        <v>69000</v>
      </c>
      <c r="P5954" s="7">
        <f>Sales_Data[[#This Row],[ItemCost]] +Sales_Data[[#This Row],[ShippingCost]]</f>
        <v>69689.2</v>
      </c>
      <c r="Q5954" s="7">
        <f>Sales_Data[[#This Row],[Gross Revenue]]-Sales_Data[[#This Row],[TotalFinancialCost]]</f>
        <v>45310.8</v>
      </c>
      <c r="R5954" s="7">
        <f>Sales_Data[[#This Row],[Actul Bill Amount]]-Sales_Data[[#This Row],[ShippingCost]]</f>
        <v>113310.8</v>
      </c>
      <c r="S5954">
        <v>727</v>
      </c>
      <c r="T5954">
        <v>689.2</v>
      </c>
      <c r="U5954" t="s">
        <v>54</v>
      </c>
      <c r="V5954">
        <v>1500</v>
      </c>
      <c r="W5954" t="s">
        <v>33</v>
      </c>
      <c r="X5954" t="str">
        <f t="shared" ref="X5954:X6017" si="187">_xlfn.TEXTBEFORE(W5954, " ")</f>
        <v>Delhi</v>
      </c>
    </row>
    <row r="5955" spans="1:24" x14ac:dyDescent="0.4">
      <c r="A5955">
        <v>105954</v>
      </c>
      <c r="B5955" s="5">
        <v>45924.694444444445</v>
      </c>
      <c r="C5955" s="3" t="str">
        <f>TEXT(Sales_Data[[#This Row],[OrderDate]],"mmmm")</f>
        <v>September</v>
      </c>
      <c r="D5955" s="3" t="str">
        <f t="shared" si="186"/>
        <v>2025</v>
      </c>
      <c r="E5955" t="s">
        <v>34</v>
      </c>
      <c r="F5955" t="s">
        <v>14</v>
      </c>
      <c r="G5955" t="s">
        <v>15</v>
      </c>
      <c r="H5955" t="s">
        <v>32</v>
      </c>
      <c r="I5955" t="s">
        <v>100</v>
      </c>
      <c r="J5955">
        <v>46</v>
      </c>
      <c r="K5955">
        <v>3200</v>
      </c>
      <c r="L5955" s="7">
        <f>Sales_Data[[#This Row],[OrderQuantity]] *Sales_Data[[#This Row],[UnitPrice]]</f>
        <v>147200</v>
      </c>
      <c r="M5955" s="7">
        <f>Sales_Data[[#This Row],[UnitPrice]]-Sales_Data[[#This Row],[UnitCost]]</f>
        <v>1200</v>
      </c>
      <c r="N5955" s="7">
        <f>Sales_Data[[#This Row],[Gross Revenue]]-Sales_Data[[#This Row],[Discount Amount ]]</f>
        <v>146000</v>
      </c>
      <c r="O5955" s="7">
        <f>Sales_Data[[#This Row],[OrderQuantity]] *Sales_Data[[#This Row],[UnitCost]]</f>
        <v>92000</v>
      </c>
      <c r="P5955" s="7">
        <f>Sales_Data[[#This Row],[ItemCost]] +Sales_Data[[#This Row],[ShippingCost]]</f>
        <v>93671.26</v>
      </c>
      <c r="Q5955" s="7">
        <f>Sales_Data[[#This Row],[Gross Revenue]]-Sales_Data[[#This Row],[TotalFinancialCost]]</f>
        <v>53528.740000000005</v>
      </c>
      <c r="R5955" s="7">
        <f>Sales_Data[[#This Row],[Actul Bill Amount]]-Sales_Data[[#This Row],[ShippingCost]]</f>
        <v>144328.74</v>
      </c>
      <c r="S5955">
        <v>1057</v>
      </c>
      <c r="T5955">
        <v>1671.26</v>
      </c>
      <c r="U5955" t="s">
        <v>17</v>
      </c>
      <c r="V5955">
        <v>2000</v>
      </c>
      <c r="W5955" t="s">
        <v>33</v>
      </c>
      <c r="X5955" t="str">
        <f t="shared" si="187"/>
        <v>Delhi</v>
      </c>
    </row>
    <row r="5956" spans="1:24" x14ac:dyDescent="0.4">
      <c r="A5956">
        <v>105955</v>
      </c>
      <c r="B5956" s="5">
        <v>46016.931944444441</v>
      </c>
      <c r="C5956" s="3" t="str">
        <f>TEXT(Sales_Data[[#This Row],[OrderDate]],"mmmm")</f>
        <v>December</v>
      </c>
      <c r="D5956" s="3" t="str">
        <f t="shared" si="186"/>
        <v>2025</v>
      </c>
      <c r="E5956" t="s">
        <v>42</v>
      </c>
      <c r="F5956" t="s">
        <v>35</v>
      </c>
      <c r="G5956" t="s">
        <v>15</v>
      </c>
      <c r="H5956" t="s">
        <v>37</v>
      </c>
      <c r="I5956" t="s">
        <v>100</v>
      </c>
      <c r="J5956">
        <v>32</v>
      </c>
      <c r="K5956">
        <v>8500</v>
      </c>
      <c r="L5956" s="7">
        <f>Sales_Data[[#This Row],[OrderQuantity]] *Sales_Data[[#This Row],[UnitPrice]]</f>
        <v>272000</v>
      </c>
      <c r="M5956" s="7">
        <f>Sales_Data[[#This Row],[UnitPrice]]-Sales_Data[[#This Row],[UnitCost]]</f>
        <v>3000</v>
      </c>
      <c r="N5956" s="7">
        <f>Sales_Data[[#This Row],[Gross Revenue]]-Sales_Data[[#This Row],[Discount Amount ]]</f>
        <v>269000</v>
      </c>
      <c r="O5956" s="7">
        <f>Sales_Data[[#This Row],[OrderQuantity]] *Sales_Data[[#This Row],[UnitCost]]</f>
        <v>176000</v>
      </c>
      <c r="P5956" s="7">
        <f>Sales_Data[[#This Row],[ItemCost]] +Sales_Data[[#This Row],[ShippingCost]]</f>
        <v>176823.86</v>
      </c>
      <c r="Q5956" s="7">
        <f>Sales_Data[[#This Row],[Gross Revenue]]-Sales_Data[[#This Row],[TotalFinancialCost]]</f>
        <v>95176.140000000014</v>
      </c>
      <c r="R5956" s="7">
        <f>Sales_Data[[#This Row],[Actul Bill Amount]]-Sales_Data[[#This Row],[ShippingCost]]</f>
        <v>268176.14</v>
      </c>
      <c r="S5956">
        <v>742</v>
      </c>
      <c r="T5956">
        <v>823.86</v>
      </c>
      <c r="U5956" t="s">
        <v>49</v>
      </c>
      <c r="V5956">
        <v>5500</v>
      </c>
      <c r="W5956" t="s">
        <v>38</v>
      </c>
      <c r="X5956" t="str">
        <f t="shared" si="187"/>
        <v>Kolkata</v>
      </c>
    </row>
    <row r="5957" spans="1:24" x14ac:dyDescent="0.4">
      <c r="A5957">
        <v>105956</v>
      </c>
      <c r="B5957" s="5">
        <v>45974.956250000003</v>
      </c>
      <c r="C5957" s="3" t="str">
        <f>TEXT(Sales_Data[[#This Row],[OrderDate]],"mmmm")</f>
        <v>November</v>
      </c>
      <c r="D5957" s="3" t="str">
        <f t="shared" si="186"/>
        <v>2025</v>
      </c>
      <c r="E5957" t="s">
        <v>42</v>
      </c>
      <c r="F5957" t="s">
        <v>14</v>
      </c>
      <c r="G5957" t="s">
        <v>31</v>
      </c>
      <c r="H5957" t="s">
        <v>16</v>
      </c>
      <c r="I5957" t="s">
        <v>100</v>
      </c>
      <c r="J5957">
        <v>83</v>
      </c>
      <c r="K5957">
        <v>3200</v>
      </c>
      <c r="L5957" s="7">
        <f>Sales_Data[[#This Row],[OrderQuantity]] *Sales_Data[[#This Row],[UnitPrice]]</f>
        <v>265600</v>
      </c>
      <c r="M5957" s="7">
        <f>Sales_Data[[#This Row],[UnitPrice]]-Sales_Data[[#This Row],[UnitCost]]</f>
        <v>1200</v>
      </c>
      <c r="N5957" s="7">
        <f>Sales_Data[[#This Row],[Gross Revenue]]-Sales_Data[[#This Row],[Discount Amount ]]</f>
        <v>264400</v>
      </c>
      <c r="O5957" s="7">
        <f>Sales_Data[[#This Row],[OrderQuantity]] *Sales_Data[[#This Row],[UnitCost]]</f>
        <v>166000</v>
      </c>
      <c r="P5957" s="7">
        <f>Sales_Data[[#This Row],[ItemCost]] +Sales_Data[[#This Row],[ShippingCost]]</f>
        <v>166407.54</v>
      </c>
      <c r="Q5957" s="7">
        <f>Sales_Data[[#This Row],[Gross Revenue]]-Sales_Data[[#This Row],[TotalFinancialCost]]</f>
        <v>99192.459999999992</v>
      </c>
      <c r="R5957" s="7">
        <f>Sales_Data[[#This Row],[Actul Bill Amount]]-Sales_Data[[#This Row],[ShippingCost]]</f>
        <v>263992.46000000002</v>
      </c>
      <c r="S5957">
        <v>493</v>
      </c>
      <c r="T5957">
        <v>407.54</v>
      </c>
      <c r="U5957" t="s">
        <v>17</v>
      </c>
      <c r="V5957">
        <v>2000</v>
      </c>
      <c r="W5957" t="s">
        <v>18</v>
      </c>
      <c r="X5957" t="str">
        <f t="shared" si="187"/>
        <v>Bengaluru</v>
      </c>
    </row>
    <row r="5958" spans="1:24" x14ac:dyDescent="0.4">
      <c r="A5958">
        <v>105957</v>
      </c>
      <c r="B5958" s="5">
        <v>45981.377083333333</v>
      </c>
      <c r="C5958" s="3" t="str">
        <f>TEXT(Sales_Data[[#This Row],[OrderDate]],"mmmm")</f>
        <v>November</v>
      </c>
      <c r="D5958" s="3" t="str">
        <f t="shared" si="186"/>
        <v>2025</v>
      </c>
      <c r="E5958" t="s">
        <v>23</v>
      </c>
      <c r="F5958" t="s">
        <v>55</v>
      </c>
      <c r="G5958" t="s">
        <v>15</v>
      </c>
      <c r="H5958" t="s">
        <v>25</v>
      </c>
      <c r="I5958" t="s">
        <v>100</v>
      </c>
      <c r="J5958">
        <v>68</v>
      </c>
      <c r="K5958">
        <v>1200</v>
      </c>
      <c r="L5958" s="7">
        <f>Sales_Data[[#This Row],[OrderQuantity]] *Sales_Data[[#This Row],[UnitPrice]]</f>
        <v>81600</v>
      </c>
      <c r="M5958" s="7">
        <f>Sales_Data[[#This Row],[UnitPrice]]-Sales_Data[[#This Row],[UnitCost]]</f>
        <v>400</v>
      </c>
      <c r="N5958" s="7">
        <f>Sales_Data[[#This Row],[Gross Revenue]]-Sales_Data[[#This Row],[Discount Amount ]]</f>
        <v>81200</v>
      </c>
      <c r="O5958" s="7">
        <f>Sales_Data[[#This Row],[OrderQuantity]] *Sales_Data[[#This Row],[UnitCost]]</f>
        <v>54400</v>
      </c>
      <c r="P5958" s="7">
        <f>Sales_Data[[#This Row],[ItemCost]] +Sales_Data[[#This Row],[ShippingCost]]</f>
        <v>54627.24</v>
      </c>
      <c r="Q5958" s="7">
        <f>Sales_Data[[#This Row],[Gross Revenue]]-Sales_Data[[#This Row],[TotalFinancialCost]]</f>
        <v>26972.760000000002</v>
      </c>
      <c r="R5958" s="7">
        <f>Sales_Data[[#This Row],[Actul Bill Amount]]-Sales_Data[[#This Row],[ShippingCost]]</f>
        <v>80972.759999999995</v>
      </c>
      <c r="S5958">
        <v>887</v>
      </c>
      <c r="T5958">
        <v>227.24</v>
      </c>
      <c r="U5958" t="s">
        <v>58</v>
      </c>
      <c r="V5958">
        <v>800</v>
      </c>
      <c r="W5958" t="s">
        <v>27</v>
      </c>
      <c r="X5958" t="str">
        <f t="shared" si="187"/>
        <v>Mumbai</v>
      </c>
    </row>
    <row r="5959" spans="1:24" x14ac:dyDescent="0.4">
      <c r="A5959">
        <v>105958</v>
      </c>
      <c r="B5959" s="5">
        <v>45811.476388888892</v>
      </c>
      <c r="C5959" s="3" t="str">
        <f>TEXT(Sales_Data[[#This Row],[OrderDate]],"mmmm")</f>
        <v>June</v>
      </c>
      <c r="D5959" s="3" t="str">
        <f t="shared" si="186"/>
        <v>2025</v>
      </c>
      <c r="E5959" t="s">
        <v>42</v>
      </c>
      <c r="F5959" t="s">
        <v>28</v>
      </c>
      <c r="G5959" t="s">
        <v>29</v>
      </c>
      <c r="H5959" t="s">
        <v>20</v>
      </c>
      <c r="I5959" t="s">
        <v>100</v>
      </c>
      <c r="J5959">
        <v>65</v>
      </c>
      <c r="K5959">
        <v>2500</v>
      </c>
      <c r="L5959" s="7">
        <f>Sales_Data[[#This Row],[OrderQuantity]] *Sales_Data[[#This Row],[UnitPrice]]</f>
        <v>162500</v>
      </c>
      <c r="M5959" s="7">
        <f>Sales_Data[[#This Row],[UnitPrice]]-Sales_Data[[#This Row],[UnitCost]]</f>
        <v>1000</v>
      </c>
      <c r="N5959" s="7">
        <f>Sales_Data[[#This Row],[Gross Revenue]]-Sales_Data[[#This Row],[Discount Amount ]]</f>
        <v>161500</v>
      </c>
      <c r="O5959" s="7">
        <f>Sales_Data[[#This Row],[OrderQuantity]] *Sales_Data[[#This Row],[UnitCost]]</f>
        <v>97500</v>
      </c>
      <c r="P5959" s="7">
        <f>Sales_Data[[#This Row],[ItemCost]] +Sales_Data[[#This Row],[ShippingCost]]</f>
        <v>98241.39</v>
      </c>
      <c r="Q5959" s="7">
        <f>Sales_Data[[#This Row],[Gross Revenue]]-Sales_Data[[#This Row],[TotalFinancialCost]]</f>
        <v>64258.61</v>
      </c>
      <c r="R5959" s="7">
        <f>Sales_Data[[#This Row],[Actul Bill Amount]]-Sales_Data[[#This Row],[ShippingCost]]</f>
        <v>160758.60999999999</v>
      </c>
      <c r="S5959">
        <v>577</v>
      </c>
      <c r="T5959">
        <v>741.39</v>
      </c>
      <c r="U5959" t="s">
        <v>54</v>
      </c>
      <c r="V5959">
        <v>1500</v>
      </c>
      <c r="W5959" t="s">
        <v>22</v>
      </c>
      <c r="X5959" t="str">
        <f t="shared" si="187"/>
        <v>Nagpur</v>
      </c>
    </row>
    <row r="5960" spans="1:24" x14ac:dyDescent="0.4">
      <c r="A5960">
        <v>105959</v>
      </c>
      <c r="B5960" s="5">
        <v>46015.663194444445</v>
      </c>
      <c r="C5960" s="3" t="str">
        <f>TEXT(Sales_Data[[#This Row],[OrderDate]],"mmmm")</f>
        <v>December</v>
      </c>
      <c r="D5960" s="3" t="str">
        <f t="shared" si="186"/>
        <v>2025</v>
      </c>
      <c r="E5960" t="s">
        <v>48</v>
      </c>
      <c r="F5960" t="s">
        <v>46</v>
      </c>
      <c r="G5960" t="s">
        <v>29</v>
      </c>
      <c r="H5960" t="s">
        <v>20</v>
      </c>
      <c r="I5960" t="s">
        <v>100</v>
      </c>
      <c r="J5960">
        <v>43</v>
      </c>
      <c r="K5960">
        <v>15000</v>
      </c>
      <c r="L5960" s="7">
        <f>Sales_Data[[#This Row],[OrderQuantity]] *Sales_Data[[#This Row],[UnitPrice]]</f>
        <v>645000</v>
      </c>
      <c r="M5960" s="7">
        <f>Sales_Data[[#This Row],[UnitPrice]]-Sales_Data[[#This Row],[UnitCost]]</f>
        <v>5500</v>
      </c>
      <c r="N5960" s="7">
        <f>Sales_Data[[#This Row],[Gross Revenue]]-Sales_Data[[#This Row],[Discount Amount ]]</f>
        <v>639500</v>
      </c>
      <c r="O5960" s="7">
        <f>Sales_Data[[#This Row],[OrderQuantity]] *Sales_Data[[#This Row],[UnitCost]]</f>
        <v>408500</v>
      </c>
      <c r="P5960" s="7">
        <f>Sales_Data[[#This Row],[ItemCost]] +Sales_Data[[#This Row],[ShippingCost]]</f>
        <v>410316.01</v>
      </c>
      <c r="Q5960" s="7">
        <f>Sales_Data[[#This Row],[Gross Revenue]]-Sales_Data[[#This Row],[TotalFinancialCost]]</f>
        <v>234683.99</v>
      </c>
      <c r="R5960" s="7">
        <f>Sales_Data[[#This Row],[Actul Bill Amount]]-Sales_Data[[#This Row],[ShippingCost]]</f>
        <v>637683.99</v>
      </c>
      <c r="S5960">
        <v>971</v>
      </c>
      <c r="T5960">
        <v>1816.01</v>
      </c>
      <c r="U5960" t="s">
        <v>53</v>
      </c>
      <c r="V5960">
        <v>9500</v>
      </c>
      <c r="W5960" t="s">
        <v>22</v>
      </c>
      <c r="X5960" t="str">
        <f t="shared" si="187"/>
        <v>Nagpur</v>
      </c>
    </row>
    <row r="5961" spans="1:24" x14ac:dyDescent="0.4">
      <c r="A5961">
        <v>105960</v>
      </c>
      <c r="B5961" s="5">
        <v>45797.250694444447</v>
      </c>
      <c r="C5961" s="3" t="str">
        <f>TEXT(Sales_Data[[#This Row],[OrderDate]],"mmmm")</f>
        <v>May</v>
      </c>
      <c r="D5961" s="3" t="str">
        <f t="shared" si="186"/>
        <v>2025</v>
      </c>
      <c r="E5961" t="s">
        <v>39</v>
      </c>
      <c r="F5961" t="s">
        <v>55</v>
      </c>
      <c r="G5961" t="s">
        <v>31</v>
      </c>
      <c r="H5961" t="s">
        <v>16</v>
      </c>
      <c r="I5961" t="s">
        <v>100</v>
      </c>
      <c r="J5961">
        <v>66</v>
      </c>
      <c r="K5961">
        <v>600</v>
      </c>
      <c r="L5961" s="7">
        <f>Sales_Data[[#This Row],[OrderQuantity]] *Sales_Data[[#This Row],[UnitPrice]]</f>
        <v>39600</v>
      </c>
      <c r="M5961" s="7">
        <f>Sales_Data[[#This Row],[UnitPrice]]-Sales_Data[[#This Row],[UnitCost]]</f>
        <v>250</v>
      </c>
      <c r="N5961" s="7">
        <f>Sales_Data[[#This Row],[Gross Revenue]]-Sales_Data[[#This Row],[Discount Amount ]]</f>
        <v>39350</v>
      </c>
      <c r="O5961" s="7">
        <f>Sales_Data[[#This Row],[OrderQuantity]] *Sales_Data[[#This Row],[UnitCost]]</f>
        <v>23100</v>
      </c>
      <c r="P5961" s="7">
        <f>Sales_Data[[#This Row],[ItemCost]] +Sales_Data[[#This Row],[ShippingCost]]</f>
        <v>24284.81</v>
      </c>
      <c r="Q5961" s="7">
        <f>Sales_Data[[#This Row],[Gross Revenue]]-Sales_Data[[#This Row],[TotalFinancialCost]]</f>
        <v>15315.189999999999</v>
      </c>
      <c r="R5961" s="7">
        <f>Sales_Data[[#This Row],[Actul Bill Amount]]-Sales_Data[[#This Row],[ShippingCost]]</f>
        <v>38165.19</v>
      </c>
      <c r="S5961">
        <v>1050</v>
      </c>
      <c r="T5961">
        <v>1184.81</v>
      </c>
      <c r="U5961" t="s">
        <v>57</v>
      </c>
      <c r="V5961">
        <v>350</v>
      </c>
      <c r="W5961" t="s">
        <v>18</v>
      </c>
      <c r="X5961" t="str">
        <f t="shared" si="187"/>
        <v>Bengaluru</v>
      </c>
    </row>
    <row r="5962" spans="1:24" x14ac:dyDescent="0.4">
      <c r="A5962">
        <v>105961</v>
      </c>
      <c r="B5962" s="5">
        <v>45708.402083333334</v>
      </c>
      <c r="C5962" s="3" t="str">
        <f>TEXT(Sales_Data[[#This Row],[OrderDate]],"mmmm")</f>
        <v>February</v>
      </c>
      <c r="D5962" s="3" t="str">
        <f t="shared" si="186"/>
        <v>2025</v>
      </c>
      <c r="E5962" t="s">
        <v>45</v>
      </c>
      <c r="F5962" t="s">
        <v>28</v>
      </c>
      <c r="G5962" t="s">
        <v>31</v>
      </c>
      <c r="H5962" t="s">
        <v>20</v>
      </c>
      <c r="I5962" t="s">
        <v>100</v>
      </c>
      <c r="J5962">
        <v>28</v>
      </c>
      <c r="K5962">
        <v>450</v>
      </c>
      <c r="L5962" s="7">
        <f>Sales_Data[[#This Row],[OrderQuantity]] *Sales_Data[[#This Row],[UnitPrice]]</f>
        <v>12600</v>
      </c>
      <c r="M5962" s="7">
        <f>Sales_Data[[#This Row],[UnitPrice]]-Sales_Data[[#This Row],[UnitCost]]</f>
        <v>250</v>
      </c>
      <c r="N5962" s="7">
        <f>Sales_Data[[#This Row],[Gross Revenue]]-Sales_Data[[#This Row],[Discount Amount ]]</f>
        <v>12350</v>
      </c>
      <c r="O5962" s="7">
        <f>Sales_Data[[#This Row],[OrderQuantity]] *Sales_Data[[#This Row],[UnitCost]]</f>
        <v>5600</v>
      </c>
      <c r="P5962" s="7">
        <f>Sales_Data[[#This Row],[ItemCost]] +Sales_Data[[#This Row],[ShippingCost]]</f>
        <v>6220.14</v>
      </c>
      <c r="Q5962" s="7">
        <f>Sales_Data[[#This Row],[Gross Revenue]]-Sales_Data[[#This Row],[TotalFinancialCost]]</f>
        <v>6379.86</v>
      </c>
      <c r="R5962" s="7">
        <f>Sales_Data[[#This Row],[Actul Bill Amount]]-Sales_Data[[#This Row],[ShippingCost]]</f>
        <v>11729.86</v>
      </c>
      <c r="S5962">
        <v>755</v>
      </c>
      <c r="T5962">
        <v>620.14</v>
      </c>
      <c r="U5962" t="s">
        <v>30</v>
      </c>
      <c r="V5962">
        <v>200</v>
      </c>
      <c r="W5962" t="s">
        <v>22</v>
      </c>
      <c r="X5962" t="str">
        <f t="shared" si="187"/>
        <v>Nagpur</v>
      </c>
    </row>
    <row r="5963" spans="1:24" x14ac:dyDescent="0.4">
      <c r="A5963">
        <v>105962</v>
      </c>
      <c r="B5963" s="5">
        <v>45774.065972222219</v>
      </c>
      <c r="C5963" s="3" t="str">
        <f>TEXT(Sales_Data[[#This Row],[OrderDate]],"mmmm")</f>
        <v>April</v>
      </c>
      <c r="D5963" s="3" t="str">
        <f t="shared" si="186"/>
        <v>2025</v>
      </c>
      <c r="E5963" t="s">
        <v>42</v>
      </c>
      <c r="F5963" t="s">
        <v>40</v>
      </c>
      <c r="G5963" t="s">
        <v>15</v>
      </c>
      <c r="H5963" t="s">
        <v>32</v>
      </c>
      <c r="I5963" t="s">
        <v>100</v>
      </c>
      <c r="J5963">
        <v>29</v>
      </c>
      <c r="K5963">
        <v>5500</v>
      </c>
      <c r="L5963" s="7">
        <f>Sales_Data[[#This Row],[OrderQuantity]] *Sales_Data[[#This Row],[UnitPrice]]</f>
        <v>159500</v>
      </c>
      <c r="M5963" s="7">
        <f>Sales_Data[[#This Row],[UnitPrice]]-Sales_Data[[#This Row],[UnitCost]]</f>
        <v>2000</v>
      </c>
      <c r="N5963" s="7">
        <f>Sales_Data[[#This Row],[Gross Revenue]]-Sales_Data[[#This Row],[Discount Amount ]]</f>
        <v>157500</v>
      </c>
      <c r="O5963" s="7">
        <f>Sales_Data[[#This Row],[OrderQuantity]] *Sales_Data[[#This Row],[UnitCost]]</f>
        <v>101500</v>
      </c>
      <c r="P5963" s="7">
        <f>Sales_Data[[#This Row],[ItemCost]] +Sales_Data[[#This Row],[ShippingCost]]</f>
        <v>103741.98</v>
      </c>
      <c r="Q5963" s="7">
        <f>Sales_Data[[#This Row],[Gross Revenue]]-Sales_Data[[#This Row],[TotalFinancialCost]]</f>
        <v>55758.020000000004</v>
      </c>
      <c r="R5963" s="7">
        <f>Sales_Data[[#This Row],[Actul Bill Amount]]-Sales_Data[[#This Row],[ShippingCost]]</f>
        <v>155258.01999999999</v>
      </c>
      <c r="S5963">
        <v>317</v>
      </c>
      <c r="T5963">
        <v>2241.98</v>
      </c>
      <c r="U5963" t="s">
        <v>41</v>
      </c>
      <c r="V5963">
        <v>3500</v>
      </c>
      <c r="W5963" t="s">
        <v>33</v>
      </c>
      <c r="X5963" t="str">
        <f t="shared" si="187"/>
        <v>Delhi</v>
      </c>
    </row>
    <row r="5964" spans="1:24" x14ac:dyDescent="0.4">
      <c r="A5964">
        <v>105963</v>
      </c>
      <c r="B5964" s="5">
        <v>45703.887499999997</v>
      </c>
      <c r="C5964" s="3" t="str">
        <f>TEXT(Sales_Data[[#This Row],[OrderDate]],"mmmm")</f>
        <v>February</v>
      </c>
      <c r="D5964" s="3" t="str">
        <f t="shared" si="186"/>
        <v>2025</v>
      </c>
      <c r="E5964" t="s">
        <v>50</v>
      </c>
      <c r="F5964" t="s">
        <v>40</v>
      </c>
      <c r="G5964" t="s">
        <v>31</v>
      </c>
      <c r="H5964" t="s">
        <v>20</v>
      </c>
      <c r="I5964" t="s">
        <v>100</v>
      </c>
      <c r="J5964">
        <v>71</v>
      </c>
      <c r="K5964">
        <v>1500</v>
      </c>
      <c r="L5964" s="7">
        <f>Sales_Data[[#This Row],[OrderQuantity]] *Sales_Data[[#This Row],[UnitPrice]]</f>
        <v>106500</v>
      </c>
      <c r="M5964" s="7">
        <f>Sales_Data[[#This Row],[UnitPrice]]-Sales_Data[[#This Row],[UnitCost]]</f>
        <v>700</v>
      </c>
      <c r="N5964" s="7">
        <f>Sales_Data[[#This Row],[Gross Revenue]]-Sales_Data[[#This Row],[Discount Amount ]]</f>
        <v>105800</v>
      </c>
      <c r="O5964" s="7">
        <f>Sales_Data[[#This Row],[OrderQuantity]] *Sales_Data[[#This Row],[UnitCost]]</f>
        <v>56800</v>
      </c>
      <c r="P5964" s="7">
        <f>Sales_Data[[#This Row],[ItemCost]] +Sales_Data[[#This Row],[ShippingCost]]</f>
        <v>57754.98</v>
      </c>
      <c r="Q5964" s="7">
        <f>Sales_Data[[#This Row],[Gross Revenue]]-Sales_Data[[#This Row],[TotalFinancialCost]]</f>
        <v>48745.02</v>
      </c>
      <c r="R5964" s="7">
        <f>Sales_Data[[#This Row],[Actul Bill Amount]]-Sales_Data[[#This Row],[ShippingCost]]</f>
        <v>104845.02</v>
      </c>
      <c r="S5964">
        <v>822</v>
      </c>
      <c r="T5964">
        <v>954.98</v>
      </c>
      <c r="U5964" t="s">
        <v>52</v>
      </c>
      <c r="V5964">
        <v>800</v>
      </c>
      <c r="W5964" t="s">
        <v>22</v>
      </c>
      <c r="X5964" t="str">
        <f t="shared" si="187"/>
        <v>Nagpur</v>
      </c>
    </row>
    <row r="5965" spans="1:24" x14ac:dyDescent="0.4">
      <c r="A5965">
        <v>105964</v>
      </c>
      <c r="B5965" s="5">
        <v>45966.463194444441</v>
      </c>
      <c r="C5965" s="3" t="str">
        <f>TEXT(Sales_Data[[#This Row],[OrderDate]],"mmmm")</f>
        <v>November</v>
      </c>
      <c r="D5965" s="3" t="str">
        <f t="shared" si="186"/>
        <v>2025</v>
      </c>
      <c r="E5965" t="s">
        <v>23</v>
      </c>
      <c r="F5965" t="s">
        <v>43</v>
      </c>
      <c r="G5965" t="s">
        <v>29</v>
      </c>
      <c r="H5965" t="s">
        <v>32</v>
      </c>
      <c r="I5965" t="s">
        <v>100</v>
      </c>
      <c r="J5965">
        <v>4</v>
      </c>
      <c r="K5965">
        <v>2800</v>
      </c>
      <c r="L5965" s="7">
        <f>Sales_Data[[#This Row],[OrderQuantity]] *Sales_Data[[#This Row],[UnitPrice]]</f>
        <v>11200</v>
      </c>
      <c r="M5965" s="7">
        <f>Sales_Data[[#This Row],[UnitPrice]]-Sales_Data[[#This Row],[UnitCost]]</f>
        <v>1300</v>
      </c>
      <c r="N5965" s="7">
        <f>Sales_Data[[#This Row],[Gross Revenue]]-Sales_Data[[#This Row],[Discount Amount ]]</f>
        <v>9900</v>
      </c>
      <c r="O5965" s="7">
        <f>Sales_Data[[#This Row],[OrderQuantity]] *Sales_Data[[#This Row],[UnitCost]]</f>
        <v>6000</v>
      </c>
      <c r="P5965" s="7">
        <f>Sales_Data[[#This Row],[ItemCost]] +Sales_Data[[#This Row],[ShippingCost]]</f>
        <v>8732.59</v>
      </c>
      <c r="Q5965" s="7">
        <f>Sales_Data[[#This Row],[Gross Revenue]]-Sales_Data[[#This Row],[TotalFinancialCost]]</f>
        <v>2467.41</v>
      </c>
      <c r="R5965" s="7">
        <f>Sales_Data[[#This Row],[Actul Bill Amount]]-Sales_Data[[#This Row],[ShippingCost]]</f>
        <v>7167.41</v>
      </c>
      <c r="S5965">
        <v>1167</v>
      </c>
      <c r="T5965">
        <v>2732.59</v>
      </c>
      <c r="U5965" t="s">
        <v>61</v>
      </c>
      <c r="V5965">
        <v>1500</v>
      </c>
      <c r="W5965" t="s">
        <v>33</v>
      </c>
      <c r="X5965" t="str">
        <f t="shared" si="187"/>
        <v>Delhi</v>
      </c>
    </row>
    <row r="5966" spans="1:24" x14ac:dyDescent="0.4">
      <c r="A5966">
        <v>105965</v>
      </c>
      <c r="B5966" s="5">
        <v>45745.784722222219</v>
      </c>
      <c r="C5966" s="3" t="str">
        <f>TEXT(Sales_Data[[#This Row],[OrderDate]],"mmmm")</f>
        <v>March</v>
      </c>
      <c r="D5966" s="3" t="str">
        <f t="shared" si="186"/>
        <v>2025</v>
      </c>
      <c r="E5966" t="s">
        <v>39</v>
      </c>
      <c r="F5966" t="s">
        <v>40</v>
      </c>
      <c r="G5966" t="s">
        <v>15</v>
      </c>
      <c r="H5966" t="s">
        <v>16</v>
      </c>
      <c r="I5966" t="s">
        <v>100</v>
      </c>
      <c r="J5966">
        <v>45</v>
      </c>
      <c r="K5966">
        <v>5500</v>
      </c>
      <c r="L5966" s="7">
        <f>Sales_Data[[#This Row],[OrderQuantity]] *Sales_Data[[#This Row],[UnitPrice]]</f>
        <v>247500</v>
      </c>
      <c r="M5966" s="7">
        <f>Sales_Data[[#This Row],[UnitPrice]]-Sales_Data[[#This Row],[UnitCost]]</f>
        <v>2000</v>
      </c>
      <c r="N5966" s="7">
        <f>Sales_Data[[#This Row],[Gross Revenue]]-Sales_Data[[#This Row],[Discount Amount ]]</f>
        <v>245500</v>
      </c>
      <c r="O5966" s="7">
        <f>Sales_Data[[#This Row],[OrderQuantity]] *Sales_Data[[#This Row],[UnitCost]]</f>
        <v>157500</v>
      </c>
      <c r="P5966" s="7">
        <f>Sales_Data[[#This Row],[ItemCost]] +Sales_Data[[#This Row],[ShippingCost]]</f>
        <v>157961.73000000001</v>
      </c>
      <c r="Q5966" s="7">
        <f>Sales_Data[[#This Row],[Gross Revenue]]-Sales_Data[[#This Row],[TotalFinancialCost]]</f>
        <v>89538.26999999999</v>
      </c>
      <c r="R5966" s="7">
        <f>Sales_Data[[#This Row],[Actul Bill Amount]]-Sales_Data[[#This Row],[ShippingCost]]</f>
        <v>245038.27</v>
      </c>
      <c r="S5966">
        <v>613</v>
      </c>
      <c r="T5966">
        <v>461.73</v>
      </c>
      <c r="U5966" t="s">
        <v>41</v>
      </c>
      <c r="V5966">
        <v>3500</v>
      </c>
      <c r="W5966" t="s">
        <v>18</v>
      </c>
      <c r="X5966" t="str">
        <f t="shared" si="187"/>
        <v>Bengaluru</v>
      </c>
    </row>
    <row r="5967" spans="1:24" x14ac:dyDescent="0.4">
      <c r="A5967">
        <v>105966</v>
      </c>
      <c r="B5967" s="5">
        <v>45865.225694444445</v>
      </c>
      <c r="C5967" s="3" t="str">
        <f>TEXT(Sales_Data[[#This Row],[OrderDate]],"mmmm")</f>
        <v>July</v>
      </c>
      <c r="D5967" s="3" t="str">
        <f t="shared" si="186"/>
        <v>2025</v>
      </c>
      <c r="E5967" t="s">
        <v>13</v>
      </c>
      <c r="F5967" t="s">
        <v>46</v>
      </c>
      <c r="G5967" t="s">
        <v>15</v>
      </c>
      <c r="H5967" t="s">
        <v>20</v>
      </c>
      <c r="I5967" t="s">
        <v>100</v>
      </c>
      <c r="J5967">
        <v>18</v>
      </c>
      <c r="K5967">
        <v>15000</v>
      </c>
      <c r="L5967" s="7">
        <f>Sales_Data[[#This Row],[OrderQuantity]] *Sales_Data[[#This Row],[UnitPrice]]</f>
        <v>270000</v>
      </c>
      <c r="M5967" s="7">
        <f>Sales_Data[[#This Row],[UnitPrice]]-Sales_Data[[#This Row],[UnitCost]]</f>
        <v>5500</v>
      </c>
      <c r="N5967" s="7">
        <f>Sales_Data[[#This Row],[Gross Revenue]]-Sales_Data[[#This Row],[Discount Amount ]]</f>
        <v>264500</v>
      </c>
      <c r="O5967" s="7">
        <f>Sales_Data[[#This Row],[OrderQuantity]] *Sales_Data[[#This Row],[UnitCost]]</f>
        <v>171000</v>
      </c>
      <c r="P5967" s="7">
        <f>Sales_Data[[#This Row],[ItemCost]] +Sales_Data[[#This Row],[ShippingCost]]</f>
        <v>171621</v>
      </c>
      <c r="Q5967" s="7">
        <f>Sales_Data[[#This Row],[Gross Revenue]]-Sales_Data[[#This Row],[TotalFinancialCost]]</f>
        <v>98379</v>
      </c>
      <c r="R5967" s="7">
        <f>Sales_Data[[#This Row],[Actul Bill Amount]]-Sales_Data[[#This Row],[ShippingCost]]</f>
        <v>263879</v>
      </c>
      <c r="S5967">
        <v>962</v>
      </c>
      <c r="T5967">
        <v>621</v>
      </c>
      <c r="U5967" t="s">
        <v>53</v>
      </c>
      <c r="V5967">
        <v>9500</v>
      </c>
      <c r="W5967" t="s">
        <v>22</v>
      </c>
      <c r="X5967" t="str">
        <f t="shared" si="187"/>
        <v>Nagpur</v>
      </c>
    </row>
    <row r="5968" spans="1:24" x14ac:dyDescent="0.4">
      <c r="A5968">
        <v>105967</v>
      </c>
      <c r="B5968" s="5">
        <v>45926.87222222222</v>
      </c>
      <c r="C5968" s="3" t="str">
        <f>TEXT(Sales_Data[[#This Row],[OrderDate]],"mmmm")</f>
        <v>September</v>
      </c>
      <c r="D5968" s="3" t="str">
        <f t="shared" si="186"/>
        <v>2025</v>
      </c>
      <c r="E5968" t="s">
        <v>13</v>
      </c>
      <c r="F5968" t="s">
        <v>28</v>
      </c>
      <c r="G5968" t="s">
        <v>29</v>
      </c>
      <c r="H5968" t="s">
        <v>25</v>
      </c>
      <c r="I5968" t="s">
        <v>100</v>
      </c>
      <c r="J5968">
        <v>55</v>
      </c>
      <c r="K5968">
        <v>2500</v>
      </c>
      <c r="L5968" s="7">
        <f>Sales_Data[[#This Row],[OrderQuantity]] *Sales_Data[[#This Row],[UnitPrice]]</f>
        <v>137500</v>
      </c>
      <c r="M5968" s="7">
        <f>Sales_Data[[#This Row],[UnitPrice]]-Sales_Data[[#This Row],[UnitCost]]</f>
        <v>1000</v>
      </c>
      <c r="N5968" s="7">
        <f>Sales_Data[[#This Row],[Gross Revenue]]-Sales_Data[[#This Row],[Discount Amount ]]</f>
        <v>136500</v>
      </c>
      <c r="O5968" s="7">
        <f>Sales_Data[[#This Row],[OrderQuantity]] *Sales_Data[[#This Row],[UnitCost]]</f>
        <v>82500</v>
      </c>
      <c r="P5968" s="7">
        <f>Sales_Data[[#This Row],[ItemCost]] +Sales_Data[[#This Row],[ShippingCost]]</f>
        <v>83628.84</v>
      </c>
      <c r="Q5968" s="7">
        <f>Sales_Data[[#This Row],[Gross Revenue]]-Sales_Data[[#This Row],[TotalFinancialCost]]</f>
        <v>53871.16</v>
      </c>
      <c r="R5968" s="7">
        <f>Sales_Data[[#This Row],[Actul Bill Amount]]-Sales_Data[[#This Row],[ShippingCost]]</f>
        <v>135371.16</v>
      </c>
      <c r="S5968">
        <v>370</v>
      </c>
      <c r="T5968">
        <v>1128.8399999999999</v>
      </c>
      <c r="U5968" t="s">
        <v>54</v>
      </c>
      <c r="V5968">
        <v>1500</v>
      </c>
      <c r="W5968" t="s">
        <v>27</v>
      </c>
      <c r="X5968" t="str">
        <f t="shared" si="187"/>
        <v>Mumbai</v>
      </c>
    </row>
    <row r="5969" spans="1:24" x14ac:dyDescent="0.4">
      <c r="A5969">
        <v>105968</v>
      </c>
      <c r="B5969" s="5">
        <v>45746.801388888889</v>
      </c>
      <c r="C5969" s="3" t="str">
        <f>TEXT(Sales_Data[[#This Row],[OrderDate]],"mmmm")</f>
        <v>March</v>
      </c>
      <c r="D5969" s="3" t="str">
        <f t="shared" si="186"/>
        <v>2025</v>
      </c>
      <c r="E5969" t="s">
        <v>45</v>
      </c>
      <c r="F5969" t="s">
        <v>43</v>
      </c>
      <c r="G5969" t="s">
        <v>29</v>
      </c>
      <c r="H5969" t="s">
        <v>37</v>
      </c>
      <c r="I5969" t="s">
        <v>100</v>
      </c>
      <c r="J5969">
        <v>55</v>
      </c>
      <c r="K5969">
        <v>2800</v>
      </c>
      <c r="L5969" s="7">
        <f>Sales_Data[[#This Row],[OrderQuantity]] *Sales_Data[[#This Row],[UnitPrice]]</f>
        <v>154000</v>
      </c>
      <c r="M5969" s="7">
        <f>Sales_Data[[#This Row],[UnitPrice]]-Sales_Data[[#This Row],[UnitCost]]</f>
        <v>1300</v>
      </c>
      <c r="N5969" s="7">
        <f>Sales_Data[[#This Row],[Gross Revenue]]-Sales_Data[[#This Row],[Discount Amount ]]</f>
        <v>152700</v>
      </c>
      <c r="O5969" s="7">
        <f>Sales_Data[[#This Row],[OrderQuantity]] *Sales_Data[[#This Row],[UnitCost]]</f>
        <v>82500</v>
      </c>
      <c r="P5969" s="7">
        <f>Sales_Data[[#This Row],[ItemCost]] +Sales_Data[[#This Row],[ShippingCost]]</f>
        <v>83092.800000000003</v>
      </c>
      <c r="Q5969" s="7">
        <f>Sales_Data[[#This Row],[Gross Revenue]]-Sales_Data[[#This Row],[TotalFinancialCost]]</f>
        <v>70907.199999999997</v>
      </c>
      <c r="R5969" s="7">
        <f>Sales_Data[[#This Row],[Actul Bill Amount]]-Sales_Data[[#This Row],[ShippingCost]]</f>
        <v>152107.20000000001</v>
      </c>
      <c r="S5969">
        <v>1091</v>
      </c>
      <c r="T5969">
        <v>592.79999999999995</v>
      </c>
      <c r="U5969" t="s">
        <v>61</v>
      </c>
      <c r="V5969">
        <v>1500</v>
      </c>
      <c r="W5969" t="s">
        <v>38</v>
      </c>
      <c r="X5969" t="str">
        <f t="shared" si="187"/>
        <v>Kolkata</v>
      </c>
    </row>
    <row r="5970" spans="1:24" x14ac:dyDescent="0.4">
      <c r="A5970">
        <v>105969</v>
      </c>
      <c r="B5970" s="5">
        <v>45775.961805555555</v>
      </c>
      <c r="C5970" s="3" t="str">
        <f>TEXT(Sales_Data[[#This Row],[OrderDate]],"mmmm")</f>
        <v>April</v>
      </c>
      <c r="D5970" s="3" t="str">
        <f t="shared" si="186"/>
        <v>2025</v>
      </c>
      <c r="E5970" t="s">
        <v>45</v>
      </c>
      <c r="F5970" t="s">
        <v>24</v>
      </c>
      <c r="G5970" t="s">
        <v>15</v>
      </c>
      <c r="H5970" t="s">
        <v>37</v>
      </c>
      <c r="I5970" t="s">
        <v>100</v>
      </c>
      <c r="J5970">
        <v>59</v>
      </c>
      <c r="K5970">
        <v>25000</v>
      </c>
      <c r="L5970" s="7">
        <f>Sales_Data[[#This Row],[OrderQuantity]] *Sales_Data[[#This Row],[UnitPrice]]</f>
        <v>1475000</v>
      </c>
      <c r="M5970" s="7">
        <f>Sales_Data[[#This Row],[UnitPrice]]-Sales_Data[[#This Row],[UnitCost]]</f>
        <v>7000</v>
      </c>
      <c r="N5970" s="7">
        <f>Sales_Data[[#This Row],[Gross Revenue]]-Sales_Data[[#This Row],[Discount Amount ]]</f>
        <v>1468000</v>
      </c>
      <c r="O5970" s="7">
        <f>Sales_Data[[#This Row],[OrderQuantity]] *Sales_Data[[#This Row],[UnitCost]]</f>
        <v>1062000</v>
      </c>
      <c r="P5970" s="7">
        <f>Sales_Data[[#This Row],[ItemCost]] +Sales_Data[[#This Row],[ShippingCost]]</f>
        <v>1062562.6000000001</v>
      </c>
      <c r="Q5970" s="7">
        <f>Sales_Data[[#This Row],[Gross Revenue]]-Sales_Data[[#This Row],[TotalFinancialCost]]</f>
        <v>412437.39999999991</v>
      </c>
      <c r="R5970" s="7">
        <f>Sales_Data[[#This Row],[Actul Bill Amount]]-Sales_Data[[#This Row],[ShippingCost]]</f>
        <v>1467437.4</v>
      </c>
      <c r="S5970">
        <v>823</v>
      </c>
      <c r="T5970">
        <v>562.6</v>
      </c>
      <c r="U5970" t="s">
        <v>60</v>
      </c>
      <c r="V5970">
        <v>18000</v>
      </c>
      <c r="W5970" t="s">
        <v>38</v>
      </c>
      <c r="X5970" t="str">
        <f t="shared" si="187"/>
        <v>Kolkata</v>
      </c>
    </row>
    <row r="5971" spans="1:24" x14ac:dyDescent="0.4">
      <c r="A5971">
        <v>105970</v>
      </c>
      <c r="B5971" s="5">
        <v>45711.052083333336</v>
      </c>
      <c r="C5971" s="3" t="str">
        <f>TEXT(Sales_Data[[#This Row],[OrderDate]],"mmmm")</f>
        <v>February</v>
      </c>
      <c r="D5971" s="3" t="str">
        <f t="shared" si="186"/>
        <v>2025</v>
      </c>
      <c r="E5971" t="s">
        <v>34</v>
      </c>
      <c r="F5971" t="s">
        <v>14</v>
      </c>
      <c r="G5971" t="s">
        <v>29</v>
      </c>
      <c r="H5971" t="s">
        <v>37</v>
      </c>
      <c r="I5971" t="s">
        <v>100</v>
      </c>
      <c r="J5971">
        <v>91</v>
      </c>
      <c r="K5971">
        <v>3200</v>
      </c>
      <c r="L5971" s="7">
        <f>Sales_Data[[#This Row],[OrderQuantity]] *Sales_Data[[#This Row],[UnitPrice]]</f>
        <v>291200</v>
      </c>
      <c r="M5971" s="7">
        <f>Sales_Data[[#This Row],[UnitPrice]]-Sales_Data[[#This Row],[UnitCost]]</f>
        <v>1200</v>
      </c>
      <c r="N5971" s="7">
        <f>Sales_Data[[#This Row],[Gross Revenue]]-Sales_Data[[#This Row],[Discount Amount ]]</f>
        <v>290000</v>
      </c>
      <c r="O5971" s="7">
        <f>Sales_Data[[#This Row],[OrderQuantity]] *Sales_Data[[#This Row],[UnitCost]]</f>
        <v>182000</v>
      </c>
      <c r="P5971" s="7">
        <f>Sales_Data[[#This Row],[ItemCost]] +Sales_Data[[#This Row],[ShippingCost]]</f>
        <v>182522.76</v>
      </c>
      <c r="Q5971" s="7">
        <f>Sales_Data[[#This Row],[Gross Revenue]]-Sales_Data[[#This Row],[TotalFinancialCost]]</f>
        <v>108677.23999999999</v>
      </c>
      <c r="R5971" s="7">
        <f>Sales_Data[[#This Row],[Actul Bill Amount]]-Sales_Data[[#This Row],[ShippingCost]]</f>
        <v>289477.24</v>
      </c>
      <c r="S5971">
        <v>863</v>
      </c>
      <c r="T5971">
        <v>522.76</v>
      </c>
      <c r="U5971" t="s">
        <v>17</v>
      </c>
      <c r="V5971">
        <v>2000</v>
      </c>
      <c r="W5971" t="s">
        <v>38</v>
      </c>
      <c r="X5971" t="str">
        <f t="shared" si="187"/>
        <v>Kolkata</v>
      </c>
    </row>
    <row r="5972" spans="1:24" x14ac:dyDescent="0.4">
      <c r="A5972">
        <v>105971</v>
      </c>
      <c r="B5972" s="5">
        <v>45773.946527777778</v>
      </c>
      <c r="C5972" s="3" t="str">
        <f>TEXT(Sales_Data[[#This Row],[OrderDate]],"mmmm")</f>
        <v>April</v>
      </c>
      <c r="D5972" s="3" t="str">
        <f t="shared" si="186"/>
        <v>2025</v>
      </c>
      <c r="E5972" t="s">
        <v>50</v>
      </c>
      <c r="F5972" t="s">
        <v>14</v>
      </c>
      <c r="G5972" t="s">
        <v>29</v>
      </c>
      <c r="H5972" t="s">
        <v>20</v>
      </c>
      <c r="I5972" t="s">
        <v>100</v>
      </c>
      <c r="J5972">
        <v>91</v>
      </c>
      <c r="K5972">
        <v>6500</v>
      </c>
      <c r="L5972" s="7">
        <f>Sales_Data[[#This Row],[OrderQuantity]] *Sales_Data[[#This Row],[UnitPrice]]</f>
        <v>591500</v>
      </c>
      <c r="M5972" s="7">
        <f>Sales_Data[[#This Row],[UnitPrice]]-Sales_Data[[#This Row],[UnitCost]]</f>
        <v>2300</v>
      </c>
      <c r="N5972" s="7">
        <f>Sales_Data[[#This Row],[Gross Revenue]]-Sales_Data[[#This Row],[Discount Amount ]]</f>
        <v>589200</v>
      </c>
      <c r="O5972" s="7">
        <f>Sales_Data[[#This Row],[OrderQuantity]] *Sales_Data[[#This Row],[UnitCost]]</f>
        <v>382200</v>
      </c>
      <c r="P5972" s="7">
        <f>Sales_Data[[#This Row],[ItemCost]] +Sales_Data[[#This Row],[ShippingCost]]</f>
        <v>382819.76</v>
      </c>
      <c r="Q5972" s="7">
        <f>Sales_Data[[#This Row],[Gross Revenue]]-Sales_Data[[#This Row],[TotalFinancialCost]]</f>
        <v>208680.24</v>
      </c>
      <c r="R5972" s="7">
        <f>Sales_Data[[#This Row],[Actul Bill Amount]]-Sales_Data[[#This Row],[ShippingCost]]</f>
        <v>588580.24</v>
      </c>
      <c r="S5972">
        <v>333</v>
      </c>
      <c r="T5972">
        <v>619.76</v>
      </c>
      <c r="U5972" t="s">
        <v>21</v>
      </c>
      <c r="V5972">
        <v>4200</v>
      </c>
      <c r="W5972" t="s">
        <v>22</v>
      </c>
      <c r="X5972" t="str">
        <f t="shared" si="187"/>
        <v>Nagpur</v>
      </c>
    </row>
    <row r="5973" spans="1:24" x14ac:dyDescent="0.4">
      <c r="A5973">
        <v>105972</v>
      </c>
      <c r="B5973" s="5">
        <v>45775.823611111111</v>
      </c>
      <c r="C5973" s="3" t="str">
        <f>TEXT(Sales_Data[[#This Row],[OrderDate]],"mmmm")</f>
        <v>April</v>
      </c>
      <c r="D5973" s="3" t="str">
        <f t="shared" si="186"/>
        <v>2025</v>
      </c>
      <c r="E5973" t="s">
        <v>13</v>
      </c>
      <c r="F5973" t="s">
        <v>46</v>
      </c>
      <c r="G5973" t="s">
        <v>31</v>
      </c>
      <c r="H5973" t="s">
        <v>37</v>
      </c>
      <c r="I5973" t="s">
        <v>100</v>
      </c>
      <c r="J5973">
        <v>98</v>
      </c>
      <c r="K5973">
        <v>4500</v>
      </c>
      <c r="L5973" s="7">
        <f>Sales_Data[[#This Row],[OrderQuantity]] *Sales_Data[[#This Row],[UnitPrice]]</f>
        <v>441000</v>
      </c>
      <c r="M5973" s="7">
        <f>Sales_Data[[#This Row],[UnitPrice]]-Sales_Data[[#This Row],[UnitCost]]</f>
        <v>1700</v>
      </c>
      <c r="N5973" s="7">
        <f>Sales_Data[[#This Row],[Gross Revenue]]-Sales_Data[[#This Row],[Discount Amount ]]</f>
        <v>439300</v>
      </c>
      <c r="O5973" s="7">
        <f>Sales_Data[[#This Row],[OrderQuantity]] *Sales_Data[[#This Row],[UnitCost]]</f>
        <v>274400</v>
      </c>
      <c r="P5973" s="7">
        <f>Sales_Data[[#This Row],[ItemCost]] +Sales_Data[[#This Row],[ShippingCost]]</f>
        <v>275493.53000000003</v>
      </c>
      <c r="Q5973" s="7">
        <f>Sales_Data[[#This Row],[Gross Revenue]]-Sales_Data[[#This Row],[TotalFinancialCost]]</f>
        <v>165506.46999999997</v>
      </c>
      <c r="R5973" s="7">
        <f>Sales_Data[[#This Row],[Actul Bill Amount]]-Sales_Data[[#This Row],[ShippingCost]]</f>
        <v>438206.47</v>
      </c>
      <c r="S5973">
        <v>346</v>
      </c>
      <c r="T5973">
        <v>1093.53</v>
      </c>
      <c r="U5973" t="s">
        <v>47</v>
      </c>
      <c r="V5973">
        <v>2800</v>
      </c>
      <c r="W5973" t="s">
        <v>38</v>
      </c>
      <c r="X5973" t="str">
        <f t="shared" si="187"/>
        <v>Kolkata</v>
      </c>
    </row>
    <row r="5974" spans="1:24" x14ac:dyDescent="0.4">
      <c r="A5974">
        <v>105973</v>
      </c>
      <c r="B5974" s="5">
        <v>45917.573611111111</v>
      </c>
      <c r="C5974" s="3" t="str">
        <f>TEXT(Sales_Data[[#This Row],[OrderDate]],"mmmm")</f>
        <v>September</v>
      </c>
      <c r="D5974" s="3" t="str">
        <f t="shared" si="186"/>
        <v>2025</v>
      </c>
      <c r="E5974" t="s">
        <v>50</v>
      </c>
      <c r="F5974" t="s">
        <v>40</v>
      </c>
      <c r="G5974" t="s">
        <v>15</v>
      </c>
      <c r="H5974" t="s">
        <v>25</v>
      </c>
      <c r="I5974" t="s">
        <v>100</v>
      </c>
      <c r="J5974">
        <v>37</v>
      </c>
      <c r="K5974">
        <v>5500</v>
      </c>
      <c r="L5974" s="7">
        <f>Sales_Data[[#This Row],[OrderQuantity]] *Sales_Data[[#This Row],[UnitPrice]]</f>
        <v>203500</v>
      </c>
      <c r="M5974" s="7">
        <f>Sales_Data[[#This Row],[UnitPrice]]-Sales_Data[[#This Row],[UnitCost]]</f>
        <v>2000</v>
      </c>
      <c r="N5974" s="7">
        <f>Sales_Data[[#This Row],[Gross Revenue]]-Sales_Data[[#This Row],[Discount Amount ]]</f>
        <v>201500</v>
      </c>
      <c r="O5974" s="7">
        <f>Sales_Data[[#This Row],[OrderQuantity]] *Sales_Data[[#This Row],[UnitCost]]</f>
        <v>129500</v>
      </c>
      <c r="P5974" s="7">
        <f>Sales_Data[[#This Row],[ItemCost]] +Sales_Data[[#This Row],[ShippingCost]]</f>
        <v>130235.89</v>
      </c>
      <c r="Q5974" s="7">
        <f>Sales_Data[[#This Row],[Gross Revenue]]-Sales_Data[[#This Row],[TotalFinancialCost]]</f>
        <v>73264.11</v>
      </c>
      <c r="R5974" s="7">
        <f>Sales_Data[[#This Row],[Actul Bill Amount]]-Sales_Data[[#This Row],[ShippingCost]]</f>
        <v>200764.11</v>
      </c>
      <c r="S5974">
        <v>1092</v>
      </c>
      <c r="T5974">
        <v>735.89</v>
      </c>
      <c r="U5974" t="s">
        <v>41</v>
      </c>
      <c r="V5974">
        <v>3500</v>
      </c>
      <c r="W5974" t="s">
        <v>27</v>
      </c>
      <c r="X5974" t="str">
        <f t="shared" si="187"/>
        <v>Mumbai</v>
      </c>
    </row>
    <row r="5975" spans="1:24" x14ac:dyDescent="0.4">
      <c r="A5975">
        <v>105974</v>
      </c>
      <c r="B5975" s="5">
        <v>45732.265972222223</v>
      </c>
      <c r="C5975" s="3" t="str">
        <f>TEXT(Sales_Data[[#This Row],[OrderDate]],"mmmm")</f>
        <v>March</v>
      </c>
      <c r="D5975" s="3" t="str">
        <f t="shared" si="186"/>
        <v>2025</v>
      </c>
      <c r="E5975" t="s">
        <v>48</v>
      </c>
      <c r="F5975" t="s">
        <v>46</v>
      </c>
      <c r="G5975" t="s">
        <v>29</v>
      </c>
      <c r="H5975" t="s">
        <v>32</v>
      </c>
      <c r="I5975" t="s">
        <v>100</v>
      </c>
      <c r="J5975">
        <v>49</v>
      </c>
      <c r="K5975">
        <v>4500</v>
      </c>
      <c r="L5975" s="7">
        <f>Sales_Data[[#This Row],[OrderQuantity]] *Sales_Data[[#This Row],[UnitPrice]]</f>
        <v>220500</v>
      </c>
      <c r="M5975" s="7">
        <f>Sales_Data[[#This Row],[UnitPrice]]-Sales_Data[[#This Row],[UnitCost]]</f>
        <v>1700</v>
      </c>
      <c r="N5975" s="7">
        <f>Sales_Data[[#This Row],[Gross Revenue]]-Sales_Data[[#This Row],[Discount Amount ]]</f>
        <v>218800</v>
      </c>
      <c r="O5975" s="7">
        <f>Sales_Data[[#This Row],[OrderQuantity]] *Sales_Data[[#This Row],[UnitCost]]</f>
        <v>137200</v>
      </c>
      <c r="P5975" s="7">
        <f>Sales_Data[[#This Row],[ItemCost]] +Sales_Data[[#This Row],[ShippingCost]]</f>
        <v>138093.62</v>
      </c>
      <c r="Q5975" s="7">
        <f>Sales_Data[[#This Row],[Gross Revenue]]-Sales_Data[[#This Row],[TotalFinancialCost]]</f>
        <v>82406.38</v>
      </c>
      <c r="R5975" s="7">
        <f>Sales_Data[[#This Row],[Actul Bill Amount]]-Sales_Data[[#This Row],[ShippingCost]]</f>
        <v>217906.38</v>
      </c>
      <c r="S5975">
        <v>336</v>
      </c>
      <c r="T5975">
        <v>893.62</v>
      </c>
      <c r="U5975" t="s">
        <v>47</v>
      </c>
      <c r="V5975">
        <v>2800</v>
      </c>
      <c r="W5975" t="s">
        <v>33</v>
      </c>
      <c r="X5975" t="str">
        <f t="shared" si="187"/>
        <v>Delhi</v>
      </c>
    </row>
    <row r="5976" spans="1:24" x14ac:dyDescent="0.4">
      <c r="A5976">
        <v>105975</v>
      </c>
      <c r="B5976" s="5">
        <v>45962.170138888891</v>
      </c>
      <c r="C5976" s="3" t="str">
        <f>TEXT(Sales_Data[[#This Row],[OrderDate]],"mmmm")</f>
        <v>November</v>
      </c>
      <c r="D5976" s="3" t="str">
        <f t="shared" si="186"/>
        <v>2025</v>
      </c>
      <c r="E5976" t="s">
        <v>48</v>
      </c>
      <c r="F5976" t="s">
        <v>40</v>
      </c>
      <c r="G5976" t="s">
        <v>15</v>
      </c>
      <c r="H5976" t="s">
        <v>20</v>
      </c>
      <c r="I5976" t="s">
        <v>100</v>
      </c>
      <c r="J5976">
        <v>14</v>
      </c>
      <c r="K5976">
        <v>5500</v>
      </c>
      <c r="L5976" s="7">
        <f>Sales_Data[[#This Row],[OrderQuantity]] *Sales_Data[[#This Row],[UnitPrice]]</f>
        <v>77000</v>
      </c>
      <c r="M5976" s="7">
        <f>Sales_Data[[#This Row],[UnitPrice]]-Sales_Data[[#This Row],[UnitCost]]</f>
        <v>2000</v>
      </c>
      <c r="N5976" s="7">
        <f>Sales_Data[[#This Row],[Gross Revenue]]-Sales_Data[[#This Row],[Discount Amount ]]</f>
        <v>75000</v>
      </c>
      <c r="O5976" s="7">
        <f>Sales_Data[[#This Row],[OrderQuantity]] *Sales_Data[[#This Row],[UnitCost]]</f>
        <v>49000</v>
      </c>
      <c r="P5976" s="7">
        <f>Sales_Data[[#This Row],[ItemCost]] +Sales_Data[[#This Row],[ShippingCost]]</f>
        <v>49750.15</v>
      </c>
      <c r="Q5976" s="7">
        <f>Sales_Data[[#This Row],[Gross Revenue]]-Sales_Data[[#This Row],[TotalFinancialCost]]</f>
        <v>27249.85</v>
      </c>
      <c r="R5976" s="7">
        <f>Sales_Data[[#This Row],[Actul Bill Amount]]-Sales_Data[[#This Row],[ShippingCost]]</f>
        <v>74249.850000000006</v>
      </c>
      <c r="S5976">
        <v>1131</v>
      </c>
      <c r="T5976">
        <v>750.15</v>
      </c>
      <c r="U5976" t="s">
        <v>41</v>
      </c>
      <c r="V5976">
        <v>3500</v>
      </c>
      <c r="W5976" t="s">
        <v>22</v>
      </c>
      <c r="X5976" t="str">
        <f t="shared" si="187"/>
        <v>Nagpur</v>
      </c>
    </row>
    <row r="5977" spans="1:24" x14ac:dyDescent="0.4">
      <c r="A5977">
        <v>105976</v>
      </c>
      <c r="B5977" s="5">
        <v>45664.843055555553</v>
      </c>
      <c r="C5977" s="3" t="str">
        <f>TEXT(Sales_Data[[#This Row],[OrderDate]],"mmmm")</f>
        <v>January</v>
      </c>
      <c r="D5977" s="3" t="str">
        <f t="shared" si="186"/>
        <v>2025</v>
      </c>
      <c r="E5977" t="s">
        <v>39</v>
      </c>
      <c r="F5977" t="s">
        <v>28</v>
      </c>
      <c r="G5977" t="s">
        <v>15</v>
      </c>
      <c r="H5977" t="s">
        <v>37</v>
      </c>
      <c r="I5977" t="s">
        <v>100</v>
      </c>
      <c r="J5977">
        <v>8</v>
      </c>
      <c r="K5977">
        <v>2500</v>
      </c>
      <c r="L5977" s="7">
        <f>Sales_Data[[#This Row],[OrderQuantity]] *Sales_Data[[#This Row],[UnitPrice]]</f>
        <v>20000</v>
      </c>
      <c r="M5977" s="7">
        <f>Sales_Data[[#This Row],[UnitPrice]]-Sales_Data[[#This Row],[UnitCost]]</f>
        <v>1000</v>
      </c>
      <c r="N5977" s="7">
        <f>Sales_Data[[#This Row],[Gross Revenue]]-Sales_Data[[#This Row],[Discount Amount ]]</f>
        <v>19000</v>
      </c>
      <c r="O5977" s="7">
        <f>Sales_Data[[#This Row],[OrderQuantity]] *Sales_Data[[#This Row],[UnitCost]]</f>
        <v>12000</v>
      </c>
      <c r="P5977" s="7">
        <f>Sales_Data[[#This Row],[ItemCost]] +Sales_Data[[#This Row],[ShippingCost]]</f>
        <v>12748.42</v>
      </c>
      <c r="Q5977" s="7">
        <f>Sales_Data[[#This Row],[Gross Revenue]]-Sales_Data[[#This Row],[TotalFinancialCost]]</f>
        <v>7251.58</v>
      </c>
      <c r="R5977" s="7">
        <f>Sales_Data[[#This Row],[Actul Bill Amount]]-Sales_Data[[#This Row],[ShippingCost]]</f>
        <v>18251.580000000002</v>
      </c>
      <c r="S5977">
        <v>468</v>
      </c>
      <c r="T5977">
        <v>748.42</v>
      </c>
      <c r="U5977" t="s">
        <v>54</v>
      </c>
      <c r="V5977">
        <v>1500</v>
      </c>
      <c r="W5977" t="s">
        <v>38</v>
      </c>
      <c r="X5977" t="str">
        <f t="shared" si="187"/>
        <v>Kolkata</v>
      </c>
    </row>
    <row r="5978" spans="1:24" x14ac:dyDescent="0.4">
      <c r="A5978">
        <v>105977</v>
      </c>
      <c r="B5978" s="5">
        <v>45779.334722222222</v>
      </c>
      <c r="C5978" s="3" t="str">
        <f>TEXT(Sales_Data[[#This Row],[OrderDate]],"mmmm")</f>
        <v>May</v>
      </c>
      <c r="D5978" s="3" t="str">
        <f t="shared" si="186"/>
        <v>2025</v>
      </c>
      <c r="E5978" t="s">
        <v>13</v>
      </c>
      <c r="F5978" t="s">
        <v>28</v>
      </c>
      <c r="G5978" t="s">
        <v>15</v>
      </c>
      <c r="H5978" t="s">
        <v>25</v>
      </c>
      <c r="I5978" t="s">
        <v>100</v>
      </c>
      <c r="J5978">
        <v>90</v>
      </c>
      <c r="K5978">
        <v>2500</v>
      </c>
      <c r="L5978" s="7">
        <f>Sales_Data[[#This Row],[OrderQuantity]] *Sales_Data[[#This Row],[UnitPrice]]</f>
        <v>225000</v>
      </c>
      <c r="M5978" s="7">
        <f>Sales_Data[[#This Row],[UnitPrice]]-Sales_Data[[#This Row],[UnitCost]]</f>
        <v>1000</v>
      </c>
      <c r="N5978" s="7">
        <f>Sales_Data[[#This Row],[Gross Revenue]]-Sales_Data[[#This Row],[Discount Amount ]]</f>
        <v>224000</v>
      </c>
      <c r="O5978" s="7">
        <f>Sales_Data[[#This Row],[OrderQuantity]] *Sales_Data[[#This Row],[UnitCost]]</f>
        <v>135000</v>
      </c>
      <c r="P5978" s="7">
        <f>Sales_Data[[#This Row],[ItemCost]] +Sales_Data[[#This Row],[ShippingCost]]</f>
        <v>136872.37</v>
      </c>
      <c r="Q5978" s="7">
        <f>Sales_Data[[#This Row],[Gross Revenue]]-Sales_Data[[#This Row],[TotalFinancialCost]]</f>
        <v>88127.63</v>
      </c>
      <c r="R5978" s="7">
        <f>Sales_Data[[#This Row],[Actul Bill Amount]]-Sales_Data[[#This Row],[ShippingCost]]</f>
        <v>222127.63</v>
      </c>
      <c r="S5978">
        <v>949</v>
      </c>
      <c r="T5978">
        <v>1872.37</v>
      </c>
      <c r="U5978" t="s">
        <v>54</v>
      </c>
      <c r="V5978">
        <v>1500</v>
      </c>
      <c r="W5978" t="s">
        <v>27</v>
      </c>
      <c r="X5978" t="str">
        <f t="shared" si="187"/>
        <v>Mumbai</v>
      </c>
    </row>
    <row r="5979" spans="1:24" x14ac:dyDescent="0.4">
      <c r="A5979">
        <v>105978</v>
      </c>
      <c r="B5979" s="5">
        <v>45668.529861111114</v>
      </c>
      <c r="C5979" s="3" t="str">
        <f>TEXT(Sales_Data[[#This Row],[OrderDate]],"mmmm")</f>
        <v>January</v>
      </c>
      <c r="D5979" s="3" t="str">
        <f t="shared" si="186"/>
        <v>2025</v>
      </c>
      <c r="E5979" t="s">
        <v>19</v>
      </c>
      <c r="F5979" t="s">
        <v>35</v>
      </c>
      <c r="G5979" t="s">
        <v>15</v>
      </c>
      <c r="H5979" t="s">
        <v>37</v>
      </c>
      <c r="I5979" t="s">
        <v>100</v>
      </c>
      <c r="J5979">
        <v>81</v>
      </c>
      <c r="K5979">
        <v>12000</v>
      </c>
      <c r="L5979" s="7">
        <f>Sales_Data[[#This Row],[OrderQuantity]] *Sales_Data[[#This Row],[UnitPrice]]</f>
        <v>972000</v>
      </c>
      <c r="M5979" s="7">
        <f>Sales_Data[[#This Row],[UnitPrice]]-Sales_Data[[#This Row],[UnitCost]]</f>
        <v>4000</v>
      </c>
      <c r="N5979" s="7">
        <f>Sales_Data[[#This Row],[Gross Revenue]]-Sales_Data[[#This Row],[Discount Amount ]]</f>
        <v>968000</v>
      </c>
      <c r="O5979" s="7">
        <f>Sales_Data[[#This Row],[OrderQuantity]] *Sales_Data[[#This Row],[UnitCost]]</f>
        <v>648000</v>
      </c>
      <c r="P5979" s="7">
        <f>Sales_Data[[#This Row],[ItemCost]] +Sales_Data[[#This Row],[ShippingCost]]</f>
        <v>648930.27</v>
      </c>
      <c r="Q5979" s="7">
        <f>Sales_Data[[#This Row],[Gross Revenue]]-Sales_Data[[#This Row],[TotalFinancialCost]]</f>
        <v>323069.73</v>
      </c>
      <c r="R5979" s="7">
        <f>Sales_Data[[#This Row],[Actul Bill Amount]]-Sales_Data[[#This Row],[ShippingCost]]</f>
        <v>967069.73</v>
      </c>
      <c r="S5979">
        <v>317</v>
      </c>
      <c r="T5979">
        <v>930.27</v>
      </c>
      <c r="U5979" t="s">
        <v>36</v>
      </c>
      <c r="V5979">
        <v>8000</v>
      </c>
      <c r="W5979" t="s">
        <v>38</v>
      </c>
      <c r="X5979" t="str">
        <f t="shared" si="187"/>
        <v>Kolkata</v>
      </c>
    </row>
    <row r="5980" spans="1:24" x14ac:dyDescent="0.4">
      <c r="A5980">
        <v>105979</v>
      </c>
      <c r="B5980" s="5">
        <v>46005.601388888892</v>
      </c>
      <c r="C5980" s="3" t="str">
        <f>TEXT(Sales_Data[[#This Row],[OrderDate]],"mmmm")</f>
        <v>December</v>
      </c>
      <c r="D5980" s="3" t="str">
        <f t="shared" si="186"/>
        <v>2025</v>
      </c>
      <c r="E5980" t="s">
        <v>45</v>
      </c>
      <c r="F5980" t="s">
        <v>35</v>
      </c>
      <c r="G5980" t="s">
        <v>15</v>
      </c>
      <c r="H5980" t="s">
        <v>25</v>
      </c>
      <c r="I5980" t="s">
        <v>100</v>
      </c>
      <c r="J5980">
        <v>34</v>
      </c>
      <c r="K5980">
        <v>12000</v>
      </c>
      <c r="L5980" s="7">
        <f>Sales_Data[[#This Row],[OrderQuantity]] *Sales_Data[[#This Row],[UnitPrice]]</f>
        <v>408000</v>
      </c>
      <c r="M5980" s="7">
        <f>Sales_Data[[#This Row],[UnitPrice]]-Sales_Data[[#This Row],[UnitCost]]</f>
        <v>4000</v>
      </c>
      <c r="N5980" s="7">
        <f>Sales_Data[[#This Row],[Gross Revenue]]-Sales_Data[[#This Row],[Discount Amount ]]</f>
        <v>404000</v>
      </c>
      <c r="O5980" s="7">
        <f>Sales_Data[[#This Row],[OrderQuantity]] *Sales_Data[[#This Row],[UnitCost]]</f>
        <v>272000</v>
      </c>
      <c r="P5980" s="7">
        <f>Sales_Data[[#This Row],[ItemCost]] +Sales_Data[[#This Row],[ShippingCost]]</f>
        <v>273051.7</v>
      </c>
      <c r="Q5980" s="7">
        <f>Sales_Data[[#This Row],[Gross Revenue]]-Sales_Data[[#This Row],[TotalFinancialCost]]</f>
        <v>134948.29999999999</v>
      </c>
      <c r="R5980" s="7">
        <f>Sales_Data[[#This Row],[Actul Bill Amount]]-Sales_Data[[#This Row],[ShippingCost]]</f>
        <v>402948.3</v>
      </c>
      <c r="S5980">
        <v>400</v>
      </c>
      <c r="T5980">
        <v>1051.7</v>
      </c>
      <c r="U5980" t="s">
        <v>36</v>
      </c>
      <c r="V5980">
        <v>8000</v>
      </c>
      <c r="W5980" t="s">
        <v>27</v>
      </c>
      <c r="X5980" t="str">
        <f t="shared" si="187"/>
        <v>Mumbai</v>
      </c>
    </row>
    <row r="5981" spans="1:24" x14ac:dyDescent="0.4">
      <c r="A5981">
        <v>105980</v>
      </c>
      <c r="B5981" s="5">
        <v>45872.197916666664</v>
      </c>
      <c r="C5981" s="3" t="str">
        <f>TEXT(Sales_Data[[#This Row],[OrderDate]],"mmmm")</f>
        <v>August</v>
      </c>
      <c r="D5981" s="3" t="str">
        <f t="shared" si="186"/>
        <v>2025</v>
      </c>
      <c r="E5981" t="s">
        <v>19</v>
      </c>
      <c r="F5981" t="s">
        <v>43</v>
      </c>
      <c r="G5981" t="s">
        <v>15</v>
      </c>
      <c r="H5981" t="s">
        <v>20</v>
      </c>
      <c r="I5981" t="s">
        <v>100</v>
      </c>
      <c r="J5981">
        <v>6</v>
      </c>
      <c r="K5981">
        <v>2800</v>
      </c>
      <c r="L5981" s="7">
        <f>Sales_Data[[#This Row],[OrderQuantity]] *Sales_Data[[#This Row],[UnitPrice]]</f>
        <v>16800</v>
      </c>
      <c r="M5981" s="7">
        <f>Sales_Data[[#This Row],[UnitPrice]]-Sales_Data[[#This Row],[UnitCost]]</f>
        <v>1300</v>
      </c>
      <c r="N5981" s="7">
        <f>Sales_Data[[#This Row],[Gross Revenue]]-Sales_Data[[#This Row],[Discount Amount ]]</f>
        <v>15500</v>
      </c>
      <c r="O5981" s="7">
        <f>Sales_Data[[#This Row],[OrderQuantity]] *Sales_Data[[#This Row],[UnitCost]]</f>
        <v>9000</v>
      </c>
      <c r="P5981" s="7">
        <f>Sales_Data[[#This Row],[ItemCost]] +Sales_Data[[#This Row],[ShippingCost]]</f>
        <v>11295.15</v>
      </c>
      <c r="Q5981" s="7">
        <f>Sales_Data[[#This Row],[Gross Revenue]]-Sales_Data[[#This Row],[TotalFinancialCost]]</f>
        <v>5504.85</v>
      </c>
      <c r="R5981" s="7">
        <f>Sales_Data[[#This Row],[Actul Bill Amount]]-Sales_Data[[#This Row],[ShippingCost]]</f>
        <v>13204.85</v>
      </c>
      <c r="S5981">
        <v>374</v>
      </c>
      <c r="T5981">
        <v>2295.15</v>
      </c>
      <c r="U5981" t="s">
        <v>61</v>
      </c>
      <c r="V5981">
        <v>1500</v>
      </c>
      <c r="W5981" t="s">
        <v>22</v>
      </c>
      <c r="X5981" t="str">
        <f t="shared" si="187"/>
        <v>Nagpur</v>
      </c>
    </row>
    <row r="5982" spans="1:24" x14ac:dyDescent="0.4">
      <c r="A5982">
        <v>105981</v>
      </c>
      <c r="B5982" s="5">
        <v>45936.325694444444</v>
      </c>
      <c r="C5982" s="3" t="str">
        <f>TEXT(Sales_Data[[#This Row],[OrderDate]],"mmmm")</f>
        <v>October</v>
      </c>
      <c r="D5982" s="3" t="str">
        <f t="shared" si="186"/>
        <v>2025</v>
      </c>
      <c r="E5982" t="s">
        <v>34</v>
      </c>
      <c r="F5982" t="s">
        <v>14</v>
      </c>
      <c r="G5982" t="s">
        <v>15</v>
      </c>
      <c r="H5982" t="s">
        <v>16</v>
      </c>
      <c r="I5982" t="s">
        <v>100</v>
      </c>
      <c r="J5982">
        <v>66</v>
      </c>
      <c r="K5982">
        <v>3200</v>
      </c>
      <c r="L5982" s="7">
        <f>Sales_Data[[#This Row],[OrderQuantity]] *Sales_Data[[#This Row],[UnitPrice]]</f>
        <v>211200</v>
      </c>
      <c r="M5982" s="7">
        <f>Sales_Data[[#This Row],[UnitPrice]]-Sales_Data[[#This Row],[UnitCost]]</f>
        <v>1200</v>
      </c>
      <c r="N5982" s="7">
        <f>Sales_Data[[#This Row],[Gross Revenue]]-Sales_Data[[#This Row],[Discount Amount ]]</f>
        <v>210000</v>
      </c>
      <c r="O5982" s="7">
        <f>Sales_Data[[#This Row],[OrderQuantity]] *Sales_Data[[#This Row],[UnitCost]]</f>
        <v>132000</v>
      </c>
      <c r="P5982" s="7">
        <f>Sales_Data[[#This Row],[ItemCost]] +Sales_Data[[#This Row],[ShippingCost]]</f>
        <v>132746.78</v>
      </c>
      <c r="Q5982" s="7">
        <f>Sales_Data[[#This Row],[Gross Revenue]]-Sales_Data[[#This Row],[TotalFinancialCost]]</f>
        <v>78453.22</v>
      </c>
      <c r="R5982" s="7">
        <f>Sales_Data[[#This Row],[Actul Bill Amount]]-Sales_Data[[#This Row],[ShippingCost]]</f>
        <v>209253.22</v>
      </c>
      <c r="S5982">
        <v>518</v>
      </c>
      <c r="T5982">
        <v>746.78</v>
      </c>
      <c r="U5982" t="s">
        <v>17</v>
      </c>
      <c r="V5982">
        <v>2000</v>
      </c>
      <c r="W5982" t="s">
        <v>18</v>
      </c>
      <c r="X5982" t="str">
        <f t="shared" si="187"/>
        <v>Bengaluru</v>
      </c>
    </row>
    <row r="5983" spans="1:24" x14ac:dyDescent="0.4">
      <c r="A5983">
        <v>105982</v>
      </c>
      <c r="B5983" s="5">
        <v>45685.252083333333</v>
      </c>
      <c r="C5983" s="3" t="str">
        <f>TEXT(Sales_Data[[#This Row],[OrderDate]],"mmmm")</f>
        <v>January</v>
      </c>
      <c r="D5983" s="3" t="str">
        <f t="shared" si="186"/>
        <v>2025</v>
      </c>
      <c r="E5983" t="s">
        <v>23</v>
      </c>
      <c r="F5983" t="s">
        <v>28</v>
      </c>
      <c r="G5983" t="s">
        <v>31</v>
      </c>
      <c r="H5983" t="s">
        <v>37</v>
      </c>
      <c r="I5983" t="s">
        <v>100</v>
      </c>
      <c r="J5983">
        <v>49</v>
      </c>
      <c r="K5983">
        <v>2500</v>
      </c>
      <c r="L5983" s="7">
        <f>Sales_Data[[#This Row],[OrderQuantity]] *Sales_Data[[#This Row],[UnitPrice]]</f>
        <v>122500</v>
      </c>
      <c r="M5983" s="7">
        <f>Sales_Data[[#This Row],[UnitPrice]]-Sales_Data[[#This Row],[UnitCost]]</f>
        <v>1000</v>
      </c>
      <c r="N5983" s="7">
        <f>Sales_Data[[#This Row],[Gross Revenue]]-Sales_Data[[#This Row],[Discount Amount ]]</f>
        <v>121500</v>
      </c>
      <c r="O5983" s="7">
        <f>Sales_Data[[#This Row],[OrderQuantity]] *Sales_Data[[#This Row],[UnitCost]]</f>
        <v>73500</v>
      </c>
      <c r="P5983" s="7">
        <f>Sales_Data[[#This Row],[ItemCost]] +Sales_Data[[#This Row],[ShippingCost]]</f>
        <v>73757.59</v>
      </c>
      <c r="Q5983" s="7">
        <f>Sales_Data[[#This Row],[Gross Revenue]]-Sales_Data[[#This Row],[TotalFinancialCost]]</f>
        <v>48742.41</v>
      </c>
      <c r="R5983" s="7">
        <f>Sales_Data[[#This Row],[Actul Bill Amount]]-Sales_Data[[#This Row],[ShippingCost]]</f>
        <v>121242.41</v>
      </c>
      <c r="S5983">
        <v>1050</v>
      </c>
      <c r="T5983">
        <v>257.58999999999997</v>
      </c>
      <c r="U5983" t="s">
        <v>54</v>
      </c>
      <c r="V5983">
        <v>1500</v>
      </c>
      <c r="W5983" t="s">
        <v>38</v>
      </c>
      <c r="X5983" t="str">
        <f t="shared" si="187"/>
        <v>Kolkata</v>
      </c>
    </row>
    <row r="5984" spans="1:24" x14ac:dyDescent="0.4">
      <c r="A5984">
        <v>105983</v>
      </c>
      <c r="B5984" s="5">
        <v>45892.496527777781</v>
      </c>
      <c r="C5984" s="3" t="str">
        <f>TEXT(Sales_Data[[#This Row],[OrderDate]],"mmmm")</f>
        <v>August</v>
      </c>
      <c r="D5984" s="3" t="str">
        <f t="shared" si="186"/>
        <v>2025</v>
      </c>
      <c r="E5984" t="s">
        <v>34</v>
      </c>
      <c r="F5984" t="s">
        <v>35</v>
      </c>
      <c r="G5984" t="s">
        <v>29</v>
      </c>
      <c r="H5984" t="s">
        <v>32</v>
      </c>
      <c r="I5984" t="s">
        <v>100</v>
      </c>
      <c r="J5984">
        <v>78</v>
      </c>
      <c r="K5984">
        <v>12000</v>
      </c>
      <c r="L5984" s="7">
        <f>Sales_Data[[#This Row],[OrderQuantity]] *Sales_Data[[#This Row],[UnitPrice]]</f>
        <v>936000</v>
      </c>
      <c r="M5984" s="7">
        <f>Sales_Data[[#This Row],[UnitPrice]]-Sales_Data[[#This Row],[UnitCost]]</f>
        <v>4000</v>
      </c>
      <c r="N5984" s="7">
        <f>Sales_Data[[#This Row],[Gross Revenue]]-Sales_Data[[#This Row],[Discount Amount ]]</f>
        <v>932000</v>
      </c>
      <c r="O5984" s="7">
        <f>Sales_Data[[#This Row],[OrderQuantity]] *Sales_Data[[#This Row],[UnitCost]]</f>
        <v>624000</v>
      </c>
      <c r="P5984" s="7">
        <f>Sales_Data[[#This Row],[ItemCost]] +Sales_Data[[#This Row],[ShippingCost]]</f>
        <v>624437.04</v>
      </c>
      <c r="Q5984" s="7">
        <f>Sales_Data[[#This Row],[Gross Revenue]]-Sales_Data[[#This Row],[TotalFinancialCost]]</f>
        <v>311562.95999999996</v>
      </c>
      <c r="R5984" s="7">
        <f>Sales_Data[[#This Row],[Actul Bill Amount]]-Sales_Data[[#This Row],[ShippingCost]]</f>
        <v>931562.96</v>
      </c>
      <c r="S5984">
        <v>603</v>
      </c>
      <c r="T5984">
        <v>437.04</v>
      </c>
      <c r="U5984" t="s">
        <v>36</v>
      </c>
      <c r="V5984">
        <v>8000</v>
      </c>
      <c r="W5984" t="s">
        <v>33</v>
      </c>
      <c r="X5984" t="str">
        <f t="shared" si="187"/>
        <v>Delhi</v>
      </c>
    </row>
    <row r="5985" spans="1:24" x14ac:dyDescent="0.4">
      <c r="A5985">
        <v>105984</v>
      </c>
      <c r="B5985" s="5">
        <v>45970.79583333333</v>
      </c>
      <c r="C5985" s="3" t="str">
        <f>TEXT(Sales_Data[[#This Row],[OrderDate]],"mmmm")</f>
        <v>November</v>
      </c>
      <c r="D5985" s="3" t="str">
        <f t="shared" si="186"/>
        <v>2025</v>
      </c>
      <c r="E5985" t="s">
        <v>19</v>
      </c>
      <c r="F5985" t="s">
        <v>40</v>
      </c>
      <c r="G5985" t="s">
        <v>29</v>
      </c>
      <c r="H5985" t="s">
        <v>20</v>
      </c>
      <c r="I5985" t="s">
        <v>100</v>
      </c>
      <c r="J5985">
        <v>26</v>
      </c>
      <c r="K5985">
        <v>1500</v>
      </c>
      <c r="L5985" s="7">
        <f>Sales_Data[[#This Row],[OrderQuantity]] *Sales_Data[[#This Row],[UnitPrice]]</f>
        <v>39000</v>
      </c>
      <c r="M5985" s="7">
        <f>Sales_Data[[#This Row],[UnitPrice]]-Sales_Data[[#This Row],[UnitCost]]</f>
        <v>700</v>
      </c>
      <c r="N5985" s="7">
        <f>Sales_Data[[#This Row],[Gross Revenue]]-Sales_Data[[#This Row],[Discount Amount ]]</f>
        <v>38300</v>
      </c>
      <c r="O5985" s="7">
        <f>Sales_Data[[#This Row],[OrderQuantity]] *Sales_Data[[#This Row],[UnitCost]]</f>
        <v>20800</v>
      </c>
      <c r="P5985" s="7">
        <f>Sales_Data[[#This Row],[ItemCost]] +Sales_Data[[#This Row],[ShippingCost]]</f>
        <v>21600.46</v>
      </c>
      <c r="Q5985" s="7">
        <f>Sales_Data[[#This Row],[Gross Revenue]]-Sales_Data[[#This Row],[TotalFinancialCost]]</f>
        <v>17399.54</v>
      </c>
      <c r="R5985" s="7">
        <f>Sales_Data[[#This Row],[Actul Bill Amount]]-Sales_Data[[#This Row],[ShippingCost]]</f>
        <v>37499.54</v>
      </c>
      <c r="S5985">
        <v>838</v>
      </c>
      <c r="T5985">
        <v>800.46</v>
      </c>
      <c r="U5985" t="s">
        <v>52</v>
      </c>
      <c r="V5985">
        <v>800</v>
      </c>
      <c r="W5985" t="s">
        <v>22</v>
      </c>
      <c r="X5985" t="str">
        <f t="shared" si="187"/>
        <v>Nagpur</v>
      </c>
    </row>
    <row r="5986" spans="1:24" x14ac:dyDescent="0.4">
      <c r="A5986">
        <v>105985</v>
      </c>
      <c r="B5986" s="5">
        <v>45683.984027777777</v>
      </c>
      <c r="C5986" s="3" t="str">
        <f>TEXT(Sales_Data[[#This Row],[OrderDate]],"mmmm")</f>
        <v>January</v>
      </c>
      <c r="D5986" s="3" t="str">
        <f t="shared" si="186"/>
        <v>2025</v>
      </c>
      <c r="E5986" t="s">
        <v>19</v>
      </c>
      <c r="F5986" t="s">
        <v>24</v>
      </c>
      <c r="G5986" t="s">
        <v>31</v>
      </c>
      <c r="H5986" t="s">
        <v>37</v>
      </c>
      <c r="I5986" t="s">
        <v>100</v>
      </c>
      <c r="J5986">
        <v>85</v>
      </c>
      <c r="K5986">
        <v>25000</v>
      </c>
      <c r="L5986" s="7">
        <f>Sales_Data[[#This Row],[OrderQuantity]] *Sales_Data[[#This Row],[UnitPrice]]</f>
        <v>2125000</v>
      </c>
      <c r="M5986" s="7">
        <f>Sales_Data[[#This Row],[UnitPrice]]-Sales_Data[[#This Row],[UnitCost]]</f>
        <v>7000</v>
      </c>
      <c r="N5986" s="7">
        <f>Sales_Data[[#This Row],[Gross Revenue]]-Sales_Data[[#This Row],[Discount Amount ]]</f>
        <v>2118000</v>
      </c>
      <c r="O5986" s="7">
        <f>Sales_Data[[#This Row],[OrderQuantity]] *Sales_Data[[#This Row],[UnitCost]]</f>
        <v>1530000</v>
      </c>
      <c r="P5986" s="7">
        <f>Sales_Data[[#This Row],[ItemCost]] +Sales_Data[[#This Row],[ShippingCost]]</f>
        <v>1532333.18</v>
      </c>
      <c r="Q5986" s="7">
        <f>Sales_Data[[#This Row],[Gross Revenue]]-Sales_Data[[#This Row],[TotalFinancialCost]]</f>
        <v>592666.82000000007</v>
      </c>
      <c r="R5986" s="7">
        <f>Sales_Data[[#This Row],[Actul Bill Amount]]-Sales_Data[[#This Row],[ShippingCost]]</f>
        <v>2115666.8199999998</v>
      </c>
      <c r="S5986">
        <v>968</v>
      </c>
      <c r="T5986">
        <v>2333.1799999999998</v>
      </c>
      <c r="U5986" t="s">
        <v>60</v>
      </c>
      <c r="V5986">
        <v>18000</v>
      </c>
      <c r="W5986" t="s">
        <v>38</v>
      </c>
      <c r="X5986" t="str">
        <f t="shared" si="187"/>
        <v>Kolkata</v>
      </c>
    </row>
    <row r="5987" spans="1:24" x14ac:dyDescent="0.4">
      <c r="A5987">
        <v>105986</v>
      </c>
      <c r="B5987" s="5">
        <v>45711.941666666666</v>
      </c>
      <c r="C5987" s="3" t="str">
        <f>TEXT(Sales_Data[[#This Row],[OrderDate]],"mmmm")</f>
        <v>February</v>
      </c>
      <c r="D5987" s="3" t="str">
        <f t="shared" si="186"/>
        <v>2025</v>
      </c>
      <c r="E5987" t="s">
        <v>23</v>
      </c>
      <c r="F5987" t="s">
        <v>43</v>
      </c>
      <c r="G5987" t="s">
        <v>29</v>
      </c>
      <c r="H5987" t="s">
        <v>25</v>
      </c>
      <c r="I5987" t="s">
        <v>100</v>
      </c>
      <c r="J5987">
        <v>53</v>
      </c>
      <c r="K5987">
        <v>2800</v>
      </c>
      <c r="L5987" s="7">
        <f>Sales_Data[[#This Row],[OrderQuantity]] *Sales_Data[[#This Row],[UnitPrice]]</f>
        <v>148400</v>
      </c>
      <c r="M5987" s="7">
        <f>Sales_Data[[#This Row],[UnitPrice]]-Sales_Data[[#This Row],[UnitCost]]</f>
        <v>1300</v>
      </c>
      <c r="N5987" s="7">
        <f>Sales_Data[[#This Row],[Gross Revenue]]-Sales_Data[[#This Row],[Discount Amount ]]</f>
        <v>147100</v>
      </c>
      <c r="O5987" s="7">
        <f>Sales_Data[[#This Row],[OrderQuantity]] *Sales_Data[[#This Row],[UnitCost]]</f>
        <v>79500</v>
      </c>
      <c r="P5987" s="7">
        <f>Sales_Data[[#This Row],[ItemCost]] +Sales_Data[[#This Row],[ShippingCost]]</f>
        <v>80035.759999999995</v>
      </c>
      <c r="Q5987" s="7">
        <f>Sales_Data[[#This Row],[Gross Revenue]]-Sales_Data[[#This Row],[TotalFinancialCost]]</f>
        <v>68364.240000000005</v>
      </c>
      <c r="R5987" s="7">
        <f>Sales_Data[[#This Row],[Actul Bill Amount]]-Sales_Data[[#This Row],[ShippingCost]]</f>
        <v>146564.24</v>
      </c>
      <c r="S5987">
        <v>678</v>
      </c>
      <c r="T5987">
        <v>535.76</v>
      </c>
      <c r="U5987" t="s">
        <v>61</v>
      </c>
      <c r="V5987">
        <v>1500</v>
      </c>
      <c r="W5987" t="s">
        <v>27</v>
      </c>
      <c r="X5987" t="str">
        <f t="shared" si="187"/>
        <v>Mumbai</v>
      </c>
    </row>
    <row r="5988" spans="1:24" x14ac:dyDescent="0.4">
      <c r="A5988">
        <v>105987</v>
      </c>
      <c r="B5988" s="5">
        <v>45686.475694444445</v>
      </c>
      <c r="C5988" s="3" t="str">
        <f>TEXT(Sales_Data[[#This Row],[OrderDate]],"mmmm")</f>
        <v>January</v>
      </c>
      <c r="D5988" s="3" t="str">
        <f t="shared" si="186"/>
        <v>2025</v>
      </c>
      <c r="E5988" t="s">
        <v>45</v>
      </c>
      <c r="F5988" t="s">
        <v>28</v>
      </c>
      <c r="G5988" t="s">
        <v>31</v>
      </c>
      <c r="H5988" t="s">
        <v>20</v>
      </c>
      <c r="I5988" t="s">
        <v>100</v>
      </c>
      <c r="J5988">
        <v>18</v>
      </c>
      <c r="K5988">
        <v>450</v>
      </c>
      <c r="L5988" s="7">
        <f>Sales_Data[[#This Row],[OrderQuantity]] *Sales_Data[[#This Row],[UnitPrice]]</f>
        <v>8100</v>
      </c>
      <c r="M5988" s="7">
        <f>Sales_Data[[#This Row],[UnitPrice]]-Sales_Data[[#This Row],[UnitCost]]</f>
        <v>250</v>
      </c>
      <c r="N5988" s="7">
        <f>Sales_Data[[#This Row],[Gross Revenue]]-Sales_Data[[#This Row],[Discount Amount ]]</f>
        <v>7850</v>
      </c>
      <c r="O5988" s="7">
        <f>Sales_Data[[#This Row],[OrderQuantity]] *Sales_Data[[#This Row],[UnitCost]]</f>
        <v>3600</v>
      </c>
      <c r="P5988" s="7">
        <f>Sales_Data[[#This Row],[ItemCost]] +Sales_Data[[#This Row],[ShippingCost]]</f>
        <v>6323.59</v>
      </c>
      <c r="Q5988" s="7">
        <f>Sales_Data[[#This Row],[Gross Revenue]]-Sales_Data[[#This Row],[TotalFinancialCost]]</f>
        <v>1776.4099999999999</v>
      </c>
      <c r="R5988" s="7">
        <f>Sales_Data[[#This Row],[Actul Bill Amount]]-Sales_Data[[#This Row],[ShippingCost]]</f>
        <v>5126.41</v>
      </c>
      <c r="S5988">
        <v>1076</v>
      </c>
      <c r="T5988">
        <v>2723.59</v>
      </c>
      <c r="U5988" t="s">
        <v>30</v>
      </c>
      <c r="V5988">
        <v>200</v>
      </c>
      <c r="W5988" t="s">
        <v>22</v>
      </c>
      <c r="X5988" t="str">
        <f t="shared" si="187"/>
        <v>Nagpur</v>
      </c>
    </row>
    <row r="5989" spans="1:24" x14ac:dyDescent="0.4">
      <c r="A5989">
        <v>105988</v>
      </c>
      <c r="B5989" s="5">
        <v>46010.79583333333</v>
      </c>
      <c r="C5989" s="3" t="str">
        <f>TEXT(Sales_Data[[#This Row],[OrderDate]],"mmmm")</f>
        <v>December</v>
      </c>
      <c r="D5989" s="3" t="str">
        <f t="shared" si="186"/>
        <v>2025</v>
      </c>
      <c r="E5989" t="s">
        <v>13</v>
      </c>
      <c r="F5989" t="s">
        <v>35</v>
      </c>
      <c r="G5989" t="s">
        <v>15</v>
      </c>
      <c r="H5989" t="s">
        <v>37</v>
      </c>
      <c r="I5989" t="s">
        <v>100</v>
      </c>
      <c r="J5989">
        <v>51</v>
      </c>
      <c r="K5989">
        <v>8500</v>
      </c>
      <c r="L5989" s="7">
        <f>Sales_Data[[#This Row],[OrderQuantity]] *Sales_Data[[#This Row],[UnitPrice]]</f>
        <v>433500</v>
      </c>
      <c r="M5989" s="7">
        <f>Sales_Data[[#This Row],[UnitPrice]]-Sales_Data[[#This Row],[UnitCost]]</f>
        <v>3000</v>
      </c>
      <c r="N5989" s="7">
        <f>Sales_Data[[#This Row],[Gross Revenue]]-Sales_Data[[#This Row],[Discount Amount ]]</f>
        <v>430500</v>
      </c>
      <c r="O5989" s="7">
        <f>Sales_Data[[#This Row],[OrderQuantity]] *Sales_Data[[#This Row],[UnitCost]]</f>
        <v>280500</v>
      </c>
      <c r="P5989" s="7">
        <f>Sales_Data[[#This Row],[ItemCost]] +Sales_Data[[#This Row],[ShippingCost]]</f>
        <v>281290.17</v>
      </c>
      <c r="Q5989" s="7">
        <f>Sales_Data[[#This Row],[Gross Revenue]]-Sales_Data[[#This Row],[TotalFinancialCost]]</f>
        <v>152209.83000000002</v>
      </c>
      <c r="R5989" s="7">
        <f>Sales_Data[[#This Row],[Actul Bill Amount]]-Sales_Data[[#This Row],[ShippingCost]]</f>
        <v>429709.83</v>
      </c>
      <c r="S5989">
        <v>332</v>
      </c>
      <c r="T5989">
        <v>790.17</v>
      </c>
      <c r="U5989" t="s">
        <v>49</v>
      </c>
      <c r="V5989">
        <v>5500</v>
      </c>
      <c r="W5989" t="s">
        <v>38</v>
      </c>
      <c r="X5989" t="str">
        <f t="shared" si="187"/>
        <v>Kolkata</v>
      </c>
    </row>
    <row r="5990" spans="1:24" x14ac:dyDescent="0.4">
      <c r="A5990">
        <v>105989</v>
      </c>
      <c r="B5990" s="5">
        <v>45821.875694444447</v>
      </c>
      <c r="C5990" s="3" t="str">
        <f>TEXT(Sales_Data[[#This Row],[OrderDate]],"mmmm")</f>
        <v>June</v>
      </c>
      <c r="D5990" s="3" t="str">
        <f t="shared" si="186"/>
        <v>2025</v>
      </c>
      <c r="E5990" t="s">
        <v>50</v>
      </c>
      <c r="F5990" t="s">
        <v>28</v>
      </c>
      <c r="G5990" t="s">
        <v>29</v>
      </c>
      <c r="H5990" t="s">
        <v>37</v>
      </c>
      <c r="I5990" t="s">
        <v>100</v>
      </c>
      <c r="J5990">
        <v>46</v>
      </c>
      <c r="K5990">
        <v>2500</v>
      </c>
      <c r="L5990" s="7">
        <f>Sales_Data[[#This Row],[OrderQuantity]] *Sales_Data[[#This Row],[UnitPrice]]</f>
        <v>115000</v>
      </c>
      <c r="M5990" s="7">
        <f>Sales_Data[[#This Row],[UnitPrice]]-Sales_Data[[#This Row],[UnitCost]]</f>
        <v>1000</v>
      </c>
      <c r="N5990" s="7">
        <f>Sales_Data[[#This Row],[Gross Revenue]]-Sales_Data[[#This Row],[Discount Amount ]]</f>
        <v>114000</v>
      </c>
      <c r="O5990" s="7">
        <f>Sales_Data[[#This Row],[OrderQuantity]] *Sales_Data[[#This Row],[UnitCost]]</f>
        <v>69000</v>
      </c>
      <c r="P5990" s="7">
        <f>Sales_Data[[#This Row],[ItemCost]] +Sales_Data[[#This Row],[ShippingCost]]</f>
        <v>70488.820000000007</v>
      </c>
      <c r="Q5990" s="7">
        <f>Sales_Data[[#This Row],[Gross Revenue]]-Sales_Data[[#This Row],[TotalFinancialCost]]</f>
        <v>44511.179999999993</v>
      </c>
      <c r="R5990" s="7">
        <f>Sales_Data[[#This Row],[Actul Bill Amount]]-Sales_Data[[#This Row],[ShippingCost]]</f>
        <v>112511.18</v>
      </c>
      <c r="S5990">
        <v>909</v>
      </c>
      <c r="T5990">
        <v>1488.82</v>
      </c>
      <c r="U5990" t="s">
        <v>54</v>
      </c>
      <c r="V5990">
        <v>1500</v>
      </c>
      <c r="W5990" t="s">
        <v>38</v>
      </c>
      <c r="X5990" t="str">
        <f t="shared" si="187"/>
        <v>Kolkata</v>
      </c>
    </row>
    <row r="5991" spans="1:24" x14ac:dyDescent="0.4">
      <c r="A5991">
        <v>105990</v>
      </c>
      <c r="B5991" s="5">
        <v>45927.577777777777</v>
      </c>
      <c r="C5991" s="3" t="str">
        <f>TEXT(Sales_Data[[#This Row],[OrderDate]],"mmmm")</f>
        <v>September</v>
      </c>
      <c r="D5991" s="3" t="str">
        <f t="shared" si="186"/>
        <v>2025</v>
      </c>
      <c r="E5991" t="s">
        <v>34</v>
      </c>
      <c r="F5991" t="s">
        <v>40</v>
      </c>
      <c r="G5991" t="s">
        <v>31</v>
      </c>
      <c r="H5991" t="s">
        <v>37</v>
      </c>
      <c r="I5991" t="s">
        <v>100</v>
      </c>
      <c r="J5991">
        <v>70</v>
      </c>
      <c r="K5991">
        <v>1500</v>
      </c>
      <c r="L5991" s="7">
        <f>Sales_Data[[#This Row],[OrderQuantity]] *Sales_Data[[#This Row],[UnitPrice]]</f>
        <v>105000</v>
      </c>
      <c r="M5991" s="7">
        <f>Sales_Data[[#This Row],[UnitPrice]]-Sales_Data[[#This Row],[UnitCost]]</f>
        <v>700</v>
      </c>
      <c r="N5991" s="7">
        <f>Sales_Data[[#This Row],[Gross Revenue]]-Sales_Data[[#This Row],[Discount Amount ]]</f>
        <v>104300</v>
      </c>
      <c r="O5991" s="7">
        <f>Sales_Data[[#This Row],[OrderQuantity]] *Sales_Data[[#This Row],[UnitCost]]</f>
        <v>56000</v>
      </c>
      <c r="P5991" s="7">
        <f>Sales_Data[[#This Row],[ItemCost]] +Sales_Data[[#This Row],[ShippingCost]]</f>
        <v>56248.02</v>
      </c>
      <c r="Q5991" s="7">
        <f>Sales_Data[[#This Row],[Gross Revenue]]-Sales_Data[[#This Row],[TotalFinancialCost]]</f>
        <v>48751.98</v>
      </c>
      <c r="R5991" s="7">
        <f>Sales_Data[[#This Row],[Actul Bill Amount]]-Sales_Data[[#This Row],[ShippingCost]]</f>
        <v>104051.98</v>
      </c>
      <c r="S5991">
        <v>730</v>
      </c>
      <c r="T5991">
        <v>248.02</v>
      </c>
      <c r="U5991" t="s">
        <v>52</v>
      </c>
      <c r="V5991">
        <v>800</v>
      </c>
      <c r="W5991" t="s">
        <v>38</v>
      </c>
      <c r="X5991" t="str">
        <f t="shared" si="187"/>
        <v>Kolkata</v>
      </c>
    </row>
    <row r="5992" spans="1:24" x14ac:dyDescent="0.4">
      <c r="A5992">
        <v>105991</v>
      </c>
      <c r="B5992" s="5">
        <v>45991.945833333331</v>
      </c>
      <c r="C5992" s="3" t="str">
        <f>TEXT(Sales_Data[[#This Row],[OrderDate]],"mmmm")</f>
        <v>November</v>
      </c>
      <c r="D5992" s="3" t="str">
        <f t="shared" si="186"/>
        <v>2025</v>
      </c>
      <c r="E5992" t="s">
        <v>34</v>
      </c>
      <c r="F5992" t="s">
        <v>43</v>
      </c>
      <c r="G5992" t="s">
        <v>15</v>
      </c>
      <c r="H5992" t="s">
        <v>32</v>
      </c>
      <c r="I5992" t="s">
        <v>100</v>
      </c>
      <c r="J5992">
        <v>98</v>
      </c>
      <c r="K5992">
        <v>1800</v>
      </c>
      <c r="L5992" s="7">
        <f>Sales_Data[[#This Row],[OrderQuantity]] *Sales_Data[[#This Row],[UnitPrice]]</f>
        <v>176400</v>
      </c>
      <c r="M5992" s="7">
        <f>Sales_Data[[#This Row],[UnitPrice]]-Sales_Data[[#This Row],[UnitCost]]</f>
        <v>900</v>
      </c>
      <c r="N5992" s="7">
        <f>Sales_Data[[#This Row],[Gross Revenue]]-Sales_Data[[#This Row],[Discount Amount ]]</f>
        <v>175500</v>
      </c>
      <c r="O5992" s="7">
        <f>Sales_Data[[#This Row],[OrderQuantity]] *Sales_Data[[#This Row],[UnitCost]]</f>
        <v>88200</v>
      </c>
      <c r="P5992" s="7">
        <f>Sales_Data[[#This Row],[ItemCost]] +Sales_Data[[#This Row],[ShippingCost]]</f>
        <v>88553.12</v>
      </c>
      <c r="Q5992" s="7">
        <f>Sales_Data[[#This Row],[Gross Revenue]]-Sales_Data[[#This Row],[TotalFinancialCost]]</f>
        <v>87846.88</v>
      </c>
      <c r="R5992" s="7">
        <f>Sales_Data[[#This Row],[Actul Bill Amount]]-Sales_Data[[#This Row],[ShippingCost]]</f>
        <v>175146.88</v>
      </c>
      <c r="S5992">
        <v>590</v>
      </c>
      <c r="T5992">
        <v>353.12</v>
      </c>
      <c r="U5992" t="s">
        <v>51</v>
      </c>
      <c r="V5992">
        <v>900</v>
      </c>
      <c r="W5992" t="s">
        <v>33</v>
      </c>
      <c r="X5992" t="str">
        <f t="shared" si="187"/>
        <v>Delhi</v>
      </c>
    </row>
    <row r="5993" spans="1:24" x14ac:dyDescent="0.4">
      <c r="A5993">
        <v>105992</v>
      </c>
      <c r="B5993" s="5">
        <v>45692.652083333334</v>
      </c>
      <c r="C5993" s="3" t="str">
        <f>TEXT(Sales_Data[[#This Row],[OrderDate]],"mmmm")</f>
        <v>February</v>
      </c>
      <c r="D5993" s="3" t="str">
        <f t="shared" si="186"/>
        <v>2025</v>
      </c>
      <c r="E5993" t="s">
        <v>45</v>
      </c>
      <c r="F5993" t="s">
        <v>14</v>
      </c>
      <c r="G5993" t="s">
        <v>29</v>
      </c>
      <c r="H5993" t="s">
        <v>25</v>
      </c>
      <c r="I5993" t="s">
        <v>100</v>
      </c>
      <c r="J5993">
        <v>9</v>
      </c>
      <c r="K5993">
        <v>3200</v>
      </c>
      <c r="L5993" s="7">
        <f>Sales_Data[[#This Row],[OrderQuantity]] *Sales_Data[[#This Row],[UnitPrice]]</f>
        <v>28800</v>
      </c>
      <c r="M5993" s="7">
        <f>Sales_Data[[#This Row],[UnitPrice]]-Sales_Data[[#This Row],[UnitCost]]</f>
        <v>1200</v>
      </c>
      <c r="N5993" s="7">
        <f>Sales_Data[[#This Row],[Gross Revenue]]-Sales_Data[[#This Row],[Discount Amount ]]</f>
        <v>27600</v>
      </c>
      <c r="O5993" s="7">
        <f>Sales_Data[[#This Row],[OrderQuantity]] *Sales_Data[[#This Row],[UnitCost]]</f>
        <v>18000</v>
      </c>
      <c r="P5993" s="7">
        <f>Sales_Data[[#This Row],[ItemCost]] +Sales_Data[[#This Row],[ShippingCost]]</f>
        <v>18888.560000000001</v>
      </c>
      <c r="Q5993" s="7">
        <f>Sales_Data[[#This Row],[Gross Revenue]]-Sales_Data[[#This Row],[TotalFinancialCost]]</f>
        <v>9911.4399999999987</v>
      </c>
      <c r="R5993" s="7">
        <f>Sales_Data[[#This Row],[Actul Bill Amount]]-Sales_Data[[#This Row],[ShippingCost]]</f>
        <v>26711.439999999999</v>
      </c>
      <c r="S5993">
        <v>903</v>
      </c>
      <c r="T5993">
        <v>888.56</v>
      </c>
      <c r="U5993" t="s">
        <v>17</v>
      </c>
      <c r="V5993">
        <v>2000</v>
      </c>
      <c r="W5993" t="s">
        <v>27</v>
      </c>
      <c r="X5993" t="str">
        <f t="shared" si="187"/>
        <v>Mumbai</v>
      </c>
    </row>
    <row r="5994" spans="1:24" x14ac:dyDescent="0.4">
      <c r="A5994">
        <v>105993</v>
      </c>
      <c r="B5994" s="5">
        <v>45943.538194444445</v>
      </c>
      <c r="C5994" s="3" t="str">
        <f>TEXT(Sales_Data[[#This Row],[OrderDate]],"mmmm")</f>
        <v>October</v>
      </c>
      <c r="D5994" s="3" t="str">
        <f t="shared" si="186"/>
        <v>2025</v>
      </c>
      <c r="E5994" t="s">
        <v>50</v>
      </c>
      <c r="F5994" t="s">
        <v>24</v>
      </c>
      <c r="G5994" t="s">
        <v>29</v>
      </c>
      <c r="H5994" t="s">
        <v>20</v>
      </c>
      <c r="I5994" t="s">
        <v>100</v>
      </c>
      <c r="J5994">
        <v>35</v>
      </c>
      <c r="K5994">
        <v>45000</v>
      </c>
      <c r="L5994" s="7">
        <f>Sales_Data[[#This Row],[OrderQuantity]] *Sales_Data[[#This Row],[UnitPrice]]</f>
        <v>1575000</v>
      </c>
      <c r="M5994" s="7">
        <f>Sales_Data[[#This Row],[UnitPrice]]-Sales_Data[[#This Row],[UnitCost]]</f>
        <v>13000</v>
      </c>
      <c r="N5994" s="7">
        <f>Sales_Data[[#This Row],[Gross Revenue]]-Sales_Data[[#This Row],[Discount Amount ]]</f>
        <v>1562000</v>
      </c>
      <c r="O5994" s="7">
        <f>Sales_Data[[#This Row],[OrderQuantity]] *Sales_Data[[#This Row],[UnitCost]]</f>
        <v>1120000</v>
      </c>
      <c r="P5994" s="7">
        <f>Sales_Data[[#This Row],[ItemCost]] +Sales_Data[[#This Row],[ShippingCost]]</f>
        <v>1120571.9099999999</v>
      </c>
      <c r="Q5994" s="7">
        <f>Sales_Data[[#This Row],[Gross Revenue]]-Sales_Data[[#This Row],[TotalFinancialCost]]</f>
        <v>454428.09000000008</v>
      </c>
      <c r="R5994" s="7">
        <f>Sales_Data[[#This Row],[Actul Bill Amount]]-Sales_Data[[#This Row],[ShippingCost]]</f>
        <v>1561428.09</v>
      </c>
      <c r="S5994">
        <v>1024</v>
      </c>
      <c r="T5994">
        <v>571.91</v>
      </c>
      <c r="U5994" t="s">
        <v>26</v>
      </c>
      <c r="V5994">
        <v>32000</v>
      </c>
      <c r="W5994" t="s">
        <v>22</v>
      </c>
      <c r="X5994" t="str">
        <f t="shared" si="187"/>
        <v>Nagpur</v>
      </c>
    </row>
    <row r="5995" spans="1:24" x14ac:dyDescent="0.4">
      <c r="A5995">
        <v>105994</v>
      </c>
      <c r="B5995" s="5">
        <v>46005.518750000003</v>
      </c>
      <c r="C5995" s="3" t="str">
        <f>TEXT(Sales_Data[[#This Row],[OrderDate]],"mmmm")</f>
        <v>December</v>
      </c>
      <c r="D5995" s="3" t="str">
        <f t="shared" si="186"/>
        <v>2025</v>
      </c>
      <c r="E5995" t="s">
        <v>13</v>
      </c>
      <c r="F5995" t="s">
        <v>24</v>
      </c>
      <c r="G5995" t="s">
        <v>29</v>
      </c>
      <c r="H5995" t="s">
        <v>16</v>
      </c>
      <c r="I5995" t="s">
        <v>100</v>
      </c>
      <c r="J5995">
        <v>12</v>
      </c>
      <c r="K5995">
        <v>3500</v>
      </c>
      <c r="L5995" s="7">
        <f>Sales_Data[[#This Row],[OrderQuantity]] *Sales_Data[[#This Row],[UnitPrice]]</f>
        <v>42000</v>
      </c>
      <c r="M5995" s="7">
        <f>Sales_Data[[#This Row],[UnitPrice]]-Sales_Data[[#This Row],[UnitCost]]</f>
        <v>1300</v>
      </c>
      <c r="N5995" s="7">
        <f>Sales_Data[[#This Row],[Gross Revenue]]-Sales_Data[[#This Row],[Discount Amount ]]</f>
        <v>40700</v>
      </c>
      <c r="O5995" s="7">
        <f>Sales_Data[[#This Row],[OrderQuantity]] *Sales_Data[[#This Row],[UnitCost]]</f>
        <v>26400</v>
      </c>
      <c r="P5995" s="7">
        <f>Sales_Data[[#This Row],[ItemCost]] +Sales_Data[[#This Row],[ShippingCost]]</f>
        <v>28615.8</v>
      </c>
      <c r="Q5995" s="7">
        <f>Sales_Data[[#This Row],[Gross Revenue]]-Sales_Data[[#This Row],[TotalFinancialCost]]</f>
        <v>13384.2</v>
      </c>
      <c r="R5995" s="7">
        <f>Sales_Data[[#This Row],[Actul Bill Amount]]-Sales_Data[[#This Row],[ShippingCost]]</f>
        <v>38484.199999999997</v>
      </c>
      <c r="S5995">
        <v>712</v>
      </c>
      <c r="T5995">
        <v>2215.8000000000002</v>
      </c>
      <c r="U5995" t="s">
        <v>59</v>
      </c>
      <c r="V5995">
        <v>2200</v>
      </c>
      <c r="W5995" t="s">
        <v>18</v>
      </c>
      <c r="X5995" t="str">
        <f t="shared" si="187"/>
        <v>Bengaluru</v>
      </c>
    </row>
    <row r="5996" spans="1:24" x14ac:dyDescent="0.4">
      <c r="A5996">
        <v>105995</v>
      </c>
      <c r="B5996" s="5">
        <v>45930.602777777778</v>
      </c>
      <c r="C5996" s="3" t="str">
        <f>TEXT(Sales_Data[[#This Row],[OrderDate]],"mmmm")</f>
        <v>September</v>
      </c>
      <c r="D5996" s="3" t="str">
        <f t="shared" si="186"/>
        <v>2025</v>
      </c>
      <c r="E5996" t="s">
        <v>39</v>
      </c>
      <c r="F5996" t="s">
        <v>43</v>
      </c>
      <c r="G5996" t="s">
        <v>31</v>
      </c>
      <c r="H5996" t="s">
        <v>16</v>
      </c>
      <c r="I5996" t="s">
        <v>100</v>
      </c>
      <c r="J5996">
        <v>43</v>
      </c>
      <c r="K5996">
        <v>4500</v>
      </c>
      <c r="L5996" s="7">
        <f>Sales_Data[[#This Row],[OrderQuantity]] *Sales_Data[[#This Row],[UnitPrice]]</f>
        <v>193500</v>
      </c>
      <c r="M5996" s="7">
        <f>Sales_Data[[#This Row],[UnitPrice]]-Sales_Data[[#This Row],[UnitCost]]</f>
        <v>2000</v>
      </c>
      <c r="N5996" s="7">
        <f>Sales_Data[[#This Row],[Gross Revenue]]-Sales_Data[[#This Row],[Discount Amount ]]</f>
        <v>191500</v>
      </c>
      <c r="O5996" s="7">
        <f>Sales_Data[[#This Row],[OrderQuantity]] *Sales_Data[[#This Row],[UnitCost]]</f>
        <v>107500</v>
      </c>
      <c r="P5996" s="7">
        <f>Sales_Data[[#This Row],[ItemCost]] +Sales_Data[[#This Row],[ShippingCost]]</f>
        <v>108355.72</v>
      </c>
      <c r="Q5996" s="7">
        <f>Sales_Data[[#This Row],[Gross Revenue]]-Sales_Data[[#This Row],[TotalFinancialCost]]</f>
        <v>85144.28</v>
      </c>
      <c r="R5996" s="7">
        <f>Sales_Data[[#This Row],[Actul Bill Amount]]-Sales_Data[[#This Row],[ShippingCost]]</f>
        <v>190644.28</v>
      </c>
      <c r="S5996">
        <v>659</v>
      </c>
      <c r="T5996">
        <v>855.72</v>
      </c>
      <c r="U5996" t="s">
        <v>44</v>
      </c>
      <c r="V5996">
        <v>2500</v>
      </c>
      <c r="W5996" t="s">
        <v>18</v>
      </c>
      <c r="X5996" t="str">
        <f t="shared" si="187"/>
        <v>Bengaluru</v>
      </c>
    </row>
    <row r="5997" spans="1:24" x14ac:dyDescent="0.4">
      <c r="A5997">
        <v>105996</v>
      </c>
      <c r="B5997" s="5">
        <v>45865.453472222223</v>
      </c>
      <c r="C5997" s="3" t="str">
        <f>TEXT(Sales_Data[[#This Row],[OrderDate]],"mmmm")</f>
        <v>July</v>
      </c>
      <c r="D5997" s="3" t="str">
        <f t="shared" si="186"/>
        <v>2025</v>
      </c>
      <c r="E5997" t="s">
        <v>50</v>
      </c>
      <c r="F5997" t="s">
        <v>55</v>
      </c>
      <c r="G5997" t="s">
        <v>29</v>
      </c>
      <c r="H5997" t="s">
        <v>37</v>
      </c>
      <c r="I5997" t="s">
        <v>100</v>
      </c>
      <c r="J5997">
        <v>71</v>
      </c>
      <c r="K5997">
        <v>850</v>
      </c>
      <c r="L5997" s="7">
        <f>Sales_Data[[#This Row],[OrderQuantity]] *Sales_Data[[#This Row],[UnitPrice]]</f>
        <v>60350</v>
      </c>
      <c r="M5997" s="7">
        <f>Sales_Data[[#This Row],[UnitPrice]]-Sales_Data[[#This Row],[UnitCost]]</f>
        <v>300</v>
      </c>
      <c r="N5997" s="7">
        <f>Sales_Data[[#This Row],[Gross Revenue]]-Sales_Data[[#This Row],[Discount Amount ]]</f>
        <v>60050</v>
      </c>
      <c r="O5997" s="7">
        <f>Sales_Data[[#This Row],[OrderQuantity]] *Sales_Data[[#This Row],[UnitCost]]</f>
        <v>39050</v>
      </c>
      <c r="P5997" s="7">
        <f>Sales_Data[[#This Row],[ItemCost]] +Sales_Data[[#This Row],[ShippingCost]]</f>
        <v>40376.68</v>
      </c>
      <c r="Q5997" s="7">
        <f>Sales_Data[[#This Row],[Gross Revenue]]-Sales_Data[[#This Row],[TotalFinancialCost]]</f>
        <v>19973.32</v>
      </c>
      <c r="R5997" s="7">
        <f>Sales_Data[[#This Row],[Actul Bill Amount]]-Sales_Data[[#This Row],[ShippingCost]]</f>
        <v>58723.32</v>
      </c>
      <c r="S5997">
        <v>1089</v>
      </c>
      <c r="T5997">
        <v>1326.68</v>
      </c>
      <c r="U5997" t="s">
        <v>56</v>
      </c>
      <c r="V5997">
        <v>550</v>
      </c>
      <c r="W5997" t="s">
        <v>38</v>
      </c>
      <c r="X5997" t="str">
        <f t="shared" si="187"/>
        <v>Kolkata</v>
      </c>
    </row>
    <row r="5998" spans="1:24" x14ac:dyDescent="0.4">
      <c r="A5998">
        <v>105997</v>
      </c>
      <c r="B5998" s="5">
        <v>45895.949305555558</v>
      </c>
      <c r="C5998" s="3" t="str">
        <f>TEXT(Sales_Data[[#This Row],[OrderDate]],"mmmm")</f>
        <v>August</v>
      </c>
      <c r="D5998" s="3" t="str">
        <f t="shared" si="186"/>
        <v>2025</v>
      </c>
      <c r="E5998" t="s">
        <v>23</v>
      </c>
      <c r="F5998" t="s">
        <v>43</v>
      </c>
      <c r="G5998" t="s">
        <v>29</v>
      </c>
      <c r="H5998" t="s">
        <v>20</v>
      </c>
      <c r="I5998" t="s">
        <v>100</v>
      </c>
      <c r="J5998">
        <v>46</v>
      </c>
      <c r="K5998">
        <v>4500</v>
      </c>
      <c r="L5998" s="7">
        <f>Sales_Data[[#This Row],[OrderQuantity]] *Sales_Data[[#This Row],[UnitPrice]]</f>
        <v>207000</v>
      </c>
      <c r="M5998" s="7">
        <f>Sales_Data[[#This Row],[UnitPrice]]-Sales_Data[[#This Row],[UnitCost]]</f>
        <v>2000</v>
      </c>
      <c r="N5998" s="7">
        <f>Sales_Data[[#This Row],[Gross Revenue]]-Sales_Data[[#This Row],[Discount Amount ]]</f>
        <v>205000</v>
      </c>
      <c r="O5998" s="7">
        <f>Sales_Data[[#This Row],[OrderQuantity]] *Sales_Data[[#This Row],[UnitCost]]</f>
        <v>115000</v>
      </c>
      <c r="P5998" s="7">
        <f>Sales_Data[[#This Row],[ItemCost]] +Sales_Data[[#This Row],[ShippingCost]]</f>
        <v>115981.27</v>
      </c>
      <c r="Q5998" s="7">
        <f>Sales_Data[[#This Row],[Gross Revenue]]-Sales_Data[[#This Row],[TotalFinancialCost]]</f>
        <v>91018.73</v>
      </c>
      <c r="R5998" s="7">
        <f>Sales_Data[[#This Row],[Actul Bill Amount]]-Sales_Data[[#This Row],[ShippingCost]]</f>
        <v>204018.73</v>
      </c>
      <c r="S5998">
        <v>346</v>
      </c>
      <c r="T5998">
        <v>981.27</v>
      </c>
      <c r="U5998" t="s">
        <v>44</v>
      </c>
      <c r="V5998">
        <v>2500</v>
      </c>
      <c r="W5998" t="s">
        <v>22</v>
      </c>
      <c r="X5998" t="str">
        <f t="shared" si="187"/>
        <v>Nagpur</v>
      </c>
    </row>
    <row r="5999" spans="1:24" x14ac:dyDescent="0.4">
      <c r="A5999">
        <v>105998</v>
      </c>
      <c r="B5999" s="5">
        <v>45750.320138888892</v>
      </c>
      <c r="C5999" s="3" t="str">
        <f>TEXT(Sales_Data[[#This Row],[OrderDate]],"mmmm")</f>
        <v>April</v>
      </c>
      <c r="D5999" s="3" t="str">
        <f t="shared" si="186"/>
        <v>2025</v>
      </c>
      <c r="E5999" t="s">
        <v>50</v>
      </c>
      <c r="F5999" t="s">
        <v>24</v>
      </c>
      <c r="G5999" t="s">
        <v>15</v>
      </c>
      <c r="H5999" t="s">
        <v>32</v>
      </c>
      <c r="I5999" t="s">
        <v>100</v>
      </c>
      <c r="J5999">
        <v>18</v>
      </c>
      <c r="K5999">
        <v>25000</v>
      </c>
      <c r="L5999" s="7">
        <f>Sales_Data[[#This Row],[OrderQuantity]] *Sales_Data[[#This Row],[UnitPrice]]</f>
        <v>450000</v>
      </c>
      <c r="M5999" s="7">
        <f>Sales_Data[[#This Row],[UnitPrice]]-Sales_Data[[#This Row],[UnitCost]]</f>
        <v>7000</v>
      </c>
      <c r="N5999" s="7">
        <f>Sales_Data[[#This Row],[Gross Revenue]]-Sales_Data[[#This Row],[Discount Amount ]]</f>
        <v>443000</v>
      </c>
      <c r="O5999" s="7">
        <f>Sales_Data[[#This Row],[OrderQuantity]] *Sales_Data[[#This Row],[UnitCost]]</f>
        <v>324000</v>
      </c>
      <c r="P5999" s="7">
        <f>Sales_Data[[#This Row],[ItemCost]] +Sales_Data[[#This Row],[ShippingCost]]</f>
        <v>324645.06</v>
      </c>
      <c r="Q5999" s="7">
        <f>Sales_Data[[#This Row],[Gross Revenue]]-Sales_Data[[#This Row],[TotalFinancialCost]]</f>
        <v>125354.94</v>
      </c>
      <c r="R5999" s="7">
        <f>Sales_Data[[#This Row],[Actul Bill Amount]]-Sales_Data[[#This Row],[ShippingCost]]</f>
        <v>442354.94</v>
      </c>
      <c r="S5999">
        <v>750</v>
      </c>
      <c r="T5999">
        <v>645.05999999999995</v>
      </c>
      <c r="U5999" t="s">
        <v>60</v>
      </c>
      <c r="V5999">
        <v>18000</v>
      </c>
      <c r="W5999" t="s">
        <v>33</v>
      </c>
      <c r="X5999" t="str">
        <f t="shared" si="187"/>
        <v>Delhi</v>
      </c>
    </row>
    <row r="6000" spans="1:24" x14ac:dyDescent="0.4">
      <c r="A6000">
        <v>105999</v>
      </c>
      <c r="B6000" s="5">
        <v>45830.333333333336</v>
      </c>
      <c r="C6000" s="3" t="str">
        <f>TEXT(Sales_Data[[#This Row],[OrderDate]],"mmmm")</f>
        <v>June</v>
      </c>
      <c r="D6000" s="3" t="str">
        <f t="shared" si="186"/>
        <v>2025</v>
      </c>
      <c r="E6000" t="s">
        <v>34</v>
      </c>
      <c r="F6000" t="s">
        <v>35</v>
      </c>
      <c r="G6000" t="s">
        <v>29</v>
      </c>
      <c r="H6000" t="s">
        <v>16</v>
      </c>
      <c r="I6000" t="s">
        <v>100</v>
      </c>
      <c r="J6000">
        <v>96</v>
      </c>
      <c r="K6000">
        <v>12000</v>
      </c>
      <c r="L6000" s="7">
        <f>Sales_Data[[#This Row],[OrderQuantity]] *Sales_Data[[#This Row],[UnitPrice]]</f>
        <v>1152000</v>
      </c>
      <c r="M6000" s="7">
        <f>Sales_Data[[#This Row],[UnitPrice]]-Sales_Data[[#This Row],[UnitCost]]</f>
        <v>4000</v>
      </c>
      <c r="N6000" s="7">
        <f>Sales_Data[[#This Row],[Gross Revenue]]-Sales_Data[[#This Row],[Discount Amount ]]</f>
        <v>1148000</v>
      </c>
      <c r="O6000" s="7">
        <f>Sales_Data[[#This Row],[OrderQuantity]] *Sales_Data[[#This Row],[UnitCost]]</f>
        <v>768000</v>
      </c>
      <c r="P6000" s="7">
        <f>Sales_Data[[#This Row],[ItemCost]] +Sales_Data[[#This Row],[ShippingCost]]</f>
        <v>768567.1</v>
      </c>
      <c r="Q6000" s="7">
        <f>Sales_Data[[#This Row],[Gross Revenue]]-Sales_Data[[#This Row],[TotalFinancialCost]]</f>
        <v>383432.9</v>
      </c>
      <c r="R6000" s="7">
        <f>Sales_Data[[#This Row],[Actul Bill Amount]]-Sales_Data[[#This Row],[ShippingCost]]</f>
        <v>1147432.8999999999</v>
      </c>
      <c r="S6000">
        <v>584</v>
      </c>
      <c r="T6000">
        <v>567.1</v>
      </c>
      <c r="U6000" t="s">
        <v>36</v>
      </c>
      <c r="V6000">
        <v>8000</v>
      </c>
      <c r="W6000" t="s">
        <v>18</v>
      </c>
      <c r="X6000" t="str">
        <f t="shared" si="187"/>
        <v>Bengaluru</v>
      </c>
    </row>
    <row r="6001" spans="1:24" x14ac:dyDescent="0.4">
      <c r="A6001">
        <v>106000</v>
      </c>
      <c r="B6001" s="5">
        <v>45736.178472222222</v>
      </c>
      <c r="C6001" s="3" t="str">
        <f>TEXT(Sales_Data[[#This Row],[OrderDate]],"mmmm")</f>
        <v>March</v>
      </c>
      <c r="D6001" s="3" t="str">
        <f t="shared" si="186"/>
        <v>2025</v>
      </c>
      <c r="E6001" t="s">
        <v>19</v>
      </c>
      <c r="F6001" t="s">
        <v>24</v>
      </c>
      <c r="G6001" t="s">
        <v>31</v>
      </c>
      <c r="H6001" t="s">
        <v>25</v>
      </c>
      <c r="I6001" t="s">
        <v>100</v>
      </c>
      <c r="J6001">
        <v>58</v>
      </c>
      <c r="K6001">
        <v>3500</v>
      </c>
      <c r="L6001" s="7">
        <f>Sales_Data[[#This Row],[OrderQuantity]] *Sales_Data[[#This Row],[UnitPrice]]</f>
        <v>203000</v>
      </c>
      <c r="M6001" s="7">
        <f>Sales_Data[[#This Row],[UnitPrice]]-Sales_Data[[#This Row],[UnitCost]]</f>
        <v>1300</v>
      </c>
      <c r="N6001" s="7">
        <f>Sales_Data[[#This Row],[Gross Revenue]]-Sales_Data[[#This Row],[Discount Amount ]]</f>
        <v>201700</v>
      </c>
      <c r="O6001" s="7">
        <f>Sales_Data[[#This Row],[OrderQuantity]] *Sales_Data[[#This Row],[UnitCost]]</f>
        <v>127600</v>
      </c>
      <c r="P6001" s="7">
        <f>Sales_Data[[#This Row],[ItemCost]] +Sales_Data[[#This Row],[ShippingCost]]</f>
        <v>128679.32</v>
      </c>
      <c r="Q6001" s="7">
        <f>Sales_Data[[#This Row],[Gross Revenue]]-Sales_Data[[#This Row],[TotalFinancialCost]]</f>
        <v>74320.679999999993</v>
      </c>
      <c r="R6001" s="7">
        <f>Sales_Data[[#This Row],[Actul Bill Amount]]-Sales_Data[[#This Row],[ShippingCost]]</f>
        <v>200620.68</v>
      </c>
      <c r="S6001">
        <v>1127</v>
      </c>
      <c r="T6001">
        <v>1079.32</v>
      </c>
      <c r="U6001" t="s">
        <v>59</v>
      </c>
      <c r="V6001">
        <v>2200</v>
      </c>
      <c r="W6001" t="s">
        <v>27</v>
      </c>
      <c r="X6001" t="str">
        <f t="shared" si="187"/>
        <v>Mumbai</v>
      </c>
    </row>
    <row r="6002" spans="1:24" x14ac:dyDescent="0.4">
      <c r="A6002">
        <v>106001</v>
      </c>
      <c r="B6002" s="5">
        <v>45767.054166666669</v>
      </c>
      <c r="C6002" s="3" t="str">
        <f>TEXT(Sales_Data[[#This Row],[OrderDate]],"mmmm")</f>
        <v>April</v>
      </c>
      <c r="D6002" s="3" t="str">
        <f t="shared" si="186"/>
        <v>2025</v>
      </c>
      <c r="E6002" t="s">
        <v>39</v>
      </c>
      <c r="F6002" t="s">
        <v>40</v>
      </c>
      <c r="G6002" t="s">
        <v>15</v>
      </c>
      <c r="H6002" t="s">
        <v>16</v>
      </c>
      <c r="I6002" t="s">
        <v>100</v>
      </c>
      <c r="J6002">
        <v>19</v>
      </c>
      <c r="K6002">
        <v>5500</v>
      </c>
      <c r="L6002" s="7">
        <f>Sales_Data[[#This Row],[OrderQuantity]] *Sales_Data[[#This Row],[UnitPrice]]</f>
        <v>104500</v>
      </c>
      <c r="M6002" s="7">
        <f>Sales_Data[[#This Row],[UnitPrice]]-Sales_Data[[#This Row],[UnitCost]]</f>
        <v>2000</v>
      </c>
      <c r="N6002" s="7">
        <f>Sales_Data[[#This Row],[Gross Revenue]]-Sales_Data[[#This Row],[Discount Amount ]]</f>
        <v>102500</v>
      </c>
      <c r="O6002" s="7">
        <f>Sales_Data[[#This Row],[OrderQuantity]] *Sales_Data[[#This Row],[UnitCost]]</f>
        <v>66500</v>
      </c>
      <c r="P6002" s="7">
        <f>Sales_Data[[#This Row],[ItemCost]] +Sales_Data[[#This Row],[ShippingCost]]</f>
        <v>67367.570000000007</v>
      </c>
      <c r="Q6002" s="7">
        <f>Sales_Data[[#This Row],[Gross Revenue]]-Sales_Data[[#This Row],[TotalFinancialCost]]</f>
        <v>37132.429999999993</v>
      </c>
      <c r="R6002" s="7">
        <f>Sales_Data[[#This Row],[Actul Bill Amount]]-Sales_Data[[#This Row],[ShippingCost]]</f>
        <v>101632.43</v>
      </c>
      <c r="S6002">
        <v>560</v>
      </c>
      <c r="T6002">
        <v>867.57</v>
      </c>
      <c r="U6002" t="s">
        <v>41</v>
      </c>
      <c r="V6002">
        <v>3500</v>
      </c>
      <c r="W6002" t="s">
        <v>18</v>
      </c>
      <c r="X6002" t="str">
        <f t="shared" si="187"/>
        <v>Bengaluru</v>
      </c>
    </row>
    <row r="6003" spans="1:24" x14ac:dyDescent="0.4">
      <c r="A6003">
        <v>106002</v>
      </c>
      <c r="B6003" s="5">
        <v>45874.407638888886</v>
      </c>
      <c r="C6003" s="3" t="str">
        <f>TEXT(Sales_Data[[#This Row],[OrderDate]],"mmmm")</f>
        <v>August</v>
      </c>
      <c r="D6003" s="3" t="str">
        <f t="shared" si="186"/>
        <v>2025</v>
      </c>
      <c r="E6003" t="s">
        <v>13</v>
      </c>
      <c r="F6003" t="s">
        <v>35</v>
      </c>
      <c r="G6003" t="s">
        <v>31</v>
      </c>
      <c r="H6003" t="s">
        <v>32</v>
      </c>
      <c r="I6003" t="s">
        <v>100</v>
      </c>
      <c r="J6003">
        <v>94</v>
      </c>
      <c r="K6003">
        <v>12000</v>
      </c>
      <c r="L6003" s="7">
        <f>Sales_Data[[#This Row],[OrderQuantity]] *Sales_Data[[#This Row],[UnitPrice]]</f>
        <v>1128000</v>
      </c>
      <c r="M6003" s="7">
        <f>Sales_Data[[#This Row],[UnitPrice]]-Sales_Data[[#This Row],[UnitCost]]</f>
        <v>4000</v>
      </c>
      <c r="N6003" s="7">
        <f>Sales_Data[[#This Row],[Gross Revenue]]-Sales_Data[[#This Row],[Discount Amount ]]</f>
        <v>1124000</v>
      </c>
      <c r="O6003" s="7">
        <f>Sales_Data[[#This Row],[OrderQuantity]] *Sales_Data[[#This Row],[UnitCost]]</f>
        <v>752000</v>
      </c>
      <c r="P6003" s="7">
        <f>Sales_Data[[#This Row],[ItemCost]] +Sales_Data[[#This Row],[ShippingCost]]</f>
        <v>752358.09</v>
      </c>
      <c r="Q6003" s="7">
        <f>Sales_Data[[#This Row],[Gross Revenue]]-Sales_Data[[#This Row],[TotalFinancialCost]]</f>
        <v>375641.91000000003</v>
      </c>
      <c r="R6003" s="7">
        <f>Sales_Data[[#This Row],[Actul Bill Amount]]-Sales_Data[[#This Row],[ShippingCost]]</f>
        <v>1123641.9099999999</v>
      </c>
      <c r="S6003">
        <v>568</v>
      </c>
      <c r="T6003">
        <v>358.09</v>
      </c>
      <c r="U6003" t="s">
        <v>36</v>
      </c>
      <c r="V6003">
        <v>8000</v>
      </c>
      <c r="W6003" t="s">
        <v>33</v>
      </c>
      <c r="X6003" t="str">
        <f t="shared" si="187"/>
        <v>Delhi</v>
      </c>
    </row>
    <row r="6004" spans="1:24" x14ac:dyDescent="0.4">
      <c r="A6004">
        <v>106003</v>
      </c>
      <c r="B6004" s="5">
        <v>46015.530555555553</v>
      </c>
      <c r="C6004" s="3" t="str">
        <f>TEXT(Sales_Data[[#This Row],[OrderDate]],"mmmm")</f>
        <v>December</v>
      </c>
      <c r="D6004" s="3" t="str">
        <f t="shared" si="186"/>
        <v>2025</v>
      </c>
      <c r="E6004" t="s">
        <v>34</v>
      </c>
      <c r="F6004" t="s">
        <v>43</v>
      </c>
      <c r="G6004" t="s">
        <v>29</v>
      </c>
      <c r="H6004" t="s">
        <v>37</v>
      </c>
      <c r="I6004" t="s">
        <v>100</v>
      </c>
      <c r="J6004">
        <v>45</v>
      </c>
      <c r="K6004">
        <v>2800</v>
      </c>
      <c r="L6004" s="7">
        <f>Sales_Data[[#This Row],[OrderQuantity]] *Sales_Data[[#This Row],[UnitPrice]]</f>
        <v>126000</v>
      </c>
      <c r="M6004" s="7">
        <f>Sales_Data[[#This Row],[UnitPrice]]-Sales_Data[[#This Row],[UnitCost]]</f>
        <v>1300</v>
      </c>
      <c r="N6004" s="7">
        <f>Sales_Data[[#This Row],[Gross Revenue]]-Sales_Data[[#This Row],[Discount Amount ]]</f>
        <v>124700</v>
      </c>
      <c r="O6004" s="7">
        <f>Sales_Data[[#This Row],[OrderQuantity]] *Sales_Data[[#This Row],[UnitCost]]</f>
        <v>67500</v>
      </c>
      <c r="P6004" s="7">
        <f>Sales_Data[[#This Row],[ItemCost]] +Sales_Data[[#This Row],[ShippingCost]]</f>
        <v>68398.490000000005</v>
      </c>
      <c r="Q6004" s="7">
        <f>Sales_Data[[#This Row],[Gross Revenue]]-Sales_Data[[#This Row],[TotalFinancialCost]]</f>
        <v>57601.509999999995</v>
      </c>
      <c r="R6004" s="7">
        <f>Sales_Data[[#This Row],[Actul Bill Amount]]-Sales_Data[[#This Row],[ShippingCost]]</f>
        <v>123801.51</v>
      </c>
      <c r="S6004">
        <v>1024</v>
      </c>
      <c r="T6004">
        <v>898.49</v>
      </c>
      <c r="U6004" t="s">
        <v>61</v>
      </c>
      <c r="V6004">
        <v>1500</v>
      </c>
      <c r="W6004" t="s">
        <v>38</v>
      </c>
      <c r="X6004" t="str">
        <f t="shared" si="187"/>
        <v>Kolkata</v>
      </c>
    </row>
    <row r="6005" spans="1:24" x14ac:dyDescent="0.4">
      <c r="A6005">
        <v>106004</v>
      </c>
      <c r="B6005" s="5">
        <v>45763.59652777778</v>
      </c>
      <c r="C6005" s="3" t="str">
        <f>TEXT(Sales_Data[[#This Row],[OrderDate]],"mmmm")</f>
        <v>April</v>
      </c>
      <c r="D6005" s="3" t="str">
        <f t="shared" si="186"/>
        <v>2025</v>
      </c>
      <c r="E6005" t="s">
        <v>45</v>
      </c>
      <c r="F6005" t="s">
        <v>24</v>
      </c>
      <c r="G6005" t="s">
        <v>29</v>
      </c>
      <c r="H6005" t="s">
        <v>32</v>
      </c>
      <c r="I6005" t="s">
        <v>100</v>
      </c>
      <c r="J6005">
        <v>71</v>
      </c>
      <c r="K6005">
        <v>25000</v>
      </c>
      <c r="L6005" s="7">
        <f>Sales_Data[[#This Row],[OrderQuantity]] *Sales_Data[[#This Row],[UnitPrice]]</f>
        <v>1775000</v>
      </c>
      <c r="M6005" s="7">
        <f>Sales_Data[[#This Row],[UnitPrice]]-Sales_Data[[#This Row],[UnitCost]]</f>
        <v>7000</v>
      </c>
      <c r="N6005" s="7">
        <f>Sales_Data[[#This Row],[Gross Revenue]]-Sales_Data[[#This Row],[Discount Amount ]]</f>
        <v>1768000</v>
      </c>
      <c r="O6005" s="7">
        <f>Sales_Data[[#This Row],[OrderQuantity]] *Sales_Data[[#This Row],[UnitCost]]</f>
        <v>1278000</v>
      </c>
      <c r="P6005" s="7">
        <f>Sales_Data[[#This Row],[ItemCost]] +Sales_Data[[#This Row],[ShippingCost]]</f>
        <v>1279021.77</v>
      </c>
      <c r="Q6005" s="7">
        <f>Sales_Data[[#This Row],[Gross Revenue]]-Sales_Data[[#This Row],[TotalFinancialCost]]</f>
        <v>495978.23</v>
      </c>
      <c r="R6005" s="7">
        <f>Sales_Data[[#This Row],[Actul Bill Amount]]-Sales_Data[[#This Row],[ShippingCost]]</f>
        <v>1766978.23</v>
      </c>
      <c r="S6005">
        <v>828</v>
      </c>
      <c r="T6005">
        <v>1021.77</v>
      </c>
      <c r="U6005" t="s">
        <v>60</v>
      </c>
      <c r="V6005">
        <v>18000</v>
      </c>
      <c r="W6005" t="s">
        <v>33</v>
      </c>
      <c r="X6005" t="str">
        <f t="shared" si="187"/>
        <v>Delhi</v>
      </c>
    </row>
    <row r="6006" spans="1:24" x14ac:dyDescent="0.4">
      <c r="A6006">
        <v>106005</v>
      </c>
      <c r="B6006" s="5">
        <v>45704.853472222225</v>
      </c>
      <c r="C6006" s="3" t="str">
        <f>TEXT(Sales_Data[[#This Row],[OrderDate]],"mmmm")</f>
        <v>February</v>
      </c>
      <c r="D6006" s="3" t="str">
        <f t="shared" si="186"/>
        <v>2025</v>
      </c>
      <c r="E6006" t="s">
        <v>13</v>
      </c>
      <c r="F6006" t="s">
        <v>28</v>
      </c>
      <c r="G6006" t="s">
        <v>15</v>
      </c>
      <c r="H6006" t="s">
        <v>20</v>
      </c>
      <c r="I6006" t="s">
        <v>100</v>
      </c>
      <c r="J6006">
        <v>18</v>
      </c>
      <c r="K6006">
        <v>2500</v>
      </c>
      <c r="L6006" s="7">
        <f>Sales_Data[[#This Row],[OrderQuantity]] *Sales_Data[[#This Row],[UnitPrice]]</f>
        <v>45000</v>
      </c>
      <c r="M6006" s="7">
        <f>Sales_Data[[#This Row],[UnitPrice]]-Sales_Data[[#This Row],[UnitCost]]</f>
        <v>1000</v>
      </c>
      <c r="N6006" s="7">
        <f>Sales_Data[[#This Row],[Gross Revenue]]-Sales_Data[[#This Row],[Discount Amount ]]</f>
        <v>44000</v>
      </c>
      <c r="O6006" s="7">
        <f>Sales_Data[[#This Row],[OrderQuantity]] *Sales_Data[[#This Row],[UnitCost]]</f>
        <v>27000</v>
      </c>
      <c r="P6006" s="7">
        <f>Sales_Data[[#This Row],[ItemCost]] +Sales_Data[[#This Row],[ShippingCost]]</f>
        <v>27561.78</v>
      </c>
      <c r="Q6006" s="7">
        <f>Sales_Data[[#This Row],[Gross Revenue]]-Sales_Data[[#This Row],[TotalFinancialCost]]</f>
        <v>17438.22</v>
      </c>
      <c r="R6006" s="7">
        <f>Sales_Data[[#This Row],[Actul Bill Amount]]-Sales_Data[[#This Row],[ShippingCost]]</f>
        <v>43438.22</v>
      </c>
      <c r="S6006">
        <v>709</v>
      </c>
      <c r="T6006">
        <v>561.78</v>
      </c>
      <c r="U6006" t="s">
        <v>54</v>
      </c>
      <c r="V6006">
        <v>1500</v>
      </c>
      <c r="W6006" t="s">
        <v>22</v>
      </c>
      <c r="X6006" t="str">
        <f t="shared" si="187"/>
        <v>Nagpur</v>
      </c>
    </row>
    <row r="6007" spans="1:24" x14ac:dyDescent="0.4">
      <c r="A6007">
        <v>106006</v>
      </c>
      <c r="B6007" s="5">
        <v>45838.561805555553</v>
      </c>
      <c r="C6007" s="3" t="str">
        <f>TEXT(Sales_Data[[#This Row],[OrderDate]],"mmmm")</f>
        <v>June</v>
      </c>
      <c r="D6007" s="3" t="str">
        <f t="shared" si="186"/>
        <v>2025</v>
      </c>
      <c r="E6007" t="s">
        <v>34</v>
      </c>
      <c r="F6007" t="s">
        <v>55</v>
      </c>
      <c r="G6007" t="s">
        <v>15</v>
      </c>
      <c r="H6007" t="s">
        <v>25</v>
      </c>
      <c r="I6007" t="s">
        <v>100</v>
      </c>
      <c r="J6007">
        <v>70</v>
      </c>
      <c r="K6007">
        <v>850</v>
      </c>
      <c r="L6007" s="7">
        <f>Sales_Data[[#This Row],[OrderQuantity]] *Sales_Data[[#This Row],[UnitPrice]]</f>
        <v>59500</v>
      </c>
      <c r="M6007" s="7">
        <f>Sales_Data[[#This Row],[UnitPrice]]-Sales_Data[[#This Row],[UnitCost]]</f>
        <v>300</v>
      </c>
      <c r="N6007" s="7">
        <f>Sales_Data[[#This Row],[Gross Revenue]]-Sales_Data[[#This Row],[Discount Amount ]]</f>
        <v>59200</v>
      </c>
      <c r="O6007" s="7">
        <f>Sales_Data[[#This Row],[OrderQuantity]] *Sales_Data[[#This Row],[UnitCost]]</f>
        <v>38500</v>
      </c>
      <c r="P6007" s="7">
        <f>Sales_Data[[#This Row],[ItemCost]] +Sales_Data[[#This Row],[ShippingCost]]</f>
        <v>38691.760000000002</v>
      </c>
      <c r="Q6007" s="7">
        <f>Sales_Data[[#This Row],[Gross Revenue]]-Sales_Data[[#This Row],[TotalFinancialCost]]</f>
        <v>20808.239999999998</v>
      </c>
      <c r="R6007" s="7">
        <f>Sales_Data[[#This Row],[Actul Bill Amount]]-Sales_Data[[#This Row],[ShippingCost]]</f>
        <v>59008.24</v>
      </c>
      <c r="S6007">
        <v>718</v>
      </c>
      <c r="T6007">
        <v>191.76</v>
      </c>
      <c r="U6007" t="s">
        <v>56</v>
      </c>
      <c r="V6007">
        <v>550</v>
      </c>
      <c r="W6007" t="s">
        <v>27</v>
      </c>
      <c r="X6007" t="str">
        <f t="shared" si="187"/>
        <v>Mumbai</v>
      </c>
    </row>
    <row r="6008" spans="1:24" x14ac:dyDescent="0.4">
      <c r="A6008">
        <v>106007</v>
      </c>
      <c r="B6008" s="5">
        <v>45721.42083333333</v>
      </c>
      <c r="C6008" s="3" t="str">
        <f>TEXT(Sales_Data[[#This Row],[OrderDate]],"mmmm")</f>
        <v>March</v>
      </c>
      <c r="D6008" s="3" t="str">
        <f t="shared" si="186"/>
        <v>2025</v>
      </c>
      <c r="E6008" t="s">
        <v>50</v>
      </c>
      <c r="F6008" t="s">
        <v>55</v>
      </c>
      <c r="G6008" t="s">
        <v>29</v>
      </c>
      <c r="H6008" t="s">
        <v>25</v>
      </c>
      <c r="I6008" t="s">
        <v>100</v>
      </c>
      <c r="J6008">
        <v>65</v>
      </c>
      <c r="K6008">
        <v>1200</v>
      </c>
      <c r="L6008" s="7">
        <f>Sales_Data[[#This Row],[OrderQuantity]] *Sales_Data[[#This Row],[UnitPrice]]</f>
        <v>78000</v>
      </c>
      <c r="M6008" s="7">
        <f>Sales_Data[[#This Row],[UnitPrice]]-Sales_Data[[#This Row],[UnitCost]]</f>
        <v>400</v>
      </c>
      <c r="N6008" s="7">
        <f>Sales_Data[[#This Row],[Gross Revenue]]-Sales_Data[[#This Row],[Discount Amount ]]</f>
        <v>77600</v>
      </c>
      <c r="O6008" s="7">
        <f>Sales_Data[[#This Row],[OrderQuantity]] *Sales_Data[[#This Row],[UnitCost]]</f>
        <v>52000</v>
      </c>
      <c r="P6008" s="7">
        <f>Sales_Data[[#This Row],[ItemCost]] +Sales_Data[[#This Row],[ShippingCost]]</f>
        <v>52665.64</v>
      </c>
      <c r="Q6008" s="7">
        <f>Sales_Data[[#This Row],[Gross Revenue]]-Sales_Data[[#This Row],[TotalFinancialCost]]</f>
        <v>25334.36</v>
      </c>
      <c r="R6008" s="7">
        <f>Sales_Data[[#This Row],[Actul Bill Amount]]-Sales_Data[[#This Row],[ShippingCost]]</f>
        <v>76934.36</v>
      </c>
      <c r="S6008">
        <v>1100</v>
      </c>
      <c r="T6008">
        <v>665.64</v>
      </c>
      <c r="U6008" t="s">
        <v>58</v>
      </c>
      <c r="V6008">
        <v>800</v>
      </c>
      <c r="W6008" t="s">
        <v>27</v>
      </c>
      <c r="X6008" t="str">
        <f t="shared" si="187"/>
        <v>Mumbai</v>
      </c>
    </row>
    <row r="6009" spans="1:24" x14ac:dyDescent="0.4">
      <c r="A6009">
        <v>106008</v>
      </c>
      <c r="B6009" s="5">
        <v>45903.556250000001</v>
      </c>
      <c r="C6009" s="3" t="str">
        <f>TEXT(Sales_Data[[#This Row],[OrderDate]],"mmmm")</f>
        <v>September</v>
      </c>
      <c r="D6009" s="3" t="str">
        <f t="shared" si="186"/>
        <v>2025</v>
      </c>
      <c r="E6009" t="s">
        <v>23</v>
      </c>
      <c r="F6009" t="s">
        <v>43</v>
      </c>
      <c r="G6009" t="s">
        <v>15</v>
      </c>
      <c r="H6009" t="s">
        <v>32</v>
      </c>
      <c r="I6009" t="s">
        <v>100</v>
      </c>
      <c r="J6009">
        <v>32</v>
      </c>
      <c r="K6009">
        <v>4500</v>
      </c>
      <c r="L6009" s="7">
        <f>Sales_Data[[#This Row],[OrderQuantity]] *Sales_Data[[#This Row],[UnitPrice]]</f>
        <v>144000</v>
      </c>
      <c r="M6009" s="7">
        <f>Sales_Data[[#This Row],[UnitPrice]]-Sales_Data[[#This Row],[UnitCost]]</f>
        <v>2000</v>
      </c>
      <c r="N6009" s="7">
        <f>Sales_Data[[#This Row],[Gross Revenue]]-Sales_Data[[#This Row],[Discount Amount ]]</f>
        <v>142000</v>
      </c>
      <c r="O6009" s="7">
        <f>Sales_Data[[#This Row],[OrderQuantity]] *Sales_Data[[#This Row],[UnitCost]]</f>
        <v>80000</v>
      </c>
      <c r="P6009" s="7">
        <f>Sales_Data[[#This Row],[ItemCost]] +Sales_Data[[#This Row],[ShippingCost]]</f>
        <v>80773.820000000007</v>
      </c>
      <c r="Q6009" s="7">
        <f>Sales_Data[[#This Row],[Gross Revenue]]-Sales_Data[[#This Row],[TotalFinancialCost]]</f>
        <v>63226.179999999993</v>
      </c>
      <c r="R6009" s="7">
        <f>Sales_Data[[#This Row],[Actul Bill Amount]]-Sales_Data[[#This Row],[ShippingCost]]</f>
        <v>141226.18</v>
      </c>
      <c r="S6009">
        <v>817</v>
      </c>
      <c r="T6009">
        <v>773.82</v>
      </c>
      <c r="U6009" t="s">
        <v>44</v>
      </c>
      <c r="V6009">
        <v>2500</v>
      </c>
      <c r="W6009" t="s">
        <v>33</v>
      </c>
      <c r="X6009" t="str">
        <f t="shared" si="187"/>
        <v>Delhi</v>
      </c>
    </row>
    <row r="6010" spans="1:24" x14ac:dyDescent="0.4">
      <c r="A6010">
        <v>106009</v>
      </c>
      <c r="B6010" s="5">
        <v>45901.265277777777</v>
      </c>
      <c r="C6010" s="3" t="str">
        <f>TEXT(Sales_Data[[#This Row],[OrderDate]],"mmmm")</f>
        <v>September</v>
      </c>
      <c r="D6010" s="3" t="str">
        <f t="shared" si="186"/>
        <v>2025</v>
      </c>
      <c r="E6010" t="s">
        <v>39</v>
      </c>
      <c r="F6010" t="s">
        <v>55</v>
      </c>
      <c r="G6010" t="s">
        <v>31</v>
      </c>
      <c r="H6010" t="s">
        <v>16</v>
      </c>
      <c r="I6010" t="s">
        <v>100</v>
      </c>
      <c r="J6010">
        <v>90</v>
      </c>
      <c r="K6010">
        <v>1200</v>
      </c>
      <c r="L6010" s="7">
        <f>Sales_Data[[#This Row],[OrderQuantity]] *Sales_Data[[#This Row],[UnitPrice]]</f>
        <v>108000</v>
      </c>
      <c r="M6010" s="7">
        <f>Sales_Data[[#This Row],[UnitPrice]]-Sales_Data[[#This Row],[UnitCost]]</f>
        <v>400</v>
      </c>
      <c r="N6010" s="7">
        <f>Sales_Data[[#This Row],[Gross Revenue]]-Sales_Data[[#This Row],[Discount Amount ]]</f>
        <v>107600</v>
      </c>
      <c r="O6010" s="7">
        <f>Sales_Data[[#This Row],[OrderQuantity]] *Sales_Data[[#This Row],[UnitCost]]</f>
        <v>72000</v>
      </c>
      <c r="P6010" s="7">
        <f>Sales_Data[[#This Row],[ItemCost]] +Sales_Data[[#This Row],[ShippingCost]]</f>
        <v>72479.67</v>
      </c>
      <c r="Q6010" s="7">
        <f>Sales_Data[[#This Row],[Gross Revenue]]-Sales_Data[[#This Row],[TotalFinancialCost]]</f>
        <v>35520.33</v>
      </c>
      <c r="R6010" s="7">
        <f>Sales_Data[[#This Row],[Actul Bill Amount]]-Sales_Data[[#This Row],[ShippingCost]]</f>
        <v>107120.33</v>
      </c>
      <c r="S6010">
        <v>800</v>
      </c>
      <c r="T6010">
        <v>479.67</v>
      </c>
      <c r="U6010" t="s">
        <v>58</v>
      </c>
      <c r="V6010">
        <v>800</v>
      </c>
      <c r="W6010" t="s">
        <v>18</v>
      </c>
      <c r="X6010" t="str">
        <f t="shared" si="187"/>
        <v>Bengaluru</v>
      </c>
    </row>
    <row r="6011" spans="1:24" x14ac:dyDescent="0.4">
      <c r="A6011">
        <v>106010</v>
      </c>
      <c r="B6011" s="5">
        <v>45977.56527777778</v>
      </c>
      <c r="C6011" s="3" t="str">
        <f>TEXT(Sales_Data[[#This Row],[OrderDate]],"mmmm")</f>
        <v>November</v>
      </c>
      <c r="D6011" s="3" t="str">
        <f t="shared" si="186"/>
        <v>2025</v>
      </c>
      <c r="E6011" t="s">
        <v>42</v>
      </c>
      <c r="F6011" t="s">
        <v>46</v>
      </c>
      <c r="G6011" t="s">
        <v>29</v>
      </c>
      <c r="H6011" t="s">
        <v>32</v>
      </c>
      <c r="I6011" t="s">
        <v>100</v>
      </c>
      <c r="J6011">
        <v>28</v>
      </c>
      <c r="K6011">
        <v>15000</v>
      </c>
      <c r="L6011" s="7">
        <f>Sales_Data[[#This Row],[OrderQuantity]] *Sales_Data[[#This Row],[UnitPrice]]</f>
        <v>420000</v>
      </c>
      <c r="M6011" s="7">
        <f>Sales_Data[[#This Row],[UnitPrice]]-Sales_Data[[#This Row],[UnitCost]]</f>
        <v>5500</v>
      </c>
      <c r="N6011" s="7">
        <f>Sales_Data[[#This Row],[Gross Revenue]]-Sales_Data[[#This Row],[Discount Amount ]]</f>
        <v>414500</v>
      </c>
      <c r="O6011" s="7">
        <f>Sales_Data[[#This Row],[OrderQuantity]] *Sales_Data[[#This Row],[UnitCost]]</f>
        <v>266000</v>
      </c>
      <c r="P6011" s="7">
        <f>Sales_Data[[#This Row],[ItemCost]] +Sales_Data[[#This Row],[ShippingCost]]</f>
        <v>266355.25</v>
      </c>
      <c r="Q6011" s="7">
        <f>Sales_Data[[#This Row],[Gross Revenue]]-Sales_Data[[#This Row],[TotalFinancialCost]]</f>
        <v>153644.75</v>
      </c>
      <c r="R6011" s="7">
        <f>Sales_Data[[#This Row],[Actul Bill Amount]]-Sales_Data[[#This Row],[ShippingCost]]</f>
        <v>414144.75</v>
      </c>
      <c r="S6011">
        <v>1070</v>
      </c>
      <c r="T6011">
        <v>355.25</v>
      </c>
      <c r="U6011" t="s">
        <v>53</v>
      </c>
      <c r="V6011">
        <v>9500</v>
      </c>
      <c r="W6011" t="s">
        <v>33</v>
      </c>
      <c r="X6011" t="str">
        <f t="shared" si="187"/>
        <v>Delhi</v>
      </c>
    </row>
    <row r="6012" spans="1:24" x14ac:dyDescent="0.4">
      <c r="A6012">
        <v>106011</v>
      </c>
      <c r="B6012" s="5">
        <v>45744.093055555553</v>
      </c>
      <c r="C6012" s="3" t="str">
        <f>TEXT(Sales_Data[[#This Row],[OrderDate]],"mmmm")</f>
        <v>March</v>
      </c>
      <c r="D6012" s="3" t="str">
        <f t="shared" si="186"/>
        <v>2025</v>
      </c>
      <c r="E6012" t="s">
        <v>34</v>
      </c>
      <c r="F6012" t="s">
        <v>46</v>
      </c>
      <c r="G6012" t="s">
        <v>15</v>
      </c>
      <c r="H6012" t="s">
        <v>16</v>
      </c>
      <c r="I6012" t="s">
        <v>100</v>
      </c>
      <c r="J6012">
        <v>36</v>
      </c>
      <c r="K6012">
        <v>15000</v>
      </c>
      <c r="L6012" s="7">
        <f>Sales_Data[[#This Row],[OrderQuantity]] *Sales_Data[[#This Row],[UnitPrice]]</f>
        <v>540000</v>
      </c>
      <c r="M6012" s="7">
        <f>Sales_Data[[#This Row],[UnitPrice]]-Sales_Data[[#This Row],[UnitCost]]</f>
        <v>5500</v>
      </c>
      <c r="N6012" s="7">
        <f>Sales_Data[[#This Row],[Gross Revenue]]-Sales_Data[[#This Row],[Discount Amount ]]</f>
        <v>534500</v>
      </c>
      <c r="O6012" s="7">
        <f>Sales_Data[[#This Row],[OrderQuantity]] *Sales_Data[[#This Row],[UnitCost]]</f>
        <v>342000</v>
      </c>
      <c r="P6012" s="7">
        <f>Sales_Data[[#This Row],[ItemCost]] +Sales_Data[[#This Row],[ShippingCost]]</f>
        <v>342535.46</v>
      </c>
      <c r="Q6012" s="7">
        <f>Sales_Data[[#This Row],[Gross Revenue]]-Sales_Data[[#This Row],[TotalFinancialCost]]</f>
        <v>197464.53999999998</v>
      </c>
      <c r="R6012" s="7">
        <f>Sales_Data[[#This Row],[Actul Bill Amount]]-Sales_Data[[#This Row],[ShippingCost]]</f>
        <v>533964.54</v>
      </c>
      <c r="S6012">
        <v>583</v>
      </c>
      <c r="T6012">
        <v>535.46</v>
      </c>
      <c r="U6012" t="s">
        <v>53</v>
      </c>
      <c r="V6012">
        <v>9500</v>
      </c>
      <c r="W6012" t="s">
        <v>18</v>
      </c>
      <c r="X6012" t="str">
        <f t="shared" si="187"/>
        <v>Bengaluru</v>
      </c>
    </row>
    <row r="6013" spans="1:24" x14ac:dyDescent="0.4">
      <c r="A6013">
        <v>106012</v>
      </c>
      <c r="B6013" s="5">
        <v>45874.398611111108</v>
      </c>
      <c r="C6013" s="3" t="str">
        <f>TEXT(Sales_Data[[#This Row],[OrderDate]],"mmmm")</f>
        <v>August</v>
      </c>
      <c r="D6013" s="3" t="str">
        <f t="shared" si="186"/>
        <v>2025</v>
      </c>
      <c r="E6013" t="s">
        <v>50</v>
      </c>
      <c r="F6013" t="s">
        <v>35</v>
      </c>
      <c r="G6013" t="s">
        <v>31</v>
      </c>
      <c r="H6013" t="s">
        <v>16</v>
      </c>
      <c r="I6013" t="s">
        <v>100</v>
      </c>
      <c r="J6013">
        <v>89</v>
      </c>
      <c r="K6013">
        <v>12000</v>
      </c>
      <c r="L6013" s="7">
        <f>Sales_Data[[#This Row],[OrderQuantity]] *Sales_Data[[#This Row],[UnitPrice]]</f>
        <v>1068000</v>
      </c>
      <c r="M6013" s="7">
        <f>Sales_Data[[#This Row],[UnitPrice]]-Sales_Data[[#This Row],[UnitCost]]</f>
        <v>4000</v>
      </c>
      <c r="N6013" s="7">
        <f>Sales_Data[[#This Row],[Gross Revenue]]-Sales_Data[[#This Row],[Discount Amount ]]</f>
        <v>1064000</v>
      </c>
      <c r="O6013" s="7">
        <f>Sales_Data[[#This Row],[OrderQuantity]] *Sales_Data[[#This Row],[UnitCost]]</f>
        <v>712000</v>
      </c>
      <c r="P6013" s="7">
        <f>Sales_Data[[#This Row],[ItemCost]] +Sales_Data[[#This Row],[ShippingCost]]</f>
        <v>712624.76</v>
      </c>
      <c r="Q6013" s="7">
        <f>Sales_Data[[#This Row],[Gross Revenue]]-Sales_Data[[#This Row],[TotalFinancialCost]]</f>
        <v>355375.24</v>
      </c>
      <c r="R6013" s="7">
        <f>Sales_Data[[#This Row],[Actul Bill Amount]]-Sales_Data[[#This Row],[ShippingCost]]</f>
        <v>1063375.24</v>
      </c>
      <c r="S6013">
        <v>540</v>
      </c>
      <c r="T6013">
        <v>624.76</v>
      </c>
      <c r="U6013" t="s">
        <v>36</v>
      </c>
      <c r="V6013">
        <v>8000</v>
      </c>
      <c r="W6013" t="s">
        <v>18</v>
      </c>
      <c r="X6013" t="str">
        <f t="shared" si="187"/>
        <v>Bengaluru</v>
      </c>
    </row>
    <row r="6014" spans="1:24" x14ac:dyDescent="0.4">
      <c r="A6014">
        <v>106013</v>
      </c>
      <c r="B6014" s="5">
        <v>45664.839583333334</v>
      </c>
      <c r="C6014" s="3" t="str">
        <f>TEXT(Sales_Data[[#This Row],[OrderDate]],"mmmm")</f>
        <v>January</v>
      </c>
      <c r="D6014" s="3" t="str">
        <f t="shared" si="186"/>
        <v>2025</v>
      </c>
      <c r="E6014" t="s">
        <v>19</v>
      </c>
      <c r="F6014" t="s">
        <v>40</v>
      </c>
      <c r="G6014" t="s">
        <v>31</v>
      </c>
      <c r="H6014" t="s">
        <v>32</v>
      </c>
      <c r="I6014" t="s">
        <v>100</v>
      </c>
      <c r="J6014">
        <v>19</v>
      </c>
      <c r="K6014">
        <v>5500</v>
      </c>
      <c r="L6014" s="7">
        <f>Sales_Data[[#This Row],[OrderQuantity]] *Sales_Data[[#This Row],[UnitPrice]]</f>
        <v>104500</v>
      </c>
      <c r="M6014" s="7">
        <f>Sales_Data[[#This Row],[UnitPrice]]-Sales_Data[[#This Row],[UnitCost]]</f>
        <v>2000</v>
      </c>
      <c r="N6014" s="7">
        <f>Sales_Data[[#This Row],[Gross Revenue]]-Sales_Data[[#This Row],[Discount Amount ]]</f>
        <v>102500</v>
      </c>
      <c r="O6014" s="7">
        <f>Sales_Data[[#This Row],[OrderQuantity]] *Sales_Data[[#This Row],[UnitCost]]</f>
        <v>66500</v>
      </c>
      <c r="P6014" s="7">
        <f>Sales_Data[[#This Row],[ItemCost]] +Sales_Data[[#This Row],[ShippingCost]]</f>
        <v>67357.42</v>
      </c>
      <c r="Q6014" s="7">
        <f>Sales_Data[[#This Row],[Gross Revenue]]-Sales_Data[[#This Row],[TotalFinancialCost]]</f>
        <v>37142.58</v>
      </c>
      <c r="R6014" s="7">
        <f>Sales_Data[[#This Row],[Actul Bill Amount]]-Sales_Data[[#This Row],[ShippingCost]]</f>
        <v>101642.58</v>
      </c>
      <c r="S6014">
        <v>313</v>
      </c>
      <c r="T6014">
        <v>857.42</v>
      </c>
      <c r="U6014" t="s">
        <v>41</v>
      </c>
      <c r="V6014">
        <v>3500</v>
      </c>
      <c r="W6014" t="s">
        <v>33</v>
      </c>
      <c r="X6014" t="str">
        <f t="shared" si="187"/>
        <v>Delhi</v>
      </c>
    </row>
    <row r="6015" spans="1:24" x14ac:dyDescent="0.4">
      <c r="A6015">
        <v>106014</v>
      </c>
      <c r="B6015" s="5">
        <v>45935.224305555559</v>
      </c>
      <c r="C6015" s="3" t="str">
        <f>TEXT(Sales_Data[[#This Row],[OrderDate]],"mmmm")</f>
        <v>October</v>
      </c>
      <c r="D6015" s="3" t="str">
        <f t="shared" si="186"/>
        <v>2025</v>
      </c>
      <c r="E6015" t="s">
        <v>50</v>
      </c>
      <c r="F6015" t="s">
        <v>35</v>
      </c>
      <c r="G6015" t="s">
        <v>31</v>
      </c>
      <c r="H6015" t="s">
        <v>25</v>
      </c>
      <c r="I6015" t="s">
        <v>100</v>
      </c>
      <c r="J6015">
        <v>12</v>
      </c>
      <c r="K6015">
        <v>12000</v>
      </c>
      <c r="L6015" s="7">
        <f>Sales_Data[[#This Row],[OrderQuantity]] *Sales_Data[[#This Row],[UnitPrice]]</f>
        <v>144000</v>
      </c>
      <c r="M6015" s="7">
        <f>Sales_Data[[#This Row],[UnitPrice]]-Sales_Data[[#This Row],[UnitCost]]</f>
        <v>4000</v>
      </c>
      <c r="N6015" s="7">
        <f>Sales_Data[[#This Row],[Gross Revenue]]-Sales_Data[[#This Row],[Discount Amount ]]</f>
        <v>140000</v>
      </c>
      <c r="O6015" s="7">
        <f>Sales_Data[[#This Row],[OrderQuantity]] *Sales_Data[[#This Row],[UnitCost]]</f>
        <v>96000</v>
      </c>
      <c r="P6015" s="7">
        <f>Sales_Data[[#This Row],[ItemCost]] +Sales_Data[[#This Row],[ShippingCost]]</f>
        <v>96741.42</v>
      </c>
      <c r="Q6015" s="7">
        <f>Sales_Data[[#This Row],[Gross Revenue]]-Sales_Data[[#This Row],[TotalFinancialCost]]</f>
        <v>47258.58</v>
      </c>
      <c r="R6015" s="7">
        <f>Sales_Data[[#This Row],[Actul Bill Amount]]-Sales_Data[[#This Row],[ShippingCost]]</f>
        <v>139258.57999999999</v>
      </c>
      <c r="S6015">
        <v>738</v>
      </c>
      <c r="T6015">
        <v>741.42</v>
      </c>
      <c r="U6015" t="s">
        <v>36</v>
      </c>
      <c r="V6015">
        <v>8000</v>
      </c>
      <c r="W6015" t="s">
        <v>27</v>
      </c>
      <c r="X6015" t="str">
        <f t="shared" si="187"/>
        <v>Mumbai</v>
      </c>
    </row>
    <row r="6016" spans="1:24" x14ac:dyDescent="0.4">
      <c r="A6016">
        <v>106015</v>
      </c>
      <c r="B6016" s="5">
        <v>45994.234027777777</v>
      </c>
      <c r="C6016" s="3" t="str">
        <f>TEXT(Sales_Data[[#This Row],[OrderDate]],"mmmm")</f>
        <v>December</v>
      </c>
      <c r="D6016" s="3" t="str">
        <f t="shared" si="186"/>
        <v>2025</v>
      </c>
      <c r="E6016" t="s">
        <v>50</v>
      </c>
      <c r="F6016" t="s">
        <v>35</v>
      </c>
      <c r="G6016" t="s">
        <v>29</v>
      </c>
      <c r="H6016" t="s">
        <v>32</v>
      </c>
      <c r="I6016" t="s">
        <v>100</v>
      </c>
      <c r="J6016">
        <v>10</v>
      </c>
      <c r="K6016">
        <v>12000</v>
      </c>
      <c r="L6016" s="7">
        <f>Sales_Data[[#This Row],[OrderQuantity]] *Sales_Data[[#This Row],[UnitPrice]]</f>
        <v>120000</v>
      </c>
      <c r="M6016" s="7">
        <f>Sales_Data[[#This Row],[UnitPrice]]-Sales_Data[[#This Row],[UnitCost]]</f>
        <v>4000</v>
      </c>
      <c r="N6016" s="7">
        <f>Sales_Data[[#This Row],[Gross Revenue]]-Sales_Data[[#This Row],[Discount Amount ]]</f>
        <v>116000</v>
      </c>
      <c r="O6016" s="7">
        <f>Sales_Data[[#This Row],[OrderQuantity]] *Sales_Data[[#This Row],[UnitCost]]</f>
        <v>80000</v>
      </c>
      <c r="P6016" s="7">
        <f>Sales_Data[[#This Row],[ItemCost]] +Sales_Data[[#This Row],[ShippingCost]]</f>
        <v>80742.84</v>
      </c>
      <c r="Q6016" s="7">
        <f>Sales_Data[[#This Row],[Gross Revenue]]-Sales_Data[[#This Row],[TotalFinancialCost]]</f>
        <v>39257.160000000003</v>
      </c>
      <c r="R6016" s="7">
        <f>Sales_Data[[#This Row],[Actul Bill Amount]]-Sales_Data[[#This Row],[ShippingCost]]</f>
        <v>115257.16</v>
      </c>
      <c r="S6016">
        <v>563</v>
      </c>
      <c r="T6016">
        <v>742.84</v>
      </c>
      <c r="U6016" t="s">
        <v>36</v>
      </c>
      <c r="V6016">
        <v>8000</v>
      </c>
      <c r="W6016" t="s">
        <v>33</v>
      </c>
      <c r="X6016" t="str">
        <f t="shared" si="187"/>
        <v>Delhi</v>
      </c>
    </row>
    <row r="6017" spans="1:24" x14ac:dyDescent="0.4">
      <c r="A6017">
        <v>106016</v>
      </c>
      <c r="B6017" s="5">
        <v>45867.793055555558</v>
      </c>
      <c r="C6017" s="3" t="str">
        <f>TEXT(Sales_Data[[#This Row],[OrderDate]],"mmmm")</f>
        <v>July</v>
      </c>
      <c r="D6017" s="3" t="str">
        <f t="shared" si="186"/>
        <v>2025</v>
      </c>
      <c r="E6017" t="s">
        <v>34</v>
      </c>
      <c r="F6017" t="s">
        <v>46</v>
      </c>
      <c r="G6017" t="s">
        <v>15</v>
      </c>
      <c r="H6017" t="s">
        <v>37</v>
      </c>
      <c r="I6017" t="s">
        <v>100</v>
      </c>
      <c r="J6017">
        <v>72</v>
      </c>
      <c r="K6017">
        <v>15000</v>
      </c>
      <c r="L6017" s="7">
        <f>Sales_Data[[#This Row],[OrderQuantity]] *Sales_Data[[#This Row],[UnitPrice]]</f>
        <v>1080000</v>
      </c>
      <c r="M6017" s="7">
        <f>Sales_Data[[#This Row],[UnitPrice]]-Sales_Data[[#This Row],[UnitCost]]</f>
        <v>5500</v>
      </c>
      <c r="N6017" s="7">
        <f>Sales_Data[[#This Row],[Gross Revenue]]-Sales_Data[[#This Row],[Discount Amount ]]</f>
        <v>1074500</v>
      </c>
      <c r="O6017" s="7">
        <f>Sales_Data[[#This Row],[OrderQuantity]] *Sales_Data[[#This Row],[UnitCost]]</f>
        <v>684000</v>
      </c>
      <c r="P6017" s="7">
        <f>Sales_Data[[#This Row],[ItemCost]] +Sales_Data[[#This Row],[ShippingCost]]</f>
        <v>684297.66</v>
      </c>
      <c r="Q6017" s="7">
        <f>Sales_Data[[#This Row],[Gross Revenue]]-Sales_Data[[#This Row],[TotalFinancialCost]]</f>
        <v>395702.33999999997</v>
      </c>
      <c r="R6017" s="7">
        <f>Sales_Data[[#This Row],[Actul Bill Amount]]-Sales_Data[[#This Row],[ShippingCost]]</f>
        <v>1074202.3400000001</v>
      </c>
      <c r="S6017">
        <v>814</v>
      </c>
      <c r="T6017">
        <v>297.66000000000003</v>
      </c>
      <c r="U6017" t="s">
        <v>53</v>
      </c>
      <c r="V6017">
        <v>9500</v>
      </c>
      <c r="W6017" t="s">
        <v>38</v>
      </c>
      <c r="X6017" t="str">
        <f t="shared" si="187"/>
        <v>Kolkata</v>
      </c>
    </row>
    <row r="6018" spans="1:24" x14ac:dyDescent="0.4">
      <c r="A6018">
        <v>106017</v>
      </c>
      <c r="B6018" s="5">
        <v>45826.116666666669</v>
      </c>
      <c r="C6018" s="3" t="str">
        <f>TEXT(Sales_Data[[#This Row],[OrderDate]],"mmmm")</f>
        <v>June</v>
      </c>
      <c r="D6018" s="3" t="str">
        <f t="shared" ref="D6018:D6081" si="188">TEXT(B6018, "yyyy")</f>
        <v>2025</v>
      </c>
      <c r="E6018" t="s">
        <v>23</v>
      </c>
      <c r="F6018" t="s">
        <v>28</v>
      </c>
      <c r="G6018" t="s">
        <v>31</v>
      </c>
      <c r="H6018" t="s">
        <v>32</v>
      </c>
      <c r="I6018" t="s">
        <v>100</v>
      </c>
      <c r="J6018">
        <v>66</v>
      </c>
      <c r="K6018">
        <v>450</v>
      </c>
      <c r="L6018" s="7">
        <f>Sales_Data[[#This Row],[OrderQuantity]] *Sales_Data[[#This Row],[UnitPrice]]</f>
        <v>29700</v>
      </c>
      <c r="M6018" s="7">
        <f>Sales_Data[[#This Row],[UnitPrice]]-Sales_Data[[#This Row],[UnitCost]]</f>
        <v>250</v>
      </c>
      <c r="N6018" s="7">
        <f>Sales_Data[[#This Row],[Gross Revenue]]-Sales_Data[[#This Row],[Discount Amount ]]</f>
        <v>29450</v>
      </c>
      <c r="O6018" s="7">
        <f>Sales_Data[[#This Row],[OrderQuantity]] *Sales_Data[[#This Row],[UnitCost]]</f>
        <v>13200</v>
      </c>
      <c r="P6018" s="7">
        <f>Sales_Data[[#This Row],[ItemCost]] +Sales_Data[[#This Row],[ShippingCost]]</f>
        <v>13985.83</v>
      </c>
      <c r="Q6018" s="7">
        <f>Sales_Data[[#This Row],[Gross Revenue]]-Sales_Data[[#This Row],[TotalFinancialCost]]</f>
        <v>15714.17</v>
      </c>
      <c r="R6018" s="7">
        <f>Sales_Data[[#This Row],[Actul Bill Amount]]-Sales_Data[[#This Row],[ShippingCost]]</f>
        <v>28664.17</v>
      </c>
      <c r="S6018">
        <v>353</v>
      </c>
      <c r="T6018">
        <v>785.83</v>
      </c>
      <c r="U6018" t="s">
        <v>30</v>
      </c>
      <c r="V6018">
        <v>200</v>
      </c>
      <c r="W6018" t="s">
        <v>33</v>
      </c>
      <c r="X6018" t="str">
        <f t="shared" ref="X6018:X6081" si="189">_xlfn.TEXTBEFORE(W6018, " ")</f>
        <v>Delhi</v>
      </c>
    </row>
    <row r="6019" spans="1:24" x14ac:dyDescent="0.4">
      <c r="A6019">
        <v>106018</v>
      </c>
      <c r="B6019" s="5">
        <v>45987.655555555553</v>
      </c>
      <c r="C6019" s="3" t="str">
        <f>TEXT(Sales_Data[[#This Row],[OrderDate]],"mmmm")</f>
        <v>November</v>
      </c>
      <c r="D6019" s="3" t="str">
        <f t="shared" si="188"/>
        <v>2025</v>
      </c>
      <c r="E6019" t="s">
        <v>42</v>
      </c>
      <c r="F6019" t="s">
        <v>43</v>
      </c>
      <c r="G6019" t="s">
        <v>29</v>
      </c>
      <c r="H6019" t="s">
        <v>20</v>
      </c>
      <c r="I6019" t="s">
        <v>100</v>
      </c>
      <c r="J6019">
        <v>90</v>
      </c>
      <c r="K6019">
        <v>1800</v>
      </c>
      <c r="L6019" s="7">
        <f>Sales_Data[[#This Row],[OrderQuantity]] *Sales_Data[[#This Row],[UnitPrice]]</f>
        <v>162000</v>
      </c>
      <c r="M6019" s="7">
        <f>Sales_Data[[#This Row],[UnitPrice]]-Sales_Data[[#This Row],[UnitCost]]</f>
        <v>900</v>
      </c>
      <c r="N6019" s="7">
        <f>Sales_Data[[#This Row],[Gross Revenue]]-Sales_Data[[#This Row],[Discount Amount ]]</f>
        <v>161100</v>
      </c>
      <c r="O6019" s="7">
        <f>Sales_Data[[#This Row],[OrderQuantity]] *Sales_Data[[#This Row],[UnitCost]]</f>
        <v>81000</v>
      </c>
      <c r="P6019" s="7">
        <f>Sales_Data[[#This Row],[ItemCost]] +Sales_Data[[#This Row],[ShippingCost]]</f>
        <v>81242.679999999993</v>
      </c>
      <c r="Q6019" s="7">
        <f>Sales_Data[[#This Row],[Gross Revenue]]-Sales_Data[[#This Row],[TotalFinancialCost]]</f>
        <v>80757.320000000007</v>
      </c>
      <c r="R6019" s="7">
        <f>Sales_Data[[#This Row],[Actul Bill Amount]]-Sales_Data[[#This Row],[ShippingCost]]</f>
        <v>160857.32</v>
      </c>
      <c r="S6019">
        <v>921</v>
      </c>
      <c r="T6019">
        <v>242.68</v>
      </c>
      <c r="U6019" t="s">
        <v>51</v>
      </c>
      <c r="V6019">
        <v>900</v>
      </c>
      <c r="W6019" t="s">
        <v>22</v>
      </c>
      <c r="X6019" t="str">
        <f t="shared" si="189"/>
        <v>Nagpur</v>
      </c>
    </row>
    <row r="6020" spans="1:24" x14ac:dyDescent="0.4">
      <c r="A6020">
        <v>106019</v>
      </c>
      <c r="B6020" s="5">
        <v>45795.456250000003</v>
      </c>
      <c r="C6020" s="3" t="str">
        <f>TEXT(Sales_Data[[#This Row],[OrderDate]],"mmmm")</f>
        <v>May</v>
      </c>
      <c r="D6020" s="3" t="str">
        <f t="shared" si="188"/>
        <v>2025</v>
      </c>
      <c r="E6020" t="s">
        <v>39</v>
      </c>
      <c r="F6020" t="s">
        <v>46</v>
      </c>
      <c r="G6020" t="s">
        <v>29</v>
      </c>
      <c r="H6020" t="s">
        <v>25</v>
      </c>
      <c r="I6020" t="s">
        <v>100</v>
      </c>
      <c r="J6020">
        <v>33</v>
      </c>
      <c r="K6020">
        <v>4500</v>
      </c>
      <c r="L6020" s="7">
        <f>Sales_Data[[#This Row],[OrderQuantity]] *Sales_Data[[#This Row],[UnitPrice]]</f>
        <v>148500</v>
      </c>
      <c r="M6020" s="7">
        <f>Sales_Data[[#This Row],[UnitPrice]]-Sales_Data[[#This Row],[UnitCost]]</f>
        <v>1700</v>
      </c>
      <c r="N6020" s="7">
        <f>Sales_Data[[#This Row],[Gross Revenue]]-Sales_Data[[#This Row],[Discount Amount ]]</f>
        <v>146800</v>
      </c>
      <c r="O6020" s="7">
        <f>Sales_Data[[#This Row],[OrderQuantity]] *Sales_Data[[#This Row],[UnitCost]]</f>
        <v>92400</v>
      </c>
      <c r="P6020" s="7">
        <f>Sales_Data[[#This Row],[ItemCost]] +Sales_Data[[#This Row],[ShippingCost]]</f>
        <v>93322.93</v>
      </c>
      <c r="Q6020" s="7">
        <f>Sales_Data[[#This Row],[Gross Revenue]]-Sales_Data[[#This Row],[TotalFinancialCost]]</f>
        <v>55177.070000000007</v>
      </c>
      <c r="R6020" s="7">
        <f>Sales_Data[[#This Row],[Actul Bill Amount]]-Sales_Data[[#This Row],[ShippingCost]]</f>
        <v>145877.07</v>
      </c>
      <c r="S6020">
        <v>637</v>
      </c>
      <c r="T6020">
        <v>922.93</v>
      </c>
      <c r="U6020" t="s">
        <v>47</v>
      </c>
      <c r="V6020">
        <v>2800</v>
      </c>
      <c r="W6020" t="s">
        <v>27</v>
      </c>
      <c r="X6020" t="str">
        <f t="shared" si="189"/>
        <v>Mumbai</v>
      </c>
    </row>
    <row r="6021" spans="1:24" x14ac:dyDescent="0.4">
      <c r="A6021">
        <v>106020</v>
      </c>
      <c r="B6021" s="5">
        <v>45963.802083333336</v>
      </c>
      <c r="C6021" s="3" t="str">
        <f>TEXT(Sales_Data[[#This Row],[OrderDate]],"mmmm")</f>
        <v>November</v>
      </c>
      <c r="D6021" s="3" t="str">
        <f t="shared" si="188"/>
        <v>2025</v>
      </c>
      <c r="E6021" t="s">
        <v>13</v>
      </c>
      <c r="F6021" t="s">
        <v>14</v>
      </c>
      <c r="G6021" t="s">
        <v>15</v>
      </c>
      <c r="H6021" t="s">
        <v>25</v>
      </c>
      <c r="I6021" t="s">
        <v>100</v>
      </c>
      <c r="J6021">
        <v>61</v>
      </c>
      <c r="K6021">
        <v>6500</v>
      </c>
      <c r="L6021" s="7">
        <f>Sales_Data[[#This Row],[OrderQuantity]] *Sales_Data[[#This Row],[UnitPrice]]</f>
        <v>396500</v>
      </c>
      <c r="M6021" s="7">
        <f>Sales_Data[[#This Row],[UnitPrice]]-Sales_Data[[#This Row],[UnitCost]]</f>
        <v>2300</v>
      </c>
      <c r="N6021" s="7">
        <f>Sales_Data[[#This Row],[Gross Revenue]]-Sales_Data[[#This Row],[Discount Amount ]]</f>
        <v>394200</v>
      </c>
      <c r="O6021" s="7">
        <f>Sales_Data[[#This Row],[OrderQuantity]] *Sales_Data[[#This Row],[UnitCost]]</f>
        <v>256200</v>
      </c>
      <c r="P6021" s="7">
        <f>Sales_Data[[#This Row],[ItemCost]] +Sales_Data[[#This Row],[ShippingCost]]</f>
        <v>256804.67</v>
      </c>
      <c r="Q6021" s="7">
        <f>Sales_Data[[#This Row],[Gross Revenue]]-Sales_Data[[#This Row],[TotalFinancialCost]]</f>
        <v>139695.32999999999</v>
      </c>
      <c r="R6021" s="7">
        <f>Sales_Data[[#This Row],[Actul Bill Amount]]-Sales_Data[[#This Row],[ShippingCost]]</f>
        <v>393595.33</v>
      </c>
      <c r="S6021">
        <v>1035</v>
      </c>
      <c r="T6021">
        <v>604.66999999999996</v>
      </c>
      <c r="U6021" t="s">
        <v>21</v>
      </c>
      <c r="V6021">
        <v>4200</v>
      </c>
      <c r="W6021" t="s">
        <v>27</v>
      </c>
      <c r="X6021" t="str">
        <f t="shared" si="189"/>
        <v>Mumbai</v>
      </c>
    </row>
    <row r="6022" spans="1:24" x14ac:dyDescent="0.4">
      <c r="A6022">
        <v>106021</v>
      </c>
      <c r="B6022" s="5">
        <v>45887.703472222223</v>
      </c>
      <c r="C6022" s="3" t="str">
        <f>TEXT(Sales_Data[[#This Row],[OrderDate]],"mmmm")</f>
        <v>August</v>
      </c>
      <c r="D6022" s="3" t="str">
        <f t="shared" si="188"/>
        <v>2025</v>
      </c>
      <c r="E6022" t="s">
        <v>39</v>
      </c>
      <c r="F6022" t="s">
        <v>28</v>
      </c>
      <c r="G6022" t="s">
        <v>15</v>
      </c>
      <c r="H6022" t="s">
        <v>20</v>
      </c>
      <c r="I6022" t="s">
        <v>100</v>
      </c>
      <c r="J6022">
        <v>21</v>
      </c>
      <c r="K6022">
        <v>450</v>
      </c>
      <c r="L6022" s="7">
        <f>Sales_Data[[#This Row],[OrderQuantity]] *Sales_Data[[#This Row],[UnitPrice]]</f>
        <v>9450</v>
      </c>
      <c r="M6022" s="7">
        <f>Sales_Data[[#This Row],[UnitPrice]]-Sales_Data[[#This Row],[UnitCost]]</f>
        <v>250</v>
      </c>
      <c r="N6022" s="7">
        <f>Sales_Data[[#This Row],[Gross Revenue]]-Sales_Data[[#This Row],[Discount Amount ]]</f>
        <v>9200</v>
      </c>
      <c r="O6022" s="7">
        <f>Sales_Data[[#This Row],[OrderQuantity]] *Sales_Data[[#This Row],[UnitCost]]</f>
        <v>4200</v>
      </c>
      <c r="P6022" s="7">
        <f>Sales_Data[[#This Row],[ItemCost]] +Sales_Data[[#This Row],[ShippingCost]]</f>
        <v>5206.95</v>
      </c>
      <c r="Q6022" s="7">
        <f>Sales_Data[[#This Row],[Gross Revenue]]-Sales_Data[[#This Row],[TotalFinancialCost]]</f>
        <v>4243.05</v>
      </c>
      <c r="R6022" s="7">
        <f>Sales_Data[[#This Row],[Actul Bill Amount]]-Sales_Data[[#This Row],[ShippingCost]]</f>
        <v>8193.0499999999993</v>
      </c>
      <c r="S6022">
        <v>1025</v>
      </c>
      <c r="T6022">
        <v>1006.95</v>
      </c>
      <c r="U6022" t="s">
        <v>30</v>
      </c>
      <c r="V6022">
        <v>200</v>
      </c>
      <c r="W6022" t="s">
        <v>22</v>
      </c>
      <c r="X6022" t="str">
        <f t="shared" si="189"/>
        <v>Nagpur</v>
      </c>
    </row>
    <row r="6023" spans="1:24" x14ac:dyDescent="0.4">
      <c r="A6023">
        <v>106022</v>
      </c>
      <c r="B6023" s="5">
        <v>45965.977083333331</v>
      </c>
      <c r="C6023" s="3" t="str">
        <f>TEXT(Sales_Data[[#This Row],[OrderDate]],"mmmm")</f>
        <v>November</v>
      </c>
      <c r="D6023" s="3" t="str">
        <f t="shared" si="188"/>
        <v>2025</v>
      </c>
      <c r="E6023" t="s">
        <v>39</v>
      </c>
      <c r="F6023" t="s">
        <v>40</v>
      </c>
      <c r="G6023" t="s">
        <v>29</v>
      </c>
      <c r="H6023" t="s">
        <v>16</v>
      </c>
      <c r="I6023" t="s">
        <v>100</v>
      </c>
      <c r="J6023">
        <v>5</v>
      </c>
      <c r="K6023">
        <v>1500</v>
      </c>
      <c r="L6023" s="7">
        <f>Sales_Data[[#This Row],[OrderQuantity]] *Sales_Data[[#This Row],[UnitPrice]]</f>
        <v>7500</v>
      </c>
      <c r="M6023" s="7">
        <f>Sales_Data[[#This Row],[UnitPrice]]-Sales_Data[[#This Row],[UnitCost]]</f>
        <v>700</v>
      </c>
      <c r="N6023" s="7">
        <f>Sales_Data[[#This Row],[Gross Revenue]]-Sales_Data[[#This Row],[Discount Amount ]]</f>
        <v>6800</v>
      </c>
      <c r="O6023" s="7">
        <f>Sales_Data[[#This Row],[OrderQuantity]] *Sales_Data[[#This Row],[UnitCost]]</f>
        <v>4000</v>
      </c>
      <c r="P6023" s="7">
        <f>Sales_Data[[#This Row],[ItemCost]] +Sales_Data[[#This Row],[ShippingCost]]</f>
        <v>5009.99</v>
      </c>
      <c r="Q6023" s="7">
        <f>Sales_Data[[#This Row],[Gross Revenue]]-Sales_Data[[#This Row],[TotalFinancialCost]]</f>
        <v>2490.0100000000002</v>
      </c>
      <c r="R6023" s="7">
        <f>Sales_Data[[#This Row],[Actul Bill Amount]]-Sales_Data[[#This Row],[ShippingCost]]</f>
        <v>5790.01</v>
      </c>
      <c r="S6023">
        <v>797</v>
      </c>
      <c r="T6023">
        <v>1009.99</v>
      </c>
      <c r="U6023" t="s">
        <v>52</v>
      </c>
      <c r="V6023">
        <v>800</v>
      </c>
      <c r="W6023" t="s">
        <v>18</v>
      </c>
      <c r="X6023" t="str">
        <f t="shared" si="189"/>
        <v>Bengaluru</v>
      </c>
    </row>
    <row r="6024" spans="1:24" x14ac:dyDescent="0.4">
      <c r="A6024">
        <v>106023</v>
      </c>
      <c r="B6024" s="5">
        <v>45818.475694444445</v>
      </c>
      <c r="C6024" s="3" t="str">
        <f>TEXT(Sales_Data[[#This Row],[OrderDate]],"mmmm")</f>
        <v>June</v>
      </c>
      <c r="D6024" s="3" t="str">
        <f t="shared" si="188"/>
        <v>2025</v>
      </c>
      <c r="E6024" t="s">
        <v>39</v>
      </c>
      <c r="F6024" t="s">
        <v>24</v>
      </c>
      <c r="G6024" t="s">
        <v>29</v>
      </c>
      <c r="H6024" t="s">
        <v>32</v>
      </c>
      <c r="I6024" t="s">
        <v>100</v>
      </c>
      <c r="J6024">
        <v>83</v>
      </c>
      <c r="K6024">
        <v>45000</v>
      </c>
      <c r="L6024" s="7">
        <f>Sales_Data[[#This Row],[OrderQuantity]] *Sales_Data[[#This Row],[UnitPrice]]</f>
        <v>3735000</v>
      </c>
      <c r="M6024" s="7">
        <f>Sales_Data[[#This Row],[UnitPrice]]-Sales_Data[[#This Row],[UnitCost]]</f>
        <v>13000</v>
      </c>
      <c r="N6024" s="7">
        <f>Sales_Data[[#This Row],[Gross Revenue]]-Sales_Data[[#This Row],[Discount Amount ]]</f>
        <v>3722000</v>
      </c>
      <c r="O6024" s="7">
        <f>Sales_Data[[#This Row],[OrderQuantity]] *Sales_Data[[#This Row],[UnitCost]]</f>
        <v>2656000</v>
      </c>
      <c r="P6024" s="7">
        <f>Sales_Data[[#This Row],[ItemCost]] +Sales_Data[[#This Row],[ShippingCost]]</f>
        <v>2656210</v>
      </c>
      <c r="Q6024" s="7">
        <f>Sales_Data[[#This Row],[Gross Revenue]]-Sales_Data[[#This Row],[TotalFinancialCost]]</f>
        <v>1078790</v>
      </c>
      <c r="R6024" s="7">
        <f>Sales_Data[[#This Row],[Actul Bill Amount]]-Sales_Data[[#This Row],[ShippingCost]]</f>
        <v>3721790</v>
      </c>
      <c r="S6024">
        <v>615</v>
      </c>
      <c r="T6024">
        <v>210</v>
      </c>
      <c r="U6024" t="s">
        <v>26</v>
      </c>
      <c r="V6024">
        <v>32000</v>
      </c>
      <c r="W6024" t="s">
        <v>33</v>
      </c>
      <c r="X6024" t="str">
        <f t="shared" si="189"/>
        <v>Delhi</v>
      </c>
    </row>
    <row r="6025" spans="1:24" x14ac:dyDescent="0.4">
      <c r="A6025">
        <v>106024</v>
      </c>
      <c r="B6025" s="5">
        <v>45658.088194444441</v>
      </c>
      <c r="C6025" s="3" t="str">
        <f>TEXT(Sales_Data[[#This Row],[OrderDate]],"mmmm")</f>
        <v>January</v>
      </c>
      <c r="D6025" s="3" t="str">
        <f t="shared" si="188"/>
        <v>2025</v>
      </c>
      <c r="E6025" t="s">
        <v>48</v>
      </c>
      <c r="F6025" t="s">
        <v>35</v>
      </c>
      <c r="G6025" t="s">
        <v>15</v>
      </c>
      <c r="H6025" t="s">
        <v>37</v>
      </c>
      <c r="I6025" t="s">
        <v>100</v>
      </c>
      <c r="J6025">
        <v>50</v>
      </c>
      <c r="K6025">
        <v>8500</v>
      </c>
      <c r="L6025" s="7">
        <f>Sales_Data[[#This Row],[OrderQuantity]] *Sales_Data[[#This Row],[UnitPrice]]</f>
        <v>425000</v>
      </c>
      <c r="M6025" s="7">
        <f>Sales_Data[[#This Row],[UnitPrice]]-Sales_Data[[#This Row],[UnitCost]]</f>
        <v>3000</v>
      </c>
      <c r="N6025" s="7">
        <f>Sales_Data[[#This Row],[Gross Revenue]]-Sales_Data[[#This Row],[Discount Amount ]]</f>
        <v>422000</v>
      </c>
      <c r="O6025" s="7">
        <f>Sales_Data[[#This Row],[OrderQuantity]] *Sales_Data[[#This Row],[UnitCost]]</f>
        <v>275000</v>
      </c>
      <c r="P6025" s="7">
        <f>Sales_Data[[#This Row],[ItemCost]] +Sales_Data[[#This Row],[ShippingCost]]</f>
        <v>275660.52</v>
      </c>
      <c r="Q6025" s="7">
        <f>Sales_Data[[#This Row],[Gross Revenue]]-Sales_Data[[#This Row],[TotalFinancialCost]]</f>
        <v>149339.47999999998</v>
      </c>
      <c r="R6025" s="7">
        <f>Sales_Data[[#This Row],[Actul Bill Amount]]-Sales_Data[[#This Row],[ShippingCost]]</f>
        <v>421339.48</v>
      </c>
      <c r="S6025">
        <v>442</v>
      </c>
      <c r="T6025">
        <v>660.52</v>
      </c>
      <c r="U6025" t="s">
        <v>49</v>
      </c>
      <c r="V6025">
        <v>5500</v>
      </c>
      <c r="W6025" t="s">
        <v>38</v>
      </c>
      <c r="X6025" t="str">
        <f t="shared" si="189"/>
        <v>Kolkata</v>
      </c>
    </row>
    <row r="6026" spans="1:24" x14ac:dyDescent="0.4">
      <c r="A6026">
        <v>106025</v>
      </c>
      <c r="B6026" s="5">
        <v>45893.147916666669</v>
      </c>
      <c r="C6026" s="3" t="str">
        <f>TEXT(Sales_Data[[#This Row],[OrderDate]],"mmmm")</f>
        <v>August</v>
      </c>
      <c r="D6026" s="3" t="str">
        <f t="shared" si="188"/>
        <v>2025</v>
      </c>
      <c r="E6026" t="s">
        <v>34</v>
      </c>
      <c r="F6026" t="s">
        <v>28</v>
      </c>
      <c r="G6026" t="s">
        <v>31</v>
      </c>
      <c r="H6026" t="s">
        <v>25</v>
      </c>
      <c r="I6026" t="s">
        <v>100</v>
      </c>
      <c r="J6026">
        <v>11</v>
      </c>
      <c r="K6026">
        <v>2500</v>
      </c>
      <c r="L6026" s="7">
        <f>Sales_Data[[#This Row],[OrderQuantity]] *Sales_Data[[#This Row],[UnitPrice]]</f>
        <v>27500</v>
      </c>
      <c r="M6026" s="7">
        <f>Sales_Data[[#This Row],[UnitPrice]]-Sales_Data[[#This Row],[UnitCost]]</f>
        <v>1000</v>
      </c>
      <c r="N6026" s="7">
        <f>Sales_Data[[#This Row],[Gross Revenue]]-Sales_Data[[#This Row],[Discount Amount ]]</f>
        <v>26500</v>
      </c>
      <c r="O6026" s="7">
        <f>Sales_Data[[#This Row],[OrderQuantity]] *Sales_Data[[#This Row],[UnitCost]]</f>
        <v>16500</v>
      </c>
      <c r="P6026" s="7">
        <f>Sales_Data[[#This Row],[ItemCost]] +Sales_Data[[#This Row],[ShippingCost]]</f>
        <v>17968.61</v>
      </c>
      <c r="Q6026" s="7">
        <f>Sales_Data[[#This Row],[Gross Revenue]]-Sales_Data[[#This Row],[TotalFinancialCost]]</f>
        <v>9531.39</v>
      </c>
      <c r="R6026" s="7">
        <f>Sales_Data[[#This Row],[Actul Bill Amount]]-Sales_Data[[#This Row],[ShippingCost]]</f>
        <v>25031.39</v>
      </c>
      <c r="S6026">
        <v>986</v>
      </c>
      <c r="T6026">
        <v>1468.61</v>
      </c>
      <c r="U6026" t="s">
        <v>54</v>
      </c>
      <c r="V6026">
        <v>1500</v>
      </c>
      <c r="W6026" t="s">
        <v>27</v>
      </c>
      <c r="X6026" t="str">
        <f t="shared" si="189"/>
        <v>Mumbai</v>
      </c>
    </row>
    <row r="6027" spans="1:24" x14ac:dyDescent="0.4">
      <c r="A6027">
        <v>106026</v>
      </c>
      <c r="B6027" s="5">
        <v>45845.453472222223</v>
      </c>
      <c r="C6027" s="3" t="str">
        <f>TEXT(Sales_Data[[#This Row],[OrderDate]],"mmmm")</f>
        <v>July</v>
      </c>
      <c r="D6027" s="3" t="str">
        <f t="shared" si="188"/>
        <v>2025</v>
      </c>
      <c r="E6027" t="s">
        <v>23</v>
      </c>
      <c r="F6027" t="s">
        <v>24</v>
      </c>
      <c r="G6027" t="s">
        <v>29</v>
      </c>
      <c r="H6027" t="s">
        <v>25</v>
      </c>
      <c r="I6027" t="s">
        <v>100</v>
      </c>
      <c r="J6027">
        <v>99</v>
      </c>
      <c r="K6027">
        <v>45000</v>
      </c>
      <c r="L6027" s="7">
        <f>Sales_Data[[#This Row],[OrderQuantity]] *Sales_Data[[#This Row],[UnitPrice]]</f>
        <v>4455000</v>
      </c>
      <c r="M6027" s="7">
        <f>Sales_Data[[#This Row],[UnitPrice]]-Sales_Data[[#This Row],[UnitCost]]</f>
        <v>13000</v>
      </c>
      <c r="N6027" s="7">
        <f>Sales_Data[[#This Row],[Gross Revenue]]-Sales_Data[[#This Row],[Discount Amount ]]</f>
        <v>4442000</v>
      </c>
      <c r="O6027" s="7">
        <f>Sales_Data[[#This Row],[OrderQuantity]] *Sales_Data[[#This Row],[UnitCost]]</f>
        <v>3168000</v>
      </c>
      <c r="P6027" s="7">
        <f>Sales_Data[[#This Row],[ItemCost]] +Sales_Data[[#This Row],[ShippingCost]]</f>
        <v>3168702</v>
      </c>
      <c r="Q6027" s="7">
        <f>Sales_Data[[#This Row],[Gross Revenue]]-Sales_Data[[#This Row],[TotalFinancialCost]]</f>
        <v>1286298</v>
      </c>
      <c r="R6027" s="7">
        <f>Sales_Data[[#This Row],[Actul Bill Amount]]-Sales_Data[[#This Row],[ShippingCost]]</f>
        <v>4441298</v>
      </c>
      <c r="S6027">
        <v>369</v>
      </c>
      <c r="T6027">
        <v>702</v>
      </c>
      <c r="U6027" t="s">
        <v>26</v>
      </c>
      <c r="V6027">
        <v>32000</v>
      </c>
      <c r="W6027" t="s">
        <v>27</v>
      </c>
      <c r="X6027" t="str">
        <f t="shared" si="189"/>
        <v>Mumbai</v>
      </c>
    </row>
    <row r="6028" spans="1:24" x14ac:dyDescent="0.4">
      <c r="A6028">
        <v>106027</v>
      </c>
      <c r="B6028" s="5">
        <v>45661.350694444445</v>
      </c>
      <c r="C6028" s="3" t="str">
        <f>TEXT(Sales_Data[[#This Row],[OrderDate]],"mmmm")</f>
        <v>January</v>
      </c>
      <c r="D6028" s="3" t="str">
        <f t="shared" si="188"/>
        <v>2025</v>
      </c>
      <c r="E6028" t="s">
        <v>45</v>
      </c>
      <c r="F6028" t="s">
        <v>14</v>
      </c>
      <c r="G6028" t="s">
        <v>29</v>
      </c>
      <c r="H6028" t="s">
        <v>25</v>
      </c>
      <c r="I6028" t="s">
        <v>100</v>
      </c>
      <c r="J6028">
        <v>20</v>
      </c>
      <c r="K6028">
        <v>6500</v>
      </c>
      <c r="L6028" s="7">
        <f>Sales_Data[[#This Row],[OrderQuantity]] *Sales_Data[[#This Row],[UnitPrice]]</f>
        <v>130000</v>
      </c>
      <c r="M6028" s="7">
        <f>Sales_Data[[#This Row],[UnitPrice]]-Sales_Data[[#This Row],[UnitCost]]</f>
        <v>2300</v>
      </c>
      <c r="N6028" s="7">
        <f>Sales_Data[[#This Row],[Gross Revenue]]-Sales_Data[[#This Row],[Discount Amount ]]</f>
        <v>127700</v>
      </c>
      <c r="O6028" s="7">
        <f>Sales_Data[[#This Row],[OrderQuantity]] *Sales_Data[[#This Row],[UnitCost]]</f>
        <v>84000</v>
      </c>
      <c r="P6028" s="7">
        <f>Sales_Data[[#This Row],[ItemCost]] +Sales_Data[[#This Row],[ShippingCost]]</f>
        <v>84384.42</v>
      </c>
      <c r="Q6028" s="7">
        <f>Sales_Data[[#This Row],[Gross Revenue]]-Sales_Data[[#This Row],[TotalFinancialCost]]</f>
        <v>45615.58</v>
      </c>
      <c r="R6028" s="7">
        <f>Sales_Data[[#This Row],[Actul Bill Amount]]-Sales_Data[[#This Row],[ShippingCost]]</f>
        <v>127315.58</v>
      </c>
      <c r="S6028">
        <v>1174</v>
      </c>
      <c r="T6028">
        <v>384.42</v>
      </c>
      <c r="U6028" t="s">
        <v>21</v>
      </c>
      <c r="V6028">
        <v>4200</v>
      </c>
      <c r="W6028" t="s">
        <v>27</v>
      </c>
      <c r="X6028" t="str">
        <f t="shared" si="189"/>
        <v>Mumbai</v>
      </c>
    </row>
    <row r="6029" spans="1:24" x14ac:dyDescent="0.4">
      <c r="A6029">
        <v>106028</v>
      </c>
      <c r="B6029" s="5">
        <v>45789.249305555553</v>
      </c>
      <c r="C6029" s="3" t="str">
        <f>TEXT(Sales_Data[[#This Row],[OrderDate]],"mmmm")</f>
        <v>May</v>
      </c>
      <c r="D6029" s="3" t="str">
        <f t="shared" si="188"/>
        <v>2025</v>
      </c>
      <c r="E6029" t="s">
        <v>42</v>
      </c>
      <c r="F6029" t="s">
        <v>24</v>
      </c>
      <c r="G6029" t="s">
        <v>15</v>
      </c>
      <c r="H6029" t="s">
        <v>20</v>
      </c>
      <c r="I6029" t="s">
        <v>100</v>
      </c>
      <c r="J6029">
        <v>43</v>
      </c>
      <c r="K6029">
        <v>45000</v>
      </c>
      <c r="L6029" s="7">
        <f>Sales_Data[[#This Row],[OrderQuantity]] *Sales_Data[[#This Row],[UnitPrice]]</f>
        <v>1935000</v>
      </c>
      <c r="M6029" s="7">
        <f>Sales_Data[[#This Row],[UnitPrice]]-Sales_Data[[#This Row],[UnitCost]]</f>
        <v>13000</v>
      </c>
      <c r="N6029" s="7">
        <f>Sales_Data[[#This Row],[Gross Revenue]]-Sales_Data[[#This Row],[Discount Amount ]]</f>
        <v>1922000</v>
      </c>
      <c r="O6029" s="7">
        <f>Sales_Data[[#This Row],[OrderQuantity]] *Sales_Data[[#This Row],[UnitCost]]</f>
        <v>1376000</v>
      </c>
      <c r="P6029" s="7">
        <f>Sales_Data[[#This Row],[ItemCost]] +Sales_Data[[#This Row],[ShippingCost]]</f>
        <v>1376841.26</v>
      </c>
      <c r="Q6029" s="7">
        <f>Sales_Data[[#This Row],[Gross Revenue]]-Sales_Data[[#This Row],[TotalFinancialCost]]</f>
        <v>558158.74</v>
      </c>
      <c r="R6029" s="7">
        <f>Sales_Data[[#This Row],[Actul Bill Amount]]-Sales_Data[[#This Row],[ShippingCost]]</f>
        <v>1921158.74</v>
      </c>
      <c r="S6029">
        <v>1180</v>
      </c>
      <c r="T6029">
        <v>841.26</v>
      </c>
      <c r="U6029" t="s">
        <v>26</v>
      </c>
      <c r="V6029">
        <v>32000</v>
      </c>
      <c r="W6029" t="s">
        <v>22</v>
      </c>
      <c r="X6029" t="str">
        <f t="shared" si="189"/>
        <v>Nagpur</v>
      </c>
    </row>
    <row r="6030" spans="1:24" x14ac:dyDescent="0.4">
      <c r="A6030">
        <v>106029</v>
      </c>
      <c r="B6030" s="5">
        <v>45875.79583333333</v>
      </c>
      <c r="C6030" s="3" t="str">
        <f>TEXT(Sales_Data[[#This Row],[OrderDate]],"mmmm")</f>
        <v>August</v>
      </c>
      <c r="D6030" s="3" t="str">
        <f t="shared" si="188"/>
        <v>2025</v>
      </c>
      <c r="E6030" t="s">
        <v>42</v>
      </c>
      <c r="F6030" t="s">
        <v>35</v>
      </c>
      <c r="G6030" t="s">
        <v>15</v>
      </c>
      <c r="H6030" t="s">
        <v>25</v>
      </c>
      <c r="I6030" t="s">
        <v>100</v>
      </c>
      <c r="J6030">
        <v>3</v>
      </c>
      <c r="K6030">
        <v>12000</v>
      </c>
      <c r="L6030" s="7">
        <f>Sales_Data[[#This Row],[OrderQuantity]] *Sales_Data[[#This Row],[UnitPrice]]</f>
        <v>36000</v>
      </c>
      <c r="M6030" s="7">
        <f>Sales_Data[[#This Row],[UnitPrice]]-Sales_Data[[#This Row],[UnitCost]]</f>
        <v>4000</v>
      </c>
      <c r="N6030" s="7">
        <f>Sales_Data[[#This Row],[Gross Revenue]]-Sales_Data[[#This Row],[Discount Amount ]]</f>
        <v>32000</v>
      </c>
      <c r="O6030" s="7">
        <f>Sales_Data[[#This Row],[OrderQuantity]] *Sales_Data[[#This Row],[UnitCost]]</f>
        <v>24000</v>
      </c>
      <c r="P6030" s="7">
        <f>Sales_Data[[#This Row],[ItemCost]] +Sales_Data[[#This Row],[ShippingCost]]</f>
        <v>24225.15</v>
      </c>
      <c r="Q6030" s="7">
        <f>Sales_Data[[#This Row],[Gross Revenue]]-Sales_Data[[#This Row],[TotalFinancialCost]]</f>
        <v>11774.849999999999</v>
      </c>
      <c r="R6030" s="7">
        <f>Sales_Data[[#This Row],[Actul Bill Amount]]-Sales_Data[[#This Row],[ShippingCost]]</f>
        <v>31774.85</v>
      </c>
      <c r="S6030">
        <v>558</v>
      </c>
      <c r="T6030">
        <v>225.15</v>
      </c>
      <c r="U6030" t="s">
        <v>36</v>
      </c>
      <c r="V6030">
        <v>8000</v>
      </c>
      <c r="W6030" t="s">
        <v>27</v>
      </c>
      <c r="X6030" t="str">
        <f t="shared" si="189"/>
        <v>Mumbai</v>
      </c>
    </row>
    <row r="6031" spans="1:24" x14ac:dyDescent="0.4">
      <c r="A6031">
        <v>106030</v>
      </c>
      <c r="B6031" s="5">
        <v>45917.982638888891</v>
      </c>
      <c r="C6031" s="3" t="str">
        <f>TEXT(Sales_Data[[#This Row],[OrderDate]],"mmmm")</f>
        <v>September</v>
      </c>
      <c r="D6031" s="3" t="str">
        <f t="shared" si="188"/>
        <v>2025</v>
      </c>
      <c r="E6031" t="s">
        <v>45</v>
      </c>
      <c r="F6031" t="s">
        <v>40</v>
      </c>
      <c r="G6031" t="s">
        <v>15</v>
      </c>
      <c r="H6031" t="s">
        <v>25</v>
      </c>
      <c r="I6031" t="s">
        <v>100</v>
      </c>
      <c r="J6031">
        <v>42</v>
      </c>
      <c r="K6031">
        <v>1500</v>
      </c>
      <c r="L6031" s="7">
        <f>Sales_Data[[#This Row],[OrderQuantity]] *Sales_Data[[#This Row],[UnitPrice]]</f>
        <v>63000</v>
      </c>
      <c r="M6031" s="7">
        <f>Sales_Data[[#This Row],[UnitPrice]]-Sales_Data[[#This Row],[UnitCost]]</f>
        <v>700</v>
      </c>
      <c r="N6031" s="7">
        <f>Sales_Data[[#This Row],[Gross Revenue]]-Sales_Data[[#This Row],[Discount Amount ]]</f>
        <v>62300</v>
      </c>
      <c r="O6031" s="7">
        <f>Sales_Data[[#This Row],[OrderQuantity]] *Sales_Data[[#This Row],[UnitCost]]</f>
        <v>33600</v>
      </c>
      <c r="P6031" s="7">
        <f>Sales_Data[[#This Row],[ItemCost]] +Sales_Data[[#This Row],[ShippingCost]]</f>
        <v>34200.76</v>
      </c>
      <c r="Q6031" s="7">
        <f>Sales_Data[[#This Row],[Gross Revenue]]-Sales_Data[[#This Row],[TotalFinancialCost]]</f>
        <v>28799.239999999998</v>
      </c>
      <c r="R6031" s="7">
        <f>Sales_Data[[#This Row],[Actul Bill Amount]]-Sales_Data[[#This Row],[ShippingCost]]</f>
        <v>61699.24</v>
      </c>
      <c r="S6031">
        <v>387</v>
      </c>
      <c r="T6031">
        <v>600.76</v>
      </c>
      <c r="U6031" t="s">
        <v>52</v>
      </c>
      <c r="V6031">
        <v>800</v>
      </c>
      <c r="W6031" t="s">
        <v>27</v>
      </c>
      <c r="X6031" t="str">
        <f t="shared" si="189"/>
        <v>Mumbai</v>
      </c>
    </row>
    <row r="6032" spans="1:24" x14ac:dyDescent="0.4">
      <c r="A6032">
        <v>106031</v>
      </c>
      <c r="B6032" s="5">
        <v>45658.955555555556</v>
      </c>
      <c r="C6032" s="3" t="str">
        <f>TEXT(Sales_Data[[#This Row],[OrderDate]],"mmmm")</f>
        <v>January</v>
      </c>
      <c r="D6032" s="3" t="str">
        <f t="shared" si="188"/>
        <v>2025</v>
      </c>
      <c r="E6032" t="s">
        <v>39</v>
      </c>
      <c r="F6032" t="s">
        <v>24</v>
      </c>
      <c r="G6032" t="s">
        <v>31</v>
      </c>
      <c r="H6032" t="s">
        <v>37</v>
      </c>
      <c r="I6032" t="s">
        <v>100</v>
      </c>
      <c r="J6032">
        <v>45</v>
      </c>
      <c r="K6032">
        <v>45000</v>
      </c>
      <c r="L6032" s="7">
        <f>Sales_Data[[#This Row],[OrderQuantity]] *Sales_Data[[#This Row],[UnitPrice]]</f>
        <v>2025000</v>
      </c>
      <c r="M6032" s="7">
        <f>Sales_Data[[#This Row],[UnitPrice]]-Sales_Data[[#This Row],[UnitCost]]</f>
        <v>13000</v>
      </c>
      <c r="N6032" s="7">
        <f>Sales_Data[[#This Row],[Gross Revenue]]-Sales_Data[[#This Row],[Discount Amount ]]</f>
        <v>2012000</v>
      </c>
      <c r="O6032" s="7">
        <f>Sales_Data[[#This Row],[OrderQuantity]] *Sales_Data[[#This Row],[UnitCost]]</f>
        <v>1440000</v>
      </c>
      <c r="P6032" s="7">
        <f>Sales_Data[[#This Row],[ItemCost]] +Sales_Data[[#This Row],[ShippingCost]]</f>
        <v>1440307.08</v>
      </c>
      <c r="Q6032" s="7">
        <f>Sales_Data[[#This Row],[Gross Revenue]]-Sales_Data[[#This Row],[TotalFinancialCost]]</f>
        <v>584692.91999999993</v>
      </c>
      <c r="R6032" s="7">
        <f>Sales_Data[[#This Row],[Actul Bill Amount]]-Sales_Data[[#This Row],[ShippingCost]]</f>
        <v>2011692.92</v>
      </c>
      <c r="S6032">
        <v>849</v>
      </c>
      <c r="T6032">
        <v>307.08</v>
      </c>
      <c r="U6032" t="s">
        <v>26</v>
      </c>
      <c r="V6032">
        <v>32000</v>
      </c>
      <c r="W6032" t="s">
        <v>38</v>
      </c>
      <c r="X6032" t="str">
        <f t="shared" si="189"/>
        <v>Kolkata</v>
      </c>
    </row>
    <row r="6033" spans="1:24" x14ac:dyDescent="0.4">
      <c r="A6033">
        <v>106032</v>
      </c>
      <c r="B6033" s="5">
        <v>45728.910416666666</v>
      </c>
      <c r="C6033" s="3" t="str">
        <f>TEXT(Sales_Data[[#This Row],[OrderDate]],"mmmm")</f>
        <v>March</v>
      </c>
      <c r="D6033" s="3" t="str">
        <f t="shared" si="188"/>
        <v>2025</v>
      </c>
      <c r="E6033" t="s">
        <v>34</v>
      </c>
      <c r="F6033" t="s">
        <v>55</v>
      </c>
      <c r="G6033" t="s">
        <v>29</v>
      </c>
      <c r="H6033" t="s">
        <v>16</v>
      </c>
      <c r="I6033" t="s">
        <v>100</v>
      </c>
      <c r="J6033">
        <v>59</v>
      </c>
      <c r="K6033">
        <v>1200</v>
      </c>
      <c r="L6033" s="7">
        <f>Sales_Data[[#This Row],[OrderQuantity]] *Sales_Data[[#This Row],[UnitPrice]]</f>
        <v>70800</v>
      </c>
      <c r="M6033" s="7">
        <f>Sales_Data[[#This Row],[UnitPrice]]-Sales_Data[[#This Row],[UnitCost]]</f>
        <v>400</v>
      </c>
      <c r="N6033" s="7">
        <f>Sales_Data[[#This Row],[Gross Revenue]]-Sales_Data[[#This Row],[Discount Amount ]]</f>
        <v>70400</v>
      </c>
      <c r="O6033" s="7">
        <f>Sales_Data[[#This Row],[OrderQuantity]] *Sales_Data[[#This Row],[UnitCost]]</f>
        <v>47200</v>
      </c>
      <c r="P6033" s="7">
        <f>Sales_Data[[#This Row],[ItemCost]] +Sales_Data[[#This Row],[ShippingCost]]</f>
        <v>47674.92</v>
      </c>
      <c r="Q6033" s="7">
        <f>Sales_Data[[#This Row],[Gross Revenue]]-Sales_Data[[#This Row],[TotalFinancialCost]]</f>
        <v>23125.08</v>
      </c>
      <c r="R6033" s="7">
        <f>Sales_Data[[#This Row],[Actul Bill Amount]]-Sales_Data[[#This Row],[ShippingCost]]</f>
        <v>69925.08</v>
      </c>
      <c r="S6033">
        <v>802</v>
      </c>
      <c r="T6033">
        <v>474.92</v>
      </c>
      <c r="U6033" t="s">
        <v>58</v>
      </c>
      <c r="V6033">
        <v>800</v>
      </c>
      <c r="W6033" t="s">
        <v>18</v>
      </c>
      <c r="X6033" t="str">
        <f t="shared" si="189"/>
        <v>Bengaluru</v>
      </c>
    </row>
    <row r="6034" spans="1:24" x14ac:dyDescent="0.4">
      <c r="A6034">
        <v>106033</v>
      </c>
      <c r="B6034" s="5">
        <v>45835.895833333336</v>
      </c>
      <c r="C6034" s="3" t="str">
        <f>TEXT(Sales_Data[[#This Row],[OrderDate]],"mmmm")</f>
        <v>June</v>
      </c>
      <c r="D6034" s="3" t="str">
        <f t="shared" si="188"/>
        <v>2025</v>
      </c>
      <c r="E6034" t="s">
        <v>50</v>
      </c>
      <c r="F6034" t="s">
        <v>55</v>
      </c>
      <c r="G6034" t="s">
        <v>29</v>
      </c>
      <c r="H6034" t="s">
        <v>32</v>
      </c>
      <c r="I6034" t="s">
        <v>100</v>
      </c>
      <c r="J6034">
        <v>74</v>
      </c>
      <c r="K6034">
        <v>1200</v>
      </c>
      <c r="L6034" s="7">
        <f>Sales_Data[[#This Row],[OrderQuantity]] *Sales_Data[[#This Row],[UnitPrice]]</f>
        <v>88800</v>
      </c>
      <c r="M6034" s="7">
        <f>Sales_Data[[#This Row],[UnitPrice]]-Sales_Data[[#This Row],[UnitCost]]</f>
        <v>400</v>
      </c>
      <c r="N6034" s="7">
        <f>Sales_Data[[#This Row],[Gross Revenue]]-Sales_Data[[#This Row],[Discount Amount ]]</f>
        <v>88400</v>
      </c>
      <c r="O6034" s="7">
        <f>Sales_Data[[#This Row],[OrderQuantity]] *Sales_Data[[#This Row],[UnitCost]]</f>
        <v>59200</v>
      </c>
      <c r="P6034" s="7">
        <f>Sales_Data[[#This Row],[ItemCost]] +Sales_Data[[#This Row],[ShippingCost]]</f>
        <v>59757.19</v>
      </c>
      <c r="Q6034" s="7">
        <f>Sales_Data[[#This Row],[Gross Revenue]]-Sales_Data[[#This Row],[TotalFinancialCost]]</f>
        <v>29042.809999999998</v>
      </c>
      <c r="R6034" s="7">
        <f>Sales_Data[[#This Row],[Actul Bill Amount]]-Sales_Data[[#This Row],[ShippingCost]]</f>
        <v>87842.81</v>
      </c>
      <c r="S6034">
        <v>731</v>
      </c>
      <c r="T6034">
        <v>557.19000000000005</v>
      </c>
      <c r="U6034" t="s">
        <v>58</v>
      </c>
      <c r="V6034">
        <v>800</v>
      </c>
      <c r="W6034" t="s">
        <v>33</v>
      </c>
      <c r="X6034" t="str">
        <f t="shared" si="189"/>
        <v>Delhi</v>
      </c>
    </row>
    <row r="6035" spans="1:24" x14ac:dyDescent="0.4">
      <c r="A6035">
        <v>106034</v>
      </c>
      <c r="B6035" s="5">
        <v>45846.353472222225</v>
      </c>
      <c r="C6035" s="3" t="str">
        <f>TEXT(Sales_Data[[#This Row],[OrderDate]],"mmmm")</f>
        <v>July</v>
      </c>
      <c r="D6035" s="3" t="str">
        <f t="shared" si="188"/>
        <v>2025</v>
      </c>
      <c r="E6035" t="s">
        <v>50</v>
      </c>
      <c r="F6035" t="s">
        <v>24</v>
      </c>
      <c r="G6035" t="s">
        <v>29</v>
      </c>
      <c r="H6035" t="s">
        <v>37</v>
      </c>
      <c r="I6035" t="s">
        <v>100</v>
      </c>
      <c r="J6035">
        <v>72</v>
      </c>
      <c r="K6035">
        <v>25000</v>
      </c>
      <c r="L6035" s="7">
        <f>Sales_Data[[#This Row],[OrderQuantity]] *Sales_Data[[#This Row],[UnitPrice]]</f>
        <v>1800000</v>
      </c>
      <c r="M6035" s="7">
        <f>Sales_Data[[#This Row],[UnitPrice]]-Sales_Data[[#This Row],[UnitCost]]</f>
        <v>7000</v>
      </c>
      <c r="N6035" s="7">
        <f>Sales_Data[[#This Row],[Gross Revenue]]-Sales_Data[[#This Row],[Discount Amount ]]</f>
        <v>1793000</v>
      </c>
      <c r="O6035" s="7">
        <f>Sales_Data[[#This Row],[OrderQuantity]] *Sales_Data[[#This Row],[UnitCost]]</f>
        <v>1296000</v>
      </c>
      <c r="P6035" s="7">
        <f>Sales_Data[[#This Row],[ItemCost]] +Sales_Data[[#This Row],[ShippingCost]]</f>
        <v>1296474.03</v>
      </c>
      <c r="Q6035" s="7">
        <f>Sales_Data[[#This Row],[Gross Revenue]]-Sales_Data[[#This Row],[TotalFinancialCost]]</f>
        <v>503525.97</v>
      </c>
      <c r="R6035" s="7">
        <f>Sales_Data[[#This Row],[Actul Bill Amount]]-Sales_Data[[#This Row],[ShippingCost]]</f>
        <v>1792525.97</v>
      </c>
      <c r="S6035">
        <v>566</v>
      </c>
      <c r="T6035">
        <v>474.03</v>
      </c>
      <c r="U6035" t="s">
        <v>60</v>
      </c>
      <c r="V6035">
        <v>18000</v>
      </c>
      <c r="W6035" t="s">
        <v>38</v>
      </c>
      <c r="X6035" t="str">
        <f t="shared" si="189"/>
        <v>Kolkata</v>
      </c>
    </row>
    <row r="6036" spans="1:24" x14ac:dyDescent="0.4">
      <c r="A6036">
        <v>106035</v>
      </c>
      <c r="B6036" s="5">
        <v>45948.818055555559</v>
      </c>
      <c r="C6036" s="3" t="str">
        <f>TEXT(Sales_Data[[#This Row],[OrderDate]],"mmmm")</f>
        <v>October</v>
      </c>
      <c r="D6036" s="3" t="str">
        <f t="shared" si="188"/>
        <v>2025</v>
      </c>
      <c r="E6036" t="s">
        <v>19</v>
      </c>
      <c r="F6036" t="s">
        <v>28</v>
      </c>
      <c r="G6036" t="s">
        <v>29</v>
      </c>
      <c r="H6036" t="s">
        <v>20</v>
      </c>
      <c r="I6036" t="s">
        <v>100</v>
      </c>
      <c r="J6036">
        <v>6</v>
      </c>
      <c r="K6036">
        <v>2500</v>
      </c>
      <c r="L6036" s="7">
        <f>Sales_Data[[#This Row],[OrderQuantity]] *Sales_Data[[#This Row],[UnitPrice]]</f>
        <v>15000</v>
      </c>
      <c r="M6036" s="7">
        <f>Sales_Data[[#This Row],[UnitPrice]]-Sales_Data[[#This Row],[UnitCost]]</f>
        <v>1000</v>
      </c>
      <c r="N6036" s="7">
        <f>Sales_Data[[#This Row],[Gross Revenue]]-Sales_Data[[#This Row],[Discount Amount ]]</f>
        <v>14000</v>
      </c>
      <c r="O6036" s="7">
        <f>Sales_Data[[#This Row],[OrderQuantity]] *Sales_Data[[#This Row],[UnitCost]]</f>
        <v>9000</v>
      </c>
      <c r="P6036" s="7">
        <f>Sales_Data[[#This Row],[ItemCost]] +Sales_Data[[#This Row],[ShippingCost]]</f>
        <v>9439.52</v>
      </c>
      <c r="Q6036" s="7">
        <f>Sales_Data[[#This Row],[Gross Revenue]]-Sales_Data[[#This Row],[TotalFinancialCost]]</f>
        <v>5560.48</v>
      </c>
      <c r="R6036" s="7">
        <f>Sales_Data[[#This Row],[Actul Bill Amount]]-Sales_Data[[#This Row],[ShippingCost]]</f>
        <v>13560.48</v>
      </c>
      <c r="S6036">
        <v>408</v>
      </c>
      <c r="T6036">
        <v>439.52</v>
      </c>
      <c r="U6036" t="s">
        <v>54</v>
      </c>
      <c r="V6036">
        <v>1500</v>
      </c>
      <c r="W6036" t="s">
        <v>22</v>
      </c>
      <c r="X6036" t="str">
        <f t="shared" si="189"/>
        <v>Nagpur</v>
      </c>
    </row>
    <row r="6037" spans="1:24" x14ac:dyDescent="0.4">
      <c r="A6037">
        <v>106036</v>
      </c>
      <c r="B6037" s="5">
        <v>45665.572222222225</v>
      </c>
      <c r="C6037" s="3" t="str">
        <f>TEXT(Sales_Data[[#This Row],[OrderDate]],"mmmm")</f>
        <v>January</v>
      </c>
      <c r="D6037" s="3" t="str">
        <f t="shared" si="188"/>
        <v>2025</v>
      </c>
      <c r="E6037" t="s">
        <v>23</v>
      </c>
      <c r="F6037" t="s">
        <v>28</v>
      </c>
      <c r="G6037" t="s">
        <v>29</v>
      </c>
      <c r="H6037" t="s">
        <v>32</v>
      </c>
      <c r="I6037" t="s">
        <v>100</v>
      </c>
      <c r="J6037">
        <v>40</v>
      </c>
      <c r="K6037">
        <v>450</v>
      </c>
      <c r="L6037" s="7">
        <f>Sales_Data[[#This Row],[OrderQuantity]] *Sales_Data[[#This Row],[UnitPrice]]</f>
        <v>18000</v>
      </c>
      <c r="M6037" s="7">
        <f>Sales_Data[[#This Row],[UnitPrice]]-Sales_Data[[#This Row],[UnitCost]]</f>
        <v>250</v>
      </c>
      <c r="N6037" s="7">
        <f>Sales_Data[[#This Row],[Gross Revenue]]-Sales_Data[[#This Row],[Discount Amount ]]</f>
        <v>17750</v>
      </c>
      <c r="O6037" s="7">
        <f>Sales_Data[[#This Row],[OrderQuantity]] *Sales_Data[[#This Row],[UnitCost]]</f>
        <v>8000</v>
      </c>
      <c r="P6037" s="7">
        <f>Sales_Data[[#This Row],[ItemCost]] +Sales_Data[[#This Row],[ShippingCost]]</f>
        <v>8754.75</v>
      </c>
      <c r="Q6037" s="7">
        <f>Sales_Data[[#This Row],[Gross Revenue]]-Sales_Data[[#This Row],[TotalFinancialCost]]</f>
        <v>9245.25</v>
      </c>
      <c r="R6037" s="7">
        <f>Sales_Data[[#This Row],[Actul Bill Amount]]-Sales_Data[[#This Row],[ShippingCost]]</f>
        <v>16995.25</v>
      </c>
      <c r="S6037">
        <v>975</v>
      </c>
      <c r="T6037">
        <v>754.75</v>
      </c>
      <c r="U6037" t="s">
        <v>30</v>
      </c>
      <c r="V6037">
        <v>200</v>
      </c>
      <c r="W6037" t="s">
        <v>33</v>
      </c>
      <c r="X6037" t="str">
        <f t="shared" si="189"/>
        <v>Delhi</v>
      </c>
    </row>
    <row r="6038" spans="1:24" x14ac:dyDescent="0.4">
      <c r="A6038">
        <v>106037</v>
      </c>
      <c r="B6038" s="5">
        <v>45910.223611111112</v>
      </c>
      <c r="C6038" s="3" t="str">
        <f>TEXT(Sales_Data[[#This Row],[OrderDate]],"mmmm")</f>
        <v>September</v>
      </c>
      <c r="D6038" s="3" t="str">
        <f t="shared" si="188"/>
        <v>2025</v>
      </c>
      <c r="E6038" t="s">
        <v>45</v>
      </c>
      <c r="F6038" t="s">
        <v>28</v>
      </c>
      <c r="G6038" t="s">
        <v>15</v>
      </c>
      <c r="H6038" t="s">
        <v>16</v>
      </c>
      <c r="I6038" t="s">
        <v>100</v>
      </c>
      <c r="J6038">
        <v>7</v>
      </c>
      <c r="K6038">
        <v>450</v>
      </c>
      <c r="L6038" s="7">
        <f>Sales_Data[[#This Row],[OrderQuantity]] *Sales_Data[[#This Row],[UnitPrice]]</f>
        <v>3150</v>
      </c>
      <c r="M6038" s="7">
        <f>Sales_Data[[#This Row],[UnitPrice]]-Sales_Data[[#This Row],[UnitCost]]</f>
        <v>250</v>
      </c>
      <c r="N6038" s="7">
        <f>Sales_Data[[#This Row],[Gross Revenue]]-Sales_Data[[#This Row],[Discount Amount ]]</f>
        <v>2900</v>
      </c>
      <c r="O6038" s="7">
        <f>Sales_Data[[#This Row],[OrderQuantity]] *Sales_Data[[#This Row],[UnitCost]]</f>
        <v>1400</v>
      </c>
      <c r="P6038" s="7">
        <f>Sales_Data[[#This Row],[ItemCost]] +Sales_Data[[#This Row],[ShippingCost]]</f>
        <v>1604.52</v>
      </c>
      <c r="Q6038" s="7">
        <f>Sales_Data[[#This Row],[Gross Revenue]]-Sales_Data[[#This Row],[TotalFinancialCost]]</f>
        <v>1545.48</v>
      </c>
      <c r="R6038" s="7">
        <f>Sales_Data[[#This Row],[Actul Bill Amount]]-Sales_Data[[#This Row],[ShippingCost]]</f>
        <v>2695.48</v>
      </c>
      <c r="S6038">
        <v>901</v>
      </c>
      <c r="T6038">
        <v>204.52</v>
      </c>
      <c r="U6038" t="s">
        <v>30</v>
      </c>
      <c r="V6038">
        <v>200</v>
      </c>
      <c r="W6038" t="s">
        <v>18</v>
      </c>
      <c r="X6038" t="str">
        <f t="shared" si="189"/>
        <v>Bengaluru</v>
      </c>
    </row>
    <row r="6039" spans="1:24" x14ac:dyDescent="0.4">
      <c r="A6039">
        <v>106038</v>
      </c>
      <c r="B6039" s="5">
        <v>45949.665277777778</v>
      </c>
      <c r="C6039" s="3" t="str">
        <f>TEXT(Sales_Data[[#This Row],[OrderDate]],"mmmm")</f>
        <v>October</v>
      </c>
      <c r="D6039" s="3" t="str">
        <f t="shared" si="188"/>
        <v>2025</v>
      </c>
      <c r="E6039" t="s">
        <v>19</v>
      </c>
      <c r="F6039" t="s">
        <v>40</v>
      </c>
      <c r="G6039" t="s">
        <v>31</v>
      </c>
      <c r="H6039" t="s">
        <v>32</v>
      </c>
      <c r="I6039" t="s">
        <v>100</v>
      </c>
      <c r="J6039">
        <v>9</v>
      </c>
      <c r="K6039">
        <v>5500</v>
      </c>
      <c r="L6039" s="7">
        <f>Sales_Data[[#This Row],[OrderQuantity]] *Sales_Data[[#This Row],[UnitPrice]]</f>
        <v>49500</v>
      </c>
      <c r="M6039" s="7">
        <f>Sales_Data[[#This Row],[UnitPrice]]-Sales_Data[[#This Row],[UnitCost]]</f>
        <v>2000</v>
      </c>
      <c r="N6039" s="7">
        <f>Sales_Data[[#This Row],[Gross Revenue]]-Sales_Data[[#This Row],[Discount Amount ]]</f>
        <v>47500</v>
      </c>
      <c r="O6039" s="7">
        <f>Sales_Data[[#This Row],[OrderQuantity]] *Sales_Data[[#This Row],[UnitCost]]</f>
        <v>31500</v>
      </c>
      <c r="P6039" s="7">
        <f>Sales_Data[[#This Row],[ItemCost]] +Sales_Data[[#This Row],[ShippingCost]]</f>
        <v>31973.49</v>
      </c>
      <c r="Q6039" s="7">
        <f>Sales_Data[[#This Row],[Gross Revenue]]-Sales_Data[[#This Row],[TotalFinancialCost]]</f>
        <v>17526.509999999998</v>
      </c>
      <c r="R6039" s="7">
        <f>Sales_Data[[#This Row],[Actul Bill Amount]]-Sales_Data[[#This Row],[ShippingCost]]</f>
        <v>47026.51</v>
      </c>
      <c r="S6039">
        <v>957</v>
      </c>
      <c r="T6039">
        <v>473.49</v>
      </c>
      <c r="U6039" t="s">
        <v>41</v>
      </c>
      <c r="V6039">
        <v>3500</v>
      </c>
      <c r="W6039" t="s">
        <v>33</v>
      </c>
      <c r="X6039" t="str">
        <f t="shared" si="189"/>
        <v>Delhi</v>
      </c>
    </row>
    <row r="6040" spans="1:24" x14ac:dyDescent="0.4">
      <c r="A6040">
        <v>106039</v>
      </c>
      <c r="B6040" s="5">
        <v>45901.743750000001</v>
      </c>
      <c r="C6040" s="3" t="str">
        <f>TEXT(Sales_Data[[#This Row],[OrderDate]],"mmmm")</f>
        <v>September</v>
      </c>
      <c r="D6040" s="3" t="str">
        <f t="shared" si="188"/>
        <v>2025</v>
      </c>
      <c r="E6040" t="s">
        <v>13</v>
      </c>
      <c r="F6040" t="s">
        <v>24</v>
      </c>
      <c r="G6040" t="s">
        <v>29</v>
      </c>
      <c r="H6040" t="s">
        <v>20</v>
      </c>
      <c r="I6040" t="s">
        <v>100</v>
      </c>
      <c r="J6040">
        <v>25</v>
      </c>
      <c r="K6040">
        <v>3500</v>
      </c>
      <c r="L6040" s="7">
        <f>Sales_Data[[#This Row],[OrderQuantity]] *Sales_Data[[#This Row],[UnitPrice]]</f>
        <v>87500</v>
      </c>
      <c r="M6040" s="7">
        <f>Sales_Data[[#This Row],[UnitPrice]]-Sales_Data[[#This Row],[UnitCost]]</f>
        <v>1300</v>
      </c>
      <c r="N6040" s="7">
        <f>Sales_Data[[#This Row],[Gross Revenue]]-Sales_Data[[#This Row],[Discount Amount ]]</f>
        <v>86200</v>
      </c>
      <c r="O6040" s="7">
        <f>Sales_Data[[#This Row],[OrderQuantity]] *Sales_Data[[#This Row],[UnitCost]]</f>
        <v>55000</v>
      </c>
      <c r="P6040" s="7">
        <f>Sales_Data[[#This Row],[ItemCost]] +Sales_Data[[#This Row],[ShippingCost]]</f>
        <v>58044.29</v>
      </c>
      <c r="Q6040" s="7">
        <f>Sales_Data[[#This Row],[Gross Revenue]]-Sales_Data[[#This Row],[TotalFinancialCost]]</f>
        <v>29455.71</v>
      </c>
      <c r="R6040" s="7">
        <f>Sales_Data[[#This Row],[Actul Bill Amount]]-Sales_Data[[#This Row],[ShippingCost]]</f>
        <v>83155.710000000006</v>
      </c>
      <c r="S6040">
        <v>557</v>
      </c>
      <c r="T6040">
        <v>3044.29</v>
      </c>
      <c r="U6040" t="s">
        <v>59</v>
      </c>
      <c r="V6040">
        <v>2200</v>
      </c>
      <c r="W6040" t="s">
        <v>22</v>
      </c>
      <c r="X6040" t="str">
        <f t="shared" si="189"/>
        <v>Nagpur</v>
      </c>
    </row>
    <row r="6041" spans="1:24" x14ac:dyDescent="0.4">
      <c r="A6041">
        <v>106040</v>
      </c>
      <c r="B6041" s="5">
        <v>45780.34375</v>
      </c>
      <c r="C6041" s="3" t="str">
        <f>TEXT(Sales_Data[[#This Row],[OrderDate]],"mmmm")</f>
        <v>May</v>
      </c>
      <c r="D6041" s="3" t="str">
        <f t="shared" si="188"/>
        <v>2025</v>
      </c>
      <c r="E6041" t="s">
        <v>39</v>
      </c>
      <c r="F6041" t="s">
        <v>43</v>
      </c>
      <c r="G6041" t="s">
        <v>29</v>
      </c>
      <c r="H6041" t="s">
        <v>32</v>
      </c>
      <c r="I6041" t="s">
        <v>100</v>
      </c>
      <c r="J6041">
        <v>50</v>
      </c>
      <c r="K6041">
        <v>1800</v>
      </c>
      <c r="L6041" s="7">
        <f>Sales_Data[[#This Row],[OrderQuantity]] *Sales_Data[[#This Row],[UnitPrice]]</f>
        <v>90000</v>
      </c>
      <c r="M6041" s="7">
        <f>Sales_Data[[#This Row],[UnitPrice]]-Sales_Data[[#This Row],[UnitCost]]</f>
        <v>900</v>
      </c>
      <c r="N6041" s="7">
        <f>Sales_Data[[#This Row],[Gross Revenue]]-Sales_Data[[#This Row],[Discount Amount ]]</f>
        <v>89100</v>
      </c>
      <c r="O6041" s="7">
        <f>Sales_Data[[#This Row],[OrderQuantity]] *Sales_Data[[#This Row],[UnitCost]]</f>
        <v>45000</v>
      </c>
      <c r="P6041" s="7">
        <f>Sales_Data[[#This Row],[ItemCost]] +Sales_Data[[#This Row],[ShippingCost]]</f>
        <v>46150.559999999998</v>
      </c>
      <c r="Q6041" s="7">
        <f>Sales_Data[[#This Row],[Gross Revenue]]-Sales_Data[[#This Row],[TotalFinancialCost]]</f>
        <v>43849.440000000002</v>
      </c>
      <c r="R6041" s="7">
        <f>Sales_Data[[#This Row],[Actul Bill Amount]]-Sales_Data[[#This Row],[ShippingCost]]</f>
        <v>87949.440000000002</v>
      </c>
      <c r="S6041">
        <v>638</v>
      </c>
      <c r="T6041">
        <v>1150.56</v>
      </c>
      <c r="U6041" t="s">
        <v>51</v>
      </c>
      <c r="V6041">
        <v>900</v>
      </c>
      <c r="W6041" t="s">
        <v>33</v>
      </c>
      <c r="X6041" t="str">
        <f t="shared" si="189"/>
        <v>Delhi</v>
      </c>
    </row>
    <row r="6042" spans="1:24" x14ac:dyDescent="0.4">
      <c r="A6042">
        <v>106041</v>
      </c>
      <c r="B6042" s="5">
        <v>45956.267361111109</v>
      </c>
      <c r="C6042" s="3" t="str">
        <f>TEXT(Sales_Data[[#This Row],[OrderDate]],"mmmm")</f>
        <v>October</v>
      </c>
      <c r="D6042" s="3" t="str">
        <f t="shared" si="188"/>
        <v>2025</v>
      </c>
      <c r="E6042" t="s">
        <v>19</v>
      </c>
      <c r="F6042" t="s">
        <v>55</v>
      </c>
      <c r="G6042" t="s">
        <v>29</v>
      </c>
      <c r="H6042" t="s">
        <v>16</v>
      </c>
      <c r="I6042" t="s">
        <v>100</v>
      </c>
      <c r="J6042">
        <v>25</v>
      </c>
      <c r="K6042">
        <v>1200</v>
      </c>
      <c r="L6042" s="7">
        <f>Sales_Data[[#This Row],[OrderQuantity]] *Sales_Data[[#This Row],[UnitPrice]]</f>
        <v>30000</v>
      </c>
      <c r="M6042" s="7">
        <f>Sales_Data[[#This Row],[UnitPrice]]-Sales_Data[[#This Row],[UnitCost]]</f>
        <v>400</v>
      </c>
      <c r="N6042" s="7">
        <f>Sales_Data[[#This Row],[Gross Revenue]]-Sales_Data[[#This Row],[Discount Amount ]]</f>
        <v>29600</v>
      </c>
      <c r="O6042" s="7">
        <f>Sales_Data[[#This Row],[OrderQuantity]] *Sales_Data[[#This Row],[UnitCost]]</f>
        <v>20000</v>
      </c>
      <c r="P6042" s="7">
        <f>Sales_Data[[#This Row],[ItemCost]] +Sales_Data[[#This Row],[ShippingCost]]</f>
        <v>20266.73</v>
      </c>
      <c r="Q6042" s="7">
        <f>Sales_Data[[#This Row],[Gross Revenue]]-Sales_Data[[#This Row],[TotalFinancialCost]]</f>
        <v>9733.27</v>
      </c>
      <c r="R6042" s="7">
        <f>Sales_Data[[#This Row],[Actul Bill Amount]]-Sales_Data[[#This Row],[ShippingCost]]</f>
        <v>29333.27</v>
      </c>
      <c r="S6042">
        <v>892</v>
      </c>
      <c r="T6042">
        <v>266.73</v>
      </c>
      <c r="U6042" t="s">
        <v>58</v>
      </c>
      <c r="V6042">
        <v>800</v>
      </c>
      <c r="W6042" t="s">
        <v>18</v>
      </c>
      <c r="X6042" t="str">
        <f t="shared" si="189"/>
        <v>Bengaluru</v>
      </c>
    </row>
    <row r="6043" spans="1:24" x14ac:dyDescent="0.4">
      <c r="A6043">
        <v>106042</v>
      </c>
      <c r="B6043" s="5">
        <v>45940.972222222219</v>
      </c>
      <c r="C6043" s="3" t="str">
        <f>TEXT(Sales_Data[[#This Row],[OrderDate]],"mmmm")</f>
        <v>October</v>
      </c>
      <c r="D6043" s="3" t="str">
        <f t="shared" si="188"/>
        <v>2025</v>
      </c>
      <c r="E6043" t="s">
        <v>19</v>
      </c>
      <c r="F6043" t="s">
        <v>35</v>
      </c>
      <c r="G6043" t="s">
        <v>29</v>
      </c>
      <c r="H6043" t="s">
        <v>16</v>
      </c>
      <c r="I6043" t="s">
        <v>100</v>
      </c>
      <c r="J6043">
        <v>72</v>
      </c>
      <c r="K6043">
        <v>12000</v>
      </c>
      <c r="L6043" s="7">
        <f>Sales_Data[[#This Row],[OrderQuantity]] *Sales_Data[[#This Row],[UnitPrice]]</f>
        <v>864000</v>
      </c>
      <c r="M6043" s="7">
        <f>Sales_Data[[#This Row],[UnitPrice]]-Sales_Data[[#This Row],[UnitCost]]</f>
        <v>4000</v>
      </c>
      <c r="N6043" s="7">
        <f>Sales_Data[[#This Row],[Gross Revenue]]-Sales_Data[[#This Row],[Discount Amount ]]</f>
        <v>860000</v>
      </c>
      <c r="O6043" s="7">
        <f>Sales_Data[[#This Row],[OrderQuantity]] *Sales_Data[[#This Row],[UnitCost]]</f>
        <v>576000</v>
      </c>
      <c r="P6043" s="7">
        <f>Sales_Data[[#This Row],[ItemCost]] +Sales_Data[[#This Row],[ShippingCost]]</f>
        <v>576526.44999999995</v>
      </c>
      <c r="Q6043" s="7">
        <f>Sales_Data[[#This Row],[Gross Revenue]]-Sales_Data[[#This Row],[TotalFinancialCost]]</f>
        <v>287473.55000000005</v>
      </c>
      <c r="R6043" s="7">
        <f>Sales_Data[[#This Row],[Actul Bill Amount]]-Sales_Data[[#This Row],[ShippingCost]]</f>
        <v>859473.55</v>
      </c>
      <c r="S6043">
        <v>1105</v>
      </c>
      <c r="T6043">
        <v>526.45000000000005</v>
      </c>
      <c r="U6043" t="s">
        <v>36</v>
      </c>
      <c r="V6043">
        <v>8000</v>
      </c>
      <c r="W6043" t="s">
        <v>18</v>
      </c>
      <c r="X6043" t="str">
        <f t="shared" si="189"/>
        <v>Bengaluru</v>
      </c>
    </row>
    <row r="6044" spans="1:24" x14ac:dyDescent="0.4">
      <c r="A6044">
        <v>106043</v>
      </c>
      <c r="B6044" s="5">
        <v>45689.716666666667</v>
      </c>
      <c r="C6044" s="3" t="str">
        <f>TEXT(Sales_Data[[#This Row],[OrderDate]],"mmmm")</f>
        <v>February</v>
      </c>
      <c r="D6044" s="3" t="str">
        <f t="shared" si="188"/>
        <v>2025</v>
      </c>
      <c r="E6044" t="s">
        <v>45</v>
      </c>
      <c r="F6044" t="s">
        <v>28</v>
      </c>
      <c r="G6044" t="s">
        <v>15</v>
      </c>
      <c r="H6044" t="s">
        <v>32</v>
      </c>
      <c r="I6044" t="s">
        <v>100</v>
      </c>
      <c r="J6044">
        <v>11</v>
      </c>
      <c r="K6044">
        <v>2500</v>
      </c>
      <c r="L6044" s="7">
        <f>Sales_Data[[#This Row],[OrderQuantity]] *Sales_Data[[#This Row],[UnitPrice]]</f>
        <v>27500</v>
      </c>
      <c r="M6044" s="7">
        <f>Sales_Data[[#This Row],[UnitPrice]]-Sales_Data[[#This Row],[UnitCost]]</f>
        <v>1000</v>
      </c>
      <c r="N6044" s="7">
        <f>Sales_Data[[#This Row],[Gross Revenue]]-Sales_Data[[#This Row],[Discount Amount ]]</f>
        <v>26500</v>
      </c>
      <c r="O6044" s="7">
        <f>Sales_Data[[#This Row],[OrderQuantity]] *Sales_Data[[#This Row],[UnitCost]]</f>
        <v>16500</v>
      </c>
      <c r="P6044" s="7">
        <f>Sales_Data[[#This Row],[ItemCost]] +Sales_Data[[#This Row],[ShippingCost]]</f>
        <v>17334.5</v>
      </c>
      <c r="Q6044" s="7">
        <f>Sales_Data[[#This Row],[Gross Revenue]]-Sales_Data[[#This Row],[TotalFinancialCost]]</f>
        <v>10165.5</v>
      </c>
      <c r="R6044" s="7">
        <f>Sales_Data[[#This Row],[Actul Bill Amount]]-Sales_Data[[#This Row],[ShippingCost]]</f>
        <v>25665.5</v>
      </c>
      <c r="S6044">
        <v>557</v>
      </c>
      <c r="T6044">
        <v>834.5</v>
      </c>
      <c r="U6044" t="s">
        <v>54</v>
      </c>
      <c r="V6044">
        <v>1500</v>
      </c>
      <c r="W6044" t="s">
        <v>33</v>
      </c>
      <c r="X6044" t="str">
        <f t="shared" si="189"/>
        <v>Delhi</v>
      </c>
    </row>
    <row r="6045" spans="1:24" x14ac:dyDescent="0.4">
      <c r="A6045">
        <v>106044</v>
      </c>
      <c r="B6045" s="5">
        <v>45991.475694444445</v>
      </c>
      <c r="C6045" s="3" t="str">
        <f>TEXT(Sales_Data[[#This Row],[OrderDate]],"mmmm")</f>
        <v>November</v>
      </c>
      <c r="D6045" s="3" t="str">
        <f t="shared" si="188"/>
        <v>2025</v>
      </c>
      <c r="E6045" t="s">
        <v>23</v>
      </c>
      <c r="F6045" t="s">
        <v>24</v>
      </c>
      <c r="G6045" t="s">
        <v>29</v>
      </c>
      <c r="H6045" t="s">
        <v>16</v>
      </c>
      <c r="I6045" t="s">
        <v>100</v>
      </c>
      <c r="J6045">
        <v>14</v>
      </c>
      <c r="K6045">
        <v>25000</v>
      </c>
      <c r="L6045" s="7">
        <f>Sales_Data[[#This Row],[OrderQuantity]] *Sales_Data[[#This Row],[UnitPrice]]</f>
        <v>350000</v>
      </c>
      <c r="M6045" s="7">
        <f>Sales_Data[[#This Row],[UnitPrice]]-Sales_Data[[#This Row],[UnitCost]]</f>
        <v>7000</v>
      </c>
      <c r="N6045" s="7">
        <f>Sales_Data[[#This Row],[Gross Revenue]]-Sales_Data[[#This Row],[Discount Amount ]]</f>
        <v>343000</v>
      </c>
      <c r="O6045" s="7">
        <f>Sales_Data[[#This Row],[OrderQuantity]] *Sales_Data[[#This Row],[UnitCost]]</f>
        <v>252000</v>
      </c>
      <c r="P6045" s="7">
        <f>Sales_Data[[#This Row],[ItemCost]] +Sales_Data[[#This Row],[ShippingCost]]</f>
        <v>252929.83</v>
      </c>
      <c r="Q6045" s="7">
        <f>Sales_Data[[#This Row],[Gross Revenue]]-Sales_Data[[#This Row],[TotalFinancialCost]]</f>
        <v>97070.170000000013</v>
      </c>
      <c r="R6045" s="7">
        <f>Sales_Data[[#This Row],[Actul Bill Amount]]-Sales_Data[[#This Row],[ShippingCost]]</f>
        <v>342070.17</v>
      </c>
      <c r="S6045">
        <v>1054</v>
      </c>
      <c r="T6045">
        <v>929.83</v>
      </c>
      <c r="U6045" t="s">
        <v>60</v>
      </c>
      <c r="V6045">
        <v>18000</v>
      </c>
      <c r="W6045" t="s">
        <v>18</v>
      </c>
      <c r="X6045" t="str">
        <f t="shared" si="189"/>
        <v>Bengaluru</v>
      </c>
    </row>
    <row r="6046" spans="1:24" x14ac:dyDescent="0.4">
      <c r="A6046">
        <v>106045</v>
      </c>
      <c r="B6046" s="5">
        <v>45803.172222222223</v>
      </c>
      <c r="C6046" s="3" t="str">
        <f>TEXT(Sales_Data[[#This Row],[OrderDate]],"mmmm")</f>
        <v>May</v>
      </c>
      <c r="D6046" s="3" t="str">
        <f t="shared" si="188"/>
        <v>2025</v>
      </c>
      <c r="E6046" t="s">
        <v>48</v>
      </c>
      <c r="F6046" t="s">
        <v>14</v>
      </c>
      <c r="G6046" t="s">
        <v>29</v>
      </c>
      <c r="H6046" t="s">
        <v>20</v>
      </c>
      <c r="I6046" t="s">
        <v>100</v>
      </c>
      <c r="J6046">
        <v>57</v>
      </c>
      <c r="K6046">
        <v>3200</v>
      </c>
      <c r="L6046" s="7">
        <f>Sales_Data[[#This Row],[OrderQuantity]] *Sales_Data[[#This Row],[UnitPrice]]</f>
        <v>182400</v>
      </c>
      <c r="M6046" s="7">
        <f>Sales_Data[[#This Row],[UnitPrice]]-Sales_Data[[#This Row],[UnitCost]]</f>
        <v>1200</v>
      </c>
      <c r="N6046" s="7">
        <f>Sales_Data[[#This Row],[Gross Revenue]]-Sales_Data[[#This Row],[Discount Amount ]]</f>
        <v>181200</v>
      </c>
      <c r="O6046" s="7">
        <f>Sales_Data[[#This Row],[OrderQuantity]] *Sales_Data[[#This Row],[UnitCost]]</f>
        <v>114000</v>
      </c>
      <c r="P6046" s="7">
        <f>Sales_Data[[#This Row],[ItemCost]] +Sales_Data[[#This Row],[ShippingCost]]</f>
        <v>114562.19</v>
      </c>
      <c r="Q6046" s="7">
        <f>Sales_Data[[#This Row],[Gross Revenue]]-Sales_Data[[#This Row],[TotalFinancialCost]]</f>
        <v>67837.81</v>
      </c>
      <c r="R6046" s="7">
        <f>Sales_Data[[#This Row],[Actul Bill Amount]]-Sales_Data[[#This Row],[ShippingCost]]</f>
        <v>180637.81</v>
      </c>
      <c r="S6046">
        <v>749</v>
      </c>
      <c r="T6046">
        <v>562.19000000000005</v>
      </c>
      <c r="U6046" t="s">
        <v>17</v>
      </c>
      <c r="V6046">
        <v>2000</v>
      </c>
      <c r="W6046" t="s">
        <v>22</v>
      </c>
      <c r="X6046" t="str">
        <f t="shared" si="189"/>
        <v>Nagpur</v>
      </c>
    </row>
    <row r="6047" spans="1:24" x14ac:dyDescent="0.4">
      <c r="A6047">
        <v>106046</v>
      </c>
      <c r="B6047" s="5">
        <v>45813.545138888891</v>
      </c>
      <c r="C6047" s="3" t="str">
        <f>TEXT(Sales_Data[[#This Row],[OrderDate]],"mmmm")</f>
        <v>June</v>
      </c>
      <c r="D6047" s="3" t="str">
        <f t="shared" si="188"/>
        <v>2025</v>
      </c>
      <c r="E6047" t="s">
        <v>48</v>
      </c>
      <c r="F6047" t="s">
        <v>46</v>
      </c>
      <c r="G6047" t="s">
        <v>31</v>
      </c>
      <c r="H6047" t="s">
        <v>20</v>
      </c>
      <c r="I6047" t="s">
        <v>100</v>
      </c>
      <c r="J6047">
        <v>39</v>
      </c>
      <c r="K6047">
        <v>15000</v>
      </c>
      <c r="L6047" s="7">
        <f>Sales_Data[[#This Row],[OrderQuantity]] *Sales_Data[[#This Row],[UnitPrice]]</f>
        <v>585000</v>
      </c>
      <c r="M6047" s="7">
        <f>Sales_Data[[#This Row],[UnitPrice]]-Sales_Data[[#This Row],[UnitCost]]</f>
        <v>5500</v>
      </c>
      <c r="N6047" s="7">
        <f>Sales_Data[[#This Row],[Gross Revenue]]-Sales_Data[[#This Row],[Discount Amount ]]</f>
        <v>579500</v>
      </c>
      <c r="O6047" s="7">
        <f>Sales_Data[[#This Row],[OrderQuantity]] *Sales_Data[[#This Row],[UnitCost]]</f>
        <v>370500</v>
      </c>
      <c r="P6047" s="7">
        <f>Sales_Data[[#This Row],[ItemCost]] +Sales_Data[[#This Row],[ShippingCost]]</f>
        <v>370690.29</v>
      </c>
      <c r="Q6047" s="7">
        <f>Sales_Data[[#This Row],[Gross Revenue]]-Sales_Data[[#This Row],[TotalFinancialCost]]</f>
        <v>214309.71000000002</v>
      </c>
      <c r="R6047" s="7">
        <f>Sales_Data[[#This Row],[Actul Bill Amount]]-Sales_Data[[#This Row],[ShippingCost]]</f>
        <v>579309.71</v>
      </c>
      <c r="S6047">
        <v>664</v>
      </c>
      <c r="T6047">
        <v>190.29</v>
      </c>
      <c r="U6047" t="s">
        <v>53</v>
      </c>
      <c r="V6047">
        <v>9500</v>
      </c>
      <c r="W6047" t="s">
        <v>22</v>
      </c>
      <c r="X6047" t="str">
        <f t="shared" si="189"/>
        <v>Nagpur</v>
      </c>
    </row>
    <row r="6048" spans="1:24" x14ac:dyDescent="0.4">
      <c r="A6048">
        <v>106047</v>
      </c>
      <c r="B6048" s="5">
        <v>45673.582638888889</v>
      </c>
      <c r="C6048" s="3" t="str">
        <f>TEXT(Sales_Data[[#This Row],[OrderDate]],"mmmm")</f>
        <v>January</v>
      </c>
      <c r="D6048" s="3" t="str">
        <f t="shared" si="188"/>
        <v>2025</v>
      </c>
      <c r="E6048" t="s">
        <v>13</v>
      </c>
      <c r="F6048" t="s">
        <v>24</v>
      </c>
      <c r="G6048" t="s">
        <v>15</v>
      </c>
      <c r="H6048" t="s">
        <v>16</v>
      </c>
      <c r="I6048" t="s">
        <v>100</v>
      </c>
      <c r="J6048">
        <v>59</v>
      </c>
      <c r="K6048">
        <v>45000</v>
      </c>
      <c r="L6048" s="7">
        <f>Sales_Data[[#This Row],[OrderQuantity]] *Sales_Data[[#This Row],[UnitPrice]]</f>
        <v>2655000</v>
      </c>
      <c r="M6048" s="7">
        <f>Sales_Data[[#This Row],[UnitPrice]]-Sales_Data[[#This Row],[UnitCost]]</f>
        <v>13000</v>
      </c>
      <c r="N6048" s="7">
        <f>Sales_Data[[#This Row],[Gross Revenue]]-Sales_Data[[#This Row],[Discount Amount ]]</f>
        <v>2642000</v>
      </c>
      <c r="O6048" s="7">
        <f>Sales_Data[[#This Row],[OrderQuantity]] *Sales_Data[[#This Row],[UnitCost]]</f>
        <v>1888000</v>
      </c>
      <c r="P6048" s="7">
        <f>Sales_Data[[#This Row],[ItemCost]] +Sales_Data[[#This Row],[ShippingCost]]</f>
        <v>1888580.17</v>
      </c>
      <c r="Q6048" s="7">
        <f>Sales_Data[[#This Row],[Gross Revenue]]-Sales_Data[[#This Row],[TotalFinancialCost]]</f>
        <v>766419.83000000007</v>
      </c>
      <c r="R6048" s="7">
        <f>Sales_Data[[#This Row],[Actul Bill Amount]]-Sales_Data[[#This Row],[ShippingCost]]</f>
        <v>2641419.83</v>
      </c>
      <c r="S6048">
        <v>1084</v>
      </c>
      <c r="T6048">
        <v>580.16999999999996</v>
      </c>
      <c r="U6048" t="s">
        <v>26</v>
      </c>
      <c r="V6048">
        <v>32000</v>
      </c>
      <c r="W6048" t="s">
        <v>18</v>
      </c>
      <c r="X6048" t="str">
        <f t="shared" si="189"/>
        <v>Bengaluru</v>
      </c>
    </row>
    <row r="6049" spans="1:24" x14ac:dyDescent="0.4">
      <c r="A6049">
        <v>106048</v>
      </c>
      <c r="B6049" s="5">
        <v>46012.097916666666</v>
      </c>
      <c r="C6049" s="3" t="str">
        <f>TEXT(Sales_Data[[#This Row],[OrderDate]],"mmmm")</f>
        <v>December</v>
      </c>
      <c r="D6049" s="3" t="str">
        <f t="shared" si="188"/>
        <v>2025</v>
      </c>
      <c r="E6049" t="s">
        <v>19</v>
      </c>
      <c r="F6049" t="s">
        <v>40</v>
      </c>
      <c r="G6049" t="s">
        <v>15</v>
      </c>
      <c r="H6049" t="s">
        <v>37</v>
      </c>
      <c r="I6049" t="s">
        <v>100</v>
      </c>
      <c r="J6049">
        <v>88</v>
      </c>
      <c r="K6049">
        <v>1500</v>
      </c>
      <c r="L6049" s="7">
        <f>Sales_Data[[#This Row],[OrderQuantity]] *Sales_Data[[#This Row],[UnitPrice]]</f>
        <v>132000</v>
      </c>
      <c r="M6049" s="7">
        <f>Sales_Data[[#This Row],[UnitPrice]]-Sales_Data[[#This Row],[UnitCost]]</f>
        <v>700</v>
      </c>
      <c r="N6049" s="7">
        <f>Sales_Data[[#This Row],[Gross Revenue]]-Sales_Data[[#This Row],[Discount Amount ]]</f>
        <v>131300</v>
      </c>
      <c r="O6049" s="7">
        <f>Sales_Data[[#This Row],[OrderQuantity]] *Sales_Data[[#This Row],[UnitCost]]</f>
        <v>70400</v>
      </c>
      <c r="P6049" s="7">
        <f>Sales_Data[[#This Row],[ItemCost]] +Sales_Data[[#This Row],[ShippingCost]]</f>
        <v>70829.759999999995</v>
      </c>
      <c r="Q6049" s="7">
        <f>Sales_Data[[#This Row],[Gross Revenue]]-Sales_Data[[#This Row],[TotalFinancialCost]]</f>
        <v>61170.240000000005</v>
      </c>
      <c r="R6049" s="7">
        <f>Sales_Data[[#This Row],[Actul Bill Amount]]-Sales_Data[[#This Row],[ShippingCost]]</f>
        <v>130870.24</v>
      </c>
      <c r="S6049">
        <v>327</v>
      </c>
      <c r="T6049">
        <v>429.76</v>
      </c>
      <c r="U6049" t="s">
        <v>52</v>
      </c>
      <c r="V6049">
        <v>800</v>
      </c>
      <c r="W6049" t="s">
        <v>38</v>
      </c>
      <c r="X6049" t="str">
        <f t="shared" si="189"/>
        <v>Kolkata</v>
      </c>
    </row>
    <row r="6050" spans="1:24" x14ac:dyDescent="0.4">
      <c r="A6050">
        <v>106049</v>
      </c>
      <c r="B6050" s="5">
        <v>45704.263194444444</v>
      </c>
      <c r="C6050" s="3" t="str">
        <f>TEXT(Sales_Data[[#This Row],[OrderDate]],"mmmm")</f>
        <v>February</v>
      </c>
      <c r="D6050" s="3" t="str">
        <f t="shared" si="188"/>
        <v>2025</v>
      </c>
      <c r="E6050" t="s">
        <v>42</v>
      </c>
      <c r="F6050" t="s">
        <v>43</v>
      </c>
      <c r="G6050" t="s">
        <v>29</v>
      </c>
      <c r="H6050" t="s">
        <v>20</v>
      </c>
      <c r="I6050" t="s">
        <v>100</v>
      </c>
      <c r="J6050">
        <v>51</v>
      </c>
      <c r="K6050">
        <v>2800</v>
      </c>
      <c r="L6050" s="7">
        <f>Sales_Data[[#This Row],[OrderQuantity]] *Sales_Data[[#This Row],[UnitPrice]]</f>
        <v>142800</v>
      </c>
      <c r="M6050" s="7">
        <f>Sales_Data[[#This Row],[UnitPrice]]-Sales_Data[[#This Row],[UnitCost]]</f>
        <v>1300</v>
      </c>
      <c r="N6050" s="7">
        <f>Sales_Data[[#This Row],[Gross Revenue]]-Sales_Data[[#This Row],[Discount Amount ]]</f>
        <v>141500</v>
      </c>
      <c r="O6050" s="7">
        <f>Sales_Data[[#This Row],[OrderQuantity]] *Sales_Data[[#This Row],[UnitCost]]</f>
        <v>76500</v>
      </c>
      <c r="P6050" s="7">
        <f>Sales_Data[[#This Row],[ItemCost]] +Sales_Data[[#This Row],[ShippingCost]]</f>
        <v>77512.350000000006</v>
      </c>
      <c r="Q6050" s="7">
        <f>Sales_Data[[#This Row],[Gross Revenue]]-Sales_Data[[#This Row],[TotalFinancialCost]]</f>
        <v>65287.649999999994</v>
      </c>
      <c r="R6050" s="7">
        <f>Sales_Data[[#This Row],[Actul Bill Amount]]-Sales_Data[[#This Row],[ShippingCost]]</f>
        <v>140487.65</v>
      </c>
      <c r="S6050">
        <v>1047</v>
      </c>
      <c r="T6050">
        <v>1012.35</v>
      </c>
      <c r="U6050" t="s">
        <v>61</v>
      </c>
      <c r="V6050">
        <v>1500</v>
      </c>
      <c r="W6050" t="s">
        <v>22</v>
      </c>
      <c r="X6050" t="str">
        <f t="shared" si="189"/>
        <v>Nagpur</v>
      </c>
    </row>
    <row r="6051" spans="1:24" x14ac:dyDescent="0.4">
      <c r="A6051">
        <v>106050</v>
      </c>
      <c r="B6051" s="5">
        <v>45908.640972222223</v>
      </c>
      <c r="C6051" s="3" t="str">
        <f>TEXT(Sales_Data[[#This Row],[OrderDate]],"mmmm")</f>
        <v>September</v>
      </c>
      <c r="D6051" s="3" t="str">
        <f t="shared" si="188"/>
        <v>2025</v>
      </c>
      <c r="E6051" t="s">
        <v>39</v>
      </c>
      <c r="F6051" t="s">
        <v>43</v>
      </c>
      <c r="G6051" t="s">
        <v>29</v>
      </c>
      <c r="H6051" t="s">
        <v>37</v>
      </c>
      <c r="I6051" t="s">
        <v>100</v>
      </c>
      <c r="J6051">
        <v>2</v>
      </c>
      <c r="K6051">
        <v>2800</v>
      </c>
      <c r="L6051" s="7">
        <f>Sales_Data[[#This Row],[OrderQuantity]] *Sales_Data[[#This Row],[UnitPrice]]</f>
        <v>5600</v>
      </c>
      <c r="M6051" s="7">
        <f>Sales_Data[[#This Row],[UnitPrice]]-Sales_Data[[#This Row],[UnitCost]]</f>
        <v>1300</v>
      </c>
      <c r="N6051" s="7">
        <f>Sales_Data[[#This Row],[Gross Revenue]]-Sales_Data[[#This Row],[Discount Amount ]]</f>
        <v>4300</v>
      </c>
      <c r="O6051" s="7">
        <f>Sales_Data[[#This Row],[OrderQuantity]] *Sales_Data[[#This Row],[UnitCost]]</f>
        <v>3000</v>
      </c>
      <c r="P6051" s="7">
        <f>Sales_Data[[#This Row],[ItemCost]] +Sales_Data[[#This Row],[ShippingCost]]</f>
        <v>4179.3900000000003</v>
      </c>
      <c r="Q6051" s="7">
        <f>Sales_Data[[#This Row],[Gross Revenue]]-Sales_Data[[#This Row],[TotalFinancialCost]]</f>
        <v>1420.6099999999997</v>
      </c>
      <c r="R6051" s="7">
        <f>Sales_Data[[#This Row],[Actul Bill Amount]]-Sales_Data[[#This Row],[ShippingCost]]</f>
        <v>3120.6099999999997</v>
      </c>
      <c r="S6051">
        <v>893</v>
      </c>
      <c r="T6051">
        <v>1179.3900000000001</v>
      </c>
      <c r="U6051" t="s">
        <v>61</v>
      </c>
      <c r="V6051">
        <v>1500</v>
      </c>
      <c r="W6051" t="s">
        <v>38</v>
      </c>
      <c r="X6051" t="str">
        <f t="shared" si="189"/>
        <v>Kolkata</v>
      </c>
    </row>
    <row r="6052" spans="1:24" x14ac:dyDescent="0.4">
      <c r="A6052">
        <v>106051</v>
      </c>
      <c r="B6052" s="5">
        <v>45844.85</v>
      </c>
      <c r="C6052" s="3" t="str">
        <f>TEXT(Sales_Data[[#This Row],[OrderDate]],"mmmm")</f>
        <v>July</v>
      </c>
      <c r="D6052" s="3" t="str">
        <f t="shared" si="188"/>
        <v>2025</v>
      </c>
      <c r="E6052" t="s">
        <v>34</v>
      </c>
      <c r="F6052" t="s">
        <v>46</v>
      </c>
      <c r="G6052" t="s">
        <v>15</v>
      </c>
      <c r="H6052" t="s">
        <v>16</v>
      </c>
      <c r="I6052" t="s">
        <v>100</v>
      </c>
      <c r="J6052">
        <v>11</v>
      </c>
      <c r="K6052">
        <v>4500</v>
      </c>
      <c r="L6052" s="7">
        <f>Sales_Data[[#This Row],[OrderQuantity]] *Sales_Data[[#This Row],[UnitPrice]]</f>
        <v>49500</v>
      </c>
      <c r="M6052" s="7">
        <f>Sales_Data[[#This Row],[UnitPrice]]-Sales_Data[[#This Row],[UnitCost]]</f>
        <v>1700</v>
      </c>
      <c r="N6052" s="7">
        <f>Sales_Data[[#This Row],[Gross Revenue]]-Sales_Data[[#This Row],[Discount Amount ]]</f>
        <v>47800</v>
      </c>
      <c r="O6052" s="7">
        <f>Sales_Data[[#This Row],[OrderQuantity]] *Sales_Data[[#This Row],[UnitCost]]</f>
        <v>30800</v>
      </c>
      <c r="P6052" s="7">
        <f>Sales_Data[[#This Row],[ItemCost]] +Sales_Data[[#This Row],[ShippingCost]]</f>
        <v>31883.96</v>
      </c>
      <c r="Q6052" s="7">
        <f>Sales_Data[[#This Row],[Gross Revenue]]-Sales_Data[[#This Row],[TotalFinancialCost]]</f>
        <v>17616.04</v>
      </c>
      <c r="R6052" s="7">
        <f>Sales_Data[[#This Row],[Actul Bill Amount]]-Sales_Data[[#This Row],[ShippingCost]]</f>
        <v>46716.04</v>
      </c>
      <c r="S6052">
        <v>890</v>
      </c>
      <c r="T6052">
        <v>1083.96</v>
      </c>
      <c r="U6052" t="s">
        <v>47</v>
      </c>
      <c r="V6052">
        <v>2800</v>
      </c>
      <c r="W6052" t="s">
        <v>18</v>
      </c>
      <c r="X6052" t="str">
        <f t="shared" si="189"/>
        <v>Bengaluru</v>
      </c>
    </row>
    <row r="6053" spans="1:24" x14ac:dyDescent="0.4">
      <c r="A6053">
        <v>106052</v>
      </c>
      <c r="B6053" s="5">
        <v>45688.897222222222</v>
      </c>
      <c r="C6053" s="3" t="str">
        <f>TEXT(Sales_Data[[#This Row],[OrderDate]],"mmmm")</f>
        <v>January</v>
      </c>
      <c r="D6053" s="3" t="str">
        <f t="shared" si="188"/>
        <v>2025</v>
      </c>
      <c r="E6053" t="s">
        <v>42</v>
      </c>
      <c r="F6053" t="s">
        <v>46</v>
      </c>
      <c r="G6053" t="s">
        <v>29</v>
      </c>
      <c r="H6053" t="s">
        <v>25</v>
      </c>
      <c r="I6053" t="s">
        <v>100</v>
      </c>
      <c r="J6053">
        <v>90</v>
      </c>
      <c r="K6053">
        <v>15000</v>
      </c>
      <c r="L6053" s="7">
        <f>Sales_Data[[#This Row],[OrderQuantity]] *Sales_Data[[#This Row],[UnitPrice]]</f>
        <v>1350000</v>
      </c>
      <c r="M6053" s="7">
        <f>Sales_Data[[#This Row],[UnitPrice]]-Sales_Data[[#This Row],[UnitCost]]</f>
        <v>5500</v>
      </c>
      <c r="N6053" s="7">
        <f>Sales_Data[[#This Row],[Gross Revenue]]-Sales_Data[[#This Row],[Discount Amount ]]</f>
        <v>1344500</v>
      </c>
      <c r="O6053" s="7">
        <f>Sales_Data[[#This Row],[OrderQuantity]] *Sales_Data[[#This Row],[UnitCost]]</f>
        <v>855000</v>
      </c>
      <c r="P6053" s="7">
        <f>Sales_Data[[#This Row],[ItemCost]] +Sales_Data[[#This Row],[ShippingCost]]</f>
        <v>855226.22</v>
      </c>
      <c r="Q6053" s="7">
        <f>Sales_Data[[#This Row],[Gross Revenue]]-Sales_Data[[#This Row],[TotalFinancialCost]]</f>
        <v>494773.78</v>
      </c>
      <c r="R6053" s="7">
        <f>Sales_Data[[#This Row],[Actul Bill Amount]]-Sales_Data[[#This Row],[ShippingCost]]</f>
        <v>1344273.78</v>
      </c>
      <c r="S6053">
        <v>538</v>
      </c>
      <c r="T6053">
        <v>226.22</v>
      </c>
      <c r="U6053" t="s">
        <v>53</v>
      </c>
      <c r="V6053">
        <v>9500</v>
      </c>
      <c r="W6053" t="s">
        <v>27</v>
      </c>
      <c r="X6053" t="str">
        <f t="shared" si="189"/>
        <v>Mumbai</v>
      </c>
    </row>
    <row r="6054" spans="1:24" x14ac:dyDescent="0.4">
      <c r="A6054">
        <v>106053</v>
      </c>
      <c r="B6054" s="5">
        <v>45917.861805555556</v>
      </c>
      <c r="C6054" s="3" t="str">
        <f>TEXT(Sales_Data[[#This Row],[OrderDate]],"mmmm")</f>
        <v>September</v>
      </c>
      <c r="D6054" s="3" t="str">
        <f t="shared" si="188"/>
        <v>2025</v>
      </c>
      <c r="E6054" t="s">
        <v>48</v>
      </c>
      <c r="F6054" t="s">
        <v>24</v>
      </c>
      <c r="G6054" t="s">
        <v>15</v>
      </c>
      <c r="H6054" t="s">
        <v>20</v>
      </c>
      <c r="I6054" t="s">
        <v>100</v>
      </c>
      <c r="J6054">
        <v>68</v>
      </c>
      <c r="K6054">
        <v>25000</v>
      </c>
      <c r="L6054" s="7">
        <f>Sales_Data[[#This Row],[OrderQuantity]] *Sales_Data[[#This Row],[UnitPrice]]</f>
        <v>1700000</v>
      </c>
      <c r="M6054" s="7">
        <f>Sales_Data[[#This Row],[UnitPrice]]-Sales_Data[[#This Row],[UnitCost]]</f>
        <v>7000</v>
      </c>
      <c r="N6054" s="7">
        <f>Sales_Data[[#This Row],[Gross Revenue]]-Sales_Data[[#This Row],[Discount Amount ]]</f>
        <v>1693000</v>
      </c>
      <c r="O6054" s="7">
        <f>Sales_Data[[#This Row],[OrderQuantity]] *Sales_Data[[#This Row],[UnitCost]]</f>
        <v>1224000</v>
      </c>
      <c r="P6054" s="7">
        <f>Sales_Data[[#This Row],[ItemCost]] +Sales_Data[[#This Row],[ShippingCost]]</f>
        <v>1224413.46</v>
      </c>
      <c r="Q6054" s="7">
        <f>Sales_Data[[#This Row],[Gross Revenue]]-Sales_Data[[#This Row],[TotalFinancialCost]]</f>
        <v>475586.54000000004</v>
      </c>
      <c r="R6054" s="7">
        <f>Sales_Data[[#This Row],[Actul Bill Amount]]-Sales_Data[[#This Row],[ShippingCost]]</f>
        <v>1692586.54</v>
      </c>
      <c r="S6054">
        <v>1191</v>
      </c>
      <c r="T6054">
        <v>413.46</v>
      </c>
      <c r="U6054" t="s">
        <v>60</v>
      </c>
      <c r="V6054">
        <v>18000</v>
      </c>
      <c r="W6054" t="s">
        <v>22</v>
      </c>
      <c r="X6054" t="str">
        <f t="shared" si="189"/>
        <v>Nagpur</v>
      </c>
    </row>
    <row r="6055" spans="1:24" x14ac:dyDescent="0.4">
      <c r="A6055">
        <v>106054</v>
      </c>
      <c r="B6055" s="5">
        <v>45674.915972222225</v>
      </c>
      <c r="C6055" s="3" t="str">
        <f>TEXT(Sales_Data[[#This Row],[OrderDate]],"mmmm")</f>
        <v>January</v>
      </c>
      <c r="D6055" s="3" t="str">
        <f t="shared" si="188"/>
        <v>2025</v>
      </c>
      <c r="E6055" t="s">
        <v>45</v>
      </c>
      <c r="F6055" t="s">
        <v>43</v>
      </c>
      <c r="G6055" t="s">
        <v>29</v>
      </c>
      <c r="H6055" t="s">
        <v>25</v>
      </c>
      <c r="I6055" t="s">
        <v>100</v>
      </c>
      <c r="J6055">
        <v>86</v>
      </c>
      <c r="K6055">
        <v>2800</v>
      </c>
      <c r="L6055" s="7">
        <f>Sales_Data[[#This Row],[OrderQuantity]] *Sales_Data[[#This Row],[UnitPrice]]</f>
        <v>240800</v>
      </c>
      <c r="M6055" s="7">
        <f>Sales_Data[[#This Row],[UnitPrice]]-Sales_Data[[#This Row],[UnitCost]]</f>
        <v>1300</v>
      </c>
      <c r="N6055" s="7">
        <f>Sales_Data[[#This Row],[Gross Revenue]]-Sales_Data[[#This Row],[Discount Amount ]]</f>
        <v>239500</v>
      </c>
      <c r="O6055" s="7">
        <f>Sales_Data[[#This Row],[OrderQuantity]] *Sales_Data[[#This Row],[UnitCost]]</f>
        <v>129000</v>
      </c>
      <c r="P6055" s="7">
        <f>Sales_Data[[#This Row],[ItemCost]] +Sales_Data[[#This Row],[ShippingCost]]</f>
        <v>129419</v>
      </c>
      <c r="Q6055" s="7">
        <f>Sales_Data[[#This Row],[Gross Revenue]]-Sales_Data[[#This Row],[TotalFinancialCost]]</f>
        <v>111381</v>
      </c>
      <c r="R6055" s="7">
        <f>Sales_Data[[#This Row],[Actul Bill Amount]]-Sales_Data[[#This Row],[ShippingCost]]</f>
        <v>239081</v>
      </c>
      <c r="S6055">
        <v>593</v>
      </c>
      <c r="T6055">
        <v>419</v>
      </c>
      <c r="U6055" t="s">
        <v>61</v>
      </c>
      <c r="V6055">
        <v>1500</v>
      </c>
      <c r="W6055" t="s">
        <v>27</v>
      </c>
      <c r="X6055" t="str">
        <f t="shared" si="189"/>
        <v>Mumbai</v>
      </c>
    </row>
    <row r="6056" spans="1:24" x14ac:dyDescent="0.4">
      <c r="A6056">
        <v>106055</v>
      </c>
      <c r="B6056" s="5">
        <v>45696.345833333333</v>
      </c>
      <c r="C6056" s="3" t="str">
        <f>TEXT(Sales_Data[[#This Row],[OrderDate]],"mmmm")</f>
        <v>February</v>
      </c>
      <c r="D6056" s="3" t="str">
        <f t="shared" si="188"/>
        <v>2025</v>
      </c>
      <c r="E6056" t="s">
        <v>42</v>
      </c>
      <c r="F6056" t="s">
        <v>35</v>
      </c>
      <c r="G6056" t="s">
        <v>15</v>
      </c>
      <c r="H6056" t="s">
        <v>16</v>
      </c>
      <c r="I6056" t="s">
        <v>100</v>
      </c>
      <c r="J6056">
        <v>60</v>
      </c>
      <c r="K6056">
        <v>8500</v>
      </c>
      <c r="L6056" s="7">
        <f>Sales_Data[[#This Row],[OrderQuantity]] *Sales_Data[[#This Row],[UnitPrice]]</f>
        <v>510000</v>
      </c>
      <c r="M6056" s="7">
        <f>Sales_Data[[#This Row],[UnitPrice]]-Sales_Data[[#This Row],[UnitCost]]</f>
        <v>3000</v>
      </c>
      <c r="N6056" s="7">
        <f>Sales_Data[[#This Row],[Gross Revenue]]-Sales_Data[[#This Row],[Discount Amount ]]</f>
        <v>507000</v>
      </c>
      <c r="O6056" s="7">
        <f>Sales_Data[[#This Row],[OrderQuantity]] *Sales_Data[[#This Row],[UnitCost]]</f>
        <v>330000</v>
      </c>
      <c r="P6056" s="7">
        <f>Sales_Data[[#This Row],[ItemCost]] +Sales_Data[[#This Row],[ShippingCost]]</f>
        <v>331058.71000000002</v>
      </c>
      <c r="Q6056" s="7">
        <f>Sales_Data[[#This Row],[Gross Revenue]]-Sales_Data[[#This Row],[TotalFinancialCost]]</f>
        <v>178941.28999999998</v>
      </c>
      <c r="R6056" s="7">
        <f>Sales_Data[[#This Row],[Actul Bill Amount]]-Sales_Data[[#This Row],[ShippingCost]]</f>
        <v>505941.29</v>
      </c>
      <c r="S6056">
        <v>535</v>
      </c>
      <c r="T6056">
        <v>1058.71</v>
      </c>
      <c r="U6056" t="s">
        <v>49</v>
      </c>
      <c r="V6056">
        <v>5500</v>
      </c>
      <c r="W6056" t="s">
        <v>18</v>
      </c>
      <c r="X6056" t="str">
        <f t="shared" si="189"/>
        <v>Bengaluru</v>
      </c>
    </row>
    <row r="6057" spans="1:24" x14ac:dyDescent="0.4">
      <c r="A6057">
        <v>106056</v>
      </c>
      <c r="B6057" s="5">
        <v>45961.943055555559</v>
      </c>
      <c r="C6057" s="3" t="str">
        <f>TEXT(Sales_Data[[#This Row],[OrderDate]],"mmmm")</f>
        <v>October</v>
      </c>
      <c r="D6057" s="3" t="str">
        <f t="shared" si="188"/>
        <v>2025</v>
      </c>
      <c r="E6057" t="s">
        <v>19</v>
      </c>
      <c r="F6057" t="s">
        <v>14</v>
      </c>
      <c r="G6057" t="s">
        <v>31</v>
      </c>
      <c r="H6057" t="s">
        <v>37</v>
      </c>
      <c r="I6057" t="s">
        <v>100</v>
      </c>
      <c r="J6057">
        <v>39</v>
      </c>
      <c r="K6057">
        <v>6500</v>
      </c>
      <c r="L6057" s="7">
        <f>Sales_Data[[#This Row],[OrderQuantity]] *Sales_Data[[#This Row],[UnitPrice]]</f>
        <v>253500</v>
      </c>
      <c r="M6057" s="7">
        <f>Sales_Data[[#This Row],[UnitPrice]]-Sales_Data[[#This Row],[UnitCost]]</f>
        <v>2300</v>
      </c>
      <c r="N6057" s="7">
        <f>Sales_Data[[#This Row],[Gross Revenue]]-Sales_Data[[#This Row],[Discount Amount ]]</f>
        <v>251200</v>
      </c>
      <c r="O6057" s="7">
        <f>Sales_Data[[#This Row],[OrderQuantity]] *Sales_Data[[#This Row],[UnitCost]]</f>
        <v>163800</v>
      </c>
      <c r="P6057" s="7">
        <f>Sales_Data[[#This Row],[ItemCost]] +Sales_Data[[#This Row],[ShippingCost]]</f>
        <v>164874.96</v>
      </c>
      <c r="Q6057" s="7">
        <f>Sales_Data[[#This Row],[Gross Revenue]]-Sales_Data[[#This Row],[TotalFinancialCost]]</f>
        <v>88625.040000000008</v>
      </c>
      <c r="R6057" s="7">
        <f>Sales_Data[[#This Row],[Actul Bill Amount]]-Sales_Data[[#This Row],[ShippingCost]]</f>
        <v>250125.04</v>
      </c>
      <c r="S6057">
        <v>303</v>
      </c>
      <c r="T6057">
        <v>1074.96</v>
      </c>
      <c r="U6057" t="s">
        <v>21</v>
      </c>
      <c r="V6057">
        <v>4200</v>
      </c>
      <c r="W6057" t="s">
        <v>38</v>
      </c>
      <c r="X6057" t="str">
        <f t="shared" si="189"/>
        <v>Kolkata</v>
      </c>
    </row>
    <row r="6058" spans="1:24" x14ac:dyDescent="0.4">
      <c r="A6058">
        <v>106057</v>
      </c>
      <c r="B6058" s="5">
        <v>45696.671527777777</v>
      </c>
      <c r="C6058" s="3" t="str">
        <f>TEXT(Sales_Data[[#This Row],[OrderDate]],"mmmm")</f>
        <v>February</v>
      </c>
      <c r="D6058" s="3" t="str">
        <f t="shared" si="188"/>
        <v>2025</v>
      </c>
      <c r="E6058" t="s">
        <v>23</v>
      </c>
      <c r="F6058" t="s">
        <v>14</v>
      </c>
      <c r="G6058" t="s">
        <v>29</v>
      </c>
      <c r="H6058" t="s">
        <v>37</v>
      </c>
      <c r="I6058" t="s">
        <v>100</v>
      </c>
      <c r="J6058">
        <v>95</v>
      </c>
      <c r="K6058">
        <v>3200</v>
      </c>
      <c r="L6058" s="7">
        <f>Sales_Data[[#This Row],[OrderQuantity]] *Sales_Data[[#This Row],[UnitPrice]]</f>
        <v>304000</v>
      </c>
      <c r="M6058" s="7">
        <f>Sales_Data[[#This Row],[UnitPrice]]-Sales_Data[[#This Row],[UnitCost]]</f>
        <v>1200</v>
      </c>
      <c r="N6058" s="7">
        <f>Sales_Data[[#This Row],[Gross Revenue]]-Sales_Data[[#This Row],[Discount Amount ]]</f>
        <v>302800</v>
      </c>
      <c r="O6058" s="7">
        <f>Sales_Data[[#This Row],[OrderQuantity]] *Sales_Data[[#This Row],[UnitCost]]</f>
        <v>190000</v>
      </c>
      <c r="P6058" s="7">
        <f>Sales_Data[[#This Row],[ItemCost]] +Sales_Data[[#This Row],[ShippingCost]]</f>
        <v>191165.09</v>
      </c>
      <c r="Q6058" s="7">
        <f>Sales_Data[[#This Row],[Gross Revenue]]-Sales_Data[[#This Row],[TotalFinancialCost]]</f>
        <v>112834.91</v>
      </c>
      <c r="R6058" s="7">
        <f>Sales_Data[[#This Row],[Actul Bill Amount]]-Sales_Data[[#This Row],[ShippingCost]]</f>
        <v>301634.90999999997</v>
      </c>
      <c r="S6058">
        <v>1100</v>
      </c>
      <c r="T6058">
        <v>1165.0899999999999</v>
      </c>
      <c r="U6058" t="s">
        <v>17</v>
      </c>
      <c r="V6058">
        <v>2000</v>
      </c>
      <c r="W6058" t="s">
        <v>38</v>
      </c>
      <c r="X6058" t="str">
        <f t="shared" si="189"/>
        <v>Kolkata</v>
      </c>
    </row>
    <row r="6059" spans="1:24" x14ac:dyDescent="0.4">
      <c r="A6059">
        <v>106058</v>
      </c>
      <c r="B6059" s="5">
        <v>45789.34097222222</v>
      </c>
      <c r="C6059" s="3" t="str">
        <f>TEXT(Sales_Data[[#This Row],[OrderDate]],"mmmm")</f>
        <v>May</v>
      </c>
      <c r="D6059" s="3" t="str">
        <f t="shared" si="188"/>
        <v>2025</v>
      </c>
      <c r="E6059" t="s">
        <v>39</v>
      </c>
      <c r="F6059" t="s">
        <v>24</v>
      </c>
      <c r="G6059" t="s">
        <v>31</v>
      </c>
      <c r="H6059" t="s">
        <v>37</v>
      </c>
      <c r="I6059" t="s">
        <v>100</v>
      </c>
      <c r="J6059">
        <v>86</v>
      </c>
      <c r="K6059">
        <v>3500</v>
      </c>
      <c r="L6059" s="7">
        <f>Sales_Data[[#This Row],[OrderQuantity]] *Sales_Data[[#This Row],[UnitPrice]]</f>
        <v>301000</v>
      </c>
      <c r="M6059" s="7">
        <f>Sales_Data[[#This Row],[UnitPrice]]-Sales_Data[[#This Row],[UnitCost]]</f>
        <v>1300</v>
      </c>
      <c r="N6059" s="7">
        <f>Sales_Data[[#This Row],[Gross Revenue]]-Sales_Data[[#This Row],[Discount Amount ]]</f>
        <v>299700</v>
      </c>
      <c r="O6059" s="7">
        <f>Sales_Data[[#This Row],[OrderQuantity]] *Sales_Data[[#This Row],[UnitCost]]</f>
        <v>189200</v>
      </c>
      <c r="P6059" s="7">
        <f>Sales_Data[[#This Row],[ItemCost]] +Sales_Data[[#This Row],[ShippingCost]]</f>
        <v>189935.81</v>
      </c>
      <c r="Q6059" s="7">
        <f>Sales_Data[[#This Row],[Gross Revenue]]-Sales_Data[[#This Row],[TotalFinancialCost]]</f>
        <v>111064.19</v>
      </c>
      <c r="R6059" s="7">
        <f>Sales_Data[[#This Row],[Actul Bill Amount]]-Sales_Data[[#This Row],[ShippingCost]]</f>
        <v>298964.19</v>
      </c>
      <c r="S6059">
        <v>552</v>
      </c>
      <c r="T6059">
        <v>735.81</v>
      </c>
      <c r="U6059" t="s">
        <v>59</v>
      </c>
      <c r="V6059">
        <v>2200</v>
      </c>
      <c r="W6059" t="s">
        <v>38</v>
      </c>
      <c r="X6059" t="str">
        <f t="shared" si="189"/>
        <v>Kolkata</v>
      </c>
    </row>
    <row r="6060" spans="1:24" x14ac:dyDescent="0.4">
      <c r="A6060">
        <v>106059</v>
      </c>
      <c r="B6060" s="5">
        <v>45687.727083333331</v>
      </c>
      <c r="C6060" s="3" t="str">
        <f>TEXT(Sales_Data[[#This Row],[OrderDate]],"mmmm")</f>
        <v>January</v>
      </c>
      <c r="D6060" s="3" t="str">
        <f t="shared" si="188"/>
        <v>2025</v>
      </c>
      <c r="E6060" t="s">
        <v>13</v>
      </c>
      <c r="F6060" t="s">
        <v>14</v>
      </c>
      <c r="G6060" t="s">
        <v>15</v>
      </c>
      <c r="H6060" t="s">
        <v>20</v>
      </c>
      <c r="I6060" t="s">
        <v>100</v>
      </c>
      <c r="J6060">
        <v>72</v>
      </c>
      <c r="K6060">
        <v>3200</v>
      </c>
      <c r="L6060" s="7">
        <f>Sales_Data[[#This Row],[OrderQuantity]] *Sales_Data[[#This Row],[UnitPrice]]</f>
        <v>230400</v>
      </c>
      <c r="M6060" s="7">
        <f>Sales_Data[[#This Row],[UnitPrice]]-Sales_Data[[#This Row],[UnitCost]]</f>
        <v>1200</v>
      </c>
      <c r="N6060" s="7">
        <f>Sales_Data[[#This Row],[Gross Revenue]]-Sales_Data[[#This Row],[Discount Amount ]]</f>
        <v>229200</v>
      </c>
      <c r="O6060" s="7">
        <f>Sales_Data[[#This Row],[OrderQuantity]] *Sales_Data[[#This Row],[UnitCost]]</f>
        <v>144000</v>
      </c>
      <c r="P6060" s="7">
        <f>Sales_Data[[#This Row],[ItemCost]] +Sales_Data[[#This Row],[ShippingCost]]</f>
        <v>144619.78</v>
      </c>
      <c r="Q6060" s="7">
        <f>Sales_Data[[#This Row],[Gross Revenue]]-Sales_Data[[#This Row],[TotalFinancialCost]]</f>
        <v>85780.22</v>
      </c>
      <c r="R6060" s="7">
        <f>Sales_Data[[#This Row],[Actul Bill Amount]]-Sales_Data[[#This Row],[ShippingCost]]</f>
        <v>228580.22</v>
      </c>
      <c r="S6060">
        <v>523</v>
      </c>
      <c r="T6060">
        <v>619.78</v>
      </c>
      <c r="U6060" t="s">
        <v>17</v>
      </c>
      <c r="V6060">
        <v>2000</v>
      </c>
      <c r="W6060" t="s">
        <v>22</v>
      </c>
      <c r="X6060" t="str">
        <f t="shared" si="189"/>
        <v>Nagpur</v>
      </c>
    </row>
    <row r="6061" spans="1:24" x14ac:dyDescent="0.4">
      <c r="A6061">
        <v>106060</v>
      </c>
      <c r="B6061" s="5">
        <v>45815.5625</v>
      </c>
      <c r="C6061" s="3" t="str">
        <f>TEXT(Sales_Data[[#This Row],[OrderDate]],"mmmm")</f>
        <v>June</v>
      </c>
      <c r="D6061" s="3" t="str">
        <f t="shared" si="188"/>
        <v>2025</v>
      </c>
      <c r="E6061" t="s">
        <v>50</v>
      </c>
      <c r="F6061" t="s">
        <v>28</v>
      </c>
      <c r="G6061" t="s">
        <v>15</v>
      </c>
      <c r="H6061" t="s">
        <v>32</v>
      </c>
      <c r="I6061" t="s">
        <v>100</v>
      </c>
      <c r="J6061">
        <v>38</v>
      </c>
      <c r="K6061">
        <v>2500</v>
      </c>
      <c r="L6061" s="7">
        <f>Sales_Data[[#This Row],[OrderQuantity]] *Sales_Data[[#This Row],[UnitPrice]]</f>
        <v>95000</v>
      </c>
      <c r="M6061" s="7">
        <f>Sales_Data[[#This Row],[UnitPrice]]-Sales_Data[[#This Row],[UnitCost]]</f>
        <v>1000</v>
      </c>
      <c r="N6061" s="7">
        <f>Sales_Data[[#This Row],[Gross Revenue]]-Sales_Data[[#This Row],[Discount Amount ]]</f>
        <v>94000</v>
      </c>
      <c r="O6061" s="7">
        <f>Sales_Data[[#This Row],[OrderQuantity]] *Sales_Data[[#This Row],[UnitCost]]</f>
        <v>57000</v>
      </c>
      <c r="P6061" s="7">
        <f>Sales_Data[[#This Row],[ItemCost]] +Sales_Data[[#This Row],[ShippingCost]]</f>
        <v>57338.37</v>
      </c>
      <c r="Q6061" s="7">
        <f>Sales_Data[[#This Row],[Gross Revenue]]-Sales_Data[[#This Row],[TotalFinancialCost]]</f>
        <v>37661.629999999997</v>
      </c>
      <c r="R6061" s="7">
        <f>Sales_Data[[#This Row],[Actul Bill Amount]]-Sales_Data[[#This Row],[ShippingCost]]</f>
        <v>93661.63</v>
      </c>
      <c r="S6061">
        <v>652</v>
      </c>
      <c r="T6061">
        <v>338.37</v>
      </c>
      <c r="U6061" t="s">
        <v>54</v>
      </c>
      <c r="V6061">
        <v>1500</v>
      </c>
      <c r="W6061" t="s">
        <v>33</v>
      </c>
      <c r="X6061" t="str">
        <f t="shared" si="189"/>
        <v>Delhi</v>
      </c>
    </row>
    <row r="6062" spans="1:24" x14ac:dyDescent="0.4">
      <c r="A6062">
        <v>106061</v>
      </c>
      <c r="B6062" s="5">
        <v>45935.154166666667</v>
      </c>
      <c r="C6062" s="3" t="str">
        <f>TEXT(Sales_Data[[#This Row],[OrderDate]],"mmmm")</f>
        <v>October</v>
      </c>
      <c r="D6062" s="3" t="str">
        <f t="shared" si="188"/>
        <v>2025</v>
      </c>
      <c r="E6062" t="s">
        <v>23</v>
      </c>
      <c r="F6062" t="s">
        <v>28</v>
      </c>
      <c r="G6062" t="s">
        <v>15</v>
      </c>
      <c r="H6062" t="s">
        <v>25</v>
      </c>
      <c r="I6062" t="s">
        <v>100</v>
      </c>
      <c r="J6062">
        <v>59</v>
      </c>
      <c r="K6062">
        <v>2500</v>
      </c>
      <c r="L6062" s="7">
        <f>Sales_Data[[#This Row],[OrderQuantity]] *Sales_Data[[#This Row],[UnitPrice]]</f>
        <v>147500</v>
      </c>
      <c r="M6062" s="7">
        <f>Sales_Data[[#This Row],[UnitPrice]]-Sales_Data[[#This Row],[UnitCost]]</f>
        <v>1000</v>
      </c>
      <c r="N6062" s="7">
        <f>Sales_Data[[#This Row],[Gross Revenue]]-Sales_Data[[#This Row],[Discount Amount ]]</f>
        <v>146500</v>
      </c>
      <c r="O6062" s="7">
        <f>Sales_Data[[#This Row],[OrderQuantity]] *Sales_Data[[#This Row],[UnitCost]]</f>
        <v>88500</v>
      </c>
      <c r="P6062" s="7">
        <f>Sales_Data[[#This Row],[ItemCost]] +Sales_Data[[#This Row],[ShippingCost]]</f>
        <v>89465.1</v>
      </c>
      <c r="Q6062" s="7">
        <f>Sales_Data[[#This Row],[Gross Revenue]]-Sales_Data[[#This Row],[TotalFinancialCost]]</f>
        <v>58034.899999999994</v>
      </c>
      <c r="R6062" s="7">
        <f>Sales_Data[[#This Row],[Actul Bill Amount]]-Sales_Data[[#This Row],[ShippingCost]]</f>
        <v>145534.9</v>
      </c>
      <c r="S6062">
        <v>1063</v>
      </c>
      <c r="T6062">
        <v>965.1</v>
      </c>
      <c r="U6062" t="s">
        <v>54</v>
      </c>
      <c r="V6062">
        <v>1500</v>
      </c>
      <c r="W6062" t="s">
        <v>27</v>
      </c>
      <c r="X6062" t="str">
        <f t="shared" si="189"/>
        <v>Mumbai</v>
      </c>
    </row>
    <row r="6063" spans="1:24" x14ac:dyDescent="0.4">
      <c r="A6063">
        <v>106062</v>
      </c>
      <c r="B6063" s="5">
        <v>45860.59375</v>
      </c>
      <c r="C6063" s="3" t="str">
        <f>TEXT(Sales_Data[[#This Row],[OrderDate]],"mmmm")</f>
        <v>July</v>
      </c>
      <c r="D6063" s="3" t="str">
        <f t="shared" si="188"/>
        <v>2025</v>
      </c>
      <c r="E6063" t="s">
        <v>39</v>
      </c>
      <c r="F6063" t="s">
        <v>24</v>
      </c>
      <c r="G6063" t="s">
        <v>15</v>
      </c>
      <c r="H6063" t="s">
        <v>16</v>
      </c>
      <c r="I6063" t="s">
        <v>100</v>
      </c>
      <c r="J6063">
        <v>67</v>
      </c>
      <c r="K6063">
        <v>25000</v>
      </c>
      <c r="L6063" s="7">
        <f>Sales_Data[[#This Row],[OrderQuantity]] *Sales_Data[[#This Row],[UnitPrice]]</f>
        <v>1675000</v>
      </c>
      <c r="M6063" s="7">
        <f>Sales_Data[[#This Row],[UnitPrice]]-Sales_Data[[#This Row],[UnitCost]]</f>
        <v>7000</v>
      </c>
      <c r="N6063" s="7">
        <f>Sales_Data[[#This Row],[Gross Revenue]]-Sales_Data[[#This Row],[Discount Amount ]]</f>
        <v>1668000</v>
      </c>
      <c r="O6063" s="7">
        <f>Sales_Data[[#This Row],[OrderQuantity]] *Sales_Data[[#This Row],[UnitCost]]</f>
        <v>1206000</v>
      </c>
      <c r="P6063" s="7">
        <f>Sales_Data[[#This Row],[ItemCost]] +Sales_Data[[#This Row],[ShippingCost]]</f>
        <v>1207021.2</v>
      </c>
      <c r="Q6063" s="7">
        <f>Sales_Data[[#This Row],[Gross Revenue]]-Sales_Data[[#This Row],[TotalFinancialCost]]</f>
        <v>467978.80000000005</v>
      </c>
      <c r="R6063" s="7">
        <f>Sales_Data[[#This Row],[Actul Bill Amount]]-Sales_Data[[#This Row],[ShippingCost]]</f>
        <v>1666978.8</v>
      </c>
      <c r="S6063">
        <v>467</v>
      </c>
      <c r="T6063">
        <v>1021.2</v>
      </c>
      <c r="U6063" t="s">
        <v>60</v>
      </c>
      <c r="V6063">
        <v>18000</v>
      </c>
      <c r="W6063" t="s">
        <v>18</v>
      </c>
      <c r="X6063" t="str">
        <f t="shared" si="189"/>
        <v>Bengaluru</v>
      </c>
    </row>
    <row r="6064" spans="1:24" x14ac:dyDescent="0.4">
      <c r="A6064">
        <v>106063</v>
      </c>
      <c r="B6064" s="5">
        <v>45723.15</v>
      </c>
      <c r="C6064" s="3" t="str">
        <f>TEXT(Sales_Data[[#This Row],[OrderDate]],"mmmm")</f>
        <v>March</v>
      </c>
      <c r="D6064" s="3" t="str">
        <f t="shared" si="188"/>
        <v>2025</v>
      </c>
      <c r="E6064" t="s">
        <v>13</v>
      </c>
      <c r="F6064" t="s">
        <v>24</v>
      </c>
      <c r="G6064" t="s">
        <v>15</v>
      </c>
      <c r="H6064" t="s">
        <v>32</v>
      </c>
      <c r="I6064" t="s">
        <v>100</v>
      </c>
      <c r="J6064">
        <v>70</v>
      </c>
      <c r="K6064">
        <v>25000</v>
      </c>
      <c r="L6064" s="7">
        <f>Sales_Data[[#This Row],[OrderQuantity]] *Sales_Data[[#This Row],[UnitPrice]]</f>
        <v>1750000</v>
      </c>
      <c r="M6064" s="7">
        <f>Sales_Data[[#This Row],[UnitPrice]]-Sales_Data[[#This Row],[UnitCost]]</f>
        <v>7000</v>
      </c>
      <c r="N6064" s="7">
        <f>Sales_Data[[#This Row],[Gross Revenue]]-Sales_Data[[#This Row],[Discount Amount ]]</f>
        <v>1743000</v>
      </c>
      <c r="O6064" s="7">
        <f>Sales_Data[[#This Row],[OrderQuantity]] *Sales_Data[[#This Row],[UnitCost]]</f>
        <v>1260000</v>
      </c>
      <c r="P6064" s="7">
        <f>Sales_Data[[#This Row],[ItemCost]] +Sales_Data[[#This Row],[ShippingCost]]</f>
        <v>1260730.43</v>
      </c>
      <c r="Q6064" s="7">
        <f>Sales_Data[[#This Row],[Gross Revenue]]-Sales_Data[[#This Row],[TotalFinancialCost]]</f>
        <v>489269.57000000007</v>
      </c>
      <c r="R6064" s="7">
        <f>Sales_Data[[#This Row],[Actul Bill Amount]]-Sales_Data[[#This Row],[ShippingCost]]</f>
        <v>1742269.57</v>
      </c>
      <c r="S6064">
        <v>939</v>
      </c>
      <c r="T6064">
        <v>730.43</v>
      </c>
      <c r="U6064" t="s">
        <v>60</v>
      </c>
      <c r="V6064">
        <v>18000</v>
      </c>
      <c r="W6064" t="s">
        <v>33</v>
      </c>
      <c r="X6064" t="str">
        <f t="shared" si="189"/>
        <v>Delhi</v>
      </c>
    </row>
    <row r="6065" spans="1:24" x14ac:dyDescent="0.4">
      <c r="A6065">
        <v>106064</v>
      </c>
      <c r="B6065" s="5">
        <v>45765.186805555553</v>
      </c>
      <c r="C6065" s="3" t="str">
        <f>TEXT(Sales_Data[[#This Row],[OrderDate]],"mmmm")</f>
        <v>April</v>
      </c>
      <c r="D6065" s="3" t="str">
        <f t="shared" si="188"/>
        <v>2025</v>
      </c>
      <c r="E6065" t="s">
        <v>50</v>
      </c>
      <c r="F6065" t="s">
        <v>28</v>
      </c>
      <c r="G6065" t="s">
        <v>15</v>
      </c>
      <c r="H6065" t="s">
        <v>16</v>
      </c>
      <c r="I6065" t="s">
        <v>100</v>
      </c>
      <c r="J6065">
        <v>70</v>
      </c>
      <c r="K6065">
        <v>2500</v>
      </c>
      <c r="L6065" s="7">
        <f>Sales_Data[[#This Row],[OrderQuantity]] *Sales_Data[[#This Row],[UnitPrice]]</f>
        <v>175000</v>
      </c>
      <c r="M6065" s="7">
        <f>Sales_Data[[#This Row],[UnitPrice]]-Sales_Data[[#This Row],[UnitCost]]</f>
        <v>1000</v>
      </c>
      <c r="N6065" s="7">
        <f>Sales_Data[[#This Row],[Gross Revenue]]-Sales_Data[[#This Row],[Discount Amount ]]</f>
        <v>174000</v>
      </c>
      <c r="O6065" s="7">
        <f>Sales_Data[[#This Row],[OrderQuantity]] *Sales_Data[[#This Row],[UnitCost]]</f>
        <v>105000</v>
      </c>
      <c r="P6065" s="7">
        <f>Sales_Data[[#This Row],[ItemCost]] +Sales_Data[[#This Row],[ShippingCost]]</f>
        <v>105617.44</v>
      </c>
      <c r="Q6065" s="7">
        <f>Sales_Data[[#This Row],[Gross Revenue]]-Sales_Data[[#This Row],[TotalFinancialCost]]</f>
        <v>69382.559999999998</v>
      </c>
      <c r="R6065" s="7">
        <f>Sales_Data[[#This Row],[Actul Bill Amount]]-Sales_Data[[#This Row],[ShippingCost]]</f>
        <v>173382.56</v>
      </c>
      <c r="S6065">
        <v>870</v>
      </c>
      <c r="T6065">
        <v>617.44000000000005</v>
      </c>
      <c r="U6065" t="s">
        <v>54</v>
      </c>
      <c r="V6065">
        <v>1500</v>
      </c>
      <c r="W6065" t="s">
        <v>18</v>
      </c>
      <c r="X6065" t="str">
        <f t="shared" si="189"/>
        <v>Bengaluru</v>
      </c>
    </row>
    <row r="6066" spans="1:24" x14ac:dyDescent="0.4">
      <c r="A6066">
        <v>106065</v>
      </c>
      <c r="B6066" s="5">
        <v>45925.156944444447</v>
      </c>
      <c r="C6066" s="3" t="str">
        <f>TEXT(Sales_Data[[#This Row],[OrderDate]],"mmmm")</f>
        <v>September</v>
      </c>
      <c r="D6066" s="3" t="str">
        <f t="shared" si="188"/>
        <v>2025</v>
      </c>
      <c r="E6066" t="s">
        <v>39</v>
      </c>
      <c r="F6066" t="s">
        <v>46</v>
      </c>
      <c r="G6066" t="s">
        <v>15</v>
      </c>
      <c r="H6066" t="s">
        <v>20</v>
      </c>
      <c r="I6066" t="s">
        <v>100</v>
      </c>
      <c r="J6066">
        <v>27</v>
      </c>
      <c r="K6066">
        <v>15000</v>
      </c>
      <c r="L6066" s="7">
        <f>Sales_Data[[#This Row],[OrderQuantity]] *Sales_Data[[#This Row],[UnitPrice]]</f>
        <v>405000</v>
      </c>
      <c r="M6066" s="7">
        <f>Sales_Data[[#This Row],[UnitPrice]]-Sales_Data[[#This Row],[UnitCost]]</f>
        <v>5500</v>
      </c>
      <c r="N6066" s="7">
        <f>Sales_Data[[#This Row],[Gross Revenue]]-Sales_Data[[#This Row],[Discount Amount ]]</f>
        <v>399500</v>
      </c>
      <c r="O6066" s="7">
        <f>Sales_Data[[#This Row],[OrderQuantity]] *Sales_Data[[#This Row],[UnitCost]]</f>
        <v>256500</v>
      </c>
      <c r="P6066" s="7">
        <f>Sales_Data[[#This Row],[ItemCost]] +Sales_Data[[#This Row],[ShippingCost]]</f>
        <v>256883.75</v>
      </c>
      <c r="Q6066" s="7">
        <f>Sales_Data[[#This Row],[Gross Revenue]]-Sales_Data[[#This Row],[TotalFinancialCost]]</f>
        <v>148116.25</v>
      </c>
      <c r="R6066" s="7">
        <f>Sales_Data[[#This Row],[Actul Bill Amount]]-Sales_Data[[#This Row],[ShippingCost]]</f>
        <v>399116.25</v>
      </c>
      <c r="S6066">
        <v>1078</v>
      </c>
      <c r="T6066">
        <v>383.75</v>
      </c>
      <c r="U6066" t="s">
        <v>53</v>
      </c>
      <c r="V6066">
        <v>9500</v>
      </c>
      <c r="W6066" t="s">
        <v>22</v>
      </c>
      <c r="X6066" t="str">
        <f t="shared" si="189"/>
        <v>Nagpur</v>
      </c>
    </row>
    <row r="6067" spans="1:24" x14ac:dyDescent="0.4">
      <c r="A6067">
        <v>106066</v>
      </c>
      <c r="B6067" s="5">
        <v>45879.998611111114</v>
      </c>
      <c r="C6067" s="3" t="str">
        <f>TEXT(Sales_Data[[#This Row],[OrderDate]],"mmmm")</f>
        <v>August</v>
      </c>
      <c r="D6067" s="3" t="str">
        <f t="shared" si="188"/>
        <v>2025</v>
      </c>
      <c r="E6067" t="s">
        <v>39</v>
      </c>
      <c r="F6067" t="s">
        <v>43</v>
      </c>
      <c r="G6067" t="s">
        <v>15</v>
      </c>
      <c r="H6067" t="s">
        <v>16</v>
      </c>
      <c r="I6067" t="s">
        <v>100</v>
      </c>
      <c r="J6067">
        <v>10</v>
      </c>
      <c r="K6067">
        <v>2800</v>
      </c>
      <c r="L6067" s="7">
        <f>Sales_Data[[#This Row],[OrderQuantity]] *Sales_Data[[#This Row],[UnitPrice]]</f>
        <v>28000</v>
      </c>
      <c r="M6067" s="7">
        <f>Sales_Data[[#This Row],[UnitPrice]]-Sales_Data[[#This Row],[UnitCost]]</f>
        <v>1300</v>
      </c>
      <c r="N6067" s="7">
        <f>Sales_Data[[#This Row],[Gross Revenue]]-Sales_Data[[#This Row],[Discount Amount ]]</f>
        <v>26700</v>
      </c>
      <c r="O6067" s="7">
        <f>Sales_Data[[#This Row],[OrderQuantity]] *Sales_Data[[#This Row],[UnitCost]]</f>
        <v>15000</v>
      </c>
      <c r="P6067" s="7">
        <f>Sales_Data[[#This Row],[ItemCost]] +Sales_Data[[#This Row],[ShippingCost]]</f>
        <v>15283.79</v>
      </c>
      <c r="Q6067" s="7">
        <f>Sales_Data[[#This Row],[Gross Revenue]]-Sales_Data[[#This Row],[TotalFinancialCost]]</f>
        <v>12716.21</v>
      </c>
      <c r="R6067" s="7">
        <f>Sales_Data[[#This Row],[Actul Bill Amount]]-Sales_Data[[#This Row],[ShippingCost]]</f>
        <v>26416.21</v>
      </c>
      <c r="S6067">
        <v>919</v>
      </c>
      <c r="T6067">
        <v>283.79000000000002</v>
      </c>
      <c r="U6067" t="s">
        <v>61</v>
      </c>
      <c r="V6067">
        <v>1500</v>
      </c>
      <c r="W6067" t="s">
        <v>18</v>
      </c>
      <c r="X6067" t="str">
        <f t="shared" si="189"/>
        <v>Bengaluru</v>
      </c>
    </row>
    <row r="6068" spans="1:24" x14ac:dyDescent="0.4">
      <c r="A6068">
        <v>106067</v>
      </c>
      <c r="B6068" s="5">
        <v>45949.370138888888</v>
      </c>
      <c r="C6068" s="3" t="str">
        <f>TEXT(Sales_Data[[#This Row],[OrderDate]],"mmmm")</f>
        <v>October</v>
      </c>
      <c r="D6068" s="3" t="str">
        <f t="shared" si="188"/>
        <v>2025</v>
      </c>
      <c r="E6068" t="s">
        <v>48</v>
      </c>
      <c r="F6068" t="s">
        <v>14</v>
      </c>
      <c r="G6068" t="s">
        <v>31</v>
      </c>
      <c r="H6068" t="s">
        <v>25</v>
      </c>
      <c r="I6068" t="s">
        <v>100</v>
      </c>
      <c r="J6068">
        <v>9</v>
      </c>
      <c r="K6068">
        <v>6500</v>
      </c>
      <c r="L6068" s="7">
        <f>Sales_Data[[#This Row],[OrderQuantity]] *Sales_Data[[#This Row],[UnitPrice]]</f>
        <v>58500</v>
      </c>
      <c r="M6068" s="7">
        <f>Sales_Data[[#This Row],[UnitPrice]]-Sales_Data[[#This Row],[UnitCost]]</f>
        <v>2300</v>
      </c>
      <c r="N6068" s="7">
        <f>Sales_Data[[#This Row],[Gross Revenue]]-Sales_Data[[#This Row],[Discount Amount ]]</f>
        <v>56200</v>
      </c>
      <c r="O6068" s="7">
        <f>Sales_Data[[#This Row],[OrderQuantity]] *Sales_Data[[#This Row],[UnitCost]]</f>
        <v>37800</v>
      </c>
      <c r="P6068" s="7">
        <f>Sales_Data[[#This Row],[ItemCost]] +Sales_Data[[#This Row],[ShippingCost]]</f>
        <v>38178.92</v>
      </c>
      <c r="Q6068" s="7">
        <f>Sales_Data[[#This Row],[Gross Revenue]]-Sales_Data[[#This Row],[TotalFinancialCost]]</f>
        <v>20321.080000000002</v>
      </c>
      <c r="R6068" s="7">
        <f>Sales_Data[[#This Row],[Actul Bill Amount]]-Sales_Data[[#This Row],[ShippingCost]]</f>
        <v>55821.08</v>
      </c>
      <c r="S6068">
        <v>1145</v>
      </c>
      <c r="T6068">
        <v>378.92</v>
      </c>
      <c r="U6068" t="s">
        <v>21</v>
      </c>
      <c r="V6068">
        <v>4200</v>
      </c>
      <c r="W6068" t="s">
        <v>27</v>
      </c>
      <c r="X6068" t="str">
        <f t="shared" si="189"/>
        <v>Mumbai</v>
      </c>
    </row>
    <row r="6069" spans="1:24" x14ac:dyDescent="0.4">
      <c r="A6069">
        <v>106068</v>
      </c>
      <c r="B6069" s="5">
        <v>45675.420138888891</v>
      </c>
      <c r="C6069" s="3" t="str">
        <f>TEXT(Sales_Data[[#This Row],[OrderDate]],"mmmm")</f>
        <v>January</v>
      </c>
      <c r="D6069" s="3" t="str">
        <f t="shared" si="188"/>
        <v>2025</v>
      </c>
      <c r="E6069" t="s">
        <v>34</v>
      </c>
      <c r="F6069" t="s">
        <v>24</v>
      </c>
      <c r="G6069" t="s">
        <v>15</v>
      </c>
      <c r="H6069" t="s">
        <v>37</v>
      </c>
      <c r="I6069" t="s">
        <v>100</v>
      </c>
      <c r="J6069">
        <v>3</v>
      </c>
      <c r="K6069">
        <v>25000</v>
      </c>
      <c r="L6069" s="7">
        <f>Sales_Data[[#This Row],[OrderQuantity]] *Sales_Data[[#This Row],[UnitPrice]]</f>
        <v>75000</v>
      </c>
      <c r="M6069" s="7">
        <f>Sales_Data[[#This Row],[UnitPrice]]-Sales_Data[[#This Row],[UnitCost]]</f>
        <v>7000</v>
      </c>
      <c r="N6069" s="7">
        <f>Sales_Data[[#This Row],[Gross Revenue]]-Sales_Data[[#This Row],[Discount Amount ]]</f>
        <v>68000</v>
      </c>
      <c r="O6069" s="7">
        <f>Sales_Data[[#This Row],[OrderQuantity]] *Sales_Data[[#This Row],[UnitCost]]</f>
        <v>54000</v>
      </c>
      <c r="P6069" s="7">
        <f>Sales_Data[[#This Row],[ItemCost]] +Sales_Data[[#This Row],[ShippingCost]]</f>
        <v>54652.68</v>
      </c>
      <c r="Q6069" s="7">
        <f>Sales_Data[[#This Row],[Gross Revenue]]-Sales_Data[[#This Row],[TotalFinancialCost]]</f>
        <v>20347.32</v>
      </c>
      <c r="R6069" s="7">
        <f>Sales_Data[[#This Row],[Actul Bill Amount]]-Sales_Data[[#This Row],[ShippingCost]]</f>
        <v>67347.320000000007</v>
      </c>
      <c r="S6069">
        <v>351</v>
      </c>
      <c r="T6069">
        <v>652.67999999999995</v>
      </c>
      <c r="U6069" t="s">
        <v>60</v>
      </c>
      <c r="V6069">
        <v>18000</v>
      </c>
      <c r="W6069" t="s">
        <v>38</v>
      </c>
      <c r="X6069" t="str">
        <f t="shared" si="189"/>
        <v>Kolkata</v>
      </c>
    </row>
    <row r="6070" spans="1:24" x14ac:dyDescent="0.4">
      <c r="A6070">
        <v>106069</v>
      </c>
      <c r="B6070" s="5">
        <v>45747.581250000003</v>
      </c>
      <c r="C6070" s="3" t="str">
        <f>TEXT(Sales_Data[[#This Row],[OrderDate]],"mmmm")</f>
        <v>March</v>
      </c>
      <c r="D6070" s="3" t="str">
        <f t="shared" si="188"/>
        <v>2025</v>
      </c>
      <c r="E6070" t="s">
        <v>23</v>
      </c>
      <c r="F6070" t="s">
        <v>40</v>
      </c>
      <c r="G6070" t="s">
        <v>15</v>
      </c>
      <c r="H6070" t="s">
        <v>20</v>
      </c>
      <c r="I6070" t="s">
        <v>100</v>
      </c>
      <c r="J6070">
        <v>35</v>
      </c>
      <c r="K6070">
        <v>5500</v>
      </c>
      <c r="L6070" s="7">
        <f>Sales_Data[[#This Row],[OrderQuantity]] *Sales_Data[[#This Row],[UnitPrice]]</f>
        <v>192500</v>
      </c>
      <c r="M6070" s="7">
        <f>Sales_Data[[#This Row],[UnitPrice]]-Sales_Data[[#This Row],[UnitCost]]</f>
        <v>2000</v>
      </c>
      <c r="N6070" s="7">
        <f>Sales_Data[[#This Row],[Gross Revenue]]-Sales_Data[[#This Row],[Discount Amount ]]</f>
        <v>190500</v>
      </c>
      <c r="O6070" s="7">
        <f>Sales_Data[[#This Row],[OrderQuantity]] *Sales_Data[[#This Row],[UnitCost]]</f>
        <v>122500</v>
      </c>
      <c r="P6070" s="7">
        <f>Sales_Data[[#This Row],[ItemCost]] +Sales_Data[[#This Row],[ShippingCost]]</f>
        <v>123012.98</v>
      </c>
      <c r="Q6070" s="7">
        <f>Sales_Data[[#This Row],[Gross Revenue]]-Sales_Data[[#This Row],[TotalFinancialCost]]</f>
        <v>69487.02</v>
      </c>
      <c r="R6070" s="7">
        <f>Sales_Data[[#This Row],[Actul Bill Amount]]-Sales_Data[[#This Row],[ShippingCost]]</f>
        <v>189987.02</v>
      </c>
      <c r="S6070">
        <v>732</v>
      </c>
      <c r="T6070">
        <v>512.98</v>
      </c>
      <c r="U6070" t="s">
        <v>41</v>
      </c>
      <c r="V6070">
        <v>3500</v>
      </c>
      <c r="W6070" t="s">
        <v>22</v>
      </c>
      <c r="X6070" t="str">
        <f t="shared" si="189"/>
        <v>Nagpur</v>
      </c>
    </row>
    <row r="6071" spans="1:24" x14ac:dyDescent="0.4">
      <c r="A6071">
        <v>106070</v>
      </c>
      <c r="B6071" s="5">
        <v>45838.488888888889</v>
      </c>
      <c r="C6071" s="3" t="str">
        <f>TEXT(Sales_Data[[#This Row],[OrderDate]],"mmmm")</f>
        <v>June</v>
      </c>
      <c r="D6071" s="3" t="str">
        <f t="shared" si="188"/>
        <v>2025</v>
      </c>
      <c r="E6071" t="s">
        <v>50</v>
      </c>
      <c r="F6071" t="s">
        <v>55</v>
      </c>
      <c r="G6071" t="s">
        <v>29</v>
      </c>
      <c r="H6071" t="s">
        <v>20</v>
      </c>
      <c r="I6071" t="s">
        <v>100</v>
      </c>
      <c r="J6071">
        <v>29</v>
      </c>
      <c r="K6071">
        <v>1200</v>
      </c>
      <c r="L6071" s="7">
        <f>Sales_Data[[#This Row],[OrderQuantity]] *Sales_Data[[#This Row],[UnitPrice]]</f>
        <v>34800</v>
      </c>
      <c r="M6071" s="7">
        <f>Sales_Data[[#This Row],[UnitPrice]]-Sales_Data[[#This Row],[UnitCost]]</f>
        <v>400</v>
      </c>
      <c r="N6071" s="7">
        <f>Sales_Data[[#This Row],[Gross Revenue]]-Sales_Data[[#This Row],[Discount Amount ]]</f>
        <v>34400</v>
      </c>
      <c r="O6071" s="7">
        <f>Sales_Data[[#This Row],[OrderQuantity]] *Sales_Data[[#This Row],[UnitCost]]</f>
        <v>23200</v>
      </c>
      <c r="P6071" s="7">
        <f>Sales_Data[[#This Row],[ItemCost]] +Sales_Data[[#This Row],[ShippingCost]]</f>
        <v>23590.91</v>
      </c>
      <c r="Q6071" s="7">
        <f>Sales_Data[[#This Row],[Gross Revenue]]-Sales_Data[[#This Row],[TotalFinancialCost]]</f>
        <v>11209.09</v>
      </c>
      <c r="R6071" s="7">
        <f>Sales_Data[[#This Row],[Actul Bill Amount]]-Sales_Data[[#This Row],[ShippingCost]]</f>
        <v>34009.089999999997</v>
      </c>
      <c r="S6071">
        <v>430</v>
      </c>
      <c r="T6071">
        <v>390.91</v>
      </c>
      <c r="U6071" t="s">
        <v>58</v>
      </c>
      <c r="V6071">
        <v>800</v>
      </c>
      <c r="W6071" t="s">
        <v>22</v>
      </c>
      <c r="X6071" t="str">
        <f t="shared" si="189"/>
        <v>Nagpur</v>
      </c>
    </row>
    <row r="6072" spans="1:24" x14ac:dyDescent="0.4">
      <c r="A6072">
        <v>106071</v>
      </c>
      <c r="B6072" s="5">
        <v>45912.74722222222</v>
      </c>
      <c r="C6072" s="3" t="str">
        <f>TEXT(Sales_Data[[#This Row],[OrderDate]],"mmmm")</f>
        <v>September</v>
      </c>
      <c r="D6072" s="3" t="str">
        <f t="shared" si="188"/>
        <v>2025</v>
      </c>
      <c r="E6072" t="s">
        <v>39</v>
      </c>
      <c r="F6072" t="s">
        <v>40</v>
      </c>
      <c r="G6072" t="s">
        <v>29</v>
      </c>
      <c r="H6072" t="s">
        <v>20</v>
      </c>
      <c r="I6072" t="s">
        <v>100</v>
      </c>
      <c r="J6072">
        <v>5</v>
      </c>
      <c r="K6072">
        <v>5500</v>
      </c>
      <c r="L6072" s="7">
        <f>Sales_Data[[#This Row],[OrderQuantity]] *Sales_Data[[#This Row],[UnitPrice]]</f>
        <v>27500</v>
      </c>
      <c r="M6072" s="7">
        <f>Sales_Data[[#This Row],[UnitPrice]]-Sales_Data[[#This Row],[UnitCost]]</f>
        <v>2000</v>
      </c>
      <c r="N6072" s="7">
        <f>Sales_Data[[#This Row],[Gross Revenue]]-Sales_Data[[#This Row],[Discount Amount ]]</f>
        <v>25500</v>
      </c>
      <c r="O6072" s="7">
        <f>Sales_Data[[#This Row],[OrderQuantity]] *Sales_Data[[#This Row],[UnitCost]]</f>
        <v>17500</v>
      </c>
      <c r="P6072" s="7">
        <f>Sales_Data[[#This Row],[ItemCost]] +Sales_Data[[#This Row],[ShippingCost]]</f>
        <v>18405.79</v>
      </c>
      <c r="Q6072" s="7">
        <f>Sales_Data[[#This Row],[Gross Revenue]]-Sales_Data[[#This Row],[TotalFinancialCost]]</f>
        <v>9094.2099999999991</v>
      </c>
      <c r="R6072" s="7">
        <f>Sales_Data[[#This Row],[Actul Bill Amount]]-Sales_Data[[#This Row],[ShippingCost]]</f>
        <v>24594.21</v>
      </c>
      <c r="S6072">
        <v>428</v>
      </c>
      <c r="T6072">
        <v>905.79</v>
      </c>
      <c r="U6072" t="s">
        <v>41</v>
      </c>
      <c r="V6072">
        <v>3500</v>
      </c>
      <c r="W6072" t="s">
        <v>22</v>
      </c>
      <c r="X6072" t="str">
        <f t="shared" si="189"/>
        <v>Nagpur</v>
      </c>
    </row>
    <row r="6073" spans="1:24" x14ac:dyDescent="0.4">
      <c r="A6073">
        <v>106072</v>
      </c>
      <c r="B6073" s="5">
        <v>45910.474999999999</v>
      </c>
      <c r="C6073" s="3" t="str">
        <f>TEXT(Sales_Data[[#This Row],[OrderDate]],"mmmm")</f>
        <v>September</v>
      </c>
      <c r="D6073" s="3" t="str">
        <f t="shared" si="188"/>
        <v>2025</v>
      </c>
      <c r="E6073" t="s">
        <v>48</v>
      </c>
      <c r="F6073" t="s">
        <v>46</v>
      </c>
      <c r="G6073" t="s">
        <v>31</v>
      </c>
      <c r="H6073" t="s">
        <v>16</v>
      </c>
      <c r="I6073" t="s">
        <v>100</v>
      </c>
      <c r="J6073">
        <v>60</v>
      </c>
      <c r="K6073">
        <v>4500</v>
      </c>
      <c r="L6073" s="7">
        <f>Sales_Data[[#This Row],[OrderQuantity]] *Sales_Data[[#This Row],[UnitPrice]]</f>
        <v>270000</v>
      </c>
      <c r="M6073" s="7">
        <f>Sales_Data[[#This Row],[UnitPrice]]-Sales_Data[[#This Row],[UnitCost]]</f>
        <v>1700</v>
      </c>
      <c r="N6073" s="7">
        <f>Sales_Data[[#This Row],[Gross Revenue]]-Sales_Data[[#This Row],[Discount Amount ]]</f>
        <v>268300</v>
      </c>
      <c r="O6073" s="7">
        <f>Sales_Data[[#This Row],[OrderQuantity]] *Sales_Data[[#This Row],[UnitCost]]</f>
        <v>168000</v>
      </c>
      <c r="P6073" s="7">
        <f>Sales_Data[[#This Row],[ItemCost]] +Sales_Data[[#This Row],[ShippingCost]]</f>
        <v>168272.25</v>
      </c>
      <c r="Q6073" s="7">
        <f>Sales_Data[[#This Row],[Gross Revenue]]-Sales_Data[[#This Row],[TotalFinancialCost]]</f>
        <v>101727.75</v>
      </c>
      <c r="R6073" s="7">
        <f>Sales_Data[[#This Row],[Actul Bill Amount]]-Sales_Data[[#This Row],[ShippingCost]]</f>
        <v>268027.75</v>
      </c>
      <c r="S6073">
        <v>572</v>
      </c>
      <c r="T6073">
        <v>272.25</v>
      </c>
      <c r="U6073" t="s">
        <v>47</v>
      </c>
      <c r="V6073">
        <v>2800</v>
      </c>
      <c r="W6073" t="s">
        <v>18</v>
      </c>
      <c r="X6073" t="str">
        <f t="shared" si="189"/>
        <v>Bengaluru</v>
      </c>
    </row>
    <row r="6074" spans="1:24" x14ac:dyDescent="0.4">
      <c r="A6074">
        <v>106073</v>
      </c>
      <c r="B6074" s="5">
        <v>45914.371527777781</v>
      </c>
      <c r="C6074" s="3" t="str">
        <f>TEXT(Sales_Data[[#This Row],[OrderDate]],"mmmm")</f>
        <v>September</v>
      </c>
      <c r="D6074" s="3" t="str">
        <f t="shared" si="188"/>
        <v>2025</v>
      </c>
      <c r="E6074" t="s">
        <v>23</v>
      </c>
      <c r="F6074" t="s">
        <v>43</v>
      </c>
      <c r="G6074" t="s">
        <v>29</v>
      </c>
      <c r="H6074" t="s">
        <v>20</v>
      </c>
      <c r="I6074" t="s">
        <v>100</v>
      </c>
      <c r="J6074">
        <v>70</v>
      </c>
      <c r="K6074">
        <v>2800</v>
      </c>
      <c r="L6074" s="7">
        <f>Sales_Data[[#This Row],[OrderQuantity]] *Sales_Data[[#This Row],[UnitPrice]]</f>
        <v>196000</v>
      </c>
      <c r="M6074" s="7">
        <f>Sales_Data[[#This Row],[UnitPrice]]-Sales_Data[[#This Row],[UnitCost]]</f>
        <v>1300</v>
      </c>
      <c r="N6074" s="7">
        <f>Sales_Data[[#This Row],[Gross Revenue]]-Sales_Data[[#This Row],[Discount Amount ]]</f>
        <v>194700</v>
      </c>
      <c r="O6074" s="7">
        <f>Sales_Data[[#This Row],[OrderQuantity]] *Sales_Data[[#This Row],[UnitCost]]</f>
        <v>105000</v>
      </c>
      <c r="P6074" s="7">
        <f>Sales_Data[[#This Row],[ItemCost]] +Sales_Data[[#This Row],[ShippingCost]]</f>
        <v>106116.71</v>
      </c>
      <c r="Q6074" s="7">
        <f>Sales_Data[[#This Row],[Gross Revenue]]-Sales_Data[[#This Row],[TotalFinancialCost]]</f>
        <v>89883.29</v>
      </c>
      <c r="R6074" s="7">
        <f>Sales_Data[[#This Row],[Actul Bill Amount]]-Sales_Data[[#This Row],[ShippingCost]]</f>
        <v>193583.29</v>
      </c>
      <c r="S6074">
        <v>654</v>
      </c>
      <c r="T6074">
        <v>1116.71</v>
      </c>
      <c r="U6074" t="s">
        <v>61</v>
      </c>
      <c r="V6074">
        <v>1500</v>
      </c>
      <c r="W6074" t="s">
        <v>22</v>
      </c>
      <c r="X6074" t="str">
        <f t="shared" si="189"/>
        <v>Nagpur</v>
      </c>
    </row>
    <row r="6075" spans="1:24" x14ac:dyDescent="0.4">
      <c r="A6075">
        <v>106074</v>
      </c>
      <c r="B6075" s="5">
        <v>46003.054166666669</v>
      </c>
      <c r="C6075" s="3" t="str">
        <f>TEXT(Sales_Data[[#This Row],[OrderDate]],"mmmm")</f>
        <v>December</v>
      </c>
      <c r="D6075" s="3" t="str">
        <f t="shared" si="188"/>
        <v>2025</v>
      </c>
      <c r="E6075" t="s">
        <v>50</v>
      </c>
      <c r="F6075" t="s">
        <v>24</v>
      </c>
      <c r="G6075" t="s">
        <v>29</v>
      </c>
      <c r="H6075" t="s">
        <v>20</v>
      </c>
      <c r="I6075" t="s">
        <v>100</v>
      </c>
      <c r="J6075">
        <v>21</v>
      </c>
      <c r="K6075">
        <v>25000</v>
      </c>
      <c r="L6075" s="7">
        <f>Sales_Data[[#This Row],[OrderQuantity]] *Sales_Data[[#This Row],[UnitPrice]]</f>
        <v>525000</v>
      </c>
      <c r="M6075" s="7">
        <f>Sales_Data[[#This Row],[UnitPrice]]-Sales_Data[[#This Row],[UnitCost]]</f>
        <v>7000</v>
      </c>
      <c r="N6075" s="7">
        <f>Sales_Data[[#This Row],[Gross Revenue]]-Sales_Data[[#This Row],[Discount Amount ]]</f>
        <v>518000</v>
      </c>
      <c r="O6075" s="7">
        <f>Sales_Data[[#This Row],[OrderQuantity]] *Sales_Data[[#This Row],[UnitCost]]</f>
        <v>378000</v>
      </c>
      <c r="P6075" s="7">
        <f>Sales_Data[[#This Row],[ItemCost]] +Sales_Data[[#This Row],[ShippingCost]]</f>
        <v>379041.29</v>
      </c>
      <c r="Q6075" s="7">
        <f>Sales_Data[[#This Row],[Gross Revenue]]-Sales_Data[[#This Row],[TotalFinancialCost]]</f>
        <v>145958.71000000002</v>
      </c>
      <c r="R6075" s="7">
        <f>Sales_Data[[#This Row],[Actul Bill Amount]]-Sales_Data[[#This Row],[ShippingCost]]</f>
        <v>516958.71</v>
      </c>
      <c r="S6075">
        <v>752</v>
      </c>
      <c r="T6075">
        <v>1041.29</v>
      </c>
      <c r="U6075" t="s">
        <v>60</v>
      </c>
      <c r="V6075">
        <v>18000</v>
      </c>
      <c r="W6075" t="s">
        <v>22</v>
      </c>
      <c r="X6075" t="str">
        <f t="shared" si="189"/>
        <v>Nagpur</v>
      </c>
    </row>
    <row r="6076" spans="1:24" x14ac:dyDescent="0.4">
      <c r="A6076">
        <v>106075</v>
      </c>
      <c r="B6076" s="5">
        <v>45744.788194444445</v>
      </c>
      <c r="C6076" s="3" t="str">
        <f>TEXT(Sales_Data[[#This Row],[OrderDate]],"mmmm")</f>
        <v>March</v>
      </c>
      <c r="D6076" s="3" t="str">
        <f t="shared" si="188"/>
        <v>2025</v>
      </c>
      <c r="E6076" t="s">
        <v>19</v>
      </c>
      <c r="F6076" t="s">
        <v>40</v>
      </c>
      <c r="G6076" t="s">
        <v>15</v>
      </c>
      <c r="H6076" t="s">
        <v>32</v>
      </c>
      <c r="I6076" t="s">
        <v>100</v>
      </c>
      <c r="J6076">
        <v>20</v>
      </c>
      <c r="K6076">
        <v>1500</v>
      </c>
      <c r="L6076" s="7">
        <f>Sales_Data[[#This Row],[OrderQuantity]] *Sales_Data[[#This Row],[UnitPrice]]</f>
        <v>30000</v>
      </c>
      <c r="M6076" s="7">
        <f>Sales_Data[[#This Row],[UnitPrice]]-Sales_Data[[#This Row],[UnitCost]]</f>
        <v>700</v>
      </c>
      <c r="N6076" s="7">
        <f>Sales_Data[[#This Row],[Gross Revenue]]-Sales_Data[[#This Row],[Discount Amount ]]</f>
        <v>29300</v>
      </c>
      <c r="O6076" s="7">
        <f>Sales_Data[[#This Row],[OrderQuantity]] *Sales_Data[[#This Row],[UnitCost]]</f>
        <v>16000</v>
      </c>
      <c r="P6076" s="7">
        <f>Sales_Data[[#This Row],[ItemCost]] +Sales_Data[[#This Row],[ShippingCost]]</f>
        <v>16551.810000000001</v>
      </c>
      <c r="Q6076" s="7">
        <f>Sales_Data[[#This Row],[Gross Revenue]]-Sales_Data[[#This Row],[TotalFinancialCost]]</f>
        <v>13448.189999999999</v>
      </c>
      <c r="R6076" s="7">
        <f>Sales_Data[[#This Row],[Actul Bill Amount]]-Sales_Data[[#This Row],[ShippingCost]]</f>
        <v>28748.19</v>
      </c>
      <c r="S6076">
        <v>1028</v>
      </c>
      <c r="T6076">
        <v>551.80999999999995</v>
      </c>
      <c r="U6076" t="s">
        <v>52</v>
      </c>
      <c r="V6076">
        <v>800</v>
      </c>
      <c r="W6076" t="s">
        <v>33</v>
      </c>
      <c r="X6076" t="str">
        <f t="shared" si="189"/>
        <v>Delhi</v>
      </c>
    </row>
    <row r="6077" spans="1:24" x14ac:dyDescent="0.4">
      <c r="A6077">
        <v>106076</v>
      </c>
      <c r="B6077" s="5">
        <v>45747.228472222225</v>
      </c>
      <c r="C6077" s="3" t="str">
        <f>TEXT(Sales_Data[[#This Row],[OrderDate]],"mmmm")</f>
        <v>March</v>
      </c>
      <c r="D6077" s="3" t="str">
        <f t="shared" si="188"/>
        <v>2025</v>
      </c>
      <c r="E6077" t="s">
        <v>39</v>
      </c>
      <c r="F6077" t="s">
        <v>40</v>
      </c>
      <c r="G6077" t="s">
        <v>29</v>
      </c>
      <c r="H6077" t="s">
        <v>32</v>
      </c>
      <c r="I6077" t="s">
        <v>100</v>
      </c>
      <c r="J6077">
        <v>43</v>
      </c>
      <c r="K6077">
        <v>1500</v>
      </c>
      <c r="L6077" s="7">
        <f>Sales_Data[[#This Row],[OrderQuantity]] *Sales_Data[[#This Row],[UnitPrice]]</f>
        <v>64500</v>
      </c>
      <c r="M6077" s="7">
        <f>Sales_Data[[#This Row],[UnitPrice]]-Sales_Data[[#This Row],[UnitCost]]</f>
        <v>700</v>
      </c>
      <c r="N6077" s="7">
        <f>Sales_Data[[#This Row],[Gross Revenue]]-Sales_Data[[#This Row],[Discount Amount ]]</f>
        <v>63800</v>
      </c>
      <c r="O6077" s="7">
        <f>Sales_Data[[#This Row],[OrderQuantity]] *Sales_Data[[#This Row],[UnitCost]]</f>
        <v>34400</v>
      </c>
      <c r="P6077" s="7">
        <f>Sales_Data[[#This Row],[ItemCost]] +Sales_Data[[#This Row],[ShippingCost]]</f>
        <v>35523.949999999997</v>
      </c>
      <c r="Q6077" s="7">
        <f>Sales_Data[[#This Row],[Gross Revenue]]-Sales_Data[[#This Row],[TotalFinancialCost]]</f>
        <v>28976.050000000003</v>
      </c>
      <c r="R6077" s="7">
        <f>Sales_Data[[#This Row],[Actul Bill Amount]]-Sales_Data[[#This Row],[ShippingCost]]</f>
        <v>62676.05</v>
      </c>
      <c r="S6077">
        <v>386</v>
      </c>
      <c r="T6077">
        <v>1123.95</v>
      </c>
      <c r="U6077" t="s">
        <v>52</v>
      </c>
      <c r="V6077">
        <v>800</v>
      </c>
      <c r="W6077" t="s">
        <v>33</v>
      </c>
      <c r="X6077" t="str">
        <f t="shared" si="189"/>
        <v>Delhi</v>
      </c>
    </row>
    <row r="6078" spans="1:24" x14ac:dyDescent="0.4">
      <c r="A6078">
        <v>106077</v>
      </c>
      <c r="B6078" s="5">
        <v>45894.52847222222</v>
      </c>
      <c r="C6078" s="3" t="str">
        <f>TEXT(Sales_Data[[#This Row],[OrderDate]],"mmmm")</f>
        <v>August</v>
      </c>
      <c r="D6078" s="3" t="str">
        <f t="shared" si="188"/>
        <v>2025</v>
      </c>
      <c r="E6078" t="s">
        <v>13</v>
      </c>
      <c r="F6078" t="s">
        <v>40</v>
      </c>
      <c r="G6078" t="s">
        <v>31</v>
      </c>
      <c r="H6078" t="s">
        <v>16</v>
      </c>
      <c r="I6078" t="s">
        <v>100</v>
      </c>
      <c r="J6078">
        <v>5</v>
      </c>
      <c r="K6078">
        <v>1500</v>
      </c>
      <c r="L6078" s="7">
        <f>Sales_Data[[#This Row],[OrderQuantity]] *Sales_Data[[#This Row],[UnitPrice]]</f>
        <v>7500</v>
      </c>
      <c r="M6078" s="7">
        <f>Sales_Data[[#This Row],[UnitPrice]]-Sales_Data[[#This Row],[UnitCost]]</f>
        <v>700</v>
      </c>
      <c r="N6078" s="7">
        <f>Sales_Data[[#This Row],[Gross Revenue]]-Sales_Data[[#This Row],[Discount Amount ]]</f>
        <v>6800</v>
      </c>
      <c r="O6078" s="7">
        <f>Sales_Data[[#This Row],[OrderQuantity]] *Sales_Data[[#This Row],[UnitCost]]</f>
        <v>4000</v>
      </c>
      <c r="P6078" s="7">
        <f>Sales_Data[[#This Row],[ItemCost]] +Sales_Data[[#This Row],[ShippingCost]]</f>
        <v>4614.84</v>
      </c>
      <c r="Q6078" s="7">
        <f>Sales_Data[[#This Row],[Gross Revenue]]-Sales_Data[[#This Row],[TotalFinancialCost]]</f>
        <v>2885.16</v>
      </c>
      <c r="R6078" s="7">
        <f>Sales_Data[[#This Row],[Actul Bill Amount]]-Sales_Data[[#This Row],[ShippingCost]]</f>
        <v>6185.16</v>
      </c>
      <c r="S6078">
        <v>758</v>
      </c>
      <c r="T6078">
        <v>614.84</v>
      </c>
      <c r="U6078" t="s">
        <v>52</v>
      </c>
      <c r="V6078">
        <v>800</v>
      </c>
      <c r="W6078" t="s">
        <v>18</v>
      </c>
      <c r="X6078" t="str">
        <f t="shared" si="189"/>
        <v>Bengaluru</v>
      </c>
    </row>
    <row r="6079" spans="1:24" x14ac:dyDescent="0.4">
      <c r="A6079">
        <v>106078</v>
      </c>
      <c r="B6079" s="5">
        <v>45727.60833333333</v>
      </c>
      <c r="C6079" s="3" t="str">
        <f>TEXT(Sales_Data[[#This Row],[OrderDate]],"mmmm")</f>
        <v>March</v>
      </c>
      <c r="D6079" s="3" t="str">
        <f t="shared" si="188"/>
        <v>2025</v>
      </c>
      <c r="E6079" t="s">
        <v>45</v>
      </c>
      <c r="F6079" t="s">
        <v>28</v>
      </c>
      <c r="G6079" t="s">
        <v>29</v>
      </c>
      <c r="H6079" t="s">
        <v>16</v>
      </c>
      <c r="I6079" t="s">
        <v>100</v>
      </c>
      <c r="J6079">
        <v>88</v>
      </c>
      <c r="K6079">
        <v>450</v>
      </c>
      <c r="L6079" s="7">
        <f>Sales_Data[[#This Row],[OrderQuantity]] *Sales_Data[[#This Row],[UnitPrice]]</f>
        <v>39600</v>
      </c>
      <c r="M6079" s="7">
        <f>Sales_Data[[#This Row],[UnitPrice]]-Sales_Data[[#This Row],[UnitCost]]</f>
        <v>250</v>
      </c>
      <c r="N6079" s="7">
        <f>Sales_Data[[#This Row],[Gross Revenue]]-Sales_Data[[#This Row],[Discount Amount ]]</f>
        <v>39350</v>
      </c>
      <c r="O6079" s="7">
        <f>Sales_Data[[#This Row],[OrderQuantity]] *Sales_Data[[#This Row],[UnitCost]]</f>
        <v>17600</v>
      </c>
      <c r="P6079" s="7">
        <f>Sales_Data[[#This Row],[ItemCost]] +Sales_Data[[#This Row],[ShippingCost]]</f>
        <v>18626.63</v>
      </c>
      <c r="Q6079" s="7">
        <f>Sales_Data[[#This Row],[Gross Revenue]]-Sales_Data[[#This Row],[TotalFinancialCost]]</f>
        <v>20973.37</v>
      </c>
      <c r="R6079" s="7">
        <f>Sales_Data[[#This Row],[Actul Bill Amount]]-Sales_Data[[#This Row],[ShippingCost]]</f>
        <v>38323.370000000003</v>
      </c>
      <c r="S6079">
        <v>508</v>
      </c>
      <c r="T6079">
        <v>1026.6300000000001</v>
      </c>
      <c r="U6079" t="s">
        <v>30</v>
      </c>
      <c r="V6079">
        <v>200</v>
      </c>
      <c r="W6079" t="s">
        <v>18</v>
      </c>
      <c r="X6079" t="str">
        <f t="shared" si="189"/>
        <v>Bengaluru</v>
      </c>
    </row>
    <row r="6080" spans="1:24" x14ac:dyDescent="0.4">
      <c r="A6080">
        <v>106079</v>
      </c>
      <c r="B6080" s="5">
        <v>45701.931944444441</v>
      </c>
      <c r="C6080" s="3" t="str">
        <f>TEXT(Sales_Data[[#This Row],[OrderDate]],"mmmm")</f>
        <v>February</v>
      </c>
      <c r="D6080" s="3" t="str">
        <f t="shared" si="188"/>
        <v>2025</v>
      </c>
      <c r="E6080" t="s">
        <v>45</v>
      </c>
      <c r="F6080" t="s">
        <v>14</v>
      </c>
      <c r="G6080" t="s">
        <v>15</v>
      </c>
      <c r="H6080" t="s">
        <v>20</v>
      </c>
      <c r="I6080" t="s">
        <v>100</v>
      </c>
      <c r="J6080">
        <v>99</v>
      </c>
      <c r="K6080">
        <v>3200</v>
      </c>
      <c r="L6080" s="7">
        <f>Sales_Data[[#This Row],[OrderQuantity]] *Sales_Data[[#This Row],[UnitPrice]]</f>
        <v>316800</v>
      </c>
      <c r="M6080" s="7">
        <f>Sales_Data[[#This Row],[UnitPrice]]-Sales_Data[[#This Row],[UnitCost]]</f>
        <v>1200</v>
      </c>
      <c r="N6080" s="7">
        <f>Sales_Data[[#This Row],[Gross Revenue]]-Sales_Data[[#This Row],[Discount Amount ]]</f>
        <v>315600</v>
      </c>
      <c r="O6080" s="7">
        <f>Sales_Data[[#This Row],[OrderQuantity]] *Sales_Data[[#This Row],[UnitCost]]</f>
        <v>198000</v>
      </c>
      <c r="P6080" s="7">
        <f>Sales_Data[[#This Row],[ItemCost]] +Sales_Data[[#This Row],[ShippingCost]]</f>
        <v>198506.99</v>
      </c>
      <c r="Q6080" s="7">
        <f>Sales_Data[[#This Row],[Gross Revenue]]-Sales_Data[[#This Row],[TotalFinancialCost]]</f>
        <v>118293.01000000001</v>
      </c>
      <c r="R6080" s="7">
        <f>Sales_Data[[#This Row],[Actul Bill Amount]]-Sales_Data[[#This Row],[ShippingCost]]</f>
        <v>315093.01</v>
      </c>
      <c r="S6080">
        <v>963</v>
      </c>
      <c r="T6080">
        <v>506.99</v>
      </c>
      <c r="U6080" t="s">
        <v>17</v>
      </c>
      <c r="V6080">
        <v>2000</v>
      </c>
      <c r="W6080" t="s">
        <v>22</v>
      </c>
      <c r="X6080" t="str">
        <f t="shared" si="189"/>
        <v>Nagpur</v>
      </c>
    </row>
    <row r="6081" spans="1:24" x14ac:dyDescent="0.4">
      <c r="A6081">
        <v>106080</v>
      </c>
      <c r="B6081" s="5">
        <v>45857.977083333331</v>
      </c>
      <c r="C6081" s="3" t="str">
        <f>TEXT(Sales_Data[[#This Row],[OrderDate]],"mmmm")</f>
        <v>July</v>
      </c>
      <c r="D6081" s="3" t="str">
        <f t="shared" si="188"/>
        <v>2025</v>
      </c>
      <c r="E6081" t="s">
        <v>39</v>
      </c>
      <c r="F6081" t="s">
        <v>24</v>
      </c>
      <c r="G6081" t="s">
        <v>29</v>
      </c>
      <c r="H6081" t="s">
        <v>37</v>
      </c>
      <c r="I6081" t="s">
        <v>100</v>
      </c>
      <c r="J6081">
        <v>16</v>
      </c>
      <c r="K6081">
        <v>25000</v>
      </c>
      <c r="L6081" s="7">
        <f>Sales_Data[[#This Row],[OrderQuantity]] *Sales_Data[[#This Row],[UnitPrice]]</f>
        <v>400000</v>
      </c>
      <c r="M6081" s="7">
        <f>Sales_Data[[#This Row],[UnitPrice]]-Sales_Data[[#This Row],[UnitCost]]</f>
        <v>7000</v>
      </c>
      <c r="N6081" s="7">
        <f>Sales_Data[[#This Row],[Gross Revenue]]-Sales_Data[[#This Row],[Discount Amount ]]</f>
        <v>393000</v>
      </c>
      <c r="O6081" s="7">
        <f>Sales_Data[[#This Row],[OrderQuantity]] *Sales_Data[[#This Row],[UnitCost]]</f>
        <v>288000</v>
      </c>
      <c r="P6081" s="7">
        <f>Sales_Data[[#This Row],[ItemCost]] +Sales_Data[[#This Row],[ShippingCost]]</f>
        <v>288474.17</v>
      </c>
      <c r="Q6081" s="7">
        <f>Sales_Data[[#This Row],[Gross Revenue]]-Sales_Data[[#This Row],[TotalFinancialCost]]</f>
        <v>111525.83000000002</v>
      </c>
      <c r="R6081" s="7">
        <f>Sales_Data[[#This Row],[Actul Bill Amount]]-Sales_Data[[#This Row],[ShippingCost]]</f>
        <v>392525.83</v>
      </c>
      <c r="S6081">
        <v>619</v>
      </c>
      <c r="T6081">
        <v>474.17</v>
      </c>
      <c r="U6081" t="s">
        <v>60</v>
      </c>
      <c r="V6081">
        <v>18000</v>
      </c>
      <c r="W6081" t="s">
        <v>38</v>
      </c>
      <c r="X6081" t="str">
        <f t="shared" si="189"/>
        <v>Kolkata</v>
      </c>
    </row>
    <row r="6082" spans="1:24" x14ac:dyDescent="0.4">
      <c r="A6082">
        <v>106081</v>
      </c>
      <c r="B6082" s="5">
        <v>45809.059027777781</v>
      </c>
      <c r="C6082" s="3" t="str">
        <f>TEXT(Sales_Data[[#This Row],[OrderDate]],"mmmm")</f>
        <v>June</v>
      </c>
      <c r="D6082" s="3" t="str">
        <f t="shared" ref="D6082:D6145" si="190">TEXT(B6082, "yyyy")</f>
        <v>2025</v>
      </c>
      <c r="E6082" t="s">
        <v>23</v>
      </c>
      <c r="F6082" t="s">
        <v>55</v>
      </c>
      <c r="G6082" t="s">
        <v>15</v>
      </c>
      <c r="H6082" t="s">
        <v>20</v>
      </c>
      <c r="I6082" t="s">
        <v>100</v>
      </c>
      <c r="J6082">
        <v>88</v>
      </c>
      <c r="K6082">
        <v>600</v>
      </c>
      <c r="L6082" s="7">
        <f>Sales_Data[[#This Row],[OrderQuantity]] *Sales_Data[[#This Row],[UnitPrice]]</f>
        <v>52800</v>
      </c>
      <c r="M6082" s="7">
        <f>Sales_Data[[#This Row],[UnitPrice]]-Sales_Data[[#This Row],[UnitCost]]</f>
        <v>250</v>
      </c>
      <c r="N6082" s="7">
        <f>Sales_Data[[#This Row],[Gross Revenue]]-Sales_Data[[#This Row],[Discount Amount ]]</f>
        <v>52550</v>
      </c>
      <c r="O6082" s="7">
        <f>Sales_Data[[#This Row],[OrderQuantity]] *Sales_Data[[#This Row],[UnitCost]]</f>
        <v>30800</v>
      </c>
      <c r="P6082" s="7">
        <f>Sales_Data[[#This Row],[ItemCost]] +Sales_Data[[#This Row],[ShippingCost]]</f>
        <v>31140.34</v>
      </c>
      <c r="Q6082" s="7">
        <f>Sales_Data[[#This Row],[Gross Revenue]]-Sales_Data[[#This Row],[TotalFinancialCost]]</f>
        <v>21659.66</v>
      </c>
      <c r="R6082" s="7">
        <f>Sales_Data[[#This Row],[Actul Bill Amount]]-Sales_Data[[#This Row],[ShippingCost]]</f>
        <v>52209.66</v>
      </c>
      <c r="S6082">
        <v>949</v>
      </c>
      <c r="T6082">
        <v>340.34</v>
      </c>
      <c r="U6082" t="s">
        <v>57</v>
      </c>
      <c r="V6082">
        <v>350</v>
      </c>
      <c r="W6082" t="s">
        <v>22</v>
      </c>
      <c r="X6082" t="str">
        <f t="shared" ref="X6082:X6145" si="191">_xlfn.TEXTBEFORE(W6082, " ")</f>
        <v>Nagpur</v>
      </c>
    </row>
    <row r="6083" spans="1:24" x14ac:dyDescent="0.4">
      <c r="A6083">
        <v>106082</v>
      </c>
      <c r="B6083" s="5">
        <v>45743.625694444447</v>
      </c>
      <c r="C6083" s="3" t="str">
        <f>TEXT(Sales_Data[[#This Row],[OrderDate]],"mmmm")</f>
        <v>March</v>
      </c>
      <c r="D6083" s="3" t="str">
        <f t="shared" si="190"/>
        <v>2025</v>
      </c>
      <c r="E6083" t="s">
        <v>23</v>
      </c>
      <c r="F6083" t="s">
        <v>43</v>
      </c>
      <c r="G6083" t="s">
        <v>31</v>
      </c>
      <c r="H6083" t="s">
        <v>32</v>
      </c>
      <c r="I6083" t="s">
        <v>100</v>
      </c>
      <c r="J6083">
        <v>82</v>
      </c>
      <c r="K6083">
        <v>4500</v>
      </c>
      <c r="L6083" s="7">
        <f>Sales_Data[[#This Row],[OrderQuantity]] *Sales_Data[[#This Row],[UnitPrice]]</f>
        <v>369000</v>
      </c>
      <c r="M6083" s="7">
        <f>Sales_Data[[#This Row],[UnitPrice]]-Sales_Data[[#This Row],[UnitCost]]</f>
        <v>2000</v>
      </c>
      <c r="N6083" s="7">
        <f>Sales_Data[[#This Row],[Gross Revenue]]-Sales_Data[[#This Row],[Discount Amount ]]</f>
        <v>367000</v>
      </c>
      <c r="O6083" s="7">
        <f>Sales_Data[[#This Row],[OrderQuantity]] *Sales_Data[[#This Row],[UnitCost]]</f>
        <v>205000</v>
      </c>
      <c r="P6083" s="7">
        <f>Sales_Data[[#This Row],[ItemCost]] +Sales_Data[[#This Row],[ShippingCost]]</f>
        <v>205640.66</v>
      </c>
      <c r="Q6083" s="7">
        <f>Sales_Data[[#This Row],[Gross Revenue]]-Sales_Data[[#This Row],[TotalFinancialCost]]</f>
        <v>163359.34</v>
      </c>
      <c r="R6083" s="7">
        <f>Sales_Data[[#This Row],[Actul Bill Amount]]-Sales_Data[[#This Row],[ShippingCost]]</f>
        <v>366359.34</v>
      </c>
      <c r="S6083">
        <v>346</v>
      </c>
      <c r="T6083">
        <v>640.66</v>
      </c>
      <c r="U6083" t="s">
        <v>44</v>
      </c>
      <c r="V6083">
        <v>2500</v>
      </c>
      <c r="W6083" t="s">
        <v>33</v>
      </c>
      <c r="X6083" t="str">
        <f t="shared" si="191"/>
        <v>Delhi</v>
      </c>
    </row>
    <row r="6084" spans="1:24" x14ac:dyDescent="0.4">
      <c r="A6084">
        <v>106083</v>
      </c>
      <c r="B6084" s="5">
        <v>45676.210416666669</v>
      </c>
      <c r="C6084" s="3" t="str">
        <f>TEXT(Sales_Data[[#This Row],[OrderDate]],"mmmm")</f>
        <v>January</v>
      </c>
      <c r="D6084" s="3" t="str">
        <f t="shared" si="190"/>
        <v>2025</v>
      </c>
      <c r="E6084" t="s">
        <v>39</v>
      </c>
      <c r="F6084" t="s">
        <v>28</v>
      </c>
      <c r="G6084" t="s">
        <v>15</v>
      </c>
      <c r="H6084" t="s">
        <v>32</v>
      </c>
      <c r="I6084" t="s">
        <v>100</v>
      </c>
      <c r="J6084">
        <v>92</v>
      </c>
      <c r="K6084">
        <v>2500</v>
      </c>
      <c r="L6084" s="7">
        <f>Sales_Data[[#This Row],[OrderQuantity]] *Sales_Data[[#This Row],[UnitPrice]]</f>
        <v>230000</v>
      </c>
      <c r="M6084" s="7">
        <f>Sales_Data[[#This Row],[UnitPrice]]-Sales_Data[[#This Row],[UnitCost]]</f>
        <v>1000</v>
      </c>
      <c r="N6084" s="7">
        <f>Sales_Data[[#This Row],[Gross Revenue]]-Sales_Data[[#This Row],[Discount Amount ]]</f>
        <v>229000</v>
      </c>
      <c r="O6084" s="7">
        <f>Sales_Data[[#This Row],[OrderQuantity]] *Sales_Data[[#This Row],[UnitCost]]</f>
        <v>138000</v>
      </c>
      <c r="P6084" s="7">
        <f>Sales_Data[[#This Row],[ItemCost]] +Sales_Data[[#This Row],[ShippingCost]]</f>
        <v>138789.57999999999</v>
      </c>
      <c r="Q6084" s="7">
        <f>Sales_Data[[#This Row],[Gross Revenue]]-Sales_Data[[#This Row],[TotalFinancialCost]]</f>
        <v>91210.420000000013</v>
      </c>
      <c r="R6084" s="7">
        <f>Sales_Data[[#This Row],[Actul Bill Amount]]-Sales_Data[[#This Row],[ShippingCost]]</f>
        <v>228210.42</v>
      </c>
      <c r="S6084">
        <v>715</v>
      </c>
      <c r="T6084">
        <v>789.58</v>
      </c>
      <c r="U6084" t="s">
        <v>54</v>
      </c>
      <c r="V6084">
        <v>1500</v>
      </c>
      <c r="W6084" t="s">
        <v>33</v>
      </c>
      <c r="X6084" t="str">
        <f t="shared" si="191"/>
        <v>Delhi</v>
      </c>
    </row>
    <row r="6085" spans="1:24" x14ac:dyDescent="0.4">
      <c r="A6085">
        <v>106084</v>
      </c>
      <c r="B6085" s="5">
        <v>45758.554861111108</v>
      </c>
      <c r="C6085" s="3" t="str">
        <f>TEXT(Sales_Data[[#This Row],[OrderDate]],"mmmm")</f>
        <v>April</v>
      </c>
      <c r="D6085" s="3" t="str">
        <f t="shared" si="190"/>
        <v>2025</v>
      </c>
      <c r="E6085" t="s">
        <v>50</v>
      </c>
      <c r="F6085" t="s">
        <v>55</v>
      </c>
      <c r="G6085" t="s">
        <v>15</v>
      </c>
      <c r="H6085" t="s">
        <v>37</v>
      </c>
      <c r="I6085" t="s">
        <v>100</v>
      </c>
      <c r="J6085">
        <v>5</v>
      </c>
      <c r="K6085">
        <v>1200</v>
      </c>
      <c r="L6085" s="7">
        <f>Sales_Data[[#This Row],[OrderQuantity]] *Sales_Data[[#This Row],[UnitPrice]]</f>
        <v>6000</v>
      </c>
      <c r="M6085" s="7">
        <f>Sales_Data[[#This Row],[UnitPrice]]-Sales_Data[[#This Row],[UnitCost]]</f>
        <v>400</v>
      </c>
      <c r="N6085" s="7">
        <f>Sales_Data[[#This Row],[Gross Revenue]]-Sales_Data[[#This Row],[Discount Amount ]]</f>
        <v>5600</v>
      </c>
      <c r="O6085" s="7">
        <f>Sales_Data[[#This Row],[OrderQuantity]] *Sales_Data[[#This Row],[UnitCost]]</f>
        <v>4000</v>
      </c>
      <c r="P6085" s="7">
        <f>Sales_Data[[#This Row],[ItemCost]] +Sales_Data[[#This Row],[ShippingCost]]</f>
        <v>4647.84</v>
      </c>
      <c r="Q6085" s="7">
        <f>Sales_Data[[#This Row],[Gross Revenue]]-Sales_Data[[#This Row],[TotalFinancialCost]]</f>
        <v>1352.1599999999999</v>
      </c>
      <c r="R6085" s="7">
        <f>Sales_Data[[#This Row],[Actul Bill Amount]]-Sales_Data[[#This Row],[ShippingCost]]</f>
        <v>4952.16</v>
      </c>
      <c r="S6085">
        <v>728</v>
      </c>
      <c r="T6085">
        <v>647.84</v>
      </c>
      <c r="U6085" t="s">
        <v>58</v>
      </c>
      <c r="V6085">
        <v>800</v>
      </c>
      <c r="W6085" t="s">
        <v>38</v>
      </c>
      <c r="X6085" t="str">
        <f t="shared" si="191"/>
        <v>Kolkata</v>
      </c>
    </row>
    <row r="6086" spans="1:24" x14ac:dyDescent="0.4">
      <c r="A6086">
        <v>106085</v>
      </c>
      <c r="B6086" s="5">
        <v>45752.777083333334</v>
      </c>
      <c r="C6086" s="3" t="str">
        <f>TEXT(Sales_Data[[#This Row],[OrderDate]],"mmmm")</f>
        <v>April</v>
      </c>
      <c r="D6086" s="3" t="str">
        <f t="shared" si="190"/>
        <v>2025</v>
      </c>
      <c r="E6086" t="s">
        <v>50</v>
      </c>
      <c r="F6086" t="s">
        <v>28</v>
      </c>
      <c r="G6086" t="s">
        <v>15</v>
      </c>
      <c r="H6086" t="s">
        <v>25</v>
      </c>
      <c r="I6086" t="s">
        <v>100</v>
      </c>
      <c r="J6086">
        <v>98</v>
      </c>
      <c r="K6086">
        <v>2500</v>
      </c>
      <c r="L6086" s="7">
        <f>Sales_Data[[#This Row],[OrderQuantity]] *Sales_Data[[#This Row],[UnitPrice]]</f>
        <v>245000</v>
      </c>
      <c r="M6086" s="7">
        <f>Sales_Data[[#This Row],[UnitPrice]]-Sales_Data[[#This Row],[UnitCost]]</f>
        <v>1000</v>
      </c>
      <c r="N6086" s="7">
        <f>Sales_Data[[#This Row],[Gross Revenue]]-Sales_Data[[#This Row],[Discount Amount ]]</f>
        <v>244000</v>
      </c>
      <c r="O6086" s="7">
        <f>Sales_Data[[#This Row],[OrderQuantity]] *Sales_Data[[#This Row],[UnitCost]]</f>
        <v>147000</v>
      </c>
      <c r="P6086" s="7">
        <f>Sales_Data[[#This Row],[ItemCost]] +Sales_Data[[#This Row],[ShippingCost]]</f>
        <v>147736.54999999999</v>
      </c>
      <c r="Q6086" s="7">
        <f>Sales_Data[[#This Row],[Gross Revenue]]-Sales_Data[[#This Row],[TotalFinancialCost]]</f>
        <v>97263.450000000012</v>
      </c>
      <c r="R6086" s="7">
        <f>Sales_Data[[#This Row],[Actul Bill Amount]]-Sales_Data[[#This Row],[ShippingCost]]</f>
        <v>243263.45</v>
      </c>
      <c r="S6086">
        <v>879</v>
      </c>
      <c r="T6086">
        <v>736.55</v>
      </c>
      <c r="U6086" t="s">
        <v>54</v>
      </c>
      <c r="V6086">
        <v>1500</v>
      </c>
      <c r="W6086" t="s">
        <v>27</v>
      </c>
      <c r="X6086" t="str">
        <f t="shared" si="191"/>
        <v>Mumbai</v>
      </c>
    </row>
    <row r="6087" spans="1:24" x14ac:dyDescent="0.4">
      <c r="A6087">
        <v>106086</v>
      </c>
      <c r="B6087" s="5">
        <v>45911.611805555556</v>
      </c>
      <c r="C6087" s="3" t="str">
        <f>TEXT(Sales_Data[[#This Row],[OrderDate]],"mmmm")</f>
        <v>September</v>
      </c>
      <c r="D6087" s="3" t="str">
        <f t="shared" si="190"/>
        <v>2025</v>
      </c>
      <c r="E6087" t="s">
        <v>42</v>
      </c>
      <c r="F6087" t="s">
        <v>40</v>
      </c>
      <c r="G6087" t="s">
        <v>29</v>
      </c>
      <c r="H6087" t="s">
        <v>20</v>
      </c>
      <c r="I6087" t="s">
        <v>100</v>
      </c>
      <c r="J6087">
        <v>41</v>
      </c>
      <c r="K6087">
        <v>1500</v>
      </c>
      <c r="L6087" s="7">
        <f>Sales_Data[[#This Row],[OrderQuantity]] *Sales_Data[[#This Row],[UnitPrice]]</f>
        <v>61500</v>
      </c>
      <c r="M6087" s="7">
        <f>Sales_Data[[#This Row],[UnitPrice]]-Sales_Data[[#This Row],[UnitCost]]</f>
        <v>700</v>
      </c>
      <c r="N6087" s="7">
        <f>Sales_Data[[#This Row],[Gross Revenue]]-Sales_Data[[#This Row],[Discount Amount ]]</f>
        <v>60800</v>
      </c>
      <c r="O6087" s="7">
        <f>Sales_Data[[#This Row],[OrderQuantity]] *Sales_Data[[#This Row],[UnitCost]]</f>
        <v>32800</v>
      </c>
      <c r="P6087" s="7">
        <f>Sales_Data[[#This Row],[ItemCost]] +Sales_Data[[#This Row],[ShippingCost]]</f>
        <v>33076.29</v>
      </c>
      <c r="Q6087" s="7">
        <f>Sales_Data[[#This Row],[Gross Revenue]]-Sales_Data[[#This Row],[TotalFinancialCost]]</f>
        <v>28423.71</v>
      </c>
      <c r="R6087" s="7">
        <f>Sales_Data[[#This Row],[Actul Bill Amount]]-Sales_Data[[#This Row],[ShippingCost]]</f>
        <v>60523.71</v>
      </c>
      <c r="S6087">
        <v>946</v>
      </c>
      <c r="T6087">
        <v>276.29000000000002</v>
      </c>
      <c r="U6087" t="s">
        <v>52</v>
      </c>
      <c r="V6087">
        <v>800</v>
      </c>
      <c r="W6087" t="s">
        <v>22</v>
      </c>
      <c r="X6087" t="str">
        <f t="shared" si="191"/>
        <v>Nagpur</v>
      </c>
    </row>
    <row r="6088" spans="1:24" x14ac:dyDescent="0.4">
      <c r="A6088">
        <v>106087</v>
      </c>
      <c r="B6088" s="5">
        <v>46014.734722222223</v>
      </c>
      <c r="C6088" s="3" t="str">
        <f>TEXT(Sales_Data[[#This Row],[OrderDate]],"mmmm")</f>
        <v>December</v>
      </c>
      <c r="D6088" s="3" t="str">
        <f t="shared" si="190"/>
        <v>2025</v>
      </c>
      <c r="E6088" t="s">
        <v>19</v>
      </c>
      <c r="F6088" t="s">
        <v>40</v>
      </c>
      <c r="G6088" t="s">
        <v>29</v>
      </c>
      <c r="H6088" t="s">
        <v>25</v>
      </c>
      <c r="I6088" t="s">
        <v>100</v>
      </c>
      <c r="J6088">
        <v>91</v>
      </c>
      <c r="K6088">
        <v>5500</v>
      </c>
      <c r="L6088" s="7">
        <f>Sales_Data[[#This Row],[OrderQuantity]] *Sales_Data[[#This Row],[UnitPrice]]</f>
        <v>500500</v>
      </c>
      <c r="M6088" s="7">
        <f>Sales_Data[[#This Row],[UnitPrice]]-Sales_Data[[#This Row],[UnitCost]]</f>
        <v>2000</v>
      </c>
      <c r="N6088" s="7">
        <f>Sales_Data[[#This Row],[Gross Revenue]]-Sales_Data[[#This Row],[Discount Amount ]]</f>
        <v>498500</v>
      </c>
      <c r="O6088" s="7">
        <f>Sales_Data[[#This Row],[OrderQuantity]] *Sales_Data[[#This Row],[UnitCost]]</f>
        <v>318500</v>
      </c>
      <c r="P6088" s="7">
        <f>Sales_Data[[#This Row],[ItemCost]] +Sales_Data[[#This Row],[ShippingCost]]</f>
        <v>319111.17</v>
      </c>
      <c r="Q6088" s="7">
        <f>Sales_Data[[#This Row],[Gross Revenue]]-Sales_Data[[#This Row],[TotalFinancialCost]]</f>
        <v>181388.83000000002</v>
      </c>
      <c r="R6088" s="7">
        <f>Sales_Data[[#This Row],[Actul Bill Amount]]-Sales_Data[[#This Row],[ShippingCost]]</f>
        <v>497888.83</v>
      </c>
      <c r="S6088">
        <v>527</v>
      </c>
      <c r="T6088">
        <v>611.16999999999996</v>
      </c>
      <c r="U6088" t="s">
        <v>41</v>
      </c>
      <c r="V6088">
        <v>3500</v>
      </c>
      <c r="W6088" t="s">
        <v>27</v>
      </c>
      <c r="X6088" t="str">
        <f t="shared" si="191"/>
        <v>Mumbai</v>
      </c>
    </row>
    <row r="6089" spans="1:24" x14ac:dyDescent="0.4">
      <c r="A6089">
        <v>106088</v>
      </c>
      <c r="B6089" s="5">
        <v>45687.48541666667</v>
      </c>
      <c r="C6089" s="3" t="str">
        <f>TEXT(Sales_Data[[#This Row],[OrderDate]],"mmmm")</f>
        <v>January</v>
      </c>
      <c r="D6089" s="3" t="str">
        <f t="shared" si="190"/>
        <v>2025</v>
      </c>
      <c r="E6089" t="s">
        <v>48</v>
      </c>
      <c r="F6089" t="s">
        <v>55</v>
      </c>
      <c r="G6089" t="s">
        <v>29</v>
      </c>
      <c r="H6089" t="s">
        <v>20</v>
      </c>
      <c r="I6089" t="s">
        <v>100</v>
      </c>
      <c r="J6089">
        <v>62</v>
      </c>
      <c r="K6089">
        <v>600</v>
      </c>
      <c r="L6089" s="7">
        <f>Sales_Data[[#This Row],[OrderQuantity]] *Sales_Data[[#This Row],[UnitPrice]]</f>
        <v>37200</v>
      </c>
      <c r="M6089" s="7">
        <f>Sales_Data[[#This Row],[UnitPrice]]-Sales_Data[[#This Row],[UnitCost]]</f>
        <v>250</v>
      </c>
      <c r="N6089" s="7">
        <f>Sales_Data[[#This Row],[Gross Revenue]]-Sales_Data[[#This Row],[Discount Amount ]]</f>
        <v>36950</v>
      </c>
      <c r="O6089" s="7">
        <f>Sales_Data[[#This Row],[OrderQuantity]] *Sales_Data[[#This Row],[UnitCost]]</f>
        <v>21700</v>
      </c>
      <c r="P6089" s="7">
        <f>Sales_Data[[#This Row],[ItemCost]] +Sales_Data[[#This Row],[ShippingCost]]</f>
        <v>22528.35</v>
      </c>
      <c r="Q6089" s="7">
        <f>Sales_Data[[#This Row],[Gross Revenue]]-Sales_Data[[#This Row],[TotalFinancialCost]]</f>
        <v>14671.650000000001</v>
      </c>
      <c r="R6089" s="7">
        <f>Sales_Data[[#This Row],[Actul Bill Amount]]-Sales_Data[[#This Row],[ShippingCost]]</f>
        <v>36121.65</v>
      </c>
      <c r="S6089">
        <v>459</v>
      </c>
      <c r="T6089">
        <v>828.35</v>
      </c>
      <c r="U6089" t="s">
        <v>57</v>
      </c>
      <c r="V6089">
        <v>350</v>
      </c>
      <c r="W6089" t="s">
        <v>22</v>
      </c>
      <c r="X6089" t="str">
        <f t="shared" si="191"/>
        <v>Nagpur</v>
      </c>
    </row>
    <row r="6090" spans="1:24" x14ac:dyDescent="0.4">
      <c r="A6090">
        <v>106089</v>
      </c>
      <c r="B6090" s="5">
        <v>45906.077777777777</v>
      </c>
      <c r="C6090" s="3" t="str">
        <f>TEXT(Sales_Data[[#This Row],[OrderDate]],"mmmm")</f>
        <v>September</v>
      </c>
      <c r="D6090" s="3" t="str">
        <f t="shared" si="190"/>
        <v>2025</v>
      </c>
      <c r="E6090" t="s">
        <v>50</v>
      </c>
      <c r="F6090" t="s">
        <v>40</v>
      </c>
      <c r="G6090" t="s">
        <v>31</v>
      </c>
      <c r="H6090" t="s">
        <v>37</v>
      </c>
      <c r="I6090" t="s">
        <v>100</v>
      </c>
      <c r="J6090">
        <v>99</v>
      </c>
      <c r="K6090">
        <v>5500</v>
      </c>
      <c r="L6090" s="7">
        <f>Sales_Data[[#This Row],[OrderQuantity]] *Sales_Data[[#This Row],[UnitPrice]]</f>
        <v>544500</v>
      </c>
      <c r="M6090" s="7">
        <f>Sales_Data[[#This Row],[UnitPrice]]-Sales_Data[[#This Row],[UnitCost]]</f>
        <v>2000</v>
      </c>
      <c r="N6090" s="7">
        <f>Sales_Data[[#This Row],[Gross Revenue]]-Sales_Data[[#This Row],[Discount Amount ]]</f>
        <v>542500</v>
      </c>
      <c r="O6090" s="7">
        <f>Sales_Data[[#This Row],[OrderQuantity]] *Sales_Data[[#This Row],[UnitCost]]</f>
        <v>346500</v>
      </c>
      <c r="P6090" s="7">
        <f>Sales_Data[[#This Row],[ItemCost]] +Sales_Data[[#This Row],[ShippingCost]]</f>
        <v>346808.46</v>
      </c>
      <c r="Q6090" s="7">
        <f>Sales_Data[[#This Row],[Gross Revenue]]-Sales_Data[[#This Row],[TotalFinancialCost]]</f>
        <v>197691.53999999998</v>
      </c>
      <c r="R6090" s="7">
        <f>Sales_Data[[#This Row],[Actul Bill Amount]]-Sales_Data[[#This Row],[ShippingCost]]</f>
        <v>542191.54</v>
      </c>
      <c r="S6090">
        <v>831</v>
      </c>
      <c r="T6090">
        <v>308.45999999999998</v>
      </c>
      <c r="U6090" t="s">
        <v>41</v>
      </c>
      <c r="V6090">
        <v>3500</v>
      </c>
      <c r="W6090" t="s">
        <v>38</v>
      </c>
      <c r="X6090" t="str">
        <f t="shared" si="191"/>
        <v>Kolkata</v>
      </c>
    </row>
    <row r="6091" spans="1:24" x14ac:dyDescent="0.4">
      <c r="A6091">
        <v>106090</v>
      </c>
      <c r="B6091" s="5">
        <v>45690.818055555559</v>
      </c>
      <c r="C6091" s="3" t="str">
        <f>TEXT(Sales_Data[[#This Row],[OrderDate]],"mmmm")</f>
        <v>February</v>
      </c>
      <c r="D6091" s="3" t="str">
        <f t="shared" si="190"/>
        <v>2025</v>
      </c>
      <c r="E6091" t="s">
        <v>39</v>
      </c>
      <c r="F6091" t="s">
        <v>43</v>
      </c>
      <c r="G6091" t="s">
        <v>31</v>
      </c>
      <c r="H6091" t="s">
        <v>37</v>
      </c>
      <c r="I6091" t="s">
        <v>100</v>
      </c>
      <c r="J6091">
        <v>13</v>
      </c>
      <c r="K6091">
        <v>1800</v>
      </c>
      <c r="L6091" s="7">
        <f>Sales_Data[[#This Row],[OrderQuantity]] *Sales_Data[[#This Row],[UnitPrice]]</f>
        <v>23400</v>
      </c>
      <c r="M6091" s="7">
        <f>Sales_Data[[#This Row],[UnitPrice]]-Sales_Data[[#This Row],[UnitCost]]</f>
        <v>900</v>
      </c>
      <c r="N6091" s="7">
        <f>Sales_Data[[#This Row],[Gross Revenue]]-Sales_Data[[#This Row],[Discount Amount ]]</f>
        <v>22500</v>
      </c>
      <c r="O6091" s="7">
        <f>Sales_Data[[#This Row],[OrderQuantity]] *Sales_Data[[#This Row],[UnitCost]]</f>
        <v>11700</v>
      </c>
      <c r="P6091" s="7">
        <f>Sales_Data[[#This Row],[ItemCost]] +Sales_Data[[#This Row],[ShippingCost]]</f>
        <v>14647.46</v>
      </c>
      <c r="Q6091" s="7">
        <f>Sales_Data[[#This Row],[Gross Revenue]]-Sales_Data[[#This Row],[TotalFinancialCost]]</f>
        <v>8752.5400000000009</v>
      </c>
      <c r="R6091" s="7">
        <f>Sales_Data[[#This Row],[Actul Bill Amount]]-Sales_Data[[#This Row],[ShippingCost]]</f>
        <v>19552.54</v>
      </c>
      <c r="S6091">
        <v>879</v>
      </c>
      <c r="T6091">
        <v>2947.46</v>
      </c>
      <c r="U6091" t="s">
        <v>51</v>
      </c>
      <c r="V6091">
        <v>900</v>
      </c>
      <c r="W6091" t="s">
        <v>38</v>
      </c>
      <c r="X6091" t="str">
        <f t="shared" si="191"/>
        <v>Kolkata</v>
      </c>
    </row>
    <row r="6092" spans="1:24" x14ac:dyDescent="0.4">
      <c r="A6092">
        <v>106091</v>
      </c>
      <c r="B6092" s="5">
        <v>45886.982638888891</v>
      </c>
      <c r="C6092" s="3" t="str">
        <f>TEXT(Sales_Data[[#This Row],[OrderDate]],"mmmm")</f>
        <v>August</v>
      </c>
      <c r="D6092" s="3" t="str">
        <f t="shared" si="190"/>
        <v>2025</v>
      </c>
      <c r="E6092" t="s">
        <v>39</v>
      </c>
      <c r="F6092" t="s">
        <v>14</v>
      </c>
      <c r="G6092" t="s">
        <v>15</v>
      </c>
      <c r="H6092" t="s">
        <v>16</v>
      </c>
      <c r="I6092" t="s">
        <v>100</v>
      </c>
      <c r="J6092">
        <v>34</v>
      </c>
      <c r="K6092">
        <v>6500</v>
      </c>
      <c r="L6092" s="7">
        <f>Sales_Data[[#This Row],[OrderQuantity]] *Sales_Data[[#This Row],[UnitPrice]]</f>
        <v>221000</v>
      </c>
      <c r="M6092" s="7">
        <f>Sales_Data[[#This Row],[UnitPrice]]-Sales_Data[[#This Row],[UnitCost]]</f>
        <v>2300</v>
      </c>
      <c r="N6092" s="7">
        <f>Sales_Data[[#This Row],[Gross Revenue]]-Sales_Data[[#This Row],[Discount Amount ]]</f>
        <v>218700</v>
      </c>
      <c r="O6092" s="7">
        <f>Sales_Data[[#This Row],[OrderQuantity]] *Sales_Data[[#This Row],[UnitCost]]</f>
        <v>142800</v>
      </c>
      <c r="P6092" s="7">
        <f>Sales_Data[[#This Row],[ItemCost]] +Sales_Data[[#This Row],[ShippingCost]]</f>
        <v>145179.85999999999</v>
      </c>
      <c r="Q6092" s="7">
        <f>Sales_Data[[#This Row],[Gross Revenue]]-Sales_Data[[#This Row],[TotalFinancialCost]]</f>
        <v>75820.140000000014</v>
      </c>
      <c r="R6092" s="7">
        <f>Sales_Data[[#This Row],[Actul Bill Amount]]-Sales_Data[[#This Row],[ShippingCost]]</f>
        <v>216320.14</v>
      </c>
      <c r="S6092">
        <v>835</v>
      </c>
      <c r="T6092">
        <v>2379.86</v>
      </c>
      <c r="U6092" t="s">
        <v>21</v>
      </c>
      <c r="V6092">
        <v>4200</v>
      </c>
      <c r="W6092" t="s">
        <v>18</v>
      </c>
      <c r="X6092" t="str">
        <f t="shared" si="191"/>
        <v>Bengaluru</v>
      </c>
    </row>
    <row r="6093" spans="1:24" x14ac:dyDescent="0.4">
      <c r="A6093">
        <v>106092</v>
      </c>
      <c r="B6093" s="5">
        <v>45669.63958333333</v>
      </c>
      <c r="C6093" s="3" t="str">
        <f>TEXT(Sales_Data[[#This Row],[OrderDate]],"mmmm")</f>
        <v>January</v>
      </c>
      <c r="D6093" s="3" t="str">
        <f t="shared" si="190"/>
        <v>2025</v>
      </c>
      <c r="E6093" t="s">
        <v>48</v>
      </c>
      <c r="F6093" t="s">
        <v>46</v>
      </c>
      <c r="G6093" t="s">
        <v>15</v>
      </c>
      <c r="H6093" t="s">
        <v>32</v>
      </c>
      <c r="I6093" t="s">
        <v>100</v>
      </c>
      <c r="J6093">
        <v>54</v>
      </c>
      <c r="K6093">
        <v>4500</v>
      </c>
      <c r="L6093" s="7">
        <f>Sales_Data[[#This Row],[OrderQuantity]] *Sales_Data[[#This Row],[UnitPrice]]</f>
        <v>243000</v>
      </c>
      <c r="M6093" s="7">
        <f>Sales_Data[[#This Row],[UnitPrice]]-Sales_Data[[#This Row],[UnitCost]]</f>
        <v>1700</v>
      </c>
      <c r="N6093" s="7">
        <f>Sales_Data[[#This Row],[Gross Revenue]]-Sales_Data[[#This Row],[Discount Amount ]]</f>
        <v>241300</v>
      </c>
      <c r="O6093" s="7">
        <f>Sales_Data[[#This Row],[OrderQuantity]] *Sales_Data[[#This Row],[UnitCost]]</f>
        <v>151200</v>
      </c>
      <c r="P6093" s="7">
        <f>Sales_Data[[#This Row],[ItemCost]] +Sales_Data[[#This Row],[ShippingCost]]</f>
        <v>151891.79999999999</v>
      </c>
      <c r="Q6093" s="7">
        <f>Sales_Data[[#This Row],[Gross Revenue]]-Sales_Data[[#This Row],[TotalFinancialCost]]</f>
        <v>91108.200000000012</v>
      </c>
      <c r="R6093" s="7">
        <f>Sales_Data[[#This Row],[Actul Bill Amount]]-Sales_Data[[#This Row],[ShippingCost]]</f>
        <v>240608.2</v>
      </c>
      <c r="S6093">
        <v>928</v>
      </c>
      <c r="T6093">
        <v>691.8</v>
      </c>
      <c r="U6093" t="s">
        <v>47</v>
      </c>
      <c r="V6093">
        <v>2800</v>
      </c>
      <c r="W6093" t="s">
        <v>33</v>
      </c>
      <c r="X6093" t="str">
        <f t="shared" si="191"/>
        <v>Delhi</v>
      </c>
    </row>
    <row r="6094" spans="1:24" x14ac:dyDescent="0.4">
      <c r="A6094">
        <v>106093</v>
      </c>
      <c r="B6094" s="5">
        <v>45775.92083333333</v>
      </c>
      <c r="C6094" s="3" t="str">
        <f>TEXT(Sales_Data[[#This Row],[OrderDate]],"mmmm")</f>
        <v>April</v>
      </c>
      <c r="D6094" s="3" t="str">
        <f t="shared" si="190"/>
        <v>2025</v>
      </c>
      <c r="E6094" t="s">
        <v>23</v>
      </c>
      <c r="F6094" t="s">
        <v>24</v>
      </c>
      <c r="G6094" t="s">
        <v>15</v>
      </c>
      <c r="H6094" t="s">
        <v>16</v>
      </c>
      <c r="I6094" t="s">
        <v>100</v>
      </c>
      <c r="J6094">
        <v>48</v>
      </c>
      <c r="K6094">
        <v>25000</v>
      </c>
      <c r="L6094" s="7">
        <f>Sales_Data[[#This Row],[OrderQuantity]] *Sales_Data[[#This Row],[UnitPrice]]</f>
        <v>1200000</v>
      </c>
      <c r="M6094" s="7">
        <f>Sales_Data[[#This Row],[UnitPrice]]-Sales_Data[[#This Row],[UnitCost]]</f>
        <v>7000</v>
      </c>
      <c r="N6094" s="7">
        <f>Sales_Data[[#This Row],[Gross Revenue]]-Sales_Data[[#This Row],[Discount Amount ]]</f>
        <v>1193000</v>
      </c>
      <c r="O6094" s="7">
        <f>Sales_Data[[#This Row],[OrderQuantity]] *Sales_Data[[#This Row],[UnitCost]]</f>
        <v>864000</v>
      </c>
      <c r="P6094" s="7">
        <f>Sales_Data[[#This Row],[ItemCost]] +Sales_Data[[#This Row],[ShippingCost]]</f>
        <v>864808.26</v>
      </c>
      <c r="Q6094" s="7">
        <f>Sales_Data[[#This Row],[Gross Revenue]]-Sales_Data[[#This Row],[TotalFinancialCost]]</f>
        <v>335191.74</v>
      </c>
      <c r="R6094" s="7">
        <f>Sales_Data[[#This Row],[Actul Bill Amount]]-Sales_Data[[#This Row],[ShippingCost]]</f>
        <v>1192191.74</v>
      </c>
      <c r="S6094">
        <v>687</v>
      </c>
      <c r="T6094">
        <v>808.26</v>
      </c>
      <c r="U6094" t="s">
        <v>60</v>
      </c>
      <c r="V6094">
        <v>18000</v>
      </c>
      <c r="W6094" t="s">
        <v>18</v>
      </c>
      <c r="X6094" t="str">
        <f t="shared" si="191"/>
        <v>Bengaluru</v>
      </c>
    </row>
    <row r="6095" spans="1:24" x14ac:dyDescent="0.4">
      <c r="A6095">
        <v>106094</v>
      </c>
      <c r="B6095" s="5">
        <v>46007.849305555559</v>
      </c>
      <c r="C6095" s="3" t="str">
        <f>TEXT(Sales_Data[[#This Row],[OrderDate]],"mmmm")</f>
        <v>December</v>
      </c>
      <c r="D6095" s="3" t="str">
        <f t="shared" si="190"/>
        <v>2025</v>
      </c>
      <c r="E6095" t="s">
        <v>39</v>
      </c>
      <c r="F6095" t="s">
        <v>40</v>
      </c>
      <c r="G6095" t="s">
        <v>15</v>
      </c>
      <c r="H6095" t="s">
        <v>32</v>
      </c>
      <c r="I6095" t="s">
        <v>100</v>
      </c>
      <c r="J6095">
        <v>42</v>
      </c>
      <c r="K6095">
        <v>5500</v>
      </c>
      <c r="L6095" s="7">
        <f>Sales_Data[[#This Row],[OrderQuantity]] *Sales_Data[[#This Row],[UnitPrice]]</f>
        <v>231000</v>
      </c>
      <c r="M6095" s="7">
        <f>Sales_Data[[#This Row],[UnitPrice]]-Sales_Data[[#This Row],[UnitCost]]</f>
        <v>2000</v>
      </c>
      <c r="N6095" s="7">
        <f>Sales_Data[[#This Row],[Gross Revenue]]-Sales_Data[[#This Row],[Discount Amount ]]</f>
        <v>229000</v>
      </c>
      <c r="O6095" s="7">
        <f>Sales_Data[[#This Row],[OrderQuantity]] *Sales_Data[[#This Row],[UnitCost]]</f>
        <v>147000</v>
      </c>
      <c r="P6095" s="7">
        <f>Sales_Data[[#This Row],[ItemCost]] +Sales_Data[[#This Row],[ShippingCost]]</f>
        <v>147654.53</v>
      </c>
      <c r="Q6095" s="7">
        <f>Sales_Data[[#This Row],[Gross Revenue]]-Sales_Data[[#This Row],[TotalFinancialCost]]</f>
        <v>83345.47</v>
      </c>
      <c r="R6095" s="7">
        <f>Sales_Data[[#This Row],[Actul Bill Amount]]-Sales_Data[[#This Row],[ShippingCost]]</f>
        <v>228345.47</v>
      </c>
      <c r="S6095">
        <v>876</v>
      </c>
      <c r="T6095">
        <v>654.53</v>
      </c>
      <c r="U6095" t="s">
        <v>41</v>
      </c>
      <c r="V6095">
        <v>3500</v>
      </c>
      <c r="W6095" t="s">
        <v>33</v>
      </c>
      <c r="X6095" t="str">
        <f t="shared" si="191"/>
        <v>Delhi</v>
      </c>
    </row>
    <row r="6096" spans="1:24" x14ac:dyDescent="0.4">
      <c r="A6096">
        <v>106095</v>
      </c>
      <c r="B6096" s="5">
        <v>45812.802777777775</v>
      </c>
      <c r="C6096" s="3" t="str">
        <f>TEXT(Sales_Data[[#This Row],[OrderDate]],"mmmm")</f>
        <v>June</v>
      </c>
      <c r="D6096" s="3" t="str">
        <f t="shared" si="190"/>
        <v>2025</v>
      </c>
      <c r="E6096" t="s">
        <v>19</v>
      </c>
      <c r="F6096" t="s">
        <v>28</v>
      </c>
      <c r="G6096" t="s">
        <v>29</v>
      </c>
      <c r="H6096" t="s">
        <v>37</v>
      </c>
      <c r="I6096" t="s">
        <v>100</v>
      </c>
      <c r="J6096">
        <v>2</v>
      </c>
      <c r="K6096">
        <v>450</v>
      </c>
      <c r="L6096" s="7">
        <f>Sales_Data[[#This Row],[OrderQuantity]] *Sales_Data[[#This Row],[UnitPrice]]</f>
        <v>900</v>
      </c>
      <c r="M6096" s="7">
        <f>Sales_Data[[#This Row],[UnitPrice]]-Sales_Data[[#This Row],[UnitCost]]</f>
        <v>250</v>
      </c>
      <c r="N6096" s="7">
        <f>Sales_Data[[#This Row],[Gross Revenue]]-Sales_Data[[#This Row],[Discount Amount ]]</f>
        <v>650</v>
      </c>
      <c r="O6096" s="7">
        <f>Sales_Data[[#This Row],[OrderQuantity]] *Sales_Data[[#This Row],[UnitCost]]</f>
        <v>400</v>
      </c>
      <c r="P6096" s="7">
        <f>Sales_Data[[#This Row],[ItemCost]] +Sales_Data[[#This Row],[ShippingCost]]</f>
        <v>1281.0700000000002</v>
      </c>
      <c r="Q6096" s="7">
        <f>Sales_Data[[#This Row],[Gross Revenue]]-Sales_Data[[#This Row],[TotalFinancialCost]]</f>
        <v>-381.07000000000016</v>
      </c>
      <c r="R6096" s="7">
        <f>Sales_Data[[#This Row],[Actul Bill Amount]]-Sales_Data[[#This Row],[ShippingCost]]</f>
        <v>-231.07000000000005</v>
      </c>
      <c r="S6096">
        <v>885</v>
      </c>
      <c r="T6096">
        <v>881.07</v>
      </c>
      <c r="U6096" t="s">
        <v>30</v>
      </c>
      <c r="V6096">
        <v>200</v>
      </c>
      <c r="W6096" t="s">
        <v>38</v>
      </c>
      <c r="X6096" t="str">
        <f t="shared" si="191"/>
        <v>Kolkata</v>
      </c>
    </row>
    <row r="6097" spans="1:24" x14ac:dyDescent="0.4">
      <c r="A6097">
        <v>106096</v>
      </c>
      <c r="B6097" s="5">
        <v>45903.895833333336</v>
      </c>
      <c r="C6097" s="3" t="str">
        <f>TEXT(Sales_Data[[#This Row],[OrderDate]],"mmmm")</f>
        <v>September</v>
      </c>
      <c r="D6097" s="3" t="str">
        <f t="shared" si="190"/>
        <v>2025</v>
      </c>
      <c r="E6097" t="s">
        <v>50</v>
      </c>
      <c r="F6097" t="s">
        <v>46</v>
      </c>
      <c r="G6097" t="s">
        <v>29</v>
      </c>
      <c r="H6097" t="s">
        <v>20</v>
      </c>
      <c r="I6097" t="s">
        <v>100</v>
      </c>
      <c r="J6097">
        <v>20</v>
      </c>
      <c r="K6097">
        <v>4500</v>
      </c>
      <c r="L6097" s="7">
        <f>Sales_Data[[#This Row],[OrderQuantity]] *Sales_Data[[#This Row],[UnitPrice]]</f>
        <v>90000</v>
      </c>
      <c r="M6097" s="7">
        <f>Sales_Data[[#This Row],[UnitPrice]]-Sales_Data[[#This Row],[UnitCost]]</f>
        <v>1700</v>
      </c>
      <c r="N6097" s="7">
        <f>Sales_Data[[#This Row],[Gross Revenue]]-Sales_Data[[#This Row],[Discount Amount ]]</f>
        <v>88300</v>
      </c>
      <c r="O6097" s="7">
        <f>Sales_Data[[#This Row],[OrderQuantity]] *Sales_Data[[#This Row],[UnitCost]]</f>
        <v>56000</v>
      </c>
      <c r="P6097" s="7">
        <f>Sales_Data[[#This Row],[ItemCost]] +Sales_Data[[#This Row],[ShippingCost]]</f>
        <v>56434.07</v>
      </c>
      <c r="Q6097" s="7">
        <f>Sales_Data[[#This Row],[Gross Revenue]]-Sales_Data[[#This Row],[TotalFinancialCost]]</f>
        <v>33565.93</v>
      </c>
      <c r="R6097" s="7">
        <f>Sales_Data[[#This Row],[Actul Bill Amount]]-Sales_Data[[#This Row],[ShippingCost]]</f>
        <v>87865.93</v>
      </c>
      <c r="S6097">
        <v>847</v>
      </c>
      <c r="T6097">
        <v>434.07</v>
      </c>
      <c r="U6097" t="s">
        <v>47</v>
      </c>
      <c r="V6097">
        <v>2800</v>
      </c>
      <c r="W6097" t="s">
        <v>22</v>
      </c>
      <c r="X6097" t="str">
        <f t="shared" si="191"/>
        <v>Nagpur</v>
      </c>
    </row>
    <row r="6098" spans="1:24" x14ac:dyDescent="0.4">
      <c r="A6098">
        <v>106097</v>
      </c>
      <c r="B6098" s="5">
        <v>45989.599999999999</v>
      </c>
      <c r="C6098" s="3" t="str">
        <f>TEXT(Sales_Data[[#This Row],[OrderDate]],"mmmm")</f>
        <v>November</v>
      </c>
      <c r="D6098" s="3" t="str">
        <f t="shared" si="190"/>
        <v>2025</v>
      </c>
      <c r="E6098" t="s">
        <v>45</v>
      </c>
      <c r="F6098" t="s">
        <v>24</v>
      </c>
      <c r="G6098" t="s">
        <v>15</v>
      </c>
      <c r="H6098" t="s">
        <v>32</v>
      </c>
      <c r="I6098" t="s">
        <v>100</v>
      </c>
      <c r="J6098">
        <v>38</v>
      </c>
      <c r="K6098">
        <v>3500</v>
      </c>
      <c r="L6098" s="7">
        <f>Sales_Data[[#This Row],[OrderQuantity]] *Sales_Data[[#This Row],[UnitPrice]]</f>
        <v>133000</v>
      </c>
      <c r="M6098" s="7">
        <f>Sales_Data[[#This Row],[UnitPrice]]-Sales_Data[[#This Row],[UnitCost]]</f>
        <v>1300</v>
      </c>
      <c r="N6098" s="7">
        <f>Sales_Data[[#This Row],[Gross Revenue]]-Sales_Data[[#This Row],[Discount Amount ]]</f>
        <v>131700</v>
      </c>
      <c r="O6098" s="7">
        <f>Sales_Data[[#This Row],[OrderQuantity]] *Sales_Data[[#This Row],[UnitCost]]</f>
        <v>83600</v>
      </c>
      <c r="P6098" s="7">
        <f>Sales_Data[[#This Row],[ItemCost]] +Sales_Data[[#This Row],[ShippingCost]]</f>
        <v>84550.16</v>
      </c>
      <c r="Q6098" s="7">
        <f>Sales_Data[[#This Row],[Gross Revenue]]-Sales_Data[[#This Row],[TotalFinancialCost]]</f>
        <v>48449.84</v>
      </c>
      <c r="R6098" s="7">
        <f>Sales_Data[[#This Row],[Actul Bill Amount]]-Sales_Data[[#This Row],[ShippingCost]]</f>
        <v>130749.84</v>
      </c>
      <c r="S6098">
        <v>441</v>
      </c>
      <c r="T6098">
        <v>950.16</v>
      </c>
      <c r="U6098" t="s">
        <v>59</v>
      </c>
      <c r="V6098">
        <v>2200</v>
      </c>
      <c r="W6098" t="s">
        <v>33</v>
      </c>
      <c r="X6098" t="str">
        <f t="shared" si="191"/>
        <v>Delhi</v>
      </c>
    </row>
    <row r="6099" spans="1:24" x14ac:dyDescent="0.4">
      <c r="A6099">
        <v>106098</v>
      </c>
      <c r="B6099" s="5">
        <v>45904.315972222219</v>
      </c>
      <c r="C6099" s="3" t="str">
        <f>TEXT(Sales_Data[[#This Row],[OrderDate]],"mmmm")</f>
        <v>September</v>
      </c>
      <c r="D6099" s="3" t="str">
        <f t="shared" si="190"/>
        <v>2025</v>
      </c>
      <c r="E6099" t="s">
        <v>34</v>
      </c>
      <c r="F6099" t="s">
        <v>55</v>
      </c>
      <c r="G6099" t="s">
        <v>15</v>
      </c>
      <c r="H6099" t="s">
        <v>25</v>
      </c>
      <c r="I6099" t="s">
        <v>100</v>
      </c>
      <c r="J6099">
        <v>44</v>
      </c>
      <c r="K6099">
        <v>1200</v>
      </c>
      <c r="L6099" s="7">
        <f>Sales_Data[[#This Row],[OrderQuantity]] *Sales_Data[[#This Row],[UnitPrice]]</f>
        <v>52800</v>
      </c>
      <c r="M6099" s="7">
        <f>Sales_Data[[#This Row],[UnitPrice]]-Sales_Data[[#This Row],[UnitCost]]</f>
        <v>400</v>
      </c>
      <c r="N6099" s="7">
        <f>Sales_Data[[#This Row],[Gross Revenue]]-Sales_Data[[#This Row],[Discount Amount ]]</f>
        <v>52400</v>
      </c>
      <c r="O6099" s="7">
        <f>Sales_Data[[#This Row],[OrderQuantity]] *Sales_Data[[#This Row],[UnitCost]]</f>
        <v>35200</v>
      </c>
      <c r="P6099" s="7">
        <f>Sales_Data[[#This Row],[ItemCost]] +Sales_Data[[#This Row],[ShippingCost]]</f>
        <v>38179.379999999997</v>
      </c>
      <c r="Q6099" s="7">
        <f>Sales_Data[[#This Row],[Gross Revenue]]-Sales_Data[[#This Row],[TotalFinancialCost]]</f>
        <v>14620.620000000003</v>
      </c>
      <c r="R6099" s="7">
        <f>Sales_Data[[#This Row],[Actul Bill Amount]]-Sales_Data[[#This Row],[ShippingCost]]</f>
        <v>49420.62</v>
      </c>
      <c r="S6099">
        <v>1065</v>
      </c>
      <c r="T6099">
        <v>2979.38</v>
      </c>
      <c r="U6099" t="s">
        <v>58</v>
      </c>
      <c r="V6099">
        <v>800</v>
      </c>
      <c r="W6099" t="s">
        <v>27</v>
      </c>
      <c r="X6099" t="str">
        <f t="shared" si="191"/>
        <v>Mumbai</v>
      </c>
    </row>
    <row r="6100" spans="1:24" x14ac:dyDescent="0.4">
      <c r="A6100">
        <v>106099</v>
      </c>
      <c r="B6100" s="5">
        <v>45686.836111111108</v>
      </c>
      <c r="C6100" s="3" t="str">
        <f>TEXT(Sales_Data[[#This Row],[OrderDate]],"mmmm")</f>
        <v>January</v>
      </c>
      <c r="D6100" s="3" t="str">
        <f t="shared" si="190"/>
        <v>2025</v>
      </c>
      <c r="E6100" t="s">
        <v>45</v>
      </c>
      <c r="F6100" t="s">
        <v>55</v>
      </c>
      <c r="G6100" t="s">
        <v>15</v>
      </c>
      <c r="H6100" t="s">
        <v>20</v>
      </c>
      <c r="I6100" t="s">
        <v>100</v>
      </c>
      <c r="J6100">
        <v>98</v>
      </c>
      <c r="K6100">
        <v>1200</v>
      </c>
      <c r="L6100" s="7">
        <f>Sales_Data[[#This Row],[OrderQuantity]] *Sales_Data[[#This Row],[UnitPrice]]</f>
        <v>117600</v>
      </c>
      <c r="M6100" s="7">
        <f>Sales_Data[[#This Row],[UnitPrice]]-Sales_Data[[#This Row],[UnitCost]]</f>
        <v>400</v>
      </c>
      <c r="N6100" s="7">
        <f>Sales_Data[[#This Row],[Gross Revenue]]-Sales_Data[[#This Row],[Discount Amount ]]</f>
        <v>117200</v>
      </c>
      <c r="O6100" s="7">
        <f>Sales_Data[[#This Row],[OrderQuantity]] *Sales_Data[[#This Row],[UnitCost]]</f>
        <v>78400</v>
      </c>
      <c r="P6100" s="7">
        <f>Sales_Data[[#This Row],[ItemCost]] +Sales_Data[[#This Row],[ShippingCost]]</f>
        <v>78919.149999999994</v>
      </c>
      <c r="Q6100" s="7">
        <f>Sales_Data[[#This Row],[Gross Revenue]]-Sales_Data[[#This Row],[TotalFinancialCost]]</f>
        <v>38680.850000000006</v>
      </c>
      <c r="R6100" s="7">
        <f>Sales_Data[[#This Row],[Actul Bill Amount]]-Sales_Data[[#This Row],[ShippingCost]]</f>
        <v>116680.85</v>
      </c>
      <c r="S6100">
        <v>736</v>
      </c>
      <c r="T6100">
        <v>519.15</v>
      </c>
      <c r="U6100" t="s">
        <v>58</v>
      </c>
      <c r="V6100">
        <v>800</v>
      </c>
      <c r="W6100" t="s">
        <v>22</v>
      </c>
      <c r="X6100" t="str">
        <f t="shared" si="191"/>
        <v>Nagpur</v>
      </c>
    </row>
    <row r="6101" spans="1:24" x14ac:dyDescent="0.4">
      <c r="A6101">
        <v>106100</v>
      </c>
      <c r="B6101" s="5">
        <v>45818.054861111108</v>
      </c>
      <c r="C6101" s="3" t="str">
        <f>TEXT(Sales_Data[[#This Row],[OrderDate]],"mmmm")</f>
        <v>June</v>
      </c>
      <c r="D6101" s="3" t="str">
        <f t="shared" si="190"/>
        <v>2025</v>
      </c>
      <c r="E6101" t="s">
        <v>48</v>
      </c>
      <c r="F6101" t="s">
        <v>14</v>
      </c>
      <c r="G6101" t="s">
        <v>31</v>
      </c>
      <c r="H6101" t="s">
        <v>25</v>
      </c>
      <c r="I6101" t="s">
        <v>100</v>
      </c>
      <c r="J6101">
        <v>86</v>
      </c>
      <c r="K6101">
        <v>6500</v>
      </c>
      <c r="L6101" s="7">
        <f>Sales_Data[[#This Row],[OrderQuantity]] *Sales_Data[[#This Row],[UnitPrice]]</f>
        <v>559000</v>
      </c>
      <c r="M6101" s="7">
        <f>Sales_Data[[#This Row],[UnitPrice]]-Sales_Data[[#This Row],[UnitCost]]</f>
        <v>2300</v>
      </c>
      <c r="N6101" s="7">
        <f>Sales_Data[[#This Row],[Gross Revenue]]-Sales_Data[[#This Row],[Discount Amount ]]</f>
        <v>556700</v>
      </c>
      <c r="O6101" s="7">
        <f>Sales_Data[[#This Row],[OrderQuantity]] *Sales_Data[[#This Row],[UnitCost]]</f>
        <v>361200</v>
      </c>
      <c r="P6101" s="7">
        <f>Sales_Data[[#This Row],[ItemCost]] +Sales_Data[[#This Row],[ShippingCost]]</f>
        <v>361558.12</v>
      </c>
      <c r="Q6101" s="7">
        <f>Sales_Data[[#This Row],[Gross Revenue]]-Sales_Data[[#This Row],[TotalFinancialCost]]</f>
        <v>197441.88</v>
      </c>
      <c r="R6101" s="7">
        <f>Sales_Data[[#This Row],[Actul Bill Amount]]-Sales_Data[[#This Row],[ShippingCost]]</f>
        <v>556341.88</v>
      </c>
      <c r="S6101">
        <v>468</v>
      </c>
      <c r="T6101">
        <v>358.12</v>
      </c>
      <c r="U6101" t="s">
        <v>21</v>
      </c>
      <c r="V6101">
        <v>4200</v>
      </c>
      <c r="W6101" t="s">
        <v>27</v>
      </c>
      <c r="X6101" t="str">
        <f t="shared" si="191"/>
        <v>Mumbai</v>
      </c>
    </row>
    <row r="6102" spans="1:24" x14ac:dyDescent="0.4">
      <c r="A6102">
        <v>106101</v>
      </c>
      <c r="B6102" s="5">
        <v>45892.570138888892</v>
      </c>
      <c r="C6102" s="3" t="str">
        <f>TEXT(Sales_Data[[#This Row],[OrderDate]],"mmmm")</f>
        <v>August</v>
      </c>
      <c r="D6102" s="3" t="str">
        <f t="shared" si="190"/>
        <v>2025</v>
      </c>
      <c r="E6102" t="s">
        <v>19</v>
      </c>
      <c r="F6102" t="s">
        <v>46</v>
      </c>
      <c r="G6102" t="s">
        <v>29</v>
      </c>
      <c r="H6102" t="s">
        <v>25</v>
      </c>
      <c r="I6102" t="s">
        <v>100</v>
      </c>
      <c r="J6102">
        <v>91</v>
      </c>
      <c r="K6102">
        <v>4500</v>
      </c>
      <c r="L6102" s="7">
        <f>Sales_Data[[#This Row],[OrderQuantity]] *Sales_Data[[#This Row],[UnitPrice]]</f>
        <v>409500</v>
      </c>
      <c r="M6102" s="7">
        <f>Sales_Data[[#This Row],[UnitPrice]]-Sales_Data[[#This Row],[UnitCost]]</f>
        <v>1700</v>
      </c>
      <c r="N6102" s="7">
        <f>Sales_Data[[#This Row],[Gross Revenue]]-Sales_Data[[#This Row],[Discount Amount ]]</f>
        <v>407800</v>
      </c>
      <c r="O6102" s="7">
        <f>Sales_Data[[#This Row],[OrderQuantity]] *Sales_Data[[#This Row],[UnitCost]]</f>
        <v>254800</v>
      </c>
      <c r="P6102" s="7">
        <f>Sales_Data[[#This Row],[ItemCost]] +Sales_Data[[#This Row],[ShippingCost]]</f>
        <v>255209.25</v>
      </c>
      <c r="Q6102" s="7">
        <f>Sales_Data[[#This Row],[Gross Revenue]]-Sales_Data[[#This Row],[TotalFinancialCost]]</f>
        <v>154290.75</v>
      </c>
      <c r="R6102" s="7">
        <f>Sales_Data[[#This Row],[Actul Bill Amount]]-Sales_Data[[#This Row],[ShippingCost]]</f>
        <v>407390.75</v>
      </c>
      <c r="S6102">
        <v>528</v>
      </c>
      <c r="T6102">
        <v>409.25</v>
      </c>
      <c r="U6102" t="s">
        <v>47</v>
      </c>
      <c r="V6102">
        <v>2800</v>
      </c>
      <c r="W6102" t="s">
        <v>27</v>
      </c>
      <c r="X6102" t="str">
        <f t="shared" si="191"/>
        <v>Mumbai</v>
      </c>
    </row>
    <row r="6103" spans="1:24" x14ac:dyDescent="0.4">
      <c r="A6103">
        <v>106102</v>
      </c>
      <c r="B6103" s="5">
        <v>45847.136111111111</v>
      </c>
      <c r="C6103" s="3" t="str">
        <f>TEXT(Sales_Data[[#This Row],[OrderDate]],"mmmm")</f>
        <v>July</v>
      </c>
      <c r="D6103" s="3" t="str">
        <f t="shared" si="190"/>
        <v>2025</v>
      </c>
      <c r="E6103" t="s">
        <v>19</v>
      </c>
      <c r="F6103" t="s">
        <v>40</v>
      </c>
      <c r="G6103" t="s">
        <v>29</v>
      </c>
      <c r="H6103" t="s">
        <v>20</v>
      </c>
      <c r="I6103" t="s">
        <v>100</v>
      </c>
      <c r="J6103">
        <v>69</v>
      </c>
      <c r="K6103">
        <v>5500</v>
      </c>
      <c r="L6103" s="7">
        <f>Sales_Data[[#This Row],[OrderQuantity]] *Sales_Data[[#This Row],[UnitPrice]]</f>
        <v>379500</v>
      </c>
      <c r="M6103" s="7">
        <f>Sales_Data[[#This Row],[UnitPrice]]-Sales_Data[[#This Row],[UnitCost]]</f>
        <v>2000</v>
      </c>
      <c r="N6103" s="7">
        <f>Sales_Data[[#This Row],[Gross Revenue]]-Sales_Data[[#This Row],[Discount Amount ]]</f>
        <v>377500</v>
      </c>
      <c r="O6103" s="7">
        <f>Sales_Data[[#This Row],[OrderQuantity]] *Sales_Data[[#This Row],[UnitCost]]</f>
        <v>241500</v>
      </c>
      <c r="P6103" s="7">
        <f>Sales_Data[[#This Row],[ItemCost]] +Sales_Data[[#This Row],[ShippingCost]]</f>
        <v>241948.79999999999</v>
      </c>
      <c r="Q6103" s="7">
        <f>Sales_Data[[#This Row],[Gross Revenue]]-Sales_Data[[#This Row],[TotalFinancialCost]]</f>
        <v>137551.20000000001</v>
      </c>
      <c r="R6103" s="7">
        <f>Sales_Data[[#This Row],[Actul Bill Amount]]-Sales_Data[[#This Row],[ShippingCost]]</f>
        <v>377051.2</v>
      </c>
      <c r="S6103">
        <v>420</v>
      </c>
      <c r="T6103">
        <v>448.8</v>
      </c>
      <c r="U6103" t="s">
        <v>41</v>
      </c>
      <c r="V6103">
        <v>3500</v>
      </c>
      <c r="W6103" t="s">
        <v>22</v>
      </c>
      <c r="X6103" t="str">
        <f t="shared" si="191"/>
        <v>Nagpur</v>
      </c>
    </row>
    <row r="6104" spans="1:24" x14ac:dyDescent="0.4">
      <c r="A6104">
        <v>106103</v>
      </c>
      <c r="B6104" s="5">
        <v>45774.430555555555</v>
      </c>
      <c r="C6104" s="3" t="str">
        <f>TEXT(Sales_Data[[#This Row],[OrderDate]],"mmmm")</f>
        <v>April</v>
      </c>
      <c r="D6104" s="3" t="str">
        <f t="shared" si="190"/>
        <v>2025</v>
      </c>
      <c r="E6104" t="s">
        <v>50</v>
      </c>
      <c r="F6104" t="s">
        <v>24</v>
      </c>
      <c r="G6104" t="s">
        <v>29</v>
      </c>
      <c r="H6104" t="s">
        <v>20</v>
      </c>
      <c r="I6104" t="s">
        <v>100</v>
      </c>
      <c r="J6104">
        <v>26</v>
      </c>
      <c r="K6104">
        <v>45000</v>
      </c>
      <c r="L6104" s="7">
        <f>Sales_Data[[#This Row],[OrderQuantity]] *Sales_Data[[#This Row],[UnitPrice]]</f>
        <v>1170000</v>
      </c>
      <c r="M6104" s="7">
        <f>Sales_Data[[#This Row],[UnitPrice]]-Sales_Data[[#This Row],[UnitCost]]</f>
        <v>13000</v>
      </c>
      <c r="N6104" s="7">
        <f>Sales_Data[[#This Row],[Gross Revenue]]-Sales_Data[[#This Row],[Discount Amount ]]</f>
        <v>1157000</v>
      </c>
      <c r="O6104" s="7">
        <f>Sales_Data[[#This Row],[OrderQuantity]] *Sales_Data[[#This Row],[UnitCost]]</f>
        <v>832000</v>
      </c>
      <c r="P6104" s="7">
        <f>Sales_Data[[#This Row],[ItemCost]] +Sales_Data[[#This Row],[ShippingCost]]</f>
        <v>832703.82</v>
      </c>
      <c r="Q6104" s="7">
        <f>Sales_Data[[#This Row],[Gross Revenue]]-Sales_Data[[#This Row],[TotalFinancialCost]]</f>
        <v>337296.18000000005</v>
      </c>
      <c r="R6104" s="7">
        <f>Sales_Data[[#This Row],[Actul Bill Amount]]-Sales_Data[[#This Row],[ShippingCost]]</f>
        <v>1156296.18</v>
      </c>
      <c r="S6104">
        <v>616</v>
      </c>
      <c r="T6104">
        <v>703.82</v>
      </c>
      <c r="U6104" t="s">
        <v>26</v>
      </c>
      <c r="V6104">
        <v>32000</v>
      </c>
      <c r="W6104" t="s">
        <v>22</v>
      </c>
      <c r="X6104" t="str">
        <f t="shared" si="191"/>
        <v>Nagpur</v>
      </c>
    </row>
    <row r="6105" spans="1:24" x14ac:dyDescent="0.4">
      <c r="A6105">
        <v>106104</v>
      </c>
      <c r="B6105" s="5">
        <v>45928.681250000001</v>
      </c>
      <c r="C6105" s="3" t="str">
        <f>TEXT(Sales_Data[[#This Row],[OrderDate]],"mmmm")</f>
        <v>September</v>
      </c>
      <c r="D6105" s="3" t="str">
        <f t="shared" si="190"/>
        <v>2025</v>
      </c>
      <c r="E6105" t="s">
        <v>39</v>
      </c>
      <c r="F6105" t="s">
        <v>14</v>
      </c>
      <c r="G6105" t="s">
        <v>15</v>
      </c>
      <c r="H6105" t="s">
        <v>20</v>
      </c>
      <c r="I6105" t="s">
        <v>100</v>
      </c>
      <c r="J6105">
        <v>50</v>
      </c>
      <c r="K6105">
        <v>3200</v>
      </c>
      <c r="L6105" s="7">
        <f>Sales_Data[[#This Row],[OrderQuantity]] *Sales_Data[[#This Row],[UnitPrice]]</f>
        <v>160000</v>
      </c>
      <c r="M6105" s="7">
        <f>Sales_Data[[#This Row],[UnitPrice]]-Sales_Data[[#This Row],[UnitCost]]</f>
        <v>1200</v>
      </c>
      <c r="N6105" s="7">
        <f>Sales_Data[[#This Row],[Gross Revenue]]-Sales_Data[[#This Row],[Discount Amount ]]</f>
        <v>158800</v>
      </c>
      <c r="O6105" s="7">
        <f>Sales_Data[[#This Row],[OrderQuantity]] *Sales_Data[[#This Row],[UnitCost]]</f>
        <v>100000</v>
      </c>
      <c r="P6105" s="7">
        <f>Sales_Data[[#This Row],[ItemCost]] +Sales_Data[[#This Row],[ShippingCost]]</f>
        <v>100771.48</v>
      </c>
      <c r="Q6105" s="7">
        <f>Sales_Data[[#This Row],[Gross Revenue]]-Sales_Data[[#This Row],[TotalFinancialCost]]</f>
        <v>59228.520000000004</v>
      </c>
      <c r="R6105" s="7">
        <f>Sales_Data[[#This Row],[Actul Bill Amount]]-Sales_Data[[#This Row],[ShippingCost]]</f>
        <v>158028.51999999999</v>
      </c>
      <c r="S6105">
        <v>818</v>
      </c>
      <c r="T6105">
        <v>771.48</v>
      </c>
      <c r="U6105" t="s">
        <v>17</v>
      </c>
      <c r="V6105">
        <v>2000</v>
      </c>
      <c r="W6105" t="s">
        <v>22</v>
      </c>
      <c r="X6105" t="str">
        <f t="shared" si="191"/>
        <v>Nagpur</v>
      </c>
    </row>
    <row r="6106" spans="1:24" x14ac:dyDescent="0.4">
      <c r="A6106">
        <v>106105</v>
      </c>
      <c r="B6106" s="5">
        <v>45915.895833333336</v>
      </c>
      <c r="C6106" s="3" t="str">
        <f>TEXT(Sales_Data[[#This Row],[OrderDate]],"mmmm")</f>
        <v>September</v>
      </c>
      <c r="D6106" s="3" t="str">
        <f t="shared" si="190"/>
        <v>2025</v>
      </c>
      <c r="E6106" t="s">
        <v>19</v>
      </c>
      <c r="F6106" t="s">
        <v>46</v>
      </c>
      <c r="G6106" t="s">
        <v>29</v>
      </c>
      <c r="H6106" t="s">
        <v>37</v>
      </c>
      <c r="I6106" t="s">
        <v>100</v>
      </c>
      <c r="J6106">
        <v>31</v>
      </c>
      <c r="K6106">
        <v>15000</v>
      </c>
      <c r="L6106" s="7">
        <f>Sales_Data[[#This Row],[OrderQuantity]] *Sales_Data[[#This Row],[UnitPrice]]</f>
        <v>465000</v>
      </c>
      <c r="M6106" s="7">
        <f>Sales_Data[[#This Row],[UnitPrice]]-Sales_Data[[#This Row],[UnitCost]]</f>
        <v>5500</v>
      </c>
      <c r="N6106" s="7">
        <f>Sales_Data[[#This Row],[Gross Revenue]]-Sales_Data[[#This Row],[Discount Amount ]]</f>
        <v>459500</v>
      </c>
      <c r="O6106" s="7">
        <f>Sales_Data[[#This Row],[OrderQuantity]] *Sales_Data[[#This Row],[UnitCost]]</f>
        <v>294500</v>
      </c>
      <c r="P6106" s="7">
        <f>Sales_Data[[#This Row],[ItemCost]] +Sales_Data[[#This Row],[ShippingCost]]</f>
        <v>294927.59999999998</v>
      </c>
      <c r="Q6106" s="7">
        <f>Sales_Data[[#This Row],[Gross Revenue]]-Sales_Data[[#This Row],[TotalFinancialCost]]</f>
        <v>170072.40000000002</v>
      </c>
      <c r="R6106" s="7">
        <f>Sales_Data[[#This Row],[Actul Bill Amount]]-Sales_Data[[#This Row],[ShippingCost]]</f>
        <v>459072.4</v>
      </c>
      <c r="S6106">
        <v>621</v>
      </c>
      <c r="T6106">
        <v>427.6</v>
      </c>
      <c r="U6106" t="s">
        <v>53</v>
      </c>
      <c r="V6106">
        <v>9500</v>
      </c>
      <c r="W6106" t="s">
        <v>38</v>
      </c>
      <c r="X6106" t="str">
        <f t="shared" si="191"/>
        <v>Kolkata</v>
      </c>
    </row>
    <row r="6107" spans="1:24" x14ac:dyDescent="0.4">
      <c r="A6107">
        <v>106106</v>
      </c>
      <c r="B6107" s="5">
        <v>45837.272916666669</v>
      </c>
      <c r="C6107" s="3" t="str">
        <f>TEXT(Sales_Data[[#This Row],[OrderDate]],"mmmm")</f>
        <v>June</v>
      </c>
      <c r="D6107" s="3" t="str">
        <f t="shared" si="190"/>
        <v>2025</v>
      </c>
      <c r="E6107" t="s">
        <v>39</v>
      </c>
      <c r="F6107" t="s">
        <v>46</v>
      </c>
      <c r="G6107" t="s">
        <v>29</v>
      </c>
      <c r="H6107" t="s">
        <v>37</v>
      </c>
      <c r="I6107" t="s">
        <v>100</v>
      </c>
      <c r="J6107">
        <v>61</v>
      </c>
      <c r="K6107">
        <v>4500</v>
      </c>
      <c r="L6107" s="7">
        <f>Sales_Data[[#This Row],[OrderQuantity]] *Sales_Data[[#This Row],[UnitPrice]]</f>
        <v>274500</v>
      </c>
      <c r="M6107" s="7">
        <f>Sales_Data[[#This Row],[UnitPrice]]-Sales_Data[[#This Row],[UnitCost]]</f>
        <v>1700</v>
      </c>
      <c r="N6107" s="7">
        <f>Sales_Data[[#This Row],[Gross Revenue]]-Sales_Data[[#This Row],[Discount Amount ]]</f>
        <v>272800</v>
      </c>
      <c r="O6107" s="7">
        <f>Sales_Data[[#This Row],[OrderQuantity]] *Sales_Data[[#This Row],[UnitCost]]</f>
        <v>170800</v>
      </c>
      <c r="P6107" s="7">
        <f>Sales_Data[[#This Row],[ItemCost]] +Sales_Data[[#This Row],[ShippingCost]]</f>
        <v>173210.76</v>
      </c>
      <c r="Q6107" s="7">
        <f>Sales_Data[[#This Row],[Gross Revenue]]-Sales_Data[[#This Row],[TotalFinancialCost]]</f>
        <v>101289.23999999999</v>
      </c>
      <c r="R6107" s="7">
        <f>Sales_Data[[#This Row],[Actul Bill Amount]]-Sales_Data[[#This Row],[ShippingCost]]</f>
        <v>270389.24</v>
      </c>
      <c r="S6107">
        <v>1177</v>
      </c>
      <c r="T6107">
        <v>2410.7600000000002</v>
      </c>
      <c r="U6107" t="s">
        <v>47</v>
      </c>
      <c r="V6107">
        <v>2800</v>
      </c>
      <c r="W6107" t="s">
        <v>38</v>
      </c>
      <c r="X6107" t="str">
        <f t="shared" si="191"/>
        <v>Kolkata</v>
      </c>
    </row>
    <row r="6108" spans="1:24" x14ac:dyDescent="0.4">
      <c r="A6108">
        <v>106107</v>
      </c>
      <c r="B6108" s="5">
        <v>45829.018750000003</v>
      </c>
      <c r="C6108" s="3" t="str">
        <f>TEXT(Sales_Data[[#This Row],[OrderDate]],"mmmm")</f>
        <v>June</v>
      </c>
      <c r="D6108" s="3" t="str">
        <f t="shared" si="190"/>
        <v>2025</v>
      </c>
      <c r="E6108" t="s">
        <v>50</v>
      </c>
      <c r="F6108" t="s">
        <v>35</v>
      </c>
      <c r="G6108" t="s">
        <v>29</v>
      </c>
      <c r="H6108" t="s">
        <v>16</v>
      </c>
      <c r="I6108" t="s">
        <v>100</v>
      </c>
      <c r="J6108">
        <v>21</v>
      </c>
      <c r="K6108">
        <v>8500</v>
      </c>
      <c r="L6108" s="7">
        <f>Sales_Data[[#This Row],[OrderQuantity]] *Sales_Data[[#This Row],[UnitPrice]]</f>
        <v>178500</v>
      </c>
      <c r="M6108" s="7">
        <f>Sales_Data[[#This Row],[UnitPrice]]-Sales_Data[[#This Row],[UnitCost]]</f>
        <v>3000</v>
      </c>
      <c r="N6108" s="7">
        <f>Sales_Data[[#This Row],[Gross Revenue]]-Sales_Data[[#This Row],[Discount Amount ]]</f>
        <v>175500</v>
      </c>
      <c r="O6108" s="7">
        <f>Sales_Data[[#This Row],[OrderQuantity]] *Sales_Data[[#This Row],[UnitCost]]</f>
        <v>115500</v>
      </c>
      <c r="P6108" s="7">
        <f>Sales_Data[[#This Row],[ItemCost]] +Sales_Data[[#This Row],[ShippingCost]]</f>
        <v>115889.4</v>
      </c>
      <c r="Q6108" s="7">
        <f>Sales_Data[[#This Row],[Gross Revenue]]-Sales_Data[[#This Row],[TotalFinancialCost]]</f>
        <v>62610.600000000006</v>
      </c>
      <c r="R6108" s="7">
        <f>Sales_Data[[#This Row],[Actul Bill Amount]]-Sales_Data[[#This Row],[ShippingCost]]</f>
        <v>175110.6</v>
      </c>
      <c r="S6108">
        <v>1190</v>
      </c>
      <c r="T6108">
        <v>389.4</v>
      </c>
      <c r="U6108" t="s">
        <v>49</v>
      </c>
      <c r="V6108">
        <v>5500</v>
      </c>
      <c r="W6108" t="s">
        <v>18</v>
      </c>
      <c r="X6108" t="str">
        <f t="shared" si="191"/>
        <v>Bengaluru</v>
      </c>
    </row>
    <row r="6109" spans="1:24" x14ac:dyDescent="0.4">
      <c r="A6109">
        <v>106108</v>
      </c>
      <c r="B6109" s="5">
        <v>45931.836111111108</v>
      </c>
      <c r="C6109" s="3" t="str">
        <f>TEXT(Sales_Data[[#This Row],[OrderDate]],"mmmm")</f>
        <v>October</v>
      </c>
      <c r="D6109" s="3" t="str">
        <f t="shared" si="190"/>
        <v>2025</v>
      </c>
      <c r="E6109" t="s">
        <v>45</v>
      </c>
      <c r="F6109" t="s">
        <v>28</v>
      </c>
      <c r="G6109" t="s">
        <v>15</v>
      </c>
      <c r="H6109" t="s">
        <v>20</v>
      </c>
      <c r="I6109" t="s">
        <v>100</v>
      </c>
      <c r="J6109">
        <v>15</v>
      </c>
      <c r="K6109">
        <v>450</v>
      </c>
      <c r="L6109" s="7">
        <f>Sales_Data[[#This Row],[OrderQuantity]] *Sales_Data[[#This Row],[UnitPrice]]</f>
        <v>6750</v>
      </c>
      <c r="M6109" s="7">
        <f>Sales_Data[[#This Row],[UnitPrice]]-Sales_Data[[#This Row],[UnitCost]]</f>
        <v>250</v>
      </c>
      <c r="N6109" s="7">
        <f>Sales_Data[[#This Row],[Gross Revenue]]-Sales_Data[[#This Row],[Discount Amount ]]</f>
        <v>6500</v>
      </c>
      <c r="O6109" s="7">
        <f>Sales_Data[[#This Row],[OrderQuantity]] *Sales_Data[[#This Row],[UnitCost]]</f>
        <v>3000</v>
      </c>
      <c r="P6109" s="7">
        <f>Sales_Data[[#This Row],[ItemCost]] +Sales_Data[[#This Row],[ShippingCost]]</f>
        <v>4497.5200000000004</v>
      </c>
      <c r="Q6109" s="7">
        <f>Sales_Data[[#This Row],[Gross Revenue]]-Sales_Data[[#This Row],[TotalFinancialCost]]</f>
        <v>2252.4799999999996</v>
      </c>
      <c r="R6109" s="7">
        <f>Sales_Data[[#This Row],[Actul Bill Amount]]-Sales_Data[[#This Row],[ShippingCost]]</f>
        <v>5002.4799999999996</v>
      </c>
      <c r="S6109">
        <v>1151</v>
      </c>
      <c r="T6109">
        <v>1497.52</v>
      </c>
      <c r="U6109" t="s">
        <v>30</v>
      </c>
      <c r="V6109">
        <v>200</v>
      </c>
      <c r="W6109" t="s">
        <v>22</v>
      </c>
      <c r="X6109" t="str">
        <f t="shared" si="191"/>
        <v>Nagpur</v>
      </c>
    </row>
    <row r="6110" spans="1:24" x14ac:dyDescent="0.4">
      <c r="A6110">
        <v>106109</v>
      </c>
      <c r="B6110" s="5">
        <v>45916.365972222222</v>
      </c>
      <c r="C6110" s="3" t="str">
        <f>TEXT(Sales_Data[[#This Row],[OrderDate]],"mmmm")</f>
        <v>September</v>
      </c>
      <c r="D6110" s="3" t="str">
        <f t="shared" si="190"/>
        <v>2025</v>
      </c>
      <c r="E6110" t="s">
        <v>39</v>
      </c>
      <c r="F6110" t="s">
        <v>40</v>
      </c>
      <c r="G6110" t="s">
        <v>29</v>
      </c>
      <c r="H6110" t="s">
        <v>20</v>
      </c>
      <c r="I6110" t="s">
        <v>100</v>
      </c>
      <c r="J6110">
        <v>82</v>
      </c>
      <c r="K6110">
        <v>5500</v>
      </c>
      <c r="L6110" s="7">
        <f>Sales_Data[[#This Row],[OrderQuantity]] *Sales_Data[[#This Row],[UnitPrice]]</f>
        <v>451000</v>
      </c>
      <c r="M6110" s="7">
        <f>Sales_Data[[#This Row],[UnitPrice]]-Sales_Data[[#This Row],[UnitCost]]</f>
        <v>2000</v>
      </c>
      <c r="N6110" s="7">
        <f>Sales_Data[[#This Row],[Gross Revenue]]-Sales_Data[[#This Row],[Discount Amount ]]</f>
        <v>449000</v>
      </c>
      <c r="O6110" s="7">
        <f>Sales_Data[[#This Row],[OrderQuantity]] *Sales_Data[[#This Row],[UnitCost]]</f>
        <v>287000</v>
      </c>
      <c r="P6110" s="7">
        <f>Sales_Data[[#This Row],[ItemCost]] +Sales_Data[[#This Row],[ShippingCost]]</f>
        <v>287221.40999999997</v>
      </c>
      <c r="Q6110" s="7">
        <f>Sales_Data[[#This Row],[Gross Revenue]]-Sales_Data[[#This Row],[TotalFinancialCost]]</f>
        <v>163778.59000000003</v>
      </c>
      <c r="R6110" s="7">
        <f>Sales_Data[[#This Row],[Actul Bill Amount]]-Sales_Data[[#This Row],[ShippingCost]]</f>
        <v>448778.59</v>
      </c>
      <c r="S6110">
        <v>1136</v>
      </c>
      <c r="T6110">
        <v>221.41</v>
      </c>
      <c r="U6110" t="s">
        <v>41</v>
      </c>
      <c r="V6110">
        <v>3500</v>
      </c>
      <c r="W6110" t="s">
        <v>22</v>
      </c>
      <c r="X6110" t="str">
        <f t="shared" si="191"/>
        <v>Nagpur</v>
      </c>
    </row>
    <row r="6111" spans="1:24" x14ac:dyDescent="0.4">
      <c r="A6111">
        <v>106110</v>
      </c>
      <c r="B6111" s="5">
        <v>45792.683333333334</v>
      </c>
      <c r="C6111" s="3" t="str">
        <f>TEXT(Sales_Data[[#This Row],[OrderDate]],"mmmm")</f>
        <v>May</v>
      </c>
      <c r="D6111" s="3" t="str">
        <f t="shared" si="190"/>
        <v>2025</v>
      </c>
      <c r="E6111" t="s">
        <v>19</v>
      </c>
      <c r="F6111" t="s">
        <v>55</v>
      </c>
      <c r="G6111" t="s">
        <v>31</v>
      </c>
      <c r="H6111" t="s">
        <v>37</v>
      </c>
      <c r="I6111" t="s">
        <v>100</v>
      </c>
      <c r="J6111">
        <v>76</v>
      </c>
      <c r="K6111">
        <v>850</v>
      </c>
      <c r="L6111" s="7">
        <f>Sales_Data[[#This Row],[OrderQuantity]] *Sales_Data[[#This Row],[UnitPrice]]</f>
        <v>64600</v>
      </c>
      <c r="M6111" s="7">
        <f>Sales_Data[[#This Row],[UnitPrice]]-Sales_Data[[#This Row],[UnitCost]]</f>
        <v>300</v>
      </c>
      <c r="N6111" s="7">
        <f>Sales_Data[[#This Row],[Gross Revenue]]-Sales_Data[[#This Row],[Discount Amount ]]</f>
        <v>64300</v>
      </c>
      <c r="O6111" s="7">
        <f>Sales_Data[[#This Row],[OrderQuantity]] *Sales_Data[[#This Row],[UnitCost]]</f>
        <v>41800</v>
      </c>
      <c r="P6111" s="7">
        <f>Sales_Data[[#This Row],[ItemCost]] +Sales_Data[[#This Row],[ShippingCost]]</f>
        <v>42470.080000000002</v>
      </c>
      <c r="Q6111" s="7">
        <f>Sales_Data[[#This Row],[Gross Revenue]]-Sales_Data[[#This Row],[TotalFinancialCost]]</f>
        <v>22129.919999999998</v>
      </c>
      <c r="R6111" s="7">
        <f>Sales_Data[[#This Row],[Actul Bill Amount]]-Sales_Data[[#This Row],[ShippingCost]]</f>
        <v>63629.919999999998</v>
      </c>
      <c r="S6111">
        <v>1182</v>
      </c>
      <c r="T6111">
        <v>670.08</v>
      </c>
      <c r="U6111" t="s">
        <v>56</v>
      </c>
      <c r="V6111">
        <v>550</v>
      </c>
      <c r="W6111" t="s">
        <v>38</v>
      </c>
      <c r="X6111" t="str">
        <f t="shared" si="191"/>
        <v>Kolkata</v>
      </c>
    </row>
    <row r="6112" spans="1:24" x14ac:dyDescent="0.4">
      <c r="A6112">
        <v>106111</v>
      </c>
      <c r="B6112" s="5">
        <v>45828.03125</v>
      </c>
      <c r="C6112" s="3" t="str">
        <f>TEXT(Sales_Data[[#This Row],[OrderDate]],"mmmm")</f>
        <v>June</v>
      </c>
      <c r="D6112" s="3" t="str">
        <f t="shared" si="190"/>
        <v>2025</v>
      </c>
      <c r="E6112" t="s">
        <v>50</v>
      </c>
      <c r="F6112" t="s">
        <v>43</v>
      </c>
      <c r="G6112" t="s">
        <v>29</v>
      </c>
      <c r="H6112" t="s">
        <v>32</v>
      </c>
      <c r="I6112" t="s">
        <v>100</v>
      </c>
      <c r="J6112">
        <v>33</v>
      </c>
      <c r="K6112">
        <v>1800</v>
      </c>
      <c r="L6112" s="7">
        <f>Sales_Data[[#This Row],[OrderQuantity]] *Sales_Data[[#This Row],[UnitPrice]]</f>
        <v>59400</v>
      </c>
      <c r="M6112" s="7">
        <f>Sales_Data[[#This Row],[UnitPrice]]-Sales_Data[[#This Row],[UnitCost]]</f>
        <v>900</v>
      </c>
      <c r="N6112" s="7">
        <f>Sales_Data[[#This Row],[Gross Revenue]]-Sales_Data[[#This Row],[Discount Amount ]]</f>
        <v>58500</v>
      </c>
      <c r="O6112" s="7">
        <f>Sales_Data[[#This Row],[OrderQuantity]] *Sales_Data[[#This Row],[UnitCost]]</f>
        <v>29700</v>
      </c>
      <c r="P6112" s="7">
        <f>Sales_Data[[#This Row],[ItemCost]] +Sales_Data[[#This Row],[ShippingCost]]</f>
        <v>31295.48</v>
      </c>
      <c r="Q6112" s="7">
        <f>Sales_Data[[#This Row],[Gross Revenue]]-Sales_Data[[#This Row],[TotalFinancialCost]]</f>
        <v>28104.52</v>
      </c>
      <c r="R6112" s="7">
        <f>Sales_Data[[#This Row],[Actul Bill Amount]]-Sales_Data[[#This Row],[ShippingCost]]</f>
        <v>56904.52</v>
      </c>
      <c r="S6112">
        <v>434</v>
      </c>
      <c r="T6112">
        <v>1595.48</v>
      </c>
      <c r="U6112" t="s">
        <v>51</v>
      </c>
      <c r="V6112">
        <v>900</v>
      </c>
      <c r="W6112" t="s">
        <v>33</v>
      </c>
      <c r="X6112" t="str">
        <f t="shared" si="191"/>
        <v>Delhi</v>
      </c>
    </row>
    <row r="6113" spans="1:24" x14ac:dyDescent="0.4">
      <c r="A6113">
        <v>106112</v>
      </c>
      <c r="B6113" s="5">
        <v>45867.066666666666</v>
      </c>
      <c r="C6113" s="3" t="str">
        <f>TEXT(Sales_Data[[#This Row],[OrderDate]],"mmmm")</f>
        <v>July</v>
      </c>
      <c r="D6113" s="3" t="str">
        <f t="shared" si="190"/>
        <v>2025</v>
      </c>
      <c r="E6113" t="s">
        <v>19</v>
      </c>
      <c r="F6113" t="s">
        <v>14</v>
      </c>
      <c r="G6113" t="s">
        <v>15</v>
      </c>
      <c r="H6113" t="s">
        <v>20</v>
      </c>
      <c r="I6113" t="s">
        <v>100</v>
      </c>
      <c r="J6113">
        <v>16</v>
      </c>
      <c r="K6113">
        <v>6500</v>
      </c>
      <c r="L6113" s="7">
        <f>Sales_Data[[#This Row],[OrderQuantity]] *Sales_Data[[#This Row],[UnitPrice]]</f>
        <v>104000</v>
      </c>
      <c r="M6113" s="7">
        <f>Sales_Data[[#This Row],[UnitPrice]]-Sales_Data[[#This Row],[UnitCost]]</f>
        <v>2300</v>
      </c>
      <c r="N6113" s="7">
        <f>Sales_Data[[#This Row],[Gross Revenue]]-Sales_Data[[#This Row],[Discount Amount ]]</f>
        <v>101700</v>
      </c>
      <c r="O6113" s="7">
        <f>Sales_Data[[#This Row],[OrderQuantity]] *Sales_Data[[#This Row],[UnitCost]]</f>
        <v>67200</v>
      </c>
      <c r="P6113" s="7">
        <f>Sales_Data[[#This Row],[ItemCost]] +Sales_Data[[#This Row],[ShippingCost]]</f>
        <v>67531.16</v>
      </c>
      <c r="Q6113" s="7">
        <f>Sales_Data[[#This Row],[Gross Revenue]]-Sales_Data[[#This Row],[TotalFinancialCost]]</f>
        <v>36468.839999999997</v>
      </c>
      <c r="R6113" s="7">
        <f>Sales_Data[[#This Row],[Actul Bill Amount]]-Sales_Data[[#This Row],[ShippingCost]]</f>
        <v>101368.84</v>
      </c>
      <c r="S6113">
        <v>1195</v>
      </c>
      <c r="T6113">
        <v>331.16</v>
      </c>
      <c r="U6113" t="s">
        <v>21</v>
      </c>
      <c r="V6113">
        <v>4200</v>
      </c>
      <c r="W6113" t="s">
        <v>22</v>
      </c>
      <c r="X6113" t="str">
        <f t="shared" si="191"/>
        <v>Nagpur</v>
      </c>
    </row>
    <row r="6114" spans="1:24" x14ac:dyDescent="0.4">
      <c r="A6114">
        <v>106113</v>
      </c>
      <c r="B6114" s="5">
        <v>45893.765972222223</v>
      </c>
      <c r="C6114" s="3" t="str">
        <f>TEXT(Sales_Data[[#This Row],[OrderDate]],"mmmm")</f>
        <v>August</v>
      </c>
      <c r="D6114" s="3" t="str">
        <f t="shared" si="190"/>
        <v>2025</v>
      </c>
      <c r="E6114" t="s">
        <v>34</v>
      </c>
      <c r="F6114" t="s">
        <v>43</v>
      </c>
      <c r="G6114" t="s">
        <v>29</v>
      </c>
      <c r="H6114" t="s">
        <v>25</v>
      </c>
      <c r="I6114" t="s">
        <v>100</v>
      </c>
      <c r="J6114">
        <v>10</v>
      </c>
      <c r="K6114">
        <v>1800</v>
      </c>
      <c r="L6114" s="7">
        <f>Sales_Data[[#This Row],[OrderQuantity]] *Sales_Data[[#This Row],[UnitPrice]]</f>
        <v>18000</v>
      </c>
      <c r="M6114" s="7">
        <f>Sales_Data[[#This Row],[UnitPrice]]-Sales_Data[[#This Row],[UnitCost]]</f>
        <v>900</v>
      </c>
      <c r="N6114" s="7">
        <f>Sales_Data[[#This Row],[Gross Revenue]]-Sales_Data[[#This Row],[Discount Amount ]]</f>
        <v>17100</v>
      </c>
      <c r="O6114" s="7">
        <f>Sales_Data[[#This Row],[OrderQuantity]] *Sales_Data[[#This Row],[UnitCost]]</f>
        <v>9000</v>
      </c>
      <c r="P6114" s="7">
        <f>Sales_Data[[#This Row],[ItemCost]] +Sales_Data[[#This Row],[ShippingCost]]</f>
        <v>9388.74</v>
      </c>
      <c r="Q6114" s="7">
        <f>Sales_Data[[#This Row],[Gross Revenue]]-Sales_Data[[#This Row],[TotalFinancialCost]]</f>
        <v>8611.26</v>
      </c>
      <c r="R6114" s="7">
        <f>Sales_Data[[#This Row],[Actul Bill Amount]]-Sales_Data[[#This Row],[ShippingCost]]</f>
        <v>16711.259999999998</v>
      </c>
      <c r="S6114">
        <v>468</v>
      </c>
      <c r="T6114">
        <v>388.74</v>
      </c>
      <c r="U6114" t="s">
        <v>51</v>
      </c>
      <c r="V6114">
        <v>900</v>
      </c>
      <c r="W6114" t="s">
        <v>27</v>
      </c>
      <c r="X6114" t="str">
        <f t="shared" si="191"/>
        <v>Mumbai</v>
      </c>
    </row>
    <row r="6115" spans="1:24" x14ac:dyDescent="0.4">
      <c r="A6115">
        <v>106114</v>
      </c>
      <c r="B6115" s="5">
        <v>45843.915972222225</v>
      </c>
      <c r="C6115" s="3" t="str">
        <f>TEXT(Sales_Data[[#This Row],[OrderDate]],"mmmm")</f>
        <v>July</v>
      </c>
      <c r="D6115" s="3" t="str">
        <f t="shared" si="190"/>
        <v>2025</v>
      </c>
      <c r="E6115" t="s">
        <v>45</v>
      </c>
      <c r="F6115" t="s">
        <v>28</v>
      </c>
      <c r="G6115" t="s">
        <v>15</v>
      </c>
      <c r="H6115" t="s">
        <v>37</v>
      </c>
      <c r="I6115" t="s">
        <v>100</v>
      </c>
      <c r="J6115">
        <v>59</v>
      </c>
      <c r="K6115">
        <v>2500</v>
      </c>
      <c r="L6115" s="7">
        <f>Sales_Data[[#This Row],[OrderQuantity]] *Sales_Data[[#This Row],[UnitPrice]]</f>
        <v>147500</v>
      </c>
      <c r="M6115" s="7">
        <f>Sales_Data[[#This Row],[UnitPrice]]-Sales_Data[[#This Row],[UnitCost]]</f>
        <v>1000</v>
      </c>
      <c r="N6115" s="7">
        <f>Sales_Data[[#This Row],[Gross Revenue]]-Sales_Data[[#This Row],[Discount Amount ]]</f>
        <v>146500</v>
      </c>
      <c r="O6115" s="7">
        <f>Sales_Data[[#This Row],[OrderQuantity]] *Sales_Data[[#This Row],[UnitCost]]</f>
        <v>88500</v>
      </c>
      <c r="P6115" s="7">
        <f>Sales_Data[[#This Row],[ItemCost]] +Sales_Data[[#This Row],[ShippingCost]]</f>
        <v>90630.94</v>
      </c>
      <c r="Q6115" s="7">
        <f>Sales_Data[[#This Row],[Gross Revenue]]-Sales_Data[[#This Row],[TotalFinancialCost]]</f>
        <v>56869.06</v>
      </c>
      <c r="R6115" s="7">
        <f>Sales_Data[[#This Row],[Actul Bill Amount]]-Sales_Data[[#This Row],[ShippingCost]]</f>
        <v>144369.06</v>
      </c>
      <c r="S6115">
        <v>1082</v>
      </c>
      <c r="T6115">
        <v>2130.94</v>
      </c>
      <c r="U6115" t="s">
        <v>54</v>
      </c>
      <c r="V6115">
        <v>1500</v>
      </c>
      <c r="W6115" t="s">
        <v>38</v>
      </c>
      <c r="X6115" t="str">
        <f t="shared" si="191"/>
        <v>Kolkata</v>
      </c>
    </row>
    <row r="6116" spans="1:24" x14ac:dyDescent="0.4">
      <c r="A6116">
        <v>106115</v>
      </c>
      <c r="B6116" s="5">
        <v>46021.421527777777</v>
      </c>
      <c r="C6116" s="3" t="str">
        <f>TEXT(Sales_Data[[#This Row],[OrderDate]],"mmmm")</f>
        <v>December</v>
      </c>
      <c r="D6116" s="3" t="str">
        <f t="shared" si="190"/>
        <v>2025</v>
      </c>
      <c r="E6116" t="s">
        <v>19</v>
      </c>
      <c r="F6116" t="s">
        <v>43</v>
      </c>
      <c r="G6116" t="s">
        <v>15</v>
      </c>
      <c r="H6116" t="s">
        <v>20</v>
      </c>
      <c r="I6116" t="s">
        <v>100</v>
      </c>
      <c r="J6116">
        <v>40</v>
      </c>
      <c r="K6116">
        <v>2800</v>
      </c>
      <c r="L6116" s="7">
        <f>Sales_Data[[#This Row],[OrderQuantity]] *Sales_Data[[#This Row],[UnitPrice]]</f>
        <v>112000</v>
      </c>
      <c r="M6116" s="7">
        <f>Sales_Data[[#This Row],[UnitPrice]]-Sales_Data[[#This Row],[UnitCost]]</f>
        <v>1300</v>
      </c>
      <c r="N6116" s="7">
        <f>Sales_Data[[#This Row],[Gross Revenue]]-Sales_Data[[#This Row],[Discount Amount ]]</f>
        <v>110700</v>
      </c>
      <c r="O6116" s="7">
        <f>Sales_Data[[#This Row],[OrderQuantity]] *Sales_Data[[#This Row],[UnitCost]]</f>
        <v>60000</v>
      </c>
      <c r="P6116" s="7">
        <f>Sales_Data[[#This Row],[ItemCost]] +Sales_Data[[#This Row],[ShippingCost]]</f>
        <v>60605.66</v>
      </c>
      <c r="Q6116" s="7">
        <f>Sales_Data[[#This Row],[Gross Revenue]]-Sales_Data[[#This Row],[TotalFinancialCost]]</f>
        <v>51394.34</v>
      </c>
      <c r="R6116" s="7">
        <f>Sales_Data[[#This Row],[Actul Bill Amount]]-Sales_Data[[#This Row],[ShippingCost]]</f>
        <v>110094.34</v>
      </c>
      <c r="S6116">
        <v>489</v>
      </c>
      <c r="T6116">
        <v>605.66</v>
      </c>
      <c r="U6116" t="s">
        <v>61</v>
      </c>
      <c r="V6116">
        <v>1500</v>
      </c>
      <c r="W6116" t="s">
        <v>22</v>
      </c>
      <c r="X6116" t="str">
        <f t="shared" si="191"/>
        <v>Nagpur</v>
      </c>
    </row>
    <row r="6117" spans="1:24" x14ac:dyDescent="0.4">
      <c r="A6117">
        <v>106116</v>
      </c>
      <c r="B6117" s="5">
        <v>45752.915277777778</v>
      </c>
      <c r="C6117" s="3" t="str">
        <f>TEXT(Sales_Data[[#This Row],[OrderDate]],"mmmm")</f>
        <v>April</v>
      </c>
      <c r="D6117" s="3" t="str">
        <f t="shared" si="190"/>
        <v>2025</v>
      </c>
      <c r="E6117" t="s">
        <v>45</v>
      </c>
      <c r="F6117" t="s">
        <v>35</v>
      </c>
      <c r="G6117" t="s">
        <v>15</v>
      </c>
      <c r="H6117" t="s">
        <v>32</v>
      </c>
      <c r="I6117" t="s">
        <v>100</v>
      </c>
      <c r="J6117">
        <v>15</v>
      </c>
      <c r="K6117">
        <v>8500</v>
      </c>
      <c r="L6117" s="7">
        <f>Sales_Data[[#This Row],[OrderQuantity]] *Sales_Data[[#This Row],[UnitPrice]]</f>
        <v>127500</v>
      </c>
      <c r="M6117" s="7">
        <f>Sales_Data[[#This Row],[UnitPrice]]-Sales_Data[[#This Row],[UnitCost]]</f>
        <v>3000</v>
      </c>
      <c r="N6117" s="7">
        <f>Sales_Data[[#This Row],[Gross Revenue]]-Sales_Data[[#This Row],[Discount Amount ]]</f>
        <v>124500</v>
      </c>
      <c r="O6117" s="7">
        <f>Sales_Data[[#This Row],[OrderQuantity]] *Sales_Data[[#This Row],[UnitCost]]</f>
        <v>82500</v>
      </c>
      <c r="P6117" s="7">
        <f>Sales_Data[[#This Row],[ItemCost]] +Sales_Data[[#This Row],[ShippingCost]]</f>
        <v>83001.66</v>
      </c>
      <c r="Q6117" s="7">
        <f>Sales_Data[[#This Row],[Gross Revenue]]-Sales_Data[[#This Row],[TotalFinancialCost]]</f>
        <v>44498.34</v>
      </c>
      <c r="R6117" s="7">
        <f>Sales_Data[[#This Row],[Actul Bill Amount]]-Sales_Data[[#This Row],[ShippingCost]]</f>
        <v>123998.34</v>
      </c>
      <c r="S6117">
        <v>794</v>
      </c>
      <c r="T6117">
        <v>501.66</v>
      </c>
      <c r="U6117" t="s">
        <v>49</v>
      </c>
      <c r="V6117">
        <v>5500</v>
      </c>
      <c r="W6117" t="s">
        <v>33</v>
      </c>
      <c r="X6117" t="str">
        <f t="shared" si="191"/>
        <v>Delhi</v>
      </c>
    </row>
    <row r="6118" spans="1:24" x14ac:dyDescent="0.4">
      <c r="A6118">
        <v>106117</v>
      </c>
      <c r="B6118" s="5">
        <v>45668.397222222222</v>
      </c>
      <c r="C6118" s="3" t="str">
        <f>TEXT(Sales_Data[[#This Row],[OrderDate]],"mmmm")</f>
        <v>January</v>
      </c>
      <c r="D6118" s="3" t="str">
        <f t="shared" si="190"/>
        <v>2025</v>
      </c>
      <c r="E6118" t="s">
        <v>39</v>
      </c>
      <c r="F6118" t="s">
        <v>46</v>
      </c>
      <c r="G6118" t="s">
        <v>29</v>
      </c>
      <c r="H6118" t="s">
        <v>37</v>
      </c>
      <c r="I6118" t="s">
        <v>100</v>
      </c>
      <c r="J6118">
        <v>36</v>
      </c>
      <c r="K6118">
        <v>15000</v>
      </c>
      <c r="L6118" s="7">
        <f>Sales_Data[[#This Row],[OrderQuantity]] *Sales_Data[[#This Row],[UnitPrice]]</f>
        <v>540000</v>
      </c>
      <c r="M6118" s="7">
        <f>Sales_Data[[#This Row],[UnitPrice]]-Sales_Data[[#This Row],[UnitCost]]</f>
        <v>5500</v>
      </c>
      <c r="N6118" s="7">
        <f>Sales_Data[[#This Row],[Gross Revenue]]-Sales_Data[[#This Row],[Discount Amount ]]</f>
        <v>534500</v>
      </c>
      <c r="O6118" s="7">
        <f>Sales_Data[[#This Row],[OrderQuantity]] *Sales_Data[[#This Row],[UnitCost]]</f>
        <v>342000</v>
      </c>
      <c r="P6118" s="7">
        <f>Sales_Data[[#This Row],[ItemCost]] +Sales_Data[[#This Row],[ShippingCost]]</f>
        <v>342300.56</v>
      </c>
      <c r="Q6118" s="7">
        <f>Sales_Data[[#This Row],[Gross Revenue]]-Sales_Data[[#This Row],[TotalFinancialCost]]</f>
        <v>197699.44</v>
      </c>
      <c r="R6118" s="7">
        <f>Sales_Data[[#This Row],[Actul Bill Amount]]-Sales_Data[[#This Row],[ShippingCost]]</f>
        <v>534199.43999999994</v>
      </c>
      <c r="S6118">
        <v>763</v>
      </c>
      <c r="T6118">
        <v>300.56</v>
      </c>
      <c r="U6118" t="s">
        <v>53</v>
      </c>
      <c r="V6118">
        <v>9500</v>
      </c>
      <c r="W6118" t="s">
        <v>38</v>
      </c>
      <c r="X6118" t="str">
        <f t="shared" si="191"/>
        <v>Kolkata</v>
      </c>
    </row>
    <row r="6119" spans="1:24" x14ac:dyDescent="0.4">
      <c r="A6119">
        <v>106118</v>
      </c>
      <c r="B6119" s="5">
        <v>45725.378472222219</v>
      </c>
      <c r="C6119" s="3" t="str">
        <f>TEXT(Sales_Data[[#This Row],[OrderDate]],"mmmm")</f>
        <v>March</v>
      </c>
      <c r="D6119" s="3" t="str">
        <f t="shared" si="190"/>
        <v>2025</v>
      </c>
      <c r="E6119" t="s">
        <v>45</v>
      </c>
      <c r="F6119" t="s">
        <v>46</v>
      </c>
      <c r="G6119" t="s">
        <v>29</v>
      </c>
      <c r="H6119" t="s">
        <v>25</v>
      </c>
      <c r="I6119" t="s">
        <v>100</v>
      </c>
      <c r="J6119">
        <v>42</v>
      </c>
      <c r="K6119">
        <v>15000</v>
      </c>
      <c r="L6119" s="7">
        <f>Sales_Data[[#This Row],[OrderQuantity]] *Sales_Data[[#This Row],[UnitPrice]]</f>
        <v>630000</v>
      </c>
      <c r="M6119" s="7">
        <f>Sales_Data[[#This Row],[UnitPrice]]-Sales_Data[[#This Row],[UnitCost]]</f>
        <v>5500</v>
      </c>
      <c r="N6119" s="7">
        <f>Sales_Data[[#This Row],[Gross Revenue]]-Sales_Data[[#This Row],[Discount Amount ]]</f>
        <v>624500</v>
      </c>
      <c r="O6119" s="7">
        <f>Sales_Data[[#This Row],[OrderQuantity]] *Sales_Data[[#This Row],[UnitCost]]</f>
        <v>399000</v>
      </c>
      <c r="P6119" s="7">
        <f>Sales_Data[[#This Row],[ItemCost]] +Sales_Data[[#This Row],[ShippingCost]]</f>
        <v>400109.54</v>
      </c>
      <c r="Q6119" s="7">
        <f>Sales_Data[[#This Row],[Gross Revenue]]-Sales_Data[[#This Row],[TotalFinancialCost]]</f>
        <v>229890.46000000002</v>
      </c>
      <c r="R6119" s="7">
        <f>Sales_Data[[#This Row],[Actul Bill Amount]]-Sales_Data[[#This Row],[ShippingCost]]</f>
        <v>623390.46</v>
      </c>
      <c r="S6119">
        <v>1122</v>
      </c>
      <c r="T6119">
        <v>1109.54</v>
      </c>
      <c r="U6119" t="s">
        <v>53</v>
      </c>
      <c r="V6119">
        <v>9500</v>
      </c>
      <c r="W6119" t="s">
        <v>27</v>
      </c>
      <c r="X6119" t="str">
        <f t="shared" si="191"/>
        <v>Mumbai</v>
      </c>
    </row>
    <row r="6120" spans="1:24" x14ac:dyDescent="0.4">
      <c r="A6120">
        <v>106119</v>
      </c>
      <c r="B6120" s="5">
        <v>45867.031944444447</v>
      </c>
      <c r="C6120" s="3" t="str">
        <f>TEXT(Sales_Data[[#This Row],[OrderDate]],"mmmm")</f>
        <v>July</v>
      </c>
      <c r="D6120" s="3" t="str">
        <f t="shared" si="190"/>
        <v>2025</v>
      </c>
      <c r="E6120" t="s">
        <v>13</v>
      </c>
      <c r="F6120" t="s">
        <v>28</v>
      </c>
      <c r="G6120" t="s">
        <v>29</v>
      </c>
      <c r="H6120" t="s">
        <v>20</v>
      </c>
      <c r="I6120" t="s">
        <v>100</v>
      </c>
      <c r="J6120">
        <v>67</v>
      </c>
      <c r="K6120">
        <v>450</v>
      </c>
      <c r="L6120" s="7">
        <f>Sales_Data[[#This Row],[OrderQuantity]] *Sales_Data[[#This Row],[UnitPrice]]</f>
        <v>30150</v>
      </c>
      <c r="M6120" s="7">
        <f>Sales_Data[[#This Row],[UnitPrice]]-Sales_Data[[#This Row],[UnitCost]]</f>
        <v>250</v>
      </c>
      <c r="N6120" s="7">
        <f>Sales_Data[[#This Row],[Gross Revenue]]-Sales_Data[[#This Row],[Discount Amount ]]</f>
        <v>29900</v>
      </c>
      <c r="O6120" s="7">
        <f>Sales_Data[[#This Row],[OrderQuantity]] *Sales_Data[[#This Row],[UnitCost]]</f>
        <v>13400</v>
      </c>
      <c r="P6120" s="7">
        <f>Sales_Data[[#This Row],[ItemCost]] +Sales_Data[[#This Row],[ShippingCost]]</f>
        <v>14138.89</v>
      </c>
      <c r="Q6120" s="7">
        <f>Sales_Data[[#This Row],[Gross Revenue]]-Sales_Data[[#This Row],[TotalFinancialCost]]</f>
        <v>16011.11</v>
      </c>
      <c r="R6120" s="7">
        <f>Sales_Data[[#This Row],[Actul Bill Amount]]-Sales_Data[[#This Row],[ShippingCost]]</f>
        <v>29161.11</v>
      </c>
      <c r="S6120">
        <v>391</v>
      </c>
      <c r="T6120">
        <v>738.89</v>
      </c>
      <c r="U6120" t="s">
        <v>30</v>
      </c>
      <c r="V6120">
        <v>200</v>
      </c>
      <c r="W6120" t="s">
        <v>22</v>
      </c>
      <c r="X6120" t="str">
        <f t="shared" si="191"/>
        <v>Nagpur</v>
      </c>
    </row>
    <row r="6121" spans="1:24" x14ac:dyDescent="0.4">
      <c r="A6121">
        <v>106120</v>
      </c>
      <c r="B6121" s="5">
        <v>45853.120833333334</v>
      </c>
      <c r="C6121" s="3" t="str">
        <f>TEXT(Sales_Data[[#This Row],[OrderDate]],"mmmm")</f>
        <v>July</v>
      </c>
      <c r="D6121" s="3" t="str">
        <f t="shared" si="190"/>
        <v>2025</v>
      </c>
      <c r="E6121" t="s">
        <v>34</v>
      </c>
      <c r="F6121" t="s">
        <v>43</v>
      </c>
      <c r="G6121" t="s">
        <v>15</v>
      </c>
      <c r="H6121" t="s">
        <v>32</v>
      </c>
      <c r="I6121" t="s">
        <v>100</v>
      </c>
      <c r="J6121">
        <v>13</v>
      </c>
      <c r="K6121">
        <v>4500</v>
      </c>
      <c r="L6121" s="7">
        <f>Sales_Data[[#This Row],[OrderQuantity]] *Sales_Data[[#This Row],[UnitPrice]]</f>
        <v>58500</v>
      </c>
      <c r="M6121" s="7">
        <f>Sales_Data[[#This Row],[UnitPrice]]-Sales_Data[[#This Row],[UnitCost]]</f>
        <v>2000</v>
      </c>
      <c r="N6121" s="7">
        <f>Sales_Data[[#This Row],[Gross Revenue]]-Sales_Data[[#This Row],[Discount Amount ]]</f>
        <v>56500</v>
      </c>
      <c r="O6121" s="7">
        <f>Sales_Data[[#This Row],[OrderQuantity]] *Sales_Data[[#This Row],[UnitCost]]</f>
        <v>32500</v>
      </c>
      <c r="P6121" s="7">
        <f>Sales_Data[[#This Row],[ItemCost]] +Sales_Data[[#This Row],[ShippingCost]]</f>
        <v>35182.04</v>
      </c>
      <c r="Q6121" s="7">
        <f>Sales_Data[[#This Row],[Gross Revenue]]-Sales_Data[[#This Row],[TotalFinancialCost]]</f>
        <v>23317.96</v>
      </c>
      <c r="R6121" s="7">
        <f>Sales_Data[[#This Row],[Actul Bill Amount]]-Sales_Data[[#This Row],[ShippingCost]]</f>
        <v>53817.96</v>
      </c>
      <c r="S6121">
        <v>606</v>
      </c>
      <c r="T6121">
        <v>2682.04</v>
      </c>
      <c r="U6121" t="s">
        <v>44</v>
      </c>
      <c r="V6121">
        <v>2500</v>
      </c>
      <c r="W6121" t="s">
        <v>33</v>
      </c>
      <c r="X6121" t="str">
        <f t="shared" si="191"/>
        <v>Delhi</v>
      </c>
    </row>
    <row r="6122" spans="1:24" x14ac:dyDescent="0.4">
      <c r="A6122">
        <v>106121</v>
      </c>
      <c r="B6122" s="5">
        <v>45755.665277777778</v>
      </c>
      <c r="C6122" s="3" t="str">
        <f>TEXT(Sales_Data[[#This Row],[OrderDate]],"mmmm")</f>
        <v>April</v>
      </c>
      <c r="D6122" s="3" t="str">
        <f t="shared" si="190"/>
        <v>2025</v>
      </c>
      <c r="E6122" t="s">
        <v>13</v>
      </c>
      <c r="F6122" t="s">
        <v>24</v>
      </c>
      <c r="G6122" t="s">
        <v>15</v>
      </c>
      <c r="H6122" t="s">
        <v>20</v>
      </c>
      <c r="I6122" t="s">
        <v>100</v>
      </c>
      <c r="J6122">
        <v>32</v>
      </c>
      <c r="K6122">
        <v>25000</v>
      </c>
      <c r="L6122" s="7">
        <f>Sales_Data[[#This Row],[OrderQuantity]] *Sales_Data[[#This Row],[UnitPrice]]</f>
        <v>800000</v>
      </c>
      <c r="M6122" s="7">
        <f>Sales_Data[[#This Row],[UnitPrice]]-Sales_Data[[#This Row],[UnitCost]]</f>
        <v>7000</v>
      </c>
      <c r="N6122" s="7">
        <f>Sales_Data[[#This Row],[Gross Revenue]]-Sales_Data[[#This Row],[Discount Amount ]]</f>
        <v>793000</v>
      </c>
      <c r="O6122" s="7">
        <f>Sales_Data[[#This Row],[OrderQuantity]] *Sales_Data[[#This Row],[UnitCost]]</f>
        <v>576000</v>
      </c>
      <c r="P6122" s="7">
        <f>Sales_Data[[#This Row],[ItemCost]] +Sales_Data[[#This Row],[ShippingCost]]</f>
        <v>576267.1</v>
      </c>
      <c r="Q6122" s="7">
        <f>Sales_Data[[#This Row],[Gross Revenue]]-Sales_Data[[#This Row],[TotalFinancialCost]]</f>
        <v>223732.90000000002</v>
      </c>
      <c r="R6122" s="7">
        <f>Sales_Data[[#This Row],[Actul Bill Amount]]-Sales_Data[[#This Row],[ShippingCost]]</f>
        <v>792732.9</v>
      </c>
      <c r="S6122">
        <v>316</v>
      </c>
      <c r="T6122">
        <v>267.10000000000002</v>
      </c>
      <c r="U6122" t="s">
        <v>60</v>
      </c>
      <c r="V6122">
        <v>18000</v>
      </c>
      <c r="W6122" t="s">
        <v>22</v>
      </c>
      <c r="X6122" t="str">
        <f t="shared" si="191"/>
        <v>Nagpur</v>
      </c>
    </row>
    <row r="6123" spans="1:24" x14ac:dyDescent="0.4">
      <c r="A6123">
        <v>106122</v>
      </c>
      <c r="B6123" s="5">
        <v>45750.509027777778</v>
      </c>
      <c r="C6123" s="3" t="str">
        <f>TEXT(Sales_Data[[#This Row],[OrderDate]],"mmmm")</f>
        <v>April</v>
      </c>
      <c r="D6123" s="3" t="str">
        <f t="shared" si="190"/>
        <v>2025</v>
      </c>
      <c r="E6123" t="s">
        <v>45</v>
      </c>
      <c r="F6123" t="s">
        <v>43</v>
      </c>
      <c r="G6123" t="s">
        <v>31</v>
      </c>
      <c r="H6123" t="s">
        <v>25</v>
      </c>
      <c r="I6123" t="s">
        <v>100</v>
      </c>
      <c r="J6123">
        <v>71</v>
      </c>
      <c r="K6123">
        <v>2800</v>
      </c>
      <c r="L6123" s="7">
        <f>Sales_Data[[#This Row],[OrderQuantity]] *Sales_Data[[#This Row],[UnitPrice]]</f>
        <v>198800</v>
      </c>
      <c r="M6123" s="7">
        <f>Sales_Data[[#This Row],[UnitPrice]]-Sales_Data[[#This Row],[UnitCost]]</f>
        <v>1300</v>
      </c>
      <c r="N6123" s="7">
        <f>Sales_Data[[#This Row],[Gross Revenue]]-Sales_Data[[#This Row],[Discount Amount ]]</f>
        <v>197500</v>
      </c>
      <c r="O6123" s="7">
        <f>Sales_Data[[#This Row],[OrderQuantity]] *Sales_Data[[#This Row],[UnitCost]]</f>
        <v>106500</v>
      </c>
      <c r="P6123" s="7">
        <f>Sales_Data[[#This Row],[ItemCost]] +Sales_Data[[#This Row],[ShippingCost]]</f>
        <v>106944.32000000001</v>
      </c>
      <c r="Q6123" s="7">
        <f>Sales_Data[[#This Row],[Gross Revenue]]-Sales_Data[[#This Row],[TotalFinancialCost]]</f>
        <v>91855.679999999993</v>
      </c>
      <c r="R6123" s="7">
        <f>Sales_Data[[#This Row],[Actul Bill Amount]]-Sales_Data[[#This Row],[ShippingCost]]</f>
        <v>197055.68</v>
      </c>
      <c r="S6123">
        <v>472</v>
      </c>
      <c r="T6123">
        <v>444.32</v>
      </c>
      <c r="U6123" t="s">
        <v>61</v>
      </c>
      <c r="V6123">
        <v>1500</v>
      </c>
      <c r="W6123" t="s">
        <v>27</v>
      </c>
      <c r="X6123" t="str">
        <f t="shared" si="191"/>
        <v>Mumbai</v>
      </c>
    </row>
    <row r="6124" spans="1:24" x14ac:dyDescent="0.4">
      <c r="A6124">
        <v>106123</v>
      </c>
      <c r="B6124" s="5">
        <v>45679.371527777781</v>
      </c>
      <c r="C6124" s="3" t="str">
        <f>TEXT(Sales_Data[[#This Row],[OrderDate]],"mmmm")</f>
        <v>January</v>
      </c>
      <c r="D6124" s="3" t="str">
        <f t="shared" si="190"/>
        <v>2025</v>
      </c>
      <c r="E6124" t="s">
        <v>48</v>
      </c>
      <c r="F6124" t="s">
        <v>24</v>
      </c>
      <c r="G6124" t="s">
        <v>29</v>
      </c>
      <c r="H6124" t="s">
        <v>25</v>
      </c>
      <c r="I6124" t="s">
        <v>100</v>
      </c>
      <c r="J6124">
        <v>10</v>
      </c>
      <c r="K6124">
        <v>3500</v>
      </c>
      <c r="L6124" s="7">
        <f>Sales_Data[[#This Row],[OrderQuantity]] *Sales_Data[[#This Row],[UnitPrice]]</f>
        <v>35000</v>
      </c>
      <c r="M6124" s="7">
        <f>Sales_Data[[#This Row],[UnitPrice]]-Sales_Data[[#This Row],[UnitCost]]</f>
        <v>1300</v>
      </c>
      <c r="N6124" s="7">
        <f>Sales_Data[[#This Row],[Gross Revenue]]-Sales_Data[[#This Row],[Discount Amount ]]</f>
        <v>33700</v>
      </c>
      <c r="O6124" s="7">
        <f>Sales_Data[[#This Row],[OrderQuantity]] *Sales_Data[[#This Row],[UnitCost]]</f>
        <v>22000</v>
      </c>
      <c r="P6124" s="7">
        <f>Sales_Data[[#This Row],[ItemCost]] +Sales_Data[[#This Row],[ShippingCost]]</f>
        <v>23113.41</v>
      </c>
      <c r="Q6124" s="7">
        <f>Sales_Data[[#This Row],[Gross Revenue]]-Sales_Data[[#This Row],[TotalFinancialCost]]</f>
        <v>11886.59</v>
      </c>
      <c r="R6124" s="7">
        <f>Sales_Data[[#This Row],[Actul Bill Amount]]-Sales_Data[[#This Row],[ShippingCost]]</f>
        <v>32586.59</v>
      </c>
      <c r="S6124">
        <v>1114</v>
      </c>
      <c r="T6124">
        <v>1113.4100000000001</v>
      </c>
      <c r="U6124" t="s">
        <v>59</v>
      </c>
      <c r="V6124">
        <v>2200</v>
      </c>
      <c r="W6124" t="s">
        <v>27</v>
      </c>
      <c r="X6124" t="str">
        <f t="shared" si="191"/>
        <v>Mumbai</v>
      </c>
    </row>
    <row r="6125" spans="1:24" x14ac:dyDescent="0.4">
      <c r="A6125">
        <v>106124</v>
      </c>
      <c r="B6125" s="5">
        <v>45829.313888888886</v>
      </c>
      <c r="C6125" s="3" t="str">
        <f>TEXT(Sales_Data[[#This Row],[OrderDate]],"mmmm")</f>
        <v>June</v>
      </c>
      <c r="D6125" s="3" t="str">
        <f t="shared" si="190"/>
        <v>2025</v>
      </c>
      <c r="E6125" t="s">
        <v>48</v>
      </c>
      <c r="F6125" t="s">
        <v>43</v>
      </c>
      <c r="G6125" t="s">
        <v>15</v>
      </c>
      <c r="H6125" t="s">
        <v>20</v>
      </c>
      <c r="I6125" t="s">
        <v>100</v>
      </c>
      <c r="J6125">
        <v>58</v>
      </c>
      <c r="K6125">
        <v>1800</v>
      </c>
      <c r="L6125" s="7">
        <f>Sales_Data[[#This Row],[OrderQuantity]] *Sales_Data[[#This Row],[UnitPrice]]</f>
        <v>104400</v>
      </c>
      <c r="M6125" s="7">
        <f>Sales_Data[[#This Row],[UnitPrice]]-Sales_Data[[#This Row],[UnitCost]]</f>
        <v>900</v>
      </c>
      <c r="N6125" s="7">
        <f>Sales_Data[[#This Row],[Gross Revenue]]-Sales_Data[[#This Row],[Discount Amount ]]</f>
        <v>103500</v>
      </c>
      <c r="O6125" s="7">
        <f>Sales_Data[[#This Row],[OrderQuantity]] *Sales_Data[[#This Row],[UnitCost]]</f>
        <v>52200</v>
      </c>
      <c r="P6125" s="7">
        <f>Sales_Data[[#This Row],[ItemCost]] +Sales_Data[[#This Row],[ShippingCost]]</f>
        <v>52713.45</v>
      </c>
      <c r="Q6125" s="7">
        <f>Sales_Data[[#This Row],[Gross Revenue]]-Sales_Data[[#This Row],[TotalFinancialCost]]</f>
        <v>51686.55</v>
      </c>
      <c r="R6125" s="7">
        <f>Sales_Data[[#This Row],[Actul Bill Amount]]-Sales_Data[[#This Row],[ShippingCost]]</f>
        <v>102986.55</v>
      </c>
      <c r="S6125">
        <v>1071</v>
      </c>
      <c r="T6125">
        <v>513.45000000000005</v>
      </c>
      <c r="U6125" t="s">
        <v>51</v>
      </c>
      <c r="V6125">
        <v>900</v>
      </c>
      <c r="W6125" t="s">
        <v>22</v>
      </c>
      <c r="X6125" t="str">
        <f t="shared" si="191"/>
        <v>Nagpur</v>
      </c>
    </row>
    <row r="6126" spans="1:24" x14ac:dyDescent="0.4">
      <c r="A6126">
        <v>106125</v>
      </c>
      <c r="B6126" s="5">
        <v>45791.447222222225</v>
      </c>
      <c r="C6126" s="3" t="str">
        <f>TEXT(Sales_Data[[#This Row],[OrderDate]],"mmmm")</f>
        <v>May</v>
      </c>
      <c r="D6126" s="3" t="str">
        <f t="shared" si="190"/>
        <v>2025</v>
      </c>
      <c r="E6126" t="s">
        <v>13</v>
      </c>
      <c r="F6126" t="s">
        <v>28</v>
      </c>
      <c r="G6126" t="s">
        <v>31</v>
      </c>
      <c r="H6126" t="s">
        <v>16</v>
      </c>
      <c r="I6126" t="s">
        <v>100</v>
      </c>
      <c r="J6126">
        <v>97</v>
      </c>
      <c r="K6126">
        <v>2500</v>
      </c>
      <c r="L6126" s="7">
        <f>Sales_Data[[#This Row],[OrderQuantity]] *Sales_Data[[#This Row],[UnitPrice]]</f>
        <v>242500</v>
      </c>
      <c r="M6126" s="7">
        <f>Sales_Data[[#This Row],[UnitPrice]]-Sales_Data[[#This Row],[UnitCost]]</f>
        <v>1000</v>
      </c>
      <c r="N6126" s="7">
        <f>Sales_Data[[#This Row],[Gross Revenue]]-Sales_Data[[#This Row],[Discount Amount ]]</f>
        <v>241500</v>
      </c>
      <c r="O6126" s="7">
        <f>Sales_Data[[#This Row],[OrderQuantity]] *Sales_Data[[#This Row],[UnitCost]]</f>
        <v>145500</v>
      </c>
      <c r="P6126" s="7">
        <f>Sales_Data[[#This Row],[ItemCost]] +Sales_Data[[#This Row],[ShippingCost]]</f>
        <v>146124.32</v>
      </c>
      <c r="Q6126" s="7">
        <f>Sales_Data[[#This Row],[Gross Revenue]]-Sales_Data[[#This Row],[TotalFinancialCost]]</f>
        <v>96375.679999999993</v>
      </c>
      <c r="R6126" s="7">
        <f>Sales_Data[[#This Row],[Actul Bill Amount]]-Sales_Data[[#This Row],[ShippingCost]]</f>
        <v>240875.68</v>
      </c>
      <c r="S6126">
        <v>586</v>
      </c>
      <c r="T6126">
        <v>624.32000000000005</v>
      </c>
      <c r="U6126" t="s">
        <v>54</v>
      </c>
      <c r="V6126">
        <v>1500</v>
      </c>
      <c r="W6126" t="s">
        <v>18</v>
      </c>
      <c r="X6126" t="str">
        <f t="shared" si="191"/>
        <v>Bengaluru</v>
      </c>
    </row>
    <row r="6127" spans="1:24" x14ac:dyDescent="0.4">
      <c r="A6127">
        <v>106126</v>
      </c>
      <c r="B6127" s="5">
        <v>45682.336805555555</v>
      </c>
      <c r="C6127" s="3" t="str">
        <f>TEXT(Sales_Data[[#This Row],[OrderDate]],"mmmm")</f>
        <v>January</v>
      </c>
      <c r="D6127" s="3" t="str">
        <f t="shared" si="190"/>
        <v>2025</v>
      </c>
      <c r="E6127" t="s">
        <v>48</v>
      </c>
      <c r="F6127" t="s">
        <v>24</v>
      </c>
      <c r="G6127" t="s">
        <v>31</v>
      </c>
      <c r="H6127" t="s">
        <v>20</v>
      </c>
      <c r="I6127" t="s">
        <v>100</v>
      </c>
      <c r="J6127">
        <v>90</v>
      </c>
      <c r="K6127">
        <v>3500</v>
      </c>
      <c r="L6127" s="7">
        <f>Sales_Data[[#This Row],[OrderQuantity]] *Sales_Data[[#This Row],[UnitPrice]]</f>
        <v>315000</v>
      </c>
      <c r="M6127" s="7">
        <f>Sales_Data[[#This Row],[UnitPrice]]-Sales_Data[[#This Row],[UnitCost]]</f>
        <v>1300</v>
      </c>
      <c r="N6127" s="7">
        <f>Sales_Data[[#This Row],[Gross Revenue]]-Sales_Data[[#This Row],[Discount Amount ]]</f>
        <v>313700</v>
      </c>
      <c r="O6127" s="7">
        <f>Sales_Data[[#This Row],[OrderQuantity]] *Sales_Data[[#This Row],[UnitCost]]</f>
        <v>198000</v>
      </c>
      <c r="P6127" s="7">
        <f>Sales_Data[[#This Row],[ItemCost]] +Sales_Data[[#This Row],[ShippingCost]]</f>
        <v>198347.96</v>
      </c>
      <c r="Q6127" s="7">
        <f>Sales_Data[[#This Row],[Gross Revenue]]-Sales_Data[[#This Row],[TotalFinancialCost]]</f>
        <v>116652.04000000001</v>
      </c>
      <c r="R6127" s="7">
        <f>Sales_Data[[#This Row],[Actul Bill Amount]]-Sales_Data[[#This Row],[ShippingCost]]</f>
        <v>313352.03999999998</v>
      </c>
      <c r="S6127">
        <v>456</v>
      </c>
      <c r="T6127">
        <v>347.96</v>
      </c>
      <c r="U6127" t="s">
        <v>59</v>
      </c>
      <c r="V6127">
        <v>2200</v>
      </c>
      <c r="W6127" t="s">
        <v>22</v>
      </c>
      <c r="X6127" t="str">
        <f t="shared" si="191"/>
        <v>Nagpur</v>
      </c>
    </row>
    <row r="6128" spans="1:24" x14ac:dyDescent="0.4">
      <c r="A6128">
        <v>106127</v>
      </c>
      <c r="B6128" s="5">
        <v>45842.457638888889</v>
      </c>
      <c r="C6128" s="3" t="str">
        <f>TEXT(Sales_Data[[#This Row],[OrderDate]],"mmmm")</f>
        <v>July</v>
      </c>
      <c r="D6128" s="3" t="str">
        <f t="shared" si="190"/>
        <v>2025</v>
      </c>
      <c r="E6128" t="s">
        <v>34</v>
      </c>
      <c r="F6128" t="s">
        <v>14</v>
      </c>
      <c r="G6128" t="s">
        <v>29</v>
      </c>
      <c r="H6128" t="s">
        <v>25</v>
      </c>
      <c r="I6128" t="s">
        <v>100</v>
      </c>
      <c r="J6128">
        <v>66</v>
      </c>
      <c r="K6128">
        <v>6500</v>
      </c>
      <c r="L6128" s="7">
        <f>Sales_Data[[#This Row],[OrderQuantity]] *Sales_Data[[#This Row],[UnitPrice]]</f>
        <v>429000</v>
      </c>
      <c r="M6128" s="7">
        <f>Sales_Data[[#This Row],[UnitPrice]]-Sales_Data[[#This Row],[UnitCost]]</f>
        <v>2300</v>
      </c>
      <c r="N6128" s="7">
        <f>Sales_Data[[#This Row],[Gross Revenue]]-Sales_Data[[#This Row],[Discount Amount ]]</f>
        <v>426700</v>
      </c>
      <c r="O6128" s="7">
        <f>Sales_Data[[#This Row],[OrderQuantity]] *Sales_Data[[#This Row],[UnitCost]]</f>
        <v>277200</v>
      </c>
      <c r="P6128" s="7">
        <f>Sales_Data[[#This Row],[ItemCost]] +Sales_Data[[#This Row],[ShippingCost]]</f>
        <v>278015.27</v>
      </c>
      <c r="Q6128" s="7">
        <f>Sales_Data[[#This Row],[Gross Revenue]]-Sales_Data[[#This Row],[TotalFinancialCost]]</f>
        <v>150984.72999999998</v>
      </c>
      <c r="R6128" s="7">
        <f>Sales_Data[[#This Row],[Actul Bill Amount]]-Sales_Data[[#This Row],[ShippingCost]]</f>
        <v>425884.73</v>
      </c>
      <c r="S6128">
        <v>509</v>
      </c>
      <c r="T6128">
        <v>815.27</v>
      </c>
      <c r="U6128" t="s">
        <v>21</v>
      </c>
      <c r="V6128">
        <v>4200</v>
      </c>
      <c r="W6128" t="s">
        <v>27</v>
      </c>
      <c r="X6128" t="str">
        <f t="shared" si="191"/>
        <v>Mumbai</v>
      </c>
    </row>
    <row r="6129" spans="1:24" x14ac:dyDescent="0.4">
      <c r="A6129">
        <v>106128</v>
      </c>
      <c r="B6129" s="5">
        <v>45742.970138888886</v>
      </c>
      <c r="C6129" s="3" t="str">
        <f>TEXT(Sales_Data[[#This Row],[OrderDate]],"mmmm")</f>
        <v>March</v>
      </c>
      <c r="D6129" s="3" t="str">
        <f t="shared" si="190"/>
        <v>2025</v>
      </c>
      <c r="E6129" t="s">
        <v>42</v>
      </c>
      <c r="F6129" t="s">
        <v>28</v>
      </c>
      <c r="G6129" t="s">
        <v>15</v>
      </c>
      <c r="H6129" t="s">
        <v>32</v>
      </c>
      <c r="I6129" t="s">
        <v>100</v>
      </c>
      <c r="J6129">
        <v>4</v>
      </c>
      <c r="K6129">
        <v>450</v>
      </c>
      <c r="L6129" s="7">
        <f>Sales_Data[[#This Row],[OrderQuantity]] *Sales_Data[[#This Row],[UnitPrice]]</f>
        <v>1800</v>
      </c>
      <c r="M6129" s="7">
        <f>Sales_Data[[#This Row],[UnitPrice]]-Sales_Data[[#This Row],[UnitCost]]</f>
        <v>250</v>
      </c>
      <c r="N6129" s="7">
        <f>Sales_Data[[#This Row],[Gross Revenue]]-Sales_Data[[#This Row],[Discount Amount ]]</f>
        <v>1550</v>
      </c>
      <c r="O6129" s="7">
        <f>Sales_Data[[#This Row],[OrderQuantity]] *Sales_Data[[#This Row],[UnitCost]]</f>
        <v>800</v>
      </c>
      <c r="P6129" s="7">
        <f>Sales_Data[[#This Row],[ItemCost]] +Sales_Data[[#This Row],[ShippingCost]]</f>
        <v>2321.41</v>
      </c>
      <c r="Q6129" s="7">
        <f>Sales_Data[[#This Row],[Gross Revenue]]-Sales_Data[[#This Row],[TotalFinancialCost]]</f>
        <v>-521.40999999999985</v>
      </c>
      <c r="R6129" s="7">
        <f>Sales_Data[[#This Row],[Actul Bill Amount]]-Sales_Data[[#This Row],[ShippingCost]]</f>
        <v>28.589999999999918</v>
      </c>
      <c r="S6129">
        <v>929</v>
      </c>
      <c r="T6129">
        <v>1521.41</v>
      </c>
      <c r="U6129" t="s">
        <v>30</v>
      </c>
      <c r="V6129">
        <v>200</v>
      </c>
      <c r="W6129" t="s">
        <v>33</v>
      </c>
      <c r="X6129" t="str">
        <f t="shared" si="191"/>
        <v>Delhi</v>
      </c>
    </row>
    <row r="6130" spans="1:24" x14ac:dyDescent="0.4">
      <c r="A6130">
        <v>106129</v>
      </c>
      <c r="B6130" s="5">
        <v>45712.925694444442</v>
      </c>
      <c r="C6130" s="3" t="str">
        <f>TEXT(Sales_Data[[#This Row],[OrderDate]],"mmmm")</f>
        <v>February</v>
      </c>
      <c r="D6130" s="3" t="str">
        <f t="shared" si="190"/>
        <v>2025</v>
      </c>
      <c r="E6130" t="s">
        <v>34</v>
      </c>
      <c r="F6130" t="s">
        <v>40</v>
      </c>
      <c r="G6130" t="s">
        <v>29</v>
      </c>
      <c r="H6130" t="s">
        <v>32</v>
      </c>
      <c r="I6130" t="s">
        <v>100</v>
      </c>
      <c r="J6130">
        <v>82</v>
      </c>
      <c r="K6130">
        <v>5500</v>
      </c>
      <c r="L6130" s="7">
        <f>Sales_Data[[#This Row],[OrderQuantity]] *Sales_Data[[#This Row],[UnitPrice]]</f>
        <v>451000</v>
      </c>
      <c r="M6130" s="7">
        <f>Sales_Data[[#This Row],[UnitPrice]]-Sales_Data[[#This Row],[UnitCost]]</f>
        <v>2000</v>
      </c>
      <c r="N6130" s="7">
        <f>Sales_Data[[#This Row],[Gross Revenue]]-Sales_Data[[#This Row],[Discount Amount ]]</f>
        <v>449000</v>
      </c>
      <c r="O6130" s="7">
        <f>Sales_Data[[#This Row],[OrderQuantity]] *Sales_Data[[#This Row],[UnitCost]]</f>
        <v>287000</v>
      </c>
      <c r="P6130" s="7">
        <f>Sales_Data[[#This Row],[ItemCost]] +Sales_Data[[#This Row],[ShippingCost]]</f>
        <v>288229.37</v>
      </c>
      <c r="Q6130" s="7">
        <f>Sales_Data[[#This Row],[Gross Revenue]]-Sales_Data[[#This Row],[TotalFinancialCost]]</f>
        <v>162770.63</v>
      </c>
      <c r="R6130" s="7">
        <f>Sales_Data[[#This Row],[Actul Bill Amount]]-Sales_Data[[#This Row],[ShippingCost]]</f>
        <v>447770.63</v>
      </c>
      <c r="S6130">
        <v>1081</v>
      </c>
      <c r="T6130">
        <v>1229.3699999999999</v>
      </c>
      <c r="U6130" t="s">
        <v>41</v>
      </c>
      <c r="V6130">
        <v>3500</v>
      </c>
      <c r="W6130" t="s">
        <v>33</v>
      </c>
      <c r="X6130" t="str">
        <f t="shared" si="191"/>
        <v>Delhi</v>
      </c>
    </row>
    <row r="6131" spans="1:24" x14ac:dyDescent="0.4">
      <c r="A6131">
        <v>106130</v>
      </c>
      <c r="B6131" s="5">
        <v>45908.531944444447</v>
      </c>
      <c r="C6131" s="3" t="str">
        <f>TEXT(Sales_Data[[#This Row],[OrderDate]],"mmmm")</f>
        <v>September</v>
      </c>
      <c r="D6131" s="3" t="str">
        <f t="shared" si="190"/>
        <v>2025</v>
      </c>
      <c r="E6131" t="s">
        <v>23</v>
      </c>
      <c r="F6131" t="s">
        <v>24</v>
      </c>
      <c r="G6131" t="s">
        <v>31</v>
      </c>
      <c r="H6131" t="s">
        <v>37</v>
      </c>
      <c r="I6131" t="s">
        <v>100</v>
      </c>
      <c r="J6131">
        <v>84</v>
      </c>
      <c r="K6131">
        <v>45000</v>
      </c>
      <c r="L6131" s="7">
        <f>Sales_Data[[#This Row],[OrderQuantity]] *Sales_Data[[#This Row],[UnitPrice]]</f>
        <v>3780000</v>
      </c>
      <c r="M6131" s="7">
        <f>Sales_Data[[#This Row],[UnitPrice]]-Sales_Data[[#This Row],[UnitCost]]</f>
        <v>13000</v>
      </c>
      <c r="N6131" s="7">
        <f>Sales_Data[[#This Row],[Gross Revenue]]-Sales_Data[[#This Row],[Discount Amount ]]</f>
        <v>3767000</v>
      </c>
      <c r="O6131" s="7">
        <f>Sales_Data[[#This Row],[OrderQuantity]] *Sales_Data[[#This Row],[UnitCost]]</f>
        <v>2688000</v>
      </c>
      <c r="P6131" s="7">
        <f>Sales_Data[[#This Row],[ItemCost]] +Sales_Data[[#This Row],[ShippingCost]]</f>
        <v>2688909.77</v>
      </c>
      <c r="Q6131" s="7">
        <f>Sales_Data[[#This Row],[Gross Revenue]]-Sales_Data[[#This Row],[TotalFinancialCost]]</f>
        <v>1091090.23</v>
      </c>
      <c r="R6131" s="7">
        <f>Sales_Data[[#This Row],[Actul Bill Amount]]-Sales_Data[[#This Row],[ShippingCost]]</f>
        <v>3766090.23</v>
      </c>
      <c r="S6131">
        <v>392</v>
      </c>
      <c r="T6131">
        <v>909.77</v>
      </c>
      <c r="U6131" t="s">
        <v>26</v>
      </c>
      <c r="V6131">
        <v>32000</v>
      </c>
      <c r="W6131" t="s">
        <v>38</v>
      </c>
      <c r="X6131" t="str">
        <f t="shared" si="191"/>
        <v>Kolkata</v>
      </c>
    </row>
    <row r="6132" spans="1:24" x14ac:dyDescent="0.4">
      <c r="A6132">
        <v>106131</v>
      </c>
      <c r="B6132" s="5">
        <v>45801.5625</v>
      </c>
      <c r="C6132" s="3" t="str">
        <f>TEXT(Sales_Data[[#This Row],[OrderDate]],"mmmm")</f>
        <v>May</v>
      </c>
      <c r="D6132" s="3" t="str">
        <f t="shared" si="190"/>
        <v>2025</v>
      </c>
      <c r="E6132" t="s">
        <v>13</v>
      </c>
      <c r="F6132" t="s">
        <v>43</v>
      </c>
      <c r="G6132" t="s">
        <v>29</v>
      </c>
      <c r="H6132" t="s">
        <v>16</v>
      </c>
      <c r="I6132" t="s">
        <v>100</v>
      </c>
      <c r="J6132">
        <v>96</v>
      </c>
      <c r="K6132">
        <v>2800</v>
      </c>
      <c r="L6132" s="7">
        <f>Sales_Data[[#This Row],[OrderQuantity]] *Sales_Data[[#This Row],[UnitPrice]]</f>
        <v>268800</v>
      </c>
      <c r="M6132" s="7">
        <f>Sales_Data[[#This Row],[UnitPrice]]-Sales_Data[[#This Row],[UnitCost]]</f>
        <v>1300</v>
      </c>
      <c r="N6132" s="7">
        <f>Sales_Data[[#This Row],[Gross Revenue]]-Sales_Data[[#This Row],[Discount Amount ]]</f>
        <v>267500</v>
      </c>
      <c r="O6132" s="7">
        <f>Sales_Data[[#This Row],[OrderQuantity]] *Sales_Data[[#This Row],[UnitCost]]</f>
        <v>144000</v>
      </c>
      <c r="P6132" s="7">
        <f>Sales_Data[[#This Row],[ItemCost]] +Sales_Data[[#This Row],[ShippingCost]]</f>
        <v>145029.12</v>
      </c>
      <c r="Q6132" s="7">
        <f>Sales_Data[[#This Row],[Gross Revenue]]-Sales_Data[[#This Row],[TotalFinancialCost]]</f>
        <v>123770.88</v>
      </c>
      <c r="R6132" s="7">
        <f>Sales_Data[[#This Row],[Actul Bill Amount]]-Sales_Data[[#This Row],[ShippingCost]]</f>
        <v>266470.88</v>
      </c>
      <c r="S6132">
        <v>1055</v>
      </c>
      <c r="T6132">
        <v>1029.1199999999999</v>
      </c>
      <c r="U6132" t="s">
        <v>61</v>
      </c>
      <c r="V6132">
        <v>1500</v>
      </c>
      <c r="W6132" t="s">
        <v>18</v>
      </c>
      <c r="X6132" t="str">
        <f t="shared" si="191"/>
        <v>Bengaluru</v>
      </c>
    </row>
    <row r="6133" spans="1:24" x14ac:dyDescent="0.4">
      <c r="A6133">
        <v>106132</v>
      </c>
      <c r="B6133" s="5">
        <v>46008.345138888886</v>
      </c>
      <c r="C6133" s="3" t="str">
        <f>TEXT(Sales_Data[[#This Row],[OrderDate]],"mmmm")</f>
        <v>December</v>
      </c>
      <c r="D6133" s="3" t="str">
        <f t="shared" si="190"/>
        <v>2025</v>
      </c>
      <c r="E6133" t="s">
        <v>42</v>
      </c>
      <c r="F6133" t="s">
        <v>43</v>
      </c>
      <c r="G6133" t="s">
        <v>29</v>
      </c>
      <c r="H6133" t="s">
        <v>20</v>
      </c>
      <c r="I6133" t="s">
        <v>100</v>
      </c>
      <c r="J6133">
        <v>80</v>
      </c>
      <c r="K6133">
        <v>2800</v>
      </c>
      <c r="L6133" s="7">
        <f>Sales_Data[[#This Row],[OrderQuantity]] *Sales_Data[[#This Row],[UnitPrice]]</f>
        <v>224000</v>
      </c>
      <c r="M6133" s="7">
        <f>Sales_Data[[#This Row],[UnitPrice]]-Sales_Data[[#This Row],[UnitCost]]</f>
        <v>1300</v>
      </c>
      <c r="N6133" s="7">
        <f>Sales_Data[[#This Row],[Gross Revenue]]-Sales_Data[[#This Row],[Discount Amount ]]</f>
        <v>222700</v>
      </c>
      <c r="O6133" s="7">
        <f>Sales_Data[[#This Row],[OrderQuantity]] *Sales_Data[[#This Row],[UnitCost]]</f>
        <v>120000</v>
      </c>
      <c r="P6133" s="7">
        <f>Sales_Data[[#This Row],[ItemCost]] +Sales_Data[[#This Row],[ShippingCost]]</f>
        <v>120724.34</v>
      </c>
      <c r="Q6133" s="7">
        <f>Sales_Data[[#This Row],[Gross Revenue]]-Sales_Data[[#This Row],[TotalFinancialCost]]</f>
        <v>103275.66</v>
      </c>
      <c r="R6133" s="7">
        <f>Sales_Data[[#This Row],[Actul Bill Amount]]-Sales_Data[[#This Row],[ShippingCost]]</f>
        <v>221975.66</v>
      </c>
      <c r="S6133">
        <v>487</v>
      </c>
      <c r="T6133">
        <v>724.34</v>
      </c>
      <c r="U6133" t="s">
        <v>61</v>
      </c>
      <c r="V6133">
        <v>1500</v>
      </c>
      <c r="W6133" t="s">
        <v>22</v>
      </c>
      <c r="X6133" t="str">
        <f t="shared" si="191"/>
        <v>Nagpur</v>
      </c>
    </row>
    <row r="6134" spans="1:24" x14ac:dyDescent="0.4">
      <c r="A6134">
        <v>106133</v>
      </c>
      <c r="B6134" s="5">
        <v>45824.124305555553</v>
      </c>
      <c r="C6134" s="3" t="str">
        <f>TEXT(Sales_Data[[#This Row],[OrderDate]],"mmmm")</f>
        <v>June</v>
      </c>
      <c r="D6134" s="3" t="str">
        <f t="shared" si="190"/>
        <v>2025</v>
      </c>
      <c r="E6134" t="s">
        <v>34</v>
      </c>
      <c r="F6134" t="s">
        <v>46</v>
      </c>
      <c r="G6134" t="s">
        <v>31</v>
      </c>
      <c r="H6134" t="s">
        <v>37</v>
      </c>
      <c r="I6134" t="s">
        <v>100</v>
      </c>
      <c r="J6134">
        <v>58</v>
      </c>
      <c r="K6134">
        <v>15000</v>
      </c>
      <c r="L6134" s="7">
        <f>Sales_Data[[#This Row],[OrderQuantity]] *Sales_Data[[#This Row],[UnitPrice]]</f>
        <v>870000</v>
      </c>
      <c r="M6134" s="7">
        <f>Sales_Data[[#This Row],[UnitPrice]]-Sales_Data[[#This Row],[UnitCost]]</f>
        <v>5500</v>
      </c>
      <c r="N6134" s="7">
        <f>Sales_Data[[#This Row],[Gross Revenue]]-Sales_Data[[#This Row],[Discount Amount ]]</f>
        <v>864500</v>
      </c>
      <c r="O6134" s="7">
        <f>Sales_Data[[#This Row],[OrderQuantity]] *Sales_Data[[#This Row],[UnitCost]]</f>
        <v>551000</v>
      </c>
      <c r="P6134" s="7">
        <f>Sales_Data[[#This Row],[ItemCost]] +Sales_Data[[#This Row],[ShippingCost]]</f>
        <v>551410.53</v>
      </c>
      <c r="Q6134" s="7">
        <f>Sales_Data[[#This Row],[Gross Revenue]]-Sales_Data[[#This Row],[TotalFinancialCost]]</f>
        <v>318589.46999999997</v>
      </c>
      <c r="R6134" s="7">
        <f>Sales_Data[[#This Row],[Actul Bill Amount]]-Sales_Data[[#This Row],[ShippingCost]]</f>
        <v>864089.47</v>
      </c>
      <c r="S6134">
        <v>757</v>
      </c>
      <c r="T6134">
        <v>410.53</v>
      </c>
      <c r="U6134" t="s">
        <v>53</v>
      </c>
      <c r="V6134">
        <v>9500</v>
      </c>
      <c r="W6134" t="s">
        <v>38</v>
      </c>
      <c r="X6134" t="str">
        <f t="shared" si="191"/>
        <v>Kolkata</v>
      </c>
    </row>
    <row r="6135" spans="1:24" x14ac:dyDescent="0.4">
      <c r="A6135">
        <v>106134</v>
      </c>
      <c r="B6135" s="5">
        <v>45881.902083333334</v>
      </c>
      <c r="C6135" s="3" t="str">
        <f>TEXT(Sales_Data[[#This Row],[OrderDate]],"mmmm")</f>
        <v>August</v>
      </c>
      <c r="D6135" s="3" t="str">
        <f t="shared" si="190"/>
        <v>2025</v>
      </c>
      <c r="E6135" t="s">
        <v>42</v>
      </c>
      <c r="F6135" t="s">
        <v>24</v>
      </c>
      <c r="G6135" t="s">
        <v>29</v>
      </c>
      <c r="H6135" t="s">
        <v>25</v>
      </c>
      <c r="I6135" t="s">
        <v>100</v>
      </c>
      <c r="J6135">
        <v>64</v>
      </c>
      <c r="K6135">
        <v>3500</v>
      </c>
      <c r="L6135" s="7">
        <f>Sales_Data[[#This Row],[OrderQuantity]] *Sales_Data[[#This Row],[UnitPrice]]</f>
        <v>224000</v>
      </c>
      <c r="M6135" s="7">
        <f>Sales_Data[[#This Row],[UnitPrice]]-Sales_Data[[#This Row],[UnitCost]]</f>
        <v>1300</v>
      </c>
      <c r="N6135" s="7">
        <f>Sales_Data[[#This Row],[Gross Revenue]]-Sales_Data[[#This Row],[Discount Amount ]]</f>
        <v>222700</v>
      </c>
      <c r="O6135" s="7">
        <f>Sales_Data[[#This Row],[OrderQuantity]] *Sales_Data[[#This Row],[UnitCost]]</f>
        <v>140800</v>
      </c>
      <c r="P6135" s="7">
        <f>Sales_Data[[#This Row],[ItemCost]] +Sales_Data[[#This Row],[ShippingCost]]</f>
        <v>141887.12</v>
      </c>
      <c r="Q6135" s="7">
        <f>Sales_Data[[#This Row],[Gross Revenue]]-Sales_Data[[#This Row],[TotalFinancialCost]]</f>
        <v>82112.88</v>
      </c>
      <c r="R6135" s="7">
        <f>Sales_Data[[#This Row],[Actul Bill Amount]]-Sales_Data[[#This Row],[ShippingCost]]</f>
        <v>221612.88</v>
      </c>
      <c r="S6135">
        <v>437</v>
      </c>
      <c r="T6135">
        <v>1087.1199999999999</v>
      </c>
      <c r="U6135" t="s">
        <v>59</v>
      </c>
      <c r="V6135">
        <v>2200</v>
      </c>
      <c r="W6135" t="s">
        <v>27</v>
      </c>
      <c r="X6135" t="str">
        <f t="shared" si="191"/>
        <v>Mumbai</v>
      </c>
    </row>
    <row r="6136" spans="1:24" x14ac:dyDescent="0.4">
      <c r="A6136">
        <v>106135</v>
      </c>
      <c r="B6136" s="5">
        <v>45877.230555555558</v>
      </c>
      <c r="C6136" s="3" t="str">
        <f>TEXT(Sales_Data[[#This Row],[OrderDate]],"mmmm")</f>
        <v>August</v>
      </c>
      <c r="D6136" s="3" t="str">
        <f t="shared" si="190"/>
        <v>2025</v>
      </c>
      <c r="E6136" t="s">
        <v>13</v>
      </c>
      <c r="F6136" t="s">
        <v>40</v>
      </c>
      <c r="G6136" t="s">
        <v>29</v>
      </c>
      <c r="H6136" t="s">
        <v>37</v>
      </c>
      <c r="I6136" t="s">
        <v>100</v>
      </c>
      <c r="J6136">
        <v>37</v>
      </c>
      <c r="K6136">
        <v>5500</v>
      </c>
      <c r="L6136" s="7">
        <f>Sales_Data[[#This Row],[OrderQuantity]] *Sales_Data[[#This Row],[UnitPrice]]</f>
        <v>203500</v>
      </c>
      <c r="M6136" s="7">
        <f>Sales_Data[[#This Row],[UnitPrice]]-Sales_Data[[#This Row],[UnitCost]]</f>
        <v>2000</v>
      </c>
      <c r="N6136" s="7">
        <f>Sales_Data[[#This Row],[Gross Revenue]]-Sales_Data[[#This Row],[Discount Amount ]]</f>
        <v>201500</v>
      </c>
      <c r="O6136" s="7">
        <f>Sales_Data[[#This Row],[OrderQuantity]] *Sales_Data[[#This Row],[UnitCost]]</f>
        <v>129500</v>
      </c>
      <c r="P6136" s="7">
        <f>Sales_Data[[#This Row],[ItemCost]] +Sales_Data[[#This Row],[ShippingCost]]</f>
        <v>130002.3</v>
      </c>
      <c r="Q6136" s="7">
        <f>Sales_Data[[#This Row],[Gross Revenue]]-Sales_Data[[#This Row],[TotalFinancialCost]]</f>
        <v>73497.7</v>
      </c>
      <c r="R6136" s="7">
        <f>Sales_Data[[#This Row],[Actul Bill Amount]]-Sales_Data[[#This Row],[ShippingCost]]</f>
        <v>200997.7</v>
      </c>
      <c r="S6136">
        <v>1052</v>
      </c>
      <c r="T6136">
        <v>502.3</v>
      </c>
      <c r="U6136" t="s">
        <v>41</v>
      </c>
      <c r="V6136">
        <v>3500</v>
      </c>
      <c r="W6136" t="s">
        <v>38</v>
      </c>
      <c r="X6136" t="str">
        <f t="shared" si="191"/>
        <v>Kolkata</v>
      </c>
    </row>
    <row r="6137" spans="1:24" x14ac:dyDescent="0.4">
      <c r="A6137">
        <v>106136</v>
      </c>
      <c r="B6137" s="5">
        <v>45836.57708333333</v>
      </c>
      <c r="C6137" s="3" t="str">
        <f>TEXT(Sales_Data[[#This Row],[OrderDate]],"mmmm")</f>
        <v>June</v>
      </c>
      <c r="D6137" s="3" t="str">
        <f t="shared" si="190"/>
        <v>2025</v>
      </c>
      <c r="E6137" t="s">
        <v>50</v>
      </c>
      <c r="F6137" t="s">
        <v>28</v>
      </c>
      <c r="G6137" t="s">
        <v>15</v>
      </c>
      <c r="H6137" t="s">
        <v>25</v>
      </c>
      <c r="I6137" t="s">
        <v>100</v>
      </c>
      <c r="J6137">
        <v>55</v>
      </c>
      <c r="K6137">
        <v>2500</v>
      </c>
      <c r="L6137" s="7">
        <f>Sales_Data[[#This Row],[OrderQuantity]] *Sales_Data[[#This Row],[UnitPrice]]</f>
        <v>137500</v>
      </c>
      <c r="M6137" s="7">
        <f>Sales_Data[[#This Row],[UnitPrice]]-Sales_Data[[#This Row],[UnitCost]]</f>
        <v>1000</v>
      </c>
      <c r="N6137" s="7">
        <f>Sales_Data[[#This Row],[Gross Revenue]]-Sales_Data[[#This Row],[Discount Amount ]]</f>
        <v>136500</v>
      </c>
      <c r="O6137" s="7">
        <f>Sales_Data[[#This Row],[OrderQuantity]] *Sales_Data[[#This Row],[UnitCost]]</f>
        <v>82500</v>
      </c>
      <c r="P6137" s="7">
        <f>Sales_Data[[#This Row],[ItemCost]] +Sales_Data[[#This Row],[ShippingCost]]</f>
        <v>82782.36</v>
      </c>
      <c r="Q6137" s="7">
        <f>Sales_Data[[#This Row],[Gross Revenue]]-Sales_Data[[#This Row],[TotalFinancialCost]]</f>
        <v>54717.64</v>
      </c>
      <c r="R6137" s="7">
        <f>Sales_Data[[#This Row],[Actul Bill Amount]]-Sales_Data[[#This Row],[ShippingCost]]</f>
        <v>136217.64000000001</v>
      </c>
      <c r="S6137">
        <v>733</v>
      </c>
      <c r="T6137">
        <v>282.36</v>
      </c>
      <c r="U6137" t="s">
        <v>54</v>
      </c>
      <c r="V6137">
        <v>1500</v>
      </c>
      <c r="W6137" t="s">
        <v>27</v>
      </c>
      <c r="X6137" t="str">
        <f t="shared" si="191"/>
        <v>Mumbai</v>
      </c>
    </row>
    <row r="6138" spans="1:24" x14ac:dyDescent="0.4">
      <c r="A6138">
        <v>106137</v>
      </c>
      <c r="B6138" s="5">
        <v>45776.531944444447</v>
      </c>
      <c r="C6138" s="3" t="str">
        <f>TEXT(Sales_Data[[#This Row],[OrderDate]],"mmmm")</f>
        <v>April</v>
      </c>
      <c r="D6138" s="3" t="str">
        <f t="shared" si="190"/>
        <v>2025</v>
      </c>
      <c r="E6138" t="s">
        <v>39</v>
      </c>
      <c r="F6138" t="s">
        <v>55</v>
      </c>
      <c r="G6138" t="s">
        <v>31</v>
      </c>
      <c r="H6138" t="s">
        <v>32</v>
      </c>
      <c r="I6138" t="s">
        <v>100</v>
      </c>
      <c r="J6138">
        <v>55</v>
      </c>
      <c r="K6138">
        <v>600</v>
      </c>
      <c r="L6138" s="7">
        <f>Sales_Data[[#This Row],[OrderQuantity]] *Sales_Data[[#This Row],[UnitPrice]]</f>
        <v>33000</v>
      </c>
      <c r="M6138" s="7">
        <f>Sales_Data[[#This Row],[UnitPrice]]-Sales_Data[[#This Row],[UnitCost]]</f>
        <v>250</v>
      </c>
      <c r="N6138" s="7">
        <f>Sales_Data[[#This Row],[Gross Revenue]]-Sales_Data[[#This Row],[Discount Amount ]]</f>
        <v>32750</v>
      </c>
      <c r="O6138" s="7">
        <f>Sales_Data[[#This Row],[OrderQuantity]] *Sales_Data[[#This Row],[UnitCost]]</f>
        <v>19250</v>
      </c>
      <c r="P6138" s="7">
        <f>Sales_Data[[#This Row],[ItemCost]] +Sales_Data[[#This Row],[ShippingCost]]</f>
        <v>19534.84</v>
      </c>
      <c r="Q6138" s="7">
        <f>Sales_Data[[#This Row],[Gross Revenue]]-Sales_Data[[#This Row],[TotalFinancialCost]]</f>
        <v>13465.16</v>
      </c>
      <c r="R6138" s="7">
        <f>Sales_Data[[#This Row],[Actul Bill Amount]]-Sales_Data[[#This Row],[ShippingCost]]</f>
        <v>32465.16</v>
      </c>
      <c r="S6138">
        <v>1006</v>
      </c>
      <c r="T6138">
        <v>284.83999999999997</v>
      </c>
      <c r="U6138" t="s">
        <v>57</v>
      </c>
      <c r="V6138">
        <v>350</v>
      </c>
      <c r="W6138" t="s">
        <v>33</v>
      </c>
      <c r="X6138" t="str">
        <f t="shared" si="191"/>
        <v>Delhi</v>
      </c>
    </row>
    <row r="6139" spans="1:24" x14ac:dyDescent="0.4">
      <c r="A6139">
        <v>106138</v>
      </c>
      <c r="B6139" s="5">
        <v>45922.034722222219</v>
      </c>
      <c r="C6139" s="3" t="str">
        <f>TEXT(Sales_Data[[#This Row],[OrderDate]],"mmmm")</f>
        <v>September</v>
      </c>
      <c r="D6139" s="3" t="str">
        <f t="shared" si="190"/>
        <v>2025</v>
      </c>
      <c r="E6139" t="s">
        <v>48</v>
      </c>
      <c r="F6139" t="s">
        <v>40</v>
      </c>
      <c r="G6139" t="s">
        <v>29</v>
      </c>
      <c r="H6139" t="s">
        <v>25</v>
      </c>
      <c r="I6139" t="s">
        <v>100</v>
      </c>
      <c r="J6139">
        <v>13</v>
      </c>
      <c r="K6139">
        <v>5500</v>
      </c>
      <c r="L6139" s="7">
        <f>Sales_Data[[#This Row],[OrderQuantity]] *Sales_Data[[#This Row],[UnitPrice]]</f>
        <v>71500</v>
      </c>
      <c r="M6139" s="7">
        <f>Sales_Data[[#This Row],[UnitPrice]]-Sales_Data[[#This Row],[UnitCost]]</f>
        <v>2000</v>
      </c>
      <c r="N6139" s="7">
        <f>Sales_Data[[#This Row],[Gross Revenue]]-Sales_Data[[#This Row],[Discount Amount ]]</f>
        <v>69500</v>
      </c>
      <c r="O6139" s="7">
        <f>Sales_Data[[#This Row],[OrderQuantity]] *Sales_Data[[#This Row],[UnitCost]]</f>
        <v>45500</v>
      </c>
      <c r="P6139" s="7">
        <f>Sales_Data[[#This Row],[ItemCost]] +Sales_Data[[#This Row],[ShippingCost]]</f>
        <v>45945.16</v>
      </c>
      <c r="Q6139" s="7">
        <f>Sales_Data[[#This Row],[Gross Revenue]]-Sales_Data[[#This Row],[TotalFinancialCost]]</f>
        <v>25554.839999999997</v>
      </c>
      <c r="R6139" s="7">
        <f>Sales_Data[[#This Row],[Actul Bill Amount]]-Sales_Data[[#This Row],[ShippingCost]]</f>
        <v>69054.84</v>
      </c>
      <c r="S6139">
        <v>636</v>
      </c>
      <c r="T6139">
        <v>445.16</v>
      </c>
      <c r="U6139" t="s">
        <v>41</v>
      </c>
      <c r="V6139">
        <v>3500</v>
      </c>
      <c r="W6139" t="s">
        <v>27</v>
      </c>
      <c r="X6139" t="str">
        <f t="shared" si="191"/>
        <v>Mumbai</v>
      </c>
    </row>
    <row r="6140" spans="1:24" x14ac:dyDescent="0.4">
      <c r="A6140">
        <v>106139</v>
      </c>
      <c r="B6140" s="5">
        <v>45807.556944444441</v>
      </c>
      <c r="C6140" s="3" t="str">
        <f>TEXT(Sales_Data[[#This Row],[OrderDate]],"mmmm")</f>
        <v>May</v>
      </c>
      <c r="D6140" s="3" t="str">
        <f t="shared" si="190"/>
        <v>2025</v>
      </c>
      <c r="E6140" t="s">
        <v>23</v>
      </c>
      <c r="F6140" t="s">
        <v>55</v>
      </c>
      <c r="G6140" t="s">
        <v>15</v>
      </c>
      <c r="H6140" t="s">
        <v>25</v>
      </c>
      <c r="I6140" t="s">
        <v>100</v>
      </c>
      <c r="J6140">
        <v>16</v>
      </c>
      <c r="K6140">
        <v>1200</v>
      </c>
      <c r="L6140" s="7">
        <f>Sales_Data[[#This Row],[OrderQuantity]] *Sales_Data[[#This Row],[UnitPrice]]</f>
        <v>19200</v>
      </c>
      <c r="M6140" s="7">
        <f>Sales_Data[[#This Row],[UnitPrice]]-Sales_Data[[#This Row],[UnitCost]]</f>
        <v>400</v>
      </c>
      <c r="N6140" s="7">
        <f>Sales_Data[[#This Row],[Gross Revenue]]-Sales_Data[[#This Row],[Discount Amount ]]</f>
        <v>18800</v>
      </c>
      <c r="O6140" s="7">
        <f>Sales_Data[[#This Row],[OrderQuantity]] *Sales_Data[[#This Row],[UnitCost]]</f>
        <v>12800</v>
      </c>
      <c r="P6140" s="7">
        <f>Sales_Data[[#This Row],[ItemCost]] +Sales_Data[[#This Row],[ShippingCost]]</f>
        <v>12975.74</v>
      </c>
      <c r="Q6140" s="7">
        <f>Sales_Data[[#This Row],[Gross Revenue]]-Sales_Data[[#This Row],[TotalFinancialCost]]</f>
        <v>6224.26</v>
      </c>
      <c r="R6140" s="7">
        <f>Sales_Data[[#This Row],[Actul Bill Amount]]-Sales_Data[[#This Row],[ShippingCost]]</f>
        <v>18624.259999999998</v>
      </c>
      <c r="S6140">
        <v>902</v>
      </c>
      <c r="T6140">
        <v>175.74</v>
      </c>
      <c r="U6140" t="s">
        <v>58</v>
      </c>
      <c r="V6140">
        <v>800</v>
      </c>
      <c r="W6140" t="s">
        <v>27</v>
      </c>
      <c r="X6140" t="str">
        <f t="shared" si="191"/>
        <v>Mumbai</v>
      </c>
    </row>
    <row r="6141" spans="1:24" x14ac:dyDescent="0.4">
      <c r="A6141">
        <v>106140</v>
      </c>
      <c r="B6141" s="5">
        <v>45872.496527777781</v>
      </c>
      <c r="C6141" s="3" t="str">
        <f>TEXT(Sales_Data[[#This Row],[OrderDate]],"mmmm")</f>
        <v>August</v>
      </c>
      <c r="D6141" s="3" t="str">
        <f t="shared" si="190"/>
        <v>2025</v>
      </c>
      <c r="E6141" t="s">
        <v>39</v>
      </c>
      <c r="F6141" t="s">
        <v>28</v>
      </c>
      <c r="G6141" t="s">
        <v>29</v>
      </c>
      <c r="H6141" t="s">
        <v>32</v>
      </c>
      <c r="I6141" t="s">
        <v>100</v>
      </c>
      <c r="J6141">
        <v>90</v>
      </c>
      <c r="K6141">
        <v>450</v>
      </c>
      <c r="L6141" s="7">
        <f>Sales_Data[[#This Row],[OrderQuantity]] *Sales_Data[[#This Row],[UnitPrice]]</f>
        <v>40500</v>
      </c>
      <c r="M6141" s="7">
        <f>Sales_Data[[#This Row],[UnitPrice]]-Sales_Data[[#This Row],[UnitCost]]</f>
        <v>250</v>
      </c>
      <c r="N6141" s="7">
        <f>Sales_Data[[#This Row],[Gross Revenue]]-Sales_Data[[#This Row],[Discount Amount ]]</f>
        <v>40250</v>
      </c>
      <c r="O6141" s="7">
        <f>Sales_Data[[#This Row],[OrderQuantity]] *Sales_Data[[#This Row],[UnitCost]]</f>
        <v>18000</v>
      </c>
      <c r="P6141" s="7">
        <f>Sales_Data[[#This Row],[ItemCost]] +Sales_Data[[#This Row],[ShippingCost]]</f>
        <v>18636.32</v>
      </c>
      <c r="Q6141" s="7">
        <f>Sales_Data[[#This Row],[Gross Revenue]]-Sales_Data[[#This Row],[TotalFinancialCost]]</f>
        <v>21863.68</v>
      </c>
      <c r="R6141" s="7">
        <f>Sales_Data[[#This Row],[Actul Bill Amount]]-Sales_Data[[#This Row],[ShippingCost]]</f>
        <v>39613.68</v>
      </c>
      <c r="S6141">
        <v>914</v>
      </c>
      <c r="T6141">
        <v>636.32000000000005</v>
      </c>
      <c r="U6141" t="s">
        <v>30</v>
      </c>
      <c r="V6141">
        <v>200</v>
      </c>
      <c r="W6141" t="s">
        <v>33</v>
      </c>
      <c r="X6141" t="str">
        <f t="shared" si="191"/>
        <v>Delhi</v>
      </c>
    </row>
    <row r="6142" spans="1:24" x14ac:dyDescent="0.4">
      <c r="A6142">
        <v>106141</v>
      </c>
      <c r="B6142" s="5">
        <v>45854.932638888888</v>
      </c>
      <c r="C6142" s="3" t="str">
        <f>TEXT(Sales_Data[[#This Row],[OrderDate]],"mmmm")</f>
        <v>July</v>
      </c>
      <c r="D6142" s="3" t="str">
        <f t="shared" si="190"/>
        <v>2025</v>
      </c>
      <c r="E6142" t="s">
        <v>39</v>
      </c>
      <c r="F6142" t="s">
        <v>14</v>
      </c>
      <c r="G6142" t="s">
        <v>29</v>
      </c>
      <c r="H6142" t="s">
        <v>16</v>
      </c>
      <c r="I6142" t="s">
        <v>100</v>
      </c>
      <c r="J6142">
        <v>3</v>
      </c>
      <c r="K6142">
        <v>3200</v>
      </c>
      <c r="L6142" s="7">
        <f>Sales_Data[[#This Row],[OrderQuantity]] *Sales_Data[[#This Row],[UnitPrice]]</f>
        <v>9600</v>
      </c>
      <c r="M6142" s="7">
        <f>Sales_Data[[#This Row],[UnitPrice]]-Sales_Data[[#This Row],[UnitCost]]</f>
        <v>1200</v>
      </c>
      <c r="N6142" s="7">
        <f>Sales_Data[[#This Row],[Gross Revenue]]-Sales_Data[[#This Row],[Discount Amount ]]</f>
        <v>8400</v>
      </c>
      <c r="O6142" s="7">
        <f>Sales_Data[[#This Row],[OrderQuantity]] *Sales_Data[[#This Row],[UnitCost]]</f>
        <v>6000</v>
      </c>
      <c r="P6142" s="7">
        <f>Sales_Data[[#This Row],[ItemCost]] +Sales_Data[[#This Row],[ShippingCost]]</f>
        <v>6684.92</v>
      </c>
      <c r="Q6142" s="7">
        <f>Sales_Data[[#This Row],[Gross Revenue]]-Sales_Data[[#This Row],[TotalFinancialCost]]</f>
        <v>2915.08</v>
      </c>
      <c r="R6142" s="7">
        <f>Sales_Data[[#This Row],[Actul Bill Amount]]-Sales_Data[[#This Row],[ShippingCost]]</f>
        <v>7715.08</v>
      </c>
      <c r="S6142">
        <v>915</v>
      </c>
      <c r="T6142">
        <v>684.92</v>
      </c>
      <c r="U6142" t="s">
        <v>17</v>
      </c>
      <c r="V6142">
        <v>2000</v>
      </c>
      <c r="W6142" t="s">
        <v>18</v>
      </c>
      <c r="X6142" t="str">
        <f t="shared" si="191"/>
        <v>Bengaluru</v>
      </c>
    </row>
    <row r="6143" spans="1:24" x14ac:dyDescent="0.4">
      <c r="A6143">
        <v>106142</v>
      </c>
      <c r="B6143" s="5">
        <v>45699.10833333333</v>
      </c>
      <c r="C6143" s="3" t="str">
        <f>TEXT(Sales_Data[[#This Row],[OrderDate]],"mmmm")</f>
        <v>February</v>
      </c>
      <c r="D6143" s="3" t="str">
        <f t="shared" si="190"/>
        <v>2025</v>
      </c>
      <c r="E6143" t="s">
        <v>45</v>
      </c>
      <c r="F6143" t="s">
        <v>35</v>
      </c>
      <c r="G6143" t="s">
        <v>15</v>
      </c>
      <c r="H6143" t="s">
        <v>32</v>
      </c>
      <c r="I6143" t="s">
        <v>100</v>
      </c>
      <c r="J6143">
        <v>98</v>
      </c>
      <c r="K6143">
        <v>12000</v>
      </c>
      <c r="L6143" s="7">
        <f>Sales_Data[[#This Row],[OrderQuantity]] *Sales_Data[[#This Row],[UnitPrice]]</f>
        <v>1176000</v>
      </c>
      <c r="M6143" s="7">
        <f>Sales_Data[[#This Row],[UnitPrice]]-Sales_Data[[#This Row],[UnitCost]]</f>
        <v>4000</v>
      </c>
      <c r="N6143" s="7">
        <f>Sales_Data[[#This Row],[Gross Revenue]]-Sales_Data[[#This Row],[Discount Amount ]]</f>
        <v>1172000</v>
      </c>
      <c r="O6143" s="7">
        <f>Sales_Data[[#This Row],[OrderQuantity]] *Sales_Data[[#This Row],[UnitCost]]</f>
        <v>784000</v>
      </c>
      <c r="P6143" s="7">
        <f>Sales_Data[[#This Row],[ItemCost]] +Sales_Data[[#This Row],[ShippingCost]]</f>
        <v>784660.9</v>
      </c>
      <c r="Q6143" s="7">
        <f>Sales_Data[[#This Row],[Gross Revenue]]-Sales_Data[[#This Row],[TotalFinancialCost]]</f>
        <v>391339.1</v>
      </c>
      <c r="R6143" s="7">
        <f>Sales_Data[[#This Row],[Actul Bill Amount]]-Sales_Data[[#This Row],[ShippingCost]]</f>
        <v>1171339.1000000001</v>
      </c>
      <c r="S6143">
        <v>686</v>
      </c>
      <c r="T6143">
        <v>660.9</v>
      </c>
      <c r="U6143" t="s">
        <v>36</v>
      </c>
      <c r="V6143">
        <v>8000</v>
      </c>
      <c r="W6143" t="s">
        <v>33</v>
      </c>
      <c r="X6143" t="str">
        <f t="shared" si="191"/>
        <v>Delhi</v>
      </c>
    </row>
    <row r="6144" spans="1:24" x14ac:dyDescent="0.4">
      <c r="A6144">
        <v>106143</v>
      </c>
      <c r="B6144" s="5">
        <v>45710.554166666669</v>
      </c>
      <c r="C6144" s="3" t="str">
        <f>TEXT(Sales_Data[[#This Row],[OrderDate]],"mmmm")</f>
        <v>February</v>
      </c>
      <c r="D6144" s="3" t="str">
        <f t="shared" si="190"/>
        <v>2025</v>
      </c>
      <c r="E6144" t="s">
        <v>23</v>
      </c>
      <c r="F6144" t="s">
        <v>43</v>
      </c>
      <c r="G6144" t="s">
        <v>29</v>
      </c>
      <c r="H6144" t="s">
        <v>16</v>
      </c>
      <c r="I6144" t="s">
        <v>100</v>
      </c>
      <c r="J6144">
        <v>72</v>
      </c>
      <c r="K6144">
        <v>4500</v>
      </c>
      <c r="L6144" s="7">
        <f>Sales_Data[[#This Row],[OrderQuantity]] *Sales_Data[[#This Row],[UnitPrice]]</f>
        <v>324000</v>
      </c>
      <c r="M6144" s="7">
        <f>Sales_Data[[#This Row],[UnitPrice]]-Sales_Data[[#This Row],[UnitCost]]</f>
        <v>2000</v>
      </c>
      <c r="N6144" s="7">
        <f>Sales_Data[[#This Row],[Gross Revenue]]-Sales_Data[[#This Row],[Discount Amount ]]</f>
        <v>322000</v>
      </c>
      <c r="O6144" s="7">
        <f>Sales_Data[[#This Row],[OrderQuantity]] *Sales_Data[[#This Row],[UnitCost]]</f>
        <v>180000</v>
      </c>
      <c r="P6144" s="7">
        <f>Sales_Data[[#This Row],[ItemCost]] +Sales_Data[[#This Row],[ShippingCost]]</f>
        <v>181013.5</v>
      </c>
      <c r="Q6144" s="7">
        <f>Sales_Data[[#This Row],[Gross Revenue]]-Sales_Data[[#This Row],[TotalFinancialCost]]</f>
        <v>142986.5</v>
      </c>
      <c r="R6144" s="7">
        <f>Sales_Data[[#This Row],[Actul Bill Amount]]-Sales_Data[[#This Row],[ShippingCost]]</f>
        <v>320986.5</v>
      </c>
      <c r="S6144">
        <v>1041</v>
      </c>
      <c r="T6144">
        <v>1013.5</v>
      </c>
      <c r="U6144" t="s">
        <v>44</v>
      </c>
      <c r="V6144">
        <v>2500</v>
      </c>
      <c r="W6144" t="s">
        <v>18</v>
      </c>
      <c r="X6144" t="str">
        <f t="shared" si="191"/>
        <v>Bengaluru</v>
      </c>
    </row>
    <row r="6145" spans="1:24" x14ac:dyDescent="0.4">
      <c r="A6145">
        <v>106144</v>
      </c>
      <c r="B6145" s="5">
        <v>45987.06527777778</v>
      </c>
      <c r="C6145" s="3" t="str">
        <f>TEXT(Sales_Data[[#This Row],[OrderDate]],"mmmm")</f>
        <v>November</v>
      </c>
      <c r="D6145" s="3" t="str">
        <f t="shared" si="190"/>
        <v>2025</v>
      </c>
      <c r="E6145" t="s">
        <v>50</v>
      </c>
      <c r="F6145" t="s">
        <v>35</v>
      </c>
      <c r="G6145" t="s">
        <v>15</v>
      </c>
      <c r="H6145" t="s">
        <v>16</v>
      </c>
      <c r="I6145" t="s">
        <v>100</v>
      </c>
      <c r="J6145">
        <v>79</v>
      </c>
      <c r="K6145">
        <v>8500</v>
      </c>
      <c r="L6145" s="7">
        <f>Sales_Data[[#This Row],[OrderQuantity]] *Sales_Data[[#This Row],[UnitPrice]]</f>
        <v>671500</v>
      </c>
      <c r="M6145" s="7">
        <f>Sales_Data[[#This Row],[UnitPrice]]-Sales_Data[[#This Row],[UnitCost]]</f>
        <v>3000</v>
      </c>
      <c r="N6145" s="7">
        <f>Sales_Data[[#This Row],[Gross Revenue]]-Sales_Data[[#This Row],[Discount Amount ]]</f>
        <v>668500</v>
      </c>
      <c r="O6145" s="7">
        <f>Sales_Data[[#This Row],[OrderQuantity]] *Sales_Data[[#This Row],[UnitCost]]</f>
        <v>434500</v>
      </c>
      <c r="P6145" s="7">
        <f>Sales_Data[[#This Row],[ItemCost]] +Sales_Data[[#This Row],[ShippingCost]]</f>
        <v>435378.43</v>
      </c>
      <c r="Q6145" s="7">
        <f>Sales_Data[[#This Row],[Gross Revenue]]-Sales_Data[[#This Row],[TotalFinancialCost]]</f>
        <v>236121.57</v>
      </c>
      <c r="R6145" s="7">
        <f>Sales_Data[[#This Row],[Actul Bill Amount]]-Sales_Data[[#This Row],[ShippingCost]]</f>
        <v>667621.56999999995</v>
      </c>
      <c r="S6145">
        <v>928</v>
      </c>
      <c r="T6145">
        <v>878.43</v>
      </c>
      <c r="U6145" t="s">
        <v>49</v>
      </c>
      <c r="V6145">
        <v>5500</v>
      </c>
      <c r="W6145" t="s">
        <v>18</v>
      </c>
      <c r="X6145" t="str">
        <f t="shared" si="191"/>
        <v>Bengaluru</v>
      </c>
    </row>
    <row r="6146" spans="1:24" x14ac:dyDescent="0.4">
      <c r="A6146">
        <v>106145</v>
      </c>
      <c r="B6146" s="5">
        <v>45908.944444444445</v>
      </c>
      <c r="C6146" s="3" t="str">
        <f>TEXT(Sales_Data[[#This Row],[OrderDate]],"mmmm")</f>
        <v>September</v>
      </c>
      <c r="D6146" s="3" t="str">
        <f t="shared" ref="D6146:D6209" si="192">TEXT(B6146, "yyyy")</f>
        <v>2025</v>
      </c>
      <c r="E6146" t="s">
        <v>48</v>
      </c>
      <c r="F6146" t="s">
        <v>28</v>
      </c>
      <c r="G6146" t="s">
        <v>29</v>
      </c>
      <c r="H6146" t="s">
        <v>16</v>
      </c>
      <c r="I6146" t="s">
        <v>100</v>
      </c>
      <c r="J6146">
        <v>32</v>
      </c>
      <c r="K6146">
        <v>450</v>
      </c>
      <c r="L6146" s="7">
        <f>Sales_Data[[#This Row],[OrderQuantity]] *Sales_Data[[#This Row],[UnitPrice]]</f>
        <v>14400</v>
      </c>
      <c r="M6146" s="7">
        <f>Sales_Data[[#This Row],[UnitPrice]]-Sales_Data[[#This Row],[UnitCost]]</f>
        <v>250</v>
      </c>
      <c r="N6146" s="7">
        <f>Sales_Data[[#This Row],[Gross Revenue]]-Sales_Data[[#This Row],[Discount Amount ]]</f>
        <v>14150</v>
      </c>
      <c r="O6146" s="7">
        <f>Sales_Data[[#This Row],[OrderQuantity]] *Sales_Data[[#This Row],[UnitCost]]</f>
        <v>6400</v>
      </c>
      <c r="P6146" s="7">
        <f>Sales_Data[[#This Row],[ItemCost]] +Sales_Data[[#This Row],[ShippingCost]]</f>
        <v>7011.62</v>
      </c>
      <c r="Q6146" s="7">
        <f>Sales_Data[[#This Row],[Gross Revenue]]-Sales_Data[[#This Row],[TotalFinancialCost]]</f>
        <v>7388.38</v>
      </c>
      <c r="R6146" s="7">
        <f>Sales_Data[[#This Row],[Actul Bill Amount]]-Sales_Data[[#This Row],[ShippingCost]]</f>
        <v>13538.38</v>
      </c>
      <c r="S6146">
        <v>536</v>
      </c>
      <c r="T6146">
        <v>611.62</v>
      </c>
      <c r="U6146" t="s">
        <v>30</v>
      </c>
      <c r="V6146">
        <v>200</v>
      </c>
      <c r="W6146" t="s">
        <v>18</v>
      </c>
      <c r="X6146" t="str">
        <f t="shared" ref="X6146:X6209" si="193">_xlfn.TEXTBEFORE(W6146, " ")</f>
        <v>Bengaluru</v>
      </c>
    </row>
    <row r="6147" spans="1:24" x14ac:dyDescent="0.4">
      <c r="A6147">
        <v>106146</v>
      </c>
      <c r="B6147" s="5">
        <v>45952.407638888886</v>
      </c>
      <c r="C6147" s="3" t="str">
        <f>TEXT(Sales_Data[[#This Row],[OrderDate]],"mmmm")</f>
        <v>October</v>
      </c>
      <c r="D6147" s="3" t="str">
        <f t="shared" si="192"/>
        <v>2025</v>
      </c>
      <c r="E6147" t="s">
        <v>42</v>
      </c>
      <c r="F6147" t="s">
        <v>43</v>
      </c>
      <c r="G6147" t="s">
        <v>15</v>
      </c>
      <c r="H6147" t="s">
        <v>32</v>
      </c>
      <c r="I6147" t="s">
        <v>100</v>
      </c>
      <c r="J6147">
        <v>89</v>
      </c>
      <c r="K6147">
        <v>2800</v>
      </c>
      <c r="L6147" s="7">
        <f>Sales_Data[[#This Row],[OrderQuantity]] *Sales_Data[[#This Row],[UnitPrice]]</f>
        <v>249200</v>
      </c>
      <c r="M6147" s="7">
        <f>Sales_Data[[#This Row],[UnitPrice]]-Sales_Data[[#This Row],[UnitCost]]</f>
        <v>1300</v>
      </c>
      <c r="N6147" s="7">
        <f>Sales_Data[[#This Row],[Gross Revenue]]-Sales_Data[[#This Row],[Discount Amount ]]</f>
        <v>247900</v>
      </c>
      <c r="O6147" s="7">
        <f>Sales_Data[[#This Row],[OrderQuantity]] *Sales_Data[[#This Row],[UnitCost]]</f>
        <v>133500</v>
      </c>
      <c r="P6147" s="7">
        <f>Sales_Data[[#This Row],[ItemCost]] +Sales_Data[[#This Row],[ShippingCost]]</f>
        <v>134170.28</v>
      </c>
      <c r="Q6147" s="7">
        <f>Sales_Data[[#This Row],[Gross Revenue]]-Sales_Data[[#This Row],[TotalFinancialCost]]</f>
        <v>115029.72</v>
      </c>
      <c r="R6147" s="7">
        <f>Sales_Data[[#This Row],[Actul Bill Amount]]-Sales_Data[[#This Row],[ShippingCost]]</f>
        <v>247229.72</v>
      </c>
      <c r="S6147">
        <v>755</v>
      </c>
      <c r="T6147">
        <v>670.28</v>
      </c>
      <c r="U6147" t="s">
        <v>61</v>
      </c>
      <c r="V6147">
        <v>1500</v>
      </c>
      <c r="W6147" t="s">
        <v>33</v>
      </c>
      <c r="X6147" t="str">
        <f t="shared" si="193"/>
        <v>Delhi</v>
      </c>
    </row>
    <row r="6148" spans="1:24" x14ac:dyDescent="0.4">
      <c r="A6148">
        <v>106147</v>
      </c>
      <c r="B6148" s="5">
        <v>45928.140972222223</v>
      </c>
      <c r="C6148" s="3" t="str">
        <f>TEXT(Sales_Data[[#This Row],[OrderDate]],"mmmm")</f>
        <v>September</v>
      </c>
      <c r="D6148" s="3" t="str">
        <f t="shared" si="192"/>
        <v>2025</v>
      </c>
      <c r="E6148" t="s">
        <v>23</v>
      </c>
      <c r="F6148" t="s">
        <v>14</v>
      </c>
      <c r="G6148" t="s">
        <v>29</v>
      </c>
      <c r="H6148" t="s">
        <v>37</v>
      </c>
      <c r="I6148" t="s">
        <v>100</v>
      </c>
      <c r="J6148">
        <v>6</v>
      </c>
      <c r="K6148">
        <v>6500</v>
      </c>
      <c r="L6148" s="7">
        <f>Sales_Data[[#This Row],[OrderQuantity]] *Sales_Data[[#This Row],[UnitPrice]]</f>
        <v>39000</v>
      </c>
      <c r="M6148" s="7">
        <f>Sales_Data[[#This Row],[UnitPrice]]-Sales_Data[[#This Row],[UnitCost]]</f>
        <v>2300</v>
      </c>
      <c r="N6148" s="7">
        <f>Sales_Data[[#This Row],[Gross Revenue]]-Sales_Data[[#This Row],[Discount Amount ]]</f>
        <v>36700</v>
      </c>
      <c r="O6148" s="7">
        <f>Sales_Data[[#This Row],[OrderQuantity]] *Sales_Data[[#This Row],[UnitCost]]</f>
        <v>25200</v>
      </c>
      <c r="P6148" s="7">
        <f>Sales_Data[[#This Row],[ItemCost]] +Sales_Data[[#This Row],[ShippingCost]]</f>
        <v>27860.400000000001</v>
      </c>
      <c r="Q6148" s="7">
        <f>Sales_Data[[#This Row],[Gross Revenue]]-Sales_Data[[#This Row],[TotalFinancialCost]]</f>
        <v>11139.599999999999</v>
      </c>
      <c r="R6148" s="7">
        <f>Sales_Data[[#This Row],[Actul Bill Amount]]-Sales_Data[[#This Row],[ShippingCost]]</f>
        <v>34039.599999999999</v>
      </c>
      <c r="S6148">
        <v>816</v>
      </c>
      <c r="T6148">
        <v>2660.4</v>
      </c>
      <c r="U6148" t="s">
        <v>21</v>
      </c>
      <c r="V6148">
        <v>4200</v>
      </c>
      <c r="W6148" t="s">
        <v>38</v>
      </c>
      <c r="X6148" t="str">
        <f t="shared" si="193"/>
        <v>Kolkata</v>
      </c>
    </row>
    <row r="6149" spans="1:24" x14ac:dyDescent="0.4">
      <c r="A6149">
        <v>106148</v>
      </c>
      <c r="B6149" s="5">
        <v>45780.263194444444</v>
      </c>
      <c r="C6149" s="3" t="str">
        <f>TEXT(Sales_Data[[#This Row],[OrderDate]],"mmmm")</f>
        <v>May</v>
      </c>
      <c r="D6149" s="3" t="str">
        <f t="shared" si="192"/>
        <v>2025</v>
      </c>
      <c r="E6149" t="s">
        <v>39</v>
      </c>
      <c r="F6149" t="s">
        <v>14</v>
      </c>
      <c r="G6149" t="s">
        <v>29</v>
      </c>
      <c r="H6149" t="s">
        <v>37</v>
      </c>
      <c r="I6149" t="s">
        <v>100</v>
      </c>
      <c r="J6149">
        <v>82</v>
      </c>
      <c r="K6149">
        <v>6500</v>
      </c>
      <c r="L6149" s="7">
        <f>Sales_Data[[#This Row],[OrderQuantity]] *Sales_Data[[#This Row],[UnitPrice]]</f>
        <v>533000</v>
      </c>
      <c r="M6149" s="7">
        <f>Sales_Data[[#This Row],[UnitPrice]]-Sales_Data[[#This Row],[UnitCost]]</f>
        <v>2300</v>
      </c>
      <c r="N6149" s="7">
        <f>Sales_Data[[#This Row],[Gross Revenue]]-Sales_Data[[#This Row],[Discount Amount ]]</f>
        <v>530700</v>
      </c>
      <c r="O6149" s="7">
        <f>Sales_Data[[#This Row],[OrderQuantity]] *Sales_Data[[#This Row],[UnitCost]]</f>
        <v>344400</v>
      </c>
      <c r="P6149" s="7">
        <f>Sales_Data[[#This Row],[ItemCost]] +Sales_Data[[#This Row],[ShippingCost]]</f>
        <v>345019.01</v>
      </c>
      <c r="Q6149" s="7">
        <f>Sales_Data[[#This Row],[Gross Revenue]]-Sales_Data[[#This Row],[TotalFinancialCost]]</f>
        <v>187980.99</v>
      </c>
      <c r="R6149" s="7">
        <f>Sales_Data[[#This Row],[Actul Bill Amount]]-Sales_Data[[#This Row],[ShippingCost]]</f>
        <v>530080.99</v>
      </c>
      <c r="S6149">
        <v>327</v>
      </c>
      <c r="T6149">
        <v>619.01</v>
      </c>
      <c r="U6149" t="s">
        <v>21</v>
      </c>
      <c r="V6149">
        <v>4200</v>
      </c>
      <c r="W6149" t="s">
        <v>38</v>
      </c>
      <c r="X6149" t="str">
        <f t="shared" si="193"/>
        <v>Kolkata</v>
      </c>
    </row>
    <row r="6150" spans="1:24" x14ac:dyDescent="0.4">
      <c r="A6150">
        <v>106149</v>
      </c>
      <c r="B6150" s="5">
        <v>45996.688194444447</v>
      </c>
      <c r="C6150" s="3" t="str">
        <f>TEXT(Sales_Data[[#This Row],[OrderDate]],"mmmm")</f>
        <v>December</v>
      </c>
      <c r="D6150" s="3" t="str">
        <f t="shared" si="192"/>
        <v>2025</v>
      </c>
      <c r="E6150" t="s">
        <v>23</v>
      </c>
      <c r="F6150" t="s">
        <v>14</v>
      </c>
      <c r="G6150" t="s">
        <v>31</v>
      </c>
      <c r="H6150" t="s">
        <v>32</v>
      </c>
      <c r="I6150" t="s">
        <v>100</v>
      </c>
      <c r="J6150">
        <v>93</v>
      </c>
      <c r="K6150">
        <v>3200</v>
      </c>
      <c r="L6150" s="7">
        <f>Sales_Data[[#This Row],[OrderQuantity]] *Sales_Data[[#This Row],[UnitPrice]]</f>
        <v>297600</v>
      </c>
      <c r="M6150" s="7">
        <f>Sales_Data[[#This Row],[UnitPrice]]-Sales_Data[[#This Row],[UnitCost]]</f>
        <v>1200</v>
      </c>
      <c r="N6150" s="7">
        <f>Sales_Data[[#This Row],[Gross Revenue]]-Sales_Data[[#This Row],[Discount Amount ]]</f>
        <v>296400</v>
      </c>
      <c r="O6150" s="7">
        <f>Sales_Data[[#This Row],[OrderQuantity]] *Sales_Data[[#This Row],[UnitCost]]</f>
        <v>186000</v>
      </c>
      <c r="P6150" s="7">
        <f>Sales_Data[[#This Row],[ItemCost]] +Sales_Data[[#This Row],[ShippingCost]]</f>
        <v>186633.97</v>
      </c>
      <c r="Q6150" s="7">
        <f>Sales_Data[[#This Row],[Gross Revenue]]-Sales_Data[[#This Row],[TotalFinancialCost]]</f>
        <v>110966.03</v>
      </c>
      <c r="R6150" s="7">
        <f>Sales_Data[[#This Row],[Actul Bill Amount]]-Sales_Data[[#This Row],[ShippingCost]]</f>
        <v>295766.03000000003</v>
      </c>
      <c r="S6150">
        <v>918</v>
      </c>
      <c r="T6150">
        <v>633.97</v>
      </c>
      <c r="U6150" t="s">
        <v>17</v>
      </c>
      <c r="V6150">
        <v>2000</v>
      </c>
      <c r="W6150" t="s">
        <v>33</v>
      </c>
      <c r="X6150" t="str">
        <f t="shared" si="193"/>
        <v>Delhi</v>
      </c>
    </row>
    <row r="6151" spans="1:24" x14ac:dyDescent="0.4">
      <c r="A6151">
        <v>106150</v>
      </c>
      <c r="B6151" s="5">
        <v>45923.411111111112</v>
      </c>
      <c r="C6151" s="3" t="str">
        <f>TEXT(Sales_Data[[#This Row],[OrderDate]],"mmmm")</f>
        <v>September</v>
      </c>
      <c r="D6151" s="3" t="str">
        <f t="shared" si="192"/>
        <v>2025</v>
      </c>
      <c r="E6151" t="s">
        <v>39</v>
      </c>
      <c r="F6151" t="s">
        <v>40</v>
      </c>
      <c r="G6151" t="s">
        <v>29</v>
      </c>
      <c r="H6151" t="s">
        <v>16</v>
      </c>
      <c r="I6151" t="s">
        <v>100</v>
      </c>
      <c r="J6151">
        <v>24</v>
      </c>
      <c r="K6151">
        <v>5500</v>
      </c>
      <c r="L6151" s="7">
        <f>Sales_Data[[#This Row],[OrderQuantity]] *Sales_Data[[#This Row],[UnitPrice]]</f>
        <v>132000</v>
      </c>
      <c r="M6151" s="7">
        <f>Sales_Data[[#This Row],[UnitPrice]]-Sales_Data[[#This Row],[UnitCost]]</f>
        <v>2000</v>
      </c>
      <c r="N6151" s="7">
        <f>Sales_Data[[#This Row],[Gross Revenue]]-Sales_Data[[#This Row],[Discount Amount ]]</f>
        <v>130000</v>
      </c>
      <c r="O6151" s="7">
        <f>Sales_Data[[#This Row],[OrderQuantity]] *Sales_Data[[#This Row],[UnitCost]]</f>
        <v>84000</v>
      </c>
      <c r="P6151" s="7">
        <f>Sales_Data[[#This Row],[ItemCost]] +Sales_Data[[#This Row],[ShippingCost]]</f>
        <v>84663.3</v>
      </c>
      <c r="Q6151" s="7">
        <f>Sales_Data[[#This Row],[Gross Revenue]]-Sales_Data[[#This Row],[TotalFinancialCost]]</f>
        <v>47336.7</v>
      </c>
      <c r="R6151" s="7">
        <f>Sales_Data[[#This Row],[Actul Bill Amount]]-Sales_Data[[#This Row],[ShippingCost]]</f>
        <v>129336.7</v>
      </c>
      <c r="S6151">
        <v>804</v>
      </c>
      <c r="T6151">
        <v>663.3</v>
      </c>
      <c r="U6151" t="s">
        <v>41</v>
      </c>
      <c r="V6151">
        <v>3500</v>
      </c>
      <c r="W6151" t="s">
        <v>18</v>
      </c>
      <c r="X6151" t="str">
        <f t="shared" si="193"/>
        <v>Bengaluru</v>
      </c>
    </row>
    <row r="6152" spans="1:24" x14ac:dyDescent="0.4">
      <c r="A6152">
        <v>106151</v>
      </c>
      <c r="B6152" s="5">
        <v>46005.990972222222</v>
      </c>
      <c r="C6152" s="3" t="str">
        <f>TEXT(Sales_Data[[#This Row],[OrderDate]],"mmmm")</f>
        <v>December</v>
      </c>
      <c r="D6152" s="3" t="str">
        <f t="shared" si="192"/>
        <v>2025</v>
      </c>
      <c r="E6152" t="s">
        <v>23</v>
      </c>
      <c r="F6152" t="s">
        <v>43</v>
      </c>
      <c r="G6152" t="s">
        <v>31</v>
      </c>
      <c r="H6152" t="s">
        <v>32</v>
      </c>
      <c r="I6152" t="s">
        <v>100</v>
      </c>
      <c r="J6152">
        <v>93</v>
      </c>
      <c r="K6152">
        <v>1800</v>
      </c>
      <c r="L6152" s="7">
        <f>Sales_Data[[#This Row],[OrderQuantity]] *Sales_Data[[#This Row],[UnitPrice]]</f>
        <v>167400</v>
      </c>
      <c r="M6152" s="7">
        <f>Sales_Data[[#This Row],[UnitPrice]]-Sales_Data[[#This Row],[UnitCost]]</f>
        <v>900</v>
      </c>
      <c r="N6152" s="7">
        <f>Sales_Data[[#This Row],[Gross Revenue]]-Sales_Data[[#This Row],[Discount Amount ]]</f>
        <v>166500</v>
      </c>
      <c r="O6152" s="7">
        <f>Sales_Data[[#This Row],[OrderQuantity]] *Sales_Data[[#This Row],[UnitCost]]</f>
        <v>83700</v>
      </c>
      <c r="P6152" s="7">
        <f>Sales_Data[[#This Row],[ItemCost]] +Sales_Data[[#This Row],[ShippingCost]]</f>
        <v>84149.84</v>
      </c>
      <c r="Q6152" s="7">
        <f>Sales_Data[[#This Row],[Gross Revenue]]-Sales_Data[[#This Row],[TotalFinancialCost]]</f>
        <v>83250.16</v>
      </c>
      <c r="R6152" s="7">
        <f>Sales_Data[[#This Row],[Actul Bill Amount]]-Sales_Data[[#This Row],[ShippingCost]]</f>
        <v>166050.16</v>
      </c>
      <c r="S6152">
        <v>769</v>
      </c>
      <c r="T6152">
        <v>449.84</v>
      </c>
      <c r="U6152" t="s">
        <v>51</v>
      </c>
      <c r="V6152">
        <v>900</v>
      </c>
      <c r="W6152" t="s">
        <v>33</v>
      </c>
      <c r="X6152" t="str">
        <f t="shared" si="193"/>
        <v>Delhi</v>
      </c>
    </row>
    <row r="6153" spans="1:24" x14ac:dyDescent="0.4">
      <c r="A6153">
        <v>106152</v>
      </c>
      <c r="B6153" s="5">
        <v>45686.052777777775</v>
      </c>
      <c r="C6153" s="3" t="str">
        <f>TEXT(Sales_Data[[#This Row],[OrderDate]],"mmmm")</f>
        <v>January</v>
      </c>
      <c r="D6153" s="3" t="str">
        <f t="shared" si="192"/>
        <v>2025</v>
      </c>
      <c r="E6153" t="s">
        <v>48</v>
      </c>
      <c r="F6153" t="s">
        <v>46</v>
      </c>
      <c r="G6153" t="s">
        <v>15</v>
      </c>
      <c r="H6153" t="s">
        <v>25</v>
      </c>
      <c r="I6153" t="s">
        <v>100</v>
      </c>
      <c r="J6153">
        <v>17</v>
      </c>
      <c r="K6153">
        <v>15000</v>
      </c>
      <c r="L6153" s="7">
        <f>Sales_Data[[#This Row],[OrderQuantity]] *Sales_Data[[#This Row],[UnitPrice]]</f>
        <v>255000</v>
      </c>
      <c r="M6153" s="7">
        <f>Sales_Data[[#This Row],[UnitPrice]]-Sales_Data[[#This Row],[UnitCost]]</f>
        <v>5500</v>
      </c>
      <c r="N6153" s="7">
        <f>Sales_Data[[#This Row],[Gross Revenue]]-Sales_Data[[#This Row],[Discount Amount ]]</f>
        <v>249500</v>
      </c>
      <c r="O6153" s="7">
        <f>Sales_Data[[#This Row],[OrderQuantity]] *Sales_Data[[#This Row],[UnitCost]]</f>
        <v>161500</v>
      </c>
      <c r="P6153" s="7">
        <f>Sales_Data[[#This Row],[ItemCost]] +Sales_Data[[#This Row],[ShippingCost]]</f>
        <v>163056.25</v>
      </c>
      <c r="Q6153" s="7">
        <f>Sales_Data[[#This Row],[Gross Revenue]]-Sales_Data[[#This Row],[TotalFinancialCost]]</f>
        <v>91943.75</v>
      </c>
      <c r="R6153" s="7">
        <f>Sales_Data[[#This Row],[Actul Bill Amount]]-Sales_Data[[#This Row],[ShippingCost]]</f>
        <v>247943.75</v>
      </c>
      <c r="S6153">
        <v>1111</v>
      </c>
      <c r="T6153">
        <v>1556.25</v>
      </c>
      <c r="U6153" t="s">
        <v>53</v>
      </c>
      <c r="V6153">
        <v>9500</v>
      </c>
      <c r="W6153" t="s">
        <v>27</v>
      </c>
      <c r="X6153" t="str">
        <f t="shared" si="193"/>
        <v>Mumbai</v>
      </c>
    </row>
    <row r="6154" spans="1:24" x14ac:dyDescent="0.4">
      <c r="A6154">
        <v>106153</v>
      </c>
      <c r="B6154" s="5">
        <v>45692.979861111111</v>
      </c>
      <c r="C6154" s="3" t="str">
        <f>TEXT(Sales_Data[[#This Row],[OrderDate]],"mmmm")</f>
        <v>February</v>
      </c>
      <c r="D6154" s="3" t="str">
        <f t="shared" si="192"/>
        <v>2025</v>
      </c>
      <c r="E6154" t="s">
        <v>48</v>
      </c>
      <c r="F6154" t="s">
        <v>46</v>
      </c>
      <c r="G6154" t="s">
        <v>31</v>
      </c>
      <c r="H6154" t="s">
        <v>32</v>
      </c>
      <c r="I6154" t="s">
        <v>100</v>
      </c>
      <c r="J6154">
        <v>99</v>
      </c>
      <c r="K6154">
        <v>15000</v>
      </c>
      <c r="L6154" s="7">
        <f>Sales_Data[[#This Row],[OrderQuantity]] *Sales_Data[[#This Row],[UnitPrice]]</f>
        <v>1485000</v>
      </c>
      <c r="M6154" s="7">
        <f>Sales_Data[[#This Row],[UnitPrice]]-Sales_Data[[#This Row],[UnitCost]]</f>
        <v>5500</v>
      </c>
      <c r="N6154" s="7">
        <f>Sales_Data[[#This Row],[Gross Revenue]]-Sales_Data[[#This Row],[Discount Amount ]]</f>
        <v>1479500</v>
      </c>
      <c r="O6154" s="7">
        <f>Sales_Data[[#This Row],[OrderQuantity]] *Sales_Data[[#This Row],[UnitCost]]</f>
        <v>940500</v>
      </c>
      <c r="P6154" s="7">
        <f>Sales_Data[[#This Row],[ItemCost]] +Sales_Data[[#This Row],[ShippingCost]]</f>
        <v>941532.04</v>
      </c>
      <c r="Q6154" s="7">
        <f>Sales_Data[[#This Row],[Gross Revenue]]-Sales_Data[[#This Row],[TotalFinancialCost]]</f>
        <v>543467.96</v>
      </c>
      <c r="R6154" s="7">
        <f>Sales_Data[[#This Row],[Actul Bill Amount]]-Sales_Data[[#This Row],[ShippingCost]]</f>
        <v>1478467.96</v>
      </c>
      <c r="S6154">
        <v>891</v>
      </c>
      <c r="T6154">
        <v>1032.04</v>
      </c>
      <c r="U6154" t="s">
        <v>53</v>
      </c>
      <c r="V6154">
        <v>9500</v>
      </c>
      <c r="W6154" t="s">
        <v>33</v>
      </c>
      <c r="X6154" t="str">
        <f t="shared" si="193"/>
        <v>Delhi</v>
      </c>
    </row>
    <row r="6155" spans="1:24" x14ac:dyDescent="0.4">
      <c r="A6155">
        <v>106154</v>
      </c>
      <c r="B6155" s="5">
        <v>45663.977083333331</v>
      </c>
      <c r="C6155" s="3" t="str">
        <f>TEXT(Sales_Data[[#This Row],[OrderDate]],"mmmm")</f>
        <v>January</v>
      </c>
      <c r="D6155" s="3" t="str">
        <f t="shared" si="192"/>
        <v>2025</v>
      </c>
      <c r="E6155" t="s">
        <v>34</v>
      </c>
      <c r="F6155" t="s">
        <v>55</v>
      </c>
      <c r="G6155" t="s">
        <v>31</v>
      </c>
      <c r="H6155" t="s">
        <v>20</v>
      </c>
      <c r="I6155" t="s">
        <v>100</v>
      </c>
      <c r="J6155">
        <v>95</v>
      </c>
      <c r="K6155">
        <v>1200</v>
      </c>
      <c r="L6155" s="7">
        <f>Sales_Data[[#This Row],[OrderQuantity]] *Sales_Data[[#This Row],[UnitPrice]]</f>
        <v>114000</v>
      </c>
      <c r="M6155" s="7">
        <f>Sales_Data[[#This Row],[UnitPrice]]-Sales_Data[[#This Row],[UnitCost]]</f>
        <v>400</v>
      </c>
      <c r="N6155" s="7">
        <f>Sales_Data[[#This Row],[Gross Revenue]]-Sales_Data[[#This Row],[Discount Amount ]]</f>
        <v>113600</v>
      </c>
      <c r="O6155" s="7">
        <f>Sales_Data[[#This Row],[OrderQuantity]] *Sales_Data[[#This Row],[UnitCost]]</f>
        <v>76000</v>
      </c>
      <c r="P6155" s="7">
        <f>Sales_Data[[#This Row],[ItemCost]] +Sales_Data[[#This Row],[ShippingCost]]</f>
        <v>76470.66</v>
      </c>
      <c r="Q6155" s="7">
        <f>Sales_Data[[#This Row],[Gross Revenue]]-Sales_Data[[#This Row],[TotalFinancialCost]]</f>
        <v>37529.339999999997</v>
      </c>
      <c r="R6155" s="7">
        <f>Sales_Data[[#This Row],[Actul Bill Amount]]-Sales_Data[[#This Row],[ShippingCost]]</f>
        <v>113129.34</v>
      </c>
      <c r="S6155">
        <v>584</v>
      </c>
      <c r="T6155">
        <v>470.66</v>
      </c>
      <c r="U6155" t="s">
        <v>58</v>
      </c>
      <c r="V6155">
        <v>800</v>
      </c>
      <c r="W6155" t="s">
        <v>22</v>
      </c>
      <c r="X6155" t="str">
        <f t="shared" si="193"/>
        <v>Nagpur</v>
      </c>
    </row>
    <row r="6156" spans="1:24" x14ac:dyDescent="0.4">
      <c r="A6156">
        <v>106155</v>
      </c>
      <c r="B6156" s="5">
        <v>45768.803472222222</v>
      </c>
      <c r="C6156" s="3" t="str">
        <f>TEXT(Sales_Data[[#This Row],[OrderDate]],"mmmm")</f>
        <v>April</v>
      </c>
      <c r="D6156" s="3" t="str">
        <f t="shared" si="192"/>
        <v>2025</v>
      </c>
      <c r="E6156" t="s">
        <v>19</v>
      </c>
      <c r="F6156" t="s">
        <v>28</v>
      </c>
      <c r="G6156" t="s">
        <v>31</v>
      </c>
      <c r="H6156" t="s">
        <v>37</v>
      </c>
      <c r="I6156" t="s">
        <v>100</v>
      </c>
      <c r="J6156">
        <v>50</v>
      </c>
      <c r="K6156">
        <v>2500</v>
      </c>
      <c r="L6156" s="7">
        <f>Sales_Data[[#This Row],[OrderQuantity]] *Sales_Data[[#This Row],[UnitPrice]]</f>
        <v>125000</v>
      </c>
      <c r="M6156" s="7">
        <f>Sales_Data[[#This Row],[UnitPrice]]-Sales_Data[[#This Row],[UnitCost]]</f>
        <v>1000</v>
      </c>
      <c r="N6156" s="7">
        <f>Sales_Data[[#This Row],[Gross Revenue]]-Sales_Data[[#This Row],[Discount Amount ]]</f>
        <v>124000</v>
      </c>
      <c r="O6156" s="7">
        <f>Sales_Data[[#This Row],[OrderQuantity]] *Sales_Data[[#This Row],[UnitCost]]</f>
        <v>75000</v>
      </c>
      <c r="P6156" s="7">
        <f>Sales_Data[[#This Row],[ItemCost]] +Sales_Data[[#This Row],[ShippingCost]]</f>
        <v>75532.639999999999</v>
      </c>
      <c r="Q6156" s="7">
        <f>Sales_Data[[#This Row],[Gross Revenue]]-Sales_Data[[#This Row],[TotalFinancialCost]]</f>
        <v>49467.360000000001</v>
      </c>
      <c r="R6156" s="7">
        <f>Sales_Data[[#This Row],[Actul Bill Amount]]-Sales_Data[[#This Row],[ShippingCost]]</f>
        <v>123467.36</v>
      </c>
      <c r="S6156">
        <v>440</v>
      </c>
      <c r="T6156">
        <v>532.64</v>
      </c>
      <c r="U6156" t="s">
        <v>54</v>
      </c>
      <c r="V6156">
        <v>1500</v>
      </c>
      <c r="W6156" t="s">
        <v>38</v>
      </c>
      <c r="X6156" t="str">
        <f t="shared" si="193"/>
        <v>Kolkata</v>
      </c>
    </row>
    <row r="6157" spans="1:24" x14ac:dyDescent="0.4">
      <c r="A6157">
        <v>106156</v>
      </c>
      <c r="B6157" s="5">
        <v>45951.600694444445</v>
      </c>
      <c r="C6157" s="3" t="str">
        <f>TEXT(Sales_Data[[#This Row],[OrderDate]],"mmmm")</f>
        <v>October</v>
      </c>
      <c r="D6157" s="3" t="str">
        <f t="shared" si="192"/>
        <v>2025</v>
      </c>
      <c r="E6157" t="s">
        <v>42</v>
      </c>
      <c r="F6157" t="s">
        <v>55</v>
      </c>
      <c r="G6157" t="s">
        <v>15</v>
      </c>
      <c r="H6157" t="s">
        <v>37</v>
      </c>
      <c r="I6157" t="s">
        <v>100</v>
      </c>
      <c r="J6157">
        <v>1</v>
      </c>
      <c r="K6157">
        <v>600</v>
      </c>
      <c r="L6157" s="7">
        <f>Sales_Data[[#This Row],[OrderQuantity]] *Sales_Data[[#This Row],[UnitPrice]]</f>
        <v>600</v>
      </c>
      <c r="M6157" s="7">
        <f>Sales_Data[[#This Row],[UnitPrice]]-Sales_Data[[#This Row],[UnitCost]]</f>
        <v>250</v>
      </c>
      <c r="N6157" s="7">
        <f>Sales_Data[[#This Row],[Gross Revenue]]-Sales_Data[[#This Row],[Discount Amount ]]</f>
        <v>350</v>
      </c>
      <c r="O6157" s="7">
        <f>Sales_Data[[#This Row],[OrderQuantity]] *Sales_Data[[#This Row],[UnitCost]]</f>
        <v>350</v>
      </c>
      <c r="P6157" s="7">
        <f>Sales_Data[[#This Row],[ItemCost]] +Sales_Data[[#This Row],[ShippingCost]]</f>
        <v>1149.48</v>
      </c>
      <c r="Q6157" s="7">
        <f>Sales_Data[[#This Row],[Gross Revenue]]-Sales_Data[[#This Row],[TotalFinancialCost]]</f>
        <v>-549.48</v>
      </c>
      <c r="R6157" s="7">
        <f>Sales_Data[[#This Row],[Actul Bill Amount]]-Sales_Data[[#This Row],[ShippingCost]]</f>
        <v>-449.48</v>
      </c>
      <c r="S6157">
        <v>787</v>
      </c>
      <c r="T6157">
        <v>799.48</v>
      </c>
      <c r="U6157" t="s">
        <v>57</v>
      </c>
      <c r="V6157">
        <v>350</v>
      </c>
      <c r="W6157" t="s">
        <v>38</v>
      </c>
      <c r="X6157" t="str">
        <f t="shared" si="193"/>
        <v>Kolkata</v>
      </c>
    </row>
    <row r="6158" spans="1:24" x14ac:dyDescent="0.4">
      <c r="A6158">
        <v>106157</v>
      </c>
      <c r="B6158" s="5">
        <v>45734.463194444441</v>
      </c>
      <c r="C6158" s="3" t="str">
        <f>TEXT(Sales_Data[[#This Row],[OrderDate]],"mmmm")</f>
        <v>March</v>
      </c>
      <c r="D6158" s="3" t="str">
        <f t="shared" si="192"/>
        <v>2025</v>
      </c>
      <c r="E6158" t="s">
        <v>19</v>
      </c>
      <c r="F6158" t="s">
        <v>43</v>
      </c>
      <c r="G6158" t="s">
        <v>15</v>
      </c>
      <c r="H6158" t="s">
        <v>32</v>
      </c>
      <c r="I6158" t="s">
        <v>100</v>
      </c>
      <c r="J6158">
        <v>31</v>
      </c>
      <c r="K6158">
        <v>1800</v>
      </c>
      <c r="L6158" s="7">
        <f>Sales_Data[[#This Row],[OrderQuantity]] *Sales_Data[[#This Row],[UnitPrice]]</f>
        <v>55800</v>
      </c>
      <c r="M6158" s="7">
        <f>Sales_Data[[#This Row],[UnitPrice]]-Sales_Data[[#This Row],[UnitCost]]</f>
        <v>900</v>
      </c>
      <c r="N6158" s="7">
        <f>Sales_Data[[#This Row],[Gross Revenue]]-Sales_Data[[#This Row],[Discount Amount ]]</f>
        <v>54900</v>
      </c>
      <c r="O6158" s="7">
        <f>Sales_Data[[#This Row],[OrderQuantity]] *Sales_Data[[#This Row],[UnitCost]]</f>
        <v>27900</v>
      </c>
      <c r="P6158" s="7">
        <f>Sales_Data[[#This Row],[ItemCost]] +Sales_Data[[#This Row],[ShippingCost]]</f>
        <v>28271.01</v>
      </c>
      <c r="Q6158" s="7">
        <f>Sales_Data[[#This Row],[Gross Revenue]]-Sales_Data[[#This Row],[TotalFinancialCost]]</f>
        <v>27528.99</v>
      </c>
      <c r="R6158" s="7">
        <f>Sales_Data[[#This Row],[Actul Bill Amount]]-Sales_Data[[#This Row],[ShippingCost]]</f>
        <v>54528.99</v>
      </c>
      <c r="S6158">
        <v>340</v>
      </c>
      <c r="T6158">
        <v>371.01</v>
      </c>
      <c r="U6158" t="s">
        <v>51</v>
      </c>
      <c r="V6158">
        <v>900</v>
      </c>
      <c r="W6158" t="s">
        <v>33</v>
      </c>
      <c r="X6158" t="str">
        <f t="shared" si="193"/>
        <v>Delhi</v>
      </c>
    </row>
    <row r="6159" spans="1:24" x14ac:dyDescent="0.4">
      <c r="A6159">
        <v>106158</v>
      </c>
      <c r="B6159" s="5">
        <v>46006.01666666667</v>
      </c>
      <c r="C6159" s="3" t="str">
        <f>TEXT(Sales_Data[[#This Row],[OrderDate]],"mmmm")</f>
        <v>December</v>
      </c>
      <c r="D6159" s="3" t="str">
        <f t="shared" si="192"/>
        <v>2025</v>
      </c>
      <c r="E6159" t="s">
        <v>34</v>
      </c>
      <c r="F6159" t="s">
        <v>28</v>
      </c>
      <c r="G6159" t="s">
        <v>31</v>
      </c>
      <c r="H6159" t="s">
        <v>25</v>
      </c>
      <c r="I6159" t="s">
        <v>100</v>
      </c>
      <c r="J6159">
        <v>15</v>
      </c>
      <c r="K6159">
        <v>450</v>
      </c>
      <c r="L6159" s="7">
        <f>Sales_Data[[#This Row],[OrderQuantity]] *Sales_Data[[#This Row],[UnitPrice]]</f>
        <v>6750</v>
      </c>
      <c r="M6159" s="7">
        <f>Sales_Data[[#This Row],[UnitPrice]]-Sales_Data[[#This Row],[UnitCost]]</f>
        <v>250</v>
      </c>
      <c r="N6159" s="7">
        <f>Sales_Data[[#This Row],[Gross Revenue]]-Sales_Data[[#This Row],[Discount Amount ]]</f>
        <v>6500</v>
      </c>
      <c r="O6159" s="7">
        <f>Sales_Data[[#This Row],[OrderQuantity]] *Sales_Data[[#This Row],[UnitCost]]</f>
        <v>3000</v>
      </c>
      <c r="P6159" s="7">
        <f>Sales_Data[[#This Row],[ItemCost]] +Sales_Data[[#This Row],[ShippingCost]]</f>
        <v>3396.9</v>
      </c>
      <c r="Q6159" s="7">
        <f>Sales_Data[[#This Row],[Gross Revenue]]-Sales_Data[[#This Row],[TotalFinancialCost]]</f>
        <v>3353.1</v>
      </c>
      <c r="R6159" s="7">
        <f>Sales_Data[[#This Row],[Actul Bill Amount]]-Sales_Data[[#This Row],[ShippingCost]]</f>
        <v>6103.1</v>
      </c>
      <c r="S6159">
        <v>1125</v>
      </c>
      <c r="T6159">
        <v>396.9</v>
      </c>
      <c r="U6159" t="s">
        <v>30</v>
      </c>
      <c r="V6159">
        <v>200</v>
      </c>
      <c r="W6159" t="s">
        <v>27</v>
      </c>
      <c r="X6159" t="str">
        <f t="shared" si="193"/>
        <v>Mumbai</v>
      </c>
    </row>
    <row r="6160" spans="1:24" x14ac:dyDescent="0.4">
      <c r="A6160">
        <v>106159</v>
      </c>
      <c r="B6160" s="5">
        <v>45804.397222222222</v>
      </c>
      <c r="C6160" s="3" t="str">
        <f>TEXT(Sales_Data[[#This Row],[OrderDate]],"mmmm")</f>
        <v>May</v>
      </c>
      <c r="D6160" s="3" t="str">
        <f t="shared" si="192"/>
        <v>2025</v>
      </c>
      <c r="E6160" t="s">
        <v>13</v>
      </c>
      <c r="F6160" t="s">
        <v>55</v>
      </c>
      <c r="G6160" t="s">
        <v>29</v>
      </c>
      <c r="H6160" t="s">
        <v>20</v>
      </c>
      <c r="I6160" t="s">
        <v>100</v>
      </c>
      <c r="J6160">
        <v>70</v>
      </c>
      <c r="K6160">
        <v>600</v>
      </c>
      <c r="L6160" s="7">
        <f>Sales_Data[[#This Row],[OrderQuantity]] *Sales_Data[[#This Row],[UnitPrice]]</f>
        <v>42000</v>
      </c>
      <c r="M6160" s="7">
        <f>Sales_Data[[#This Row],[UnitPrice]]-Sales_Data[[#This Row],[UnitCost]]</f>
        <v>250</v>
      </c>
      <c r="N6160" s="7">
        <f>Sales_Data[[#This Row],[Gross Revenue]]-Sales_Data[[#This Row],[Discount Amount ]]</f>
        <v>41750</v>
      </c>
      <c r="O6160" s="7">
        <f>Sales_Data[[#This Row],[OrderQuantity]] *Sales_Data[[#This Row],[UnitCost]]</f>
        <v>24500</v>
      </c>
      <c r="P6160" s="7">
        <f>Sales_Data[[#This Row],[ItemCost]] +Sales_Data[[#This Row],[ShippingCost]]</f>
        <v>25104.91</v>
      </c>
      <c r="Q6160" s="7">
        <f>Sales_Data[[#This Row],[Gross Revenue]]-Sales_Data[[#This Row],[TotalFinancialCost]]</f>
        <v>16895.09</v>
      </c>
      <c r="R6160" s="7">
        <f>Sales_Data[[#This Row],[Actul Bill Amount]]-Sales_Data[[#This Row],[ShippingCost]]</f>
        <v>41145.089999999997</v>
      </c>
      <c r="S6160">
        <v>461</v>
      </c>
      <c r="T6160">
        <v>604.91</v>
      </c>
      <c r="U6160" t="s">
        <v>57</v>
      </c>
      <c r="V6160">
        <v>350</v>
      </c>
      <c r="W6160" t="s">
        <v>22</v>
      </c>
      <c r="X6160" t="str">
        <f t="shared" si="193"/>
        <v>Nagpur</v>
      </c>
    </row>
    <row r="6161" spans="1:24" x14ac:dyDescent="0.4">
      <c r="A6161">
        <v>106160</v>
      </c>
      <c r="B6161" s="5">
        <v>45724.993055555555</v>
      </c>
      <c r="C6161" s="3" t="str">
        <f>TEXT(Sales_Data[[#This Row],[OrderDate]],"mmmm")</f>
        <v>March</v>
      </c>
      <c r="D6161" s="3" t="str">
        <f t="shared" si="192"/>
        <v>2025</v>
      </c>
      <c r="E6161" t="s">
        <v>13</v>
      </c>
      <c r="F6161" t="s">
        <v>35</v>
      </c>
      <c r="G6161" t="s">
        <v>31</v>
      </c>
      <c r="H6161" t="s">
        <v>16</v>
      </c>
      <c r="I6161" t="s">
        <v>100</v>
      </c>
      <c r="J6161">
        <v>24</v>
      </c>
      <c r="K6161">
        <v>8500</v>
      </c>
      <c r="L6161" s="7">
        <f>Sales_Data[[#This Row],[OrderQuantity]] *Sales_Data[[#This Row],[UnitPrice]]</f>
        <v>204000</v>
      </c>
      <c r="M6161" s="7">
        <f>Sales_Data[[#This Row],[UnitPrice]]-Sales_Data[[#This Row],[UnitCost]]</f>
        <v>3000</v>
      </c>
      <c r="N6161" s="7">
        <f>Sales_Data[[#This Row],[Gross Revenue]]-Sales_Data[[#This Row],[Discount Amount ]]</f>
        <v>201000</v>
      </c>
      <c r="O6161" s="7">
        <f>Sales_Data[[#This Row],[OrderQuantity]] *Sales_Data[[#This Row],[UnitCost]]</f>
        <v>132000</v>
      </c>
      <c r="P6161" s="7">
        <f>Sales_Data[[#This Row],[ItemCost]] +Sales_Data[[#This Row],[ShippingCost]]</f>
        <v>132225.95000000001</v>
      </c>
      <c r="Q6161" s="7">
        <f>Sales_Data[[#This Row],[Gross Revenue]]-Sales_Data[[#This Row],[TotalFinancialCost]]</f>
        <v>71774.049999999988</v>
      </c>
      <c r="R6161" s="7">
        <f>Sales_Data[[#This Row],[Actul Bill Amount]]-Sales_Data[[#This Row],[ShippingCost]]</f>
        <v>200774.05</v>
      </c>
      <c r="S6161">
        <v>472</v>
      </c>
      <c r="T6161">
        <v>225.95</v>
      </c>
      <c r="U6161" t="s">
        <v>49</v>
      </c>
      <c r="V6161">
        <v>5500</v>
      </c>
      <c r="W6161" t="s">
        <v>18</v>
      </c>
      <c r="X6161" t="str">
        <f t="shared" si="193"/>
        <v>Bengaluru</v>
      </c>
    </row>
    <row r="6162" spans="1:24" x14ac:dyDescent="0.4">
      <c r="A6162">
        <v>106161</v>
      </c>
      <c r="B6162" s="5">
        <v>45665.352777777778</v>
      </c>
      <c r="C6162" s="3" t="str">
        <f>TEXT(Sales_Data[[#This Row],[OrderDate]],"mmmm")</f>
        <v>January</v>
      </c>
      <c r="D6162" s="3" t="str">
        <f t="shared" si="192"/>
        <v>2025</v>
      </c>
      <c r="E6162" t="s">
        <v>45</v>
      </c>
      <c r="F6162" t="s">
        <v>40</v>
      </c>
      <c r="G6162" t="s">
        <v>29</v>
      </c>
      <c r="H6162" t="s">
        <v>16</v>
      </c>
      <c r="I6162" t="s">
        <v>100</v>
      </c>
      <c r="J6162">
        <v>67</v>
      </c>
      <c r="K6162">
        <v>5500</v>
      </c>
      <c r="L6162" s="7">
        <f>Sales_Data[[#This Row],[OrderQuantity]] *Sales_Data[[#This Row],[UnitPrice]]</f>
        <v>368500</v>
      </c>
      <c r="M6162" s="7">
        <f>Sales_Data[[#This Row],[UnitPrice]]-Sales_Data[[#This Row],[UnitCost]]</f>
        <v>2000</v>
      </c>
      <c r="N6162" s="7">
        <f>Sales_Data[[#This Row],[Gross Revenue]]-Sales_Data[[#This Row],[Discount Amount ]]</f>
        <v>366500</v>
      </c>
      <c r="O6162" s="7">
        <f>Sales_Data[[#This Row],[OrderQuantity]] *Sales_Data[[#This Row],[UnitCost]]</f>
        <v>234500</v>
      </c>
      <c r="P6162" s="7">
        <f>Sales_Data[[#This Row],[ItemCost]] +Sales_Data[[#This Row],[ShippingCost]]</f>
        <v>235354.88</v>
      </c>
      <c r="Q6162" s="7">
        <f>Sales_Data[[#This Row],[Gross Revenue]]-Sales_Data[[#This Row],[TotalFinancialCost]]</f>
        <v>133145.12</v>
      </c>
      <c r="R6162" s="7">
        <f>Sales_Data[[#This Row],[Actul Bill Amount]]-Sales_Data[[#This Row],[ShippingCost]]</f>
        <v>365645.12</v>
      </c>
      <c r="S6162">
        <v>341</v>
      </c>
      <c r="T6162">
        <v>854.88</v>
      </c>
      <c r="U6162" t="s">
        <v>41</v>
      </c>
      <c r="V6162">
        <v>3500</v>
      </c>
      <c r="W6162" t="s">
        <v>18</v>
      </c>
      <c r="X6162" t="str">
        <f t="shared" si="193"/>
        <v>Bengaluru</v>
      </c>
    </row>
    <row r="6163" spans="1:24" x14ac:dyDescent="0.4">
      <c r="A6163">
        <v>106162</v>
      </c>
      <c r="B6163" s="5">
        <v>45779.566666666666</v>
      </c>
      <c r="C6163" s="3" t="str">
        <f>TEXT(Sales_Data[[#This Row],[OrderDate]],"mmmm")</f>
        <v>May</v>
      </c>
      <c r="D6163" s="3" t="str">
        <f t="shared" si="192"/>
        <v>2025</v>
      </c>
      <c r="E6163" t="s">
        <v>50</v>
      </c>
      <c r="F6163" t="s">
        <v>55</v>
      </c>
      <c r="G6163" t="s">
        <v>31</v>
      </c>
      <c r="H6163" t="s">
        <v>32</v>
      </c>
      <c r="I6163" t="s">
        <v>100</v>
      </c>
      <c r="J6163">
        <v>2</v>
      </c>
      <c r="K6163">
        <v>850</v>
      </c>
      <c r="L6163" s="7">
        <f>Sales_Data[[#This Row],[OrderQuantity]] *Sales_Data[[#This Row],[UnitPrice]]</f>
        <v>1700</v>
      </c>
      <c r="M6163" s="7">
        <f>Sales_Data[[#This Row],[UnitPrice]]-Sales_Data[[#This Row],[UnitCost]]</f>
        <v>300</v>
      </c>
      <c r="N6163" s="7">
        <f>Sales_Data[[#This Row],[Gross Revenue]]-Sales_Data[[#This Row],[Discount Amount ]]</f>
        <v>1400</v>
      </c>
      <c r="O6163" s="7">
        <f>Sales_Data[[#This Row],[OrderQuantity]] *Sales_Data[[#This Row],[UnitCost]]</f>
        <v>1100</v>
      </c>
      <c r="P6163" s="7">
        <f>Sales_Data[[#This Row],[ItemCost]] +Sales_Data[[#This Row],[ShippingCost]]</f>
        <v>2454.46</v>
      </c>
      <c r="Q6163" s="7">
        <f>Sales_Data[[#This Row],[Gross Revenue]]-Sales_Data[[#This Row],[TotalFinancialCost]]</f>
        <v>-754.46</v>
      </c>
      <c r="R6163" s="7">
        <f>Sales_Data[[#This Row],[Actul Bill Amount]]-Sales_Data[[#This Row],[ShippingCost]]</f>
        <v>45.539999999999964</v>
      </c>
      <c r="S6163">
        <v>713</v>
      </c>
      <c r="T6163">
        <v>1354.46</v>
      </c>
      <c r="U6163" t="s">
        <v>56</v>
      </c>
      <c r="V6163">
        <v>550</v>
      </c>
      <c r="W6163" t="s">
        <v>33</v>
      </c>
      <c r="X6163" t="str">
        <f t="shared" si="193"/>
        <v>Delhi</v>
      </c>
    </row>
    <row r="6164" spans="1:24" x14ac:dyDescent="0.4">
      <c r="A6164">
        <v>106163</v>
      </c>
      <c r="B6164" s="5">
        <v>45997.34652777778</v>
      </c>
      <c r="C6164" s="3" t="str">
        <f>TEXT(Sales_Data[[#This Row],[OrderDate]],"mmmm")</f>
        <v>December</v>
      </c>
      <c r="D6164" s="3" t="str">
        <f t="shared" si="192"/>
        <v>2025</v>
      </c>
      <c r="E6164" t="s">
        <v>50</v>
      </c>
      <c r="F6164" t="s">
        <v>28</v>
      </c>
      <c r="G6164" t="s">
        <v>31</v>
      </c>
      <c r="H6164" t="s">
        <v>20</v>
      </c>
      <c r="I6164" t="s">
        <v>100</v>
      </c>
      <c r="J6164">
        <v>66</v>
      </c>
      <c r="K6164">
        <v>2500</v>
      </c>
      <c r="L6164" s="7">
        <f>Sales_Data[[#This Row],[OrderQuantity]] *Sales_Data[[#This Row],[UnitPrice]]</f>
        <v>165000</v>
      </c>
      <c r="M6164" s="7">
        <f>Sales_Data[[#This Row],[UnitPrice]]-Sales_Data[[#This Row],[UnitCost]]</f>
        <v>1000</v>
      </c>
      <c r="N6164" s="7">
        <f>Sales_Data[[#This Row],[Gross Revenue]]-Sales_Data[[#This Row],[Discount Amount ]]</f>
        <v>164000</v>
      </c>
      <c r="O6164" s="7">
        <f>Sales_Data[[#This Row],[OrderQuantity]] *Sales_Data[[#This Row],[UnitCost]]</f>
        <v>99000</v>
      </c>
      <c r="P6164" s="7">
        <f>Sales_Data[[#This Row],[ItemCost]] +Sales_Data[[#This Row],[ShippingCost]]</f>
        <v>99617.72</v>
      </c>
      <c r="Q6164" s="7">
        <f>Sales_Data[[#This Row],[Gross Revenue]]-Sales_Data[[#This Row],[TotalFinancialCost]]</f>
        <v>65382.28</v>
      </c>
      <c r="R6164" s="7">
        <f>Sales_Data[[#This Row],[Actul Bill Amount]]-Sales_Data[[#This Row],[ShippingCost]]</f>
        <v>163382.28</v>
      </c>
      <c r="S6164">
        <v>661</v>
      </c>
      <c r="T6164">
        <v>617.72</v>
      </c>
      <c r="U6164" t="s">
        <v>54</v>
      </c>
      <c r="V6164">
        <v>1500</v>
      </c>
      <c r="W6164" t="s">
        <v>22</v>
      </c>
      <c r="X6164" t="str">
        <f t="shared" si="193"/>
        <v>Nagpur</v>
      </c>
    </row>
    <row r="6165" spans="1:24" x14ac:dyDescent="0.4">
      <c r="A6165">
        <v>106164</v>
      </c>
      <c r="B6165" s="5">
        <v>45832.882638888892</v>
      </c>
      <c r="C6165" s="3" t="str">
        <f>TEXT(Sales_Data[[#This Row],[OrderDate]],"mmmm")</f>
        <v>June</v>
      </c>
      <c r="D6165" s="3" t="str">
        <f t="shared" si="192"/>
        <v>2025</v>
      </c>
      <c r="E6165" t="s">
        <v>48</v>
      </c>
      <c r="F6165" t="s">
        <v>35</v>
      </c>
      <c r="G6165" t="s">
        <v>15</v>
      </c>
      <c r="H6165" t="s">
        <v>16</v>
      </c>
      <c r="I6165" t="s">
        <v>100</v>
      </c>
      <c r="J6165">
        <v>64</v>
      </c>
      <c r="K6165">
        <v>12000</v>
      </c>
      <c r="L6165" s="7">
        <f>Sales_Data[[#This Row],[OrderQuantity]] *Sales_Data[[#This Row],[UnitPrice]]</f>
        <v>768000</v>
      </c>
      <c r="M6165" s="7">
        <f>Sales_Data[[#This Row],[UnitPrice]]-Sales_Data[[#This Row],[UnitCost]]</f>
        <v>4000</v>
      </c>
      <c r="N6165" s="7">
        <f>Sales_Data[[#This Row],[Gross Revenue]]-Sales_Data[[#This Row],[Discount Amount ]]</f>
        <v>764000</v>
      </c>
      <c r="O6165" s="7">
        <f>Sales_Data[[#This Row],[OrderQuantity]] *Sales_Data[[#This Row],[UnitCost]]</f>
        <v>512000</v>
      </c>
      <c r="P6165" s="7">
        <f>Sales_Data[[#This Row],[ItemCost]] +Sales_Data[[#This Row],[ShippingCost]]</f>
        <v>514386.31</v>
      </c>
      <c r="Q6165" s="7">
        <f>Sales_Data[[#This Row],[Gross Revenue]]-Sales_Data[[#This Row],[TotalFinancialCost]]</f>
        <v>253613.69</v>
      </c>
      <c r="R6165" s="7">
        <f>Sales_Data[[#This Row],[Actul Bill Amount]]-Sales_Data[[#This Row],[ShippingCost]]</f>
        <v>761613.69</v>
      </c>
      <c r="S6165">
        <v>898</v>
      </c>
      <c r="T6165">
        <v>2386.31</v>
      </c>
      <c r="U6165" t="s">
        <v>36</v>
      </c>
      <c r="V6165">
        <v>8000</v>
      </c>
      <c r="W6165" t="s">
        <v>18</v>
      </c>
      <c r="X6165" t="str">
        <f t="shared" si="193"/>
        <v>Bengaluru</v>
      </c>
    </row>
    <row r="6166" spans="1:24" x14ac:dyDescent="0.4">
      <c r="A6166">
        <v>106165</v>
      </c>
      <c r="B6166" s="5">
        <v>45836.988194444442</v>
      </c>
      <c r="C6166" s="3" t="str">
        <f>TEXT(Sales_Data[[#This Row],[OrderDate]],"mmmm")</f>
        <v>June</v>
      </c>
      <c r="D6166" s="3" t="str">
        <f t="shared" si="192"/>
        <v>2025</v>
      </c>
      <c r="E6166" t="s">
        <v>39</v>
      </c>
      <c r="F6166" t="s">
        <v>35</v>
      </c>
      <c r="G6166" t="s">
        <v>15</v>
      </c>
      <c r="H6166" t="s">
        <v>32</v>
      </c>
      <c r="I6166" t="s">
        <v>100</v>
      </c>
      <c r="J6166">
        <v>42</v>
      </c>
      <c r="K6166">
        <v>8500</v>
      </c>
      <c r="L6166" s="7">
        <f>Sales_Data[[#This Row],[OrderQuantity]] *Sales_Data[[#This Row],[UnitPrice]]</f>
        <v>357000</v>
      </c>
      <c r="M6166" s="7">
        <f>Sales_Data[[#This Row],[UnitPrice]]-Sales_Data[[#This Row],[UnitCost]]</f>
        <v>3000</v>
      </c>
      <c r="N6166" s="7">
        <f>Sales_Data[[#This Row],[Gross Revenue]]-Sales_Data[[#This Row],[Discount Amount ]]</f>
        <v>354000</v>
      </c>
      <c r="O6166" s="7">
        <f>Sales_Data[[#This Row],[OrderQuantity]] *Sales_Data[[#This Row],[UnitCost]]</f>
        <v>231000</v>
      </c>
      <c r="P6166" s="7">
        <f>Sales_Data[[#This Row],[ItemCost]] +Sales_Data[[#This Row],[ShippingCost]]</f>
        <v>231725.45</v>
      </c>
      <c r="Q6166" s="7">
        <f>Sales_Data[[#This Row],[Gross Revenue]]-Sales_Data[[#This Row],[TotalFinancialCost]]</f>
        <v>125274.54999999999</v>
      </c>
      <c r="R6166" s="7">
        <f>Sales_Data[[#This Row],[Actul Bill Amount]]-Sales_Data[[#This Row],[ShippingCost]]</f>
        <v>353274.55</v>
      </c>
      <c r="S6166">
        <v>596</v>
      </c>
      <c r="T6166">
        <v>725.45</v>
      </c>
      <c r="U6166" t="s">
        <v>49</v>
      </c>
      <c r="V6166">
        <v>5500</v>
      </c>
      <c r="W6166" t="s">
        <v>33</v>
      </c>
      <c r="X6166" t="str">
        <f t="shared" si="193"/>
        <v>Delhi</v>
      </c>
    </row>
    <row r="6167" spans="1:24" x14ac:dyDescent="0.4">
      <c r="A6167">
        <v>106166</v>
      </c>
      <c r="B6167" s="5">
        <v>45742.981249999997</v>
      </c>
      <c r="C6167" s="3" t="str">
        <f>TEXT(Sales_Data[[#This Row],[OrderDate]],"mmmm")</f>
        <v>March</v>
      </c>
      <c r="D6167" s="3" t="str">
        <f t="shared" si="192"/>
        <v>2025</v>
      </c>
      <c r="E6167" t="s">
        <v>19</v>
      </c>
      <c r="F6167" t="s">
        <v>40</v>
      </c>
      <c r="G6167" t="s">
        <v>31</v>
      </c>
      <c r="H6167" t="s">
        <v>20</v>
      </c>
      <c r="I6167" t="s">
        <v>100</v>
      </c>
      <c r="J6167">
        <v>91</v>
      </c>
      <c r="K6167">
        <v>1500</v>
      </c>
      <c r="L6167" s="7">
        <f>Sales_Data[[#This Row],[OrderQuantity]] *Sales_Data[[#This Row],[UnitPrice]]</f>
        <v>136500</v>
      </c>
      <c r="M6167" s="7">
        <f>Sales_Data[[#This Row],[UnitPrice]]-Sales_Data[[#This Row],[UnitCost]]</f>
        <v>700</v>
      </c>
      <c r="N6167" s="7">
        <f>Sales_Data[[#This Row],[Gross Revenue]]-Sales_Data[[#This Row],[Discount Amount ]]</f>
        <v>135800</v>
      </c>
      <c r="O6167" s="7">
        <f>Sales_Data[[#This Row],[OrderQuantity]] *Sales_Data[[#This Row],[UnitCost]]</f>
        <v>72800</v>
      </c>
      <c r="P6167" s="7">
        <f>Sales_Data[[#This Row],[ItemCost]] +Sales_Data[[#This Row],[ShippingCost]]</f>
        <v>73798.02</v>
      </c>
      <c r="Q6167" s="7">
        <f>Sales_Data[[#This Row],[Gross Revenue]]-Sales_Data[[#This Row],[TotalFinancialCost]]</f>
        <v>62701.979999999996</v>
      </c>
      <c r="R6167" s="7">
        <f>Sales_Data[[#This Row],[Actul Bill Amount]]-Sales_Data[[#This Row],[ShippingCost]]</f>
        <v>134801.98000000001</v>
      </c>
      <c r="S6167">
        <v>973</v>
      </c>
      <c r="T6167">
        <v>998.02</v>
      </c>
      <c r="U6167" t="s">
        <v>52</v>
      </c>
      <c r="V6167">
        <v>800</v>
      </c>
      <c r="W6167" t="s">
        <v>22</v>
      </c>
      <c r="X6167" t="str">
        <f t="shared" si="193"/>
        <v>Nagpur</v>
      </c>
    </row>
    <row r="6168" spans="1:24" x14ac:dyDescent="0.4">
      <c r="A6168">
        <v>106167</v>
      </c>
      <c r="B6168" s="5">
        <v>45702.845833333333</v>
      </c>
      <c r="C6168" s="3" t="str">
        <f>TEXT(Sales_Data[[#This Row],[OrderDate]],"mmmm")</f>
        <v>February</v>
      </c>
      <c r="D6168" s="3" t="str">
        <f t="shared" si="192"/>
        <v>2025</v>
      </c>
      <c r="E6168" t="s">
        <v>13</v>
      </c>
      <c r="F6168" t="s">
        <v>43</v>
      </c>
      <c r="G6168" t="s">
        <v>31</v>
      </c>
      <c r="H6168" t="s">
        <v>20</v>
      </c>
      <c r="I6168" t="s">
        <v>100</v>
      </c>
      <c r="J6168">
        <v>11</v>
      </c>
      <c r="K6168">
        <v>4500</v>
      </c>
      <c r="L6168" s="7">
        <f>Sales_Data[[#This Row],[OrderQuantity]] *Sales_Data[[#This Row],[UnitPrice]]</f>
        <v>49500</v>
      </c>
      <c r="M6168" s="7">
        <f>Sales_Data[[#This Row],[UnitPrice]]-Sales_Data[[#This Row],[UnitCost]]</f>
        <v>2000</v>
      </c>
      <c r="N6168" s="7">
        <f>Sales_Data[[#This Row],[Gross Revenue]]-Sales_Data[[#This Row],[Discount Amount ]]</f>
        <v>47500</v>
      </c>
      <c r="O6168" s="7">
        <f>Sales_Data[[#This Row],[OrderQuantity]] *Sales_Data[[#This Row],[UnitCost]]</f>
        <v>27500</v>
      </c>
      <c r="P6168" s="7">
        <f>Sales_Data[[#This Row],[ItemCost]] +Sales_Data[[#This Row],[ShippingCost]]</f>
        <v>27884.2</v>
      </c>
      <c r="Q6168" s="7">
        <f>Sales_Data[[#This Row],[Gross Revenue]]-Sales_Data[[#This Row],[TotalFinancialCost]]</f>
        <v>21615.8</v>
      </c>
      <c r="R6168" s="7">
        <f>Sales_Data[[#This Row],[Actul Bill Amount]]-Sales_Data[[#This Row],[ShippingCost]]</f>
        <v>47115.8</v>
      </c>
      <c r="S6168">
        <v>391</v>
      </c>
      <c r="T6168">
        <v>384.2</v>
      </c>
      <c r="U6168" t="s">
        <v>44</v>
      </c>
      <c r="V6168">
        <v>2500</v>
      </c>
      <c r="W6168" t="s">
        <v>22</v>
      </c>
      <c r="X6168" t="str">
        <f t="shared" si="193"/>
        <v>Nagpur</v>
      </c>
    </row>
    <row r="6169" spans="1:24" x14ac:dyDescent="0.4">
      <c r="A6169">
        <v>106168</v>
      </c>
      <c r="B6169" s="5">
        <v>45793.791666666664</v>
      </c>
      <c r="C6169" s="3" t="str">
        <f>TEXT(Sales_Data[[#This Row],[OrderDate]],"mmmm")</f>
        <v>May</v>
      </c>
      <c r="D6169" s="3" t="str">
        <f t="shared" si="192"/>
        <v>2025</v>
      </c>
      <c r="E6169" t="s">
        <v>19</v>
      </c>
      <c r="F6169" t="s">
        <v>24</v>
      </c>
      <c r="G6169" t="s">
        <v>15</v>
      </c>
      <c r="H6169" t="s">
        <v>25</v>
      </c>
      <c r="I6169" t="s">
        <v>100</v>
      </c>
      <c r="J6169">
        <v>52</v>
      </c>
      <c r="K6169">
        <v>45000</v>
      </c>
      <c r="L6169" s="7">
        <f>Sales_Data[[#This Row],[OrderQuantity]] *Sales_Data[[#This Row],[UnitPrice]]</f>
        <v>2340000</v>
      </c>
      <c r="M6169" s="7">
        <f>Sales_Data[[#This Row],[UnitPrice]]-Sales_Data[[#This Row],[UnitCost]]</f>
        <v>13000</v>
      </c>
      <c r="N6169" s="7">
        <f>Sales_Data[[#This Row],[Gross Revenue]]-Sales_Data[[#This Row],[Discount Amount ]]</f>
        <v>2327000</v>
      </c>
      <c r="O6169" s="7">
        <f>Sales_Data[[#This Row],[OrderQuantity]] *Sales_Data[[#This Row],[UnitCost]]</f>
        <v>1664000</v>
      </c>
      <c r="P6169" s="7">
        <f>Sales_Data[[#This Row],[ItemCost]] +Sales_Data[[#This Row],[ShippingCost]]</f>
        <v>1664634.61</v>
      </c>
      <c r="Q6169" s="7">
        <f>Sales_Data[[#This Row],[Gross Revenue]]-Sales_Data[[#This Row],[TotalFinancialCost]]</f>
        <v>675365.3899999999</v>
      </c>
      <c r="R6169" s="7">
        <f>Sales_Data[[#This Row],[Actul Bill Amount]]-Sales_Data[[#This Row],[ShippingCost]]</f>
        <v>2326365.39</v>
      </c>
      <c r="S6169">
        <v>425</v>
      </c>
      <c r="T6169">
        <v>634.61</v>
      </c>
      <c r="U6169" t="s">
        <v>26</v>
      </c>
      <c r="V6169">
        <v>32000</v>
      </c>
      <c r="W6169" t="s">
        <v>27</v>
      </c>
      <c r="X6169" t="str">
        <f t="shared" si="193"/>
        <v>Mumbai</v>
      </c>
    </row>
    <row r="6170" spans="1:24" x14ac:dyDescent="0.4">
      <c r="A6170">
        <v>106169</v>
      </c>
      <c r="B6170" s="5">
        <v>46000.410416666666</v>
      </c>
      <c r="C6170" s="3" t="str">
        <f>TEXT(Sales_Data[[#This Row],[OrderDate]],"mmmm")</f>
        <v>December</v>
      </c>
      <c r="D6170" s="3" t="str">
        <f t="shared" si="192"/>
        <v>2025</v>
      </c>
      <c r="E6170" t="s">
        <v>19</v>
      </c>
      <c r="F6170" t="s">
        <v>14</v>
      </c>
      <c r="G6170" t="s">
        <v>29</v>
      </c>
      <c r="H6170" t="s">
        <v>25</v>
      </c>
      <c r="I6170" t="s">
        <v>100</v>
      </c>
      <c r="J6170">
        <v>14</v>
      </c>
      <c r="K6170">
        <v>6500</v>
      </c>
      <c r="L6170" s="7">
        <f>Sales_Data[[#This Row],[OrderQuantity]] *Sales_Data[[#This Row],[UnitPrice]]</f>
        <v>91000</v>
      </c>
      <c r="M6170" s="7">
        <f>Sales_Data[[#This Row],[UnitPrice]]-Sales_Data[[#This Row],[UnitCost]]</f>
        <v>2300</v>
      </c>
      <c r="N6170" s="7">
        <f>Sales_Data[[#This Row],[Gross Revenue]]-Sales_Data[[#This Row],[Discount Amount ]]</f>
        <v>88700</v>
      </c>
      <c r="O6170" s="7">
        <f>Sales_Data[[#This Row],[OrderQuantity]] *Sales_Data[[#This Row],[UnitCost]]</f>
        <v>58800</v>
      </c>
      <c r="P6170" s="7">
        <f>Sales_Data[[#This Row],[ItemCost]] +Sales_Data[[#This Row],[ShippingCost]]</f>
        <v>59581.06</v>
      </c>
      <c r="Q6170" s="7">
        <f>Sales_Data[[#This Row],[Gross Revenue]]-Sales_Data[[#This Row],[TotalFinancialCost]]</f>
        <v>31418.940000000002</v>
      </c>
      <c r="R6170" s="7">
        <f>Sales_Data[[#This Row],[Actul Bill Amount]]-Sales_Data[[#This Row],[ShippingCost]]</f>
        <v>87918.94</v>
      </c>
      <c r="S6170">
        <v>856</v>
      </c>
      <c r="T6170">
        <v>781.06</v>
      </c>
      <c r="U6170" t="s">
        <v>21</v>
      </c>
      <c r="V6170">
        <v>4200</v>
      </c>
      <c r="W6170" t="s">
        <v>27</v>
      </c>
      <c r="X6170" t="str">
        <f t="shared" si="193"/>
        <v>Mumbai</v>
      </c>
    </row>
    <row r="6171" spans="1:24" x14ac:dyDescent="0.4">
      <c r="A6171">
        <v>106170</v>
      </c>
      <c r="B6171" s="5">
        <v>45673.382638888892</v>
      </c>
      <c r="C6171" s="3" t="str">
        <f>TEXT(Sales_Data[[#This Row],[OrderDate]],"mmmm")</f>
        <v>January</v>
      </c>
      <c r="D6171" s="3" t="str">
        <f t="shared" si="192"/>
        <v>2025</v>
      </c>
      <c r="E6171" t="s">
        <v>23</v>
      </c>
      <c r="F6171" t="s">
        <v>46</v>
      </c>
      <c r="G6171" t="s">
        <v>31</v>
      </c>
      <c r="H6171" t="s">
        <v>25</v>
      </c>
      <c r="I6171" t="s">
        <v>100</v>
      </c>
      <c r="J6171">
        <v>39</v>
      </c>
      <c r="K6171">
        <v>4500</v>
      </c>
      <c r="L6171" s="7">
        <f>Sales_Data[[#This Row],[OrderQuantity]] *Sales_Data[[#This Row],[UnitPrice]]</f>
        <v>175500</v>
      </c>
      <c r="M6171" s="7">
        <f>Sales_Data[[#This Row],[UnitPrice]]-Sales_Data[[#This Row],[UnitCost]]</f>
        <v>1700</v>
      </c>
      <c r="N6171" s="7">
        <f>Sales_Data[[#This Row],[Gross Revenue]]-Sales_Data[[#This Row],[Discount Amount ]]</f>
        <v>173800</v>
      </c>
      <c r="O6171" s="7">
        <f>Sales_Data[[#This Row],[OrderQuantity]] *Sales_Data[[#This Row],[UnitCost]]</f>
        <v>109200</v>
      </c>
      <c r="P6171" s="7">
        <f>Sales_Data[[#This Row],[ItemCost]] +Sales_Data[[#This Row],[ShippingCost]]</f>
        <v>109850.11</v>
      </c>
      <c r="Q6171" s="7">
        <f>Sales_Data[[#This Row],[Gross Revenue]]-Sales_Data[[#This Row],[TotalFinancialCost]]</f>
        <v>65649.89</v>
      </c>
      <c r="R6171" s="7">
        <f>Sales_Data[[#This Row],[Actul Bill Amount]]-Sales_Data[[#This Row],[ShippingCost]]</f>
        <v>173149.89</v>
      </c>
      <c r="S6171">
        <v>498</v>
      </c>
      <c r="T6171">
        <v>650.11</v>
      </c>
      <c r="U6171" t="s">
        <v>47</v>
      </c>
      <c r="V6171">
        <v>2800</v>
      </c>
      <c r="W6171" t="s">
        <v>27</v>
      </c>
      <c r="X6171" t="str">
        <f t="shared" si="193"/>
        <v>Mumbai</v>
      </c>
    </row>
    <row r="6172" spans="1:24" x14ac:dyDescent="0.4">
      <c r="A6172">
        <v>106171</v>
      </c>
      <c r="B6172" s="5">
        <v>45990.45416666667</v>
      </c>
      <c r="C6172" s="3" t="str">
        <f>TEXT(Sales_Data[[#This Row],[OrderDate]],"mmmm")</f>
        <v>November</v>
      </c>
      <c r="D6172" s="3" t="str">
        <f t="shared" si="192"/>
        <v>2025</v>
      </c>
      <c r="E6172" t="s">
        <v>13</v>
      </c>
      <c r="F6172" t="s">
        <v>40</v>
      </c>
      <c r="G6172" t="s">
        <v>15</v>
      </c>
      <c r="H6172" t="s">
        <v>37</v>
      </c>
      <c r="I6172" t="s">
        <v>100</v>
      </c>
      <c r="J6172">
        <v>11</v>
      </c>
      <c r="K6172">
        <v>1500</v>
      </c>
      <c r="L6172" s="7">
        <f>Sales_Data[[#This Row],[OrderQuantity]] *Sales_Data[[#This Row],[UnitPrice]]</f>
        <v>16500</v>
      </c>
      <c r="M6172" s="7">
        <f>Sales_Data[[#This Row],[UnitPrice]]-Sales_Data[[#This Row],[UnitCost]]</f>
        <v>700</v>
      </c>
      <c r="N6172" s="7">
        <f>Sales_Data[[#This Row],[Gross Revenue]]-Sales_Data[[#This Row],[Discount Amount ]]</f>
        <v>15800</v>
      </c>
      <c r="O6172" s="7">
        <f>Sales_Data[[#This Row],[OrderQuantity]] *Sales_Data[[#This Row],[UnitCost]]</f>
        <v>8800</v>
      </c>
      <c r="P6172" s="7">
        <f>Sales_Data[[#This Row],[ItemCost]] +Sales_Data[[#This Row],[ShippingCost]]</f>
        <v>9246.67</v>
      </c>
      <c r="Q6172" s="7">
        <f>Sales_Data[[#This Row],[Gross Revenue]]-Sales_Data[[#This Row],[TotalFinancialCost]]</f>
        <v>7253.33</v>
      </c>
      <c r="R6172" s="7">
        <f>Sales_Data[[#This Row],[Actul Bill Amount]]-Sales_Data[[#This Row],[ShippingCost]]</f>
        <v>15353.33</v>
      </c>
      <c r="S6172">
        <v>749</v>
      </c>
      <c r="T6172">
        <v>446.67</v>
      </c>
      <c r="U6172" t="s">
        <v>52</v>
      </c>
      <c r="V6172">
        <v>800</v>
      </c>
      <c r="W6172" t="s">
        <v>38</v>
      </c>
      <c r="X6172" t="str">
        <f t="shared" si="193"/>
        <v>Kolkata</v>
      </c>
    </row>
    <row r="6173" spans="1:24" x14ac:dyDescent="0.4">
      <c r="A6173">
        <v>106172</v>
      </c>
      <c r="B6173" s="5">
        <v>45852.73541666667</v>
      </c>
      <c r="C6173" s="3" t="str">
        <f>TEXT(Sales_Data[[#This Row],[OrderDate]],"mmmm")</f>
        <v>July</v>
      </c>
      <c r="D6173" s="3" t="str">
        <f t="shared" si="192"/>
        <v>2025</v>
      </c>
      <c r="E6173" t="s">
        <v>39</v>
      </c>
      <c r="F6173" t="s">
        <v>40</v>
      </c>
      <c r="G6173" t="s">
        <v>31</v>
      </c>
      <c r="H6173" t="s">
        <v>20</v>
      </c>
      <c r="I6173" t="s">
        <v>100</v>
      </c>
      <c r="J6173">
        <v>78</v>
      </c>
      <c r="K6173">
        <v>5500</v>
      </c>
      <c r="L6173" s="7">
        <f>Sales_Data[[#This Row],[OrderQuantity]] *Sales_Data[[#This Row],[UnitPrice]]</f>
        <v>429000</v>
      </c>
      <c r="M6173" s="7">
        <f>Sales_Data[[#This Row],[UnitPrice]]-Sales_Data[[#This Row],[UnitCost]]</f>
        <v>2000</v>
      </c>
      <c r="N6173" s="7">
        <f>Sales_Data[[#This Row],[Gross Revenue]]-Sales_Data[[#This Row],[Discount Amount ]]</f>
        <v>427000</v>
      </c>
      <c r="O6173" s="7">
        <f>Sales_Data[[#This Row],[OrderQuantity]] *Sales_Data[[#This Row],[UnitCost]]</f>
        <v>273000</v>
      </c>
      <c r="P6173" s="7">
        <f>Sales_Data[[#This Row],[ItemCost]] +Sales_Data[[#This Row],[ShippingCost]]</f>
        <v>273992.84000000003</v>
      </c>
      <c r="Q6173" s="7">
        <f>Sales_Data[[#This Row],[Gross Revenue]]-Sales_Data[[#This Row],[TotalFinancialCost]]</f>
        <v>155007.15999999997</v>
      </c>
      <c r="R6173" s="7">
        <f>Sales_Data[[#This Row],[Actul Bill Amount]]-Sales_Data[[#This Row],[ShippingCost]]</f>
        <v>426007.16</v>
      </c>
      <c r="S6173">
        <v>1117</v>
      </c>
      <c r="T6173">
        <v>992.84</v>
      </c>
      <c r="U6173" t="s">
        <v>41</v>
      </c>
      <c r="V6173">
        <v>3500</v>
      </c>
      <c r="W6173" t="s">
        <v>22</v>
      </c>
      <c r="X6173" t="str">
        <f t="shared" si="193"/>
        <v>Nagpur</v>
      </c>
    </row>
    <row r="6174" spans="1:24" x14ac:dyDescent="0.4">
      <c r="A6174">
        <v>106173</v>
      </c>
      <c r="B6174" s="5">
        <v>45666.123611111114</v>
      </c>
      <c r="C6174" s="3" t="str">
        <f>TEXT(Sales_Data[[#This Row],[OrderDate]],"mmmm")</f>
        <v>January</v>
      </c>
      <c r="D6174" s="3" t="str">
        <f t="shared" si="192"/>
        <v>2025</v>
      </c>
      <c r="E6174" t="s">
        <v>23</v>
      </c>
      <c r="F6174" t="s">
        <v>46</v>
      </c>
      <c r="G6174" t="s">
        <v>29</v>
      </c>
      <c r="H6174" t="s">
        <v>32</v>
      </c>
      <c r="I6174" t="s">
        <v>100</v>
      </c>
      <c r="J6174">
        <v>89</v>
      </c>
      <c r="K6174">
        <v>4500</v>
      </c>
      <c r="L6174" s="7">
        <f>Sales_Data[[#This Row],[OrderQuantity]] *Sales_Data[[#This Row],[UnitPrice]]</f>
        <v>400500</v>
      </c>
      <c r="M6174" s="7">
        <f>Sales_Data[[#This Row],[UnitPrice]]-Sales_Data[[#This Row],[UnitCost]]</f>
        <v>1700</v>
      </c>
      <c r="N6174" s="7">
        <f>Sales_Data[[#This Row],[Gross Revenue]]-Sales_Data[[#This Row],[Discount Amount ]]</f>
        <v>398800</v>
      </c>
      <c r="O6174" s="7">
        <f>Sales_Data[[#This Row],[OrderQuantity]] *Sales_Data[[#This Row],[UnitCost]]</f>
        <v>249200</v>
      </c>
      <c r="P6174" s="7">
        <f>Sales_Data[[#This Row],[ItemCost]] +Sales_Data[[#This Row],[ShippingCost]]</f>
        <v>249653.36</v>
      </c>
      <c r="Q6174" s="7">
        <f>Sales_Data[[#This Row],[Gross Revenue]]-Sales_Data[[#This Row],[TotalFinancialCost]]</f>
        <v>150846.64000000001</v>
      </c>
      <c r="R6174" s="7">
        <f>Sales_Data[[#This Row],[Actul Bill Amount]]-Sales_Data[[#This Row],[ShippingCost]]</f>
        <v>398346.64</v>
      </c>
      <c r="S6174">
        <v>688</v>
      </c>
      <c r="T6174">
        <v>453.36</v>
      </c>
      <c r="U6174" t="s">
        <v>47</v>
      </c>
      <c r="V6174">
        <v>2800</v>
      </c>
      <c r="W6174" t="s">
        <v>33</v>
      </c>
      <c r="X6174" t="str">
        <f t="shared" si="193"/>
        <v>Delhi</v>
      </c>
    </row>
    <row r="6175" spans="1:24" x14ac:dyDescent="0.4">
      <c r="A6175">
        <v>106174</v>
      </c>
      <c r="B6175" s="5">
        <v>45973.468055555553</v>
      </c>
      <c r="C6175" s="3" t="str">
        <f>TEXT(Sales_Data[[#This Row],[OrderDate]],"mmmm")</f>
        <v>November</v>
      </c>
      <c r="D6175" s="3" t="str">
        <f t="shared" si="192"/>
        <v>2025</v>
      </c>
      <c r="E6175" t="s">
        <v>23</v>
      </c>
      <c r="F6175" t="s">
        <v>14</v>
      </c>
      <c r="G6175" t="s">
        <v>29</v>
      </c>
      <c r="H6175" t="s">
        <v>37</v>
      </c>
      <c r="I6175" t="s">
        <v>100</v>
      </c>
      <c r="J6175">
        <v>74</v>
      </c>
      <c r="K6175">
        <v>6500</v>
      </c>
      <c r="L6175" s="7">
        <f>Sales_Data[[#This Row],[OrderQuantity]] *Sales_Data[[#This Row],[UnitPrice]]</f>
        <v>481000</v>
      </c>
      <c r="M6175" s="7">
        <f>Sales_Data[[#This Row],[UnitPrice]]-Sales_Data[[#This Row],[UnitCost]]</f>
        <v>2300</v>
      </c>
      <c r="N6175" s="7">
        <f>Sales_Data[[#This Row],[Gross Revenue]]-Sales_Data[[#This Row],[Discount Amount ]]</f>
        <v>478700</v>
      </c>
      <c r="O6175" s="7">
        <f>Sales_Data[[#This Row],[OrderQuantity]] *Sales_Data[[#This Row],[UnitCost]]</f>
        <v>310800</v>
      </c>
      <c r="P6175" s="7">
        <f>Sales_Data[[#This Row],[ItemCost]] +Sales_Data[[#This Row],[ShippingCost]]</f>
        <v>311001</v>
      </c>
      <c r="Q6175" s="7">
        <f>Sales_Data[[#This Row],[Gross Revenue]]-Sales_Data[[#This Row],[TotalFinancialCost]]</f>
        <v>169999</v>
      </c>
      <c r="R6175" s="7">
        <f>Sales_Data[[#This Row],[Actul Bill Amount]]-Sales_Data[[#This Row],[ShippingCost]]</f>
        <v>478499</v>
      </c>
      <c r="S6175">
        <v>835</v>
      </c>
      <c r="T6175">
        <v>201</v>
      </c>
      <c r="U6175" t="s">
        <v>21</v>
      </c>
      <c r="V6175">
        <v>4200</v>
      </c>
      <c r="W6175" t="s">
        <v>38</v>
      </c>
      <c r="X6175" t="str">
        <f t="shared" si="193"/>
        <v>Kolkata</v>
      </c>
    </row>
    <row r="6176" spans="1:24" x14ac:dyDescent="0.4">
      <c r="A6176">
        <v>106175</v>
      </c>
      <c r="B6176" s="5">
        <v>45991.104861111111</v>
      </c>
      <c r="C6176" s="3" t="str">
        <f>TEXT(Sales_Data[[#This Row],[OrderDate]],"mmmm")</f>
        <v>November</v>
      </c>
      <c r="D6176" s="3" t="str">
        <f t="shared" si="192"/>
        <v>2025</v>
      </c>
      <c r="E6176" t="s">
        <v>48</v>
      </c>
      <c r="F6176" t="s">
        <v>40</v>
      </c>
      <c r="G6176" t="s">
        <v>15</v>
      </c>
      <c r="H6176" t="s">
        <v>25</v>
      </c>
      <c r="I6176" t="s">
        <v>100</v>
      </c>
      <c r="J6176">
        <v>59</v>
      </c>
      <c r="K6176">
        <v>5500</v>
      </c>
      <c r="L6176" s="7">
        <f>Sales_Data[[#This Row],[OrderQuantity]] *Sales_Data[[#This Row],[UnitPrice]]</f>
        <v>324500</v>
      </c>
      <c r="M6176" s="7">
        <f>Sales_Data[[#This Row],[UnitPrice]]-Sales_Data[[#This Row],[UnitCost]]</f>
        <v>2000</v>
      </c>
      <c r="N6176" s="7">
        <f>Sales_Data[[#This Row],[Gross Revenue]]-Sales_Data[[#This Row],[Discount Amount ]]</f>
        <v>322500</v>
      </c>
      <c r="O6176" s="7">
        <f>Sales_Data[[#This Row],[OrderQuantity]] *Sales_Data[[#This Row],[UnitCost]]</f>
        <v>206500</v>
      </c>
      <c r="P6176" s="7">
        <f>Sales_Data[[#This Row],[ItemCost]] +Sales_Data[[#This Row],[ShippingCost]]</f>
        <v>207151.66</v>
      </c>
      <c r="Q6176" s="7">
        <f>Sales_Data[[#This Row],[Gross Revenue]]-Sales_Data[[#This Row],[TotalFinancialCost]]</f>
        <v>117348.34</v>
      </c>
      <c r="R6176" s="7">
        <f>Sales_Data[[#This Row],[Actul Bill Amount]]-Sales_Data[[#This Row],[ShippingCost]]</f>
        <v>321848.34000000003</v>
      </c>
      <c r="S6176">
        <v>787</v>
      </c>
      <c r="T6176">
        <v>651.66</v>
      </c>
      <c r="U6176" t="s">
        <v>41</v>
      </c>
      <c r="V6176">
        <v>3500</v>
      </c>
      <c r="W6176" t="s">
        <v>27</v>
      </c>
      <c r="X6176" t="str">
        <f t="shared" si="193"/>
        <v>Mumbai</v>
      </c>
    </row>
    <row r="6177" spans="1:24" x14ac:dyDescent="0.4">
      <c r="A6177">
        <v>106176</v>
      </c>
      <c r="B6177" s="5">
        <v>45990.484722222223</v>
      </c>
      <c r="C6177" s="3" t="str">
        <f>TEXT(Sales_Data[[#This Row],[OrderDate]],"mmmm")</f>
        <v>November</v>
      </c>
      <c r="D6177" s="3" t="str">
        <f t="shared" si="192"/>
        <v>2025</v>
      </c>
      <c r="E6177" t="s">
        <v>45</v>
      </c>
      <c r="F6177" t="s">
        <v>46</v>
      </c>
      <c r="G6177" t="s">
        <v>31</v>
      </c>
      <c r="H6177" t="s">
        <v>25</v>
      </c>
      <c r="I6177" t="s">
        <v>100</v>
      </c>
      <c r="J6177">
        <v>63</v>
      </c>
      <c r="K6177">
        <v>4500</v>
      </c>
      <c r="L6177" s="7">
        <f>Sales_Data[[#This Row],[OrderQuantity]] *Sales_Data[[#This Row],[UnitPrice]]</f>
        <v>283500</v>
      </c>
      <c r="M6177" s="7">
        <f>Sales_Data[[#This Row],[UnitPrice]]-Sales_Data[[#This Row],[UnitCost]]</f>
        <v>1700</v>
      </c>
      <c r="N6177" s="7">
        <f>Sales_Data[[#This Row],[Gross Revenue]]-Sales_Data[[#This Row],[Discount Amount ]]</f>
        <v>281800</v>
      </c>
      <c r="O6177" s="7">
        <f>Sales_Data[[#This Row],[OrderQuantity]] *Sales_Data[[#This Row],[UnitCost]]</f>
        <v>176400</v>
      </c>
      <c r="P6177" s="7">
        <f>Sales_Data[[#This Row],[ItemCost]] +Sales_Data[[#This Row],[ShippingCost]]</f>
        <v>176746.95</v>
      </c>
      <c r="Q6177" s="7">
        <f>Sales_Data[[#This Row],[Gross Revenue]]-Sales_Data[[#This Row],[TotalFinancialCost]]</f>
        <v>106753.04999999999</v>
      </c>
      <c r="R6177" s="7">
        <f>Sales_Data[[#This Row],[Actul Bill Amount]]-Sales_Data[[#This Row],[ShippingCost]]</f>
        <v>281453.05</v>
      </c>
      <c r="S6177">
        <v>1089</v>
      </c>
      <c r="T6177">
        <v>346.95</v>
      </c>
      <c r="U6177" t="s">
        <v>47</v>
      </c>
      <c r="V6177">
        <v>2800</v>
      </c>
      <c r="W6177" t="s">
        <v>27</v>
      </c>
      <c r="X6177" t="str">
        <f t="shared" si="193"/>
        <v>Mumbai</v>
      </c>
    </row>
    <row r="6178" spans="1:24" x14ac:dyDescent="0.4">
      <c r="A6178">
        <v>106177</v>
      </c>
      <c r="B6178" s="5">
        <v>45984.911111111112</v>
      </c>
      <c r="C6178" s="3" t="str">
        <f>TEXT(Sales_Data[[#This Row],[OrderDate]],"mmmm")</f>
        <v>November</v>
      </c>
      <c r="D6178" s="3" t="str">
        <f t="shared" si="192"/>
        <v>2025</v>
      </c>
      <c r="E6178" t="s">
        <v>19</v>
      </c>
      <c r="F6178" t="s">
        <v>55</v>
      </c>
      <c r="G6178" t="s">
        <v>29</v>
      </c>
      <c r="H6178" t="s">
        <v>37</v>
      </c>
      <c r="I6178" t="s">
        <v>100</v>
      </c>
      <c r="J6178">
        <v>3</v>
      </c>
      <c r="K6178">
        <v>850</v>
      </c>
      <c r="L6178" s="7">
        <f>Sales_Data[[#This Row],[OrderQuantity]] *Sales_Data[[#This Row],[UnitPrice]]</f>
        <v>2550</v>
      </c>
      <c r="M6178" s="7">
        <f>Sales_Data[[#This Row],[UnitPrice]]-Sales_Data[[#This Row],[UnitCost]]</f>
        <v>300</v>
      </c>
      <c r="N6178" s="7">
        <f>Sales_Data[[#This Row],[Gross Revenue]]-Sales_Data[[#This Row],[Discount Amount ]]</f>
        <v>2250</v>
      </c>
      <c r="O6178" s="7">
        <f>Sales_Data[[#This Row],[OrderQuantity]] *Sales_Data[[#This Row],[UnitCost]]</f>
        <v>1650</v>
      </c>
      <c r="P6178" s="7">
        <f>Sales_Data[[#This Row],[ItemCost]] +Sales_Data[[#This Row],[ShippingCost]]</f>
        <v>1962.22</v>
      </c>
      <c r="Q6178" s="7">
        <f>Sales_Data[[#This Row],[Gross Revenue]]-Sales_Data[[#This Row],[TotalFinancialCost]]</f>
        <v>587.78</v>
      </c>
      <c r="R6178" s="7">
        <f>Sales_Data[[#This Row],[Actul Bill Amount]]-Sales_Data[[#This Row],[ShippingCost]]</f>
        <v>1937.78</v>
      </c>
      <c r="S6178">
        <v>326</v>
      </c>
      <c r="T6178">
        <v>312.22000000000003</v>
      </c>
      <c r="U6178" t="s">
        <v>56</v>
      </c>
      <c r="V6178">
        <v>550</v>
      </c>
      <c r="W6178" t="s">
        <v>38</v>
      </c>
      <c r="X6178" t="str">
        <f t="shared" si="193"/>
        <v>Kolkata</v>
      </c>
    </row>
    <row r="6179" spans="1:24" x14ac:dyDescent="0.4">
      <c r="A6179">
        <v>106178</v>
      </c>
      <c r="B6179" s="5">
        <v>45672.940972222219</v>
      </c>
      <c r="C6179" s="3" t="str">
        <f>TEXT(Sales_Data[[#This Row],[OrderDate]],"mmmm")</f>
        <v>January</v>
      </c>
      <c r="D6179" s="3" t="str">
        <f t="shared" si="192"/>
        <v>2025</v>
      </c>
      <c r="E6179" t="s">
        <v>23</v>
      </c>
      <c r="F6179" t="s">
        <v>40</v>
      </c>
      <c r="G6179" t="s">
        <v>29</v>
      </c>
      <c r="H6179" t="s">
        <v>32</v>
      </c>
      <c r="I6179" t="s">
        <v>100</v>
      </c>
      <c r="J6179">
        <v>66</v>
      </c>
      <c r="K6179">
        <v>1500</v>
      </c>
      <c r="L6179" s="7">
        <f>Sales_Data[[#This Row],[OrderQuantity]] *Sales_Data[[#This Row],[UnitPrice]]</f>
        <v>99000</v>
      </c>
      <c r="M6179" s="7">
        <f>Sales_Data[[#This Row],[UnitPrice]]-Sales_Data[[#This Row],[UnitCost]]</f>
        <v>700</v>
      </c>
      <c r="N6179" s="7">
        <f>Sales_Data[[#This Row],[Gross Revenue]]-Sales_Data[[#This Row],[Discount Amount ]]</f>
        <v>98300</v>
      </c>
      <c r="O6179" s="7">
        <f>Sales_Data[[#This Row],[OrderQuantity]] *Sales_Data[[#This Row],[UnitCost]]</f>
        <v>52800</v>
      </c>
      <c r="P6179" s="7">
        <f>Sales_Data[[#This Row],[ItemCost]] +Sales_Data[[#This Row],[ShippingCost]]</f>
        <v>54165.68</v>
      </c>
      <c r="Q6179" s="7">
        <f>Sales_Data[[#This Row],[Gross Revenue]]-Sales_Data[[#This Row],[TotalFinancialCost]]</f>
        <v>44834.32</v>
      </c>
      <c r="R6179" s="7">
        <f>Sales_Data[[#This Row],[Actul Bill Amount]]-Sales_Data[[#This Row],[ShippingCost]]</f>
        <v>96934.32</v>
      </c>
      <c r="S6179">
        <v>1054</v>
      </c>
      <c r="T6179">
        <v>1365.68</v>
      </c>
      <c r="U6179" t="s">
        <v>52</v>
      </c>
      <c r="V6179">
        <v>800</v>
      </c>
      <c r="W6179" t="s">
        <v>33</v>
      </c>
      <c r="X6179" t="str">
        <f t="shared" si="193"/>
        <v>Delhi</v>
      </c>
    </row>
    <row r="6180" spans="1:24" x14ac:dyDescent="0.4">
      <c r="A6180">
        <v>106179</v>
      </c>
      <c r="B6180" s="5">
        <v>45984.9</v>
      </c>
      <c r="C6180" s="3" t="str">
        <f>TEXT(Sales_Data[[#This Row],[OrderDate]],"mmmm")</f>
        <v>November</v>
      </c>
      <c r="D6180" s="3" t="str">
        <f t="shared" si="192"/>
        <v>2025</v>
      </c>
      <c r="E6180" t="s">
        <v>45</v>
      </c>
      <c r="F6180" t="s">
        <v>24</v>
      </c>
      <c r="G6180" t="s">
        <v>29</v>
      </c>
      <c r="H6180" t="s">
        <v>32</v>
      </c>
      <c r="I6180" t="s">
        <v>100</v>
      </c>
      <c r="J6180">
        <v>82</v>
      </c>
      <c r="K6180">
        <v>3500</v>
      </c>
      <c r="L6180" s="7">
        <f>Sales_Data[[#This Row],[OrderQuantity]] *Sales_Data[[#This Row],[UnitPrice]]</f>
        <v>287000</v>
      </c>
      <c r="M6180" s="7">
        <f>Sales_Data[[#This Row],[UnitPrice]]-Sales_Data[[#This Row],[UnitCost]]</f>
        <v>1300</v>
      </c>
      <c r="N6180" s="7">
        <f>Sales_Data[[#This Row],[Gross Revenue]]-Sales_Data[[#This Row],[Discount Amount ]]</f>
        <v>285700</v>
      </c>
      <c r="O6180" s="7">
        <f>Sales_Data[[#This Row],[OrderQuantity]] *Sales_Data[[#This Row],[UnitCost]]</f>
        <v>180400</v>
      </c>
      <c r="P6180" s="7">
        <f>Sales_Data[[#This Row],[ItemCost]] +Sales_Data[[#This Row],[ShippingCost]]</f>
        <v>180581.01</v>
      </c>
      <c r="Q6180" s="7">
        <f>Sales_Data[[#This Row],[Gross Revenue]]-Sales_Data[[#This Row],[TotalFinancialCost]]</f>
        <v>106418.98999999999</v>
      </c>
      <c r="R6180" s="7">
        <f>Sales_Data[[#This Row],[Actul Bill Amount]]-Sales_Data[[#This Row],[ShippingCost]]</f>
        <v>285518.99</v>
      </c>
      <c r="S6180">
        <v>406</v>
      </c>
      <c r="T6180">
        <v>181.01</v>
      </c>
      <c r="U6180" t="s">
        <v>59</v>
      </c>
      <c r="V6180">
        <v>2200</v>
      </c>
      <c r="W6180" t="s">
        <v>33</v>
      </c>
      <c r="X6180" t="str">
        <f t="shared" si="193"/>
        <v>Delhi</v>
      </c>
    </row>
    <row r="6181" spans="1:24" x14ac:dyDescent="0.4">
      <c r="A6181">
        <v>106180</v>
      </c>
      <c r="B6181" s="5">
        <v>45759.452777777777</v>
      </c>
      <c r="C6181" s="3" t="str">
        <f>TEXT(Sales_Data[[#This Row],[OrderDate]],"mmmm")</f>
        <v>April</v>
      </c>
      <c r="D6181" s="3" t="str">
        <f t="shared" si="192"/>
        <v>2025</v>
      </c>
      <c r="E6181" t="s">
        <v>19</v>
      </c>
      <c r="F6181" t="s">
        <v>35</v>
      </c>
      <c r="G6181" t="s">
        <v>31</v>
      </c>
      <c r="H6181" t="s">
        <v>32</v>
      </c>
      <c r="I6181" t="s">
        <v>100</v>
      </c>
      <c r="J6181">
        <v>57</v>
      </c>
      <c r="K6181">
        <v>8500</v>
      </c>
      <c r="L6181" s="7">
        <f>Sales_Data[[#This Row],[OrderQuantity]] *Sales_Data[[#This Row],[UnitPrice]]</f>
        <v>484500</v>
      </c>
      <c r="M6181" s="7">
        <f>Sales_Data[[#This Row],[UnitPrice]]-Sales_Data[[#This Row],[UnitCost]]</f>
        <v>3000</v>
      </c>
      <c r="N6181" s="7">
        <f>Sales_Data[[#This Row],[Gross Revenue]]-Sales_Data[[#This Row],[Discount Amount ]]</f>
        <v>481500</v>
      </c>
      <c r="O6181" s="7">
        <f>Sales_Data[[#This Row],[OrderQuantity]] *Sales_Data[[#This Row],[UnitCost]]</f>
        <v>313500</v>
      </c>
      <c r="P6181" s="7">
        <f>Sales_Data[[#This Row],[ItemCost]] +Sales_Data[[#This Row],[ShippingCost]]</f>
        <v>314376.36</v>
      </c>
      <c r="Q6181" s="7">
        <f>Sales_Data[[#This Row],[Gross Revenue]]-Sales_Data[[#This Row],[TotalFinancialCost]]</f>
        <v>170123.64</v>
      </c>
      <c r="R6181" s="7">
        <f>Sales_Data[[#This Row],[Actul Bill Amount]]-Sales_Data[[#This Row],[ShippingCost]]</f>
        <v>480623.64</v>
      </c>
      <c r="S6181">
        <v>1125</v>
      </c>
      <c r="T6181">
        <v>876.36</v>
      </c>
      <c r="U6181" t="s">
        <v>49</v>
      </c>
      <c r="V6181">
        <v>5500</v>
      </c>
      <c r="W6181" t="s">
        <v>33</v>
      </c>
      <c r="X6181" t="str">
        <f t="shared" si="193"/>
        <v>Delhi</v>
      </c>
    </row>
    <row r="6182" spans="1:24" x14ac:dyDescent="0.4">
      <c r="A6182">
        <v>106181</v>
      </c>
      <c r="B6182" s="5">
        <v>45883.560416666667</v>
      </c>
      <c r="C6182" s="3" t="str">
        <f>TEXT(Sales_Data[[#This Row],[OrderDate]],"mmmm")</f>
        <v>August</v>
      </c>
      <c r="D6182" s="3" t="str">
        <f t="shared" si="192"/>
        <v>2025</v>
      </c>
      <c r="E6182" t="s">
        <v>42</v>
      </c>
      <c r="F6182" t="s">
        <v>43</v>
      </c>
      <c r="G6182" t="s">
        <v>31</v>
      </c>
      <c r="H6182" t="s">
        <v>32</v>
      </c>
      <c r="I6182" t="s">
        <v>100</v>
      </c>
      <c r="J6182">
        <v>79</v>
      </c>
      <c r="K6182">
        <v>2800</v>
      </c>
      <c r="L6182" s="7">
        <f>Sales_Data[[#This Row],[OrderQuantity]] *Sales_Data[[#This Row],[UnitPrice]]</f>
        <v>221200</v>
      </c>
      <c r="M6182" s="7">
        <f>Sales_Data[[#This Row],[UnitPrice]]-Sales_Data[[#This Row],[UnitCost]]</f>
        <v>1300</v>
      </c>
      <c r="N6182" s="7">
        <f>Sales_Data[[#This Row],[Gross Revenue]]-Sales_Data[[#This Row],[Discount Amount ]]</f>
        <v>219900</v>
      </c>
      <c r="O6182" s="7">
        <f>Sales_Data[[#This Row],[OrderQuantity]] *Sales_Data[[#This Row],[UnitCost]]</f>
        <v>118500</v>
      </c>
      <c r="P6182" s="7">
        <f>Sales_Data[[#This Row],[ItemCost]] +Sales_Data[[#This Row],[ShippingCost]]</f>
        <v>119173.05</v>
      </c>
      <c r="Q6182" s="7">
        <f>Sales_Data[[#This Row],[Gross Revenue]]-Sales_Data[[#This Row],[TotalFinancialCost]]</f>
        <v>102026.95</v>
      </c>
      <c r="R6182" s="7">
        <f>Sales_Data[[#This Row],[Actul Bill Amount]]-Sales_Data[[#This Row],[ShippingCost]]</f>
        <v>219226.95</v>
      </c>
      <c r="S6182">
        <v>1063</v>
      </c>
      <c r="T6182">
        <v>673.05</v>
      </c>
      <c r="U6182" t="s">
        <v>61</v>
      </c>
      <c r="V6182">
        <v>1500</v>
      </c>
      <c r="W6182" t="s">
        <v>33</v>
      </c>
      <c r="X6182" t="str">
        <f t="shared" si="193"/>
        <v>Delhi</v>
      </c>
    </row>
    <row r="6183" spans="1:24" x14ac:dyDescent="0.4">
      <c r="A6183">
        <v>106182</v>
      </c>
      <c r="B6183" s="5">
        <v>45935.691666666666</v>
      </c>
      <c r="C6183" s="3" t="str">
        <f>TEXT(Sales_Data[[#This Row],[OrderDate]],"mmmm")</f>
        <v>October</v>
      </c>
      <c r="D6183" s="3" t="str">
        <f t="shared" si="192"/>
        <v>2025</v>
      </c>
      <c r="E6183" t="s">
        <v>39</v>
      </c>
      <c r="F6183" t="s">
        <v>43</v>
      </c>
      <c r="G6183" t="s">
        <v>15</v>
      </c>
      <c r="H6183" t="s">
        <v>37</v>
      </c>
      <c r="I6183" t="s">
        <v>100</v>
      </c>
      <c r="J6183">
        <v>37</v>
      </c>
      <c r="K6183">
        <v>2800</v>
      </c>
      <c r="L6183" s="7">
        <f>Sales_Data[[#This Row],[OrderQuantity]] *Sales_Data[[#This Row],[UnitPrice]]</f>
        <v>103600</v>
      </c>
      <c r="M6183" s="7">
        <f>Sales_Data[[#This Row],[UnitPrice]]-Sales_Data[[#This Row],[UnitCost]]</f>
        <v>1300</v>
      </c>
      <c r="N6183" s="7">
        <f>Sales_Data[[#This Row],[Gross Revenue]]-Sales_Data[[#This Row],[Discount Amount ]]</f>
        <v>102300</v>
      </c>
      <c r="O6183" s="7">
        <f>Sales_Data[[#This Row],[OrderQuantity]] *Sales_Data[[#This Row],[UnitCost]]</f>
        <v>55500</v>
      </c>
      <c r="P6183" s="7">
        <f>Sales_Data[[#This Row],[ItemCost]] +Sales_Data[[#This Row],[ShippingCost]]</f>
        <v>55680.08</v>
      </c>
      <c r="Q6183" s="7">
        <f>Sales_Data[[#This Row],[Gross Revenue]]-Sales_Data[[#This Row],[TotalFinancialCost]]</f>
        <v>47919.92</v>
      </c>
      <c r="R6183" s="7">
        <f>Sales_Data[[#This Row],[Actul Bill Amount]]-Sales_Data[[#This Row],[ShippingCost]]</f>
        <v>102119.92</v>
      </c>
      <c r="S6183">
        <v>947</v>
      </c>
      <c r="T6183">
        <v>180.08</v>
      </c>
      <c r="U6183" t="s">
        <v>61</v>
      </c>
      <c r="V6183">
        <v>1500</v>
      </c>
      <c r="W6183" t="s">
        <v>38</v>
      </c>
      <c r="X6183" t="str">
        <f t="shared" si="193"/>
        <v>Kolkata</v>
      </c>
    </row>
    <row r="6184" spans="1:24" x14ac:dyDescent="0.4">
      <c r="A6184">
        <v>106183</v>
      </c>
      <c r="B6184" s="5">
        <v>45770.935416666667</v>
      </c>
      <c r="C6184" s="3" t="str">
        <f>TEXT(Sales_Data[[#This Row],[OrderDate]],"mmmm")</f>
        <v>April</v>
      </c>
      <c r="D6184" s="3" t="str">
        <f t="shared" si="192"/>
        <v>2025</v>
      </c>
      <c r="E6184" t="s">
        <v>39</v>
      </c>
      <c r="F6184" t="s">
        <v>14</v>
      </c>
      <c r="G6184" t="s">
        <v>15</v>
      </c>
      <c r="H6184" t="s">
        <v>16</v>
      </c>
      <c r="I6184" t="s">
        <v>100</v>
      </c>
      <c r="J6184">
        <v>71</v>
      </c>
      <c r="K6184">
        <v>3200</v>
      </c>
      <c r="L6184" s="7">
        <f>Sales_Data[[#This Row],[OrderQuantity]] *Sales_Data[[#This Row],[UnitPrice]]</f>
        <v>227200</v>
      </c>
      <c r="M6184" s="7">
        <f>Sales_Data[[#This Row],[UnitPrice]]-Sales_Data[[#This Row],[UnitCost]]</f>
        <v>1200</v>
      </c>
      <c r="N6184" s="7">
        <f>Sales_Data[[#This Row],[Gross Revenue]]-Sales_Data[[#This Row],[Discount Amount ]]</f>
        <v>226000</v>
      </c>
      <c r="O6184" s="7">
        <f>Sales_Data[[#This Row],[OrderQuantity]] *Sales_Data[[#This Row],[UnitCost]]</f>
        <v>142000</v>
      </c>
      <c r="P6184" s="7">
        <f>Sales_Data[[#This Row],[ItemCost]] +Sales_Data[[#This Row],[ShippingCost]]</f>
        <v>143025.91</v>
      </c>
      <c r="Q6184" s="7">
        <f>Sales_Data[[#This Row],[Gross Revenue]]-Sales_Data[[#This Row],[TotalFinancialCost]]</f>
        <v>84174.09</v>
      </c>
      <c r="R6184" s="7">
        <f>Sales_Data[[#This Row],[Actul Bill Amount]]-Sales_Data[[#This Row],[ShippingCost]]</f>
        <v>224974.09</v>
      </c>
      <c r="S6184">
        <v>604</v>
      </c>
      <c r="T6184">
        <v>1025.9100000000001</v>
      </c>
      <c r="U6184" t="s">
        <v>17</v>
      </c>
      <c r="V6184">
        <v>2000</v>
      </c>
      <c r="W6184" t="s">
        <v>18</v>
      </c>
      <c r="X6184" t="str">
        <f t="shared" si="193"/>
        <v>Bengaluru</v>
      </c>
    </row>
    <row r="6185" spans="1:24" x14ac:dyDescent="0.4">
      <c r="A6185">
        <v>106184</v>
      </c>
      <c r="B6185" s="5">
        <v>45658.480555555558</v>
      </c>
      <c r="C6185" s="3" t="str">
        <f>TEXT(Sales_Data[[#This Row],[OrderDate]],"mmmm")</f>
        <v>January</v>
      </c>
      <c r="D6185" s="3" t="str">
        <f t="shared" si="192"/>
        <v>2025</v>
      </c>
      <c r="E6185" t="s">
        <v>42</v>
      </c>
      <c r="F6185" t="s">
        <v>24</v>
      </c>
      <c r="G6185" t="s">
        <v>29</v>
      </c>
      <c r="H6185" t="s">
        <v>32</v>
      </c>
      <c r="I6185" t="s">
        <v>100</v>
      </c>
      <c r="J6185">
        <v>33</v>
      </c>
      <c r="K6185">
        <v>45000</v>
      </c>
      <c r="L6185" s="7">
        <f>Sales_Data[[#This Row],[OrderQuantity]] *Sales_Data[[#This Row],[UnitPrice]]</f>
        <v>1485000</v>
      </c>
      <c r="M6185" s="7">
        <f>Sales_Data[[#This Row],[UnitPrice]]-Sales_Data[[#This Row],[UnitCost]]</f>
        <v>13000</v>
      </c>
      <c r="N6185" s="7">
        <f>Sales_Data[[#This Row],[Gross Revenue]]-Sales_Data[[#This Row],[Discount Amount ]]</f>
        <v>1472000</v>
      </c>
      <c r="O6185" s="7">
        <f>Sales_Data[[#This Row],[OrderQuantity]] *Sales_Data[[#This Row],[UnitCost]]</f>
        <v>1056000</v>
      </c>
      <c r="P6185" s="7">
        <f>Sales_Data[[#This Row],[ItemCost]] +Sales_Data[[#This Row],[ShippingCost]]</f>
        <v>1056514.24</v>
      </c>
      <c r="Q6185" s="7">
        <f>Sales_Data[[#This Row],[Gross Revenue]]-Sales_Data[[#This Row],[TotalFinancialCost]]</f>
        <v>428485.76</v>
      </c>
      <c r="R6185" s="7">
        <f>Sales_Data[[#This Row],[Actul Bill Amount]]-Sales_Data[[#This Row],[ShippingCost]]</f>
        <v>1471485.76</v>
      </c>
      <c r="S6185">
        <v>1058</v>
      </c>
      <c r="T6185">
        <v>514.24</v>
      </c>
      <c r="U6185" t="s">
        <v>26</v>
      </c>
      <c r="V6185">
        <v>32000</v>
      </c>
      <c r="W6185" t="s">
        <v>33</v>
      </c>
      <c r="X6185" t="str">
        <f t="shared" si="193"/>
        <v>Delhi</v>
      </c>
    </row>
    <row r="6186" spans="1:24" x14ac:dyDescent="0.4">
      <c r="A6186">
        <v>106185</v>
      </c>
      <c r="B6186" s="5">
        <v>45923.976388888892</v>
      </c>
      <c r="C6186" s="3" t="str">
        <f>TEXT(Sales_Data[[#This Row],[OrderDate]],"mmmm")</f>
        <v>September</v>
      </c>
      <c r="D6186" s="3" t="str">
        <f t="shared" si="192"/>
        <v>2025</v>
      </c>
      <c r="E6186" t="s">
        <v>13</v>
      </c>
      <c r="F6186" t="s">
        <v>46</v>
      </c>
      <c r="G6186" t="s">
        <v>29</v>
      </c>
      <c r="H6186" t="s">
        <v>25</v>
      </c>
      <c r="I6186" t="s">
        <v>100</v>
      </c>
      <c r="J6186">
        <v>10</v>
      </c>
      <c r="K6186">
        <v>4500</v>
      </c>
      <c r="L6186" s="7">
        <f>Sales_Data[[#This Row],[OrderQuantity]] *Sales_Data[[#This Row],[UnitPrice]]</f>
        <v>45000</v>
      </c>
      <c r="M6186" s="7">
        <f>Sales_Data[[#This Row],[UnitPrice]]-Sales_Data[[#This Row],[UnitCost]]</f>
        <v>1700</v>
      </c>
      <c r="N6186" s="7">
        <f>Sales_Data[[#This Row],[Gross Revenue]]-Sales_Data[[#This Row],[Discount Amount ]]</f>
        <v>43300</v>
      </c>
      <c r="O6186" s="7">
        <f>Sales_Data[[#This Row],[OrderQuantity]] *Sales_Data[[#This Row],[UnitCost]]</f>
        <v>28000</v>
      </c>
      <c r="P6186" s="7">
        <f>Sales_Data[[#This Row],[ItemCost]] +Sales_Data[[#This Row],[ShippingCost]]</f>
        <v>29151.51</v>
      </c>
      <c r="Q6186" s="7">
        <f>Sales_Data[[#This Row],[Gross Revenue]]-Sales_Data[[#This Row],[TotalFinancialCost]]</f>
        <v>15848.490000000002</v>
      </c>
      <c r="R6186" s="7">
        <f>Sales_Data[[#This Row],[Actul Bill Amount]]-Sales_Data[[#This Row],[ShippingCost]]</f>
        <v>42148.49</v>
      </c>
      <c r="S6186">
        <v>438</v>
      </c>
      <c r="T6186">
        <v>1151.51</v>
      </c>
      <c r="U6186" t="s">
        <v>47</v>
      </c>
      <c r="V6186">
        <v>2800</v>
      </c>
      <c r="W6186" t="s">
        <v>27</v>
      </c>
      <c r="X6186" t="str">
        <f t="shared" si="193"/>
        <v>Mumbai</v>
      </c>
    </row>
    <row r="6187" spans="1:24" x14ac:dyDescent="0.4">
      <c r="A6187">
        <v>106186</v>
      </c>
      <c r="B6187" s="5">
        <v>45865.863194444442</v>
      </c>
      <c r="C6187" s="3" t="str">
        <f>TEXT(Sales_Data[[#This Row],[OrderDate]],"mmmm")</f>
        <v>July</v>
      </c>
      <c r="D6187" s="3" t="str">
        <f t="shared" si="192"/>
        <v>2025</v>
      </c>
      <c r="E6187" t="s">
        <v>13</v>
      </c>
      <c r="F6187" t="s">
        <v>24</v>
      </c>
      <c r="G6187" t="s">
        <v>15</v>
      </c>
      <c r="H6187" t="s">
        <v>16</v>
      </c>
      <c r="I6187" t="s">
        <v>100</v>
      </c>
      <c r="J6187">
        <v>95</v>
      </c>
      <c r="K6187">
        <v>3500</v>
      </c>
      <c r="L6187" s="7">
        <f>Sales_Data[[#This Row],[OrderQuantity]] *Sales_Data[[#This Row],[UnitPrice]]</f>
        <v>332500</v>
      </c>
      <c r="M6187" s="7">
        <f>Sales_Data[[#This Row],[UnitPrice]]-Sales_Data[[#This Row],[UnitCost]]</f>
        <v>1300</v>
      </c>
      <c r="N6187" s="7">
        <f>Sales_Data[[#This Row],[Gross Revenue]]-Sales_Data[[#This Row],[Discount Amount ]]</f>
        <v>331200</v>
      </c>
      <c r="O6187" s="7">
        <f>Sales_Data[[#This Row],[OrderQuantity]] *Sales_Data[[#This Row],[UnitCost]]</f>
        <v>209000</v>
      </c>
      <c r="P6187" s="7">
        <f>Sales_Data[[#This Row],[ItemCost]] +Sales_Data[[#This Row],[ShippingCost]]</f>
        <v>210189.28</v>
      </c>
      <c r="Q6187" s="7">
        <f>Sales_Data[[#This Row],[Gross Revenue]]-Sales_Data[[#This Row],[TotalFinancialCost]]</f>
        <v>122310.72</v>
      </c>
      <c r="R6187" s="7">
        <f>Sales_Data[[#This Row],[Actul Bill Amount]]-Sales_Data[[#This Row],[ShippingCost]]</f>
        <v>330010.71999999997</v>
      </c>
      <c r="S6187">
        <v>934</v>
      </c>
      <c r="T6187">
        <v>1189.28</v>
      </c>
      <c r="U6187" t="s">
        <v>59</v>
      </c>
      <c r="V6187">
        <v>2200</v>
      </c>
      <c r="W6187" t="s">
        <v>18</v>
      </c>
      <c r="X6187" t="str">
        <f t="shared" si="193"/>
        <v>Bengaluru</v>
      </c>
    </row>
    <row r="6188" spans="1:24" x14ac:dyDescent="0.4">
      <c r="A6188">
        <v>106187</v>
      </c>
      <c r="B6188" s="5">
        <v>45767.140277777777</v>
      </c>
      <c r="C6188" s="3" t="str">
        <f>TEXT(Sales_Data[[#This Row],[OrderDate]],"mmmm")</f>
        <v>April</v>
      </c>
      <c r="D6188" s="3" t="str">
        <f t="shared" si="192"/>
        <v>2025</v>
      </c>
      <c r="E6188" t="s">
        <v>50</v>
      </c>
      <c r="F6188" t="s">
        <v>35</v>
      </c>
      <c r="G6188" t="s">
        <v>15</v>
      </c>
      <c r="H6188" t="s">
        <v>20</v>
      </c>
      <c r="I6188" t="s">
        <v>100</v>
      </c>
      <c r="J6188">
        <v>18</v>
      </c>
      <c r="K6188">
        <v>8500</v>
      </c>
      <c r="L6188" s="7">
        <f>Sales_Data[[#This Row],[OrderQuantity]] *Sales_Data[[#This Row],[UnitPrice]]</f>
        <v>153000</v>
      </c>
      <c r="M6188" s="7">
        <f>Sales_Data[[#This Row],[UnitPrice]]-Sales_Data[[#This Row],[UnitCost]]</f>
        <v>3000</v>
      </c>
      <c r="N6188" s="7">
        <f>Sales_Data[[#This Row],[Gross Revenue]]-Sales_Data[[#This Row],[Discount Amount ]]</f>
        <v>150000</v>
      </c>
      <c r="O6188" s="7">
        <f>Sales_Data[[#This Row],[OrderQuantity]] *Sales_Data[[#This Row],[UnitCost]]</f>
        <v>99000</v>
      </c>
      <c r="P6188" s="7">
        <f>Sales_Data[[#This Row],[ItemCost]] +Sales_Data[[#This Row],[ShippingCost]]</f>
        <v>99497.08</v>
      </c>
      <c r="Q6188" s="7">
        <f>Sales_Data[[#This Row],[Gross Revenue]]-Sales_Data[[#This Row],[TotalFinancialCost]]</f>
        <v>53502.92</v>
      </c>
      <c r="R6188" s="7">
        <f>Sales_Data[[#This Row],[Actul Bill Amount]]-Sales_Data[[#This Row],[ShippingCost]]</f>
        <v>149502.92000000001</v>
      </c>
      <c r="S6188">
        <v>800</v>
      </c>
      <c r="T6188">
        <v>497.08</v>
      </c>
      <c r="U6188" t="s">
        <v>49</v>
      </c>
      <c r="V6188">
        <v>5500</v>
      </c>
      <c r="W6188" t="s">
        <v>22</v>
      </c>
      <c r="X6188" t="str">
        <f t="shared" si="193"/>
        <v>Nagpur</v>
      </c>
    </row>
    <row r="6189" spans="1:24" x14ac:dyDescent="0.4">
      <c r="A6189">
        <v>106188</v>
      </c>
      <c r="B6189" s="5">
        <v>45857.20208333333</v>
      </c>
      <c r="C6189" s="3" t="str">
        <f>TEXT(Sales_Data[[#This Row],[OrderDate]],"mmmm")</f>
        <v>July</v>
      </c>
      <c r="D6189" s="3" t="str">
        <f t="shared" si="192"/>
        <v>2025</v>
      </c>
      <c r="E6189" t="s">
        <v>50</v>
      </c>
      <c r="F6189" t="s">
        <v>35</v>
      </c>
      <c r="G6189" t="s">
        <v>29</v>
      </c>
      <c r="H6189" t="s">
        <v>20</v>
      </c>
      <c r="I6189" t="s">
        <v>100</v>
      </c>
      <c r="J6189">
        <v>53</v>
      </c>
      <c r="K6189">
        <v>8500</v>
      </c>
      <c r="L6189" s="7">
        <f>Sales_Data[[#This Row],[OrderQuantity]] *Sales_Data[[#This Row],[UnitPrice]]</f>
        <v>450500</v>
      </c>
      <c r="M6189" s="7">
        <f>Sales_Data[[#This Row],[UnitPrice]]-Sales_Data[[#This Row],[UnitCost]]</f>
        <v>3000</v>
      </c>
      <c r="N6189" s="7">
        <f>Sales_Data[[#This Row],[Gross Revenue]]-Sales_Data[[#This Row],[Discount Amount ]]</f>
        <v>447500</v>
      </c>
      <c r="O6189" s="7">
        <f>Sales_Data[[#This Row],[OrderQuantity]] *Sales_Data[[#This Row],[UnitCost]]</f>
        <v>291500</v>
      </c>
      <c r="P6189" s="7">
        <f>Sales_Data[[#This Row],[ItemCost]] +Sales_Data[[#This Row],[ShippingCost]]</f>
        <v>292214.84999999998</v>
      </c>
      <c r="Q6189" s="7">
        <f>Sales_Data[[#This Row],[Gross Revenue]]-Sales_Data[[#This Row],[TotalFinancialCost]]</f>
        <v>158285.15000000002</v>
      </c>
      <c r="R6189" s="7">
        <f>Sales_Data[[#This Row],[Actul Bill Amount]]-Sales_Data[[#This Row],[ShippingCost]]</f>
        <v>446785.15</v>
      </c>
      <c r="S6189">
        <v>1111</v>
      </c>
      <c r="T6189">
        <v>714.85</v>
      </c>
      <c r="U6189" t="s">
        <v>49</v>
      </c>
      <c r="V6189">
        <v>5500</v>
      </c>
      <c r="W6189" t="s">
        <v>22</v>
      </c>
      <c r="X6189" t="str">
        <f t="shared" si="193"/>
        <v>Nagpur</v>
      </c>
    </row>
    <row r="6190" spans="1:24" x14ac:dyDescent="0.4">
      <c r="A6190">
        <v>106189</v>
      </c>
      <c r="B6190" s="5">
        <v>45963.113194444442</v>
      </c>
      <c r="C6190" s="3" t="str">
        <f>TEXT(Sales_Data[[#This Row],[OrderDate]],"mmmm")</f>
        <v>November</v>
      </c>
      <c r="D6190" s="3" t="str">
        <f t="shared" si="192"/>
        <v>2025</v>
      </c>
      <c r="E6190" t="s">
        <v>42</v>
      </c>
      <c r="F6190" t="s">
        <v>55</v>
      </c>
      <c r="G6190" t="s">
        <v>29</v>
      </c>
      <c r="H6190" t="s">
        <v>25</v>
      </c>
      <c r="I6190" t="s">
        <v>100</v>
      </c>
      <c r="J6190">
        <v>29</v>
      </c>
      <c r="K6190">
        <v>850</v>
      </c>
      <c r="L6190" s="7">
        <f>Sales_Data[[#This Row],[OrderQuantity]] *Sales_Data[[#This Row],[UnitPrice]]</f>
        <v>24650</v>
      </c>
      <c r="M6190" s="7">
        <f>Sales_Data[[#This Row],[UnitPrice]]-Sales_Data[[#This Row],[UnitCost]]</f>
        <v>300</v>
      </c>
      <c r="N6190" s="7">
        <f>Sales_Data[[#This Row],[Gross Revenue]]-Sales_Data[[#This Row],[Discount Amount ]]</f>
        <v>24350</v>
      </c>
      <c r="O6190" s="7">
        <f>Sales_Data[[#This Row],[OrderQuantity]] *Sales_Data[[#This Row],[UnitCost]]</f>
        <v>15950</v>
      </c>
      <c r="P6190" s="7">
        <f>Sales_Data[[#This Row],[ItemCost]] +Sales_Data[[#This Row],[ShippingCost]]</f>
        <v>17722.36</v>
      </c>
      <c r="Q6190" s="7">
        <f>Sales_Data[[#This Row],[Gross Revenue]]-Sales_Data[[#This Row],[TotalFinancialCost]]</f>
        <v>6927.6399999999994</v>
      </c>
      <c r="R6190" s="7">
        <f>Sales_Data[[#This Row],[Actul Bill Amount]]-Sales_Data[[#This Row],[ShippingCost]]</f>
        <v>22577.64</v>
      </c>
      <c r="S6190">
        <v>704</v>
      </c>
      <c r="T6190">
        <v>1772.36</v>
      </c>
      <c r="U6190" t="s">
        <v>56</v>
      </c>
      <c r="V6190">
        <v>550</v>
      </c>
      <c r="W6190" t="s">
        <v>27</v>
      </c>
      <c r="X6190" t="str">
        <f t="shared" si="193"/>
        <v>Mumbai</v>
      </c>
    </row>
    <row r="6191" spans="1:24" x14ac:dyDescent="0.4">
      <c r="A6191">
        <v>106190</v>
      </c>
      <c r="B6191" s="5">
        <v>45669.619444444441</v>
      </c>
      <c r="C6191" s="3" t="str">
        <f>TEXT(Sales_Data[[#This Row],[OrderDate]],"mmmm")</f>
        <v>January</v>
      </c>
      <c r="D6191" s="3" t="str">
        <f t="shared" si="192"/>
        <v>2025</v>
      </c>
      <c r="E6191" t="s">
        <v>34</v>
      </c>
      <c r="F6191" t="s">
        <v>24</v>
      </c>
      <c r="G6191" t="s">
        <v>29</v>
      </c>
      <c r="H6191" t="s">
        <v>37</v>
      </c>
      <c r="I6191" t="s">
        <v>100</v>
      </c>
      <c r="J6191">
        <v>93</v>
      </c>
      <c r="K6191">
        <v>25000</v>
      </c>
      <c r="L6191" s="7">
        <f>Sales_Data[[#This Row],[OrderQuantity]] *Sales_Data[[#This Row],[UnitPrice]]</f>
        <v>2325000</v>
      </c>
      <c r="M6191" s="7">
        <f>Sales_Data[[#This Row],[UnitPrice]]-Sales_Data[[#This Row],[UnitCost]]</f>
        <v>7000</v>
      </c>
      <c r="N6191" s="7">
        <f>Sales_Data[[#This Row],[Gross Revenue]]-Sales_Data[[#This Row],[Discount Amount ]]</f>
        <v>2318000</v>
      </c>
      <c r="O6191" s="7">
        <f>Sales_Data[[#This Row],[OrderQuantity]] *Sales_Data[[#This Row],[UnitCost]]</f>
        <v>1674000</v>
      </c>
      <c r="P6191" s="7">
        <f>Sales_Data[[#This Row],[ItemCost]] +Sales_Data[[#This Row],[ShippingCost]]</f>
        <v>1674907.84</v>
      </c>
      <c r="Q6191" s="7">
        <f>Sales_Data[[#This Row],[Gross Revenue]]-Sales_Data[[#This Row],[TotalFinancialCost]]</f>
        <v>650092.15999999992</v>
      </c>
      <c r="R6191" s="7">
        <f>Sales_Data[[#This Row],[Actul Bill Amount]]-Sales_Data[[#This Row],[ShippingCost]]</f>
        <v>2317092.16</v>
      </c>
      <c r="S6191">
        <v>828</v>
      </c>
      <c r="T6191">
        <v>907.84</v>
      </c>
      <c r="U6191" t="s">
        <v>60</v>
      </c>
      <c r="V6191">
        <v>18000</v>
      </c>
      <c r="W6191" t="s">
        <v>38</v>
      </c>
      <c r="X6191" t="str">
        <f t="shared" si="193"/>
        <v>Kolkata</v>
      </c>
    </row>
    <row r="6192" spans="1:24" x14ac:dyDescent="0.4">
      <c r="A6192">
        <v>106191</v>
      </c>
      <c r="B6192" s="5">
        <v>46002.188888888886</v>
      </c>
      <c r="C6192" s="3" t="str">
        <f>TEXT(Sales_Data[[#This Row],[OrderDate]],"mmmm")</f>
        <v>December</v>
      </c>
      <c r="D6192" s="3" t="str">
        <f t="shared" si="192"/>
        <v>2025</v>
      </c>
      <c r="E6192" t="s">
        <v>42</v>
      </c>
      <c r="F6192" t="s">
        <v>28</v>
      </c>
      <c r="G6192" t="s">
        <v>15</v>
      </c>
      <c r="H6192" t="s">
        <v>32</v>
      </c>
      <c r="I6192" t="s">
        <v>100</v>
      </c>
      <c r="J6192">
        <v>97</v>
      </c>
      <c r="K6192">
        <v>2500</v>
      </c>
      <c r="L6192" s="7">
        <f>Sales_Data[[#This Row],[OrderQuantity]] *Sales_Data[[#This Row],[UnitPrice]]</f>
        <v>242500</v>
      </c>
      <c r="M6192" s="7">
        <f>Sales_Data[[#This Row],[UnitPrice]]-Sales_Data[[#This Row],[UnitCost]]</f>
        <v>1000</v>
      </c>
      <c r="N6192" s="7">
        <f>Sales_Data[[#This Row],[Gross Revenue]]-Sales_Data[[#This Row],[Discount Amount ]]</f>
        <v>241500</v>
      </c>
      <c r="O6192" s="7">
        <f>Sales_Data[[#This Row],[OrderQuantity]] *Sales_Data[[#This Row],[UnitCost]]</f>
        <v>145500</v>
      </c>
      <c r="P6192" s="7">
        <f>Sales_Data[[#This Row],[ItemCost]] +Sales_Data[[#This Row],[ShippingCost]]</f>
        <v>145725.60999999999</v>
      </c>
      <c r="Q6192" s="7">
        <f>Sales_Data[[#This Row],[Gross Revenue]]-Sales_Data[[#This Row],[TotalFinancialCost]]</f>
        <v>96774.390000000014</v>
      </c>
      <c r="R6192" s="7">
        <f>Sales_Data[[#This Row],[Actul Bill Amount]]-Sales_Data[[#This Row],[ShippingCost]]</f>
        <v>241274.39</v>
      </c>
      <c r="S6192">
        <v>1037</v>
      </c>
      <c r="T6192">
        <v>225.61</v>
      </c>
      <c r="U6192" t="s">
        <v>54</v>
      </c>
      <c r="V6192">
        <v>1500</v>
      </c>
      <c r="W6192" t="s">
        <v>33</v>
      </c>
      <c r="X6192" t="str">
        <f t="shared" si="193"/>
        <v>Delhi</v>
      </c>
    </row>
    <row r="6193" spans="1:24" x14ac:dyDescent="0.4">
      <c r="A6193">
        <v>106192</v>
      </c>
      <c r="B6193" s="5">
        <v>45845.922222222223</v>
      </c>
      <c r="C6193" s="3" t="str">
        <f>TEXT(Sales_Data[[#This Row],[OrderDate]],"mmmm")</f>
        <v>July</v>
      </c>
      <c r="D6193" s="3" t="str">
        <f t="shared" si="192"/>
        <v>2025</v>
      </c>
      <c r="E6193" t="s">
        <v>48</v>
      </c>
      <c r="F6193" t="s">
        <v>14</v>
      </c>
      <c r="G6193" t="s">
        <v>31</v>
      </c>
      <c r="H6193" t="s">
        <v>20</v>
      </c>
      <c r="I6193" t="s">
        <v>100</v>
      </c>
      <c r="J6193">
        <v>50</v>
      </c>
      <c r="K6193">
        <v>3200</v>
      </c>
      <c r="L6193" s="7">
        <f>Sales_Data[[#This Row],[OrderQuantity]] *Sales_Data[[#This Row],[UnitPrice]]</f>
        <v>160000</v>
      </c>
      <c r="M6193" s="7">
        <f>Sales_Data[[#This Row],[UnitPrice]]-Sales_Data[[#This Row],[UnitCost]]</f>
        <v>1200</v>
      </c>
      <c r="N6193" s="7">
        <f>Sales_Data[[#This Row],[Gross Revenue]]-Sales_Data[[#This Row],[Discount Amount ]]</f>
        <v>158800</v>
      </c>
      <c r="O6193" s="7">
        <f>Sales_Data[[#This Row],[OrderQuantity]] *Sales_Data[[#This Row],[UnitCost]]</f>
        <v>100000</v>
      </c>
      <c r="P6193" s="7">
        <f>Sales_Data[[#This Row],[ItemCost]] +Sales_Data[[#This Row],[ShippingCost]]</f>
        <v>100985.32</v>
      </c>
      <c r="Q6193" s="7">
        <f>Sales_Data[[#This Row],[Gross Revenue]]-Sales_Data[[#This Row],[TotalFinancialCost]]</f>
        <v>59014.679999999993</v>
      </c>
      <c r="R6193" s="7">
        <f>Sales_Data[[#This Row],[Actul Bill Amount]]-Sales_Data[[#This Row],[ShippingCost]]</f>
        <v>157814.68</v>
      </c>
      <c r="S6193">
        <v>884</v>
      </c>
      <c r="T6193">
        <v>985.32</v>
      </c>
      <c r="U6193" t="s">
        <v>17</v>
      </c>
      <c r="V6193">
        <v>2000</v>
      </c>
      <c r="W6193" t="s">
        <v>22</v>
      </c>
      <c r="X6193" t="str">
        <f t="shared" si="193"/>
        <v>Nagpur</v>
      </c>
    </row>
    <row r="6194" spans="1:24" x14ac:dyDescent="0.4">
      <c r="A6194">
        <v>106193</v>
      </c>
      <c r="B6194" s="5">
        <v>45811.934027777781</v>
      </c>
      <c r="C6194" s="3" t="str">
        <f>TEXT(Sales_Data[[#This Row],[OrderDate]],"mmmm")</f>
        <v>June</v>
      </c>
      <c r="D6194" s="3" t="str">
        <f t="shared" si="192"/>
        <v>2025</v>
      </c>
      <c r="E6194" t="s">
        <v>34</v>
      </c>
      <c r="F6194" t="s">
        <v>35</v>
      </c>
      <c r="G6194" t="s">
        <v>15</v>
      </c>
      <c r="H6194" t="s">
        <v>16</v>
      </c>
      <c r="I6194" t="s">
        <v>100</v>
      </c>
      <c r="J6194">
        <v>54</v>
      </c>
      <c r="K6194">
        <v>8500</v>
      </c>
      <c r="L6194" s="7">
        <f>Sales_Data[[#This Row],[OrderQuantity]] *Sales_Data[[#This Row],[UnitPrice]]</f>
        <v>459000</v>
      </c>
      <c r="M6194" s="7">
        <f>Sales_Data[[#This Row],[UnitPrice]]-Sales_Data[[#This Row],[UnitCost]]</f>
        <v>3000</v>
      </c>
      <c r="N6194" s="7">
        <f>Sales_Data[[#This Row],[Gross Revenue]]-Sales_Data[[#This Row],[Discount Amount ]]</f>
        <v>456000</v>
      </c>
      <c r="O6194" s="7">
        <f>Sales_Data[[#This Row],[OrderQuantity]] *Sales_Data[[#This Row],[UnitCost]]</f>
        <v>297000</v>
      </c>
      <c r="P6194" s="7">
        <f>Sales_Data[[#This Row],[ItemCost]] +Sales_Data[[#This Row],[ShippingCost]]</f>
        <v>297333.46999999997</v>
      </c>
      <c r="Q6194" s="7">
        <f>Sales_Data[[#This Row],[Gross Revenue]]-Sales_Data[[#This Row],[TotalFinancialCost]]</f>
        <v>161666.53000000003</v>
      </c>
      <c r="R6194" s="7">
        <f>Sales_Data[[#This Row],[Actul Bill Amount]]-Sales_Data[[#This Row],[ShippingCost]]</f>
        <v>455666.53</v>
      </c>
      <c r="S6194">
        <v>344</v>
      </c>
      <c r="T6194">
        <v>333.47</v>
      </c>
      <c r="U6194" t="s">
        <v>49</v>
      </c>
      <c r="V6194">
        <v>5500</v>
      </c>
      <c r="W6194" t="s">
        <v>18</v>
      </c>
      <c r="X6194" t="str">
        <f t="shared" si="193"/>
        <v>Bengaluru</v>
      </c>
    </row>
    <row r="6195" spans="1:24" x14ac:dyDescent="0.4">
      <c r="A6195">
        <v>106194</v>
      </c>
      <c r="B6195" s="5">
        <v>45991.70416666667</v>
      </c>
      <c r="C6195" s="3" t="str">
        <f>TEXT(Sales_Data[[#This Row],[OrderDate]],"mmmm")</f>
        <v>November</v>
      </c>
      <c r="D6195" s="3" t="str">
        <f t="shared" si="192"/>
        <v>2025</v>
      </c>
      <c r="E6195" t="s">
        <v>39</v>
      </c>
      <c r="F6195" t="s">
        <v>46</v>
      </c>
      <c r="G6195" t="s">
        <v>31</v>
      </c>
      <c r="H6195" t="s">
        <v>20</v>
      </c>
      <c r="I6195" t="s">
        <v>100</v>
      </c>
      <c r="J6195">
        <v>94</v>
      </c>
      <c r="K6195">
        <v>15000</v>
      </c>
      <c r="L6195" s="7">
        <f>Sales_Data[[#This Row],[OrderQuantity]] *Sales_Data[[#This Row],[UnitPrice]]</f>
        <v>1410000</v>
      </c>
      <c r="M6195" s="7">
        <f>Sales_Data[[#This Row],[UnitPrice]]-Sales_Data[[#This Row],[UnitCost]]</f>
        <v>5500</v>
      </c>
      <c r="N6195" s="7">
        <f>Sales_Data[[#This Row],[Gross Revenue]]-Sales_Data[[#This Row],[Discount Amount ]]</f>
        <v>1404500</v>
      </c>
      <c r="O6195" s="7">
        <f>Sales_Data[[#This Row],[OrderQuantity]] *Sales_Data[[#This Row],[UnitCost]]</f>
        <v>893000</v>
      </c>
      <c r="P6195" s="7">
        <f>Sales_Data[[#This Row],[ItemCost]] +Sales_Data[[#This Row],[ShippingCost]]</f>
        <v>894048.65</v>
      </c>
      <c r="Q6195" s="7">
        <f>Sales_Data[[#This Row],[Gross Revenue]]-Sales_Data[[#This Row],[TotalFinancialCost]]</f>
        <v>515951.35</v>
      </c>
      <c r="R6195" s="7">
        <f>Sales_Data[[#This Row],[Actul Bill Amount]]-Sales_Data[[#This Row],[ShippingCost]]</f>
        <v>1403451.35</v>
      </c>
      <c r="S6195">
        <v>822</v>
      </c>
      <c r="T6195">
        <v>1048.6500000000001</v>
      </c>
      <c r="U6195" t="s">
        <v>53</v>
      </c>
      <c r="V6195">
        <v>9500</v>
      </c>
      <c r="W6195" t="s">
        <v>22</v>
      </c>
      <c r="X6195" t="str">
        <f t="shared" si="193"/>
        <v>Nagpur</v>
      </c>
    </row>
    <row r="6196" spans="1:24" x14ac:dyDescent="0.4">
      <c r="A6196">
        <v>106195</v>
      </c>
      <c r="B6196" s="5">
        <v>45936.875</v>
      </c>
      <c r="C6196" s="3" t="str">
        <f>TEXT(Sales_Data[[#This Row],[OrderDate]],"mmmm")</f>
        <v>October</v>
      </c>
      <c r="D6196" s="3" t="str">
        <f t="shared" si="192"/>
        <v>2025</v>
      </c>
      <c r="E6196" t="s">
        <v>42</v>
      </c>
      <c r="F6196" t="s">
        <v>28</v>
      </c>
      <c r="G6196" t="s">
        <v>29</v>
      </c>
      <c r="H6196" t="s">
        <v>25</v>
      </c>
      <c r="I6196" t="s">
        <v>100</v>
      </c>
      <c r="J6196">
        <v>94</v>
      </c>
      <c r="K6196">
        <v>450</v>
      </c>
      <c r="L6196" s="7">
        <f>Sales_Data[[#This Row],[OrderQuantity]] *Sales_Data[[#This Row],[UnitPrice]]</f>
        <v>42300</v>
      </c>
      <c r="M6196" s="7">
        <f>Sales_Data[[#This Row],[UnitPrice]]-Sales_Data[[#This Row],[UnitCost]]</f>
        <v>250</v>
      </c>
      <c r="N6196" s="7">
        <f>Sales_Data[[#This Row],[Gross Revenue]]-Sales_Data[[#This Row],[Discount Amount ]]</f>
        <v>42050</v>
      </c>
      <c r="O6196" s="7">
        <f>Sales_Data[[#This Row],[OrderQuantity]] *Sales_Data[[#This Row],[UnitCost]]</f>
        <v>18800</v>
      </c>
      <c r="P6196" s="7">
        <f>Sales_Data[[#This Row],[ItemCost]] +Sales_Data[[#This Row],[ShippingCost]]</f>
        <v>19374.95</v>
      </c>
      <c r="Q6196" s="7">
        <f>Sales_Data[[#This Row],[Gross Revenue]]-Sales_Data[[#This Row],[TotalFinancialCost]]</f>
        <v>22925.05</v>
      </c>
      <c r="R6196" s="7">
        <f>Sales_Data[[#This Row],[Actul Bill Amount]]-Sales_Data[[#This Row],[ShippingCost]]</f>
        <v>41475.050000000003</v>
      </c>
      <c r="S6196">
        <v>1136</v>
      </c>
      <c r="T6196">
        <v>574.95000000000005</v>
      </c>
      <c r="U6196" t="s">
        <v>30</v>
      </c>
      <c r="V6196">
        <v>200</v>
      </c>
      <c r="W6196" t="s">
        <v>27</v>
      </c>
      <c r="X6196" t="str">
        <f t="shared" si="193"/>
        <v>Mumbai</v>
      </c>
    </row>
    <row r="6197" spans="1:24" x14ac:dyDescent="0.4">
      <c r="A6197">
        <v>106196</v>
      </c>
      <c r="B6197" s="5">
        <v>45828.157638888886</v>
      </c>
      <c r="C6197" s="3" t="str">
        <f>TEXT(Sales_Data[[#This Row],[OrderDate]],"mmmm")</f>
        <v>June</v>
      </c>
      <c r="D6197" s="3" t="str">
        <f t="shared" si="192"/>
        <v>2025</v>
      </c>
      <c r="E6197" t="s">
        <v>23</v>
      </c>
      <c r="F6197" t="s">
        <v>55</v>
      </c>
      <c r="G6197" t="s">
        <v>31</v>
      </c>
      <c r="H6197" t="s">
        <v>20</v>
      </c>
      <c r="I6197" t="s">
        <v>100</v>
      </c>
      <c r="J6197">
        <v>75</v>
      </c>
      <c r="K6197">
        <v>600</v>
      </c>
      <c r="L6197" s="7">
        <f>Sales_Data[[#This Row],[OrderQuantity]] *Sales_Data[[#This Row],[UnitPrice]]</f>
        <v>45000</v>
      </c>
      <c r="M6197" s="7">
        <f>Sales_Data[[#This Row],[UnitPrice]]-Sales_Data[[#This Row],[UnitCost]]</f>
        <v>250</v>
      </c>
      <c r="N6197" s="7">
        <f>Sales_Data[[#This Row],[Gross Revenue]]-Sales_Data[[#This Row],[Discount Amount ]]</f>
        <v>44750</v>
      </c>
      <c r="O6197" s="7">
        <f>Sales_Data[[#This Row],[OrderQuantity]] *Sales_Data[[#This Row],[UnitCost]]</f>
        <v>26250</v>
      </c>
      <c r="P6197" s="7">
        <f>Sales_Data[[#This Row],[ItemCost]] +Sales_Data[[#This Row],[ShippingCost]]</f>
        <v>27299.07</v>
      </c>
      <c r="Q6197" s="7">
        <f>Sales_Data[[#This Row],[Gross Revenue]]-Sales_Data[[#This Row],[TotalFinancialCost]]</f>
        <v>17700.93</v>
      </c>
      <c r="R6197" s="7">
        <f>Sales_Data[[#This Row],[Actul Bill Amount]]-Sales_Data[[#This Row],[ShippingCost]]</f>
        <v>43700.93</v>
      </c>
      <c r="S6197">
        <v>889</v>
      </c>
      <c r="T6197">
        <v>1049.07</v>
      </c>
      <c r="U6197" t="s">
        <v>57</v>
      </c>
      <c r="V6197">
        <v>350</v>
      </c>
      <c r="W6197" t="s">
        <v>22</v>
      </c>
      <c r="X6197" t="str">
        <f t="shared" si="193"/>
        <v>Nagpur</v>
      </c>
    </row>
    <row r="6198" spans="1:24" x14ac:dyDescent="0.4">
      <c r="A6198">
        <v>106197</v>
      </c>
      <c r="B6198" s="5">
        <v>45791.78402777778</v>
      </c>
      <c r="C6198" s="3" t="str">
        <f>TEXT(Sales_Data[[#This Row],[OrderDate]],"mmmm")</f>
        <v>May</v>
      </c>
      <c r="D6198" s="3" t="str">
        <f t="shared" si="192"/>
        <v>2025</v>
      </c>
      <c r="E6198" t="s">
        <v>45</v>
      </c>
      <c r="F6198" t="s">
        <v>35</v>
      </c>
      <c r="G6198" t="s">
        <v>29</v>
      </c>
      <c r="H6198" t="s">
        <v>20</v>
      </c>
      <c r="I6198" t="s">
        <v>100</v>
      </c>
      <c r="J6198">
        <v>61</v>
      </c>
      <c r="K6198">
        <v>8500</v>
      </c>
      <c r="L6198" s="7">
        <f>Sales_Data[[#This Row],[OrderQuantity]] *Sales_Data[[#This Row],[UnitPrice]]</f>
        <v>518500</v>
      </c>
      <c r="M6198" s="7">
        <f>Sales_Data[[#This Row],[UnitPrice]]-Sales_Data[[#This Row],[UnitCost]]</f>
        <v>3000</v>
      </c>
      <c r="N6198" s="7">
        <f>Sales_Data[[#This Row],[Gross Revenue]]-Sales_Data[[#This Row],[Discount Amount ]]</f>
        <v>515500</v>
      </c>
      <c r="O6198" s="7">
        <f>Sales_Data[[#This Row],[OrderQuantity]] *Sales_Data[[#This Row],[UnitCost]]</f>
        <v>335500</v>
      </c>
      <c r="P6198" s="7">
        <f>Sales_Data[[#This Row],[ItemCost]] +Sales_Data[[#This Row],[ShippingCost]]</f>
        <v>336230.18</v>
      </c>
      <c r="Q6198" s="7">
        <f>Sales_Data[[#This Row],[Gross Revenue]]-Sales_Data[[#This Row],[TotalFinancialCost]]</f>
        <v>182269.82</v>
      </c>
      <c r="R6198" s="7">
        <f>Sales_Data[[#This Row],[Actul Bill Amount]]-Sales_Data[[#This Row],[ShippingCost]]</f>
        <v>514769.82</v>
      </c>
      <c r="S6198">
        <v>1115</v>
      </c>
      <c r="T6198">
        <v>730.18</v>
      </c>
      <c r="U6198" t="s">
        <v>49</v>
      </c>
      <c r="V6198">
        <v>5500</v>
      </c>
      <c r="W6198" t="s">
        <v>22</v>
      </c>
      <c r="X6198" t="str">
        <f t="shared" si="193"/>
        <v>Nagpur</v>
      </c>
    </row>
    <row r="6199" spans="1:24" x14ac:dyDescent="0.4">
      <c r="A6199">
        <v>106198</v>
      </c>
      <c r="B6199" s="5">
        <v>45682.527083333334</v>
      </c>
      <c r="C6199" s="3" t="str">
        <f>TEXT(Sales_Data[[#This Row],[OrderDate]],"mmmm")</f>
        <v>January</v>
      </c>
      <c r="D6199" s="3" t="str">
        <f t="shared" si="192"/>
        <v>2025</v>
      </c>
      <c r="E6199" t="s">
        <v>19</v>
      </c>
      <c r="F6199" t="s">
        <v>14</v>
      </c>
      <c r="G6199" t="s">
        <v>15</v>
      </c>
      <c r="H6199" t="s">
        <v>32</v>
      </c>
      <c r="I6199" t="s">
        <v>100</v>
      </c>
      <c r="J6199">
        <v>79</v>
      </c>
      <c r="K6199">
        <v>6500</v>
      </c>
      <c r="L6199" s="7">
        <f>Sales_Data[[#This Row],[OrderQuantity]] *Sales_Data[[#This Row],[UnitPrice]]</f>
        <v>513500</v>
      </c>
      <c r="M6199" s="7">
        <f>Sales_Data[[#This Row],[UnitPrice]]-Sales_Data[[#This Row],[UnitCost]]</f>
        <v>2300</v>
      </c>
      <c r="N6199" s="7">
        <f>Sales_Data[[#This Row],[Gross Revenue]]-Sales_Data[[#This Row],[Discount Amount ]]</f>
        <v>511200</v>
      </c>
      <c r="O6199" s="7">
        <f>Sales_Data[[#This Row],[OrderQuantity]] *Sales_Data[[#This Row],[UnitCost]]</f>
        <v>331800</v>
      </c>
      <c r="P6199" s="7">
        <f>Sales_Data[[#This Row],[ItemCost]] +Sales_Data[[#This Row],[ShippingCost]]</f>
        <v>332110.63</v>
      </c>
      <c r="Q6199" s="7">
        <f>Sales_Data[[#This Row],[Gross Revenue]]-Sales_Data[[#This Row],[TotalFinancialCost]]</f>
        <v>181389.37</v>
      </c>
      <c r="R6199" s="7">
        <f>Sales_Data[[#This Row],[Actul Bill Amount]]-Sales_Data[[#This Row],[ShippingCost]]</f>
        <v>510889.37</v>
      </c>
      <c r="S6199">
        <v>1180</v>
      </c>
      <c r="T6199">
        <v>310.63</v>
      </c>
      <c r="U6199" t="s">
        <v>21</v>
      </c>
      <c r="V6199">
        <v>4200</v>
      </c>
      <c r="W6199" t="s">
        <v>33</v>
      </c>
      <c r="X6199" t="str">
        <f t="shared" si="193"/>
        <v>Delhi</v>
      </c>
    </row>
    <row r="6200" spans="1:24" x14ac:dyDescent="0.4">
      <c r="A6200">
        <v>106199</v>
      </c>
      <c r="B6200" s="5">
        <v>45675.101388888892</v>
      </c>
      <c r="C6200" s="3" t="str">
        <f>TEXT(Sales_Data[[#This Row],[OrderDate]],"mmmm")</f>
        <v>January</v>
      </c>
      <c r="D6200" s="3" t="str">
        <f t="shared" si="192"/>
        <v>2025</v>
      </c>
      <c r="E6200" t="s">
        <v>39</v>
      </c>
      <c r="F6200" t="s">
        <v>43</v>
      </c>
      <c r="G6200" t="s">
        <v>31</v>
      </c>
      <c r="H6200" t="s">
        <v>20</v>
      </c>
      <c r="I6200" t="s">
        <v>100</v>
      </c>
      <c r="J6200">
        <v>59</v>
      </c>
      <c r="K6200">
        <v>4500</v>
      </c>
      <c r="L6200" s="7">
        <f>Sales_Data[[#This Row],[OrderQuantity]] *Sales_Data[[#This Row],[UnitPrice]]</f>
        <v>265500</v>
      </c>
      <c r="M6200" s="7">
        <f>Sales_Data[[#This Row],[UnitPrice]]-Sales_Data[[#This Row],[UnitCost]]</f>
        <v>2000</v>
      </c>
      <c r="N6200" s="7">
        <f>Sales_Data[[#This Row],[Gross Revenue]]-Sales_Data[[#This Row],[Discount Amount ]]</f>
        <v>263500</v>
      </c>
      <c r="O6200" s="7">
        <f>Sales_Data[[#This Row],[OrderQuantity]] *Sales_Data[[#This Row],[UnitCost]]</f>
        <v>147500</v>
      </c>
      <c r="P6200" s="7">
        <f>Sales_Data[[#This Row],[ItemCost]] +Sales_Data[[#This Row],[ShippingCost]]</f>
        <v>148085.41</v>
      </c>
      <c r="Q6200" s="7">
        <f>Sales_Data[[#This Row],[Gross Revenue]]-Sales_Data[[#This Row],[TotalFinancialCost]]</f>
        <v>117414.59</v>
      </c>
      <c r="R6200" s="7">
        <f>Sales_Data[[#This Row],[Actul Bill Amount]]-Sales_Data[[#This Row],[ShippingCost]]</f>
        <v>262914.59000000003</v>
      </c>
      <c r="S6200">
        <v>565</v>
      </c>
      <c r="T6200">
        <v>585.41</v>
      </c>
      <c r="U6200" t="s">
        <v>44</v>
      </c>
      <c r="V6200">
        <v>2500</v>
      </c>
      <c r="W6200" t="s">
        <v>22</v>
      </c>
      <c r="X6200" t="str">
        <f t="shared" si="193"/>
        <v>Nagpur</v>
      </c>
    </row>
    <row r="6201" spans="1:24" x14ac:dyDescent="0.4">
      <c r="A6201">
        <v>106200</v>
      </c>
      <c r="B6201" s="5">
        <v>45847.557638888888</v>
      </c>
      <c r="C6201" s="3" t="str">
        <f>TEXT(Sales_Data[[#This Row],[OrderDate]],"mmmm")</f>
        <v>July</v>
      </c>
      <c r="D6201" s="3" t="str">
        <f t="shared" si="192"/>
        <v>2025</v>
      </c>
      <c r="E6201" t="s">
        <v>23</v>
      </c>
      <c r="F6201" t="s">
        <v>40</v>
      </c>
      <c r="G6201" t="s">
        <v>31</v>
      </c>
      <c r="H6201" t="s">
        <v>25</v>
      </c>
      <c r="I6201" t="s">
        <v>100</v>
      </c>
      <c r="J6201">
        <v>87</v>
      </c>
      <c r="K6201">
        <v>1500</v>
      </c>
      <c r="L6201" s="7">
        <f>Sales_Data[[#This Row],[OrderQuantity]] *Sales_Data[[#This Row],[UnitPrice]]</f>
        <v>130500</v>
      </c>
      <c r="M6201" s="7">
        <f>Sales_Data[[#This Row],[UnitPrice]]-Sales_Data[[#This Row],[UnitCost]]</f>
        <v>700</v>
      </c>
      <c r="N6201" s="7">
        <f>Sales_Data[[#This Row],[Gross Revenue]]-Sales_Data[[#This Row],[Discount Amount ]]</f>
        <v>129800</v>
      </c>
      <c r="O6201" s="7">
        <f>Sales_Data[[#This Row],[OrderQuantity]] *Sales_Data[[#This Row],[UnitCost]]</f>
        <v>69600</v>
      </c>
      <c r="P6201" s="7">
        <f>Sales_Data[[#This Row],[ItemCost]] +Sales_Data[[#This Row],[ShippingCost]]</f>
        <v>70668.38</v>
      </c>
      <c r="Q6201" s="7">
        <f>Sales_Data[[#This Row],[Gross Revenue]]-Sales_Data[[#This Row],[TotalFinancialCost]]</f>
        <v>59831.619999999995</v>
      </c>
      <c r="R6201" s="7">
        <f>Sales_Data[[#This Row],[Actul Bill Amount]]-Sales_Data[[#This Row],[ShippingCost]]</f>
        <v>128731.62</v>
      </c>
      <c r="S6201">
        <v>628</v>
      </c>
      <c r="T6201">
        <v>1068.3800000000001</v>
      </c>
      <c r="U6201" t="s">
        <v>52</v>
      </c>
      <c r="V6201">
        <v>800</v>
      </c>
      <c r="W6201" t="s">
        <v>27</v>
      </c>
      <c r="X6201" t="str">
        <f t="shared" si="193"/>
        <v>Mumbai</v>
      </c>
    </row>
    <row r="6202" spans="1:24" x14ac:dyDescent="0.4">
      <c r="A6202">
        <v>106201</v>
      </c>
      <c r="B6202" s="5">
        <v>45798.897916666669</v>
      </c>
      <c r="C6202" s="3" t="str">
        <f>TEXT(Sales_Data[[#This Row],[OrderDate]],"mmmm")</f>
        <v>May</v>
      </c>
      <c r="D6202" s="3" t="str">
        <f t="shared" si="192"/>
        <v>2025</v>
      </c>
      <c r="E6202" t="s">
        <v>34</v>
      </c>
      <c r="F6202" t="s">
        <v>35</v>
      </c>
      <c r="G6202" t="s">
        <v>15</v>
      </c>
      <c r="H6202" t="s">
        <v>37</v>
      </c>
      <c r="I6202" t="s">
        <v>100</v>
      </c>
      <c r="J6202">
        <v>53</v>
      </c>
      <c r="K6202">
        <v>12000</v>
      </c>
      <c r="L6202" s="7">
        <f>Sales_Data[[#This Row],[OrderQuantity]] *Sales_Data[[#This Row],[UnitPrice]]</f>
        <v>636000</v>
      </c>
      <c r="M6202" s="7">
        <f>Sales_Data[[#This Row],[UnitPrice]]-Sales_Data[[#This Row],[UnitCost]]</f>
        <v>4000</v>
      </c>
      <c r="N6202" s="7">
        <f>Sales_Data[[#This Row],[Gross Revenue]]-Sales_Data[[#This Row],[Discount Amount ]]</f>
        <v>632000</v>
      </c>
      <c r="O6202" s="7">
        <f>Sales_Data[[#This Row],[OrderQuantity]] *Sales_Data[[#This Row],[UnitCost]]</f>
        <v>424000</v>
      </c>
      <c r="P6202" s="7">
        <f>Sales_Data[[#This Row],[ItemCost]] +Sales_Data[[#This Row],[ShippingCost]]</f>
        <v>424705.77</v>
      </c>
      <c r="Q6202" s="7">
        <f>Sales_Data[[#This Row],[Gross Revenue]]-Sales_Data[[#This Row],[TotalFinancialCost]]</f>
        <v>211294.22999999998</v>
      </c>
      <c r="R6202" s="7">
        <f>Sales_Data[[#This Row],[Actul Bill Amount]]-Sales_Data[[#This Row],[ShippingCost]]</f>
        <v>631294.23</v>
      </c>
      <c r="S6202">
        <v>823</v>
      </c>
      <c r="T6202">
        <v>705.77</v>
      </c>
      <c r="U6202" t="s">
        <v>36</v>
      </c>
      <c r="V6202">
        <v>8000</v>
      </c>
      <c r="W6202" t="s">
        <v>38</v>
      </c>
      <c r="X6202" t="str">
        <f t="shared" si="193"/>
        <v>Kolkata</v>
      </c>
    </row>
    <row r="6203" spans="1:24" x14ac:dyDescent="0.4">
      <c r="A6203">
        <v>106202</v>
      </c>
      <c r="B6203" s="5">
        <v>45700.681944444441</v>
      </c>
      <c r="C6203" s="3" t="str">
        <f>TEXT(Sales_Data[[#This Row],[OrderDate]],"mmmm")</f>
        <v>February</v>
      </c>
      <c r="D6203" s="3" t="str">
        <f t="shared" si="192"/>
        <v>2025</v>
      </c>
      <c r="E6203" t="s">
        <v>19</v>
      </c>
      <c r="F6203" t="s">
        <v>35</v>
      </c>
      <c r="G6203" t="s">
        <v>29</v>
      </c>
      <c r="H6203" t="s">
        <v>25</v>
      </c>
      <c r="I6203" t="s">
        <v>100</v>
      </c>
      <c r="J6203">
        <v>40</v>
      </c>
      <c r="K6203">
        <v>8500</v>
      </c>
      <c r="L6203" s="7">
        <f>Sales_Data[[#This Row],[OrderQuantity]] *Sales_Data[[#This Row],[UnitPrice]]</f>
        <v>340000</v>
      </c>
      <c r="M6203" s="7">
        <f>Sales_Data[[#This Row],[UnitPrice]]-Sales_Data[[#This Row],[UnitCost]]</f>
        <v>3000</v>
      </c>
      <c r="N6203" s="7">
        <f>Sales_Data[[#This Row],[Gross Revenue]]-Sales_Data[[#This Row],[Discount Amount ]]</f>
        <v>337000</v>
      </c>
      <c r="O6203" s="7">
        <f>Sales_Data[[#This Row],[OrderQuantity]] *Sales_Data[[#This Row],[UnitCost]]</f>
        <v>220000</v>
      </c>
      <c r="P6203" s="7">
        <f>Sales_Data[[#This Row],[ItemCost]] +Sales_Data[[#This Row],[ShippingCost]]</f>
        <v>220625.6</v>
      </c>
      <c r="Q6203" s="7">
        <f>Sales_Data[[#This Row],[Gross Revenue]]-Sales_Data[[#This Row],[TotalFinancialCost]]</f>
        <v>119374.39999999999</v>
      </c>
      <c r="R6203" s="7">
        <f>Sales_Data[[#This Row],[Actul Bill Amount]]-Sales_Data[[#This Row],[ShippingCost]]</f>
        <v>336374.4</v>
      </c>
      <c r="S6203">
        <v>1183</v>
      </c>
      <c r="T6203">
        <v>625.6</v>
      </c>
      <c r="U6203" t="s">
        <v>49</v>
      </c>
      <c r="V6203">
        <v>5500</v>
      </c>
      <c r="W6203" t="s">
        <v>27</v>
      </c>
      <c r="X6203" t="str">
        <f t="shared" si="193"/>
        <v>Mumbai</v>
      </c>
    </row>
    <row r="6204" spans="1:24" x14ac:dyDescent="0.4">
      <c r="A6204">
        <v>106203</v>
      </c>
      <c r="B6204" s="5">
        <v>45991.861805555556</v>
      </c>
      <c r="C6204" s="3" t="str">
        <f>TEXT(Sales_Data[[#This Row],[OrderDate]],"mmmm")</f>
        <v>November</v>
      </c>
      <c r="D6204" s="3" t="str">
        <f t="shared" si="192"/>
        <v>2025</v>
      </c>
      <c r="E6204" t="s">
        <v>13</v>
      </c>
      <c r="F6204" t="s">
        <v>40</v>
      </c>
      <c r="G6204" t="s">
        <v>29</v>
      </c>
      <c r="H6204" t="s">
        <v>37</v>
      </c>
      <c r="I6204" t="s">
        <v>100</v>
      </c>
      <c r="J6204">
        <v>19</v>
      </c>
      <c r="K6204">
        <v>5500</v>
      </c>
      <c r="L6204" s="7">
        <f>Sales_Data[[#This Row],[OrderQuantity]] *Sales_Data[[#This Row],[UnitPrice]]</f>
        <v>104500</v>
      </c>
      <c r="M6204" s="7">
        <f>Sales_Data[[#This Row],[UnitPrice]]-Sales_Data[[#This Row],[UnitCost]]</f>
        <v>2000</v>
      </c>
      <c r="N6204" s="7">
        <f>Sales_Data[[#This Row],[Gross Revenue]]-Sales_Data[[#This Row],[Discount Amount ]]</f>
        <v>102500</v>
      </c>
      <c r="O6204" s="7">
        <f>Sales_Data[[#This Row],[OrderQuantity]] *Sales_Data[[#This Row],[UnitCost]]</f>
        <v>66500</v>
      </c>
      <c r="P6204" s="7">
        <f>Sales_Data[[#This Row],[ItemCost]] +Sales_Data[[#This Row],[ShippingCost]]</f>
        <v>67377.17</v>
      </c>
      <c r="Q6204" s="7">
        <f>Sales_Data[[#This Row],[Gross Revenue]]-Sales_Data[[#This Row],[TotalFinancialCost]]</f>
        <v>37122.83</v>
      </c>
      <c r="R6204" s="7">
        <f>Sales_Data[[#This Row],[Actul Bill Amount]]-Sales_Data[[#This Row],[ShippingCost]]</f>
        <v>101622.83</v>
      </c>
      <c r="S6204">
        <v>1179</v>
      </c>
      <c r="T6204">
        <v>877.17</v>
      </c>
      <c r="U6204" t="s">
        <v>41</v>
      </c>
      <c r="V6204">
        <v>3500</v>
      </c>
      <c r="W6204" t="s">
        <v>38</v>
      </c>
      <c r="X6204" t="str">
        <f t="shared" si="193"/>
        <v>Kolkata</v>
      </c>
    </row>
    <row r="6205" spans="1:24" x14ac:dyDescent="0.4">
      <c r="A6205">
        <v>106204</v>
      </c>
      <c r="B6205" s="5">
        <v>45941.147222222222</v>
      </c>
      <c r="C6205" s="3" t="str">
        <f>TEXT(Sales_Data[[#This Row],[OrderDate]],"mmmm")</f>
        <v>October</v>
      </c>
      <c r="D6205" s="3" t="str">
        <f t="shared" si="192"/>
        <v>2025</v>
      </c>
      <c r="E6205" t="s">
        <v>50</v>
      </c>
      <c r="F6205" t="s">
        <v>46</v>
      </c>
      <c r="G6205" t="s">
        <v>29</v>
      </c>
      <c r="H6205" t="s">
        <v>25</v>
      </c>
      <c r="I6205" t="s">
        <v>100</v>
      </c>
      <c r="J6205">
        <v>60</v>
      </c>
      <c r="K6205">
        <v>4500</v>
      </c>
      <c r="L6205" s="7">
        <f>Sales_Data[[#This Row],[OrderQuantity]] *Sales_Data[[#This Row],[UnitPrice]]</f>
        <v>270000</v>
      </c>
      <c r="M6205" s="7">
        <f>Sales_Data[[#This Row],[UnitPrice]]-Sales_Data[[#This Row],[UnitCost]]</f>
        <v>1700</v>
      </c>
      <c r="N6205" s="7">
        <f>Sales_Data[[#This Row],[Gross Revenue]]-Sales_Data[[#This Row],[Discount Amount ]]</f>
        <v>268300</v>
      </c>
      <c r="O6205" s="7">
        <f>Sales_Data[[#This Row],[OrderQuantity]] *Sales_Data[[#This Row],[UnitCost]]</f>
        <v>168000</v>
      </c>
      <c r="P6205" s="7">
        <f>Sales_Data[[#This Row],[ItemCost]] +Sales_Data[[#This Row],[ShippingCost]]</f>
        <v>168657.89</v>
      </c>
      <c r="Q6205" s="7">
        <f>Sales_Data[[#This Row],[Gross Revenue]]-Sales_Data[[#This Row],[TotalFinancialCost]]</f>
        <v>101342.10999999999</v>
      </c>
      <c r="R6205" s="7">
        <f>Sales_Data[[#This Row],[Actul Bill Amount]]-Sales_Data[[#This Row],[ShippingCost]]</f>
        <v>267642.11</v>
      </c>
      <c r="S6205">
        <v>1068</v>
      </c>
      <c r="T6205">
        <v>657.89</v>
      </c>
      <c r="U6205" t="s">
        <v>47</v>
      </c>
      <c r="V6205">
        <v>2800</v>
      </c>
      <c r="W6205" t="s">
        <v>27</v>
      </c>
      <c r="X6205" t="str">
        <f t="shared" si="193"/>
        <v>Mumbai</v>
      </c>
    </row>
    <row r="6206" spans="1:24" x14ac:dyDescent="0.4">
      <c r="A6206">
        <v>106205</v>
      </c>
      <c r="B6206" s="5">
        <v>45803.38958333333</v>
      </c>
      <c r="C6206" s="3" t="str">
        <f>TEXT(Sales_Data[[#This Row],[OrderDate]],"mmmm")</f>
        <v>May</v>
      </c>
      <c r="D6206" s="3" t="str">
        <f t="shared" si="192"/>
        <v>2025</v>
      </c>
      <c r="E6206" t="s">
        <v>42</v>
      </c>
      <c r="F6206" t="s">
        <v>55</v>
      </c>
      <c r="G6206" t="s">
        <v>29</v>
      </c>
      <c r="H6206" t="s">
        <v>16</v>
      </c>
      <c r="I6206" t="s">
        <v>100</v>
      </c>
      <c r="J6206">
        <v>59</v>
      </c>
      <c r="K6206">
        <v>850</v>
      </c>
      <c r="L6206" s="7">
        <f>Sales_Data[[#This Row],[OrderQuantity]] *Sales_Data[[#This Row],[UnitPrice]]</f>
        <v>50150</v>
      </c>
      <c r="M6206" s="7">
        <f>Sales_Data[[#This Row],[UnitPrice]]-Sales_Data[[#This Row],[UnitCost]]</f>
        <v>300</v>
      </c>
      <c r="N6206" s="7">
        <f>Sales_Data[[#This Row],[Gross Revenue]]-Sales_Data[[#This Row],[Discount Amount ]]</f>
        <v>49850</v>
      </c>
      <c r="O6206" s="7">
        <f>Sales_Data[[#This Row],[OrderQuantity]] *Sales_Data[[#This Row],[UnitCost]]</f>
        <v>32450</v>
      </c>
      <c r="P6206" s="7">
        <f>Sales_Data[[#This Row],[ItemCost]] +Sales_Data[[#This Row],[ShippingCost]]</f>
        <v>32869.31</v>
      </c>
      <c r="Q6206" s="7">
        <f>Sales_Data[[#This Row],[Gross Revenue]]-Sales_Data[[#This Row],[TotalFinancialCost]]</f>
        <v>17280.690000000002</v>
      </c>
      <c r="R6206" s="7">
        <f>Sales_Data[[#This Row],[Actul Bill Amount]]-Sales_Data[[#This Row],[ShippingCost]]</f>
        <v>49430.69</v>
      </c>
      <c r="S6206">
        <v>789</v>
      </c>
      <c r="T6206">
        <v>419.31</v>
      </c>
      <c r="U6206" t="s">
        <v>56</v>
      </c>
      <c r="V6206">
        <v>550</v>
      </c>
      <c r="W6206" t="s">
        <v>18</v>
      </c>
      <c r="X6206" t="str">
        <f t="shared" si="193"/>
        <v>Bengaluru</v>
      </c>
    </row>
    <row r="6207" spans="1:24" x14ac:dyDescent="0.4">
      <c r="A6207">
        <v>106206</v>
      </c>
      <c r="B6207" s="5">
        <v>45972.970138888886</v>
      </c>
      <c r="C6207" s="3" t="str">
        <f>TEXT(Sales_Data[[#This Row],[OrderDate]],"mmmm")</f>
        <v>November</v>
      </c>
      <c r="D6207" s="3" t="str">
        <f t="shared" si="192"/>
        <v>2025</v>
      </c>
      <c r="E6207" t="s">
        <v>42</v>
      </c>
      <c r="F6207" t="s">
        <v>55</v>
      </c>
      <c r="G6207" t="s">
        <v>15</v>
      </c>
      <c r="H6207" t="s">
        <v>20</v>
      </c>
      <c r="I6207" t="s">
        <v>100</v>
      </c>
      <c r="J6207">
        <v>51</v>
      </c>
      <c r="K6207">
        <v>850</v>
      </c>
      <c r="L6207" s="7">
        <f>Sales_Data[[#This Row],[OrderQuantity]] *Sales_Data[[#This Row],[UnitPrice]]</f>
        <v>43350</v>
      </c>
      <c r="M6207" s="7">
        <f>Sales_Data[[#This Row],[UnitPrice]]-Sales_Data[[#This Row],[UnitCost]]</f>
        <v>300</v>
      </c>
      <c r="N6207" s="7">
        <f>Sales_Data[[#This Row],[Gross Revenue]]-Sales_Data[[#This Row],[Discount Amount ]]</f>
        <v>43050</v>
      </c>
      <c r="O6207" s="7">
        <f>Sales_Data[[#This Row],[OrderQuantity]] *Sales_Data[[#This Row],[UnitCost]]</f>
        <v>28050</v>
      </c>
      <c r="P6207" s="7">
        <f>Sales_Data[[#This Row],[ItemCost]] +Sales_Data[[#This Row],[ShippingCost]]</f>
        <v>28805.34</v>
      </c>
      <c r="Q6207" s="7">
        <f>Sales_Data[[#This Row],[Gross Revenue]]-Sales_Data[[#This Row],[TotalFinancialCost]]</f>
        <v>14544.66</v>
      </c>
      <c r="R6207" s="7">
        <f>Sales_Data[[#This Row],[Actul Bill Amount]]-Sales_Data[[#This Row],[ShippingCost]]</f>
        <v>42294.66</v>
      </c>
      <c r="S6207">
        <v>1059</v>
      </c>
      <c r="T6207">
        <v>755.34</v>
      </c>
      <c r="U6207" t="s">
        <v>56</v>
      </c>
      <c r="V6207">
        <v>550</v>
      </c>
      <c r="W6207" t="s">
        <v>22</v>
      </c>
      <c r="X6207" t="str">
        <f t="shared" si="193"/>
        <v>Nagpur</v>
      </c>
    </row>
    <row r="6208" spans="1:24" x14ac:dyDescent="0.4">
      <c r="A6208">
        <v>106207</v>
      </c>
      <c r="B6208" s="5">
        <v>45976.37222222222</v>
      </c>
      <c r="C6208" s="3" t="str">
        <f>TEXT(Sales_Data[[#This Row],[OrderDate]],"mmmm")</f>
        <v>November</v>
      </c>
      <c r="D6208" s="3" t="str">
        <f t="shared" si="192"/>
        <v>2025</v>
      </c>
      <c r="E6208" t="s">
        <v>13</v>
      </c>
      <c r="F6208" t="s">
        <v>40</v>
      </c>
      <c r="G6208" t="s">
        <v>15</v>
      </c>
      <c r="H6208" t="s">
        <v>20</v>
      </c>
      <c r="I6208" t="s">
        <v>100</v>
      </c>
      <c r="J6208">
        <v>12</v>
      </c>
      <c r="K6208">
        <v>1500</v>
      </c>
      <c r="L6208" s="7">
        <f>Sales_Data[[#This Row],[OrderQuantity]] *Sales_Data[[#This Row],[UnitPrice]]</f>
        <v>18000</v>
      </c>
      <c r="M6208" s="7">
        <f>Sales_Data[[#This Row],[UnitPrice]]-Sales_Data[[#This Row],[UnitCost]]</f>
        <v>700</v>
      </c>
      <c r="N6208" s="7">
        <f>Sales_Data[[#This Row],[Gross Revenue]]-Sales_Data[[#This Row],[Discount Amount ]]</f>
        <v>17300</v>
      </c>
      <c r="O6208" s="7">
        <f>Sales_Data[[#This Row],[OrderQuantity]] *Sales_Data[[#This Row],[UnitCost]]</f>
        <v>9600</v>
      </c>
      <c r="P6208" s="7">
        <f>Sales_Data[[#This Row],[ItemCost]] +Sales_Data[[#This Row],[ShippingCost]]</f>
        <v>10335.56</v>
      </c>
      <c r="Q6208" s="7">
        <f>Sales_Data[[#This Row],[Gross Revenue]]-Sales_Data[[#This Row],[TotalFinancialCost]]</f>
        <v>7664.4400000000005</v>
      </c>
      <c r="R6208" s="7">
        <f>Sales_Data[[#This Row],[Actul Bill Amount]]-Sales_Data[[#This Row],[ShippingCost]]</f>
        <v>16564.439999999999</v>
      </c>
      <c r="S6208">
        <v>693</v>
      </c>
      <c r="T6208">
        <v>735.56</v>
      </c>
      <c r="U6208" t="s">
        <v>52</v>
      </c>
      <c r="V6208">
        <v>800</v>
      </c>
      <c r="W6208" t="s">
        <v>22</v>
      </c>
      <c r="X6208" t="str">
        <f t="shared" si="193"/>
        <v>Nagpur</v>
      </c>
    </row>
    <row r="6209" spans="1:24" x14ac:dyDescent="0.4">
      <c r="A6209">
        <v>106208</v>
      </c>
      <c r="B6209" s="5">
        <v>45749.972916666666</v>
      </c>
      <c r="C6209" s="3" t="str">
        <f>TEXT(Sales_Data[[#This Row],[OrderDate]],"mmmm")</f>
        <v>April</v>
      </c>
      <c r="D6209" s="3" t="str">
        <f t="shared" si="192"/>
        <v>2025</v>
      </c>
      <c r="E6209" t="s">
        <v>45</v>
      </c>
      <c r="F6209" t="s">
        <v>14</v>
      </c>
      <c r="G6209" t="s">
        <v>31</v>
      </c>
      <c r="H6209" t="s">
        <v>32</v>
      </c>
      <c r="I6209" t="s">
        <v>100</v>
      </c>
      <c r="J6209">
        <v>34</v>
      </c>
      <c r="K6209">
        <v>6500</v>
      </c>
      <c r="L6209" s="7">
        <f>Sales_Data[[#This Row],[OrderQuantity]] *Sales_Data[[#This Row],[UnitPrice]]</f>
        <v>221000</v>
      </c>
      <c r="M6209" s="7">
        <f>Sales_Data[[#This Row],[UnitPrice]]-Sales_Data[[#This Row],[UnitCost]]</f>
        <v>2300</v>
      </c>
      <c r="N6209" s="7">
        <f>Sales_Data[[#This Row],[Gross Revenue]]-Sales_Data[[#This Row],[Discount Amount ]]</f>
        <v>218700</v>
      </c>
      <c r="O6209" s="7">
        <f>Sales_Data[[#This Row],[OrderQuantity]] *Sales_Data[[#This Row],[UnitCost]]</f>
        <v>142800</v>
      </c>
      <c r="P6209" s="7">
        <f>Sales_Data[[#This Row],[ItemCost]] +Sales_Data[[#This Row],[ShippingCost]]</f>
        <v>143761.47</v>
      </c>
      <c r="Q6209" s="7">
        <f>Sales_Data[[#This Row],[Gross Revenue]]-Sales_Data[[#This Row],[TotalFinancialCost]]</f>
        <v>77238.53</v>
      </c>
      <c r="R6209" s="7">
        <f>Sales_Data[[#This Row],[Actul Bill Amount]]-Sales_Data[[#This Row],[ShippingCost]]</f>
        <v>217738.53</v>
      </c>
      <c r="S6209">
        <v>338</v>
      </c>
      <c r="T6209">
        <v>961.47</v>
      </c>
      <c r="U6209" t="s">
        <v>21</v>
      </c>
      <c r="V6209">
        <v>4200</v>
      </c>
      <c r="W6209" t="s">
        <v>33</v>
      </c>
      <c r="X6209" t="str">
        <f t="shared" si="193"/>
        <v>Delhi</v>
      </c>
    </row>
    <row r="6210" spans="1:24" x14ac:dyDescent="0.4">
      <c r="A6210">
        <v>106209</v>
      </c>
      <c r="B6210" s="5">
        <v>45836.924305555556</v>
      </c>
      <c r="C6210" s="3" t="str">
        <f>TEXT(Sales_Data[[#This Row],[OrderDate]],"mmmm")</f>
        <v>June</v>
      </c>
      <c r="D6210" s="3" t="str">
        <f t="shared" ref="D6210:D6273" si="194">TEXT(B6210, "yyyy")</f>
        <v>2025</v>
      </c>
      <c r="E6210" t="s">
        <v>48</v>
      </c>
      <c r="F6210" t="s">
        <v>46</v>
      </c>
      <c r="G6210" t="s">
        <v>29</v>
      </c>
      <c r="H6210" t="s">
        <v>32</v>
      </c>
      <c r="I6210" t="s">
        <v>100</v>
      </c>
      <c r="J6210">
        <v>45</v>
      </c>
      <c r="K6210">
        <v>15000</v>
      </c>
      <c r="L6210" s="7">
        <f>Sales_Data[[#This Row],[OrderQuantity]] *Sales_Data[[#This Row],[UnitPrice]]</f>
        <v>675000</v>
      </c>
      <c r="M6210" s="7">
        <f>Sales_Data[[#This Row],[UnitPrice]]-Sales_Data[[#This Row],[UnitCost]]</f>
        <v>5500</v>
      </c>
      <c r="N6210" s="7">
        <f>Sales_Data[[#This Row],[Gross Revenue]]-Sales_Data[[#This Row],[Discount Amount ]]</f>
        <v>669500</v>
      </c>
      <c r="O6210" s="7">
        <f>Sales_Data[[#This Row],[OrderQuantity]] *Sales_Data[[#This Row],[UnitCost]]</f>
        <v>427500</v>
      </c>
      <c r="P6210" s="7">
        <f>Sales_Data[[#This Row],[ItemCost]] +Sales_Data[[#This Row],[ShippingCost]]</f>
        <v>428308.7</v>
      </c>
      <c r="Q6210" s="7">
        <f>Sales_Data[[#This Row],[Gross Revenue]]-Sales_Data[[#This Row],[TotalFinancialCost]]</f>
        <v>246691.3</v>
      </c>
      <c r="R6210" s="7">
        <f>Sales_Data[[#This Row],[Actul Bill Amount]]-Sales_Data[[#This Row],[ShippingCost]]</f>
        <v>668691.30000000005</v>
      </c>
      <c r="S6210">
        <v>749</v>
      </c>
      <c r="T6210">
        <v>808.7</v>
      </c>
      <c r="U6210" t="s">
        <v>53</v>
      </c>
      <c r="V6210">
        <v>9500</v>
      </c>
      <c r="W6210" t="s">
        <v>33</v>
      </c>
      <c r="X6210" t="str">
        <f t="shared" ref="X6210:X6273" si="195">_xlfn.TEXTBEFORE(W6210, " ")</f>
        <v>Delhi</v>
      </c>
    </row>
    <row r="6211" spans="1:24" x14ac:dyDescent="0.4">
      <c r="A6211">
        <v>106210</v>
      </c>
      <c r="B6211" s="5">
        <v>45713.783333333333</v>
      </c>
      <c r="C6211" s="3" t="str">
        <f>TEXT(Sales_Data[[#This Row],[OrderDate]],"mmmm")</f>
        <v>February</v>
      </c>
      <c r="D6211" s="3" t="str">
        <f t="shared" si="194"/>
        <v>2025</v>
      </c>
      <c r="E6211" t="s">
        <v>19</v>
      </c>
      <c r="F6211" t="s">
        <v>40</v>
      </c>
      <c r="G6211" t="s">
        <v>31</v>
      </c>
      <c r="H6211" t="s">
        <v>32</v>
      </c>
      <c r="I6211" t="s">
        <v>100</v>
      </c>
      <c r="J6211">
        <v>80</v>
      </c>
      <c r="K6211">
        <v>1500</v>
      </c>
      <c r="L6211" s="7">
        <f>Sales_Data[[#This Row],[OrderQuantity]] *Sales_Data[[#This Row],[UnitPrice]]</f>
        <v>120000</v>
      </c>
      <c r="M6211" s="7">
        <f>Sales_Data[[#This Row],[UnitPrice]]-Sales_Data[[#This Row],[UnitCost]]</f>
        <v>700</v>
      </c>
      <c r="N6211" s="7">
        <f>Sales_Data[[#This Row],[Gross Revenue]]-Sales_Data[[#This Row],[Discount Amount ]]</f>
        <v>119300</v>
      </c>
      <c r="O6211" s="7">
        <f>Sales_Data[[#This Row],[OrderQuantity]] *Sales_Data[[#This Row],[UnitCost]]</f>
        <v>64000</v>
      </c>
      <c r="P6211" s="7">
        <f>Sales_Data[[#This Row],[ItemCost]] +Sales_Data[[#This Row],[ShippingCost]]</f>
        <v>64906.96</v>
      </c>
      <c r="Q6211" s="7">
        <f>Sales_Data[[#This Row],[Gross Revenue]]-Sales_Data[[#This Row],[TotalFinancialCost]]</f>
        <v>55093.04</v>
      </c>
      <c r="R6211" s="7">
        <f>Sales_Data[[#This Row],[Actul Bill Amount]]-Sales_Data[[#This Row],[ShippingCost]]</f>
        <v>118393.04</v>
      </c>
      <c r="S6211">
        <v>349</v>
      </c>
      <c r="T6211">
        <v>906.96</v>
      </c>
      <c r="U6211" t="s">
        <v>52</v>
      </c>
      <c r="V6211">
        <v>800</v>
      </c>
      <c r="W6211" t="s">
        <v>33</v>
      </c>
      <c r="X6211" t="str">
        <f t="shared" si="195"/>
        <v>Delhi</v>
      </c>
    </row>
    <row r="6212" spans="1:24" x14ac:dyDescent="0.4">
      <c r="A6212">
        <v>106211</v>
      </c>
      <c r="B6212" s="5">
        <v>45812.293749999997</v>
      </c>
      <c r="C6212" s="3" t="str">
        <f>TEXT(Sales_Data[[#This Row],[OrderDate]],"mmmm")</f>
        <v>June</v>
      </c>
      <c r="D6212" s="3" t="str">
        <f t="shared" si="194"/>
        <v>2025</v>
      </c>
      <c r="E6212" t="s">
        <v>23</v>
      </c>
      <c r="F6212" t="s">
        <v>28</v>
      </c>
      <c r="G6212" t="s">
        <v>29</v>
      </c>
      <c r="H6212" t="s">
        <v>25</v>
      </c>
      <c r="I6212" t="s">
        <v>100</v>
      </c>
      <c r="J6212">
        <v>16</v>
      </c>
      <c r="K6212">
        <v>450</v>
      </c>
      <c r="L6212" s="7">
        <f>Sales_Data[[#This Row],[OrderQuantity]] *Sales_Data[[#This Row],[UnitPrice]]</f>
        <v>7200</v>
      </c>
      <c r="M6212" s="7">
        <f>Sales_Data[[#This Row],[UnitPrice]]-Sales_Data[[#This Row],[UnitCost]]</f>
        <v>250</v>
      </c>
      <c r="N6212" s="7">
        <f>Sales_Data[[#This Row],[Gross Revenue]]-Sales_Data[[#This Row],[Discount Amount ]]</f>
        <v>6950</v>
      </c>
      <c r="O6212" s="7">
        <f>Sales_Data[[#This Row],[OrderQuantity]] *Sales_Data[[#This Row],[UnitCost]]</f>
        <v>3200</v>
      </c>
      <c r="P6212" s="7">
        <f>Sales_Data[[#This Row],[ItemCost]] +Sales_Data[[#This Row],[ShippingCost]]</f>
        <v>3508.26</v>
      </c>
      <c r="Q6212" s="7">
        <f>Sales_Data[[#This Row],[Gross Revenue]]-Sales_Data[[#This Row],[TotalFinancialCost]]</f>
        <v>3691.74</v>
      </c>
      <c r="R6212" s="7">
        <f>Sales_Data[[#This Row],[Actul Bill Amount]]-Sales_Data[[#This Row],[ShippingCost]]</f>
        <v>6641.74</v>
      </c>
      <c r="S6212">
        <v>943</v>
      </c>
      <c r="T6212">
        <v>308.26</v>
      </c>
      <c r="U6212" t="s">
        <v>30</v>
      </c>
      <c r="V6212">
        <v>200</v>
      </c>
      <c r="W6212" t="s">
        <v>27</v>
      </c>
      <c r="X6212" t="str">
        <f t="shared" si="195"/>
        <v>Mumbai</v>
      </c>
    </row>
    <row r="6213" spans="1:24" x14ac:dyDescent="0.4">
      <c r="A6213">
        <v>106212</v>
      </c>
      <c r="B6213" s="5">
        <v>45817.003472222219</v>
      </c>
      <c r="C6213" s="3" t="str">
        <f>TEXT(Sales_Data[[#This Row],[OrderDate]],"mmmm")</f>
        <v>June</v>
      </c>
      <c r="D6213" s="3" t="str">
        <f t="shared" si="194"/>
        <v>2025</v>
      </c>
      <c r="E6213" t="s">
        <v>13</v>
      </c>
      <c r="F6213" t="s">
        <v>35</v>
      </c>
      <c r="G6213" t="s">
        <v>15</v>
      </c>
      <c r="H6213" t="s">
        <v>37</v>
      </c>
      <c r="I6213" t="s">
        <v>100</v>
      </c>
      <c r="J6213">
        <v>82</v>
      </c>
      <c r="K6213">
        <v>8500</v>
      </c>
      <c r="L6213" s="7">
        <f>Sales_Data[[#This Row],[OrderQuantity]] *Sales_Data[[#This Row],[UnitPrice]]</f>
        <v>697000</v>
      </c>
      <c r="M6213" s="7">
        <f>Sales_Data[[#This Row],[UnitPrice]]-Sales_Data[[#This Row],[UnitCost]]</f>
        <v>3000</v>
      </c>
      <c r="N6213" s="7">
        <f>Sales_Data[[#This Row],[Gross Revenue]]-Sales_Data[[#This Row],[Discount Amount ]]</f>
        <v>694000</v>
      </c>
      <c r="O6213" s="7">
        <f>Sales_Data[[#This Row],[OrderQuantity]] *Sales_Data[[#This Row],[UnitCost]]</f>
        <v>451000</v>
      </c>
      <c r="P6213" s="7">
        <f>Sales_Data[[#This Row],[ItemCost]] +Sales_Data[[#This Row],[ShippingCost]]</f>
        <v>452108.76</v>
      </c>
      <c r="Q6213" s="7">
        <f>Sales_Data[[#This Row],[Gross Revenue]]-Sales_Data[[#This Row],[TotalFinancialCost]]</f>
        <v>244891.24</v>
      </c>
      <c r="R6213" s="7">
        <f>Sales_Data[[#This Row],[Actul Bill Amount]]-Sales_Data[[#This Row],[ShippingCost]]</f>
        <v>692891.24</v>
      </c>
      <c r="S6213">
        <v>1055</v>
      </c>
      <c r="T6213">
        <v>1108.76</v>
      </c>
      <c r="U6213" t="s">
        <v>49</v>
      </c>
      <c r="V6213">
        <v>5500</v>
      </c>
      <c r="W6213" t="s">
        <v>38</v>
      </c>
      <c r="X6213" t="str">
        <f t="shared" si="195"/>
        <v>Kolkata</v>
      </c>
    </row>
    <row r="6214" spans="1:24" x14ac:dyDescent="0.4">
      <c r="A6214">
        <v>106213</v>
      </c>
      <c r="B6214" s="5">
        <v>45768.792361111111</v>
      </c>
      <c r="C6214" s="3" t="str">
        <f>TEXT(Sales_Data[[#This Row],[OrderDate]],"mmmm")</f>
        <v>April</v>
      </c>
      <c r="D6214" s="3" t="str">
        <f t="shared" si="194"/>
        <v>2025</v>
      </c>
      <c r="E6214" t="s">
        <v>39</v>
      </c>
      <c r="F6214" t="s">
        <v>43</v>
      </c>
      <c r="G6214" t="s">
        <v>15</v>
      </c>
      <c r="H6214" t="s">
        <v>20</v>
      </c>
      <c r="I6214" t="s">
        <v>100</v>
      </c>
      <c r="J6214">
        <v>86</v>
      </c>
      <c r="K6214">
        <v>1800</v>
      </c>
      <c r="L6214" s="7">
        <f>Sales_Data[[#This Row],[OrderQuantity]] *Sales_Data[[#This Row],[UnitPrice]]</f>
        <v>154800</v>
      </c>
      <c r="M6214" s="7">
        <f>Sales_Data[[#This Row],[UnitPrice]]-Sales_Data[[#This Row],[UnitCost]]</f>
        <v>900</v>
      </c>
      <c r="N6214" s="7">
        <f>Sales_Data[[#This Row],[Gross Revenue]]-Sales_Data[[#This Row],[Discount Amount ]]</f>
        <v>153900</v>
      </c>
      <c r="O6214" s="7">
        <f>Sales_Data[[#This Row],[OrderQuantity]] *Sales_Data[[#This Row],[UnitCost]]</f>
        <v>77400</v>
      </c>
      <c r="P6214" s="7">
        <f>Sales_Data[[#This Row],[ItemCost]] +Sales_Data[[#This Row],[ShippingCost]]</f>
        <v>78083.94</v>
      </c>
      <c r="Q6214" s="7">
        <f>Sales_Data[[#This Row],[Gross Revenue]]-Sales_Data[[#This Row],[TotalFinancialCost]]</f>
        <v>76716.06</v>
      </c>
      <c r="R6214" s="7">
        <f>Sales_Data[[#This Row],[Actul Bill Amount]]-Sales_Data[[#This Row],[ShippingCost]]</f>
        <v>153216.06</v>
      </c>
      <c r="S6214">
        <v>1172</v>
      </c>
      <c r="T6214">
        <v>683.94</v>
      </c>
      <c r="U6214" t="s">
        <v>51</v>
      </c>
      <c r="V6214">
        <v>900</v>
      </c>
      <c r="W6214" t="s">
        <v>22</v>
      </c>
      <c r="X6214" t="str">
        <f t="shared" si="195"/>
        <v>Nagpur</v>
      </c>
    </row>
    <row r="6215" spans="1:24" x14ac:dyDescent="0.4">
      <c r="A6215">
        <v>106214</v>
      </c>
      <c r="B6215" s="5">
        <v>45794.089583333334</v>
      </c>
      <c r="C6215" s="3" t="str">
        <f>TEXT(Sales_Data[[#This Row],[OrderDate]],"mmmm")</f>
        <v>May</v>
      </c>
      <c r="D6215" s="3" t="str">
        <f t="shared" si="194"/>
        <v>2025</v>
      </c>
      <c r="E6215" t="s">
        <v>48</v>
      </c>
      <c r="F6215" t="s">
        <v>55</v>
      </c>
      <c r="G6215" t="s">
        <v>29</v>
      </c>
      <c r="H6215" t="s">
        <v>20</v>
      </c>
      <c r="I6215" t="s">
        <v>100</v>
      </c>
      <c r="J6215">
        <v>4</v>
      </c>
      <c r="K6215">
        <v>1200</v>
      </c>
      <c r="L6215" s="7">
        <f>Sales_Data[[#This Row],[OrderQuantity]] *Sales_Data[[#This Row],[UnitPrice]]</f>
        <v>4800</v>
      </c>
      <c r="M6215" s="7">
        <f>Sales_Data[[#This Row],[UnitPrice]]-Sales_Data[[#This Row],[UnitCost]]</f>
        <v>400</v>
      </c>
      <c r="N6215" s="7">
        <f>Sales_Data[[#This Row],[Gross Revenue]]-Sales_Data[[#This Row],[Discount Amount ]]</f>
        <v>4400</v>
      </c>
      <c r="O6215" s="7">
        <f>Sales_Data[[#This Row],[OrderQuantity]] *Sales_Data[[#This Row],[UnitCost]]</f>
        <v>3200</v>
      </c>
      <c r="P6215" s="7">
        <f>Sales_Data[[#This Row],[ItemCost]] +Sales_Data[[#This Row],[ShippingCost]]</f>
        <v>4697.9400000000005</v>
      </c>
      <c r="Q6215" s="7">
        <f>Sales_Data[[#This Row],[Gross Revenue]]-Sales_Data[[#This Row],[TotalFinancialCost]]</f>
        <v>102.05999999999949</v>
      </c>
      <c r="R6215" s="7">
        <f>Sales_Data[[#This Row],[Actul Bill Amount]]-Sales_Data[[#This Row],[ShippingCost]]</f>
        <v>2902.06</v>
      </c>
      <c r="S6215">
        <v>1001</v>
      </c>
      <c r="T6215">
        <v>1497.94</v>
      </c>
      <c r="U6215" t="s">
        <v>58</v>
      </c>
      <c r="V6215">
        <v>800</v>
      </c>
      <c r="W6215" t="s">
        <v>22</v>
      </c>
      <c r="X6215" t="str">
        <f t="shared" si="195"/>
        <v>Nagpur</v>
      </c>
    </row>
    <row r="6216" spans="1:24" x14ac:dyDescent="0.4">
      <c r="A6216">
        <v>106215</v>
      </c>
      <c r="B6216" s="5">
        <v>45889.765277777777</v>
      </c>
      <c r="C6216" s="3" t="str">
        <f>TEXT(Sales_Data[[#This Row],[OrderDate]],"mmmm")</f>
        <v>August</v>
      </c>
      <c r="D6216" s="3" t="str">
        <f t="shared" si="194"/>
        <v>2025</v>
      </c>
      <c r="E6216" t="s">
        <v>39</v>
      </c>
      <c r="F6216" t="s">
        <v>55</v>
      </c>
      <c r="G6216" t="s">
        <v>29</v>
      </c>
      <c r="H6216" t="s">
        <v>37</v>
      </c>
      <c r="I6216" t="s">
        <v>100</v>
      </c>
      <c r="J6216">
        <v>32</v>
      </c>
      <c r="K6216">
        <v>1200</v>
      </c>
      <c r="L6216" s="7">
        <f>Sales_Data[[#This Row],[OrderQuantity]] *Sales_Data[[#This Row],[UnitPrice]]</f>
        <v>38400</v>
      </c>
      <c r="M6216" s="7">
        <f>Sales_Data[[#This Row],[UnitPrice]]-Sales_Data[[#This Row],[UnitCost]]</f>
        <v>400</v>
      </c>
      <c r="N6216" s="7">
        <f>Sales_Data[[#This Row],[Gross Revenue]]-Sales_Data[[#This Row],[Discount Amount ]]</f>
        <v>38000</v>
      </c>
      <c r="O6216" s="7">
        <f>Sales_Data[[#This Row],[OrderQuantity]] *Sales_Data[[#This Row],[UnitCost]]</f>
        <v>25600</v>
      </c>
      <c r="P6216" s="7">
        <f>Sales_Data[[#This Row],[ItemCost]] +Sales_Data[[#This Row],[ShippingCost]]</f>
        <v>26395.49</v>
      </c>
      <c r="Q6216" s="7">
        <f>Sales_Data[[#This Row],[Gross Revenue]]-Sales_Data[[#This Row],[TotalFinancialCost]]</f>
        <v>12004.509999999998</v>
      </c>
      <c r="R6216" s="7">
        <f>Sales_Data[[#This Row],[Actul Bill Amount]]-Sales_Data[[#This Row],[ShippingCost]]</f>
        <v>37204.51</v>
      </c>
      <c r="S6216">
        <v>1065</v>
      </c>
      <c r="T6216">
        <v>795.49</v>
      </c>
      <c r="U6216" t="s">
        <v>58</v>
      </c>
      <c r="V6216">
        <v>800</v>
      </c>
      <c r="W6216" t="s">
        <v>38</v>
      </c>
      <c r="X6216" t="str">
        <f t="shared" si="195"/>
        <v>Kolkata</v>
      </c>
    </row>
    <row r="6217" spans="1:24" x14ac:dyDescent="0.4">
      <c r="A6217">
        <v>106216</v>
      </c>
      <c r="B6217" s="5">
        <v>45877.736805555556</v>
      </c>
      <c r="C6217" s="3" t="str">
        <f>TEXT(Sales_Data[[#This Row],[OrderDate]],"mmmm")</f>
        <v>August</v>
      </c>
      <c r="D6217" s="3" t="str">
        <f t="shared" si="194"/>
        <v>2025</v>
      </c>
      <c r="E6217" t="s">
        <v>13</v>
      </c>
      <c r="F6217" t="s">
        <v>55</v>
      </c>
      <c r="G6217" t="s">
        <v>31</v>
      </c>
      <c r="H6217" t="s">
        <v>25</v>
      </c>
      <c r="I6217" t="s">
        <v>100</v>
      </c>
      <c r="J6217">
        <v>78</v>
      </c>
      <c r="K6217">
        <v>850</v>
      </c>
      <c r="L6217" s="7">
        <f>Sales_Data[[#This Row],[OrderQuantity]] *Sales_Data[[#This Row],[UnitPrice]]</f>
        <v>66300</v>
      </c>
      <c r="M6217" s="7">
        <f>Sales_Data[[#This Row],[UnitPrice]]-Sales_Data[[#This Row],[UnitCost]]</f>
        <v>300</v>
      </c>
      <c r="N6217" s="7">
        <f>Sales_Data[[#This Row],[Gross Revenue]]-Sales_Data[[#This Row],[Discount Amount ]]</f>
        <v>66000</v>
      </c>
      <c r="O6217" s="7">
        <f>Sales_Data[[#This Row],[OrderQuantity]] *Sales_Data[[#This Row],[UnitCost]]</f>
        <v>42900</v>
      </c>
      <c r="P6217" s="7">
        <f>Sales_Data[[#This Row],[ItemCost]] +Sales_Data[[#This Row],[ShippingCost]]</f>
        <v>43464.95</v>
      </c>
      <c r="Q6217" s="7">
        <f>Sales_Data[[#This Row],[Gross Revenue]]-Sales_Data[[#This Row],[TotalFinancialCost]]</f>
        <v>22835.050000000003</v>
      </c>
      <c r="R6217" s="7">
        <f>Sales_Data[[#This Row],[Actul Bill Amount]]-Sales_Data[[#This Row],[ShippingCost]]</f>
        <v>65435.05</v>
      </c>
      <c r="S6217">
        <v>515</v>
      </c>
      <c r="T6217">
        <v>564.95000000000005</v>
      </c>
      <c r="U6217" t="s">
        <v>56</v>
      </c>
      <c r="V6217">
        <v>550</v>
      </c>
      <c r="W6217" t="s">
        <v>27</v>
      </c>
      <c r="X6217" t="str">
        <f t="shared" si="195"/>
        <v>Mumbai</v>
      </c>
    </row>
    <row r="6218" spans="1:24" x14ac:dyDescent="0.4">
      <c r="A6218">
        <v>106217</v>
      </c>
      <c r="B6218" s="5">
        <v>45725.952777777777</v>
      </c>
      <c r="C6218" s="3" t="str">
        <f>TEXT(Sales_Data[[#This Row],[OrderDate]],"mmmm")</f>
        <v>March</v>
      </c>
      <c r="D6218" s="3" t="str">
        <f t="shared" si="194"/>
        <v>2025</v>
      </c>
      <c r="E6218" t="s">
        <v>19</v>
      </c>
      <c r="F6218" t="s">
        <v>40</v>
      </c>
      <c r="G6218" t="s">
        <v>29</v>
      </c>
      <c r="H6218" t="s">
        <v>37</v>
      </c>
      <c r="I6218" t="s">
        <v>100</v>
      </c>
      <c r="J6218">
        <v>63</v>
      </c>
      <c r="K6218">
        <v>1500</v>
      </c>
      <c r="L6218" s="7">
        <f>Sales_Data[[#This Row],[OrderQuantity]] *Sales_Data[[#This Row],[UnitPrice]]</f>
        <v>94500</v>
      </c>
      <c r="M6218" s="7">
        <f>Sales_Data[[#This Row],[UnitPrice]]-Sales_Data[[#This Row],[UnitCost]]</f>
        <v>700</v>
      </c>
      <c r="N6218" s="7">
        <f>Sales_Data[[#This Row],[Gross Revenue]]-Sales_Data[[#This Row],[Discount Amount ]]</f>
        <v>93800</v>
      </c>
      <c r="O6218" s="7">
        <f>Sales_Data[[#This Row],[OrderQuantity]] *Sales_Data[[#This Row],[UnitCost]]</f>
        <v>50400</v>
      </c>
      <c r="P6218" s="7">
        <f>Sales_Data[[#This Row],[ItemCost]] +Sales_Data[[#This Row],[ShippingCost]]</f>
        <v>51072.3</v>
      </c>
      <c r="Q6218" s="7">
        <f>Sales_Data[[#This Row],[Gross Revenue]]-Sales_Data[[#This Row],[TotalFinancialCost]]</f>
        <v>43427.7</v>
      </c>
      <c r="R6218" s="7">
        <f>Sales_Data[[#This Row],[Actul Bill Amount]]-Sales_Data[[#This Row],[ShippingCost]]</f>
        <v>93127.7</v>
      </c>
      <c r="S6218">
        <v>1138</v>
      </c>
      <c r="T6218">
        <v>672.3</v>
      </c>
      <c r="U6218" t="s">
        <v>52</v>
      </c>
      <c r="V6218">
        <v>800</v>
      </c>
      <c r="W6218" t="s">
        <v>38</v>
      </c>
      <c r="X6218" t="str">
        <f t="shared" si="195"/>
        <v>Kolkata</v>
      </c>
    </row>
    <row r="6219" spans="1:24" x14ac:dyDescent="0.4">
      <c r="A6219">
        <v>106218</v>
      </c>
      <c r="B6219" s="5">
        <v>45959.554166666669</v>
      </c>
      <c r="C6219" s="3" t="str">
        <f>TEXT(Sales_Data[[#This Row],[OrderDate]],"mmmm")</f>
        <v>October</v>
      </c>
      <c r="D6219" s="3" t="str">
        <f t="shared" si="194"/>
        <v>2025</v>
      </c>
      <c r="E6219" t="s">
        <v>42</v>
      </c>
      <c r="F6219" t="s">
        <v>28</v>
      </c>
      <c r="G6219" t="s">
        <v>15</v>
      </c>
      <c r="H6219" t="s">
        <v>20</v>
      </c>
      <c r="I6219" t="s">
        <v>100</v>
      </c>
      <c r="J6219">
        <v>59</v>
      </c>
      <c r="K6219">
        <v>2500</v>
      </c>
      <c r="L6219" s="7">
        <f>Sales_Data[[#This Row],[OrderQuantity]] *Sales_Data[[#This Row],[UnitPrice]]</f>
        <v>147500</v>
      </c>
      <c r="M6219" s="7">
        <f>Sales_Data[[#This Row],[UnitPrice]]-Sales_Data[[#This Row],[UnitCost]]</f>
        <v>1000</v>
      </c>
      <c r="N6219" s="7">
        <f>Sales_Data[[#This Row],[Gross Revenue]]-Sales_Data[[#This Row],[Discount Amount ]]</f>
        <v>146500</v>
      </c>
      <c r="O6219" s="7">
        <f>Sales_Data[[#This Row],[OrderQuantity]] *Sales_Data[[#This Row],[UnitCost]]</f>
        <v>88500</v>
      </c>
      <c r="P6219" s="7">
        <f>Sales_Data[[#This Row],[ItemCost]] +Sales_Data[[#This Row],[ShippingCost]]</f>
        <v>90015.6</v>
      </c>
      <c r="Q6219" s="7">
        <f>Sales_Data[[#This Row],[Gross Revenue]]-Sales_Data[[#This Row],[TotalFinancialCost]]</f>
        <v>57484.399999999994</v>
      </c>
      <c r="R6219" s="7">
        <f>Sales_Data[[#This Row],[Actul Bill Amount]]-Sales_Data[[#This Row],[ShippingCost]]</f>
        <v>144984.4</v>
      </c>
      <c r="S6219">
        <v>964</v>
      </c>
      <c r="T6219">
        <v>1515.6</v>
      </c>
      <c r="U6219" t="s">
        <v>54</v>
      </c>
      <c r="V6219">
        <v>1500</v>
      </c>
      <c r="W6219" t="s">
        <v>22</v>
      </c>
      <c r="X6219" t="str">
        <f t="shared" si="195"/>
        <v>Nagpur</v>
      </c>
    </row>
    <row r="6220" spans="1:24" x14ac:dyDescent="0.4">
      <c r="A6220">
        <v>106219</v>
      </c>
      <c r="B6220" s="5">
        <v>45906.557638888888</v>
      </c>
      <c r="C6220" s="3" t="str">
        <f>TEXT(Sales_Data[[#This Row],[OrderDate]],"mmmm")</f>
        <v>September</v>
      </c>
      <c r="D6220" s="3" t="str">
        <f t="shared" si="194"/>
        <v>2025</v>
      </c>
      <c r="E6220" t="s">
        <v>48</v>
      </c>
      <c r="F6220" t="s">
        <v>40</v>
      </c>
      <c r="G6220" t="s">
        <v>31</v>
      </c>
      <c r="H6220" t="s">
        <v>32</v>
      </c>
      <c r="I6220" t="s">
        <v>100</v>
      </c>
      <c r="J6220">
        <v>89</v>
      </c>
      <c r="K6220">
        <v>1500</v>
      </c>
      <c r="L6220" s="7">
        <f>Sales_Data[[#This Row],[OrderQuantity]] *Sales_Data[[#This Row],[UnitPrice]]</f>
        <v>133500</v>
      </c>
      <c r="M6220" s="7">
        <f>Sales_Data[[#This Row],[UnitPrice]]-Sales_Data[[#This Row],[UnitCost]]</f>
        <v>700</v>
      </c>
      <c r="N6220" s="7">
        <f>Sales_Data[[#This Row],[Gross Revenue]]-Sales_Data[[#This Row],[Discount Amount ]]</f>
        <v>132800</v>
      </c>
      <c r="O6220" s="7">
        <f>Sales_Data[[#This Row],[OrderQuantity]] *Sales_Data[[#This Row],[UnitCost]]</f>
        <v>71200</v>
      </c>
      <c r="P6220" s="7">
        <f>Sales_Data[[#This Row],[ItemCost]] +Sales_Data[[#This Row],[ShippingCost]]</f>
        <v>72318.97</v>
      </c>
      <c r="Q6220" s="7">
        <f>Sales_Data[[#This Row],[Gross Revenue]]-Sales_Data[[#This Row],[TotalFinancialCost]]</f>
        <v>61181.03</v>
      </c>
      <c r="R6220" s="7">
        <f>Sales_Data[[#This Row],[Actul Bill Amount]]-Sales_Data[[#This Row],[ShippingCost]]</f>
        <v>131681.03</v>
      </c>
      <c r="S6220">
        <v>676</v>
      </c>
      <c r="T6220">
        <v>1118.97</v>
      </c>
      <c r="U6220" t="s">
        <v>52</v>
      </c>
      <c r="V6220">
        <v>800</v>
      </c>
      <c r="W6220" t="s">
        <v>33</v>
      </c>
      <c r="X6220" t="str">
        <f t="shared" si="195"/>
        <v>Delhi</v>
      </c>
    </row>
    <row r="6221" spans="1:24" x14ac:dyDescent="0.4">
      <c r="A6221">
        <v>106220</v>
      </c>
      <c r="B6221" s="5">
        <v>45980.38958333333</v>
      </c>
      <c r="C6221" s="3" t="str">
        <f>TEXT(Sales_Data[[#This Row],[OrderDate]],"mmmm")</f>
        <v>November</v>
      </c>
      <c r="D6221" s="3" t="str">
        <f t="shared" si="194"/>
        <v>2025</v>
      </c>
      <c r="E6221" t="s">
        <v>42</v>
      </c>
      <c r="F6221" t="s">
        <v>14</v>
      </c>
      <c r="G6221" t="s">
        <v>29</v>
      </c>
      <c r="H6221" t="s">
        <v>37</v>
      </c>
      <c r="I6221" t="s">
        <v>100</v>
      </c>
      <c r="J6221">
        <v>44</v>
      </c>
      <c r="K6221">
        <v>3200</v>
      </c>
      <c r="L6221" s="7">
        <f>Sales_Data[[#This Row],[OrderQuantity]] *Sales_Data[[#This Row],[UnitPrice]]</f>
        <v>140800</v>
      </c>
      <c r="M6221" s="7">
        <f>Sales_Data[[#This Row],[UnitPrice]]-Sales_Data[[#This Row],[UnitCost]]</f>
        <v>1200</v>
      </c>
      <c r="N6221" s="7">
        <f>Sales_Data[[#This Row],[Gross Revenue]]-Sales_Data[[#This Row],[Discount Amount ]]</f>
        <v>139600</v>
      </c>
      <c r="O6221" s="7">
        <f>Sales_Data[[#This Row],[OrderQuantity]] *Sales_Data[[#This Row],[UnitCost]]</f>
        <v>88000</v>
      </c>
      <c r="P6221" s="7">
        <f>Sales_Data[[#This Row],[ItemCost]] +Sales_Data[[#This Row],[ShippingCost]]</f>
        <v>88533.43</v>
      </c>
      <c r="Q6221" s="7">
        <f>Sales_Data[[#This Row],[Gross Revenue]]-Sales_Data[[#This Row],[TotalFinancialCost]]</f>
        <v>52266.570000000007</v>
      </c>
      <c r="R6221" s="7">
        <f>Sales_Data[[#This Row],[Actul Bill Amount]]-Sales_Data[[#This Row],[ShippingCost]]</f>
        <v>139066.57</v>
      </c>
      <c r="S6221">
        <v>1154</v>
      </c>
      <c r="T6221">
        <v>533.42999999999995</v>
      </c>
      <c r="U6221" t="s">
        <v>17</v>
      </c>
      <c r="V6221">
        <v>2000</v>
      </c>
      <c r="W6221" t="s">
        <v>38</v>
      </c>
      <c r="X6221" t="str">
        <f t="shared" si="195"/>
        <v>Kolkata</v>
      </c>
    </row>
    <row r="6222" spans="1:24" x14ac:dyDescent="0.4">
      <c r="A6222">
        <v>106221</v>
      </c>
      <c r="B6222" s="5">
        <v>45663.092361111114</v>
      </c>
      <c r="C6222" s="3" t="str">
        <f>TEXT(Sales_Data[[#This Row],[OrderDate]],"mmmm")</f>
        <v>January</v>
      </c>
      <c r="D6222" s="3" t="str">
        <f t="shared" si="194"/>
        <v>2025</v>
      </c>
      <c r="E6222" t="s">
        <v>50</v>
      </c>
      <c r="F6222" t="s">
        <v>55</v>
      </c>
      <c r="G6222" t="s">
        <v>29</v>
      </c>
      <c r="H6222" t="s">
        <v>16</v>
      </c>
      <c r="I6222" t="s">
        <v>100</v>
      </c>
      <c r="J6222">
        <v>24</v>
      </c>
      <c r="K6222">
        <v>850</v>
      </c>
      <c r="L6222" s="7">
        <f>Sales_Data[[#This Row],[OrderQuantity]] *Sales_Data[[#This Row],[UnitPrice]]</f>
        <v>20400</v>
      </c>
      <c r="M6222" s="7">
        <f>Sales_Data[[#This Row],[UnitPrice]]-Sales_Data[[#This Row],[UnitCost]]</f>
        <v>300</v>
      </c>
      <c r="N6222" s="7">
        <f>Sales_Data[[#This Row],[Gross Revenue]]-Sales_Data[[#This Row],[Discount Amount ]]</f>
        <v>20100</v>
      </c>
      <c r="O6222" s="7">
        <f>Sales_Data[[#This Row],[OrderQuantity]] *Sales_Data[[#This Row],[UnitCost]]</f>
        <v>13200</v>
      </c>
      <c r="P6222" s="7">
        <f>Sales_Data[[#This Row],[ItemCost]] +Sales_Data[[#This Row],[ShippingCost]]</f>
        <v>13964.05</v>
      </c>
      <c r="Q6222" s="7">
        <f>Sales_Data[[#This Row],[Gross Revenue]]-Sales_Data[[#This Row],[TotalFinancialCost]]</f>
        <v>6435.9500000000007</v>
      </c>
      <c r="R6222" s="7">
        <f>Sales_Data[[#This Row],[Actul Bill Amount]]-Sales_Data[[#This Row],[ShippingCost]]</f>
        <v>19335.95</v>
      </c>
      <c r="S6222">
        <v>1019</v>
      </c>
      <c r="T6222">
        <v>764.05</v>
      </c>
      <c r="U6222" t="s">
        <v>56</v>
      </c>
      <c r="V6222">
        <v>550</v>
      </c>
      <c r="W6222" t="s">
        <v>18</v>
      </c>
      <c r="X6222" t="str">
        <f t="shared" si="195"/>
        <v>Bengaluru</v>
      </c>
    </row>
    <row r="6223" spans="1:24" x14ac:dyDescent="0.4">
      <c r="A6223">
        <v>106222</v>
      </c>
      <c r="B6223" s="5">
        <v>45937.944444444445</v>
      </c>
      <c r="C6223" s="3" t="str">
        <f>TEXT(Sales_Data[[#This Row],[OrderDate]],"mmmm")</f>
        <v>October</v>
      </c>
      <c r="D6223" s="3" t="str">
        <f t="shared" si="194"/>
        <v>2025</v>
      </c>
      <c r="E6223" t="s">
        <v>13</v>
      </c>
      <c r="F6223" t="s">
        <v>40</v>
      </c>
      <c r="G6223" t="s">
        <v>15</v>
      </c>
      <c r="H6223" t="s">
        <v>25</v>
      </c>
      <c r="I6223" t="s">
        <v>100</v>
      </c>
      <c r="J6223">
        <v>19</v>
      </c>
      <c r="K6223">
        <v>1500</v>
      </c>
      <c r="L6223" s="7">
        <f>Sales_Data[[#This Row],[OrderQuantity]] *Sales_Data[[#This Row],[UnitPrice]]</f>
        <v>28500</v>
      </c>
      <c r="M6223" s="7">
        <f>Sales_Data[[#This Row],[UnitPrice]]-Sales_Data[[#This Row],[UnitCost]]</f>
        <v>700</v>
      </c>
      <c r="N6223" s="7">
        <f>Sales_Data[[#This Row],[Gross Revenue]]-Sales_Data[[#This Row],[Discount Amount ]]</f>
        <v>27800</v>
      </c>
      <c r="O6223" s="7">
        <f>Sales_Data[[#This Row],[OrderQuantity]] *Sales_Data[[#This Row],[UnitCost]]</f>
        <v>15200</v>
      </c>
      <c r="P6223" s="7">
        <f>Sales_Data[[#This Row],[ItemCost]] +Sales_Data[[#This Row],[ShippingCost]]</f>
        <v>16312.9</v>
      </c>
      <c r="Q6223" s="7">
        <f>Sales_Data[[#This Row],[Gross Revenue]]-Sales_Data[[#This Row],[TotalFinancialCost]]</f>
        <v>12187.1</v>
      </c>
      <c r="R6223" s="7">
        <f>Sales_Data[[#This Row],[Actul Bill Amount]]-Sales_Data[[#This Row],[ShippingCost]]</f>
        <v>26687.1</v>
      </c>
      <c r="S6223">
        <v>547</v>
      </c>
      <c r="T6223">
        <v>1112.9000000000001</v>
      </c>
      <c r="U6223" t="s">
        <v>52</v>
      </c>
      <c r="V6223">
        <v>800</v>
      </c>
      <c r="W6223" t="s">
        <v>27</v>
      </c>
      <c r="X6223" t="str">
        <f t="shared" si="195"/>
        <v>Mumbai</v>
      </c>
    </row>
    <row r="6224" spans="1:24" x14ac:dyDescent="0.4">
      <c r="A6224">
        <v>106223</v>
      </c>
      <c r="B6224" s="5">
        <v>45751.076388888891</v>
      </c>
      <c r="C6224" s="3" t="str">
        <f>TEXT(Sales_Data[[#This Row],[OrderDate]],"mmmm")</f>
        <v>April</v>
      </c>
      <c r="D6224" s="3" t="str">
        <f t="shared" si="194"/>
        <v>2025</v>
      </c>
      <c r="E6224" t="s">
        <v>34</v>
      </c>
      <c r="F6224" t="s">
        <v>28</v>
      </c>
      <c r="G6224" t="s">
        <v>15</v>
      </c>
      <c r="H6224" t="s">
        <v>37</v>
      </c>
      <c r="I6224" t="s">
        <v>100</v>
      </c>
      <c r="J6224">
        <v>82</v>
      </c>
      <c r="K6224">
        <v>450</v>
      </c>
      <c r="L6224" s="7">
        <f>Sales_Data[[#This Row],[OrderQuantity]] *Sales_Data[[#This Row],[UnitPrice]]</f>
        <v>36900</v>
      </c>
      <c r="M6224" s="7">
        <f>Sales_Data[[#This Row],[UnitPrice]]-Sales_Data[[#This Row],[UnitCost]]</f>
        <v>250</v>
      </c>
      <c r="N6224" s="7">
        <f>Sales_Data[[#This Row],[Gross Revenue]]-Sales_Data[[#This Row],[Discount Amount ]]</f>
        <v>36650</v>
      </c>
      <c r="O6224" s="7">
        <f>Sales_Data[[#This Row],[OrderQuantity]] *Sales_Data[[#This Row],[UnitCost]]</f>
        <v>16400</v>
      </c>
      <c r="P6224" s="7">
        <f>Sales_Data[[#This Row],[ItemCost]] +Sales_Data[[#This Row],[ShippingCost]]</f>
        <v>16984.5</v>
      </c>
      <c r="Q6224" s="7">
        <f>Sales_Data[[#This Row],[Gross Revenue]]-Sales_Data[[#This Row],[TotalFinancialCost]]</f>
        <v>19915.5</v>
      </c>
      <c r="R6224" s="7">
        <f>Sales_Data[[#This Row],[Actul Bill Amount]]-Sales_Data[[#This Row],[ShippingCost]]</f>
        <v>36065.5</v>
      </c>
      <c r="S6224">
        <v>610</v>
      </c>
      <c r="T6224">
        <v>584.5</v>
      </c>
      <c r="U6224" t="s">
        <v>30</v>
      </c>
      <c r="V6224">
        <v>200</v>
      </c>
      <c r="W6224" t="s">
        <v>38</v>
      </c>
      <c r="X6224" t="str">
        <f t="shared" si="195"/>
        <v>Kolkata</v>
      </c>
    </row>
    <row r="6225" spans="1:24" x14ac:dyDescent="0.4">
      <c r="A6225">
        <v>106224</v>
      </c>
      <c r="B6225" s="5">
        <v>45926.767361111109</v>
      </c>
      <c r="C6225" s="3" t="str">
        <f>TEXT(Sales_Data[[#This Row],[OrderDate]],"mmmm")</f>
        <v>September</v>
      </c>
      <c r="D6225" s="3" t="str">
        <f t="shared" si="194"/>
        <v>2025</v>
      </c>
      <c r="E6225" t="s">
        <v>50</v>
      </c>
      <c r="F6225" t="s">
        <v>55</v>
      </c>
      <c r="G6225" t="s">
        <v>15</v>
      </c>
      <c r="H6225" t="s">
        <v>37</v>
      </c>
      <c r="I6225" t="s">
        <v>100</v>
      </c>
      <c r="J6225">
        <v>98</v>
      </c>
      <c r="K6225">
        <v>600</v>
      </c>
      <c r="L6225" s="7">
        <f>Sales_Data[[#This Row],[OrderQuantity]] *Sales_Data[[#This Row],[UnitPrice]]</f>
        <v>58800</v>
      </c>
      <c r="M6225" s="7">
        <f>Sales_Data[[#This Row],[UnitPrice]]-Sales_Data[[#This Row],[UnitCost]]</f>
        <v>250</v>
      </c>
      <c r="N6225" s="7">
        <f>Sales_Data[[#This Row],[Gross Revenue]]-Sales_Data[[#This Row],[Discount Amount ]]</f>
        <v>58550</v>
      </c>
      <c r="O6225" s="7">
        <f>Sales_Data[[#This Row],[OrderQuantity]] *Sales_Data[[#This Row],[UnitCost]]</f>
        <v>34300</v>
      </c>
      <c r="P6225" s="7">
        <f>Sales_Data[[#This Row],[ItemCost]] +Sales_Data[[#This Row],[ShippingCost]]</f>
        <v>34747.599999999999</v>
      </c>
      <c r="Q6225" s="7">
        <f>Sales_Data[[#This Row],[Gross Revenue]]-Sales_Data[[#This Row],[TotalFinancialCost]]</f>
        <v>24052.400000000001</v>
      </c>
      <c r="R6225" s="7">
        <f>Sales_Data[[#This Row],[Actul Bill Amount]]-Sales_Data[[#This Row],[ShippingCost]]</f>
        <v>58102.400000000001</v>
      </c>
      <c r="S6225">
        <v>435</v>
      </c>
      <c r="T6225">
        <v>447.6</v>
      </c>
      <c r="U6225" t="s">
        <v>57</v>
      </c>
      <c r="V6225">
        <v>350</v>
      </c>
      <c r="W6225" t="s">
        <v>38</v>
      </c>
      <c r="X6225" t="str">
        <f t="shared" si="195"/>
        <v>Kolkata</v>
      </c>
    </row>
    <row r="6226" spans="1:24" x14ac:dyDescent="0.4">
      <c r="A6226">
        <v>106225</v>
      </c>
      <c r="B6226" s="5">
        <v>45854.76458333333</v>
      </c>
      <c r="C6226" s="3" t="str">
        <f>TEXT(Sales_Data[[#This Row],[OrderDate]],"mmmm")</f>
        <v>July</v>
      </c>
      <c r="D6226" s="3" t="str">
        <f t="shared" si="194"/>
        <v>2025</v>
      </c>
      <c r="E6226" t="s">
        <v>23</v>
      </c>
      <c r="F6226" t="s">
        <v>55</v>
      </c>
      <c r="G6226" t="s">
        <v>15</v>
      </c>
      <c r="H6226" t="s">
        <v>20</v>
      </c>
      <c r="I6226" t="s">
        <v>100</v>
      </c>
      <c r="J6226">
        <v>89</v>
      </c>
      <c r="K6226">
        <v>850</v>
      </c>
      <c r="L6226" s="7">
        <f>Sales_Data[[#This Row],[OrderQuantity]] *Sales_Data[[#This Row],[UnitPrice]]</f>
        <v>75650</v>
      </c>
      <c r="M6226" s="7">
        <f>Sales_Data[[#This Row],[UnitPrice]]-Sales_Data[[#This Row],[UnitCost]]</f>
        <v>300</v>
      </c>
      <c r="N6226" s="7">
        <f>Sales_Data[[#This Row],[Gross Revenue]]-Sales_Data[[#This Row],[Discount Amount ]]</f>
        <v>75350</v>
      </c>
      <c r="O6226" s="7">
        <f>Sales_Data[[#This Row],[OrderQuantity]] *Sales_Data[[#This Row],[UnitCost]]</f>
        <v>48950</v>
      </c>
      <c r="P6226" s="7">
        <f>Sales_Data[[#This Row],[ItemCost]] +Sales_Data[[#This Row],[ShippingCost]]</f>
        <v>49261.77</v>
      </c>
      <c r="Q6226" s="7">
        <f>Sales_Data[[#This Row],[Gross Revenue]]-Sales_Data[[#This Row],[TotalFinancialCost]]</f>
        <v>26388.230000000003</v>
      </c>
      <c r="R6226" s="7">
        <f>Sales_Data[[#This Row],[Actul Bill Amount]]-Sales_Data[[#This Row],[ShippingCost]]</f>
        <v>75038.23</v>
      </c>
      <c r="S6226">
        <v>368</v>
      </c>
      <c r="T6226">
        <v>311.77</v>
      </c>
      <c r="U6226" t="s">
        <v>56</v>
      </c>
      <c r="V6226">
        <v>550</v>
      </c>
      <c r="W6226" t="s">
        <v>22</v>
      </c>
      <c r="X6226" t="str">
        <f t="shared" si="195"/>
        <v>Nagpur</v>
      </c>
    </row>
    <row r="6227" spans="1:24" x14ac:dyDescent="0.4">
      <c r="A6227">
        <v>106226</v>
      </c>
      <c r="B6227" s="5">
        <v>45682.265277777777</v>
      </c>
      <c r="C6227" s="3" t="str">
        <f>TEXT(Sales_Data[[#This Row],[OrderDate]],"mmmm")</f>
        <v>January</v>
      </c>
      <c r="D6227" s="3" t="str">
        <f t="shared" si="194"/>
        <v>2025</v>
      </c>
      <c r="E6227" t="s">
        <v>39</v>
      </c>
      <c r="F6227" t="s">
        <v>24</v>
      </c>
      <c r="G6227" t="s">
        <v>15</v>
      </c>
      <c r="H6227" t="s">
        <v>20</v>
      </c>
      <c r="I6227" t="s">
        <v>100</v>
      </c>
      <c r="J6227">
        <v>80</v>
      </c>
      <c r="K6227">
        <v>45000</v>
      </c>
      <c r="L6227" s="7">
        <f>Sales_Data[[#This Row],[OrderQuantity]] *Sales_Data[[#This Row],[UnitPrice]]</f>
        <v>3600000</v>
      </c>
      <c r="M6227" s="7">
        <f>Sales_Data[[#This Row],[UnitPrice]]-Sales_Data[[#This Row],[UnitCost]]</f>
        <v>13000</v>
      </c>
      <c r="N6227" s="7">
        <f>Sales_Data[[#This Row],[Gross Revenue]]-Sales_Data[[#This Row],[Discount Amount ]]</f>
        <v>3587000</v>
      </c>
      <c r="O6227" s="7">
        <f>Sales_Data[[#This Row],[OrderQuantity]] *Sales_Data[[#This Row],[UnitCost]]</f>
        <v>2560000</v>
      </c>
      <c r="P6227" s="7">
        <f>Sales_Data[[#This Row],[ItemCost]] +Sales_Data[[#This Row],[ShippingCost]]</f>
        <v>2560887.38</v>
      </c>
      <c r="Q6227" s="7">
        <f>Sales_Data[[#This Row],[Gross Revenue]]-Sales_Data[[#This Row],[TotalFinancialCost]]</f>
        <v>1039112.6200000001</v>
      </c>
      <c r="R6227" s="7">
        <f>Sales_Data[[#This Row],[Actul Bill Amount]]-Sales_Data[[#This Row],[ShippingCost]]</f>
        <v>3586112.62</v>
      </c>
      <c r="S6227">
        <v>549</v>
      </c>
      <c r="T6227">
        <v>887.38</v>
      </c>
      <c r="U6227" t="s">
        <v>26</v>
      </c>
      <c r="V6227">
        <v>32000</v>
      </c>
      <c r="W6227" t="s">
        <v>22</v>
      </c>
      <c r="X6227" t="str">
        <f t="shared" si="195"/>
        <v>Nagpur</v>
      </c>
    </row>
    <row r="6228" spans="1:24" x14ac:dyDescent="0.4">
      <c r="A6228">
        <v>106227</v>
      </c>
      <c r="B6228" s="5">
        <v>45805.125</v>
      </c>
      <c r="C6228" s="3" t="str">
        <f>TEXT(Sales_Data[[#This Row],[OrderDate]],"mmmm")</f>
        <v>May</v>
      </c>
      <c r="D6228" s="3" t="str">
        <f t="shared" si="194"/>
        <v>2025</v>
      </c>
      <c r="E6228" t="s">
        <v>34</v>
      </c>
      <c r="F6228" t="s">
        <v>24</v>
      </c>
      <c r="G6228" t="s">
        <v>15</v>
      </c>
      <c r="H6228" t="s">
        <v>37</v>
      </c>
      <c r="I6228" t="s">
        <v>100</v>
      </c>
      <c r="J6228">
        <v>31</v>
      </c>
      <c r="K6228">
        <v>45000</v>
      </c>
      <c r="L6228" s="7">
        <f>Sales_Data[[#This Row],[OrderQuantity]] *Sales_Data[[#This Row],[UnitPrice]]</f>
        <v>1395000</v>
      </c>
      <c r="M6228" s="7">
        <f>Sales_Data[[#This Row],[UnitPrice]]-Sales_Data[[#This Row],[UnitCost]]</f>
        <v>13000</v>
      </c>
      <c r="N6228" s="7">
        <f>Sales_Data[[#This Row],[Gross Revenue]]-Sales_Data[[#This Row],[Discount Amount ]]</f>
        <v>1382000</v>
      </c>
      <c r="O6228" s="7">
        <f>Sales_Data[[#This Row],[OrderQuantity]] *Sales_Data[[#This Row],[UnitCost]]</f>
        <v>992000</v>
      </c>
      <c r="P6228" s="7">
        <f>Sales_Data[[#This Row],[ItemCost]] +Sales_Data[[#This Row],[ShippingCost]]</f>
        <v>992958.68</v>
      </c>
      <c r="Q6228" s="7">
        <f>Sales_Data[[#This Row],[Gross Revenue]]-Sales_Data[[#This Row],[TotalFinancialCost]]</f>
        <v>402041.31999999995</v>
      </c>
      <c r="R6228" s="7">
        <f>Sales_Data[[#This Row],[Actul Bill Amount]]-Sales_Data[[#This Row],[ShippingCost]]</f>
        <v>1381041.32</v>
      </c>
      <c r="S6228">
        <v>492</v>
      </c>
      <c r="T6228">
        <v>958.68</v>
      </c>
      <c r="U6228" t="s">
        <v>26</v>
      </c>
      <c r="V6228">
        <v>32000</v>
      </c>
      <c r="W6228" t="s">
        <v>38</v>
      </c>
      <c r="X6228" t="str">
        <f t="shared" si="195"/>
        <v>Kolkata</v>
      </c>
    </row>
    <row r="6229" spans="1:24" x14ac:dyDescent="0.4">
      <c r="A6229">
        <v>106228</v>
      </c>
      <c r="B6229" s="5">
        <v>45775.484722222223</v>
      </c>
      <c r="C6229" s="3" t="str">
        <f>TEXT(Sales_Data[[#This Row],[OrderDate]],"mmmm")</f>
        <v>April</v>
      </c>
      <c r="D6229" s="3" t="str">
        <f t="shared" si="194"/>
        <v>2025</v>
      </c>
      <c r="E6229" t="s">
        <v>19</v>
      </c>
      <c r="F6229" t="s">
        <v>35</v>
      </c>
      <c r="G6229" t="s">
        <v>31</v>
      </c>
      <c r="H6229" t="s">
        <v>37</v>
      </c>
      <c r="I6229" t="s">
        <v>100</v>
      </c>
      <c r="J6229">
        <v>8</v>
      </c>
      <c r="K6229">
        <v>12000</v>
      </c>
      <c r="L6229" s="7">
        <f>Sales_Data[[#This Row],[OrderQuantity]] *Sales_Data[[#This Row],[UnitPrice]]</f>
        <v>96000</v>
      </c>
      <c r="M6229" s="7">
        <f>Sales_Data[[#This Row],[UnitPrice]]-Sales_Data[[#This Row],[UnitCost]]</f>
        <v>4000</v>
      </c>
      <c r="N6229" s="7">
        <f>Sales_Data[[#This Row],[Gross Revenue]]-Sales_Data[[#This Row],[Discount Amount ]]</f>
        <v>92000</v>
      </c>
      <c r="O6229" s="7">
        <f>Sales_Data[[#This Row],[OrderQuantity]] *Sales_Data[[#This Row],[UnitCost]]</f>
        <v>64000</v>
      </c>
      <c r="P6229" s="7">
        <f>Sales_Data[[#This Row],[ItemCost]] +Sales_Data[[#This Row],[ShippingCost]]</f>
        <v>64530.32</v>
      </c>
      <c r="Q6229" s="7">
        <f>Sales_Data[[#This Row],[Gross Revenue]]-Sales_Data[[#This Row],[TotalFinancialCost]]</f>
        <v>31469.68</v>
      </c>
      <c r="R6229" s="7">
        <f>Sales_Data[[#This Row],[Actul Bill Amount]]-Sales_Data[[#This Row],[ShippingCost]]</f>
        <v>91469.68</v>
      </c>
      <c r="S6229">
        <v>489</v>
      </c>
      <c r="T6229">
        <v>530.32000000000005</v>
      </c>
      <c r="U6229" t="s">
        <v>36</v>
      </c>
      <c r="V6229">
        <v>8000</v>
      </c>
      <c r="W6229" t="s">
        <v>38</v>
      </c>
      <c r="X6229" t="str">
        <f t="shared" si="195"/>
        <v>Kolkata</v>
      </c>
    </row>
    <row r="6230" spans="1:24" x14ac:dyDescent="0.4">
      <c r="A6230">
        <v>106229</v>
      </c>
      <c r="B6230" s="5">
        <v>45995.272222222222</v>
      </c>
      <c r="C6230" s="3" t="str">
        <f>TEXT(Sales_Data[[#This Row],[OrderDate]],"mmmm")</f>
        <v>December</v>
      </c>
      <c r="D6230" s="3" t="str">
        <f t="shared" si="194"/>
        <v>2025</v>
      </c>
      <c r="E6230" t="s">
        <v>13</v>
      </c>
      <c r="F6230" t="s">
        <v>35</v>
      </c>
      <c r="G6230" t="s">
        <v>31</v>
      </c>
      <c r="H6230" t="s">
        <v>16</v>
      </c>
      <c r="I6230" t="s">
        <v>100</v>
      </c>
      <c r="J6230">
        <v>3</v>
      </c>
      <c r="K6230">
        <v>12000</v>
      </c>
      <c r="L6230" s="7">
        <f>Sales_Data[[#This Row],[OrderQuantity]] *Sales_Data[[#This Row],[UnitPrice]]</f>
        <v>36000</v>
      </c>
      <c r="M6230" s="7">
        <f>Sales_Data[[#This Row],[UnitPrice]]-Sales_Data[[#This Row],[UnitCost]]</f>
        <v>4000</v>
      </c>
      <c r="N6230" s="7">
        <f>Sales_Data[[#This Row],[Gross Revenue]]-Sales_Data[[#This Row],[Discount Amount ]]</f>
        <v>32000</v>
      </c>
      <c r="O6230" s="7">
        <f>Sales_Data[[#This Row],[OrderQuantity]] *Sales_Data[[#This Row],[UnitCost]]</f>
        <v>24000</v>
      </c>
      <c r="P6230" s="7">
        <f>Sales_Data[[#This Row],[ItemCost]] +Sales_Data[[#This Row],[ShippingCost]]</f>
        <v>24989.74</v>
      </c>
      <c r="Q6230" s="7">
        <f>Sales_Data[[#This Row],[Gross Revenue]]-Sales_Data[[#This Row],[TotalFinancialCost]]</f>
        <v>11010.259999999998</v>
      </c>
      <c r="R6230" s="7">
        <f>Sales_Data[[#This Row],[Actul Bill Amount]]-Sales_Data[[#This Row],[ShippingCost]]</f>
        <v>31010.26</v>
      </c>
      <c r="S6230">
        <v>1029</v>
      </c>
      <c r="T6230">
        <v>989.74</v>
      </c>
      <c r="U6230" t="s">
        <v>36</v>
      </c>
      <c r="V6230">
        <v>8000</v>
      </c>
      <c r="W6230" t="s">
        <v>18</v>
      </c>
      <c r="X6230" t="str">
        <f t="shared" si="195"/>
        <v>Bengaluru</v>
      </c>
    </row>
    <row r="6231" spans="1:24" x14ac:dyDescent="0.4">
      <c r="A6231">
        <v>106230</v>
      </c>
      <c r="B6231" s="5">
        <v>45995.100694444445</v>
      </c>
      <c r="C6231" s="3" t="str">
        <f>TEXT(Sales_Data[[#This Row],[OrderDate]],"mmmm")</f>
        <v>December</v>
      </c>
      <c r="D6231" s="3" t="str">
        <f t="shared" si="194"/>
        <v>2025</v>
      </c>
      <c r="E6231" t="s">
        <v>42</v>
      </c>
      <c r="F6231" t="s">
        <v>14</v>
      </c>
      <c r="G6231" t="s">
        <v>15</v>
      </c>
      <c r="H6231" t="s">
        <v>37</v>
      </c>
      <c r="I6231" t="s">
        <v>100</v>
      </c>
      <c r="J6231">
        <v>83</v>
      </c>
      <c r="K6231">
        <v>6500</v>
      </c>
      <c r="L6231" s="7">
        <f>Sales_Data[[#This Row],[OrderQuantity]] *Sales_Data[[#This Row],[UnitPrice]]</f>
        <v>539500</v>
      </c>
      <c r="M6231" s="7">
        <f>Sales_Data[[#This Row],[UnitPrice]]-Sales_Data[[#This Row],[UnitCost]]</f>
        <v>2300</v>
      </c>
      <c r="N6231" s="7">
        <f>Sales_Data[[#This Row],[Gross Revenue]]-Sales_Data[[#This Row],[Discount Amount ]]</f>
        <v>537200</v>
      </c>
      <c r="O6231" s="7">
        <f>Sales_Data[[#This Row],[OrderQuantity]] *Sales_Data[[#This Row],[UnitCost]]</f>
        <v>348600</v>
      </c>
      <c r="P6231" s="7">
        <f>Sales_Data[[#This Row],[ItemCost]] +Sales_Data[[#This Row],[ShippingCost]]</f>
        <v>349209.23</v>
      </c>
      <c r="Q6231" s="7">
        <f>Sales_Data[[#This Row],[Gross Revenue]]-Sales_Data[[#This Row],[TotalFinancialCost]]</f>
        <v>190290.77000000002</v>
      </c>
      <c r="R6231" s="7">
        <f>Sales_Data[[#This Row],[Actul Bill Amount]]-Sales_Data[[#This Row],[ShippingCost]]</f>
        <v>536590.77</v>
      </c>
      <c r="S6231">
        <v>332</v>
      </c>
      <c r="T6231">
        <v>609.23</v>
      </c>
      <c r="U6231" t="s">
        <v>21</v>
      </c>
      <c r="V6231">
        <v>4200</v>
      </c>
      <c r="W6231" t="s">
        <v>38</v>
      </c>
      <c r="X6231" t="str">
        <f t="shared" si="195"/>
        <v>Kolkata</v>
      </c>
    </row>
    <row r="6232" spans="1:24" x14ac:dyDescent="0.4">
      <c r="A6232">
        <v>106231</v>
      </c>
      <c r="B6232" s="5">
        <v>45723.05972222222</v>
      </c>
      <c r="C6232" s="3" t="str">
        <f>TEXT(Sales_Data[[#This Row],[OrderDate]],"mmmm")</f>
        <v>March</v>
      </c>
      <c r="D6232" s="3" t="str">
        <f t="shared" si="194"/>
        <v>2025</v>
      </c>
      <c r="E6232" t="s">
        <v>48</v>
      </c>
      <c r="F6232" t="s">
        <v>14</v>
      </c>
      <c r="G6232" t="s">
        <v>31</v>
      </c>
      <c r="H6232" t="s">
        <v>37</v>
      </c>
      <c r="I6232" t="s">
        <v>100</v>
      </c>
      <c r="J6232">
        <v>29</v>
      </c>
      <c r="K6232">
        <v>6500</v>
      </c>
      <c r="L6232" s="7">
        <f>Sales_Data[[#This Row],[OrderQuantity]] *Sales_Data[[#This Row],[UnitPrice]]</f>
        <v>188500</v>
      </c>
      <c r="M6232" s="7">
        <f>Sales_Data[[#This Row],[UnitPrice]]-Sales_Data[[#This Row],[UnitCost]]</f>
        <v>2300</v>
      </c>
      <c r="N6232" s="7">
        <f>Sales_Data[[#This Row],[Gross Revenue]]-Sales_Data[[#This Row],[Discount Amount ]]</f>
        <v>186200</v>
      </c>
      <c r="O6232" s="7">
        <f>Sales_Data[[#This Row],[OrderQuantity]] *Sales_Data[[#This Row],[UnitCost]]</f>
        <v>121800</v>
      </c>
      <c r="P6232" s="7">
        <f>Sales_Data[[#This Row],[ItemCost]] +Sales_Data[[#This Row],[ShippingCost]]</f>
        <v>123021.72</v>
      </c>
      <c r="Q6232" s="7">
        <f>Sales_Data[[#This Row],[Gross Revenue]]-Sales_Data[[#This Row],[TotalFinancialCost]]</f>
        <v>65478.28</v>
      </c>
      <c r="R6232" s="7">
        <f>Sales_Data[[#This Row],[Actul Bill Amount]]-Sales_Data[[#This Row],[ShippingCost]]</f>
        <v>184978.28</v>
      </c>
      <c r="S6232">
        <v>318</v>
      </c>
      <c r="T6232">
        <v>1221.72</v>
      </c>
      <c r="U6232" t="s">
        <v>21</v>
      </c>
      <c r="V6232">
        <v>4200</v>
      </c>
      <c r="W6232" t="s">
        <v>38</v>
      </c>
      <c r="X6232" t="str">
        <f t="shared" si="195"/>
        <v>Kolkata</v>
      </c>
    </row>
    <row r="6233" spans="1:24" x14ac:dyDescent="0.4">
      <c r="A6233">
        <v>106232</v>
      </c>
      <c r="B6233" s="5">
        <v>45958.493750000001</v>
      </c>
      <c r="C6233" s="3" t="str">
        <f>TEXT(Sales_Data[[#This Row],[OrderDate]],"mmmm")</f>
        <v>October</v>
      </c>
      <c r="D6233" s="3" t="str">
        <f t="shared" si="194"/>
        <v>2025</v>
      </c>
      <c r="E6233" t="s">
        <v>39</v>
      </c>
      <c r="F6233" t="s">
        <v>24</v>
      </c>
      <c r="G6233" t="s">
        <v>15</v>
      </c>
      <c r="H6233" t="s">
        <v>25</v>
      </c>
      <c r="I6233" t="s">
        <v>100</v>
      </c>
      <c r="J6233">
        <v>17</v>
      </c>
      <c r="K6233">
        <v>25000</v>
      </c>
      <c r="L6233" s="7">
        <f>Sales_Data[[#This Row],[OrderQuantity]] *Sales_Data[[#This Row],[UnitPrice]]</f>
        <v>425000</v>
      </c>
      <c r="M6233" s="7">
        <f>Sales_Data[[#This Row],[UnitPrice]]-Sales_Data[[#This Row],[UnitCost]]</f>
        <v>7000</v>
      </c>
      <c r="N6233" s="7">
        <f>Sales_Data[[#This Row],[Gross Revenue]]-Sales_Data[[#This Row],[Discount Amount ]]</f>
        <v>418000</v>
      </c>
      <c r="O6233" s="7">
        <f>Sales_Data[[#This Row],[OrderQuantity]] *Sales_Data[[#This Row],[UnitCost]]</f>
        <v>306000</v>
      </c>
      <c r="P6233" s="7">
        <f>Sales_Data[[#This Row],[ItemCost]] +Sales_Data[[#This Row],[ShippingCost]]</f>
        <v>306970.64</v>
      </c>
      <c r="Q6233" s="7">
        <f>Sales_Data[[#This Row],[Gross Revenue]]-Sales_Data[[#This Row],[TotalFinancialCost]]</f>
        <v>118029.35999999999</v>
      </c>
      <c r="R6233" s="7">
        <f>Sales_Data[[#This Row],[Actul Bill Amount]]-Sales_Data[[#This Row],[ShippingCost]]</f>
        <v>417029.36</v>
      </c>
      <c r="S6233">
        <v>927</v>
      </c>
      <c r="T6233">
        <v>970.64</v>
      </c>
      <c r="U6233" t="s">
        <v>60</v>
      </c>
      <c r="V6233">
        <v>18000</v>
      </c>
      <c r="W6233" t="s">
        <v>27</v>
      </c>
      <c r="X6233" t="str">
        <f t="shared" si="195"/>
        <v>Mumbai</v>
      </c>
    </row>
    <row r="6234" spans="1:24" x14ac:dyDescent="0.4">
      <c r="A6234">
        <v>106233</v>
      </c>
      <c r="B6234" s="5">
        <v>45832.784722222219</v>
      </c>
      <c r="C6234" s="3" t="str">
        <f>TEXT(Sales_Data[[#This Row],[OrderDate]],"mmmm")</f>
        <v>June</v>
      </c>
      <c r="D6234" s="3" t="str">
        <f t="shared" si="194"/>
        <v>2025</v>
      </c>
      <c r="E6234" t="s">
        <v>19</v>
      </c>
      <c r="F6234" t="s">
        <v>24</v>
      </c>
      <c r="G6234" t="s">
        <v>29</v>
      </c>
      <c r="H6234" t="s">
        <v>32</v>
      </c>
      <c r="I6234" t="s">
        <v>100</v>
      </c>
      <c r="J6234">
        <v>12</v>
      </c>
      <c r="K6234">
        <v>3500</v>
      </c>
      <c r="L6234" s="7">
        <f>Sales_Data[[#This Row],[OrderQuantity]] *Sales_Data[[#This Row],[UnitPrice]]</f>
        <v>42000</v>
      </c>
      <c r="M6234" s="7">
        <f>Sales_Data[[#This Row],[UnitPrice]]-Sales_Data[[#This Row],[UnitCost]]</f>
        <v>1300</v>
      </c>
      <c r="N6234" s="7">
        <f>Sales_Data[[#This Row],[Gross Revenue]]-Sales_Data[[#This Row],[Discount Amount ]]</f>
        <v>40700</v>
      </c>
      <c r="O6234" s="7">
        <f>Sales_Data[[#This Row],[OrderQuantity]] *Sales_Data[[#This Row],[UnitCost]]</f>
        <v>26400</v>
      </c>
      <c r="P6234" s="7">
        <f>Sales_Data[[#This Row],[ItemCost]] +Sales_Data[[#This Row],[ShippingCost]]</f>
        <v>27137.29</v>
      </c>
      <c r="Q6234" s="7">
        <f>Sales_Data[[#This Row],[Gross Revenue]]-Sales_Data[[#This Row],[TotalFinancialCost]]</f>
        <v>14862.71</v>
      </c>
      <c r="R6234" s="7">
        <f>Sales_Data[[#This Row],[Actul Bill Amount]]-Sales_Data[[#This Row],[ShippingCost]]</f>
        <v>39962.71</v>
      </c>
      <c r="S6234">
        <v>957</v>
      </c>
      <c r="T6234">
        <v>737.29</v>
      </c>
      <c r="U6234" t="s">
        <v>59</v>
      </c>
      <c r="V6234">
        <v>2200</v>
      </c>
      <c r="W6234" t="s">
        <v>33</v>
      </c>
      <c r="X6234" t="str">
        <f t="shared" si="195"/>
        <v>Delhi</v>
      </c>
    </row>
    <row r="6235" spans="1:24" x14ac:dyDescent="0.4">
      <c r="A6235">
        <v>106234</v>
      </c>
      <c r="B6235" s="5">
        <v>45976.229861111111</v>
      </c>
      <c r="C6235" s="3" t="str">
        <f>TEXT(Sales_Data[[#This Row],[OrderDate]],"mmmm")</f>
        <v>November</v>
      </c>
      <c r="D6235" s="3" t="str">
        <f t="shared" si="194"/>
        <v>2025</v>
      </c>
      <c r="E6235" t="s">
        <v>34</v>
      </c>
      <c r="F6235" t="s">
        <v>43</v>
      </c>
      <c r="G6235" t="s">
        <v>29</v>
      </c>
      <c r="H6235" t="s">
        <v>25</v>
      </c>
      <c r="I6235" t="s">
        <v>100</v>
      </c>
      <c r="J6235">
        <v>93</v>
      </c>
      <c r="K6235">
        <v>1800</v>
      </c>
      <c r="L6235" s="7">
        <f>Sales_Data[[#This Row],[OrderQuantity]] *Sales_Data[[#This Row],[UnitPrice]]</f>
        <v>167400</v>
      </c>
      <c r="M6235" s="7">
        <f>Sales_Data[[#This Row],[UnitPrice]]-Sales_Data[[#This Row],[UnitCost]]</f>
        <v>900</v>
      </c>
      <c r="N6235" s="7">
        <f>Sales_Data[[#This Row],[Gross Revenue]]-Sales_Data[[#This Row],[Discount Amount ]]</f>
        <v>166500</v>
      </c>
      <c r="O6235" s="7">
        <f>Sales_Data[[#This Row],[OrderQuantity]] *Sales_Data[[#This Row],[UnitCost]]</f>
        <v>83700</v>
      </c>
      <c r="P6235" s="7">
        <f>Sales_Data[[#This Row],[ItemCost]] +Sales_Data[[#This Row],[ShippingCost]]</f>
        <v>83837.13</v>
      </c>
      <c r="Q6235" s="7">
        <f>Sales_Data[[#This Row],[Gross Revenue]]-Sales_Data[[#This Row],[TotalFinancialCost]]</f>
        <v>83562.87</v>
      </c>
      <c r="R6235" s="7">
        <f>Sales_Data[[#This Row],[Actul Bill Amount]]-Sales_Data[[#This Row],[ShippingCost]]</f>
        <v>166362.87</v>
      </c>
      <c r="S6235">
        <v>767</v>
      </c>
      <c r="T6235">
        <v>137.13</v>
      </c>
      <c r="U6235" t="s">
        <v>51</v>
      </c>
      <c r="V6235">
        <v>900</v>
      </c>
      <c r="W6235" t="s">
        <v>27</v>
      </c>
      <c r="X6235" t="str">
        <f t="shared" si="195"/>
        <v>Mumbai</v>
      </c>
    </row>
    <row r="6236" spans="1:24" x14ac:dyDescent="0.4">
      <c r="A6236">
        <v>106235</v>
      </c>
      <c r="B6236" s="5">
        <v>45733.454861111109</v>
      </c>
      <c r="C6236" s="3" t="str">
        <f>TEXT(Sales_Data[[#This Row],[OrderDate]],"mmmm")</f>
        <v>March</v>
      </c>
      <c r="D6236" s="3" t="str">
        <f t="shared" si="194"/>
        <v>2025</v>
      </c>
      <c r="E6236" t="s">
        <v>39</v>
      </c>
      <c r="F6236" t="s">
        <v>35</v>
      </c>
      <c r="G6236" t="s">
        <v>15</v>
      </c>
      <c r="H6236" t="s">
        <v>37</v>
      </c>
      <c r="I6236" t="s">
        <v>100</v>
      </c>
      <c r="J6236">
        <v>55</v>
      </c>
      <c r="K6236">
        <v>12000</v>
      </c>
      <c r="L6236" s="7">
        <f>Sales_Data[[#This Row],[OrderQuantity]] *Sales_Data[[#This Row],[UnitPrice]]</f>
        <v>660000</v>
      </c>
      <c r="M6236" s="7">
        <f>Sales_Data[[#This Row],[UnitPrice]]-Sales_Data[[#This Row],[UnitCost]]</f>
        <v>4000</v>
      </c>
      <c r="N6236" s="7">
        <f>Sales_Data[[#This Row],[Gross Revenue]]-Sales_Data[[#This Row],[Discount Amount ]]</f>
        <v>656000</v>
      </c>
      <c r="O6236" s="7">
        <f>Sales_Data[[#This Row],[OrderQuantity]] *Sales_Data[[#This Row],[UnitCost]]</f>
        <v>440000</v>
      </c>
      <c r="P6236" s="7">
        <f>Sales_Data[[#This Row],[ItemCost]] +Sales_Data[[#This Row],[ShippingCost]]</f>
        <v>442490.79</v>
      </c>
      <c r="Q6236" s="7">
        <f>Sales_Data[[#This Row],[Gross Revenue]]-Sales_Data[[#This Row],[TotalFinancialCost]]</f>
        <v>217509.21000000002</v>
      </c>
      <c r="R6236" s="7">
        <f>Sales_Data[[#This Row],[Actul Bill Amount]]-Sales_Data[[#This Row],[ShippingCost]]</f>
        <v>653509.21</v>
      </c>
      <c r="S6236">
        <v>511</v>
      </c>
      <c r="T6236">
        <v>2490.79</v>
      </c>
      <c r="U6236" t="s">
        <v>36</v>
      </c>
      <c r="V6236">
        <v>8000</v>
      </c>
      <c r="W6236" t="s">
        <v>38</v>
      </c>
      <c r="X6236" t="str">
        <f t="shared" si="195"/>
        <v>Kolkata</v>
      </c>
    </row>
    <row r="6237" spans="1:24" x14ac:dyDescent="0.4">
      <c r="A6237">
        <v>106236</v>
      </c>
      <c r="B6237" s="5">
        <v>45771.523611111108</v>
      </c>
      <c r="C6237" s="3" t="str">
        <f>TEXT(Sales_Data[[#This Row],[OrderDate]],"mmmm")</f>
        <v>April</v>
      </c>
      <c r="D6237" s="3" t="str">
        <f t="shared" si="194"/>
        <v>2025</v>
      </c>
      <c r="E6237" t="s">
        <v>42</v>
      </c>
      <c r="F6237" t="s">
        <v>24</v>
      </c>
      <c r="G6237" t="s">
        <v>15</v>
      </c>
      <c r="H6237" t="s">
        <v>32</v>
      </c>
      <c r="I6237" t="s">
        <v>100</v>
      </c>
      <c r="J6237">
        <v>97</v>
      </c>
      <c r="K6237">
        <v>45000</v>
      </c>
      <c r="L6237" s="7">
        <f>Sales_Data[[#This Row],[OrderQuantity]] *Sales_Data[[#This Row],[UnitPrice]]</f>
        <v>4365000</v>
      </c>
      <c r="M6237" s="7">
        <f>Sales_Data[[#This Row],[UnitPrice]]-Sales_Data[[#This Row],[UnitCost]]</f>
        <v>13000</v>
      </c>
      <c r="N6237" s="7">
        <f>Sales_Data[[#This Row],[Gross Revenue]]-Sales_Data[[#This Row],[Discount Amount ]]</f>
        <v>4352000</v>
      </c>
      <c r="O6237" s="7">
        <f>Sales_Data[[#This Row],[OrderQuantity]] *Sales_Data[[#This Row],[UnitCost]]</f>
        <v>3104000</v>
      </c>
      <c r="P6237" s="7">
        <f>Sales_Data[[#This Row],[ItemCost]] +Sales_Data[[#This Row],[ShippingCost]]</f>
        <v>3104764.66</v>
      </c>
      <c r="Q6237" s="7">
        <f>Sales_Data[[#This Row],[Gross Revenue]]-Sales_Data[[#This Row],[TotalFinancialCost]]</f>
        <v>1260235.3399999999</v>
      </c>
      <c r="R6237" s="7">
        <f>Sales_Data[[#This Row],[Actul Bill Amount]]-Sales_Data[[#This Row],[ShippingCost]]</f>
        <v>4351235.34</v>
      </c>
      <c r="S6237">
        <v>762</v>
      </c>
      <c r="T6237">
        <v>764.66</v>
      </c>
      <c r="U6237" t="s">
        <v>26</v>
      </c>
      <c r="V6237">
        <v>32000</v>
      </c>
      <c r="W6237" t="s">
        <v>33</v>
      </c>
      <c r="X6237" t="str">
        <f t="shared" si="195"/>
        <v>Delhi</v>
      </c>
    </row>
    <row r="6238" spans="1:24" x14ac:dyDescent="0.4">
      <c r="A6238">
        <v>106237</v>
      </c>
      <c r="B6238" s="5">
        <v>45768.599305555559</v>
      </c>
      <c r="C6238" s="3" t="str">
        <f>TEXT(Sales_Data[[#This Row],[OrderDate]],"mmmm")</f>
        <v>April</v>
      </c>
      <c r="D6238" s="3" t="str">
        <f t="shared" si="194"/>
        <v>2025</v>
      </c>
      <c r="E6238" t="s">
        <v>45</v>
      </c>
      <c r="F6238" t="s">
        <v>14</v>
      </c>
      <c r="G6238" t="s">
        <v>15</v>
      </c>
      <c r="H6238" t="s">
        <v>25</v>
      </c>
      <c r="I6238" t="s">
        <v>100</v>
      </c>
      <c r="J6238">
        <v>75</v>
      </c>
      <c r="K6238">
        <v>6500</v>
      </c>
      <c r="L6238" s="7">
        <f>Sales_Data[[#This Row],[OrderQuantity]] *Sales_Data[[#This Row],[UnitPrice]]</f>
        <v>487500</v>
      </c>
      <c r="M6238" s="7">
        <f>Sales_Data[[#This Row],[UnitPrice]]-Sales_Data[[#This Row],[UnitCost]]</f>
        <v>2300</v>
      </c>
      <c r="N6238" s="7">
        <f>Sales_Data[[#This Row],[Gross Revenue]]-Sales_Data[[#This Row],[Discount Amount ]]</f>
        <v>485200</v>
      </c>
      <c r="O6238" s="7">
        <f>Sales_Data[[#This Row],[OrderQuantity]] *Sales_Data[[#This Row],[UnitCost]]</f>
        <v>315000</v>
      </c>
      <c r="P6238" s="7">
        <f>Sales_Data[[#This Row],[ItemCost]] +Sales_Data[[#This Row],[ShippingCost]]</f>
        <v>315524.21999999997</v>
      </c>
      <c r="Q6238" s="7">
        <f>Sales_Data[[#This Row],[Gross Revenue]]-Sales_Data[[#This Row],[TotalFinancialCost]]</f>
        <v>171975.78000000003</v>
      </c>
      <c r="R6238" s="7">
        <f>Sales_Data[[#This Row],[Actul Bill Amount]]-Sales_Data[[#This Row],[ShippingCost]]</f>
        <v>484675.78</v>
      </c>
      <c r="S6238">
        <v>1158</v>
      </c>
      <c r="T6238">
        <v>524.22</v>
      </c>
      <c r="U6238" t="s">
        <v>21</v>
      </c>
      <c r="V6238">
        <v>4200</v>
      </c>
      <c r="W6238" t="s">
        <v>27</v>
      </c>
      <c r="X6238" t="str">
        <f t="shared" si="195"/>
        <v>Mumbai</v>
      </c>
    </row>
    <row r="6239" spans="1:24" x14ac:dyDescent="0.4">
      <c r="A6239">
        <v>106238</v>
      </c>
      <c r="B6239" s="5">
        <v>45906.882638888892</v>
      </c>
      <c r="C6239" s="3" t="str">
        <f>TEXT(Sales_Data[[#This Row],[OrderDate]],"mmmm")</f>
        <v>September</v>
      </c>
      <c r="D6239" s="3" t="str">
        <f t="shared" si="194"/>
        <v>2025</v>
      </c>
      <c r="E6239" t="s">
        <v>48</v>
      </c>
      <c r="F6239" t="s">
        <v>35</v>
      </c>
      <c r="G6239" t="s">
        <v>29</v>
      </c>
      <c r="H6239" t="s">
        <v>25</v>
      </c>
      <c r="I6239" t="s">
        <v>100</v>
      </c>
      <c r="J6239">
        <v>22</v>
      </c>
      <c r="K6239">
        <v>12000</v>
      </c>
      <c r="L6239" s="7">
        <f>Sales_Data[[#This Row],[OrderQuantity]] *Sales_Data[[#This Row],[UnitPrice]]</f>
        <v>264000</v>
      </c>
      <c r="M6239" s="7">
        <f>Sales_Data[[#This Row],[UnitPrice]]-Sales_Data[[#This Row],[UnitCost]]</f>
        <v>4000</v>
      </c>
      <c r="N6239" s="7">
        <f>Sales_Data[[#This Row],[Gross Revenue]]-Sales_Data[[#This Row],[Discount Amount ]]</f>
        <v>260000</v>
      </c>
      <c r="O6239" s="7">
        <f>Sales_Data[[#This Row],[OrderQuantity]] *Sales_Data[[#This Row],[UnitCost]]</f>
        <v>176000</v>
      </c>
      <c r="P6239" s="7">
        <f>Sales_Data[[#This Row],[ItemCost]] +Sales_Data[[#This Row],[ShippingCost]]</f>
        <v>176407.15</v>
      </c>
      <c r="Q6239" s="7">
        <f>Sales_Data[[#This Row],[Gross Revenue]]-Sales_Data[[#This Row],[TotalFinancialCost]]</f>
        <v>87592.85</v>
      </c>
      <c r="R6239" s="7">
        <f>Sales_Data[[#This Row],[Actul Bill Amount]]-Sales_Data[[#This Row],[ShippingCost]]</f>
        <v>259592.85</v>
      </c>
      <c r="S6239">
        <v>375</v>
      </c>
      <c r="T6239">
        <v>407.15</v>
      </c>
      <c r="U6239" t="s">
        <v>36</v>
      </c>
      <c r="V6239">
        <v>8000</v>
      </c>
      <c r="W6239" t="s">
        <v>27</v>
      </c>
      <c r="X6239" t="str">
        <f t="shared" si="195"/>
        <v>Mumbai</v>
      </c>
    </row>
    <row r="6240" spans="1:24" x14ac:dyDescent="0.4">
      <c r="A6240">
        <v>106239</v>
      </c>
      <c r="B6240" s="5">
        <v>45860.21597222222</v>
      </c>
      <c r="C6240" s="3" t="str">
        <f>TEXT(Sales_Data[[#This Row],[OrderDate]],"mmmm")</f>
        <v>July</v>
      </c>
      <c r="D6240" s="3" t="str">
        <f t="shared" si="194"/>
        <v>2025</v>
      </c>
      <c r="E6240" t="s">
        <v>34</v>
      </c>
      <c r="F6240" t="s">
        <v>14</v>
      </c>
      <c r="G6240" t="s">
        <v>15</v>
      </c>
      <c r="H6240" t="s">
        <v>16</v>
      </c>
      <c r="I6240" t="s">
        <v>100</v>
      </c>
      <c r="J6240">
        <v>52</v>
      </c>
      <c r="K6240">
        <v>6500</v>
      </c>
      <c r="L6240" s="7">
        <f>Sales_Data[[#This Row],[OrderQuantity]] *Sales_Data[[#This Row],[UnitPrice]]</f>
        <v>338000</v>
      </c>
      <c r="M6240" s="7">
        <f>Sales_Data[[#This Row],[UnitPrice]]-Sales_Data[[#This Row],[UnitCost]]</f>
        <v>2300</v>
      </c>
      <c r="N6240" s="7">
        <f>Sales_Data[[#This Row],[Gross Revenue]]-Sales_Data[[#This Row],[Discount Amount ]]</f>
        <v>335700</v>
      </c>
      <c r="O6240" s="7">
        <f>Sales_Data[[#This Row],[OrderQuantity]] *Sales_Data[[#This Row],[UnitCost]]</f>
        <v>218400</v>
      </c>
      <c r="P6240" s="7">
        <f>Sales_Data[[#This Row],[ItemCost]] +Sales_Data[[#This Row],[ShippingCost]]</f>
        <v>218856.99</v>
      </c>
      <c r="Q6240" s="7">
        <f>Sales_Data[[#This Row],[Gross Revenue]]-Sales_Data[[#This Row],[TotalFinancialCost]]</f>
        <v>119143.01000000001</v>
      </c>
      <c r="R6240" s="7">
        <f>Sales_Data[[#This Row],[Actul Bill Amount]]-Sales_Data[[#This Row],[ShippingCost]]</f>
        <v>335243.01</v>
      </c>
      <c r="S6240">
        <v>375</v>
      </c>
      <c r="T6240">
        <v>456.99</v>
      </c>
      <c r="U6240" t="s">
        <v>21</v>
      </c>
      <c r="V6240">
        <v>4200</v>
      </c>
      <c r="W6240" t="s">
        <v>18</v>
      </c>
      <c r="X6240" t="str">
        <f t="shared" si="195"/>
        <v>Bengaluru</v>
      </c>
    </row>
    <row r="6241" spans="1:24" x14ac:dyDescent="0.4">
      <c r="A6241">
        <v>106240</v>
      </c>
      <c r="B6241" s="5">
        <v>45804.315972222219</v>
      </c>
      <c r="C6241" s="3" t="str">
        <f>TEXT(Sales_Data[[#This Row],[OrderDate]],"mmmm")</f>
        <v>May</v>
      </c>
      <c r="D6241" s="3" t="str">
        <f t="shared" si="194"/>
        <v>2025</v>
      </c>
      <c r="E6241" t="s">
        <v>42</v>
      </c>
      <c r="F6241" t="s">
        <v>40</v>
      </c>
      <c r="G6241" t="s">
        <v>29</v>
      </c>
      <c r="H6241" t="s">
        <v>16</v>
      </c>
      <c r="I6241" t="s">
        <v>100</v>
      </c>
      <c r="J6241">
        <v>41</v>
      </c>
      <c r="K6241">
        <v>5500</v>
      </c>
      <c r="L6241" s="7">
        <f>Sales_Data[[#This Row],[OrderQuantity]] *Sales_Data[[#This Row],[UnitPrice]]</f>
        <v>225500</v>
      </c>
      <c r="M6241" s="7">
        <f>Sales_Data[[#This Row],[UnitPrice]]-Sales_Data[[#This Row],[UnitCost]]</f>
        <v>2000</v>
      </c>
      <c r="N6241" s="7">
        <f>Sales_Data[[#This Row],[Gross Revenue]]-Sales_Data[[#This Row],[Discount Amount ]]</f>
        <v>223500</v>
      </c>
      <c r="O6241" s="7">
        <f>Sales_Data[[#This Row],[OrderQuantity]] *Sales_Data[[#This Row],[UnitCost]]</f>
        <v>143500</v>
      </c>
      <c r="P6241" s="7">
        <f>Sales_Data[[#This Row],[ItemCost]] +Sales_Data[[#This Row],[ShippingCost]]</f>
        <v>144087.25</v>
      </c>
      <c r="Q6241" s="7">
        <f>Sales_Data[[#This Row],[Gross Revenue]]-Sales_Data[[#This Row],[TotalFinancialCost]]</f>
        <v>81412.75</v>
      </c>
      <c r="R6241" s="7">
        <f>Sales_Data[[#This Row],[Actul Bill Amount]]-Sales_Data[[#This Row],[ShippingCost]]</f>
        <v>222912.75</v>
      </c>
      <c r="S6241">
        <v>334</v>
      </c>
      <c r="T6241">
        <v>587.25</v>
      </c>
      <c r="U6241" t="s">
        <v>41</v>
      </c>
      <c r="V6241">
        <v>3500</v>
      </c>
      <c r="W6241" t="s">
        <v>18</v>
      </c>
      <c r="X6241" t="str">
        <f t="shared" si="195"/>
        <v>Bengaluru</v>
      </c>
    </row>
    <row r="6242" spans="1:24" x14ac:dyDescent="0.4">
      <c r="A6242">
        <v>106241</v>
      </c>
      <c r="B6242" s="5">
        <v>45692.331250000003</v>
      </c>
      <c r="C6242" s="3" t="str">
        <f>TEXT(Sales_Data[[#This Row],[OrderDate]],"mmmm")</f>
        <v>February</v>
      </c>
      <c r="D6242" s="3" t="str">
        <f t="shared" si="194"/>
        <v>2025</v>
      </c>
      <c r="E6242" t="s">
        <v>42</v>
      </c>
      <c r="F6242" t="s">
        <v>35</v>
      </c>
      <c r="G6242" t="s">
        <v>29</v>
      </c>
      <c r="H6242" t="s">
        <v>25</v>
      </c>
      <c r="I6242" t="s">
        <v>100</v>
      </c>
      <c r="J6242">
        <v>82</v>
      </c>
      <c r="K6242">
        <v>12000</v>
      </c>
      <c r="L6242" s="7">
        <f>Sales_Data[[#This Row],[OrderQuantity]] *Sales_Data[[#This Row],[UnitPrice]]</f>
        <v>984000</v>
      </c>
      <c r="M6242" s="7">
        <f>Sales_Data[[#This Row],[UnitPrice]]-Sales_Data[[#This Row],[UnitCost]]</f>
        <v>4000</v>
      </c>
      <c r="N6242" s="7">
        <f>Sales_Data[[#This Row],[Gross Revenue]]-Sales_Data[[#This Row],[Discount Amount ]]</f>
        <v>980000</v>
      </c>
      <c r="O6242" s="7">
        <f>Sales_Data[[#This Row],[OrderQuantity]] *Sales_Data[[#This Row],[UnitCost]]</f>
        <v>656000</v>
      </c>
      <c r="P6242" s="7">
        <f>Sales_Data[[#This Row],[ItemCost]] +Sales_Data[[#This Row],[ShippingCost]]</f>
        <v>656172.96</v>
      </c>
      <c r="Q6242" s="7">
        <f>Sales_Data[[#This Row],[Gross Revenue]]-Sales_Data[[#This Row],[TotalFinancialCost]]</f>
        <v>327827.04000000004</v>
      </c>
      <c r="R6242" s="7">
        <f>Sales_Data[[#This Row],[Actul Bill Amount]]-Sales_Data[[#This Row],[ShippingCost]]</f>
        <v>979827.04</v>
      </c>
      <c r="S6242">
        <v>430</v>
      </c>
      <c r="T6242">
        <v>172.96</v>
      </c>
      <c r="U6242" t="s">
        <v>36</v>
      </c>
      <c r="V6242">
        <v>8000</v>
      </c>
      <c r="W6242" t="s">
        <v>27</v>
      </c>
      <c r="X6242" t="str">
        <f t="shared" si="195"/>
        <v>Mumbai</v>
      </c>
    </row>
    <row r="6243" spans="1:24" x14ac:dyDescent="0.4">
      <c r="A6243">
        <v>106242</v>
      </c>
      <c r="B6243" s="5">
        <v>45966.211805555555</v>
      </c>
      <c r="C6243" s="3" t="str">
        <f>TEXT(Sales_Data[[#This Row],[OrderDate]],"mmmm")</f>
        <v>November</v>
      </c>
      <c r="D6243" s="3" t="str">
        <f t="shared" si="194"/>
        <v>2025</v>
      </c>
      <c r="E6243" t="s">
        <v>50</v>
      </c>
      <c r="F6243" t="s">
        <v>55</v>
      </c>
      <c r="G6243" t="s">
        <v>31</v>
      </c>
      <c r="H6243" t="s">
        <v>32</v>
      </c>
      <c r="I6243" t="s">
        <v>100</v>
      </c>
      <c r="J6243">
        <v>89</v>
      </c>
      <c r="K6243">
        <v>1200</v>
      </c>
      <c r="L6243" s="7">
        <f>Sales_Data[[#This Row],[OrderQuantity]] *Sales_Data[[#This Row],[UnitPrice]]</f>
        <v>106800</v>
      </c>
      <c r="M6243" s="7">
        <f>Sales_Data[[#This Row],[UnitPrice]]-Sales_Data[[#This Row],[UnitCost]]</f>
        <v>400</v>
      </c>
      <c r="N6243" s="7">
        <f>Sales_Data[[#This Row],[Gross Revenue]]-Sales_Data[[#This Row],[Discount Amount ]]</f>
        <v>106400</v>
      </c>
      <c r="O6243" s="7">
        <f>Sales_Data[[#This Row],[OrderQuantity]] *Sales_Data[[#This Row],[UnitCost]]</f>
        <v>71200</v>
      </c>
      <c r="P6243" s="7">
        <f>Sales_Data[[#This Row],[ItemCost]] +Sales_Data[[#This Row],[ShippingCost]]</f>
        <v>72083.63</v>
      </c>
      <c r="Q6243" s="7">
        <f>Sales_Data[[#This Row],[Gross Revenue]]-Sales_Data[[#This Row],[TotalFinancialCost]]</f>
        <v>34716.369999999995</v>
      </c>
      <c r="R6243" s="7">
        <f>Sales_Data[[#This Row],[Actul Bill Amount]]-Sales_Data[[#This Row],[ShippingCost]]</f>
        <v>105516.37</v>
      </c>
      <c r="S6243">
        <v>927</v>
      </c>
      <c r="T6243">
        <v>883.63</v>
      </c>
      <c r="U6243" t="s">
        <v>58</v>
      </c>
      <c r="V6243">
        <v>800</v>
      </c>
      <c r="W6243" t="s">
        <v>33</v>
      </c>
      <c r="X6243" t="str">
        <f t="shared" si="195"/>
        <v>Delhi</v>
      </c>
    </row>
    <row r="6244" spans="1:24" x14ac:dyDescent="0.4">
      <c r="A6244">
        <v>106243</v>
      </c>
      <c r="B6244" s="5">
        <v>45683.318749999999</v>
      </c>
      <c r="C6244" s="3" t="str">
        <f>TEXT(Sales_Data[[#This Row],[OrderDate]],"mmmm")</f>
        <v>January</v>
      </c>
      <c r="D6244" s="3" t="str">
        <f t="shared" si="194"/>
        <v>2025</v>
      </c>
      <c r="E6244" t="s">
        <v>13</v>
      </c>
      <c r="F6244" t="s">
        <v>14</v>
      </c>
      <c r="G6244" t="s">
        <v>31</v>
      </c>
      <c r="H6244" t="s">
        <v>20</v>
      </c>
      <c r="I6244" t="s">
        <v>100</v>
      </c>
      <c r="J6244">
        <v>33</v>
      </c>
      <c r="K6244">
        <v>6500</v>
      </c>
      <c r="L6244" s="7">
        <f>Sales_Data[[#This Row],[OrderQuantity]] *Sales_Data[[#This Row],[UnitPrice]]</f>
        <v>214500</v>
      </c>
      <c r="M6244" s="7">
        <f>Sales_Data[[#This Row],[UnitPrice]]-Sales_Data[[#This Row],[UnitCost]]</f>
        <v>2300</v>
      </c>
      <c r="N6244" s="7">
        <f>Sales_Data[[#This Row],[Gross Revenue]]-Sales_Data[[#This Row],[Discount Amount ]]</f>
        <v>212200</v>
      </c>
      <c r="O6244" s="7">
        <f>Sales_Data[[#This Row],[OrderQuantity]] *Sales_Data[[#This Row],[UnitCost]]</f>
        <v>138600</v>
      </c>
      <c r="P6244" s="7">
        <f>Sales_Data[[#This Row],[ItemCost]] +Sales_Data[[#This Row],[ShippingCost]]</f>
        <v>139465.98000000001</v>
      </c>
      <c r="Q6244" s="7">
        <f>Sales_Data[[#This Row],[Gross Revenue]]-Sales_Data[[#This Row],[TotalFinancialCost]]</f>
        <v>75034.01999999999</v>
      </c>
      <c r="R6244" s="7">
        <f>Sales_Data[[#This Row],[Actul Bill Amount]]-Sales_Data[[#This Row],[ShippingCost]]</f>
        <v>211334.02</v>
      </c>
      <c r="S6244">
        <v>935</v>
      </c>
      <c r="T6244">
        <v>865.98</v>
      </c>
      <c r="U6244" t="s">
        <v>21</v>
      </c>
      <c r="V6244">
        <v>4200</v>
      </c>
      <c r="W6244" t="s">
        <v>22</v>
      </c>
      <c r="X6244" t="str">
        <f t="shared" si="195"/>
        <v>Nagpur</v>
      </c>
    </row>
    <row r="6245" spans="1:24" x14ac:dyDescent="0.4">
      <c r="A6245">
        <v>106244</v>
      </c>
      <c r="B6245" s="5">
        <v>45895.697222222225</v>
      </c>
      <c r="C6245" s="3" t="str">
        <f>TEXT(Sales_Data[[#This Row],[OrderDate]],"mmmm")</f>
        <v>August</v>
      </c>
      <c r="D6245" s="3" t="str">
        <f t="shared" si="194"/>
        <v>2025</v>
      </c>
      <c r="E6245" t="s">
        <v>42</v>
      </c>
      <c r="F6245" t="s">
        <v>14</v>
      </c>
      <c r="G6245" t="s">
        <v>31</v>
      </c>
      <c r="H6245" t="s">
        <v>20</v>
      </c>
      <c r="I6245" t="s">
        <v>100</v>
      </c>
      <c r="J6245">
        <v>74</v>
      </c>
      <c r="K6245">
        <v>6500</v>
      </c>
      <c r="L6245" s="7">
        <f>Sales_Data[[#This Row],[OrderQuantity]] *Sales_Data[[#This Row],[UnitPrice]]</f>
        <v>481000</v>
      </c>
      <c r="M6245" s="7">
        <f>Sales_Data[[#This Row],[UnitPrice]]-Sales_Data[[#This Row],[UnitCost]]</f>
        <v>2300</v>
      </c>
      <c r="N6245" s="7">
        <f>Sales_Data[[#This Row],[Gross Revenue]]-Sales_Data[[#This Row],[Discount Amount ]]</f>
        <v>478700</v>
      </c>
      <c r="O6245" s="7">
        <f>Sales_Data[[#This Row],[OrderQuantity]] *Sales_Data[[#This Row],[UnitCost]]</f>
        <v>310800</v>
      </c>
      <c r="P6245" s="7">
        <f>Sales_Data[[#This Row],[ItemCost]] +Sales_Data[[#This Row],[ShippingCost]]</f>
        <v>311492.8</v>
      </c>
      <c r="Q6245" s="7">
        <f>Sales_Data[[#This Row],[Gross Revenue]]-Sales_Data[[#This Row],[TotalFinancialCost]]</f>
        <v>169507.20000000001</v>
      </c>
      <c r="R6245" s="7">
        <f>Sales_Data[[#This Row],[Actul Bill Amount]]-Sales_Data[[#This Row],[ShippingCost]]</f>
        <v>478007.2</v>
      </c>
      <c r="S6245">
        <v>1041</v>
      </c>
      <c r="T6245">
        <v>692.8</v>
      </c>
      <c r="U6245" t="s">
        <v>21</v>
      </c>
      <c r="V6245">
        <v>4200</v>
      </c>
      <c r="W6245" t="s">
        <v>22</v>
      </c>
      <c r="X6245" t="str">
        <f t="shared" si="195"/>
        <v>Nagpur</v>
      </c>
    </row>
    <row r="6246" spans="1:24" x14ac:dyDescent="0.4">
      <c r="A6246">
        <v>106245</v>
      </c>
      <c r="B6246" s="5">
        <v>45671.27847222222</v>
      </c>
      <c r="C6246" s="3" t="str">
        <f>TEXT(Sales_Data[[#This Row],[OrderDate]],"mmmm")</f>
        <v>January</v>
      </c>
      <c r="D6246" s="3" t="str">
        <f t="shared" si="194"/>
        <v>2025</v>
      </c>
      <c r="E6246" t="s">
        <v>50</v>
      </c>
      <c r="F6246" t="s">
        <v>35</v>
      </c>
      <c r="G6246" t="s">
        <v>15</v>
      </c>
      <c r="H6246" t="s">
        <v>20</v>
      </c>
      <c r="I6246" t="s">
        <v>100</v>
      </c>
      <c r="J6246">
        <v>11</v>
      </c>
      <c r="K6246">
        <v>12000</v>
      </c>
      <c r="L6246" s="7">
        <f>Sales_Data[[#This Row],[OrderQuantity]] *Sales_Data[[#This Row],[UnitPrice]]</f>
        <v>132000</v>
      </c>
      <c r="M6246" s="7">
        <f>Sales_Data[[#This Row],[UnitPrice]]-Sales_Data[[#This Row],[UnitCost]]</f>
        <v>4000</v>
      </c>
      <c r="N6246" s="7">
        <f>Sales_Data[[#This Row],[Gross Revenue]]-Sales_Data[[#This Row],[Discount Amount ]]</f>
        <v>128000</v>
      </c>
      <c r="O6246" s="7">
        <f>Sales_Data[[#This Row],[OrderQuantity]] *Sales_Data[[#This Row],[UnitCost]]</f>
        <v>88000</v>
      </c>
      <c r="P6246" s="7">
        <f>Sales_Data[[#This Row],[ItemCost]] +Sales_Data[[#This Row],[ShippingCost]]</f>
        <v>88219.61</v>
      </c>
      <c r="Q6246" s="7">
        <f>Sales_Data[[#This Row],[Gross Revenue]]-Sales_Data[[#This Row],[TotalFinancialCost]]</f>
        <v>43780.39</v>
      </c>
      <c r="R6246" s="7">
        <f>Sales_Data[[#This Row],[Actul Bill Amount]]-Sales_Data[[#This Row],[ShippingCost]]</f>
        <v>127780.39</v>
      </c>
      <c r="S6246">
        <v>802</v>
      </c>
      <c r="T6246">
        <v>219.61</v>
      </c>
      <c r="U6246" t="s">
        <v>36</v>
      </c>
      <c r="V6246">
        <v>8000</v>
      </c>
      <c r="W6246" t="s">
        <v>22</v>
      </c>
      <c r="X6246" t="str">
        <f t="shared" si="195"/>
        <v>Nagpur</v>
      </c>
    </row>
    <row r="6247" spans="1:24" x14ac:dyDescent="0.4">
      <c r="A6247">
        <v>106246</v>
      </c>
      <c r="B6247" s="5">
        <v>45702.771527777775</v>
      </c>
      <c r="C6247" s="3" t="str">
        <f>TEXT(Sales_Data[[#This Row],[OrderDate]],"mmmm")</f>
        <v>February</v>
      </c>
      <c r="D6247" s="3" t="str">
        <f t="shared" si="194"/>
        <v>2025</v>
      </c>
      <c r="E6247" t="s">
        <v>48</v>
      </c>
      <c r="F6247" t="s">
        <v>24</v>
      </c>
      <c r="G6247" t="s">
        <v>15</v>
      </c>
      <c r="H6247" t="s">
        <v>25</v>
      </c>
      <c r="I6247" t="s">
        <v>100</v>
      </c>
      <c r="J6247">
        <v>93</v>
      </c>
      <c r="K6247">
        <v>3500</v>
      </c>
      <c r="L6247" s="7">
        <f>Sales_Data[[#This Row],[OrderQuantity]] *Sales_Data[[#This Row],[UnitPrice]]</f>
        <v>325500</v>
      </c>
      <c r="M6247" s="7">
        <f>Sales_Data[[#This Row],[UnitPrice]]-Sales_Data[[#This Row],[UnitCost]]</f>
        <v>1300</v>
      </c>
      <c r="N6247" s="7">
        <f>Sales_Data[[#This Row],[Gross Revenue]]-Sales_Data[[#This Row],[Discount Amount ]]</f>
        <v>324200</v>
      </c>
      <c r="O6247" s="7">
        <f>Sales_Data[[#This Row],[OrderQuantity]] *Sales_Data[[#This Row],[UnitCost]]</f>
        <v>204600</v>
      </c>
      <c r="P6247" s="7">
        <f>Sales_Data[[#This Row],[ItemCost]] +Sales_Data[[#This Row],[ShippingCost]]</f>
        <v>204962.17</v>
      </c>
      <c r="Q6247" s="7">
        <f>Sales_Data[[#This Row],[Gross Revenue]]-Sales_Data[[#This Row],[TotalFinancialCost]]</f>
        <v>120537.82999999999</v>
      </c>
      <c r="R6247" s="7">
        <f>Sales_Data[[#This Row],[Actul Bill Amount]]-Sales_Data[[#This Row],[ShippingCost]]</f>
        <v>323837.83</v>
      </c>
      <c r="S6247">
        <v>983</v>
      </c>
      <c r="T6247">
        <v>362.17</v>
      </c>
      <c r="U6247" t="s">
        <v>59</v>
      </c>
      <c r="V6247">
        <v>2200</v>
      </c>
      <c r="W6247" t="s">
        <v>27</v>
      </c>
      <c r="X6247" t="str">
        <f t="shared" si="195"/>
        <v>Mumbai</v>
      </c>
    </row>
    <row r="6248" spans="1:24" x14ac:dyDescent="0.4">
      <c r="A6248">
        <v>106247</v>
      </c>
      <c r="B6248" s="5">
        <v>45873.099305555559</v>
      </c>
      <c r="C6248" s="3" t="str">
        <f>TEXT(Sales_Data[[#This Row],[OrderDate]],"mmmm")</f>
        <v>August</v>
      </c>
      <c r="D6248" s="3" t="str">
        <f t="shared" si="194"/>
        <v>2025</v>
      </c>
      <c r="E6248" t="s">
        <v>45</v>
      </c>
      <c r="F6248" t="s">
        <v>43</v>
      </c>
      <c r="G6248" t="s">
        <v>29</v>
      </c>
      <c r="H6248" t="s">
        <v>25</v>
      </c>
      <c r="I6248" t="s">
        <v>100</v>
      </c>
      <c r="J6248">
        <v>7</v>
      </c>
      <c r="K6248">
        <v>1800</v>
      </c>
      <c r="L6248" s="7">
        <f>Sales_Data[[#This Row],[OrderQuantity]] *Sales_Data[[#This Row],[UnitPrice]]</f>
        <v>12600</v>
      </c>
      <c r="M6248" s="7">
        <f>Sales_Data[[#This Row],[UnitPrice]]-Sales_Data[[#This Row],[UnitCost]]</f>
        <v>900</v>
      </c>
      <c r="N6248" s="7">
        <f>Sales_Data[[#This Row],[Gross Revenue]]-Sales_Data[[#This Row],[Discount Amount ]]</f>
        <v>11700</v>
      </c>
      <c r="O6248" s="7">
        <f>Sales_Data[[#This Row],[OrderQuantity]] *Sales_Data[[#This Row],[UnitCost]]</f>
        <v>6300</v>
      </c>
      <c r="P6248" s="7">
        <f>Sales_Data[[#This Row],[ItemCost]] +Sales_Data[[#This Row],[ShippingCost]]</f>
        <v>6792.78</v>
      </c>
      <c r="Q6248" s="7">
        <f>Sales_Data[[#This Row],[Gross Revenue]]-Sales_Data[[#This Row],[TotalFinancialCost]]</f>
        <v>5807.22</v>
      </c>
      <c r="R6248" s="7">
        <f>Sales_Data[[#This Row],[Actul Bill Amount]]-Sales_Data[[#This Row],[ShippingCost]]</f>
        <v>11207.22</v>
      </c>
      <c r="S6248">
        <v>821</v>
      </c>
      <c r="T6248">
        <v>492.78</v>
      </c>
      <c r="U6248" t="s">
        <v>51</v>
      </c>
      <c r="V6248">
        <v>900</v>
      </c>
      <c r="W6248" t="s">
        <v>27</v>
      </c>
      <c r="X6248" t="str">
        <f t="shared" si="195"/>
        <v>Mumbai</v>
      </c>
    </row>
    <row r="6249" spans="1:24" x14ac:dyDescent="0.4">
      <c r="A6249">
        <v>106248</v>
      </c>
      <c r="B6249" s="5">
        <v>45890.36041666667</v>
      </c>
      <c r="C6249" s="3" t="str">
        <f>TEXT(Sales_Data[[#This Row],[OrderDate]],"mmmm")</f>
        <v>August</v>
      </c>
      <c r="D6249" s="3" t="str">
        <f t="shared" si="194"/>
        <v>2025</v>
      </c>
      <c r="E6249" t="s">
        <v>39</v>
      </c>
      <c r="F6249" t="s">
        <v>24</v>
      </c>
      <c r="G6249" t="s">
        <v>29</v>
      </c>
      <c r="H6249" t="s">
        <v>20</v>
      </c>
      <c r="I6249" t="s">
        <v>100</v>
      </c>
      <c r="J6249">
        <v>1</v>
      </c>
      <c r="K6249">
        <v>45000</v>
      </c>
      <c r="L6249" s="7">
        <f>Sales_Data[[#This Row],[OrderQuantity]] *Sales_Data[[#This Row],[UnitPrice]]</f>
        <v>45000</v>
      </c>
      <c r="M6249" s="7">
        <f>Sales_Data[[#This Row],[UnitPrice]]-Sales_Data[[#This Row],[UnitCost]]</f>
        <v>13000</v>
      </c>
      <c r="N6249" s="7">
        <f>Sales_Data[[#This Row],[Gross Revenue]]-Sales_Data[[#This Row],[Discount Amount ]]</f>
        <v>32000</v>
      </c>
      <c r="O6249" s="7">
        <f>Sales_Data[[#This Row],[OrderQuantity]] *Sales_Data[[#This Row],[UnitCost]]</f>
        <v>32000</v>
      </c>
      <c r="P6249" s="7">
        <f>Sales_Data[[#This Row],[ItemCost]] +Sales_Data[[#This Row],[ShippingCost]]</f>
        <v>32670.92</v>
      </c>
      <c r="Q6249" s="7">
        <f>Sales_Data[[#This Row],[Gross Revenue]]-Sales_Data[[#This Row],[TotalFinancialCost]]</f>
        <v>12329.080000000002</v>
      </c>
      <c r="R6249" s="7">
        <f>Sales_Data[[#This Row],[Actul Bill Amount]]-Sales_Data[[#This Row],[ShippingCost]]</f>
        <v>31329.08</v>
      </c>
      <c r="S6249">
        <v>882</v>
      </c>
      <c r="T6249">
        <v>670.92</v>
      </c>
      <c r="U6249" t="s">
        <v>26</v>
      </c>
      <c r="V6249">
        <v>32000</v>
      </c>
      <c r="W6249" t="s">
        <v>22</v>
      </c>
      <c r="X6249" t="str">
        <f t="shared" si="195"/>
        <v>Nagpur</v>
      </c>
    </row>
    <row r="6250" spans="1:24" x14ac:dyDescent="0.4">
      <c r="A6250">
        <v>106249</v>
      </c>
      <c r="B6250" s="5">
        <v>45850.695833333331</v>
      </c>
      <c r="C6250" s="3" t="str">
        <f>TEXT(Sales_Data[[#This Row],[OrderDate]],"mmmm")</f>
        <v>July</v>
      </c>
      <c r="D6250" s="3" t="str">
        <f t="shared" si="194"/>
        <v>2025</v>
      </c>
      <c r="E6250" t="s">
        <v>45</v>
      </c>
      <c r="F6250" t="s">
        <v>35</v>
      </c>
      <c r="G6250" t="s">
        <v>15</v>
      </c>
      <c r="H6250" t="s">
        <v>20</v>
      </c>
      <c r="I6250" t="s">
        <v>100</v>
      </c>
      <c r="J6250">
        <v>86</v>
      </c>
      <c r="K6250">
        <v>8500</v>
      </c>
      <c r="L6250" s="7">
        <f>Sales_Data[[#This Row],[OrderQuantity]] *Sales_Data[[#This Row],[UnitPrice]]</f>
        <v>731000</v>
      </c>
      <c r="M6250" s="7">
        <f>Sales_Data[[#This Row],[UnitPrice]]-Sales_Data[[#This Row],[UnitCost]]</f>
        <v>3000</v>
      </c>
      <c r="N6250" s="7">
        <f>Sales_Data[[#This Row],[Gross Revenue]]-Sales_Data[[#This Row],[Discount Amount ]]</f>
        <v>728000</v>
      </c>
      <c r="O6250" s="7">
        <f>Sales_Data[[#This Row],[OrderQuantity]] *Sales_Data[[#This Row],[UnitCost]]</f>
        <v>473000</v>
      </c>
      <c r="P6250" s="7">
        <f>Sales_Data[[#This Row],[ItemCost]] +Sales_Data[[#This Row],[ShippingCost]]</f>
        <v>474002.41</v>
      </c>
      <c r="Q6250" s="7">
        <f>Sales_Data[[#This Row],[Gross Revenue]]-Sales_Data[[#This Row],[TotalFinancialCost]]</f>
        <v>256997.59000000003</v>
      </c>
      <c r="R6250" s="7">
        <f>Sales_Data[[#This Row],[Actul Bill Amount]]-Sales_Data[[#This Row],[ShippingCost]]</f>
        <v>726997.59</v>
      </c>
      <c r="S6250">
        <v>827</v>
      </c>
      <c r="T6250">
        <v>1002.41</v>
      </c>
      <c r="U6250" t="s">
        <v>49</v>
      </c>
      <c r="V6250">
        <v>5500</v>
      </c>
      <c r="W6250" t="s">
        <v>22</v>
      </c>
      <c r="X6250" t="str">
        <f t="shared" si="195"/>
        <v>Nagpur</v>
      </c>
    </row>
    <row r="6251" spans="1:24" x14ac:dyDescent="0.4">
      <c r="A6251">
        <v>106250</v>
      </c>
      <c r="B6251" s="5">
        <v>45708.351388888892</v>
      </c>
      <c r="C6251" s="3" t="str">
        <f>TEXT(Sales_Data[[#This Row],[OrderDate]],"mmmm")</f>
        <v>February</v>
      </c>
      <c r="D6251" s="3" t="str">
        <f t="shared" si="194"/>
        <v>2025</v>
      </c>
      <c r="E6251" t="s">
        <v>13</v>
      </c>
      <c r="F6251" t="s">
        <v>35</v>
      </c>
      <c r="G6251" t="s">
        <v>15</v>
      </c>
      <c r="H6251" t="s">
        <v>16</v>
      </c>
      <c r="I6251" t="s">
        <v>100</v>
      </c>
      <c r="J6251">
        <v>4</v>
      </c>
      <c r="K6251">
        <v>8500</v>
      </c>
      <c r="L6251" s="7">
        <f>Sales_Data[[#This Row],[OrderQuantity]] *Sales_Data[[#This Row],[UnitPrice]]</f>
        <v>34000</v>
      </c>
      <c r="M6251" s="7">
        <f>Sales_Data[[#This Row],[UnitPrice]]-Sales_Data[[#This Row],[UnitCost]]</f>
        <v>3000</v>
      </c>
      <c r="N6251" s="7">
        <f>Sales_Data[[#This Row],[Gross Revenue]]-Sales_Data[[#This Row],[Discount Amount ]]</f>
        <v>31000</v>
      </c>
      <c r="O6251" s="7">
        <f>Sales_Data[[#This Row],[OrderQuantity]] *Sales_Data[[#This Row],[UnitCost]]</f>
        <v>22000</v>
      </c>
      <c r="P6251" s="7">
        <f>Sales_Data[[#This Row],[ItemCost]] +Sales_Data[[#This Row],[ShippingCost]]</f>
        <v>22475.26</v>
      </c>
      <c r="Q6251" s="7">
        <f>Sales_Data[[#This Row],[Gross Revenue]]-Sales_Data[[#This Row],[TotalFinancialCost]]</f>
        <v>11524.740000000002</v>
      </c>
      <c r="R6251" s="7">
        <f>Sales_Data[[#This Row],[Actul Bill Amount]]-Sales_Data[[#This Row],[ShippingCost]]</f>
        <v>30524.74</v>
      </c>
      <c r="S6251">
        <v>314</v>
      </c>
      <c r="T6251">
        <v>475.26</v>
      </c>
      <c r="U6251" t="s">
        <v>49</v>
      </c>
      <c r="V6251">
        <v>5500</v>
      </c>
      <c r="W6251" t="s">
        <v>18</v>
      </c>
      <c r="X6251" t="str">
        <f t="shared" si="195"/>
        <v>Bengaluru</v>
      </c>
    </row>
    <row r="6252" spans="1:24" x14ac:dyDescent="0.4">
      <c r="A6252">
        <v>106251</v>
      </c>
      <c r="B6252" s="5">
        <v>45871.834722222222</v>
      </c>
      <c r="C6252" s="3" t="str">
        <f>TEXT(Sales_Data[[#This Row],[OrderDate]],"mmmm")</f>
        <v>August</v>
      </c>
      <c r="D6252" s="3" t="str">
        <f t="shared" si="194"/>
        <v>2025</v>
      </c>
      <c r="E6252" t="s">
        <v>39</v>
      </c>
      <c r="F6252" t="s">
        <v>28</v>
      </c>
      <c r="G6252" t="s">
        <v>31</v>
      </c>
      <c r="H6252" t="s">
        <v>37</v>
      </c>
      <c r="I6252" t="s">
        <v>100</v>
      </c>
      <c r="J6252">
        <v>7</v>
      </c>
      <c r="K6252">
        <v>2500</v>
      </c>
      <c r="L6252" s="7">
        <f>Sales_Data[[#This Row],[OrderQuantity]] *Sales_Data[[#This Row],[UnitPrice]]</f>
        <v>17500</v>
      </c>
      <c r="M6252" s="7">
        <f>Sales_Data[[#This Row],[UnitPrice]]-Sales_Data[[#This Row],[UnitCost]]</f>
        <v>1000</v>
      </c>
      <c r="N6252" s="7">
        <f>Sales_Data[[#This Row],[Gross Revenue]]-Sales_Data[[#This Row],[Discount Amount ]]</f>
        <v>16500</v>
      </c>
      <c r="O6252" s="7">
        <f>Sales_Data[[#This Row],[OrderQuantity]] *Sales_Data[[#This Row],[UnitCost]]</f>
        <v>10500</v>
      </c>
      <c r="P6252" s="7">
        <f>Sales_Data[[#This Row],[ItemCost]] +Sales_Data[[#This Row],[ShippingCost]]</f>
        <v>10778.08</v>
      </c>
      <c r="Q6252" s="7">
        <f>Sales_Data[[#This Row],[Gross Revenue]]-Sales_Data[[#This Row],[TotalFinancialCost]]</f>
        <v>6721.92</v>
      </c>
      <c r="R6252" s="7">
        <f>Sales_Data[[#This Row],[Actul Bill Amount]]-Sales_Data[[#This Row],[ShippingCost]]</f>
        <v>16221.92</v>
      </c>
      <c r="S6252">
        <v>328</v>
      </c>
      <c r="T6252">
        <v>278.08</v>
      </c>
      <c r="U6252" t="s">
        <v>54</v>
      </c>
      <c r="V6252">
        <v>1500</v>
      </c>
      <c r="W6252" t="s">
        <v>38</v>
      </c>
      <c r="X6252" t="str">
        <f t="shared" si="195"/>
        <v>Kolkata</v>
      </c>
    </row>
    <row r="6253" spans="1:24" x14ac:dyDescent="0.4">
      <c r="A6253">
        <v>106252</v>
      </c>
      <c r="B6253" s="5">
        <v>45808.578472222223</v>
      </c>
      <c r="C6253" s="3" t="str">
        <f>TEXT(Sales_Data[[#This Row],[OrderDate]],"mmmm")</f>
        <v>May</v>
      </c>
      <c r="D6253" s="3" t="str">
        <f t="shared" si="194"/>
        <v>2025</v>
      </c>
      <c r="E6253" t="s">
        <v>48</v>
      </c>
      <c r="F6253" t="s">
        <v>14</v>
      </c>
      <c r="G6253" t="s">
        <v>29</v>
      </c>
      <c r="H6253" t="s">
        <v>25</v>
      </c>
      <c r="I6253" t="s">
        <v>100</v>
      </c>
      <c r="J6253">
        <v>84</v>
      </c>
      <c r="K6253">
        <v>6500</v>
      </c>
      <c r="L6253" s="7">
        <f>Sales_Data[[#This Row],[OrderQuantity]] *Sales_Data[[#This Row],[UnitPrice]]</f>
        <v>546000</v>
      </c>
      <c r="M6253" s="7">
        <f>Sales_Data[[#This Row],[UnitPrice]]-Sales_Data[[#This Row],[UnitCost]]</f>
        <v>2300</v>
      </c>
      <c r="N6253" s="7">
        <f>Sales_Data[[#This Row],[Gross Revenue]]-Sales_Data[[#This Row],[Discount Amount ]]</f>
        <v>543700</v>
      </c>
      <c r="O6253" s="7">
        <f>Sales_Data[[#This Row],[OrderQuantity]] *Sales_Data[[#This Row],[UnitCost]]</f>
        <v>352800</v>
      </c>
      <c r="P6253" s="7">
        <f>Sales_Data[[#This Row],[ItemCost]] +Sales_Data[[#This Row],[ShippingCost]]</f>
        <v>353606.7</v>
      </c>
      <c r="Q6253" s="7">
        <f>Sales_Data[[#This Row],[Gross Revenue]]-Sales_Data[[#This Row],[TotalFinancialCost]]</f>
        <v>192393.3</v>
      </c>
      <c r="R6253" s="7">
        <f>Sales_Data[[#This Row],[Actul Bill Amount]]-Sales_Data[[#This Row],[ShippingCost]]</f>
        <v>542893.30000000005</v>
      </c>
      <c r="S6253">
        <v>442</v>
      </c>
      <c r="T6253">
        <v>806.7</v>
      </c>
      <c r="U6253" t="s">
        <v>21</v>
      </c>
      <c r="V6253">
        <v>4200</v>
      </c>
      <c r="W6253" t="s">
        <v>27</v>
      </c>
      <c r="X6253" t="str">
        <f t="shared" si="195"/>
        <v>Mumbai</v>
      </c>
    </row>
    <row r="6254" spans="1:24" x14ac:dyDescent="0.4">
      <c r="A6254">
        <v>106253</v>
      </c>
      <c r="B6254" s="5">
        <v>45932.021527777775</v>
      </c>
      <c r="C6254" s="3" t="str">
        <f>TEXT(Sales_Data[[#This Row],[OrderDate]],"mmmm")</f>
        <v>October</v>
      </c>
      <c r="D6254" s="3" t="str">
        <f t="shared" si="194"/>
        <v>2025</v>
      </c>
      <c r="E6254" t="s">
        <v>13</v>
      </c>
      <c r="F6254" t="s">
        <v>35</v>
      </c>
      <c r="G6254" t="s">
        <v>15</v>
      </c>
      <c r="H6254" t="s">
        <v>25</v>
      </c>
      <c r="I6254" t="s">
        <v>100</v>
      </c>
      <c r="J6254">
        <v>67</v>
      </c>
      <c r="K6254">
        <v>8500</v>
      </c>
      <c r="L6254" s="7">
        <f>Sales_Data[[#This Row],[OrderQuantity]] *Sales_Data[[#This Row],[UnitPrice]]</f>
        <v>569500</v>
      </c>
      <c r="M6254" s="7">
        <f>Sales_Data[[#This Row],[UnitPrice]]-Sales_Data[[#This Row],[UnitCost]]</f>
        <v>3000</v>
      </c>
      <c r="N6254" s="7">
        <f>Sales_Data[[#This Row],[Gross Revenue]]-Sales_Data[[#This Row],[Discount Amount ]]</f>
        <v>566500</v>
      </c>
      <c r="O6254" s="7">
        <f>Sales_Data[[#This Row],[OrderQuantity]] *Sales_Data[[#This Row],[UnitCost]]</f>
        <v>368500</v>
      </c>
      <c r="P6254" s="7">
        <f>Sales_Data[[#This Row],[ItemCost]] +Sales_Data[[#This Row],[ShippingCost]]</f>
        <v>369075.22</v>
      </c>
      <c r="Q6254" s="7">
        <f>Sales_Data[[#This Row],[Gross Revenue]]-Sales_Data[[#This Row],[TotalFinancialCost]]</f>
        <v>200424.78000000003</v>
      </c>
      <c r="R6254" s="7">
        <f>Sales_Data[[#This Row],[Actul Bill Amount]]-Sales_Data[[#This Row],[ShippingCost]]</f>
        <v>565924.78</v>
      </c>
      <c r="S6254">
        <v>910</v>
      </c>
      <c r="T6254">
        <v>575.22</v>
      </c>
      <c r="U6254" t="s">
        <v>49</v>
      </c>
      <c r="V6254">
        <v>5500</v>
      </c>
      <c r="W6254" t="s">
        <v>27</v>
      </c>
      <c r="X6254" t="str">
        <f t="shared" si="195"/>
        <v>Mumbai</v>
      </c>
    </row>
    <row r="6255" spans="1:24" x14ac:dyDescent="0.4">
      <c r="A6255">
        <v>106254</v>
      </c>
      <c r="B6255" s="5">
        <v>45995.246527777781</v>
      </c>
      <c r="C6255" s="3" t="str">
        <f>TEXT(Sales_Data[[#This Row],[OrderDate]],"mmmm")</f>
        <v>December</v>
      </c>
      <c r="D6255" s="3" t="str">
        <f t="shared" si="194"/>
        <v>2025</v>
      </c>
      <c r="E6255" t="s">
        <v>42</v>
      </c>
      <c r="F6255" t="s">
        <v>28</v>
      </c>
      <c r="G6255" t="s">
        <v>31</v>
      </c>
      <c r="H6255" t="s">
        <v>25</v>
      </c>
      <c r="I6255" t="s">
        <v>100</v>
      </c>
      <c r="J6255">
        <v>76</v>
      </c>
      <c r="K6255">
        <v>450</v>
      </c>
      <c r="L6255" s="7">
        <f>Sales_Data[[#This Row],[OrderQuantity]] *Sales_Data[[#This Row],[UnitPrice]]</f>
        <v>34200</v>
      </c>
      <c r="M6255" s="7">
        <f>Sales_Data[[#This Row],[UnitPrice]]-Sales_Data[[#This Row],[UnitCost]]</f>
        <v>250</v>
      </c>
      <c r="N6255" s="7">
        <f>Sales_Data[[#This Row],[Gross Revenue]]-Sales_Data[[#This Row],[Discount Amount ]]</f>
        <v>33950</v>
      </c>
      <c r="O6255" s="7">
        <f>Sales_Data[[#This Row],[OrderQuantity]] *Sales_Data[[#This Row],[UnitCost]]</f>
        <v>15200</v>
      </c>
      <c r="P6255" s="7">
        <f>Sales_Data[[#This Row],[ItemCost]] +Sales_Data[[#This Row],[ShippingCost]]</f>
        <v>16969.96</v>
      </c>
      <c r="Q6255" s="7">
        <f>Sales_Data[[#This Row],[Gross Revenue]]-Sales_Data[[#This Row],[TotalFinancialCost]]</f>
        <v>17230.04</v>
      </c>
      <c r="R6255" s="7">
        <f>Sales_Data[[#This Row],[Actul Bill Amount]]-Sales_Data[[#This Row],[ShippingCost]]</f>
        <v>32180.04</v>
      </c>
      <c r="S6255">
        <v>608</v>
      </c>
      <c r="T6255">
        <v>1769.96</v>
      </c>
      <c r="U6255" t="s">
        <v>30</v>
      </c>
      <c r="V6255">
        <v>200</v>
      </c>
      <c r="W6255" t="s">
        <v>27</v>
      </c>
      <c r="X6255" t="str">
        <f t="shared" si="195"/>
        <v>Mumbai</v>
      </c>
    </row>
    <row r="6256" spans="1:24" x14ac:dyDescent="0.4">
      <c r="A6256">
        <v>106255</v>
      </c>
      <c r="B6256" s="5">
        <v>45733.682638888888</v>
      </c>
      <c r="C6256" s="3" t="str">
        <f>TEXT(Sales_Data[[#This Row],[OrderDate]],"mmmm")</f>
        <v>March</v>
      </c>
      <c r="D6256" s="3" t="str">
        <f t="shared" si="194"/>
        <v>2025</v>
      </c>
      <c r="E6256" t="s">
        <v>50</v>
      </c>
      <c r="F6256" t="s">
        <v>14</v>
      </c>
      <c r="G6256" t="s">
        <v>31</v>
      </c>
      <c r="H6256" t="s">
        <v>25</v>
      </c>
      <c r="I6256" t="s">
        <v>100</v>
      </c>
      <c r="J6256">
        <v>4</v>
      </c>
      <c r="K6256">
        <v>3200</v>
      </c>
      <c r="L6256" s="7">
        <f>Sales_Data[[#This Row],[OrderQuantity]] *Sales_Data[[#This Row],[UnitPrice]]</f>
        <v>12800</v>
      </c>
      <c r="M6256" s="7">
        <f>Sales_Data[[#This Row],[UnitPrice]]-Sales_Data[[#This Row],[UnitCost]]</f>
        <v>1200</v>
      </c>
      <c r="N6256" s="7">
        <f>Sales_Data[[#This Row],[Gross Revenue]]-Sales_Data[[#This Row],[Discount Amount ]]</f>
        <v>11600</v>
      </c>
      <c r="O6256" s="7">
        <f>Sales_Data[[#This Row],[OrderQuantity]] *Sales_Data[[#This Row],[UnitCost]]</f>
        <v>8000</v>
      </c>
      <c r="P6256" s="7">
        <f>Sales_Data[[#This Row],[ItemCost]] +Sales_Data[[#This Row],[ShippingCost]]</f>
        <v>8797.42</v>
      </c>
      <c r="Q6256" s="7">
        <f>Sales_Data[[#This Row],[Gross Revenue]]-Sales_Data[[#This Row],[TotalFinancialCost]]</f>
        <v>4002.58</v>
      </c>
      <c r="R6256" s="7">
        <f>Sales_Data[[#This Row],[Actul Bill Amount]]-Sales_Data[[#This Row],[ShippingCost]]</f>
        <v>10802.58</v>
      </c>
      <c r="S6256">
        <v>812</v>
      </c>
      <c r="T6256">
        <v>797.42</v>
      </c>
      <c r="U6256" t="s">
        <v>17</v>
      </c>
      <c r="V6256">
        <v>2000</v>
      </c>
      <c r="W6256" t="s">
        <v>27</v>
      </c>
      <c r="X6256" t="str">
        <f t="shared" si="195"/>
        <v>Mumbai</v>
      </c>
    </row>
    <row r="6257" spans="1:24" x14ac:dyDescent="0.4">
      <c r="A6257">
        <v>106256</v>
      </c>
      <c r="B6257" s="5">
        <v>45877.67083333333</v>
      </c>
      <c r="C6257" s="3" t="str">
        <f>TEXT(Sales_Data[[#This Row],[OrderDate]],"mmmm")</f>
        <v>August</v>
      </c>
      <c r="D6257" s="3" t="str">
        <f t="shared" si="194"/>
        <v>2025</v>
      </c>
      <c r="E6257" t="s">
        <v>23</v>
      </c>
      <c r="F6257" t="s">
        <v>24</v>
      </c>
      <c r="G6257" t="s">
        <v>15</v>
      </c>
      <c r="H6257" t="s">
        <v>32</v>
      </c>
      <c r="I6257" t="s">
        <v>100</v>
      </c>
      <c r="J6257">
        <v>93</v>
      </c>
      <c r="K6257">
        <v>3500</v>
      </c>
      <c r="L6257" s="7">
        <f>Sales_Data[[#This Row],[OrderQuantity]] *Sales_Data[[#This Row],[UnitPrice]]</f>
        <v>325500</v>
      </c>
      <c r="M6257" s="7">
        <f>Sales_Data[[#This Row],[UnitPrice]]-Sales_Data[[#This Row],[UnitCost]]</f>
        <v>1300</v>
      </c>
      <c r="N6257" s="7">
        <f>Sales_Data[[#This Row],[Gross Revenue]]-Sales_Data[[#This Row],[Discount Amount ]]</f>
        <v>324200</v>
      </c>
      <c r="O6257" s="7">
        <f>Sales_Data[[#This Row],[OrderQuantity]] *Sales_Data[[#This Row],[UnitCost]]</f>
        <v>204600</v>
      </c>
      <c r="P6257" s="7">
        <f>Sales_Data[[#This Row],[ItemCost]] +Sales_Data[[#This Row],[ShippingCost]]</f>
        <v>205621.92</v>
      </c>
      <c r="Q6257" s="7">
        <f>Sales_Data[[#This Row],[Gross Revenue]]-Sales_Data[[#This Row],[TotalFinancialCost]]</f>
        <v>119878.07999999999</v>
      </c>
      <c r="R6257" s="7">
        <f>Sales_Data[[#This Row],[Actul Bill Amount]]-Sales_Data[[#This Row],[ShippingCost]]</f>
        <v>323178.08</v>
      </c>
      <c r="S6257">
        <v>658</v>
      </c>
      <c r="T6257">
        <v>1021.92</v>
      </c>
      <c r="U6257" t="s">
        <v>59</v>
      </c>
      <c r="V6257">
        <v>2200</v>
      </c>
      <c r="W6257" t="s">
        <v>33</v>
      </c>
      <c r="X6257" t="str">
        <f t="shared" si="195"/>
        <v>Delhi</v>
      </c>
    </row>
    <row r="6258" spans="1:24" x14ac:dyDescent="0.4">
      <c r="A6258">
        <v>106257</v>
      </c>
      <c r="B6258" s="5">
        <v>46005.854861111111</v>
      </c>
      <c r="C6258" s="3" t="str">
        <f>TEXT(Sales_Data[[#This Row],[OrderDate]],"mmmm")</f>
        <v>December</v>
      </c>
      <c r="D6258" s="3" t="str">
        <f t="shared" si="194"/>
        <v>2025</v>
      </c>
      <c r="E6258" t="s">
        <v>34</v>
      </c>
      <c r="F6258" t="s">
        <v>35</v>
      </c>
      <c r="G6258" t="s">
        <v>31</v>
      </c>
      <c r="H6258" t="s">
        <v>32</v>
      </c>
      <c r="I6258" t="s">
        <v>100</v>
      </c>
      <c r="J6258">
        <v>24</v>
      </c>
      <c r="K6258">
        <v>8500</v>
      </c>
      <c r="L6258" s="7">
        <f>Sales_Data[[#This Row],[OrderQuantity]] *Sales_Data[[#This Row],[UnitPrice]]</f>
        <v>204000</v>
      </c>
      <c r="M6258" s="7">
        <f>Sales_Data[[#This Row],[UnitPrice]]-Sales_Data[[#This Row],[UnitCost]]</f>
        <v>3000</v>
      </c>
      <c r="N6258" s="7">
        <f>Sales_Data[[#This Row],[Gross Revenue]]-Sales_Data[[#This Row],[Discount Amount ]]</f>
        <v>201000</v>
      </c>
      <c r="O6258" s="7">
        <f>Sales_Data[[#This Row],[OrderQuantity]] *Sales_Data[[#This Row],[UnitCost]]</f>
        <v>132000</v>
      </c>
      <c r="P6258" s="7">
        <f>Sales_Data[[#This Row],[ItemCost]] +Sales_Data[[#This Row],[ShippingCost]]</f>
        <v>132501.35</v>
      </c>
      <c r="Q6258" s="7">
        <f>Sales_Data[[#This Row],[Gross Revenue]]-Sales_Data[[#This Row],[TotalFinancialCost]]</f>
        <v>71498.649999999994</v>
      </c>
      <c r="R6258" s="7">
        <f>Sales_Data[[#This Row],[Actul Bill Amount]]-Sales_Data[[#This Row],[ShippingCost]]</f>
        <v>200498.65</v>
      </c>
      <c r="S6258">
        <v>315</v>
      </c>
      <c r="T6258">
        <v>501.35</v>
      </c>
      <c r="U6258" t="s">
        <v>49</v>
      </c>
      <c r="V6258">
        <v>5500</v>
      </c>
      <c r="W6258" t="s">
        <v>33</v>
      </c>
      <c r="X6258" t="str">
        <f t="shared" si="195"/>
        <v>Delhi</v>
      </c>
    </row>
    <row r="6259" spans="1:24" x14ac:dyDescent="0.4">
      <c r="A6259">
        <v>106258</v>
      </c>
      <c r="B6259" s="5">
        <v>45844.185416666667</v>
      </c>
      <c r="C6259" s="3" t="str">
        <f>TEXT(Sales_Data[[#This Row],[OrderDate]],"mmmm")</f>
        <v>July</v>
      </c>
      <c r="D6259" s="3" t="str">
        <f t="shared" si="194"/>
        <v>2025</v>
      </c>
      <c r="E6259" t="s">
        <v>48</v>
      </c>
      <c r="F6259" t="s">
        <v>43</v>
      </c>
      <c r="G6259" t="s">
        <v>31</v>
      </c>
      <c r="H6259" t="s">
        <v>32</v>
      </c>
      <c r="I6259" t="s">
        <v>100</v>
      </c>
      <c r="J6259">
        <v>65</v>
      </c>
      <c r="K6259">
        <v>1800</v>
      </c>
      <c r="L6259" s="7">
        <f>Sales_Data[[#This Row],[OrderQuantity]] *Sales_Data[[#This Row],[UnitPrice]]</f>
        <v>117000</v>
      </c>
      <c r="M6259" s="7">
        <f>Sales_Data[[#This Row],[UnitPrice]]-Sales_Data[[#This Row],[UnitCost]]</f>
        <v>900</v>
      </c>
      <c r="N6259" s="7">
        <f>Sales_Data[[#This Row],[Gross Revenue]]-Sales_Data[[#This Row],[Discount Amount ]]</f>
        <v>116100</v>
      </c>
      <c r="O6259" s="7">
        <f>Sales_Data[[#This Row],[OrderQuantity]] *Sales_Data[[#This Row],[UnitCost]]</f>
        <v>58500</v>
      </c>
      <c r="P6259" s="7">
        <f>Sales_Data[[#This Row],[ItemCost]] +Sales_Data[[#This Row],[ShippingCost]]</f>
        <v>58742.15</v>
      </c>
      <c r="Q6259" s="7">
        <f>Sales_Data[[#This Row],[Gross Revenue]]-Sales_Data[[#This Row],[TotalFinancialCost]]</f>
        <v>58257.85</v>
      </c>
      <c r="R6259" s="7">
        <f>Sales_Data[[#This Row],[Actul Bill Amount]]-Sales_Data[[#This Row],[ShippingCost]]</f>
        <v>115857.85</v>
      </c>
      <c r="S6259">
        <v>1013</v>
      </c>
      <c r="T6259">
        <v>242.15</v>
      </c>
      <c r="U6259" t="s">
        <v>51</v>
      </c>
      <c r="V6259">
        <v>900</v>
      </c>
      <c r="W6259" t="s">
        <v>33</v>
      </c>
      <c r="X6259" t="str">
        <f t="shared" si="195"/>
        <v>Delhi</v>
      </c>
    </row>
    <row r="6260" spans="1:24" x14ac:dyDescent="0.4">
      <c r="A6260">
        <v>106259</v>
      </c>
      <c r="B6260" s="5">
        <v>45946.703472222223</v>
      </c>
      <c r="C6260" s="3" t="str">
        <f>TEXT(Sales_Data[[#This Row],[OrderDate]],"mmmm")</f>
        <v>October</v>
      </c>
      <c r="D6260" s="3" t="str">
        <f t="shared" si="194"/>
        <v>2025</v>
      </c>
      <c r="E6260" t="s">
        <v>42</v>
      </c>
      <c r="F6260" t="s">
        <v>55</v>
      </c>
      <c r="G6260" t="s">
        <v>29</v>
      </c>
      <c r="H6260" t="s">
        <v>16</v>
      </c>
      <c r="I6260" t="s">
        <v>100</v>
      </c>
      <c r="J6260">
        <v>31</v>
      </c>
      <c r="K6260">
        <v>1200</v>
      </c>
      <c r="L6260" s="7">
        <f>Sales_Data[[#This Row],[OrderQuantity]] *Sales_Data[[#This Row],[UnitPrice]]</f>
        <v>37200</v>
      </c>
      <c r="M6260" s="7">
        <f>Sales_Data[[#This Row],[UnitPrice]]-Sales_Data[[#This Row],[UnitCost]]</f>
        <v>400</v>
      </c>
      <c r="N6260" s="7">
        <f>Sales_Data[[#This Row],[Gross Revenue]]-Sales_Data[[#This Row],[Discount Amount ]]</f>
        <v>36800</v>
      </c>
      <c r="O6260" s="7">
        <f>Sales_Data[[#This Row],[OrderQuantity]] *Sales_Data[[#This Row],[UnitCost]]</f>
        <v>24800</v>
      </c>
      <c r="P6260" s="7">
        <f>Sales_Data[[#This Row],[ItemCost]] +Sales_Data[[#This Row],[ShippingCost]]</f>
        <v>25819.31</v>
      </c>
      <c r="Q6260" s="7">
        <f>Sales_Data[[#This Row],[Gross Revenue]]-Sales_Data[[#This Row],[TotalFinancialCost]]</f>
        <v>11380.689999999999</v>
      </c>
      <c r="R6260" s="7">
        <f>Sales_Data[[#This Row],[Actul Bill Amount]]-Sales_Data[[#This Row],[ShippingCost]]</f>
        <v>35780.69</v>
      </c>
      <c r="S6260">
        <v>887</v>
      </c>
      <c r="T6260">
        <v>1019.31</v>
      </c>
      <c r="U6260" t="s">
        <v>58</v>
      </c>
      <c r="V6260">
        <v>800</v>
      </c>
      <c r="W6260" t="s">
        <v>18</v>
      </c>
      <c r="X6260" t="str">
        <f t="shared" si="195"/>
        <v>Bengaluru</v>
      </c>
    </row>
    <row r="6261" spans="1:24" x14ac:dyDescent="0.4">
      <c r="A6261">
        <v>106260</v>
      </c>
      <c r="B6261" s="5">
        <v>45685.746527777781</v>
      </c>
      <c r="C6261" s="3" t="str">
        <f>TEXT(Sales_Data[[#This Row],[OrderDate]],"mmmm")</f>
        <v>January</v>
      </c>
      <c r="D6261" s="3" t="str">
        <f t="shared" si="194"/>
        <v>2025</v>
      </c>
      <c r="E6261" t="s">
        <v>39</v>
      </c>
      <c r="F6261" t="s">
        <v>40</v>
      </c>
      <c r="G6261" t="s">
        <v>15</v>
      </c>
      <c r="H6261" t="s">
        <v>20</v>
      </c>
      <c r="I6261" t="s">
        <v>100</v>
      </c>
      <c r="J6261">
        <v>67</v>
      </c>
      <c r="K6261">
        <v>1500</v>
      </c>
      <c r="L6261" s="7">
        <f>Sales_Data[[#This Row],[OrderQuantity]] *Sales_Data[[#This Row],[UnitPrice]]</f>
        <v>100500</v>
      </c>
      <c r="M6261" s="7">
        <f>Sales_Data[[#This Row],[UnitPrice]]-Sales_Data[[#This Row],[UnitCost]]</f>
        <v>700</v>
      </c>
      <c r="N6261" s="7">
        <f>Sales_Data[[#This Row],[Gross Revenue]]-Sales_Data[[#This Row],[Discount Amount ]]</f>
        <v>99800</v>
      </c>
      <c r="O6261" s="7">
        <f>Sales_Data[[#This Row],[OrderQuantity]] *Sales_Data[[#This Row],[UnitCost]]</f>
        <v>53600</v>
      </c>
      <c r="P6261" s="7">
        <f>Sales_Data[[#This Row],[ItemCost]] +Sales_Data[[#This Row],[ShippingCost]]</f>
        <v>53980.58</v>
      </c>
      <c r="Q6261" s="7">
        <f>Sales_Data[[#This Row],[Gross Revenue]]-Sales_Data[[#This Row],[TotalFinancialCost]]</f>
        <v>46519.42</v>
      </c>
      <c r="R6261" s="7">
        <f>Sales_Data[[#This Row],[Actul Bill Amount]]-Sales_Data[[#This Row],[ShippingCost]]</f>
        <v>99419.42</v>
      </c>
      <c r="S6261">
        <v>863</v>
      </c>
      <c r="T6261">
        <v>380.58</v>
      </c>
      <c r="U6261" t="s">
        <v>52</v>
      </c>
      <c r="V6261">
        <v>800</v>
      </c>
      <c r="W6261" t="s">
        <v>22</v>
      </c>
      <c r="X6261" t="str">
        <f t="shared" si="195"/>
        <v>Nagpur</v>
      </c>
    </row>
    <row r="6262" spans="1:24" x14ac:dyDescent="0.4">
      <c r="A6262">
        <v>106261</v>
      </c>
      <c r="B6262" s="5">
        <v>45837.755555555559</v>
      </c>
      <c r="C6262" s="3" t="str">
        <f>TEXT(Sales_Data[[#This Row],[OrderDate]],"mmmm")</f>
        <v>June</v>
      </c>
      <c r="D6262" s="3" t="str">
        <f t="shared" si="194"/>
        <v>2025</v>
      </c>
      <c r="E6262" t="s">
        <v>48</v>
      </c>
      <c r="F6262" t="s">
        <v>55</v>
      </c>
      <c r="G6262" t="s">
        <v>29</v>
      </c>
      <c r="H6262" t="s">
        <v>16</v>
      </c>
      <c r="I6262" t="s">
        <v>100</v>
      </c>
      <c r="J6262">
        <v>56</v>
      </c>
      <c r="K6262">
        <v>600</v>
      </c>
      <c r="L6262" s="7">
        <f>Sales_Data[[#This Row],[OrderQuantity]] *Sales_Data[[#This Row],[UnitPrice]]</f>
        <v>33600</v>
      </c>
      <c r="M6262" s="7">
        <f>Sales_Data[[#This Row],[UnitPrice]]-Sales_Data[[#This Row],[UnitCost]]</f>
        <v>250</v>
      </c>
      <c r="N6262" s="7">
        <f>Sales_Data[[#This Row],[Gross Revenue]]-Sales_Data[[#This Row],[Discount Amount ]]</f>
        <v>33350</v>
      </c>
      <c r="O6262" s="7">
        <f>Sales_Data[[#This Row],[OrderQuantity]] *Sales_Data[[#This Row],[UnitCost]]</f>
        <v>19600</v>
      </c>
      <c r="P6262" s="7">
        <f>Sales_Data[[#This Row],[ItemCost]] +Sales_Data[[#This Row],[ShippingCost]]</f>
        <v>22101.739999999998</v>
      </c>
      <c r="Q6262" s="7">
        <f>Sales_Data[[#This Row],[Gross Revenue]]-Sales_Data[[#This Row],[TotalFinancialCost]]</f>
        <v>11498.260000000002</v>
      </c>
      <c r="R6262" s="7">
        <f>Sales_Data[[#This Row],[Actul Bill Amount]]-Sales_Data[[#This Row],[ShippingCost]]</f>
        <v>30848.260000000002</v>
      </c>
      <c r="S6262">
        <v>1021</v>
      </c>
      <c r="T6262">
        <v>2501.7399999999998</v>
      </c>
      <c r="U6262" t="s">
        <v>57</v>
      </c>
      <c r="V6262">
        <v>350</v>
      </c>
      <c r="W6262" t="s">
        <v>18</v>
      </c>
      <c r="X6262" t="str">
        <f t="shared" si="195"/>
        <v>Bengaluru</v>
      </c>
    </row>
    <row r="6263" spans="1:24" x14ac:dyDescent="0.4">
      <c r="A6263">
        <v>106262</v>
      </c>
      <c r="B6263" s="5">
        <v>45910.755555555559</v>
      </c>
      <c r="C6263" s="3" t="str">
        <f>TEXT(Sales_Data[[#This Row],[OrderDate]],"mmmm")</f>
        <v>September</v>
      </c>
      <c r="D6263" s="3" t="str">
        <f t="shared" si="194"/>
        <v>2025</v>
      </c>
      <c r="E6263" t="s">
        <v>48</v>
      </c>
      <c r="F6263" t="s">
        <v>14</v>
      </c>
      <c r="G6263" t="s">
        <v>29</v>
      </c>
      <c r="H6263" t="s">
        <v>16</v>
      </c>
      <c r="I6263" t="s">
        <v>100</v>
      </c>
      <c r="J6263">
        <v>96</v>
      </c>
      <c r="K6263">
        <v>6500</v>
      </c>
      <c r="L6263" s="7">
        <f>Sales_Data[[#This Row],[OrderQuantity]] *Sales_Data[[#This Row],[UnitPrice]]</f>
        <v>624000</v>
      </c>
      <c r="M6263" s="7">
        <f>Sales_Data[[#This Row],[UnitPrice]]-Sales_Data[[#This Row],[UnitCost]]</f>
        <v>2300</v>
      </c>
      <c r="N6263" s="7">
        <f>Sales_Data[[#This Row],[Gross Revenue]]-Sales_Data[[#This Row],[Discount Amount ]]</f>
        <v>621700</v>
      </c>
      <c r="O6263" s="7">
        <f>Sales_Data[[#This Row],[OrderQuantity]] *Sales_Data[[#This Row],[UnitCost]]</f>
        <v>403200</v>
      </c>
      <c r="P6263" s="7">
        <f>Sales_Data[[#This Row],[ItemCost]] +Sales_Data[[#This Row],[ShippingCost]]</f>
        <v>403651.16</v>
      </c>
      <c r="Q6263" s="7">
        <f>Sales_Data[[#This Row],[Gross Revenue]]-Sales_Data[[#This Row],[TotalFinancialCost]]</f>
        <v>220348.84000000003</v>
      </c>
      <c r="R6263" s="7">
        <f>Sales_Data[[#This Row],[Actul Bill Amount]]-Sales_Data[[#This Row],[ShippingCost]]</f>
        <v>621248.84</v>
      </c>
      <c r="S6263">
        <v>689</v>
      </c>
      <c r="T6263">
        <v>451.16</v>
      </c>
      <c r="U6263" t="s">
        <v>21</v>
      </c>
      <c r="V6263">
        <v>4200</v>
      </c>
      <c r="W6263" t="s">
        <v>18</v>
      </c>
      <c r="X6263" t="str">
        <f t="shared" si="195"/>
        <v>Bengaluru</v>
      </c>
    </row>
    <row r="6264" spans="1:24" x14ac:dyDescent="0.4">
      <c r="A6264">
        <v>106263</v>
      </c>
      <c r="B6264" s="5">
        <v>45783.918749999997</v>
      </c>
      <c r="C6264" s="3" t="str">
        <f>TEXT(Sales_Data[[#This Row],[OrderDate]],"mmmm")</f>
        <v>May</v>
      </c>
      <c r="D6264" s="3" t="str">
        <f t="shared" si="194"/>
        <v>2025</v>
      </c>
      <c r="E6264" t="s">
        <v>13</v>
      </c>
      <c r="F6264" t="s">
        <v>46</v>
      </c>
      <c r="G6264" t="s">
        <v>15</v>
      </c>
      <c r="H6264" t="s">
        <v>16</v>
      </c>
      <c r="I6264" t="s">
        <v>100</v>
      </c>
      <c r="J6264">
        <v>90</v>
      </c>
      <c r="K6264">
        <v>4500</v>
      </c>
      <c r="L6264" s="7">
        <f>Sales_Data[[#This Row],[OrderQuantity]] *Sales_Data[[#This Row],[UnitPrice]]</f>
        <v>405000</v>
      </c>
      <c r="M6264" s="7">
        <f>Sales_Data[[#This Row],[UnitPrice]]-Sales_Data[[#This Row],[UnitCost]]</f>
        <v>1700</v>
      </c>
      <c r="N6264" s="7">
        <f>Sales_Data[[#This Row],[Gross Revenue]]-Sales_Data[[#This Row],[Discount Amount ]]</f>
        <v>403300</v>
      </c>
      <c r="O6264" s="7">
        <f>Sales_Data[[#This Row],[OrderQuantity]] *Sales_Data[[#This Row],[UnitCost]]</f>
        <v>252000</v>
      </c>
      <c r="P6264" s="7">
        <f>Sales_Data[[#This Row],[ItemCost]] +Sales_Data[[#This Row],[ShippingCost]]</f>
        <v>252369.38</v>
      </c>
      <c r="Q6264" s="7">
        <f>Sales_Data[[#This Row],[Gross Revenue]]-Sales_Data[[#This Row],[TotalFinancialCost]]</f>
        <v>152630.62</v>
      </c>
      <c r="R6264" s="7">
        <f>Sales_Data[[#This Row],[Actul Bill Amount]]-Sales_Data[[#This Row],[ShippingCost]]</f>
        <v>402930.62</v>
      </c>
      <c r="S6264">
        <v>1162</v>
      </c>
      <c r="T6264">
        <v>369.38</v>
      </c>
      <c r="U6264" t="s">
        <v>47</v>
      </c>
      <c r="V6264">
        <v>2800</v>
      </c>
      <c r="W6264" t="s">
        <v>18</v>
      </c>
      <c r="X6264" t="str">
        <f t="shared" si="195"/>
        <v>Bengaluru</v>
      </c>
    </row>
    <row r="6265" spans="1:24" x14ac:dyDescent="0.4">
      <c r="A6265">
        <v>106264</v>
      </c>
      <c r="B6265" s="5">
        <v>45834.734027777777</v>
      </c>
      <c r="C6265" s="3" t="str">
        <f>TEXT(Sales_Data[[#This Row],[OrderDate]],"mmmm")</f>
        <v>June</v>
      </c>
      <c r="D6265" s="3" t="str">
        <f t="shared" si="194"/>
        <v>2025</v>
      </c>
      <c r="E6265" t="s">
        <v>19</v>
      </c>
      <c r="F6265" t="s">
        <v>14</v>
      </c>
      <c r="G6265" t="s">
        <v>15</v>
      </c>
      <c r="H6265" t="s">
        <v>32</v>
      </c>
      <c r="I6265" t="s">
        <v>100</v>
      </c>
      <c r="J6265">
        <v>39</v>
      </c>
      <c r="K6265">
        <v>3200</v>
      </c>
      <c r="L6265" s="7">
        <f>Sales_Data[[#This Row],[OrderQuantity]] *Sales_Data[[#This Row],[UnitPrice]]</f>
        <v>124800</v>
      </c>
      <c r="M6265" s="7">
        <f>Sales_Data[[#This Row],[UnitPrice]]-Sales_Data[[#This Row],[UnitCost]]</f>
        <v>1200</v>
      </c>
      <c r="N6265" s="7">
        <f>Sales_Data[[#This Row],[Gross Revenue]]-Sales_Data[[#This Row],[Discount Amount ]]</f>
        <v>123600</v>
      </c>
      <c r="O6265" s="7">
        <f>Sales_Data[[#This Row],[OrderQuantity]] *Sales_Data[[#This Row],[UnitCost]]</f>
        <v>78000</v>
      </c>
      <c r="P6265" s="7">
        <f>Sales_Data[[#This Row],[ItemCost]] +Sales_Data[[#This Row],[ShippingCost]]</f>
        <v>78657.95</v>
      </c>
      <c r="Q6265" s="7">
        <f>Sales_Data[[#This Row],[Gross Revenue]]-Sales_Data[[#This Row],[TotalFinancialCost]]</f>
        <v>46142.05</v>
      </c>
      <c r="R6265" s="7">
        <f>Sales_Data[[#This Row],[Actul Bill Amount]]-Sales_Data[[#This Row],[ShippingCost]]</f>
        <v>122942.05</v>
      </c>
      <c r="S6265">
        <v>660</v>
      </c>
      <c r="T6265">
        <v>657.95</v>
      </c>
      <c r="U6265" t="s">
        <v>17</v>
      </c>
      <c r="V6265">
        <v>2000</v>
      </c>
      <c r="W6265" t="s">
        <v>33</v>
      </c>
      <c r="X6265" t="str">
        <f t="shared" si="195"/>
        <v>Delhi</v>
      </c>
    </row>
    <row r="6266" spans="1:24" x14ac:dyDescent="0.4">
      <c r="A6266">
        <v>106265</v>
      </c>
      <c r="B6266" s="5">
        <v>45694.607638888891</v>
      </c>
      <c r="C6266" s="3" t="str">
        <f>TEXT(Sales_Data[[#This Row],[OrderDate]],"mmmm")</f>
        <v>February</v>
      </c>
      <c r="D6266" s="3" t="str">
        <f t="shared" si="194"/>
        <v>2025</v>
      </c>
      <c r="E6266" t="s">
        <v>48</v>
      </c>
      <c r="F6266" t="s">
        <v>55</v>
      </c>
      <c r="G6266" t="s">
        <v>15</v>
      </c>
      <c r="H6266" t="s">
        <v>32</v>
      </c>
      <c r="I6266" t="s">
        <v>100</v>
      </c>
      <c r="J6266">
        <v>14</v>
      </c>
      <c r="K6266">
        <v>1200</v>
      </c>
      <c r="L6266" s="7">
        <f>Sales_Data[[#This Row],[OrderQuantity]] *Sales_Data[[#This Row],[UnitPrice]]</f>
        <v>16800</v>
      </c>
      <c r="M6266" s="7">
        <f>Sales_Data[[#This Row],[UnitPrice]]-Sales_Data[[#This Row],[UnitCost]]</f>
        <v>400</v>
      </c>
      <c r="N6266" s="7">
        <f>Sales_Data[[#This Row],[Gross Revenue]]-Sales_Data[[#This Row],[Discount Amount ]]</f>
        <v>16400</v>
      </c>
      <c r="O6266" s="7">
        <f>Sales_Data[[#This Row],[OrderQuantity]] *Sales_Data[[#This Row],[UnitCost]]</f>
        <v>11200</v>
      </c>
      <c r="P6266" s="7">
        <f>Sales_Data[[#This Row],[ItemCost]] +Sales_Data[[#This Row],[ShippingCost]]</f>
        <v>12334.4</v>
      </c>
      <c r="Q6266" s="7">
        <f>Sales_Data[[#This Row],[Gross Revenue]]-Sales_Data[[#This Row],[TotalFinancialCost]]</f>
        <v>4465.6000000000004</v>
      </c>
      <c r="R6266" s="7">
        <f>Sales_Data[[#This Row],[Actul Bill Amount]]-Sales_Data[[#This Row],[ShippingCost]]</f>
        <v>15265.6</v>
      </c>
      <c r="S6266">
        <v>1171</v>
      </c>
      <c r="T6266">
        <v>1134.4000000000001</v>
      </c>
      <c r="U6266" t="s">
        <v>58</v>
      </c>
      <c r="V6266">
        <v>800</v>
      </c>
      <c r="W6266" t="s">
        <v>33</v>
      </c>
      <c r="X6266" t="str">
        <f t="shared" si="195"/>
        <v>Delhi</v>
      </c>
    </row>
    <row r="6267" spans="1:24" x14ac:dyDescent="0.4">
      <c r="A6267">
        <v>106266</v>
      </c>
      <c r="B6267" s="5">
        <v>45756.084722222222</v>
      </c>
      <c r="C6267" s="3" t="str">
        <f>TEXT(Sales_Data[[#This Row],[OrderDate]],"mmmm")</f>
        <v>April</v>
      </c>
      <c r="D6267" s="3" t="str">
        <f t="shared" si="194"/>
        <v>2025</v>
      </c>
      <c r="E6267" t="s">
        <v>50</v>
      </c>
      <c r="F6267" t="s">
        <v>28</v>
      </c>
      <c r="G6267" t="s">
        <v>15</v>
      </c>
      <c r="H6267" t="s">
        <v>25</v>
      </c>
      <c r="I6267" t="s">
        <v>100</v>
      </c>
      <c r="J6267">
        <v>52</v>
      </c>
      <c r="K6267">
        <v>450</v>
      </c>
      <c r="L6267" s="7">
        <f>Sales_Data[[#This Row],[OrderQuantity]] *Sales_Data[[#This Row],[UnitPrice]]</f>
        <v>23400</v>
      </c>
      <c r="M6267" s="7">
        <f>Sales_Data[[#This Row],[UnitPrice]]-Sales_Data[[#This Row],[UnitCost]]</f>
        <v>250</v>
      </c>
      <c r="N6267" s="7">
        <f>Sales_Data[[#This Row],[Gross Revenue]]-Sales_Data[[#This Row],[Discount Amount ]]</f>
        <v>23150</v>
      </c>
      <c r="O6267" s="7">
        <f>Sales_Data[[#This Row],[OrderQuantity]] *Sales_Data[[#This Row],[UnitCost]]</f>
        <v>10400</v>
      </c>
      <c r="P6267" s="7">
        <f>Sales_Data[[#This Row],[ItemCost]] +Sales_Data[[#This Row],[ShippingCost]]</f>
        <v>12957.91</v>
      </c>
      <c r="Q6267" s="7">
        <f>Sales_Data[[#This Row],[Gross Revenue]]-Sales_Data[[#This Row],[TotalFinancialCost]]</f>
        <v>10442.09</v>
      </c>
      <c r="R6267" s="7">
        <f>Sales_Data[[#This Row],[Actul Bill Amount]]-Sales_Data[[#This Row],[ShippingCost]]</f>
        <v>20592.09</v>
      </c>
      <c r="S6267">
        <v>704</v>
      </c>
      <c r="T6267">
        <v>2557.91</v>
      </c>
      <c r="U6267" t="s">
        <v>30</v>
      </c>
      <c r="V6267">
        <v>200</v>
      </c>
      <c r="W6267" t="s">
        <v>27</v>
      </c>
      <c r="X6267" t="str">
        <f t="shared" si="195"/>
        <v>Mumbai</v>
      </c>
    </row>
    <row r="6268" spans="1:24" x14ac:dyDescent="0.4">
      <c r="A6268">
        <v>106267</v>
      </c>
      <c r="B6268" s="5">
        <v>45755.561111111114</v>
      </c>
      <c r="C6268" s="3" t="str">
        <f>TEXT(Sales_Data[[#This Row],[OrderDate]],"mmmm")</f>
        <v>April</v>
      </c>
      <c r="D6268" s="3" t="str">
        <f t="shared" si="194"/>
        <v>2025</v>
      </c>
      <c r="E6268" t="s">
        <v>39</v>
      </c>
      <c r="F6268" t="s">
        <v>24</v>
      </c>
      <c r="G6268" t="s">
        <v>15</v>
      </c>
      <c r="H6268" t="s">
        <v>20</v>
      </c>
      <c r="I6268" t="s">
        <v>100</v>
      </c>
      <c r="J6268">
        <v>52</v>
      </c>
      <c r="K6268">
        <v>45000</v>
      </c>
      <c r="L6268" s="7">
        <f>Sales_Data[[#This Row],[OrderQuantity]] *Sales_Data[[#This Row],[UnitPrice]]</f>
        <v>2340000</v>
      </c>
      <c r="M6268" s="7">
        <f>Sales_Data[[#This Row],[UnitPrice]]-Sales_Data[[#This Row],[UnitCost]]</f>
        <v>13000</v>
      </c>
      <c r="N6268" s="7">
        <f>Sales_Data[[#This Row],[Gross Revenue]]-Sales_Data[[#This Row],[Discount Amount ]]</f>
        <v>2327000</v>
      </c>
      <c r="O6268" s="7">
        <f>Sales_Data[[#This Row],[OrderQuantity]] *Sales_Data[[#This Row],[UnitCost]]</f>
        <v>1664000</v>
      </c>
      <c r="P6268" s="7">
        <f>Sales_Data[[#This Row],[ItemCost]] +Sales_Data[[#This Row],[ShippingCost]]</f>
        <v>1664654.46</v>
      </c>
      <c r="Q6268" s="7">
        <f>Sales_Data[[#This Row],[Gross Revenue]]-Sales_Data[[#This Row],[TotalFinancialCost]]</f>
        <v>675345.54</v>
      </c>
      <c r="R6268" s="7">
        <f>Sales_Data[[#This Row],[Actul Bill Amount]]-Sales_Data[[#This Row],[ShippingCost]]</f>
        <v>2326345.54</v>
      </c>
      <c r="S6268">
        <v>486</v>
      </c>
      <c r="T6268">
        <v>654.46</v>
      </c>
      <c r="U6268" t="s">
        <v>26</v>
      </c>
      <c r="V6268">
        <v>32000</v>
      </c>
      <c r="W6268" t="s">
        <v>22</v>
      </c>
      <c r="X6268" t="str">
        <f t="shared" si="195"/>
        <v>Nagpur</v>
      </c>
    </row>
    <row r="6269" spans="1:24" x14ac:dyDescent="0.4">
      <c r="A6269">
        <v>106268</v>
      </c>
      <c r="B6269" s="5">
        <v>45784.004166666666</v>
      </c>
      <c r="C6269" s="3" t="str">
        <f>TEXT(Sales_Data[[#This Row],[OrderDate]],"mmmm")</f>
        <v>May</v>
      </c>
      <c r="D6269" s="3" t="str">
        <f t="shared" si="194"/>
        <v>2025</v>
      </c>
      <c r="E6269" t="s">
        <v>34</v>
      </c>
      <c r="F6269" t="s">
        <v>43</v>
      </c>
      <c r="G6269" t="s">
        <v>31</v>
      </c>
      <c r="H6269" t="s">
        <v>32</v>
      </c>
      <c r="I6269" t="s">
        <v>100</v>
      </c>
      <c r="J6269">
        <v>43</v>
      </c>
      <c r="K6269">
        <v>1800</v>
      </c>
      <c r="L6269" s="7">
        <f>Sales_Data[[#This Row],[OrderQuantity]] *Sales_Data[[#This Row],[UnitPrice]]</f>
        <v>77400</v>
      </c>
      <c r="M6269" s="7">
        <f>Sales_Data[[#This Row],[UnitPrice]]-Sales_Data[[#This Row],[UnitCost]]</f>
        <v>900</v>
      </c>
      <c r="N6269" s="7">
        <f>Sales_Data[[#This Row],[Gross Revenue]]-Sales_Data[[#This Row],[Discount Amount ]]</f>
        <v>76500</v>
      </c>
      <c r="O6269" s="7">
        <f>Sales_Data[[#This Row],[OrderQuantity]] *Sales_Data[[#This Row],[UnitCost]]</f>
        <v>38700</v>
      </c>
      <c r="P6269" s="7">
        <f>Sales_Data[[#This Row],[ItemCost]] +Sales_Data[[#This Row],[ShippingCost]]</f>
        <v>39348.61</v>
      </c>
      <c r="Q6269" s="7">
        <f>Sales_Data[[#This Row],[Gross Revenue]]-Sales_Data[[#This Row],[TotalFinancialCost]]</f>
        <v>38051.39</v>
      </c>
      <c r="R6269" s="7">
        <f>Sales_Data[[#This Row],[Actul Bill Amount]]-Sales_Data[[#This Row],[ShippingCost]]</f>
        <v>75851.39</v>
      </c>
      <c r="S6269">
        <v>339</v>
      </c>
      <c r="T6269">
        <v>648.61</v>
      </c>
      <c r="U6269" t="s">
        <v>51</v>
      </c>
      <c r="V6269">
        <v>900</v>
      </c>
      <c r="W6269" t="s">
        <v>33</v>
      </c>
      <c r="X6269" t="str">
        <f t="shared" si="195"/>
        <v>Delhi</v>
      </c>
    </row>
    <row r="6270" spans="1:24" x14ac:dyDescent="0.4">
      <c r="A6270">
        <v>106269</v>
      </c>
      <c r="B6270" s="5">
        <v>45825.694444444445</v>
      </c>
      <c r="C6270" s="3" t="str">
        <f>TEXT(Sales_Data[[#This Row],[OrderDate]],"mmmm")</f>
        <v>June</v>
      </c>
      <c r="D6270" s="3" t="str">
        <f t="shared" si="194"/>
        <v>2025</v>
      </c>
      <c r="E6270" t="s">
        <v>50</v>
      </c>
      <c r="F6270" t="s">
        <v>35</v>
      </c>
      <c r="G6270" t="s">
        <v>29</v>
      </c>
      <c r="H6270" t="s">
        <v>32</v>
      </c>
      <c r="I6270" t="s">
        <v>100</v>
      </c>
      <c r="J6270">
        <v>87</v>
      </c>
      <c r="K6270">
        <v>8500</v>
      </c>
      <c r="L6270" s="7">
        <f>Sales_Data[[#This Row],[OrderQuantity]] *Sales_Data[[#This Row],[UnitPrice]]</f>
        <v>739500</v>
      </c>
      <c r="M6270" s="7">
        <f>Sales_Data[[#This Row],[UnitPrice]]-Sales_Data[[#This Row],[UnitCost]]</f>
        <v>3000</v>
      </c>
      <c r="N6270" s="7">
        <f>Sales_Data[[#This Row],[Gross Revenue]]-Sales_Data[[#This Row],[Discount Amount ]]</f>
        <v>736500</v>
      </c>
      <c r="O6270" s="7">
        <f>Sales_Data[[#This Row],[OrderQuantity]] *Sales_Data[[#This Row],[UnitCost]]</f>
        <v>478500</v>
      </c>
      <c r="P6270" s="7">
        <f>Sales_Data[[#This Row],[ItemCost]] +Sales_Data[[#This Row],[ShippingCost]]</f>
        <v>478998.47</v>
      </c>
      <c r="Q6270" s="7">
        <f>Sales_Data[[#This Row],[Gross Revenue]]-Sales_Data[[#This Row],[TotalFinancialCost]]</f>
        <v>260501.53000000003</v>
      </c>
      <c r="R6270" s="7">
        <f>Sales_Data[[#This Row],[Actul Bill Amount]]-Sales_Data[[#This Row],[ShippingCost]]</f>
        <v>736001.53</v>
      </c>
      <c r="S6270">
        <v>1118</v>
      </c>
      <c r="T6270">
        <v>498.47</v>
      </c>
      <c r="U6270" t="s">
        <v>49</v>
      </c>
      <c r="V6270">
        <v>5500</v>
      </c>
      <c r="W6270" t="s">
        <v>33</v>
      </c>
      <c r="X6270" t="str">
        <f t="shared" si="195"/>
        <v>Delhi</v>
      </c>
    </row>
    <row r="6271" spans="1:24" x14ac:dyDescent="0.4">
      <c r="A6271">
        <v>106270</v>
      </c>
      <c r="B6271" s="5">
        <v>45737.004166666666</v>
      </c>
      <c r="C6271" s="3" t="str">
        <f>TEXT(Sales_Data[[#This Row],[OrderDate]],"mmmm")</f>
        <v>March</v>
      </c>
      <c r="D6271" s="3" t="str">
        <f t="shared" si="194"/>
        <v>2025</v>
      </c>
      <c r="E6271" t="s">
        <v>19</v>
      </c>
      <c r="F6271" t="s">
        <v>14</v>
      </c>
      <c r="G6271" t="s">
        <v>15</v>
      </c>
      <c r="H6271" t="s">
        <v>25</v>
      </c>
      <c r="I6271" t="s">
        <v>100</v>
      </c>
      <c r="J6271">
        <v>34</v>
      </c>
      <c r="K6271">
        <v>3200</v>
      </c>
      <c r="L6271" s="7">
        <f>Sales_Data[[#This Row],[OrderQuantity]] *Sales_Data[[#This Row],[UnitPrice]]</f>
        <v>108800</v>
      </c>
      <c r="M6271" s="7">
        <f>Sales_Data[[#This Row],[UnitPrice]]-Sales_Data[[#This Row],[UnitCost]]</f>
        <v>1200</v>
      </c>
      <c r="N6271" s="7">
        <f>Sales_Data[[#This Row],[Gross Revenue]]-Sales_Data[[#This Row],[Discount Amount ]]</f>
        <v>107600</v>
      </c>
      <c r="O6271" s="7">
        <f>Sales_Data[[#This Row],[OrderQuantity]] *Sales_Data[[#This Row],[UnitCost]]</f>
        <v>68000</v>
      </c>
      <c r="P6271" s="7">
        <f>Sales_Data[[#This Row],[ItemCost]] +Sales_Data[[#This Row],[ShippingCost]]</f>
        <v>68753.3</v>
      </c>
      <c r="Q6271" s="7">
        <f>Sales_Data[[#This Row],[Gross Revenue]]-Sales_Data[[#This Row],[TotalFinancialCost]]</f>
        <v>40046.699999999997</v>
      </c>
      <c r="R6271" s="7">
        <f>Sales_Data[[#This Row],[Actul Bill Amount]]-Sales_Data[[#This Row],[ShippingCost]]</f>
        <v>106846.7</v>
      </c>
      <c r="S6271">
        <v>309</v>
      </c>
      <c r="T6271">
        <v>753.3</v>
      </c>
      <c r="U6271" t="s">
        <v>17</v>
      </c>
      <c r="V6271">
        <v>2000</v>
      </c>
      <c r="W6271" t="s">
        <v>27</v>
      </c>
      <c r="X6271" t="str">
        <f t="shared" si="195"/>
        <v>Mumbai</v>
      </c>
    </row>
    <row r="6272" spans="1:24" x14ac:dyDescent="0.4">
      <c r="A6272">
        <v>106271</v>
      </c>
      <c r="B6272" s="5">
        <v>45951.67291666667</v>
      </c>
      <c r="C6272" s="3" t="str">
        <f>TEXT(Sales_Data[[#This Row],[OrderDate]],"mmmm")</f>
        <v>October</v>
      </c>
      <c r="D6272" s="3" t="str">
        <f t="shared" si="194"/>
        <v>2025</v>
      </c>
      <c r="E6272" t="s">
        <v>13</v>
      </c>
      <c r="F6272" t="s">
        <v>24</v>
      </c>
      <c r="G6272" t="s">
        <v>15</v>
      </c>
      <c r="H6272" t="s">
        <v>25</v>
      </c>
      <c r="I6272" t="s">
        <v>100</v>
      </c>
      <c r="J6272">
        <v>32</v>
      </c>
      <c r="K6272">
        <v>25000</v>
      </c>
      <c r="L6272" s="7">
        <f>Sales_Data[[#This Row],[OrderQuantity]] *Sales_Data[[#This Row],[UnitPrice]]</f>
        <v>800000</v>
      </c>
      <c r="M6272" s="7">
        <f>Sales_Data[[#This Row],[UnitPrice]]-Sales_Data[[#This Row],[UnitCost]]</f>
        <v>7000</v>
      </c>
      <c r="N6272" s="7">
        <f>Sales_Data[[#This Row],[Gross Revenue]]-Sales_Data[[#This Row],[Discount Amount ]]</f>
        <v>793000</v>
      </c>
      <c r="O6272" s="7">
        <f>Sales_Data[[#This Row],[OrderQuantity]] *Sales_Data[[#This Row],[UnitCost]]</f>
        <v>576000</v>
      </c>
      <c r="P6272" s="7">
        <f>Sales_Data[[#This Row],[ItemCost]] +Sales_Data[[#This Row],[ShippingCost]]</f>
        <v>576807.88</v>
      </c>
      <c r="Q6272" s="7">
        <f>Sales_Data[[#This Row],[Gross Revenue]]-Sales_Data[[#This Row],[TotalFinancialCost]]</f>
        <v>223192.12</v>
      </c>
      <c r="R6272" s="7">
        <f>Sales_Data[[#This Row],[Actul Bill Amount]]-Sales_Data[[#This Row],[ShippingCost]]</f>
        <v>792192.12</v>
      </c>
      <c r="S6272">
        <v>388</v>
      </c>
      <c r="T6272">
        <v>807.88</v>
      </c>
      <c r="U6272" t="s">
        <v>60</v>
      </c>
      <c r="V6272">
        <v>18000</v>
      </c>
      <c r="W6272" t="s">
        <v>27</v>
      </c>
      <c r="X6272" t="str">
        <f t="shared" si="195"/>
        <v>Mumbai</v>
      </c>
    </row>
    <row r="6273" spans="1:24" x14ac:dyDescent="0.4">
      <c r="A6273">
        <v>106272</v>
      </c>
      <c r="B6273" s="5">
        <v>45990.127083333333</v>
      </c>
      <c r="C6273" s="3" t="str">
        <f>TEXT(Sales_Data[[#This Row],[OrderDate]],"mmmm")</f>
        <v>November</v>
      </c>
      <c r="D6273" s="3" t="str">
        <f t="shared" si="194"/>
        <v>2025</v>
      </c>
      <c r="E6273" t="s">
        <v>13</v>
      </c>
      <c r="F6273" t="s">
        <v>14</v>
      </c>
      <c r="G6273" t="s">
        <v>31</v>
      </c>
      <c r="H6273" t="s">
        <v>20</v>
      </c>
      <c r="I6273" t="s">
        <v>100</v>
      </c>
      <c r="J6273">
        <v>14</v>
      </c>
      <c r="K6273">
        <v>6500</v>
      </c>
      <c r="L6273" s="7">
        <f>Sales_Data[[#This Row],[OrderQuantity]] *Sales_Data[[#This Row],[UnitPrice]]</f>
        <v>91000</v>
      </c>
      <c r="M6273" s="7">
        <f>Sales_Data[[#This Row],[UnitPrice]]-Sales_Data[[#This Row],[UnitCost]]</f>
        <v>2300</v>
      </c>
      <c r="N6273" s="7">
        <f>Sales_Data[[#This Row],[Gross Revenue]]-Sales_Data[[#This Row],[Discount Amount ]]</f>
        <v>88700</v>
      </c>
      <c r="O6273" s="7">
        <f>Sales_Data[[#This Row],[OrderQuantity]] *Sales_Data[[#This Row],[UnitCost]]</f>
        <v>58800</v>
      </c>
      <c r="P6273" s="7">
        <f>Sales_Data[[#This Row],[ItemCost]] +Sales_Data[[#This Row],[ShippingCost]]</f>
        <v>59784.15</v>
      </c>
      <c r="Q6273" s="7">
        <f>Sales_Data[[#This Row],[Gross Revenue]]-Sales_Data[[#This Row],[TotalFinancialCost]]</f>
        <v>31215.85</v>
      </c>
      <c r="R6273" s="7">
        <f>Sales_Data[[#This Row],[Actul Bill Amount]]-Sales_Data[[#This Row],[ShippingCost]]</f>
        <v>87715.85</v>
      </c>
      <c r="S6273">
        <v>791</v>
      </c>
      <c r="T6273">
        <v>984.15</v>
      </c>
      <c r="U6273" t="s">
        <v>21</v>
      </c>
      <c r="V6273">
        <v>4200</v>
      </c>
      <c r="W6273" t="s">
        <v>22</v>
      </c>
      <c r="X6273" t="str">
        <f t="shared" si="195"/>
        <v>Nagpur</v>
      </c>
    </row>
    <row r="6274" spans="1:24" x14ac:dyDescent="0.4">
      <c r="A6274">
        <v>106273</v>
      </c>
      <c r="B6274" s="5">
        <v>45783.017361111109</v>
      </c>
      <c r="C6274" s="3" t="str">
        <f>TEXT(Sales_Data[[#This Row],[OrderDate]],"mmmm")</f>
        <v>May</v>
      </c>
      <c r="D6274" s="3" t="str">
        <f t="shared" ref="D6274:D6337" si="196">TEXT(B6274, "yyyy")</f>
        <v>2025</v>
      </c>
      <c r="E6274" t="s">
        <v>45</v>
      </c>
      <c r="F6274" t="s">
        <v>55</v>
      </c>
      <c r="G6274" t="s">
        <v>29</v>
      </c>
      <c r="H6274" t="s">
        <v>16</v>
      </c>
      <c r="I6274" t="s">
        <v>100</v>
      </c>
      <c r="J6274">
        <v>77</v>
      </c>
      <c r="K6274">
        <v>1200</v>
      </c>
      <c r="L6274" s="7">
        <f>Sales_Data[[#This Row],[OrderQuantity]] *Sales_Data[[#This Row],[UnitPrice]]</f>
        <v>92400</v>
      </c>
      <c r="M6274" s="7">
        <f>Sales_Data[[#This Row],[UnitPrice]]-Sales_Data[[#This Row],[UnitCost]]</f>
        <v>400</v>
      </c>
      <c r="N6274" s="7">
        <f>Sales_Data[[#This Row],[Gross Revenue]]-Sales_Data[[#This Row],[Discount Amount ]]</f>
        <v>92000</v>
      </c>
      <c r="O6274" s="7">
        <f>Sales_Data[[#This Row],[OrderQuantity]] *Sales_Data[[#This Row],[UnitCost]]</f>
        <v>61600</v>
      </c>
      <c r="P6274" s="7">
        <f>Sales_Data[[#This Row],[ItemCost]] +Sales_Data[[#This Row],[ShippingCost]]</f>
        <v>63296.35</v>
      </c>
      <c r="Q6274" s="7">
        <f>Sales_Data[[#This Row],[Gross Revenue]]-Sales_Data[[#This Row],[TotalFinancialCost]]</f>
        <v>29103.65</v>
      </c>
      <c r="R6274" s="7">
        <f>Sales_Data[[#This Row],[Actul Bill Amount]]-Sales_Data[[#This Row],[ShippingCost]]</f>
        <v>90303.65</v>
      </c>
      <c r="S6274">
        <v>752</v>
      </c>
      <c r="T6274">
        <v>1696.35</v>
      </c>
      <c r="U6274" t="s">
        <v>58</v>
      </c>
      <c r="V6274">
        <v>800</v>
      </c>
      <c r="W6274" t="s">
        <v>18</v>
      </c>
      <c r="X6274" t="str">
        <f t="shared" ref="X6274:X6337" si="197">_xlfn.TEXTBEFORE(W6274, " ")</f>
        <v>Bengaluru</v>
      </c>
    </row>
    <row r="6275" spans="1:24" x14ac:dyDescent="0.4">
      <c r="A6275">
        <v>106274</v>
      </c>
      <c r="B6275" s="5">
        <v>46000.793749999997</v>
      </c>
      <c r="C6275" s="3" t="str">
        <f>TEXT(Sales_Data[[#This Row],[OrderDate]],"mmmm")</f>
        <v>December</v>
      </c>
      <c r="D6275" s="3" t="str">
        <f t="shared" si="196"/>
        <v>2025</v>
      </c>
      <c r="E6275" t="s">
        <v>50</v>
      </c>
      <c r="F6275" t="s">
        <v>28</v>
      </c>
      <c r="G6275" t="s">
        <v>29</v>
      </c>
      <c r="H6275" t="s">
        <v>32</v>
      </c>
      <c r="I6275" t="s">
        <v>100</v>
      </c>
      <c r="J6275">
        <v>45</v>
      </c>
      <c r="K6275">
        <v>450</v>
      </c>
      <c r="L6275" s="7">
        <f>Sales_Data[[#This Row],[OrderQuantity]] *Sales_Data[[#This Row],[UnitPrice]]</f>
        <v>20250</v>
      </c>
      <c r="M6275" s="7">
        <f>Sales_Data[[#This Row],[UnitPrice]]-Sales_Data[[#This Row],[UnitCost]]</f>
        <v>250</v>
      </c>
      <c r="N6275" s="7">
        <f>Sales_Data[[#This Row],[Gross Revenue]]-Sales_Data[[#This Row],[Discount Amount ]]</f>
        <v>20000</v>
      </c>
      <c r="O6275" s="7">
        <f>Sales_Data[[#This Row],[OrderQuantity]] *Sales_Data[[#This Row],[UnitCost]]</f>
        <v>9000</v>
      </c>
      <c r="P6275" s="7">
        <f>Sales_Data[[#This Row],[ItemCost]] +Sales_Data[[#This Row],[ShippingCost]]</f>
        <v>9706.9500000000007</v>
      </c>
      <c r="Q6275" s="7">
        <f>Sales_Data[[#This Row],[Gross Revenue]]-Sales_Data[[#This Row],[TotalFinancialCost]]</f>
        <v>10543.05</v>
      </c>
      <c r="R6275" s="7">
        <f>Sales_Data[[#This Row],[Actul Bill Amount]]-Sales_Data[[#This Row],[ShippingCost]]</f>
        <v>19293.05</v>
      </c>
      <c r="S6275">
        <v>1022</v>
      </c>
      <c r="T6275">
        <v>706.95</v>
      </c>
      <c r="U6275" t="s">
        <v>30</v>
      </c>
      <c r="V6275">
        <v>200</v>
      </c>
      <c r="W6275" t="s">
        <v>33</v>
      </c>
      <c r="X6275" t="str">
        <f t="shared" si="197"/>
        <v>Delhi</v>
      </c>
    </row>
    <row r="6276" spans="1:24" x14ac:dyDescent="0.4">
      <c r="A6276">
        <v>106275</v>
      </c>
      <c r="B6276" s="5">
        <v>45967.89166666667</v>
      </c>
      <c r="C6276" s="3" t="str">
        <f>TEXT(Sales_Data[[#This Row],[OrderDate]],"mmmm")</f>
        <v>November</v>
      </c>
      <c r="D6276" s="3" t="str">
        <f t="shared" si="196"/>
        <v>2025</v>
      </c>
      <c r="E6276" t="s">
        <v>45</v>
      </c>
      <c r="F6276" t="s">
        <v>40</v>
      </c>
      <c r="G6276" t="s">
        <v>15</v>
      </c>
      <c r="H6276" t="s">
        <v>25</v>
      </c>
      <c r="I6276" t="s">
        <v>100</v>
      </c>
      <c r="J6276">
        <v>62</v>
      </c>
      <c r="K6276">
        <v>5500</v>
      </c>
      <c r="L6276" s="7">
        <f>Sales_Data[[#This Row],[OrderQuantity]] *Sales_Data[[#This Row],[UnitPrice]]</f>
        <v>341000</v>
      </c>
      <c r="M6276" s="7">
        <f>Sales_Data[[#This Row],[UnitPrice]]-Sales_Data[[#This Row],[UnitCost]]</f>
        <v>2000</v>
      </c>
      <c r="N6276" s="7">
        <f>Sales_Data[[#This Row],[Gross Revenue]]-Sales_Data[[#This Row],[Discount Amount ]]</f>
        <v>339000</v>
      </c>
      <c r="O6276" s="7">
        <f>Sales_Data[[#This Row],[OrderQuantity]] *Sales_Data[[#This Row],[UnitCost]]</f>
        <v>217000</v>
      </c>
      <c r="P6276" s="7">
        <f>Sales_Data[[#This Row],[ItemCost]] +Sales_Data[[#This Row],[ShippingCost]]</f>
        <v>217342.97</v>
      </c>
      <c r="Q6276" s="7">
        <f>Sales_Data[[#This Row],[Gross Revenue]]-Sales_Data[[#This Row],[TotalFinancialCost]]</f>
        <v>123657.03</v>
      </c>
      <c r="R6276" s="7">
        <f>Sales_Data[[#This Row],[Actul Bill Amount]]-Sales_Data[[#This Row],[ShippingCost]]</f>
        <v>338657.03</v>
      </c>
      <c r="S6276">
        <v>936</v>
      </c>
      <c r="T6276">
        <v>342.97</v>
      </c>
      <c r="U6276" t="s">
        <v>41</v>
      </c>
      <c r="V6276">
        <v>3500</v>
      </c>
      <c r="W6276" t="s">
        <v>27</v>
      </c>
      <c r="X6276" t="str">
        <f t="shared" si="197"/>
        <v>Mumbai</v>
      </c>
    </row>
    <row r="6277" spans="1:24" x14ac:dyDescent="0.4">
      <c r="A6277">
        <v>106276</v>
      </c>
      <c r="B6277" s="5">
        <v>45807.091666666667</v>
      </c>
      <c r="C6277" s="3" t="str">
        <f>TEXT(Sales_Data[[#This Row],[OrderDate]],"mmmm")</f>
        <v>May</v>
      </c>
      <c r="D6277" s="3" t="str">
        <f t="shared" si="196"/>
        <v>2025</v>
      </c>
      <c r="E6277" t="s">
        <v>48</v>
      </c>
      <c r="F6277" t="s">
        <v>35</v>
      </c>
      <c r="G6277" t="s">
        <v>31</v>
      </c>
      <c r="H6277" t="s">
        <v>32</v>
      </c>
      <c r="I6277" t="s">
        <v>100</v>
      </c>
      <c r="J6277">
        <v>45</v>
      </c>
      <c r="K6277">
        <v>12000</v>
      </c>
      <c r="L6277" s="7">
        <f>Sales_Data[[#This Row],[OrderQuantity]] *Sales_Data[[#This Row],[UnitPrice]]</f>
        <v>540000</v>
      </c>
      <c r="M6277" s="7">
        <f>Sales_Data[[#This Row],[UnitPrice]]-Sales_Data[[#This Row],[UnitCost]]</f>
        <v>4000</v>
      </c>
      <c r="N6277" s="7">
        <f>Sales_Data[[#This Row],[Gross Revenue]]-Sales_Data[[#This Row],[Discount Amount ]]</f>
        <v>536000</v>
      </c>
      <c r="O6277" s="7">
        <f>Sales_Data[[#This Row],[OrderQuantity]] *Sales_Data[[#This Row],[UnitCost]]</f>
        <v>360000</v>
      </c>
      <c r="P6277" s="7">
        <f>Sales_Data[[#This Row],[ItemCost]] +Sales_Data[[#This Row],[ShippingCost]]</f>
        <v>360512.11</v>
      </c>
      <c r="Q6277" s="7">
        <f>Sales_Data[[#This Row],[Gross Revenue]]-Sales_Data[[#This Row],[TotalFinancialCost]]</f>
        <v>179487.89</v>
      </c>
      <c r="R6277" s="7">
        <f>Sales_Data[[#This Row],[Actul Bill Amount]]-Sales_Data[[#This Row],[ShippingCost]]</f>
        <v>535487.89</v>
      </c>
      <c r="S6277">
        <v>1141</v>
      </c>
      <c r="T6277">
        <v>512.11</v>
      </c>
      <c r="U6277" t="s">
        <v>36</v>
      </c>
      <c r="V6277">
        <v>8000</v>
      </c>
      <c r="W6277" t="s">
        <v>33</v>
      </c>
      <c r="X6277" t="str">
        <f t="shared" si="197"/>
        <v>Delhi</v>
      </c>
    </row>
    <row r="6278" spans="1:24" x14ac:dyDescent="0.4">
      <c r="A6278">
        <v>106277</v>
      </c>
      <c r="B6278" s="5">
        <v>45673.120138888888</v>
      </c>
      <c r="C6278" s="3" t="str">
        <f>TEXT(Sales_Data[[#This Row],[OrderDate]],"mmmm")</f>
        <v>January</v>
      </c>
      <c r="D6278" s="3" t="str">
        <f t="shared" si="196"/>
        <v>2025</v>
      </c>
      <c r="E6278" t="s">
        <v>50</v>
      </c>
      <c r="F6278" t="s">
        <v>14</v>
      </c>
      <c r="G6278" t="s">
        <v>15</v>
      </c>
      <c r="H6278" t="s">
        <v>25</v>
      </c>
      <c r="I6278" t="s">
        <v>100</v>
      </c>
      <c r="J6278">
        <v>95</v>
      </c>
      <c r="K6278">
        <v>3200</v>
      </c>
      <c r="L6278" s="7">
        <f>Sales_Data[[#This Row],[OrderQuantity]] *Sales_Data[[#This Row],[UnitPrice]]</f>
        <v>304000</v>
      </c>
      <c r="M6278" s="7">
        <f>Sales_Data[[#This Row],[UnitPrice]]-Sales_Data[[#This Row],[UnitCost]]</f>
        <v>1200</v>
      </c>
      <c r="N6278" s="7">
        <f>Sales_Data[[#This Row],[Gross Revenue]]-Sales_Data[[#This Row],[Discount Amount ]]</f>
        <v>302800</v>
      </c>
      <c r="O6278" s="7">
        <f>Sales_Data[[#This Row],[OrderQuantity]] *Sales_Data[[#This Row],[UnitCost]]</f>
        <v>190000</v>
      </c>
      <c r="P6278" s="7">
        <f>Sales_Data[[#This Row],[ItemCost]] +Sales_Data[[#This Row],[ShippingCost]]</f>
        <v>190851.51</v>
      </c>
      <c r="Q6278" s="7">
        <f>Sales_Data[[#This Row],[Gross Revenue]]-Sales_Data[[#This Row],[TotalFinancialCost]]</f>
        <v>113148.48999999999</v>
      </c>
      <c r="R6278" s="7">
        <f>Sales_Data[[#This Row],[Actul Bill Amount]]-Sales_Data[[#This Row],[ShippingCost]]</f>
        <v>301948.49</v>
      </c>
      <c r="S6278">
        <v>628</v>
      </c>
      <c r="T6278">
        <v>851.51</v>
      </c>
      <c r="U6278" t="s">
        <v>17</v>
      </c>
      <c r="V6278">
        <v>2000</v>
      </c>
      <c r="W6278" t="s">
        <v>27</v>
      </c>
      <c r="X6278" t="str">
        <f t="shared" si="197"/>
        <v>Mumbai</v>
      </c>
    </row>
    <row r="6279" spans="1:24" x14ac:dyDescent="0.4">
      <c r="A6279">
        <v>106278</v>
      </c>
      <c r="B6279" s="5">
        <v>45685.474999999999</v>
      </c>
      <c r="C6279" s="3" t="str">
        <f>TEXT(Sales_Data[[#This Row],[OrderDate]],"mmmm")</f>
        <v>January</v>
      </c>
      <c r="D6279" s="3" t="str">
        <f t="shared" si="196"/>
        <v>2025</v>
      </c>
      <c r="E6279" t="s">
        <v>19</v>
      </c>
      <c r="F6279" t="s">
        <v>28</v>
      </c>
      <c r="G6279" t="s">
        <v>15</v>
      </c>
      <c r="H6279" t="s">
        <v>25</v>
      </c>
      <c r="I6279" t="s">
        <v>100</v>
      </c>
      <c r="J6279">
        <v>86</v>
      </c>
      <c r="K6279">
        <v>450</v>
      </c>
      <c r="L6279" s="7">
        <f>Sales_Data[[#This Row],[OrderQuantity]] *Sales_Data[[#This Row],[UnitPrice]]</f>
        <v>38700</v>
      </c>
      <c r="M6279" s="7">
        <f>Sales_Data[[#This Row],[UnitPrice]]-Sales_Data[[#This Row],[UnitCost]]</f>
        <v>250</v>
      </c>
      <c r="N6279" s="7">
        <f>Sales_Data[[#This Row],[Gross Revenue]]-Sales_Data[[#This Row],[Discount Amount ]]</f>
        <v>38450</v>
      </c>
      <c r="O6279" s="7">
        <f>Sales_Data[[#This Row],[OrderQuantity]] *Sales_Data[[#This Row],[UnitCost]]</f>
        <v>17200</v>
      </c>
      <c r="P6279" s="7">
        <f>Sales_Data[[#This Row],[ItemCost]] +Sales_Data[[#This Row],[ShippingCost]]</f>
        <v>17704.52</v>
      </c>
      <c r="Q6279" s="7">
        <f>Sales_Data[[#This Row],[Gross Revenue]]-Sales_Data[[#This Row],[TotalFinancialCost]]</f>
        <v>20995.48</v>
      </c>
      <c r="R6279" s="7">
        <f>Sales_Data[[#This Row],[Actul Bill Amount]]-Sales_Data[[#This Row],[ShippingCost]]</f>
        <v>37945.480000000003</v>
      </c>
      <c r="S6279">
        <v>761</v>
      </c>
      <c r="T6279">
        <v>504.52</v>
      </c>
      <c r="U6279" t="s">
        <v>30</v>
      </c>
      <c r="V6279">
        <v>200</v>
      </c>
      <c r="W6279" t="s">
        <v>27</v>
      </c>
      <c r="X6279" t="str">
        <f t="shared" si="197"/>
        <v>Mumbai</v>
      </c>
    </row>
    <row r="6280" spans="1:24" x14ac:dyDescent="0.4">
      <c r="A6280">
        <v>106279</v>
      </c>
      <c r="B6280" s="5">
        <v>45830.43472222222</v>
      </c>
      <c r="C6280" s="3" t="str">
        <f>TEXT(Sales_Data[[#This Row],[OrderDate]],"mmmm")</f>
        <v>June</v>
      </c>
      <c r="D6280" s="3" t="str">
        <f t="shared" si="196"/>
        <v>2025</v>
      </c>
      <c r="E6280" t="s">
        <v>19</v>
      </c>
      <c r="F6280" t="s">
        <v>55</v>
      </c>
      <c r="G6280" t="s">
        <v>31</v>
      </c>
      <c r="H6280" t="s">
        <v>16</v>
      </c>
      <c r="I6280" t="s">
        <v>100</v>
      </c>
      <c r="J6280">
        <v>74</v>
      </c>
      <c r="K6280">
        <v>850</v>
      </c>
      <c r="L6280" s="7">
        <f>Sales_Data[[#This Row],[OrderQuantity]] *Sales_Data[[#This Row],[UnitPrice]]</f>
        <v>62900</v>
      </c>
      <c r="M6280" s="7">
        <f>Sales_Data[[#This Row],[UnitPrice]]-Sales_Data[[#This Row],[UnitCost]]</f>
        <v>300</v>
      </c>
      <c r="N6280" s="7">
        <f>Sales_Data[[#This Row],[Gross Revenue]]-Sales_Data[[#This Row],[Discount Amount ]]</f>
        <v>62600</v>
      </c>
      <c r="O6280" s="7">
        <f>Sales_Data[[#This Row],[OrderQuantity]] *Sales_Data[[#This Row],[UnitCost]]</f>
        <v>40700</v>
      </c>
      <c r="P6280" s="7">
        <f>Sales_Data[[#This Row],[ItemCost]] +Sales_Data[[#This Row],[ShippingCost]]</f>
        <v>41657.56</v>
      </c>
      <c r="Q6280" s="7">
        <f>Sales_Data[[#This Row],[Gross Revenue]]-Sales_Data[[#This Row],[TotalFinancialCost]]</f>
        <v>21242.440000000002</v>
      </c>
      <c r="R6280" s="7">
        <f>Sales_Data[[#This Row],[Actul Bill Amount]]-Sales_Data[[#This Row],[ShippingCost]]</f>
        <v>61642.44</v>
      </c>
      <c r="S6280">
        <v>1165</v>
      </c>
      <c r="T6280">
        <v>957.56</v>
      </c>
      <c r="U6280" t="s">
        <v>56</v>
      </c>
      <c r="V6280">
        <v>550</v>
      </c>
      <c r="W6280" t="s">
        <v>18</v>
      </c>
      <c r="X6280" t="str">
        <f t="shared" si="197"/>
        <v>Bengaluru</v>
      </c>
    </row>
    <row r="6281" spans="1:24" x14ac:dyDescent="0.4">
      <c r="A6281">
        <v>106280</v>
      </c>
      <c r="B6281" s="5">
        <v>45703.167361111111</v>
      </c>
      <c r="C6281" s="3" t="str">
        <f>TEXT(Sales_Data[[#This Row],[OrderDate]],"mmmm")</f>
        <v>February</v>
      </c>
      <c r="D6281" s="3" t="str">
        <f t="shared" si="196"/>
        <v>2025</v>
      </c>
      <c r="E6281" t="s">
        <v>39</v>
      </c>
      <c r="F6281" t="s">
        <v>40</v>
      </c>
      <c r="G6281" t="s">
        <v>29</v>
      </c>
      <c r="H6281" t="s">
        <v>20</v>
      </c>
      <c r="I6281" t="s">
        <v>100</v>
      </c>
      <c r="J6281">
        <v>58</v>
      </c>
      <c r="K6281">
        <v>1500</v>
      </c>
      <c r="L6281" s="7">
        <f>Sales_Data[[#This Row],[OrderQuantity]] *Sales_Data[[#This Row],[UnitPrice]]</f>
        <v>87000</v>
      </c>
      <c r="M6281" s="7">
        <f>Sales_Data[[#This Row],[UnitPrice]]-Sales_Data[[#This Row],[UnitCost]]</f>
        <v>700</v>
      </c>
      <c r="N6281" s="7">
        <f>Sales_Data[[#This Row],[Gross Revenue]]-Sales_Data[[#This Row],[Discount Amount ]]</f>
        <v>86300</v>
      </c>
      <c r="O6281" s="7">
        <f>Sales_Data[[#This Row],[OrderQuantity]] *Sales_Data[[#This Row],[UnitCost]]</f>
        <v>46400</v>
      </c>
      <c r="P6281" s="7">
        <f>Sales_Data[[#This Row],[ItemCost]] +Sales_Data[[#This Row],[ShippingCost]]</f>
        <v>46921.4</v>
      </c>
      <c r="Q6281" s="7">
        <f>Sales_Data[[#This Row],[Gross Revenue]]-Sales_Data[[#This Row],[TotalFinancialCost]]</f>
        <v>40078.6</v>
      </c>
      <c r="R6281" s="7">
        <f>Sales_Data[[#This Row],[Actul Bill Amount]]-Sales_Data[[#This Row],[ShippingCost]]</f>
        <v>85778.6</v>
      </c>
      <c r="S6281">
        <v>745</v>
      </c>
      <c r="T6281">
        <v>521.4</v>
      </c>
      <c r="U6281" t="s">
        <v>52</v>
      </c>
      <c r="V6281">
        <v>800</v>
      </c>
      <c r="W6281" t="s">
        <v>22</v>
      </c>
      <c r="X6281" t="str">
        <f t="shared" si="197"/>
        <v>Nagpur</v>
      </c>
    </row>
    <row r="6282" spans="1:24" x14ac:dyDescent="0.4">
      <c r="A6282">
        <v>106281</v>
      </c>
      <c r="B6282" s="5">
        <v>45985.518055555556</v>
      </c>
      <c r="C6282" s="3" t="str">
        <f>TEXT(Sales_Data[[#This Row],[OrderDate]],"mmmm")</f>
        <v>November</v>
      </c>
      <c r="D6282" s="3" t="str">
        <f t="shared" si="196"/>
        <v>2025</v>
      </c>
      <c r="E6282" t="s">
        <v>23</v>
      </c>
      <c r="F6282" t="s">
        <v>14</v>
      </c>
      <c r="G6282" t="s">
        <v>29</v>
      </c>
      <c r="H6282" t="s">
        <v>25</v>
      </c>
      <c r="I6282" t="s">
        <v>100</v>
      </c>
      <c r="J6282">
        <v>57</v>
      </c>
      <c r="K6282">
        <v>3200</v>
      </c>
      <c r="L6282" s="7">
        <f>Sales_Data[[#This Row],[OrderQuantity]] *Sales_Data[[#This Row],[UnitPrice]]</f>
        <v>182400</v>
      </c>
      <c r="M6282" s="7">
        <f>Sales_Data[[#This Row],[UnitPrice]]-Sales_Data[[#This Row],[UnitCost]]</f>
        <v>1200</v>
      </c>
      <c r="N6282" s="7">
        <f>Sales_Data[[#This Row],[Gross Revenue]]-Sales_Data[[#This Row],[Discount Amount ]]</f>
        <v>181200</v>
      </c>
      <c r="O6282" s="7">
        <f>Sales_Data[[#This Row],[OrderQuantity]] *Sales_Data[[#This Row],[UnitCost]]</f>
        <v>114000</v>
      </c>
      <c r="P6282" s="7">
        <f>Sales_Data[[#This Row],[ItemCost]] +Sales_Data[[#This Row],[ShippingCost]]</f>
        <v>114878.14</v>
      </c>
      <c r="Q6282" s="7">
        <f>Sales_Data[[#This Row],[Gross Revenue]]-Sales_Data[[#This Row],[TotalFinancialCost]]</f>
        <v>67521.86</v>
      </c>
      <c r="R6282" s="7">
        <f>Sales_Data[[#This Row],[Actul Bill Amount]]-Sales_Data[[#This Row],[ShippingCost]]</f>
        <v>180321.86</v>
      </c>
      <c r="S6282">
        <v>629</v>
      </c>
      <c r="T6282">
        <v>878.14</v>
      </c>
      <c r="U6282" t="s">
        <v>17</v>
      </c>
      <c r="V6282">
        <v>2000</v>
      </c>
      <c r="W6282" t="s">
        <v>27</v>
      </c>
      <c r="X6282" t="str">
        <f t="shared" si="197"/>
        <v>Mumbai</v>
      </c>
    </row>
    <row r="6283" spans="1:24" x14ac:dyDescent="0.4">
      <c r="A6283">
        <v>106282</v>
      </c>
      <c r="B6283" s="5">
        <v>45893.459027777775</v>
      </c>
      <c r="C6283" s="3" t="str">
        <f>TEXT(Sales_Data[[#This Row],[OrderDate]],"mmmm")</f>
        <v>August</v>
      </c>
      <c r="D6283" s="3" t="str">
        <f t="shared" si="196"/>
        <v>2025</v>
      </c>
      <c r="E6283" t="s">
        <v>48</v>
      </c>
      <c r="F6283" t="s">
        <v>55</v>
      </c>
      <c r="G6283" t="s">
        <v>29</v>
      </c>
      <c r="H6283" t="s">
        <v>37</v>
      </c>
      <c r="I6283" t="s">
        <v>100</v>
      </c>
      <c r="J6283">
        <v>29</v>
      </c>
      <c r="K6283">
        <v>1200</v>
      </c>
      <c r="L6283" s="7">
        <f>Sales_Data[[#This Row],[OrderQuantity]] *Sales_Data[[#This Row],[UnitPrice]]</f>
        <v>34800</v>
      </c>
      <c r="M6283" s="7">
        <f>Sales_Data[[#This Row],[UnitPrice]]-Sales_Data[[#This Row],[UnitCost]]</f>
        <v>400</v>
      </c>
      <c r="N6283" s="7">
        <f>Sales_Data[[#This Row],[Gross Revenue]]-Sales_Data[[#This Row],[Discount Amount ]]</f>
        <v>34400</v>
      </c>
      <c r="O6283" s="7">
        <f>Sales_Data[[#This Row],[OrderQuantity]] *Sales_Data[[#This Row],[UnitCost]]</f>
        <v>23200</v>
      </c>
      <c r="P6283" s="7">
        <f>Sales_Data[[#This Row],[ItemCost]] +Sales_Data[[#This Row],[ShippingCost]]</f>
        <v>23879.63</v>
      </c>
      <c r="Q6283" s="7">
        <f>Sales_Data[[#This Row],[Gross Revenue]]-Sales_Data[[#This Row],[TotalFinancialCost]]</f>
        <v>10920.369999999999</v>
      </c>
      <c r="R6283" s="7">
        <f>Sales_Data[[#This Row],[Actul Bill Amount]]-Sales_Data[[#This Row],[ShippingCost]]</f>
        <v>33720.370000000003</v>
      </c>
      <c r="S6283">
        <v>410</v>
      </c>
      <c r="T6283">
        <v>679.63</v>
      </c>
      <c r="U6283" t="s">
        <v>58</v>
      </c>
      <c r="V6283">
        <v>800</v>
      </c>
      <c r="W6283" t="s">
        <v>38</v>
      </c>
      <c r="X6283" t="str">
        <f t="shared" si="197"/>
        <v>Kolkata</v>
      </c>
    </row>
    <row r="6284" spans="1:24" x14ac:dyDescent="0.4">
      <c r="A6284">
        <v>106283</v>
      </c>
      <c r="B6284" s="5">
        <v>45871.068055555559</v>
      </c>
      <c r="C6284" s="3" t="str">
        <f>TEXT(Sales_Data[[#This Row],[OrderDate]],"mmmm")</f>
        <v>August</v>
      </c>
      <c r="D6284" s="3" t="str">
        <f t="shared" si="196"/>
        <v>2025</v>
      </c>
      <c r="E6284" t="s">
        <v>23</v>
      </c>
      <c r="F6284" t="s">
        <v>40</v>
      </c>
      <c r="G6284" t="s">
        <v>15</v>
      </c>
      <c r="H6284" t="s">
        <v>20</v>
      </c>
      <c r="I6284" t="s">
        <v>100</v>
      </c>
      <c r="J6284">
        <v>81</v>
      </c>
      <c r="K6284">
        <v>1500</v>
      </c>
      <c r="L6284" s="7">
        <f>Sales_Data[[#This Row],[OrderQuantity]] *Sales_Data[[#This Row],[UnitPrice]]</f>
        <v>121500</v>
      </c>
      <c r="M6284" s="7">
        <f>Sales_Data[[#This Row],[UnitPrice]]-Sales_Data[[#This Row],[UnitCost]]</f>
        <v>700</v>
      </c>
      <c r="N6284" s="7">
        <f>Sales_Data[[#This Row],[Gross Revenue]]-Sales_Data[[#This Row],[Discount Amount ]]</f>
        <v>120800</v>
      </c>
      <c r="O6284" s="7">
        <f>Sales_Data[[#This Row],[OrderQuantity]] *Sales_Data[[#This Row],[UnitCost]]</f>
        <v>64800</v>
      </c>
      <c r="P6284" s="7">
        <f>Sales_Data[[#This Row],[ItemCost]] +Sales_Data[[#This Row],[ShippingCost]]</f>
        <v>65416.58</v>
      </c>
      <c r="Q6284" s="7">
        <f>Sales_Data[[#This Row],[Gross Revenue]]-Sales_Data[[#This Row],[TotalFinancialCost]]</f>
        <v>56083.42</v>
      </c>
      <c r="R6284" s="7">
        <f>Sales_Data[[#This Row],[Actul Bill Amount]]-Sales_Data[[#This Row],[ShippingCost]]</f>
        <v>120183.42</v>
      </c>
      <c r="S6284">
        <v>1078</v>
      </c>
      <c r="T6284">
        <v>616.58000000000004</v>
      </c>
      <c r="U6284" t="s">
        <v>52</v>
      </c>
      <c r="V6284">
        <v>800</v>
      </c>
      <c r="W6284" t="s">
        <v>22</v>
      </c>
      <c r="X6284" t="str">
        <f t="shared" si="197"/>
        <v>Nagpur</v>
      </c>
    </row>
    <row r="6285" spans="1:24" x14ac:dyDescent="0.4">
      <c r="A6285">
        <v>106284</v>
      </c>
      <c r="B6285" s="5">
        <v>45742.800694444442</v>
      </c>
      <c r="C6285" s="3" t="str">
        <f>TEXT(Sales_Data[[#This Row],[OrderDate]],"mmmm")</f>
        <v>March</v>
      </c>
      <c r="D6285" s="3" t="str">
        <f t="shared" si="196"/>
        <v>2025</v>
      </c>
      <c r="E6285" t="s">
        <v>19</v>
      </c>
      <c r="F6285" t="s">
        <v>35</v>
      </c>
      <c r="G6285" t="s">
        <v>29</v>
      </c>
      <c r="H6285" t="s">
        <v>25</v>
      </c>
      <c r="I6285" t="s">
        <v>100</v>
      </c>
      <c r="J6285">
        <v>94</v>
      </c>
      <c r="K6285">
        <v>8500</v>
      </c>
      <c r="L6285" s="7">
        <f>Sales_Data[[#This Row],[OrderQuantity]] *Sales_Data[[#This Row],[UnitPrice]]</f>
        <v>799000</v>
      </c>
      <c r="M6285" s="7">
        <f>Sales_Data[[#This Row],[UnitPrice]]-Sales_Data[[#This Row],[UnitCost]]</f>
        <v>3000</v>
      </c>
      <c r="N6285" s="7">
        <f>Sales_Data[[#This Row],[Gross Revenue]]-Sales_Data[[#This Row],[Discount Amount ]]</f>
        <v>796000</v>
      </c>
      <c r="O6285" s="7">
        <f>Sales_Data[[#This Row],[OrderQuantity]] *Sales_Data[[#This Row],[UnitCost]]</f>
        <v>517000</v>
      </c>
      <c r="P6285" s="7">
        <f>Sales_Data[[#This Row],[ItemCost]] +Sales_Data[[#This Row],[ShippingCost]]</f>
        <v>517466.39</v>
      </c>
      <c r="Q6285" s="7">
        <f>Sales_Data[[#This Row],[Gross Revenue]]-Sales_Data[[#This Row],[TotalFinancialCost]]</f>
        <v>281533.61</v>
      </c>
      <c r="R6285" s="7">
        <f>Sales_Data[[#This Row],[Actul Bill Amount]]-Sales_Data[[#This Row],[ShippingCost]]</f>
        <v>795533.61</v>
      </c>
      <c r="S6285">
        <v>346</v>
      </c>
      <c r="T6285">
        <v>466.39</v>
      </c>
      <c r="U6285" t="s">
        <v>49</v>
      </c>
      <c r="V6285">
        <v>5500</v>
      </c>
      <c r="W6285" t="s">
        <v>27</v>
      </c>
      <c r="X6285" t="str">
        <f t="shared" si="197"/>
        <v>Mumbai</v>
      </c>
    </row>
    <row r="6286" spans="1:24" x14ac:dyDescent="0.4">
      <c r="A6286">
        <v>106285</v>
      </c>
      <c r="B6286" s="5">
        <v>45939.027777777781</v>
      </c>
      <c r="C6286" s="3" t="str">
        <f>TEXT(Sales_Data[[#This Row],[OrderDate]],"mmmm")</f>
        <v>October</v>
      </c>
      <c r="D6286" s="3" t="str">
        <f t="shared" si="196"/>
        <v>2025</v>
      </c>
      <c r="E6286" t="s">
        <v>19</v>
      </c>
      <c r="F6286" t="s">
        <v>35</v>
      </c>
      <c r="G6286" t="s">
        <v>31</v>
      </c>
      <c r="H6286" t="s">
        <v>16</v>
      </c>
      <c r="I6286" t="s">
        <v>100</v>
      </c>
      <c r="J6286">
        <v>89</v>
      </c>
      <c r="K6286">
        <v>12000</v>
      </c>
      <c r="L6286" s="7">
        <f>Sales_Data[[#This Row],[OrderQuantity]] *Sales_Data[[#This Row],[UnitPrice]]</f>
        <v>1068000</v>
      </c>
      <c r="M6286" s="7">
        <f>Sales_Data[[#This Row],[UnitPrice]]-Sales_Data[[#This Row],[UnitCost]]</f>
        <v>4000</v>
      </c>
      <c r="N6286" s="7">
        <f>Sales_Data[[#This Row],[Gross Revenue]]-Sales_Data[[#This Row],[Discount Amount ]]</f>
        <v>1064000</v>
      </c>
      <c r="O6286" s="7">
        <f>Sales_Data[[#This Row],[OrderQuantity]] *Sales_Data[[#This Row],[UnitCost]]</f>
        <v>712000</v>
      </c>
      <c r="P6286" s="7">
        <f>Sales_Data[[#This Row],[ItemCost]] +Sales_Data[[#This Row],[ShippingCost]]</f>
        <v>712419.8</v>
      </c>
      <c r="Q6286" s="7">
        <f>Sales_Data[[#This Row],[Gross Revenue]]-Sales_Data[[#This Row],[TotalFinancialCost]]</f>
        <v>355580.19999999995</v>
      </c>
      <c r="R6286" s="7">
        <f>Sales_Data[[#This Row],[Actul Bill Amount]]-Sales_Data[[#This Row],[ShippingCost]]</f>
        <v>1063580.2</v>
      </c>
      <c r="S6286">
        <v>632</v>
      </c>
      <c r="T6286">
        <v>419.8</v>
      </c>
      <c r="U6286" t="s">
        <v>36</v>
      </c>
      <c r="V6286">
        <v>8000</v>
      </c>
      <c r="W6286" t="s">
        <v>18</v>
      </c>
      <c r="X6286" t="str">
        <f t="shared" si="197"/>
        <v>Bengaluru</v>
      </c>
    </row>
    <row r="6287" spans="1:24" x14ac:dyDescent="0.4">
      <c r="A6287">
        <v>106286</v>
      </c>
      <c r="B6287" s="5">
        <v>45889.370833333334</v>
      </c>
      <c r="C6287" s="3" t="str">
        <f>TEXT(Sales_Data[[#This Row],[OrderDate]],"mmmm")</f>
        <v>August</v>
      </c>
      <c r="D6287" s="3" t="str">
        <f t="shared" si="196"/>
        <v>2025</v>
      </c>
      <c r="E6287" t="s">
        <v>45</v>
      </c>
      <c r="F6287" t="s">
        <v>43</v>
      </c>
      <c r="G6287" t="s">
        <v>15</v>
      </c>
      <c r="H6287" t="s">
        <v>16</v>
      </c>
      <c r="I6287" t="s">
        <v>100</v>
      </c>
      <c r="J6287">
        <v>9</v>
      </c>
      <c r="K6287">
        <v>4500</v>
      </c>
      <c r="L6287" s="7">
        <f>Sales_Data[[#This Row],[OrderQuantity]] *Sales_Data[[#This Row],[UnitPrice]]</f>
        <v>40500</v>
      </c>
      <c r="M6287" s="7">
        <f>Sales_Data[[#This Row],[UnitPrice]]-Sales_Data[[#This Row],[UnitCost]]</f>
        <v>2000</v>
      </c>
      <c r="N6287" s="7">
        <f>Sales_Data[[#This Row],[Gross Revenue]]-Sales_Data[[#This Row],[Discount Amount ]]</f>
        <v>38500</v>
      </c>
      <c r="O6287" s="7">
        <f>Sales_Data[[#This Row],[OrderQuantity]] *Sales_Data[[#This Row],[UnitCost]]</f>
        <v>22500</v>
      </c>
      <c r="P6287" s="7">
        <f>Sales_Data[[#This Row],[ItemCost]] +Sales_Data[[#This Row],[ShippingCost]]</f>
        <v>23792.06</v>
      </c>
      <c r="Q6287" s="7">
        <f>Sales_Data[[#This Row],[Gross Revenue]]-Sales_Data[[#This Row],[TotalFinancialCost]]</f>
        <v>16707.939999999999</v>
      </c>
      <c r="R6287" s="7">
        <f>Sales_Data[[#This Row],[Actul Bill Amount]]-Sales_Data[[#This Row],[ShippingCost]]</f>
        <v>37207.94</v>
      </c>
      <c r="S6287">
        <v>1048</v>
      </c>
      <c r="T6287">
        <v>1292.06</v>
      </c>
      <c r="U6287" t="s">
        <v>44</v>
      </c>
      <c r="V6287">
        <v>2500</v>
      </c>
      <c r="W6287" t="s">
        <v>18</v>
      </c>
      <c r="X6287" t="str">
        <f t="shared" si="197"/>
        <v>Bengaluru</v>
      </c>
    </row>
    <row r="6288" spans="1:24" x14ac:dyDescent="0.4">
      <c r="A6288">
        <v>106287</v>
      </c>
      <c r="B6288" s="5">
        <v>45742.113194444442</v>
      </c>
      <c r="C6288" s="3" t="str">
        <f>TEXT(Sales_Data[[#This Row],[OrderDate]],"mmmm")</f>
        <v>March</v>
      </c>
      <c r="D6288" s="3" t="str">
        <f t="shared" si="196"/>
        <v>2025</v>
      </c>
      <c r="E6288" t="s">
        <v>13</v>
      </c>
      <c r="F6288" t="s">
        <v>43</v>
      </c>
      <c r="G6288" t="s">
        <v>31</v>
      </c>
      <c r="H6288" t="s">
        <v>32</v>
      </c>
      <c r="I6288" t="s">
        <v>100</v>
      </c>
      <c r="J6288">
        <v>2</v>
      </c>
      <c r="K6288">
        <v>1800</v>
      </c>
      <c r="L6288" s="7">
        <f>Sales_Data[[#This Row],[OrderQuantity]] *Sales_Data[[#This Row],[UnitPrice]]</f>
        <v>3600</v>
      </c>
      <c r="M6288" s="7">
        <f>Sales_Data[[#This Row],[UnitPrice]]-Sales_Data[[#This Row],[UnitCost]]</f>
        <v>900</v>
      </c>
      <c r="N6288" s="7">
        <f>Sales_Data[[#This Row],[Gross Revenue]]-Sales_Data[[#This Row],[Discount Amount ]]</f>
        <v>2700</v>
      </c>
      <c r="O6288" s="7">
        <f>Sales_Data[[#This Row],[OrderQuantity]] *Sales_Data[[#This Row],[UnitCost]]</f>
        <v>1800</v>
      </c>
      <c r="P6288" s="7">
        <f>Sales_Data[[#This Row],[ItemCost]] +Sales_Data[[#This Row],[ShippingCost]]</f>
        <v>2040.28</v>
      </c>
      <c r="Q6288" s="7">
        <f>Sales_Data[[#This Row],[Gross Revenue]]-Sales_Data[[#This Row],[TotalFinancialCost]]</f>
        <v>1559.72</v>
      </c>
      <c r="R6288" s="7">
        <f>Sales_Data[[#This Row],[Actul Bill Amount]]-Sales_Data[[#This Row],[ShippingCost]]</f>
        <v>2459.7199999999998</v>
      </c>
      <c r="S6288">
        <v>1094</v>
      </c>
      <c r="T6288">
        <v>240.28</v>
      </c>
      <c r="U6288" t="s">
        <v>51</v>
      </c>
      <c r="V6288">
        <v>900</v>
      </c>
      <c r="W6288" t="s">
        <v>33</v>
      </c>
      <c r="X6288" t="str">
        <f t="shared" si="197"/>
        <v>Delhi</v>
      </c>
    </row>
    <row r="6289" spans="1:24" x14ac:dyDescent="0.4">
      <c r="A6289">
        <v>106288</v>
      </c>
      <c r="B6289" s="5">
        <v>45722.981249999997</v>
      </c>
      <c r="C6289" s="3" t="str">
        <f>TEXT(Sales_Data[[#This Row],[OrderDate]],"mmmm")</f>
        <v>March</v>
      </c>
      <c r="D6289" s="3" t="str">
        <f t="shared" si="196"/>
        <v>2025</v>
      </c>
      <c r="E6289" t="s">
        <v>50</v>
      </c>
      <c r="F6289" t="s">
        <v>46</v>
      </c>
      <c r="G6289" t="s">
        <v>15</v>
      </c>
      <c r="H6289" t="s">
        <v>37</v>
      </c>
      <c r="I6289" t="s">
        <v>100</v>
      </c>
      <c r="J6289">
        <v>63</v>
      </c>
      <c r="K6289">
        <v>15000</v>
      </c>
      <c r="L6289" s="7">
        <f>Sales_Data[[#This Row],[OrderQuantity]] *Sales_Data[[#This Row],[UnitPrice]]</f>
        <v>945000</v>
      </c>
      <c r="M6289" s="7">
        <f>Sales_Data[[#This Row],[UnitPrice]]-Sales_Data[[#This Row],[UnitCost]]</f>
        <v>5500</v>
      </c>
      <c r="N6289" s="7">
        <f>Sales_Data[[#This Row],[Gross Revenue]]-Sales_Data[[#This Row],[Discount Amount ]]</f>
        <v>939500</v>
      </c>
      <c r="O6289" s="7">
        <f>Sales_Data[[#This Row],[OrderQuantity]] *Sales_Data[[#This Row],[UnitCost]]</f>
        <v>598500</v>
      </c>
      <c r="P6289" s="7">
        <f>Sales_Data[[#This Row],[ItemCost]] +Sales_Data[[#This Row],[ShippingCost]]</f>
        <v>599399.31999999995</v>
      </c>
      <c r="Q6289" s="7">
        <f>Sales_Data[[#This Row],[Gross Revenue]]-Sales_Data[[#This Row],[TotalFinancialCost]]</f>
        <v>345600.68000000005</v>
      </c>
      <c r="R6289" s="7">
        <f>Sales_Data[[#This Row],[Actul Bill Amount]]-Sales_Data[[#This Row],[ShippingCost]]</f>
        <v>938600.68</v>
      </c>
      <c r="S6289">
        <v>414</v>
      </c>
      <c r="T6289">
        <v>899.32</v>
      </c>
      <c r="U6289" t="s">
        <v>53</v>
      </c>
      <c r="V6289">
        <v>9500</v>
      </c>
      <c r="W6289" t="s">
        <v>38</v>
      </c>
      <c r="X6289" t="str">
        <f t="shared" si="197"/>
        <v>Kolkata</v>
      </c>
    </row>
    <row r="6290" spans="1:24" x14ac:dyDescent="0.4">
      <c r="A6290">
        <v>106289</v>
      </c>
      <c r="B6290" s="5">
        <v>45791.806250000001</v>
      </c>
      <c r="C6290" s="3" t="str">
        <f>TEXT(Sales_Data[[#This Row],[OrderDate]],"mmmm")</f>
        <v>May</v>
      </c>
      <c r="D6290" s="3" t="str">
        <f t="shared" si="196"/>
        <v>2025</v>
      </c>
      <c r="E6290" t="s">
        <v>50</v>
      </c>
      <c r="F6290" t="s">
        <v>14</v>
      </c>
      <c r="G6290" t="s">
        <v>29</v>
      </c>
      <c r="H6290" t="s">
        <v>25</v>
      </c>
      <c r="I6290" t="s">
        <v>100</v>
      </c>
      <c r="J6290">
        <v>29</v>
      </c>
      <c r="K6290">
        <v>6500</v>
      </c>
      <c r="L6290" s="7">
        <f>Sales_Data[[#This Row],[OrderQuantity]] *Sales_Data[[#This Row],[UnitPrice]]</f>
        <v>188500</v>
      </c>
      <c r="M6290" s="7">
        <f>Sales_Data[[#This Row],[UnitPrice]]-Sales_Data[[#This Row],[UnitCost]]</f>
        <v>2300</v>
      </c>
      <c r="N6290" s="7">
        <f>Sales_Data[[#This Row],[Gross Revenue]]-Sales_Data[[#This Row],[Discount Amount ]]</f>
        <v>186200</v>
      </c>
      <c r="O6290" s="7">
        <f>Sales_Data[[#This Row],[OrderQuantity]] *Sales_Data[[#This Row],[UnitCost]]</f>
        <v>121800</v>
      </c>
      <c r="P6290" s="7">
        <f>Sales_Data[[#This Row],[ItemCost]] +Sales_Data[[#This Row],[ShippingCost]]</f>
        <v>123473.96</v>
      </c>
      <c r="Q6290" s="7">
        <f>Sales_Data[[#This Row],[Gross Revenue]]-Sales_Data[[#This Row],[TotalFinancialCost]]</f>
        <v>65026.039999999994</v>
      </c>
      <c r="R6290" s="7">
        <f>Sales_Data[[#This Row],[Actul Bill Amount]]-Sales_Data[[#This Row],[ShippingCost]]</f>
        <v>184526.04</v>
      </c>
      <c r="S6290">
        <v>1110</v>
      </c>
      <c r="T6290">
        <v>1673.96</v>
      </c>
      <c r="U6290" t="s">
        <v>21</v>
      </c>
      <c r="V6290">
        <v>4200</v>
      </c>
      <c r="W6290" t="s">
        <v>27</v>
      </c>
      <c r="X6290" t="str">
        <f t="shared" si="197"/>
        <v>Mumbai</v>
      </c>
    </row>
    <row r="6291" spans="1:24" x14ac:dyDescent="0.4">
      <c r="A6291">
        <v>106290</v>
      </c>
      <c r="B6291" s="5">
        <v>45808.231944444444</v>
      </c>
      <c r="C6291" s="3" t="str">
        <f>TEXT(Sales_Data[[#This Row],[OrderDate]],"mmmm")</f>
        <v>May</v>
      </c>
      <c r="D6291" s="3" t="str">
        <f t="shared" si="196"/>
        <v>2025</v>
      </c>
      <c r="E6291" t="s">
        <v>39</v>
      </c>
      <c r="F6291" t="s">
        <v>46</v>
      </c>
      <c r="G6291" t="s">
        <v>29</v>
      </c>
      <c r="H6291" t="s">
        <v>20</v>
      </c>
      <c r="I6291" t="s">
        <v>100</v>
      </c>
      <c r="J6291">
        <v>81</v>
      </c>
      <c r="K6291">
        <v>15000</v>
      </c>
      <c r="L6291" s="7">
        <f>Sales_Data[[#This Row],[OrderQuantity]] *Sales_Data[[#This Row],[UnitPrice]]</f>
        <v>1215000</v>
      </c>
      <c r="M6291" s="7">
        <f>Sales_Data[[#This Row],[UnitPrice]]-Sales_Data[[#This Row],[UnitCost]]</f>
        <v>5500</v>
      </c>
      <c r="N6291" s="7">
        <f>Sales_Data[[#This Row],[Gross Revenue]]-Sales_Data[[#This Row],[Discount Amount ]]</f>
        <v>1209500</v>
      </c>
      <c r="O6291" s="7">
        <f>Sales_Data[[#This Row],[OrderQuantity]] *Sales_Data[[#This Row],[UnitCost]]</f>
        <v>769500</v>
      </c>
      <c r="P6291" s="7">
        <f>Sales_Data[[#This Row],[ItemCost]] +Sales_Data[[#This Row],[ShippingCost]]</f>
        <v>770139.48</v>
      </c>
      <c r="Q6291" s="7">
        <f>Sales_Data[[#This Row],[Gross Revenue]]-Sales_Data[[#This Row],[TotalFinancialCost]]</f>
        <v>444860.52</v>
      </c>
      <c r="R6291" s="7">
        <f>Sales_Data[[#This Row],[Actul Bill Amount]]-Sales_Data[[#This Row],[ShippingCost]]</f>
        <v>1208860.52</v>
      </c>
      <c r="S6291">
        <v>977</v>
      </c>
      <c r="T6291">
        <v>639.48</v>
      </c>
      <c r="U6291" t="s">
        <v>53</v>
      </c>
      <c r="V6291">
        <v>9500</v>
      </c>
      <c r="W6291" t="s">
        <v>22</v>
      </c>
      <c r="X6291" t="str">
        <f t="shared" si="197"/>
        <v>Nagpur</v>
      </c>
    </row>
    <row r="6292" spans="1:24" x14ac:dyDescent="0.4">
      <c r="A6292">
        <v>106291</v>
      </c>
      <c r="B6292" s="5">
        <v>45772.428472222222</v>
      </c>
      <c r="C6292" s="3" t="str">
        <f>TEXT(Sales_Data[[#This Row],[OrderDate]],"mmmm")</f>
        <v>April</v>
      </c>
      <c r="D6292" s="3" t="str">
        <f t="shared" si="196"/>
        <v>2025</v>
      </c>
      <c r="E6292" t="s">
        <v>45</v>
      </c>
      <c r="F6292" t="s">
        <v>35</v>
      </c>
      <c r="G6292" t="s">
        <v>15</v>
      </c>
      <c r="H6292" t="s">
        <v>25</v>
      </c>
      <c r="I6292" t="s">
        <v>100</v>
      </c>
      <c r="J6292">
        <v>82</v>
      </c>
      <c r="K6292">
        <v>8500</v>
      </c>
      <c r="L6292" s="7">
        <f>Sales_Data[[#This Row],[OrderQuantity]] *Sales_Data[[#This Row],[UnitPrice]]</f>
        <v>697000</v>
      </c>
      <c r="M6292" s="7">
        <f>Sales_Data[[#This Row],[UnitPrice]]-Sales_Data[[#This Row],[UnitCost]]</f>
        <v>3000</v>
      </c>
      <c r="N6292" s="7">
        <f>Sales_Data[[#This Row],[Gross Revenue]]-Sales_Data[[#This Row],[Discount Amount ]]</f>
        <v>694000</v>
      </c>
      <c r="O6292" s="7">
        <f>Sales_Data[[#This Row],[OrderQuantity]] *Sales_Data[[#This Row],[UnitCost]]</f>
        <v>451000</v>
      </c>
      <c r="P6292" s="7">
        <f>Sales_Data[[#This Row],[ItemCost]] +Sales_Data[[#This Row],[ShippingCost]]</f>
        <v>451220.37</v>
      </c>
      <c r="Q6292" s="7">
        <f>Sales_Data[[#This Row],[Gross Revenue]]-Sales_Data[[#This Row],[TotalFinancialCost]]</f>
        <v>245779.63</v>
      </c>
      <c r="R6292" s="7">
        <f>Sales_Data[[#This Row],[Actul Bill Amount]]-Sales_Data[[#This Row],[ShippingCost]]</f>
        <v>693779.63</v>
      </c>
      <c r="S6292">
        <v>870</v>
      </c>
      <c r="T6292">
        <v>220.37</v>
      </c>
      <c r="U6292" t="s">
        <v>49</v>
      </c>
      <c r="V6292">
        <v>5500</v>
      </c>
      <c r="W6292" t="s">
        <v>27</v>
      </c>
      <c r="X6292" t="str">
        <f t="shared" si="197"/>
        <v>Mumbai</v>
      </c>
    </row>
    <row r="6293" spans="1:24" x14ac:dyDescent="0.4">
      <c r="A6293">
        <v>106292</v>
      </c>
      <c r="B6293" s="5">
        <v>45721.803472222222</v>
      </c>
      <c r="C6293" s="3" t="str">
        <f>TEXT(Sales_Data[[#This Row],[OrderDate]],"mmmm")</f>
        <v>March</v>
      </c>
      <c r="D6293" s="3" t="str">
        <f t="shared" si="196"/>
        <v>2025</v>
      </c>
      <c r="E6293" t="s">
        <v>39</v>
      </c>
      <c r="F6293" t="s">
        <v>46</v>
      </c>
      <c r="G6293" t="s">
        <v>29</v>
      </c>
      <c r="H6293" t="s">
        <v>25</v>
      </c>
      <c r="I6293" t="s">
        <v>100</v>
      </c>
      <c r="J6293">
        <v>1</v>
      </c>
      <c r="K6293">
        <v>15000</v>
      </c>
      <c r="L6293" s="7">
        <f>Sales_Data[[#This Row],[OrderQuantity]] *Sales_Data[[#This Row],[UnitPrice]]</f>
        <v>15000</v>
      </c>
      <c r="M6293" s="7">
        <f>Sales_Data[[#This Row],[UnitPrice]]-Sales_Data[[#This Row],[UnitCost]]</f>
        <v>5500</v>
      </c>
      <c r="N6293" s="7">
        <f>Sales_Data[[#This Row],[Gross Revenue]]-Sales_Data[[#This Row],[Discount Amount ]]</f>
        <v>9500</v>
      </c>
      <c r="O6293" s="7">
        <f>Sales_Data[[#This Row],[OrderQuantity]] *Sales_Data[[#This Row],[UnitCost]]</f>
        <v>9500</v>
      </c>
      <c r="P6293" s="7">
        <f>Sales_Data[[#This Row],[ItemCost]] +Sales_Data[[#This Row],[ShippingCost]]</f>
        <v>9904.85</v>
      </c>
      <c r="Q6293" s="7">
        <f>Sales_Data[[#This Row],[Gross Revenue]]-Sales_Data[[#This Row],[TotalFinancialCost]]</f>
        <v>5095.1499999999996</v>
      </c>
      <c r="R6293" s="7">
        <f>Sales_Data[[#This Row],[Actul Bill Amount]]-Sales_Data[[#This Row],[ShippingCost]]</f>
        <v>9095.15</v>
      </c>
      <c r="S6293">
        <v>902</v>
      </c>
      <c r="T6293">
        <v>404.85</v>
      </c>
      <c r="U6293" t="s">
        <v>53</v>
      </c>
      <c r="V6293">
        <v>9500</v>
      </c>
      <c r="W6293" t="s">
        <v>27</v>
      </c>
      <c r="X6293" t="str">
        <f t="shared" si="197"/>
        <v>Mumbai</v>
      </c>
    </row>
    <row r="6294" spans="1:24" x14ac:dyDescent="0.4">
      <c r="A6294">
        <v>106293</v>
      </c>
      <c r="B6294" s="5">
        <v>46000.795138888891</v>
      </c>
      <c r="C6294" s="3" t="str">
        <f>TEXT(Sales_Data[[#This Row],[OrderDate]],"mmmm")</f>
        <v>December</v>
      </c>
      <c r="D6294" s="3" t="str">
        <f t="shared" si="196"/>
        <v>2025</v>
      </c>
      <c r="E6294" t="s">
        <v>19</v>
      </c>
      <c r="F6294" t="s">
        <v>43</v>
      </c>
      <c r="G6294" t="s">
        <v>29</v>
      </c>
      <c r="H6294" t="s">
        <v>16</v>
      </c>
      <c r="I6294" t="s">
        <v>100</v>
      </c>
      <c r="J6294">
        <v>29</v>
      </c>
      <c r="K6294">
        <v>4500</v>
      </c>
      <c r="L6294" s="7">
        <f>Sales_Data[[#This Row],[OrderQuantity]] *Sales_Data[[#This Row],[UnitPrice]]</f>
        <v>130500</v>
      </c>
      <c r="M6294" s="7">
        <f>Sales_Data[[#This Row],[UnitPrice]]-Sales_Data[[#This Row],[UnitCost]]</f>
        <v>2000</v>
      </c>
      <c r="N6294" s="7">
        <f>Sales_Data[[#This Row],[Gross Revenue]]-Sales_Data[[#This Row],[Discount Amount ]]</f>
        <v>128500</v>
      </c>
      <c r="O6294" s="7">
        <f>Sales_Data[[#This Row],[OrderQuantity]] *Sales_Data[[#This Row],[UnitCost]]</f>
        <v>72500</v>
      </c>
      <c r="P6294" s="7">
        <f>Sales_Data[[#This Row],[ItemCost]] +Sales_Data[[#This Row],[ShippingCost]]</f>
        <v>73502.210000000006</v>
      </c>
      <c r="Q6294" s="7">
        <f>Sales_Data[[#This Row],[Gross Revenue]]-Sales_Data[[#This Row],[TotalFinancialCost]]</f>
        <v>56997.789999999994</v>
      </c>
      <c r="R6294" s="7">
        <f>Sales_Data[[#This Row],[Actul Bill Amount]]-Sales_Data[[#This Row],[ShippingCost]]</f>
        <v>127497.79</v>
      </c>
      <c r="S6294">
        <v>829</v>
      </c>
      <c r="T6294">
        <v>1002.21</v>
      </c>
      <c r="U6294" t="s">
        <v>44</v>
      </c>
      <c r="V6294">
        <v>2500</v>
      </c>
      <c r="W6294" t="s">
        <v>18</v>
      </c>
      <c r="X6294" t="str">
        <f t="shared" si="197"/>
        <v>Bengaluru</v>
      </c>
    </row>
    <row r="6295" spans="1:24" x14ac:dyDescent="0.4">
      <c r="A6295">
        <v>106294</v>
      </c>
      <c r="B6295" s="5">
        <v>46020.425694444442</v>
      </c>
      <c r="C6295" s="3" t="str">
        <f>TEXT(Sales_Data[[#This Row],[OrderDate]],"mmmm")</f>
        <v>December</v>
      </c>
      <c r="D6295" s="3" t="str">
        <f t="shared" si="196"/>
        <v>2025</v>
      </c>
      <c r="E6295" t="s">
        <v>39</v>
      </c>
      <c r="F6295" t="s">
        <v>28</v>
      </c>
      <c r="G6295" t="s">
        <v>31</v>
      </c>
      <c r="H6295" t="s">
        <v>37</v>
      </c>
      <c r="I6295" t="s">
        <v>100</v>
      </c>
      <c r="J6295">
        <v>81</v>
      </c>
      <c r="K6295">
        <v>2500</v>
      </c>
      <c r="L6295" s="7">
        <f>Sales_Data[[#This Row],[OrderQuantity]] *Sales_Data[[#This Row],[UnitPrice]]</f>
        <v>202500</v>
      </c>
      <c r="M6295" s="7">
        <f>Sales_Data[[#This Row],[UnitPrice]]-Sales_Data[[#This Row],[UnitCost]]</f>
        <v>1000</v>
      </c>
      <c r="N6295" s="7">
        <f>Sales_Data[[#This Row],[Gross Revenue]]-Sales_Data[[#This Row],[Discount Amount ]]</f>
        <v>201500</v>
      </c>
      <c r="O6295" s="7">
        <f>Sales_Data[[#This Row],[OrderQuantity]] *Sales_Data[[#This Row],[UnitCost]]</f>
        <v>121500</v>
      </c>
      <c r="P6295" s="7">
        <f>Sales_Data[[#This Row],[ItemCost]] +Sales_Data[[#This Row],[ShippingCost]]</f>
        <v>122578.74</v>
      </c>
      <c r="Q6295" s="7">
        <f>Sales_Data[[#This Row],[Gross Revenue]]-Sales_Data[[#This Row],[TotalFinancialCost]]</f>
        <v>79921.259999999995</v>
      </c>
      <c r="R6295" s="7">
        <f>Sales_Data[[#This Row],[Actul Bill Amount]]-Sales_Data[[#This Row],[ShippingCost]]</f>
        <v>200421.26</v>
      </c>
      <c r="S6295">
        <v>427</v>
      </c>
      <c r="T6295">
        <v>1078.74</v>
      </c>
      <c r="U6295" t="s">
        <v>54</v>
      </c>
      <c r="V6295">
        <v>1500</v>
      </c>
      <c r="W6295" t="s">
        <v>38</v>
      </c>
      <c r="X6295" t="str">
        <f t="shared" si="197"/>
        <v>Kolkata</v>
      </c>
    </row>
    <row r="6296" spans="1:24" x14ac:dyDescent="0.4">
      <c r="A6296">
        <v>106295</v>
      </c>
      <c r="B6296" s="5">
        <v>46009.613888888889</v>
      </c>
      <c r="C6296" s="3" t="str">
        <f>TEXT(Sales_Data[[#This Row],[OrderDate]],"mmmm")</f>
        <v>December</v>
      </c>
      <c r="D6296" s="3" t="str">
        <f t="shared" si="196"/>
        <v>2025</v>
      </c>
      <c r="E6296" t="s">
        <v>34</v>
      </c>
      <c r="F6296" t="s">
        <v>35</v>
      </c>
      <c r="G6296" t="s">
        <v>31</v>
      </c>
      <c r="H6296" t="s">
        <v>25</v>
      </c>
      <c r="I6296" t="s">
        <v>100</v>
      </c>
      <c r="J6296">
        <v>75</v>
      </c>
      <c r="K6296">
        <v>12000</v>
      </c>
      <c r="L6296" s="7">
        <f>Sales_Data[[#This Row],[OrderQuantity]] *Sales_Data[[#This Row],[UnitPrice]]</f>
        <v>900000</v>
      </c>
      <c r="M6296" s="7">
        <f>Sales_Data[[#This Row],[UnitPrice]]-Sales_Data[[#This Row],[UnitCost]]</f>
        <v>4000</v>
      </c>
      <c r="N6296" s="7">
        <f>Sales_Data[[#This Row],[Gross Revenue]]-Sales_Data[[#This Row],[Discount Amount ]]</f>
        <v>896000</v>
      </c>
      <c r="O6296" s="7">
        <f>Sales_Data[[#This Row],[OrderQuantity]] *Sales_Data[[#This Row],[UnitCost]]</f>
        <v>600000</v>
      </c>
      <c r="P6296" s="7">
        <f>Sales_Data[[#This Row],[ItemCost]] +Sales_Data[[#This Row],[ShippingCost]]</f>
        <v>600917.38</v>
      </c>
      <c r="Q6296" s="7">
        <f>Sales_Data[[#This Row],[Gross Revenue]]-Sales_Data[[#This Row],[TotalFinancialCost]]</f>
        <v>299082.62</v>
      </c>
      <c r="R6296" s="7">
        <f>Sales_Data[[#This Row],[Actul Bill Amount]]-Sales_Data[[#This Row],[ShippingCost]]</f>
        <v>895082.62</v>
      </c>
      <c r="S6296">
        <v>645</v>
      </c>
      <c r="T6296">
        <v>917.38</v>
      </c>
      <c r="U6296" t="s">
        <v>36</v>
      </c>
      <c r="V6296">
        <v>8000</v>
      </c>
      <c r="W6296" t="s">
        <v>27</v>
      </c>
      <c r="X6296" t="str">
        <f t="shared" si="197"/>
        <v>Mumbai</v>
      </c>
    </row>
    <row r="6297" spans="1:24" x14ac:dyDescent="0.4">
      <c r="A6297">
        <v>106296</v>
      </c>
      <c r="B6297" s="5">
        <v>45815.245138888888</v>
      </c>
      <c r="C6297" s="3" t="str">
        <f>TEXT(Sales_Data[[#This Row],[OrderDate]],"mmmm")</f>
        <v>June</v>
      </c>
      <c r="D6297" s="3" t="str">
        <f t="shared" si="196"/>
        <v>2025</v>
      </c>
      <c r="E6297" t="s">
        <v>39</v>
      </c>
      <c r="F6297" t="s">
        <v>43</v>
      </c>
      <c r="G6297" t="s">
        <v>31</v>
      </c>
      <c r="H6297" t="s">
        <v>32</v>
      </c>
      <c r="I6297" t="s">
        <v>100</v>
      </c>
      <c r="J6297">
        <v>83</v>
      </c>
      <c r="K6297">
        <v>4500</v>
      </c>
      <c r="L6297" s="7">
        <f>Sales_Data[[#This Row],[OrderQuantity]] *Sales_Data[[#This Row],[UnitPrice]]</f>
        <v>373500</v>
      </c>
      <c r="M6297" s="7">
        <f>Sales_Data[[#This Row],[UnitPrice]]-Sales_Data[[#This Row],[UnitCost]]</f>
        <v>2000</v>
      </c>
      <c r="N6297" s="7">
        <f>Sales_Data[[#This Row],[Gross Revenue]]-Sales_Data[[#This Row],[Discount Amount ]]</f>
        <v>371500</v>
      </c>
      <c r="O6297" s="7">
        <f>Sales_Data[[#This Row],[OrderQuantity]] *Sales_Data[[#This Row],[UnitCost]]</f>
        <v>207500</v>
      </c>
      <c r="P6297" s="7">
        <f>Sales_Data[[#This Row],[ItemCost]] +Sales_Data[[#This Row],[ShippingCost]]</f>
        <v>207870.13</v>
      </c>
      <c r="Q6297" s="7">
        <f>Sales_Data[[#This Row],[Gross Revenue]]-Sales_Data[[#This Row],[TotalFinancialCost]]</f>
        <v>165629.87</v>
      </c>
      <c r="R6297" s="7">
        <f>Sales_Data[[#This Row],[Actul Bill Amount]]-Sales_Data[[#This Row],[ShippingCost]]</f>
        <v>371129.87</v>
      </c>
      <c r="S6297">
        <v>826</v>
      </c>
      <c r="T6297">
        <v>370.13</v>
      </c>
      <c r="U6297" t="s">
        <v>44</v>
      </c>
      <c r="V6297">
        <v>2500</v>
      </c>
      <c r="W6297" t="s">
        <v>33</v>
      </c>
      <c r="X6297" t="str">
        <f t="shared" si="197"/>
        <v>Delhi</v>
      </c>
    </row>
    <row r="6298" spans="1:24" x14ac:dyDescent="0.4">
      <c r="A6298">
        <v>106297</v>
      </c>
      <c r="B6298" s="5">
        <v>45734.29583333333</v>
      </c>
      <c r="C6298" s="3" t="str">
        <f>TEXT(Sales_Data[[#This Row],[OrderDate]],"mmmm")</f>
        <v>March</v>
      </c>
      <c r="D6298" s="3" t="str">
        <f t="shared" si="196"/>
        <v>2025</v>
      </c>
      <c r="E6298" t="s">
        <v>23</v>
      </c>
      <c r="F6298" t="s">
        <v>24</v>
      </c>
      <c r="G6298" t="s">
        <v>15</v>
      </c>
      <c r="H6298" t="s">
        <v>25</v>
      </c>
      <c r="I6298" t="s">
        <v>100</v>
      </c>
      <c r="J6298">
        <v>59</v>
      </c>
      <c r="K6298">
        <v>3500</v>
      </c>
      <c r="L6298" s="7">
        <f>Sales_Data[[#This Row],[OrderQuantity]] *Sales_Data[[#This Row],[UnitPrice]]</f>
        <v>206500</v>
      </c>
      <c r="M6298" s="7">
        <f>Sales_Data[[#This Row],[UnitPrice]]-Sales_Data[[#This Row],[UnitCost]]</f>
        <v>1300</v>
      </c>
      <c r="N6298" s="7">
        <f>Sales_Data[[#This Row],[Gross Revenue]]-Sales_Data[[#This Row],[Discount Amount ]]</f>
        <v>205200</v>
      </c>
      <c r="O6298" s="7">
        <f>Sales_Data[[#This Row],[OrderQuantity]] *Sales_Data[[#This Row],[UnitCost]]</f>
        <v>129800</v>
      </c>
      <c r="P6298" s="7">
        <f>Sales_Data[[#This Row],[ItemCost]] +Sales_Data[[#This Row],[ShippingCost]]</f>
        <v>130442.81</v>
      </c>
      <c r="Q6298" s="7">
        <f>Sales_Data[[#This Row],[Gross Revenue]]-Sales_Data[[#This Row],[TotalFinancialCost]]</f>
        <v>76057.19</v>
      </c>
      <c r="R6298" s="7">
        <f>Sales_Data[[#This Row],[Actul Bill Amount]]-Sales_Data[[#This Row],[ShippingCost]]</f>
        <v>204557.19</v>
      </c>
      <c r="S6298">
        <v>535</v>
      </c>
      <c r="T6298">
        <v>642.80999999999995</v>
      </c>
      <c r="U6298" t="s">
        <v>59</v>
      </c>
      <c r="V6298">
        <v>2200</v>
      </c>
      <c r="W6298" t="s">
        <v>27</v>
      </c>
      <c r="X6298" t="str">
        <f t="shared" si="197"/>
        <v>Mumbai</v>
      </c>
    </row>
    <row r="6299" spans="1:24" x14ac:dyDescent="0.4">
      <c r="A6299">
        <v>106298</v>
      </c>
      <c r="B6299" s="5">
        <v>45803.350694444445</v>
      </c>
      <c r="C6299" s="3" t="str">
        <f>TEXT(Sales_Data[[#This Row],[OrderDate]],"mmmm")</f>
        <v>May</v>
      </c>
      <c r="D6299" s="3" t="str">
        <f t="shared" si="196"/>
        <v>2025</v>
      </c>
      <c r="E6299" t="s">
        <v>42</v>
      </c>
      <c r="F6299" t="s">
        <v>14</v>
      </c>
      <c r="G6299" t="s">
        <v>15</v>
      </c>
      <c r="H6299" t="s">
        <v>37</v>
      </c>
      <c r="I6299" t="s">
        <v>100</v>
      </c>
      <c r="J6299">
        <v>15</v>
      </c>
      <c r="K6299">
        <v>3200</v>
      </c>
      <c r="L6299" s="7">
        <f>Sales_Data[[#This Row],[OrderQuantity]] *Sales_Data[[#This Row],[UnitPrice]]</f>
        <v>48000</v>
      </c>
      <c r="M6299" s="7">
        <f>Sales_Data[[#This Row],[UnitPrice]]-Sales_Data[[#This Row],[UnitCost]]</f>
        <v>1200</v>
      </c>
      <c r="N6299" s="7">
        <f>Sales_Data[[#This Row],[Gross Revenue]]-Sales_Data[[#This Row],[Discount Amount ]]</f>
        <v>46800</v>
      </c>
      <c r="O6299" s="7">
        <f>Sales_Data[[#This Row],[OrderQuantity]] *Sales_Data[[#This Row],[UnitCost]]</f>
        <v>30000</v>
      </c>
      <c r="P6299" s="7">
        <f>Sales_Data[[#This Row],[ItemCost]] +Sales_Data[[#This Row],[ShippingCost]]</f>
        <v>31229.89</v>
      </c>
      <c r="Q6299" s="7">
        <f>Sales_Data[[#This Row],[Gross Revenue]]-Sales_Data[[#This Row],[TotalFinancialCost]]</f>
        <v>16770.11</v>
      </c>
      <c r="R6299" s="7">
        <f>Sales_Data[[#This Row],[Actul Bill Amount]]-Sales_Data[[#This Row],[ShippingCost]]</f>
        <v>45570.11</v>
      </c>
      <c r="S6299">
        <v>400</v>
      </c>
      <c r="T6299">
        <v>1229.8900000000001</v>
      </c>
      <c r="U6299" t="s">
        <v>17</v>
      </c>
      <c r="V6299">
        <v>2000</v>
      </c>
      <c r="W6299" t="s">
        <v>38</v>
      </c>
      <c r="X6299" t="str">
        <f t="shared" si="197"/>
        <v>Kolkata</v>
      </c>
    </row>
    <row r="6300" spans="1:24" x14ac:dyDescent="0.4">
      <c r="A6300">
        <v>106299</v>
      </c>
      <c r="B6300" s="5">
        <v>46000.745833333334</v>
      </c>
      <c r="C6300" s="3" t="str">
        <f>TEXT(Sales_Data[[#This Row],[OrderDate]],"mmmm")</f>
        <v>December</v>
      </c>
      <c r="D6300" s="3" t="str">
        <f t="shared" si="196"/>
        <v>2025</v>
      </c>
      <c r="E6300" t="s">
        <v>39</v>
      </c>
      <c r="F6300" t="s">
        <v>55</v>
      </c>
      <c r="G6300" t="s">
        <v>31</v>
      </c>
      <c r="H6300" t="s">
        <v>20</v>
      </c>
      <c r="I6300" t="s">
        <v>100</v>
      </c>
      <c r="J6300">
        <v>85</v>
      </c>
      <c r="K6300">
        <v>1200</v>
      </c>
      <c r="L6300" s="7">
        <f>Sales_Data[[#This Row],[OrderQuantity]] *Sales_Data[[#This Row],[UnitPrice]]</f>
        <v>102000</v>
      </c>
      <c r="M6300" s="7">
        <f>Sales_Data[[#This Row],[UnitPrice]]-Sales_Data[[#This Row],[UnitCost]]</f>
        <v>400</v>
      </c>
      <c r="N6300" s="7">
        <f>Sales_Data[[#This Row],[Gross Revenue]]-Sales_Data[[#This Row],[Discount Amount ]]</f>
        <v>101600</v>
      </c>
      <c r="O6300" s="7">
        <f>Sales_Data[[#This Row],[OrderQuantity]] *Sales_Data[[#This Row],[UnitCost]]</f>
        <v>68000</v>
      </c>
      <c r="P6300" s="7">
        <f>Sales_Data[[#This Row],[ItemCost]] +Sales_Data[[#This Row],[ShippingCost]]</f>
        <v>69994.66</v>
      </c>
      <c r="Q6300" s="7">
        <f>Sales_Data[[#This Row],[Gross Revenue]]-Sales_Data[[#This Row],[TotalFinancialCost]]</f>
        <v>32005.339999999997</v>
      </c>
      <c r="R6300" s="7">
        <f>Sales_Data[[#This Row],[Actul Bill Amount]]-Sales_Data[[#This Row],[ShippingCost]]</f>
        <v>99605.34</v>
      </c>
      <c r="S6300">
        <v>1148</v>
      </c>
      <c r="T6300">
        <v>1994.66</v>
      </c>
      <c r="U6300" t="s">
        <v>58</v>
      </c>
      <c r="V6300">
        <v>800</v>
      </c>
      <c r="W6300" t="s">
        <v>22</v>
      </c>
      <c r="X6300" t="str">
        <f t="shared" si="197"/>
        <v>Nagpur</v>
      </c>
    </row>
    <row r="6301" spans="1:24" x14ac:dyDescent="0.4">
      <c r="A6301">
        <v>106300</v>
      </c>
      <c r="B6301" s="5">
        <v>45882.225694444445</v>
      </c>
      <c r="C6301" s="3" t="str">
        <f>TEXT(Sales_Data[[#This Row],[OrderDate]],"mmmm")</f>
        <v>August</v>
      </c>
      <c r="D6301" s="3" t="str">
        <f t="shared" si="196"/>
        <v>2025</v>
      </c>
      <c r="E6301" t="s">
        <v>19</v>
      </c>
      <c r="F6301" t="s">
        <v>43</v>
      </c>
      <c r="G6301" t="s">
        <v>29</v>
      </c>
      <c r="H6301" t="s">
        <v>25</v>
      </c>
      <c r="I6301" t="s">
        <v>100</v>
      </c>
      <c r="J6301">
        <v>91</v>
      </c>
      <c r="K6301">
        <v>2800</v>
      </c>
      <c r="L6301" s="7">
        <f>Sales_Data[[#This Row],[OrderQuantity]] *Sales_Data[[#This Row],[UnitPrice]]</f>
        <v>254800</v>
      </c>
      <c r="M6301" s="7">
        <f>Sales_Data[[#This Row],[UnitPrice]]-Sales_Data[[#This Row],[UnitCost]]</f>
        <v>1300</v>
      </c>
      <c r="N6301" s="7">
        <f>Sales_Data[[#This Row],[Gross Revenue]]-Sales_Data[[#This Row],[Discount Amount ]]</f>
        <v>253500</v>
      </c>
      <c r="O6301" s="7">
        <f>Sales_Data[[#This Row],[OrderQuantity]] *Sales_Data[[#This Row],[UnitCost]]</f>
        <v>136500</v>
      </c>
      <c r="P6301" s="7">
        <f>Sales_Data[[#This Row],[ItemCost]] +Sales_Data[[#This Row],[ShippingCost]]</f>
        <v>137080.18</v>
      </c>
      <c r="Q6301" s="7">
        <f>Sales_Data[[#This Row],[Gross Revenue]]-Sales_Data[[#This Row],[TotalFinancialCost]]</f>
        <v>117719.82</v>
      </c>
      <c r="R6301" s="7">
        <f>Sales_Data[[#This Row],[Actul Bill Amount]]-Sales_Data[[#This Row],[ShippingCost]]</f>
        <v>252919.82</v>
      </c>
      <c r="S6301">
        <v>356</v>
      </c>
      <c r="T6301">
        <v>580.17999999999995</v>
      </c>
      <c r="U6301" t="s">
        <v>61</v>
      </c>
      <c r="V6301">
        <v>1500</v>
      </c>
      <c r="W6301" t="s">
        <v>27</v>
      </c>
      <c r="X6301" t="str">
        <f t="shared" si="197"/>
        <v>Mumbai</v>
      </c>
    </row>
    <row r="6302" spans="1:24" x14ac:dyDescent="0.4">
      <c r="A6302">
        <v>106301</v>
      </c>
      <c r="B6302" s="5">
        <v>45970.695138888892</v>
      </c>
      <c r="C6302" s="3" t="str">
        <f>TEXT(Sales_Data[[#This Row],[OrderDate]],"mmmm")</f>
        <v>November</v>
      </c>
      <c r="D6302" s="3" t="str">
        <f t="shared" si="196"/>
        <v>2025</v>
      </c>
      <c r="E6302" t="s">
        <v>42</v>
      </c>
      <c r="F6302" t="s">
        <v>28</v>
      </c>
      <c r="G6302" t="s">
        <v>15</v>
      </c>
      <c r="H6302" t="s">
        <v>32</v>
      </c>
      <c r="I6302" t="s">
        <v>100</v>
      </c>
      <c r="J6302">
        <v>37</v>
      </c>
      <c r="K6302">
        <v>2500</v>
      </c>
      <c r="L6302" s="7">
        <f>Sales_Data[[#This Row],[OrderQuantity]] *Sales_Data[[#This Row],[UnitPrice]]</f>
        <v>92500</v>
      </c>
      <c r="M6302" s="7">
        <f>Sales_Data[[#This Row],[UnitPrice]]-Sales_Data[[#This Row],[UnitCost]]</f>
        <v>1000</v>
      </c>
      <c r="N6302" s="7">
        <f>Sales_Data[[#This Row],[Gross Revenue]]-Sales_Data[[#This Row],[Discount Amount ]]</f>
        <v>91500</v>
      </c>
      <c r="O6302" s="7">
        <f>Sales_Data[[#This Row],[OrderQuantity]] *Sales_Data[[#This Row],[UnitCost]]</f>
        <v>55500</v>
      </c>
      <c r="P6302" s="7">
        <f>Sales_Data[[#This Row],[ItemCost]] +Sales_Data[[#This Row],[ShippingCost]]</f>
        <v>56265.24</v>
      </c>
      <c r="Q6302" s="7">
        <f>Sales_Data[[#This Row],[Gross Revenue]]-Sales_Data[[#This Row],[TotalFinancialCost]]</f>
        <v>36234.76</v>
      </c>
      <c r="R6302" s="7">
        <f>Sales_Data[[#This Row],[Actul Bill Amount]]-Sales_Data[[#This Row],[ShippingCost]]</f>
        <v>90734.76</v>
      </c>
      <c r="S6302">
        <v>456</v>
      </c>
      <c r="T6302">
        <v>765.24</v>
      </c>
      <c r="U6302" t="s">
        <v>54</v>
      </c>
      <c r="V6302">
        <v>1500</v>
      </c>
      <c r="W6302" t="s">
        <v>33</v>
      </c>
      <c r="X6302" t="str">
        <f t="shared" si="197"/>
        <v>Delhi</v>
      </c>
    </row>
    <row r="6303" spans="1:24" x14ac:dyDescent="0.4">
      <c r="A6303">
        <v>106302</v>
      </c>
      <c r="B6303" s="5">
        <v>45760.930555555555</v>
      </c>
      <c r="C6303" s="3" t="str">
        <f>TEXT(Sales_Data[[#This Row],[OrderDate]],"mmmm")</f>
        <v>April</v>
      </c>
      <c r="D6303" s="3" t="str">
        <f t="shared" si="196"/>
        <v>2025</v>
      </c>
      <c r="E6303" t="s">
        <v>19</v>
      </c>
      <c r="F6303" t="s">
        <v>28</v>
      </c>
      <c r="G6303" t="s">
        <v>15</v>
      </c>
      <c r="H6303" t="s">
        <v>25</v>
      </c>
      <c r="I6303" t="s">
        <v>100</v>
      </c>
      <c r="J6303">
        <v>90</v>
      </c>
      <c r="K6303">
        <v>450</v>
      </c>
      <c r="L6303" s="7">
        <f>Sales_Data[[#This Row],[OrderQuantity]] *Sales_Data[[#This Row],[UnitPrice]]</f>
        <v>40500</v>
      </c>
      <c r="M6303" s="7">
        <f>Sales_Data[[#This Row],[UnitPrice]]-Sales_Data[[#This Row],[UnitCost]]</f>
        <v>250</v>
      </c>
      <c r="N6303" s="7">
        <f>Sales_Data[[#This Row],[Gross Revenue]]-Sales_Data[[#This Row],[Discount Amount ]]</f>
        <v>40250</v>
      </c>
      <c r="O6303" s="7">
        <f>Sales_Data[[#This Row],[OrderQuantity]] *Sales_Data[[#This Row],[UnitCost]]</f>
        <v>18000</v>
      </c>
      <c r="P6303" s="7">
        <f>Sales_Data[[#This Row],[ItemCost]] +Sales_Data[[#This Row],[ShippingCost]]</f>
        <v>19001.02</v>
      </c>
      <c r="Q6303" s="7">
        <f>Sales_Data[[#This Row],[Gross Revenue]]-Sales_Data[[#This Row],[TotalFinancialCost]]</f>
        <v>21498.98</v>
      </c>
      <c r="R6303" s="7">
        <f>Sales_Data[[#This Row],[Actul Bill Amount]]-Sales_Data[[#This Row],[ShippingCost]]</f>
        <v>39248.980000000003</v>
      </c>
      <c r="S6303">
        <v>338</v>
      </c>
      <c r="T6303">
        <v>1001.02</v>
      </c>
      <c r="U6303" t="s">
        <v>30</v>
      </c>
      <c r="V6303">
        <v>200</v>
      </c>
      <c r="W6303" t="s">
        <v>27</v>
      </c>
      <c r="X6303" t="str">
        <f t="shared" si="197"/>
        <v>Mumbai</v>
      </c>
    </row>
    <row r="6304" spans="1:24" x14ac:dyDescent="0.4">
      <c r="A6304">
        <v>106303</v>
      </c>
      <c r="B6304" s="5">
        <v>46004.638194444444</v>
      </c>
      <c r="C6304" s="3" t="str">
        <f>TEXT(Sales_Data[[#This Row],[OrderDate]],"mmmm")</f>
        <v>December</v>
      </c>
      <c r="D6304" s="3" t="str">
        <f t="shared" si="196"/>
        <v>2025</v>
      </c>
      <c r="E6304" t="s">
        <v>48</v>
      </c>
      <c r="F6304" t="s">
        <v>43</v>
      </c>
      <c r="G6304" t="s">
        <v>15</v>
      </c>
      <c r="H6304" t="s">
        <v>37</v>
      </c>
      <c r="I6304" t="s">
        <v>100</v>
      </c>
      <c r="J6304">
        <v>4</v>
      </c>
      <c r="K6304">
        <v>1800</v>
      </c>
      <c r="L6304" s="7">
        <f>Sales_Data[[#This Row],[OrderQuantity]] *Sales_Data[[#This Row],[UnitPrice]]</f>
        <v>7200</v>
      </c>
      <c r="M6304" s="7">
        <f>Sales_Data[[#This Row],[UnitPrice]]-Sales_Data[[#This Row],[UnitCost]]</f>
        <v>900</v>
      </c>
      <c r="N6304" s="7">
        <f>Sales_Data[[#This Row],[Gross Revenue]]-Sales_Data[[#This Row],[Discount Amount ]]</f>
        <v>6300</v>
      </c>
      <c r="O6304" s="7">
        <f>Sales_Data[[#This Row],[OrderQuantity]] *Sales_Data[[#This Row],[UnitCost]]</f>
        <v>3600</v>
      </c>
      <c r="P6304" s="7">
        <f>Sales_Data[[#This Row],[ItemCost]] +Sales_Data[[#This Row],[ShippingCost]]</f>
        <v>4353.16</v>
      </c>
      <c r="Q6304" s="7">
        <f>Sales_Data[[#This Row],[Gross Revenue]]-Sales_Data[[#This Row],[TotalFinancialCost]]</f>
        <v>2846.84</v>
      </c>
      <c r="R6304" s="7">
        <f>Sales_Data[[#This Row],[Actul Bill Amount]]-Sales_Data[[#This Row],[ShippingCost]]</f>
        <v>5546.84</v>
      </c>
      <c r="S6304">
        <v>586</v>
      </c>
      <c r="T6304">
        <v>753.16</v>
      </c>
      <c r="U6304" t="s">
        <v>51</v>
      </c>
      <c r="V6304">
        <v>900</v>
      </c>
      <c r="W6304" t="s">
        <v>38</v>
      </c>
      <c r="X6304" t="str">
        <f t="shared" si="197"/>
        <v>Kolkata</v>
      </c>
    </row>
    <row r="6305" spans="1:24" x14ac:dyDescent="0.4">
      <c r="A6305">
        <v>106304</v>
      </c>
      <c r="B6305" s="5">
        <v>45958.75277777778</v>
      </c>
      <c r="C6305" s="3" t="str">
        <f>TEXT(Sales_Data[[#This Row],[OrderDate]],"mmmm")</f>
        <v>October</v>
      </c>
      <c r="D6305" s="3" t="str">
        <f t="shared" si="196"/>
        <v>2025</v>
      </c>
      <c r="E6305" t="s">
        <v>23</v>
      </c>
      <c r="F6305" t="s">
        <v>14</v>
      </c>
      <c r="G6305" t="s">
        <v>15</v>
      </c>
      <c r="H6305" t="s">
        <v>37</v>
      </c>
      <c r="I6305" t="s">
        <v>100</v>
      </c>
      <c r="J6305">
        <v>29</v>
      </c>
      <c r="K6305">
        <v>6500</v>
      </c>
      <c r="L6305" s="7">
        <f>Sales_Data[[#This Row],[OrderQuantity]] *Sales_Data[[#This Row],[UnitPrice]]</f>
        <v>188500</v>
      </c>
      <c r="M6305" s="7">
        <f>Sales_Data[[#This Row],[UnitPrice]]-Sales_Data[[#This Row],[UnitCost]]</f>
        <v>2300</v>
      </c>
      <c r="N6305" s="7">
        <f>Sales_Data[[#This Row],[Gross Revenue]]-Sales_Data[[#This Row],[Discount Amount ]]</f>
        <v>186200</v>
      </c>
      <c r="O6305" s="7">
        <f>Sales_Data[[#This Row],[OrderQuantity]] *Sales_Data[[#This Row],[UnitCost]]</f>
        <v>121800</v>
      </c>
      <c r="P6305" s="7">
        <f>Sales_Data[[#This Row],[ItemCost]] +Sales_Data[[#This Row],[ShippingCost]]</f>
        <v>124098.94</v>
      </c>
      <c r="Q6305" s="7">
        <f>Sales_Data[[#This Row],[Gross Revenue]]-Sales_Data[[#This Row],[TotalFinancialCost]]</f>
        <v>64401.06</v>
      </c>
      <c r="R6305" s="7">
        <f>Sales_Data[[#This Row],[Actul Bill Amount]]-Sales_Data[[#This Row],[ShippingCost]]</f>
        <v>183901.06</v>
      </c>
      <c r="S6305">
        <v>310</v>
      </c>
      <c r="T6305">
        <v>2298.94</v>
      </c>
      <c r="U6305" t="s">
        <v>21</v>
      </c>
      <c r="V6305">
        <v>4200</v>
      </c>
      <c r="W6305" t="s">
        <v>38</v>
      </c>
      <c r="X6305" t="str">
        <f t="shared" si="197"/>
        <v>Kolkata</v>
      </c>
    </row>
    <row r="6306" spans="1:24" x14ac:dyDescent="0.4">
      <c r="A6306">
        <v>106305</v>
      </c>
      <c r="B6306" s="5">
        <v>45745.875694444447</v>
      </c>
      <c r="C6306" s="3" t="str">
        <f>TEXT(Sales_Data[[#This Row],[OrderDate]],"mmmm")</f>
        <v>March</v>
      </c>
      <c r="D6306" s="3" t="str">
        <f t="shared" si="196"/>
        <v>2025</v>
      </c>
      <c r="E6306" t="s">
        <v>48</v>
      </c>
      <c r="F6306" t="s">
        <v>46</v>
      </c>
      <c r="G6306" t="s">
        <v>15</v>
      </c>
      <c r="H6306" t="s">
        <v>25</v>
      </c>
      <c r="I6306" t="s">
        <v>100</v>
      </c>
      <c r="J6306">
        <v>74</v>
      </c>
      <c r="K6306">
        <v>4500</v>
      </c>
      <c r="L6306" s="7">
        <f>Sales_Data[[#This Row],[OrderQuantity]] *Sales_Data[[#This Row],[UnitPrice]]</f>
        <v>333000</v>
      </c>
      <c r="M6306" s="7">
        <f>Sales_Data[[#This Row],[UnitPrice]]-Sales_Data[[#This Row],[UnitCost]]</f>
        <v>1700</v>
      </c>
      <c r="N6306" s="7">
        <f>Sales_Data[[#This Row],[Gross Revenue]]-Sales_Data[[#This Row],[Discount Amount ]]</f>
        <v>331300</v>
      </c>
      <c r="O6306" s="7">
        <f>Sales_Data[[#This Row],[OrderQuantity]] *Sales_Data[[#This Row],[UnitCost]]</f>
        <v>207200</v>
      </c>
      <c r="P6306" s="7">
        <f>Sales_Data[[#This Row],[ItemCost]] +Sales_Data[[#This Row],[ShippingCost]]</f>
        <v>208284.42</v>
      </c>
      <c r="Q6306" s="7">
        <f>Sales_Data[[#This Row],[Gross Revenue]]-Sales_Data[[#This Row],[TotalFinancialCost]]</f>
        <v>124715.57999999999</v>
      </c>
      <c r="R6306" s="7">
        <f>Sales_Data[[#This Row],[Actul Bill Amount]]-Sales_Data[[#This Row],[ShippingCost]]</f>
        <v>330215.58</v>
      </c>
      <c r="S6306">
        <v>637</v>
      </c>
      <c r="T6306">
        <v>1084.42</v>
      </c>
      <c r="U6306" t="s">
        <v>47</v>
      </c>
      <c r="V6306">
        <v>2800</v>
      </c>
      <c r="W6306" t="s">
        <v>27</v>
      </c>
      <c r="X6306" t="str">
        <f t="shared" si="197"/>
        <v>Mumbai</v>
      </c>
    </row>
    <row r="6307" spans="1:24" x14ac:dyDescent="0.4">
      <c r="A6307">
        <v>106306</v>
      </c>
      <c r="B6307" s="5">
        <v>45960.647222222222</v>
      </c>
      <c r="C6307" s="3" t="str">
        <f>TEXT(Sales_Data[[#This Row],[OrderDate]],"mmmm")</f>
        <v>October</v>
      </c>
      <c r="D6307" s="3" t="str">
        <f t="shared" si="196"/>
        <v>2025</v>
      </c>
      <c r="E6307" t="s">
        <v>19</v>
      </c>
      <c r="F6307" t="s">
        <v>46</v>
      </c>
      <c r="G6307" t="s">
        <v>31</v>
      </c>
      <c r="H6307" t="s">
        <v>32</v>
      </c>
      <c r="I6307" t="s">
        <v>100</v>
      </c>
      <c r="J6307">
        <v>86</v>
      </c>
      <c r="K6307">
        <v>15000</v>
      </c>
      <c r="L6307" s="7">
        <f>Sales_Data[[#This Row],[OrderQuantity]] *Sales_Data[[#This Row],[UnitPrice]]</f>
        <v>1290000</v>
      </c>
      <c r="M6307" s="7">
        <f>Sales_Data[[#This Row],[UnitPrice]]-Sales_Data[[#This Row],[UnitCost]]</f>
        <v>5500</v>
      </c>
      <c r="N6307" s="7">
        <f>Sales_Data[[#This Row],[Gross Revenue]]-Sales_Data[[#This Row],[Discount Amount ]]</f>
        <v>1284500</v>
      </c>
      <c r="O6307" s="7">
        <f>Sales_Data[[#This Row],[OrderQuantity]] *Sales_Data[[#This Row],[UnitCost]]</f>
        <v>817000</v>
      </c>
      <c r="P6307" s="7">
        <f>Sales_Data[[#This Row],[ItemCost]] +Sales_Data[[#This Row],[ShippingCost]]</f>
        <v>817948.84</v>
      </c>
      <c r="Q6307" s="7">
        <f>Sales_Data[[#This Row],[Gross Revenue]]-Sales_Data[[#This Row],[TotalFinancialCost]]</f>
        <v>472051.16000000003</v>
      </c>
      <c r="R6307" s="7">
        <f>Sales_Data[[#This Row],[Actul Bill Amount]]-Sales_Data[[#This Row],[ShippingCost]]</f>
        <v>1283551.1599999999</v>
      </c>
      <c r="S6307">
        <v>1146</v>
      </c>
      <c r="T6307">
        <v>948.84</v>
      </c>
      <c r="U6307" t="s">
        <v>53</v>
      </c>
      <c r="V6307">
        <v>9500</v>
      </c>
      <c r="W6307" t="s">
        <v>33</v>
      </c>
      <c r="X6307" t="str">
        <f t="shared" si="197"/>
        <v>Delhi</v>
      </c>
    </row>
    <row r="6308" spans="1:24" x14ac:dyDescent="0.4">
      <c r="A6308">
        <v>106307</v>
      </c>
      <c r="B6308" s="5">
        <v>45825.51666666667</v>
      </c>
      <c r="C6308" s="3" t="str">
        <f>TEXT(Sales_Data[[#This Row],[OrderDate]],"mmmm")</f>
        <v>June</v>
      </c>
      <c r="D6308" s="3" t="str">
        <f t="shared" si="196"/>
        <v>2025</v>
      </c>
      <c r="E6308" t="s">
        <v>34</v>
      </c>
      <c r="F6308" t="s">
        <v>43</v>
      </c>
      <c r="G6308" t="s">
        <v>29</v>
      </c>
      <c r="H6308" t="s">
        <v>32</v>
      </c>
      <c r="I6308" t="s">
        <v>100</v>
      </c>
      <c r="J6308">
        <v>85</v>
      </c>
      <c r="K6308">
        <v>2800</v>
      </c>
      <c r="L6308" s="7">
        <f>Sales_Data[[#This Row],[OrderQuantity]] *Sales_Data[[#This Row],[UnitPrice]]</f>
        <v>238000</v>
      </c>
      <c r="M6308" s="7">
        <f>Sales_Data[[#This Row],[UnitPrice]]-Sales_Data[[#This Row],[UnitCost]]</f>
        <v>1300</v>
      </c>
      <c r="N6308" s="7">
        <f>Sales_Data[[#This Row],[Gross Revenue]]-Sales_Data[[#This Row],[Discount Amount ]]</f>
        <v>236700</v>
      </c>
      <c r="O6308" s="7">
        <f>Sales_Data[[#This Row],[OrderQuantity]] *Sales_Data[[#This Row],[UnitCost]]</f>
        <v>127500</v>
      </c>
      <c r="P6308" s="7">
        <f>Sales_Data[[#This Row],[ItemCost]] +Sales_Data[[#This Row],[ShippingCost]]</f>
        <v>129623.21</v>
      </c>
      <c r="Q6308" s="7">
        <f>Sales_Data[[#This Row],[Gross Revenue]]-Sales_Data[[#This Row],[TotalFinancialCost]]</f>
        <v>108376.79</v>
      </c>
      <c r="R6308" s="7">
        <f>Sales_Data[[#This Row],[Actul Bill Amount]]-Sales_Data[[#This Row],[ShippingCost]]</f>
        <v>234576.79</v>
      </c>
      <c r="S6308">
        <v>513</v>
      </c>
      <c r="T6308">
        <v>2123.21</v>
      </c>
      <c r="U6308" t="s">
        <v>61</v>
      </c>
      <c r="V6308">
        <v>1500</v>
      </c>
      <c r="W6308" t="s">
        <v>33</v>
      </c>
      <c r="X6308" t="str">
        <f t="shared" si="197"/>
        <v>Delhi</v>
      </c>
    </row>
    <row r="6309" spans="1:24" x14ac:dyDescent="0.4">
      <c r="A6309">
        <v>106308</v>
      </c>
      <c r="B6309" s="5">
        <v>45827.472222222219</v>
      </c>
      <c r="C6309" s="3" t="str">
        <f>TEXT(Sales_Data[[#This Row],[OrderDate]],"mmmm")</f>
        <v>June</v>
      </c>
      <c r="D6309" s="3" t="str">
        <f t="shared" si="196"/>
        <v>2025</v>
      </c>
      <c r="E6309" t="s">
        <v>39</v>
      </c>
      <c r="F6309" t="s">
        <v>43</v>
      </c>
      <c r="G6309" t="s">
        <v>15</v>
      </c>
      <c r="H6309" t="s">
        <v>25</v>
      </c>
      <c r="I6309" t="s">
        <v>100</v>
      </c>
      <c r="J6309">
        <v>84</v>
      </c>
      <c r="K6309">
        <v>4500</v>
      </c>
      <c r="L6309" s="7">
        <f>Sales_Data[[#This Row],[OrderQuantity]] *Sales_Data[[#This Row],[UnitPrice]]</f>
        <v>378000</v>
      </c>
      <c r="M6309" s="7">
        <f>Sales_Data[[#This Row],[UnitPrice]]-Sales_Data[[#This Row],[UnitCost]]</f>
        <v>2000</v>
      </c>
      <c r="N6309" s="7">
        <f>Sales_Data[[#This Row],[Gross Revenue]]-Sales_Data[[#This Row],[Discount Amount ]]</f>
        <v>376000</v>
      </c>
      <c r="O6309" s="7">
        <f>Sales_Data[[#This Row],[OrderQuantity]] *Sales_Data[[#This Row],[UnitCost]]</f>
        <v>210000</v>
      </c>
      <c r="P6309" s="7">
        <f>Sales_Data[[#This Row],[ItemCost]] +Sales_Data[[#This Row],[ShippingCost]]</f>
        <v>210236.3</v>
      </c>
      <c r="Q6309" s="7">
        <f>Sales_Data[[#This Row],[Gross Revenue]]-Sales_Data[[#This Row],[TotalFinancialCost]]</f>
        <v>167763.70000000001</v>
      </c>
      <c r="R6309" s="7">
        <f>Sales_Data[[#This Row],[Actul Bill Amount]]-Sales_Data[[#This Row],[ShippingCost]]</f>
        <v>375763.7</v>
      </c>
      <c r="S6309">
        <v>795</v>
      </c>
      <c r="T6309">
        <v>236.3</v>
      </c>
      <c r="U6309" t="s">
        <v>44</v>
      </c>
      <c r="V6309">
        <v>2500</v>
      </c>
      <c r="W6309" t="s">
        <v>27</v>
      </c>
      <c r="X6309" t="str">
        <f t="shared" si="197"/>
        <v>Mumbai</v>
      </c>
    </row>
    <row r="6310" spans="1:24" x14ac:dyDescent="0.4">
      <c r="A6310">
        <v>106309</v>
      </c>
      <c r="B6310" s="5">
        <v>45792.356944444444</v>
      </c>
      <c r="C6310" s="3" t="str">
        <f>TEXT(Sales_Data[[#This Row],[OrderDate]],"mmmm")</f>
        <v>May</v>
      </c>
      <c r="D6310" s="3" t="str">
        <f t="shared" si="196"/>
        <v>2025</v>
      </c>
      <c r="E6310" t="s">
        <v>50</v>
      </c>
      <c r="F6310" t="s">
        <v>40</v>
      </c>
      <c r="G6310" t="s">
        <v>31</v>
      </c>
      <c r="H6310" t="s">
        <v>20</v>
      </c>
      <c r="I6310" t="s">
        <v>100</v>
      </c>
      <c r="J6310">
        <v>13</v>
      </c>
      <c r="K6310">
        <v>1500</v>
      </c>
      <c r="L6310" s="7">
        <f>Sales_Data[[#This Row],[OrderQuantity]] *Sales_Data[[#This Row],[UnitPrice]]</f>
        <v>19500</v>
      </c>
      <c r="M6310" s="7">
        <f>Sales_Data[[#This Row],[UnitPrice]]-Sales_Data[[#This Row],[UnitCost]]</f>
        <v>700</v>
      </c>
      <c r="N6310" s="7">
        <f>Sales_Data[[#This Row],[Gross Revenue]]-Sales_Data[[#This Row],[Discount Amount ]]</f>
        <v>18800</v>
      </c>
      <c r="O6310" s="7">
        <f>Sales_Data[[#This Row],[OrderQuantity]] *Sales_Data[[#This Row],[UnitCost]]</f>
        <v>10400</v>
      </c>
      <c r="P6310" s="7">
        <f>Sales_Data[[#This Row],[ItemCost]] +Sales_Data[[#This Row],[ShippingCost]]</f>
        <v>10878.82</v>
      </c>
      <c r="Q6310" s="7">
        <f>Sales_Data[[#This Row],[Gross Revenue]]-Sales_Data[[#This Row],[TotalFinancialCost]]</f>
        <v>8621.18</v>
      </c>
      <c r="R6310" s="7">
        <f>Sales_Data[[#This Row],[Actul Bill Amount]]-Sales_Data[[#This Row],[ShippingCost]]</f>
        <v>18321.18</v>
      </c>
      <c r="S6310">
        <v>568</v>
      </c>
      <c r="T6310">
        <v>478.82</v>
      </c>
      <c r="U6310" t="s">
        <v>52</v>
      </c>
      <c r="V6310">
        <v>800</v>
      </c>
      <c r="W6310" t="s">
        <v>22</v>
      </c>
      <c r="X6310" t="str">
        <f t="shared" si="197"/>
        <v>Nagpur</v>
      </c>
    </row>
    <row r="6311" spans="1:24" x14ac:dyDescent="0.4">
      <c r="A6311">
        <v>106310</v>
      </c>
      <c r="B6311" s="5">
        <v>45707.236805555556</v>
      </c>
      <c r="C6311" s="3" t="str">
        <f>TEXT(Sales_Data[[#This Row],[OrderDate]],"mmmm")</f>
        <v>February</v>
      </c>
      <c r="D6311" s="3" t="str">
        <f t="shared" si="196"/>
        <v>2025</v>
      </c>
      <c r="E6311" t="s">
        <v>39</v>
      </c>
      <c r="F6311" t="s">
        <v>46</v>
      </c>
      <c r="G6311" t="s">
        <v>15</v>
      </c>
      <c r="H6311" t="s">
        <v>20</v>
      </c>
      <c r="I6311" t="s">
        <v>100</v>
      </c>
      <c r="J6311">
        <v>63</v>
      </c>
      <c r="K6311">
        <v>15000</v>
      </c>
      <c r="L6311" s="7">
        <f>Sales_Data[[#This Row],[OrderQuantity]] *Sales_Data[[#This Row],[UnitPrice]]</f>
        <v>945000</v>
      </c>
      <c r="M6311" s="7">
        <f>Sales_Data[[#This Row],[UnitPrice]]-Sales_Data[[#This Row],[UnitCost]]</f>
        <v>5500</v>
      </c>
      <c r="N6311" s="7">
        <f>Sales_Data[[#This Row],[Gross Revenue]]-Sales_Data[[#This Row],[Discount Amount ]]</f>
        <v>939500</v>
      </c>
      <c r="O6311" s="7">
        <f>Sales_Data[[#This Row],[OrderQuantity]] *Sales_Data[[#This Row],[UnitCost]]</f>
        <v>598500</v>
      </c>
      <c r="P6311" s="7">
        <f>Sales_Data[[#This Row],[ItemCost]] +Sales_Data[[#This Row],[ShippingCost]]</f>
        <v>599119.65</v>
      </c>
      <c r="Q6311" s="7">
        <f>Sales_Data[[#This Row],[Gross Revenue]]-Sales_Data[[#This Row],[TotalFinancialCost]]</f>
        <v>345880.35</v>
      </c>
      <c r="R6311" s="7">
        <f>Sales_Data[[#This Row],[Actul Bill Amount]]-Sales_Data[[#This Row],[ShippingCost]]</f>
        <v>938880.35</v>
      </c>
      <c r="S6311">
        <v>320</v>
      </c>
      <c r="T6311">
        <v>619.65</v>
      </c>
      <c r="U6311" t="s">
        <v>53</v>
      </c>
      <c r="V6311">
        <v>9500</v>
      </c>
      <c r="W6311" t="s">
        <v>22</v>
      </c>
      <c r="X6311" t="str">
        <f t="shared" si="197"/>
        <v>Nagpur</v>
      </c>
    </row>
    <row r="6312" spans="1:24" x14ac:dyDescent="0.4">
      <c r="A6312">
        <v>106311</v>
      </c>
      <c r="B6312" s="5">
        <v>45997.131249999999</v>
      </c>
      <c r="C6312" s="3" t="str">
        <f>TEXT(Sales_Data[[#This Row],[OrderDate]],"mmmm")</f>
        <v>December</v>
      </c>
      <c r="D6312" s="3" t="str">
        <f t="shared" si="196"/>
        <v>2025</v>
      </c>
      <c r="E6312" t="s">
        <v>13</v>
      </c>
      <c r="F6312" t="s">
        <v>46</v>
      </c>
      <c r="G6312" t="s">
        <v>31</v>
      </c>
      <c r="H6312" t="s">
        <v>37</v>
      </c>
      <c r="I6312" t="s">
        <v>100</v>
      </c>
      <c r="J6312">
        <v>22</v>
      </c>
      <c r="K6312">
        <v>15000</v>
      </c>
      <c r="L6312" s="7">
        <f>Sales_Data[[#This Row],[OrderQuantity]] *Sales_Data[[#This Row],[UnitPrice]]</f>
        <v>330000</v>
      </c>
      <c r="M6312" s="7">
        <f>Sales_Data[[#This Row],[UnitPrice]]-Sales_Data[[#This Row],[UnitCost]]</f>
        <v>5500</v>
      </c>
      <c r="N6312" s="7">
        <f>Sales_Data[[#This Row],[Gross Revenue]]-Sales_Data[[#This Row],[Discount Amount ]]</f>
        <v>324500</v>
      </c>
      <c r="O6312" s="7">
        <f>Sales_Data[[#This Row],[OrderQuantity]] *Sales_Data[[#This Row],[UnitCost]]</f>
        <v>209000</v>
      </c>
      <c r="P6312" s="7">
        <f>Sales_Data[[#This Row],[ItemCost]] +Sales_Data[[#This Row],[ShippingCost]]</f>
        <v>209654.81</v>
      </c>
      <c r="Q6312" s="7">
        <f>Sales_Data[[#This Row],[Gross Revenue]]-Sales_Data[[#This Row],[TotalFinancialCost]]</f>
        <v>120345.19</v>
      </c>
      <c r="R6312" s="7">
        <f>Sales_Data[[#This Row],[Actul Bill Amount]]-Sales_Data[[#This Row],[ShippingCost]]</f>
        <v>323845.19</v>
      </c>
      <c r="S6312">
        <v>307</v>
      </c>
      <c r="T6312">
        <v>654.80999999999995</v>
      </c>
      <c r="U6312" t="s">
        <v>53</v>
      </c>
      <c r="V6312">
        <v>9500</v>
      </c>
      <c r="W6312" t="s">
        <v>38</v>
      </c>
      <c r="X6312" t="str">
        <f t="shared" si="197"/>
        <v>Kolkata</v>
      </c>
    </row>
    <row r="6313" spans="1:24" x14ac:dyDescent="0.4">
      <c r="A6313">
        <v>106312</v>
      </c>
      <c r="B6313" s="5">
        <v>46004.214583333334</v>
      </c>
      <c r="C6313" s="3" t="str">
        <f>TEXT(Sales_Data[[#This Row],[OrderDate]],"mmmm")</f>
        <v>December</v>
      </c>
      <c r="D6313" s="3" t="str">
        <f t="shared" si="196"/>
        <v>2025</v>
      </c>
      <c r="E6313" t="s">
        <v>34</v>
      </c>
      <c r="F6313" t="s">
        <v>55</v>
      </c>
      <c r="G6313" t="s">
        <v>29</v>
      </c>
      <c r="H6313" t="s">
        <v>37</v>
      </c>
      <c r="I6313" t="s">
        <v>100</v>
      </c>
      <c r="J6313">
        <v>20</v>
      </c>
      <c r="K6313">
        <v>1200</v>
      </c>
      <c r="L6313" s="7">
        <f>Sales_Data[[#This Row],[OrderQuantity]] *Sales_Data[[#This Row],[UnitPrice]]</f>
        <v>24000</v>
      </c>
      <c r="M6313" s="7">
        <f>Sales_Data[[#This Row],[UnitPrice]]-Sales_Data[[#This Row],[UnitCost]]</f>
        <v>400</v>
      </c>
      <c r="N6313" s="7">
        <f>Sales_Data[[#This Row],[Gross Revenue]]-Sales_Data[[#This Row],[Discount Amount ]]</f>
        <v>23600</v>
      </c>
      <c r="O6313" s="7">
        <f>Sales_Data[[#This Row],[OrderQuantity]] *Sales_Data[[#This Row],[UnitCost]]</f>
        <v>16000</v>
      </c>
      <c r="P6313" s="7">
        <f>Sales_Data[[#This Row],[ItemCost]] +Sales_Data[[#This Row],[ShippingCost]]</f>
        <v>16444.439999999999</v>
      </c>
      <c r="Q6313" s="7">
        <f>Sales_Data[[#This Row],[Gross Revenue]]-Sales_Data[[#This Row],[TotalFinancialCost]]</f>
        <v>7555.5600000000013</v>
      </c>
      <c r="R6313" s="7">
        <f>Sales_Data[[#This Row],[Actul Bill Amount]]-Sales_Data[[#This Row],[ShippingCost]]</f>
        <v>23155.56</v>
      </c>
      <c r="S6313">
        <v>660</v>
      </c>
      <c r="T6313">
        <v>444.44</v>
      </c>
      <c r="U6313" t="s">
        <v>58</v>
      </c>
      <c r="V6313">
        <v>800</v>
      </c>
      <c r="W6313" t="s">
        <v>38</v>
      </c>
      <c r="X6313" t="str">
        <f t="shared" si="197"/>
        <v>Kolkata</v>
      </c>
    </row>
    <row r="6314" spans="1:24" x14ac:dyDescent="0.4">
      <c r="A6314">
        <v>106313</v>
      </c>
      <c r="B6314" s="5">
        <v>45791.697916666664</v>
      </c>
      <c r="C6314" s="3" t="str">
        <f>TEXT(Sales_Data[[#This Row],[OrderDate]],"mmmm")</f>
        <v>May</v>
      </c>
      <c r="D6314" s="3" t="str">
        <f t="shared" si="196"/>
        <v>2025</v>
      </c>
      <c r="E6314" t="s">
        <v>13</v>
      </c>
      <c r="F6314" t="s">
        <v>28</v>
      </c>
      <c r="G6314" t="s">
        <v>15</v>
      </c>
      <c r="H6314" t="s">
        <v>32</v>
      </c>
      <c r="I6314" t="s">
        <v>100</v>
      </c>
      <c r="J6314">
        <v>52</v>
      </c>
      <c r="K6314">
        <v>2500</v>
      </c>
      <c r="L6314" s="7">
        <f>Sales_Data[[#This Row],[OrderQuantity]] *Sales_Data[[#This Row],[UnitPrice]]</f>
        <v>130000</v>
      </c>
      <c r="M6314" s="7">
        <f>Sales_Data[[#This Row],[UnitPrice]]-Sales_Data[[#This Row],[UnitCost]]</f>
        <v>1000</v>
      </c>
      <c r="N6314" s="7">
        <f>Sales_Data[[#This Row],[Gross Revenue]]-Sales_Data[[#This Row],[Discount Amount ]]</f>
        <v>129000</v>
      </c>
      <c r="O6314" s="7">
        <f>Sales_Data[[#This Row],[OrderQuantity]] *Sales_Data[[#This Row],[UnitCost]]</f>
        <v>78000</v>
      </c>
      <c r="P6314" s="7">
        <f>Sales_Data[[#This Row],[ItemCost]] +Sales_Data[[#This Row],[ShippingCost]]</f>
        <v>78694.73</v>
      </c>
      <c r="Q6314" s="7">
        <f>Sales_Data[[#This Row],[Gross Revenue]]-Sales_Data[[#This Row],[TotalFinancialCost]]</f>
        <v>51305.270000000004</v>
      </c>
      <c r="R6314" s="7">
        <f>Sales_Data[[#This Row],[Actul Bill Amount]]-Sales_Data[[#This Row],[ShippingCost]]</f>
        <v>128305.27</v>
      </c>
      <c r="S6314">
        <v>760</v>
      </c>
      <c r="T6314">
        <v>694.73</v>
      </c>
      <c r="U6314" t="s">
        <v>54</v>
      </c>
      <c r="V6314">
        <v>1500</v>
      </c>
      <c r="W6314" t="s">
        <v>33</v>
      </c>
      <c r="X6314" t="str">
        <f t="shared" si="197"/>
        <v>Delhi</v>
      </c>
    </row>
    <row r="6315" spans="1:24" x14ac:dyDescent="0.4">
      <c r="A6315">
        <v>106314</v>
      </c>
      <c r="B6315" s="5">
        <v>46004.969444444447</v>
      </c>
      <c r="C6315" s="3" t="str">
        <f>TEXT(Sales_Data[[#This Row],[OrderDate]],"mmmm")</f>
        <v>December</v>
      </c>
      <c r="D6315" s="3" t="str">
        <f t="shared" si="196"/>
        <v>2025</v>
      </c>
      <c r="E6315" t="s">
        <v>13</v>
      </c>
      <c r="F6315" t="s">
        <v>24</v>
      </c>
      <c r="G6315" t="s">
        <v>15</v>
      </c>
      <c r="H6315" t="s">
        <v>32</v>
      </c>
      <c r="I6315" t="s">
        <v>100</v>
      </c>
      <c r="J6315">
        <v>14</v>
      </c>
      <c r="K6315">
        <v>45000</v>
      </c>
      <c r="L6315" s="7">
        <f>Sales_Data[[#This Row],[OrderQuantity]] *Sales_Data[[#This Row],[UnitPrice]]</f>
        <v>630000</v>
      </c>
      <c r="M6315" s="7">
        <f>Sales_Data[[#This Row],[UnitPrice]]-Sales_Data[[#This Row],[UnitCost]]</f>
        <v>13000</v>
      </c>
      <c r="N6315" s="7">
        <f>Sales_Data[[#This Row],[Gross Revenue]]-Sales_Data[[#This Row],[Discount Amount ]]</f>
        <v>617000</v>
      </c>
      <c r="O6315" s="7">
        <f>Sales_Data[[#This Row],[OrderQuantity]] *Sales_Data[[#This Row],[UnitCost]]</f>
        <v>448000</v>
      </c>
      <c r="P6315" s="7">
        <f>Sales_Data[[#This Row],[ItemCost]] +Sales_Data[[#This Row],[ShippingCost]]</f>
        <v>448498.81</v>
      </c>
      <c r="Q6315" s="7">
        <f>Sales_Data[[#This Row],[Gross Revenue]]-Sales_Data[[#This Row],[TotalFinancialCost]]</f>
        <v>181501.19</v>
      </c>
      <c r="R6315" s="7">
        <f>Sales_Data[[#This Row],[Actul Bill Amount]]-Sales_Data[[#This Row],[ShippingCost]]</f>
        <v>616501.18999999994</v>
      </c>
      <c r="S6315">
        <v>652</v>
      </c>
      <c r="T6315">
        <v>498.81</v>
      </c>
      <c r="U6315" t="s">
        <v>26</v>
      </c>
      <c r="V6315">
        <v>32000</v>
      </c>
      <c r="W6315" t="s">
        <v>33</v>
      </c>
      <c r="X6315" t="str">
        <f t="shared" si="197"/>
        <v>Delhi</v>
      </c>
    </row>
    <row r="6316" spans="1:24" x14ac:dyDescent="0.4">
      <c r="A6316">
        <v>106315</v>
      </c>
      <c r="B6316" s="5">
        <v>45794.399305555555</v>
      </c>
      <c r="C6316" s="3" t="str">
        <f>TEXT(Sales_Data[[#This Row],[OrderDate]],"mmmm")</f>
        <v>May</v>
      </c>
      <c r="D6316" s="3" t="str">
        <f t="shared" si="196"/>
        <v>2025</v>
      </c>
      <c r="E6316" t="s">
        <v>48</v>
      </c>
      <c r="F6316" t="s">
        <v>55</v>
      </c>
      <c r="G6316" t="s">
        <v>15</v>
      </c>
      <c r="H6316" t="s">
        <v>20</v>
      </c>
      <c r="I6316" t="s">
        <v>100</v>
      </c>
      <c r="J6316">
        <v>19</v>
      </c>
      <c r="K6316">
        <v>600</v>
      </c>
      <c r="L6316" s="7">
        <f>Sales_Data[[#This Row],[OrderQuantity]] *Sales_Data[[#This Row],[UnitPrice]]</f>
        <v>11400</v>
      </c>
      <c r="M6316" s="7">
        <f>Sales_Data[[#This Row],[UnitPrice]]-Sales_Data[[#This Row],[UnitCost]]</f>
        <v>250</v>
      </c>
      <c r="N6316" s="7">
        <f>Sales_Data[[#This Row],[Gross Revenue]]-Sales_Data[[#This Row],[Discount Amount ]]</f>
        <v>11150</v>
      </c>
      <c r="O6316" s="7">
        <f>Sales_Data[[#This Row],[OrderQuantity]] *Sales_Data[[#This Row],[UnitCost]]</f>
        <v>6650</v>
      </c>
      <c r="P6316" s="7">
        <f>Sales_Data[[#This Row],[ItemCost]] +Sales_Data[[#This Row],[ShippingCost]]</f>
        <v>6950.82</v>
      </c>
      <c r="Q6316" s="7">
        <f>Sales_Data[[#This Row],[Gross Revenue]]-Sales_Data[[#This Row],[TotalFinancialCost]]</f>
        <v>4449.18</v>
      </c>
      <c r="R6316" s="7">
        <f>Sales_Data[[#This Row],[Actul Bill Amount]]-Sales_Data[[#This Row],[ShippingCost]]</f>
        <v>10849.18</v>
      </c>
      <c r="S6316">
        <v>952</v>
      </c>
      <c r="T6316">
        <v>300.82</v>
      </c>
      <c r="U6316" t="s">
        <v>57</v>
      </c>
      <c r="V6316">
        <v>350</v>
      </c>
      <c r="W6316" t="s">
        <v>22</v>
      </c>
      <c r="X6316" t="str">
        <f t="shared" si="197"/>
        <v>Nagpur</v>
      </c>
    </row>
    <row r="6317" spans="1:24" x14ac:dyDescent="0.4">
      <c r="A6317">
        <v>106316</v>
      </c>
      <c r="B6317" s="5">
        <v>45902.325694444444</v>
      </c>
      <c r="C6317" s="3" t="str">
        <f>TEXT(Sales_Data[[#This Row],[OrderDate]],"mmmm")</f>
        <v>September</v>
      </c>
      <c r="D6317" s="3" t="str">
        <f t="shared" si="196"/>
        <v>2025</v>
      </c>
      <c r="E6317" t="s">
        <v>23</v>
      </c>
      <c r="F6317" t="s">
        <v>14</v>
      </c>
      <c r="G6317" t="s">
        <v>15</v>
      </c>
      <c r="H6317" t="s">
        <v>25</v>
      </c>
      <c r="I6317" t="s">
        <v>100</v>
      </c>
      <c r="J6317">
        <v>98</v>
      </c>
      <c r="K6317">
        <v>3200</v>
      </c>
      <c r="L6317" s="7">
        <f>Sales_Data[[#This Row],[OrderQuantity]] *Sales_Data[[#This Row],[UnitPrice]]</f>
        <v>313600</v>
      </c>
      <c r="M6317" s="7">
        <f>Sales_Data[[#This Row],[UnitPrice]]-Sales_Data[[#This Row],[UnitCost]]</f>
        <v>1200</v>
      </c>
      <c r="N6317" s="7">
        <f>Sales_Data[[#This Row],[Gross Revenue]]-Sales_Data[[#This Row],[Discount Amount ]]</f>
        <v>312400</v>
      </c>
      <c r="O6317" s="7">
        <f>Sales_Data[[#This Row],[OrderQuantity]] *Sales_Data[[#This Row],[UnitCost]]</f>
        <v>196000</v>
      </c>
      <c r="P6317" s="7">
        <f>Sales_Data[[#This Row],[ItemCost]] +Sales_Data[[#This Row],[ShippingCost]]</f>
        <v>196963.03</v>
      </c>
      <c r="Q6317" s="7">
        <f>Sales_Data[[#This Row],[Gross Revenue]]-Sales_Data[[#This Row],[TotalFinancialCost]]</f>
        <v>116636.97</v>
      </c>
      <c r="R6317" s="7">
        <f>Sales_Data[[#This Row],[Actul Bill Amount]]-Sales_Data[[#This Row],[ShippingCost]]</f>
        <v>311436.96999999997</v>
      </c>
      <c r="S6317">
        <v>789</v>
      </c>
      <c r="T6317">
        <v>963.03</v>
      </c>
      <c r="U6317" t="s">
        <v>17</v>
      </c>
      <c r="V6317">
        <v>2000</v>
      </c>
      <c r="W6317" t="s">
        <v>27</v>
      </c>
      <c r="X6317" t="str">
        <f t="shared" si="197"/>
        <v>Mumbai</v>
      </c>
    </row>
    <row r="6318" spans="1:24" x14ac:dyDescent="0.4">
      <c r="A6318">
        <v>106317</v>
      </c>
      <c r="B6318" s="5">
        <v>45766.098611111112</v>
      </c>
      <c r="C6318" s="3" t="str">
        <f>TEXT(Sales_Data[[#This Row],[OrderDate]],"mmmm")</f>
        <v>April</v>
      </c>
      <c r="D6318" s="3" t="str">
        <f t="shared" si="196"/>
        <v>2025</v>
      </c>
      <c r="E6318" t="s">
        <v>19</v>
      </c>
      <c r="F6318" t="s">
        <v>43</v>
      </c>
      <c r="G6318" t="s">
        <v>31</v>
      </c>
      <c r="H6318" t="s">
        <v>37</v>
      </c>
      <c r="I6318" t="s">
        <v>100</v>
      </c>
      <c r="J6318">
        <v>9</v>
      </c>
      <c r="K6318">
        <v>2800</v>
      </c>
      <c r="L6318" s="7">
        <f>Sales_Data[[#This Row],[OrderQuantity]] *Sales_Data[[#This Row],[UnitPrice]]</f>
        <v>25200</v>
      </c>
      <c r="M6318" s="7">
        <f>Sales_Data[[#This Row],[UnitPrice]]-Sales_Data[[#This Row],[UnitCost]]</f>
        <v>1300</v>
      </c>
      <c r="N6318" s="7">
        <f>Sales_Data[[#This Row],[Gross Revenue]]-Sales_Data[[#This Row],[Discount Amount ]]</f>
        <v>23900</v>
      </c>
      <c r="O6318" s="7">
        <f>Sales_Data[[#This Row],[OrderQuantity]] *Sales_Data[[#This Row],[UnitCost]]</f>
        <v>13500</v>
      </c>
      <c r="P6318" s="7">
        <f>Sales_Data[[#This Row],[ItemCost]] +Sales_Data[[#This Row],[ShippingCost]]</f>
        <v>14464.35</v>
      </c>
      <c r="Q6318" s="7">
        <f>Sales_Data[[#This Row],[Gross Revenue]]-Sales_Data[[#This Row],[TotalFinancialCost]]</f>
        <v>10735.65</v>
      </c>
      <c r="R6318" s="7">
        <f>Sales_Data[[#This Row],[Actul Bill Amount]]-Sales_Data[[#This Row],[ShippingCost]]</f>
        <v>22935.65</v>
      </c>
      <c r="S6318">
        <v>482</v>
      </c>
      <c r="T6318">
        <v>964.35</v>
      </c>
      <c r="U6318" t="s">
        <v>61</v>
      </c>
      <c r="V6318">
        <v>1500</v>
      </c>
      <c r="W6318" t="s">
        <v>38</v>
      </c>
      <c r="X6318" t="str">
        <f t="shared" si="197"/>
        <v>Kolkata</v>
      </c>
    </row>
    <row r="6319" spans="1:24" x14ac:dyDescent="0.4">
      <c r="A6319">
        <v>106318</v>
      </c>
      <c r="B6319" s="5">
        <v>45970.611111111109</v>
      </c>
      <c r="C6319" s="3" t="str">
        <f>TEXT(Sales_Data[[#This Row],[OrderDate]],"mmmm")</f>
        <v>November</v>
      </c>
      <c r="D6319" s="3" t="str">
        <f t="shared" si="196"/>
        <v>2025</v>
      </c>
      <c r="E6319" t="s">
        <v>45</v>
      </c>
      <c r="F6319" t="s">
        <v>14</v>
      </c>
      <c r="G6319" t="s">
        <v>31</v>
      </c>
      <c r="H6319" t="s">
        <v>32</v>
      </c>
      <c r="I6319" t="s">
        <v>100</v>
      </c>
      <c r="J6319">
        <v>17</v>
      </c>
      <c r="K6319">
        <v>6500</v>
      </c>
      <c r="L6319" s="7">
        <f>Sales_Data[[#This Row],[OrderQuantity]] *Sales_Data[[#This Row],[UnitPrice]]</f>
        <v>110500</v>
      </c>
      <c r="M6319" s="7">
        <f>Sales_Data[[#This Row],[UnitPrice]]-Sales_Data[[#This Row],[UnitCost]]</f>
        <v>2300</v>
      </c>
      <c r="N6319" s="7">
        <f>Sales_Data[[#This Row],[Gross Revenue]]-Sales_Data[[#This Row],[Discount Amount ]]</f>
        <v>108200</v>
      </c>
      <c r="O6319" s="7">
        <f>Sales_Data[[#This Row],[OrderQuantity]] *Sales_Data[[#This Row],[UnitCost]]</f>
        <v>71400</v>
      </c>
      <c r="P6319" s="7">
        <f>Sales_Data[[#This Row],[ItemCost]] +Sales_Data[[#This Row],[ShippingCost]]</f>
        <v>71649.14</v>
      </c>
      <c r="Q6319" s="7">
        <f>Sales_Data[[#This Row],[Gross Revenue]]-Sales_Data[[#This Row],[TotalFinancialCost]]</f>
        <v>38850.86</v>
      </c>
      <c r="R6319" s="7">
        <f>Sales_Data[[#This Row],[Actul Bill Amount]]-Sales_Data[[#This Row],[ShippingCost]]</f>
        <v>107950.86</v>
      </c>
      <c r="S6319">
        <v>1128</v>
      </c>
      <c r="T6319">
        <v>249.14</v>
      </c>
      <c r="U6319" t="s">
        <v>21</v>
      </c>
      <c r="V6319">
        <v>4200</v>
      </c>
      <c r="W6319" t="s">
        <v>33</v>
      </c>
      <c r="X6319" t="str">
        <f t="shared" si="197"/>
        <v>Delhi</v>
      </c>
    </row>
    <row r="6320" spans="1:24" x14ac:dyDescent="0.4">
      <c r="A6320">
        <v>106319</v>
      </c>
      <c r="B6320" s="5">
        <v>45944.838194444441</v>
      </c>
      <c r="C6320" s="3" t="str">
        <f>TEXT(Sales_Data[[#This Row],[OrderDate]],"mmmm")</f>
        <v>October</v>
      </c>
      <c r="D6320" s="3" t="str">
        <f t="shared" si="196"/>
        <v>2025</v>
      </c>
      <c r="E6320" t="s">
        <v>42</v>
      </c>
      <c r="F6320" t="s">
        <v>46</v>
      </c>
      <c r="G6320" t="s">
        <v>31</v>
      </c>
      <c r="H6320" t="s">
        <v>25</v>
      </c>
      <c r="I6320" t="s">
        <v>100</v>
      </c>
      <c r="J6320">
        <v>24</v>
      </c>
      <c r="K6320">
        <v>15000</v>
      </c>
      <c r="L6320" s="7">
        <f>Sales_Data[[#This Row],[OrderQuantity]] *Sales_Data[[#This Row],[UnitPrice]]</f>
        <v>360000</v>
      </c>
      <c r="M6320" s="7">
        <f>Sales_Data[[#This Row],[UnitPrice]]-Sales_Data[[#This Row],[UnitCost]]</f>
        <v>5500</v>
      </c>
      <c r="N6320" s="7">
        <f>Sales_Data[[#This Row],[Gross Revenue]]-Sales_Data[[#This Row],[Discount Amount ]]</f>
        <v>354500</v>
      </c>
      <c r="O6320" s="7">
        <f>Sales_Data[[#This Row],[OrderQuantity]] *Sales_Data[[#This Row],[UnitCost]]</f>
        <v>228000</v>
      </c>
      <c r="P6320" s="7">
        <f>Sales_Data[[#This Row],[ItemCost]] +Sales_Data[[#This Row],[ShippingCost]]</f>
        <v>228832.81</v>
      </c>
      <c r="Q6320" s="7">
        <f>Sales_Data[[#This Row],[Gross Revenue]]-Sales_Data[[#This Row],[TotalFinancialCost]]</f>
        <v>131167.19</v>
      </c>
      <c r="R6320" s="7">
        <f>Sales_Data[[#This Row],[Actul Bill Amount]]-Sales_Data[[#This Row],[ShippingCost]]</f>
        <v>353667.19</v>
      </c>
      <c r="S6320">
        <v>884</v>
      </c>
      <c r="T6320">
        <v>832.81</v>
      </c>
      <c r="U6320" t="s">
        <v>53</v>
      </c>
      <c r="V6320">
        <v>9500</v>
      </c>
      <c r="W6320" t="s">
        <v>27</v>
      </c>
      <c r="X6320" t="str">
        <f t="shared" si="197"/>
        <v>Mumbai</v>
      </c>
    </row>
    <row r="6321" spans="1:24" x14ac:dyDescent="0.4">
      <c r="A6321">
        <v>106320</v>
      </c>
      <c r="B6321" s="5">
        <v>45678.870833333334</v>
      </c>
      <c r="C6321" s="3" t="str">
        <f>TEXT(Sales_Data[[#This Row],[OrderDate]],"mmmm")</f>
        <v>January</v>
      </c>
      <c r="D6321" s="3" t="str">
        <f t="shared" si="196"/>
        <v>2025</v>
      </c>
      <c r="E6321" t="s">
        <v>23</v>
      </c>
      <c r="F6321" t="s">
        <v>24</v>
      </c>
      <c r="G6321" t="s">
        <v>29</v>
      </c>
      <c r="H6321" t="s">
        <v>32</v>
      </c>
      <c r="I6321" t="s">
        <v>100</v>
      </c>
      <c r="J6321">
        <v>22</v>
      </c>
      <c r="K6321">
        <v>3500</v>
      </c>
      <c r="L6321" s="7">
        <f>Sales_Data[[#This Row],[OrderQuantity]] *Sales_Data[[#This Row],[UnitPrice]]</f>
        <v>77000</v>
      </c>
      <c r="M6321" s="7">
        <f>Sales_Data[[#This Row],[UnitPrice]]-Sales_Data[[#This Row],[UnitCost]]</f>
        <v>1300</v>
      </c>
      <c r="N6321" s="7">
        <f>Sales_Data[[#This Row],[Gross Revenue]]-Sales_Data[[#This Row],[Discount Amount ]]</f>
        <v>75700</v>
      </c>
      <c r="O6321" s="7">
        <f>Sales_Data[[#This Row],[OrderQuantity]] *Sales_Data[[#This Row],[UnitCost]]</f>
        <v>48400</v>
      </c>
      <c r="P6321" s="7">
        <f>Sales_Data[[#This Row],[ItemCost]] +Sales_Data[[#This Row],[ShippingCost]]</f>
        <v>49404.18</v>
      </c>
      <c r="Q6321" s="7">
        <f>Sales_Data[[#This Row],[Gross Revenue]]-Sales_Data[[#This Row],[TotalFinancialCost]]</f>
        <v>27595.82</v>
      </c>
      <c r="R6321" s="7">
        <f>Sales_Data[[#This Row],[Actul Bill Amount]]-Sales_Data[[#This Row],[ShippingCost]]</f>
        <v>74695.820000000007</v>
      </c>
      <c r="S6321">
        <v>451</v>
      </c>
      <c r="T6321">
        <v>1004.18</v>
      </c>
      <c r="U6321" t="s">
        <v>59</v>
      </c>
      <c r="V6321">
        <v>2200</v>
      </c>
      <c r="W6321" t="s">
        <v>33</v>
      </c>
      <c r="X6321" t="str">
        <f t="shared" si="197"/>
        <v>Delhi</v>
      </c>
    </row>
    <row r="6322" spans="1:24" x14ac:dyDescent="0.4">
      <c r="A6322">
        <v>106321</v>
      </c>
      <c r="B6322" s="5">
        <v>45747.754861111112</v>
      </c>
      <c r="C6322" s="3" t="str">
        <f>TEXT(Sales_Data[[#This Row],[OrderDate]],"mmmm")</f>
        <v>March</v>
      </c>
      <c r="D6322" s="3" t="str">
        <f t="shared" si="196"/>
        <v>2025</v>
      </c>
      <c r="E6322" t="s">
        <v>23</v>
      </c>
      <c r="F6322" t="s">
        <v>35</v>
      </c>
      <c r="G6322" t="s">
        <v>15</v>
      </c>
      <c r="H6322" t="s">
        <v>16</v>
      </c>
      <c r="I6322" t="s">
        <v>100</v>
      </c>
      <c r="J6322">
        <v>2</v>
      </c>
      <c r="K6322">
        <v>12000</v>
      </c>
      <c r="L6322" s="7">
        <f>Sales_Data[[#This Row],[OrderQuantity]] *Sales_Data[[#This Row],[UnitPrice]]</f>
        <v>24000</v>
      </c>
      <c r="M6322" s="7">
        <f>Sales_Data[[#This Row],[UnitPrice]]-Sales_Data[[#This Row],[UnitCost]]</f>
        <v>4000</v>
      </c>
      <c r="N6322" s="7">
        <f>Sales_Data[[#This Row],[Gross Revenue]]-Sales_Data[[#This Row],[Discount Amount ]]</f>
        <v>20000</v>
      </c>
      <c r="O6322" s="7">
        <f>Sales_Data[[#This Row],[OrderQuantity]] *Sales_Data[[#This Row],[UnitCost]]</f>
        <v>16000</v>
      </c>
      <c r="P6322" s="7">
        <f>Sales_Data[[#This Row],[ItemCost]] +Sales_Data[[#This Row],[ShippingCost]]</f>
        <v>16850.3</v>
      </c>
      <c r="Q6322" s="7">
        <f>Sales_Data[[#This Row],[Gross Revenue]]-Sales_Data[[#This Row],[TotalFinancialCost]]</f>
        <v>7149.7000000000007</v>
      </c>
      <c r="R6322" s="7">
        <f>Sales_Data[[#This Row],[Actul Bill Amount]]-Sales_Data[[#This Row],[ShippingCost]]</f>
        <v>19149.7</v>
      </c>
      <c r="S6322">
        <v>807</v>
      </c>
      <c r="T6322">
        <v>850.3</v>
      </c>
      <c r="U6322" t="s">
        <v>36</v>
      </c>
      <c r="V6322">
        <v>8000</v>
      </c>
      <c r="W6322" t="s">
        <v>18</v>
      </c>
      <c r="X6322" t="str">
        <f t="shared" si="197"/>
        <v>Bengaluru</v>
      </c>
    </row>
    <row r="6323" spans="1:24" x14ac:dyDescent="0.4">
      <c r="A6323">
        <v>106322</v>
      </c>
      <c r="B6323" s="5">
        <v>45953.436805555553</v>
      </c>
      <c r="C6323" s="3" t="str">
        <f>TEXT(Sales_Data[[#This Row],[OrderDate]],"mmmm")</f>
        <v>October</v>
      </c>
      <c r="D6323" s="3" t="str">
        <f t="shared" si="196"/>
        <v>2025</v>
      </c>
      <c r="E6323" t="s">
        <v>34</v>
      </c>
      <c r="F6323" t="s">
        <v>14</v>
      </c>
      <c r="G6323" t="s">
        <v>15</v>
      </c>
      <c r="H6323" t="s">
        <v>32</v>
      </c>
      <c r="I6323" t="s">
        <v>100</v>
      </c>
      <c r="J6323">
        <v>41</v>
      </c>
      <c r="K6323">
        <v>6500</v>
      </c>
      <c r="L6323" s="7">
        <f>Sales_Data[[#This Row],[OrderQuantity]] *Sales_Data[[#This Row],[UnitPrice]]</f>
        <v>266500</v>
      </c>
      <c r="M6323" s="7">
        <f>Sales_Data[[#This Row],[UnitPrice]]-Sales_Data[[#This Row],[UnitCost]]</f>
        <v>2300</v>
      </c>
      <c r="N6323" s="7">
        <f>Sales_Data[[#This Row],[Gross Revenue]]-Sales_Data[[#This Row],[Discount Amount ]]</f>
        <v>264200</v>
      </c>
      <c r="O6323" s="7">
        <f>Sales_Data[[#This Row],[OrderQuantity]] *Sales_Data[[#This Row],[UnitCost]]</f>
        <v>172200</v>
      </c>
      <c r="P6323" s="7">
        <f>Sales_Data[[#This Row],[ItemCost]] +Sales_Data[[#This Row],[ShippingCost]]</f>
        <v>173248.58</v>
      </c>
      <c r="Q6323" s="7">
        <f>Sales_Data[[#This Row],[Gross Revenue]]-Sales_Data[[#This Row],[TotalFinancialCost]]</f>
        <v>93251.420000000013</v>
      </c>
      <c r="R6323" s="7">
        <f>Sales_Data[[#This Row],[Actul Bill Amount]]-Sales_Data[[#This Row],[ShippingCost]]</f>
        <v>263151.42</v>
      </c>
      <c r="S6323">
        <v>724</v>
      </c>
      <c r="T6323">
        <v>1048.58</v>
      </c>
      <c r="U6323" t="s">
        <v>21</v>
      </c>
      <c r="V6323">
        <v>4200</v>
      </c>
      <c r="W6323" t="s">
        <v>33</v>
      </c>
      <c r="X6323" t="str">
        <f t="shared" si="197"/>
        <v>Delhi</v>
      </c>
    </row>
    <row r="6324" spans="1:24" x14ac:dyDescent="0.4">
      <c r="A6324">
        <v>106323</v>
      </c>
      <c r="B6324" s="5">
        <v>45769.225694444445</v>
      </c>
      <c r="C6324" s="3" t="str">
        <f>TEXT(Sales_Data[[#This Row],[OrderDate]],"mmmm")</f>
        <v>April</v>
      </c>
      <c r="D6324" s="3" t="str">
        <f t="shared" si="196"/>
        <v>2025</v>
      </c>
      <c r="E6324" t="s">
        <v>39</v>
      </c>
      <c r="F6324" t="s">
        <v>24</v>
      </c>
      <c r="G6324" t="s">
        <v>15</v>
      </c>
      <c r="H6324" t="s">
        <v>25</v>
      </c>
      <c r="I6324" t="s">
        <v>100</v>
      </c>
      <c r="J6324">
        <v>51</v>
      </c>
      <c r="K6324">
        <v>25000</v>
      </c>
      <c r="L6324" s="7">
        <f>Sales_Data[[#This Row],[OrderQuantity]] *Sales_Data[[#This Row],[UnitPrice]]</f>
        <v>1275000</v>
      </c>
      <c r="M6324" s="7">
        <f>Sales_Data[[#This Row],[UnitPrice]]-Sales_Data[[#This Row],[UnitCost]]</f>
        <v>7000</v>
      </c>
      <c r="N6324" s="7">
        <f>Sales_Data[[#This Row],[Gross Revenue]]-Sales_Data[[#This Row],[Discount Amount ]]</f>
        <v>1268000</v>
      </c>
      <c r="O6324" s="7">
        <f>Sales_Data[[#This Row],[OrderQuantity]] *Sales_Data[[#This Row],[UnitCost]]</f>
        <v>918000</v>
      </c>
      <c r="P6324" s="7">
        <f>Sales_Data[[#This Row],[ItemCost]] +Sales_Data[[#This Row],[ShippingCost]]</f>
        <v>919079.62</v>
      </c>
      <c r="Q6324" s="7">
        <f>Sales_Data[[#This Row],[Gross Revenue]]-Sales_Data[[#This Row],[TotalFinancialCost]]</f>
        <v>355920.38</v>
      </c>
      <c r="R6324" s="7">
        <f>Sales_Data[[#This Row],[Actul Bill Amount]]-Sales_Data[[#This Row],[ShippingCost]]</f>
        <v>1266920.3799999999</v>
      </c>
      <c r="S6324">
        <v>341</v>
      </c>
      <c r="T6324">
        <v>1079.6199999999999</v>
      </c>
      <c r="U6324" t="s">
        <v>60</v>
      </c>
      <c r="V6324">
        <v>18000</v>
      </c>
      <c r="W6324" t="s">
        <v>27</v>
      </c>
      <c r="X6324" t="str">
        <f t="shared" si="197"/>
        <v>Mumbai</v>
      </c>
    </row>
    <row r="6325" spans="1:24" x14ac:dyDescent="0.4">
      <c r="A6325">
        <v>106324</v>
      </c>
      <c r="B6325" s="5">
        <v>45958.336111111108</v>
      </c>
      <c r="C6325" s="3" t="str">
        <f>TEXT(Sales_Data[[#This Row],[OrderDate]],"mmmm")</f>
        <v>October</v>
      </c>
      <c r="D6325" s="3" t="str">
        <f t="shared" si="196"/>
        <v>2025</v>
      </c>
      <c r="E6325" t="s">
        <v>45</v>
      </c>
      <c r="F6325" t="s">
        <v>43</v>
      </c>
      <c r="G6325" t="s">
        <v>29</v>
      </c>
      <c r="H6325" t="s">
        <v>25</v>
      </c>
      <c r="I6325" t="s">
        <v>100</v>
      </c>
      <c r="J6325">
        <v>43</v>
      </c>
      <c r="K6325">
        <v>1800</v>
      </c>
      <c r="L6325" s="7">
        <f>Sales_Data[[#This Row],[OrderQuantity]] *Sales_Data[[#This Row],[UnitPrice]]</f>
        <v>77400</v>
      </c>
      <c r="M6325" s="7">
        <f>Sales_Data[[#This Row],[UnitPrice]]-Sales_Data[[#This Row],[UnitCost]]</f>
        <v>900</v>
      </c>
      <c r="N6325" s="7">
        <f>Sales_Data[[#This Row],[Gross Revenue]]-Sales_Data[[#This Row],[Discount Amount ]]</f>
        <v>76500</v>
      </c>
      <c r="O6325" s="7">
        <f>Sales_Data[[#This Row],[OrderQuantity]] *Sales_Data[[#This Row],[UnitCost]]</f>
        <v>38700</v>
      </c>
      <c r="P6325" s="7">
        <f>Sales_Data[[#This Row],[ItemCost]] +Sales_Data[[#This Row],[ShippingCost]]</f>
        <v>39579.99</v>
      </c>
      <c r="Q6325" s="7">
        <f>Sales_Data[[#This Row],[Gross Revenue]]-Sales_Data[[#This Row],[TotalFinancialCost]]</f>
        <v>37820.01</v>
      </c>
      <c r="R6325" s="7">
        <f>Sales_Data[[#This Row],[Actul Bill Amount]]-Sales_Data[[#This Row],[ShippingCost]]</f>
        <v>75620.009999999995</v>
      </c>
      <c r="S6325">
        <v>1046</v>
      </c>
      <c r="T6325">
        <v>879.99</v>
      </c>
      <c r="U6325" t="s">
        <v>51</v>
      </c>
      <c r="V6325">
        <v>900</v>
      </c>
      <c r="W6325" t="s">
        <v>27</v>
      </c>
      <c r="X6325" t="str">
        <f t="shared" si="197"/>
        <v>Mumbai</v>
      </c>
    </row>
    <row r="6326" spans="1:24" x14ac:dyDescent="0.4">
      <c r="A6326">
        <v>106325</v>
      </c>
      <c r="B6326" s="5">
        <v>45734.424305555556</v>
      </c>
      <c r="C6326" s="3" t="str">
        <f>TEXT(Sales_Data[[#This Row],[OrderDate]],"mmmm")</f>
        <v>March</v>
      </c>
      <c r="D6326" s="3" t="str">
        <f t="shared" si="196"/>
        <v>2025</v>
      </c>
      <c r="E6326" t="s">
        <v>19</v>
      </c>
      <c r="F6326" t="s">
        <v>40</v>
      </c>
      <c r="G6326" t="s">
        <v>15</v>
      </c>
      <c r="H6326" t="s">
        <v>20</v>
      </c>
      <c r="I6326" t="s">
        <v>100</v>
      </c>
      <c r="J6326">
        <v>64</v>
      </c>
      <c r="K6326">
        <v>1500</v>
      </c>
      <c r="L6326" s="7">
        <f>Sales_Data[[#This Row],[OrderQuantity]] *Sales_Data[[#This Row],[UnitPrice]]</f>
        <v>96000</v>
      </c>
      <c r="M6326" s="7">
        <f>Sales_Data[[#This Row],[UnitPrice]]-Sales_Data[[#This Row],[UnitCost]]</f>
        <v>700</v>
      </c>
      <c r="N6326" s="7">
        <f>Sales_Data[[#This Row],[Gross Revenue]]-Sales_Data[[#This Row],[Discount Amount ]]</f>
        <v>95300</v>
      </c>
      <c r="O6326" s="7">
        <f>Sales_Data[[#This Row],[OrderQuantity]] *Sales_Data[[#This Row],[UnitCost]]</f>
        <v>51200</v>
      </c>
      <c r="P6326" s="7">
        <f>Sales_Data[[#This Row],[ItemCost]] +Sales_Data[[#This Row],[ShippingCost]]</f>
        <v>52134.6</v>
      </c>
      <c r="Q6326" s="7">
        <f>Sales_Data[[#This Row],[Gross Revenue]]-Sales_Data[[#This Row],[TotalFinancialCost]]</f>
        <v>43865.4</v>
      </c>
      <c r="R6326" s="7">
        <f>Sales_Data[[#This Row],[Actul Bill Amount]]-Sales_Data[[#This Row],[ShippingCost]]</f>
        <v>94365.4</v>
      </c>
      <c r="S6326">
        <v>536</v>
      </c>
      <c r="T6326">
        <v>934.6</v>
      </c>
      <c r="U6326" t="s">
        <v>52</v>
      </c>
      <c r="V6326">
        <v>800</v>
      </c>
      <c r="W6326" t="s">
        <v>22</v>
      </c>
      <c r="X6326" t="str">
        <f t="shared" si="197"/>
        <v>Nagpur</v>
      </c>
    </row>
    <row r="6327" spans="1:24" x14ac:dyDescent="0.4">
      <c r="A6327">
        <v>106326</v>
      </c>
      <c r="B6327" s="5">
        <v>45834.105555555558</v>
      </c>
      <c r="C6327" s="3" t="str">
        <f>TEXT(Sales_Data[[#This Row],[OrderDate]],"mmmm")</f>
        <v>June</v>
      </c>
      <c r="D6327" s="3" t="str">
        <f t="shared" si="196"/>
        <v>2025</v>
      </c>
      <c r="E6327" t="s">
        <v>34</v>
      </c>
      <c r="F6327" t="s">
        <v>35</v>
      </c>
      <c r="G6327" t="s">
        <v>29</v>
      </c>
      <c r="H6327" t="s">
        <v>37</v>
      </c>
      <c r="I6327" t="s">
        <v>100</v>
      </c>
      <c r="J6327">
        <v>71</v>
      </c>
      <c r="K6327">
        <v>8500</v>
      </c>
      <c r="L6327" s="7">
        <f>Sales_Data[[#This Row],[OrderQuantity]] *Sales_Data[[#This Row],[UnitPrice]]</f>
        <v>603500</v>
      </c>
      <c r="M6327" s="7">
        <f>Sales_Data[[#This Row],[UnitPrice]]-Sales_Data[[#This Row],[UnitCost]]</f>
        <v>3000</v>
      </c>
      <c r="N6327" s="7">
        <f>Sales_Data[[#This Row],[Gross Revenue]]-Sales_Data[[#This Row],[Discount Amount ]]</f>
        <v>600500</v>
      </c>
      <c r="O6327" s="7">
        <f>Sales_Data[[#This Row],[OrderQuantity]] *Sales_Data[[#This Row],[UnitCost]]</f>
        <v>390500</v>
      </c>
      <c r="P6327" s="7">
        <f>Sales_Data[[#This Row],[ItemCost]] +Sales_Data[[#This Row],[ShippingCost]]</f>
        <v>390950.21</v>
      </c>
      <c r="Q6327" s="7">
        <f>Sales_Data[[#This Row],[Gross Revenue]]-Sales_Data[[#This Row],[TotalFinancialCost]]</f>
        <v>212549.78999999998</v>
      </c>
      <c r="R6327" s="7">
        <f>Sales_Data[[#This Row],[Actul Bill Amount]]-Sales_Data[[#This Row],[ShippingCost]]</f>
        <v>600049.79</v>
      </c>
      <c r="S6327">
        <v>849</v>
      </c>
      <c r="T6327">
        <v>450.21</v>
      </c>
      <c r="U6327" t="s">
        <v>49</v>
      </c>
      <c r="V6327">
        <v>5500</v>
      </c>
      <c r="W6327" t="s">
        <v>38</v>
      </c>
      <c r="X6327" t="str">
        <f t="shared" si="197"/>
        <v>Kolkata</v>
      </c>
    </row>
    <row r="6328" spans="1:24" x14ac:dyDescent="0.4">
      <c r="A6328">
        <v>106327</v>
      </c>
      <c r="B6328" s="5">
        <v>46000.348611111112</v>
      </c>
      <c r="C6328" s="3" t="str">
        <f>TEXT(Sales_Data[[#This Row],[OrderDate]],"mmmm")</f>
        <v>December</v>
      </c>
      <c r="D6328" s="3" t="str">
        <f t="shared" si="196"/>
        <v>2025</v>
      </c>
      <c r="E6328" t="s">
        <v>50</v>
      </c>
      <c r="F6328" t="s">
        <v>35</v>
      </c>
      <c r="G6328" t="s">
        <v>29</v>
      </c>
      <c r="H6328" t="s">
        <v>37</v>
      </c>
      <c r="I6328" t="s">
        <v>100</v>
      </c>
      <c r="J6328">
        <v>85</v>
      </c>
      <c r="K6328">
        <v>12000</v>
      </c>
      <c r="L6328" s="7">
        <f>Sales_Data[[#This Row],[OrderQuantity]] *Sales_Data[[#This Row],[UnitPrice]]</f>
        <v>1020000</v>
      </c>
      <c r="M6328" s="7">
        <f>Sales_Data[[#This Row],[UnitPrice]]-Sales_Data[[#This Row],[UnitCost]]</f>
        <v>4000</v>
      </c>
      <c r="N6328" s="7">
        <f>Sales_Data[[#This Row],[Gross Revenue]]-Sales_Data[[#This Row],[Discount Amount ]]</f>
        <v>1016000</v>
      </c>
      <c r="O6328" s="7">
        <f>Sales_Data[[#This Row],[OrderQuantity]] *Sales_Data[[#This Row],[UnitCost]]</f>
        <v>680000</v>
      </c>
      <c r="P6328" s="7">
        <f>Sales_Data[[#This Row],[ItemCost]] +Sales_Data[[#This Row],[ShippingCost]]</f>
        <v>680662.85</v>
      </c>
      <c r="Q6328" s="7">
        <f>Sales_Data[[#This Row],[Gross Revenue]]-Sales_Data[[#This Row],[TotalFinancialCost]]</f>
        <v>339337.15</v>
      </c>
      <c r="R6328" s="7">
        <f>Sales_Data[[#This Row],[Actul Bill Amount]]-Sales_Data[[#This Row],[ShippingCost]]</f>
        <v>1015337.15</v>
      </c>
      <c r="S6328">
        <v>308</v>
      </c>
      <c r="T6328">
        <v>662.85</v>
      </c>
      <c r="U6328" t="s">
        <v>36</v>
      </c>
      <c r="V6328">
        <v>8000</v>
      </c>
      <c r="W6328" t="s">
        <v>38</v>
      </c>
      <c r="X6328" t="str">
        <f t="shared" si="197"/>
        <v>Kolkata</v>
      </c>
    </row>
    <row r="6329" spans="1:24" x14ac:dyDescent="0.4">
      <c r="A6329">
        <v>106328</v>
      </c>
      <c r="B6329" s="5">
        <v>45805.531944444447</v>
      </c>
      <c r="C6329" s="3" t="str">
        <f>TEXT(Sales_Data[[#This Row],[OrderDate]],"mmmm")</f>
        <v>May</v>
      </c>
      <c r="D6329" s="3" t="str">
        <f t="shared" si="196"/>
        <v>2025</v>
      </c>
      <c r="E6329" t="s">
        <v>34</v>
      </c>
      <c r="F6329" t="s">
        <v>14</v>
      </c>
      <c r="G6329" t="s">
        <v>15</v>
      </c>
      <c r="H6329" t="s">
        <v>25</v>
      </c>
      <c r="I6329" t="s">
        <v>100</v>
      </c>
      <c r="J6329">
        <v>28</v>
      </c>
      <c r="K6329">
        <v>3200</v>
      </c>
      <c r="L6329" s="7">
        <f>Sales_Data[[#This Row],[OrderQuantity]] *Sales_Data[[#This Row],[UnitPrice]]</f>
        <v>89600</v>
      </c>
      <c r="M6329" s="7">
        <f>Sales_Data[[#This Row],[UnitPrice]]-Sales_Data[[#This Row],[UnitCost]]</f>
        <v>1200</v>
      </c>
      <c r="N6329" s="7">
        <f>Sales_Data[[#This Row],[Gross Revenue]]-Sales_Data[[#This Row],[Discount Amount ]]</f>
        <v>88400</v>
      </c>
      <c r="O6329" s="7">
        <f>Sales_Data[[#This Row],[OrderQuantity]] *Sales_Data[[#This Row],[UnitCost]]</f>
        <v>56000</v>
      </c>
      <c r="P6329" s="7">
        <f>Sales_Data[[#This Row],[ItemCost]] +Sales_Data[[#This Row],[ShippingCost]]</f>
        <v>56940.97</v>
      </c>
      <c r="Q6329" s="7">
        <f>Sales_Data[[#This Row],[Gross Revenue]]-Sales_Data[[#This Row],[TotalFinancialCost]]</f>
        <v>32659.03</v>
      </c>
      <c r="R6329" s="7">
        <f>Sales_Data[[#This Row],[Actul Bill Amount]]-Sales_Data[[#This Row],[ShippingCost]]</f>
        <v>87459.03</v>
      </c>
      <c r="S6329">
        <v>1087</v>
      </c>
      <c r="T6329">
        <v>940.97</v>
      </c>
      <c r="U6329" t="s">
        <v>17</v>
      </c>
      <c r="V6329">
        <v>2000</v>
      </c>
      <c r="W6329" t="s">
        <v>27</v>
      </c>
      <c r="X6329" t="str">
        <f t="shared" si="197"/>
        <v>Mumbai</v>
      </c>
    </row>
    <row r="6330" spans="1:24" x14ac:dyDescent="0.4">
      <c r="A6330">
        <v>106329</v>
      </c>
      <c r="B6330" s="5">
        <v>45758.976388888892</v>
      </c>
      <c r="C6330" s="3" t="str">
        <f>TEXT(Sales_Data[[#This Row],[OrderDate]],"mmmm")</f>
        <v>April</v>
      </c>
      <c r="D6330" s="3" t="str">
        <f t="shared" si="196"/>
        <v>2025</v>
      </c>
      <c r="E6330" t="s">
        <v>13</v>
      </c>
      <c r="F6330" t="s">
        <v>35</v>
      </c>
      <c r="G6330" t="s">
        <v>15</v>
      </c>
      <c r="H6330" t="s">
        <v>20</v>
      </c>
      <c r="I6330" t="s">
        <v>100</v>
      </c>
      <c r="J6330">
        <v>14</v>
      </c>
      <c r="K6330">
        <v>12000</v>
      </c>
      <c r="L6330" s="7">
        <f>Sales_Data[[#This Row],[OrderQuantity]] *Sales_Data[[#This Row],[UnitPrice]]</f>
        <v>168000</v>
      </c>
      <c r="M6330" s="7">
        <f>Sales_Data[[#This Row],[UnitPrice]]-Sales_Data[[#This Row],[UnitCost]]</f>
        <v>4000</v>
      </c>
      <c r="N6330" s="7">
        <f>Sales_Data[[#This Row],[Gross Revenue]]-Sales_Data[[#This Row],[Discount Amount ]]</f>
        <v>164000</v>
      </c>
      <c r="O6330" s="7">
        <f>Sales_Data[[#This Row],[OrderQuantity]] *Sales_Data[[#This Row],[UnitCost]]</f>
        <v>112000</v>
      </c>
      <c r="P6330" s="7">
        <f>Sales_Data[[#This Row],[ItemCost]] +Sales_Data[[#This Row],[ShippingCost]]</f>
        <v>114305.39</v>
      </c>
      <c r="Q6330" s="7">
        <f>Sales_Data[[#This Row],[Gross Revenue]]-Sales_Data[[#This Row],[TotalFinancialCost]]</f>
        <v>53694.61</v>
      </c>
      <c r="R6330" s="7">
        <f>Sales_Data[[#This Row],[Actul Bill Amount]]-Sales_Data[[#This Row],[ShippingCost]]</f>
        <v>161694.60999999999</v>
      </c>
      <c r="S6330">
        <v>491</v>
      </c>
      <c r="T6330">
        <v>2305.39</v>
      </c>
      <c r="U6330" t="s">
        <v>36</v>
      </c>
      <c r="V6330">
        <v>8000</v>
      </c>
      <c r="W6330" t="s">
        <v>22</v>
      </c>
      <c r="X6330" t="str">
        <f t="shared" si="197"/>
        <v>Nagpur</v>
      </c>
    </row>
    <row r="6331" spans="1:24" x14ac:dyDescent="0.4">
      <c r="A6331">
        <v>106330</v>
      </c>
      <c r="B6331" s="5">
        <v>45903.176388888889</v>
      </c>
      <c r="C6331" s="3" t="str">
        <f>TEXT(Sales_Data[[#This Row],[OrderDate]],"mmmm")</f>
        <v>September</v>
      </c>
      <c r="D6331" s="3" t="str">
        <f t="shared" si="196"/>
        <v>2025</v>
      </c>
      <c r="E6331" t="s">
        <v>45</v>
      </c>
      <c r="F6331" t="s">
        <v>14</v>
      </c>
      <c r="G6331" t="s">
        <v>15</v>
      </c>
      <c r="H6331" t="s">
        <v>16</v>
      </c>
      <c r="I6331" t="s">
        <v>100</v>
      </c>
      <c r="J6331">
        <v>31</v>
      </c>
      <c r="K6331">
        <v>6500</v>
      </c>
      <c r="L6331" s="7">
        <f>Sales_Data[[#This Row],[OrderQuantity]] *Sales_Data[[#This Row],[UnitPrice]]</f>
        <v>201500</v>
      </c>
      <c r="M6331" s="7">
        <f>Sales_Data[[#This Row],[UnitPrice]]-Sales_Data[[#This Row],[UnitCost]]</f>
        <v>2300</v>
      </c>
      <c r="N6331" s="7">
        <f>Sales_Data[[#This Row],[Gross Revenue]]-Sales_Data[[#This Row],[Discount Amount ]]</f>
        <v>199200</v>
      </c>
      <c r="O6331" s="7">
        <f>Sales_Data[[#This Row],[OrderQuantity]] *Sales_Data[[#This Row],[UnitCost]]</f>
        <v>130200</v>
      </c>
      <c r="P6331" s="7">
        <f>Sales_Data[[#This Row],[ItemCost]] +Sales_Data[[#This Row],[ShippingCost]]</f>
        <v>131189.72</v>
      </c>
      <c r="Q6331" s="7">
        <f>Sales_Data[[#This Row],[Gross Revenue]]-Sales_Data[[#This Row],[TotalFinancialCost]]</f>
        <v>70310.28</v>
      </c>
      <c r="R6331" s="7">
        <f>Sales_Data[[#This Row],[Actul Bill Amount]]-Sales_Data[[#This Row],[ShippingCost]]</f>
        <v>198210.28</v>
      </c>
      <c r="S6331">
        <v>1035</v>
      </c>
      <c r="T6331">
        <v>989.72</v>
      </c>
      <c r="U6331" t="s">
        <v>21</v>
      </c>
      <c r="V6331">
        <v>4200</v>
      </c>
      <c r="W6331" t="s">
        <v>18</v>
      </c>
      <c r="X6331" t="str">
        <f t="shared" si="197"/>
        <v>Bengaluru</v>
      </c>
    </row>
    <row r="6332" spans="1:24" x14ac:dyDescent="0.4">
      <c r="A6332">
        <v>106331</v>
      </c>
      <c r="B6332" s="5">
        <v>45774.533333333333</v>
      </c>
      <c r="C6332" s="3" t="str">
        <f>TEXT(Sales_Data[[#This Row],[OrderDate]],"mmmm")</f>
        <v>April</v>
      </c>
      <c r="D6332" s="3" t="str">
        <f t="shared" si="196"/>
        <v>2025</v>
      </c>
      <c r="E6332" t="s">
        <v>39</v>
      </c>
      <c r="F6332" t="s">
        <v>55</v>
      </c>
      <c r="G6332" t="s">
        <v>15</v>
      </c>
      <c r="H6332" t="s">
        <v>32</v>
      </c>
      <c r="I6332" t="s">
        <v>100</v>
      </c>
      <c r="J6332">
        <v>85</v>
      </c>
      <c r="K6332">
        <v>1200</v>
      </c>
      <c r="L6332" s="7">
        <f>Sales_Data[[#This Row],[OrderQuantity]] *Sales_Data[[#This Row],[UnitPrice]]</f>
        <v>102000</v>
      </c>
      <c r="M6332" s="7">
        <f>Sales_Data[[#This Row],[UnitPrice]]-Sales_Data[[#This Row],[UnitCost]]</f>
        <v>400</v>
      </c>
      <c r="N6332" s="7">
        <f>Sales_Data[[#This Row],[Gross Revenue]]-Sales_Data[[#This Row],[Discount Amount ]]</f>
        <v>101600</v>
      </c>
      <c r="O6332" s="7">
        <f>Sales_Data[[#This Row],[OrderQuantity]] *Sales_Data[[#This Row],[UnitCost]]</f>
        <v>68000</v>
      </c>
      <c r="P6332" s="7">
        <f>Sales_Data[[#This Row],[ItemCost]] +Sales_Data[[#This Row],[ShippingCost]]</f>
        <v>69518.899999999994</v>
      </c>
      <c r="Q6332" s="7">
        <f>Sales_Data[[#This Row],[Gross Revenue]]-Sales_Data[[#This Row],[TotalFinancialCost]]</f>
        <v>32481.100000000006</v>
      </c>
      <c r="R6332" s="7">
        <f>Sales_Data[[#This Row],[Actul Bill Amount]]-Sales_Data[[#This Row],[ShippingCost]]</f>
        <v>100081.1</v>
      </c>
      <c r="S6332">
        <v>754</v>
      </c>
      <c r="T6332">
        <v>1518.9</v>
      </c>
      <c r="U6332" t="s">
        <v>58</v>
      </c>
      <c r="V6332">
        <v>800</v>
      </c>
      <c r="W6332" t="s">
        <v>33</v>
      </c>
      <c r="X6332" t="str">
        <f t="shared" si="197"/>
        <v>Delhi</v>
      </c>
    </row>
    <row r="6333" spans="1:24" x14ac:dyDescent="0.4">
      <c r="A6333">
        <v>106332</v>
      </c>
      <c r="B6333" s="5">
        <v>45749.594444444447</v>
      </c>
      <c r="C6333" s="3" t="str">
        <f>TEXT(Sales_Data[[#This Row],[OrderDate]],"mmmm")</f>
        <v>April</v>
      </c>
      <c r="D6333" s="3" t="str">
        <f t="shared" si="196"/>
        <v>2025</v>
      </c>
      <c r="E6333" t="s">
        <v>50</v>
      </c>
      <c r="F6333" t="s">
        <v>14</v>
      </c>
      <c r="G6333" t="s">
        <v>31</v>
      </c>
      <c r="H6333" t="s">
        <v>16</v>
      </c>
      <c r="I6333" t="s">
        <v>100</v>
      </c>
      <c r="J6333">
        <v>65</v>
      </c>
      <c r="K6333">
        <v>3200</v>
      </c>
      <c r="L6333" s="7">
        <f>Sales_Data[[#This Row],[OrderQuantity]] *Sales_Data[[#This Row],[UnitPrice]]</f>
        <v>208000</v>
      </c>
      <c r="M6333" s="7">
        <f>Sales_Data[[#This Row],[UnitPrice]]-Sales_Data[[#This Row],[UnitCost]]</f>
        <v>1200</v>
      </c>
      <c r="N6333" s="7">
        <f>Sales_Data[[#This Row],[Gross Revenue]]-Sales_Data[[#This Row],[Discount Amount ]]</f>
        <v>206800</v>
      </c>
      <c r="O6333" s="7">
        <f>Sales_Data[[#This Row],[OrderQuantity]] *Sales_Data[[#This Row],[UnitCost]]</f>
        <v>130000</v>
      </c>
      <c r="P6333" s="7">
        <f>Sales_Data[[#This Row],[ItemCost]] +Sales_Data[[#This Row],[ShippingCost]]</f>
        <v>130653.22</v>
      </c>
      <c r="Q6333" s="7">
        <f>Sales_Data[[#This Row],[Gross Revenue]]-Sales_Data[[#This Row],[TotalFinancialCost]]</f>
        <v>77346.78</v>
      </c>
      <c r="R6333" s="7">
        <f>Sales_Data[[#This Row],[Actul Bill Amount]]-Sales_Data[[#This Row],[ShippingCost]]</f>
        <v>206146.78</v>
      </c>
      <c r="S6333">
        <v>813</v>
      </c>
      <c r="T6333">
        <v>653.22</v>
      </c>
      <c r="U6333" t="s">
        <v>17</v>
      </c>
      <c r="V6333">
        <v>2000</v>
      </c>
      <c r="W6333" t="s">
        <v>18</v>
      </c>
      <c r="X6333" t="str">
        <f t="shared" si="197"/>
        <v>Bengaluru</v>
      </c>
    </row>
    <row r="6334" spans="1:24" x14ac:dyDescent="0.4">
      <c r="A6334">
        <v>106333</v>
      </c>
      <c r="B6334" s="5">
        <v>45685.357638888891</v>
      </c>
      <c r="C6334" s="3" t="str">
        <f>TEXT(Sales_Data[[#This Row],[OrderDate]],"mmmm")</f>
        <v>January</v>
      </c>
      <c r="D6334" s="3" t="str">
        <f t="shared" si="196"/>
        <v>2025</v>
      </c>
      <c r="E6334" t="s">
        <v>34</v>
      </c>
      <c r="F6334" t="s">
        <v>40</v>
      </c>
      <c r="G6334" t="s">
        <v>15</v>
      </c>
      <c r="H6334" t="s">
        <v>25</v>
      </c>
      <c r="I6334" t="s">
        <v>100</v>
      </c>
      <c r="J6334">
        <v>82</v>
      </c>
      <c r="K6334">
        <v>5500</v>
      </c>
      <c r="L6334" s="7">
        <f>Sales_Data[[#This Row],[OrderQuantity]] *Sales_Data[[#This Row],[UnitPrice]]</f>
        <v>451000</v>
      </c>
      <c r="M6334" s="7">
        <f>Sales_Data[[#This Row],[UnitPrice]]-Sales_Data[[#This Row],[UnitCost]]</f>
        <v>2000</v>
      </c>
      <c r="N6334" s="7">
        <f>Sales_Data[[#This Row],[Gross Revenue]]-Sales_Data[[#This Row],[Discount Amount ]]</f>
        <v>449000</v>
      </c>
      <c r="O6334" s="7">
        <f>Sales_Data[[#This Row],[OrderQuantity]] *Sales_Data[[#This Row],[UnitCost]]</f>
        <v>287000</v>
      </c>
      <c r="P6334" s="7">
        <f>Sales_Data[[#This Row],[ItemCost]] +Sales_Data[[#This Row],[ShippingCost]]</f>
        <v>289906.51</v>
      </c>
      <c r="Q6334" s="7">
        <f>Sales_Data[[#This Row],[Gross Revenue]]-Sales_Data[[#This Row],[TotalFinancialCost]]</f>
        <v>161093.49</v>
      </c>
      <c r="R6334" s="7">
        <f>Sales_Data[[#This Row],[Actul Bill Amount]]-Sales_Data[[#This Row],[ShippingCost]]</f>
        <v>446093.49</v>
      </c>
      <c r="S6334">
        <v>474</v>
      </c>
      <c r="T6334">
        <v>2906.51</v>
      </c>
      <c r="U6334" t="s">
        <v>41</v>
      </c>
      <c r="V6334">
        <v>3500</v>
      </c>
      <c r="W6334" t="s">
        <v>27</v>
      </c>
      <c r="X6334" t="str">
        <f t="shared" si="197"/>
        <v>Mumbai</v>
      </c>
    </row>
    <row r="6335" spans="1:24" x14ac:dyDescent="0.4">
      <c r="A6335">
        <v>106334</v>
      </c>
      <c r="B6335" s="5">
        <v>45682.257638888892</v>
      </c>
      <c r="C6335" s="3" t="str">
        <f>TEXT(Sales_Data[[#This Row],[OrderDate]],"mmmm")</f>
        <v>January</v>
      </c>
      <c r="D6335" s="3" t="str">
        <f t="shared" si="196"/>
        <v>2025</v>
      </c>
      <c r="E6335" t="s">
        <v>42</v>
      </c>
      <c r="F6335" t="s">
        <v>35</v>
      </c>
      <c r="G6335" t="s">
        <v>29</v>
      </c>
      <c r="H6335" t="s">
        <v>37</v>
      </c>
      <c r="I6335" t="s">
        <v>100</v>
      </c>
      <c r="J6335">
        <v>45</v>
      </c>
      <c r="K6335">
        <v>12000</v>
      </c>
      <c r="L6335" s="7">
        <f>Sales_Data[[#This Row],[OrderQuantity]] *Sales_Data[[#This Row],[UnitPrice]]</f>
        <v>540000</v>
      </c>
      <c r="M6335" s="7">
        <f>Sales_Data[[#This Row],[UnitPrice]]-Sales_Data[[#This Row],[UnitCost]]</f>
        <v>4000</v>
      </c>
      <c r="N6335" s="7">
        <f>Sales_Data[[#This Row],[Gross Revenue]]-Sales_Data[[#This Row],[Discount Amount ]]</f>
        <v>536000</v>
      </c>
      <c r="O6335" s="7">
        <f>Sales_Data[[#This Row],[OrderQuantity]] *Sales_Data[[#This Row],[UnitCost]]</f>
        <v>360000</v>
      </c>
      <c r="P6335" s="7">
        <f>Sales_Data[[#This Row],[ItemCost]] +Sales_Data[[#This Row],[ShippingCost]]</f>
        <v>360959.64</v>
      </c>
      <c r="Q6335" s="7">
        <f>Sales_Data[[#This Row],[Gross Revenue]]-Sales_Data[[#This Row],[TotalFinancialCost]]</f>
        <v>179040.36</v>
      </c>
      <c r="R6335" s="7">
        <f>Sales_Data[[#This Row],[Actul Bill Amount]]-Sales_Data[[#This Row],[ShippingCost]]</f>
        <v>535040.36</v>
      </c>
      <c r="S6335">
        <v>959</v>
      </c>
      <c r="T6335">
        <v>959.64</v>
      </c>
      <c r="U6335" t="s">
        <v>36</v>
      </c>
      <c r="V6335">
        <v>8000</v>
      </c>
      <c r="W6335" t="s">
        <v>38</v>
      </c>
      <c r="X6335" t="str">
        <f t="shared" si="197"/>
        <v>Kolkata</v>
      </c>
    </row>
    <row r="6336" spans="1:24" x14ac:dyDescent="0.4">
      <c r="A6336">
        <v>106335</v>
      </c>
      <c r="B6336" s="5">
        <v>45715.114583333336</v>
      </c>
      <c r="C6336" s="3" t="str">
        <f>TEXT(Sales_Data[[#This Row],[OrderDate]],"mmmm")</f>
        <v>February</v>
      </c>
      <c r="D6336" s="3" t="str">
        <f t="shared" si="196"/>
        <v>2025</v>
      </c>
      <c r="E6336" t="s">
        <v>34</v>
      </c>
      <c r="F6336" t="s">
        <v>55</v>
      </c>
      <c r="G6336" t="s">
        <v>29</v>
      </c>
      <c r="H6336" t="s">
        <v>25</v>
      </c>
      <c r="I6336" t="s">
        <v>100</v>
      </c>
      <c r="J6336">
        <v>25</v>
      </c>
      <c r="K6336">
        <v>850</v>
      </c>
      <c r="L6336" s="7">
        <f>Sales_Data[[#This Row],[OrderQuantity]] *Sales_Data[[#This Row],[UnitPrice]]</f>
        <v>21250</v>
      </c>
      <c r="M6336" s="7">
        <f>Sales_Data[[#This Row],[UnitPrice]]-Sales_Data[[#This Row],[UnitCost]]</f>
        <v>300</v>
      </c>
      <c r="N6336" s="7">
        <f>Sales_Data[[#This Row],[Gross Revenue]]-Sales_Data[[#This Row],[Discount Amount ]]</f>
        <v>20950</v>
      </c>
      <c r="O6336" s="7">
        <f>Sales_Data[[#This Row],[OrderQuantity]] *Sales_Data[[#This Row],[UnitCost]]</f>
        <v>13750</v>
      </c>
      <c r="P6336" s="7">
        <f>Sales_Data[[#This Row],[ItemCost]] +Sales_Data[[#This Row],[ShippingCost]]</f>
        <v>14614.58</v>
      </c>
      <c r="Q6336" s="7">
        <f>Sales_Data[[#This Row],[Gross Revenue]]-Sales_Data[[#This Row],[TotalFinancialCost]]</f>
        <v>6635.42</v>
      </c>
      <c r="R6336" s="7">
        <f>Sales_Data[[#This Row],[Actul Bill Amount]]-Sales_Data[[#This Row],[ShippingCost]]</f>
        <v>20085.419999999998</v>
      </c>
      <c r="S6336">
        <v>358</v>
      </c>
      <c r="T6336">
        <v>864.58</v>
      </c>
      <c r="U6336" t="s">
        <v>56</v>
      </c>
      <c r="V6336">
        <v>550</v>
      </c>
      <c r="W6336" t="s">
        <v>27</v>
      </c>
      <c r="X6336" t="str">
        <f t="shared" si="197"/>
        <v>Mumbai</v>
      </c>
    </row>
    <row r="6337" spans="1:24" x14ac:dyDescent="0.4">
      <c r="A6337">
        <v>106336</v>
      </c>
      <c r="B6337" s="5">
        <v>45954.532638888886</v>
      </c>
      <c r="C6337" s="3" t="str">
        <f>TEXT(Sales_Data[[#This Row],[OrderDate]],"mmmm")</f>
        <v>October</v>
      </c>
      <c r="D6337" s="3" t="str">
        <f t="shared" si="196"/>
        <v>2025</v>
      </c>
      <c r="E6337" t="s">
        <v>39</v>
      </c>
      <c r="F6337" t="s">
        <v>46</v>
      </c>
      <c r="G6337" t="s">
        <v>29</v>
      </c>
      <c r="H6337" t="s">
        <v>16</v>
      </c>
      <c r="I6337" t="s">
        <v>100</v>
      </c>
      <c r="J6337">
        <v>80</v>
      </c>
      <c r="K6337">
        <v>15000</v>
      </c>
      <c r="L6337" s="7">
        <f>Sales_Data[[#This Row],[OrderQuantity]] *Sales_Data[[#This Row],[UnitPrice]]</f>
        <v>1200000</v>
      </c>
      <c r="M6337" s="7">
        <f>Sales_Data[[#This Row],[UnitPrice]]-Sales_Data[[#This Row],[UnitCost]]</f>
        <v>5500</v>
      </c>
      <c r="N6337" s="7">
        <f>Sales_Data[[#This Row],[Gross Revenue]]-Sales_Data[[#This Row],[Discount Amount ]]</f>
        <v>1194500</v>
      </c>
      <c r="O6337" s="7">
        <f>Sales_Data[[#This Row],[OrderQuantity]] *Sales_Data[[#This Row],[UnitCost]]</f>
        <v>760000</v>
      </c>
      <c r="P6337" s="7">
        <f>Sales_Data[[#This Row],[ItemCost]] +Sales_Data[[#This Row],[ShippingCost]]</f>
        <v>760607.3</v>
      </c>
      <c r="Q6337" s="7">
        <f>Sales_Data[[#This Row],[Gross Revenue]]-Sales_Data[[#This Row],[TotalFinancialCost]]</f>
        <v>439392.69999999995</v>
      </c>
      <c r="R6337" s="7">
        <f>Sales_Data[[#This Row],[Actul Bill Amount]]-Sales_Data[[#This Row],[ShippingCost]]</f>
        <v>1193892.7</v>
      </c>
      <c r="S6337">
        <v>725</v>
      </c>
      <c r="T6337">
        <v>607.29999999999995</v>
      </c>
      <c r="U6337" t="s">
        <v>53</v>
      </c>
      <c r="V6337">
        <v>9500</v>
      </c>
      <c r="W6337" t="s">
        <v>18</v>
      </c>
      <c r="X6337" t="str">
        <f t="shared" si="197"/>
        <v>Bengaluru</v>
      </c>
    </row>
    <row r="6338" spans="1:24" x14ac:dyDescent="0.4">
      <c r="A6338">
        <v>106337</v>
      </c>
      <c r="B6338" s="5">
        <v>45791.741666666669</v>
      </c>
      <c r="C6338" s="3" t="str">
        <f>TEXT(Sales_Data[[#This Row],[OrderDate]],"mmmm")</f>
        <v>May</v>
      </c>
      <c r="D6338" s="3" t="str">
        <f t="shared" ref="D6338:D6401" si="198">TEXT(B6338, "yyyy")</f>
        <v>2025</v>
      </c>
      <c r="E6338" t="s">
        <v>23</v>
      </c>
      <c r="F6338" t="s">
        <v>40</v>
      </c>
      <c r="G6338" t="s">
        <v>15</v>
      </c>
      <c r="H6338" t="s">
        <v>25</v>
      </c>
      <c r="I6338" t="s">
        <v>100</v>
      </c>
      <c r="J6338">
        <v>44</v>
      </c>
      <c r="K6338">
        <v>1500</v>
      </c>
      <c r="L6338" s="7">
        <f>Sales_Data[[#This Row],[OrderQuantity]] *Sales_Data[[#This Row],[UnitPrice]]</f>
        <v>66000</v>
      </c>
      <c r="M6338" s="7">
        <f>Sales_Data[[#This Row],[UnitPrice]]-Sales_Data[[#This Row],[UnitCost]]</f>
        <v>700</v>
      </c>
      <c r="N6338" s="7">
        <f>Sales_Data[[#This Row],[Gross Revenue]]-Sales_Data[[#This Row],[Discount Amount ]]</f>
        <v>65300</v>
      </c>
      <c r="O6338" s="7">
        <f>Sales_Data[[#This Row],[OrderQuantity]] *Sales_Data[[#This Row],[UnitCost]]</f>
        <v>35200</v>
      </c>
      <c r="P6338" s="7">
        <f>Sales_Data[[#This Row],[ItemCost]] +Sales_Data[[#This Row],[ShippingCost]]</f>
        <v>35805.31</v>
      </c>
      <c r="Q6338" s="7">
        <f>Sales_Data[[#This Row],[Gross Revenue]]-Sales_Data[[#This Row],[TotalFinancialCost]]</f>
        <v>30194.690000000002</v>
      </c>
      <c r="R6338" s="7">
        <f>Sales_Data[[#This Row],[Actul Bill Amount]]-Sales_Data[[#This Row],[ShippingCost]]</f>
        <v>64694.69</v>
      </c>
      <c r="S6338">
        <v>1176</v>
      </c>
      <c r="T6338">
        <v>605.30999999999995</v>
      </c>
      <c r="U6338" t="s">
        <v>52</v>
      </c>
      <c r="V6338">
        <v>800</v>
      </c>
      <c r="W6338" t="s">
        <v>27</v>
      </c>
      <c r="X6338" t="str">
        <f t="shared" ref="X6338:X6401" si="199">_xlfn.TEXTBEFORE(W6338, " ")</f>
        <v>Mumbai</v>
      </c>
    </row>
    <row r="6339" spans="1:24" x14ac:dyDescent="0.4">
      <c r="A6339">
        <v>106338</v>
      </c>
      <c r="B6339" s="5">
        <v>45988.446527777778</v>
      </c>
      <c r="C6339" s="3" t="str">
        <f>TEXT(Sales_Data[[#This Row],[OrderDate]],"mmmm")</f>
        <v>November</v>
      </c>
      <c r="D6339" s="3" t="str">
        <f t="shared" si="198"/>
        <v>2025</v>
      </c>
      <c r="E6339" t="s">
        <v>45</v>
      </c>
      <c r="F6339" t="s">
        <v>40</v>
      </c>
      <c r="G6339" t="s">
        <v>29</v>
      </c>
      <c r="H6339" t="s">
        <v>20</v>
      </c>
      <c r="I6339" t="s">
        <v>100</v>
      </c>
      <c r="J6339">
        <v>30</v>
      </c>
      <c r="K6339">
        <v>5500</v>
      </c>
      <c r="L6339" s="7">
        <f>Sales_Data[[#This Row],[OrderQuantity]] *Sales_Data[[#This Row],[UnitPrice]]</f>
        <v>165000</v>
      </c>
      <c r="M6339" s="7">
        <f>Sales_Data[[#This Row],[UnitPrice]]-Sales_Data[[#This Row],[UnitCost]]</f>
        <v>2000</v>
      </c>
      <c r="N6339" s="7">
        <f>Sales_Data[[#This Row],[Gross Revenue]]-Sales_Data[[#This Row],[Discount Amount ]]</f>
        <v>163000</v>
      </c>
      <c r="O6339" s="7">
        <f>Sales_Data[[#This Row],[OrderQuantity]] *Sales_Data[[#This Row],[UnitCost]]</f>
        <v>105000</v>
      </c>
      <c r="P6339" s="7">
        <f>Sales_Data[[#This Row],[ItemCost]] +Sales_Data[[#This Row],[ShippingCost]]</f>
        <v>105441.64</v>
      </c>
      <c r="Q6339" s="7">
        <f>Sales_Data[[#This Row],[Gross Revenue]]-Sales_Data[[#This Row],[TotalFinancialCost]]</f>
        <v>59558.36</v>
      </c>
      <c r="R6339" s="7">
        <f>Sales_Data[[#This Row],[Actul Bill Amount]]-Sales_Data[[#This Row],[ShippingCost]]</f>
        <v>162558.35999999999</v>
      </c>
      <c r="S6339">
        <v>596</v>
      </c>
      <c r="T6339">
        <v>441.64</v>
      </c>
      <c r="U6339" t="s">
        <v>41</v>
      </c>
      <c r="V6339">
        <v>3500</v>
      </c>
      <c r="W6339" t="s">
        <v>22</v>
      </c>
      <c r="X6339" t="str">
        <f t="shared" si="199"/>
        <v>Nagpur</v>
      </c>
    </row>
    <row r="6340" spans="1:24" x14ac:dyDescent="0.4">
      <c r="A6340">
        <v>106339</v>
      </c>
      <c r="B6340" s="5">
        <v>45906.874305555553</v>
      </c>
      <c r="C6340" s="3" t="str">
        <f>TEXT(Sales_Data[[#This Row],[OrderDate]],"mmmm")</f>
        <v>September</v>
      </c>
      <c r="D6340" s="3" t="str">
        <f t="shared" si="198"/>
        <v>2025</v>
      </c>
      <c r="E6340" t="s">
        <v>23</v>
      </c>
      <c r="F6340" t="s">
        <v>28</v>
      </c>
      <c r="G6340" t="s">
        <v>31</v>
      </c>
      <c r="H6340" t="s">
        <v>37</v>
      </c>
      <c r="I6340" t="s">
        <v>100</v>
      </c>
      <c r="J6340">
        <v>46</v>
      </c>
      <c r="K6340">
        <v>2500</v>
      </c>
      <c r="L6340" s="7">
        <f>Sales_Data[[#This Row],[OrderQuantity]] *Sales_Data[[#This Row],[UnitPrice]]</f>
        <v>115000</v>
      </c>
      <c r="M6340" s="7">
        <f>Sales_Data[[#This Row],[UnitPrice]]-Sales_Data[[#This Row],[UnitCost]]</f>
        <v>1000</v>
      </c>
      <c r="N6340" s="7">
        <f>Sales_Data[[#This Row],[Gross Revenue]]-Sales_Data[[#This Row],[Discount Amount ]]</f>
        <v>114000</v>
      </c>
      <c r="O6340" s="7">
        <f>Sales_Data[[#This Row],[OrderQuantity]] *Sales_Data[[#This Row],[UnitCost]]</f>
        <v>69000</v>
      </c>
      <c r="P6340" s="7">
        <f>Sales_Data[[#This Row],[ItemCost]] +Sales_Data[[#This Row],[ShippingCost]]</f>
        <v>69692.97</v>
      </c>
      <c r="Q6340" s="7">
        <f>Sales_Data[[#This Row],[Gross Revenue]]-Sales_Data[[#This Row],[TotalFinancialCost]]</f>
        <v>45307.03</v>
      </c>
      <c r="R6340" s="7">
        <f>Sales_Data[[#This Row],[Actul Bill Amount]]-Sales_Data[[#This Row],[ShippingCost]]</f>
        <v>113307.03</v>
      </c>
      <c r="S6340">
        <v>440</v>
      </c>
      <c r="T6340">
        <v>692.97</v>
      </c>
      <c r="U6340" t="s">
        <v>54</v>
      </c>
      <c r="V6340">
        <v>1500</v>
      </c>
      <c r="W6340" t="s">
        <v>38</v>
      </c>
      <c r="X6340" t="str">
        <f t="shared" si="199"/>
        <v>Kolkata</v>
      </c>
    </row>
    <row r="6341" spans="1:24" x14ac:dyDescent="0.4">
      <c r="A6341">
        <v>106340</v>
      </c>
      <c r="B6341" s="5">
        <v>45695.091666666667</v>
      </c>
      <c r="C6341" s="3" t="str">
        <f>TEXT(Sales_Data[[#This Row],[OrderDate]],"mmmm")</f>
        <v>February</v>
      </c>
      <c r="D6341" s="3" t="str">
        <f t="shared" si="198"/>
        <v>2025</v>
      </c>
      <c r="E6341" t="s">
        <v>39</v>
      </c>
      <c r="F6341" t="s">
        <v>43</v>
      </c>
      <c r="G6341" t="s">
        <v>29</v>
      </c>
      <c r="H6341" t="s">
        <v>32</v>
      </c>
      <c r="I6341" t="s">
        <v>100</v>
      </c>
      <c r="J6341">
        <v>86</v>
      </c>
      <c r="K6341">
        <v>4500</v>
      </c>
      <c r="L6341" s="7">
        <f>Sales_Data[[#This Row],[OrderQuantity]] *Sales_Data[[#This Row],[UnitPrice]]</f>
        <v>387000</v>
      </c>
      <c r="M6341" s="7">
        <f>Sales_Data[[#This Row],[UnitPrice]]-Sales_Data[[#This Row],[UnitCost]]</f>
        <v>2000</v>
      </c>
      <c r="N6341" s="7">
        <f>Sales_Data[[#This Row],[Gross Revenue]]-Sales_Data[[#This Row],[Discount Amount ]]</f>
        <v>385000</v>
      </c>
      <c r="O6341" s="7">
        <f>Sales_Data[[#This Row],[OrderQuantity]] *Sales_Data[[#This Row],[UnitCost]]</f>
        <v>215000</v>
      </c>
      <c r="P6341" s="7">
        <f>Sales_Data[[#This Row],[ItemCost]] +Sales_Data[[#This Row],[ShippingCost]]</f>
        <v>215659.2</v>
      </c>
      <c r="Q6341" s="7">
        <f>Sales_Data[[#This Row],[Gross Revenue]]-Sales_Data[[#This Row],[TotalFinancialCost]]</f>
        <v>171340.79999999999</v>
      </c>
      <c r="R6341" s="7">
        <f>Sales_Data[[#This Row],[Actul Bill Amount]]-Sales_Data[[#This Row],[ShippingCost]]</f>
        <v>384340.8</v>
      </c>
      <c r="S6341">
        <v>366</v>
      </c>
      <c r="T6341">
        <v>659.2</v>
      </c>
      <c r="U6341" t="s">
        <v>44</v>
      </c>
      <c r="V6341">
        <v>2500</v>
      </c>
      <c r="W6341" t="s">
        <v>33</v>
      </c>
      <c r="X6341" t="str">
        <f t="shared" si="199"/>
        <v>Delhi</v>
      </c>
    </row>
    <row r="6342" spans="1:24" x14ac:dyDescent="0.4">
      <c r="A6342">
        <v>106341</v>
      </c>
      <c r="B6342" s="5">
        <v>45732.647222222222</v>
      </c>
      <c r="C6342" s="3" t="str">
        <f>TEXT(Sales_Data[[#This Row],[OrderDate]],"mmmm")</f>
        <v>March</v>
      </c>
      <c r="D6342" s="3" t="str">
        <f t="shared" si="198"/>
        <v>2025</v>
      </c>
      <c r="E6342" t="s">
        <v>19</v>
      </c>
      <c r="F6342" t="s">
        <v>28</v>
      </c>
      <c r="G6342" t="s">
        <v>29</v>
      </c>
      <c r="H6342" t="s">
        <v>37</v>
      </c>
      <c r="I6342" t="s">
        <v>100</v>
      </c>
      <c r="J6342">
        <v>93</v>
      </c>
      <c r="K6342">
        <v>2500</v>
      </c>
      <c r="L6342" s="7">
        <f>Sales_Data[[#This Row],[OrderQuantity]] *Sales_Data[[#This Row],[UnitPrice]]</f>
        <v>232500</v>
      </c>
      <c r="M6342" s="7">
        <f>Sales_Data[[#This Row],[UnitPrice]]-Sales_Data[[#This Row],[UnitCost]]</f>
        <v>1000</v>
      </c>
      <c r="N6342" s="7">
        <f>Sales_Data[[#This Row],[Gross Revenue]]-Sales_Data[[#This Row],[Discount Amount ]]</f>
        <v>231500</v>
      </c>
      <c r="O6342" s="7">
        <f>Sales_Data[[#This Row],[OrderQuantity]] *Sales_Data[[#This Row],[UnitCost]]</f>
        <v>139500</v>
      </c>
      <c r="P6342" s="7">
        <f>Sales_Data[[#This Row],[ItemCost]] +Sales_Data[[#This Row],[ShippingCost]]</f>
        <v>139741.59</v>
      </c>
      <c r="Q6342" s="7">
        <f>Sales_Data[[#This Row],[Gross Revenue]]-Sales_Data[[#This Row],[TotalFinancialCost]]</f>
        <v>92758.41</v>
      </c>
      <c r="R6342" s="7">
        <f>Sales_Data[[#This Row],[Actul Bill Amount]]-Sales_Data[[#This Row],[ShippingCost]]</f>
        <v>231258.41</v>
      </c>
      <c r="S6342">
        <v>452</v>
      </c>
      <c r="T6342">
        <v>241.59</v>
      </c>
      <c r="U6342" t="s">
        <v>54</v>
      </c>
      <c r="V6342">
        <v>1500</v>
      </c>
      <c r="W6342" t="s">
        <v>38</v>
      </c>
      <c r="X6342" t="str">
        <f t="shared" si="199"/>
        <v>Kolkata</v>
      </c>
    </row>
    <row r="6343" spans="1:24" x14ac:dyDescent="0.4">
      <c r="A6343">
        <v>106342</v>
      </c>
      <c r="B6343" s="5">
        <v>45799.408333333333</v>
      </c>
      <c r="C6343" s="3" t="str">
        <f>TEXT(Sales_Data[[#This Row],[OrderDate]],"mmmm")</f>
        <v>May</v>
      </c>
      <c r="D6343" s="3" t="str">
        <f t="shared" si="198"/>
        <v>2025</v>
      </c>
      <c r="E6343" t="s">
        <v>34</v>
      </c>
      <c r="F6343" t="s">
        <v>46</v>
      </c>
      <c r="G6343" t="s">
        <v>15</v>
      </c>
      <c r="H6343" t="s">
        <v>32</v>
      </c>
      <c r="I6343" t="s">
        <v>100</v>
      </c>
      <c r="J6343">
        <v>19</v>
      </c>
      <c r="K6343">
        <v>15000</v>
      </c>
      <c r="L6343" s="7">
        <f>Sales_Data[[#This Row],[OrderQuantity]] *Sales_Data[[#This Row],[UnitPrice]]</f>
        <v>285000</v>
      </c>
      <c r="M6343" s="7">
        <f>Sales_Data[[#This Row],[UnitPrice]]-Sales_Data[[#This Row],[UnitCost]]</f>
        <v>5500</v>
      </c>
      <c r="N6343" s="7">
        <f>Sales_Data[[#This Row],[Gross Revenue]]-Sales_Data[[#This Row],[Discount Amount ]]</f>
        <v>279500</v>
      </c>
      <c r="O6343" s="7">
        <f>Sales_Data[[#This Row],[OrderQuantity]] *Sales_Data[[#This Row],[UnitCost]]</f>
        <v>180500</v>
      </c>
      <c r="P6343" s="7">
        <f>Sales_Data[[#This Row],[ItemCost]] +Sales_Data[[#This Row],[ShippingCost]]</f>
        <v>180756.86</v>
      </c>
      <c r="Q6343" s="7">
        <f>Sales_Data[[#This Row],[Gross Revenue]]-Sales_Data[[#This Row],[TotalFinancialCost]]</f>
        <v>104243.14000000001</v>
      </c>
      <c r="R6343" s="7">
        <f>Sales_Data[[#This Row],[Actul Bill Amount]]-Sales_Data[[#This Row],[ShippingCost]]</f>
        <v>279243.14</v>
      </c>
      <c r="S6343">
        <v>1148</v>
      </c>
      <c r="T6343">
        <v>256.86</v>
      </c>
      <c r="U6343" t="s">
        <v>53</v>
      </c>
      <c r="V6343">
        <v>9500</v>
      </c>
      <c r="W6343" t="s">
        <v>33</v>
      </c>
      <c r="X6343" t="str">
        <f t="shared" si="199"/>
        <v>Delhi</v>
      </c>
    </row>
    <row r="6344" spans="1:24" x14ac:dyDescent="0.4">
      <c r="A6344">
        <v>106343</v>
      </c>
      <c r="B6344" s="5">
        <v>45979.361111111109</v>
      </c>
      <c r="C6344" s="3" t="str">
        <f>TEXT(Sales_Data[[#This Row],[OrderDate]],"mmmm")</f>
        <v>November</v>
      </c>
      <c r="D6344" s="3" t="str">
        <f t="shared" si="198"/>
        <v>2025</v>
      </c>
      <c r="E6344" t="s">
        <v>23</v>
      </c>
      <c r="F6344" t="s">
        <v>24</v>
      </c>
      <c r="G6344" t="s">
        <v>15</v>
      </c>
      <c r="H6344" t="s">
        <v>25</v>
      </c>
      <c r="I6344" t="s">
        <v>100</v>
      </c>
      <c r="J6344">
        <v>96</v>
      </c>
      <c r="K6344">
        <v>25000</v>
      </c>
      <c r="L6344" s="7">
        <f>Sales_Data[[#This Row],[OrderQuantity]] *Sales_Data[[#This Row],[UnitPrice]]</f>
        <v>2400000</v>
      </c>
      <c r="M6344" s="7">
        <f>Sales_Data[[#This Row],[UnitPrice]]-Sales_Data[[#This Row],[UnitCost]]</f>
        <v>7000</v>
      </c>
      <c r="N6344" s="7">
        <f>Sales_Data[[#This Row],[Gross Revenue]]-Sales_Data[[#This Row],[Discount Amount ]]</f>
        <v>2393000</v>
      </c>
      <c r="O6344" s="7">
        <f>Sales_Data[[#This Row],[OrderQuantity]] *Sales_Data[[#This Row],[UnitCost]]</f>
        <v>1728000</v>
      </c>
      <c r="P6344" s="7">
        <f>Sales_Data[[#This Row],[ItemCost]] +Sales_Data[[#This Row],[ShippingCost]]</f>
        <v>1729137.74</v>
      </c>
      <c r="Q6344" s="7">
        <f>Sales_Data[[#This Row],[Gross Revenue]]-Sales_Data[[#This Row],[TotalFinancialCost]]</f>
        <v>670862.26</v>
      </c>
      <c r="R6344" s="7">
        <f>Sales_Data[[#This Row],[Actul Bill Amount]]-Sales_Data[[#This Row],[ShippingCost]]</f>
        <v>2391862.2599999998</v>
      </c>
      <c r="S6344">
        <v>1148</v>
      </c>
      <c r="T6344">
        <v>1137.74</v>
      </c>
      <c r="U6344" t="s">
        <v>60</v>
      </c>
      <c r="V6344">
        <v>18000</v>
      </c>
      <c r="W6344" t="s">
        <v>27</v>
      </c>
      <c r="X6344" t="str">
        <f t="shared" si="199"/>
        <v>Mumbai</v>
      </c>
    </row>
    <row r="6345" spans="1:24" x14ac:dyDescent="0.4">
      <c r="A6345">
        <v>106344</v>
      </c>
      <c r="B6345" s="5">
        <v>45825.614583333336</v>
      </c>
      <c r="C6345" s="3" t="str">
        <f>TEXT(Sales_Data[[#This Row],[OrderDate]],"mmmm")</f>
        <v>June</v>
      </c>
      <c r="D6345" s="3" t="str">
        <f t="shared" si="198"/>
        <v>2025</v>
      </c>
      <c r="E6345" t="s">
        <v>45</v>
      </c>
      <c r="F6345" t="s">
        <v>14</v>
      </c>
      <c r="G6345" t="s">
        <v>31</v>
      </c>
      <c r="H6345" t="s">
        <v>37</v>
      </c>
      <c r="I6345" t="s">
        <v>100</v>
      </c>
      <c r="J6345">
        <v>31</v>
      </c>
      <c r="K6345">
        <v>6500</v>
      </c>
      <c r="L6345" s="7">
        <f>Sales_Data[[#This Row],[OrderQuantity]] *Sales_Data[[#This Row],[UnitPrice]]</f>
        <v>201500</v>
      </c>
      <c r="M6345" s="7">
        <f>Sales_Data[[#This Row],[UnitPrice]]-Sales_Data[[#This Row],[UnitCost]]</f>
        <v>2300</v>
      </c>
      <c r="N6345" s="7">
        <f>Sales_Data[[#This Row],[Gross Revenue]]-Sales_Data[[#This Row],[Discount Amount ]]</f>
        <v>199200</v>
      </c>
      <c r="O6345" s="7">
        <f>Sales_Data[[#This Row],[OrderQuantity]] *Sales_Data[[#This Row],[UnitCost]]</f>
        <v>130200</v>
      </c>
      <c r="P6345" s="7">
        <f>Sales_Data[[#This Row],[ItemCost]] +Sales_Data[[#This Row],[ShippingCost]]</f>
        <v>131100.38</v>
      </c>
      <c r="Q6345" s="7">
        <f>Sales_Data[[#This Row],[Gross Revenue]]-Sales_Data[[#This Row],[TotalFinancialCost]]</f>
        <v>70399.62</v>
      </c>
      <c r="R6345" s="7">
        <f>Sales_Data[[#This Row],[Actul Bill Amount]]-Sales_Data[[#This Row],[ShippingCost]]</f>
        <v>198299.62</v>
      </c>
      <c r="S6345">
        <v>1069</v>
      </c>
      <c r="T6345">
        <v>900.38</v>
      </c>
      <c r="U6345" t="s">
        <v>21</v>
      </c>
      <c r="V6345">
        <v>4200</v>
      </c>
      <c r="W6345" t="s">
        <v>38</v>
      </c>
      <c r="X6345" t="str">
        <f t="shared" si="199"/>
        <v>Kolkata</v>
      </c>
    </row>
    <row r="6346" spans="1:24" x14ac:dyDescent="0.4">
      <c r="A6346">
        <v>106345</v>
      </c>
      <c r="B6346" s="5">
        <v>45916.417361111111</v>
      </c>
      <c r="C6346" s="3" t="str">
        <f>TEXT(Sales_Data[[#This Row],[OrderDate]],"mmmm")</f>
        <v>September</v>
      </c>
      <c r="D6346" s="3" t="str">
        <f t="shared" si="198"/>
        <v>2025</v>
      </c>
      <c r="E6346" t="s">
        <v>34</v>
      </c>
      <c r="F6346" t="s">
        <v>35</v>
      </c>
      <c r="G6346" t="s">
        <v>29</v>
      </c>
      <c r="H6346" t="s">
        <v>32</v>
      </c>
      <c r="I6346" t="s">
        <v>100</v>
      </c>
      <c r="J6346">
        <v>6</v>
      </c>
      <c r="K6346">
        <v>8500</v>
      </c>
      <c r="L6346" s="7">
        <f>Sales_Data[[#This Row],[OrderQuantity]] *Sales_Data[[#This Row],[UnitPrice]]</f>
        <v>51000</v>
      </c>
      <c r="M6346" s="7">
        <f>Sales_Data[[#This Row],[UnitPrice]]-Sales_Data[[#This Row],[UnitCost]]</f>
        <v>3000</v>
      </c>
      <c r="N6346" s="7">
        <f>Sales_Data[[#This Row],[Gross Revenue]]-Sales_Data[[#This Row],[Discount Amount ]]</f>
        <v>48000</v>
      </c>
      <c r="O6346" s="7">
        <f>Sales_Data[[#This Row],[OrderQuantity]] *Sales_Data[[#This Row],[UnitCost]]</f>
        <v>33000</v>
      </c>
      <c r="P6346" s="7">
        <f>Sales_Data[[#This Row],[ItemCost]] +Sales_Data[[#This Row],[ShippingCost]]</f>
        <v>33421.83</v>
      </c>
      <c r="Q6346" s="7">
        <f>Sales_Data[[#This Row],[Gross Revenue]]-Sales_Data[[#This Row],[TotalFinancialCost]]</f>
        <v>17578.169999999998</v>
      </c>
      <c r="R6346" s="7">
        <f>Sales_Data[[#This Row],[Actul Bill Amount]]-Sales_Data[[#This Row],[ShippingCost]]</f>
        <v>47578.17</v>
      </c>
      <c r="S6346">
        <v>842</v>
      </c>
      <c r="T6346">
        <v>421.83</v>
      </c>
      <c r="U6346" t="s">
        <v>49</v>
      </c>
      <c r="V6346">
        <v>5500</v>
      </c>
      <c r="W6346" t="s">
        <v>33</v>
      </c>
      <c r="X6346" t="str">
        <f t="shared" si="199"/>
        <v>Delhi</v>
      </c>
    </row>
    <row r="6347" spans="1:24" x14ac:dyDescent="0.4">
      <c r="A6347">
        <v>106346</v>
      </c>
      <c r="B6347" s="5">
        <v>46012.92291666667</v>
      </c>
      <c r="C6347" s="3" t="str">
        <f>TEXT(Sales_Data[[#This Row],[OrderDate]],"mmmm")</f>
        <v>December</v>
      </c>
      <c r="D6347" s="3" t="str">
        <f t="shared" si="198"/>
        <v>2025</v>
      </c>
      <c r="E6347" t="s">
        <v>39</v>
      </c>
      <c r="F6347" t="s">
        <v>40</v>
      </c>
      <c r="G6347" t="s">
        <v>15</v>
      </c>
      <c r="H6347" t="s">
        <v>16</v>
      </c>
      <c r="I6347" t="s">
        <v>100</v>
      </c>
      <c r="J6347">
        <v>91</v>
      </c>
      <c r="K6347">
        <v>1500</v>
      </c>
      <c r="L6347" s="7">
        <f>Sales_Data[[#This Row],[OrderQuantity]] *Sales_Data[[#This Row],[UnitPrice]]</f>
        <v>136500</v>
      </c>
      <c r="M6347" s="7">
        <f>Sales_Data[[#This Row],[UnitPrice]]-Sales_Data[[#This Row],[UnitCost]]</f>
        <v>700</v>
      </c>
      <c r="N6347" s="7">
        <f>Sales_Data[[#This Row],[Gross Revenue]]-Sales_Data[[#This Row],[Discount Amount ]]</f>
        <v>135800</v>
      </c>
      <c r="O6347" s="7">
        <f>Sales_Data[[#This Row],[OrderQuantity]] *Sales_Data[[#This Row],[UnitCost]]</f>
        <v>72800</v>
      </c>
      <c r="P6347" s="7">
        <f>Sales_Data[[#This Row],[ItemCost]] +Sales_Data[[#This Row],[ShippingCost]]</f>
        <v>73923.95</v>
      </c>
      <c r="Q6347" s="7">
        <f>Sales_Data[[#This Row],[Gross Revenue]]-Sales_Data[[#This Row],[TotalFinancialCost]]</f>
        <v>62576.05</v>
      </c>
      <c r="R6347" s="7">
        <f>Sales_Data[[#This Row],[Actul Bill Amount]]-Sales_Data[[#This Row],[ShippingCost]]</f>
        <v>134676.04999999999</v>
      </c>
      <c r="S6347">
        <v>1005</v>
      </c>
      <c r="T6347">
        <v>1123.95</v>
      </c>
      <c r="U6347" t="s">
        <v>52</v>
      </c>
      <c r="V6347">
        <v>800</v>
      </c>
      <c r="W6347" t="s">
        <v>18</v>
      </c>
      <c r="X6347" t="str">
        <f t="shared" si="199"/>
        <v>Bengaluru</v>
      </c>
    </row>
    <row r="6348" spans="1:24" x14ac:dyDescent="0.4">
      <c r="A6348">
        <v>106347</v>
      </c>
      <c r="B6348" s="5">
        <v>45882.397916666669</v>
      </c>
      <c r="C6348" s="3" t="str">
        <f>TEXT(Sales_Data[[#This Row],[OrderDate]],"mmmm")</f>
        <v>August</v>
      </c>
      <c r="D6348" s="3" t="str">
        <f t="shared" si="198"/>
        <v>2025</v>
      </c>
      <c r="E6348" t="s">
        <v>13</v>
      </c>
      <c r="F6348" t="s">
        <v>14</v>
      </c>
      <c r="G6348" t="s">
        <v>15</v>
      </c>
      <c r="H6348" t="s">
        <v>20</v>
      </c>
      <c r="I6348" t="s">
        <v>100</v>
      </c>
      <c r="J6348">
        <v>99</v>
      </c>
      <c r="K6348">
        <v>6500</v>
      </c>
      <c r="L6348" s="7">
        <f>Sales_Data[[#This Row],[OrderQuantity]] *Sales_Data[[#This Row],[UnitPrice]]</f>
        <v>643500</v>
      </c>
      <c r="M6348" s="7">
        <f>Sales_Data[[#This Row],[UnitPrice]]-Sales_Data[[#This Row],[UnitCost]]</f>
        <v>2300</v>
      </c>
      <c r="N6348" s="7">
        <f>Sales_Data[[#This Row],[Gross Revenue]]-Sales_Data[[#This Row],[Discount Amount ]]</f>
        <v>641200</v>
      </c>
      <c r="O6348" s="7">
        <f>Sales_Data[[#This Row],[OrderQuantity]] *Sales_Data[[#This Row],[UnitCost]]</f>
        <v>415800</v>
      </c>
      <c r="P6348" s="7">
        <f>Sales_Data[[#This Row],[ItemCost]] +Sales_Data[[#This Row],[ShippingCost]]</f>
        <v>416099.56</v>
      </c>
      <c r="Q6348" s="7">
        <f>Sales_Data[[#This Row],[Gross Revenue]]-Sales_Data[[#This Row],[TotalFinancialCost]]</f>
        <v>227400.44</v>
      </c>
      <c r="R6348" s="7">
        <f>Sales_Data[[#This Row],[Actul Bill Amount]]-Sales_Data[[#This Row],[ShippingCost]]</f>
        <v>640900.43999999994</v>
      </c>
      <c r="S6348">
        <v>881</v>
      </c>
      <c r="T6348">
        <v>299.56</v>
      </c>
      <c r="U6348" t="s">
        <v>21</v>
      </c>
      <c r="V6348">
        <v>4200</v>
      </c>
      <c r="W6348" t="s">
        <v>22</v>
      </c>
      <c r="X6348" t="str">
        <f t="shared" si="199"/>
        <v>Nagpur</v>
      </c>
    </row>
    <row r="6349" spans="1:24" x14ac:dyDescent="0.4">
      <c r="A6349">
        <v>106348</v>
      </c>
      <c r="B6349" s="5">
        <v>45809.975694444445</v>
      </c>
      <c r="C6349" s="3" t="str">
        <f>TEXT(Sales_Data[[#This Row],[OrderDate]],"mmmm")</f>
        <v>June</v>
      </c>
      <c r="D6349" s="3" t="str">
        <f t="shared" si="198"/>
        <v>2025</v>
      </c>
      <c r="E6349" t="s">
        <v>34</v>
      </c>
      <c r="F6349" t="s">
        <v>46</v>
      </c>
      <c r="G6349" t="s">
        <v>15</v>
      </c>
      <c r="H6349" t="s">
        <v>20</v>
      </c>
      <c r="I6349" t="s">
        <v>100</v>
      </c>
      <c r="J6349">
        <v>9</v>
      </c>
      <c r="K6349">
        <v>15000</v>
      </c>
      <c r="L6349" s="7">
        <f>Sales_Data[[#This Row],[OrderQuantity]] *Sales_Data[[#This Row],[UnitPrice]]</f>
        <v>135000</v>
      </c>
      <c r="M6349" s="7">
        <f>Sales_Data[[#This Row],[UnitPrice]]-Sales_Data[[#This Row],[UnitCost]]</f>
        <v>5500</v>
      </c>
      <c r="N6349" s="7">
        <f>Sales_Data[[#This Row],[Gross Revenue]]-Sales_Data[[#This Row],[Discount Amount ]]</f>
        <v>129500</v>
      </c>
      <c r="O6349" s="7">
        <f>Sales_Data[[#This Row],[OrderQuantity]] *Sales_Data[[#This Row],[UnitCost]]</f>
        <v>85500</v>
      </c>
      <c r="P6349" s="7">
        <f>Sales_Data[[#This Row],[ItemCost]] +Sales_Data[[#This Row],[ShippingCost]]</f>
        <v>85967.6</v>
      </c>
      <c r="Q6349" s="7">
        <f>Sales_Data[[#This Row],[Gross Revenue]]-Sales_Data[[#This Row],[TotalFinancialCost]]</f>
        <v>49032.399999999994</v>
      </c>
      <c r="R6349" s="7">
        <f>Sales_Data[[#This Row],[Actul Bill Amount]]-Sales_Data[[#This Row],[ShippingCost]]</f>
        <v>129032.4</v>
      </c>
      <c r="S6349">
        <v>814</v>
      </c>
      <c r="T6349">
        <v>467.6</v>
      </c>
      <c r="U6349" t="s">
        <v>53</v>
      </c>
      <c r="V6349">
        <v>9500</v>
      </c>
      <c r="W6349" t="s">
        <v>22</v>
      </c>
      <c r="X6349" t="str">
        <f t="shared" si="199"/>
        <v>Nagpur</v>
      </c>
    </row>
    <row r="6350" spans="1:24" x14ac:dyDescent="0.4">
      <c r="A6350">
        <v>106349</v>
      </c>
      <c r="B6350" s="5">
        <v>45676.211805555555</v>
      </c>
      <c r="C6350" s="3" t="str">
        <f>TEXT(Sales_Data[[#This Row],[OrderDate]],"mmmm")</f>
        <v>January</v>
      </c>
      <c r="D6350" s="3" t="str">
        <f t="shared" si="198"/>
        <v>2025</v>
      </c>
      <c r="E6350" t="s">
        <v>23</v>
      </c>
      <c r="F6350" t="s">
        <v>46</v>
      </c>
      <c r="G6350" t="s">
        <v>29</v>
      </c>
      <c r="H6350" t="s">
        <v>25</v>
      </c>
      <c r="I6350" t="s">
        <v>100</v>
      </c>
      <c r="J6350">
        <v>83</v>
      </c>
      <c r="K6350">
        <v>15000</v>
      </c>
      <c r="L6350" s="7">
        <f>Sales_Data[[#This Row],[OrderQuantity]] *Sales_Data[[#This Row],[UnitPrice]]</f>
        <v>1245000</v>
      </c>
      <c r="M6350" s="7">
        <f>Sales_Data[[#This Row],[UnitPrice]]-Sales_Data[[#This Row],[UnitCost]]</f>
        <v>5500</v>
      </c>
      <c r="N6350" s="7">
        <f>Sales_Data[[#This Row],[Gross Revenue]]-Sales_Data[[#This Row],[Discount Amount ]]</f>
        <v>1239500</v>
      </c>
      <c r="O6350" s="7">
        <f>Sales_Data[[#This Row],[OrderQuantity]] *Sales_Data[[#This Row],[UnitCost]]</f>
        <v>788500</v>
      </c>
      <c r="P6350" s="7">
        <f>Sales_Data[[#This Row],[ItemCost]] +Sales_Data[[#This Row],[ShippingCost]]</f>
        <v>788925.43</v>
      </c>
      <c r="Q6350" s="7">
        <f>Sales_Data[[#This Row],[Gross Revenue]]-Sales_Data[[#This Row],[TotalFinancialCost]]</f>
        <v>456074.56999999995</v>
      </c>
      <c r="R6350" s="7">
        <f>Sales_Data[[#This Row],[Actul Bill Amount]]-Sales_Data[[#This Row],[ShippingCost]]</f>
        <v>1239074.57</v>
      </c>
      <c r="S6350">
        <v>870</v>
      </c>
      <c r="T6350">
        <v>425.43</v>
      </c>
      <c r="U6350" t="s">
        <v>53</v>
      </c>
      <c r="V6350">
        <v>9500</v>
      </c>
      <c r="W6350" t="s">
        <v>27</v>
      </c>
      <c r="X6350" t="str">
        <f t="shared" si="199"/>
        <v>Mumbai</v>
      </c>
    </row>
    <row r="6351" spans="1:24" x14ac:dyDescent="0.4">
      <c r="A6351">
        <v>106350</v>
      </c>
      <c r="B6351" s="5">
        <v>45803.219444444447</v>
      </c>
      <c r="C6351" s="3" t="str">
        <f>TEXT(Sales_Data[[#This Row],[OrderDate]],"mmmm")</f>
        <v>May</v>
      </c>
      <c r="D6351" s="3" t="str">
        <f t="shared" si="198"/>
        <v>2025</v>
      </c>
      <c r="E6351" t="s">
        <v>42</v>
      </c>
      <c r="F6351" t="s">
        <v>40</v>
      </c>
      <c r="G6351" t="s">
        <v>15</v>
      </c>
      <c r="H6351" t="s">
        <v>25</v>
      </c>
      <c r="I6351" t="s">
        <v>100</v>
      </c>
      <c r="J6351">
        <v>9</v>
      </c>
      <c r="K6351">
        <v>5500</v>
      </c>
      <c r="L6351" s="7">
        <f>Sales_Data[[#This Row],[OrderQuantity]] *Sales_Data[[#This Row],[UnitPrice]]</f>
        <v>49500</v>
      </c>
      <c r="M6351" s="7">
        <f>Sales_Data[[#This Row],[UnitPrice]]-Sales_Data[[#This Row],[UnitCost]]</f>
        <v>2000</v>
      </c>
      <c r="N6351" s="7">
        <f>Sales_Data[[#This Row],[Gross Revenue]]-Sales_Data[[#This Row],[Discount Amount ]]</f>
        <v>47500</v>
      </c>
      <c r="O6351" s="7">
        <f>Sales_Data[[#This Row],[OrderQuantity]] *Sales_Data[[#This Row],[UnitCost]]</f>
        <v>31500</v>
      </c>
      <c r="P6351" s="7">
        <f>Sales_Data[[#This Row],[ItemCost]] +Sales_Data[[#This Row],[ShippingCost]]</f>
        <v>32457.69</v>
      </c>
      <c r="Q6351" s="7">
        <f>Sales_Data[[#This Row],[Gross Revenue]]-Sales_Data[[#This Row],[TotalFinancialCost]]</f>
        <v>17042.310000000001</v>
      </c>
      <c r="R6351" s="7">
        <f>Sales_Data[[#This Row],[Actul Bill Amount]]-Sales_Data[[#This Row],[ShippingCost]]</f>
        <v>46542.31</v>
      </c>
      <c r="S6351">
        <v>422</v>
      </c>
      <c r="T6351">
        <v>957.69</v>
      </c>
      <c r="U6351" t="s">
        <v>41</v>
      </c>
      <c r="V6351">
        <v>3500</v>
      </c>
      <c r="W6351" t="s">
        <v>27</v>
      </c>
      <c r="X6351" t="str">
        <f t="shared" si="199"/>
        <v>Mumbai</v>
      </c>
    </row>
    <row r="6352" spans="1:24" x14ac:dyDescent="0.4">
      <c r="A6352">
        <v>106351</v>
      </c>
      <c r="B6352" s="5">
        <v>45898.525000000001</v>
      </c>
      <c r="C6352" s="3" t="str">
        <f>TEXT(Sales_Data[[#This Row],[OrderDate]],"mmmm")</f>
        <v>August</v>
      </c>
      <c r="D6352" s="3" t="str">
        <f t="shared" si="198"/>
        <v>2025</v>
      </c>
      <c r="E6352" t="s">
        <v>13</v>
      </c>
      <c r="F6352" t="s">
        <v>28</v>
      </c>
      <c r="G6352" t="s">
        <v>15</v>
      </c>
      <c r="H6352" t="s">
        <v>32</v>
      </c>
      <c r="I6352" t="s">
        <v>100</v>
      </c>
      <c r="J6352">
        <v>71</v>
      </c>
      <c r="K6352">
        <v>450</v>
      </c>
      <c r="L6352" s="7">
        <f>Sales_Data[[#This Row],[OrderQuantity]] *Sales_Data[[#This Row],[UnitPrice]]</f>
        <v>31950</v>
      </c>
      <c r="M6352" s="7">
        <f>Sales_Data[[#This Row],[UnitPrice]]-Sales_Data[[#This Row],[UnitCost]]</f>
        <v>250</v>
      </c>
      <c r="N6352" s="7">
        <f>Sales_Data[[#This Row],[Gross Revenue]]-Sales_Data[[#This Row],[Discount Amount ]]</f>
        <v>31700</v>
      </c>
      <c r="O6352" s="7">
        <f>Sales_Data[[#This Row],[OrderQuantity]] *Sales_Data[[#This Row],[UnitCost]]</f>
        <v>14200</v>
      </c>
      <c r="P6352" s="7">
        <f>Sales_Data[[#This Row],[ItemCost]] +Sales_Data[[#This Row],[ShippingCost]]</f>
        <v>14599.37</v>
      </c>
      <c r="Q6352" s="7">
        <f>Sales_Data[[#This Row],[Gross Revenue]]-Sales_Data[[#This Row],[TotalFinancialCost]]</f>
        <v>17350.629999999997</v>
      </c>
      <c r="R6352" s="7">
        <f>Sales_Data[[#This Row],[Actul Bill Amount]]-Sales_Data[[#This Row],[ShippingCost]]</f>
        <v>31300.63</v>
      </c>
      <c r="S6352">
        <v>338</v>
      </c>
      <c r="T6352">
        <v>399.37</v>
      </c>
      <c r="U6352" t="s">
        <v>30</v>
      </c>
      <c r="V6352">
        <v>200</v>
      </c>
      <c r="W6352" t="s">
        <v>33</v>
      </c>
      <c r="X6352" t="str">
        <f t="shared" si="199"/>
        <v>Delhi</v>
      </c>
    </row>
    <row r="6353" spans="1:24" x14ac:dyDescent="0.4">
      <c r="A6353">
        <v>106352</v>
      </c>
      <c r="B6353" s="5">
        <v>46001.611111111109</v>
      </c>
      <c r="C6353" s="3" t="str">
        <f>TEXT(Sales_Data[[#This Row],[OrderDate]],"mmmm")</f>
        <v>December</v>
      </c>
      <c r="D6353" s="3" t="str">
        <f t="shared" si="198"/>
        <v>2025</v>
      </c>
      <c r="E6353" t="s">
        <v>19</v>
      </c>
      <c r="F6353" t="s">
        <v>28</v>
      </c>
      <c r="G6353" t="s">
        <v>29</v>
      </c>
      <c r="H6353" t="s">
        <v>16</v>
      </c>
      <c r="I6353" t="s">
        <v>100</v>
      </c>
      <c r="J6353">
        <v>56</v>
      </c>
      <c r="K6353">
        <v>450</v>
      </c>
      <c r="L6353" s="7">
        <f>Sales_Data[[#This Row],[OrderQuantity]] *Sales_Data[[#This Row],[UnitPrice]]</f>
        <v>25200</v>
      </c>
      <c r="M6353" s="7">
        <f>Sales_Data[[#This Row],[UnitPrice]]-Sales_Data[[#This Row],[UnitCost]]</f>
        <v>250</v>
      </c>
      <c r="N6353" s="7">
        <f>Sales_Data[[#This Row],[Gross Revenue]]-Sales_Data[[#This Row],[Discount Amount ]]</f>
        <v>24950</v>
      </c>
      <c r="O6353" s="7">
        <f>Sales_Data[[#This Row],[OrderQuantity]] *Sales_Data[[#This Row],[UnitCost]]</f>
        <v>11200</v>
      </c>
      <c r="P6353" s="7">
        <f>Sales_Data[[#This Row],[ItemCost]] +Sales_Data[[#This Row],[ShippingCost]]</f>
        <v>11658.96</v>
      </c>
      <c r="Q6353" s="7">
        <f>Sales_Data[[#This Row],[Gross Revenue]]-Sales_Data[[#This Row],[TotalFinancialCost]]</f>
        <v>13541.04</v>
      </c>
      <c r="R6353" s="7">
        <f>Sales_Data[[#This Row],[Actul Bill Amount]]-Sales_Data[[#This Row],[ShippingCost]]</f>
        <v>24491.040000000001</v>
      </c>
      <c r="S6353">
        <v>343</v>
      </c>
      <c r="T6353">
        <v>458.96</v>
      </c>
      <c r="U6353" t="s">
        <v>30</v>
      </c>
      <c r="V6353">
        <v>200</v>
      </c>
      <c r="W6353" t="s">
        <v>18</v>
      </c>
      <c r="X6353" t="str">
        <f t="shared" si="199"/>
        <v>Bengaluru</v>
      </c>
    </row>
    <row r="6354" spans="1:24" x14ac:dyDescent="0.4">
      <c r="A6354">
        <v>106353</v>
      </c>
      <c r="B6354" s="5">
        <v>45894.529166666667</v>
      </c>
      <c r="C6354" s="3" t="str">
        <f>TEXT(Sales_Data[[#This Row],[OrderDate]],"mmmm")</f>
        <v>August</v>
      </c>
      <c r="D6354" s="3" t="str">
        <f t="shared" si="198"/>
        <v>2025</v>
      </c>
      <c r="E6354" t="s">
        <v>45</v>
      </c>
      <c r="F6354" t="s">
        <v>24</v>
      </c>
      <c r="G6354" t="s">
        <v>29</v>
      </c>
      <c r="H6354" t="s">
        <v>16</v>
      </c>
      <c r="I6354" t="s">
        <v>100</v>
      </c>
      <c r="J6354">
        <v>44</v>
      </c>
      <c r="K6354">
        <v>3500</v>
      </c>
      <c r="L6354" s="7">
        <f>Sales_Data[[#This Row],[OrderQuantity]] *Sales_Data[[#This Row],[UnitPrice]]</f>
        <v>154000</v>
      </c>
      <c r="M6354" s="7">
        <f>Sales_Data[[#This Row],[UnitPrice]]-Sales_Data[[#This Row],[UnitCost]]</f>
        <v>1300</v>
      </c>
      <c r="N6354" s="7">
        <f>Sales_Data[[#This Row],[Gross Revenue]]-Sales_Data[[#This Row],[Discount Amount ]]</f>
        <v>152700</v>
      </c>
      <c r="O6354" s="7">
        <f>Sales_Data[[#This Row],[OrderQuantity]] *Sales_Data[[#This Row],[UnitCost]]</f>
        <v>96800</v>
      </c>
      <c r="P6354" s="7">
        <f>Sales_Data[[#This Row],[ItemCost]] +Sales_Data[[#This Row],[ShippingCost]]</f>
        <v>97168.25</v>
      </c>
      <c r="Q6354" s="7">
        <f>Sales_Data[[#This Row],[Gross Revenue]]-Sales_Data[[#This Row],[TotalFinancialCost]]</f>
        <v>56831.75</v>
      </c>
      <c r="R6354" s="7">
        <f>Sales_Data[[#This Row],[Actul Bill Amount]]-Sales_Data[[#This Row],[ShippingCost]]</f>
        <v>152331.75</v>
      </c>
      <c r="S6354">
        <v>671</v>
      </c>
      <c r="T6354">
        <v>368.25</v>
      </c>
      <c r="U6354" t="s">
        <v>59</v>
      </c>
      <c r="V6354">
        <v>2200</v>
      </c>
      <c r="W6354" t="s">
        <v>18</v>
      </c>
      <c r="X6354" t="str">
        <f t="shared" si="199"/>
        <v>Bengaluru</v>
      </c>
    </row>
    <row r="6355" spans="1:24" x14ac:dyDescent="0.4">
      <c r="A6355">
        <v>106354</v>
      </c>
      <c r="B6355" s="5">
        <v>45692.118750000001</v>
      </c>
      <c r="C6355" s="3" t="str">
        <f>TEXT(Sales_Data[[#This Row],[OrderDate]],"mmmm")</f>
        <v>February</v>
      </c>
      <c r="D6355" s="3" t="str">
        <f t="shared" si="198"/>
        <v>2025</v>
      </c>
      <c r="E6355" t="s">
        <v>39</v>
      </c>
      <c r="F6355" t="s">
        <v>28</v>
      </c>
      <c r="G6355" t="s">
        <v>15</v>
      </c>
      <c r="H6355" t="s">
        <v>32</v>
      </c>
      <c r="I6355" t="s">
        <v>100</v>
      </c>
      <c r="J6355">
        <v>34</v>
      </c>
      <c r="K6355">
        <v>450</v>
      </c>
      <c r="L6355" s="7">
        <f>Sales_Data[[#This Row],[OrderQuantity]] *Sales_Data[[#This Row],[UnitPrice]]</f>
        <v>15300</v>
      </c>
      <c r="M6355" s="7">
        <f>Sales_Data[[#This Row],[UnitPrice]]-Sales_Data[[#This Row],[UnitCost]]</f>
        <v>250</v>
      </c>
      <c r="N6355" s="7">
        <f>Sales_Data[[#This Row],[Gross Revenue]]-Sales_Data[[#This Row],[Discount Amount ]]</f>
        <v>15050</v>
      </c>
      <c r="O6355" s="7">
        <f>Sales_Data[[#This Row],[OrderQuantity]] *Sales_Data[[#This Row],[UnitCost]]</f>
        <v>6800</v>
      </c>
      <c r="P6355" s="7">
        <f>Sales_Data[[#This Row],[ItemCost]] +Sales_Data[[#This Row],[ShippingCost]]</f>
        <v>7802.66</v>
      </c>
      <c r="Q6355" s="7">
        <f>Sales_Data[[#This Row],[Gross Revenue]]-Sales_Data[[#This Row],[TotalFinancialCost]]</f>
        <v>7497.34</v>
      </c>
      <c r="R6355" s="7">
        <f>Sales_Data[[#This Row],[Actul Bill Amount]]-Sales_Data[[#This Row],[ShippingCost]]</f>
        <v>14047.34</v>
      </c>
      <c r="S6355">
        <v>721</v>
      </c>
      <c r="T6355">
        <v>1002.66</v>
      </c>
      <c r="U6355" t="s">
        <v>30</v>
      </c>
      <c r="V6355">
        <v>200</v>
      </c>
      <c r="W6355" t="s">
        <v>33</v>
      </c>
      <c r="X6355" t="str">
        <f t="shared" si="199"/>
        <v>Delhi</v>
      </c>
    </row>
    <row r="6356" spans="1:24" x14ac:dyDescent="0.4">
      <c r="A6356">
        <v>106355</v>
      </c>
      <c r="B6356" s="5">
        <v>45847.052777777775</v>
      </c>
      <c r="C6356" s="3" t="str">
        <f>TEXT(Sales_Data[[#This Row],[OrderDate]],"mmmm")</f>
        <v>July</v>
      </c>
      <c r="D6356" s="3" t="str">
        <f t="shared" si="198"/>
        <v>2025</v>
      </c>
      <c r="E6356" t="s">
        <v>48</v>
      </c>
      <c r="F6356" t="s">
        <v>28</v>
      </c>
      <c r="G6356" t="s">
        <v>15</v>
      </c>
      <c r="H6356" t="s">
        <v>32</v>
      </c>
      <c r="I6356" t="s">
        <v>100</v>
      </c>
      <c r="J6356">
        <v>6</v>
      </c>
      <c r="K6356">
        <v>450</v>
      </c>
      <c r="L6356" s="7">
        <f>Sales_Data[[#This Row],[OrderQuantity]] *Sales_Data[[#This Row],[UnitPrice]]</f>
        <v>2700</v>
      </c>
      <c r="M6356" s="7">
        <f>Sales_Data[[#This Row],[UnitPrice]]-Sales_Data[[#This Row],[UnitCost]]</f>
        <v>250</v>
      </c>
      <c r="N6356" s="7">
        <f>Sales_Data[[#This Row],[Gross Revenue]]-Sales_Data[[#This Row],[Discount Amount ]]</f>
        <v>2450</v>
      </c>
      <c r="O6356" s="7">
        <f>Sales_Data[[#This Row],[OrderQuantity]] *Sales_Data[[#This Row],[UnitCost]]</f>
        <v>1200</v>
      </c>
      <c r="P6356" s="7">
        <f>Sales_Data[[#This Row],[ItemCost]] +Sales_Data[[#This Row],[ShippingCost]]</f>
        <v>1669.07</v>
      </c>
      <c r="Q6356" s="7">
        <f>Sales_Data[[#This Row],[Gross Revenue]]-Sales_Data[[#This Row],[TotalFinancialCost]]</f>
        <v>1030.93</v>
      </c>
      <c r="R6356" s="7">
        <f>Sales_Data[[#This Row],[Actul Bill Amount]]-Sales_Data[[#This Row],[ShippingCost]]</f>
        <v>1980.93</v>
      </c>
      <c r="S6356">
        <v>953</v>
      </c>
      <c r="T6356">
        <v>469.07</v>
      </c>
      <c r="U6356" t="s">
        <v>30</v>
      </c>
      <c r="V6356">
        <v>200</v>
      </c>
      <c r="W6356" t="s">
        <v>33</v>
      </c>
      <c r="X6356" t="str">
        <f t="shared" si="199"/>
        <v>Delhi</v>
      </c>
    </row>
    <row r="6357" spans="1:24" x14ac:dyDescent="0.4">
      <c r="A6357">
        <v>106356</v>
      </c>
      <c r="B6357" s="5">
        <v>45658.038888888892</v>
      </c>
      <c r="C6357" s="3" t="str">
        <f>TEXT(Sales_Data[[#This Row],[OrderDate]],"mmmm")</f>
        <v>January</v>
      </c>
      <c r="D6357" s="3" t="str">
        <f t="shared" si="198"/>
        <v>2025</v>
      </c>
      <c r="E6357" t="s">
        <v>34</v>
      </c>
      <c r="F6357" t="s">
        <v>43</v>
      </c>
      <c r="G6357" t="s">
        <v>31</v>
      </c>
      <c r="H6357" t="s">
        <v>16</v>
      </c>
      <c r="I6357" t="s">
        <v>100</v>
      </c>
      <c r="J6357">
        <v>53</v>
      </c>
      <c r="K6357">
        <v>4500</v>
      </c>
      <c r="L6357" s="7">
        <f>Sales_Data[[#This Row],[OrderQuantity]] *Sales_Data[[#This Row],[UnitPrice]]</f>
        <v>238500</v>
      </c>
      <c r="M6357" s="7">
        <f>Sales_Data[[#This Row],[UnitPrice]]-Sales_Data[[#This Row],[UnitCost]]</f>
        <v>2000</v>
      </c>
      <c r="N6357" s="7">
        <f>Sales_Data[[#This Row],[Gross Revenue]]-Sales_Data[[#This Row],[Discount Amount ]]</f>
        <v>236500</v>
      </c>
      <c r="O6357" s="7">
        <f>Sales_Data[[#This Row],[OrderQuantity]] *Sales_Data[[#This Row],[UnitCost]]</f>
        <v>132500</v>
      </c>
      <c r="P6357" s="7">
        <f>Sales_Data[[#This Row],[ItemCost]] +Sales_Data[[#This Row],[ShippingCost]]</f>
        <v>132690.14000000001</v>
      </c>
      <c r="Q6357" s="7">
        <f>Sales_Data[[#This Row],[Gross Revenue]]-Sales_Data[[#This Row],[TotalFinancialCost]]</f>
        <v>105809.85999999999</v>
      </c>
      <c r="R6357" s="7">
        <f>Sales_Data[[#This Row],[Actul Bill Amount]]-Sales_Data[[#This Row],[ShippingCost]]</f>
        <v>236309.86</v>
      </c>
      <c r="S6357">
        <v>861</v>
      </c>
      <c r="T6357">
        <v>190.14</v>
      </c>
      <c r="U6357" t="s">
        <v>44</v>
      </c>
      <c r="V6357">
        <v>2500</v>
      </c>
      <c r="W6357" t="s">
        <v>18</v>
      </c>
      <c r="X6357" t="str">
        <f t="shared" si="199"/>
        <v>Bengaluru</v>
      </c>
    </row>
    <row r="6358" spans="1:24" x14ac:dyDescent="0.4">
      <c r="A6358">
        <v>106357</v>
      </c>
      <c r="B6358" s="5">
        <v>45810.352777777778</v>
      </c>
      <c r="C6358" s="3" t="str">
        <f>TEXT(Sales_Data[[#This Row],[OrderDate]],"mmmm")</f>
        <v>June</v>
      </c>
      <c r="D6358" s="3" t="str">
        <f t="shared" si="198"/>
        <v>2025</v>
      </c>
      <c r="E6358" t="s">
        <v>48</v>
      </c>
      <c r="F6358" t="s">
        <v>35</v>
      </c>
      <c r="G6358" t="s">
        <v>15</v>
      </c>
      <c r="H6358" t="s">
        <v>16</v>
      </c>
      <c r="I6358" t="s">
        <v>100</v>
      </c>
      <c r="J6358">
        <v>17</v>
      </c>
      <c r="K6358">
        <v>8500</v>
      </c>
      <c r="L6358" s="7">
        <f>Sales_Data[[#This Row],[OrderQuantity]] *Sales_Data[[#This Row],[UnitPrice]]</f>
        <v>144500</v>
      </c>
      <c r="M6358" s="7">
        <f>Sales_Data[[#This Row],[UnitPrice]]-Sales_Data[[#This Row],[UnitCost]]</f>
        <v>3000</v>
      </c>
      <c r="N6358" s="7">
        <f>Sales_Data[[#This Row],[Gross Revenue]]-Sales_Data[[#This Row],[Discount Amount ]]</f>
        <v>141500</v>
      </c>
      <c r="O6358" s="7">
        <f>Sales_Data[[#This Row],[OrderQuantity]] *Sales_Data[[#This Row],[UnitCost]]</f>
        <v>93500</v>
      </c>
      <c r="P6358" s="7">
        <f>Sales_Data[[#This Row],[ItemCost]] +Sales_Data[[#This Row],[ShippingCost]]</f>
        <v>94610.25</v>
      </c>
      <c r="Q6358" s="7">
        <f>Sales_Data[[#This Row],[Gross Revenue]]-Sales_Data[[#This Row],[TotalFinancialCost]]</f>
        <v>49889.75</v>
      </c>
      <c r="R6358" s="7">
        <f>Sales_Data[[#This Row],[Actul Bill Amount]]-Sales_Data[[#This Row],[ShippingCost]]</f>
        <v>140389.75</v>
      </c>
      <c r="S6358">
        <v>434</v>
      </c>
      <c r="T6358">
        <v>1110.25</v>
      </c>
      <c r="U6358" t="s">
        <v>49</v>
      </c>
      <c r="V6358">
        <v>5500</v>
      </c>
      <c r="W6358" t="s">
        <v>18</v>
      </c>
      <c r="X6358" t="str">
        <f t="shared" si="199"/>
        <v>Bengaluru</v>
      </c>
    </row>
    <row r="6359" spans="1:24" x14ac:dyDescent="0.4">
      <c r="A6359">
        <v>106358</v>
      </c>
      <c r="B6359" s="5">
        <v>45783.913194444445</v>
      </c>
      <c r="C6359" s="3" t="str">
        <f>TEXT(Sales_Data[[#This Row],[OrderDate]],"mmmm")</f>
        <v>May</v>
      </c>
      <c r="D6359" s="3" t="str">
        <f t="shared" si="198"/>
        <v>2025</v>
      </c>
      <c r="E6359" t="s">
        <v>50</v>
      </c>
      <c r="F6359" t="s">
        <v>24</v>
      </c>
      <c r="G6359" t="s">
        <v>15</v>
      </c>
      <c r="H6359" t="s">
        <v>20</v>
      </c>
      <c r="I6359" t="s">
        <v>100</v>
      </c>
      <c r="J6359">
        <v>50</v>
      </c>
      <c r="K6359">
        <v>3500</v>
      </c>
      <c r="L6359" s="7">
        <f>Sales_Data[[#This Row],[OrderQuantity]] *Sales_Data[[#This Row],[UnitPrice]]</f>
        <v>175000</v>
      </c>
      <c r="M6359" s="7">
        <f>Sales_Data[[#This Row],[UnitPrice]]-Sales_Data[[#This Row],[UnitCost]]</f>
        <v>1300</v>
      </c>
      <c r="N6359" s="7">
        <f>Sales_Data[[#This Row],[Gross Revenue]]-Sales_Data[[#This Row],[Discount Amount ]]</f>
        <v>173700</v>
      </c>
      <c r="O6359" s="7">
        <f>Sales_Data[[#This Row],[OrderQuantity]] *Sales_Data[[#This Row],[UnitCost]]</f>
        <v>110000</v>
      </c>
      <c r="P6359" s="7">
        <f>Sales_Data[[#This Row],[ItemCost]] +Sales_Data[[#This Row],[ShippingCost]]</f>
        <v>110813.24</v>
      </c>
      <c r="Q6359" s="7">
        <f>Sales_Data[[#This Row],[Gross Revenue]]-Sales_Data[[#This Row],[TotalFinancialCost]]</f>
        <v>64186.759999999995</v>
      </c>
      <c r="R6359" s="7">
        <f>Sales_Data[[#This Row],[Actul Bill Amount]]-Sales_Data[[#This Row],[ShippingCost]]</f>
        <v>172886.76</v>
      </c>
      <c r="S6359">
        <v>932</v>
      </c>
      <c r="T6359">
        <v>813.24</v>
      </c>
      <c r="U6359" t="s">
        <v>59</v>
      </c>
      <c r="V6359">
        <v>2200</v>
      </c>
      <c r="W6359" t="s">
        <v>22</v>
      </c>
      <c r="X6359" t="str">
        <f t="shared" si="199"/>
        <v>Nagpur</v>
      </c>
    </row>
    <row r="6360" spans="1:24" x14ac:dyDescent="0.4">
      <c r="A6360">
        <v>106359</v>
      </c>
      <c r="B6360" s="5">
        <v>46002.154166666667</v>
      </c>
      <c r="C6360" s="3" t="str">
        <f>TEXT(Sales_Data[[#This Row],[OrderDate]],"mmmm")</f>
        <v>December</v>
      </c>
      <c r="D6360" s="3" t="str">
        <f t="shared" si="198"/>
        <v>2025</v>
      </c>
      <c r="E6360" t="s">
        <v>34</v>
      </c>
      <c r="F6360" t="s">
        <v>43</v>
      </c>
      <c r="G6360" t="s">
        <v>31</v>
      </c>
      <c r="H6360" t="s">
        <v>32</v>
      </c>
      <c r="I6360" t="s">
        <v>100</v>
      </c>
      <c r="J6360">
        <v>1</v>
      </c>
      <c r="K6360">
        <v>4500</v>
      </c>
      <c r="L6360" s="7">
        <f>Sales_Data[[#This Row],[OrderQuantity]] *Sales_Data[[#This Row],[UnitPrice]]</f>
        <v>4500</v>
      </c>
      <c r="M6360" s="7">
        <f>Sales_Data[[#This Row],[UnitPrice]]-Sales_Data[[#This Row],[UnitCost]]</f>
        <v>2000</v>
      </c>
      <c r="N6360" s="7">
        <f>Sales_Data[[#This Row],[Gross Revenue]]-Sales_Data[[#This Row],[Discount Amount ]]</f>
        <v>2500</v>
      </c>
      <c r="O6360" s="7">
        <f>Sales_Data[[#This Row],[OrderQuantity]] *Sales_Data[[#This Row],[UnitCost]]</f>
        <v>2500</v>
      </c>
      <c r="P6360" s="7">
        <f>Sales_Data[[#This Row],[ItemCost]] +Sales_Data[[#This Row],[ShippingCost]]</f>
        <v>2692.81</v>
      </c>
      <c r="Q6360" s="7">
        <f>Sales_Data[[#This Row],[Gross Revenue]]-Sales_Data[[#This Row],[TotalFinancialCost]]</f>
        <v>1807.19</v>
      </c>
      <c r="R6360" s="7">
        <f>Sales_Data[[#This Row],[Actul Bill Amount]]-Sales_Data[[#This Row],[ShippingCost]]</f>
        <v>2307.19</v>
      </c>
      <c r="S6360">
        <v>493</v>
      </c>
      <c r="T6360">
        <v>192.81</v>
      </c>
      <c r="U6360" t="s">
        <v>44</v>
      </c>
      <c r="V6360">
        <v>2500</v>
      </c>
      <c r="W6360" t="s">
        <v>33</v>
      </c>
      <c r="X6360" t="str">
        <f t="shared" si="199"/>
        <v>Delhi</v>
      </c>
    </row>
    <row r="6361" spans="1:24" x14ac:dyDescent="0.4">
      <c r="A6361">
        <v>106360</v>
      </c>
      <c r="B6361" s="5">
        <v>45883.871527777781</v>
      </c>
      <c r="C6361" s="3" t="str">
        <f>TEXT(Sales_Data[[#This Row],[OrderDate]],"mmmm")</f>
        <v>August</v>
      </c>
      <c r="D6361" s="3" t="str">
        <f t="shared" si="198"/>
        <v>2025</v>
      </c>
      <c r="E6361" t="s">
        <v>42</v>
      </c>
      <c r="F6361" t="s">
        <v>46</v>
      </c>
      <c r="G6361" t="s">
        <v>15</v>
      </c>
      <c r="H6361" t="s">
        <v>16</v>
      </c>
      <c r="I6361" t="s">
        <v>100</v>
      </c>
      <c r="J6361">
        <v>81</v>
      </c>
      <c r="K6361">
        <v>4500</v>
      </c>
      <c r="L6361" s="7">
        <f>Sales_Data[[#This Row],[OrderQuantity]] *Sales_Data[[#This Row],[UnitPrice]]</f>
        <v>364500</v>
      </c>
      <c r="M6361" s="7">
        <f>Sales_Data[[#This Row],[UnitPrice]]-Sales_Data[[#This Row],[UnitCost]]</f>
        <v>1700</v>
      </c>
      <c r="N6361" s="7">
        <f>Sales_Data[[#This Row],[Gross Revenue]]-Sales_Data[[#This Row],[Discount Amount ]]</f>
        <v>362800</v>
      </c>
      <c r="O6361" s="7">
        <f>Sales_Data[[#This Row],[OrderQuantity]] *Sales_Data[[#This Row],[UnitCost]]</f>
        <v>226800</v>
      </c>
      <c r="P6361" s="7">
        <f>Sales_Data[[#This Row],[ItemCost]] +Sales_Data[[#This Row],[ShippingCost]]</f>
        <v>229576.05</v>
      </c>
      <c r="Q6361" s="7">
        <f>Sales_Data[[#This Row],[Gross Revenue]]-Sales_Data[[#This Row],[TotalFinancialCost]]</f>
        <v>134923.95000000001</v>
      </c>
      <c r="R6361" s="7">
        <f>Sales_Data[[#This Row],[Actul Bill Amount]]-Sales_Data[[#This Row],[ShippingCost]]</f>
        <v>360023.95</v>
      </c>
      <c r="S6361">
        <v>1016</v>
      </c>
      <c r="T6361">
        <v>2776.05</v>
      </c>
      <c r="U6361" t="s">
        <v>47</v>
      </c>
      <c r="V6361">
        <v>2800</v>
      </c>
      <c r="W6361" t="s">
        <v>18</v>
      </c>
      <c r="X6361" t="str">
        <f t="shared" si="199"/>
        <v>Bengaluru</v>
      </c>
    </row>
    <row r="6362" spans="1:24" x14ac:dyDescent="0.4">
      <c r="A6362">
        <v>106361</v>
      </c>
      <c r="B6362" s="5">
        <v>45878.55972222222</v>
      </c>
      <c r="C6362" s="3" t="str">
        <f>TEXT(Sales_Data[[#This Row],[OrderDate]],"mmmm")</f>
        <v>August</v>
      </c>
      <c r="D6362" s="3" t="str">
        <f t="shared" si="198"/>
        <v>2025</v>
      </c>
      <c r="E6362" t="s">
        <v>39</v>
      </c>
      <c r="F6362" t="s">
        <v>14</v>
      </c>
      <c r="G6362" t="s">
        <v>29</v>
      </c>
      <c r="H6362" t="s">
        <v>20</v>
      </c>
      <c r="I6362" t="s">
        <v>100</v>
      </c>
      <c r="J6362">
        <v>14</v>
      </c>
      <c r="K6362">
        <v>6500</v>
      </c>
      <c r="L6362" s="7">
        <f>Sales_Data[[#This Row],[OrderQuantity]] *Sales_Data[[#This Row],[UnitPrice]]</f>
        <v>91000</v>
      </c>
      <c r="M6362" s="7">
        <f>Sales_Data[[#This Row],[UnitPrice]]-Sales_Data[[#This Row],[UnitCost]]</f>
        <v>2300</v>
      </c>
      <c r="N6362" s="7">
        <f>Sales_Data[[#This Row],[Gross Revenue]]-Sales_Data[[#This Row],[Discount Amount ]]</f>
        <v>88700</v>
      </c>
      <c r="O6362" s="7">
        <f>Sales_Data[[#This Row],[OrderQuantity]] *Sales_Data[[#This Row],[UnitCost]]</f>
        <v>58800</v>
      </c>
      <c r="P6362" s="7">
        <f>Sales_Data[[#This Row],[ItemCost]] +Sales_Data[[#This Row],[ShippingCost]]</f>
        <v>61153.05</v>
      </c>
      <c r="Q6362" s="7">
        <f>Sales_Data[[#This Row],[Gross Revenue]]-Sales_Data[[#This Row],[TotalFinancialCost]]</f>
        <v>29846.949999999997</v>
      </c>
      <c r="R6362" s="7">
        <f>Sales_Data[[#This Row],[Actul Bill Amount]]-Sales_Data[[#This Row],[ShippingCost]]</f>
        <v>86346.95</v>
      </c>
      <c r="S6362">
        <v>1156</v>
      </c>
      <c r="T6362">
        <v>2353.0500000000002</v>
      </c>
      <c r="U6362" t="s">
        <v>21</v>
      </c>
      <c r="V6362">
        <v>4200</v>
      </c>
      <c r="W6362" t="s">
        <v>22</v>
      </c>
      <c r="X6362" t="str">
        <f t="shared" si="199"/>
        <v>Nagpur</v>
      </c>
    </row>
    <row r="6363" spans="1:24" x14ac:dyDescent="0.4">
      <c r="A6363">
        <v>106362</v>
      </c>
      <c r="B6363" s="5">
        <v>45868.962500000001</v>
      </c>
      <c r="C6363" s="3" t="str">
        <f>TEXT(Sales_Data[[#This Row],[OrderDate]],"mmmm")</f>
        <v>July</v>
      </c>
      <c r="D6363" s="3" t="str">
        <f t="shared" si="198"/>
        <v>2025</v>
      </c>
      <c r="E6363" t="s">
        <v>34</v>
      </c>
      <c r="F6363" t="s">
        <v>40</v>
      </c>
      <c r="G6363" t="s">
        <v>15</v>
      </c>
      <c r="H6363" t="s">
        <v>37</v>
      </c>
      <c r="I6363" t="s">
        <v>100</v>
      </c>
      <c r="J6363">
        <v>22</v>
      </c>
      <c r="K6363">
        <v>1500</v>
      </c>
      <c r="L6363" s="7">
        <f>Sales_Data[[#This Row],[OrderQuantity]] *Sales_Data[[#This Row],[UnitPrice]]</f>
        <v>33000</v>
      </c>
      <c r="M6363" s="7">
        <f>Sales_Data[[#This Row],[UnitPrice]]-Sales_Data[[#This Row],[UnitCost]]</f>
        <v>700</v>
      </c>
      <c r="N6363" s="7">
        <f>Sales_Data[[#This Row],[Gross Revenue]]-Sales_Data[[#This Row],[Discount Amount ]]</f>
        <v>32300</v>
      </c>
      <c r="O6363" s="7">
        <f>Sales_Data[[#This Row],[OrderQuantity]] *Sales_Data[[#This Row],[UnitCost]]</f>
        <v>17600</v>
      </c>
      <c r="P6363" s="7">
        <f>Sales_Data[[#This Row],[ItemCost]] +Sales_Data[[#This Row],[ShippingCost]]</f>
        <v>19220.23</v>
      </c>
      <c r="Q6363" s="7">
        <f>Sales_Data[[#This Row],[Gross Revenue]]-Sales_Data[[#This Row],[TotalFinancialCost]]</f>
        <v>13779.77</v>
      </c>
      <c r="R6363" s="7">
        <f>Sales_Data[[#This Row],[Actul Bill Amount]]-Sales_Data[[#This Row],[ShippingCost]]</f>
        <v>30679.77</v>
      </c>
      <c r="S6363">
        <v>1101</v>
      </c>
      <c r="T6363">
        <v>1620.23</v>
      </c>
      <c r="U6363" t="s">
        <v>52</v>
      </c>
      <c r="V6363">
        <v>800</v>
      </c>
      <c r="W6363" t="s">
        <v>38</v>
      </c>
      <c r="X6363" t="str">
        <f t="shared" si="199"/>
        <v>Kolkata</v>
      </c>
    </row>
    <row r="6364" spans="1:24" x14ac:dyDescent="0.4">
      <c r="A6364">
        <v>106363</v>
      </c>
      <c r="B6364" s="5">
        <v>45682.557638888888</v>
      </c>
      <c r="C6364" s="3" t="str">
        <f>TEXT(Sales_Data[[#This Row],[OrderDate]],"mmmm")</f>
        <v>January</v>
      </c>
      <c r="D6364" s="3" t="str">
        <f t="shared" si="198"/>
        <v>2025</v>
      </c>
      <c r="E6364" t="s">
        <v>39</v>
      </c>
      <c r="F6364" t="s">
        <v>28</v>
      </c>
      <c r="G6364" t="s">
        <v>29</v>
      </c>
      <c r="H6364" t="s">
        <v>16</v>
      </c>
      <c r="I6364" t="s">
        <v>100</v>
      </c>
      <c r="J6364">
        <v>99</v>
      </c>
      <c r="K6364">
        <v>450</v>
      </c>
      <c r="L6364" s="7">
        <f>Sales_Data[[#This Row],[OrderQuantity]] *Sales_Data[[#This Row],[UnitPrice]]</f>
        <v>44550</v>
      </c>
      <c r="M6364" s="7">
        <f>Sales_Data[[#This Row],[UnitPrice]]-Sales_Data[[#This Row],[UnitCost]]</f>
        <v>250</v>
      </c>
      <c r="N6364" s="7">
        <f>Sales_Data[[#This Row],[Gross Revenue]]-Sales_Data[[#This Row],[Discount Amount ]]</f>
        <v>44300</v>
      </c>
      <c r="O6364" s="7">
        <f>Sales_Data[[#This Row],[OrderQuantity]] *Sales_Data[[#This Row],[UnitCost]]</f>
        <v>19800</v>
      </c>
      <c r="P6364" s="7">
        <f>Sales_Data[[#This Row],[ItemCost]] +Sales_Data[[#This Row],[ShippingCost]]</f>
        <v>20249.439999999999</v>
      </c>
      <c r="Q6364" s="7">
        <f>Sales_Data[[#This Row],[Gross Revenue]]-Sales_Data[[#This Row],[TotalFinancialCost]]</f>
        <v>24300.560000000001</v>
      </c>
      <c r="R6364" s="7">
        <f>Sales_Data[[#This Row],[Actul Bill Amount]]-Sales_Data[[#This Row],[ShippingCost]]</f>
        <v>43850.559999999998</v>
      </c>
      <c r="S6364">
        <v>361</v>
      </c>
      <c r="T6364">
        <v>449.44</v>
      </c>
      <c r="U6364" t="s">
        <v>30</v>
      </c>
      <c r="V6364">
        <v>200</v>
      </c>
      <c r="W6364" t="s">
        <v>18</v>
      </c>
      <c r="X6364" t="str">
        <f t="shared" si="199"/>
        <v>Bengaluru</v>
      </c>
    </row>
    <row r="6365" spans="1:24" x14ac:dyDescent="0.4">
      <c r="A6365">
        <v>106364</v>
      </c>
      <c r="B6365" s="5">
        <v>45673.686111111114</v>
      </c>
      <c r="C6365" s="3" t="str">
        <f>TEXT(Sales_Data[[#This Row],[OrderDate]],"mmmm")</f>
        <v>January</v>
      </c>
      <c r="D6365" s="3" t="str">
        <f t="shared" si="198"/>
        <v>2025</v>
      </c>
      <c r="E6365" t="s">
        <v>39</v>
      </c>
      <c r="F6365" t="s">
        <v>40</v>
      </c>
      <c r="G6365" t="s">
        <v>29</v>
      </c>
      <c r="H6365" t="s">
        <v>37</v>
      </c>
      <c r="I6365" t="s">
        <v>100</v>
      </c>
      <c r="J6365">
        <v>65</v>
      </c>
      <c r="K6365">
        <v>1500</v>
      </c>
      <c r="L6365" s="7">
        <f>Sales_Data[[#This Row],[OrderQuantity]] *Sales_Data[[#This Row],[UnitPrice]]</f>
        <v>97500</v>
      </c>
      <c r="M6365" s="7">
        <f>Sales_Data[[#This Row],[UnitPrice]]-Sales_Data[[#This Row],[UnitCost]]</f>
        <v>700</v>
      </c>
      <c r="N6365" s="7">
        <f>Sales_Data[[#This Row],[Gross Revenue]]-Sales_Data[[#This Row],[Discount Amount ]]</f>
        <v>96800</v>
      </c>
      <c r="O6365" s="7">
        <f>Sales_Data[[#This Row],[OrderQuantity]] *Sales_Data[[#This Row],[UnitCost]]</f>
        <v>52000</v>
      </c>
      <c r="P6365" s="7">
        <f>Sales_Data[[#This Row],[ItemCost]] +Sales_Data[[#This Row],[ShippingCost]]</f>
        <v>52382.89</v>
      </c>
      <c r="Q6365" s="7">
        <f>Sales_Data[[#This Row],[Gross Revenue]]-Sales_Data[[#This Row],[TotalFinancialCost]]</f>
        <v>45117.11</v>
      </c>
      <c r="R6365" s="7">
        <f>Sales_Data[[#This Row],[Actul Bill Amount]]-Sales_Data[[#This Row],[ShippingCost]]</f>
        <v>96417.11</v>
      </c>
      <c r="S6365">
        <v>384</v>
      </c>
      <c r="T6365">
        <v>382.89</v>
      </c>
      <c r="U6365" t="s">
        <v>52</v>
      </c>
      <c r="V6365">
        <v>800</v>
      </c>
      <c r="W6365" t="s">
        <v>38</v>
      </c>
      <c r="X6365" t="str">
        <f t="shared" si="199"/>
        <v>Kolkata</v>
      </c>
    </row>
    <row r="6366" spans="1:24" x14ac:dyDescent="0.4">
      <c r="A6366">
        <v>106365</v>
      </c>
      <c r="B6366" s="5">
        <v>45839.546527777777</v>
      </c>
      <c r="C6366" s="3" t="str">
        <f>TEXT(Sales_Data[[#This Row],[OrderDate]],"mmmm")</f>
        <v>July</v>
      </c>
      <c r="D6366" s="3" t="str">
        <f t="shared" si="198"/>
        <v>2025</v>
      </c>
      <c r="E6366" t="s">
        <v>50</v>
      </c>
      <c r="F6366" t="s">
        <v>35</v>
      </c>
      <c r="G6366" t="s">
        <v>29</v>
      </c>
      <c r="H6366" t="s">
        <v>32</v>
      </c>
      <c r="I6366" t="s">
        <v>100</v>
      </c>
      <c r="J6366">
        <v>2</v>
      </c>
      <c r="K6366">
        <v>8500</v>
      </c>
      <c r="L6366" s="7">
        <f>Sales_Data[[#This Row],[OrderQuantity]] *Sales_Data[[#This Row],[UnitPrice]]</f>
        <v>17000</v>
      </c>
      <c r="M6366" s="7">
        <f>Sales_Data[[#This Row],[UnitPrice]]-Sales_Data[[#This Row],[UnitCost]]</f>
        <v>3000</v>
      </c>
      <c r="N6366" s="7">
        <f>Sales_Data[[#This Row],[Gross Revenue]]-Sales_Data[[#This Row],[Discount Amount ]]</f>
        <v>14000</v>
      </c>
      <c r="O6366" s="7">
        <f>Sales_Data[[#This Row],[OrderQuantity]] *Sales_Data[[#This Row],[UnitCost]]</f>
        <v>11000</v>
      </c>
      <c r="P6366" s="7">
        <f>Sales_Data[[#This Row],[ItemCost]] +Sales_Data[[#This Row],[ShippingCost]]</f>
        <v>11757.88</v>
      </c>
      <c r="Q6366" s="7">
        <f>Sales_Data[[#This Row],[Gross Revenue]]-Sales_Data[[#This Row],[TotalFinancialCost]]</f>
        <v>5242.1200000000008</v>
      </c>
      <c r="R6366" s="7">
        <f>Sales_Data[[#This Row],[Actul Bill Amount]]-Sales_Data[[#This Row],[ShippingCost]]</f>
        <v>13242.12</v>
      </c>
      <c r="S6366">
        <v>694</v>
      </c>
      <c r="T6366">
        <v>757.88</v>
      </c>
      <c r="U6366" t="s">
        <v>49</v>
      </c>
      <c r="V6366">
        <v>5500</v>
      </c>
      <c r="W6366" t="s">
        <v>33</v>
      </c>
      <c r="X6366" t="str">
        <f t="shared" si="199"/>
        <v>Delhi</v>
      </c>
    </row>
    <row r="6367" spans="1:24" x14ac:dyDescent="0.4">
      <c r="A6367">
        <v>106366</v>
      </c>
      <c r="B6367" s="5">
        <v>45986.317361111112</v>
      </c>
      <c r="C6367" s="3" t="str">
        <f>TEXT(Sales_Data[[#This Row],[OrderDate]],"mmmm")</f>
        <v>November</v>
      </c>
      <c r="D6367" s="3" t="str">
        <f t="shared" si="198"/>
        <v>2025</v>
      </c>
      <c r="E6367" t="s">
        <v>42</v>
      </c>
      <c r="F6367" t="s">
        <v>55</v>
      </c>
      <c r="G6367" t="s">
        <v>15</v>
      </c>
      <c r="H6367" t="s">
        <v>25</v>
      </c>
      <c r="I6367" t="s">
        <v>100</v>
      </c>
      <c r="J6367">
        <v>65</v>
      </c>
      <c r="K6367">
        <v>600</v>
      </c>
      <c r="L6367" s="7">
        <f>Sales_Data[[#This Row],[OrderQuantity]] *Sales_Data[[#This Row],[UnitPrice]]</f>
        <v>39000</v>
      </c>
      <c r="M6367" s="7">
        <f>Sales_Data[[#This Row],[UnitPrice]]-Sales_Data[[#This Row],[UnitCost]]</f>
        <v>250</v>
      </c>
      <c r="N6367" s="7">
        <f>Sales_Data[[#This Row],[Gross Revenue]]-Sales_Data[[#This Row],[Discount Amount ]]</f>
        <v>38750</v>
      </c>
      <c r="O6367" s="7">
        <f>Sales_Data[[#This Row],[OrderQuantity]] *Sales_Data[[#This Row],[UnitCost]]</f>
        <v>22750</v>
      </c>
      <c r="P6367" s="7">
        <f>Sales_Data[[#This Row],[ItemCost]] +Sales_Data[[#This Row],[ShippingCost]]</f>
        <v>23551.8</v>
      </c>
      <c r="Q6367" s="7">
        <f>Sales_Data[[#This Row],[Gross Revenue]]-Sales_Data[[#This Row],[TotalFinancialCost]]</f>
        <v>15448.2</v>
      </c>
      <c r="R6367" s="7">
        <f>Sales_Data[[#This Row],[Actul Bill Amount]]-Sales_Data[[#This Row],[ShippingCost]]</f>
        <v>37948.199999999997</v>
      </c>
      <c r="S6367">
        <v>941</v>
      </c>
      <c r="T6367">
        <v>801.8</v>
      </c>
      <c r="U6367" t="s">
        <v>57</v>
      </c>
      <c r="V6367">
        <v>350</v>
      </c>
      <c r="W6367" t="s">
        <v>27</v>
      </c>
      <c r="X6367" t="str">
        <f t="shared" si="199"/>
        <v>Mumbai</v>
      </c>
    </row>
    <row r="6368" spans="1:24" x14ac:dyDescent="0.4">
      <c r="A6368">
        <v>106367</v>
      </c>
      <c r="B6368" s="5">
        <v>45786.254861111112</v>
      </c>
      <c r="C6368" s="3" t="str">
        <f>TEXT(Sales_Data[[#This Row],[OrderDate]],"mmmm")</f>
        <v>May</v>
      </c>
      <c r="D6368" s="3" t="str">
        <f t="shared" si="198"/>
        <v>2025</v>
      </c>
      <c r="E6368" t="s">
        <v>39</v>
      </c>
      <c r="F6368" t="s">
        <v>24</v>
      </c>
      <c r="G6368" t="s">
        <v>15</v>
      </c>
      <c r="H6368" t="s">
        <v>32</v>
      </c>
      <c r="I6368" t="s">
        <v>100</v>
      </c>
      <c r="J6368">
        <v>36</v>
      </c>
      <c r="K6368">
        <v>25000</v>
      </c>
      <c r="L6368" s="7">
        <f>Sales_Data[[#This Row],[OrderQuantity]] *Sales_Data[[#This Row],[UnitPrice]]</f>
        <v>900000</v>
      </c>
      <c r="M6368" s="7">
        <f>Sales_Data[[#This Row],[UnitPrice]]-Sales_Data[[#This Row],[UnitCost]]</f>
        <v>7000</v>
      </c>
      <c r="N6368" s="7">
        <f>Sales_Data[[#This Row],[Gross Revenue]]-Sales_Data[[#This Row],[Discount Amount ]]</f>
        <v>893000</v>
      </c>
      <c r="O6368" s="7">
        <f>Sales_Data[[#This Row],[OrderQuantity]] *Sales_Data[[#This Row],[UnitCost]]</f>
        <v>648000</v>
      </c>
      <c r="P6368" s="7">
        <f>Sales_Data[[#This Row],[ItemCost]] +Sales_Data[[#This Row],[ShippingCost]]</f>
        <v>648814.14</v>
      </c>
      <c r="Q6368" s="7">
        <f>Sales_Data[[#This Row],[Gross Revenue]]-Sales_Data[[#This Row],[TotalFinancialCost]]</f>
        <v>251185.86</v>
      </c>
      <c r="R6368" s="7">
        <f>Sales_Data[[#This Row],[Actul Bill Amount]]-Sales_Data[[#This Row],[ShippingCost]]</f>
        <v>892185.86</v>
      </c>
      <c r="S6368">
        <v>375</v>
      </c>
      <c r="T6368">
        <v>814.14</v>
      </c>
      <c r="U6368" t="s">
        <v>60</v>
      </c>
      <c r="V6368">
        <v>18000</v>
      </c>
      <c r="W6368" t="s">
        <v>33</v>
      </c>
      <c r="X6368" t="str">
        <f t="shared" si="199"/>
        <v>Delhi</v>
      </c>
    </row>
    <row r="6369" spans="1:24" x14ac:dyDescent="0.4">
      <c r="A6369">
        <v>106368</v>
      </c>
      <c r="B6369" s="5">
        <v>45699.34375</v>
      </c>
      <c r="C6369" s="3" t="str">
        <f>TEXT(Sales_Data[[#This Row],[OrderDate]],"mmmm")</f>
        <v>February</v>
      </c>
      <c r="D6369" s="3" t="str">
        <f t="shared" si="198"/>
        <v>2025</v>
      </c>
      <c r="E6369" t="s">
        <v>19</v>
      </c>
      <c r="F6369" t="s">
        <v>55</v>
      </c>
      <c r="G6369" t="s">
        <v>15</v>
      </c>
      <c r="H6369" t="s">
        <v>25</v>
      </c>
      <c r="I6369" t="s">
        <v>100</v>
      </c>
      <c r="J6369">
        <v>31</v>
      </c>
      <c r="K6369">
        <v>1200</v>
      </c>
      <c r="L6369" s="7">
        <f>Sales_Data[[#This Row],[OrderQuantity]] *Sales_Data[[#This Row],[UnitPrice]]</f>
        <v>37200</v>
      </c>
      <c r="M6369" s="7">
        <f>Sales_Data[[#This Row],[UnitPrice]]-Sales_Data[[#This Row],[UnitCost]]</f>
        <v>400</v>
      </c>
      <c r="N6369" s="7">
        <f>Sales_Data[[#This Row],[Gross Revenue]]-Sales_Data[[#This Row],[Discount Amount ]]</f>
        <v>36800</v>
      </c>
      <c r="O6369" s="7">
        <f>Sales_Data[[#This Row],[OrderQuantity]] *Sales_Data[[#This Row],[UnitCost]]</f>
        <v>24800</v>
      </c>
      <c r="P6369" s="7">
        <f>Sales_Data[[#This Row],[ItemCost]] +Sales_Data[[#This Row],[ShippingCost]]</f>
        <v>25882.81</v>
      </c>
      <c r="Q6369" s="7">
        <f>Sales_Data[[#This Row],[Gross Revenue]]-Sales_Data[[#This Row],[TotalFinancialCost]]</f>
        <v>11317.189999999999</v>
      </c>
      <c r="R6369" s="7">
        <f>Sales_Data[[#This Row],[Actul Bill Amount]]-Sales_Data[[#This Row],[ShippingCost]]</f>
        <v>35717.19</v>
      </c>
      <c r="S6369">
        <v>1118</v>
      </c>
      <c r="T6369">
        <v>1082.81</v>
      </c>
      <c r="U6369" t="s">
        <v>58</v>
      </c>
      <c r="V6369">
        <v>800</v>
      </c>
      <c r="W6369" t="s">
        <v>27</v>
      </c>
      <c r="X6369" t="str">
        <f t="shared" si="199"/>
        <v>Mumbai</v>
      </c>
    </row>
    <row r="6370" spans="1:24" x14ac:dyDescent="0.4">
      <c r="A6370">
        <v>106369</v>
      </c>
      <c r="B6370" s="5">
        <v>45993.79791666667</v>
      </c>
      <c r="C6370" s="3" t="str">
        <f>TEXT(Sales_Data[[#This Row],[OrderDate]],"mmmm")</f>
        <v>December</v>
      </c>
      <c r="D6370" s="3" t="str">
        <f t="shared" si="198"/>
        <v>2025</v>
      </c>
      <c r="E6370" t="s">
        <v>39</v>
      </c>
      <c r="F6370" t="s">
        <v>40</v>
      </c>
      <c r="G6370" t="s">
        <v>15</v>
      </c>
      <c r="H6370" t="s">
        <v>37</v>
      </c>
      <c r="I6370" t="s">
        <v>100</v>
      </c>
      <c r="J6370">
        <v>19</v>
      </c>
      <c r="K6370">
        <v>1500</v>
      </c>
      <c r="L6370" s="7">
        <f>Sales_Data[[#This Row],[OrderQuantity]] *Sales_Data[[#This Row],[UnitPrice]]</f>
        <v>28500</v>
      </c>
      <c r="M6370" s="7">
        <f>Sales_Data[[#This Row],[UnitPrice]]-Sales_Data[[#This Row],[UnitCost]]</f>
        <v>700</v>
      </c>
      <c r="N6370" s="7">
        <f>Sales_Data[[#This Row],[Gross Revenue]]-Sales_Data[[#This Row],[Discount Amount ]]</f>
        <v>27800</v>
      </c>
      <c r="O6370" s="7">
        <f>Sales_Data[[#This Row],[OrderQuantity]] *Sales_Data[[#This Row],[UnitCost]]</f>
        <v>15200</v>
      </c>
      <c r="P6370" s="7">
        <f>Sales_Data[[#This Row],[ItemCost]] +Sales_Data[[#This Row],[ShippingCost]]</f>
        <v>15782.69</v>
      </c>
      <c r="Q6370" s="7">
        <f>Sales_Data[[#This Row],[Gross Revenue]]-Sales_Data[[#This Row],[TotalFinancialCost]]</f>
        <v>12717.31</v>
      </c>
      <c r="R6370" s="7">
        <f>Sales_Data[[#This Row],[Actul Bill Amount]]-Sales_Data[[#This Row],[ShippingCost]]</f>
        <v>27217.31</v>
      </c>
      <c r="S6370">
        <v>1109</v>
      </c>
      <c r="T6370">
        <v>582.69000000000005</v>
      </c>
      <c r="U6370" t="s">
        <v>52</v>
      </c>
      <c r="V6370">
        <v>800</v>
      </c>
      <c r="W6370" t="s">
        <v>38</v>
      </c>
      <c r="X6370" t="str">
        <f t="shared" si="199"/>
        <v>Kolkata</v>
      </c>
    </row>
    <row r="6371" spans="1:24" x14ac:dyDescent="0.4">
      <c r="A6371">
        <v>106370</v>
      </c>
      <c r="B6371" s="5">
        <v>45893.835416666669</v>
      </c>
      <c r="C6371" s="3" t="str">
        <f>TEXT(Sales_Data[[#This Row],[OrderDate]],"mmmm")</f>
        <v>August</v>
      </c>
      <c r="D6371" s="3" t="str">
        <f t="shared" si="198"/>
        <v>2025</v>
      </c>
      <c r="E6371" t="s">
        <v>42</v>
      </c>
      <c r="F6371" t="s">
        <v>46</v>
      </c>
      <c r="G6371" t="s">
        <v>15</v>
      </c>
      <c r="H6371" t="s">
        <v>16</v>
      </c>
      <c r="I6371" t="s">
        <v>100</v>
      </c>
      <c r="J6371">
        <v>91</v>
      </c>
      <c r="K6371">
        <v>15000</v>
      </c>
      <c r="L6371" s="7">
        <f>Sales_Data[[#This Row],[OrderQuantity]] *Sales_Data[[#This Row],[UnitPrice]]</f>
        <v>1365000</v>
      </c>
      <c r="M6371" s="7">
        <f>Sales_Data[[#This Row],[UnitPrice]]-Sales_Data[[#This Row],[UnitCost]]</f>
        <v>5500</v>
      </c>
      <c r="N6371" s="7">
        <f>Sales_Data[[#This Row],[Gross Revenue]]-Sales_Data[[#This Row],[Discount Amount ]]</f>
        <v>1359500</v>
      </c>
      <c r="O6371" s="7">
        <f>Sales_Data[[#This Row],[OrderQuantity]] *Sales_Data[[#This Row],[UnitCost]]</f>
        <v>864500</v>
      </c>
      <c r="P6371" s="7">
        <f>Sales_Data[[#This Row],[ItemCost]] +Sales_Data[[#This Row],[ShippingCost]]</f>
        <v>865071.2</v>
      </c>
      <c r="Q6371" s="7">
        <f>Sales_Data[[#This Row],[Gross Revenue]]-Sales_Data[[#This Row],[TotalFinancialCost]]</f>
        <v>499928.80000000005</v>
      </c>
      <c r="R6371" s="7">
        <f>Sales_Data[[#This Row],[Actul Bill Amount]]-Sales_Data[[#This Row],[ShippingCost]]</f>
        <v>1358928.8</v>
      </c>
      <c r="S6371">
        <v>1140</v>
      </c>
      <c r="T6371">
        <v>571.20000000000005</v>
      </c>
      <c r="U6371" t="s">
        <v>53</v>
      </c>
      <c r="V6371">
        <v>9500</v>
      </c>
      <c r="W6371" t="s">
        <v>18</v>
      </c>
      <c r="X6371" t="str">
        <f t="shared" si="199"/>
        <v>Bengaluru</v>
      </c>
    </row>
    <row r="6372" spans="1:24" x14ac:dyDescent="0.4">
      <c r="A6372">
        <v>106371</v>
      </c>
      <c r="B6372" s="5">
        <v>46017.32708333333</v>
      </c>
      <c r="C6372" s="3" t="str">
        <f>TEXT(Sales_Data[[#This Row],[OrderDate]],"mmmm")</f>
        <v>December</v>
      </c>
      <c r="D6372" s="3" t="str">
        <f t="shared" si="198"/>
        <v>2025</v>
      </c>
      <c r="E6372" t="s">
        <v>23</v>
      </c>
      <c r="F6372" t="s">
        <v>43</v>
      </c>
      <c r="G6372" t="s">
        <v>29</v>
      </c>
      <c r="H6372" t="s">
        <v>37</v>
      </c>
      <c r="I6372" t="s">
        <v>100</v>
      </c>
      <c r="J6372">
        <v>63</v>
      </c>
      <c r="K6372">
        <v>2800</v>
      </c>
      <c r="L6372" s="7">
        <f>Sales_Data[[#This Row],[OrderQuantity]] *Sales_Data[[#This Row],[UnitPrice]]</f>
        <v>176400</v>
      </c>
      <c r="M6372" s="7">
        <f>Sales_Data[[#This Row],[UnitPrice]]-Sales_Data[[#This Row],[UnitCost]]</f>
        <v>1300</v>
      </c>
      <c r="N6372" s="7">
        <f>Sales_Data[[#This Row],[Gross Revenue]]-Sales_Data[[#This Row],[Discount Amount ]]</f>
        <v>175100</v>
      </c>
      <c r="O6372" s="7">
        <f>Sales_Data[[#This Row],[OrderQuantity]] *Sales_Data[[#This Row],[UnitCost]]</f>
        <v>94500</v>
      </c>
      <c r="P6372" s="7">
        <f>Sales_Data[[#This Row],[ItemCost]] +Sales_Data[[#This Row],[ShippingCost]]</f>
        <v>95323.18</v>
      </c>
      <c r="Q6372" s="7">
        <f>Sales_Data[[#This Row],[Gross Revenue]]-Sales_Data[[#This Row],[TotalFinancialCost]]</f>
        <v>81076.820000000007</v>
      </c>
      <c r="R6372" s="7">
        <f>Sales_Data[[#This Row],[Actul Bill Amount]]-Sales_Data[[#This Row],[ShippingCost]]</f>
        <v>174276.82</v>
      </c>
      <c r="S6372">
        <v>1159</v>
      </c>
      <c r="T6372">
        <v>823.18</v>
      </c>
      <c r="U6372" t="s">
        <v>61</v>
      </c>
      <c r="V6372">
        <v>1500</v>
      </c>
      <c r="W6372" t="s">
        <v>38</v>
      </c>
      <c r="X6372" t="str">
        <f t="shared" si="199"/>
        <v>Kolkata</v>
      </c>
    </row>
    <row r="6373" spans="1:24" x14ac:dyDescent="0.4">
      <c r="A6373">
        <v>106372</v>
      </c>
      <c r="B6373" s="5">
        <v>45691.099305555559</v>
      </c>
      <c r="C6373" s="3" t="str">
        <f>TEXT(Sales_Data[[#This Row],[OrderDate]],"mmmm")</f>
        <v>February</v>
      </c>
      <c r="D6373" s="3" t="str">
        <f t="shared" si="198"/>
        <v>2025</v>
      </c>
      <c r="E6373" t="s">
        <v>13</v>
      </c>
      <c r="F6373" t="s">
        <v>43</v>
      </c>
      <c r="G6373" t="s">
        <v>29</v>
      </c>
      <c r="H6373" t="s">
        <v>32</v>
      </c>
      <c r="I6373" t="s">
        <v>100</v>
      </c>
      <c r="J6373">
        <v>95</v>
      </c>
      <c r="K6373">
        <v>1800</v>
      </c>
      <c r="L6373" s="7">
        <f>Sales_Data[[#This Row],[OrderQuantity]] *Sales_Data[[#This Row],[UnitPrice]]</f>
        <v>171000</v>
      </c>
      <c r="M6373" s="7">
        <f>Sales_Data[[#This Row],[UnitPrice]]-Sales_Data[[#This Row],[UnitCost]]</f>
        <v>900</v>
      </c>
      <c r="N6373" s="7">
        <f>Sales_Data[[#This Row],[Gross Revenue]]-Sales_Data[[#This Row],[Discount Amount ]]</f>
        <v>170100</v>
      </c>
      <c r="O6373" s="7">
        <f>Sales_Data[[#This Row],[OrderQuantity]] *Sales_Data[[#This Row],[UnitCost]]</f>
        <v>85500</v>
      </c>
      <c r="P6373" s="7">
        <f>Sales_Data[[#This Row],[ItemCost]] +Sales_Data[[#This Row],[ShippingCost]]</f>
        <v>85806.58</v>
      </c>
      <c r="Q6373" s="7">
        <f>Sales_Data[[#This Row],[Gross Revenue]]-Sales_Data[[#This Row],[TotalFinancialCost]]</f>
        <v>85193.42</v>
      </c>
      <c r="R6373" s="7">
        <f>Sales_Data[[#This Row],[Actul Bill Amount]]-Sales_Data[[#This Row],[ShippingCost]]</f>
        <v>169793.42</v>
      </c>
      <c r="S6373">
        <v>981</v>
      </c>
      <c r="T6373">
        <v>306.58</v>
      </c>
      <c r="U6373" t="s">
        <v>51</v>
      </c>
      <c r="V6373">
        <v>900</v>
      </c>
      <c r="W6373" t="s">
        <v>33</v>
      </c>
      <c r="X6373" t="str">
        <f t="shared" si="199"/>
        <v>Delhi</v>
      </c>
    </row>
    <row r="6374" spans="1:24" x14ac:dyDescent="0.4">
      <c r="A6374">
        <v>106373</v>
      </c>
      <c r="B6374" s="5">
        <v>46002.025694444441</v>
      </c>
      <c r="C6374" s="3" t="str">
        <f>TEXT(Sales_Data[[#This Row],[OrderDate]],"mmmm")</f>
        <v>December</v>
      </c>
      <c r="D6374" s="3" t="str">
        <f t="shared" si="198"/>
        <v>2025</v>
      </c>
      <c r="E6374" t="s">
        <v>34</v>
      </c>
      <c r="F6374" t="s">
        <v>43</v>
      </c>
      <c r="G6374" t="s">
        <v>29</v>
      </c>
      <c r="H6374" t="s">
        <v>16</v>
      </c>
      <c r="I6374" t="s">
        <v>100</v>
      </c>
      <c r="J6374">
        <v>33</v>
      </c>
      <c r="K6374">
        <v>4500</v>
      </c>
      <c r="L6374" s="7">
        <f>Sales_Data[[#This Row],[OrderQuantity]] *Sales_Data[[#This Row],[UnitPrice]]</f>
        <v>148500</v>
      </c>
      <c r="M6374" s="7">
        <f>Sales_Data[[#This Row],[UnitPrice]]-Sales_Data[[#This Row],[UnitCost]]</f>
        <v>2000</v>
      </c>
      <c r="N6374" s="7">
        <f>Sales_Data[[#This Row],[Gross Revenue]]-Sales_Data[[#This Row],[Discount Amount ]]</f>
        <v>146500</v>
      </c>
      <c r="O6374" s="7">
        <f>Sales_Data[[#This Row],[OrderQuantity]] *Sales_Data[[#This Row],[UnitCost]]</f>
        <v>82500</v>
      </c>
      <c r="P6374" s="7">
        <f>Sales_Data[[#This Row],[ItemCost]] +Sales_Data[[#This Row],[ShippingCost]]</f>
        <v>84365.25</v>
      </c>
      <c r="Q6374" s="7">
        <f>Sales_Data[[#This Row],[Gross Revenue]]-Sales_Data[[#This Row],[TotalFinancialCost]]</f>
        <v>64134.75</v>
      </c>
      <c r="R6374" s="7">
        <f>Sales_Data[[#This Row],[Actul Bill Amount]]-Sales_Data[[#This Row],[ShippingCost]]</f>
        <v>144634.75</v>
      </c>
      <c r="S6374">
        <v>764</v>
      </c>
      <c r="T6374">
        <v>1865.25</v>
      </c>
      <c r="U6374" t="s">
        <v>44</v>
      </c>
      <c r="V6374">
        <v>2500</v>
      </c>
      <c r="W6374" t="s">
        <v>18</v>
      </c>
      <c r="X6374" t="str">
        <f t="shared" si="199"/>
        <v>Bengaluru</v>
      </c>
    </row>
    <row r="6375" spans="1:24" x14ac:dyDescent="0.4">
      <c r="A6375">
        <v>106374</v>
      </c>
      <c r="B6375" s="5">
        <v>45702.667361111111</v>
      </c>
      <c r="C6375" s="3" t="str">
        <f>TEXT(Sales_Data[[#This Row],[OrderDate]],"mmmm")</f>
        <v>February</v>
      </c>
      <c r="D6375" s="3" t="str">
        <f t="shared" si="198"/>
        <v>2025</v>
      </c>
      <c r="E6375" t="s">
        <v>42</v>
      </c>
      <c r="F6375" t="s">
        <v>14</v>
      </c>
      <c r="G6375" t="s">
        <v>29</v>
      </c>
      <c r="H6375" t="s">
        <v>37</v>
      </c>
      <c r="I6375" t="s">
        <v>100</v>
      </c>
      <c r="J6375">
        <v>9</v>
      </c>
      <c r="K6375">
        <v>3200</v>
      </c>
      <c r="L6375" s="7">
        <f>Sales_Data[[#This Row],[OrderQuantity]] *Sales_Data[[#This Row],[UnitPrice]]</f>
        <v>28800</v>
      </c>
      <c r="M6375" s="7">
        <f>Sales_Data[[#This Row],[UnitPrice]]-Sales_Data[[#This Row],[UnitCost]]</f>
        <v>1200</v>
      </c>
      <c r="N6375" s="7">
        <f>Sales_Data[[#This Row],[Gross Revenue]]-Sales_Data[[#This Row],[Discount Amount ]]</f>
        <v>27600</v>
      </c>
      <c r="O6375" s="7">
        <f>Sales_Data[[#This Row],[OrderQuantity]] *Sales_Data[[#This Row],[UnitCost]]</f>
        <v>18000</v>
      </c>
      <c r="P6375" s="7">
        <f>Sales_Data[[#This Row],[ItemCost]] +Sales_Data[[#This Row],[ShippingCost]]</f>
        <v>18928.75</v>
      </c>
      <c r="Q6375" s="7">
        <f>Sales_Data[[#This Row],[Gross Revenue]]-Sales_Data[[#This Row],[TotalFinancialCost]]</f>
        <v>9871.25</v>
      </c>
      <c r="R6375" s="7">
        <f>Sales_Data[[#This Row],[Actul Bill Amount]]-Sales_Data[[#This Row],[ShippingCost]]</f>
        <v>26671.25</v>
      </c>
      <c r="S6375">
        <v>1048</v>
      </c>
      <c r="T6375">
        <v>928.75</v>
      </c>
      <c r="U6375" t="s">
        <v>17</v>
      </c>
      <c r="V6375">
        <v>2000</v>
      </c>
      <c r="W6375" t="s">
        <v>38</v>
      </c>
      <c r="X6375" t="str">
        <f t="shared" si="199"/>
        <v>Kolkata</v>
      </c>
    </row>
    <row r="6376" spans="1:24" x14ac:dyDescent="0.4">
      <c r="A6376">
        <v>106375</v>
      </c>
      <c r="B6376" s="5">
        <v>45791.42083333333</v>
      </c>
      <c r="C6376" s="3" t="str">
        <f>TEXT(Sales_Data[[#This Row],[OrderDate]],"mmmm")</f>
        <v>May</v>
      </c>
      <c r="D6376" s="3" t="str">
        <f t="shared" si="198"/>
        <v>2025</v>
      </c>
      <c r="E6376" t="s">
        <v>45</v>
      </c>
      <c r="F6376" t="s">
        <v>40</v>
      </c>
      <c r="G6376" t="s">
        <v>15</v>
      </c>
      <c r="H6376" t="s">
        <v>25</v>
      </c>
      <c r="I6376" t="s">
        <v>100</v>
      </c>
      <c r="J6376">
        <v>45</v>
      </c>
      <c r="K6376">
        <v>5500</v>
      </c>
      <c r="L6376" s="7">
        <f>Sales_Data[[#This Row],[OrderQuantity]] *Sales_Data[[#This Row],[UnitPrice]]</f>
        <v>247500</v>
      </c>
      <c r="M6376" s="7">
        <f>Sales_Data[[#This Row],[UnitPrice]]-Sales_Data[[#This Row],[UnitCost]]</f>
        <v>2000</v>
      </c>
      <c r="N6376" s="7">
        <f>Sales_Data[[#This Row],[Gross Revenue]]-Sales_Data[[#This Row],[Discount Amount ]]</f>
        <v>245500</v>
      </c>
      <c r="O6376" s="7">
        <f>Sales_Data[[#This Row],[OrderQuantity]] *Sales_Data[[#This Row],[UnitCost]]</f>
        <v>157500</v>
      </c>
      <c r="P6376" s="7">
        <f>Sales_Data[[#This Row],[ItemCost]] +Sales_Data[[#This Row],[ShippingCost]]</f>
        <v>158045.79999999999</v>
      </c>
      <c r="Q6376" s="7">
        <f>Sales_Data[[#This Row],[Gross Revenue]]-Sales_Data[[#This Row],[TotalFinancialCost]]</f>
        <v>89454.200000000012</v>
      </c>
      <c r="R6376" s="7">
        <f>Sales_Data[[#This Row],[Actul Bill Amount]]-Sales_Data[[#This Row],[ShippingCost]]</f>
        <v>244954.2</v>
      </c>
      <c r="S6376">
        <v>699</v>
      </c>
      <c r="T6376">
        <v>545.79999999999995</v>
      </c>
      <c r="U6376" t="s">
        <v>41</v>
      </c>
      <c r="V6376">
        <v>3500</v>
      </c>
      <c r="W6376" t="s">
        <v>27</v>
      </c>
      <c r="X6376" t="str">
        <f t="shared" si="199"/>
        <v>Mumbai</v>
      </c>
    </row>
    <row r="6377" spans="1:24" x14ac:dyDescent="0.4">
      <c r="A6377">
        <v>106376</v>
      </c>
      <c r="B6377" s="5">
        <v>45678.626388888886</v>
      </c>
      <c r="C6377" s="3" t="str">
        <f>TEXT(Sales_Data[[#This Row],[OrderDate]],"mmmm")</f>
        <v>January</v>
      </c>
      <c r="D6377" s="3" t="str">
        <f t="shared" si="198"/>
        <v>2025</v>
      </c>
      <c r="E6377" t="s">
        <v>42</v>
      </c>
      <c r="F6377" t="s">
        <v>40</v>
      </c>
      <c r="G6377" t="s">
        <v>31</v>
      </c>
      <c r="H6377" t="s">
        <v>37</v>
      </c>
      <c r="I6377" t="s">
        <v>100</v>
      </c>
      <c r="J6377">
        <v>28</v>
      </c>
      <c r="K6377">
        <v>5500</v>
      </c>
      <c r="L6377" s="7">
        <f>Sales_Data[[#This Row],[OrderQuantity]] *Sales_Data[[#This Row],[UnitPrice]]</f>
        <v>154000</v>
      </c>
      <c r="M6377" s="7">
        <f>Sales_Data[[#This Row],[UnitPrice]]-Sales_Data[[#This Row],[UnitCost]]</f>
        <v>2000</v>
      </c>
      <c r="N6377" s="7">
        <f>Sales_Data[[#This Row],[Gross Revenue]]-Sales_Data[[#This Row],[Discount Amount ]]</f>
        <v>152000</v>
      </c>
      <c r="O6377" s="7">
        <f>Sales_Data[[#This Row],[OrderQuantity]] *Sales_Data[[#This Row],[UnitCost]]</f>
        <v>98000</v>
      </c>
      <c r="P6377" s="7">
        <f>Sales_Data[[#This Row],[ItemCost]] +Sales_Data[[#This Row],[ShippingCost]]</f>
        <v>98742.11</v>
      </c>
      <c r="Q6377" s="7">
        <f>Sales_Data[[#This Row],[Gross Revenue]]-Sales_Data[[#This Row],[TotalFinancialCost]]</f>
        <v>55257.89</v>
      </c>
      <c r="R6377" s="7">
        <f>Sales_Data[[#This Row],[Actul Bill Amount]]-Sales_Data[[#This Row],[ShippingCost]]</f>
        <v>151257.89000000001</v>
      </c>
      <c r="S6377">
        <v>1190</v>
      </c>
      <c r="T6377">
        <v>742.11</v>
      </c>
      <c r="U6377" t="s">
        <v>41</v>
      </c>
      <c r="V6377">
        <v>3500</v>
      </c>
      <c r="W6377" t="s">
        <v>38</v>
      </c>
      <c r="X6377" t="str">
        <f t="shared" si="199"/>
        <v>Kolkata</v>
      </c>
    </row>
    <row r="6378" spans="1:24" x14ac:dyDescent="0.4">
      <c r="A6378">
        <v>106377</v>
      </c>
      <c r="B6378" s="5">
        <v>45779.220833333333</v>
      </c>
      <c r="C6378" s="3" t="str">
        <f>TEXT(Sales_Data[[#This Row],[OrderDate]],"mmmm")</f>
        <v>May</v>
      </c>
      <c r="D6378" s="3" t="str">
        <f t="shared" si="198"/>
        <v>2025</v>
      </c>
      <c r="E6378" t="s">
        <v>23</v>
      </c>
      <c r="F6378" t="s">
        <v>24</v>
      </c>
      <c r="G6378" t="s">
        <v>15</v>
      </c>
      <c r="H6378" t="s">
        <v>37</v>
      </c>
      <c r="I6378" t="s">
        <v>100</v>
      </c>
      <c r="J6378">
        <v>51</v>
      </c>
      <c r="K6378">
        <v>3500</v>
      </c>
      <c r="L6378" s="7">
        <f>Sales_Data[[#This Row],[OrderQuantity]] *Sales_Data[[#This Row],[UnitPrice]]</f>
        <v>178500</v>
      </c>
      <c r="M6378" s="7">
        <f>Sales_Data[[#This Row],[UnitPrice]]-Sales_Data[[#This Row],[UnitCost]]</f>
        <v>1300</v>
      </c>
      <c r="N6378" s="7">
        <f>Sales_Data[[#This Row],[Gross Revenue]]-Sales_Data[[#This Row],[Discount Amount ]]</f>
        <v>177200</v>
      </c>
      <c r="O6378" s="7">
        <f>Sales_Data[[#This Row],[OrderQuantity]] *Sales_Data[[#This Row],[UnitCost]]</f>
        <v>112200</v>
      </c>
      <c r="P6378" s="7">
        <f>Sales_Data[[#This Row],[ItemCost]] +Sales_Data[[#This Row],[ShippingCost]]</f>
        <v>113632.88</v>
      </c>
      <c r="Q6378" s="7">
        <f>Sales_Data[[#This Row],[Gross Revenue]]-Sales_Data[[#This Row],[TotalFinancialCost]]</f>
        <v>64867.119999999995</v>
      </c>
      <c r="R6378" s="7">
        <f>Sales_Data[[#This Row],[Actul Bill Amount]]-Sales_Data[[#This Row],[ShippingCost]]</f>
        <v>175767.12</v>
      </c>
      <c r="S6378">
        <v>667</v>
      </c>
      <c r="T6378">
        <v>1432.88</v>
      </c>
      <c r="U6378" t="s">
        <v>59</v>
      </c>
      <c r="V6378">
        <v>2200</v>
      </c>
      <c r="W6378" t="s">
        <v>38</v>
      </c>
      <c r="X6378" t="str">
        <f t="shared" si="199"/>
        <v>Kolkata</v>
      </c>
    </row>
    <row r="6379" spans="1:24" x14ac:dyDescent="0.4">
      <c r="A6379">
        <v>106378</v>
      </c>
      <c r="B6379" s="5">
        <v>45727.047222222223</v>
      </c>
      <c r="C6379" s="3" t="str">
        <f>TEXT(Sales_Data[[#This Row],[OrderDate]],"mmmm")</f>
        <v>March</v>
      </c>
      <c r="D6379" s="3" t="str">
        <f t="shared" si="198"/>
        <v>2025</v>
      </c>
      <c r="E6379" t="s">
        <v>13</v>
      </c>
      <c r="F6379" t="s">
        <v>28</v>
      </c>
      <c r="G6379" t="s">
        <v>31</v>
      </c>
      <c r="H6379" t="s">
        <v>25</v>
      </c>
      <c r="I6379" t="s">
        <v>100</v>
      </c>
      <c r="J6379">
        <v>85</v>
      </c>
      <c r="K6379">
        <v>450</v>
      </c>
      <c r="L6379" s="7">
        <f>Sales_Data[[#This Row],[OrderQuantity]] *Sales_Data[[#This Row],[UnitPrice]]</f>
        <v>38250</v>
      </c>
      <c r="M6379" s="7">
        <f>Sales_Data[[#This Row],[UnitPrice]]-Sales_Data[[#This Row],[UnitCost]]</f>
        <v>250</v>
      </c>
      <c r="N6379" s="7">
        <f>Sales_Data[[#This Row],[Gross Revenue]]-Sales_Data[[#This Row],[Discount Amount ]]</f>
        <v>38000</v>
      </c>
      <c r="O6379" s="7">
        <f>Sales_Data[[#This Row],[OrderQuantity]] *Sales_Data[[#This Row],[UnitCost]]</f>
        <v>17000</v>
      </c>
      <c r="P6379" s="7">
        <f>Sales_Data[[#This Row],[ItemCost]] +Sales_Data[[#This Row],[ShippingCost]]</f>
        <v>19305.650000000001</v>
      </c>
      <c r="Q6379" s="7">
        <f>Sales_Data[[#This Row],[Gross Revenue]]-Sales_Data[[#This Row],[TotalFinancialCost]]</f>
        <v>18944.349999999999</v>
      </c>
      <c r="R6379" s="7">
        <f>Sales_Data[[#This Row],[Actul Bill Amount]]-Sales_Data[[#This Row],[ShippingCost]]</f>
        <v>35694.35</v>
      </c>
      <c r="S6379">
        <v>1135</v>
      </c>
      <c r="T6379">
        <v>2305.65</v>
      </c>
      <c r="U6379" t="s">
        <v>30</v>
      </c>
      <c r="V6379">
        <v>200</v>
      </c>
      <c r="W6379" t="s">
        <v>27</v>
      </c>
      <c r="X6379" t="str">
        <f t="shared" si="199"/>
        <v>Mumbai</v>
      </c>
    </row>
    <row r="6380" spans="1:24" x14ac:dyDescent="0.4">
      <c r="A6380">
        <v>106379</v>
      </c>
      <c r="B6380" s="5">
        <v>46009.355555555558</v>
      </c>
      <c r="C6380" s="3" t="str">
        <f>TEXT(Sales_Data[[#This Row],[OrderDate]],"mmmm")</f>
        <v>December</v>
      </c>
      <c r="D6380" s="3" t="str">
        <f t="shared" si="198"/>
        <v>2025</v>
      </c>
      <c r="E6380" t="s">
        <v>34</v>
      </c>
      <c r="F6380" t="s">
        <v>55</v>
      </c>
      <c r="G6380" t="s">
        <v>29</v>
      </c>
      <c r="H6380" t="s">
        <v>25</v>
      </c>
      <c r="I6380" t="s">
        <v>100</v>
      </c>
      <c r="J6380">
        <v>48</v>
      </c>
      <c r="K6380">
        <v>600</v>
      </c>
      <c r="L6380" s="7">
        <f>Sales_Data[[#This Row],[OrderQuantity]] *Sales_Data[[#This Row],[UnitPrice]]</f>
        <v>28800</v>
      </c>
      <c r="M6380" s="7">
        <f>Sales_Data[[#This Row],[UnitPrice]]-Sales_Data[[#This Row],[UnitCost]]</f>
        <v>250</v>
      </c>
      <c r="N6380" s="7">
        <f>Sales_Data[[#This Row],[Gross Revenue]]-Sales_Data[[#This Row],[Discount Amount ]]</f>
        <v>28550</v>
      </c>
      <c r="O6380" s="7">
        <f>Sales_Data[[#This Row],[OrderQuantity]] *Sales_Data[[#This Row],[UnitCost]]</f>
        <v>16800</v>
      </c>
      <c r="P6380" s="7">
        <f>Sales_Data[[#This Row],[ItemCost]] +Sales_Data[[#This Row],[ShippingCost]]</f>
        <v>17149.54</v>
      </c>
      <c r="Q6380" s="7">
        <f>Sales_Data[[#This Row],[Gross Revenue]]-Sales_Data[[#This Row],[TotalFinancialCost]]</f>
        <v>11650.46</v>
      </c>
      <c r="R6380" s="7">
        <f>Sales_Data[[#This Row],[Actul Bill Amount]]-Sales_Data[[#This Row],[ShippingCost]]</f>
        <v>28200.46</v>
      </c>
      <c r="S6380">
        <v>468</v>
      </c>
      <c r="T6380">
        <v>349.54</v>
      </c>
      <c r="U6380" t="s">
        <v>57</v>
      </c>
      <c r="V6380">
        <v>350</v>
      </c>
      <c r="W6380" t="s">
        <v>27</v>
      </c>
      <c r="X6380" t="str">
        <f t="shared" si="199"/>
        <v>Mumbai</v>
      </c>
    </row>
    <row r="6381" spans="1:24" x14ac:dyDescent="0.4">
      <c r="A6381">
        <v>106380</v>
      </c>
      <c r="B6381" s="5">
        <v>46018.863194444442</v>
      </c>
      <c r="C6381" s="3" t="str">
        <f>TEXT(Sales_Data[[#This Row],[OrderDate]],"mmmm")</f>
        <v>December</v>
      </c>
      <c r="D6381" s="3" t="str">
        <f t="shared" si="198"/>
        <v>2025</v>
      </c>
      <c r="E6381" t="s">
        <v>48</v>
      </c>
      <c r="F6381" t="s">
        <v>14</v>
      </c>
      <c r="G6381" t="s">
        <v>31</v>
      </c>
      <c r="H6381" t="s">
        <v>20</v>
      </c>
      <c r="I6381" t="s">
        <v>100</v>
      </c>
      <c r="J6381">
        <v>67</v>
      </c>
      <c r="K6381">
        <v>3200</v>
      </c>
      <c r="L6381" s="7">
        <f>Sales_Data[[#This Row],[OrderQuantity]] *Sales_Data[[#This Row],[UnitPrice]]</f>
        <v>214400</v>
      </c>
      <c r="M6381" s="7">
        <f>Sales_Data[[#This Row],[UnitPrice]]-Sales_Data[[#This Row],[UnitCost]]</f>
        <v>1200</v>
      </c>
      <c r="N6381" s="7">
        <f>Sales_Data[[#This Row],[Gross Revenue]]-Sales_Data[[#This Row],[Discount Amount ]]</f>
        <v>213200</v>
      </c>
      <c r="O6381" s="7">
        <f>Sales_Data[[#This Row],[OrderQuantity]] *Sales_Data[[#This Row],[UnitCost]]</f>
        <v>134000</v>
      </c>
      <c r="P6381" s="7">
        <f>Sales_Data[[#This Row],[ItemCost]] +Sales_Data[[#This Row],[ShippingCost]]</f>
        <v>134508.17000000001</v>
      </c>
      <c r="Q6381" s="7">
        <f>Sales_Data[[#This Row],[Gross Revenue]]-Sales_Data[[#This Row],[TotalFinancialCost]]</f>
        <v>79891.829999999987</v>
      </c>
      <c r="R6381" s="7">
        <f>Sales_Data[[#This Row],[Actul Bill Amount]]-Sales_Data[[#This Row],[ShippingCost]]</f>
        <v>212691.83</v>
      </c>
      <c r="S6381">
        <v>881</v>
      </c>
      <c r="T6381">
        <v>508.17</v>
      </c>
      <c r="U6381" t="s">
        <v>17</v>
      </c>
      <c r="V6381">
        <v>2000</v>
      </c>
      <c r="W6381" t="s">
        <v>22</v>
      </c>
      <c r="X6381" t="str">
        <f t="shared" si="199"/>
        <v>Nagpur</v>
      </c>
    </row>
    <row r="6382" spans="1:24" x14ac:dyDescent="0.4">
      <c r="A6382">
        <v>106381</v>
      </c>
      <c r="B6382" s="5">
        <v>45705.436111111114</v>
      </c>
      <c r="C6382" s="3" t="str">
        <f>TEXT(Sales_Data[[#This Row],[OrderDate]],"mmmm")</f>
        <v>February</v>
      </c>
      <c r="D6382" s="3" t="str">
        <f t="shared" si="198"/>
        <v>2025</v>
      </c>
      <c r="E6382" t="s">
        <v>48</v>
      </c>
      <c r="F6382" t="s">
        <v>14</v>
      </c>
      <c r="G6382" t="s">
        <v>31</v>
      </c>
      <c r="H6382" t="s">
        <v>37</v>
      </c>
      <c r="I6382" t="s">
        <v>100</v>
      </c>
      <c r="J6382">
        <v>59</v>
      </c>
      <c r="K6382">
        <v>6500</v>
      </c>
      <c r="L6382" s="7">
        <f>Sales_Data[[#This Row],[OrderQuantity]] *Sales_Data[[#This Row],[UnitPrice]]</f>
        <v>383500</v>
      </c>
      <c r="M6382" s="7">
        <f>Sales_Data[[#This Row],[UnitPrice]]-Sales_Data[[#This Row],[UnitCost]]</f>
        <v>2300</v>
      </c>
      <c r="N6382" s="7">
        <f>Sales_Data[[#This Row],[Gross Revenue]]-Sales_Data[[#This Row],[Discount Amount ]]</f>
        <v>381200</v>
      </c>
      <c r="O6382" s="7">
        <f>Sales_Data[[#This Row],[OrderQuantity]] *Sales_Data[[#This Row],[UnitCost]]</f>
        <v>247800</v>
      </c>
      <c r="P6382" s="7">
        <f>Sales_Data[[#This Row],[ItemCost]] +Sales_Data[[#This Row],[ShippingCost]]</f>
        <v>248046.03</v>
      </c>
      <c r="Q6382" s="7">
        <f>Sales_Data[[#This Row],[Gross Revenue]]-Sales_Data[[#This Row],[TotalFinancialCost]]</f>
        <v>135453.97</v>
      </c>
      <c r="R6382" s="7">
        <f>Sales_Data[[#This Row],[Actul Bill Amount]]-Sales_Data[[#This Row],[ShippingCost]]</f>
        <v>380953.97</v>
      </c>
      <c r="S6382">
        <v>950</v>
      </c>
      <c r="T6382">
        <v>246.03</v>
      </c>
      <c r="U6382" t="s">
        <v>21</v>
      </c>
      <c r="V6382">
        <v>4200</v>
      </c>
      <c r="W6382" t="s">
        <v>38</v>
      </c>
      <c r="X6382" t="str">
        <f t="shared" si="199"/>
        <v>Kolkata</v>
      </c>
    </row>
    <row r="6383" spans="1:24" x14ac:dyDescent="0.4">
      <c r="A6383">
        <v>106382</v>
      </c>
      <c r="B6383" s="5">
        <v>45696.978472222225</v>
      </c>
      <c r="C6383" s="3" t="str">
        <f>TEXT(Sales_Data[[#This Row],[OrderDate]],"mmmm")</f>
        <v>February</v>
      </c>
      <c r="D6383" s="3" t="str">
        <f t="shared" si="198"/>
        <v>2025</v>
      </c>
      <c r="E6383" t="s">
        <v>42</v>
      </c>
      <c r="F6383" t="s">
        <v>46</v>
      </c>
      <c r="G6383" t="s">
        <v>29</v>
      </c>
      <c r="H6383" t="s">
        <v>25</v>
      </c>
      <c r="I6383" t="s">
        <v>100</v>
      </c>
      <c r="J6383">
        <v>13</v>
      </c>
      <c r="K6383">
        <v>4500</v>
      </c>
      <c r="L6383" s="7">
        <f>Sales_Data[[#This Row],[OrderQuantity]] *Sales_Data[[#This Row],[UnitPrice]]</f>
        <v>58500</v>
      </c>
      <c r="M6383" s="7">
        <f>Sales_Data[[#This Row],[UnitPrice]]-Sales_Data[[#This Row],[UnitCost]]</f>
        <v>1700</v>
      </c>
      <c r="N6383" s="7">
        <f>Sales_Data[[#This Row],[Gross Revenue]]-Sales_Data[[#This Row],[Discount Amount ]]</f>
        <v>56800</v>
      </c>
      <c r="O6383" s="7">
        <f>Sales_Data[[#This Row],[OrderQuantity]] *Sales_Data[[#This Row],[UnitCost]]</f>
        <v>36400</v>
      </c>
      <c r="P6383" s="7">
        <f>Sales_Data[[#This Row],[ItemCost]] +Sales_Data[[#This Row],[ShippingCost]]</f>
        <v>37367.74</v>
      </c>
      <c r="Q6383" s="7">
        <f>Sales_Data[[#This Row],[Gross Revenue]]-Sales_Data[[#This Row],[TotalFinancialCost]]</f>
        <v>21132.260000000002</v>
      </c>
      <c r="R6383" s="7">
        <f>Sales_Data[[#This Row],[Actul Bill Amount]]-Sales_Data[[#This Row],[ShippingCost]]</f>
        <v>55832.26</v>
      </c>
      <c r="S6383">
        <v>581</v>
      </c>
      <c r="T6383">
        <v>967.74</v>
      </c>
      <c r="U6383" t="s">
        <v>47</v>
      </c>
      <c r="V6383">
        <v>2800</v>
      </c>
      <c r="W6383" t="s">
        <v>27</v>
      </c>
      <c r="X6383" t="str">
        <f t="shared" si="199"/>
        <v>Mumbai</v>
      </c>
    </row>
    <row r="6384" spans="1:24" x14ac:dyDescent="0.4">
      <c r="A6384">
        <v>106383</v>
      </c>
      <c r="B6384" s="5">
        <v>45944.993055555555</v>
      </c>
      <c r="C6384" s="3" t="str">
        <f>TEXT(Sales_Data[[#This Row],[OrderDate]],"mmmm")</f>
        <v>October</v>
      </c>
      <c r="D6384" s="3" t="str">
        <f t="shared" si="198"/>
        <v>2025</v>
      </c>
      <c r="E6384" t="s">
        <v>45</v>
      </c>
      <c r="F6384" t="s">
        <v>24</v>
      </c>
      <c r="G6384" t="s">
        <v>15</v>
      </c>
      <c r="H6384" t="s">
        <v>16</v>
      </c>
      <c r="I6384" t="s">
        <v>100</v>
      </c>
      <c r="J6384">
        <v>87</v>
      </c>
      <c r="K6384">
        <v>25000</v>
      </c>
      <c r="L6384" s="7">
        <f>Sales_Data[[#This Row],[OrderQuantity]] *Sales_Data[[#This Row],[UnitPrice]]</f>
        <v>2175000</v>
      </c>
      <c r="M6384" s="7">
        <f>Sales_Data[[#This Row],[UnitPrice]]-Sales_Data[[#This Row],[UnitCost]]</f>
        <v>7000</v>
      </c>
      <c r="N6384" s="7">
        <f>Sales_Data[[#This Row],[Gross Revenue]]-Sales_Data[[#This Row],[Discount Amount ]]</f>
        <v>2168000</v>
      </c>
      <c r="O6384" s="7">
        <f>Sales_Data[[#This Row],[OrderQuantity]] *Sales_Data[[#This Row],[UnitCost]]</f>
        <v>1566000</v>
      </c>
      <c r="P6384" s="7">
        <f>Sales_Data[[#This Row],[ItemCost]] +Sales_Data[[#This Row],[ShippingCost]]</f>
        <v>1567204.38</v>
      </c>
      <c r="Q6384" s="7">
        <f>Sales_Data[[#This Row],[Gross Revenue]]-Sales_Data[[#This Row],[TotalFinancialCost]]</f>
        <v>607795.62000000011</v>
      </c>
      <c r="R6384" s="7">
        <f>Sales_Data[[#This Row],[Actul Bill Amount]]-Sales_Data[[#This Row],[ShippingCost]]</f>
        <v>2166795.62</v>
      </c>
      <c r="S6384">
        <v>484</v>
      </c>
      <c r="T6384">
        <v>1204.3800000000001</v>
      </c>
      <c r="U6384" t="s">
        <v>60</v>
      </c>
      <c r="V6384">
        <v>18000</v>
      </c>
      <c r="W6384" t="s">
        <v>18</v>
      </c>
      <c r="X6384" t="str">
        <f t="shared" si="199"/>
        <v>Bengaluru</v>
      </c>
    </row>
    <row r="6385" spans="1:24" x14ac:dyDescent="0.4">
      <c r="A6385">
        <v>106384</v>
      </c>
      <c r="B6385" s="5">
        <v>45667.188194444447</v>
      </c>
      <c r="C6385" s="3" t="str">
        <f>TEXT(Sales_Data[[#This Row],[OrderDate]],"mmmm")</f>
        <v>January</v>
      </c>
      <c r="D6385" s="3" t="str">
        <f t="shared" si="198"/>
        <v>2025</v>
      </c>
      <c r="E6385" t="s">
        <v>39</v>
      </c>
      <c r="F6385" t="s">
        <v>46</v>
      </c>
      <c r="G6385" t="s">
        <v>31</v>
      </c>
      <c r="H6385" t="s">
        <v>37</v>
      </c>
      <c r="I6385" t="s">
        <v>100</v>
      </c>
      <c r="J6385">
        <v>88</v>
      </c>
      <c r="K6385">
        <v>4500</v>
      </c>
      <c r="L6385" s="7">
        <f>Sales_Data[[#This Row],[OrderQuantity]] *Sales_Data[[#This Row],[UnitPrice]]</f>
        <v>396000</v>
      </c>
      <c r="M6385" s="7">
        <f>Sales_Data[[#This Row],[UnitPrice]]-Sales_Data[[#This Row],[UnitCost]]</f>
        <v>1700</v>
      </c>
      <c r="N6385" s="7">
        <f>Sales_Data[[#This Row],[Gross Revenue]]-Sales_Data[[#This Row],[Discount Amount ]]</f>
        <v>394300</v>
      </c>
      <c r="O6385" s="7">
        <f>Sales_Data[[#This Row],[OrderQuantity]] *Sales_Data[[#This Row],[UnitCost]]</f>
        <v>246400</v>
      </c>
      <c r="P6385" s="7">
        <f>Sales_Data[[#This Row],[ItemCost]] +Sales_Data[[#This Row],[ShippingCost]]</f>
        <v>247164.1</v>
      </c>
      <c r="Q6385" s="7">
        <f>Sales_Data[[#This Row],[Gross Revenue]]-Sales_Data[[#This Row],[TotalFinancialCost]]</f>
        <v>148835.9</v>
      </c>
      <c r="R6385" s="7">
        <f>Sales_Data[[#This Row],[Actul Bill Amount]]-Sales_Data[[#This Row],[ShippingCost]]</f>
        <v>393535.9</v>
      </c>
      <c r="S6385">
        <v>924</v>
      </c>
      <c r="T6385">
        <v>764.1</v>
      </c>
      <c r="U6385" t="s">
        <v>47</v>
      </c>
      <c r="V6385">
        <v>2800</v>
      </c>
      <c r="W6385" t="s">
        <v>38</v>
      </c>
      <c r="X6385" t="str">
        <f t="shared" si="199"/>
        <v>Kolkata</v>
      </c>
    </row>
    <row r="6386" spans="1:24" x14ac:dyDescent="0.4">
      <c r="A6386">
        <v>106385</v>
      </c>
      <c r="B6386" s="5">
        <v>45687.745138888888</v>
      </c>
      <c r="C6386" s="3" t="str">
        <f>TEXT(Sales_Data[[#This Row],[OrderDate]],"mmmm")</f>
        <v>January</v>
      </c>
      <c r="D6386" s="3" t="str">
        <f t="shared" si="198"/>
        <v>2025</v>
      </c>
      <c r="E6386" t="s">
        <v>45</v>
      </c>
      <c r="F6386" t="s">
        <v>46</v>
      </c>
      <c r="G6386" t="s">
        <v>15</v>
      </c>
      <c r="H6386" t="s">
        <v>20</v>
      </c>
      <c r="I6386" t="s">
        <v>100</v>
      </c>
      <c r="J6386">
        <v>11</v>
      </c>
      <c r="K6386">
        <v>4500</v>
      </c>
      <c r="L6386" s="7">
        <f>Sales_Data[[#This Row],[OrderQuantity]] *Sales_Data[[#This Row],[UnitPrice]]</f>
        <v>49500</v>
      </c>
      <c r="M6386" s="7">
        <f>Sales_Data[[#This Row],[UnitPrice]]-Sales_Data[[#This Row],[UnitCost]]</f>
        <v>1700</v>
      </c>
      <c r="N6386" s="7">
        <f>Sales_Data[[#This Row],[Gross Revenue]]-Sales_Data[[#This Row],[Discount Amount ]]</f>
        <v>47800</v>
      </c>
      <c r="O6386" s="7">
        <f>Sales_Data[[#This Row],[OrderQuantity]] *Sales_Data[[#This Row],[UnitCost]]</f>
        <v>30800</v>
      </c>
      <c r="P6386" s="7">
        <f>Sales_Data[[#This Row],[ItemCost]] +Sales_Data[[#This Row],[ShippingCost]]</f>
        <v>31096.78</v>
      </c>
      <c r="Q6386" s="7">
        <f>Sales_Data[[#This Row],[Gross Revenue]]-Sales_Data[[#This Row],[TotalFinancialCost]]</f>
        <v>18403.22</v>
      </c>
      <c r="R6386" s="7">
        <f>Sales_Data[[#This Row],[Actul Bill Amount]]-Sales_Data[[#This Row],[ShippingCost]]</f>
        <v>47503.22</v>
      </c>
      <c r="S6386">
        <v>1031</v>
      </c>
      <c r="T6386">
        <v>296.77999999999997</v>
      </c>
      <c r="U6386" t="s">
        <v>47</v>
      </c>
      <c r="V6386">
        <v>2800</v>
      </c>
      <c r="W6386" t="s">
        <v>22</v>
      </c>
      <c r="X6386" t="str">
        <f t="shared" si="199"/>
        <v>Nagpur</v>
      </c>
    </row>
    <row r="6387" spans="1:24" x14ac:dyDescent="0.4">
      <c r="A6387">
        <v>106386</v>
      </c>
      <c r="B6387" s="5">
        <v>45901.429166666669</v>
      </c>
      <c r="C6387" s="3" t="str">
        <f>TEXT(Sales_Data[[#This Row],[OrderDate]],"mmmm")</f>
        <v>September</v>
      </c>
      <c r="D6387" s="3" t="str">
        <f t="shared" si="198"/>
        <v>2025</v>
      </c>
      <c r="E6387" t="s">
        <v>19</v>
      </c>
      <c r="F6387" t="s">
        <v>43</v>
      </c>
      <c r="G6387" t="s">
        <v>29</v>
      </c>
      <c r="H6387" t="s">
        <v>37</v>
      </c>
      <c r="I6387" t="s">
        <v>100</v>
      </c>
      <c r="J6387">
        <v>4</v>
      </c>
      <c r="K6387">
        <v>4500</v>
      </c>
      <c r="L6387" s="7">
        <f>Sales_Data[[#This Row],[OrderQuantity]] *Sales_Data[[#This Row],[UnitPrice]]</f>
        <v>18000</v>
      </c>
      <c r="M6387" s="7">
        <f>Sales_Data[[#This Row],[UnitPrice]]-Sales_Data[[#This Row],[UnitCost]]</f>
        <v>2000</v>
      </c>
      <c r="N6387" s="7">
        <f>Sales_Data[[#This Row],[Gross Revenue]]-Sales_Data[[#This Row],[Discount Amount ]]</f>
        <v>16000</v>
      </c>
      <c r="O6387" s="7">
        <f>Sales_Data[[#This Row],[OrderQuantity]] *Sales_Data[[#This Row],[UnitCost]]</f>
        <v>10000</v>
      </c>
      <c r="P6387" s="7">
        <f>Sales_Data[[#This Row],[ItemCost]] +Sales_Data[[#This Row],[ShippingCost]]</f>
        <v>10627.98</v>
      </c>
      <c r="Q6387" s="7">
        <f>Sales_Data[[#This Row],[Gross Revenue]]-Sales_Data[[#This Row],[TotalFinancialCost]]</f>
        <v>7372.02</v>
      </c>
      <c r="R6387" s="7">
        <f>Sales_Data[[#This Row],[Actul Bill Amount]]-Sales_Data[[#This Row],[ShippingCost]]</f>
        <v>15372.02</v>
      </c>
      <c r="S6387">
        <v>810</v>
      </c>
      <c r="T6387">
        <v>627.98</v>
      </c>
      <c r="U6387" t="s">
        <v>44</v>
      </c>
      <c r="V6387">
        <v>2500</v>
      </c>
      <c r="W6387" t="s">
        <v>38</v>
      </c>
      <c r="X6387" t="str">
        <f t="shared" si="199"/>
        <v>Kolkata</v>
      </c>
    </row>
    <row r="6388" spans="1:24" x14ac:dyDescent="0.4">
      <c r="A6388">
        <v>106387</v>
      </c>
      <c r="B6388" s="5">
        <v>45931.502083333333</v>
      </c>
      <c r="C6388" s="3" t="str">
        <f>TEXT(Sales_Data[[#This Row],[OrderDate]],"mmmm")</f>
        <v>October</v>
      </c>
      <c r="D6388" s="3" t="str">
        <f t="shared" si="198"/>
        <v>2025</v>
      </c>
      <c r="E6388" t="s">
        <v>42</v>
      </c>
      <c r="F6388" t="s">
        <v>55</v>
      </c>
      <c r="G6388" t="s">
        <v>31</v>
      </c>
      <c r="H6388" t="s">
        <v>32</v>
      </c>
      <c r="I6388" t="s">
        <v>100</v>
      </c>
      <c r="J6388">
        <v>97</v>
      </c>
      <c r="K6388">
        <v>600</v>
      </c>
      <c r="L6388" s="7">
        <f>Sales_Data[[#This Row],[OrderQuantity]] *Sales_Data[[#This Row],[UnitPrice]]</f>
        <v>58200</v>
      </c>
      <c r="M6388" s="7">
        <f>Sales_Data[[#This Row],[UnitPrice]]-Sales_Data[[#This Row],[UnitCost]]</f>
        <v>250</v>
      </c>
      <c r="N6388" s="7">
        <f>Sales_Data[[#This Row],[Gross Revenue]]-Sales_Data[[#This Row],[Discount Amount ]]</f>
        <v>57950</v>
      </c>
      <c r="O6388" s="7">
        <f>Sales_Data[[#This Row],[OrderQuantity]] *Sales_Data[[#This Row],[UnitCost]]</f>
        <v>33950</v>
      </c>
      <c r="P6388" s="7">
        <f>Sales_Data[[#This Row],[ItemCost]] +Sales_Data[[#This Row],[ShippingCost]]</f>
        <v>34328.44</v>
      </c>
      <c r="Q6388" s="7">
        <f>Sales_Data[[#This Row],[Gross Revenue]]-Sales_Data[[#This Row],[TotalFinancialCost]]</f>
        <v>23871.559999999998</v>
      </c>
      <c r="R6388" s="7">
        <f>Sales_Data[[#This Row],[Actul Bill Amount]]-Sales_Data[[#This Row],[ShippingCost]]</f>
        <v>57571.56</v>
      </c>
      <c r="S6388">
        <v>302</v>
      </c>
      <c r="T6388">
        <v>378.44</v>
      </c>
      <c r="U6388" t="s">
        <v>57</v>
      </c>
      <c r="V6388">
        <v>350</v>
      </c>
      <c r="W6388" t="s">
        <v>33</v>
      </c>
      <c r="X6388" t="str">
        <f t="shared" si="199"/>
        <v>Delhi</v>
      </c>
    </row>
    <row r="6389" spans="1:24" x14ac:dyDescent="0.4">
      <c r="A6389">
        <v>106388</v>
      </c>
      <c r="B6389" s="5">
        <v>45745.430555555555</v>
      </c>
      <c r="C6389" s="3" t="str">
        <f>TEXT(Sales_Data[[#This Row],[OrderDate]],"mmmm")</f>
        <v>March</v>
      </c>
      <c r="D6389" s="3" t="str">
        <f t="shared" si="198"/>
        <v>2025</v>
      </c>
      <c r="E6389" t="s">
        <v>39</v>
      </c>
      <c r="F6389" t="s">
        <v>35</v>
      </c>
      <c r="G6389" t="s">
        <v>15</v>
      </c>
      <c r="H6389" t="s">
        <v>25</v>
      </c>
      <c r="I6389" t="s">
        <v>100</v>
      </c>
      <c r="J6389">
        <v>57</v>
      </c>
      <c r="K6389">
        <v>12000</v>
      </c>
      <c r="L6389" s="7">
        <f>Sales_Data[[#This Row],[OrderQuantity]] *Sales_Data[[#This Row],[UnitPrice]]</f>
        <v>684000</v>
      </c>
      <c r="M6389" s="7">
        <f>Sales_Data[[#This Row],[UnitPrice]]-Sales_Data[[#This Row],[UnitCost]]</f>
        <v>4000</v>
      </c>
      <c r="N6389" s="7">
        <f>Sales_Data[[#This Row],[Gross Revenue]]-Sales_Data[[#This Row],[Discount Amount ]]</f>
        <v>680000</v>
      </c>
      <c r="O6389" s="7">
        <f>Sales_Data[[#This Row],[OrderQuantity]] *Sales_Data[[#This Row],[UnitCost]]</f>
        <v>456000</v>
      </c>
      <c r="P6389" s="7">
        <f>Sales_Data[[#This Row],[ItemCost]] +Sales_Data[[#This Row],[ShippingCost]]</f>
        <v>456247.65</v>
      </c>
      <c r="Q6389" s="7">
        <f>Sales_Data[[#This Row],[Gross Revenue]]-Sales_Data[[#This Row],[TotalFinancialCost]]</f>
        <v>227752.34999999998</v>
      </c>
      <c r="R6389" s="7">
        <f>Sales_Data[[#This Row],[Actul Bill Amount]]-Sales_Data[[#This Row],[ShippingCost]]</f>
        <v>679752.35</v>
      </c>
      <c r="S6389">
        <v>441</v>
      </c>
      <c r="T6389">
        <v>247.65</v>
      </c>
      <c r="U6389" t="s">
        <v>36</v>
      </c>
      <c r="V6389">
        <v>8000</v>
      </c>
      <c r="W6389" t="s">
        <v>27</v>
      </c>
      <c r="X6389" t="str">
        <f t="shared" si="199"/>
        <v>Mumbai</v>
      </c>
    </row>
    <row r="6390" spans="1:24" x14ac:dyDescent="0.4">
      <c r="A6390">
        <v>106389</v>
      </c>
      <c r="B6390" s="5">
        <v>45901.220833333333</v>
      </c>
      <c r="C6390" s="3" t="str">
        <f>TEXT(Sales_Data[[#This Row],[OrderDate]],"mmmm")</f>
        <v>September</v>
      </c>
      <c r="D6390" s="3" t="str">
        <f t="shared" si="198"/>
        <v>2025</v>
      </c>
      <c r="E6390" t="s">
        <v>45</v>
      </c>
      <c r="F6390" t="s">
        <v>24</v>
      </c>
      <c r="G6390" t="s">
        <v>15</v>
      </c>
      <c r="H6390" t="s">
        <v>37</v>
      </c>
      <c r="I6390" t="s">
        <v>100</v>
      </c>
      <c r="J6390">
        <v>35</v>
      </c>
      <c r="K6390">
        <v>45000</v>
      </c>
      <c r="L6390" s="7">
        <f>Sales_Data[[#This Row],[OrderQuantity]] *Sales_Data[[#This Row],[UnitPrice]]</f>
        <v>1575000</v>
      </c>
      <c r="M6390" s="7">
        <f>Sales_Data[[#This Row],[UnitPrice]]-Sales_Data[[#This Row],[UnitCost]]</f>
        <v>13000</v>
      </c>
      <c r="N6390" s="7">
        <f>Sales_Data[[#This Row],[Gross Revenue]]-Sales_Data[[#This Row],[Discount Amount ]]</f>
        <v>1562000</v>
      </c>
      <c r="O6390" s="7">
        <f>Sales_Data[[#This Row],[OrderQuantity]] *Sales_Data[[#This Row],[UnitCost]]</f>
        <v>1120000</v>
      </c>
      <c r="P6390" s="7">
        <f>Sales_Data[[#This Row],[ItemCost]] +Sales_Data[[#This Row],[ShippingCost]]</f>
        <v>1120987.51</v>
      </c>
      <c r="Q6390" s="7">
        <f>Sales_Data[[#This Row],[Gross Revenue]]-Sales_Data[[#This Row],[TotalFinancialCost]]</f>
        <v>454012.49</v>
      </c>
      <c r="R6390" s="7">
        <f>Sales_Data[[#This Row],[Actul Bill Amount]]-Sales_Data[[#This Row],[ShippingCost]]</f>
        <v>1561012.49</v>
      </c>
      <c r="S6390">
        <v>445</v>
      </c>
      <c r="T6390">
        <v>987.51</v>
      </c>
      <c r="U6390" t="s">
        <v>26</v>
      </c>
      <c r="V6390">
        <v>32000</v>
      </c>
      <c r="W6390" t="s">
        <v>38</v>
      </c>
      <c r="X6390" t="str">
        <f t="shared" si="199"/>
        <v>Kolkata</v>
      </c>
    </row>
    <row r="6391" spans="1:24" x14ac:dyDescent="0.4">
      <c r="A6391">
        <v>106390</v>
      </c>
      <c r="B6391" s="5">
        <v>45986.848611111112</v>
      </c>
      <c r="C6391" s="3" t="str">
        <f>TEXT(Sales_Data[[#This Row],[OrderDate]],"mmmm")</f>
        <v>November</v>
      </c>
      <c r="D6391" s="3" t="str">
        <f t="shared" si="198"/>
        <v>2025</v>
      </c>
      <c r="E6391" t="s">
        <v>42</v>
      </c>
      <c r="F6391" t="s">
        <v>55</v>
      </c>
      <c r="G6391" t="s">
        <v>15</v>
      </c>
      <c r="H6391" t="s">
        <v>25</v>
      </c>
      <c r="I6391" t="s">
        <v>100</v>
      </c>
      <c r="J6391">
        <v>15</v>
      </c>
      <c r="K6391">
        <v>1200</v>
      </c>
      <c r="L6391" s="7">
        <f>Sales_Data[[#This Row],[OrderQuantity]] *Sales_Data[[#This Row],[UnitPrice]]</f>
        <v>18000</v>
      </c>
      <c r="M6391" s="7">
        <f>Sales_Data[[#This Row],[UnitPrice]]-Sales_Data[[#This Row],[UnitCost]]</f>
        <v>400</v>
      </c>
      <c r="N6391" s="7">
        <f>Sales_Data[[#This Row],[Gross Revenue]]-Sales_Data[[#This Row],[Discount Amount ]]</f>
        <v>17600</v>
      </c>
      <c r="O6391" s="7">
        <f>Sales_Data[[#This Row],[OrderQuantity]] *Sales_Data[[#This Row],[UnitCost]]</f>
        <v>12000</v>
      </c>
      <c r="P6391" s="7">
        <f>Sales_Data[[#This Row],[ItemCost]] +Sales_Data[[#This Row],[ShippingCost]]</f>
        <v>12225.81</v>
      </c>
      <c r="Q6391" s="7">
        <f>Sales_Data[[#This Row],[Gross Revenue]]-Sales_Data[[#This Row],[TotalFinancialCost]]</f>
        <v>5774.1900000000005</v>
      </c>
      <c r="R6391" s="7">
        <f>Sales_Data[[#This Row],[Actul Bill Amount]]-Sales_Data[[#This Row],[ShippingCost]]</f>
        <v>17374.189999999999</v>
      </c>
      <c r="S6391">
        <v>1191</v>
      </c>
      <c r="T6391">
        <v>225.81</v>
      </c>
      <c r="U6391" t="s">
        <v>58</v>
      </c>
      <c r="V6391">
        <v>800</v>
      </c>
      <c r="W6391" t="s">
        <v>27</v>
      </c>
      <c r="X6391" t="str">
        <f t="shared" si="199"/>
        <v>Mumbai</v>
      </c>
    </row>
    <row r="6392" spans="1:24" x14ac:dyDescent="0.4">
      <c r="A6392">
        <v>106391</v>
      </c>
      <c r="B6392" s="5">
        <v>45672.652083333334</v>
      </c>
      <c r="C6392" s="3" t="str">
        <f>TEXT(Sales_Data[[#This Row],[OrderDate]],"mmmm")</f>
        <v>January</v>
      </c>
      <c r="D6392" s="3" t="str">
        <f t="shared" si="198"/>
        <v>2025</v>
      </c>
      <c r="E6392" t="s">
        <v>50</v>
      </c>
      <c r="F6392" t="s">
        <v>43</v>
      </c>
      <c r="G6392" t="s">
        <v>15</v>
      </c>
      <c r="H6392" t="s">
        <v>25</v>
      </c>
      <c r="I6392" t="s">
        <v>100</v>
      </c>
      <c r="J6392">
        <v>21</v>
      </c>
      <c r="K6392">
        <v>4500</v>
      </c>
      <c r="L6392" s="7">
        <f>Sales_Data[[#This Row],[OrderQuantity]] *Sales_Data[[#This Row],[UnitPrice]]</f>
        <v>94500</v>
      </c>
      <c r="M6392" s="7">
        <f>Sales_Data[[#This Row],[UnitPrice]]-Sales_Data[[#This Row],[UnitCost]]</f>
        <v>2000</v>
      </c>
      <c r="N6392" s="7">
        <f>Sales_Data[[#This Row],[Gross Revenue]]-Sales_Data[[#This Row],[Discount Amount ]]</f>
        <v>92500</v>
      </c>
      <c r="O6392" s="7">
        <f>Sales_Data[[#This Row],[OrderQuantity]] *Sales_Data[[#This Row],[UnitCost]]</f>
        <v>52500</v>
      </c>
      <c r="P6392" s="7">
        <f>Sales_Data[[#This Row],[ItemCost]] +Sales_Data[[#This Row],[ShippingCost]]</f>
        <v>52878.29</v>
      </c>
      <c r="Q6392" s="7">
        <f>Sales_Data[[#This Row],[Gross Revenue]]-Sales_Data[[#This Row],[TotalFinancialCost]]</f>
        <v>41621.71</v>
      </c>
      <c r="R6392" s="7">
        <f>Sales_Data[[#This Row],[Actul Bill Amount]]-Sales_Data[[#This Row],[ShippingCost]]</f>
        <v>92121.71</v>
      </c>
      <c r="S6392">
        <v>980</v>
      </c>
      <c r="T6392">
        <v>378.29</v>
      </c>
      <c r="U6392" t="s">
        <v>44</v>
      </c>
      <c r="V6392">
        <v>2500</v>
      </c>
      <c r="W6392" t="s">
        <v>27</v>
      </c>
      <c r="X6392" t="str">
        <f t="shared" si="199"/>
        <v>Mumbai</v>
      </c>
    </row>
    <row r="6393" spans="1:24" x14ac:dyDescent="0.4">
      <c r="A6393">
        <v>106392</v>
      </c>
      <c r="B6393" s="5">
        <v>45661.78125</v>
      </c>
      <c r="C6393" s="3" t="str">
        <f>TEXT(Sales_Data[[#This Row],[OrderDate]],"mmmm")</f>
        <v>January</v>
      </c>
      <c r="D6393" s="3" t="str">
        <f t="shared" si="198"/>
        <v>2025</v>
      </c>
      <c r="E6393" t="s">
        <v>23</v>
      </c>
      <c r="F6393" t="s">
        <v>14</v>
      </c>
      <c r="G6393" t="s">
        <v>15</v>
      </c>
      <c r="H6393" t="s">
        <v>37</v>
      </c>
      <c r="I6393" t="s">
        <v>100</v>
      </c>
      <c r="J6393">
        <v>68</v>
      </c>
      <c r="K6393">
        <v>3200</v>
      </c>
      <c r="L6393" s="7">
        <f>Sales_Data[[#This Row],[OrderQuantity]] *Sales_Data[[#This Row],[UnitPrice]]</f>
        <v>217600</v>
      </c>
      <c r="M6393" s="7">
        <f>Sales_Data[[#This Row],[UnitPrice]]-Sales_Data[[#This Row],[UnitCost]]</f>
        <v>1200</v>
      </c>
      <c r="N6393" s="7">
        <f>Sales_Data[[#This Row],[Gross Revenue]]-Sales_Data[[#This Row],[Discount Amount ]]</f>
        <v>216400</v>
      </c>
      <c r="O6393" s="7">
        <f>Sales_Data[[#This Row],[OrderQuantity]] *Sales_Data[[#This Row],[UnitCost]]</f>
        <v>136000</v>
      </c>
      <c r="P6393" s="7">
        <f>Sales_Data[[#This Row],[ItemCost]] +Sales_Data[[#This Row],[ShippingCost]]</f>
        <v>136975.9</v>
      </c>
      <c r="Q6393" s="7">
        <f>Sales_Data[[#This Row],[Gross Revenue]]-Sales_Data[[#This Row],[TotalFinancialCost]]</f>
        <v>80624.100000000006</v>
      </c>
      <c r="R6393" s="7">
        <f>Sales_Data[[#This Row],[Actul Bill Amount]]-Sales_Data[[#This Row],[ShippingCost]]</f>
        <v>215424.1</v>
      </c>
      <c r="S6393">
        <v>932</v>
      </c>
      <c r="T6393">
        <v>975.9</v>
      </c>
      <c r="U6393" t="s">
        <v>17</v>
      </c>
      <c r="V6393">
        <v>2000</v>
      </c>
      <c r="W6393" t="s">
        <v>38</v>
      </c>
      <c r="X6393" t="str">
        <f t="shared" si="199"/>
        <v>Kolkata</v>
      </c>
    </row>
    <row r="6394" spans="1:24" x14ac:dyDescent="0.4">
      <c r="A6394">
        <v>106393</v>
      </c>
      <c r="B6394" s="5">
        <v>45848.5625</v>
      </c>
      <c r="C6394" s="3" t="str">
        <f>TEXT(Sales_Data[[#This Row],[OrderDate]],"mmmm")</f>
        <v>July</v>
      </c>
      <c r="D6394" s="3" t="str">
        <f t="shared" si="198"/>
        <v>2025</v>
      </c>
      <c r="E6394" t="s">
        <v>48</v>
      </c>
      <c r="F6394" t="s">
        <v>40</v>
      </c>
      <c r="G6394" t="s">
        <v>31</v>
      </c>
      <c r="H6394" t="s">
        <v>32</v>
      </c>
      <c r="I6394" t="s">
        <v>100</v>
      </c>
      <c r="J6394">
        <v>51</v>
      </c>
      <c r="K6394">
        <v>1500</v>
      </c>
      <c r="L6394" s="7">
        <f>Sales_Data[[#This Row],[OrderQuantity]] *Sales_Data[[#This Row],[UnitPrice]]</f>
        <v>76500</v>
      </c>
      <c r="M6394" s="7">
        <f>Sales_Data[[#This Row],[UnitPrice]]-Sales_Data[[#This Row],[UnitCost]]</f>
        <v>700</v>
      </c>
      <c r="N6394" s="7">
        <f>Sales_Data[[#This Row],[Gross Revenue]]-Sales_Data[[#This Row],[Discount Amount ]]</f>
        <v>75800</v>
      </c>
      <c r="O6394" s="7">
        <f>Sales_Data[[#This Row],[OrderQuantity]] *Sales_Data[[#This Row],[UnitCost]]</f>
        <v>40800</v>
      </c>
      <c r="P6394" s="7">
        <f>Sales_Data[[#This Row],[ItemCost]] +Sales_Data[[#This Row],[ShippingCost]]</f>
        <v>41385.56</v>
      </c>
      <c r="Q6394" s="7">
        <f>Sales_Data[[#This Row],[Gross Revenue]]-Sales_Data[[#This Row],[TotalFinancialCost]]</f>
        <v>35114.44</v>
      </c>
      <c r="R6394" s="7">
        <f>Sales_Data[[#This Row],[Actul Bill Amount]]-Sales_Data[[#This Row],[ShippingCost]]</f>
        <v>75214.44</v>
      </c>
      <c r="S6394">
        <v>414</v>
      </c>
      <c r="T6394">
        <v>585.55999999999995</v>
      </c>
      <c r="U6394" t="s">
        <v>52</v>
      </c>
      <c r="V6394">
        <v>800</v>
      </c>
      <c r="W6394" t="s">
        <v>33</v>
      </c>
      <c r="X6394" t="str">
        <f t="shared" si="199"/>
        <v>Delhi</v>
      </c>
    </row>
    <row r="6395" spans="1:24" x14ac:dyDescent="0.4">
      <c r="A6395">
        <v>106394</v>
      </c>
      <c r="B6395" s="5">
        <v>45825.362500000003</v>
      </c>
      <c r="C6395" s="3" t="str">
        <f>TEXT(Sales_Data[[#This Row],[OrderDate]],"mmmm")</f>
        <v>June</v>
      </c>
      <c r="D6395" s="3" t="str">
        <f t="shared" si="198"/>
        <v>2025</v>
      </c>
      <c r="E6395" t="s">
        <v>39</v>
      </c>
      <c r="F6395" t="s">
        <v>14</v>
      </c>
      <c r="G6395" t="s">
        <v>15</v>
      </c>
      <c r="H6395" t="s">
        <v>16</v>
      </c>
      <c r="I6395" t="s">
        <v>100</v>
      </c>
      <c r="J6395">
        <v>30</v>
      </c>
      <c r="K6395">
        <v>3200</v>
      </c>
      <c r="L6395" s="7">
        <f>Sales_Data[[#This Row],[OrderQuantity]] *Sales_Data[[#This Row],[UnitPrice]]</f>
        <v>96000</v>
      </c>
      <c r="M6395" s="7">
        <f>Sales_Data[[#This Row],[UnitPrice]]-Sales_Data[[#This Row],[UnitCost]]</f>
        <v>1200</v>
      </c>
      <c r="N6395" s="7">
        <f>Sales_Data[[#This Row],[Gross Revenue]]-Sales_Data[[#This Row],[Discount Amount ]]</f>
        <v>94800</v>
      </c>
      <c r="O6395" s="7">
        <f>Sales_Data[[#This Row],[OrderQuantity]] *Sales_Data[[#This Row],[UnitCost]]</f>
        <v>60000</v>
      </c>
      <c r="P6395" s="7">
        <f>Sales_Data[[#This Row],[ItemCost]] +Sales_Data[[#This Row],[ShippingCost]]</f>
        <v>61794.04</v>
      </c>
      <c r="Q6395" s="7">
        <f>Sales_Data[[#This Row],[Gross Revenue]]-Sales_Data[[#This Row],[TotalFinancialCost]]</f>
        <v>34205.96</v>
      </c>
      <c r="R6395" s="7">
        <f>Sales_Data[[#This Row],[Actul Bill Amount]]-Sales_Data[[#This Row],[ShippingCost]]</f>
        <v>93005.96</v>
      </c>
      <c r="S6395">
        <v>794</v>
      </c>
      <c r="T6395">
        <v>1794.04</v>
      </c>
      <c r="U6395" t="s">
        <v>17</v>
      </c>
      <c r="V6395">
        <v>2000</v>
      </c>
      <c r="W6395" t="s">
        <v>18</v>
      </c>
      <c r="X6395" t="str">
        <f t="shared" si="199"/>
        <v>Bengaluru</v>
      </c>
    </row>
    <row r="6396" spans="1:24" x14ac:dyDescent="0.4">
      <c r="A6396">
        <v>106395</v>
      </c>
      <c r="B6396" s="5">
        <v>45666.957638888889</v>
      </c>
      <c r="C6396" s="3" t="str">
        <f>TEXT(Sales_Data[[#This Row],[OrderDate]],"mmmm")</f>
        <v>January</v>
      </c>
      <c r="D6396" s="3" t="str">
        <f t="shared" si="198"/>
        <v>2025</v>
      </c>
      <c r="E6396" t="s">
        <v>19</v>
      </c>
      <c r="F6396" t="s">
        <v>55</v>
      </c>
      <c r="G6396" t="s">
        <v>15</v>
      </c>
      <c r="H6396" t="s">
        <v>37</v>
      </c>
      <c r="I6396" t="s">
        <v>100</v>
      </c>
      <c r="J6396">
        <v>28</v>
      </c>
      <c r="K6396">
        <v>600</v>
      </c>
      <c r="L6396" s="7">
        <f>Sales_Data[[#This Row],[OrderQuantity]] *Sales_Data[[#This Row],[UnitPrice]]</f>
        <v>16800</v>
      </c>
      <c r="M6396" s="7">
        <f>Sales_Data[[#This Row],[UnitPrice]]-Sales_Data[[#This Row],[UnitCost]]</f>
        <v>250</v>
      </c>
      <c r="N6396" s="7">
        <f>Sales_Data[[#This Row],[Gross Revenue]]-Sales_Data[[#This Row],[Discount Amount ]]</f>
        <v>16550</v>
      </c>
      <c r="O6396" s="7">
        <f>Sales_Data[[#This Row],[OrderQuantity]] *Sales_Data[[#This Row],[UnitCost]]</f>
        <v>9800</v>
      </c>
      <c r="P6396" s="7">
        <f>Sales_Data[[#This Row],[ItemCost]] +Sales_Data[[#This Row],[ShippingCost]]</f>
        <v>10297.43</v>
      </c>
      <c r="Q6396" s="7">
        <f>Sales_Data[[#This Row],[Gross Revenue]]-Sales_Data[[#This Row],[TotalFinancialCost]]</f>
        <v>6502.57</v>
      </c>
      <c r="R6396" s="7">
        <f>Sales_Data[[#This Row],[Actul Bill Amount]]-Sales_Data[[#This Row],[ShippingCost]]</f>
        <v>16052.57</v>
      </c>
      <c r="S6396">
        <v>983</v>
      </c>
      <c r="T6396">
        <v>497.43</v>
      </c>
      <c r="U6396" t="s">
        <v>57</v>
      </c>
      <c r="V6396">
        <v>350</v>
      </c>
      <c r="W6396" t="s">
        <v>38</v>
      </c>
      <c r="X6396" t="str">
        <f t="shared" si="199"/>
        <v>Kolkata</v>
      </c>
    </row>
    <row r="6397" spans="1:24" x14ac:dyDescent="0.4">
      <c r="A6397">
        <v>106396</v>
      </c>
      <c r="B6397" s="5">
        <v>45766.507638888892</v>
      </c>
      <c r="C6397" s="3" t="str">
        <f>TEXT(Sales_Data[[#This Row],[OrderDate]],"mmmm")</f>
        <v>April</v>
      </c>
      <c r="D6397" s="3" t="str">
        <f t="shared" si="198"/>
        <v>2025</v>
      </c>
      <c r="E6397" t="s">
        <v>23</v>
      </c>
      <c r="F6397" t="s">
        <v>35</v>
      </c>
      <c r="G6397" t="s">
        <v>15</v>
      </c>
      <c r="H6397" t="s">
        <v>32</v>
      </c>
      <c r="I6397" t="s">
        <v>100</v>
      </c>
      <c r="J6397">
        <v>10</v>
      </c>
      <c r="K6397">
        <v>8500</v>
      </c>
      <c r="L6397" s="7">
        <f>Sales_Data[[#This Row],[OrderQuantity]] *Sales_Data[[#This Row],[UnitPrice]]</f>
        <v>85000</v>
      </c>
      <c r="M6397" s="7">
        <f>Sales_Data[[#This Row],[UnitPrice]]-Sales_Data[[#This Row],[UnitCost]]</f>
        <v>3000</v>
      </c>
      <c r="N6397" s="7">
        <f>Sales_Data[[#This Row],[Gross Revenue]]-Sales_Data[[#This Row],[Discount Amount ]]</f>
        <v>82000</v>
      </c>
      <c r="O6397" s="7">
        <f>Sales_Data[[#This Row],[OrderQuantity]] *Sales_Data[[#This Row],[UnitCost]]</f>
        <v>55000</v>
      </c>
      <c r="P6397" s="7">
        <f>Sales_Data[[#This Row],[ItemCost]] +Sales_Data[[#This Row],[ShippingCost]]</f>
        <v>56200.18</v>
      </c>
      <c r="Q6397" s="7">
        <f>Sales_Data[[#This Row],[Gross Revenue]]-Sales_Data[[#This Row],[TotalFinancialCost]]</f>
        <v>28799.82</v>
      </c>
      <c r="R6397" s="7">
        <f>Sales_Data[[#This Row],[Actul Bill Amount]]-Sales_Data[[#This Row],[ShippingCost]]</f>
        <v>80799.820000000007</v>
      </c>
      <c r="S6397">
        <v>1103</v>
      </c>
      <c r="T6397">
        <v>1200.18</v>
      </c>
      <c r="U6397" t="s">
        <v>49</v>
      </c>
      <c r="V6397">
        <v>5500</v>
      </c>
      <c r="W6397" t="s">
        <v>33</v>
      </c>
      <c r="X6397" t="str">
        <f t="shared" si="199"/>
        <v>Delhi</v>
      </c>
    </row>
    <row r="6398" spans="1:24" x14ac:dyDescent="0.4">
      <c r="A6398">
        <v>106397</v>
      </c>
      <c r="B6398" s="5">
        <v>45794.543055555558</v>
      </c>
      <c r="C6398" s="3" t="str">
        <f>TEXT(Sales_Data[[#This Row],[OrderDate]],"mmmm")</f>
        <v>May</v>
      </c>
      <c r="D6398" s="3" t="str">
        <f t="shared" si="198"/>
        <v>2025</v>
      </c>
      <c r="E6398" t="s">
        <v>13</v>
      </c>
      <c r="F6398" t="s">
        <v>46</v>
      </c>
      <c r="G6398" t="s">
        <v>29</v>
      </c>
      <c r="H6398" t="s">
        <v>25</v>
      </c>
      <c r="I6398" t="s">
        <v>100</v>
      </c>
      <c r="J6398">
        <v>92</v>
      </c>
      <c r="K6398">
        <v>15000</v>
      </c>
      <c r="L6398" s="7">
        <f>Sales_Data[[#This Row],[OrderQuantity]] *Sales_Data[[#This Row],[UnitPrice]]</f>
        <v>1380000</v>
      </c>
      <c r="M6398" s="7">
        <f>Sales_Data[[#This Row],[UnitPrice]]-Sales_Data[[#This Row],[UnitCost]]</f>
        <v>5500</v>
      </c>
      <c r="N6398" s="7">
        <f>Sales_Data[[#This Row],[Gross Revenue]]-Sales_Data[[#This Row],[Discount Amount ]]</f>
        <v>1374500</v>
      </c>
      <c r="O6398" s="7">
        <f>Sales_Data[[#This Row],[OrderQuantity]] *Sales_Data[[#This Row],[UnitCost]]</f>
        <v>874000</v>
      </c>
      <c r="P6398" s="7">
        <f>Sales_Data[[#This Row],[ItemCost]] +Sales_Data[[#This Row],[ShippingCost]]</f>
        <v>875198.42</v>
      </c>
      <c r="Q6398" s="7">
        <f>Sales_Data[[#This Row],[Gross Revenue]]-Sales_Data[[#This Row],[TotalFinancialCost]]</f>
        <v>504801.57999999996</v>
      </c>
      <c r="R6398" s="7">
        <f>Sales_Data[[#This Row],[Actul Bill Amount]]-Sales_Data[[#This Row],[ShippingCost]]</f>
        <v>1373301.58</v>
      </c>
      <c r="S6398">
        <v>476</v>
      </c>
      <c r="T6398">
        <v>1198.42</v>
      </c>
      <c r="U6398" t="s">
        <v>53</v>
      </c>
      <c r="V6398">
        <v>9500</v>
      </c>
      <c r="W6398" t="s">
        <v>27</v>
      </c>
      <c r="X6398" t="str">
        <f t="shared" si="199"/>
        <v>Mumbai</v>
      </c>
    </row>
    <row r="6399" spans="1:24" x14ac:dyDescent="0.4">
      <c r="A6399">
        <v>106398</v>
      </c>
      <c r="B6399" s="5">
        <v>45811.154166666667</v>
      </c>
      <c r="C6399" s="3" t="str">
        <f>TEXT(Sales_Data[[#This Row],[OrderDate]],"mmmm")</f>
        <v>June</v>
      </c>
      <c r="D6399" s="3" t="str">
        <f t="shared" si="198"/>
        <v>2025</v>
      </c>
      <c r="E6399" t="s">
        <v>19</v>
      </c>
      <c r="F6399" t="s">
        <v>24</v>
      </c>
      <c r="G6399" t="s">
        <v>15</v>
      </c>
      <c r="H6399" t="s">
        <v>37</v>
      </c>
      <c r="I6399" t="s">
        <v>100</v>
      </c>
      <c r="J6399">
        <v>54</v>
      </c>
      <c r="K6399">
        <v>25000</v>
      </c>
      <c r="L6399" s="7">
        <f>Sales_Data[[#This Row],[OrderQuantity]] *Sales_Data[[#This Row],[UnitPrice]]</f>
        <v>1350000</v>
      </c>
      <c r="M6399" s="7">
        <f>Sales_Data[[#This Row],[UnitPrice]]-Sales_Data[[#This Row],[UnitCost]]</f>
        <v>7000</v>
      </c>
      <c r="N6399" s="7">
        <f>Sales_Data[[#This Row],[Gross Revenue]]-Sales_Data[[#This Row],[Discount Amount ]]</f>
        <v>1343000</v>
      </c>
      <c r="O6399" s="7">
        <f>Sales_Data[[#This Row],[OrderQuantity]] *Sales_Data[[#This Row],[UnitCost]]</f>
        <v>972000</v>
      </c>
      <c r="P6399" s="7">
        <f>Sales_Data[[#This Row],[ItemCost]] +Sales_Data[[#This Row],[ShippingCost]]</f>
        <v>973881.86</v>
      </c>
      <c r="Q6399" s="7">
        <f>Sales_Data[[#This Row],[Gross Revenue]]-Sales_Data[[#This Row],[TotalFinancialCost]]</f>
        <v>376118.14</v>
      </c>
      <c r="R6399" s="7">
        <f>Sales_Data[[#This Row],[Actul Bill Amount]]-Sales_Data[[#This Row],[ShippingCost]]</f>
        <v>1341118.1399999999</v>
      </c>
      <c r="S6399">
        <v>399</v>
      </c>
      <c r="T6399">
        <v>1881.86</v>
      </c>
      <c r="U6399" t="s">
        <v>60</v>
      </c>
      <c r="V6399">
        <v>18000</v>
      </c>
      <c r="W6399" t="s">
        <v>38</v>
      </c>
      <c r="X6399" t="str">
        <f t="shared" si="199"/>
        <v>Kolkata</v>
      </c>
    </row>
    <row r="6400" spans="1:24" x14ac:dyDescent="0.4">
      <c r="A6400">
        <v>106399</v>
      </c>
      <c r="B6400" s="5">
        <v>45866.111805555556</v>
      </c>
      <c r="C6400" s="3" t="str">
        <f>TEXT(Sales_Data[[#This Row],[OrderDate]],"mmmm")</f>
        <v>July</v>
      </c>
      <c r="D6400" s="3" t="str">
        <f t="shared" si="198"/>
        <v>2025</v>
      </c>
      <c r="E6400" t="s">
        <v>39</v>
      </c>
      <c r="F6400" t="s">
        <v>35</v>
      </c>
      <c r="G6400" t="s">
        <v>29</v>
      </c>
      <c r="H6400" t="s">
        <v>32</v>
      </c>
      <c r="I6400" t="s">
        <v>100</v>
      </c>
      <c r="J6400">
        <v>98</v>
      </c>
      <c r="K6400">
        <v>12000</v>
      </c>
      <c r="L6400" s="7">
        <f>Sales_Data[[#This Row],[OrderQuantity]] *Sales_Data[[#This Row],[UnitPrice]]</f>
        <v>1176000</v>
      </c>
      <c r="M6400" s="7">
        <f>Sales_Data[[#This Row],[UnitPrice]]-Sales_Data[[#This Row],[UnitCost]]</f>
        <v>4000</v>
      </c>
      <c r="N6400" s="7">
        <f>Sales_Data[[#This Row],[Gross Revenue]]-Sales_Data[[#This Row],[Discount Amount ]]</f>
        <v>1172000</v>
      </c>
      <c r="O6400" s="7">
        <f>Sales_Data[[#This Row],[OrderQuantity]] *Sales_Data[[#This Row],[UnitCost]]</f>
        <v>784000</v>
      </c>
      <c r="P6400" s="7">
        <f>Sales_Data[[#This Row],[ItemCost]] +Sales_Data[[#This Row],[ShippingCost]]</f>
        <v>784684.66</v>
      </c>
      <c r="Q6400" s="7">
        <f>Sales_Data[[#This Row],[Gross Revenue]]-Sales_Data[[#This Row],[TotalFinancialCost]]</f>
        <v>391315.33999999997</v>
      </c>
      <c r="R6400" s="7">
        <f>Sales_Data[[#This Row],[Actul Bill Amount]]-Sales_Data[[#This Row],[ShippingCost]]</f>
        <v>1171315.3400000001</v>
      </c>
      <c r="S6400">
        <v>1098</v>
      </c>
      <c r="T6400">
        <v>684.66</v>
      </c>
      <c r="U6400" t="s">
        <v>36</v>
      </c>
      <c r="V6400">
        <v>8000</v>
      </c>
      <c r="W6400" t="s">
        <v>33</v>
      </c>
      <c r="X6400" t="str">
        <f t="shared" si="199"/>
        <v>Delhi</v>
      </c>
    </row>
    <row r="6401" spans="1:24" x14ac:dyDescent="0.4">
      <c r="A6401">
        <v>106400</v>
      </c>
      <c r="B6401" s="5">
        <v>45929.076388888891</v>
      </c>
      <c r="C6401" s="3" t="str">
        <f>TEXT(Sales_Data[[#This Row],[OrderDate]],"mmmm")</f>
        <v>September</v>
      </c>
      <c r="D6401" s="3" t="str">
        <f t="shared" si="198"/>
        <v>2025</v>
      </c>
      <c r="E6401" t="s">
        <v>42</v>
      </c>
      <c r="F6401" t="s">
        <v>24</v>
      </c>
      <c r="G6401" t="s">
        <v>29</v>
      </c>
      <c r="H6401" t="s">
        <v>25</v>
      </c>
      <c r="I6401" t="s">
        <v>100</v>
      </c>
      <c r="J6401">
        <v>6</v>
      </c>
      <c r="K6401">
        <v>3500</v>
      </c>
      <c r="L6401" s="7">
        <f>Sales_Data[[#This Row],[OrderQuantity]] *Sales_Data[[#This Row],[UnitPrice]]</f>
        <v>21000</v>
      </c>
      <c r="M6401" s="7">
        <f>Sales_Data[[#This Row],[UnitPrice]]-Sales_Data[[#This Row],[UnitCost]]</f>
        <v>1300</v>
      </c>
      <c r="N6401" s="7">
        <f>Sales_Data[[#This Row],[Gross Revenue]]-Sales_Data[[#This Row],[Discount Amount ]]</f>
        <v>19700</v>
      </c>
      <c r="O6401" s="7">
        <f>Sales_Data[[#This Row],[OrderQuantity]] *Sales_Data[[#This Row],[UnitCost]]</f>
        <v>13200</v>
      </c>
      <c r="P6401" s="7">
        <f>Sales_Data[[#This Row],[ItemCost]] +Sales_Data[[#This Row],[ShippingCost]]</f>
        <v>13537.2</v>
      </c>
      <c r="Q6401" s="7">
        <f>Sales_Data[[#This Row],[Gross Revenue]]-Sales_Data[[#This Row],[TotalFinancialCost]]</f>
        <v>7462.7999999999993</v>
      </c>
      <c r="R6401" s="7">
        <f>Sales_Data[[#This Row],[Actul Bill Amount]]-Sales_Data[[#This Row],[ShippingCost]]</f>
        <v>19362.8</v>
      </c>
      <c r="S6401">
        <v>980</v>
      </c>
      <c r="T6401">
        <v>337.2</v>
      </c>
      <c r="U6401" t="s">
        <v>59</v>
      </c>
      <c r="V6401">
        <v>2200</v>
      </c>
      <c r="W6401" t="s">
        <v>27</v>
      </c>
      <c r="X6401" t="str">
        <f t="shared" si="199"/>
        <v>Mumbai</v>
      </c>
    </row>
    <row r="6402" spans="1:24" x14ac:dyDescent="0.4">
      <c r="A6402">
        <v>106401</v>
      </c>
      <c r="B6402" s="5">
        <v>45800.84652777778</v>
      </c>
      <c r="C6402" s="3" t="str">
        <f>TEXT(Sales_Data[[#This Row],[OrderDate]],"mmmm")</f>
        <v>May</v>
      </c>
      <c r="D6402" s="3" t="str">
        <f t="shared" ref="D6402:D6465" si="200">TEXT(B6402, "yyyy")</f>
        <v>2025</v>
      </c>
      <c r="E6402" t="s">
        <v>39</v>
      </c>
      <c r="F6402" t="s">
        <v>43</v>
      </c>
      <c r="G6402" t="s">
        <v>15</v>
      </c>
      <c r="H6402" t="s">
        <v>32</v>
      </c>
      <c r="I6402" t="s">
        <v>100</v>
      </c>
      <c r="J6402">
        <v>11</v>
      </c>
      <c r="K6402">
        <v>1800</v>
      </c>
      <c r="L6402" s="7">
        <f>Sales_Data[[#This Row],[OrderQuantity]] *Sales_Data[[#This Row],[UnitPrice]]</f>
        <v>19800</v>
      </c>
      <c r="M6402" s="7">
        <f>Sales_Data[[#This Row],[UnitPrice]]-Sales_Data[[#This Row],[UnitCost]]</f>
        <v>900</v>
      </c>
      <c r="N6402" s="7">
        <f>Sales_Data[[#This Row],[Gross Revenue]]-Sales_Data[[#This Row],[Discount Amount ]]</f>
        <v>18900</v>
      </c>
      <c r="O6402" s="7">
        <f>Sales_Data[[#This Row],[OrderQuantity]] *Sales_Data[[#This Row],[UnitCost]]</f>
        <v>9900</v>
      </c>
      <c r="P6402" s="7">
        <f>Sales_Data[[#This Row],[ItemCost]] +Sales_Data[[#This Row],[ShippingCost]]</f>
        <v>11059.56</v>
      </c>
      <c r="Q6402" s="7">
        <f>Sales_Data[[#This Row],[Gross Revenue]]-Sales_Data[[#This Row],[TotalFinancialCost]]</f>
        <v>8740.44</v>
      </c>
      <c r="R6402" s="7">
        <f>Sales_Data[[#This Row],[Actul Bill Amount]]-Sales_Data[[#This Row],[ShippingCost]]</f>
        <v>17740.439999999999</v>
      </c>
      <c r="S6402">
        <v>774</v>
      </c>
      <c r="T6402">
        <v>1159.56</v>
      </c>
      <c r="U6402" t="s">
        <v>51</v>
      </c>
      <c r="V6402">
        <v>900</v>
      </c>
      <c r="W6402" t="s">
        <v>33</v>
      </c>
      <c r="X6402" t="str">
        <f t="shared" ref="X6402:X6465" si="201">_xlfn.TEXTBEFORE(W6402, " ")</f>
        <v>Delhi</v>
      </c>
    </row>
    <row r="6403" spans="1:24" x14ac:dyDescent="0.4">
      <c r="A6403">
        <v>106402</v>
      </c>
      <c r="B6403" s="5">
        <v>45756.7</v>
      </c>
      <c r="C6403" s="3" t="str">
        <f>TEXT(Sales_Data[[#This Row],[OrderDate]],"mmmm")</f>
        <v>April</v>
      </c>
      <c r="D6403" s="3" t="str">
        <f t="shared" si="200"/>
        <v>2025</v>
      </c>
      <c r="E6403" t="s">
        <v>19</v>
      </c>
      <c r="F6403" t="s">
        <v>35</v>
      </c>
      <c r="G6403" t="s">
        <v>31</v>
      </c>
      <c r="H6403" t="s">
        <v>37</v>
      </c>
      <c r="I6403" t="s">
        <v>100</v>
      </c>
      <c r="J6403">
        <v>33</v>
      </c>
      <c r="K6403">
        <v>12000</v>
      </c>
      <c r="L6403" s="7">
        <f>Sales_Data[[#This Row],[OrderQuantity]] *Sales_Data[[#This Row],[UnitPrice]]</f>
        <v>396000</v>
      </c>
      <c r="M6403" s="7">
        <f>Sales_Data[[#This Row],[UnitPrice]]-Sales_Data[[#This Row],[UnitCost]]</f>
        <v>4000</v>
      </c>
      <c r="N6403" s="7">
        <f>Sales_Data[[#This Row],[Gross Revenue]]-Sales_Data[[#This Row],[Discount Amount ]]</f>
        <v>392000</v>
      </c>
      <c r="O6403" s="7">
        <f>Sales_Data[[#This Row],[OrderQuantity]] *Sales_Data[[#This Row],[UnitCost]]</f>
        <v>264000</v>
      </c>
      <c r="P6403" s="7">
        <f>Sales_Data[[#This Row],[ItemCost]] +Sales_Data[[#This Row],[ShippingCost]]</f>
        <v>264497.37</v>
      </c>
      <c r="Q6403" s="7">
        <f>Sales_Data[[#This Row],[Gross Revenue]]-Sales_Data[[#This Row],[TotalFinancialCost]]</f>
        <v>131502.63</v>
      </c>
      <c r="R6403" s="7">
        <f>Sales_Data[[#This Row],[Actul Bill Amount]]-Sales_Data[[#This Row],[ShippingCost]]</f>
        <v>391502.63</v>
      </c>
      <c r="S6403">
        <v>1081</v>
      </c>
      <c r="T6403">
        <v>497.37</v>
      </c>
      <c r="U6403" t="s">
        <v>36</v>
      </c>
      <c r="V6403">
        <v>8000</v>
      </c>
      <c r="W6403" t="s">
        <v>38</v>
      </c>
      <c r="X6403" t="str">
        <f t="shared" si="201"/>
        <v>Kolkata</v>
      </c>
    </row>
    <row r="6404" spans="1:24" x14ac:dyDescent="0.4">
      <c r="A6404">
        <v>106403</v>
      </c>
      <c r="B6404" s="5">
        <v>45965.225694444445</v>
      </c>
      <c r="C6404" s="3" t="str">
        <f>TEXT(Sales_Data[[#This Row],[OrderDate]],"mmmm")</f>
        <v>November</v>
      </c>
      <c r="D6404" s="3" t="str">
        <f t="shared" si="200"/>
        <v>2025</v>
      </c>
      <c r="E6404" t="s">
        <v>13</v>
      </c>
      <c r="F6404" t="s">
        <v>55</v>
      </c>
      <c r="G6404" t="s">
        <v>31</v>
      </c>
      <c r="H6404" t="s">
        <v>37</v>
      </c>
      <c r="I6404" t="s">
        <v>100</v>
      </c>
      <c r="J6404">
        <v>84</v>
      </c>
      <c r="K6404">
        <v>1200</v>
      </c>
      <c r="L6404" s="7">
        <f>Sales_Data[[#This Row],[OrderQuantity]] *Sales_Data[[#This Row],[UnitPrice]]</f>
        <v>100800</v>
      </c>
      <c r="M6404" s="7">
        <f>Sales_Data[[#This Row],[UnitPrice]]-Sales_Data[[#This Row],[UnitCost]]</f>
        <v>400</v>
      </c>
      <c r="N6404" s="7">
        <f>Sales_Data[[#This Row],[Gross Revenue]]-Sales_Data[[#This Row],[Discount Amount ]]</f>
        <v>100400</v>
      </c>
      <c r="O6404" s="7">
        <f>Sales_Data[[#This Row],[OrderQuantity]] *Sales_Data[[#This Row],[UnitCost]]</f>
        <v>67200</v>
      </c>
      <c r="P6404" s="7">
        <f>Sales_Data[[#This Row],[ItemCost]] +Sales_Data[[#This Row],[ShippingCost]]</f>
        <v>68846.14</v>
      </c>
      <c r="Q6404" s="7">
        <f>Sales_Data[[#This Row],[Gross Revenue]]-Sales_Data[[#This Row],[TotalFinancialCost]]</f>
        <v>31953.86</v>
      </c>
      <c r="R6404" s="7">
        <f>Sales_Data[[#This Row],[Actul Bill Amount]]-Sales_Data[[#This Row],[ShippingCost]]</f>
        <v>98753.86</v>
      </c>
      <c r="S6404">
        <v>861</v>
      </c>
      <c r="T6404">
        <v>1646.14</v>
      </c>
      <c r="U6404" t="s">
        <v>58</v>
      </c>
      <c r="V6404">
        <v>800</v>
      </c>
      <c r="W6404" t="s">
        <v>38</v>
      </c>
      <c r="X6404" t="str">
        <f t="shared" si="201"/>
        <v>Kolkata</v>
      </c>
    </row>
    <row r="6405" spans="1:24" x14ac:dyDescent="0.4">
      <c r="A6405">
        <v>106404</v>
      </c>
      <c r="B6405" s="5">
        <v>45726.067361111112</v>
      </c>
      <c r="C6405" s="3" t="str">
        <f>TEXT(Sales_Data[[#This Row],[OrderDate]],"mmmm")</f>
        <v>March</v>
      </c>
      <c r="D6405" s="3" t="str">
        <f t="shared" si="200"/>
        <v>2025</v>
      </c>
      <c r="E6405" t="s">
        <v>42</v>
      </c>
      <c r="F6405" t="s">
        <v>46</v>
      </c>
      <c r="G6405" t="s">
        <v>29</v>
      </c>
      <c r="H6405" t="s">
        <v>25</v>
      </c>
      <c r="I6405" t="s">
        <v>100</v>
      </c>
      <c r="J6405">
        <v>94</v>
      </c>
      <c r="K6405">
        <v>4500</v>
      </c>
      <c r="L6405" s="7">
        <f>Sales_Data[[#This Row],[OrderQuantity]] *Sales_Data[[#This Row],[UnitPrice]]</f>
        <v>423000</v>
      </c>
      <c r="M6405" s="7">
        <f>Sales_Data[[#This Row],[UnitPrice]]-Sales_Data[[#This Row],[UnitCost]]</f>
        <v>1700</v>
      </c>
      <c r="N6405" s="7">
        <f>Sales_Data[[#This Row],[Gross Revenue]]-Sales_Data[[#This Row],[Discount Amount ]]</f>
        <v>421300</v>
      </c>
      <c r="O6405" s="7">
        <f>Sales_Data[[#This Row],[OrderQuantity]] *Sales_Data[[#This Row],[UnitCost]]</f>
        <v>263200</v>
      </c>
      <c r="P6405" s="7">
        <f>Sales_Data[[#This Row],[ItemCost]] +Sales_Data[[#This Row],[ShippingCost]]</f>
        <v>263731.38</v>
      </c>
      <c r="Q6405" s="7">
        <f>Sales_Data[[#This Row],[Gross Revenue]]-Sales_Data[[#This Row],[TotalFinancialCost]]</f>
        <v>159268.62</v>
      </c>
      <c r="R6405" s="7">
        <f>Sales_Data[[#This Row],[Actul Bill Amount]]-Sales_Data[[#This Row],[ShippingCost]]</f>
        <v>420768.62</v>
      </c>
      <c r="S6405">
        <v>617</v>
      </c>
      <c r="T6405">
        <v>531.38</v>
      </c>
      <c r="U6405" t="s">
        <v>47</v>
      </c>
      <c r="V6405">
        <v>2800</v>
      </c>
      <c r="W6405" t="s">
        <v>27</v>
      </c>
      <c r="X6405" t="str">
        <f t="shared" si="201"/>
        <v>Mumbai</v>
      </c>
    </row>
    <row r="6406" spans="1:24" x14ac:dyDescent="0.4">
      <c r="A6406">
        <v>106405</v>
      </c>
      <c r="B6406" s="5">
        <v>45904.461805555555</v>
      </c>
      <c r="C6406" s="3" t="str">
        <f>TEXT(Sales_Data[[#This Row],[OrderDate]],"mmmm")</f>
        <v>September</v>
      </c>
      <c r="D6406" s="3" t="str">
        <f t="shared" si="200"/>
        <v>2025</v>
      </c>
      <c r="E6406" t="s">
        <v>45</v>
      </c>
      <c r="F6406" t="s">
        <v>40</v>
      </c>
      <c r="G6406" t="s">
        <v>29</v>
      </c>
      <c r="H6406" t="s">
        <v>25</v>
      </c>
      <c r="I6406" t="s">
        <v>100</v>
      </c>
      <c r="J6406">
        <v>39</v>
      </c>
      <c r="K6406">
        <v>1500</v>
      </c>
      <c r="L6406" s="7">
        <f>Sales_Data[[#This Row],[OrderQuantity]] *Sales_Data[[#This Row],[UnitPrice]]</f>
        <v>58500</v>
      </c>
      <c r="M6406" s="7">
        <f>Sales_Data[[#This Row],[UnitPrice]]-Sales_Data[[#This Row],[UnitCost]]</f>
        <v>700</v>
      </c>
      <c r="N6406" s="7">
        <f>Sales_Data[[#This Row],[Gross Revenue]]-Sales_Data[[#This Row],[Discount Amount ]]</f>
        <v>57800</v>
      </c>
      <c r="O6406" s="7">
        <f>Sales_Data[[#This Row],[OrderQuantity]] *Sales_Data[[#This Row],[UnitCost]]</f>
        <v>31200</v>
      </c>
      <c r="P6406" s="7">
        <f>Sales_Data[[#This Row],[ItemCost]] +Sales_Data[[#This Row],[ShippingCost]]</f>
        <v>31639.200000000001</v>
      </c>
      <c r="Q6406" s="7">
        <f>Sales_Data[[#This Row],[Gross Revenue]]-Sales_Data[[#This Row],[TotalFinancialCost]]</f>
        <v>26860.799999999999</v>
      </c>
      <c r="R6406" s="7">
        <f>Sales_Data[[#This Row],[Actul Bill Amount]]-Sales_Data[[#This Row],[ShippingCost]]</f>
        <v>57360.800000000003</v>
      </c>
      <c r="S6406">
        <v>696</v>
      </c>
      <c r="T6406">
        <v>439.2</v>
      </c>
      <c r="U6406" t="s">
        <v>52</v>
      </c>
      <c r="V6406">
        <v>800</v>
      </c>
      <c r="W6406" t="s">
        <v>27</v>
      </c>
      <c r="X6406" t="str">
        <f t="shared" si="201"/>
        <v>Mumbai</v>
      </c>
    </row>
    <row r="6407" spans="1:24" x14ac:dyDescent="0.4">
      <c r="A6407">
        <v>106406</v>
      </c>
      <c r="B6407" s="5">
        <v>45918.495138888888</v>
      </c>
      <c r="C6407" s="3" t="str">
        <f>TEXT(Sales_Data[[#This Row],[OrderDate]],"mmmm")</f>
        <v>September</v>
      </c>
      <c r="D6407" s="3" t="str">
        <f t="shared" si="200"/>
        <v>2025</v>
      </c>
      <c r="E6407" t="s">
        <v>23</v>
      </c>
      <c r="F6407" t="s">
        <v>46</v>
      </c>
      <c r="G6407" t="s">
        <v>29</v>
      </c>
      <c r="H6407" t="s">
        <v>20</v>
      </c>
      <c r="I6407" t="s">
        <v>100</v>
      </c>
      <c r="J6407">
        <v>71</v>
      </c>
      <c r="K6407">
        <v>15000</v>
      </c>
      <c r="L6407" s="7">
        <f>Sales_Data[[#This Row],[OrderQuantity]] *Sales_Data[[#This Row],[UnitPrice]]</f>
        <v>1065000</v>
      </c>
      <c r="M6407" s="7">
        <f>Sales_Data[[#This Row],[UnitPrice]]-Sales_Data[[#This Row],[UnitCost]]</f>
        <v>5500</v>
      </c>
      <c r="N6407" s="7">
        <f>Sales_Data[[#This Row],[Gross Revenue]]-Sales_Data[[#This Row],[Discount Amount ]]</f>
        <v>1059500</v>
      </c>
      <c r="O6407" s="7">
        <f>Sales_Data[[#This Row],[OrderQuantity]] *Sales_Data[[#This Row],[UnitCost]]</f>
        <v>674500</v>
      </c>
      <c r="P6407" s="7">
        <f>Sales_Data[[#This Row],[ItemCost]] +Sales_Data[[#This Row],[ShippingCost]]</f>
        <v>674695.68000000005</v>
      </c>
      <c r="Q6407" s="7">
        <f>Sales_Data[[#This Row],[Gross Revenue]]-Sales_Data[[#This Row],[TotalFinancialCost]]</f>
        <v>390304.31999999995</v>
      </c>
      <c r="R6407" s="7">
        <f>Sales_Data[[#This Row],[Actul Bill Amount]]-Sales_Data[[#This Row],[ShippingCost]]</f>
        <v>1059304.32</v>
      </c>
      <c r="S6407">
        <v>1086</v>
      </c>
      <c r="T6407">
        <v>195.68</v>
      </c>
      <c r="U6407" t="s">
        <v>53</v>
      </c>
      <c r="V6407">
        <v>9500</v>
      </c>
      <c r="W6407" t="s">
        <v>22</v>
      </c>
      <c r="X6407" t="str">
        <f t="shared" si="201"/>
        <v>Nagpur</v>
      </c>
    </row>
    <row r="6408" spans="1:24" x14ac:dyDescent="0.4">
      <c r="A6408">
        <v>106407</v>
      </c>
      <c r="B6408" s="5">
        <v>45933.865972222222</v>
      </c>
      <c r="C6408" s="3" t="str">
        <f>TEXT(Sales_Data[[#This Row],[OrderDate]],"mmmm")</f>
        <v>October</v>
      </c>
      <c r="D6408" s="3" t="str">
        <f t="shared" si="200"/>
        <v>2025</v>
      </c>
      <c r="E6408" t="s">
        <v>45</v>
      </c>
      <c r="F6408" t="s">
        <v>43</v>
      </c>
      <c r="G6408" t="s">
        <v>29</v>
      </c>
      <c r="H6408" t="s">
        <v>37</v>
      </c>
      <c r="I6408" t="s">
        <v>100</v>
      </c>
      <c r="J6408">
        <v>30</v>
      </c>
      <c r="K6408">
        <v>2800</v>
      </c>
      <c r="L6408" s="7">
        <f>Sales_Data[[#This Row],[OrderQuantity]] *Sales_Data[[#This Row],[UnitPrice]]</f>
        <v>84000</v>
      </c>
      <c r="M6408" s="7">
        <f>Sales_Data[[#This Row],[UnitPrice]]-Sales_Data[[#This Row],[UnitCost]]</f>
        <v>1300</v>
      </c>
      <c r="N6408" s="7">
        <f>Sales_Data[[#This Row],[Gross Revenue]]-Sales_Data[[#This Row],[Discount Amount ]]</f>
        <v>82700</v>
      </c>
      <c r="O6408" s="7">
        <f>Sales_Data[[#This Row],[OrderQuantity]] *Sales_Data[[#This Row],[UnitCost]]</f>
        <v>45000</v>
      </c>
      <c r="P6408" s="7">
        <f>Sales_Data[[#This Row],[ItemCost]] +Sales_Data[[#This Row],[ShippingCost]]</f>
        <v>45989.8</v>
      </c>
      <c r="Q6408" s="7">
        <f>Sales_Data[[#This Row],[Gross Revenue]]-Sales_Data[[#This Row],[TotalFinancialCost]]</f>
        <v>38010.199999999997</v>
      </c>
      <c r="R6408" s="7">
        <f>Sales_Data[[#This Row],[Actul Bill Amount]]-Sales_Data[[#This Row],[ShippingCost]]</f>
        <v>81710.2</v>
      </c>
      <c r="S6408">
        <v>357</v>
      </c>
      <c r="T6408">
        <v>989.8</v>
      </c>
      <c r="U6408" t="s">
        <v>61</v>
      </c>
      <c r="V6408">
        <v>1500</v>
      </c>
      <c r="W6408" t="s">
        <v>38</v>
      </c>
      <c r="X6408" t="str">
        <f t="shared" si="201"/>
        <v>Kolkata</v>
      </c>
    </row>
    <row r="6409" spans="1:24" x14ac:dyDescent="0.4">
      <c r="A6409">
        <v>106408</v>
      </c>
      <c r="B6409" s="5">
        <v>45736.713888888888</v>
      </c>
      <c r="C6409" s="3" t="str">
        <f>TEXT(Sales_Data[[#This Row],[OrderDate]],"mmmm")</f>
        <v>March</v>
      </c>
      <c r="D6409" s="3" t="str">
        <f t="shared" si="200"/>
        <v>2025</v>
      </c>
      <c r="E6409" t="s">
        <v>39</v>
      </c>
      <c r="F6409" t="s">
        <v>55</v>
      </c>
      <c r="G6409" t="s">
        <v>29</v>
      </c>
      <c r="H6409" t="s">
        <v>37</v>
      </c>
      <c r="I6409" t="s">
        <v>100</v>
      </c>
      <c r="J6409">
        <v>47</v>
      </c>
      <c r="K6409">
        <v>600</v>
      </c>
      <c r="L6409" s="7">
        <f>Sales_Data[[#This Row],[OrderQuantity]] *Sales_Data[[#This Row],[UnitPrice]]</f>
        <v>28200</v>
      </c>
      <c r="M6409" s="7">
        <f>Sales_Data[[#This Row],[UnitPrice]]-Sales_Data[[#This Row],[UnitCost]]</f>
        <v>250</v>
      </c>
      <c r="N6409" s="7">
        <f>Sales_Data[[#This Row],[Gross Revenue]]-Sales_Data[[#This Row],[Discount Amount ]]</f>
        <v>27950</v>
      </c>
      <c r="O6409" s="7">
        <f>Sales_Data[[#This Row],[OrderQuantity]] *Sales_Data[[#This Row],[UnitCost]]</f>
        <v>16450</v>
      </c>
      <c r="P6409" s="7">
        <f>Sales_Data[[#This Row],[ItemCost]] +Sales_Data[[#This Row],[ShippingCost]]</f>
        <v>16875.64</v>
      </c>
      <c r="Q6409" s="7">
        <f>Sales_Data[[#This Row],[Gross Revenue]]-Sales_Data[[#This Row],[TotalFinancialCost]]</f>
        <v>11324.36</v>
      </c>
      <c r="R6409" s="7">
        <f>Sales_Data[[#This Row],[Actul Bill Amount]]-Sales_Data[[#This Row],[ShippingCost]]</f>
        <v>27524.36</v>
      </c>
      <c r="S6409">
        <v>654</v>
      </c>
      <c r="T6409">
        <v>425.64</v>
      </c>
      <c r="U6409" t="s">
        <v>57</v>
      </c>
      <c r="V6409">
        <v>350</v>
      </c>
      <c r="W6409" t="s">
        <v>38</v>
      </c>
      <c r="X6409" t="str">
        <f t="shared" si="201"/>
        <v>Kolkata</v>
      </c>
    </row>
    <row r="6410" spans="1:24" x14ac:dyDescent="0.4">
      <c r="A6410">
        <v>106409</v>
      </c>
      <c r="B6410" s="5">
        <v>45803.163194444445</v>
      </c>
      <c r="C6410" s="3" t="str">
        <f>TEXT(Sales_Data[[#This Row],[OrderDate]],"mmmm")</f>
        <v>May</v>
      </c>
      <c r="D6410" s="3" t="str">
        <f t="shared" si="200"/>
        <v>2025</v>
      </c>
      <c r="E6410" t="s">
        <v>23</v>
      </c>
      <c r="F6410" t="s">
        <v>24</v>
      </c>
      <c r="G6410" t="s">
        <v>15</v>
      </c>
      <c r="H6410" t="s">
        <v>37</v>
      </c>
      <c r="I6410" t="s">
        <v>100</v>
      </c>
      <c r="J6410">
        <v>5</v>
      </c>
      <c r="K6410">
        <v>45000</v>
      </c>
      <c r="L6410" s="7">
        <f>Sales_Data[[#This Row],[OrderQuantity]] *Sales_Data[[#This Row],[UnitPrice]]</f>
        <v>225000</v>
      </c>
      <c r="M6410" s="7">
        <f>Sales_Data[[#This Row],[UnitPrice]]-Sales_Data[[#This Row],[UnitCost]]</f>
        <v>13000</v>
      </c>
      <c r="N6410" s="7">
        <f>Sales_Data[[#This Row],[Gross Revenue]]-Sales_Data[[#This Row],[Discount Amount ]]</f>
        <v>212000</v>
      </c>
      <c r="O6410" s="7">
        <f>Sales_Data[[#This Row],[OrderQuantity]] *Sales_Data[[#This Row],[UnitCost]]</f>
        <v>160000</v>
      </c>
      <c r="P6410" s="7">
        <f>Sales_Data[[#This Row],[ItemCost]] +Sales_Data[[#This Row],[ShippingCost]]</f>
        <v>160633.85999999999</v>
      </c>
      <c r="Q6410" s="7">
        <f>Sales_Data[[#This Row],[Gross Revenue]]-Sales_Data[[#This Row],[TotalFinancialCost]]</f>
        <v>64366.140000000014</v>
      </c>
      <c r="R6410" s="7">
        <f>Sales_Data[[#This Row],[Actul Bill Amount]]-Sales_Data[[#This Row],[ShippingCost]]</f>
        <v>211366.14</v>
      </c>
      <c r="S6410">
        <v>710</v>
      </c>
      <c r="T6410">
        <v>633.86</v>
      </c>
      <c r="U6410" t="s">
        <v>26</v>
      </c>
      <c r="V6410">
        <v>32000</v>
      </c>
      <c r="W6410" t="s">
        <v>38</v>
      </c>
      <c r="X6410" t="str">
        <f t="shared" si="201"/>
        <v>Kolkata</v>
      </c>
    </row>
    <row r="6411" spans="1:24" x14ac:dyDescent="0.4">
      <c r="A6411">
        <v>106410</v>
      </c>
      <c r="B6411" s="5">
        <v>45768.231249999997</v>
      </c>
      <c r="C6411" s="3" t="str">
        <f>TEXT(Sales_Data[[#This Row],[OrderDate]],"mmmm")</f>
        <v>April</v>
      </c>
      <c r="D6411" s="3" t="str">
        <f t="shared" si="200"/>
        <v>2025</v>
      </c>
      <c r="E6411" t="s">
        <v>48</v>
      </c>
      <c r="F6411" t="s">
        <v>55</v>
      </c>
      <c r="G6411" t="s">
        <v>15</v>
      </c>
      <c r="H6411" t="s">
        <v>20</v>
      </c>
      <c r="I6411" t="s">
        <v>100</v>
      </c>
      <c r="J6411">
        <v>62</v>
      </c>
      <c r="K6411">
        <v>600</v>
      </c>
      <c r="L6411" s="7">
        <f>Sales_Data[[#This Row],[OrderQuantity]] *Sales_Data[[#This Row],[UnitPrice]]</f>
        <v>37200</v>
      </c>
      <c r="M6411" s="7">
        <f>Sales_Data[[#This Row],[UnitPrice]]-Sales_Data[[#This Row],[UnitCost]]</f>
        <v>250</v>
      </c>
      <c r="N6411" s="7">
        <f>Sales_Data[[#This Row],[Gross Revenue]]-Sales_Data[[#This Row],[Discount Amount ]]</f>
        <v>36950</v>
      </c>
      <c r="O6411" s="7">
        <f>Sales_Data[[#This Row],[OrderQuantity]] *Sales_Data[[#This Row],[UnitCost]]</f>
        <v>21700</v>
      </c>
      <c r="P6411" s="7">
        <f>Sales_Data[[#This Row],[ItemCost]] +Sales_Data[[#This Row],[ShippingCost]]</f>
        <v>22760.41</v>
      </c>
      <c r="Q6411" s="7">
        <f>Sales_Data[[#This Row],[Gross Revenue]]-Sales_Data[[#This Row],[TotalFinancialCost]]</f>
        <v>14439.59</v>
      </c>
      <c r="R6411" s="7">
        <f>Sales_Data[[#This Row],[Actul Bill Amount]]-Sales_Data[[#This Row],[ShippingCost]]</f>
        <v>35889.589999999997</v>
      </c>
      <c r="S6411">
        <v>1002</v>
      </c>
      <c r="T6411">
        <v>1060.4100000000001</v>
      </c>
      <c r="U6411" t="s">
        <v>57</v>
      </c>
      <c r="V6411">
        <v>350</v>
      </c>
      <c r="W6411" t="s">
        <v>22</v>
      </c>
      <c r="X6411" t="str">
        <f t="shared" si="201"/>
        <v>Nagpur</v>
      </c>
    </row>
    <row r="6412" spans="1:24" x14ac:dyDescent="0.4">
      <c r="A6412">
        <v>106411</v>
      </c>
      <c r="B6412" s="5">
        <v>45915.808333333334</v>
      </c>
      <c r="C6412" s="3" t="str">
        <f>TEXT(Sales_Data[[#This Row],[OrderDate]],"mmmm")</f>
        <v>September</v>
      </c>
      <c r="D6412" s="3" t="str">
        <f t="shared" si="200"/>
        <v>2025</v>
      </c>
      <c r="E6412" t="s">
        <v>42</v>
      </c>
      <c r="F6412" t="s">
        <v>43</v>
      </c>
      <c r="G6412" t="s">
        <v>29</v>
      </c>
      <c r="H6412" t="s">
        <v>25</v>
      </c>
      <c r="I6412" t="s">
        <v>100</v>
      </c>
      <c r="J6412">
        <v>22</v>
      </c>
      <c r="K6412">
        <v>2800</v>
      </c>
      <c r="L6412" s="7">
        <f>Sales_Data[[#This Row],[OrderQuantity]] *Sales_Data[[#This Row],[UnitPrice]]</f>
        <v>61600</v>
      </c>
      <c r="M6412" s="7">
        <f>Sales_Data[[#This Row],[UnitPrice]]-Sales_Data[[#This Row],[UnitCost]]</f>
        <v>1300</v>
      </c>
      <c r="N6412" s="7">
        <f>Sales_Data[[#This Row],[Gross Revenue]]-Sales_Data[[#This Row],[Discount Amount ]]</f>
        <v>60300</v>
      </c>
      <c r="O6412" s="7">
        <f>Sales_Data[[#This Row],[OrderQuantity]] *Sales_Data[[#This Row],[UnitCost]]</f>
        <v>33000</v>
      </c>
      <c r="P6412" s="7">
        <f>Sales_Data[[#This Row],[ItemCost]] +Sales_Data[[#This Row],[ShippingCost]]</f>
        <v>33873.06</v>
      </c>
      <c r="Q6412" s="7">
        <f>Sales_Data[[#This Row],[Gross Revenue]]-Sales_Data[[#This Row],[TotalFinancialCost]]</f>
        <v>27726.940000000002</v>
      </c>
      <c r="R6412" s="7">
        <f>Sales_Data[[#This Row],[Actul Bill Amount]]-Sales_Data[[#This Row],[ShippingCost]]</f>
        <v>59426.94</v>
      </c>
      <c r="S6412">
        <v>664</v>
      </c>
      <c r="T6412">
        <v>873.06</v>
      </c>
      <c r="U6412" t="s">
        <v>61</v>
      </c>
      <c r="V6412">
        <v>1500</v>
      </c>
      <c r="W6412" t="s">
        <v>27</v>
      </c>
      <c r="X6412" t="str">
        <f t="shared" si="201"/>
        <v>Mumbai</v>
      </c>
    </row>
    <row r="6413" spans="1:24" x14ac:dyDescent="0.4">
      <c r="A6413">
        <v>106412</v>
      </c>
      <c r="B6413" s="5">
        <v>45750.852083333331</v>
      </c>
      <c r="C6413" s="3" t="str">
        <f>TEXT(Sales_Data[[#This Row],[OrderDate]],"mmmm")</f>
        <v>April</v>
      </c>
      <c r="D6413" s="3" t="str">
        <f t="shared" si="200"/>
        <v>2025</v>
      </c>
      <c r="E6413" t="s">
        <v>42</v>
      </c>
      <c r="F6413" t="s">
        <v>43</v>
      </c>
      <c r="G6413" t="s">
        <v>15</v>
      </c>
      <c r="H6413" t="s">
        <v>16</v>
      </c>
      <c r="I6413" t="s">
        <v>100</v>
      </c>
      <c r="J6413">
        <v>81</v>
      </c>
      <c r="K6413">
        <v>4500</v>
      </c>
      <c r="L6413" s="7">
        <f>Sales_Data[[#This Row],[OrderQuantity]] *Sales_Data[[#This Row],[UnitPrice]]</f>
        <v>364500</v>
      </c>
      <c r="M6413" s="7">
        <f>Sales_Data[[#This Row],[UnitPrice]]-Sales_Data[[#This Row],[UnitCost]]</f>
        <v>2000</v>
      </c>
      <c r="N6413" s="7">
        <f>Sales_Data[[#This Row],[Gross Revenue]]-Sales_Data[[#This Row],[Discount Amount ]]</f>
        <v>362500</v>
      </c>
      <c r="O6413" s="7">
        <f>Sales_Data[[#This Row],[OrderQuantity]] *Sales_Data[[#This Row],[UnitCost]]</f>
        <v>202500</v>
      </c>
      <c r="P6413" s="7">
        <f>Sales_Data[[#This Row],[ItemCost]] +Sales_Data[[#This Row],[ShippingCost]]</f>
        <v>203257.34</v>
      </c>
      <c r="Q6413" s="7">
        <f>Sales_Data[[#This Row],[Gross Revenue]]-Sales_Data[[#This Row],[TotalFinancialCost]]</f>
        <v>161242.66</v>
      </c>
      <c r="R6413" s="7">
        <f>Sales_Data[[#This Row],[Actul Bill Amount]]-Sales_Data[[#This Row],[ShippingCost]]</f>
        <v>361742.66</v>
      </c>
      <c r="S6413">
        <v>376</v>
      </c>
      <c r="T6413">
        <v>757.34</v>
      </c>
      <c r="U6413" t="s">
        <v>44</v>
      </c>
      <c r="V6413">
        <v>2500</v>
      </c>
      <c r="W6413" t="s">
        <v>18</v>
      </c>
      <c r="X6413" t="str">
        <f t="shared" si="201"/>
        <v>Bengaluru</v>
      </c>
    </row>
    <row r="6414" spans="1:24" x14ac:dyDescent="0.4">
      <c r="A6414">
        <v>106413</v>
      </c>
      <c r="B6414" s="5">
        <v>45670.81527777778</v>
      </c>
      <c r="C6414" s="3" t="str">
        <f>TEXT(Sales_Data[[#This Row],[OrderDate]],"mmmm")</f>
        <v>January</v>
      </c>
      <c r="D6414" s="3" t="str">
        <f t="shared" si="200"/>
        <v>2025</v>
      </c>
      <c r="E6414" t="s">
        <v>42</v>
      </c>
      <c r="F6414" t="s">
        <v>35</v>
      </c>
      <c r="G6414" t="s">
        <v>29</v>
      </c>
      <c r="H6414" t="s">
        <v>16</v>
      </c>
      <c r="I6414" t="s">
        <v>100</v>
      </c>
      <c r="J6414">
        <v>57</v>
      </c>
      <c r="K6414">
        <v>8500</v>
      </c>
      <c r="L6414" s="7">
        <f>Sales_Data[[#This Row],[OrderQuantity]] *Sales_Data[[#This Row],[UnitPrice]]</f>
        <v>484500</v>
      </c>
      <c r="M6414" s="7">
        <f>Sales_Data[[#This Row],[UnitPrice]]-Sales_Data[[#This Row],[UnitCost]]</f>
        <v>3000</v>
      </c>
      <c r="N6414" s="7">
        <f>Sales_Data[[#This Row],[Gross Revenue]]-Sales_Data[[#This Row],[Discount Amount ]]</f>
        <v>481500</v>
      </c>
      <c r="O6414" s="7">
        <f>Sales_Data[[#This Row],[OrderQuantity]] *Sales_Data[[#This Row],[UnitCost]]</f>
        <v>313500</v>
      </c>
      <c r="P6414" s="7">
        <f>Sales_Data[[#This Row],[ItemCost]] +Sales_Data[[#This Row],[ShippingCost]]</f>
        <v>314229.15999999997</v>
      </c>
      <c r="Q6414" s="7">
        <f>Sales_Data[[#This Row],[Gross Revenue]]-Sales_Data[[#This Row],[TotalFinancialCost]]</f>
        <v>170270.84000000003</v>
      </c>
      <c r="R6414" s="7">
        <f>Sales_Data[[#This Row],[Actul Bill Amount]]-Sales_Data[[#This Row],[ShippingCost]]</f>
        <v>480770.84</v>
      </c>
      <c r="S6414">
        <v>978</v>
      </c>
      <c r="T6414">
        <v>729.16</v>
      </c>
      <c r="U6414" t="s">
        <v>49</v>
      </c>
      <c r="V6414">
        <v>5500</v>
      </c>
      <c r="W6414" t="s">
        <v>18</v>
      </c>
      <c r="X6414" t="str">
        <f t="shared" si="201"/>
        <v>Bengaluru</v>
      </c>
    </row>
    <row r="6415" spans="1:24" x14ac:dyDescent="0.4">
      <c r="A6415">
        <v>106414</v>
      </c>
      <c r="B6415" s="5">
        <v>45917.824305555558</v>
      </c>
      <c r="C6415" s="3" t="str">
        <f>TEXT(Sales_Data[[#This Row],[OrderDate]],"mmmm")</f>
        <v>September</v>
      </c>
      <c r="D6415" s="3" t="str">
        <f t="shared" si="200"/>
        <v>2025</v>
      </c>
      <c r="E6415" t="s">
        <v>48</v>
      </c>
      <c r="F6415" t="s">
        <v>43</v>
      </c>
      <c r="G6415" t="s">
        <v>31</v>
      </c>
      <c r="H6415" t="s">
        <v>20</v>
      </c>
      <c r="I6415" t="s">
        <v>100</v>
      </c>
      <c r="J6415">
        <v>16</v>
      </c>
      <c r="K6415">
        <v>2800</v>
      </c>
      <c r="L6415" s="7">
        <f>Sales_Data[[#This Row],[OrderQuantity]] *Sales_Data[[#This Row],[UnitPrice]]</f>
        <v>44800</v>
      </c>
      <c r="M6415" s="7">
        <f>Sales_Data[[#This Row],[UnitPrice]]-Sales_Data[[#This Row],[UnitCost]]</f>
        <v>1300</v>
      </c>
      <c r="N6415" s="7">
        <f>Sales_Data[[#This Row],[Gross Revenue]]-Sales_Data[[#This Row],[Discount Amount ]]</f>
        <v>43500</v>
      </c>
      <c r="O6415" s="7">
        <f>Sales_Data[[#This Row],[OrderQuantity]] *Sales_Data[[#This Row],[UnitCost]]</f>
        <v>24000</v>
      </c>
      <c r="P6415" s="7">
        <f>Sales_Data[[#This Row],[ItemCost]] +Sales_Data[[#This Row],[ShippingCost]]</f>
        <v>24590.3</v>
      </c>
      <c r="Q6415" s="7">
        <f>Sales_Data[[#This Row],[Gross Revenue]]-Sales_Data[[#This Row],[TotalFinancialCost]]</f>
        <v>20209.7</v>
      </c>
      <c r="R6415" s="7">
        <f>Sales_Data[[#This Row],[Actul Bill Amount]]-Sales_Data[[#This Row],[ShippingCost]]</f>
        <v>42909.7</v>
      </c>
      <c r="S6415">
        <v>1124</v>
      </c>
      <c r="T6415">
        <v>590.29999999999995</v>
      </c>
      <c r="U6415" t="s">
        <v>61</v>
      </c>
      <c r="V6415">
        <v>1500</v>
      </c>
      <c r="W6415" t="s">
        <v>22</v>
      </c>
      <c r="X6415" t="str">
        <f t="shared" si="201"/>
        <v>Nagpur</v>
      </c>
    </row>
    <row r="6416" spans="1:24" x14ac:dyDescent="0.4">
      <c r="A6416">
        <v>106415</v>
      </c>
      <c r="B6416" s="5">
        <v>45766.755555555559</v>
      </c>
      <c r="C6416" s="3" t="str">
        <f>TEXT(Sales_Data[[#This Row],[OrderDate]],"mmmm")</f>
        <v>April</v>
      </c>
      <c r="D6416" s="3" t="str">
        <f t="shared" si="200"/>
        <v>2025</v>
      </c>
      <c r="E6416" t="s">
        <v>45</v>
      </c>
      <c r="F6416" t="s">
        <v>14</v>
      </c>
      <c r="G6416" t="s">
        <v>31</v>
      </c>
      <c r="H6416" t="s">
        <v>37</v>
      </c>
      <c r="I6416" t="s">
        <v>100</v>
      </c>
      <c r="J6416">
        <v>3</v>
      </c>
      <c r="K6416">
        <v>3200</v>
      </c>
      <c r="L6416" s="7">
        <f>Sales_Data[[#This Row],[OrderQuantity]] *Sales_Data[[#This Row],[UnitPrice]]</f>
        <v>9600</v>
      </c>
      <c r="M6416" s="7">
        <f>Sales_Data[[#This Row],[UnitPrice]]-Sales_Data[[#This Row],[UnitCost]]</f>
        <v>1200</v>
      </c>
      <c r="N6416" s="7">
        <f>Sales_Data[[#This Row],[Gross Revenue]]-Sales_Data[[#This Row],[Discount Amount ]]</f>
        <v>8400</v>
      </c>
      <c r="O6416" s="7">
        <f>Sales_Data[[#This Row],[OrderQuantity]] *Sales_Data[[#This Row],[UnitCost]]</f>
        <v>6000</v>
      </c>
      <c r="P6416" s="7">
        <f>Sales_Data[[#This Row],[ItemCost]] +Sales_Data[[#This Row],[ShippingCost]]</f>
        <v>6782.67</v>
      </c>
      <c r="Q6416" s="7">
        <f>Sales_Data[[#This Row],[Gross Revenue]]-Sales_Data[[#This Row],[TotalFinancialCost]]</f>
        <v>2817.33</v>
      </c>
      <c r="R6416" s="7">
        <f>Sales_Data[[#This Row],[Actul Bill Amount]]-Sales_Data[[#This Row],[ShippingCost]]</f>
        <v>7617.33</v>
      </c>
      <c r="S6416">
        <v>793</v>
      </c>
      <c r="T6416">
        <v>782.67</v>
      </c>
      <c r="U6416" t="s">
        <v>17</v>
      </c>
      <c r="V6416">
        <v>2000</v>
      </c>
      <c r="W6416" t="s">
        <v>38</v>
      </c>
      <c r="X6416" t="str">
        <f t="shared" si="201"/>
        <v>Kolkata</v>
      </c>
    </row>
    <row r="6417" spans="1:24" x14ac:dyDescent="0.4">
      <c r="A6417">
        <v>106416</v>
      </c>
      <c r="B6417" s="5">
        <v>45987.124305555553</v>
      </c>
      <c r="C6417" s="3" t="str">
        <f>TEXT(Sales_Data[[#This Row],[OrderDate]],"mmmm")</f>
        <v>November</v>
      </c>
      <c r="D6417" s="3" t="str">
        <f t="shared" si="200"/>
        <v>2025</v>
      </c>
      <c r="E6417" t="s">
        <v>48</v>
      </c>
      <c r="F6417" t="s">
        <v>43</v>
      </c>
      <c r="G6417" t="s">
        <v>15</v>
      </c>
      <c r="H6417" t="s">
        <v>20</v>
      </c>
      <c r="I6417" t="s">
        <v>100</v>
      </c>
      <c r="J6417">
        <v>36</v>
      </c>
      <c r="K6417">
        <v>4500</v>
      </c>
      <c r="L6417" s="7">
        <f>Sales_Data[[#This Row],[OrderQuantity]] *Sales_Data[[#This Row],[UnitPrice]]</f>
        <v>162000</v>
      </c>
      <c r="M6417" s="7">
        <f>Sales_Data[[#This Row],[UnitPrice]]-Sales_Data[[#This Row],[UnitCost]]</f>
        <v>2000</v>
      </c>
      <c r="N6417" s="7">
        <f>Sales_Data[[#This Row],[Gross Revenue]]-Sales_Data[[#This Row],[Discount Amount ]]</f>
        <v>160000</v>
      </c>
      <c r="O6417" s="7">
        <f>Sales_Data[[#This Row],[OrderQuantity]] *Sales_Data[[#This Row],[UnitCost]]</f>
        <v>90000</v>
      </c>
      <c r="P6417" s="7">
        <f>Sales_Data[[#This Row],[ItemCost]] +Sales_Data[[#This Row],[ShippingCost]]</f>
        <v>90286.52</v>
      </c>
      <c r="Q6417" s="7">
        <f>Sales_Data[[#This Row],[Gross Revenue]]-Sales_Data[[#This Row],[TotalFinancialCost]]</f>
        <v>71713.48</v>
      </c>
      <c r="R6417" s="7">
        <f>Sales_Data[[#This Row],[Actul Bill Amount]]-Sales_Data[[#This Row],[ShippingCost]]</f>
        <v>159713.48000000001</v>
      </c>
      <c r="S6417">
        <v>1182</v>
      </c>
      <c r="T6417">
        <v>286.52</v>
      </c>
      <c r="U6417" t="s">
        <v>44</v>
      </c>
      <c r="V6417">
        <v>2500</v>
      </c>
      <c r="W6417" t="s">
        <v>22</v>
      </c>
      <c r="X6417" t="str">
        <f t="shared" si="201"/>
        <v>Nagpur</v>
      </c>
    </row>
    <row r="6418" spans="1:24" x14ac:dyDescent="0.4">
      <c r="A6418">
        <v>106417</v>
      </c>
      <c r="B6418" s="5">
        <v>45846.803472222222</v>
      </c>
      <c r="C6418" s="3" t="str">
        <f>TEXT(Sales_Data[[#This Row],[OrderDate]],"mmmm")</f>
        <v>July</v>
      </c>
      <c r="D6418" s="3" t="str">
        <f t="shared" si="200"/>
        <v>2025</v>
      </c>
      <c r="E6418" t="s">
        <v>13</v>
      </c>
      <c r="F6418" t="s">
        <v>46</v>
      </c>
      <c r="G6418" t="s">
        <v>31</v>
      </c>
      <c r="H6418" t="s">
        <v>20</v>
      </c>
      <c r="I6418" t="s">
        <v>100</v>
      </c>
      <c r="J6418">
        <v>46</v>
      </c>
      <c r="K6418">
        <v>15000</v>
      </c>
      <c r="L6418" s="7">
        <f>Sales_Data[[#This Row],[OrderQuantity]] *Sales_Data[[#This Row],[UnitPrice]]</f>
        <v>690000</v>
      </c>
      <c r="M6418" s="7">
        <f>Sales_Data[[#This Row],[UnitPrice]]-Sales_Data[[#This Row],[UnitCost]]</f>
        <v>5500</v>
      </c>
      <c r="N6418" s="7">
        <f>Sales_Data[[#This Row],[Gross Revenue]]-Sales_Data[[#This Row],[Discount Amount ]]</f>
        <v>684500</v>
      </c>
      <c r="O6418" s="7">
        <f>Sales_Data[[#This Row],[OrderQuantity]] *Sales_Data[[#This Row],[UnitCost]]</f>
        <v>437000</v>
      </c>
      <c r="P6418" s="7">
        <f>Sales_Data[[#This Row],[ItemCost]] +Sales_Data[[#This Row],[ShippingCost]]</f>
        <v>437895.64</v>
      </c>
      <c r="Q6418" s="7">
        <f>Sales_Data[[#This Row],[Gross Revenue]]-Sales_Data[[#This Row],[TotalFinancialCost]]</f>
        <v>252104.36</v>
      </c>
      <c r="R6418" s="7">
        <f>Sales_Data[[#This Row],[Actul Bill Amount]]-Sales_Data[[#This Row],[ShippingCost]]</f>
        <v>683604.36</v>
      </c>
      <c r="S6418">
        <v>724</v>
      </c>
      <c r="T6418">
        <v>895.64</v>
      </c>
      <c r="U6418" t="s">
        <v>53</v>
      </c>
      <c r="V6418">
        <v>9500</v>
      </c>
      <c r="W6418" t="s">
        <v>22</v>
      </c>
      <c r="X6418" t="str">
        <f t="shared" si="201"/>
        <v>Nagpur</v>
      </c>
    </row>
    <row r="6419" spans="1:24" x14ac:dyDescent="0.4">
      <c r="A6419">
        <v>106418</v>
      </c>
      <c r="B6419" s="5">
        <v>45752.310416666667</v>
      </c>
      <c r="C6419" s="3" t="str">
        <f>TEXT(Sales_Data[[#This Row],[OrderDate]],"mmmm")</f>
        <v>April</v>
      </c>
      <c r="D6419" s="3" t="str">
        <f t="shared" si="200"/>
        <v>2025</v>
      </c>
      <c r="E6419" t="s">
        <v>13</v>
      </c>
      <c r="F6419" t="s">
        <v>35</v>
      </c>
      <c r="G6419" t="s">
        <v>29</v>
      </c>
      <c r="H6419" t="s">
        <v>20</v>
      </c>
      <c r="I6419" t="s">
        <v>100</v>
      </c>
      <c r="J6419">
        <v>11</v>
      </c>
      <c r="K6419">
        <v>8500</v>
      </c>
      <c r="L6419" s="7">
        <f>Sales_Data[[#This Row],[OrderQuantity]] *Sales_Data[[#This Row],[UnitPrice]]</f>
        <v>93500</v>
      </c>
      <c r="M6419" s="7">
        <f>Sales_Data[[#This Row],[UnitPrice]]-Sales_Data[[#This Row],[UnitCost]]</f>
        <v>3000</v>
      </c>
      <c r="N6419" s="7">
        <f>Sales_Data[[#This Row],[Gross Revenue]]-Sales_Data[[#This Row],[Discount Amount ]]</f>
        <v>90500</v>
      </c>
      <c r="O6419" s="7">
        <f>Sales_Data[[#This Row],[OrderQuantity]] *Sales_Data[[#This Row],[UnitCost]]</f>
        <v>60500</v>
      </c>
      <c r="P6419" s="7">
        <f>Sales_Data[[#This Row],[ItemCost]] +Sales_Data[[#This Row],[ShippingCost]]</f>
        <v>61056.44</v>
      </c>
      <c r="Q6419" s="7">
        <f>Sales_Data[[#This Row],[Gross Revenue]]-Sales_Data[[#This Row],[TotalFinancialCost]]</f>
        <v>32443.559999999998</v>
      </c>
      <c r="R6419" s="7">
        <f>Sales_Data[[#This Row],[Actul Bill Amount]]-Sales_Data[[#This Row],[ShippingCost]]</f>
        <v>89943.56</v>
      </c>
      <c r="S6419">
        <v>930</v>
      </c>
      <c r="T6419">
        <v>556.44000000000005</v>
      </c>
      <c r="U6419" t="s">
        <v>49</v>
      </c>
      <c r="V6419">
        <v>5500</v>
      </c>
      <c r="W6419" t="s">
        <v>22</v>
      </c>
      <c r="X6419" t="str">
        <f t="shared" si="201"/>
        <v>Nagpur</v>
      </c>
    </row>
    <row r="6420" spans="1:24" x14ac:dyDescent="0.4">
      <c r="A6420">
        <v>106419</v>
      </c>
      <c r="B6420" s="5">
        <v>45762.870138888888</v>
      </c>
      <c r="C6420" s="3" t="str">
        <f>TEXT(Sales_Data[[#This Row],[OrderDate]],"mmmm")</f>
        <v>April</v>
      </c>
      <c r="D6420" s="3" t="str">
        <f t="shared" si="200"/>
        <v>2025</v>
      </c>
      <c r="E6420" t="s">
        <v>19</v>
      </c>
      <c r="F6420" t="s">
        <v>55</v>
      </c>
      <c r="G6420" t="s">
        <v>15</v>
      </c>
      <c r="H6420" t="s">
        <v>32</v>
      </c>
      <c r="I6420" t="s">
        <v>100</v>
      </c>
      <c r="J6420">
        <v>12</v>
      </c>
      <c r="K6420">
        <v>850</v>
      </c>
      <c r="L6420" s="7">
        <f>Sales_Data[[#This Row],[OrderQuantity]] *Sales_Data[[#This Row],[UnitPrice]]</f>
        <v>10200</v>
      </c>
      <c r="M6420" s="7">
        <f>Sales_Data[[#This Row],[UnitPrice]]-Sales_Data[[#This Row],[UnitCost]]</f>
        <v>300</v>
      </c>
      <c r="N6420" s="7">
        <f>Sales_Data[[#This Row],[Gross Revenue]]-Sales_Data[[#This Row],[Discount Amount ]]</f>
        <v>9900</v>
      </c>
      <c r="O6420" s="7">
        <f>Sales_Data[[#This Row],[OrderQuantity]] *Sales_Data[[#This Row],[UnitCost]]</f>
        <v>6600</v>
      </c>
      <c r="P6420" s="7">
        <f>Sales_Data[[#This Row],[ItemCost]] +Sales_Data[[#This Row],[ShippingCost]]</f>
        <v>7007.37</v>
      </c>
      <c r="Q6420" s="7">
        <f>Sales_Data[[#This Row],[Gross Revenue]]-Sales_Data[[#This Row],[TotalFinancialCost]]</f>
        <v>3192.63</v>
      </c>
      <c r="R6420" s="7">
        <f>Sales_Data[[#This Row],[Actul Bill Amount]]-Sales_Data[[#This Row],[ShippingCost]]</f>
        <v>9492.6299999999992</v>
      </c>
      <c r="S6420">
        <v>1099</v>
      </c>
      <c r="T6420">
        <v>407.37</v>
      </c>
      <c r="U6420" t="s">
        <v>56</v>
      </c>
      <c r="V6420">
        <v>550</v>
      </c>
      <c r="W6420" t="s">
        <v>33</v>
      </c>
      <c r="X6420" t="str">
        <f t="shared" si="201"/>
        <v>Delhi</v>
      </c>
    </row>
    <row r="6421" spans="1:24" x14ac:dyDescent="0.4">
      <c r="A6421">
        <v>106420</v>
      </c>
      <c r="B6421" s="5">
        <v>45665.632638888892</v>
      </c>
      <c r="C6421" s="3" t="str">
        <f>TEXT(Sales_Data[[#This Row],[OrderDate]],"mmmm")</f>
        <v>January</v>
      </c>
      <c r="D6421" s="3" t="str">
        <f t="shared" si="200"/>
        <v>2025</v>
      </c>
      <c r="E6421" t="s">
        <v>34</v>
      </c>
      <c r="F6421" t="s">
        <v>40</v>
      </c>
      <c r="G6421" t="s">
        <v>15</v>
      </c>
      <c r="H6421" t="s">
        <v>16</v>
      </c>
      <c r="I6421" t="s">
        <v>100</v>
      </c>
      <c r="J6421">
        <v>15</v>
      </c>
      <c r="K6421">
        <v>1500</v>
      </c>
      <c r="L6421" s="7">
        <f>Sales_Data[[#This Row],[OrderQuantity]] *Sales_Data[[#This Row],[UnitPrice]]</f>
        <v>22500</v>
      </c>
      <c r="M6421" s="7">
        <f>Sales_Data[[#This Row],[UnitPrice]]-Sales_Data[[#This Row],[UnitCost]]</f>
        <v>700</v>
      </c>
      <c r="N6421" s="7">
        <f>Sales_Data[[#This Row],[Gross Revenue]]-Sales_Data[[#This Row],[Discount Amount ]]</f>
        <v>21800</v>
      </c>
      <c r="O6421" s="7">
        <f>Sales_Data[[#This Row],[OrderQuantity]] *Sales_Data[[#This Row],[UnitCost]]</f>
        <v>12000</v>
      </c>
      <c r="P6421" s="7">
        <f>Sales_Data[[#This Row],[ItemCost]] +Sales_Data[[#This Row],[ShippingCost]]</f>
        <v>12647.1</v>
      </c>
      <c r="Q6421" s="7">
        <f>Sales_Data[[#This Row],[Gross Revenue]]-Sales_Data[[#This Row],[TotalFinancialCost]]</f>
        <v>9852.9</v>
      </c>
      <c r="R6421" s="7">
        <f>Sales_Data[[#This Row],[Actul Bill Amount]]-Sales_Data[[#This Row],[ShippingCost]]</f>
        <v>21152.9</v>
      </c>
      <c r="S6421">
        <v>478</v>
      </c>
      <c r="T6421">
        <v>647.1</v>
      </c>
      <c r="U6421" t="s">
        <v>52</v>
      </c>
      <c r="V6421">
        <v>800</v>
      </c>
      <c r="W6421" t="s">
        <v>18</v>
      </c>
      <c r="X6421" t="str">
        <f t="shared" si="201"/>
        <v>Bengaluru</v>
      </c>
    </row>
    <row r="6422" spans="1:24" x14ac:dyDescent="0.4">
      <c r="A6422">
        <v>106421</v>
      </c>
      <c r="B6422" s="5">
        <v>45724.931250000001</v>
      </c>
      <c r="C6422" s="3" t="str">
        <f>TEXT(Sales_Data[[#This Row],[OrderDate]],"mmmm")</f>
        <v>March</v>
      </c>
      <c r="D6422" s="3" t="str">
        <f t="shared" si="200"/>
        <v>2025</v>
      </c>
      <c r="E6422" t="s">
        <v>50</v>
      </c>
      <c r="F6422" t="s">
        <v>43</v>
      </c>
      <c r="G6422" t="s">
        <v>15</v>
      </c>
      <c r="H6422" t="s">
        <v>32</v>
      </c>
      <c r="I6422" t="s">
        <v>100</v>
      </c>
      <c r="J6422">
        <v>21</v>
      </c>
      <c r="K6422">
        <v>1800</v>
      </c>
      <c r="L6422" s="7">
        <f>Sales_Data[[#This Row],[OrderQuantity]] *Sales_Data[[#This Row],[UnitPrice]]</f>
        <v>37800</v>
      </c>
      <c r="M6422" s="7">
        <f>Sales_Data[[#This Row],[UnitPrice]]-Sales_Data[[#This Row],[UnitCost]]</f>
        <v>900</v>
      </c>
      <c r="N6422" s="7">
        <f>Sales_Data[[#This Row],[Gross Revenue]]-Sales_Data[[#This Row],[Discount Amount ]]</f>
        <v>36900</v>
      </c>
      <c r="O6422" s="7">
        <f>Sales_Data[[#This Row],[OrderQuantity]] *Sales_Data[[#This Row],[UnitCost]]</f>
        <v>18900</v>
      </c>
      <c r="P6422" s="7">
        <f>Sales_Data[[#This Row],[ItemCost]] +Sales_Data[[#This Row],[ShippingCost]]</f>
        <v>19493.73</v>
      </c>
      <c r="Q6422" s="7">
        <f>Sales_Data[[#This Row],[Gross Revenue]]-Sales_Data[[#This Row],[TotalFinancialCost]]</f>
        <v>18306.27</v>
      </c>
      <c r="R6422" s="7">
        <f>Sales_Data[[#This Row],[Actul Bill Amount]]-Sales_Data[[#This Row],[ShippingCost]]</f>
        <v>36306.269999999997</v>
      </c>
      <c r="S6422">
        <v>555</v>
      </c>
      <c r="T6422">
        <v>593.73</v>
      </c>
      <c r="U6422" t="s">
        <v>51</v>
      </c>
      <c r="V6422">
        <v>900</v>
      </c>
      <c r="W6422" t="s">
        <v>33</v>
      </c>
      <c r="X6422" t="str">
        <f t="shared" si="201"/>
        <v>Delhi</v>
      </c>
    </row>
    <row r="6423" spans="1:24" x14ac:dyDescent="0.4">
      <c r="A6423">
        <v>106422</v>
      </c>
      <c r="B6423" s="5">
        <v>45848.90347222222</v>
      </c>
      <c r="C6423" s="3" t="str">
        <f>TEXT(Sales_Data[[#This Row],[OrderDate]],"mmmm")</f>
        <v>July</v>
      </c>
      <c r="D6423" s="3" t="str">
        <f t="shared" si="200"/>
        <v>2025</v>
      </c>
      <c r="E6423" t="s">
        <v>23</v>
      </c>
      <c r="F6423" t="s">
        <v>46</v>
      </c>
      <c r="G6423" t="s">
        <v>15</v>
      </c>
      <c r="H6423" t="s">
        <v>20</v>
      </c>
      <c r="I6423" t="s">
        <v>100</v>
      </c>
      <c r="J6423">
        <v>31</v>
      </c>
      <c r="K6423">
        <v>15000</v>
      </c>
      <c r="L6423" s="7">
        <f>Sales_Data[[#This Row],[OrderQuantity]] *Sales_Data[[#This Row],[UnitPrice]]</f>
        <v>465000</v>
      </c>
      <c r="M6423" s="7">
        <f>Sales_Data[[#This Row],[UnitPrice]]-Sales_Data[[#This Row],[UnitCost]]</f>
        <v>5500</v>
      </c>
      <c r="N6423" s="7">
        <f>Sales_Data[[#This Row],[Gross Revenue]]-Sales_Data[[#This Row],[Discount Amount ]]</f>
        <v>459500</v>
      </c>
      <c r="O6423" s="7">
        <f>Sales_Data[[#This Row],[OrderQuantity]] *Sales_Data[[#This Row],[UnitCost]]</f>
        <v>294500</v>
      </c>
      <c r="P6423" s="7">
        <f>Sales_Data[[#This Row],[ItemCost]] +Sales_Data[[#This Row],[ShippingCost]]</f>
        <v>295033.15999999997</v>
      </c>
      <c r="Q6423" s="7">
        <f>Sales_Data[[#This Row],[Gross Revenue]]-Sales_Data[[#This Row],[TotalFinancialCost]]</f>
        <v>169966.84000000003</v>
      </c>
      <c r="R6423" s="7">
        <f>Sales_Data[[#This Row],[Actul Bill Amount]]-Sales_Data[[#This Row],[ShippingCost]]</f>
        <v>458966.84</v>
      </c>
      <c r="S6423">
        <v>350</v>
      </c>
      <c r="T6423">
        <v>533.16</v>
      </c>
      <c r="U6423" t="s">
        <v>53</v>
      </c>
      <c r="V6423">
        <v>9500</v>
      </c>
      <c r="W6423" t="s">
        <v>22</v>
      </c>
      <c r="X6423" t="str">
        <f t="shared" si="201"/>
        <v>Nagpur</v>
      </c>
    </row>
    <row r="6424" spans="1:24" x14ac:dyDescent="0.4">
      <c r="A6424">
        <v>106423</v>
      </c>
      <c r="B6424" s="5">
        <v>45913.01666666667</v>
      </c>
      <c r="C6424" s="3" t="str">
        <f>TEXT(Sales_Data[[#This Row],[OrderDate]],"mmmm")</f>
        <v>September</v>
      </c>
      <c r="D6424" s="3" t="str">
        <f t="shared" si="200"/>
        <v>2025</v>
      </c>
      <c r="E6424" t="s">
        <v>34</v>
      </c>
      <c r="F6424" t="s">
        <v>55</v>
      </c>
      <c r="G6424" t="s">
        <v>15</v>
      </c>
      <c r="H6424" t="s">
        <v>32</v>
      </c>
      <c r="I6424" t="s">
        <v>100</v>
      </c>
      <c r="J6424">
        <v>98</v>
      </c>
      <c r="K6424">
        <v>600</v>
      </c>
      <c r="L6424" s="7">
        <f>Sales_Data[[#This Row],[OrderQuantity]] *Sales_Data[[#This Row],[UnitPrice]]</f>
        <v>58800</v>
      </c>
      <c r="M6424" s="7">
        <f>Sales_Data[[#This Row],[UnitPrice]]-Sales_Data[[#This Row],[UnitCost]]</f>
        <v>250</v>
      </c>
      <c r="N6424" s="7">
        <f>Sales_Data[[#This Row],[Gross Revenue]]-Sales_Data[[#This Row],[Discount Amount ]]</f>
        <v>58550</v>
      </c>
      <c r="O6424" s="7">
        <f>Sales_Data[[#This Row],[OrderQuantity]] *Sales_Data[[#This Row],[UnitCost]]</f>
        <v>34300</v>
      </c>
      <c r="P6424" s="7">
        <f>Sales_Data[[#This Row],[ItemCost]] +Sales_Data[[#This Row],[ShippingCost]]</f>
        <v>35135.279999999999</v>
      </c>
      <c r="Q6424" s="7">
        <f>Sales_Data[[#This Row],[Gross Revenue]]-Sales_Data[[#This Row],[TotalFinancialCost]]</f>
        <v>23664.720000000001</v>
      </c>
      <c r="R6424" s="7">
        <f>Sales_Data[[#This Row],[Actul Bill Amount]]-Sales_Data[[#This Row],[ShippingCost]]</f>
        <v>57714.720000000001</v>
      </c>
      <c r="S6424">
        <v>1042</v>
      </c>
      <c r="T6424">
        <v>835.28</v>
      </c>
      <c r="U6424" t="s">
        <v>57</v>
      </c>
      <c r="V6424">
        <v>350</v>
      </c>
      <c r="W6424" t="s">
        <v>33</v>
      </c>
      <c r="X6424" t="str">
        <f t="shared" si="201"/>
        <v>Delhi</v>
      </c>
    </row>
    <row r="6425" spans="1:24" x14ac:dyDescent="0.4">
      <c r="A6425">
        <v>106424</v>
      </c>
      <c r="B6425" s="5">
        <v>45666.064583333333</v>
      </c>
      <c r="C6425" s="3" t="str">
        <f>TEXT(Sales_Data[[#This Row],[OrderDate]],"mmmm")</f>
        <v>January</v>
      </c>
      <c r="D6425" s="3" t="str">
        <f t="shared" si="200"/>
        <v>2025</v>
      </c>
      <c r="E6425" t="s">
        <v>39</v>
      </c>
      <c r="F6425" t="s">
        <v>35</v>
      </c>
      <c r="G6425" t="s">
        <v>29</v>
      </c>
      <c r="H6425" t="s">
        <v>20</v>
      </c>
      <c r="I6425" t="s">
        <v>100</v>
      </c>
      <c r="J6425">
        <v>11</v>
      </c>
      <c r="K6425">
        <v>8500</v>
      </c>
      <c r="L6425" s="7">
        <f>Sales_Data[[#This Row],[OrderQuantity]] *Sales_Data[[#This Row],[UnitPrice]]</f>
        <v>93500</v>
      </c>
      <c r="M6425" s="7">
        <f>Sales_Data[[#This Row],[UnitPrice]]-Sales_Data[[#This Row],[UnitCost]]</f>
        <v>3000</v>
      </c>
      <c r="N6425" s="7">
        <f>Sales_Data[[#This Row],[Gross Revenue]]-Sales_Data[[#This Row],[Discount Amount ]]</f>
        <v>90500</v>
      </c>
      <c r="O6425" s="7">
        <f>Sales_Data[[#This Row],[OrderQuantity]] *Sales_Data[[#This Row],[UnitCost]]</f>
        <v>60500</v>
      </c>
      <c r="P6425" s="7">
        <f>Sales_Data[[#This Row],[ItemCost]] +Sales_Data[[#This Row],[ShippingCost]]</f>
        <v>60941.49</v>
      </c>
      <c r="Q6425" s="7">
        <f>Sales_Data[[#This Row],[Gross Revenue]]-Sales_Data[[#This Row],[TotalFinancialCost]]</f>
        <v>32558.510000000002</v>
      </c>
      <c r="R6425" s="7">
        <f>Sales_Data[[#This Row],[Actul Bill Amount]]-Sales_Data[[#This Row],[ShippingCost]]</f>
        <v>90058.51</v>
      </c>
      <c r="S6425">
        <v>418</v>
      </c>
      <c r="T6425">
        <v>441.49</v>
      </c>
      <c r="U6425" t="s">
        <v>49</v>
      </c>
      <c r="V6425">
        <v>5500</v>
      </c>
      <c r="W6425" t="s">
        <v>22</v>
      </c>
      <c r="X6425" t="str">
        <f t="shared" si="201"/>
        <v>Nagpur</v>
      </c>
    </row>
    <row r="6426" spans="1:24" x14ac:dyDescent="0.4">
      <c r="A6426">
        <v>106425</v>
      </c>
      <c r="B6426" s="5">
        <v>45774.40347222222</v>
      </c>
      <c r="C6426" s="3" t="str">
        <f>TEXT(Sales_Data[[#This Row],[OrderDate]],"mmmm")</f>
        <v>April</v>
      </c>
      <c r="D6426" s="3" t="str">
        <f t="shared" si="200"/>
        <v>2025</v>
      </c>
      <c r="E6426" t="s">
        <v>48</v>
      </c>
      <c r="F6426" t="s">
        <v>55</v>
      </c>
      <c r="G6426" t="s">
        <v>15</v>
      </c>
      <c r="H6426" t="s">
        <v>37</v>
      </c>
      <c r="I6426" t="s">
        <v>100</v>
      </c>
      <c r="J6426">
        <v>83</v>
      </c>
      <c r="K6426">
        <v>1200</v>
      </c>
      <c r="L6426" s="7">
        <f>Sales_Data[[#This Row],[OrderQuantity]] *Sales_Data[[#This Row],[UnitPrice]]</f>
        <v>99600</v>
      </c>
      <c r="M6426" s="7">
        <f>Sales_Data[[#This Row],[UnitPrice]]-Sales_Data[[#This Row],[UnitCost]]</f>
        <v>400</v>
      </c>
      <c r="N6426" s="7">
        <f>Sales_Data[[#This Row],[Gross Revenue]]-Sales_Data[[#This Row],[Discount Amount ]]</f>
        <v>99200</v>
      </c>
      <c r="O6426" s="7">
        <f>Sales_Data[[#This Row],[OrderQuantity]] *Sales_Data[[#This Row],[UnitCost]]</f>
        <v>66400</v>
      </c>
      <c r="P6426" s="7">
        <f>Sales_Data[[#This Row],[ItemCost]] +Sales_Data[[#This Row],[ShippingCost]]</f>
        <v>66722.509999999995</v>
      </c>
      <c r="Q6426" s="7">
        <f>Sales_Data[[#This Row],[Gross Revenue]]-Sales_Data[[#This Row],[TotalFinancialCost]]</f>
        <v>32877.490000000005</v>
      </c>
      <c r="R6426" s="7">
        <f>Sales_Data[[#This Row],[Actul Bill Amount]]-Sales_Data[[#This Row],[ShippingCost]]</f>
        <v>98877.49</v>
      </c>
      <c r="S6426">
        <v>503</v>
      </c>
      <c r="T6426">
        <v>322.51</v>
      </c>
      <c r="U6426" t="s">
        <v>58</v>
      </c>
      <c r="V6426">
        <v>800</v>
      </c>
      <c r="W6426" t="s">
        <v>38</v>
      </c>
      <c r="X6426" t="str">
        <f t="shared" si="201"/>
        <v>Kolkata</v>
      </c>
    </row>
    <row r="6427" spans="1:24" x14ac:dyDescent="0.4">
      <c r="A6427">
        <v>106426</v>
      </c>
      <c r="B6427" s="5">
        <v>45924.186111111114</v>
      </c>
      <c r="C6427" s="3" t="str">
        <f>TEXT(Sales_Data[[#This Row],[OrderDate]],"mmmm")</f>
        <v>September</v>
      </c>
      <c r="D6427" s="3" t="str">
        <f t="shared" si="200"/>
        <v>2025</v>
      </c>
      <c r="E6427" t="s">
        <v>19</v>
      </c>
      <c r="F6427" t="s">
        <v>40</v>
      </c>
      <c r="G6427" t="s">
        <v>29</v>
      </c>
      <c r="H6427" t="s">
        <v>20</v>
      </c>
      <c r="I6427" t="s">
        <v>100</v>
      </c>
      <c r="J6427">
        <v>25</v>
      </c>
      <c r="K6427">
        <v>1500</v>
      </c>
      <c r="L6427" s="7">
        <f>Sales_Data[[#This Row],[OrderQuantity]] *Sales_Data[[#This Row],[UnitPrice]]</f>
        <v>37500</v>
      </c>
      <c r="M6427" s="7">
        <f>Sales_Data[[#This Row],[UnitPrice]]-Sales_Data[[#This Row],[UnitCost]]</f>
        <v>700</v>
      </c>
      <c r="N6427" s="7">
        <f>Sales_Data[[#This Row],[Gross Revenue]]-Sales_Data[[#This Row],[Discount Amount ]]</f>
        <v>36800</v>
      </c>
      <c r="O6427" s="7">
        <f>Sales_Data[[#This Row],[OrderQuantity]] *Sales_Data[[#This Row],[UnitCost]]</f>
        <v>20000</v>
      </c>
      <c r="P6427" s="7">
        <f>Sales_Data[[#This Row],[ItemCost]] +Sales_Data[[#This Row],[ShippingCost]]</f>
        <v>20742.27</v>
      </c>
      <c r="Q6427" s="7">
        <f>Sales_Data[[#This Row],[Gross Revenue]]-Sales_Data[[#This Row],[TotalFinancialCost]]</f>
        <v>16757.73</v>
      </c>
      <c r="R6427" s="7">
        <f>Sales_Data[[#This Row],[Actul Bill Amount]]-Sales_Data[[#This Row],[ShippingCost]]</f>
        <v>36057.730000000003</v>
      </c>
      <c r="S6427">
        <v>613</v>
      </c>
      <c r="T6427">
        <v>742.27</v>
      </c>
      <c r="U6427" t="s">
        <v>52</v>
      </c>
      <c r="V6427">
        <v>800</v>
      </c>
      <c r="W6427" t="s">
        <v>22</v>
      </c>
      <c r="X6427" t="str">
        <f t="shared" si="201"/>
        <v>Nagpur</v>
      </c>
    </row>
    <row r="6428" spans="1:24" x14ac:dyDescent="0.4">
      <c r="A6428">
        <v>106427</v>
      </c>
      <c r="B6428" s="5">
        <v>45756.78402777778</v>
      </c>
      <c r="C6428" s="3" t="str">
        <f>TEXT(Sales_Data[[#This Row],[OrderDate]],"mmmm")</f>
        <v>April</v>
      </c>
      <c r="D6428" s="3" t="str">
        <f t="shared" si="200"/>
        <v>2025</v>
      </c>
      <c r="E6428" t="s">
        <v>39</v>
      </c>
      <c r="F6428" t="s">
        <v>24</v>
      </c>
      <c r="G6428" t="s">
        <v>15</v>
      </c>
      <c r="H6428" t="s">
        <v>32</v>
      </c>
      <c r="I6428" t="s">
        <v>100</v>
      </c>
      <c r="J6428">
        <v>72</v>
      </c>
      <c r="K6428">
        <v>3500</v>
      </c>
      <c r="L6428" s="7">
        <f>Sales_Data[[#This Row],[OrderQuantity]] *Sales_Data[[#This Row],[UnitPrice]]</f>
        <v>252000</v>
      </c>
      <c r="M6428" s="7">
        <f>Sales_Data[[#This Row],[UnitPrice]]-Sales_Data[[#This Row],[UnitCost]]</f>
        <v>1300</v>
      </c>
      <c r="N6428" s="7">
        <f>Sales_Data[[#This Row],[Gross Revenue]]-Sales_Data[[#This Row],[Discount Amount ]]</f>
        <v>250700</v>
      </c>
      <c r="O6428" s="7">
        <f>Sales_Data[[#This Row],[OrderQuantity]] *Sales_Data[[#This Row],[UnitCost]]</f>
        <v>158400</v>
      </c>
      <c r="P6428" s="7">
        <f>Sales_Data[[#This Row],[ItemCost]] +Sales_Data[[#This Row],[ShippingCost]]</f>
        <v>159144.47</v>
      </c>
      <c r="Q6428" s="7">
        <f>Sales_Data[[#This Row],[Gross Revenue]]-Sales_Data[[#This Row],[TotalFinancialCost]]</f>
        <v>92855.53</v>
      </c>
      <c r="R6428" s="7">
        <f>Sales_Data[[#This Row],[Actul Bill Amount]]-Sales_Data[[#This Row],[ShippingCost]]</f>
        <v>249955.53</v>
      </c>
      <c r="S6428">
        <v>510</v>
      </c>
      <c r="T6428">
        <v>744.47</v>
      </c>
      <c r="U6428" t="s">
        <v>59</v>
      </c>
      <c r="V6428">
        <v>2200</v>
      </c>
      <c r="W6428" t="s">
        <v>33</v>
      </c>
      <c r="X6428" t="str">
        <f t="shared" si="201"/>
        <v>Delhi</v>
      </c>
    </row>
    <row r="6429" spans="1:24" x14ac:dyDescent="0.4">
      <c r="A6429">
        <v>106428</v>
      </c>
      <c r="B6429" s="5">
        <v>45955.463888888888</v>
      </c>
      <c r="C6429" s="3" t="str">
        <f>TEXT(Sales_Data[[#This Row],[OrderDate]],"mmmm")</f>
        <v>October</v>
      </c>
      <c r="D6429" s="3" t="str">
        <f t="shared" si="200"/>
        <v>2025</v>
      </c>
      <c r="E6429" t="s">
        <v>42</v>
      </c>
      <c r="F6429" t="s">
        <v>35</v>
      </c>
      <c r="G6429" t="s">
        <v>15</v>
      </c>
      <c r="H6429" t="s">
        <v>16</v>
      </c>
      <c r="I6429" t="s">
        <v>100</v>
      </c>
      <c r="J6429">
        <v>5</v>
      </c>
      <c r="K6429">
        <v>12000</v>
      </c>
      <c r="L6429" s="7">
        <f>Sales_Data[[#This Row],[OrderQuantity]] *Sales_Data[[#This Row],[UnitPrice]]</f>
        <v>60000</v>
      </c>
      <c r="M6429" s="7">
        <f>Sales_Data[[#This Row],[UnitPrice]]-Sales_Data[[#This Row],[UnitCost]]</f>
        <v>4000</v>
      </c>
      <c r="N6429" s="7">
        <f>Sales_Data[[#This Row],[Gross Revenue]]-Sales_Data[[#This Row],[Discount Amount ]]</f>
        <v>56000</v>
      </c>
      <c r="O6429" s="7">
        <f>Sales_Data[[#This Row],[OrderQuantity]] *Sales_Data[[#This Row],[UnitCost]]</f>
        <v>40000</v>
      </c>
      <c r="P6429" s="7">
        <f>Sales_Data[[#This Row],[ItemCost]] +Sales_Data[[#This Row],[ShippingCost]]</f>
        <v>40368.239999999998</v>
      </c>
      <c r="Q6429" s="7">
        <f>Sales_Data[[#This Row],[Gross Revenue]]-Sales_Data[[#This Row],[TotalFinancialCost]]</f>
        <v>19631.760000000002</v>
      </c>
      <c r="R6429" s="7">
        <f>Sales_Data[[#This Row],[Actul Bill Amount]]-Sales_Data[[#This Row],[ShippingCost]]</f>
        <v>55631.76</v>
      </c>
      <c r="S6429">
        <v>545</v>
      </c>
      <c r="T6429">
        <v>368.24</v>
      </c>
      <c r="U6429" t="s">
        <v>36</v>
      </c>
      <c r="V6429">
        <v>8000</v>
      </c>
      <c r="W6429" t="s">
        <v>18</v>
      </c>
      <c r="X6429" t="str">
        <f t="shared" si="201"/>
        <v>Bengaluru</v>
      </c>
    </row>
    <row r="6430" spans="1:24" x14ac:dyDescent="0.4">
      <c r="A6430">
        <v>106429</v>
      </c>
      <c r="B6430" s="5">
        <v>45821.977777777778</v>
      </c>
      <c r="C6430" s="3" t="str">
        <f>TEXT(Sales_Data[[#This Row],[OrderDate]],"mmmm")</f>
        <v>June</v>
      </c>
      <c r="D6430" s="3" t="str">
        <f t="shared" si="200"/>
        <v>2025</v>
      </c>
      <c r="E6430" t="s">
        <v>13</v>
      </c>
      <c r="F6430" t="s">
        <v>28</v>
      </c>
      <c r="G6430" t="s">
        <v>29</v>
      </c>
      <c r="H6430" t="s">
        <v>16</v>
      </c>
      <c r="I6430" t="s">
        <v>100</v>
      </c>
      <c r="J6430">
        <v>59</v>
      </c>
      <c r="K6430">
        <v>2500</v>
      </c>
      <c r="L6430" s="7">
        <f>Sales_Data[[#This Row],[OrderQuantity]] *Sales_Data[[#This Row],[UnitPrice]]</f>
        <v>147500</v>
      </c>
      <c r="M6430" s="7">
        <f>Sales_Data[[#This Row],[UnitPrice]]-Sales_Data[[#This Row],[UnitCost]]</f>
        <v>1000</v>
      </c>
      <c r="N6430" s="7">
        <f>Sales_Data[[#This Row],[Gross Revenue]]-Sales_Data[[#This Row],[Discount Amount ]]</f>
        <v>146500</v>
      </c>
      <c r="O6430" s="7">
        <f>Sales_Data[[#This Row],[OrderQuantity]] *Sales_Data[[#This Row],[UnitCost]]</f>
        <v>88500</v>
      </c>
      <c r="P6430" s="7">
        <f>Sales_Data[[#This Row],[ItemCost]] +Sales_Data[[#This Row],[ShippingCost]]</f>
        <v>88954</v>
      </c>
      <c r="Q6430" s="7">
        <f>Sales_Data[[#This Row],[Gross Revenue]]-Sales_Data[[#This Row],[TotalFinancialCost]]</f>
        <v>58546</v>
      </c>
      <c r="R6430" s="7">
        <f>Sales_Data[[#This Row],[Actul Bill Amount]]-Sales_Data[[#This Row],[ShippingCost]]</f>
        <v>146046</v>
      </c>
      <c r="S6430">
        <v>1194</v>
      </c>
      <c r="T6430">
        <v>454</v>
      </c>
      <c r="U6430" t="s">
        <v>54</v>
      </c>
      <c r="V6430">
        <v>1500</v>
      </c>
      <c r="W6430" t="s">
        <v>18</v>
      </c>
      <c r="X6430" t="str">
        <f t="shared" si="201"/>
        <v>Bengaluru</v>
      </c>
    </row>
    <row r="6431" spans="1:24" x14ac:dyDescent="0.4">
      <c r="A6431">
        <v>106430</v>
      </c>
      <c r="B6431" s="5">
        <v>45798.999305555553</v>
      </c>
      <c r="C6431" s="3" t="str">
        <f>TEXT(Sales_Data[[#This Row],[OrderDate]],"mmmm")</f>
        <v>May</v>
      </c>
      <c r="D6431" s="3" t="str">
        <f t="shared" si="200"/>
        <v>2025</v>
      </c>
      <c r="E6431" t="s">
        <v>48</v>
      </c>
      <c r="F6431" t="s">
        <v>40</v>
      </c>
      <c r="G6431" t="s">
        <v>15</v>
      </c>
      <c r="H6431" t="s">
        <v>16</v>
      </c>
      <c r="I6431" t="s">
        <v>100</v>
      </c>
      <c r="J6431">
        <v>12</v>
      </c>
      <c r="K6431">
        <v>1500</v>
      </c>
      <c r="L6431" s="7">
        <f>Sales_Data[[#This Row],[OrderQuantity]] *Sales_Data[[#This Row],[UnitPrice]]</f>
        <v>18000</v>
      </c>
      <c r="M6431" s="7">
        <f>Sales_Data[[#This Row],[UnitPrice]]-Sales_Data[[#This Row],[UnitCost]]</f>
        <v>700</v>
      </c>
      <c r="N6431" s="7">
        <f>Sales_Data[[#This Row],[Gross Revenue]]-Sales_Data[[#This Row],[Discount Amount ]]</f>
        <v>17300</v>
      </c>
      <c r="O6431" s="7">
        <f>Sales_Data[[#This Row],[OrderQuantity]] *Sales_Data[[#This Row],[UnitCost]]</f>
        <v>9600</v>
      </c>
      <c r="P6431" s="7">
        <f>Sales_Data[[#This Row],[ItemCost]] +Sales_Data[[#This Row],[ShippingCost]]</f>
        <v>11084.89</v>
      </c>
      <c r="Q6431" s="7">
        <f>Sales_Data[[#This Row],[Gross Revenue]]-Sales_Data[[#This Row],[TotalFinancialCost]]</f>
        <v>6915.1100000000006</v>
      </c>
      <c r="R6431" s="7">
        <f>Sales_Data[[#This Row],[Actul Bill Amount]]-Sales_Data[[#This Row],[ShippingCost]]</f>
        <v>15815.11</v>
      </c>
      <c r="S6431">
        <v>986</v>
      </c>
      <c r="T6431">
        <v>1484.89</v>
      </c>
      <c r="U6431" t="s">
        <v>52</v>
      </c>
      <c r="V6431">
        <v>800</v>
      </c>
      <c r="W6431" t="s">
        <v>18</v>
      </c>
      <c r="X6431" t="str">
        <f t="shared" si="201"/>
        <v>Bengaluru</v>
      </c>
    </row>
    <row r="6432" spans="1:24" x14ac:dyDescent="0.4">
      <c r="A6432">
        <v>106431</v>
      </c>
      <c r="B6432" s="5">
        <v>45925.709027777775</v>
      </c>
      <c r="C6432" s="3" t="str">
        <f>TEXT(Sales_Data[[#This Row],[OrderDate]],"mmmm")</f>
        <v>September</v>
      </c>
      <c r="D6432" s="3" t="str">
        <f t="shared" si="200"/>
        <v>2025</v>
      </c>
      <c r="E6432" t="s">
        <v>48</v>
      </c>
      <c r="F6432" t="s">
        <v>35</v>
      </c>
      <c r="G6432" t="s">
        <v>29</v>
      </c>
      <c r="H6432" t="s">
        <v>20</v>
      </c>
      <c r="I6432" t="s">
        <v>100</v>
      </c>
      <c r="J6432">
        <v>55</v>
      </c>
      <c r="K6432">
        <v>8500</v>
      </c>
      <c r="L6432" s="7">
        <f>Sales_Data[[#This Row],[OrderQuantity]] *Sales_Data[[#This Row],[UnitPrice]]</f>
        <v>467500</v>
      </c>
      <c r="M6432" s="7">
        <f>Sales_Data[[#This Row],[UnitPrice]]-Sales_Data[[#This Row],[UnitCost]]</f>
        <v>3000</v>
      </c>
      <c r="N6432" s="7">
        <f>Sales_Data[[#This Row],[Gross Revenue]]-Sales_Data[[#This Row],[Discount Amount ]]</f>
        <v>464500</v>
      </c>
      <c r="O6432" s="7">
        <f>Sales_Data[[#This Row],[OrderQuantity]] *Sales_Data[[#This Row],[UnitCost]]</f>
        <v>302500</v>
      </c>
      <c r="P6432" s="7">
        <f>Sales_Data[[#This Row],[ItemCost]] +Sales_Data[[#This Row],[ShippingCost]]</f>
        <v>303566.32</v>
      </c>
      <c r="Q6432" s="7">
        <f>Sales_Data[[#This Row],[Gross Revenue]]-Sales_Data[[#This Row],[TotalFinancialCost]]</f>
        <v>163933.68</v>
      </c>
      <c r="R6432" s="7">
        <f>Sales_Data[[#This Row],[Actul Bill Amount]]-Sales_Data[[#This Row],[ShippingCost]]</f>
        <v>463433.68</v>
      </c>
      <c r="S6432">
        <v>785</v>
      </c>
      <c r="T6432">
        <v>1066.32</v>
      </c>
      <c r="U6432" t="s">
        <v>49</v>
      </c>
      <c r="V6432">
        <v>5500</v>
      </c>
      <c r="W6432" t="s">
        <v>22</v>
      </c>
      <c r="X6432" t="str">
        <f t="shared" si="201"/>
        <v>Nagpur</v>
      </c>
    </row>
    <row r="6433" spans="1:24" x14ac:dyDescent="0.4">
      <c r="A6433">
        <v>106432</v>
      </c>
      <c r="B6433" s="5">
        <v>45694.222222222219</v>
      </c>
      <c r="C6433" s="3" t="str">
        <f>TEXT(Sales_Data[[#This Row],[OrderDate]],"mmmm")</f>
        <v>February</v>
      </c>
      <c r="D6433" s="3" t="str">
        <f t="shared" si="200"/>
        <v>2025</v>
      </c>
      <c r="E6433" t="s">
        <v>45</v>
      </c>
      <c r="F6433" t="s">
        <v>46</v>
      </c>
      <c r="G6433" t="s">
        <v>29</v>
      </c>
      <c r="H6433" t="s">
        <v>32</v>
      </c>
      <c r="I6433" t="s">
        <v>100</v>
      </c>
      <c r="J6433">
        <v>67</v>
      </c>
      <c r="K6433">
        <v>15000</v>
      </c>
      <c r="L6433" s="7">
        <f>Sales_Data[[#This Row],[OrderQuantity]] *Sales_Data[[#This Row],[UnitPrice]]</f>
        <v>1005000</v>
      </c>
      <c r="M6433" s="7">
        <f>Sales_Data[[#This Row],[UnitPrice]]-Sales_Data[[#This Row],[UnitCost]]</f>
        <v>5500</v>
      </c>
      <c r="N6433" s="7">
        <f>Sales_Data[[#This Row],[Gross Revenue]]-Sales_Data[[#This Row],[Discount Amount ]]</f>
        <v>999500</v>
      </c>
      <c r="O6433" s="7">
        <f>Sales_Data[[#This Row],[OrderQuantity]] *Sales_Data[[#This Row],[UnitCost]]</f>
        <v>636500</v>
      </c>
      <c r="P6433" s="7">
        <f>Sales_Data[[#This Row],[ItemCost]] +Sales_Data[[#This Row],[ShippingCost]]</f>
        <v>637210.12</v>
      </c>
      <c r="Q6433" s="7">
        <f>Sales_Data[[#This Row],[Gross Revenue]]-Sales_Data[[#This Row],[TotalFinancialCost]]</f>
        <v>367789.88</v>
      </c>
      <c r="R6433" s="7">
        <f>Sales_Data[[#This Row],[Actul Bill Amount]]-Sales_Data[[#This Row],[ShippingCost]]</f>
        <v>998789.88</v>
      </c>
      <c r="S6433">
        <v>1147</v>
      </c>
      <c r="T6433">
        <v>710.12</v>
      </c>
      <c r="U6433" t="s">
        <v>53</v>
      </c>
      <c r="V6433">
        <v>9500</v>
      </c>
      <c r="W6433" t="s">
        <v>33</v>
      </c>
      <c r="X6433" t="str">
        <f t="shared" si="201"/>
        <v>Delhi</v>
      </c>
    </row>
    <row r="6434" spans="1:24" x14ac:dyDescent="0.4">
      <c r="A6434">
        <v>106433</v>
      </c>
      <c r="B6434" s="5">
        <v>45731.951388888891</v>
      </c>
      <c r="C6434" s="3" t="str">
        <f>TEXT(Sales_Data[[#This Row],[OrderDate]],"mmmm")</f>
        <v>March</v>
      </c>
      <c r="D6434" s="3" t="str">
        <f t="shared" si="200"/>
        <v>2025</v>
      </c>
      <c r="E6434" t="s">
        <v>34</v>
      </c>
      <c r="F6434" t="s">
        <v>46</v>
      </c>
      <c r="G6434" t="s">
        <v>15</v>
      </c>
      <c r="H6434" t="s">
        <v>20</v>
      </c>
      <c r="I6434" t="s">
        <v>100</v>
      </c>
      <c r="J6434">
        <v>53</v>
      </c>
      <c r="K6434">
        <v>4500</v>
      </c>
      <c r="L6434" s="7">
        <f>Sales_Data[[#This Row],[OrderQuantity]] *Sales_Data[[#This Row],[UnitPrice]]</f>
        <v>238500</v>
      </c>
      <c r="M6434" s="7">
        <f>Sales_Data[[#This Row],[UnitPrice]]-Sales_Data[[#This Row],[UnitCost]]</f>
        <v>1700</v>
      </c>
      <c r="N6434" s="7">
        <f>Sales_Data[[#This Row],[Gross Revenue]]-Sales_Data[[#This Row],[Discount Amount ]]</f>
        <v>236800</v>
      </c>
      <c r="O6434" s="7">
        <f>Sales_Data[[#This Row],[OrderQuantity]] *Sales_Data[[#This Row],[UnitCost]]</f>
        <v>148400</v>
      </c>
      <c r="P6434" s="7">
        <f>Sales_Data[[#This Row],[ItemCost]] +Sales_Data[[#This Row],[ShippingCost]]</f>
        <v>149388.34</v>
      </c>
      <c r="Q6434" s="7">
        <f>Sales_Data[[#This Row],[Gross Revenue]]-Sales_Data[[#This Row],[TotalFinancialCost]]</f>
        <v>89111.66</v>
      </c>
      <c r="R6434" s="7">
        <f>Sales_Data[[#This Row],[Actul Bill Amount]]-Sales_Data[[#This Row],[ShippingCost]]</f>
        <v>235811.66</v>
      </c>
      <c r="S6434">
        <v>1183</v>
      </c>
      <c r="T6434">
        <v>988.34</v>
      </c>
      <c r="U6434" t="s">
        <v>47</v>
      </c>
      <c r="V6434">
        <v>2800</v>
      </c>
      <c r="W6434" t="s">
        <v>22</v>
      </c>
      <c r="X6434" t="str">
        <f t="shared" si="201"/>
        <v>Nagpur</v>
      </c>
    </row>
    <row r="6435" spans="1:24" x14ac:dyDescent="0.4">
      <c r="A6435">
        <v>106434</v>
      </c>
      <c r="B6435" s="5">
        <v>45730.560416666667</v>
      </c>
      <c r="C6435" s="3" t="str">
        <f>TEXT(Sales_Data[[#This Row],[OrderDate]],"mmmm")</f>
        <v>March</v>
      </c>
      <c r="D6435" s="3" t="str">
        <f t="shared" si="200"/>
        <v>2025</v>
      </c>
      <c r="E6435" t="s">
        <v>50</v>
      </c>
      <c r="F6435" t="s">
        <v>40</v>
      </c>
      <c r="G6435" t="s">
        <v>31</v>
      </c>
      <c r="H6435" t="s">
        <v>16</v>
      </c>
      <c r="I6435" t="s">
        <v>100</v>
      </c>
      <c r="J6435">
        <v>13</v>
      </c>
      <c r="K6435">
        <v>1500</v>
      </c>
      <c r="L6435" s="7">
        <f>Sales_Data[[#This Row],[OrderQuantity]] *Sales_Data[[#This Row],[UnitPrice]]</f>
        <v>19500</v>
      </c>
      <c r="M6435" s="7">
        <f>Sales_Data[[#This Row],[UnitPrice]]-Sales_Data[[#This Row],[UnitCost]]</f>
        <v>700</v>
      </c>
      <c r="N6435" s="7">
        <f>Sales_Data[[#This Row],[Gross Revenue]]-Sales_Data[[#This Row],[Discount Amount ]]</f>
        <v>18800</v>
      </c>
      <c r="O6435" s="7">
        <f>Sales_Data[[#This Row],[OrderQuantity]] *Sales_Data[[#This Row],[UnitCost]]</f>
        <v>10400</v>
      </c>
      <c r="P6435" s="7">
        <f>Sales_Data[[#This Row],[ItemCost]] +Sales_Data[[#This Row],[ShippingCost]]</f>
        <v>11181.98</v>
      </c>
      <c r="Q6435" s="7">
        <f>Sales_Data[[#This Row],[Gross Revenue]]-Sales_Data[[#This Row],[TotalFinancialCost]]</f>
        <v>8318.02</v>
      </c>
      <c r="R6435" s="7">
        <f>Sales_Data[[#This Row],[Actul Bill Amount]]-Sales_Data[[#This Row],[ShippingCost]]</f>
        <v>18018.02</v>
      </c>
      <c r="S6435">
        <v>708</v>
      </c>
      <c r="T6435">
        <v>781.98</v>
      </c>
      <c r="U6435" t="s">
        <v>52</v>
      </c>
      <c r="V6435">
        <v>800</v>
      </c>
      <c r="W6435" t="s">
        <v>18</v>
      </c>
      <c r="X6435" t="str">
        <f t="shared" si="201"/>
        <v>Bengaluru</v>
      </c>
    </row>
    <row r="6436" spans="1:24" x14ac:dyDescent="0.4">
      <c r="A6436">
        <v>106435</v>
      </c>
      <c r="B6436" s="5">
        <v>45965.956944444442</v>
      </c>
      <c r="C6436" s="3" t="str">
        <f>TEXT(Sales_Data[[#This Row],[OrderDate]],"mmmm")</f>
        <v>November</v>
      </c>
      <c r="D6436" s="3" t="str">
        <f t="shared" si="200"/>
        <v>2025</v>
      </c>
      <c r="E6436" t="s">
        <v>50</v>
      </c>
      <c r="F6436" t="s">
        <v>24</v>
      </c>
      <c r="G6436" t="s">
        <v>15</v>
      </c>
      <c r="H6436" t="s">
        <v>16</v>
      </c>
      <c r="I6436" t="s">
        <v>100</v>
      </c>
      <c r="J6436">
        <v>22</v>
      </c>
      <c r="K6436">
        <v>3500</v>
      </c>
      <c r="L6436" s="7">
        <f>Sales_Data[[#This Row],[OrderQuantity]] *Sales_Data[[#This Row],[UnitPrice]]</f>
        <v>77000</v>
      </c>
      <c r="M6436" s="7">
        <f>Sales_Data[[#This Row],[UnitPrice]]-Sales_Data[[#This Row],[UnitCost]]</f>
        <v>1300</v>
      </c>
      <c r="N6436" s="7">
        <f>Sales_Data[[#This Row],[Gross Revenue]]-Sales_Data[[#This Row],[Discount Amount ]]</f>
        <v>75700</v>
      </c>
      <c r="O6436" s="7">
        <f>Sales_Data[[#This Row],[OrderQuantity]] *Sales_Data[[#This Row],[UnitCost]]</f>
        <v>48400</v>
      </c>
      <c r="P6436" s="7">
        <f>Sales_Data[[#This Row],[ItemCost]] +Sales_Data[[#This Row],[ShippingCost]]</f>
        <v>49225.919999999998</v>
      </c>
      <c r="Q6436" s="7">
        <f>Sales_Data[[#This Row],[Gross Revenue]]-Sales_Data[[#This Row],[TotalFinancialCost]]</f>
        <v>27774.080000000002</v>
      </c>
      <c r="R6436" s="7">
        <f>Sales_Data[[#This Row],[Actul Bill Amount]]-Sales_Data[[#This Row],[ShippingCost]]</f>
        <v>74874.080000000002</v>
      </c>
      <c r="S6436">
        <v>1164</v>
      </c>
      <c r="T6436">
        <v>825.92</v>
      </c>
      <c r="U6436" t="s">
        <v>59</v>
      </c>
      <c r="V6436">
        <v>2200</v>
      </c>
      <c r="W6436" t="s">
        <v>18</v>
      </c>
      <c r="X6436" t="str">
        <f t="shared" si="201"/>
        <v>Bengaluru</v>
      </c>
    </row>
    <row r="6437" spans="1:24" x14ac:dyDescent="0.4">
      <c r="A6437">
        <v>106436</v>
      </c>
      <c r="B6437" s="5">
        <v>45856.086111111108</v>
      </c>
      <c r="C6437" s="3" t="str">
        <f>TEXT(Sales_Data[[#This Row],[OrderDate]],"mmmm")</f>
        <v>July</v>
      </c>
      <c r="D6437" s="3" t="str">
        <f t="shared" si="200"/>
        <v>2025</v>
      </c>
      <c r="E6437" t="s">
        <v>39</v>
      </c>
      <c r="F6437" t="s">
        <v>35</v>
      </c>
      <c r="G6437" t="s">
        <v>15</v>
      </c>
      <c r="H6437" t="s">
        <v>16</v>
      </c>
      <c r="I6437" t="s">
        <v>100</v>
      </c>
      <c r="J6437">
        <v>78</v>
      </c>
      <c r="K6437">
        <v>8500</v>
      </c>
      <c r="L6437" s="7">
        <f>Sales_Data[[#This Row],[OrderQuantity]] *Sales_Data[[#This Row],[UnitPrice]]</f>
        <v>663000</v>
      </c>
      <c r="M6437" s="7">
        <f>Sales_Data[[#This Row],[UnitPrice]]-Sales_Data[[#This Row],[UnitCost]]</f>
        <v>3000</v>
      </c>
      <c r="N6437" s="7">
        <f>Sales_Data[[#This Row],[Gross Revenue]]-Sales_Data[[#This Row],[Discount Amount ]]</f>
        <v>660000</v>
      </c>
      <c r="O6437" s="7">
        <f>Sales_Data[[#This Row],[OrderQuantity]] *Sales_Data[[#This Row],[UnitCost]]</f>
        <v>429000</v>
      </c>
      <c r="P6437" s="7">
        <f>Sales_Data[[#This Row],[ItemCost]] +Sales_Data[[#This Row],[ShippingCost]]</f>
        <v>429768.08</v>
      </c>
      <c r="Q6437" s="7">
        <f>Sales_Data[[#This Row],[Gross Revenue]]-Sales_Data[[#This Row],[TotalFinancialCost]]</f>
        <v>233231.91999999998</v>
      </c>
      <c r="R6437" s="7">
        <f>Sales_Data[[#This Row],[Actul Bill Amount]]-Sales_Data[[#This Row],[ShippingCost]]</f>
        <v>659231.92000000004</v>
      </c>
      <c r="S6437">
        <v>868</v>
      </c>
      <c r="T6437">
        <v>768.08</v>
      </c>
      <c r="U6437" t="s">
        <v>49</v>
      </c>
      <c r="V6437">
        <v>5500</v>
      </c>
      <c r="W6437" t="s">
        <v>18</v>
      </c>
      <c r="X6437" t="str">
        <f t="shared" si="201"/>
        <v>Bengaluru</v>
      </c>
    </row>
    <row r="6438" spans="1:24" x14ac:dyDescent="0.4">
      <c r="A6438">
        <v>106437</v>
      </c>
      <c r="B6438" s="5">
        <v>45787.517361111109</v>
      </c>
      <c r="C6438" s="3" t="str">
        <f>TEXT(Sales_Data[[#This Row],[OrderDate]],"mmmm")</f>
        <v>May</v>
      </c>
      <c r="D6438" s="3" t="str">
        <f t="shared" si="200"/>
        <v>2025</v>
      </c>
      <c r="E6438" t="s">
        <v>13</v>
      </c>
      <c r="F6438" t="s">
        <v>28</v>
      </c>
      <c r="G6438" t="s">
        <v>15</v>
      </c>
      <c r="H6438" t="s">
        <v>32</v>
      </c>
      <c r="I6438" t="s">
        <v>100</v>
      </c>
      <c r="J6438">
        <v>33</v>
      </c>
      <c r="K6438">
        <v>2500</v>
      </c>
      <c r="L6438" s="7">
        <f>Sales_Data[[#This Row],[OrderQuantity]] *Sales_Data[[#This Row],[UnitPrice]]</f>
        <v>82500</v>
      </c>
      <c r="M6438" s="7">
        <f>Sales_Data[[#This Row],[UnitPrice]]-Sales_Data[[#This Row],[UnitCost]]</f>
        <v>1000</v>
      </c>
      <c r="N6438" s="7">
        <f>Sales_Data[[#This Row],[Gross Revenue]]-Sales_Data[[#This Row],[Discount Amount ]]</f>
        <v>81500</v>
      </c>
      <c r="O6438" s="7">
        <f>Sales_Data[[#This Row],[OrderQuantity]] *Sales_Data[[#This Row],[UnitCost]]</f>
        <v>49500</v>
      </c>
      <c r="P6438" s="7">
        <f>Sales_Data[[#This Row],[ItemCost]] +Sales_Data[[#This Row],[ShippingCost]]</f>
        <v>50426.14</v>
      </c>
      <c r="Q6438" s="7">
        <f>Sales_Data[[#This Row],[Gross Revenue]]-Sales_Data[[#This Row],[TotalFinancialCost]]</f>
        <v>32073.86</v>
      </c>
      <c r="R6438" s="7">
        <f>Sales_Data[[#This Row],[Actul Bill Amount]]-Sales_Data[[#This Row],[ShippingCost]]</f>
        <v>80573.86</v>
      </c>
      <c r="S6438">
        <v>319</v>
      </c>
      <c r="T6438">
        <v>926.14</v>
      </c>
      <c r="U6438" t="s">
        <v>54</v>
      </c>
      <c r="V6438">
        <v>1500</v>
      </c>
      <c r="W6438" t="s">
        <v>33</v>
      </c>
      <c r="X6438" t="str">
        <f t="shared" si="201"/>
        <v>Delhi</v>
      </c>
    </row>
    <row r="6439" spans="1:24" x14ac:dyDescent="0.4">
      <c r="A6439">
        <v>106438</v>
      </c>
      <c r="B6439" s="5">
        <v>45903.25</v>
      </c>
      <c r="C6439" s="3" t="str">
        <f>TEXT(Sales_Data[[#This Row],[OrderDate]],"mmmm")</f>
        <v>September</v>
      </c>
      <c r="D6439" s="3" t="str">
        <f t="shared" si="200"/>
        <v>2025</v>
      </c>
      <c r="E6439" t="s">
        <v>23</v>
      </c>
      <c r="F6439" t="s">
        <v>35</v>
      </c>
      <c r="G6439" t="s">
        <v>15</v>
      </c>
      <c r="H6439" t="s">
        <v>37</v>
      </c>
      <c r="I6439" t="s">
        <v>100</v>
      </c>
      <c r="J6439">
        <v>88</v>
      </c>
      <c r="K6439">
        <v>12000</v>
      </c>
      <c r="L6439" s="7">
        <f>Sales_Data[[#This Row],[OrderQuantity]] *Sales_Data[[#This Row],[UnitPrice]]</f>
        <v>1056000</v>
      </c>
      <c r="M6439" s="7">
        <f>Sales_Data[[#This Row],[UnitPrice]]-Sales_Data[[#This Row],[UnitCost]]</f>
        <v>4000</v>
      </c>
      <c r="N6439" s="7">
        <f>Sales_Data[[#This Row],[Gross Revenue]]-Sales_Data[[#This Row],[Discount Amount ]]</f>
        <v>1052000</v>
      </c>
      <c r="O6439" s="7">
        <f>Sales_Data[[#This Row],[OrderQuantity]] *Sales_Data[[#This Row],[UnitCost]]</f>
        <v>704000</v>
      </c>
      <c r="P6439" s="7">
        <f>Sales_Data[[#This Row],[ItemCost]] +Sales_Data[[#This Row],[ShippingCost]]</f>
        <v>704322.15</v>
      </c>
      <c r="Q6439" s="7">
        <f>Sales_Data[[#This Row],[Gross Revenue]]-Sales_Data[[#This Row],[TotalFinancialCost]]</f>
        <v>351677.85</v>
      </c>
      <c r="R6439" s="7">
        <f>Sales_Data[[#This Row],[Actul Bill Amount]]-Sales_Data[[#This Row],[ShippingCost]]</f>
        <v>1051677.8500000001</v>
      </c>
      <c r="S6439">
        <v>922</v>
      </c>
      <c r="T6439">
        <v>322.14999999999998</v>
      </c>
      <c r="U6439" t="s">
        <v>36</v>
      </c>
      <c r="V6439">
        <v>8000</v>
      </c>
      <c r="W6439" t="s">
        <v>38</v>
      </c>
      <c r="X6439" t="str">
        <f t="shared" si="201"/>
        <v>Kolkata</v>
      </c>
    </row>
    <row r="6440" spans="1:24" x14ac:dyDescent="0.4">
      <c r="A6440">
        <v>106439</v>
      </c>
      <c r="B6440" s="5">
        <v>45969.699305555558</v>
      </c>
      <c r="C6440" s="3" t="str">
        <f>TEXT(Sales_Data[[#This Row],[OrderDate]],"mmmm")</f>
        <v>November</v>
      </c>
      <c r="D6440" s="3" t="str">
        <f t="shared" si="200"/>
        <v>2025</v>
      </c>
      <c r="E6440" t="s">
        <v>50</v>
      </c>
      <c r="F6440" t="s">
        <v>40</v>
      </c>
      <c r="G6440" t="s">
        <v>31</v>
      </c>
      <c r="H6440" t="s">
        <v>25</v>
      </c>
      <c r="I6440" t="s">
        <v>100</v>
      </c>
      <c r="J6440">
        <v>27</v>
      </c>
      <c r="K6440">
        <v>1500</v>
      </c>
      <c r="L6440" s="7">
        <f>Sales_Data[[#This Row],[OrderQuantity]] *Sales_Data[[#This Row],[UnitPrice]]</f>
        <v>40500</v>
      </c>
      <c r="M6440" s="7">
        <f>Sales_Data[[#This Row],[UnitPrice]]-Sales_Data[[#This Row],[UnitCost]]</f>
        <v>700</v>
      </c>
      <c r="N6440" s="7">
        <f>Sales_Data[[#This Row],[Gross Revenue]]-Sales_Data[[#This Row],[Discount Amount ]]</f>
        <v>39800</v>
      </c>
      <c r="O6440" s="7">
        <f>Sales_Data[[#This Row],[OrderQuantity]] *Sales_Data[[#This Row],[UnitCost]]</f>
        <v>21600</v>
      </c>
      <c r="P6440" s="7">
        <f>Sales_Data[[#This Row],[ItemCost]] +Sales_Data[[#This Row],[ShippingCost]]</f>
        <v>23309.33</v>
      </c>
      <c r="Q6440" s="7">
        <f>Sales_Data[[#This Row],[Gross Revenue]]-Sales_Data[[#This Row],[TotalFinancialCost]]</f>
        <v>17190.669999999998</v>
      </c>
      <c r="R6440" s="7">
        <f>Sales_Data[[#This Row],[Actul Bill Amount]]-Sales_Data[[#This Row],[ShippingCost]]</f>
        <v>38090.67</v>
      </c>
      <c r="S6440">
        <v>603</v>
      </c>
      <c r="T6440">
        <v>1709.33</v>
      </c>
      <c r="U6440" t="s">
        <v>52</v>
      </c>
      <c r="V6440">
        <v>800</v>
      </c>
      <c r="W6440" t="s">
        <v>27</v>
      </c>
      <c r="X6440" t="str">
        <f t="shared" si="201"/>
        <v>Mumbai</v>
      </c>
    </row>
    <row r="6441" spans="1:24" x14ac:dyDescent="0.4">
      <c r="A6441">
        <v>106440</v>
      </c>
      <c r="B6441" s="5">
        <v>45717.34652777778</v>
      </c>
      <c r="C6441" s="3" t="str">
        <f>TEXT(Sales_Data[[#This Row],[OrderDate]],"mmmm")</f>
        <v>March</v>
      </c>
      <c r="D6441" s="3" t="str">
        <f t="shared" si="200"/>
        <v>2025</v>
      </c>
      <c r="E6441" t="s">
        <v>39</v>
      </c>
      <c r="F6441" t="s">
        <v>46</v>
      </c>
      <c r="G6441" t="s">
        <v>29</v>
      </c>
      <c r="H6441" t="s">
        <v>37</v>
      </c>
      <c r="I6441" t="s">
        <v>100</v>
      </c>
      <c r="J6441">
        <v>67</v>
      </c>
      <c r="K6441">
        <v>15000</v>
      </c>
      <c r="L6441" s="7">
        <f>Sales_Data[[#This Row],[OrderQuantity]] *Sales_Data[[#This Row],[UnitPrice]]</f>
        <v>1005000</v>
      </c>
      <c r="M6441" s="7">
        <f>Sales_Data[[#This Row],[UnitPrice]]-Sales_Data[[#This Row],[UnitCost]]</f>
        <v>5500</v>
      </c>
      <c r="N6441" s="7">
        <f>Sales_Data[[#This Row],[Gross Revenue]]-Sales_Data[[#This Row],[Discount Amount ]]</f>
        <v>999500</v>
      </c>
      <c r="O6441" s="7">
        <f>Sales_Data[[#This Row],[OrderQuantity]] *Sales_Data[[#This Row],[UnitCost]]</f>
        <v>636500</v>
      </c>
      <c r="P6441" s="7">
        <f>Sales_Data[[#This Row],[ItemCost]] +Sales_Data[[#This Row],[ShippingCost]]</f>
        <v>636782.14</v>
      </c>
      <c r="Q6441" s="7">
        <f>Sales_Data[[#This Row],[Gross Revenue]]-Sales_Data[[#This Row],[TotalFinancialCost]]</f>
        <v>368217.86</v>
      </c>
      <c r="R6441" s="7">
        <f>Sales_Data[[#This Row],[Actul Bill Amount]]-Sales_Data[[#This Row],[ShippingCost]]</f>
        <v>999217.86</v>
      </c>
      <c r="S6441">
        <v>1039</v>
      </c>
      <c r="T6441">
        <v>282.14</v>
      </c>
      <c r="U6441" t="s">
        <v>53</v>
      </c>
      <c r="V6441">
        <v>9500</v>
      </c>
      <c r="W6441" t="s">
        <v>38</v>
      </c>
      <c r="X6441" t="str">
        <f t="shared" si="201"/>
        <v>Kolkata</v>
      </c>
    </row>
    <row r="6442" spans="1:24" x14ac:dyDescent="0.4">
      <c r="A6442">
        <v>106441</v>
      </c>
      <c r="B6442" s="5">
        <v>45936.222222222219</v>
      </c>
      <c r="C6442" s="3" t="str">
        <f>TEXT(Sales_Data[[#This Row],[OrderDate]],"mmmm")</f>
        <v>October</v>
      </c>
      <c r="D6442" s="3" t="str">
        <f t="shared" si="200"/>
        <v>2025</v>
      </c>
      <c r="E6442" t="s">
        <v>48</v>
      </c>
      <c r="F6442" t="s">
        <v>14</v>
      </c>
      <c r="G6442" t="s">
        <v>29</v>
      </c>
      <c r="H6442" t="s">
        <v>37</v>
      </c>
      <c r="I6442" t="s">
        <v>100</v>
      </c>
      <c r="J6442">
        <v>24</v>
      </c>
      <c r="K6442">
        <v>6500</v>
      </c>
      <c r="L6442" s="7">
        <f>Sales_Data[[#This Row],[OrderQuantity]] *Sales_Data[[#This Row],[UnitPrice]]</f>
        <v>156000</v>
      </c>
      <c r="M6442" s="7">
        <f>Sales_Data[[#This Row],[UnitPrice]]-Sales_Data[[#This Row],[UnitCost]]</f>
        <v>2300</v>
      </c>
      <c r="N6442" s="7">
        <f>Sales_Data[[#This Row],[Gross Revenue]]-Sales_Data[[#This Row],[Discount Amount ]]</f>
        <v>153700</v>
      </c>
      <c r="O6442" s="7">
        <f>Sales_Data[[#This Row],[OrderQuantity]] *Sales_Data[[#This Row],[UnitCost]]</f>
        <v>100800</v>
      </c>
      <c r="P6442" s="7">
        <f>Sales_Data[[#This Row],[ItemCost]] +Sales_Data[[#This Row],[ShippingCost]]</f>
        <v>102088.57</v>
      </c>
      <c r="Q6442" s="7">
        <f>Sales_Data[[#This Row],[Gross Revenue]]-Sales_Data[[#This Row],[TotalFinancialCost]]</f>
        <v>53911.429999999993</v>
      </c>
      <c r="R6442" s="7">
        <f>Sales_Data[[#This Row],[Actul Bill Amount]]-Sales_Data[[#This Row],[ShippingCost]]</f>
        <v>152411.43</v>
      </c>
      <c r="S6442">
        <v>360</v>
      </c>
      <c r="T6442">
        <v>1288.57</v>
      </c>
      <c r="U6442" t="s">
        <v>21</v>
      </c>
      <c r="V6442">
        <v>4200</v>
      </c>
      <c r="W6442" t="s">
        <v>38</v>
      </c>
      <c r="X6442" t="str">
        <f t="shared" si="201"/>
        <v>Kolkata</v>
      </c>
    </row>
    <row r="6443" spans="1:24" x14ac:dyDescent="0.4">
      <c r="A6443">
        <v>106442</v>
      </c>
      <c r="B6443" s="5">
        <v>45760.209027777775</v>
      </c>
      <c r="C6443" s="3" t="str">
        <f>TEXT(Sales_Data[[#This Row],[OrderDate]],"mmmm")</f>
        <v>April</v>
      </c>
      <c r="D6443" s="3" t="str">
        <f t="shared" si="200"/>
        <v>2025</v>
      </c>
      <c r="E6443" t="s">
        <v>39</v>
      </c>
      <c r="F6443" t="s">
        <v>43</v>
      </c>
      <c r="G6443" t="s">
        <v>15</v>
      </c>
      <c r="H6443" t="s">
        <v>25</v>
      </c>
      <c r="I6443" t="s">
        <v>100</v>
      </c>
      <c r="J6443">
        <v>16</v>
      </c>
      <c r="K6443">
        <v>2800</v>
      </c>
      <c r="L6443" s="7">
        <f>Sales_Data[[#This Row],[OrderQuantity]] *Sales_Data[[#This Row],[UnitPrice]]</f>
        <v>44800</v>
      </c>
      <c r="M6443" s="7">
        <f>Sales_Data[[#This Row],[UnitPrice]]-Sales_Data[[#This Row],[UnitCost]]</f>
        <v>1300</v>
      </c>
      <c r="N6443" s="7">
        <f>Sales_Data[[#This Row],[Gross Revenue]]-Sales_Data[[#This Row],[Discount Amount ]]</f>
        <v>43500</v>
      </c>
      <c r="O6443" s="7">
        <f>Sales_Data[[#This Row],[OrderQuantity]] *Sales_Data[[#This Row],[UnitCost]]</f>
        <v>24000</v>
      </c>
      <c r="P6443" s="7">
        <f>Sales_Data[[#This Row],[ItemCost]] +Sales_Data[[#This Row],[ShippingCost]]</f>
        <v>26050.28</v>
      </c>
      <c r="Q6443" s="7">
        <f>Sales_Data[[#This Row],[Gross Revenue]]-Sales_Data[[#This Row],[TotalFinancialCost]]</f>
        <v>18749.72</v>
      </c>
      <c r="R6443" s="7">
        <f>Sales_Data[[#This Row],[Actul Bill Amount]]-Sales_Data[[#This Row],[ShippingCost]]</f>
        <v>41449.72</v>
      </c>
      <c r="S6443">
        <v>1126</v>
      </c>
      <c r="T6443">
        <v>2050.2800000000002</v>
      </c>
      <c r="U6443" t="s">
        <v>61</v>
      </c>
      <c r="V6443">
        <v>1500</v>
      </c>
      <c r="W6443" t="s">
        <v>27</v>
      </c>
      <c r="X6443" t="str">
        <f t="shared" si="201"/>
        <v>Mumbai</v>
      </c>
    </row>
    <row r="6444" spans="1:24" x14ac:dyDescent="0.4">
      <c r="A6444">
        <v>106443</v>
      </c>
      <c r="B6444" s="5">
        <v>45953.925000000003</v>
      </c>
      <c r="C6444" s="3" t="str">
        <f>TEXT(Sales_Data[[#This Row],[OrderDate]],"mmmm")</f>
        <v>October</v>
      </c>
      <c r="D6444" s="3" t="str">
        <f t="shared" si="200"/>
        <v>2025</v>
      </c>
      <c r="E6444" t="s">
        <v>13</v>
      </c>
      <c r="F6444" t="s">
        <v>28</v>
      </c>
      <c r="G6444" t="s">
        <v>31</v>
      </c>
      <c r="H6444" t="s">
        <v>37</v>
      </c>
      <c r="I6444" t="s">
        <v>100</v>
      </c>
      <c r="J6444">
        <v>16</v>
      </c>
      <c r="K6444">
        <v>2500</v>
      </c>
      <c r="L6444" s="7">
        <f>Sales_Data[[#This Row],[OrderQuantity]] *Sales_Data[[#This Row],[UnitPrice]]</f>
        <v>40000</v>
      </c>
      <c r="M6444" s="7">
        <f>Sales_Data[[#This Row],[UnitPrice]]-Sales_Data[[#This Row],[UnitCost]]</f>
        <v>1000</v>
      </c>
      <c r="N6444" s="7">
        <f>Sales_Data[[#This Row],[Gross Revenue]]-Sales_Data[[#This Row],[Discount Amount ]]</f>
        <v>39000</v>
      </c>
      <c r="O6444" s="7">
        <f>Sales_Data[[#This Row],[OrderQuantity]] *Sales_Data[[#This Row],[UnitCost]]</f>
        <v>24000</v>
      </c>
      <c r="P6444" s="7">
        <f>Sales_Data[[#This Row],[ItemCost]] +Sales_Data[[#This Row],[ShippingCost]]</f>
        <v>25159.32</v>
      </c>
      <c r="Q6444" s="7">
        <f>Sales_Data[[#This Row],[Gross Revenue]]-Sales_Data[[#This Row],[TotalFinancialCost]]</f>
        <v>14840.68</v>
      </c>
      <c r="R6444" s="7">
        <f>Sales_Data[[#This Row],[Actul Bill Amount]]-Sales_Data[[#This Row],[ShippingCost]]</f>
        <v>37840.68</v>
      </c>
      <c r="S6444">
        <v>491</v>
      </c>
      <c r="T6444">
        <v>1159.32</v>
      </c>
      <c r="U6444" t="s">
        <v>54</v>
      </c>
      <c r="V6444">
        <v>1500</v>
      </c>
      <c r="W6444" t="s">
        <v>38</v>
      </c>
      <c r="X6444" t="str">
        <f t="shared" si="201"/>
        <v>Kolkata</v>
      </c>
    </row>
    <row r="6445" spans="1:24" x14ac:dyDescent="0.4">
      <c r="A6445">
        <v>106444</v>
      </c>
      <c r="B6445" s="5">
        <v>45977.074999999997</v>
      </c>
      <c r="C6445" s="3" t="str">
        <f>TEXT(Sales_Data[[#This Row],[OrderDate]],"mmmm")</f>
        <v>November</v>
      </c>
      <c r="D6445" s="3" t="str">
        <f t="shared" si="200"/>
        <v>2025</v>
      </c>
      <c r="E6445" t="s">
        <v>50</v>
      </c>
      <c r="F6445" t="s">
        <v>14</v>
      </c>
      <c r="G6445" t="s">
        <v>29</v>
      </c>
      <c r="H6445" t="s">
        <v>25</v>
      </c>
      <c r="I6445" t="s">
        <v>100</v>
      </c>
      <c r="J6445">
        <v>35</v>
      </c>
      <c r="K6445">
        <v>6500</v>
      </c>
      <c r="L6445" s="7">
        <f>Sales_Data[[#This Row],[OrderQuantity]] *Sales_Data[[#This Row],[UnitPrice]]</f>
        <v>227500</v>
      </c>
      <c r="M6445" s="7">
        <f>Sales_Data[[#This Row],[UnitPrice]]-Sales_Data[[#This Row],[UnitCost]]</f>
        <v>2300</v>
      </c>
      <c r="N6445" s="7">
        <f>Sales_Data[[#This Row],[Gross Revenue]]-Sales_Data[[#This Row],[Discount Amount ]]</f>
        <v>225200</v>
      </c>
      <c r="O6445" s="7">
        <f>Sales_Data[[#This Row],[OrderQuantity]] *Sales_Data[[#This Row],[UnitCost]]</f>
        <v>147000</v>
      </c>
      <c r="P6445" s="7">
        <f>Sales_Data[[#This Row],[ItemCost]] +Sales_Data[[#This Row],[ShippingCost]]</f>
        <v>147952.76999999999</v>
      </c>
      <c r="Q6445" s="7">
        <f>Sales_Data[[#This Row],[Gross Revenue]]-Sales_Data[[#This Row],[TotalFinancialCost]]</f>
        <v>79547.23000000001</v>
      </c>
      <c r="R6445" s="7">
        <f>Sales_Data[[#This Row],[Actul Bill Amount]]-Sales_Data[[#This Row],[ShippingCost]]</f>
        <v>224247.23</v>
      </c>
      <c r="S6445">
        <v>1073</v>
      </c>
      <c r="T6445">
        <v>952.77</v>
      </c>
      <c r="U6445" t="s">
        <v>21</v>
      </c>
      <c r="V6445">
        <v>4200</v>
      </c>
      <c r="W6445" t="s">
        <v>27</v>
      </c>
      <c r="X6445" t="str">
        <f t="shared" si="201"/>
        <v>Mumbai</v>
      </c>
    </row>
    <row r="6446" spans="1:24" x14ac:dyDescent="0.4">
      <c r="A6446">
        <v>106445</v>
      </c>
      <c r="B6446" s="5">
        <v>45998.435416666667</v>
      </c>
      <c r="C6446" s="3" t="str">
        <f>TEXT(Sales_Data[[#This Row],[OrderDate]],"mmmm")</f>
        <v>December</v>
      </c>
      <c r="D6446" s="3" t="str">
        <f t="shared" si="200"/>
        <v>2025</v>
      </c>
      <c r="E6446" t="s">
        <v>48</v>
      </c>
      <c r="F6446" t="s">
        <v>24</v>
      </c>
      <c r="G6446" t="s">
        <v>15</v>
      </c>
      <c r="H6446" t="s">
        <v>32</v>
      </c>
      <c r="I6446" t="s">
        <v>100</v>
      </c>
      <c r="J6446">
        <v>29</v>
      </c>
      <c r="K6446">
        <v>3500</v>
      </c>
      <c r="L6446" s="7">
        <f>Sales_Data[[#This Row],[OrderQuantity]] *Sales_Data[[#This Row],[UnitPrice]]</f>
        <v>101500</v>
      </c>
      <c r="M6446" s="7">
        <f>Sales_Data[[#This Row],[UnitPrice]]-Sales_Data[[#This Row],[UnitCost]]</f>
        <v>1300</v>
      </c>
      <c r="N6446" s="7">
        <f>Sales_Data[[#This Row],[Gross Revenue]]-Sales_Data[[#This Row],[Discount Amount ]]</f>
        <v>100200</v>
      </c>
      <c r="O6446" s="7">
        <f>Sales_Data[[#This Row],[OrderQuantity]] *Sales_Data[[#This Row],[UnitCost]]</f>
        <v>63800</v>
      </c>
      <c r="P6446" s="7">
        <f>Sales_Data[[#This Row],[ItemCost]] +Sales_Data[[#This Row],[ShippingCost]]</f>
        <v>63942.05</v>
      </c>
      <c r="Q6446" s="7">
        <f>Sales_Data[[#This Row],[Gross Revenue]]-Sales_Data[[#This Row],[TotalFinancialCost]]</f>
        <v>37557.949999999997</v>
      </c>
      <c r="R6446" s="7">
        <f>Sales_Data[[#This Row],[Actul Bill Amount]]-Sales_Data[[#This Row],[ShippingCost]]</f>
        <v>100057.95</v>
      </c>
      <c r="S6446">
        <v>569</v>
      </c>
      <c r="T6446">
        <v>142.05000000000001</v>
      </c>
      <c r="U6446" t="s">
        <v>59</v>
      </c>
      <c r="V6446">
        <v>2200</v>
      </c>
      <c r="W6446" t="s">
        <v>33</v>
      </c>
      <c r="X6446" t="str">
        <f t="shared" si="201"/>
        <v>Delhi</v>
      </c>
    </row>
    <row r="6447" spans="1:24" x14ac:dyDescent="0.4">
      <c r="A6447">
        <v>106446</v>
      </c>
      <c r="B6447" s="5">
        <v>45808.072222222225</v>
      </c>
      <c r="C6447" s="3" t="str">
        <f>TEXT(Sales_Data[[#This Row],[OrderDate]],"mmmm")</f>
        <v>May</v>
      </c>
      <c r="D6447" s="3" t="str">
        <f t="shared" si="200"/>
        <v>2025</v>
      </c>
      <c r="E6447" t="s">
        <v>39</v>
      </c>
      <c r="F6447" t="s">
        <v>40</v>
      </c>
      <c r="G6447" t="s">
        <v>29</v>
      </c>
      <c r="H6447" t="s">
        <v>20</v>
      </c>
      <c r="I6447" t="s">
        <v>100</v>
      </c>
      <c r="J6447">
        <v>90</v>
      </c>
      <c r="K6447">
        <v>1500</v>
      </c>
      <c r="L6447" s="7">
        <f>Sales_Data[[#This Row],[OrderQuantity]] *Sales_Data[[#This Row],[UnitPrice]]</f>
        <v>135000</v>
      </c>
      <c r="M6447" s="7">
        <f>Sales_Data[[#This Row],[UnitPrice]]-Sales_Data[[#This Row],[UnitCost]]</f>
        <v>700</v>
      </c>
      <c r="N6447" s="7">
        <f>Sales_Data[[#This Row],[Gross Revenue]]-Sales_Data[[#This Row],[Discount Amount ]]</f>
        <v>134300</v>
      </c>
      <c r="O6447" s="7">
        <f>Sales_Data[[#This Row],[OrderQuantity]] *Sales_Data[[#This Row],[UnitCost]]</f>
        <v>72000</v>
      </c>
      <c r="P6447" s="7">
        <f>Sales_Data[[#This Row],[ItemCost]] +Sales_Data[[#This Row],[ShippingCost]]</f>
        <v>73001.100000000006</v>
      </c>
      <c r="Q6447" s="7">
        <f>Sales_Data[[#This Row],[Gross Revenue]]-Sales_Data[[#This Row],[TotalFinancialCost]]</f>
        <v>61998.899999999994</v>
      </c>
      <c r="R6447" s="7">
        <f>Sales_Data[[#This Row],[Actul Bill Amount]]-Sales_Data[[#This Row],[ShippingCost]]</f>
        <v>133298.9</v>
      </c>
      <c r="S6447">
        <v>446</v>
      </c>
      <c r="T6447">
        <v>1001.1</v>
      </c>
      <c r="U6447" t="s">
        <v>52</v>
      </c>
      <c r="V6447">
        <v>800</v>
      </c>
      <c r="W6447" t="s">
        <v>22</v>
      </c>
      <c r="X6447" t="str">
        <f t="shared" si="201"/>
        <v>Nagpur</v>
      </c>
    </row>
    <row r="6448" spans="1:24" x14ac:dyDescent="0.4">
      <c r="A6448">
        <v>106447</v>
      </c>
      <c r="B6448" s="5">
        <v>45814.802083333336</v>
      </c>
      <c r="C6448" s="3" t="str">
        <f>TEXT(Sales_Data[[#This Row],[OrderDate]],"mmmm")</f>
        <v>June</v>
      </c>
      <c r="D6448" s="3" t="str">
        <f t="shared" si="200"/>
        <v>2025</v>
      </c>
      <c r="E6448" t="s">
        <v>45</v>
      </c>
      <c r="F6448" t="s">
        <v>35</v>
      </c>
      <c r="G6448" t="s">
        <v>29</v>
      </c>
      <c r="H6448" t="s">
        <v>37</v>
      </c>
      <c r="I6448" t="s">
        <v>100</v>
      </c>
      <c r="J6448">
        <v>6</v>
      </c>
      <c r="K6448">
        <v>12000</v>
      </c>
      <c r="L6448" s="7">
        <f>Sales_Data[[#This Row],[OrderQuantity]] *Sales_Data[[#This Row],[UnitPrice]]</f>
        <v>72000</v>
      </c>
      <c r="M6448" s="7">
        <f>Sales_Data[[#This Row],[UnitPrice]]-Sales_Data[[#This Row],[UnitCost]]</f>
        <v>4000</v>
      </c>
      <c r="N6448" s="7">
        <f>Sales_Data[[#This Row],[Gross Revenue]]-Sales_Data[[#This Row],[Discount Amount ]]</f>
        <v>68000</v>
      </c>
      <c r="O6448" s="7">
        <f>Sales_Data[[#This Row],[OrderQuantity]] *Sales_Data[[#This Row],[UnitCost]]</f>
        <v>48000</v>
      </c>
      <c r="P6448" s="7">
        <f>Sales_Data[[#This Row],[ItemCost]] +Sales_Data[[#This Row],[ShippingCost]]</f>
        <v>48560.639999999999</v>
      </c>
      <c r="Q6448" s="7">
        <f>Sales_Data[[#This Row],[Gross Revenue]]-Sales_Data[[#This Row],[TotalFinancialCost]]</f>
        <v>23439.360000000001</v>
      </c>
      <c r="R6448" s="7">
        <f>Sales_Data[[#This Row],[Actul Bill Amount]]-Sales_Data[[#This Row],[ShippingCost]]</f>
        <v>67439.360000000001</v>
      </c>
      <c r="S6448">
        <v>855</v>
      </c>
      <c r="T6448">
        <v>560.64</v>
      </c>
      <c r="U6448" t="s">
        <v>36</v>
      </c>
      <c r="V6448">
        <v>8000</v>
      </c>
      <c r="W6448" t="s">
        <v>38</v>
      </c>
      <c r="X6448" t="str">
        <f t="shared" si="201"/>
        <v>Kolkata</v>
      </c>
    </row>
    <row r="6449" spans="1:24" x14ac:dyDescent="0.4">
      <c r="A6449">
        <v>106448</v>
      </c>
      <c r="B6449" s="5">
        <v>45863.622916666667</v>
      </c>
      <c r="C6449" s="3" t="str">
        <f>TEXT(Sales_Data[[#This Row],[OrderDate]],"mmmm")</f>
        <v>July</v>
      </c>
      <c r="D6449" s="3" t="str">
        <f t="shared" si="200"/>
        <v>2025</v>
      </c>
      <c r="E6449" t="s">
        <v>19</v>
      </c>
      <c r="F6449" t="s">
        <v>43</v>
      </c>
      <c r="G6449" t="s">
        <v>15</v>
      </c>
      <c r="H6449" t="s">
        <v>16</v>
      </c>
      <c r="I6449" t="s">
        <v>100</v>
      </c>
      <c r="J6449">
        <v>41</v>
      </c>
      <c r="K6449">
        <v>2800</v>
      </c>
      <c r="L6449" s="7">
        <f>Sales_Data[[#This Row],[OrderQuantity]] *Sales_Data[[#This Row],[UnitPrice]]</f>
        <v>114800</v>
      </c>
      <c r="M6449" s="7">
        <f>Sales_Data[[#This Row],[UnitPrice]]-Sales_Data[[#This Row],[UnitCost]]</f>
        <v>1300</v>
      </c>
      <c r="N6449" s="7">
        <f>Sales_Data[[#This Row],[Gross Revenue]]-Sales_Data[[#This Row],[Discount Amount ]]</f>
        <v>113500</v>
      </c>
      <c r="O6449" s="7">
        <f>Sales_Data[[#This Row],[OrderQuantity]] *Sales_Data[[#This Row],[UnitCost]]</f>
        <v>61500</v>
      </c>
      <c r="P6449" s="7">
        <f>Sales_Data[[#This Row],[ItemCost]] +Sales_Data[[#This Row],[ShippingCost]]</f>
        <v>62569.47</v>
      </c>
      <c r="Q6449" s="7">
        <f>Sales_Data[[#This Row],[Gross Revenue]]-Sales_Data[[#This Row],[TotalFinancialCost]]</f>
        <v>52230.53</v>
      </c>
      <c r="R6449" s="7">
        <f>Sales_Data[[#This Row],[Actul Bill Amount]]-Sales_Data[[#This Row],[ShippingCost]]</f>
        <v>112430.53</v>
      </c>
      <c r="S6449">
        <v>612</v>
      </c>
      <c r="T6449">
        <v>1069.47</v>
      </c>
      <c r="U6449" t="s">
        <v>61</v>
      </c>
      <c r="V6449">
        <v>1500</v>
      </c>
      <c r="W6449" t="s">
        <v>18</v>
      </c>
      <c r="X6449" t="str">
        <f t="shared" si="201"/>
        <v>Bengaluru</v>
      </c>
    </row>
    <row r="6450" spans="1:24" x14ac:dyDescent="0.4">
      <c r="A6450">
        <v>106449</v>
      </c>
      <c r="B6450" s="5">
        <v>45836.042361111111</v>
      </c>
      <c r="C6450" s="3" t="str">
        <f>TEXT(Sales_Data[[#This Row],[OrderDate]],"mmmm")</f>
        <v>June</v>
      </c>
      <c r="D6450" s="3" t="str">
        <f t="shared" si="200"/>
        <v>2025</v>
      </c>
      <c r="E6450" t="s">
        <v>45</v>
      </c>
      <c r="F6450" t="s">
        <v>40</v>
      </c>
      <c r="G6450" t="s">
        <v>15</v>
      </c>
      <c r="H6450" t="s">
        <v>25</v>
      </c>
      <c r="I6450" t="s">
        <v>100</v>
      </c>
      <c r="J6450">
        <v>8</v>
      </c>
      <c r="K6450">
        <v>1500</v>
      </c>
      <c r="L6450" s="7">
        <f>Sales_Data[[#This Row],[OrderQuantity]] *Sales_Data[[#This Row],[UnitPrice]]</f>
        <v>12000</v>
      </c>
      <c r="M6450" s="7">
        <f>Sales_Data[[#This Row],[UnitPrice]]-Sales_Data[[#This Row],[UnitCost]]</f>
        <v>700</v>
      </c>
      <c r="N6450" s="7">
        <f>Sales_Data[[#This Row],[Gross Revenue]]-Sales_Data[[#This Row],[Discount Amount ]]</f>
        <v>11300</v>
      </c>
      <c r="O6450" s="7">
        <f>Sales_Data[[#This Row],[OrderQuantity]] *Sales_Data[[#This Row],[UnitCost]]</f>
        <v>6400</v>
      </c>
      <c r="P6450" s="7">
        <f>Sales_Data[[#This Row],[ItemCost]] +Sales_Data[[#This Row],[ShippingCost]]</f>
        <v>7083.22</v>
      </c>
      <c r="Q6450" s="7">
        <f>Sales_Data[[#This Row],[Gross Revenue]]-Sales_Data[[#This Row],[TotalFinancialCost]]</f>
        <v>4916.78</v>
      </c>
      <c r="R6450" s="7">
        <f>Sales_Data[[#This Row],[Actul Bill Amount]]-Sales_Data[[#This Row],[ShippingCost]]</f>
        <v>10616.78</v>
      </c>
      <c r="S6450">
        <v>573</v>
      </c>
      <c r="T6450">
        <v>683.22</v>
      </c>
      <c r="U6450" t="s">
        <v>52</v>
      </c>
      <c r="V6450">
        <v>800</v>
      </c>
      <c r="W6450" t="s">
        <v>27</v>
      </c>
      <c r="X6450" t="str">
        <f t="shared" si="201"/>
        <v>Mumbai</v>
      </c>
    </row>
    <row r="6451" spans="1:24" x14ac:dyDescent="0.4">
      <c r="A6451">
        <v>106450</v>
      </c>
      <c r="B6451" s="5">
        <v>45854.287499999999</v>
      </c>
      <c r="C6451" s="3" t="str">
        <f>TEXT(Sales_Data[[#This Row],[OrderDate]],"mmmm")</f>
        <v>July</v>
      </c>
      <c r="D6451" s="3" t="str">
        <f t="shared" si="200"/>
        <v>2025</v>
      </c>
      <c r="E6451" t="s">
        <v>45</v>
      </c>
      <c r="F6451" t="s">
        <v>14</v>
      </c>
      <c r="G6451" t="s">
        <v>29</v>
      </c>
      <c r="H6451" t="s">
        <v>25</v>
      </c>
      <c r="I6451" t="s">
        <v>100</v>
      </c>
      <c r="J6451">
        <v>88</v>
      </c>
      <c r="K6451">
        <v>6500</v>
      </c>
      <c r="L6451" s="7">
        <f>Sales_Data[[#This Row],[OrderQuantity]] *Sales_Data[[#This Row],[UnitPrice]]</f>
        <v>572000</v>
      </c>
      <c r="M6451" s="7">
        <f>Sales_Data[[#This Row],[UnitPrice]]-Sales_Data[[#This Row],[UnitCost]]</f>
        <v>2300</v>
      </c>
      <c r="N6451" s="7">
        <f>Sales_Data[[#This Row],[Gross Revenue]]-Sales_Data[[#This Row],[Discount Amount ]]</f>
        <v>569700</v>
      </c>
      <c r="O6451" s="7">
        <f>Sales_Data[[#This Row],[OrderQuantity]] *Sales_Data[[#This Row],[UnitCost]]</f>
        <v>369600</v>
      </c>
      <c r="P6451" s="7">
        <f>Sales_Data[[#This Row],[ItemCost]] +Sales_Data[[#This Row],[ShippingCost]]</f>
        <v>370444.64</v>
      </c>
      <c r="Q6451" s="7">
        <f>Sales_Data[[#This Row],[Gross Revenue]]-Sales_Data[[#This Row],[TotalFinancialCost]]</f>
        <v>201555.36</v>
      </c>
      <c r="R6451" s="7">
        <f>Sales_Data[[#This Row],[Actul Bill Amount]]-Sales_Data[[#This Row],[ShippingCost]]</f>
        <v>568855.36</v>
      </c>
      <c r="S6451">
        <v>981</v>
      </c>
      <c r="T6451">
        <v>844.64</v>
      </c>
      <c r="U6451" t="s">
        <v>21</v>
      </c>
      <c r="V6451">
        <v>4200</v>
      </c>
      <c r="W6451" t="s">
        <v>27</v>
      </c>
      <c r="X6451" t="str">
        <f t="shared" si="201"/>
        <v>Mumbai</v>
      </c>
    </row>
    <row r="6452" spans="1:24" x14ac:dyDescent="0.4">
      <c r="A6452">
        <v>106451</v>
      </c>
      <c r="B6452" s="5">
        <v>45880.386111111111</v>
      </c>
      <c r="C6452" s="3" t="str">
        <f>TEXT(Sales_Data[[#This Row],[OrderDate]],"mmmm")</f>
        <v>August</v>
      </c>
      <c r="D6452" s="3" t="str">
        <f t="shared" si="200"/>
        <v>2025</v>
      </c>
      <c r="E6452" t="s">
        <v>42</v>
      </c>
      <c r="F6452" t="s">
        <v>24</v>
      </c>
      <c r="G6452" t="s">
        <v>29</v>
      </c>
      <c r="H6452" t="s">
        <v>32</v>
      </c>
      <c r="I6452" t="s">
        <v>100</v>
      </c>
      <c r="J6452">
        <v>84</v>
      </c>
      <c r="K6452">
        <v>3500</v>
      </c>
      <c r="L6452" s="7">
        <f>Sales_Data[[#This Row],[OrderQuantity]] *Sales_Data[[#This Row],[UnitPrice]]</f>
        <v>294000</v>
      </c>
      <c r="M6452" s="7">
        <f>Sales_Data[[#This Row],[UnitPrice]]-Sales_Data[[#This Row],[UnitCost]]</f>
        <v>1300</v>
      </c>
      <c r="N6452" s="7">
        <f>Sales_Data[[#This Row],[Gross Revenue]]-Sales_Data[[#This Row],[Discount Amount ]]</f>
        <v>292700</v>
      </c>
      <c r="O6452" s="7">
        <f>Sales_Data[[#This Row],[OrderQuantity]] *Sales_Data[[#This Row],[UnitCost]]</f>
        <v>184800</v>
      </c>
      <c r="P6452" s="7">
        <f>Sales_Data[[#This Row],[ItemCost]] +Sales_Data[[#This Row],[ShippingCost]]</f>
        <v>185082.63</v>
      </c>
      <c r="Q6452" s="7">
        <f>Sales_Data[[#This Row],[Gross Revenue]]-Sales_Data[[#This Row],[TotalFinancialCost]]</f>
        <v>108917.37</v>
      </c>
      <c r="R6452" s="7">
        <f>Sales_Data[[#This Row],[Actul Bill Amount]]-Sales_Data[[#This Row],[ShippingCost]]</f>
        <v>292417.37</v>
      </c>
      <c r="S6452">
        <v>579</v>
      </c>
      <c r="T6452">
        <v>282.63</v>
      </c>
      <c r="U6452" t="s">
        <v>59</v>
      </c>
      <c r="V6452">
        <v>2200</v>
      </c>
      <c r="W6452" t="s">
        <v>33</v>
      </c>
      <c r="X6452" t="str">
        <f t="shared" si="201"/>
        <v>Delhi</v>
      </c>
    </row>
    <row r="6453" spans="1:24" x14ac:dyDescent="0.4">
      <c r="A6453">
        <v>106452</v>
      </c>
      <c r="B6453" s="5">
        <v>45746.079861111109</v>
      </c>
      <c r="C6453" s="3" t="str">
        <f>TEXT(Sales_Data[[#This Row],[OrderDate]],"mmmm")</f>
        <v>March</v>
      </c>
      <c r="D6453" s="3" t="str">
        <f t="shared" si="200"/>
        <v>2025</v>
      </c>
      <c r="E6453" t="s">
        <v>48</v>
      </c>
      <c r="F6453" t="s">
        <v>35</v>
      </c>
      <c r="G6453" t="s">
        <v>29</v>
      </c>
      <c r="H6453" t="s">
        <v>16</v>
      </c>
      <c r="I6453" t="s">
        <v>100</v>
      </c>
      <c r="J6453">
        <v>70</v>
      </c>
      <c r="K6453">
        <v>12000</v>
      </c>
      <c r="L6453" s="7">
        <f>Sales_Data[[#This Row],[OrderQuantity]] *Sales_Data[[#This Row],[UnitPrice]]</f>
        <v>840000</v>
      </c>
      <c r="M6453" s="7">
        <f>Sales_Data[[#This Row],[UnitPrice]]-Sales_Data[[#This Row],[UnitCost]]</f>
        <v>4000</v>
      </c>
      <c r="N6453" s="7">
        <f>Sales_Data[[#This Row],[Gross Revenue]]-Sales_Data[[#This Row],[Discount Amount ]]</f>
        <v>836000</v>
      </c>
      <c r="O6453" s="7">
        <f>Sales_Data[[#This Row],[OrderQuantity]] *Sales_Data[[#This Row],[UnitCost]]</f>
        <v>560000</v>
      </c>
      <c r="P6453" s="7">
        <f>Sales_Data[[#This Row],[ItemCost]] +Sales_Data[[#This Row],[ShippingCost]]</f>
        <v>560990.75</v>
      </c>
      <c r="Q6453" s="7">
        <f>Sales_Data[[#This Row],[Gross Revenue]]-Sales_Data[[#This Row],[TotalFinancialCost]]</f>
        <v>279009.25</v>
      </c>
      <c r="R6453" s="7">
        <f>Sales_Data[[#This Row],[Actul Bill Amount]]-Sales_Data[[#This Row],[ShippingCost]]</f>
        <v>835009.25</v>
      </c>
      <c r="S6453">
        <v>492</v>
      </c>
      <c r="T6453">
        <v>990.75</v>
      </c>
      <c r="U6453" t="s">
        <v>36</v>
      </c>
      <c r="V6453">
        <v>8000</v>
      </c>
      <c r="W6453" t="s">
        <v>18</v>
      </c>
      <c r="X6453" t="str">
        <f t="shared" si="201"/>
        <v>Bengaluru</v>
      </c>
    </row>
    <row r="6454" spans="1:24" x14ac:dyDescent="0.4">
      <c r="A6454">
        <v>106453</v>
      </c>
      <c r="B6454" s="5">
        <v>45944.695138888892</v>
      </c>
      <c r="C6454" s="3" t="str">
        <f>TEXT(Sales_Data[[#This Row],[OrderDate]],"mmmm")</f>
        <v>October</v>
      </c>
      <c r="D6454" s="3" t="str">
        <f t="shared" si="200"/>
        <v>2025</v>
      </c>
      <c r="E6454" t="s">
        <v>39</v>
      </c>
      <c r="F6454" t="s">
        <v>28</v>
      </c>
      <c r="G6454" t="s">
        <v>29</v>
      </c>
      <c r="H6454" t="s">
        <v>32</v>
      </c>
      <c r="I6454" t="s">
        <v>100</v>
      </c>
      <c r="J6454">
        <v>92</v>
      </c>
      <c r="K6454">
        <v>450</v>
      </c>
      <c r="L6454" s="7">
        <f>Sales_Data[[#This Row],[OrderQuantity]] *Sales_Data[[#This Row],[UnitPrice]]</f>
        <v>41400</v>
      </c>
      <c r="M6454" s="7">
        <f>Sales_Data[[#This Row],[UnitPrice]]-Sales_Data[[#This Row],[UnitCost]]</f>
        <v>250</v>
      </c>
      <c r="N6454" s="7">
        <f>Sales_Data[[#This Row],[Gross Revenue]]-Sales_Data[[#This Row],[Discount Amount ]]</f>
        <v>41150</v>
      </c>
      <c r="O6454" s="7">
        <f>Sales_Data[[#This Row],[OrderQuantity]] *Sales_Data[[#This Row],[UnitCost]]</f>
        <v>18400</v>
      </c>
      <c r="P6454" s="7">
        <f>Sales_Data[[#This Row],[ItemCost]] +Sales_Data[[#This Row],[ShippingCost]]</f>
        <v>18922.04</v>
      </c>
      <c r="Q6454" s="7">
        <f>Sales_Data[[#This Row],[Gross Revenue]]-Sales_Data[[#This Row],[TotalFinancialCost]]</f>
        <v>22477.96</v>
      </c>
      <c r="R6454" s="7">
        <f>Sales_Data[[#This Row],[Actul Bill Amount]]-Sales_Data[[#This Row],[ShippingCost]]</f>
        <v>40627.96</v>
      </c>
      <c r="S6454">
        <v>1047</v>
      </c>
      <c r="T6454">
        <v>522.04</v>
      </c>
      <c r="U6454" t="s">
        <v>30</v>
      </c>
      <c r="V6454">
        <v>200</v>
      </c>
      <c r="W6454" t="s">
        <v>33</v>
      </c>
      <c r="X6454" t="str">
        <f t="shared" si="201"/>
        <v>Delhi</v>
      </c>
    </row>
    <row r="6455" spans="1:24" x14ac:dyDescent="0.4">
      <c r="A6455">
        <v>106454</v>
      </c>
      <c r="B6455" s="5">
        <v>45933.672222222223</v>
      </c>
      <c r="C6455" s="3" t="str">
        <f>TEXT(Sales_Data[[#This Row],[OrderDate]],"mmmm")</f>
        <v>October</v>
      </c>
      <c r="D6455" s="3" t="str">
        <f t="shared" si="200"/>
        <v>2025</v>
      </c>
      <c r="E6455" t="s">
        <v>23</v>
      </c>
      <c r="F6455" t="s">
        <v>28</v>
      </c>
      <c r="G6455" t="s">
        <v>31</v>
      </c>
      <c r="H6455" t="s">
        <v>37</v>
      </c>
      <c r="I6455" t="s">
        <v>100</v>
      </c>
      <c r="J6455">
        <v>94</v>
      </c>
      <c r="K6455">
        <v>2500</v>
      </c>
      <c r="L6455" s="7">
        <f>Sales_Data[[#This Row],[OrderQuantity]] *Sales_Data[[#This Row],[UnitPrice]]</f>
        <v>235000</v>
      </c>
      <c r="M6455" s="7">
        <f>Sales_Data[[#This Row],[UnitPrice]]-Sales_Data[[#This Row],[UnitCost]]</f>
        <v>1000</v>
      </c>
      <c r="N6455" s="7">
        <f>Sales_Data[[#This Row],[Gross Revenue]]-Sales_Data[[#This Row],[Discount Amount ]]</f>
        <v>234000</v>
      </c>
      <c r="O6455" s="7">
        <f>Sales_Data[[#This Row],[OrderQuantity]] *Sales_Data[[#This Row],[UnitCost]]</f>
        <v>141000</v>
      </c>
      <c r="P6455" s="7">
        <f>Sales_Data[[#This Row],[ItemCost]] +Sales_Data[[#This Row],[ShippingCost]]</f>
        <v>141558.54</v>
      </c>
      <c r="Q6455" s="7">
        <f>Sales_Data[[#This Row],[Gross Revenue]]-Sales_Data[[#This Row],[TotalFinancialCost]]</f>
        <v>93441.459999999992</v>
      </c>
      <c r="R6455" s="7">
        <f>Sales_Data[[#This Row],[Actul Bill Amount]]-Sales_Data[[#This Row],[ShippingCost]]</f>
        <v>233441.46</v>
      </c>
      <c r="S6455">
        <v>955</v>
      </c>
      <c r="T6455">
        <v>558.54</v>
      </c>
      <c r="U6455" t="s">
        <v>54</v>
      </c>
      <c r="V6455">
        <v>1500</v>
      </c>
      <c r="W6455" t="s">
        <v>38</v>
      </c>
      <c r="X6455" t="str">
        <f t="shared" si="201"/>
        <v>Kolkata</v>
      </c>
    </row>
    <row r="6456" spans="1:24" x14ac:dyDescent="0.4">
      <c r="A6456">
        <v>106455</v>
      </c>
      <c r="B6456" s="5">
        <v>45893.711805555555</v>
      </c>
      <c r="C6456" s="3" t="str">
        <f>TEXT(Sales_Data[[#This Row],[OrderDate]],"mmmm")</f>
        <v>August</v>
      </c>
      <c r="D6456" s="3" t="str">
        <f t="shared" si="200"/>
        <v>2025</v>
      </c>
      <c r="E6456" t="s">
        <v>34</v>
      </c>
      <c r="F6456" t="s">
        <v>35</v>
      </c>
      <c r="G6456" t="s">
        <v>31</v>
      </c>
      <c r="H6456" t="s">
        <v>32</v>
      </c>
      <c r="I6456" t="s">
        <v>100</v>
      </c>
      <c r="J6456">
        <v>78</v>
      </c>
      <c r="K6456">
        <v>8500</v>
      </c>
      <c r="L6456" s="7">
        <f>Sales_Data[[#This Row],[OrderQuantity]] *Sales_Data[[#This Row],[UnitPrice]]</f>
        <v>663000</v>
      </c>
      <c r="M6456" s="7">
        <f>Sales_Data[[#This Row],[UnitPrice]]-Sales_Data[[#This Row],[UnitCost]]</f>
        <v>3000</v>
      </c>
      <c r="N6456" s="7">
        <f>Sales_Data[[#This Row],[Gross Revenue]]-Sales_Data[[#This Row],[Discount Amount ]]</f>
        <v>660000</v>
      </c>
      <c r="O6456" s="7">
        <f>Sales_Data[[#This Row],[OrderQuantity]] *Sales_Data[[#This Row],[UnitCost]]</f>
        <v>429000</v>
      </c>
      <c r="P6456" s="7">
        <f>Sales_Data[[#This Row],[ItemCost]] +Sales_Data[[#This Row],[ShippingCost]]</f>
        <v>430176.71</v>
      </c>
      <c r="Q6456" s="7">
        <f>Sales_Data[[#This Row],[Gross Revenue]]-Sales_Data[[#This Row],[TotalFinancialCost]]</f>
        <v>232823.28999999998</v>
      </c>
      <c r="R6456" s="7">
        <f>Sales_Data[[#This Row],[Actul Bill Amount]]-Sales_Data[[#This Row],[ShippingCost]]</f>
        <v>658823.29</v>
      </c>
      <c r="S6456">
        <v>336</v>
      </c>
      <c r="T6456">
        <v>1176.71</v>
      </c>
      <c r="U6456" t="s">
        <v>49</v>
      </c>
      <c r="V6456">
        <v>5500</v>
      </c>
      <c r="W6456" t="s">
        <v>33</v>
      </c>
      <c r="X6456" t="str">
        <f t="shared" si="201"/>
        <v>Delhi</v>
      </c>
    </row>
    <row r="6457" spans="1:24" x14ac:dyDescent="0.4">
      <c r="A6457">
        <v>106456</v>
      </c>
      <c r="B6457" s="5">
        <v>45840.542361111111</v>
      </c>
      <c r="C6457" s="3" t="str">
        <f>TEXT(Sales_Data[[#This Row],[OrderDate]],"mmmm")</f>
        <v>July</v>
      </c>
      <c r="D6457" s="3" t="str">
        <f t="shared" si="200"/>
        <v>2025</v>
      </c>
      <c r="E6457" t="s">
        <v>50</v>
      </c>
      <c r="F6457" t="s">
        <v>46</v>
      </c>
      <c r="G6457" t="s">
        <v>29</v>
      </c>
      <c r="H6457" t="s">
        <v>16</v>
      </c>
      <c r="I6457" t="s">
        <v>100</v>
      </c>
      <c r="J6457">
        <v>39</v>
      </c>
      <c r="K6457">
        <v>15000</v>
      </c>
      <c r="L6457" s="7">
        <f>Sales_Data[[#This Row],[OrderQuantity]] *Sales_Data[[#This Row],[UnitPrice]]</f>
        <v>585000</v>
      </c>
      <c r="M6457" s="7">
        <f>Sales_Data[[#This Row],[UnitPrice]]-Sales_Data[[#This Row],[UnitCost]]</f>
        <v>5500</v>
      </c>
      <c r="N6457" s="7">
        <f>Sales_Data[[#This Row],[Gross Revenue]]-Sales_Data[[#This Row],[Discount Amount ]]</f>
        <v>579500</v>
      </c>
      <c r="O6457" s="7">
        <f>Sales_Data[[#This Row],[OrderQuantity]] *Sales_Data[[#This Row],[UnitCost]]</f>
        <v>370500</v>
      </c>
      <c r="P6457" s="7">
        <f>Sales_Data[[#This Row],[ItemCost]] +Sales_Data[[#This Row],[ShippingCost]]</f>
        <v>371306.38</v>
      </c>
      <c r="Q6457" s="7">
        <f>Sales_Data[[#This Row],[Gross Revenue]]-Sales_Data[[#This Row],[TotalFinancialCost]]</f>
        <v>213693.62</v>
      </c>
      <c r="R6457" s="7">
        <f>Sales_Data[[#This Row],[Actul Bill Amount]]-Sales_Data[[#This Row],[ShippingCost]]</f>
        <v>578693.62</v>
      </c>
      <c r="S6457">
        <v>1169</v>
      </c>
      <c r="T6457">
        <v>806.38</v>
      </c>
      <c r="U6457" t="s">
        <v>53</v>
      </c>
      <c r="V6457">
        <v>9500</v>
      </c>
      <c r="W6457" t="s">
        <v>18</v>
      </c>
      <c r="X6457" t="str">
        <f t="shared" si="201"/>
        <v>Bengaluru</v>
      </c>
    </row>
    <row r="6458" spans="1:24" x14ac:dyDescent="0.4">
      <c r="A6458">
        <v>106457</v>
      </c>
      <c r="B6458" s="5">
        <v>45866.123611111114</v>
      </c>
      <c r="C6458" s="3" t="str">
        <f>TEXT(Sales_Data[[#This Row],[OrderDate]],"mmmm")</f>
        <v>July</v>
      </c>
      <c r="D6458" s="3" t="str">
        <f t="shared" si="200"/>
        <v>2025</v>
      </c>
      <c r="E6458" t="s">
        <v>13</v>
      </c>
      <c r="F6458" t="s">
        <v>40</v>
      </c>
      <c r="G6458" t="s">
        <v>15</v>
      </c>
      <c r="H6458" t="s">
        <v>16</v>
      </c>
      <c r="I6458" t="s">
        <v>100</v>
      </c>
      <c r="J6458">
        <v>85</v>
      </c>
      <c r="K6458">
        <v>5500</v>
      </c>
      <c r="L6458" s="7">
        <f>Sales_Data[[#This Row],[OrderQuantity]] *Sales_Data[[#This Row],[UnitPrice]]</f>
        <v>467500</v>
      </c>
      <c r="M6458" s="7">
        <f>Sales_Data[[#This Row],[UnitPrice]]-Sales_Data[[#This Row],[UnitCost]]</f>
        <v>2000</v>
      </c>
      <c r="N6458" s="7">
        <f>Sales_Data[[#This Row],[Gross Revenue]]-Sales_Data[[#This Row],[Discount Amount ]]</f>
        <v>465500</v>
      </c>
      <c r="O6458" s="7">
        <f>Sales_Data[[#This Row],[OrderQuantity]] *Sales_Data[[#This Row],[UnitCost]]</f>
        <v>297500</v>
      </c>
      <c r="P6458" s="7">
        <f>Sales_Data[[#This Row],[ItemCost]] +Sales_Data[[#This Row],[ShippingCost]]</f>
        <v>298019.23</v>
      </c>
      <c r="Q6458" s="7">
        <f>Sales_Data[[#This Row],[Gross Revenue]]-Sales_Data[[#This Row],[TotalFinancialCost]]</f>
        <v>169480.77000000002</v>
      </c>
      <c r="R6458" s="7">
        <f>Sales_Data[[#This Row],[Actul Bill Amount]]-Sales_Data[[#This Row],[ShippingCost]]</f>
        <v>464980.77</v>
      </c>
      <c r="S6458">
        <v>869</v>
      </c>
      <c r="T6458">
        <v>519.23</v>
      </c>
      <c r="U6458" t="s">
        <v>41</v>
      </c>
      <c r="V6458">
        <v>3500</v>
      </c>
      <c r="W6458" t="s">
        <v>18</v>
      </c>
      <c r="X6458" t="str">
        <f t="shared" si="201"/>
        <v>Bengaluru</v>
      </c>
    </row>
    <row r="6459" spans="1:24" x14ac:dyDescent="0.4">
      <c r="A6459">
        <v>106458</v>
      </c>
      <c r="B6459" s="5">
        <v>45787.688194444447</v>
      </c>
      <c r="C6459" s="3" t="str">
        <f>TEXT(Sales_Data[[#This Row],[OrderDate]],"mmmm")</f>
        <v>May</v>
      </c>
      <c r="D6459" s="3" t="str">
        <f t="shared" si="200"/>
        <v>2025</v>
      </c>
      <c r="E6459" t="s">
        <v>23</v>
      </c>
      <c r="F6459" t="s">
        <v>28</v>
      </c>
      <c r="G6459" t="s">
        <v>29</v>
      </c>
      <c r="H6459" t="s">
        <v>20</v>
      </c>
      <c r="I6459" t="s">
        <v>100</v>
      </c>
      <c r="J6459">
        <v>6</v>
      </c>
      <c r="K6459">
        <v>450</v>
      </c>
      <c r="L6459" s="7">
        <f>Sales_Data[[#This Row],[OrderQuantity]] *Sales_Data[[#This Row],[UnitPrice]]</f>
        <v>2700</v>
      </c>
      <c r="M6459" s="7">
        <f>Sales_Data[[#This Row],[UnitPrice]]-Sales_Data[[#This Row],[UnitCost]]</f>
        <v>250</v>
      </c>
      <c r="N6459" s="7">
        <f>Sales_Data[[#This Row],[Gross Revenue]]-Sales_Data[[#This Row],[Discount Amount ]]</f>
        <v>2450</v>
      </c>
      <c r="O6459" s="7">
        <f>Sales_Data[[#This Row],[OrderQuantity]] *Sales_Data[[#This Row],[UnitCost]]</f>
        <v>1200</v>
      </c>
      <c r="P6459" s="7">
        <f>Sales_Data[[#This Row],[ItemCost]] +Sales_Data[[#This Row],[ShippingCost]]</f>
        <v>1759.31</v>
      </c>
      <c r="Q6459" s="7">
        <f>Sales_Data[[#This Row],[Gross Revenue]]-Sales_Data[[#This Row],[TotalFinancialCost]]</f>
        <v>940.69</v>
      </c>
      <c r="R6459" s="7">
        <f>Sales_Data[[#This Row],[Actul Bill Amount]]-Sales_Data[[#This Row],[ShippingCost]]</f>
        <v>1890.69</v>
      </c>
      <c r="S6459">
        <v>892</v>
      </c>
      <c r="T6459">
        <v>559.30999999999995</v>
      </c>
      <c r="U6459" t="s">
        <v>30</v>
      </c>
      <c r="V6459">
        <v>200</v>
      </c>
      <c r="W6459" t="s">
        <v>22</v>
      </c>
      <c r="X6459" t="str">
        <f t="shared" si="201"/>
        <v>Nagpur</v>
      </c>
    </row>
    <row r="6460" spans="1:24" x14ac:dyDescent="0.4">
      <c r="A6460">
        <v>106459</v>
      </c>
      <c r="B6460" s="5">
        <v>45810.991666666669</v>
      </c>
      <c r="C6460" s="3" t="str">
        <f>TEXT(Sales_Data[[#This Row],[OrderDate]],"mmmm")</f>
        <v>June</v>
      </c>
      <c r="D6460" s="3" t="str">
        <f t="shared" si="200"/>
        <v>2025</v>
      </c>
      <c r="E6460" t="s">
        <v>50</v>
      </c>
      <c r="F6460" t="s">
        <v>55</v>
      </c>
      <c r="G6460" t="s">
        <v>29</v>
      </c>
      <c r="H6460" t="s">
        <v>32</v>
      </c>
      <c r="I6460" t="s">
        <v>100</v>
      </c>
      <c r="J6460">
        <v>54</v>
      </c>
      <c r="K6460">
        <v>1200</v>
      </c>
      <c r="L6460" s="7">
        <f>Sales_Data[[#This Row],[OrderQuantity]] *Sales_Data[[#This Row],[UnitPrice]]</f>
        <v>64800</v>
      </c>
      <c r="M6460" s="7">
        <f>Sales_Data[[#This Row],[UnitPrice]]-Sales_Data[[#This Row],[UnitCost]]</f>
        <v>400</v>
      </c>
      <c r="N6460" s="7">
        <f>Sales_Data[[#This Row],[Gross Revenue]]-Sales_Data[[#This Row],[Discount Amount ]]</f>
        <v>64400</v>
      </c>
      <c r="O6460" s="7">
        <f>Sales_Data[[#This Row],[OrderQuantity]] *Sales_Data[[#This Row],[UnitCost]]</f>
        <v>43200</v>
      </c>
      <c r="P6460" s="7">
        <f>Sales_Data[[#This Row],[ItemCost]] +Sales_Data[[#This Row],[ShippingCost]]</f>
        <v>43861.34</v>
      </c>
      <c r="Q6460" s="7">
        <f>Sales_Data[[#This Row],[Gross Revenue]]-Sales_Data[[#This Row],[TotalFinancialCost]]</f>
        <v>20938.660000000003</v>
      </c>
      <c r="R6460" s="7">
        <f>Sales_Data[[#This Row],[Actul Bill Amount]]-Sales_Data[[#This Row],[ShippingCost]]</f>
        <v>63738.66</v>
      </c>
      <c r="S6460">
        <v>717</v>
      </c>
      <c r="T6460">
        <v>661.34</v>
      </c>
      <c r="U6460" t="s">
        <v>58</v>
      </c>
      <c r="V6460">
        <v>800</v>
      </c>
      <c r="W6460" t="s">
        <v>33</v>
      </c>
      <c r="X6460" t="str">
        <f t="shared" si="201"/>
        <v>Delhi</v>
      </c>
    </row>
    <row r="6461" spans="1:24" x14ac:dyDescent="0.4">
      <c r="A6461">
        <v>106460</v>
      </c>
      <c r="B6461" s="5">
        <v>45670.62222222222</v>
      </c>
      <c r="C6461" s="3" t="str">
        <f>TEXT(Sales_Data[[#This Row],[OrderDate]],"mmmm")</f>
        <v>January</v>
      </c>
      <c r="D6461" s="3" t="str">
        <f t="shared" si="200"/>
        <v>2025</v>
      </c>
      <c r="E6461" t="s">
        <v>13</v>
      </c>
      <c r="F6461" t="s">
        <v>35</v>
      </c>
      <c r="G6461" t="s">
        <v>15</v>
      </c>
      <c r="H6461" t="s">
        <v>20</v>
      </c>
      <c r="I6461" t="s">
        <v>100</v>
      </c>
      <c r="J6461">
        <v>72</v>
      </c>
      <c r="K6461">
        <v>8500</v>
      </c>
      <c r="L6461" s="7">
        <f>Sales_Data[[#This Row],[OrderQuantity]] *Sales_Data[[#This Row],[UnitPrice]]</f>
        <v>612000</v>
      </c>
      <c r="M6461" s="7">
        <f>Sales_Data[[#This Row],[UnitPrice]]-Sales_Data[[#This Row],[UnitCost]]</f>
        <v>3000</v>
      </c>
      <c r="N6461" s="7">
        <f>Sales_Data[[#This Row],[Gross Revenue]]-Sales_Data[[#This Row],[Discount Amount ]]</f>
        <v>609000</v>
      </c>
      <c r="O6461" s="7">
        <f>Sales_Data[[#This Row],[OrderQuantity]] *Sales_Data[[#This Row],[UnitCost]]</f>
        <v>396000</v>
      </c>
      <c r="P6461" s="7">
        <f>Sales_Data[[#This Row],[ItemCost]] +Sales_Data[[#This Row],[ShippingCost]]</f>
        <v>396384.39</v>
      </c>
      <c r="Q6461" s="7">
        <f>Sales_Data[[#This Row],[Gross Revenue]]-Sales_Data[[#This Row],[TotalFinancialCost]]</f>
        <v>215615.61</v>
      </c>
      <c r="R6461" s="7">
        <f>Sales_Data[[#This Row],[Actul Bill Amount]]-Sales_Data[[#This Row],[ShippingCost]]</f>
        <v>608615.61</v>
      </c>
      <c r="S6461">
        <v>982</v>
      </c>
      <c r="T6461">
        <v>384.39</v>
      </c>
      <c r="U6461" t="s">
        <v>49</v>
      </c>
      <c r="V6461">
        <v>5500</v>
      </c>
      <c r="W6461" t="s">
        <v>22</v>
      </c>
      <c r="X6461" t="str">
        <f t="shared" si="201"/>
        <v>Nagpur</v>
      </c>
    </row>
    <row r="6462" spans="1:24" x14ac:dyDescent="0.4">
      <c r="A6462">
        <v>106461</v>
      </c>
      <c r="B6462" s="5">
        <v>45779.888194444444</v>
      </c>
      <c r="C6462" s="3" t="str">
        <f>TEXT(Sales_Data[[#This Row],[OrderDate]],"mmmm")</f>
        <v>May</v>
      </c>
      <c r="D6462" s="3" t="str">
        <f t="shared" si="200"/>
        <v>2025</v>
      </c>
      <c r="E6462" t="s">
        <v>34</v>
      </c>
      <c r="F6462" t="s">
        <v>40</v>
      </c>
      <c r="G6462" t="s">
        <v>15</v>
      </c>
      <c r="H6462" t="s">
        <v>16</v>
      </c>
      <c r="I6462" t="s">
        <v>100</v>
      </c>
      <c r="J6462">
        <v>93</v>
      </c>
      <c r="K6462">
        <v>5500</v>
      </c>
      <c r="L6462" s="7">
        <f>Sales_Data[[#This Row],[OrderQuantity]] *Sales_Data[[#This Row],[UnitPrice]]</f>
        <v>511500</v>
      </c>
      <c r="M6462" s="7">
        <f>Sales_Data[[#This Row],[UnitPrice]]-Sales_Data[[#This Row],[UnitCost]]</f>
        <v>2000</v>
      </c>
      <c r="N6462" s="7">
        <f>Sales_Data[[#This Row],[Gross Revenue]]-Sales_Data[[#This Row],[Discount Amount ]]</f>
        <v>509500</v>
      </c>
      <c r="O6462" s="7">
        <f>Sales_Data[[#This Row],[OrderQuantity]] *Sales_Data[[#This Row],[UnitCost]]</f>
        <v>325500</v>
      </c>
      <c r="P6462" s="7">
        <f>Sales_Data[[#This Row],[ItemCost]] +Sales_Data[[#This Row],[ShippingCost]]</f>
        <v>326350.46000000002</v>
      </c>
      <c r="Q6462" s="7">
        <f>Sales_Data[[#This Row],[Gross Revenue]]-Sales_Data[[#This Row],[TotalFinancialCost]]</f>
        <v>185149.53999999998</v>
      </c>
      <c r="R6462" s="7">
        <f>Sales_Data[[#This Row],[Actul Bill Amount]]-Sales_Data[[#This Row],[ShippingCost]]</f>
        <v>508649.54</v>
      </c>
      <c r="S6462">
        <v>836</v>
      </c>
      <c r="T6462">
        <v>850.46</v>
      </c>
      <c r="U6462" t="s">
        <v>41</v>
      </c>
      <c r="V6462">
        <v>3500</v>
      </c>
      <c r="W6462" t="s">
        <v>18</v>
      </c>
      <c r="X6462" t="str">
        <f t="shared" si="201"/>
        <v>Bengaluru</v>
      </c>
    </row>
    <row r="6463" spans="1:24" x14ac:dyDescent="0.4">
      <c r="A6463">
        <v>106462</v>
      </c>
      <c r="B6463" s="5">
        <v>46016.763888888891</v>
      </c>
      <c r="C6463" s="3" t="str">
        <f>TEXT(Sales_Data[[#This Row],[OrderDate]],"mmmm")</f>
        <v>December</v>
      </c>
      <c r="D6463" s="3" t="str">
        <f t="shared" si="200"/>
        <v>2025</v>
      </c>
      <c r="E6463" t="s">
        <v>50</v>
      </c>
      <c r="F6463" t="s">
        <v>24</v>
      </c>
      <c r="G6463" t="s">
        <v>15</v>
      </c>
      <c r="H6463" t="s">
        <v>37</v>
      </c>
      <c r="I6463" t="s">
        <v>100</v>
      </c>
      <c r="J6463">
        <v>79</v>
      </c>
      <c r="K6463">
        <v>45000</v>
      </c>
      <c r="L6463" s="7">
        <f>Sales_Data[[#This Row],[OrderQuantity]] *Sales_Data[[#This Row],[UnitPrice]]</f>
        <v>3555000</v>
      </c>
      <c r="M6463" s="7">
        <f>Sales_Data[[#This Row],[UnitPrice]]-Sales_Data[[#This Row],[UnitCost]]</f>
        <v>13000</v>
      </c>
      <c r="N6463" s="7">
        <f>Sales_Data[[#This Row],[Gross Revenue]]-Sales_Data[[#This Row],[Discount Amount ]]</f>
        <v>3542000</v>
      </c>
      <c r="O6463" s="7">
        <f>Sales_Data[[#This Row],[OrderQuantity]] *Sales_Data[[#This Row],[UnitCost]]</f>
        <v>2528000</v>
      </c>
      <c r="P6463" s="7">
        <f>Sales_Data[[#This Row],[ItemCost]] +Sales_Data[[#This Row],[ShippingCost]]</f>
        <v>2528436.83</v>
      </c>
      <c r="Q6463" s="7">
        <f>Sales_Data[[#This Row],[Gross Revenue]]-Sales_Data[[#This Row],[TotalFinancialCost]]</f>
        <v>1026563.1699999999</v>
      </c>
      <c r="R6463" s="7">
        <f>Sales_Data[[#This Row],[Actul Bill Amount]]-Sales_Data[[#This Row],[ShippingCost]]</f>
        <v>3541563.17</v>
      </c>
      <c r="S6463">
        <v>1132</v>
      </c>
      <c r="T6463">
        <v>436.83</v>
      </c>
      <c r="U6463" t="s">
        <v>26</v>
      </c>
      <c r="V6463">
        <v>32000</v>
      </c>
      <c r="W6463" t="s">
        <v>38</v>
      </c>
      <c r="X6463" t="str">
        <f t="shared" si="201"/>
        <v>Kolkata</v>
      </c>
    </row>
    <row r="6464" spans="1:24" x14ac:dyDescent="0.4">
      <c r="A6464">
        <v>106463</v>
      </c>
      <c r="B6464" s="5">
        <v>45877.807638888888</v>
      </c>
      <c r="C6464" s="3" t="str">
        <f>TEXT(Sales_Data[[#This Row],[OrderDate]],"mmmm")</f>
        <v>August</v>
      </c>
      <c r="D6464" s="3" t="str">
        <f t="shared" si="200"/>
        <v>2025</v>
      </c>
      <c r="E6464" t="s">
        <v>39</v>
      </c>
      <c r="F6464" t="s">
        <v>24</v>
      </c>
      <c r="G6464" t="s">
        <v>15</v>
      </c>
      <c r="H6464" t="s">
        <v>37</v>
      </c>
      <c r="I6464" t="s">
        <v>100</v>
      </c>
      <c r="J6464">
        <v>73</v>
      </c>
      <c r="K6464">
        <v>25000</v>
      </c>
      <c r="L6464" s="7">
        <f>Sales_Data[[#This Row],[OrderQuantity]] *Sales_Data[[#This Row],[UnitPrice]]</f>
        <v>1825000</v>
      </c>
      <c r="M6464" s="7">
        <f>Sales_Data[[#This Row],[UnitPrice]]-Sales_Data[[#This Row],[UnitCost]]</f>
        <v>7000</v>
      </c>
      <c r="N6464" s="7">
        <f>Sales_Data[[#This Row],[Gross Revenue]]-Sales_Data[[#This Row],[Discount Amount ]]</f>
        <v>1818000</v>
      </c>
      <c r="O6464" s="7">
        <f>Sales_Data[[#This Row],[OrderQuantity]] *Sales_Data[[#This Row],[UnitCost]]</f>
        <v>1314000</v>
      </c>
      <c r="P6464" s="7">
        <f>Sales_Data[[#This Row],[ItemCost]] +Sales_Data[[#This Row],[ShippingCost]]</f>
        <v>1314558.0900000001</v>
      </c>
      <c r="Q6464" s="7">
        <f>Sales_Data[[#This Row],[Gross Revenue]]-Sales_Data[[#This Row],[TotalFinancialCost]]</f>
        <v>510441.90999999992</v>
      </c>
      <c r="R6464" s="7">
        <f>Sales_Data[[#This Row],[Actul Bill Amount]]-Sales_Data[[#This Row],[ShippingCost]]</f>
        <v>1817441.91</v>
      </c>
      <c r="S6464">
        <v>977</v>
      </c>
      <c r="T6464">
        <v>558.09</v>
      </c>
      <c r="U6464" t="s">
        <v>60</v>
      </c>
      <c r="V6464">
        <v>18000</v>
      </c>
      <c r="W6464" t="s">
        <v>38</v>
      </c>
      <c r="X6464" t="str">
        <f t="shared" si="201"/>
        <v>Kolkata</v>
      </c>
    </row>
    <row r="6465" spans="1:24" x14ac:dyDescent="0.4">
      <c r="A6465">
        <v>106464</v>
      </c>
      <c r="B6465" s="5">
        <v>45763.646527777775</v>
      </c>
      <c r="C6465" s="3" t="str">
        <f>TEXT(Sales_Data[[#This Row],[OrderDate]],"mmmm")</f>
        <v>April</v>
      </c>
      <c r="D6465" s="3" t="str">
        <f t="shared" si="200"/>
        <v>2025</v>
      </c>
      <c r="E6465" t="s">
        <v>39</v>
      </c>
      <c r="F6465" t="s">
        <v>24</v>
      </c>
      <c r="G6465" t="s">
        <v>15</v>
      </c>
      <c r="H6465" t="s">
        <v>16</v>
      </c>
      <c r="I6465" t="s">
        <v>100</v>
      </c>
      <c r="J6465">
        <v>34</v>
      </c>
      <c r="K6465">
        <v>45000</v>
      </c>
      <c r="L6465" s="7">
        <f>Sales_Data[[#This Row],[OrderQuantity]] *Sales_Data[[#This Row],[UnitPrice]]</f>
        <v>1530000</v>
      </c>
      <c r="M6465" s="7">
        <f>Sales_Data[[#This Row],[UnitPrice]]-Sales_Data[[#This Row],[UnitCost]]</f>
        <v>13000</v>
      </c>
      <c r="N6465" s="7">
        <f>Sales_Data[[#This Row],[Gross Revenue]]-Sales_Data[[#This Row],[Discount Amount ]]</f>
        <v>1517000</v>
      </c>
      <c r="O6465" s="7">
        <f>Sales_Data[[#This Row],[OrderQuantity]] *Sales_Data[[#This Row],[UnitCost]]</f>
        <v>1088000</v>
      </c>
      <c r="P6465" s="7">
        <f>Sales_Data[[#This Row],[ItemCost]] +Sales_Data[[#This Row],[ShippingCost]]</f>
        <v>1089036.58</v>
      </c>
      <c r="Q6465" s="7">
        <f>Sales_Data[[#This Row],[Gross Revenue]]-Sales_Data[[#This Row],[TotalFinancialCost]]</f>
        <v>440963.41999999993</v>
      </c>
      <c r="R6465" s="7">
        <f>Sales_Data[[#This Row],[Actul Bill Amount]]-Sales_Data[[#This Row],[ShippingCost]]</f>
        <v>1515963.42</v>
      </c>
      <c r="S6465">
        <v>385</v>
      </c>
      <c r="T6465">
        <v>1036.58</v>
      </c>
      <c r="U6465" t="s">
        <v>26</v>
      </c>
      <c r="V6465">
        <v>32000</v>
      </c>
      <c r="W6465" t="s">
        <v>18</v>
      </c>
      <c r="X6465" t="str">
        <f t="shared" si="201"/>
        <v>Bengaluru</v>
      </c>
    </row>
    <row r="6466" spans="1:24" x14ac:dyDescent="0.4">
      <c r="A6466">
        <v>106465</v>
      </c>
      <c r="B6466" s="5">
        <v>45727.615277777775</v>
      </c>
      <c r="C6466" s="3" t="str">
        <f>TEXT(Sales_Data[[#This Row],[OrderDate]],"mmmm")</f>
        <v>March</v>
      </c>
      <c r="D6466" s="3" t="str">
        <f t="shared" ref="D6466:D6529" si="202">TEXT(B6466, "yyyy")</f>
        <v>2025</v>
      </c>
      <c r="E6466" t="s">
        <v>48</v>
      </c>
      <c r="F6466" t="s">
        <v>24</v>
      </c>
      <c r="G6466" t="s">
        <v>31</v>
      </c>
      <c r="H6466" t="s">
        <v>37</v>
      </c>
      <c r="I6466" t="s">
        <v>100</v>
      </c>
      <c r="J6466">
        <v>8</v>
      </c>
      <c r="K6466">
        <v>3500</v>
      </c>
      <c r="L6466" s="7">
        <f>Sales_Data[[#This Row],[OrderQuantity]] *Sales_Data[[#This Row],[UnitPrice]]</f>
        <v>28000</v>
      </c>
      <c r="M6466" s="7">
        <f>Sales_Data[[#This Row],[UnitPrice]]-Sales_Data[[#This Row],[UnitCost]]</f>
        <v>1300</v>
      </c>
      <c r="N6466" s="7">
        <f>Sales_Data[[#This Row],[Gross Revenue]]-Sales_Data[[#This Row],[Discount Amount ]]</f>
        <v>26700</v>
      </c>
      <c r="O6466" s="7">
        <f>Sales_Data[[#This Row],[OrderQuantity]] *Sales_Data[[#This Row],[UnitCost]]</f>
        <v>17600</v>
      </c>
      <c r="P6466" s="7">
        <f>Sales_Data[[#This Row],[ItemCost]] +Sales_Data[[#This Row],[ShippingCost]]</f>
        <v>17934.439999999999</v>
      </c>
      <c r="Q6466" s="7">
        <f>Sales_Data[[#This Row],[Gross Revenue]]-Sales_Data[[#This Row],[TotalFinancialCost]]</f>
        <v>10065.560000000001</v>
      </c>
      <c r="R6466" s="7">
        <f>Sales_Data[[#This Row],[Actul Bill Amount]]-Sales_Data[[#This Row],[ShippingCost]]</f>
        <v>26365.56</v>
      </c>
      <c r="S6466">
        <v>532</v>
      </c>
      <c r="T6466">
        <v>334.44</v>
      </c>
      <c r="U6466" t="s">
        <v>59</v>
      </c>
      <c r="V6466">
        <v>2200</v>
      </c>
      <c r="W6466" t="s">
        <v>38</v>
      </c>
      <c r="X6466" t="str">
        <f t="shared" ref="X6466:X6529" si="203">_xlfn.TEXTBEFORE(W6466, " ")</f>
        <v>Kolkata</v>
      </c>
    </row>
    <row r="6467" spans="1:24" x14ac:dyDescent="0.4">
      <c r="A6467">
        <v>106466</v>
      </c>
      <c r="B6467" s="5">
        <v>45852.202777777777</v>
      </c>
      <c r="C6467" s="3" t="str">
        <f>TEXT(Sales_Data[[#This Row],[OrderDate]],"mmmm")</f>
        <v>July</v>
      </c>
      <c r="D6467" s="3" t="str">
        <f t="shared" si="202"/>
        <v>2025</v>
      </c>
      <c r="E6467" t="s">
        <v>23</v>
      </c>
      <c r="F6467" t="s">
        <v>24</v>
      </c>
      <c r="G6467" t="s">
        <v>15</v>
      </c>
      <c r="H6467" t="s">
        <v>20</v>
      </c>
      <c r="I6467" t="s">
        <v>100</v>
      </c>
      <c r="J6467">
        <v>85</v>
      </c>
      <c r="K6467">
        <v>45000</v>
      </c>
      <c r="L6467" s="7">
        <f>Sales_Data[[#This Row],[OrderQuantity]] *Sales_Data[[#This Row],[UnitPrice]]</f>
        <v>3825000</v>
      </c>
      <c r="M6467" s="7">
        <f>Sales_Data[[#This Row],[UnitPrice]]-Sales_Data[[#This Row],[UnitCost]]</f>
        <v>13000</v>
      </c>
      <c r="N6467" s="7">
        <f>Sales_Data[[#This Row],[Gross Revenue]]-Sales_Data[[#This Row],[Discount Amount ]]</f>
        <v>3812000</v>
      </c>
      <c r="O6467" s="7">
        <f>Sales_Data[[#This Row],[OrderQuantity]] *Sales_Data[[#This Row],[UnitCost]]</f>
        <v>2720000</v>
      </c>
      <c r="P6467" s="7">
        <f>Sales_Data[[#This Row],[ItemCost]] +Sales_Data[[#This Row],[ShippingCost]]</f>
        <v>2720698.15</v>
      </c>
      <c r="Q6467" s="7">
        <f>Sales_Data[[#This Row],[Gross Revenue]]-Sales_Data[[#This Row],[TotalFinancialCost]]</f>
        <v>1104301.8500000001</v>
      </c>
      <c r="R6467" s="7">
        <f>Sales_Data[[#This Row],[Actul Bill Amount]]-Sales_Data[[#This Row],[ShippingCost]]</f>
        <v>3811301.85</v>
      </c>
      <c r="S6467">
        <v>631</v>
      </c>
      <c r="T6467">
        <v>698.15</v>
      </c>
      <c r="U6467" t="s">
        <v>26</v>
      </c>
      <c r="V6467">
        <v>32000</v>
      </c>
      <c r="W6467" t="s">
        <v>22</v>
      </c>
      <c r="X6467" t="str">
        <f t="shared" si="203"/>
        <v>Nagpur</v>
      </c>
    </row>
    <row r="6468" spans="1:24" x14ac:dyDescent="0.4">
      <c r="A6468">
        <v>106467</v>
      </c>
      <c r="B6468" s="5">
        <v>45843.593055555553</v>
      </c>
      <c r="C6468" s="3" t="str">
        <f>TEXT(Sales_Data[[#This Row],[OrderDate]],"mmmm")</f>
        <v>July</v>
      </c>
      <c r="D6468" s="3" t="str">
        <f t="shared" si="202"/>
        <v>2025</v>
      </c>
      <c r="E6468" t="s">
        <v>48</v>
      </c>
      <c r="F6468" t="s">
        <v>46</v>
      </c>
      <c r="G6468" t="s">
        <v>29</v>
      </c>
      <c r="H6468" t="s">
        <v>20</v>
      </c>
      <c r="I6468" t="s">
        <v>100</v>
      </c>
      <c r="J6468">
        <v>1</v>
      </c>
      <c r="K6468">
        <v>4500</v>
      </c>
      <c r="L6468" s="7">
        <f>Sales_Data[[#This Row],[OrderQuantity]] *Sales_Data[[#This Row],[UnitPrice]]</f>
        <v>4500</v>
      </c>
      <c r="M6468" s="7">
        <f>Sales_Data[[#This Row],[UnitPrice]]-Sales_Data[[#This Row],[UnitCost]]</f>
        <v>1700</v>
      </c>
      <c r="N6468" s="7">
        <f>Sales_Data[[#This Row],[Gross Revenue]]-Sales_Data[[#This Row],[Discount Amount ]]</f>
        <v>2800</v>
      </c>
      <c r="O6468" s="7">
        <f>Sales_Data[[#This Row],[OrderQuantity]] *Sales_Data[[#This Row],[UnitCost]]</f>
        <v>2800</v>
      </c>
      <c r="P6468" s="7">
        <f>Sales_Data[[#This Row],[ItemCost]] +Sales_Data[[#This Row],[ShippingCost]]</f>
        <v>3152.11</v>
      </c>
      <c r="Q6468" s="7">
        <f>Sales_Data[[#This Row],[Gross Revenue]]-Sales_Data[[#This Row],[TotalFinancialCost]]</f>
        <v>1347.8899999999999</v>
      </c>
      <c r="R6468" s="7">
        <f>Sales_Data[[#This Row],[Actul Bill Amount]]-Sales_Data[[#This Row],[ShippingCost]]</f>
        <v>2447.89</v>
      </c>
      <c r="S6468">
        <v>818</v>
      </c>
      <c r="T6468">
        <v>352.11</v>
      </c>
      <c r="U6468" t="s">
        <v>47</v>
      </c>
      <c r="V6468">
        <v>2800</v>
      </c>
      <c r="W6468" t="s">
        <v>22</v>
      </c>
      <c r="X6468" t="str">
        <f t="shared" si="203"/>
        <v>Nagpur</v>
      </c>
    </row>
    <row r="6469" spans="1:24" x14ac:dyDescent="0.4">
      <c r="A6469">
        <v>106468</v>
      </c>
      <c r="B6469" s="5">
        <v>45756.616666666669</v>
      </c>
      <c r="C6469" s="3" t="str">
        <f>TEXT(Sales_Data[[#This Row],[OrderDate]],"mmmm")</f>
        <v>April</v>
      </c>
      <c r="D6469" s="3" t="str">
        <f t="shared" si="202"/>
        <v>2025</v>
      </c>
      <c r="E6469" t="s">
        <v>34</v>
      </c>
      <c r="F6469" t="s">
        <v>43</v>
      </c>
      <c r="G6469" t="s">
        <v>29</v>
      </c>
      <c r="H6469" t="s">
        <v>16</v>
      </c>
      <c r="I6469" t="s">
        <v>100</v>
      </c>
      <c r="J6469">
        <v>25</v>
      </c>
      <c r="K6469">
        <v>4500</v>
      </c>
      <c r="L6469" s="7">
        <f>Sales_Data[[#This Row],[OrderQuantity]] *Sales_Data[[#This Row],[UnitPrice]]</f>
        <v>112500</v>
      </c>
      <c r="M6469" s="7">
        <f>Sales_Data[[#This Row],[UnitPrice]]-Sales_Data[[#This Row],[UnitCost]]</f>
        <v>2000</v>
      </c>
      <c r="N6469" s="7">
        <f>Sales_Data[[#This Row],[Gross Revenue]]-Sales_Data[[#This Row],[Discount Amount ]]</f>
        <v>110500</v>
      </c>
      <c r="O6469" s="7">
        <f>Sales_Data[[#This Row],[OrderQuantity]] *Sales_Data[[#This Row],[UnitCost]]</f>
        <v>62500</v>
      </c>
      <c r="P6469" s="7">
        <f>Sales_Data[[#This Row],[ItemCost]] +Sales_Data[[#This Row],[ShippingCost]]</f>
        <v>62946.2</v>
      </c>
      <c r="Q6469" s="7">
        <f>Sales_Data[[#This Row],[Gross Revenue]]-Sales_Data[[#This Row],[TotalFinancialCost]]</f>
        <v>49553.8</v>
      </c>
      <c r="R6469" s="7">
        <f>Sales_Data[[#This Row],[Actul Bill Amount]]-Sales_Data[[#This Row],[ShippingCost]]</f>
        <v>110053.8</v>
      </c>
      <c r="S6469">
        <v>914</v>
      </c>
      <c r="T6469">
        <v>446.2</v>
      </c>
      <c r="U6469" t="s">
        <v>44</v>
      </c>
      <c r="V6469">
        <v>2500</v>
      </c>
      <c r="W6469" t="s">
        <v>18</v>
      </c>
      <c r="X6469" t="str">
        <f t="shared" si="203"/>
        <v>Bengaluru</v>
      </c>
    </row>
    <row r="6470" spans="1:24" x14ac:dyDescent="0.4">
      <c r="A6470">
        <v>106469</v>
      </c>
      <c r="B6470" s="5">
        <v>45739.993750000001</v>
      </c>
      <c r="C6470" s="3" t="str">
        <f>TEXT(Sales_Data[[#This Row],[OrderDate]],"mmmm")</f>
        <v>March</v>
      </c>
      <c r="D6470" s="3" t="str">
        <f t="shared" si="202"/>
        <v>2025</v>
      </c>
      <c r="E6470" t="s">
        <v>34</v>
      </c>
      <c r="F6470" t="s">
        <v>24</v>
      </c>
      <c r="G6470" t="s">
        <v>31</v>
      </c>
      <c r="H6470" t="s">
        <v>32</v>
      </c>
      <c r="I6470" t="s">
        <v>100</v>
      </c>
      <c r="J6470">
        <v>65</v>
      </c>
      <c r="K6470">
        <v>45000</v>
      </c>
      <c r="L6470" s="7">
        <f>Sales_Data[[#This Row],[OrderQuantity]] *Sales_Data[[#This Row],[UnitPrice]]</f>
        <v>2925000</v>
      </c>
      <c r="M6470" s="7">
        <f>Sales_Data[[#This Row],[UnitPrice]]-Sales_Data[[#This Row],[UnitCost]]</f>
        <v>13000</v>
      </c>
      <c r="N6470" s="7">
        <f>Sales_Data[[#This Row],[Gross Revenue]]-Sales_Data[[#This Row],[Discount Amount ]]</f>
        <v>2912000</v>
      </c>
      <c r="O6470" s="7">
        <f>Sales_Data[[#This Row],[OrderQuantity]] *Sales_Data[[#This Row],[UnitCost]]</f>
        <v>2080000</v>
      </c>
      <c r="P6470" s="7">
        <f>Sales_Data[[#This Row],[ItemCost]] +Sales_Data[[#This Row],[ShippingCost]]</f>
        <v>2081041.3</v>
      </c>
      <c r="Q6470" s="7">
        <f>Sales_Data[[#This Row],[Gross Revenue]]-Sales_Data[[#This Row],[TotalFinancialCost]]</f>
        <v>843958.7</v>
      </c>
      <c r="R6470" s="7">
        <f>Sales_Data[[#This Row],[Actul Bill Amount]]-Sales_Data[[#This Row],[ShippingCost]]</f>
        <v>2910958.7</v>
      </c>
      <c r="S6470">
        <v>1022</v>
      </c>
      <c r="T6470">
        <v>1041.3</v>
      </c>
      <c r="U6470" t="s">
        <v>26</v>
      </c>
      <c r="V6470">
        <v>32000</v>
      </c>
      <c r="W6470" t="s">
        <v>33</v>
      </c>
      <c r="X6470" t="str">
        <f t="shared" si="203"/>
        <v>Delhi</v>
      </c>
    </row>
    <row r="6471" spans="1:24" x14ac:dyDescent="0.4">
      <c r="A6471">
        <v>106470</v>
      </c>
      <c r="B6471" s="5">
        <v>45732.734722222223</v>
      </c>
      <c r="C6471" s="3" t="str">
        <f>TEXT(Sales_Data[[#This Row],[OrderDate]],"mmmm")</f>
        <v>March</v>
      </c>
      <c r="D6471" s="3" t="str">
        <f t="shared" si="202"/>
        <v>2025</v>
      </c>
      <c r="E6471" t="s">
        <v>34</v>
      </c>
      <c r="F6471" t="s">
        <v>14</v>
      </c>
      <c r="G6471" t="s">
        <v>15</v>
      </c>
      <c r="H6471" t="s">
        <v>32</v>
      </c>
      <c r="I6471" t="s">
        <v>100</v>
      </c>
      <c r="J6471">
        <v>25</v>
      </c>
      <c r="K6471">
        <v>6500</v>
      </c>
      <c r="L6471" s="7">
        <f>Sales_Data[[#This Row],[OrderQuantity]] *Sales_Data[[#This Row],[UnitPrice]]</f>
        <v>162500</v>
      </c>
      <c r="M6471" s="7">
        <f>Sales_Data[[#This Row],[UnitPrice]]-Sales_Data[[#This Row],[UnitCost]]</f>
        <v>2300</v>
      </c>
      <c r="N6471" s="7">
        <f>Sales_Data[[#This Row],[Gross Revenue]]-Sales_Data[[#This Row],[Discount Amount ]]</f>
        <v>160200</v>
      </c>
      <c r="O6471" s="7">
        <f>Sales_Data[[#This Row],[OrderQuantity]] *Sales_Data[[#This Row],[UnitCost]]</f>
        <v>105000</v>
      </c>
      <c r="P6471" s="7">
        <f>Sales_Data[[#This Row],[ItemCost]] +Sales_Data[[#This Row],[ShippingCost]]</f>
        <v>105677.4</v>
      </c>
      <c r="Q6471" s="7">
        <f>Sales_Data[[#This Row],[Gross Revenue]]-Sales_Data[[#This Row],[TotalFinancialCost]]</f>
        <v>56822.600000000006</v>
      </c>
      <c r="R6471" s="7">
        <f>Sales_Data[[#This Row],[Actul Bill Amount]]-Sales_Data[[#This Row],[ShippingCost]]</f>
        <v>159522.6</v>
      </c>
      <c r="S6471">
        <v>1099</v>
      </c>
      <c r="T6471">
        <v>677.4</v>
      </c>
      <c r="U6471" t="s">
        <v>21</v>
      </c>
      <c r="V6471">
        <v>4200</v>
      </c>
      <c r="W6471" t="s">
        <v>33</v>
      </c>
      <c r="X6471" t="str">
        <f t="shared" si="203"/>
        <v>Delhi</v>
      </c>
    </row>
    <row r="6472" spans="1:24" x14ac:dyDescent="0.4">
      <c r="A6472">
        <v>106471</v>
      </c>
      <c r="B6472" s="5">
        <v>45997.199305555558</v>
      </c>
      <c r="C6472" s="3" t="str">
        <f>TEXT(Sales_Data[[#This Row],[OrderDate]],"mmmm")</f>
        <v>December</v>
      </c>
      <c r="D6472" s="3" t="str">
        <f t="shared" si="202"/>
        <v>2025</v>
      </c>
      <c r="E6472" t="s">
        <v>39</v>
      </c>
      <c r="F6472" t="s">
        <v>43</v>
      </c>
      <c r="G6472" t="s">
        <v>15</v>
      </c>
      <c r="H6472" t="s">
        <v>25</v>
      </c>
      <c r="I6472" t="s">
        <v>100</v>
      </c>
      <c r="J6472">
        <v>43</v>
      </c>
      <c r="K6472">
        <v>1800</v>
      </c>
      <c r="L6472" s="7">
        <f>Sales_Data[[#This Row],[OrderQuantity]] *Sales_Data[[#This Row],[UnitPrice]]</f>
        <v>77400</v>
      </c>
      <c r="M6472" s="7">
        <f>Sales_Data[[#This Row],[UnitPrice]]-Sales_Data[[#This Row],[UnitCost]]</f>
        <v>900</v>
      </c>
      <c r="N6472" s="7">
        <f>Sales_Data[[#This Row],[Gross Revenue]]-Sales_Data[[#This Row],[Discount Amount ]]</f>
        <v>76500</v>
      </c>
      <c r="O6472" s="7">
        <f>Sales_Data[[#This Row],[OrderQuantity]] *Sales_Data[[#This Row],[UnitCost]]</f>
        <v>38700</v>
      </c>
      <c r="P6472" s="7">
        <f>Sales_Data[[#This Row],[ItemCost]] +Sales_Data[[#This Row],[ShippingCost]]</f>
        <v>39290.959999999999</v>
      </c>
      <c r="Q6472" s="7">
        <f>Sales_Data[[#This Row],[Gross Revenue]]-Sales_Data[[#This Row],[TotalFinancialCost]]</f>
        <v>38109.040000000001</v>
      </c>
      <c r="R6472" s="7">
        <f>Sales_Data[[#This Row],[Actul Bill Amount]]-Sales_Data[[#This Row],[ShippingCost]]</f>
        <v>75909.039999999994</v>
      </c>
      <c r="S6472">
        <v>1167</v>
      </c>
      <c r="T6472">
        <v>590.96</v>
      </c>
      <c r="U6472" t="s">
        <v>51</v>
      </c>
      <c r="V6472">
        <v>900</v>
      </c>
      <c r="W6472" t="s">
        <v>27</v>
      </c>
      <c r="X6472" t="str">
        <f t="shared" si="203"/>
        <v>Mumbai</v>
      </c>
    </row>
    <row r="6473" spans="1:24" x14ac:dyDescent="0.4">
      <c r="A6473">
        <v>106472</v>
      </c>
      <c r="B6473" s="5">
        <v>45849.029166666667</v>
      </c>
      <c r="C6473" s="3" t="str">
        <f>TEXT(Sales_Data[[#This Row],[OrderDate]],"mmmm")</f>
        <v>July</v>
      </c>
      <c r="D6473" s="3" t="str">
        <f t="shared" si="202"/>
        <v>2025</v>
      </c>
      <c r="E6473" t="s">
        <v>50</v>
      </c>
      <c r="F6473" t="s">
        <v>35</v>
      </c>
      <c r="G6473" t="s">
        <v>15</v>
      </c>
      <c r="H6473" t="s">
        <v>20</v>
      </c>
      <c r="I6473" t="s">
        <v>100</v>
      </c>
      <c r="J6473">
        <v>18</v>
      </c>
      <c r="K6473">
        <v>8500</v>
      </c>
      <c r="L6473" s="7">
        <f>Sales_Data[[#This Row],[OrderQuantity]] *Sales_Data[[#This Row],[UnitPrice]]</f>
        <v>153000</v>
      </c>
      <c r="M6473" s="7">
        <f>Sales_Data[[#This Row],[UnitPrice]]-Sales_Data[[#This Row],[UnitCost]]</f>
        <v>3000</v>
      </c>
      <c r="N6473" s="7">
        <f>Sales_Data[[#This Row],[Gross Revenue]]-Sales_Data[[#This Row],[Discount Amount ]]</f>
        <v>150000</v>
      </c>
      <c r="O6473" s="7">
        <f>Sales_Data[[#This Row],[OrderQuantity]] *Sales_Data[[#This Row],[UnitCost]]</f>
        <v>99000</v>
      </c>
      <c r="P6473" s="7">
        <f>Sales_Data[[#This Row],[ItemCost]] +Sales_Data[[#This Row],[ShippingCost]]</f>
        <v>99467.72</v>
      </c>
      <c r="Q6473" s="7">
        <f>Sales_Data[[#This Row],[Gross Revenue]]-Sales_Data[[#This Row],[TotalFinancialCost]]</f>
        <v>53532.28</v>
      </c>
      <c r="R6473" s="7">
        <f>Sales_Data[[#This Row],[Actul Bill Amount]]-Sales_Data[[#This Row],[ShippingCost]]</f>
        <v>149532.28</v>
      </c>
      <c r="S6473">
        <v>657</v>
      </c>
      <c r="T6473">
        <v>467.72</v>
      </c>
      <c r="U6473" t="s">
        <v>49</v>
      </c>
      <c r="V6473">
        <v>5500</v>
      </c>
      <c r="W6473" t="s">
        <v>22</v>
      </c>
      <c r="X6473" t="str">
        <f t="shared" si="203"/>
        <v>Nagpur</v>
      </c>
    </row>
    <row r="6474" spans="1:24" x14ac:dyDescent="0.4">
      <c r="A6474">
        <v>106473</v>
      </c>
      <c r="B6474" s="5">
        <v>45982.038194444445</v>
      </c>
      <c r="C6474" s="3" t="str">
        <f>TEXT(Sales_Data[[#This Row],[OrderDate]],"mmmm")</f>
        <v>November</v>
      </c>
      <c r="D6474" s="3" t="str">
        <f t="shared" si="202"/>
        <v>2025</v>
      </c>
      <c r="E6474" t="s">
        <v>13</v>
      </c>
      <c r="F6474" t="s">
        <v>55</v>
      </c>
      <c r="G6474" t="s">
        <v>29</v>
      </c>
      <c r="H6474" t="s">
        <v>37</v>
      </c>
      <c r="I6474" t="s">
        <v>100</v>
      </c>
      <c r="J6474">
        <v>14</v>
      </c>
      <c r="K6474">
        <v>850</v>
      </c>
      <c r="L6474" s="7">
        <f>Sales_Data[[#This Row],[OrderQuantity]] *Sales_Data[[#This Row],[UnitPrice]]</f>
        <v>11900</v>
      </c>
      <c r="M6474" s="7">
        <f>Sales_Data[[#This Row],[UnitPrice]]-Sales_Data[[#This Row],[UnitCost]]</f>
        <v>300</v>
      </c>
      <c r="N6474" s="7">
        <f>Sales_Data[[#This Row],[Gross Revenue]]-Sales_Data[[#This Row],[Discount Amount ]]</f>
        <v>11600</v>
      </c>
      <c r="O6474" s="7">
        <f>Sales_Data[[#This Row],[OrderQuantity]] *Sales_Data[[#This Row],[UnitCost]]</f>
        <v>7700</v>
      </c>
      <c r="P6474" s="7">
        <f>Sales_Data[[#This Row],[ItemCost]] +Sales_Data[[#This Row],[ShippingCost]]</f>
        <v>8446.77</v>
      </c>
      <c r="Q6474" s="7">
        <f>Sales_Data[[#This Row],[Gross Revenue]]-Sales_Data[[#This Row],[TotalFinancialCost]]</f>
        <v>3453.2299999999996</v>
      </c>
      <c r="R6474" s="7">
        <f>Sales_Data[[#This Row],[Actul Bill Amount]]-Sales_Data[[#This Row],[ShippingCost]]</f>
        <v>10853.23</v>
      </c>
      <c r="S6474">
        <v>569</v>
      </c>
      <c r="T6474">
        <v>746.77</v>
      </c>
      <c r="U6474" t="s">
        <v>56</v>
      </c>
      <c r="V6474">
        <v>550</v>
      </c>
      <c r="W6474" t="s">
        <v>38</v>
      </c>
      <c r="X6474" t="str">
        <f t="shared" si="203"/>
        <v>Kolkata</v>
      </c>
    </row>
    <row r="6475" spans="1:24" x14ac:dyDescent="0.4">
      <c r="A6475">
        <v>106474</v>
      </c>
      <c r="B6475" s="5">
        <v>45871.113194444442</v>
      </c>
      <c r="C6475" s="3" t="str">
        <f>TEXT(Sales_Data[[#This Row],[OrderDate]],"mmmm")</f>
        <v>August</v>
      </c>
      <c r="D6475" s="3" t="str">
        <f t="shared" si="202"/>
        <v>2025</v>
      </c>
      <c r="E6475" t="s">
        <v>50</v>
      </c>
      <c r="F6475" t="s">
        <v>35</v>
      </c>
      <c r="G6475" t="s">
        <v>29</v>
      </c>
      <c r="H6475" t="s">
        <v>16</v>
      </c>
      <c r="I6475" t="s">
        <v>100</v>
      </c>
      <c r="J6475">
        <v>79</v>
      </c>
      <c r="K6475">
        <v>12000</v>
      </c>
      <c r="L6475" s="7">
        <f>Sales_Data[[#This Row],[OrderQuantity]] *Sales_Data[[#This Row],[UnitPrice]]</f>
        <v>948000</v>
      </c>
      <c r="M6475" s="7">
        <f>Sales_Data[[#This Row],[UnitPrice]]-Sales_Data[[#This Row],[UnitCost]]</f>
        <v>4000</v>
      </c>
      <c r="N6475" s="7">
        <f>Sales_Data[[#This Row],[Gross Revenue]]-Sales_Data[[#This Row],[Discount Amount ]]</f>
        <v>944000</v>
      </c>
      <c r="O6475" s="7">
        <f>Sales_Data[[#This Row],[OrderQuantity]] *Sales_Data[[#This Row],[UnitCost]]</f>
        <v>632000</v>
      </c>
      <c r="P6475" s="7">
        <f>Sales_Data[[#This Row],[ItemCost]] +Sales_Data[[#This Row],[ShippingCost]]</f>
        <v>632693.93000000005</v>
      </c>
      <c r="Q6475" s="7">
        <f>Sales_Data[[#This Row],[Gross Revenue]]-Sales_Data[[#This Row],[TotalFinancialCost]]</f>
        <v>315306.06999999995</v>
      </c>
      <c r="R6475" s="7">
        <f>Sales_Data[[#This Row],[Actul Bill Amount]]-Sales_Data[[#This Row],[ShippingCost]]</f>
        <v>943306.07</v>
      </c>
      <c r="S6475">
        <v>822</v>
      </c>
      <c r="T6475">
        <v>693.93</v>
      </c>
      <c r="U6475" t="s">
        <v>36</v>
      </c>
      <c r="V6475">
        <v>8000</v>
      </c>
      <c r="W6475" t="s">
        <v>18</v>
      </c>
      <c r="X6475" t="str">
        <f t="shared" si="203"/>
        <v>Bengaluru</v>
      </c>
    </row>
    <row r="6476" spans="1:24" x14ac:dyDescent="0.4">
      <c r="A6476">
        <v>106475</v>
      </c>
      <c r="B6476" s="5">
        <v>45972.700694444444</v>
      </c>
      <c r="C6476" s="3" t="str">
        <f>TEXT(Sales_Data[[#This Row],[OrderDate]],"mmmm")</f>
        <v>November</v>
      </c>
      <c r="D6476" s="3" t="str">
        <f t="shared" si="202"/>
        <v>2025</v>
      </c>
      <c r="E6476" t="s">
        <v>45</v>
      </c>
      <c r="F6476" t="s">
        <v>14</v>
      </c>
      <c r="G6476" t="s">
        <v>31</v>
      </c>
      <c r="H6476" t="s">
        <v>32</v>
      </c>
      <c r="I6476" t="s">
        <v>100</v>
      </c>
      <c r="J6476">
        <v>39</v>
      </c>
      <c r="K6476">
        <v>3200</v>
      </c>
      <c r="L6476" s="7">
        <f>Sales_Data[[#This Row],[OrderQuantity]] *Sales_Data[[#This Row],[UnitPrice]]</f>
        <v>124800</v>
      </c>
      <c r="M6476" s="7">
        <f>Sales_Data[[#This Row],[UnitPrice]]-Sales_Data[[#This Row],[UnitCost]]</f>
        <v>1200</v>
      </c>
      <c r="N6476" s="7">
        <f>Sales_Data[[#This Row],[Gross Revenue]]-Sales_Data[[#This Row],[Discount Amount ]]</f>
        <v>123600</v>
      </c>
      <c r="O6476" s="7">
        <f>Sales_Data[[#This Row],[OrderQuantity]] *Sales_Data[[#This Row],[UnitCost]]</f>
        <v>78000</v>
      </c>
      <c r="P6476" s="7">
        <f>Sales_Data[[#This Row],[ItemCost]] +Sales_Data[[#This Row],[ShippingCost]]</f>
        <v>78732.13</v>
      </c>
      <c r="Q6476" s="7">
        <f>Sales_Data[[#This Row],[Gross Revenue]]-Sales_Data[[#This Row],[TotalFinancialCost]]</f>
        <v>46067.869999999995</v>
      </c>
      <c r="R6476" s="7">
        <f>Sales_Data[[#This Row],[Actul Bill Amount]]-Sales_Data[[#This Row],[ShippingCost]]</f>
        <v>122867.87</v>
      </c>
      <c r="S6476">
        <v>1199</v>
      </c>
      <c r="T6476">
        <v>732.13</v>
      </c>
      <c r="U6476" t="s">
        <v>17</v>
      </c>
      <c r="V6476">
        <v>2000</v>
      </c>
      <c r="W6476" t="s">
        <v>33</v>
      </c>
      <c r="X6476" t="str">
        <f t="shared" si="203"/>
        <v>Delhi</v>
      </c>
    </row>
    <row r="6477" spans="1:24" x14ac:dyDescent="0.4">
      <c r="A6477">
        <v>106476</v>
      </c>
      <c r="B6477" s="5">
        <v>45975.905555555553</v>
      </c>
      <c r="C6477" s="3" t="str">
        <f>TEXT(Sales_Data[[#This Row],[OrderDate]],"mmmm")</f>
        <v>November</v>
      </c>
      <c r="D6477" s="3" t="str">
        <f t="shared" si="202"/>
        <v>2025</v>
      </c>
      <c r="E6477" t="s">
        <v>19</v>
      </c>
      <c r="F6477" t="s">
        <v>24</v>
      </c>
      <c r="G6477" t="s">
        <v>31</v>
      </c>
      <c r="H6477" t="s">
        <v>32</v>
      </c>
      <c r="I6477" t="s">
        <v>100</v>
      </c>
      <c r="J6477">
        <v>29</v>
      </c>
      <c r="K6477">
        <v>45000</v>
      </c>
      <c r="L6477" s="7">
        <f>Sales_Data[[#This Row],[OrderQuantity]] *Sales_Data[[#This Row],[UnitPrice]]</f>
        <v>1305000</v>
      </c>
      <c r="M6477" s="7">
        <f>Sales_Data[[#This Row],[UnitPrice]]-Sales_Data[[#This Row],[UnitCost]]</f>
        <v>13000</v>
      </c>
      <c r="N6477" s="7">
        <f>Sales_Data[[#This Row],[Gross Revenue]]-Sales_Data[[#This Row],[Discount Amount ]]</f>
        <v>1292000</v>
      </c>
      <c r="O6477" s="7">
        <f>Sales_Data[[#This Row],[OrderQuantity]] *Sales_Data[[#This Row],[UnitCost]]</f>
        <v>928000</v>
      </c>
      <c r="P6477" s="7">
        <f>Sales_Data[[#This Row],[ItemCost]] +Sales_Data[[#This Row],[ShippingCost]]</f>
        <v>929659.56</v>
      </c>
      <c r="Q6477" s="7">
        <f>Sales_Data[[#This Row],[Gross Revenue]]-Sales_Data[[#This Row],[TotalFinancialCost]]</f>
        <v>375340.43999999994</v>
      </c>
      <c r="R6477" s="7">
        <f>Sales_Data[[#This Row],[Actul Bill Amount]]-Sales_Data[[#This Row],[ShippingCost]]</f>
        <v>1290340.44</v>
      </c>
      <c r="S6477">
        <v>553</v>
      </c>
      <c r="T6477">
        <v>1659.56</v>
      </c>
      <c r="U6477" t="s">
        <v>26</v>
      </c>
      <c r="V6477">
        <v>32000</v>
      </c>
      <c r="W6477" t="s">
        <v>33</v>
      </c>
      <c r="X6477" t="str">
        <f t="shared" si="203"/>
        <v>Delhi</v>
      </c>
    </row>
    <row r="6478" spans="1:24" x14ac:dyDescent="0.4">
      <c r="A6478">
        <v>106477</v>
      </c>
      <c r="B6478" s="5">
        <v>45801.88958333333</v>
      </c>
      <c r="C6478" s="3" t="str">
        <f>TEXT(Sales_Data[[#This Row],[OrderDate]],"mmmm")</f>
        <v>May</v>
      </c>
      <c r="D6478" s="3" t="str">
        <f t="shared" si="202"/>
        <v>2025</v>
      </c>
      <c r="E6478" t="s">
        <v>45</v>
      </c>
      <c r="F6478" t="s">
        <v>14</v>
      </c>
      <c r="G6478" t="s">
        <v>29</v>
      </c>
      <c r="H6478" t="s">
        <v>32</v>
      </c>
      <c r="I6478" t="s">
        <v>100</v>
      </c>
      <c r="J6478">
        <v>73</v>
      </c>
      <c r="K6478">
        <v>3200</v>
      </c>
      <c r="L6478" s="7">
        <f>Sales_Data[[#This Row],[OrderQuantity]] *Sales_Data[[#This Row],[UnitPrice]]</f>
        <v>233600</v>
      </c>
      <c r="M6478" s="7">
        <f>Sales_Data[[#This Row],[UnitPrice]]-Sales_Data[[#This Row],[UnitCost]]</f>
        <v>1200</v>
      </c>
      <c r="N6478" s="7">
        <f>Sales_Data[[#This Row],[Gross Revenue]]-Sales_Data[[#This Row],[Discount Amount ]]</f>
        <v>232400</v>
      </c>
      <c r="O6478" s="7">
        <f>Sales_Data[[#This Row],[OrderQuantity]] *Sales_Data[[#This Row],[UnitCost]]</f>
        <v>146000</v>
      </c>
      <c r="P6478" s="7">
        <f>Sales_Data[[#This Row],[ItemCost]] +Sales_Data[[#This Row],[ShippingCost]]</f>
        <v>148034.64000000001</v>
      </c>
      <c r="Q6478" s="7">
        <f>Sales_Data[[#This Row],[Gross Revenue]]-Sales_Data[[#This Row],[TotalFinancialCost]]</f>
        <v>85565.359999999986</v>
      </c>
      <c r="R6478" s="7">
        <f>Sales_Data[[#This Row],[Actul Bill Amount]]-Sales_Data[[#This Row],[ShippingCost]]</f>
        <v>230365.36</v>
      </c>
      <c r="S6478">
        <v>861</v>
      </c>
      <c r="T6478">
        <v>2034.64</v>
      </c>
      <c r="U6478" t="s">
        <v>17</v>
      </c>
      <c r="V6478">
        <v>2000</v>
      </c>
      <c r="W6478" t="s">
        <v>33</v>
      </c>
      <c r="X6478" t="str">
        <f t="shared" si="203"/>
        <v>Delhi</v>
      </c>
    </row>
    <row r="6479" spans="1:24" x14ac:dyDescent="0.4">
      <c r="A6479">
        <v>106478</v>
      </c>
      <c r="B6479" s="5">
        <v>45873.859027777777</v>
      </c>
      <c r="C6479" s="3" t="str">
        <f>TEXT(Sales_Data[[#This Row],[OrderDate]],"mmmm")</f>
        <v>August</v>
      </c>
      <c r="D6479" s="3" t="str">
        <f t="shared" si="202"/>
        <v>2025</v>
      </c>
      <c r="E6479" t="s">
        <v>13</v>
      </c>
      <c r="F6479" t="s">
        <v>40</v>
      </c>
      <c r="G6479" t="s">
        <v>29</v>
      </c>
      <c r="H6479" t="s">
        <v>16</v>
      </c>
      <c r="I6479" t="s">
        <v>100</v>
      </c>
      <c r="J6479">
        <v>31</v>
      </c>
      <c r="K6479">
        <v>1500</v>
      </c>
      <c r="L6479" s="7">
        <f>Sales_Data[[#This Row],[OrderQuantity]] *Sales_Data[[#This Row],[UnitPrice]]</f>
        <v>46500</v>
      </c>
      <c r="M6479" s="7">
        <f>Sales_Data[[#This Row],[UnitPrice]]-Sales_Data[[#This Row],[UnitCost]]</f>
        <v>700</v>
      </c>
      <c r="N6479" s="7">
        <f>Sales_Data[[#This Row],[Gross Revenue]]-Sales_Data[[#This Row],[Discount Amount ]]</f>
        <v>45800</v>
      </c>
      <c r="O6479" s="7">
        <f>Sales_Data[[#This Row],[OrderQuantity]] *Sales_Data[[#This Row],[UnitCost]]</f>
        <v>24800</v>
      </c>
      <c r="P6479" s="7">
        <f>Sales_Data[[#This Row],[ItemCost]] +Sales_Data[[#This Row],[ShippingCost]]</f>
        <v>26984.6</v>
      </c>
      <c r="Q6479" s="7">
        <f>Sales_Data[[#This Row],[Gross Revenue]]-Sales_Data[[#This Row],[TotalFinancialCost]]</f>
        <v>19515.400000000001</v>
      </c>
      <c r="R6479" s="7">
        <f>Sales_Data[[#This Row],[Actul Bill Amount]]-Sales_Data[[#This Row],[ShippingCost]]</f>
        <v>43615.4</v>
      </c>
      <c r="S6479">
        <v>591</v>
      </c>
      <c r="T6479">
        <v>2184.6</v>
      </c>
      <c r="U6479" t="s">
        <v>52</v>
      </c>
      <c r="V6479">
        <v>800</v>
      </c>
      <c r="W6479" t="s">
        <v>18</v>
      </c>
      <c r="X6479" t="str">
        <f t="shared" si="203"/>
        <v>Bengaluru</v>
      </c>
    </row>
    <row r="6480" spans="1:24" x14ac:dyDescent="0.4">
      <c r="A6480">
        <v>106479</v>
      </c>
      <c r="B6480" s="5">
        <v>46018.565972222219</v>
      </c>
      <c r="C6480" s="3" t="str">
        <f>TEXT(Sales_Data[[#This Row],[OrderDate]],"mmmm")</f>
        <v>December</v>
      </c>
      <c r="D6480" s="3" t="str">
        <f t="shared" si="202"/>
        <v>2025</v>
      </c>
      <c r="E6480" t="s">
        <v>45</v>
      </c>
      <c r="F6480" t="s">
        <v>46</v>
      </c>
      <c r="G6480" t="s">
        <v>31</v>
      </c>
      <c r="H6480" t="s">
        <v>37</v>
      </c>
      <c r="I6480" t="s">
        <v>100</v>
      </c>
      <c r="J6480">
        <v>3</v>
      </c>
      <c r="K6480">
        <v>15000</v>
      </c>
      <c r="L6480" s="7">
        <f>Sales_Data[[#This Row],[OrderQuantity]] *Sales_Data[[#This Row],[UnitPrice]]</f>
        <v>45000</v>
      </c>
      <c r="M6480" s="7">
        <f>Sales_Data[[#This Row],[UnitPrice]]-Sales_Data[[#This Row],[UnitCost]]</f>
        <v>5500</v>
      </c>
      <c r="N6480" s="7">
        <f>Sales_Data[[#This Row],[Gross Revenue]]-Sales_Data[[#This Row],[Discount Amount ]]</f>
        <v>39500</v>
      </c>
      <c r="O6480" s="7">
        <f>Sales_Data[[#This Row],[OrderQuantity]] *Sales_Data[[#This Row],[UnitCost]]</f>
        <v>28500</v>
      </c>
      <c r="P6480" s="7">
        <f>Sales_Data[[#This Row],[ItemCost]] +Sales_Data[[#This Row],[ShippingCost]]</f>
        <v>31044.38</v>
      </c>
      <c r="Q6480" s="7">
        <f>Sales_Data[[#This Row],[Gross Revenue]]-Sales_Data[[#This Row],[TotalFinancialCost]]</f>
        <v>13955.619999999999</v>
      </c>
      <c r="R6480" s="7">
        <f>Sales_Data[[#This Row],[Actul Bill Amount]]-Sales_Data[[#This Row],[ShippingCost]]</f>
        <v>36955.620000000003</v>
      </c>
      <c r="S6480">
        <v>880</v>
      </c>
      <c r="T6480">
        <v>2544.38</v>
      </c>
      <c r="U6480" t="s">
        <v>53</v>
      </c>
      <c r="V6480">
        <v>9500</v>
      </c>
      <c r="W6480" t="s">
        <v>38</v>
      </c>
      <c r="X6480" t="str">
        <f t="shared" si="203"/>
        <v>Kolkata</v>
      </c>
    </row>
    <row r="6481" spans="1:24" x14ac:dyDescent="0.4">
      <c r="A6481">
        <v>106480</v>
      </c>
      <c r="B6481" s="5">
        <v>45981.369444444441</v>
      </c>
      <c r="C6481" s="3" t="str">
        <f>TEXT(Sales_Data[[#This Row],[OrderDate]],"mmmm")</f>
        <v>November</v>
      </c>
      <c r="D6481" s="3" t="str">
        <f t="shared" si="202"/>
        <v>2025</v>
      </c>
      <c r="E6481" t="s">
        <v>42</v>
      </c>
      <c r="F6481" t="s">
        <v>14</v>
      </c>
      <c r="G6481" t="s">
        <v>29</v>
      </c>
      <c r="H6481" t="s">
        <v>32</v>
      </c>
      <c r="I6481" t="s">
        <v>100</v>
      </c>
      <c r="J6481">
        <v>67</v>
      </c>
      <c r="K6481">
        <v>3200</v>
      </c>
      <c r="L6481" s="7">
        <f>Sales_Data[[#This Row],[OrderQuantity]] *Sales_Data[[#This Row],[UnitPrice]]</f>
        <v>214400</v>
      </c>
      <c r="M6481" s="7">
        <f>Sales_Data[[#This Row],[UnitPrice]]-Sales_Data[[#This Row],[UnitCost]]</f>
        <v>1200</v>
      </c>
      <c r="N6481" s="7">
        <f>Sales_Data[[#This Row],[Gross Revenue]]-Sales_Data[[#This Row],[Discount Amount ]]</f>
        <v>213200</v>
      </c>
      <c r="O6481" s="7">
        <f>Sales_Data[[#This Row],[OrderQuantity]] *Sales_Data[[#This Row],[UnitCost]]</f>
        <v>134000</v>
      </c>
      <c r="P6481" s="7">
        <f>Sales_Data[[#This Row],[ItemCost]] +Sales_Data[[#This Row],[ShippingCost]]</f>
        <v>135039.5</v>
      </c>
      <c r="Q6481" s="7">
        <f>Sales_Data[[#This Row],[Gross Revenue]]-Sales_Data[[#This Row],[TotalFinancialCost]]</f>
        <v>79360.5</v>
      </c>
      <c r="R6481" s="7">
        <f>Sales_Data[[#This Row],[Actul Bill Amount]]-Sales_Data[[#This Row],[ShippingCost]]</f>
        <v>212160.5</v>
      </c>
      <c r="S6481">
        <v>378</v>
      </c>
      <c r="T6481">
        <v>1039.5</v>
      </c>
      <c r="U6481" t="s">
        <v>17</v>
      </c>
      <c r="V6481">
        <v>2000</v>
      </c>
      <c r="W6481" t="s">
        <v>33</v>
      </c>
      <c r="X6481" t="str">
        <f t="shared" si="203"/>
        <v>Delhi</v>
      </c>
    </row>
    <row r="6482" spans="1:24" x14ac:dyDescent="0.4">
      <c r="A6482">
        <v>106481</v>
      </c>
      <c r="B6482" s="5">
        <v>45672.135416666664</v>
      </c>
      <c r="C6482" s="3" t="str">
        <f>TEXT(Sales_Data[[#This Row],[OrderDate]],"mmmm")</f>
        <v>January</v>
      </c>
      <c r="D6482" s="3" t="str">
        <f t="shared" si="202"/>
        <v>2025</v>
      </c>
      <c r="E6482" t="s">
        <v>34</v>
      </c>
      <c r="F6482" t="s">
        <v>40</v>
      </c>
      <c r="G6482" t="s">
        <v>15</v>
      </c>
      <c r="H6482" t="s">
        <v>20</v>
      </c>
      <c r="I6482" t="s">
        <v>100</v>
      </c>
      <c r="J6482">
        <v>63</v>
      </c>
      <c r="K6482">
        <v>1500</v>
      </c>
      <c r="L6482" s="7">
        <f>Sales_Data[[#This Row],[OrderQuantity]] *Sales_Data[[#This Row],[UnitPrice]]</f>
        <v>94500</v>
      </c>
      <c r="M6482" s="7">
        <f>Sales_Data[[#This Row],[UnitPrice]]-Sales_Data[[#This Row],[UnitCost]]</f>
        <v>700</v>
      </c>
      <c r="N6482" s="7">
        <f>Sales_Data[[#This Row],[Gross Revenue]]-Sales_Data[[#This Row],[Discount Amount ]]</f>
        <v>93800</v>
      </c>
      <c r="O6482" s="7">
        <f>Sales_Data[[#This Row],[OrderQuantity]] *Sales_Data[[#This Row],[UnitCost]]</f>
        <v>50400</v>
      </c>
      <c r="P6482" s="7">
        <f>Sales_Data[[#This Row],[ItemCost]] +Sales_Data[[#This Row],[ShippingCost]]</f>
        <v>50777.26</v>
      </c>
      <c r="Q6482" s="7">
        <f>Sales_Data[[#This Row],[Gross Revenue]]-Sales_Data[[#This Row],[TotalFinancialCost]]</f>
        <v>43722.74</v>
      </c>
      <c r="R6482" s="7">
        <f>Sales_Data[[#This Row],[Actul Bill Amount]]-Sales_Data[[#This Row],[ShippingCost]]</f>
        <v>93422.74</v>
      </c>
      <c r="S6482">
        <v>689</v>
      </c>
      <c r="T6482">
        <v>377.26</v>
      </c>
      <c r="U6482" t="s">
        <v>52</v>
      </c>
      <c r="V6482">
        <v>800</v>
      </c>
      <c r="W6482" t="s">
        <v>22</v>
      </c>
      <c r="X6482" t="str">
        <f t="shared" si="203"/>
        <v>Nagpur</v>
      </c>
    </row>
    <row r="6483" spans="1:24" x14ac:dyDescent="0.4">
      <c r="A6483">
        <v>106482</v>
      </c>
      <c r="B6483" s="5">
        <v>45874.752083333333</v>
      </c>
      <c r="C6483" s="3" t="str">
        <f>TEXT(Sales_Data[[#This Row],[OrderDate]],"mmmm")</f>
        <v>August</v>
      </c>
      <c r="D6483" s="3" t="str">
        <f t="shared" si="202"/>
        <v>2025</v>
      </c>
      <c r="E6483" t="s">
        <v>34</v>
      </c>
      <c r="F6483" t="s">
        <v>43</v>
      </c>
      <c r="G6483" t="s">
        <v>15</v>
      </c>
      <c r="H6483" t="s">
        <v>20</v>
      </c>
      <c r="I6483" t="s">
        <v>100</v>
      </c>
      <c r="J6483">
        <v>87</v>
      </c>
      <c r="K6483">
        <v>2800</v>
      </c>
      <c r="L6483" s="7">
        <f>Sales_Data[[#This Row],[OrderQuantity]] *Sales_Data[[#This Row],[UnitPrice]]</f>
        <v>243600</v>
      </c>
      <c r="M6483" s="7">
        <f>Sales_Data[[#This Row],[UnitPrice]]-Sales_Data[[#This Row],[UnitCost]]</f>
        <v>1300</v>
      </c>
      <c r="N6483" s="7">
        <f>Sales_Data[[#This Row],[Gross Revenue]]-Sales_Data[[#This Row],[Discount Amount ]]</f>
        <v>242300</v>
      </c>
      <c r="O6483" s="7">
        <f>Sales_Data[[#This Row],[OrderQuantity]] *Sales_Data[[#This Row],[UnitCost]]</f>
        <v>130500</v>
      </c>
      <c r="P6483" s="7">
        <f>Sales_Data[[#This Row],[ItemCost]] +Sales_Data[[#This Row],[ShippingCost]]</f>
        <v>131011.88</v>
      </c>
      <c r="Q6483" s="7">
        <f>Sales_Data[[#This Row],[Gross Revenue]]-Sales_Data[[#This Row],[TotalFinancialCost]]</f>
        <v>112588.12</v>
      </c>
      <c r="R6483" s="7">
        <f>Sales_Data[[#This Row],[Actul Bill Amount]]-Sales_Data[[#This Row],[ShippingCost]]</f>
        <v>241788.12</v>
      </c>
      <c r="S6483">
        <v>1058</v>
      </c>
      <c r="T6483">
        <v>511.88</v>
      </c>
      <c r="U6483" t="s">
        <v>61</v>
      </c>
      <c r="V6483">
        <v>1500</v>
      </c>
      <c r="W6483" t="s">
        <v>22</v>
      </c>
      <c r="X6483" t="str">
        <f t="shared" si="203"/>
        <v>Nagpur</v>
      </c>
    </row>
    <row r="6484" spans="1:24" x14ac:dyDescent="0.4">
      <c r="A6484">
        <v>106483</v>
      </c>
      <c r="B6484" s="5">
        <v>45692.111805555556</v>
      </c>
      <c r="C6484" s="3" t="str">
        <f>TEXT(Sales_Data[[#This Row],[OrderDate]],"mmmm")</f>
        <v>February</v>
      </c>
      <c r="D6484" s="3" t="str">
        <f t="shared" si="202"/>
        <v>2025</v>
      </c>
      <c r="E6484" t="s">
        <v>39</v>
      </c>
      <c r="F6484" t="s">
        <v>14</v>
      </c>
      <c r="G6484" t="s">
        <v>31</v>
      </c>
      <c r="H6484" t="s">
        <v>20</v>
      </c>
      <c r="I6484" t="s">
        <v>100</v>
      </c>
      <c r="J6484">
        <v>12</v>
      </c>
      <c r="K6484">
        <v>3200</v>
      </c>
      <c r="L6484" s="7">
        <f>Sales_Data[[#This Row],[OrderQuantity]] *Sales_Data[[#This Row],[UnitPrice]]</f>
        <v>38400</v>
      </c>
      <c r="M6484" s="7">
        <f>Sales_Data[[#This Row],[UnitPrice]]-Sales_Data[[#This Row],[UnitCost]]</f>
        <v>1200</v>
      </c>
      <c r="N6484" s="7">
        <f>Sales_Data[[#This Row],[Gross Revenue]]-Sales_Data[[#This Row],[Discount Amount ]]</f>
        <v>37200</v>
      </c>
      <c r="O6484" s="7">
        <f>Sales_Data[[#This Row],[OrderQuantity]] *Sales_Data[[#This Row],[UnitCost]]</f>
        <v>24000</v>
      </c>
      <c r="P6484" s="7">
        <f>Sales_Data[[#This Row],[ItemCost]] +Sales_Data[[#This Row],[ShippingCost]]</f>
        <v>24372.86</v>
      </c>
      <c r="Q6484" s="7">
        <f>Sales_Data[[#This Row],[Gross Revenue]]-Sales_Data[[#This Row],[TotalFinancialCost]]</f>
        <v>14027.14</v>
      </c>
      <c r="R6484" s="7">
        <f>Sales_Data[[#This Row],[Actul Bill Amount]]-Sales_Data[[#This Row],[ShippingCost]]</f>
        <v>36827.14</v>
      </c>
      <c r="S6484">
        <v>944</v>
      </c>
      <c r="T6484">
        <v>372.86</v>
      </c>
      <c r="U6484" t="s">
        <v>17</v>
      </c>
      <c r="V6484">
        <v>2000</v>
      </c>
      <c r="W6484" t="s">
        <v>22</v>
      </c>
      <c r="X6484" t="str">
        <f t="shared" si="203"/>
        <v>Nagpur</v>
      </c>
    </row>
    <row r="6485" spans="1:24" x14ac:dyDescent="0.4">
      <c r="A6485">
        <v>106484</v>
      </c>
      <c r="B6485" s="5">
        <v>45840.004861111112</v>
      </c>
      <c r="C6485" s="3" t="str">
        <f>TEXT(Sales_Data[[#This Row],[OrderDate]],"mmmm")</f>
        <v>July</v>
      </c>
      <c r="D6485" s="3" t="str">
        <f t="shared" si="202"/>
        <v>2025</v>
      </c>
      <c r="E6485" t="s">
        <v>39</v>
      </c>
      <c r="F6485" t="s">
        <v>35</v>
      </c>
      <c r="G6485" t="s">
        <v>31</v>
      </c>
      <c r="H6485" t="s">
        <v>37</v>
      </c>
      <c r="I6485" t="s">
        <v>100</v>
      </c>
      <c r="J6485">
        <v>30</v>
      </c>
      <c r="K6485">
        <v>12000</v>
      </c>
      <c r="L6485" s="7">
        <f>Sales_Data[[#This Row],[OrderQuantity]] *Sales_Data[[#This Row],[UnitPrice]]</f>
        <v>360000</v>
      </c>
      <c r="M6485" s="7">
        <f>Sales_Data[[#This Row],[UnitPrice]]-Sales_Data[[#This Row],[UnitCost]]</f>
        <v>4000</v>
      </c>
      <c r="N6485" s="7">
        <f>Sales_Data[[#This Row],[Gross Revenue]]-Sales_Data[[#This Row],[Discount Amount ]]</f>
        <v>356000</v>
      </c>
      <c r="O6485" s="7">
        <f>Sales_Data[[#This Row],[OrderQuantity]] *Sales_Data[[#This Row],[UnitCost]]</f>
        <v>240000</v>
      </c>
      <c r="P6485" s="7">
        <f>Sales_Data[[#This Row],[ItemCost]] +Sales_Data[[#This Row],[ShippingCost]]</f>
        <v>240588.46</v>
      </c>
      <c r="Q6485" s="7">
        <f>Sales_Data[[#This Row],[Gross Revenue]]-Sales_Data[[#This Row],[TotalFinancialCost]]</f>
        <v>119411.54000000001</v>
      </c>
      <c r="R6485" s="7">
        <f>Sales_Data[[#This Row],[Actul Bill Amount]]-Sales_Data[[#This Row],[ShippingCost]]</f>
        <v>355411.54</v>
      </c>
      <c r="S6485">
        <v>570</v>
      </c>
      <c r="T6485">
        <v>588.46</v>
      </c>
      <c r="U6485" t="s">
        <v>36</v>
      </c>
      <c r="V6485">
        <v>8000</v>
      </c>
      <c r="W6485" t="s">
        <v>38</v>
      </c>
      <c r="X6485" t="str">
        <f t="shared" si="203"/>
        <v>Kolkata</v>
      </c>
    </row>
    <row r="6486" spans="1:24" x14ac:dyDescent="0.4">
      <c r="A6486">
        <v>106485</v>
      </c>
      <c r="B6486" s="5">
        <v>45927.163888888892</v>
      </c>
      <c r="C6486" s="3" t="str">
        <f>TEXT(Sales_Data[[#This Row],[OrderDate]],"mmmm")</f>
        <v>September</v>
      </c>
      <c r="D6486" s="3" t="str">
        <f t="shared" si="202"/>
        <v>2025</v>
      </c>
      <c r="E6486" t="s">
        <v>48</v>
      </c>
      <c r="F6486" t="s">
        <v>55</v>
      </c>
      <c r="G6486" t="s">
        <v>15</v>
      </c>
      <c r="H6486" t="s">
        <v>32</v>
      </c>
      <c r="I6486" t="s">
        <v>100</v>
      </c>
      <c r="J6486">
        <v>31</v>
      </c>
      <c r="K6486">
        <v>600</v>
      </c>
      <c r="L6486" s="7">
        <f>Sales_Data[[#This Row],[OrderQuantity]] *Sales_Data[[#This Row],[UnitPrice]]</f>
        <v>18600</v>
      </c>
      <c r="M6486" s="7">
        <f>Sales_Data[[#This Row],[UnitPrice]]-Sales_Data[[#This Row],[UnitCost]]</f>
        <v>250</v>
      </c>
      <c r="N6486" s="7">
        <f>Sales_Data[[#This Row],[Gross Revenue]]-Sales_Data[[#This Row],[Discount Amount ]]</f>
        <v>18350</v>
      </c>
      <c r="O6486" s="7">
        <f>Sales_Data[[#This Row],[OrderQuantity]] *Sales_Data[[#This Row],[UnitCost]]</f>
        <v>10850</v>
      </c>
      <c r="P6486" s="7">
        <f>Sales_Data[[#This Row],[ItemCost]] +Sales_Data[[#This Row],[ShippingCost]]</f>
        <v>11913.29</v>
      </c>
      <c r="Q6486" s="7">
        <f>Sales_Data[[#This Row],[Gross Revenue]]-Sales_Data[[#This Row],[TotalFinancialCost]]</f>
        <v>6686.7099999999991</v>
      </c>
      <c r="R6486" s="7">
        <f>Sales_Data[[#This Row],[Actul Bill Amount]]-Sales_Data[[#This Row],[ShippingCost]]</f>
        <v>17286.71</v>
      </c>
      <c r="S6486">
        <v>595</v>
      </c>
      <c r="T6486">
        <v>1063.29</v>
      </c>
      <c r="U6486" t="s">
        <v>57</v>
      </c>
      <c r="V6486">
        <v>350</v>
      </c>
      <c r="W6486" t="s">
        <v>33</v>
      </c>
      <c r="X6486" t="str">
        <f t="shared" si="203"/>
        <v>Delhi</v>
      </c>
    </row>
    <row r="6487" spans="1:24" x14ac:dyDescent="0.4">
      <c r="A6487">
        <v>106486</v>
      </c>
      <c r="B6487" s="5">
        <v>46015.938888888886</v>
      </c>
      <c r="C6487" s="3" t="str">
        <f>TEXT(Sales_Data[[#This Row],[OrderDate]],"mmmm")</f>
        <v>December</v>
      </c>
      <c r="D6487" s="3" t="str">
        <f t="shared" si="202"/>
        <v>2025</v>
      </c>
      <c r="E6487" t="s">
        <v>48</v>
      </c>
      <c r="F6487" t="s">
        <v>40</v>
      </c>
      <c r="G6487" t="s">
        <v>31</v>
      </c>
      <c r="H6487" t="s">
        <v>25</v>
      </c>
      <c r="I6487" t="s">
        <v>100</v>
      </c>
      <c r="J6487">
        <v>66</v>
      </c>
      <c r="K6487">
        <v>5500</v>
      </c>
      <c r="L6487" s="7">
        <f>Sales_Data[[#This Row],[OrderQuantity]] *Sales_Data[[#This Row],[UnitPrice]]</f>
        <v>363000</v>
      </c>
      <c r="M6487" s="7">
        <f>Sales_Data[[#This Row],[UnitPrice]]-Sales_Data[[#This Row],[UnitCost]]</f>
        <v>2000</v>
      </c>
      <c r="N6487" s="7">
        <f>Sales_Data[[#This Row],[Gross Revenue]]-Sales_Data[[#This Row],[Discount Amount ]]</f>
        <v>361000</v>
      </c>
      <c r="O6487" s="7">
        <f>Sales_Data[[#This Row],[OrderQuantity]] *Sales_Data[[#This Row],[UnitCost]]</f>
        <v>231000</v>
      </c>
      <c r="P6487" s="7">
        <f>Sales_Data[[#This Row],[ItemCost]] +Sales_Data[[#This Row],[ShippingCost]]</f>
        <v>231510.72</v>
      </c>
      <c r="Q6487" s="7">
        <f>Sales_Data[[#This Row],[Gross Revenue]]-Sales_Data[[#This Row],[TotalFinancialCost]]</f>
        <v>131489.28</v>
      </c>
      <c r="R6487" s="7">
        <f>Sales_Data[[#This Row],[Actul Bill Amount]]-Sales_Data[[#This Row],[ShippingCost]]</f>
        <v>360489.28</v>
      </c>
      <c r="S6487">
        <v>1137</v>
      </c>
      <c r="T6487">
        <v>510.72</v>
      </c>
      <c r="U6487" t="s">
        <v>41</v>
      </c>
      <c r="V6487">
        <v>3500</v>
      </c>
      <c r="W6487" t="s">
        <v>27</v>
      </c>
      <c r="X6487" t="str">
        <f t="shared" si="203"/>
        <v>Mumbai</v>
      </c>
    </row>
    <row r="6488" spans="1:24" x14ac:dyDescent="0.4">
      <c r="A6488">
        <v>106487</v>
      </c>
      <c r="B6488" s="5">
        <v>45757.974305555559</v>
      </c>
      <c r="C6488" s="3" t="str">
        <f>TEXT(Sales_Data[[#This Row],[OrderDate]],"mmmm")</f>
        <v>April</v>
      </c>
      <c r="D6488" s="3" t="str">
        <f t="shared" si="202"/>
        <v>2025</v>
      </c>
      <c r="E6488" t="s">
        <v>42</v>
      </c>
      <c r="F6488" t="s">
        <v>55</v>
      </c>
      <c r="G6488" t="s">
        <v>31</v>
      </c>
      <c r="H6488" t="s">
        <v>16</v>
      </c>
      <c r="I6488" t="s">
        <v>100</v>
      </c>
      <c r="J6488">
        <v>75</v>
      </c>
      <c r="K6488">
        <v>1200</v>
      </c>
      <c r="L6488" s="7">
        <f>Sales_Data[[#This Row],[OrderQuantity]] *Sales_Data[[#This Row],[UnitPrice]]</f>
        <v>90000</v>
      </c>
      <c r="M6488" s="7">
        <f>Sales_Data[[#This Row],[UnitPrice]]-Sales_Data[[#This Row],[UnitCost]]</f>
        <v>400</v>
      </c>
      <c r="N6488" s="7">
        <f>Sales_Data[[#This Row],[Gross Revenue]]-Sales_Data[[#This Row],[Discount Amount ]]</f>
        <v>89600</v>
      </c>
      <c r="O6488" s="7">
        <f>Sales_Data[[#This Row],[OrderQuantity]] *Sales_Data[[#This Row],[UnitCost]]</f>
        <v>60000</v>
      </c>
      <c r="P6488" s="7">
        <f>Sales_Data[[#This Row],[ItemCost]] +Sales_Data[[#This Row],[ShippingCost]]</f>
        <v>60306.74</v>
      </c>
      <c r="Q6488" s="7">
        <f>Sales_Data[[#This Row],[Gross Revenue]]-Sales_Data[[#This Row],[TotalFinancialCost]]</f>
        <v>29693.260000000002</v>
      </c>
      <c r="R6488" s="7">
        <f>Sales_Data[[#This Row],[Actul Bill Amount]]-Sales_Data[[#This Row],[ShippingCost]]</f>
        <v>89293.26</v>
      </c>
      <c r="S6488">
        <v>637</v>
      </c>
      <c r="T6488">
        <v>306.74</v>
      </c>
      <c r="U6488" t="s">
        <v>58</v>
      </c>
      <c r="V6488">
        <v>800</v>
      </c>
      <c r="W6488" t="s">
        <v>18</v>
      </c>
      <c r="X6488" t="str">
        <f t="shared" si="203"/>
        <v>Bengaluru</v>
      </c>
    </row>
    <row r="6489" spans="1:24" x14ac:dyDescent="0.4">
      <c r="A6489">
        <v>106488</v>
      </c>
      <c r="B6489" s="5">
        <v>45664.550694444442</v>
      </c>
      <c r="C6489" s="3" t="str">
        <f>TEXT(Sales_Data[[#This Row],[OrderDate]],"mmmm")</f>
        <v>January</v>
      </c>
      <c r="D6489" s="3" t="str">
        <f t="shared" si="202"/>
        <v>2025</v>
      </c>
      <c r="E6489" t="s">
        <v>48</v>
      </c>
      <c r="F6489" t="s">
        <v>40</v>
      </c>
      <c r="G6489" t="s">
        <v>31</v>
      </c>
      <c r="H6489" t="s">
        <v>20</v>
      </c>
      <c r="I6489" t="s">
        <v>100</v>
      </c>
      <c r="J6489">
        <v>79</v>
      </c>
      <c r="K6489">
        <v>5500</v>
      </c>
      <c r="L6489" s="7">
        <f>Sales_Data[[#This Row],[OrderQuantity]] *Sales_Data[[#This Row],[UnitPrice]]</f>
        <v>434500</v>
      </c>
      <c r="M6489" s="7">
        <f>Sales_Data[[#This Row],[UnitPrice]]-Sales_Data[[#This Row],[UnitCost]]</f>
        <v>2000</v>
      </c>
      <c r="N6489" s="7">
        <f>Sales_Data[[#This Row],[Gross Revenue]]-Sales_Data[[#This Row],[Discount Amount ]]</f>
        <v>432500</v>
      </c>
      <c r="O6489" s="7">
        <f>Sales_Data[[#This Row],[OrderQuantity]] *Sales_Data[[#This Row],[UnitCost]]</f>
        <v>276500</v>
      </c>
      <c r="P6489" s="7">
        <f>Sales_Data[[#This Row],[ItemCost]] +Sales_Data[[#This Row],[ShippingCost]]</f>
        <v>276988.48</v>
      </c>
      <c r="Q6489" s="7">
        <f>Sales_Data[[#This Row],[Gross Revenue]]-Sales_Data[[#This Row],[TotalFinancialCost]]</f>
        <v>157511.52000000002</v>
      </c>
      <c r="R6489" s="7">
        <f>Sales_Data[[#This Row],[Actul Bill Amount]]-Sales_Data[[#This Row],[ShippingCost]]</f>
        <v>432011.52000000002</v>
      </c>
      <c r="S6489">
        <v>820</v>
      </c>
      <c r="T6489">
        <v>488.48</v>
      </c>
      <c r="U6489" t="s">
        <v>41</v>
      </c>
      <c r="V6489">
        <v>3500</v>
      </c>
      <c r="W6489" t="s">
        <v>22</v>
      </c>
      <c r="X6489" t="str">
        <f t="shared" si="203"/>
        <v>Nagpur</v>
      </c>
    </row>
    <row r="6490" spans="1:24" x14ac:dyDescent="0.4">
      <c r="A6490">
        <v>106489</v>
      </c>
      <c r="B6490" s="5">
        <v>45687.890972222223</v>
      </c>
      <c r="C6490" s="3" t="str">
        <f>TEXT(Sales_Data[[#This Row],[OrderDate]],"mmmm")</f>
        <v>January</v>
      </c>
      <c r="D6490" s="3" t="str">
        <f t="shared" si="202"/>
        <v>2025</v>
      </c>
      <c r="E6490" t="s">
        <v>39</v>
      </c>
      <c r="F6490" t="s">
        <v>43</v>
      </c>
      <c r="G6490" t="s">
        <v>29</v>
      </c>
      <c r="H6490" t="s">
        <v>16</v>
      </c>
      <c r="I6490" t="s">
        <v>100</v>
      </c>
      <c r="J6490">
        <v>88</v>
      </c>
      <c r="K6490">
        <v>2800</v>
      </c>
      <c r="L6490" s="7">
        <f>Sales_Data[[#This Row],[OrderQuantity]] *Sales_Data[[#This Row],[UnitPrice]]</f>
        <v>246400</v>
      </c>
      <c r="M6490" s="7">
        <f>Sales_Data[[#This Row],[UnitPrice]]-Sales_Data[[#This Row],[UnitCost]]</f>
        <v>1300</v>
      </c>
      <c r="N6490" s="7">
        <f>Sales_Data[[#This Row],[Gross Revenue]]-Sales_Data[[#This Row],[Discount Amount ]]</f>
        <v>245100</v>
      </c>
      <c r="O6490" s="7">
        <f>Sales_Data[[#This Row],[OrderQuantity]] *Sales_Data[[#This Row],[UnitCost]]</f>
        <v>132000</v>
      </c>
      <c r="P6490" s="7">
        <f>Sales_Data[[#This Row],[ItemCost]] +Sales_Data[[#This Row],[ShippingCost]]</f>
        <v>132141.62</v>
      </c>
      <c r="Q6490" s="7">
        <f>Sales_Data[[#This Row],[Gross Revenue]]-Sales_Data[[#This Row],[TotalFinancialCost]]</f>
        <v>114258.38</v>
      </c>
      <c r="R6490" s="7">
        <f>Sales_Data[[#This Row],[Actul Bill Amount]]-Sales_Data[[#This Row],[ShippingCost]]</f>
        <v>244958.38</v>
      </c>
      <c r="S6490">
        <v>665</v>
      </c>
      <c r="T6490">
        <v>141.62</v>
      </c>
      <c r="U6490" t="s">
        <v>61</v>
      </c>
      <c r="V6490">
        <v>1500</v>
      </c>
      <c r="W6490" t="s">
        <v>18</v>
      </c>
      <c r="X6490" t="str">
        <f t="shared" si="203"/>
        <v>Bengaluru</v>
      </c>
    </row>
    <row r="6491" spans="1:24" x14ac:dyDescent="0.4">
      <c r="A6491">
        <v>106490</v>
      </c>
      <c r="B6491" s="5">
        <v>45962.927083333336</v>
      </c>
      <c r="C6491" s="3" t="str">
        <f>TEXT(Sales_Data[[#This Row],[OrderDate]],"mmmm")</f>
        <v>November</v>
      </c>
      <c r="D6491" s="3" t="str">
        <f t="shared" si="202"/>
        <v>2025</v>
      </c>
      <c r="E6491" t="s">
        <v>39</v>
      </c>
      <c r="F6491" t="s">
        <v>35</v>
      </c>
      <c r="G6491" t="s">
        <v>15</v>
      </c>
      <c r="H6491" t="s">
        <v>37</v>
      </c>
      <c r="I6491" t="s">
        <v>100</v>
      </c>
      <c r="J6491">
        <v>66</v>
      </c>
      <c r="K6491">
        <v>12000</v>
      </c>
      <c r="L6491" s="7">
        <f>Sales_Data[[#This Row],[OrderQuantity]] *Sales_Data[[#This Row],[UnitPrice]]</f>
        <v>792000</v>
      </c>
      <c r="M6491" s="7">
        <f>Sales_Data[[#This Row],[UnitPrice]]-Sales_Data[[#This Row],[UnitCost]]</f>
        <v>4000</v>
      </c>
      <c r="N6491" s="7">
        <f>Sales_Data[[#This Row],[Gross Revenue]]-Sales_Data[[#This Row],[Discount Amount ]]</f>
        <v>788000</v>
      </c>
      <c r="O6491" s="7">
        <f>Sales_Data[[#This Row],[OrderQuantity]] *Sales_Data[[#This Row],[UnitCost]]</f>
        <v>528000</v>
      </c>
      <c r="P6491" s="7">
        <f>Sales_Data[[#This Row],[ItemCost]] +Sales_Data[[#This Row],[ShippingCost]]</f>
        <v>528316.97</v>
      </c>
      <c r="Q6491" s="7">
        <f>Sales_Data[[#This Row],[Gross Revenue]]-Sales_Data[[#This Row],[TotalFinancialCost]]</f>
        <v>263683.03000000003</v>
      </c>
      <c r="R6491" s="7">
        <f>Sales_Data[[#This Row],[Actul Bill Amount]]-Sales_Data[[#This Row],[ShippingCost]]</f>
        <v>787683.03</v>
      </c>
      <c r="S6491">
        <v>320</v>
      </c>
      <c r="T6491">
        <v>316.97000000000003</v>
      </c>
      <c r="U6491" t="s">
        <v>36</v>
      </c>
      <c r="V6491">
        <v>8000</v>
      </c>
      <c r="W6491" t="s">
        <v>38</v>
      </c>
      <c r="X6491" t="str">
        <f t="shared" si="203"/>
        <v>Kolkata</v>
      </c>
    </row>
    <row r="6492" spans="1:24" x14ac:dyDescent="0.4">
      <c r="A6492">
        <v>106491</v>
      </c>
      <c r="B6492" s="5">
        <v>45801.861805555556</v>
      </c>
      <c r="C6492" s="3" t="str">
        <f>TEXT(Sales_Data[[#This Row],[OrderDate]],"mmmm")</f>
        <v>May</v>
      </c>
      <c r="D6492" s="3" t="str">
        <f t="shared" si="202"/>
        <v>2025</v>
      </c>
      <c r="E6492" t="s">
        <v>42</v>
      </c>
      <c r="F6492" t="s">
        <v>46</v>
      </c>
      <c r="G6492" t="s">
        <v>29</v>
      </c>
      <c r="H6492" t="s">
        <v>20</v>
      </c>
      <c r="I6492" t="s">
        <v>100</v>
      </c>
      <c r="J6492">
        <v>42</v>
      </c>
      <c r="K6492">
        <v>15000</v>
      </c>
      <c r="L6492" s="7">
        <f>Sales_Data[[#This Row],[OrderQuantity]] *Sales_Data[[#This Row],[UnitPrice]]</f>
        <v>630000</v>
      </c>
      <c r="M6492" s="7">
        <f>Sales_Data[[#This Row],[UnitPrice]]-Sales_Data[[#This Row],[UnitCost]]</f>
        <v>5500</v>
      </c>
      <c r="N6492" s="7">
        <f>Sales_Data[[#This Row],[Gross Revenue]]-Sales_Data[[#This Row],[Discount Amount ]]</f>
        <v>624500</v>
      </c>
      <c r="O6492" s="7">
        <f>Sales_Data[[#This Row],[OrderQuantity]] *Sales_Data[[#This Row],[UnitCost]]</f>
        <v>399000</v>
      </c>
      <c r="P6492" s="7">
        <f>Sales_Data[[#This Row],[ItemCost]] +Sales_Data[[#This Row],[ShippingCost]]</f>
        <v>399683.62</v>
      </c>
      <c r="Q6492" s="7">
        <f>Sales_Data[[#This Row],[Gross Revenue]]-Sales_Data[[#This Row],[TotalFinancialCost]]</f>
        <v>230316.38</v>
      </c>
      <c r="R6492" s="7">
        <f>Sales_Data[[#This Row],[Actul Bill Amount]]-Sales_Data[[#This Row],[ShippingCost]]</f>
        <v>623816.38</v>
      </c>
      <c r="S6492">
        <v>1151</v>
      </c>
      <c r="T6492">
        <v>683.62</v>
      </c>
      <c r="U6492" t="s">
        <v>53</v>
      </c>
      <c r="V6492">
        <v>9500</v>
      </c>
      <c r="W6492" t="s">
        <v>22</v>
      </c>
      <c r="X6492" t="str">
        <f t="shared" si="203"/>
        <v>Nagpur</v>
      </c>
    </row>
    <row r="6493" spans="1:24" x14ac:dyDescent="0.4">
      <c r="A6493">
        <v>106492</v>
      </c>
      <c r="B6493" s="5">
        <v>45768.580555555556</v>
      </c>
      <c r="C6493" s="3" t="str">
        <f>TEXT(Sales_Data[[#This Row],[OrderDate]],"mmmm")</f>
        <v>April</v>
      </c>
      <c r="D6493" s="3" t="str">
        <f t="shared" si="202"/>
        <v>2025</v>
      </c>
      <c r="E6493" t="s">
        <v>19</v>
      </c>
      <c r="F6493" t="s">
        <v>55</v>
      </c>
      <c r="G6493" t="s">
        <v>15</v>
      </c>
      <c r="H6493" t="s">
        <v>20</v>
      </c>
      <c r="I6493" t="s">
        <v>100</v>
      </c>
      <c r="J6493">
        <v>92</v>
      </c>
      <c r="K6493">
        <v>850</v>
      </c>
      <c r="L6493" s="7">
        <f>Sales_Data[[#This Row],[OrderQuantity]] *Sales_Data[[#This Row],[UnitPrice]]</f>
        <v>78200</v>
      </c>
      <c r="M6493" s="7">
        <f>Sales_Data[[#This Row],[UnitPrice]]-Sales_Data[[#This Row],[UnitCost]]</f>
        <v>300</v>
      </c>
      <c r="N6493" s="7">
        <f>Sales_Data[[#This Row],[Gross Revenue]]-Sales_Data[[#This Row],[Discount Amount ]]</f>
        <v>77900</v>
      </c>
      <c r="O6493" s="7">
        <f>Sales_Data[[#This Row],[OrderQuantity]] *Sales_Data[[#This Row],[UnitCost]]</f>
        <v>50600</v>
      </c>
      <c r="P6493" s="7">
        <f>Sales_Data[[#This Row],[ItemCost]] +Sales_Data[[#This Row],[ShippingCost]]</f>
        <v>51498.28</v>
      </c>
      <c r="Q6493" s="7">
        <f>Sales_Data[[#This Row],[Gross Revenue]]-Sales_Data[[#This Row],[TotalFinancialCost]]</f>
        <v>26701.72</v>
      </c>
      <c r="R6493" s="7">
        <f>Sales_Data[[#This Row],[Actul Bill Amount]]-Sales_Data[[#This Row],[ShippingCost]]</f>
        <v>77001.72</v>
      </c>
      <c r="S6493">
        <v>390</v>
      </c>
      <c r="T6493">
        <v>898.28</v>
      </c>
      <c r="U6493" t="s">
        <v>56</v>
      </c>
      <c r="V6493">
        <v>550</v>
      </c>
      <c r="W6493" t="s">
        <v>22</v>
      </c>
      <c r="X6493" t="str">
        <f t="shared" si="203"/>
        <v>Nagpur</v>
      </c>
    </row>
    <row r="6494" spans="1:24" x14ac:dyDescent="0.4">
      <c r="A6494">
        <v>106493</v>
      </c>
      <c r="B6494" s="5">
        <v>45889.311805555553</v>
      </c>
      <c r="C6494" s="3" t="str">
        <f>TEXT(Sales_Data[[#This Row],[OrderDate]],"mmmm")</f>
        <v>August</v>
      </c>
      <c r="D6494" s="3" t="str">
        <f t="shared" si="202"/>
        <v>2025</v>
      </c>
      <c r="E6494" t="s">
        <v>45</v>
      </c>
      <c r="F6494" t="s">
        <v>43</v>
      </c>
      <c r="G6494" t="s">
        <v>31</v>
      </c>
      <c r="H6494" t="s">
        <v>20</v>
      </c>
      <c r="I6494" t="s">
        <v>100</v>
      </c>
      <c r="J6494">
        <v>99</v>
      </c>
      <c r="K6494">
        <v>1800</v>
      </c>
      <c r="L6494" s="7">
        <f>Sales_Data[[#This Row],[OrderQuantity]] *Sales_Data[[#This Row],[UnitPrice]]</f>
        <v>178200</v>
      </c>
      <c r="M6494" s="7">
        <f>Sales_Data[[#This Row],[UnitPrice]]-Sales_Data[[#This Row],[UnitCost]]</f>
        <v>900</v>
      </c>
      <c r="N6494" s="7">
        <f>Sales_Data[[#This Row],[Gross Revenue]]-Sales_Data[[#This Row],[Discount Amount ]]</f>
        <v>177300</v>
      </c>
      <c r="O6494" s="7">
        <f>Sales_Data[[#This Row],[OrderQuantity]] *Sales_Data[[#This Row],[UnitCost]]</f>
        <v>89100</v>
      </c>
      <c r="P6494" s="7">
        <f>Sales_Data[[#This Row],[ItemCost]] +Sales_Data[[#This Row],[ShippingCost]]</f>
        <v>89683.66</v>
      </c>
      <c r="Q6494" s="7">
        <f>Sales_Data[[#This Row],[Gross Revenue]]-Sales_Data[[#This Row],[TotalFinancialCost]]</f>
        <v>88516.34</v>
      </c>
      <c r="R6494" s="7">
        <f>Sales_Data[[#This Row],[Actul Bill Amount]]-Sales_Data[[#This Row],[ShippingCost]]</f>
        <v>176716.34</v>
      </c>
      <c r="S6494">
        <v>459</v>
      </c>
      <c r="T6494">
        <v>583.66</v>
      </c>
      <c r="U6494" t="s">
        <v>51</v>
      </c>
      <c r="V6494">
        <v>900</v>
      </c>
      <c r="W6494" t="s">
        <v>22</v>
      </c>
      <c r="X6494" t="str">
        <f t="shared" si="203"/>
        <v>Nagpur</v>
      </c>
    </row>
    <row r="6495" spans="1:24" x14ac:dyDescent="0.4">
      <c r="A6495">
        <v>106494</v>
      </c>
      <c r="B6495" s="5">
        <v>45836.640277777777</v>
      </c>
      <c r="C6495" s="3" t="str">
        <f>TEXT(Sales_Data[[#This Row],[OrderDate]],"mmmm")</f>
        <v>June</v>
      </c>
      <c r="D6495" s="3" t="str">
        <f t="shared" si="202"/>
        <v>2025</v>
      </c>
      <c r="E6495" t="s">
        <v>39</v>
      </c>
      <c r="F6495" t="s">
        <v>40</v>
      </c>
      <c r="G6495" t="s">
        <v>29</v>
      </c>
      <c r="H6495" t="s">
        <v>32</v>
      </c>
      <c r="I6495" t="s">
        <v>100</v>
      </c>
      <c r="J6495">
        <v>54</v>
      </c>
      <c r="K6495">
        <v>5500</v>
      </c>
      <c r="L6495" s="7">
        <f>Sales_Data[[#This Row],[OrderQuantity]] *Sales_Data[[#This Row],[UnitPrice]]</f>
        <v>297000</v>
      </c>
      <c r="M6495" s="7">
        <f>Sales_Data[[#This Row],[UnitPrice]]-Sales_Data[[#This Row],[UnitCost]]</f>
        <v>2000</v>
      </c>
      <c r="N6495" s="7">
        <f>Sales_Data[[#This Row],[Gross Revenue]]-Sales_Data[[#This Row],[Discount Amount ]]</f>
        <v>295000</v>
      </c>
      <c r="O6495" s="7">
        <f>Sales_Data[[#This Row],[OrderQuantity]] *Sales_Data[[#This Row],[UnitCost]]</f>
        <v>189000</v>
      </c>
      <c r="P6495" s="7">
        <f>Sales_Data[[#This Row],[ItemCost]] +Sales_Data[[#This Row],[ShippingCost]]</f>
        <v>189757.28</v>
      </c>
      <c r="Q6495" s="7">
        <f>Sales_Data[[#This Row],[Gross Revenue]]-Sales_Data[[#This Row],[TotalFinancialCost]]</f>
        <v>107242.72</v>
      </c>
      <c r="R6495" s="7">
        <f>Sales_Data[[#This Row],[Actul Bill Amount]]-Sales_Data[[#This Row],[ShippingCost]]</f>
        <v>294242.71999999997</v>
      </c>
      <c r="S6495">
        <v>1013</v>
      </c>
      <c r="T6495">
        <v>757.28</v>
      </c>
      <c r="U6495" t="s">
        <v>41</v>
      </c>
      <c r="V6495">
        <v>3500</v>
      </c>
      <c r="W6495" t="s">
        <v>33</v>
      </c>
      <c r="X6495" t="str">
        <f t="shared" si="203"/>
        <v>Delhi</v>
      </c>
    </row>
    <row r="6496" spans="1:24" x14ac:dyDescent="0.4">
      <c r="A6496">
        <v>106495</v>
      </c>
      <c r="B6496" s="5">
        <v>45729.093055555553</v>
      </c>
      <c r="C6496" s="3" t="str">
        <f>TEXT(Sales_Data[[#This Row],[OrderDate]],"mmmm")</f>
        <v>March</v>
      </c>
      <c r="D6496" s="3" t="str">
        <f t="shared" si="202"/>
        <v>2025</v>
      </c>
      <c r="E6496" t="s">
        <v>13</v>
      </c>
      <c r="F6496" t="s">
        <v>28</v>
      </c>
      <c r="G6496" t="s">
        <v>29</v>
      </c>
      <c r="H6496" t="s">
        <v>32</v>
      </c>
      <c r="I6496" t="s">
        <v>100</v>
      </c>
      <c r="J6496">
        <v>53</v>
      </c>
      <c r="K6496">
        <v>450</v>
      </c>
      <c r="L6496" s="7">
        <f>Sales_Data[[#This Row],[OrderQuantity]] *Sales_Data[[#This Row],[UnitPrice]]</f>
        <v>23850</v>
      </c>
      <c r="M6496" s="7">
        <f>Sales_Data[[#This Row],[UnitPrice]]-Sales_Data[[#This Row],[UnitCost]]</f>
        <v>250</v>
      </c>
      <c r="N6496" s="7">
        <f>Sales_Data[[#This Row],[Gross Revenue]]-Sales_Data[[#This Row],[Discount Amount ]]</f>
        <v>23600</v>
      </c>
      <c r="O6496" s="7">
        <f>Sales_Data[[#This Row],[OrderQuantity]] *Sales_Data[[#This Row],[UnitCost]]</f>
        <v>10600</v>
      </c>
      <c r="P6496" s="7">
        <f>Sales_Data[[#This Row],[ItemCost]] +Sales_Data[[#This Row],[ShippingCost]]</f>
        <v>11327.67</v>
      </c>
      <c r="Q6496" s="7">
        <f>Sales_Data[[#This Row],[Gross Revenue]]-Sales_Data[[#This Row],[TotalFinancialCost]]</f>
        <v>12522.33</v>
      </c>
      <c r="R6496" s="7">
        <f>Sales_Data[[#This Row],[Actul Bill Amount]]-Sales_Data[[#This Row],[ShippingCost]]</f>
        <v>22872.33</v>
      </c>
      <c r="S6496">
        <v>509</v>
      </c>
      <c r="T6496">
        <v>727.67</v>
      </c>
      <c r="U6496" t="s">
        <v>30</v>
      </c>
      <c r="V6496">
        <v>200</v>
      </c>
      <c r="W6496" t="s">
        <v>33</v>
      </c>
      <c r="X6496" t="str">
        <f t="shared" si="203"/>
        <v>Delhi</v>
      </c>
    </row>
    <row r="6497" spans="1:24" x14ac:dyDescent="0.4">
      <c r="A6497">
        <v>106496</v>
      </c>
      <c r="B6497" s="5">
        <v>45867.999305555553</v>
      </c>
      <c r="C6497" s="3" t="str">
        <f>TEXT(Sales_Data[[#This Row],[OrderDate]],"mmmm")</f>
        <v>July</v>
      </c>
      <c r="D6497" s="3" t="str">
        <f t="shared" si="202"/>
        <v>2025</v>
      </c>
      <c r="E6497" t="s">
        <v>39</v>
      </c>
      <c r="F6497" t="s">
        <v>46</v>
      </c>
      <c r="G6497" t="s">
        <v>31</v>
      </c>
      <c r="H6497" t="s">
        <v>37</v>
      </c>
      <c r="I6497" t="s">
        <v>100</v>
      </c>
      <c r="J6497">
        <v>50</v>
      </c>
      <c r="K6497">
        <v>15000</v>
      </c>
      <c r="L6497" s="7">
        <f>Sales_Data[[#This Row],[OrderQuantity]] *Sales_Data[[#This Row],[UnitPrice]]</f>
        <v>750000</v>
      </c>
      <c r="M6497" s="7">
        <f>Sales_Data[[#This Row],[UnitPrice]]-Sales_Data[[#This Row],[UnitCost]]</f>
        <v>5500</v>
      </c>
      <c r="N6497" s="7">
        <f>Sales_Data[[#This Row],[Gross Revenue]]-Sales_Data[[#This Row],[Discount Amount ]]</f>
        <v>744500</v>
      </c>
      <c r="O6497" s="7">
        <f>Sales_Data[[#This Row],[OrderQuantity]] *Sales_Data[[#This Row],[UnitCost]]</f>
        <v>475000</v>
      </c>
      <c r="P6497" s="7">
        <f>Sales_Data[[#This Row],[ItemCost]] +Sales_Data[[#This Row],[ShippingCost]]</f>
        <v>475791.62</v>
      </c>
      <c r="Q6497" s="7">
        <f>Sales_Data[[#This Row],[Gross Revenue]]-Sales_Data[[#This Row],[TotalFinancialCost]]</f>
        <v>274208.38</v>
      </c>
      <c r="R6497" s="7">
        <f>Sales_Data[[#This Row],[Actul Bill Amount]]-Sales_Data[[#This Row],[ShippingCost]]</f>
        <v>743708.38</v>
      </c>
      <c r="S6497">
        <v>521</v>
      </c>
      <c r="T6497">
        <v>791.62</v>
      </c>
      <c r="U6497" t="s">
        <v>53</v>
      </c>
      <c r="V6497">
        <v>9500</v>
      </c>
      <c r="W6497" t="s">
        <v>38</v>
      </c>
      <c r="X6497" t="str">
        <f t="shared" si="203"/>
        <v>Kolkata</v>
      </c>
    </row>
    <row r="6498" spans="1:24" x14ac:dyDescent="0.4">
      <c r="A6498">
        <v>106497</v>
      </c>
      <c r="B6498" s="5">
        <v>45877.26458333333</v>
      </c>
      <c r="C6498" s="3" t="str">
        <f>TEXT(Sales_Data[[#This Row],[OrderDate]],"mmmm")</f>
        <v>August</v>
      </c>
      <c r="D6498" s="3" t="str">
        <f t="shared" si="202"/>
        <v>2025</v>
      </c>
      <c r="E6498" t="s">
        <v>39</v>
      </c>
      <c r="F6498" t="s">
        <v>14</v>
      </c>
      <c r="G6498" t="s">
        <v>29</v>
      </c>
      <c r="H6498" t="s">
        <v>32</v>
      </c>
      <c r="I6498" t="s">
        <v>100</v>
      </c>
      <c r="J6498">
        <v>18</v>
      </c>
      <c r="K6498">
        <v>6500</v>
      </c>
      <c r="L6498" s="7">
        <f>Sales_Data[[#This Row],[OrderQuantity]] *Sales_Data[[#This Row],[UnitPrice]]</f>
        <v>117000</v>
      </c>
      <c r="M6498" s="7">
        <f>Sales_Data[[#This Row],[UnitPrice]]-Sales_Data[[#This Row],[UnitCost]]</f>
        <v>2300</v>
      </c>
      <c r="N6498" s="7">
        <f>Sales_Data[[#This Row],[Gross Revenue]]-Sales_Data[[#This Row],[Discount Amount ]]</f>
        <v>114700</v>
      </c>
      <c r="O6498" s="7">
        <f>Sales_Data[[#This Row],[OrderQuantity]] *Sales_Data[[#This Row],[UnitCost]]</f>
        <v>75600</v>
      </c>
      <c r="P6498" s="7">
        <f>Sales_Data[[#This Row],[ItemCost]] +Sales_Data[[#This Row],[ShippingCost]]</f>
        <v>76909.5</v>
      </c>
      <c r="Q6498" s="7">
        <f>Sales_Data[[#This Row],[Gross Revenue]]-Sales_Data[[#This Row],[TotalFinancialCost]]</f>
        <v>40090.5</v>
      </c>
      <c r="R6498" s="7">
        <f>Sales_Data[[#This Row],[Actul Bill Amount]]-Sales_Data[[#This Row],[ShippingCost]]</f>
        <v>113390.5</v>
      </c>
      <c r="S6498">
        <v>315</v>
      </c>
      <c r="T6498">
        <v>1309.5</v>
      </c>
      <c r="U6498" t="s">
        <v>21</v>
      </c>
      <c r="V6498">
        <v>4200</v>
      </c>
      <c r="W6498" t="s">
        <v>33</v>
      </c>
      <c r="X6498" t="str">
        <f t="shared" si="203"/>
        <v>Delhi</v>
      </c>
    </row>
    <row r="6499" spans="1:24" x14ac:dyDescent="0.4">
      <c r="A6499">
        <v>106498</v>
      </c>
      <c r="B6499" s="5">
        <v>45737.23541666667</v>
      </c>
      <c r="C6499" s="3" t="str">
        <f>TEXT(Sales_Data[[#This Row],[OrderDate]],"mmmm")</f>
        <v>March</v>
      </c>
      <c r="D6499" s="3" t="str">
        <f t="shared" si="202"/>
        <v>2025</v>
      </c>
      <c r="E6499" t="s">
        <v>19</v>
      </c>
      <c r="F6499" t="s">
        <v>24</v>
      </c>
      <c r="G6499" t="s">
        <v>31</v>
      </c>
      <c r="H6499" t="s">
        <v>16</v>
      </c>
      <c r="I6499" t="s">
        <v>100</v>
      </c>
      <c r="J6499">
        <v>79</v>
      </c>
      <c r="K6499">
        <v>3500</v>
      </c>
      <c r="L6499" s="7">
        <f>Sales_Data[[#This Row],[OrderQuantity]] *Sales_Data[[#This Row],[UnitPrice]]</f>
        <v>276500</v>
      </c>
      <c r="M6499" s="7">
        <f>Sales_Data[[#This Row],[UnitPrice]]-Sales_Data[[#This Row],[UnitCost]]</f>
        <v>1300</v>
      </c>
      <c r="N6499" s="7">
        <f>Sales_Data[[#This Row],[Gross Revenue]]-Sales_Data[[#This Row],[Discount Amount ]]</f>
        <v>275200</v>
      </c>
      <c r="O6499" s="7">
        <f>Sales_Data[[#This Row],[OrderQuantity]] *Sales_Data[[#This Row],[UnitCost]]</f>
        <v>173800</v>
      </c>
      <c r="P6499" s="7">
        <f>Sales_Data[[#This Row],[ItemCost]] +Sales_Data[[#This Row],[ShippingCost]]</f>
        <v>174784.53</v>
      </c>
      <c r="Q6499" s="7">
        <f>Sales_Data[[#This Row],[Gross Revenue]]-Sales_Data[[#This Row],[TotalFinancialCost]]</f>
        <v>101715.47</v>
      </c>
      <c r="R6499" s="7">
        <f>Sales_Data[[#This Row],[Actul Bill Amount]]-Sales_Data[[#This Row],[ShippingCost]]</f>
        <v>274215.46999999997</v>
      </c>
      <c r="S6499">
        <v>794</v>
      </c>
      <c r="T6499">
        <v>984.53</v>
      </c>
      <c r="U6499" t="s">
        <v>59</v>
      </c>
      <c r="V6499">
        <v>2200</v>
      </c>
      <c r="W6499" t="s">
        <v>18</v>
      </c>
      <c r="X6499" t="str">
        <f t="shared" si="203"/>
        <v>Bengaluru</v>
      </c>
    </row>
    <row r="6500" spans="1:24" x14ac:dyDescent="0.4">
      <c r="A6500">
        <v>106499</v>
      </c>
      <c r="B6500" s="5">
        <v>45740.525000000001</v>
      </c>
      <c r="C6500" s="3" t="str">
        <f>TEXT(Sales_Data[[#This Row],[OrderDate]],"mmmm")</f>
        <v>March</v>
      </c>
      <c r="D6500" s="3" t="str">
        <f t="shared" si="202"/>
        <v>2025</v>
      </c>
      <c r="E6500" t="s">
        <v>19</v>
      </c>
      <c r="F6500" t="s">
        <v>55</v>
      </c>
      <c r="G6500" t="s">
        <v>29</v>
      </c>
      <c r="H6500" t="s">
        <v>16</v>
      </c>
      <c r="I6500" t="s">
        <v>100</v>
      </c>
      <c r="J6500">
        <v>35</v>
      </c>
      <c r="K6500">
        <v>850</v>
      </c>
      <c r="L6500" s="7">
        <f>Sales_Data[[#This Row],[OrderQuantity]] *Sales_Data[[#This Row],[UnitPrice]]</f>
        <v>29750</v>
      </c>
      <c r="M6500" s="7">
        <f>Sales_Data[[#This Row],[UnitPrice]]-Sales_Data[[#This Row],[UnitCost]]</f>
        <v>300</v>
      </c>
      <c r="N6500" s="7">
        <f>Sales_Data[[#This Row],[Gross Revenue]]-Sales_Data[[#This Row],[Discount Amount ]]</f>
        <v>29450</v>
      </c>
      <c r="O6500" s="7">
        <f>Sales_Data[[#This Row],[OrderQuantity]] *Sales_Data[[#This Row],[UnitCost]]</f>
        <v>19250</v>
      </c>
      <c r="P6500" s="7">
        <f>Sales_Data[[#This Row],[ItemCost]] +Sales_Data[[#This Row],[ShippingCost]]</f>
        <v>19462.240000000002</v>
      </c>
      <c r="Q6500" s="7">
        <f>Sales_Data[[#This Row],[Gross Revenue]]-Sales_Data[[#This Row],[TotalFinancialCost]]</f>
        <v>10287.759999999998</v>
      </c>
      <c r="R6500" s="7">
        <f>Sales_Data[[#This Row],[Actul Bill Amount]]-Sales_Data[[#This Row],[ShippingCost]]</f>
        <v>29237.759999999998</v>
      </c>
      <c r="S6500">
        <v>619</v>
      </c>
      <c r="T6500">
        <v>212.24</v>
      </c>
      <c r="U6500" t="s">
        <v>56</v>
      </c>
      <c r="V6500">
        <v>550</v>
      </c>
      <c r="W6500" t="s">
        <v>18</v>
      </c>
      <c r="X6500" t="str">
        <f t="shared" si="203"/>
        <v>Bengaluru</v>
      </c>
    </row>
    <row r="6501" spans="1:24" x14ac:dyDescent="0.4">
      <c r="A6501">
        <v>106500</v>
      </c>
      <c r="B6501" s="5">
        <v>45699.053472222222</v>
      </c>
      <c r="C6501" s="3" t="str">
        <f>TEXT(Sales_Data[[#This Row],[OrderDate]],"mmmm")</f>
        <v>February</v>
      </c>
      <c r="D6501" s="3" t="str">
        <f t="shared" si="202"/>
        <v>2025</v>
      </c>
      <c r="E6501" t="s">
        <v>50</v>
      </c>
      <c r="F6501" t="s">
        <v>28</v>
      </c>
      <c r="G6501" t="s">
        <v>29</v>
      </c>
      <c r="H6501" t="s">
        <v>25</v>
      </c>
      <c r="I6501" t="s">
        <v>100</v>
      </c>
      <c r="J6501">
        <v>96</v>
      </c>
      <c r="K6501">
        <v>450</v>
      </c>
      <c r="L6501" s="7">
        <f>Sales_Data[[#This Row],[OrderQuantity]] *Sales_Data[[#This Row],[UnitPrice]]</f>
        <v>43200</v>
      </c>
      <c r="M6501" s="7">
        <f>Sales_Data[[#This Row],[UnitPrice]]-Sales_Data[[#This Row],[UnitCost]]</f>
        <v>250</v>
      </c>
      <c r="N6501" s="7">
        <f>Sales_Data[[#This Row],[Gross Revenue]]-Sales_Data[[#This Row],[Discount Amount ]]</f>
        <v>42950</v>
      </c>
      <c r="O6501" s="7">
        <f>Sales_Data[[#This Row],[OrderQuantity]] *Sales_Data[[#This Row],[UnitCost]]</f>
        <v>19200</v>
      </c>
      <c r="P6501" s="7">
        <f>Sales_Data[[#This Row],[ItemCost]] +Sales_Data[[#This Row],[ShippingCost]]</f>
        <v>19738.759999999998</v>
      </c>
      <c r="Q6501" s="7">
        <f>Sales_Data[[#This Row],[Gross Revenue]]-Sales_Data[[#This Row],[TotalFinancialCost]]</f>
        <v>23461.24</v>
      </c>
      <c r="R6501" s="7">
        <f>Sales_Data[[#This Row],[Actul Bill Amount]]-Sales_Data[[#This Row],[ShippingCost]]</f>
        <v>42411.24</v>
      </c>
      <c r="S6501">
        <v>1113</v>
      </c>
      <c r="T6501">
        <v>538.76</v>
      </c>
      <c r="U6501" t="s">
        <v>30</v>
      </c>
      <c r="V6501">
        <v>200</v>
      </c>
      <c r="W6501" t="s">
        <v>27</v>
      </c>
      <c r="X6501" t="str">
        <f t="shared" si="203"/>
        <v>Mumbai</v>
      </c>
    </row>
    <row r="6502" spans="1:24" x14ac:dyDescent="0.4">
      <c r="A6502">
        <v>106501</v>
      </c>
      <c r="B6502" s="5">
        <v>45930.425000000003</v>
      </c>
      <c r="C6502" s="3" t="str">
        <f>TEXT(Sales_Data[[#This Row],[OrderDate]],"mmmm")</f>
        <v>September</v>
      </c>
      <c r="D6502" s="3" t="str">
        <f t="shared" si="202"/>
        <v>2025</v>
      </c>
      <c r="E6502" t="s">
        <v>48</v>
      </c>
      <c r="F6502" t="s">
        <v>55</v>
      </c>
      <c r="G6502" t="s">
        <v>15</v>
      </c>
      <c r="H6502" t="s">
        <v>32</v>
      </c>
      <c r="I6502" t="s">
        <v>100</v>
      </c>
      <c r="J6502">
        <v>44</v>
      </c>
      <c r="K6502">
        <v>1200</v>
      </c>
      <c r="L6502" s="7">
        <f>Sales_Data[[#This Row],[OrderQuantity]] *Sales_Data[[#This Row],[UnitPrice]]</f>
        <v>52800</v>
      </c>
      <c r="M6502" s="7">
        <f>Sales_Data[[#This Row],[UnitPrice]]-Sales_Data[[#This Row],[UnitCost]]</f>
        <v>400</v>
      </c>
      <c r="N6502" s="7">
        <f>Sales_Data[[#This Row],[Gross Revenue]]-Sales_Data[[#This Row],[Discount Amount ]]</f>
        <v>52400</v>
      </c>
      <c r="O6502" s="7">
        <f>Sales_Data[[#This Row],[OrderQuantity]] *Sales_Data[[#This Row],[UnitCost]]</f>
        <v>35200</v>
      </c>
      <c r="P6502" s="7">
        <f>Sales_Data[[#This Row],[ItemCost]] +Sales_Data[[#This Row],[ShippingCost]]</f>
        <v>35367.75</v>
      </c>
      <c r="Q6502" s="7">
        <f>Sales_Data[[#This Row],[Gross Revenue]]-Sales_Data[[#This Row],[TotalFinancialCost]]</f>
        <v>17432.25</v>
      </c>
      <c r="R6502" s="7">
        <f>Sales_Data[[#This Row],[Actul Bill Amount]]-Sales_Data[[#This Row],[ShippingCost]]</f>
        <v>52232.25</v>
      </c>
      <c r="S6502">
        <v>960</v>
      </c>
      <c r="T6502">
        <v>167.75</v>
      </c>
      <c r="U6502" t="s">
        <v>58</v>
      </c>
      <c r="V6502">
        <v>800</v>
      </c>
      <c r="W6502" t="s">
        <v>33</v>
      </c>
      <c r="X6502" t="str">
        <f t="shared" si="203"/>
        <v>Delhi</v>
      </c>
    </row>
    <row r="6503" spans="1:24" x14ac:dyDescent="0.4">
      <c r="A6503">
        <v>106502</v>
      </c>
      <c r="B6503" s="5">
        <v>45848.84652777778</v>
      </c>
      <c r="C6503" s="3" t="str">
        <f>TEXT(Sales_Data[[#This Row],[OrderDate]],"mmmm")</f>
        <v>July</v>
      </c>
      <c r="D6503" s="3" t="str">
        <f t="shared" si="202"/>
        <v>2025</v>
      </c>
      <c r="E6503" t="s">
        <v>13</v>
      </c>
      <c r="F6503" t="s">
        <v>24</v>
      </c>
      <c r="G6503" t="s">
        <v>15</v>
      </c>
      <c r="H6503" t="s">
        <v>32</v>
      </c>
      <c r="I6503" t="s">
        <v>100</v>
      </c>
      <c r="J6503">
        <v>2</v>
      </c>
      <c r="K6503">
        <v>45000</v>
      </c>
      <c r="L6503" s="7">
        <f>Sales_Data[[#This Row],[OrderQuantity]] *Sales_Data[[#This Row],[UnitPrice]]</f>
        <v>90000</v>
      </c>
      <c r="M6503" s="7">
        <f>Sales_Data[[#This Row],[UnitPrice]]-Sales_Data[[#This Row],[UnitCost]]</f>
        <v>13000</v>
      </c>
      <c r="N6503" s="7">
        <f>Sales_Data[[#This Row],[Gross Revenue]]-Sales_Data[[#This Row],[Discount Amount ]]</f>
        <v>77000</v>
      </c>
      <c r="O6503" s="7">
        <f>Sales_Data[[#This Row],[OrderQuantity]] *Sales_Data[[#This Row],[UnitCost]]</f>
        <v>64000</v>
      </c>
      <c r="P6503" s="7">
        <f>Sales_Data[[#This Row],[ItemCost]] +Sales_Data[[#This Row],[ShippingCost]]</f>
        <v>65032.76</v>
      </c>
      <c r="Q6503" s="7">
        <f>Sales_Data[[#This Row],[Gross Revenue]]-Sales_Data[[#This Row],[TotalFinancialCost]]</f>
        <v>24967.239999999998</v>
      </c>
      <c r="R6503" s="7">
        <f>Sales_Data[[#This Row],[Actul Bill Amount]]-Sales_Data[[#This Row],[ShippingCost]]</f>
        <v>75967.240000000005</v>
      </c>
      <c r="S6503">
        <v>581</v>
      </c>
      <c r="T6503">
        <v>1032.76</v>
      </c>
      <c r="U6503" t="s">
        <v>26</v>
      </c>
      <c r="V6503">
        <v>32000</v>
      </c>
      <c r="W6503" t="s">
        <v>33</v>
      </c>
      <c r="X6503" t="str">
        <f t="shared" si="203"/>
        <v>Delhi</v>
      </c>
    </row>
    <row r="6504" spans="1:24" x14ac:dyDescent="0.4">
      <c r="A6504">
        <v>106503</v>
      </c>
      <c r="B6504" s="5">
        <v>45830.356249999997</v>
      </c>
      <c r="C6504" s="3" t="str">
        <f>TEXT(Sales_Data[[#This Row],[OrderDate]],"mmmm")</f>
        <v>June</v>
      </c>
      <c r="D6504" s="3" t="str">
        <f t="shared" si="202"/>
        <v>2025</v>
      </c>
      <c r="E6504" t="s">
        <v>45</v>
      </c>
      <c r="F6504" t="s">
        <v>55</v>
      </c>
      <c r="G6504" t="s">
        <v>15</v>
      </c>
      <c r="H6504" t="s">
        <v>37</v>
      </c>
      <c r="I6504" t="s">
        <v>100</v>
      </c>
      <c r="J6504">
        <v>76</v>
      </c>
      <c r="K6504">
        <v>1200</v>
      </c>
      <c r="L6504" s="7">
        <f>Sales_Data[[#This Row],[OrderQuantity]] *Sales_Data[[#This Row],[UnitPrice]]</f>
        <v>91200</v>
      </c>
      <c r="M6504" s="7">
        <f>Sales_Data[[#This Row],[UnitPrice]]-Sales_Data[[#This Row],[UnitCost]]</f>
        <v>400</v>
      </c>
      <c r="N6504" s="7">
        <f>Sales_Data[[#This Row],[Gross Revenue]]-Sales_Data[[#This Row],[Discount Amount ]]</f>
        <v>90800</v>
      </c>
      <c r="O6504" s="7">
        <f>Sales_Data[[#This Row],[OrderQuantity]] *Sales_Data[[#This Row],[UnitCost]]</f>
        <v>60800</v>
      </c>
      <c r="P6504" s="7">
        <f>Sales_Data[[#This Row],[ItemCost]] +Sales_Data[[#This Row],[ShippingCost]]</f>
        <v>61097.46</v>
      </c>
      <c r="Q6504" s="7">
        <f>Sales_Data[[#This Row],[Gross Revenue]]-Sales_Data[[#This Row],[TotalFinancialCost]]</f>
        <v>30102.54</v>
      </c>
      <c r="R6504" s="7">
        <f>Sales_Data[[#This Row],[Actul Bill Amount]]-Sales_Data[[#This Row],[ShippingCost]]</f>
        <v>90502.54</v>
      </c>
      <c r="S6504">
        <v>860</v>
      </c>
      <c r="T6504">
        <v>297.45999999999998</v>
      </c>
      <c r="U6504" t="s">
        <v>58</v>
      </c>
      <c r="V6504">
        <v>800</v>
      </c>
      <c r="W6504" t="s">
        <v>38</v>
      </c>
      <c r="X6504" t="str">
        <f t="shared" si="203"/>
        <v>Kolkata</v>
      </c>
    </row>
    <row r="6505" spans="1:24" x14ac:dyDescent="0.4">
      <c r="A6505">
        <v>106504</v>
      </c>
      <c r="B6505" s="5">
        <v>45664.275000000001</v>
      </c>
      <c r="C6505" s="3" t="str">
        <f>TEXT(Sales_Data[[#This Row],[OrderDate]],"mmmm")</f>
        <v>January</v>
      </c>
      <c r="D6505" s="3" t="str">
        <f t="shared" si="202"/>
        <v>2025</v>
      </c>
      <c r="E6505" t="s">
        <v>48</v>
      </c>
      <c r="F6505" t="s">
        <v>28</v>
      </c>
      <c r="G6505" t="s">
        <v>29</v>
      </c>
      <c r="H6505" t="s">
        <v>37</v>
      </c>
      <c r="I6505" t="s">
        <v>100</v>
      </c>
      <c r="J6505">
        <v>47</v>
      </c>
      <c r="K6505">
        <v>450</v>
      </c>
      <c r="L6505" s="7">
        <f>Sales_Data[[#This Row],[OrderQuantity]] *Sales_Data[[#This Row],[UnitPrice]]</f>
        <v>21150</v>
      </c>
      <c r="M6505" s="7">
        <f>Sales_Data[[#This Row],[UnitPrice]]-Sales_Data[[#This Row],[UnitCost]]</f>
        <v>250</v>
      </c>
      <c r="N6505" s="7">
        <f>Sales_Data[[#This Row],[Gross Revenue]]-Sales_Data[[#This Row],[Discount Amount ]]</f>
        <v>20900</v>
      </c>
      <c r="O6505" s="7">
        <f>Sales_Data[[#This Row],[OrderQuantity]] *Sales_Data[[#This Row],[UnitCost]]</f>
        <v>9400</v>
      </c>
      <c r="P6505" s="7">
        <f>Sales_Data[[#This Row],[ItemCost]] +Sales_Data[[#This Row],[ShippingCost]]</f>
        <v>9955.89</v>
      </c>
      <c r="Q6505" s="7">
        <f>Sales_Data[[#This Row],[Gross Revenue]]-Sales_Data[[#This Row],[TotalFinancialCost]]</f>
        <v>11194.11</v>
      </c>
      <c r="R6505" s="7">
        <f>Sales_Data[[#This Row],[Actul Bill Amount]]-Sales_Data[[#This Row],[ShippingCost]]</f>
        <v>20344.11</v>
      </c>
      <c r="S6505">
        <v>353</v>
      </c>
      <c r="T6505">
        <v>555.89</v>
      </c>
      <c r="U6505" t="s">
        <v>30</v>
      </c>
      <c r="V6505">
        <v>200</v>
      </c>
      <c r="W6505" t="s">
        <v>38</v>
      </c>
      <c r="X6505" t="str">
        <f t="shared" si="203"/>
        <v>Kolkata</v>
      </c>
    </row>
    <row r="6506" spans="1:24" x14ac:dyDescent="0.4">
      <c r="A6506">
        <v>106505</v>
      </c>
      <c r="B6506" s="5">
        <v>45812.460416666669</v>
      </c>
      <c r="C6506" s="3" t="str">
        <f>TEXT(Sales_Data[[#This Row],[OrderDate]],"mmmm")</f>
        <v>June</v>
      </c>
      <c r="D6506" s="3" t="str">
        <f t="shared" si="202"/>
        <v>2025</v>
      </c>
      <c r="E6506" t="s">
        <v>19</v>
      </c>
      <c r="F6506" t="s">
        <v>55</v>
      </c>
      <c r="G6506" t="s">
        <v>29</v>
      </c>
      <c r="H6506" t="s">
        <v>32</v>
      </c>
      <c r="I6506" t="s">
        <v>100</v>
      </c>
      <c r="J6506">
        <v>31</v>
      </c>
      <c r="K6506">
        <v>600</v>
      </c>
      <c r="L6506" s="7">
        <f>Sales_Data[[#This Row],[OrderQuantity]] *Sales_Data[[#This Row],[UnitPrice]]</f>
        <v>18600</v>
      </c>
      <c r="M6506" s="7">
        <f>Sales_Data[[#This Row],[UnitPrice]]-Sales_Data[[#This Row],[UnitCost]]</f>
        <v>250</v>
      </c>
      <c r="N6506" s="7">
        <f>Sales_Data[[#This Row],[Gross Revenue]]-Sales_Data[[#This Row],[Discount Amount ]]</f>
        <v>18350</v>
      </c>
      <c r="O6506" s="7">
        <f>Sales_Data[[#This Row],[OrderQuantity]] *Sales_Data[[#This Row],[UnitCost]]</f>
        <v>10850</v>
      </c>
      <c r="P6506" s="7">
        <f>Sales_Data[[#This Row],[ItemCost]] +Sales_Data[[#This Row],[ShippingCost]]</f>
        <v>11753.29</v>
      </c>
      <c r="Q6506" s="7">
        <f>Sales_Data[[#This Row],[Gross Revenue]]-Sales_Data[[#This Row],[TotalFinancialCost]]</f>
        <v>6846.7099999999991</v>
      </c>
      <c r="R6506" s="7">
        <f>Sales_Data[[#This Row],[Actul Bill Amount]]-Sales_Data[[#This Row],[ShippingCost]]</f>
        <v>17446.71</v>
      </c>
      <c r="S6506">
        <v>1115</v>
      </c>
      <c r="T6506">
        <v>903.29</v>
      </c>
      <c r="U6506" t="s">
        <v>57</v>
      </c>
      <c r="V6506">
        <v>350</v>
      </c>
      <c r="W6506" t="s">
        <v>33</v>
      </c>
      <c r="X6506" t="str">
        <f t="shared" si="203"/>
        <v>Delhi</v>
      </c>
    </row>
    <row r="6507" spans="1:24" x14ac:dyDescent="0.4">
      <c r="A6507">
        <v>106506</v>
      </c>
      <c r="B6507" s="5">
        <v>45667.418749999997</v>
      </c>
      <c r="C6507" s="3" t="str">
        <f>TEXT(Sales_Data[[#This Row],[OrderDate]],"mmmm")</f>
        <v>January</v>
      </c>
      <c r="D6507" s="3" t="str">
        <f t="shared" si="202"/>
        <v>2025</v>
      </c>
      <c r="E6507" t="s">
        <v>23</v>
      </c>
      <c r="F6507" t="s">
        <v>55</v>
      </c>
      <c r="G6507" t="s">
        <v>29</v>
      </c>
      <c r="H6507" t="s">
        <v>32</v>
      </c>
      <c r="I6507" t="s">
        <v>100</v>
      </c>
      <c r="J6507">
        <v>95</v>
      </c>
      <c r="K6507">
        <v>600</v>
      </c>
      <c r="L6507" s="7">
        <f>Sales_Data[[#This Row],[OrderQuantity]] *Sales_Data[[#This Row],[UnitPrice]]</f>
        <v>57000</v>
      </c>
      <c r="M6507" s="7">
        <f>Sales_Data[[#This Row],[UnitPrice]]-Sales_Data[[#This Row],[UnitCost]]</f>
        <v>250</v>
      </c>
      <c r="N6507" s="7">
        <f>Sales_Data[[#This Row],[Gross Revenue]]-Sales_Data[[#This Row],[Discount Amount ]]</f>
        <v>56750</v>
      </c>
      <c r="O6507" s="7">
        <f>Sales_Data[[#This Row],[OrderQuantity]] *Sales_Data[[#This Row],[UnitCost]]</f>
        <v>33250</v>
      </c>
      <c r="P6507" s="7">
        <f>Sales_Data[[#This Row],[ItemCost]] +Sales_Data[[#This Row],[ShippingCost]]</f>
        <v>33702.46</v>
      </c>
      <c r="Q6507" s="7">
        <f>Sales_Data[[#This Row],[Gross Revenue]]-Sales_Data[[#This Row],[TotalFinancialCost]]</f>
        <v>23297.54</v>
      </c>
      <c r="R6507" s="7">
        <f>Sales_Data[[#This Row],[Actul Bill Amount]]-Sales_Data[[#This Row],[ShippingCost]]</f>
        <v>56297.54</v>
      </c>
      <c r="S6507">
        <v>570</v>
      </c>
      <c r="T6507">
        <v>452.46</v>
      </c>
      <c r="U6507" t="s">
        <v>57</v>
      </c>
      <c r="V6507">
        <v>350</v>
      </c>
      <c r="W6507" t="s">
        <v>33</v>
      </c>
      <c r="X6507" t="str">
        <f t="shared" si="203"/>
        <v>Delhi</v>
      </c>
    </row>
    <row r="6508" spans="1:24" x14ac:dyDescent="0.4">
      <c r="A6508">
        <v>106507</v>
      </c>
      <c r="B6508" s="5">
        <v>45691.588888888888</v>
      </c>
      <c r="C6508" s="3" t="str">
        <f>TEXT(Sales_Data[[#This Row],[OrderDate]],"mmmm")</f>
        <v>February</v>
      </c>
      <c r="D6508" s="3" t="str">
        <f t="shared" si="202"/>
        <v>2025</v>
      </c>
      <c r="E6508" t="s">
        <v>23</v>
      </c>
      <c r="F6508" t="s">
        <v>55</v>
      </c>
      <c r="G6508" t="s">
        <v>15</v>
      </c>
      <c r="H6508" t="s">
        <v>32</v>
      </c>
      <c r="I6508" t="s">
        <v>100</v>
      </c>
      <c r="J6508">
        <v>62</v>
      </c>
      <c r="K6508">
        <v>600</v>
      </c>
      <c r="L6508" s="7">
        <f>Sales_Data[[#This Row],[OrderQuantity]] *Sales_Data[[#This Row],[UnitPrice]]</f>
        <v>37200</v>
      </c>
      <c r="M6508" s="7">
        <f>Sales_Data[[#This Row],[UnitPrice]]-Sales_Data[[#This Row],[UnitCost]]</f>
        <v>250</v>
      </c>
      <c r="N6508" s="7">
        <f>Sales_Data[[#This Row],[Gross Revenue]]-Sales_Data[[#This Row],[Discount Amount ]]</f>
        <v>36950</v>
      </c>
      <c r="O6508" s="7">
        <f>Sales_Data[[#This Row],[OrderQuantity]] *Sales_Data[[#This Row],[UnitCost]]</f>
        <v>21700</v>
      </c>
      <c r="P6508" s="7">
        <f>Sales_Data[[#This Row],[ItemCost]] +Sales_Data[[#This Row],[ShippingCost]]</f>
        <v>22634.77</v>
      </c>
      <c r="Q6508" s="7">
        <f>Sales_Data[[#This Row],[Gross Revenue]]-Sales_Data[[#This Row],[TotalFinancialCost]]</f>
        <v>14565.23</v>
      </c>
      <c r="R6508" s="7">
        <f>Sales_Data[[#This Row],[Actul Bill Amount]]-Sales_Data[[#This Row],[ShippingCost]]</f>
        <v>36015.230000000003</v>
      </c>
      <c r="S6508">
        <v>1101</v>
      </c>
      <c r="T6508">
        <v>934.77</v>
      </c>
      <c r="U6508" t="s">
        <v>57</v>
      </c>
      <c r="V6508">
        <v>350</v>
      </c>
      <c r="W6508" t="s">
        <v>33</v>
      </c>
      <c r="X6508" t="str">
        <f t="shared" si="203"/>
        <v>Delhi</v>
      </c>
    </row>
    <row r="6509" spans="1:24" x14ac:dyDescent="0.4">
      <c r="A6509">
        <v>106508</v>
      </c>
      <c r="B6509" s="5">
        <v>45693.46597222222</v>
      </c>
      <c r="C6509" s="3" t="str">
        <f>TEXT(Sales_Data[[#This Row],[OrderDate]],"mmmm")</f>
        <v>February</v>
      </c>
      <c r="D6509" s="3" t="str">
        <f t="shared" si="202"/>
        <v>2025</v>
      </c>
      <c r="E6509" t="s">
        <v>45</v>
      </c>
      <c r="F6509" t="s">
        <v>46</v>
      </c>
      <c r="G6509" t="s">
        <v>15</v>
      </c>
      <c r="H6509" t="s">
        <v>20</v>
      </c>
      <c r="I6509" t="s">
        <v>100</v>
      </c>
      <c r="J6509">
        <v>44</v>
      </c>
      <c r="K6509">
        <v>15000</v>
      </c>
      <c r="L6509" s="7">
        <f>Sales_Data[[#This Row],[OrderQuantity]] *Sales_Data[[#This Row],[UnitPrice]]</f>
        <v>660000</v>
      </c>
      <c r="M6509" s="7">
        <f>Sales_Data[[#This Row],[UnitPrice]]-Sales_Data[[#This Row],[UnitCost]]</f>
        <v>5500</v>
      </c>
      <c r="N6509" s="7">
        <f>Sales_Data[[#This Row],[Gross Revenue]]-Sales_Data[[#This Row],[Discount Amount ]]</f>
        <v>654500</v>
      </c>
      <c r="O6509" s="7">
        <f>Sales_Data[[#This Row],[OrderQuantity]] *Sales_Data[[#This Row],[UnitCost]]</f>
        <v>418000</v>
      </c>
      <c r="P6509" s="7">
        <f>Sales_Data[[#This Row],[ItemCost]] +Sales_Data[[#This Row],[ShippingCost]]</f>
        <v>418952.17</v>
      </c>
      <c r="Q6509" s="7">
        <f>Sales_Data[[#This Row],[Gross Revenue]]-Sales_Data[[#This Row],[TotalFinancialCost]]</f>
        <v>241047.83000000002</v>
      </c>
      <c r="R6509" s="7">
        <f>Sales_Data[[#This Row],[Actul Bill Amount]]-Sales_Data[[#This Row],[ShippingCost]]</f>
        <v>653547.82999999996</v>
      </c>
      <c r="S6509">
        <v>323</v>
      </c>
      <c r="T6509">
        <v>952.17</v>
      </c>
      <c r="U6509" t="s">
        <v>53</v>
      </c>
      <c r="V6509">
        <v>9500</v>
      </c>
      <c r="W6509" t="s">
        <v>22</v>
      </c>
      <c r="X6509" t="str">
        <f t="shared" si="203"/>
        <v>Nagpur</v>
      </c>
    </row>
    <row r="6510" spans="1:24" x14ac:dyDescent="0.4">
      <c r="A6510">
        <v>106509</v>
      </c>
      <c r="B6510" s="5">
        <v>45663.118055555555</v>
      </c>
      <c r="C6510" s="3" t="str">
        <f>TEXT(Sales_Data[[#This Row],[OrderDate]],"mmmm")</f>
        <v>January</v>
      </c>
      <c r="D6510" s="3" t="str">
        <f t="shared" si="202"/>
        <v>2025</v>
      </c>
      <c r="E6510" t="s">
        <v>42</v>
      </c>
      <c r="F6510" t="s">
        <v>46</v>
      </c>
      <c r="G6510" t="s">
        <v>15</v>
      </c>
      <c r="H6510" t="s">
        <v>37</v>
      </c>
      <c r="I6510" t="s">
        <v>100</v>
      </c>
      <c r="J6510">
        <v>41</v>
      </c>
      <c r="K6510">
        <v>4500</v>
      </c>
      <c r="L6510" s="7">
        <f>Sales_Data[[#This Row],[OrderQuantity]] *Sales_Data[[#This Row],[UnitPrice]]</f>
        <v>184500</v>
      </c>
      <c r="M6510" s="7">
        <f>Sales_Data[[#This Row],[UnitPrice]]-Sales_Data[[#This Row],[UnitCost]]</f>
        <v>1700</v>
      </c>
      <c r="N6510" s="7">
        <f>Sales_Data[[#This Row],[Gross Revenue]]-Sales_Data[[#This Row],[Discount Amount ]]</f>
        <v>182800</v>
      </c>
      <c r="O6510" s="7">
        <f>Sales_Data[[#This Row],[OrderQuantity]] *Sales_Data[[#This Row],[UnitCost]]</f>
        <v>114800</v>
      </c>
      <c r="P6510" s="7">
        <f>Sales_Data[[#This Row],[ItemCost]] +Sales_Data[[#This Row],[ShippingCost]]</f>
        <v>115361.43</v>
      </c>
      <c r="Q6510" s="7">
        <f>Sales_Data[[#This Row],[Gross Revenue]]-Sales_Data[[#This Row],[TotalFinancialCost]]</f>
        <v>69138.570000000007</v>
      </c>
      <c r="R6510" s="7">
        <f>Sales_Data[[#This Row],[Actul Bill Amount]]-Sales_Data[[#This Row],[ShippingCost]]</f>
        <v>182238.57</v>
      </c>
      <c r="S6510">
        <v>903</v>
      </c>
      <c r="T6510">
        <v>561.42999999999995</v>
      </c>
      <c r="U6510" t="s">
        <v>47</v>
      </c>
      <c r="V6510">
        <v>2800</v>
      </c>
      <c r="W6510" t="s">
        <v>38</v>
      </c>
      <c r="X6510" t="str">
        <f t="shared" si="203"/>
        <v>Kolkata</v>
      </c>
    </row>
    <row r="6511" spans="1:24" x14ac:dyDescent="0.4">
      <c r="A6511">
        <v>106510</v>
      </c>
      <c r="B6511" s="5">
        <v>45872.722916666666</v>
      </c>
      <c r="C6511" s="3" t="str">
        <f>TEXT(Sales_Data[[#This Row],[OrderDate]],"mmmm")</f>
        <v>August</v>
      </c>
      <c r="D6511" s="3" t="str">
        <f t="shared" si="202"/>
        <v>2025</v>
      </c>
      <c r="E6511" t="s">
        <v>19</v>
      </c>
      <c r="F6511" t="s">
        <v>46</v>
      </c>
      <c r="G6511" t="s">
        <v>15</v>
      </c>
      <c r="H6511" t="s">
        <v>25</v>
      </c>
      <c r="I6511" t="s">
        <v>100</v>
      </c>
      <c r="J6511">
        <v>89</v>
      </c>
      <c r="K6511">
        <v>15000</v>
      </c>
      <c r="L6511" s="7">
        <f>Sales_Data[[#This Row],[OrderQuantity]] *Sales_Data[[#This Row],[UnitPrice]]</f>
        <v>1335000</v>
      </c>
      <c r="M6511" s="7">
        <f>Sales_Data[[#This Row],[UnitPrice]]-Sales_Data[[#This Row],[UnitCost]]</f>
        <v>5500</v>
      </c>
      <c r="N6511" s="7">
        <f>Sales_Data[[#This Row],[Gross Revenue]]-Sales_Data[[#This Row],[Discount Amount ]]</f>
        <v>1329500</v>
      </c>
      <c r="O6511" s="7">
        <f>Sales_Data[[#This Row],[OrderQuantity]] *Sales_Data[[#This Row],[UnitCost]]</f>
        <v>845500</v>
      </c>
      <c r="P6511" s="7">
        <f>Sales_Data[[#This Row],[ItemCost]] +Sales_Data[[#This Row],[ShippingCost]]</f>
        <v>846193.83</v>
      </c>
      <c r="Q6511" s="7">
        <f>Sales_Data[[#This Row],[Gross Revenue]]-Sales_Data[[#This Row],[TotalFinancialCost]]</f>
        <v>488806.17000000004</v>
      </c>
      <c r="R6511" s="7">
        <f>Sales_Data[[#This Row],[Actul Bill Amount]]-Sales_Data[[#This Row],[ShippingCost]]</f>
        <v>1328806.17</v>
      </c>
      <c r="S6511">
        <v>1061</v>
      </c>
      <c r="T6511">
        <v>693.83</v>
      </c>
      <c r="U6511" t="s">
        <v>53</v>
      </c>
      <c r="V6511">
        <v>9500</v>
      </c>
      <c r="W6511" t="s">
        <v>27</v>
      </c>
      <c r="X6511" t="str">
        <f t="shared" si="203"/>
        <v>Mumbai</v>
      </c>
    </row>
    <row r="6512" spans="1:24" x14ac:dyDescent="0.4">
      <c r="A6512">
        <v>106511</v>
      </c>
      <c r="B6512" s="5">
        <v>45791.979861111111</v>
      </c>
      <c r="C6512" s="3" t="str">
        <f>TEXT(Sales_Data[[#This Row],[OrderDate]],"mmmm")</f>
        <v>May</v>
      </c>
      <c r="D6512" s="3" t="str">
        <f t="shared" si="202"/>
        <v>2025</v>
      </c>
      <c r="E6512" t="s">
        <v>48</v>
      </c>
      <c r="F6512" t="s">
        <v>55</v>
      </c>
      <c r="G6512" t="s">
        <v>15</v>
      </c>
      <c r="H6512" t="s">
        <v>37</v>
      </c>
      <c r="I6512" t="s">
        <v>100</v>
      </c>
      <c r="J6512">
        <v>81</v>
      </c>
      <c r="K6512">
        <v>850</v>
      </c>
      <c r="L6512" s="7">
        <f>Sales_Data[[#This Row],[OrderQuantity]] *Sales_Data[[#This Row],[UnitPrice]]</f>
        <v>68850</v>
      </c>
      <c r="M6512" s="7">
        <f>Sales_Data[[#This Row],[UnitPrice]]-Sales_Data[[#This Row],[UnitCost]]</f>
        <v>300</v>
      </c>
      <c r="N6512" s="7">
        <f>Sales_Data[[#This Row],[Gross Revenue]]-Sales_Data[[#This Row],[Discount Amount ]]</f>
        <v>68550</v>
      </c>
      <c r="O6512" s="7">
        <f>Sales_Data[[#This Row],[OrderQuantity]] *Sales_Data[[#This Row],[UnitCost]]</f>
        <v>44550</v>
      </c>
      <c r="P6512" s="7">
        <f>Sales_Data[[#This Row],[ItemCost]] +Sales_Data[[#This Row],[ShippingCost]]</f>
        <v>45454.42</v>
      </c>
      <c r="Q6512" s="7">
        <f>Sales_Data[[#This Row],[Gross Revenue]]-Sales_Data[[#This Row],[TotalFinancialCost]]</f>
        <v>23395.58</v>
      </c>
      <c r="R6512" s="7">
        <f>Sales_Data[[#This Row],[Actul Bill Amount]]-Sales_Data[[#This Row],[ShippingCost]]</f>
        <v>67645.58</v>
      </c>
      <c r="S6512">
        <v>1005</v>
      </c>
      <c r="T6512">
        <v>904.42</v>
      </c>
      <c r="U6512" t="s">
        <v>56</v>
      </c>
      <c r="V6512">
        <v>550</v>
      </c>
      <c r="W6512" t="s">
        <v>38</v>
      </c>
      <c r="X6512" t="str">
        <f t="shared" si="203"/>
        <v>Kolkata</v>
      </c>
    </row>
    <row r="6513" spans="1:24" x14ac:dyDescent="0.4">
      <c r="A6513">
        <v>106512</v>
      </c>
      <c r="B6513" s="5">
        <v>45942.3</v>
      </c>
      <c r="C6513" s="3" t="str">
        <f>TEXT(Sales_Data[[#This Row],[OrderDate]],"mmmm")</f>
        <v>October</v>
      </c>
      <c r="D6513" s="3" t="str">
        <f t="shared" si="202"/>
        <v>2025</v>
      </c>
      <c r="E6513" t="s">
        <v>48</v>
      </c>
      <c r="F6513" t="s">
        <v>55</v>
      </c>
      <c r="G6513" t="s">
        <v>15</v>
      </c>
      <c r="H6513" t="s">
        <v>37</v>
      </c>
      <c r="I6513" t="s">
        <v>100</v>
      </c>
      <c r="J6513">
        <v>42</v>
      </c>
      <c r="K6513">
        <v>850</v>
      </c>
      <c r="L6513" s="7">
        <f>Sales_Data[[#This Row],[OrderQuantity]] *Sales_Data[[#This Row],[UnitPrice]]</f>
        <v>35700</v>
      </c>
      <c r="M6513" s="7">
        <f>Sales_Data[[#This Row],[UnitPrice]]-Sales_Data[[#This Row],[UnitCost]]</f>
        <v>300</v>
      </c>
      <c r="N6513" s="7">
        <f>Sales_Data[[#This Row],[Gross Revenue]]-Sales_Data[[#This Row],[Discount Amount ]]</f>
        <v>35400</v>
      </c>
      <c r="O6513" s="7">
        <f>Sales_Data[[#This Row],[OrderQuantity]] *Sales_Data[[#This Row],[UnitCost]]</f>
        <v>23100</v>
      </c>
      <c r="P6513" s="7">
        <f>Sales_Data[[#This Row],[ItemCost]] +Sales_Data[[#This Row],[ShippingCost]]</f>
        <v>23620.1</v>
      </c>
      <c r="Q6513" s="7">
        <f>Sales_Data[[#This Row],[Gross Revenue]]-Sales_Data[[#This Row],[TotalFinancialCost]]</f>
        <v>12079.900000000001</v>
      </c>
      <c r="R6513" s="7">
        <f>Sales_Data[[#This Row],[Actul Bill Amount]]-Sales_Data[[#This Row],[ShippingCost]]</f>
        <v>34879.9</v>
      </c>
      <c r="S6513">
        <v>547</v>
      </c>
      <c r="T6513">
        <v>520.1</v>
      </c>
      <c r="U6513" t="s">
        <v>56</v>
      </c>
      <c r="V6513">
        <v>550</v>
      </c>
      <c r="W6513" t="s">
        <v>38</v>
      </c>
      <c r="X6513" t="str">
        <f t="shared" si="203"/>
        <v>Kolkata</v>
      </c>
    </row>
    <row r="6514" spans="1:24" x14ac:dyDescent="0.4">
      <c r="A6514">
        <v>106513</v>
      </c>
      <c r="B6514" s="5">
        <v>45783.609722222223</v>
      </c>
      <c r="C6514" s="3" t="str">
        <f>TEXT(Sales_Data[[#This Row],[OrderDate]],"mmmm")</f>
        <v>May</v>
      </c>
      <c r="D6514" s="3" t="str">
        <f t="shared" si="202"/>
        <v>2025</v>
      </c>
      <c r="E6514" t="s">
        <v>34</v>
      </c>
      <c r="F6514" t="s">
        <v>35</v>
      </c>
      <c r="G6514" t="s">
        <v>29</v>
      </c>
      <c r="H6514" t="s">
        <v>20</v>
      </c>
      <c r="I6514" t="s">
        <v>100</v>
      </c>
      <c r="J6514">
        <v>27</v>
      </c>
      <c r="K6514">
        <v>8500</v>
      </c>
      <c r="L6514" s="7">
        <f>Sales_Data[[#This Row],[OrderQuantity]] *Sales_Data[[#This Row],[UnitPrice]]</f>
        <v>229500</v>
      </c>
      <c r="M6514" s="7">
        <f>Sales_Data[[#This Row],[UnitPrice]]-Sales_Data[[#This Row],[UnitCost]]</f>
        <v>3000</v>
      </c>
      <c r="N6514" s="7">
        <f>Sales_Data[[#This Row],[Gross Revenue]]-Sales_Data[[#This Row],[Discount Amount ]]</f>
        <v>226500</v>
      </c>
      <c r="O6514" s="7">
        <f>Sales_Data[[#This Row],[OrderQuantity]] *Sales_Data[[#This Row],[UnitCost]]</f>
        <v>148500</v>
      </c>
      <c r="P6514" s="7">
        <f>Sales_Data[[#This Row],[ItemCost]] +Sales_Data[[#This Row],[ShippingCost]]</f>
        <v>150552.64000000001</v>
      </c>
      <c r="Q6514" s="7">
        <f>Sales_Data[[#This Row],[Gross Revenue]]-Sales_Data[[#This Row],[TotalFinancialCost]]</f>
        <v>78947.359999999986</v>
      </c>
      <c r="R6514" s="7">
        <f>Sales_Data[[#This Row],[Actul Bill Amount]]-Sales_Data[[#This Row],[ShippingCost]]</f>
        <v>224447.35999999999</v>
      </c>
      <c r="S6514">
        <v>682</v>
      </c>
      <c r="T6514">
        <v>2052.64</v>
      </c>
      <c r="U6514" t="s">
        <v>49</v>
      </c>
      <c r="V6514">
        <v>5500</v>
      </c>
      <c r="W6514" t="s">
        <v>22</v>
      </c>
      <c r="X6514" t="str">
        <f t="shared" si="203"/>
        <v>Nagpur</v>
      </c>
    </row>
    <row r="6515" spans="1:24" x14ac:dyDescent="0.4">
      <c r="A6515">
        <v>106514</v>
      </c>
      <c r="B6515" s="5">
        <v>45994.660416666666</v>
      </c>
      <c r="C6515" s="3" t="str">
        <f>TEXT(Sales_Data[[#This Row],[OrderDate]],"mmmm")</f>
        <v>December</v>
      </c>
      <c r="D6515" s="3" t="str">
        <f t="shared" si="202"/>
        <v>2025</v>
      </c>
      <c r="E6515" t="s">
        <v>39</v>
      </c>
      <c r="F6515" t="s">
        <v>40</v>
      </c>
      <c r="G6515" t="s">
        <v>31</v>
      </c>
      <c r="H6515" t="s">
        <v>37</v>
      </c>
      <c r="I6515" t="s">
        <v>100</v>
      </c>
      <c r="J6515">
        <v>11</v>
      </c>
      <c r="K6515">
        <v>5500</v>
      </c>
      <c r="L6515" s="7">
        <f>Sales_Data[[#This Row],[OrderQuantity]] *Sales_Data[[#This Row],[UnitPrice]]</f>
        <v>60500</v>
      </c>
      <c r="M6515" s="7">
        <f>Sales_Data[[#This Row],[UnitPrice]]-Sales_Data[[#This Row],[UnitCost]]</f>
        <v>2000</v>
      </c>
      <c r="N6515" s="7">
        <f>Sales_Data[[#This Row],[Gross Revenue]]-Sales_Data[[#This Row],[Discount Amount ]]</f>
        <v>58500</v>
      </c>
      <c r="O6515" s="7">
        <f>Sales_Data[[#This Row],[OrderQuantity]] *Sales_Data[[#This Row],[UnitCost]]</f>
        <v>38500</v>
      </c>
      <c r="P6515" s="7">
        <f>Sales_Data[[#This Row],[ItemCost]] +Sales_Data[[#This Row],[ShippingCost]]</f>
        <v>39130.11</v>
      </c>
      <c r="Q6515" s="7">
        <f>Sales_Data[[#This Row],[Gross Revenue]]-Sales_Data[[#This Row],[TotalFinancialCost]]</f>
        <v>21369.89</v>
      </c>
      <c r="R6515" s="7">
        <f>Sales_Data[[#This Row],[Actul Bill Amount]]-Sales_Data[[#This Row],[ShippingCost]]</f>
        <v>57869.89</v>
      </c>
      <c r="S6515">
        <v>941</v>
      </c>
      <c r="T6515">
        <v>630.11</v>
      </c>
      <c r="U6515" t="s">
        <v>41</v>
      </c>
      <c r="V6515">
        <v>3500</v>
      </c>
      <c r="W6515" t="s">
        <v>38</v>
      </c>
      <c r="X6515" t="str">
        <f t="shared" si="203"/>
        <v>Kolkata</v>
      </c>
    </row>
    <row r="6516" spans="1:24" x14ac:dyDescent="0.4">
      <c r="A6516">
        <v>106515</v>
      </c>
      <c r="B6516" s="5">
        <v>45831.695138888892</v>
      </c>
      <c r="C6516" s="3" t="str">
        <f>TEXT(Sales_Data[[#This Row],[OrderDate]],"mmmm")</f>
        <v>June</v>
      </c>
      <c r="D6516" s="3" t="str">
        <f t="shared" si="202"/>
        <v>2025</v>
      </c>
      <c r="E6516" t="s">
        <v>39</v>
      </c>
      <c r="F6516" t="s">
        <v>28</v>
      </c>
      <c r="G6516" t="s">
        <v>29</v>
      </c>
      <c r="H6516" t="s">
        <v>32</v>
      </c>
      <c r="I6516" t="s">
        <v>100</v>
      </c>
      <c r="J6516">
        <v>75</v>
      </c>
      <c r="K6516">
        <v>2500</v>
      </c>
      <c r="L6516" s="7">
        <f>Sales_Data[[#This Row],[OrderQuantity]] *Sales_Data[[#This Row],[UnitPrice]]</f>
        <v>187500</v>
      </c>
      <c r="M6516" s="7">
        <f>Sales_Data[[#This Row],[UnitPrice]]-Sales_Data[[#This Row],[UnitCost]]</f>
        <v>1000</v>
      </c>
      <c r="N6516" s="7">
        <f>Sales_Data[[#This Row],[Gross Revenue]]-Sales_Data[[#This Row],[Discount Amount ]]</f>
        <v>186500</v>
      </c>
      <c r="O6516" s="7">
        <f>Sales_Data[[#This Row],[OrderQuantity]] *Sales_Data[[#This Row],[UnitCost]]</f>
        <v>112500</v>
      </c>
      <c r="P6516" s="7">
        <f>Sales_Data[[#This Row],[ItemCost]] +Sales_Data[[#This Row],[ShippingCost]]</f>
        <v>113255.73</v>
      </c>
      <c r="Q6516" s="7">
        <f>Sales_Data[[#This Row],[Gross Revenue]]-Sales_Data[[#This Row],[TotalFinancialCost]]</f>
        <v>74244.27</v>
      </c>
      <c r="R6516" s="7">
        <f>Sales_Data[[#This Row],[Actul Bill Amount]]-Sales_Data[[#This Row],[ShippingCost]]</f>
        <v>185744.27</v>
      </c>
      <c r="S6516">
        <v>480</v>
      </c>
      <c r="T6516">
        <v>755.73</v>
      </c>
      <c r="U6516" t="s">
        <v>54</v>
      </c>
      <c r="V6516">
        <v>1500</v>
      </c>
      <c r="W6516" t="s">
        <v>33</v>
      </c>
      <c r="X6516" t="str">
        <f t="shared" si="203"/>
        <v>Delhi</v>
      </c>
    </row>
    <row r="6517" spans="1:24" x14ac:dyDescent="0.4">
      <c r="A6517">
        <v>106516</v>
      </c>
      <c r="B6517" s="5">
        <v>45809.749305555553</v>
      </c>
      <c r="C6517" s="3" t="str">
        <f>TEXT(Sales_Data[[#This Row],[OrderDate]],"mmmm")</f>
        <v>June</v>
      </c>
      <c r="D6517" s="3" t="str">
        <f t="shared" si="202"/>
        <v>2025</v>
      </c>
      <c r="E6517" t="s">
        <v>19</v>
      </c>
      <c r="F6517" t="s">
        <v>43</v>
      </c>
      <c r="G6517" t="s">
        <v>15</v>
      </c>
      <c r="H6517" t="s">
        <v>32</v>
      </c>
      <c r="I6517" t="s">
        <v>100</v>
      </c>
      <c r="J6517">
        <v>72</v>
      </c>
      <c r="K6517">
        <v>1800</v>
      </c>
      <c r="L6517" s="7">
        <f>Sales_Data[[#This Row],[OrderQuantity]] *Sales_Data[[#This Row],[UnitPrice]]</f>
        <v>129600</v>
      </c>
      <c r="M6517" s="7">
        <f>Sales_Data[[#This Row],[UnitPrice]]-Sales_Data[[#This Row],[UnitCost]]</f>
        <v>900</v>
      </c>
      <c r="N6517" s="7">
        <f>Sales_Data[[#This Row],[Gross Revenue]]-Sales_Data[[#This Row],[Discount Amount ]]</f>
        <v>128700</v>
      </c>
      <c r="O6517" s="7">
        <f>Sales_Data[[#This Row],[OrderQuantity]] *Sales_Data[[#This Row],[UnitCost]]</f>
        <v>64800</v>
      </c>
      <c r="P6517" s="7">
        <f>Sales_Data[[#This Row],[ItemCost]] +Sales_Data[[#This Row],[ShippingCost]]</f>
        <v>65672.02</v>
      </c>
      <c r="Q6517" s="7">
        <f>Sales_Data[[#This Row],[Gross Revenue]]-Sales_Data[[#This Row],[TotalFinancialCost]]</f>
        <v>63927.979999999996</v>
      </c>
      <c r="R6517" s="7">
        <f>Sales_Data[[#This Row],[Actul Bill Amount]]-Sales_Data[[#This Row],[ShippingCost]]</f>
        <v>127827.98</v>
      </c>
      <c r="S6517">
        <v>461</v>
      </c>
      <c r="T6517">
        <v>872.02</v>
      </c>
      <c r="U6517" t="s">
        <v>51</v>
      </c>
      <c r="V6517">
        <v>900</v>
      </c>
      <c r="W6517" t="s">
        <v>33</v>
      </c>
      <c r="X6517" t="str">
        <f t="shared" si="203"/>
        <v>Delhi</v>
      </c>
    </row>
    <row r="6518" spans="1:24" x14ac:dyDescent="0.4">
      <c r="A6518">
        <v>106517</v>
      </c>
      <c r="B6518" s="5">
        <v>45988.837500000001</v>
      </c>
      <c r="C6518" s="3" t="str">
        <f>TEXT(Sales_Data[[#This Row],[OrderDate]],"mmmm")</f>
        <v>November</v>
      </c>
      <c r="D6518" s="3" t="str">
        <f t="shared" si="202"/>
        <v>2025</v>
      </c>
      <c r="E6518" t="s">
        <v>39</v>
      </c>
      <c r="F6518" t="s">
        <v>35</v>
      </c>
      <c r="G6518" t="s">
        <v>29</v>
      </c>
      <c r="H6518" t="s">
        <v>32</v>
      </c>
      <c r="I6518" t="s">
        <v>100</v>
      </c>
      <c r="J6518">
        <v>12</v>
      </c>
      <c r="K6518">
        <v>8500</v>
      </c>
      <c r="L6518" s="7">
        <f>Sales_Data[[#This Row],[OrderQuantity]] *Sales_Data[[#This Row],[UnitPrice]]</f>
        <v>102000</v>
      </c>
      <c r="M6518" s="7">
        <f>Sales_Data[[#This Row],[UnitPrice]]-Sales_Data[[#This Row],[UnitCost]]</f>
        <v>3000</v>
      </c>
      <c r="N6518" s="7">
        <f>Sales_Data[[#This Row],[Gross Revenue]]-Sales_Data[[#This Row],[Discount Amount ]]</f>
        <v>99000</v>
      </c>
      <c r="O6518" s="7">
        <f>Sales_Data[[#This Row],[OrderQuantity]] *Sales_Data[[#This Row],[UnitCost]]</f>
        <v>66000</v>
      </c>
      <c r="P6518" s="7">
        <f>Sales_Data[[#This Row],[ItemCost]] +Sales_Data[[#This Row],[ShippingCost]]</f>
        <v>66621.19</v>
      </c>
      <c r="Q6518" s="7">
        <f>Sales_Data[[#This Row],[Gross Revenue]]-Sales_Data[[#This Row],[TotalFinancialCost]]</f>
        <v>35378.81</v>
      </c>
      <c r="R6518" s="7">
        <f>Sales_Data[[#This Row],[Actul Bill Amount]]-Sales_Data[[#This Row],[ShippingCost]]</f>
        <v>98378.81</v>
      </c>
      <c r="S6518">
        <v>688</v>
      </c>
      <c r="T6518">
        <v>621.19000000000005</v>
      </c>
      <c r="U6518" t="s">
        <v>49</v>
      </c>
      <c r="V6518">
        <v>5500</v>
      </c>
      <c r="W6518" t="s">
        <v>33</v>
      </c>
      <c r="X6518" t="str">
        <f t="shared" si="203"/>
        <v>Delhi</v>
      </c>
    </row>
    <row r="6519" spans="1:24" x14ac:dyDescent="0.4">
      <c r="A6519">
        <v>106518</v>
      </c>
      <c r="B6519" s="5">
        <v>45683.53125</v>
      </c>
      <c r="C6519" s="3" t="str">
        <f>TEXT(Sales_Data[[#This Row],[OrderDate]],"mmmm")</f>
        <v>January</v>
      </c>
      <c r="D6519" s="3" t="str">
        <f t="shared" si="202"/>
        <v>2025</v>
      </c>
      <c r="E6519" t="s">
        <v>13</v>
      </c>
      <c r="F6519" t="s">
        <v>35</v>
      </c>
      <c r="G6519" t="s">
        <v>29</v>
      </c>
      <c r="H6519" t="s">
        <v>20</v>
      </c>
      <c r="I6519" t="s">
        <v>100</v>
      </c>
      <c r="J6519">
        <v>63</v>
      </c>
      <c r="K6519">
        <v>12000</v>
      </c>
      <c r="L6519" s="7">
        <f>Sales_Data[[#This Row],[OrderQuantity]] *Sales_Data[[#This Row],[UnitPrice]]</f>
        <v>756000</v>
      </c>
      <c r="M6519" s="7">
        <f>Sales_Data[[#This Row],[UnitPrice]]-Sales_Data[[#This Row],[UnitCost]]</f>
        <v>4000</v>
      </c>
      <c r="N6519" s="7">
        <f>Sales_Data[[#This Row],[Gross Revenue]]-Sales_Data[[#This Row],[Discount Amount ]]</f>
        <v>752000</v>
      </c>
      <c r="O6519" s="7">
        <f>Sales_Data[[#This Row],[OrderQuantity]] *Sales_Data[[#This Row],[UnitCost]]</f>
        <v>504000</v>
      </c>
      <c r="P6519" s="7">
        <f>Sales_Data[[#This Row],[ItemCost]] +Sales_Data[[#This Row],[ShippingCost]]</f>
        <v>504735.18</v>
      </c>
      <c r="Q6519" s="7">
        <f>Sales_Data[[#This Row],[Gross Revenue]]-Sales_Data[[#This Row],[TotalFinancialCost]]</f>
        <v>251264.82</v>
      </c>
      <c r="R6519" s="7">
        <f>Sales_Data[[#This Row],[Actul Bill Amount]]-Sales_Data[[#This Row],[ShippingCost]]</f>
        <v>751264.82</v>
      </c>
      <c r="S6519">
        <v>899</v>
      </c>
      <c r="T6519">
        <v>735.18</v>
      </c>
      <c r="U6519" t="s">
        <v>36</v>
      </c>
      <c r="V6519">
        <v>8000</v>
      </c>
      <c r="W6519" t="s">
        <v>22</v>
      </c>
      <c r="X6519" t="str">
        <f t="shared" si="203"/>
        <v>Nagpur</v>
      </c>
    </row>
    <row r="6520" spans="1:24" x14ac:dyDescent="0.4">
      <c r="A6520">
        <v>106519</v>
      </c>
      <c r="B6520" s="5">
        <v>45772.872916666667</v>
      </c>
      <c r="C6520" s="3" t="str">
        <f>TEXT(Sales_Data[[#This Row],[OrderDate]],"mmmm")</f>
        <v>April</v>
      </c>
      <c r="D6520" s="3" t="str">
        <f t="shared" si="202"/>
        <v>2025</v>
      </c>
      <c r="E6520" t="s">
        <v>42</v>
      </c>
      <c r="F6520" t="s">
        <v>24</v>
      </c>
      <c r="G6520" t="s">
        <v>29</v>
      </c>
      <c r="H6520" t="s">
        <v>32</v>
      </c>
      <c r="I6520" t="s">
        <v>100</v>
      </c>
      <c r="J6520">
        <v>55</v>
      </c>
      <c r="K6520">
        <v>25000</v>
      </c>
      <c r="L6520" s="7">
        <f>Sales_Data[[#This Row],[OrderQuantity]] *Sales_Data[[#This Row],[UnitPrice]]</f>
        <v>1375000</v>
      </c>
      <c r="M6520" s="7">
        <f>Sales_Data[[#This Row],[UnitPrice]]-Sales_Data[[#This Row],[UnitCost]]</f>
        <v>7000</v>
      </c>
      <c r="N6520" s="7">
        <f>Sales_Data[[#This Row],[Gross Revenue]]-Sales_Data[[#This Row],[Discount Amount ]]</f>
        <v>1368000</v>
      </c>
      <c r="O6520" s="7">
        <f>Sales_Data[[#This Row],[OrderQuantity]] *Sales_Data[[#This Row],[UnitCost]]</f>
        <v>990000</v>
      </c>
      <c r="P6520" s="7">
        <f>Sales_Data[[#This Row],[ItemCost]] +Sales_Data[[#This Row],[ShippingCost]]</f>
        <v>991645.09</v>
      </c>
      <c r="Q6520" s="7">
        <f>Sales_Data[[#This Row],[Gross Revenue]]-Sales_Data[[#This Row],[TotalFinancialCost]]</f>
        <v>383354.91000000003</v>
      </c>
      <c r="R6520" s="7">
        <f>Sales_Data[[#This Row],[Actul Bill Amount]]-Sales_Data[[#This Row],[ShippingCost]]</f>
        <v>1366354.91</v>
      </c>
      <c r="S6520">
        <v>1098</v>
      </c>
      <c r="T6520">
        <v>1645.09</v>
      </c>
      <c r="U6520" t="s">
        <v>60</v>
      </c>
      <c r="V6520">
        <v>18000</v>
      </c>
      <c r="W6520" t="s">
        <v>33</v>
      </c>
      <c r="X6520" t="str">
        <f t="shared" si="203"/>
        <v>Delhi</v>
      </c>
    </row>
    <row r="6521" spans="1:24" x14ac:dyDescent="0.4">
      <c r="A6521">
        <v>106520</v>
      </c>
      <c r="B6521" s="5">
        <v>45941.640277777777</v>
      </c>
      <c r="C6521" s="3" t="str">
        <f>TEXT(Sales_Data[[#This Row],[OrderDate]],"mmmm")</f>
        <v>October</v>
      </c>
      <c r="D6521" s="3" t="str">
        <f t="shared" si="202"/>
        <v>2025</v>
      </c>
      <c r="E6521" t="s">
        <v>39</v>
      </c>
      <c r="F6521" t="s">
        <v>43</v>
      </c>
      <c r="G6521" t="s">
        <v>15</v>
      </c>
      <c r="H6521" t="s">
        <v>37</v>
      </c>
      <c r="I6521" t="s">
        <v>100</v>
      </c>
      <c r="J6521">
        <v>36</v>
      </c>
      <c r="K6521">
        <v>2800</v>
      </c>
      <c r="L6521" s="7">
        <f>Sales_Data[[#This Row],[OrderQuantity]] *Sales_Data[[#This Row],[UnitPrice]]</f>
        <v>100800</v>
      </c>
      <c r="M6521" s="7">
        <f>Sales_Data[[#This Row],[UnitPrice]]-Sales_Data[[#This Row],[UnitCost]]</f>
        <v>1300</v>
      </c>
      <c r="N6521" s="7">
        <f>Sales_Data[[#This Row],[Gross Revenue]]-Sales_Data[[#This Row],[Discount Amount ]]</f>
        <v>99500</v>
      </c>
      <c r="O6521" s="7">
        <f>Sales_Data[[#This Row],[OrderQuantity]] *Sales_Data[[#This Row],[UnitCost]]</f>
        <v>54000</v>
      </c>
      <c r="P6521" s="7">
        <f>Sales_Data[[#This Row],[ItemCost]] +Sales_Data[[#This Row],[ShippingCost]]</f>
        <v>55093.54</v>
      </c>
      <c r="Q6521" s="7">
        <f>Sales_Data[[#This Row],[Gross Revenue]]-Sales_Data[[#This Row],[TotalFinancialCost]]</f>
        <v>45706.46</v>
      </c>
      <c r="R6521" s="7">
        <f>Sales_Data[[#This Row],[Actul Bill Amount]]-Sales_Data[[#This Row],[ShippingCost]]</f>
        <v>98406.46</v>
      </c>
      <c r="S6521">
        <v>1128</v>
      </c>
      <c r="T6521">
        <v>1093.54</v>
      </c>
      <c r="U6521" t="s">
        <v>61</v>
      </c>
      <c r="V6521">
        <v>1500</v>
      </c>
      <c r="W6521" t="s">
        <v>38</v>
      </c>
      <c r="X6521" t="str">
        <f t="shared" si="203"/>
        <v>Kolkata</v>
      </c>
    </row>
    <row r="6522" spans="1:24" x14ac:dyDescent="0.4">
      <c r="A6522">
        <v>106521</v>
      </c>
      <c r="B6522" s="5">
        <v>45732.277083333334</v>
      </c>
      <c r="C6522" s="3" t="str">
        <f>TEXT(Sales_Data[[#This Row],[OrderDate]],"mmmm")</f>
        <v>March</v>
      </c>
      <c r="D6522" s="3" t="str">
        <f t="shared" si="202"/>
        <v>2025</v>
      </c>
      <c r="E6522" t="s">
        <v>23</v>
      </c>
      <c r="F6522" t="s">
        <v>40</v>
      </c>
      <c r="G6522" t="s">
        <v>15</v>
      </c>
      <c r="H6522" t="s">
        <v>25</v>
      </c>
      <c r="I6522" t="s">
        <v>100</v>
      </c>
      <c r="J6522">
        <v>44</v>
      </c>
      <c r="K6522">
        <v>1500</v>
      </c>
      <c r="L6522" s="7">
        <f>Sales_Data[[#This Row],[OrderQuantity]] *Sales_Data[[#This Row],[UnitPrice]]</f>
        <v>66000</v>
      </c>
      <c r="M6522" s="7">
        <f>Sales_Data[[#This Row],[UnitPrice]]-Sales_Data[[#This Row],[UnitCost]]</f>
        <v>700</v>
      </c>
      <c r="N6522" s="7">
        <f>Sales_Data[[#This Row],[Gross Revenue]]-Sales_Data[[#This Row],[Discount Amount ]]</f>
        <v>65300</v>
      </c>
      <c r="O6522" s="7">
        <f>Sales_Data[[#This Row],[OrderQuantity]] *Sales_Data[[#This Row],[UnitCost]]</f>
        <v>35200</v>
      </c>
      <c r="P6522" s="7">
        <f>Sales_Data[[#This Row],[ItemCost]] +Sales_Data[[#This Row],[ShippingCost]]</f>
        <v>36230.28</v>
      </c>
      <c r="Q6522" s="7">
        <f>Sales_Data[[#This Row],[Gross Revenue]]-Sales_Data[[#This Row],[TotalFinancialCost]]</f>
        <v>29769.72</v>
      </c>
      <c r="R6522" s="7">
        <f>Sales_Data[[#This Row],[Actul Bill Amount]]-Sales_Data[[#This Row],[ShippingCost]]</f>
        <v>64269.72</v>
      </c>
      <c r="S6522">
        <v>416</v>
      </c>
      <c r="T6522">
        <v>1030.28</v>
      </c>
      <c r="U6522" t="s">
        <v>52</v>
      </c>
      <c r="V6522">
        <v>800</v>
      </c>
      <c r="W6522" t="s">
        <v>27</v>
      </c>
      <c r="X6522" t="str">
        <f t="shared" si="203"/>
        <v>Mumbai</v>
      </c>
    </row>
    <row r="6523" spans="1:24" x14ac:dyDescent="0.4">
      <c r="A6523">
        <v>106522</v>
      </c>
      <c r="B6523" s="5">
        <v>45823.175694444442</v>
      </c>
      <c r="C6523" s="3" t="str">
        <f>TEXT(Sales_Data[[#This Row],[OrderDate]],"mmmm")</f>
        <v>June</v>
      </c>
      <c r="D6523" s="3" t="str">
        <f t="shared" si="202"/>
        <v>2025</v>
      </c>
      <c r="E6523" t="s">
        <v>19</v>
      </c>
      <c r="F6523" t="s">
        <v>35</v>
      </c>
      <c r="G6523" t="s">
        <v>15</v>
      </c>
      <c r="H6523" t="s">
        <v>32</v>
      </c>
      <c r="I6523" t="s">
        <v>100</v>
      </c>
      <c r="J6523">
        <v>32</v>
      </c>
      <c r="K6523">
        <v>12000</v>
      </c>
      <c r="L6523" s="7">
        <f>Sales_Data[[#This Row],[OrderQuantity]] *Sales_Data[[#This Row],[UnitPrice]]</f>
        <v>384000</v>
      </c>
      <c r="M6523" s="7">
        <f>Sales_Data[[#This Row],[UnitPrice]]-Sales_Data[[#This Row],[UnitCost]]</f>
        <v>4000</v>
      </c>
      <c r="N6523" s="7">
        <f>Sales_Data[[#This Row],[Gross Revenue]]-Sales_Data[[#This Row],[Discount Amount ]]</f>
        <v>380000</v>
      </c>
      <c r="O6523" s="7">
        <f>Sales_Data[[#This Row],[OrderQuantity]] *Sales_Data[[#This Row],[UnitCost]]</f>
        <v>256000</v>
      </c>
      <c r="P6523" s="7">
        <f>Sales_Data[[#This Row],[ItemCost]] +Sales_Data[[#This Row],[ShippingCost]]</f>
        <v>256846.55</v>
      </c>
      <c r="Q6523" s="7">
        <f>Sales_Data[[#This Row],[Gross Revenue]]-Sales_Data[[#This Row],[TotalFinancialCost]]</f>
        <v>127153.45000000001</v>
      </c>
      <c r="R6523" s="7">
        <f>Sales_Data[[#This Row],[Actul Bill Amount]]-Sales_Data[[#This Row],[ShippingCost]]</f>
        <v>379153.45</v>
      </c>
      <c r="S6523">
        <v>677</v>
      </c>
      <c r="T6523">
        <v>846.55</v>
      </c>
      <c r="U6523" t="s">
        <v>36</v>
      </c>
      <c r="V6523">
        <v>8000</v>
      </c>
      <c r="W6523" t="s">
        <v>33</v>
      </c>
      <c r="X6523" t="str">
        <f t="shared" si="203"/>
        <v>Delhi</v>
      </c>
    </row>
    <row r="6524" spans="1:24" x14ac:dyDescent="0.4">
      <c r="A6524">
        <v>106523</v>
      </c>
      <c r="B6524" s="5">
        <v>45846.484722222223</v>
      </c>
      <c r="C6524" s="3" t="str">
        <f>TEXT(Sales_Data[[#This Row],[OrderDate]],"mmmm")</f>
        <v>July</v>
      </c>
      <c r="D6524" s="3" t="str">
        <f t="shared" si="202"/>
        <v>2025</v>
      </c>
      <c r="E6524" t="s">
        <v>50</v>
      </c>
      <c r="F6524" t="s">
        <v>43</v>
      </c>
      <c r="G6524" t="s">
        <v>29</v>
      </c>
      <c r="H6524" t="s">
        <v>37</v>
      </c>
      <c r="I6524" t="s">
        <v>100</v>
      </c>
      <c r="J6524">
        <v>7</v>
      </c>
      <c r="K6524">
        <v>4500</v>
      </c>
      <c r="L6524" s="7">
        <f>Sales_Data[[#This Row],[OrderQuantity]] *Sales_Data[[#This Row],[UnitPrice]]</f>
        <v>31500</v>
      </c>
      <c r="M6524" s="7">
        <f>Sales_Data[[#This Row],[UnitPrice]]-Sales_Data[[#This Row],[UnitCost]]</f>
        <v>2000</v>
      </c>
      <c r="N6524" s="7">
        <f>Sales_Data[[#This Row],[Gross Revenue]]-Sales_Data[[#This Row],[Discount Amount ]]</f>
        <v>29500</v>
      </c>
      <c r="O6524" s="7">
        <f>Sales_Data[[#This Row],[OrderQuantity]] *Sales_Data[[#This Row],[UnitCost]]</f>
        <v>17500</v>
      </c>
      <c r="P6524" s="7">
        <f>Sales_Data[[#This Row],[ItemCost]] +Sales_Data[[#This Row],[ShippingCost]]</f>
        <v>18156.55</v>
      </c>
      <c r="Q6524" s="7">
        <f>Sales_Data[[#This Row],[Gross Revenue]]-Sales_Data[[#This Row],[TotalFinancialCost]]</f>
        <v>13343.45</v>
      </c>
      <c r="R6524" s="7">
        <f>Sales_Data[[#This Row],[Actul Bill Amount]]-Sales_Data[[#This Row],[ShippingCost]]</f>
        <v>28843.45</v>
      </c>
      <c r="S6524">
        <v>393</v>
      </c>
      <c r="T6524">
        <v>656.55</v>
      </c>
      <c r="U6524" t="s">
        <v>44</v>
      </c>
      <c r="V6524">
        <v>2500</v>
      </c>
      <c r="W6524" t="s">
        <v>38</v>
      </c>
      <c r="X6524" t="str">
        <f t="shared" si="203"/>
        <v>Kolkata</v>
      </c>
    </row>
    <row r="6525" spans="1:24" x14ac:dyDescent="0.4">
      <c r="A6525">
        <v>106524</v>
      </c>
      <c r="B6525" s="5">
        <v>45735.344444444447</v>
      </c>
      <c r="C6525" s="3" t="str">
        <f>TEXT(Sales_Data[[#This Row],[OrderDate]],"mmmm")</f>
        <v>March</v>
      </c>
      <c r="D6525" s="3" t="str">
        <f t="shared" si="202"/>
        <v>2025</v>
      </c>
      <c r="E6525" t="s">
        <v>48</v>
      </c>
      <c r="F6525" t="s">
        <v>46</v>
      </c>
      <c r="G6525" t="s">
        <v>15</v>
      </c>
      <c r="H6525" t="s">
        <v>32</v>
      </c>
      <c r="I6525" t="s">
        <v>100</v>
      </c>
      <c r="J6525">
        <v>96</v>
      </c>
      <c r="K6525">
        <v>4500</v>
      </c>
      <c r="L6525" s="7">
        <f>Sales_Data[[#This Row],[OrderQuantity]] *Sales_Data[[#This Row],[UnitPrice]]</f>
        <v>432000</v>
      </c>
      <c r="M6525" s="7">
        <f>Sales_Data[[#This Row],[UnitPrice]]-Sales_Data[[#This Row],[UnitCost]]</f>
        <v>1700</v>
      </c>
      <c r="N6525" s="7">
        <f>Sales_Data[[#This Row],[Gross Revenue]]-Sales_Data[[#This Row],[Discount Amount ]]</f>
        <v>430300</v>
      </c>
      <c r="O6525" s="7">
        <f>Sales_Data[[#This Row],[OrderQuantity]] *Sales_Data[[#This Row],[UnitCost]]</f>
        <v>268800</v>
      </c>
      <c r="P6525" s="7">
        <f>Sales_Data[[#This Row],[ItemCost]] +Sales_Data[[#This Row],[ShippingCost]]</f>
        <v>269866.90999999997</v>
      </c>
      <c r="Q6525" s="7">
        <f>Sales_Data[[#This Row],[Gross Revenue]]-Sales_Data[[#This Row],[TotalFinancialCost]]</f>
        <v>162133.09000000003</v>
      </c>
      <c r="R6525" s="7">
        <f>Sales_Data[[#This Row],[Actul Bill Amount]]-Sales_Data[[#This Row],[ShippingCost]]</f>
        <v>429233.09</v>
      </c>
      <c r="S6525">
        <v>1192</v>
      </c>
      <c r="T6525">
        <v>1066.9100000000001</v>
      </c>
      <c r="U6525" t="s">
        <v>47</v>
      </c>
      <c r="V6525">
        <v>2800</v>
      </c>
      <c r="W6525" t="s">
        <v>33</v>
      </c>
      <c r="X6525" t="str">
        <f t="shared" si="203"/>
        <v>Delhi</v>
      </c>
    </row>
    <row r="6526" spans="1:24" x14ac:dyDescent="0.4">
      <c r="A6526">
        <v>106525</v>
      </c>
      <c r="B6526" s="5">
        <v>45747.004166666666</v>
      </c>
      <c r="C6526" s="3" t="str">
        <f>TEXT(Sales_Data[[#This Row],[OrderDate]],"mmmm")</f>
        <v>March</v>
      </c>
      <c r="D6526" s="3" t="str">
        <f t="shared" si="202"/>
        <v>2025</v>
      </c>
      <c r="E6526" t="s">
        <v>45</v>
      </c>
      <c r="F6526" t="s">
        <v>43</v>
      </c>
      <c r="G6526" t="s">
        <v>15</v>
      </c>
      <c r="H6526" t="s">
        <v>32</v>
      </c>
      <c r="I6526" t="s">
        <v>100</v>
      </c>
      <c r="J6526">
        <v>62</v>
      </c>
      <c r="K6526">
        <v>1800</v>
      </c>
      <c r="L6526" s="7">
        <f>Sales_Data[[#This Row],[OrderQuantity]] *Sales_Data[[#This Row],[UnitPrice]]</f>
        <v>111600</v>
      </c>
      <c r="M6526" s="7">
        <f>Sales_Data[[#This Row],[UnitPrice]]-Sales_Data[[#This Row],[UnitCost]]</f>
        <v>900</v>
      </c>
      <c r="N6526" s="7">
        <f>Sales_Data[[#This Row],[Gross Revenue]]-Sales_Data[[#This Row],[Discount Amount ]]</f>
        <v>110700</v>
      </c>
      <c r="O6526" s="7">
        <f>Sales_Data[[#This Row],[OrderQuantity]] *Sales_Data[[#This Row],[UnitCost]]</f>
        <v>55800</v>
      </c>
      <c r="P6526" s="7">
        <f>Sales_Data[[#This Row],[ItemCost]] +Sales_Data[[#This Row],[ShippingCost]]</f>
        <v>58270.28</v>
      </c>
      <c r="Q6526" s="7">
        <f>Sales_Data[[#This Row],[Gross Revenue]]-Sales_Data[[#This Row],[TotalFinancialCost]]</f>
        <v>53329.72</v>
      </c>
      <c r="R6526" s="7">
        <f>Sales_Data[[#This Row],[Actul Bill Amount]]-Sales_Data[[#This Row],[ShippingCost]]</f>
        <v>108229.72</v>
      </c>
      <c r="S6526">
        <v>455</v>
      </c>
      <c r="T6526">
        <v>2470.2800000000002</v>
      </c>
      <c r="U6526" t="s">
        <v>51</v>
      </c>
      <c r="V6526">
        <v>900</v>
      </c>
      <c r="W6526" t="s">
        <v>33</v>
      </c>
      <c r="X6526" t="str">
        <f t="shared" si="203"/>
        <v>Delhi</v>
      </c>
    </row>
    <row r="6527" spans="1:24" x14ac:dyDescent="0.4">
      <c r="A6527">
        <v>106526</v>
      </c>
      <c r="B6527" s="5">
        <v>45833.865972222222</v>
      </c>
      <c r="C6527" s="3" t="str">
        <f>TEXT(Sales_Data[[#This Row],[OrderDate]],"mmmm")</f>
        <v>June</v>
      </c>
      <c r="D6527" s="3" t="str">
        <f t="shared" si="202"/>
        <v>2025</v>
      </c>
      <c r="E6527" t="s">
        <v>50</v>
      </c>
      <c r="F6527" t="s">
        <v>28</v>
      </c>
      <c r="G6527" t="s">
        <v>15</v>
      </c>
      <c r="H6527" t="s">
        <v>25</v>
      </c>
      <c r="I6527" t="s">
        <v>100</v>
      </c>
      <c r="J6527">
        <v>92</v>
      </c>
      <c r="K6527">
        <v>450</v>
      </c>
      <c r="L6527" s="7">
        <f>Sales_Data[[#This Row],[OrderQuantity]] *Sales_Data[[#This Row],[UnitPrice]]</f>
        <v>41400</v>
      </c>
      <c r="M6527" s="7">
        <f>Sales_Data[[#This Row],[UnitPrice]]-Sales_Data[[#This Row],[UnitCost]]</f>
        <v>250</v>
      </c>
      <c r="N6527" s="7">
        <f>Sales_Data[[#This Row],[Gross Revenue]]-Sales_Data[[#This Row],[Discount Amount ]]</f>
        <v>41150</v>
      </c>
      <c r="O6527" s="7">
        <f>Sales_Data[[#This Row],[OrderQuantity]] *Sales_Data[[#This Row],[UnitCost]]</f>
        <v>18400</v>
      </c>
      <c r="P6527" s="7">
        <f>Sales_Data[[#This Row],[ItemCost]] +Sales_Data[[#This Row],[ShippingCost]]</f>
        <v>18997.849999999999</v>
      </c>
      <c r="Q6527" s="7">
        <f>Sales_Data[[#This Row],[Gross Revenue]]-Sales_Data[[#This Row],[TotalFinancialCost]]</f>
        <v>22402.15</v>
      </c>
      <c r="R6527" s="7">
        <f>Sales_Data[[#This Row],[Actul Bill Amount]]-Sales_Data[[#This Row],[ShippingCost]]</f>
        <v>40552.15</v>
      </c>
      <c r="S6527">
        <v>595</v>
      </c>
      <c r="T6527">
        <v>597.85</v>
      </c>
      <c r="U6527" t="s">
        <v>30</v>
      </c>
      <c r="V6527">
        <v>200</v>
      </c>
      <c r="W6527" t="s">
        <v>27</v>
      </c>
      <c r="X6527" t="str">
        <f t="shared" si="203"/>
        <v>Mumbai</v>
      </c>
    </row>
    <row r="6528" spans="1:24" x14ac:dyDescent="0.4">
      <c r="A6528">
        <v>106527</v>
      </c>
      <c r="B6528" s="5">
        <v>45678.111111111109</v>
      </c>
      <c r="C6528" s="3" t="str">
        <f>TEXT(Sales_Data[[#This Row],[OrderDate]],"mmmm")</f>
        <v>January</v>
      </c>
      <c r="D6528" s="3" t="str">
        <f t="shared" si="202"/>
        <v>2025</v>
      </c>
      <c r="E6528" t="s">
        <v>19</v>
      </c>
      <c r="F6528" t="s">
        <v>55</v>
      </c>
      <c r="G6528" t="s">
        <v>29</v>
      </c>
      <c r="H6528" t="s">
        <v>20</v>
      </c>
      <c r="I6528" t="s">
        <v>100</v>
      </c>
      <c r="J6528">
        <v>76</v>
      </c>
      <c r="K6528">
        <v>850</v>
      </c>
      <c r="L6528" s="7">
        <f>Sales_Data[[#This Row],[OrderQuantity]] *Sales_Data[[#This Row],[UnitPrice]]</f>
        <v>64600</v>
      </c>
      <c r="M6528" s="7">
        <f>Sales_Data[[#This Row],[UnitPrice]]-Sales_Data[[#This Row],[UnitCost]]</f>
        <v>300</v>
      </c>
      <c r="N6528" s="7">
        <f>Sales_Data[[#This Row],[Gross Revenue]]-Sales_Data[[#This Row],[Discount Amount ]]</f>
        <v>64300</v>
      </c>
      <c r="O6528" s="7">
        <f>Sales_Data[[#This Row],[OrderQuantity]] *Sales_Data[[#This Row],[UnitCost]]</f>
        <v>41800</v>
      </c>
      <c r="P6528" s="7">
        <f>Sales_Data[[#This Row],[ItemCost]] +Sales_Data[[#This Row],[ShippingCost]]</f>
        <v>42041.75</v>
      </c>
      <c r="Q6528" s="7">
        <f>Sales_Data[[#This Row],[Gross Revenue]]-Sales_Data[[#This Row],[TotalFinancialCost]]</f>
        <v>22558.25</v>
      </c>
      <c r="R6528" s="7">
        <f>Sales_Data[[#This Row],[Actul Bill Amount]]-Sales_Data[[#This Row],[ShippingCost]]</f>
        <v>64058.25</v>
      </c>
      <c r="S6528">
        <v>1002</v>
      </c>
      <c r="T6528">
        <v>241.75</v>
      </c>
      <c r="U6528" t="s">
        <v>56</v>
      </c>
      <c r="V6528">
        <v>550</v>
      </c>
      <c r="W6528" t="s">
        <v>22</v>
      </c>
      <c r="X6528" t="str">
        <f t="shared" si="203"/>
        <v>Nagpur</v>
      </c>
    </row>
    <row r="6529" spans="1:24" x14ac:dyDescent="0.4">
      <c r="A6529">
        <v>106528</v>
      </c>
      <c r="B6529" s="5">
        <v>45711.415972222225</v>
      </c>
      <c r="C6529" s="3" t="str">
        <f>TEXT(Sales_Data[[#This Row],[OrderDate]],"mmmm")</f>
        <v>February</v>
      </c>
      <c r="D6529" s="3" t="str">
        <f t="shared" si="202"/>
        <v>2025</v>
      </c>
      <c r="E6529" t="s">
        <v>45</v>
      </c>
      <c r="F6529" t="s">
        <v>40</v>
      </c>
      <c r="G6529" t="s">
        <v>15</v>
      </c>
      <c r="H6529" t="s">
        <v>20</v>
      </c>
      <c r="I6529" t="s">
        <v>100</v>
      </c>
      <c r="J6529">
        <v>17</v>
      </c>
      <c r="K6529">
        <v>5500</v>
      </c>
      <c r="L6529" s="7">
        <f>Sales_Data[[#This Row],[OrderQuantity]] *Sales_Data[[#This Row],[UnitPrice]]</f>
        <v>93500</v>
      </c>
      <c r="M6529" s="7">
        <f>Sales_Data[[#This Row],[UnitPrice]]-Sales_Data[[#This Row],[UnitCost]]</f>
        <v>2000</v>
      </c>
      <c r="N6529" s="7">
        <f>Sales_Data[[#This Row],[Gross Revenue]]-Sales_Data[[#This Row],[Discount Amount ]]</f>
        <v>91500</v>
      </c>
      <c r="O6529" s="7">
        <f>Sales_Data[[#This Row],[OrderQuantity]] *Sales_Data[[#This Row],[UnitCost]]</f>
        <v>59500</v>
      </c>
      <c r="P6529" s="7">
        <f>Sales_Data[[#This Row],[ItemCost]] +Sales_Data[[#This Row],[ShippingCost]]</f>
        <v>60212.81</v>
      </c>
      <c r="Q6529" s="7">
        <f>Sales_Data[[#This Row],[Gross Revenue]]-Sales_Data[[#This Row],[TotalFinancialCost]]</f>
        <v>33287.19</v>
      </c>
      <c r="R6529" s="7">
        <f>Sales_Data[[#This Row],[Actul Bill Amount]]-Sales_Data[[#This Row],[ShippingCost]]</f>
        <v>90787.19</v>
      </c>
      <c r="S6529">
        <v>634</v>
      </c>
      <c r="T6529">
        <v>712.81</v>
      </c>
      <c r="U6529" t="s">
        <v>41</v>
      </c>
      <c r="V6529">
        <v>3500</v>
      </c>
      <c r="W6529" t="s">
        <v>22</v>
      </c>
      <c r="X6529" t="str">
        <f t="shared" si="203"/>
        <v>Nagpur</v>
      </c>
    </row>
    <row r="6530" spans="1:24" x14ac:dyDescent="0.4">
      <c r="A6530">
        <v>106529</v>
      </c>
      <c r="B6530" s="5">
        <v>45841.429166666669</v>
      </c>
      <c r="C6530" s="3" t="str">
        <f>TEXT(Sales_Data[[#This Row],[OrderDate]],"mmmm")</f>
        <v>July</v>
      </c>
      <c r="D6530" s="3" t="str">
        <f t="shared" ref="D6530:D6593" si="204">TEXT(B6530, "yyyy")</f>
        <v>2025</v>
      </c>
      <c r="E6530" t="s">
        <v>19</v>
      </c>
      <c r="F6530" t="s">
        <v>43</v>
      </c>
      <c r="G6530" t="s">
        <v>29</v>
      </c>
      <c r="H6530" t="s">
        <v>37</v>
      </c>
      <c r="I6530" t="s">
        <v>100</v>
      </c>
      <c r="J6530">
        <v>59</v>
      </c>
      <c r="K6530">
        <v>1800</v>
      </c>
      <c r="L6530" s="7">
        <f>Sales_Data[[#This Row],[OrderQuantity]] *Sales_Data[[#This Row],[UnitPrice]]</f>
        <v>106200</v>
      </c>
      <c r="M6530" s="7">
        <f>Sales_Data[[#This Row],[UnitPrice]]-Sales_Data[[#This Row],[UnitCost]]</f>
        <v>900</v>
      </c>
      <c r="N6530" s="7">
        <f>Sales_Data[[#This Row],[Gross Revenue]]-Sales_Data[[#This Row],[Discount Amount ]]</f>
        <v>105300</v>
      </c>
      <c r="O6530" s="7">
        <f>Sales_Data[[#This Row],[OrderQuantity]] *Sales_Data[[#This Row],[UnitCost]]</f>
        <v>53100</v>
      </c>
      <c r="P6530" s="7">
        <f>Sales_Data[[#This Row],[ItemCost]] +Sales_Data[[#This Row],[ShippingCost]]</f>
        <v>54016.38</v>
      </c>
      <c r="Q6530" s="7">
        <f>Sales_Data[[#This Row],[Gross Revenue]]-Sales_Data[[#This Row],[TotalFinancialCost]]</f>
        <v>52183.62</v>
      </c>
      <c r="R6530" s="7">
        <f>Sales_Data[[#This Row],[Actul Bill Amount]]-Sales_Data[[#This Row],[ShippingCost]]</f>
        <v>104383.62</v>
      </c>
      <c r="S6530">
        <v>870</v>
      </c>
      <c r="T6530">
        <v>916.38</v>
      </c>
      <c r="U6530" t="s">
        <v>51</v>
      </c>
      <c r="V6530">
        <v>900</v>
      </c>
      <c r="W6530" t="s">
        <v>38</v>
      </c>
      <c r="X6530" t="str">
        <f t="shared" ref="X6530:X6593" si="205">_xlfn.TEXTBEFORE(W6530, " ")</f>
        <v>Kolkata</v>
      </c>
    </row>
    <row r="6531" spans="1:24" x14ac:dyDescent="0.4">
      <c r="A6531">
        <v>106530</v>
      </c>
      <c r="B6531" s="5">
        <v>46016.880555555559</v>
      </c>
      <c r="C6531" s="3" t="str">
        <f>TEXT(Sales_Data[[#This Row],[OrderDate]],"mmmm")</f>
        <v>December</v>
      </c>
      <c r="D6531" s="3" t="str">
        <f t="shared" si="204"/>
        <v>2025</v>
      </c>
      <c r="E6531" t="s">
        <v>48</v>
      </c>
      <c r="F6531" t="s">
        <v>46</v>
      </c>
      <c r="G6531" t="s">
        <v>29</v>
      </c>
      <c r="H6531" t="s">
        <v>16</v>
      </c>
      <c r="I6531" t="s">
        <v>100</v>
      </c>
      <c r="J6531">
        <v>52</v>
      </c>
      <c r="K6531">
        <v>4500</v>
      </c>
      <c r="L6531" s="7">
        <f>Sales_Data[[#This Row],[OrderQuantity]] *Sales_Data[[#This Row],[UnitPrice]]</f>
        <v>234000</v>
      </c>
      <c r="M6531" s="7">
        <f>Sales_Data[[#This Row],[UnitPrice]]-Sales_Data[[#This Row],[UnitCost]]</f>
        <v>1700</v>
      </c>
      <c r="N6531" s="7">
        <f>Sales_Data[[#This Row],[Gross Revenue]]-Sales_Data[[#This Row],[Discount Amount ]]</f>
        <v>232300</v>
      </c>
      <c r="O6531" s="7">
        <f>Sales_Data[[#This Row],[OrderQuantity]] *Sales_Data[[#This Row],[UnitCost]]</f>
        <v>145600</v>
      </c>
      <c r="P6531" s="7">
        <f>Sales_Data[[#This Row],[ItemCost]] +Sales_Data[[#This Row],[ShippingCost]]</f>
        <v>146278.46</v>
      </c>
      <c r="Q6531" s="7">
        <f>Sales_Data[[#This Row],[Gross Revenue]]-Sales_Data[[#This Row],[TotalFinancialCost]]</f>
        <v>87721.540000000008</v>
      </c>
      <c r="R6531" s="7">
        <f>Sales_Data[[#This Row],[Actul Bill Amount]]-Sales_Data[[#This Row],[ShippingCost]]</f>
        <v>231621.54</v>
      </c>
      <c r="S6531">
        <v>846</v>
      </c>
      <c r="T6531">
        <v>678.46</v>
      </c>
      <c r="U6531" t="s">
        <v>47</v>
      </c>
      <c r="V6531">
        <v>2800</v>
      </c>
      <c r="W6531" t="s">
        <v>18</v>
      </c>
      <c r="X6531" t="str">
        <f t="shared" si="205"/>
        <v>Bengaluru</v>
      </c>
    </row>
    <row r="6532" spans="1:24" x14ac:dyDescent="0.4">
      <c r="A6532">
        <v>106531</v>
      </c>
      <c r="B6532" s="5">
        <v>45879.70416666667</v>
      </c>
      <c r="C6532" s="3" t="str">
        <f>TEXT(Sales_Data[[#This Row],[OrderDate]],"mmmm")</f>
        <v>August</v>
      </c>
      <c r="D6532" s="3" t="str">
        <f t="shared" si="204"/>
        <v>2025</v>
      </c>
      <c r="E6532" t="s">
        <v>23</v>
      </c>
      <c r="F6532" t="s">
        <v>40</v>
      </c>
      <c r="G6532" t="s">
        <v>31</v>
      </c>
      <c r="H6532" t="s">
        <v>37</v>
      </c>
      <c r="I6532" t="s">
        <v>100</v>
      </c>
      <c r="J6532">
        <v>58</v>
      </c>
      <c r="K6532">
        <v>1500</v>
      </c>
      <c r="L6532" s="7">
        <f>Sales_Data[[#This Row],[OrderQuantity]] *Sales_Data[[#This Row],[UnitPrice]]</f>
        <v>87000</v>
      </c>
      <c r="M6532" s="7">
        <f>Sales_Data[[#This Row],[UnitPrice]]-Sales_Data[[#This Row],[UnitCost]]</f>
        <v>700</v>
      </c>
      <c r="N6532" s="7">
        <f>Sales_Data[[#This Row],[Gross Revenue]]-Sales_Data[[#This Row],[Discount Amount ]]</f>
        <v>86300</v>
      </c>
      <c r="O6532" s="7">
        <f>Sales_Data[[#This Row],[OrderQuantity]] *Sales_Data[[#This Row],[UnitCost]]</f>
        <v>46400</v>
      </c>
      <c r="P6532" s="7">
        <f>Sales_Data[[#This Row],[ItemCost]] +Sales_Data[[#This Row],[ShippingCost]]</f>
        <v>47485.120000000003</v>
      </c>
      <c r="Q6532" s="7">
        <f>Sales_Data[[#This Row],[Gross Revenue]]-Sales_Data[[#This Row],[TotalFinancialCost]]</f>
        <v>39514.879999999997</v>
      </c>
      <c r="R6532" s="7">
        <f>Sales_Data[[#This Row],[Actul Bill Amount]]-Sales_Data[[#This Row],[ShippingCost]]</f>
        <v>85214.88</v>
      </c>
      <c r="S6532">
        <v>502</v>
      </c>
      <c r="T6532">
        <v>1085.1199999999999</v>
      </c>
      <c r="U6532" t="s">
        <v>52</v>
      </c>
      <c r="V6532">
        <v>800</v>
      </c>
      <c r="W6532" t="s">
        <v>38</v>
      </c>
      <c r="X6532" t="str">
        <f t="shared" si="205"/>
        <v>Kolkata</v>
      </c>
    </row>
    <row r="6533" spans="1:24" x14ac:dyDescent="0.4">
      <c r="A6533">
        <v>106532</v>
      </c>
      <c r="B6533" s="5">
        <v>45972.709722222222</v>
      </c>
      <c r="C6533" s="3" t="str">
        <f>TEXT(Sales_Data[[#This Row],[OrderDate]],"mmmm")</f>
        <v>November</v>
      </c>
      <c r="D6533" s="3" t="str">
        <f t="shared" si="204"/>
        <v>2025</v>
      </c>
      <c r="E6533" t="s">
        <v>39</v>
      </c>
      <c r="F6533" t="s">
        <v>43</v>
      </c>
      <c r="G6533" t="s">
        <v>31</v>
      </c>
      <c r="H6533" t="s">
        <v>25</v>
      </c>
      <c r="I6533" t="s">
        <v>100</v>
      </c>
      <c r="J6533">
        <v>6</v>
      </c>
      <c r="K6533">
        <v>1800</v>
      </c>
      <c r="L6533" s="7">
        <f>Sales_Data[[#This Row],[OrderQuantity]] *Sales_Data[[#This Row],[UnitPrice]]</f>
        <v>10800</v>
      </c>
      <c r="M6533" s="7">
        <f>Sales_Data[[#This Row],[UnitPrice]]-Sales_Data[[#This Row],[UnitCost]]</f>
        <v>900</v>
      </c>
      <c r="N6533" s="7">
        <f>Sales_Data[[#This Row],[Gross Revenue]]-Sales_Data[[#This Row],[Discount Amount ]]</f>
        <v>9900</v>
      </c>
      <c r="O6533" s="7">
        <f>Sales_Data[[#This Row],[OrderQuantity]] *Sales_Data[[#This Row],[UnitCost]]</f>
        <v>5400</v>
      </c>
      <c r="P6533" s="7">
        <f>Sales_Data[[#This Row],[ItemCost]] +Sales_Data[[#This Row],[ShippingCost]]</f>
        <v>6002.34</v>
      </c>
      <c r="Q6533" s="7">
        <f>Sales_Data[[#This Row],[Gross Revenue]]-Sales_Data[[#This Row],[TotalFinancialCost]]</f>
        <v>4797.66</v>
      </c>
      <c r="R6533" s="7">
        <f>Sales_Data[[#This Row],[Actul Bill Amount]]-Sales_Data[[#This Row],[ShippingCost]]</f>
        <v>9297.66</v>
      </c>
      <c r="S6533">
        <v>546</v>
      </c>
      <c r="T6533">
        <v>602.34</v>
      </c>
      <c r="U6533" t="s">
        <v>51</v>
      </c>
      <c r="V6533">
        <v>900</v>
      </c>
      <c r="W6533" t="s">
        <v>27</v>
      </c>
      <c r="X6533" t="str">
        <f t="shared" si="205"/>
        <v>Mumbai</v>
      </c>
    </row>
    <row r="6534" spans="1:24" x14ac:dyDescent="0.4">
      <c r="A6534">
        <v>106533</v>
      </c>
      <c r="B6534" s="5">
        <v>45985.37222222222</v>
      </c>
      <c r="C6534" s="3" t="str">
        <f>TEXT(Sales_Data[[#This Row],[OrderDate]],"mmmm")</f>
        <v>November</v>
      </c>
      <c r="D6534" s="3" t="str">
        <f t="shared" si="204"/>
        <v>2025</v>
      </c>
      <c r="E6534" t="s">
        <v>19</v>
      </c>
      <c r="F6534" t="s">
        <v>35</v>
      </c>
      <c r="G6534" t="s">
        <v>15</v>
      </c>
      <c r="H6534" t="s">
        <v>20</v>
      </c>
      <c r="I6534" t="s">
        <v>100</v>
      </c>
      <c r="J6534">
        <v>82</v>
      </c>
      <c r="K6534">
        <v>12000</v>
      </c>
      <c r="L6534" s="7">
        <f>Sales_Data[[#This Row],[OrderQuantity]] *Sales_Data[[#This Row],[UnitPrice]]</f>
        <v>984000</v>
      </c>
      <c r="M6534" s="7">
        <f>Sales_Data[[#This Row],[UnitPrice]]-Sales_Data[[#This Row],[UnitCost]]</f>
        <v>4000</v>
      </c>
      <c r="N6534" s="7">
        <f>Sales_Data[[#This Row],[Gross Revenue]]-Sales_Data[[#This Row],[Discount Amount ]]</f>
        <v>980000</v>
      </c>
      <c r="O6534" s="7">
        <f>Sales_Data[[#This Row],[OrderQuantity]] *Sales_Data[[#This Row],[UnitCost]]</f>
        <v>656000</v>
      </c>
      <c r="P6534" s="7">
        <f>Sales_Data[[#This Row],[ItemCost]] +Sales_Data[[#This Row],[ShippingCost]]</f>
        <v>656706.93999999994</v>
      </c>
      <c r="Q6534" s="7">
        <f>Sales_Data[[#This Row],[Gross Revenue]]-Sales_Data[[#This Row],[TotalFinancialCost]]</f>
        <v>327293.06000000006</v>
      </c>
      <c r="R6534" s="7">
        <f>Sales_Data[[#This Row],[Actul Bill Amount]]-Sales_Data[[#This Row],[ShippingCost]]</f>
        <v>979293.06</v>
      </c>
      <c r="S6534">
        <v>464</v>
      </c>
      <c r="T6534">
        <v>706.94</v>
      </c>
      <c r="U6534" t="s">
        <v>36</v>
      </c>
      <c r="V6534">
        <v>8000</v>
      </c>
      <c r="W6534" t="s">
        <v>22</v>
      </c>
      <c r="X6534" t="str">
        <f t="shared" si="205"/>
        <v>Nagpur</v>
      </c>
    </row>
    <row r="6535" spans="1:24" x14ac:dyDescent="0.4">
      <c r="A6535">
        <v>106534</v>
      </c>
      <c r="B6535" s="5">
        <v>45836.740277777775</v>
      </c>
      <c r="C6535" s="3" t="str">
        <f>TEXT(Sales_Data[[#This Row],[OrderDate]],"mmmm")</f>
        <v>June</v>
      </c>
      <c r="D6535" s="3" t="str">
        <f t="shared" si="204"/>
        <v>2025</v>
      </c>
      <c r="E6535" t="s">
        <v>34</v>
      </c>
      <c r="F6535" t="s">
        <v>40</v>
      </c>
      <c r="G6535" t="s">
        <v>29</v>
      </c>
      <c r="H6535" t="s">
        <v>25</v>
      </c>
      <c r="I6535" t="s">
        <v>100</v>
      </c>
      <c r="J6535">
        <v>60</v>
      </c>
      <c r="K6535">
        <v>5500</v>
      </c>
      <c r="L6535" s="7">
        <f>Sales_Data[[#This Row],[OrderQuantity]] *Sales_Data[[#This Row],[UnitPrice]]</f>
        <v>330000</v>
      </c>
      <c r="M6535" s="7">
        <f>Sales_Data[[#This Row],[UnitPrice]]-Sales_Data[[#This Row],[UnitCost]]</f>
        <v>2000</v>
      </c>
      <c r="N6535" s="7">
        <f>Sales_Data[[#This Row],[Gross Revenue]]-Sales_Data[[#This Row],[Discount Amount ]]</f>
        <v>328000</v>
      </c>
      <c r="O6535" s="7">
        <f>Sales_Data[[#This Row],[OrderQuantity]] *Sales_Data[[#This Row],[UnitCost]]</f>
        <v>210000</v>
      </c>
      <c r="P6535" s="7">
        <f>Sales_Data[[#This Row],[ItemCost]] +Sales_Data[[#This Row],[ShippingCost]]</f>
        <v>212309.89</v>
      </c>
      <c r="Q6535" s="7">
        <f>Sales_Data[[#This Row],[Gross Revenue]]-Sales_Data[[#This Row],[TotalFinancialCost]]</f>
        <v>117690.10999999999</v>
      </c>
      <c r="R6535" s="7">
        <f>Sales_Data[[#This Row],[Actul Bill Amount]]-Sales_Data[[#This Row],[ShippingCost]]</f>
        <v>325690.11</v>
      </c>
      <c r="S6535">
        <v>990</v>
      </c>
      <c r="T6535">
        <v>2309.89</v>
      </c>
      <c r="U6535" t="s">
        <v>41</v>
      </c>
      <c r="V6535">
        <v>3500</v>
      </c>
      <c r="W6535" t="s">
        <v>27</v>
      </c>
      <c r="X6535" t="str">
        <f t="shared" si="205"/>
        <v>Mumbai</v>
      </c>
    </row>
    <row r="6536" spans="1:24" x14ac:dyDescent="0.4">
      <c r="A6536">
        <v>106535</v>
      </c>
      <c r="B6536" s="5">
        <v>45933.805555555555</v>
      </c>
      <c r="C6536" s="3" t="str">
        <f>TEXT(Sales_Data[[#This Row],[OrderDate]],"mmmm")</f>
        <v>October</v>
      </c>
      <c r="D6536" s="3" t="str">
        <f t="shared" si="204"/>
        <v>2025</v>
      </c>
      <c r="E6536" t="s">
        <v>48</v>
      </c>
      <c r="F6536" t="s">
        <v>46</v>
      </c>
      <c r="G6536" t="s">
        <v>29</v>
      </c>
      <c r="H6536" t="s">
        <v>25</v>
      </c>
      <c r="I6536" t="s">
        <v>100</v>
      </c>
      <c r="J6536">
        <v>48</v>
      </c>
      <c r="K6536">
        <v>4500</v>
      </c>
      <c r="L6536" s="7">
        <f>Sales_Data[[#This Row],[OrderQuantity]] *Sales_Data[[#This Row],[UnitPrice]]</f>
        <v>216000</v>
      </c>
      <c r="M6536" s="7">
        <f>Sales_Data[[#This Row],[UnitPrice]]-Sales_Data[[#This Row],[UnitCost]]</f>
        <v>1700</v>
      </c>
      <c r="N6536" s="7">
        <f>Sales_Data[[#This Row],[Gross Revenue]]-Sales_Data[[#This Row],[Discount Amount ]]</f>
        <v>214300</v>
      </c>
      <c r="O6536" s="7">
        <f>Sales_Data[[#This Row],[OrderQuantity]] *Sales_Data[[#This Row],[UnitCost]]</f>
        <v>134400</v>
      </c>
      <c r="P6536" s="7">
        <f>Sales_Data[[#This Row],[ItemCost]] +Sales_Data[[#This Row],[ShippingCost]]</f>
        <v>134838.20000000001</v>
      </c>
      <c r="Q6536" s="7">
        <f>Sales_Data[[#This Row],[Gross Revenue]]-Sales_Data[[#This Row],[TotalFinancialCost]]</f>
        <v>81161.799999999988</v>
      </c>
      <c r="R6536" s="7">
        <f>Sales_Data[[#This Row],[Actul Bill Amount]]-Sales_Data[[#This Row],[ShippingCost]]</f>
        <v>213861.8</v>
      </c>
      <c r="S6536">
        <v>378</v>
      </c>
      <c r="T6536">
        <v>438.2</v>
      </c>
      <c r="U6536" t="s">
        <v>47</v>
      </c>
      <c r="V6536">
        <v>2800</v>
      </c>
      <c r="W6536" t="s">
        <v>27</v>
      </c>
      <c r="X6536" t="str">
        <f t="shared" si="205"/>
        <v>Mumbai</v>
      </c>
    </row>
    <row r="6537" spans="1:24" x14ac:dyDescent="0.4">
      <c r="A6537">
        <v>106536</v>
      </c>
      <c r="B6537" s="5">
        <v>45769.525694444441</v>
      </c>
      <c r="C6537" s="3" t="str">
        <f>TEXT(Sales_Data[[#This Row],[OrderDate]],"mmmm")</f>
        <v>April</v>
      </c>
      <c r="D6537" s="3" t="str">
        <f t="shared" si="204"/>
        <v>2025</v>
      </c>
      <c r="E6537" t="s">
        <v>19</v>
      </c>
      <c r="F6537" t="s">
        <v>43</v>
      </c>
      <c r="G6537" t="s">
        <v>31</v>
      </c>
      <c r="H6537" t="s">
        <v>32</v>
      </c>
      <c r="I6537" t="s">
        <v>100</v>
      </c>
      <c r="J6537">
        <v>73</v>
      </c>
      <c r="K6537">
        <v>4500</v>
      </c>
      <c r="L6537" s="7">
        <f>Sales_Data[[#This Row],[OrderQuantity]] *Sales_Data[[#This Row],[UnitPrice]]</f>
        <v>328500</v>
      </c>
      <c r="M6537" s="7">
        <f>Sales_Data[[#This Row],[UnitPrice]]-Sales_Data[[#This Row],[UnitCost]]</f>
        <v>2000</v>
      </c>
      <c r="N6537" s="7">
        <f>Sales_Data[[#This Row],[Gross Revenue]]-Sales_Data[[#This Row],[Discount Amount ]]</f>
        <v>326500</v>
      </c>
      <c r="O6537" s="7">
        <f>Sales_Data[[#This Row],[OrderQuantity]] *Sales_Data[[#This Row],[UnitCost]]</f>
        <v>182500</v>
      </c>
      <c r="P6537" s="7">
        <f>Sales_Data[[#This Row],[ItemCost]] +Sales_Data[[#This Row],[ShippingCost]]</f>
        <v>182839.47</v>
      </c>
      <c r="Q6537" s="7">
        <f>Sales_Data[[#This Row],[Gross Revenue]]-Sales_Data[[#This Row],[TotalFinancialCost]]</f>
        <v>145660.53</v>
      </c>
      <c r="R6537" s="7">
        <f>Sales_Data[[#This Row],[Actul Bill Amount]]-Sales_Data[[#This Row],[ShippingCost]]</f>
        <v>326160.53000000003</v>
      </c>
      <c r="S6537">
        <v>795</v>
      </c>
      <c r="T6537">
        <v>339.47</v>
      </c>
      <c r="U6537" t="s">
        <v>44</v>
      </c>
      <c r="V6537">
        <v>2500</v>
      </c>
      <c r="W6537" t="s">
        <v>33</v>
      </c>
      <c r="X6537" t="str">
        <f t="shared" si="205"/>
        <v>Delhi</v>
      </c>
    </row>
    <row r="6538" spans="1:24" x14ac:dyDescent="0.4">
      <c r="A6538">
        <v>106537</v>
      </c>
      <c r="B6538" s="5">
        <v>45881.383333333331</v>
      </c>
      <c r="C6538" s="3" t="str">
        <f>TEXT(Sales_Data[[#This Row],[OrderDate]],"mmmm")</f>
        <v>August</v>
      </c>
      <c r="D6538" s="3" t="str">
        <f t="shared" si="204"/>
        <v>2025</v>
      </c>
      <c r="E6538" t="s">
        <v>19</v>
      </c>
      <c r="F6538" t="s">
        <v>24</v>
      </c>
      <c r="G6538" t="s">
        <v>31</v>
      </c>
      <c r="H6538" t="s">
        <v>25</v>
      </c>
      <c r="I6538" t="s">
        <v>100</v>
      </c>
      <c r="J6538">
        <v>27</v>
      </c>
      <c r="K6538">
        <v>3500</v>
      </c>
      <c r="L6538" s="7">
        <f>Sales_Data[[#This Row],[OrderQuantity]] *Sales_Data[[#This Row],[UnitPrice]]</f>
        <v>94500</v>
      </c>
      <c r="M6538" s="7">
        <f>Sales_Data[[#This Row],[UnitPrice]]-Sales_Data[[#This Row],[UnitCost]]</f>
        <v>1300</v>
      </c>
      <c r="N6538" s="7">
        <f>Sales_Data[[#This Row],[Gross Revenue]]-Sales_Data[[#This Row],[Discount Amount ]]</f>
        <v>93200</v>
      </c>
      <c r="O6538" s="7">
        <f>Sales_Data[[#This Row],[OrderQuantity]] *Sales_Data[[#This Row],[UnitCost]]</f>
        <v>59400</v>
      </c>
      <c r="P6538" s="7">
        <f>Sales_Data[[#This Row],[ItemCost]] +Sales_Data[[#This Row],[ShippingCost]]</f>
        <v>59729.97</v>
      </c>
      <c r="Q6538" s="7">
        <f>Sales_Data[[#This Row],[Gross Revenue]]-Sales_Data[[#This Row],[TotalFinancialCost]]</f>
        <v>34770.03</v>
      </c>
      <c r="R6538" s="7">
        <f>Sales_Data[[#This Row],[Actul Bill Amount]]-Sales_Data[[#This Row],[ShippingCost]]</f>
        <v>92870.03</v>
      </c>
      <c r="S6538">
        <v>978</v>
      </c>
      <c r="T6538">
        <v>329.97</v>
      </c>
      <c r="U6538" t="s">
        <v>59</v>
      </c>
      <c r="V6538">
        <v>2200</v>
      </c>
      <c r="W6538" t="s">
        <v>27</v>
      </c>
      <c r="X6538" t="str">
        <f t="shared" si="205"/>
        <v>Mumbai</v>
      </c>
    </row>
    <row r="6539" spans="1:24" x14ac:dyDescent="0.4">
      <c r="A6539">
        <v>106538</v>
      </c>
      <c r="B6539" s="5">
        <v>45871.756944444445</v>
      </c>
      <c r="C6539" s="3" t="str">
        <f>TEXT(Sales_Data[[#This Row],[OrderDate]],"mmmm")</f>
        <v>August</v>
      </c>
      <c r="D6539" s="3" t="str">
        <f t="shared" si="204"/>
        <v>2025</v>
      </c>
      <c r="E6539" t="s">
        <v>19</v>
      </c>
      <c r="F6539" t="s">
        <v>43</v>
      </c>
      <c r="G6539" t="s">
        <v>31</v>
      </c>
      <c r="H6539" t="s">
        <v>20</v>
      </c>
      <c r="I6539" t="s">
        <v>100</v>
      </c>
      <c r="J6539">
        <v>93</v>
      </c>
      <c r="K6539">
        <v>2800</v>
      </c>
      <c r="L6539" s="7">
        <f>Sales_Data[[#This Row],[OrderQuantity]] *Sales_Data[[#This Row],[UnitPrice]]</f>
        <v>260400</v>
      </c>
      <c r="M6539" s="7">
        <f>Sales_Data[[#This Row],[UnitPrice]]-Sales_Data[[#This Row],[UnitCost]]</f>
        <v>1300</v>
      </c>
      <c r="N6539" s="7">
        <f>Sales_Data[[#This Row],[Gross Revenue]]-Sales_Data[[#This Row],[Discount Amount ]]</f>
        <v>259100</v>
      </c>
      <c r="O6539" s="7">
        <f>Sales_Data[[#This Row],[OrderQuantity]] *Sales_Data[[#This Row],[UnitCost]]</f>
        <v>139500</v>
      </c>
      <c r="P6539" s="7">
        <f>Sales_Data[[#This Row],[ItemCost]] +Sales_Data[[#This Row],[ShippingCost]]</f>
        <v>140318.72</v>
      </c>
      <c r="Q6539" s="7">
        <f>Sales_Data[[#This Row],[Gross Revenue]]-Sales_Data[[#This Row],[TotalFinancialCost]]</f>
        <v>120081.28</v>
      </c>
      <c r="R6539" s="7">
        <f>Sales_Data[[#This Row],[Actul Bill Amount]]-Sales_Data[[#This Row],[ShippingCost]]</f>
        <v>258281.28</v>
      </c>
      <c r="S6539">
        <v>411</v>
      </c>
      <c r="T6539">
        <v>818.72</v>
      </c>
      <c r="U6539" t="s">
        <v>61</v>
      </c>
      <c r="V6539">
        <v>1500</v>
      </c>
      <c r="W6539" t="s">
        <v>22</v>
      </c>
      <c r="X6539" t="str">
        <f t="shared" si="205"/>
        <v>Nagpur</v>
      </c>
    </row>
    <row r="6540" spans="1:24" x14ac:dyDescent="0.4">
      <c r="A6540">
        <v>106539</v>
      </c>
      <c r="B6540" s="5">
        <v>45716.973611111112</v>
      </c>
      <c r="C6540" s="3" t="str">
        <f>TEXT(Sales_Data[[#This Row],[OrderDate]],"mmmm")</f>
        <v>February</v>
      </c>
      <c r="D6540" s="3" t="str">
        <f t="shared" si="204"/>
        <v>2025</v>
      </c>
      <c r="E6540" t="s">
        <v>34</v>
      </c>
      <c r="F6540" t="s">
        <v>55</v>
      </c>
      <c r="G6540" t="s">
        <v>29</v>
      </c>
      <c r="H6540" t="s">
        <v>20</v>
      </c>
      <c r="I6540" t="s">
        <v>100</v>
      </c>
      <c r="J6540">
        <v>80</v>
      </c>
      <c r="K6540">
        <v>1200</v>
      </c>
      <c r="L6540" s="7">
        <f>Sales_Data[[#This Row],[OrderQuantity]] *Sales_Data[[#This Row],[UnitPrice]]</f>
        <v>96000</v>
      </c>
      <c r="M6540" s="7">
        <f>Sales_Data[[#This Row],[UnitPrice]]-Sales_Data[[#This Row],[UnitCost]]</f>
        <v>400</v>
      </c>
      <c r="N6540" s="7">
        <f>Sales_Data[[#This Row],[Gross Revenue]]-Sales_Data[[#This Row],[Discount Amount ]]</f>
        <v>95600</v>
      </c>
      <c r="O6540" s="7">
        <f>Sales_Data[[#This Row],[OrderQuantity]] *Sales_Data[[#This Row],[UnitCost]]</f>
        <v>64000</v>
      </c>
      <c r="P6540" s="7">
        <f>Sales_Data[[#This Row],[ItemCost]] +Sales_Data[[#This Row],[ShippingCost]]</f>
        <v>64817.74</v>
      </c>
      <c r="Q6540" s="7">
        <f>Sales_Data[[#This Row],[Gross Revenue]]-Sales_Data[[#This Row],[TotalFinancialCost]]</f>
        <v>31182.260000000002</v>
      </c>
      <c r="R6540" s="7">
        <f>Sales_Data[[#This Row],[Actul Bill Amount]]-Sales_Data[[#This Row],[ShippingCost]]</f>
        <v>94782.26</v>
      </c>
      <c r="S6540">
        <v>506</v>
      </c>
      <c r="T6540">
        <v>817.74</v>
      </c>
      <c r="U6540" t="s">
        <v>58</v>
      </c>
      <c r="V6540">
        <v>800</v>
      </c>
      <c r="W6540" t="s">
        <v>22</v>
      </c>
      <c r="X6540" t="str">
        <f t="shared" si="205"/>
        <v>Nagpur</v>
      </c>
    </row>
    <row r="6541" spans="1:24" x14ac:dyDescent="0.4">
      <c r="A6541">
        <v>106540</v>
      </c>
      <c r="B6541" s="5">
        <v>45984.009027777778</v>
      </c>
      <c r="C6541" s="3" t="str">
        <f>TEXT(Sales_Data[[#This Row],[OrderDate]],"mmmm")</f>
        <v>November</v>
      </c>
      <c r="D6541" s="3" t="str">
        <f t="shared" si="204"/>
        <v>2025</v>
      </c>
      <c r="E6541" t="s">
        <v>39</v>
      </c>
      <c r="F6541" t="s">
        <v>14</v>
      </c>
      <c r="G6541" t="s">
        <v>31</v>
      </c>
      <c r="H6541" t="s">
        <v>25</v>
      </c>
      <c r="I6541" t="s">
        <v>100</v>
      </c>
      <c r="J6541">
        <v>15</v>
      </c>
      <c r="K6541">
        <v>6500</v>
      </c>
      <c r="L6541" s="7">
        <f>Sales_Data[[#This Row],[OrderQuantity]] *Sales_Data[[#This Row],[UnitPrice]]</f>
        <v>97500</v>
      </c>
      <c r="M6541" s="7">
        <f>Sales_Data[[#This Row],[UnitPrice]]-Sales_Data[[#This Row],[UnitCost]]</f>
        <v>2300</v>
      </c>
      <c r="N6541" s="7">
        <f>Sales_Data[[#This Row],[Gross Revenue]]-Sales_Data[[#This Row],[Discount Amount ]]</f>
        <v>95200</v>
      </c>
      <c r="O6541" s="7">
        <f>Sales_Data[[#This Row],[OrderQuantity]] *Sales_Data[[#This Row],[UnitCost]]</f>
        <v>63000</v>
      </c>
      <c r="P6541" s="7">
        <f>Sales_Data[[#This Row],[ItemCost]] +Sales_Data[[#This Row],[ShippingCost]]</f>
        <v>63829.94</v>
      </c>
      <c r="Q6541" s="7">
        <f>Sales_Data[[#This Row],[Gross Revenue]]-Sales_Data[[#This Row],[TotalFinancialCost]]</f>
        <v>33670.06</v>
      </c>
      <c r="R6541" s="7">
        <f>Sales_Data[[#This Row],[Actul Bill Amount]]-Sales_Data[[#This Row],[ShippingCost]]</f>
        <v>94370.06</v>
      </c>
      <c r="S6541">
        <v>1013</v>
      </c>
      <c r="T6541">
        <v>829.94</v>
      </c>
      <c r="U6541" t="s">
        <v>21</v>
      </c>
      <c r="V6541">
        <v>4200</v>
      </c>
      <c r="W6541" t="s">
        <v>27</v>
      </c>
      <c r="X6541" t="str">
        <f t="shared" si="205"/>
        <v>Mumbai</v>
      </c>
    </row>
    <row r="6542" spans="1:24" x14ac:dyDescent="0.4">
      <c r="A6542">
        <v>106541</v>
      </c>
      <c r="B6542" s="5">
        <v>45766.345138888886</v>
      </c>
      <c r="C6542" s="3" t="str">
        <f>TEXT(Sales_Data[[#This Row],[OrderDate]],"mmmm")</f>
        <v>April</v>
      </c>
      <c r="D6542" s="3" t="str">
        <f t="shared" si="204"/>
        <v>2025</v>
      </c>
      <c r="E6542" t="s">
        <v>42</v>
      </c>
      <c r="F6542" t="s">
        <v>46</v>
      </c>
      <c r="G6542" t="s">
        <v>15</v>
      </c>
      <c r="H6542" t="s">
        <v>32</v>
      </c>
      <c r="I6542" t="s">
        <v>100</v>
      </c>
      <c r="J6542">
        <v>99</v>
      </c>
      <c r="K6542">
        <v>15000</v>
      </c>
      <c r="L6542" s="7">
        <f>Sales_Data[[#This Row],[OrderQuantity]] *Sales_Data[[#This Row],[UnitPrice]]</f>
        <v>1485000</v>
      </c>
      <c r="M6542" s="7">
        <f>Sales_Data[[#This Row],[UnitPrice]]-Sales_Data[[#This Row],[UnitCost]]</f>
        <v>5500</v>
      </c>
      <c r="N6542" s="7">
        <f>Sales_Data[[#This Row],[Gross Revenue]]-Sales_Data[[#This Row],[Discount Amount ]]</f>
        <v>1479500</v>
      </c>
      <c r="O6542" s="7">
        <f>Sales_Data[[#This Row],[OrderQuantity]] *Sales_Data[[#This Row],[UnitCost]]</f>
        <v>940500</v>
      </c>
      <c r="P6542" s="7">
        <f>Sales_Data[[#This Row],[ItemCost]] +Sales_Data[[#This Row],[ShippingCost]]</f>
        <v>941068.32</v>
      </c>
      <c r="Q6542" s="7">
        <f>Sales_Data[[#This Row],[Gross Revenue]]-Sales_Data[[#This Row],[TotalFinancialCost]]</f>
        <v>543931.68000000005</v>
      </c>
      <c r="R6542" s="7">
        <f>Sales_Data[[#This Row],[Actul Bill Amount]]-Sales_Data[[#This Row],[ShippingCost]]</f>
        <v>1478931.68</v>
      </c>
      <c r="S6542">
        <v>728</v>
      </c>
      <c r="T6542">
        <v>568.32000000000005</v>
      </c>
      <c r="U6542" t="s">
        <v>53</v>
      </c>
      <c r="V6542">
        <v>9500</v>
      </c>
      <c r="W6542" t="s">
        <v>33</v>
      </c>
      <c r="X6542" t="str">
        <f t="shared" si="205"/>
        <v>Delhi</v>
      </c>
    </row>
    <row r="6543" spans="1:24" x14ac:dyDescent="0.4">
      <c r="A6543">
        <v>106542</v>
      </c>
      <c r="B6543" s="5">
        <v>45814.79791666667</v>
      </c>
      <c r="C6543" s="3" t="str">
        <f>TEXT(Sales_Data[[#This Row],[OrderDate]],"mmmm")</f>
        <v>June</v>
      </c>
      <c r="D6543" s="3" t="str">
        <f t="shared" si="204"/>
        <v>2025</v>
      </c>
      <c r="E6543" t="s">
        <v>34</v>
      </c>
      <c r="F6543" t="s">
        <v>40</v>
      </c>
      <c r="G6543" t="s">
        <v>29</v>
      </c>
      <c r="H6543" t="s">
        <v>16</v>
      </c>
      <c r="I6543" t="s">
        <v>100</v>
      </c>
      <c r="J6543">
        <v>7</v>
      </c>
      <c r="K6543">
        <v>1500</v>
      </c>
      <c r="L6543" s="7">
        <f>Sales_Data[[#This Row],[OrderQuantity]] *Sales_Data[[#This Row],[UnitPrice]]</f>
        <v>10500</v>
      </c>
      <c r="M6543" s="7">
        <f>Sales_Data[[#This Row],[UnitPrice]]-Sales_Data[[#This Row],[UnitCost]]</f>
        <v>700</v>
      </c>
      <c r="N6543" s="7">
        <f>Sales_Data[[#This Row],[Gross Revenue]]-Sales_Data[[#This Row],[Discount Amount ]]</f>
        <v>9800</v>
      </c>
      <c r="O6543" s="7">
        <f>Sales_Data[[#This Row],[OrderQuantity]] *Sales_Data[[#This Row],[UnitCost]]</f>
        <v>5600</v>
      </c>
      <c r="P6543" s="7">
        <f>Sales_Data[[#This Row],[ItemCost]] +Sales_Data[[#This Row],[ShippingCost]]</f>
        <v>6030.52</v>
      </c>
      <c r="Q6543" s="7">
        <f>Sales_Data[[#This Row],[Gross Revenue]]-Sales_Data[[#This Row],[TotalFinancialCost]]</f>
        <v>4469.4799999999996</v>
      </c>
      <c r="R6543" s="7">
        <f>Sales_Data[[#This Row],[Actul Bill Amount]]-Sales_Data[[#This Row],[ShippingCost]]</f>
        <v>9369.48</v>
      </c>
      <c r="S6543">
        <v>654</v>
      </c>
      <c r="T6543">
        <v>430.52</v>
      </c>
      <c r="U6543" t="s">
        <v>52</v>
      </c>
      <c r="V6543">
        <v>800</v>
      </c>
      <c r="W6543" t="s">
        <v>18</v>
      </c>
      <c r="X6543" t="str">
        <f t="shared" si="205"/>
        <v>Bengaluru</v>
      </c>
    </row>
    <row r="6544" spans="1:24" x14ac:dyDescent="0.4">
      <c r="A6544">
        <v>106543</v>
      </c>
      <c r="B6544" s="5">
        <v>45848.642361111109</v>
      </c>
      <c r="C6544" s="3" t="str">
        <f>TEXT(Sales_Data[[#This Row],[OrderDate]],"mmmm")</f>
        <v>July</v>
      </c>
      <c r="D6544" s="3" t="str">
        <f t="shared" si="204"/>
        <v>2025</v>
      </c>
      <c r="E6544" t="s">
        <v>13</v>
      </c>
      <c r="F6544" t="s">
        <v>55</v>
      </c>
      <c r="G6544" t="s">
        <v>15</v>
      </c>
      <c r="H6544" t="s">
        <v>16</v>
      </c>
      <c r="I6544" t="s">
        <v>100</v>
      </c>
      <c r="J6544">
        <v>3</v>
      </c>
      <c r="K6544">
        <v>600</v>
      </c>
      <c r="L6544" s="7">
        <f>Sales_Data[[#This Row],[OrderQuantity]] *Sales_Data[[#This Row],[UnitPrice]]</f>
        <v>1800</v>
      </c>
      <c r="M6544" s="7">
        <f>Sales_Data[[#This Row],[UnitPrice]]-Sales_Data[[#This Row],[UnitCost]]</f>
        <v>250</v>
      </c>
      <c r="N6544" s="7">
        <f>Sales_Data[[#This Row],[Gross Revenue]]-Sales_Data[[#This Row],[Discount Amount ]]</f>
        <v>1550</v>
      </c>
      <c r="O6544" s="7">
        <f>Sales_Data[[#This Row],[OrderQuantity]] *Sales_Data[[#This Row],[UnitCost]]</f>
        <v>1050</v>
      </c>
      <c r="P6544" s="7">
        <f>Sales_Data[[#This Row],[ItemCost]] +Sales_Data[[#This Row],[ShippingCost]]</f>
        <v>2168.9700000000003</v>
      </c>
      <c r="Q6544" s="7">
        <f>Sales_Data[[#This Row],[Gross Revenue]]-Sales_Data[[#This Row],[TotalFinancialCost]]</f>
        <v>-368.97000000000025</v>
      </c>
      <c r="R6544" s="7">
        <f>Sales_Data[[#This Row],[Actul Bill Amount]]-Sales_Data[[#This Row],[ShippingCost]]</f>
        <v>431.03</v>
      </c>
      <c r="S6544">
        <v>1182</v>
      </c>
      <c r="T6544">
        <v>1118.97</v>
      </c>
      <c r="U6544" t="s">
        <v>57</v>
      </c>
      <c r="V6544">
        <v>350</v>
      </c>
      <c r="W6544" t="s">
        <v>18</v>
      </c>
      <c r="X6544" t="str">
        <f t="shared" si="205"/>
        <v>Bengaluru</v>
      </c>
    </row>
    <row r="6545" spans="1:24" x14ac:dyDescent="0.4">
      <c r="A6545">
        <v>106544</v>
      </c>
      <c r="B6545" s="5">
        <v>45857.545138888891</v>
      </c>
      <c r="C6545" s="3" t="str">
        <f>TEXT(Sales_Data[[#This Row],[OrderDate]],"mmmm")</f>
        <v>July</v>
      </c>
      <c r="D6545" s="3" t="str">
        <f t="shared" si="204"/>
        <v>2025</v>
      </c>
      <c r="E6545" t="s">
        <v>23</v>
      </c>
      <c r="F6545" t="s">
        <v>14</v>
      </c>
      <c r="G6545" t="s">
        <v>15</v>
      </c>
      <c r="H6545" t="s">
        <v>32</v>
      </c>
      <c r="I6545" t="s">
        <v>100</v>
      </c>
      <c r="J6545">
        <v>3</v>
      </c>
      <c r="K6545">
        <v>3200</v>
      </c>
      <c r="L6545" s="7">
        <f>Sales_Data[[#This Row],[OrderQuantity]] *Sales_Data[[#This Row],[UnitPrice]]</f>
        <v>9600</v>
      </c>
      <c r="M6545" s="7">
        <f>Sales_Data[[#This Row],[UnitPrice]]-Sales_Data[[#This Row],[UnitCost]]</f>
        <v>1200</v>
      </c>
      <c r="N6545" s="7">
        <f>Sales_Data[[#This Row],[Gross Revenue]]-Sales_Data[[#This Row],[Discount Amount ]]</f>
        <v>8400</v>
      </c>
      <c r="O6545" s="7">
        <f>Sales_Data[[#This Row],[OrderQuantity]] *Sales_Data[[#This Row],[UnitCost]]</f>
        <v>6000</v>
      </c>
      <c r="P6545" s="7">
        <f>Sales_Data[[#This Row],[ItemCost]] +Sales_Data[[#This Row],[ShippingCost]]</f>
        <v>7163.68</v>
      </c>
      <c r="Q6545" s="7">
        <f>Sales_Data[[#This Row],[Gross Revenue]]-Sales_Data[[#This Row],[TotalFinancialCost]]</f>
        <v>2436.3199999999997</v>
      </c>
      <c r="R6545" s="7">
        <f>Sales_Data[[#This Row],[Actul Bill Amount]]-Sales_Data[[#This Row],[ShippingCost]]</f>
        <v>7236.32</v>
      </c>
      <c r="S6545">
        <v>518</v>
      </c>
      <c r="T6545">
        <v>1163.68</v>
      </c>
      <c r="U6545" t="s">
        <v>17</v>
      </c>
      <c r="V6545">
        <v>2000</v>
      </c>
      <c r="W6545" t="s">
        <v>33</v>
      </c>
      <c r="X6545" t="str">
        <f t="shared" si="205"/>
        <v>Delhi</v>
      </c>
    </row>
    <row r="6546" spans="1:24" x14ac:dyDescent="0.4">
      <c r="A6546">
        <v>106545</v>
      </c>
      <c r="B6546" s="5">
        <v>45969.306944444441</v>
      </c>
      <c r="C6546" s="3" t="str">
        <f>TEXT(Sales_Data[[#This Row],[OrderDate]],"mmmm")</f>
        <v>November</v>
      </c>
      <c r="D6546" s="3" t="str">
        <f t="shared" si="204"/>
        <v>2025</v>
      </c>
      <c r="E6546" t="s">
        <v>45</v>
      </c>
      <c r="F6546" t="s">
        <v>43</v>
      </c>
      <c r="G6546" t="s">
        <v>29</v>
      </c>
      <c r="H6546" t="s">
        <v>25</v>
      </c>
      <c r="I6546" t="s">
        <v>100</v>
      </c>
      <c r="J6546">
        <v>60</v>
      </c>
      <c r="K6546">
        <v>2800</v>
      </c>
      <c r="L6546" s="7">
        <f>Sales_Data[[#This Row],[OrderQuantity]] *Sales_Data[[#This Row],[UnitPrice]]</f>
        <v>168000</v>
      </c>
      <c r="M6546" s="7">
        <f>Sales_Data[[#This Row],[UnitPrice]]-Sales_Data[[#This Row],[UnitCost]]</f>
        <v>1300</v>
      </c>
      <c r="N6546" s="7">
        <f>Sales_Data[[#This Row],[Gross Revenue]]-Sales_Data[[#This Row],[Discount Amount ]]</f>
        <v>166700</v>
      </c>
      <c r="O6546" s="7">
        <f>Sales_Data[[#This Row],[OrderQuantity]] *Sales_Data[[#This Row],[UnitCost]]</f>
        <v>90000</v>
      </c>
      <c r="P6546" s="7">
        <f>Sales_Data[[#This Row],[ItemCost]] +Sales_Data[[#This Row],[ShippingCost]]</f>
        <v>90533.96</v>
      </c>
      <c r="Q6546" s="7">
        <f>Sales_Data[[#This Row],[Gross Revenue]]-Sales_Data[[#This Row],[TotalFinancialCost]]</f>
        <v>77466.039999999994</v>
      </c>
      <c r="R6546" s="7">
        <f>Sales_Data[[#This Row],[Actul Bill Amount]]-Sales_Data[[#This Row],[ShippingCost]]</f>
        <v>166166.04</v>
      </c>
      <c r="S6546">
        <v>462</v>
      </c>
      <c r="T6546">
        <v>533.96</v>
      </c>
      <c r="U6546" t="s">
        <v>61</v>
      </c>
      <c r="V6546">
        <v>1500</v>
      </c>
      <c r="W6546" t="s">
        <v>27</v>
      </c>
      <c r="X6546" t="str">
        <f t="shared" si="205"/>
        <v>Mumbai</v>
      </c>
    </row>
    <row r="6547" spans="1:24" x14ac:dyDescent="0.4">
      <c r="A6547">
        <v>106546</v>
      </c>
      <c r="B6547" s="5">
        <v>45853.318749999999</v>
      </c>
      <c r="C6547" s="3" t="str">
        <f>TEXT(Sales_Data[[#This Row],[OrderDate]],"mmmm")</f>
        <v>July</v>
      </c>
      <c r="D6547" s="3" t="str">
        <f t="shared" si="204"/>
        <v>2025</v>
      </c>
      <c r="E6547" t="s">
        <v>23</v>
      </c>
      <c r="F6547" t="s">
        <v>24</v>
      </c>
      <c r="G6547" t="s">
        <v>15</v>
      </c>
      <c r="H6547" t="s">
        <v>25</v>
      </c>
      <c r="I6547" t="s">
        <v>100</v>
      </c>
      <c r="J6547">
        <v>98</v>
      </c>
      <c r="K6547">
        <v>25000</v>
      </c>
      <c r="L6547" s="7">
        <f>Sales_Data[[#This Row],[OrderQuantity]] *Sales_Data[[#This Row],[UnitPrice]]</f>
        <v>2450000</v>
      </c>
      <c r="M6547" s="7">
        <f>Sales_Data[[#This Row],[UnitPrice]]-Sales_Data[[#This Row],[UnitCost]]</f>
        <v>7000</v>
      </c>
      <c r="N6547" s="7">
        <f>Sales_Data[[#This Row],[Gross Revenue]]-Sales_Data[[#This Row],[Discount Amount ]]</f>
        <v>2443000</v>
      </c>
      <c r="O6547" s="7">
        <f>Sales_Data[[#This Row],[OrderQuantity]] *Sales_Data[[#This Row],[UnitCost]]</f>
        <v>1764000</v>
      </c>
      <c r="P6547" s="7">
        <f>Sales_Data[[#This Row],[ItemCost]] +Sales_Data[[#This Row],[ShippingCost]]</f>
        <v>1764297.2</v>
      </c>
      <c r="Q6547" s="7">
        <f>Sales_Data[[#This Row],[Gross Revenue]]-Sales_Data[[#This Row],[TotalFinancialCost]]</f>
        <v>685702.8</v>
      </c>
      <c r="R6547" s="7">
        <f>Sales_Data[[#This Row],[Actul Bill Amount]]-Sales_Data[[#This Row],[ShippingCost]]</f>
        <v>2442702.7999999998</v>
      </c>
      <c r="S6547">
        <v>542</v>
      </c>
      <c r="T6547">
        <v>297.2</v>
      </c>
      <c r="U6547" t="s">
        <v>60</v>
      </c>
      <c r="V6547">
        <v>18000</v>
      </c>
      <c r="W6547" t="s">
        <v>27</v>
      </c>
      <c r="X6547" t="str">
        <f t="shared" si="205"/>
        <v>Mumbai</v>
      </c>
    </row>
    <row r="6548" spans="1:24" x14ac:dyDescent="0.4">
      <c r="A6548">
        <v>106547</v>
      </c>
      <c r="B6548" s="5">
        <v>45692.240972222222</v>
      </c>
      <c r="C6548" s="3" t="str">
        <f>TEXT(Sales_Data[[#This Row],[OrderDate]],"mmmm")</f>
        <v>February</v>
      </c>
      <c r="D6548" s="3" t="str">
        <f t="shared" si="204"/>
        <v>2025</v>
      </c>
      <c r="E6548" t="s">
        <v>13</v>
      </c>
      <c r="F6548" t="s">
        <v>40</v>
      </c>
      <c r="G6548" t="s">
        <v>15</v>
      </c>
      <c r="H6548" t="s">
        <v>20</v>
      </c>
      <c r="I6548" t="s">
        <v>100</v>
      </c>
      <c r="J6548">
        <v>94</v>
      </c>
      <c r="K6548">
        <v>5500</v>
      </c>
      <c r="L6548" s="7">
        <f>Sales_Data[[#This Row],[OrderQuantity]] *Sales_Data[[#This Row],[UnitPrice]]</f>
        <v>517000</v>
      </c>
      <c r="M6548" s="7">
        <f>Sales_Data[[#This Row],[UnitPrice]]-Sales_Data[[#This Row],[UnitCost]]</f>
        <v>2000</v>
      </c>
      <c r="N6548" s="7">
        <f>Sales_Data[[#This Row],[Gross Revenue]]-Sales_Data[[#This Row],[Discount Amount ]]</f>
        <v>515000</v>
      </c>
      <c r="O6548" s="7">
        <f>Sales_Data[[#This Row],[OrderQuantity]] *Sales_Data[[#This Row],[UnitCost]]</f>
        <v>329000</v>
      </c>
      <c r="P6548" s="7">
        <f>Sales_Data[[#This Row],[ItemCost]] +Sales_Data[[#This Row],[ShippingCost]]</f>
        <v>329272.36</v>
      </c>
      <c r="Q6548" s="7">
        <f>Sales_Data[[#This Row],[Gross Revenue]]-Sales_Data[[#This Row],[TotalFinancialCost]]</f>
        <v>187727.64</v>
      </c>
      <c r="R6548" s="7">
        <f>Sales_Data[[#This Row],[Actul Bill Amount]]-Sales_Data[[#This Row],[ShippingCost]]</f>
        <v>514727.64</v>
      </c>
      <c r="S6548">
        <v>962</v>
      </c>
      <c r="T6548">
        <v>272.36</v>
      </c>
      <c r="U6548" t="s">
        <v>41</v>
      </c>
      <c r="V6548">
        <v>3500</v>
      </c>
      <c r="W6548" t="s">
        <v>22</v>
      </c>
      <c r="X6548" t="str">
        <f t="shared" si="205"/>
        <v>Nagpur</v>
      </c>
    </row>
    <row r="6549" spans="1:24" x14ac:dyDescent="0.4">
      <c r="A6549">
        <v>106548</v>
      </c>
      <c r="B6549" s="5">
        <v>45903.37777777778</v>
      </c>
      <c r="C6549" s="3" t="str">
        <f>TEXT(Sales_Data[[#This Row],[OrderDate]],"mmmm")</f>
        <v>September</v>
      </c>
      <c r="D6549" s="3" t="str">
        <f t="shared" si="204"/>
        <v>2025</v>
      </c>
      <c r="E6549" t="s">
        <v>13</v>
      </c>
      <c r="F6549" t="s">
        <v>55</v>
      </c>
      <c r="G6549" t="s">
        <v>15</v>
      </c>
      <c r="H6549" t="s">
        <v>25</v>
      </c>
      <c r="I6549" t="s">
        <v>100</v>
      </c>
      <c r="J6549">
        <v>48</v>
      </c>
      <c r="K6549">
        <v>600</v>
      </c>
      <c r="L6549" s="7">
        <f>Sales_Data[[#This Row],[OrderQuantity]] *Sales_Data[[#This Row],[UnitPrice]]</f>
        <v>28800</v>
      </c>
      <c r="M6549" s="7">
        <f>Sales_Data[[#This Row],[UnitPrice]]-Sales_Data[[#This Row],[UnitCost]]</f>
        <v>250</v>
      </c>
      <c r="N6549" s="7">
        <f>Sales_Data[[#This Row],[Gross Revenue]]-Sales_Data[[#This Row],[Discount Amount ]]</f>
        <v>28550</v>
      </c>
      <c r="O6549" s="7">
        <f>Sales_Data[[#This Row],[OrderQuantity]] *Sales_Data[[#This Row],[UnitCost]]</f>
        <v>16800</v>
      </c>
      <c r="P6549" s="7">
        <f>Sales_Data[[#This Row],[ItemCost]] +Sales_Data[[#This Row],[ShippingCost]]</f>
        <v>17690.29</v>
      </c>
      <c r="Q6549" s="7">
        <f>Sales_Data[[#This Row],[Gross Revenue]]-Sales_Data[[#This Row],[TotalFinancialCost]]</f>
        <v>11109.71</v>
      </c>
      <c r="R6549" s="7">
        <f>Sales_Data[[#This Row],[Actul Bill Amount]]-Sales_Data[[#This Row],[ShippingCost]]</f>
        <v>27659.71</v>
      </c>
      <c r="S6549">
        <v>398</v>
      </c>
      <c r="T6549">
        <v>890.29</v>
      </c>
      <c r="U6549" t="s">
        <v>57</v>
      </c>
      <c r="V6549">
        <v>350</v>
      </c>
      <c r="W6549" t="s">
        <v>27</v>
      </c>
      <c r="X6549" t="str">
        <f t="shared" si="205"/>
        <v>Mumbai</v>
      </c>
    </row>
    <row r="6550" spans="1:24" x14ac:dyDescent="0.4">
      <c r="A6550">
        <v>106549</v>
      </c>
      <c r="B6550" s="5">
        <v>45894.318055555559</v>
      </c>
      <c r="C6550" s="3" t="str">
        <f>TEXT(Sales_Data[[#This Row],[OrderDate]],"mmmm")</f>
        <v>August</v>
      </c>
      <c r="D6550" s="3" t="str">
        <f t="shared" si="204"/>
        <v>2025</v>
      </c>
      <c r="E6550" t="s">
        <v>48</v>
      </c>
      <c r="F6550" t="s">
        <v>40</v>
      </c>
      <c r="G6550" t="s">
        <v>15</v>
      </c>
      <c r="H6550" t="s">
        <v>16</v>
      </c>
      <c r="I6550" t="s">
        <v>100</v>
      </c>
      <c r="J6550">
        <v>19</v>
      </c>
      <c r="K6550">
        <v>1500</v>
      </c>
      <c r="L6550" s="7">
        <f>Sales_Data[[#This Row],[OrderQuantity]] *Sales_Data[[#This Row],[UnitPrice]]</f>
        <v>28500</v>
      </c>
      <c r="M6550" s="7">
        <f>Sales_Data[[#This Row],[UnitPrice]]-Sales_Data[[#This Row],[UnitCost]]</f>
        <v>700</v>
      </c>
      <c r="N6550" s="7">
        <f>Sales_Data[[#This Row],[Gross Revenue]]-Sales_Data[[#This Row],[Discount Amount ]]</f>
        <v>27800</v>
      </c>
      <c r="O6550" s="7">
        <f>Sales_Data[[#This Row],[OrderQuantity]] *Sales_Data[[#This Row],[UnitCost]]</f>
        <v>15200</v>
      </c>
      <c r="P6550" s="7">
        <f>Sales_Data[[#This Row],[ItemCost]] +Sales_Data[[#This Row],[ShippingCost]]</f>
        <v>15616.59</v>
      </c>
      <c r="Q6550" s="7">
        <f>Sales_Data[[#This Row],[Gross Revenue]]-Sales_Data[[#This Row],[TotalFinancialCost]]</f>
        <v>12883.41</v>
      </c>
      <c r="R6550" s="7">
        <f>Sales_Data[[#This Row],[Actul Bill Amount]]-Sales_Data[[#This Row],[ShippingCost]]</f>
        <v>27383.41</v>
      </c>
      <c r="S6550">
        <v>996</v>
      </c>
      <c r="T6550">
        <v>416.59</v>
      </c>
      <c r="U6550" t="s">
        <v>52</v>
      </c>
      <c r="V6550">
        <v>800</v>
      </c>
      <c r="W6550" t="s">
        <v>18</v>
      </c>
      <c r="X6550" t="str">
        <f t="shared" si="205"/>
        <v>Bengaluru</v>
      </c>
    </row>
    <row r="6551" spans="1:24" x14ac:dyDescent="0.4">
      <c r="A6551">
        <v>106550</v>
      </c>
      <c r="B6551" s="5">
        <v>45761.567361111112</v>
      </c>
      <c r="C6551" s="3" t="str">
        <f>TEXT(Sales_Data[[#This Row],[OrderDate]],"mmmm")</f>
        <v>April</v>
      </c>
      <c r="D6551" s="3" t="str">
        <f t="shared" si="204"/>
        <v>2025</v>
      </c>
      <c r="E6551" t="s">
        <v>34</v>
      </c>
      <c r="F6551" t="s">
        <v>55</v>
      </c>
      <c r="G6551" t="s">
        <v>29</v>
      </c>
      <c r="H6551" t="s">
        <v>37</v>
      </c>
      <c r="I6551" t="s">
        <v>100</v>
      </c>
      <c r="J6551">
        <v>75</v>
      </c>
      <c r="K6551">
        <v>1200</v>
      </c>
      <c r="L6551" s="7">
        <f>Sales_Data[[#This Row],[OrderQuantity]] *Sales_Data[[#This Row],[UnitPrice]]</f>
        <v>90000</v>
      </c>
      <c r="M6551" s="7">
        <f>Sales_Data[[#This Row],[UnitPrice]]-Sales_Data[[#This Row],[UnitCost]]</f>
        <v>400</v>
      </c>
      <c r="N6551" s="7">
        <f>Sales_Data[[#This Row],[Gross Revenue]]-Sales_Data[[#This Row],[Discount Amount ]]</f>
        <v>89600</v>
      </c>
      <c r="O6551" s="7">
        <f>Sales_Data[[#This Row],[OrderQuantity]] *Sales_Data[[#This Row],[UnitCost]]</f>
        <v>60000</v>
      </c>
      <c r="P6551" s="7">
        <f>Sales_Data[[#This Row],[ItemCost]] +Sales_Data[[#This Row],[ShippingCost]]</f>
        <v>60239.3</v>
      </c>
      <c r="Q6551" s="7">
        <f>Sales_Data[[#This Row],[Gross Revenue]]-Sales_Data[[#This Row],[TotalFinancialCost]]</f>
        <v>29760.699999999997</v>
      </c>
      <c r="R6551" s="7">
        <f>Sales_Data[[#This Row],[Actul Bill Amount]]-Sales_Data[[#This Row],[ShippingCost]]</f>
        <v>89360.7</v>
      </c>
      <c r="S6551">
        <v>1094</v>
      </c>
      <c r="T6551">
        <v>239.3</v>
      </c>
      <c r="U6551" t="s">
        <v>58</v>
      </c>
      <c r="V6551">
        <v>800</v>
      </c>
      <c r="W6551" t="s">
        <v>38</v>
      </c>
      <c r="X6551" t="str">
        <f t="shared" si="205"/>
        <v>Kolkata</v>
      </c>
    </row>
    <row r="6552" spans="1:24" x14ac:dyDescent="0.4">
      <c r="A6552">
        <v>106551</v>
      </c>
      <c r="B6552" s="5">
        <v>45664.768750000003</v>
      </c>
      <c r="C6552" s="3" t="str">
        <f>TEXT(Sales_Data[[#This Row],[OrderDate]],"mmmm")</f>
        <v>January</v>
      </c>
      <c r="D6552" s="3" t="str">
        <f t="shared" si="204"/>
        <v>2025</v>
      </c>
      <c r="E6552" t="s">
        <v>50</v>
      </c>
      <c r="F6552" t="s">
        <v>40</v>
      </c>
      <c r="G6552" t="s">
        <v>31</v>
      </c>
      <c r="H6552" t="s">
        <v>25</v>
      </c>
      <c r="I6552" t="s">
        <v>100</v>
      </c>
      <c r="J6552">
        <v>82</v>
      </c>
      <c r="K6552">
        <v>5500</v>
      </c>
      <c r="L6552" s="7">
        <f>Sales_Data[[#This Row],[OrderQuantity]] *Sales_Data[[#This Row],[UnitPrice]]</f>
        <v>451000</v>
      </c>
      <c r="M6552" s="7">
        <f>Sales_Data[[#This Row],[UnitPrice]]-Sales_Data[[#This Row],[UnitCost]]</f>
        <v>2000</v>
      </c>
      <c r="N6552" s="7">
        <f>Sales_Data[[#This Row],[Gross Revenue]]-Sales_Data[[#This Row],[Discount Amount ]]</f>
        <v>449000</v>
      </c>
      <c r="O6552" s="7">
        <f>Sales_Data[[#This Row],[OrderQuantity]] *Sales_Data[[#This Row],[UnitCost]]</f>
        <v>287000</v>
      </c>
      <c r="P6552" s="7">
        <f>Sales_Data[[#This Row],[ItemCost]] +Sales_Data[[#This Row],[ShippingCost]]</f>
        <v>287423.75</v>
      </c>
      <c r="Q6552" s="7">
        <f>Sales_Data[[#This Row],[Gross Revenue]]-Sales_Data[[#This Row],[TotalFinancialCost]]</f>
        <v>163576.25</v>
      </c>
      <c r="R6552" s="7">
        <f>Sales_Data[[#This Row],[Actul Bill Amount]]-Sales_Data[[#This Row],[ShippingCost]]</f>
        <v>448576.25</v>
      </c>
      <c r="S6552">
        <v>717</v>
      </c>
      <c r="T6552">
        <v>423.75</v>
      </c>
      <c r="U6552" t="s">
        <v>41</v>
      </c>
      <c r="V6552">
        <v>3500</v>
      </c>
      <c r="W6552" t="s">
        <v>27</v>
      </c>
      <c r="X6552" t="str">
        <f t="shared" si="205"/>
        <v>Mumbai</v>
      </c>
    </row>
    <row r="6553" spans="1:24" x14ac:dyDescent="0.4">
      <c r="A6553">
        <v>106552</v>
      </c>
      <c r="B6553" s="5">
        <v>45940.549305555556</v>
      </c>
      <c r="C6553" s="3" t="str">
        <f>TEXT(Sales_Data[[#This Row],[OrderDate]],"mmmm")</f>
        <v>October</v>
      </c>
      <c r="D6553" s="3" t="str">
        <f t="shared" si="204"/>
        <v>2025</v>
      </c>
      <c r="E6553" t="s">
        <v>48</v>
      </c>
      <c r="F6553" t="s">
        <v>55</v>
      </c>
      <c r="G6553" t="s">
        <v>29</v>
      </c>
      <c r="H6553" t="s">
        <v>16</v>
      </c>
      <c r="I6553" t="s">
        <v>100</v>
      </c>
      <c r="J6553">
        <v>59</v>
      </c>
      <c r="K6553">
        <v>850</v>
      </c>
      <c r="L6553" s="7">
        <f>Sales_Data[[#This Row],[OrderQuantity]] *Sales_Data[[#This Row],[UnitPrice]]</f>
        <v>50150</v>
      </c>
      <c r="M6553" s="7">
        <f>Sales_Data[[#This Row],[UnitPrice]]-Sales_Data[[#This Row],[UnitCost]]</f>
        <v>300</v>
      </c>
      <c r="N6553" s="7">
        <f>Sales_Data[[#This Row],[Gross Revenue]]-Sales_Data[[#This Row],[Discount Amount ]]</f>
        <v>49850</v>
      </c>
      <c r="O6553" s="7">
        <f>Sales_Data[[#This Row],[OrderQuantity]] *Sales_Data[[#This Row],[UnitCost]]</f>
        <v>32450</v>
      </c>
      <c r="P6553" s="7">
        <f>Sales_Data[[#This Row],[ItemCost]] +Sales_Data[[#This Row],[ShippingCost]]</f>
        <v>33349.120000000003</v>
      </c>
      <c r="Q6553" s="7">
        <f>Sales_Data[[#This Row],[Gross Revenue]]-Sales_Data[[#This Row],[TotalFinancialCost]]</f>
        <v>16800.879999999997</v>
      </c>
      <c r="R6553" s="7">
        <f>Sales_Data[[#This Row],[Actul Bill Amount]]-Sales_Data[[#This Row],[ShippingCost]]</f>
        <v>48950.879999999997</v>
      </c>
      <c r="S6553">
        <v>1139</v>
      </c>
      <c r="T6553">
        <v>899.12</v>
      </c>
      <c r="U6553" t="s">
        <v>56</v>
      </c>
      <c r="V6553">
        <v>550</v>
      </c>
      <c r="W6553" t="s">
        <v>18</v>
      </c>
      <c r="X6553" t="str">
        <f t="shared" si="205"/>
        <v>Bengaluru</v>
      </c>
    </row>
    <row r="6554" spans="1:24" x14ac:dyDescent="0.4">
      <c r="A6554">
        <v>106553</v>
      </c>
      <c r="B6554" s="5">
        <v>45658.215277777781</v>
      </c>
      <c r="C6554" s="3" t="str">
        <f>TEXT(Sales_Data[[#This Row],[OrderDate]],"mmmm")</f>
        <v>January</v>
      </c>
      <c r="D6554" s="3" t="str">
        <f t="shared" si="204"/>
        <v>2025</v>
      </c>
      <c r="E6554" t="s">
        <v>23</v>
      </c>
      <c r="F6554" t="s">
        <v>55</v>
      </c>
      <c r="G6554" t="s">
        <v>29</v>
      </c>
      <c r="H6554" t="s">
        <v>32</v>
      </c>
      <c r="I6554" t="s">
        <v>100</v>
      </c>
      <c r="J6554">
        <v>61</v>
      </c>
      <c r="K6554">
        <v>600</v>
      </c>
      <c r="L6554" s="7">
        <f>Sales_Data[[#This Row],[OrderQuantity]] *Sales_Data[[#This Row],[UnitPrice]]</f>
        <v>36600</v>
      </c>
      <c r="M6554" s="7">
        <f>Sales_Data[[#This Row],[UnitPrice]]-Sales_Data[[#This Row],[UnitCost]]</f>
        <v>250</v>
      </c>
      <c r="N6554" s="7">
        <f>Sales_Data[[#This Row],[Gross Revenue]]-Sales_Data[[#This Row],[Discount Amount ]]</f>
        <v>36350</v>
      </c>
      <c r="O6554" s="7">
        <f>Sales_Data[[#This Row],[OrderQuantity]] *Sales_Data[[#This Row],[UnitCost]]</f>
        <v>21350</v>
      </c>
      <c r="P6554" s="7">
        <f>Sales_Data[[#This Row],[ItemCost]] +Sales_Data[[#This Row],[ShippingCost]]</f>
        <v>22399.119999999999</v>
      </c>
      <c r="Q6554" s="7">
        <f>Sales_Data[[#This Row],[Gross Revenue]]-Sales_Data[[#This Row],[TotalFinancialCost]]</f>
        <v>14200.880000000001</v>
      </c>
      <c r="R6554" s="7">
        <f>Sales_Data[[#This Row],[Actul Bill Amount]]-Sales_Data[[#This Row],[ShippingCost]]</f>
        <v>35300.879999999997</v>
      </c>
      <c r="S6554">
        <v>444</v>
      </c>
      <c r="T6554">
        <v>1049.1199999999999</v>
      </c>
      <c r="U6554" t="s">
        <v>57</v>
      </c>
      <c r="V6554">
        <v>350</v>
      </c>
      <c r="W6554" t="s">
        <v>33</v>
      </c>
      <c r="X6554" t="str">
        <f t="shared" si="205"/>
        <v>Delhi</v>
      </c>
    </row>
    <row r="6555" spans="1:24" x14ac:dyDescent="0.4">
      <c r="A6555">
        <v>106554</v>
      </c>
      <c r="B6555" s="5">
        <v>45876.058333333334</v>
      </c>
      <c r="C6555" s="3" t="str">
        <f>TEXT(Sales_Data[[#This Row],[OrderDate]],"mmmm")</f>
        <v>August</v>
      </c>
      <c r="D6555" s="3" t="str">
        <f t="shared" si="204"/>
        <v>2025</v>
      </c>
      <c r="E6555" t="s">
        <v>23</v>
      </c>
      <c r="F6555" t="s">
        <v>40</v>
      </c>
      <c r="G6555" t="s">
        <v>31</v>
      </c>
      <c r="H6555" t="s">
        <v>16</v>
      </c>
      <c r="I6555" t="s">
        <v>100</v>
      </c>
      <c r="J6555">
        <v>82</v>
      </c>
      <c r="K6555">
        <v>1500</v>
      </c>
      <c r="L6555" s="7">
        <f>Sales_Data[[#This Row],[OrderQuantity]] *Sales_Data[[#This Row],[UnitPrice]]</f>
        <v>123000</v>
      </c>
      <c r="M6555" s="7">
        <f>Sales_Data[[#This Row],[UnitPrice]]-Sales_Data[[#This Row],[UnitCost]]</f>
        <v>700</v>
      </c>
      <c r="N6555" s="7">
        <f>Sales_Data[[#This Row],[Gross Revenue]]-Sales_Data[[#This Row],[Discount Amount ]]</f>
        <v>122300</v>
      </c>
      <c r="O6555" s="7">
        <f>Sales_Data[[#This Row],[OrderQuantity]] *Sales_Data[[#This Row],[UnitCost]]</f>
        <v>65600</v>
      </c>
      <c r="P6555" s="7">
        <f>Sales_Data[[#This Row],[ItemCost]] +Sales_Data[[#This Row],[ShippingCost]]</f>
        <v>66598.559999999998</v>
      </c>
      <c r="Q6555" s="7">
        <f>Sales_Data[[#This Row],[Gross Revenue]]-Sales_Data[[#This Row],[TotalFinancialCost]]</f>
        <v>56401.440000000002</v>
      </c>
      <c r="R6555" s="7">
        <f>Sales_Data[[#This Row],[Actul Bill Amount]]-Sales_Data[[#This Row],[ShippingCost]]</f>
        <v>121301.44</v>
      </c>
      <c r="S6555">
        <v>394</v>
      </c>
      <c r="T6555">
        <v>998.56</v>
      </c>
      <c r="U6555" t="s">
        <v>52</v>
      </c>
      <c r="V6555">
        <v>800</v>
      </c>
      <c r="W6555" t="s">
        <v>18</v>
      </c>
      <c r="X6555" t="str">
        <f t="shared" si="205"/>
        <v>Bengaluru</v>
      </c>
    </row>
    <row r="6556" spans="1:24" x14ac:dyDescent="0.4">
      <c r="A6556">
        <v>106555</v>
      </c>
      <c r="B6556" s="5">
        <v>45887.688194444447</v>
      </c>
      <c r="C6556" s="3" t="str">
        <f>TEXT(Sales_Data[[#This Row],[OrderDate]],"mmmm")</f>
        <v>August</v>
      </c>
      <c r="D6556" s="3" t="str">
        <f t="shared" si="204"/>
        <v>2025</v>
      </c>
      <c r="E6556" t="s">
        <v>48</v>
      </c>
      <c r="F6556" t="s">
        <v>35</v>
      </c>
      <c r="G6556" t="s">
        <v>15</v>
      </c>
      <c r="H6556" t="s">
        <v>20</v>
      </c>
      <c r="I6556" t="s">
        <v>100</v>
      </c>
      <c r="J6556">
        <v>43</v>
      </c>
      <c r="K6556">
        <v>8500</v>
      </c>
      <c r="L6556" s="7">
        <f>Sales_Data[[#This Row],[OrderQuantity]] *Sales_Data[[#This Row],[UnitPrice]]</f>
        <v>365500</v>
      </c>
      <c r="M6556" s="7">
        <f>Sales_Data[[#This Row],[UnitPrice]]-Sales_Data[[#This Row],[UnitCost]]</f>
        <v>3000</v>
      </c>
      <c r="N6556" s="7">
        <f>Sales_Data[[#This Row],[Gross Revenue]]-Sales_Data[[#This Row],[Discount Amount ]]</f>
        <v>362500</v>
      </c>
      <c r="O6556" s="7">
        <f>Sales_Data[[#This Row],[OrderQuantity]] *Sales_Data[[#This Row],[UnitCost]]</f>
        <v>236500</v>
      </c>
      <c r="P6556" s="7">
        <f>Sales_Data[[#This Row],[ItemCost]] +Sales_Data[[#This Row],[ShippingCost]]</f>
        <v>237347.23</v>
      </c>
      <c r="Q6556" s="7">
        <f>Sales_Data[[#This Row],[Gross Revenue]]-Sales_Data[[#This Row],[TotalFinancialCost]]</f>
        <v>128152.76999999999</v>
      </c>
      <c r="R6556" s="7">
        <f>Sales_Data[[#This Row],[Actul Bill Amount]]-Sales_Data[[#This Row],[ShippingCost]]</f>
        <v>361652.77</v>
      </c>
      <c r="S6556">
        <v>1073</v>
      </c>
      <c r="T6556">
        <v>847.23</v>
      </c>
      <c r="U6556" t="s">
        <v>49</v>
      </c>
      <c r="V6556">
        <v>5500</v>
      </c>
      <c r="W6556" t="s">
        <v>22</v>
      </c>
      <c r="X6556" t="str">
        <f t="shared" si="205"/>
        <v>Nagpur</v>
      </c>
    </row>
    <row r="6557" spans="1:24" x14ac:dyDescent="0.4">
      <c r="A6557">
        <v>106556</v>
      </c>
      <c r="B6557" s="5">
        <v>45829.864583333336</v>
      </c>
      <c r="C6557" s="3" t="str">
        <f>TEXT(Sales_Data[[#This Row],[OrderDate]],"mmmm")</f>
        <v>June</v>
      </c>
      <c r="D6557" s="3" t="str">
        <f t="shared" si="204"/>
        <v>2025</v>
      </c>
      <c r="E6557" t="s">
        <v>34</v>
      </c>
      <c r="F6557" t="s">
        <v>40</v>
      </c>
      <c r="G6557" t="s">
        <v>29</v>
      </c>
      <c r="H6557" t="s">
        <v>20</v>
      </c>
      <c r="I6557" t="s">
        <v>100</v>
      </c>
      <c r="J6557">
        <v>94</v>
      </c>
      <c r="K6557">
        <v>1500</v>
      </c>
      <c r="L6557" s="7">
        <f>Sales_Data[[#This Row],[OrderQuantity]] *Sales_Data[[#This Row],[UnitPrice]]</f>
        <v>141000</v>
      </c>
      <c r="M6557" s="7">
        <f>Sales_Data[[#This Row],[UnitPrice]]-Sales_Data[[#This Row],[UnitCost]]</f>
        <v>700</v>
      </c>
      <c r="N6557" s="7">
        <f>Sales_Data[[#This Row],[Gross Revenue]]-Sales_Data[[#This Row],[Discount Amount ]]</f>
        <v>140300</v>
      </c>
      <c r="O6557" s="7">
        <f>Sales_Data[[#This Row],[OrderQuantity]] *Sales_Data[[#This Row],[UnitCost]]</f>
        <v>75200</v>
      </c>
      <c r="P6557" s="7">
        <f>Sales_Data[[#This Row],[ItemCost]] +Sales_Data[[#This Row],[ShippingCost]]</f>
        <v>75835.78</v>
      </c>
      <c r="Q6557" s="7">
        <f>Sales_Data[[#This Row],[Gross Revenue]]-Sales_Data[[#This Row],[TotalFinancialCost]]</f>
        <v>65164.22</v>
      </c>
      <c r="R6557" s="7">
        <f>Sales_Data[[#This Row],[Actul Bill Amount]]-Sales_Data[[#This Row],[ShippingCost]]</f>
        <v>139664.22</v>
      </c>
      <c r="S6557">
        <v>680</v>
      </c>
      <c r="T6557">
        <v>635.78</v>
      </c>
      <c r="U6557" t="s">
        <v>52</v>
      </c>
      <c r="V6557">
        <v>800</v>
      </c>
      <c r="W6557" t="s">
        <v>22</v>
      </c>
      <c r="X6557" t="str">
        <f t="shared" si="205"/>
        <v>Nagpur</v>
      </c>
    </row>
    <row r="6558" spans="1:24" x14ac:dyDescent="0.4">
      <c r="A6558">
        <v>106557</v>
      </c>
      <c r="B6558" s="5">
        <v>45744.279861111114</v>
      </c>
      <c r="C6558" s="3" t="str">
        <f>TEXT(Sales_Data[[#This Row],[OrderDate]],"mmmm")</f>
        <v>March</v>
      </c>
      <c r="D6558" s="3" t="str">
        <f t="shared" si="204"/>
        <v>2025</v>
      </c>
      <c r="E6558" t="s">
        <v>48</v>
      </c>
      <c r="F6558" t="s">
        <v>40</v>
      </c>
      <c r="G6558" t="s">
        <v>29</v>
      </c>
      <c r="H6558" t="s">
        <v>25</v>
      </c>
      <c r="I6558" t="s">
        <v>100</v>
      </c>
      <c r="J6558">
        <v>65</v>
      </c>
      <c r="K6558">
        <v>5500</v>
      </c>
      <c r="L6558" s="7">
        <f>Sales_Data[[#This Row],[OrderQuantity]] *Sales_Data[[#This Row],[UnitPrice]]</f>
        <v>357500</v>
      </c>
      <c r="M6558" s="7">
        <f>Sales_Data[[#This Row],[UnitPrice]]-Sales_Data[[#This Row],[UnitCost]]</f>
        <v>2000</v>
      </c>
      <c r="N6558" s="7">
        <f>Sales_Data[[#This Row],[Gross Revenue]]-Sales_Data[[#This Row],[Discount Amount ]]</f>
        <v>355500</v>
      </c>
      <c r="O6558" s="7">
        <f>Sales_Data[[#This Row],[OrderQuantity]] *Sales_Data[[#This Row],[UnitCost]]</f>
        <v>227500</v>
      </c>
      <c r="P6558" s="7">
        <f>Sales_Data[[#This Row],[ItemCost]] +Sales_Data[[#This Row],[ShippingCost]]</f>
        <v>228827.31</v>
      </c>
      <c r="Q6558" s="7">
        <f>Sales_Data[[#This Row],[Gross Revenue]]-Sales_Data[[#This Row],[TotalFinancialCost]]</f>
        <v>128672.69</v>
      </c>
      <c r="R6558" s="7">
        <f>Sales_Data[[#This Row],[Actul Bill Amount]]-Sales_Data[[#This Row],[ShippingCost]]</f>
        <v>354172.69</v>
      </c>
      <c r="S6558">
        <v>800</v>
      </c>
      <c r="T6558">
        <v>1327.31</v>
      </c>
      <c r="U6558" t="s">
        <v>41</v>
      </c>
      <c r="V6558">
        <v>3500</v>
      </c>
      <c r="W6558" t="s">
        <v>27</v>
      </c>
      <c r="X6558" t="str">
        <f t="shared" si="205"/>
        <v>Mumbai</v>
      </c>
    </row>
    <row r="6559" spans="1:24" x14ac:dyDescent="0.4">
      <c r="A6559">
        <v>106558</v>
      </c>
      <c r="B6559" s="5">
        <v>45698.227777777778</v>
      </c>
      <c r="C6559" s="3" t="str">
        <f>TEXT(Sales_Data[[#This Row],[OrderDate]],"mmmm")</f>
        <v>February</v>
      </c>
      <c r="D6559" s="3" t="str">
        <f t="shared" si="204"/>
        <v>2025</v>
      </c>
      <c r="E6559" t="s">
        <v>50</v>
      </c>
      <c r="F6559" t="s">
        <v>24</v>
      </c>
      <c r="G6559" t="s">
        <v>15</v>
      </c>
      <c r="H6559" t="s">
        <v>32</v>
      </c>
      <c r="I6559" t="s">
        <v>100</v>
      </c>
      <c r="J6559">
        <v>99</v>
      </c>
      <c r="K6559">
        <v>45000</v>
      </c>
      <c r="L6559" s="7">
        <f>Sales_Data[[#This Row],[OrderQuantity]] *Sales_Data[[#This Row],[UnitPrice]]</f>
        <v>4455000</v>
      </c>
      <c r="M6559" s="7">
        <f>Sales_Data[[#This Row],[UnitPrice]]-Sales_Data[[#This Row],[UnitCost]]</f>
        <v>13000</v>
      </c>
      <c r="N6559" s="7">
        <f>Sales_Data[[#This Row],[Gross Revenue]]-Sales_Data[[#This Row],[Discount Amount ]]</f>
        <v>4442000</v>
      </c>
      <c r="O6559" s="7">
        <f>Sales_Data[[#This Row],[OrderQuantity]] *Sales_Data[[#This Row],[UnitCost]]</f>
        <v>3168000</v>
      </c>
      <c r="P6559" s="7">
        <f>Sales_Data[[#This Row],[ItemCost]] +Sales_Data[[#This Row],[ShippingCost]]</f>
        <v>3168229.47</v>
      </c>
      <c r="Q6559" s="7">
        <f>Sales_Data[[#This Row],[Gross Revenue]]-Sales_Data[[#This Row],[TotalFinancialCost]]</f>
        <v>1286770.5299999998</v>
      </c>
      <c r="R6559" s="7">
        <f>Sales_Data[[#This Row],[Actul Bill Amount]]-Sales_Data[[#This Row],[ShippingCost]]</f>
        <v>4441770.53</v>
      </c>
      <c r="S6559">
        <v>927</v>
      </c>
      <c r="T6559">
        <v>229.47</v>
      </c>
      <c r="U6559" t="s">
        <v>26</v>
      </c>
      <c r="V6559">
        <v>32000</v>
      </c>
      <c r="W6559" t="s">
        <v>33</v>
      </c>
      <c r="X6559" t="str">
        <f t="shared" si="205"/>
        <v>Delhi</v>
      </c>
    </row>
    <row r="6560" spans="1:24" x14ac:dyDescent="0.4">
      <c r="A6560">
        <v>106559</v>
      </c>
      <c r="B6560" s="5">
        <v>45780.623611111114</v>
      </c>
      <c r="C6560" s="3" t="str">
        <f>TEXT(Sales_Data[[#This Row],[OrderDate]],"mmmm")</f>
        <v>May</v>
      </c>
      <c r="D6560" s="3" t="str">
        <f t="shared" si="204"/>
        <v>2025</v>
      </c>
      <c r="E6560" t="s">
        <v>34</v>
      </c>
      <c r="F6560" t="s">
        <v>46</v>
      </c>
      <c r="G6560" t="s">
        <v>29</v>
      </c>
      <c r="H6560" t="s">
        <v>20</v>
      </c>
      <c r="I6560" t="s">
        <v>100</v>
      </c>
      <c r="J6560">
        <v>63</v>
      </c>
      <c r="K6560">
        <v>15000</v>
      </c>
      <c r="L6560" s="7">
        <f>Sales_Data[[#This Row],[OrderQuantity]] *Sales_Data[[#This Row],[UnitPrice]]</f>
        <v>945000</v>
      </c>
      <c r="M6560" s="7">
        <f>Sales_Data[[#This Row],[UnitPrice]]-Sales_Data[[#This Row],[UnitCost]]</f>
        <v>5500</v>
      </c>
      <c r="N6560" s="7">
        <f>Sales_Data[[#This Row],[Gross Revenue]]-Sales_Data[[#This Row],[Discount Amount ]]</f>
        <v>939500</v>
      </c>
      <c r="O6560" s="7">
        <f>Sales_Data[[#This Row],[OrderQuantity]] *Sales_Data[[#This Row],[UnitCost]]</f>
        <v>598500</v>
      </c>
      <c r="P6560" s="7">
        <f>Sales_Data[[#This Row],[ItemCost]] +Sales_Data[[#This Row],[ShippingCost]]</f>
        <v>599093.6</v>
      </c>
      <c r="Q6560" s="7">
        <f>Sales_Data[[#This Row],[Gross Revenue]]-Sales_Data[[#This Row],[TotalFinancialCost]]</f>
        <v>345906.4</v>
      </c>
      <c r="R6560" s="7">
        <f>Sales_Data[[#This Row],[Actul Bill Amount]]-Sales_Data[[#This Row],[ShippingCost]]</f>
        <v>938906.4</v>
      </c>
      <c r="S6560">
        <v>917</v>
      </c>
      <c r="T6560">
        <v>593.6</v>
      </c>
      <c r="U6560" t="s">
        <v>53</v>
      </c>
      <c r="V6560">
        <v>9500</v>
      </c>
      <c r="W6560" t="s">
        <v>22</v>
      </c>
      <c r="X6560" t="str">
        <f t="shared" si="205"/>
        <v>Nagpur</v>
      </c>
    </row>
    <row r="6561" spans="1:24" x14ac:dyDescent="0.4">
      <c r="A6561">
        <v>106560</v>
      </c>
      <c r="B6561" s="5">
        <v>45988.130555555559</v>
      </c>
      <c r="C6561" s="3" t="str">
        <f>TEXT(Sales_Data[[#This Row],[OrderDate]],"mmmm")</f>
        <v>November</v>
      </c>
      <c r="D6561" s="3" t="str">
        <f t="shared" si="204"/>
        <v>2025</v>
      </c>
      <c r="E6561" t="s">
        <v>45</v>
      </c>
      <c r="F6561" t="s">
        <v>28</v>
      </c>
      <c r="G6561" t="s">
        <v>29</v>
      </c>
      <c r="H6561" t="s">
        <v>32</v>
      </c>
      <c r="I6561" t="s">
        <v>100</v>
      </c>
      <c r="J6561">
        <v>81</v>
      </c>
      <c r="K6561">
        <v>450</v>
      </c>
      <c r="L6561" s="7">
        <f>Sales_Data[[#This Row],[OrderQuantity]] *Sales_Data[[#This Row],[UnitPrice]]</f>
        <v>36450</v>
      </c>
      <c r="M6561" s="7">
        <f>Sales_Data[[#This Row],[UnitPrice]]-Sales_Data[[#This Row],[UnitCost]]</f>
        <v>250</v>
      </c>
      <c r="N6561" s="7">
        <f>Sales_Data[[#This Row],[Gross Revenue]]-Sales_Data[[#This Row],[Discount Amount ]]</f>
        <v>36200</v>
      </c>
      <c r="O6561" s="7">
        <f>Sales_Data[[#This Row],[OrderQuantity]] *Sales_Data[[#This Row],[UnitCost]]</f>
        <v>16200</v>
      </c>
      <c r="P6561" s="7">
        <f>Sales_Data[[#This Row],[ItemCost]] +Sales_Data[[#This Row],[ShippingCost]]</f>
        <v>16744.47</v>
      </c>
      <c r="Q6561" s="7">
        <f>Sales_Data[[#This Row],[Gross Revenue]]-Sales_Data[[#This Row],[TotalFinancialCost]]</f>
        <v>19705.53</v>
      </c>
      <c r="R6561" s="7">
        <f>Sales_Data[[#This Row],[Actul Bill Amount]]-Sales_Data[[#This Row],[ShippingCost]]</f>
        <v>35655.53</v>
      </c>
      <c r="S6561">
        <v>1059</v>
      </c>
      <c r="T6561">
        <v>544.47</v>
      </c>
      <c r="U6561" t="s">
        <v>30</v>
      </c>
      <c r="V6561">
        <v>200</v>
      </c>
      <c r="W6561" t="s">
        <v>33</v>
      </c>
      <c r="X6561" t="str">
        <f t="shared" si="205"/>
        <v>Delhi</v>
      </c>
    </row>
    <row r="6562" spans="1:24" x14ac:dyDescent="0.4">
      <c r="A6562">
        <v>106561</v>
      </c>
      <c r="B6562" s="5">
        <v>45955.163194444445</v>
      </c>
      <c r="C6562" s="3" t="str">
        <f>TEXT(Sales_Data[[#This Row],[OrderDate]],"mmmm")</f>
        <v>October</v>
      </c>
      <c r="D6562" s="3" t="str">
        <f t="shared" si="204"/>
        <v>2025</v>
      </c>
      <c r="E6562" t="s">
        <v>13</v>
      </c>
      <c r="F6562" t="s">
        <v>40</v>
      </c>
      <c r="G6562" t="s">
        <v>31</v>
      </c>
      <c r="H6562" t="s">
        <v>16</v>
      </c>
      <c r="I6562" t="s">
        <v>100</v>
      </c>
      <c r="J6562">
        <v>69</v>
      </c>
      <c r="K6562">
        <v>5500</v>
      </c>
      <c r="L6562" s="7">
        <f>Sales_Data[[#This Row],[OrderQuantity]] *Sales_Data[[#This Row],[UnitPrice]]</f>
        <v>379500</v>
      </c>
      <c r="M6562" s="7">
        <f>Sales_Data[[#This Row],[UnitPrice]]-Sales_Data[[#This Row],[UnitCost]]</f>
        <v>2000</v>
      </c>
      <c r="N6562" s="7">
        <f>Sales_Data[[#This Row],[Gross Revenue]]-Sales_Data[[#This Row],[Discount Amount ]]</f>
        <v>377500</v>
      </c>
      <c r="O6562" s="7">
        <f>Sales_Data[[#This Row],[OrderQuantity]] *Sales_Data[[#This Row],[UnitCost]]</f>
        <v>241500</v>
      </c>
      <c r="P6562" s="7">
        <f>Sales_Data[[#This Row],[ItemCost]] +Sales_Data[[#This Row],[ShippingCost]]</f>
        <v>241715.26</v>
      </c>
      <c r="Q6562" s="7">
        <f>Sales_Data[[#This Row],[Gross Revenue]]-Sales_Data[[#This Row],[TotalFinancialCost]]</f>
        <v>137784.74</v>
      </c>
      <c r="R6562" s="7">
        <f>Sales_Data[[#This Row],[Actul Bill Amount]]-Sales_Data[[#This Row],[ShippingCost]]</f>
        <v>377284.74</v>
      </c>
      <c r="S6562">
        <v>728</v>
      </c>
      <c r="T6562">
        <v>215.26</v>
      </c>
      <c r="U6562" t="s">
        <v>41</v>
      </c>
      <c r="V6562">
        <v>3500</v>
      </c>
      <c r="W6562" t="s">
        <v>18</v>
      </c>
      <c r="X6562" t="str">
        <f t="shared" si="205"/>
        <v>Bengaluru</v>
      </c>
    </row>
    <row r="6563" spans="1:24" x14ac:dyDescent="0.4">
      <c r="A6563">
        <v>106562</v>
      </c>
      <c r="B6563" s="5">
        <v>45835.347916666666</v>
      </c>
      <c r="C6563" s="3" t="str">
        <f>TEXT(Sales_Data[[#This Row],[OrderDate]],"mmmm")</f>
        <v>June</v>
      </c>
      <c r="D6563" s="3" t="str">
        <f t="shared" si="204"/>
        <v>2025</v>
      </c>
      <c r="E6563" t="s">
        <v>23</v>
      </c>
      <c r="F6563" t="s">
        <v>43</v>
      </c>
      <c r="G6563" t="s">
        <v>29</v>
      </c>
      <c r="H6563" t="s">
        <v>16</v>
      </c>
      <c r="I6563" t="s">
        <v>100</v>
      </c>
      <c r="J6563">
        <v>83</v>
      </c>
      <c r="K6563">
        <v>1800</v>
      </c>
      <c r="L6563" s="7">
        <f>Sales_Data[[#This Row],[OrderQuantity]] *Sales_Data[[#This Row],[UnitPrice]]</f>
        <v>149400</v>
      </c>
      <c r="M6563" s="7">
        <f>Sales_Data[[#This Row],[UnitPrice]]-Sales_Data[[#This Row],[UnitCost]]</f>
        <v>900</v>
      </c>
      <c r="N6563" s="7">
        <f>Sales_Data[[#This Row],[Gross Revenue]]-Sales_Data[[#This Row],[Discount Amount ]]</f>
        <v>148500</v>
      </c>
      <c r="O6563" s="7">
        <f>Sales_Data[[#This Row],[OrderQuantity]] *Sales_Data[[#This Row],[UnitCost]]</f>
        <v>74700</v>
      </c>
      <c r="P6563" s="7">
        <f>Sales_Data[[#This Row],[ItemCost]] +Sales_Data[[#This Row],[ShippingCost]]</f>
        <v>75187.59</v>
      </c>
      <c r="Q6563" s="7">
        <f>Sales_Data[[#This Row],[Gross Revenue]]-Sales_Data[[#This Row],[TotalFinancialCost]]</f>
        <v>74212.41</v>
      </c>
      <c r="R6563" s="7">
        <f>Sales_Data[[#This Row],[Actul Bill Amount]]-Sales_Data[[#This Row],[ShippingCost]]</f>
        <v>148012.41</v>
      </c>
      <c r="S6563">
        <v>1015</v>
      </c>
      <c r="T6563">
        <v>487.59</v>
      </c>
      <c r="U6563" t="s">
        <v>51</v>
      </c>
      <c r="V6563">
        <v>900</v>
      </c>
      <c r="W6563" t="s">
        <v>18</v>
      </c>
      <c r="X6563" t="str">
        <f t="shared" si="205"/>
        <v>Bengaluru</v>
      </c>
    </row>
    <row r="6564" spans="1:24" x14ac:dyDescent="0.4">
      <c r="A6564">
        <v>106563</v>
      </c>
      <c r="B6564" s="5">
        <v>45720.46597222222</v>
      </c>
      <c r="C6564" s="3" t="str">
        <f>TEXT(Sales_Data[[#This Row],[OrderDate]],"mmmm")</f>
        <v>March</v>
      </c>
      <c r="D6564" s="3" t="str">
        <f t="shared" si="204"/>
        <v>2025</v>
      </c>
      <c r="E6564" t="s">
        <v>48</v>
      </c>
      <c r="F6564" t="s">
        <v>46</v>
      </c>
      <c r="G6564" t="s">
        <v>29</v>
      </c>
      <c r="H6564" t="s">
        <v>25</v>
      </c>
      <c r="I6564" t="s">
        <v>100</v>
      </c>
      <c r="J6564">
        <v>91</v>
      </c>
      <c r="K6564">
        <v>15000</v>
      </c>
      <c r="L6564" s="7">
        <f>Sales_Data[[#This Row],[OrderQuantity]] *Sales_Data[[#This Row],[UnitPrice]]</f>
        <v>1365000</v>
      </c>
      <c r="M6564" s="7">
        <f>Sales_Data[[#This Row],[UnitPrice]]-Sales_Data[[#This Row],[UnitCost]]</f>
        <v>5500</v>
      </c>
      <c r="N6564" s="7">
        <f>Sales_Data[[#This Row],[Gross Revenue]]-Sales_Data[[#This Row],[Discount Amount ]]</f>
        <v>1359500</v>
      </c>
      <c r="O6564" s="7">
        <f>Sales_Data[[#This Row],[OrderQuantity]] *Sales_Data[[#This Row],[UnitCost]]</f>
        <v>864500</v>
      </c>
      <c r="P6564" s="7">
        <f>Sales_Data[[#This Row],[ItemCost]] +Sales_Data[[#This Row],[ShippingCost]]</f>
        <v>864906.44</v>
      </c>
      <c r="Q6564" s="7">
        <f>Sales_Data[[#This Row],[Gross Revenue]]-Sales_Data[[#This Row],[TotalFinancialCost]]</f>
        <v>500093.56000000006</v>
      </c>
      <c r="R6564" s="7">
        <f>Sales_Data[[#This Row],[Actul Bill Amount]]-Sales_Data[[#This Row],[ShippingCost]]</f>
        <v>1359093.56</v>
      </c>
      <c r="S6564">
        <v>1142</v>
      </c>
      <c r="T6564">
        <v>406.44</v>
      </c>
      <c r="U6564" t="s">
        <v>53</v>
      </c>
      <c r="V6564">
        <v>9500</v>
      </c>
      <c r="W6564" t="s">
        <v>27</v>
      </c>
      <c r="X6564" t="str">
        <f t="shared" si="205"/>
        <v>Mumbai</v>
      </c>
    </row>
    <row r="6565" spans="1:24" x14ac:dyDescent="0.4">
      <c r="A6565">
        <v>106564</v>
      </c>
      <c r="B6565" s="5">
        <v>45822.122916666667</v>
      </c>
      <c r="C6565" s="3" t="str">
        <f>TEXT(Sales_Data[[#This Row],[OrderDate]],"mmmm")</f>
        <v>June</v>
      </c>
      <c r="D6565" s="3" t="str">
        <f t="shared" si="204"/>
        <v>2025</v>
      </c>
      <c r="E6565" t="s">
        <v>39</v>
      </c>
      <c r="F6565" t="s">
        <v>40</v>
      </c>
      <c r="G6565" t="s">
        <v>29</v>
      </c>
      <c r="H6565" t="s">
        <v>25</v>
      </c>
      <c r="I6565" t="s">
        <v>100</v>
      </c>
      <c r="J6565">
        <v>93</v>
      </c>
      <c r="K6565">
        <v>1500</v>
      </c>
      <c r="L6565" s="7">
        <f>Sales_Data[[#This Row],[OrderQuantity]] *Sales_Data[[#This Row],[UnitPrice]]</f>
        <v>139500</v>
      </c>
      <c r="M6565" s="7">
        <f>Sales_Data[[#This Row],[UnitPrice]]-Sales_Data[[#This Row],[UnitCost]]</f>
        <v>700</v>
      </c>
      <c r="N6565" s="7">
        <f>Sales_Data[[#This Row],[Gross Revenue]]-Sales_Data[[#This Row],[Discount Amount ]]</f>
        <v>138800</v>
      </c>
      <c r="O6565" s="7">
        <f>Sales_Data[[#This Row],[OrderQuantity]] *Sales_Data[[#This Row],[UnitCost]]</f>
        <v>74400</v>
      </c>
      <c r="P6565" s="7">
        <f>Sales_Data[[#This Row],[ItemCost]] +Sales_Data[[#This Row],[ShippingCost]]</f>
        <v>75382.63</v>
      </c>
      <c r="Q6565" s="7">
        <f>Sales_Data[[#This Row],[Gross Revenue]]-Sales_Data[[#This Row],[TotalFinancialCost]]</f>
        <v>64117.369999999995</v>
      </c>
      <c r="R6565" s="7">
        <f>Sales_Data[[#This Row],[Actul Bill Amount]]-Sales_Data[[#This Row],[ShippingCost]]</f>
        <v>137817.37</v>
      </c>
      <c r="S6565">
        <v>769</v>
      </c>
      <c r="T6565">
        <v>982.63</v>
      </c>
      <c r="U6565" t="s">
        <v>52</v>
      </c>
      <c r="V6565">
        <v>800</v>
      </c>
      <c r="W6565" t="s">
        <v>27</v>
      </c>
      <c r="X6565" t="str">
        <f t="shared" si="205"/>
        <v>Mumbai</v>
      </c>
    </row>
    <row r="6566" spans="1:24" x14ac:dyDescent="0.4">
      <c r="A6566">
        <v>106565</v>
      </c>
      <c r="B6566" s="5">
        <v>45844.529166666667</v>
      </c>
      <c r="C6566" s="3" t="str">
        <f>TEXT(Sales_Data[[#This Row],[OrderDate]],"mmmm")</f>
        <v>July</v>
      </c>
      <c r="D6566" s="3" t="str">
        <f t="shared" si="204"/>
        <v>2025</v>
      </c>
      <c r="E6566" t="s">
        <v>34</v>
      </c>
      <c r="F6566" t="s">
        <v>40</v>
      </c>
      <c r="G6566" t="s">
        <v>31</v>
      </c>
      <c r="H6566" t="s">
        <v>20</v>
      </c>
      <c r="I6566" t="s">
        <v>100</v>
      </c>
      <c r="J6566">
        <v>11</v>
      </c>
      <c r="K6566">
        <v>5500</v>
      </c>
      <c r="L6566" s="7">
        <f>Sales_Data[[#This Row],[OrderQuantity]] *Sales_Data[[#This Row],[UnitPrice]]</f>
        <v>60500</v>
      </c>
      <c r="M6566" s="7">
        <f>Sales_Data[[#This Row],[UnitPrice]]-Sales_Data[[#This Row],[UnitCost]]</f>
        <v>2000</v>
      </c>
      <c r="N6566" s="7">
        <f>Sales_Data[[#This Row],[Gross Revenue]]-Sales_Data[[#This Row],[Discount Amount ]]</f>
        <v>58500</v>
      </c>
      <c r="O6566" s="7">
        <f>Sales_Data[[#This Row],[OrderQuantity]] *Sales_Data[[#This Row],[UnitCost]]</f>
        <v>38500</v>
      </c>
      <c r="P6566" s="7">
        <f>Sales_Data[[#This Row],[ItemCost]] +Sales_Data[[#This Row],[ShippingCost]]</f>
        <v>38826.76</v>
      </c>
      <c r="Q6566" s="7">
        <f>Sales_Data[[#This Row],[Gross Revenue]]-Sales_Data[[#This Row],[TotalFinancialCost]]</f>
        <v>21673.239999999998</v>
      </c>
      <c r="R6566" s="7">
        <f>Sales_Data[[#This Row],[Actul Bill Amount]]-Sales_Data[[#This Row],[ShippingCost]]</f>
        <v>58173.24</v>
      </c>
      <c r="S6566">
        <v>524</v>
      </c>
      <c r="T6566">
        <v>326.76</v>
      </c>
      <c r="U6566" t="s">
        <v>41</v>
      </c>
      <c r="V6566">
        <v>3500</v>
      </c>
      <c r="W6566" t="s">
        <v>22</v>
      </c>
      <c r="X6566" t="str">
        <f t="shared" si="205"/>
        <v>Nagpur</v>
      </c>
    </row>
    <row r="6567" spans="1:24" x14ac:dyDescent="0.4">
      <c r="A6567">
        <v>106566</v>
      </c>
      <c r="B6567" s="5">
        <v>45866.710416666669</v>
      </c>
      <c r="C6567" s="3" t="str">
        <f>TEXT(Sales_Data[[#This Row],[OrderDate]],"mmmm")</f>
        <v>July</v>
      </c>
      <c r="D6567" s="3" t="str">
        <f t="shared" si="204"/>
        <v>2025</v>
      </c>
      <c r="E6567" t="s">
        <v>19</v>
      </c>
      <c r="F6567" t="s">
        <v>35</v>
      </c>
      <c r="G6567" t="s">
        <v>15</v>
      </c>
      <c r="H6567" t="s">
        <v>20</v>
      </c>
      <c r="I6567" t="s">
        <v>100</v>
      </c>
      <c r="J6567">
        <v>95</v>
      </c>
      <c r="K6567">
        <v>8500</v>
      </c>
      <c r="L6567" s="7">
        <f>Sales_Data[[#This Row],[OrderQuantity]] *Sales_Data[[#This Row],[UnitPrice]]</f>
        <v>807500</v>
      </c>
      <c r="M6567" s="7">
        <f>Sales_Data[[#This Row],[UnitPrice]]-Sales_Data[[#This Row],[UnitCost]]</f>
        <v>3000</v>
      </c>
      <c r="N6567" s="7">
        <f>Sales_Data[[#This Row],[Gross Revenue]]-Sales_Data[[#This Row],[Discount Amount ]]</f>
        <v>804500</v>
      </c>
      <c r="O6567" s="7">
        <f>Sales_Data[[#This Row],[OrderQuantity]] *Sales_Data[[#This Row],[UnitCost]]</f>
        <v>522500</v>
      </c>
      <c r="P6567" s="7">
        <f>Sales_Data[[#This Row],[ItemCost]] +Sales_Data[[#This Row],[ShippingCost]]</f>
        <v>523409.78</v>
      </c>
      <c r="Q6567" s="7">
        <f>Sales_Data[[#This Row],[Gross Revenue]]-Sales_Data[[#This Row],[TotalFinancialCost]]</f>
        <v>284090.21999999997</v>
      </c>
      <c r="R6567" s="7">
        <f>Sales_Data[[#This Row],[Actul Bill Amount]]-Sales_Data[[#This Row],[ShippingCost]]</f>
        <v>803590.22</v>
      </c>
      <c r="S6567">
        <v>641</v>
      </c>
      <c r="T6567">
        <v>909.78</v>
      </c>
      <c r="U6567" t="s">
        <v>49</v>
      </c>
      <c r="V6567">
        <v>5500</v>
      </c>
      <c r="W6567" t="s">
        <v>22</v>
      </c>
      <c r="X6567" t="str">
        <f t="shared" si="205"/>
        <v>Nagpur</v>
      </c>
    </row>
    <row r="6568" spans="1:24" x14ac:dyDescent="0.4">
      <c r="A6568">
        <v>106567</v>
      </c>
      <c r="B6568" s="5">
        <v>45884.879166666666</v>
      </c>
      <c r="C6568" s="3" t="str">
        <f>TEXT(Sales_Data[[#This Row],[OrderDate]],"mmmm")</f>
        <v>August</v>
      </c>
      <c r="D6568" s="3" t="str">
        <f t="shared" si="204"/>
        <v>2025</v>
      </c>
      <c r="E6568" t="s">
        <v>39</v>
      </c>
      <c r="F6568" t="s">
        <v>43</v>
      </c>
      <c r="G6568" t="s">
        <v>31</v>
      </c>
      <c r="H6568" t="s">
        <v>25</v>
      </c>
      <c r="I6568" t="s">
        <v>100</v>
      </c>
      <c r="J6568">
        <v>30</v>
      </c>
      <c r="K6568">
        <v>4500</v>
      </c>
      <c r="L6568" s="7">
        <f>Sales_Data[[#This Row],[OrderQuantity]] *Sales_Data[[#This Row],[UnitPrice]]</f>
        <v>135000</v>
      </c>
      <c r="M6568" s="7">
        <f>Sales_Data[[#This Row],[UnitPrice]]-Sales_Data[[#This Row],[UnitCost]]</f>
        <v>2000</v>
      </c>
      <c r="N6568" s="7">
        <f>Sales_Data[[#This Row],[Gross Revenue]]-Sales_Data[[#This Row],[Discount Amount ]]</f>
        <v>133000</v>
      </c>
      <c r="O6568" s="7">
        <f>Sales_Data[[#This Row],[OrderQuantity]] *Sales_Data[[#This Row],[UnitCost]]</f>
        <v>75000</v>
      </c>
      <c r="P6568" s="7">
        <f>Sales_Data[[#This Row],[ItemCost]] +Sales_Data[[#This Row],[ShippingCost]]</f>
        <v>75597.36</v>
      </c>
      <c r="Q6568" s="7">
        <f>Sales_Data[[#This Row],[Gross Revenue]]-Sales_Data[[#This Row],[TotalFinancialCost]]</f>
        <v>59402.64</v>
      </c>
      <c r="R6568" s="7">
        <f>Sales_Data[[#This Row],[Actul Bill Amount]]-Sales_Data[[#This Row],[ShippingCost]]</f>
        <v>132402.64000000001</v>
      </c>
      <c r="S6568">
        <v>684</v>
      </c>
      <c r="T6568">
        <v>597.36</v>
      </c>
      <c r="U6568" t="s">
        <v>44</v>
      </c>
      <c r="V6568">
        <v>2500</v>
      </c>
      <c r="W6568" t="s">
        <v>27</v>
      </c>
      <c r="X6568" t="str">
        <f t="shared" si="205"/>
        <v>Mumbai</v>
      </c>
    </row>
    <row r="6569" spans="1:24" x14ac:dyDescent="0.4">
      <c r="A6569">
        <v>106568</v>
      </c>
      <c r="B6569" s="5">
        <v>45705.683333333334</v>
      </c>
      <c r="C6569" s="3" t="str">
        <f>TEXT(Sales_Data[[#This Row],[OrderDate]],"mmmm")</f>
        <v>February</v>
      </c>
      <c r="D6569" s="3" t="str">
        <f t="shared" si="204"/>
        <v>2025</v>
      </c>
      <c r="E6569" t="s">
        <v>39</v>
      </c>
      <c r="F6569" t="s">
        <v>14</v>
      </c>
      <c r="G6569" t="s">
        <v>15</v>
      </c>
      <c r="H6569" t="s">
        <v>16</v>
      </c>
      <c r="I6569" t="s">
        <v>100</v>
      </c>
      <c r="J6569">
        <v>31</v>
      </c>
      <c r="K6569">
        <v>6500</v>
      </c>
      <c r="L6569" s="7">
        <f>Sales_Data[[#This Row],[OrderQuantity]] *Sales_Data[[#This Row],[UnitPrice]]</f>
        <v>201500</v>
      </c>
      <c r="M6569" s="7">
        <f>Sales_Data[[#This Row],[UnitPrice]]-Sales_Data[[#This Row],[UnitCost]]</f>
        <v>2300</v>
      </c>
      <c r="N6569" s="7">
        <f>Sales_Data[[#This Row],[Gross Revenue]]-Sales_Data[[#This Row],[Discount Amount ]]</f>
        <v>199200</v>
      </c>
      <c r="O6569" s="7">
        <f>Sales_Data[[#This Row],[OrderQuantity]] *Sales_Data[[#This Row],[UnitCost]]</f>
        <v>130200</v>
      </c>
      <c r="P6569" s="7">
        <f>Sales_Data[[#This Row],[ItemCost]] +Sales_Data[[#This Row],[ShippingCost]]</f>
        <v>130381.32</v>
      </c>
      <c r="Q6569" s="7">
        <f>Sales_Data[[#This Row],[Gross Revenue]]-Sales_Data[[#This Row],[TotalFinancialCost]]</f>
        <v>71118.679999999993</v>
      </c>
      <c r="R6569" s="7">
        <f>Sales_Data[[#This Row],[Actul Bill Amount]]-Sales_Data[[#This Row],[ShippingCost]]</f>
        <v>199018.68</v>
      </c>
      <c r="S6569">
        <v>1063</v>
      </c>
      <c r="T6569">
        <v>181.32</v>
      </c>
      <c r="U6569" t="s">
        <v>21</v>
      </c>
      <c r="V6569">
        <v>4200</v>
      </c>
      <c r="W6569" t="s">
        <v>18</v>
      </c>
      <c r="X6569" t="str">
        <f t="shared" si="205"/>
        <v>Bengaluru</v>
      </c>
    </row>
    <row r="6570" spans="1:24" x14ac:dyDescent="0.4">
      <c r="A6570">
        <v>106569</v>
      </c>
      <c r="B6570" s="5">
        <v>45881.743750000001</v>
      </c>
      <c r="C6570" s="3" t="str">
        <f>TEXT(Sales_Data[[#This Row],[OrderDate]],"mmmm")</f>
        <v>August</v>
      </c>
      <c r="D6570" s="3" t="str">
        <f t="shared" si="204"/>
        <v>2025</v>
      </c>
      <c r="E6570" t="s">
        <v>13</v>
      </c>
      <c r="F6570" t="s">
        <v>43</v>
      </c>
      <c r="G6570" t="s">
        <v>31</v>
      </c>
      <c r="H6570" t="s">
        <v>25</v>
      </c>
      <c r="I6570" t="s">
        <v>100</v>
      </c>
      <c r="J6570">
        <v>20</v>
      </c>
      <c r="K6570">
        <v>1800</v>
      </c>
      <c r="L6570" s="7">
        <f>Sales_Data[[#This Row],[OrderQuantity]] *Sales_Data[[#This Row],[UnitPrice]]</f>
        <v>36000</v>
      </c>
      <c r="M6570" s="7">
        <f>Sales_Data[[#This Row],[UnitPrice]]-Sales_Data[[#This Row],[UnitCost]]</f>
        <v>900</v>
      </c>
      <c r="N6570" s="7">
        <f>Sales_Data[[#This Row],[Gross Revenue]]-Sales_Data[[#This Row],[Discount Amount ]]</f>
        <v>35100</v>
      </c>
      <c r="O6570" s="7">
        <f>Sales_Data[[#This Row],[OrderQuantity]] *Sales_Data[[#This Row],[UnitCost]]</f>
        <v>18000</v>
      </c>
      <c r="P6570" s="7">
        <f>Sales_Data[[#This Row],[ItemCost]] +Sales_Data[[#This Row],[ShippingCost]]</f>
        <v>19421.89</v>
      </c>
      <c r="Q6570" s="7">
        <f>Sales_Data[[#This Row],[Gross Revenue]]-Sales_Data[[#This Row],[TotalFinancialCost]]</f>
        <v>16578.11</v>
      </c>
      <c r="R6570" s="7">
        <f>Sales_Data[[#This Row],[Actul Bill Amount]]-Sales_Data[[#This Row],[ShippingCost]]</f>
        <v>33678.11</v>
      </c>
      <c r="S6570">
        <v>633</v>
      </c>
      <c r="T6570">
        <v>1421.89</v>
      </c>
      <c r="U6570" t="s">
        <v>51</v>
      </c>
      <c r="V6570">
        <v>900</v>
      </c>
      <c r="W6570" t="s">
        <v>27</v>
      </c>
      <c r="X6570" t="str">
        <f t="shared" si="205"/>
        <v>Mumbai</v>
      </c>
    </row>
    <row r="6571" spans="1:24" x14ac:dyDescent="0.4">
      <c r="A6571">
        <v>106570</v>
      </c>
      <c r="B6571" s="5">
        <v>45660.127083333333</v>
      </c>
      <c r="C6571" s="3" t="str">
        <f>TEXT(Sales_Data[[#This Row],[OrderDate]],"mmmm")</f>
        <v>January</v>
      </c>
      <c r="D6571" s="3" t="str">
        <f t="shared" si="204"/>
        <v>2025</v>
      </c>
      <c r="E6571" t="s">
        <v>23</v>
      </c>
      <c r="F6571" t="s">
        <v>28</v>
      </c>
      <c r="G6571" t="s">
        <v>15</v>
      </c>
      <c r="H6571" t="s">
        <v>37</v>
      </c>
      <c r="I6571" t="s">
        <v>100</v>
      </c>
      <c r="J6571">
        <v>21</v>
      </c>
      <c r="K6571">
        <v>450</v>
      </c>
      <c r="L6571" s="7">
        <f>Sales_Data[[#This Row],[OrderQuantity]] *Sales_Data[[#This Row],[UnitPrice]]</f>
        <v>9450</v>
      </c>
      <c r="M6571" s="7">
        <f>Sales_Data[[#This Row],[UnitPrice]]-Sales_Data[[#This Row],[UnitCost]]</f>
        <v>250</v>
      </c>
      <c r="N6571" s="7">
        <f>Sales_Data[[#This Row],[Gross Revenue]]-Sales_Data[[#This Row],[Discount Amount ]]</f>
        <v>9200</v>
      </c>
      <c r="O6571" s="7">
        <f>Sales_Data[[#This Row],[OrderQuantity]] *Sales_Data[[#This Row],[UnitCost]]</f>
        <v>4200</v>
      </c>
      <c r="P6571" s="7">
        <f>Sales_Data[[#This Row],[ItemCost]] +Sales_Data[[#This Row],[ShippingCost]]</f>
        <v>4689.26</v>
      </c>
      <c r="Q6571" s="7">
        <f>Sales_Data[[#This Row],[Gross Revenue]]-Sales_Data[[#This Row],[TotalFinancialCost]]</f>
        <v>4760.74</v>
      </c>
      <c r="R6571" s="7">
        <f>Sales_Data[[#This Row],[Actul Bill Amount]]-Sales_Data[[#This Row],[ShippingCost]]</f>
        <v>8710.74</v>
      </c>
      <c r="S6571">
        <v>330</v>
      </c>
      <c r="T6571">
        <v>489.26</v>
      </c>
      <c r="U6571" t="s">
        <v>30</v>
      </c>
      <c r="V6571">
        <v>200</v>
      </c>
      <c r="W6571" t="s">
        <v>38</v>
      </c>
      <c r="X6571" t="str">
        <f t="shared" si="205"/>
        <v>Kolkata</v>
      </c>
    </row>
    <row r="6572" spans="1:24" x14ac:dyDescent="0.4">
      <c r="A6572">
        <v>106571</v>
      </c>
      <c r="B6572" s="5">
        <v>45832.635416666664</v>
      </c>
      <c r="C6572" s="3" t="str">
        <f>TEXT(Sales_Data[[#This Row],[OrderDate]],"mmmm")</f>
        <v>June</v>
      </c>
      <c r="D6572" s="3" t="str">
        <f t="shared" si="204"/>
        <v>2025</v>
      </c>
      <c r="E6572" t="s">
        <v>19</v>
      </c>
      <c r="F6572" t="s">
        <v>35</v>
      </c>
      <c r="G6572" t="s">
        <v>15</v>
      </c>
      <c r="H6572" t="s">
        <v>20</v>
      </c>
      <c r="I6572" t="s">
        <v>100</v>
      </c>
      <c r="J6572">
        <v>9</v>
      </c>
      <c r="K6572">
        <v>8500</v>
      </c>
      <c r="L6572" s="7">
        <f>Sales_Data[[#This Row],[OrderQuantity]] *Sales_Data[[#This Row],[UnitPrice]]</f>
        <v>76500</v>
      </c>
      <c r="M6572" s="7">
        <f>Sales_Data[[#This Row],[UnitPrice]]-Sales_Data[[#This Row],[UnitCost]]</f>
        <v>3000</v>
      </c>
      <c r="N6572" s="7">
        <f>Sales_Data[[#This Row],[Gross Revenue]]-Sales_Data[[#This Row],[Discount Amount ]]</f>
        <v>73500</v>
      </c>
      <c r="O6572" s="7">
        <f>Sales_Data[[#This Row],[OrderQuantity]] *Sales_Data[[#This Row],[UnitCost]]</f>
        <v>49500</v>
      </c>
      <c r="P6572" s="7">
        <f>Sales_Data[[#This Row],[ItemCost]] +Sales_Data[[#This Row],[ShippingCost]]</f>
        <v>50276.959999999999</v>
      </c>
      <c r="Q6572" s="7">
        <f>Sales_Data[[#This Row],[Gross Revenue]]-Sales_Data[[#This Row],[TotalFinancialCost]]</f>
        <v>26223.040000000001</v>
      </c>
      <c r="R6572" s="7">
        <f>Sales_Data[[#This Row],[Actul Bill Amount]]-Sales_Data[[#This Row],[ShippingCost]]</f>
        <v>72723.039999999994</v>
      </c>
      <c r="S6572">
        <v>777</v>
      </c>
      <c r="T6572">
        <v>776.96</v>
      </c>
      <c r="U6572" t="s">
        <v>49</v>
      </c>
      <c r="V6572">
        <v>5500</v>
      </c>
      <c r="W6572" t="s">
        <v>22</v>
      </c>
      <c r="X6572" t="str">
        <f t="shared" si="205"/>
        <v>Nagpur</v>
      </c>
    </row>
    <row r="6573" spans="1:24" x14ac:dyDescent="0.4">
      <c r="A6573">
        <v>106572</v>
      </c>
      <c r="B6573" s="5">
        <v>45756.832638888889</v>
      </c>
      <c r="C6573" s="3" t="str">
        <f>TEXT(Sales_Data[[#This Row],[OrderDate]],"mmmm")</f>
        <v>April</v>
      </c>
      <c r="D6573" s="3" t="str">
        <f t="shared" si="204"/>
        <v>2025</v>
      </c>
      <c r="E6573" t="s">
        <v>50</v>
      </c>
      <c r="F6573" t="s">
        <v>46</v>
      </c>
      <c r="G6573" t="s">
        <v>31</v>
      </c>
      <c r="H6573" t="s">
        <v>20</v>
      </c>
      <c r="I6573" t="s">
        <v>100</v>
      </c>
      <c r="J6573">
        <v>82</v>
      </c>
      <c r="K6573">
        <v>4500</v>
      </c>
      <c r="L6573" s="7">
        <f>Sales_Data[[#This Row],[OrderQuantity]] *Sales_Data[[#This Row],[UnitPrice]]</f>
        <v>369000</v>
      </c>
      <c r="M6573" s="7">
        <f>Sales_Data[[#This Row],[UnitPrice]]-Sales_Data[[#This Row],[UnitCost]]</f>
        <v>1700</v>
      </c>
      <c r="N6573" s="7">
        <f>Sales_Data[[#This Row],[Gross Revenue]]-Sales_Data[[#This Row],[Discount Amount ]]</f>
        <v>367300</v>
      </c>
      <c r="O6573" s="7">
        <f>Sales_Data[[#This Row],[OrderQuantity]] *Sales_Data[[#This Row],[UnitCost]]</f>
        <v>229600</v>
      </c>
      <c r="P6573" s="7">
        <f>Sales_Data[[#This Row],[ItemCost]] +Sales_Data[[#This Row],[ShippingCost]]</f>
        <v>230276.64</v>
      </c>
      <c r="Q6573" s="7">
        <f>Sales_Data[[#This Row],[Gross Revenue]]-Sales_Data[[#This Row],[TotalFinancialCost]]</f>
        <v>138723.35999999999</v>
      </c>
      <c r="R6573" s="7">
        <f>Sales_Data[[#This Row],[Actul Bill Amount]]-Sales_Data[[#This Row],[ShippingCost]]</f>
        <v>366623.36</v>
      </c>
      <c r="S6573">
        <v>1109</v>
      </c>
      <c r="T6573">
        <v>676.64</v>
      </c>
      <c r="U6573" t="s">
        <v>47</v>
      </c>
      <c r="V6573">
        <v>2800</v>
      </c>
      <c r="W6573" t="s">
        <v>22</v>
      </c>
      <c r="X6573" t="str">
        <f t="shared" si="205"/>
        <v>Nagpur</v>
      </c>
    </row>
    <row r="6574" spans="1:24" x14ac:dyDescent="0.4">
      <c r="A6574">
        <v>106573</v>
      </c>
      <c r="B6574" s="5">
        <v>45773.522222222222</v>
      </c>
      <c r="C6574" s="3" t="str">
        <f>TEXT(Sales_Data[[#This Row],[OrderDate]],"mmmm")</f>
        <v>April</v>
      </c>
      <c r="D6574" s="3" t="str">
        <f t="shared" si="204"/>
        <v>2025</v>
      </c>
      <c r="E6574" t="s">
        <v>13</v>
      </c>
      <c r="F6574" t="s">
        <v>46</v>
      </c>
      <c r="G6574" t="s">
        <v>29</v>
      </c>
      <c r="H6574" t="s">
        <v>25</v>
      </c>
      <c r="I6574" t="s">
        <v>100</v>
      </c>
      <c r="J6574">
        <v>32</v>
      </c>
      <c r="K6574">
        <v>4500</v>
      </c>
      <c r="L6574" s="7">
        <f>Sales_Data[[#This Row],[OrderQuantity]] *Sales_Data[[#This Row],[UnitPrice]]</f>
        <v>144000</v>
      </c>
      <c r="M6574" s="7">
        <f>Sales_Data[[#This Row],[UnitPrice]]-Sales_Data[[#This Row],[UnitCost]]</f>
        <v>1700</v>
      </c>
      <c r="N6574" s="7">
        <f>Sales_Data[[#This Row],[Gross Revenue]]-Sales_Data[[#This Row],[Discount Amount ]]</f>
        <v>142300</v>
      </c>
      <c r="O6574" s="7">
        <f>Sales_Data[[#This Row],[OrderQuantity]] *Sales_Data[[#This Row],[UnitCost]]</f>
        <v>89600</v>
      </c>
      <c r="P6574" s="7">
        <f>Sales_Data[[#This Row],[ItemCost]] +Sales_Data[[#This Row],[ShippingCost]]</f>
        <v>90019.34</v>
      </c>
      <c r="Q6574" s="7">
        <f>Sales_Data[[#This Row],[Gross Revenue]]-Sales_Data[[#This Row],[TotalFinancialCost]]</f>
        <v>53980.66</v>
      </c>
      <c r="R6574" s="7">
        <f>Sales_Data[[#This Row],[Actul Bill Amount]]-Sales_Data[[#This Row],[ShippingCost]]</f>
        <v>141880.66</v>
      </c>
      <c r="S6574">
        <v>1155</v>
      </c>
      <c r="T6574">
        <v>419.34</v>
      </c>
      <c r="U6574" t="s">
        <v>47</v>
      </c>
      <c r="V6574">
        <v>2800</v>
      </c>
      <c r="W6574" t="s">
        <v>27</v>
      </c>
      <c r="X6574" t="str">
        <f t="shared" si="205"/>
        <v>Mumbai</v>
      </c>
    </row>
    <row r="6575" spans="1:24" x14ac:dyDescent="0.4">
      <c r="A6575">
        <v>106574</v>
      </c>
      <c r="B6575" s="5">
        <v>45927.419444444444</v>
      </c>
      <c r="C6575" s="3" t="str">
        <f>TEXT(Sales_Data[[#This Row],[OrderDate]],"mmmm")</f>
        <v>September</v>
      </c>
      <c r="D6575" s="3" t="str">
        <f t="shared" si="204"/>
        <v>2025</v>
      </c>
      <c r="E6575" t="s">
        <v>13</v>
      </c>
      <c r="F6575" t="s">
        <v>35</v>
      </c>
      <c r="G6575" t="s">
        <v>15</v>
      </c>
      <c r="H6575" t="s">
        <v>37</v>
      </c>
      <c r="I6575" t="s">
        <v>100</v>
      </c>
      <c r="J6575">
        <v>5</v>
      </c>
      <c r="K6575">
        <v>8500</v>
      </c>
      <c r="L6575" s="7">
        <f>Sales_Data[[#This Row],[OrderQuantity]] *Sales_Data[[#This Row],[UnitPrice]]</f>
        <v>42500</v>
      </c>
      <c r="M6575" s="7">
        <f>Sales_Data[[#This Row],[UnitPrice]]-Sales_Data[[#This Row],[UnitCost]]</f>
        <v>3000</v>
      </c>
      <c r="N6575" s="7">
        <f>Sales_Data[[#This Row],[Gross Revenue]]-Sales_Data[[#This Row],[Discount Amount ]]</f>
        <v>39500</v>
      </c>
      <c r="O6575" s="7">
        <f>Sales_Data[[#This Row],[OrderQuantity]] *Sales_Data[[#This Row],[UnitCost]]</f>
        <v>27500</v>
      </c>
      <c r="P6575" s="7">
        <f>Sales_Data[[#This Row],[ItemCost]] +Sales_Data[[#This Row],[ShippingCost]]</f>
        <v>28127.42</v>
      </c>
      <c r="Q6575" s="7">
        <f>Sales_Data[[#This Row],[Gross Revenue]]-Sales_Data[[#This Row],[TotalFinancialCost]]</f>
        <v>14372.580000000002</v>
      </c>
      <c r="R6575" s="7">
        <f>Sales_Data[[#This Row],[Actul Bill Amount]]-Sales_Data[[#This Row],[ShippingCost]]</f>
        <v>38872.58</v>
      </c>
      <c r="S6575">
        <v>926</v>
      </c>
      <c r="T6575">
        <v>627.41999999999996</v>
      </c>
      <c r="U6575" t="s">
        <v>49</v>
      </c>
      <c r="V6575">
        <v>5500</v>
      </c>
      <c r="W6575" t="s">
        <v>38</v>
      </c>
      <c r="X6575" t="str">
        <f t="shared" si="205"/>
        <v>Kolkata</v>
      </c>
    </row>
    <row r="6576" spans="1:24" x14ac:dyDescent="0.4">
      <c r="A6576">
        <v>106575</v>
      </c>
      <c r="B6576" s="5">
        <v>45910.752083333333</v>
      </c>
      <c r="C6576" s="3" t="str">
        <f>TEXT(Sales_Data[[#This Row],[OrderDate]],"mmmm")</f>
        <v>September</v>
      </c>
      <c r="D6576" s="3" t="str">
        <f t="shared" si="204"/>
        <v>2025</v>
      </c>
      <c r="E6576" t="s">
        <v>34</v>
      </c>
      <c r="F6576" t="s">
        <v>35</v>
      </c>
      <c r="G6576" t="s">
        <v>29</v>
      </c>
      <c r="H6576" t="s">
        <v>37</v>
      </c>
      <c r="I6576" t="s">
        <v>100</v>
      </c>
      <c r="J6576">
        <v>75</v>
      </c>
      <c r="K6576">
        <v>8500</v>
      </c>
      <c r="L6576" s="7">
        <f>Sales_Data[[#This Row],[OrderQuantity]] *Sales_Data[[#This Row],[UnitPrice]]</f>
        <v>637500</v>
      </c>
      <c r="M6576" s="7">
        <f>Sales_Data[[#This Row],[UnitPrice]]-Sales_Data[[#This Row],[UnitCost]]</f>
        <v>3000</v>
      </c>
      <c r="N6576" s="7">
        <f>Sales_Data[[#This Row],[Gross Revenue]]-Sales_Data[[#This Row],[Discount Amount ]]</f>
        <v>634500</v>
      </c>
      <c r="O6576" s="7">
        <f>Sales_Data[[#This Row],[OrderQuantity]] *Sales_Data[[#This Row],[UnitCost]]</f>
        <v>412500</v>
      </c>
      <c r="P6576" s="7">
        <f>Sales_Data[[#This Row],[ItemCost]] +Sales_Data[[#This Row],[ShippingCost]]</f>
        <v>414141.34</v>
      </c>
      <c r="Q6576" s="7">
        <f>Sales_Data[[#This Row],[Gross Revenue]]-Sales_Data[[#This Row],[TotalFinancialCost]]</f>
        <v>223358.65999999997</v>
      </c>
      <c r="R6576" s="7">
        <f>Sales_Data[[#This Row],[Actul Bill Amount]]-Sales_Data[[#This Row],[ShippingCost]]</f>
        <v>632858.66</v>
      </c>
      <c r="S6576">
        <v>419</v>
      </c>
      <c r="T6576">
        <v>1641.34</v>
      </c>
      <c r="U6576" t="s">
        <v>49</v>
      </c>
      <c r="V6576">
        <v>5500</v>
      </c>
      <c r="W6576" t="s">
        <v>38</v>
      </c>
      <c r="X6576" t="str">
        <f t="shared" si="205"/>
        <v>Kolkata</v>
      </c>
    </row>
    <row r="6577" spans="1:24" x14ac:dyDescent="0.4">
      <c r="A6577">
        <v>106576</v>
      </c>
      <c r="B6577" s="5">
        <v>45974.436111111114</v>
      </c>
      <c r="C6577" s="3" t="str">
        <f>TEXT(Sales_Data[[#This Row],[OrderDate]],"mmmm")</f>
        <v>November</v>
      </c>
      <c r="D6577" s="3" t="str">
        <f t="shared" si="204"/>
        <v>2025</v>
      </c>
      <c r="E6577" t="s">
        <v>39</v>
      </c>
      <c r="F6577" t="s">
        <v>43</v>
      </c>
      <c r="G6577" t="s">
        <v>31</v>
      </c>
      <c r="H6577" t="s">
        <v>25</v>
      </c>
      <c r="I6577" t="s">
        <v>100</v>
      </c>
      <c r="J6577">
        <v>78</v>
      </c>
      <c r="K6577">
        <v>4500</v>
      </c>
      <c r="L6577" s="7">
        <f>Sales_Data[[#This Row],[OrderQuantity]] *Sales_Data[[#This Row],[UnitPrice]]</f>
        <v>351000</v>
      </c>
      <c r="M6577" s="7">
        <f>Sales_Data[[#This Row],[UnitPrice]]-Sales_Data[[#This Row],[UnitCost]]</f>
        <v>2000</v>
      </c>
      <c r="N6577" s="7">
        <f>Sales_Data[[#This Row],[Gross Revenue]]-Sales_Data[[#This Row],[Discount Amount ]]</f>
        <v>349000</v>
      </c>
      <c r="O6577" s="7">
        <f>Sales_Data[[#This Row],[OrderQuantity]] *Sales_Data[[#This Row],[UnitCost]]</f>
        <v>195000</v>
      </c>
      <c r="P6577" s="7">
        <f>Sales_Data[[#This Row],[ItemCost]] +Sales_Data[[#This Row],[ShippingCost]]</f>
        <v>195507.56</v>
      </c>
      <c r="Q6577" s="7">
        <f>Sales_Data[[#This Row],[Gross Revenue]]-Sales_Data[[#This Row],[TotalFinancialCost]]</f>
        <v>155492.44</v>
      </c>
      <c r="R6577" s="7">
        <f>Sales_Data[[#This Row],[Actul Bill Amount]]-Sales_Data[[#This Row],[ShippingCost]]</f>
        <v>348492.44</v>
      </c>
      <c r="S6577">
        <v>511</v>
      </c>
      <c r="T6577">
        <v>507.56</v>
      </c>
      <c r="U6577" t="s">
        <v>44</v>
      </c>
      <c r="V6577">
        <v>2500</v>
      </c>
      <c r="W6577" t="s">
        <v>27</v>
      </c>
      <c r="X6577" t="str">
        <f t="shared" si="205"/>
        <v>Mumbai</v>
      </c>
    </row>
    <row r="6578" spans="1:24" x14ac:dyDescent="0.4">
      <c r="A6578">
        <v>106577</v>
      </c>
      <c r="B6578" s="5">
        <v>45752.012499999997</v>
      </c>
      <c r="C6578" s="3" t="str">
        <f>TEXT(Sales_Data[[#This Row],[OrderDate]],"mmmm")</f>
        <v>April</v>
      </c>
      <c r="D6578" s="3" t="str">
        <f t="shared" si="204"/>
        <v>2025</v>
      </c>
      <c r="E6578" t="s">
        <v>34</v>
      </c>
      <c r="F6578" t="s">
        <v>55</v>
      </c>
      <c r="G6578" t="s">
        <v>15</v>
      </c>
      <c r="H6578" t="s">
        <v>25</v>
      </c>
      <c r="I6578" t="s">
        <v>100</v>
      </c>
      <c r="J6578">
        <v>43</v>
      </c>
      <c r="K6578">
        <v>600</v>
      </c>
      <c r="L6578" s="7">
        <f>Sales_Data[[#This Row],[OrderQuantity]] *Sales_Data[[#This Row],[UnitPrice]]</f>
        <v>25800</v>
      </c>
      <c r="M6578" s="7">
        <f>Sales_Data[[#This Row],[UnitPrice]]-Sales_Data[[#This Row],[UnitCost]]</f>
        <v>250</v>
      </c>
      <c r="N6578" s="7">
        <f>Sales_Data[[#This Row],[Gross Revenue]]-Sales_Data[[#This Row],[Discount Amount ]]</f>
        <v>25550</v>
      </c>
      <c r="O6578" s="7">
        <f>Sales_Data[[#This Row],[OrderQuantity]] *Sales_Data[[#This Row],[UnitCost]]</f>
        <v>15050</v>
      </c>
      <c r="P6578" s="7">
        <f>Sales_Data[[#This Row],[ItemCost]] +Sales_Data[[#This Row],[ShippingCost]]</f>
        <v>15375.46</v>
      </c>
      <c r="Q6578" s="7">
        <f>Sales_Data[[#This Row],[Gross Revenue]]-Sales_Data[[#This Row],[TotalFinancialCost]]</f>
        <v>10424.540000000001</v>
      </c>
      <c r="R6578" s="7">
        <f>Sales_Data[[#This Row],[Actul Bill Amount]]-Sales_Data[[#This Row],[ShippingCost]]</f>
        <v>25224.54</v>
      </c>
      <c r="S6578">
        <v>562</v>
      </c>
      <c r="T6578">
        <v>325.45999999999998</v>
      </c>
      <c r="U6578" t="s">
        <v>57</v>
      </c>
      <c r="V6578">
        <v>350</v>
      </c>
      <c r="W6578" t="s">
        <v>27</v>
      </c>
      <c r="X6578" t="str">
        <f t="shared" si="205"/>
        <v>Mumbai</v>
      </c>
    </row>
    <row r="6579" spans="1:24" x14ac:dyDescent="0.4">
      <c r="A6579">
        <v>106578</v>
      </c>
      <c r="B6579" s="5">
        <v>45930.314583333333</v>
      </c>
      <c r="C6579" s="3" t="str">
        <f>TEXT(Sales_Data[[#This Row],[OrderDate]],"mmmm")</f>
        <v>September</v>
      </c>
      <c r="D6579" s="3" t="str">
        <f t="shared" si="204"/>
        <v>2025</v>
      </c>
      <c r="E6579" t="s">
        <v>39</v>
      </c>
      <c r="F6579" t="s">
        <v>46</v>
      </c>
      <c r="G6579" t="s">
        <v>29</v>
      </c>
      <c r="H6579" t="s">
        <v>20</v>
      </c>
      <c r="I6579" t="s">
        <v>100</v>
      </c>
      <c r="J6579">
        <v>61</v>
      </c>
      <c r="K6579">
        <v>4500</v>
      </c>
      <c r="L6579" s="7">
        <f>Sales_Data[[#This Row],[OrderQuantity]] *Sales_Data[[#This Row],[UnitPrice]]</f>
        <v>274500</v>
      </c>
      <c r="M6579" s="7">
        <f>Sales_Data[[#This Row],[UnitPrice]]-Sales_Data[[#This Row],[UnitCost]]</f>
        <v>1700</v>
      </c>
      <c r="N6579" s="7">
        <f>Sales_Data[[#This Row],[Gross Revenue]]-Sales_Data[[#This Row],[Discount Amount ]]</f>
        <v>272800</v>
      </c>
      <c r="O6579" s="7">
        <f>Sales_Data[[#This Row],[OrderQuantity]] *Sales_Data[[#This Row],[UnitCost]]</f>
        <v>170800</v>
      </c>
      <c r="P6579" s="7">
        <f>Sales_Data[[#This Row],[ItemCost]] +Sales_Data[[#This Row],[ShippingCost]]</f>
        <v>171527.26</v>
      </c>
      <c r="Q6579" s="7">
        <f>Sales_Data[[#This Row],[Gross Revenue]]-Sales_Data[[#This Row],[TotalFinancialCost]]</f>
        <v>102972.73999999999</v>
      </c>
      <c r="R6579" s="7">
        <f>Sales_Data[[#This Row],[Actul Bill Amount]]-Sales_Data[[#This Row],[ShippingCost]]</f>
        <v>272072.74</v>
      </c>
      <c r="S6579">
        <v>791</v>
      </c>
      <c r="T6579">
        <v>727.26</v>
      </c>
      <c r="U6579" t="s">
        <v>47</v>
      </c>
      <c r="V6579">
        <v>2800</v>
      </c>
      <c r="W6579" t="s">
        <v>22</v>
      </c>
      <c r="X6579" t="str">
        <f t="shared" si="205"/>
        <v>Nagpur</v>
      </c>
    </row>
    <row r="6580" spans="1:24" x14ac:dyDescent="0.4">
      <c r="A6580">
        <v>106579</v>
      </c>
      <c r="B6580" s="5">
        <v>45681.427083333336</v>
      </c>
      <c r="C6580" s="3" t="str">
        <f>TEXT(Sales_Data[[#This Row],[OrderDate]],"mmmm")</f>
        <v>January</v>
      </c>
      <c r="D6580" s="3" t="str">
        <f t="shared" si="204"/>
        <v>2025</v>
      </c>
      <c r="E6580" t="s">
        <v>34</v>
      </c>
      <c r="F6580" t="s">
        <v>14</v>
      </c>
      <c r="G6580" t="s">
        <v>31</v>
      </c>
      <c r="H6580" t="s">
        <v>16</v>
      </c>
      <c r="I6580" t="s">
        <v>100</v>
      </c>
      <c r="J6580">
        <v>25</v>
      </c>
      <c r="K6580">
        <v>3200</v>
      </c>
      <c r="L6580" s="7">
        <f>Sales_Data[[#This Row],[OrderQuantity]] *Sales_Data[[#This Row],[UnitPrice]]</f>
        <v>80000</v>
      </c>
      <c r="M6580" s="7">
        <f>Sales_Data[[#This Row],[UnitPrice]]-Sales_Data[[#This Row],[UnitCost]]</f>
        <v>1200</v>
      </c>
      <c r="N6580" s="7">
        <f>Sales_Data[[#This Row],[Gross Revenue]]-Sales_Data[[#This Row],[Discount Amount ]]</f>
        <v>78800</v>
      </c>
      <c r="O6580" s="7">
        <f>Sales_Data[[#This Row],[OrderQuantity]] *Sales_Data[[#This Row],[UnitCost]]</f>
        <v>50000</v>
      </c>
      <c r="P6580" s="7">
        <f>Sales_Data[[#This Row],[ItemCost]] +Sales_Data[[#This Row],[ShippingCost]]</f>
        <v>50509.64</v>
      </c>
      <c r="Q6580" s="7">
        <f>Sales_Data[[#This Row],[Gross Revenue]]-Sales_Data[[#This Row],[TotalFinancialCost]]</f>
        <v>29490.36</v>
      </c>
      <c r="R6580" s="7">
        <f>Sales_Data[[#This Row],[Actul Bill Amount]]-Sales_Data[[#This Row],[ShippingCost]]</f>
        <v>78290.36</v>
      </c>
      <c r="S6580">
        <v>1024</v>
      </c>
      <c r="T6580">
        <v>509.64</v>
      </c>
      <c r="U6580" t="s">
        <v>17</v>
      </c>
      <c r="V6580">
        <v>2000</v>
      </c>
      <c r="W6580" t="s">
        <v>18</v>
      </c>
      <c r="X6580" t="str">
        <f t="shared" si="205"/>
        <v>Bengaluru</v>
      </c>
    </row>
    <row r="6581" spans="1:24" x14ac:dyDescent="0.4">
      <c r="A6581">
        <v>106580</v>
      </c>
      <c r="B6581" s="5">
        <v>45773.830555555556</v>
      </c>
      <c r="C6581" s="3" t="str">
        <f>TEXT(Sales_Data[[#This Row],[OrderDate]],"mmmm")</f>
        <v>April</v>
      </c>
      <c r="D6581" s="3" t="str">
        <f t="shared" si="204"/>
        <v>2025</v>
      </c>
      <c r="E6581" t="s">
        <v>42</v>
      </c>
      <c r="F6581" t="s">
        <v>28</v>
      </c>
      <c r="G6581" t="s">
        <v>29</v>
      </c>
      <c r="H6581" t="s">
        <v>32</v>
      </c>
      <c r="I6581" t="s">
        <v>100</v>
      </c>
      <c r="J6581">
        <v>11</v>
      </c>
      <c r="K6581">
        <v>2500</v>
      </c>
      <c r="L6581" s="7">
        <f>Sales_Data[[#This Row],[OrderQuantity]] *Sales_Data[[#This Row],[UnitPrice]]</f>
        <v>27500</v>
      </c>
      <c r="M6581" s="7">
        <f>Sales_Data[[#This Row],[UnitPrice]]-Sales_Data[[#This Row],[UnitCost]]</f>
        <v>1000</v>
      </c>
      <c r="N6581" s="7">
        <f>Sales_Data[[#This Row],[Gross Revenue]]-Sales_Data[[#This Row],[Discount Amount ]]</f>
        <v>26500</v>
      </c>
      <c r="O6581" s="7">
        <f>Sales_Data[[#This Row],[OrderQuantity]] *Sales_Data[[#This Row],[UnitCost]]</f>
        <v>16500</v>
      </c>
      <c r="P6581" s="7">
        <f>Sales_Data[[#This Row],[ItemCost]] +Sales_Data[[#This Row],[ShippingCost]]</f>
        <v>16759.28</v>
      </c>
      <c r="Q6581" s="7">
        <f>Sales_Data[[#This Row],[Gross Revenue]]-Sales_Data[[#This Row],[TotalFinancialCost]]</f>
        <v>10740.720000000001</v>
      </c>
      <c r="R6581" s="7">
        <f>Sales_Data[[#This Row],[Actul Bill Amount]]-Sales_Data[[#This Row],[ShippingCost]]</f>
        <v>26240.720000000001</v>
      </c>
      <c r="S6581">
        <v>754</v>
      </c>
      <c r="T6581">
        <v>259.27999999999997</v>
      </c>
      <c r="U6581" t="s">
        <v>54</v>
      </c>
      <c r="V6581">
        <v>1500</v>
      </c>
      <c r="W6581" t="s">
        <v>33</v>
      </c>
      <c r="X6581" t="str">
        <f t="shared" si="205"/>
        <v>Delhi</v>
      </c>
    </row>
    <row r="6582" spans="1:24" x14ac:dyDescent="0.4">
      <c r="A6582">
        <v>106581</v>
      </c>
      <c r="B6582" s="5">
        <v>45808.73541666667</v>
      </c>
      <c r="C6582" s="3" t="str">
        <f>TEXT(Sales_Data[[#This Row],[OrderDate]],"mmmm")</f>
        <v>May</v>
      </c>
      <c r="D6582" s="3" t="str">
        <f t="shared" si="204"/>
        <v>2025</v>
      </c>
      <c r="E6582" t="s">
        <v>39</v>
      </c>
      <c r="F6582" t="s">
        <v>24</v>
      </c>
      <c r="G6582" t="s">
        <v>29</v>
      </c>
      <c r="H6582" t="s">
        <v>20</v>
      </c>
      <c r="I6582" t="s">
        <v>100</v>
      </c>
      <c r="J6582">
        <v>59</v>
      </c>
      <c r="K6582">
        <v>3500</v>
      </c>
      <c r="L6582" s="7">
        <f>Sales_Data[[#This Row],[OrderQuantity]] *Sales_Data[[#This Row],[UnitPrice]]</f>
        <v>206500</v>
      </c>
      <c r="M6582" s="7">
        <f>Sales_Data[[#This Row],[UnitPrice]]-Sales_Data[[#This Row],[UnitCost]]</f>
        <v>1300</v>
      </c>
      <c r="N6582" s="7">
        <f>Sales_Data[[#This Row],[Gross Revenue]]-Sales_Data[[#This Row],[Discount Amount ]]</f>
        <v>205200</v>
      </c>
      <c r="O6582" s="7">
        <f>Sales_Data[[#This Row],[OrderQuantity]] *Sales_Data[[#This Row],[UnitCost]]</f>
        <v>129800</v>
      </c>
      <c r="P6582" s="7">
        <f>Sales_Data[[#This Row],[ItemCost]] +Sales_Data[[#This Row],[ShippingCost]]</f>
        <v>130530.16</v>
      </c>
      <c r="Q6582" s="7">
        <f>Sales_Data[[#This Row],[Gross Revenue]]-Sales_Data[[#This Row],[TotalFinancialCost]]</f>
        <v>75969.84</v>
      </c>
      <c r="R6582" s="7">
        <f>Sales_Data[[#This Row],[Actul Bill Amount]]-Sales_Data[[#This Row],[ShippingCost]]</f>
        <v>204469.84</v>
      </c>
      <c r="S6582">
        <v>769</v>
      </c>
      <c r="T6582">
        <v>730.16</v>
      </c>
      <c r="U6582" t="s">
        <v>59</v>
      </c>
      <c r="V6582">
        <v>2200</v>
      </c>
      <c r="W6582" t="s">
        <v>22</v>
      </c>
      <c r="X6582" t="str">
        <f t="shared" si="205"/>
        <v>Nagpur</v>
      </c>
    </row>
    <row r="6583" spans="1:24" x14ac:dyDescent="0.4">
      <c r="A6583">
        <v>106582</v>
      </c>
      <c r="B6583" s="5">
        <v>45995.288888888892</v>
      </c>
      <c r="C6583" s="3" t="str">
        <f>TEXT(Sales_Data[[#This Row],[OrderDate]],"mmmm")</f>
        <v>December</v>
      </c>
      <c r="D6583" s="3" t="str">
        <f t="shared" si="204"/>
        <v>2025</v>
      </c>
      <c r="E6583" t="s">
        <v>34</v>
      </c>
      <c r="F6583" t="s">
        <v>24</v>
      </c>
      <c r="G6583" t="s">
        <v>31</v>
      </c>
      <c r="H6583" t="s">
        <v>20</v>
      </c>
      <c r="I6583" t="s">
        <v>100</v>
      </c>
      <c r="J6583">
        <v>26</v>
      </c>
      <c r="K6583">
        <v>25000</v>
      </c>
      <c r="L6583" s="7">
        <f>Sales_Data[[#This Row],[OrderQuantity]] *Sales_Data[[#This Row],[UnitPrice]]</f>
        <v>650000</v>
      </c>
      <c r="M6583" s="7">
        <f>Sales_Data[[#This Row],[UnitPrice]]-Sales_Data[[#This Row],[UnitCost]]</f>
        <v>7000</v>
      </c>
      <c r="N6583" s="7">
        <f>Sales_Data[[#This Row],[Gross Revenue]]-Sales_Data[[#This Row],[Discount Amount ]]</f>
        <v>643000</v>
      </c>
      <c r="O6583" s="7">
        <f>Sales_Data[[#This Row],[OrderQuantity]] *Sales_Data[[#This Row],[UnitCost]]</f>
        <v>468000</v>
      </c>
      <c r="P6583" s="7">
        <f>Sales_Data[[#This Row],[ItemCost]] +Sales_Data[[#This Row],[ShippingCost]]</f>
        <v>468355.87</v>
      </c>
      <c r="Q6583" s="7">
        <f>Sales_Data[[#This Row],[Gross Revenue]]-Sales_Data[[#This Row],[TotalFinancialCost]]</f>
        <v>181644.13</v>
      </c>
      <c r="R6583" s="7">
        <f>Sales_Data[[#This Row],[Actul Bill Amount]]-Sales_Data[[#This Row],[ShippingCost]]</f>
        <v>642644.13</v>
      </c>
      <c r="S6583">
        <v>727</v>
      </c>
      <c r="T6583">
        <v>355.87</v>
      </c>
      <c r="U6583" t="s">
        <v>60</v>
      </c>
      <c r="V6583">
        <v>18000</v>
      </c>
      <c r="W6583" t="s">
        <v>22</v>
      </c>
      <c r="X6583" t="str">
        <f t="shared" si="205"/>
        <v>Nagpur</v>
      </c>
    </row>
    <row r="6584" spans="1:24" x14ac:dyDescent="0.4">
      <c r="A6584">
        <v>106583</v>
      </c>
      <c r="B6584" s="5">
        <v>45707.459027777775</v>
      </c>
      <c r="C6584" s="3" t="str">
        <f>TEXT(Sales_Data[[#This Row],[OrderDate]],"mmmm")</f>
        <v>February</v>
      </c>
      <c r="D6584" s="3" t="str">
        <f t="shared" si="204"/>
        <v>2025</v>
      </c>
      <c r="E6584" t="s">
        <v>39</v>
      </c>
      <c r="F6584" t="s">
        <v>14</v>
      </c>
      <c r="G6584" t="s">
        <v>31</v>
      </c>
      <c r="H6584" t="s">
        <v>16</v>
      </c>
      <c r="I6584" t="s">
        <v>100</v>
      </c>
      <c r="J6584">
        <v>44</v>
      </c>
      <c r="K6584">
        <v>6500</v>
      </c>
      <c r="L6584" s="7">
        <f>Sales_Data[[#This Row],[OrderQuantity]] *Sales_Data[[#This Row],[UnitPrice]]</f>
        <v>286000</v>
      </c>
      <c r="M6584" s="7">
        <f>Sales_Data[[#This Row],[UnitPrice]]-Sales_Data[[#This Row],[UnitCost]]</f>
        <v>2300</v>
      </c>
      <c r="N6584" s="7">
        <f>Sales_Data[[#This Row],[Gross Revenue]]-Sales_Data[[#This Row],[Discount Amount ]]</f>
        <v>283700</v>
      </c>
      <c r="O6584" s="7">
        <f>Sales_Data[[#This Row],[OrderQuantity]] *Sales_Data[[#This Row],[UnitCost]]</f>
        <v>184800</v>
      </c>
      <c r="P6584" s="7">
        <f>Sales_Data[[#This Row],[ItemCost]] +Sales_Data[[#This Row],[ShippingCost]]</f>
        <v>185172.56</v>
      </c>
      <c r="Q6584" s="7">
        <f>Sales_Data[[#This Row],[Gross Revenue]]-Sales_Data[[#This Row],[TotalFinancialCost]]</f>
        <v>100827.44</v>
      </c>
      <c r="R6584" s="7">
        <f>Sales_Data[[#This Row],[Actul Bill Amount]]-Sales_Data[[#This Row],[ShippingCost]]</f>
        <v>283327.44</v>
      </c>
      <c r="S6584">
        <v>1054</v>
      </c>
      <c r="T6584">
        <v>372.56</v>
      </c>
      <c r="U6584" t="s">
        <v>21</v>
      </c>
      <c r="V6584">
        <v>4200</v>
      </c>
      <c r="W6584" t="s">
        <v>18</v>
      </c>
      <c r="X6584" t="str">
        <f t="shared" si="205"/>
        <v>Bengaluru</v>
      </c>
    </row>
    <row r="6585" spans="1:24" x14ac:dyDescent="0.4">
      <c r="A6585">
        <v>106584</v>
      </c>
      <c r="B6585" s="5">
        <v>45863.005555555559</v>
      </c>
      <c r="C6585" s="3" t="str">
        <f>TEXT(Sales_Data[[#This Row],[OrderDate]],"mmmm")</f>
        <v>July</v>
      </c>
      <c r="D6585" s="3" t="str">
        <f t="shared" si="204"/>
        <v>2025</v>
      </c>
      <c r="E6585" t="s">
        <v>45</v>
      </c>
      <c r="F6585" t="s">
        <v>28</v>
      </c>
      <c r="G6585" t="s">
        <v>15</v>
      </c>
      <c r="H6585" t="s">
        <v>32</v>
      </c>
      <c r="I6585" t="s">
        <v>100</v>
      </c>
      <c r="J6585">
        <v>28</v>
      </c>
      <c r="K6585">
        <v>2500</v>
      </c>
      <c r="L6585" s="7">
        <f>Sales_Data[[#This Row],[OrderQuantity]] *Sales_Data[[#This Row],[UnitPrice]]</f>
        <v>70000</v>
      </c>
      <c r="M6585" s="7">
        <f>Sales_Data[[#This Row],[UnitPrice]]-Sales_Data[[#This Row],[UnitCost]]</f>
        <v>1000</v>
      </c>
      <c r="N6585" s="7">
        <f>Sales_Data[[#This Row],[Gross Revenue]]-Sales_Data[[#This Row],[Discount Amount ]]</f>
        <v>69000</v>
      </c>
      <c r="O6585" s="7">
        <f>Sales_Data[[#This Row],[OrderQuantity]] *Sales_Data[[#This Row],[UnitCost]]</f>
        <v>42000</v>
      </c>
      <c r="P6585" s="7">
        <f>Sales_Data[[#This Row],[ItemCost]] +Sales_Data[[#This Row],[ShippingCost]]</f>
        <v>42724.53</v>
      </c>
      <c r="Q6585" s="7">
        <f>Sales_Data[[#This Row],[Gross Revenue]]-Sales_Data[[#This Row],[TotalFinancialCost]]</f>
        <v>27275.47</v>
      </c>
      <c r="R6585" s="7">
        <f>Sales_Data[[#This Row],[Actul Bill Amount]]-Sales_Data[[#This Row],[ShippingCost]]</f>
        <v>68275.47</v>
      </c>
      <c r="S6585">
        <v>979</v>
      </c>
      <c r="T6585">
        <v>724.53</v>
      </c>
      <c r="U6585" t="s">
        <v>54</v>
      </c>
      <c r="V6585">
        <v>1500</v>
      </c>
      <c r="W6585" t="s">
        <v>33</v>
      </c>
      <c r="X6585" t="str">
        <f t="shared" si="205"/>
        <v>Delhi</v>
      </c>
    </row>
    <row r="6586" spans="1:24" x14ac:dyDescent="0.4">
      <c r="A6586">
        <v>106585</v>
      </c>
      <c r="B6586" s="5">
        <v>45992.772222222222</v>
      </c>
      <c r="C6586" s="3" t="str">
        <f>TEXT(Sales_Data[[#This Row],[OrderDate]],"mmmm")</f>
        <v>December</v>
      </c>
      <c r="D6586" s="3" t="str">
        <f t="shared" si="204"/>
        <v>2025</v>
      </c>
      <c r="E6586" t="s">
        <v>45</v>
      </c>
      <c r="F6586" t="s">
        <v>24</v>
      </c>
      <c r="G6586" t="s">
        <v>29</v>
      </c>
      <c r="H6586" t="s">
        <v>37</v>
      </c>
      <c r="I6586" t="s">
        <v>100</v>
      </c>
      <c r="J6586">
        <v>20</v>
      </c>
      <c r="K6586">
        <v>25000</v>
      </c>
      <c r="L6586" s="7">
        <f>Sales_Data[[#This Row],[OrderQuantity]] *Sales_Data[[#This Row],[UnitPrice]]</f>
        <v>500000</v>
      </c>
      <c r="M6586" s="7">
        <f>Sales_Data[[#This Row],[UnitPrice]]-Sales_Data[[#This Row],[UnitCost]]</f>
        <v>7000</v>
      </c>
      <c r="N6586" s="7">
        <f>Sales_Data[[#This Row],[Gross Revenue]]-Sales_Data[[#This Row],[Discount Amount ]]</f>
        <v>493000</v>
      </c>
      <c r="O6586" s="7">
        <f>Sales_Data[[#This Row],[OrderQuantity]] *Sales_Data[[#This Row],[UnitCost]]</f>
        <v>360000</v>
      </c>
      <c r="P6586" s="7">
        <f>Sales_Data[[#This Row],[ItemCost]] +Sales_Data[[#This Row],[ShippingCost]]</f>
        <v>360883.76</v>
      </c>
      <c r="Q6586" s="7">
        <f>Sales_Data[[#This Row],[Gross Revenue]]-Sales_Data[[#This Row],[TotalFinancialCost]]</f>
        <v>139116.24</v>
      </c>
      <c r="R6586" s="7">
        <f>Sales_Data[[#This Row],[Actul Bill Amount]]-Sales_Data[[#This Row],[ShippingCost]]</f>
        <v>492116.24</v>
      </c>
      <c r="S6586">
        <v>597</v>
      </c>
      <c r="T6586">
        <v>883.76</v>
      </c>
      <c r="U6586" t="s">
        <v>60</v>
      </c>
      <c r="V6586">
        <v>18000</v>
      </c>
      <c r="W6586" t="s">
        <v>38</v>
      </c>
      <c r="X6586" t="str">
        <f t="shared" si="205"/>
        <v>Kolkata</v>
      </c>
    </row>
    <row r="6587" spans="1:24" x14ac:dyDescent="0.4">
      <c r="A6587">
        <v>106586</v>
      </c>
      <c r="B6587" s="5">
        <v>45736.429166666669</v>
      </c>
      <c r="C6587" s="3" t="str">
        <f>TEXT(Sales_Data[[#This Row],[OrderDate]],"mmmm")</f>
        <v>March</v>
      </c>
      <c r="D6587" s="3" t="str">
        <f t="shared" si="204"/>
        <v>2025</v>
      </c>
      <c r="E6587" t="s">
        <v>19</v>
      </c>
      <c r="F6587" t="s">
        <v>14</v>
      </c>
      <c r="G6587" t="s">
        <v>15</v>
      </c>
      <c r="H6587" t="s">
        <v>32</v>
      </c>
      <c r="I6587" t="s">
        <v>100</v>
      </c>
      <c r="J6587">
        <v>6</v>
      </c>
      <c r="K6587">
        <v>3200</v>
      </c>
      <c r="L6587" s="7">
        <f>Sales_Data[[#This Row],[OrderQuantity]] *Sales_Data[[#This Row],[UnitPrice]]</f>
        <v>19200</v>
      </c>
      <c r="M6587" s="7">
        <f>Sales_Data[[#This Row],[UnitPrice]]-Sales_Data[[#This Row],[UnitCost]]</f>
        <v>1200</v>
      </c>
      <c r="N6587" s="7">
        <f>Sales_Data[[#This Row],[Gross Revenue]]-Sales_Data[[#This Row],[Discount Amount ]]</f>
        <v>18000</v>
      </c>
      <c r="O6587" s="7">
        <f>Sales_Data[[#This Row],[OrderQuantity]] *Sales_Data[[#This Row],[UnitCost]]</f>
        <v>12000</v>
      </c>
      <c r="P6587" s="7">
        <f>Sales_Data[[#This Row],[ItemCost]] +Sales_Data[[#This Row],[ShippingCost]]</f>
        <v>12237.31</v>
      </c>
      <c r="Q6587" s="7">
        <f>Sales_Data[[#This Row],[Gross Revenue]]-Sales_Data[[#This Row],[TotalFinancialCost]]</f>
        <v>6962.6900000000005</v>
      </c>
      <c r="R6587" s="7">
        <f>Sales_Data[[#This Row],[Actul Bill Amount]]-Sales_Data[[#This Row],[ShippingCost]]</f>
        <v>17762.689999999999</v>
      </c>
      <c r="S6587">
        <v>979</v>
      </c>
      <c r="T6587">
        <v>237.31</v>
      </c>
      <c r="U6587" t="s">
        <v>17</v>
      </c>
      <c r="V6587">
        <v>2000</v>
      </c>
      <c r="W6587" t="s">
        <v>33</v>
      </c>
      <c r="X6587" t="str">
        <f t="shared" si="205"/>
        <v>Delhi</v>
      </c>
    </row>
    <row r="6588" spans="1:24" x14ac:dyDescent="0.4">
      <c r="A6588">
        <v>106587</v>
      </c>
      <c r="B6588" s="5">
        <v>45727.861805555556</v>
      </c>
      <c r="C6588" s="3" t="str">
        <f>TEXT(Sales_Data[[#This Row],[OrderDate]],"mmmm")</f>
        <v>March</v>
      </c>
      <c r="D6588" s="3" t="str">
        <f t="shared" si="204"/>
        <v>2025</v>
      </c>
      <c r="E6588" t="s">
        <v>23</v>
      </c>
      <c r="F6588" t="s">
        <v>24</v>
      </c>
      <c r="G6588" t="s">
        <v>31</v>
      </c>
      <c r="H6588" t="s">
        <v>25</v>
      </c>
      <c r="I6588" t="s">
        <v>100</v>
      </c>
      <c r="J6588">
        <v>53</v>
      </c>
      <c r="K6588">
        <v>45000</v>
      </c>
      <c r="L6588" s="7">
        <f>Sales_Data[[#This Row],[OrderQuantity]] *Sales_Data[[#This Row],[UnitPrice]]</f>
        <v>2385000</v>
      </c>
      <c r="M6588" s="7">
        <f>Sales_Data[[#This Row],[UnitPrice]]-Sales_Data[[#This Row],[UnitCost]]</f>
        <v>13000</v>
      </c>
      <c r="N6588" s="7">
        <f>Sales_Data[[#This Row],[Gross Revenue]]-Sales_Data[[#This Row],[Discount Amount ]]</f>
        <v>2372000</v>
      </c>
      <c r="O6588" s="7">
        <f>Sales_Data[[#This Row],[OrderQuantity]] *Sales_Data[[#This Row],[UnitCost]]</f>
        <v>1696000</v>
      </c>
      <c r="P6588" s="7">
        <f>Sales_Data[[#This Row],[ItemCost]] +Sales_Data[[#This Row],[ShippingCost]]</f>
        <v>1696328.07</v>
      </c>
      <c r="Q6588" s="7">
        <f>Sales_Data[[#This Row],[Gross Revenue]]-Sales_Data[[#This Row],[TotalFinancialCost]]</f>
        <v>688671.92999999993</v>
      </c>
      <c r="R6588" s="7">
        <f>Sales_Data[[#This Row],[Actul Bill Amount]]-Sales_Data[[#This Row],[ShippingCost]]</f>
        <v>2371671.9300000002</v>
      </c>
      <c r="S6588">
        <v>1173</v>
      </c>
      <c r="T6588">
        <v>328.07</v>
      </c>
      <c r="U6588" t="s">
        <v>26</v>
      </c>
      <c r="V6588">
        <v>32000</v>
      </c>
      <c r="W6588" t="s">
        <v>27</v>
      </c>
      <c r="X6588" t="str">
        <f t="shared" si="205"/>
        <v>Mumbai</v>
      </c>
    </row>
    <row r="6589" spans="1:24" x14ac:dyDescent="0.4">
      <c r="A6589">
        <v>106588</v>
      </c>
      <c r="B6589" s="5">
        <v>45684.936111111114</v>
      </c>
      <c r="C6589" s="3" t="str">
        <f>TEXT(Sales_Data[[#This Row],[OrderDate]],"mmmm")</f>
        <v>January</v>
      </c>
      <c r="D6589" s="3" t="str">
        <f t="shared" si="204"/>
        <v>2025</v>
      </c>
      <c r="E6589" t="s">
        <v>19</v>
      </c>
      <c r="F6589" t="s">
        <v>24</v>
      </c>
      <c r="G6589" t="s">
        <v>15</v>
      </c>
      <c r="H6589" t="s">
        <v>32</v>
      </c>
      <c r="I6589" t="s">
        <v>100</v>
      </c>
      <c r="J6589">
        <v>18</v>
      </c>
      <c r="K6589">
        <v>3500</v>
      </c>
      <c r="L6589" s="7">
        <f>Sales_Data[[#This Row],[OrderQuantity]] *Sales_Data[[#This Row],[UnitPrice]]</f>
        <v>63000</v>
      </c>
      <c r="M6589" s="7">
        <f>Sales_Data[[#This Row],[UnitPrice]]-Sales_Data[[#This Row],[UnitCost]]</f>
        <v>1300</v>
      </c>
      <c r="N6589" s="7">
        <f>Sales_Data[[#This Row],[Gross Revenue]]-Sales_Data[[#This Row],[Discount Amount ]]</f>
        <v>61700</v>
      </c>
      <c r="O6589" s="7">
        <f>Sales_Data[[#This Row],[OrderQuantity]] *Sales_Data[[#This Row],[UnitCost]]</f>
        <v>39600</v>
      </c>
      <c r="P6589" s="7">
        <f>Sales_Data[[#This Row],[ItemCost]] +Sales_Data[[#This Row],[ShippingCost]]</f>
        <v>40371.26</v>
      </c>
      <c r="Q6589" s="7">
        <f>Sales_Data[[#This Row],[Gross Revenue]]-Sales_Data[[#This Row],[TotalFinancialCost]]</f>
        <v>22628.739999999998</v>
      </c>
      <c r="R6589" s="7">
        <f>Sales_Data[[#This Row],[Actul Bill Amount]]-Sales_Data[[#This Row],[ShippingCost]]</f>
        <v>60928.74</v>
      </c>
      <c r="S6589">
        <v>1101</v>
      </c>
      <c r="T6589">
        <v>771.26</v>
      </c>
      <c r="U6589" t="s">
        <v>59</v>
      </c>
      <c r="V6589">
        <v>2200</v>
      </c>
      <c r="W6589" t="s">
        <v>33</v>
      </c>
      <c r="X6589" t="str">
        <f t="shared" si="205"/>
        <v>Delhi</v>
      </c>
    </row>
    <row r="6590" spans="1:24" x14ac:dyDescent="0.4">
      <c r="A6590">
        <v>106589</v>
      </c>
      <c r="B6590" s="5">
        <v>45928.095138888886</v>
      </c>
      <c r="C6590" s="3" t="str">
        <f>TEXT(Sales_Data[[#This Row],[OrderDate]],"mmmm")</f>
        <v>September</v>
      </c>
      <c r="D6590" s="3" t="str">
        <f t="shared" si="204"/>
        <v>2025</v>
      </c>
      <c r="E6590" t="s">
        <v>48</v>
      </c>
      <c r="F6590" t="s">
        <v>55</v>
      </c>
      <c r="G6590" t="s">
        <v>15</v>
      </c>
      <c r="H6590" t="s">
        <v>16</v>
      </c>
      <c r="I6590" t="s">
        <v>100</v>
      </c>
      <c r="J6590">
        <v>12</v>
      </c>
      <c r="K6590">
        <v>850</v>
      </c>
      <c r="L6590" s="7">
        <f>Sales_Data[[#This Row],[OrderQuantity]] *Sales_Data[[#This Row],[UnitPrice]]</f>
        <v>10200</v>
      </c>
      <c r="M6590" s="7">
        <f>Sales_Data[[#This Row],[UnitPrice]]-Sales_Data[[#This Row],[UnitCost]]</f>
        <v>300</v>
      </c>
      <c r="N6590" s="7">
        <f>Sales_Data[[#This Row],[Gross Revenue]]-Sales_Data[[#This Row],[Discount Amount ]]</f>
        <v>9900</v>
      </c>
      <c r="O6590" s="7">
        <f>Sales_Data[[#This Row],[OrderQuantity]] *Sales_Data[[#This Row],[UnitCost]]</f>
        <v>6600</v>
      </c>
      <c r="P6590" s="7">
        <f>Sales_Data[[#This Row],[ItemCost]] +Sales_Data[[#This Row],[ShippingCost]]</f>
        <v>7117.54</v>
      </c>
      <c r="Q6590" s="7">
        <f>Sales_Data[[#This Row],[Gross Revenue]]-Sales_Data[[#This Row],[TotalFinancialCost]]</f>
        <v>3082.46</v>
      </c>
      <c r="R6590" s="7">
        <f>Sales_Data[[#This Row],[Actul Bill Amount]]-Sales_Data[[#This Row],[ShippingCost]]</f>
        <v>9382.4599999999991</v>
      </c>
      <c r="S6590">
        <v>315</v>
      </c>
      <c r="T6590">
        <v>517.54</v>
      </c>
      <c r="U6590" t="s">
        <v>56</v>
      </c>
      <c r="V6590">
        <v>550</v>
      </c>
      <c r="W6590" t="s">
        <v>18</v>
      </c>
      <c r="X6590" t="str">
        <f t="shared" si="205"/>
        <v>Bengaluru</v>
      </c>
    </row>
    <row r="6591" spans="1:24" x14ac:dyDescent="0.4">
      <c r="A6591">
        <v>106590</v>
      </c>
      <c r="B6591" s="5">
        <v>45707.509027777778</v>
      </c>
      <c r="C6591" s="3" t="str">
        <f>TEXT(Sales_Data[[#This Row],[OrderDate]],"mmmm")</f>
        <v>February</v>
      </c>
      <c r="D6591" s="3" t="str">
        <f t="shared" si="204"/>
        <v>2025</v>
      </c>
      <c r="E6591" t="s">
        <v>50</v>
      </c>
      <c r="F6591" t="s">
        <v>55</v>
      </c>
      <c r="G6591" t="s">
        <v>31</v>
      </c>
      <c r="H6591" t="s">
        <v>20</v>
      </c>
      <c r="I6591" t="s">
        <v>100</v>
      </c>
      <c r="J6591">
        <v>84</v>
      </c>
      <c r="K6591">
        <v>600</v>
      </c>
      <c r="L6591" s="7">
        <f>Sales_Data[[#This Row],[OrderQuantity]] *Sales_Data[[#This Row],[UnitPrice]]</f>
        <v>50400</v>
      </c>
      <c r="M6591" s="7">
        <f>Sales_Data[[#This Row],[UnitPrice]]-Sales_Data[[#This Row],[UnitCost]]</f>
        <v>250</v>
      </c>
      <c r="N6591" s="7">
        <f>Sales_Data[[#This Row],[Gross Revenue]]-Sales_Data[[#This Row],[Discount Amount ]]</f>
        <v>50150</v>
      </c>
      <c r="O6591" s="7">
        <f>Sales_Data[[#This Row],[OrderQuantity]] *Sales_Data[[#This Row],[UnitCost]]</f>
        <v>29400</v>
      </c>
      <c r="P6591" s="7">
        <f>Sales_Data[[#This Row],[ItemCost]] +Sales_Data[[#This Row],[ShippingCost]]</f>
        <v>30004.04</v>
      </c>
      <c r="Q6591" s="7">
        <f>Sales_Data[[#This Row],[Gross Revenue]]-Sales_Data[[#This Row],[TotalFinancialCost]]</f>
        <v>20395.96</v>
      </c>
      <c r="R6591" s="7">
        <f>Sales_Data[[#This Row],[Actul Bill Amount]]-Sales_Data[[#This Row],[ShippingCost]]</f>
        <v>49545.96</v>
      </c>
      <c r="S6591">
        <v>1137</v>
      </c>
      <c r="T6591">
        <v>604.04</v>
      </c>
      <c r="U6591" t="s">
        <v>57</v>
      </c>
      <c r="V6591">
        <v>350</v>
      </c>
      <c r="W6591" t="s">
        <v>22</v>
      </c>
      <c r="X6591" t="str">
        <f t="shared" si="205"/>
        <v>Nagpur</v>
      </c>
    </row>
    <row r="6592" spans="1:24" x14ac:dyDescent="0.4">
      <c r="A6592">
        <v>106591</v>
      </c>
      <c r="B6592" s="5">
        <v>45949.79583333333</v>
      </c>
      <c r="C6592" s="3" t="str">
        <f>TEXT(Sales_Data[[#This Row],[OrderDate]],"mmmm")</f>
        <v>October</v>
      </c>
      <c r="D6592" s="3" t="str">
        <f t="shared" si="204"/>
        <v>2025</v>
      </c>
      <c r="E6592" t="s">
        <v>34</v>
      </c>
      <c r="F6592" t="s">
        <v>35</v>
      </c>
      <c r="G6592" t="s">
        <v>15</v>
      </c>
      <c r="H6592" t="s">
        <v>20</v>
      </c>
      <c r="I6592" t="s">
        <v>100</v>
      </c>
      <c r="J6592">
        <v>90</v>
      </c>
      <c r="K6592">
        <v>8500</v>
      </c>
      <c r="L6592" s="7">
        <f>Sales_Data[[#This Row],[OrderQuantity]] *Sales_Data[[#This Row],[UnitPrice]]</f>
        <v>765000</v>
      </c>
      <c r="M6592" s="7">
        <f>Sales_Data[[#This Row],[UnitPrice]]-Sales_Data[[#This Row],[UnitCost]]</f>
        <v>3000</v>
      </c>
      <c r="N6592" s="7">
        <f>Sales_Data[[#This Row],[Gross Revenue]]-Sales_Data[[#This Row],[Discount Amount ]]</f>
        <v>762000</v>
      </c>
      <c r="O6592" s="7">
        <f>Sales_Data[[#This Row],[OrderQuantity]] *Sales_Data[[#This Row],[UnitCost]]</f>
        <v>495000</v>
      </c>
      <c r="P6592" s="7">
        <f>Sales_Data[[#This Row],[ItemCost]] +Sales_Data[[#This Row],[ShippingCost]]</f>
        <v>496835.85</v>
      </c>
      <c r="Q6592" s="7">
        <f>Sales_Data[[#This Row],[Gross Revenue]]-Sales_Data[[#This Row],[TotalFinancialCost]]</f>
        <v>268164.15000000002</v>
      </c>
      <c r="R6592" s="7">
        <f>Sales_Data[[#This Row],[Actul Bill Amount]]-Sales_Data[[#This Row],[ShippingCost]]</f>
        <v>760164.15</v>
      </c>
      <c r="S6592">
        <v>637</v>
      </c>
      <c r="T6592">
        <v>1835.85</v>
      </c>
      <c r="U6592" t="s">
        <v>49</v>
      </c>
      <c r="V6592">
        <v>5500</v>
      </c>
      <c r="W6592" t="s">
        <v>22</v>
      </c>
      <c r="X6592" t="str">
        <f t="shared" si="205"/>
        <v>Nagpur</v>
      </c>
    </row>
    <row r="6593" spans="1:24" x14ac:dyDescent="0.4">
      <c r="A6593">
        <v>106592</v>
      </c>
      <c r="B6593" s="5">
        <v>45904.201388888891</v>
      </c>
      <c r="C6593" s="3" t="str">
        <f>TEXT(Sales_Data[[#This Row],[OrderDate]],"mmmm")</f>
        <v>September</v>
      </c>
      <c r="D6593" s="3" t="str">
        <f t="shared" si="204"/>
        <v>2025</v>
      </c>
      <c r="E6593" t="s">
        <v>45</v>
      </c>
      <c r="F6593" t="s">
        <v>40</v>
      </c>
      <c r="G6593" t="s">
        <v>15</v>
      </c>
      <c r="H6593" t="s">
        <v>20</v>
      </c>
      <c r="I6593" t="s">
        <v>100</v>
      </c>
      <c r="J6593">
        <v>31</v>
      </c>
      <c r="K6593">
        <v>5500</v>
      </c>
      <c r="L6593" s="7">
        <f>Sales_Data[[#This Row],[OrderQuantity]] *Sales_Data[[#This Row],[UnitPrice]]</f>
        <v>170500</v>
      </c>
      <c r="M6593" s="7">
        <f>Sales_Data[[#This Row],[UnitPrice]]-Sales_Data[[#This Row],[UnitCost]]</f>
        <v>2000</v>
      </c>
      <c r="N6593" s="7">
        <f>Sales_Data[[#This Row],[Gross Revenue]]-Sales_Data[[#This Row],[Discount Amount ]]</f>
        <v>168500</v>
      </c>
      <c r="O6593" s="7">
        <f>Sales_Data[[#This Row],[OrderQuantity]] *Sales_Data[[#This Row],[UnitCost]]</f>
        <v>108500</v>
      </c>
      <c r="P6593" s="7">
        <f>Sales_Data[[#This Row],[ItemCost]] +Sales_Data[[#This Row],[ShippingCost]]</f>
        <v>108619.9</v>
      </c>
      <c r="Q6593" s="7">
        <f>Sales_Data[[#This Row],[Gross Revenue]]-Sales_Data[[#This Row],[TotalFinancialCost]]</f>
        <v>61880.100000000006</v>
      </c>
      <c r="R6593" s="7">
        <f>Sales_Data[[#This Row],[Actul Bill Amount]]-Sales_Data[[#This Row],[ShippingCost]]</f>
        <v>168380.1</v>
      </c>
      <c r="S6593">
        <v>921</v>
      </c>
      <c r="T6593">
        <v>119.9</v>
      </c>
      <c r="U6593" t="s">
        <v>41</v>
      </c>
      <c r="V6593">
        <v>3500</v>
      </c>
      <c r="W6593" t="s">
        <v>22</v>
      </c>
      <c r="X6593" t="str">
        <f t="shared" si="205"/>
        <v>Nagpur</v>
      </c>
    </row>
    <row r="6594" spans="1:24" x14ac:dyDescent="0.4">
      <c r="A6594">
        <v>106593</v>
      </c>
      <c r="B6594" s="5">
        <v>45921.382638888892</v>
      </c>
      <c r="C6594" s="3" t="str">
        <f>TEXT(Sales_Data[[#This Row],[OrderDate]],"mmmm")</f>
        <v>September</v>
      </c>
      <c r="D6594" s="3" t="str">
        <f t="shared" ref="D6594:D6657" si="206">TEXT(B6594, "yyyy")</f>
        <v>2025</v>
      </c>
      <c r="E6594" t="s">
        <v>39</v>
      </c>
      <c r="F6594" t="s">
        <v>14</v>
      </c>
      <c r="G6594" t="s">
        <v>15</v>
      </c>
      <c r="H6594" t="s">
        <v>32</v>
      </c>
      <c r="I6594" t="s">
        <v>100</v>
      </c>
      <c r="J6594">
        <v>26</v>
      </c>
      <c r="K6594">
        <v>3200</v>
      </c>
      <c r="L6594" s="7">
        <f>Sales_Data[[#This Row],[OrderQuantity]] *Sales_Data[[#This Row],[UnitPrice]]</f>
        <v>83200</v>
      </c>
      <c r="M6594" s="7">
        <f>Sales_Data[[#This Row],[UnitPrice]]-Sales_Data[[#This Row],[UnitCost]]</f>
        <v>1200</v>
      </c>
      <c r="N6594" s="7">
        <f>Sales_Data[[#This Row],[Gross Revenue]]-Sales_Data[[#This Row],[Discount Amount ]]</f>
        <v>82000</v>
      </c>
      <c r="O6594" s="7">
        <f>Sales_Data[[#This Row],[OrderQuantity]] *Sales_Data[[#This Row],[UnitCost]]</f>
        <v>52000</v>
      </c>
      <c r="P6594" s="7">
        <f>Sales_Data[[#This Row],[ItemCost]] +Sales_Data[[#This Row],[ShippingCost]]</f>
        <v>52413.17</v>
      </c>
      <c r="Q6594" s="7">
        <f>Sales_Data[[#This Row],[Gross Revenue]]-Sales_Data[[#This Row],[TotalFinancialCost]]</f>
        <v>30786.83</v>
      </c>
      <c r="R6594" s="7">
        <f>Sales_Data[[#This Row],[Actul Bill Amount]]-Sales_Data[[#This Row],[ShippingCost]]</f>
        <v>81586.83</v>
      </c>
      <c r="S6594">
        <v>632</v>
      </c>
      <c r="T6594">
        <v>413.17</v>
      </c>
      <c r="U6594" t="s">
        <v>17</v>
      </c>
      <c r="V6594">
        <v>2000</v>
      </c>
      <c r="W6594" t="s">
        <v>33</v>
      </c>
      <c r="X6594" t="str">
        <f t="shared" ref="X6594:X6657" si="207">_xlfn.TEXTBEFORE(W6594, " ")</f>
        <v>Delhi</v>
      </c>
    </row>
    <row r="6595" spans="1:24" x14ac:dyDescent="0.4">
      <c r="A6595">
        <v>106594</v>
      </c>
      <c r="B6595" s="5">
        <v>45736.713194444441</v>
      </c>
      <c r="C6595" s="3" t="str">
        <f>TEXT(Sales_Data[[#This Row],[OrderDate]],"mmmm")</f>
        <v>March</v>
      </c>
      <c r="D6595" s="3" t="str">
        <f t="shared" si="206"/>
        <v>2025</v>
      </c>
      <c r="E6595" t="s">
        <v>39</v>
      </c>
      <c r="F6595" t="s">
        <v>55</v>
      </c>
      <c r="G6595" t="s">
        <v>15</v>
      </c>
      <c r="H6595" t="s">
        <v>16</v>
      </c>
      <c r="I6595" t="s">
        <v>100</v>
      </c>
      <c r="J6595">
        <v>56</v>
      </c>
      <c r="K6595">
        <v>1200</v>
      </c>
      <c r="L6595" s="7">
        <f>Sales_Data[[#This Row],[OrderQuantity]] *Sales_Data[[#This Row],[UnitPrice]]</f>
        <v>67200</v>
      </c>
      <c r="M6595" s="7">
        <f>Sales_Data[[#This Row],[UnitPrice]]-Sales_Data[[#This Row],[UnitCost]]</f>
        <v>400</v>
      </c>
      <c r="N6595" s="7">
        <f>Sales_Data[[#This Row],[Gross Revenue]]-Sales_Data[[#This Row],[Discount Amount ]]</f>
        <v>66800</v>
      </c>
      <c r="O6595" s="7">
        <f>Sales_Data[[#This Row],[OrderQuantity]] *Sales_Data[[#This Row],[UnitCost]]</f>
        <v>44800</v>
      </c>
      <c r="P6595" s="7">
        <f>Sales_Data[[#This Row],[ItemCost]] +Sales_Data[[#This Row],[ShippingCost]]</f>
        <v>45482.81</v>
      </c>
      <c r="Q6595" s="7">
        <f>Sales_Data[[#This Row],[Gross Revenue]]-Sales_Data[[#This Row],[TotalFinancialCost]]</f>
        <v>21717.190000000002</v>
      </c>
      <c r="R6595" s="7">
        <f>Sales_Data[[#This Row],[Actul Bill Amount]]-Sales_Data[[#This Row],[ShippingCost]]</f>
        <v>66117.19</v>
      </c>
      <c r="S6595">
        <v>506</v>
      </c>
      <c r="T6595">
        <v>682.81</v>
      </c>
      <c r="U6595" t="s">
        <v>58</v>
      </c>
      <c r="V6595">
        <v>800</v>
      </c>
      <c r="W6595" t="s">
        <v>18</v>
      </c>
      <c r="X6595" t="str">
        <f t="shared" si="207"/>
        <v>Bengaluru</v>
      </c>
    </row>
    <row r="6596" spans="1:24" x14ac:dyDescent="0.4">
      <c r="A6596">
        <v>106595</v>
      </c>
      <c r="B6596" s="5">
        <v>45847.259722222225</v>
      </c>
      <c r="C6596" s="3" t="str">
        <f>TEXT(Sales_Data[[#This Row],[OrderDate]],"mmmm")</f>
        <v>July</v>
      </c>
      <c r="D6596" s="3" t="str">
        <f t="shared" si="206"/>
        <v>2025</v>
      </c>
      <c r="E6596" t="s">
        <v>13</v>
      </c>
      <c r="F6596" t="s">
        <v>35</v>
      </c>
      <c r="G6596" t="s">
        <v>29</v>
      </c>
      <c r="H6596" t="s">
        <v>37</v>
      </c>
      <c r="I6596" t="s">
        <v>100</v>
      </c>
      <c r="J6596">
        <v>42</v>
      </c>
      <c r="K6596">
        <v>12000</v>
      </c>
      <c r="L6596" s="7">
        <f>Sales_Data[[#This Row],[OrderQuantity]] *Sales_Data[[#This Row],[UnitPrice]]</f>
        <v>504000</v>
      </c>
      <c r="M6596" s="7">
        <f>Sales_Data[[#This Row],[UnitPrice]]-Sales_Data[[#This Row],[UnitCost]]</f>
        <v>4000</v>
      </c>
      <c r="N6596" s="7">
        <f>Sales_Data[[#This Row],[Gross Revenue]]-Sales_Data[[#This Row],[Discount Amount ]]</f>
        <v>500000</v>
      </c>
      <c r="O6596" s="7">
        <f>Sales_Data[[#This Row],[OrderQuantity]] *Sales_Data[[#This Row],[UnitCost]]</f>
        <v>336000</v>
      </c>
      <c r="P6596" s="7">
        <f>Sales_Data[[#This Row],[ItemCost]] +Sales_Data[[#This Row],[ShippingCost]]</f>
        <v>336423.83</v>
      </c>
      <c r="Q6596" s="7">
        <f>Sales_Data[[#This Row],[Gross Revenue]]-Sales_Data[[#This Row],[TotalFinancialCost]]</f>
        <v>167576.16999999998</v>
      </c>
      <c r="R6596" s="7">
        <f>Sales_Data[[#This Row],[Actul Bill Amount]]-Sales_Data[[#This Row],[ShippingCost]]</f>
        <v>499576.17</v>
      </c>
      <c r="S6596">
        <v>872</v>
      </c>
      <c r="T6596">
        <v>423.83</v>
      </c>
      <c r="U6596" t="s">
        <v>36</v>
      </c>
      <c r="V6596">
        <v>8000</v>
      </c>
      <c r="W6596" t="s">
        <v>38</v>
      </c>
      <c r="X6596" t="str">
        <f t="shared" si="207"/>
        <v>Kolkata</v>
      </c>
    </row>
    <row r="6597" spans="1:24" x14ac:dyDescent="0.4">
      <c r="A6597">
        <v>106596</v>
      </c>
      <c r="B6597" s="5">
        <v>45704.07916666667</v>
      </c>
      <c r="C6597" s="3" t="str">
        <f>TEXT(Sales_Data[[#This Row],[OrderDate]],"mmmm")</f>
        <v>February</v>
      </c>
      <c r="D6597" s="3" t="str">
        <f t="shared" si="206"/>
        <v>2025</v>
      </c>
      <c r="E6597" t="s">
        <v>34</v>
      </c>
      <c r="F6597" t="s">
        <v>14</v>
      </c>
      <c r="G6597" t="s">
        <v>29</v>
      </c>
      <c r="H6597" t="s">
        <v>20</v>
      </c>
      <c r="I6597" t="s">
        <v>100</v>
      </c>
      <c r="J6597">
        <v>52</v>
      </c>
      <c r="K6597">
        <v>3200</v>
      </c>
      <c r="L6597" s="7">
        <f>Sales_Data[[#This Row],[OrderQuantity]] *Sales_Data[[#This Row],[UnitPrice]]</f>
        <v>166400</v>
      </c>
      <c r="M6597" s="7">
        <f>Sales_Data[[#This Row],[UnitPrice]]-Sales_Data[[#This Row],[UnitCost]]</f>
        <v>1200</v>
      </c>
      <c r="N6597" s="7">
        <f>Sales_Data[[#This Row],[Gross Revenue]]-Sales_Data[[#This Row],[Discount Amount ]]</f>
        <v>165200</v>
      </c>
      <c r="O6597" s="7">
        <f>Sales_Data[[#This Row],[OrderQuantity]] *Sales_Data[[#This Row],[UnitCost]]</f>
        <v>104000</v>
      </c>
      <c r="P6597" s="7">
        <f>Sales_Data[[#This Row],[ItemCost]] +Sales_Data[[#This Row],[ShippingCost]]</f>
        <v>104715.09</v>
      </c>
      <c r="Q6597" s="7">
        <f>Sales_Data[[#This Row],[Gross Revenue]]-Sales_Data[[#This Row],[TotalFinancialCost]]</f>
        <v>61684.91</v>
      </c>
      <c r="R6597" s="7">
        <f>Sales_Data[[#This Row],[Actul Bill Amount]]-Sales_Data[[#This Row],[ShippingCost]]</f>
        <v>164484.91</v>
      </c>
      <c r="S6597">
        <v>861</v>
      </c>
      <c r="T6597">
        <v>715.09</v>
      </c>
      <c r="U6597" t="s">
        <v>17</v>
      </c>
      <c r="V6597">
        <v>2000</v>
      </c>
      <c r="W6597" t="s">
        <v>22</v>
      </c>
      <c r="X6597" t="str">
        <f t="shared" si="207"/>
        <v>Nagpur</v>
      </c>
    </row>
    <row r="6598" spans="1:24" x14ac:dyDescent="0.4">
      <c r="A6598">
        <v>106597</v>
      </c>
      <c r="B6598" s="5">
        <v>46018.468055555553</v>
      </c>
      <c r="C6598" s="3" t="str">
        <f>TEXT(Sales_Data[[#This Row],[OrderDate]],"mmmm")</f>
        <v>December</v>
      </c>
      <c r="D6598" s="3" t="str">
        <f t="shared" si="206"/>
        <v>2025</v>
      </c>
      <c r="E6598" t="s">
        <v>45</v>
      </c>
      <c r="F6598" t="s">
        <v>43</v>
      </c>
      <c r="G6598" t="s">
        <v>15</v>
      </c>
      <c r="H6598" t="s">
        <v>37</v>
      </c>
      <c r="I6598" t="s">
        <v>100</v>
      </c>
      <c r="J6598">
        <v>20</v>
      </c>
      <c r="K6598">
        <v>2800</v>
      </c>
      <c r="L6598" s="7">
        <f>Sales_Data[[#This Row],[OrderQuantity]] *Sales_Data[[#This Row],[UnitPrice]]</f>
        <v>56000</v>
      </c>
      <c r="M6598" s="7">
        <f>Sales_Data[[#This Row],[UnitPrice]]-Sales_Data[[#This Row],[UnitCost]]</f>
        <v>1300</v>
      </c>
      <c r="N6598" s="7">
        <f>Sales_Data[[#This Row],[Gross Revenue]]-Sales_Data[[#This Row],[Discount Amount ]]</f>
        <v>54700</v>
      </c>
      <c r="O6598" s="7">
        <f>Sales_Data[[#This Row],[OrderQuantity]] *Sales_Data[[#This Row],[UnitCost]]</f>
        <v>30000</v>
      </c>
      <c r="P6598" s="7">
        <f>Sales_Data[[#This Row],[ItemCost]] +Sales_Data[[#This Row],[ShippingCost]]</f>
        <v>32529.599999999999</v>
      </c>
      <c r="Q6598" s="7">
        <f>Sales_Data[[#This Row],[Gross Revenue]]-Sales_Data[[#This Row],[TotalFinancialCost]]</f>
        <v>23470.400000000001</v>
      </c>
      <c r="R6598" s="7">
        <f>Sales_Data[[#This Row],[Actul Bill Amount]]-Sales_Data[[#This Row],[ShippingCost]]</f>
        <v>52170.400000000001</v>
      </c>
      <c r="S6598">
        <v>497</v>
      </c>
      <c r="T6598">
        <v>2529.6</v>
      </c>
      <c r="U6598" t="s">
        <v>61</v>
      </c>
      <c r="V6598">
        <v>1500</v>
      </c>
      <c r="W6598" t="s">
        <v>38</v>
      </c>
      <c r="X6598" t="str">
        <f t="shared" si="207"/>
        <v>Kolkata</v>
      </c>
    </row>
    <row r="6599" spans="1:24" x14ac:dyDescent="0.4">
      <c r="A6599">
        <v>106598</v>
      </c>
      <c r="B6599" s="5">
        <v>46011.912499999999</v>
      </c>
      <c r="C6599" s="3" t="str">
        <f>TEXT(Sales_Data[[#This Row],[OrderDate]],"mmmm")</f>
        <v>December</v>
      </c>
      <c r="D6599" s="3" t="str">
        <f t="shared" si="206"/>
        <v>2025</v>
      </c>
      <c r="E6599" t="s">
        <v>45</v>
      </c>
      <c r="F6599" t="s">
        <v>43</v>
      </c>
      <c r="G6599" t="s">
        <v>31</v>
      </c>
      <c r="H6599" t="s">
        <v>32</v>
      </c>
      <c r="I6599" t="s">
        <v>100</v>
      </c>
      <c r="J6599">
        <v>10</v>
      </c>
      <c r="K6599">
        <v>1800</v>
      </c>
      <c r="L6599" s="7">
        <f>Sales_Data[[#This Row],[OrderQuantity]] *Sales_Data[[#This Row],[UnitPrice]]</f>
        <v>18000</v>
      </c>
      <c r="M6599" s="7">
        <f>Sales_Data[[#This Row],[UnitPrice]]-Sales_Data[[#This Row],[UnitCost]]</f>
        <v>900</v>
      </c>
      <c r="N6599" s="7">
        <f>Sales_Data[[#This Row],[Gross Revenue]]-Sales_Data[[#This Row],[Discount Amount ]]</f>
        <v>17100</v>
      </c>
      <c r="O6599" s="7">
        <f>Sales_Data[[#This Row],[OrderQuantity]] *Sales_Data[[#This Row],[UnitCost]]</f>
        <v>9000</v>
      </c>
      <c r="P6599" s="7">
        <f>Sales_Data[[#This Row],[ItemCost]] +Sales_Data[[#This Row],[ShippingCost]]</f>
        <v>9507.32</v>
      </c>
      <c r="Q6599" s="7">
        <f>Sales_Data[[#This Row],[Gross Revenue]]-Sales_Data[[#This Row],[TotalFinancialCost]]</f>
        <v>8492.68</v>
      </c>
      <c r="R6599" s="7">
        <f>Sales_Data[[#This Row],[Actul Bill Amount]]-Sales_Data[[#This Row],[ShippingCost]]</f>
        <v>16592.68</v>
      </c>
      <c r="S6599">
        <v>536</v>
      </c>
      <c r="T6599">
        <v>507.32</v>
      </c>
      <c r="U6599" t="s">
        <v>51</v>
      </c>
      <c r="V6599">
        <v>900</v>
      </c>
      <c r="W6599" t="s">
        <v>33</v>
      </c>
      <c r="X6599" t="str">
        <f t="shared" si="207"/>
        <v>Delhi</v>
      </c>
    </row>
    <row r="6600" spans="1:24" x14ac:dyDescent="0.4">
      <c r="A6600">
        <v>106599</v>
      </c>
      <c r="B6600" s="5">
        <v>46009.254861111112</v>
      </c>
      <c r="C6600" s="3" t="str">
        <f>TEXT(Sales_Data[[#This Row],[OrderDate]],"mmmm")</f>
        <v>December</v>
      </c>
      <c r="D6600" s="3" t="str">
        <f t="shared" si="206"/>
        <v>2025</v>
      </c>
      <c r="E6600" t="s">
        <v>13</v>
      </c>
      <c r="F6600" t="s">
        <v>28</v>
      </c>
      <c r="G6600" t="s">
        <v>31</v>
      </c>
      <c r="H6600" t="s">
        <v>32</v>
      </c>
      <c r="I6600" t="s">
        <v>100</v>
      </c>
      <c r="J6600">
        <v>65</v>
      </c>
      <c r="K6600">
        <v>2500</v>
      </c>
      <c r="L6600" s="7">
        <f>Sales_Data[[#This Row],[OrderQuantity]] *Sales_Data[[#This Row],[UnitPrice]]</f>
        <v>162500</v>
      </c>
      <c r="M6600" s="7">
        <f>Sales_Data[[#This Row],[UnitPrice]]-Sales_Data[[#This Row],[UnitCost]]</f>
        <v>1000</v>
      </c>
      <c r="N6600" s="7">
        <f>Sales_Data[[#This Row],[Gross Revenue]]-Sales_Data[[#This Row],[Discount Amount ]]</f>
        <v>161500</v>
      </c>
      <c r="O6600" s="7">
        <f>Sales_Data[[#This Row],[OrderQuantity]] *Sales_Data[[#This Row],[UnitCost]]</f>
        <v>97500</v>
      </c>
      <c r="P6600" s="7">
        <f>Sales_Data[[#This Row],[ItemCost]] +Sales_Data[[#This Row],[ShippingCost]]</f>
        <v>97687.06</v>
      </c>
      <c r="Q6600" s="7">
        <f>Sales_Data[[#This Row],[Gross Revenue]]-Sales_Data[[#This Row],[TotalFinancialCost]]</f>
        <v>64812.94</v>
      </c>
      <c r="R6600" s="7">
        <f>Sales_Data[[#This Row],[Actul Bill Amount]]-Sales_Data[[#This Row],[ShippingCost]]</f>
        <v>161312.94</v>
      </c>
      <c r="S6600">
        <v>395</v>
      </c>
      <c r="T6600">
        <v>187.06</v>
      </c>
      <c r="U6600" t="s">
        <v>54</v>
      </c>
      <c r="V6600">
        <v>1500</v>
      </c>
      <c r="W6600" t="s">
        <v>33</v>
      </c>
      <c r="X6600" t="str">
        <f t="shared" si="207"/>
        <v>Delhi</v>
      </c>
    </row>
    <row r="6601" spans="1:24" x14ac:dyDescent="0.4">
      <c r="A6601">
        <v>106600</v>
      </c>
      <c r="B6601" s="5">
        <v>45846.496527777781</v>
      </c>
      <c r="C6601" s="3" t="str">
        <f>TEXT(Sales_Data[[#This Row],[OrderDate]],"mmmm")</f>
        <v>July</v>
      </c>
      <c r="D6601" s="3" t="str">
        <f t="shared" si="206"/>
        <v>2025</v>
      </c>
      <c r="E6601" t="s">
        <v>45</v>
      </c>
      <c r="F6601" t="s">
        <v>14</v>
      </c>
      <c r="G6601" t="s">
        <v>31</v>
      </c>
      <c r="H6601" t="s">
        <v>16</v>
      </c>
      <c r="I6601" t="s">
        <v>100</v>
      </c>
      <c r="J6601">
        <v>15</v>
      </c>
      <c r="K6601">
        <v>3200</v>
      </c>
      <c r="L6601" s="7">
        <f>Sales_Data[[#This Row],[OrderQuantity]] *Sales_Data[[#This Row],[UnitPrice]]</f>
        <v>48000</v>
      </c>
      <c r="M6601" s="7">
        <f>Sales_Data[[#This Row],[UnitPrice]]-Sales_Data[[#This Row],[UnitCost]]</f>
        <v>1200</v>
      </c>
      <c r="N6601" s="7">
        <f>Sales_Data[[#This Row],[Gross Revenue]]-Sales_Data[[#This Row],[Discount Amount ]]</f>
        <v>46800</v>
      </c>
      <c r="O6601" s="7">
        <f>Sales_Data[[#This Row],[OrderQuantity]] *Sales_Data[[#This Row],[UnitCost]]</f>
        <v>30000</v>
      </c>
      <c r="P6601" s="7">
        <f>Sales_Data[[#This Row],[ItemCost]] +Sales_Data[[#This Row],[ShippingCost]]</f>
        <v>30707.1</v>
      </c>
      <c r="Q6601" s="7">
        <f>Sales_Data[[#This Row],[Gross Revenue]]-Sales_Data[[#This Row],[TotalFinancialCost]]</f>
        <v>17292.900000000001</v>
      </c>
      <c r="R6601" s="7">
        <f>Sales_Data[[#This Row],[Actul Bill Amount]]-Sales_Data[[#This Row],[ShippingCost]]</f>
        <v>46092.9</v>
      </c>
      <c r="S6601">
        <v>970</v>
      </c>
      <c r="T6601">
        <v>707.1</v>
      </c>
      <c r="U6601" t="s">
        <v>17</v>
      </c>
      <c r="V6601">
        <v>2000</v>
      </c>
      <c r="W6601" t="s">
        <v>18</v>
      </c>
      <c r="X6601" t="str">
        <f t="shared" si="207"/>
        <v>Bengaluru</v>
      </c>
    </row>
    <row r="6602" spans="1:24" x14ac:dyDescent="0.4">
      <c r="A6602">
        <v>106601</v>
      </c>
      <c r="B6602" s="5">
        <v>45913.138194444444</v>
      </c>
      <c r="C6602" s="3" t="str">
        <f>TEXT(Sales_Data[[#This Row],[OrderDate]],"mmmm")</f>
        <v>September</v>
      </c>
      <c r="D6602" s="3" t="str">
        <f t="shared" si="206"/>
        <v>2025</v>
      </c>
      <c r="E6602" t="s">
        <v>34</v>
      </c>
      <c r="F6602" t="s">
        <v>28</v>
      </c>
      <c r="G6602" t="s">
        <v>15</v>
      </c>
      <c r="H6602" t="s">
        <v>32</v>
      </c>
      <c r="I6602" t="s">
        <v>100</v>
      </c>
      <c r="J6602">
        <v>39</v>
      </c>
      <c r="K6602">
        <v>2500</v>
      </c>
      <c r="L6602" s="7">
        <f>Sales_Data[[#This Row],[OrderQuantity]] *Sales_Data[[#This Row],[UnitPrice]]</f>
        <v>97500</v>
      </c>
      <c r="M6602" s="7">
        <f>Sales_Data[[#This Row],[UnitPrice]]-Sales_Data[[#This Row],[UnitCost]]</f>
        <v>1000</v>
      </c>
      <c r="N6602" s="7">
        <f>Sales_Data[[#This Row],[Gross Revenue]]-Sales_Data[[#This Row],[Discount Amount ]]</f>
        <v>96500</v>
      </c>
      <c r="O6602" s="7">
        <f>Sales_Data[[#This Row],[OrderQuantity]] *Sales_Data[[#This Row],[UnitCost]]</f>
        <v>58500</v>
      </c>
      <c r="P6602" s="7">
        <f>Sales_Data[[#This Row],[ItemCost]] +Sales_Data[[#This Row],[ShippingCost]]</f>
        <v>58664.11</v>
      </c>
      <c r="Q6602" s="7">
        <f>Sales_Data[[#This Row],[Gross Revenue]]-Sales_Data[[#This Row],[TotalFinancialCost]]</f>
        <v>38835.89</v>
      </c>
      <c r="R6602" s="7">
        <f>Sales_Data[[#This Row],[Actul Bill Amount]]-Sales_Data[[#This Row],[ShippingCost]]</f>
        <v>96335.89</v>
      </c>
      <c r="S6602">
        <v>471</v>
      </c>
      <c r="T6602">
        <v>164.11</v>
      </c>
      <c r="U6602" t="s">
        <v>54</v>
      </c>
      <c r="V6602">
        <v>1500</v>
      </c>
      <c r="W6602" t="s">
        <v>33</v>
      </c>
      <c r="X6602" t="str">
        <f t="shared" si="207"/>
        <v>Delhi</v>
      </c>
    </row>
    <row r="6603" spans="1:24" x14ac:dyDescent="0.4">
      <c r="A6603">
        <v>106602</v>
      </c>
      <c r="B6603" s="5">
        <v>45879.418055555558</v>
      </c>
      <c r="C6603" s="3" t="str">
        <f>TEXT(Sales_Data[[#This Row],[OrderDate]],"mmmm")</f>
        <v>August</v>
      </c>
      <c r="D6603" s="3" t="str">
        <f t="shared" si="206"/>
        <v>2025</v>
      </c>
      <c r="E6603" t="s">
        <v>23</v>
      </c>
      <c r="F6603" t="s">
        <v>35</v>
      </c>
      <c r="G6603" t="s">
        <v>29</v>
      </c>
      <c r="H6603" t="s">
        <v>32</v>
      </c>
      <c r="I6603" t="s">
        <v>100</v>
      </c>
      <c r="J6603">
        <v>92</v>
      </c>
      <c r="K6603">
        <v>8500</v>
      </c>
      <c r="L6603" s="7">
        <f>Sales_Data[[#This Row],[OrderQuantity]] *Sales_Data[[#This Row],[UnitPrice]]</f>
        <v>782000</v>
      </c>
      <c r="M6603" s="7">
        <f>Sales_Data[[#This Row],[UnitPrice]]-Sales_Data[[#This Row],[UnitCost]]</f>
        <v>3000</v>
      </c>
      <c r="N6603" s="7">
        <f>Sales_Data[[#This Row],[Gross Revenue]]-Sales_Data[[#This Row],[Discount Amount ]]</f>
        <v>779000</v>
      </c>
      <c r="O6603" s="7">
        <f>Sales_Data[[#This Row],[OrderQuantity]] *Sales_Data[[#This Row],[UnitCost]]</f>
        <v>506000</v>
      </c>
      <c r="P6603" s="7">
        <f>Sales_Data[[#This Row],[ItemCost]] +Sales_Data[[#This Row],[ShippingCost]]</f>
        <v>506413.68</v>
      </c>
      <c r="Q6603" s="7">
        <f>Sales_Data[[#This Row],[Gross Revenue]]-Sales_Data[[#This Row],[TotalFinancialCost]]</f>
        <v>275586.32</v>
      </c>
      <c r="R6603" s="7">
        <f>Sales_Data[[#This Row],[Actul Bill Amount]]-Sales_Data[[#This Row],[ShippingCost]]</f>
        <v>778586.32</v>
      </c>
      <c r="S6603">
        <v>580</v>
      </c>
      <c r="T6603">
        <v>413.68</v>
      </c>
      <c r="U6603" t="s">
        <v>49</v>
      </c>
      <c r="V6603">
        <v>5500</v>
      </c>
      <c r="W6603" t="s">
        <v>33</v>
      </c>
      <c r="X6603" t="str">
        <f t="shared" si="207"/>
        <v>Delhi</v>
      </c>
    </row>
    <row r="6604" spans="1:24" x14ac:dyDescent="0.4">
      <c r="A6604">
        <v>106603</v>
      </c>
      <c r="B6604" s="5">
        <v>45898.798611111109</v>
      </c>
      <c r="C6604" s="3" t="str">
        <f>TEXT(Sales_Data[[#This Row],[OrderDate]],"mmmm")</f>
        <v>August</v>
      </c>
      <c r="D6604" s="3" t="str">
        <f t="shared" si="206"/>
        <v>2025</v>
      </c>
      <c r="E6604" t="s">
        <v>48</v>
      </c>
      <c r="F6604" t="s">
        <v>24</v>
      </c>
      <c r="G6604" t="s">
        <v>29</v>
      </c>
      <c r="H6604" t="s">
        <v>16</v>
      </c>
      <c r="I6604" t="s">
        <v>100</v>
      </c>
      <c r="J6604">
        <v>65</v>
      </c>
      <c r="K6604">
        <v>3500</v>
      </c>
      <c r="L6604" s="7">
        <f>Sales_Data[[#This Row],[OrderQuantity]] *Sales_Data[[#This Row],[UnitPrice]]</f>
        <v>227500</v>
      </c>
      <c r="M6604" s="7">
        <f>Sales_Data[[#This Row],[UnitPrice]]-Sales_Data[[#This Row],[UnitCost]]</f>
        <v>1300</v>
      </c>
      <c r="N6604" s="7">
        <f>Sales_Data[[#This Row],[Gross Revenue]]-Sales_Data[[#This Row],[Discount Amount ]]</f>
        <v>226200</v>
      </c>
      <c r="O6604" s="7">
        <f>Sales_Data[[#This Row],[OrderQuantity]] *Sales_Data[[#This Row],[UnitCost]]</f>
        <v>143000</v>
      </c>
      <c r="P6604" s="7">
        <f>Sales_Data[[#This Row],[ItemCost]] +Sales_Data[[#This Row],[ShippingCost]]</f>
        <v>143385.5</v>
      </c>
      <c r="Q6604" s="7">
        <f>Sales_Data[[#This Row],[Gross Revenue]]-Sales_Data[[#This Row],[TotalFinancialCost]]</f>
        <v>84114.5</v>
      </c>
      <c r="R6604" s="7">
        <f>Sales_Data[[#This Row],[Actul Bill Amount]]-Sales_Data[[#This Row],[ShippingCost]]</f>
        <v>225814.5</v>
      </c>
      <c r="S6604">
        <v>623</v>
      </c>
      <c r="T6604">
        <v>385.5</v>
      </c>
      <c r="U6604" t="s">
        <v>59</v>
      </c>
      <c r="V6604">
        <v>2200</v>
      </c>
      <c r="W6604" t="s">
        <v>18</v>
      </c>
      <c r="X6604" t="str">
        <f t="shared" si="207"/>
        <v>Bengaluru</v>
      </c>
    </row>
    <row r="6605" spans="1:24" x14ac:dyDescent="0.4">
      <c r="A6605">
        <v>106604</v>
      </c>
      <c r="B6605" s="5">
        <v>45926.331944444442</v>
      </c>
      <c r="C6605" s="3" t="str">
        <f>TEXT(Sales_Data[[#This Row],[OrderDate]],"mmmm")</f>
        <v>September</v>
      </c>
      <c r="D6605" s="3" t="str">
        <f t="shared" si="206"/>
        <v>2025</v>
      </c>
      <c r="E6605" t="s">
        <v>34</v>
      </c>
      <c r="F6605" t="s">
        <v>14</v>
      </c>
      <c r="G6605" t="s">
        <v>31</v>
      </c>
      <c r="H6605" t="s">
        <v>25</v>
      </c>
      <c r="I6605" t="s">
        <v>100</v>
      </c>
      <c r="J6605">
        <v>9</v>
      </c>
      <c r="K6605">
        <v>6500</v>
      </c>
      <c r="L6605" s="7">
        <f>Sales_Data[[#This Row],[OrderQuantity]] *Sales_Data[[#This Row],[UnitPrice]]</f>
        <v>58500</v>
      </c>
      <c r="M6605" s="7">
        <f>Sales_Data[[#This Row],[UnitPrice]]-Sales_Data[[#This Row],[UnitCost]]</f>
        <v>2300</v>
      </c>
      <c r="N6605" s="7">
        <f>Sales_Data[[#This Row],[Gross Revenue]]-Sales_Data[[#This Row],[Discount Amount ]]</f>
        <v>56200</v>
      </c>
      <c r="O6605" s="7">
        <f>Sales_Data[[#This Row],[OrderQuantity]] *Sales_Data[[#This Row],[UnitCost]]</f>
        <v>37800</v>
      </c>
      <c r="P6605" s="7">
        <f>Sales_Data[[#This Row],[ItemCost]] +Sales_Data[[#This Row],[ShippingCost]]</f>
        <v>38514.99</v>
      </c>
      <c r="Q6605" s="7">
        <f>Sales_Data[[#This Row],[Gross Revenue]]-Sales_Data[[#This Row],[TotalFinancialCost]]</f>
        <v>19985.010000000002</v>
      </c>
      <c r="R6605" s="7">
        <f>Sales_Data[[#This Row],[Actul Bill Amount]]-Sales_Data[[#This Row],[ShippingCost]]</f>
        <v>55485.01</v>
      </c>
      <c r="S6605">
        <v>629</v>
      </c>
      <c r="T6605">
        <v>714.99</v>
      </c>
      <c r="U6605" t="s">
        <v>21</v>
      </c>
      <c r="V6605">
        <v>4200</v>
      </c>
      <c r="W6605" t="s">
        <v>27</v>
      </c>
      <c r="X6605" t="str">
        <f t="shared" si="207"/>
        <v>Mumbai</v>
      </c>
    </row>
    <row r="6606" spans="1:24" x14ac:dyDescent="0.4">
      <c r="A6606">
        <v>106605</v>
      </c>
      <c r="B6606" s="5">
        <v>45658.078472222223</v>
      </c>
      <c r="C6606" s="3" t="str">
        <f>TEXT(Sales_Data[[#This Row],[OrderDate]],"mmmm")</f>
        <v>January</v>
      </c>
      <c r="D6606" s="3" t="str">
        <f t="shared" si="206"/>
        <v>2025</v>
      </c>
      <c r="E6606" t="s">
        <v>13</v>
      </c>
      <c r="F6606" t="s">
        <v>55</v>
      </c>
      <c r="G6606" t="s">
        <v>29</v>
      </c>
      <c r="H6606" t="s">
        <v>32</v>
      </c>
      <c r="I6606" t="s">
        <v>100</v>
      </c>
      <c r="J6606">
        <v>97</v>
      </c>
      <c r="K6606">
        <v>1200</v>
      </c>
      <c r="L6606" s="7">
        <f>Sales_Data[[#This Row],[OrderQuantity]] *Sales_Data[[#This Row],[UnitPrice]]</f>
        <v>116400</v>
      </c>
      <c r="M6606" s="7">
        <f>Sales_Data[[#This Row],[UnitPrice]]-Sales_Data[[#This Row],[UnitCost]]</f>
        <v>400</v>
      </c>
      <c r="N6606" s="7">
        <f>Sales_Data[[#This Row],[Gross Revenue]]-Sales_Data[[#This Row],[Discount Amount ]]</f>
        <v>116000</v>
      </c>
      <c r="O6606" s="7">
        <f>Sales_Data[[#This Row],[OrderQuantity]] *Sales_Data[[#This Row],[UnitCost]]</f>
        <v>77600</v>
      </c>
      <c r="P6606" s="7">
        <f>Sales_Data[[#This Row],[ItemCost]] +Sales_Data[[#This Row],[ShippingCost]]</f>
        <v>78230.210000000006</v>
      </c>
      <c r="Q6606" s="7">
        <f>Sales_Data[[#This Row],[Gross Revenue]]-Sales_Data[[#This Row],[TotalFinancialCost]]</f>
        <v>38169.789999999994</v>
      </c>
      <c r="R6606" s="7">
        <f>Sales_Data[[#This Row],[Actul Bill Amount]]-Sales_Data[[#This Row],[ShippingCost]]</f>
        <v>115369.79</v>
      </c>
      <c r="S6606">
        <v>587</v>
      </c>
      <c r="T6606">
        <v>630.21</v>
      </c>
      <c r="U6606" t="s">
        <v>58</v>
      </c>
      <c r="V6606">
        <v>800</v>
      </c>
      <c r="W6606" t="s">
        <v>33</v>
      </c>
      <c r="X6606" t="str">
        <f t="shared" si="207"/>
        <v>Delhi</v>
      </c>
    </row>
    <row r="6607" spans="1:24" x14ac:dyDescent="0.4">
      <c r="A6607">
        <v>106606</v>
      </c>
      <c r="B6607" s="5">
        <v>45691.726388888892</v>
      </c>
      <c r="C6607" s="3" t="str">
        <f>TEXT(Sales_Data[[#This Row],[OrderDate]],"mmmm")</f>
        <v>February</v>
      </c>
      <c r="D6607" s="3" t="str">
        <f t="shared" si="206"/>
        <v>2025</v>
      </c>
      <c r="E6607" t="s">
        <v>19</v>
      </c>
      <c r="F6607" t="s">
        <v>46</v>
      </c>
      <c r="G6607" t="s">
        <v>15</v>
      </c>
      <c r="H6607" t="s">
        <v>16</v>
      </c>
      <c r="I6607" t="s">
        <v>100</v>
      </c>
      <c r="J6607">
        <v>6</v>
      </c>
      <c r="K6607">
        <v>4500</v>
      </c>
      <c r="L6607" s="7">
        <f>Sales_Data[[#This Row],[OrderQuantity]] *Sales_Data[[#This Row],[UnitPrice]]</f>
        <v>27000</v>
      </c>
      <c r="M6607" s="7">
        <f>Sales_Data[[#This Row],[UnitPrice]]-Sales_Data[[#This Row],[UnitCost]]</f>
        <v>1700</v>
      </c>
      <c r="N6607" s="7">
        <f>Sales_Data[[#This Row],[Gross Revenue]]-Sales_Data[[#This Row],[Discount Amount ]]</f>
        <v>25300</v>
      </c>
      <c r="O6607" s="7">
        <f>Sales_Data[[#This Row],[OrderQuantity]] *Sales_Data[[#This Row],[UnitCost]]</f>
        <v>16800</v>
      </c>
      <c r="P6607" s="7">
        <f>Sales_Data[[#This Row],[ItemCost]] +Sales_Data[[#This Row],[ShippingCost]]</f>
        <v>17623.650000000001</v>
      </c>
      <c r="Q6607" s="7">
        <f>Sales_Data[[#This Row],[Gross Revenue]]-Sales_Data[[#This Row],[TotalFinancialCost]]</f>
        <v>9376.3499999999985</v>
      </c>
      <c r="R6607" s="7">
        <f>Sales_Data[[#This Row],[Actul Bill Amount]]-Sales_Data[[#This Row],[ShippingCost]]</f>
        <v>24476.35</v>
      </c>
      <c r="S6607">
        <v>477</v>
      </c>
      <c r="T6607">
        <v>823.65</v>
      </c>
      <c r="U6607" t="s">
        <v>47</v>
      </c>
      <c r="V6607">
        <v>2800</v>
      </c>
      <c r="W6607" t="s">
        <v>18</v>
      </c>
      <c r="X6607" t="str">
        <f t="shared" si="207"/>
        <v>Bengaluru</v>
      </c>
    </row>
    <row r="6608" spans="1:24" x14ac:dyDescent="0.4">
      <c r="A6608">
        <v>106607</v>
      </c>
      <c r="B6608" s="5">
        <v>45736.738888888889</v>
      </c>
      <c r="C6608" s="3" t="str">
        <f>TEXT(Sales_Data[[#This Row],[OrderDate]],"mmmm")</f>
        <v>March</v>
      </c>
      <c r="D6608" s="3" t="str">
        <f t="shared" si="206"/>
        <v>2025</v>
      </c>
      <c r="E6608" t="s">
        <v>23</v>
      </c>
      <c r="F6608" t="s">
        <v>43</v>
      </c>
      <c r="G6608" t="s">
        <v>15</v>
      </c>
      <c r="H6608" t="s">
        <v>32</v>
      </c>
      <c r="I6608" t="s">
        <v>100</v>
      </c>
      <c r="J6608">
        <v>71</v>
      </c>
      <c r="K6608">
        <v>4500</v>
      </c>
      <c r="L6608" s="7">
        <f>Sales_Data[[#This Row],[OrderQuantity]] *Sales_Data[[#This Row],[UnitPrice]]</f>
        <v>319500</v>
      </c>
      <c r="M6608" s="7">
        <f>Sales_Data[[#This Row],[UnitPrice]]-Sales_Data[[#This Row],[UnitCost]]</f>
        <v>2000</v>
      </c>
      <c r="N6608" s="7">
        <f>Sales_Data[[#This Row],[Gross Revenue]]-Sales_Data[[#This Row],[Discount Amount ]]</f>
        <v>317500</v>
      </c>
      <c r="O6608" s="7">
        <f>Sales_Data[[#This Row],[OrderQuantity]] *Sales_Data[[#This Row],[UnitCost]]</f>
        <v>177500</v>
      </c>
      <c r="P6608" s="7">
        <f>Sales_Data[[#This Row],[ItemCost]] +Sales_Data[[#This Row],[ShippingCost]]</f>
        <v>178287.65</v>
      </c>
      <c r="Q6608" s="7">
        <f>Sales_Data[[#This Row],[Gross Revenue]]-Sales_Data[[#This Row],[TotalFinancialCost]]</f>
        <v>141212.35</v>
      </c>
      <c r="R6608" s="7">
        <f>Sales_Data[[#This Row],[Actul Bill Amount]]-Sales_Data[[#This Row],[ShippingCost]]</f>
        <v>316712.34999999998</v>
      </c>
      <c r="S6608">
        <v>376</v>
      </c>
      <c r="T6608">
        <v>787.65</v>
      </c>
      <c r="U6608" t="s">
        <v>44</v>
      </c>
      <c r="V6608">
        <v>2500</v>
      </c>
      <c r="W6608" t="s">
        <v>33</v>
      </c>
      <c r="X6608" t="str">
        <f t="shared" si="207"/>
        <v>Delhi</v>
      </c>
    </row>
    <row r="6609" spans="1:24" x14ac:dyDescent="0.4">
      <c r="A6609">
        <v>106608</v>
      </c>
      <c r="B6609" s="5">
        <v>45893.064583333333</v>
      </c>
      <c r="C6609" s="3" t="str">
        <f>TEXT(Sales_Data[[#This Row],[OrderDate]],"mmmm")</f>
        <v>August</v>
      </c>
      <c r="D6609" s="3" t="str">
        <f t="shared" si="206"/>
        <v>2025</v>
      </c>
      <c r="E6609" t="s">
        <v>23</v>
      </c>
      <c r="F6609" t="s">
        <v>35</v>
      </c>
      <c r="G6609" t="s">
        <v>15</v>
      </c>
      <c r="H6609" t="s">
        <v>32</v>
      </c>
      <c r="I6609" t="s">
        <v>100</v>
      </c>
      <c r="J6609">
        <v>63</v>
      </c>
      <c r="K6609">
        <v>8500</v>
      </c>
      <c r="L6609" s="7">
        <f>Sales_Data[[#This Row],[OrderQuantity]] *Sales_Data[[#This Row],[UnitPrice]]</f>
        <v>535500</v>
      </c>
      <c r="M6609" s="7">
        <f>Sales_Data[[#This Row],[UnitPrice]]-Sales_Data[[#This Row],[UnitCost]]</f>
        <v>3000</v>
      </c>
      <c r="N6609" s="7">
        <f>Sales_Data[[#This Row],[Gross Revenue]]-Sales_Data[[#This Row],[Discount Amount ]]</f>
        <v>532500</v>
      </c>
      <c r="O6609" s="7">
        <f>Sales_Data[[#This Row],[OrderQuantity]] *Sales_Data[[#This Row],[UnitCost]]</f>
        <v>346500</v>
      </c>
      <c r="P6609" s="7">
        <f>Sales_Data[[#This Row],[ItemCost]] +Sales_Data[[#This Row],[ShippingCost]]</f>
        <v>347437.5</v>
      </c>
      <c r="Q6609" s="7">
        <f>Sales_Data[[#This Row],[Gross Revenue]]-Sales_Data[[#This Row],[TotalFinancialCost]]</f>
        <v>188062.5</v>
      </c>
      <c r="R6609" s="7">
        <f>Sales_Data[[#This Row],[Actul Bill Amount]]-Sales_Data[[#This Row],[ShippingCost]]</f>
        <v>531562.5</v>
      </c>
      <c r="S6609">
        <v>1193</v>
      </c>
      <c r="T6609">
        <v>937.5</v>
      </c>
      <c r="U6609" t="s">
        <v>49</v>
      </c>
      <c r="V6609">
        <v>5500</v>
      </c>
      <c r="W6609" t="s">
        <v>33</v>
      </c>
      <c r="X6609" t="str">
        <f t="shared" si="207"/>
        <v>Delhi</v>
      </c>
    </row>
    <row r="6610" spans="1:24" x14ac:dyDescent="0.4">
      <c r="A6610">
        <v>106609</v>
      </c>
      <c r="B6610" s="5">
        <v>45991.948611111111</v>
      </c>
      <c r="C6610" s="3" t="str">
        <f>TEXT(Sales_Data[[#This Row],[OrderDate]],"mmmm")</f>
        <v>November</v>
      </c>
      <c r="D6610" s="3" t="str">
        <f t="shared" si="206"/>
        <v>2025</v>
      </c>
      <c r="E6610" t="s">
        <v>48</v>
      </c>
      <c r="F6610" t="s">
        <v>35</v>
      </c>
      <c r="G6610" t="s">
        <v>15</v>
      </c>
      <c r="H6610" t="s">
        <v>37</v>
      </c>
      <c r="I6610" t="s">
        <v>100</v>
      </c>
      <c r="J6610">
        <v>58</v>
      </c>
      <c r="K6610">
        <v>12000</v>
      </c>
      <c r="L6610" s="7">
        <f>Sales_Data[[#This Row],[OrderQuantity]] *Sales_Data[[#This Row],[UnitPrice]]</f>
        <v>696000</v>
      </c>
      <c r="M6610" s="7">
        <f>Sales_Data[[#This Row],[UnitPrice]]-Sales_Data[[#This Row],[UnitCost]]</f>
        <v>4000</v>
      </c>
      <c r="N6610" s="7">
        <f>Sales_Data[[#This Row],[Gross Revenue]]-Sales_Data[[#This Row],[Discount Amount ]]</f>
        <v>692000</v>
      </c>
      <c r="O6610" s="7">
        <f>Sales_Data[[#This Row],[OrderQuantity]] *Sales_Data[[#This Row],[UnitCost]]</f>
        <v>464000</v>
      </c>
      <c r="P6610" s="7">
        <f>Sales_Data[[#This Row],[ItemCost]] +Sales_Data[[#This Row],[ShippingCost]]</f>
        <v>465164.86</v>
      </c>
      <c r="Q6610" s="7">
        <f>Sales_Data[[#This Row],[Gross Revenue]]-Sales_Data[[#This Row],[TotalFinancialCost]]</f>
        <v>230835.14</v>
      </c>
      <c r="R6610" s="7">
        <f>Sales_Data[[#This Row],[Actul Bill Amount]]-Sales_Data[[#This Row],[ShippingCost]]</f>
        <v>690835.14</v>
      </c>
      <c r="S6610">
        <v>491</v>
      </c>
      <c r="T6610">
        <v>1164.8599999999999</v>
      </c>
      <c r="U6610" t="s">
        <v>36</v>
      </c>
      <c r="V6610">
        <v>8000</v>
      </c>
      <c r="W6610" t="s">
        <v>38</v>
      </c>
      <c r="X6610" t="str">
        <f t="shared" si="207"/>
        <v>Kolkata</v>
      </c>
    </row>
    <row r="6611" spans="1:24" x14ac:dyDescent="0.4">
      <c r="A6611">
        <v>106610</v>
      </c>
      <c r="B6611" s="5">
        <v>46006.145138888889</v>
      </c>
      <c r="C6611" s="3" t="str">
        <f>TEXT(Sales_Data[[#This Row],[OrderDate]],"mmmm")</f>
        <v>December</v>
      </c>
      <c r="D6611" s="3" t="str">
        <f t="shared" si="206"/>
        <v>2025</v>
      </c>
      <c r="E6611" t="s">
        <v>45</v>
      </c>
      <c r="F6611" t="s">
        <v>40</v>
      </c>
      <c r="G6611" t="s">
        <v>29</v>
      </c>
      <c r="H6611" t="s">
        <v>32</v>
      </c>
      <c r="I6611" t="s">
        <v>100</v>
      </c>
      <c r="J6611">
        <v>61</v>
      </c>
      <c r="K6611">
        <v>1500</v>
      </c>
      <c r="L6611" s="7">
        <f>Sales_Data[[#This Row],[OrderQuantity]] *Sales_Data[[#This Row],[UnitPrice]]</f>
        <v>91500</v>
      </c>
      <c r="M6611" s="7">
        <f>Sales_Data[[#This Row],[UnitPrice]]-Sales_Data[[#This Row],[UnitCost]]</f>
        <v>700</v>
      </c>
      <c r="N6611" s="7">
        <f>Sales_Data[[#This Row],[Gross Revenue]]-Sales_Data[[#This Row],[Discount Amount ]]</f>
        <v>90800</v>
      </c>
      <c r="O6611" s="7">
        <f>Sales_Data[[#This Row],[OrderQuantity]] *Sales_Data[[#This Row],[UnitCost]]</f>
        <v>48800</v>
      </c>
      <c r="P6611" s="7">
        <f>Sales_Data[[#This Row],[ItemCost]] +Sales_Data[[#This Row],[ShippingCost]]</f>
        <v>49844.09</v>
      </c>
      <c r="Q6611" s="7">
        <f>Sales_Data[[#This Row],[Gross Revenue]]-Sales_Data[[#This Row],[TotalFinancialCost]]</f>
        <v>41655.910000000003</v>
      </c>
      <c r="R6611" s="7">
        <f>Sales_Data[[#This Row],[Actul Bill Amount]]-Sales_Data[[#This Row],[ShippingCost]]</f>
        <v>89755.91</v>
      </c>
      <c r="S6611">
        <v>998</v>
      </c>
      <c r="T6611">
        <v>1044.0899999999999</v>
      </c>
      <c r="U6611" t="s">
        <v>52</v>
      </c>
      <c r="V6611">
        <v>800</v>
      </c>
      <c r="W6611" t="s">
        <v>33</v>
      </c>
      <c r="X6611" t="str">
        <f t="shared" si="207"/>
        <v>Delhi</v>
      </c>
    </row>
    <row r="6612" spans="1:24" x14ac:dyDescent="0.4">
      <c r="A6612">
        <v>106611</v>
      </c>
      <c r="B6612" s="5">
        <v>45755.857638888891</v>
      </c>
      <c r="C6612" s="3" t="str">
        <f>TEXT(Sales_Data[[#This Row],[OrderDate]],"mmmm")</f>
        <v>April</v>
      </c>
      <c r="D6612" s="3" t="str">
        <f t="shared" si="206"/>
        <v>2025</v>
      </c>
      <c r="E6612" t="s">
        <v>50</v>
      </c>
      <c r="F6612" t="s">
        <v>35</v>
      </c>
      <c r="G6612" t="s">
        <v>29</v>
      </c>
      <c r="H6612" t="s">
        <v>16</v>
      </c>
      <c r="I6612" t="s">
        <v>100</v>
      </c>
      <c r="J6612">
        <v>86</v>
      </c>
      <c r="K6612">
        <v>12000</v>
      </c>
      <c r="L6612" s="7">
        <f>Sales_Data[[#This Row],[OrderQuantity]] *Sales_Data[[#This Row],[UnitPrice]]</f>
        <v>1032000</v>
      </c>
      <c r="M6612" s="7">
        <f>Sales_Data[[#This Row],[UnitPrice]]-Sales_Data[[#This Row],[UnitCost]]</f>
        <v>4000</v>
      </c>
      <c r="N6612" s="7">
        <f>Sales_Data[[#This Row],[Gross Revenue]]-Sales_Data[[#This Row],[Discount Amount ]]</f>
        <v>1028000</v>
      </c>
      <c r="O6612" s="7">
        <f>Sales_Data[[#This Row],[OrderQuantity]] *Sales_Data[[#This Row],[UnitCost]]</f>
        <v>688000</v>
      </c>
      <c r="P6612" s="7">
        <f>Sales_Data[[#This Row],[ItemCost]] +Sales_Data[[#This Row],[ShippingCost]]</f>
        <v>688324.98</v>
      </c>
      <c r="Q6612" s="7">
        <f>Sales_Data[[#This Row],[Gross Revenue]]-Sales_Data[[#This Row],[TotalFinancialCost]]</f>
        <v>343675.02</v>
      </c>
      <c r="R6612" s="7">
        <f>Sales_Data[[#This Row],[Actul Bill Amount]]-Sales_Data[[#This Row],[ShippingCost]]</f>
        <v>1027675.02</v>
      </c>
      <c r="S6612">
        <v>730</v>
      </c>
      <c r="T6612">
        <v>324.98</v>
      </c>
      <c r="U6612" t="s">
        <v>36</v>
      </c>
      <c r="V6612">
        <v>8000</v>
      </c>
      <c r="W6612" t="s">
        <v>18</v>
      </c>
      <c r="X6612" t="str">
        <f t="shared" si="207"/>
        <v>Bengaluru</v>
      </c>
    </row>
    <row r="6613" spans="1:24" x14ac:dyDescent="0.4">
      <c r="A6613">
        <v>106612</v>
      </c>
      <c r="B6613" s="5">
        <v>45739.314583333333</v>
      </c>
      <c r="C6613" s="3" t="str">
        <f>TEXT(Sales_Data[[#This Row],[OrderDate]],"mmmm")</f>
        <v>March</v>
      </c>
      <c r="D6613" s="3" t="str">
        <f t="shared" si="206"/>
        <v>2025</v>
      </c>
      <c r="E6613" t="s">
        <v>19</v>
      </c>
      <c r="F6613" t="s">
        <v>55</v>
      </c>
      <c r="G6613" t="s">
        <v>15</v>
      </c>
      <c r="H6613" t="s">
        <v>20</v>
      </c>
      <c r="I6613" t="s">
        <v>100</v>
      </c>
      <c r="J6613">
        <v>93</v>
      </c>
      <c r="K6613">
        <v>850</v>
      </c>
      <c r="L6613" s="7">
        <f>Sales_Data[[#This Row],[OrderQuantity]] *Sales_Data[[#This Row],[UnitPrice]]</f>
        <v>79050</v>
      </c>
      <c r="M6613" s="7">
        <f>Sales_Data[[#This Row],[UnitPrice]]-Sales_Data[[#This Row],[UnitCost]]</f>
        <v>300</v>
      </c>
      <c r="N6613" s="7">
        <f>Sales_Data[[#This Row],[Gross Revenue]]-Sales_Data[[#This Row],[Discount Amount ]]</f>
        <v>78750</v>
      </c>
      <c r="O6613" s="7">
        <f>Sales_Data[[#This Row],[OrderQuantity]] *Sales_Data[[#This Row],[UnitCost]]</f>
        <v>51150</v>
      </c>
      <c r="P6613" s="7">
        <f>Sales_Data[[#This Row],[ItemCost]] +Sales_Data[[#This Row],[ShippingCost]]</f>
        <v>51865.13</v>
      </c>
      <c r="Q6613" s="7">
        <f>Sales_Data[[#This Row],[Gross Revenue]]-Sales_Data[[#This Row],[TotalFinancialCost]]</f>
        <v>27184.870000000003</v>
      </c>
      <c r="R6613" s="7">
        <f>Sales_Data[[#This Row],[Actul Bill Amount]]-Sales_Data[[#This Row],[ShippingCost]]</f>
        <v>78034.87</v>
      </c>
      <c r="S6613">
        <v>490</v>
      </c>
      <c r="T6613">
        <v>715.13</v>
      </c>
      <c r="U6613" t="s">
        <v>56</v>
      </c>
      <c r="V6613">
        <v>550</v>
      </c>
      <c r="W6613" t="s">
        <v>22</v>
      </c>
      <c r="X6613" t="str">
        <f t="shared" si="207"/>
        <v>Nagpur</v>
      </c>
    </row>
    <row r="6614" spans="1:24" x14ac:dyDescent="0.4">
      <c r="A6614">
        <v>106613</v>
      </c>
      <c r="B6614" s="5">
        <v>45849.94027777778</v>
      </c>
      <c r="C6614" s="3" t="str">
        <f>TEXT(Sales_Data[[#This Row],[OrderDate]],"mmmm")</f>
        <v>July</v>
      </c>
      <c r="D6614" s="3" t="str">
        <f t="shared" si="206"/>
        <v>2025</v>
      </c>
      <c r="E6614" t="s">
        <v>23</v>
      </c>
      <c r="F6614" t="s">
        <v>55</v>
      </c>
      <c r="G6614" t="s">
        <v>15</v>
      </c>
      <c r="H6614" t="s">
        <v>20</v>
      </c>
      <c r="I6614" t="s">
        <v>100</v>
      </c>
      <c r="J6614">
        <v>19</v>
      </c>
      <c r="K6614">
        <v>850</v>
      </c>
      <c r="L6614" s="7">
        <f>Sales_Data[[#This Row],[OrderQuantity]] *Sales_Data[[#This Row],[UnitPrice]]</f>
        <v>16150</v>
      </c>
      <c r="M6614" s="7">
        <f>Sales_Data[[#This Row],[UnitPrice]]-Sales_Data[[#This Row],[UnitCost]]</f>
        <v>300</v>
      </c>
      <c r="N6614" s="7">
        <f>Sales_Data[[#This Row],[Gross Revenue]]-Sales_Data[[#This Row],[Discount Amount ]]</f>
        <v>15850</v>
      </c>
      <c r="O6614" s="7">
        <f>Sales_Data[[#This Row],[OrderQuantity]] *Sales_Data[[#This Row],[UnitCost]]</f>
        <v>10450</v>
      </c>
      <c r="P6614" s="7">
        <f>Sales_Data[[#This Row],[ItemCost]] +Sales_Data[[#This Row],[ShippingCost]]</f>
        <v>11601.99</v>
      </c>
      <c r="Q6614" s="7">
        <f>Sales_Data[[#This Row],[Gross Revenue]]-Sales_Data[[#This Row],[TotalFinancialCost]]</f>
        <v>4548.01</v>
      </c>
      <c r="R6614" s="7">
        <f>Sales_Data[[#This Row],[Actul Bill Amount]]-Sales_Data[[#This Row],[ShippingCost]]</f>
        <v>14698.01</v>
      </c>
      <c r="S6614">
        <v>800</v>
      </c>
      <c r="T6614">
        <v>1151.99</v>
      </c>
      <c r="U6614" t="s">
        <v>56</v>
      </c>
      <c r="V6614">
        <v>550</v>
      </c>
      <c r="W6614" t="s">
        <v>22</v>
      </c>
      <c r="X6614" t="str">
        <f t="shared" si="207"/>
        <v>Nagpur</v>
      </c>
    </row>
    <row r="6615" spans="1:24" x14ac:dyDescent="0.4">
      <c r="A6615">
        <v>106614</v>
      </c>
      <c r="B6615" s="5">
        <v>45910.417361111111</v>
      </c>
      <c r="C6615" s="3" t="str">
        <f>TEXT(Sales_Data[[#This Row],[OrderDate]],"mmmm")</f>
        <v>September</v>
      </c>
      <c r="D6615" s="3" t="str">
        <f t="shared" si="206"/>
        <v>2025</v>
      </c>
      <c r="E6615" t="s">
        <v>39</v>
      </c>
      <c r="F6615" t="s">
        <v>24</v>
      </c>
      <c r="G6615" t="s">
        <v>15</v>
      </c>
      <c r="H6615" t="s">
        <v>16</v>
      </c>
      <c r="I6615" t="s">
        <v>100</v>
      </c>
      <c r="J6615">
        <v>7</v>
      </c>
      <c r="K6615">
        <v>3500</v>
      </c>
      <c r="L6615" s="7">
        <f>Sales_Data[[#This Row],[OrderQuantity]] *Sales_Data[[#This Row],[UnitPrice]]</f>
        <v>24500</v>
      </c>
      <c r="M6615" s="7">
        <f>Sales_Data[[#This Row],[UnitPrice]]-Sales_Data[[#This Row],[UnitCost]]</f>
        <v>1300</v>
      </c>
      <c r="N6615" s="7">
        <f>Sales_Data[[#This Row],[Gross Revenue]]-Sales_Data[[#This Row],[Discount Amount ]]</f>
        <v>23200</v>
      </c>
      <c r="O6615" s="7">
        <f>Sales_Data[[#This Row],[OrderQuantity]] *Sales_Data[[#This Row],[UnitCost]]</f>
        <v>15400</v>
      </c>
      <c r="P6615" s="7">
        <f>Sales_Data[[#This Row],[ItemCost]] +Sales_Data[[#This Row],[ShippingCost]]</f>
        <v>15905.98</v>
      </c>
      <c r="Q6615" s="7">
        <f>Sales_Data[[#This Row],[Gross Revenue]]-Sales_Data[[#This Row],[TotalFinancialCost]]</f>
        <v>8594.02</v>
      </c>
      <c r="R6615" s="7">
        <f>Sales_Data[[#This Row],[Actul Bill Amount]]-Sales_Data[[#This Row],[ShippingCost]]</f>
        <v>22694.02</v>
      </c>
      <c r="S6615">
        <v>947</v>
      </c>
      <c r="T6615">
        <v>505.98</v>
      </c>
      <c r="U6615" t="s">
        <v>59</v>
      </c>
      <c r="V6615">
        <v>2200</v>
      </c>
      <c r="W6615" t="s">
        <v>18</v>
      </c>
      <c r="X6615" t="str">
        <f t="shared" si="207"/>
        <v>Bengaluru</v>
      </c>
    </row>
    <row r="6616" spans="1:24" x14ac:dyDescent="0.4">
      <c r="A6616">
        <v>106615</v>
      </c>
      <c r="B6616" s="5">
        <v>45695.305555555555</v>
      </c>
      <c r="C6616" s="3" t="str">
        <f>TEXT(Sales_Data[[#This Row],[OrderDate]],"mmmm")</f>
        <v>February</v>
      </c>
      <c r="D6616" s="3" t="str">
        <f t="shared" si="206"/>
        <v>2025</v>
      </c>
      <c r="E6616" t="s">
        <v>48</v>
      </c>
      <c r="F6616" t="s">
        <v>14</v>
      </c>
      <c r="G6616" t="s">
        <v>29</v>
      </c>
      <c r="H6616" t="s">
        <v>37</v>
      </c>
      <c r="I6616" t="s">
        <v>100</v>
      </c>
      <c r="J6616">
        <v>62</v>
      </c>
      <c r="K6616">
        <v>3200</v>
      </c>
      <c r="L6616" s="7">
        <f>Sales_Data[[#This Row],[OrderQuantity]] *Sales_Data[[#This Row],[UnitPrice]]</f>
        <v>198400</v>
      </c>
      <c r="M6616" s="7">
        <f>Sales_Data[[#This Row],[UnitPrice]]-Sales_Data[[#This Row],[UnitCost]]</f>
        <v>1200</v>
      </c>
      <c r="N6616" s="7">
        <f>Sales_Data[[#This Row],[Gross Revenue]]-Sales_Data[[#This Row],[Discount Amount ]]</f>
        <v>197200</v>
      </c>
      <c r="O6616" s="7">
        <f>Sales_Data[[#This Row],[OrderQuantity]] *Sales_Data[[#This Row],[UnitCost]]</f>
        <v>124000</v>
      </c>
      <c r="P6616" s="7">
        <f>Sales_Data[[#This Row],[ItemCost]] +Sales_Data[[#This Row],[ShippingCost]]</f>
        <v>124957.04</v>
      </c>
      <c r="Q6616" s="7">
        <f>Sales_Data[[#This Row],[Gross Revenue]]-Sales_Data[[#This Row],[TotalFinancialCost]]</f>
        <v>73442.960000000006</v>
      </c>
      <c r="R6616" s="7">
        <f>Sales_Data[[#This Row],[Actul Bill Amount]]-Sales_Data[[#This Row],[ShippingCost]]</f>
        <v>196242.96</v>
      </c>
      <c r="S6616">
        <v>1159</v>
      </c>
      <c r="T6616">
        <v>957.04</v>
      </c>
      <c r="U6616" t="s">
        <v>17</v>
      </c>
      <c r="V6616">
        <v>2000</v>
      </c>
      <c r="W6616" t="s">
        <v>38</v>
      </c>
      <c r="X6616" t="str">
        <f t="shared" si="207"/>
        <v>Kolkata</v>
      </c>
    </row>
    <row r="6617" spans="1:24" x14ac:dyDescent="0.4">
      <c r="A6617">
        <v>106616</v>
      </c>
      <c r="B6617" s="5">
        <v>45671.181944444441</v>
      </c>
      <c r="C6617" s="3" t="str">
        <f>TEXT(Sales_Data[[#This Row],[OrderDate]],"mmmm")</f>
        <v>January</v>
      </c>
      <c r="D6617" s="3" t="str">
        <f t="shared" si="206"/>
        <v>2025</v>
      </c>
      <c r="E6617" t="s">
        <v>45</v>
      </c>
      <c r="F6617" t="s">
        <v>35</v>
      </c>
      <c r="G6617" t="s">
        <v>15</v>
      </c>
      <c r="H6617" t="s">
        <v>16</v>
      </c>
      <c r="I6617" t="s">
        <v>100</v>
      </c>
      <c r="J6617">
        <v>25</v>
      </c>
      <c r="K6617">
        <v>8500</v>
      </c>
      <c r="L6617" s="7">
        <f>Sales_Data[[#This Row],[OrderQuantity]] *Sales_Data[[#This Row],[UnitPrice]]</f>
        <v>212500</v>
      </c>
      <c r="M6617" s="7">
        <f>Sales_Data[[#This Row],[UnitPrice]]-Sales_Data[[#This Row],[UnitCost]]</f>
        <v>3000</v>
      </c>
      <c r="N6617" s="7">
        <f>Sales_Data[[#This Row],[Gross Revenue]]-Sales_Data[[#This Row],[Discount Amount ]]</f>
        <v>209500</v>
      </c>
      <c r="O6617" s="7">
        <f>Sales_Data[[#This Row],[OrderQuantity]] *Sales_Data[[#This Row],[UnitCost]]</f>
        <v>137500</v>
      </c>
      <c r="P6617" s="7">
        <f>Sales_Data[[#This Row],[ItemCost]] +Sales_Data[[#This Row],[ShippingCost]]</f>
        <v>137862.64000000001</v>
      </c>
      <c r="Q6617" s="7">
        <f>Sales_Data[[#This Row],[Gross Revenue]]-Sales_Data[[#This Row],[TotalFinancialCost]]</f>
        <v>74637.359999999986</v>
      </c>
      <c r="R6617" s="7">
        <f>Sales_Data[[#This Row],[Actul Bill Amount]]-Sales_Data[[#This Row],[ShippingCost]]</f>
        <v>209137.36</v>
      </c>
      <c r="S6617">
        <v>688</v>
      </c>
      <c r="T6617">
        <v>362.64</v>
      </c>
      <c r="U6617" t="s">
        <v>49</v>
      </c>
      <c r="V6617">
        <v>5500</v>
      </c>
      <c r="W6617" t="s">
        <v>18</v>
      </c>
      <c r="X6617" t="str">
        <f t="shared" si="207"/>
        <v>Bengaluru</v>
      </c>
    </row>
    <row r="6618" spans="1:24" x14ac:dyDescent="0.4">
      <c r="A6618">
        <v>106617</v>
      </c>
      <c r="B6618" s="5">
        <v>46004.301388888889</v>
      </c>
      <c r="C6618" s="3" t="str">
        <f>TEXT(Sales_Data[[#This Row],[OrderDate]],"mmmm")</f>
        <v>December</v>
      </c>
      <c r="D6618" s="3" t="str">
        <f t="shared" si="206"/>
        <v>2025</v>
      </c>
      <c r="E6618" t="s">
        <v>50</v>
      </c>
      <c r="F6618" t="s">
        <v>28</v>
      </c>
      <c r="G6618" t="s">
        <v>29</v>
      </c>
      <c r="H6618" t="s">
        <v>32</v>
      </c>
      <c r="I6618" t="s">
        <v>100</v>
      </c>
      <c r="J6618">
        <v>48</v>
      </c>
      <c r="K6618">
        <v>2500</v>
      </c>
      <c r="L6618" s="7">
        <f>Sales_Data[[#This Row],[OrderQuantity]] *Sales_Data[[#This Row],[UnitPrice]]</f>
        <v>120000</v>
      </c>
      <c r="M6618" s="7">
        <f>Sales_Data[[#This Row],[UnitPrice]]-Sales_Data[[#This Row],[UnitCost]]</f>
        <v>1000</v>
      </c>
      <c r="N6618" s="7">
        <f>Sales_Data[[#This Row],[Gross Revenue]]-Sales_Data[[#This Row],[Discount Amount ]]</f>
        <v>119000</v>
      </c>
      <c r="O6618" s="7">
        <f>Sales_Data[[#This Row],[OrderQuantity]] *Sales_Data[[#This Row],[UnitCost]]</f>
        <v>72000</v>
      </c>
      <c r="P6618" s="7">
        <f>Sales_Data[[#This Row],[ItemCost]] +Sales_Data[[#This Row],[ShippingCost]]</f>
        <v>72680.850000000006</v>
      </c>
      <c r="Q6618" s="7">
        <f>Sales_Data[[#This Row],[Gross Revenue]]-Sales_Data[[#This Row],[TotalFinancialCost]]</f>
        <v>47319.149999999994</v>
      </c>
      <c r="R6618" s="7">
        <f>Sales_Data[[#This Row],[Actul Bill Amount]]-Sales_Data[[#This Row],[ShippingCost]]</f>
        <v>118319.15</v>
      </c>
      <c r="S6618">
        <v>1086</v>
      </c>
      <c r="T6618">
        <v>680.85</v>
      </c>
      <c r="U6618" t="s">
        <v>54</v>
      </c>
      <c r="V6618">
        <v>1500</v>
      </c>
      <c r="W6618" t="s">
        <v>33</v>
      </c>
      <c r="X6618" t="str">
        <f t="shared" si="207"/>
        <v>Delhi</v>
      </c>
    </row>
    <row r="6619" spans="1:24" x14ac:dyDescent="0.4">
      <c r="A6619">
        <v>106618</v>
      </c>
      <c r="B6619" s="5">
        <v>45967.004861111112</v>
      </c>
      <c r="C6619" s="3" t="str">
        <f>TEXT(Sales_Data[[#This Row],[OrderDate]],"mmmm")</f>
        <v>November</v>
      </c>
      <c r="D6619" s="3" t="str">
        <f t="shared" si="206"/>
        <v>2025</v>
      </c>
      <c r="E6619" t="s">
        <v>42</v>
      </c>
      <c r="F6619" t="s">
        <v>40</v>
      </c>
      <c r="G6619" t="s">
        <v>15</v>
      </c>
      <c r="H6619" t="s">
        <v>37</v>
      </c>
      <c r="I6619" t="s">
        <v>100</v>
      </c>
      <c r="J6619">
        <v>96</v>
      </c>
      <c r="K6619">
        <v>1500</v>
      </c>
      <c r="L6619" s="7">
        <f>Sales_Data[[#This Row],[OrderQuantity]] *Sales_Data[[#This Row],[UnitPrice]]</f>
        <v>144000</v>
      </c>
      <c r="M6619" s="7">
        <f>Sales_Data[[#This Row],[UnitPrice]]-Sales_Data[[#This Row],[UnitCost]]</f>
        <v>700</v>
      </c>
      <c r="N6619" s="7">
        <f>Sales_Data[[#This Row],[Gross Revenue]]-Sales_Data[[#This Row],[Discount Amount ]]</f>
        <v>143300</v>
      </c>
      <c r="O6619" s="7">
        <f>Sales_Data[[#This Row],[OrderQuantity]] *Sales_Data[[#This Row],[UnitCost]]</f>
        <v>76800</v>
      </c>
      <c r="P6619" s="7">
        <f>Sales_Data[[#This Row],[ItemCost]] +Sales_Data[[#This Row],[ShippingCost]]</f>
        <v>77217.039999999994</v>
      </c>
      <c r="Q6619" s="7">
        <f>Sales_Data[[#This Row],[Gross Revenue]]-Sales_Data[[#This Row],[TotalFinancialCost]]</f>
        <v>66782.960000000006</v>
      </c>
      <c r="R6619" s="7">
        <f>Sales_Data[[#This Row],[Actul Bill Amount]]-Sales_Data[[#This Row],[ShippingCost]]</f>
        <v>142882.96</v>
      </c>
      <c r="S6619">
        <v>327</v>
      </c>
      <c r="T6619">
        <v>417.04</v>
      </c>
      <c r="U6619" t="s">
        <v>52</v>
      </c>
      <c r="V6619">
        <v>800</v>
      </c>
      <c r="W6619" t="s">
        <v>38</v>
      </c>
      <c r="X6619" t="str">
        <f t="shared" si="207"/>
        <v>Kolkata</v>
      </c>
    </row>
    <row r="6620" spans="1:24" x14ac:dyDescent="0.4">
      <c r="A6620">
        <v>106619</v>
      </c>
      <c r="B6620" s="5">
        <v>45866.847916666666</v>
      </c>
      <c r="C6620" s="3" t="str">
        <f>TEXT(Sales_Data[[#This Row],[OrderDate]],"mmmm")</f>
        <v>July</v>
      </c>
      <c r="D6620" s="3" t="str">
        <f t="shared" si="206"/>
        <v>2025</v>
      </c>
      <c r="E6620" t="s">
        <v>42</v>
      </c>
      <c r="F6620" t="s">
        <v>24</v>
      </c>
      <c r="G6620" t="s">
        <v>29</v>
      </c>
      <c r="H6620" t="s">
        <v>37</v>
      </c>
      <c r="I6620" t="s">
        <v>100</v>
      </c>
      <c r="J6620">
        <v>1</v>
      </c>
      <c r="K6620">
        <v>25000</v>
      </c>
      <c r="L6620" s="7">
        <f>Sales_Data[[#This Row],[OrderQuantity]] *Sales_Data[[#This Row],[UnitPrice]]</f>
        <v>25000</v>
      </c>
      <c r="M6620" s="7">
        <f>Sales_Data[[#This Row],[UnitPrice]]-Sales_Data[[#This Row],[UnitCost]]</f>
        <v>7000</v>
      </c>
      <c r="N6620" s="7">
        <f>Sales_Data[[#This Row],[Gross Revenue]]-Sales_Data[[#This Row],[Discount Amount ]]</f>
        <v>18000</v>
      </c>
      <c r="O6620" s="7">
        <f>Sales_Data[[#This Row],[OrderQuantity]] *Sales_Data[[#This Row],[UnitCost]]</f>
        <v>18000</v>
      </c>
      <c r="P6620" s="7">
        <f>Sales_Data[[#This Row],[ItemCost]] +Sales_Data[[#This Row],[ShippingCost]]</f>
        <v>18736.560000000001</v>
      </c>
      <c r="Q6620" s="7">
        <f>Sales_Data[[#This Row],[Gross Revenue]]-Sales_Data[[#This Row],[TotalFinancialCost]]</f>
        <v>6263.4399999999987</v>
      </c>
      <c r="R6620" s="7">
        <f>Sales_Data[[#This Row],[Actul Bill Amount]]-Sales_Data[[#This Row],[ShippingCost]]</f>
        <v>17263.439999999999</v>
      </c>
      <c r="S6620">
        <v>733</v>
      </c>
      <c r="T6620">
        <v>736.56</v>
      </c>
      <c r="U6620" t="s">
        <v>60</v>
      </c>
      <c r="V6620">
        <v>18000</v>
      </c>
      <c r="W6620" t="s">
        <v>38</v>
      </c>
      <c r="X6620" t="str">
        <f t="shared" si="207"/>
        <v>Kolkata</v>
      </c>
    </row>
    <row r="6621" spans="1:24" x14ac:dyDescent="0.4">
      <c r="A6621">
        <v>106620</v>
      </c>
      <c r="B6621" s="5">
        <v>46014.487500000003</v>
      </c>
      <c r="C6621" s="3" t="str">
        <f>TEXT(Sales_Data[[#This Row],[OrderDate]],"mmmm")</f>
        <v>December</v>
      </c>
      <c r="D6621" s="3" t="str">
        <f t="shared" si="206"/>
        <v>2025</v>
      </c>
      <c r="E6621" t="s">
        <v>45</v>
      </c>
      <c r="F6621" t="s">
        <v>35</v>
      </c>
      <c r="G6621" t="s">
        <v>15</v>
      </c>
      <c r="H6621" t="s">
        <v>37</v>
      </c>
      <c r="I6621" t="s">
        <v>100</v>
      </c>
      <c r="J6621">
        <v>81</v>
      </c>
      <c r="K6621">
        <v>12000</v>
      </c>
      <c r="L6621" s="7">
        <f>Sales_Data[[#This Row],[OrderQuantity]] *Sales_Data[[#This Row],[UnitPrice]]</f>
        <v>972000</v>
      </c>
      <c r="M6621" s="7">
        <f>Sales_Data[[#This Row],[UnitPrice]]-Sales_Data[[#This Row],[UnitCost]]</f>
        <v>4000</v>
      </c>
      <c r="N6621" s="7">
        <f>Sales_Data[[#This Row],[Gross Revenue]]-Sales_Data[[#This Row],[Discount Amount ]]</f>
        <v>968000</v>
      </c>
      <c r="O6621" s="7">
        <f>Sales_Data[[#This Row],[OrderQuantity]] *Sales_Data[[#This Row],[UnitCost]]</f>
        <v>648000</v>
      </c>
      <c r="P6621" s="7">
        <f>Sales_Data[[#This Row],[ItemCost]] +Sales_Data[[#This Row],[ShippingCost]]</f>
        <v>648829.57999999996</v>
      </c>
      <c r="Q6621" s="7">
        <f>Sales_Data[[#This Row],[Gross Revenue]]-Sales_Data[[#This Row],[TotalFinancialCost]]</f>
        <v>323170.42000000004</v>
      </c>
      <c r="R6621" s="7">
        <f>Sales_Data[[#This Row],[Actul Bill Amount]]-Sales_Data[[#This Row],[ShippingCost]]</f>
        <v>967170.42</v>
      </c>
      <c r="S6621">
        <v>1062</v>
      </c>
      <c r="T6621">
        <v>829.58</v>
      </c>
      <c r="U6621" t="s">
        <v>36</v>
      </c>
      <c r="V6621">
        <v>8000</v>
      </c>
      <c r="W6621" t="s">
        <v>38</v>
      </c>
      <c r="X6621" t="str">
        <f t="shared" si="207"/>
        <v>Kolkata</v>
      </c>
    </row>
    <row r="6622" spans="1:24" x14ac:dyDescent="0.4">
      <c r="A6622">
        <v>106621</v>
      </c>
      <c r="B6622" s="5">
        <v>45746.455555555556</v>
      </c>
      <c r="C6622" s="3" t="str">
        <f>TEXT(Sales_Data[[#This Row],[OrderDate]],"mmmm")</f>
        <v>March</v>
      </c>
      <c r="D6622" s="3" t="str">
        <f t="shared" si="206"/>
        <v>2025</v>
      </c>
      <c r="E6622" t="s">
        <v>50</v>
      </c>
      <c r="F6622" t="s">
        <v>28</v>
      </c>
      <c r="G6622" t="s">
        <v>15</v>
      </c>
      <c r="H6622" t="s">
        <v>25</v>
      </c>
      <c r="I6622" t="s">
        <v>100</v>
      </c>
      <c r="J6622">
        <v>13</v>
      </c>
      <c r="K6622">
        <v>450</v>
      </c>
      <c r="L6622" s="7">
        <f>Sales_Data[[#This Row],[OrderQuantity]] *Sales_Data[[#This Row],[UnitPrice]]</f>
        <v>5850</v>
      </c>
      <c r="M6622" s="7">
        <f>Sales_Data[[#This Row],[UnitPrice]]-Sales_Data[[#This Row],[UnitCost]]</f>
        <v>250</v>
      </c>
      <c r="N6622" s="7">
        <f>Sales_Data[[#This Row],[Gross Revenue]]-Sales_Data[[#This Row],[Discount Amount ]]</f>
        <v>5600</v>
      </c>
      <c r="O6622" s="7">
        <f>Sales_Data[[#This Row],[OrderQuantity]] *Sales_Data[[#This Row],[UnitCost]]</f>
        <v>2600</v>
      </c>
      <c r="P6622" s="7">
        <f>Sales_Data[[#This Row],[ItemCost]] +Sales_Data[[#This Row],[ShippingCost]]</f>
        <v>2967.81</v>
      </c>
      <c r="Q6622" s="7">
        <f>Sales_Data[[#This Row],[Gross Revenue]]-Sales_Data[[#This Row],[TotalFinancialCost]]</f>
        <v>2882.19</v>
      </c>
      <c r="R6622" s="7">
        <f>Sales_Data[[#This Row],[Actul Bill Amount]]-Sales_Data[[#This Row],[ShippingCost]]</f>
        <v>5232.1899999999996</v>
      </c>
      <c r="S6622">
        <v>597</v>
      </c>
      <c r="T6622">
        <v>367.81</v>
      </c>
      <c r="U6622" t="s">
        <v>30</v>
      </c>
      <c r="V6622">
        <v>200</v>
      </c>
      <c r="W6622" t="s">
        <v>27</v>
      </c>
      <c r="X6622" t="str">
        <f t="shared" si="207"/>
        <v>Mumbai</v>
      </c>
    </row>
    <row r="6623" spans="1:24" x14ac:dyDescent="0.4">
      <c r="A6623">
        <v>106622</v>
      </c>
      <c r="B6623" s="5">
        <v>45713.379166666666</v>
      </c>
      <c r="C6623" s="3" t="str">
        <f>TEXT(Sales_Data[[#This Row],[OrderDate]],"mmmm")</f>
        <v>February</v>
      </c>
      <c r="D6623" s="3" t="str">
        <f t="shared" si="206"/>
        <v>2025</v>
      </c>
      <c r="E6623" t="s">
        <v>42</v>
      </c>
      <c r="F6623" t="s">
        <v>24</v>
      </c>
      <c r="G6623" t="s">
        <v>29</v>
      </c>
      <c r="H6623" t="s">
        <v>37</v>
      </c>
      <c r="I6623" t="s">
        <v>100</v>
      </c>
      <c r="J6623">
        <v>88</v>
      </c>
      <c r="K6623">
        <v>3500</v>
      </c>
      <c r="L6623" s="7">
        <f>Sales_Data[[#This Row],[OrderQuantity]] *Sales_Data[[#This Row],[UnitPrice]]</f>
        <v>308000</v>
      </c>
      <c r="M6623" s="7">
        <f>Sales_Data[[#This Row],[UnitPrice]]-Sales_Data[[#This Row],[UnitCost]]</f>
        <v>1300</v>
      </c>
      <c r="N6623" s="7">
        <f>Sales_Data[[#This Row],[Gross Revenue]]-Sales_Data[[#This Row],[Discount Amount ]]</f>
        <v>306700</v>
      </c>
      <c r="O6623" s="7">
        <f>Sales_Data[[#This Row],[OrderQuantity]] *Sales_Data[[#This Row],[UnitCost]]</f>
        <v>193600</v>
      </c>
      <c r="P6623" s="7">
        <f>Sales_Data[[#This Row],[ItemCost]] +Sales_Data[[#This Row],[ShippingCost]]</f>
        <v>193892.84</v>
      </c>
      <c r="Q6623" s="7">
        <f>Sales_Data[[#This Row],[Gross Revenue]]-Sales_Data[[#This Row],[TotalFinancialCost]]</f>
        <v>114107.16</v>
      </c>
      <c r="R6623" s="7">
        <f>Sales_Data[[#This Row],[Actul Bill Amount]]-Sales_Data[[#This Row],[ShippingCost]]</f>
        <v>306407.15999999997</v>
      </c>
      <c r="S6623">
        <v>368</v>
      </c>
      <c r="T6623">
        <v>292.83999999999997</v>
      </c>
      <c r="U6623" t="s">
        <v>59</v>
      </c>
      <c r="V6623">
        <v>2200</v>
      </c>
      <c r="W6623" t="s">
        <v>38</v>
      </c>
      <c r="X6623" t="str">
        <f t="shared" si="207"/>
        <v>Kolkata</v>
      </c>
    </row>
    <row r="6624" spans="1:24" x14ac:dyDescent="0.4">
      <c r="A6624">
        <v>106623</v>
      </c>
      <c r="B6624" s="5">
        <v>45751.056250000001</v>
      </c>
      <c r="C6624" s="3" t="str">
        <f>TEXT(Sales_Data[[#This Row],[OrderDate]],"mmmm")</f>
        <v>April</v>
      </c>
      <c r="D6624" s="3" t="str">
        <f t="shared" si="206"/>
        <v>2025</v>
      </c>
      <c r="E6624" t="s">
        <v>39</v>
      </c>
      <c r="F6624" t="s">
        <v>24</v>
      </c>
      <c r="G6624" t="s">
        <v>29</v>
      </c>
      <c r="H6624" t="s">
        <v>37</v>
      </c>
      <c r="I6624" t="s">
        <v>100</v>
      </c>
      <c r="J6624">
        <v>28</v>
      </c>
      <c r="K6624">
        <v>25000</v>
      </c>
      <c r="L6624" s="7">
        <f>Sales_Data[[#This Row],[OrderQuantity]] *Sales_Data[[#This Row],[UnitPrice]]</f>
        <v>700000</v>
      </c>
      <c r="M6624" s="7">
        <f>Sales_Data[[#This Row],[UnitPrice]]-Sales_Data[[#This Row],[UnitCost]]</f>
        <v>7000</v>
      </c>
      <c r="N6624" s="7">
        <f>Sales_Data[[#This Row],[Gross Revenue]]-Sales_Data[[#This Row],[Discount Amount ]]</f>
        <v>693000</v>
      </c>
      <c r="O6624" s="7">
        <f>Sales_Data[[#This Row],[OrderQuantity]] *Sales_Data[[#This Row],[UnitCost]]</f>
        <v>504000</v>
      </c>
      <c r="P6624" s="7">
        <f>Sales_Data[[#This Row],[ItemCost]] +Sales_Data[[#This Row],[ShippingCost]]</f>
        <v>504424.34</v>
      </c>
      <c r="Q6624" s="7">
        <f>Sales_Data[[#This Row],[Gross Revenue]]-Sales_Data[[#This Row],[TotalFinancialCost]]</f>
        <v>195575.65999999997</v>
      </c>
      <c r="R6624" s="7">
        <f>Sales_Data[[#This Row],[Actul Bill Amount]]-Sales_Data[[#This Row],[ShippingCost]]</f>
        <v>692575.66</v>
      </c>
      <c r="S6624">
        <v>470</v>
      </c>
      <c r="T6624">
        <v>424.34</v>
      </c>
      <c r="U6624" t="s">
        <v>60</v>
      </c>
      <c r="V6624">
        <v>18000</v>
      </c>
      <c r="W6624" t="s">
        <v>38</v>
      </c>
      <c r="X6624" t="str">
        <f t="shared" si="207"/>
        <v>Kolkata</v>
      </c>
    </row>
    <row r="6625" spans="1:24" x14ac:dyDescent="0.4">
      <c r="A6625">
        <v>106624</v>
      </c>
      <c r="B6625" s="5">
        <v>45750.85833333333</v>
      </c>
      <c r="C6625" s="3" t="str">
        <f>TEXT(Sales_Data[[#This Row],[OrderDate]],"mmmm")</f>
        <v>April</v>
      </c>
      <c r="D6625" s="3" t="str">
        <f t="shared" si="206"/>
        <v>2025</v>
      </c>
      <c r="E6625" t="s">
        <v>19</v>
      </c>
      <c r="F6625" t="s">
        <v>55</v>
      </c>
      <c r="G6625" t="s">
        <v>29</v>
      </c>
      <c r="H6625" t="s">
        <v>20</v>
      </c>
      <c r="I6625" t="s">
        <v>100</v>
      </c>
      <c r="J6625">
        <v>3</v>
      </c>
      <c r="K6625">
        <v>600</v>
      </c>
      <c r="L6625" s="7">
        <f>Sales_Data[[#This Row],[OrderQuantity]] *Sales_Data[[#This Row],[UnitPrice]]</f>
        <v>1800</v>
      </c>
      <c r="M6625" s="7">
        <f>Sales_Data[[#This Row],[UnitPrice]]-Sales_Data[[#This Row],[UnitCost]]</f>
        <v>250</v>
      </c>
      <c r="N6625" s="7">
        <f>Sales_Data[[#This Row],[Gross Revenue]]-Sales_Data[[#This Row],[Discount Amount ]]</f>
        <v>1550</v>
      </c>
      <c r="O6625" s="7">
        <f>Sales_Data[[#This Row],[OrderQuantity]] *Sales_Data[[#This Row],[UnitCost]]</f>
        <v>1050</v>
      </c>
      <c r="P6625" s="7">
        <f>Sales_Data[[#This Row],[ItemCost]] +Sales_Data[[#This Row],[ShippingCost]]</f>
        <v>1284.8600000000001</v>
      </c>
      <c r="Q6625" s="7">
        <f>Sales_Data[[#This Row],[Gross Revenue]]-Sales_Data[[#This Row],[TotalFinancialCost]]</f>
        <v>515.13999999999987</v>
      </c>
      <c r="R6625" s="7">
        <f>Sales_Data[[#This Row],[Actul Bill Amount]]-Sales_Data[[#This Row],[ShippingCost]]</f>
        <v>1315.1399999999999</v>
      </c>
      <c r="S6625">
        <v>394</v>
      </c>
      <c r="T6625">
        <v>234.86</v>
      </c>
      <c r="U6625" t="s">
        <v>57</v>
      </c>
      <c r="V6625">
        <v>350</v>
      </c>
      <c r="W6625" t="s">
        <v>22</v>
      </c>
      <c r="X6625" t="str">
        <f t="shared" si="207"/>
        <v>Nagpur</v>
      </c>
    </row>
    <row r="6626" spans="1:24" x14ac:dyDescent="0.4">
      <c r="A6626">
        <v>106625</v>
      </c>
      <c r="B6626" s="5">
        <v>45997.517361111109</v>
      </c>
      <c r="C6626" s="3" t="str">
        <f>TEXT(Sales_Data[[#This Row],[OrderDate]],"mmmm")</f>
        <v>December</v>
      </c>
      <c r="D6626" s="3" t="str">
        <f t="shared" si="206"/>
        <v>2025</v>
      </c>
      <c r="E6626" t="s">
        <v>23</v>
      </c>
      <c r="F6626" t="s">
        <v>46</v>
      </c>
      <c r="G6626" t="s">
        <v>31</v>
      </c>
      <c r="H6626" t="s">
        <v>20</v>
      </c>
      <c r="I6626" t="s">
        <v>100</v>
      </c>
      <c r="J6626">
        <v>37</v>
      </c>
      <c r="K6626">
        <v>15000</v>
      </c>
      <c r="L6626" s="7">
        <f>Sales_Data[[#This Row],[OrderQuantity]] *Sales_Data[[#This Row],[UnitPrice]]</f>
        <v>555000</v>
      </c>
      <c r="M6626" s="7">
        <f>Sales_Data[[#This Row],[UnitPrice]]-Sales_Data[[#This Row],[UnitCost]]</f>
        <v>5500</v>
      </c>
      <c r="N6626" s="7">
        <f>Sales_Data[[#This Row],[Gross Revenue]]-Sales_Data[[#This Row],[Discount Amount ]]</f>
        <v>549500</v>
      </c>
      <c r="O6626" s="7">
        <f>Sales_Data[[#This Row],[OrderQuantity]] *Sales_Data[[#This Row],[UnitCost]]</f>
        <v>351500</v>
      </c>
      <c r="P6626" s="7">
        <f>Sales_Data[[#This Row],[ItemCost]] +Sales_Data[[#This Row],[ShippingCost]]</f>
        <v>351871.62</v>
      </c>
      <c r="Q6626" s="7">
        <f>Sales_Data[[#This Row],[Gross Revenue]]-Sales_Data[[#This Row],[TotalFinancialCost]]</f>
        <v>203128.38</v>
      </c>
      <c r="R6626" s="7">
        <f>Sales_Data[[#This Row],[Actul Bill Amount]]-Sales_Data[[#This Row],[ShippingCost]]</f>
        <v>549128.38</v>
      </c>
      <c r="S6626">
        <v>689</v>
      </c>
      <c r="T6626">
        <v>371.62</v>
      </c>
      <c r="U6626" t="s">
        <v>53</v>
      </c>
      <c r="V6626">
        <v>9500</v>
      </c>
      <c r="W6626" t="s">
        <v>22</v>
      </c>
      <c r="X6626" t="str">
        <f t="shared" si="207"/>
        <v>Nagpur</v>
      </c>
    </row>
    <row r="6627" spans="1:24" x14ac:dyDescent="0.4">
      <c r="A6627">
        <v>106626</v>
      </c>
      <c r="B6627" s="5">
        <v>45742.464583333334</v>
      </c>
      <c r="C6627" s="3" t="str">
        <f>TEXT(Sales_Data[[#This Row],[OrderDate]],"mmmm")</f>
        <v>March</v>
      </c>
      <c r="D6627" s="3" t="str">
        <f t="shared" si="206"/>
        <v>2025</v>
      </c>
      <c r="E6627" t="s">
        <v>42</v>
      </c>
      <c r="F6627" t="s">
        <v>40</v>
      </c>
      <c r="G6627" t="s">
        <v>15</v>
      </c>
      <c r="H6627" t="s">
        <v>25</v>
      </c>
      <c r="I6627" t="s">
        <v>100</v>
      </c>
      <c r="J6627">
        <v>99</v>
      </c>
      <c r="K6627">
        <v>1500</v>
      </c>
      <c r="L6627" s="7">
        <f>Sales_Data[[#This Row],[OrderQuantity]] *Sales_Data[[#This Row],[UnitPrice]]</f>
        <v>148500</v>
      </c>
      <c r="M6627" s="7">
        <f>Sales_Data[[#This Row],[UnitPrice]]-Sales_Data[[#This Row],[UnitCost]]</f>
        <v>700</v>
      </c>
      <c r="N6627" s="7">
        <f>Sales_Data[[#This Row],[Gross Revenue]]-Sales_Data[[#This Row],[Discount Amount ]]</f>
        <v>147800</v>
      </c>
      <c r="O6627" s="7">
        <f>Sales_Data[[#This Row],[OrderQuantity]] *Sales_Data[[#This Row],[UnitCost]]</f>
        <v>79200</v>
      </c>
      <c r="P6627" s="7">
        <f>Sales_Data[[#This Row],[ItemCost]] +Sales_Data[[#This Row],[ShippingCost]]</f>
        <v>80130.42</v>
      </c>
      <c r="Q6627" s="7">
        <f>Sales_Data[[#This Row],[Gross Revenue]]-Sales_Data[[#This Row],[TotalFinancialCost]]</f>
        <v>68369.58</v>
      </c>
      <c r="R6627" s="7">
        <f>Sales_Data[[#This Row],[Actul Bill Amount]]-Sales_Data[[#This Row],[ShippingCost]]</f>
        <v>146869.57999999999</v>
      </c>
      <c r="S6627">
        <v>365</v>
      </c>
      <c r="T6627">
        <v>930.42</v>
      </c>
      <c r="U6627" t="s">
        <v>52</v>
      </c>
      <c r="V6627">
        <v>800</v>
      </c>
      <c r="W6627" t="s">
        <v>27</v>
      </c>
      <c r="X6627" t="str">
        <f t="shared" si="207"/>
        <v>Mumbai</v>
      </c>
    </row>
    <row r="6628" spans="1:24" x14ac:dyDescent="0.4">
      <c r="A6628">
        <v>106627</v>
      </c>
      <c r="B6628" s="5">
        <v>45902.71875</v>
      </c>
      <c r="C6628" s="3" t="str">
        <f>TEXT(Sales_Data[[#This Row],[OrderDate]],"mmmm")</f>
        <v>September</v>
      </c>
      <c r="D6628" s="3" t="str">
        <f t="shared" si="206"/>
        <v>2025</v>
      </c>
      <c r="E6628" t="s">
        <v>48</v>
      </c>
      <c r="F6628" t="s">
        <v>35</v>
      </c>
      <c r="G6628" t="s">
        <v>29</v>
      </c>
      <c r="H6628" t="s">
        <v>25</v>
      </c>
      <c r="I6628" t="s">
        <v>100</v>
      </c>
      <c r="J6628">
        <v>90</v>
      </c>
      <c r="K6628">
        <v>12000</v>
      </c>
      <c r="L6628" s="7">
        <f>Sales_Data[[#This Row],[OrderQuantity]] *Sales_Data[[#This Row],[UnitPrice]]</f>
        <v>1080000</v>
      </c>
      <c r="M6628" s="7">
        <f>Sales_Data[[#This Row],[UnitPrice]]-Sales_Data[[#This Row],[UnitCost]]</f>
        <v>4000</v>
      </c>
      <c r="N6628" s="7">
        <f>Sales_Data[[#This Row],[Gross Revenue]]-Sales_Data[[#This Row],[Discount Amount ]]</f>
        <v>1076000</v>
      </c>
      <c r="O6628" s="7">
        <f>Sales_Data[[#This Row],[OrderQuantity]] *Sales_Data[[#This Row],[UnitCost]]</f>
        <v>720000</v>
      </c>
      <c r="P6628" s="7">
        <f>Sales_Data[[#This Row],[ItemCost]] +Sales_Data[[#This Row],[ShippingCost]]</f>
        <v>720877.28</v>
      </c>
      <c r="Q6628" s="7">
        <f>Sales_Data[[#This Row],[Gross Revenue]]-Sales_Data[[#This Row],[TotalFinancialCost]]</f>
        <v>359122.72</v>
      </c>
      <c r="R6628" s="7">
        <f>Sales_Data[[#This Row],[Actul Bill Amount]]-Sales_Data[[#This Row],[ShippingCost]]</f>
        <v>1075122.72</v>
      </c>
      <c r="S6628">
        <v>603</v>
      </c>
      <c r="T6628">
        <v>877.28</v>
      </c>
      <c r="U6628" t="s">
        <v>36</v>
      </c>
      <c r="V6628">
        <v>8000</v>
      </c>
      <c r="W6628" t="s">
        <v>27</v>
      </c>
      <c r="X6628" t="str">
        <f t="shared" si="207"/>
        <v>Mumbai</v>
      </c>
    </row>
    <row r="6629" spans="1:24" x14ac:dyDescent="0.4">
      <c r="A6629">
        <v>106628</v>
      </c>
      <c r="B6629" s="5">
        <v>45679.875</v>
      </c>
      <c r="C6629" s="3" t="str">
        <f>TEXT(Sales_Data[[#This Row],[OrderDate]],"mmmm")</f>
        <v>January</v>
      </c>
      <c r="D6629" s="3" t="str">
        <f t="shared" si="206"/>
        <v>2025</v>
      </c>
      <c r="E6629" t="s">
        <v>23</v>
      </c>
      <c r="F6629" t="s">
        <v>46</v>
      </c>
      <c r="G6629" t="s">
        <v>15</v>
      </c>
      <c r="H6629" t="s">
        <v>16</v>
      </c>
      <c r="I6629" t="s">
        <v>100</v>
      </c>
      <c r="J6629">
        <v>36</v>
      </c>
      <c r="K6629">
        <v>4500</v>
      </c>
      <c r="L6629" s="7">
        <f>Sales_Data[[#This Row],[OrderQuantity]] *Sales_Data[[#This Row],[UnitPrice]]</f>
        <v>162000</v>
      </c>
      <c r="M6629" s="7">
        <f>Sales_Data[[#This Row],[UnitPrice]]-Sales_Data[[#This Row],[UnitCost]]</f>
        <v>1700</v>
      </c>
      <c r="N6629" s="7">
        <f>Sales_Data[[#This Row],[Gross Revenue]]-Sales_Data[[#This Row],[Discount Amount ]]</f>
        <v>160300</v>
      </c>
      <c r="O6629" s="7">
        <f>Sales_Data[[#This Row],[OrderQuantity]] *Sales_Data[[#This Row],[UnitCost]]</f>
        <v>100800</v>
      </c>
      <c r="P6629" s="7">
        <f>Sales_Data[[#This Row],[ItemCost]] +Sales_Data[[#This Row],[ShippingCost]]</f>
        <v>101834.46</v>
      </c>
      <c r="Q6629" s="7">
        <f>Sales_Data[[#This Row],[Gross Revenue]]-Sales_Data[[#This Row],[TotalFinancialCost]]</f>
        <v>60165.539999999994</v>
      </c>
      <c r="R6629" s="7">
        <f>Sales_Data[[#This Row],[Actul Bill Amount]]-Sales_Data[[#This Row],[ShippingCost]]</f>
        <v>159265.54</v>
      </c>
      <c r="S6629">
        <v>732</v>
      </c>
      <c r="T6629">
        <v>1034.46</v>
      </c>
      <c r="U6629" t="s">
        <v>47</v>
      </c>
      <c r="V6629">
        <v>2800</v>
      </c>
      <c r="W6629" t="s">
        <v>18</v>
      </c>
      <c r="X6629" t="str">
        <f t="shared" si="207"/>
        <v>Bengaluru</v>
      </c>
    </row>
    <row r="6630" spans="1:24" x14ac:dyDescent="0.4">
      <c r="A6630">
        <v>106629</v>
      </c>
      <c r="B6630" s="5">
        <v>45948.730555555558</v>
      </c>
      <c r="C6630" s="3" t="str">
        <f>TEXT(Sales_Data[[#This Row],[OrderDate]],"mmmm")</f>
        <v>October</v>
      </c>
      <c r="D6630" s="3" t="str">
        <f t="shared" si="206"/>
        <v>2025</v>
      </c>
      <c r="E6630" t="s">
        <v>23</v>
      </c>
      <c r="F6630" t="s">
        <v>43</v>
      </c>
      <c r="G6630" t="s">
        <v>15</v>
      </c>
      <c r="H6630" t="s">
        <v>32</v>
      </c>
      <c r="I6630" t="s">
        <v>100</v>
      </c>
      <c r="J6630">
        <v>50</v>
      </c>
      <c r="K6630">
        <v>2800</v>
      </c>
      <c r="L6630" s="7">
        <f>Sales_Data[[#This Row],[OrderQuantity]] *Sales_Data[[#This Row],[UnitPrice]]</f>
        <v>140000</v>
      </c>
      <c r="M6630" s="7">
        <f>Sales_Data[[#This Row],[UnitPrice]]-Sales_Data[[#This Row],[UnitCost]]</f>
        <v>1300</v>
      </c>
      <c r="N6630" s="7">
        <f>Sales_Data[[#This Row],[Gross Revenue]]-Sales_Data[[#This Row],[Discount Amount ]]</f>
        <v>138700</v>
      </c>
      <c r="O6630" s="7">
        <f>Sales_Data[[#This Row],[OrderQuantity]] *Sales_Data[[#This Row],[UnitCost]]</f>
        <v>75000</v>
      </c>
      <c r="P6630" s="7">
        <f>Sales_Data[[#This Row],[ItemCost]] +Sales_Data[[#This Row],[ShippingCost]]</f>
        <v>75683.240000000005</v>
      </c>
      <c r="Q6630" s="7">
        <f>Sales_Data[[#This Row],[Gross Revenue]]-Sales_Data[[#This Row],[TotalFinancialCost]]</f>
        <v>64316.759999999995</v>
      </c>
      <c r="R6630" s="7">
        <f>Sales_Data[[#This Row],[Actul Bill Amount]]-Sales_Data[[#This Row],[ShippingCost]]</f>
        <v>138016.76</v>
      </c>
      <c r="S6630">
        <v>761</v>
      </c>
      <c r="T6630">
        <v>683.24</v>
      </c>
      <c r="U6630" t="s">
        <v>61</v>
      </c>
      <c r="V6630">
        <v>1500</v>
      </c>
      <c r="W6630" t="s">
        <v>33</v>
      </c>
      <c r="X6630" t="str">
        <f t="shared" si="207"/>
        <v>Delhi</v>
      </c>
    </row>
    <row r="6631" spans="1:24" x14ac:dyDescent="0.4">
      <c r="A6631">
        <v>106630</v>
      </c>
      <c r="B6631" s="5">
        <v>45929.398611111108</v>
      </c>
      <c r="C6631" s="3" t="str">
        <f>TEXT(Sales_Data[[#This Row],[OrderDate]],"mmmm")</f>
        <v>September</v>
      </c>
      <c r="D6631" s="3" t="str">
        <f t="shared" si="206"/>
        <v>2025</v>
      </c>
      <c r="E6631" t="s">
        <v>13</v>
      </c>
      <c r="F6631" t="s">
        <v>40</v>
      </c>
      <c r="G6631" t="s">
        <v>31</v>
      </c>
      <c r="H6631" t="s">
        <v>32</v>
      </c>
      <c r="I6631" t="s">
        <v>100</v>
      </c>
      <c r="J6631">
        <v>47</v>
      </c>
      <c r="K6631">
        <v>1500</v>
      </c>
      <c r="L6631" s="7">
        <f>Sales_Data[[#This Row],[OrderQuantity]] *Sales_Data[[#This Row],[UnitPrice]]</f>
        <v>70500</v>
      </c>
      <c r="M6631" s="7">
        <f>Sales_Data[[#This Row],[UnitPrice]]-Sales_Data[[#This Row],[UnitCost]]</f>
        <v>700</v>
      </c>
      <c r="N6631" s="7">
        <f>Sales_Data[[#This Row],[Gross Revenue]]-Sales_Data[[#This Row],[Discount Amount ]]</f>
        <v>69800</v>
      </c>
      <c r="O6631" s="7">
        <f>Sales_Data[[#This Row],[OrderQuantity]] *Sales_Data[[#This Row],[UnitCost]]</f>
        <v>37600</v>
      </c>
      <c r="P6631" s="7">
        <f>Sales_Data[[#This Row],[ItemCost]] +Sales_Data[[#This Row],[ShippingCost]]</f>
        <v>38436.74</v>
      </c>
      <c r="Q6631" s="7">
        <f>Sales_Data[[#This Row],[Gross Revenue]]-Sales_Data[[#This Row],[TotalFinancialCost]]</f>
        <v>32063.260000000002</v>
      </c>
      <c r="R6631" s="7">
        <f>Sales_Data[[#This Row],[Actul Bill Amount]]-Sales_Data[[#This Row],[ShippingCost]]</f>
        <v>68963.259999999995</v>
      </c>
      <c r="S6631">
        <v>851</v>
      </c>
      <c r="T6631">
        <v>836.74</v>
      </c>
      <c r="U6631" t="s">
        <v>52</v>
      </c>
      <c r="V6631">
        <v>800</v>
      </c>
      <c r="W6631" t="s">
        <v>33</v>
      </c>
      <c r="X6631" t="str">
        <f t="shared" si="207"/>
        <v>Delhi</v>
      </c>
    </row>
    <row r="6632" spans="1:24" x14ac:dyDescent="0.4">
      <c r="A6632">
        <v>106631</v>
      </c>
      <c r="B6632" s="5">
        <v>45963.043749999997</v>
      </c>
      <c r="C6632" s="3" t="str">
        <f>TEXT(Sales_Data[[#This Row],[OrderDate]],"mmmm")</f>
        <v>November</v>
      </c>
      <c r="D6632" s="3" t="str">
        <f t="shared" si="206"/>
        <v>2025</v>
      </c>
      <c r="E6632" t="s">
        <v>34</v>
      </c>
      <c r="F6632" t="s">
        <v>14</v>
      </c>
      <c r="G6632" t="s">
        <v>15</v>
      </c>
      <c r="H6632" t="s">
        <v>16</v>
      </c>
      <c r="I6632" t="s">
        <v>100</v>
      </c>
      <c r="J6632">
        <v>71</v>
      </c>
      <c r="K6632">
        <v>3200</v>
      </c>
      <c r="L6632" s="7">
        <f>Sales_Data[[#This Row],[OrderQuantity]] *Sales_Data[[#This Row],[UnitPrice]]</f>
        <v>227200</v>
      </c>
      <c r="M6632" s="7">
        <f>Sales_Data[[#This Row],[UnitPrice]]-Sales_Data[[#This Row],[UnitCost]]</f>
        <v>1200</v>
      </c>
      <c r="N6632" s="7">
        <f>Sales_Data[[#This Row],[Gross Revenue]]-Sales_Data[[#This Row],[Discount Amount ]]</f>
        <v>226000</v>
      </c>
      <c r="O6632" s="7">
        <f>Sales_Data[[#This Row],[OrderQuantity]] *Sales_Data[[#This Row],[UnitCost]]</f>
        <v>142000</v>
      </c>
      <c r="P6632" s="7">
        <f>Sales_Data[[#This Row],[ItemCost]] +Sales_Data[[#This Row],[ShippingCost]]</f>
        <v>143453.24</v>
      </c>
      <c r="Q6632" s="7">
        <f>Sales_Data[[#This Row],[Gross Revenue]]-Sales_Data[[#This Row],[TotalFinancialCost]]</f>
        <v>83746.760000000009</v>
      </c>
      <c r="R6632" s="7">
        <f>Sales_Data[[#This Row],[Actul Bill Amount]]-Sales_Data[[#This Row],[ShippingCost]]</f>
        <v>224546.76</v>
      </c>
      <c r="S6632">
        <v>453</v>
      </c>
      <c r="T6632">
        <v>1453.24</v>
      </c>
      <c r="U6632" t="s">
        <v>17</v>
      </c>
      <c r="V6632">
        <v>2000</v>
      </c>
      <c r="W6632" t="s">
        <v>18</v>
      </c>
      <c r="X6632" t="str">
        <f t="shared" si="207"/>
        <v>Bengaluru</v>
      </c>
    </row>
    <row r="6633" spans="1:24" x14ac:dyDescent="0.4">
      <c r="A6633">
        <v>106632</v>
      </c>
      <c r="B6633" s="5">
        <v>45779.782638888886</v>
      </c>
      <c r="C6633" s="3" t="str">
        <f>TEXT(Sales_Data[[#This Row],[OrderDate]],"mmmm")</f>
        <v>May</v>
      </c>
      <c r="D6633" s="3" t="str">
        <f t="shared" si="206"/>
        <v>2025</v>
      </c>
      <c r="E6633" t="s">
        <v>48</v>
      </c>
      <c r="F6633" t="s">
        <v>35</v>
      </c>
      <c r="G6633" t="s">
        <v>31</v>
      </c>
      <c r="H6633" t="s">
        <v>20</v>
      </c>
      <c r="I6633" t="s">
        <v>100</v>
      </c>
      <c r="J6633">
        <v>96</v>
      </c>
      <c r="K6633">
        <v>12000</v>
      </c>
      <c r="L6633" s="7">
        <f>Sales_Data[[#This Row],[OrderQuantity]] *Sales_Data[[#This Row],[UnitPrice]]</f>
        <v>1152000</v>
      </c>
      <c r="M6633" s="7">
        <f>Sales_Data[[#This Row],[UnitPrice]]-Sales_Data[[#This Row],[UnitCost]]</f>
        <v>4000</v>
      </c>
      <c r="N6633" s="7">
        <f>Sales_Data[[#This Row],[Gross Revenue]]-Sales_Data[[#This Row],[Discount Amount ]]</f>
        <v>1148000</v>
      </c>
      <c r="O6633" s="7">
        <f>Sales_Data[[#This Row],[OrderQuantity]] *Sales_Data[[#This Row],[UnitCost]]</f>
        <v>768000</v>
      </c>
      <c r="P6633" s="7">
        <f>Sales_Data[[#This Row],[ItemCost]] +Sales_Data[[#This Row],[ShippingCost]]</f>
        <v>768285.1</v>
      </c>
      <c r="Q6633" s="7">
        <f>Sales_Data[[#This Row],[Gross Revenue]]-Sales_Data[[#This Row],[TotalFinancialCost]]</f>
        <v>383714.9</v>
      </c>
      <c r="R6633" s="7">
        <f>Sales_Data[[#This Row],[Actul Bill Amount]]-Sales_Data[[#This Row],[ShippingCost]]</f>
        <v>1147714.8999999999</v>
      </c>
      <c r="S6633">
        <v>1044</v>
      </c>
      <c r="T6633">
        <v>285.10000000000002</v>
      </c>
      <c r="U6633" t="s">
        <v>36</v>
      </c>
      <c r="V6633">
        <v>8000</v>
      </c>
      <c r="W6633" t="s">
        <v>22</v>
      </c>
      <c r="X6633" t="str">
        <f t="shared" si="207"/>
        <v>Nagpur</v>
      </c>
    </row>
    <row r="6634" spans="1:24" x14ac:dyDescent="0.4">
      <c r="A6634">
        <v>106633</v>
      </c>
      <c r="B6634" s="5">
        <v>45785.849305555559</v>
      </c>
      <c r="C6634" s="3" t="str">
        <f>TEXT(Sales_Data[[#This Row],[OrderDate]],"mmmm")</f>
        <v>May</v>
      </c>
      <c r="D6634" s="3" t="str">
        <f t="shared" si="206"/>
        <v>2025</v>
      </c>
      <c r="E6634" t="s">
        <v>39</v>
      </c>
      <c r="F6634" t="s">
        <v>24</v>
      </c>
      <c r="G6634" t="s">
        <v>31</v>
      </c>
      <c r="H6634" t="s">
        <v>16</v>
      </c>
      <c r="I6634" t="s">
        <v>100</v>
      </c>
      <c r="J6634">
        <v>50</v>
      </c>
      <c r="K6634">
        <v>25000</v>
      </c>
      <c r="L6634" s="7">
        <f>Sales_Data[[#This Row],[OrderQuantity]] *Sales_Data[[#This Row],[UnitPrice]]</f>
        <v>1250000</v>
      </c>
      <c r="M6634" s="7">
        <f>Sales_Data[[#This Row],[UnitPrice]]-Sales_Data[[#This Row],[UnitCost]]</f>
        <v>7000</v>
      </c>
      <c r="N6634" s="7">
        <f>Sales_Data[[#This Row],[Gross Revenue]]-Sales_Data[[#This Row],[Discount Amount ]]</f>
        <v>1243000</v>
      </c>
      <c r="O6634" s="7">
        <f>Sales_Data[[#This Row],[OrderQuantity]] *Sales_Data[[#This Row],[UnitCost]]</f>
        <v>900000</v>
      </c>
      <c r="P6634" s="7">
        <f>Sales_Data[[#This Row],[ItemCost]] +Sales_Data[[#This Row],[ShippingCost]]</f>
        <v>900799.18</v>
      </c>
      <c r="Q6634" s="7">
        <f>Sales_Data[[#This Row],[Gross Revenue]]-Sales_Data[[#This Row],[TotalFinancialCost]]</f>
        <v>349200.81999999995</v>
      </c>
      <c r="R6634" s="7">
        <f>Sales_Data[[#This Row],[Actul Bill Amount]]-Sales_Data[[#This Row],[ShippingCost]]</f>
        <v>1242200.82</v>
      </c>
      <c r="S6634">
        <v>312</v>
      </c>
      <c r="T6634">
        <v>799.18</v>
      </c>
      <c r="U6634" t="s">
        <v>60</v>
      </c>
      <c r="V6634">
        <v>18000</v>
      </c>
      <c r="W6634" t="s">
        <v>18</v>
      </c>
      <c r="X6634" t="str">
        <f t="shared" si="207"/>
        <v>Bengaluru</v>
      </c>
    </row>
    <row r="6635" spans="1:24" x14ac:dyDescent="0.4">
      <c r="A6635">
        <v>106634</v>
      </c>
      <c r="B6635" s="5">
        <v>45770.551388888889</v>
      </c>
      <c r="C6635" s="3" t="str">
        <f>TEXT(Sales_Data[[#This Row],[OrderDate]],"mmmm")</f>
        <v>April</v>
      </c>
      <c r="D6635" s="3" t="str">
        <f t="shared" si="206"/>
        <v>2025</v>
      </c>
      <c r="E6635" t="s">
        <v>34</v>
      </c>
      <c r="F6635" t="s">
        <v>14</v>
      </c>
      <c r="G6635" t="s">
        <v>31</v>
      </c>
      <c r="H6635" t="s">
        <v>32</v>
      </c>
      <c r="I6635" t="s">
        <v>100</v>
      </c>
      <c r="J6635">
        <v>34</v>
      </c>
      <c r="K6635">
        <v>3200</v>
      </c>
      <c r="L6635" s="7">
        <f>Sales_Data[[#This Row],[OrderQuantity]] *Sales_Data[[#This Row],[UnitPrice]]</f>
        <v>108800</v>
      </c>
      <c r="M6635" s="7">
        <f>Sales_Data[[#This Row],[UnitPrice]]-Sales_Data[[#This Row],[UnitCost]]</f>
        <v>1200</v>
      </c>
      <c r="N6635" s="7">
        <f>Sales_Data[[#This Row],[Gross Revenue]]-Sales_Data[[#This Row],[Discount Amount ]]</f>
        <v>107600</v>
      </c>
      <c r="O6635" s="7">
        <f>Sales_Data[[#This Row],[OrderQuantity]] *Sales_Data[[#This Row],[UnitCost]]</f>
        <v>68000</v>
      </c>
      <c r="P6635" s="7">
        <f>Sales_Data[[#This Row],[ItemCost]] +Sales_Data[[#This Row],[ShippingCost]]</f>
        <v>68929.66</v>
      </c>
      <c r="Q6635" s="7">
        <f>Sales_Data[[#This Row],[Gross Revenue]]-Sales_Data[[#This Row],[TotalFinancialCost]]</f>
        <v>39870.339999999997</v>
      </c>
      <c r="R6635" s="7">
        <f>Sales_Data[[#This Row],[Actul Bill Amount]]-Sales_Data[[#This Row],[ShippingCost]]</f>
        <v>106670.34</v>
      </c>
      <c r="S6635">
        <v>1109</v>
      </c>
      <c r="T6635">
        <v>929.66</v>
      </c>
      <c r="U6635" t="s">
        <v>17</v>
      </c>
      <c r="V6635">
        <v>2000</v>
      </c>
      <c r="W6635" t="s">
        <v>33</v>
      </c>
      <c r="X6635" t="str">
        <f t="shared" si="207"/>
        <v>Delhi</v>
      </c>
    </row>
    <row r="6636" spans="1:24" x14ac:dyDescent="0.4">
      <c r="A6636">
        <v>106635</v>
      </c>
      <c r="B6636" s="5">
        <v>45930.75277777778</v>
      </c>
      <c r="C6636" s="3" t="str">
        <f>TEXT(Sales_Data[[#This Row],[OrderDate]],"mmmm")</f>
        <v>September</v>
      </c>
      <c r="D6636" s="3" t="str">
        <f t="shared" si="206"/>
        <v>2025</v>
      </c>
      <c r="E6636" t="s">
        <v>34</v>
      </c>
      <c r="F6636" t="s">
        <v>35</v>
      </c>
      <c r="G6636" t="s">
        <v>15</v>
      </c>
      <c r="H6636" t="s">
        <v>37</v>
      </c>
      <c r="I6636" t="s">
        <v>100</v>
      </c>
      <c r="J6636">
        <v>99</v>
      </c>
      <c r="K6636">
        <v>12000</v>
      </c>
      <c r="L6636" s="7">
        <f>Sales_Data[[#This Row],[OrderQuantity]] *Sales_Data[[#This Row],[UnitPrice]]</f>
        <v>1188000</v>
      </c>
      <c r="M6636" s="7">
        <f>Sales_Data[[#This Row],[UnitPrice]]-Sales_Data[[#This Row],[UnitCost]]</f>
        <v>4000</v>
      </c>
      <c r="N6636" s="7">
        <f>Sales_Data[[#This Row],[Gross Revenue]]-Sales_Data[[#This Row],[Discount Amount ]]</f>
        <v>1184000</v>
      </c>
      <c r="O6636" s="7">
        <f>Sales_Data[[#This Row],[OrderQuantity]] *Sales_Data[[#This Row],[UnitCost]]</f>
        <v>792000</v>
      </c>
      <c r="P6636" s="7">
        <f>Sales_Data[[#This Row],[ItemCost]] +Sales_Data[[#This Row],[ShippingCost]]</f>
        <v>792829.85</v>
      </c>
      <c r="Q6636" s="7">
        <f>Sales_Data[[#This Row],[Gross Revenue]]-Sales_Data[[#This Row],[TotalFinancialCost]]</f>
        <v>395170.15</v>
      </c>
      <c r="R6636" s="7">
        <f>Sales_Data[[#This Row],[Actul Bill Amount]]-Sales_Data[[#This Row],[ShippingCost]]</f>
        <v>1183170.1499999999</v>
      </c>
      <c r="S6636">
        <v>653</v>
      </c>
      <c r="T6636">
        <v>829.85</v>
      </c>
      <c r="U6636" t="s">
        <v>36</v>
      </c>
      <c r="V6636">
        <v>8000</v>
      </c>
      <c r="W6636" t="s">
        <v>38</v>
      </c>
      <c r="X6636" t="str">
        <f t="shared" si="207"/>
        <v>Kolkata</v>
      </c>
    </row>
    <row r="6637" spans="1:24" x14ac:dyDescent="0.4">
      <c r="A6637">
        <v>106636</v>
      </c>
      <c r="B6637" s="5">
        <v>45993.352083333331</v>
      </c>
      <c r="C6637" s="3" t="str">
        <f>TEXT(Sales_Data[[#This Row],[OrderDate]],"mmmm")</f>
        <v>December</v>
      </c>
      <c r="D6637" s="3" t="str">
        <f t="shared" si="206"/>
        <v>2025</v>
      </c>
      <c r="E6637" t="s">
        <v>19</v>
      </c>
      <c r="F6637" t="s">
        <v>46</v>
      </c>
      <c r="G6637" t="s">
        <v>15</v>
      </c>
      <c r="H6637" t="s">
        <v>20</v>
      </c>
      <c r="I6637" t="s">
        <v>100</v>
      </c>
      <c r="J6637">
        <v>95</v>
      </c>
      <c r="K6637">
        <v>15000</v>
      </c>
      <c r="L6637" s="7">
        <f>Sales_Data[[#This Row],[OrderQuantity]] *Sales_Data[[#This Row],[UnitPrice]]</f>
        <v>1425000</v>
      </c>
      <c r="M6637" s="7">
        <f>Sales_Data[[#This Row],[UnitPrice]]-Sales_Data[[#This Row],[UnitCost]]</f>
        <v>5500</v>
      </c>
      <c r="N6637" s="7">
        <f>Sales_Data[[#This Row],[Gross Revenue]]-Sales_Data[[#This Row],[Discount Amount ]]</f>
        <v>1419500</v>
      </c>
      <c r="O6637" s="7">
        <f>Sales_Data[[#This Row],[OrderQuantity]] *Sales_Data[[#This Row],[UnitCost]]</f>
        <v>902500</v>
      </c>
      <c r="P6637" s="7">
        <f>Sales_Data[[#This Row],[ItemCost]] +Sales_Data[[#This Row],[ShippingCost]]</f>
        <v>903421.41</v>
      </c>
      <c r="Q6637" s="7">
        <f>Sales_Data[[#This Row],[Gross Revenue]]-Sales_Data[[#This Row],[TotalFinancialCost]]</f>
        <v>521578.58999999997</v>
      </c>
      <c r="R6637" s="7">
        <f>Sales_Data[[#This Row],[Actul Bill Amount]]-Sales_Data[[#This Row],[ShippingCost]]</f>
        <v>1418578.59</v>
      </c>
      <c r="S6637">
        <v>333</v>
      </c>
      <c r="T6637">
        <v>921.41</v>
      </c>
      <c r="U6637" t="s">
        <v>53</v>
      </c>
      <c r="V6637">
        <v>9500</v>
      </c>
      <c r="W6637" t="s">
        <v>22</v>
      </c>
      <c r="X6637" t="str">
        <f t="shared" si="207"/>
        <v>Nagpur</v>
      </c>
    </row>
    <row r="6638" spans="1:24" x14ac:dyDescent="0.4">
      <c r="A6638">
        <v>106637</v>
      </c>
      <c r="B6638" s="5">
        <v>45787.831250000003</v>
      </c>
      <c r="C6638" s="3" t="str">
        <f>TEXT(Sales_Data[[#This Row],[OrderDate]],"mmmm")</f>
        <v>May</v>
      </c>
      <c r="D6638" s="3" t="str">
        <f t="shared" si="206"/>
        <v>2025</v>
      </c>
      <c r="E6638" t="s">
        <v>34</v>
      </c>
      <c r="F6638" t="s">
        <v>40</v>
      </c>
      <c r="G6638" t="s">
        <v>31</v>
      </c>
      <c r="H6638" t="s">
        <v>37</v>
      </c>
      <c r="I6638" t="s">
        <v>100</v>
      </c>
      <c r="J6638">
        <v>57</v>
      </c>
      <c r="K6638">
        <v>5500</v>
      </c>
      <c r="L6638" s="7">
        <f>Sales_Data[[#This Row],[OrderQuantity]] *Sales_Data[[#This Row],[UnitPrice]]</f>
        <v>313500</v>
      </c>
      <c r="M6638" s="7">
        <f>Sales_Data[[#This Row],[UnitPrice]]-Sales_Data[[#This Row],[UnitCost]]</f>
        <v>2000</v>
      </c>
      <c r="N6638" s="7">
        <f>Sales_Data[[#This Row],[Gross Revenue]]-Sales_Data[[#This Row],[Discount Amount ]]</f>
        <v>311500</v>
      </c>
      <c r="O6638" s="7">
        <f>Sales_Data[[#This Row],[OrderQuantity]] *Sales_Data[[#This Row],[UnitCost]]</f>
        <v>199500</v>
      </c>
      <c r="P6638" s="7">
        <f>Sales_Data[[#This Row],[ItemCost]] +Sales_Data[[#This Row],[ShippingCost]]</f>
        <v>200015.22</v>
      </c>
      <c r="Q6638" s="7">
        <f>Sales_Data[[#This Row],[Gross Revenue]]-Sales_Data[[#This Row],[TotalFinancialCost]]</f>
        <v>113484.78</v>
      </c>
      <c r="R6638" s="7">
        <f>Sales_Data[[#This Row],[Actul Bill Amount]]-Sales_Data[[#This Row],[ShippingCost]]</f>
        <v>310984.78000000003</v>
      </c>
      <c r="S6638">
        <v>490</v>
      </c>
      <c r="T6638">
        <v>515.22</v>
      </c>
      <c r="U6638" t="s">
        <v>41</v>
      </c>
      <c r="V6638">
        <v>3500</v>
      </c>
      <c r="W6638" t="s">
        <v>38</v>
      </c>
      <c r="X6638" t="str">
        <f t="shared" si="207"/>
        <v>Kolkata</v>
      </c>
    </row>
    <row r="6639" spans="1:24" x14ac:dyDescent="0.4">
      <c r="A6639">
        <v>106638</v>
      </c>
      <c r="B6639" s="5">
        <v>45789.224999999999</v>
      </c>
      <c r="C6639" s="3" t="str">
        <f>TEXT(Sales_Data[[#This Row],[OrderDate]],"mmmm")</f>
        <v>May</v>
      </c>
      <c r="D6639" s="3" t="str">
        <f t="shared" si="206"/>
        <v>2025</v>
      </c>
      <c r="E6639" t="s">
        <v>23</v>
      </c>
      <c r="F6639" t="s">
        <v>14</v>
      </c>
      <c r="G6639" t="s">
        <v>31</v>
      </c>
      <c r="H6639" t="s">
        <v>37</v>
      </c>
      <c r="I6639" t="s">
        <v>100</v>
      </c>
      <c r="J6639">
        <v>36</v>
      </c>
      <c r="K6639">
        <v>6500</v>
      </c>
      <c r="L6639" s="7">
        <f>Sales_Data[[#This Row],[OrderQuantity]] *Sales_Data[[#This Row],[UnitPrice]]</f>
        <v>234000</v>
      </c>
      <c r="M6639" s="7">
        <f>Sales_Data[[#This Row],[UnitPrice]]-Sales_Data[[#This Row],[UnitCost]]</f>
        <v>2300</v>
      </c>
      <c r="N6639" s="7">
        <f>Sales_Data[[#This Row],[Gross Revenue]]-Sales_Data[[#This Row],[Discount Amount ]]</f>
        <v>231700</v>
      </c>
      <c r="O6639" s="7">
        <f>Sales_Data[[#This Row],[OrderQuantity]] *Sales_Data[[#This Row],[UnitCost]]</f>
        <v>151200</v>
      </c>
      <c r="P6639" s="7">
        <f>Sales_Data[[#This Row],[ItemCost]] +Sales_Data[[#This Row],[ShippingCost]]</f>
        <v>151534.81</v>
      </c>
      <c r="Q6639" s="7">
        <f>Sales_Data[[#This Row],[Gross Revenue]]-Sales_Data[[#This Row],[TotalFinancialCost]]</f>
        <v>82465.19</v>
      </c>
      <c r="R6639" s="7">
        <f>Sales_Data[[#This Row],[Actul Bill Amount]]-Sales_Data[[#This Row],[ShippingCost]]</f>
        <v>231365.19</v>
      </c>
      <c r="S6639">
        <v>910</v>
      </c>
      <c r="T6639">
        <v>334.81</v>
      </c>
      <c r="U6639" t="s">
        <v>21</v>
      </c>
      <c r="V6639">
        <v>4200</v>
      </c>
      <c r="W6639" t="s">
        <v>38</v>
      </c>
      <c r="X6639" t="str">
        <f t="shared" si="207"/>
        <v>Kolkata</v>
      </c>
    </row>
    <row r="6640" spans="1:24" x14ac:dyDescent="0.4">
      <c r="A6640">
        <v>106639</v>
      </c>
      <c r="B6640" s="5">
        <v>45742.713888888888</v>
      </c>
      <c r="C6640" s="3" t="str">
        <f>TEXT(Sales_Data[[#This Row],[OrderDate]],"mmmm")</f>
        <v>March</v>
      </c>
      <c r="D6640" s="3" t="str">
        <f t="shared" si="206"/>
        <v>2025</v>
      </c>
      <c r="E6640" t="s">
        <v>45</v>
      </c>
      <c r="F6640" t="s">
        <v>24</v>
      </c>
      <c r="G6640" t="s">
        <v>31</v>
      </c>
      <c r="H6640" t="s">
        <v>37</v>
      </c>
      <c r="I6640" t="s">
        <v>100</v>
      </c>
      <c r="J6640">
        <v>3</v>
      </c>
      <c r="K6640">
        <v>3500</v>
      </c>
      <c r="L6640" s="7">
        <f>Sales_Data[[#This Row],[OrderQuantity]] *Sales_Data[[#This Row],[UnitPrice]]</f>
        <v>10500</v>
      </c>
      <c r="M6640" s="7">
        <f>Sales_Data[[#This Row],[UnitPrice]]-Sales_Data[[#This Row],[UnitCost]]</f>
        <v>1300</v>
      </c>
      <c r="N6640" s="7">
        <f>Sales_Data[[#This Row],[Gross Revenue]]-Sales_Data[[#This Row],[Discount Amount ]]</f>
        <v>9200</v>
      </c>
      <c r="O6640" s="7">
        <f>Sales_Data[[#This Row],[OrderQuantity]] *Sales_Data[[#This Row],[UnitCost]]</f>
        <v>6600</v>
      </c>
      <c r="P6640" s="7">
        <f>Sales_Data[[#This Row],[ItemCost]] +Sales_Data[[#This Row],[ShippingCost]]</f>
        <v>7120.14</v>
      </c>
      <c r="Q6640" s="7">
        <f>Sales_Data[[#This Row],[Gross Revenue]]-Sales_Data[[#This Row],[TotalFinancialCost]]</f>
        <v>3379.8599999999997</v>
      </c>
      <c r="R6640" s="7">
        <f>Sales_Data[[#This Row],[Actul Bill Amount]]-Sales_Data[[#This Row],[ShippingCost]]</f>
        <v>8679.86</v>
      </c>
      <c r="S6640">
        <v>668</v>
      </c>
      <c r="T6640">
        <v>520.14</v>
      </c>
      <c r="U6640" t="s">
        <v>59</v>
      </c>
      <c r="V6640">
        <v>2200</v>
      </c>
      <c r="W6640" t="s">
        <v>38</v>
      </c>
      <c r="X6640" t="str">
        <f t="shared" si="207"/>
        <v>Kolkata</v>
      </c>
    </row>
    <row r="6641" spans="1:24" x14ac:dyDescent="0.4">
      <c r="A6641">
        <v>106640</v>
      </c>
      <c r="B6641" s="5">
        <v>46007.693749999999</v>
      </c>
      <c r="C6641" s="3" t="str">
        <f>TEXT(Sales_Data[[#This Row],[OrderDate]],"mmmm")</f>
        <v>December</v>
      </c>
      <c r="D6641" s="3" t="str">
        <f t="shared" si="206"/>
        <v>2025</v>
      </c>
      <c r="E6641" t="s">
        <v>42</v>
      </c>
      <c r="F6641" t="s">
        <v>46</v>
      </c>
      <c r="G6641" t="s">
        <v>31</v>
      </c>
      <c r="H6641" t="s">
        <v>37</v>
      </c>
      <c r="I6641" t="s">
        <v>100</v>
      </c>
      <c r="J6641">
        <v>3</v>
      </c>
      <c r="K6641">
        <v>15000</v>
      </c>
      <c r="L6641" s="7">
        <f>Sales_Data[[#This Row],[OrderQuantity]] *Sales_Data[[#This Row],[UnitPrice]]</f>
        <v>45000</v>
      </c>
      <c r="M6641" s="7">
        <f>Sales_Data[[#This Row],[UnitPrice]]-Sales_Data[[#This Row],[UnitCost]]</f>
        <v>5500</v>
      </c>
      <c r="N6641" s="7">
        <f>Sales_Data[[#This Row],[Gross Revenue]]-Sales_Data[[#This Row],[Discount Amount ]]</f>
        <v>39500</v>
      </c>
      <c r="O6641" s="7">
        <f>Sales_Data[[#This Row],[OrderQuantity]] *Sales_Data[[#This Row],[UnitCost]]</f>
        <v>28500</v>
      </c>
      <c r="P6641" s="7">
        <f>Sales_Data[[#This Row],[ItemCost]] +Sales_Data[[#This Row],[ShippingCost]]</f>
        <v>30772.65</v>
      </c>
      <c r="Q6641" s="7">
        <f>Sales_Data[[#This Row],[Gross Revenue]]-Sales_Data[[#This Row],[TotalFinancialCost]]</f>
        <v>14227.349999999999</v>
      </c>
      <c r="R6641" s="7">
        <f>Sales_Data[[#This Row],[Actul Bill Amount]]-Sales_Data[[#This Row],[ShippingCost]]</f>
        <v>37227.35</v>
      </c>
      <c r="S6641">
        <v>906</v>
      </c>
      <c r="T6641">
        <v>2272.65</v>
      </c>
      <c r="U6641" t="s">
        <v>53</v>
      </c>
      <c r="V6641">
        <v>9500</v>
      </c>
      <c r="W6641" t="s">
        <v>38</v>
      </c>
      <c r="X6641" t="str">
        <f t="shared" si="207"/>
        <v>Kolkata</v>
      </c>
    </row>
    <row r="6642" spans="1:24" x14ac:dyDescent="0.4">
      <c r="A6642">
        <v>106641</v>
      </c>
      <c r="B6642" s="5">
        <v>45738.708333333336</v>
      </c>
      <c r="C6642" s="3" t="str">
        <f>TEXT(Sales_Data[[#This Row],[OrderDate]],"mmmm")</f>
        <v>March</v>
      </c>
      <c r="D6642" s="3" t="str">
        <f t="shared" si="206"/>
        <v>2025</v>
      </c>
      <c r="E6642" t="s">
        <v>19</v>
      </c>
      <c r="F6642" t="s">
        <v>40</v>
      </c>
      <c r="G6642" t="s">
        <v>31</v>
      </c>
      <c r="H6642" t="s">
        <v>20</v>
      </c>
      <c r="I6642" t="s">
        <v>100</v>
      </c>
      <c r="J6642">
        <v>73</v>
      </c>
      <c r="K6642">
        <v>5500</v>
      </c>
      <c r="L6642" s="7">
        <f>Sales_Data[[#This Row],[OrderQuantity]] *Sales_Data[[#This Row],[UnitPrice]]</f>
        <v>401500</v>
      </c>
      <c r="M6642" s="7">
        <f>Sales_Data[[#This Row],[UnitPrice]]-Sales_Data[[#This Row],[UnitCost]]</f>
        <v>2000</v>
      </c>
      <c r="N6642" s="7">
        <f>Sales_Data[[#This Row],[Gross Revenue]]-Sales_Data[[#This Row],[Discount Amount ]]</f>
        <v>399500</v>
      </c>
      <c r="O6642" s="7">
        <f>Sales_Data[[#This Row],[OrderQuantity]] *Sales_Data[[#This Row],[UnitCost]]</f>
        <v>255500</v>
      </c>
      <c r="P6642" s="7">
        <f>Sales_Data[[#This Row],[ItemCost]] +Sales_Data[[#This Row],[ShippingCost]]</f>
        <v>255958.15</v>
      </c>
      <c r="Q6642" s="7">
        <f>Sales_Data[[#This Row],[Gross Revenue]]-Sales_Data[[#This Row],[TotalFinancialCost]]</f>
        <v>145541.85</v>
      </c>
      <c r="R6642" s="7">
        <f>Sales_Data[[#This Row],[Actul Bill Amount]]-Sales_Data[[#This Row],[ShippingCost]]</f>
        <v>399041.85</v>
      </c>
      <c r="S6642">
        <v>340</v>
      </c>
      <c r="T6642">
        <v>458.15</v>
      </c>
      <c r="U6642" t="s">
        <v>41</v>
      </c>
      <c r="V6642">
        <v>3500</v>
      </c>
      <c r="W6642" t="s">
        <v>22</v>
      </c>
      <c r="X6642" t="str">
        <f t="shared" si="207"/>
        <v>Nagpur</v>
      </c>
    </row>
    <row r="6643" spans="1:24" x14ac:dyDescent="0.4">
      <c r="A6643">
        <v>106642</v>
      </c>
      <c r="B6643" s="5">
        <v>45982.822222222225</v>
      </c>
      <c r="C6643" s="3" t="str">
        <f>TEXT(Sales_Data[[#This Row],[OrderDate]],"mmmm")</f>
        <v>November</v>
      </c>
      <c r="D6643" s="3" t="str">
        <f t="shared" si="206"/>
        <v>2025</v>
      </c>
      <c r="E6643" t="s">
        <v>39</v>
      </c>
      <c r="F6643" t="s">
        <v>35</v>
      </c>
      <c r="G6643" t="s">
        <v>15</v>
      </c>
      <c r="H6643" t="s">
        <v>25</v>
      </c>
      <c r="I6643" t="s">
        <v>100</v>
      </c>
      <c r="J6643">
        <v>24</v>
      </c>
      <c r="K6643">
        <v>12000</v>
      </c>
      <c r="L6643" s="7">
        <f>Sales_Data[[#This Row],[OrderQuantity]] *Sales_Data[[#This Row],[UnitPrice]]</f>
        <v>288000</v>
      </c>
      <c r="M6643" s="7">
        <f>Sales_Data[[#This Row],[UnitPrice]]-Sales_Data[[#This Row],[UnitCost]]</f>
        <v>4000</v>
      </c>
      <c r="N6643" s="7">
        <f>Sales_Data[[#This Row],[Gross Revenue]]-Sales_Data[[#This Row],[Discount Amount ]]</f>
        <v>284000</v>
      </c>
      <c r="O6643" s="7">
        <f>Sales_Data[[#This Row],[OrderQuantity]] *Sales_Data[[#This Row],[UnitCost]]</f>
        <v>192000</v>
      </c>
      <c r="P6643" s="7">
        <f>Sales_Data[[#This Row],[ItemCost]] +Sales_Data[[#This Row],[ShippingCost]]</f>
        <v>192387.08</v>
      </c>
      <c r="Q6643" s="7">
        <f>Sales_Data[[#This Row],[Gross Revenue]]-Sales_Data[[#This Row],[TotalFinancialCost]]</f>
        <v>95612.920000000013</v>
      </c>
      <c r="R6643" s="7">
        <f>Sales_Data[[#This Row],[Actul Bill Amount]]-Sales_Data[[#This Row],[ShippingCost]]</f>
        <v>283612.92</v>
      </c>
      <c r="S6643">
        <v>1136</v>
      </c>
      <c r="T6643">
        <v>387.08</v>
      </c>
      <c r="U6643" t="s">
        <v>36</v>
      </c>
      <c r="V6643">
        <v>8000</v>
      </c>
      <c r="W6643" t="s">
        <v>27</v>
      </c>
      <c r="X6643" t="str">
        <f t="shared" si="207"/>
        <v>Mumbai</v>
      </c>
    </row>
    <row r="6644" spans="1:24" x14ac:dyDescent="0.4">
      <c r="A6644">
        <v>106643</v>
      </c>
      <c r="B6644" s="5">
        <v>45726.262499999997</v>
      </c>
      <c r="C6644" s="3" t="str">
        <f>TEXT(Sales_Data[[#This Row],[OrderDate]],"mmmm")</f>
        <v>March</v>
      </c>
      <c r="D6644" s="3" t="str">
        <f t="shared" si="206"/>
        <v>2025</v>
      </c>
      <c r="E6644" t="s">
        <v>42</v>
      </c>
      <c r="F6644" t="s">
        <v>24</v>
      </c>
      <c r="G6644" t="s">
        <v>31</v>
      </c>
      <c r="H6644" t="s">
        <v>25</v>
      </c>
      <c r="I6644" t="s">
        <v>100</v>
      </c>
      <c r="J6644">
        <v>15</v>
      </c>
      <c r="K6644">
        <v>25000</v>
      </c>
      <c r="L6644" s="7">
        <f>Sales_Data[[#This Row],[OrderQuantity]] *Sales_Data[[#This Row],[UnitPrice]]</f>
        <v>375000</v>
      </c>
      <c r="M6644" s="7">
        <f>Sales_Data[[#This Row],[UnitPrice]]-Sales_Data[[#This Row],[UnitCost]]</f>
        <v>7000</v>
      </c>
      <c r="N6644" s="7">
        <f>Sales_Data[[#This Row],[Gross Revenue]]-Sales_Data[[#This Row],[Discount Amount ]]</f>
        <v>368000</v>
      </c>
      <c r="O6644" s="7">
        <f>Sales_Data[[#This Row],[OrderQuantity]] *Sales_Data[[#This Row],[UnitCost]]</f>
        <v>270000</v>
      </c>
      <c r="P6644" s="7">
        <f>Sales_Data[[#This Row],[ItemCost]] +Sales_Data[[#This Row],[ShippingCost]]</f>
        <v>270491.18</v>
      </c>
      <c r="Q6644" s="7">
        <f>Sales_Data[[#This Row],[Gross Revenue]]-Sales_Data[[#This Row],[TotalFinancialCost]]</f>
        <v>104508.82</v>
      </c>
      <c r="R6644" s="7">
        <f>Sales_Data[[#This Row],[Actul Bill Amount]]-Sales_Data[[#This Row],[ShippingCost]]</f>
        <v>367508.82</v>
      </c>
      <c r="S6644">
        <v>781</v>
      </c>
      <c r="T6644">
        <v>491.18</v>
      </c>
      <c r="U6644" t="s">
        <v>60</v>
      </c>
      <c r="V6644">
        <v>18000</v>
      </c>
      <c r="W6644" t="s">
        <v>27</v>
      </c>
      <c r="X6644" t="str">
        <f t="shared" si="207"/>
        <v>Mumbai</v>
      </c>
    </row>
    <row r="6645" spans="1:24" x14ac:dyDescent="0.4">
      <c r="A6645">
        <v>106644</v>
      </c>
      <c r="B6645" s="5">
        <v>45805.078472222223</v>
      </c>
      <c r="C6645" s="3" t="str">
        <f>TEXT(Sales_Data[[#This Row],[OrderDate]],"mmmm")</f>
        <v>May</v>
      </c>
      <c r="D6645" s="3" t="str">
        <f t="shared" si="206"/>
        <v>2025</v>
      </c>
      <c r="E6645" t="s">
        <v>42</v>
      </c>
      <c r="F6645" t="s">
        <v>46</v>
      </c>
      <c r="G6645" t="s">
        <v>31</v>
      </c>
      <c r="H6645" t="s">
        <v>20</v>
      </c>
      <c r="I6645" t="s">
        <v>100</v>
      </c>
      <c r="J6645">
        <v>39</v>
      </c>
      <c r="K6645">
        <v>15000</v>
      </c>
      <c r="L6645" s="7">
        <f>Sales_Data[[#This Row],[OrderQuantity]] *Sales_Data[[#This Row],[UnitPrice]]</f>
        <v>585000</v>
      </c>
      <c r="M6645" s="7">
        <f>Sales_Data[[#This Row],[UnitPrice]]-Sales_Data[[#This Row],[UnitCost]]</f>
        <v>5500</v>
      </c>
      <c r="N6645" s="7">
        <f>Sales_Data[[#This Row],[Gross Revenue]]-Sales_Data[[#This Row],[Discount Amount ]]</f>
        <v>579500</v>
      </c>
      <c r="O6645" s="7">
        <f>Sales_Data[[#This Row],[OrderQuantity]] *Sales_Data[[#This Row],[UnitCost]]</f>
        <v>370500</v>
      </c>
      <c r="P6645" s="7">
        <f>Sales_Data[[#This Row],[ItemCost]] +Sales_Data[[#This Row],[ShippingCost]]</f>
        <v>370997.13</v>
      </c>
      <c r="Q6645" s="7">
        <f>Sales_Data[[#This Row],[Gross Revenue]]-Sales_Data[[#This Row],[TotalFinancialCost]]</f>
        <v>214002.87</v>
      </c>
      <c r="R6645" s="7">
        <f>Sales_Data[[#This Row],[Actul Bill Amount]]-Sales_Data[[#This Row],[ShippingCost]]</f>
        <v>579002.87</v>
      </c>
      <c r="S6645">
        <v>417</v>
      </c>
      <c r="T6645">
        <v>497.13</v>
      </c>
      <c r="U6645" t="s">
        <v>53</v>
      </c>
      <c r="V6645">
        <v>9500</v>
      </c>
      <c r="W6645" t="s">
        <v>22</v>
      </c>
      <c r="X6645" t="str">
        <f t="shared" si="207"/>
        <v>Nagpur</v>
      </c>
    </row>
    <row r="6646" spans="1:24" x14ac:dyDescent="0.4">
      <c r="A6646">
        <v>106645</v>
      </c>
      <c r="B6646" s="5">
        <v>45673.385416666664</v>
      </c>
      <c r="C6646" s="3" t="str">
        <f>TEXT(Sales_Data[[#This Row],[OrderDate]],"mmmm")</f>
        <v>January</v>
      </c>
      <c r="D6646" s="3" t="str">
        <f t="shared" si="206"/>
        <v>2025</v>
      </c>
      <c r="E6646" t="s">
        <v>39</v>
      </c>
      <c r="F6646" t="s">
        <v>46</v>
      </c>
      <c r="G6646" t="s">
        <v>29</v>
      </c>
      <c r="H6646" t="s">
        <v>25</v>
      </c>
      <c r="I6646" t="s">
        <v>100</v>
      </c>
      <c r="J6646">
        <v>81</v>
      </c>
      <c r="K6646">
        <v>15000</v>
      </c>
      <c r="L6646" s="7">
        <f>Sales_Data[[#This Row],[OrderQuantity]] *Sales_Data[[#This Row],[UnitPrice]]</f>
        <v>1215000</v>
      </c>
      <c r="M6646" s="7">
        <f>Sales_Data[[#This Row],[UnitPrice]]-Sales_Data[[#This Row],[UnitCost]]</f>
        <v>5500</v>
      </c>
      <c r="N6646" s="7">
        <f>Sales_Data[[#This Row],[Gross Revenue]]-Sales_Data[[#This Row],[Discount Amount ]]</f>
        <v>1209500</v>
      </c>
      <c r="O6646" s="7">
        <f>Sales_Data[[#This Row],[OrderQuantity]] *Sales_Data[[#This Row],[UnitCost]]</f>
        <v>769500</v>
      </c>
      <c r="P6646" s="7">
        <f>Sales_Data[[#This Row],[ItemCost]] +Sales_Data[[#This Row],[ShippingCost]]</f>
        <v>769942.73</v>
      </c>
      <c r="Q6646" s="7">
        <f>Sales_Data[[#This Row],[Gross Revenue]]-Sales_Data[[#This Row],[TotalFinancialCost]]</f>
        <v>445057.27</v>
      </c>
      <c r="R6646" s="7">
        <f>Sales_Data[[#This Row],[Actul Bill Amount]]-Sales_Data[[#This Row],[ShippingCost]]</f>
        <v>1209057.27</v>
      </c>
      <c r="S6646">
        <v>970</v>
      </c>
      <c r="T6646">
        <v>442.73</v>
      </c>
      <c r="U6646" t="s">
        <v>53</v>
      </c>
      <c r="V6646">
        <v>9500</v>
      </c>
      <c r="W6646" t="s">
        <v>27</v>
      </c>
      <c r="X6646" t="str">
        <f t="shared" si="207"/>
        <v>Mumbai</v>
      </c>
    </row>
    <row r="6647" spans="1:24" x14ac:dyDescent="0.4">
      <c r="A6647">
        <v>106646</v>
      </c>
      <c r="B6647" s="5">
        <v>45964.03402777778</v>
      </c>
      <c r="C6647" s="3" t="str">
        <f>TEXT(Sales_Data[[#This Row],[OrderDate]],"mmmm")</f>
        <v>November</v>
      </c>
      <c r="D6647" s="3" t="str">
        <f t="shared" si="206"/>
        <v>2025</v>
      </c>
      <c r="E6647" t="s">
        <v>50</v>
      </c>
      <c r="F6647" t="s">
        <v>28</v>
      </c>
      <c r="G6647" t="s">
        <v>29</v>
      </c>
      <c r="H6647" t="s">
        <v>20</v>
      </c>
      <c r="I6647" t="s">
        <v>100</v>
      </c>
      <c r="J6647">
        <v>28</v>
      </c>
      <c r="K6647">
        <v>450</v>
      </c>
      <c r="L6647" s="7">
        <f>Sales_Data[[#This Row],[OrderQuantity]] *Sales_Data[[#This Row],[UnitPrice]]</f>
        <v>12600</v>
      </c>
      <c r="M6647" s="7">
        <f>Sales_Data[[#This Row],[UnitPrice]]-Sales_Data[[#This Row],[UnitCost]]</f>
        <v>250</v>
      </c>
      <c r="N6647" s="7">
        <f>Sales_Data[[#This Row],[Gross Revenue]]-Sales_Data[[#This Row],[Discount Amount ]]</f>
        <v>12350</v>
      </c>
      <c r="O6647" s="7">
        <f>Sales_Data[[#This Row],[OrderQuantity]] *Sales_Data[[#This Row],[UnitCost]]</f>
        <v>5600</v>
      </c>
      <c r="P6647" s="7">
        <f>Sales_Data[[#This Row],[ItemCost]] +Sales_Data[[#This Row],[ShippingCost]]</f>
        <v>7557.61</v>
      </c>
      <c r="Q6647" s="7">
        <f>Sales_Data[[#This Row],[Gross Revenue]]-Sales_Data[[#This Row],[TotalFinancialCost]]</f>
        <v>5042.3900000000003</v>
      </c>
      <c r="R6647" s="7">
        <f>Sales_Data[[#This Row],[Actul Bill Amount]]-Sales_Data[[#This Row],[ShippingCost]]</f>
        <v>10392.39</v>
      </c>
      <c r="S6647">
        <v>600</v>
      </c>
      <c r="T6647">
        <v>1957.61</v>
      </c>
      <c r="U6647" t="s">
        <v>30</v>
      </c>
      <c r="V6647">
        <v>200</v>
      </c>
      <c r="W6647" t="s">
        <v>22</v>
      </c>
      <c r="X6647" t="str">
        <f t="shared" si="207"/>
        <v>Nagpur</v>
      </c>
    </row>
    <row r="6648" spans="1:24" x14ac:dyDescent="0.4">
      <c r="A6648">
        <v>106647</v>
      </c>
      <c r="B6648" s="5">
        <v>45762.761111111111</v>
      </c>
      <c r="C6648" s="3" t="str">
        <f>TEXT(Sales_Data[[#This Row],[OrderDate]],"mmmm")</f>
        <v>April</v>
      </c>
      <c r="D6648" s="3" t="str">
        <f t="shared" si="206"/>
        <v>2025</v>
      </c>
      <c r="E6648" t="s">
        <v>48</v>
      </c>
      <c r="F6648" t="s">
        <v>46</v>
      </c>
      <c r="G6648" t="s">
        <v>29</v>
      </c>
      <c r="H6648" t="s">
        <v>20</v>
      </c>
      <c r="I6648" t="s">
        <v>100</v>
      </c>
      <c r="J6648">
        <v>41</v>
      </c>
      <c r="K6648">
        <v>4500</v>
      </c>
      <c r="L6648" s="7">
        <f>Sales_Data[[#This Row],[OrderQuantity]] *Sales_Data[[#This Row],[UnitPrice]]</f>
        <v>184500</v>
      </c>
      <c r="M6648" s="7">
        <f>Sales_Data[[#This Row],[UnitPrice]]-Sales_Data[[#This Row],[UnitCost]]</f>
        <v>1700</v>
      </c>
      <c r="N6648" s="7">
        <f>Sales_Data[[#This Row],[Gross Revenue]]-Sales_Data[[#This Row],[Discount Amount ]]</f>
        <v>182800</v>
      </c>
      <c r="O6648" s="7">
        <f>Sales_Data[[#This Row],[OrderQuantity]] *Sales_Data[[#This Row],[UnitCost]]</f>
        <v>114800</v>
      </c>
      <c r="P6648" s="7">
        <f>Sales_Data[[#This Row],[ItemCost]] +Sales_Data[[#This Row],[ShippingCost]]</f>
        <v>115558.84</v>
      </c>
      <c r="Q6648" s="7">
        <f>Sales_Data[[#This Row],[Gross Revenue]]-Sales_Data[[#This Row],[TotalFinancialCost]]</f>
        <v>68941.16</v>
      </c>
      <c r="R6648" s="7">
        <f>Sales_Data[[#This Row],[Actul Bill Amount]]-Sales_Data[[#This Row],[ShippingCost]]</f>
        <v>182041.16</v>
      </c>
      <c r="S6648">
        <v>396</v>
      </c>
      <c r="T6648">
        <v>758.84</v>
      </c>
      <c r="U6648" t="s">
        <v>47</v>
      </c>
      <c r="V6648">
        <v>2800</v>
      </c>
      <c r="W6648" t="s">
        <v>22</v>
      </c>
      <c r="X6648" t="str">
        <f t="shared" si="207"/>
        <v>Nagpur</v>
      </c>
    </row>
    <row r="6649" spans="1:24" x14ac:dyDescent="0.4">
      <c r="A6649">
        <v>106648</v>
      </c>
      <c r="B6649" s="5">
        <v>45822.950694444444</v>
      </c>
      <c r="C6649" s="3" t="str">
        <f>TEXT(Sales_Data[[#This Row],[OrderDate]],"mmmm")</f>
        <v>June</v>
      </c>
      <c r="D6649" s="3" t="str">
        <f t="shared" si="206"/>
        <v>2025</v>
      </c>
      <c r="E6649" t="s">
        <v>23</v>
      </c>
      <c r="F6649" t="s">
        <v>14</v>
      </c>
      <c r="G6649" t="s">
        <v>29</v>
      </c>
      <c r="H6649" t="s">
        <v>20</v>
      </c>
      <c r="I6649" t="s">
        <v>100</v>
      </c>
      <c r="J6649">
        <v>29</v>
      </c>
      <c r="K6649">
        <v>6500</v>
      </c>
      <c r="L6649" s="7">
        <f>Sales_Data[[#This Row],[OrderQuantity]] *Sales_Data[[#This Row],[UnitPrice]]</f>
        <v>188500</v>
      </c>
      <c r="M6649" s="7">
        <f>Sales_Data[[#This Row],[UnitPrice]]-Sales_Data[[#This Row],[UnitCost]]</f>
        <v>2300</v>
      </c>
      <c r="N6649" s="7">
        <f>Sales_Data[[#This Row],[Gross Revenue]]-Sales_Data[[#This Row],[Discount Amount ]]</f>
        <v>186200</v>
      </c>
      <c r="O6649" s="7">
        <f>Sales_Data[[#This Row],[OrderQuantity]] *Sales_Data[[#This Row],[UnitCost]]</f>
        <v>121800</v>
      </c>
      <c r="P6649" s="7">
        <f>Sales_Data[[#This Row],[ItemCost]] +Sales_Data[[#This Row],[ShippingCost]]</f>
        <v>122332.31</v>
      </c>
      <c r="Q6649" s="7">
        <f>Sales_Data[[#This Row],[Gross Revenue]]-Sales_Data[[#This Row],[TotalFinancialCost]]</f>
        <v>66167.69</v>
      </c>
      <c r="R6649" s="7">
        <f>Sales_Data[[#This Row],[Actul Bill Amount]]-Sales_Data[[#This Row],[ShippingCost]]</f>
        <v>185667.69</v>
      </c>
      <c r="S6649">
        <v>340</v>
      </c>
      <c r="T6649">
        <v>532.30999999999995</v>
      </c>
      <c r="U6649" t="s">
        <v>21</v>
      </c>
      <c r="V6649">
        <v>4200</v>
      </c>
      <c r="W6649" t="s">
        <v>22</v>
      </c>
      <c r="X6649" t="str">
        <f t="shared" si="207"/>
        <v>Nagpur</v>
      </c>
    </row>
    <row r="6650" spans="1:24" x14ac:dyDescent="0.4">
      <c r="A6650">
        <v>106649</v>
      </c>
      <c r="B6650" s="5">
        <v>45858.783333333333</v>
      </c>
      <c r="C6650" s="3" t="str">
        <f>TEXT(Sales_Data[[#This Row],[OrderDate]],"mmmm")</f>
        <v>July</v>
      </c>
      <c r="D6650" s="3" t="str">
        <f t="shared" si="206"/>
        <v>2025</v>
      </c>
      <c r="E6650" t="s">
        <v>39</v>
      </c>
      <c r="F6650" t="s">
        <v>28</v>
      </c>
      <c r="G6650" t="s">
        <v>15</v>
      </c>
      <c r="H6650" t="s">
        <v>16</v>
      </c>
      <c r="I6650" t="s">
        <v>100</v>
      </c>
      <c r="J6650">
        <v>45</v>
      </c>
      <c r="K6650">
        <v>2500</v>
      </c>
      <c r="L6650" s="7">
        <f>Sales_Data[[#This Row],[OrderQuantity]] *Sales_Data[[#This Row],[UnitPrice]]</f>
        <v>112500</v>
      </c>
      <c r="M6650" s="7">
        <f>Sales_Data[[#This Row],[UnitPrice]]-Sales_Data[[#This Row],[UnitCost]]</f>
        <v>1000</v>
      </c>
      <c r="N6650" s="7">
        <f>Sales_Data[[#This Row],[Gross Revenue]]-Sales_Data[[#This Row],[Discount Amount ]]</f>
        <v>111500</v>
      </c>
      <c r="O6650" s="7">
        <f>Sales_Data[[#This Row],[OrderQuantity]] *Sales_Data[[#This Row],[UnitCost]]</f>
        <v>67500</v>
      </c>
      <c r="P6650" s="7">
        <f>Sales_Data[[#This Row],[ItemCost]] +Sales_Data[[#This Row],[ShippingCost]]</f>
        <v>68023.98</v>
      </c>
      <c r="Q6650" s="7">
        <f>Sales_Data[[#This Row],[Gross Revenue]]-Sales_Data[[#This Row],[TotalFinancialCost]]</f>
        <v>44476.020000000004</v>
      </c>
      <c r="R6650" s="7">
        <f>Sales_Data[[#This Row],[Actul Bill Amount]]-Sales_Data[[#This Row],[ShippingCost]]</f>
        <v>110976.02</v>
      </c>
      <c r="S6650">
        <v>320</v>
      </c>
      <c r="T6650">
        <v>523.98</v>
      </c>
      <c r="U6650" t="s">
        <v>54</v>
      </c>
      <c r="V6650">
        <v>1500</v>
      </c>
      <c r="W6650" t="s">
        <v>18</v>
      </c>
      <c r="X6650" t="str">
        <f t="shared" si="207"/>
        <v>Bengaluru</v>
      </c>
    </row>
    <row r="6651" spans="1:24" x14ac:dyDescent="0.4">
      <c r="A6651">
        <v>106650</v>
      </c>
      <c r="B6651" s="5">
        <v>45854.042361111111</v>
      </c>
      <c r="C6651" s="3" t="str">
        <f>TEXT(Sales_Data[[#This Row],[OrderDate]],"mmmm")</f>
        <v>July</v>
      </c>
      <c r="D6651" s="3" t="str">
        <f t="shared" si="206"/>
        <v>2025</v>
      </c>
      <c r="E6651" t="s">
        <v>34</v>
      </c>
      <c r="F6651" t="s">
        <v>43</v>
      </c>
      <c r="G6651" t="s">
        <v>29</v>
      </c>
      <c r="H6651" t="s">
        <v>25</v>
      </c>
      <c r="I6651" t="s">
        <v>100</v>
      </c>
      <c r="J6651">
        <v>56</v>
      </c>
      <c r="K6651">
        <v>4500</v>
      </c>
      <c r="L6651" s="7">
        <f>Sales_Data[[#This Row],[OrderQuantity]] *Sales_Data[[#This Row],[UnitPrice]]</f>
        <v>252000</v>
      </c>
      <c r="M6651" s="7">
        <f>Sales_Data[[#This Row],[UnitPrice]]-Sales_Data[[#This Row],[UnitCost]]</f>
        <v>2000</v>
      </c>
      <c r="N6651" s="7">
        <f>Sales_Data[[#This Row],[Gross Revenue]]-Sales_Data[[#This Row],[Discount Amount ]]</f>
        <v>250000</v>
      </c>
      <c r="O6651" s="7">
        <f>Sales_Data[[#This Row],[OrderQuantity]] *Sales_Data[[#This Row],[UnitCost]]</f>
        <v>140000</v>
      </c>
      <c r="P6651" s="7">
        <f>Sales_Data[[#This Row],[ItemCost]] +Sales_Data[[#This Row],[ShippingCost]]</f>
        <v>140311.66</v>
      </c>
      <c r="Q6651" s="7">
        <f>Sales_Data[[#This Row],[Gross Revenue]]-Sales_Data[[#This Row],[TotalFinancialCost]]</f>
        <v>111688.34</v>
      </c>
      <c r="R6651" s="7">
        <f>Sales_Data[[#This Row],[Actul Bill Amount]]-Sales_Data[[#This Row],[ShippingCost]]</f>
        <v>249688.34</v>
      </c>
      <c r="S6651">
        <v>619</v>
      </c>
      <c r="T6651">
        <v>311.66000000000003</v>
      </c>
      <c r="U6651" t="s">
        <v>44</v>
      </c>
      <c r="V6651">
        <v>2500</v>
      </c>
      <c r="W6651" t="s">
        <v>27</v>
      </c>
      <c r="X6651" t="str">
        <f t="shared" si="207"/>
        <v>Mumbai</v>
      </c>
    </row>
    <row r="6652" spans="1:24" x14ac:dyDescent="0.4">
      <c r="A6652">
        <v>106651</v>
      </c>
      <c r="B6652" s="5">
        <v>45842.620833333334</v>
      </c>
      <c r="C6652" s="3" t="str">
        <f>TEXT(Sales_Data[[#This Row],[OrderDate]],"mmmm")</f>
        <v>July</v>
      </c>
      <c r="D6652" s="3" t="str">
        <f t="shared" si="206"/>
        <v>2025</v>
      </c>
      <c r="E6652" t="s">
        <v>42</v>
      </c>
      <c r="F6652" t="s">
        <v>43</v>
      </c>
      <c r="G6652" t="s">
        <v>15</v>
      </c>
      <c r="H6652" t="s">
        <v>25</v>
      </c>
      <c r="I6652" t="s">
        <v>100</v>
      </c>
      <c r="J6652">
        <v>24</v>
      </c>
      <c r="K6652">
        <v>4500</v>
      </c>
      <c r="L6652" s="7">
        <f>Sales_Data[[#This Row],[OrderQuantity]] *Sales_Data[[#This Row],[UnitPrice]]</f>
        <v>108000</v>
      </c>
      <c r="M6652" s="7">
        <f>Sales_Data[[#This Row],[UnitPrice]]-Sales_Data[[#This Row],[UnitCost]]</f>
        <v>2000</v>
      </c>
      <c r="N6652" s="7">
        <f>Sales_Data[[#This Row],[Gross Revenue]]-Sales_Data[[#This Row],[Discount Amount ]]</f>
        <v>106000</v>
      </c>
      <c r="O6652" s="7">
        <f>Sales_Data[[#This Row],[OrderQuantity]] *Sales_Data[[#This Row],[UnitCost]]</f>
        <v>60000</v>
      </c>
      <c r="P6652" s="7">
        <f>Sales_Data[[#This Row],[ItemCost]] +Sales_Data[[#This Row],[ShippingCost]]</f>
        <v>60367.17</v>
      </c>
      <c r="Q6652" s="7">
        <f>Sales_Data[[#This Row],[Gross Revenue]]-Sales_Data[[#This Row],[TotalFinancialCost]]</f>
        <v>47632.83</v>
      </c>
      <c r="R6652" s="7">
        <f>Sales_Data[[#This Row],[Actul Bill Amount]]-Sales_Data[[#This Row],[ShippingCost]]</f>
        <v>105632.83</v>
      </c>
      <c r="S6652">
        <v>1079</v>
      </c>
      <c r="T6652">
        <v>367.17</v>
      </c>
      <c r="U6652" t="s">
        <v>44</v>
      </c>
      <c r="V6652">
        <v>2500</v>
      </c>
      <c r="W6652" t="s">
        <v>27</v>
      </c>
      <c r="X6652" t="str">
        <f t="shared" si="207"/>
        <v>Mumbai</v>
      </c>
    </row>
    <row r="6653" spans="1:24" x14ac:dyDescent="0.4">
      <c r="A6653">
        <v>106652</v>
      </c>
      <c r="B6653" s="5">
        <v>45979.70208333333</v>
      </c>
      <c r="C6653" s="3" t="str">
        <f>TEXT(Sales_Data[[#This Row],[OrderDate]],"mmmm")</f>
        <v>November</v>
      </c>
      <c r="D6653" s="3" t="str">
        <f t="shared" si="206"/>
        <v>2025</v>
      </c>
      <c r="E6653" t="s">
        <v>34</v>
      </c>
      <c r="F6653" t="s">
        <v>55</v>
      </c>
      <c r="G6653" t="s">
        <v>29</v>
      </c>
      <c r="H6653" t="s">
        <v>32</v>
      </c>
      <c r="I6653" t="s">
        <v>100</v>
      </c>
      <c r="J6653">
        <v>65</v>
      </c>
      <c r="K6653">
        <v>1200</v>
      </c>
      <c r="L6653" s="7">
        <f>Sales_Data[[#This Row],[OrderQuantity]] *Sales_Data[[#This Row],[UnitPrice]]</f>
        <v>78000</v>
      </c>
      <c r="M6653" s="7">
        <f>Sales_Data[[#This Row],[UnitPrice]]-Sales_Data[[#This Row],[UnitCost]]</f>
        <v>400</v>
      </c>
      <c r="N6653" s="7">
        <f>Sales_Data[[#This Row],[Gross Revenue]]-Sales_Data[[#This Row],[Discount Amount ]]</f>
        <v>77600</v>
      </c>
      <c r="O6653" s="7">
        <f>Sales_Data[[#This Row],[OrderQuantity]] *Sales_Data[[#This Row],[UnitCost]]</f>
        <v>52000</v>
      </c>
      <c r="P6653" s="7">
        <f>Sales_Data[[#This Row],[ItemCost]] +Sales_Data[[#This Row],[ShippingCost]]</f>
        <v>52421.83</v>
      </c>
      <c r="Q6653" s="7">
        <f>Sales_Data[[#This Row],[Gross Revenue]]-Sales_Data[[#This Row],[TotalFinancialCost]]</f>
        <v>25578.17</v>
      </c>
      <c r="R6653" s="7">
        <f>Sales_Data[[#This Row],[Actul Bill Amount]]-Sales_Data[[#This Row],[ShippingCost]]</f>
        <v>77178.17</v>
      </c>
      <c r="S6653">
        <v>1129</v>
      </c>
      <c r="T6653">
        <v>421.83</v>
      </c>
      <c r="U6653" t="s">
        <v>58</v>
      </c>
      <c r="V6653">
        <v>800</v>
      </c>
      <c r="W6653" t="s">
        <v>33</v>
      </c>
      <c r="X6653" t="str">
        <f t="shared" si="207"/>
        <v>Delhi</v>
      </c>
    </row>
    <row r="6654" spans="1:24" x14ac:dyDescent="0.4">
      <c r="A6654">
        <v>106653</v>
      </c>
      <c r="B6654" s="5">
        <v>45922.120138888888</v>
      </c>
      <c r="C6654" s="3" t="str">
        <f>TEXT(Sales_Data[[#This Row],[OrderDate]],"mmmm")</f>
        <v>September</v>
      </c>
      <c r="D6654" s="3" t="str">
        <f t="shared" si="206"/>
        <v>2025</v>
      </c>
      <c r="E6654" t="s">
        <v>39</v>
      </c>
      <c r="F6654" t="s">
        <v>14</v>
      </c>
      <c r="G6654" t="s">
        <v>31</v>
      </c>
      <c r="H6654" t="s">
        <v>25</v>
      </c>
      <c r="I6654" t="s">
        <v>100</v>
      </c>
      <c r="J6654">
        <v>84</v>
      </c>
      <c r="K6654">
        <v>3200</v>
      </c>
      <c r="L6654" s="7">
        <f>Sales_Data[[#This Row],[OrderQuantity]] *Sales_Data[[#This Row],[UnitPrice]]</f>
        <v>268800</v>
      </c>
      <c r="M6654" s="7">
        <f>Sales_Data[[#This Row],[UnitPrice]]-Sales_Data[[#This Row],[UnitCost]]</f>
        <v>1200</v>
      </c>
      <c r="N6654" s="7">
        <f>Sales_Data[[#This Row],[Gross Revenue]]-Sales_Data[[#This Row],[Discount Amount ]]</f>
        <v>267600</v>
      </c>
      <c r="O6654" s="7">
        <f>Sales_Data[[#This Row],[OrderQuantity]] *Sales_Data[[#This Row],[UnitCost]]</f>
        <v>168000</v>
      </c>
      <c r="P6654" s="7">
        <f>Sales_Data[[#This Row],[ItemCost]] +Sales_Data[[#This Row],[ShippingCost]]</f>
        <v>169036.58</v>
      </c>
      <c r="Q6654" s="7">
        <f>Sales_Data[[#This Row],[Gross Revenue]]-Sales_Data[[#This Row],[TotalFinancialCost]]</f>
        <v>99763.420000000013</v>
      </c>
      <c r="R6654" s="7">
        <f>Sales_Data[[#This Row],[Actul Bill Amount]]-Sales_Data[[#This Row],[ShippingCost]]</f>
        <v>266563.42</v>
      </c>
      <c r="S6654">
        <v>1095</v>
      </c>
      <c r="T6654">
        <v>1036.58</v>
      </c>
      <c r="U6654" t="s">
        <v>17</v>
      </c>
      <c r="V6654">
        <v>2000</v>
      </c>
      <c r="W6654" t="s">
        <v>27</v>
      </c>
      <c r="X6654" t="str">
        <f t="shared" si="207"/>
        <v>Mumbai</v>
      </c>
    </row>
    <row r="6655" spans="1:24" x14ac:dyDescent="0.4">
      <c r="A6655">
        <v>106654</v>
      </c>
      <c r="B6655" s="5">
        <v>46020.263888888891</v>
      </c>
      <c r="C6655" s="3" t="str">
        <f>TEXT(Sales_Data[[#This Row],[OrderDate]],"mmmm")</f>
        <v>December</v>
      </c>
      <c r="D6655" s="3" t="str">
        <f t="shared" si="206"/>
        <v>2025</v>
      </c>
      <c r="E6655" t="s">
        <v>34</v>
      </c>
      <c r="F6655" t="s">
        <v>14</v>
      </c>
      <c r="G6655" t="s">
        <v>31</v>
      </c>
      <c r="H6655" t="s">
        <v>25</v>
      </c>
      <c r="I6655" t="s">
        <v>100</v>
      </c>
      <c r="J6655">
        <v>17</v>
      </c>
      <c r="K6655">
        <v>3200</v>
      </c>
      <c r="L6655" s="7">
        <f>Sales_Data[[#This Row],[OrderQuantity]] *Sales_Data[[#This Row],[UnitPrice]]</f>
        <v>54400</v>
      </c>
      <c r="M6655" s="7">
        <f>Sales_Data[[#This Row],[UnitPrice]]-Sales_Data[[#This Row],[UnitCost]]</f>
        <v>1200</v>
      </c>
      <c r="N6655" s="7">
        <f>Sales_Data[[#This Row],[Gross Revenue]]-Sales_Data[[#This Row],[Discount Amount ]]</f>
        <v>53200</v>
      </c>
      <c r="O6655" s="7">
        <f>Sales_Data[[#This Row],[OrderQuantity]] *Sales_Data[[#This Row],[UnitCost]]</f>
        <v>34000</v>
      </c>
      <c r="P6655" s="7">
        <f>Sales_Data[[#This Row],[ItemCost]] +Sales_Data[[#This Row],[ShippingCost]]</f>
        <v>34316.81</v>
      </c>
      <c r="Q6655" s="7">
        <f>Sales_Data[[#This Row],[Gross Revenue]]-Sales_Data[[#This Row],[TotalFinancialCost]]</f>
        <v>20083.190000000002</v>
      </c>
      <c r="R6655" s="7">
        <f>Sales_Data[[#This Row],[Actul Bill Amount]]-Sales_Data[[#This Row],[ShippingCost]]</f>
        <v>52883.19</v>
      </c>
      <c r="S6655">
        <v>683</v>
      </c>
      <c r="T6655">
        <v>316.81</v>
      </c>
      <c r="U6655" t="s">
        <v>17</v>
      </c>
      <c r="V6655">
        <v>2000</v>
      </c>
      <c r="W6655" t="s">
        <v>27</v>
      </c>
      <c r="X6655" t="str">
        <f t="shared" si="207"/>
        <v>Mumbai</v>
      </c>
    </row>
    <row r="6656" spans="1:24" x14ac:dyDescent="0.4">
      <c r="A6656">
        <v>106655</v>
      </c>
      <c r="B6656" s="5">
        <v>45757.765972222223</v>
      </c>
      <c r="C6656" s="3" t="str">
        <f>TEXT(Sales_Data[[#This Row],[OrderDate]],"mmmm")</f>
        <v>April</v>
      </c>
      <c r="D6656" s="3" t="str">
        <f t="shared" si="206"/>
        <v>2025</v>
      </c>
      <c r="E6656" t="s">
        <v>34</v>
      </c>
      <c r="F6656" t="s">
        <v>28</v>
      </c>
      <c r="G6656" t="s">
        <v>15</v>
      </c>
      <c r="H6656" t="s">
        <v>25</v>
      </c>
      <c r="I6656" t="s">
        <v>100</v>
      </c>
      <c r="J6656">
        <v>81</v>
      </c>
      <c r="K6656">
        <v>2500</v>
      </c>
      <c r="L6656" s="7">
        <f>Sales_Data[[#This Row],[OrderQuantity]] *Sales_Data[[#This Row],[UnitPrice]]</f>
        <v>202500</v>
      </c>
      <c r="M6656" s="7">
        <f>Sales_Data[[#This Row],[UnitPrice]]-Sales_Data[[#This Row],[UnitCost]]</f>
        <v>1000</v>
      </c>
      <c r="N6656" s="7">
        <f>Sales_Data[[#This Row],[Gross Revenue]]-Sales_Data[[#This Row],[Discount Amount ]]</f>
        <v>201500</v>
      </c>
      <c r="O6656" s="7">
        <f>Sales_Data[[#This Row],[OrderQuantity]] *Sales_Data[[#This Row],[UnitCost]]</f>
        <v>121500</v>
      </c>
      <c r="P6656" s="7">
        <f>Sales_Data[[#This Row],[ItemCost]] +Sales_Data[[#This Row],[ShippingCost]]</f>
        <v>122658.18</v>
      </c>
      <c r="Q6656" s="7">
        <f>Sales_Data[[#This Row],[Gross Revenue]]-Sales_Data[[#This Row],[TotalFinancialCost]]</f>
        <v>79841.820000000007</v>
      </c>
      <c r="R6656" s="7">
        <f>Sales_Data[[#This Row],[Actul Bill Amount]]-Sales_Data[[#This Row],[ShippingCost]]</f>
        <v>200341.82</v>
      </c>
      <c r="S6656">
        <v>324</v>
      </c>
      <c r="T6656">
        <v>1158.18</v>
      </c>
      <c r="U6656" t="s">
        <v>54</v>
      </c>
      <c r="V6656">
        <v>1500</v>
      </c>
      <c r="W6656" t="s">
        <v>27</v>
      </c>
      <c r="X6656" t="str">
        <f t="shared" si="207"/>
        <v>Mumbai</v>
      </c>
    </row>
    <row r="6657" spans="1:24" x14ac:dyDescent="0.4">
      <c r="A6657">
        <v>106656</v>
      </c>
      <c r="B6657" s="5">
        <v>45999.839583333334</v>
      </c>
      <c r="C6657" s="3" t="str">
        <f>TEXT(Sales_Data[[#This Row],[OrderDate]],"mmmm")</f>
        <v>December</v>
      </c>
      <c r="D6657" s="3" t="str">
        <f t="shared" si="206"/>
        <v>2025</v>
      </c>
      <c r="E6657" t="s">
        <v>48</v>
      </c>
      <c r="F6657" t="s">
        <v>14</v>
      </c>
      <c r="G6657" t="s">
        <v>15</v>
      </c>
      <c r="H6657" t="s">
        <v>25</v>
      </c>
      <c r="I6657" t="s">
        <v>100</v>
      </c>
      <c r="J6657">
        <v>32</v>
      </c>
      <c r="K6657">
        <v>6500</v>
      </c>
      <c r="L6657" s="7">
        <f>Sales_Data[[#This Row],[OrderQuantity]] *Sales_Data[[#This Row],[UnitPrice]]</f>
        <v>208000</v>
      </c>
      <c r="M6657" s="7">
        <f>Sales_Data[[#This Row],[UnitPrice]]-Sales_Data[[#This Row],[UnitCost]]</f>
        <v>2300</v>
      </c>
      <c r="N6657" s="7">
        <f>Sales_Data[[#This Row],[Gross Revenue]]-Sales_Data[[#This Row],[Discount Amount ]]</f>
        <v>205700</v>
      </c>
      <c r="O6657" s="7">
        <f>Sales_Data[[#This Row],[OrderQuantity]] *Sales_Data[[#This Row],[UnitCost]]</f>
        <v>134400</v>
      </c>
      <c r="P6657" s="7">
        <f>Sales_Data[[#This Row],[ItemCost]] +Sales_Data[[#This Row],[ShippingCost]]</f>
        <v>136354.5</v>
      </c>
      <c r="Q6657" s="7">
        <f>Sales_Data[[#This Row],[Gross Revenue]]-Sales_Data[[#This Row],[TotalFinancialCost]]</f>
        <v>71645.5</v>
      </c>
      <c r="R6657" s="7">
        <f>Sales_Data[[#This Row],[Actul Bill Amount]]-Sales_Data[[#This Row],[ShippingCost]]</f>
        <v>203745.5</v>
      </c>
      <c r="S6657">
        <v>450</v>
      </c>
      <c r="T6657">
        <v>1954.5</v>
      </c>
      <c r="U6657" t="s">
        <v>21</v>
      </c>
      <c r="V6657">
        <v>4200</v>
      </c>
      <c r="W6657" t="s">
        <v>27</v>
      </c>
      <c r="X6657" t="str">
        <f t="shared" si="207"/>
        <v>Mumbai</v>
      </c>
    </row>
    <row r="6658" spans="1:24" x14ac:dyDescent="0.4">
      <c r="A6658">
        <v>106657</v>
      </c>
      <c r="B6658" s="5">
        <v>45977.90625</v>
      </c>
      <c r="C6658" s="3" t="str">
        <f>TEXT(Sales_Data[[#This Row],[OrderDate]],"mmmm")</f>
        <v>November</v>
      </c>
      <c r="D6658" s="3" t="str">
        <f t="shared" ref="D6658:D6721" si="208">TEXT(B6658, "yyyy")</f>
        <v>2025</v>
      </c>
      <c r="E6658" t="s">
        <v>34</v>
      </c>
      <c r="F6658" t="s">
        <v>43</v>
      </c>
      <c r="G6658" t="s">
        <v>15</v>
      </c>
      <c r="H6658" t="s">
        <v>16</v>
      </c>
      <c r="I6658" t="s">
        <v>100</v>
      </c>
      <c r="J6658">
        <v>1</v>
      </c>
      <c r="K6658">
        <v>1800</v>
      </c>
      <c r="L6658" s="7">
        <f>Sales_Data[[#This Row],[OrderQuantity]] *Sales_Data[[#This Row],[UnitPrice]]</f>
        <v>1800</v>
      </c>
      <c r="M6658" s="7">
        <f>Sales_Data[[#This Row],[UnitPrice]]-Sales_Data[[#This Row],[UnitCost]]</f>
        <v>900</v>
      </c>
      <c r="N6658" s="7">
        <f>Sales_Data[[#This Row],[Gross Revenue]]-Sales_Data[[#This Row],[Discount Amount ]]</f>
        <v>900</v>
      </c>
      <c r="O6658" s="7">
        <f>Sales_Data[[#This Row],[OrderQuantity]] *Sales_Data[[#This Row],[UnitCost]]</f>
        <v>900</v>
      </c>
      <c r="P6658" s="7">
        <f>Sales_Data[[#This Row],[ItemCost]] +Sales_Data[[#This Row],[ShippingCost]]</f>
        <v>1350.2</v>
      </c>
      <c r="Q6658" s="7">
        <f>Sales_Data[[#This Row],[Gross Revenue]]-Sales_Data[[#This Row],[TotalFinancialCost]]</f>
        <v>449.79999999999995</v>
      </c>
      <c r="R6658" s="7">
        <f>Sales_Data[[#This Row],[Actul Bill Amount]]-Sales_Data[[#This Row],[ShippingCost]]</f>
        <v>449.8</v>
      </c>
      <c r="S6658">
        <v>1042</v>
      </c>
      <c r="T6658">
        <v>450.2</v>
      </c>
      <c r="U6658" t="s">
        <v>51</v>
      </c>
      <c r="V6658">
        <v>900</v>
      </c>
      <c r="W6658" t="s">
        <v>18</v>
      </c>
      <c r="X6658" t="str">
        <f t="shared" ref="X6658:X6721" si="209">_xlfn.TEXTBEFORE(W6658, " ")</f>
        <v>Bengaluru</v>
      </c>
    </row>
    <row r="6659" spans="1:24" x14ac:dyDescent="0.4">
      <c r="A6659">
        <v>106658</v>
      </c>
      <c r="B6659" s="5">
        <v>45871.461805555555</v>
      </c>
      <c r="C6659" s="3" t="str">
        <f>TEXT(Sales_Data[[#This Row],[OrderDate]],"mmmm")</f>
        <v>August</v>
      </c>
      <c r="D6659" s="3" t="str">
        <f t="shared" si="208"/>
        <v>2025</v>
      </c>
      <c r="E6659" t="s">
        <v>19</v>
      </c>
      <c r="F6659" t="s">
        <v>35</v>
      </c>
      <c r="G6659" t="s">
        <v>15</v>
      </c>
      <c r="H6659" t="s">
        <v>20</v>
      </c>
      <c r="I6659" t="s">
        <v>100</v>
      </c>
      <c r="J6659">
        <v>81</v>
      </c>
      <c r="K6659">
        <v>12000</v>
      </c>
      <c r="L6659" s="7">
        <f>Sales_Data[[#This Row],[OrderQuantity]] *Sales_Data[[#This Row],[UnitPrice]]</f>
        <v>972000</v>
      </c>
      <c r="M6659" s="7">
        <f>Sales_Data[[#This Row],[UnitPrice]]-Sales_Data[[#This Row],[UnitCost]]</f>
        <v>4000</v>
      </c>
      <c r="N6659" s="7">
        <f>Sales_Data[[#This Row],[Gross Revenue]]-Sales_Data[[#This Row],[Discount Amount ]]</f>
        <v>968000</v>
      </c>
      <c r="O6659" s="7">
        <f>Sales_Data[[#This Row],[OrderQuantity]] *Sales_Data[[#This Row],[UnitCost]]</f>
        <v>648000</v>
      </c>
      <c r="P6659" s="7">
        <f>Sales_Data[[#This Row],[ItemCost]] +Sales_Data[[#This Row],[ShippingCost]]</f>
        <v>649069.59</v>
      </c>
      <c r="Q6659" s="7">
        <f>Sales_Data[[#This Row],[Gross Revenue]]-Sales_Data[[#This Row],[TotalFinancialCost]]</f>
        <v>322930.41000000003</v>
      </c>
      <c r="R6659" s="7">
        <f>Sales_Data[[#This Row],[Actul Bill Amount]]-Sales_Data[[#This Row],[ShippingCost]]</f>
        <v>966930.41</v>
      </c>
      <c r="S6659">
        <v>652</v>
      </c>
      <c r="T6659">
        <v>1069.5899999999999</v>
      </c>
      <c r="U6659" t="s">
        <v>36</v>
      </c>
      <c r="V6659">
        <v>8000</v>
      </c>
      <c r="W6659" t="s">
        <v>22</v>
      </c>
      <c r="X6659" t="str">
        <f t="shared" si="209"/>
        <v>Nagpur</v>
      </c>
    </row>
    <row r="6660" spans="1:24" x14ac:dyDescent="0.4">
      <c r="A6660">
        <v>106659</v>
      </c>
      <c r="B6660" s="5">
        <v>45935.577777777777</v>
      </c>
      <c r="C6660" s="3" t="str">
        <f>TEXT(Sales_Data[[#This Row],[OrderDate]],"mmmm")</f>
        <v>October</v>
      </c>
      <c r="D6660" s="3" t="str">
        <f t="shared" si="208"/>
        <v>2025</v>
      </c>
      <c r="E6660" t="s">
        <v>34</v>
      </c>
      <c r="F6660" t="s">
        <v>24</v>
      </c>
      <c r="G6660" t="s">
        <v>15</v>
      </c>
      <c r="H6660" t="s">
        <v>25</v>
      </c>
      <c r="I6660" t="s">
        <v>100</v>
      </c>
      <c r="J6660">
        <v>46</v>
      </c>
      <c r="K6660">
        <v>3500</v>
      </c>
      <c r="L6660" s="7">
        <f>Sales_Data[[#This Row],[OrderQuantity]] *Sales_Data[[#This Row],[UnitPrice]]</f>
        <v>161000</v>
      </c>
      <c r="M6660" s="7">
        <f>Sales_Data[[#This Row],[UnitPrice]]-Sales_Data[[#This Row],[UnitCost]]</f>
        <v>1300</v>
      </c>
      <c r="N6660" s="7">
        <f>Sales_Data[[#This Row],[Gross Revenue]]-Sales_Data[[#This Row],[Discount Amount ]]</f>
        <v>159700</v>
      </c>
      <c r="O6660" s="7">
        <f>Sales_Data[[#This Row],[OrderQuantity]] *Sales_Data[[#This Row],[UnitCost]]</f>
        <v>101200</v>
      </c>
      <c r="P6660" s="7">
        <f>Sales_Data[[#This Row],[ItemCost]] +Sales_Data[[#This Row],[ShippingCost]]</f>
        <v>101753.38</v>
      </c>
      <c r="Q6660" s="7">
        <f>Sales_Data[[#This Row],[Gross Revenue]]-Sales_Data[[#This Row],[TotalFinancialCost]]</f>
        <v>59246.619999999995</v>
      </c>
      <c r="R6660" s="7">
        <f>Sales_Data[[#This Row],[Actul Bill Amount]]-Sales_Data[[#This Row],[ShippingCost]]</f>
        <v>159146.62</v>
      </c>
      <c r="S6660">
        <v>629</v>
      </c>
      <c r="T6660">
        <v>553.38</v>
      </c>
      <c r="U6660" t="s">
        <v>59</v>
      </c>
      <c r="V6660">
        <v>2200</v>
      </c>
      <c r="W6660" t="s">
        <v>27</v>
      </c>
      <c r="X6660" t="str">
        <f t="shared" si="209"/>
        <v>Mumbai</v>
      </c>
    </row>
    <row r="6661" spans="1:24" x14ac:dyDescent="0.4">
      <c r="A6661">
        <v>106660</v>
      </c>
      <c r="B6661" s="5">
        <v>45819.842361111114</v>
      </c>
      <c r="C6661" s="3" t="str">
        <f>TEXT(Sales_Data[[#This Row],[OrderDate]],"mmmm")</f>
        <v>June</v>
      </c>
      <c r="D6661" s="3" t="str">
        <f t="shared" si="208"/>
        <v>2025</v>
      </c>
      <c r="E6661" t="s">
        <v>19</v>
      </c>
      <c r="F6661" t="s">
        <v>55</v>
      </c>
      <c r="G6661" t="s">
        <v>29</v>
      </c>
      <c r="H6661" t="s">
        <v>37</v>
      </c>
      <c r="I6661" t="s">
        <v>100</v>
      </c>
      <c r="J6661">
        <v>67</v>
      </c>
      <c r="K6661">
        <v>850</v>
      </c>
      <c r="L6661" s="7">
        <f>Sales_Data[[#This Row],[OrderQuantity]] *Sales_Data[[#This Row],[UnitPrice]]</f>
        <v>56950</v>
      </c>
      <c r="M6661" s="7">
        <f>Sales_Data[[#This Row],[UnitPrice]]-Sales_Data[[#This Row],[UnitCost]]</f>
        <v>300</v>
      </c>
      <c r="N6661" s="7">
        <f>Sales_Data[[#This Row],[Gross Revenue]]-Sales_Data[[#This Row],[Discount Amount ]]</f>
        <v>56650</v>
      </c>
      <c r="O6661" s="7">
        <f>Sales_Data[[#This Row],[OrderQuantity]] *Sales_Data[[#This Row],[UnitCost]]</f>
        <v>36850</v>
      </c>
      <c r="P6661" s="7">
        <f>Sales_Data[[#This Row],[ItemCost]] +Sales_Data[[#This Row],[ShippingCost]]</f>
        <v>37189.760000000002</v>
      </c>
      <c r="Q6661" s="7">
        <f>Sales_Data[[#This Row],[Gross Revenue]]-Sales_Data[[#This Row],[TotalFinancialCost]]</f>
        <v>19760.239999999998</v>
      </c>
      <c r="R6661" s="7">
        <f>Sales_Data[[#This Row],[Actul Bill Amount]]-Sales_Data[[#This Row],[ShippingCost]]</f>
        <v>56310.239999999998</v>
      </c>
      <c r="S6661">
        <v>1081</v>
      </c>
      <c r="T6661">
        <v>339.76</v>
      </c>
      <c r="U6661" t="s">
        <v>56</v>
      </c>
      <c r="V6661">
        <v>550</v>
      </c>
      <c r="W6661" t="s">
        <v>38</v>
      </c>
      <c r="X6661" t="str">
        <f t="shared" si="209"/>
        <v>Kolkata</v>
      </c>
    </row>
    <row r="6662" spans="1:24" x14ac:dyDescent="0.4">
      <c r="A6662">
        <v>106661</v>
      </c>
      <c r="B6662" s="5">
        <v>45814.679861111108</v>
      </c>
      <c r="C6662" s="3" t="str">
        <f>TEXT(Sales_Data[[#This Row],[OrderDate]],"mmmm")</f>
        <v>June</v>
      </c>
      <c r="D6662" s="3" t="str">
        <f t="shared" si="208"/>
        <v>2025</v>
      </c>
      <c r="E6662" t="s">
        <v>42</v>
      </c>
      <c r="F6662" t="s">
        <v>28</v>
      </c>
      <c r="G6662" t="s">
        <v>15</v>
      </c>
      <c r="H6662" t="s">
        <v>32</v>
      </c>
      <c r="I6662" t="s">
        <v>100</v>
      </c>
      <c r="J6662">
        <v>51</v>
      </c>
      <c r="K6662">
        <v>450</v>
      </c>
      <c r="L6662" s="7">
        <f>Sales_Data[[#This Row],[OrderQuantity]] *Sales_Data[[#This Row],[UnitPrice]]</f>
        <v>22950</v>
      </c>
      <c r="M6662" s="7">
        <f>Sales_Data[[#This Row],[UnitPrice]]-Sales_Data[[#This Row],[UnitCost]]</f>
        <v>250</v>
      </c>
      <c r="N6662" s="7">
        <f>Sales_Data[[#This Row],[Gross Revenue]]-Sales_Data[[#This Row],[Discount Amount ]]</f>
        <v>22700</v>
      </c>
      <c r="O6662" s="7">
        <f>Sales_Data[[#This Row],[OrderQuantity]] *Sales_Data[[#This Row],[UnitCost]]</f>
        <v>10200</v>
      </c>
      <c r="P6662" s="7">
        <f>Sales_Data[[#This Row],[ItemCost]] +Sales_Data[[#This Row],[ShippingCost]]</f>
        <v>10735.26</v>
      </c>
      <c r="Q6662" s="7">
        <f>Sales_Data[[#This Row],[Gross Revenue]]-Sales_Data[[#This Row],[TotalFinancialCost]]</f>
        <v>12214.74</v>
      </c>
      <c r="R6662" s="7">
        <f>Sales_Data[[#This Row],[Actul Bill Amount]]-Sales_Data[[#This Row],[ShippingCost]]</f>
        <v>22164.74</v>
      </c>
      <c r="S6662">
        <v>493</v>
      </c>
      <c r="T6662">
        <v>535.26</v>
      </c>
      <c r="U6662" t="s">
        <v>30</v>
      </c>
      <c r="V6662">
        <v>200</v>
      </c>
      <c r="W6662" t="s">
        <v>33</v>
      </c>
      <c r="X6662" t="str">
        <f t="shared" si="209"/>
        <v>Delhi</v>
      </c>
    </row>
    <row r="6663" spans="1:24" x14ac:dyDescent="0.4">
      <c r="A6663">
        <v>106662</v>
      </c>
      <c r="B6663" s="5">
        <v>45908.843055555553</v>
      </c>
      <c r="C6663" s="3" t="str">
        <f>TEXT(Sales_Data[[#This Row],[OrderDate]],"mmmm")</f>
        <v>September</v>
      </c>
      <c r="D6663" s="3" t="str">
        <f t="shared" si="208"/>
        <v>2025</v>
      </c>
      <c r="E6663" t="s">
        <v>19</v>
      </c>
      <c r="F6663" t="s">
        <v>24</v>
      </c>
      <c r="G6663" t="s">
        <v>29</v>
      </c>
      <c r="H6663" t="s">
        <v>20</v>
      </c>
      <c r="I6663" t="s">
        <v>100</v>
      </c>
      <c r="J6663">
        <v>59</v>
      </c>
      <c r="K6663">
        <v>45000</v>
      </c>
      <c r="L6663" s="7">
        <f>Sales_Data[[#This Row],[OrderQuantity]] *Sales_Data[[#This Row],[UnitPrice]]</f>
        <v>2655000</v>
      </c>
      <c r="M6663" s="7">
        <f>Sales_Data[[#This Row],[UnitPrice]]-Sales_Data[[#This Row],[UnitCost]]</f>
        <v>13000</v>
      </c>
      <c r="N6663" s="7">
        <f>Sales_Data[[#This Row],[Gross Revenue]]-Sales_Data[[#This Row],[Discount Amount ]]</f>
        <v>2642000</v>
      </c>
      <c r="O6663" s="7">
        <f>Sales_Data[[#This Row],[OrderQuantity]] *Sales_Data[[#This Row],[UnitCost]]</f>
        <v>1888000</v>
      </c>
      <c r="P6663" s="7">
        <f>Sales_Data[[#This Row],[ItemCost]] +Sales_Data[[#This Row],[ShippingCost]]</f>
        <v>1888862.09</v>
      </c>
      <c r="Q6663" s="7">
        <f>Sales_Data[[#This Row],[Gross Revenue]]-Sales_Data[[#This Row],[TotalFinancialCost]]</f>
        <v>766137.90999999992</v>
      </c>
      <c r="R6663" s="7">
        <f>Sales_Data[[#This Row],[Actul Bill Amount]]-Sales_Data[[#This Row],[ShippingCost]]</f>
        <v>2641137.91</v>
      </c>
      <c r="S6663">
        <v>1080</v>
      </c>
      <c r="T6663">
        <v>862.09</v>
      </c>
      <c r="U6663" t="s">
        <v>26</v>
      </c>
      <c r="V6663">
        <v>32000</v>
      </c>
      <c r="W6663" t="s">
        <v>22</v>
      </c>
      <c r="X6663" t="str">
        <f t="shared" si="209"/>
        <v>Nagpur</v>
      </c>
    </row>
    <row r="6664" spans="1:24" x14ac:dyDescent="0.4">
      <c r="A6664">
        <v>106663</v>
      </c>
      <c r="B6664" s="5">
        <v>45754.761805555558</v>
      </c>
      <c r="C6664" s="3" t="str">
        <f>TEXT(Sales_Data[[#This Row],[OrderDate]],"mmmm")</f>
        <v>April</v>
      </c>
      <c r="D6664" s="3" t="str">
        <f t="shared" si="208"/>
        <v>2025</v>
      </c>
      <c r="E6664" t="s">
        <v>39</v>
      </c>
      <c r="F6664" t="s">
        <v>46</v>
      </c>
      <c r="G6664" t="s">
        <v>15</v>
      </c>
      <c r="H6664" t="s">
        <v>32</v>
      </c>
      <c r="I6664" t="s">
        <v>100</v>
      </c>
      <c r="J6664">
        <v>47</v>
      </c>
      <c r="K6664">
        <v>4500</v>
      </c>
      <c r="L6664" s="7">
        <f>Sales_Data[[#This Row],[OrderQuantity]] *Sales_Data[[#This Row],[UnitPrice]]</f>
        <v>211500</v>
      </c>
      <c r="M6664" s="7">
        <f>Sales_Data[[#This Row],[UnitPrice]]-Sales_Data[[#This Row],[UnitCost]]</f>
        <v>1700</v>
      </c>
      <c r="N6664" s="7">
        <f>Sales_Data[[#This Row],[Gross Revenue]]-Sales_Data[[#This Row],[Discount Amount ]]</f>
        <v>209800</v>
      </c>
      <c r="O6664" s="7">
        <f>Sales_Data[[#This Row],[OrderQuantity]] *Sales_Data[[#This Row],[UnitCost]]</f>
        <v>131600</v>
      </c>
      <c r="P6664" s="7">
        <f>Sales_Data[[#This Row],[ItemCost]] +Sales_Data[[#This Row],[ShippingCost]]</f>
        <v>132002.37</v>
      </c>
      <c r="Q6664" s="7">
        <f>Sales_Data[[#This Row],[Gross Revenue]]-Sales_Data[[#This Row],[TotalFinancialCost]]</f>
        <v>79497.63</v>
      </c>
      <c r="R6664" s="7">
        <f>Sales_Data[[#This Row],[Actul Bill Amount]]-Sales_Data[[#This Row],[ShippingCost]]</f>
        <v>209397.63</v>
      </c>
      <c r="S6664">
        <v>1190</v>
      </c>
      <c r="T6664">
        <v>402.37</v>
      </c>
      <c r="U6664" t="s">
        <v>47</v>
      </c>
      <c r="V6664">
        <v>2800</v>
      </c>
      <c r="W6664" t="s">
        <v>33</v>
      </c>
      <c r="X6664" t="str">
        <f t="shared" si="209"/>
        <v>Delhi</v>
      </c>
    </row>
    <row r="6665" spans="1:24" x14ac:dyDescent="0.4">
      <c r="A6665">
        <v>106664</v>
      </c>
      <c r="B6665" s="5">
        <v>45675.977777777778</v>
      </c>
      <c r="C6665" s="3" t="str">
        <f>TEXT(Sales_Data[[#This Row],[OrderDate]],"mmmm")</f>
        <v>January</v>
      </c>
      <c r="D6665" s="3" t="str">
        <f t="shared" si="208"/>
        <v>2025</v>
      </c>
      <c r="E6665" t="s">
        <v>39</v>
      </c>
      <c r="F6665" t="s">
        <v>35</v>
      </c>
      <c r="G6665" t="s">
        <v>15</v>
      </c>
      <c r="H6665" t="s">
        <v>16</v>
      </c>
      <c r="I6665" t="s">
        <v>100</v>
      </c>
      <c r="J6665">
        <v>99</v>
      </c>
      <c r="K6665">
        <v>12000</v>
      </c>
      <c r="L6665" s="7">
        <f>Sales_Data[[#This Row],[OrderQuantity]] *Sales_Data[[#This Row],[UnitPrice]]</f>
        <v>1188000</v>
      </c>
      <c r="M6665" s="7">
        <f>Sales_Data[[#This Row],[UnitPrice]]-Sales_Data[[#This Row],[UnitCost]]</f>
        <v>4000</v>
      </c>
      <c r="N6665" s="7">
        <f>Sales_Data[[#This Row],[Gross Revenue]]-Sales_Data[[#This Row],[Discount Amount ]]</f>
        <v>1184000</v>
      </c>
      <c r="O6665" s="7">
        <f>Sales_Data[[#This Row],[OrderQuantity]] *Sales_Data[[#This Row],[UnitCost]]</f>
        <v>792000</v>
      </c>
      <c r="P6665" s="7">
        <f>Sales_Data[[#This Row],[ItemCost]] +Sales_Data[[#This Row],[ShippingCost]]</f>
        <v>793031.34</v>
      </c>
      <c r="Q6665" s="7">
        <f>Sales_Data[[#This Row],[Gross Revenue]]-Sales_Data[[#This Row],[TotalFinancialCost]]</f>
        <v>394968.66000000003</v>
      </c>
      <c r="R6665" s="7">
        <f>Sales_Data[[#This Row],[Actul Bill Amount]]-Sales_Data[[#This Row],[ShippingCost]]</f>
        <v>1182968.6599999999</v>
      </c>
      <c r="S6665">
        <v>673</v>
      </c>
      <c r="T6665">
        <v>1031.3399999999999</v>
      </c>
      <c r="U6665" t="s">
        <v>36</v>
      </c>
      <c r="V6665">
        <v>8000</v>
      </c>
      <c r="W6665" t="s">
        <v>18</v>
      </c>
      <c r="X6665" t="str">
        <f t="shared" si="209"/>
        <v>Bengaluru</v>
      </c>
    </row>
    <row r="6666" spans="1:24" x14ac:dyDescent="0.4">
      <c r="A6666">
        <v>106665</v>
      </c>
      <c r="B6666" s="5">
        <v>45984.194444444445</v>
      </c>
      <c r="C6666" s="3" t="str">
        <f>TEXT(Sales_Data[[#This Row],[OrderDate]],"mmmm")</f>
        <v>November</v>
      </c>
      <c r="D6666" s="3" t="str">
        <f t="shared" si="208"/>
        <v>2025</v>
      </c>
      <c r="E6666" t="s">
        <v>13</v>
      </c>
      <c r="F6666" t="s">
        <v>46</v>
      </c>
      <c r="G6666" t="s">
        <v>15</v>
      </c>
      <c r="H6666" t="s">
        <v>37</v>
      </c>
      <c r="I6666" t="s">
        <v>100</v>
      </c>
      <c r="J6666">
        <v>44</v>
      </c>
      <c r="K6666">
        <v>4500</v>
      </c>
      <c r="L6666" s="7">
        <f>Sales_Data[[#This Row],[OrderQuantity]] *Sales_Data[[#This Row],[UnitPrice]]</f>
        <v>198000</v>
      </c>
      <c r="M6666" s="7">
        <f>Sales_Data[[#This Row],[UnitPrice]]-Sales_Data[[#This Row],[UnitCost]]</f>
        <v>1700</v>
      </c>
      <c r="N6666" s="7">
        <f>Sales_Data[[#This Row],[Gross Revenue]]-Sales_Data[[#This Row],[Discount Amount ]]</f>
        <v>196300</v>
      </c>
      <c r="O6666" s="7">
        <f>Sales_Data[[#This Row],[OrderQuantity]] *Sales_Data[[#This Row],[UnitCost]]</f>
        <v>123200</v>
      </c>
      <c r="P6666" s="7">
        <f>Sales_Data[[#This Row],[ItemCost]] +Sales_Data[[#This Row],[ShippingCost]]</f>
        <v>124309.97</v>
      </c>
      <c r="Q6666" s="7">
        <f>Sales_Data[[#This Row],[Gross Revenue]]-Sales_Data[[#This Row],[TotalFinancialCost]]</f>
        <v>73690.03</v>
      </c>
      <c r="R6666" s="7">
        <f>Sales_Data[[#This Row],[Actul Bill Amount]]-Sales_Data[[#This Row],[ShippingCost]]</f>
        <v>195190.03</v>
      </c>
      <c r="S6666">
        <v>864</v>
      </c>
      <c r="T6666">
        <v>1109.97</v>
      </c>
      <c r="U6666" t="s">
        <v>47</v>
      </c>
      <c r="V6666">
        <v>2800</v>
      </c>
      <c r="W6666" t="s">
        <v>38</v>
      </c>
      <c r="X6666" t="str">
        <f t="shared" si="209"/>
        <v>Kolkata</v>
      </c>
    </row>
    <row r="6667" spans="1:24" x14ac:dyDescent="0.4">
      <c r="A6667">
        <v>106666</v>
      </c>
      <c r="B6667" s="5">
        <v>45754.302083333336</v>
      </c>
      <c r="C6667" s="3" t="str">
        <f>TEXT(Sales_Data[[#This Row],[OrderDate]],"mmmm")</f>
        <v>April</v>
      </c>
      <c r="D6667" s="3" t="str">
        <f t="shared" si="208"/>
        <v>2025</v>
      </c>
      <c r="E6667" t="s">
        <v>48</v>
      </c>
      <c r="F6667" t="s">
        <v>24</v>
      </c>
      <c r="G6667" t="s">
        <v>15</v>
      </c>
      <c r="H6667" t="s">
        <v>16</v>
      </c>
      <c r="I6667" t="s">
        <v>100</v>
      </c>
      <c r="J6667">
        <v>64</v>
      </c>
      <c r="K6667">
        <v>25000</v>
      </c>
      <c r="L6667" s="7">
        <f>Sales_Data[[#This Row],[OrderQuantity]] *Sales_Data[[#This Row],[UnitPrice]]</f>
        <v>1600000</v>
      </c>
      <c r="M6667" s="7">
        <f>Sales_Data[[#This Row],[UnitPrice]]-Sales_Data[[#This Row],[UnitCost]]</f>
        <v>7000</v>
      </c>
      <c r="N6667" s="7">
        <f>Sales_Data[[#This Row],[Gross Revenue]]-Sales_Data[[#This Row],[Discount Amount ]]</f>
        <v>1593000</v>
      </c>
      <c r="O6667" s="7">
        <f>Sales_Data[[#This Row],[OrderQuantity]] *Sales_Data[[#This Row],[UnitCost]]</f>
        <v>1152000</v>
      </c>
      <c r="P6667" s="7">
        <f>Sales_Data[[#This Row],[ItemCost]] +Sales_Data[[#This Row],[ShippingCost]]</f>
        <v>1152347.99</v>
      </c>
      <c r="Q6667" s="7">
        <f>Sales_Data[[#This Row],[Gross Revenue]]-Sales_Data[[#This Row],[TotalFinancialCost]]</f>
        <v>447652.01</v>
      </c>
      <c r="R6667" s="7">
        <f>Sales_Data[[#This Row],[Actul Bill Amount]]-Sales_Data[[#This Row],[ShippingCost]]</f>
        <v>1592652.01</v>
      </c>
      <c r="S6667">
        <v>754</v>
      </c>
      <c r="T6667">
        <v>347.99</v>
      </c>
      <c r="U6667" t="s">
        <v>60</v>
      </c>
      <c r="V6667">
        <v>18000</v>
      </c>
      <c r="W6667" t="s">
        <v>18</v>
      </c>
      <c r="X6667" t="str">
        <f t="shared" si="209"/>
        <v>Bengaluru</v>
      </c>
    </row>
    <row r="6668" spans="1:24" x14ac:dyDescent="0.4">
      <c r="A6668">
        <v>106667</v>
      </c>
      <c r="B6668" s="5">
        <v>45658.370138888888</v>
      </c>
      <c r="C6668" s="3" t="str">
        <f>TEXT(Sales_Data[[#This Row],[OrderDate]],"mmmm")</f>
        <v>January</v>
      </c>
      <c r="D6668" s="3" t="str">
        <f t="shared" si="208"/>
        <v>2025</v>
      </c>
      <c r="E6668" t="s">
        <v>39</v>
      </c>
      <c r="F6668" t="s">
        <v>14</v>
      </c>
      <c r="G6668" t="s">
        <v>31</v>
      </c>
      <c r="H6668" t="s">
        <v>20</v>
      </c>
      <c r="I6668" t="s">
        <v>100</v>
      </c>
      <c r="J6668">
        <v>18</v>
      </c>
      <c r="K6668">
        <v>6500</v>
      </c>
      <c r="L6668" s="7">
        <f>Sales_Data[[#This Row],[OrderQuantity]] *Sales_Data[[#This Row],[UnitPrice]]</f>
        <v>117000</v>
      </c>
      <c r="M6668" s="7">
        <f>Sales_Data[[#This Row],[UnitPrice]]-Sales_Data[[#This Row],[UnitCost]]</f>
        <v>2300</v>
      </c>
      <c r="N6668" s="7">
        <f>Sales_Data[[#This Row],[Gross Revenue]]-Sales_Data[[#This Row],[Discount Amount ]]</f>
        <v>114700</v>
      </c>
      <c r="O6668" s="7">
        <f>Sales_Data[[#This Row],[OrderQuantity]] *Sales_Data[[#This Row],[UnitCost]]</f>
        <v>75600</v>
      </c>
      <c r="P6668" s="7">
        <f>Sales_Data[[#This Row],[ItemCost]] +Sales_Data[[#This Row],[ShippingCost]]</f>
        <v>76233.06</v>
      </c>
      <c r="Q6668" s="7">
        <f>Sales_Data[[#This Row],[Gross Revenue]]-Sales_Data[[#This Row],[TotalFinancialCost]]</f>
        <v>40766.94</v>
      </c>
      <c r="R6668" s="7">
        <f>Sales_Data[[#This Row],[Actul Bill Amount]]-Sales_Data[[#This Row],[ShippingCost]]</f>
        <v>114066.94</v>
      </c>
      <c r="S6668">
        <v>1045</v>
      </c>
      <c r="T6668">
        <v>633.05999999999995</v>
      </c>
      <c r="U6668" t="s">
        <v>21</v>
      </c>
      <c r="V6668">
        <v>4200</v>
      </c>
      <c r="W6668" t="s">
        <v>22</v>
      </c>
      <c r="X6668" t="str">
        <f t="shared" si="209"/>
        <v>Nagpur</v>
      </c>
    </row>
    <row r="6669" spans="1:24" x14ac:dyDescent="0.4">
      <c r="A6669">
        <v>106668</v>
      </c>
      <c r="B6669" s="5">
        <v>45873.069444444445</v>
      </c>
      <c r="C6669" s="3" t="str">
        <f>TEXT(Sales_Data[[#This Row],[OrderDate]],"mmmm")</f>
        <v>August</v>
      </c>
      <c r="D6669" s="3" t="str">
        <f t="shared" si="208"/>
        <v>2025</v>
      </c>
      <c r="E6669" t="s">
        <v>34</v>
      </c>
      <c r="F6669" t="s">
        <v>14</v>
      </c>
      <c r="G6669" t="s">
        <v>29</v>
      </c>
      <c r="H6669" t="s">
        <v>32</v>
      </c>
      <c r="I6669" t="s">
        <v>100</v>
      </c>
      <c r="J6669">
        <v>94</v>
      </c>
      <c r="K6669">
        <v>6500</v>
      </c>
      <c r="L6669" s="7">
        <f>Sales_Data[[#This Row],[OrderQuantity]] *Sales_Data[[#This Row],[UnitPrice]]</f>
        <v>611000</v>
      </c>
      <c r="M6669" s="7">
        <f>Sales_Data[[#This Row],[UnitPrice]]-Sales_Data[[#This Row],[UnitCost]]</f>
        <v>2300</v>
      </c>
      <c r="N6669" s="7">
        <f>Sales_Data[[#This Row],[Gross Revenue]]-Sales_Data[[#This Row],[Discount Amount ]]</f>
        <v>608700</v>
      </c>
      <c r="O6669" s="7">
        <f>Sales_Data[[#This Row],[OrderQuantity]] *Sales_Data[[#This Row],[UnitCost]]</f>
        <v>394800</v>
      </c>
      <c r="P6669" s="7">
        <f>Sales_Data[[#This Row],[ItemCost]] +Sales_Data[[#This Row],[ShippingCost]]</f>
        <v>395710.11</v>
      </c>
      <c r="Q6669" s="7">
        <f>Sales_Data[[#This Row],[Gross Revenue]]-Sales_Data[[#This Row],[TotalFinancialCost]]</f>
        <v>215289.89</v>
      </c>
      <c r="R6669" s="7">
        <f>Sales_Data[[#This Row],[Actul Bill Amount]]-Sales_Data[[#This Row],[ShippingCost]]</f>
        <v>607789.89</v>
      </c>
      <c r="S6669">
        <v>618</v>
      </c>
      <c r="T6669">
        <v>910.11</v>
      </c>
      <c r="U6669" t="s">
        <v>21</v>
      </c>
      <c r="V6669">
        <v>4200</v>
      </c>
      <c r="W6669" t="s">
        <v>33</v>
      </c>
      <c r="X6669" t="str">
        <f t="shared" si="209"/>
        <v>Delhi</v>
      </c>
    </row>
    <row r="6670" spans="1:24" x14ac:dyDescent="0.4">
      <c r="A6670">
        <v>106669</v>
      </c>
      <c r="B6670" s="5">
        <v>45789.622916666667</v>
      </c>
      <c r="C6670" s="3" t="str">
        <f>TEXT(Sales_Data[[#This Row],[OrderDate]],"mmmm")</f>
        <v>May</v>
      </c>
      <c r="D6670" s="3" t="str">
        <f t="shared" si="208"/>
        <v>2025</v>
      </c>
      <c r="E6670" t="s">
        <v>45</v>
      </c>
      <c r="F6670" t="s">
        <v>14</v>
      </c>
      <c r="G6670" t="s">
        <v>15</v>
      </c>
      <c r="H6670" t="s">
        <v>32</v>
      </c>
      <c r="I6670" t="s">
        <v>100</v>
      </c>
      <c r="J6670">
        <v>95</v>
      </c>
      <c r="K6670">
        <v>6500</v>
      </c>
      <c r="L6670" s="7">
        <f>Sales_Data[[#This Row],[OrderQuantity]] *Sales_Data[[#This Row],[UnitPrice]]</f>
        <v>617500</v>
      </c>
      <c r="M6670" s="7">
        <f>Sales_Data[[#This Row],[UnitPrice]]-Sales_Data[[#This Row],[UnitCost]]</f>
        <v>2300</v>
      </c>
      <c r="N6670" s="7">
        <f>Sales_Data[[#This Row],[Gross Revenue]]-Sales_Data[[#This Row],[Discount Amount ]]</f>
        <v>615200</v>
      </c>
      <c r="O6670" s="7">
        <f>Sales_Data[[#This Row],[OrderQuantity]] *Sales_Data[[#This Row],[UnitCost]]</f>
        <v>399000</v>
      </c>
      <c r="P6670" s="7">
        <f>Sales_Data[[#This Row],[ItemCost]] +Sales_Data[[#This Row],[ShippingCost]]</f>
        <v>399420.99</v>
      </c>
      <c r="Q6670" s="7">
        <f>Sales_Data[[#This Row],[Gross Revenue]]-Sales_Data[[#This Row],[TotalFinancialCost]]</f>
        <v>218079.01</v>
      </c>
      <c r="R6670" s="7">
        <f>Sales_Data[[#This Row],[Actul Bill Amount]]-Sales_Data[[#This Row],[ShippingCost]]</f>
        <v>614779.01</v>
      </c>
      <c r="S6670">
        <v>1144</v>
      </c>
      <c r="T6670">
        <v>420.99</v>
      </c>
      <c r="U6670" t="s">
        <v>21</v>
      </c>
      <c r="V6670">
        <v>4200</v>
      </c>
      <c r="W6670" t="s">
        <v>33</v>
      </c>
      <c r="X6670" t="str">
        <f t="shared" si="209"/>
        <v>Delhi</v>
      </c>
    </row>
    <row r="6671" spans="1:24" x14ac:dyDescent="0.4">
      <c r="A6671">
        <v>106670</v>
      </c>
      <c r="B6671" s="5">
        <v>45917.802083333336</v>
      </c>
      <c r="C6671" s="3" t="str">
        <f>TEXT(Sales_Data[[#This Row],[OrderDate]],"mmmm")</f>
        <v>September</v>
      </c>
      <c r="D6671" s="3" t="str">
        <f t="shared" si="208"/>
        <v>2025</v>
      </c>
      <c r="E6671" t="s">
        <v>19</v>
      </c>
      <c r="F6671" t="s">
        <v>46</v>
      </c>
      <c r="G6671" t="s">
        <v>29</v>
      </c>
      <c r="H6671" t="s">
        <v>20</v>
      </c>
      <c r="I6671" t="s">
        <v>100</v>
      </c>
      <c r="J6671">
        <v>95</v>
      </c>
      <c r="K6671">
        <v>15000</v>
      </c>
      <c r="L6671" s="7">
        <f>Sales_Data[[#This Row],[OrderQuantity]] *Sales_Data[[#This Row],[UnitPrice]]</f>
        <v>1425000</v>
      </c>
      <c r="M6671" s="7">
        <f>Sales_Data[[#This Row],[UnitPrice]]-Sales_Data[[#This Row],[UnitCost]]</f>
        <v>5500</v>
      </c>
      <c r="N6671" s="7">
        <f>Sales_Data[[#This Row],[Gross Revenue]]-Sales_Data[[#This Row],[Discount Amount ]]</f>
        <v>1419500</v>
      </c>
      <c r="O6671" s="7">
        <f>Sales_Data[[#This Row],[OrderQuantity]] *Sales_Data[[#This Row],[UnitCost]]</f>
        <v>902500</v>
      </c>
      <c r="P6671" s="7">
        <f>Sales_Data[[#This Row],[ItemCost]] +Sales_Data[[#This Row],[ShippingCost]]</f>
        <v>903033.57</v>
      </c>
      <c r="Q6671" s="7">
        <f>Sales_Data[[#This Row],[Gross Revenue]]-Sales_Data[[#This Row],[TotalFinancialCost]]</f>
        <v>521966.43000000005</v>
      </c>
      <c r="R6671" s="7">
        <f>Sales_Data[[#This Row],[Actul Bill Amount]]-Sales_Data[[#This Row],[ShippingCost]]</f>
        <v>1418966.43</v>
      </c>
      <c r="S6671">
        <v>944</v>
      </c>
      <c r="T6671">
        <v>533.57000000000005</v>
      </c>
      <c r="U6671" t="s">
        <v>53</v>
      </c>
      <c r="V6671">
        <v>9500</v>
      </c>
      <c r="W6671" t="s">
        <v>22</v>
      </c>
      <c r="X6671" t="str">
        <f t="shared" si="209"/>
        <v>Nagpur</v>
      </c>
    </row>
    <row r="6672" spans="1:24" x14ac:dyDescent="0.4">
      <c r="A6672">
        <v>106671</v>
      </c>
      <c r="B6672" s="5">
        <v>45782.62777777778</v>
      </c>
      <c r="C6672" s="3" t="str">
        <f>TEXT(Sales_Data[[#This Row],[OrderDate]],"mmmm")</f>
        <v>May</v>
      </c>
      <c r="D6672" s="3" t="str">
        <f t="shared" si="208"/>
        <v>2025</v>
      </c>
      <c r="E6672" t="s">
        <v>48</v>
      </c>
      <c r="F6672" t="s">
        <v>35</v>
      </c>
      <c r="G6672" t="s">
        <v>29</v>
      </c>
      <c r="H6672" t="s">
        <v>32</v>
      </c>
      <c r="I6672" t="s">
        <v>100</v>
      </c>
      <c r="J6672">
        <v>2</v>
      </c>
      <c r="K6672">
        <v>8500</v>
      </c>
      <c r="L6672" s="7">
        <f>Sales_Data[[#This Row],[OrderQuantity]] *Sales_Data[[#This Row],[UnitPrice]]</f>
        <v>17000</v>
      </c>
      <c r="M6672" s="7">
        <f>Sales_Data[[#This Row],[UnitPrice]]-Sales_Data[[#This Row],[UnitCost]]</f>
        <v>3000</v>
      </c>
      <c r="N6672" s="7">
        <f>Sales_Data[[#This Row],[Gross Revenue]]-Sales_Data[[#This Row],[Discount Amount ]]</f>
        <v>14000</v>
      </c>
      <c r="O6672" s="7">
        <f>Sales_Data[[#This Row],[OrderQuantity]] *Sales_Data[[#This Row],[UnitCost]]</f>
        <v>11000</v>
      </c>
      <c r="P6672" s="7">
        <f>Sales_Data[[#This Row],[ItemCost]] +Sales_Data[[#This Row],[ShippingCost]]</f>
        <v>12014.02</v>
      </c>
      <c r="Q6672" s="7">
        <f>Sales_Data[[#This Row],[Gross Revenue]]-Sales_Data[[#This Row],[TotalFinancialCost]]</f>
        <v>4985.9799999999996</v>
      </c>
      <c r="R6672" s="7">
        <f>Sales_Data[[#This Row],[Actul Bill Amount]]-Sales_Data[[#This Row],[ShippingCost]]</f>
        <v>12985.98</v>
      </c>
      <c r="S6672">
        <v>1142</v>
      </c>
      <c r="T6672">
        <v>1014.02</v>
      </c>
      <c r="U6672" t="s">
        <v>49</v>
      </c>
      <c r="V6672">
        <v>5500</v>
      </c>
      <c r="W6672" t="s">
        <v>33</v>
      </c>
      <c r="X6672" t="str">
        <f t="shared" si="209"/>
        <v>Delhi</v>
      </c>
    </row>
    <row r="6673" spans="1:24" x14ac:dyDescent="0.4">
      <c r="A6673">
        <v>106672</v>
      </c>
      <c r="B6673" s="5">
        <v>45739.697916666664</v>
      </c>
      <c r="C6673" s="3" t="str">
        <f>TEXT(Sales_Data[[#This Row],[OrderDate]],"mmmm")</f>
        <v>March</v>
      </c>
      <c r="D6673" s="3" t="str">
        <f t="shared" si="208"/>
        <v>2025</v>
      </c>
      <c r="E6673" t="s">
        <v>39</v>
      </c>
      <c r="F6673" t="s">
        <v>24</v>
      </c>
      <c r="G6673" t="s">
        <v>29</v>
      </c>
      <c r="H6673" t="s">
        <v>20</v>
      </c>
      <c r="I6673" t="s">
        <v>100</v>
      </c>
      <c r="J6673">
        <v>52</v>
      </c>
      <c r="K6673">
        <v>25000</v>
      </c>
      <c r="L6673" s="7">
        <f>Sales_Data[[#This Row],[OrderQuantity]] *Sales_Data[[#This Row],[UnitPrice]]</f>
        <v>1300000</v>
      </c>
      <c r="M6673" s="7">
        <f>Sales_Data[[#This Row],[UnitPrice]]-Sales_Data[[#This Row],[UnitCost]]</f>
        <v>7000</v>
      </c>
      <c r="N6673" s="7">
        <f>Sales_Data[[#This Row],[Gross Revenue]]-Sales_Data[[#This Row],[Discount Amount ]]</f>
        <v>1293000</v>
      </c>
      <c r="O6673" s="7">
        <f>Sales_Data[[#This Row],[OrderQuantity]] *Sales_Data[[#This Row],[UnitCost]]</f>
        <v>936000</v>
      </c>
      <c r="P6673" s="7">
        <f>Sales_Data[[#This Row],[ItemCost]] +Sales_Data[[#This Row],[ShippingCost]]</f>
        <v>936432.16</v>
      </c>
      <c r="Q6673" s="7">
        <f>Sales_Data[[#This Row],[Gross Revenue]]-Sales_Data[[#This Row],[TotalFinancialCost]]</f>
        <v>363567.83999999997</v>
      </c>
      <c r="R6673" s="7">
        <f>Sales_Data[[#This Row],[Actul Bill Amount]]-Sales_Data[[#This Row],[ShippingCost]]</f>
        <v>1292567.8400000001</v>
      </c>
      <c r="S6673">
        <v>1136</v>
      </c>
      <c r="T6673">
        <v>432.16</v>
      </c>
      <c r="U6673" t="s">
        <v>60</v>
      </c>
      <c r="V6673">
        <v>18000</v>
      </c>
      <c r="W6673" t="s">
        <v>22</v>
      </c>
      <c r="X6673" t="str">
        <f t="shared" si="209"/>
        <v>Nagpur</v>
      </c>
    </row>
    <row r="6674" spans="1:24" x14ac:dyDescent="0.4">
      <c r="A6674">
        <v>106673</v>
      </c>
      <c r="B6674" s="5">
        <v>45940.393055555556</v>
      </c>
      <c r="C6674" s="3" t="str">
        <f>TEXT(Sales_Data[[#This Row],[OrderDate]],"mmmm")</f>
        <v>October</v>
      </c>
      <c r="D6674" s="3" t="str">
        <f t="shared" si="208"/>
        <v>2025</v>
      </c>
      <c r="E6674" t="s">
        <v>48</v>
      </c>
      <c r="F6674" t="s">
        <v>43</v>
      </c>
      <c r="G6674" t="s">
        <v>15</v>
      </c>
      <c r="H6674" t="s">
        <v>16</v>
      </c>
      <c r="I6674" t="s">
        <v>100</v>
      </c>
      <c r="J6674">
        <v>5</v>
      </c>
      <c r="K6674">
        <v>4500</v>
      </c>
      <c r="L6674" s="7">
        <f>Sales_Data[[#This Row],[OrderQuantity]] *Sales_Data[[#This Row],[UnitPrice]]</f>
        <v>22500</v>
      </c>
      <c r="M6674" s="7">
        <f>Sales_Data[[#This Row],[UnitPrice]]-Sales_Data[[#This Row],[UnitCost]]</f>
        <v>2000</v>
      </c>
      <c r="N6674" s="7">
        <f>Sales_Data[[#This Row],[Gross Revenue]]-Sales_Data[[#This Row],[Discount Amount ]]</f>
        <v>20500</v>
      </c>
      <c r="O6674" s="7">
        <f>Sales_Data[[#This Row],[OrderQuantity]] *Sales_Data[[#This Row],[UnitCost]]</f>
        <v>12500</v>
      </c>
      <c r="P6674" s="7">
        <f>Sales_Data[[#This Row],[ItemCost]] +Sales_Data[[#This Row],[ShippingCost]]</f>
        <v>12782.36</v>
      </c>
      <c r="Q6674" s="7">
        <f>Sales_Data[[#This Row],[Gross Revenue]]-Sales_Data[[#This Row],[TotalFinancialCost]]</f>
        <v>9717.64</v>
      </c>
      <c r="R6674" s="7">
        <f>Sales_Data[[#This Row],[Actul Bill Amount]]-Sales_Data[[#This Row],[ShippingCost]]</f>
        <v>20217.64</v>
      </c>
      <c r="S6674">
        <v>662</v>
      </c>
      <c r="T6674">
        <v>282.36</v>
      </c>
      <c r="U6674" t="s">
        <v>44</v>
      </c>
      <c r="V6674">
        <v>2500</v>
      </c>
      <c r="W6674" t="s">
        <v>18</v>
      </c>
      <c r="X6674" t="str">
        <f t="shared" si="209"/>
        <v>Bengaluru</v>
      </c>
    </row>
    <row r="6675" spans="1:24" x14ac:dyDescent="0.4">
      <c r="A6675">
        <v>106674</v>
      </c>
      <c r="B6675" s="5">
        <v>45828.498611111114</v>
      </c>
      <c r="C6675" s="3" t="str">
        <f>TEXT(Sales_Data[[#This Row],[OrderDate]],"mmmm")</f>
        <v>June</v>
      </c>
      <c r="D6675" s="3" t="str">
        <f t="shared" si="208"/>
        <v>2025</v>
      </c>
      <c r="E6675" t="s">
        <v>34</v>
      </c>
      <c r="F6675" t="s">
        <v>24</v>
      </c>
      <c r="G6675" t="s">
        <v>15</v>
      </c>
      <c r="H6675" t="s">
        <v>16</v>
      </c>
      <c r="I6675" t="s">
        <v>100</v>
      </c>
      <c r="J6675">
        <v>46</v>
      </c>
      <c r="K6675">
        <v>3500</v>
      </c>
      <c r="L6675" s="7">
        <f>Sales_Data[[#This Row],[OrderQuantity]] *Sales_Data[[#This Row],[UnitPrice]]</f>
        <v>161000</v>
      </c>
      <c r="M6675" s="7">
        <f>Sales_Data[[#This Row],[UnitPrice]]-Sales_Data[[#This Row],[UnitCost]]</f>
        <v>1300</v>
      </c>
      <c r="N6675" s="7">
        <f>Sales_Data[[#This Row],[Gross Revenue]]-Sales_Data[[#This Row],[Discount Amount ]]</f>
        <v>159700</v>
      </c>
      <c r="O6675" s="7">
        <f>Sales_Data[[#This Row],[OrderQuantity]] *Sales_Data[[#This Row],[UnitCost]]</f>
        <v>101200</v>
      </c>
      <c r="P6675" s="7">
        <f>Sales_Data[[#This Row],[ItemCost]] +Sales_Data[[#This Row],[ShippingCost]]</f>
        <v>101555.75</v>
      </c>
      <c r="Q6675" s="7">
        <f>Sales_Data[[#This Row],[Gross Revenue]]-Sales_Data[[#This Row],[TotalFinancialCost]]</f>
        <v>59444.25</v>
      </c>
      <c r="R6675" s="7">
        <f>Sales_Data[[#This Row],[Actul Bill Amount]]-Sales_Data[[#This Row],[ShippingCost]]</f>
        <v>159344.25</v>
      </c>
      <c r="S6675">
        <v>860</v>
      </c>
      <c r="T6675">
        <v>355.75</v>
      </c>
      <c r="U6675" t="s">
        <v>59</v>
      </c>
      <c r="V6675">
        <v>2200</v>
      </c>
      <c r="W6675" t="s">
        <v>18</v>
      </c>
      <c r="X6675" t="str">
        <f t="shared" si="209"/>
        <v>Bengaluru</v>
      </c>
    </row>
    <row r="6676" spans="1:24" x14ac:dyDescent="0.4">
      <c r="A6676">
        <v>106675</v>
      </c>
      <c r="B6676" s="5">
        <v>45716.370833333334</v>
      </c>
      <c r="C6676" s="3" t="str">
        <f>TEXT(Sales_Data[[#This Row],[OrderDate]],"mmmm")</f>
        <v>February</v>
      </c>
      <c r="D6676" s="3" t="str">
        <f t="shared" si="208"/>
        <v>2025</v>
      </c>
      <c r="E6676" t="s">
        <v>13</v>
      </c>
      <c r="F6676" t="s">
        <v>43</v>
      </c>
      <c r="G6676" t="s">
        <v>31</v>
      </c>
      <c r="H6676" t="s">
        <v>25</v>
      </c>
      <c r="I6676" t="s">
        <v>100</v>
      </c>
      <c r="J6676">
        <v>72</v>
      </c>
      <c r="K6676">
        <v>1800</v>
      </c>
      <c r="L6676" s="7">
        <f>Sales_Data[[#This Row],[OrderQuantity]] *Sales_Data[[#This Row],[UnitPrice]]</f>
        <v>129600</v>
      </c>
      <c r="M6676" s="7">
        <f>Sales_Data[[#This Row],[UnitPrice]]-Sales_Data[[#This Row],[UnitCost]]</f>
        <v>900</v>
      </c>
      <c r="N6676" s="7">
        <f>Sales_Data[[#This Row],[Gross Revenue]]-Sales_Data[[#This Row],[Discount Amount ]]</f>
        <v>128700</v>
      </c>
      <c r="O6676" s="7">
        <f>Sales_Data[[#This Row],[OrderQuantity]] *Sales_Data[[#This Row],[UnitCost]]</f>
        <v>64800</v>
      </c>
      <c r="P6676" s="7">
        <f>Sales_Data[[#This Row],[ItemCost]] +Sales_Data[[#This Row],[ShippingCost]]</f>
        <v>65290.9</v>
      </c>
      <c r="Q6676" s="7">
        <f>Sales_Data[[#This Row],[Gross Revenue]]-Sales_Data[[#This Row],[TotalFinancialCost]]</f>
        <v>64309.1</v>
      </c>
      <c r="R6676" s="7">
        <f>Sales_Data[[#This Row],[Actul Bill Amount]]-Sales_Data[[#This Row],[ShippingCost]]</f>
        <v>128209.1</v>
      </c>
      <c r="S6676">
        <v>378</v>
      </c>
      <c r="T6676">
        <v>490.9</v>
      </c>
      <c r="U6676" t="s">
        <v>51</v>
      </c>
      <c r="V6676">
        <v>900</v>
      </c>
      <c r="W6676" t="s">
        <v>27</v>
      </c>
      <c r="X6676" t="str">
        <f t="shared" si="209"/>
        <v>Mumbai</v>
      </c>
    </row>
    <row r="6677" spans="1:24" x14ac:dyDescent="0.4">
      <c r="A6677">
        <v>106676</v>
      </c>
      <c r="B6677" s="5">
        <v>45689.977083333331</v>
      </c>
      <c r="C6677" s="3" t="str">
        <f>TEXT(Sales_Data[[#This Row],[OrderDate]],"mmmm")</f>
        <v>February</v>
      </c>
      <c r="D6677" s="3" t="str">
        <f t="shared" si="208"/>
        <v>2025</v>
      </c>
      <c r="E6677" t="s">
        <v>48</v>
      </c>
      <c r="F6677" t="s">
        <v>28</v>
      </c>
      <c r="G6677" t="s">
        <v>31</v>
      </c>
      <c r="H6677" t="s">
        <v>32</v>
      </c>
      <c r="I6677" t="s">
        <v>100</v>
      </c>
      <c r="J6677">
        <v>12</v>
      </c>
      <c r="K6677">
        <v>2500</v>
      </c>
      <c r="L6677" s="7">
        <f>Sales_Data[[#This Row],[OrderQuantity]] *Sales_Data[[#This Row],[UnitPrice]]</f>
        <v>30000</v>
      </c>
      <c r="M6677" s="7">
        <f>Sales_Data[[#This Row],[UnitPrice]]-Sales_Data[[#This Row],[UnitCost]]</f>
        <v>1000</v>
      </c>
      <c r="N6677" s="7">
        <f>Sales_Data[[#This Row],[Gross Revenue]]-Sales_Data[[#This Row],[Discount Amount ]]</f>
        <v>29000</v>
      </c>
      <c r="O6677" s="7">
        <f>Sales_Data[[#This Row],[OrderQuantity]] *Sales_Data[[#This Row],[UnitCost]]</f>
        <v>18000</v>
      </c>
      <c r="P6677" s="7">
        <f>Sales_Data[[#This Row],[ItemCost]] +Sales_Data[[#This Row],[ShippingCost]]</f>
        <v>18388</v>
      </c>
      <c r="Q6677" s="7">
        <f>Sales_Data[[#This Row],[Gross Revenue]]-Sales_Data[[#This Row],[TotalFinancialCost]]</f>
        <v>11612</v>
      </c>
      <c r="R6677" s="7">
        <f>Sales_Data[[#This Row],[Actul Bill Amount]]-Sales_Data[[#This Row],[ShippingCost]]</f>
        <v>28612</v>
      </c>
      <c r="S6677">
        <v>832</v>
      </c>
      <c r="T6677">
        <v>388</v>
      </c>
      <c r="U6677" t="s">
        <v>54</v>
      </c>
      <c r="V6677">
        <v>1500</v>
      </c>
      <c r="W6677" t="s">
        <v>33</v>
      </c>
      <c r="X6677" t="str">
        <f t="shared" si="209"/>
        <v>Delhi</v>
      </c>
    </row>
    <row r="6678" spans="1:24" x14ac:dyDescent="0.4">
      <c r="A6678">
        <v>106677</v>
      </c>
      <c r="B6678" s="5">
        <v>45818.521527777775</v>
      </c>
      <c r="C6678" s="3" t="str">
        <f>TEXT(Sales_Data[[#This Row],[OrderDate]],"mmmm")</f>
        <v>June</v>
      </c>
      <c r="D6678" s="3" t="str">
        <f t="shared" si="208"/>
        <v>2025</v>
      </c>
      <c r="E6678" t="s">
        <v>48</v>
      </c>
      <c r="F6678" t="s">
        <v>35</v>
      </c>
      <c r="G6678" t="s">
        <v>29</v>
      </c>
      <c r="H6678" t="s">
        <v>32</v>
      </c>
      <c r="I6678" t="s">
        <v>100</v>
      </c>
      <c r="J6678">
        <v>54</v>
      </c>
      <c r="K6678">
        <v>8500</v>
      </c>
      <c r="L6678" s="7">
        <f>Sales_Data[[#This Row],[OrderQuantity]] *Sales_Data[[#This Row],[UnitPrice]]</f>
        <v>459000</v>
      </c>
      <c r="M6678" s="7">
        <f>Sales_Data[[#This Row],[UnitPrice]]-Sales_Data[[#This Row],[UnitCost]]</f>
        <v>3000</v>
      </c>
      <c r="N6678" s="7">
        <f>Sales_Data[[#This Row],[Gross Revenue]]-Sales_Data[[#This Row],[Discount Amount ]]</f>
        <v>456000</v>
      </c>
      <c r="O6678" s="7">
        <f>Sales_Data[[#This Row],[OrderQuantity]] *Sales_Data[[#This Row],[UnitCost]]</f>
        <v>297000</v>
      </c>
      <c r="P6678" s="7">
        <f>Sales_Data[[#This Row],[ItemCost]] +Sales_Data[[#This Row],[ShippingCost]]</f>
        <v>298137.56</v>
      </c>
      <c r="Q6678" s="7">
        <f>Sales_Data[[#This Row],[Gross Revenue]]-Sales_Data[[#This Row],[TotalFinancialCost]]</f>
        <v>160862.44</v>
      </c>
      <c r="R6678" s="7">
        <f>Sales_Data[[#This Row],[Actul Bill Amount]]-Sales_Data[[#This Row],[ShippingCost]]</f>
        <v>454862.44</v>
      </c>
      <c r="S6678">
        <v>664</v>
      </c>
      <c r="T6678">
        <v>1137.56</v>
      </c>
      <c r="U6678" t="s">
        <v>49</v>
      </c>
      <c r="V6678">
        <v>5500</v>
      </c>
      <c r="W6678" t="s">
        <v>33</v>
      </c>
      <c r="X6678" t="str">
        <f t="shared" si="209"/>
        <v>Delhi</v>
      </c>
    </row>
    <row r="6679" spans="1:24" x14ac:dyDescent="0.4">
      <c r="A6679">
        <v>106678</v>
      </c>
      <c r="B6679" s="5">
        <v>45941.045138888891</v>
      </c>
      <c r="C6679" s="3" t="str">
        <f>TEXT(Sales_Data[[#This Row],[OrderDate]],"mmmm")</f>
        <v>October</v>
      </c>
      <c r="D6679" s="3" t="str">
        <f t="shared" si="208"/>
        <v>2025</v>
      </c>
      <c r="E6679" t="s">
        <v>34</v>
      </c>
      <c r="F6679" t="s">
        <v>55</v>
      </c>
      <c r="G6679" t="s">
        <v>29</v>
      </c>
      <c r="H6679" t="s">
        <v>20</v>
      </c>
      <c r="I6679" t="s">
        <v>100</v>
      </c>
      <c r="J6679">
        <v>62</v>
      </c>
      <c r="K6679">
        <v>1200</v>
      </c>
      <c r="L6679" s="7">
        <f>Sales_Data[[#This Row],[OrderQuantity]] *Sales_Data[[#This Row],[UnitPrice]]</f>
        <v>74400</v>
      </c>
      <c r="M6679" s="7">
        <f>Sales_Data[[#This Row],[UnitPrice]]-Sales_Data[[#This Row],[UnitCost]]</f>
        <v>400</v>
      </c>
      <c r="N6679" s="7">
        <f>Sales_Data[[#This Row],[Gross Revenue]]-Sales_Data[[#This Row],[Discount Amount ]]</f>
        <v>74000</v>
      </c>
      <c r="O6679" s="7">
        <f>Sales_Data[[#This Row],[OrderQuantity]] *Sales_Data[[#This Row],[UnitCost]]</f>
        <v>49600</v>
      </c>
      <c r="P6679" s="7">
        <f>Sales_Data[[#This Row],[ItemCost]] +Sales_Data[[#This Row],[ShippingCost]]</f>
        <v>51118.68</v>
      </c>
      <c r="Q6679" s="7">
        <f>Sales_Data[[#This Row],[Gross Revenue]]-Sales_Data[[#This Row],[TotalFinancialCost]]</f>
        <v>23281.32</v>
      </c>
      <c r="R6679" s="7">
        <f>Sales_Data[[#This Row],[Actul Bill Amount]]-Sales_Data[[#This Row],[ShippingCost]]</f>
        <v>72481.320000000007</v>
      </c>
      <c r="S6679">
        <v>314</v>
      </c>
      <c r="T6679">
        <v>1518.68</v>
      </c>
      <c r="U6679" t="s">
        <v>58</v>
      </c>
      <c r="V6679">
        <v>800</v>
      </c>
      <c r="W6679" t="s">
        <v>22</v>
      </c>
      <c r="X6679" t="str">
        <f t="shared" si="209"/>
        <v>Nagpur</v>
      </c>
    </row>
    <row r="6680" spans="1:24" x14ac:dyDescent="0.4">
      <c r="A6680">
        <v>106679</v>
      </c>
      <c r="B6680" s="5">
        <v>45763.208333333336</v>
      </c>
      <c r="C6680" s="3" t="str">
        <f>TEXT(Sales_Data[[#This Row],[OrderDate]],"mmmm")</f>
        <v>April</v>
      </c>
      <c r="D6680" s="3" t="str">
        <f t="shared" si="208"/>
        <v>2025</v>
      </c>
      <c r="E6680" t="s">
        <v>48</v>
      </c>
      <c r="F6680" t="s">
        <v>24</v>
      </c>
      <c r="G6680" t="s">
        <v>29</v>
      </c>
      <c r="H6680" t="s">
        <v>32</v>
      </c>
      <c r="I6680" t="s">
        <v>100</v>
      </c>
      <c r="J6680">
        <v>75</v>
      </c>
      <c r="K6680">
        <v>25000</v>
      </c>
      <c r="L6680" s="7">
        <f>Sales_Data[[#This Row],[OrderQuantity]] *Sales_Data[[#This Row],[UnitPrice]]</f>
        <v>1875000</v>
      </c>
      <c r="M6680" s="7">
        <f>Sales_Data[[#This Row],[UnitPrice]]-Sales_Data[[#This Row],[UnitCost]]</f>
        <v>7000</v>
      </c>
      <c r="N6680" s="7">
        <f>Sales_Data[[#This Row],[Gross Revenue]]-Sales_Data[[#This Row],[Discount Amount ]]</f>
        <v>1868000</v>
      </c>
      <c r="O6680" s="7">
        <f>Sales_Data[[#This Row],[OrderQuantity]] *Sales_Data[[#This Row],[UnitCost]]</f>
        <v>1350000</v>
      </c>
      <c r="P6680" s="7">
        <f>Sales_Data[[#This Row],[ItemCost]] +Sales_Data[[#This Row],[ShippingCost]]</f>
        <v>1350589.28</v>
      </c>
      <c r="Q6680" s="7">
        <f>Sales_Data[[#This Row],[Gross Revenue]]-Sales_Data[[#This Row],[TotalFinancialCost]]</f>
        <v>524410.72</v>
      </c>
      <c r="R6680" s="7">
        <f>Sales_Data[[#This Row],[Actul Bill Amount]]-Sales_Data[[#This Row],[ShippingCost]]</f>
        <v>1867410.72</v>
      </c>
      <c r="S6680">
        <v>1038</v>
      </c>
      <c r="T6680">
        <v>589.28</v>
      </c>
      <c r="U6680" t="s">
        <v>60</v>
      </c>
      <c r="V6680">
        <v>18000</v>
      </c>
      <c r="W6680" t="s">
        <v>33</v>
      </c>
      <c r="X6680" t="str">
        <f t="shared" si="209"/>
        <v>Delhi</v>
      </c>
    </row>
    <row r="6681" spans="1:24" x14ac:dyDescent="0.4">
      <c r="A6681">
        <v>106680</v>
      </c>
      <c r="B6681" s="5">
        <v>45762.868750000001</v>
      </c>
      <c r="C6681" s="3" t="str">
        <f>TEXT(Sales_Data[[#This Row],[OrderDate]],"mmmm")</f>
        <v>April</v>
      </c>
      <c r="D6681" s="3" t="str">
        <f t="shared" si="208"/>
        <v>2025</v>
      </c>
      <c r="E6681" t="s">
        <v>39</v>
      </c>
      <c r="F6681" t="s">
        <v>24</v>
      </c>
      <c r="G6681" t="s">
        <v>15</v>
      </c>
      <c r="H6681" t="s">
        <v>16</v>
      </c>
      <c r="I6681" t="s">
        <v>100</v>
      </c>
      <c r="J6681">
        <v>62</v>
      </c>
      <c r="K6681">
        <v>3500</v>
      </c>
      <c r="L6681" s="7">
        <f>Sales_Data[[#This Row],[OrderQuantity]] *Sales_Data[[#This Row],[UnitPrice]]</f>
        <v>217000</v>
      </c>
      <c r="M6681" s="7">
        <f>Sales_Data[[#This Row],[UnitPrice]]-Sales_Data[[#This Row],[UnitCost]]</f>
        <v>1300</v>
      </c>
      <c r="N6681" s="7">
        <f>Sales_Data[[#This Row],[Gross Revenue]]-Sales_Data[[#This Row],[Discount Amount ]]</f>
        <v>215700</v>
      </c>
      <c r="O6681" s="7">
        <f>Sales_Data[[#This Row],[OrderQuantity]] *Sales_Data[[#This Row],[UnitCost]]</f>
        <v>136400</v>
      </c>
      <c r="P6681" s="7">
        <f>Sales_Data[[#This Row],[ItemCost]] +Sales_Data[[#This Row],[ShippingCost]]</f>
        <v>137031.44</v>
      </c>
      <c r="Q6681" s="7">
        <f>Sales_Data[[#This Row],[Gross Revenue]]-Sales_Data[[#This Row],[TotalFinancialCost]]</f>
        <v>79968.56</v>
      </c>
      <c r="R6681" s="7">
        <f>Sales_Data[[#This Row],[Actul Bill Amount]]-Sales_Data[[#This Row],[ShippingCost]]</f>
        <v>215068.56</v>
      </c>
      <c r="S6681">
        <v>1115</v>
      </c>
      <c r="T6681">
        <v>631.44000000000005</v>
      </c>
      <c r="U6681" t="s">
        <v>59</v>
      </c>
      <c r="V6681">
        <v>2200</v>
      </c>
      <c r="W6681" t="s">
        <v>18</v>
      </c>
      <c r="X6681" t="str">
        <f t="shared" si="209"/>
        <v>Bengaluru</v>
      </c>
    </row>
    <row r="6682" spans="1:24" x14ac:dyDescent="0.4">
      <c r="A6682">
        <v>106681</v>
      </c>
      <c r="B6682" s="5">
        <v>45885.862500000003</v>
      </c>
      <c r="C6682" s="3" t="str">
        <f>TEXT(Sales_Data[[#This Row],[OrderDate]],"mmmm")</f>
        <v>August</v>
      </c>
      <c r="D6682" s="3" t="str">
        <f t="shared" si="208"/>
        <v>2025</v>
      </c>
      <c r="E6682" t="s">
        <v>45</v>
      </c>
      <c r="F6682" t="s">
        <v>14</v>
      </c>
      <c r="G6682" t="s">
        <v>31</v>
      </c>
      <c r="H6682" t="s">
        <v>20</v>
      </c>
      <c r="I6682" t="s">
        <v>100</v>
      </c>
      <c r="J6682">
        <v>78</v>
      </c>
      <c r="K6682">
        <v>6500</v>
      </c>
      <c r="L6682" s="7">
        <f>Sales_Data[[#This Row],[OrderQuantity]] *Sales_Data[[#This Row],[UnitPrice]]</f>
        <v>507000</v>
      </c>
      <c r="M6682" s="7">
        <f>Sales_Data[[#This Row],[UnitPrice]]-Sales_Data[[#This Row],[UnitCost]]</f>
        <v>2300</v>
      </c>
      <c r="N6682" s="7">
        <f>Sales_Data[[#This Row],[Gross Revenue]]-Sales_Data[[#This Row],[Discount Amount ]]</f>
        <v>504700</v>
      </c>
      <c r="O6682" s="7">
        <f>Sales_Data[[#This Row],[OrderQuantity]] *Sales_Data[[#This Row],[UnitCost]]</f>
        <v>327600</v>
      </c>
      <c r="P6682" s="7">
        <f>Sales_Data[[#This Row],[ItemCost]] +Sales_Data[[#This Row],[ShippingCost]]</f>
        <v>327872.19</v>
      </c>
      <c r="Q6682" s="7">
        <f>Sales_Data[[#This Row],[Gross Revenue]]-Sales_Data[[#This Row],[TotalFinancialCost]]</f>
        <v>179127.81</v>
      </c>
      <c r="R6682" s="7">
        <f>Sales_Data[[#This Row],[Actul Bill Amount]]-Sales_Data[[#This Row],[ShippingCost]]</f>
        <v>504427.81</v>
      </c>
      <c r="S6682">
        <v>706</v>
      </c>
      <c r="T6682">
        <v>272.19</v>
      </c>
      <c r="U6682" t="s">
        <v>21</v>
      </c>
      <c r="V6682">
        <v>4200</v>
      </c>
      <c r="W6682" t="s">
        <v>22</v>
      </c>
      <c r="X6682" t="str">
        <f t="shared" si="209"/>
        <v>Nagpur</v>
      </c>
    </row>
    <row r="6683" spans="1:24" x14ac:dyDescent="0.4">
      <c r="A6683">
        <v>106682</v>
      </c>
      <c r="B6683" s="5">
        <v>45845.090277777781</v>
      </c>
      <c r="C6683" s="3" t="str">
        <f>TEXT(Sales_Data[[#This Row],[OrderDate]],"mmmm")</f>
        <v>July</v>
      </c>
      <c r="D6683" s="3" t="str">
        <f t="shared" si="208"/>
        <v>2025</v>
      </c>
      <c r="E6683" t="s">
        <v>39</v>
      </c>
      <c r="F6683" t="s">
        <v>35</v>
      </c>
      <c r="G6683" t="s">
        <v>31</v>
      </c>
      <c r="H6683" t="s">
        <v>37</v>
      </c>
      <c r="I6683" t="s">
        <v>100</v>
      </c>
      <c r="J6683">
        <v>34</v>
      </c>
      <c r="K6683">
        <v>8500</v>
      </c>
      <c r="L6683" s="7">
        <f>Sales_Data[[#This Row],[OrderQuantity]] *Sales_Data[[#This Row],[UnitPrice]]</f>
        <v>289000</v>
      </c>
      <c r="M6683" s="7">
        <f>Sales_Data[[#This Row],[UnitPrice]]-Sales_Data[[#This Row],[UnitCost]]</f>
        <v>3000</v>
      </c>
      <c r="N6683" s="7">
        <f>Sales_Data[[#This Row],[Gross Revenue]]-Sales_Data[[#This Row],[Discount Amount ]]</f>
        <v>286000</v>
      </c>
      <c r="O6683" s="7">
        <f>Sales_Data[[#This Row],[OrderQuantity]] *Sales_Data[[#This Row],[UnitCost]]</f>
        <v>187000</v>
      </c>
      <c r="P6683" s="7">
        <f>Sales_Data[[#This Row],[ItemCost]] +Sales_Data[[#This Row],[ShippingCost]]</f>
        <v>188026.86</v>
      </c>
      <c r="Q6683" s="7">
        <f>Sales_Data[[#This Row],[Gross Revenue]]-Sales_Data[[#This Row],[TotalFinancialCost]]</f>
        <v>100973.14000000001</v>
      </c>
      <c r="R6683" s="7">
        <f>Sales_Data[[#This Row],[Actul Bill Amount]]-Sales_Data[[#This Row],[ShippingCost]]</f>
        <v>284973.14</v>
      </c>
      <c r="S6683">
        <v>789</v>
      </c>
      <c r="T6683">
        <v>1026.8599999999999</v>
      </c>
      <c r="U6683" t="s">
        <v>49</v>
      </c>
      <c r="V6683">
        <v>5500</v>
      </c>
      <c r="W6683" t="s">
        <v>38</v>
      </c>
      <c r="X6683" t="str">
        <f t="shared" si="209"/>
        <v>Kolkata</v>
      </c>
    </row>
    <row r="6684" spans="1:24" x14ac:dyDescent="0.4">
      <c r="A6684">
        <v>106683</v>
      </c>
      <c r="B6684" s="5">
        <v>45727.671527777777</v>
      </c>
      <c r="C6684" s="3" t="str">
        <f>TEXT(Sales_Data[[#This Row],[OrderDate]],"mmmm")</f>
        <v>March</v>
      </c>
      <c r="D6684" s="3" t="str">
        <f t="shared" si="208"/>
        <v>2025</v>
      </c>
      <c r="E6684" t="s">
        <v>39</v>
      </c>
      <c r="F6684" t="s">
        <v>24</v>
      </c>
      <c r="G6684" t="s">
        <v>15</v>
      </c>
      <c r="H6684" t="s">
        <v>32</v>
      </c>
      <c r="I6684" t="s">
        <v>100</v>
      </c>
      <c r="J6684">
        <v>67</v>
      </c>
      <c r="K6684">
        <v>3500</v>
      </c>
      <c r="L6684" s="7">
        <f>Sales_Data[[#This Row],[OrderQuantity]] *Sales_Data[[#This Row],[UnitPrice]]</f>
        <v>234500</v>
      </c>
      <c r="M6684" s="7">
        <f>Sales_Data[[#This Row],[UnitPrice]]-Sales_Data[[#This Row],[UnitCost]]</f>
        <v>1300</v>
      </c>
      <c r="N6684" s="7">
        <f>Sales_Data[[#This Row],[Gross Revenue]]-Sales_Data[[#This Row],[Discount Amount ]]</f>
        <v>233200</v>
      </c>
      <c r="O6684" s="7">
        <f>Sales_Data[[#This Row],[OrderQuantity]] *Sales_Data[[#This Row],[UnitCost]]</f>
        <v>147400</v>
      </c>
      <c r="P6684" s="7">
        <f>Sales_Data[[#This Row],[ItemCost]] +Sales_Data[[#This Row],[ShippingCost]]</f>
        <v>147731.43</v>
      </c>
      <c r="Q6684" s="7">
        <f>Sales_Data[[#This Row],[Gross Revenue]]-Sales_Data[[#This Row],[TotalFinancialCost]]</f>
        <v>86768.57</v>
      </c>
      <c r="R6684" s="7">
        <f>Sales_Data[[#This Row],[Actul Bill Amount]]-Sales_Data[[#This Row],[ShippingCost]]</f>
        <v>232868.57</v>
      </c>
      <c r="S6684">
        <v>421</v>
      </c>
      <c r="T6684">
        <v>331.43</v>
      </c>
      <c r="U6684" t="s">
        <v>59</v>
      </c>
      <c r="V6684">
        <v>2200</v>
      </c>
      <c r="W6684" t="s">
        <v>33</v>
      </c>
      <c r="X6684" t="str">
        <f t="shared" si="209"/>
        <v>Delhi</v>
      </c>
    </row>
    <row r="6685" spans="1:24" x14ac:dyDescent="0.4">
      <c r="A6685">
        <v>106684</v>
      </c>
      <c r="B6685" s="5">
        <v>45975.555555555555</v>
      </c>
      <c r="C6685" s="3" t="str">
        <f>TEXT(Sales_Data[[#This Row],[OrderDate]],"mmmm")</f>
        <v>November</v>
      </c>
      <c r="D6685" s="3" t="str">
        <f t="shared" si="208"/>
        <v>2025</v>
      </c>
      <c r="E6685" t="s">
        <v>34</v>
      </c>
      <c r="F6685" t="s">
        <v>40</v>
      </c>
      <c r="G6685" t="s">
        <v>29</v>
      </c>
      <c r="H6685" t="s">
        <v>25</v>
      </c>
      <c r="I6685" t="s">
        <v>100</v>
      </c>
      <c r="J6685">
        <v>61</v>
      </c>
      <c r="K6685">
        <v>5500</v>
      </c>
      <c r="L6685" s="7">
        <f>Sales_Data[[#This Row],[OrderQuantity]] *Sales_Data[[#This Row],[UnitPrice]]</f>
        <v>335500</v>
      </c>
      <c r="M6685" s="7">
        <f>Sales_Data[[#This Row],[UnitPrice]]-Sales_Data[[#This Row],[UnitCost]]</f>
        <v>2000</v>
      </c>
      <c r="N6685" s="7">
        <f>Sales_Data[[#This Row],[Gross Revenue]]-Sales_Data[[#This Row],[Discount Amount ]]</f>
        <v>333500</v>
      </c>
      <c r="O6685" s="7">
        <f>Sales_Data[[#This Row],[OrderQuantity]] *Sales_Data[[#This Row],[UnitCost]]</f>
        <v>213500</v>
      </c>
      <c r="P6685" s="7">
        <f>Sales_Data[[#This Row],[ItemCost]] +Sales_Data[[#This Row],[ShippingCost]]</f>
        <v>215373.8</v>
      </c>
      <c r="Q6685" s="7">
        <f>Sales_Data[[#This Row],[Gross Revenue]]-Sales_Data[[#This Row],[TotalFinancialCost]]</f>
        <v>120126.20000000001</v>
      </c>
      <c r="R6685" s="7">
        <f>Sales_Data[[#This Row],[Actul Bill Amount]]-Sales_Data[[#This Row],[ShippingCost]]</f>
        <v>331626.2</v>
      </c>
      <c r="S6685">
        <v>935</v>
      </c>
      <c r="T6685">
        <v>1873.8</v>
      </c>
      <c r="U6685" t="s">
        <v>41</v>
      </c>
      <c r="V6685">
        <v>3500</v>
      </c>
      <c r="W6685" t="s">
        <v>27</v>
      </c>
      <c r="X6685" t="str">
        <f t="shared" si="209"/>
        <v>Mumbai</v>
      </c>
    </row>
    <row r="6686" spans="1:24" x14ac:dyDescent="0.4">
      <c r="A6686">
        <v>106685</v>
      </c>
      <c r="B6686" s="5">
        <v>45947.445138888892</v>
      </c>
      <c r="C6686" s="3" t="str">
        <f>TEXT(Sales_Data[[#This Row],[OrderDate]],"mmmm")</f>
        <v>October</v>
      </c>
      <c r="D6686" s="3" t="str">
        <f t="shared" si="208"/>
        <v>2025</v>
      </c>
      <c r="E6686" t="s">
        <v>42</v>
      </c>
      <c r="F6686" t="s">
        <v>46</v>
      </c>
      <c r="G6686" t="s">
        <v>31</v>
      </c>
      <c r="H6686" t="s">
        <v>20</v>
      </c>
      <c r="I6686" t="s">
        <v>100</v>
      </c>
      <c r="J6686">
        <v>31</v>
      </c>
      <c r="K6686">
        <v>15000</v>
      </c>
      <c r="L6686" s="7">
        <f>Sales_Data[[#This Row],[OrderQuantity]] *Sales_Data[[#This Row],[UnitPrice]]</f>
        <v>465000</v>
      </c>
      <c r="M6686" s="7">
        <f>Sales_Data[[#This Row],[UnitPrice]]-Sales_Data[[#This Row],[UnitCost]]</f>
        <v>5500</v>
      </c>
      <c r="N6686" s="7">
        <f>Sales_Data[[#This Row],[Gross Revenue]]-Sales_Data[[#This Row],[Discount Amount ]]</f>
        <v>459500</v>
      </c>
      <c r="O6686" s="7">
        <f>Sales_Data[[#This Row],[OrderQuantity]] *Sales_Data[[#This Row],[UnitCost]]</f>
        <v>294500</v>
      </c>
      <c r="P6686" s="7">
        <f>Sales_Data[[#This Row],[ItemCost]] +Sales_Data[[#This Row],[ShippingCost]]</f>
        <v>295242.49</v>
      </c>
      <c r="Q6686" s="7">
        <f>Sales_Data[[#This Row],[Gross Revenue]]-Sales_Data[[#This Row],[TotalFinancialCost]]</f>
        <v>169757.51</v>
      </c>
      <c r="R6686" s="7">
        <f>Sales_Data[[#This Row],[Actul Bill Amount]]-Sales_Data[[#This Row],[ShippingCost]]</f>
        <v>458757.51</v>
      </c>
      <c r="S6686">
        <v>1099</v>
      </c>
      <c r="T6686">
        <v>742.49</v>
      </c>
      <c r="U6686" t="s">
        <v>53</v>
      </c>
      <c r="V6686">
        <v>9500</v>
      </c>
      <c r="W6686" t="s">
        <v>22</v>
      </c>
      <c r="X6686" t="str">
        <f t="shared" si="209"/>
        <v>Nagpur</v>
      </c>
    </row>
    <row r="6687" spans="1:24" x14ac:dyDescent="0.4">
      <c r="A6687">
        <v>106686</v>
      </c>
      <c r="B6687" s="5">
        <v>45744.217361111114</v>
      </c>
      <c r="C6687" s="3" t="str">
        <f>TEXT(Sales_Data[[#This Row],[OrderDate]],"mmmm")</f>
        <v>March</v>
      </c>
      <c r="D6687" s="3" t="str">
        <f t="shared" si="208"/>
        <v>2025</v>
      </c>
      <c r="E6687" t="s">
        <v>23</v>
      </c>
      <c r="F6687" t="s">
        <v>55</v>
      </c>
      <c r="G6687" t="s">
        <v>31</v>
      </c>
      <c r="H6687" t="s">
        <v>20</v>
      </c>
      <c r="I6687" t="s">
        <v>100</v>
      </c>
      <c r="J6687">
        <v>66</v>
      </c>
      <c r="K6687">
        <v>600</v>
      </c>
      <c r="L6687" s="7">
        <f>Sales_Data[[#This Row],[OrderQuantity]] *Sales_Data[[#This Row],[UnitPrice]]</f>
        <v>39600</v>
      </c>
      <c r="M6687" s="7">
        <f>Sales_Data[[#This Row],[UnitPrice]]-Sales_Data[[#This Row],[UnitCost]]</f>
        <v>250</v>
      </c>
      <c r="N6687" s="7">
        <f>Sales_Data[[#This Row],[Gross Revenue]]-Sales_Data[[#This Row],[Discount Amount ]]</f>
        <v>39350</v>
      </c>
      <c r="O6687" s="7">
        <f>Sales_Data[[#This Row],[OrderQuantity]] *Sales_Data[[#This Row],[UnitCost]]</f>
        <v>23100</v>
      </c>
      <c r="P6687" s="7">
        <f>Sales_Data[[#This Row],[ItemCost]] +Sales_Data[[#This Row],[ShippingCost]]</f>
        <v>23592.31</v>
      </c>
      <c r="Q6687" s="7">
        <f>Sales_Data[[#This Row],[Gross Revenue]]-Sales_Data[[#This Row],[TotalFinancialCost]]</f>
        <v>16007.689999999999</v>
      </c>
      <c r="R6687" s="7">
        <f>Sales_Data[[#This Row],[Actul Bill Amount]]-Sales_Data[[#This Row],[ShippingCost]]</f>
        <v>38857.69</v>
      </c>
      <c r="S6687">
        <v>1109</v>
      </c>
      <c r="T6687">
        <v>492.31</v>
      </c>
      <c r="U6687" t="s">
        <v>57</v>
      </c>
      <c r="V6687">
        <v>350</v>
      </c>
      <c r="W6687" t="s">
        <v>22</v>
      </c>
      <c r="X6687" t="str">
        <f t="shared" si="209"/>
        <v>Nagpur</v>
      </c>
    </row>
    <row r="6688" spans="1:24" x14ac:dyDescent="0.4">
      <c r="A6688">
        <v>106687</v>
      </c>
      <c r="B6688" s="5">
        <v>46019.89166666667</v>
      </c>
      <c r="C6688" s="3" t="str">
        <f>TEXT(Sales_Data[[#This Row],[OrderDate]],"mmmm")</f>
        <v>December</v>
      </c>
      <c r="D6688" s="3" t="str">
        <f t="shared" si="208"/>
        <v>2025</v>
      </c>
      <c r="E6688" t="s">
        <v>19</v>
      </c>
      <c r="F6688" t="s">
        <v>14</v>
      </c>
      <c r="G6688" t="s">
        <v>15</v>
      </c>
      <c r="H6688" t="s">
        <v>32</v>
      </c>
      <c r="I6688" t="s">
        <v>100</v>
      </c>
      <c r="J6688">
        <v>74</v>
      </c>
      <c r="K6688">
        <v>3200</v>
      </c>
      <c r="L6688" s="7">
        <f>Sales_Data[[#This Row],[OrderQuantity]] *Sales_Data[[#This Row],[UnitPrice]]</f>
        <v>236800</v>
      </c>
      <c r="M6688" s="7">
        <f>Sales_Data[[#This Row],[UnitPrice]]-Sales_Data[[#This Row],[UnitCost]]</f>
        <v>1200</v>
      </c>
      <c r="N6688" s="7">
        <f>Sales_Data[[#This Row],[Gross Revenue]]-Sales_Data[[#This Row],[Discount Amount ]]</f>
        <v>235600</v>
      </c>
      <c r="O6688" s="7">
        <f>Sales_Data[[#This Row],[OrderQuantity]] *Sales_Data[[#This Row],[UnitCost]]</f>
        <v>148000</v>
      </c>
      <c r="P6688" s="7">
        <f>Sales_Data[[#This Row],[ItemCost]] +Sales_Data[[#This Row],[ShippingCost]]</f>
        <v>148849.53</v>
      </c>
      <c r="Q6688" s="7">
        <f>Sales_Data[[#This Row],[Gross Revenue]]-Sales_Data[[#This Row],[TotalFinancialCost]]</f>
        <v>87950.47</v>
      </c>
      <c r="R6688" s="7">
        <f>Sales_Data[[#This Row],[Actul Bill Amount]]-Sales_Data[[#This Row],[ShippingCost]]</f>
        <v>234750.47</v>
      </c>
      <c r="S6688">
        <v>521</v>
      </c>
      <c r="T6688">
        <v>849.53</v>
      </c>
      <c r="U6688" t="s">
        <v>17</v>
      </c>
      <c r="V6688">
        <v>2000</v>
      </c>
      <c r="W6688" t="s">
        <v>33</v>
      </c>
      <c r="X6688" t="str">
        <f t="shared" si="209"/>
        <v>Delhi</v>
      </c>
    </row>
    <row r="6689" spans="1:24" x14ac:dyDescent="0.4">
      <c r="A6689">
        <v>106688</v>
      </c>
      <c r="B6689" s="5">
        <v>45713.175694444442</v>
      </c>
      <c r="C6689" s="3" t="str">
        <f>TEXT(Sales_Data[[#This Row],[OrderDate]],"mmmm")</f>
        <v>February</v>
      </c>
      <c r="D6689" s="3" t="str">
        <f t="shared" si="208"/>
        <v>2025</v>
      </c>
      <c r="E6689" t="s">
        <v>39</v>
      </c>
      <c r="F6689" t="s">
        <v>14</v>
      </c>
      <c r="G6689" t="s">
        <v>31</v>
      </c>
      <c r="H6689" t="s">
        <v>32</v>
      </c>
      <c r="I6689" t="s">
        <v>100</v>
      </c>
      <c r="J6689">
        <v>37</v>
      </c>
      <c r="K6689">
        <v>6500</v>
      </c>
      <c r="L6689" s="7">
        <f>Sales_Data[[#This Row],[OrderQuantity]] *Sales_Data[[#This Row],[UnitPrice]]</f>
        <v>240500</v>
      </c>
      <c r="M6689" s="7">
        <f>Sales_Data[[#This Row],[UnitPrice]]-Sales_Data[[#This Row],[UnitCost]]</f>
        <v>2300</v>
      </c>
      <c r="N6689" s="7">
        <f>Sales_Data[[#This Row],[Gross Revenue]]-Sales_Data[[#This Row],[Discount Amount ]]</f>
        <v>238200</v>
      </c>
      <c r="O6689" s="7">
        <f>Sales_Data[[#This Row],[OrderQuantity]] *Sales_Data[[#This Row],[UnitCost]]</f>
        <v>155400</v>
      </c>
      <c r="P6689" s="7">
        <f>Sales_Data[[#This Row],[ItemCost]] +Sales_Data[[#This Row],[ShippingCost]]</f>
        <v>157744.46</v>
      </c>
      <c r="Q6689" s="7">
        <f>Sales_Data[[#This Row],[Gross Revenue]]-Sales_Data[[#This Row],[TotalFinancialCost]]</f>
        <v>82755.540000000008</v>
      </c>
      <c r="R6689" s="7">
        <f>Sales_Data[[#This Row],[Actul Bill Amount]]-Sales_Data[[#This Row],[ShippingCost]]</f>
        <v>235855.54</v>
      </c>
      <c r="S6689">
        <v>834</v>
      </c>
      <c r="T6689">
        <v>2344.46</v>
      </c>
      <c r="U6689" t="s">
        <v>21</v>
      </c>
      <c r="V6689">
        <v>4200</v>
      </c>
      <c r="W6689" t="s">
        <v>33</v>
      </c>
      <c r="X6689" t="str">
        <f t="shared" si="209"/>
        <v>Delhi</v>
      </c>
    </row>
    <row r="6690" spans="1:24" x14ac:dyDescent="0.4">
      <c r="A6690">
        <v>106689</v>
      </c>
      <c r="B6690" s="5">
        <v>45770.352083333331</v>
      </c>
      <c r="C6690" s="3" t="str">
        <f>TEXT(Sales_Data[[#This Row],[OrderDate]],"mmmm")</f>
        <v>April</v>
      </c>
      <c r="D6690" s="3" t="str">
        <f t="shared" si="208"/>
        <v>2025</v>
      </c>
      <c r="E6690" t="s">
        <v>39</v>
      </c>
      <c r="F6690" t="s">
        <v>35</v>
      </c>
      <c r="G6690" t="s">
        <v>31</v>
      </c>
      <c r="H6690" t="s">
        <v>20</v>
      </c>
      <c r="I6690" t="s">
        <v>100</v>
      </c>
      <c r="J6690">
        <v>61</v>
      </c>
      <c r="K6690">
        <v>12000</v>
      </c>
      <c r="L6690" s="7">
        <f>Sales_Data[[#This Row],[OrderQuantity]] *Sales_Data[[#This Row],[UnitPrice]]</f>
        <v>732000</v>
      </c>
      <c r="M6690" s="7">
        <f>Sales_Data[[#This Row],[UnitPrice]]-Sales_Data[[#This Row],[UnitCost]]</f>
        <v>4000</v>
      </c>
      <c r="N6690" s="7">
        <f>Sales_Data[[#This Row],[Gross Revenue]]-Sales_Data[[#This Row],[Discount Amount ]]</f>
        <v>728000</v>
      </c>
      <c r="O6690" s="7">
        <f>Sales_Data[[#This Row],[OrderQuantity]] *Sales_Data[[#This Row],[UnitCost]]</f>
        <v>488000</v>
      </c>
      <c r="P6690" s="7">
        <f>Sales_Data[[#This Row],[ItemCost]] +Sales_Data[[#This Row],[ShippingCost]]</f>
        <v>488461.7</v>
      </c>
      <c r="Q6690" s="7">
        <f>Sales_Data[[#This Row],[Gross Revenue]]-Sales_Data[[#This Row],[TotalFinancialCost]]</f>
        <v>243538.3</v>
      </c>
      <c r="R6690" s="7">
        <f>Sales_Data[[#This Row],[Actul Bill Amount]]-Sales_Data[[#This Row],[ShippingCost]]</f>
        <v>727538.3</v>
      </c>
      <c r="S6690">
        <v>475</v>
      </c>
      <c r="T6690">
        <v>461.7</v>
      </c>
      <c r="U6690" t="s">
        <v>36</v>
      </c>
      <c r="V6690">
        <v>8000</v>
      </c>
      <c r="W6690" t="s">
        <v>22</v>
      </c>
      <c r="X6690" t="str">
        <f t="shared" si="209"/>
        <v>Nagpur</v>
      </c>
    </row>
    <row r="6691" spans="1:24" x14ac:dyDescent="0.4">
      <c r="A6691">
        <v>106690</v>
      </c>
      <c r="B6691" s="5">
        <v>45670.402777777781</v>
      </c>
      <c r="C6691" s="3" t="str">
        <f>TEXT(Sales_Data[[#This Row],[OrderDate]],"mmmm")</f>
        <v>January</v>
      </c>
      <c r="D6691" s="3" t="str">
        <f t="shared" si="208"/>
        <v>2025</v>
      </c>
      <c r="E6691" t="s">
        <v>13</v>
      </c>
      <c r="F6691" t="s">
        <v>35</v>
      </c>
      <c r="G6691" t="s">
        <v>31</v>
      </c>
      <c r="H6691" t="s">
        <v>20</v>
      </c>
      <c r="I6691" t="s">
        <v>100</v>
      </c>
      <c r="J6691">
        <v>69</v>
      </c>
      <c r="K6691">
        <v>8500</v>
      </c>
      <c r="L6691" s="7">
        <f>Sales_Data[[#This Row],[OrderQuantity]] *Sales_Data[[#This Row],[UnitPrice]]</f>
        <v>586500</v>
      </c>
      <c r="M6691" s="7">
        <f>Sales_Data[[#This Row],[UnitPrice]]-Sales_Data[[#This Row],[UnitCost]]</f>
        <v>3000</v>
      </c>
      <c r="N6691" s="7">
        <f>Sales_Data[[#This Row],[Gross Revenue]]-Sales_Data[[#This Row],[Discount Amount ]]</f>
        <v>583500</v>
      </c>
      <c r="O6691" s="7">
        <f>Sales_Data[[#This Row],[OrderQuantity]] *Sales_Data[[#This Row],[UnitCost]]</f>
        <v>379500</v>
      </c>
      <c r="P6691" s="7">
        <f>Sales_Data[[#This Row],[ItemCost]] +Sales_Data[[#This Row],[ShippingCost]]</f>
        <v>380224.53</v>
      </c>
      <c r="Q6691" s="7">
        <f>Sales_Data[[#This Row],[Gross Revenue]]-Sales_Data[[#This Row],[TotalFinancialCost]]</f>
        <v>206275.46999999997</v>
      </c>
      <c r="R6691" s="7">
        <f>Sales_Data[[#This Row],[Actul Bill Amount]]-Sales_Data[[#This Row],[ShippingCost]]</f>
        <v>582775.47</v>
      </c>
      <c r="S6691">
        <v>862</v>
      </c>
      <c r="T6691">
        <v>724.53</v>
      </c>
      <c r="U6691" t="s">
        <v>49</v>
      </c>
      <c r="V6691">
        <v>5500</v>
      </c>
      <c r="W6691" t="s">
        <v>22</v>
      </c>
      <c r="X6691" t="str">
        <f t="shared" si="209"/>
        <v>Nagpur</v>
      </c>
    </row>
    <row r="6692" spans="1:24" x14ac:dyDescent="0.4">
      <c r="A6692">
        <v>106691</v>
      </c>
      <c r="B6692" s="5">
        <v>45675.465277777781</v>
      </c>
      <c r="C6692" s="3" t="str">
        <f>TEXT(Sales_Data[[#This Row],[OrderDate]],"mmmm")</f>
        <v>January</v>
      </c>
      <c r="D6692" s="3" t="str">
        <f t="shared" si="208"/>
        <v>2025</v>
      </c>
      <c r="E6692" t="s">
        <v>23</v>
      </c>
      <c r="F6692" t="s">
        <v>55</v>
      </c>
      <c r="G6692" t="s">
        <v>31</v>
      </c>
      <c r="H6692" t="s">
        <v>32</v>
      </c>
      <c r="I6692" t="s">
        <v>100</v>
      </c>
      <c r="J6692">
        <v>25</v>
      </c>
      <c r="K6692">
        <v>850</v>
      </c>
      <c r="L6692" s="7">
        <f>Sales_Data[[#This Row],[OrderQuantity]] *Sales_Data[[#This Row],[UnitPrice]]</f>
        <v>21250</v>
      </c>
      <c r="M6692" s="7">
        <f>Sales_Data[[#This Row],[UnitPrice]]-Sales_Data[[#This Row],[UnitCost]]</f>
        <v>300</v>
      </c>
      <c r="N6692" s="7">
        <f>Sales_Data[[#This Row],[Gross Revenue]]-Sales_Data[[#This Row],[Discount Amount ]]</f>
        <v>20950</v>
      </c>
      <c r="O6692" s="7">
        <f>Sales_Data[[#This Row],[OrderQuantity]] *Sales_Data[[#This Row],[UnitCost]]</f>
        <v>13750</v>
      </c>
      <c r="P6692" s="7">
        <f>Sales_Data[[#This Row],[ItemCost]] +Sales_Data[[#This Row],[ShippingCost]]</f>
        <v>14337.02</v>
      </c>
      <c r="Q6692" s="7">
        <f>Sales_Data[[#This Row],[Gross Revenue]]-Sales_Data[[#This Row],[TotalFinancialCost]]</f>
        <v>6912.98</v>
      </c>
      <c r="R6692" s="7">
        <f>Sales_Data[[#This Row],[Actul Bill Amount]]-Sales_Data[[#This Row],[ShippingCost]]</f>
        <v>20362.98</v>
      </c>
      <c r="S6692">
        <v>611</v>
      </c>
      <c r="T6692">
        <v>587.02</v>
      </c>
      <c r="U6692" t="s">
        <v>56</v>
      </c>
      <c r="V6692">
        <v>550</v>
      </c>
      <c r="W6692" t="s">
        <v>33</v>
      </c>
      <c r="X6692" t="str">
        <f t="shared" si="209"/>
        <v>Delhi</v>
      </c>
    </row>
    <row r="6693" spans="1:24" x14ac:dyDescent="0.4">
      <c r="A6693">
        <v>106692</v>
      </c>
      <c r="B6693" s="5">
        <v>45839.505555555559</v>
      </c>
      <c r="C6693" s="3" t="str">
        <f>TEXT(Sales_Data[[#This Row],[OrderDate]],"mmmm")</f>
        <v>July</v>
      </c>
      <c r="D6693" s="3" t="str">
        <f t="shared" si="208"/>
        <v>2025</v>
      </c>
      <c r="E6693" t="s">
        <v>42</v>
      </c>
      <c r="F6693" t="s">
        <v>35</v>
      </c>
      <c r="G6693" t="s">
        <v>15</v>
      </c>
      <c r="H6693" t="s">
        <v>37</v>
      </c>
      <c r="I6693" t="s">
        <v>100</v>
      </c>
      <c r="J6693">
        <v>65</v>
      </c>
      <c r="K6693">
        <v>8500</v>
      </c>
      <c r="L6693" s="7">
        <f>Sales_Data[[#This Row],[OrderQuantity]] *Sales_Data[[#This Row],[UnitPrice]]</f>
        <v>552500</v>
      </c>
      <c r="M6693" s="7">
        <f>Sales_Data[[#This Row],[UnitPrice]]-Sales_Data[[#This Row],[UnitCost]]</f>
        <v>3000</v>
      </c>
      <c r="N6693" s="7">
        <f>Sales_Data[[#This Row],[Gross Revenue]]-Sales_Data[[#This Row],[Discount Amount ]]</f>
        <v>549500</v>
      </c>
      <c r="O6693" s="7">
        <f>Sales_Data[[#This Row],[OrderQuantity]] *Sales_Data[[#This Row],[UnitCost]]</f>
        <v>357500</v>
      </c>
      <c r="P6693" s="7">
        <f>Sales_Data[[#This Row],[ItemCost]] +Sales_Data[[#This Row],[ShippingCost]]</f>
        <v>358066.45</v>
      </c>
      <c r="Q6693" s="7">
        <f>Sales_Data[[#This Row],[Gross Revenue]]-Sales_Data[[#This Row],[TotalFinancialCost]]</f>
        <v>194433.55</v>
      </c>
      <c r="R6693" s="7">
        <f>Sales_Data[[#This Row],[Actul Bill Amount]]-Sales_Data[[#This Row],[ShippingCost]]</f>
        <v>548933.55000000005</v>
      </c>
      <c r="S6693">
        <v>400</v>
      </c>
      <c r="T6693">
        <v>566.45000000000005</v>
      </c>
      <c r="U6693" t="s">
        <v>49</v>
      </c>
      <c r="V6693">
        <v>5500</v>
      </c>
      <c r="W6693" t="s">
        <v>38</v>
      </c>
      <c r="X6693" t="str">
        <f t="shared" si="209"/>
        <v>Kolkata</v>
      </c>
    </row>
    <row r="6694" spans="1:24" x14ac:dyDescent="0.4">
      <c r="A6694">
        <v>106693</v>
      </c>
      <c r="B6694" s="5">
        <v>45770.387499999997</v>
      </c>
      <c r="C6694" s="3" t="str">
        <f>TEXT(Sales_Data[[#This Row],[OrderDate]],"mmmm")</f>
        <v>April</v>
      </c>
      <c r="D6694" s="3" t="str">
        <f t="shared" si="208"/>
        <v>2025</v>
      </c>
      <c r="E6694" t="s">
        <v>45</v>
      </c>
      <c r="F6694" t="s">
        <v>40</v>
      </c>
      <c r="G6694" t="s">
        <v>15</v>
      </c>
      <c r="H6694" t="s">
        <v>32</v>
      </c>
      <c r="I6694" t="s">
        <v>100</v>
      </c>
      <c r="J6694">
        <v>86</v>
      </c>
      <c r="K6694">
        <v>5500</v>
      </c>
      <c r="L6694" s="7">
        <f>Sales_Data[[#This Row],[OrderQuantity]] *Sales_Data[[#This Row],[UnitPrice]]</f>
        <v>473000</v>
      </c>
      <c r="M6694" s="7">
        <f>Sales_Data[[#This Row],[UnitPrice]]-Sales_Data[[#This Row],[UnitCost]]</f>
        <v>2000</v>
      </c>
      <c r="N6694" s="7">
        <f>Sales_Data[[#This Row],[Gross Revenue]]-Sales_Data[[#This Row],[Discount Amount ]]</f>
        <v>471000</v>
      </c>
      <c r="O6694" s="7">
        <f>Sales_Data[[#This Row],[OrderQuantity]] *Sales_Data[[#This Row],[UnitCost]]</f>
        <v>301000</v>
      </c>
      <c r="P6694" s="7">
        <f>Sales_Data[[#This Row],[ItemCost]] +Sales_Data[[#This Row],[ShippingCost]]</f>
        <v>302105.53000000003</v>
      </c>
      <c r="Q6694" s="7">
        <f>Sales_Data[[#This Row],[Gross Revenue]]-Sales_Data[[#This Row],[TotalFinancialCost]]</f>
        <v>170894.46999999997</v>
      </c>
      <c r="R6694" s="7">
        <f>Sales_Data[[#This Row],[Actul Bill Amount]]-Sales_Data[[#This Row],[ShippingCost]]</f>
        <v>469894.47</v>
      </c>
      <c r="S6694">
        <v>968</v>
      </c>
      <c r="T6694">
        <v>1105.53</v>
      </c>
      <c r="U6694" t="s">
        <v>41</v>
      </c>
      <c r="V6694">
        <v>3500</v>
      </c>
      <c r="W6694" t="s">
        <v>33</v>
      </c>
      <c r="X6694" t="str">
        <f t="shared" si="209"/>
        <v>Delhi</v>
      </c>
    </row>
    <row r="6695" spans="1:24" x14ac:dyDescent="0.4">
      <c r="A6695">
        <v>106694</v>
      </c>
      <c r="B6695" s="5">
        <v>45886.015972222223</v>
      </c>
      <c r="C6695" s="3" t="str">
        <f>TEXT(Sales_Data[[#This Row],[OrderDate]],"mmmm")</f>
        <v>August</v>
      </c>
      <c r="D6695" s="3" t="str">
        <f t="shared" si="208"/>
        <v>2025</v>
      </c>
      <c r="E6695" t="s">
        <v>13</v>
      </c>
      <c r="F6695" t="s">
        <v>40</v>
      </c>
      <c r="G6695" t="s">
        <v>29</v>
      </c>
      <c r="H6695" t="s">
        <v>25</v>
      </c>
      <c r="I6695" t="s">
        <v>100</v>
      </c>
      <c r="J6695">
        <v>87</v>
      </c>
      <c r="K6695">
        <v>1500</v>
      </c>
      <c r="L6695" s="7">
        <f>Sales_Data[[#This Row],[OrderQuantity]] *Sales_Data[[#This Row],[UnitPrice]]</f>
        <v>130500</v>
      </c>
      <c r="M6695" s="7">
        <f>Sales_Data[[#This Row],[UnitPrice]]-Sales_Data[[#This Row],[UnitCost]]</f>
        <v>700</v>
      </c>
      <c r="N6695" s="7">
        <f>Sales_Data[[#This Row],[Gross Revenue]]-Sales_Data[[#This Row],[Discount Amount ]]</f>
        <v>129800</v>
      </c>
      <c r="O6695" s="7">
        <f>Sales_Data[[#This Row],[OrderQuantity]] *Sales_Data[[#This Row],[UnitCost]]</f>
        <v>69600</v>
      </c>
      <c r="P6695" s="7">
        <f>Sales_Data[[#This Row],[ItemCost]] +Sales_Data[[#This Row],[ShippingCost]]</f>
        <v>70390.78</v>
      </c>
      <c r="Q6695" s="7">
        <f>Sales_Data[[#This Row],[Gross Revenue]]-Sales_Data[[#This Row],[TotalFinancialCost]]</f>
        <v>60109.22</v>
      </c>
      <c r="R6695" s="7">
        <f>Sales_Data[[#This Row],[Actul Bill Amount]]-Sales_Data[[#This Row],[ShippingCost]]</f>
        <v>129009.22</v>
      </c>
      <c r="S6695">
        <v>977</v>
      </c>
      <c r="T6695">
        <v>790.78</v>
      </c>
      <c r="U6695" t="s">
        <v>52</v>
      </c>
      <c r="V6695">
        <v>800</v>
      </c>
      <c r="W6695" t="s">
        <v>27</v>
      </c>
      <c r="X6695" t="str">
        <f t="shared" si="209"/>
        <v>Mumbai</v>
      </c>
    </row>
    <row r="6696" spans="1:24" x14ac:dyDescent="0.4">
      <c r="A6696">
        <v>106695</v>
      </c>
      <c r="B6696" s="5">
        <v>45828.28125</v>
      </c>
      <c r="C6696" s="3" t="str">
        <f>TEXT(Sales_Data[[#This Row],[OrderDate]],"mmmm")</f>
        <v>June</v>
      </c>
      <c r="D6696" s="3" t="str">
        <f t="shared" si="208"/>
        <v>2025</v>
      </c>
      <c r="E6696" t="s">
        <v>19</v>
      </c>
      <c r="F6696" t="s">
        <v>40</v>
      </c>
      <c r="G6696" t="s">
        <v>15</v>
      </c>
      <c r="H6696" t="s">
        <v>20</v>
      </c>
      <c r="I6696" t="s">
        <v>100</v>
      </c>
      <c r="J6696">
        <v>25</v>
      </c>
      <c r="K6696">
        <v>1500</v>
      </c>
      <c r="L6696" s="7">
        <f>Sales_Data[[#This Row],[OrderQuantity]] *Sales_Data[[#This Row],[UnitPrice]]</f>
        <v>37500</v>
      </c>
      <c r="M6696" s="7">
        <f>Sales_Data[[#This Row],[UnitPrice]]-Sales_Data[[#This Row],[UnitCost]]</f>
        <v>700</v>
      </c>
      <c r="N6696" s="7">
        <f>Sales_Data[[#This Row],[Gross Revenue]]-Sales_Data[[#This Row],[Discount Amount ]]</f>
        <v>36800</v>
      </c>
      <c r="O6696" s="7">
        <f>Sales_Data[[#This Row],[OrderQuantity]] *Sales_Data[[#This Row],[UnitCost]]</f>
        <v>20000</v>
      </c>
      <c r="P6696" s="7">
        <f>Sales_Data[[#This Row],[ItemCost]] +Sales_Data[[#This Row],[ShippingCost]]</f>
        <v>20532.93</v>
      </c>
      <c r="Q6696" s="7">
        <f>Sales_Data[[#This Row],[Gross Revenue]]-Sales_Data[[#This Row],[TotalFinancialCost]]</f>
        <v>16967.07</v>
      </c>
      <c r="R6696" s="7">
        <f>Sales_Data[[#This Row],[Actul Bill Amount]]-Sales_Data[[#This Row],[ShippingCost]]</f>
        <v>36267.07</v>
      </c>
      <c r="S6696">
        <v>425</v>
      </c>
      <c r="T6696">
        <v>532.92999999999995</v>
      </c>
      <c r="U6696" t="s">
        <v>52</v>
      </c>
      <c r="V6696">
        <v>800</v>
      </c>
      <c r="W6696" t="s">
        <v>22</v>
      </c>
      <c r="X6696" t="str">
        <f t="shared" si="209"/>
        <v>Nagpur</v>
      </c>
    </row>
    <row r="6697" spans="1:24" x14ac:dyDescent="0.4">
      <c r="A6697">
        <v>106696</v>
      </c>
      <c r="B6697" s="5">
        <v>45952.902777777781</v>
      </c>
      <c r="C6697" s="3" t="str">
        <f>TEXT(Sales_Data[[#This Row],[OrderDate]],"mmmm")</f>
        <v>October</v>
      </c>
      <c r="D6697" s="3" t="str">
        <f t="shared" si="208"/>
        <v>2025</v>
      </c>
      <c r="E6697" t="s">
        <v>39</v>
      </c>
      <c r="F6697" t="s">
        <v>55</v>
      </c>
      <c r="G6697" t="s">
        <v>15</v>
      </c>
      <c r="H6697" t="s">
        <v>32</v>
      </c>
      <c r="I6697" t="s">
        <v>100</v>
      </c>
      <c r="J6697">
        <v>3</v>
      </c>
      <c r="K6697">
        <v>1200</v>
      </c>
      <c r="L6697" s="7">
        <f>Sales_Data[[#This Row],[OrderQuantity]] *Sales_Data[[#This Row],[UnitPrice]]</f>
        <v>3600</v>
      </c>
      <c r="M6697" s="7">
        <f>Sales_Data[[#This Row],[UnitPrice]]-Sales_Data[[#This Row],[UnitCost]]</f>
        <v>400</v>
      </c>
      <c r="N6697" s="7">
        <f>Sales_Data[[#This Row],[Gross Revenue]]-Sales_Data[[#This Row],[Discount Amount ]]</f>
        <v>3200</v>
      </c>
      <c r="O6697" s="7">
        <f>Sales_Data[[#This Row],[OrderQuantity]] *Sales_Data[[#This Row],[UnitCost]]</f>
        <v>2400</v>
      </c>
      <c r="P6697" s="7">
        <f>Sales_Data[[#This Row],[ItemCost]] +Sales_Data[[#This Row],[ShippingCost]]</f>
        <v>3259.26</v>
      </c>
      <c r="Q6697" s="7">
        <f>Sales_Data[[#This Row],[Gross Revenue]]-Sales_Data[[#This Row],[TotalFinancialCost]]</f>
        <v>340.73999999999978</v>
      </c>
      <c r="R6697" s="7">
        <f>Sales_Data[[#This Row],[Actul Bill Amount]]-Sales_Data[[#This Row],[ShippingCost]]</f>
        <v>2340.7399999999998</v>
      </c>
      <c r="S6697">
        <v>978</v>
      </c>
      <c r="T6697">
        <v>859.26</v>
      </c>
      <c r="U6697" t="s">
        <v>58</v>
      </c>
      <c r="V6697">
        <v>800</v>
      </c>
      <c r="W6697" t="s">
        <v>33</v>
      </c>
      <c r="X6697" t="str">
        <f t="shared" si="209"/>
        <v>Delhi</v>
      </c>
    </row>
    <row r="6698" spans="1:24" x14ac:dyDescent="0.4">
      <c r="A6698">
        <v>106697</v>
      </c>
      <c r="B6698" s="5">
        <v>45846.513888888891</v>
      </c>
      <c r="C6698" s="3" t="str">
        <f>TEXT(Sales_Data[[#This Row],[OrderDate]],"mmmm")</f>
        <v>July</v>
      </c>
      <c r="D6698" s="3" t="str">
        <f t="shared" si="208"/>
        <v>2025</v>
      </c>
      <c r="E6698" t="s">
        <v>48</v>
      </c>
      <c r="F6698" t="s">
        <v>28</v>
      </c>
      <c r="G6698" t="s">
        <v>15</v>
      </c>
      <c r="H6698" t="s">
        <v>20</v>
      </c>
      <c r="I6698" t="s">
        <v>100</v>
      </c>
      <c r="J6698">
        <v>39</v>
      </c>
      <c r="K6698">
        <v>2500</v>
      </c>
      <c r="L6698" s="7">
        <f>Sales_Data[[#This Row],[OrderQuantity]] *Sales_Data[[#This Row],[UnitPrice]]</f>
        <v>97500</v>
      </c>
      <c r="M6698" s="7">
        <f>Sales_Data[[#This Row],[UnitPrice]]-Sales_Data[[#This Row],[UnitCost]]</f>
        <v>1000</v>
      </c>
      <c r="N6698" s="7">
        <f>Sales_Data[[#This Row],[Gross Revenue]]-Sales_Data[[#This Row],[Discount Amount ]]</f>
        <v>96500</v>
      </c>
      <c r="O6698" s="7">
        <f>Sales_Data[[#This Row],[OrderQuantity]] *Sales_Data[[#This Row],[UnitCost]]</f>
        <v>58500</v>
      </c>
      <c r="P6698" s="7">
        <f>Sales_Data[[#This Row],[ItemCost]] +Sales_Data[[#This Row],[ShippingCost]]</f>
        <v>59177.02</v>
      </c>
      <c r="Q6698" s="7">
        <f>Sales_Data[[#This Row],[Gross Revenue]]-Sales_Data[[#This Row],[TotalFinancialCost]]</f>
        <v>38322.980000000003</v>
      </c>
      <c r="R6698" s="7">
        <f>Sales_Data[[#This Row],[Actul Bill Amount]]-Sales_Data[[#This Row],[ShippingCost]]</f>
        <v>95822.98</v>
      </c>
      <c r="S6698">
        <v>453</v>
      </c>
      <c r="T6698">
        <v>677.02</v>
      </c>
      <c r="U6698" t="s">
        <v>54</v>
      </c>
      <c r="V6698">
        <v>1500</v>
      </c>
      <c r="W6698" t="s">
        <v>22</v>
      </c>
      <c r="X6698" t="str">
        <f t="shared" si="209"/>
        <v>Nagpur</v>
      </c>
    </row>
    <row r="6699" spans="1:24" x14ac:dyDescent="0.4">
      <c r="A6699">
        <v>106698</v>
      </c>
      <c r="B6699" s="5">
        <v>45736.762499999997</v>
      </c>
      <c r="C6699" s="3" t="str">
        <f>TEXT(Sales_Data[[#This Row],[OrderDate]],"mmmm")</f>
        <v>March</v>
      </c>
      <c r="D6699" s="3" t="str">
        <f t="shared" si="208"/>
        <v>2025</v>
      </c>
      <c r="E6699" t="s">
        <v>23</v>
      </c>
      <c r="F6699" t="s">
        <v>40</v>
      </c>
      <c r="G6699" t="s">
        <v>31</v>
      </c>
      <c r="H6699" t="s">
        <v>37</v>
      </c>
      <c r="I6699" t="s">
        <v>100</v>
      </c>
      <c r="J6699">
        <v>96</v>
      </c>
      <c r="K6699">
        <v>5500</v>
      </c>
      <c r="L6699" s="7">
        <f>Sales_Data[[#This Row],[OrderQuantity]] *Sales_Data[[#This Row],[UnitPrice]]</f>
        <v>528000</v>
      </c>
      <c r="M6699" s="7">
        <f>Sales_Data[[#This Row],[UnitPrice]]-Sales_Data[[#This Row],[UnitCost]]</f>
        <v>2000</v>
      </c>
      <c r="N6699" s="7">
        <f>Sales_Data[[#This Row],[Gross Revenue]]-Sales_Data[[#This Row],[Discount Amount ]]</f>
        <v>526000</v>
      </c>
      <c r="O6699" s="7">
        <f>Sales_Data[[#This Row],[OrderQuantity]] *Sales_Data[[#This Row],[UnitCost]]</f>
        <v>336000</v>
      </c>
      <c r="P6699" s="7">
        <f>Sales_Data[[#This Row],[ItemCost]] +Sales_Data[[#This Row],[ShippingCost]]</f>
        <v>336524.06</v>
      </c>
      <c r="Q6699" s="7">
        <f>Sales_Data[[#This Row],[Gross Revenue]]-Sales_Data[[#This Row],[TotalFinancialCost]]</f>
        <v>191475.94</v>
      </c>
      <c r="R6699" s="7">
        <f>Sales_Data[[#This Row],[Actul Bill Amount]]-Sales_Data[[#This Row],[ShippingCost]]</f>
        <v>525475.93999999994</v>
      </c>
      <c r="S6699">
        <v>1000</v>
      </c>
      <c r="T6699">
        <v>524.05999999999995</v>
      </c>
      <c r="U6699" t="s">
        <v>41</v>
      </c>
      <c r="V6699">
        <v>3500</v>
      </c>
      <c r="W6699" t="s">
        <v>38</v>
      </c>
      <c r="X6699" t="str">
        <f t="shared" si="209"/>
        <v>Kolkata</v>
      </c>
    </row>
    <row r="6700" spans="1:24" x14ac:dyDescent="0.4">
      <c r="A6700">
        <v>106699</v>
      </c>
      <c r="B6700" s="5">
        <v>45803.820138888892</v>
      </c>
      <c r="C6700" s="3" t="str">
        <f>TEXT(Sales_Data[[#This Row],[OrderDate]],"mmmm")</f>
        <v>May</v>
      </c>
      <c r="D6700" s="3" t="str">
        <f t="shared" si="208"/>
        <v>2025</v>
      </c>
      <c r="E6700" t="s">
        <v>23</v>
      </c>
      <c r="F6700" t="s">
        <v>24</v>
      </c>
      <c r="G6700" t="s">
        <v>15</v>
      </c>
      <c r="H6700" t="s">
        <v>16</v>
      </c>
      <c r="I6700" t="s">
        <v>100</v>
      </c>
      <c r="J6700">
        <v>87</v>
      </c>
      <c r="K6700">
        <v>3500</v>
      </c>
      <c r="L6700" s="7">
        <f>Sales_Data[[#This Row],[OrderQuantity]] *Sales_Data[[#This Row],[UnitPrice]]</f>
        <v>304500</v>
      </c>
      <c r="M6700" s="7">
        <f>Sales_Data[[#This Row],[UnitPrice]]-Sales_Data[[#This Row],[UnitCost]]</f>
        <v>1300</v>
      </c>
      <c r="N6700" s="7">
        <f>Sales_Data[[#This Row],[Gross Revenue]]-Sales_Data[[#This Row],[Discount Amount ]]</f>
        <v>303200</v>
      </c>
      <c r="O6700" s="7">
        <f>Sales_Data[[#This Row],[OrderQuantity]] *Sales_Data[[#This Row],[UnitCost]]</f>
        <v>191400</v>
      </c>
      <c r="P6700" s="7">
        <f>Sales_Data[[#This Row],[ItemCost]] +Sales_Data[[#This Row],[ShippingCost]]</f>
        <v>191967.78</v>
      </c>
      <c r="Q6700" s="7">
        <f>Sales_Data[[#This Row],[Gross Revenue]]-Sales_Data[[#This Row],[TotalFinancialCost]]</f>
        <v>112532.22</v>
      </c>
      <c r="R6700" s="7">
        <f>Sales_Data[[#This Row],[Actul Bill Amount]]-Sales_Data[[#This Row],[ShippingCost]]</f>
        <v>302632.21999999997</v>
      </c>
      <c r="S6700">
        <v>1031</v>
      </c>
      <c r="T6700">
        <v>567.78</v>
      </c>
      <c r="U6700" t="s">
        <v>59</v>
      </c>
      <c r="V6700">
        <v>2200</v>
      </c>
      <c r="W6700" t="s">
        <v>18</v>
      </c>
      <c r="X6700" t="str">
        <f t="shared" si="209"/>
        <v>Bengaluru</v>
      </c>
    </row>
    <row r="6701" spans="1:24" x14ac:dyDescent="0.4">
      <c r="A6701">
        <v>106700</v>
      </c>
      <c r="B6701" s="5">
        <v>45839.805555555555</v>
      </c>
      <c r="C6701" s="3" t="str">
        <f>TEXT(Sales_Data[[#This Row],[OrderDate]],"mmmm")</f>
        <v>July</v>
      </c>
      <c r="D6701" s="3" t="str">
        <f t="shared" si="208"/>
        <v>2025</v>
      </c>
      <c r="E6701" t="s">
        <v>23</v>
      </c>
      <c r="F6701" t="s">
        <v>14</v>
      </c>
      <c r="G6701" t="s">
        <v>15</v>
      </c>
      <c r="H6701" t="s">
        <v>37</v>
      </c>
      <c r="I6701" t="s">
        <v>100</v>
      </c>
      <c r="J6701">
        <v>17</v>
      </c>
      <c r="K6701">
        <v>6500</v>
      </c>
      <c r="L6701" s="7">
        <f>Sales_Data[[#This Row],[OrderQuantity]] *Sales_Data[[#This Row],[UnitPrice]]</f>
        <v>110500</v>
      </c>
      <c r="M6701" s="7">
        <f>Sales_Data[[#This Row],[UnitPrice]]-Sales_Data[[#This Row],[UnitCost]]</f>
        <v>2300</v>
      </c>
      <c r="N6701" s="7">
        <f>Sales_Data[[#This Row],[Gross Revenue]]-Sales_Data[[#This Row],[Discount Amount ]]</f>
        <v>108200</v>
      </c>
      <c r="O6701" s="7">
        <f>Sales_Data[[#This Row],[OrderQuantity]] *Sales_Data[[#This Row],[UnitCost]]</f>
        <v>71400</v>
      </c>
      <c r="P6701" s="7">
        <f>Sales_Data[[#This Row],[ItemCost]] +Sales_Data[[#This Row],[ShippingCost]]</f>
        <v>72369.929999999993</v>
      </c>
      <c r="Q6701" s="7">
        <f>Sales_Data[[#This Row],[Gross Revenue]]-Sales_Data[[#This Row],[TotalFinancialCost]]</f>
        <v>38130.070000000007</v>
      </c>
      <c r="R6701" s="7">
        <f>Sales_Data[[#This Row],[Actul Bill Amount]]-Sales_Data[[#This Row],[ShippingCost]]</f>
        <v>107230.07</v>
      </c>
      <c r="S6701">
        <v>391</v>
      </c>
      <c r="T6701">
        <v>969.93</v>
      </c>
      <c r="U6701" t="s">
        <v>21</v>
      </c>
      <c r="V6701">
        <v>4200</v>
      </c>
      <c r="W6701" t="s">
        <v>38</v>
      </c>
      <c r="X6701" t="str">
        <f t="shared" si="209"/>
        <v>Kolkata</v>
      </c>
    </row>
    <row r="6702" spans="1:24" x14ac:dyDescent="0.4">
      <c r="A6702">
        <v>106701</v>
      </c>
      <c r="B6702" s="5">
        <v>45943.819444444445</v>
      </c>
      <c r="C6702" s="3" t="str">
        <f>TEXT(Sales_Data[[#This Row],[OrderDate]],"mmmm")</f>
        <v>October</v>
      </c>
      <c r="D6702" s="3" t="str">
        <f t="shared" si="208"/>
        <v>2025</v>
      </c>
      <c r="E6702" t="s">
        <v>23</v>
      </c>
      <c r="F6702" t="s">
        <v>14</v>
      </c>
      <c r="G6702" t="s">
        <v>15</v>
      </c>
      <c r="H6702" t="s">
        <v>25</v>
      </c>
      <c r="I6702" t="s">
        <v>100</v>
      </c>
      <c r="J6702">
        <v>61</v>
      </c>
      <c r="K6702">
        <v>3200</v>
      </c>
      <c r="L6702" s="7">
        <f>Sales_Data[[#This Row],[OrderQuantity]] *Sales_Data[[#This Row],[UnitPrice]]</f>
        <v>195200</v>
      </c>
      <c r="M6702" s="7">
        <f>Sales_Data[[#This Row],[UnitPrice]]-Sales_Data[[#This Row],[UnitCost]]</f>
        <v>1200</v>
      </c>
      <c r="N6702" s="7">
        <f>Sales_Data[[#This Row],[Gross Revenue]]-Sales_Data[[#This Row],[Discount Amount ]]</f>
        <v>194000</v>
      </c>
      <c r="O6702" s="7">
        <f>Sales_Data[[#This Row],[OrderQuantity]] *Sales_Data[[#This Row],[UnitCost]]</f>
        <v>122000</v>
      </c>
      <c r="P6702" s="7">
        <f>Sales_Data[[#This Row],[ItemCost]] +Sales_Data[[#This Row],[ShippingCost]]</f>
        <v>123220.32</v>
      </c>
      <c r="Q6702" s="7">
        <f>Sales_Data[[#This Row],[Gross Revenue]]-Sales_Data[[#This Row],[TotalFinancialCost]]</f>
        <v>71979.679999999993</v>
      </c>
      <c r="R6702" s="7">
        <f>Sales_Data[[#This Row],[Actul Bill Amount]]-Sales_Data[[#This Row],[ShippingCost]]</f>
        <v>192779.68</v>
      </c>
      <c r="S6702">
        <v>737</v>
      </c>
      <c r="T6702">
        <v>1220.32</v>
      </c>
      <c r="U6702" t="s">
        <v>17</v>
      </c>
      <c r="V6702">
        <v>2000</v>
      </c>
      <c r="W6702" t="s">
        <v>27</v>
      </c>
      <c r="X6702" t="str">
        <f t="shared" si="209"/>
        <v>Mumbai</v>
      </c>
    </row>
    <row r="6703" spans="1:24" x14ac:dyDescent="0.4">
      <c r="A6703">
        <v>106702</v>
      </c>
      <c r="B6703" s="5">
        <v>45907.942361111112</v>
      </c>
      <c r="C6703" s="3" t="str">
        <f>TEXT(Sales_Data[[#This Row],[OrderDate]],"mmmm")</f>
        <v>September</v>
      </c>
      <c r="D6703" s="3" t="str">
        <f t="shared" si="208"/>
        <v>2025</v>
      </c>
      <c r="E6703" t="s">
        <v>50</v>
      </c>
      <c r="F6703" t="s">
        <v>28</v>
      </c>
      <c r="G6703" t="s">
        <v>15</v>
      </c>
      <c r="H6703" t="s">
        <v>32</v>
      </c>
      <c r="I6703" t="s">
        <v>100</v>
      </c>
      <c r="J6703">
        <v>86</v>
      </c>
      <c r="K6703">
        <v>2500</v>
      </c>
      <c r="L6703" s="7">
        <f>Sales_Data[[#This Row],[OrderQuantity]] *Sales_Data[[#This Row],[UnitPrice]]</f>
        <v>215000</v>
      </c>
      <c r="M6703" s="7">
        <f>Sales_Data[[#This Row],[UnitPrice]]-Sales_Data[[#This Row],[UnitCost]]</f>
        <v>1000</v>
      </c>
      <c r="N6703" s="7">
        <f>Sales_Data[[#This Row],[Gross Revenue]]-Sales_Data[[#This Row],[Discount Amount ]]</f>
        <v>214000</v>
      </c>
      <c r="O6703" s="7">
        <f>Sales_Data[[#This Row],[OrderQuantity]] *Sales_Data[[#This Row],[UnitCost]]</f>
        <v>129000</v>
      </c>
      <c r="P6703" s="7">
        <f>Sales_Data[[#This Row],[ItemCost]] +Sales_Data[[#This Row],[ShippingCost]]</f>
        <v>129311.23</v>
      </c>
      <c r="Q6703" s="7">
        <f>Sales_Data[[#This Row],[Gross Revenue]]-Sales_Data[[#This Row],[TotalFinancialCost]]</f>
        <v>85688.77</v>
      </c>
      <c r="R6703" s="7">
        <f>Sales_Data[[#This Row],[Actul Bill Amount]]-Sales_Data[[#This Row],[ShippingCost]]</f>
        <v>213688.77</v>
      </c>
      <c r="S6703">
        <v>725</v>
      </c>
      <c r="T6703">
        <v>311.23</v>
      </c>
      <c r="U6703" t="s">
        <v>54</v>
      </c>
      <c r="V6703">
        <v>1500</v>
      </c>
      <c r="W6703" t="s">
        <v>33</v>
      </c>
      <c r="X6703" t="str">
        <f t="shared" si="209"/>
        <v>Delhi</v>
      </c>
    </row>
    <row r="6704" spans="1:24" x14ac:dyDescent="0.4">
      <c r="A6704">
        <v>106703</v>
      </c>
      <c r="B6704" s="5">
        <v>46011.616666666669</v>
      </c>
      <c r="C6704" s="3" t="str">
        <f>TEXT(Sales_Data[[#This Row],[OrderDate]],"mmmm")</f>
        <v>December</v>
      </c>
      <c r="D6704" s="3" t="str">
        <f t="shared" si="208"/>
        <v>2025</v>
      </c>
      <c r="E6704" t="s">
        <v>39</v>
      </c>
      <c r="F6704" t="s">
        <v>35</v>
      </c>
      <c r="G6704" t="s">
        <v>29</v>
      </c>
      <c r="H6704" t="s">
        <v>32</v>
      </c>
      <c r="I6704" t="s">
        <v>100</v>
      </c>
      <c r="J6704">
        <v>15</v>
      </c>
      <c r="K6704">
        <v>8500</v>
      </c>
      <c r="L6704" s="7">
        <f>Sales_Data[[#This Row],[OrderQuantity]] *Sales_Data[[#This Row],[UnitPrice]]</f>
        <v>127500</v>
      </c>
      <c r="M6704" s="7">
        <f>Sales_Data[[#This Row],[UnitPrice]]-Sales_Data[[#This Row],[UnitCost]]</f>
        <v>3000</v>
      </c>
      <c r="N6704" s="7">
        <f>Sales_Data[[#This Row],[Gross Revenue]]-Sales_Data[[#This Row],[Discount Amount ]]</f>
        <v>124500</v>
      </c>
      <c r="O6704" s="7">
        <f>Sales_Data[[#This Row],[OrderQuantity]] *Sales_Data[[#This Row],[UnitCost]]</f>
        <v>82500</v>
      </c>
      <c r="P6704" s="7">
        <f>Sales_Data[[#This Row],[ItemCost]] +Sales_Data[[#This Row],[ShippingCost]]</f>
        <v>83585.289999999994</v>
      </c>
      <c r="Q6704" s="7">
        <f>Sales_Data[[#This Row],[Gross Revenue]]-Sales_Data[[#This Row],[TotalFinancialCost]]</f>
        <v>43914.710000000006</v>
      </c>
      <c r="R6704" s="7">
        <f>Sales_Data[[#This Row],[Actul Bill Amount]]-Sales_Data[[#This Row],[ShippingCost]]</f>
        <v>123414.71</v>
      </c>
      <c r="S6704">
        <v>929</v>
      </c>
      <c r="T6704">
        <v>1085.29</v>
      </c>
      <c r="U6704" t="s">
        <v>49</v>
      </c>
      <c r="V6704">
        <v>5500</v>
      </c>
      <c r="W6704" t="s">
        <v>33</v>
      </c>
      <c r="X6704" t="str">
        <f t="shared" si="209"/>
        <v>Delhi</v>
      </c>
    </row>
    <row r="6705" spans="1:24" x14ac:dyDescent="0.4">
      <c r="A6705">
        <v>106704</v>
      </c>
      <c r="B6705" s="5">
        <v>45971.8</v>
      </c>
      <c r="C6705" s="3" t="str">
        <f>TEXT(Sales_Data[[#This Row],[OrderDate]],"mmmm")</f>
        <v>November</v>
      </c>
      <c r="D6705" s="3" t="str">
        <f t="shared" si="208"/>
        <v>2025</v>
      </c>
      <c r="E6705" t="s">
        <v>39</v>
      </c>
      <c r="F6705" t="s">
        <v>14</v>
      </c>
      <c r="G6705" t="s">
        <v>15</v>
      </c>
      <c r="H6705" t="s">
        <v>32</v>
      </c>
      <c r="I6705" t="s">
        <v>100</v>
      </c>
      <c r="J6705">
        <v>40</v>
      </c>
      <c r="K6705">
        <v>6500</v>
      </c>
      <c r="L6705" s="7">
        <f>Sales_Data[[#This Row],[OrderQuantity]] *Sales_Data[[#This Row],[UnitPrice]]</f>
        <v>260000</v>
      </c>
      <c r="M6705" s="7">
        <f>Sales_Data[[#This Row],[UnitPrice]]-Sales_Data[[#This Row],[UnitCost]]</f>
        <v>2300</v>
      </c>
      <c r="N6705" s="7">
        <f>Sales_Data[[#This Row],[Gross Revenue]]-Sales_Data[[#This Row],[Discount Amount ]]</f>
        <v>257700</v>
      </c>
      <c r="O6705" s="7">
        <f>Sales_Data[[#This Row],[OrderQuantity]] *Sales_Data[[#This Row],[UnitCost]]</f>
        <v>168000</v>
      </c>
      <c r="P6705" s="7">
        <f>Sales_Data[[#This Row],[ItemCost]] +Sales_Data[[#This Row],[ShippingCost]]</f>
        <v>169610.74</v>
      </c>
      <c r="Q6705" s="7">
        <f>Sales_Data[[#This Row],[Gross Revenue]]-Sales_Data[[#This Row],[TotalFinancialCost]]</f>
        <v>90389.260000000009</v>
      </c>
      <c r="R6705" s="7">
        <f>Sales_Data[[#This Row],[Actul Bill Amount]]-Sales_Data[[#This Row],[ShippingCost]]</f>
        <v>256089.26</v>
      </c>
      <c r="S6705">
        <v>1085</v>
      </c>
      <c r="T6705">
        <v>1610.74</v>
      </c>
      <c r="U6705" t="s">
        <v>21</v>
      </c>
      <c r="V6705">
        <v>4200</v>
      </c>
      <c r="W6705" t="s">
        <v>33</v>
      </c>
      <c r="X6705" t="str">
        <f t="shared" si="209"/>
        <v>Delhi</v>
      </c>
    </row>
    <row r="6706" spans="1:24" x14ac:dyDescent="0.4">
      <c r="A6706">
        <v>106705</v>
      </c>
      <c r="B6706" s="5">
        <v>45853.556250000001</v>
      </c>
      <c r="C6706" s="3" t="str">
        <f>TEXT(Sales_Data[[#This Row],[OrderDate]],"mmmm")</f>
        <v>July</v>
      </c>
      <c r="D6706" s="3" t="str">
        <f t="shared" si="208"/>
        <v>2025</v>
      </c>
      <c r="E6706" t="s">
        <v>39</v>
      </c>
      <c r="F6706" t="s">
        <v>28</v>
      </c>
      <c r="G6706" t="s">
        <v>29</v>
      </c>
      <c r="H6706" t="s">
        <v>37</v>
      </c>
      <c r="I6706" t="s">
        <v>100</v>
      </c>
      <c r="J6706">
        <v>97</v>
      </c>
      <c r="K6706">
        <v>2500</v>
      </c>
      <c r="L6706" s="7">
        <f>Sales_Data[[#This Row],[OrderQuantity]] *Sales_Data[[#This Row],[UnitPrice]]</f>
        <v>242500</v>
      </c>
      <c r="M6706" s="7">
        <f>Sales_Data[[#This Row],[UnitPrice]]-Sales_Data[[#This Row],[UnitCost]]</f>
        <v>1000</v>
      </c>
      <c r="N6706" s="7">
        <f>Sales_Data[[#This Row],[Gross Revenue]]-Sales_Data[[#This Row],[Discount Amount ]]</f>
        <v>241500</v>
      </c>
      <c r="O6706" s="7">
        <f>Sales_Data[[#This Row],[OrderQuantity]] *Sales_Data[[#This Row],[UnitCost]]</f>
        <v>145500</v>
      </c>
      <c r="P6706" s="7">
        <f>Sales_Data[[#This Row],[ItemCost]] +Sales_Data[[#This Row],[ShippingCost]]</f>
        <v>145832.38</v>
      </c>
      <c r="Q6706" s="7">
        <f>Sales_Data[[#This Row],[Gross Revenue]]-Sales_Data[[#This Row],[TotalFinancialCost]]</f>
        <v>96667.62</v>
      </c>
      <c r="R6706" s="7">
        <f>Sales_Data[[#This Row],[Actul Bill Amount]]-Sales_Data[[#This Row],[ShippingCost]]</f>
        <v>241167.62</v>
      </c>
      <c r="S6706">
        <v>557</v>
      </c>
      <c r="T6706">
        <v>332.38</v>
      </c>
      <c r="U6706" t="s">
        <v>54</v>
      </c>
      <c r="V6706">
        <v>1500</v>
      </c>
      <c r="W6706" t="s">
        <v>38</v>
      </c>
      <c r="X6706" t="str">
        <f t="shared" si="209"/>
        <v>Kolkata</v>
      </c>
    </row>
    <row r="6707" spans="1:24" x14ac:dyDescent="0.4">
      <c r="A6707">
        <v>106706</v>
      </c>
      <c r="B6707" s="5">
        <v>45980.209027777775</v>
      </c>
      <c r="C6707" s="3" t="str">
        <f>TEXT(Sales_Data[[#This Row],[OrderDate]],"mmmm")</f>
        <v>November</v>
      </c>
      <c r="D6707" s="3" t="str">
        <f t="shared" si="208"/>
        <v>2025</v>
      </c>
      <c r="E6707" t="s">
        <v>23</v>
      </c>
      <c r="F6707" t="s">
        <v>14</v>
      </c>
      <c r="G6707" t="s">
        <v>15</v>
      </c>
      <c r="H6707" t="s">
        <v>16</v>
      </c>
      <c r="I6707" t="s">
        <v>100</v>
      </c>
      <c r="J6707">
        <v>92</v>
      </c>
      <c r="K6707">
        <v>3200</v>
      </c>
      <c r="L6707" s="7">
        <f>Sales_Data[[#This Row],[OrderQuantity]] *Sales_Data[[#This Row],[UnitPrice]]</f>
        <v>294400</v>
      </c>
      <c r="M6707" s="7">
        <f>Sales_Data[[#This Row],[UnitPrice]]-Sales_Data[[#This Row],[UnitCost]]</f>
        <v>1200</v>
      </c>
      <c r="N6707" s="7">
        <f>Sales_Data[[#This Row],[Gross Revenue]]-Sales_Data[[#This Row],[Discount Amount ]]</f>
        <v>293200</v>
      </c>
      <c r="O6707" s="7">
        <f>Sales_Data[[#This Row],[OrderQuantity]] *Sales_Data[[#This Row],[UnitCost]]</f>
        <v>184000</v>
      </c>
      <c r="P6707" s="7">
        <f>Sales_Data[[#This Row],[ItemCost]] +Sales_Data[[#This Row],[ShippingCost]]</f>
        <v>184590.26</v>
      </c>
      <c r="Q6707" s="7">
        <f>Sales_Data[[#This Row],[Gross Revenue]]-Sales_Data[[#This Row],[TotalFinancialCost]]</f>
        <v>109809.73999999999</v>
      </c>
      <c r="R6707" s="7">
        <f>Sales_Data[[#This Row],[Actul Bill Amount]]-Sales_Data[[#This Row],[ShippingCost]]</f>
        <v>292609.74</v>
      </c>
      <c r="S6707">
        <v>958</v>
      </c>
      <c r="T6707">
        <v>590.26</v>
      </c>
      <c r="U6707" t="s">
        <v>17</v>
      </c>
      <c r="V6707">
        <v>2000</v>
      </c>
      <c r="W6707" t="s">
        <v>18</v>
      </c>
      <c r="X6707" t="str">
        <f t="shared" si="209"/>
        <v>Bengaluru</v>
      </c>
    </row>
    <row r="6708" spans="1:24" x14ac:dyDescent="0.4">
      <c r="A6708">
        <v>106707</v>
      </c>
      <c r="B6708" s="5">
        <v>45728.013194444444</v>
      </c>
      <c r="C6708" s="3" t="str">
        <f>TEXT(Sales_Data[[#This Row],[OrderDate]],"mmmm")</f>
        <v>March</v>
      </c>
      <c r="D6708" s="3" t="str">
        <f t="shared" si="208"/>
        <v>2025</v>
      </c>
      <c r="E6708" t="s">
        <v>45</v>
      </c>
      <c r="F6708" t="s">
        <v>24</v>
      </c>
      <c r="G6708" t="s">
        <v>15</v>
      </c>
      <c r="H6708" t="s">
        <v>20</v>
      </c>
      <c r="I6708" t="s">
        <v>100</v>
      </c>
      <c r="J6708">
        <v>30</v>
      </c>
      <c r="K6708">
        <v>25000</v>
      </c>
      <c r="L6708" s="7">
        <f>Sales_Data[[#This Row],[OrderQuantity]] *Sales_Data[[#This Row],[UnitPrice]]</f>
        <v>750000</v>
      </c>
      <c r="M6708" s="7">
        <f>Sales_Data[[#This Row],[UnitPrice]]-Sales_Data[[#This Row],[UnitCost]]</f>
        <v>7000</v>
      </c>
      <c r="N6708" s="7">
        <f>Sales_Data[[#This Row],[Gross Revenue]]-Sales_Data[[#This Row],[Discount Amount ]]</f>
        <v>743000</v>
      </c>
      <c r="O6708" s="7">
        <f>Sales_Data[[#This Row],[OrderQuantity]] *Sales_Data[[#This Row],[UnitCost]]</f>
        <v>540000</v>
      </c>
      <c r="P6708" s="7">
        <f>Sales_Data[[#This Row],[ItemCost]] +Sales_Data[[#This Row],[ShippingCost]]</f>
        <v>540158.12</v>
      </c>
      <c r="Q6708" s="7">
        <f>Sales_Data[[#This Row],[Gross Revenue]]-Sales_Data[[#This Row],[TotalFinancialCost]]</f>
        <v>209841.88</v>
      </c>
      <c r="R6708" s="7">
        <f>Sales_Data[[#This Row],[Actul Bill Amount]]-Sales_Data[[#This Row],[ShippingCost]]</f>
        <v>742841.88</v>
      </c>
      <c r="S6708">
        <v>452</v>
      </c>
      <c r="T6708">
        <v>158.12</v>
      </c>
      <c r="U6708" t="s">
        <v>60</v>
      </c>
      <c r="V6708">
        <v>18000</v>
      </c>
      <c r="W6708" t="s">
        <v>22</v>
      </c>
      <c r="X6708" t="str">
        <f t="shared" si="209"/>
        <v>Nagpur</v>
      </c>
    </row>
    <row r="6709" spans="1:24" x14ac:dyDescent="0.4">
      <c r="A6709">
        <v>106708</v>
      </c>
      <c r="B6709" s="5">
        <v>45905.32708333333</v>
      </c>
      <c r="C6709" s="3" t="str">
        <f>TEXT(Sales_Data[[#This Row],[OrderDate]],"mmmm")</f>
        <v>September</v>
      </c>
      <c r="D6709" s="3" t="str">
        <f t="shared" si="208"/>
        <v>2025</v>
      </c>
      <c r="E6709" t="s">
        <v>19</v>
      </c>
      <c r="F6709" t="s">
        <v>14</v>
      </c>
      <c r="G6709" t="s">
        <v>29</v>
      </c>
      <c r="H6709" t="s">
        <v>37</v>
      </c>
      <c r="I6709" t="s">
        <v>100</v>
      </c>
      <c r="J6709">
        <v>36</v>
      </c>
      <c r="K6709">
        <v>3200</v>
      </c>
      <c r="L6709" s="7">
        <f>Sales_Data[[#This Row],[OrderQuantity]] *Sales_Data[[#This Row],[UnitPrice]]</f>
        <v>115200</v>
      </c>
      <c r="M6709" s="7">
        <f>Sales_Data[[#This Row],[UnitPrice]]-Sales_Data[[#This Row],[UnitCost]]</f>
        <v>1200</v>
      </c>
      <c r="N6709" s="7">
        <f>Sales_Data[[#This Row],[Gross Revenue]]-Sales_Data[[#This Row],[Discount Amount ]]</f>
        <v>114000</v>
      </c>
      <c r="O6709" s="7">
        <f>Sales_Data[[#This Row],[OrderQuantity]] *Sales_Data[[#This Row],[UnitCost]]</f>
        <v>72000</v>
      </c>
      <c r="P6709" s="7">
        <f>Sales_Data[[#This Row],[ItemCost]] +Sales_Data[[#This Row],[ShippingCost]]</f>
        <v>73353.64</v>
      </c>
      <c r="Q6709" s="7">
        <f>Sales_Data[[#This Row],[Gross Revenue]]-Sales_Data[[#This Row],[TotalFinancialCost]]</f>
        <v>41846.36</v>
      </c>
      <c r="R6709" s="7">
        <f>Sales_Data[[#This Row],[Actul Bill Amount]]-Sales_Data[[#This Row],[ShippingCost]]</f>
        <v>112646.36</v>
      </c>
      <c r="S6709">
        <v>393</v>
      </c>
      <c r="T6709">
        <v>1353.64</v>
      </c>
      <c r="U6709" t="s">
        <v>17</v>
      </c>
      <c r="V6709">
        <v>2000</v>
      </c>
      <c r="W6709" t="s">
        <v>38</v>
      </c>
      <c r="X6709" t="str">
        <f t="shared" si="209"/>
        <v>Kolkata</v>
      </c>
    </row>
    <row r="6710" spans="1:24" x14ac:dyDescent="0.4">
      <c r="A6710">
        <v>106709</v>
      </c>
      <c r="B6710" s="5">
        <v>45803.164583333331</v>
      </c>
      <c r="C6710" s="3" t="str">
        <f>TEXT(Sales_Data[[#This Row],[OrderDate]],"mmmm")</f>
        <v>May</v>
      </c>
      <c r="D6710" s="3" t="str">
        <f t="shared" si="208"/>
        <v>2025</v>
      </c>
      <c r="E6710" t="s">
        <v>34</v>
      </c>
      <c r="F6710" t="s">
        <v>28</v>
      </c>
      <c r="G6710" t="s">
        <v>15</v>
      </c>
      <c r="H6710" t="s">
        <v>32</v>
      </c>
      <c r="I6710" t="s">
        <v>100</v>
      </c>
      <c r="J6710">
        <v>83</v>
      </c>
      <c r="K6710">
        <v>450</v>
      </c>
      <c r="L6710" s="7">
        <f>Sales_Data[[#This Row],[OrderQuantity]] *Sales_Data[[#This Row],[UnitPrice]]</f>
        <v>37350</v>
      </c>
      <c r="M6710" s="7">
        <f>Sales_Data[[#This Row],[UnitPrice]]-Sales_Data[[#This Row],[UnitCost]]</f>
        <v>250</v>
      </c>
      <c r="N6710" s="7">
        <f>Sales_Data[[#This Row],[Gross Revenue]]-Sales_Data[[#This Row],[Discount Amount ]]</f>
        <v>37100</v>
      </c>
      <c r="O6710" s="7">
        <f>Sales_Data[[#This Row],[OrderQuantity]] *Sales_Data[[#This Row],[UnitCost]]</f>
        <v>16600</v>
      </c>
      <c r="P6710" s="7">
        <f>Sales_Data[[#This Row],[ItemCost]] +Sales_Data[[#This Row],[ShippingCost]]</f>
        <v>17294.009999999998</v>
      </c>
      <c r="Q6710" s="7">
        <f>Sales_Data[[#This Row],[Gross Revenue]]-Sales_Data[[#This Row],[TotalFinancialCost]]</f>
        <v>20055.990000000002</v>
      </c>
      <c r="R6710" s="7">
        <f>Sales_Data[[#This Row],[Actul Bill Amount]]-Sales_Data[[#This Row],[ShippingCost]]</f>
        <v>36405.99</v>
      </c>
      <c r="S6710">
        <v>676</v>
      </c>
      <c r="T6710">
        <v>694.01</v>
      </c>
      <c r="U6710" t="s">
        <v>30</v>
      </c>
      <c r="V6710">
        <v>200</v>
      </c>
      <c r="W6710" t="s">
        <v>33</v>
      </c>
      <c r="X6710" t="str">
        <f t="shared" si="209"/>
        <v>Delhi</v>
      </c>
    </row>
    <row r="6711" spans="1:24" x14ac:dyDescent="0.4">
      <c r="A6711">
        <v>106710</v>
      </c>
      <c r="B6711" s="5">
        <v>45763.502083333333</v>
      </c>
      <c r="C6711" s="3" t="str">
        <f>TEXT(Sales_Data[[#This Row],[OrderDate]],"mmmm")</f>
        <v>April</v>
      </c>
      <c r="D6711" s="3" t="str">
        <f t="shared" si="208"/>
        <v>2025</v>
      </c>
      <c r="E6711" t="s">
        <v>50</v>
      </c>
      <c r="F6711" t="s">
        <v>43</v>
      </c>
      <c r="G6711" t="s">
        <v>29</v>
      </c>
      <c r="H6711" t="s">
        <v>16</v>
      </c>
      <c r="I6711" t="s">
        <v>100</v>
      </c>
      <c r="J6711">
        <v>46</v>
      </c>
      <c r="K6711">
        <v>2800</v>
      </c>
      <c r="L6711" s="7">
        <f>Sales_Data[[#This Row],[OrderQuantity]] *Sales_Data[[#This Row],[UnitPrice]]</f>
        <v>128800</v>
      </c>
      <c r="M6711" s="7">
        <f>Sales_Data[[#This Row],[UnitPrice]]-Sales_Data[[#This Row],[UnitCost]]</f>
        <v>1300</v>
      </c>
      <c r="N6711" s="7">
        <f>Sales_Data[[#This Row],[Gross Revenue]]-Sales_Data[[#This Row],[Discount Amount ]]</f>
        <v>127500</v>
      </c>
      <c r="O6711" s="7">
        <f>Sales_Data[[#This Row],[OrderQuantity]] *Sales_Data[[#This Row],[UnitCost]]</f>
        <v>69000</v>
      </c>
      <c r="P6711" s="7">
        <f>Sales_Data[[#This Row],[ItemCost]] +Sales_Data[[#This Row],[ShippingCost]]</f>
        <v>70740.789999999994</v>
      </c>
      <c r="Q6711" s="7">
        <f>Sales_Data[[#This Row],[Gross Revenue]]-Sales_Data[[#This Row],[TotalFinancialCost]]</f>
        <v>58059.210000000006</v>
      </c>
      <c r="R6711" s="7">
        <f>Sales_Data[[#This Row],[Actul Bill Amount]]-Sales_Data[[#This Row],[ShippingCost]]</f>
        <v>125759.21</v>
      </c>
      <c r="S6711">
        <v>394</v>
      </c>
      <c r="T6711">
        <v>1740.79</v>
      </c>
      <c r="U6711" t="s">
        <v>61</v>
      </c>
      <c r="V6711">
        <v>1500</v>
      </c>
      <c r="W6711" t="s">
        <v>18</v>
      </c>
      <c r="X6711" t="str">
        <f t="shared" si="209"/>
        <v>Bengaluru</v>
      </c>
    </row>
    <row r="6712" spans="1:24" x14ac:dyDescent="0.4">
      <c r="A6712">
        <v>106711</v>
      </c>
      <c r="B6712" s="5">
        <v>45920.105555555558</v>
      </c>
      <c r="C6712" s="3" t="str">
        <f>TEXT(Sales_Data[[#This Row],[OrderDate]],"mmmm")</f>
        <v>September</v>
      </c>
      <c r="D6712" s="3" t="str">
        <f t="shared" si="208"/>
        <v>2025</v>
      </c>
      <c r="E6712" t="s">
        <v>50</v>
      </c>
      <c r="F6712" t="s">
        <v>28</v>
      </c>
      <c r="G6712" t="s">
        <v>29</v>
      </c>
      <c r="H6712" t="s">
        <v>16</v>
      </c>
      <c r="I6712" t="s">
        <v>100</v>
      </c>
      <c r="J6712">
        <v>23</v>
      </c>
      <c r="K6712">
        <v>2500</v>
      </c>
      <c r="L6712" s="7">
        <f>Sales_Data[[#This Row],[OrderQuantity]] *Sales_Data[[#This Row],[UnitPrice]]</f>
        <v>57500</v>
      </c>
      <c r="M6712" s="7">
        <f>Sales_Data[[#This Row],[UnitPrice]]-Sales_Data[[#This Row],[UnitCost]]</f>
        <v>1000</v>
      </c>
      <c r="N6712" s="7">
        <f>Sales_Data[[#This Row],[Gross Revenue]]-Sales_Data[[#This Row],[Discount Amount ]]</f>
        <v>56500</v>
      </c>
      <c r="O6712" s="7">
        <f>Sales_Data[[#This Row],[OrderQuantity]] *Sales_Data[[#This Row],[UnitCost]]</f>
        <v>34500</v>
      </c>
      <c r="P6712" s="7">
        <f>Sales_Data[[#This Row],[ItemCost]] +Sales_Data[[#This Row],[ShippingCost]]</f>
        <v>35424.019999999997</v>
      </c>
      <c r="Q6712" s="7">
        <f>Sales_Data[[#This Row],[Gross Revenue]]-Sales_Data[[#This Row],[TotalFinancialCost]]</f>
        <v>22075.980000000003</v>
      </c>
      <c r="R6712" s="7">
        <f>Sales_Data[[#This Row],[Actul Bill Amount]]-Sales_Data[[#This Row],[ShippingCost]]</f>
        <v>55575.98</v>
      </c>
      <c r="S6712">
        <v>916</v>
      </c>
      <c r="T6712">
        <v>924.02</v>
      </c>
      <c r="U6712" t="s">
        <v>54</v>
      </c>
      <c r="V6712">
        <v>1500</v>
      </c>
      <c r="W6712" t="s">
        <v>18</v>
      </c>
      <c r="X6712" t="str">
        <f t="shared" si="209"/>
        <v>Bengaluru</v>
      </c>
    </row>
    <row r="6713" spans="1:24" x14ac:dyDescent="0.4">
      <c r="A6713">
        <v>106712</v>
      </c>
      <c r="B6713" s="5">
        <v>45953.079861111109</v>
      </c>
      <c r="C6713" s="3" t="str">
        <f>TEXT(Sales_Data[[#This Row],[OrderDate]],"mmmm")</f>
        <v>October</v>
      </c>
      <c r="D6713" s="3" t="str">
        <f t="shared" si="208"/>
        <v>2025</v>
      </c>
      <c r="E6713" t="s">
        <v>42</v>
      </c>
      <c r="F6713" t="s">
        <v>14</v>
      </c>
      <c r="G6713" t="s">
        <v>29</v>
      </c>
      <c r="H6713" t="s">
        <v>25</v>
      </c>
      <c r="I6713" t="s">
        <v>100</v>
      </c>
      <c r="J6713">
        <v>47</v>
      </c>
      <c r="K6713">
        <v>6500</v>
      </c>
      <c r="L6713" s="7">
        <f>Sales_Data[[#This Row],[OrderQuantity]] *Sales_Data[[#This Row],[UnitPrice]]</f>
        <v>305500</v>
      </c>
      <c r="M6713" s="7">
        <f>Sales_Data[[#This Row],[UnitPrice]]-Sales_Data[[#This Row],[UnitCost]]</f>
        <v>2300</v>
      </c>
      <c r="N6713" s="7">
        <f>Sales_Data[[#This Row],[Gross Revenue]]-Sales_Data[[#This Row],[Discount Amount ]]</f>
        <v>303200</v>
      </c>
      <c r="O6713" s="7">
        <f>Sales_Data[[#This Row],[OrderQuantity]] *Sales_Data[[#This Row],[UnitCost]]</f>
        <v>197400</v>
      </c>
      <c r="P6713" s="7">
        <f>Sales_Data[[#This Row],[ItemCost]] +Sales_Data[[#This Row],[ShippingCost]]</f>
        <v>198319.41</v>
      </c>
      <c r="Q6713" s="7">
        <f>Sales_Data[[#This Row],[Gross Revenue]]-Sales_Data[[#This Row],[TotalFinancialCost]]</f>
        <v>107180.59</v>
      </c>
      <c r="R6713" s="7">
        <f>Sales_Data[[#This Row],[Actul Bill Amount]]-Sales_Data[[#This Row],[ShippingCost]]</f>
        <v>302280.59000000003</v>
      </c>
      <c r="S6713">
        <v>473</v>
      </c>
      <c r="T6713">
        <v>919.41</v>
      </c>
      <c r="U6713" t="s">
        <v>21</v>
      </c>
      <c r="V6713">
        <v>4200</v>
      </c>
      <c r="W6713" t="s">
        <v>27</v>
      </c>
      <c r="X6713" t="str">
        <f t="shared" si="209"/>
        <v>Mumbai</v>
      </c>
    </row>
    <row r="6714" spans="1:24" x14ac:dyDescent="0.4">
      <c r="A6714">
        <v>106713</v>
      </c>
      <c r="B6714" s="5">
        <v>45727.993750000001</v>
      </c>
      <c r="C6714" s="3" t="str">
        <f>TEXT(Sales_Data[[#This Row],[OrderDate]],"mmmm")</f>
        <v>March</v>
      </c>
      <c r="D6714" s="3" t="str">
        <f t="shared" si="208"/>
        <v>2025</v>
      </c>
      <c r="E6714" t="s">
        <v>39</v>
      </c>
      <c r="F6714" t="s">
        <v>24</v>
      </c>
      <c r="G6714" t="s">
        <v>15</v>
      </c>
      <c r="H6714" t="s">
        <v>16</v>
      </c>
      <c r="I6714" t="s">
        <v>100</v>
      </c>
      <c r="J6714">
        <v>19</v>
      </c>
      <c r="K6714">
        <v>45000</v>
      </c>
      <c r="L6714" s="7">
        <f>Sales_Data[[#This Row],[OrderQuantity]] *Sales_Data[[#This Row],[UnitPrice]]</f>
        <v>855000</v>
      </c>
      <c r="M6714" s="7">
        <f>Sales_Data[[#This Row],[UnitPrice]]-Sales_Data[[#This Row],[UnitCost]]</f>
        <v>13000</v>
      </c>
      <c r="N6714" s="7">
        <f>Sales_Data[[#This Row],[Gross Revenue]]-Sales_Data[[#This Row],[Discount Amount ]]</f>
        <v>842000</v>
      </c>
      <c r="O6714" s="7">
        <f>Sales_Data[[#This Row],[OrderQuantity]] *Sales_Data[[#This Row],[UnitCost]]</f>
        <v>608000</v>
      </c>
      <c r="P6714" s="7">
        <f>Sales_Data[[#This Row],[ItemCost]] +Sales_Data[[#This Row],[ShippingCost]]</f>
        <v>608596.96</v>
      </c>
      <c r="Q6714" s="7">
        <f>Sales_Data[[#This Row],[Gross Revenue]]-Sales_Data[[#This Row],[TotalFinancialCost]]</f>
        <v>246403.04000000004</v>
      </c>
      <c r="R6714" s="7">
        <f>Sales_Data[[#This Row],[Actul Bill Amount]]-Sales_Data[[#This Row],[ShippingCost]]</f>
        <v>841403.04</v>
      </c>
      <c r="S6714">
        <v>652</v>
      </c>
      <c r="T6714">
        <v>596.96</v>
      </c>
      <c r="U6714" t="s">
        <v>26</v>
      </c>
      <c r="V6714">
        <v>32000</v>
      </c>
      <c r="W6714" t="s">
        <v>18</v>
      </c>
      <c r="X6714" t="str">
        <f t="shared" si="209"/>
        <v>Bengaluru</v>
      </c>
    </row>
    <row r="6715" spans="1:24" x14ac:dyDescent="0.4">
      <c r="A6715">
        <v>106714</v>
      </c>
      <c r="B6715" s="5">
        <v>45850.4375</v>
      </c>
      <c r="C6715" s="3" t="str">
        <f>TEXT(Sales_Data[[#This Row],[OrderDate]],"mmmm")</f>
        <v>July</v>
      </c>
      <c r="D6715" s="3" t="str">
        <f t="shared" si="208"/>
        <v>2025</v>
      </c>
      <c r="E6715" t="s">
        <v>45</v>
      </c>
      <c r="F6715" t="s">
        <v>40</v>
      </c>
      <c r="G6715" t="s">
        <v>15</v>
      </c>
      <c r="H6715" t="s">
        <v>32</v>
      </c>
      <c r="I6715" t="s">
        <v>100</v>
      </c>
      <c r="J6715">
        <v>2</v>
      </c>
      <c r="K6715">
        <v>1500</v>
      </c>
      <c r="L6715" s="7">
        <f>Sales_Data[[#This Row],[OrderQuantity]] *Sales_Data[[#This Row],[UnitPrice]]</f>
        <v>3000</v>
      </c>
      <c r="M6715" s="7">
        <f>Sales_Data[[#This Row],[UnitPrice]]-Sales_Data[[#This Row],[UnitCost]]</f>
        <v>700</v>
      </c>
      <c r="N6715" s="7">
        <f>Sales_Data[[#This Row],[Gross Revenue]]-Sales_Data[[#This Row],[Discount Amount ]]</f>
        <v>2300</v>
      </c>
      <c r="O6715" s="7">
        <f>Sales_Data[[#This Row],[OrderQuantity]] *Sales_Data[[#This Row],[UnitCost]]</f>
        <v>1600</v>
      </c>
      <c r="P6715" s="7">
        <f>Sales_Data[[#This Row],[ItemCost]] +Sales_Data[[#This Row],[ShippingCost]]</f>
        <v>2627.41</v>
      </c>
      <c r="Q6715" s="7">
        <f>Sales_Data[[#This Row],[Gross Revenue]]-Sales_Data[[#This Row],[TotalFinancialCost]]</f>
        <v>372.59000000000015</v>
      </c>
      <c r="R6715" s="7">
        <f>Sales_Data[[#This Row],[Actul Bill Amount]]-Sales_Data[[#This Row],[ShippingCost]]</f>
        <v>1272.5899999999999</v>
      </c>
      <c r="S6715">
        <v>399</v>
      </c>
      <c r="T6715">
        <v>1027.4100000000001</v>
      </c>
      <c r="U6715" t="s">
        <v>52</v>
      </c>
      <c r="V6715">
        <v>800</v>
      </c>
      <c r="W6715" t="s">
        <v>33</v>
      </c>
      <c r="X6715" t="str">
        <f t="shared" si="209"/>
        <v>Delhi</v>
      </c>
    </row>
    <row r="6716" spans="1:24" x14ac:dyDescent="0.4">
      <c r="A6716">
        <v>106715</v>
      </c>
      <c r="B6716" s="5">
        <v>45725.227777777778</v>
      </c>
      <c r="C6716" s="3" t="str">
        <f>TEXT(Sales_Data[[#This Row],[OrderDate]],"mmmm")</f>
        <v>March</v>
      </c>
      <c r="D6716" s="3" t="str">
        <f t="shared" si="208"/>
        <v>2025</v>
      </c>
      <c r="E6716" t="s">
        <v>19</v>
      </c>
      <c r="F6716" t="s">
        <v>40</v>
      </c>
      <c r="G6716" t="s">
        <v>15</v>
      </c>
      <c r="H6716" t="s">
        <v>25</v>
      </c>
      <c r="I6716" t="s">
        <v>100</v>
      </c>
      <c r="J6716">
        <v>32</v>
      </c>
      <c r="K6716">
        <v>5500</v>
      </c>
      <c r="L6716" s="7">
        <f>Sales_Data[[#This Row],[OrderQuantity]] *Sales_Data[[#This Row],[UnitPrice]]</f>
        <v>176000</v>
      </c>
      <c r="M6716" s="7">
        <f>Sales_Data[[#This Row],[UnitPrice]]-Sales_Data[[#This Row],[UnitCost]]</f>
        <v>2000</v>
      </c>
      <c r="N6716" s="7">
        <f>Sales_Data[[#This Row],[Gross Revenue]]-Sales_Data[[#This Row],[Discount Amount ]]</f>
        <v>174000</v>
      </c>
      <c r="O6716" s="7">
        <f>Sales_Data[[#This Row],[OrderQuantity]] *Sales_Data[[#This Row],[UnitCost]]</f>
        <v>112000</v>
      </c>
      <c r="P6716" s="7">
        <f>Sales_Data[[#This Row],[ItemCost]] +Sales_Data[[#This Row],[ShippingCost]]</f>
        <v>112754.02</v>
      </c>
      <c r="Q6716" s="7">
        <f>Sales_Data[[#This Row],[Gross Revenue]]-Sales_Data[[#This Row],[TotalFinancialCost]]</f>
        <v>63245.979999999996</v>
      </c>
      <c r="R6716" s="7">
        <f>Sales_Data[[#This Row],[Actul Bill Amount]]-Sales_Data[[#This Row],[ShippingCost]]</f>
        <v>173245.98</v>
      </c>
      <c r="S6716">
        <v>569</v>
      </c>
      <c r="T6716">
        <v>754.02</v>
      </c>
      <c r="U6716" t="s">
        <v>41</v>
      </c>
      <c r="V6716">
        <v>3500</v>
      </c>
      <c r="W6716" t="s">
        <v>27</v>
      </c>
      <c r="X6716" t="str">
        <f t="shared" si="209"/>
        <v>Mumbai</v>
      </c>
    </row>
    <row r="6717" spans="1:24" x14ac:dyDescent="0.4">
      <c r="A6717">
        <v>106716</v>
      </c>
      <c r="B6717" s="5">
        <v>45962.50277777778</v>
      </c>
      <c r="C6717" s="3" t="str">
        <f>TEXT(Sales_Data[[#This Row],[OrderDate]],"mmmm")</f>
        <v>November</v>
      </c>
      <c r="D6717" s="3" t="str">
        <f t="shared" si="208"/>
        <v>2025</v>
      </c>
      <c r="E6717" t="s">
        <v>42</v>
      </c>
      <c r="F6717" t="s">
        <v>43</v>
      </c>
      <c r="G6717" t="s">
        <v>29</v>
      </c>
      <c r="H6717" t="s">
        <v>32</v>
      </c>
      <c r="I6717" t="s">
        <v>100</v>
      </c>
      <c r="J6717">
        <v>63</v>
      </c>
      <c r="K6717">
        <v>2800</v>
      </c>
      <c r="L6717" s="7">
        <f>Sales_Data[[#This Row],[OrderQuantity]] *Sales_Data[[#This Row],[UnitPrice]]</f>
        <v>176400</v>
      </c>
      <c r="M6717" s="7">
        <f>Sales_Data[[#This Row],[UnitPrice]]-Sales_Data[[#This Row],[UnitCost]]</f>
        <v>1300</v>
      </c>
      <c r="N6717" s="7">
        <f>Sales_Data[[#This Row],[Gross Revenue]]-Sales_Data[[#This Row],[Discount Amount ]]</f>
        <v>175100</v>
      </c>
      <c r="O6717" s="7">
        <f>Sales_Data[[#This Row],[OrderQuantity]] *Sales_Data[[#This Row],[UnitCost]]</f>
        <v>94500</v>
      </c>
      <c r="P6717" s="7">
        <f>Sales_Data[[#This Row],[ItemCost]] +Sales_Data[[#This Row],[ShippingCost]]</f>
        <v>95074.4</v>
      </c>
      <c r="Q6717" s="7">
        <f>Sales_Data[[#This Row],[Gross Revenue]]-Sales_Data[[#This Row],[TotalFinancialCost]]</f>
        <v>81325.600000000006</v>
      </c>
      <c r="R6717" s="7">
        <f>Sales_Data[[#This Row],[Actul Bill Amount]]-Sales_Data[[#This Row],[ShippingCost]]</f>
        <v>174525.6</v>
      </c>
      <c r="S6717">
        <v>1160</v>
      </c>
      <c r="T6717">
        <v>574.4</v>
      </c>
      <c r="U6717" t="s">
        <v>61</v>
      </c>
      <c r="V6717">
        <v>1500</v>
      </c>
      <c r="W6717" t="s">
        <v>33</v>
      </c>
      <c r="X6717" t="str">
        <f t="shared" si="209"/>
        <v>Delhi</v>
      </c>
    </row>
    <row r="6718" spans="1:24" x14ac:dyDescent="0.4">
      <c r="A6718">
        <v>106717</v>
      </c>
      <c r="B6718" s="5">
        <v>45709.877083333333</v>
      </c>
      <c r="C6718" s="3" t="str">
        <f>TEXT(Sales_Data[[#This Row],[OrderDate]],"mmmm")</f>
        <v>February</v>
      </c>
      <c r="D6718" s="3" t="str">
        <f t="shared" si="208"/>
        <v>2025</v>
      </c>
      <c r="E6718" t="s">
        <v>48</v>
      </c>
      <c r="F6718" t="s">
        <v>35</v>
      </c>
      <c r="G6718" t="s">
        <v>29</v>
      </c>
      <c r="H6718" t="s">
        <v>32</v>
      </c>
      <c r="I6718" t="s">
        <v>100</v>
      </c>
      <c r="J6718">
        <v>42</v>
      </c>
      <c r="K6718">
        <v>12000</v>
      </c>
      <c r="L6718" s="7">
        <f>Sales_Data[[#This Row],[OrderQuantity]] *Sales_Data[[#This Row],[UnitPrice]]</f>
        <v>504000</v>
      </c>
      <c r="M6718" s="7">
        <f>Sales_Data[[#This Row],[UnitPrice]]-Sales_Data[[#This Row],[UnitCost]]</f>
        <v>4000</v>
      </c>
      <c r="N6718" s="7">
        <f>Sales_Data[[#This Row],[Gross Revenue]]-Sales_Data[[#This Row],[Discount Amount ]]</f>
        <v>500000</v>
      </c>
      <c r="O6718" s="7">
        <f>Sales_Data[[#This Row],[OrderQuantity]] *Sales_Data[[#This Row],[UnitCost]]</f>
        <v>336000</v>
      </c>
      <c r="P6718" s="7">
        <f>Sales_Data[[#This Row],[ItemCost]] +Sales_Data[[#This Row],[ShippingCost]]</f>
        <v>336360.52</v>
      </c>
      <c r="Q6718" s="7">
        <f>Sales_Data[[#This Row],[Gross Revenue]]-Sales_Data[[#This Row],[TotalFinancialCost]]</f>
        <v>167639.47999999998</v>
      </c>
      <c r="R6718" s="7">
        <f>Sales_Data[[#This Row],[Actul Bill Amount]]-Sales_Data[[#This Row],[ShippingCost]]</f>
        <v>499639.48</v>
      </c>
      <c r="S6718">
        <v>1006</v>
      </c>
      <c r="T6718">
        <v>360.52</v>
      </c>
      <c r="U6718" t="s">
        <v>36</v>
      </c>
      <c r="V6718">
        <v>8000</v>
      </c>
      <c r="W6718" t="s">
        <v>33</v>
      </c>
      <c r="X6718" t="str">
        <f t="shared" si="209"/>
        <v>Delhi</v>
      </c>
    </row>
    <row r="6719" spans="1:24" x14ac:dyDescent="0.4">
      <c r="A6719">
        <v>106718</v>
      </c>
      <c r="B6719" s="5">
        <v>46020.910416666666</v>
      </c>
      <c r="C6719" s="3" t="str">
        <f>TEXT(Sales_Data[[#This Row],[OrderDate]],"mmmm")</f>
        <v>December</v>
      </c>
      <c r="D6719" s="3" t="str">
        <f t="shared" si="208"/>
        <v>2025</v>
      </c>
      <c r="E6719" t="s">
        <v>34</v>
      </c>
      <c r="F6719" t="s">
        <v>43</v>
      </c>
      <c r="G6719" t="s">
        <v>15</v>
      </c>
      <c r="H6719" t="s">
        <v>20</v>
      </c>
      <c r="I6719" t="s">
        <v>100</v>
      </c>
      <c r="J6719">
        <v>94</v>
      </c>
      <c r="K6719">
        <v>4500</v>
      </c>
      <c r="L6719" s="7">
        <f>Sales_Data[[#This Row],[OrderQuantity]] *Sales_Data[[#This Row],[UnitPrice]]</f>
        <v>423000</v>
      </c>
      <c r="M6719" s="7">
        <f>Sales_Data[[#This Row],[UnitPrice]]-Sales_Data[[#This Row],[UnitCost]]</f>
        <v>2000</v>
      </c>
      <c r="N6719" s="7">
        <f>Sales_Data[[#This Row],[Gross Revenue]]-Sales_Data[[#This Row],[Discount Amount ]]</f>
        <v>421000</v>
      </c>
      <c r="O6719" s="7">
        <f>Sales_Data[[#This Row],[OrderQuantity]] *Sales_Data[[#This Row],[UnitCost]]</f>
        <v>235000</v>
      </c>
      <c r="P6719" s="7">
        <f>Sales_Data[[#This Row],[ItemCost]] +Sales_Data[[#This Row],[ShippingCost]]</f>
        <v>237020.2</v>
      </c>
      <c r="Q6719" s="7">
        <f>Sales_Data[[#This Row],[Gross Revenue]]-Sales_Data[[#This Row],[TotalFinancialCost]]</f>
        <v>185979.8</v>
      </c>
      <c r="R6719" s="7">
        <f>Sales_Data[[#This Row],[Actul Bill Amount]]-Sales_Data[[#This Row],[ShippingCost]]</f>
        <v>418979.8</v>
      </c>
      <c r="S6719">
        <v>892</v>
      </c>
      <c r="T6719">
        <v>2020.2</v>
      </c>
      <c r="U6719" t="s">
        <v>44</v>
      </c>
      <c r="V6719">
        <v>2500</v>
      </c>
      <c r="W6719" t="s">
        <v>22</v>
      </c>
      <c r="X6719" t="str">
        <f t="shared" si="209"/>
        <v>Nagpur</v>
      </c>
    </row>
    <row r="6720" spans="1:24" x14ac:dyDescent="0.4">
      <c r="A6720">
        <v>106719</v>
      </c>
      <c r="B6720" s="5">
        <v>45942.043055555558</v>
      </c>
      <c r="C6720" s="3" t="str">
        <f>TEXT(Sales_Data[[#This Row],[OrderDate]],"mmmm")</f>
        <v>October</v>
      </c>
      <c r="D6720" s="3" t="str">
        <f t="shared" si="208"/>
        <v>2025</v>
      </c>
      <c r="E6720" t="s">
        <v>13</v>
      </c>
      <c r="F6720" t="s">
        <v>28</v>
      </c>
      <c r="G6720" t="s">
        <v>31</v>
      </c>
      <c r="H6720" t="s">
        <v>25</v>
      </c>
      <c r="I6720" t="s">
        <v>100</v>
      </c>
      <c r="J6720">
        <v>66</v>
      </c>
      <c r="K6720">
        <v>450</v>
      </c>
      <c r="L6720" s="7">
        <f>Sales_Data[[#This Row],[OrderQuantity]] *Sales_Data[[#This Row],[UnitPrice]]</f>
        <v>29700</v>
      </c>
      <c r="M6720" s="7">
        <f>Sales_Data[[#This Row],[UnitPrice]]-Sales_Data[[#This Row],[UnitCost]]</f>
        <v>250</v>
      </c>
      <c r="N6720" s="7">
        <f>Sales_Data[[#This Row],[Gross Revenue]]-Sales_Data[[#This Row],[Discount Amount ]]</f>
        <v>29450</v>
      </c>
      <c r="O6720" s="7">
        <f>Sales_Data[[#This Row],[OrderQuantity]] *Sales_Data[[#This Row],[UnitCost]]</f>
        <v>13200</v>
      </c>
      <c r="P6720" s="7">
        <f>Sales_Data[[#This Row],[ItemCost]] +Sales_Data[[#This Row],[ShippingCost]]</f>
        <v>13779.43</v>
      </c>
      <c r="Q6720" s="7">
        <f>Sales_Data[[#This Row],[Gross Revenue]]-Sales_Data[[#This Row],[TotalFinancialCost]]</f>
        <v>15920.57</v>
      </c>
      <c r="R6720" s="7">
        <f>Sales_Data[[#This Row],[Actul Bill Amount]]-Sales_Data[[#This Row],[ShippingCost]]</f>
        <v>28870.57</v>
      </c>
      <c r="S6720">
        <v>923</v>
      </c>
      <c r="T6720">
        <v>579.42999999999995</v>
      </c>
      <c r="U6720" t="s">
        <v>30</v>
      </c>
      <c r="V6720">
        <v>200</v>
      </c>
      <c r="W6720" t="s">
        <v>27</v>
      </c>
      <c r="X6720" t="str">
        <f t="shared" si="209"/>
        <v>Mumbai</v>
      </c>
    </row>
    <row r="6721" spans="1:24" x14ac:dyDescent="0.4">
      <c r="A6721">
        <v>106720</v>
      </c>
      <c r="B6721" s="5">
        <v>45991.571527777778</v>
      </c>
      <c r="C6721" s="3" t="str">
        <f>TEXT(Sales_Data[[#This Row],[OrderDate]],"mmmm")</f>
        <v>November</v>
      </c>
      <c r="D6721" s="3" t="str">
        <f t="shared" si="208"/>
        <v>2025</v>
      </c>
      <c r="E6721" t="s">
        <v>42</v>
      </c>
      <c r="F6721" t="s">
        <v>14</v>
      </c>
      <c r="G6721" t="s">
        <v>29</v>
      </c>
      <c r="H6721" t="s">
        <v>20</v>
      </c>
      <c r="I6721" t="s">
        <v>100</v>
      </c>
      <c r="J6721">
        <v>40</v>
      </c>
      <c r="K6721">
        <v>3200</v>
      </c>
      <c r="L6721" s="7">
        <f>Sales_Data[[#This Row],[OrderQuantity]] *Sales_Data[[#This Row],[UnitPrice]]</f>
        <v>128000</v>
      </c>
      <c r="M6721" s="7">
        <f>Sales_Data[[#This Row],[UnitPrice]]-Sales_Data[[#This Row],[UnitCost]]</f>
        <v>1200</v>
      </c>
      <c r="N6721" s="7">
        <f>Sales_Data[[#This Row],[Gross Revenue]]-Sales_Data[[#This Row],[Discount Amount ]]</f>
        <v>126800</v>
      </c>
      <c r="O6721" s="7">
        <f>Sales_Data[[#This Row],[OrderQuantity]] *Sales_Data[[#This Row],[UnitCost]]</f>
        <v>80000</v>
      </c>
      <c r="P6721" s="7">
        <f>Sales_Data[[#This Row],[ItemCost]] +Sales_Data[[#This Row],[ShippingCost]]</f>
        <v>80311.44</v>
      </c>
      <c r="Q6721" s="7">
        <f>Sales_Data[[#This Row],[Gross Revenue]]-Sales_Data[[#This Row],[TotalFinancialCost]]</f>
        <v>47688.56</v>
      </c>
      <c r="R6721" s="7">
        <f>Sales_Data[[#This Row],[Actul Bill Amount]]-Sales_Data[[#This Row],[ShippingCost]]</f>
        <v>126488.56</v>
      </c>
      <c r="S6721">
        <v>942</v>
      </c>
      <c r="T6721">
        <v>311.44</v>
      </c>
      <c r="U6721" t="s">
        <v>17</v>
      </c>
      <c r="V6721">
        <v>2000</v>
      </c>
      <c r="W6721" t="s">
        <v>22</v>
      </c>
      <c r="X6721" t="str">
        <f t="shared" si="209"/>
        <v>Nagpur</v>
      </c>
    </row>
    <row r="6722" spans="1:24" x14ac:dyDescent="0.4">
      <c r="A6722">
        <v>106721</v>
      </c>
      <c r="B6722" s="5">
        <v>45666.439583333333</v>
      </c>
      <c r="C6722" s="3" t="str">
        <f>TEXT(Sales_Data[[#This Row],[OrderDate]],"mmmm")</f>
        <v>January</v>
      </c>
      <c r="D6722" s="3" t="str">
        <f t="shared" ref="D6722:D6785" si="210">TEXT(B6722, "yyyy")</f>
        <v>2025</v>
      </c>
      <c r="E6722" t="s">
        <v>50</v>
      </c>
      <c r="F6722" t="s">
        <v>40</v>
      </c>
      <c r="G6722" t="s">
        <v>29</v>
      </c>
      <c r="H6722" t="s">
        <v>16</v>
      </c>
      <c r="I6722" t="s">
        <v>100</v>
      </c>
      <c r="J6722">
        <v>69</v>
      </c>
      <c r="K6722">
        <v>1500</v>
      </c>
      <c r="L6722" s="7">
        <f>Sales_Data[[#This Row],[OrderQuantity]] *Sales_Data[[#This Row],[UnitPrice]]</f>
        <v>103500</v>
      </c>
      <c r="M6722" s="7">
        <f>Sales_Data[[#This Row],[UnitPrice]]-Sales_Data[[#This Row],[UnitCost]]</f>
        <v>700</v>
      </c>
      <c r="N6722" s="7">
        <f>Sales_Data[[#This Row],[Gross Revenue]]-Sales_Data[[#This Row],[Discount Amount ]]</f>
        <v>102800</v>
      </c>
      <c r="O6722" s="7">
        <f>Sales_Data[[#This Row],[OrderQuantity]] *Sales_Data[[#This Row],[UnitCost]]</f>
        <v>55200</v>
      </c>
      <c r="P6722" s="7">
        <f>Sales_Data[[#This Row],[ItemCost]] +Sales_Data[[#This Row],[ShippingCost]]</f>
        <v>55788.58</v>
      </c>
      <c r="Q6722" s="7">
        <f>Sales_Data[[#This Row],[Gross Revenue]]-Sales_Data[[#This Row],[TotalFinancialCost]]</f>
        <v>47711.42</v>
      </c>
      <c r="R6722" s="7">
        <f>Sales_Data[[#This Row],[Actul Bill Amount]]-Sales_Data[[#This Row],[ShippingCost]]</f>
        <v>102211.42</v>
      </c>
      <c r="S6722">
        <v>658</v>
      </c>
      <c r="T6722">
        <v>588.58000000000004</v>
      </c>
      <c r="U6722" t="s">
        <v>52</v>
      </c>
      <c r="V6722">
        <v>800</v>
      </c>
      <c r="W6722" t="s">
        <v>18</v>
      </c>
      <c r="X6722" t="str">
        <f t="shared" ref="X6722:X6785" si="211">_xlfn.TEXTBEFORE(W6722, " ")</f>
        <v>Bengaluru</v>
      </c>
    </row>
    <row r="6723" spans="1:24" x14ac:dyDescent="0.4">
      <c r="A6723">
        <v>106722</v>
      </c>
      <c r="B6723" s="5">
        <v>45908.920138888891</v>
      </c>
      <c r="C6723" s="3" t="str">
        <f>TEXT(Sales_Data[[#This Row],[OrderDate]],"mmmm")</f>
        <v>September</v>
      </c>
      <c r="D6723" s="3" t="str">
        <f t="shared" si="210"/>
        <v>2025</v>
      </c>
      <c r="E6723" t="s">
        <v>48</v>
      </c>
      <c r="F6723" t="s">
        <v>55</v>
      </c>
      <c r="G6723" t="s">
        <v>15</v>
      </c>
      <c r="H6723" t="s">
        <v>16</v>
      </c>
      <c r="I6723" t="s">
        <v>100</v>
      </c>
      <c r="J6723">
        <v>97</v>
      </c>
      <c r="K6723">
        <v>850</v>
      </c>
      <c r="L6723" s="7">
        <f>Sales_Data[[#This Row],[OrderQuantity]] *Sales_Data[[#This Row],[UnitPrice]]</f>
        <v>82450</v>
      </c>
      <c r="M6723" s="7">
        <f>Sales_Data[[#This Row],[UnitPrice]]-Sales_Data[[#This Row],[UnitCost]]</f>
        <v>300</v>
      </c>
      <c r="N6723" s="7">
        <f>Sales_Data[[#This Row],[Gross Revenue]]-Sales_Data[[#This Row],[Discount Amount ]]</f>
        <v>82150</v>
      </c>
      <c r="O6723" s="7">
        <f>Sales_Data[[#This Row],[OrderQuantity]] *Sales_Data[[#This Row],[UnitCost]]</f>
        <v>53350</v>
      </c>
      <c r="P6723" s="7">
        <f>Sales_Data[[#This Row],[ItemCost]] +Sales_Data[[#This Row],[ShippingCost]]</f>
        <v>54526.2</v>
      </c>
      <c r="Q6723" s="7">
        <f>Sales_Data[[#This Row],[Gross Revenue]]-Sales_Data[[#This Row],[TotalFinancialCost]]</f>
        <v>27923.800000000003</v>
      </c>
      <c r="R6723" s="7">
        <f>Sales_Data[[#This Row],[Actul Bill Amount]]-Sales_Data[[#This Row],[ShippingCost]]</f>
        <v>80973.8</v>
      </c>
      <c r="S6723">
        <v>503</v>
      </c>
      <c r="T6723">
        <v>1176.2</v>
      </c>
      <c r="U6723" t="s">
        <v>56</v>
      </c>
      <c r="V6723">
        <v>550</v>
      </c>
      <c r="W6723" t="s">
        <v>18</v>
      </c>
      <c r="X6723" t="str">
        <f t="shared" si="211"/>
        <v>Bengaluru</v>
      </c>
    </row>
    <row r="6724" spans="1:24" x14ac:dyDescent="0.4">
      <c r="A6724">
        <v>106723</v>
      </c>
      <c r="B6724" s="5">
        <v>45989.313194444447</v>
      </c>
      <c r="C6724" s="3" t="str">
        <f>TEXT(Sales_Data[[#This Row],[OrderDate]],"mmmm")</f>
        <v>November</v>
      </c>
      <c r="D6724" s="3" t="str">
        <f t="shared" si="210"/>
        <v>2025</v>
      </c>
      <c r="E6724" t="s">
        <v>13</v>
      </c>
      <c r="F6724" t="s">
        <v>46</v>
      </c>
      <c r="G6724" t="s">
        <v>15</v>
      </c>
      <c r="H6724" t="s">
        <v>16</v>
      </c>
      <c r="I6724" t="s">
        <v>100</v>
      </c>
      <c r="J6724">
        <v>18</v>
      </c>
      <c r="K6724">
        <v>15000</v>
      </c>
      <c r="L6724" s="7">
        <f>Sales_Data[[#This Row],[OrderQuantity]] *Sales_Data[[#This Row],[UnitPrice]]</f>
        <v>270000</v>
      </c>
      <c r="M6724" s="7">
        <f>Sales_Data[[#This Row],[UnitPrice]]-Sales_Data[[#This Row],[UnitCost]]</f>
        <v>5500</v>
      </c>
      <c r="N6724" s="7">
        <f>Sales_Data[[#This Row],[Gross Revenue]]-Sales_Data[[#This Row],[Discount Amount ]]</f>
        <v>264500</v>
      </c>
      <c r="O6724" s="7">
        <f>Sales_Data[[#This Row],[OrderQuantity]] *Sales_Data[[#This Row],[UnitCost]]</f>
        <v>171000</v>
      </c>
      <c r="P6724" s="7">
        <f>Sales_Data[[#This Row],[ItemCost]] +Sales_Data[[#This Row],[ShippingCost]]</f>
        <v>171894.58</v>
      </c>
      <c r="Q6724" s="7">
        <f>Sales_Data[[#This Row],[Gross Revenue]]-Sales_Data[[#This Row],[TotalFinancialCost]]</f>
        <v>98105.420000000013</v>
      </c>
      <c r="R6724" s="7">
        <f>Sales_Data[[#This Row],[Actul Bill Amount]]-Sales_Data[[#This Row],[ShippingCost]]</f>
        <v>263605.42</v>
      </c>
      <c r="S6724">
        <v>369</v>
      </c>
      <c r="T6724">
        <v>894.58</v>
      </c>
      <c r="U6724" t="s">
        <v>53</v>
      </c>
      <c r="V6724">
        <v>9500</v>
      </c>
      <c r="W6724" t="s">
        <v>18</v>
      </c>
      <c r="X6724" t="str">
        <f t="shared" si="211"/>
        <v>Bengaluru</v>
      </c>
    </row>
    <row r="6725" spans="1:24" x14ac:dyDescent="0.4">
      <c r="A6725">
        <v>106724</v>
      </c>
      <c r="B6725" s="5">
        <v>45955.969444444447</v>
      </c>
      <c r="C6725" s="3" t="str">
        <f>TEXT(Sales_Data[[#This Row],[OrderDate]],"mmmm")</f>
        <v>October</v>
      </c>
      <c r="D6725" s="3" t="str">
        <f t="shared" si="210"/>
        <v>2025</v>
      </c>
      <c r="E6725" t="s">
        <v>13</v>
      </c>
      <c r="F6725" t="s">
        <v>43</v>
      </c>
      <c r="G6725" t="s">
        <v>31</v>
      </c>
      <c r="H6725" t="s">
        <v>16</v>
      </c>
      <c r="I6725" t="s">
        <v>100</v>
      </c>
      <c r="J6725">
        <v>89</v>
      </c>
      <c r="K6725">
        <v>1800</v>
      </c>
      <c r="L6725" s="7">
        <f>Sales_Data[[#This Row],[OrderQuantity]] *Sales_Data[[#This Row],[UnitPrice]]</f>
        <v>160200</v>
      </c>
      <c r="M6725" s="7">
        <f>Sales_Data[[#This Row],[UnitPrice]]-Sales_Data[[#This Row],[UnitCost]]</f>
        <v>900</v>
      </c>
      <c r="N6725" s="7">
        <f>Sales_Data[[#This Row],[Gross Revenue]]-Sales_Data[[#This Row],[Discount Amount ]]</f>
        <v>159300</v>
      </c>
      <c r="O6725" s="7">
        <f>Sales_Data[[#This Row],[OrderQuantity]] *Sales_Data[[#This Row],[UnitCost]]</f>
        <v>80100</v>
      </c>
      <c r="P6725" s="7">
        <f>Sales_Data[[#This Row],[ItemCost]] +Sales_Data[[#This Row],[ShippingCost]]</f>
        <v>80455.179999999993</v>
      </c>
      <c r="Q6725" s="7">
        <f>Sales_Data[[#This Row],[Gross Revenue]]-Sales_Data[[#This Row],[TotalFinancialCost]]</f>
        <v>79744.820000000007</v>
      </c>
      <c r="R6725" s="7">
        <f>Sales_Data[[#This Row],[Actul Bill Amount]]-Sales_Data[[#This Row],[ShippingCost]]</f>
        <v>158944.82</v>
      </c>
      <c r="S6725">
        <v>434</v>
      </c>
      <c r="T6725">
        <v>355.18</v>
      </c>
      <c r="U6725" t="s">
        <v>51</v>
      </c>
      <c r="V6725">
        <v>900</v>
      </c>
      <c r="W6725" t="s">
        <v>18</v>
      </c>
      <c r="X6725" t="str">
        <f t="shared" si="211"/>
        <v>Bengaluru</v>
      </c>
    </row>
    <row r="6726" spans="1:24" x14ac:dyDescent="0.4">
      <c r="A6726">
        <v>106725</v>
      </c>
      <c r="B6726" s="5">
        <v>45841.392361111109</v>
      </c>
      <c r="C6726" s="3" t="str">
        <f>TEXT(Sales_Data[[#This Row],[OrderDate]],"mmmm")</f>
        <v>July</v>
      </c>
      <c r="D6726" s="3" t="str">
        <f t="shared" si="210"/>
        <v>2025</v>
      </c>
      <c r="E6726" t="s">
        <v>13</v>
      </c>
      <c r="F6726" t="s">
        <v>40</v>
      </c>
      <c r="G6726" t="s">
        <v>31</v>
      </c>
      <c r="H6726" t="s">
        <v>32</v>
      </c>
      <c r="I6726" t="s">
        <v>100</v>
      </c>
      <c r="J6726">
        <v>76</v>
      </c>
      <c r="K6726">
        <v>1500</v>
      </c>
      <c r="L6726" s="7">
        <f>Sales_Data[[#This Row],[OrderQuantity]] *Sales_Data[[#This Row],[UnitPrice]]</f>
        <v>114000</v>
      </c>
      <c r="M6726" s="7">
        <f>Sales_Data[[#This Row],[UnitPrice]]-Sales_Data[[#This Row],[UnitCost]]</f>
        <v>700</v>
      </c>
      <c r="N6726" s="7">
        <f>Sales_Data[[#This Row],[Gross Revenue]]-Sales_Data[[#This Row],[Discount Amount ]]</f>
        <v>113300</v>
      </c>
      <c r="O6726" s="7">
        <f>Sales_Data[[#This Row],[OrderQuantity]] *Sales_Data[[#This Row],[UnitCost]]</f>
        <v>60800</v>
      </c>
      <c r="P6726" s="7">
        <f>Sales_Data[[#This Row],[ItemCost]] +Sales_Data[[#This Row],[ShippingCost]]</f>
        <v>62935.21</v>
      </c>
      <c r="Q6726" s="7">
        <f>Sales_Data[[#This Row],[Gross Revenue]]-Sales_Data[[#This Row],[TotalFinancialCost]]</f>
        <v>51064.79</v>
      </c>
      <c r="R6726" s="7">
        <f>Sales_Data[[#This Row],[Actul Bill Amount]]-Sales_Data[[#This Row],[ShippingCost]]</f>
        <v>111164.79</v>
      </c>
      <c r="S6726">
        <v>1085</v>
      </c>
      <c r="T6726">
        <v>2135.21</v>
      </c>
      <c r="U6726" t="s">
        <v>52</v>
      </c>
      <c r="V6726">
        <v>800</v>
      </c>
      <c r="W6726" t="s">
        <v>33</v>
      </c>
      <c r="X6726" t="str">
        <f t="shared" si="211"/>
        <v>Delhi</v>
      </c>
    </row>
    <row r="6727" spans="1:24" x14ac:dyDescent="0.4">
      <c r="A6727">
        <v>106726</v>
      </c>
      <c r="B6727" s="5">
        <v>45836.621527777781</v>
      </c>
      <c r="C6727" s="3" t="str">
        <f>TEXT(Sales_Data[[#This Row],[OrderDate]],"mmmm")</f>
        <v>June</v>
      </c>
      <c r="D6727" s="3" t="str">
        <f t="shared" si="210"/>
        <v>2025</v>
      </c>
      <c r="E6727" t="s">
        <v>13</v>
      </c>
      <c r="F6727" t="s">
        <v>40</v>
      </c>
      <c r="G6727" t="s">
        <v>31</v>
      </c>
      <c r="H6727" t="s">
        <v>37</v>
      </c>
      <c r="I6727" t="s">
        <v>100</v>
      </c>
      <c r="J6727">
        <v>53</v>
      </c>
      <c r="K6727">
        <v>5500</v>
      </c>
      <c r="L6727" s="7">
        <f>Sales_Data[[#This Row],[OrderQuantity]] *Sales_Data[[#This Row],[UnitPrice]]</f>
        <v>291500</v>
      </c>
      <c r="M6727" s="7">
        <f>Sales_Data[[#This Row],[UnitPrice]]-Sales_Data[[#This Row],[UnitCost]]</f>
        <v>2000</v>
      </c>
      <c r="N6727" s="7">
        <f>Sales_Data[[#This Row],[Gross Revenue]]-Sales_Data[[#This Row],[Discount Amount ]]</f>
        <v>289500</v>
      </c>
      <c r="O6727" s="7">
        <f>Sales_Data[[#This Row],[OrderQuantity]] *Sales_Data[[#This Row],[UnitCost]]</f>
        <v>185500</v>
      </c>
      <c r="P6727" s="7">
        <f>Sales_Data[[#This Row],[ItemCost]] +Sales_Data[[#This Row],[ShippingCost]]</f>
        <v>186026.54</v>
      </c>
      <c r="Q6727" s="7">
        <f>Sales_Data[[#This Row],[Gross Revenue]]-Sales_Data[[#This Row],[TotalFinancialCost]]</f>
        <v>105473.45999999999</v>
      </c>
      <c r="R6727" s="7">
        <f>Sales_Data[[#This Row],[Actul Bill Amount]]-Sales_Data[[#This Row],[ShippingCost]]</f>
        <v>288973.46000000002</v>
      </c>
      <c r="S6727">
        <v>1007</v>
      </c>
      <c r="T6727">
        <v>526.54</v>
      </c>
      <c r="U6727" t="s">
        <v>41</v>
      </c>
      <c r="V6727">
        <v>3500</v>
      </c>
      <c r="W6727" t="s">
        <v>38</v>
      </c>
      <c r="X6727" t="str">
        <f t="shared" si="211"/>
        <v>Kolkata</v>
      </c>
    </row>
    <row r="6728" spans="1:24" x14ac:dyDescent="0.4">
      <c r="A6728">
        <v>106727</v>
      </c>
      <c r="B6728" s="5">
        <v>45855.513194444444</v>
      </c>
      <c r="C6728" s="3" t="str">
        <f>TEXT(Sales_Data[[#This Row],[OrderDate]],"mmmm")</f>
        <v>July</v>
      </c>
      <c r="D6728" s="3" t="str">
        <f t="shared" si="210"/>
        <v>2025</v>
      </c>
      <c r="E6728" t="s">
        <v>13</v>
      </c>
      <c r="F6728" t="s">
        <v>46</v>
      </c>
      <c r="G6728" t="s">
        <v>15</v>
      </c>
      <c r="H6728" t="s">
        <v>25</v>
      </c>
      <c r="I6728" t="s">
        <v>100</v>
      </c>
      <c r="J6728">
        <v>49</v>
      </c>
      <c r="K6728">
        <v>4500</v>
      </c>
      <c r="L6728" s="7">
        <f>Sales_Data[[#This Row],[OrderQuantity]] *Sales_Data[[#This Row],[UnitPrice]]</f>
        <v>220500</v>
      </c>
      <c r="M6728" s="7">
        <f>Sales_Data[[#This Row],[UnitPrice]]-Sales_Data[[#This Row],[UnitCost]]</f>
        <v>1700</v>
      </c>
      <c r="N6728" s="7">
        <f>Sales_Data[[#This Row],[Gross Revenue]]-Sales_Data[[#This Row],[Discount Amount ]]</f>
        <v>218800</v>
      </c>
      <c r="O6728" s="7">
        <f>Sales_Data[[#This Row],[OrderQuantity]] *Sales_Data[[#This Row],[UnitCost]]</f>
        <v>137200</v>
      </c>
      <c r="P6728" s="7">
        <f>Sales_Data[[#This Row],[ItemCost]] +Sales_Data[[#This Row],[ShippingCost]]</f>
        <v>137977.32</v>
      </c>
      <c r="Q6728" s="7">
        <f>Sales_Data[[#This Row],[Gross Revenue]]-Sales_Data[[#This Row],[TotalFinancialCost]]</f>
        <v>82522.679999999993</v>
      </c>
      <c r="R6728" s="7">
        <f>Sales_Data[[#This Row],[Actul Bill Amount]]-Sales_Data[[#This Row],[ShippingCost]]</f>
        <v>218022.68</v>
      </c>
      <c r="S6728">
        <v>482</v>
      </c>
      <c r="T6728">
        <v>777.32</v>
      </c>
      <c r="U6728" t="s">
        <v>47</v>
      </c>
      <c r="V6728">
        <v>2800</v>
      </c>
      <c r="W6728" t="s">
        <v>27</v>
      </c>
      <c r="X6728" t="str">
        <f t="shared" si="211"/>
        <v>Mumbai</v>
      </c>
    </row>
    <row r="6729" spans="1:24" x14ac:dyDescent="0.4">
      <c r="A6729">
        <v>106728</v>
      </c>
      <c r="B6729" s="5">
        <v>45785.279861111114</v>
      </c>
      <c r="C6729" s="3" t="str">
        <f>TEXT(Sales_Data[[#This Row],[OrderDate]],"mmmm")</f>
        <v>May</v>
      </c>
      <c r="D6729" s="3" t="str">
        <f t="shared" si="210"/>
        <v>2025</v>
      </c>
      <c r="E6729" t="s">
        <v>50</v>
      </c>
      <c r="F6729" t="s">
        <v>43</v>
      </c>
      <c r="G6729" t="s">
        <v>29</v>
      </c>
      <c r="H6729" t="s">
        <v>16</v>
      </c>
      <c r="I6729" t="s">
        <v>100</v>
      </c>
      <c r="J6729">
        <v>77</v>
      </c>
      <c r="K6729">
        <v>2800</v>
      </c>
      <c r="L6729" s="7">
        <f>Sales_Data[[#This Row],[OrderQuantity]] *Sales_Data[[#This Row],[UnitPrice]]</f>
        <v>215600</v>
      </c>
      <c r="M6729" s="7">
        <f>Sales_Data[[#This Row],[UnitPrice]]-Sales_Data[[#This Row],[UnitCost]]</f>
        <v>1300</v>
      </c>
      <c r="N6729" s="7">
        <f>Sales_Data[[#This Row],[Gross Revenue]]-Sales_Data[[#This Row],[Discount Amount ]]</f>
        <v>214300</v>
      </c>
      <c r="O6729" s="7">
        <f>Sales_Data[[#This Row],[OrderQuantity]] *Sales_Data[[#This Row],[UnitCost]]</f>
        <v>115500</v>
      </c>
      <c r="P6729" s="7">
        <f>Sales_Data[[#This Row],[ItemCost]] +Sales_Data[[#This Row],[ShippingCost]]</f>
        <v>116268.92</v>
      </c>
      <c r="Q6729" s="7">
        <f>Sales_Data[[#This Row],[Gross Revenue]]-Sales_Data[[#This Row],[TotalFinancialCost]]</f>
        <v>99331.08</v>
      </c>
      <c r="R6729" s="7">
        <f>Sales_Data[[#This Row],[Actul Bill Amount]]-Sales_Data[[#This Row],[ShippingCost]]</f>
        <v>213531.08</v>
      </c>
      <c r="S6729">
        <v>655</v>
      </c>
      <c r="T6729">
        <v>768.92</v>
      </c>
      <c r="U6729" t="s">
        <v>61</v>
      </c>
      <c r="V6729">
        <v>1500</v>
      </c>
      <c r="W6729" t="s">
        <v>18</v>
      </c>
      <c r="X6729" t="str">
        <f t="shared" si="211"/>
        <v>Bengaluru</v>
      </c>
    </row>
    <row r="6730" spans="1:24" x14ac:dyDescent="0.4">
      <c r="A6730">
        <v>106729</v>
      </c>
      <c r="B6730" s="5">
        <v>45677.279861111114</v>
      </c>
      <c r="C6730" s="3" t="str">
        <f>TEXT(Sales_Data[[#This Row],[OrderDate]],"mmmm")</f>
        <v>January</v>
      </c>
      <c r="D6730" s="3" t="str">
        <f t="shared" si="210"/>
        <v>2025</v>
      </c>
      <c r="E6730" t="s">
        <v>48</v>
      </c>
      <c r="F6730" t="s">
        <v>24</v>
      </c>
      <c r="G6730" t="s">
        <v>31</v>
      </c>
      <c r="H6730" t="s">
        <v>20</v>
      </c>
      <c r="I6730" t="s">
        <v>100</v>
      </c>
      <c r="J6730">
        <v>63</v>
      </c>
      <c r="K6730">
        <v>25000</v>
      </c>
      <c r="L6730" s="7">
        <f>Sales_Data[[#This Row],[OrderQuantity]] *Sales_Data[[#This Row],[UnitPrice]]</f>
        <v>1575000</v>
      </c>
      <c r="M6730" s="7">
        <f>Sales_Data[[#This Row],[UnitPrice]]-Sales_Data[[#This Row],[UnitCost]]</f>
        <v>7000</v>
      </c>
      <c r="N6730" s="7">
        <f>Sales_Data[[#This Row],[Gross Revenue]]-Sales_Data[[#This Row],[Discount Amount ]]</f>
        <v>1568000</v>
      </c>
      <c r="O6730" s="7">
        <f>Sales_Data[[#This Row],[OrderQuantity]] *Sales_Data[[#This Row],[UnitCost]]</f>
        <v>1134000</v>
      </c>
      <c r="P6730" s="7">
        <f>Sales_Data[[#This Row],[ItemCost]] +Sales_Data[[#This Row],[ShippingCost]]</f>
        <v>1134473.54</v>
      </c>
      <c r="Q6730" s="7">
        <f>Sales_Data[[#This Row],[Gross Revenue]]-Sales_Data[[#This Row],[TotalFinancialCost]]</f>
        <v>440526.45999999996</v>
      </c>
      <c r="R6730" s="7">
        <f>Sales_Data[[#This Row],[Actul Bill Amount]]-Sales_Data[[#This Row],[ShippingCost]]</f>
        <v>1567526.46</v>
      </c>
      <c r="S6730">
        <v>729</v>
      </c>
      <c r="T6730">
        <v>473.54</v>
      </c>
      <c r="U6730" t="s">
        <v>60</v>
      </c>
      <c r="V6730">
        <v>18000</v>
      </c>
      <c r="W6730" t="s">
        <v>22</v>
      </c>
      <c r="X6730" t="str">
        <f t="shared" si="211"/>
        <v>Nagpur</v>
      </c>
    </row>
    <row r="6731" spans="1:24" x14ac:dyDescent="0.4">
      <c r="A6731">
        <v>106730</v>
      </c>
      <c r="B6731" s="5">
        <v>45985.863194444442</v>
      </c>
      <c r="C6731" s="3" t="str">
        <f>TEXT(Sales_Data[[#This Row],[OrderDate]],"mmmm")</f>
        <v>November</v>
      </c>
      <c r="D6731" s="3" t="str">
        <f t="shared" si="210"/>
        <v>2025</v>
      </c>
      <c r="E6731" t="s">
        <v>42</v>
      </c>
      <c r="F6731" t="s">
        <v>14</v>
      </c>
      <c r="G6731" t="s">
        <v>29</v>
      </c>
      <c r="H6731" t="s">
        <v>32</v>
      </c>
      <c r="I6731" t="s">
        <v>100</v>
      </c>
      <c r="J6731">
        <v>21</v>
      </c>
      <c r="K6731">
        <v>3200</v>
      </c>
      <c r="L6731" s="7">
        <f>Sales_Data[[#This Row],[OrderQuantity]] *Sales_Data[[#This Row],[UnitPrice]]</f>
        <v>67200</v>
      </c>
      <c r="M6731" s="7">
        <f>Sales_Data[[#This Row],[UnitPrice]]-Sales_Data[[#This Row],[UnitCost]]</f>
        <v>1200</v>
      </c>
      <c r="N6731" s="7">
        <f>Sales_Data[[#This Row],[Gross Revenue]]-Sales_Data[[#This Row],[Discount Amount ]]</f>
        <v>66000</v>
      </c>
      <c r="O6731" s="7">
        <f>Sales_Data[[#This Row],[OrderQuantity]] *Sales_Data[[#This Row],[UnitCost]]</f>
        <v>42000</v>
      </c>
      <c r="P6731" s="7">
        <f>Sales_Data[[#This Row],[ItemCost]] +Sales_Data[[#This Row],[ShippingCost]]</f>
        <v>42442.74</v>
      </c>
      <c r="Q6731" s="7">
        <f>Sales_Data[[#This Row],[Gross Revenue]]-Sales_Data[[#This Row],[TotalFinancialCost]]</f>
        <v>24757.260000000002</v>
      </c>
      <c r="R6731" s="7">
        <f>Sales_Data[[#This Row],[Actul Bill Amount]]-Sales_Data[[#This Row],[ShippingCost]]</f>
        <v>65557.259999999995</v>
      </c>
      <c r="S6731">
        <v>747</v>
      </c>
      <c r="T6731">
        <v>442.74</v>
      </c>
      <c r="U6731" t="s">
        <v>17</v>
      </c>
      <c r="V6731">
        <v>2000</v>
      </c>
      <c r="W6731" t="s">
        <v>33</v>
      </c>
      <c r="X6731" t="str">
        <f t="shared" si="211"/>
        <v>Delhi</v>
      </c>
    </row>
    <row r="6732" spans="1:24" x14ac:dyDescent="0.4">
      <c r="A6732">
        <v>106731</v>
      </c>
      <c r="B6732" s="5">
        <v>45722.135416666664</v>
      </c>
      <c r="C6732" s="3" t="str">
        <f>TEXT(Sales_Data[[#This Row],[OrderDate]],"mmmm")</f>
        <v>March</v>
      </c>
      <c r="D6732" s="3" t="str">
        <f t="shared" si="210"/>
        <v>2025</v>
      </c>
      <c r="E6732" t="s">
        <v>48</v>
      </c>
      <c r="F6732" t="s">
        <v>55</v>
      </c>
      <c r="G6732" t="s">
        <v>31</v>
      </c>
      <c r="H6732" t="s">
        <v>20</v>
      </c>
      <c r="I6732" t="s">
        <v>100</v>
      </c>
      <c r="J6732">
        <v>70</v>
      </c>
      <c r="K6732">
        <v>850</v>
      </c>
      <c r="L6732" s="7">
        <f>Sales_Data[[#This Row],[OrderQuantity]] *Sales_Data[[#This Row],[UnitPrice]]</f>
        <v>59500</v>
      </c>
      <c r="M6732" s="7">
        <f>Sales_Data[[#This Row],[UnitPrice]]-Sales_Data[[#This Row],[UnitCost]]</f>
        <v>300</v>
      </c>
      <c r="N6732" s="7">
        <f>Sales_Data[[#This Row],[Gross Revenue]]-Sales_Data[[#This Row],[Discount Amount ]]</f>
        <v>59200</v>
      </c>
      <c r="O6732" s="7">
        <f>Sales_Data[[#This Row],[OrderQuantity]] *Sales_Data[[#This Row],[UnitCost]]</f>
        <v>38500</v>
      </c>
      <c r="P6732" s="7">
        <f>Sales_Data[[#This Row],[ItemCost]] +Sales_Data[[#This Row],[ShippingCost]]</f>
        <v>39446.959999999999</v>
      </c>
      <c r="Q6732" s="7">
        <f>Sales_Data[[#This Row],[Gross Revenue]]-Sales_Data[[#This Row],[TotalFinancialCost]]</f>
        <v>20053.04</v>
      </c>
      <c r="R6732" s="7">
        <f>Sales_Data[[#This Row],[Actul Bill Amount]]-Sales_Data[[#This Row],[ShippingCost]]</f>
        <v>58253.04</v>
      </c>
      <c r="S6732">
        <v>1136</v>
      </c>
      <c r="T6732">
        <v>946.96</v>
      </c>
      <c r="U6732" t="s">
        <v>56</v>
      </c>
      <c r="V6732">
        <v>550</v>
      </c>
      <c r="W6732" t="s">
        <v>22</v>
      </c>
      <c r="X6732" t="str">
        <f t="shared" si="211"/>
        <v>Nagpur</v>
      </c>
    </row>
    <row r="6733" spans="1:24" x14ac:dyDescent="0.4">
      <c r="A6733">
        <v>106732</v>
      </c>
      <c r="B6733" s="5">
        <v>45839.125</v>
      </c>
      <c r="C6733" s="3" t="str">
        <f>TEXT(Sales_Data[[#This Row],[OrderDate]],"mmmm")</f>
        <v>July</v>
      </c>
      <c r="D6733" s="3" t="str">
        <f t="shared" si="210"/>
        <v>2025</v>
      </c>
      <c r="E6733" t="s">
        <v>39</v>
      </c>
      <c r="F6733" t="s">
        <v>40</v>
      </c>
      <c r="G6733" t="s">
        <v>15</v>
      </c>
      <c r="H6733" t="s">
        <v>25</v>
      </c>
      <c r="I6733" t="s">
        <v>100</v>
      </c>
      <c r="J6733">
        <v>17</v>
      </c>
      <c r="K6733">
        <v>5500</v>
      </c>
      <c r="L6733" s="7">
        <f>Sales_Data[[#This Row],[OrderQuantity]] *Sales_Data[[#This Row],[UnitPrice]]</f>
        <v>93500</v>
      </c>
      <c r="M6733" s="7">
        <f>Sales_Data[[#This Row],[UnitPrice]]-Sales_Data[[#This Row],[UnitCost]]</f>
        <v>2000</v>
      </c>
      <c r="N6733" s="7">
        <f>Sales_Data[[#This Row],[Gross Revenue]]-Sales_Data[[#This Row],[Discount Amount ]]</f>
        <v>91500</v>
      </c>
      <c r="O6733" s="7">
        <f>Sales_Data[[#This Row],[OrderQuantity]] *Sales_Data[[#This Row],[UnitCost]]</f>
        <v>59500</v>
      </c>
      <c r="P6733" s="7">
        <f>Sales_Data[[#This Row],[ItemCost]] +Sales_Data[[#This Row],[ShippingCost]]</f>
        <v>59971.82</v>
      </c>
      <c r="Q6733" s="7">
        <f>Sales_Data[[#This Row],[Gross Revenue]]-Sales_Data[[#This Row],[TotalFinancialCost]]</f>
        <v>33528.18</v>
      </c>
      <c r="R6733" s="7">
        <f>Sales_Data[[#This Row],[Actul Bill Amount]]-Sales_Data[[#This Row],[ShippingCost]]</f>
        <v>91028.18</v>
      </c>
      <c r="S6733">
        <v>476</v>
      </c>
      <c r="T6733">
        <v>471.82</v>
      </c>
      <c r="U6733" t="s">
        <v>41</v>
      </c>
      <c r="V6733">
        <v>3500</v>
      </c>
      <c r="W6733" t="s">
        <v>27</v>
      </c>
      <c r="X6733" t="str">
        <f t="shared" si="211"/>
        <v>Mumbai</v>
      </c>
    </row>
    <row r="6734" spans="1:24" x14ac:dyDescent="0.4">
      <c r="A6734">
        <v>106733</v>
      </c>
      <c r="B6734" s="5">
        <v>45898.742361111108</v>
      </c>
      <c r="C6734" s="3" t="str">
        <f>TEXT(Sales_Data[[#This Row],[OrderDate]],"mmmm")</f>
        <v>August</v>
      </c>
      <c r="D6734" s="3" t="str">
        <f t="shared" si="210"/>
        <v>2025</v>
      </c>
      <c r="E6734" t="s">
        <v>42</v>
      </c>
      <c r="F6734" t="s">
        <v>46</v>
      </c>
      <c r="G6734" t="s">
        <v>31</v>
      </c>
      <c r="H6734" t="s">
        <v>16</v>
      </c>
      <c r="I6734" t="s">
        <v>100</v>
      </c>
      <c r="J6734">
        <v>51</v>
      </c>
      <c r="K6734">
        <v>4500</v>
      </c>
      <c r="L6734" s="7">
        <f>Sales_Data[[#This Row],[OrderQuantity]] *Sales_Data[[#This Row],[UnitPrice]]</f>
        <v>229500</v>
      </c>
      <c r="M6734" s="7">
        <f>Sales_Data[[#This Row],[UnitPrice]]-Sales_Data[[#This Row],[UnitCost]]</f>
        <v>1700</v>
      </c>
      <c r="N6734" s="7">
        <f>Sales_Data[[#This Row],[Gross Revenue]]-Sales_Data[[#This Row],[Discount Amount ]]</f>
        <v>227800</v>
      </c>
      <c r="O6734" s="7">
        <f>Sales_Data[[#This Row],[OrderQuantity]] *Sales_Data[[#This Row],[UnitCost]]</f>
        <v>142800</v>
      </c>
      <c r="P6734" s="7">
        <f>Sales_Data[[#This Row],[ItemCost]] +Sales_Data[[#This Row],[ShippingCost]]</f>
        <v>143468.88</v>
      </c>
      <c r="Q6734" s="7">
        <f>Sales_Data[[#This Row],[Gross Revenue]]-Sales_Data[[#This Row],[TotalFinancialCost]]</f>
        <v>86031.12</v>
      </c>
      <c r="R6734" s="7">
        <f>Sales_Data[[#This Row],[Actul Bill Amount]]-Sales_Data[[#This Row],[ShippingCost]]</f>
        <v>227131.12</v>
      </c>
      <c r="S6734">
        <v>782</v>
      </c>
      <c r="T6734">
        <v>668.88</v>
      </c>
      <c r="U6734" t="s">
        <v>47</v>
      </c>
      <c r="V6734">
        <v>2800</v>
      </c>
      <c r="W6734" t="s">
        <v>18</v>
      </c>
      <c r="X6734" t="str">
        <f t="shared" si="211"/>
        <v>Bengaluru</v>
      </c>
    </row>
    <row r="6735" spans="1:24" x14ac:dyDescent="0.4">
      <c r="A6735">
        <v>106734</v>
      </c>
      <c r="B6735" s="5">
        <v>45681.658333333333</v>
      </c>
      <c r="C6735" s="3" t="str">
        <f>TEXT(Sales_Data[[#This Row],[OrderDate]],"mmmm")</f>
        <v>January</v>
      </c>
      <c r="D6735" s="3" t="str">
        <f t="shared" si="210"/>
        <v>2025</v>
      </c>
      <c r="E6735" t="s">
        <v>50</v>
      </c>
      <c r="F6735" t="s">
        <v>24</v>
      </c>
      <c r="G6735" t="s">
        <v>29</v>
      </c>
      <c r="H6735" t="s">
        <v>37</v>
      </c>
      <c r="I6735" t="s">
        <v>100</v>
      </c>
      <c r="J6735">
        <v>15</v>
      </c>
      <c r="K6735">
        <v>3500</v>
      </c>
      <c r="L6735" s="7">
        <f>Sales_Data[[#This Row],[OrderQuantity]] *Sales_Data[[#This Row],[UnitPrice]]</f>
        <v>52500</v>
      </c>
      <c r="M6735" s="7">
        <f>Sales_Data[[#This Row],[UnitPrice]]-Sales_Data[[#This Row],[UnitCost]]</f>
        <v>1300</v>
      </c>
      <c r="N6735" s="7">
        <f>Sales_Data[[#This Row],[Gross Revenue]]-Sales_Data[[#This Row],[Discount Amount ]]</f>
        <v>51200</v>
      </c>
      <c r="O6735" s="7">
        <f>Sales_Data[[#This Row],[OrderQuantity]] *Sales_Data[[#This Row],[UnitCost]]</f>
        <v>33000</v>
      </c>
      <c r="P6735" s="7">
        <f>Sales_Data[[#This Row],[ItemCost]] +Sales_Data[[#This Row],[ShippingCost]]</f>
        <v>35698.120000000003</v>
      </c>
      <c r="Q6735" s="7">
        <f>Sales_Data[[#This Row],[Gross Revenue]]-Sales_Data[[#This Row],[TotalFinancialCost]]</f>
        <v>16801.879999999997</v>
      </c>
      <c r="R6735" s="7">
        <f>Sales_Data[[#This Row],[Actul Bill Amount]]-Sales_Data[[#This Row],[ShippingCost]]</f>
        <v>48501.88</v>
      </c>
      <c r="S6735">
        <v>1036</v>
      </c>
      <c r="T6735">
        <v>2698.12</v>
      </c>
      <c r="U6735" t="s">
        <v>59</v>
      </c>
      <c r="V6735">
        <v>2200</v>
      </c>
      <c r="W6735" t="s">
        <v>38</v>
      </c>
      <c r="X6735" t="str">
        <f t="shared" si="211"/>
        <v>Kolkata</v>
      </c>
    </row>
    <row r="6736" spans="1:24" x14ac:dyDescent="0.4">
      <c r="A6736">
        <v>106735</v>
      </c>
      <c r="B6736" s="5">
        <v>45740.8125</v>
      </c>
      <c r="C6736" s="3" t="str">
        <f>TEXT(Sales_Data[[#This Row],[OrderDate]],"mmmm")</f>
        <v>March</v>
      </c>
      <c r="D6736" s="3" t="str">
        <f t="shared" si="210"/>
        <v>2025</v>
      </c>
      <c r="E6736" t="s">
        <v>23</v>
      </c>
      <c r="F6736" t="s">
        <v>28</v>
      </c>
      <c r="G6736" t="s">
        <v>31</v>
      </c>
      <c r="H6736" t="s">
        <v>16</v>
      </c>
      <c r="I6736" t="s">
        <v>100</v>
      </c>
      <c r="J6736">
        <v>69</v>
      </c>
      <c r="K6736">
        <v>450</v>
      </c>
      <c r="L6736" s="7">
        <f>Sales_Data[[#This Row],[OrderQuantity]] *Sales_Data[[#This Row],[UnitPrice]]</f>
        <v>31050</v>
      </c>
      <c r="M6736" s="7">
        <f>Sales_Data[[#This Row],[UnitPrice]]-Sales_Data[[#This Row],[UnitCost]]</f>
        <v>250</v>
      </c>
      <c r="N6736" s="7">
        <f>Sales_Data[[#This Row],[Gross Revenue]]-Sales_Data[[#This Row],[Discount Amount ]]</f>
        <v>30800</v>
      </c>
      <c r="O6736" s="7">
        <f>Sales_Data[[#This Row],[OrderQuantity]] *Sales_Data[[#This Row],[UnitCost]]</f>
        <v>13800</v>
      </c>
      <c r="P6736" s="7">
        <f>Sales_Data[[#This Row],[ItemCost]] +Sales_Data[[#This Row],[ShippingCost]]</f>
        <v>16862.03</v>
      </c>
      <c r="Q6736" s="7">
        <f>Sales_Data[[#This Row],[Gross Revenue]]-Sales_Data[[#This Row],[TotalFinancialCost]]</f>
        <v>14187.970000000001</v>
      </c>
      <c r="R6736" s="7">
        <f>Sales_Data[[#This Row],[Actul Bill Amount]]-Sales_Data[[#This Row],[ShippingCost]]</f>
        <v>27737.97</v>
      </c>
      <c r="S6736">
        <v>995</v>
      </c>
      <c r="T6736">
        <v>3062.03</v>
      </c>
      <c r="U6736" t="s">
        <v>30</v>
      </c>
      <c r="V6736">
        <v>200</v>
      </c>
      <c r="W6736" t="s">
        <v>18</v>
      </c>
      <c r="X6736" t="str">
        <f t="shared" si="211"/>
        <v>Bengaluru</v>
      </c>
    </row>
    <row r="6737" spans="1:24" x14ac:dyDescent="0.4">
      <c r="A6737">
        <v>106736</v>
      </c>
      <c r="B6737" s="5">
        <v>45976.945833333331</v>
      </c>
      <c r="C6737" s="3" t="str">
        <f>TEXT(Sales_Data[[#This Row],[OrderDate]],"mmmm")</f>
        <v>November</v>
      </c>
      <c r="D6737" s="3" t="str">
        <f t="shared" si="210"/>
        <v>2025</v>
      </c>
      <c r="E6737" t="s">
        <v>42</v>
      </c>
      <c r="F6737" t="s">
        <v>14</v>
      </c>
      <c r="G6737" t="s">
        <v>31</v>
      </c>
      <c r="H6737" t="s">
        <v>20</v>
      </c>
      <c r="I6737" t="s">
        <v>100</v>
      </c>
      <c r="J6737">
        <v>37</v>
      </c>
      <c r="K6737">
        <v>6500</v>
      </c>
      <c r="L6737" s="7">
        <f>Sales_Data[[#This Row],[OrderQuantity]] *Sales_Data[[#This Row],[UnitPrice]]</f>
        <v>240500</v>
      </c>
      <c r="M6737" s="7">
        <f>Sales_Data[[#This Row],[UnitPrice]]-Sales_Data[[#This Row],[UnitCost]]</f>
        <v>2300</v>
      </c>
      <c r="N6737" s="7">
        <f>Sales_Data[[#This Row],[Gross Revenue]]-Sales_Data[[#This Row],[Discount Amount ]]</f>
        <v>238200</v>
      </c>
      <c r="O6737" s="7">
        <f>Sales_Data[[#This Row],[OrderQuantity]] *Sales_Data[[#This Row],[UnitCost]]</f>
        <v>155400</v>
      </c>
      <c r="P6737" s="7">
        <f>Sales_Data[[#This Row],[ItemCost]] +Sales_Data[[#This Row],[ShippingCost]]</f>
        <v>157811.21</v>
      </c>
      <c r="Q6737" s="7">
        <f>Sales_Data[[#This Row],[Gross Revenue]]-Sales_Data[[#This Row],[TotalFinancialCost]]</f>
        <v>82688.790000000008</v>
      </c>
      <c r="R6737" s="7">
        <f>Sales_Data[[#This Row],[Actul Bill Amount]]-Sales_Data[[#This Row],[ShippingCost]]</f>
        <v>235788.79</v>
      </c>
      <c r="S6737">
        <v>701</v>
      </c>
      <c r="T6737">
        <v>2411.21</v>
      </c>
      <c r="U6737" t="s">
        <v>21</v>
      </c>
      <c r="V6737">
        <v>4200</v>
      </c>
      <c r="W6737" t="s">
        <v>22</v>
      </c>
      <c r="X6737" t="str">
        <f t="shared" si="211"/>
        <v>Nagpur</v>
      </c>
    </row>
    <row r="6738" spans="1:24" x14ac:dyDescent="0.4">
      <c r="A6738">
        <v>106737</v>
      </c>
      <c r="B6738" s="5">
        <v>45842.518750000003</v>
      </c>
      <c r="C6738" s="3" t="str">
        <f>TEXT(Sales_Data[[#This Row],[OrderDate]],"mmmm")</f>
        <v>July</v>
      </c>
      <c r="D6738" s="3" t="str">
        <f t="shared" si="210"/>
        <v>2025</v>
      </c>
      <c r="E6738" t="s">
        <v>48</v>
      </c>
      <c r="F6738" t="s">
        <v>28</v>
      </c>
      <c r="G6738" t="s">
        <v>15</v>
      </c>
      <c r="H6738" t="s">
        <v>32</v>
      </c>
      <c r="I6738" t="s">
        <v>100</v>
      </c>
      <c r="J6738">
        <v>6</v>
      </c>
      <c r="K6738">
        <v>450</v>
      </c>
      <c r="L6738" s="7">
        <f>Sales_Data[[#This Row],[OrderQuantity]] *Sales_Data[[#This Row],[UnitPrice]]</f>
        <v>2700</v>
      </c>
      <c r="M6738" s="7">
        <f>Sales_Data[[#This Row],[UnitPrice]]-Sales_Data[[#This Row],[UnitCost]]</f>
        <v>250</v>
      </c>
      <c r="N6738" s="7">
        <f>Sales_Data[[#This Row],[Gross Revenue]]-Sales_Data[[#This Row],[Discount Amount ]]</f>
        <v>2450</v>
      </c>
      <c r="O6738" s="7">
        <f>Sales_Data[[#This Row],[OrderQuantity]] *Sales_Data[[#This Row],[UnitCost]]</f>
        <v>1200</v>
      </c>
      <c r="P6738" s="7">
        <f>Sales_Data[[#This Row],[ItemCost]] +Sales_Data[[#This Row],[ShippingCost]]</f>
        <v>2088.64</v>
      </c>
      <c r="Q6738" s="7">
        <f>Sales_Data[[#This Row],[Gross Revenue]]-Sales_Data[[#This Row],[TotalFinancialCost]]</f>
        <v>611.36000000000013</v>
      </c>
      <c r="R6738" s="7">
        <f>Sales_Data[[#This Row],[Actul Bill Amount]]-Sales_Data[[#This Row],[ShippingCost]]</f>
        <v>1561.3600000000001</v>
      </c>
      <c r="S6738">
        <v>306</v>
      </c>
      <c r="T6738">
        <v>888.64</v>
      </c>
      <c r="U6738" t="s">
        <v>30</v>
      </c>
      <c r="V6738">
        <v>200</v>
      </c>
      <c r="W6738" t="s">
        <v>33</v>
      </c>
      <c r="X6738" t="str">
        <f t="shared" si="211"/>
        <v>Delhi</v>
      </c>
    </row>
    <row r="6739" spans="1:24" x14ac:dyDescent="0.4">
      <c r="A6739">
        <v>106738</v>
      </c>
      <c r="B6739" s="5">
        <v>45973.059027777781</v>
      </c>
      <c r="C6739" s="3" t="str">
        <f>TEXT(Sales_Data[[#This Row],[OrderDate]],"mmmm")</f>
        <v>November</v>
      </c>
      <c r="D6739" s="3" t="str">
        <f t="shared" si="210"/>
        <v>2025</v>
      </c>
      <c r="E6739" t="s">
        <v>19</v>
      </c>
      <c r="F6739" t="s">
        <v>46</v>
      </c>
      <c r="G6739" t="s">
        <v>29</v>
      </c>
      <c r="H6739" t="s">
        <v>20</v>
      </c>
      <c r="I6739" t="s">
        <v>100</v>
      </c>
      <c r="J6739">
        <v>27</v>
      </c>
      <c r="K6739">
        <v>15000</v>
      </c>
      <c r="L6739" s="7">
        <f>Sales_Data[[#This Row],[OrderQuantity]] *Sales_Data[[#This Row],[UnitPrice]]</f>
        <v>405000</v>
      </c>
      <c r="M6739" s="7">
        <f>Sales_Data[[#This Row],[UnitPrice]]-Sales_Data[[#This Row],[UnitCost]]</f>
        <v>5500</v>
      </c>
      <c r="N6739" s="7">
        <f>Sales_Data[[#This Row],[Gross Revenue]]-Sales_Data[[#This Row],[Discount Amount ]]</f>
        <v>399500</v>
      </c>
      <c r="O6739" s="7">
        <f>Sales_Data[[#This Row],[OrderQuantity]] *Sales_Data[[#This Row],[UnitCost]]</f>
        <v>256500</v>
      </c>
      <c r="P6739" s="7">
        <f>Sales_Data[[#This Row],[ItemCost]] +Sales_Data[[#This Row],[ShippingCost]]</f>
        <v>256733</v>
      </c>
      <c r="Q6739" s="7">
        <f>Sales_Data[[#This Row],[Gross Revenue]]-Sales_Data[[#This Row],[TotalFinancialCost]]</f>
        <v>148267</v>
      </c>
      <c r="R6739" s="7">
        <f>Sales_Data[[#This Row],[Actul Bill Amount]]-Sales_Data[[#This Row],[ShippingCost]]</f>
        <v>399267</v>
      </c>
      <c r="S6739">
        <v>787</v>
      </c>
      <c r="T6739">
        <v>233</v>
      </c>
      <c r="U6739" t="s">
        <v>53</v>
      </c>
      <c r="V6739">
        <v>9500</v>
      </c>
      <c r="W6739" t="s">
        <v>22</v>
      </c>
      <c r="X6739" t="str">
        <f t="shared" si="211"/>
        <v>Nagpur</v>
      </c>
    </row>
    <row r="6740" spans="1:24" x14ac:dyDescent="0.4">
      <c r="A6740">
        <v>106739</v>
      </c>
      <c r="B6740" s="5">
        <v>45756.621527777781</v>
      </c>
      <c r="C6740" s="3" t="str">
        <f>TEXT(Sales_Data[[#This Row],[OrderDate]],"mmmm")</f>
        <v>April</v>
      </c>
      <c r="D6740" s="3" t="str">
        <f t="shared" si="210"/>
        <v>2025</v>
      </c>
      <c r="E6740" t="s">
        <v>42</v>
      </c>
      <c r="F6740" t="s">
        <v>43</v>
      </c>
      <c r="G6740" t="s">
        <v>31</v>
      </c>
      <c r="H6740" t="s">
        <v>37</v>
      </c>
      <c r="I6740" t="s">
        <v>100</v>
      </c>
      <c r="J6740">
        <v>71</v>
      </c>
      <c r="K6740">
        <v>2800</v>
      </c>
      <c r="L6740" s="7">
        <f>Sales_Data[[#This Row],[OrderQuantity]] *Sales_Data[[#This Row],[UnitPrice]]</f>
        <v>198800</v>
      </c>
      <c r="M6740" s="7">
        <f>Sales_Data[[#This Row],[UnitPrice]]-Sales_Data[[#This Row],[UnitCost]]</f>
        <v>1300</v>
      </c>
      <c r="N6740" s="7">
        <f>Sales_Data[[#This Row],[Gross Revenue]]-Sales_Data[[#This Row],[Discount Amount ]]</f>
        <v>197500</v>
      </c>
      <c r="O6740" s="7">
        <f>Sales_Data[[#This Row],[OrderQuantity]] *Sales_Data[[#This Row],[UnitCost]]</f>
        <v>106500</v>
      </c>
      <c r="P6740" s="7">
        <f>Sales_Data[[#This Row],[ItemCost]] +Sales_Data[[#This Row],[ShippingCost]]</f>
        <v>107173.58</v>
      </c>
      <c r="Q6740" s="7">
        <f>Sales_Data[[#This Row],[Gross Revenue]]-Sales_Data[[#This Row],[TotalFinancialCost]]</f>
        <v>91626.42</v>
      </c>
      <c r="R6740" s="7">
        <f>Sales_Data[[#This Row],[Actul Bill Amount]]-Sales_Data[[#This Row],[ShippingCost]]</f>
        <v>196826.42</v>
      </c>
      <c r="S6740">
        <v>556</v>
      </c>
      <c r="T6740">
        <v>673.58</v>
      </c>
      <c r="U6740" t="s">
        <v>61</v>
      </c>
      <c r="V6740">
        <v>1500</v>
      </c>
      <c r="W6740" t="s">
        <v>38</v>
      </c>
      <c r="X6740" t="str">
        <f t="shared" si="211"/>
        <v>Kolkata</v>
      </c>
    </row>
    <row r="6741" spans="1:24" x14ac:dyDescent="0.4">
      <c r="A6741">
        <v>106740</v>
      </c>
      <c r="B6741" s="5">
        <v>45719.270833333336</v>
      </c>
      <c r="C6741" s="3" t="str">
        <f>TEXT(Sales_Data[[#This Row],[OrderDate]],"mmmm")</f>
        <v>March</v>
      </c>
      <c r="D6741" s="3" t="str">
        <f t="shared" si="210"/>
        <v>2025</v>
      </c>
      <c r="E6741" t="s">
        <v>42</v>
      </c>
      <c r="F6741" t="s">
        <v>24</v>
      </c>
      <c r="G6741" t="s">
        <v>15</v>
      </c>
      <c r="H6741" t="s">
        <v>37</v>
      </c>
      <c r="I6741" t="s">
        <v>100</v>
      </c>
      <c r="J6741">
        <v>39</v>
      </c>
      <c r="K6741">
        <v>3500</v>
      </c>
      <c r="L6741" s="7">
        <f>Sales_Data[[#This Row],[OrderQuantity]] *Sales_Data[[#This Row],[UnitPrice]]</f>
        <v>136500</v>
      </c>
      <c r="M6741" s="7">
        <f>Sales_Data[[#This Row],[UnitPrice]]-Sales_Data[[#This Row],[UnitCost]]</f>
        <v>1300</v>
      </c>
      <c r="N6741" s="7">
        <f>Sales_Data[[#This Row],[Gross Revenue]]-Sales_Data[[#This Row],[Discount Amount ]]</f>
        <v>135200</v>
      </c>
      <c r="O6741" s="7">
        <f>Sales_Data[[#This Row],[OrderQuantity]] *Sales_Data[[#This Row],[UnitCost]]</f>
        <v>85800</v>
      </c>
      <c r="P6741" s="7">
        <f>Sales_Data[[#This Row],[ItemCost]] +Sales_Data[[#This Row],[ShippingCost]]</f>
        <v>87930</v>
      </c>
      <c r="Q6741" s="7">
        <f>Sales_Data[[#This Row],[Gross Revenue]]-Sales_Data[[#This Row],[TotalFinancialCost]]</f>
        <v>48570</v>
      </c>
      <c r="R6741" s="7">
        <f>Sales_Data[[#This Row],[Actul Bill Amount]]-Sales_Data[[#This Row],[ShippingCost]]</f>
        <v>133070</v>
      </c>
      <c r="S6741">
        <v>550</v>
      </c>
      <c r="T6741">
        <v>2130</v>
      </c>
      <c r="U6741" t="s">
        <v>59</v>
      </c>
      <c r="V6741">
        <v>2200</v>
      </c>
      <c r="W6741" t="s">
        <v>38</v>
      </c>
      <c r="X6741" t="str">
        <f t="shared" si="211"/>
        <v>Kolkata</v>
      </c>
    </row>
    <row r="6742" spans="1:24" x14ac:dyDescent="0.4">
      <c r="A6742">
        <v>106741</v>
      </c>
      <c r="B6742" s="5">
        <v>45943.354861111111</v>
      </c>
      <c r="C6742" s="3" t="str">
        <f>TEXT(Sales_Data[[#This Row],[OrderDate]],"mmmm")</f>
        <v>October</v>
      </c>
      <c r="D6742" s="3" t="str">
        <f t="shared" si="210"/>
        <v>2025</v>
      </c>
      <c r="E6742" t="s">
        <v>50</v>
      </c>
      <c r="F6742" t="s">
        <v>40</v>
      </c>
      <c r="G6742" t="s">
        <v>15</v>
      </c>
      <c r="H6742" t="s">
        <v>16</v>
      </c>
      <c r="I6742" t="s">
        <v>100</v>
      </c>
      <c r="J6742">
        <v>21</v>
      </c>
      <c r="K6742">
        <v>1500</v>
      </c>
      <c r="L6742" s="7">
        <f>Sales_Data[[#This Row],[OrderQuantity]] *Sales_Data[[#This Row],[UnitPrice]]</f>
        <v>31500</v>
      </c>
      <c r="M6742" s="7">
        <f>Sales_Data[[#This Row],[UnitPrice]]-Sales_Data[[#This Row],[UnitCost]]</f>
        <v>700</v>
      </c>
      <c r="N6742" s="7">
        <f>Sales_Data[[#This Row],[Gross Revenue]]-Sales_Data[[#This Row],[Discount Amount ]]</f>
        <v>30800</v>
      </c>
      <c r="O6742" s="7">
        <f>Sales_Data[[#This Row],[OrderQuantity]] *Sales_Data[[#This Row],[UnitCost]]</f>
        <v>16800</v>
      </c>
      <c r="P6742" s="7">
        <f>Sales_Data[[#This Row],[ItemCost]] +Sales_Data[[#This Row],[ShippingCost]]</f>
        <v>17278.919999999998</v>
      </c>
      <c r="Q6742" s="7">
        <f>Sales_Data[[#This Row],[Gross Revenue]]-Sales_Data[[#This Row],[TotalFinancialCost]]</f>
        <v>14221.080000000002</v>
      </c>
      <c r="R6742" s="7">
        <f>Sales_Data[[#This Row],[Actul Bill Amount]]-Sales_Data[[#This Row],[ShippingCost]]</f>
        <v>30321.08</v>
      </c>
      <c r="S6742">
        <v>918</v>
      </c>
      <c r="T6742">
        <v>478.92</v>
      </c>
      <c r="U6742" t="s">
        <v>52</v>
      </c>
      <c r="V6742">
        <v>800</v>
      </c>
      <c r="W6742" t="s">
        <v>18</v>
      </c>
      <c r="X6742" t="str">
        <f t="shared" si="211"/>
        <v>Bengaluru</v>
      </c>
    </row>
    <row r="6743" spans="1:24" x14ac:dyDescent="0.4">
      <c r="A6743">
        <v>106742</v>
      </c>
      <c r="B6743" s="5">
        <v>45679.775694444441</v>
      </c>
      <c r="C6743" s="3" t="str">
        <f>TEXT(Sales_Data[[#This Row],[OrderDate]],"mmmm")</f>
        <v>January</v>
      </c>
      <c r="D6743" s="3" t="str">
        <f t="shared" si="210"/>
        <v>2025</v>
      </c>
      <c r="E6743" t="s">
        <v>50</v>
      </c>
      <c r="F6743" t="s">
        <v>35</v>
      </c>
      <c r="G6743" t="s">
        <v>31</v>
      </c>
      <c r="H6743" t="s">
        <v>37</v>
      </c>
      <c r="I6743" t="s">
        <v>100</v>
      </c>
      <c r="J6743">
        <v>32</v>
      </c>
      <c r="K6743">
        <v>12000</v>
      </c>
      <c r="L6743" s="7">
        <f>Sales_Data[[#This Row],[OrderQuantity]] *Sales_Data[[#This Row],[UnitPrice]]</f>
        <v>384000</v>
      </c>
      <c r="M6743" s="7">
        <f>Sales_Data[[#This Row],[UnitPrice]]-Sales_Data[[#This Row],[UnitCost]]</f>
        <v>4000</v>
      </c>
      <c r="N6743" s="7">
        <f>Sales_Data[[#This Row],[Gross Revenue]]-Sales_Data[[#This Row],[Discount Amount ]]</f>
        <v>380000</v>
      </c>
      <c r="O6743" s="7">
        <f>Sales_Data[[#This Row],[OrderQuantity]] *Sales_Data[[#This Row],[UnitCost]]</f>
        <v>256000</v>
      </c>
      <c r="P6743" s="7">
        <f>Sales_Data[[#This Row],[ItemCost]] +Sales_Data[[#This Row],[ShippingCost]]</f>
        <v>257658.7</v>
      </c>
      <c r="Q6743" s="7">
        <f>Sales_Data[[#This Row],[Gross Revenue]]-Sales_Data[[#This Row],[TotalFinancialCost]]</f>
        <v>126341.29999999999</v>
      </c>
      <c r="R6743" s="7">
        <f>Sales_Data[[#This Row],[Actul Bill Amount]]-Sales_Data[[#This Row],[ShippingCost]]</f>
        <v>378341.3</v>
      </c>
      <c r="S6743">
        <v>933</v>
      </c>
      <c r="T6743">
        <v>1658.7</v>
      </c>
      <c r="U6743" t="s">
        <v>36</v>
      </c>
      <c r="V6743">
        <v>8000</v>
      </c>
      <c r="W6743" t="s">
        <v>38</v>
      </c>
      <c r="X6743" t="str">
        <f t="shared" si="211"/>
        <v>Kolkata</v>
      </c>
    </row>
    <row r="6744" spans="1:24" x14ac:dyDescent="0.4">
      <c r="A6744">
        <v>106743</v>
      </c>
      <c r="B6744" s="5">
        <v>45869.316666666666</v>
      </c>
      <c r="C6744" s="3" t="str">
        <f>TEXT(Sales_Data[[#This Row],[OrderDate]],"mmmm")</f>
        <v>July</v>
      </c>
      <c r="D6744" s="3" t="str">
        <f t="shared" si="210"/>
        <v>2025</v>
      </c>
      <c r="E6744" t="s">
        <v>50</v>
      </c>
      <c r="F6744" t="s">
        <v>35</v>
      </c>
      <c r="G6744" t="s">
        <v>29</v>
      </c>
      <c r="H6744" t="s">
        <v>16</v>
      </c>
      <c r="I6744" t="s">
        <v>100</v>
      </c>
      <c r="J6744">
        <v>53</v>
      </c>
      <c r="K6744">
        <v>8500</v>
      </c>
      <c r="L6744" s="7">
        <f>Sales_Data[[#This Row],[OrderQuantity]] *Sales_Data[[#This Row],[UnitPrice]]</f>
        <v>450500</v>
      </c>
      <c r="M6744" s="7">
        <f>Sales_Data[[#This Row],[UnitPrice]]-Sales_Data[[#This Row],[UnitCost]]</f>
        <v>3000</v>
      </c>
      <c r="N6744" s="7">
        <f>Sales_Data[[#This Row],[Gross Revenue]]-Sales_Data[[#This Row],[Discount Amount ]]</f>
        <v>447500</v>
      </c>
      <c r="O6744" s="7">
        <f>Sales_Data[[#This Row],[OrderQuantity]] *Sales_Data[[#This Row],[UnitCost]]</f>
        <v>291500</v>
      </c>
      <c r="P6744" s="7">
        <f>Sales_Data[[#This Row],[ItemCost]] +Sales_Data[[#This Row],[ShippingCost]]</f>
        <v>292393.26</v>
      </c>
      <c r="Q6744" s="7">
        <f>Sales_Data[[#This Row],[Gross Revenue]]-Sales_Data[[#This Row],[TotalFinancialCost]]</f>
        <v>158106.74</v>
      </c>
      <c r="R6744" s="7">
        <f>Sales_Data[[#This Row],[Actul Bill Amount]]-Sales_Data[[#This Row],[ShippingCost]]</f>
        <v>446606.74</v>
      </c>
      <c r="S6744">
        <v>875</v>
      </c>
      <c r="T6744">
        <v>893.26</v>
      </c>
      <c r="U6744" t="s">
        <v>49</v>
      </c>
      <c r="V6744">
        <v>5500</v>
      </c>
      <c r="W6744" t="s">
        <v>18</v>
      </c>
      <c r="X6744" t="str">
        <f t="shared" si="211"/>
        <v>Bengaluru</v>
      </c>
    </row>
    <row r="6745" spans="1:24" x14ac:dyDescent="0.4">
      <c r="A6745">
        <v>106744</v>
      </c>
      <c r="B6745" s="5">
        <v>45783.847916666666</v>
      </c>
      <c r="C6745" s="3" t="str">
        <f>TEXT(Sales_Data[[#This Row],[OrderDate]],"mmmm")</f>
        <v>May</v>
      </c>
      <c r="D6745" s="3" t="str">
        <f t="shared" si="210"/>
        <v>2025</v>
      </c>
      <c r="E6745" t="s">
        <v>39</v>
      </c>
      <c r="F6745" t="s">
        <v>24</v>
      </c>
      <c r="G6745" t="s">
        <v>29</v>
      </c>
      <c r="H6745" t="s">
        <v>37</v>
      </c>
      <c r="I6745" t="s">
        <v>100</v>
      </c>
      <c r="J6745">
        <v>2</v>
      </c>
      <c r="K6745">
        <v>3500</v>
      </c>
      <c r="L6745" s="7">
        <f>Sales_Data[[#This Row],[OrderQuantity]] *Sales_Data[[#This Row],[UnitPrice]]</f>
        <v>7000</v>
      </c>
      <c r="M6745" s="7">
        <f>Sales_Data[[#This Row],[UnitPrice]]-Sales_Data[[#This Row],[UnitCost]]</f>
        <v>1300</v>
      </c>
      <c r="N6745" s="7">
        <f>Sales_Data[[#This Row],[Gross Revenue]]-Sales_Data[[#This Row],[Discount Amount ]]</f>
        <v>5700</v>
      </c>
      <c r="O6745" s="7">
        <f>Sales_Data[[#This Row],[OrderQuantity]] *Sales_Data[[#This Row],[UnitCost]]</f>
        <v>4400</v>
      </c>
      <c r="P6745" s="7">
        <f>Sales_Data[[#This Row],[ItemCost]] +Sales_Data[[#This Row],[ShippingCost]]</f>
        <v>5319.4400000000005</v>
      </c>
      <c r="Q6745" s="7">
        <f>Sales_Data[[#This Row],[Gross Revenue]]-Sales_Data[[#This Row],[TotalFinancialCost]]</f>
        <v>1680.5599999999995</v>
      </c>
      <c r="R6745" s="7">
        <f>Sales_Data[[#This Row],[Actul Bill Amount]]-Sales_Data[[#This Row],[ShippingCost]]</f>
        <v>4780.5599999999995</v>
      </c>
      <c r="S6745">
        <v>999</v>
      </c>
      <c r="T6745">
        <v>919.44</v>
      </c>
      <c r="U6745" t="s">
        <v>59</v>
      </c>
      <c r="V6745">
        <v>2200</v>
      </c>
      <c r="W6745" t="s">
        <v>38</v>
      </c>
      <c r="X6745" t="str">
        <f t="shared" si="211"/>
        <v>Kolkata</v>
      </c>
    </row>
    <row r="6746" spans="1:24" x14ac:dyDescent="0.4">
      <c r="A6746">
        <v>106745</v>
      </c>
      <c r="B6746" s="5">
        <v>45699.380555555559</v>
      </c>
      <c r="C6746" s="3" t="str">
        <f>TEXT(Sales_Data[[#This Row],[OrderDate]],"mmmm")</f>
        <v>February</v>
      </c>
      <c r="D6746" s="3" t="str">
        <f t="shared" si="210"/>
        <v>2025</v>
      </c>
      <c r="E6746" t="s">
        <v>13</v>
      </c>
      <c r="F6746" t="s">
        <v>43</v>
      </c>
      <c r="G6746" t="s">
        <v>31</v>
      </c>
      <c r="H6746" t="s">
        <v>16</v>
      </c>
      <c r="I6746" t="s">
        <v>100</v>
      </c>
      <c r="J6746">
        <v>88</v>
      </c>
      <c r="K6746">
        <v>4500</v>
      </c>
      <c r="L6746" s="7">
        <f>Sales_Data[[#This Row],[OrderQuantity]] *Sales_Data[[#This Row],[UnitPrice]]</f>
        <v>396000</v>
      </c>
      <c r="M6746" s="7">
        <f>Sales_Data[[#This Row],[UnitPrice]]-Sales_Data[[#This Row],[UnitCost]]</f>
        <v>2000</v>
      </c>
      <c r="N6746" s="7">
        <f>Sales_Data[[#This Row],[Gross Revenue]]-Sales_Data[[#This Row],[Discount Amount ]]</f>
        <v>394000</v>
      </c>
      <c r="O6746" s="7">
        <f>Sales_Data[[#This Row],[OrderQuantity]] *Sales_Data[[#This Row],[UnitCost]]</f>
        <v>220000</v>
      </c>
      <c r="P6746" s="7">
        <f>Sales_Data[[#This Row],[ItemCost]] +Sales_Data[[#This Row],[ShippingCost]]</f>
        <v>220423.7</v>
      </c>
      <c r="Q6746" s="7">
        <f>Sales_Data[[#This Row],[Gross Revenue]]-Sales_Data[[#This Row],[TotalFinancialCost]]</f>
        <v>175576.3</v>
      </c>
      <c r="R6746" s="7">
        <f>Sales_Data[[#This Row],[Actul Bill Amount]]-Sales_Data[[#This Row],[ShippingCost]]</f>
        <v>393576.3</v>
      </c>
      <c r="S6746">
        <v>377</v>
      </c>
      <c r="T6746">
        <v>423.7</v>
      </c>
      <c r="U6746" t="s">
        <v>44</v>
      </c>
      <c r="V6746">
        <v>2500</v>
      </c>
      <c r="W6746" t="s">
        <v>18</v>
      </c>
      <c r="X6746" t="str">
        <f t="shared" si="211"/>
        <v>Bengaluru</v>
      </c>
    </row>
    <row r="6747" spans="1:24" x14ac:dyDescent="0.4">
      <c r="A6747">
        <v>106746</v>
      </c>
      <c r="B6747" s="5">
        <v>45755.14166666667</v>
      </c>
      <c r="C6747" s="3" t="str">
        <f>TEXT(Sales_Data[[#This Row],[OrderDate]],"mmmm")</f>
        <v>April</v>
      </c>
      <c r="D6747" s="3" t="str">
        <f t="shared" si="210"/>
        <v>2025</v>
      </c>
      <c r="E6747" t="s">
        <v>19</v>
      </c>
      <c r="F6747" t="s">
        <v>46</v>
      </c>
      <c r="G6747" t="s">
        <v>31</v>
      </c>
      <c r="H6747" t="s">
        <v>37</v>
      </c>
      <c r="I6747" t="s">
        <v>100</v>
      </c>
      <c r="J6747">
        <v>2</v>
      </c>
      <c r="K6747">
        <v>15000</v>
      </c>
      <c r="L6747" s="7">
        <f>Sales_Data[[#This Row],[OrderQuantity]] *Sales_Data[[#This Row],[UnitPrice]]</f>
        <v>30000</v>
      </c>
      <c r="M6747" s="7">
        <f>Sales_Data[[#This Row],[UnitPrice]]-Sales_Data[[#This Row],[UnitCost]]</f>
        <v>5500</v>
      </c>
      <c r="N6747" s="7">
        <f>Sales_Data[[#This Row],[Gross Revenue]]-Sales_Data[[#This Row],[Discount Amount ]]</f>
        <v>24500</v>
      </c>
      <c r="O6747" s="7">
        <f>Sales_Data[[#This Row],[OrderQuantity]] *Sales_Data[[#This Row],[UnitCost]]</f>
        <v>19000</v>
      </c>
      <c r="P6747" s="7">
        <f>Sales_Data[[#This Row],[ItemCost]] +Sales_Data[[#This Row],[ShippingCost]]</f>
        <v>19899.189999999999</v>
      </c>
      <c r="Q6747" s="7">
        <f>Sales_Data[[#This Row],[Gross Revenue]]-Sales_Data[[#This Row],[TotalFinancialCost]]</f>
        <v>10100.810000000001</v>
      </c>
      <c r="R6747" s="7">
        <f>Sales_Data[[#This Row],[Actul Bill Amount]]-Sales_Data[[#This Row],[ShippingCost]]</f>
        <v>23600.81</v>
      </c>
      <c r="S6747">
        <v>1015</v>
      </c>
      <c r="T6747">
        <v>899.19</v>
      </c>
      <c r="U6747" t="s">
        <v>53</v>
      </c>
      <c r="V6747">
        <v>9500</v>
      </c>
      <c r="W6747" t="s">
        <v>38</v>
      </c>
      <c r="X6747" t="str">
        <f t="shared" si="211"/>
        <v>Kolkata</v>
      </c>
    </row>
    <row r="6748" spans="1:24" x14ac:dyDescent="0.4">
      <c r="A6748">
        <v>106747</v>
      </c>
      <c r="B6748" s="5">
        <v>45688.482638888891</v>
      </c>
      <c r="C6748" s="3" t="str">
        <f>TEXT(Sales_Data[[#This Row],[OrderDate]],"mmmm")</f>
        <v>January</v>
      </c>
      <c r="D6748" s="3" t="str">
        <f t="shared" si="210"/>
        <v>2025</v>
      </c>
      <c r="E6748" t="s">
        <v>34</v>
      </c>
      <c r="F6748" t="s">
        <v>40</v>
      </c>
      <c r="G6748" t="s">
        <v>15</v>
      </c>
      <c r="H6748" t="s">
        <v>25</v>
      </c>
      <c r="I6748" t="s">
        <v>100</v>
      </c>
      <c r="J6748">
        <v>30</v>
      </c>
      <c r="K6748">
        <v>5500</v>
      </c>
      <c r="L6748" s="7">
        <f>Sales_Data[[#This Row],[OrderQuantity]] *Sales_Data[[#This Row],[UnitPrice]]</f>
        <v>165000</v>
      </c>
      <c r="M6748" s="7">
        <f>Sales_Data[[#This Row],[UnitPrice]]-Sales_Data[[#This Row],[UnitCost]]</f>
        <v>2000</v>
      </c>
      <c r="N6748" s="7">
        <f>Sales_Data[[#This Row],[Gross Revenue]]-Sales_Data[[#This Row],[Discount Amount ]]</f>
        <v>163000</v>
      </c>
      <c r="O6748" s="7">
        <f>Sales_Data[[#This Row],[OrderQuantity]] *Sales_Data[[#This Row],[UnitCost]]</f>
        <v>105000</v>
      </c>
      <c r="P6748" s="7">
        <f>Sales_Data[[#This Row],[ItemCost]] +Sales_Data[[#This Row],[ShippingCost]]</f>
        <v>105387.16</v>
      </c>
      <c r="Q6748" s="7">
        <f>Sales_Data[[#This Row],[Gross Revenue]]-Sales_Data[[#This Row],[TotalFinancialCost]]</f>
        <v>59612.84</v>
      </c>
      <c r="R6748" s="7">
        <f>Sales_Data[[#This Row],[Actul Bill Amount]]-Sales_Data[[#This Row],[ShippingCost]]</f>
        <v>162612.84</v>
      </c>
      <c r="S6748">
        <v>1065</v>
      </c>
      <c r="T6748">
        <v>387.16</v>
      </c>
      <c r="U6748" t="s">
        <v>41</v>
      </c>
      <c r="V6748">
        <v>3500</v>
      </c>
      <c r="W6748" t="s">
        <v>27</v>
      </c>
      <c r="X6748" t="str">
        <f t="shared" si="211"/>
        <v>Mumbai</v>
      </c>
    </row>
    <row r="6749" spans="1:24" x14ac:dyDescent="0.4">
      <c r="A6749">
        <v>106748</v>
      </c>
      <c r="B6749" s="5">
        <v>45815.323611111111</v>
      </c>
      <c r="C6749" s="3" t="str">
        <f>TEXT(Sales_Data[[#This Row],[OrderDate]],"mmmm")</f>
        <v>June</v>
      </c>
      <c r="D6749" s="3" t="str">
        <f t="shared" si="210"/>
        <v>2025</v>
      </c>
      <c r="E6749" t="s">
        <v>39</v>
      </c>
      <c r="F6749" t="s">
        <v>40</v>
      </c>
      <c r="G6749" t="s">
        <v>15</v>
      </c>
      <c r="H6749" t="s">
        <v>32</v>
      </c>
      <c r="I6749" t="s">
        <v>100</v>
      </c>
      <c r="J6749">
        <v>83</v>
      </c>
      <c r="K6749">
        <v>1500</v>
      </c>
      <c r="L6749" s="7">
        <f>Sales_Data[[#This Row],[OrderQuantity]] *Sales_Data[[#This Row],[UnitPrice]]</f>
        <v>124500</v>
      </c>
      <c r="M6749" s="7">
        <f>Sales_Data[[#This Row],[UnitPrice]]-Sales_Data[[#This Row],[UnitCost]]</f>
        <v>700</v>
      </c>
      <c r="N6749" s="7">
        <f>Sales_Data[[#This Row],[Gross Revenue]]-Sales_Data[[#This Row],[Discount Amount ]]</f>
        <v>123800</v>
      </c>
      <c r="O6749" s="7">
        <f>Sales_Data[[#This Row],[OrderQuantity]] *Sales_Data[[#This Row],[UnitCost]]</f>
        <v>66400</v>
      </c>
      <c r="P6749" s="7">
        <f>Sales_Data[[#This Row],[ItemCost]] +Sales_Data[[#This Row],[ShippingCost]]</f>
        <v>66859.66</v>
      </c>
      <c r="Q6749" s="7">
        <f>Sales_Data[[#This Row],[Gross Revenue]]-Sales_Data[[#This Row],[TotalFinancialCost]]</f>
        <v>57640.34</v>
      </c>
      <c r="R6749" s="7">
        <f>Sales_Data[[#This Row],[Actul Bill Amount]]-Sales_Data[[#This Row],[ShippingCost]]</f>
        <v>123340.34</v>
      </c>
      <c r="S6749">
        <v>598</v>
      </c>
      <c r="T6749">
        <v>459.66</v>
      </c>
      <c r="U6749" t="s">
        <v>52</v>
      </c>
      <c r="V6749">
        <v>800</v>
      </c>
      <c r="W6749" t="s">
        <v>33</v>
      </c>
      <c r="X6749" t="str">
        <f t="shared" si="211"/>
        <v>Delhi</v>
      </c>
    </row>
    <row r="6750" spans="1:24" x14ac:dyDescent="0.4">
      <c r="A6750">
        <v>106749</v>
      </c>
      <c r="B6750" s="5">
        <v>45769.008333333331</v>
      </c>
      <c r="C6750" s="3" t="str">
        <f>TEXT(Sales_Data[[#This Row],[OrderDate]],"mmmm")</f>
        <v>April</v>
      </c>
      <c r="D6750" s="3" t="str">
        <f t="shared" si="210"/>
        <v>2025</v>
      </c>
      <c r="E6750" t="s">
        <v>50</v>
      </c>
      <c r="F6750" t="s">
        <v>43</v>
      </c>
      <c r="G6750" t="s">
        <v>15</v>
      </c>
      <c r="H6750" t="s">
        <v>16</v>
      </c>
      <c r="I6750" t="s">
        <v>100</v>
      </c>
      <c r="J6750">
        <v>95</v>
      </c>
      <c r="K6750">
        <v>2800</v>
      </c>
      <c r="L6750" s="7">
        <f>Sales_Data[[#This Row],[OrderQuantity]] *Sales_Data[[#This Row],[UnitPrice]]</f>
        <v>266000</v>
      </c>
      <c r="M6750" s="7">
        <f>Sales_Data[[#This Row],[UnitPrice]]-Sales_Data[[#This Row],[UnitCost]]</f>
        <v>1300</v>
      </c>
      <c r="N6750" s="7">
        <f>Sales_Data[[#This Row],[Gross Revenue]]-Sales_Data[[#This Row],[Discount Amount ]]</f>
        <v>264700</v>
      </c>
      <c r="O6750" s="7">
        <f>Sales_Data[[#This Row],[OrderQuantity]] *Sales_Data[[#This Row],[UnitCost]]</f>
        <v>142500</v>
      </c>
      <c r="P6750" s="7">
        <f>Sales_Data[[#This Row],[ItemCost]] +Sales_Data[[#This Row],[ShippingCost]]</f>
        <v>144472.16</v>
      </c>
      <c r="Q6750" s="7">
        <f>Sales_Data[[#This Row],[Gross Revenue]]-Sales_Data[[#This Row],[TotalFinancialCost]]</f>
        <v>121527.84</v>
      </c>
      <c r="R6750" s="7">
        <f>Sales_Data[[#This Row],[Actul Bill Amount]]-Sales_Data[[#This Row],[ShippingCost]]</f>
        <v>262727.84000000003</v>
      </c>
      <c r="S6750">
        <v>719</v>
      </c>
      <c r="T6750">
        <v>1972.16</v>
      </c>
      <c r="U6750" t="s">
        <v>61</v>
      </c>
      <c r="V6750">
        <v>1500</v>
      </c>
      <c r="W6750" t="s">
        <v>18</v>
      </c>
      <c r="X6750" t="str">
        <f t="shared" si="211"/>
        <v>Bengaluru</v>
      </c>
    </row>
    <row r="6751" spans="1:24" x14ac:dyDescent="0.4">
      <c r="A6751">
        <v>106750</v>
      </c>
      <c r="B6751" s="5">
        <v>45904.944444444445</v>
      </c>
      <c r="C6751" s="3" t="str">
        <f>TEXT(Sales_Data[[#This Row],[OrderDate]],"mmmm")</f>
        <v>September</v>
      </c>
      <c r="D6751" s="3" t="str">
        <f t="shared" si="210"/>
        <v>2025</v>
      </c>
      <c r="E6751" t="s">
        <v>42</v>
      </c>
      <c r="F6751" t="s">
        <v>43</v>
      </c>
      <c r="G6751" t="s">
        <v>15</v>
      </c>
      <c r="H6751" t="s">
        <v>16</v>
      </c>
      <c r="I6751" t="s">
        <v>100</v>
      </c>
      <c r="J6751">
        <v>53</v>
      </c>
      <c r="K6751">
        <v>1800</v>
      </c>
      <c r="L6751" s="7">
        <f>Sales_Data[[#This Row],[OrderQuantity]] *Sales_Data[[#This Row],[UnitPrice]]</f>
        <v>95400</v>
      </c>
      <c r="M6751" s="7">
        <f>Sales_Data[[#This Row],[UnitPrice]]-Sales_Data[[#This Row],[UnitCost]]</f>
        <v>900</v>
      </c>
      <c r="N6751" s="7">
        <f>Sales_Data[[#This Row],[Gross Revenue]]-Sales_Data[[#This Row],[Discount Amount ]]</f>
        <v>94500</v>
      </c>
      <c r="O6751" s="7">
        <f>Sales_Data[[#This Row],[OrderQuantity]] *Sales_Data[[#This Row],[UnitCost]]</f>
        <v>47700</v>
      </c>
      <c r="P6751" s="7">
        <f>Sales_Data[[#This Row],[ItemCost]] +Sales_Data[[#This Row],[ShippingCost]]</f>
        <v>48744.66</v>
      </c>
      <c r="Q6751" s="7">
        <f>Sales_Data[[#This Row],[Gross Revenue]]-Sales_Data[[#This Row],[TotalFinancialCost]]</f>
        <v>46655.34</v>
      </c>
      <c r="R6751" s="7">
        <f>Sales_Data[[#This Row],[Actul Bill Amount]]-Sales_Data[[#This Row],[ShippingCost]]</f>
        <v>93455.34</v>
      </c>
      <c r="S6751">
        <v>385</v>
      </c>
      <c r="T6751">
        <v>1044.6600000000001</v>
      </c>
      <c r="U6751" t="s">
        <v>51</v>
      </c>
      <c r="V6751">
        <v>900</v>
      </c>
      <c r="W6751" t="s">
        <v>18</v>
      </c>
      <c r="X6751" t="str">
        <f t="shared" si="211"/>
        <v>Bengaluru</v>
      </c>
    </row>
    <row r="6752" spans="1:24" x14ac:dyDescent="0.4">
      <c r="A6752">
        <v>106751</v>
      </c>
      <c r="B6752" s="5">
        <v>45779.353472222225</v>
      </c>
      <c r="C6752" s="3" t="str">
        <f>TEXT(Sales_Data[[#This Row],[OrderDate]],"mmmm")</f>
        <v>May</v>
      </c>
      <c r="D6752" s="3" t="str">
        <f t="shared" si="210"/>
        <v>2025</v>
      </c>
      <c r="E6752" t="s">
        <v>50</v>
      </c>
      <c r="F6752" t="s">
        <v>28</v>
      </c>
      <c r="G6752" t="s">
        <v>15</v>
      </c>
      <c r="H6752" t="s">
        <v>16</v>
      </c>
      <c r="I6752" t="s">
        <v>100</v>
      </c>
      <c r="J6752">
        <v>31</v>
      </c>
      <c r="K6752">
        <v>450</v>
      </c>
      <c r="L6752" s="7">
        <f>Sales_Data[[#This Row],[OrderQuantity]] *Sales_Data[[#This Row],[UnitPrice]]</f>
        <v>13950</v>
      </c>
      <c r="M6752" s="7">
        <f>Sales_Data[[#This Row],[UnitPrice]]-Sales_Data[[#This Row],[UnitCost]]</f>
        <v>250</v>
      </c>
      <c r="N6752" s="7">
        <f>Sales_Data[[#This Row],[Gross Revenue]]-Sales_Data[[#This Row],[Discount Amount ]]</f>
        <v>13700</v>
      </c>
      <c r="O6752" s="7">
        <f>Sales_Data[[#This Row],[OrderQuantity]] *Sales_Data[[#This Row],[UnitCost]]</f>
        <v>6200</v>
      </c>
      <c r="P6752" s="7">
        <f>Sales_Data[[#This Row],[ItemCost]] +Sales_Data[[#This Row],[ShippingCost]]</f>
        <v>6578.9</v>
      </c>
      <c r="Q6752" s="7">
        <f>Sales_Data[[#This Row],[Gross Revenue]]-Sales_Data[[#This Row],[TotalFinancialCost]]</f>
        <v>7371.1</v>
      </c>
      <c r="R6752" s="7">
        <f>Sales_Data[[#This Row],[Actul Bill Amount]]-Sales_Data[[#This Row],[ShippingCost]]</f>
        <v>13321.1</v>
      </c>
      <c r="S6752">
        <v>1195</v>
      </c>
      <c r="T6752">
        <v>378.9</v>
      </c>
      <c r="U6752" t="s">
        <v>30</v>
      </c>
      <c r="V6752">
        <v>200</v>
      </c>
      <c r="W6752" t="s">
        <v>18</v>
      </c>
      <c r="X6752" t="str">
        <f t="shared" si="211"/>
        <v>Bengaluru</v>
      </c>
    </row>
    <row r="6753" spans="1:24" x14ac:dyDescent="0.4">
      <c r="A6753">
        <v>106752</v>
      </c>
      <c r="B6753" s="5">
        <v>45930.275000000001</v>
      </c>
      <c r="C6753" s="3" t="str">
        <f>TEXT(Sales_Data[[#This Row],[OrderDate]],"mmmm")</f>
        <v>September</v>
      </c>
      <c r="D6753" s="3" t="str">
        <f t="shared" si="210"/>
        <v>2025</v>
      </c>
      <c r="E6753" t="s">
        <v>13</v>
      </c>
      <c r="F6753" t="s">
        <v>24</v>
      </c>
      <c r="G6753" t="s">
        <v>29</v>
      </c>
      <c r="H6753" t="s">
        <v>25</v>
      </c>
      <c r="I6753" t="s">
        <v>100</v>
      </c>
      <c r="J6753">
        <v>20</v>
      </c>
      <c r="K6753">
        <v>45000</v>
      </c>
      <c r="L6753" s="7">
        <f>Sales_Data[[#This Row],[OrderQuantity]] *Sales_Data[[#This Row],[UnitPrice]]</f>
        <v>900000</v>
      </c>
      <c r="M6753" s="7">
        <f>Sales_Data[[#This Row],[UnitPrice]]-Sales_Data[[#This Row],[UnitCost]]</f>
        <v>13000</v>
      </c>
      <c r="N6753" s="7">
        <f>Sales_Data[[#This Row],[Gross Revenue]]-Sales_Data[[#This Row],[Discount Amount ]]</f>
        <v>887000</v>
      </c>
      <c r="O6753" s="7">
        <f>Sales_Data[[#This Row],[OrderQuantity]] *Sales_Data[[#This Row],[UnitCost]]</f>
        <v>640000</v>
      </c>
      <c r="P6753" s="7">
        <f>Sales_Data[[#This Row],[ItemCost]] +Sales_Data[[#This Row],[ShippingCost]]</f>
        <v>640850.78</v>
      </c>
      <c r="Q6753" s="7">
        <f>Sales_Data[[#This Row],[Gross Revenue]]-Sales_Data[[#This Row],[TotalFinancialCost]]</f>
        <v>259149.21999999997</v>
      </c>
      <c r="R6753" s="7">
        <f>Sales_Data[[#This Row],[Actul Bill Amount]]-Sales_Data[[#This Row],[ShippingCost]]</f>
        <v>886149.22</v>
      </c>
      <c r="S6753">
        <v>792</v>
      </c>
      <c r="T6753">
        <v>850.78</v>
      </c>
      <c r="U6753" t="s">
        <v>26</v>
      </c>
      <c r="V6753">
        <v>32000</v>
      </c>
      <c r="W6753" t="s">
        <v>27</v>
      </c>
      <c r="X6753" t="str">
        <f t="shared" si="211"/>
        <v>Mumbai</v>
      </c>
    </row>
    <row r="6754" spans="1:24" x14ac:dyDescent="0.4">
      <c r="A6754">
        <v>106753</v>
      </c>
      <c r="B6754" s="5">
        <v>45951.353472222225</v>
      </c>
      <c r="C6754" s="3" t="str">
        <f>TEXT(Sales_Data[[#This Row],[OrderDate]],"mmmm")</f>
        <v>October</v>
      </c>
      <c r="D6754" s="3" t="str">
        <f t="shared" si="210"/>
        <v>2025</v>
      </c>
      <c r="E6754" t="s">
        <v>19</v>
      </c>
      <c r="F6754" t="s">
        <v>35</v>
      </c>
      <c r="G6754" t="s">
        <v>31</v>
      </c>
      <c r="H6754" t="s">
        <v>25</v>
      </c>
      <c r="I6754" t="s">
        <v>100</v>
      </c>
      <c r="J6754">
        <v>72</v>
      </c>
      <c r="K6754">
        <v>12000</v>
      </c>
      <c r="L6754" s="7">
        <f>Sales_Data[[#This Row],[OrderQuantity]] *Sales_Data[[#This Row],[UnitPrice]]</f>
        <v>864000</v>
      </c>
      <c r="M6754" s="7">
        <f>Sales_Data[[#This Row],[UnitPrice]]-Sales_Data[[#This Row],[UnitCost]]</f>
        <v>4000</v>
      </c>
      <c r="N6754" s="7">
        <f>Sales_Data[[#This Row],[Gross Revenue]]-Sales_Data[[#This Row],[Discount Amount ]]</f>
        <v>860000</v>
      </c>
      <c r="O6754" s="7">
        <f>Sales_Data[[#This Row],[OrderQuantity]] *Sales_Data[[#This Row],[UnitCost]]</f>
        <v>576000</v>
      </c>
      <c r="P6754" s="7">
        <f>Sales_Data[[#This Row],[ItemCost]] +Sales_Data[[#This Row],[ShippingCost]]</f>
        <v>576812.57999999996</v>
      </c>
      <c r="Q6754" s="7">
        <f>Sales_Data[[#This Row],[Gross Revenue]]-Sales_Data[[#This Row],[TotalFinancialCost]]</f>
        <v>287187.42000000004</v>
      </c>
      <c r="R6754" s="7">
        <f>Sales_Data[[#This Row],[Actul Bill Amount]]-Sales_Data[[#This Row],[ShippingCost]]</f>
        <v>859187.42</v>
      </c>
      <c r="S6754">
        <v>601</v>
      </c>
      <c r="T6754">
        <v>812.58</v>
      </c>
      <c r="U6754" t="s">
        <v>36</v>
      </c>
      <c r="V6754">
        <v>8000</v>
      </c>
      <c r="W6754" t="s">
        <v>27</v>
      </c>
      <c r="X6754" t="str">
        <f t="shared" si="211"/>
        <v>Mumbai</v>
      </c>
    </row>
    <row r="6755" spans="1:24" x14ac:dyDescent="0.4">
      <c r="A6755">
        <v>106754</v>
      </c>
      <c r="B6755" s="5">
        <v>45864.277777777781</v>
      </c>
      <c r="C6755" s="3" t="str">
        <f>TEXT(Sales_Data[[#This Row],[OrderDate]],"mmmm")</f>
        <v>July</v>
      </c>
      <c r="D6755" s="3" t="str">
        <f t="shared" si="210"/>
        <v>2025</v>
      </c>
      <c r="E6755" t="s">
        <v>23</v>
      </c>
      <c r="F6755" t="s">
        <v>24</v>
      </c>
      <c r="G6755" t="s">
        <v>29</v>
      </c>
      <c r="H6755" t="s">
        <v>32</v>
      </c>
      <c r="I6755" t="s">
        <v>100</v>
      </c>
      <c r="J6755">
        <v>32</v>
      </c>
      <c r="K6755">
        <v>45000</v>
      </c>
      <c r="L6755" s="7">
        <f>Sales_Data[[#This Row],[OrderQuantity]] *Sales_Data[[#This Row],[UnitPrice]]</f>
        <v>1440000</v>
      </c>
      <c r="M6755" s="7">
        <f>Sales_Data[[#This Row],[UnitPrice]]-Sales_Data[[#This Row],[UnitCost]]</f>
        <v>13000</v>
      </c>
      <c r="N6755" s="7">
        <f>Sales_Data[[#This Row],[Gross Revenue]]-Sales_Data[[#This Row],[Discount Amount ]]</f>
        <v>1427000</v>
      </c>
      <c r="O6755" s="7">
        <f>Sales_Data[[#This Row],[OrderQuantity]] *Sales_Data[[#This Row],[UnitCost]]</f>
        <v>1024000</v>
      </c>
      <c r="P6755" s="7">
        <f>Sales_Data[[#This Row],[ItemCost]] +Sales_Data[[#This Row],[ShippingCost]]</f>
        <v>1025502.06</v>
      </c>
      <c r="Q6755" s="7">
        <f>Sales_Data[[#This Row],[Gross Revenue]]-Sales_Data[[#This Row],[TotalFinancialCost]]</f>
        <v>414497.93999999994</v>
      </c>
      <c r="R6755" s="7">
        <f>Sales_Data[[#This Row],[Actul Bill Amount]]-Sales_Data[[#This Row],[ShippingCost]]</f>
        <v>1425497.94</v>
      </c>
      <c r="S6755">
        <v>782</v>
      </c>
      <c r="T6755">
        <v>1502.06</v>
      </c>
      <c r="U6755" t="s">
        <v>26</v>
      </c>
      <c r="V6755">
        <v>32000</v>
      </c>
      <c r="W6755" t="s">
        <v>33</v>
      </c>
      <c r="X6755" t="str">
        <f t="shared" si="211"/>
        <v>Delhi</v>
      </c>
    </row>
    <row r="6756" spans="1:24" x14ac:dyDescent="0.4">
      <c r="A6756">
        <v>106755</v>
      </c>
      <c r="B6756" s="5">
        <v>45767.05</v>
      </c>
      <c r="C6756" s="3" t="str">
        <f>TEXT(Sales_Data[[#This Row],[OrderDate]],"mmmm")</f>
        <v>April</v>
      </c>
      <c r="D6756" s="3" t="str">
        <f t="shared" si="210"/>
        <v>2025</v>
      </c>
      <c r="E6756" t="s">
        <v>19</v>
      </c>
      <c r="F6756" t="s">
        <v>46</v>
      </c>
      <c r="G6756" t="s">
        <v>15</v>
      </c>
      <c r="H6756" t="s">
        <v>25</v>
      </c>
      <c r="I6756" t="s">
        <v>100</v>
      </c>
      <c r="J6756">
        <v>99</v>
      </c>
      <c r="K6756">
        <v>15000</v>
      </c>
      <c r="L6756" s="7">
        <f>Sales_Data[[#This Row],[OrderQuantity]] *Sales_Data[[#This Row],[UnitPrice]]</f>
        <v>1485000</v>
      </c>
      <c r="M6756" s="7">
        <f>Sales_Data[[#This Row],[UnitPrice]]-Sales_Data[[#This Row],[UnitCost]]</f>
        <v>5500</v>
      </c>
      <c r="N6756" s="7">
        <f>Sales_Data[[#This Row],[Gross Revenue]]-Sales_Data[[#This Row],[Discount Amount ]]</f>
        <v>1479500</v>
      </c>
      <c r="O6756" s="7">
        <f>Sales_Data[[#This Row],[OrderQuantity]] *Sales_Data[[#This Row],[UnitCost]]</f>
        <v>940500</v>
      </c>
      <c r="P6756" s="7">
        <f>Sales_Data[[#This Row],[ItemCost]] +Sales_Data[[#This Row],[ShippingCost]]</f>
        <v>940901.31</v>
      </c>
      <c r="Q6756" s="7">
        <f>Sales_Data[[#This Row],[Gross Revenue]]-Sales_Data[[#This Row],[TotalFinancialCost]]</f>
        <v>544098.68999999994</v>
      </c>
      <c r="R6756" s="7">
        <f>Sales_Data[[#This Row],[Actul Bill Amount]]-Sales_Data[[#This Row],[ShippingCost]]</f>
        <v>1479098.69</v>
      </c>
      <c r="S6756">
        <v>998</v>
      </c>
      <c r="T6756">
        <v>401.31</v>
      </c>
      <c r="U6756" t="s">
        <v>53</v>
      </c>
      <c r="V6756">
        <v>9500</v>
      </c>
      <c r="W6756" t="s">
        <v>27</v>
      </c>
      <c r="X6756" t="str">
        <f t="shared" si="211"/>
        <v>Mumbai</v>
      </c>
    </row>
    <row r="6757" spans="1:24" x14ac:dyDescent="0.4">
      <c r="A6757">
        <v>106756</v>
      </c>
      <c r="B6757" s="5">
        <v>45935.862500000003</v>
      </c>
      <c r="C6757" s="3" t="str">
        <f>TEXT(Sales_Data[[#This Row],[OrderDate]],"mmmm")</f>
        <v>October</v>
      </c>
      <c r="D6757" s="3" t="str">
        <f t="shared" si="210"/>
        <v>2025</v>
      </c>
      <c r="E6757" t="s">
        <v>13</v>
      </c>
      <c r="F6757" t="s">
        <v>40</v>
      </c>
      <c r="G6757" t="s">
        <v>31</v>
      </c>
      <c r="H6757" t="s">
        <v>25</v>
      </c>
      <c r="I6757" t="s">
        <v>100</v>
      </c>
      <c r="J6757">
        <v>35</v>
      </c>
      <c r="K6757">
        <v>5500</v>
      </c>
      <c r="L6757" s="7">
        <f>Sales_Data[[#This Row],[OrderQuantity]] *Sales_Data[[#This Row],[UnitPrice]]</f>
        <v>192500</v>
      </c>
      <c r="M6757" s="7">
        <f>Sales_Data[[#This Row],[UnitPrice]]-Sales_Data[[#This Row],[UnitCost]]</f>
        <v>2000</v>
      </c>
      <c r="N6757" s="7">
        <f>Sales_Data[[#This Row],[Gross Revenue]]-Sales_Data[[#This Row],[Discount Amount ]]</f>
        <v>190500</v>
      </c>
      <c r="O6757" s="7">
        <f>Sales_Data[[#This Row],[OrderQuantity]] *Sales_Data[[#This Row],[UnitCost]]</f>
        <v>122500</v>
      </c>
      <c r="P6757" s="7">
        <f>Sales_Data[[#This Row],[ItemCost]] +Sales_Data[[#This Row],[ShippingCost]]</f>
        <v>122944.06</v>
      </c>
      <c r="Q6757" s="7">
        <f>Sales_Data[[#This Row],[Gross Revenue]]-Sales_Data[[#This Row],[TotalFinancialCost]]</f>
        <v>69555.94</v>
      </c>
      <c r="R6757" s="7">
        <f>Sales_Data[[#This Row],[Actul Bill Amount]]-Sales_Data[[#This Row],[ShippingCost]]</f>
        <v>190055.94</v>
      </c>
      <c r="S6757">
        <v>689</v>
      </c>
      <c r="T6757">
        <v>444.06</v>
      </c>
      <c r="U6757" t="s">
        <v>41</v>
      </c>
      <c r="V6757">
        <v>3500</v>
      </c>
      <c r="W6757" t="s">
        <v>27</v>
      </c>
      <c r="X6757" t="str">
        <f t="shared" si="211"/>
        <v>Mumbai</v>
      </c>
    </row>
    <row r="6758" spans="1:24" x14ac:dyDescent="0.4">
      <c r="A6758">
        <v>106757</v>
      </c>
      <c r="B6758" s="5">
        <v>45713.793055555558</v>
      </c>
      <c r="C6758" s="3" t="str">
        <f>TEXT(Sales_Data[[#This Row],[OrderDate]],"mmmm")</f>
        <v>February</v>
      </c>
      <c r="D6758" s="3" t="str">
        <f t="shared" si="210"/>
        <v>2025</v>
      </c>
      <c r="E6758" t="s">
        <v>13</v>
      </c>
      <c r="F6758" t="s">
        <v>14</v>
      </c>
      <c r="G6758" t="s">
        <v>15</v>
      </c>
      <c r="H6758" t="s">
        <v>16</v>
      </c>
      <c r="I6758" t="s">
        <v>100</v>
      </c>
      <c r="J6758">
        <v>52</v>
      </c>
      <c r="K6758">
        <v>3200</v>
      </c>
      <c r="L6758" s="7">
        <f>Sales_Data[[#This Row],[OrderQuantity]] *Sales_Data[[#This Row],[UnitPrice]]</f>
        <v>166400</v>
      </c>
      <c r="M6758" s="7">
        <f>Sales_Data[[#This Row],[UnitPrice]]-Sales_Data[[#This Row],[UnitCost]]</f>
        <v>1200</v>
      </c>
      <c r="N6758" s="7">
        <f>Sales_Data[[#This Row],[Gross Revenue]]-Sales_Data[[#This Row],[Discount Amount ]]</f>
        <v>165200</v>
      </c>
      <c r="O6758" s="7">
        <f>Sales_Data[[#This Row],[OrderQuantity]] *Sales_Data[[#This Row],[UnitCost]]</f>
        <v>104000</v>
      </c>
      <c r="P6758" s="7">
        <f>Sales_Data[[#This Row],[ItemCost]] +Sales_Data[[#This Row],[ShippingCost]]</f>
        <v>104941.6</v>
      </c>
      <c r="Q6758" s="7">
        <f>Sales_Data[[#This Row],[Gross Revenue]]-Sales_Data[[#This Row],[TotalFinancialCost]]</f>
        <v>61458.399999999994</v>
      </c>
      <c r="R6758" s="7">
        <f>Sales_Data[[#This Row],[Actul Bill Amount]]-Sales_Data[[#This Row],[ShippingCost]]</f>
        <v>164258.4</v>
      </c>
      <c r="S6758">
        <v>778</v>
      </c>
      <c r="T6758">
        <v>941.6</v>
      </c>
      <c r="U6758" t="s">
        <v>17</v>
      </c>
      <c r="V6758">
        <v>2000</v>
      </c>
      <c r="W6758" t="s">
        <v>18</v>
      </c>
      <c r="X6758" t="str">
        <f t="shared" si="211"/>
        <v>Bengaluru</v>
      </c>
    </row>
    <row r="6759" spans="1:24" x14ac:dyDescent="0.4">
      <c r="A6759">
        <v>106758</v>
      </c>
      <c r="B6759" s="5">
        <v>45714.65625</v>
      </c>
      <c r="C6759" s="3" t="str">
        <f>TEXT(Sales_Data[[#This Row],[OrderDate]],"mmmm")</f>
        <v>February</v>
      </c>
      <c r="D6759" s="3" t="str">
        <f t="shared" si="210"/>
        <v>2025</v>
      </c>
      <c r="E6759" t="s">
        <v>39</v>
      </c>
      <c r="F6759" t="s">
        <v>43</v>
      </c>
      <c r="G6759" t="s">
        <v>31</v>
      </c>
      <c r="H6759" t="s">
        <v>37</v>
      </c>
      <c r="I6759" t="s">
        <v>100</v>
      </c>
      <c r="J6759">
        <v>7</v>
      </c>
      <c r="K6759">
        <v>1800</v>
      </c>
      <c r="L6759" s="7">
        <f>Sales_Data[[#This Row],[OrderQuantity]] *Sales_Data[[#This Row],[UnitPrice]]</f>
        <v>12600</v>
      </c>
      <c r="M6759" s="7">
        <f>Sales_Data[[#This Row],[UnitPrice]]-Sales_Data[[#This Row],[UnitCost]]</f>
        <v>900</v>
      </c>
      <c r="N6759" s="7">
        <f>Sales_Data[[#This Row],[Gross Revenue]]-Sales_Data[[#This Row],[Discount Amount ]]</f>
        <v>11700</v>
      </c>
      <c r="O6759" s="7">
        <f>Sales_Data[[#This Row],[OrderQuantity]] *Sales_Data[[#This Row],[UnitCost]]</f>
        <v>6300</v>
      </c>
      <c r="P6759" s="7">
        <f>Sales_Data[[#This Row],[ItemCost]] +Sales_Data[[#This Row],[ShippingCost]]</f>
        <v>6938.22</v>
      </c>
      <c r="Q6759" s="7">
        <f>Sales_Data[[#This Row],[Gross Revenue]]-Sales_Data[[#This Row],[TotalFinancialCost]]</f>
        <v>5661.78</v>
      </c>
      <c r="R6759" s="7">
        <f>Sales_Data[[#This Row],[Actul Bill Amount]]-Sales_Data[[#This Row],[ShippingCost]]</f>
        <v>11061.78</v>
      </c>
      <c r="S6759">
        <v>347</v>
      </c>
      <c r="T6759">
        <v>638.22</v>
      </c>
      <c r="U6759" t="s">
        <v>51</v>
      </c>
      <c r="V6759">
        <v>900</v>
      </c>
      <c r="W6759" t="s">
        <v>38</v>
      </c>
      <c r="X6759" t="str">
        <f t="shared" si="211"/>
        <v>Kolkata</v>
      </c>
    </row>
    <row r="6760" spans="1:24" x14ac:dyDescent="0.4">
      <c r="A6760">
        <v>106759</v>
      </c>
      <c r="B6760" s="5">
        <v>45948.405555555553</v>
      </c>
      <c r="C6760" s="3" t="str">
        <f>TEXT(Sales_Data[[#This Row],[OrderDate]],"mmmm")</f>
        <v>October</v>
      </c>
      <c r="D6760" s="3" t="str">
        <f t="shared" si="210"/>
        <v>2025</v>
      </c>
      <c r="E6760" t="s">
        <v>50</v>
      </c>
      <c r="F6760" t="s">
        <v>28</v>
      </c>
      <c r="G6760" t="s">
        <v>29</v>
      </c>
      <c r="H6760" t="s">
        <v>20</v>
      </c>
      <c r="I6760" t="s">
        <v>100</v>
      </c>
      <c r="J6760">
        <v>23</v>
      </c>
      <c r="K6760">
        <v>450</v>
      </c>
      <c r="L6760" s="7">
        <f>Sales_Data[[#This Row],[OrderQuantity]] *Sales_Data[[#This Row],[UnitPrice]]</f>
        <v>10350</v>
      </c>
      <c r="M6760" s="7">
        <f>Sales_Data[[#This Row],[UnitPrice]]-Sales_Data[[#This Row],[UnitCost]]</f>
        <v>250</v>
      </c>
      <c r="N6760" s="7">
        <f>Sales_Data[[#This Row],[Gross Revenue]]-Sales_Data[[#This Row],[Discount Amount ]]</f>
        <v>10100</v>
      </c>
      <c r="O6760" s="7">
        <f>Sales_Data[[#This Row],[OrderQuantity]] *Sales_Data[[#This Row],[UnitCost]]</f>
        <v>4600</v>
      </c>
      <c r="P6760" s="7">
        <f>Sales_Data[[#This Row],[ItemCost]] +Sales_Data[[#This Row],[ShippingCost]]</f>
        <v>5144.57</v>
      </c>
      <c r="Q6760" s="7">
        <f>Sales_Data[[#This Row],[Gross Revenue]]-Sales_Data[[#This Row],[TotalFinancialCost]]</f>
        <v>5205.43</v>
      </c>
      <c r="R6760" s="7">
        <f>Sales_Data[[#This Row],[Actul Bill Amount]]-Sales_Data[[#This Row],[ShippingCost]]</f>
        <v>9555.43</v>
      </c>
      <c r="S6760">
        <v>526</v>
      </c>
      <c r="T6760">
        <v>544.57000000000005</v>
      </c>
      <c r="U6760" t="s">
        <v>30</v>
      </c>
      <c r="V6760">
        <v>200</v>
      </c>
      <c r="W6760" t="s">
        <v>22</v>
      </c>
      <c r="X6760" t="str">
        <f t="shared" si="211"/>
        <v>Nagpur</v>
      </c>
    </row>
    <row r="6761" spans="1:24" x14ac:dyDescent="0.4">
      <c r="A6761">
        <v>106760</v>
      </c>
      <c r="B6761" s="5">
        <v>45771.969444444447</v>
      </c>
      <c r="C6761" s="3" t="str">
        <f>TEXT(Sales_Data[[#This Row],[OrderDate]],"mmmm")</f>
        <v>April</v>
      </c>
      <c r="D6761" s="3" t="str">
        <f t="shared" si="210"/>
        <v>2025</v>
      </c>
      <c r="E6761" t="s">
        <v>19</v>
      </c>
      <c r="F6761" t="s">
        <v>40</v>
      </c>
      <c r="G6761" t="s">
        <v>31</v>
      </c>
      <c r="H6761" t="s">
        <v>25</v>
      </c>
      <c r="I6761" t="s">
        <v>100</v>
      </c>
      <c r="J6761">
        <v>84</v>
      </c>
      <c r="K6761">
        <v>1500</v>
      </c>
      <c r="L6761" s="7">
        <f>Sales_Data[[#This Row],[OrderQuantity]] *Sales_Data[[#This Row],[UnitPrice]]</f>
        <v>126000</v>
      </c>
      <c r="M6761" s="7">
        <f>Sales_Data[[#This Row],[UnitPrice]]-Sales_Data[[#This Row],[UnitCost]]</f>
        <v>700</v>
      </c>
      <c r="N6761" s="7">
        <f>Sales_Data[[#This Row],[Gross Revenue]]-Sales_Data[[#This Row],[Discount Amount ]]</f>
        <v>125300</v>
      </c>
      <c r="O6761" s="7">
        <f>Sales_Data[[#This Row],[OrderQuantity]] *Sales_Data[[#This Row],[UnitCost]]</f>
        <v>67200</v>
      </c>
      <c r="P6761" s="7">
        <f>Sales_Data[[#This Row],[ItemCost]] +Sales_Data[[#This Row],[ShippingCost]]</f>
        <v>67935.58</v>
      </c>
      <c r="Q6761" s="7">
        <f>Sales_Data[[#This Row],[Gross Revenue]]-Sales_Data[[#This Row],[TotalFinancialCost]]</f>
        <v>58064.42</v>
      </c>
      <c r="R6761" s="7">
        <f>Sales_Data[[#This Row],[Actul Bill Amount]]-Sales_Data[[#This Row],[ShippingCost]]</f>
        <v>124564.42</v>
      </c>
      <c r="S6761">
        <v>854</v>
      </c>
      <c r="T6761">
        <v>735.58</v>
      </c>
      <c r="U6761" t="s">
        <v>52</v>
      </c>
      <c r="V6761">
        <v>800</v>
      </c>
      <c r="W6761" t="s">
        <v>27</v>
      </c>
      <c r="X6761" t="str">
        <f t="shared" si="211"/>
        <v>Mumbai</v>
      </c>
    </row>
    <row r="6762" spans="1:24" x14ac:dyDescent="0.4">
      <c r="A6762">
        <v>106761</v>
      </c>
      <c r="B6762" s="5">
        <v>45965.375</v>
      </c>
      <c r="C6762" s="3" t="str">
        <f>TEXT(Sales_Data[[#This Row],[OrderDate]],"mmmm")</f>
        <v>November</v>
      </c>
      <c r="D6762" s="3" t="str">
        <f t="shared" si="210"/>
        <v>2025</v>
      </c>
      <c r="E6762" t="s">
        <v>19</v>
      </c>
      <c r="F6762" t="s">
        <v>14</v>
      </c>
      <c r="G6762" t="s">
        <v>15</v>
      </c>
      <c r="H6762" t="s">
        <v>25</v>
      </c>
      <c r="I6762" t="s">
        <v>100</v>
      </c>
      <c r="J6762">
        <v>24</v>
      </c>
      <c r="K6762">
        <v>3200</v>
      </c>
      <c r="L6762" s="7">
        <f>Sales_Data[[#This Row],[OrderQuantity]] *Sales_Data[[#This Row],[UnitPrice]]</f>
        <v>76800</v>
      </c>
      <c r="M6762" s="7">
        <f>Sales_Data[[#This Row],[UnitPrice]]-Sales_Data[[#This Row],[UnitCost]]</f>
        <v>1200</v>
      </c>
      <c r="N6762" s="7">
        <f>Sales_Data[[#This Row],[Gross Revenue]]-Sales_Data[[#This Row],[Discount Amount ]]</f>
        <v>75600</v>
      </c>
      <c r="O6762" s="7">
        <f>Sales_Data[[#This Row],[OrderQuantity]] *Sales_Data[[#This Row],[UnitCost]]</f>
        <v>48000</v>
      </c>
      <c r="P6762" s="7">
        <f>Sales_Data[[#This Row],[ItemCost]] +Sales_Data[[#This Row],[ShippingCost]]</f>
        <v>48358.92</v>
      </c>
      <c r="Q6762" s="7">
        <f>Sales_Data[[#This Row],[Gross Revenue]]-Sales_Data[[#This Row],[TotalFinancialCost]]</f>
        <v>28441.08</v>
      </c>
      <c r="R6762" s="7">
        <f>Sales_Data[[#This Row],[Actul Bill Amount]]-Sales_Data[[#This Row],[ShippingCost]]</f>
        <v>75241.08</v>
      </c>
      <c r="S6762">
        <v>435</v>
      </c>
      <c r="T6762">
        <v>358.92</v>
      </c>
      <c r="U6762" t="s">
        <v>17</v>
      </c>
      <c r="V6762">
        <v>2000</v>
      </c>
      <c r="W6762" t="s">
        <v>27</v>
      </c>
      <c r="X6762" t="str">
        <f t="shared" si="211"/>
        <v>Mumbai</v>
      </c>
    </row>
    <row r="6763" spans="1:24" x14ac:dyDescent="0.4">
      <c r="A6763">
        <v>106762</v>
      </c>
      <c r="B6763" s="5">
        <v>45998.548611111109</v>
      </c>
      <c r="C6763" s="3" t="str">
        <f>TEXT(Sales_Data[[#This Row],[OrderDate]],"mmmm")</f>
        <v>December</v>
      </c>
      <c r="D6763" s="3" t="str">
        <f t="shared" si="210"/>
        <v>2025</v>
      </c>
      <c r="E6763" t="s">
        <v>42</v>
      </c>
      <c r="F6763" t="s">
        <v>28</v>
      </c>
      <c r="G6763" t="s">
        <v>15</v>
      </c>
      <c r="H6763" t="s">
        <v>32</v>
      </c>
      <c r="I6763" t="s">
        <v>100</v>
      </c>
      <c r="J6763">
        <v>48</v>
      </c>
      <c r="K6763">
        <v>450</v>
      </c>
      <c r="L6763" s="7">
        <f>Sales_Data[[#This Row],[OrderQuantity]] *Sales_Data[[#This Row],[UnitPrice]]</f>
        <v>21600</v>
      </c>
      <c r="M6763" s="7">
        <f>Sales_Data[[#This Row],[UnitPrice]]-Sales_Data[[#This Row],[UnitCost]]</f>
        <v>250</v>
      </c>
      <c r="N6763" s="7">
        <f>Sales_Data[[#This Row],[Gross Revenue]]-Sales_Data[[#This Row],[Discount Amount ]]</f>
        <v>21350</v>
      </c>
      <c r="O6763" s="7">
        <f>Sales_Data[[#This Row],[OrderQuantity]] *Sales_Data[[#This Row],[UnitCost]]</f>
        <v>9600</v>
      </c>
      <c r="P6763" s="7">
        <f>Sales_Data[[#This Row],[ItemCost]] +Sales_Data[[#This Row],[ShippingCost]]</f>
        <v>10079.620000000001</v>
      </c>
      <c r="Q6763" s="7">
        <f>Sales_Data[[#This Row],[Gross Revenue]]-Sales_Data[[#This Row],[TotalFinancialCost]]</f>
        <v>11520.38</v>
      </c>
      <c r="R6763" s="7">
        <f>Sales_Data[[#This Row],[Actul Bill Amount]]-Sales_Data[[#This Row],[ShippingCost]]</f>
        <v>20870.38</v>
      </c>
      <c r="S6763">
        <v>664</v>
      </c>
      <c r="T6763">
        <v>479.62</v>
      </c>
      <c r="U6763" t="s">
        <v>30</v>
      </c>
      <c r="V6763">
        <v>200</v>
      </c>
      <c r="W6763" t="s">
        <v>33</v>
      </c>
      <c r="X6763" t="str">
        <f t="shared" si="211"/>
        <v>Delhi</v>
      </c>
    </row>
    <row r="6764" spans="1:24" x14ac:dyDescent="0.4">
      <c r="A6764">
        <v>106763</v>
      </c>
      <c r="B6764" s="5">
        <v>45855.335416666669</v>
      </c>
      <c r="C6764" s="3" t="str">
        <f>TEXT(Sales_Data[[#This Row],[OrderDate]],"mmmm")</f>
        <v>July</v>
      </c>
      <c r="D6764" s="3" t="str">
        <f t="shared" si="210"/>
        <v>2025</v>
      </c>
      <c r="E6764" t="s">
        <v>34</v>
      </c>
      <c r="F6764" t="s">
        <v>43</v>
      </c>
      <c r="G6764" t="s">
        <v>15</v>
      </c>
      <c r="H6764" t="s">
        <v>32</v>
      </c>
      <c r="I6764" t="s">
        <v>100</v>
      </c>
      <c r="J6764">
        <v>48</v>
      </c>
      <c r="K6764">
        <v>4500</v>
      </c>
      <c r="L6764" s="7">
        <f>Sales_Data[[#This Row],[OrderQuantity]] *Sales_Data[[#This Row],[UnitPrice]]</f>
        <v>216000</v>
      </c>
      <c r="M6764" s="7">
        <f>Sales_Data[[#This Row],[UnitPrice]]-Sales_Data[[#This Row],[UnitCost]]</f>
        <v>2000</v>
      </c>
      <c r="N6764" s="7">
        <f>Sales_Data[[#This Row],[Gross Revenue]]-Sales_Data[[#This Row],[Discount Amount ]]</f>
        <v>214000</v>
      </c>
      <c r="O6764" s="7">
        <f>Sales_Data[[#This Row],[OrderQuantity]] *Sales_Data[[#This Row],[UnitCost]]</f>
        <v>120000</v>
      </c>
      <c r="P6764" s="7">
        <f>Sales_Data[[#This Row],[ItemCost]] +Sales_Data[[#This Row],[ShippingCost]]</f>
        <v>120514.48</v>
      </c>
      <c r="Q6764" s="7">
        <f>Sales_Data[[#This Row],[Gross Revenue]]-Sales_Data[[#This Row],[TotalFinancialCost]]</f>
        <v>95485.52</v>
      </c>
      <c r="R6764" s="7">
        <f>Sales_Data[[#This Row],[Actul Bill Amount]]-Sales_Data[[#This Row],[ShippingCost]]</f>
        <v>213485.52</v>
      </c>
      <c r="S6764">
        <v>549</v>
      </c>
      <c r="T6764">
        <v>514.48</v>
      </c>
      <c r="U6764" t="s">
        <v>44</v>
      </c>
      <c r="V6764">
        <v>2500</v>
      </c>
      <c r="W6764" t="s">
        <v>33</v>
      </c>
      <c r="X6764" t="str">
        <f t="shared" si="211"/>
        <v>Delhi</v>
      </c>
    </row>
    <row r="6765" spans="1:24" x14ac:dyDescent="0.4">
      <c r="A6765">
        <v>106764</v>
      </c>
      <c r="B6765" s="5">
        <v>45978.780555555553</v>
      </c>
      <c r="C6765" s="3" t="str">
        <f>TEXT(Sales_Data[[#This Row],[OrderDate]],"mmmm")</f>
        <v>November</v>
      </c>
      <c r="D6765" s="3" t="str">
        <f t="shared" si="210"/>
        <v>2025</v>
      </c>
      <c r="E6765" t="s">
        <v>23</v>
      </c>
      <c r="F6765" t="s">
        <v>40</v>
      </c>
      <c r="G6765" t="s">
        <v>29</v>
      </c>
      <c r="H6765" t="s">
        <v>32</v>
      </c>
      <c r="I6765" t="s">
        <v>100</v>
      </c>
      <c r="J6765">
        <v>96</v>
      </c>
      <c r="K6765">
        <v>5500</v>
      </c>
      <c r="L6765" s="7">
        <f>Sales_Data[[#This Row],[OrderQuantity]] *Sales_Data[[#This Row],[UnitPrice]]</f>
        <v>528000</v>
      </c>
      <c r="M6765" s="7">
        <f>Sales_Data[[#This Row],[UnitPrice]]-Sales_Data[[#This Row],[UnitCost]]</f>
        <v>2000</v>
      </c>
      <c r="N6765" s="7">
        <f>Sales_Data[[#This Row],[Gross Revenue]]-Sales_Data[[#This Row],[Discount Amount ]]</f>
        <v>526000</v>
      </c>
      <c r="O6765" s="7">
        <f>Sales_Data[[#This Row],[OrderQuantity]] *Sales_Data[[#This Row],[UnitCost]]</f>
        <v>336000</v>
      </c>
      <c r="P6765" s="7">
        <f>Sales_Data[[#This Row],[ItemCost]] +Sales_Data[[#This Row],[ShippingCost]]</f>
        <v>336338.38</v>
      </c>
      <c r="Q6765" s="7">
        <f>Sales_Data[[#This Row],[Gross Revenue]]-Sales_Data[[#This Row],[TotalFinancialCost]]</f>
        <v>191661.62</v>
      </c>
      <c r="R6765" s="7">
        <f>Sales_Data[[#This Row],[Actul Bill Amount]]-Sales_Data[[#This Row],[ShippingCost]]</f>
        <v>525661.62</v>
      </c>
      <c r="S6765">
        <v>343</v>
      </c>
      <c r="T6765">
        <v>338.38</v>
      </c>
      <c r="U6765" t="s">
        <v>41</v>
      </c>
      <c r="V6765">
        <v>3500</v>
      </c>
      <c r="W6765" t="s">
        <v>33</v>
      </c>
      <c r="X6765" t="str">
        <f t="shared" si="211"/>
        <v>Delhi</v>
      </c>
    </row>
    <row r="6766" spans="1:24" x14ac:dyDescent="0.4">
      <c r="A6766">
        <v>106765</v>
      </c>
      <c r="B6766" s="5">
        <v>45836.758333333331</v>
      </c>
      <c r="C6766" s="3" t="str">
        <f>TEXT(Sales_Data[[#This Row],[OrderDate]],"mmmm")</f>
        <v>June</v>
      </c>
      <c r="D6766" s="3" t="str">
        <f t="shared" si="210"/>
        <v>2025</v>
      </c>
      <c r="E6766" t="s">
        <v>42</v>
      </c>
      <c r="F6766" t="s">
        <v>14</v>
      </c>
      <c r="G6766" t="s">
        <v>31</v>
      </c>
      <c r="H6766" t="s">
        <v>20</v>
      </c>
      <c r="I6766" t="s">
        <v>100</v>
      </c>
      <c r="J6766">
        <v>9</v>
      </c>
      <c r="K6766">
        <v>3200</v>
      </c>
      <c r="L6766" s="7">
        <f>Sales_Data[[#This Row],[OrderQuantity]] *Sales_Data[[#This Row],[UnitPrice]]</f>
        <v>28800</v>
      </c>
      <c r="M6766" s="7">
        <f>Sales_Data[[#This Row],[UnitPrice]]-Sales_Data[[#This Row],[UnitCost]]</f>
        <v>1200</v>
      </c>
      <c r="N6766" s="7">
        <f>Sales_Data[[#This Row],[Gross Revenue]]-Sales_Data[[#This Row],[Discount Amount ]]</f>
        <v>27600</v>
      </c>
      <c r="O6766" s="7">
        <f>Sales_Data[[#This Row],[OrderQuantity]] *Sales_Data[[#This Row],[UnitCost]]</f>
        <v>18000</v>
      </c>
      <c r="P6766" s="7">
        <f>Sales_Data[[#This Row],[ItemCost]] +Sales_Data[[#This Row],[ShippingCost]]</f>
        <v>18438.93</v>
      </c>
      <c r="Q6766" s="7">
        <f>Sales_Data[[#This Row],[Gross Revenue]]-Sales_Data[[#This Row],[TotalFinancialCost]]</f>
        <v>10361.07</v>
      </c>
      <c r="R6766" s="7">
        <f>Sales_Data[[#This Row],[Actul Bill Amount]]-Sales_Data[[#This Row],[ShippingCost]]</f>
        <v>27161.07</v>
      </c>
      <c r="S6766">
        <v>586</v>
      </c>
      <c r="T6766">
        <v>438.93</v>
      </c>
      <c r="U6766" t="s">
        <v>17</v>
      </c>
      <c r="V6766">
        <v>2000</v>
      </c>
      <c r="W6766" t="s">
        <v>22</v>
      </c>
      <c r="X6766" t="str">
        <f t="shared" si="211"/>
        <v>Nagpur</v>
      </c>
    </row>
    <row r="6767" spans="1:24" x14ac:dyDescent="0.4">
      <c r="A6767">
        <v>106766</v>
      </c>
      <c r="B6767" s="5">
        <v>45876.847222222219</v>
      </c>
      <c r="C6767" s="3" t="str">
        <f>TEXT(Sales_Data[[#This Row],[OrderDate]],"mmmm")</f>
        <v>August</v>
      </c>
      <c r="D6767" s="3" t="str">
        <f t="shared" si="210"/>
        <v>2025</v>
      </c>
      <c r="E6767" t="s">
        <v>48</v>
      </c>
      <c r="F6767" t="s">
        <v>55</v>
      </c>
      <c r="G6767" t="s">
        <v>31</v>
      </c>
      <c r="H6767" t="s">
        <v>20</v>
      </c>
      <c r="I6767" t="s">
        <v>100</v>
      </c>
      <c r="J6767">
        <v>70</v>
      </c>
      <c r="K6767">
        <v>600</v>
      </c>
      <c r="L6767" s="7">
        <f>Sales_Data[[#This Row],[OrderQuantity]] *Sales_Data[[#This Row],[UnitPrice]]</f>
        <v>42000</v>
      </c>
      <c r="M6767" s="7">
        <f>Sales_Data[[#This Row],[UnitPrice]]-Sales_Data[[#This Row],[UnitCost]]</f>
        <v>250</v>
      </c>
      <c r="N6767" s="7">
        <f>Sales_Data[[#This Row],[Gross Revenue]]-Sales_Data[[#This Row],[Discount Amount ]]</f>
        <v>41750</v>
      </c>
      <c r="O6767" s="7">
        <f>Sales_Data[[#This Row],[OrderQuantity]] *Sales_Data[[#This Row],[UnitCost]]</f>
        <v>24500</v>
      </c>
      <c r="P6767" s="7">
        <f>Sales_Data[[#This Row],[ItemCost]] +Sales_Data[[#This Row],[ShippingCost]]</f>
        <v>25134.44</v>
      </c>
      <c r="Q6767" s="7">
        <f>Sales_Data[[#This Row],[Gross Revenue]]-Sales_Data[[#This Row],[TotalFinancialCost]]</f>
        <v>16865.560000000001</v>
      </c>
      <c r="R6767" s="7">
        <f>Sales_Data[[#This Row],[Actul Bill Amount]]-Sales_Data[[#This Row],[ShippingCost]]</f>
        <v>41115.56</v>
      </c>
      <c r="S6767">
        <v>517</v>
      </c>
      <c r="T6767">
        <v>634.44000000000005</v>
      </c>
      <c r="U6767" t="s">
        <v>57</v>
      </c>
      <c r="V6767">
        <v>350</v>
      </c>
      <c r="W6767" t="s">
        <v>22</v>
      </c>
      <c r="X6767" t="str">
        <f t="shared" si="211"/>
        <v>Nagpur</v>
      </c>
    </row>
    <row r="6768" spans="1:24" x14ac:dyDescent="0.4">
      <c r="A6768">
        <v>106767</v>
      </c>
      <c r="B6768" s="5">
        <v>45934.068749999999</v>
      </c>
      <c r="C6768" s="3" t="str">
        <f>TEXT(Sales_Data[[#This Row],[OrderDate]],"mmmm")</f>
        <v>October</v>
      </c>
      <c r="D6768" s="3" t="str">
        <f t="shared" si="210"/>
        <v>2025</v>
      </c>
      <c r="E6768" t="s">
        <v>50</v>
      </c>
      <c r="F6768" t="s">
        <v>28</v>
      </c>
      <c r="G6768" t="s">
        <v>31</v>
      </c>
      <c r="H6768" t="s">
        <v>20</v>
      </c>
      <c r="I6768" t="s">
        <v>100</v>
      </c>
      <c r="J6768">
        <v>25</v>
      </c>
      <c r="K6768">
        <v>450</v>
      </c>
      <c r="L6768" s="7">
        <f>Sales_Data[[#This Row],[OrderQuantity]] *Sales_Data[[#This Row],[UnitPrice]]</f>
        <v>11250</v>
      </c>
      <c r="M6768" s="7">
        <f>Sales_Data[[#This Row],[UnitPrice]]-Sales_Data[[#This Row],[UnitCost]]</f>
        <v>250</v>
      </c>
      <c r="N6768" s="7">
        <f>Sales_Data[[#This Row],[Gross Revenue]]-Sales_Data[[#This Row],[Discount Amount ]]</f>
        <v>11000</v>
      </c>
      <c r="O6768" s="7">
        <f>Sales_Data[[#This Row],[OrderQuantity]] *Sales_Data[[#This Row],[UnitCost]]</f>
        <v>5000</v>
      </c>
      <c r="P6768" s="7">
        <f>Sales_Data[[#This Row],[ItemCost]] +Sales_Data[[#This Row],[ShippingCost]]</f>
        <v>5760.23</v>
      </c>
      <c r="Q6768" s="7">
        <f>Sales_Data[[#This Row],[Gross Revenue]]-Sales_Data[[#This Row],[TotalFinancialCost]]</f>
        <v>5489.77</v>
      </c>
      <c r="R6768" s="7">
        <f>Sales_Data[[#This Row],[Actul Bill Amount]]-Sales_Data[[#This Row],[ShippingCost]]</f>
        <v>10239.77</v>
      </c>
      <c r="S6768">
        <v>938</v>
      </c>
      <c r="T6768">
        <v>760.23</v>
      </c>
      <c r="U6768" t="s">
        <v>30</v>
      </c>
      <c r="V6768">
        <v>200</v>
      </c>
      <c r="W6768" t="s">
        <v>22</v>
      </c>
      <c r="X6768" t="str">
        <f t="shared" si="211"/>
        <v>Nagpur</v>
      </c>
    </row>
    <row r="6769" spans="1:24" x14ac:dyDescent="0.4">
      <c r="A6769">
        <v>106768</v>
      </c>
      <c r="B6769" s="5">
        <v>45673.813194444447</v>
      </c>
      <c r="C6769" s="3" t="str">
        <f>TEXT(Sales_Data[[#This Row],[OrderDate]],"mmmm")</f>
        <v>January</v>
      </c>
      <c r="D6769" s="3" t="str">
        <f t="shared" si="210"/>
        <v>2025</v>
      </c>
      <c r="E6769" t="s">
        <v>23</v>
      </c>
      <c r="F6769" t="s">
        <v>46</v>
      </c>
      <c r="G6769" t="s">
        <v>15</v>
      </c>
      <c r="H6769" t="s">
        <v>25</v>
      </c>
      <c r="I6769" t="s">
        <v>100</v>
      </c>
      <c r="J6769">
        <v>53</v>
      </c>
      <c r="K6769">
        <v>15000</v>
      </c>
      <c r="L6769" s="7">
        <f>Sales_Data[[#This Row],[OrderQuantity]] *Sales_Data[[#This Row],[UnitPrice]]</f>
        <v>795000</v>
      </c>
      <c r="M6769" s="7">
        <f>Sales_Data[[#This Row],[UnitPrice]]-Sales_Data[[#This Row],[UnitCost]]</f>
        <v>5500</v>
      </c>
      <c r="N6769" s="7">
        <f>Sales_Data[[#This Row],[Gross Revenue]]-Sales_Data[[#This Row],[Discount Amount ]]</f>
        <v>789500</v>
      </c>
      <c r="O6769" s="7">
        <f>Sales_Data[[#This Row],[OrderQuantity]] *Sales_Data[[#This Row],[UnitCost]]</f>
        <v>503500</v>
      </c>
      <c r="P6769" s="7">
        <f>Sales_Data[[#This Row],[ItemCost]] +Sales_Data[[#This Row],[ShippingCost]]</f>
        <v>504029.94</v>
      </c>
      <c r="Q6769" s="7">
        <f>Sales_Data[[#This Row],[Gross Revenue]]-Sales_Data[[#This Row],[TotalFinancialCost]]</f>
        <v>290970.06</v>
      </c>
      <c r="R6769" s="7">
        <f>Sales_Data[[#This Row],[Actul Bill Amount]]-Sales_Data[[#This Row],[ShippingCost]]</f>
        <v>788970.06</v>
      </c>
      <c r="S6769">
        <v>434</v>
      </c>
      <c r="T6769">
        <v>529.94000000000005</v>
      </c>
      <c r="U6769" t="s">
        <v>53</v>
      </c>
      <c r="V6769">
        <v>9500</v>
      </c>
      <c r="W6769" t="s">
        <v>27</v>
      </c>
      <c r="X6769" t="str">
        <f t="shared" si="211"/>
        <v>Mumbai</v>
      </c>
    </row>
    <row r="6770" spans="1:24" x14ac:dyDescent="0.4">
      <c r="A6770">
        <v>106769</v>
      </c>
      <c r="B6770" s="5">
        <v>45718.767361111109</v>
      </c>
      <c r="C6770" s="3" t="str">
        <f>TEXT(Sales_Data[[#This Row],[OrderDate]],"mmmm")</f>
        <v>March</v>
      </c>
      <c r="D6770" s="3" t="str">
        <f t="shared" si="210"/>
        <v>2025</v>
      </c>
      <c r="E6770" t="s">
        <v>19</v>
      </c>
      <c r="F6770" t="s">
        <v>46</v>
      </c>
      <c r="G6770" t="s">
        <v>15</v>
      </c>
      <c r="H6770" t="s">
        <v>20</v>
      </c>
      <c r="I6770" t="s">
        <v>100</v>
      </c>
      <c r="J6770">
        <v>17</v>
      </c>
      <c r="K6770">
        <v>15000</v>
      </c>
      <c r="L6770" s="7">
        <f>Sales_Data[[#This Row],[OrderQuantity]] *Sales_Data[[#This Row],[UnitPrice]]</f>
        <v>255000</v>
      </c>
      <c r="M6770" s="7">
        <f>Sales_Data[[#This Row],[UnitPrice]]-Sales_Data[[#This Row],[UnitCost]]</f>
        <v>5500</v>
      </c>
      <c r="N6770" s="7">
        <f>Sales_Data[[#This Row],[Gross Revenue]]-Sales_Data[[#This Row],[Discount Amount ]]</f>
        <v>249500</v>
      </c>
      <c r="O6770" s="7">
        <f>Sales_Data[[#This Row],[OrderQuantity]] *Sales_Data[[#This Row],[UnitCost]]</f>
        <v>161500</v>
      </c>
      <c r="P6770" s="7">
        <f>Sales_Data[[#This Row],[ItemCost]] +Sales_Data[[#This Row],[ShippingCost]]</f>
        <v>162542.76999999999</v>
      </c>
      <c r="Q6770" s="7">
        <f>Sales_Data[[#This Row],[Gross Revenue]]-Sales_Data[[#This Row],[TotalFinancialCost]]</f>
        <v>92457.23000000001</v>
      </c>
      <c r="R6770" s="7">
        <f>Sales_Data[[#This Row],[Actul Bill Amount]]-Sales_Data[[#This Row],[ShippingCost]]</f>
        <v>248457.23</v>
      </c>
      <c r="S6770">
        <v>762</v>
      </c>
      <c r="T6770">
        <v>1042.77</v>
      </c>
      <c r="U6770" t="s">
        <v>53</v>
      </c>
      <c r="V6770">
        <v>9500</v>
      </c>
      <c r="W6770" t="s">
        <v>22</v>
      </c>
      <c r="X6770" t="str">
        <f t="shared" si="211"/>
        <v>Nagpur</v>
      </c>
    </row>
    <row r="6771" spans="1:24" x14ac:dyDescent="0.4">
      <c r="A6771">
        <v>106770</v>
      </c>
      <c r="B6771" s="5">
        <v>45711.451388888891</v>
      </c>
      <c r="C6771" s="3" t="str">
        <f>TEXT(Sales_Data[[#This Row],[OrderDate]],"mmmm")</f>
        <v>February</v>
      </c>
      <c r="D6771" s="3" t="str">
        <f t="shared" si="210"/>
        <v>2025</v>
      </c>
      <c r="E6771" t="s">
        <v>42</v>
      </c>
      <c r="F6771" t="s">
        <v>40</v>
      </c>
      <c r="G6771" t="s">
        <v>31</v>
      </c>
      <c r="H6771" t="s">
        <v>20</v>
      </c>
      <c r="I6771" t="s">
        <v>100</v>
      </c>
      <c r="J6771">
        <v>20</v>
      </c>
      <c r="K6771">
        <v>5500</v>
      </c>
      <c r="L6771" s="7">
        <f>Sales_Data[[#This Row],[OrderQuantity]] *Sales_Data[[#This Row],[UnitPrice]]</f>
        <v>110000</v>
      </c>
      <c r="M6771" s="7">
        <f>Sales_Data[[#This Row],[UnitPrice]]-Sales_Data[[#This Row],[UnitCost]]</f>
        <v>2000</v>
      </c>
      <c r="N6771" s="7">
        <f>Sales_Data[[#This Row],[Gross Revenue]]-Sales_Data[[#This Row],[Discount Amount ]]</f>
        <v>108000</v>
      </c>
      <c r="O6771" s="7">
        <f>Sales_Data[[#This Row],[OrderQuantity]] *Sales_Data[[#This Row],[UnitCost]]</f>
        <v>70000</v>
      </c>
      <c r="P6771" s="7">
        <f>Sales_Data[[#This Row],[ItemCost]] +Sales_Data[[#This Row],[ShippingCost]]</f>
        <v>70427.86</v>
      </c>
      <c r="Q6771" s="7">
        <f>Sales_Data[[#This Row],[Gross Revenue]]-Sales_Data[[#This Row],[TotalFinancialCost]]</f>
        <v>39572.14</v>
      </c>
      <c r="R6771" s="7">
        <f>Sales_Data[[#This Row],[Actul Bill Amount]]-Sales_Data[[#This Row],[ShippingCost]]</f>
        <v>107572.14</v>
      </c>
      <c r="S6771">
        <v>355</v>
      </c>
      <c r="T6771">
        <v>427.86</v>
      </c>
      <c r="U6771" t="s">
        <v>41</v>
      </c>
      <c r="V6771">
        <v>3500</v>
      </c>
      <c r="W6771" t="s">
        <v>22</v>
      </c>
      <c r="X6771" t="str">
        <f t="shared" si="211"/>
        <v>Nagpur</v>
      </c>
    </row>
    <row r="6772" spans="1:24" x14ac:dyDescent="0.4">
      <c r="A6772">
        <v>106771</v>
      </c>
      <c r="B6772" s="5">
        <v>45825.208333333336</v>
      </c>
      <c r="C6772" s="3" t="str">
        <f>TEXT(Sales_Data[[#This Row],[OrderDate]],"mmmm")</f>
        <v>June</v>
      </c>
      <c r="D6772" s="3" t="str">
        <f t="shared" si="210"/>
        <v>2025</v>
      </c>
      <c r="E6772" t="s">
        <v>48</v>
      </c>
      <c r="F6772" t="s">
        <v>14</v>
      </c>
      <c r="G6772" t="s">
        <v>29</v>
      </c>
      <c r="H6772" t="s">
        <v>16</v>
      </c>
      <c r="I6772" t="s">
        <v>100</v>
      </c>
      <c r="J6772">
        <v>23</v>
      </c>
      <c r="K6772">
        <v>6500</v>
      </c>
      <c r="L6772" s="7">
        <f>Sales_Data[[#This Row],[OrderQuantity]] *Sales_Data[[#This Row],[UnitPrice]]</f>
        <v>149500</v>
      </c>
      <c r="M6772" s="7">
        <f>Sales_Data[[#This Row],[UnitPrice]]-Sales_Data[[#This Row],[UnitCost]]</f>
        <v>2300</v>
      </c>
      <c r="N6772" s="7">
        <f>Sales_Data[[#This Row],[Gross Revenue]]-Sales_Data[[#This Row],[Discount Amount ]]</f>
        <v>147200</v>
      </c>
      <c r="O6772" s="7">
        <f>Sales_Data[[#This Row],[OrderQuantity]] *Sales_Data[[#This Row],[UnitCost]]</f>
        <v>96600</v>
      </c>
      <c r="P6772" s="7">
        <f>Sales_Data[[#This Row],[ItemCost]] +Sales_Data[[#This Row],[ShippingCost]]</f>
        <v>99085.09</v>
      </c>
      <c r="Q6772" s="7">
        <f>Sales_Data[[#This Row],[Gross Revenue]]-Sales_Data[[#This Row],[TotalFinancialCost]]</f>
        <v>50414.91</v>
      </c>
      <c r="R6772" s="7">
        <f>Sales_Data[[#This Row],[Actul Bill Amount]]-Sales_Data[[#This Row],[ShippingCost]]</f>
        <v>144714.91</v>
      </c>
      <c r="S6772">
        <v>1173</v>
      </c>
      <c r="T6772">
        <v>2485.09</v>
      </c>
      <c r="U6772" t="s">
        <v>21</v>
      </c>
      <c r="V6772">
        <v>4200</v>
      </c>
      <c r="W6772" t="s">
        <v>18</v>
      </c>
      <c r="X6772" t="str">
        <f t="shared" si="211"/>
        <v>Bengaluru</v>
      </c>
    </row>
    <row r="6773" spans="1:24" x14ac:dyDescent="0.4">
      <c r="A6773">
        <v>106772</v>
      </c>
      <c r="B6773" s="5">
        <v>45683.680555555555</v>
      </c>
      <c r="C6773" s="3" t="str">
        <f>TEXT(Sales_Data[[#This Row],[OrderDate]],"mmmm")</f>
        <v>January</v>
      </c>
      <c r="D6773" s="3" t="str">
        <f t="shared" si="210"/>
        <v>2025</v>
      </c>
      <c r="E6773" t="s">
        <v>13</v>
      </c>
      <c r="F6773" t="s">
        <v>14</v>
      </c>
      <c r="G6773" t="s">
        <v>29</v>
      </c>
      <c r="H6773" t="s">
        <v>20</v>
      </c>
      <c r="I6773" t="s">
        <v>100</v>
      </c>
      <c r="J6773">
        <v>4</v>
      </c>
      <c r="K6773">
        <v>6500</v>
      </c>
      <c r="L6773" s="7">
        <f>Sales_Data[[#This Row],[OrderQuantity]] *Sales_Data[[#This Row],[UnitPrice]]</f>
        <v>26000</v>
      </c>
      <c r="M6773" s="7">
        <f>Sales_Data[[#This Row],[UnitPrice]]-Sales_Data[[#This Row],[UnitCost]]</f>
        <v>2300</v>
      </c>
      <c r="N6773" s="7">
        <f>Sales_Data[[#This Row],[Gross Revenue]]-Sales_Data[[#This Row],[Discount Amount ]]</f>
        <v>23700</v>
      </c>
      <c r="O6773" s="7">
        <f>Sales_Data[[#This Row],[OrderQuantity]] *Sales_Data[[#This Row],[UnitCost]]</f>
        <v>16800</v>
      </c>
      <c r="P6773" s="7">
        <f>Sales_Data[[#This Row],[ItemCost]] +Sales_Data[[#This Row],[ShippingCost]]</f>
        <v>17956.759999999998</v>
      </c>
      <c r="Q6773" s="7">
        <f>Sales_Data[[#This Row],[Gross Revenue]]-Sales_Data[[#This Row],[TotalFinancialCost]]</f>
        <v>8043.2400000000016</v>
      </c>
      <c r="R6773" s="7">
        <f>Sales_Data[[#This Row],[Actul Bill Amount]]-Sales_Data[[#This Row],[ShippingCost]]</f>
        <v>22543.24</v>
      </c>
      <c r="S6773">
        <v>425</v>
      </c>
      <c r="T6773">
        <v>1156.76</v>
      </c>
      <c r="U6773" t="s">
        <v>21</v>
      </c>
      <c r="V6773">
        <v>4200</v>
      </c>
      <c r="W6773" t="s">
        <v>22</v>
      </c>
      <c r="X6773" t="str">
        <f t="shared" si="211"/>
        <v>Nagpur</v>
      </c>
    </row>
    <row r="6774" spans="1:24" x14ac:dyDescent="0.4">
      <c r="A6774">
        <v>106773</v>
      </c>
      <c r="B6774" s="5">
        <v>45993.174305555556</v>
      </c>
      <c r="C6774" s="3" t="str">
        <f>TEXT(Sales_Data[[#This Row],[OrderDate]],"mmmm")</f>
        <v>December</v>
      </c>
      <c r="D6774" s="3" t="str">
        <f t="shared" si="210"/>
        <v>2025</v>
      </c>
      <c r="E6774" t="s">
        <v>45</v>
      </c>
      <c r="F6774" t="s">
        <v>14</v>
      </c>
      <c r="G6774" t="s">
        <v>15</v>
      </c>
      <c r="H6774" t="s">
        <v>20</v>
      </c>
      <c r="I6774" t="s">
        <v>100</v>
      </c>
      <c r="J6774">
        <v>45</v>
      </c>
      <c r="K6774">
        <v>3200</v>
      </c>
      <c r="L6774" s="7">
        <f>Sales_Data[[#This Row],[OrderQuantity]] *Sales_Data[[#This Row],[UnitPrice]]</f>
        <v>144000</v>
      </c>
      <c r="M6774" s="7">
        <f>Sales_Data[[#This Row],[UnitPrice]]-Sales_Data[[#This Row],[UnitCost]]</f>
        <v>1200</v>
      </c>
      <c r="N6774" s="7">
        <f>Sales_Data[[#This Row],[Gross Revenue]]-Sales_Data[[#This Row],[Discount Amount ]]</f>
        <v>142800</v>
      </c>
      <c r="O6774" s="7">
        <f>Sales_Data[[#This Row],[OrderQuantity]] *Sales_Data[[#This Row],[UnitCost]]</f>
        <v>90000</v>
      </c>
      <c r="P6774" s="7">
        <f>Sales_Data[[#This Row],[ItemCost]] +Sales_Data[[#This Row],[ShippingCost]]</f>
        <v>90596.67</v>
      </c>
      <c r="Q6774" s="7">
        <f>Sales_Data[[#This Row],[Gross Revenue]]-Sales_Data[[#This Row],[TotalFinancialCost]]</f>
        <v>53403.33</v>
      </c>
      <c r="R6774" s="7">
        <f>Sales_Data[[#This Row],[Actul Bill Amount]]-Sales_Data[[#This Row],[ShippingCost]]</f>
        <v>142203.32999999999</v>
      </c>
      <c r="S6774">
        <v>851</v>
      </c>
      <c r="T6774">
        <v>596.66999999999996</v>
      </c>
      <c r="U6774" t="s">
        <v>17</v>
      </c>
      <c r="V6774">
        <v>2000</v>
      </c>
      <c r="W6774" t="s">
        <v>22</v>
      </c>
      <c r="X6774" t="str">
        <f t="shared" si="211"/>
        <v>Nagpur</v>
      </c>
    </row>
    <row r="6775" spans="1:24" x14ac:dyDescent="0.4">
      <c r="A6775">
        <v>106774</v>
      </c>
      <c r="B6775" s="5">
        <v>45722.422222222223</v>
      </c>
      <c r="C6775" s="3" t="str">
        <f>TEXT(Sales_Data[[#This Row],[OrderDate]],"mmmm")</f>
        <v>March</v>
      </c>
      <c r="D6775" s="3" t="str">
        <f t="shared" si="210"/>
        <v>2025</v>
      </c>
      <c r="E6775" t="s">
        <v>19</v>
      </c>
      <c r="F6775" t="s">
        <v>46</v>
      </c>
      <c r="G6775" t="s">
        <v>31</v>
      </c>
      <c r="H6775" t="s">
        <v>37</v>
      </c>
      <c r="I6775" t="s">
        <v>100</v>
      </c>
      <c r="J6775">
        <v>83</v>
      </c>
      <c r="K6775">
        <v>15000</v>
      </c>
      <c r="L6775" s="7">
        <f>Sales_Data[[#This Row],[OrderQuantity]] *Sales_Data[[#This Row],[UnitPrice]]</f>
        <v>1245000</v>
      </c>
      <c r="M6775" s="7">
        <f>Sales_Data[[#This Row],[UnitPrice]]-Sales_Data[[#This Row],[UnitCost]]</f>
        <v>5500</v>
      </c>
      <c r="N6775" s="7">
        <f>Sales_Data[[#This Row],[Gross Revenue]]-Sales_Data[[#This Row],[Discount Amount ]]</f>
        <v>1239500</v>
      </c>
      <c r="O6775" s="7">
        <f>Sales_Data[[#This Row],[OrderQuantity]] *Sales_Data[[#This Row],[UnitCost]]</f>
        <v>788500</v>
      </c>
      <c r="P6775" s="7">
        <f>Sales_Data[[#This Row],[ItemCost]] +Sales_Data[[#This Row],[ShippingCost]]</f>
        <v>788688.35</v>
      </c>
      <c r="Q6775" s="7">
        <f>Sales_Data[[#This Row],[Gross Revenue]]-Sales_Data[[#This Row],[TotalFinancialCost]]</f>
        <v>456311.65</v>
      </c>
      <c r="R6775" s="7">
        <f>Sales_Data[[#This Row],[Actul Bill Amount]]-Sales_Data[[#This Row],[ShippingCost]]</f>
        <v>1239311.6499999999</v>
      </c>
      <c r="S6775">
        <v>511</v>
      </c>
      <c r="T6775">
        <v>188.35</v>
      </c>
      <c r="U6775" t="s">
        <v>53</v>
      </c>
      <c r="V6775">
        <v>9500</v>
      </c>
      <c r="W6775" t="s">
        <v>38</v>
      </c>
      <c r="X6775" t="str">
        <f t="shared" si="211"/>
        <v>Kolkata</v>
      </c>
    </row>
    <row r="6776" spans="1:24" x14ac:dyDescent="0.4">
      <c r="A6776">
        <v>106775</v>
      </c>
      <c r="B6776" s="5">
        <v>45757.160416666666</v>
      </c>
      <c r="C6776" s="3" t="str">
        <f>TEXT(Sales_Data[[#This Row],[OrderDate]],"mmmm")</f>
        <v>April</v>
      </c>
      <c r="D6776" s="3" t="str">
        <f t="shared" si="210"/>
        <v>2025</v>
      </c>
      <c r="E6776" t="s">
        <v>34</v>
      </c>
      <c r="F6776" t="s">
        <v>24</v>
      </c>
      <c r="G6776" t="s">
        <v>31</v>
      </c>
      <c r="H6776" t="s">
        <v>37</v>
      </c>
      <c r="I6776" t="s">
        <v>100</v>
      </c>
      <c r="J6776">
        <v>52</v>
      </c>
      <c r="K6776">
        <v>3500</v>
      </c>
      <c r="L6776" s="7">
        <f>Sales_Data[[#This Row],[OrderQuantity]] *Sales_Data[[#This Row],[UnitPrice]]</f>
        <v>182000</v>
      </c>
      <c r="M6776" s="7">
        <f>Sales_Data[[#This Row],[UnitPrice]]-Sales_Data[[#This Row],[UnitCost]]</f>
        <v>1300</v>
      </c>
      <c r="N6776" s="7">
        <f>Sales_Data[[#This Row],[Gross Revenue]]-Sales_Data[[#This Row],[Discount Amount ]]</f>
        <v>180700</v>
      </c>
      <c r="O6776" s="7">
        <f>Sales_Data[[#This Row],[OrderQuantity]] *Sales_Data[[#This Row],[UnitCost]]</f>
        <v>114400</v>
      </c>
      <c r="P6776" s="7">
        <f>Sales_Data[[#This Row],[ItemCost]] +Sales_Data[[#This Row],[ShippingCost]]</f>
        <v>114841.81</v>
      </c>
      <c r="Q6776" s="7">
        <f>Sales_Data[[#This Row],[Gross Revenue]]-Sales_Data[[#This Row],[TotalFinancialCost]]</f>
        <v>67158.19</v>
      </c>
      <c r="R6776" s="7">
        <f>Sales_Data[[#This Row],[Actul Bill Amount]]-Sales_Data[[#This Row],[ShippingCost]]</f>
        <v>180258.19</v>
      </c>
      <c r="S6776">
        <v>809</v>
      </c>
      <c r="T6776">
        <v>441.81</v>
      </c>
      <c r="U6776" t="s">
        <v>59</v>
      </c>
      <c r="V6776">
        <v>2200</v>
      </c>
      <c r="W6776" t="s">
        <v>38</v>
      </c>
      <c r="X6776" t="str">
        <f t="shared" si="211"/>
        <v>Kolkata</v>
      </c>
    </row>
    <row r="6777" spans="1:24" x14ac:dyDescent="0.4">
      <c r="A6777">
        <v>106776</v>
      </c>
      <c r="B6777" s="5">
        <v>45731.031944444447</v>
      </c>
      <c r="C6777" s="3" t="str">
        <f>TEXT(Sales_Data[[#This Row],[OrderDate]],"mmmm")</f>
        <v>March</v>
      </c>
      <c r="D6777" s="3" t="str">
        <f t="shared" si="210"/>
        <v>2025</v>
      </c>
      <c r="E6777" t="s">
        <v>19</v>
      </c>
      <c r="F6777" t="s">
        <v>24</v>
      </c>
      <c r="G6777" t="s">
        <v>15</v>
      </c>
      <c r="H6777" t="s">
        <v>16</v>
      </c>
      <c r="I6777" t="s">
        <v>100</v>
      </c>
      <c r="J6777">
        <v>65</v>
      </c>
      <c r="K6777">
        <v>3500</v>
      </c>
      <c r="L6777" s="7">
        <f>Sales_Data[[#This Row],[OrderQuantity]] *Sales_Data[[#This Row],[UnitPrice]]</f>
        <v>227500</v>
      </c>
      <c r="M6777" s="7">
        <f>Sales_Data[[#This Row],[UnitPrice]]-Sales_Data[[#This Row],[UnitCost]]</f>
        <v>1300</v>
      </c>
      <c r="N6777" s="7">
        <f>Sales_Data[[#This Row],[Gross Revenue]]-Sales_Data[[#This Row],[Discount Amount ]]</f>
        <v>226200</v>
      </c>
      <c r="O6777" s="7">
        <f>Sales_Data[[#This Row],[OrderQuantity]] *Sales_Data[[#This Row],[UnitCost]]</f>
        <v>143000</v>
      </c>
      <c r="P6777" s="7">
        <f>Sales_Data[[#This Row],[ItemCost]] +Sales_Data[[#This Row],[ShippingCost]]</f>
        <v>143609.56</v>
      </c>
      <c r="Q6777" s="7">
        <f>Sales_Data[[#This Row],[Gross Revenue]]-Sales_Data[[#This Row],[TotalFinancialCost]]</f>
        <v>83890.44</v>
      </c>
      <c r="R6777" s="7">
        <f>Sales_Data[[#This Row],[Actul Bill Amount]]-Sales_Data[[#This Row],[ShippingCost]]</f>
        <v>225590.44</v>
      </c>
      <c r="S6777">
        <v>1009</v>
      </c>
      <c r="T6777">
        <v>609.55999999999995</v>
      </c>
      <c r="U6777" t="s">
        <v>59</v>
      </c>
      <c r="V6777">
        <v>2200</v>
      </c>
      <c r="W6777" t="s">
        <v>18</v>
      </c>
      <c r="X6777" t="str">
        <f t="shared" si="211"/>
        <v>Bengaluru</v>
      </c>
    </row>
    <row r="6778" spans="1:24" x14ac:dyDescent="0.4">
      <c r="A6778">
        <v>106777</v>
      </c>
      <c r="B6778" s="5">
        <v>45849.649305555555</v>
      </c>
      <c r="C6778" s="3" t="str">
        <f>TEXT(Sales_Data[[#This Row],[OrderDate]],"mmmm")</f>
        <v>July</v>
      </c>
      <c r="D6778" s="3" t="str">
        <f t="shared" si="210"/>
        <v>2025</v>
      </c>
      <c r="E6778" t="s">
        <v>39</v>
      </c>
      <c r="F6778" t="s">
        <v>46</v>
      </c>
      <c r="G6778" t="s">
        <v>15</v>
      </c>
      <c r="H6778" t="s">
        <v>16</v>
      </c>
      <c r="I6778" t="s">
        <v>100</v>
      </c>
      <c r="J6778">
        <v>75</v>
      </c>
      <c r="K6778">
        <v>15000</v>
      </c>
      <c r="L6778" s="7">
        <f>Sales_Data[[#This Row],[OrderQuantity]] *Sales_Data[[#This Row],[UnitPrice]]</f>
        <v>1125000</v>
      </c>
      <c r="M6778" s="7">
        <f>Sales_Data[[#This Row],[UnitPrice]]-Sales_Data[[#This Row],[UnitCost]]</f>
        <v>5500</v>
      </c>
      <c r="N6778" s="7">
        <f>Sales_Data[[#This Row],[Gross Revenue]]-Sales_Data[[#This Row],[Discount Amount ]]</f>
        <v>1119500</v>
      </c>
      <c r="O6778" s="7">
        <f>Sales_Data[[#This Row],[OrderQuantity]] *Sales_Data[[#This Row],[UnitCost]]</f>
        <v>712500</v>
      </c>
      <c r="P6778" s="7">
        <f>Sales_Data[[#This Row],[ItemCost]] +Sales_Data[[#This Row],[ShippingCost]]</f>
        <v>712769.92</v>
      </c>
      <c r="Q6778" s="7">
        <f>Sales_Data[[#This Row],[Gross Revenue]]-Sales_Data[[#This Row],[TotalFinancialCost]]</f>
        <v>412230.07999999996</v>
      </c>
      <c r="R6778" s="7">
        <f>Sales_Data[[#This Row],[Actul Bill Amount]]-Sales_Data[[#This Row],[ShippingCost]]</f>
        <v>1119230.08</v>
      </c>
      <c r="S6778">
        <v>768</v>
      </c>
      <c r="T6778">
        <v>269.92</v>
      </c>
      <c r="U6778" t="s">
        <v>53</v>
      </c>
      <c r="V6778">
        <v>9500</v>
      </c>
      <c r="W6778" t="s">
        <v>18</v>
      </c>
      <c r="X6778" t="str">
        <f t="shared" si="211"/>
        <v>Bengaluru</v>
      </c>
    </row>
    <row r="6779" spans="1:24" x14ac:dyDescent="0.4">
      <c r="A6779">
        <v>106778</v>
      </c>
      <c r="B6779" s="5">
        <v>45828.15625</v>
      </c>
      <c r="C6779" s="3" t="str">
        <f>TEXT(Sales_Data[[#This Row],[OrderDate]],"mmmm")</f>
        <v>June</v>
      </c>
      <c r="D6779" s="3" t="str">
        <f t="shared" si="210"/>
        <v>2025</v>
      </c>
      <c r="E6779" t="s">
        <v>48</v>
      </c>
      <c r="F6779" t="s">
        <v>55</v>
      </c>
      <c r="G6779" t="s">
        <v>29</v>
      </c>
      <c r="H6779" t="s">
        <v>37</v>
      </c>
      <c r="I6779" t="s">
        <v>100</v>
      </c>
      <c r="J6779">
        <v>99</v>
      </c>
      <c r="K6779">
        <v>600</v>
      </c>
      <c r="L6779" s="7">
        <f>Sales_Data[[#This Row],[OrderQuantity]] *Sales_Data[[#This Row],[UnitPrice]]</f>
        <v>59400</v>
      </c>
      <c r="M6779" s="7">
        <f>Sales_Data[[#This Row],[UnitPrice]]-Sales_Data[[#This Row],[UnitCost]]</f>
        <v>250</v>
      </c>
      <c r="N6779" s="7">
        <f>Sales_Data[[#This Row],[Gross Revenue]]-Sales_Data[[#This Row],[Discount Amount ]]</f>
        <v>59150</v>
      </c>
      <c r="O6779" s="7">
        <f>Sales_Data[[#This Row],[OrderQuantity]] *Sales_Data[[#This Row],[UnitCost]]</f>
        <v>34650</v>
      </c>
      <c r="P6779" s="7">
        <f>Sales_Data[[#This Row],[ItemCost]] +Sales_Data[[#This Row],[ShippingCost]]</f>
        <v>35120.58</v>
      </c>
      <c r="Q6779" s="7">
        <f>Sales_Data[[#This Row],[Gross Revenue]]-Sales_Data[[#This Row],[TotalFinancialCost]]</f>
        <v>24279.42</v>
      </c>
      <c r="R6779" s="7">
        <f>Sales_Data[[#This Row],[Actul Bill Amount]]-Sales_Data[[#This Row],[ShippingCost]]</f>
        <v>58679.42</v>
      </c>
      <c r="S6779">
        <v>868</v>
      </c>
      <c r="T6779">
        <v>470.58</v>
      </c>
      <c r="U6779" t="s">
        <v>57</v>
      </c>
      <c r="V6779">
        <v>350</v>
      </c>
      <c r="W6779" t="s">
        <v>38</v>
      </c>
      <c r="X6779" t="str">
        <f t="shared" si="211"/>
        <v>Kolkata</v>
      </c>
    </row>
    <row r="6780" spans="1:24" x14ac:dyDescent="0.4">
      <c r="A6780">
        <v>106779</v>
      </c>
      <c r="B6780" s="5">
        <v>45930.619444444441</v>
      </c>
      <c r="C6780" s="3" t="str">
        <f>TEXT(Sales_Data[[#This Row],[OrderDate]],"mmmm")</f>
        <v>September</v>
      </c>
      <c r="D6780" s="3" t="str">
        <f t="shared" si="210"/>
        <v>2025</v>
      </c>
      <c r="E6780" t="s">
        <v>50</v>
      </c>
      <c r="F6780" t="s">
        <v>24</v>
      </c>
      <c r="G6780" t="s">
        <v>15</v>
      </c>
      <c r="H6780" t="s">
        <v>32</v>
      </c>
      <c r="I6780" t="s">
        <v>100</v>
      </c>
      <c r="J6780">
        <v>83</v>
      </c>
      <c r="K6780">
        <v>3500</v>
      </c>
      <c r="L6780" s="7">
        <f>Sales_Data[[#This Row],[OrderQuantity]] *Sales_Data[[#This Row],[UnitPrice]]</f>
        <v>290500</v>
      </c>
      <c r="M6780" s="7">
        <f>Sales_Data[[#This Row],[UnitPrice]]-Sales_Data[[#This Row],[UnitCost]]</f>
        <v>1300</v>
      </c>
      <c r="N6780" s="7">
        <f>Sales_Data[[#This Row],[Gross Revenue]]-Sales_Data[[#This Row],[Discount Amount ]]</f>
        <v>289200</v>
      </c>
      <c r="O6780" s="7">
        <f>Sales_Data[[#This Row],[OrderQuantity]] *Sales_Data[[#This Row],[UnitCost]]</f>
        <v>182600</v>
      </c>
      <c r="P6780" s="7">
        <f>Sales_Data[[#This Row],[ItemCost]] +Sales_Data[[#This Row],[ShippingCost]]</f>
        <v>183667.54</v>
      </c>
      <c r="Q6780" s="7">
        <f>Sales_Data[[#This Row],[Gross Revenue]]-Sales_Data[[#This Row],[TotalFinancialCost]]</f>
        <v>106832.45999999999</v>
      </c>
      <c r="R6780" s="7">
        <f>Sales_Data[[#This Row],[Actul Bill Amount]]-Sales_Data[[#This Row],[ShippingCost]]</f>
        <v>288132.46000000002</v>
      </c>
      <c r="S6780">
        <v>1168</v>
      </c>
      <c r="T6780">
        <v>1067.54</v>
      </c>
      <c r="U6780" t="s">
        <v>59</v>
      </c>
      <c r="V6780">
        <v>2200</v>
      </c>
      <c r="W6780" t="s">
        <v>33</v>
      </c>
      <c r="X6780" t="str">
        <f t="shared" si="211"/>
        <v>Delhi</v>
      </c>
    </row>
    <row r="6781" spans="1:24" x14ac:dyDescent="0.4">
      <c r="A6781">
        <v>106780</v>
      </c>
      <c r="B6781" s="5">
        <v>45844.922222222223</v>
      </c>
      <c r="C6781" s="3" t="str">
        <f>TEXT(Sales_Data[[#This Row],[OrderDate]],"mmmm")</f>
        <v>July</v>
      </c>
      <c r="D6781" s="3" t="str">
        <f t="shared" si="210"/>
        <v>2025</v>
      </c>
      <c r="E6781" t="s">
        <v>45</v>
      </c>
      <c r="F6781" t="s">
        <v>14</v>
      </c>
      <c r="G6781" t="s">
        <v>29</v>
      </c>
      <c r="H6781" t="s">
        <v>20</v>
      </c>
      <c r="I6781" t="s">
        <v>100</v>
      </c>
      <c r="J6781">
        <v>99</v>
      </c>
      <c r="K6781">
        <v>6500</v>
      </c>
      <c r="L6781" s="7">
        <f>Sales_Data[[#This Row],[OrderQuantity]] *Sales_Data[[#This Row],[UnitPrice]]</f>
        <v>643500</v>
      </c>
      <c r="M6781" s="7">
        <f>Sales_Data[[#This Row],[UnitPrice]]-Sales_Data[[#This Row],[UnitCost]]</f>
        <v>2300</v>
      </c>
      <c r="N6781" s="7">
        <f>Sales_Data[[#This Row],[Gross Revenue]]-Sales_Data[[#This Row],[Discount Amount ]]</f>
        <v>641200</v>
      </c>
      <c r="O6781" s="7">
        <f>Sales_Data[[#This Row],[OrderQuantity]] *Sales_Data[[#This Row],[UnitCost]]</f>
        <v>415800</v>
      </c>
      <c r="P6781" s="7">
        <f>Sales_Data[[#This Row],[ItemCost]] +Sales_Data[[#This Row],[ShippingCost]]</f>
        <v>416717.3</v>
      </c>
      <c r="Q6781" s="7">
        <f>Sales_Data[[#This Row],[Gross Revenue]]-Sales_Data[[#This Row],[TotalFinancialCost]]</f>
        <v>226782.7</v>
      </c>
      <c r="R6781" s="7">
        <f>Sales_Data[[#This Row],[Actul Bill Amount]]-Sales_Data[[#This Row],[ShippingCost]]</f>
        <v>640282.69999999995</v>
      </c>
      <c r="S6781">
        <v>561</v>
      </c>
      <c r="T6781">
        <v>917.3</v>
      </c>
      <c r="U6781" t="s">
        <v>21</v>
      </c>
      <c r="V6781">
        <v>4200</v>
      </c>
      <c r="W6781" t="s">
        <v>22</v>
      </c>
      <c r="X6781" t="str">
        <f t="shared" si="211"/>
        <v>Nagpur</v>
      </c>
    </row>
    <row r="6782" spans="1:24" x14ac:dyDescent="0.4">
      <c r="A6782">
        <v>106781</v>
      </c>
      <c r="B6782" s="5">
        <v>45680.111805555556</v>
      </c>
      <c r="C6782" s="3" t="str">
        <f>TEXT(Sales_Data[[#This Row],[OrderDate]],"mmmm")</f>
        <v>January</v>
      </c>
      <c r="D6782" s="3" t="str">
        <f t="shared" si="210"/>
        <v>2025</v>
      </c>
      <c r="E6782" t="s">
        <v>13</v>
      </c>
      <c r="F6782" t="s">
        <v>40</v>
      </c>
      <c r="G6782" t="s">
        <v>31</v>
      </c>
      <c r="H6782" t="s">
        <v>16</v>
      </c>
      <c r="I6782" t="s">
        <v>100</v>
      </c>
      <c r="J6782">
        <v>93</v>
      </c>
      <c r="K6782">
        <v>5500</v>
      </c>
      <c r="L6782" s="7">
        <f>Sales_Data[[#This Row],[OrderQuantity]] *Sales_Data[[#This Row],[UnitPrice]]</f>
        <v>511500</v>
      </c>
      <c r="M6782" s="7">
        <f>Sales_Data[[#This Row],[UnitPrice]]-Sales_Data[[#This Row],[UnitCost]]</f>
        <v>2000</v>
      </c>
      <c r="N6782" s="7">
        <f>Sales_Data[[#This Row],[Gross Revenue]]-Sales_Data[[#This Row],[Discount Amount ]]</f>
        <v>509500</v>
      </c>
      <c r="O6782" s="7">
        <f>Sales_Data[[#This Row],[OrderQuantity]] *Sales_Data[[#This Row],[UnitCost]]</f>
        <v>325500</v>
      </c>
      <c r="P6782" s="7">
        <f>Sales_Data[[#This Row],[ItemCost]] +Sales_Data[[#This Row],[ShippingCost]]</f>
        <v>326196.55</v>
      </c>
      <c r="Q6782" s="7">
        <f>Sales_Data[[#This Row],[Gross Revenue]]-Sales_Data[[#This Row],[TotalFinancialCost]]</f>
        <v>185303.45</v>
      </c>
      <c r="R6782" s="7">
        <f>Sales_Data[[#This Row],[Actul Bill Amount]]-Sales_Data[[#This Row],[ShippingCost]]</f>
        <v>508803.45</v>
      </c>
      <c r="S6782">
        <v>994</v>
      </c>
      <c r="T6782">
        <v>696.55</v>
      </c>
      <c r="U6782" t="s">
        <v>41</v>
      </c>
      <c r="V6782">
        <v>3500</v>
      </c>
      <c r="W6782" t="s">
        <v>18</v>
      </c>
      <c r="X6782" t="str">
        <f t="shared" si="211"/>
        <v>Bengaluru</v>
      </c>
    </row>
    <row r="6783" spans="1:24" x14ac:dyDescent="0.4">
      <c r="A6783">
        <v>106782</v>
      </c>
      <c r="B6783" s="5">
        <v>45838.472916666666</v>
      </c>
      <c r="C6783" s="3" t="str">
        <f>TEXT(Sales_Data[[#This Row],[OrderDate]],"mmmm")</f>
        <v>June</v>
      </c>
      <c r="D6783" s="3" t="str">
        <f t="shared" si="210"/>
        <v>2025</v>
      </c>
      <c r="E6783" t="s">
        <v>45</v>
      </c>
      <c r="F6783" t="s">
        <v>40</v>
      </c>
      <c r="G6783" t="s">
        <v>31</v>
      </c>
      <c r="H6783" t="s">
        <v>37</v>
      </c>
      <c r="I6783" t="s">
        <v>100</v>
      </c>
      <c r="J6783">
        <v>69</v>
      </c>
      <c r="K6783">
        <v>1500</v>
      </c>
      <c r="L6783" s="7">
        <f>Sales_Data[[#This Row],[OrderQuantity]] *Sales_Data[[#This Row],[UnitPrice]]</f>
        <v>103500</v>
      </c>
      <c r="M6783" s="7">
        <f>Sales_Data[[#This Row],[UnitPrice]]-Sales_Data[[#This Row],[UnitCost]]</f>
        <v>700</v>
      </c>
      <c r="N6783" s="7">
        <f>Sales_Data[[#This Row],[Gross Revenue]]-Sales_Data[[#This Row],[Discount Amount ]]</f>
        <v>102800</v>
      </c>
      <c r="O6783" s="7">
        <f>Sales_Data[[#This Row],[OrderQuantity]] *Sales_Data[[#This Row],[UnitCost]]</f>
        <v>55200</v>
      </c>
      <c r="P6783" s="7">
        <f>Sales_Data[[#This Row],[ItemCost]] +Sales_Data[[#This Row],[ShippingCost]]</f>
        <v>55829.71</v>
      </c>
      <c r="Q6783" s="7">
        <f>Sales_Data[[#This Row],[Gross Revenue]]-Sales_Data[[#This Row],[TotalFinancialCost]]</f>
        <v>47670.29</v>
      </c>
      <c r="R6783" s="7">
        <f>Sales_Data[[#This Row],[Actul Bill Amount]]-Sales_Data[[#This Row],[ShippingCost]]</f>
        <v>102170.29</v>
      </c>
      <c r="S6783">
        <v>504</v>
      </c>
      <c r="T6783">
        <v>629.71</v>
      </c>
      <c r="U6783" t="s">
        <v>52</v>
      </c>
      <c r="V6783">
        <v>800</v>
      </c>
      <c r="W6783" t="s">
        <v>38</v>
      </c>
      <c r="X6783" t="str">
        <f t="shared" si="211"/>
        <v>Kolkata</v>
      </c>
    </row>
    <row r="6784" spans="1:24" x14ac:dyDescent="0.4">
      <c r="A6784">
        <v>106783</v>
      </c>
      <c r="B6784" s="5">
        <v>45984.834722222222</v>
      </c>
      <c r="C6784" s="3" t="str">
        <f>TEXT(Sales_Data[[#This Row],[OrderDate]],"mmmm")</f>
        <v>November</v>
      </c>
      <c r="D6784" s="3" t="str">
        <f t="shared" si="210"/>
        <v>2025</v>
      </c>
      <c r="E6784" t="s">
        <v>23</v>
      </c>
      <c r="F6784" t="s">
        <v>40</v>
      </c>
      <c r="G6784" t="s">
        <v>15</v>
      </c>
      <c r="H6784" t="s">
        <v>25</v>
      </c>
      <c r="I6784" t="s">
        <v>100</v>
      </c>
      <c r="J6784">
        <v>72</v>
      </c>
      <c r="K6784">
        <v>5500</v>
      </c>
      <c r="L6784" s="7">
        <f>Sales_Data[[#This Row],[OrderQuantity]] *Sales_Data[[#This Row],[UnitPrice]]</f>
        <v>396000</v>
      </c>
      <c r="M6784" s="7">
        <f>Sales_Data[[#This Row],[UnitPrice]]-Sales_Data[[#This Row],[UnitCost]]</f>
        <v>2000</v>
      </c>
      <c r="N6784" s="7">
        <f>Sales_Data[[#This Row],[Gross Revenue]]-Sales_Data[[#This Row],[Discount Amount ]]</f>
        <v>394000</v>
      </c>
      <c r="O6784" s="7">
        <f>Sales_Data[[#This Row],[OrderQuantity]] *Sales_Data[[#This Row],[UnitCost]]</f>
        <v>252000</v>
      </c>
      <c r="P6784" s="7">
        <f>Sales_Data[[#This Row],[ItemCost]] +Sales_Data[[#This Row],[ShippingCost]]</f>
        <v>252699.45</v>
      </c>
      <c r="Q6784" s="7">
        <f>Sales_Data[[#This Row],[Gross Revenue]]-Sales_Data[[#This Row],[TotalFinancialCost]]</f>
        <v>143300.54999999999</v>
      </c>
      <c r="R6784" s="7">
        <f>Sales_Data[[#This Row],[Actul Bill Amount]]-Sales_Data[[#This Row],[ShippingCost]]</f>
        <v>393300.55</v>
      </c>
      <c r="S6784">
        <v>994</v>
      </c>
      <c r="T6784">
        <v>699.45</v>
      </c>
      <c r="U6784" t="s">
        <v>41</v>
      </c>
      <c r="V6784">
        <v>3500</v>
      </c>
      <c r="W6784" t="s">
        <v>27</v>
      </c>
      <c r="X6784" t="str">
        <f t="shared" si="211"/>
        <v>Mumbai</v>
      </c>
    </row>
    <row r="6785" spans="1:24" x14ac:dyDescent="0.4">
      <c r="A6785">
        <v>106784</v>
      </c>
      <c r="B6785" s="5">
        <v>45765.959027777775</v>
      </c>
      <c r="C6785" s="3" t="str">
        <f>TEXT(Sales_Data[[#This Row],[OrderDate]],"mmmm")</f>
        <v>April</v>
      </c>
      <c r="D6785" s="3" t="str">
        <f t="shared" si="210"/>
        <v>2025</v>
      </c>
      <c r="E6785" t="s">
        <v>48</v>
      </c>
      <c r="F6785" t="s">
        <v>55</v>
      </c>
      <c r="G6785" t="s">
        <v>31</v>
      </c>
      <c r="H6785" t="s">
        <v>32</v>
      </c>
      <c r="I6785" t="s">
        <v>100</v>
      </c>
      <c r="J6785">
        <v>28</v>
      </c>
      <c r="K6785">
        <v>600</v>
      </c>
      <c r="L6785" s="7">
        <f>Sales_Data[[#This Row],[OrderQuantity]] *Sales_Data[[#This Row],[UnitPrice]]</f>
        <v>16800</v>
      </c>
      <c r="M6785" s="7">
        <f>Sales_Data[[#This Row],[UnitPrice]]-Sales_Data[[#This Row],[UnitCost]]</f>
        <v>250</v>
      </c>
      <c r="N6785" s="7">
        <f>Sales_Data[[#This Row],[Gross Revenue]]-Sales_Data[[#This Row],[Discount Amount ]]</f>
        <v>16550</v>
      </c>
      <c r="O6785" s="7">
        <f>Sales_Data[[#This Row],[OrderQuantity]] *Sales_Data[[#This Row],[UnitCost]]</f>
        <v>9800</v>
      </c>
      <c r="P6785" s="7">
        <f>Sales_Data[[#This Row],[ItemCost]] +Sales_Data[[#This Row],[ShippingCost]]</f>
        <v>12420.99</v>
      </c>
      <c r="Q6785" s="7">
        <f>Sales_Data[[#This Row],[Gross Revenue]]-Sales_Data[[#This Row],[TotalFinancialCost]]</f>
        <v>4379.01</v>
      </c>
      <c r="R6785" s="7">
        <f>Sales_Data[[#This Row],[Actul Bill Amount]]-Sales_Data[[#This Row],[ShippingCost]]</f>
        <v>13929.01</v>
      </c>
      <c r="S6785">
        <v>379</v>
      </c>
      <c r="T6785">
        <v>2620.9899999999998</v>
      </c>
      <c r="U6785" t="s">
        <v>57</v>
      </c>
      <c r="V6785">
        <v>350</v>
      </c>
      <c r="W6785" t="s">
        <v>33</v>
      </c>
      <c r="X6785" t="str">
        <f t="shared" si="211"/>
        <v>Delhi</v>
      </c>
    </row>
    <row r="6786" spans="1:24" x14ac:dyDescent="0.4">
      <c r="A6786">
        <v>106785</v>
      </c>
      <c r="B6786" s="5">
        <v>45992.604861111111</v>
      </c>
      <c r="C6786" s="3" t="str">
        <f>TEXT(Sales_Data[[#This Row],[OrderDate]],"mmmm")</f>
        <v>December</v>
      </c>
      <c r="D6786" s="3" t="str">
        <f t="shared" ref="D6786:D6849" si="212">TEXT(B6786, "yyyy")</f>
        <v>2025</v>
      </c>
      <c r="E6786" t="s">
        <v>42</v>
      </c>
      <c r="F6786" t="s">
        <v>55</v>
      </c>
      <c r="G6786" t="s">
        <v>31</v>
      </c>
      <c r="H6786" t="s">
        <v>25</v>
      </c>
      <c r="I6786" t="s">
        <v>100</v>
      </c>
      <c r="J6786">
        <v>18</v>
      </c>
      <c r="K6786">
        <v>850</v>
      </c>
      <c r="L6786" s="7">
        <f>Sales_Data[[#This Row],[OrderQuantity]] *Sales_Data[[#This Row],[UnitPrice]]</f>
        <v>15300</v>
      </c>
      <c r="M6786" s="7">
        <f>Sales_Data[[#This Row],[UnitPrice]]-Sales_Data[[#This Row],[UnitCost]]</f>
        <v>300</v>
      </c>
      <c r="N6786" s="7">
        <f>Sales_Data[[#This Row],[Gross Revenue]]-Sales_Data[[#This Row],[Discount Amount ]]</f>
        <v>15000</v>
      </c>
      <c r="O6786" s="7">
        <f>Sales_Data[[#This Row],[OrderQuantity]] *Sales_Data[[#This Row],[UnitCost]]</f>
        <v>9900</v>
      </c>
      <c r="P6786" s="7">
        <f>Sales_Data[[#This Row],[ItemCost]] +Sales_Data[[#This Row],[ShippingCost]]</f>
        <v>10221.89</v>
      </c>
      <c r="Q6786" s="7">
        <f>Sales_Data[[#This Row],[Gross Revenue]]-Sales_Data[[#This Row],[TotalFinancialCost]]</f>
        <v>5078.1100000000006</v>
      </c>
      <c r="R6786" s="7">
        <f>Sales_Data[[#This Row],[Actul Bill Amount]]-Sales_Data[[#This Row],[ShippingCost]]</f>
        <v>14678.11</v>
      </c>
      <c r="S6786">
        <v>504</v>
      </c>
      <c r="T6786">
        <v>321.89</v>
      </c>
      <c r="U6786" t="s">
        <v>56</v>
      </c>
      <c r="V6786">
        <v>550</v>
      </c>
      <c r="W6786" t="s">
        <v>27</v>
      </c>
      <c r="X6786" t="str">
        <f t="shared" ref="X6786:X6849" si="213">_xlfn.TEXTBEFORE(W6786, " ")</f>
        <v>Mumbai</v>
      </c>
    </row>
    <row r="6787" spans="1:24" x14ac:dyDescent="0.4">
      <c r="A6787">
        <v>106786</v>
      </c>
      <c r="B6787" s="5">
        <v>45819.455555555556</v>
      </c>
      <c r="C6787" s="3" t="str">
        <f>TEXT(Sales_Data[[#This Row],[OrderDate]],"mmmm")</f>
        <v>June</v>
      </c>
      <c r="D6787" s="3" t="str">
        <f t="shared" si="212"/>
        <v>2025</v>
      </c>
      <c r="E6787" t="s">
        <v>39</v>
      </c>
      <c r="F6787" t="s">
        <v>55</v>
      </c>
      <c r="G6787" t="s">
        <v>31</v>
      </c>
      <c r="H6787" t="s">
        <v>20</v>
      </c>
      <c r="I6787" t="s">
        <v>100</v>
      </c>
      <c r="J6787">
        <v>9</v>
      </c>
      <c r="K6787">
        <v>850</v>
      </c>
      <c r="L6787" s="7">
        <f>Sales_Data[[#This Row],[OrderQuantity]] *Sales_Data[[#This Row],[UnitPrice]]</f>
        <v>7650</v>
      </c>
      <c r="M6787" s="7">
        <f>Sales_Data[[#This Row],[UnitPrice]]-Sales_Data[[#This Row],[UnitCost]]</f>
        <v>300</v>
      </c>
      <c r="N6787" s="7">
        <f>Sales_Data[[#This Row],[Gross Revenue]]-Sales_Data[[#This Row],[Discount Amount ]]</f>
        <v>7350</v>
      </c>
      <c r="O6787" s="7">
        <f>Sales_Data[[#This Row],[OrderQuantity]] *Sales_Data[[#This Row],[UnitCost]]</f>
        <v>4950</v>
      </c>
      <c r="P6787" s="7">
        <f>Sales_Data[[#This Row],[ItemCost]] +Sales_Data[[#This Row],[ShippingCost]]</f>
        <v>5228.1400000000003</v>
      </c>
      <c r="Q6787" s="7">
        <f>Sales_Data[[#This Row],[Gross Revenue]]-Sales_Data[[#This Row],[TotalFinancialCost]]</f>
        <v>2421.8599999999997</v>
      </c>
      <c r="R6787" s="7">
        <f>Sales_Data[[#This Row],[Actul Bill Amount]]-Sales_Data[[#This Row],[ShippingCost]]</f>
        <v>7071.86</v>
      </c>
      <c r="S6787">
        <v>1078</v>
      </c>
      <c r="T6787">
        <v>278.14</v>
      </c>
      <c r="U6787" t="s">
        <v>56</v>
      </c>
      <c r="V6787">
        <v>550</v>
      </c>
      <c r="W6787" t="s">
        <v>22</v>
      </c>
      <c r="X6787" t="str">
        <f t="shared" si="213"/>
        <v>Nagpur</v>
      </c>
    </row>
    <row r="6788" spans="1:24" x14ac:dyDescent="0.4">
      <c r="A6788">
        <v>106787</v>
      </c>
      <c r="B6788" s="5">
        <v>45959.124305555553</v>
      </c>
      <c r="C6788" s="3" t="str">
        <f>TEXT(Sales_Data[[#This Row],[OrderDate]],"mmmm")</f>
        <v>October</v>
      </c>
      <c r="D6788" s="3" t="str">
        <f t="shared" si="212"/>
        <v>2025</v>
      </c>
      <c r="E6788" t="s">
        <v>48</v>
      </c>
      <c r="F6788" t="s">
        <v>24</v>
      </c>
      <c r="G6788" t="s">
        <v>15</v>
      </c>
      <c r="H6788" t="s">
        <v>25</v>
      </c>
      <c r="I6788" t="s">
        <v>100</v>
      </c>
      <c r="J6788">
        <v>92</v>
      </c>
      <c r="K6788">
        <v>25000</v>
      </c>
      <c r="L6788" s="7">
        <f>Sales_Data[[#This Row],[OrderQuantity]] *Sales_Data[[#This Row],[UnitPrice]]</f>
        <v>2300000</v>
      </c>
      <c r="M6788" s="7">
        <f>Sales_Data[[#This Row],[UnitPrice]]-Sales_Data[[#This Row],[UnitCost]]</f>
        <v>7000</v>
      </c>
      <c r="N6788" s="7">
        <f>Sales_Data[[#This Row],[Gross Revenue]]-Sales_Data[[#This Row],[Discount Amount ]]</f>
        <v>2293000</v>
      </c>
      <c r="O6788" s="7">
        <f>Sales_Data[[#This Row],[OrderQuantity]] *Sales_Data[[#This Row],[UnitCost]]</f>
        <v>1656000</v>
      </c>
      <c r="P6788" s="7">
        <f>Sales_Data[[#This Row],[ItemCost]] +Sales_Data[[#This Row],[ShippingCost]]</f>
        <v>1656249.69</v>
      </c>
      <c r="Q6788" s="7">
        <f>Sales_Data[[#This Row],[Gross Revenue]]-Sales_Data[[#This Row],[TotalFinancialCost]]</f>
        <v>643750.31000000006</v>
      </c>
      <c r="R6788" s="7">
        <f>Sales_Data[[#This Row],[Actul Bill Amount]]-Sales_Data[[#This Row],[ShippingCost]]</f>
        <v>2292750.31</v>
      </c>
      <c r="S6788">
        <v>1043</v>
      </c>
      <c r="T6788">
        <v>249.69</v>
      </c>
      <c r="U6788" t="s">
        <v>60</v>
      </c>
      <c r="V6788">
        <v>18000</v>
      </c>
      <c r="W6788" t="s">
        <v>27</v>
      </c>
      <c r="X6788" t="str">
        <f t="shared" si="213"/>
        <v>Mumbai</v>
      </c>
    </row>
    <row r="6789" spans="1:24" x14ac:dyDescent="0.4">
      <c r="A6789">
        <v>106788</v>
      </c>
      <c r="B6789" s="5">
        <v>45863.756249999999</v>
      </c>
      <c r="C6789" s="3" t="str">
        <f>TEXT(Sales_Data[[#This Row],[OrderDate]],"mmmm")</f>
        <v>July</v>
      </c>
      <c r="D6789" s="3" t="str">
        <f t="shared" si="212"/>
        <v>2025</v>
      </c>
      <c r="E6789" t="s">
        <v>39</v>
      </c>
      <c r="F6789" t="s">
        <v>43</v>
      </c>
      <c r="G6789" t="s">
        <v>15</v>
      </c>
      <c r="H6789" t="s">
        <v>25</v>
      </c>
      <c r="I6789" t="s">
        <v>100</v>
      </c>
      <c r="J6789">
        <v>82</v>
      </c>
      <c r="K6789">
        <v>2800</v>
      </c>
      <c r="L6789" s="7">
        <f>Sales_Data[[#This Row],[OrderQuantity]] *Sales_Data[[#This Row],[UnitPrice]]</f>
        <v>229600</v>
      </c>
      <c r="M6789" s="7">
        <f>Sales_Data[[#This Row],[UnitPrice]]-Sales_Data[[#This Row],[UnitCost]]</f>
        <v>1300</v>
      </c>
      <c r="N6789" s="7">
        <f>Sales_Data[[#This Row],[Gross Revenue]]-Sales_Data[[#This Row],[Discount Amount ]]</f>
        <v>228300</v>
      </c>
      <c r="O6789" s="7">
        <f>Sales_Data[[#This Row],[OrderQuantity]] *Sales_Data[[#This Row],[UnitCost]]</f>
        <v>123000</v>
      </c>
      <c r="P6789" s="7">
        <f>Sales_Data[[#This Row],[ItemCost]] +Sales_Data[[#This Row],[ShippingCost]]</f>
        <v>123628.93</v>
      </c>
      <c r="Q6789" s="7">
        <f>Sales_Data[[#This Row],[Gross Revenue]]-Sales_Data[[#This Row],[TotalFinancialCost]]</f>
        <v>105971.07</v>
      </c>
      <c r="R6789" s="7">
        <f>Sales_Data[[#This Row],[Actul Bill Amount]]-Sales_Data[[#This Row],[ShippingCost]]</f>
        <v>227671.07</v>
      </c>
      <c r="S6789">
        <v>447</v>
      </c>
      <c r="T6789">
        <v>628.92999999999995</v>
      </c>
      <c r="U6789" t="s">
        <v>61</v>
      </c>
      <c r="V6789">
        <v>1500</v>
      </c>
      <c r="W6789" t="s">
        <v>27</v>
      </c>
      <c r="X6789" t="str">
        <f t="shared" si="213"/>
        <v>Mumbai</v>
      </c>
    </row>
    <row r="6790" spans="1:24" x14ac:dyDescent="0.4">
      <c r="A6790">
        <v>106789</v>
      </c>
      <c r="B6790" s="5">
        <v>45735.44027777778</v>
      </c>
      <c r="C6790" s="3" t="str">
        <f>TEXT(Sales_Data[[#This Row],[OrderDate]],"mmmm")</f>
        <v>March</v>
      </c>
      <c r="D6790" s="3" t="str">
        <f t="shared" si="212"/>
        <v>2025</v>
      </c>
      <c r="E6790" t="s">
        <v>50</v>
      </c>
      <c r="F6790" t="s">
        <v>24</v>
      </c>
      <c r="G6790" t="s">
        <v>31</v>
      </c>
      <c r="H6790" t="s">
        <v>25</v>
      </c>
      <c r="I6790" t="s">
        <v>100</v>
      </c>
      <c r="J6790">
        <v>53</v>
      </c>
      <c r="K6790">
        <v>3500</v>
      </c>
      <c r="L6790" s="7">
        <f>Sales_Data[[#This Row],[OrderQuantity]] *Sales_Data[[#This Row],[UnitPrice]]</f>
        <v>185500</v>
      </c>
      <c r="M6790" s="7">
        <f>Sales_Data[[#This Row],[UnitPrice]]-Sales_Data[[#This Row],[UnitCost]]</f>
        <v>1300</v>
      </c>
      <c r="N6790" s="7">
        <f>Sales_Data[[#This Row],[Gross Revenue]]-Sales_Data[[#This Row],[Discount Amount ]]</f>
        <v>184200</v>
      </c>
      <c r="O6790" s="7">
        <f>Sales_Data[[#This Row],[OrderQuantity]] *Sales_Data[[#This Row],[UnitCost]]</f>
        <v>116600</v>
      </c>
      <c r="P6790" s="7">
        <f>Sales_Data[[#This Row],[ItemCost]] +Sales_Data[[#This Row],[ShippingCost]]</f>
        <v>117670.04</v>
      </c>
      <c r="Q6790" s="7">
        <f>Sales_Data[[#This Row],[Gross Revenue]]-Sales_Data[[#This Row],[TotalFinancialCost]]</f>
        <v>67829.960000000006</v>
      </c>
      <c r="R6790" s="7">
        <f>Sales_Data[[#This Row],[Actul Bill Amount]]-Sales_Data[[#This Row],[ShippingCost]]</f>
        <v>183129.96</v>
      </c>
      <c r="S6790">
        <v>510</v>
      </c>
      <c r="T6790">
        <v>1070.04</v>
      </c>
      <c r="U6790" t="s">
        <v>59</v>
      </c>
      <c r="V6790">
        <v>2200</v>
      </c>
      <c r="W6790" t="s">
        <v>27</v>
      </c>
      <c r="X6790" t="str">
        <f t="shared" si="213"/>
        <v>Mumbai</v>
      </c>
    </row>
    <row r="6791" spans="1:24" x14ac:dyDescent="0.4">
      <c r="A6791">
        <v>106790</v>
      </c>
      <c r="B6791" s="5">
        <v>45673.310416666667</v>
      </c>
      <c r="C6791" s="3" t="str">
        <f>TEXT(Sales_Data[[#This Row],[OrderDate]],"mmmm")</f>
        <v>January</v>
      </c>
      <c r="D6791" s="3" t="str">
        <f t="shared" si="212"/>
        <v>2025</v>
      </c>
      <c r="E6791" t="s">
        <v>48</v>
      </c>
      <c r="F6791" t="s">
        <v>46</v>
      </c>
      <c r="G6791" t="s">
        <v>29</v>
      </c>
      <c r="H6791" t="s">
        <v>32</v>
      </c>
      <c r="I6791" t="s">
        <v>100</v>
      </c>
      <c r="J6791">
        <v>70</v>
      </c>
      <c r="K6791">
        <v>4500</v>
      </c>
      <c r="L6791" s="7">
        <f>Sales_Data[[#This Row],[OrderQuantity]] *Sales_Data[[#This Row],[UnitPrice]]</f>
        <v>315000</v>
      </c>
      <c r="M6791" s="7">
        <f>Sales_Data[[#This Row],[UnitPrice]]-Sales_Data[[#This Row],[UnitCost]]</f>
        <v>1700</v>
      </c>
      <c r="N6791" s="7">
        <f>Sales_Data[[#This Row],[Gross Revenue]]-Sales_Data[[#This Row],[Discount Amount ]]</f>
        <v>313300</v>
      </c>
      <c r="O6791" s="7">
        <f>Sales_Data[[#This Row],[OrderQuantity]] *Sales_Data[[#This Row],[UnitCost]]</f>
        <v>196000</v>
      </c>
      <c r="P6791" s="7">
        <f>Sales_Data[[#This Row],[ItemCost]] +Sales_Data[[#This Row],[ShippingCost]]</f>
        <v>196506.89</v>
      </c>
      <c r="Q6791" s="7">
        <f>Sales_Data[[#This Row],[Gross Revenue]]-Sales_Data[[#This Row],[TotalFinancialCost]]</f>
        <v>118493.10999999999</v>
      </c>
      <c r="R6791" s="7">
        <f>Sales_Data[[#This Row],[Actul Bill Amount]]-Sales_Data[[#This Row],[ShippingCost]]</f>
        <v>312793.11</v>
      </c>
      <c r="S6791">
        <v>490</v>
      </c>
      <c r="T6791">
        <v>506.89</v>
      </c>
      <c r="U6791" t="s">
        <v>47</v>
      </c>
      <c r="V6791">
        <v>2800</v>
      </c>
      <c r="W6791" t="s">
        <v>33</v>
      </c>
      <c r="X6791" t="str">
        <f t="shared" si="213"/>
        <v>Delhi</v>
      </c>
    </row>
    <row r="6792" spans="1:24" x14ac:dyDescent="0.4">
      <c r="A6792">
        <v>106791</v>
      </c>
      <c r="B6792" s="5">
        <v>45984.786805555559</v>
      </c>
      <c r="C6792" s="3" t="str">
        <f>TEXT(Sales_Data[[#This Row],[OrderDate]],"mmmm")</f>
        <v>November</v>
      </c>
      <c r="D6792" s="3" t="str">
        <f t="shared" si="212"/>
        <v>2025</v>
      </c>
      <c r="E6792" t="s">
        <v>45</v>
      </c>
      <c r="F6792" t="s">
        <v>43</v>
      </c>
      <c r="G6792" t="s">
        <v>29</v>
      </c>
      <c r="H6792" t="s">
        <v>37</v>
      </c>
      <c r="I6792" t="s">
        <v>100</v>
      </c>
      <c r="J6792">
        <v>45</v>
      </c>
      <c r="K6792">
        <v>4500</v>
      </c>
      <c r="L6792" s="7">
        <f>Sales_Data[[#This Row],[OrderQuantity]] *Sales_Data[[#This Row],[UnitPrice]]</f>
        <v>202500</v>
      </c>
      <c r="M6792" s="7">
        <f>Sales_Data[[#This Row],[UnitPrice]]-Sales_Data[[#This Row],[UnitCost]]</f>
        <v>2000</v>
      </c>
      <c r="N6792" s="7">
        <f>Sales_Data[[#This Row],[Gross Revenue]]-Sales_Data[[#This Row],[Discount Amount ]]</f>
        <v>200500</v>
      </c>
      <c r="O6792" s="7">
        <f>Sales_Data[[#This Row],[OrderQuantity]] *Sales_Data[[#This Row],[UnitCost]]</f>
        <v>112500</v>
      </c>
      <c r="P6792" s="7">
        <f>Sales_Data[[#This Row],[ItemCost]] +Sales_Data[[#This Row],[ShippingCost]]</f>
        <v>112828.12</v>
      </c>
      <c r="Q6792" s="7">
        <f>Sales_Data[[#This Row],[Gross Revenue]]-Sales_Data[[#This Row],[TotalFinancialCost]]</f>
        <v>89671.88</v>
      </c>
      <c r="R6792" s="7">
        <f>Sales_Data[[#This Row],[Actul Bill Amount]]-Sales_Data[[#This Row],[ShippingCost]]</f>
        <v>200171.88</v>
      </c>
      <c r="S6792">
        <v>475</v>
      </c>
      <c r="T6792">
        <v>328.12</v>
      </c>
      <c r="U6792" t="s">
        <v>44</v>
      </c>
      <c r="V6792">
        <v>2500</v>
      </c>
      <c r="W6792" t="s">
        <v>38</v>
      </c>
      <c r="X6792" t="str">
        <f t="shared" si="213"/>
        <v>Kolkata</v>
      </c>
    </row>
    <row r="6793" spans="1:24" x14ac:dyDescent="0.4">
      <c r="A6793">
        <v>106792</v>
      </c>
      <c r="B6793" s="5">
        <v>45753.081944444442</v>
      </c>
      <c r="C6793" s="3" t="str">
        <f>TEXT(Sales_Data[[#This Row],[OrderDate]],"mmmm")</f>
        <v>April</v>
      </c>
      <c r="D6793" s="3" t="str">
        <f t="shared" si="212"/>
        <v>2025</v>
      </c>
      <c r="E6793" t="s">
        <v>34</v>
      </c>
      <c r="F6793" t="s">
        <v>35</v>
      </c>
      <c r="G6793" t="s">
        <v>31</v>
      </c>
      <c r="H6793" t="s">
        <v>32</v>
      </c>
      <c r="I6793" t="s">
        <v>100</v>
      </c>
      <c r="J6793">
        <v>21</v>
      </c>
      <c r="K6793">
        <v>8500</v>
      </c>
      <c r="L6793" s="7">
        <f>Sales_Data[[#This Row],[OrderQuantity]] *Sales_Data[[#This Row],[UnitPrice]]</f>
        <v>178500</v>
      </c>
      <c r="M6793" s="7">
        <f>Sales_Data[[#This Row],[UnitPrice]]-Sales_Data[[#This Row],[UnitCost]]</f>
        <v>3000</v>
      </c>
      <c r="N6793" s="7">
        <f>Sales_Data[[#This Row],[Gross Revenue]]-Sales_Data[[#This Row],[Discount Amount ]]</f>
        <v>175500</v>
      </c>
      <c r="O6793" s="7">
        <f>Sales_Data[[#This Row],[OrderQuantity]] *Sales_Data[[#This Row],[UnitCost]]</f>
        <v>115500</v>
      </c>
      <c r="P6793" s="7">
        <f>Sales_Data[[#This Row],[ItemCost]] +Sales_Data[[#This Row],[ShippingCost]]</f>
        <v>115798.47</v>
      </c>
      <c r="Q6793" s="7">
        <f>Sales_Data[[#This Row],[Gross Revenue]]-Sales_Data[[#This Row],[TotalFinancialCost]]</f>
        <v>62701.53</v>
      </c>
      <c r="R6793" s="7">
        <f>Sales_Data[[#This Row],[Actul Bill Amount]]-Sales_Data[[#This Row],[ShippingCost]]</f>
        <v>175201.53</v>
      </c>
      <c r="S6793">
        <v>448</v>
      </c>
      <c r="T6793">
        <v>298.47000000000003</v>
      </c>
      <c r="U6793" t="s">
        <v>49</v>
      </c>
      <c r="V6793">
        <v>5500</v>
      </c>
      <c r="W6793" t="s">
        <v>33</v>
      </c>
      <c r="X6793" t="str">
        <f t="shared" si="213"/>
        <v>Delhi</v>
      </c>
    </row>
    <row r="6794" spans="1:24" x14ac:dyDescent="0.4">
      <c r="A6794">
        <v>106793</v>
      </c>
      <c r="B6794" s="5">
        <v>45804.074305555558</v>
      </c>
      <c r="C6794" s="3" t="str">
        <f>TEXT(Sales_Data[[#This Row],[OrderDate]],"mmmm")</f>
        <v>May</v>
      </c>
      <c r="D6794" s="3" t="str">
        <f t="shared" si="212"/>
        <v>2025</v>
      </c>
      <c r="E6794" t="s">
        <v>19</v>
      </c>
      <c r="F6794" t="s">
        <v>35</v>
      </c>
      <c r="G6794" t="s">
        <v>15</v>
      </c>
      <c r="H6794" t="s">
        <v>20</v>
      </c>
      <c r="I6794" t="s">
        <v>100</v>
      </c>
      <c r="J6794">
        <v>21</v>
      </c>
      <c r="K6794">
        <v>12000</v>
      </c>
      <c r="L6794" s="7">
        <f>Sales_Data[[#This Row],[OrderQuantity]] *Sales_Data[[#This Row],[UnitPrice]]</f>
        <v>252000</v>
      </c>
      <c r="M6794" s="7">
        <f>Sales_Data[[#This Row],[UnitPrice]]-Sales_Data[[#This Row],[UnitCost]]</f>
        <v>4000</v>
      </c>
      <c r="N6794" s="7">
        <f>Sales_Data[[#This Row],[Gross Revenue]]-Sales_Data[[#This Row],[Discount Amount ]]</f>
        <v>248000</v>
      </c>
      <c r="O6794" s="7">
        <f>Sales_Data[[#This Row],[OrderQuantity]] *Sales_Data[[#This Row],[UnitCost]]</f>
        <v>168000</v>
      </c>
      <c r="P6794" s="7">
        <f>Sales_Data[[#This Row],[ItemCost]] +Sales_Data[[#This Row],[ShippingCost]]</f>
        <v>170316.9</v>
      </c>
      <c r="Q6794" s="7">
        <f>Sales_Data[[#This Row],[Gross Revenue]]-Sales_Data[[#This Row],[TotalFinancialCost]]</f>
        <v>81683.100000000006</v>
      </c>
      <c r="R6794" s="7">
        <f>Sales_Data[[#This Row],[Actul Bill Amount]]-Sales_Data[[#This Row],[ShippingCost]]</f>
        <v>245683.1</v>
      </c>
      <c r="S6794">
        <v>1053</v>
      </c>
      <c r="T6794">
        <v>2316.9</v>
      </c>
      <c r="U6794" t="s">
        <v>36</v>
      </c>
      <c r="V6794">
        <v>8000</v>
      </c>
      <c r="W6794" t="s">
        <v>22</v>
      </c>
      <c r="X6794" t="str">
        <f t="shared" si="213"/>
        <v>Nagpur</v>
      </c>
    </row>
    <row r="6795" spans="1:24" x14ac:dyDescent="0.4">
      <c r="A6795">
        <v>106794</v>
      </c>
      <c r="B6795" s="5">
        <v>45659.487500000003</v>
      </c>
      <c r="C6795" s="3" t="str">
        <f>TEXT(Sales_Data[[#This Row],[OrderDate]],"mmmm")</f>
        <v>January</v>
      </c>
      <c r="D6795" s="3" t="str">
        <f t="shared" si="212"/>
        <v>2025</v>
      </c>
      <c r="E6795" t="s">
        <v>13</v>
      </c>
      <c r="F6795" t="s">
        <v>24</v>
      </c>
      <c r="G6795" t="s">
        <v>29</v>
      </c>
      <c r="H6795" t="s">
        <v>25</v>
      </c>
      <c r="I6795" t="s">
        <v>100</v>
      </c>
      <c r="J6795">
        <v>20</v>
      </c>
      <c r="K6795">
        <v>3500</v>
      </c>
      <c r="L6795" s="7">
        <f>Sales_Data[[#This Row],[OrderQuantity]] *Sales_Data[[#This Row],[UnitPrice]]</f>
        <v>70000</v>
      </c>
      <c r="M6795" s="7">
        <f>Sales_Data[[#This Row],[UnitPrice]]-Sales_Data[[#This Row],[UnitCost]]</f>
        <v>1300</v>
      </c>
      <c r="N6795" s="7">
        <f>Sales_Data[[#This Row],[Gross Revenue]]-Sales_Data[[#This Row],[Discount Amount ]]</f>
        <v>68700</v>
      </c>
      <c r="O6795" s="7">
        <f>Sales_Data[[#This Row],[OrderQuantity]] *Sales_Data[[#This Row],[UnitCost]]</f>
        <v>44000</v>
      </c>
      <c r="P6795" s="7">
        <f>Sales_Data[[#This Row],[ItemCost]] +Sales_Data[[#This Row],[ShippingCost]]</f>
        <v>44564.9</v>
      </c>
      <c r="Q6795" s="7">
        <f>Sales_Data[[#This Row],[Gross Revenue]]-Sales_Data[[#This Row],[TotalFinancialCost]]</f>
        <v>25435.1</v>
      </c>
      <c r="R6795" s="7">
        <f>Sales_Data[[#This Row],[Actul Bill Amount]]-Sales_Data[[#This Row],[ShippingCost]]</f>
        <v>68135.100000000006</v>
      </c>
      <c r="S6795">
        <v>678</v>
      </c>
      <c r="T6795">
        <v>564.9</v>
      </c>
      <c r="U6795" t="s">
        <v>59</v>
      </c>
      <c r="V6795">
        <v>2200</v>
      </c>
      <c r="W6795" t="s">
        <v>27</v>
      </c>
      <c r="X6795" t="str">
        <f t="shared" si="213"/>
        <v>Mumbai</v>
      </c>
    </row>
    <row r="6796" spans="1:24" x14ac:dyDescent="0.4">
      <c r="A6796">
        <v>106795</v>
      </c>
      <c r="B6796" s="5">
        <v>45667.293749999997</v>
      </c>
      <c r="C6796" s="3" t="str">
        <f>TEXT(Sales_Data[[#This Row],[OrderDate]],"mmmm")</f>
        <v>January</v>
      </c>
      <c r="D6796" s="3" t="str">
        <f t="shared" si="212"/>
        <v>2025</v>
      </c>
      <c r="E6796" t="s">
        <v>34</v>
      </c>
      <c r="F6796" t="s">
        <v>55</v>
      </c>
      <c r="G6796" t="s">
        <v>15</v>
      </c>
      <c r="H6796" t="s">
        <v>20</v>
      </c>
      <c r="I6796" t="s">
        <v>100</v>
      </c>
      <c r="J6796">
        <v>96</v>
      </c>
      <c r="K6796">
        <v>850</v>
      </c>
      <c r="L6796" s="7">
        <f>Sales_Data[[#This Row],[OrderQuantity]] *Sales_Data[[#This Row],[UnitPrice]]</f>
        <v>81600</v>
      </c>
      <c r="M6796" s="7">
        <f>Sales_Data[[#This Row],[UnitPrice]]-Sales_Data[[#This Row],[UnitCost]]</f>
        <v>300</v>
      </c>
      <c r="N6796" s="7">
        <f>Sales_Data[[#This Row],[Gross Revenue]]-Sales_Data[[#This Row],[Discount Amount ]]</f>
        <v>81300</v>
      </c>
      <c r="O6796" s="7">
        <f>Sales_Data[[#This Row],[OrderQuantity]] *Sales_Data[[#This Row],[UnitCost]]</f>
        <v>52800</v>
      </c>
      <c r="P6796" s="7">
        <f>Sales_Data[[#This Row],[ItemCost]] +Sales_Data[[#This Row],[ShippingCost]]</f>
        <v>53298.91</v>
      </c>
      <c r="Q6796" s="7">
        <f>Sales_Data[[#This Row],[Gross Revenue]]-Sales_Data[[#This Row],[TotalFinancialCost]]</f>
        <v>28301.089999999997</v>
      </c>
      <c r="R6796" s="7">
        <f>Sales_Data[[#This Row],[Actul Bill Amount]]-Sales_Data[[#This Row],[ShippingCost]]</f>
        <v>80801.09</v>
      </c>
      <c r="S6796">
        <v>1101</v>
      </c>
      <c r="T6796">
        <v>498.91</v>
      </c>
      <c r="U6796" t="s">
        <v>56</v>
      </c>
      <c r="V6796">
        <v>550</v>
      </c>
      <c r="W6796" t="s">
        <v>22</v>
      </c>
      <c r="X6796" t="str">
        <f t="shared" si="213"/>
        <v>Nagpur</v>
      </c>
    </row>
    <row r="6797" spans="1:24" x14ac:dyDescent="0.4">
      <c r="A6797">
        <v>106796</v>
      </c>
      <c r="B6797" s="5">
        <v>45782.23333333333</v>
      </c>
      <c r="C6797" s="3" t="str">
        <f>TEXT(Sales_Data[[#This Row],[OrderDate]],"mmmm")</f>
        <v>May</v>
      </c>
      <c r="D6797" s="3" t="str">
        <f t="shared" si="212"/>
        <v>2025</v>
      </c>
      <c r="E6797" t="s">
        <v>39</v>
      </c>
      <c r="F6797" t="s">
        <v>46</v>
      </c>
      <c r="G6797" t="s">
        <v>29</v>
      </c>
      <c r="H6797" t="s">
        <v>25</v>
      </c>
      <c r="I6797" t="s">
        <v>100</v>
      </c>
      <c r="J6797">
        <v>50</v>
      </c>
      <c r="K6797">
        <v>4500</v>
      </c>
      <c r="L6797" s="7">
        <f>Sales_Data[[#This Row],[OrderQuantity]] *Sales_Data[[#This Row],[UnitPrice]]</f>
        <v>225000</v>
      </c>
      <c r="M6797" s="7">
        <f>Sales_Data[[#This Row],[UnitPrice]]-Sales_Data[[#This Row],[UnitCost]]</f>
        <v>1700</v>
      </c>
      <c r="N6797" s="7">
        <f>Sales_Data[[#This Row],[Gross Revenue]]-Sales_Data[[#This Row],[Discount Amount ]]</f>
        <v>223300</v>
      </c>
      <c r="O6797" s="7">
        <f>Sales_Data[[#This Row],[OrderQuantity]] *Sales_Data[[#This Row],[UnitCost]]</f>
        <v>140000</v>
      </c>
      <c r="P6797" s="7">
        <f>Sales_Data[[#This Row],[ItemCost]] +Sales_Data[[#This Row],[ShippingCost]]</f>
        <v>140575.06</v>
      </c>
      <c r="Q6797" s="7">
        <f>Sales_Data[[#This Row],[Gross Revenue]]-Sales_Data[[#This Row],[TotalFinancialCost]]</f>
        <v>84424.94</v>
      </c>
      <c r="R6797" s="7">
        <f>Sales_Data[[#This Row],[Actul Bill Amount]]-Sales_Data[[#This Row],[ShippingCost]]</f>
        <v>222724.94</v>
      </c>
      <c r="S6797">
        <v>1182</v>
      </c>
      <c r="T6797">
        <v>575.05999999999995</v>
      </c>
      <c r="U6797" t="s">
        <v>47</v>
      </c>
      <c r="V6797">
        <v>2800</v>
      </c>
      <c r="W6797" t="s">
        <v>27</v>
      </c>
      <c r="X6797" t="str">
        <f t="shared" si="213"/>
        <v>Mumbai</v>
      </c>
    </row>
    <row r="6798" spans="1:24" x14ac:dyDescent="0.4">
      <c r="A6798">
        <v>106797</v>
      </c>
      <c r="B6798" s="5">
        <v>45738.111111111109</v>
      </c>
      <c r="C6798" s="3" t="str">
        <f>TEXT(Sales_Data[[#This Row],[OrderDate]],"mmmm")</f>
        <v>March</v>
      </c>
      <c r="D6798" s="3" t="str">
        <f t="shared" si="212"/>
        <v>2025</v>
      </c>
      <c r="E6798" t="s">
        <v>34</v>
      </c>
      <c r="F6798" t="s">
        <v>43</v>
      </c>
      <c r="G6798" t="s">
        <v>15</v>
      </c>
      <c r="H6798" t="s">
        <v>20</v>
      </c>
      <c r="I6798" t="s">
        <v>100</v>
      </c>
      <c r="J6798">
        <v>37</v>
      </c>
      <c r="K6798">
        <v>1800</v>
      </c>
      <c r="L6798" s="7">
        <f>Sales_Data[[#This Row],[OrderQuantity]] *Sales_Data[[#This Row],[UnitPrice]]</f>
        <v>66600</v>
      </c>
      <c r="M6798" s="7">
        <f>Sales_Data[[#This Row],[UnitPrice]]-Sales_Data[[#This Row],[UnitCost]]</f>
        <v>900</v>
      </c>
      <c r="N6798" s="7">
        <f>Sales_Data[[#This Row],[Gross Revenue]]-Sales_Data[[#This Row],[Discount Amount ]]</f>
        <v>65700</v>
      </c>
      <c r="O6798" s="7">
        <f>Sales_Data[[#This Row],[OrderQuantity]] *Sales_Data[[#This Row],[UnitCost]]</f>
        <v>33300</v>
      </c>
      <c r="P6798" s="7">
        <f>Sales_Data[[#This Row],[ItemCost]] +Sales_Data[[#This Row],[ShippingCost]]</f>
        <v>33805.82</v>
      </c>
      <c r="Q6798" s="7">
        <f>Sales_Data[[#This Row],[Gross Revenue]]-Sales_Data[[#This Row],[TotalFinancialCost]]</f>
        <v>32794.18</v>
      </c>
      <c r="R6798" s="7">
        <f>Sales_Data[[#This Row],[Actul Bill Amount]]-Sales_Data[[#This Row],[ShippingCost]]</f>
        <v>65194.18</v>
      </c>
      <c r="S6798">
        <v>787</v>
      </c>
      <c r="T6798">
        <v>505.82</v>
      </c>
      <c r="U6798" t="s">
        <v>51</v>
      </c>
      <c r="V6798">
        <v>900</v>
      </c>
      <c r="W6798" t="s">
        <v>22</v>
      </c>
      <c r="X6798" t="str">
        <f t="shared" si="213"/>
        <v>Nagpur</v>
      </c>
    </row>
    <row r="6799" spans="1:24" x14ac:dyDescent="0.4">
      <c r="A6799">
        <v>106798</v>
      </c>
      <c r="B6799" s="5">
        <v>45797.423611111109</v>
      </c>
      <c r="C6799" s="3" t="str">
        <f>TEXT(Sales_Data[[#This Row],[OrderDate]],"mmmm")</f>
        <v>May</v>
      </c>
      <c r="D6799" s="3" t="str">
        <f t="shared" si="212"/>
        <v>2025</v>
      </c>
      <c r="E6799" t="s">
        <v>48</v>
      </c>
      <c r="F6799" t="s">
        <v>28</v>
      </c>
      <c r="G6799" t="s">
        <v>15</v>
      </c>
      <c r="H6799" t="s">
        <v>32</v>
      </c>
      <c r="I6799" t="s">
        <v>100</v>
      </c>
      <c r="J6799">
        <v>5</v>
      </c>
      <c r="K6799">
        <v>2500</v>
      </c>
      <c r="L6799" s="7">
        <f>Sales_Data[[#This Row],[OrderQuantity]] *Sales_Data[[#This Row],[UnitPrice]]</f>
        <v>12500</v>
      </c>
      <c r="M6799" s="7">
        <f>Sales_Data[[#This Row],[UnitPrice]]-Sales_Data[[#This Row],[UnitCost]]</f>
        <v>1000</v>
      </c>
      <c r="N6799" s="7">
        <f>Sales_Data[[#This Row],[Gross Revenue]]-Sales_Data[[#This Row],[Discount Amount ]]</f>
        <v>11500</v>
      </c>
      <c r="O6799" s="7">
        <f>Sales_Data[[#This Row],[OrderQuantity]] *Sales_Data[[#This Row],[UnitCost]]</f>
        <v>7500</v>
      </c>
      <c r="P6799" s="7">
        <f>Sales_Data[[#This Row],[ItemCost]] +Sales_Data[[#This Row],[ShippingCost]]</f>
        <v>8336.9</v>
      </c>
      <c r="Q6799" s="7">
        <f>Sales_Data[[#This Row],[Gross Revenue]]-Sales_Data[[#This Row],[TotalFinancialCost]]</f>
        <v>4163.1000000000004</v>
      </c>
      <c r="R6799" s="7">
        <f>Sales_Data[[#This Row],[Actul Bill Amount]]-Sales_Data[[#This Row],[ShippingCost]]</f>
        <v>10663.1</v>
      </c>
      <c r="S6799">
        <v>481</v>
      </c>
      <c r="T6799">
        <v>836.9</v>
      </c>
      <c r="U6799" t="s">
        <v>54</v>
      </c>
      <c r="V6799">
        <v>1500</v>
      </c>
      <c r="W6799" t="s">
        <v>33</v>
      </c>
      <c r="X6799" t="str">
        <f t="shared" si="213"/>
        <v>Delhi</v>
      </c>
    </row>
    <row r="6800" spans="1:24" x14ac:dyDescent="0.4">
      <c r="A6800">
        <v>106799</v>
      </c>
      <c r="B6800" s="5">
        <v>45983.63958333333</v>
      </c>
      <c r="C6800" s="3" t="str">
        <f>TEXT(Sales_Data[[#This Row],[OrderDate]],"mmmm")</f>
        <v>November</v>
      </c>
      <c r="D6800" s="3" t="str">
        <f t="shared" si="212"/>
        <v>2025</v>
      </c>
      <c r="E6800" t="s">
        <v>50</v>
      </c>
      <c r="F6800" t="s">
        <v>28</v>
      </c>
      <c r="G6800" t="s">
        <v>15</v>
      </c>
      <c r="H6800" t="s">
        <v>16</v>
      </c>
      <c r="I6800" t="s">
        <v>100</v>
      </c>
      <c r="J6800">
        <v>77</v>
      </c>
      <c r="K6800">
        <v>450</v>
      </c>
      <c r="L6800" s="7">
        <f>Sales_Data[[#This Row],[OrderQuantity]] *Sales_Data[[#This Row],[UnitPrice]]</f>
        <v>34650</v>
      </c>
      <c r="M6800" s="7">
        <f>Sales_Data[[#This Row],[UnitPrice]]-Sales_Data[[#This Row],[UnitCost]]</f>
        <v>250</v>
      </c>
      <c r="N6800" s="7">
        <f>Sales_Data[[#This Row],[Gross Revenue]]-Sales_Data[[#This Row],[Discount Amount ]]</f>
        <v>34400</v>
      </c>
      <c r="O6800" s="7">
        <f>Sales_Data[[#This Row],[OrderQuantity]] *Sales_Data[[#This Row],[UnitCost]]</f>
        <v>15400</v>
      </c>
      <c r="P6800" s="7">
        <f>Sales_Data[[#This Row],[ItemCost]] +Sales_Data[[#This Row],[ShippingCost]]</f>
        <v>15872.85</v>
      </c>
      <c r="Q6800" s="7">
        <f>Sales_Data[[#This Row],[Gross Revenue]]-Sales_Data[[#This Row],[TotalFinancialCost]]</f>
        <v>18777.150000000001</v>
      </c>
      <c r="R6800" s="7">
        <f>Sales_Data[[#This Row],[Actul Bill Amount]]-Sales_Data[[#This Row],[ShippingCost]]</f>
        <v>33927.15</v>
      </c>
      <c r="S6800">
        <v>1059</v>
      </c>
      <c r="T6800">
        <v>472.85</v>
      </c>
      <c r="U6800" t="s">
        <v>30</v>
      </c>
      <c r="V6800">
        <v>200</v>
      </c>
      <c r="W6800" t="s">
        <v>18</v>
      </c>
      <c r="X6800" t="str">
        <f t="shared" si="213"/>
        <v>Bengaluru</v>
      </c>
    </row>
    <row r="6801" spans="1:24" x14ac:dyDescent="0.4">
      <c r="A6801">
        <v>106800</v>
      </c>
      <c r="B6801" s="5">
        <v>45807.45</v>
      </c>
      <c r="C6801" s="3" t="str">
        <f>TEXT(Sales_Data[[#This Row],[OrderDate]],"mmmm")</f>
        <v>May</v>
      </c>
      <c r="D6801" s="3" t="str">
        <f t="shared" si="212"/>
        <v>2025</v>
      </c>
      <c r="E6801" t="s">
        <v>48</v>
      </c>
      <c r="F6801" t="s">
        <v>35</v>
      </c>
      <c r="G6801" t="s">
        <v>29</v>
      </c>
      <c r="H6801" t="s">
        <v>37</v>
      </c>
      <c r="I6801" t="s">
        <v>100</v>
      </c>
      <c r="J6801">
        <v>63</v>
      </c>
      <c r="K6801">
        <v>12000</v>
      </c>
      <c r="L6801" s="7">
        <f>Sales_Data[[#This Row],[OrderQuantity]] *Sales_Data[[#This Row],[UnitPrice]]</f>
        <v>756000</v>
      </c>
      <c r="M6801" s="7">
        <f>Sales_Data[[#This Row],[UnitPrice]]-Sales_Data[[#This Row],[UnitCost]]</f>
        <v>4000</v>
      </c>
      <c r="N6801" s="7">
        <f>Sales_Data[[#This Row],[Gross Revenue]]-Sales_Data[[#This Row],[Discount Amount ]]</f>
        <v>752000</v>
      </c>
      <c r="O6801" s="7">
        <f>Sales_Data[[#This Row],[OrderQuantity]] *Sales_Data[[#This Row],[UnitCost]]</f>
        <v>504000</v>
      </c>
      <c r="P6801" s="7">
        <f>Sales_Data[[#This Row],[ItemCost]] +Sales_Data[[#This Row],[ShippingCost]]</f>
        <v>504348.74</v>
      </c>
      <c r="Q6801" s="7">
        <f>Sales_Data[[#This Row],[Gross Revenue]]-Sales_Data[[#This Row],[TotalFinancialCost]]</f>
        <v>251651.26</v>
      </c>
      <c r="R6801" s="7">
        <f>Sales_Data[[#This Row],[Actul Bill Amount]]-Sales_Data[[#This Row],[ShippingCost]]</f>
        <v>751651.26</v>
      </c>
      <c r="S6801">
        <v>756</v>
      </c>
      <c r="T6801">
        <v>348.74</v>
      </c>
      <c r="U6801" t="s">
        <v>36</v>
      </c>
      <c r="V6801">
        <v>8000</v>
      </c>
      <c r="W6801" t="s">
        <v>38</v>
      </c>
      <c r="X6801" t="str">
        <f t="shared" si="213"/>
        <v>Kolkata</v>
      </c>
    </row>
    <row r="6802" spans="1:24" x14ac:dyDescent="0.4">
      <c r="A6802">
        <v>106801</v>
      </c>
      <c r="B6802" s="5">
        <v>45945.395833333336</v>
      </c>
      <c r="C6802" s="3" t="str">
        <f>TEXT(Sales_Data[[#This Row],[OrderDate]],"mmmm")</f>
        <v>October</v>
      </c>
      <c r="D6802" s="3" t="str">
        <f t="shared" si="212"/>
        <v>2025</v>
      </c>
      <c r="E6802" t="s">
        <v>13</v>
      </c>
      <c r="F6802" t="s">
        <v>28</v>
      </c>
      <c r="G6802" t="s">
        <v>29</v>
      </c>
      <c r="H6802" t="s">
        <v>25</v>
      </c>
      <c r="I6802" t="s">
        <v>100</v>
      </c>
      <c r="J6802">
        <v>66</v>
      </c>
      <c r="K6802">
        <v>450</v>
      </c>
      <c r="L6802" s="7">
        <f>Sales_Data[[#This Row],[OrderQuantity]] *Sales_Data[[#This Row],[UnitPrice]]</f>
        <v>29700</v>
      </c>
      <c r="M6802" s="7">
        <f>Sales_Data[[#This Row],[UnitPrice]]-Sales_Data[[#This Row],[UnitCost]]</f>
        <v>250</v>
      </c>
      <c r="N6802" s="7">
        <f>Sales_Data[[#This Row],[Gross Revenue]]-Sales_Data[[#This Row],[Discount Amount ]]</f>
        <v>29450</v>
      </c>
      <c r="O6802" s="7">
        <f>Sales_Data[[#This Row],[OrderQuantity]] *Sales_Data[[#This Row],[UnitCost]]</f>
        <v>13200</v>
      </c>
      <c r="P6802" s="7">
        <f>Sales_Data[[#This Row],[ItemCost]] +Sales_Data[[#This Row],[ShippingCost]]</f>
        <v>13410.12</v>
      </c>
      <c r="Q6802" s="7">
        <f>Sales_Data[[#This Row],[Gross Revenue]]-Sales_Data[[#This Row],[TotalFinancialCost]]</f>
        <v>16289.88</v>
      </c>
      <c r="R6802" s="7">
        <f>Sales_Data[[#This Row],[Actul Bill Amount]]-Sales_Data[[#This Row],[ShippingCost]]</f>
        <v>29239.88</v>
      </c>
      <c r="S6802">
        <v>844</v>
      </c>
      <c r="T6802">
        <v>210.12</v>
      </c>
      <c r="U6802" t="s">
        <v>30</v>
      </c>
      <c r="V6802">
        <v>200</v>
      </c>
      <c r="W6802" t="s">
        <v>27</v>
      </c>
      <c r="X6802" t="str">
        <f t="shared" si="213"/>
        <v>Mumbai</v>
      </c>
    </row>
    <row r="6803" spans="1:24" x14ac:dyDescent="0.4">
      <c r="A6803">
        <v>106802</v>
      </c>
      <c r="B6803" s="5">
        <v>46018.40347222222</v>
      </c>
      <c r="C6803" s="3" t="str">
        <f>TEXT(Sales_Data[[#This Row],[OrderDate]],"mmmm")</f>
        <v>December</v>
      </c>
      <c r="D6803" s="3" t="str">
        <f t="shared" si="212"/>
        <v>2025</v>
      </c>
      <c r="E6803" t="s">
        <v>19</v>
      </c>
      <c r="F6803" t="s">
        <v>28</v>
      </c>
      <c r="G6803" t="s">
        <v>15</v>
      </c>
      <c r="H6803" t="s">
        <v>16</v>
      </c>
      <c r="I6803" t="s">
        <v>100</v>
      </c>
      <c r="J6803">
        <v>91</v>
      </c>
      <c r="K6803">
        <v>450</v>
      </c>
      <c r="L6803" s="7">
        <f>Sales_Data[[#This Row],[OrderQuantity]] *Sales_Data[[#This Row],[UnitPrice]]</f>
        <v>40950</v>
      </c>
      <c r="M6803" s="7">
        <f>Sales_Data[[#This Row],[UnitPrice]]-Sales_Data[[#This Row],[UnitCost]]</f>
        <v>250</v>
      </c>
      <c r="N6803" s="7">
        <f>Sales_Data[[#This Row],[Gross Revenue]]-Sales_Data[[#This Row],[Discount Amount ]]</f>
        <v>40700</v>
      </c>
      <c r="O6803" s="7">
        <f>Sales_Data[[#This Row],[OrderQuantity]] *Sales_Data[[#This Row],[UnitCost]]</f>
        <v>18200</v>
      </c>
      <c r="P6803" s="7">
        <f>Sales_Data[[#This Row],[ItemCost]] +Sales_Data[[#This Row],[ShippingCost]]</f>
        <v>18734.03</v>
      </c>
      <c r="Q6803" s="7">
        <f>Sales_Data[[#This Row],[Gross Revenue]]-Sales_Data[[#This Row],[TotalFinancialCost]]</f>
        <v>22215.97</v>
      </c>
      <c r="R6803" s="7">
        <f>Sales_Data[[#This Row],[Actul Bill Amount]]-Sales_Data[[#This Row],[ShippingCost]]</f>
        <v>40165.97</v>
      </c>
      <c r="S6803">
        <v>452</v>
      </c>
      <c r="T6803">
        <v>534.03</v>
      </c>
      <c r="U6803" t="s">
        <v>30</v>
      </c>
      <c r="V6803">
        <v>200</v>
      </c>
      <c r="W6803" t="s">
        <v>18</v>
      </c>
      <c r="X6803" t="str">
        <f t="shared" si="213"/>
        <v>Bengaluru</v>
      </c>
    </row>
    <row r="6804" spans="1:24" x14ac:dyDescent="0.4">
      <c r="A6804">
        <v>106803</v>
      </c>
      <c r="B6804" s="5">
        <v>45997.698611111111</v>
      </c>
      <c r="C6804" s="3" t="str">
        <f>TEXT(Sales_Data[[#This Row],[OrderDate]],"mmmm")</f>
        <v>December</v>
      </c>
      <c r="D6804" s="3" t="str">
        <f t="shared" si="212"/>
        <v>2025</v>
      </c>
      <c r="E6804" t="s">
        <v>42</v>
      </c>
      <c r="F6804" t="s">
        <v>55</v>
      </c>
      <c r="G6804" t="s">
        <v>31</v>
      </c>
      <c r="H6804" t="s">
        <v>25</v>
      </c>
      <c r="I6804" t="s">
        <v>100</v>
      </c>
      <c r="J6804">
        <v>17</v>
      </c>
      <c r="K6804">
        <v>850</v>
      </c>
      <c r="L6804" s="7">
        <f>Sales_Data[[#This Row],[OrderQuantity]] *Sales_Data[[#This Row],[UnitPrice]]</f>
        <v>14450</v>
      </c>
      <c r="M6804" s="7">
        <f>Sales_Data[[#This Row],[UnitPrice]]-Sales_Data[[#This Row],[UnitCost]]</f>
        <v>300</v>
      </c>
      <c r="N6804" s="7">
        <f>Sales_Data[[#This Row],[Gross Revenue]]-Sales_Data[[#This Row],[Discount Amount ]]</f>
        <v>14150</v>
      </c>
      <c r="O6804" s="7">
        <f>Sales_Data[[#This Row],[OrderQuantity]] *Sales_Data[[#This Row],[UnitCost]]</f>
        <v>9350</v>
      </c>
      <c r="P6804" s="7">
        <f>Sales_Data[[#This Row],[ItemCost]] +Sales_Data[[#This Row],[ShippingCost]]</f>
        <v>10844.41</v>
      </c>
      <c r="Q6804" s="7">
        <f>Sales_Data[[#This Row],[Gross Revenue]]-Sales_Data[[#This Row],[TotalFinancialCost]]</f>
        <v>3605.59</v>
      </c>
      <c r="R6804" s="7">
        <f>Sales_Data[[#This Row],[Actul Bill Amount]]-Sales_Data[[#This Row],[ShippingCost]]</f>
        <v>12655.59</v>
      </c>
      <c r="S6804">
        <v>1022</v>
      </c>
      <c r="T6804">
        <v>1494.41</v>
      </c>
      <c r="U6804" t="s">
        <v>56</v>
      </c>
      <c r="V6804">
        <v>550</v>
      </c>
      <c r="W6804" t="s">
        <v>27</v>
      </c>
      <c r="X6804" t="str">
        <f t="shared" si="213"/>
        <v>Mumbai</v>
      </c>
    </row>
    <row r="6805" spans="1:24" x14ac:dyDescent="0.4">
      <c r="A6805">
        <v>106804</v>
      </c>
      <c r="B6805" s="5">
        <v>45786.457638888889</v>
      </c>
      <c r="C6805" s="3" t="str">
        <f>TEXT(Sales_Data[[#This Row],[OrderDate]],"mmmm")</f>
        <v>May</v>
      </c>
      <c r="D6805" s="3" t="str">
        <f t="shared" si="212"/>
        <v>2025</v>
      </c>
      <c r="E6805" t="s">
        <v>34</v>
      </c>
      <c r="F6805" t="s">
        <v>28</v>
      </c>
      <c r="G6805" t="s">
        <v>15</v>
      </c>
      <c r="H6805" t="s">
        <v>37</v>
      </c>
      <c r="I6805" t="s">
        <v>100</v>
      </c>
      <c r="J6805">
        <v>76</v>
      </c>
      <c r="K6805">
        <v>2500</v>
      </c>
      <c r="L6805" s="7">
        <f>Sales_Data[[#This Row],[OrderQuantity]] *Sales_Data[[#This Row],[UnitPrice]]</f>
        <v>190000</v>
      </c>
      <c r="M6805" s="7">
        <f>Sales_Data[[#This Row],[UnitPrice]]-Sales_Data[[#This Row],[UnitCost]]</f>
        <v>1000</v>
      </c>
      <c r="N6805" s="7">
        <f>Sales_Data[[#This Row],[Gross Revenue]]-Sales_Data[[#This Row],[Discount Amount ]]</f>
        <v>189000</v>
      </c>
      <c r="O6805" s="7">
        <f>Sales_Data[[#This Row],[OrderQuantity]] *Sales_Data[[#This Row],[UnitCost]]</f>
        <v>114000</v>
      </c>
      <c r="P6805" s="7">
        <f>Sales_Data[[#This Row],[ItemCost]] +Sales_Data[[#This Row],[ShippingCost]]</f>
        <v>114693.58</v>
      </c>
      <c r="Q6805" s="7">
        <f>Sales_Data[[#This Row],[Gross Revenue]]-Sales_Data[[#This Row],[TotalFinancialCost]]</f>
        <v>75306.42</v>
      </c>
      <c r="R6805" s="7">
        <f>Sales_Data[[#This Row],[Actul Bill Amount]]-Sales_Data[[#This Row],[ShippingCost]]</f>
        <v>188306.42</v>
      </c>
      <c r="S6805">
        <v>1059</v>
      </c>
      <c r="T6805">
        <v>693.58</v>
      </c>
      <c r="U6805" t="s">
        <v>54</v>
      </c>
      <c r="V6805">
        <v>1500</v>
      </c>
      <c r="W6805" t="s">
        <v>38</v>
      </c>
      <c r="X6805" t="str">
        <f t="shared" si="213"/>
        <v>Kolkata</v>
      </c>
    </row>
    <row r="6806" spans="1:24" x14ac:dyDescent="0.4">
      <c r="A6806">
        <v>106805</v>
      </c>
      <c r="B6806" s="5">
        <v>45896.896527777775</v>
      </c>
      <c r="C6806" s="3" t="str">
        <f>TEXT(Sales_Data[[#This Row],[OrderDate]],"mmmm")</f>
        <v>August</v>
      </c>
      <c r="D6806" s="3" t="str">
        <f t="shared" si="212"/>
        <v>2025</v>
      </c>
      <c r="E6806" t="s">
        <v>19</v>
      </c>
      <c r="F6806" t="s">
        <v>28</v>
      </c>
      <c r="G6806" t="s">
        <v>15</v>
      </c>
      <c r="H6806" t="s">
        <v>32</v>
      </c>
      <c r="I6806" t="s">
        <v>100</v>
      </c>
      <c r="J6806">
        <v>51</v>
      </c>
      <c r="K6806">
        <v>450</v>
      </c>
      <c r="L6806" s="7">
        <f>Sales_Data[[#This Row],[OrderQuantity]] *Sales_Data[[#This Row],[UnitPrice]]</f>
        <v>22950</v>
      </c>
      <c r="M6806" s="7">
        <f>Sales_Data[[#This Row],[UnitPrice]]-Sales_Data[[#This Row],[UnitCost]]</f>
        <v>250</v>
      </c>
      <c r="N6806" s="7">
        <f>Sales_Data[[#This Row],[Gross Revenue]]-Sales_Data[[#This Row],[Discount Amount ]]</f>
        <v>22700</v>
      </c>
      <c r="O6806" s="7">
        <f>Sales_Data[[#This Row],[OrderQuantity]] *Sales_Data[[#This Row],[UnitCost]]</f>
        <v>10200</v>
      </c>
      <c r="P6806" s="7">
        <f>Sales_Data[[#This Row],[ItemCost]] +Sales_Data[[#This Row],[ShippingCost]]</f>
        <v>10950.84</v>
      </c>
      <c r="Q6806" s="7">
        <f>Sales_Data[[#This Row],[Gross Revenue]]-Sales_Data[[#This Row],[TotalFinancialCost]]</f>
        <v>11999.16</v>
      </c>
      <c r="R6806" s="7">
        <f>Sales_Data[[#This Row],[Actul Bill Amount]]-Sales_Data[[#This Row],[ShippingCost]]</f>
        <v>21949.16</v>
      </c>
      <c r="S6806">
        <v>382</v>
      </c>
      <c r="T6806">
        <v>750.84</v>
      </c>
      <c r="U6806" t="s">
        <v>30</v>
      </c>
      <c r="V6806">
        <v>200</v>
      </c>
      <c r="W6806" t="s">
        <v>33</v>
      </c>
      <c r="X6806" t="str">
        <f t="shared" si="213"/>
        <v>Delhi</v>
      </c>
    </row>
    <row r="6807" spans="1:24" x14ac:dyDescent="0.4">
      <c r="A6807">
        <v>106806</v>
      </c>
      <c r="B6807" s="5">
        <v>45715.567361111112</v>
      </c>
      <c r="C6807" s="3" t="str">
        <f>TEXT(Sales_Data[[#This Row],[OrderDate]],"mmmm")</f>
        <v>February</v>
      </c>
      <c r="D6807" s="3" t="str">
        <f t="shared" si="212"/>
        <v>2025</v>
      </c>
      <c r="E6807" t="s">
        <v>39</v>
      </c>
      <c r="F6807" t="s">
        <v>43</v>
      </c>
      <c r="G6807" t="s">
        <v>15</v>
      </c>
      <c r="H6807" t="s">
        <v>16</v>
      </c>
      <c r="I6807" t="s">
        <v>100</v>
      </c>
      <c r="J6807">
        <v>28</v>
      </c>
      <c r="K6807">
        <v>1800</v>
      </c>
      <c r="L6807" s="7">
        <f>Sales_Data[[#This Row],[OrderQuantity]] *Sales_Data[[#This Row],[UnitPrice]]</f>
        <v>50400</v>
      </c>
      <c r="M6807" s="7">
        <f>Sales_Data[[#This Row],[UnitPrice]]-Sales_Data[[#This Row],[UnitCost]]</f>
        <v>900</v>
      </c>
      <c r="N6807" s="7">
        <f>Sales_Data[[#This Row],[Gross Revenue]]-Sales_Data[[#This Row],[Discount Amount ]]</f>
        <v>49500</v>
      </c>
      <c r="O6807" s="7">
        <f>Sales_Data[[#This Row],[OrderQuantity]] *Sales_Data[[#This Row],[UnitCost]]</f>
        <v>25200</v>
      </c>
      <c r="P6807" s="7">
        <f>Sales_Data[[#This Row],[ItemCost]] +Sales_Data[[#This Row],[ShippingCost]]</f>
        <v>25950.36</v>
      </c>
      <c r="Q6807" s="7">
        <f>Sales_Data[[#This Row],[Gross Revenue]]-Sales_Data[[#This Row],[TotalFinancialCost]]</f>
        <v>24449.64</v>
      </c>
      <c r="R6807" s="7">
        <f>Sales_Data[[#This Row],[Actul Bill Amount]]-Sales_Data[[#This Row],[ShippingCost]]</f>
        <v>48749.64</v>
      </c>
      <c r="S6807">
        <v>886</v>
      </c>
      <c r="T6807">
        <v>750.36</v>
      </c>
      <c r="U6807" t="s">
        <v>51</v>
      </c>
      <c r="V6807">
        <v>900</v>
      </c>
      <c r="W6807" t="s">
        <v>18</v>
      </c>
      <c r="X6807" t="str">
        <f t="shared" si="213"/>
        <v>Bengaluru</v>
      </c>
    </row>
    <row r="6808" spans="1:24" x14ac:dyDescent="0.4">
      <c r="A6808">
        <v>106807</v>
      </c>
      <c r="B6808" s="5">
        <v>45855.356249999997</v>
      </c>
      <c r="C6808" s="3" t="str">
        <f>TEXT(Sales_Data[[#This Row],[OrderDate]],"mmmm")</f>
        <v>July</v>
      </c>
      <c r="D6808" s="3" t="str">
        <f t="shared" si="212"/>
        <v>2025</v>
      </c>
      <c r="E6808" t="s">
        <v>19</v>
      </c>
      <c r="F6808" t="s">
        <v>14</v>
      </c>
      <c r="G6808" t="s">
        <v>15</v>
      </c>
      <c r="H6808" t="s">
        <v>20</v>
      </c>
      <c r="I6808" t="s">
        <v>100</v>
      </c>
      <c r="J6808">
        <v>14</v>
      </c>
      <c r="K6808">
        <v>3200</v>
      </c>
      <c r="L6808" s="7">
        <f>Sales_Data[[#This Row],[OrderQuantity]] *Sales_Data[[#This Row],[UnitPrice]]</f>
        <v>44800</v>
      </c>
      <c r="M6808" s="7">
        <f>Sales_Data[[#This Row],[UnitPrice]]-Sales_Data[[#This Row],[UnitCost]]</f>
        <v>1200</v>
      </c>
      <c r="N6808" s="7">
        <f>Sales_Data[[#This Row],[Gross Revenue]]-Sales_Data[[#This Row],[Discount Amount ]]</f>
        <v>43600</v>
      </c>
      <c r="O6808" s="7">
        <f>Sales_Data[[#This Row],[OrderQuantity]] *Sales_Data[[#This Row],[UnitCost]]</f>
        <v>28000</v>
      </c>
      <c r="P6808" s="7">
        <f>Sales_Data[[#This Row],[ItemCost]] +Sales_Data[[#This Row],[ShippingCost]]</f>
        <v>28437.19</v>
      </c>
      <c r="Q6808" s="7">
        <f>Sales_Data[[#This Row],[Gross Revenue]]-Sales_Data[[#This Row],[TotalFinancialCost]]</f>
        <v>16362.810000000001</v>
      </c>
      <c r="R6808" s="7">
        <f>Sales_Data[[#This Row],[Actul Bill Amount]]-Sales_Data[[#This Row],[ShippingCost]]</f>
        <v>43162.81</v>
      </c>
      <c r="S6808">
        <v>723</v>
      </c>
      <c r="T6808">
        <v>437.19</v>
      </c>
      <c r="U6808" t="s">
        <v>17</v>
      </c>
      <c r="V6808">
        <v>2000</v>
      </c>
      <c r="W6808" t="s">
        <v>22</v>
      </c>
      <c r="X6808" t="str">
        <f t="shared" si="213"/>
        <v>Nagpur</v>
      </c>
    </row>
    <row r="6809" spans="1:24" x14ac:dyDescent="0.4">
      <c r="A6809">
        <v>106808</v>
      </c>
      <c r="B6809" s="5">
        <v>45868.631944444445</v>
      </c>
      <c r="C6809" s="3" t="str">
        <f>TEXT(Sales_Data[[#This Row],[OrderDate]],"mmmm")</f>
        <v>July</v>
      </c>
      <c r="D6809" s="3" t="str">
        <f t="shared" si="212"/>
        <v>2025</v>
      </c>
      <c r="E6809" t="s">
        <v>50</v>
      </c>
      <c r="F6809" t="s">
        <v>14</v>
      </c>
      <c r="G6809" t="s">
        <v>29</v>
      </c>
      <c r="H6809" t="s">
        <v>32</v>
      </c>
      <c r="I6809" t="s">
        <v>100</v>
      </c>
      <c r="J6809">
        <v>40</v>
      </c>
      <c r="K6809">
        <v>3200</v>
      </c>
      <c r="L6809" s="7">
        <f>Sales_Data[[#This Row],[OrderQuantity]] *Sales_Data[[#This Row],[UnitPrice]]</f>
        <v>128000</v>
      </c>
      <c r="M6809" s="7">
        <f>Sales_Data[[#This Row],[UnitPrice]]-Sales_Data[[#This Row],[UnitCost]]</f>
        <v>1200</v>
      </c>
      <c r="N6809" s="7">
        <f>Sales_Data[[#This Row],[Gross Revenue]]-Sales_Data[[#This Row],[Discount Amount ]]</f>
        <v>126800</v>
      </c>
      <c r="O6809" s="7">
        <f>Sales_Data[[#This Row],[OrderQuantity]] *Sales_Data[[#This Row],[UnitCost]]</f>
        <v>80000</v>
      </c>
      <c r="P6809" s="7">
        <f>Sales_Data[[#This Row],[ItemCost]] +Sales_Data[[#This Row],[ShippingCost]]</f>
        <v>80785.100000000006</v>
      </c>
      <c r="Q6809" s="7">
        <f>Sales_Data[[#This Row],[Gross Revenue]]-Sales_Data[[#This Row],[TotalFinancialCost]]</f>
        <v>47214.899999999994</v>
      </c>
      <c r="R6809" s="7">
        <f>Sales_Data[[#This Row],[Actul Bill Amount]]-Sales_Data[[#This Row],[ShippingCost]]</f>
        <v>126014.9</v>
      </c>
      <c r="S6809">
        <v>397</v>
      </c>
      <c r="T6809">
        <v>785.1</v>
      </c>
      <c r="U6809" t="s">
        <v>17</v>
      </c>
      <c r="V6809">
        <v>2000</v>
      </c>
      <c r="W6809" t="s">
        <v>33</v>
      </c>
      <c r="X6809" t="str">
        <f t="shared" si="213"/>
        <v>Delhi</v>
      </c>
    </row>
    <row r="6810" spans="1:24" x14ac:dyDescent="0.4">
      <c r="A6810">
        <v>106809</v>
      </c>
      <c r="B6810" s="5">
        <v>45702.219444444447</v>
      </c>
      <c r="C6810" s="3" t="str">
        <f>TEXT(Sales_Data[[#This Row],[OrderDate]],"mmmm")</f>
        <v>February</v>
      </c>
      <c r="D6810" s="3" t="str">
        <f t="shared" si="212"/>
        <v>2025</v>
      </c>
      <c r="E6810" t="s">
        <v>13</v>
      </c>
      <c r="F6810" t="s">
        <v>28</v>
      </c>
      <c r="G6810" t="s">
        <v>15</v>
      </c>
      <c r="H6810" t="s">
        <v>25</v>
      </c>
      <c r="I6810" t="s">
        <v>100</v>
      </c>
      <c r="J6810">
        <v>27</v>
      </c>
      <c r="K6810">
        <v>450</v>
      </c>
      <c r="L6810" s="7">
        <f>Sales_Data[[#This Row],[OrderQuantity]] *Sales_Data[[#This Row],[UnitPrice]]</f>
        <v>12150</v>
      </c>
      <c r="M6810" s="7">
        <f>Sales_Data[[#This Row],[UnitPrice]]-Sales_Data[[#This Row],[UnitCost]]</f>
        <v>250</v>
      </c>
      <c r="N6810" s="7">
        <f>Sales_Data[[#This Row],[Gross Revenue]]-Sales_Data[[#This Row],[Discount Amount ]]</f>
        <v>11900</v>
      </c>
      <c r="O6810" s="7">
        <f>Sales_Data[[#This Row],[OrderQuantity]] *Sales_Data[[#This Row],[UnitCost]]</f>
        <v>5400</v>
      </c>
      <c r="P6810" s="7">
        <f>Sales_Data[[#This Row],[ItemCost]] +Sales_Data[[#This Row],[ShippingCost]]</f>
        <v>6463.7</v>
      </c>
      <c r="Q6810" s="7">
        <f>Sales_Data[[#This Row],[Gross Revenue]]-Sales_Data[[#This Row],[TotalFinancialCost]]</f>
        <v>5686.3</v>
      </c>
      <c r="R6810" s="7">
        <f>Sales_Data[[#This Row],[Actul Bill Amount]]-Sales_Data[[#This Row],[ShippingCost]]</f>
        <v>10836.3</v>
      </c>
      <c r="S6810">
        <v>996</v>
      </c>
      <c r="T6810">
        <v>1063.7</v>
      </c>
      <c r="U6810" t="s">
        <v>30</v>
      </c>
      <c r="V6810">
        <v>200</v>
      </c>
      <c r="W6810" t="s">
        <v>27</v>
      </c>
      <c r="X6810" t="str">
        <f t="shared" si="213"/>
        <v>Mumbai</v>
      </c>
    </row>
    <row r="6811" spans="1:24" x14ac:dyDescent="0.4">
      <c r="A6811">
        <v>106810</v>
      </c>
      <c r="B6811" s="5">
        <v>45754.691666666666</v>
      </c>
      <c r="C6811" s="3" t="str">
        <f>TEXT(Sales_Data[[#This Row],[OrderDate]],"mmmm")</f>
        <v>April</v>
      </c>
      <c r="D6811" s="3" t="str">
        <f t="shared" si="212"/>
        <v>2025</v>
      </c>
      <c r="E6811" t="s">
        <v>42</v>
      </c>
      <c r="F6811" t="s">
        <v>35</v>
      </c>
      <c r="G6811" t="s">
        <v>15</v>
      </c>
      <c r="H6811" t="s">
        <v>20</v>
      </c>
      <c r="I6811" t="s">
        <v>100</v>
      </c>
      <c r="J6811">
        <v>38</v>
      </c>
      <c r="K6811">
        <v>8500</v>
      </c>
      <c r="L6811" s="7">
        <f>Sales_Data[[#This Row],[OrderQuantity]] *Sales_Data[[#This Row],[UnitPrice]]</f>
        <v>323000</v>
      </c>
      <c r="M6811" s="7">
        <f>Sales_Data[[#This Row],[UnitPrice]]-Sales_Data[[#This Row],[UnitCost]]</f>
        <v>3000</v>
      </c>
      <c r="N6811" s="7">
        <f>Sales_Data[[#This Row],[Gross Revenue]]-Sales_Data[[#This Row],[Discount Amount ]]</f>
        <v>320000</v>
      </c>
      <c r="O6811" s="7">
        <f>Sales_Data[[#This Row],[OrderQuantity]] *Sales_Data[[#This Row],[UnitCost]]</f>
        <v>209000</v>
      </c>
      <c r="P6811" s="7">
        <f>Sales_Data[[#This Row],[ItemCost]] +Sales_Data[[#This Row],[ShippingCost]]</f>
        <v>210589.89</v>
      </c>
      <c r="Q6811" s="7">
        <f>Sales_Data[[#This Row],[Gross Revenue]]-Sales_Data[[#This Row],[TotalFinancialCost]]</f>
        <v>112410.10999999999</v>
      </c>
      <c r="R6811" s="7">
        <f>Sales_Data[[#This Row],[Actul Bill Amount]]-Sales_Data[[#This Row],[ShippingCost]]</f>
        <v>318410.11</v>
      </c>
      <c r="S6811">
        <v>1131</v>
      </c>
      <c r="T6811">
        <v>1589.89</v>
      </c>
      <c r="U6811" t="s">
        <v>49</v>
      </c>
      <c r="V6811">
        <v>5500</v>
      </c>
      <c r="W6811" t="s">
        <v>22</v>
      </c>
      <c r="X6811" t="str">
        <f t="shared" si="213"/>
        <v>Nagpur</v>
      </c>
    </row>
    <row r="6812" spans="1:24" x14ac:dyDescent="0.4">
      <c r="A6812">
        <v>106811</v>
      </c>
      <c r="B6812" s="5">
        <v>45936.915972222225</v>
      </c>
      <c r="C6812" s="3" t="str">
        <f>TEXT(Sales_Data[[#This Row],[OrderDate]],"mmmm")</f>
        <v>October</v>
      </c>
      <c r="D6812" s="3" t="str">
        <f t="shared" si="212"/>
        <v>2025</v>
      </c>
      <c r="E6812" t="s">
        <v>42</v>
      </c>
      <c r="F6812" t="s">
        <v>35</v>
      </c>
      <c r="G6812" t="s">
        <v>15</v>
      </c>
      <c r="H6812" t="s">
        <v>20</v>
      </c>
      <c r="I6812" t="s">
        <v>100</v>
      </c>
      <c r="J6812">
        <v>43</v>
      </c>
      <c r="K6812">
        <v>12000</v>
      </c>
      <c r="L6812" s="7">
        <f>Sales_Data[[#This Row],[OrderQuantity]] *Sales_Data[[#This Row],[UnitPrice]]</f>
        <v>516000</v>
      </c>
      <c r="M6812" s="7">
        <f>Sales_Data[[#This Row],[UnitPrice]]-Sales_Data[[#This Row],[UnitCost]]</f>
        <v>4000</v>
      </c>
      <c r="N6812" s="7">
        <f>Sales_Data[[#This Row],[Gross Revenue]]-Sales_Data[[#This Row],[Discount Amount ]]</f>
        <v>512000</v>
      </c>
      <c r="O6812" s="7">
        <f>Sales_Data[[#This Row],[OrderQuantity]] *Sales_Data[[#This Row],[UnitCost]]</f>
        <v>344000</v>
      </c>
      <c r="P6812" s="7">
        <f>Sales_Data[[#This Row],[ItemCost]] +Sales_Data[[#This Row],[ShippingCost]]</f>
        <v>344882.78</v>
      </c>
      <c r="Q6812" s="7">
        <f>Sales_Data[[#This Row],[Gross Revenue]]-Sales_Data[[#This Row],[TotalFinancialCost]]</f>
        <v>171117.21999999997</v>
      </c>
      <c r="R6812" s="7">
        <f>Sales_Data[[#This Row],[Actul Bill Amount]]-Sales_Data[[#This Row],[ShippingCost]]</f>
        <v>511117.22</v>
      </c>
      <c r="S6812">
        <v>740</v>
      </c>
      <c r="T6812">
        <v>882.78</v>
      </c>
      <c r="U6812" t="s">
        <v>36</v>
      </c>
      <c r="V6812">
        <v>8000</v>
      </c>
      <c r="W6812" t="s">
        <v>22</v>
      </c>
      <c r="X6812" t="str">
        <f t="shared" si="213"/>
        <v>Nagpur</v>
      </c>
    </row>
    <row r="6813" spans="1:24" x14ac:dyDescent="0.4">
      <c r="A6813">
        <v>106812</v>
      </c>
      <c r="B6813" s="5">
        <v>45680.888194444444</v>
      </c>
      <c r="C6813" s="3" t="str">
        <f>TEXT(Sales_Data[[#This Row],[OrderDate]],"mmmm")</f>
        <v>January</v>
      </c>
      <c r="D6813" s="3" t="str">
        <f t="shared" si="212"/>
        <v>2025</v>
      </c>
      <c r="E6813" t="s">
        <v>50</v>
      </c>
      <c r="F6813" t="s">
        <v>40</v>
      </c>
      <c r="G6813" t="s">
        <v>29</v>
      </c>
      <c r="H6813" t="s">
        <v>16</v>
      </c>
      <c r="I6813" t="s">
        <v>100</v>
      </c>
      <c r="J6813">
        <v>47</v>
      </c>
      <c r="K6813">
        <v>1500</v>
      </c>
      <c r="L6813" s="7">
        <f>Sales_Data[[#This Row],[OrderQuantity]] *Sales_Data[[#This Row],[UnitPrice]]</f>
        <v>70500</v>
      </c>
      <c r="M6813" s="7">
        <f>Sales_Data[[#This Row],[UnitPrice]]-Sales_Data[[#This Row],[UnitCost]]</f>
        <v>700</v>
      </c>
      <c r="N6813" s="7">
        <f>Sales_Data[[#This Row],[Gross Revenue]]-Sales_Data[[#This Row],[Discount Amount ]]</f>
        <v>69800</v>
      </c>
      <c r="O6813" s="7">
        <f>Sales_Data[[#This Row],[OrderQuantity]] *Sales_Data[[#This Row],[UnitCost]]</f>
        <v>37600</v>
      </c>
      <c r="P6813" s="7">
        <f>Sales_Data[[#This Row],[ItemCost]] +Sales_Data[[#This Row],[ShippingCost]]</f>
        <v>38774.54</v>
      </c>
      <c r="Q6813" s="7">
        <f>Sales_Data[[#This Row],[Gross Revenue]]-Sales_Data[[#This Row],[TotalFinancialCost]]</f>
        <v>31725.46</v>
      </c>
      <c r="R6813" s="7">
        <f>Sales_Data[[#This Row],[Actul Bill Amount]]-Sales_Data[[#This Row],[ShippingCost]]</f>
        <v>68625.460000000006</v>
      </c>
      <c r="S6813">
        <v>796</v>
      </c>
      <c r="T6813">
        <v>1174.54</v>
      </c>
      <c r="U6813" t="s">
        <v>52</v>
      </c>
      <c r="V6813">
        <v>800</v>
      </c>
      <c r="W6813" t="s">
        <v>18</v>
      </c>
      <c r="X6813" t="str">
        <f t="shared" si="213"/>
        <v>Bengaluru</v>
      </c>
    </row>
    <row r="6814" spans="1:24" x14ac:dyDescent="0.4">
      <c r="A6814">
        <v>106813</v>
      </c>
      <c r="B6814" s="5">
        <v>45992.115972222222</v>
      </c>
      <c r="C6814" s="3" t="str">
        <f>TEXT(Sales_Data[[#This Row],[OrderDate]],"mmmm")</f>
        <v>December</v>
      </c>
      <c r="D6814" s="3" t="str">
        <f t="shared" si="212"/>
        <v>2025</v>
      </c>
      <c r="E6814" t="s">
        <v>34</v>
      </c>
      <c r="F6814" t="s">
        <v>14</v>
      </c>
      <c r="G6814" t="s">
        <v>29</v>
      </c>
      <c r="H6814" t="s">
        <v>32</v>
      </c>
      <c r="I6814" t="s">
        <v>100</v>
      </c>
      <c r="J6814">
        <v>83</v>
      </c>
      <c r="K6814">
        <v>6500</v>
      </c>
      <c r="L6814" s="7">
        <f>Sales_Data[[#This Row],[OrderQuantity]] *Sales_Data[[#This Row],[UnitPrice]]</f>
        <v>539500</v>
      </c>
      <c r="M6814" s="7">
        <f>Sales_Data[[#This Row],[UnitPrice]]-Sales_Data[[#This Row],[UnitCost]]</f>
        <v>2300</v>
      </c>
      <c r="N6814" s="7">
        <f>Sales_Data[[#This Row],[Gross Revenue]]-Sales_Data[[#This Row],[Discount Amount ]]</f>
        <v>537200</v>
      </c>
      <c r="O6814" s="7">
        <f>Sales_Data[[#This Row],[OrderQuantity]] *Sales_Data[[#This Row],[UnitCost]]</f>
        <v>348600</v>
      </c>
      <c r="P6814" s="7">
        <f>Sales_Data[[#This Row],[ItemCost]] +Sales_Data[[#This Row],[ShippingCost]]</f>
        <v>349147</v>
      </c>
      <c r="Q6814" s="7">
        <f>Sales_Data[[#This Row],[Gross Revenue]]-Sales_Data[[#This Row],[TotalFinancialCost]]</f>
        <v>190353</v>
      </c>
      <c r="R6814" s="7">
        <f>Sales_Data[[#This Row],[Actul Bill Amount]]-Sales_Data[[#This Row],[ShippingCost]]</f>
        <v>536653</v>
      </c>
      <c r="S6814">
        <v>370</v>
      </c>
      <c r="T6814">
        <v>547</v>
      </c>
      <c r="U6814" t="s">
        <v>21</v>
      </c>
      <c r="V6814">
        <v>4200</v>
      </c>
      <c r="W6814" t="s">
        <v>33</v>
      </c>
      <c r="X6814" t="str">
        <f t="shared" si="213"/>
        <v>Delhi</v>
      </c>
    </row>
    <row r="6815" spans="1:24" x14ac:dyDescent="0.4">
      <c r="A6815">
        <v>106814</v>
      </c>
      <c r="B6815" s="5">
        <v>45701.06527777778</v>
      </c>
      <c r="C6815" s="3" t="str">
        <f>TEXT(Sales_Data[[#This Row],[OrderDate]],"mmmm")</f>
        <v>February</v>
      </c>
      <c r="D6815" s="3" t="str">
        <f t="shared" si="212"/>
        <v>2025</v>
      </c>
      <c r="E6815" t="s">
        <v>39</v>
      </c>
      <c r="F6815" t="s">
        <v>55</v>
      </c>
      <c r="G6815" t="s">
        <v>15</v>
      </c>
      <c r="H6815" t="s">
        <v>37</v>
      </c>
      <c r="I6815" t="s">
        <v>100</v>
      </c>
      <c r="J6815">
        <v>80</v>
      </c>
      <c r="K6815">
        <v>600</v>
      </c>
      <c r="L6815" s="7">
        <f>Sales_Data[[#This Row],[OrderQuantity]] *Sales_Data[[#This Row],[UnitPrice]]</f>
        <v>48000</v>
      </c>
      <c r="M6815" s="7">
        <f>Sales_Data[[#This Row],[UnitPrice]]-Sales_Data[[#This Row],[UnitCost]]</f>
        <v>250</v>
      </c>
      <c r="N6815" s="7">
        <f>Sales_Data[[#This Row],[Gross Revenue]]-Sales_Data[[#This Row],[Discount Amount ]]</f>
        <v>47750</v>
      </c>
      <c r="O6815" s="7">
        <f>Sales_Data[[#This Row],[OrderQuantity]] *Sales_Data[[#This Row],[UnitCost]]</f>
        <v>28000</v>
      </c>
      <c r="P6815" s="7">
        <f>Sales_Data[[#This Row],[ItemCost]] +Sales_Data[[#This Row],[ShippingCost]]</f>
        <v>28878.84</v>
      </c>
      <c r="Q6815" s="7">
        <f>Sales_Data[[#This Row],[Gross Revenue]]-Sales_Data[[#This Row],[TotalFinancialCost]]</f>
        <v>19121.16</v>
      </c>
      <c r="R6815" s="7">
        <f>Sales_Data[[#This Row],[Actul Bill Amount]]-Sales_Data[[#This Row],[ShippingCost]]</f>
        <v>46871.16</v>
      </c>
      <c r="S6815">
        <v>733</v>
      </c>
      <c r="T6815">
        <v>878.84</v>
      </c>
      <c r="U6815" t="s">
        <v>57</v>
      </c>
      <c r="V6815">
        <v>350</v>
      </c>
      <c r="W6815" t="s">
        <v>38</v>
      </c>
      <c r="X6815" t="str">
        <f t="shared" si="213"/>
        <v>Kolkata</v>
      </c>
    </row>
    <row r="6816" spans="1:24" x14ac:dyDescent="0.4">
      <c r="A6816">
        <v>106815</v>
      </c>
      <c r="B6816" s="5">
        <v>45684.446527777778</v>
      </c>
      <c r="C6816" s="3" t="str">
        <f>TEXT(Sales_Data[[#This Row],[OrderDate]],"mmmm")</f>
        <v>January</v>
      </c>
      <c r="D6816" s="3" t="str">
        <f t="shared" si="212"/>
        <v>2025</v>
      </c>
      <c r="E6816" t="s">
        <v>34</v>
      </c>
      <c r="F6816" t="s">
        <v>28</v>
      </c>
      <c r="G6816" t="s">
        <v>29</v>
      </c>
      <c r="H6816" t="s">
        <v>37</v>
      </c>
      <c r="I6816" t="s">
        <v>100</v>
      </c>
      <c r="J6816">
        <v>91</v>
      </c>
      <c r="K6816">
        <v>450</v>
      </c>
      <c r="L6816" s="7">
        <f>Sales_Data[[#This Row],[OrderQuantity]] *Sales_Data[[#This Row],[UnitPrice]]</f>
        <v>40950</v>
      </c>
      <c r="M6816" s="7">
        <f>Sales_Data[[#This Row],[UnitPrice]]-Sales_Data[[#This Row],[UnitCost]]</f>
        <v>250</v>
      </c>
      <c r="N6816" s="7">
        <f>Sales_Data[[#This Row],[Gross Revenue]]-Sales_Data[[#This Row],[Discount Amount ]]</f>
        <v>40700</v>
      </c>
      <c r="O6816" s="7">
        <f>Sales_Data[[#This Row],[OrderQuantity]] *Sales_Data[[#This Row],[UnitCost]]</f>
        <v>18200</v>
      </c>
      <c r="P6816" s="7">
        <f>Sales_Data[[#This Row],[ItemCost]] +Sales_Data[[#This Row],[ShippingCost]]</f>
        <v>19946.560000000001</v>
      </c>
      <c r="Q6816" s="7">
        <f>Sales_Data[[#This Row],[Gross Revenue]]-Sales_Data[[#This Row],[TotalFinancialCost]]</f>
        <v>21003.439999999999</v>
      </c>
      <c r="R6816" s="7">
        <f>Sales_Data[[#This Row],[Actul Bill Amount]]-Sales_Data[[#This Row],[ShippingCost]]</f>
        <v>38953.440000000002</v>
      </c>
      <c r="S6816">
        <v>1096</v>
      </c>
      <c r="T6816">
        <v>1746.56</v>
      </c>
      <c r="U6816" t="s">
        <v>30</v>
      </c>
      <c r="V6816">
        <v>200</v>
      </c>
      <c r="W6816" t="s">
        <v>38</v>
      </c>
      <c r="X6816" t="str">
        <f t="shared" si="213"/>
        <v>Kolkata</v>
      </c>
    </row>
    <row r="6817" spans="1:24" x14ac:dyDescent="0.4">
      <c r="A6817">
        <v>106816</v>
      </c>
      <c r="B6817" s="5">
        <v>45939.966666666667</v>
      </c>
      <c r="C6817" s="3" t="str">
        <f>TEXT(Sales_Data[[#This Row],[OrderDate]],"mmmm")</f>
        <v>October</v>
      </c>
      <c r="D6817" s="3" t="str">
        <f t="shared" si="212"/>
        <v>2025</v>
      </c>
      <c r="E6817" t="s">
        <v>45</v>
      </c>
      <c r="F6817" t="s">
        <v>35</v>
      </c>
      <c r="G6817" t="s">
        <v>31</v>
      </c>
      <c r="H6817" t="s">
        <v>20</v>
      </c>
      <c r="I6817" t="s">
        <v>100</v>
      </c>
      <c r="J6817">
        <v>80</v>
      </c>
      <c r="K6817">
        <v>8500</v>
      </c>
      <c r="L6817" s="7">
        <f>Sales_Data[[#This Row],[OrderQuantity]] *Sales_Data[[#This Row],[UnitPrice]]</f>
        <v>680000</v>
      </c>
      <c r="M6817" s="7">
        <f>Sales_Data[[#This Row],[UnitPrice]]-Sales_Data[[#This Row],[UnitCost]]</f>
        <v>3000</v>
      </c>
      <c r="N6817" s="7">
        <f>Sales_Data[[#This Row],[Gross Revenue]]-Sales_Data[[#This Row],[Discount Amount ]]</f>
        <v>677000</v>
      </c>
      <c r="O6817" s="7">
        <f>Sales_Data[[#This Row],[OrderQuantity]] *Sales_Data[[#This Row],[UnitCost]]</f>
        <v>440000</v>
      </c>
      <c r="P6817" s="7">
        <f>Sales_Data[[#This Row],[ItemCost]] +Sales_Data[[#This Row],[ShippingCost]]</f>
        <v>440208.8</v>
      </c>
      <c r="Q6817" s="7">
        <f>Sales_Data[[#This Row],[Gross Revenue]]-Sales_Data[[#This Row],[TotalFinancialCost]]</f>
        <v>239791.2</v>
      </c>
      <c r="R6817" s="7">
        <f>Sales_Data[[#This Row],[Actul Bill Amount]]-Sales_Data[[#This Row],[ShippingCost]]</f>
        <v>676791.2</v>
      </c>
      <c r="S6817">
        <v>527</v>
      </c>
      <c r="T6817">
        <v>208.8</v>
      </c>
      <c r="U6817" t="s">
        <v>49</v>
      </c>
      <c r="V6817">
        <v>5500</v>
      </c>
      <c r="W6817" t="s">
        <v>22</v>
      </c>
      <c r="X6817" t="str">
        <f t="shared" si="213"/>
        <v>Nagpur</v>
      </c>
    </row>
    <row r="6818" spans="1:24" x14ac:dyDescent="0.4">
      <c r="A6818">
        <v>106817</v>
      </c>
      <c r="B6818" s="5">
        <v>45754.724999999999</v>
      </c>
      <c r="C6818" s="3" t="str">
        <f>TEXT(Sales_Data[[#This Row],[OrderDate]],"mmmm")</f>
        <v>April</v>
      </c>
      <c r="D6818" s="3" t="str">
        <f t="shared" si="212"/>
        <v>2025</v>
      </c>
      <c r="E6818" t="s">
        <v>45</v>
      </c>
      <c r="F6818" t="s">
        <v>35</v>
      </c>
      <c r="G6818" t="s">
        <v>15</v>
      </c>
      <c r="H6818" t="s">
        <v>32</v>
      </c>
      <c r="I6818" t="s">
        <v>100</v>
      </c>
      <c r="J6818">
        <v>18</v>
      </c>
      <c r="K6818">
        <v>12000</v>
      </c>
      <c r="L6818" s="7">
        <f>Sales_Data[[#This Row],[OrderQuantity]] *Sales_Data[[#This Row],[UnitPrice]]</f>
        <v>216000</v>
      </c>
      <c r="M6818" s="7">
        <f>Sales_Data[[#This Row],[UnitPrice]]-Sales_Data[[#This Row],[UnitCost]]</f>
        <v>4000</v>
      </c>
      <c r="N6818" s="7">
        <f>Sales_Data[[#This Row],[Gross Revenue]]-Sales_Data[[#This Row],[Discount Amount ]]</f>
        <v>212000</v>
      </c>
      <c r="O6818" s="7">
        <f>Sales_Data[[#This Row],[OrderQuantity]] *Sales_Data[[#This Row],[UnitCost]]</f>
        <v>144000</v>
      </c>
      <c r="P6818" s="7">
        <f>Sales_Data[[#This Row],[ItemCost]] +Sales_Data[[#This Row],[ShippingCost]]</f>
        <v>144896.19</v>
      </c>
      <c r="Q6818" s="7">
        <f>Sales_Data[[#This Row],[Gross Revenue]]-Sales_Data[[#This Row],[TotalFinancialCost]]</f>
        <v>71103.81</v>
      </c>
      <c r="R6818" s="7">
        <f>Sales_Data[[#This Row],[Actul Bill Amount]]-Sales_Data[[#This Row],[ShippingCost]]</f>
        <v>211103.81</v>
      </c>
      <c r="S6818">
        <v>806</v>
      </c>
      <c r="T6818">
        <v>896.19</v>
      </c>
      <c r="U6818" t="s">
        <v>36</v>
      </c>
      <c r="V6818">
        <v>8000</v>
      </c>
      <c r="W6818" t="s">
        <v>33</v>
      </c>
      <c r="X6818" t="str">
        <f t="shared" si="213"/>
        <v>Delhi</v>
      </c>
    </row>
    <row r="6819" spans="1:24" x14ac:dyDescent="0.4">
      <c r="A6819">
        <v>106818</v>
      </c>
      <c r="B6819" s="5">
        <v>45693.9375</v>
      </c>
      <c r="C6819" s="3" t="str">
        <f>TEXT(Sales_Data[[#This Row],[OrderDate]],"mmmm")</f>
        <v>February</v>
      </c>
      <c r="D6819" s="3" t="str">
        <f t="shared" si="212"/>
        <v>2025</v>
      </c>
      <c r="E6819" t="s">
        <v>50</v>
      </c>
      <c r="F6819" t="s">
        <v>35</v>
      </c>
      <c r="G6819" t="s">
        <v>15</v>
      </c>
      <c r="H6819" t="s">
        <v>16</v>
      </c>
      <c r="I6819" t="s">
        <v>100</v>
      </c>
      <c r="J6819">
        <v>71</v>
      </c>
      <c r="K6819">
        <v>12000</v>
      </c>
      <c r="L6819" s="7">
        <f>Sales_Data[[#This Row],[OrderQuantity]] *Sales_Data[[#This Row],[UnitPrice]]</f>
        <v>852000</v>
      </c>
      <c r="M6819" s="7">
        <f>Sales_Data[[#This Row],[UnitPrice]]-Sales_Data[[#This Row],[UnitCost]]</f>
        <v>4000</v>
      </c>
      <c r="N6819" s="7">
        <f>Sales_Data[[#This Row],[Gross Revenue]]-Sales_Data[[#This Row],[Discount Amount ]]</f>
        <v>848000</v>
      </c>
      <c r="O6819" s="7">
        <f>Sales_Data[[#This Row],[OrderQuantity]] *Sales_Data[[#This Row],[UnitCost]]</f>
        <v>568000</v>
      </c>
      <c r="P6819" s="7">
        <f>Sales_Data[[#This Row],[ItemCost]] +Sales_Data[[#This Row],[ShippingCost]]</f>
        <v>570241.44999999995</v>
      </c>
      <c r="Q6819" s="7">
        <f>Sales_Data[[#This Row],[Gross Revenue]]-Sales_Data[[#This Row],[TotalFinancialCost]]</f>
        <v>281758.55000000005</v>
      </c>
      <c r="R6819" s="7">
        <f>Sales_Data[[#This Row],[Actul Bill Amount]]-Sales_Data[[#This Row],[ShippingCost]]</f>
        <v>845758.55</v>
      </c>
      <c r="S6819">
        <v>691</v>
      </c>
      <c r="T6819">
        <v>2241.4499999999998</v>
      </c>
      <c r="U6819" t="s">
        <v>36</v>
      </c>
      <c r="V6819">
        <v>8000</v>
      </c>
      <c r="W6819" t="s">
        <v>18</v>
      </c>
      <c r="X6819" t="str">
        <f t="shared" si="213"/>
        <v>Bengaluru</v>
      </c>
    </row>
    <row r="6820" spans="1:24" x14ac:dyDescent="0.4">
      <c r="A6820">
        <v>106819</v>
      </c>
      <c r="B6820" s="5">
        <v>45766.09375</v>
      </c>
      <c r="C6820" s="3" t="str">
        <f>TEXT(Sales_Data[[#This Row],[OrderDate]],"mmmm")</f>
        <v>April</v>
      </c>
      <c r="D6820" s="3" t="str">
        <f t="shared" si="212"/>
        <v>2025</v>
      </c>
      <c r="E6820" t="s">
        <v>23</v>
      </c>
      <c r="F6820" t="s">
        <v>55</v>
      </c>
      <c r="G6820" t="s">
        <v>15</v>
      </c>
      <c r="H6820" t="s">
        <v>20</v>
      </c>
      <c r="I6820" t="s">
        <v>100</v>
      </c>
      <c r="J6820">
        <v>28</v>
      </c>
      <c r="K6820">
        <v>1200</v>
      </c>
      <c r="L6820" s="7">
        <f>Sales_Data[[#This Row],[OrderQuantity]] *Sales_Data[[#This Row],[UnitPrice]]</f>
        <v>33600</v>
      </c>
      <c r="M6820" s="7">
        <f>Sales_Data[[#This Row],[UnitPrice]]-Sales_Data[[#This Row],[UnitCost]]</f>
        <v>400</v>
      </c>
      <c r="N6820" s="7">
        <f>Sales_Data[[#This Row],[Gross Revenue]]-Sales_Data[[#This Row],[Discount Amount ]]</f>
        <v>33200</v>
      </c>
      <c r="O6820" s="7">
        <f>Sales_Data[[#This Row],[OrderQuantity]] *Sales_Data[[#This Row],[UnitCost]]</f>
        <v>22400</v>
      </c>
      <c r="P6820" s="7">
        <f>Sales_Data[[#This Row],[ItemCost]] +Sales_Data[[#This Row],[ShippingCost]]</f>
        <v>23563.06</v>
      </c>
      <c r="Q6820" s="7">
        <f>Sales_Data[[#This Row],[Gross Revenue]]-Sales_Data[[#This Row],[TotalFinancialCost]]</f>
        <v>10036.939999999999</v>
      </c>
      <c r="R6820" s="7">
        <f>Sales_Data[[#This Row],[Actul Bill Amount]]-Sales_Data[[#This Row],[ShippingCost]]</f>
        <v>32036.94</v>
      </c>
      <c r="S6820">
        <v>741</v>
      </c>
      <c r="T6820">
        <v>1163.06</v>
      </c>
      <c r="U6820" t="s">
        <v>58</v>
      </c>
      <c r="V6820">
        <v>800</v>
      </c>
      <c r="W6820" t="s">
        <v>22</v>
      </c>
      <c r="X6820" t="str">
        <f t="shared" si="213"/>
        <v>Nagpur</v>
      </c>
    </row>
    <row r="6821" spans="1:24" x14ac:dyDescent="0.4">
      <c r="A6821">
        <v>106820</v>
      </c>
      <c r="B6821" s="5">
        <v>45712.597222222219</v>
      </c>
      <c r="C6821" s="3" t="str">
        <f>TEXT(Sales_Data[[#This Row],[OrderDate]],"mmmm")</f>
        <v>February</v>
      </c>
      <c r="D6821" s="3" t="str">
        <f t="shared" si="212"/>
        <v>2025</v>
      </c>
      <c r="E6821" t="s">
        <v>19</v>
      </c>
      <c r="F6821" t="s">
        <v>14</v>
      </c>
      <c r="G6821" t="s">
        <v>31</v>
      </c>
      <c r="H6821" t="s">
        <v>16</v>
      </c>
      <c r="I6821" t="s">
        <v>100</v>
      </c>
      <c r="J6821">
        <v>44</v>
      </c>
      <c r="K6821">
        <v>3200</v>
      </c>
      <c r="L6821" s="7">
        <f>Sales_Data[[#This Row],[OrderQuantity]] *Sales_Data[[#This Row],[UnitPrice]]</f>
        <v>140800</v>
      </c>
      <c r="M6821" s="7">
        <f>Sales_Data[[#This Row],[UnitPrice]]-Sales_Data[[#This Row],[UnitCost]]</f>
        <v>1200</v>
      </c>
      <c r="N6821" s="7">
        <f>Sales_Data[[#This Row],[Gross Revenue]]-Sales_Data[[#This Row],[Discount Amount ]]</f>
        <v>139600</v>
      </c>
      <c r="O6821" s="7">
        <f>Sales_Data[[#This Row],[OrderQuantity]] *Sales_Data[[#This Row],[UnitCost]]</f>
        <v>88000</v>
      </c>
      <c r="P6821" s="7">
        <f>Sales_Data[[#This Row],[ItemCost]] +Sales_Data[[#This Row],[ShippingCost]]</f>
        <v>88196.85</v>
      </c>
      <c r="Q6821" s="7">
        <f>Sales_Data[[#This Row],[Gross Revenue]]-Sales_Data[[#This Row],[TotalFinancialCost]]</f>
        <v>52603.149999999994</v>
      </c>
      <c r="R6821" s="7">
        <f>Sales_Data[[#This Row],[Actul Bill Amount]]-Sales_Data[[#This Row],[ShippingCost]]</f>
        <v>139403.15</v>
      </c>
      <c r="S6821">
        <v>870</v>
      </c>
      <c r="T6821">
        <v>196.85</v>
      </c>
      <c r="U6821" t="s">
        <v>17</v>
      </c>
      <c r="V6821">
        <v>2000</v>
      </c>
      <c r="W6821" t="s">
        <v>18</v>
      </c>
      <c r="X6821" t="str">
        <f t="shared" si="213"/>
        <v>Bengaluru</v>
      </c>
    </row>
    <row r="6822" spans="1:24" x14ac:dyDescent="0.4">
      <c r="A6822">
        <v>106821</v>
      </c>
      <c r="B6822" s="5">
        <v>45849.17291666667</v>
      </c>
      <c r="C6822" s="3" t="str">
        <f>TEXT(Sales_Data[[#This Row],[OrderDate]],"mmmm")</f>
        <v>July</v>
      </c>
      <c r="D6822" s="3" t="str">
        <f t="shared" si="212"/>
        <v>2025</v>
      </c>
      <c r="E6822" t="s">
        <v>48</v>
      </c>
      <c r="F6822" t="s">
        <v>46</v>
      </c>
      <c r="G6822" t="s">
        <v>15</v>
      </c>
      <c r="H6822" t="s">
        <v>37</v>
      </c>
      <c r="I6822" t="s">
        <v>100</v>
      </c>
      <c r="J6822">
        <v>34</v>
      </c>
      <c r="K6822">
        <v>15000</v>
      </c>
      <c r="L6822" s="7">
        <f>Sales_Data[[#This Row],[OrderQuantity]] *Sales_Data[[#This Row],[UnitPrice]]</f>
        <v>510000</v>
      </c>
      <c r="M6822" s="7">
        <f>Sales_Data[[#This Row],[UnitPrice]]-Sales_Data[[#This Row],[UnitCost]]</f>
        <v>5500</v>
      </c>
      <c r="N6822" s="7">
        <f>Sales_Data[[#This Row],[Gross Revenue]]-Sales_Data[[#This Row],[Discount Amount ]]</f>
        <v>504500</v>
      </c>
      <c r="O6822" s="7">
        <f>Sales_Data[[#This Row],[OrderQuantity]] *Sales_Data[[#This Row],[UnitCost]]</f>
        <v>323000</v>
      </c>
      <c r="P6822" s="7">
        <f>Sales_Data[[#This Row],[ItemCost]] +Sales_Data[[#This Row],[ShippingCost]]</f>
        <v>323589.58</v>
      </c>
      <c r="Q6822" s="7">
        <f>Sales_Data[[#This Row],[Gross Revenue]]-Sales_Data[[#This Row],[TotalFinancialCost]]</f>
        <v>186410.41999999998</v>
      </c>
      <c r="R6822" s="7">
        <f>Sales_Data[[#This Row],[Actul Bill Amount]]-Sales_Data[[#This Row],[ShippingCost]]</f>
        <v>503910.42</v>
      </c>
      <c r="S6822">
        <v>1134</v>
      </c>
      <c r="T6822">
        <v>589.58000000000004</v>
      </c>
      <c r="U6822" t="s">
        <v>53</v>
      </c>
      <c r="V6822">
        <v>9500</v>
      </c>
      <c r="W6822" t="s">
        <v>38</v>
      </c>
      <c r="X6822" t="str">
        <f t="shared" si="213"/>
        <v>Kolkata</v>
      </c>
    </row>
    <row r="6823" spans="1:24" x14ac:dyDescent="0.4">
      <c r="A6823">
        <v>106822</v>
      </c>
      <c r="B6823" s="5">
        <v>45876.438888888886</v>
      </c>
      <c r="C6823" s="3" t="str">
        <f>TEXT(Sales_Data[[#This Row],[OrderDate]],"mmmm")</f>
        <v>August</v>
      </c>
      <c r="D6823" s="3" t="str">
        <f t="shared" si="212"/>
        <v>2025</v>
      </c>
      <c r="E6823" t="s">
        <v>19</v>
      </c>
      <c r="F6823" t="s">
        <v>35</v>
      </c>
      <c r="G6823" t="s">
        <v>29</v>
      </c>
      <c r="H6823" t="s">
        <v>20</v>
      </c>
      <c r="I6823" t="s">
        <v>100</v>
      </c>
      <c r="J6823">
        <v>63</v>
      </c>
      <c r="K6823">
        <v>12000</v>
      </c>
      <c r="L6823" s="7">
        <f>Sales_Data[[#This Row],[OrderQuantity]] *Sales_Data[[#This Row],[UnitPrice]]</f>
        <v>756000</v>
      </c>
      <c r="M6823" s="7">
        <f>Sales_Data[[#This Row],[UnitPrice]]-Sales_Data[[#This Row],[UnitCost]]</f>
        <v>4000</v>
      </c>
      <c r="N6823" s="7">
        <f>Sales_Data[[#This Row],[Gross Revenue]]-Sales_Data[[#This Row],[Discount Amount ]]</f>
        <v>752000</v>
      </c>
      <c r="O6823" s="7">
        <f>Sales_Data[[#This Row],[OrderQuantity]] *Sales_Data[[#This Row],[UnitCost]]</f>
        <v>504000</v>
      </c>
      <c r="P6823" s="7">
        <f>Sales_Data[[#This Row],[ItemCost]] +Sales_Data[[#This Row],[ShippingCost]]</f>
        <v>505144.05</v>
      </c>
      <c r="Q6823" s="7">
        <f>Sales_Data[[#This Row],[Gross Revenue]]-Sales_Data[[#This Row],[TotalFinancialCost]]</f>
        <v>250855.95</v>
      </c>
      <c r="R6823" s="7">
        <f>Sales_Data[[#This Row],[Actul Bill Amount]]-Sales_Data[[#This Row],[ShippingCost]]</f>
        <v>750855.95</v>
      </c>
      <c r="S6823">
        <v>316</v>
      </c>
      <c r="T6823">
        <v>1144.05</v>
      </c>
      <c r="U6823" t="s">
        <v>36</v>
      </c>
      <c r="V6823">
        <v>8000</v>
      </c>
      <c r="W6823" t="s">
        <v>22</v>
      </c>
      <c r="X6823" t="str">
        <f t="shared" si="213"/>
        <v>Nagpur</v>
      </c>
    </row>
    <row r="6824" spans="1:24" x14ac:dyDescent="0.4">
      <c r="A6824">
        <v>106823</v>
      </c>
      <c r="B6824" s="5">
        <v>45842.111805555556</v>
      </c>
      <c r="C6824" s="3" t="str">
        <f>TEXT(Sales_Data[[#This Row],[OrderDate]],"mmmm")</f>
        <v>July</v>
      </c>
      <c r="D6824" s="3" t="str">
        <f t="shared" si="212"/>
        <v>2025</v>
      </c>
      <c r="E6824" t="s">
        <v>50</v>
      </c>
      <c r="F6824" t="s">
        <v>24</v>
      </c>
      <c r="G6824" t="s">
        <v>31</v>
      </c>
      <c r="H6824" t="s">
        <v>32</v>
      </c>
      <c r="I6824" t="s">
        <v>100</v>
      </c>
      <c r="J6824">
        <v>36</v>
      </c>
      <c r="K6824">
        <v>25000</v>
      </c>
      <c r="L6824" s="7">
        <f>Sales_Data[[#This Row],[OrderQuantity]] *Sales_Data[[#This Row],[UnitPrice]]</f>
        <v>900000</v>
      </c>
      <c r="M6824" s="7">
        <f>Sales_Data[[#This Row],[UnitPrice]]-Sales_Data[[#This Row],[UnitCost]]</f>
        <v>7000</v>
      </c>
      <c r="N6824" s="7">
        <f>Sales_Data[[#This Row],[Gross Revenue]]-Sales_Data[[#This Row],[Discount Amount ]]</f>
        <v>893000</v>
      </c>
      <c r="O6824" s="7">
        <f>Sales_Data[[#This Row],[OrderQuantity]] *Sales_Data[[#This Row],[UnitCost]]</f>
        <v>648000</v>
      </c>
      <c r="P6824" s="7">
        <f>Sales_Data[[#This Row],[ItemCost]] +Sales_Data[[#This Row],[ShippingCost]]</f>
        <v>648734.18999999994</v>
      </c>
      <c r="Q6824" s="7">
        <f>Sales_Data[[#This Row],[Gross Revenue]]-Sales_Data[[#This Row],[TotalFinancialCost]]</f>
        <v>251265.81000000006</v>
      </c>
      <c r="R6824" s="7">
        <f>Sales_Data[[#This Row],[Actul Bill Amount]]-Sales_Data[[#This Row],[ShippingCost]]</f>
        <v>892265.81</v>
      </c>
      <c r="S6824">
        <v>357</v>
      </c>
      <c r="T6824">
        <v>734.19</v>
      </c>
      <c r="U6824" t="s">
        <v>60</v>
      </c>
      <c r="V6824">
        <v>18000</v>
      </c>
      <c r="W6824" t="s">
        <v>33</v>
      </c>
      <c r="X6824" t="str">
        <f t="shared" si="213"/>
        <v>Delhi</v>
      </c>
    </row>
    <row r="6825" spans="1:24" x14ac:dyDescent="0.4">
      <c r="A6825">
        <v>106824</v>
      </c>
      <c r="B6825" s="5">
        <v>45726.609722222223</v>
      </c>
      <c r="C6825" s="3" t="str">
        <f>TEXT(Sales_Data[[#This Row],[OrderDate]],"mmmm")</f>
        <v>March</v>
      </c>
      <c r="D6825" s="3" t="str">
        <f t="shared" si="212"/>
        <v>2025</v>
      </c>
      <c r="E6825" t="s">
        <v>39</v>
      </c>
      <c r="F6825" t="s">
        <v>46</v>
      </c>
      <c r="G6825" t="s">
        <v>15</v>
      </c>
      <c r="H6825" t="s">
        <v>16</v>
      </c>
      <c r="I6825" t="s">
        <v>100</v>
      </c>
      <c r="J6825">
        <v>35</v>
      </c>
      <c r="K6825">
        <v>4500</v>
      </c>
      <c r="L6825" s="7">
        <f>Sales_Data[[#This Row],[OrderQuantity]] *Sales_Data[[#This Row],[UnitPrice]]</f>
        <v>157500</v>
      </c>
      <c r="M6825" s="7">
        <f>Sales_Data[[#This Row],[UnitPrice]]-Sales_Data[[#This Row],[UnitCost]]</f>
        <v>1700</v>
      </c>
      <c r="N6825" s="7">
        <f>Sales_Data[[#This Row],[Gross Revenue]]-Sales_Data[[#This Row],[Discount Amount ]]</f>
        <v>155800</v>
      </c>
      <c r="O6825" s="7">
        <f>Sales_Data[[#This Row],[OrderQuantity]] *Sales_Data[[#This Row],[UnitCost]]</f>
        <v>98000</v>
      </c>
      <c r="P6825" s="7">
        <f>Sales_Data[[#This Row],[ItemCost]] +Sales_Data[[#This Row],[ShippingCost]]</f>
        <v>100471.81</v>
      </c>
      <c r="Q6825" s="7">
        <f>Sales_Data[[#This Row],[Gross Revenue]]-Sales_Data[[#This Row],[TotalFinancialCost]]</f>
        <v>57028.19</v>
      </c>
      <c r="R6825" s="7">
        <f>Sales_Data[[#This Row],[Actul Bill Amount]]-Sales_Data[[#This Row],[ShippingCost]]</f>
        <v>153328.19</v>
      </c>
      <c r="S6825">
        <v>523</v>
      </c>
      <c r="T6825">
        <v>2471.81</v>
      </c>
      <c r="U6825" t="s">
        <v>47</v>
      </c>
      <c r="V6825">
        <v>2800</v>
      </c>
      <c r="W6825" t="s">
        <v>18</v>
      </c>
      <c r="X6825" t="str">
        <f t="shared" si="213"/>
        <v>Bengaluru</v>
      </c>
    </row>
    <row r="6826" spans="1:24" x14ac:dyDescent="0.4">
      <c r="A6826">
        <v>106825</v>
      </c>
      <c r="B6826" s="5">
        <v>45974.114583333336</v>
      </c>
      <c r="C6826" s="3" t="str">
        <f>TEXT(Sales_Data[[#This Row],[OrderDate]],"mmmm")</f>
        <v>November</v>
      </c>
      <c r="D6826" s="3" t="str">
        <f t="shared" si="212"/>
        <v>2025</v>
      </c>
      <c r="E6826" t="s">
        <v>45</v>
      </c>
      <c r="F6826" t="s">
        <v>55</v>
      </c>
      <c r="G6826" t="s">
        <v>29</v>
      </c>
      <c r="H6826" t="s">
        <v>37</v>
      </c>
      <c r="I6826" t="s">
        <v>100</v>
      </c>
      <c r="J6826">
        <v>62</v>
      </c>
      <c r="K6826">
        <v>600</v>
      </c>
      <c r="L6826" s="7">
        <f>Sales_Data[[#This Row],[OrderQuantity]] *Sales_Data[[#This Row],[UnitPrice]]</f>
        <v>37200</v>
      </c>
      <c r="M6826" s="7">
        <f>Sales_Data[[#This Row],[UnitPrice]]-Sales_Data[[#This Row],[UnitCost]]</f>
        <v>250</v>
      </c>
      <c r="N6826" s="7">
        <f>Sales_Data[[#This Row],[Gross Revenue]]-Sales_Data[[#This Row],[Discount Amount ]]</f>
        <v>36950</v>
      </c>
      <c r="O6826" s="7">
        <f>Sales_Data[[#This Row],[OrderQuantity]] *Sales_Data[[#This Row],[UnitCost]]</f>
        <v>21700</v>
      </c>
      <c r="P6826" s="7">
        <f>Sales_Data[[#This Row],[ItemCost]] +Sales_Data[[#This Row],[ShippingCost]]</f>
        <v>22016.25</v>
      </c>
      <c r="Q6826" s="7">
        <f>Sales_Data[[#This Row],[Gross Revenue]]-Sales_Data[[#This Row],[TotalFinancialCost]]</f>
        <v>15183.75</v>
      </c>
      <c r="R6826" s="7">
        <f>Sales_Data[[#This Row],[Actul Bill Amount]]-Sales_Data[[#This Row],[ShippingCost]]</f>
        <v>36633.75</v>
      </c>
      <c r="S6826">
        <v>988</v>
      </c>
      <c r="T6826">
        <v>316.25</v>
      </c>
      <c r="U6826" t="s">
        <v>57</v>
      </c>
      <c r="V6826">
        <v>350</v>
      </c>
      <c r="W6826" t="s">
        <v>38</v>
      </c>
      <c r="X6826" t="str">
        <f t="shared" si="213"/>
        <v>Kolkata</v>
      </c>
    </row>
    <row r="6827" spans="1:24" x14ac:dyDescent="0.4">
      <c r="A6827">
        <v>106826</v>
      </c>
      <c r="B6827" s="5">
        <v>45787.28402777778</v>
      </c>
      <c r="C6827" s="3" t="str">
        <f>TEXT(Sales_Data[[#This Row],[OrderDate]],"mmmm")</f>
        <v>May</v>
      </c>
      <c r="D6827" s="3" t="str">
        <f t="shared" si="212"/>
        <v>2025</v>
      </c>
      <c r="E6827" t="s">
        <v>45</v>
      </c>
      <c r="F6827" t="s">
        <v>35</v>
      </c>
      <c r="G6827" t="s">
        <v>15</v>
      </c>
      <c r="H6827" t="s">
        <v>37</v>
      </c>
      <c r="I6827" t="s">
        <v>100</v>
      </c>
      <c r="J6827">
        <v>94</v>
      </c>
      <c r="K6827">
        <v>8500</v>
      </c>
      <c r="L6827" s="7">
        <f>Sales_Data[[#This Row],[OrderQuantity]] *Sales_Data[[#This Row],[UnitPrice]]</f>
        <v>799000</v>
      </c>
      <c r="M6827" s="7">
        <f>Sales_Data[[#This Row],[UnitPrice]]-Sales_Data[[#This Row],[UnitCost]]</f>
        <v>3000</v>
      </c>
      <c r="N6827" s="7">
        <f>Sales_Data[[#This Row],[Gross Revenue]]-Sales_Data[[#This Row],[Discount Amount ]]</f>
        <v>796000</v>
      </c>
      <c r="O6827" s="7">
        <f>Sales_Data[[#This Row],[OrderQuantity]] *Sales_Data[[#This Row],[UnitCost]]</f>
        <v>517000</v>
      </c>
      <c r="P6827" s="7">
        <f>Sales_Data[[#This Row],[ItemCost]] +Sales_Data[[#This Row],[ShippingCost]]</f>
        <v>517290.23</v>
      </c>
      <c r="Q6827" s="7">
        <f>Sales_Data[[#This Row],[Gross Revenue]]-Sales_Data[[#This Row],[TotalFinancialCost]]</f>
        <v>281709.77</v>
      </c>
      <c r="R6827" s="7">
        <f>Sales_Data[[#This Row],[Actul Bill Amount]]-Sales_Data[[#This Row],[ShippingCost]]</f>
        <v>795709.77</v>
      </c>
      <c r="S6827">
        <v>1056</v>
      </c>
      <c r="T6827">
        <v>290.23</v>
      </c>
      <c r="U6827" t="s">
        <v>49</v>
      </c>
      <c r="V6827">
        <v>5500</v>
      </c>
      <c r="W6827" t="s">
        <v>38</v>
      </c>
      <c r="X6827" t="str">
        <f t="shared" si="213"/>
        <v>Kolkata</v>
      </c>
    </row>
    <row r="6828" spans="1:24" x14ac:dyDescent="0.4">
      <c r="A6828">
        <v>106827</v>
      </c>
      <c r="B6828" s="5">
        <v>45712.270833333336</v>
      </c>
      <c r="C6828" s="3" t="str">
        <f>TEXT(Sales_Data[[#This Row],[OrderDate]],"mmmm")</f>
        <v>February</v>
      </c>
      <c r="D6828" s="3" t="str">
        <f t="shared" si="212"/>
        <v>2025</v>
      </c>
      <c r="E6828" t="s">
        <v>48</v>
      </c>
      <c r="F6828" t="s">
        <v>55</v>
      </c>
      <c r="G6828" t="s">
        <v>29</v>
      </c>
      <c r="H6828" t="s">
        <v>16</v>
      </c>
      <c r="I6828" t="s">
        <v>100</v>
      </c>
      <c r="J6828">
        <v>43</v>
      </c>
      <c r="K6828">
        <v>850</v>
      </c>
      <c r="L6828" s="7">
        <f>Sales_Data[[#This Row],[OrderQuantity]] *Sales_Data[[#This Row],[UnitPrice]]</f>
        <v>36550</v>
      </c>
      <c r="M6828" s="7">
        <f>Sales_Data[[#This Row],[UnitPrice]]-Sales_Data[[#This Row],[UnitCost]]</f>
        <v>300</v>
      </c>
      <c r="N6828" s="7">
        <f>Sales_Data[[#This Row],[Gross Revenue]]-Sales_Data[[#This Row],[Discount Amount ]]</f>
        <v>36250</v>
      </c>
      <c r="O6828" s="7">
        <f>Sales_Data[[#This Row],[OrderQuantity]] *Sales_Data[[#This Row],[UnitCost]]</f>
        <v>23650</v>
      </c>
      <c r="P6828" s="7">
        <f>Sales_Data[[#This Row],[ItemCost]] +Sales_Data[[#This Row],[ShippingCost]]</f>
        <v>24207.46</v>
      </c>
      <c r="Q6828" s="7">
        <f>Sales_Data[[#This Row],[Gross Revenue]]-Sales_Data[[#This Row],[TotalFinancialCost]]</f>
        <v>12342.54</v>
      </c>
      <c r="R6828" s="7">
        <f>Sales_Data[[#This Row],[Actul Bill Amount]]-Sales_Data[[#This Row],[ShippingCost]]</f>
        <v>35692.54</v>
      </c>
      <c r="S6828">
        <v>564</v>
      </c>
      <c r="T6828">
        <v>557.46</v>
      </c>
      <c r="U6828" t="s">
        <v>56</v>
      </c>
      <c r="V6828">
        <v>550</v>
      </c>
      <c r="W6828" t="s">
        <v>18</v>
      </c>
      <c r="X6828" t="str">
        <f t="shared" si="213"/>
        <v>Bengaluru</v>
      </c>
    </row>
    <row r="6829" spans="1:24" x14ac:dyDescent="0.4">
      <c r="A6829">
        <v>106828</v>
      </c>
      <c r="B6829" s="5">
        <v>45754.926388888889</v>
      </c>
      <c r="C6829" s="3" t="str">
        <f>TEXT(Sales_Data[[#This Row],[OrderDate]],"mmmm")</f>
        <v>April</v>
      </c>
      <c r="D6829" s="3" t="str">
        <f t="shared" si="212"/>
        <v>2025</v>
      </c>
      <c r="E6829" t="s">
        <v>19</v>
      </c>
      <c r="F6829" t="s">
        <v>24</v>
      </c>
      <c r="G6829" t="s">
        <v>15</v>
      </c>
      <c r="H6829" t="s">
        <v>37</v>
      </c>
      <c r="I6829" t="s">
        <v>100</v>
      </c>
      <c r="J6829">
        <v>17</v>
      </c>
      <c r="K6829">
        <v>25000</v>
      </c>
      <c r="L6829" s="7">
        <f>Sales_Data[[#This Row],[OrderQuantity]] *Sales_Data[[#This Row],[UnitPrice]]</f>
        <v>425000</v>
      </c>
      <c r="M6829" s="7">
        <f>Sales_Data[[#This Row],[UnitPrice]]-Sales_Data[[#This Row],[UnitCost]]</f>
        <v>7000</v>
      </c>
      <c r="N6829" s="7">
        <f>Sales_Data[[#This Row],[Gross Revenue]]-Sales_Data[[#This Row],[Discount Amount ]]</f>
        <v>418000</v>
      </c>
      <c r="O6829" s="7">
        <f>Sales_Data[[#This Row],[OrderQuantity]] *Sales_Data[[#This Row],[UnitCost]]</f>
        <v>306000</v>
      </c>
      <c r="P6829" s="7">
        <f>Sales_Data[[#This Row],[ItemCost]] +Sales_Data[[#This Row],[ShippingCost]]</f>
        <v>306799.76</v>
      </c>
      <c r="Q6829" s="7">
        <f>Sales_Data[[#This Row],[Gross Revenue]]-Sales_Data[[#This Row],[TotalFinancialCost]]</f>
        <v>118200.23999999999</v>
      </c>
      <c r="R6829" s="7">
        <f>Sales_Data[[#This Row],[Actul Bill Amount]]-Sales_Data[[#This Row],[ShippingCost]]</f>
        <v>417200.24</v>
      </c>
      <c r="S6829">
        <v>1172</v>
      </c>
      <c r="T6829">
        <v>799.76</v>
      </c>
      <c r="U6829" t="s">
        <v>60</v>
      </c>
      <c r="V6829">
        <v>18000</v>
      </c>
      <c r="W6829" t="s">
        <v>38</v>
      </c>
      <c r="X6829" t="str">
        <f t="shared" si="213"/>
        <v>Kolkata</v>
      </c>
    </row>
    <row r="6830" spans="1:24" x14ac:dyDescent="0.4">
      <c r="A6830">
        <v>106829</v>
      </c>
      <c r="B6830" s="5">
        <v>45993.422222222223</v>
      </c>
      <c r="C6830" s="3" t="str">
        <f>TEXT(Sales_Data[[#This Row],[OrderDate]],"mmmm")</f>
        <v>December</v>
      </c>
      <c r="D6830" s="3" t="str">
        <f t="shared" si="212"/>
        <v>2025</v>
      </c>
      <c r="E6830" t="s">
        <v>19</v>
      </c>
      <c r="F6830" t="s">
        <v>40</v>
      </c>
      <c r="G6830" t="s">
        <v>31</v>
      </c>
      <c r="H6830" t="s">
        <v>25</v>
      </c>
      <c r="I6830" t="s">
        <v>100</v>
      </c>
      <c r="J6830">
        <v>20</v>
      </c>
      <c r="K6830">
        <v>5500</v>
      </c>
      <c r="L6830" s="7">
        <f>Sales_Data[[#This Row],[OrderQuantity]] *Sales_Data[[#This Row],[UnitPrice]]</f>
        <v>110000</v>
      </c>
      <c r="M6830" s="7">
        <f>Sales_Data[[#This Row],[UnitPrice]]-Sales_Data[[#This Row],[UnitCost]]</f>
        <v>2000</v>
      </c>
      <c r="N6830" s="7">
        <f>Sales_Data[[#This Row],[Gross Revenue]]-Sales_Data[[#This Row],[Discount Amount ]]</f>
        <v>108000</v>
      </c>
      <c r="O6830" s="7">
        <f>Sales_Data[[#This Row],[OrderQuantity]] *Sales_Data[[#This Row],[UnitCost]]</f>
        <v>70000</v>
      </c>
      <c r="P6830" s="7">
        <f>Sales_Data[[#This Row],[ItemCost]] +Sales_Data[[#This Row],[ShippingCost]]</f>
        <v>70600.95</v>
      </c>
      <c r="Q6830" s="7">
        <f>Sales_Data[[#This Row],[Gross Revenue]]-Sales_Data[[#This Row],[TotalFinancialCost]]</f>
        <v>39399.050000000003</v>
      </c>
      <c r="R6830" s="7">
        <f>Sales_Data[[#This Row],[Actul Bill Amount]]-Sales_Data[[#This Row],[ShippingCost]]</f>
        <v>107399.05</v>
      </c>
      <c r="S6830">
        <v>1079</v>
      </c>
      <c r="T6830">
        <v>600.95000000000005</v>
      </c>
      <c r="U6830" t="s">
        <v>41</v>
      </c>
      <c r="V6830">
        <v>3500</v>
      </c>
      <c r="W6830" t="s">
        <v>27</v>
      </c>
      <c r="X6830" t="str">
        <f t="shared" si="213"/>
        <v>Mumbai</v>
      </c>
    </row>
    <row r="6831" spans="1:24" x14ac:dyDescent="0.4">
      <c r="A6831">
        <v>106830</v>
      </c>
      <c r="B6831" s="5">
        <v>45744.632638888892</v>
      </c>
      <c r="C6831" s="3" t="str">
        <f>TEXT(Sales_Data[[#This Row],[OrderDate]],"mmmm")</f>
        <v>March</v>
      </c>
      <c r="D6831" s="3" t="str">
        <f t="shared" si="212"/>
        <v>2025</v>
      </c>
      <c r="E6831" t="s">
        <v>48</v>
      </c>
      <c r="F6831" t="s">
        <v>40</v>
      </c>
      <c r="G6831" t="s">
        <v>15</v>
      </c>
      <c r="H6831" t="s">
        <v>16</v>
      </c>
      <c r="I6831" t="s">
        <v>100</v>
      </c>
      <c r="J6831">
        <v>81</v>
      </c>
      <c r="K6831">
        <v>5500</v>
      </c>
      <c r="L6831" s="7">
        <f>Sales_Data[[#This Row],[OrderQuantity]] *Sales_Data[[#This Row],[UnitPrice]]</f>
        <v>445500</v>
      </c>
      <c r="M6831" s="7">
        <f>Sales_Data[[#This Row],[UnitPrice]]-Sales_Data[[#This Row],[UnitCost]]</f>
        <v>2000</v>
      </c>
      <c r="N6831" s="7">
        <f>Sales_Data[[#This Row],[Gross Revenue]]-Sales_Data[[#This Row],[Discount Amount ]]</f>
        <v>443500</v>
      </c>
      <c r="O6831" s="7">
        <f>Sales_Data[[#This Row],[OrderQuantity]] *Sales_Data[[#This Row],[UnitCost]]</f>
        <v>283500</v>
      </c>
      <c r="P6831" s="7">
        <f>Sales_Data[[#This Row],[ItemCost]] +Sales_Data[[#This Row],[ShippingCost]]</f>
        <v>283949</v>
      </c>
      <c r="Q6831" s="7">
        <f>Sales_Data[[#This Row],[Gross Revenue]]-Sales_Data[[#This Row],[TotalFinancialCost]]</f>
        <v>161551</v>
      </c>
      <c r="R6831" s="7">
        <f>Sales_Data[[#This Row],[Actul Bill Amount]]-Sales_Data[[#This Row],[ShippingCost]]</f>
        <v>443051</v>
      </c>
      <c r="S6831">
        <v>962</v>
      </c>
      <c r="T6831">
        <v>449</v>
      </c>
      <c r="U6831" t="s">
        <v>41</v>
      </c>
      <c r="V6831">
        <v>3500</v>
      </c>
      <c r="W6831" t="s">
        <v>18</v>
      </c>
      <c r="X6831" t="str">
        <f t="shared" si="213"/>
        <v>Bengaluru</v>
      </c>
    </row>
    <row r="6832" spans="1:24" x14ac:dyDescent="0.4">
      <c r="A6832">
        <v>106831</v>
      </c>
      <c r="B6832" s="5">
        <v>45951.158333333333</v>
      </c>
      <c r="C6832" s="3" t="str">
        <f>TEXT(Sales_Data[[#This Row],[OrderDate]],"mmmm")</f>
        <v>October</v>
      </c>
      <c r="D6832" s="3" t="str">
        <f t="shared" si="212"/>
        <v>2025</v>
      </c>
      <c r="E6832" t="s">
        <v>48</v>
      </c>
      <c r="F6832" t="s">
        <v>46</v>
      </c>
      <c r="G6832" t="s">
        <v>15</v>
      </c>
      <c r="H6832" t="s">
        <v>20</v>
      </c>
      <c r="I6832" t="s">
        <v>100</v>
      </c>
      <c r="J6832">
        <v>38</v>
      </c>
      <c r="K6832">
        <v>15000</v>
      </c>
      <c r="L6832" s="7">
        <f>Sales_Data[[#This Row],[OrderQuantity]] *Sales_Data[[#This Row],[UnitPrice]]</f>
        <v>570000</v>
      </c>
      <c r="M6832" s="7">
        <f>Sales_Data[[#This Row],[UnitPrice]]-Sales_Data[[#This Row],[UnitCost]]</f>
        <v>5500</v>
      </c>
      <c r="N6832" s="7">
        <f>Sales_Data[[#This Row],[Gross Revenue]]-Sales_Data[[#This Row],[Discount Amount ]]</f>
        <v>564500</v>
      </c>
      <c r="O6832" s="7">
        <f>Sales_Data[[#This Row],[OrderQuantity]] *Sales_Data[[#This Row],[UnitCost]]</f>
        <v>361000</v>
      </c>
      <c r="P6832" s="7">
        <f>Sales_Data[[#This Row],[ItemCost]] +Sales_Data[[#This Row],[ShippingCost]]</f>
        <v>361283.53</v>
      </c>
      <c r="Q6832" s="7">
        <f>Sales_Data[[#This Row],[Gross Revenue]]-Sales_Data[[#This Row],[TotalFinancialCost]]</f>
        <v>208716.46999999997</v>
      </c>
      <c r="R6832" s="7">
        <f>Sales_Data[[#This Row],[Actul Bill Amount]]-Sales_Data[[#This Row],[ShippingCost]]</f>
        <v>564216.47</v>
      </c>
      <c r="S6832">
        <v>386</v>
      </c>
      <c r="T6832">
        <v>283.52999999999997</v>
      </c>
      <c r="U6832" t="s">
        <v>53</v>
      </c>
      <c r="V6832">
        <v>9500</v>
      </c>
      <c r="W6832" t="s">
        <v>22</v>
      </c>
      <c r="X6832" t="str">
        <f t="shared" si="213"/>
        <v>Nagpur</v>
      </c>
    </row>
    <row r="6833" spans="1:24" x14ac:dyDescent="0.4">
      <c r="A6833">
        <v>106832</v>
      </c>
      <c r="B6833" s="5">
        <v>45776.447916666664</v>
      </c>
      <c r="C6833" s="3" t="str">
        <f>TEXT(Sales_Data[[#This Row],[OrderDate]],"mmmm")</f>
        <v>April</v>
      </c>
      <c r="D6833" s="3" t="str">
        <f t="shared" si="212"/>
        <v>2025</v>
      </c>
      <c r="E6833" t="s">
        <v>23</v>
      </c>
      <c r="F6833" t="s">
        <v>28</v>
      </c>
      <c r="G6833" t="s">
        <v>29</v>
      </c>
      <c r="H6833" t="s">
        <v>37</v>
      </c>
      <c r="I6833" t="s">
        <v>100</v>
      </c>
      <c r="J6833">
        <v>66</v>
      </c>
      <c r="K6833">
        <v>450</v>
      </c>
      <c r="L6833" s="7">
        <f>Sales_Data[[#This Row],[OrderQuantity]] *Sales_Data[[#This Row],[UnitPrice]]</f>
        <v>29700</v>
      </c>
      <c r="M6833" s="7">
        <f>Sales_Data[[#This Row],[UnitPrice]]-Sales_Data[[#This Row],[UnitCost]]</f>
        <v>250</v>
      </c>
      <c r="N6833" s="7">
        <f>Sales_Data[[#This Row],[Gross Revenue]]-Sales_Data[[#This Row],[Discount Amount ]]</f>
        <v>29450</v>
      </c>
      <c r="O6833" s="7">
        <f>Sales_Data[[#This Row],[OrderQuantity]] *Sales_Data[[#This Row],[UnitCost]]</f>
        <v>13200</v>
      </c>
      <c r="P6833" s="7">
        <f>Sales_Data[[#This Row],[ItemCost]] +Sales_Data[[#This Row],[ShippingCost]]</f>
        <v>13683.5</v>
      </c>
      <c r="Q6833" s="7">
        <f>Sales_Data[[#This Row],[Gross Revenue]]-Sales_Data[[#This Row],[TotalFinancialCost]]</f>
        <v>16016.5</v>
      </c>
      <c r="R6833" s="7">
        <f>Sales_Data[[#This Row],[Actul Bill Amount]]-Sales_Data[[#This Row],[ShippingCost]]</f>
        <v>28966.5</v>
      </c>
      <c r="S6833">
        <v>964</v>
      </c>
      <c r="T6833">
        <v>483.5</v>
      </c>
      <c r="U6833" t="s">
        <v>30</v>
      </c>
      <c r="V6833">
        <v>200</v>
      </c>
      <c r="W6833" t="s">
        <v>38</v>
      </c>
      <c r="X6833" t="str">
        <f t="shared" si="213"/>
        <v>Kolkata</v>
      </c>
    </row>
    <row r="6834" spans="1:24" x14ac:dyDescent="0.4">
      <c r="A6834">
        <v>106833</v>
      </c>
      <c r="B6834" s="5">
        <v>45865.552777777775</v>
      </c>
      <c r="C6834" s="3" t="str">
        <f>TEXT(Sales_Data[[#This Row],[OrderDate]],"mmmm")</f>
        <v>July</v>
      </c>
      <c r="D6834" s="3" t="str">
        <f t="shared" si="212"/>
        <v>2025</v>
      </c>
      <c r="E6834" t="s">
        <v>39</v>
      </c>
      <c r="F6834" t="s">
        <v>35</v>
      </c>
      <c r="G6834" t="s">
        <v>29</v>
      </c>
      <c r="H6834" t="s">
        <v>16</v>
      </c>
      <c r="I6834" t="s">
        <v>100</v>
      </c>
      <c r="J6834">
        <v>25</v>
      </c>
      <c r="K6834">
        <v>12000</v>
      </c>
      <c r="L6834" s="7">
        <f>Sales_Data[[#This Row],[OrderQuantity]] *Sales_Data[[#This Row],[UnitPrice]]</f>
        <v>300000</v>
      </c>
      <c r="M6834" s="7">
        <f>Sales_Data[[#This Row],[UnitPrice]]-Sales_Data[[#This Row],[UnitCost]]</f>
        <v>4000</v>
      </c>
      <c r="N6834" s="7">
        <f>Sales_Data[[#This Row],[Gross Revenue]]-Sales_Data[[#This Row],[Discount Amount ]]</f>
        <v>296000</v>
      </c>
      <c r="O6834" s="7">
        <f>Sales_Data[[#This Row],[OrderQuantity]] *Sales_Data[[#This Row],[UnitCost]]</f>
        <v>200000</v>
      </c>
      <c r="P6834" s="7">
        <f>Sales_Data[[#This Row],[ItemCost]] +Sales_Data[[#This Row],[ShippingCost]]</f>
        <v>201230.94</v>
      </c>
      <c r="Q6834" s="7">
        <f>Sales_Data[[#This Row],[Gross Revenue]]-Sales_Data[[#This Row],[TotalFinancialCost]]</f>
        <v>98769.06</v>
      </c>
      <c r="R6834" s="7">
        <f>Sales_Data[[#This Row],[Actul Bill Amount]]-Sales_Data[[#This Row],[ShippingCost]]</f>
        <v>294769.06</v>
      </c>
      <c r="S6834">
        <v>780</v>
      </c>
      <c r="T6834">
        <v>1230.94</v>
      </c>
      <c r="U6834" t="s">
        <v>36</v>
      </c>
      <c r="V6834">
        <v>8000</v>
      </c>
      <c r="W6834" t="s">
        <v>18</v>
      </c>
      <c r="X6834" t="str">
        <f t="shared" si="213"/>
        <v>Bengaluru</v>
      </c>
    </row>
    <row r="6835" spans="1:24" x14ac:dyDescent="0.4">
      <c r="A6835">
        <v>106834</v>
      </c>
      <c r="B6835" s="5">
        <v>45991.306944444441</v>
      </c>
      <c r="C6835" s="3" t="str">
        <f>TEXT(Sales_Data[[#This Row],[OrderDate]],"mmmm")</f>
        <v>November</v>
      </c>
      <c r="D6835" s="3" t="str">
        <f t="shared" si="212"/>
        <v>2025</v>
      </c>
      <c r="E6835" t="s">
        <v>39</v>
      </c>
      <c r="F6835" t="s">
        <v>14</v>
      </c>
      <c r="G6835" t="s">
        <v>15</v>
      </c>
      <c r="H6835" t="s">
        <v>32</v>
      </c>
      <c r="I6835" t="s">
        <v>100</v>
      </c>
      <c r="J6835">
        <v>49</v>
      </c>
      <c r="K6835">
        <v>6500</v>
      </c>
      <c r="L6835" s="7">
        <f>Sales_Data[[#This Row],[OrderQuantity]] *Sales_Data[[#This Row],[UnitPrice]]</f>
        <v>318500</v>
      </c>
      <c r="M6835" s="7">
        <f>Sales_Data[[#This Row],[UnitPrice]]-Sales_Data[[#This Row],[UnitCost]]</f>
        <v>2300</v>
      </c>
      <c r="N6835" s="7">
        <f>Sales_Data[[#This Row],[Gross Revenue]]-Sales_Data[[#This Row],[Discount Amount ]]</f>
        <v>316200</v>
      </c>
      <c r="O6835" s="7">
        <f>Sales_Data[[#This Row],[OrderQuantity]] *Sales_Data[[#This Row],[UnitCost]]</f>
        <v>205800</v>
      </c>
      <c r="P6835" s="7">
        <f>Sales_Data[[#This Row],[ItemCost]] +Sales_Data[[#This Row],[ShippingCost]]</f>
        <v>206411.62</v>
      </c>
      <c r="Q6835" s="7">
        <f>Sales_Data[[#This Row],[Gross Revenue]]-Sales_Data[[#This Row],[TotalFinancialCost]]</f>
        <v>112088.38</v>
      </c>
      <c r="R6835" s="7">
        <f>Sales_Data[[#This Row],[Actul Bill Amount]]-Sales_Data[[#This Row],[ShippingCost]]</f>
        <v>315588.38</v>
      </c>
      <c r="S6835">
        <v>349</v>
      </c>
      <c r="T6835">
        <v>611.62</v>
      </c>
      <c r="U6835" t="s">
        <v>21</v>
      </c>
      <c r="V6835">
        <v>4200</v>
      </c>
      <c r="W6835" t="s">
        <v>33</v>
      </c>
      <c r="X6835" t="str">
        <f t="shared" si="213"/>
        <v>Delhi</v>
      </c>
    </row>
    <row r="6836" spans="1:24" x14ac:dyDescent="0.4">
      <c r="A6836">
        <v>106835</v>
      </c>
      <c r="B6836" s="5">
        <v>45811.69027777778</v>
      </c>
      <c r="C6836" s="3" t="str">
        <f>TEXT(Sales_Data[[#This Row],[OrderDate]],"mmmm")</f>
        <v>June</v>
      </c>
      <c r="D6836" s="3" t="str">
        <f t="shared" si="212"/>
        <v>2025</v>
      </c>
      <c r="E6836" t="s">
        <v>34</v>
      </c>
      <c r="F6836" t="s">
        <v>40</v>
      </c>
      <c r="G6836" t="s">
        <v>15</v>
      </c>
      <c r="H6836" t="s">
        <v>25</v>
      </c>
      <c r="I6836" t="s">
        <v>100</v>
      </c>
      <c r="J6836">
        <v>68</v>
      </c>
      <c r="K6836">
        <v>5500</v>
      </c>
      <c r="L6836" s="7">
        <f>Sales_Data[[#This Row],[OrderQuantity]] *Sales_Data[[#This Row],[UnitPrice]]</f>
        <v>374000</v>
      </c>
      <c r="M6836" s="7">
        <f>Sales_Data[[#This Row],[UnitPrice]]-Sales_Data[[#This Row],[UnitCost]]</f>
        <v>2000</v>
      </c>
      <c r="N6836" s="7">
        <f>Sales_Data[[#This Row],[Gross Revenue]]-Sales_Data[[#This Row],[Discount Amount ]]</f>
        <v>372000</v>
      </c>
      <c r="O6836" s="7">
        <f>Sales_Data[[#This Row],[OrderQuantity]] *Sales_Data[[#This Row],[UnitCost]]</f>
        <v>238000</v>
      </c>
      <c r="P6836" s="7">
        <f>Sales_Data[[#This Row],[ItemCost]] +Sales_Data[[#This Row],[ShippingCost]]</f>
        <v>238802.9</v>
      </c>
      <c r="Q6836" s="7">
        <f>Sales_Data[[#This Row],[Gross Revenue]]-Sales_Data[[#This Row],[TotalFinancialCost]]</f>
        <v>135197.1</v>
      </c>
      <c r="R6836" s="7">
        <f>Sales_Data[[#This Row],[Actul Bill Amount]]-Sales_Data[[#This Row],[ShippingCost]]</f>
        <v>371197.1</v>
      </c>
      <c r="S6836">
        <v>404</v>
      </c>
      <c r="T6836">
        <v>802.9</v>
      </c>
      <c r="U6836" t="s">
        <v>41</v>
      </c>
      <c r="V6836">
        <v>3500</v>
      </c>
      <c r="W6836" t="s">
        <v>27</v>
      </c>
      <c r="X6836" t="str">
        <f t="shared" si="213"/>
        <v>Mumbai</v>
      </c>
    </row>
    <row r="6837" spans="1:24" x14ac:dyDescent="0.4">
      <c r="A6837">
        <v>106836</v>
      </c>
      <c r="B6837" s="5">
        <v>45692.938194444447</v>
      </c>
      <c r="C6837" s="3" t="str">
        <f>TEXT(Sales_Data[[#This Row],[OrderDate]],"mmmm")</f>
        <v>February</v>
      </c>
      <c r="D6837" s="3" t="str">
        <f t="shared" si="212"/>
        <v>2025</v>
      </c>
      <c r="E6837" t="s">
        <v>34</v>
      </c>
      <c r="F6837" t="s">
        <v>14</v>
      </c>
      <c r="G6837" t="s">
        <v>31</v>
      </c>
      <c r="H6837" t="s">
        <v>20</v>
      </c>
      <c r="I6837" t="s">
        <v>100</v>
      </c>
      <c r="J6837">
        <v>94</v>
      </c>
      <c r="K6837">
        <v>6500</v>
      </c>
      <c r="L6837" s="7">
        <f>Sales_Data[[#This Row],[OrderQuantity]] *Sales_Data[[#This Row],[UnitPrice]]</f>
        <v>611000</v>
      </c>
      <c r="M6837" s="7">
        <f>Sales_Data[[#This Row],[UnitPrice]]-Sales_Data[[#This Row],[UnitCost]]</f>
        <v>2300</v>
      </c>
      <c r="N6837" s="7">
        <f>Sales_Data[[#This Row],[Gross Revenue]]-Sales_Data[[#This Row],[Discount Amount ]]</f>
        <v>608700</v>
      </c>
      <c r="O6837" s="7">
        <f>Sales_Data[[#This Row],[OrderQuantity]] *Sales_Data[[#This Row],[UnitCost]]</f>
        <v>394800</v>
      </c>
      <c r="P6837" s="7">
        <f>Sales_Data[[#This Row],[ItemCost]] +Sales_Data[[#This Row],[ShippingCost]]</f>
        <v>395842.83</v>
      </c>
      <c r="Q6837" s="7">
        <f>Sales_Data[[#This Row],[Gross Revenue]]-Sales_Data[[#This Row],[TotalFinancialCost]]</f>
        <v>215157.16999999998</v>
      </c>
      <c r="R6837" s="7">
        <f>Sales_Data[[#This Row],[Actul Bill Amount]]-Sales_Data[[#This Row],[ShippingCost]]</f>
        <v>607657.17000000004</v>
      </c>
      <c r="S6837">
        <v>672</v>
      </c>
      <c r="T6837">
        <v>1042.83</v>
      </c>
      <c r="U6837" t="s">
        <v>21</v>
      </c>
      <c r="V6837">
        <v>4200</v>
      </c>
      <c r="W6837" t="s">
        <v>22</v>
      </c>
      <c r="X6837" t="str">
        <f t="shared" si="213"/>
        <v>Nagpur</v>
      </c>
    </row>
    <row r="6838" spans="1:24" x14ac:dyDescent="0.4">
      <c r="A6838">
        <v>106837</v>
      </c>
      <c r="B6838" s="5">
        <v>45736.986111111109</v>
      </c>
      <c r="C6838" s="3" t="str">
        <f>TEXT(Sales_Data[[#This Row],[OrderDate]],"mmmm")</f>
        <v>March</v>
      </c>
      <c r="D6838" s="3" t="str">
        <f t="shared" si="212"/>
        <v>2025</v>
      </c>
      <c r="E6838" t="s">
        <v>48</v>
      </c>
      <c r="F6838" t="s">
        <v>35</v>
      </c>
      <c r="G6838" t="s">
        <v>29</v>
      </c>
      <c r="H6838" t="s">
        <v>16</v>
      </c>
      <c r="I6838" t="s">
        <v>100</v>
      </c>
      <c r="J6838">
        <v>54</v>
      </c>
      <c r="K6838">
        <v>8500</v>
      </c>
      <c r="L6838" s="7">
        <f>Sales_Data[[#This Row],[OrderQuantity]] *Sales_Data[[#This Row],[UnitPrice]]</f>
        <v>459000</v>
      </c>
      <c r="M6838" s="7">
        <f>Sales_Data[[#This Row],[UnitPrice]]-Sales_Data[[#This Row],[UnitCost]]</f>
        <v>3000</v>
      </c>
      <c r="N6838" s="7">
        <f>Sales_Data[[#This Row],[Gross Revenue]]-Sales_Data[[#This Row],[Discount Amount ]]</f>
        <v>456000</v>
      </c>
      <c r="O6838" s="7">
        <f>Sales_Data[[#This Row],[OrderQuantity]] *Sales_Data[[#This Row],[UnitCost]]</f>
        <v>297000</v>
      </c>
      <c r="P6838" s="7">
        <f>Sales_Data[[#This Row],[ItemCost]] +Sales_Data[[#This Row],[ShippingCost]]</f>
        <v>297664.59999999998</v>
      </c>
      <c r="Q6838" s="7">
        <f>Sales_Data[[#This Row],[Gross Revenue]]-Sales_Data[[#This Row],[TotalFinancialCost]]</f>
        <v>161335.40000000002</v>
      </c>
      <c r="R6838" s="7">
        <f>Sales_Data[[#This Row],[Actul Bill Amount]]-Sales_Data[[#This Row],[ShippingCost]]</f>
        <v>455335.4</v>
      </c>
      <c r="S6838">
        <v>542</v>
      </c>
      <c r="T6838">
        <v>664.6</v>
      </c>
      <c r="U6838" t="s">
        <v>49</v>
      </c>
      <c r="V6838">
        <v>5500</v>
      </c>
      <c r="W6838" t="s">
        <v>18</v>
      </c>
      <c r="X6838" t="str">
        <f t="shared" si="213"/>
        <v>Bengaluru</v>
      </c>
    </row>
    <row r="6839" spans="1:24" x14ac:dyDescent="0.4">
      <c r="A6839">
        <v>106838</v>
      </c>
      <c r="B6839" s="5">
        <v>45724.709722222222</v>
      </c>
      <c r="C6839" s="3" t="str">
        <f>TEXT(Sales_Data[[#This Row],[OrderDate]],"mmmm")</f>
        <v>March</v>
      </c>
      <c r="D6839" s="3" t="str">
        <f t="shared" si="212"/>
        <v>2025</v>
      </c>
      <c r="E6839" t="s">
        <v>48</v>
      </c>
      <c r="F6839" t="s">
        <v>35</v>
      </c>
      <c r="G6839" t="s">
        <v>31</v>
      </c>
      <c r="H6839" t="s">
        <v>25</v>
      </c>
      <c r="I6839" t="s">
        <v>100</v>
      </c>
      <c r="J6839">
        <v>17</v>
      </c>
      <c r="K6839">
        <v>12000</v>
      </c>
      <c r="L6839" s="7">
        <f>Sales_Data[[#This Row],[OrderQuantity]] *Sales_Data[[#This Row],[UnitPrice]]</f>
        <v>204000</v>
      </c>
      <c r="M6839" s="7">
        <f>Sales_Data[[#This Row],[UnitPrice]]-Sales_Data[[#This Row],[UnitCost]]</f>
        <v>4000</v>
      </c>
      <c r="N6839" s="7">
        <f>Sales_Data[[#This Row],[Gross Revenue]]-Sales_Data[[#This Row],[Discount Amount ]]</f>
        <v>200000</v>
      </c>
      <c r="O6839" s="7">
        <f>Sales_Data[[#This Row],[OrderQuantity]] *Sales_Data[[#This Row],[UnitCost]]</f>
        <v>136000</v>
      </c>
      <c r="P6839" s="7">
        <f>Sales_Data[[#This Row],[ItemCost]] +Sales_Data[[#This Row],[ShippingCost]]</f>
        <v>136290.17000000001</v>
      </c>
      <c r="Q6839" s="7">
        <f>Sales_Data[[#This Row],[Gross Revenue]]-Sales_Data[[#This Row],[TotalFinancialCost]]</f>
        <v>67709.829999999987</v>
      </c>
      <c r="R6839" s="7">
        <f>Sales_Data[[#This Row],[Actul Bill Amount]]-Sales_Data[[#This Row],[ShippingCost]]</f>
        <v>199709.83</v>
      </c>
      <c r="S6839">
        <v>1062</v>
      </c>
      <c r="T6839">
        <v>290.17</v>
      </c>
      <c r="U6839" t="s">
        <v>36</v>
      </c>
      <c r="V6839">
        <v>8000</v>
      </c>
      <c r="W6839" t="s">
        <v>27</v>
      </c>
      <c r="X6839" t="str">
        <f t="shared" si="213"/>
        <v>Mumbai</v>
      </c>
    </row>
    <row r="6840" spans="1:24" x14ac:dyDescent="0.4">
      <c r="A6840">
        <v>106839</v>
      </c>
      <c r="B6840" s="5">
        <v>46000.234027777777</v>
      </c>
      <c r="C6840" s="3" t="str">
        <f>TEXT(Sales_Data[[#This Row],[OrderDate]],"mmmm")</f>
        <v>December</v>
      </c>
      <c r="D6840" s="3" t="str">
        <f t="shared" si="212"/>
        <v>2025</v>
      </c>
      <c r="E6840" t="s">
        <v>39</v>
      </c>
      <c r="F6840" t="s">
        <v>35</v>
      </c>
      <c r="G6840" t="s">
        <v>31</v>
      </c>
      <c r="H6840" t="s">
        <v>32</v>
      </c>
      <c r="I6840" t="s">
        <v>100</v>
      </c>
      <c r="J6840">
        <v>35</v>
      </c>
      <c r="K6840">
        <v>12000</v>
      </c>
      <c r="L6840" s="7">
        <f>Sales_Data[[#This Row],[OrderQuantity]] *Sales_Data[[#This Row],[UnitPrice]]</f>
        <v>420000</v>
      </c>
      <c r="M6840" s="7">
        <f>Sales_Data[[#This Row],[UnitPrice]]-Sales_Data[[#This Row],[UnitCost]]</f>
        <v>4000</v>
      </c>
      <c r="N6840" s="7">
        <f>Sales_Data[[#This Row],[Gross Revenue]]-Sales_Data[[#This Row],[Discount Amount ]]</f>
        <v>416000</v>
      </c>
      <c r="O6840" s="7">
        <f>Sales_Data[[#This Row],[OrderQuantity]] *Sales_Data[[#This Row],[UnitCost]]</f>
        <v>280000</v>
      </c>
      <c r="P6840" s="7">
        <f>Sales_Data[[#This Row],[ItemCost]] +Sales_Data[[#This Row],[ShippingCost]]</f>
        <v>280748.17</v>
      </c>
      <c r="Q6840" s="7">
        <f>Sales_Data[[#This Row],[Gross Revenue]]-Sales_Data[[#This Row],[TotalFinancialCost]]</f>
        <v>139251.83000000002</v>
      </c>
      <c r="R6840" s="7">
        <f>Sales_Data[[#This Row],[Actul Bill Amount]]-Sales_Data[[#This Row],[ShippingCost]]</f>
        <v>415251.83</v>
      </c>
      <c r="S6840">
        <v>387</v>
      </c>
      <c r="T6840">
        <v>748.17</v>
      </c>
      <c r="U6840" t="s">
        <v>36</v>
      </c>
      <c r="V6840">
        <v>8000</v>
      </c>
      <c r="W6840" t="s">
        <v>33</v>
      </c>
      <c r="X6840" t="str">
        <f t="shared" si="213"/>
        <v>Delhi</v>
      </c>
    </row>
    <row r="6841" spans="1:24" x14ac:dyDescent="0.4">
      <c r="A6841">
        <v>106840</v>
      </c>
      <c r="B6841" s="5">
        <v>45691.861111111109</v>
      </c>
      <c r="C6841" s="3" t="str">
        <f>TEXT(Sales_Data[[#This Row],[OrderDate]],"mmmm")</f>
        <v>February</v>
      </c>
      <c r="D6841" s="3" t="str">
        <f t="shared" si="212"/>
        <v>2025</v>
      </c>
      <c r="E6841" t="s">
        <v>48</v>
      </c>
      <c r="F6841" t="s">
        <v>28</v>
      </c>
      <c r="G6841" t="s">
        <v>29</v>
      </c>
      <c r="H6841" t="s">
        <v>16</v>
      </c>
      <c r="I6841" t="s">
        <v>100</v>
      </c>
      <c r="J6841">
        <v>70</v>
      </c>
      <c r="K6841">
        <v>450</v>
      </c>
      <c r="L6841" s="7">
        <f>Sales_Data[[#This Row],[OrderQuantity]] *Sales_Data[[#This Row],[UnitPrice]]</f>
        <v>31500</v>
      </c>
      <c r="M6841" s="7">
        <f>Sales_Data[[#This Row],[UnitPrice]]-Sales_Data[[#This Row],[UnitCost]]</f>
        <v>250</v>
      </c>
      <c r="N6841" s="7">
        <f>Sales_Data[[#This Row],[Gross Revenue]]-Sales_Data[[#This Row],[Discount Amount ]]</f>
        <v>31250</v>
      </c>
      <c r="O6841" s="7">
        <f>Sales_Data[[#This Row],[OrderQuantity]] *Sales_Data[[#This Row],[UnitCost]]</f>
        <v>14000</v>
      </c>
      <c r="P6841" s="7">
        <f>Sales_Data[[#This Row],[ItemCost]] +Sales_Data[[#This Row],[ShippingCost]]</f>
        <v>14459.09</v>
      </c>
      <c r="Q6841" s="7">
        <f>Sales_Data[[#This Row],[Gross Revenue]]-Sales_Data[[#This Row],[TotalFinancialCost]]</f>
        <v>17040.91</v>
      </c>
      <c r="R6841" s="7">
        <f>Sales_Data[[#This Row],[Actul Bill Amount]]-Sales_Data[[#This Row],[ShippingCost]]</f>
        <v>30790.91</v>
      </c>
      <c r="S6841">
        <v>554</v>
      </c>
      <c r="T6841">
        <v>459.09</v>
      </c>
      <c r="U6841" t="s">
        <v>30</v>
      </c>
      <c r="V6841">
        <v>200</v>
      </c>
      <c r="W6841" t="s">
        <v>18</v>
      </c>
      <c r="X6841" t="str">
        <f t="shared" si="213"/>
        <v>Bengaluru</v>
      </c>
    </row>
    <row r="6842" spans="1:24" x14ac:dyDescent="0.4">
      <c r="A6842">
        <v>106841</v>
      </c>
      <c r="B6842" s="5">
        <v>45754.807638888888</v>
      </c>
      <c r="C6842" s="3" t="str">
        <f>TEXT(Sales_Data[[#This Row],[OrderDate]],"mmmm")</f>
        <v>April</v>
      </c>
      <c r="D6842" s="3" t="str">
        <f t="shared" si="212"/>
        <v>2025</v>
      </c>
      <c r="E6842" t="s">
        <v>50</v>
      </c>
      <c r="F6842" t="s">
        <v>35</v>
      </c>
      <c r="G6842" t="s">
        <v>31</v>
      </c>
      <c r="H6842" t="s">
        <v>25</v>
      </c>
      <c r="I6842" t="s">
        <v>100</v>
      </c>
      <c r="J6842">
        <v>97</v>
      </c>
      <c r="K6842">
        <v>12000</v>
      </c>
      <c r="L6842" s="7">
        <f>Sales_Data[[#This Row],[OrderQuantity]] *Sales_Data[[#This Row],[UnitPrice]]</f>
        <v>1164000</v>
      </c>
      <c r="M6842" s="7">
        <f>Sales_Data[[#This Row],[UnitPrice]]-Sales_Data[[#This Row],[UnitCost]]</f>
        <v>4000</v>
      </c>
      <c r="N6842" s="7">
        <f>Sales_Data[[#This Row],[Gross Revenue]]-Sales_Data[[#This Row],[Discount Amount ]]</f>
        <v>1160000</v>
      </c>
      <c r="O6842" s="7">
        <f>Sales_Data[[#This Row],[OrderQuantity]] *Sales_Data[[#This Row],[UnitCost]]</f>
        <v>776000</v>
      </c>
      <c r="P6842" s="7">
        <f>Sales_Data[[#This Row],[ItemCost]] +Sales_Data[[#This Row],[ShippingCost]]</f>
        <v>776843.1</v>
      </c>
      <c r="Q6842" s="7">
        <f>Sales_Data[[#This Row],[Gross Revenue]]-Sales_Data[[#This Row],[TotalFinancialCost]]</f>
        <v>387156.9</v>
      </c>
      <c r="R6842" s="7">
        <f>Sales_Data[[#This Row],[Actul Bill Amount]]-Sales_Data[[#This Row],[ShippingCost]]</f>
        <v>1159156.8999999999</v>
      </c>
      <c r="S6842">
        <v>858</v>
      </c>
      <c r="T6842">
        <v>843.1</v>
      </c>
      <c r="U6842" t="s">
        <v>36</v>
      </c>
      <c r="V6842">
        <v>8000</v>
      </c>
      <c r="W6842" t="s">
        <v>27</v>
      </c>
      <c r="X6842" t="str">
        <f t="shared" si="213"/>
        <v>Mumbai</v>
      </c>
    </row>
    <row r="6843" spans="1:24" x14ac:dyDescent="0.4">
      <c r="A6843">
        <v>106842</v>
      </c>
      <c r="B6843" s="5">
        <v>45826.799305555556</v>
      </c>
      <c r="C6843" s="3" t="str">
        <f>TEXT(Sales_Data[[#This Row],[OrderDate]],"mmmm")</f>
        <v>June</v>
      </c>
      <c r="D6843" s="3" t="str">
        <f t="shared" si="212"/>
        <v>2025</v>
      </c>
      <c r="E6843" t="s">
        <v>13</v>
      </c>
      <c r="F6843" t="s">
        <v>43</v>
      </c>
      <c r="G6843" t="s">
        <v>31</v>
      </c>
      <c r="H6843" t="s">
        <v>16</v>
      </c>
      <c r="I6843" t="s">
        <v>100</v>
      </c>
      <c r="J6843">
        <v>51</v>
      </c>
      <c r="K6843">
        <v>2800</v>
      </c>
      <c r="L6843" s="7">
        <f>Sales_Data[[#This Row],[OrderQuantity]] *Sales_Data[[#This Row],[UnitPrice]]</f>
        <v>142800</v>
      </c>
      <c r="M6843" s="7">
        <f>Sales_Data[[#This Row],[UnitPrice]]-Sales_Data[[#This Row],[UnitCost]]</f>
        <v>1300</v>
      </c>
      <c r="N6843" s="7">
        <f>Sales_Data[[#This Row],[Gross Revenue]]-Sales_Data[[#This Row],[Discount Amount ]]</f>
        <v>141500</v>
      </c>
      <c r="O6843" s="7">
        <f>Sales_Data[[#This Row],[OrderQuantity]] *Sales_Data[[#This Row],[UnitCost]]</f>
        <v>76500</v>
      </c>
      <c r="P6843" s="7">
        <f>Sales_Data[[#This Row],[ItemCost]] +Sales_Data[[#This Row],[ShippingCost]]</f>
        <v>79032.899999999994</v>
      </c>
      <c r="Q6843" s="7">
        <f>Sales_Data[[#This Row],[Gross Revenue]]-Sales_Data[[#This Row],[TotalFinancialCost]]</f>
        <v>63767.100000000006</v>
      </c>
      <c r="R6843" s="7">
        <f>Sales_Data[[#This Row],[Actul Bill Amount]]-Sales_Data[[#This Row],[ShippingCost]]</f>
        <v>138967.1</v>
      </c>
      <c r="S6843">
        <v>696</v>
      </c>
      <c r="T6843">
        <v>2532.9</v>
      </c>
      <c r="U6843" t="s">
        <v>61</v>
      </c>
      <c r="V6843">
        <v>1500</v>
      </c>
      <c r="W6843" t="s">
        <v>18</v>
      </c>
      <c r="X6843" t="str">
        <f t="shared" si="213"/>
        <v>Bengaluru</v>
      </c>
    </row>
    <row r="6844" spans="1:24" x14ac:dyDescent="0.4">
      <c r="A6844">
        <v>106843</v>
      </c>
      <c r="B6844" s="5">
        <v>45826.405555555553</v>
      </c>
      <c r="C6844" s="3" t="str">
        <f>TEXT(Sales_Data[[#This Row],[OrderDate]],"mmmm")</f>
        <v>June</v>
      </c>
      <c r="D6844" s="3" t="str">
        <f t="shared" si="212"/>
        <v>2025</v>
      </c>
      <c r="E6844" t="s">
        <v>48</v>
      </c>
      <c r="F6844" t="s">
        <v>24</v>
      </c>
      <c r="G6844" t="s">
        <v>29</v>
      </c>
      <c r="H6844" t="s">
        <v>37</v>
      </c>
      <c r="I6844" t="s">
        <v>100</v>
      </c>
      <c r="J6844">
        <v>83</v>
      </c>
      <c r="K6844">
        <v>3500</v>
      </c>
      <c r="L6844" s="7">
        <f>Sales_Data[[#This Row],[OrderQuantity]] *Sales_Data[[#This Row],[UnitPrice]]</f>
        <v>290500</v>
      </c>
      <c r="M6844" s="7">
        <f>Sales_Data[[#This Row],[UnitPrice]]-Sales_Data[[#This Row],[UnitCost]]</f>
        <v>1300</v>
      </c>
      <c r="N6844" s="7">
        <f>Sales_Data[[#This Row],[Gross Revenue]]-Sales_Data[[#This Row],[Discount Amount ]]</f>
        <v>289200</v>
      </c>
      <c r="O6844" s="7">
        <f>Sales_Data[[#This Row],[OrderQuantity]] *Sales_Data[[#This Row],[UnitCost]]</f>
        <v>182600</v>
      </c>
      <c r="P6844" s="7">
        <f>Sales_Data[[#This Row],[ItemCost]] +Sales_Data[[#This Row],[ShippingCost]]</f>
        <v>185326.7</v>
      </c>
      <c r="Q6844" s="7">
        <f>Sales_Data[[#This Row],[Gross Revenue]]-Sales_Data[[#This Row],[TotalFinancialCost]]</f>
        <v>105173.29999999999</v>
      </c>
      <c r="R6844" s="7">
        <f>Sales_Data[[#This Row],[Actul Bill Amount]]-Sales_Data[[#This Row],[ShippingCost]]</f>
        <v>286473.3</v>
      </c>
      <c r="S6844">
        <v>1068</v>
      </c>
      <c r="T6844">
        <v>2726.7</v>
      </c>
      <c r="U6844" t="s">
        <v>59</v>
      </c>
      <c r="V6844">
        <v>2200</v>
      </c>
      <c r="W6844" t="s">
        <v>38</v>
      </c>
      <c r="X6844" t="str">
        <f t="shared" si="213"/>
        <v>Kolkata</v>
      </c>
    </row>
    <row r="6845" spans="1:24" x14ac:dyDescent="0.4">
      <c r="A6845">
        <v>106844</v>
      </c>
      <c r="B6845" s="5">
        <v>45808.224999999999</v>
      </c>
      <c r="C6845" s="3" t="str">
        <f>TEXT(Sales_Data[[#This Row],[OrderDate]],"mmmm")</f>
        <v>May</v>
      </c>
      <c r="D6845" s="3" t="str">
        <f t="shared" si="212"/>
        <v>2025</v>
      </c>
      <c r="E6845" t="s">
        <v>34</v>
      </c>
      <c r="F6845" t="s">
        <v>55</v>
      </c>
      <c r="G6845" t="s">
        <v>29</v>
      </c>
      <c r="H6845" t="s">
        <v>16</v>
      </c>
      <c r="I6845" t="s">
        <v>100</v>
      </c>
      <c r="J6845">
        <v>8</v>
      </c>
      <c r="K6845">
        <v>850</v>
      </c>
      <c r="L6845" s="7">
        <f>Sales_Data[[#This Row],[OrderQuantity]] *Sales_Data[[#This Row],[UnitPrice]]</f>
        <v>6800</v>
      </c>
      <c r="M6845" s="7">
        <f>Sales_Data[[#This Row],[UnitPrice]]-Sales_Data[[#This Row],[UnitCost]]</f>
        <v>300</v>
      </c>
      <c r="N6845" s="7">
        <f>Sales_Data[[#This Row],[Gross Revenue]]-Sales_Data[[#This Row],[Discount Amount ]]</f>
        <v>6500</v>
      </c>
      <c r="O6845" s="7">
        <f>Sales_Data[[#This Row],[OrderQuantity]] *Sales_Data[[#This Row],[UnitCost]]</f>
        <v>4400</v>
      </c>
      <c r="P6845" s="7">
        <f>Sales_Data[[#This Row],[ItemCost]] +Sales_Data[[#This Row],[ShippingCost]]</f>
        <v>4761.2</v>
      </c>
      <c r="Q6845" s="7">
        <f>Sales_Data[[#This Row],[Gross Revenue]]-Sales_Data[[#This Row],[TotalFinancialCost]]</f>
        <v>2038.8000000000002</v>
      </c>
      <c r="R6845" s="7">
        <f>Sales_Data[[#This Row],[Actul Bill Amount]]-Sales_Data[[#This Row],[ShippingCost]]</f>
        <v>6138.8</v>
      </c>
      <c r="S6845">
        <v>789</v>
      </c>
      <c r="T6845">
        <v>361.2</v>
      </c>
      <c r="U6845" t="s">
        <v>56</v>
      </c>
      <c r="V6845">
        <v>550</v>
      </c>
      <c r="W6845" t="s">
        <v>18</v>
      </c>
      <c r="X6845" t="str">
        <f t="shared" si="213"/>
        <v>Bengaluru</v>
      </c>
    </row>
    <row r="6846" spans="1:24" x14ac:dyDescent="0.4">
      <c r="A6846">
        <v>106845</v>
      </c>
      <c r="B6846" s="5">
        <v>45728.460416666669</v>
      </c>
      <c r="C6846" s="3" t="str">
        <f>TEXT(Sales_Data[[#This Row],[OrderDate]],"mmmm")</f>
        <v>March</v>
      </c>
      <c r="D6846" s="3" t="str">
        <f t="shared" si="212"/>
        <v>2025</v>
      </c>
      <c r="E6846" t="s">
        <v>39</v>
      </c>
      <c r="F6846" t="s">
        <v>40</v>
      </c>
      <c r="G6846" t="s">
        <v>31</v>
      </c>
      <c r="H6846" t="s">
        <v>25</v>
      </c>
      <c r="I6846" t="s">
        <v>100</v>
      </c>
      <c r="J6846">
        <v>95</v>
      </c>
      <c r="K6846">
        <v>5500</v>
      </c>
      <c r="L6846" s="7">
        <f>Sales_Data[[#This Row],[OrderQuantity]] *Sales_Data[[#This Row],[UnitPrice]]</f>
        <v>522500</v>
      </c>
      <c r="M6846" s="7">
        <f>Sales_Data[[#This Row],[UnitPrice]]-Sales_Data[[#This Row],[UnitCost]]</f>
        <v>2000</v>
      </c>
      <c r="N6846" s="7">
        <f>Sales_Data[[#This Row],[Gross Revenue]]-Sales_Data[[#This Row],[Discount Amount ]]</f>
        <v>520500</v>
      </c>
      <c r="O6846" s="7">
        <f>Sales_Data[[#This Row],[OrderQuantity]] *Sales_Data[[#This Row],[UnitCost]]</f>
        <v>332500</v>
      </c>
      <c r="P6846" s="7">
        <f>Sales_Data[[#This Row],[ItemCost]] +Sales_Data[[#This Row],[ShippingCost]]</f>
        <v>333202.14</v>
      </c>
      <c r="Q6846" s="7">
        <f>Sales_Data[[#This Row],[Gross Revenue]]-Sales_Data[[#This Row],[TotalFinancialCost]]</f>
        <v>189297.86</v>
      </c>
      <c r="R6846" s="7">
        <f>Sales_Data[[#This Row],[Actul Bill Amount]]-Sales_Data[[#This Row],[ShippingCost]]</f>
        <v>519797.86</v>
      </c>
      <c r="S6846">
        <v>636</v>
      </c>
      <c r="T6846">
        <v>702.14</v>
      </c>
      <c r="U6846" t="s">
        <v>41</v>
      </c>
      <c r="V6846">
        <v>3500</v>
      </c>
      <c r="W6846" t="s">
        <v>27</v>
      </c>
      <c r="X6846" t="str">
        <f t="shared" si="213"/>
        <v>Mumbai</v>
      </c>
    </row>
    <row r="6847" spans="1:24" x14ac:dyDescent="0.4">
      <c r="A6847">
        <v>106846</v>
      </c>
      <c r="B6847" s="5">
        <v>45660.688888888886</v>
      </c>
      <c r="C6847" s="3" t="str">
        <f>TEXT(Sales_Data[[#This Row],[OrderDate]],"mmmm")</f>
        <v>January</v>
      </c>
      <c r="D6847" s="3" t="str">
        <f t="shared" si="212"/>
        <v>2025</v>
      </c>
      <c r="E6847" t="s">
        <v>42</v>
      </c>
      <c r="F6847" t="s">
        <v>55</v>
      </c>
      <c r="G6847" t="s">
        <v>31</v>
      </c>
      <c r="H6847" t="s">
        <v>37</v>
      </c>
      <c r="I6847" t="s">
        <v>100</v>
      </c>
      <c r="J6847">
        <v>62</v>
      </c>
      <c r="K6847">
        <v>1200</v>
      </c>
      <c r="L6847" s="7">
        <f>Sales_Data[[#This Row],[OrderQuantity]] *Sales_Data[[#This Row],[UnitPrice]]</f>
        <v>74400</v>
      </c>
      <c r="M6847" s="7">
        <f>Sales_Data[[#This Row],[UnitPrice]]-Sales_Data[[#This Row],[UnitCost]]</f>
        <v>400</v>
      </c>
      <c r="N6847" s="7">
        <f>Sales_Data[[#This Row],[Gross Revenue]]-Sales_Data[[#This Row],[Discount Amount ]]</f>
        <v>74000</v>
      </c>
      <c r="O6847" s="7">
        <f>Sales_Data[[#This Row],[OrderQuantity]] *Sales_Data[[#This Row],[UnitCost]]</f>
        <v>49600</v>
      </c>
      <c r="P6847" s="7">
        <f>Sales_Data[[#This Row],[ItemCost]] +Sales_Data[[#This Row],[ShippingCost]]</f>
        <v>50318.28</v>
      </c>
      <c r="Q6847" s="7">
        <f>Sales_Data[[#This Row],[Gross Revenue]]-Sales_Data[[#This Row],[TotalFinancialCost]]</f>
        <v>24081.72</v>
      </c>
      <c r="R6847" s="7">
        <f>Sales_Data[[#This Row],[Actul Bill Amount]]-Sales_Data[[#This Row],[ShippingCost]]</f>
        <v>73281.72</v>
      </c>
      <c r="S6847">
        <v>684</v>
      </c>
      <c r="T6847">
        <v>718.28</v>
      </c>
      <c r="U6847" t="s">
        <v>58</v>
      </c>
      <c r="V6847">
        <v>800</v>
      </c>
      <c r="W6847" t="s">
        <v>38</v>
      </c>
      <c r="X6847" t="str">
        <f t="shared" si="213"/>
        <v>Kolkata</v>
      </c>
    </row>
    <row r="6848" spans="1:24" x14ac:dyDescent="0.4">
      <c r="A6848">
        <v>106847</v>
      </c>
      <c r="B6848" s="5">
        <v>45971.5</v>
      </c>
      <c r="C6848" s="3" t="str">
        <f>TEXT(Sales_Data[[#This Row],[OrderDate]],"mmmm")</f>
        <v>November</v>
      </c>
      <c r="D6848" s="3" t="str">
        <f t="shared" si="212"/>
        <v>2025</v>
      </c>
      <c r="E6848" t="s">
        <v>23</v>
      </c>
      <c r="F6848" t="s">
        <v>24</v>
      </c>
      <c r="G6848" t="s">
        <v>15</v>
      </c>
      <c r="H6848" t="s">
        <v>32</v>
      </c>
      <c r="I6848" t="s">
        <v>100</v>
      </c>
      <c r="J6848">
        <v>63</v>
      </c>
      <c r="K6848">
        <v>45000</v>
      </c>
      <c r="L6848" s="7">
        <f>Sales_Data[[#This Row],[OrderQuantity]] *Sales_Data[[#This Row],[UnitPrice]]</f>
        <v>2835000</v>
      </c>
      <c r="M6848" s="7">
        <f>Sales_Data[[#This Row],[UnitPrice]]-Sales_Data[[#This Row],[UnitCost]]</f>
        <v>13000</v>
      </c>
      <c r="N6848" s="7">
        <f>Sales_Data[[#This Row],[Gross Revenue]]-Sales_Data[[#This Row],[Discount Amount ]]</f>
        <v>2822000</v>
      </c>
      <c r="O6848" s="7">
        <f>Sales_Data[[#This Row],[OrderQuantity]] *Sales_Data[[#This Row],[UnitCost]]</f>
        <v>2016000</v>
      </c>
      <c r="P6848" s="7">
        <f>Sales_Data[[#This Row],[ItemCost]] +Sales_Data[[#This Row],[ShippingCost]]</f>
        <v>2016942.04</v>
      </c>
      <c r="Q6848" s="7">
        <f>Sales_Data[[#This Row],[Gross Revenue]]-Sales_Data[[#This Row],[TotalFinancialCost]]</f>
        <v>818057.96</v>
      </c>
      <c r="R6848" s="7">
        <f>Sales_Data[[#This Row],[Actul Bill Amount]]-Sales_Data[[#This Row],[ShippingCost]]</f>
        <v>2821057.96</v>
      </c>
      <c r="S6848">
        <v>1015</v>
      </c>
      <c r="T6848">
        <v>942.04</v>
      </c>
      <c r="U6848" t="s">
        <v>26</v>
      </c>
      <c r="V6848">
        <v>32000</v>
      </c>
      <c r="W6848" t="s">
        <v>33</v>
      </c>
      <c r="X6848" t="str">
        <f t="shared" si="213"/>
        <v>Delhi</v>
      </c>
    </row>
    <row r="6849" spans="1:24" x14ac:dyDescent="0.4">
      <c r="A6849">
        <v>106848</v>
      </c>
      <c r="B6849" s="5">
        <v>45689.025000000001</v>
      </c>
      <c r="C6849" s="3" t="str">
        <f>TEXT(Sales_Data[[#This Row],[OrderDate]],"mmmm")</f>
        <v>February</v>
      </c>
      <c r="D6849" s="3" t="str">
        <f t="shared" si="212"/>
        <v>2025</v>
      </c>
      <c r="E6849" t="s">
        <v>19</v>
      </c>
      <c r="F6849" t="s">
        <v>46</v>
      </c>
      <c r="G6849" t="s">
        <v>31</v>
      </c>
      <c r="H6849" t="s">
        <v>37</v>
      </c>
      <c r="I6849" t="s">
        <v>100</v>
      </c>
      <c r="J6849">
        <v>74</v>
      </c>
      <c r="K6849">
        <v>4500</v>
      </c>
      <c r="L6849" s="7">
        <f>Sales_Data[[#This Row],[OrderQuantity]] *Sales_Data[[#This Row],[UnitPrice]]</f>
        <v>333000</v>
      </c>
      <c r="M6849" s="7">
        <f>Sales_Data[[#This Row],[UnitPrice]]-Sales_Data[[#This Row],[UnitCost]]</f>
        <v>1700</v>
      </c>
      <c r="N6849" s="7">
        <f>Sales_Data[[#This Row],[Gross Revenue]]-Sales_Data[[#This Row],[Discount Amount ]]</f>
        <v>331300</v>
      </c>
      <c r="O6849" s="7">
        <f>Sales_Data[[#This Row],[OrderQuantity]] *Sales_Data[[#This Row],[UnitCost]]</f>
        <v>207200</v>
      </c>
      <c r="P6849" s="7">
        <f>Sales_Data[[#This Row],[ItemCost]] +Sales_Data[[#This Row],[ShippingCost]]</f>
        <v>207426.18</v>
      </c>
      <c r="Q6849" s="7">
        <f>Sales_Data[[#This Row],[Gross Revenue]]-Sales_Data[[#This Row],[TotalFinancialCost]]</f>
        <v>125573.82</v>
      </c>
      <c r="R6849" s="7">
        <f>Sales_Data[[#This Row],[Actul Bill Amount]]-Sales_Data[[#This Row],[ShippingCost]]</f>
        <v>331073.82</v>
      </c>
      <c r="S6849">
        <v>408</v>
      </c>
      <c r="T6849">
        <v>226.18</v>
      </c>
      <c r="U6849" t="s">
        <v>47</v>
      </c>
      <c r="V6849">
        <v>2800</v>
      </c>
      <c r="W6849" t="s">
        <v>38</v>
      </c>
      <c r="X6849" t="str">
        <f t="shared" si="213"/>
        <v>Kolkata</v>
      </c>
    </row>
    <row r="6850" spans="1:24" x14ac:dyDescent="0.4">
      <c r="A6850">
        <v>106849</v>
      </c>
      <c r="B6850" s="5">
        <v>45944.147222222222</v>
      </c>
      <c r="C6850" s="3" t="str">
        <f>TEXT(Sales_Data[[#This Row],[OrderDate]],"mmmm")</f>
        <v>October</v>
      </c>
      <c r="D6850" s="3" t="str">
        <f t="shared" ref="D6850:D6913" si="214">TEXT(B6850, "yyyy")</f>
        <v>2025</v>
      </c>
      <c r="E6850" t="s">
        <v>45</v>
      </c>
      <c r="F6850" t="s">
        <v>43</v>
      </c>
      <c r="G6850" t="s">
        <v>29</v>
      </c>
      <c r="H6850" t="s">
        <v>16</v>
      </c>
      <c r="I6850" t="s">
        <v>100</v>
      </c>
      <c r="J6850">
        <v>7</v>
      </c>
      <c r="K6850">
        <v>1800</v>
      </c>
      <c r="L6850" s="7">
        <f>Sales_Data[[#This Row],[OrderQuantity]] *Sales_Data[[#This Row],[UnitPrice]]</f>
        <v>12600</v>
      </c>
      <c r="M6850" s="7">
        <f>Sales_Data[[#This Row],[UnitPrice]]-Sales_Data[[#This Row],[UnitCost]]</f>
        <v>900</v>
      </c>
      <c r="N6850" s="7">
        <f>Sales_Data[[#This Row],[Gross Revenue]]-Sales_Data[[#This Row],[Discount Amount ]]</f>
        <v>11700</v>
      </c>
      <c r="O6850" s="7">
        <f>Sales_Data[[#This Row],[OrderQuantity]] *Sales_Data[[#This Row],[UnitCost]]</f>
        <v>6300</v>
      </c>
      <c r="P6850" s="7">
        <f>Sales_Data[[#This Row],[ItemCost]] +Sales_Data[[#This Row],[ShippingCost]]</f>
        <v>6991.8</v>
      </c>
      <c r="Q6850" s="7">
        <f>Sales_Data[[#This Row],[Gross Revenue]]-Sales_Data[[#This Row],[TotalFinancialCost]]</f>
        <v>5608.2</v>
      </c>
      <c r="R6850" s="7">
        <f>Sales_Data[[#This Row],[Actul Bill Amount]]-Sales_Data[[#This Row],[ShippingCost]]</f>
        <v>11008.2</v>
      </c>
      <c r="S6850">
        <v>760</v>
      </c>
      <c r="T6850">
        <v>691.8</v>
      </c>
      <c r="U6850" t="s">
        <v>51</v>
      </c>
      <c r="V6850">
        <v>900</v>
      </c>
      <c r="W6850" t="s">
        <v>18</v>
      </c>
      <c r="X6850" t="str">
        <f t="shared" ref="X6850:X6913" si="215">_xlfn.TEXTBEFORE(W6850, " ")</f>
        <v>Bengaluru</v>
      </c>
    </row>
    <row r="6851" spans="1:24" x14ac:dyDescent="0.4">
      <c r="A6851">
        <v>106850</v>
      </c>
      <c r="B6851" s="5">
        <v>45739.659722222219</v>
      </c>
      <c r="C6851" s="3" t="str">
        <f>TEXT(Sales_Data[[#This Row],[OrderDate]],"mmmm")</f>
        <v>March</v>
      </c>
      <c r="D6851" s="3" t="str">
        <f t="shared" si="214"/>
        <v>2025</v>
      </c>
      <c r="E6851" t="s">
        <v>42</v>
      </c>
      <c r="F6851" t="s">
        <v>46</v>
      </c>
      <c r="G6851" t="s">
        <v>15</v>
      </c>
      <c r="H6851" t="s">
        <v>32</v>
      </c>
      <c r="I6851" t="s">
        <v>100</v>
      </c>
      <c r="J6851">
        <v>88</v>
      </c>
      <c r="K6851">
        <v>4500</v>
      </c>
      <c r="L6851" s="7">
        <f>Sales_Data[[#This Row],[OrderQuantity]] *Sales_Data[[#This Row],[UnitPrice]]</f>
        <v>396000</v>
      </c>
      <c r="M6851" s="7">
        <f>Sales_Data[[#This Row],[UnitPrice]]-Sales_Data[[#This Row],[UnitCost]]</f>
        <v>1700</v>
      </c>
      <c r="N6851" s="7">
        <f>Sales_Data[[#This Row],[Gross Revenue]]-Sales_Data[[#This Row],[Discount Amount ]]</f>
        <v>394300</v>
      </c>
      <c r="O6851" s="7">
        <f>Sales_Data[[#This Row],[OrderQuantity]] *Sales_Data[[#This Row],[UnitCost]]</f>
        <v>246400</v>
      </c>
      <c r="P6851" s="7">
        <f>Sales_Data[[#This Row],[ItemCost]] +Sales_Data[[#This Row],[ShippingCost]]</f>
        <v>247376.4</v>
      </c>
      <c r="Q6851" s="7">
        <f>Sales_Data[[#This Row],[Gross Revenue]]-Sales_Data[[#This Row],[TotalFinancialCost]]</f>
        <v>148623.6</v>
      </c>
      <c r="R6851" s="7">
        <f>Sales_Data[[#This Row],[Actul Bill Amount]]-Sales_Data[[#This Row],[ShippingCost]]</f>
        <v>393323.6</v>
      </c>
      <c r="S6851">
        <v>1011</v>
      </c>
      <c r="T6851">
        <v>976.4</v>
      </c>
      <c r="U6851" t="s">
        <v>47</v>
      </c>
      <c r="V6851">
        <v>2800</v>
      </c>
      <c r="W6851" t="s">
        <v>33</v>
      </c>
      <c r="X6851" t="str">
        <f t="shared" si="215"/>
        <v>Delhi</v>
      </c>
    </row>
    <row r="6852" spans="1:24" x14ac:dyDescent="0.4">
      <c r="A6852">
        <v>106851</v>
      </c>
      <c r="B6852" s="5">
        <v>45700.787499999999</v>
      </c>
      <c r="C6852" s="3" t="str">
        <f>TEXT(Sales_Data[[#This Row],[OrderDate]],"mmmm")</f>
        <v>February</v>
      </c>
      <c r="D6852" s="3" t="str">
        <f t="shared" si="214"/>
        <v>2025</v>
      </c>
      <c r="E6852" t="s">
        <v>23</v>
      </c>
      <c r="F6852" t="s">
        <v>28</v>
      </c>
      <c r="G6852" t="s">
        <v>29</v>
      </c>
      <c r="H6852" t="s">
        <v>16</v>
      </c>
      <c r="I6852" t="s">
        <v>100</v>
      </c>
      <c r="J6852">
        <v>42</v>
      </c>
      <c r="K6852">
        <v>2500</v>
      </c>
      <c r="L6852" s="7">
        <f>Sales_Data[[#This Row],[OrderQuantity]] *Sales_Data[[#This Row],[UnitPrice]]</f>
        <v>105000</v>
      </c>
      <c r="M6852" s="7">
        <f>Sales_Data[[#This Row],[UnitPrice]]-Sales_Data[[#This Row],[UnitCost]]</f>
        <v>1000</v>
      </c>
      <c r="N6852" s="7">
        <f>Sales_Data[[#This Row],[Gross Revenue]]-Sales_Data[[#This Row],[Discount Amount ]]</f>
        <v>104000</v>
      </c>
      <c r="O6852" s="7">
        <f>Sales_Data[[#This Row],[OrderQuantity]] *Sales_Data[[#This Row],[UnitCost]]</f>
        <v>63000</v>
      </c>
      <c r="P6852" s="7">
        <f>Sales_Data[[#This Row],[ItemCost]] +Sales_Data[[#This Row],[ShippingCost]]</f>
        <v>63356.93</v>
      </c>
      <c r="Q6852" s="7">
        <f>Sales_Data[[#This Row],[Gross Revenue]]-Sales_Data[[#This Row],[TotalFinancialCost]]</f>
        <v>41643.07</v>
      </c>
      <c r="R6852" s="7">
        <f>Sales_Data[[#This Row],[Actul Bill Amount]]-Sales_Data[[#This Row],[ShippingCost]]</f>
        <v>103643.07</v>
      </c>
      <c r="S6852">
        <v>1091</v>
      </c>
      <c r="T6852">
        <v>356.93</v>
      </c>
      <c r="U6852" t="s">
        <v>54</v>
      </c>
      <c r="V6852">
        <v>1500</v>
      </c>
      <c r="W6852" t="s">
        <v>18</v>
      </c>
      <c r="X6852" t="str">
        <f t="shared" si="215"/>
        <v>Bengaluru</v>
      </c>
    </row>
    <row r="6853" spans="1:24" x14ac:dyDescent="0.4">
      <c r="A6853">
        <v>106852</v>
      </c>
      <c r="B6853" s="5">
        <v>45762.2</v>
      </c>
      <c r="C6853" s="3" t="str">
        <f>TEXT(Sales_Data[[#This Row],[OrderDate]],"mmmm")</f>
        <v>April</v>
      </c>
      <c r="D6853" s="3" t="str">
        <f t="shared" si="214"/>
        <v>2025</v>
      </c>
      <c r="E6853" t="s">
        <v>45</v>
      </c>
      <c r="F6853" t="s">
        <v>35</v>
      </c>
      <c r="G6853" t="s">
        <v>29</v>
      </c>
      <c r="H6853" t="s">
        <v>32</v>
      </c>
      <c r="I6853" t="s">
        <v>100</v>
      </c>
      <c r="J6853">
        <v>84</v>
      </c>
      <c r="K6853">
        <v>8500</v>
      </c>
      <c r="L6853" s="7">
        <f>Sales_Data[[#This Row],[OrderQuantity]] *Sales_Data[[#This Row],[UnitPrice]]</f>
        <v>714000</v>
      </c>
      <c r="M6853" s="7">
        <f>Sales_Data[[#This Row],[UnitPrice]]-Sales_Data[[#This Row],[UnitCost]]</f>
        <v>3000</v>
      </c>
      <c r="N6853" s="7">
        <f>Sales_Data[[#This Row],[Gross Revenue]]-Sales_Data[[#This Row],[Discount Amount ]]</f>
        <v>711000</v>
      </c>
      <c r="O6853" s="7">
        <f>Sales_Data[[#This Row],[OrderQuantity]] *Sales_Data[[#This Row],[UnitCost]]</f>
        <v>462000</v>
      </c>
      <c r="P6853" s="7">
        <f>Sales_Data[[#This Row],[ItemCost]] +Sales_Data[[#This Row],[ShippingCost]]</f>
        <v>462995.13</v>
      </c>
      <c r="Q6853" s="7">
        <f>Sales_Data[[#This Row],[Gross Revenue]]-Sales_Data[[#This Row],[TotalFinancialCost]]</f>
        <v>251004.87</v>
      </c>
      <c r="R6853" s="7">
        <f>Sales_Data[[#This Row],[Actul Bill Amount]]-Sales_Data[[#This Row],[ShippingCost]]</f>
        <v>710004.87</v>
      </c>
      <c r="S6853">
        <v>452</v>
      </c>
      <c r="T6853">
        <v>995.13</v>
      </c>
      <c r="U6853" t="s">
        <v>49</v>
      </c>
      <c r="V6853">
        <v>5500</v>
      </c>
      <c r="W6853" t="s">
        <v>33</v>
      </c>
      <c r="X6853" t="str">
        <f t="shared" si="215"/>
        <v>Delhi</v>
      </c>
    </row>
    <row r="6854" spans="1:24" x14ac:dyDescent="0.4">
      <c r="A6854">
        <v>106853</v>
      </c>
      <c r="B6854" s="5">
        <v>45658.513194444444</v>
      </c>
      <c r="C6854" s="3" t="str">
        <f>TEXT(Sales_Data[[#This Row],[OrderDate]],"mmmm")</f>
        <v>January</v>
      </c>
      <c r="D6854" s="3" t="str">
        <f t="shared" si="214"/>
        <v>2025</v>
      </c>
      <c r="E6854" t="s">
        <v>23</v>
      </c>
      <c r="F6854" t="s">
        <v>43</v>
      </c>
      <c r="G6854" t="s">
        <v>15</v>
      </c>
      <c r="H6854" t="s">
        <v>16</v>
      </c>
      <c r="I6854" t="s">
        <v>100</v>
      </c>
      <c r="J6854">
        <v>41</v>
      </c>
      <c r="K6854">
        <v>4500</v>
      </c>
      <c r="L6854" s="7">
        <f>Sales_Data[[#This Row],[OrderQuantity]] *Sales_Data[[#This Row],[UnitPrice]]</f>
        <v>184500</v>
      </c>
      <c r="M6854" s="7">
        <f>Sales_Data[[#This Row],[UnitPrice]]-Sales_Data[[#This Row],[UnitCost]]</f>
        <v>2000</v>
      </c>
      <c r="N6854" s="7">
        <f>Sales_Data[[#This Row],[Gross Revenue]]-Sales_Data[[#This Row],[Discount Amount ]]</f>
        <v>182500</v>
      </c>
      <c r="O6854" s="7">
        <f>Sales_Data[[#This Row],[OrderQuantity]] *Sales_Data[[#This Row],[UnitCost]]</f>
        <v>102500</v>
      </c>
      <c r="P6854" s="7">
        <f>Sales_Data[[#This Row],[ItemCost]] +Sales_Data[[#This Row],[ShippingCost]]</f>
        <v>103156.36</v>
      </c>
      <c r="Q6854" s="7">
        <f>Sales_Data[[#This Row],[Gross Revenue]]-Sales_Data[[#This Row],[TotalFinancialCost]]</f>
        <v>81343.64</v>
      </c>
      <c r="R6854" s="7">
        <f>Sales_Data[[#This Row],[Actul Bill Amount]]-Sales_Data[[#This Row],[ShippingCost]]</f>
        <v>181843.64</v>
      </c>
      <c r="S6854">
        <v>518</v>
      </c>
      <c r="T6854">
        <v>656.36</v>
      </c>
      <c r="U6854" t="s">
        <v>44</v>
      </c>
      <c r="V6854">
        <v>2500</v>
      </c>
      <c r="W6854" t="s">
        <v>18</v>
      </c>
      <c r="X6854" t="str">
        <f t="shared" si="215"/>
        <v>Bengaluru</v>
      </c>
    </row>
    <row r="6855" spans="1:24" x14ac:dyDescent="0.4">
      <c r="A6855">
        <v>106854</v>
      </c>
      <c r="B6855" s="5">
        <v>45718.408333333333</v>
      </c>
      <c r="C6855" s="3" t="str">
        <f>TEXT(Sales_Data[[#This Row],[OrderDate]],"mmmm")</f>
        <v>March</v>
      </c>
      <c r="D6855" s="3" t="str">
        <f t="shared" si="214"/>
        <v>2025</v>
      </c>
      <c r="E6855" t="s">
        <v>13</v>
      </c>
      <c r="F6855" t="s">
        <v>24</v>
      </c>
      <c r="G6855" t="s">
        <v>15</v>
      </c>
      <c r="H6855" t="s">
        <v>32</v>
      </c>
      <c r="I6855" t="s">
        <v>100</v>
      </c>
      <c r="J6855">
        <v>93</v>
      </c>
      <c r="K6855">
        <v>45000</v>
      </c>
      <c r="L6855" s="7">
        <f>Sales_Data[[#This Row],[OrderQuantity]] *Sales_Data[[#This Row],[UnitPrice]]</f>
        <v>4185000</v>
      </c>
      <c r="M6855" s="7">
        <f>Sales_Data[[#This Row],[UnitPrice]]-Sales_Data[[#This Row],[UnitCost]]</f>
        <v>13000</v>
      </c>
      <c r="N6855" s="7">
        <f>Sales_Data[[#This Row],[Gross Revenue]]-Sales_Data[[#This Row],[Discount Amount ]]</f>
        <v>4172000</v>
      </c>
      <c r="O6855" s="7">
        <f>Sales_Data[[#This Row],[OrderQuantity]] *Sales_Data[[#This Row],[UnitCost]]</f>
        <v>2976000</v>
      </c>
      <c r="P6855" s="7">
        <f>Sales_Data[[#This Row],[ItemCost]] +Sales_Data[[#This Row],[ShippingCost]]</f>
        <v>2976208.65</v>
      </c>
      <c r="Q6855" s="7">
        <f>Sales_Data[[#This Row],[Gross Revenue]]-Sales_Data[[#This Row],[TotalFinancialCost]]</f>
        <v>1208791.3500000001</v>
      </c>
      <c r="R6855" s="7">
        <f>Sales_Data[[#This Row],[Actul Bill Amount]]-Sales_Data[[#This Row],[ShippingCost]]</f>
        <v>4171791.35</v>
      </c>
      <c r="S6855">
        <v>494</v>
      </c>
      <c r="T6855">
        <v>208.65</v>
      </c>
      <c r="U6855" t="s">
        <v>26</v>
      </c>
      <c r="V6855">
        <v>32000</v>
      </c>
      <c r="W6855" t="s">
        <v>33</v>
      </c>
      <c r="X6855" t="str">
        <f t="shared" si="215"/>
        <v>Delhi</v>
      </c>
    </row>
    <row r="6856" spans="1:24" x14ac:dyDescent="0.4">
      <c r="A6856">
        <v>106855</v>
      </c>
      <c r="B6856" s="5">
        <v>45927.171527777777</v>
      </c>
      <c r="C6856" s="3" t="str">
        <f>TEXT(Sales_Data[[#This Row],[OrderDate]],"mmmm")</f>
        <v>September</v>
      </c>
      <c r="D6856" s="3" t="str">
        <f t="shared" si="214"/>
        <v>2025</v>
      </c>
      <c r="E6856" t="s">
        <v>23</v>
      </c>
      <c r="F6856" t="s">
        <v>24</v>
      </c>
      <c r="G6856" t="s">
        <v>29</v>
      </c>
      <c r="H6856" t="s">
        <v>37</v>
      </c>
      <c r="I6856" t="s">
        <v>100</v>
      </c>
      <c r="J6856">
        <v>7</v>
      </c>
      <c r="K6856">
        <v>25000</v>
      </c>
      <c r="L6856" s="7">
        <f>Sales_Data[[#This Row],[OrderQuantity]] *Sales_Data[[#This Row],[UnitPrice]]</f>
        <v>175000</v>
      </c>
      <c r="M6856" s="7">
        <f>Sales_Data[[#This Row],[UnitPrice]]-Sales_Data[[#This Row],[UnitCost]]</f>
        <v>7000</v>
      </c>
      <c r="N6856" s="7">
        <f>Sales_Data[[#This Row],[Gross Revenue]]-Sales_Data[[#This Row],[Discount Amount ]]</f>
        <v>168000</v>
      </c>
      <c r="O6856" s="7">
        <f>Sales_Data[[#This Row],[OrderQuantity]] *Sales_Data[[#This Row],[UnitCost]]</f>
        <v>126000</v>
      </c>
      <c r="P6856" s="7">
        <f>Sales_Data[[#This Row],[ItemCost]] +Sales_Data[[#This Row],[ShippingCost]]</f>
        <v>126674.55</v>
      </c>
      <c r="Q6856" s="7">
        <f>Sales_Data[[#This Row],[Gross Revenue]]-Sales_Data[[#This Row],[TotalFinancialCost]]</f>
        <v>48325.45</v>
      </c>
      <c r="R6856" s="7">
        <f>Sales_Data[[#This Row],[Actul Bill Amount]]-Sales_Data[[#This Row],[ShippingCost]]</f>
        <v>167325.45000000001</v>
      </c>
      <c r="S6856">
        <v>594</v>
      </c>
      <c r="T6856">
        <v>674.55</v>
      </c>
      <c r="U6856" t="s">
        <v>60</v>
      </c>
      <c r="V6856">
        <v>18000</v>
      </c>
      <c r="W6856" t="s">
        <v>38</v>
      </c>
      <c r="X6856" t="str">
        <f t="shared" si="215"/>
        <v>Kolkata</v>
      </c>
    </row>
    <row r="6857" spans="1:24" x14ac:dyDescent="0.4">
      <c r="A6857">
        <v>106856</v>
      </c>
      <c r="B6857" s="5">
        <v>45837.638194444444</v>
      </c>
      <c r="C6857" s="3" t="str">
        <f>TEXT(Sales_Data[[#This Row],[OrderDate]],"mmmm")</f>
        <v>June</v>
      </c>
      <c r="D6857" s="3" t="str">
        <f t="shared" si="214"/>
        <v>2025</v>
      </c>
      <c r="E6857" t="s">
        <v>48</v>
      </c>
      <c r="F6857" t="s">
        <v>55</v>
      </c>
      <c r="G6857" t="s">
        <v>15</v>
      </c>
      <c r="H6857" t="s">
        <v>37</v>
      </c>
      <c r="I6857" t="s">
        <v>100</v>
      </c>
      <c r="J6857">
        <v>75</v>
      </c>
      <c r="K6857">
        <v>850</v>
      </c>
      <c r="L6857" s="7">
        <f>Sales_Data[[#This Row],[OrderQuantity]] *Sales_Data[[#This Row],[UnitPrice]]</f>
        <v>63750</v>
      </c>
      <c r="M6857" s="7">
        <f>Sales_Data[[#This Row],[UnitPrice]]-Sales_Data[[#This Row],[UnitCost]]</f>
        <v>300</v>
      </c>
      <c r="N6857" s="7">
        <f>Sales_Data[[#This Row],[Gross Revenue]]-Sales_Data[[#This Row],[Discount Amount ]]</f>
        <v>63450</v>
      </c>
      <c r="O6857" s="7">
        <f>Sales_Data[[#This Row],[OrderQuantity]] *Sales_Data[[#This Row],[UnitCost]]</f>
        <v>41250</v>
      </c>
      <c r="P6857" s="7">
        <f>Sales_Data[[#This Row],[ItemCost]] +Sales_Data[[#This Row],[ShippingCost]]</f>
        <v>42486.12</v>
      </c>
      <c r="Q6857" s="7">
        <f>Sales_Data[[#This Row],[Gross Revenue]]-Sales_Data[[#This Row],[TotalFinancialCost]]</f>
        <v>21263.879999999997</v>
      </c>
      <c r="R6857" s="7">
        <f>Sales_Data[[#This Row],[Actul Bill Amount]]-Sales_Data[[#This Row],[ShippingCost]]</f>
        <v>62213.88</v>
      </c>
      <c r="S6857">
        <v>773</v>
      </c>
      <c r="T6857">
        <v>1236.1199999999999</v>
      </c>
      <c r="U6857" t="s">
        <v>56</v>
      </c>
      <c r="V6857">
        <v>550</v>
      </c>
      <c r="W6857" t="s">
        <v>38</v>
      </c>
      <c r="X6857" t="str">
        <f t="shared" si="215"/>
        <v>Kolkata</v>
      </c>
    </row>
    <row r="6858" spans="1:24" x14ac:dyDescent="0.4">
      <c r="A6858">
        <v>106857</v>
      </c>
      <c r="B6858" s="5">
        <v>45881.002083333333</v>
      </c>
      <c r="C6858" s="3" t="str">
        <f>TEXT(Sales_Data[[#This Row],[OrderDate]],"mmmm")</f>
        <v>August</v>
      </c>
      <c r="D6858" s="3" t="str">
        <f t="shared" si="214"/>
        <v>2025</v>
      </c>
      <c r="E6858" t="s">
        <v>48</v>
      </c>
      <c r="F6858" t="s">
        <v>40</v>
      </c>
      <c r="G6858" t="s">
        <v>31</v>
      </c>
      <c r="H6858" t="s">
        <v>16</v>
      </c>
      <c r="I6858" t="s">
        <v>100</v>
      </c>
      <c r="J6858">
        <v>4</v>
      </c>
      <c r="K6858">
        <v>5500</v>
      </c>
      <c r="L6858" s="7">
        <f>Sales_Data[[#This Row],[OrderQuantity]] *Sales_Data[[#This Row],[UnitPrice]]</f>
        <v>22000</v>
      </c>
      <c r="M6858" s="7">
        <f>Sales_Data[[#This Row],[UnitPrice]]-Sales_Data[[#This Row],[UnitCost]]</f>
        <v>2000</v>
      </c>
      <c r="N6858" s="7">
        <f>Sales_Data[[#This Row],[Gross Revenue]]-Sales_Data[[#This Row],[Discount Amount ]]</f>
        <v>20000</v>
      </c>
      <c r="O6858" s="7">
        <f>Sales_Data[[#This Row],[OrderQuantity]] *Sales_Data[[#This Row],[UnitCost]]</f>
        <v>14000</v>
      </c>
      <c r="P6858" s="7">
        <f>Sales_Data[[#This Row],[ItemCost]] +Sales_Data[[#This Row],[ShippingCost]]</f>
        <v>15161.84</v>
      </c>
      <c r="Q6858" s="7">
        <f>Sales_Data[[#This Row],[Gross Revenue]]-Sales_Data[[#This Row],[TotalFinancialCost]]</f>
        <v>6838.16</v>
      </c>
      <c r="R6858" s="7">
        <f>Sales_Data[[#This Row],[Actul Bill Amount]]-Sales_Data[[#This Row],[ShippingCost]]</f>
        <v>18838.16</v>
      </c>
      <c r="S6858">
        <v>1073</v>
      </c>
      <c r="T6858">
        <v>1161.8399999999999</v>
      </c>
      <c r="U6858" t="s">
        <v>41</v>
      </c>
      <c r="V6858">
        <v>3500</v>
      </c>
      <c r="W6858" t="s">
        <v>18</v>
      </c>
      <c r="X6858" t="str">
        <f t="shared" si="215"/>
        <v>Bengaluru</v>
      </c>
    </row>
    <row r="6859" spans="1:24" x14ac:dyDescent="0.4">
      <c r="A6859">
        <v>106858</v>
      </c>
      <c r="B6859" s="5">
        <v>45663.490277777775</v>
      </c>
      <c r="C6859" s="3" t="str">
        <f>TEXT(Sales_Data[[#This Row],[OrderDate]],"mmmm")</f>
        <v>January</v>
      </c>
      <c r="D6859" s="3" t="str">
        <f t="shared" si="214"/>
        <v>2025</v>
      </c>
      <c r="E6859" t="s">
        <v>48</v>
      </c>
      <c r="F6859" t="s">
        <v>55</v>
      </c>
      <c r="G6859" t="s">
        <v>15</v>
      </c>
      <c r="H6859" t="s">
        <v>37</v>
      </c>
      <c r="I6859" t="s">
        <v>100</v>
      </c>
      <c r="J6859">
        <v>10</v>
      </c>
      <c r="K6859">
        <v>1200</v>
      </c>
      <c r="L6859" s="7">
        <f>Sales_Data[[#This Row],[OrderQuantity]] *Sales_Data[[#This Row],[UnitPrice]]</f>
        <v>12000</v>
      </c>
      <c r="M6859" s="7">
        <f>Sales_Data[[#This Row],[UnitPrice]]-Sales_Data[[#This Row],[UnitCost]]</f>
        <v>400</v>
      </c>
      <c r="N6859" s="7">
        <f>Sales_Data[[#This Row],[Gross Revenue]]-Sales_Data[[#This Row],[Discount Amount ]]</f>
        <v>11600</v>
      </c>
      <c r="O6859" s="7">
        <f>Sales_Data[[#This Row],[OrderQuantity]] *Sales_Data[[#This Row],[UnitCost]]</f>
        <v>8000</v>
      </c>
      <c r="P6859" s="7">
        <f>Sales_Data[[#This Row],[ItemCost]] +Sales_Data[[#This Row],[ShippingCost]]</f>
        <v>8583.7800000000007</v>
      </c>
      <c r="Q6859" s="7">
        <f>Sales_Data[[#This Row],[Gross Revenue]]-Sales_Data[[#This Row],[TotalFinancialCost]]</f>
        <v>3416.2199999999993</v>
      </c>
      <c r="R6859" s="7">
        <f>Sales_Data[[#This Row],[Actul Bill Amount]]-Sales_Data[[#This Row],[ShippingCost]]</f>
        <v>11016.22</v>
      </c>
      <c r="S6859">
        <v>1002</v>
      </c>
      <c r="T6859">
        <v>583.78</v>
      </c>
      <c r="U6859" t="s">
        <v>58</v>
      </c>
      <c r="V6859">
        <v>800</v>
      </c>
      <c r="W6859" t="s">
        <v>38</v>
      </c>
      <c r="X6859" t="str">
        <f t="shared" si="215"/>
        <v>Kolkata</v>
      </c>
    </row>
    <row r="6860" spans="1:24" x14ac:dyDescent="0.4">
      <c r="A6860">
        <v>106859</v>
      </c>
      <c r="B6860" s="5">
        <v>45760.604166666664</v>
      </c>
      <c r="C6860" s="3" t="str">
        <f>TEXT(Sales_Data[[#This Row],[OrderDate]],"mmmm")</f>
        <v>April</v>
      </c>
      <c r="D6860" s="3" t="str">
        <f t="shared" si="214"/>
        <v>2025</v>
      </c>
      <c r="E6860" t="s">
        <v>13</v>
      </c>
      <c r="F6860" t="s">
        <v>24</v>
      </c>
      <c r="G6860" t="s">
        <v>15</v>
      </c>
      <c r="H6860" t="s">
        <v>37</v>
      </c>
      <c r="I6860" t="s">
        <v>100</v>
      </c>
      <c r="J6860">
        <v>96</v>
      </c>
      <c r="K6860">
        <v>45000</v>
      </c>
      <c r="L6860" s="7">
        <f>Sales_Data[[#This Row],[OrderQuantity]] *Sales_Data[[#This Row],[UnitPrice]]</f>
        <v>4320000</v>
      </c>
      <c r="M6860" s="7">
        <f>Sales_Data[[#This Row],[UnitPrice]]-Sales_Data[[#This Row],[UnitCost]]</f>
        <v>13000</v>
      </c>
      <c r="N6860" s="7">
        <f>Sales_Data[[#This Row],[Gross Revenue]]-Sales_Data[[#This Row],[Discount Amount ]]</f>
        <v>4307000</v>
      </c>
      <c r="O6860" s="7">
        <f>Sales_Data[[#This Row],[OrderQuantity]] *Sales_Data[[#This Row],[UnitCost]]</f>
        <v>3072000</v>
      </c>
      <c r="P6860" s="7">
        <f>Sales_Data[[#This Row],[ItemCost]] +Sales_Data[[#This Row],[ShippingCost]]</f>
        <v>3074050.5</v>
      </c>
      <c r="Q6860" s="7">
        <f>Sales_Data[[#This Row],[Gross Revenue]]-Sales_Data[[#This Row],[TotalFinancialCost]]</f>
        <v>1245949.5</v>
      </c>
      <c r="R6860" s="7">
        <f>Sales_Data[[#This Row],[Actul Bill Amount]]-Sales_Data[[#This Row],[ShippingCost]]</f>
        <v>4304949.5</v>
      </c>
      <c r="S6860">
        <v>529</v>
      </c>
      <c r="T6860">
        <v>2050.5</v>
      </c>
      <c r="U6860" t="s">
        <v>26</v>
      </c>
      <c r="V6860">
        <v>32000</v>
      </c>
      <c r="W6860" t="s">
        <v>38</v>
      </c>
      <c r="X6860" t="str">
        <f t="shared" si="215"/>
        <v>Kolkata</v>
      </c>
    </row>
    <row r="6861" spans="1:24" x14ac:dyDescent="0.4">
      <c r="A6861">
        <v>106860</v>
      </c>
      <c r="B6861" s="5">
        <v>45667.168055555558</v>
      </c>
      <c r="C6861" s="3" t="str">
        <f>TEXT(Sales_Data[[#This Row],[OrderDate]],"mmmm")</f>
        <v>January</v>
      </c>
      <c r="D6861" s="3" t="str">
        <f t="shared" si="214"/>
        <v>2025</v>
      </c>
      <c r="E6861" t="s">
        <v>50</v>
      </c>
      <c r="F6861" t="s">
        <v>28</v>
      </c>
      <c r="G6861" t="s">
        <v>29</v>
      </c>
      <c r="H6861" t="s">
        <v>16</v>
      </c>
      <c r="I6861" t="s">
        <v>100</v>
      </c>
      <c r="J6861">
        <v>44</v>
      </c>
      <c r="K6861">
        <v>2500</v>
      </c>
      <c r="L6861" s="7">
        <f>Sales_Data[[#This Row],[OrderQuantity]] *Sales_Data[[#This Row],[UnitPrice]]</f>
        <v>110000</v>
      </c>
      <c r="M6861" s="7">
        <f>Sales_Data[[#This Row],[UnitPrice]]-Sales_Data[[#This Row],[UnitCost]]</f>
        <v>1000</v>
      </c>
      <c r="N6861" s="7">
        <f>Sales_Data[[#This Row],[Gross Revenue]]-Sales_Data[[#This Row],[Discount Amount ]]</f>
        <v>109000</v>
      </c>
      <c r="O6861" s="7">
        <f>Sales_Data[[#This Row],[OrderQuantity]] *Sales_Data[[#This Row],[UnitCost]]</f>
        <v>66000</v>
      </c>
      <c r="P6861" s="7">
        <f>Sales_Data[[#This Row],[ItemCost]] +Sales_Data[[#This Row],[ShippingCost]]</f>
        <v>66515.16</v>
      </c>
      <c r="Q6861" s="7">
        <f>Sales_Data[[#This Row],[Gross Revenue]]-Sales_Data[[#This Row],[TotalFinancialCost]]</f>
        <v>43484.84</v>
      </c>
      <c r="R6861" s="7">
        <f>Sales_Data[[#This Row],[Actul Bill Amount]]-Sales_Data[[#This Row],[ShippingCost]]</f>
        <v>108484.84</v>
      </c>
      <c r="S6861">
        <v>1126</v>
      </c>
      <c r="T6861">
        <v>515.16</v>
      </c>
      <c r="U6861" t="s">
        <v>54</v>
      </c>
      <c r="V6861">
        <v>1500</v>
      </c>
      <c r="W6861" t="s">
        <v>18</v>
      </c>
      <c r="X6861" t="str">
        <f t="shared" si="215"/>
        <v>Bengaluru</v>
      </c>
    </row>
    <row r="6862" spans="1:24" x14ac:dyDescent="0.4">
      <c r="A6862">
        <v>106861</v>
      </c>
      <c r="B6862" s="5">
        <v>45728.239583333336</v>
      </c>
      <c r="C6862" s="3" t="str">
        <f>TEXT(Sales_Data[[#This Row],[OrderDate]],"mmmm")</f>
        <v>March</v>
      </c>
      <c r="D6862" s="3" t="str">
        <f t="shared" si="214"/>
        <v>2025</v>
      </c>
      <c r="E6862" t="s">
        <v>34</v>
      </c>
      <c r="F6862" t="s">
        <v>43</v>
      </c>
      <c r="G6862" t="s">
        <v>15</v>
      </c>
      <c r="H6862" t="s">
        <v>20</v>
      </c>
      <c r="I6862" t="s">
        <v>100</v>
      </c>
      <c r="J6862">
        <v>44</v>
      </c>
      <c r="K6862">
        <v>4500</v>
      </c>
      <c r="L6862" s="7">
        <f>Sales_Data[[#This Row],[OrderQuantity]] *Sales_Data[[#This Row],[UnitPrice]]</f>
        <v>198000</v>
      </c>
      <c r="M6862" s="7">
        <f>Sales_Data[[#This Row],[UnitPrice]]-Sales_Data[[#This Row],[UnitCost]]</f>
        <v>2000</v>
      </c>
      <c r="N6862" s="7">
        <f>Sales_Data[[#This Row],[Gross Revenue]]-Sales_Data[[#This Row],[Discount Amount ]]</f>
        <v>196000</v>
      </c>
      <c r="O6862" s="7">
        <f>Sales_Data[[#This Row],[OrderQuantity]] *Sales_Data[[#This Row],[UnitCost]]</f>
        <v>110000</v>
      </c>
      <c r="P6862" s="7">
        <f>Sales_Data[[#This Row],[ItemCost]] +Sales_Data[[#This Row],[ShippingCost]]</f>
        <v>112617.99</v>
      </c>
      <c r="Q6862" s="7">
        <f>Sales_Data[[#This Row],[Gross Revenue]]-Sales_Data[[#This Row],[TotalFinancialCost]]</f>
        <v>85382.01</v>
      </c>
      <c r="R6862" s="7">
        <f>Sales_Data[[#This Row],[Actul Bill Amount]]-Sales_Data[[#This Row],[ShippingCost]]</f>
        <v>193382.01</v>
      </c>
      <c r="S6862">
        <v>891</v>
      </c>
      <c r="T6862">
        <v>2617.9899999999998</v>
      </c>
      <c r="U6862" t="s">
        <v>44</v>
      </c>
      <c r="V6862">
        <v>2500</v>
      </c>
      <c r="W6862" t="s">
        <v>22</v>
      </c>
      <c r="X6862" t="str">
        <f t="shared" si="215"/>
        <v>Nagpur</v>
      </c>
    </row>
    <row r="6863" spans="1:24" x14ac:dyDescent="0.4">
      <c r="A6863">
        <v>106862</v>
      </c>
      <c r="B6863" s="5">
        <v>45747.445833333331</v>
      </c>
      <c r="C6863" s="3" t="str">
        <f>TEXT(Sales_Data[[#This Row],[OrderDate]],"mmmm")</f>
        <v>March</v>
      </c>
      <c r="D6863" s="3" t="str">
        <f t="shared" si="214"/>
        <v>2025</v>
      </c>
      <c r="E6863" t="s">
        <v>34</v>
      </c>
      <c r="F6863" t="s">
        <v>46</v>
      </c>
      <c r="G6863" t="s">
        <v>15</v>
      </c>
      <c r="H6863" t="s">
        <v>25</v>
      </c>
      <c r="I6863" t="s">
        <v>100</v>
      </c>
      <c r="J6863">
        <v>53</v>
      </c>
      <c r="K6863">
        <v>4500</v>
      </c>
      <c r="L6863" s="7">
        <f>Sales_Data[[#This Row],[OrderQuantity]] *Sales_Data[[#This Row],[UnitPrice]]</f>
        <v>238500</v>
      </c>
      <c r="M6863" s="7">
        <f>Sales_Data[[#This Row],[UnitPrice]]-Sales_Data[[#This Row],[UnitCost]]</f>
        <v>1700</v>
      </c>
      <c r="N6863" s="7">
        <f>Sales_Data[[#This Row],[Gross Revenue]]-Sales_Data[[#This Row],[Discount Amount ]]</f>
        <v>236800</v>
      </c>
      <c r="O6863" s="7">
        <f>Sales_Data[[#This Row],[OrderQuantity]] *Sales_Data[[#This Row],[UnitCost]]</f>
        <v>148400</v>
      </c>
      <c r="P6863" s="7">
        <f>Sales_Data[[#This Row],[ItemCost]] +Sales_Data[[#This Row],[ShippingCost]]</f>
        <v>149427.79999999999</v>
      </c>
      <c r="Q6863" s="7">
        <f>Sales_Data[[#This Row],[Gross Revenue]]-Sales_Data[[#This Row],[TotalFinancialCost]]</f>
        <v>89072.200000000012</v>
      </c>
      <c r="R6863" s="7">
        <f>Sales_Data[[#This Row],[Actul Bill Amount]]-Sales_Data[[#This Row],[ShippingCost]]</f>
        <v>235772.2</v>
      </c>
      <c r="S6863">
        <v>1197</v>
      </c>
      <c r="T6863">
        <v>1027.8</v>
      </c>
      <c r="U6863" t="s">
        <v>47</v>
      </c>
      <c r="V6863">
        <v>2800</v>
      </c>
      <c r="W6863" t="s">
        <v>27</v>
      </c>
      <c r="X6863" t="str">
        <f t="shared" si="215"/>
        <v>Mumbai</v>
      </c>
    </row>
    <row r="6864" spans="1:24" x14ac:dyDescent="0.4">
      <c r="A6864">
        <v>106863</v>
      </c>
      <c r="B6864" s="5">
        <v>45883.796527777777</v>
      </c>
      <c r="C6864" s="3" t="str">
        <f>TEXT(Sales_Data[[#This Row],[OrderDate]],"mmmm")</f>
        <v>August</v>
      </c>
      <c r="D6864" s="3" t="str">
        <f t="shared" si="214"/>
        <v>2025</v>
      </c>
      <c r="E6864" t="s">
        <v>13</v>
      </c>
      <c r="F6864" t="s">
        <v>14</v>
      </c>
      <c r="G6864" t="s">
        <v>31</v>
      </c>
      <c r="H6864" t="s">
        <v>25</v>
      </c>
      <c r="I6864" t="s">
        <v>100</v>
      </c>
      <c r="J6864">
        <v>44</v>
      </c>
      <c r="K6864">
        <v>3200</v>
      </c>
      <c r="L6864" s="7">
        <f>Sales_Data[[#This Row],[OrderQuantity]] *Sales_Data[[#This Row],[UnitPrice]]</f>
        <v>140800</v>
      </c>
      <c r="M6864" s="7">
        <f>Sales_Data[[#This Row],[UnitPrice]]-Sales_Data[[#This Row],[UnitCost]]</f>
        <v>1200</v>
      </c>
      <c r="N6864" s="7">
        <f>Sales_Data[[#This Row],[Gross Revenue]]-Sales_Data[[#This Row],[Discount Amount ]]</f>
        <v>139600</v>
      </c>
      <c r="O6864" s="7">
        <f>Sales_Data[[#This Row],[OrderQuantity]] *Sales_Data[[#This Row],[UnitCost]]</f>
        <v>88000</v>
      </c>
      <c r="P6864" s="7">
        <f>Sales_Data[[#This Row],[ItemCost]] +Sales_Data[[#This Row],[ShippingCost]]</f>
        <v>88122.08</v>
      </c>
      <c r="Q6864" s="7">
        <f>Sales_Data[[#This Row],[Gross Revenue]]-Sales_Data[[#This Row],[TotalFinancialCost]]</f>
        <v>52677.919999999998</v>
      </c>
      <c r="R6864" s="7">
        <f>Sales_Data[[#This Row],[Actul Bill Amount]]-Sales_Data[[#This Row],[ShippingCost]]</f>
        <v>139477.92000000001</v>
      </c>
      <c r="S6864">
        <v>1179</v>
      </c>
      <c r="T6864">
        <v>122.08</v>
      </c>
      <c r="U6864" t="s">
        <v>17</v>
      </c>
      <c r="V6864">
        <v>2000</v>
      </c>
      <c r="W6864" t="s">
        <v>27</v>
      </c>
      <c r="X6864" t="str">
        <f t="shared" si="215"/>
        <v>Mumbai</v>
      </c>
    </row>
    <row r="6865" spans="1:24" x14ac:dyDescent="0.4">
      <c r="A6865">
        <v>106864</v>
      </c>
      <c r="B6865" s="5">
        <v>45815.552777777775</v>
      </c>
      <c r="C6865" s="3" t="str">
        <f>TEXT(Sales_Data[[#This Row],[OrderDate]],"mmmm")</f>
        <v>June</v>
      </c>
      <c r="D6865" s="3" t="str">
        <f t="shared" si="214"/>
        <v>2025</v>
      </c>
      <c r="E6865" t="s">
        <v>45</v>
      </c>
      <c r="F6865" t="s">
        <v>43</v>
      </c>
      <c r="G6865" t="s">
        <v>15</v>
      </c>
      <c r="H6865" t="s">
        <v>16</v>
      </c>
      <c r="I6865" t="s">
        <v>100</v>
      </c>
      <c r="J6865">
        <v>66</v>
      </c>
      <c r="K6865">
        <v>4500</v>
      </c>
      <c r="L6865" s="7">
        <f>Sales_Data[[#This Row],[OrderQuantity]] *Sales_Data[[#This Row],[UnitPrice]]</f>
        <v>297000</v>
      </c>
      <c r="M6865" s="7">
        <f>Sales_Data[[#This Row],[UnitPrice]]-Sales_Data[[#This Row],[UnitCost]]</f>
        <v>2000</v>
      </c>
      <c r="N6865" s="7">
        <f>Sales_Data[[#This Row],[Gross Revenue]]-Sales_Data[[#This Row],[Discount Amount ]]</f>
        <v>295000</v>
      </c>
      <c r="O6865" s="7">
        <f>Sales_Data[[#This Row],[OrderQuantity]] *Sales_Data[[#This Row],[UnitCost]]</f>
        <v>165000</v>
      </c>
      <c r="P6865" s="7">
        <f>Sales_Data[[#This Row],[ItemCost]] +Sales_Data[[#This Row],[ShippingCost]]</f>
        <v>165834.4</v>
      </c>
      <c r="Q6865" s="7">
        <f>Sales_Data[[#This Row],[Gross Revenue]]-Sales_Data[[#This Row],[TotalFinancialCost]]</f>
        <v>131165.6</v>
      </c>
      <c r="R6865" s="7">
        <f>Sales_Data[[#This Row],[Actul Bill Amount]]-Sales_Data[[#This Row],[ShippingCost]]</f>
        <v>294165.59999999998</v>
      </c>
      <c r="S6865">
        <v>511</v>
      </c>
      <c r="T6865">
        <v>834.4</v>
      </c>
      <c r="U6865" t="s">
        <v>44</v>
      </c>
      <c r="V6865">
        <v>2500</v>
      </c>
      <c r="W6865" t="s">
        <v>18</v>
      </c>
      <c r="X6865" t="str">
        <f t="shared" si="215"/>
        <v>Bengaluru</v>
      </c>
    </row>
    <row r="6866" spans="1:24" x14ac:dyDescent="0.4">
      <c r="A6866">
        <v>106865</v>
      </c>
      <c r="B6866" s="5">
        <v>45885.073611111111</v>
      </c>
      <c r="C6866" s="3" t="str">
        <f>TEXT(Sales_Data[[#This Row],[OrderDate]],"mmmm")</f>
        <v>August</v>
      </c>
      <c r="D6866" s="3" t="str">
        <f t="shared" si="214"/>
        <v>2025</v>
      </c>
      <c r="E6866" t="s">
        <v>39</v>
      </c>
      <c r="F6866" t="s">
        <v>40</v>
      </c>
      <c r="G6866" t="s">
        <v>31</v>
      </c>
      <c r="H6866" t="s">
        <v>37</v>
      </c>
      <c r="I6866" t="s">
        <v>100</v>
      </c>
      <c r="J6866">
        <v>91</v>
      </c>
      <c r="K6866">
        <v>1500</v>
      </c>
      <c r="L6866" s="7">
        <f>Sales_Data[[#This Row],[OrderQuantity]] *Sales_Data[[#This Row],[UnitPrice]]</f>
        <v>136500</v>
      </c>
      <c r="M6866" s="7">
        <f>Sales_Data[[#This Row],[UnitPrice]]-Sales_Data[[#This Row],[UnitCost]]</f>
        <v>700</v>
      </c>
      <c r="N6866" s="7">
        <f>Sales_Data[[#This Row],[Gross Revenue]]-Sales_Data[[#This Row],[Discount Amount ]]</f>
        <v>135800</v>
      </c>
      <c r="O6866" s="7">
        <f>Sales_Data[[#This Row],[OrderQuantity]] *Sales_Data[[#This Row],[UnitCost]]</f>
        <v>72800</v>
      </c>
      <c r="P6866" s="7">
        <f>Sales_Data[[#This Row],[ItemCost]] +Sales_Data[[#This Row],[ShippingCost]]</f>
        <v>73220.25</v>
      </c>
      <c r="Q6866" s="7">
        <f>Sales_Data[[#This Row],[Gross Revenue]]-Sales_Data[[#This Row],[TotalFinancialCost]]</f>
        <v>63279.75</v>
      </c>
      <c r="R6866" s="7">
        <f>Sales_Data[[#This Row],[Actul Bill Amount]]-Sales_Data[[#This Row],[ShippingCost]]</f>
        <v>135379.75</v>
      </c>
      <c r="S6866">
        <v>396</v>
      </c>
      <c r="T6866">
        <v>420.25</v>
      </c>
      <c r="U6866" t="s">
        <v>52</v>
      </c>
      <c r="V6866">
        <v>800</v>
      </c>
      <c r="W6866" t="s">
        <v>38</v>
      </c>
      <c r="X6866" t="str">
        <f t="shared" si="215"/>
        <v>Kolkata</v>
      </c>
    </row>
    <row r="6867" spans="1:24" x14ac:dyDescent="0.4">
      <c r="A6867">
        <v>106866</v>
      </c>
      <c r="B6867" s="5">
        <v>45783.400694444441</v>
      </c>
      <c r="C6867" s="3" t="str">
        <f>TEXT(Sales_Data[[#This Row],[OrderDate]],"mmmm")</f>
        <v>May</v>
      </c>
      <c r="D6867" s="3" t="str">
        <f t="shared" si="214"/>
        <v>2025</v>
      </c>
      <c r="E6867" t="s">
        <v>23</v>
      </c>
      <c r="F6867" t="s">
        <v>28</v>
      </c>
      <c r="G6867" t="s">
        <v>15</v>
      </c>
      <c r="H6867" t="s">
        <v>16</v>
      </c>
      <c r="I6867" t="s">
        <v>100</v>
      </c>
      <c r="J6867">
        <v>24</v>
      </c>
      <c r="K6867">
        <v>2500</v>
      </c>
      <c r="L6867" s="7">
        <f>Sales_Data[[#This Row],[OrderQuantity]] *Sales_Data[[#This Row],[UnitPrice]]</f>
        <v>60000</v>
      </c>
      <c r="M6867" s="7">
        <f>Sales_Data[[#This Row],[UnitPrice]]-Sales_Data[[#This Row],[UnitCost]]</f>
        <v>1000</v>
      </c>
      <c r="N6867" s="7">
        <f>Sales_Data[[#This Row],[Gross Revenue]]-Sales_Data[[#This Row],[Discount Amount ]]</f>
        <v>59000</v>
      </c>
      <c r="O6867" s="7">
        <f>Sales_Data[[#This Row],[OrderQuantity]] *Sales_Data[[#This Row],[UnitCost]]</f>
        <v>36000</v>
      </c>
      <c r="P6867" s="7">
        <f>Sales_Data[[#This Row],[ItemCost]] +Sales_Data[[#This Row],[ShippingCost]]</f>
        <v>36543.160000000003</v>
      </c>
      <c r="Q6867" s="7">
        <f>Sales_Data[[#This Row],[Gross Revenue]]-Sales_Data[[#This Row],[TotalFinancialCost]]</f>
        <v>23456.839999999997</v>
      </c>
      <c r="R6867" s="7">
        <f>Sales_Data[[#This Row],[Actul Bill Amount]]-Sales_Data[[#This Row],[ShippingCost]]</f>
        <v>58456.84</v>
      </c>
      <c r="S6867">
        <v>373</v>
      </c>
      <c r="T6867">
        <v>543.16</v>
      </c>
      <c r="U6867" t="s">
        <v>54</v>
      </c>
      <c r="V6867">
        <v>1500</v>
      </c>
      <c r="W6867" t="s">
        <v>18</v>
      </c>
      <c r="X6867" t="str">
        <f t="shared" si="215"/>
        <v>Bengaluru</v>
      </c>
    </row>
    <row r="6868" spans="1:24" x14ac:dyDescent="0.4">
      <c r="A6868">
        <v>106867</v>
      </c>
      <c r="B6868" s="5">
        <v>45866.462500000001</v>
      </c>
      <c r="C6868" s="3" t="str">
        <f>TEXT(Sales_Data[[#This Row],[OrderDate]],"mmmm")</f>
        <v>July</v>
      </c>
      <c r="D6868" s="3" t="str">
        <f t="shared" si="214"/>
        <v>2025</v>
      </c>
      <c r="E6868" t="s">
        <v>19</v>
      </c>
      <c r="F6868" t="s">
        <v>46</v>
      </c>
      <c r="G6868" t="s">
        <v>15</v>
      </c>
      <c r="H6868" t="s">
        <v>20</v>
      </c>
      <c r="I6868" t="s">
        <v>100</v>
      </c>
      <c r="J6868">
        <v>84</v>
      </c>
      <c r="K6868">
        <v>15000</v>
      </c>
      <c r="L6868" s="7">
        <f>Sales_Data[[#This Row],[OrderQuantity]] *Sales_Data[[#This Row],[UnitPrice]]</f>
        <v>1260000</v>
      </c>
      <c r="M6868" s="7">
        <f>Sales_Data[[#This Row],[UnitPrice]]-Sales_Data[[#This Row],[UnitCost]]</f>
        <v>5500</v>
      </c>
      <c r="N6868" s="7">
        <f>Sales_Data[[#This Row],[Gross Revenue]]-Sales_Data[[#This Row],[Discount Amount ]]</f>
        <v>1254500</v>
      </c>
      <c r="O6868" s="7">
        <f>Sales_Data[[#This Row],[OrderQuantity]] *Sales_Data[[#This Row],[UnitCost]]</f>
        <v>798000</v>
      </c>
      <c r="P6868" s="7">
        <f>Sales_Data[[#This Row],[ItemCost]] +Sales_Data[[#This Row],[ShippingCost]]</f>
        <v>798338</v>
      </c>
      <c r="Q6868" s="7">
        <f>Sales_Data[[#This Row],[Gross Revenue]]-Sales_Data[[#This Row],[TotalFinancialCost]]</f>
        <v>461662</v>
      </c>
      <c r="R6868" s="7">
        <f>Sales_Data[[#This Row],[Actul Bill Amount]]-Sales_Data[[#This Row],[ShippingCost]]</f>
        <v>1254162</v>
      </c>
      <c r="S6868">
        <v>1019</v>
      </c>
      <c r="T6868">
        <v>338</v>
      </c>
      <c r="U6868" t="s">
        <v>53</v>
      </c>
      <c r="V6868">
        <v>9500</v>
      </c>
      <c r="W6868" t="s">
        <v>22</v>
      </c>
      <c r="X6868" t="str">
        <f t="shared" si="215"/>
        <v>Nagpur</v>
      </c>
    </row>
    <row r="6869" spans="1:24" x14ac:dyDescent="0.4">
      <c r="A6869">
        <v>106868</v>
      </c>
      <c r="B6869" s="5">
        <v>45754.339583333334</v>
      </c>
      <c r="C6869" s="3" t="str">
        <f>TEXT(Sales_Data[[#This Row],[OrderDate]],"mmmm")</f>
        <v>April</v>
      </c>
      <c r="D6869" s="3" t="str">
        <f t="shared" si="214"/>
        <v>2025</v>
      </c>
      <c r="E6869" t="s">
        <v>19</v>
      </c>
      <c r="F6869" t="s">
        <v>35</v>
      </c>
      <c r="G6869" t="s">
        <v>15</v>
      </c>
      <c r="H6869" t="s">
        <v>32</v>
      </c>
      <c r="I6869" t="s">
        <v>100</v>
      </c>
      <c r="J6869">
        <v>37</v>
      </c>
      <c r="K6869">
        <v>8500</v>
      </c>
      <c r="L6869" s="7">
        <f>Sales_Data[[#This Row],[OrderQuantity]] *Sales_Data[[#This Row],[UnitPrice]]</f>
        <v>314500</v>
      </c>
      <c r="M6869" s="7">
        <f>Sales_Data[[#This Row],[UnitPrice]]-Sales_Data[[#This Row],[UnitCost]]</f>
        <v>3000</v>
      </c>
      <c r="N6869" s="7">
        <f>Sales_Data[[#This Row],[Gross Revenue]]-Sales_Data[[#This Row],[Discount Amount ]]</f>
        <v>311500</v>
      </c>
      <c r="O6869" s="7">
        <f>Sales_Data[[#This Row],[OrderQuantity]] *Sales_Data[[#This Row],[UnitCost]]</f>
        <v>203500</v>
      </c>
      <c r="P6869" s="7">
        <f>Sales_Data[[#This Row],[ItemCost]] +Sales_Data[[#This Row],[ShippingCost]]</f>
        <v>204516.06</v>
      </c>
      <c r="Q6869" s="7">
        <f>Sales_Data[[#This Row],[Gross Revenue]]-Sales_Data[[#This Row],[TotalFinancialCost]]</f>
        <v>109983.94</v>
      </c>
      <c r="R6869" s="7">
        <f>Sales_Data[[#This Row],[Actul Bill Amount]]-Sales_Data[[#This Row],[ShippingCost]]</f>
        <v>310483.94</v>
      </c>
      <c r="S6869">
        <v>509</v>
      </c>
      <c r="T6869">
        <v>1016.06</v>
      </c>
      <c r="U6869" t="s">
        <v>49</v>
      </c>
      <c r="V6869">
        <v>5500</v>
      </c>
      <c r="W6869" t="s">
        <v>33</v>
      </c>
      <c r="X6869" t="str">
        <f t="shared" si="215"/>
        <v>Delhi</v>
      </c>
    </row>
    <row r="6870" spans="1:24" x14ac:dyDescent="0.4">
      <c r="A6870">
        <v>106869</v>
      </c>
      <c r="B6870" s="5">
        <v>45731.359722222223</v>
      </c>
      <c r="C6870" s="3" t="str">
        <f>TEXT(Sales_Data[[#This Row],[OrderDate]],"mmmm")</f>
        <v>March</v>
      </c>
      <c r="D6870" s="3" t="str">
        <f t="shared" si="214"/>
        <v>2025</v>
      </c>
      <c r="E6870" t="s">
        <v>13</v>
      </c>
      <c r="F6870" t="s">
        <v>46</v>
      </c>
      <c r="G6870" t="s">
        <v>15</v>
      </c>
      <c r="H6870" t="s">
        <v>37</v>
      </c>
      <c r="I6870" t="s">
        <v>100</v>
      </c>
      <c r="J6870">
        <v>46</v>
      </c>
      <c r="K6870">
        <v>15000</v>
      </c>
      <c r="L6870" s="7">
        <f>Sales_Data[[#This Row],[OrderQuantity]] *Sales_Data[[#This Row],[UnitPrice]]</f>
        <v>690000</v>
      </c>
      <c r="M6870" s="7">
        <f>Sales_Data[[#This Row],[UnitPrice]]-Sales_Data[[#This Row],[UnitCost]]</f>
        <v>5500</v>
      </c>
      <c r="N6870" s="7">
        <f>Sales_Data[[#This Row],[Gross Revenue]]-Sales_Data[[#This Row],[Discount Amount ]]</f>
        <v>684500</v>
      </c>
      <c r="O6870" s="7">
        <f>Sales_Data[[#This Row],[OrderQuantity]] *Sales_Data[[#This Row],[UnitCost]]</f>
        <v>437000</v>
      </c>
      <c r="P6870" s="7">
        <f>Sales_Data[[#This Row],[ItemCost]] +Sales_Data[[#This Row],[ShippingCost]]</f>
        <v>437691.15</v>
      </c>
      <c r="Q6870" s="7">
        <f>Sales_Data[[#This Row],[Gross Revenue]]-Sales_Data[[#This Row],[TotalFinancialCost]]</f>
        <v>252308.84999999998</v>
      </c>
      <c r="R6870" s="7">
        <f>Sales_Data[[#This Row],[Actul Bill Amount]]-Sales_Data[[#This Row],[ShippingCost]]</f>
        <v>683808.85</v>
      </c>
      <c r="S6870">
        <v>1193</v>
      </c>
      <c r="T6870">
        <v>691.15</v>
      </c>
      <c r="U6870" t="s">
        <v>53</v>
      </c>
      <c r="V6870">
        <v>9500</v>
      </c>
      <c r="W6870" t="s">
        <v>38</v>
      </c>
      <c r="X6870" t="str">
        <f t="shared" si="215"/>
        <v>Kolkata</v>
      </c>
    </row>
    <row r="6871" spans="1:24" x14ac:dyDescent="0.4">
      <c r="A6871">
        <v>106870</v>
      </c>
      <c r="B6871" s="5">
        <v>45772.379166666666</v>
      </c>
      <c r="C6871" s="3" t="str">
        <f>TEXT(Sales_Data[[#This Row],[OrderDate]],"mmmm")</f>
        <v>April</v>
      </c>
      <c r="D6871" s="3" t="str">
        <f t="shared" si="214"/>
        <v>2025</v>
      </c>
      <c r="E6871" t="s">
        <v>13</v>
      </c>
      <c r="F6871" t="s">
        <v>35</v>
      </c>
      <c r="G6871" t="s">
        <v>29</v>
      </c>
      <c r="H6871" t="s">
        <v>25</v>
      </c>
      <c r="I6871" t="s">
        <v>100</v>
      </c>
      <c r="J6871">
        <v>19</v>
      </c>
      <c r="K6871">
        <v>12000</v>
      </c>
      <c r="L6871" s="7">
        <f>Sales_Data[[#This Row],[OrderQuantity]] *Sales_Data[[#This Row],[UnitPrice]]</f>
        <v>228000</v>
      </c>
      <c r="M6871" s="7">
        <f>Sales_Data[[#This Row],[UnitPrice]]-Sales_Data[[#This Row],[UnitCost]]</f>
        <v>4000</v>
      </c>
      <c r="N6871" s="7">
        <f>Sales_Data[[#This Row],[Gross Revenue]]-Sales_Data[[#This Row],[Discount Amount ]]</f>
        <v>224000</v>
      </c>
      <c r="O6871" s="7">
        <f>Sales_Data[[#This Row],[OrderQuantity]] *Sales_Data[[#This Row],[UnitCost]]</f>
        <v>152000</v>
      </c>
      <c r="P6871" s="7">
        <f>Sales_Data[[#This Row],[ItemCost]] +Sales_Data[[#This Row],[ShippingCost]]</f>
        <v>153012.72</v>
      </c>
      <c r="Q6871" s="7">
        <f>Sales_Data[[#This Row],[Gross Revenue]]-Sales_Data[[#This Row],[TotalFinancialCost]]</f>
        <v>74987.28</v>
      </c>
      <c r="R6871" s="7">
        <f>Sales_Data[[#This Row],[Actul Bill Amount]]-Sales_Data[[#This Row],[ShippingCost]]</f>
        <v>222987.28</v>
      </c>
      <c r="S6871">
        <v>917</v>
      </c>
      <c r="T6871">
        <v>1012.72</v>
      </c>
      <c r="U6871" t="s">
        <v>36</v>
      </c>
      <c r="V6871">
        <v>8000</v>
      </c>
      <c r="W6871" t="s">
        <v>27</v>
      </c>
      <c r="X6871" t="str">
        <f t="shared" si="215"/>
        <v>Mumbai</v>
      </c>
    </row>
    <row r="6872" spans="1:24" x14ac:dyDescent="0.4">
      <c r="A6872">
        <v>106871</v>
      </c>
      <c r="B6872" s="5">
        <v>45848.28402777778</v>
      </c>
      <c r="C6872" s="3" t="str">
        <f>TEXT(Sales_Data[[#This Row],[OrderDate]],"mmmm")</f>
        <v>July</v>
      </c>
      <c r="D6872" s="3" t="str">
        <f t="shared" si="214"/>
        <v>2025</v>
      </c>
      <c r="E6872" t="s">
        <v>42</v>
      </c>
      <c r="F6872" t="s">
        <v>40</v>
      </c>
      <c r="G6872" t="s">
        <v>15</v>
      </c>
      <c r="H6872" t="s">
        <v>16</v>
      </c>
      <c r="I6872" t="s">
        <v>100</v>
      </c>
      <c r="J6872">
        <v>10</v>
      </c>
      <c r="K6872">
        <v>1500</v>
      </c>
      <c r="L6872" s="7">
        <f>Sales_Data[[#This Row],[OrderQuantity]] *Sales_Data[[#This Row],[UnitPrice]]</f>
        <v>15000</v>
      </c>
      <c r="M6872" s="7">
        <f>Sales_Data[[#This Row],[UnitPrice]]-Sales_Data[[#This Row],[UnitCost]]</f>
        <v>700</v>
      </c>
      <c r="N6872" s="7">
        <f>Sales_Data[[#This Row],[Gross Revenue]]-Sales_Data[[#This Row],[Discount Amount ]]</f>
        <v>14300</v>
      </c>
      <c r="O6872" s="7">
        <f>Sales_Data[[#This Row],[OrderQuantity]] *Sales_Data[[#This Row],[UnitCost]]</f>
        <v>8000</v>
      </c>
      <c r="P6872" s="7">
        <f>Sales_Data[[#This Row],[ItemCost]] +Sales_Data[[#This Row],[ShippingCost]]</f>
        <v>8825.66</v>
      </c>
      <c r="Q6872" s="7">
        <f>Sales_Data[[#This Row],[Gross Revenue]]-Sales_Data[[#This Row],[TotalFinancialCost]]</f>
        <v>6174.34</v>
      </c>
      <c r="R6872" s="7">
        <f>Sales_Data[[#This Row],[Actul Bill Amount]]-Sales_Data[[#This Row],[ShippingCost]]</f>
        <v>13474.34</v>
      </c>
      <c r="S6872">
        <v>1108</v>
      </c>
      <c r="T6872">
        <v>825.66</v>
      </c>
      <c r="U6872" t="s">
        <v>52</v>
      </c>
      <c r="V6872">
        <v>800</v>
      </c>
      <c r="W6872" t="s">
        <v>18</v>
      </c>
      <c r="X6872" t="str">
        <f t="shared" si="215"/>
        <v>Bengaluru</v>
      </c>
    </row>
    <row r="6873" spans="1:24" x14ac:dyDescent="0.4">
      <c r="A6873">
        <v>106872</v>
      </c>
      <c r="B6873" s="5">
        <v>45827.043749999997</v>
      </c>
      <c r="C6873" s="3" t="str">
        <f>TEXT(Sales_Data[[#This Row],[OrderDate]],"mmmm")</f>
        <v>June</v>
      </c>
      <c r="D6873" s="3" t="str">
        <f t="shared" si="214"/>
        <v>2025</v>
      </c>
      <c r="E6873" t="s">
        <v>45</v>
      </c>
      <c r="F6873" t="s">
        <v>24</v>
      </c>
      <c r="G6873" t="s">
        <v>29</v>
      </c>
      <c r="H6873" t="s">
        <v>20</v>
      </c>
      <c r="I6873" t="s">
        <v>100</v>
      </c>
      <c r="J6873">
        <v>1</v>
      </c>
      <c r="K6873">
        <v>45000</v>
      </c>
      <c r="L6873" s="7">
        <f>Sales_Data[[#This Row],[OrderQuantity]] *Sales_Data[[#This Row],[UnitPrice]]</f>
        <v>45000</v>
      </c>
      <c r="M6873" s="7">
        <f>Sales_Data[[#This Row],[UnitPrice]]-Sales_Data[[#This Row],[UnitCost]]</f>
        <v>13000</v>
      </c>
      <c r="N6873" s="7">
        <f>Sales_Data[[#This Row],[Gross Revenue]]-Sales_Data[[#This Row],[Discount Amount ]]</f>
        <v>32000</v>
      </c>
      <c r="O6873" s="7">
        <f>Sales_Data[[#This Row],[OrderQuantity]] *Sales_Data[[#This Row],[UnitCost]]</f>
        <v>32000</v>
      </c>
      <c r="P6873" s="7">
        <f>Sales_Data[[#This Row],[ItemCost]] +Sales_Data[[#This Row],[ShippingCost]]</f>
        <v>32814.400000000001</v>
      </c>
      <c r="Q6873" s="7">
        <f>Sales_Data[[#This Row],[Gross Revenue]]-Sales_Data[[#This Row],[TotalFinancialCost]]</f>
        <v>12185.599999999999</v>
      </c>
      <c r="R6873" s="7">
        <f>Sales_Data[[#This Row],[Actul Bill Amount]]-Sales_Data[[#This Row],[ShippingCost]]</f>
        <v>31185.599999999999</v>
      </c>
      <c r="S6873">
        <v>1186</v>
      </c>
      <c r="T6873">
        <v>814.4</v>
      </c>
      <c r="U6873" t="s">
        <v>26</v>
      </c>
      <c r="V6873">
        <v>32000</v>
      </c>
      <c r="W6873" t="s">
        <v>22</v>
      </c>
      <c r="X6873" t="str">
        <f t="shared" si="215"/>
        <v>Nagpur</v>
      </c>
    </row>
    <row r="6874" spans="1:24" x14ac:dyDescent="0.4">
      <c r="A6874">
        <v>106873</v>
      </c>
      <c r="B6874" s="5">
        <v>45964.916666666664</v>
      </c>
      <c r="C6874" s="3" t="str">
        <f>TEXT(Sales_Data[[#This Row],[OrderDate]],"mmmm")</f>
        <v>November</v>
      </c>
      <c r="D6874" s="3" t="str">
        <f t="shared" si="214"/>
        <v>2025</v>
      </c>
      <c r="E6874" t="s">
        <v>19</v>
      </c>
      <c r="F6874" t="s">
        <v>24</v>
      </c>
      <c r="G6874" t="s">
        <v>15</v>
      </c>
      <c r="H6874" t="s">
        <v>32</v>
      </c>
      <c r="I6874" t="s">
        <v>100</v>
      </c>
      <c r="J6874">
        <v>72</v>
      </c>
      <c r="K6874">
        <v>45000</v>
      </c>
      <c r="L6874" s="7">
        <f>Sales_Data[[#This Row],[OrderQuantity]] *Sales_Data[[#This Row],[UnitPrice]]</f>
        <v>3240000</v>
      </c>
      <c r="M6874" s="7">
        <f>Sales_Data[[#This Row],[UnitPrice]]-Sales_Data[[#This Row],[UnitCost]]</f>
        <v>13000</v>
      </c>
      <c r="N6874" s="7">
        <f>Sales_Data[[#This Row],[Gross Revenue]]-Sales_Data[[#This Row],[Discount Amount ]]</f>
        <v>3227000</v>
      </c>
      <c r="O6874" s="7">
        <f>Sales_Data[[#This Row],[OrderQuantity]] *Sales_Data[[#This Row],[UnitCost]]</f>
        <v>2304000</v>
      </c>
      <c r="P6874" s="7">
        <f>Sales_Data[[#This Row],[ItemCost]] +Sales_Data[[#This Row],[ShippingCost]]</f>
        <v>2304510.81</v>
      </c>
      <c r="Q6874" s="7">
        <f>Sales_Data[[#This Row],[Gross Revenue]]-Sales_Data[[#This Row],[TotalFinancialCost]]</f>
        <v>935489.19</v>
      </c>
      <c r="R6874" s="7">
        <f>Sales_Data[[#This Row],[Actul Bill Amount]]-Sales_Data[[#This Row],[ShippingCost]]</f>
        <v>3226489.19</v>
      </c>
      <c r="S6874">
        <v>842</v>
      </c>
      <c r="T6874">
        <v>510.81</v>
      </c>
      <c r="U6874" t="s">
        <v>26</v>
      </c>
      <c r="V6874">
        <v>32000</v>
      </c>
      <c r="W6874" t="s">
        <v>33</v>
      </c>
      <c r="X6874" t="str">
        <f t="shared" si="215"/>
        <v>Delhi</v>
      </c>
    </row>
    <row r="6875" spans="1:24" x14ac:dyDescent="0.4">
      <c r="A6875">
        <v>106874</v>
      </c>
      <c r="B6875" s="5">
        <v>45861.015972222223</v>
      </c>
      <c r="C6875" s="3" t="str">
        <f>TEXT(Sales_Data[[#This Row],[OrderDate]],"mmmm")</f>
        <v>July</v>
      </c>
      <c r="D6875" s="3" t="str">
        <f t="shared" si="214"/>
        <v>2025</v>
      </c>
      <c r="E6875" t="s">
        <v>39</v>
      </c>
      <c r="F6875" t="s">
        <v>43</v>
      </c>
      <c r="G6875" t="s">
        <v>29</v>
      </c>
      <c r="H6875" t="s">
        <v>32</v>
      </c>
      <c r="I6875" t="s">
        <v>100</v>
      </c>
      <c r="J6875">
        <v>87</v>
      </c>
      <c r="K6875">
        <v>4500</v>
      </c>
      <c r="L6875" s="7">
        <f>Sales_Data[[#This Row],[OrderQuantity]] *Sales_Data[[#This Row],[UnitPrice]]</f>
        <v>391500</v>
      </c>
      <c r="M6875" s="7">
        <f>Sales_Data[[#This Row],[UnitPrice]]-Sales_Data[[#This Row],[UnitCost]]</f>
        <v>2000</v>
      </c>
      <c r="N6875" s="7">
        <f>Sales_Data[[#This Row],[Gross Revenue]]-Sales_Data[[#This Row],[Discount Amount ]]</f>
        <v>389500</v>
      </c>
      <c r="O6875" s="7">
        <f>Sales_Data[[#This Row],[OrderQuantity]] *Sales_Data[[#This Row],[UnitCost]]</f>
        <v>217500</v>
      </c>
      <c r="P6875" s="7">
        <f>Sales_Data[[#This Row],[ItemCost]] +Sales_Data[[#This Row],[ShippingCost]]</f>
        <v>217954.81</v>
      </c>
      <c r="Q6875" s="7">
        <f>Sales_Data[[#This Row],[Gross Revenue]]-Sales_Data[[#This Row],[TotalFinancialCost]]</f>
        <v>173545.19</v>
      </c>
      <c r="R6875" s="7">
        <f>Sales_Data[[#This Row],[Actul Bill Amount]]-Sales_Data[[#This Row],[ShippingCost]]</f>
        <v>389045.19</v>
      </c>
      <c r="S6875">
        <v>1008</v>
      </c>
      <c r="T6875">
        <v>454.81</v>
      </c>
      <c r="U6875" t="s">
        <v>44</v>
      </c>
      <c r="V6875">
        <v>2500</v>
      </c>
      <c r="W6875" t="s">
        <v>33</v>
      </c>
      <c r="X6875" t="str">
        <f t="shared" si="215"/>
        <v>Delhi</v>
      </c>
    </row>
    <row r="6876" spans="1:24" x14ac:dyDescent="0.4">
      <c r="A6876">
        <v>106875</v>
      </c>
      <c r="B6876" s="5">
        <v>45713.888888888891</v>
      </c>
      <c r="C6876" s="3" t="str">
        <f>TEXT(Sales_Data[[#This Row],[OrderDate]],"mmmm")</f>
        <v>February</v>
      </c>
      <c r="D6876" s="3" t="str">
        <f t="shared" si="214"/>
        <v>2025</v>
      </c>
      <c r="E6876" t="s">
        <v>19</v>
      </c>
      <c r="F6876" t="s">
        <v>24</v>
      </c>
      <c r="G6876" t="s">
        <v>15</v>
      </c>
      <c r="H6876" t="s">
        <v>16</v>
      </c>
      <c r="I6876" t="s">
        <v>100</v>
      </c>
      <c r="J6876">
        <v>52</v>
      </c>
      <c r="K6876">
        <v>25000</v>
      </c>
      <c r="L6876" s="7">
        <f>Sales_Data[[#This Row],[OrderQuantity]] *Sales_Data[[#This Row],[UnitPrice]]</f>
        <v>1300000</v>
      </c>
      <c r="M6876" s="7">
        <f>Sales_Data[[#This Row],[UnitPrice]]-Sales_Data[[#This Row],[UnitCost]]</f>
        <v>7000</v>
      </c>
      <c r="N6876" s="7">
        <f>Sales_Data[[#This Row],[Gross Revenue]]-Sales_Data[[#This Row],[Discount Amount ]]</f>
        <v>1293000</v>
      </c>
      <c r="O6876" s="7">
        <f>Sales_Data[[#This Row],[OrderQuantity]] *Sales_Data[[#This Row],[UnitCost]]</f>
        <v>936000</v>
      </c>
      <c r="P6876" s="7">
        <f>Sales_Data[[#This Row],[ItemCost]] +Sales_Data[[#This Row],[ShippingCost]]</f>
        <v>936171.03</v>
      </c>
      <c r="Q6876" s="7">
        <f>Sales_Data[[#This Row],[Gross Revenue]]-Sales_Data[[#This Row],[TotalFinancialCost]]</f>
        <v>363828.97</v>
      </c>
      <c r="R6876" s="7">
        <f>Sales_Data[[#This Row],[Actul Bill Amount]]-Sales_Data[[#This Row],[ShippingCost]]</f>
        <v>1292828.97</v>
      </c>
      <c r="S6876">
        <v>471</v>
      </c>
      <c r="T6876">
        <v>171.03</v>
      </c>
      <c r="U6876" t="s">
        <v>60</v>
      </c>
      <c r="V6876">
        <v>18000</v>
      </c>
      <c r="W6876" t="s">
        <v>18</v>
      </c>
      <c r="X6876" t="str">
        <f t="shared" si="215"/>
        <v>Bengaluru</v>
      </c>
    </row>
    <row r="6877" spans="1:24" x14ac:dyDescent="0.4">
      <c r="A6877">
        <v>106876</v>
      </c>
      <c r="B6877" s="5">
        <v>45865.904861111114</v>
      </c>
      <c r="C6877" s="3" t="str">
        <f>TEXT(Sales_Data[[#This Row],[OrderDate]],"mmmm")</f>
        <v>July</v>
      </c>
      <c r="D6877" s="3" t="str">
        <f t="shared" si="214"/>
        <v>2025</v>
      </c>
      <c r="E6877" t="s">
        <v>13</v>
      </c>
      <c r="F6877" t="s">
        <v>28</v>
      </c>
      <c r="G6877" t="s">
        <v>15</v>
      </c>
      <c r="H6877" t="s">
        <v>16</v>
      </c>
      <c r="I6877" t="s">
        <v>100</v>
      </c>
      <c r="J6877">
        <v>79</v>
      </c>
      <c r="K6877">
        <v>450</v>
      </c>
      <c r="L6877" s="7">
        <f>Sales_Data[[#This Row],[OrderQuantity]] *Sales_Data[[#This Row],[UnitPrice]]</f>
        <v>35550</v>
      </c>
      <c r="M6877" s="7">
        <f>Sales_Data[[#This Row],[UnitPrice]]-Sales_Data[[#This Row],[UnitCost]]</f>
        <v>250</v>
      </c>
      <c r="N6877" s="7">
        <f>Sales_Data[[#This Row],[Gross Revenue]]-Sales_Data[[#This Row],[Discount Amount ]]</f>
        <v>35300</v>
      </c>
      <c r="O6877" s="7">
        <f>Sales_Data[[#This Row],[OrderQuantity]] *Sales_Data[[#This Row],[UnitCost]]</f>
        <v>15800</v>
      </c>
      <c r="P6877" s="7">
        <f>Sales_Data[[#This Row],[ItemCost]] +Sales_Data[[#This Row],[ShippingCost]]</f>
        <v>16860.689999999999</v>
      </c>
      <c r="Q6877" s="7">
        <f>Sales_Data[[#This Row],[Gross Revenue]]-Sales_Data[[#This Row],[TotalFinancialCost]]</f>
        <v>18689.310000000001</v>
      </c>
      <c r="R6877" s="7">
        <f>Sales_Data[[#This Row],[Actul Bill Amount]]-Sales_Data[[#This Row],[ShippingCost]]</f>
        <v>34239.31</v>
      </c>
      <c r="S6877">
        <v>346</v>
      </c>
      <c r="T6877">
        <v>1060.69</v>
      </c>
      <c r="U6877" t="s">
        <v>30</v>
      </c>
      <c r="V6877">
        <v>200</v>
      </c>
      <c r="W6877" t="s">
        <v>18</v>
      </c>
      <c r="X6877" t="str">
        <f t="shared" si="215"/>
        <v>Bengaluru</v>
      </c>
    </row>
    <row r="6878" spans="1:24" x14ac:dyDescent="0.4">
      <c r="A6878">
        <v>106877</v>
      </c>
      <c r="B6878" s="5">
        <v>45698.859027777777</v>
      </c>
      <c r="C6878" s="3" t="str">
        <f>TEXT(Sales_Data[[#This Row],[OrderDate]],"mmmm")</f>
        <v>February</v>
      </c>
      <c r="D6878" s="3" t="str">
        <f t="shared" si="214"/>
        <v>2025</v>
      </c>
      <c r="E6878" t="s">
        <v>19</v>
      </c>
      <c r="F6878" t="s">
        <v>46</v>
      </c>
      <c r="G6878" t="s">
        <v>15</v>
      </c>
      <c r="H6878" t="s">
        <v>20</v>
      </c>
      <c r="I6878" t="s">
        <v>100</v>
      </c>
      <c r="J6878">
        <v>84</v>
      </c>
      <c r="K6878">
        <v>4500</v>
      </c>
      <c r="L6878" s="7">
        <f>Sales_Data[[#This Row],[OrderQuantity]] *Sales_Data[[#This Row],[UnitPrice]]</f>
        <v>378000</v>
      </c>
      <c r="M6878" s="7">
        <f>Sales_Data[[#This Row],[UnitPrice]]-Sales_Data[[#This Row],[UnitCost]]</f>
        <v>1700</v>
      </c>
      <c r="N6878" s="7">
        <f>Sales_Data[[#This Row],[Gross Revenue]]-Sales_Data[[#This Row],[Discount Amount ]]</f>
        <v>376300</v>
      </c>
      <c r="O6878" s="7">
        <f>Sales_Data[[#This Row],[OrderQuantity]] *Sales_Data[[#This Row],[UnitCost]]</f>
        <v>235200</v>
      </c>
      <c r="P6878" s="7">
        <f>Sales_Data[[#This Row],[ItemCost]] +Sales_Data[[#This Row],[ShippingCost]]</f>
        <v>236197.12</v>
      </c>
      <c r="Q6878" s="7">
        <f>Sales_Data[[#This Row],[Gross Revenue]]-Sales_Data[[#This Row],[TotalFinancialCost]]</f>
        <v>141802.88</v>
      </c>
      <c r="R6878" s="7">
        <f>Sales_Data[[#This Row],[Actul Bill Amount]]-Sales_Data[[#This Row],[ShippingCost]]</f>
        <v>375302.88</v>
      </c>
      <c r="S6878">
        <v>572</v>
      </c>
      <c r="T6878">
        <v>997.12</v>
      </c>
      <c r="U6878" t="s">
        <v>47</v>
      </c>
      <c r="V6878">
        <v>2800</v>
      </c>
      <c r="W6878" t="s">
        <v>22</v>
      </c>
      <c r="X6878" t="str">
        <f t="shared" si="215"/>
        <v>Nagpur</v>
      </c>
    </row>
    <row r="6879" spans="1:24" x14ac:dyDescent="0.4">
      <c r="A6879">
        <v>106878</v>
      </c>
      <c r="B6879" s="5">
        <v>45689.920138888891</v>
      </c>
      <c r="C6879" s="3" t="str">
        <f>TEXT(Sales_Data[[#This Row],[OrderDate]],"mmmm")</f>
        <v>February</v>
      </c>
      <c r="D6879" s="3" t="str">
        <f t="shared" si="214"/>
        <v>2025</v>
      </c>
      <c r="E6879" t="s">
        <v>42</v>
      </c>
      <c r="F6879" t="s">
        <v>14</v>
      </c>
      <c r="G6879" t="s">
        <v>15</v>
      </c>
      <c r="H6879" t="s">
        <v>16</v>
      </c>
      <c r="I6879" t="s">
        <v>100</v>
      </c>
      <c r="J6879">
        <v>67</v>
      </c>
      <c r="K6879">
        <v>6500</v>
      </c>
      <c r="L6879" s="7">
        <f>Sales_Data[[#This Row],[OrderQuantity]] *Sales_Data[[#This Row],[UnitPrice]]</f>
        <v>435500</v>
      </c>
      <c r="M6879" s="7">
        <f>Sales_Data[[#This Row],[UnitPrice]]-Sales_Data[[#This Row],[UnitCost]]</f>
        <v>2300</v>
      </c>
      <c r="N6879" s="7">
        <f>Sales_Data[[#This Row],[Gross Revenue]]-Sales_Data[[#This Row],[Discount Amount ]]</f>
        <v>433200</v>
      </c>
      <c r="O6879" s="7">
        <f>Sales_Data[[#This Row],[OrderQuantity]] *Sales_Data[[#This Row],[UnitCost]]</f>
        <v>281400</v>
      </c>
      <c r="P6879" s="7">
        <f>Sales_Data[[#This Row],[ItemCost]] +Sales_Data[[#This Row],[ShippingCost]]</f>
        <v>281917.02</v>
      </c>
      <c r="Q6879" s="7">
        <f>Sales_Data[[#This Row],[Gross Revenue]]-Sales_Data[[#This Row],[TotalFinancialCost]]</f>
        <v>153582.97999999998</v>
      </c>
      <c r="R6879" s="7">
        <f>Sales_Data[[#This Row],[Actul Bill Amount]]-Sales_Data[[#This Row],[ShippingCost]]</f>
        <v>432682.98</v>
      </c>
      <c r="S6879">
        <v>914</v>
      </c>
      <c r="T6879">
        <v>517.02</v>
      </c>
      <c r="U6879" t="s">
        <v>21</v>
      </c>
      <c r="V6879">
        <v>4200</v>
      </c>
      <c r="W6879" t="s">
        <v>18</v>
      </c>
      <c r="X6879" t="str">
        <f t="shared" si="215"/>
        <v>Bengaluru</v>
      </c>
    </row>
    <row r="6880" spans="1:24" x14ac:dyDescent="0.4">
      <c r="A6880">
        <v>106879</v>
      </c>
      <c r="B6880" s="5">
        <v>45672.769444444442</v>
      </c>
      <c r="C6880" s="3" t="str">
        <f>TEXT(Sales_Data[[#This Row],[OrderDate]],"mmmm")</f>
        <v>January</v>
      </c>
      <c r="D6880" s="3" t="str">
        <f t="shared" si="214"/>
        <v>2025</v>
      </c>
      <c r="E6880" t="s">
        <v>13</v>
      </c>
      <c r="F6880" t="s">
        <v>28</v>
      </c>
      <c r="G6880" t="s">
        <v>29</v>
      </c>
      <c r="H6880" t="s">
        <v>32</v>
      </c>
      <c r="I6880" t="s">
        <v>100</v>
      </c>
      <c r="J6880">
        <v>50</v>
      </c>
      <c r="K6880">
        <v>2500</v>
      </c>
      <c r="L6880" s="7">
        <f>Sales_Data[[#This Row],[OrderQuantity]] *Sales_Data[[#This Row],[UnitPrice]]</f>
        <v>125000</v>
      </c>
      <c r="M6880" s="7">
        <f>Sales_Data[[#This Row],[UnitPrice]]-Sales_Data[[#This Row],[UnitCost]]</f>
        <v>1000</v>
      </c>
      <c r="N6880" s="7">
        <f>Sales_Data[[#This Row],[Gross Revenue]]-Sales_Data[[#This Row],[Discount Amount ]]</f>
        <v>124000</v>
      </c>
      <c r="O6880" s="7">
        <f>Sales_Data[[#This Row],[OrderQuantity]] *Sales_Data[[#This Row],[UnitCost]]</f>
        <v>75000</v>
      </c>
      <c r="P6880" s="7">
        <f>Sales_Data[[#This Row],[ItemCost]] +Sales_Data[[#This Row],[ShippingCost]]</f>
        <v>75669.460000000006</v>
      </c>
      <c r="Q6880" s="7">
        <f>Sales_Data[[#This Row],[Gross Revenue]]-Sales_Data[[#This Row],[TotalFinancialCost]]</f>
        <v>49330.539999999994</v>
      </c>
      <c r="R6880" s="7">
        <f>Sales_Data[[#This Row],[Actul Bill Amount]]-Sales_Data[[#This Row],[ShippingCost]]</f>
        <v>123330.54</v>
      </c>
      <c r="S6880">
        <v>341</v>
      </c>
      <c r="T6880">
        <v>669.46</v>
      </c>
      <c r="U6880" t="s">
        <v>54</v>
      </c>
      <c r="V6880">
        <v>1500</v>
      </c>
      <c r="W6880" t="s">
        <v>33</v>
      </c>
      <c r="X6880" t="str">
        <f t="shared" si="215"/>
        <v>Delhi</v>
      </c>
    </row>
    <row r="6881" spans="1:24" x14ac:dyDescent="0.4">
      <c r="A6881">
        <v>106880</v>
      </c>
      <c r="B6881" s="5">
        <v>45719.95416666667</v>
      </c>
      <c r="C6881" s="3" t="str">
        <f>TEXT(Sales_Data[[#This Row],[OrderDate]],"mmmm")</f>
        <v>March</v>
      </c>
      <c r="D6881" s="3" t="str">
        <f t="shared" si="214"/>
        <v>2025</v>
      </c>
      <c r="E6881" t="s">
        <v>19</v>
      </c>
      <c r="F6881" t="s">
        <v>28</v>
      </c>
      <c r="G6881" t="s">
        <v>15</v>
      </c>
      <c r="H6881" t="s">
        <v>32</v>
      </c>
      <c r="I6881" t="s">
        <v>100</v>
      </c>
      <c r="J6881">
        <v>73</v>
      </c>
      <c r="K6881">
        <v>450</v>
      </c>
      <c r="L6881" s="7">
        <f>Sales_Data[[#This Row],[OrderQuantity]] *Sales_Data[[#This Row],[UnitPrice]]</f>
        <v>32850</v>
      </c>
      <c r="M6881" s="7">
        <f>Sales_Data[[#This Row],[UnitPrice]]-Sales_Data[[#This Row],[UnitCost]]</f>
        <v>250</v>
      </c>
      <c r="N6881" s="7">
        <f>Sales_Data[[#This Row],[Gross Revenue]]-Sales_Data[[#This Row],[Discount Amount ]]</f>
        <v>32600</v>
      </c>
      <c r="O6881" s="7">
        <f>Sales_Data[[#This Row],[OrderQuantity]] *Sales_Data[[#This Row],[UnitCost]]</f>
        <v>14600</v>
      </c>
      <c r="P6881" s="7">
        <f>Sales_Data[[#This Row],[ItemCost]] +Sales_Data[[#This Row],[ShippingCost]]</f>
        <v>15557.36</v>
      </c>
      <c r="Q6881" s="7">
        <f>Sales_Data[[#This Row],[Gross Revenue]]-Sales_Data[[#This Row],[TotalFinancialCost]]</f>
        <v>17292.64</v>
      </c>
      <c r="R6881" s="7">
        <f>Sales_Data[[#This Row],[Actul Bill Amount]]-Sales_Data[[#This Row],[ShippingCost]]</f>
        <v>31642.639999999999</v>
      </c>
      <c r="S6881">
        <v>1121</v>
      </c>
      <c r="T6881">
        <v>957.36</v>
      </c>
      <c r="U6881" t="s">
        <v>30</v>
      </c>
      <c r="V6881">
        <v>200</v>
      </c>
      <c r="W6881" t="s">
        <v>33</v>
      </c>
      <c r="X6881" t="str">
        <f t="shared" si="215"/>
        <v>Delhi</v>
      </c>
    </row>
    <row r="6882" spans="1:24" x14ac:dyDescent="0.4">
      <c r="A6882">
        <v>106881</v>
      </c>
      <c r="B6882" s="5">
        <v>45812.875694444447</v>
      </c>
      <c r="C6882" s="3" t="str">
        <f>TEXT(Sales_Data[[#This Row],[OrderDate]],"mmmm")</f>
        <v>June</v>
      </c>
      <c r="D6882" s="3" t="str">
        <f t="shared" si="214"/>
        <v>2025</v>
      </c>
      <c r="E6882" t="s">
        <v>45</v>
      </c>
      <c r="F6882" t="s">
        <v>28</v>
      </c>
      <c r="G6882" t="s">
        <v>31</v>
      </c>
      <c r="H6882" t="s">
        <v>16</v>
      </c>
      <c r="I6882" t="s">
        <v>100</v>
      </c>
      <c r="J6882">
        <v>38</v>
      </c>
      <c r="K6882">
        <v>450</v>
      </c>
      <c r="L6882" s="7">
        <f>Sales_Data[[#This Row],[OrderQuantity]] *Sales_Data[[#This Row],[UnitPrice]]</f>
        <v>17100</v>
      </c>
      <c r="M6882" s="7">
        <f>Sales_Data[[#This Row],[UnitPrice]]-Sales_Data[[#This Row],[UnitCost]]</f>
        <v>250</v>
      </c>
      <c r="N6882" s="7">
        <f>Sales_Data[[#This Row],[Gross Revenue]]-Sales_Data[[#This Row],[Discount Amount ]]</f>
        <v>16850</v>
      </c>
      <c r="O6882" s="7">
        <f>Sales_Data[[#This Row],[OrderQuantity]] *Sales_Data[[#This Row],[UnitCost]]</f>
        <v>7600</v>
      </c>
      <c r="P6882" s="7">
        <f>Sales_Data[[#This Row],[ItemCost]] +Sales_Data[[#This Row],[ShippingCost]]</f>
        <v>8008.83</v>
      </c>
      <c r="Q6882" s="7">
        <f>Sales_Data[[#This Row],[Gross Revenue]]-Sales_Data[[#This Row],[TotalFinancialCost]]</f>
        <v>9091.17</v>
      </c>
      <c r="R6882" s="7">
        <f>Sales_Data[[#This Row],[Actul Bill Amount]]-Sales_Data[[#This Row],[ShippingCost]]</f>
        <v>16441.169999999998</v>
      </c>
      <c r="S6882">
        <v>546</v>
      </c>
      <c r="T6882">
        <v>408.83</v>
      </c>
      <c r="U6882" t="s">
        <v>30</v>
      </c>
      <c r="V6882">
        <v>200</v>
      </c>
      <c r="W6882" t="s">
        <v>18</v>
      </c>
      <c r="X6882" t="str">
        <f t="shared" si="215"/>
        <v>Bengaluru</v>
      </c>
    </row>
    <row r="6883" spans="1:24" x14ac:dyDescent="0.4">
      <c r="A6883">
        <v>106882</v>
      </c>
      <c r="B6883" s="5">
        <v>45941.762499999997</v>
      </c>
      <c r="C6883" s="3" t="str">
        <f>TEXT(Sales_Data[[#This Row],[OrderDate]],"mmmm")</f>
        <v>October</v>
      </c>
      <c r="D6883" s="3" t="str">
        <f t="shared" si="214"/>
        <v>2025</v>
      </c>
      <c r="E6883" t="s">
        <v>34</v>
      </c>
      <c r="F6883" t="s">
        <v>35</v>
      </c>
      <c r="G6883" t="s">
        <v>29</v>
      </c>
      <c r="H6883" t="s">
        <v>37</v>
      </c>
      <c r="I6883" t="s">
        <v>100</v>
      </c>
      <c r="J6883">
        <v>16</v>
      </c>
      <c r="K6883">
        <v>8500</v>
      </c>
      <c r="L6883" s="7">
        <f>Sales_Data[[#This Row],[OrderQuantity]] *Sales_Data[[#This Row],[UnitPrice]]</f>
        <v>136000</v>
      </c>
      <c r="M6883" s="7">
        <f>Sales_Data[[#This Row],[UnitPrice]]-Sales_Data[[#This Row],[UnitCost]]</f>
        <v>3000</v>
      </c>
      <c r="N6883" s="7">
        <f>Sales_Data[[#This Row],[Gross Revenue]]-Sales_Data[[#This Row],[Discount Amount ]]</f>
        <v>133000</v>
      </c>
      <c r="O6883" s="7">
        <f>Sales_Data[[#This Row],[OrderQuantity]] *Sales_Data[[#This Row],[UnitCost]]</f>
        <v>88000</v>
      </c>
      <c r="P6883" s="7">
        <f>Sales_Data[[#This Row],[ItemCost]] +Sales_Data[[#This Row],[ShippingCost]]</f>
        <v>89012.28</v>
      </c>
      <c r="Q6883" s="7">
        <f>Sales_Data[[#This Row],[Gross Revenue]]-Sales_Data[[#This Row],[TotalFinancialCost]]</f>
        <v>46987.72</v>
      </c>
      <c r="R6883" s="7">
        <f>Sales_Data[[#This Row],[Actul Bill Amount]]-Sales_Data[[#This Row],[ShippingCost]]</f>
        <v>131987.72</v>
      </c>
      <c r="S6883">
        <v>1091</v>
      </c>
      <c r="T6883">
        <v>1012.28</v>
      </c>
      <c r="U6883" t="s">
        <v>49</v>
      </c>
      <c r="V6883">
        <v>5500</v>
      </c>
      <c r="W6883" t="s">
        <v>38</v>
      </c>
      <c r="X6883" t="str">
        <f t="shared" si="215"/>
        <v>Kolkata</v>
      </c>
    </row>
    <row r="6884" spans="1:24" x14ac:dyDescent="0.4">
      <c r="A6884">
        <v>106883</v>
      </c>
      <c r="B6884" s="5">
        <v>45866.911111111112</v>
      </c>
      <c r="C6884" s="3" t="str">
        <f>TEXT(Sales_Data[[#This Row],[OrderDate]],"mmmm")</f>
        <v>July</v>
      </c>
      <c r="D6884" s="3" t="str">
        <f t="shared" si="214"/>
        <v>2025</v>
      </c>
      <c r="E6884" t="s">
        <v>48</v>
      </c>
      <c r="F6884" t="s">
        <v>24</v>
      </c>
      <c r="G6884" t="s">
        <v>29</v>
      </c>
      <c r="H6884" t="s">
        <v>20</v>
      </c>
      <c r="I6884" t="s">
        <v>100</v>
      </c>
      <c r="J6884">
        <v>60</v>
      </c>
      <c r="K6884">
        <v>3500</v>
      </c>
      <c r="L6884" s="7">
        <f>Sales_Data[[#This Row],[OrderQuantity]] *Sales_Data[[#This Row],[UnitPrice]]</f>
        <v>210000</v>
      </c>
      <c r="M6884" s="7">
        <f>Sales_Data[[#This Row],[UnitPrice]]-Sales_Data[[#This Row],[UnitCost]]</f>
        <v>1300</v>
      </c>
      <c r="N6884" s="7">
        <f>Sales_Data[[#This Row],[Gross Revenue]]-Sales_Data[[#This Row],[Discount Amount ]]</f>
        <v>208700</v>
      </c>
      <c r="O6884" s="7">
        <f>Sales_Data[[#This Row],[OrderQuantity]] *Sales_Data[[#This Row],[UnitCost]]</f>
        <v>132000</v>
      </c>
      <c r="P6884" s="7">
        <f>Sales_Data[[#This Row],[ItemCost]] +Sales_Data[[#This Row],[ShippingCost]]</f>
        <v>132408.99</v>
      </c>
      <c r="Q6884" s="7">
        <f>Sales_Data[[#This Row],[Gross Revenue]]-Sales_Data[[#This Row],[TotalFinancialCost]]</f>
        <v>77591.010000000009</v>
      </c>
      <c r="R6884" s="7">
        <f>Sales_Data[[#This Row],[Actul Bill Amount]]-Sales_Data[[#This Row],[ShippingCost]]</f>
        <v>208291.01</v>
      </c>
      <c r="S6884">
        <v>727</v>
      </c>
      <c r="T6884">
        <v>408.99</v>
      </c>
      <c r="U6884" t="s">
        <v>59</v>
      </c>
      <c r="V6884">
        <v>2200</v>
      </c>
      <c r="W6884" t="s">
        <v>22</v>
      </c>
      <c r="X6884" t="str">
        <f t="shared" si="215"/>
        <v>Nagpur</v>
      </c>
    </row>
    <row r="6885" spans="1:24" x14ac:dyDescent="0.4">
      <c r="A6885">
        <v>106884</v>
      </c>
      <c r="B6885" s="5">
        <v>45977.025694444441</v>
      </c>
      <c r="C6885" s="3" t="str">
        <f>TEXT(Sales_Data[[#This Row],[OrderDate]],"mmmm")</f>
        <v>November</v>
      </c>
      <c r="D6885" s="3" t="str">
        <f t="shared" si="214"/>
        <v>2025</v>
      </c>
      <c r="E6885" t="s">
        <v>45</v>
      </c>
      <c r="F6885" t="s">
        <v>24</v>
      </c>
      <c r="G6885" t="s">
        <v>29</v>
      </c>
      <c r="H6885" t="s">
        <v>16</v>
      </c>
      <c r="I6885" t="s">
        <v>100</v>
      </c>
      <c r="J6885">
        <v>60</v>
      </c>
      <c r="K6885">
        <v>3500</v>
      </c>
      <c r="L6885" s="7">
        <f>Sales_Data[[#This Row],[OrderQuantity]] *Sales_Data[[#This Row],[UnitPrice]]</f>
        <v>210000</v>
      </c>
      <c r="M6885" s="7">
        <f>Sales_Data[[#This Row],[UnitPrice]]-Sales_Data[[#This Row],[UnitCost]]</f>
        <v>1300</v>
      </c>
      <c r="N6885" s="7">
        <f>Sales_Data[[#This Row],[Gross Revenue]]-Sales_Data[[#This Row],[Discount Amount ]]</f>
        <v>208700</v>
      </c>
      <c r="O6885" s="7">
        <f>Sales_Data[[#This Row],[OrderQuantity]] *Sales_Data[[#This Row],[UnitCost]]</f>
        <v>132000</v>
      </c>
      <c r="P6885" s="7">
        <f>Sales_Data[[#This Row],[ItemCost]] +Sales_Data[[#This Row],[ShippingCost]]</f>
        <v>134637.51999999999</v>
      </c>
      <c r="Q6885" s="7">
        <f>Sales_Data[[#This Row],[Gross Revenue]]-Sales_Data[[#This Row],[TotalFinancialCost]]</f>
        <v>75362.48000000001</v>
      </c>
      <c r="R6885" s="7">
        <f>Sales_Data[[#This Row],[Actul Bill Amount]]-Sales_Data[[#This Row],[ShippingCost]]</f>
        <v>206062.48</v>
      </c>
      <c r="S6885">
        <v>929</v>
      </c>
      <c r="T6885">
        <v>2637.52</v>
      </c>
      <c r="U6885" t="s">
        <v>59</v>
      </c>
      <c r="V6885">
        <v>2200</v>
      </c>
      <c r="W6885" t="s">
        <v>18</v>
      </c>
      <c r="X6885" t="str">
        <f t="shared" si="215"/>
        <v>Bengaluru</v>
      </c>
    </row>
    <row r="6886" spans="1:24" x14ac:dyDescent="0.4">
      <c r="A6886">
        <v>106885</v>
      </c>
      <c r="B6886" s="5">
        <v>45844.073611111111</v>
      </c>
      <c r="C6886" s="3" t="str">
        <f>TEXT(Sales_Data[[#This Row],[OrderDate]],"mmmm")</f>
        <v>July</v>
      </c>
      <c r="D6886" s="3" t="str">
        <f t="shared" si="214"/>
        <v>2025</v>
      </c>
      <c r="E6886" t="s">
        <v>45</v>
      </c>
      <c r="F6886" t="s">
        <v>14</v>
      </c>
      <c r="G6886" t="s">
        <v>15</v>
      </c>
      <c r="H6886" t="s">
        <v>37</v>
      </c>
      <c r="I6886" t="s">
        <v>100</v>
      </c>
      <c r="J6886">
        <v>51</v>
      </c>
      <c r="K6886">
        <v>3200</v>
      </c>
      <c r="L6886" s="7">
        <f>Sales_Data[[#This Row],[OrderQuantity]] *Sales_Data[[#This Row],[UnitPrice]]</f>
        <v>163200</v>
      </c>
      <c r="M6886" s="7">
        <f>Sales_Data[[#This Row],[UnitPrice]]-Sales_Data[[#This Row],[UnitCost]]</f>
        <v>1200</v>
      </c>
      <c r="N6886" s="7">
        <f>Sales_Data[[#This Row],[Gross Revenue]]-Sales_Data[[#This Row],[Discount Amount ]]</f>
        <v>162000</v>
      </c>
      <c r="O6886" s="7">
        <f>Sales_Data[[#This Row],[OrderQuantity]] *Sales_Data[[#This Row],[UnitCost]]</f>
        <v>102000</v>
      </c>
      <c r="P6886" s="7">
        <f>Sales_Data[[#This Row],[ItemCost]] +Sales_Data[[#This Row],[ShippingCost]]</f>
        <v>102849.57</v>
      </c>
      <c r="Q6886" s="7">
        <f>Sales_Data[[#This Row],[Gross Revenue]]-Sales_Data[[#This Row],[TotalFinancialCost]]</f>
        <v>60350.429999999993</v>
      </c>
      <c r="R6886" s="7">
        <f>Sales_Data[[#This Row],[Actul Bill Amount]]-Sales_Data[[#This Row],[ShippingCost]]</f>
        <v>161150.43</v>
      </c>
      <c r="S6886">
        <v>323</v>
      </c>
      <c r="T6886">
        <v>849.57</v>
      </c>
      <c r="U6886" t="s">
        <v>17</v>
      </c>
      <c r="V6886">
        <v>2000</v>
      </c>
      <c r="W6886" t="s">
        <v>38</v>
      </c>
      <c r="X6886" t="str">
        <f t="shared" si="215"/>
        <v>Kolkata</v>
      </c>
    </row>
    <row r="6887" spans="1:24" x14ac:dyDescent="0.4">
      <c r="A6887">
        <v>106886</v>
      </c>
      <c r="B6887" s="5">
        <v>45787.132638888892</v>
      </c>
      <c r="C6887" s="3" t="str">
        <f>TEXT(Sales_Data[[#This Row],[OrderDate]],"mmmm")</f>
        <v>May</v>
      </c>
      <c r="D6887" s="3" t="str">
        <f t="shared" si="214"/>
        <v>2025</v>
      </c>
      <c r="E6887" t="s">
        <v>50</v>
      </c>
      <c r="F6887" t="s">
        <v>28</v>
      </c>
      <c r="G6887" t="s">
        <v>15</v>
      </c>
      <c r="H6887" t="s">
        <v>32</v>
      </c>
      <c r="I6887" t="s">
        <v>100</v>
      </c>
      <c r="J6887">
        <v>28</v>
      </c>
      <c r="K6887">
        <v>2500</v>
      </c>
      <c r="L6887" s="7">
        <f>Sales_Data[[#This Row],[OrderQuantity]] *Sales_Data[[#This Row],[UnitPrice]]</f>
        <v>70000</v>
      </c>
      <c r="M6887" s="7">
        <f>Sales_Data[[#This Row],[UnitPrice]]-Sales_Data[[#This Row],[UnitCost]]</f>
        <v>1000</v>
      </c>
      <c r="N6887" s="7">
        <f>Sales_Data[[#This Row],[Gross Revenue]]-Sales_Data[[#This Row],[Discount Amount ]]</f>
        <v>69000</v>
      </c>
      <c r="O6887" s="7">
        <f>Sales_Data[[#This Row],[OrderQuantity]] *Sales_Data[[#This Row],[UnitCost]]</f>
        <v>42000</v>
      </c>
      <c r="P6887" s="7">
        <f>Sales_Data[[#This Row],[ItemCost]] +Sales_Data[[#This Row],[ShippingCost]]</f>
        <v>42142.42</v>
      </c>
      <c r="Q6887" s="7">
        <f>Sales_Data[[#This Row],[Gross Revenue]]-Sales_Data[[#This Row],[TotalFinancialCost]]</f>
        <v>27857.58</v>
      </c>
      <c r="R6887" s="7">
        <f>Sales_Data[[#This Row],[Actul Bill Amount]]-Sales_Data[[#This Row],[ShippingCost]]</f>
        <v>68857.58</v>
      </c>
      <c r="S6887">
        <v>608</v>
      </c>
      <c r="T6887">
        <v>142.41999999999999</v>
      </c>
      <c r="U6887" t="s">
        <v>54</v>
      </c>
      <c r="V6887">
        <v>1500</v>
      </c>
      <c r="W6887" t="s">
        <v>33</v>
      </c>
      <c r="X6887" t="str">
        <f t="shared" si="215"/>
        <v>Delhi</v>
      </c>
    </row>
    <row r="6888" spans="1:24" x14ac:dyDescent="0.4">
      <c r="A6888">
        <v>106887</v>
      </c>
      <c r="B6888" s="5">
        <v>45784.636111111111</v>
      </c>
      <c r="C6888" s="3" t="str">
        <f>TEXT(Sales_Data[[#This Row],[OrderDate]],"mmmm")</f>
        <v>May</v>
      </c>
      <c r="D6888" s="3" t="str">
        <f t="shared" si="214"/>
        <v>2025</v>
      </c>
      <c r="E6888" t="s">
        <v>13</v>
      </c>
      <c r="F6888" t="s">
        <v>35</v>
      </c>
      <c r="G6888" t="s">
        <v>29</v>
      </c>
      <c r="H6888" t="s">
        <v>32</v>
      </c>
      <c r="I6888" t="s">
        <v>100</v>
      </c>
      <c r="J6888">
        <v>5</v>
      </c>
      <c r="K6888">
        <v>8500</v>
      </c>
      <c r="L6888" s="7">
        <f>Sales_Data[[#This Row],[OrderQuantity]] *Sales_Data[[#This Row],[UnitPrice]]</f>
        <v>42500</v>
      </c>
      <c r="M6888" s="7">
        <f>Sales_Data[[#This Row],[UnitPrice]]-Sales_Data[[#This Row],[UnitCost]]</f>
        <v>3000</v>
      </c>
      <c r="N6888" s="7">
        <f>Sales_Data[[#This Row],[Gross Revenue]]-Sales_Data[[#This Row],[Discount Amount ]]</f>
        <v>39500</v>
      </c>
      <c r="O6888" s="7">
        <f>Sales_Data[[#This Row],[OrderQuantity]] *Sales_Data[[#This Row],[UnitCost]]</f>
        <v>27500</v>
      </c>
      <c r="P6888" s="7">
        <f>Sales_Data[[#This Row],[ItemCost]] +Sales_Data[[#This Row],[ShippingCost]]</f>
        <v>27983.22</v>
      </c>
      <c r="Q6888" s="7">
        <f>Sales_Data[[#This Row],[Gross Revenue]]-Sales_Data[[#This Row],[TotalFinancialCost]]</f>
        <v>14516.779999999999</v>
      </c>
      <c r="R6888" s="7">
        <f>Sales_Data[[#This Row],[Actul Bill Amount]]-Sales_Data[[#This Row],[ShippingCost]]</f>
        <v>39016.78</v>
      </c>
      <c r="S6888">
        <v>1040</v>
      </c>
      <c r="T6888">
        <v>483.22</v>
      </c>
      <c r="U6888" t="s">
        <v>49</v>
      </c>
      <c r="V6888">
        <v>5500</v>
      </c>
      <c r="W6888" t="s">
        <v>33</v>
      </c>
      <c r="X6888" t="str">
        <f t="shared" si="215"/>
        <v>Delhi</v>
      </c>
    </row>
    <row r="6889" spans="1:24" x14ac:dyDescent="0.4">
      <c r="A6889">
        <v>106888</v>
      </c>
      <c r="B6889" s="5">
        <v>45949.53402777778</v>
      </c>
      <c r="C6889" s="3" t="str">
        <f>TEXT(Sales_Data[[#This Row],[OrderDate]],"mmmm")</f>
        <v>October</v>
      </c>
      <c r="D6889" s="3" t="str">
        <f t="shared" si="214"/>
        <v>2025</v>
      </c>
      <c r="E6889" t="s">
        <v>23</v>
      </c>
      <c r="F6889" t="s">
        <v>55</v>
      </c>
      <c r="G6889" t="s">
        <v>31</v>
      </c>
      <c r="H6889" t="s">
        <v>25</v>
      </c>
      <c r="I6889" t="s">
        <v>100</v>
      </c>
      <c r="J6889">
        <v>16</v>
      </c>
      <c r="K6889">
        <v>600</v>
      </c>
      <c r="L6889" s="7">
        <f>Sales_Data[[#This Row],[OrderQuantity]] *Sales_Data[[#This Row],[UnitPrice]]</f>
        <v>9600</v>
      </c>
      <c r="M6889" s="7">
        <f>Sales_Data[[#This Row],[UnitPrice]]-Sales_Data[[#This Row],[UnitCost]]</f>
        <v>250</v>
      </c>
      <c r="N6889" s="7">
        <f>Sales_Data[[#This Row],[Gross Revenue]]-Sales_Data[[#This Row],[Discount Amount ]]</f>
        <v>9350</v>
      </c>
      <c r="O6889" s="7">
        <f>Sales_Data[[#This Row],[OrderQuantity]] *Sales_Data[[#This Row],[UnitCost]]</f>
        <v>5600</v>
      </c>
      <c r="P6889" s="7">
        <f>Sales_Data[[#This Row],[ItemCost]] +Sales_Data[[#This Row],[ShippingCost]]</f>
        <v>6198.42</v>
      </c>
      <c r="Q6889" s="7">
        <f>Sales_Data[[#This Row],[Gross Revenue]]-Sales_Data[[#This Row],[TotalFinancialCost]]</f>
        <v>3401.58</v>
      </c>
      <c r="R6889" s="7">
        <f>Sales_Data[[#This Row],[Actul Bill Amount]]-Sales_Data[[#This Row],[ShippingCost]]</f>
        <v>8751.58</v>
      </c>
      <c r="S6889">
        <v>792</v>
      </c>
      <c r="T6889">
        <v>598.41999999999996</v>
      </c>
      <c r="U6889" t="s">
        <v>57</v>
      </c>
      <c r="V6889">
        <v>350</v>
      </c>
      <c r="W6889" t="s">
        <v>27</v>
      </c>
      <c r="X6889" t="str">
        <f t="shared" si="215"/>
        <v>Mumbai</v>
      </c>
    </row>
    <row r="6890" spans="1:24" x14ac:dyDescent="0.4">
      <c r="A6890">
        <v>106889</v>
      </c>
      <c r="B6890" s="5">
        <v>45771.475694444445</v>
      </c>
      <c r="C6890" s="3" t="str">
        <f>TEXT(Sales_Data[[#This Row],[OrderDate]],"mmmm")</f>
        <v>April</v>
      </c>
      <c r="D6890" s="3" t="str">
        <f t="shared" si="214"/>
        <v>2025</v>
      </c>
      <c r="E6890" t="s">
        <v>23</v>
      </c>
      <c r="F6890" t="s">
        <v>40</v>
      </c>
      <c r="G6890" t="s">
        <v>29</v>
      </c>
      <c r="H6890" t="s">
        <v>25</v>
      </c>
      <c r="I6890" t="s">
        <v>100</v>
      </c>
      <c r="J6890">
        <v>63</v>
      </c>
      <c r="K6890">
        <v>5500</v>
      </c>
      <c r="L6890" s="7">
        <f>Sales_Data[[#This Row],[OrderQuantity]] *Sales_Data[[#This Row],[UnitPrice]]</f>
        <v>346500</v>
      </c>
      <c r="M6890" s="7">
        <f>Sales_Data[[#This Row],[UnitPrice]]-Sales_Data[[#This Row],[UnitCost]]</f>
        <v>2000</v>
      </c>
      <c r="N6890" s="7">
        <f>Sales_Data[[#This Row],[Gross Revenue]]-Sales_Data[[#This Row],[Discount Amount ]]</f>
        <v>344500</v>
      </c>
      <c r="O6890" s="7">
        <f>Sales_Data[[#This Row],[OrderQuantity]] *Sales_Data[[#This Row],[UnitCost]]</f>
        <v>220500</v>
      </c>
      <c r="P6890" s="7">
        <f>Sales_Data[[#This Row],[ItemCost]] +Sales_Data[[#This Row],[ShippingCost]]</f>
        <v>220602.18</v>
      </c>
      <c r="Q6890" s="7">
        <f>Sales_Data[[#This Row],[Gross Revenue]]-Sales_Data[[#This Row],[TotalFinancialCost]]</f>
        <v>125897.82</v>
      </c>
      <c r="R6890" s="7">
        <f>Sales_Data[[#This Row],[Actul Bill Amount]]-Sales_Data[[#This Row],[ShippingCost]]</f>
        <v>344397.82</v>
      </c>
      <c r="S6890">
        <v>896</v>
      </c>
      <c r="T6890">
        <v>102.18</v>
      </c>
      <c r="U6890" t="s">
        <v>41</v>
      </c>
      <c r="V6890">
        <v>3500</v>
      </c>
      <c r="W6890" t="s">
        <v>27</v>
      </c>
      <c r="X6890" t="str">
        <f t="shared" si="215"/>
        <v>Mumbai</v>
      </c>
    </row>
    <row r="6891" spans="1:24" x14ac:dyDescent="0.4">
      <c r="A6891">
        <v>106890</v>
      </c>
      <c r="B6891" s="5">
        <v>45856.197222222225</v>
      </c>
      <c r="C6891" s="3" t="str">
        <f>TEXT(Sales_Data[[#This Row],[OrderDate]],"mmmm")</f>
        <v>July</v>
      </c>
      <c r="D6891" s="3" t="str">
        <f t="shared" si="214"/>
        <v>2025</v>
      </c>
      <c r="E6891" t="s">
        <v>23</v>
      </c>
      <c r="F6891" t="s">
        <v>55</v>
      </c>
      <c r="G6891" t="s">
        <v>15</v>
      </c>
      <c r="H6891" t="s">
        <v>20</v>
      </c>
      <c r="I6891" t="s">
        <v>100</v>
      </c>
      <c r="J6891">
        <v>82</v>
      </c>
      <c r="K6891">
        <v>1200</v>
      </c>
      <c r="L6891" s="7">
        <f>Sales_Data[[#This Row],[OrderQuantity]] *Sales_Data[[#This Row],[UnitPrice]]</f>
        <v>98400</v>
      </c>
      <c r="M6891" s="7">
        <f>Sales_Data[[#This Row],[UnitPrice]]-Sales_Data[[#This Row],[UnitCost]]</f>
        <v>400</v>
      </c>
      <c r="N6891" s="7">
        <f>Sales_Data[[#This Row],[Gross Revenue]]-Sales_Data[[#This Row],[Discount Amount ]]</f>
        <v>98000</v>
      </c>
      <c r="O6891" s="7">
        <f>Sales_Data[[#This Row],[OrderQuantity]] *Sales_Data[[#This Row],[UnitCost]]</f>
        <v>65600</v>
      </c>
      <c r="P6891" s="7">
        <f>Sales_Data[[#This Row],[ItemCost]] +Sales_Data[[#This Row],[ShippingCost]]</f>
        <v>66732.08</v>
      </c>
      <c r="Q6891" s="7">
        <f>Sales_Data[[#This Row],[Gross Revenue]]-Sales_Data[[#This Row],[TotalFinancialCost]]</f>
        <v>31667.919999999998</v>
      </c>
      <c r="R6891" s="7">
        <f>Sales_Data[[#This Row],[Actul Bill Amount]]-Sales_Data[[#This Row],[ShippingCost]]</f>
        <v>96867.92</v>
      </c>
      <c r="S6891">
        <v>751</v>
      </c>
      <c r="T6891">
        <v>1132.08</v>
      </c>
      <c r="U6891" t="s">
        <v>58</v>
      </c>
      <c r="V6891">
        <v>800</v>
      </c>
      <c r="W6891" t="s">
        <v>22</v>
      </c>
      <c r="X6891" t="str">
        <f t="shared" si="215"/>
        <v>Nagpur</v>
      </c>
    </row>
    <row r="6892" spans="1:24" x14ac:dyDescent="0.4">
      <c r="A6892">
        <v>106891</v>
      </c>
      <c r="B6892" s="5">
        <v>45670.097222222219</v>
      </c>
      <c r="C6892" s="3" t="str">
        <f>TEXT(Sales_Data[[#This Row],[OrderDate]],"mmmm")</f>
        <v>January</v>
      </c>
      <c r="D6892" s="3" t="str">
        <f t="shared" si="214"/>
        <v>2025</v>
      </c>
      <c r="E6892" t="s">
        <v>48</v>
      </c>
      <c r="F6892" t="s">
        <v>24</v>
      </c>
      <c r="G6892" t="s">
        <v>31</v>
      </c>
      <c r="H6892" t="s">
        <v>20</v>
      </c>
      <c r="I6892" t="s">
        <v>100</v>
      </c>
      <c r="J6892">
        <v>89</v>
      </c>
      <c r="K6892">
        <v>3500</v>
      </c>
      <c r="L6892" s="7">
        <f>Sales_Data[[#This Row],[OrderQuantity]] *Sales_Data[[#This Row],[UnitPrice]]</f>
        <v>311500</v>
      </c>
      <c r="M6892" s="7">
        <f>Sales_Data[[#This Row],[UnitPrice]]-Sales_Data[[#This Row],[UnitCost]]</f>
        <v>1300</v>
      </c>
      <c r="N6892" s="7">
        <f>Sales_Data[[#This Row],[Gross Revenue]]-Sales_Data[[#This Row],[Discount Amount ]]</f>
        <v>310200</v>
      </c>
      <c r="O6892" s="7">
        <f>Sales_Data[[#This Row],[OrderQuantity]] *Sales_Data[[#This Row],[UnitCost]]</f>
        <v>195800</v>
      </c>
      <c r="P6892" s="7">
        <f>Sales_Data[[#This Row],[ItemCost]] +Sales_Data[[#This Row],[ShippingCost]]</f>
        <v>196303.02</v>
      </c>
      <c r="Q6892" s="7">
        <f>Sales_Data[[#This Row],[Gross Revenue]]-Sales_Data[[#This Row],[TotalFinancialCost]]</f>
        <v>115196.98000000001</v>
      </c>
      <c r="R6892" s="7">
        <f>Sales_Data[[#This Row],[Actul Bill Amount]]-Sales_Data[[#This Row],[ShippingCost]]</f>
        <v>309696.98</v>
      </c>
      <c r="S6892">
        <v>1056</v>
      </c>
      <c r="T6892">
        <v>503.02</v>
      </c>
      <c r="U6892" t="s">
        <v>59</v>
      </c>
      <c r="V6892">
        <v>2200</v>
      </c>
      <c r="W6892" t="s">
        <v>22</v>
      </c>
      <c r="X6892" t="str">
        <f t="shared" si="215"/>
        <v>Nagpur</v>
      </c>
    </row>
    <row r="6893" spans="1:24" x14ac:dyDescent="0.4">
      <c r="A6893">
        <v>106892</v>
      </c>
      <c r="B6893" s="5">
        <v>45928.809027777781</v>
      </c>
      <c r="C6893" s="3" t="str">
        <f>TEXT(Sales_Data[[#This Row],[OrderDate]],"mmmm")</f>
        <v>September</v>
      </c>
      <c r="D6893" s="3" t="str">
        <f t="shared" si="214"/>
        <v>2025</v>
      </c>
      <c r="E6893" t="s">
        <v>48</v>
      </c>
      <c r="F6893" t="s">
        <v>35</v>
      </c>
      <c r="G6893" t="s">
        <v>15</v>
      </c>
      <c r="H6893" t="s">
        <v>20</v>
      </c>
      <c r="I6893" t="s">
        <v>100</v>
      </c>
      <c r="J6893">
        <v>23</v>
      </c>
      <c r="K6893">
        <v>12000</v>
      </c>
      <c r="L6893" s="7">
        <f>Sales_Data[[#This Row],[OrderQuantity]] *Sales_Data[[#This Row],[UnitPrice]]</f>
        <v>276000</v>
      </c>
      <c r="M6893" s="7">
        <f>Sales_Data[[#This Row],[UnitPrice]]-Sales_Data[[#This Row],[UnitCost]]</f>
        <v>4000</v>
      </c>
      <c r="N6893" s="7">
        <f>Sales_Data[[#This Row],[Gross Revenue]]-Sales_Data[[#This Row],[Discount Amount ]]</f>
        <v>272000</v>
      </c>
      <c r="O6893" s="7">
        <f>Sales_Data[[#This Row],[OrderQuantity]] *Sales_Data[[#This Row],[UnitCost]]</f>
        <v>184000</v>
      </c>
      <c r="P6893" s="7">
        <f>Sales_Data[[#This Row],[ItemCost]] +Sales_Data[[#This Row],[ShippingCost]]</f>
        <v>184662.46</v>
      </c>
      <c r="Q6893" s="7">
        <f>Sales_Data[[#This Row],[Gross Revenue]]-Sales_Data[[#This Row],[TotalFinancialCost]]</f>
        <v>91337.540000000008</v>
      </c>
      <c r="R6893" s="7">
        <f>Sales_Data[[#This Row],[Actul Bill Amount]]-Sales_Data[[#This Row],[ShippingCost]]</f>
        <v>271337.53999999998</v>
      </c>
      <c r="S6893">
        <v>930</v>
      </c>
      <c r="T6893">
        <v>662.46</v>
      </c>
      <c r="U6893" t="s">
        <v>36</v>
      </c>
      <c r="V6893">
        <v>8000</v>
      </c>
      <c r="W6893" t="s">
        <v>22</v>
      </c>
      <c r="X6893" t="str">
        <f t="shared" si="215"/>
        <v>Nagpur</v>
      </c>
    </row>
    <row r="6894" spans="1:24" x14ac:dyDescent="0.4">
      <c r="A6894">
        <v>106893</v>
      </c>
      <c r="B6894" s="5">
        <v>45746.055555555555</v>
      </c>
      <c r="C6894" s="3" t="str">
        <f>TEXT(Sales_Data[[#This Row],[OrderDate]],"mmmm")</f>
        <v>March</v>
      </c>
      <c r="D6894" s="3" t="str">
        <f t="shared" si="214"/>
        <v>2025</v>
      </c>
      <c r="E6894" t="s">
        <v>39</v>
      </c>
      <c r="F6894" t="s">
        <v>46</v>
      </c>
      <c r="G6894" t="s">
        <v>31</v>
      </c>
      <c r="H6894" t="s">
        <v>20</v>
      </c>
      <c r="I6894" t="s">
        <v>100</v>
      </c>
      <c r="J6894">
        <v>30</v>
      </c>
      <c r="K6894">
        <v>15000</v>
      </c>
      <c r="L6894" s="7">
        <f>Sales_Data[[#This Row],[OrderQuantity]] *Sales_Data[[#This Row],[UnitPrice]]</f>
        <v>450000</v>
      </c>
      <c r="M6894" s="7">
        <f>Sales_Data[[#This Row],[UnitPrice]]-Sales_Data[[#This Row],[UnitCost]]</f>
        <v>5500</v>
      </c>
      <c r="N6894" s="7">
        <f>Sales_Data[[#This Row],[Gross Revenue]]-Sales_Data[[#This Row],[Discount Amount ]]</f>
        <v>444500</v>
      </c>
      <c r="O6894" s="7">
        <f>Sales_Data[[#This Row],[OrderQuantity]] *Sales_Data[[#This Row],[UnitCost]]</f>
        <v>285000</v>
      </c>
      <c r="P6894" s="7">
        <f>Sales_Data[[#This Row],[ItemCost]] +Sales_Data[[#This Row],[ShippingCost]]</f>
        <v>285449.02</v>
      </c>
      <c r="Q6894" s="7">
        <f>Sales_Data[[#This Row],[Gross Revenue]]-Sales_Data[[#This Row],[TotalFinancialCost]]</f>
        <v>164550.97999999998</v>
      </c>
      <c r="R6894" s="7">
        <f>Sales_Data[[#This Row],[Actul Bill Amount]]-Sales_Data[[#This Row],[ShippingCost]]</f>
        <v>444050.98</v>
      </c>
      <c r="S6894">
        <v>535</v>
      </c>
      <c r="T6894">
        <v>449.02</v>
      </c>
      <c r="U6894" t="s">
        <v>53</v>
      </c>
      <c r="V6894">
        <v>9500</v>
      </c>
      <c r="W6894" t="s">
        <v>22</v>
      </c>
      <c r="X6894" t="str">
        <f t="shared" si="215"/>
        <v>Nagpur</v>
      </c>
    </row>
    <row r="6895" spans="1:24" x14ac:dyDescent="0.4">
      <c r="A6895">
        <v>106894</v>
      </c>
      <c r="B6895" s="5">
        <v>45872.988194444442</v>
      </c>
      <c r="C6895" s="3" t="str">
        <f>TEXT(Sales_Data[[#This Row],[OrderDate]],"mmmm")</f>
        <v>August</v>
      </c>
      <c r="D6895" s="3" t="str">
        <f t="shared" si="214"/>
        <v>2025</v>
      </c>
      <c r="E6895" t="s">
        <v>23</v>
      </c>
      <c r="F6895" t="s">
        <v>43</v>
      </c>
      <c r="G6895" t="s">
        <v>15</v>
      </c>
      <c r="H6895" t="s">
        <v>20</v>
      </c>
      <c r="I6895" t="s">
        <v>100</v>
      </c>
      <c r="J6895">
        <v>57</v>
      </c>
      <c r="K6895">
        <v>2800</v>
      </c>
      <c r="L6895" s="7">
        <f>Sales_Data[[#This Row],[OrderQuantity]] *Sales_Data[[#This Row],[UnitPrice]]</f>
        <v>159600</v>
      </c>
      <c r="M6895" s="7">
        <f>Sales_Data[[#This Row],[UnitPrice]]-Sales_Data[[#This Row],[UnitCost]]</f>
        <v>1300</v>
      </c>
      <c r="N6895" s="7">
        <f>Sales_Data[[#This Row],[Gross Revenue]]-Sales_Data[[#This Row],[Discount Amount ]]</f>
        <v>158300</v>
      </c>
      <c r="O6895" s="7">
        <f>Sales_Data[[#This Row],[OrderQuantity]] *Sales_Data[[#This Row],[UnitCost]]</f>
        <v>85500</v>
      </c>
      <c r="P6895" s="7">
        <f>Sales_Data[[#This Row],[ItemCost]] +Sales_Data[[#This Row],[ShippingCost]]</f>
        <v>85927</v>
      </c>
      <c r="Q6895" s="7">
        <f>Sales_Data[[#This Row],[Gross Revenue]]-Sales_Data[[#This Row],[TotalFinancialCost]]</f>
        <v>73673</v>
      </c>
      <c r="R6895" s="7">
        <f>Sales_Data[[#This Row],[Actul Bill Amount]]-Sales_Data[[#This Row],[ShippingCost]]</f>
        <v>157873</v>
      </c>
      <c r="S6895">
        <v>1004</v>
      </c>
      <c r="T6895">
        <v>427</v>
      </c>
      <c r="U6895" t="s">
        <v>61</v>
      </c>
      <c r="V6895">
        <v>1500</v>
      </c>
      <c r="W6895" t="s">
        <v>22</v>
      </c>
      <c r="X6895" t="str">
        <f t="shared" si="215"/>
        <v>Nagpur</v>
      </c>
    </row>
    <row r="6896" spans="1:24" x14ac:dyDescent="0.4">
      <c r="A6896">
        <v>106895</v>
      </c>
      <c r="B6896" s="5">
        <v>45935.195138888892</v>
      </c>
      <c r="C6896" s="3" t="str">
        <f>TEXT(Sales_Data[[#This Row],[OrderDate]],"mmmm")</f>
        <v>October</v>
      </c>
      <c r="D6896" s="3" t="str">
        <f t="shared" si="214"/>
        <v>2025</v>
      </c>
      <c r="E6896" t="s">
        <v>39</v>
      </c>
      <c r="F6896" t="s">
        <v>55</v>
      </c>
      <c r="G6896" t="s">
        <v>29</v>
      </c>
      <c r="H6896" t="s">
        <v>20</v>
      </c>
      <c r="I6896" t="s">
        <v>100</v>
      </c>
      <c r="J6896">
        <v>35</v>
      </c>
      <c r="K6896">
        <v>600</v>
      </c>
      <c r="L6896" s="7">
        <f>Sales_Data[[#This Row],[OrderQuantity]] *Sales_Data[[#This Row],[UnitPrice]]</f>
        <v>21000</v>
      </c>
      <c r="M6896" s="7">
        <f>Sales_Data[[#This Row],[UnitPrice]]-Sales_Data[[#This Row],[UnitCost]]</f>
        <v>250</v>
      </c>
      <c r="N6896" s="7">
        <f>Sales_Data[[#This Row],[Gross Revenue]]-Sales_Data[[#This Row],[Discount Amount ]]</f>
        <v>20750</v>
      </c>
      <c r="O6896" s="7">
        <f>Sales_Data[[#This Row],[OrderQuantity]] *Sales_Data[[#This Row],[UnitCost]]</f>
        <v>12250</v>
      </c>
      <c r="P6896" s="7">
        <f>Sales_Data[[#This Row],[ItemCost]] +Sales_Data[[#This Row],[ShippingCost]]</f>
        <v>12723.48</v>
      </c>
      <c r="Q6896" s="7">
        <f>Sales_Data[[#This Row],[Gross Revenue]]-Sales_Data[[#This Row],[TotalFinancialCost]]</f>
        <v>8276.52</v>
      </c>
      <c r="R6896" s="7">
        <f>Sales_Data[[#This Row],[Actul Bill Amount]]-Sales_Data[[#This Row],[ShippingCost]]</f>
        <v>20276.52</v>
      </c>
      <c r="S6896">
        <v>497</v>
      </c>
      <c r="T6896">
        <v>473.48</v>
      </c>
      <c r="U6896" t="s">
        <v>57</v>
      </c>
      <c r="V6896">
        <v>350</v>
      </c>
      <c r="W6896" t="s">
        <v>22</v>
      </c>
      <c r="X6896" t="str">
        <f t="shared" si="215"/>
        <v>Nagpur</v>
      </c>
    </row>
    <row r="6897" spans="1:24" x14ac:dyDescent="0.4">
      <c r="A6897">
        <v>106896</v>
      </c>
      <c r="B6897" s="5">
        <v>45860.036111111112</v>
      </c>
      <c r="C6897" s="3" t="str">
        <f>TEXT(Sales_Data[[#This Row],[OrderDate]],"mmmm")</f>
        <v>July</v>
      </c>
      <c r="D6897" s="3" t="str">
        <f t="shared" si="214"/>
        <v>2025</v>
      </c>
      <c r="E6897" t="s">
        <v>13</v>
      </c>
      <c r="F6897" t="s">
        <v>35</v>
      </c>
      <c r="G6897" t="s">
        <v>29</v>
      </c>
      <c r="H6897" t="s">
        <v>16</v>
      </c>
      <c r="I6897" t="s">
        <v>100</v>
      </c>
      <c r="J6897">
        <v>15</v>
      </c>
      <c r="K6897">
        <v>8500</v>
      </c>
      <c r="L6897" s="7">
        <f>Sales_Data[[#This Row],[OrderQuantity]] *Sales_Data[[#This Row],[UnitPrice]]</f>
        <v>127500</v>
      </c>
      <c r="M6897" s="7">
        <f>Sales_Data[[#This Row],[UnitPrice]]-Sales_Data[[#This Row],[UnitCost]]</f>
        <v>3000</v>
      </c>
      <c r="N6897" s="7">
        <f>Sales_Data[[#This Row],[Gross Revenue]]-Sales_Data[[#This Row],[Discount Amount ]]</f>
        <v>124500</v>
      </c>
      <c r="O6897" s="7">
        <f>Sales_Data[[#This Row],[OrderQuantity]] *Sales_Data[[#This Row],[UnitCost]]</f>
        <v>82500</v>
      </c>
      <c r="P6897" s="7">
        <f>Sales_Data[[#This Row],[ItemCost]] +Sales_Data[[#This Row],[ShippingCost]]</f>
        <v>82871.509999999995</v>
      </c>
      <c r="Q6897" s="7">
        <f>Sales_Data[[#This Row],[Gross Revenue]]-Sales_Data[[#This Row],[TotalFinancialCost]]</f>
        <v>44628.490000000005</v>
      </c>
      <c r="R6897" s="7">
        <f>Sales_Data[[#This Row],[Actul Bill Amount]]-Sales_Data[[#This Row],[ShippingCost]]</f>
        <v>124128.49</v>
      </c>
      <c r="S6897">
        <v>590</v>
      </c>
      <c r="T6897">
        <v>371.51</v>
      </c>
      <c r="U6897" t="s">
        <v>49</v>
      </c>
      <c r="V6897">
        <v>5500</v>
      </c>
      <c r="W6897" t="s">
        <v>18</v>
      </c>
      <c r="X6897" t="str">
        <f t="shared" si="215"/>
        <v>Bengaluru</v>
      </c>
    </row>
    <row r="6898" spans="1:24" x14ac:dyDescent="0.4">
      <c r="A6898">
        <v>106897</v>
      </c>
      <c r="B6898" s="5">
        <v>45731.555555555555</v>
      </c>
      <c r="C6898" s="3" t="str">
        <f>TEXT(Sales_Data[[#This Row],[OrderDate]],"mmmm")</f>
        <v>March</v>
      </c>
      <c r="D6898" s="3" t="str">
        <f t="shared" si="214"/>
        <v>2025</v>
      </c>
      <c r="E6898" t="s">
        <v>23</v>
      </c>
      <c r="F6898" t="s">
        <v>55</v>
      </c>
      <c r="G6898" t="s">
        <v>15</v>
      </c>
      <c r="H6898" t="s">
        <v>32</v>
      </c>
      <c r="I6898" t="s">
        <v>100</v>
      </c>
      <c r="J6898">
        <v>41</v>
      </c>
      <c r="K6898">
        <v>1200</v>
      </c>
      <c r="L6898" s="7">
        <f>Sales_Data[[#This Row],[OrderQuantity]] *Sales_Data[[#This Row],[UnitPrice]]</f>
        <v>49200</v>
      </c>
      <c r="M6898" s="7">
        <f>Sales_Data[[#This Row],[UnitPrice]]-Sales_Data[[#This Row],[UnitCost]]</f>
        <v>400</v>
      </c>
      <c r="N6898" s="7">
        <f>Sales_Data[[#This Row],[Gross Revenue]]-Sales_Data[[#This Row],[Discount Amount ]]</f>
        <v>48800</v>
      </c>
      <c r="O6898" s="7">
        <f>Sales_Data[[#This Row],[OrderQuantity]] *Sales_Data[[#This Row],[UnitCost]]</f>
        <v>32800</v>
      </c>
      <c r="P6898" s="7">
        <f>Sales_Data[[#This Row],[ItemCost]] +Sales_Data[[#This Row],[ShippingCost]]</f>
        <v>33813.5</v>
      </c>
      <c r="Q6898" s="7">
        <f>Sales_Data[[#This Row],[Gross Revenue]]-Sales_Data[[#This Row],[TotalFinancialCost]]</f>
        <v>15386.5</v>
      </c>
      <c r="R6898" s="7">
        <f>Sales_Data[[#This Row],[Actul Bill Amount]]-Sales_Data[[#This Row],[ShippingCost]]</f>
        <v>47786.5</v>
      </c>
      <c r="S6898">
        <v>832</v>
      </c>
      <c r="T6898">
        <v>1013.5</v>
      </c>
      <c r="U6898" t="s">
        <v>58</v>
      </c>
      <c r="V6898">
        <v>800</v>
      </c>
      <c r="W6898" t="s">
        <v>33</v>
      </c>
      <c r="X6898" t="str">
        <f t="shared" si="215"/>
        <v>Delhi</v>
      </c>
    </row>
    <row r="6899" spans="1:24" x14ac:dyDescent="0.4">
      <c r="A6899">
        <v>106898</v>
      </c>
      <c r="B6899" s="5">
        <v>45682.592361111114</v>
      </c>
      <c r="C6899" s="3" t="str">
        <f>TEXT(Sales_Data[[#This Row],[OrderDate]],"mmmm")</f>
        <v>January</v>
      </c>
      <c r="D6899" s="3" t="str">
        <f t="shared" si="214"/>
        <v>2025</v>
      </c>
      <c r="E6899" t="s">
        <v>34</v>
      </c>
      <c r="F6899" t="s">
        <v>43</v>
      </c>
      <c r="G6899" t="s">
        <v>29</v>
      </c>
      <c r="H6899" t="s">
        <v>16</v>
      </c>
      <c r="I6899" t="s">
        <v>100</v>
      </c>
      <c r="J6899">
        <v>36</v>
      </c>
      <c r="K6899">
        <v>1800</v>
      </c>
      <c r="L6899" s="7">
        <f>Sales_Data[[#This Row],[OrderQuantity]] *Sales_Data[[#This Row],[UnitPrice]]</f>
        <v>64800</v>
      </c>
      <c r="M6899" s="7">
        <f>Sales_Data[[#This Row],[UnitPrice]]-Sales_Data[[#This Row],[UnitCost]]</f>
        <v>900</v>
      </c>
      <c r="N6899" s="7">
        <f>Sales_Data[[#This Row],[Gross Revenue]]-Sales_Data[[#This Row],[Discount Amount ]]</f>
        <v>63900</v>
      </c>
      <c r="O6899" s="7">
        <f>Sales_Data[[#This Row],[OrderQuantity]] *Sales_Data[[#This Row],[UnitCost]]</f>
        <v>32400</v>
      </c>
      <c r="P6899" s="7">
        <f>Sales_Data[[#This Row],[ItemCost]] +Sales_Data[[#This Row],[ShippingCost]]</f>
        <v>33566.559999999998</v>
      </c>
      <c r="Q6899" s="7">
        <f>Sales_Data[[#This Row],[Gross Revenue]]-Sales_Data[[#This Row],[TotalFinancialCost]]</f>
        <v>31233.440000000002</v>
      </c>
      <c r="R6899" s="7">
        <f>Sales_Data[[#This Row],[Actul Bill Amount]]-Sales_Data[[#This Row],[ShippingCost]]</f>
        <v>62733.440000000002</v>
      </c>
      <c r="S6899">
        <v>634</v>
      </c>
      <c r="T6899">
        <v>1166.56</v>
      </c>
      <c r="U6899" t="s">
        <v>51</v>
      </c>
      <c r="V6899">
        <v>900</v>
      </c>
      <c r="W6899" t="s">
        <v>18</v>
      </c>
      <c r="X6899" t="str">
        <f t="shared" si="215"/>
        <v>Bengaluru</v>
      </c>
    </row>
    <row r="6900" spans="1:24" x14ac:dyDescent="0.4">
      <c r="A6900">
        <v>106899</v>
      </c>
      <c r="B6900" s="5">
        <v>45758.148611111108</v>
      </c>
      <c r="C6900" s="3" t="str">
        <f>TEXT(Sales_Data[[#This Row],[OrderDate]],"mmmm")</f>
        <v>April</v>
      </c>
      <c r="D6900" s="3" t="str">
        <f t="shared" si="214"/>
        <v>2025</v>
      </c>
      <c r="E6900" t="s">
        <v>13</v>
      </c>
      <c r="F6900" t="s">
        <v>28</v>
      </c>
      <c r="G6900" t="s">
        <v>15</v>
      </c>
      <c r="H6900" t="s">
        <v>32</v>
      </c>
      <c r="I6900" t="s">
        <v>100</v>
      </c>
      <c r="J6900">
        <v>19</v>
      </c>
      <c r="K6900">
        <v>2500</v>
      </c>
      <c r="L6900" s="7">
        <f>Sales_Data[[#This Row],[OrderQuantity]] *Sales_Data[[#This Row],[UnitPrice]]</f>
        <v>47500</v>
      </c>
      <c r="M6900" s="7">
        <f>Sales_Data[[#This Row],[UnitPrice]]-Sales_Data[[#This Row],[UnitCost]]</f>
        <v>1000</v>
      </c>
      <c r="N6900" s="7">
        <f>Sales_Data[[#This Row],[Gross Revenue]]-Sales_Data[[#This Row],[Discount Amount ]]</f>
        <v>46500</v>
      </c>
      <c r="O6900" s="7">
        <f>Sales_Data[[#This Row],[OrderQuantity]] *Sales_Data[[#This Row],[UnitCost]]</f>
        <v>28500</v>
      </c>
      <c r="P6900" s="7">
        <f>Sales_Data[[#This Row],[ItemCost]] +Sales_Data[[#This Row],[ShippingCost]]</f>
        <v>29162.53</v>
      </c>
      <c r="Q6900" s="7">
        <f>Sales_Data[[#This Row],[Gross Revenue]]-Sales_Data[[#This Row],[TotalFinancialCost]]</f>
        <v>18337.47</v>
      </c>
      <c r="R6900" s="7">
        <f>Sales_Data[[#This Row],[Actul Bill Amount]]-Sales_Data[[#This Row],[ShippingCost]]</f>
        <v>45837.47</v>
      </c>
      <c r="S6900">
        <v>840</v>
      </c>
      <c r="T6900">
        <v>662.53</v>
      </c>
      <c r="U6900" t="s">
        <v>54</v>
      </c>
      <c r="V6900">
        <v>1500</v>
      </c>
      <c r="W6900" t="s">
        <v>33</v>
      </c>
      <c r="X6900" t="str">
        <f t="shared" si="215"/>
        <v>Delhi</v>
      </c>
    </row>
    <row r="6901" spans="1:24" x14ac:dyDescent="0.4">
      <c r="A6901">
        <v>106900</v>
      </c>
      <c r="B6901" s="5">
        <v>45833.495138888888</v>
      </c>
      <c r="C6901" s="3" t="str">
        <f>TEXT(Sales_Data[[#This Row],[OrderDate]],"mmmm")</f>
        <v>June</v>
      </c>
      <c r="D6901" s="3" t="str">
        <f t="shared" si="214"/>
        <v>2025</v>
      </c>
      <c r="E6901" t="s">
        <v>39</v>
      </c>
      <c r="F6901" t="s">
        <v>14</v>
      </c>
      <c r="G6901" t="s">
        <v>31</v>
      </c>
      <c r="H6901" t="s">
        <v>25</v>
      </c>
      <c r="I6901" t="s">
        <v>100</v>
      </c>
      <c r="J6901">
        <v>85</v>
      </c>
      <c r="K6901">
        <v>3200</v>
      </c>
      <c r="L6901" s="7">
        <f>Sales_Data[[#This Row],[OrderQuantity]] *Sales_Data[[#This Row],[UnitPrice]]</f>
        <v>272000</v>
      </c>
      <c r="M6901" s="7">
        <f>Sales_Data[[#This Row],[UnitPrice]]-Sales_Data[[#This Row],[UnitCost]]</f>
        <v>1200</v>
      </c>
      <c r="N6901" s="7">
        <f>Sales_Data[[#This Row],[Gross Revenue]]-Sales_Data[[#This Row],[Discount Amount ]]</f>
        <v>270800</v>
      </c>
      <c r="O6901" s="7">
        <f>Sales_Data[[#This Row],[OrderQuantity]] *Sales_Data[[#This Row],[UnitCost]]</f>
        <v>170000</v>
      </c>
      <c r="P6901" s="7">
        <f>Sales_Data[[#This Row],[ItemCost]] +Sales_Data[[#This Row],[ShippingCost]]</f>
        <v>170720.72</v>
      </c>
      <c r="Q6901" s="7">
        <f>Sales_Data[[#This Row],[Gross Revenue]]-Sales_Data[[#This Row],[TotalFinancialCost]]</f>
        <v>101279.28</v>
      </c>
      <c r="R6901" s="7">
        <f>Sales_Data[[#This Row],[Actul Bill Amount]]-Sales_Data[[#This Row],[ShippingCost]]</f>
        <v>270079.28000000003</v>
      </c>
      <c r="S6901">
        <v>645</v>
      </c>
      <c r="T6901">
        <v>720.72</v>
      </c>
      <c r="U6901" t="s">
        <v>17</v>
      </c>
      <c r="V6901">
        <v>2000</v>
      </c>
      <c r="W6901" t="s">
        <v>27</v>
      </c>
      <c r="X6901" t="str">
        <f t="shared" si="215"/>
        <v>Mumbai</v>
      </c>
    </row>
    <row r="6902" spans="1:24" x14ac:dyDescent="0.4">
      <c r="A6902">
        <v>106901</v>
      </c>
      <c r="B6902" s="5">
        <v>45774.385416666664</v>
      </c>
      <c r="C6902" s="3" t="str">
        <f>TEXT(Sales_Data[[#This Row],[OrderDate]],"mmmm")</f>
        <v>April</v>
      </c>
      <c r="D6902" s="3" t="str">
        <f t="shared" si="214"/>
        <v>2025</v>
      </c>
      <c r="E6902" t="s">
        <v>23</v>
      </c>
      <c r="F6902" t="s">
        <v>43</v>
      </c>
      <c r="G6902" t="s">
        <v>31</v>
      </c>
      <c r="H6902" t="s">
        <v>25</v>
      </c>
      <c r="I6902" t="s">
        <v>100</v>
      </c>
      <c r="J6902">
        <v>55</v>
      </c>
      <c r="K6902">
        <v>1800</v>
      </c>
      <c r="L6902" s="7">
        <f>Sales_Data[[#This Row],[OrderQuantity]] *Sales_Data[[#This Row],[UnitPrice]]</f>
        <v>99000</v>
      </c>
      <c r="M6902" s="7">
        <f>Sales_Data[[#This Row],[UnitPrice]]-Sales_Data[[#This Row],[UnitCost]]</f>
        <v>900</v>
      </c>
      <c r="N6902" s="7">
        <f>Sales_Data[[#This Row],[Gross Revenue]]-Sales_Data[[#This Row],[Discount Amount ]]</f>
        <v>98100</v>
      </c>
      <c r="O6902" s="7">
        <f>Sales_Data[[#This Row],[OrderQuantity]] *Sales_Data[[#This Row],[UnitCost]]</f>
        <v>49500</v>
      </c>
      <c r="P6902" s="7">
        <f>Sales_Data[[#This Row],[ItemCost]] +Sales_Data[[#This Row],[ShippingCost]]</f>
        <v>50266.41</v>
      </c>
      <c r="Q6902" s="7">
        <f>Sales_Data[[#This Row],[Gross Revenue]]-Sales_Data[[#This Row],[TotalFinancialCost]]</f>
        <v>48733.59</v>
      </c>
      <c r="R6902" s="7">
        <f>Sales_Data[[#This Row],[Actul Bill Amount]]-Sales_Data[[#This Row],[ShippingCost]]</f>
        <v>97333.59</v>
      </c>
      <c r="S6902">
        <v>590</v>
      </c>
      <c r="T6902">
        <v>766.41</v>
      </c>
      <c r="U6902" t="s">
        <v>51</v>
      </c>
      <c r="V6902">
        <v>900</v>
      </c>
      <c r="W6902" t="s">
        <v>27</v>
      </c>
      <c r="X6902" t="str">
        <f t="shared" si="215"/>
        <v>Mumbai</v>
      </c>
    </row>
    <row r="6903" spans="1:24" x14ac:dyDescent="0.4">
      <c r="A6903">
        <v>106902</v>
      </c>
      <c r="B6903" s="5">
        <v>45823.716666666667</v>
      </c>
      <c r="C6903" s="3" t="str">
        <f>TEXT(Sales_Data[[#This Row],[OrderDate]],"mmmm")</f>
        <v>June</v>
      </c>
      <c r="D6903" s="3" t="str">
        <f t="shared" si="214"/>
        <v>2025</v>
      </c>
      <c r="E6903" t="s">
        <v>45</v>
      </c>
      <c r="F6903" t="s">
        <v>55</v>
      </c>
      <c r="G6903" t="s">
        <v>15</v>
      </c>
      <c r="H6903" t="s">
        <v>20</v>
      </c>
      <c r="I6903" t="s">
        <v>100</v>
      </c>
      <c r="J6903">
        <v>47</v>
      </c>
      <c r="K6903">
        <v>600</v>
      </c>
      <c r="L6903" s="7">
        <f>Sales_Data[[#This Row],[OrderQuantity]] *Sales_Data[[#This Row],[UnitPrice]]</f>
        <v>28200</v>
      </c>
      <c r="M6903" s="7">
        <f>Sales_Data[[#This Row],[UnitPrice]]-Sales_Data[[#This Row],[UnitCost]]</f>
        <v>250</v>
      </c>
      <c r="N6903" s="7">
        <f>Sales_Data[[#This Row],[Gross Revenue]]-Sales_Data[[#This Row],[Discount Amount ]]</f>
        <v>27950</v>
      </c>
      <c r="O6903" s="7">
        <f>Sales_Data[[#This Row],[OrderQuantity]] *Sales_Data[[#This Row],[UnitCost]]</f>
        <v>16450</v>
      </c>
      <c r="P6903" s="7">
        <f>Sales_Data[[#This Row],[ItemCost]] +Sales_Data[[#This Row],[ShippingCost]]</f>
        <v>17069.93</v>
      </c>
      <c r="Q6903" s="7">
        <f>Sales_Data[[#This Row],[Gross Revenue]]-Sales_Data[[#This Row],[TotalFinancialCost]]</f>
        <v>11130.07</v>
      </c>
      <c r="R6903" s="7">
        <f>Sales_Data[[#This Row],[Actul Bill Amount]]-Sales_Data[[#This Row],[ShippingCost]]</f>
        <v>27330.07</v>
      </c>
      <c r="S6903">
        <v>875</v>
      </c>
      <c r="T6903">
        <v>619.92999999999995</v>
      </c>
      <c r="U6903" t="s">
        <v>57</v>
      </c>
      <c r="V6903">
        <v>350</v>
      </c>
      <c r="W6903" t="s">
        <v>22</v>
      </c>
      <c r="X6903" t="str">
        <f t="shared" si="215"/>
        <v>Nagpur</v>
      </c>
    </row>
    <row r="6904" spans="1:24" x14ac:dyDescent="0.4">
      <c r="A6904">
        <v>106903</v>
      </c>
      <c r="B6904" s="5">
        <v>45698.365972222222</v>
      </c>
      <c r="C6904" s="3" t="str">
        <f>TEXT(Sales_Data[[#This Row],[OrderDate]],"mmmm")</f>
        <v>February</v>
      </c>
      <c r="D6904" s="3" t="str">
        <f t="shared" si="214"/>
        <v>2025</v>
      </c>
      <c r="E6904" t="s">
        <v>34</v>
      </c>
      <c r="F6904" t="s">
        <v>35</v>
      </c>
      <c r="G6904" t="s">
        <v>15</v>
      </c>
      <c r="H6904" t="s">
        <v>16</v>
      </c>
      <c r="I6904" t="s">
        <v>100</v>
      </c>
      <c r="J6904">
        <v>59</v>
      </c>
      <c r="K6904">
        <v>12000</v>
      </c>
      <c r="L6904" s="7">
        <f>Sales_Data[[#This Row],[OrderQuantity]] *Sales_Data[[#This Row],[UnitPrice]]</f>
        <v>708000</v>
      </c>
      <c r="M6904" s="7">
        <f>Sales_Data[[#This Row],[UnitPrice]]-Sales_Data[[#This Row],[UnitCost]]</f>
        <v>4000</v>
      </c>
      <c r="N6904" s="7">
        <f>Sales_Data[[#This Row],[Gross Revenue]]-Sales_Data[[#This Row],[Discount Amount ]]</f>
        <v>704000</v>
      </c>
      <c r="O6904" s="7">
        <f>Sales_Data[[#This Row],[OrderQuantity]] *Sales_Data[[#This Row],[UnitCost]]</f>
        <v>472000</v>
      </c>
      <c r="P6904" s="7">
        <f>Sales_Data[[#This Row],[ItemCost]] +Sales_Data[[#This Row],[ShippingCost]]</f>
        <v>472982.5</v>
      </c>
      <c r="Q6904" s="7">
        <f>Sales_Data[[#This Row],[Gross Revenue]]-Sales_Data[[#This Row],[TotalFinancialCost]]</f>
        <v>235017.5</v>
      </c>
      <c r="R6904" s="7">
        <f>Sales_Data[[#This Row],[Actul Bill Amount]]-Sales_Data[[#This Row],[ShippingCost]]</f>
        <v>703017.5</v>
      </c>
      <c r="S6904">
        <v>360</v>
      </c>
      <c r="T6904">
        <v>982.5</v>
      </c>
      <c r="U6904" t="s">
        <v>36</v>
      </c>
      <c r="V6904">
        <v>8000</v>
      </c>
      <c r="W6904" t="s">
        <v>18</v>
      </c>
      <c r="X6904" t="str">
        <f t="shared" si="215"/>
        <v>Bengaluru</v>
      </c>
    </row>
    <row r="6905" spans="1:24" x14ac:dyDescent="0.4">
      <c r="A6905">
        <v>106904</v>
      </c>
      <c r="B6905" s="5">
        <v>46001.191666666666</v>
      </c>
      <c r="C6905" s="3" t="str">
        <f>TEXT(Sales_Data[[#This Row],[OrderDate]],"mmmm")</f>
        <v>December</v>
      </c>
      <c r="D6905" s="3" t="str">
        <f t="shared" si="214"/>
        <v>2025</v>
      </c>
      <c r="E6905" t="s">
        <v>13</v>
      </c>
      <c r="F6905" t="s">
        <v>43</v>
      </c>
      <c r="G6905" t="s">
        <v>29</v>
      </c>
      <c r="H6905" t="s">
        <v>37</v>
      </c>
      <c r="I6905" t="s">
        <v>100</v>
      </c>
      <c r="J6905">
        <v>16</v>
      </c>
      <c r="K6905">
        <v>4500</v>
      </c>
      <c r="L6905" s="7">
        <f>Sales_Data[[#This Row],[OrderQuantity]] *Sales_Data[[#This Row],[UnitPrice]]</f>
        <v>72000</v>
      </c>
      <c r="M6905" s="7">
        <f>Sales_Data[[#This Row],[UnitPrice]]-Sales_Data[[#This Row],[UnitCost]]</f>
        <v>2000</v>
      </c>
      <c r="N6905" s="7">
        <f>Sales_Data[[#This Row],[Gross Revenue]]-Sales_Data[[#This Row],[Discount Amount ]]</f>
        <v>70000</v>
      </c>
      <c r="O6905" s="7">
        <f>Sales_Data[[#This Row],[OrderQuantity]] *Sales_Data[[#This Row],[UnitCost]]</f>
        <v>40000</v>
      </c>
      <c r="P6905" s="7">
        <f>Sales_Data[[#This Row],[ItemCost]] +Sales_Data[[#This Row],[ShippingCost]]</f>
        <v>40505.54</v>
      </c>
      <c r="Q6905" s="7">
        <f>Sales_Data[[#This Row],[Gross Revenue]]-Sales_Data[[#This Row],[TotalFinancialCost]]</f>
        <v>31494.46</v>
      </c>
      <c r="R6905" s="7">
        <f>Sales_Data[[#This Row],[Actul Bill Amount]]-Sales_Data[[#This Row],[ShippingCost]]</f>
        <v>69494.460000000006</v>
      </c>
      <c r="S6905">
        <v>673</v>
      </c>
      <c r="T6905">
        <v>505.54</v>
      </c>
      <c r="U6905" t="s">
        <v>44</v>
      </c>
      <c r="V6905">
        <v>2500</v>
      </c>
      <c r="W6905" t="s">
        <v>38</v>
      </c>
      <c r="X6905" t="str">
        <f t="shared" si="215"/>
        <v>Kolkata</v>
      </c>
    </row>
    <row r="6906" spans="1:24" x14ac:dyDescent="0.4">
      <c r="A6906">
        <v>106905</v>
      </c>
      <c r="B6906" s="5">
        <v>45777.879166666666</v>
      </c>
      <c r="C6906" s="3" t="str">
        <f>TEXT(Sales_Data[[#This Row],[OrderDate]],"mmmm")</f>
        <v>April</v>
      </c>
      <c r="D6906" s="3" t="str">
        <f t="shared" si="214"/>
        <v>2025</v>
      </c>
      <c r="E6906" t="s">
        <v>39</v>
      </c>
      <c r="F6906" t="s">
        <v>35</v>
      </c>
      <c r="G6906" t="s">
        <v>29</v>
      </c>
      <c r="H6906" t="s">
        <v>37</v>
      </c>
      <c r="I6906" t="s">
        <v>100</v>
      </c>
      <c r="J6906">
        <v>15</v>
      </c>
      <c r="K6906">
        <v>12000</v>
      </c>
      <c r="L6906" s="7">
        <f>Sales_Data[[#This Row],[OrderQuantity]] *Sales_Data[[#This Row],[UnitPrice]]</f>
        <v>180000</v>
      </c>
      <c r="M6906" s="7">
        <f>Sales_Data[[#This Row],[UnitPrice]]-Sales_Data[[#This Row],[UnitCost]]</f>
        <v>4000</v>
      </c>
      <c r="N6906" s="7">
        <f>Sales_Data[[#This Row],[Gross Revenue]]-Sales_Data[[#This Row],[Discount Amount ]]</f>
        <v>176000</v>
      </c>
      <c r="O6906" s="7">
        <f>Sales_Data[[#This Row],[OrderQuantity]] *Sales_Data[[#This Row],[UnitCost]]</f>
        <v>120000</v>
      </c>
      <c r="P6906" s="7">
        <f>Sales_Data[[#This Row],[ItemCost]] +Sales_Data[[#This Row],[ShippingCost]]</f>
        <v>120622.84</v>
      </c>
      <c r="Q6906" s="7">
        <f>Sales_Data[[#This Row],[Gross Revenue]]-Sales_Data[[#This Row],[TotalFinancialCost]]</f>
        <v>59377.16</v>
      </c>
      <c r="R6906" s="7">
        <f>Sales_Data[[#This Row],[Actul Bill Amount]]-Sales_Data[[#This Row],[ShippingCost]]</f>
        <v>175377.16</v>
      </c>
      <c r="S6906">
        <v>901</v>
      </c>
      <c r="T6906">
        <v>622.84</v>
      </c>
      <c r="U6906" t="s">
        <v>36</v>
      </c>
      <c r="V6906">
        <v>8000</v>
      </c>
      <c r="W6906" t="s">
        <v>38</v>
      </c>
      <c r="X6906" t="str">
        <f t="shared" si="215"/>
        <v>Kolkata</v>
      </c>
    </row>
    <row r="6907" spans="1:24" x14ac:dyDescent="0.4">
      <c r="A6907">
        <v>106906</v>
      </c>
      <c r="B6907" s="5">
        <v>45754.354861111111</v>
      </c>
      <c r="C6907" s="3" t="str">
        <f>TEXT(Sales_Data[[#This Row],[OrderDate]],"mmmm")</f>
        <v>April</v>
      </c>
      <c r="D6907" s="3" t="str">
        <f t="shared" si="214"/>
        <v>2025</v>
      </c>
      <c r="E6907" t="s">
        <v>42</v>
      </c>
      <c r="F6907" t="s">
        <v>35</v>
      </c>
      <c r="G6907" t="s">
        <v>15</v>
      </c>
      <c r="H6907" t="s">
        <v>37</v>
      </c>
      <c r="I6907" t="s">
        <v>100</v>
      </c>
      <c r="J6907">
        <v>81</v>
      </c>
      <c r="K6907">
        <v>12000</v>
      </c>
      <c r="L6907" s="7">
        <f>Sales_Data[[#This Row],[OrderQuantity]] *Sales_Data[[#This Row],[UnitPrice]]</f>
        <v>972000</v>
      </c>
      <c r="M6907" s="7">
        <f>Sales_Data[[#This Row],[UnitPrice]]-Sales_Data[[#This Row],[UnitCost]]</f>
        <v>4000</v>
      </c>
      <c r="N6907" s="7">
        <f>Sales_Data[[#This Row],[Gross Revenue]]-Sales_Data[[#This Row],[Discount Amount ]]</f>
        <v>968000</v>
      </c>
      <c r="O6907" s="7">
        <f>Sales_Data[[#This Row],[OrderQuantity]] *Sales_Data[[#This Row],[UnitCost]]</f>
        <v>648000</v>
      </c>
      <c r="P6907" s="7">
        <f>Sales_Data[[#This Row],[ItemCost]] +Sales_Data[[#This Row],[ShippingCost]]</f>
        <v>648211.36</v>
      </c>
      <c r="Q6907" s="7">
        <f>Sales_Data[[#This Row],[Gross Revenue]]-Sales_Data[[#This Row],[TotalFinancialCost]]</f>
        <v>323788.64</v>
      </c>
      <c r="R6907" s="7">
        <f>Sales_Data[[#This Row],[Actul Bill Amount]]-Sales_Data[[#This Row],[ShippingCost]]</f>
        <v>967788.64</v>
      </c>
      <c r="S6907">
        <v>848</v>
      </c>
      <c r="T6907">
        <v>211.36</v>
      </c>
      <c r="U6907" t="s">
        <v>36</v>
      </c>
      <c r="V6907">
        <v>8000</v>
      </c>
      <c r="W6907" t="s">
        <v>38</v>
      </c>
      <c r="X6907" t="str">
        <f t="shared" si="215"/>
        <v>Kolkata</v>
      </c>
    </row>
    <row r="6908" spans="1:24" x14ac:dyDescent="0.4">
      <c r="A6908">
        <v>106907</v>
      </c>
      <c r="B6908" s="5">
        <v>45802.789583333331</v>
      </c>
      <c r="C6908" s="3" t="str">
        <f>TEXT(Sales_Data[[#This Row],[OrderDate]],"mmmm")</f>
        <v>May</v>
      </c>
      <c r="D6908" s="3" t="str">
        <f t="shared" si="214"/>
        <v>2025</v>
      </c>
      <c r="E6908" t="s">
        <v>48</v>
      </c>
      <c r="F6908" t="s">
        <v>28</v>
      </c>
      <c r="G6908" t="s">
        <v>29</v>
      </c>
      <c r="H6908" t="s">
        <v>32</v>
      </c>
      <c r="I6908" t="s">
        <v>100</v>
      </c>
      <c r="J6908">
        <v>72</v>
      </c>
      <c r="K6908">
        <v>450</v>
      </c>
      <c r="L6908" s="7">
        <f>Sales_Data[[#This Row],[OrderQuantity]] *Sales_Data[[#This Row],[UnitPrice]]</f>
        <v>32400</v>
      </c>
      <c r="M6908" s="7">
        <f>Sales_Data[[#This Row],[UnitPrice]]-Sales_Data[[#This Row],[UnitCost]]</f>
        <v>250</v>
      </c>
      <c r="N6908" s="7">
        <f>Sales_Data[[#This Row],[Gross Revenue]]-Sales_Data[[#This Row],[Discount Amount ]]</f>
        <v>32150</v>
      </c>
      <c r="O6908" s="7">
        <f>Sales_Data[[#This Row],[OrderQuantity]] *Sales_Data[[#This Row],[UnitCost]]</f>
        <v>14400</v>
      </c>
      <c r="P6908" s="7">
        <f>Sales_Data[[#This Row],[ItemCost]] +Sales_Data[[#This Row],[ShippingCost]]</f>
        <v>14933.92</v>
      </c>
      <c r="Q6908" s="7">
        <f>Sales_Data[[#This Row],[Gross Revenue]]-Sales_Data[[#This Row],[TotalFinancialCost]]</f>
        <v>17466.080000000002</v>
      </c>
      <c r="R6908" s="7">
        <f>Sales_Data[[#This Row],[Actul Bill Amount]]-Sales_Data[[#This Row],[ShippingCost]]</f>
        <v>31616.080000000002</v>
      </c>
      <c r="S6908">
        <v>523</v>
      </c>
      <c r="T6908">
        <v>533.91999999999996</v>
      </c>
      <c r="U6908" t="s">
        <v>30</v>
      </c>
      <c r="V6908">
        <v>200</v>
      </c>
      <c r="W6908" t="s">
        <v>33</v>
      </c>
      <c r="X6908" t="str">
        <f t="shared" si="215"/>
        <v>Delhi</v>
      </c>
    </row>
    <row r="6909" spans="1:24" x14ac:dyDescent="0.4">
      <c r="A6909">
        <v>106908</v>
      </c>
      <c r="B6909" s="5">
        <v>45873.82916666667</v>
      </c>
      <c r="C6909" s="3" t="str">
        <f>TEXT(Sales_Data[[#This Row],[OrderDate]],"mmmm")</f>
        <v>August</v>
      </c>
      <c r="D6909" s="3" t="str">
        <f t="shared" si="214"/>
        <v>2025</v>
      </c>
      <c r="E6909" t="s">
        <v>13</v>
      </c>
      <c r="F6909" t="s">
        <v>40</v>
      </c>
      <c r="G6909" t="s">
        <v>31</v>
      </c>
      <c r="H6909" t="s">
        <v>37</v>
      </c>
      <c r="I6909" t="s">
        <v>100</v>
      </c>
      <c r="J6909">
        <v>32</v>
      </c>
      <c r="K6909">
        <v>1500</v>
      </c>
      <c r="L6909" s="7">
        <f>Sales_Data[[#This Row],[OrderQuantity]] *Sales_Data[[#This Row],[UnitPrice]]</f>
        <v>48000</v>
      </c>
      <c r="M6909" s="7">
        <f>Sales_Data[[#This Row],[UnitPrice]]-Sales_Data[[#This Row],[UnitCost]]</f>
        <v>700</v>
      </c>
      <c r="N6909" s="7">
        <f>Sales_Data[[#This Row],[Gross Revenue]]-Sales_Data[[#This Row],[Discount Amount ]]</f>
        <v>47300</v>
      </c>
      <c r="O6909" s="7">
        <f>Sales_Data[[#This Row],[OrderQuantity]] *Sales_Data[[#This Row],[UnitCost]]</f>
        <v>25600</v>
      </c>
      <c r="P6909" s="7">
        <f>Sales_Data[[#This Row],[ItemCost]] +Sales_Data[[#This Row],[ShippingCost]]</f>
        <v>25769.29</v>
      </c>
      <c r="Q6909" s="7">
        <f>Sales_Data[[#This Row],[Gross Revenue]]-Sales_Data[[#This Row],[TotalFinancialCost]]</f>
        <v>22230.71</v>
      </c>
      <c r="R6909" s="7">
        <f>Sales_Data[[#This Row],[Actul Bill Amount]]-Sales_Data[[#This Row],[ShippingCost]]</f>
        <v>47130.71</v>
      </c>
      <c r="S6909">
        <v>1036</v>
      </c>
      <c r="T6909">
        <v>169.29</v>
      </c>
      <c r="U6909" t="s">
        <v>52</v>
      </c>
      <c r="V6909">
        <v>800</v>
      </c>
      <c r="W6909" t="s">
        <v>38</v>
      </c>
      <c r="X6909" t="str">
        <f t="shared" si="215"/>
        <v>Kolkata</v>
      </c>
    </row>
    <row r="6910" spans="1:24" x14ac:dyDescent="0.4">
      <c r="A6910">
        <v>106909</v>
      </c>
      <c r="B6910" s="5">
        <v>45886.667361111111</v>
      </c>
      <c r="C6910" s="3" t="str">
        <f>TEXT(Sales_Data[[#This Row],[OrderDate]],"mmmm")</f>
        <v>August</v>
      </c>
      <c r="D6910" s="3" t="str">
        <f t="shared" si="214"/>
        <v>2025</v>
      </c>
      <c r="E6910" t="s">
        <v>13</v>
      </c>
      <c r="F6910" t="s">
        <v>28</v>
      </c>
      <c r="G6910" t="s">
        <v>31</v>
      </c>
      <c r="H6910" t="s">
        <v>16</v>
      </c>
      <c r="I6910" t="s">
        <v>100</v>
      </c>
      <c r="J6910">
        <v>77</v>
      </c>
      <c r="K6910">
        <v>450</v>
      </c>
      <c r="L6910" s="7">
        <f>Sales_Data[[#This Row],[OrderQuantity]] *Sales_Data[[#This Row],[UnitPrice]]</f>
        <v>34650</v>
      </c>
      <c r="M6910" s="7">
        <f>Sales_Data[[#This Row],[UnitPrice]]-Sales_Data[[#This Row],[UnitCost]]</f>
        <v>250</v>
      </c>
      <c r="N6910" s="7">
        <f>Sales_Data[[#This Row],[Gross Revenue]]-Sales_Data[[#This Row],[Discount Amount ]]</f>
        <v>34400</v>
      </c>
      <c r="O6910" s="7">
        <f>Sales_Data[[#This Row],[OrderQuantity]] *Sales_Data[[#This Row],[UnitCost]]</f>
        <v>15400</v>
      </c>
      <c r="P6910" s="7">
        <f>Sales_Data[[#This Row],[ItemCost]] +Sales_Data[[#This Row],[ShippingCost]]</f>
        <v>16488.46</v>
      </c>
      <c r="Q6910" s="7">
        <f>Sales_Data[[#This Row],[Gross Revenue]]-Sales_Data[[#This Row],[TotalFinancialCost]]</f>
        <v>18161.54</v>
      </c>
      <c r="R6910" s="7">
        <f>Sales_Data[[#This Row],[Actul Bill Amount]]-Sales_Data[[#This Row],[ShippingCost]]</f>
        <v>33311.54</v>
      </c>
      <c r="S6910">
        <v>1019</v>
      </c>
      <c r="T6910">
        <v>1088.46</v>
      </c>
      <c r="U6910" t="s">
        <v>30</v>
      </c>
      <c r="V6910">
        <v>200</v>
      </c>
      <c r="W6910" t="s">
        <v>18</v>
      </c>
      <c r="X6910" t="str">
        <f t="shared" si="215"/>
        <v>Bengaluru</v>
      </c>
    </row>
    <row r="6911" spans="1:24" x14ac:dyDescent="0.4">
      <c r="A6911">
        <v>106910</v>
      </c>
      <c r="B6911" s="5">
        <v>45970.613194444442</v>
      </c>
      <c r="C6911" s="3" t="str">
        <f>TEXT(Sales_Data[[#This Row],[OrderDate]],"mmmm")</f>
        <v>November</v>
      </c>
      <c r="D6911" s="3" t="str">
        <f t="shared" si="214"/>
        <v>2025</v>
      </c>
      <c r="E6911" t="s">
        <v>23</v>
      </c>
      <c r="F6911" t="s">
        <v>35</v>
      </c>
      <c r="G6911" t="s">
        <v>31</v>
      </c>
      <c r="H6911" t="s">
        <v>16</v>
      </c>
      <c r="I6911" t="s">
        <v>100</v>
      </c>
      <c r="J6911">
        <v>10</v>
      </c>
      <c r="K6911">
        <v>8500</v>
      </c>
      <c r="L6911" s="7">
        <f>Sales_Data[[#This Row],[OrderQuantity]] *Sales_Data[[#This Row],[UnitPrice]]</f>
        <v>85000</v>
      </c>
      <c r="M6911" s="7">
        <f>Sales_Data[[#This Row],[UnitPrice]]-Sales_Data[[#This Row],[UnitCost]]</f>
        <v>3000</v>
      </c>
      <c r="N6911" s="7">
        <f>Sales_Data[[#This Row],[Gross Revenue]]-Sales_Data[[#This Row],[Discount Amount ]]</f>
        <v>82000</v>
      </c>
      <c r="O6911" s="7">
        <f>Sales_Data[[#This Row],[OrderQuantity]] *Sales_Data[[#This Row],[UnitCost]]</f>
        <v>55000</v>
      </c>
      <c r="P6911" s="7">
        <f>Sales_Data[[#This Row],[ItemCost]] +Sales_Data[[#This Row],[ShippingCost]]</f>
        <v>55281.14</v>
      </c>
      <c r="Q6911" s="7">
        <f>Sales_Data[[#This Row],[Gross Revenue]]-Sales_Data[[#This Row],[TotalFinancialCost]]</f>
        <v>29718.86</v>
      </c>
      <c r="R6911" s="7">
        <f>Sales_Data[[#This Row],[Actul Bill Amount]]-Sales_Data[[#This Row],[ShippingCost]]</f>
        <v>81718.86</v>
      </c>
      <c r="S6911">
        <v>360</v>
      </c>
      <c r="T6911">
        <v>281.14</v>
      </c>
      <c r="U6911" t="s">
        <v>49</v>
      </c>
      <c r="V6911">
        <v>5500</v>
      </c>
      <c r="W6911" t="s">
        <v>18</v>
      </c>
      <c r="X6911" t="str">
        <f t="shared" si="215"/>
        <v>Bengaluru</v>
      </c>
    </row>
    <row r="6912" spans="1:24" x14ac:dyDescent="0.4">
      <c r="A6912">
        <v>106911</v>
      </c>
      <c r="B6912" s="5">
        <v>45787.574305555558</v>
      </c>
      <c r="C6912" s="3" t="str">
        <f>TEXT(Sales_Data[[#This Row],[OrderDate]],"mmmm")</f>
        <v>May</v>
      </c>
      <c r="D6912" s="3" t="str">
        <f t="shared" si="214"/>
        <v>2025</v>
      </c>
      <c r="E6912" t="s">
        <v>45</v>
      </c>
      <c r="F6912" t="s">
        <v>28</v>
      </c>
      <c r="G6912" t="s">
        <v>15</v>
      </c>
      <c r="H6912" t="s">
        <v>37</v>
      </c>
      <c r="I6912" t="s">
        <v>100</v>
      </c>
      <c r="J6912">
        <v>86</v>
      </c>
      <c r="K6912">
        <v>2500</v>
      </c>
      <c r="L6912" s="7">
        <f>Sales_Data[[#This Row],[OrderQuantity]] *Sales_Data[[#This Row],[UnitPrice]]</f>
        <v>215000</v>
      </c>
      <c r="M6912" s="7">
        <f>Sales_Data[[#This Row],[UnitPrice]]-Sales_Data[[#This Row],[UnitCost]]</f>
        <v>1000</v>
      </c>
      <c r="N6912" s="7">
        <f>Sales_Data[[#This Row],[Gross Revenue]]-Sales_Data[[#This Row],[Discount Amount ]]</f>
        <v>214000</v>
      </c>
      <c r="O6912" s="7">
        <f>Sales_Data[[#This Row],[OrderQuantity]] *Sales_Data[[#This Row],[UnitCost]]</f>
        <v>129000</v>
      </c>
      <c r="P6912" s="7">
        <f>Sales_Data[[#This Row],[ItemCost]] +Sales_Data[[#This Row],[ShippingCost]]</f>
        <v>131548.91</v>
      </c>
      <c r="Q6912" s="7">
        <f>Sales_Data[[#This Row],[Gross Revenue]]-Sales_Data[[#This Row],[TotalFinancialCost]]</f>
        <v>83451.09</v>
      </c>
      <c r="R6912" s="7">
        <f>Sales_Data[[#This Row],[Actul Bill Amount]]-Sales_Data[[#This Row],[ShippingCost]]</f>
        <v>211451.09</v>
      </c>
      <c r="S6912">
        <v>1163</v>
      </c>
      <c r="T6912">
        <v>2548.91</v>
      </c>
      <c r="U6912" t="s">
        <v>54</v>
      </c>
      <c r="V6912">
        <v>1500</v>
      </c>
      <c r="W6912" t="s">
        <v>38</v>
      </c>
      <c r="X6912" t="str">
        <f t="shared" si="215"/>
        <v>Kolkata</v>
      </c>
    </row>
    <row r="6913" spans="1:24" x14ac:dyDescent="0.4">
      <c r="A6913">
        <v>106912</v>
      </c>
      <c r="B6913" s="5">
        <v>46009.995138888888</v>
      </c>
      <c r="C6913" s="3" t="str">
        <f>TEXT(Sales_Data[[#This Row],[OrderDate]],"mmmm")</f>
        <v>December</v>
      </c>
      <c r="D6913" s="3" t="str">
        <f t="shared" si="214"/>
        <v>2025</v>
      </c>
      <c r="E6913" t="s">
        <v>19</v>
      </c>
      <c r="F6913" t="s">
        <v>46</v>
      </c>
      <c r="G6913" t="s">
        <v>15</v>
      </c>
      <c r="H6913" t="s">
        <v>20</v>
      </c>
      <c r="I6913" t="s">
        <v>100</v>
      </c>
      <c r="J6913">
        <v>29</v>
      </c>
      <c r="K6913">
        <v>15000</v>
      </c>
      <c r="L6913" s="7">
        <f>Sales_Data[[#This Row],[OrderQuantity]] *Sales_Data[[#This Row],[UnitPrice]]</f>
        <v>435000</v>
      </c>
      <c r="M6913" s="7">
        <f>Sales_Data[[#This Row],[UnitPrice]]-Sales_Data[[#This Row],[UnitCost]]</f>
        <v>5500</v>
      </c>
      <c r="N6913" s="7">
        <f>Sales_Data[[#This Row],[Gross Revenue]]-Sales_Data[[#This Row],[Discount Amount ]]</f>
        <v>429500</v>
      </c>
      <c r="O6913" s="7">
        <f>Sales_Data[[#This Row],[OrderQuantity]] *Sales_Data[[#This Row],[UnitCost]]</f>
        <v>275500</v>
      </c>
      <c r="P6913" s="7">
        <f>Sales_Data[[#This Row],[ItemCost]] +Sales_Data[[#This Row],[ShippingCost]]</f>
        <v>276090.55</v>
      </c>
      <c r="Q6913" s="7">
        <f>Sales_Data[[#This Row],[Gross Revenue]]-Sales_Data[[#This Row],[TotalFinancialCost]]</f>
        <v>158909.45000000001</v>
      </c>
      <c r="R6913" s="7">
        <f>Sales_Data[[#This Row],[Actul Bill Amount]]-Sales_Data[[#This Row],[ShippingCost]]</f>
        <v>428909.45</v>
      </c>
      <c r="S6913">
        <v>465</v>
      </c>
      <c r="T6913">
        <v>590.54999999999995</v>
      </c>
      <c r="U6913" t="s">
        <v>53</v>
      </c>
      <c r="V6913">
        <v>9500</v>
      </c>
      <c r="W6913" t="s">
        <v>22</v>
      </c>
      <c r="X6913" t="str">
        <f t="shared" si="215"/>
        <v>Nagpur</v>
      </c>
    </row>
    <row r="6914" spans="1:24" x14ac:dyDescent="0.4">
      <c r="A6914">
        <v>106913</v>
      </c>
      <c r="B6914" s="5">
        <v>45975.708333333336</v>
      </c>
      <c r="C6914" s="3" t="str">
        <f>TEXT(Sales_Data[[#This Row],[OrderDate]],"mmmm")</f>
        <v>November</v>
      </c>
      <c r="D6914" s="3" t="str">
        <f t="shared" ref="D6914:D6977" si="216">TEXT(B6914, "yyyy")</f>
        <v>2025</v>
      </c>
      <c r="E6914" t="s">
        <v>42</v>
      </c>
      <c r="F6914" t="s">
        <v>46</v>
      </c>
      <c r="G6914" t="s">
        <v>29</v>
      </c>
      <c r="H6914" t="s">
        <v>32</v>
      </c>
      <c r="I6914" t="s">
        <v>100</v>
      </c>
      <c r="J6914">
        <v>29</v>
      </c>
      <c r="K6914">
        <v>15000</v>
      </c>
      <c r="L6914" s="7">
        <f>Sales_Data[[#This Row],[OrderQuantity]] *Sales_Data[[#This Row],[UnitPrice]]</f>
        <v>435000</v>
      </c>
      <c r="M6914" s="7">
        <f>Sales_Data[[#This Row],[UnitPrice]]-Sales_Data[[#This Row],[UnitCost]]</f>
        <v>5500</v>
      </c>
      <c r="N6914" s="7">
        <f>Sales_Data[[#This Row],[Gross Revenue]]-Sales_Data[[#This Row],[Discount Amount ]]</f>
        <v>429500</v>
      </c>
      <c r="O6914" s="7">
        <f>Sales_Data[[#This Row],[OrderQuantity]] *Sales_Data[[#This Row],[UnitCost]]</f>
        <v>275500</v>
      </c>
      <c r="P6914" s="7">
        <f>Sales_Data[[#This Row],[ItemCost]] +Sales_Data[[#This Row],[ShippingCost]]</f>
        <v>276066.75</v>
      </c>
      <c r="Q6914" s="7">
        <f>Sales_Data[[#This Row],[Gross Revenue]]-Sales_Data[[#This Row],[TotalFinancialCost]]</f>
        <v>158933.25</v>
      </c>
      <c r="R6914" s="7">
        <f>Sales_Data[[#This Row],[Actul Bill Amount]]-Sales_Data[[#This Row],[ShippingCost]]</f>
        <v>428933.25</v>
      </c>
      <c r="S6914">
        <v>584</v>
      </c>
      <c r="T6914">
        <v>566.75</v>
      </c>
      <c r="U6914" t="s">
        <v>53</v>
      </c>
      <c r="V6914">
        <v>9500</v>
      </c>
      <c r="W6914" t="s">
        <v>33</v>
      </c>
      <c r="X6914" t="str">
        <f t="shared" ref="X6914:X6977" si="217">_xlfn.TEXTBEFORE(W6914, " ")</f>
        <v>Delhi</v>
      </c>
    </row>
    <row r="6915" spans="1:24" x14ac:dyDescent="0.4">
      <c r="A6915">
        <v>106914</v>
      </c>
      <c r="B6915" s="5">
        <v>45794.546527777777</v>
      </c>
      <c r="C6915" s="3" t="str">
        <f>TEXT(Sales_Data[[#This Row],[OrderDate]],"mmmm")</f>
        <v>May</v>
      </c>
      <c r="D6915" s="3" t="str">
        <f t="shared" si="216"/>
        <v>2025</v>
      </c>
      <c r="E6915" t="s">
        <v>42</v>
      </c>
      <c r="F6915" t="s">
        <v>43</v>
      </c>
      <c r="G6915" t="s">
        <v>15</v>
      </c>
      <c r="H6915" t="s">
        <v>16</v>
      </c>
      <c r="I6915" t="s">
        <v>100</v>
      </c>
      <c r="J6915">
        <v>45</v>
      </c>
      <c r="K6915">
        <v>1800</v>
      </c>
      <c r="L6915" s="7">
        <f>Sales_Data[[#This Row],[OrderQuantity]] *Sales_Data[[#This Row],[UnitPrice]]</f>
        <v>81000</v>
      </c>
      <c r="M6915" s="7">
        <f>Sales_Data[[#This Row],[UnitPrice]]-Sales_Data[[#This Row],[UnitCost]]</f>
        <v>900</v>
      </c>
      <c r="N6915" s="7">
        <f>Sales_Data[[#This Row],[Gross Revenue]]-Sales_Data[[#This Row],[Discount Amount ]]</f>
        <v>80100</v>
      </c>
      <c r="O6915" s="7">
        <f>Sales_Data[[#This Row],[OrderQuantity]] *Sales_Data[[#This Row],[UnitCost]]</f>
        <v>40500</v>
      </c>
      <c r="P6915" s="7">
        <f>Sales_Data[[#This Row],[ItemCost]] +Sales_Data[[#This Row],[ShippingCost]]</f>
        <v>41125.839999999997</v>
      </c>
      <c r="Q6915" s="7">
        <f>Sales_Data[[#This Row],[Gross Revenue]]-Sales_Data[[#This Row],[TotalFinancialCost]]</f>
        <v>39874.160000000003</v>
      </c>
      <c r="R6915" s="7">
        <f>Sales_Data[[#This Row],[Actul Bill Amount]]-Sales_Data[[#This Row],[ShippingCost]]</f>
        <v>79474.16</v>
      </c>
      <c r="S6915">
        <v>504</v>
      </c>
      <c r="T6915">
        <v>625.84</v>
      </c>
      <c r="U6915" t="s">
        <v>51</v>
      </c>
      <c r="V6915">
        <v>900</v>
      </c>
      <c r="W6915" t="s">
        <v>18</v>
      </c>
      <c r="X6915" t="str">
        <f t="shared" si="217"/>
        <v>Bengaluru</v>
      </c>
    </row>
    <row r="6916" spans="1:24" x14ac:dyDescent="0.4">
      <c r="A6916">
        <v>106915</v>
      </c>
      <c r="B6916" s="5">
        <v>45981.822222222225</v>
      </c>
      <c r="C6916" s="3" t="str">
        <f>TEXT(Sales_Data[[#This Row],[OrderDate]],"mmmm")</f>
        <v>November</v>
      </c>
      <c r="D6916" s="3" t="str">
        <f t="shared" si="216"/>
        <v>2025</v>
      </c>
      <c r="E6916" t="s">
        <v>34</v>
      </c>
      <c r="F6916" t="s">
        <v>40</v>
      </c>
      <c r="G6916" t="s">
        <v>31</v>
      </c>
      <c r="H6916" t="s">
        <v>20</v>
      </c>
      <c r="I6916" t="s">
        <v>100</v>
      </c>
      <c r="J6916">
        <v>17</v>
      </c>
      <c r="K6916">
        <v>1500</v>
      </c>
      <c r="L6916" s="7">
        <f>Sales_Data[[#This Row],[OrderQuantity]] *Sales_Data[[#This Row],[UnitPrice]]</f>
        <v>25500</v>
      </c>
      <c r="M6916" s="7">
        <f>Sales_Data[[#This Row],[UnitPrice]]-Sales_Data[[#This Row],[UnitCost]]</f>
        <v>700</v>
      </c>
      <c r="N6916" s="7">
        <f>Sales_Data[[#This Row],[Gross Revenue]]-Sales_Data[[#This Row],[Discount Amount ]]</f>
        <v>24800</v>
      </c>
      <c r="O6916" s="7">
        <f>Sales_Data[[#This Row],[OrderQuantity]] *Sales_Data[[#This Row],[UnitCost]]</f>
        <v>13600</v>
      </c>
      <c r="P6916" s="7">
        <f>Sales_Data[[#This Row],[ItemCost]] +Sales_Data[[#This Row],[ShippingCost]]</f>
        <v>14492.54</v>
      </c>
      <c r="Q6916" s="7">
        <f>Sales_Data[[#This Row],[Gross Revenue]]-Sales_Data[[#This Row],[TotalFinancialCost]]</f>
        <v>11007.46</v>
      </c>
      <c r="R6916" s="7">
        <f>Sales_Data[[#This Row],[Actul Bill Amount]]-Sales_Data[[#This Row],[ShippingCost]]</f>
        <v>23907.46</v>
      </c>
      <c r="S6916">
        <v>1024</v>
      </c>
      <c r="T6916">
        <v>892.54</v>
      </c>
      <c r="U6916" t="s">
        <v>52</v>
      </c>
      <c r="V6916">
        <v>800</v>
      </c>
      <c r="W6916" t="s">
        <v>22</v>
      </c>
      <c r="X6916" t="str">
        <f t="shared" si="217"/>
        <v>Nagpur</v>
      </c>
    </row>
    <row r="6917" spans="1:24" x14ac:dyDescent="0.4">
      <c r="A6917">
        <v>106916</v>
      </c>
      <c r="B6917" s="5">
        <v>45994.106944444444</v>
      </c>
      <c r="C6917" s="3" t="str">
        <f>TEXT(Sales_Data[[#This Row],[OrderDate]],"mmmm")</f>
        <v>December</v>
      </c>
      <c r="D6917" s="3" t="str">
        <f t="shared" si="216"/>
        <v>2025</v>
      </c>
      <c r="E6917" t="s">
        <v>23</v>
      </c>
      <c r="F6917" t="s">
        <v>24</v>
      </c>
      <c r="G6917" t="s">
        <v>29</v>
      </c>
      <c r="H6917" t="s">
        <v>16</v>
      </c>
      <c r="I6917" t="s">
        <v>100</v>
      </c>
      <c r="J6917">
        <v>5</v>
      </c>
      <c r="K6917">
        <v>25000</v>
      </c>
      <c r="L6917" s="7">
        <f>Sales_Data[[#This Row],[OrderQuantity]] *Sales_Data[[#This Row],[UnitPrice]]</f>
        <v>125000</v>
      </c>
      <c r="M6917" s="7">
        <f>Sales_Data[[#This Row],[UnitPrice]]-Sales_Data[[#This Row],[UnitCost]]</f>
        <v>7000</v>
      </c>
      <c r="N6917" s="7">
        <f>Sales_Data[[#This Row],[Gross Revenue]]-Sales_Data[[#This Row],[Discount Amount ]]</f>
        <v>118000</v>
      </c>
      <c r="O6917" s="7">
        <f>Sales_Data[[#This Row],[OrderQuantity]] *Sales_Data[[#This Row],[UnitCost]]</f>
        <v>90000</v>
      </c>
      <c r="P6917" s="7">
        <f>Sales_Data[[#This Row],[ItemCost]] +Sales_Data[[#This Row],[ShippingCost]]</f>
        <v>90615.33</v>
      </c>
      <c r="Q6917" s="7">
        <f>Sales_Data[[#This Row],[Gross Revenue]]-Sales_Data[[#This Row],[TotalFinancialCost]]</f>
        <v>34384.67</v>
      </c>
      <c r="R6917" s="7">
        <f>Sales_Data[[#This Row],[Actul Bill Amount]]-Sales_Data[[#This Row],[ShippingCost]]</f>
        <v>117384.67</v>
      </c>
      <c r="S6917">
        <v>1054</v>
      </c>
      <c r="T6917">
        <v>615.33000000000004</v>
      </c>
      <c r="U6917" t="s">
        <v>60</v>
      </c>
      <c r="V6917">
        <v>18000</v>
      </c>
      <c r="W6917" t="s">
        <v>18</v>
      </c>
      <c r="X6917" t="str">
        <f t="shared" si="217"/>
        <v>Bengaluru</v>
      </c>
    </row>
    <row r="6918" spans="1:24" x14ac:dyDescent="0.4">
      <c r="A6918">
        <v>106917</v>
      </c>
      <c r="B6918" s="5">
        <v>45930.859027777777</v>
      </c>
      <c r="C6918" s="3" t="str">
        <f>TEXT(Sales_Data[[#This Row],[OrderDate]],"mmmm")</f>
        <v>September</v>
      </c>
      <c r="D6918" s="3" t="str">
        <f t="shared" si="216"/>
        <v>2025</v>
      </c>
      <c r="E6918" t="s">
        <v>34</v>
      </c>
      <c r="F6918" t="s">
        <v>55</v>
      </c>
      <c r="G6918" t="s">
        <v>15</v>
      </c>
      <c r="H6918" t="s">
        <v>20</v>
      </c>
      <c r="I6918" t="s">
        <v>100</v>
      </c>
      <c r="J6918">
        <v>3</v>
      </c>
      <c r="K6918">
        <v>600</v>
      </c>
      <c r="L6918" s="7">
        <f>Sales_Data[[#This Row],[OrderQuantity]] *Sales_Data[[#This Row],[UnitPrice]]</f>
        <v>1800</v>
      </c>
      <c r="M6918" s="7">
        <f>Sales_Data[[#This Row],[UnitPrice]]-Sales_Data[[#This Row],[UnitCost]]</f>
        <v>250</v>
      </c>
      <c r="N6918" s="7">
        <f>Sales_Data[[#This Row],[Gross Revenue]]-Sales_Data[[#This Row],[Discount Amount ]]</f>
        <v>1550</v>
      </c>
      <c r="O6918" s="7">
        <f>Sales_Data[[#This Row],[OrderQuantity]] *Sales_Data[[#This Row],[UnitCost]]</f>
        <v>1050</v>
      </c>
      <c r="P6918" s="7">
        <f>Sales_Data[[#This Row],[ItemCost]] +Sales_Data[[#This Row],[ShippingCost]]</f>
        <v>1304.97</v>
      </c>
      <c r="Q6918" s="7">
        <f>Sales_Data[[#This Row],[Gross Revenue]]-Sales_Data[[#This Row],[TotalFinancialCost]]</f>
        <v>495.03</v>
      </c>
      <c r="R6918" s="7">
        <f>Sales_Data[[#This Row],[Actul Bill Amount]]-Sales_Data[[#This Row],[ShippingCost]]</f>
        <v>1295.03</v>
      </c>
      <c r="S6918">
        <v>1017</v>
      </c>
      <c r="T6918">
        <v>254.97</v>
      </c>
      <c r="U6918" t="s">
        <v>57</v>
      </c>
      <c r="V6918">
        <v>350</v>
      </c>
      <c r="W6918" t="s">
        <v>22</v>
      </c>
      <c r="X6918" t="str">
        <f t="shared" si="217"/>
        <v>Nagpur</v>
      </c>
    </row>
    <row r="6919" spans="1:24" x14ac:dyDescent="0.4">
      <c r="A6919">
        <v>106918</v>
      </c>
      <c r="B6919" s="5">
        <v>45774.061805555553</v>
      </c>
      <c r="C6919" s="3" t="str">
        <f>TEXT(Sales_Data[[#This Row],[OrderDate]],"mmmm")</f>
        <v>April</v>
      </c>
      <c r="D6919" s="3" t="str">
        <f t="shared" si="216"/>
        <v>2025</v>
      </c>
      <c r="E6919" t="s">
        <v>45</v>
      </c>
      <c r="F6919" t="s">
        <v>40</v>
      </c>
      <c r="G6919" t="s">
        <v>15</v>
      </c>
      <c r="H6919" t="s">
        <v>32</v>
      </c>
      <c r="I6919" t="s">
        <v>100</v>
      </c>
      <c r="J6919">
        <v>5</v>
      </c>
      <c r="K6919">
        <v>1500</v>
      </c>
      <c r="L6919" s="7">
        <f>Sales_Data[[#This Row],[OrderQuantity]] *Sales_Data[[#This Row],[UnitPrice]]</f>
        <v>7500</v>
      </c>
      <c r="M6919" s="7">
        <f>Sales_Data[[#This Row],[UnitPrice]]-Sales_Data[[#This Row],[UnitCost]]</f>
        <v>700</v>
      </c>
      <c r="N6919" s="7">
        <f>Sales_Data[[#This Row],[Gross Revenue]]-Sales_Data[[#This Row],[Discount Amount ]]</f>
        <v>6800</v>
      </c>
      <c r="O6919" s="7">
        <f>Sales_Data[[#This Row],[OrderQuantity]] *Sales_Data[[#This Row],[UnitCost]]</f>
        <v>4000</v>
      </c>
      <c r="P6919" s="7">
        <f>Sales_Data[[#This Row],[ItemCost]] +Sales_Data[[#This Row],[ShippingCost]]</f>
        <v>5551.15</v>
      </c>
      <c r="Q6919" s="7">
        <f>Sales_Data[[#This Row],[Gross Revenue]]-Sales_Data[[#This Row],[TotalFinancialCost]]</f>
        <v>1948.8500000000004</v>
      </c>
      <c r="R6919" s="7">
        <f>Sales_Data[[#This Row],[Actul Bill Amount]]-Sales_Data[[#This Row],[ShippingCost]]</f>
        <v>5248.85</v>
      </c>
      <c r="S6919">
        <v>311</v>
      </c>
      <c r="T6919">
        <v>1551.15</v>
      </c>
      <c r="U6919" t="s">
        <v>52</v>
      </c>
      <c r="V6919">
        <v>800</v>
      </c>
      <c r="W6919" t="s">
        <v>33</v>
      </c>
      <c r="X6919" t="str">
        <f t="shared" si="217"/>
        <v>Delhi</v>
      </c>
    </row>
    <row r="6920" spans="1:24" x14ac:dyDescent="0.4">
      <c r="A6920">
        <v>106919</v>
      </c>
      <c r="B6920" s="5">
        <v>45963.813888888886</v>
      </c>
      <c r="C6920" s="3" t="str">
        <f>TEXT(Sales_Data[[#This Row],[OrderDate]],"mmmm")</f>
        <v>November</v>
      </c>
      <c r="D6920" s="3" t="str">
        <f t="shared" si="216"/>
        <v>2025</v>
      </c>
      <c r="E6920" t="s">
        <v>48</v>
      </c>
      <c r="F6920" t="s">
        <v>14</v>
      </c>
      <c r="G6920" t="s">
        <v>31</v>
      </c>
      <c r="H6920" t="s">
        <v>32</v>
      </c>
      <c r="I6920" t="s">
        <v>100</v>
      </c>
      <c r="J6920">
        <v>63</v>
      </c>
      <c r="K6920">
        <v>6500</v>
      </c>
      <c r="L6920" s="7">
        <f>Sales_Data[[#This Row],[OrderQuantity]] *Sales_Data[[#This Row],[UnitPrice]]</f>
        <v>409500</v>
      </c>
      <c r="M6920" s="7">
        <f>Sales_Data[[#This Row],[UnitPrice]]-Sales_Data[[#This Row],[UnitCost]]</f>
        <v>2300</v>
      </c>
      <c r="N6920" s="7">
        <f>Sales_Data[[#This Row],[Gross Revenue]]-Sales_Data[[#This Row],[Discount Amount ]]</f>
        <v>407200</v>
      </c>
      <c r="O6920" s="7">
        <f>Sales_Data[[#This Row],[OrderQuantity]] *Sales_Data[[#This Row],[UnitCost]]</f>
        <v>264600</v>
      </c>
      <c r="P6920" s="7">
        <f>Sales_Data[[#This Row],[ItemCost]] +Sales_Data[[#This Row],[ShippingCost]]</f>
        <v>265204.68</v>
      </c>
      <c r="Q6920" s="7">
        <f>Sales_Data[[#This Row],[Gross Revenue]]-Sales_Data[[#This Row],[TotalFinancialCost]]</f>
        <v>144295.32</v>
      </c>
      <c r="R6920" s="7">
        <f>Sales_Data[[#This Row],[Actul Bill Amount]]-Sales_Data[[#This Row],[ShippingCost]]</f>
        <v>406595.32</v>
      </c>
      <c r="S6920">
        <v>903</v>
      </c>
      <c r="T6920">
        <v>604.67999999999995</v>
      </c>
      <c r="U6920" t="s">
        <v>21</v>
      </c>
      <c r="V6920">
        <v>4200</v>
      </c>
      <c r="W6920" t="s">
        <v>33</v>
      </c>
      <c r="X6920" t="str">
        <f t="shared" si="217"/>
        <v>Delhi</v>
      </c>
    </row>
    <row r="6921" spans="1:24" x14ac:dyDescent="0.4">
      <c r="A6921">
        <v>106920</v>
      </c>
      <c r="B6921" s="5">
        <v>45751.847916666666</v>
      </c>
      <c r="C6921" s="3" t="str">
        <f>TEXT(Sales_Data[[#This Row],[OrderDate]],"mmmm")</f>
        <v>April</v>
      </c>
      <c r="D6921" s="3" t="str">
        <f t="shared" si="216"/>
        <v>2025</v>
      </c>
      <c r="E6921" t="s">
        <v>42</v>
      </c>
      <c r="F6921" t="s">
        <v>55</v>
      </c>
      <c r="G6921" t="s">
        <v>15</v>
      </c>
      <c r="H6921" t="s">
        <v>32</v>
      </c>
      <c r="I6921" t="s">
        <v>100</v>
      </c>
      <c r="J6921">
        <v>74</v>
      </c>
      <c r="K6921">
        <v>600</v>
      </c>
      <c r="L6921" s="7">
        <f>Sales_Data[[#This Row],[OrderQuantity]] *Sales_Data[[#This Row],[UnitPrice]]</f>
        <v>44400</v>
      </c>
      <c r="M6921" s="7">
        <f>Sales_Data[[#This Row],[UnitPrice]]-Sales_Data[[#This Row],[UnitCost]]</f>
        <v>250</v>
      </c>
      <c r="N6921" s="7">
        <f>Sales_Data[[#This Row],[Gross Revenue]]-Sales_Data[[#This Row],[Discount Amount ]]</f>
        <v>44150</v>
      </c>
      <c r="O6921" s="7">
        <f>Sales_Data[[#This Row],[OrderQuantity]] *Sales_Data[[#This Row],[UnitCost]]</f>
        <v>25900</v>
      </c>
      <c r="P6921" s="7">
        <f>Sales_Data[[#This Row],[ItemCost]] +Sales_Data[[#This Row],[ShippingCost]]</f>
        <v>26466.34</v>
      </c>
      <c r="Q6921" s="7">
        <f>Sales_Data[[#This Row],[Gross Revenue]]-Sales_Data[[#This Row],[TotalFinancialCost]]</f>
        <v>17933.66</v>
      </c>
      <c r="R6921" s="7">
        <f>Sales_Data[[#This Row],[Actul Bill Amount]]-Sales_Data[[#This Row],[ShippingCost]]</f>
        <v>43583.66</v>
      </c>
      <c r="S6921">
        <v>514</v>
      </c>
      <c r="T6921">
        <v>566.34</v>
      </c>
      <c r="U6921" t="s">
        <v>57</v>
      </c>
      <c r="V6921">
        <v>350</v>
      </c>
      <c r="W6921" t="s">
        <v>33</v>
      </c>
      <c r="X6921" t="str">
        <f t="shared" si="217"/>
        <v>Delhi</v>
      </c>
    </row>
    <row r="6922" spans="1:24" x14ac:dyDescent="0.4">
      <c r="A6922">
        <v>106921</v>
      </c>
      <c r="B6922" s="5">
        <v>45825.226388888892</v>
      </c>
      <c r="C6922" s="3" t="str">
        <f>TEXT(Sales_Data[[#This Row],[OrderDate]],"mmmm")</f>
        <v>June</v>
      </c>
      <c r="D6922" s="3" t="str">
        <f t="shared" si="216"/>
        <v>2025</v>
      </c>
      <c r="E6922" t="s">
        <v>50</v>
      </c>
      <c r="F6922" t="s">
        <v>24</v>
      </c>
      <c r="G6922" t="s">
        <v>29</v>
      </c>
      <c r="H6922" t="s">
        <v>25</v>
      </c>
      <c r="I6922" t="s">
        <v>100</v>
      </c>
      <c r="J6922">
        <v>1</v>
      </c>
      <c r="K6922">
        <v>25000</v>
      </c>
      <c r="L6922" s="7">
        <f>Sales_Data[[#This Row],[OrderQuantity]] *Sales_Data[[#This Row],[UnitPrice]]</f>
        <v>25000</v>
      </c>
      <c r="M6922" s="7">
        <f>Sales_Data[[#This Row],[UnitPrice]]-Sales_Data[[#This Row],[UnitCost]]</f>
        <v>7000</v>
      </c>
      <c r="N6922" s="7">
        <f>Sales_Data[[#This Row],[Gross Revenue]]-Sales_Data[[#This Row],[Discount Amount ]]</f>
        <v>18000</v>
      </c>
      <c r="O6922" s="7">
        <f>Sales_Data[[#This Row],[OrderQuantity]] *Sales_Data[[#This Row],[UnitCost]]</f>
        <v>18000</v>
      </c>
      <c r="P6922" s="7">
        <f>Sales_Data[[#This Row],[ItemCost]] +Sales_Data[[#This Row],[ShippingCost]]</f>
        <v>18499.13</v>
      </c>
      <c r="Q6922" s="7">
        <f>Sales_Data[[#This Row],[Gross Revenue]]-Sales_Data[[#This Row],[TotalFinancialCost]]</f>
        <v>6500.869999999999</v>
      </c>
      <c r="R6922" s="7">
        <f>Sales_Data[[#This Row],[Actul Bill Amount]]-Sales_Data[[#This Row],[ShippingCost]]</f>
        <v>17500.87</v>
      </c>
      <c r="S6922">
        <v>472</v>
      </c>
      <c r="T6922">
        <v>499.13</v>
      </c>
      <c r="U6922" t="s">
        <v>60</v>
      </c>
      <c r="V6922">
        <v>18000</v>
      </c>
      <c r="W6922" t="s">
        <v>27</v>
      </c>
      <c r="X6922" t="str">
        <f t="shared" si="217"/>
        <v>Mumbai</v>
      </c>
    </row>
    <row r="6923" spans="1:24" x14ac:dyDescent="0.4">
      <c r="A6923">
        <v>106922</v>
      </c>
      <c r="B6923" s="5">
        <v>45860.963194444441</v>
      </c>
      <c r="C6923" s="3" t="str">
        <f>TEXT(Sales_Data[[#This Row],[OrderDate]],"mmmm")</f>
        <v>July</v>
      </c>
      <c r="D6923" s="3" t="str">
        <f t="shared" si="216"/>
        <v>2025</v>
      </c>
      <c r="E6923" t="s">
        <v>48</v>
      </c>
      <c r="F6923" t="s">
        <v>35</v>
      </c>
      <c r="G6923" t="s">
        <v>15</v>
      </c>
      <c r="H6923" t="s">
        <v>20</v>
      </c>
      <c r="I6923" t="s">
        <v>100</v>
      </c>
      <c r="J6923">
        <v>96</v>
      </c>
      <c r="K6923">
        <v>8500</v>
      </c>
      <c r="L6923" s="7">
        <f>Sales_Data[[#This Row],[OrderQuantity]] *Sales_Data[[#This Row],[UnitPrice]]</f>
        <v>816000</v>
      </c>
      <c r="M6923" s="7">
        <f>Sales_Data[[#This Row],[UnitPrice]]-Sales_Data[[#This Row],[UnitCost]]</f>
        <v>3000</v>
      </c>
      <c r="N6923" s="7">
        <f>Sales_Data[[#This Row],[Gross Revenue]]-Sales_Data[[#This Row],[Discount Amount ]]</f>
        <v>813000</v>
      </c>
      <c r="O6923" s="7">
        <f>Sales_Data[[#This Row],[OrderQuantity]] *Sales_Data[[#This Row],[UnitCost]]</f>
        <v>528000</v>
      </c>
      <c r="P6923" s="7">
        <f>Sales_Data[[#This Row],[ItemCost]] +Sales_Data[[#This Row],[ShippingCost]]</f>
        <v>528387.51</v>
      </c>
      <c r="Q6923" s="7">
        <f>Sales_Data[[#This Row],[Gross Revenue]]-Sales_Data[[#This Row],[TotalFinancialCost]]</f>
        <v>287612.49</v>
      </c>
      <c r="R6923" s="7">
        <f>Sales_Data[[#This Row],[Actul Bill Amount]]-Sales_Data[[#This Row],[ShippingCost]]</f>
        <v>812612.49</v>
      </c>
      <c r="S6923">
        <v>740</v>
      </c>
      <c r="T6923">
        <v>387.51</v>
      </c>
      <c r="U6923" t="s">
        <v>49</v>
      </c>
      <c r="V6923">
        <v>5500</v>
      </c>
      <c r="W6923" t="s">
        <v>22</v>
      </c>
      <c r="X6923" t="str">
        <f t="shared" si="217"/>
        <v>Nagpur</v>
      </c>
    </row>
    <row r="6924" spans="1:24" x14ac:dyDescent="0.4">
      <c r="A6924">
        <v>106923</v>
      </c>
      <c r="B6924" s="5">
        <v>45998.364583333336</v>
      </c>
      <c r="C6924" s="3" t="str">
        <f>TEXT(Sales_Data[[#This Row],[OrderDate]],"mmmm")</f>
        <v>December</v>
      </c>
      <c r="D6924" s="3" t="str">
        <f t="shared" si="216"/>
        <v>2025</v>
      </c>
      <c r="E6924" t="s">
        <v>13</v>
      </c>
      <c r="F6924" t="s">
        <v>46</v>
      </c>
      <c r="G6924" t="s">
        <v>31</v>
      </c>
      <c r="H6924" t="s">
        <v>37</v>
      </c>
      <c r="I6924" t="s">
        <v>100</v>
      </c>
      <c r="J6924">
        <v>86</v>
      </c>
      <c r="K6924">
        <v>4500</v>
      </c>
      <c r="L6924" s="7">
        <f>Sales_Data[[#This Row],[OrderQuantity]] *Sales_Data[[#This Row],[UnitPrice]]</f>
        <v>387000</v>
      </c>
      <c r="M6924" s="7">
        <f>Sales_Data[[#This Row],[UnitPrice]]-Sales_Data[[#This Row],[UnitCost]]</f>
        <v>1700</v>
      </c>
      <c r="N6924" s="7">
        <f>Sales_Data[[#This Row],[Gross Revenue]]-Sales_Data[[#This Row],[Discount Amount ]]</f>
        <v>385300</v>
      </c>
      <c r="O6924" s="7">
        <f>Sales_Data[[#This Row],[OrderQuantity]] *Sales_Data[[#This Row],[UnitCost]]</f>
        <v>240800</v>
      </c>
      <c r="P6924" s="7">
        <f>Sales_Data[[#This Row],[ItemCost]] +Sales_Data[[#This Row],[ShippingCost]]</f>
        <v>241704.02</v>
      </c>
      <c r="Q6924" s="7">
        <f>Sales_Data[[#This Row],[Gross Revenue]]-Sales_Data[[#This Row],[TotalFinancialCost]]</f>
        <v>145295.98000000001</v>
      </c>
      <c r="R6924" s="7">
        <f>Sales_Data[[#This Row],[Actul Bill Amount]]-Sales_Data[[#This Row],[ShippingCost]]</f>
        <v>384395.98</v>
      </c>
      <c r="S6924">
        <v>337</v>
      </c>
      <c r="T6924">
        <v>904.02</v>
      </c>
      <c r="U6924" t="s">
        <v>47</v>
      </c>
      <c r="V6924">
        <v>2800</v>
      </c>
      <c r="W6924" t="s">
        <v>38</v>
      </c>
      <c r="X6924" t="str">
        <f t="shared" si="217"/>
        <v>Kolkata</v>
      </c>
    </row>
    <row r="6925" spans="1:24" x14ac:dyDescent="0.4">
      <c r="A6925">
        <v>106924</v>
      </c>
      <c r="B6925" s="5">
        <v>45806.01458333333</v>
      </c>
      <c r="C6925" s="3" t="str">
        <f>TEXT(Sales_Data[[#This Row],[OrderDate]],"mmmm")</f>
        <v>May</v>
      </c>
      <c r="D6925" s="3" t="str">
        <f t="shared" si="216"/>
        <v>2025</v>
      </c>
      <c r="E6925" t="s">
        <v>19</v>
      </c>
      <c r="F6925" t="s">
        <v>46</v>
      </c>
      <c r="G6925" t="s">
        <v>31</v>
      </c>
      <c r="H6925" t="s">
        <v>32</v>
      </c>
      <c r="I6925" t="s">
        <v>100</v>
      </c>
      <c r="J6925">
        <v>54</v>
      </c>
      <c r="K6925">
        <v>15000</v>
      </c>
      <c r="L6925" s="7">
        <f>Sales_Data[[#This Row],[OrderQuantity]] *Sales_Data[[#This Row],[UnitPrice]]</f>
        <v>810000</v>
      </c>
      <c r="M6925" s="7">
        <f>Sales_Data[[#This Row],[UnitPrice]]-Sales_Data[[#This Row],[UnitCost]]</f>
        <v>5500</v>
      </c>
      <c r="N6925" s="7">
        <f>Sales_Data[[#This Row],[Gross Revenue]]-Sales_Data[[#This Row],[Discount Amount ]]</f>
        <v>804500</v>
      </c>
      <c r="O6925" s="7">
        <f>Sales_Data[[#This Row],[OrderQuantity]] *Sales_Data[[#This Row],[UnitCost]]</f>
        <v>513000</v>
      </c>
      <c r="P6925" s="7">
        <f>Sales_Data[[#This Row],[ItemCost]] +Sales_Data[[#This Row],[ShippingCost]]</f>
        <v>513729.44</v>
      </c>
      <c r="Q6925" s="7">
        <f>Sales_Data[[#This Row],[Gross Revenue]]-Sales_Data[[#This Row],[TotalFinancialCost]]</f>
        <v>296270.56</v>
      </c>
      <c r="R6925" s="7">
        <f>Sales_Data[[#This Row],[Actul Bill Amount]]-Sales_Data[[#This Row],[ShippingCost]]</f>
        <v>803770.56</v>
      </c>
      <c r="S6925">
        <v>431</v>
      </c>
      <c r="T6925">
        <v>729.44</v>
      </c>
      <c r="U6925" t="s">
        <v>53</v>
      </c>
      <c r="V6925">
        <v>9500</v>
      </c>
      <c r="W6925" t="s">
        <v>33</v>
      </c>
      <c r="X6925" t="str">
        <f t="shared" si="217"/>
        <v>Delhi</v>
      </c>
    </row>
    <row r="6926" spans="1:24" x14ac:dyDescent="0.4">
      <c r="A6926">
        <v>106925</v>
      </c>
      <c r="B6926" s="5">
        <v>45840.587500000001</v>
      </c>
      <c r="C6926" s="3" t="str">
        <f>TEXT(Sales_Data[[#This Row],[OrderDate]],"mmmm")</f>
        <v>July</v>
      </c>
      <c r="D6926" s="3" t="str">
        <f t="shared" si="216"/>
        <v>2025</v>
      </c>
      <c r="E6926" t="s">
        <v>45</v>
      </c>
      <c r="F6926" t="s">
        <v>40</v>
      </c>
      <c r="G6926" t="s">
        <v>15</v>
      </c>
      <c r="H6926" t="s">
        <v>20</v>
      </c>
      <c r="I6926" t="s">
        <v>100</v>
      </c>
      <c r="J6926">
        <v>18</v>
      </c>
      <c r="K6926">
        <v>1500</v>
      </c>
      <c r="L6926" s="7">
        <f>Sales_Data[[#This Row],[OrderQuantity]] *Sales_Data[[#This Row],[UnitPrice]]</f>
        <v>27000</v>
      </c>
      <c r="M6926" s="7">
        <f>Sales_Data[[#This Row],[UnitPrice]]-Sales_Data[[#This Row],[UnitCost]]</f>
        <v>700</v>
      </c>
      <c r="N6926" s="7">
        <f>Sales_Data[[#This Row],[Gross Revenue]]-Sales_Data[[#This Row],[Discount Amount ]]</f>
        <v>26300</v>
      </c>
      <c r="O6926" s="7">
        <f>Sales_Data[[#This Row],[OrderQuantity]] *Sales_Data[[#This Row],[UnitCost]]</f>
        <v>14400</v>
      </c>
      <c r="P6926" s="7">
        <f>Sales_Data[[#This Row],[ItemCost]] +Sales_Data[[#This Row],[ShippingCost]]</f>
        <v>15475.98</v>
      </c>
      <c r="Q6926" s="7">
        <f>Sales_Data[[#This Row],[Gross Revenue]]-Sales_Data[[#This Row],[TotalFinancialCost]]</f>
        <v>11524.02</v>
      </c>
      <c r="R6926" s="7">
        <f>Sales_Data[[#This Row],[Actul Bill Amount]]-Sales_Data[[#This Row],[ShippingCost]]</f>
        <v>25224.02</v>
      </c>
      <c r="S6926">
        <v>508</v>
      </c>
      <c r="T6926">
        <v>1075.98</v>
      </c>
      <c r="U6926" t="s">
        <v>52</v>
      </c>
      <c r="V6926">
        <v>800</v>
      </c>
      <c r="W6926" t="s">
        <v>22</v>
      </c>
      <c r="X6926" t="str">
        <f t="shared" si="217"/>
        <v>Nagpur</v>
      </c>
    </row>
    <row r="6927" spans="1:24" x14ac:dyDescent="0.4">
      <c r="A6927">
        <v>106926</v>
      </c>
      <c r="B6927" s="5">
        <v>45809.029166666667</v>
      </c>
      <c r="C6927" s="3" t="str">
        <f>TEXT(Sales_Data[[#This Row],[OrderDate]],"mmmm")</f>
        <v>June</v>
      </c>
      <c r="D6927" s="3" t="str">
        <f t="shared" si="216"/>
        <v>2025</v>
      </c>
      <c r="E6927" t="s">
        <v>45</v>
      </c>
      <c r="F6927" t="s">
        <v>35</v>
      </c>
      <c r="G6927" t="s">
        <v>15</v>
      </c>
      <c r="H6927" t="s">
        <v>16</v>
      </c>
      <c r="I6927" t="s">
        <v>100</v>
      </c>
      <c r="J6927">
        <v>69</v>
      </c>
      <c r="K6927">
        <v>12000</v>
      </c>
      <c r="L6927" s="7">
        <f>Sales_Data[[#This Row],[OrderQuantity]] *Sales_Data[[#This Row],[UnitPrice]]</f>
        <v>828000</v>
      </c>
      <c r="M6927" s="7">
        <f>Sales_Data[[#This Row],[UnitPrice]]-Sales_Data[[#This Row],[UnitCost]]</f>
        <v>4000</v>
      </c>
      <c r="N6927" s="7">
        <f>Sales_Data[[#This Row],[Gross Revenue]]-Sales_Data[[#This Row],[Discount Amount ]]</f>
        <v>824000</v>
      </c>
      <c r="O6927" s="7">
        <f>Sales_Data[[#This Row],[OrderQuantity]] *Sales_Data[[#This Row],[UnitCost]]</f>
        <v>552000</v>
      </c>
      <c r="P6927" s="7">
        <f>Sales_Data[[#This Row],[ItemCost]] +Sales_Data[[#This Row],[ShippingCost]]</f>
        <v>552318.15</v>
      </c>
      <c r="Q6927" s="7">
        <f>Sales_Data[[#This Row],[Gross Revenue]]-Sales_Data[[#This Row],[TotalFinancialCost]]</f>
        <v>275681.84999999998</v>
      </c>
      <c r="R6927" s="7">
        <f>Sales_Data[[#This Row],[Actul Bill Amount]]-Sales_Data[[#This Row],[ShippingCost]]</f>
        <v>823681.85</v>
      </c>
      <c r="S6927">
        <v>743</v>
      </c>
      <c r="T6927">
        <v>318.14999999999998</v>
      </c>
      <c r="U6927" t="s">
        <v>36</v>
      </c>
      <c r="V6927">
        <v>8000</v>
      </c>
      <c r="W6927" t="s">
        <v>18</v>
      </c>
      <c r="X6927" t="str">
        <f t="shared" si="217"/>
        <v>Bengaluru</v>
      </c>
    </row>
    <row r="6928" spans="1:24" x14ac:dyDescent="0.4">
      <c r="A6928">
        <v>106927</v>
      </c>
      <c r="B6928" s="5">
        <v>45731.104166666664</v>
      </c>
      <c r="C6928" s="3" t="str">
        <f>TEXT(Sales_Data[[#This Row],[OrderDate]],"mmmm")</f>
        <v>March</v>
      </c>
      <c r="D6928" s="3" t="str">
        <f t="shared" si="216"/>
        <v>2025</v>
      </c>
      <c r="E6928" t="s">
        <v>42</v>
      </c>
      <c r="F6928" t="s">
        <v>43</v>
      </c>
      <c r="G6928" t="s">
        <v>15</v>
      </c>
      <c r="H6928" t="s">
        <v>20</v>
      </c>
      <c r="I6928" t="s">
        <v>100</v>
      </c>
      <c r="J6928">
        <v>51</v>
      </c>
      <c r="K6928">
        <v>1800</v>
      </c>
      <c r="L6928" s="7">
        <f>Sales_Data[[#This Row],[OrderQuantity]] *Sales_Data[[#This Row],[UnitPrice]]</f>
        <v>91800</v>
      </c>
      <c r="M6928" s="7">
        <f>Sales_Data[[#This Row],[UnitPrice]]-Sales_Data[[#This Row],[UnitCost]]</f>
        <v>900</v>
      </c>
      <c r="N6928" s="7">
        <f>Sales_Data[[#This Row],[Gross Revenue]]-Sales_Data[[#This Row],[Discount Amount ]]</f>
        <v>90900</v>
      </c>
      <c r="O6928" s="7">
        <f>Sales_Data[[#This Row],[OrderQuantity]] *Sales_Data[[#This Row],[UnitCost]]</f>
        <v>45900</v>
      </c>
      <c r="P6928" s="7">
        <f>Sales_Data[[#This Row],[ItemCost]] +Sales_Data[[#This Row],[ShippingCost]]</f>
        <v>47699.29</v>
      </c>
      <c r="Q6928" s="7">
        <f>Sales_Data[[#This Row],[Gross Revenue]]-Sales_Data[[#This Row],[TotalFinancialCost]]</f>
        <v>44100.71</v>
      </c>
      <c r="R6928" s="7">
        <f>Sales_Data[[#This Row],[Actul Bill Amount]]-Sales_Data[[#This Row],[ShippingCost]]</f>
        <v>89100.71</v>
      </c>
      <c r="S6928">
        <v>657</v>
      </c>
      <c r="T6928">
        <v>1799.29</v>
      </c>
      <c r="U6928" t="s">
        <v>51</v>
      </c>
      <c r="V6928">
        <v>900</v>
      </c>
      <c r="W6928" t="s">
        <v>22</v>
      </c>
      <c r="X6928" t="str">
        <f t="shared" si="217"/>
        <v>Nagpur</v>
      </c>
    </row>
    <row r="6929" spans="1:24" x14ac:dyDescent="0.4">
      <c r="A6929">
        <v>106928</v>
      </c>
      <c r="B6929" s="5">
        <v>46022.997916666667</v>
      </c>
      <c r="C6929" s="3" t="str">
        <f>TEXT(Sales_Data[[#This Row],[OrderDate]],"mmmm")</f>
        <v>December</v>
      </c>
      <c r="D6929" s="3" t="str">
        <f t="shared" si="216"/>
        <v>2025</v>
      </c>
      <c r="E6929" t="s">
        <v>45</v>
      </c>
      <c r="F6929" t="s">
        <v>14</v>
      </c>
      <c r="G6929" t="s">
        <v>29</v>
      </c>
      <c r="H6929" t="s">
        <v>16</v>
      </c>
      <c r="I6929" t="s">
        <v>100</v>
      </c>
      <c r="J6929">
        <v>44</v>
      </c>
      <c r="K6929">
        <v>3200</v>
      </c>
      <c r="L6929" s="7">
        <f>Sales_Data[[#This Row],[OrderQuantity]] *Sales_Data[[#This Row],[UnitPrice]]</f>
        <v>140800</v>
      </c>
      <c r="M6929" s="7">
        <f>Sales_Data[[#This Row],[UnitPrice]]-Sales_Data[[#This Row],[UnitCost]]</f>
        <v>1200</v>
      </c>
      <c r="N6929" s="7">
        <f>Sales_Data[[#This Row],[Gross Revenue]]-Sales_Data[[#This Row],[Discount Amount ]]</f>
        <v>139600</v>
      </c>
      <c r="O6929" s="7">
        <f>Sales_Data[[#This Row],[OrderQuantity]] *Sales_Data[[#This Row],[UnitCost]]</f>
        <v>88000</v>
      </c>
      <c r="P6929" s="7">
        <f>Sales_Data[[#This Row],[ItemCost]] +Sales_Data[[#This Row],[ShippingCost]]</f>
        <v>88319.41</v>
      </c>
      <c r="Q6929" s="7">
        <f>Sales_Data[[#This Row],[Gross Revenue]]-Sales_Data[[#This Row],[TotalFinancialCost]]</f>
        <v>52480.59</v>
      </c>
      <c r="R6929" s="7">
        <f>Sales_Data[[#This Row],[Actul Bill Amount]]-Sales_Data[[#This Row],[ShippingCost]]</f>
        <v>139280.59</v>
      </c>
      <c r="S6929">
        <v>838</v>
      </c>
      <c r="T6929">
        <v>319.41000000000003</v>
      </c>
      <c r="U6929" t="s">
        <v>17</v>
      </c>
      <c r="V6929">
        <v>2000</v>
      </c>
      <c r="W6929" t="s">
        <v>18</v>
      </c>
      <c r="X6929" t="str">
        <f t="shared" si="217"/>
        <v>Bengaluru</v>
      </c>
    </row>
    <row r="6930" spans="1:24" x14ac:dyDescent="0.4">
      <c r="A6930">
        <v>106929</v>
      </c>
      <c r="B6930" s="5">
        <v>45931.647222222222</v>
      </c>
      <c r="C6930" s="3" t="str">
        <f>TEXT(Sales_Data[[#This Row],[OrderDate]],"mmmm")</f>
        <v>October</v>
      </c>
      <c r="D6930" s="3" t="str">
        <f t="shared" si="216"/>
        <v>2025</v>
      </c>
      <c r="E6930" t="s">
        <v>42</v>
      </c>
      <c r="F6930" t="s">
        <v>28</v>
      </c>
      <c r="G6930" t="s">
        <v>29</v>
      </c>
      <c r="H6930" t="s">
        <v>20</v>
      </c>
      <c r="I6930" t="s">
        <v>100</v>
      </c>
      <c r="J6930">
        <v>92</v>
      </c>
      <c r="K6930">
        <v>450</v>
      </c>
      <c r="L6930" s="7">
        <f>Sales_Data[[#This Row],[OrderQuantity]] *Sales_Data[[#This Row],[UnitPrice]]</f>
        <v>41400</v>
      </c>
      <c r="M6930" s="7">
        <f>Sales_Data[[#This Row],[UnitPrice]]-Sales_Data[[#This Row],[UnitCost]]</f>
        <v>250</v>
      </c>
      <c r="N6930" s="7">
        <f>Sales_Data[[#This Row],[Gross Revenue]]-Sales_Data[[#This Row],[Discount Amount ]]</f>
        <v>41150</v>
      </c>
      <c r="O6930" s="7">
        <f>Sales_Data[[#This Row],[OrderQuantity]] *Sales_Data[[#This Row],[UnitCost]]</f>
        <v>18400</v>
      </c>
      <c r="P6930" s="7">
        <f>Sales_Data[[#This Row],[ItemCost]] +Sales_Data[[#This Row],[ShippingCost]]</f>
        <v>18740.98</v>
      </c>
      <c r="Q6930" s="7">
        <f>Sales_Data[[#This Row],[Gross Revenue]]-Sales_Data[[#This Row],[TotalFinancialCost]]</f>
        <v>22659.02</v>
      </c>
      <c r="R6930" s="7">
        <f>Sales_Data[[#This Row],[Actul Bill Amount]]-Sales_Data[[#This Row],[ShippingCost]]</f>
        <v>40809.019999999997</v>
      </c>
      <c r="S6930">
        <v>989</v>
      </c>
      <c r="T6930">
        <v>340.98</v>
      </c>
      <c r="U6930" t="s">
        <v>30</v>
      </c>
      <c r="V6930">
        <v>200</v>
      </c>
      <c r="W6930" t="s">
        <v>22</v>
      </c>
      <c r="X6930" t="str">
        <f t="shared" si="217"/>
        <v>Nagpur</v>
      </c>
    </row>
    <row r="6931" spans="1:24" x14ac:dyDescent="0.4">
      <c r="A6931">
        <v>106930</v>
      </c>
      <c r="B6931" s="5">
        <v>45699.615972222222</v>
      </c>
      <c r="C6931" s="3" t="str">
        <f>TEXT(Sales_Data[[#This Row],[OrderDate]],"mmmm")</f>
        <v>February</v>
      </c>
      <c r="D6931" s="3" t="str">
        <f t="shared" si="216"/>
        <v>2025</v>
      </c>
      <c r="E6931" t="s">
        <v>39</v>
      </c>
      <c r="F6931" t="s">
        <v>35</v>
      </c>
      <c r="G6931" t="s">
        <v>29</v>
      </c>
      <c r="H6931" t="s">
        <v>32</v>
      </c>
      <c r="I6931" t="s">
        <v>100</v>
      </c>
      <c r="J6931">
        <v>86</v>
      </c>
      <c r="K6931">
        <v>8500</v>
      </c>
      <c r="L6931" s="7">
        <f>Sales_Data[[#This Row],[OrderQuantity]] *Sales_Data[[#This Row],[UnitPrice]]</f>
        <v>731000</v>
      </c>
      <c r="M6931" s="7">
        <f>Sales_Data[[#This Row],[UnitPrice]]-Sales_Data[[#This Row],[UnitCost]]</f>
        <v>3000</v>
      </c>
      <c r="N6931" s="7">
        <f>Sales_Data[[#This Row],[Gross Revenue]]-Sales_Data[[#This Row],[Discount Amount ]]</f>
        <v>728000</v>
      </c>
      <c r="O6931" s="7">
        <f>Sales_Data[[#This Row],[OrderQuantity]] *Sales_Data[[#This Row],[UnitCost]]</f>
        <v>473000</v>
      </c>
      <c r="P6931" s="7">
        <f>Sales_Data[[#This Row],[ItemCost]] +Sales_Data[[#This Row],[ShippingCost]]</f>
        <v>473548.84</v>
      </c>
      <c r="Q6931" s="7">
        <f>Sales_Data[[#This Row],[Gross Revenue]]-Sales_Data[[#This Row],[TotalFinancialCost]]</f>
        <v>257451.15999999997</v>
      </c>
      <c r="R6931" s="7">
        <f>Sales_Data[[#This Row],[Actul Bill Amount]]-Sales_Data[[#This Row],[ShippingCost]]</f>
        <v>727451.16</v>
      </c>
      <c r="S6931">
        <v>433</v>
      </c>
      <c r="T6931">
        <v>548.84</v>
      </c>
      <c r="U6931" t="s">
        <v>49</v>
      </c>
      <c r="V6931">
        <v>5500</v>
      </c>
      <c r="W6931" t="s">
        <v>33</v>
      </c>
      <c r="X6931" t="str">
        <f t="shared" si="217"/>
        <v>Delhi</v>
      </c>
    </row>
    <row r="6932" spans="1:24" x14ac:dyDescent="0.4">
      <c r="A6932">
        <v>106931</v>
      </c>
      <c r="B6932" s="5">
        <v>45869.620138888888</v>
      </c>
      <c r="C6932" s="3" t="str">
        <f>TEXT(Sales_Data[[#This Row],[OrderDate]],"mmmm")</f>
        <v>July</v>
      </c>
      <c r="D6932" s="3" t="str">
        <f t="shared" si="216"/>
        <v>2025</v>
      </c>
      <c r="E6932" t="s">
        <v>39</v>
      </c>
      <c r="F6932" t="s">
        <v>14</v>
      </c>
      <c r="G6932" t="s">
        <v>15</v>
      </c>
      <c r="H6932" t="s">
        <v>25</v>
      </c>
      <c r="I6932" t="s">
        <v>100</v>
      </c>
      <c r="J6932">
        <v>54</v>
      </c>
      <c r="K6932">
        <v>3200</v>
      </c>
      <c r="L6932" s="7">
        <f>Sales_Data[[#This Row],[OrderQuantity]] *Sales_Data[[#This Row],[UnitPrice]]</f>
        <v>172800</v>
      </c>
      <c r="M6932" s="7">
        <f>Sales_Data[[#This Row],[UnitPrice]]-Sales_Data[[#This Row],[UnitCost]]</f>
        <v>1200</v>
      </c>
      <c r="N6932" s="7">
        <f>Sales_Data[[#This Row],[Gross Revenue]]-Sales_Data[[#This Row],[Discount Amount ]]</f>
        <v>171600</v>
      </c>
      <c r="O6932" s="7">
        <f>Sales_Data[[#This Row],[OrderQuantity]] *Sales_Data[[#This Row],[UnitCost]]</f>
        <v>108000</v>
      </c>
      <c r="P6932" s="7">
        <f>Sales_Data[[#This Row],[ItemCost]] +Sales_Data[[#This Row],[ShippingCost]]</f>
        <v>109943.06</v>
      </c>
      <c r="Q6932" s="7">
        <f>Sales_Data[[#This Row],[Gross Revenue]]-Sales_Data[[#This Row],[TotalFinancialCost]]</f>
        <v>62856.94</v>
      </c>
      <c r="R6932" s="7">
        <f>Sales_Data[[#This Row],[Actul Bill Amount]]-Sales_Data[[#This Row],[ShippingCost]]</f>
        <v>169656.94</v>
      </c>
      <c r="S6932">
        <v>965</v>
      </c>
      <c r="T6932">
        <v>1943.06</v>
      </c>
      <c r="U6932" t="s">
        <v>17</v>
      </c>
      <c r="V6932">
        <v>2000</v>
      </c>
      <c r="W6932" t="s">
        <v>27</v>
      </c>
      <c r="X6932" t="str">
        <f t="shared" si="217"/>
        <v>Mumbai</v>
      </c>
    </row>
    <row r="6933" spans="1:24" x14ac:dyDescent="0.4">
      <c r="A6933">
        <v>106932</v>
      </c>
      <c r="B6933" s="5">
        <v>45758.17083333333</v>
      </c>
      <c r="C6933" s="3" t="str">
        <f>TEXT(Sales_Data[[#This Row],[OrderDate]],"mmmm")</f>
        <v>April</v>
      </c>
      <c r="D6933" s="3" t="str">
        <f t="shared" si="216"/>
        <v>2025</v>
      </c>
      <c r="E6933" t="s">
        <v>50</v>
      </c>
      <c r="F6933" t="s">
        <v>35</v>
      </c>
      <c r="G6933" t="s">
        <v>31</v>
      </c>
      <c r="H6933" t="s">
        <v>16</v>
      </c>
      <c r="I6933" t="s">
        <v>100</v>
      </c>
      <c r="J6933">
        <v>56</v>
      </c>
      <c r="K6933">
        <v>8500</v>
      </c>
      <c r="L6933" s="7">
        <f>Sales_Data[[#This Row],[OrderQuantity]] *Sales_Data[[#This Row],[UnitPrice]]</f>
        <v>476000</v>
      </c>
      <c r="M6933" s="7">
        <f>Sales_Data[[#This Row],[UnitPrice]]-Sales_Data[[#This Row],[UnitCost]]</f>
        <v>3000</v>
      </c>
      <c r="N6933" s="7">
        <f>Sales_Data[[#This Row],[Gross Revenue]]-Sales_Data[[#This Row],[Discount Amount ]]</f>
        <v>473000</v>
      </c>
      <c r="O6933" s="7">
        <f>Sales_Data[[#This Row],[OrderQuantity]] *Sales_Data[[#This Row],[UnitCost]]</f>
        <v>308000</v>
      </c>
      <c r="P6933" s="7">
        <f>Sales_Data[[#This Row],[ItemCost]] +Sales_Data[[#This Row],[ShippingCost]]</f>
        <v>308369.83</v>
      </c>
      <c r="Q6933" s="7">
        <f>Sales_Data[[#This Row],[Gross Revenue]]-Sales_Data[[#This Row],[TotalFinancialCost]]</f>
        <v>167630.16999999998</v>
      </c>
      <c r="R6933" s="7">
        <f>Sales_Data[[#This Row],[Actul Bill Amount]]-Sales_Data[[#This Row],[ShippingCost]]</f>
        <v>472630.17</v>
      </c>
      <c r="S6933">
        <v>603</v>
      </c>
      <c r="T6933">
        <v>369.83</v>
      </c>
      <c r="U6933" t="s">
        <v>49</v>
      </c>
      <c r="V6933">
        <v>5500</v>
      </c>
      <c r="W6933" t="s">
        <v>18</v>
      </c>
      <c r="X6933" t="str">
        <f t="shared" si="217"/>
        <v>Bengaluru</v>
      </c>
    </row>
    <row r="6934" spans="1:24" x14ac:dyDescent="0.4">
      <c r="A6934">
        <v>106933</v>
      </c>
      <c r="B6934" s="5">
        <v>45702.384722222225</v>
      </c>
      <c r="C6934" s="3" t="str">
        <f>TEXT(Sales_Data[[#This Row],[OrderDate]],"mmmm")</f>
        <v>February</v>
      </c>
      <c r="D6934" s="3" t="str">
        <f t="shared" si="216"/>
        <v>2025</v>
      </c>
      <c r="E6934" t="s">
        <v>39</v>
      </c>
      <c r="F6934" t="s">
        <v>14</v>
      </c>
      <c r="G6934" t="s">
        <v>15</v>
      </c>
      <c r="H6934" t="s">
        <v>25</v>
      </c>
      <c r="I6934" t="s">
        <v>100</v>
      </c>
      <c r="J6934">
        <v>69</v>
      </c>
      <c r="K6934">
        <v>6500</v>
      </c>
      <c r="L6934" s="7">
        <f>Sales_Data[[#This Row],[OrderQuantity]] *Sales_Data[[#This Row],[UnitPrice]]</f>
        <v>448500</v>
      </c>
      <c r="M6934" s="7">
        <f>Sales_Data[[#This Row],[UnitPrice]]-Sales_Data[[#This Row],[UnitCost]]</f>
        <v>2300</v>
      </c>
      <c r="N6934" s="7">
        <f>Sales_Data[[#This Row],[Gross Revenue]]-Sales_Data[[#This Row],[Discount Amount ]]</f>
        <v>446200</v>
      </c>
      <c r="O6934" s="7">
        <f>Sales_Data[[#This Row],[OrderQuantity]] *Sales_Data[[#This Row],[UnitCost]]</f>
        <v>289800</v>
      </c>
      <c r="P6934" s="7">
        <f>Sales_Data[[#This Row],[ItemCost]] +Sales_Data[[#This Row],[ShippingCost]]</f>
        <v>290638.84999999998</v>
      </c>
      <c r="Q6934" s="7">
        <f>Sales_Data[[#This Row],[Gross Revenue]]-Sales_Data[[#This Row],[TotalFinancialCost]]</f>
        <v>157861.15000000002</v>
      </c>
      <c r="R6934" s="7">
        <f>Sales_Data[[#This Row],[Actul Bill Amount]]-Sales_Data[[#This Row],[ShippingCost]]</f>
        <v>445361.15</v>
      </c>
      <c r="S6934">
        <v>1034</v>
      </c>
      <c r="T6934">
        <v>838.85</v>
      </c>
      <c r="U6934" t="s">
        <v>21</v>
      </c>
      <c r="V6934">
        <v>4200</v>
      </c>
      <c r="W6934" t="s">
        <v>27</v>
      </c>
      <c r="X6934" t="str">
        <f t="shared" si="217"/>
        <v>Mumbai</v>
      </c>
    </row>
    <row r="6935" spans="1:24" x14ac:dyDescent="0.4">
      <c r="A6935">
        <v>106934</v>
      </c>
      <c r="B6935" s="5">
        <v>45739.904166666667</v>
      </c>
      <c r="C6935" s="3" t="str">
        <f>TEXT(Sales_Data[[#This Row],[OrderDate]],"mmmm")</f>
        <v>March</v>
      </c>
      <c r="D6935" s="3" t="str">
        <f t="shared" si="216"/>
        <v>2025</v>
      </c>
      <c r="E6935" t="s">
        <v>45</v>
      </c>
      <c r="F6935" t="s">
        <v>46</v>
      </c>
      <c r="G6935" t="s">
        <v>29</v>
      </c>
      <c r="H6935" t="s">
        <v>25</v>
      </c>
      <c r="I6935" t="s">
        <v>100</v>
      </c>
      <c r="J6935">
        <v>49</v>
      </c>
      <c r="K6935">
        <v>15000</v>
      </c>
      <c r="L6935" s="7">
        <f>Sales_Data[[#This Row],[OrderQuantity]] *Sales_Data[[#This Row],[UnitPrice]]</f>
        <v>735000</v>
      </c>
      <c r="M6935" s="7">
        <f>Sales_Data[[#This Row],[UnitPrice]]-Sales_Data[[#This Row],[UnitCost]]</f>
        <v>5500</v>
      </c>
      <c r="N6935" s="7">
        <f>Sales_Data[[#This Row],[Gross Revenue]]-Sales_Data[[#This Row],[Discount Amount ]]</f>
        <v>729500</v>
      </c>
      <c r="O6935" s="7">
        <f>Sales_Data[[#This Row],[OrderQuantity]] *Sales_Data[[#This Row],[UnitCost]]</f>
        <v>465500</v>
      </c>
      <c r="P6935" s="7">
        <f>Sales_Data[[#This Row],[ItemCost]] +Sales_Data[[#This Row],[ShippingCost]]</f>
        <v>467059.25</v>
      </c>
      <c r="Q6935" s="7">
        <f>Sales_Data[[#This Row],[Gross Revenue]]-Sales_Data[[#This Row],[TotalFinancialCost]]</f>
        <v>267940.75</v>
      </c>
      <c r="R6935" s="7">
        <f>Sales_Data[[#This Row],[Actul Bill Amount]]-Sales_Data[[#This Row],[ShippingCost]]</f>
        <v>727940.75</v>
      </c>
      <c r="S6935">
        <v>982</v>
      </c>
      <c r="T6935">
        <v>1559.25</v>
      </c>
      <c r="U6935" t="s">
        <v>53</v>
      </c>
      <c r="V6935">
        <v>9500</v>
      </c>
      <c r="W6935" t="s">
        <v>27</v>
      </c>
      <c r="X6935" t="str">
        <f t="shared" si="217"/>
        <v>Mumbai</v>
      </c>
    </row>
    <row r="6936" spans="1:24" x14ac:dyDescent="0.4">
      <c r="A6936">
        <v>106935</v>
      </c>
      <c r="B6936" s="5">
        <v>45674.45416666667</v>
      </c>
      <c r="C6936" s="3" t="str">
        <f>TEXT(Sales_Data[[#This Row],[OrderDate]],"mmmm")</f>
        <v>January</v>
      </c>
      <c r="D6936" s="3" t="str">
        <f t="shared" si="216"/>
        <v>2025</v>
      </c>
      <c r="E6936" t="s">
        <v>34</v>
      </c>
      <c r="F6936" t="s">
        <v>28</v>
      </c>
      <c r="G6936" t="s">
        <v>15</v>
      </c>
      <c r="H6936" t="s">
        <v>16</v>
      </c>
      <c r="I6936" t="s">
        <v>100</v>
      </c>
      <c r="J6936">
        <v>64</v>
      </c>
      <c r="K6936">
        <v>450</v>
      </c>
      <c r="L6936" s="7">
        <f>Sales_Data[[#This Row],[OrderQuantity]] *Sales_Data[[#This Row],[UnitPrice]]</f>
        <v>28800</v>
      </c>
      <c r="M6936" s="7">
        <f>Sales_Data[[#This Row],[UnitPrice]]-Sales_Data[[#This Row],[UnitCost]]</f>
        <v>250</v>
      </c>
      <c r="N6936" s="7">
        <f>Sales_Data[[#This Row],[Gross Revenue]]-Sales_Data[[#This Row],[Discount Amount ]]</f>
        <v>28550</v>
      </c>
      <c r="O6936" s="7">
        <f>Sales_Data[[#This Row],[OrderQuantity]] *Sales_Data[[#This Row],[UnitCost]]</f>
        <v>12800</v>
      </c>
      <c r="P6936" s="7">
        <f>Sales_Data[[#This Row],[ItemCost]] +Sales_Data[[#This Row],[ShippingCost]]</f>
        <v>13697.99</v>
      </c>
      <c r="Q6936" s="7">
        <f>Sales_Data[[#This Row],[Gross Revenue]]-Sales_Data[[#This Row],[TotalFinancialCost]]</f>
        <v>15102.01</v>
      </c>
      <c r="R6936" s="7">
        <f>Sales_Data[[#This Row],[Actul Bill Amount]]-Sales_Data[[#This Row],[ShippingCost]]</f>
        <v>27652.01</v>
      </c>
      <c r="S6936">
        <v>477</v>
      </c>
      <c r="T6936">
        <v>897.99</v>
      </c>
      <c r="U6936" t="s">
        <v>30</v>
      </c>
      <c r="V6936">
        <v>200</v>
      </c>
      <c r="W6936" t="s">
        <v>18</v>
      </c>
      <c r="X6936" t="str">
        <f t="shared" si="217"/>
        <v>Bengaluru</v>
      </c>
    </row>
    <row r="6937" spans="1:24" x14ac:dyDescent="0.4">
      <c r="A6937">
        <v>106936</v>
      </c>
      <c r="B6937" s="5">
        <v>45730.293749999997</v>
      </c>
      <c r="C6937" s="3" t="str">
        <f>TEXT(Sales_Data[[#This Row],[OrderDate]],"mmmm")</f>
        <v>March</v>
      </c>
      <c r="D6937" s="3" t="str">
        <f t="shared" si="216"/>
        <v>2025</v>
      </c>
      <c r="E6937" t="s">
        <v>34</v>
      </c>
      <c r="F6937" t="s">
        <v>55</v>
      </c>
      <c r="G6937" t="s">
        <v>29</v>
      </c>
      <c r="H6937" t="s">
        <v>32</v>
      </c>
      <c r="I6937" t="s">
        <v>100</v>
      </c>
      <c r="J6937">
        <v>3</v>
      </c>
      <c r="K6937">
        <v>1200</v>
      </c>
      <c r="L6937" s="7">
        <f>Sales_Data[[#This Row],[OrderQuantity]] *Sales_Data[[#This Row],[UnitPrice]]</f>
        <v>3600</v>
      </c>
      <c r="M6937" s="7">
        <f>Sales_Data[[#This Row],[UnitPrice]]-Sales_Data[[#This Row],[UnitCost]]</f>
        <v>400</v>
      </c>
      <c r="N6937" s="7">
        <f>Sales_Data[[#This Row],[Gross Revenue]]-Sales_Data[[#This Row],[Discount Amount ]]</f>
        <v>3200</v>
      </c>
      <c r="O6937" s="7">
        <f>Sales_Data[[#This Row],[OrderQuantity]] *Sales_Data[[#This Row],[UnitCost]]</f>
        <v>2400</v>
      </c>
      <c r="P6937" s="7">
        <f>Sales_Data[[#This Row],[ItemCost]] +Sales_Data[[#This Row],[ShippingCost]]</f>
        <v>3265.1</v>
      </c>
      <c r="Q6937" s="7">
        <f>Sales_Data[[#This Row],[Gross Revenue]]-Sales_Data[[#This Row],[TotalFinancialCost]]</f>
        <v>334.90000000000009</v>
      </c>
      <c r="R6937" s="7">
        <f>Sales_Data[[#This Row],[Actul Bill Amount]]-Sales_Data[[#This Row],[ShippingCost]]</f>
        <v>2334.9</v>
      </c>
      <c r="S6937">
        <v>1194</v>
      </c>
      <c r="T6937">
        <v>865.1</v>
      </c>
      <c r="U6937" t="s">
        <v>58</v>
      </c>
      <c r="V6937">
        <v>800</v>
      </c>
      <c r="W6937" t="s">
        <v>33</v>
      </c>
      <c r="X6937" t="str">
        <f t="shared" si="217"/>
        <v>Delhi</v>
      </c>
    </row>
    <row r="6938" spans="1:24" x14ac:dyDescent="0.4">
      <c r="A6938">
        <v>106937</v>
      </c>
      <c r="B6938" s="5">
        <v>45671.618750000001</v>
      </c>
      <c r="C6938" s="3" t="str">
        <f>TEXT(Sales_Data[[#This Row],[OrderDate]],"mmmm")</f>
        <v>January</v>
      </c>
      <c r="D6938" s="3" t="str">
        <f t="shared" si="216"/>
        <v>2025</v>
      </c>
      <c r="E6938" t="s">
        <v>48</v>
      </c>
      <c r="F6938" t="s">
        <v>35</v>
      </c>
      <c r="G6938" t="s">
        <v>31</v>
      </c>
      <c r="H6938" t="s">
        <v>37</v>
      </c>
      <c r="I6938" t="s">
        <v>100</v>
      </c>
      <c r="J6938">
        <v>27</v>
      </c>
      <c r="K6938">
        <v>8500</v>
      </c>
      <c r="L6938" s="7">
        <f>Sales_Data[[#This Row],[OrderQuantity]] *Sales_Data[[#This Row],[UnitPrice]]</f>
        <v>229500</v>
      </c>
      <c r="M6938" s="7">
        <f>Sales_Data[[#This Row],[UnitPrice]]-Sales_Data[[#This Row],[UnitCost]]</f>
        <v>3000</v>
      </c>
      <c r="N6938" s="7">
        <f>Sales_Data[[#This Row],[Gross Revenue]]-Sales_Data[[#This Row],[Discount Amount ]]</f>
        <v>226500</v>
      </c>
      <c r="O6938" s="7">
        <f>Sales_Data[[#This Row],[OrderQuantity]] *Sales_Data[[#This Row],[UnitCost]]</f>
        <v>148500</v>
      </c>
      <c r="P6938" s="7">
        <f>Sales_Data[[#This Row],[ItemCost]] +Sales_Data[[#This Row],[ShippingCost]]</f>
        <v>149183.03</v>
      </c>
      <c r="Q6938" s="7">
        <f>Sales_Data[[#This Row],[Gross Revenue]]-Sales_Data[[#This Row],[TotalFinancialCost]]</f>
        <v>80316.97</v>
      </c>
      <c r="R6938" s="7">
        <f>Sales_Data[[#This Row],[Actul Bill Amount]]-Sales_Data[[#This Row],[ShippingCost]]</f>
        <v>225816.97</v>
      </c>
      <c r="S6938">
        <v>593</v>
      </c>
      <c r="T6938">
        <v>683.03</v>
      </c>
      <c r="U6938" t="s">
        <v>49</v>
      </c>
      <c r="V6938">
        <v>5500</v>
      </c>
      <c r="W6938" t="s">
        <v>38</v>
      </c>
      <c r="X6938" t="str">
        <f t="shared" si="217"/>
        <v>Kolkata</v>
      </c>
    </row>
    <row r="6939" spans="1:24" x14ac:dyDescent="0.4">
      <c r="A6939">
        <v>106938</v>
      </c>
      <c r="B6939" s="5">
        <v>45814.798611111109</v>
      </c>
      <c r="C6939" s="3" t="str">
        <f>TEXT(Sales_Data[[#This Row],[OrderDate]],"mmmm")</f>
        <v>June</v>
      </c>
      <c r="D6939" s="3" t="str">
        <f t="shared" si="216"/>
        <v>2025</v>
      </c>
      <c r="E6939" t="s">
        <v>48</v>
      </c>
      <c r="F6939" t="s">
        <v>46</v>
      </c>
      <c r="G6939" t="s">
        <v>31</v>
      </c>
      <c r="H6939" t="s">
        <v>25</v>
      </c>
      <c r="I6939" t="s">
        <v>100</v>
      </c>
      <c r="J6939">
        <v>4</v>
      </c>
      <c r="K6939">
        <v>15000</v>
      </c>
      <c r="L6939" s="7">
        <f>Sales_Data[[#This Row],[OrderQuantity]] *Sales_Data[[#This Row],[UnitPrice]]</f>
        <v>60000</v>
      </c>
      <c r="M6939" s="7">
        <f>Sales_Data[[#This Row],[UnitPrice]]-Sales_Data[[#This Row],[UnitCost]]</f>
        <v>5500</v>
      </c>
      <c r="N6939" s="7">
        <f>Sales_Data[[#This Row],[Gross Revenue]]-Sales_Data[[#This Row],[Discount Amount ]]</f>
        <v>54500</v>
      </c>
      <c r="O6939" s="7">
        <f>Sales_Data[[#This Row],[OrderQuantity]] *Sales_Data[[#This Row],[UnitCost]]</f>
        <v>38000</v>
      </c>
      <c r="P6939" s="7">
        <f>Sales_Data[[#This Row],[ItemCost]] +Sales_Data[[#This Row],[ShippingCost]]</f>
        <v>38271.26</v>
      </c>
      <c r="Q6939" s="7">
        <f>Sales_Data[[#This Row],[Gross Revenue]]-Sales_Data[[#This Row],[TotalFinancialCost]]</f>
        <v>21728.739999999998</v>
      </c>
      <c r="R6939" s="7">
        <f>Sales_Data[[#This Row],[Actul Bill Amount]]-Sales_Data[[#This Row],[ShippingCost]]</f>
        <v>54228.74</v>
      </c>
      <c r="S6939">
        <v>709</v>
      </c>
      <c r="T6939">
        <v>271.26</v>
      </c>
      <c r="U6939" t="s">
        <v>53</v>
      </c>
      <c r="V6939">
        <v>9500</v>
      </c>
      <c r="W6939" t="s">
        <v>27</v>
      </c>
      <c r="X6939" t="str">
        <f t="shared" si="217"/>
        <v>Mumbai</v>
      </c>
    </row>
    <row r="6940" spans="1:24" x14ac:dyDescent="0.4">
      <c r="A6940">
        <v>106939</v>
      </c>
      <c r="B6940" s="5">
        <v>45880.473611111112</v>
      </c>
      <c r="C6940" s="3" t="str">
        <f>TEXT(Sales_Data[[#This Row],[OrderDate]],"mmmm")</f>
        <v>August</v>
      </c>
      <c r="D6940" s="3" t="str">
        <f t="shared" si="216"/>
        <v>2025</v>
      </c>
      <c r="E6940" t="s">
        <v>19</v>
      </c>
      <c r="F6940" t="s">
        <v>55</v>
      </c>
      <c r="G6940" t="s">
        <v>29</v>
      </c>
      <c r="H6940" t="s">
        <v>32</v>
      </c>
      <c r="I6940" t="s">
        <v>100</v>
      </c>
      <c r="J6940">
        <v>71</v>
      </c>
      <c r="K6940">
        <v>600</v>
      </c>
      <c r="L6940" s="7">
        <f>Sales_Data[[#This Row],[OrderQuantity]] *Sales_Data[[#This Row],[UnitPrice]]</f>
        <v>42600</v>
      </c>
      <c r="M6940" s="7">
        <f>Sales_Data[[#This Row],[UnitPrice]]-Sales_Data[[#This Row],[UnitCost]]</f>
        <v>250</v>
      </c>
      <c r="N6940" s="7">
        <f>Sales_Data[[#This Row],[Gross Revenue]]-Sales_Data[[#This Row],[Discount Amount ]]</f>
        <v>42350</v>
      </c>
      <c r="O6940" s="7">
        <f>Sales_Data[[#This Row],[OrderQuantity]] *Sales_Data[[#This Row],[UnitCost]]</f>
        <v>24850</v>
      </c>
      <c r="P6940" s="7">
        <f>Sales_Data[[#This Row],[ItemCost]] +Sales_Data[[#This Row],[ShippingCost]]</f>
        <v>26570.16</v>
      </c>
      <c r="Q6940" s="7">
        <f>Sales_Data[[#This Row],[Gross Revenue]]-Sales_Data[[#This Row],[TotalFinancialCost]]</f>
        <v>16029.84</v>
      </c>
      <c r="R6940" s="7">
        <f>Sales_Data[[#This Row],[Actul Bill Amount]]-Sales_Data[[#This Row],[ShippingCost]]</f>
        <v>40629.839999999997</v>
      </c>
      <c r="S6940">
        <v>314</v>
      </c>
      <c r="T6940">
        <v>1720.16</v>
      </c>
      <c r="U6940" t="s">
        <v>57</v>
      </c>
      <c r="V6940">
        <v>350</v>
      </c>
      <c r="W6940" t="s">
        <v>33</v>
      </c>
      <c r="X6940" t="str">
        <f t="shared" si="217"/>
        <v>Delhi</v>
      </c>
    </row>
    <row r="6941" spans="1:24" x14ac:dyDescent="0.4">
      <c r="A6941">
        <v>106940</v>
      </c>
      <c r="B6941" s="5">
        <v>45789.152777777781</v>
      </c>
      <c r="C6941" s="3" t="str">
        <f>TEXT(Sales_Data[[#This Row],[OrderDate]],"mmmm")</f>
        <v>May</v>
      </c>
      <c r="D6941" s="3" t="str">
        <f t="shared" si="216"/>
        <v>2025</v>
      </c>
      <c r="E6941" t="s">
        <v>45</v>
      </c>
      <c r="F6941" t="s">
        <v>55</v>
      </c>
      <c r="G6941" t="s">
        <v>15</v>
      </c>
      <c r="H6941" t="s">
        <v>25</v>
      </c>
      <c r="I6941" t="s">
        <v>100</v>
      </c>
      <c r="J6941">
        <v>46</v>
      </c>
      <c r="K6941">
        <v>600</v>
      </c>
      <c r="L6941" s="7">
        <f>Sales_Data[[#This Row],[OrderQuantity]] *Sales_Data[[#This Row],[UnitPrice]]</f>
        <v>27600</v>
      </c>
      <c r="M6941" s="7">
        <f>Sales_Data[[#This Row],[UnitPrice]]-Sales_Data[[#This Row],[UnitCost]]</f>
        <v>250</v>
      </c>
      <c r="N6941" s="7">
        <f>Sales_Data[[#This Row],[Gross Revenue]]-Sales_Data[[#This Row],[Discount Amount ]]</f>
        <v>27350</v>
      </c>
      <c r="O6941" s="7">
        <f>Sales_Data[[#This Row],[OrderQuantity]] *Sales_Data[[#This Row],[UnitCost]]</f>
        <v>16100</v>
      </c>
      <c r="P6941" s="7">
        <f>Sales_Data[[#This Row],[ItemCost]] +Sales_Data[[#This Row],[ShippingCost]]</f>
        <v>16994.5</v>
      </c>
      <c r="Q6941" s="7">
        <f>Sales_Data[[#This Row],[Gross Revenue]]-Sales_Data[[#This Row],[TotalFinancialCost]]</f>
        <v>10605.5</v>
      </c>
      <c r="R6941" s="7">
        <f>Sales_Data[[#This Row],[Actul Bill Amount]]-Sales_Data[[#This Row],[ShippingCost]]</f>
        <v>26455.5</v>
      </c>
      <c r="S6941">
        <v>334</v>
      </c>
      <c r="T6941">
        <v>894.5</v>
      </c>
      <c r="U6941" t="s">
        <v>57</v>
      </c>
      <c r="V6941">
        <v>350</v>
      </c>
      <c r="W6941" t="s">
        <v>27</v>
      </c>
      <c r="X6941" t="str">
        <f t="shared" si="217"/>
        <v>Mumbai</v>
      </c>
    </row>
    <row r="6942" spans="1:24" x14ac:dyDescent="0.4">
      <c r="A6942">
        <v>106941</v>
      </c>
      <c r="B6942" s="5">
        <v>45995.379166666666</v>
      </c>
      <c r="C6942" s="3" t="str">
        <f>TEXT(Sales_Data[[#This Row],[OrderDate]],"mmmm")</f>
        <v>December</v>
      </c>
      <c r="D6942" s="3" t="str">
        <f t="shared" si="216"/>
        <v>2025</v>
      </c>
      <c r="E6942" t="s">
        <v>50</v>
      </c>
      <c r="F6942" t="s">
        <v>43</v>
      </c>
      <c r="G6942" t="s">
        <v>15</v>
      </c>
      <c r="H6942" t="s">
        <v>25</v>
      </c>
      <c r="I6942" t="s">
        <v>100</v>
      </c>
      <c r="J6942">
        <v>88</v>
      </c>
      <c r="K6942">
        <v>1800</v>
      </c>
      <c r="L6942" s="7">
        <f>Sales_Data[[#This Row],[OrderQuantity]] *Sales_Data[[#This Row],[UnitPrice]]</f>
        <v>158400</v>
      </c>
      <c r="M6942" s="7">
        <f>Sales_Data[[#This Row],[UnitPrice]]-Sales_Data[[#This Row],[UnitCost]]</f>
        <v>900</v>
      </c>
      <c r="N6942" s="7">
        <f>Sales_Data[[#This Row],[Gross Revenue]]-Sales_Data[[#This Row],[Discount Amount ]]</f>
        <v>157500</v>
      </c>
      <c r="O6942" s="7">
        <f>Sales_Data[[#This Row],[OrderQuantity]] *Sales_Data[[#This Row],[UnitCost]]</f>
        <v>79200</v>
      </c>
      <c r="P6942" s="7">
        <f>Sales_Data[[#This Row],[ItemCost]] +Sales_Data[[#This Row],[ShippingCost]]</f>
        <v>79883.8</v>
      </c>
      <c r="Q6942" s="7">
        <f>Sales_Data[[#This Row],[Gross Revenue]]-Sales_Data[[#This Row],[TotalFinancialCost]]</f>
        <v>78516.2</v>
      </c>
      <c r="R6942" s="7">
        <f>Sales_Data[[#This Row],[Actul Bill Amount]]-Sales_Data[[#This Row],[ShippingCost]]</f>
        <v>156816.20000000001</v>
      </c>
      <c r="S6942">
        <v>987</v>
      </c>
      <c r="T6942">
        <v>683.8</v>
      </c>
      <c r="U6942" t="s">
        <v>51</v>
      </c>
      <c r="V6942">
        <v>900</v>
      </c>
      <c r="W6942" t="s">
        <v>27</v>
      </c>
      <c r="X6942" t="str">
        <f t="shared" si="217"/>
        <v>Mumbai</v>
      </c>
    </row>
    <row r="6943" spans="1:24" x14ac:dyDescent="0.4">
      <c r="A6943">
        <v>106942</v>
      </c>
      <c r="B6943" s="5">
        <v>45704.656944444447</v>
      </c>
      <c r="C6943" s="3" t="str">
        <f>TEXT(Sales_Data[[#This Row],[OrderDate]],"mmmm")</f>
        <v>February</v>
      </c>
      <c r="D6943" s="3" t="str">
        <f t="shared" si="216"/>
        <v>2025</v>
      </c>
      <c r="E6943" t="s">
        <v>48</v>
      </c>
      <c r="F6943" t="s">
        <v>40</v>
      </c>
      <c r="G6943" t="s">
        <v>29</v>
      </c>
      <c r="H6943" t="s">
        <v>37</v>
      </c>
      <c r="I6943" t="s">
        <v>100</v>
      </c>
      <c r="J6943">
        <v>59</v>
      </c>
      <c r="K6943">
        <v>1500</v>
      </c>
      <c r="L6943" s="7">
        <f>Sales_Data[[#This Row],[OrderQuantity]] *Sales_Data[[#This Row],[UnitPrice]]</f>
        <v>88500</v>
      </c>
      <c r="M6943" s="7">
        <f>Sales_Data[[#This Row],[UnitPrice]]-Sales_Data[[#This Row],[UnitCost]]</f>
        <v>700</v>
      </c>
      <c r="N6943" s="7">
        <f>Sales_Data[[#This Row],[Gross Revenue]]-Sales_Data[[#This Row],[Discount Amount ]]</f>
        <v>87800</v>
      </c>
      <c r="O6943" s="7">
        <f>Sales_Data[[#This Row],[OrderQuantity]] *Sales_Data[[#This Row],[UnitCost]]</f>
        <v>47200</v>
      </c>
      <c r="P6943" s="7">
        <f>Sales_Data[[#This Row],[ItemCost]] +Sales_Data[[#This Row],[ShippingCost]]</f>
        <v>48390.7</v>
      </c>
      <c r="Q6943" s="7">
        <f>Sales_Data[[#This Row],[Gross Revenue]]-Sales_Data[[#This Row],[TotalFinancialCost]]</f>
        <v>40109.300000000003</v>
      </c>
      <c r="R6943" s="7">
        <f>Sales_Data[[#This Row],[Actul Bill Amount]]-Sales_Data[[#This Row],[ShippingCost]]</f>
        <v>86609.3</v>
      </c>
      <c r="S6943">
        <v>681</v>
      </c>
      <c r="T6943">
        <v>1190.7</v>
      </c>
      <c r="U6943" t="s">
        <v>52</v>
      </c>
      <c r="V6943">
        <v>800</v>
      </c>
      <c r="W6943" t="s">
        <v>38</v>
      </c>
      <c r="X6943" t="str">
        <f t="shared" si="217"/>
        <v>Kolkata</v>
      </c>
    </row>
    <row r="6944" spans="1:24" x14ac:dyDescent="0.4">
      <c r="A6944">
        <v>106943</v>
      </c>
      <c r="B6944" s="5">
        <v>45764.62222222222</v>
      </c>
      <c r="C6944" s="3" t="str">
        <f>TEXT(Sales_Data[[#This Row],[OrderDate]],"mmmm")</f>
        <v>April</v>
      </c>
      <c r="D6944" s="3" t="str">
        <f t="shared" si="216"/>
        <v>2025</v>
      </c>
      <c r="E6944" t="s">
        <v>42</v>
      </c>
      <c r="F6944" t="s">
        <v>43</v>
      </c>
      <c r="G6944" t="s">
        <v>31</v>
      </c>
      <c r="H6944" t="s">
        <v>20</v>
      </c>
      <c r="I6944" t="s">
        <v>100</v>
      </c>
      <c r="J6944">
        <v>31</v>
      </c>
      <c r="K6944">
        <v>4500</v>
      </c>
      <c r="L6944" s="7">
        <f>Sales_Data[[#This Row],[OrderQuantity]] *Sales_Data[[#This Row],[UnitPrice]]</f>
        <v>139500</v>
      </c>
      <c r="M6944" s="7">
        <f>Sales_Data[[#This Row],[UnitPrice]]-Sales_Data[[#This Row],[UnitCost]]</f>
        <v>2000</v>
      </c>
      <c r="N6944" s="7">
        <f>Sales_Data[[#This Row],[Gross Revenue]]-Sales_Data[[#This Row],[Discount Amount ]]</f>
        <v>137500</v>
      </c>
      <c r="O6944" s="7">
        <f>Sales_Data[[#This Row],[OrderQuantity]] *Sales_Data[[#This Row],[UnitCost]]</f>
        <v>77500</v>
      </c>
      <c r="P6944" s="7">
        <f>Sales_Data[[#This Row],[ItemCost]] +Sales_Data[[#This Row],[ShippingCost]]</f>
        <v>78454.210000000006</v>
      </c>
      <c r="Q6944" s="7">
        <f>Sales_Data[[#This Row],[Gross Revenue]]-Sales_Data[[#This Row],[TotalFinancialCost]]</f>
        <v>61045.789999999994</v>
      </c>
      <c r="R6944" s="7">
        <f>Sales_Data[[#This Row],[Actul Bill Amount]]-Sales_Data[[#This Row],[ShippingCost]]</f>
        <v>136545.79</v>
      </c>
      <c r="S6944">
        <v>1127</v>
      </c>
      <c r="T6944">
        <v>954.21</v>
      </c>
      <c r="U6944" t="s">
        <v>44</v>
      </c>
      <c r="V6944">
        <v>2500</v>
      </c>
      <c r="W6944" t="s">
        <v>22</v>
      </c>
      <c r="X6944" t="str">
        <f t="shared" si="217"/>
        <v>Nagpur</v>
      </c>
    </row>
    <row r="6945" spans="1:24" x14ac:dyDescent="0.4">
      <c r="A6945">
        <v>106944</v>
      </c>
      <c r="B6945" s="5">
        <v>45765.197222222225</v>
      </c>
      <c r="C6945" s="3" t="str">
        <f>TEXT(Sales_Data[[#This Row],[OrderDate]],"mmmm")</f>
        <v>April</v>
      </c>
      <c r="D6945" s="3" t="str">
        <f t="shared" si="216"/>
        <v>2025</v>
      </c>
      <c r="E6945" t="s">
        <v>23</v>
      </c>
      <c r="F6945" t="s">
        <v>55</v>
      </c>
      <c r="G6945" t="s">
        <v>15</v>
      </c>
      <c r="H6945" t="s">
        <v>25</v>
      </c>
      <c r="I6945" t="s">
        <v>100</v>
      </c>
      <c r="J6945">
        <v>23</v>
      </c>
      <c r="K6945">
        <v>850</v>
      </c>
      <c r="L6945" s="7">
        <f>Sales_Data[[#This Row],[OrderQuantity]] *Sales_Data[[#This Row],[UnitPrice]]</f>
        <v>19550</v>
      </c>
      <c r="M6945" s="7">
        <f>Sales_Data[[#This Row],[UnitPrice]]-Sales_Data[[#This Row],[UnitCost]]</f>
        <v>300</v>
      </c>
      <c r="N6945" s="7">
        <f>Sales_Data[[#This Row],[Gross Revenue]]-Sales_Data[[#This Row],[Discount Amount ]]</f>
        <v>19250</v>
      </c>
      <c r="O6945" s="7">
        <f>Sales_Data[[#This Row],[OrderQuantity]] *Sales_Data[[#This Row],[UnitCost]]</f>
        <v>12650</v>
      </c>
      <c r="P6945" s="7">
        <f>Sales_Data[[#This Row],[ItemCost]] +Sales_Data[[#This Row],[ShippingCost]]</f>
        <v>13595.54</v>
      </c>
      <c r="Q6945" s="7">
        <f>Sales_Data[[#This Row],[Gross Revenue]]-Sales_Data[[#This Row],[TotalFinancialCost]]</f>
        <v>5954.4599999999991</v>
      </c>
      <c r="R6945" s="7">
        <f>Sales_Data[[#This Row],[Actul Bill Amount]]-Sales_Data[[#This Row],[ShippingCost]]</f>
        <v>18304.46</v>
      </c>
      <c r="S6945">
        <v>1119</v>
      </c>
      <c r="T6945">
        <v>945.54</v>
      </c>
      <c r="U6945" t="s">
        <v>56</v>
      </c>
      <c r="V6945">
        <v>550</v>
      </c>
      <c r="W6945" t="s">
        <v>27</v>
      </c>
      <c r="X6945" t="str">
        <f t="shared" si="217"/>
        <v>Mumbai</v>
      </c>
    </row>
    <row r="6946" spans="1:24" x14ac:dyDescent="0.4">
      <c r="A6946">
        <v>106945</v>
      </c>
      <c r="B6946" s="5">
        <v>45922.893750000003</v>
      </c>
      <c r="C6946" s="3" t="str">
        <f>TEXT(Sales_Data[[#This Row],[OrderDate]],"mmmm")</f>
        <v>September</v>
      </c>
      <c r="D6946" s="3" t="str">
        <f t="shared" si="216"/>
        <v>2025</v>
      </c>
      <c r="E6946" t="s">
        <v>19</v>
      </c>
      <c r="F6946" t="s">
        <v>35</v>
      </c>
      <c r="G6946" t="s">
        <v>29</v>
      </c>
      <c r="H6946" t="s">
        <v>16</v>
      </c>
      <c r="I6946" t="s">
        <v>100</v>
      </c>
      <c r="J6946">
        <v>67</v>
      </c>
      <c r="K6946">
        <v>12000</v>
      </c>
      <c r="L6946" s="7">
        <f>Sales_Data[[#This Row],[OrderQuantity]] *Sales_Data[[#This Row],[UnitPrice]]</f>
        <v>804000</v>
      </c>
      <c r="M6946" s="7">
        <f>Sales_Data[[#This Row],[UnitPrice]]-Sales_Data[[#This Row],[UnitCost]]</f>
        <v>4000</v>
      </c>
      <c r="N6946" s="7">
        <f>Sales_Data[[#This Row],[Gross Revenue]]-Sales_Data[[#This Row],[Discount Amount ]]</f>
        <v>800000</v>
      </c>
      <c r="O6946" s="7">
        <f>Sales_Data[[#This Row],[OrderQuantity]] *Sales_Data[[#This Row],[UnitCost]]</f>
        <v>536000</v>
      </c>
      <c r="P6946" s="7">
        <f>Sales_Data[[#This Row],[ItemCost]] +Sales_Data[[#This Row],[ShippingCost]]</f>
        <v>536449.12</v>
      </c>
      <c r="Q6946" s="7">
        <f>Sales_Data[[#This Row],[Gross Revenue]]-Sales_Data[[#This Row],[TotalFinancialCost]]</f>
        <v>267550.88</v>
      </c>
      <c r="R6946" s="7">
        <f>Sales_Data[[#This Row],[Actul Bill Amount]]-Sales_Data[[#This Row],[ShippingCost]]</f>
        <v>799550.88</v>
      </c>
      <c r="S6946">
        <v>304</v>
      </c>
      <c r="T6946">
        <v>449.12</v>
      </c>
      <c r="U6946" t="s">
        <v>36</v>
      </c>
      <c r="V6946">
        <v>8000</v>
      </c>
      <c r="W6946" t="s">
        <v>18</v>
      </c>
      <c r="X6946" t="str">
        <f t="shared" si="217"/>
        <v>Bengaluru</v>
      </c>
    </row>
    <row r="6947" spans="1:24" x14ac:dyDescent="0.4">
      <c r="A6947">
        <v>106946</v>
      </c>
      <c r="B6947" s="5">
        <v>45862.875694444447</v>
      </c>
      <c r="C6947" s="3" t="str">
        <f>TEXT(Sales_Data[[#This Row],[OrderDate]],"mmmm")</f>
        <v>July</v>
      </c>
      <c r="D6947" s="3" t="str">
        <f t="shared" si="216"/>
        <v>2025</v>
      </c>
      <c r="E6947" t="s">
        <v>23</v>
      </c>
      <c r="F6947" t="s">
        <v>28</v>
      </c>
      <c r="G6947" t="s">
        <v>15</v>
      </c>
      <c r="H6947" t="s">
        <v>25</v>
      </c>
      <c r="I6947" t="s">
        <v>100</v>
      </c>
      <c r="J6947">
        <v>63</v>
      </c>
      <c r="K6947">
        <v>2500</v>
      </c>
      <c r="L6947" s="7">
        <f>Sales_Data[[#This Row],[OrderQuantity]] *Sales_Data[[#This Row],[UnitPrice]]</f>
        <v>157500</v>
      </c>
      <c r="M6947" s="7">
        <f>Sales_Data[[#This Row],[UnitPrice]]-Sales_Data[[#This Row],[UnitCost]]</f>
        <v>1000</v>
      </c>
      <c r="N6947" s="7">
        <f>Sales_Data[[#This Row],[Gross Revenue]]-Sales_Data[[#This Row],[Discount Amount ]]</f>
        <v>156500</v>
      </c>
      <c r="O6947" s="7">
        <f>Sales_Data[[#This Row],[OrderQuantity]] *Sales_Data[[#This Row],[UnitCost]]</f>
        <v>94500</v>
      </c>
      <c r="P6947" s="7">
        <f>Sales_Data[[#This Row],[ItemCost]] +Sales_Data[[#This Row],[ShippingCost]]</f>
        <v>94991.97</v>
      </c>
      <c r="Q6947" s="7">
        <f>Sales_Data[[#This Row],[Gross Revenue]]-Sales_Data[[#This Row],[TotalFinancialCost]]</f>
        <v>62508.03</v>
      </c>
      <c r="R6947" s="7">
        <f>Sales_Data[[#This Row],[Actul Bill Amount]]-Sales_Data[[#This Row],[ShippingCost]]</f>
        <v>156008.03</v>
      </c>
      <c r="S6947">
        <v>872</v>
      </c>
      <c r="T6947">
        <v>491.97</v>
      </c>
      <c r="U6947" t="s">
        <v>54</v>
      </c>
      <c r="V6947">
        <v>1500</v>
      </c>
      <c r="W6947" t="s">
        <v>27</v>
      </c>
      <c r="X6947" t="str">
        <f t="shared" si="217"/>
        <v>Mumbai</v>
      </c>
    </row>
    <row r="6948" spans="1:24" x14ac:dyDescent="0.4">
      <c r="A6948">
        <v>106947</v>
      </c>
      <c r="B6948" s="5">
        <v>45736.469444444447</v>
      </c>
      <c r="C6948" s="3" t="str">
        <f>TEXT(Sales_Data[[#This Row],[OrderDate]],"mmmm")</f>
        <v>March</v>
      </c>
      <c r="D6948" s="3" t="str">
        <f t="shared" si="216"/>
        <v>2025</v>
      </c>
      <c r="E6948" t="s">
        <v>45</v>
      </c>
      <c r="F6948" t="s">
        <v>43</v>
      </c>
      <c r="G6948" t="s">
        <v>15</v>
      </c>
      <c r="H6948" t="s">
        <v>32</v>
      </c>
      <c r="I6948" t="s">
        <v>100</v>
      </c>
      <c r="J6948">
        <v>63</v>
      </c>
      <c r="K6948">
        <v>2800</v>
      </c>
      <c r="L6948" s="7">
        <f>Sales_Data[[#This Row],[OrderQuantity]] *Sales_Data[[#This Row],[UnitPrice]]</f>
        <v>176400</v>
      </c>
      <c r="M6948" s="7">
        <f>Sales_Data[[#This Row],[UnitPrice]]-Sales_Data[[#This Row],[UnitCost]]</f>
        <v>1300</v>
      </c>
      <c r="N6948" s="7">
        <f>Sales_Data[[#This Row],[Gross Revenue]]-Sales_Data[[#This Row],[Discount Amount ]]</f>
        <v>175100</v>
      </c>
      <c r="O6948" s="7">
        <f>Sales_Data[[#This Row],[OrderQuantity]] *Sales_Data[[#This Row],[UnitCost]]</f>
        <v>94500</v>
      </c>
      <c r="P6948" s="7">
        <f>Sales_Data[[#This Row],[ItemCost]] +Sales_Data[[#This Row],[ShippingCost]]</f>
        <v>95524.4</v>
      </c>
      <c r="Q6948" s="7">
        <f>Sales_Data[[#This Row],[Gross Revenue]]-Sales_Data[[#This Row],[TotalFinancialCost]]</f>
        <v>80875.600000000006</v>
      </c>
      <c r="R6948" s="7">
        <f>Sales_Data[[#This Row],[Actul Bill Amount]]-Sales_Data[[#This Row],[ShippingCost]]</f>
        <v>174075.6</v>
      </c>
      <c r="S6948">
        <v>1191</v>
      </c>
      <c r="T6948">
        <v>1024.4000000000001</v>
      </c>
      <c r="U6948" t="s">
        <v>61</v>
      </c>
      <c r="V6948">
        <v>1500</v>
      </c>
      <c r="W6948" t="s">
        <v>33</v>
      </c>
      <c r="X6948" t="str">
        <f t="shared" si="217"/>
        <v>Delhi</v>
      </c>
    </row>
    <row r="6949" spans="1:24" x14ac:dyDescent="0.4">
      <c r="A6949">
        <v>106948</v>
      </c>
      <c r="B6949" s="5">
        <v>45812.432638888888</v>
      </c>
      <c r="C6949" s="3" t="str">
        <f>TEXT(Sales_Data[[#This Row],[OrderDate]],"mmmm")</f>
        <v>June</v>
      </c>
      <c r="D6949" s="3" t="str">
        <f t="shared" si="216"/>
        <v>2025</v>
      </c>
      <c r="E6949" t="s">
        <v>23</v>
      </c>
      <c r="F6949" t="s">
        <v>28</v>
      </c>
      <c r="G6949" t="s">
        <v>15</v>
      </c>
      <c r="H6949" t="s">
        <v>25</v>
      </c>
      <c r="I6949" t="s">
        <v>100</v>
      </c>
      <c r="J6949">
        <v>88</v>
      </c>
      <c r="K6949">
        <v>450</v>
      </c>
      <c r="L6949" s="7">
        <f>Sales_Data[[#This Row],[OrderQuantity]] *Sales_Data[[#This Row],[UnitPrice]]</f>
        <v>39600</v>
      </c>
      <c r="M6949" s="7">
        <f>Sales_Data[[#This Row],[UnitPrice]]-Sales_Data[[#This Row],[UnitCost]]</f>
        <v>250</v>
      </c>
      <c r="N6949" s="7">
        <f>Sales_Data[[#This Row],[Gross Revenue]]-Sales_Data[[#This Row],[Discount Amount ]]</f>
        <v>39350</v>
      </c>
      <c r="O6949" s="7">
        <f>Sales_Data[[#This Row],[OrderQuantity]] *Sales_Data[[#This Row],[UnitCost]]</f>
        <v>17600</v>
      </c>
      <c r="P6949" s="7">
        <f>Sales_Data[[#This Row],[ItemCost]] +Sales_Data[[#This Row],[ShippingCost]]</f>
        <v>18051.86</v>
      </c>
      <c r="Q6949" s="7">
        <f>Sales_Data[[#This Row],[Gross Revenue]]-Sales_Data[[#This Row],[TotalFinancialCost]]</f>
        <v>21548.14</v>
      </c>
      <c r="R6949" s="7">
        <f>Sales_Data[[#This Row],[Actul Bill Amount]]-Sales_Data[[#This Row],[ShippingCost]]</f>
        <v>38898.14</v>
      </c>
      <c r="S6949">
        <v>348</v>
      </c>
      <c r="T6949">
        <v>451.86</v>
      </c>
      <c r="U6949" t="s">
        <v>30</v>
      </c>
      <c r="V6949">
        <v>200</v>
      </c>
      <c r="W6949" t="s">
        <v>27</v>
      </c>
      <c r="X6949" t="str">
        <f t="shared" si="217"/>
        <v>Mumbai</v>
      </c>
    </row>
    <row r="6950" spans="1:24" x14ac:dyDescent="0.4">
      <c r="A6950">
        <v>106949</v>
      </c>
      <c r="B6950" s="5">
        <v>45928.990277777775</v>
      </c>
      <c r="C6950" s="3" t="str">
        <f>TEXT(Sales_Data[[#This Row],[OrderDate]],"mmmm")</f>
        <v>September</v>
      </c>
      <c r="D6950" s="3" t="str">
        <f t="shared" si="216"/>
        <v>2025</v>
      </c>
      <c r="E6950" t="s">
        <v>39</v>
      </c>
      <c r="F6950" t="s">
        <v>46</v>
      </c>
      <c r="G6950" t="s">
        <v>31</v>
      </c>
      <c r="H6950" t="s">
        <v>25</v>
      </c>
      <c r="I6950" t="s">
        <v>100</v>
      </c>
      <c r="J6950">
        <v>27</v>
      </c>
      <c r="K6950">
        <v>4500</v>
      </c>
      <c r="L6950" s="7">
        <f>Sales_Data[[#This Row],[OrderQuantity]] *Sales_Data[[#This Row],[UnitPrice]]</f>
        <v>121500</v>
      </c>
      <c r="M6950" s="7">
        <f>Sales_Data[[#This Row],[UnitPrice]]-Sales_Data[[#This Row],[UnitCost]]</f>
        <v>1700</v>
      </c>
      <c r="N6950" s="7">
        <f>Sales_Data[[#This Row],[Gross Revenue]]-Sales_Data[[#This Row],[Discount Amount ]]</f>
        <v>119800</v>
      </c>
      <c r="O6950" s="7">
        <f>Sales_Data[[#This Row],[OrderQuantity]] *Sales_Data[[#This Row],[UnitCost]]</f>
        <v>75600</v>
      </c>
      <c r="P6950" s="7">
        <f>Sales_Data[[#This Row],[ItemCost]] +Sales_Data[[#This Row],[ShippingCost]]</f>
        <v>76051.210000000006</v>
      </c>
      <c r="Q6950" s="7">
        <f>Sales_Data[[#This Row],[Gross Revenue]]-Sales_Data[[#This Row],[TotalFinancialCost]]</f>
        <v>45448.789999999994</v>
      </c>
      <c r="R6950" s="7">
        <f>Sales_Data[[#This Row],[Actul Bill Amount]]-Sales_Data[[#This Row],[ShippingCost]]</f>
        <v>119348.79</v>
      </c>
      <c r="S6950">
        <v>537</v>
      </c>
      <c r="T6950">
        <v>451.21</v>
      </c>
      <c r="U6950" t="s">
        <v>47</v>
      </c>
      <c r="V6950">
        <v>2800</v>
      </c>
      <c r="W6950" t="s">
        <v>27</v>
      </c>
      <c r="X6950" t="str">
        <f t="shared" si="217"/>
        <v>Mumbai</v>
      </c>
    </row>
    <row r="6951" spans="1:24" x14ac:dyDescent="0.4">
      <c r="A6951">
        <v>106950</v>
      </c>
      <c r="B6951" s="5">
        <v>45904.447222222225</v>
      </c>
      <c r="C6951" s="3" t="str">
        <f>TEXT(Sales_Data[[#This Row],[OrderDate]],"mmmm")</f>
        <v>September</v>
      </c>
      <c r="D6951" s="3" t="str">
        <f t="shared" si="216"/>
        <v>2025</v>
      </c>
      <c r="E6951" t="s">
        <v>48</v>
      </c>
      <c r="F6951" t="s">
        <v>14</v>
      </c>
      <c r="G6951" t="s">
        <v>29</v>
      </c>
      <c r="H6951" t="s">
        <v>32</v>
      </c>
      <c r="I6951" t="s">
        <v>100</v>
      </c>
      <c r="J6951">
        <v>58</v>
      </c>
      <c r="K6951">
        <v>3200</v>
      </c>
      <c r="L6951" s="7">
        <f>Sales_Data[[#This Row],[OrderQuantity]] *Sales_Data[[#This Row],[UnitPrice]]</f>
        <v>185600</v>
      </c>
      <c r="M6951" s="7">
        <f>Sales_Data[[#This Row],[UnitPrice]]-Sales_Data[[#This Row],[UnitCost]]</f>
        <v>1200</v>
      </c>
      <c r="N6951" s="7">
        <f>Sales_Data[[#This Row],[Gross Revenue]]-Sales_Data[[#This Row],[Discount Amount ]]</f>
        <v>184400</v>
      </c>
      <c r="O6951" s="7">
        <f>Sales_Data[[#This Row],[OrderQuantity]] *Sales_Data[[#This Row],[UnitCost]]</f>
        <v>116000</v>
      </c>
      <c r="P6951" s="7">
        <f>Sales_Data[[#This Row],[ItemCost]] +Sales_Data[[#This Row],[ShippingCost]]</f>
        <v>116430.2</v>
      </c>
      <c r="Q6951" s="7">
        <f>Sales_Data[[#This Row],[Gross Revenue]]-Sales_Data[[#This Row],[TotalFinancialCost]]</f>
        <v>69169.8</v>
      </c>
      <c r="R6951" s="7">
        <f>Sales_Data[[#This Row],[Actul Bill Amount]]-Sales_Data[[#This Row],[ShippingCost]]</f>
        <v>183969.8</v>
      </c>
      <c r="S6951">
        <v>1013</v>
      </c>
      <c r="T6951">
        <v>430.2</v>
      </c>
      <c r="U6951" t="s">
        <v>17</v>
      </c>
      <c r="V6951">
        <v>2000</v>
      </c>
      <c r="W6951" t="s">
        <v>33</v>
      </c>
      <c r="X6951" t="str">
        <f t="shared" si="217"/>
        <v>Delhi</v>
      </c>
    </row>
    <row r="6952" spans="1:24" x14ac:dyDescent="0.4">
      <c r="A6952">
        <v>106951</v>
      </c>
      <c r="B6952" s="5">
        <v>45676.540277777778</v>
      </c>
      <c r="C6952" s="3" t="str">
        <f>TEXT(Sales_Data[[#This Row],[OrderDate]],"mmmm")</f>
        <v>January</v>
      </c>
      <c r="D6952" s="3" t="str">
        <f t="shared" si="216"/>
        <v>2025</v>
      </c>
      <c r="E6952" t="s">
        <v>13</v>
      </c>
      <c r="F6952" t="s">
        <v>55</v>
      </c>
      <c r="G6952" t="s">
        <v>29</v>
      </c>
      <c r="H6952" t="s">
        <v>32</v>
      </c>
      <c r="I6952" t="s">
        <v>100</v>
      </c>
      <c r="J6952">
        <v>31</v>
      </c>
      <c r="K6952">
        <v>850</v>
      </c>
      <c r="L6952" s="7">
        <f>Sales_Data[[#This Row],[OrderQuantity]] *Sales_Data[[#This Row],[UnitPrice]]</f>
        <v>26350</v>
      </c>
      <c r="M6952" s="7">
        <f>Sales_Data[[#This Row],[UnitPrice]]-Sales_Data[[#This Row],[UnitCost]]</f>
        <v>300</v>
      </c>
      <c r="N6952" s="7">
        <f>Sales_Data[[#This Row],[Gross Revenue]]-Sales_Data[[#This Row],[Discount Amount ]]</f>
        <v>26050</v>
      </c>
      <c r="O6952" s="7">
        <f>Sales_Data[[#This Row],[OrderQuantity]] *Sales_Data[[#This Row],[UnitCost]]</f>
        <v>17050</v>
      </c>
      <c r="P6952" s="7">
        <f>Sales_Data[[#This Row],[ItemCost]] +Sales_Data[[#This Row],[ShippingCost]]</f>
        <v>18214.580000000002</v>
      </c>
      <c r="Q6952" s="7">
        <f>Sales_Data[[#This Row],[Gross Revenue]]-Sales_Data[[#This Row],[TotalFinancialCost]]</f>
        <v>8135.4199999999983</v>
      </c>
      <c r="R6952" s="7">
        <f>Sales_Data[[#This Row],[Actul Bill Amount]]-Sales_Data[[#This Row],[ShippingCost]]</f>
        <v>24885.42</v>
      </c>
      <c r="S6952">
        <v>1079</v>
      </c>
      <c r="T6952">
        <v>1164.58</v>
      </c>
      <c r="U6952" t="s">
        <v>56</v>
      </c>
      <c r="V6952">
        <v>550</v>
      </c>
      <c r="W6952" t="s">
        <v>33</v>
      </c>
      <c r="X6952" t="str">
        <f t="shared" si="217"/>
        <v>Delhi</v>
      </c>
    </row>
    <row r="6953" spans="1:24" x14ac:dyDescent="0.4">
      <c r="A6953">
        <v>106952</v>
      </c>
      <c r="B6953" s="5">
        <v>46003.354861111111</v>
      </c>
      <c r="C6953" s="3" t="str">
        <f>TEXT(Sales_Data[[#This Row],[OrderDate]],"mmmm")</f>
        <v>December</v>
      </c>
      <c r="D6953" s="3" t="str">
        <f t="shared" si="216"/>
        <v>2025</v>
      </c>
      <c r="E6953" t="s">
        <v>13</v>
      </c>
      <c r="F6953" t="s">
        <v>40</v>
      </c>
      <c r="G6953" t="s">
        <v>29</v>
      </c>
      <c r="H6953" t="s">
        <v>25</v>
      </c>
      <c r="I6953" t="s">
        <v>100</v>
      </c>
      <c r="J6953">
        <v>76</v>
      </c>
      <c r="K6953">
        <v>5500</v>
      </c>
      <c r="L6953" s="7">
        <f>Sales_Data[[#This Row],[OrderQuantity]] *Sales_Data[[#This Row],[UnitPrice]]</f>
        <v>418000</v>
      </c>
      <c r="M6953" s="7">
        <f>Sales_Data[[#This Row],[UnitPrice]]-Sales_Data[[#This Row],[UnitCost]]</f>
        <v>2000</v>
      </c>
      <c r="N6953" s="7">
        <f>Sales_Data[[#This Row],[Gross Revenue]]-Sales_Data[[#This Row],[Discount Amount ]]</f>
        <v>416000</v>
      </c>
      <c r="O6953" s="7">
        <f>Sales_Data[[#This Row],[OrderQuantity]] *Sales_Data[[#This Row],[UnitCost]]</f>
        <v>266000</v>
      </c>
      <c r="P6953" s="7">
        <f>Sales_Data[[#This Row],[ItemCost]] +Sales_Data[[#This Row],[ShippingCost]]</f>
        <v>266510.02</v>
      </c>
      <c r="Q6953" s="7">
        <f>Sales_Data[[#This Row],[Gross Revenue]]-Sales_Data[[#This Row],[TotalFinancialCost]]</f>
        <v>151489.97999999998</v>
      </c>
      <c r="R6953" s="7">
        <f>Sales_Data[[#This Row],[Actul Bill Amount]]-Sales_Data[[#This Row],[ShippingCost]]</f>
        <v>415489.98</v>
      </c>
      <c r="S6953">
        <v>628</v>
      </c>
      <c r="T6953">
        <v>510.02</v>
      </c>
      <c r="U6953" t="s">
        <v>41</v>
      </c>
      <c r="V6953">
        <v>3500</v>
      </c>
      <c r="W6953" t="s">
        <v>27</v>
      </c>
      <c r="X6953" t="str">
        <f t="shared" si="217"/>
        <v>Mumbai</v>
      </c>
    </row>
    <row r="6954" spans="1:24" x14ac:dyDescent="0.4">
      <c r="A6954">
        <v>106953</v>
      </c>
      <c r="B6954" s="5">
        <v>45683.648611111108</v>
      </c>
      <c r="C6954" s="3" t="str">
        <f>TEXT(Sales_Data[[#This Row],[OrderDate]],"mmmm")</f>
        <v>January</v>
      </c>
      <c r="D6954" s="3" t="str">
        <f t="shared" si="216"/>
        <v>2025</v>
      </c>
      <c r="E6954" t="s">
        <v>19</v>
      </c>
      <c r="F6954" t="s">
        <v>28</v>
      </c>
      <c r="G6954" t="s">
        <v>15</v>
      </c>
      <c r="H6954" t="s">
        <v>32</v>
      </c>
      <c r="I6954" t="s">
        <v>100</v>
      </c>
      <c r="J6954">
        <v>24</v>
      </c>
      <c r="K6954">
        <v>2500</v>
      </c>
      <c r="L6954" s="7">
        <f>Sales_Data[[#This Row],[OrderQuantity]] *Sales_Data[[#This Row],[UnitPrice]]</f>
        <v>60000</v>
      </c>
      <c r="M6954" s="7">
        <f>Sales_Data[[#This Row],[UnitPrice]]-Sales_Data[[#This Row],[UnitCost]]</f>
        <v>1000</v>
      </c>
      <c r="N6954" s="7">
        <f>Sales_Data[[#This Row],[Gross Revenue]]-Sales_Data[[#This Row],[Discount Amount ]]</f>
        <v>59000</v>
      </c>
      <c r="O6954" s="7">
        <f>Sales_Data[[#This Row],[OrderQuantity]] *Sales_Data[[#This Row],[UnitCost]]</f>
        <v>36000</v>
      </c>
      <c r="P6954" s="7">
        <f>Sales_Data[[#This Row],[ItemCost]] +Sales_Data[[#This Row],[ShippingCost]]</f>
        <v>36746.620000000003</v>
      </c>
      <c r="Q6954" s="7">
        <f>Sales_Data[[#This Row],[Gross Revenue]]-Sales_Data[[#This Row],[TotalFinancialCost]]</f>
        <v>23253.379999999997</v>
      </c>
      <c r="R6954" s="7">
        <f>Sales_Data[[#This Row],[Actul Bill Amount]]-Sales_Data[[#This Row],[ShippingCost]]</f>
        <v>58253.38</v>
      </c>
      <c r="S6954">
        <v>871</v>
      </c>
      <c r="T6954">
        <v>746.62</v>
      </c>
      <c r="U6954" t="s">
        <v>54</v>
      </c>
      <c r="V6954">
        <v>1500</v>
      </c>
      <c r="W6954" t="s">
        <v>33</v>
      </c>
      <c r="X6954" t="str">
        <f t="shared" si="217"/>
        <v>Delhi</v>
      </c>
    </row>
    <row r="6955" spans="1:24" x14ac:dyDescent="0.4">
      <c r="A6955">
        <v>106954</v>
      </c>
      <c r="B6955" s="5">
        <v>45874.665972222225</v>
      </c>
      <c r="C6955" s="3" t="str">
        <f>TEXT(Sales_Data[[#This Row],[OrderDate]],"mmmm")</f>
        <v>August</v>
      </c>
      <c r="D6955" s="3" t="str">
        <f t="shared" si="216"/>
        <v>2025</v>
      </c>
      <c r="E6955" t="s">
        <v>19</v>
      </c>
      <c r="F6955" t="s">
        <v>40</v>
      </c>
      <c r="G6955" t="s">
        <v>15</v>
      </c>
      <c r="H6955" t="s">
        <v>25</v>
      </c>
      <c r="I6955" t="s">
        <v>100</v>
      </c>
      <c r="J6955">
        <v>67</v>
      </c>
      <c r="K6955">
        <v>5500</v>
      </c>
      <c r="L6955" s="7">
        <f>Sales_Data[[#This Row],[OrderQuantity]] *Sales_Data[[#This Row],[UnitPrice]]</f>
        <v>368500</v>
      </c>
      <c r="M6955" s="7">
        <f>Sales_Data[[#This Row],[UnitPrice]]-Sales_Data[[#This Row],[UnitCost]]</f>
        <v>2000</v>
      </c>
      <c r="N6955" s="7">
        <f>Sales_Data[[#This Row],[Gross Revenue]]-Sales_Data[[#This Row],[Discount Amount ]]</f>
        <v>366500</v>
      </c>
      <c r="O6955" s="7">
        <f>Sales_Data[[#This Row],[OrderQuantity]] *Sales_Data[[#This Row],[UnitCost]]</f>
        <v>234500</v>
      </c>
      <c r="P6955" s="7">
        <f>Sales_Data[[#This Row],[ItemCost]] +Sales_Data[[#This Row],[ShippingCost]]</f>
        <v>234928.55</v>
      </c>
      <c r="Q6955" s="7">
        <f>Sales_Data[[#This Row],[Gross Revenue]]-Sales_Data[[#This Row],[TotalFinancialCost]]</f>
        <v>133571.45000000001</v>
      </c>
      <c r="R6955" s="7">
        <f>Sales_Data[[#This Row],[Actul Bill Amount]]-Sales_Data[[#This Row],[ShippingCost]]</f>
        <v>366071.45</v>
      </c>
      <c r="S6955">
        <v>880</v>
      </c>
      <c r="T6955">
        <v>428.55</v>
      </c>
      <c r="U6955" t="s">
        <v>41</v>
      </c>
      <c r="V6955">
        <v>3500</v>
      </c>
      <c r="W6955" t="s">
        <v>27</v>
      </c>
      <c r="X6955" t="str">
        <f t="shared" si="217"/>
        <v>Mumbai</v>
      </c>
    </row>
    <row r="6956" spans="1:24" x14ac:dyDescent="0.4">
      <c r="A6956">
        <v>106955</v>
      </c>
      <c r="B6956" s="5">
        <v>45811</v>
      </c>
      <c r="C6956" s="3" t="str">
        <f>TEXT(Sales_Data[[#This Row],[OrderDate]],"mmmm")</f>
        <v>June</v>
      </c>
      <c r="D6956" s="3" t="str">
        <f t="shared" si="216"/>
        <v>2025</v>
      </c>
      <c r="E6956" t="s">
        <v>42</v>
      </c>
      <c r="F6956" t="s">
        <v>28</v>
      </c>
      <c r="G6956" t="s">
        <v>15</v>
      </c>
      <c r="H6956" t="s">
        <v>25</v>
      </c>
      <c r="I6956" t="s">
        <v>100</v>
      </c>
      <c r="J6956">
        <v>10</v>
      </c>
      <c r="K6956">
        <v>450</v>
      </c>
      <c r="L6956" s="7">
        <f>Sales_Data[[#This Row],[OrderQuantity]] *Sales_Data[[#This Row],[UnitPrice]]</f>
        <v>4500</v>
      </c>
      <c r="M6956" s="7">
        <f>Sales_Data[[#This Row],[UnitPrice]]-Sales_Data[[#This Row],[UnitCost]]</f>
        <v>250</v>
      </c>
      <c r="N6956" s="7">
        <f>Sales_Data[[#This Row],[Gross Revenue]]-Sales_Data[[#This Row],[Discount Amount ]]</f>
        <v>4250</v>
      </c>
      <c r="O6956" s="7">
        <f>Sales_Data[[#This Row],[OrderQuantity]] *Sales_Data[[#This Row],[UnitCost]]</f>
        <v>2000</v>
      </c>
      <c r="P6956" s="7">
        <f>Sales_Data[[#This Row],[ItemCost]] +Sales_Data[[#This Row],[ShippingCost]]</f>
        <v>2673.49</v>
      </c>
      <c r="Q6956" s="7">
        <f>Sales_Data[[#This Row],[Gross Revenue]]-Sales_Data[[#This Row],[TotalFinancialCost]]</f>
        <v>1826.5100000000002</v>
      </c>
      <c r="R6956" s="7">
        <f>Sales_Data[[#This Row],[Actul Bill Amount]]-Sales_Data[[#This Row],[ShippingCost]]</f>
        <v>3576.51</v>
      </c>
      <c r="S6956">
        <v>1026</v>
      </c>
      <c r="T6956">
        <v>673.49</v>
      </c>
      <c r="U6956" t="s">
        <v>30</v>
      </c>
      <c r="V6956">
        <v>200</v>
      </c>
      <c r="W6956" t="s">
        <v>27</v>
      </c>
      <c r="X6956" t="str">
        <f t="shared" si="217"/>
        <v>Mumbai</v>
      </c>
    </row>
    <row r="6957" spans="1:24" x14ac:dyDescent="0.4">
      <c r="A6957">
        <v>106956</v>
      </c>
      <c r="B6957" s="5">
        <v>45811.762499999997</v>
      </c>
      <c r="C6957" s="3" t="str">
        <f>TEXT(Sales_Data[[#This Row],[OrderDate]],"mmmm")</f>
        <v>June</v>
      </c>
      <c r="D6957" s="3" t="str">
        <f t="shared" si="216"/>
        <v>2025</v>
      </c>
      <c r="E6957" t="s">
        <v>39</v>
      </c>
      <c r="F6957" t="s">
        <v>14</v>
      </c>
      <c r="G6957" t="s">
        <v>29</v>
      </c>
      <c r="H6957" t="s">
        <v>20</v>
      </c>
      <c r="I6957" t="s">
        <v>100</v>
      </c>
      <c r="J6957">
        <v>52</v>
      </c>
      <c r="K6957">
        <v>3200</v>
      </c>
      <c r="L6957" s="7">
        <f>Sales_Data[[#This Row],[OrderQuantity]] *Sales_Data[[#This Row],[UnitPrice]]</f>
        <v>166400</v>
      </c>
      <c r="M6957" s="7">
        <f>Sales_Data[[#This Row],[UnitPrice]]-Sales_Data[[#This Row],[UnitCost]]</f>
        <v>1200</v>
      </c>
      <c r="N6957" s="7">
        <f>Sales_Data[[#This Row],[Gross Revenue]]-Sales_Data[[#This Row],[Discount Amount ]]</f>
        <v>165200</v>
      </c>
      <c r="O6957" s="7">
        <f>Sales_Data[[#This Row],[OrderQuantity]] *Sales_Data[[#This Row],[UnitCost]]</f>
        <v>104000</v>
      </c>
      <c r="P6957" s="7">
        <f>Sales_Data[[#This Row],[ItemCost]] +Sales_Data[[#This Row],[ShippingCost]]</f>
        <v>104872.79</v>
      </c>
      <c r="Q6957" s="7">
        <f>Sales_Data[[#This Row],[Gross Revenue]]-Sales_Data[[#This Row],[TotalFinancialCost]]</f>
        <v>61527.210000000006</v>
      </c>
      <c r="R6957" s="7">
        <f>Sales_Data[[#This Row],[Actul Bill Amount]]-Sales_Data[[#This Row],[ShippingCost]]</f>
        <v>164327.21</v>
      </c>
      <c r="S6957">
        <v>895</v>
      </c>
      <c r="T6957">
        <v>872.79</v>
      </c>
      <c r="U6957" t="s">
        <v>17</v>
      </c>
      <c r="V6957">
        <v>2000</v>
      </c>
      <c r="W6957" t="s">
        <v>22</v>
      </c>
      <c r="X6957" t="str">
        <f t="shared" si="217"/>
        <v>Nagpur</v>
      </c>
    </row>
    <row r="6958" spans="1:24" x14ac:dyDescent="0.4">
      <c r="A6958">
        <v>106957</v>
      </c>
      <c r="B6958" s="5">
        <v>45831.931944444441</v>
      </c>
      <c r="C6958" s="3" t="str">
        <f>TEXT(Sales_Data[[#This Row],[OrderDate]],"mmmm")</f>
        <v>June</v>
      </c>
      <c r="D6958" s="3" t="str">
        <f t="shared" si="216"/>
        <v>2025</v>
      </c>
      <c r="E6958" t="s">
        <v>34</v>
      </c>
      <c r="F6958" t="s">
        <v>28</v>
      </c>
      <c r="G6958" t="s">
        <v>31</v>
      </c>
      <c r="H6958" t="s">
        <v>20</v>
      </c>
      <c r="I6958" t="s">
        <v>100</v>
      </c>
      <c r="J6958">
        <v>53</v>
      </c>
      <c r="K6958">
        <v>2500</v>
      </c>
      <c r="L6958" s="7">
        <f>Sales_Data[[#This Row],[OrderQuantity]] *Sales_Data[[#This Row],[UnitPrice]]</f>
        <v>132500</v>
      </c>
      <c r="M6958" s="7">
        <f>Sales_Data[[#This Row],[UnitPrice]]-Sales_Data[[#This Row],[UnitCost]]</f>
        <v>1000</v>
      </c>
      <c r="N6958" s="7">
        <f>Sales_Data[[#This Row],[Gross Revenue]]-Sales_Data[[#This Row],[Discount Amount ]]</f>
        <v>131500</v>
      </c>
      <c r="O6958" s="7">
        <f>Sales_Data[[#This Row],[OrderQuantity]] *Sales_Data[[#This Row],[UnitCost]]</f>
        <v>79500</v>
      </c>
      <c r="P6958" s="7">
        <f>Sales_Data[[#This Row],[ItemCost]] +Sales_Data[[#This Row],[ShippingCost]]</f>
        <v>80605</v>
      </c>
      <c r="Q6958" s="7">
        <f>Sales_Data[[#This Row],[Gross Revenue]]-Sales_Data[[#This Row],[TotalFinancialCost]]</f>
        <v>51895</v>
      </c>
      <c r="R6958" s="7">
        <f>Sales_Data[[#This Row],[Actul Bill Amount]]-Sales_Data[[#This Row],[ShippingCost]]</f>
        <v>130395</v>
      </c>
      <c r="S6958">
        <v>396</v>
      </c>
      <c r="T6958">
        <v>1105</v>
      </c>
      <c r="U6958" t="s">
        <v>54</v>
      </c>
      <c r="V6958">
        <v>1500</v>
      </c>
      <c r="W6958" t="s">
        <v>22</v>
      </c>
      <c r="X6958" t="str">
        <f t="shared" si="217"/>
        <v>Nagpur</v>
      </c>
    </row>
    <row r="6959" spans="1:24" x14ac:dyDescent="0.4">
      <c r="A6959">
        <v>106958</v>
      </c>
      <c r="B6959" s="5">
        <v>45749.760416666664</v>
      </c>
      <c r="C6959" s="3" t="str">
        <f>TEXT(Sales_Data[[#This Row],[OrderDate]],"mmmm")</f>
        <v>April</v>
      </c>
      <c r="D6959" s="3" t="str">
        <f t="shared" si="216"/>
        <v>2025</v>
      </c>
      <c r="E6959" t="s">
        <v>39</v>
      </c>
      <c r="F6959" t="s">
        <v>24</v>
      </c>
      <c r="G6959" t="s">
        <v>29</v>
      </c>
      <c r="H6959" t="s">
        <v>37</v>
      </c>
      <c r="I6959" t="s">
        <v>100</v>
      </c>
      <c r="J6959">
        <v>51</v>
      </c>
      <c r="K6959">
        <v>25000</v>
      </c>
      <c r="L6959" s="7">
        <f>Sales_Data[[#This Row],[OrderQuantity]] *Sales_Data[[#This Row],[UnitPrice]]</f>
        <v>1275000</v>
      </c>
      <c r="M6959" s="7">
        <f>Sales_Data[[#This Row],[UnitPrice]]-Sales_Data[[#This Row],[UnitCost]]</f>
        <v>7000</v>
      </c>
      <c r="N6959" s="7">
        <f>Sales_Data[[#This Row],[Gross Revenue]]-Sales_Data[[#This Row],[Discount Amount ]]</f>
        <v>1268000</v>
      </c>
      <c r="O6959" s="7">
        <f>Sales_Data[[#This Row],[OrderQuantity]] *Sales_Data[[#This Row],[UnitCost]]</f>
        <v>918000</v>
      </c>
      <c r="P6959" s="7">
        <f>Sales_Data[[#This Row],[ItemCost]] +Sales_Data[[#This Row],[ShippingCost]]</f>
        <v>918405.99</v>
      </c>
      <c r="Q6959" s="7">
        <f>Sales_Data[[#This Row],[Gross Revenue]]-Sales_Data[[#This Row],[TotalFinancialCost]]</f>
        <v>356594.01</v>
      </c>
      <c r="R6959" s="7">
        <f>Sales_Data[[#This Row],[Actul Bill Amount]]-Sales_Data[[#This Row],[ShippingCost]]</f>
        <v>1267594.01</v>
      </c>
      <c r="S6959">
        <v>1006</v>
      </c>
      <c r="T6959">
        <v>405.99</v>
      </c>
      <c r="U6959" t="s">
        <v>60</v>
      </c>
      <c r="V6959">
        <v>18000</v>
      </c>
      <c r="W6959" t="s">
        <v>38</v>
      </c>
      <c r="X6959" t="str">
        <f t="shared" si="217"/>
        <v>Kolkata</v>
      </c>
    </row>
    <row r="6960" spans="1:24" x14ac:dyDescent="0.4">
      <c r="A6960">
        <v>106959</v>
      </c>
      <c r="B6960" s="5">
        <v>45995.854861111111</v>
      </c>
      <c r="C6960" s="3" t="str">
        <f>TEXT(Sales_Data[[#This Row],[OrderDate]],"mmmm")</f>
        <v>December</v>
      </c>
      <c r="D6960" s="3" t="str">
        <f t="shared" si="216"/>
        <v>2025</v>
      </c>
      <c r="E6960" t="s">
        <v>42</v>
      </c>
      <c r="F6960" t="s">
        <v>35</v>
      </c>
      <c r="G6960" t="s">
        <v>15</v>
      </c>
      <c r="H6960" t="s">
        <v>25</v>
      </c>
      <c r="I6960" t="s">
        <v>100</v>
      </c>
      <c r="J6960">
        <v>74</v>
      </c>
      <c r="K6960">
        <v>12000</v>
      </c>
      <c r="L6960" s="7">
        <f>Sales_Data[[#This Row],[OrderQuantity]] *Sales_Data[[#This Row],[UnitPrice]]</f>
        <v>888000</v>
      </c>
      <c r="M6960" s="7">
        <f>Sales_Data[[#This Row],[UnitPrice]]-Sales_Data[[#This Row],[UnitCost]]</f>
        <v>4000</v>
      </c>
      <c r="N6960" s="7">
        <f>Sales_Data[[#This Row],[Gross Revenue]]-Sales_Data[[#This Row],[Discount Amount ]]</f>
        <v>884000</v>
      </c>
      <c r="O6960" s="7">
        <f>Sales_Data[[#This Row],[OrderQuantity]] *Sales_Data[[#This Row],[UnitCost]]</f>
        <v>592000</v>
      </c>
      <c r="P6960" s="7">
        <f>Sales_Data[[#This Row],[ItemCost]] +Sales_Data[[#This Row],[ShippingCost]]</f>
        <v>592959.38</v>
      </c>
      <c r="Q6960" s="7">
        <f>Sales_Data[[#This Row],[Gross Revenue]]-Sales_Data[[#This Row],[TotalFinancialCost]]</f>
        <v>295040.62</v>
      </c>
      <c r="R6960" s="7">
        <f>Sales_Data[[#This Row],[Actul Bill Amount]]-Sales_Data[[#This Row],[ShippingCost]]</f>
        <v>883040.62</v>
      </c>
      <c r="S6960">
        <v>523</v>
      </c>
      <c r="T6960">
        <v>959.38</v>
      </c>
      <c r="U6960" t="s">
        <v>36</v>
      </c>
      <c r="V6960">
        <v>8000</v>
      </c>
      <c r="W6960" t="s">
        <v>27</v>
      </c>
      <c r="X6960" t="str">
        <f t="shared" si="217"/>
        <v>Mumbai</v>
      </c>
    </row>
    <row r="6961" spans="1:24" x14ac:dyDescent="0.4">
      <c r="A6961">
        <v>106960</v>
      </c>
      <c r="B6961" s="5">
        <v>45838.148611111108</v>
      </c>
      <c r="C6961" s="3" t="str">
        <f>TEXT(Sales_Data[[#This Row],[OrderDate]],"mmmm")</f>
        <v>June</v>
      </c>
      <c r="D6961" s="3" t="str">
        <f t="shared" si="216"/>
        <v>2025</v>
      </c>
      <c r="E6961" t="s">
        <v>23</v>
      </c>
      <c r="F6961" t="s">
        <v>43</v>
      </c>
      <c r="G6961" t="s">
        <v>15</v>
      </c>
      <c r="H6961" t="s">
        <v>16</v>
      </c>
      <c r="I6961" t="s">
        <v>100</v>
      </c>
      <c r="J6961">
        <v>21</v>
      </c>
      <c r="K6961">
        <v>4500</v>
      </c>
      <c r="L6961" s="7">
        <f>Sales_Data[[#This Row],[OrderQuantity]] *Sales_Data[[#This Row],[UnitPrice]]</f>
        <v>94500</v>
      </c>
      <c r="M6961" s="7">
        <f>Sales_Data[[#This Row],[UnitPrice]]-Sales_Data[[#This Row],[UnitCost]]</f>
        <v>2000</v>
      </c>
      <c r="N6961" s="7">
        <f>Sales_Data[[#This Row],[Gross Revenue]]-Sales_Data[[#This Row],[Discount Amount ]]</f>
        <v>92500</v>
      </c>
      <c r="O6961" s="7">
        <f>Sales_Data[[#This Row],[OrderQuantity]] *Sales_Data[[#This Row],[UnitCost]]</f>
        <v>52500</v>
      </c>
      <c r="P6961" s="7">
        <f>Sales_Data[[#This Row],[ItemCost]] +Sales_Data[[#This Row],[ShippingCost]]</f>
        <v>53614.9</v>
      </c>
      <c r="Q6961" s="7">
        <f>Sales_Data[[#This Row],[Gross Revenue]]-Sales_Data[[#This Row],[TotalFinancialCost]]</f>
        <v>40885.1</v>
      </c>
      <c r="R6961" s="7">
        <f>Sales_Data[[#This Row],[Actul Bill Amount]]-Sales_Data[[#This Row],[ShippingCost]]</f>
        <v>91385.1</v>
      </c>
      <c r="S6961">
        <v>1051</v>
      </c>
      <c r="T6961">
        <v>1114.9000000000001</v>
      </c>
      <c r="U6961" t="s">
        <v>44</v>
      </c>
      <c r="V6961">
        <v>2500</v>
      </c>
      <c r="W6961" t="s">
        <v>18</v>
      </c>
      <c r="X6961" t="str">
        <f t="shared" si="217"/>
        <v>Bengaluru</v>
      </c>
    </row>
    <row r="6962" spans="1:24" x14ac:dyDescent="0.4">
      <c r="A6962">
        <v>106961</v>
      </c>
      <c r="B6962" s="5">
        <v>45788.207638888889</v>
      </c>
      <c r="C6962" s="3" t="str">
        <f>TEXT(Sales_Data[[#This Row],[OrderDate]],"mmmm")</f>
        <v>May</v>
      </c>
      <c r="D6962" s="3" t="str">
        <f t="shared" si="216"/>
        <v>2025</v>
      </c>
      <c r="E6962" t="s">
        <v>48</v>
      </c>
      <c r="F6962" t="s">
        <v>43</v>
      </c>
      <c r="G6962" t="s">
        <v>15</v>
      </c>
      <c r="H6962" t="s">
        <v>16</v>
      </c>
      <c r="I6962" t="s">
        <v>100</v>
      </c>
      <c r="J6962">
        <v>34</v>
      </c>
      <c r="K6962">
        <v>2800</v>
      </c>
      <c r="L6962" s="7">
        <f>Sales_Data[[#This Row],[OrderQuantity]] *Sales_Data[[#This Row],[UnitPrice]]</f>
        <v>95200</v>
      </c>
      <c r="M6962" s="7">
        <f>Sales_Data[[#This Row],[UnitPrice]]-Sales_Data[[#This Row],[UnitCost]]</f>
        <v>1300</v>
      </c>
      <c r="N6962" s="7">
        <f>Sales_Data[[#This Row],[Gross Revenue]]-Sales_Data[[#This Row],[Discount Amount ]]</f>
        <v>93900</v>
      </c>
      <c r="O6962" s="7">
        <f>Sales_Data[[#This Row],[OrderQuantity]] *Sales_Data[[#This Row],[UnitCost]]</f>
        <v>51000</v>
      </c>
      <c r="P6962" s="7">
        <f>Sales_Data[[#This Row],[ItemCost]] +Sales_Data[[#This Row],[ShippingCost]]</f>
        <v>51251.22</v>
      </c>
      <c r="Q6962" s="7">
        <f>Sales_Data[[#This Row],[Gross Revenue]]-Sales_Data[[#This Row],[TotalFinancialCost]]</f>
        <v>43948.78</v>
      </c>
      <c r="R6962" s="7">
        <f>Sales_Data[[#This Row],[Actul Bill Amount]]-Sales_Data[[#This Row],[ShippingCost]]</f>
        <v>93648.78</v>
      </c>
      <c r="S6962">
        <v>986</v>
      </c>
      <c r="T6962">
        <v>251.22</v>
      </c>
      <c r="U6962" t="s">
        <v>61</v>
      </c>
      <c r="V6962">
        <v>1500</v>
      </c>
      <c r="W6962" t="s">
        <v>18</v>
      </c>
      <c r="X6962" t="str">
        <f t="shared" si="217"/>
        <v>Bengaluru</v>
      </c>
    </row>
    <row r="6963" spans="1:24" x14ac:dyDescent="0.4">
      <c r="A6963">
        <v>106962</v>
      </c>
      <c r="B6963" s="5">
        <v>45955.111111111109</v>
      </c>
      <c r="C6963" s="3" t="str">
        <f>TEXT(Sales_Data[[#This Row],[OrderDate]],"mmmm")</f>
        <v>October</v>
      </c>
      <c r="D6963" s="3" t="str">
        <f t="shared" si="216"/>
        <v>2025</v>
      </c>
      <c r="E6963" t="s">
        <v>48</v>
      </c>
      <c r="F6963" t="s">
        <v>35</v>
      </c>
      <c r="G6963" t="s">
        <v>29</v>
      </c>
      <c r="H6963" t="s">
        <v>37</v>
      </c>
      <c r="I6963" t="s">
        <v>100</v>
      </c>
      <c r="J6963">
        <v>36</v>
      </c>
      <c r="K6963">
        <v>12000</v>
      </c>
      <c r="L6963" s="7">
        <f>Sales_Data[[#This Row],[OrderQuantity]] *Sales_Data[[#This Row],[UnitPrice]]</f>
        <v>432000</v>
      </c>
      <c r="M6963" s="7">
        <f>Sales_Data[[#This Row],[UnitPrice]]-Sales_Data[[#This Row],[UnitCost]]</f>
        <v>4000</v>
      </c>
      <c r="N6963" s="7">
        <f>Sales_Data[[#This Row],[Gross Revenue]]-Sales_Data[[#This Row],[Discount Amount ]]</f>
        <v>428000</v>
      </c>
      <c r="O6963" s="7">
        <f>Sales_Data[[#This Row],[OrderQuantity]] *Sales_Data[[#This Row],[UnitCost]]</f>
        <v>288000</v>
      </c>
      <c r="P6963" s="7">
        <f>Sales_Data[[#This Row],[ItemCost]] +Sales_Data[[#This Row],[ShippingCost]]</f>
        <v>288631.05</v>
      </c>
      <c r="Q6963" s="7">
        <f>Sales_Data[[#This Row],[Gross Revenue]]-Sales_Data[[#This Row],[TotalFinancialCost]]</f>
        <v>143368.95000000001</v>
      </c>
      <c r="R6963" s="7">
        <f>Sales_Data[[#This Row],[Actul Bill Amount]]-Sales_Data[[#This Row],[ShippingCost]]</f>
        <v>427368.95</v>
      </c>
      <c r="S6963">
        <v>1107</v>
      </c>
      <c r="T6963">
        <v>631.04999999999995</v>
      </c>
      <c r="U6963" t="s">
        <v>36</v>
      </c>
      <c r="V6963">
        <v>8000</v>
      </c>
      <c r="W6963" t="s">
        <v>38</v>
      </c>
      <c r="X6963" t="str">
        <f t="shared" si="217"/>
        <v>Kolkata</v>
      </c>
    </row>
    <row r="6964" spans="1:24" x14ac:dyDescent="0.4">
      <c r="A6964">
        <v>106963</v>
      </c>
      <c r="B6964" s="5">
        <v>45932.761805555558</v>
      </c>
      <c r="C6964" s="3" t="str">
        <f>TEXT(Sales_Data[[#This Row],[OrderDate]],"mmmm")</f>
        <v>October</v>
      </c>
      <c r="D6964" s="3" t="str">
        <f t="shared" si="216"/>
        <v>2025</v>
      </c>
      <c r="E6964" t="s">
        <v>48</v>
      </c>
      <c r="F6964" t="s">
        <v>35</v>
      </c>
      <c r="G6964" t="s">
        <v>31</v>
      </c>
      <c r="H6964" t="s">
        <v>32</v>
      </c>
      <c r="I6964" t="s">
        <v>100</v>
      </c>
      <c r="J6964">
        <v>67</v>
      </c>
      <c r="K6964">
        <v>12000</v>
      </c>
      <c r="L6964" s="7">
        <f>Sales_Data[[#This Row],[OrderQuantity]] *Sales_Data[[#This Row],[UnitPrice]]</f>
        <v>804000</v>
      </c>
      <c r="M6964" s="7">
        <f>Sales_Data[[#This Row],[UnitPrice]]-Sales_Data[[#This Row],[UnitCost]]</f>
        <v>4000</v>
      </c>
      <c r="N6964" s="7">
        <f>Sales_Data[[#This Row],[Gross Revenue]]-Sales_Data[[#This Row],[Discount Amount ]]</f>
        <v>800000</v>
      </c>
      <c r="O6964" s="7">
        <f>Sales_Data[[#This Row],[OrderQuantity]] *Sales_Data[[#This Row],[UnitCost]]</f>
        <v>536000</v>
      </c>
      <c r="P6964" s="7">
        <f>Sales_Data[[#This Row],[ItemCost]] +Sales_Data[[#This Row],[ShippingCost]]</f>
        <v>536455.24</v>
      </c>
      <c r="Q6964" s="7">
        <f>Sales_Data[[#This Row],[Gross Revenue]]-Sales_Data[[#This Row],[TotalFinancialCost]]</f>
        <v>267544.76</v>
      </c>
      <c r="R6964" s="7">
        <f>Sales_Data[[#This Row],[Actul Bill Amount]]-Sales_Data[[#This Row],[ShippingCost]]</f>
        <v>799544.76</v>
      </c>
      <c r="S6964">
        <v>991</v>
      </c>
      <c r="T6964">
        <v>455.24</v>
      </c>
      <c r="U6964" t="s">
        <v>36</v>
      </c>
      <c r="V6964">
        <v>8000</v>
      </c>
      <c r="W6964" t="s">
        <v>33</v>
      </c>
      <c r="X6964" t="str">
        <f t="shared" si="217"/>
        <v>Delhi</v>
      </c>
    </row>
    <row r="6965" spans="1:24" x14ac:dyDescent="0.4">
      <c r="A6965">
        <v>106964</v>
      </c>
      <c r="B6965" s="5">
        <v>45930.504861111112</v>
      </c>
      <c r="C6965" s="3" t="str">
        <f>TEXT(Sales_Data[[#This Row],[OrderDate]],"mmmm")</f>
        <v>September</v>
      </c>
      <c r="D6965" s="3" t="str">
        <f t="shared" si="216"/>
        <v>2025</v>
      </c>
      <c r="E6965" t="s">
        <v>39</v>
      </c>
      <c r="F6965" t="s">
        <v>43</v>
      </c>
      <c r="G6965" t="s">
        <v>29</v>
      </c>
      <c r="H6965" t="s">
        <v>20</v>
      </c>
      <c r="I6965" t="s">
        <v>100</v>
      </c>
      <c r="J6965">
        <v>73</v>
      </c>
      <c r="K6965">
        <v>2800</v>
      </c>
      <c r="L6965" s="7">
        <f>Sales_Data[[#This Row],[OrderQuantity]] *Sales_Data[[#This Row],[UnitPrice]]</f>
        <v>204400</v>
      </c>
      <c r="M6965" s="7">
        <f>Sales_Data[[#This Row],[UnitPrice]]-Sales_Data[[#This Row],[UnitCost]]</f>
        <v>1300</v>
      </c>
      <c r="N6965" s="7">
        <f>Sales_Data[[#This Row],[Gross Revenue]]-Sales_Data[[#This Row],[Discount Amount ]]</f>
        <v>203100</v>
      </c>
      <c r="O6965" s="7">
        <f>Sales_Data[[#This Row],[OrderQuantity]] *Sales_Data[[#This Row],[UnitCost]]</f>
        <v>109500</v>
      </c>
      <c r="P6965" s="7">
        <f>Sales_Data[[#This Row],[ItemCost]] +Sales_Data[[#This Row],[ShippingCost]]</f>
        <v>111948.83</v>
      </c>
      <c r="Q6965" s="7">
        <f>Sales_Data[[#This Row],[Gross Revenue]]-Sales_Data[[#This Row],[TotalFinancialCost]]</f>
        <v>92451.17</v>
      </c>
      <c r="R6965" s="7">
        <f>Sales_Data[[#This Row],[Actul Bill Amount]]-Sales_Data[[#This Row],[ShippingCost]]</f>
        <v>200651.17</v>
      </c>
      <c r="S6965">
        <v>625</v>
      </c>
      <c r="T6965">
        <v>2448.83</v>
      </c>
      <c r="U6965" t="s">
        <v>61</v>
      </c>
      <c r="V6965">
        <v>1500</v>
      </c>
      <c r="W6965" t="s">
        <v>22</v>
      </c>
      <c r="X6965" t="str">
        <f t="shared" si="217"/>
        <v>Nagpur</v>
      </c>
    </row>
    <row r="6966" spans="1:24" x14ac:dyDescent="0.4">
      <c r="A6966">
        <v>106965</v>
      </c>
      <c r="B6966" s="5">
        <v>45733.513888888891</v>
      </c>
      <c r="C6966" s="3" t="str">
        <f>TEXT(Sales_Data[[#This Row],[OrderDate]],"mmmm")</f>
        <v>March</v>
      </c>
      <c r="D6966" s="3" t="str">
        <f t="shared" si="216"/>
        <v>2025</v>
      </c>
      <c r="E6966" t="s">
        <v>50</v>
      </c>
      <c r="F6966" t="s">
        <v>28</v>
      </c>
      <c r="G6966" t="s">
        <v>31</v>
      </c>
      <c r="H6966" t="s">
        <v>20</v>
      </c>
      <c r="I6966" t="s">
        <v>100</v>
      </c>
      <c r="J6966">
        <v>1</v>
      </c>
      <c r="K6966">
        <v>450</v>
      </c>
      <c r="L6966" s="7">
        <f>Sales_Data[[#This Row],[OrderQuantity]] *Sales_Data[[#This Row],[UnitPrice]]</f>
        <v>450</v>
      </c>
      <c r="M6966" s="7">
        <f>Sales_Data[[#This Row],[UnitPrice]]-Sales_Data[[#This Row],[UnitCost]]</f>
        <v>250</v>
      </c>
      <c r="N6966" s="7">
        <f>Sales_Data[[#This Row],[Gross Revenue]]-Sales_Data[[#This Row],[Discount Amount ]]</f>
        <v>200</v>
      </c>
      <c r="O6966" s="7">
        <f>Sales_Data[[#This Row],[OrderQuantity]] *Sales_Data[[#This Row],[UnitCost]]</f>
        <v>200</v>
      </c>
      <c r="P6966" s="7">
        <f>Sales_Data[[#This Row],[ItemCost]] +Sales_Data[[#This Row],[ShippingCost]]</f>
        <v>953.75</v>
      </c>
      <c r="Q6966" s="7">
        <f>Sales_Data[[#This Row],[Gross Revenue]]-Sales_Data[[#This Row],[TotalFinancialCost]]</f>
        <v>-503.75</v>
      </c>
      <c r="R6966" s="7">
        <f>Sales_Data[[#This Row],[Actul Bill Amount]]-Sales_Data[[#This Row],[ShippingCost]]</f>
        <v>-553.75</v>
      </c>
      <c r="S6966">
        <v>615</v>
      </c>
      <c r="T6966">
        <v>753.75</v>
      </c>
      <c r="U6966" t="s">
        <v>30</v>
      </c>
      <c r="V6966">
        <v>200</v>
      </c>
      <c r="W6966" t="s">
        <v>22</v>
      </c>
      <c r="X6966" t="str">
        <f t="shared" si="217"/>
        <v>Nagpur</v>
      </c>
    </row>
    <row r="6967" spans="1:24" x14ac:dyDescent="0.4">
      <c r="A6967">
        <v>106966</v>
      </c>
      <c r="B6967" s="5">
        <v>45834.96597222222</v>
      </c>
      <c r="C6967" s="3" t="str">
        <f>TEXT(Sales_Data[[#This Row],[OrderDate]],"mmmm")</f>
        <v>June</v>
      </c>
      <c r="D6967" s="3" t="str">
        <f t="shared" si="216"/>
        <v>2025</v>
      </c>
      <c r="E6967" t="s">
        <v>45</v>
      </c>
      <c r="F6967" t="s">
        <v>35</v>
      </c>
      <c r="G6967" t="s">
        <v>31</v>
      </c>
      <c r="H6967" t="s">
        <v>20</v>
      </c>
      <c r="I6967" t="s">
        <v>100</v>
      </c>
      <c r="J6967">
        <v>53</v>
      </c>
      <c r="K6967">
        <v>12000</v>
      </c>
      <c r="L6967" s="7">
        <f>Sales_Data[[#This Row],[OrderQuantity]] *Sales_Data[[#This Row],[UnitPrice]]</f>
        <v>636000</v>
      </c>
      <c r="M6967" s="7">
        <f>Sales_Data[[#This Row],[UnitPrice]]-Sales_Data[[#This Row],[UnitCost]]</f>
        <v>4000</v>
      </c>
      <c r="N6967" s="7">
        <f>Sales_Data[[#This Row],[Gross Revenue]]-Sales_Data[[#This Row],[Discount Amount ]]</f>
        <v>632000</v>
      </c>
      <c r="O6967" s="7">
        <f>Sales_Data[[#This Row],[OrderQuantity]] *Sales_Data[[#This Row],[UnitCost]]</f>
        <v>424000</v>
      </c>
      <c r="P6967" s="7">
        <f>Sales_Data[[#This Row],[ItemCost]] +Sales_Data[[#This Row],[ShippingCost]]</f>
        <v>424568.08</v>
      </c>
      <c r="Q6967" s="7">
        <f>Sales_Data[[#This Row],[Gross Revenue]]-Sales_Data[[#This Row],[TotalFinancialCost]]</f>
        <v>211431.91999999998</v>
      </c>
      <c r="R6967" s="7">
        <f>Sales_Data[[#This Row],[Actul Bill Amount]]-Sales_Data[[#This Row],[ShippingCost]]</f>
        <v>631431.92000000004</v>
      </c>
      <c r="S6967">
        <v>908</v>
      </c>
      <c r="T6967">
        <v>568.08000000000004</v>
      </c>
      <c r="U6967" t="s">
        <v>36</v>
      </c>
      <c r="V6967">
        <v>8000</v>
      </c>
      <c r="W6967" t="s">
        <v>22</v>
      </c>
      <c r="X6967" t="str">
        <f t="shared" si="217"/>
        <v>Nagpur</v>
      </c>
    </row>
    <row r="6968" spans="1:24" x14ac:dyDescent="0.4">
      <c r="A6968">
        <v>106967</v>
      </c>
      <c r="B6968" s="5">
        <v>45841.774305555555</v>
      </c>
      <c r="C6968" s="3" t="str">
        <f>TEXT(Sales_Data[[#This Row],[OrderDate]],"mmmm")</f>
        <v>July</v>
      </c>
      <c r="D6968" s="3" t="str">
        <f t="shared" si="216"/>
        <v>2025</v>
      </c>
      <c r="E6968" t="s">
        <v>39</v>
      </c>
      <c r="F6968" t="s">
        <v>43</v>
      </c>
      <c r="G6968" t="s">
        <v>29</v>
      </c>
      <c r="H6968" t="s">
        <v>37</v>
      </c>
      <c r="I6968" t="s">
        <v>100</v>
      </c>
      <c r="J6968">
        <v>94</v>
      </c>
      <c r="K6968">
        <v>4500</v>
      </c>
      <c r="L6968" s="7">
        <f>Sales_Data[[#This Row],[OrderQuantity]] *Sales_Data[[#This Row],[UnitPrice]]</f>
        <v>423000</v>
      </c>
      <c r="M6968" s="7">
        <f>Sales_Data[[#This Row],[UnitPrice]]-Sales_Data[[#This Row],[UnitCost]]</f>
        <v>2000</v>
      </c>
      <c r="N6968" s="7">
        <f>Sales_Data[[#This Row],[Gross Revenue]]-Sales_Data[[#This Row],[Discount Amount ]]</f>
        <v>421000</v>
      </c>
      <c r="O6968" s="7">
        <f>Sales_Data[[#This Row],[OrderQuantity]] *Sales_Data[[#This Row],[UnitCost]]</f>
        <v>235000</v>
      </c>
      <c r="P6968" s="7">
        <f>Sales_Data[[#This Row],[ItemCost]] +Sales_Data[[#This Row],[ShippingCost]]</f>
        <v>235480.54</v>
      </c>
      <c r="Q6968" s="7">
        <f>Sales_Data[[#This Row],[Gross Revenue]]-Sales_Data[[#This Row],[TotalFinancialCost]]</f>
        <v>187519.46</v>
      </c>
      <c r="R6968" s="7">
        <f>Sales_Data[[#This Row],[Actul Bill Amount]]-Sales_Data[[#This Row],[ShippingCost]]</f>
        <v>420519.46</v>
      </c>
      <c r="S6968">
        <v>377</v>
      </c>
      <c r="T6968">
        <v>480.54</v>
      </c>
      <c r="U6968" t="s">
        <v>44</v>
      </c>
      <c r="V6968">
        <v>2500</v>
      </c>
      <c r="W6968" t="s">
        <v>38</v>
      </c>
      <c r="X6968" t="str">
        <f t="shared" si="217"/>
        <v>Kolkata</v>
      </c>
    </row>
    <row r="6969" spans="1:24" x14ac:dyDescent="0.4">
      <c r="A6969">
        <v>106968</v>
      </c>
      <c r="B6969" s="5">
        <v>45976.520138888889</v>
      </c>
      <c r="C6969" s="3" t="str">
        <f>TEXT(Sales_Data[[#This Row],[OrderDate]],"mmmm")</f>
        <v>November</v>
      </c>
      <c r="D6969" s="3" t="str">
        <f t="shared" si="216"/>
        <v>2025</v>
      </c>
      <c r="E6969" t="s">
        <v>48</v>
      </c>
      <c r="F6969" t="s">
        <v>24</v>
      </c>
      <c r="G6969" t="s">
        <v>31</v>
      </c>
      <c r="H6969" t="s">
        <v>20</v>
      </c>
      <c r="I6969" t="s">
        <v>100</v>
      </c>
      <c r="J6969">
        <v>53</v>
      </c>
      <c r="K6969">
        <v>25000</v>
      </c>
      <c r="L6969" s="7">
        <f>Sales_Data[[#This Row],[OrderQuantity]] *Sales_Data[[#This Row],[UnitPrice]]</f>
        <v>1325000</v>
      </c>
      <c r="M6969" s="7">
        <f>Sales_Data[[#This Row],[UnitPrice]]-Sales_Data[[#This Row],[UnitCost]]</f>
        <v>7000</v>
      </c>
      <c r="N6969" s="7">
        <f>Sales_Data[[#This Row],[Gross Revenue]]-Sales_Data[[#This Row],[Discount Amount ]]</f>
        <v>1318000</v>
      </c>
      <c r="O6969" s="7">
        <f>Sales_Data[[#This Row],[OrderQuantity]] *Sales_Data[[#This Row],[UnitCost]]</f>
        <v>954000</v>
      </c>
      <c r="P6969" s="7">
        <f>Sales_Data[[#This Row],[ItemCost]] +Sales_Data[[#This Row],[ShippingCost]]</f>
        <v>954250.73</v>
      </c>
      <c r="Q6969" s="7">
        <f>Sales_Data[[#This Row],[Gross Revenue]]-Sales_Data[[#This Row],[TotalFinancialCost]]</f>
        <v>370749.27</v>
      </c>
      <c r="R6969" s="7">
        <f>Sales_Data[[#This Row],[Actul Bill Amount]]-Sales_Data[[#This Row],[ShippingCost]]</f>
        <v>1317749.27</v>
      </c>
      <c r="S6969">
        <v>848</v>
      </c>
      <c r="T6969">
        <v>250.73</v>
      </c>
      <c r="U6969" t="s">
        <v>60</v>
      </c>
      <c r="V6969">
        <v>18000</v>
      </c>
      <c r="W6969" t="s">
        <v>22</v>
      </c>
      <c r="X6969" t="str">
        <f t="shared" si="217"/>
        <v>Nagpur</v>
      </c>
    </row>
    <row r="6970" spans="1:24" x14ac:dyDescent="0.4">
      <c r="A6970">
        <v>106969</v>
      </c>
      <c r="B6970" s="5">
        <v>45788.982638888891</v>
      </c>
      <c r="C6970" s="3" t="str">
        <f>TEXT(Sales_Data[[#This Row],[OrderDate]],"mmmm")</f>
        <v>May</v>
      </c>
      <c r="D6970" s="3" t="str">
        <f t="shared" si="216"/>
        <v>2025</v>
      </c>
      <c r="E6970" t="s">
        <v>34</v>
      </c>
      <c r="F6970" t="s">
        <v>14</v>
      </c>
      <c r="G6970" t="s">
        <v>15</v>
      </c>
      <c r="H6970" t="s">
        <v>25</v>
      </c>
      <c r="I6970" t="s">
        <v>100</v>
      </c>
      <c r="J6970">
        <v>70</v>
      </c>
      <c r="K6970">
        <v>3200</v>
      </c>
      <c r="L6970" s="7">
        <f>Sales_Data[[#This Row],[OrderQuantity]] *Sales_Data[[#This Row],[UnitPrice]]</f>
        <v>224000</v>
      </c>
      <c r="M6970" s="7">
        <f>Sales_Data[[#This Row],[UnitPrice]]-Sales_Data[[#This Row],[UnitCost]]</f>
        <v>1200</v>
      </c>
      <c r="N6970" s="7">
        <f>Sales_Data[[#This Row],[Gross Revenue]]-Sales_Data[[#This Row],[Discount Amount ]]</f>
        <v>222800</v>
      </c>
      <c r="O6970" s="7">
        <f>Sales_Data[[#This Row],[OrderQuantity]] *Sales_Data[[#This Row],[UnitCost]]</f>
        <v>140000</v>
      </c>
      <c r="P6970" s="7">
        <f>Sales_Data[[#This Row],[ItemCost]] +Sales_Data[[#This Row],[ShippingCost]]</f>
        <v>140635.21</v>
      </c>
      <c r="Q6970" s="7">
        <f>Sales_Data[[#This Row],[Gross Revenue]]-Sales_Data[[#This Row],[TotalFinancialCost]]</f>
        <v>83364.790000000008</v>
      </c>
      <c r="R6970" s="7">
        <f>Sales_Data[[#This Row],[Actul Bill Amount]]-Sales_Data[[#This Row],[ShippingCost]]</f>
        <v>222164.79</v>
      </c>
      <c r="S6970">
        <v>633</v>
      </c>
      <c r="T6970">
        <v>635.21</v>
      </c>
      <c r="U6970" t="s">
        <v>17</v>
      </c>
      <c r="V6970">
        <v>2000</v>
      </c>
      <c r="W6970" t="s">
        <v>27</v>
      </c>
      <c r="X6970" t="str">
        <f t="shared" si="217"/>
        <v>Mumbai</v>
      </c>
    </row>
    <row r="6971" spans="1:24" x14ac:dyDescent="0.4">
      <c r="A6971">
        <v>106970</v>
      </c>
      <c r="B6971" s="5">
        <v>46020.2</v>
      </c>
      <c r="C6971" s="3" t="str">
        <f>TEXT(Sales_Data[[#This Row],[OrderDate]],"mmmm")</f>
        <v>December</v>
      </c>
      <c r="D6971" s="3" t="str">
        <f t="shared" si="216"/>
        <v>2025</v>
      </c>
      <c r="E6971" t="s">
        <v>48</v>
      </c>
      <c r="F6971" t="s">
        <v>43</v>
      </c>
      <c r="G6971" t="s">
        <v>31</v>
      </c>
      <c r="H6971" t="s">
        <v>37</v>
      </c>
      <c r="I6971" t="s">
        <v>100</v>
      </c>
      <c r="J6971">
        <v>3</v>
      </c>
      <c r="K6971">
        <v>4500</v>
      </c>
      <c r="L6971" s="7">
        <f>Sales_Data[[#This Row],[OrderQuantity]] *Sales_Data[[#This Row],[UnitPrice]]</f>
        <v>13500</v>
      </c>
      <c r="M6971" s="7">
        <f>Sales_Data[[#This Row],[UnitPrice]]-Sales_Data[[#This Row],[UnitCost]]</f>
        <v>2000</v>
      </c>
      <c r="N6971" s="7">
        <f>Sales_Data[[#This Row],[Gross Revenue]]-Sales_Data[[#This Row],[Discount Amount ]]</f>
        <v>11500</v>
      </c>
      <c r="O6971" s="7">
        <f>Sales_Data[[#This Row],[OrderQuantity]] *Sales_Data[[#This Row],[UnitCost]]</f>
        <v>7500</v>
      </c>
      <c r="P6971" s="7">
        <f>Sales_Data[[#This Row],[ItemCost]] +Sales_Data[[#This Row],[ShippingCost]]</f>
        <v>9873.49</v>
      </c>
      <c r="Q6971" s="7">
        <f>Sales_Data[[#This Row],[Gross Revenue]]-Sales_Data[[#This Row],[TotalFinancialCost]]</f>
        <v>3626.51</v>
      </c>
      <c r="R6971" s="7">
        <f>Sales_Data[[#This Row],[Actul Bill Amount]]-Sales_Data[[#This Row],[ShippingCost]]</f>
        <v>9126.51</v>
      </c>
      <c r="S6971">
        <v>451</v>
      </c>
      <c r="T6971">
        <v>2373.4899999999998</v>
      </c>
      <c r="U6971" t="s">
        <v>44</v>
      </c>
      <c r="V6971">
        <v>2500</v>
      </c>
      <c r="W6971" t="s">
        <v>38</v>
      </c>
      <c r="X6971" t="str">
        <f t="shared" si="217"/>
        <v>Kolkata</v>
      </c>
    </row>
    <row r="6972" spans="1:24" x14ac:dyDescent="0.4">
      <c r="A6972">
        <v>106971</v>
      </c>
      <c r="B6972" s="5">
        <v>45706.690972222219</v>
      </c>
      <c r="C6972" s="3" t="str">
        <f>TEXT(Sales_Data[[#This Row],[OrderDate]],"mmmm")</f>
        <v>February</v>
      </c>
      <c r="D6972" s="3" t="str">
        <f t="shared" si="216"/>
        <v>2025</v>
      </c>
      <c r="E6972" t="s">
        <v>19</v>
      </c>
      <c r="F6972" t="s">
        <v>35</v>
      </c>
      <c r="G6972" t="s">
        <v>29</v>
      </c>
      <c r="H6972" t="s">
        <v>16</v>
      </c>
      <c r="I6972" t="s">
        <v>100</v>
      </c>
      <c r="J6972">
        <v>43</v>
      </c>
      <c r="K6972">
        <v>12000</v>
      </c>
      <c r="L6972" s="7">
        <f>Sales_Data[[#This Row],[OrderQuantity]] *Sales_Data[[#This Row],[UnitPrice]]</f>
        <v>516000</v>
      </c>
      <c r="M6972" s="7">
        <f>Sales_Data[[#This Row],[UnitPrice]]-Sales_Data[[#This Row],[UnitCost]]</f>
        <v>4000</v>
      </c>
      <c r="N6972" s="7">
        <f>Sales_Data[[#This Row],[Gross Revenue]]-Sales_Data[[#This Row],[Discount Amount ]]</f>
        <v>512000</v>
      </c>
      <c r="O6972" s="7">
        <f>Sales_Data[[#This Row],[OrderQuantity]] *Sales_Data[[#This Row],[UnitCost]]</f>
        <v>344000</v>
      </c>
      <c r="P6972" s="7">
        <f>Sales_Data[[#This Row],[ItemCost]] +Sales_Data[[#This Row],[ShippingCost]]</f>
        <v>344940.59</v>
      </c>
      <c r="Q6972" s="7">
        <f>Sales_Data[[#This Row],[Gross Revenue]]-Sales_Data[[#This Row],[TotalFinancialCost]]</f>
        <v>171059.40999999997</v>
      </c>
      <c r="R6972" s="7">
        <f>Sales_Data[[#This Row],[Actul Bill Amount]]-Sales_Data[[#This Row],[ShippingCost]]</f>
        <v>511059.41</v>
      </c>
      <c r="S6972">
        <v>1176</v>
      </c>
      <c r="T6972">
        <v>940.59</v>
      </c>
      <c r="U6972" t="s">
        <v>36</v>
      </c>
      <c r="V6972">
        <v>8000</v>
      </c>
      <c r="W6972" t="s">
        <v>18</v>
      </c>
      <c r="X6972" t="str">
        <f t="shared" si="217"/>
        <v>Bengaluru</v>
      </c>
    </row>
    <row r="6973" spans="1:24" x14ac:dyDescent="0.4">
      <c r="A6973">
        <v>106972</v>
      </c>
      <c r="B6973" s="5">
        <v>45712.747916666667</v>
      </c>
      <c r="C6973" s="3" t="str">
        <f>TEXT(Sales_Data[[#This Row],[OrderDate]],"mmmm")</f>
        <v>February</v>
      </c>
      <c r="D6973" s="3" t="str">
        <f t="shared" si="216"/>
        <v>2025</v>
      </c>
      <c r="E6973" t="s">
        <v>50</v>
      </c>
      <c r="F6973" t="s">
        <v>35</v>
      </c>
      <c r="G6973" t="s">
        <v>29</v>
      </c>
      <c r="H6973" t="s">
        <v>25</v>
      </c>
      <c r="I6973" t="s">
        <v>100</v>
      </c>
      <c r="J6973">
        <v>30</v>
      </c>
      <c r="K6973">
        <v>8500</v>
      </c>
      <c r="L6973" s="7">
        <f>Sales_Data[[#This Row],[OrderQuantity]] *Sales_Data[[#This Row],[UnitPrice]]</f>
        <v>255000</v>
      </c>
      <c r="M6973" s="7">
        <f>Sales_Data[[#This Row],[UnitPrice]]-Sales_Data[[#This Row],[UnitCost]]</f>
        <v>3000</v>
      </c>
      <c r="N6973" s="7">
        <f>Sales_Data[[#This Row],[Gross Revenue]]-Sales_Data[[#This Row],[Discount Amount ]]</f>
        <v>252000</v>
      </c>
      <c r="O6973" s="7">
        <f>Sales_Data[[#This Row],[OrderQuantity]] *Sales_Data[[#This Row],[UnitCost]]</f>
        <v>165000</v>
      </c>
      <c r="P6973" s="7">
        <f>Sales_Data[[#This Row],[ItemCost]] +Sales_Data[[#This Row],[ShippingCost]]</f>
        <v>165459.1</v>
      </c>
      <c r="Q6973" s="7">
        <f>Sales_Data[[#This Row],[Gross Revenue]]-Sales_Data[[#This Row],[TotalFinancialCost]]</f>
        <v>89540.9</v>
      </c>
      <c r="R6973" s="7">
        <f>Sales_Data[[#This Row],[Actul Bill Amount]]-Sales_Data[[#This Row],[ShippingCost]]</f>
        <v>251540.9</v>
      </c>
      <c r="S6973">
        <v>1023</v>
      </c>
      <c r="T6973">
        <v>459.1</v>
      </c>
      <c r="U6973" t="s">
        <v>49</v>
      </c>
      <c r="V6973">
        <v>5500</v>
      </c>
      <c r="W6973" t="s">
        <v>27</v>
      </c>
      <c r="X6973" t="str">
        <f t="shared" si="217"/>
        <v>Mumbai</v>
      </c>
    </row>
    <row r="6974" spans="1:24" x14ac:dyDescent="0.4">
      <c r="A6974">
        <v>106973</v>
      </c>
      <c r="B6974" s="5">
        <v>45811.490972222222</v>
      </c>
      <c r="C6974" s="3" t="str">
        <f>TEXT(Sales_Data[[#This Row],[OrderDate]],"mmmm")</f>
        <v>June</v>
      </c>
      <c r="D6974" s="3" t="str">
        <f t="shared" si="216"/>
        <v>2025</v>
      </c>
      <c r="E6974" t="s">
        <v>45</v>
      </c>
      <c r="F6974" t="s">
        <v>14</v>
      </c>
      <c r="G6974" t="s">
        <v>31</v>
      </c>
      <c r="H6974" t="s">
        <v>37</v>
      </c>
      <c r="I6974" t="s">
        <v>100</v>
      </c>
      <c r="J6974">
        <v>82</v>
      </c>
      <c r="K6974">
        <v>3200</v>
      </c>
      <c r="L6974" s="7">
        <f>Sales_Data[[#This Row],[OrderQuantity]] *Sales_Data[[#This Row],[UnitPrice]]</f>
        <v>262400</v>
      </c>
      <c r="M6974" s="7">
        <f>Sales_Data[[#This Row],[UnitPrice]]-Sales_Data[[#This Row],[UnitCost]]</f>
        <v>1200</v>
      </c>
      <c r="N6974" s="7">
        <f>Sales_Data[[#This Row],[Gross Revenue]]-Sales_Data[[#This Row],[Discount Amount ]]</f>
        <v>261200</v>
      </c>
      <c r="O6974" s="7">
        <f>Sales_Data[[#This Row],[OrderQuantity]] *Sales_Data[[#This Row],[UnitCost]]</f>
        <v>164000</v>
      </c>
      <c r="P6974" s="7">
        <f>Sales_Data[[#This Row],[ItemCost]] +Sales_Data[[#This Row],[ShippingCost]]</f>
        <v>164649.22</v>
      </c>
      <c r="Q6974" s="7">
        <f>Sales_Data[[#This Row],[Gross Revenue]]-Sales_Data[[#This Row],[TotalFinancialCost]]</f>
        <v>97750.78</v>
      </c>
      <c r="R6974" s="7">
        <f>Sales_Data[[#This Row],[Actul Bill Amount]]-Sales_Data[[#This Row],[ShippingCost]]</f>
        <v>260550.78</v>
      </c>
      <c r="S6974">
        <v>1167</v>
      </c>
      <c r="T6974">
        <v>649.22</v>
      </c>
      <c r="U6974" t="s">
        <v>17</v>
      </c>
      <c r="V6974">
        <v>2000</v>
      </c>
      <c r="W6974" t="s">
        <v>38</v>
      </c>
      <c r="X6974" t="str">
        <f t="shared" si="217"/>
        <v>Kolkata</v>
      </c>
    </row>
    <row r="6975" spans="1:24" x14ac:dyDescent="0.4">
      <c r="A6975">
        <v>106974</v>
      </c>
      <c r="B6975" s="5">
        <v>46012.951388888891</v>
      </c>
      <c r="C6975" s="3" t="str">
        <f>TEXT(Sales_Data[[#This Row],[OrderDate]],"mmmm")</f>
        <v>December</v>
      </c>
      <c r="D6975" s="3" t="str">
        <f t="shared" si="216"/>
        <v>2025</v>
      </c>
      <c r="E6975" t="s">
        <v>34</v>
      </c>
      <c r="F6975" t="s">
        <v>24</v>
      </c>
      <c r="G6975" t="s">
        <v>29</v>
      </c>
      <c r="H6975" t="s">
        <v>16</v>
      </c>
      <c r="I6975" t="s">
        <v>100</v>
      </c>
      <c r="J6975">
        <v>26</v>
      </c>
      <c r="K6975">
        <v>25000</v>
      </c>
      <c r="L6975" s="7">
        <f>Sales_Data[[#This Row],[OrderQuantity]] *Sales_Data[[#This Row],[UnitPrice]]</f>
        <v>650000</v>
      </c>
      <c r="M6975" s="7">
        <f>Sales_Data[[#This Row],[UnitPrice]]-Sales_Data[[#This Row],[UnitCost]]</f>
        <v>7000</v>
      </c>
      <c r="N6975" s="7">
        <f>Sales_Data[[#This Row],[Gross Revenue]]-Sales_Data[[#This Row],[Discount Amount ]]</f>
        <v>643000</v>
      </c>
      <c r="O6975" s="7">
        <f>Sales_Data[[#This Row],[OrderQuantity]] *Sales_Data[[#This Row],[UnitCost]]</f>
        <v>468000</v>
      </c>
      <c r="P6975" s="7">
        <f>Sales_Data[[#This Row],[ItemCost]] +Sales_Data[[#This Row],[ShippingCost]]</f>
        <v>468646.32</v>
      </c>
      <c r="Q6975" s="7">
        <f>Sales_Data[[#This Row],[Gross Revenue]]-Sales_Data[[#This Row],[TotalFinancialCost]]</f>
        <v>181353.68</v>
      </c>
      <c r="R6975" s="7">
        <f>Sales_Data[[#This Row],[Actul Bill Amount]]-Sales_Data[[#This Row],[ShippingCost]]</f>
        <v>642353.68000000005</v>
      </c>
      <c r="S6975">
        <v>1038</v>
      </c>
      <c r="T6975">
        <v>646.32000000000005</v>
      </c>
      <c r="U6975" t="s">
        <v>60</v>
      </c>
      <c r="V6975">
        <v>18000</v>
      </c>
      <c r="W6975" t="s">
        <v>18</v>
      </c>
      <c r="X6975" t="str">
        <f t="shared" si="217"/>
        <v>Bengaluru</v>
      </c>
    </row>
    <row r="6976" spans="1:24" x14ac:dyDescent="0.4">
      <c r="A6976">
        <v>106975</v>
      </c>
      <c r="B6976" s="5">
        <v>45857.700694444444</v>
      </c>
      <c r="C6976" s="3" t="str">
        <f>TEXT(Sales_Data[[#This Row],[OrderDate]],"mmmm")</f>
        <v>July</v>
      </c>
      <c r="D6976" s="3" t="str">
        <f t="shared" si="216"/>
        <v>2025</v>
      </c>
      <c r="E6976" t="s">
        <v>19</v>
      </c>
      <c r="F6976" t="s">
        <v>46</v>
      </c>
      <c r="G6976" t="s">
        <v>31</v>
      </c>
      <c r="H6976" t="s">
        <v>25</v>
      </c>
      <c r="I6976" t="s">
        <v>100</v>
      </c>
      <c r="J6976">
        <v>51</v>
      </c>
      <c r="K6976">
        <v>15000</v>
      </c>
      <c r="L6976" s="7">
        <f>Sales_Data[[#This Row],[OrderQuantity]] *Sales_Data[[#This Row],[UnitPrice]]</f>
        <v>765000</v>
      </c>
      <c r="M6976" s="7">
        <f>Sales_Data[[#This Row],[UnitPrice]]-Sales_Data[[#This Row],[UnitCost]]</f>
        <v>5500</v>
      </c>
      <c r="N6976" s="7">
        <f>Sales_Data[[#This Row],[Gross Revenue]]-Sales_Data[[#This Row],[Discount Amount ]]</f>
        <v>759500</v>
      </c>
      <c r="O6976" s="7">
        <f>Sales_Data[[#This Row],[OrderQuantity]] *Sales_Data[[#This Row],[UnitCost]]</f>
        <v>484500</v>
      </c>
      <c r="P6976" s="7">
        <f>Sales_Data[[#This Row],[ItemCost]] +Sales_Data[[#This Row],[ShippingCost]]</f>
        <v>484829.18</v>
      </c>
      <c r="Q6976" s="7">
        <f>Sales_Data[[#This Row],[Gross Revenue]]-Sales_Data[[#This Row],[TotalFinancialCost]]</f>
        <v>280170.82</v>
      </c>
      <c r="R6976" s="7">
        <f>Sales_Data[[#This Row],[Actul Bill Amount]]-Sales_Data[[#This Row],[ShippingCost]]</f>
        <v>759170.82</v>
      </c>
      <c r="S6976">
        <v>949</v>
      </c>
      <c r="T6976">
        <v>329.18</v>
      </c>
      <c r="U6976" t="s">
        <v>53</v>
      </c>
      <c r="V6976">
        <v>9500</v>
      </c>
      <c r="W6976" t="s">
        <v>27</v>
      </c>
      <c r="X6976" t="str">
        <f t="shared" si="217"/>
        <v>Mumbai</v>
      </c>
    </row>
    <row r="6977" spans="1:24" x14ac:dyDescent="0.4">
      <c r="A6977">
        <v>106976</v>
      </c>
      <c r="B6977" s="5">
        <v>45965.711805555555</v>
      </c>
      <c r="C6977" s="3" t="str">
        <f>TEXT(Sales_Data[[#This Row],[OrderDate]],"mmmm")</f>
        <v>November</v>
      </c>
      <c r="D6977" s="3" t="str">
        <f t="shared" si="216"/>
        <v>2025</v>
      </c>
      <c r="E6977" t="s">
        <v>13</v>
      </c>
      <c r="F6977" t="s">
        <v>40</v>
      </c>
      <c r="G6977" t="s">
        <v>15</v>
      </c>
      <c r="H6977" t="s">
        <v>16</v>
      </c>
      <c r="I6977" t="s">
        <v>100</v>
      </c>
      <c r="J6977">
        <v>75</v>
      </c>
      <c r="K6977">
        <v>1500</v>
      </c>
      <c r="L6977" s="7">
        <f>Sales_Data[[#This Row],[OrderQuantity]] *Sales_Data[[#This Row],[UnitPrice]]</f>
        <v>112500</v>
      </c>
      <c r="M6977" s="7">
        <f>Sales_Data[[#This Row],[UnitPrice]]-Sales_Data[[#This Row],[UnitCost]]</f>
        <v>700</v>
      </c>
      <c r="N6977" s="7">
        <f>Sales_Data[[#This Row],[Gross Revenue]]-Sales_Data[[#This Row],[Discount Amount ]]</f>
        <v>111800</v>
      </c>
      <c r="O6977" s="7">
        <f>Sales_Data[[#This Row],[OrderQuantity]] *Sales_Data[[#This Row],[UnitCost]]</f>
        <v>60000</v>
      </c>
      <c r="P6977" s="7">
        <f>Sales_Data[[#This Row],[ItemCost]] +Sales_Data[[#This Row],[ShippingCost]]</f>
        <v>60304.36</v>
      </c>
      <c r="Q6977" s="7">
        <f>Sales_Data[[#This Row],[Gross Revenue]]-Sales_Data[[#This Row],[TotalFinancialCost]]</f>
        <v>52195.64</v>
      </c>
      <c r="R6977" s="7">
        <f>Sales_Data[[#This Row],[Actul Bill Amount]]-Sales_Data[[#This Row],[ShippingCost]]</f>
        <v>111495.64</v>
      </c>
      <c r="S6977">
        <v>749</v>
      </c>
      <c r="T6977">
        <v>304.36</v>
      </c>
      <c r="U6977" t="s">
        <v>52</v>
      </c>
      <c r="V6977">
        <v>800</v>
      </c>
      <c r="W6977" t="s">
        <v>18</v>
      </c>
      <c r="X6977" t="str">
        <f t="shared" si="217"/>
        <v>Bengaluru</v>
      </c>
    </row>
    <row r="6978" spans="1:24" x14ac:dyDescent="0.4">
      <c r="A6978">
        <v>106977</v>
      </c>
      <c r="B6978" s="5">
        <v>46013.013888888891</v>
      </c>
      <c r="C6978" s="3" t="str">
        <f>TEXT(Sales_Data[[#This Row],[OrderDate]],"mmmm")</f>
        <v>December</v>
      </c>
      <c r="D6978" s="3" t="str">
        <f t="shared" ref="D6978:D7000" si="218">TEXT(B6978, "yyyy")</f>
        <v>2025</v>
      </c>
      <c r="E6978" t="s">
        <v>48</v>
      </c>
      <c r="F6978" t="s">
        <v>14</v>
      </c>
      <c r="G6978" t="s">
        <v>31</v>
      </c>
      <c r="H6978" t="s">
        <v>37</v>
      </c>
      <c r="I6978" t="s">
        <v>100</v>
      </c>
      <c r="J6978">
        <v>44</v>
      </c>
      <c r="K6978">
        <v>6500</v>
      </c>
      <c r="L6978" s="7">
        <f>Sales_Data[[#This Row],[OrderQuantity]] *Sales_Data[[#This Row],[UnitPrice]]</f>
        <v>286000</v>
      </c>
      <c r="M6978" s="7">
        <f>Sales_Data[[#This Row],[UnitPrice]]-Sales_Data[[#This Row],[UnitCost]]</f>
        <v>2300</v>
      </c>
      <c r="N6978" s="7">
        <f>Sales_Data[[#This Row],[Gross Revenue]]-Sales_Data[[#This Row],[Discount Amount ]]</f>
        <v>283700</v>
      </c>
      <c r="O6978" s="7">
        <f>Sales_Data[[#This Row],[OrderQuantity]] *Sales_Data[[#This Row],[UnitCost]]</f>
        <v>184800</v>
      </c>
      <c r="P6978" s="7">
        <f>Sales_Data[[#This Row],[ItemCost]] +Sales_Data[[#This Row],[ShippingCost]]</f>
        <v>185719.12</v>
      </c>
      <c r="Q6978" s="7">
        <f>Sales_Data[[#This Row],[Gross Revenue]]-Sales_Data[[#This Row],[TotalFinancialCost]]</f>
        <v>100280.88</v>
      </c>
      <c r="R6978" s="7">
        <f>Sales_Data[[#This Row],[Actul Bill Amount]]-Sales_Data[[#This Row],[ShippingCost]]</f>
        <v>282780.88</v>
      </c>
      <c r="S6978">
        <v>562</v>
      </c>
      <c r="T6978">
        <v>919.12</v>
      </c>
      <c r="U6978" t="s">
        <v>21</v>
      </c>
      <c r="V6978">
        <v>4200</v>
      </c>
      <c r="W6978" t="s">
        <v>38</v>
      </c>
      <c r="X6978" t="str">
        <f t="shared" ref="X6978:X7000" si="219">_xlfn.TEXTBEFORE(W6978, " ")</f>
        <v>Kolkata</v>
      </c>
    </row>
    <row r="6979" spans="1:24" x14ac:dyDescent="0.4">
      <c r="A6979">
        <v>106978</v>
      </c>
      <c r="B6979" s="5">
        <v>45775.95416666667</v>
      </c>
      <c r="C6979" s="3" t="str">
        <f>TEXT(Sales_Data[[#This Row],[OrderDate]],"mmmm")</f>
        <v>April</v>
      </c>
      <c r="D6979" s="3" t="str">
        <f t="shared" si="218"/>
        <v>2025</v>
      </c>
      <c r="E6979" t="s">
        <v>19</v>
      </c>
      <c r="F6979" t="s">
        <v>35</v>
      </c>
      <c r="G6979" t="s">
        <v>15</v>
      </c>
      <c r="H6979" t="s">
        <v>32</v>
      </c>
      <c r="I6979" t="s">
        <v>100</v>
      </c>
      <c r="J6979">
        <v>39</v>
      </c>
      <c r="K6979">
        <v>12000</v>
      </c>
      <c r="L6979" s="7">
        <f>Sales_Data[[#This Row],[OrderQuantity]] *Sales_Data[[#This Row],[UnitPrice]]</f>
        <v>468000</v>
      </c>
      <c r="M6979" s="7">
        <f>Sales_Data[[#This Row],[UnitPrice]]-Sales_Data[[#This Row],[UnitCost]]</f>
        <v>4000</v>
      </c>
      <c r="N6979" s="7">
        <f>Sales_Data[[#This Row],[Gross Revenue]]-Sales_Data[[#This Row],[Discount Amount ]]</f>
        <v>464000</v>
      </c>
      <c r="O6979" s="7">
        <f>Sales_Data[[#This Row],[OrderQuantity]] *Sales_Data[[#This Row],[UnitCost]]</f>
        <v>312000</v>
      </c>
      <c r="P6979" s="7">
        <f>Sales_Data[[#This Row],[ItemCost]] +Sales_Data[[#This Row],[ShippingCost]]</f>
        <v>312393.37</v>
      </c>
      <c r="Q6979" s="7">
        <f>Sales_Data[[#This Row],[Gross Revenue]]-Sales_Data[[#This Row],[TotalFinancialCost]]</f>
        <v>155606.63</v>
      </c>
      <c r="R6979" s="7">
        <f>Sales_Data[[#This Row],[Actul Bill Amount]]-Sales_Data[[#This Row],[ShippingCost]]</f>
        <v>463606.63</v>
      </c>
      <c r="S6979">
        <v>1077</v>
      </c>
      <c r="T6979">
        <v>393.37</v>
      </c>
      <c r="U6979" t="s">
        <v>36</v>
      </c>
      <c r="V6979">
        <v>8000</v>
      </c>
      <c r="W6979" t="s">
        <v>33</v>
      </c>
      <c r="X6979" t="str">
        <f t="shared" si="219"/>
        <v>Delhi</v>
      </c>
    </row>
    <row r="6980" spans="1:24" x14ac:dyDescent="0.4">
      <c r="A6980">
        <v>106979</v>
      </c>
      <c r="B6980" s="5">
        <v>45920.05</v>
      </c>
      <c r="C6980" s="3" t="str">
        <f>TEXT(Sales_Data[[#This Row],[OrderDate]],"mmmm")</f>
        <v>September</v>
      </c>
      <c r="D6980" s="3" t="str">
        <f t="shared" si="218"/>
        <v>2025</v>
      </c>
      <c r="E6980" t="s">
        <v>13</v>
      </c>
      <c r="F6980" t="s">
        <v>14</v>
      </c>
      <c r="G6980" t="s">
        <v>29</v>
      </c>
      <c r="H6980" t="s">
        <v>16</v>
      </c>
      <c r="I6980" t="s">
        <v>100</v>
      </c>
      <c r="J6980">
        <v>27</v>
      </c>
      <c r="K6980">
        <v>3200</v>
      </c>
      <c r="L6980" s="7">
        <f>Sales_Data[[#This Row],[OrderQuantity]] *Sales_Data[[#This Row],[UnitPrice]]</f>
        <v>86400</v>
      </c>
      <c r="M6980" s="7">
        <f>Sales_Data[[#This Row],[UnitPrice]]-Sales_Data[[#This Row],[UnitCost]]</f>
        <v>1200</v>
      </c>
      <c r="N6980" s="7">
        <f>Sales_Data[[#This Row],[Gross Revenue]]-Sales_Data[[#This Row],[Discount Amount ]]</f>
        <v>85200</v>
      </c>
      <c r="O6980" s="7">
        <f>Sales_Data[[#This Row],[OrderQuantity]] *Sales_Data[[#This Row],[UnitCost]]</f>
        <v>54000</v>
      </c>
      <c r="P6980" s="7">
        <f>Sales_Data[[#This Row],[ItemCost]] +Sales_Data[[#This Row],[ShippingCost]]</f>
        <v>54434.44</v>
      </c>
      <c r="Q6980" s="7">
        <f>Sales_Data[[#This Row],[Gross Revenue]]-Sales_Data[[#This Row],[TotalFinancialCost]]</f>
        <v>31965.559999999998</v>
      </c>
      <c r="R6980" s="7">
        <f>Sales_Data[[#This Row],[Actul Bill Amount]]-Sales_Data[[#This Row],[ShippingCost]]</f>
        <v>84765.56</v>
      </c>
      <c r="S6980">
        <v>1050</v>
      </c>
      <c r="T6980">
        <v>434.44</v>
      </c>
      <c r="U6980" t="s">
        <v>17</v>
      </c>
      <c r="V6980">
        <v>2000</v>
      </c>
      <c r="W6980" t="s">
        <v>18</v>
      </c>
      <c r="X6980" t="str">
        <f t="shared" si="219"/>
        <v>Bengaluru</v>
      </c>
    </row>
    <row r="6981" spans="1:24" x14ac:dyDescent="0.4">
      <c r="A6981">
        <v>106980</v>
      </c>
      <c r="B6981" s="5">
        <v>45703.53125</v>
      </c>
      <c r="C6981" s="3" t="str">
        <f>TEXT(Sales_Data[[#This Row],[OrderDate]],"mmmm")</f>
        <v>February</v>
      </c>
      <c r="D6981" s="3" t="str">
        <f t="shared" si="218"/>
        <v>2025</v>
      </c>
      <c r="E6981" t="s">
        <v>45</v>
      </c>
      <c r="F6981" t="s">
        <v>28</v>
      </c>
      <c r="G6981" t="s">
        <v>29</v>
      </c>
      <c r="H6981" t="s">
        <v>37</v>
      </c>
      <c r="I6981" t="s">
        <v>100</v>
      </c>
      <c r="J6981">
        <v>12</v>
      </c>
      <c r="K6981">
        <v>450</v>
      </c>
      <c r="L6981" s="7">
        <f>Sales_Data[[#This Row],[OrderQuantity]] *Sales_Data[[#This Row],[UnitPrice]]</f>
        <v>5400</v>
      </c>
      <c r="M6981" s="7">
        <f>Sales_Data[[#This Row],[UnitPrice]]-Sales_Data[[#This Row],[UnitCost]]</f>
        <v>250</v>
      </c>
      <c r="N6981" s="7">
        <f>Sales_Data[[#This Row],[Gross Revenue]]-Sales_Data[[#This Row],[Discount Amount ]]</f>
        <v>5150</v>
      </c>
      <c r="O6981" s="7">
        <f>Sales_Data[[#This Row],[OrderQuantity]] *Sales_Data[[#This Row],[UnitCost]]</f>
        <v>2400</v>
      </c>
      <c r="P6981" s="7">
        <f>Sales_Data[[#This Row],[ItemCost]] +Sales_Data[[#This Row],[ShippingCost]]</f>
        <v>3202.7200000000003</v>
      </c>
      <c r="Q6981" s="7">
        <f>Sales_Data[[#This Row],[Gross Revenue]]-Sales_Data[[#This Row],[TotalFinancialCost]]</f>
        <v>2197.2799999999997</v>
      </c>
      <c r="R6981" s="7">
        <f>Sales_Data[[#This Row],[Actul Bill Amount]]-Sales_Data[[#This Row],[ShippingCost]]</f>
        <v>4347.28</v>
      </c>
      <c r="S6981">
        <v>1156</v>
      </c>
      <c r="T6981">
        <v>802.72</v>
      </c>
      <c r="U6981" t="s">
        <v>30</v>
      </c>
      <c r="V6981">
        <v>200</v>
      </c>
      <c r="W6981" t="s">
        <v>38</v>
      </c>
      <c r="X6981" t="str">
        <f t="shared" si="219"/>
        <v>Kolkata</v>
      </c>
    </row>
    <row r="6982" spans="1:24" x14ac:dyDescent="0.4">
      <c r="A6982">
        <v>106981</v>
      </c>
      <c r="B6982" s="5">
        <v>45959.382638888892</v>
      </c>
      <c r="C6982" s="3" t="str">
        <f>TEXT(Sales_Data[[#This Row],[OrderDate]],"mmmm")</f>
        <v>October</v>
      </c>
      <c r="D6982" s="3" t="str">
        <f t="shared" si="218"/>
        <v>2025</v>
      </c>
      <c r="E6982" t="s">
        <v>23</v>
      </c>
      <c r="F6982" t="s">
        <v>43</v>
      </c>
      <c r="G6982" t="s">
        <v>29</v>
      </c>
      <c r="H6982" t="s">
        <v>20</v>
      </c>
      <c r="I6982" t="s">
        <v>100</v>
      </c>
      <c r="J6982">
        <v>44</v>
      </c>
      <c r="K6982">
        <v>1800</v>
      </c>
      <c r="L6982" s="7">
        <f>Sales_Data[[#This Row],[OrderQuantity]] *Sales_Data[[#This Row],[UnitPrice]]</f>
        <v>79200</v>
      </c>
      <c r="M6982" s="7">
        <f>Sales_Data[[#This Row],[UnitPrice]]-Sales_Data[[#This Row],[UnitCost]]</f>
        <v>900</v>
      </c>
      <c r="N6982" s="7">
        <f>Sales_Data[[#This Row],[Gross Revenue]]-Sales_Data[[#This Row],[Discount Amount ]]</f>
        <v>78300</v>
      </c>
      <c r="O6982" s="7">
        <f>Sales_Data[[#This Row],[OrderQuantity]] *Sales_Data[[#This Row],[UnitCost]]</f>
        <v>39600</v>
      </c>
      <c r="P6982" s="7">
        <f>Sales_Data[[#This Row],[ItemCost]] +Sales_Data[[#This Row],[ShippingCost]]</f>
        <v>39899.800000000003</v>
      </c>
      <c r="Q6982" s="7">
        <f>Sales_Data[[#This Row],[Gross Revenue]]-Sales_Data[[#This Row],[TotalFinancialCost]]</f>
        <v>39300.199999999997</v>
      </c>
      <c r="R6982" s="7">
        <f>Sales_Data[[#This Row],[Actul Bill Amount]]-Sales_Data[[#This Row],[ShippingCost]]</f>
        <v>78000.2</v>
      </c>
      <c r="S6982">
        <v>1024</v>
      </c>
      <c r="T6982">
        <v>299.8</v>
      </c>
      <c r="U6982" t="s">
        <v>51</v>
      </c>
      <c r="V6982">
        <v>900</v>
      </c>
      <c r="W6982" t="s">
        <v>22</v>
      </c>
      <c r="X6982" t="str">
        <f t="shared" si="219"/>
        <v>Nagpur</v>
      </c>
    </row>
    <row r="6983" spans="1:24" x14ac:dyDescent="0.4">
      <c r="A6983">
        <v>106982</v>
      </c>
      <c r="B6983" s="5">
        <v>46013.120833333334</v>
      </c>
      <c r="C6983" s="3" t="str">
        <f>TEXT(Sales_Data[[#This Row],[OrderDate]],"mmmm")</f>
        <v>December</v>
      </c>
      <c r="D6983" s="3" t="str">
        <f t="shared" si="218"/>
        <v>2025</v>
      </c>
      <c r="E6983" t="s">
        <v>13</v>
      </c>
      <c r="F6983" t="s">
        <v>35</v>
      </c>
      <c r="G6983" t="s">
        <v>29</v>
      </c>
      <c r="H6983" t="s">
        <v>16</v>
      </c>
      <c r="I6983" t="s">
        <v>100</v>
      </c>
      <c r="J6983">
        <v>45</v>
      </c>
      <c r="K6983">
        <v>12000</v>
      </c>
      <c r="L6983" s="7">
        <f>Sales_Data[[#This Row],[OrderQuantity]] *Sales_Data[[#This Row],[UnitPrice]]</f>
        <v>540000</v>
      </c>
      <c r="M6983" s="7">
        <f>Sales_Data[[#This Row],[UnitPrice]]-Sales_Data[[#This Row],[UnitCost]]</f>
        <v>4000</v>
      </c>
      <c r="N6983" s="7">
        <f>Sales_Data[[#This Row],[Gross Revenue]]-Sales_Data[[#This Row],[Discount Amount ]]</f>
        <v>536000</v>
      </c>
      <c r="O6983" s="7">
        <f>Sales_Data[[#This Row],[OrderQuantity]] *Sales_Data[[#This Row],[UnitCost]]</f>
        <v>360000</v>
      </c>
      <c r="P6983" s="7">
        <f>Sales_Data[[#This Row],[ItemCost]] +Sales_Data[[#This Row],[ShippingCost]]</f>
        <v>360629.58</v>
      </c>
      <c r="Q6983" s="7">
        <f>Sales_Data[[#This Row],[Gross Revenue]]-Sales_Data[[#This Row],[TotalFinancialCost]]</f>
        <v>179370.41999999998</v>
      </c>
      <c r="R6983" s="7">
        <f>Sales_Data[[#This Row],[Actul Bill Amount]]-Sales_Data[[#This Row],[ShippingCost]]</f>
        <v>535370.42000000004</v>
      </c>
      <c r="S6983">
        <v>794</v>
      </c>
      <c r="T6983">
        <v>629.58000000000004</v>
      </c>
      <c r="U6983" t="s">
        <v>36</v>
      </c>
      <c r="V6983">
        <v>8000</v>
      </c>
      <c r="W6983" t="s">
        <v>18</v>
      </c>
      <c r="X6983" t="str">
        <f t="shared" si="219"/>
        <v>Bengaluru</v>
      </c>
    </row>
    <row r="6984" spans="1:24" x14ac:dyDescent="0.4">
      <c r="A6984">
        <v>106983</v>
      </c>
      <c r="B6984" s="5">
        <v>45846.600694444445</v>
      </c>
      <c r="C6984" s="3" t="str">
        <f>TEXT(Sales_Data[[#This Row],[OrderDate]],"mmmm")</f>
        <v>July</v>
      </c>
      <c r="D6984" s="3" t="str">
        <f t="shared" si="218"/>
        <v>2025</v>
      </c>
      <c r="E6984" t="s">
        <v>23</v>
      </c>
      <c r="F6984" t="s">
        <v>24</v>
      </c>
      <c r="G6984" t="s">
        <v>29</v>
      </c>
      <c r="H6984" t="s">
        <v>25</v>
      </c>
      <c r="I6984" t="s">
        <v>100</v>
      </c>
      <c r="J6984">
        <v>54</v>
      </c>
      <c r="K6984">
        <v>3500</v>
      </c>
      <c r="L6984" s="7">
        <f>Sales_Data[[#This Row],[OrderQuantity]] *Sales_Data[[#This Row],[UnitPrice]]</f>
        <v>189000</v>
      </c>
      <c r="M6984" s="7">
        <f>Sales_Data[[#This Row],[UnitPrice]]-Sales_Data[[#This Row],[UnitCost]]</f>
        <v>1300</v>
      </c>
      <c r="N6984" s="7">
        <f>Sales_Data[[#This Row],[Gross Revenue]]-Sales_Data[[#This Row],[Discount Amount ]]</f>
        <v>187700</v>
      </c>
      <c r="O6984" s="7">
        <f>Sales_Data[[#This Row],[OrderQuantity]] *Sales_Data[[#This Row],[UnitCost]]</f>
        <v>118800</v>
      </c>
      <c r="P6984" s="7">
        <f>Sales_Data[[#This Row],[ItemCost]] +Sales_Data[[#This Row],[ShippingCost]]</f>
        <v>119069.78</v>
      </c>
      <c r="Q6984" s="7">
        <f>Sales_Data[[#This Row],[Gross Revenue]]-Sales_Data[[#This Row],[TotalFinancialCost]]</f>
        <v>69930.22</v>
      </c>
      <c r="R6984" s="7">
        <f>Sales_Data[[#This Row],[Actul Bill Amount]]-Sales_Data[[#This Row],[ShippingCost]]</f>
        <v>187430.22</v>
      </c>
      <c r="S6984">
        <v>572</v>
      </c>
      <c r="T6984">
        <v>269.77999999999997</v>
      </c>
      <c r="U6984" t="s">
        <v>59</v>
      </c>
      <c r="V6984">
        <v>2200</v>
      </c>
      <c r="W6984" t="s">
        <v>27</v>
      </c>
      <c r="X6984" t="str">
        <f t="shared" si="219"/>
        <v>Mumbai</v>
      </c>
    </row>
    <row r="6985" spans="1:24" x14ac:dyDescent="0.4">
      <c r="A6985">
        <v>106984</v>
      </c>
      <c r="B6985" s="5">
        <v>45967.9375</v>
      </c>
      <c r="C6985" s="3" t="str">
        <f>TEXT(Sales_Data[[#This Row],[OrderDate]],"mmmm")</f>
        <v>November</v>
      </c>
      <c r="D6985" s="3" t="str">
        <f t="shared" si="218"/>
        <v>2025</v>
      </c>
      <c r="E6985" t="s">
        <v>23</v>
      </c>
      <c r="F6985" t="s">
        <v>14</v>
      </c>
      <c r="G6985" t="s">
        <v>31</v>
      </c>
      <c r="H6985" t="s">
        <v>16</v>
      </c>
      <c r="I6985" t="s">
        <v>100</v>
      </c>
      <c r="J6985">
        <v>73</v>
      </c>
      <c r="K6985">
        <v>3200</v>
      </c>
      <c r="L6985" s="7">
        <f>Sales_Data[[#This Row],[OrderQuantity]] *Sales_Data[[#This Row],[UnitPrice]]</f>
        <v>233600</v>
      </c>
      <c r="M6985" s="7">
        <f>Sales_Data[[#This Row],[UnitPrice]]-Sales_Data[[#This Row],[UnitCost]]</f>
        <v>1200</v>
      </c>
      <c r="N6985" s="7">
        <f>Sales_Data[[#This Row],[Gross Revenue]]-Sales_Data[[#This Row],[Discount Amount ]]</f>
        <v>232400</v>
      </c>
      <c r="O6985" s="7">
        <f>Sales_Data[[#This Row],[OrderQuantity]] *Sales_Data[[#This Row],[UnitCost]]</f>
        <v>146000</v>
      </c>
      <c r="P6985" s="7">
        <f>Sales_Data[[#This Row],[ItemCost]] +Sales_Data[[#This Row],[ShippingCost]]</f>
        <v>147112.04</v>
      </c>
      <c r="Q6985" s="7">
        <f>Sales_Data[[#This Row],[Gross Revenue]]-Sales_Data[[#This Row],[TotalFinancialCost]]</f>
        <v>86487.959999999992</v>
      </c>
      <c r="R6985" s="7">
        <f>Sales_Data[[#This Row],[Actul Bill Amount]]-Sales_Data[[#This Row],[ShippingCost]]</f>
        <v>231287.96</v>
      </c>
      <c r="S6985">
        <v>771</v>
      </c>
      <c r="T6985">
        <v>1112.04</v>
      </c>
      <c r="U6985" t="s">
        <v>17</v>
      </c>
      <c r="V6985">
        <v>2000</v>
      </c>
      <c r="W6985" t="s">
        <v>18</v>
      </c>
      <c r="X6985" t="str">
        <f t="shared" si="219"/>
        <v>Bengaluru</v>
      </c>
    </row>
    <row r="6986" spans="1:24" x14ac:dyDescent="0.4">
      <c r="A6986">
        <v>106985</v>
      </c>
      <c r="B6986" s="5">
        <v>45975.019444444442</v>
      </c>
      <c r="C6986" s="3" t="str">
        <f>TEXT(Sales_Data[[#This Row],[OrderDate]],"mmmm")</f>
        <v>November</v>
      </c>
      <c r="D6986" s="3" t="str">
        <f t="shared" si="218"/>
        <v>2025</v>
      </c>
      <c r="E6986" t="s">
        <v>50</v>
      </c>
      <c r="F6986" t="s">
        <v>43</v>
      </c>
      <c r="G6986" t="s">
        <v>31</v>
      </c>
      <c r="H6986" t="s">
        <v>16</v>
      </c>
      <c r="I6986" t="s">
        <v>100</v>
      </c>
      <c r="J6986">
        <v>7</v>
      </c>
      <c r="K6986">
        <v>2800</v>
      </c>
      <c r="L6986" s="7">
        <f>Sales_Data[[#This Row],[OrderQuantity]] *Sales_Data[[#This Row],[UnitPrice]]</f>
        <v>19600</v>
      </c>
      <c r="M6986" s="7">
        <f>Sales_Data[[#This Row],[UnitPrice]]-Sales_Data[[#This Row],[UnitCost]]</f>
        <v>1300</v>
      </c>
      <c r="N6986" s="7">
        <f>Sales_Data[[#This Row],[Gross Revenue]]-Sales_Data[[#This Row],[Discount Amount ]]</f>
        <v>18300</v>
      </c>
      <c r="O6986" s="7">
        <f>Sales_Data[[#This Row],[OrderQuantity]] *Sales_Data[[#This Row],[UnitCost]]</f>
        <v>10500</v>
      </c>
      <c r="P6986" s="7">
        <f>Sales_Data[[#This Row],[ItemCost]] +Sales_Data[[#This Row],[ShippingCost]]</f>
        <v>11220.03</v>
      </c>
      <c r="Q6986" s="7">
        <f>Sales_Data[[#This Row],[Gross Revenue]]-Sales_Data[[#This Row],[TotalFinancialCost]]</f>
        <v>8379.9699999999993</v>
      </c>
      <c r="R6986" s="7">
        <f>Sales_Data[[#This Row],[Actul Bill Amount]]-Sales_Data[[#This Row],[ShippingCost]]</f>
        <v>17579.97</v>
      </c>
      <c r="S6986">
        <v>922</v>
      </c>
      <c r="T6986">
        <v>720.03</v>
      </c>
      <c r="U6986" t="s">
        <v>61</v>
      </c>
      <c r="V6986">
        <v>1500</v>
      </c>
      <c r="W6986" t="s">
        <v>18</v>
      </c>
      <c r="X6986" t="str">
        <f t="shared" si="219"/>
        <v>Bengaluru</v>
      </c>
    </row>
    <row r="6987" spans="1:24" x14ac:dyDescent="0.4">
      <c r="A6987">
        <v>106986</v>
      </c>
      <c r="B6987" s="5">
        <v>45786.475694444445</v>
      </c>
      <c r="C6987" s="3" t="str">
        <f>TEXT(Sales_Data[[#This Row],[OrderDate]],"mmmm")</f>
        <v>May</v>
      </c>
      <c r="D6987" s="3" t="str">
        <f t="shared" si="218"/>
        <v>2025</v>
      </c>
      <c r="E6987" t="s">
        <v>34</v>
      </c>
      <c r="F6987" t="s">
        <v>24</v>
      </c>
      <c r="G6987" t="s">
        <v>15</v>
      </c>
      <c r="H6987" t="s">
        <v>20</v>
      </c>
      <c r="I6987" t="s">
        <v>100</v>
      </c>
      <c r="J6987">
        <v>26</v>
      </c>
      <c r="K6987">
        <v>3500</v>
      </c>
      <c r="L6987" s="7">
        <f>Sales_Data[[#This Row],[OrderQuantity]] *Sales_Data[[#This Row],[UnitPrice]]</f>
        <v>91000</v>
      </c>
      <c r="M6987" s="7">
        <f>Sales_Data[[#This Row],[UnitPrice]]-Sales_Data[[#This Row],[UnitCost]]</f>
        <v>1300</v>
      </c>
      <c r="N6987" s="7">
        <f>Sales_Data[[#This Row],[Gross Revenue]]-Sales_Data[[#This Row],[Discount Amount ]]</f>
        <v>89700</v>
      </c>
      <c r="O6987" s="7">
        <f>Sales_Data[[#This Row],[OrderQuantity]] *Sales_Data[[#This Row],[UnitCost]]</f>
        <v>57200</v>
      </c>
      <c r="P6987" s="7">
        <f>Sales_Data[[#This Row],[ItemCost]] +Sales_Data[[#This Row],[ShippingCost]]</f>
        <v>57404.91</v>
      </c>
      <c r="Q6987" s="7">
        <f>Sales_Data[[#This Row],[Gross Revenue]]-Sales_Data[[#This Row],[TotalFinancialCost]]</f>
        <v>33595.089999999997</v>
      </c>
      <c r="R6987" s="7">
        <f>Sales_Data[[#This Row],[Actul Bill Amount]]-Sales_Data[[#This Row],[ShippingCost]]</f>
        <v>89495.09</v>
      </c>
      <c r="S6987">
        <v>818</v>
      </c>
      <c r="T6987">
        <v>204.91</v>
      </c>
      <c r="U6987" t="s">
        <v>59</v>
      </c>
      <c r="V6987">
        <v>2200</v>
      </c>
      <c r="W6987" t="s">
        <v>22</v>
      </c>
      <c r="X6987" t="str">
        <f t="shared" si="219"/>
        <v>Nagpur</v>
      </c>
    </row>
    <row r="6988" spans="1:24" x14ac:dyDescent="0.4">
      <c r="A6988">
        <v>106987</v>
      </c>
      <c r="B6988" s="5">
        <v>45706.126388888886</v>
      </c>
      <c r="C6988" s="3" t="str">
        <f>TEXT(Sales_Data[[#This Row],[OrderDate]],"mmmm")</f>
        <v>February</v>
      </c>
      <c r="D6988" s="3" t="str">
        <f t="shared" si="218"/>
        <v>2025</v>
      </c>
      <c r="E6988" t="s">
        <v>45</v>
      </c>
      <c r="F6988" t="s">
        <v>28</v>
      </c>
      <c r="G6988" t="s">
        <v>29</v>
      </c>
      <c r="H6988" t="s">
        <v>32</v>
      </c>
      <c r="I6988" t="s">
        <v>100</v>
      </c>
      <c r="J6988">
        <v>30</v>
      </c>
      <c r="K6988">
        <v>2500</v>
      </c>
      <c r="L6988" s="7">
        <f>Sales_Data[[#This Row],[OrderQuantity]] *Sales_Data[[#This Row],[UnitPrice]]</f>
        <v>75000</v>
      </c>
      <c r="M6988" s="7">
        <f>Sales_Data[[#This Row],[UnitPrice]]-Sales_Data[[#This Row],[UnitCost]]</f>
        <v>1000</v>
      </c>
      <c r="N6988" s="7">
        <f>Sales_Data[[#This Row],[Gross Revenue]]-Sales_Data[[#This Row],[Discount Amount ]]</f>
        <v>74000</v>
      </c>
      <c r="O6988" s="7">
        <f>Sales_Data[[#This Row],[OrderQuantity]] *Sales_Data[[#This Row],[UnitCost]]</f>
        <v>45000</v>
      </c>
      <c r="P6988" s="7">
        <f>Sales_Data[[#This Row],[ItemCost]] +Sales_Data[[#This Row],[ShippingCost]]</f>
        <v>45827.24</v>
      </c>
      <c r="Q6988" s="7">
        <f>Sales_Data[[#This Row],[Gross Revenue]]-Sales_Data[[#This Row],[TotalFinancialCost]]</f>
        <v>29172.760000000002</v>
      </c>
      <c r="R6988" s="7">
        <f>Sales_Data[[#This Row],[Actul Bill Amount]]-Sales_Data[[#This Row],[ShippingCost]]</f>
        <v>73172.759999999995</v>
      </c>
      <c r="S6988">
        <v>926</v>
      </c>
      <c r="T6988">
        <v>827.24</v>
      </c>
      <c r="U6988" t="s">
        <v>54</v>
      </c>
      <c r="V6988">
        <v>1500</v>
      </c>
      <c r="W6988" t="s">
        <v>33</v>
      </c>
      <c r="X6988" t="str">
        <f t="shared" si="219"/>
        <v>Delhi</v>
      </c>
    </row>
    <row r="6989" spans="1:24" x14ac:dyDescent="0.4">
      <c r="A6989">
        <v>106988</v>
      </c>
      <c r="B6989" s="5">
        <v>45682.956944444442</v>
      </c>
      <c r="C6989" s="3" t="str">
        <f>TEXT(Sales_Data[[#This Row],[OrderDate]],"mmmm")</f>
        <v>January</v>
      </c>
      <c r="D6989" s="3" t="str">
        <f t="shared" si="218"/>
        <v>2025</v>
      </c>
      <c r="E6989" t="s">
        <v>42</v>
      </c>
      <c r="F6989" t="s">
        <v>35</v>
      </c>
      <c r="G6989" t="s">
        <v>29</v>
      </c>
      <c r="H6989" t="s">
        <v>37</v>
      </c>
      <c r="I6989" t="s">
        <v>100</v>
      </c>
      <c r="J6989">
        <v>80</v>
      </c>
      <c r="K6989">
        <v>8500</v>
      </c>
      <c r="L6989" s="7">
        <f>Sales_Data[[#This Row],[OrderQuantity]] *Sales_Data[[#This Row],[UnitPrice]]</f>
        <v>680000</v>
      </c>
      <c r="M6989" s="7">
        <f>Sales_Data[[#This Row],[UnitPrice]]-Sales_Data[[#This Row],[UnitCost]]</f>
        <v>3000</v>
      </c>
      <c r="N6989" s="7">
        <f>Sales_Data[[#This Row],[Gross Revenue]]-Sales_Data[[#This Row],[Discount Amount ]]</f>
        <v>677000</v>
      </c>
      <c r="O6989" s="7">
        <f>Sales_Data[[#This Row],[OrderQuantity]] *Sales_Data[[#This Row],[UnitCost]]</f>
        <v>440000</v>
      </c>
      <c r="P6989" s="7">
        <f>Sales_Data[[#This Row],[ItemCost]] +Sales_Data[[#This Row],[ShippingCost]]</f>
        <v>440845.31</v>
      </c>
      <c r="Q6989" s="7">
        <f>Sales_Data[[#This Row],[Gross Revenue]]-Sales_Data[[#This Row],[TotalFinancialCost]]</f>
        <v>239154.69</v>
      </c>
      <c r="R6989" s="7">
        <f>Sales_Data[[#This Row],[Actul Bill Amount]]-Sales_Data[[#This Row],[ShippingCost]]</f>
        <v>676154.69</v>
      </c>
      <c r="S6989">
        <v>903</v>
      </c>
      <c r="T6989">
        <v>845.31</v>
      </c>
      <c r="U6989" t="s">
        <v>49</v>
      </c>
      <c r="V6989">
        <v>5500</v>
      </c>
      <c r="W6989" t="s">
        <v>38</v>
      </c>
      <c r="X6989" t="str">
        <f t="shared" si="219"/>
        <v>Kolkata</v>
      </c>
    </row>
    <row r="6990" spans="1:24" x14ac:dyDescent="0.4">
      <c r="A6990">
        <v>106989</v>
      </c>
      <c r="B6990" s="5">
        <v>45923.071527777778</v>
      </c>
      <c r="C6990" s="3" t="str">
        <f>TEXT(Sales_Data[[#This Row],[OrderDate]],"mmmm")</f>
        <v>September</v>
      </c>
      <c r="D6990" s="3" t="str">
        <f t="shared" si="218"/>
        <v>2025</v>
      </c>
      <c r="E6990" t="s">
        <v>45</v>
      </c>
      <c r="F6990" t="s">
        <v>46</v>
      </c>
      <c r="G6990" t="s">
        <v>15</v>
      </c>
      <c r="H6990" t="s">
        <v>20</v>
      </c>
      <c r="I6990" t="s">
        <v>100</v>
      </c>
      <c r="J6990">
        <v>50</v>
      </c>
      <c r="K6990">
        <v>4500</v>
      </c>
      <c r="L6990" s="7">
        <f>Sales_Data[[#This Row],[OrderQuantity]] *Sales_Data[[#This Row],[UnitPrice]]</f>
        <v>225000</v>
      </c>
      <c r="M6990" s="7">
        <f>Sales_Data[[#This Row],[UnitPrice]]-Sales_Data[[#This Row],[UnitCost]]</f>
        <v>1700</v>
      </c>
      <c r="N6990" s="7">
        <f>Sales_Data[[#This Row],[Gross Revenue]]-Sales_Data[[#This Row],[Discount Amount ]]</f>
        <v>223300</v>
      </c>
      <c r="O6990" s="7">
        <f>Sales_Data[[#This Row],[OrderQuantity]] *Sales_Data[[#This Row],[UnitCost]]</f>
        <v>140000</v>
      </c>
      <c r="P6990" s="7">
        <f>Sales_Data[[#This Row],[ItemCost]] +Sales_Data[[#This Row],[ShippingCost]]</f>
        <v>140288.41</v>
      </c>
      <c r="Q6990" s="7">
        <f>Sales_Data[[#This Row],[Gross Revenue]]-Sales_Data[[#This Row],[TotalFinancialCost]]</f>
        <v>84711.59</v>
      </c>
      <c r="R6990" s="7">
        <f>Sales_Data[[#This Row],[Actul Bill Amount]]-Sales_Data[[#This Row],[ShippingCost]]</f>
        <v>223011.59</v>
      </c>
      <c r="S6990">
        <v>1153</v>
      </c>
      <c r="T6990">
        <v>288.41000000000003</v>
      </c>
      <c r="U6990" t="s">
        <v>47</v>
      </c>
      <c r="V6990">
        <v>2800</v>
      </c>
      <c r="W6990" t="s">
        <v>22</v>
      </c>
      <c r="X6990" t="str">
        <f t="shared" si="219"/>
        <v>Nagpur</v>
      </c>
    </row>
    <row r="6991" spans="1:24" x14ac:dyDescent="0.4">
      <c r="A6991">
        <v>106990</v>
      </c>
      <c r="B6991" s="5">
        <v>45775.831250000003</v>
      </c>
      <c r="C6991" s="3" t="str">
        <f>TEXT(Sales_Data[[#This Row],[OrderDate]],"mmmm")</f>
        <v>April</v>
      </c>
      <c r="D6991" s="3" t="str">
        <f t="shared" si="218"/>
        <v>2025</v>
      </c>
      <c r="E6991" t="s">
        <v>19</v>
      </c>
      <c r="F6991" t="s">
        <v>24</v>
      </c>
      <c r="G6991" t="s">
        <v>29</v>
      </c>
      <c r="H6991" t="s">
        <v>37</v>
      </c>
      <c r="I6991" t="s">
        <v>100</v>
      </c>
      <c r="J6991">
        <v>79</v>
      </c>
      <c r="K6991">
        <v>3500</v>
      </c>
      <c r="L6991" s="7">
        <f>Sales_Data[[#This Row],[OrderQuantity]] *Sales_Data[[#This Row],[UnitPrice]]</f>
        <v>276500</v>
      </c>
      <c r="M6991" s="7">
        <f>Sales_Data[[#This Row],[UnitPrice]]-Sales_Data[[#This Row],[UnitCost]]</f>
        <v>1300</v>
      </c>
      <c r="N6991" s="7">
        <f>Sales_Data[[#This Row],[Gross Revenue]]-Sales_Data[[#This Row],[Discount Amount ]]</f>
        <v>275200</v>
      </c>
      <c r="O6991" s="7">
        <f>Sales_Data[[#This Row],[OrderQuantity]] *Sales_Data[[#This Row],[UnitCost]]</f>
        <v>173800</v>
      </c>
      <c r="P6991" s="7">
        <f>Sales_Data[[#This Row],[ItemCost]] +Sales_Data[[#This Row],[ShippingCost]]</f>
        <v>174418.75</v>
      </c>
      <c r="Q6991" s="7">
        <f>Sales_Data[[#This Row],[Gross Revenue]]-Sales_Data[[#This Row],[TotalFinancialCost]]</f>
        <v>102081.25</v>
      </c>
      <c r="R6991" s="7">
        <f>Sales_Data[[#This Row],[Actul Bill Amount]]-Sales_Data[[#This Row],[ShippingCost]]</f>
        <v>274581.25</v>
      </c>
      <c r="S6991">
        <v>342</v>
      </c>
      <c r="T6991">
        <v>618.75</v>
      </c>
      <c r="U6991" t="s">
        <v>59</v>
      </c>
      <c r="V6991">
        <v>2200</v>
      </c>
      <c r="W6991" t="s">
        <v>38</v>
      </c>
      <c r="X6991" t="str">
        <f t="shared" si="219"/>
        <v>Kolkata</v>
      </c>
    </row>
    <row r="6992" spans="1:24" x14ac:dyDescent="0.4">
      <c r="A6992">
        <v>106991</v>
      </c>
      <c r="B6992" s="5">
        <v>45801.943749999999</v>
      </c>
      <c r="C6992" s="3" t="str">
        <f>TEXT(Sales_Data[[#This Row],[OrderDate]],"mmmm")</f>
        <v>May</v>
      </c>
      <c r="D6992" s="3" t="str">
        <f t="shared" si="218"/>
        <v>2025</v>
      </c>
      <c r="E6992" t="s">
        <v>39</v>
      </c>
      <c r="F6992" t="s">
        <v>46</v>
      </c>
      <c r="G6992" t="s">
        <v>31</v>
      </c>
      <c r="H6992" t="s">
        <v>25</v>
      </c>
      <c r="I6992" t="s">
        <v>100</v>
      </c>
      <c r="J6992">
        <v>57</v>
      </c>
      <c r="K6992">
        <v>4500</v>
      </c>
      <c r="L6992" s="7">
        <f>Sales_Data[[#This Row],[OrderQuantity]] *Sales_Data[[#This Row],[UnitPrice]]</f>
        <v>256500</v>
      </c>
      <c r="M6992" s="7">
        <f>Sales_Data[[#This Row],[UnitPrice]]-Sales_Data[[#This Row],[UnitCost]]</f>
        <v>1700</v>
      </c>
      <c r="N6992" s="7">
        <f>Sales_Data[[#This Row],[Gross Revenue]]-Sales_Data[[#This Row],[Discount Amount ]]</f>
        <v>254800</v>
      </c>
      <c r="O6992" s="7">
        <f>Sales_Data[[#This Row],[OrderQuantity]] *Sales_Data[[#This Row],[UnitCost]]</f>
        <v>159600</v>
      </c>
      <c r="P6992" s="7">
        <f>Sales_Data[[#This Row],[ItemCost]] +Sales_Data[[#This Row],[ShippingCost]]</f>
        <v>160406.06</v>
      </c>
      <c r="Q6992" s="7">
        <f>Sales_Data[[#This Row],[Gross Revenue]]-Sales_Data[[#This Row],[TotalFinancialCost]]</f>
        <v>96093.94</v>
      </c>
      <c r="R6992" s="7">
        <f>Sales_Data[[#This Row],[Actul Bill Amount]]-Sales_Data[[#This Row],[ShippingCost]]</f>
        <v>253993.94</v>
      </c>
      <c r="S6992">
        <v>652</v>
      </c>
      <c r="T6992">
        <v>806.06</v>
      </c>
      <c r="U6992" t="s">
        <v>47</v>
      </c>
      <c r="V6992">
        <v>2800</v>
      </c>
      <c r="W6992" t="s">
        <v>27</v>
      </c>
      <c r="X6992" t="str">
        <f t="shared" si="219"/>
        <v>Mumbai</v>
      </c>
    </row>
    <row r="6993" spans="1:24" x14ac:dyDescent="0.4">
      <c r="A6993">
        <v>106992</v>
      </c>
      <c r="B6993" s="5">
        <v>45857.781944444447</v>
      </c>
      <c r="C6993" s="3" t="str">
        <f>TEXT(Sales_Data[[#This Row],[OrderDate]],"mmmm")</f>
        <v>July</v>
      </c>
      <c r="D6993" s="3" t="str">
        <f t="shared" si="218"/>
        <v>2025</v>
      </c>
      <c r="E6993" t="s">
        <v>48</v>
      </c>
      <c r="F6993" t="s">
        <v>24</v>
      </c>
      <c r="G6993" t="s">
        <v>15</v>
      </c>
      <c r="H6993" t="s">
        <v>32</v>
      </c>
      <c r="I6993" t="s">
        <v>100</v>
      </c>
      <c r="J6993">
        <v>42</v>
      </c>
      <c r="K6993">
        <v>25000</v>
      </c>
      <c r="L6993" s="7">
        <f>Sales_Data[[#This Row],[OrderQuantity]] *Sales_Data[[#This Row],[UnitPrice]]</f>
        <v>1050000</v>
      </c>
      <c r="M6993" s="7">
        <f>Sales_Data[[#This Row],[UnitPrice]]-Sales_Data[[#This Row],[UnitCost]]</f>
        <v>7000</v>
      </c>
      <c r="N6993" s="7">
        <f>Sales_Data[[#This Row],[Gross Revenue]]-Sales_Data[[#This Row],[Discount Amount ]]</f>
        <v>1043000</v>
      </c>
      <c r="O6993" s="7">
        <f>Sales_Data[[#This Row],[OrderQuantity]] *Sales_Data[[#This Row],[UnitCost]]</f>
        <v>756000</v>
      </c>
      <c r="P6993" s="7">
        <f>Sales_Data[[#This Row],[ItemCost]] +Sales_Data[[#This Row],[ShippingCost]]</f>
        <v>756810.52</v>
      </c>
      <c r="Q6993" s="7">
        <f>Sales_Data[[#This Row],[Gross Revenue]]-Sales_Data[[#This Row],[TotalFinancialCost]]</f>
        <v>293189.48</v>
      </c>
      <c r="R6993" s="7">
        <f>Sales_Data[[#This Row],[Actul Bill Amount]]-Sales_Data[[#This Row],[ShippingCost]]</f>
        <v>1042189.48</v>
      </c>
      <c r="S6993">
        <v>625</v>
      </c>
      <c r="T6993">
        <v>810.52</v>
      </c>
      <c r="U6993" t="s">
        <v>60</v>
      </c>
      <c r="V6993">
        <v>18000</v>
      </c>
      <c r="W6993" t="s">
        <v>33</v>
      </c>
      <c r="X6993" t="str">
        <f t="shared" si="219"/>
        <v>Delhi</v>
      </c>
    </row>
    <row r="6994" spans="1:24" x14ac:dyDescent="0.4">
      <c r="A6994">
        <v>106993</v>
      </c>
      <c r="B6994" s="5">
        <v>45814.755555555559</v>
      </c>
      <c r="C6994" s="3" t="str">
        <f>TEXT(Sales_Data[[#This Row],[OrderDate]],"mmmm")</f>
        <v>June</v>
      </c>
      <c r="D6994" s="3" t="str">
        <f t="shared" si="218"/>
        <v>2025</v>
      </c>
      <c r="E6994" t="s">
        <v>50</v>
      </c>
      <c r="F6994" t="s">
        <v>43</v>
      </c>
      <c r="G6994" t="s">
        <v>15</v>
      </c>
      <c r="H6994" t="s">
        <v>25</v>
      </c>
      <c r="I6994" t="s">
        <v>100</v>
      </c>
      <c r="J6994">
        <v>51</v>
      </c>
      <c r="K6994">
        <v>4500</v>
      </c>
      <c r="L6994" s="7">
        <f>Sales_Data[[#This Row],[OrderQuantity]] *Sales_Data[[#This Row],[UnitPrice]]</f>
        <v>229500</v>
      </c>
      <c r="M6994" s="7">
        <f>Sales_Data[[#This Row],[UnitPrice]]-Sales_Data[[#This Row],[UnitCost]]</f>
        <v>2000</v>
      </c>
      <c r="N6994" s="7">
        <f>Sales_Data[[#This Row],[Gross Revenue]]-Sales_Data[[#This Row],[Discount Amount ]]</f>
        <v>227500</v>
      </c>
      <c r="O6994" s="7">
        <f>Sales_Data[[#This Row],[OrderQuantity]] *Sales_Data[[#This Row],[UnitCost]]</f>
        <v>127500</v>
      </c>
      <c r="P6994" s="7">
        <f>Sales_Data[[#This Row],[ItemCost]] +Sales_Data[[#This Row],[ShippingCost]]</f>
        <v>128722.34</v>
      </c>
      <c r="Q6994" s="7">
        <f>Sales_Data[[#This Row],[Gross Revenue]]-Sales_Data[[#This Row],[TotalFinancialCost]]</f>
        <v>100777.66</v>
      </c>
      <c r="R6994" s="7">
        <f>Sales_Data[[#This Row],[Actul Bill Amount]]-Sales_Data[[#This Row],[ShippingCost]]</f>
        <v>226277.66</v>
      </c>
      <c r="S6994">
        <v>819</v>
      </c>
      <c r="T6994">
        <v>1222.3399999999999</v>
      </c>
      <c r="U6994" t="s">
        <v>44</v>
      </c>
      <c r="V6994">
        <v>2500</v>
      </c>
      <c r="W6994" t="s">
        <v>27</v>
      </c>
      <c r="X6994" t="str">
        <f t="shared" si="219"/>
        <v>Mumbai</v>
      </c>
    </row>
    <row r="6995" spans="1:24" x14ac:dyDescent="0.4">
      <c r="A6995">
        <v>106994</v>
      </c>
      <c r="B6995" s="5">
        <v>46005.79583333333</v>
      </c>
      <c r="C6995" s="3" t="str">
        <f>TEXT(Sales_Data[[#This Row],[OrderDate]],"mmmm")</f>
        <v>December</v>
      </c>
      <c r="D6995" s="3" t="str">
        <f t="shared" si="218"/>
        <v>2025</v>
      </c>
      <c r="E6995" t="s">
        <v>48</v>
      </c>
      <c r="F6995" t="s">
        <v>40</v>
      </c>
      <c r="G6995" t="s">
        <v>29</v>
      </c>
      <c r="H6995" t="s">
        <v>37</v>
      </c>
      <c r="I6995" t="s">
        <v>100</v>
      </c>
      <c r="J6995">
        <v>82</v>
      </c>
      <c r="K6995">
        <v>5500</v>
      </c>
      <c r="L6995" s="7">
        <f>Sales_Data[[#This Row],[OrderQuantity]] *Sales_Data[[#This Row],[UnitPrice]]</f>
        <v>451000</v>
      </c>
      <c r="M6995" s="7">
        <f>Sales_Data[[#This Row],[UnitPrice]]-Sales_Data[[#This Row],[UnitCost]]</f>
        <v>2000</v>
      </c>
      <c r="N6995" s="7">
        <f>Sales_Data[[#This Row],[Gross Revenue]]-Sales_Data[[#This Row],[Discount Amount ]]</f>
        <v>449000</v>
      </c>
      <c r="O6995" s="7">
        <f>Sales_Data[[#This Row],[OrderQuantity]] *Sales_Data[[#This Row],[UnitCost]]</f>
        <v>287000</v>
      </c>
      <c r="P6995" s="7">
        <f>Sales_Data[[#This Row],[ItemCost]] +Sales_Data[[#This Row],[ShippingCost]]</f>
        <v>287473.71999999997</v>
      </c>
      <c r="Q6995" s="7">
        <f>Sales_Data[[#This Row],[Gross Revenue]]-Sales_Data[[#This Row],[TotalFinancialCost]]</f>
        <v>163526.28000000003</v>
      </c>
      <c r="R6995" s="7">
        <f>Sales_Data[[#This Row],[Actul Bill Amount]]-Sales_Data[[#This Row],[ShippingCost]]</f>
        <v>448526.28</v>
      </c>
      <c r="S6995">
        <v>651</v>
      </c>
      <c r="T6995">
        <v>473.72</v>
      </c>
      <c r="U6995" t="s">
        <v>41</v>
      </c>
      <c r="V6995">
        <v>3500</v>
      </c>
      <c r="W6995" t="s">
        <v>38</v>
      </c>
      <c r="X6995" t="str">
        <f t="shared" si="219"/>
        <v>Kolkata</v>
      </c>
    </row>
    <row r="6996" spans="1:24" x14ac:dyDescent="0.4">
      <c r="A6996">
        <v>106995</v>
      </c>
      <c r="B6996" s="5">
        <v>45791.82916666667</v>
      </c>
      <c r="C6996" s="3" t="str">
        <f>TEXT(Sales_Data[[#This Row],[OrderDate]],"mmmm")</f>
        <v>May</v>
      </c>
      <c r="D6996" s="3" t="str">
        <f t="shared" si="218"/>
        <v>2025</v>
      </c>
      <c r="E6996" t="s">
        <v>50</v>
      </c>
      <c r="F6996" t="s">
        <v>43</v>
      </c>
      <c r="G6996" t="s">
        <v>31</v>
      </c>
      <c r="H6996" t="s">
        <v>32</v>
      </c>
      <c r="I6996" t="s">
        <v>100</v>
      </c>
      <c r="J6996">
        <v>20</v>
      </c>
      <c r="K6996">
        <v>4500</v>
      </c>
      <c r="L6996" s="7">
        <f>Sales_Data[[#This Row],[OrderQuantity]] *Sales_Data[[#This Row],[UnitPrice]]</f>
        <v>90000</v>
      </c>
      <c r="M6996" s="7">
        <f>Sales_Data[[#This Row],[UnitPrice]]-Sales_Data[[#This Row],[UnitCost]]</f>
        <v>2000</v>
      </c>
      <c r="N6996" s="7">
        <f>Sales_Data[[#This Row],[Gross Revenue]]-Sales_Data[[#This Row],[Discount Amount ]]</f>
        <v>88000</v>
      </c>
      <c r="O6996" s="7">
        <f>Sales_Data[[#This Row],[OrderQuantity]] *Sales_Data[[#This Row],[UnitCost]]</f>
        <v>50000</v>
      </c>
      <c r="P6996" s="7">
        <f>Sales_Data[[#This Row],[ItemCost]] +Sales_Data[[#This Row],[ShippingCost]]</f>
        <v>50672.5</v>
      </c>
      <c r="Q6996" s="7">
        <f>Sales_Data[[#This Row],[Gross Revenue]]-Sales_Data[[#This Row],[TotalFinancialCost]]</f>
        <v>39327.5</v>
      </c>
      <c r="R6996" s="7">
        <f>Sales_Data[[#This Row],[Actul Bill Amount]]-Sales_Data[[#This Row],[ShippingCost]]</f>
        <v>87327.5</v>
      </c>
      <c r="S6996">
        <v>1092</v>
      </c>
      <c r="T6996">
        <v>672.5</v>
      </c>
      <c r="U6996" t="s">
        <v>44</v>
      </c>
      <c r="V6996">
        <v>2500</v>
      </c>
      <c r="W6996" t="s">
        <v>33</v>
      </c>
      <c r="X6996" t="str">
        <f t="shared" si="219"/>
        <v>Delhi</v>
      </c>
    </row>
    <row r="6997" spans="1:24" x14ac:dyDescent="0.4">
      <c r="A6997">
        <v>106996</v>
      </c>
      <c r="B6997" s="5">
        <v>45805.509722222225</v>
      </c>
      <c r="C6997" s="3" t="str">
        <f>TEXT(Sales_Data[[#This Row],[OrderDate]],"mmmm")</f>
        <v>May</v>
      </c>
      <c r="D6997" s="3" t="str">
        <f t="shared" si="218"/>
        <v>2025</v>
      </c>
      <c r="E6997" t="s">
        <v>19</v>
      </c>
      <c r="F6997" t="s">
        <v>24</v>
      </c>
      <c r="G6997" t="s">
        <v>31</v>
      </c>
      <c r="H6997" t="s">
        <v>25</v>
      </c>
      <c r="I6997" t="s">
        <v>100</v>
      </c>
      <c r="J6997">
        <v>4</v>
      </c>
      <c r="K6997">
        <v>45000</v>
      </c>
      <c r="L6997" s="7">
        <f>Sales_Data[[#This Row],[OrderQuantity]] *Sales_Data[[#This Row],[UnitPrice]]</f>
        <v>180000</v>
      </c>
      <c r="M6997" s="7">
        <f>Sales_Data[[#This Row],[UnitPrice]]-Sales_Data[[#This Row],[UnitCost]]</f>
        <v>13000</v>
      </c>
      <c r="N6997" s="7">
        <f>Sales_Data[[#This Row],[Gross Revenue]]-Sales_Data[[#This Row],[Discount Amount ]]</f>
        <v>167000</v>
      </c>
      <c r="O6997" s="7">
        <f>Sales_Data[[#This Row],[OrderQuantity]] *Sales_Data[[#This Row],[UnitCost]]</f>
        <v>128000</v>
      </c>
      <c r="P6997" s="7">
        <f>Sales_Data[[#This Row],[ItemCost]] +Sales_Data[[#This Row],[ShippingCost]]</f>
        <v>128711.58</v>
      </c>
      <c r="Q6997" s="7">
        <f>Sales_Data[[#This Row],[Gross Revenue]]-Sales_Data[[#This Row],[TotalFinancialCost]]</f>
        <v>51288.42</v>
      </c>
      <c r="R6997" s="7">
        <f>Sales_Data[[#This Row],[Actul Bill Amount]]-Sales_Data[[#This Row],[ShippingCost]]</f>
        <v>166288.42000000001</v>
      </c>
      <c r="S6997">
        <v>870</v>
      </c>
      <c r="T6997">
        <v>711.58</v>
      </c>
      <c r="U6997" t="s">
        <v>26</v>
      </c>
      <c r="V6997">
        <v>32000</v>
      </c>
      <c r="W6997" t="s">
        <v>27</v>
      </c>
      <c r="X6997" t="str">
        <f t="shared" si="219"/>
        <v>Mumbai</v>
      </c>
    </row>
    <row r="6998" spans="1:24" x14ac:dyDescent="0.4">
      <c r="A6998">
        <v>106997</v>
      </c>
      <c r="B6998" s="5">
        <v>45993.962500000001</v>
      </c>
      <c r="C6998" s="3" t="str">
        <f>TEXT(Sales_Data[[#This Row],[OrderDate]],"mmmm")</f>
        <v>December</v>
      </c>
      <c r="D6998" s="3" t="str">
        <f t="shared" si="218"/>
        <v>2025</v>
      </c>
      <c r="E6998" t="s">
        <v>19</v>
      </c>
      <c r="F6998" t="s">
        <v>55</v>
      </c>
      <c r="G6998" t="s">
        <v>15</v>
      </c>
      <c r="H6998" t="s">
        <v>37</v>
      </c>
      <c r="I6998" t="s">
        <v>100</v>
      </c>
      <c r="J6998">
        <v>46</v>
      </c>
      <c r="K6998">
        <v>850</v>
      </c>
      <c r="L6998" s="7">
        <f>Sales_Data[[#This Row],[OrderQuantity]] *Sales_Data[[#This Row],[UnitPrice]]</f>
        <v>39100</v>
      </c>
      <c r="M6998" s="7">
        <f>Sales_Data[[#This Row],[UnitPrice]]-Sales_Data[[#This Row],[UnitCost]]</f>
        <v>300</v>
      </c>
      <c r="N6998" s="7">
        <f>Sales_Data[[#This Row],[Gross Revenue]]-Sales_Data[[#This Row],[Discount Amount ]]</f>
        <v>38800</v>
      </c>
      <c r="O6998" s="7">
        <f>Sales_Data[[#This Row],[OrderQuantity]] *Sales_Data[[#This Row],[UnitCost]]</f>
        <v>25300</v>
      </c>
      <c r="P6998" s="7">
        <f>Sales_Data[[#This Row],[ItemCost]] +Sales_Data[[#This Row],[ShippingCost]]</f>
        <v>25820.34</v>
      </c>
      <c r="Q6998" s="7">
        <f>Sales_Data[[#This Row],[Gross Revenue]]-Sales_Data[[#This Row],[TotalFinancialCost]]</f>
        <v>13279.66</v>
      </c>
      <c r="R6998" s="7">
        <f>Sales_Data[[#This Row],[Actul Bill Amount]]-Sales_Data[[#This Row],[ShippingCost]]</f>
        <v>38279.660000000003</v>
      </c>
      <c r="S6998">
        <v>845</v>
      </c>
      <c r="T6998">
        <v>520.34</v>
      </c>
      <c r="U6998" t="s">
        <v>56</v>
      </c>
      <c r="V6998">
        <v>550</v>
      </c>
      <c r="W6998" t="s">
        <v>38</v>
      </c>
      <c r="X6998" t="str">
        <f t="shared" si="219"/>
        <v>Kolkata</v>
      </c>
    </row>
    <row r="6999" spans="1:24" x14ac:dyDescent="0.4">
      <c r="A6999">
        <v>106998</v>
      </c>
      <c r="B6999" s="5">
        <v>45728.902083333334</v>
      </c>
      <c r="C6999" s="3" t="str">
        <f>TEXT(Sales_Data[[#This Row],[OrderDate]],"mmmm")</f>
        <v>March</v>
      </c>
      <c r="D6999" s="3" t="str">
        <f t="shared" si="218"/>
        <v>2025</v>
      </c>
      <c r="E6999" t="s">
        <v>34</v>
      </c>
      <c r="F6999" t="s">
        <v>28</v>
      </c>
      <c r="G6999" t="s">
        <v>29</v>
      </c>
      <c r="H6999" t="s">
        <v>20</v>
      </c>
      <c r="I6999" t="s">
        <v>100</v>
      </c>
      <c r="J6999">
        <v>35</v>
      </c>
      <c r="K6999">
        <v>2500</v>
      </c>
      <c r="L6999" s="7">
        <f>Sales_Data[[#This Row],[OrderQuantity]] *Sales_Data[[#This Row],[UnitPrice]]</f>
        <v>87500</v>
      </c>
      <c r="M6999" s="7">
        <f>Sales_Data[[#This Row],[UnitPrice]]-Sales_Data[[#This Row],[UnitCost]]</f>
        <v>1000</v>
      </c>
      <c r="N6999" s="7">
        <f>Sales_Data[[#This Row],[Gross Revenue]]-Sales_Data[[#This Row],[Discount Amount ]]</f>
        <v>86500</v>
      </c>
      <c r="O6999" s="7">
        <f>Sales_Data[[#This Row],[OrderQuantity]] *Sales_Data[[#This Row],[UnitCost]]</f>
        <v>52500</v>
      </c>
      <c r="P6999" s="7">
        <f>Sales_Data[[#This Row],[ItemCost]] +Sales_Data[[#This Row],[ShippingCost]]</f>
        <v>53880.52</v>
      </c>
      <c r="Q6999" s="7">
        <f>Sales_Data[[#This Row],[Gross Revenue]]-Sales_Data[[#This Row],[TotalFinancialCost]]</f>
        <v>33619.480000000003</v>
      </c>
      <c r="R6999" s="7">
        <f>Sales_Data[[#This Row],[Actul Bill Amount]]-Sales_Data[[#This Row],[ShippingCost]]</f>
        <v>85119.48</v>
      </c>
      <c r="S6999">
        <v>1050</v>
      </c>
      <c r="T6999">
        <v>1380.52</v>
      </c>
      <c r="U6999" t="s">
        <v>54</v>
      </c>
      <c r="V6999">
        <v>1500</v>
      </c>
      <c r="W6999" t="s">
        <v>22</v>
      </c>
      <c r="X6999" t="str">
        <f t="shared" si="219"/>
        <v>Nagpur</v>
      </c>
    </row>
    <row r="7000" spans="1:24" x14ac:dyDescent="0.4">
      <c r="A7000">
        <v>106999</v>
      </c>
      <c r="B7000" s="5">
        <v>45890.879861111112</v>
      </c>
      <c r="C7000" s="3" t="str">
        <f>TEXT(Sales_Data[[#This Row],[OrderDate]],"mmmm")</f>
        <v>August</v>
      </c>
      <c r="D7000" s="3" t="str">
        <f t="shared" si="218"/>
        <v>2025</v>
      </c>
      <c r="E7000" t="s">
        <v>42</v>
      </c>
      <c r="F7000" t="s">
        <v>55</v>
      </c>
      <c r="G7000" t="s">
        <v>15</v>
      </c>
      <c r="H7000" t="s">
        <v>20</v>
      </c>
      <c r="I7000" t="s">
        <v>100</v>
      </c>
      <c r="J7000">
        <v>29</v>
      </c>
      <c r="K7000">
        <v>1200</v>
      </c>
      <c r="L7000" s="7">
        <f>Sales_Data[[#This Row],[OrderQuantity]] *Sales_Data[[#This Row],[UnitPrice]]</f>
        <v>34800</v>
      </c>
      <c r="M7000" s="7">
        <f>Sales_Data[[#This Row],[UnitPrice]]-Sales_Data[[#This Row],[UnitCost]]</f>
        <v>400</v>
      </c>
      <c r="N7000" s="7">
        <f>Sales_Data[[#This Row],[Gross Revenue]]-Sales_Data[[#This Row],[Discount Amount ]]</f>
        <v>34400</v>
      </c>
      <c r="O7000" s="7">
        <f>Sales_Data[[#This Row],[OrderQuantity]] *Sales_Data[[#This Row],[UnitCost]]</f>
        <v>23200</v>
      </c>
      <c r="P7000" s="7">
        <f>Sales_Data[[#This Row],[ItemCost]] +Sales_Data[[#This Row],[ShippingCost]]</f>
        <v>23827.88</v>
      </c>
      <c r="Q7000" s="7">
        <f>Sales_Data[[#This Row],[Gross Revenue]]-Sales_Data[[#This Row],[TotalFinancialCost]]</f>
        <v>10972.119999999999</v>
      </c>
      <c r="R7000" s="7">
        <f>Sales_Data[[#This Row],[Actul Bill Amount]]-Sales_Data[[#This Row],[ShippingCost]]</f>
        <v>33772.120000000003</v>
      </c>
      <c r="S7000">
        <v>384</v>
      </c>
      <c r="T7000">
        <v>627.88</v>
      </c>
      <c r="U7000" t="s">
        <v>58</v>
      </c>
      <c r="V7000">
        <v>800</v>
      </c>
      <c r="W7000" t="s">
        <v>22</v>
      </c>
      <c r="X7000" t="str">
        <f t="shared" si="219"/>
        <v>Nagpur</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9CA31-5D73-4BF7-8AF6-CD7885DC91B7}">
  <dimension ref="E1:H7"/>
  <sheetViews>
    <sheetView workbookViewId="0">
      <selection activeCell="F5" sqref="F5"/>
    </sheetView>
  </sheetViews>
  <sheetFormatPr defaultRowHeight="16" x14ac:dyDescent="0.4"/>
  <cols>
    <col min="5" max="5" width="26.33203125" customWidth="1"/>
    <col min="6" max="6" width="26.5" customWidth="1"/>
    <col min="8" max="8" width="19.83203125" customWidth="1"/>
  </cols>
  <sheetData>
    <row r="1" spans="5:8" ht="32" customHeight="1" x14ac:dyDescent="0.4">
      <c r="E1" s="8" t="s">
        <v>70</v>
      </c>
      <c r="F1" s="10">
        <f>SUM(Sales_Data[Gross Revenue])</f>
        <v>2578092700</v>
      </c>
      <c r="H1" s="17">
        <v>2578092700</v>
      </c>
    </row>
    <row r="2" spans="5:8" ht="32" customHeight="1" x14ac:dyDescent="0.4">
      <c r="E2" s="8" t="s">
        <v>71</v>
      </c>
      <c r="F2" s="10">
        <f>SUM(Sales_Data[Net Profit])</f>
        <v>864706505.08000195</v>
      </c>
      <c r="H2" s="17">
        <v>864706505</v>
      </c>
    </row>
    <row r="3" spans="5:8" ht="35.5" customHeight="1" x14ac:dyDescent="0.4">
      <c r="E3" s="8" t="s">
        <v>72</v>
      </c>
      <c r="F3" s="11">
        <f>SUM(Sales_Data[Net Profit])/SUM(Sales_Data[Gross Revenue])</f>
        <v>0.33540551318422412</v>
      </c>
      <c r="H3">
        <v>0.33540551299999999</v>
      </c>
    </row>
    <row r="4" spans="5:8" ht="33" customHeight="1" x14ac:dyDescent="0.4">
      <c r="E4" s="8" t="s">
        <v>73</v>
      </c>
      <c r="F4" s="11">
        <f>COUNTA(Sales_Data[OrderDate])</f>
        <v>6999</v>
      </c>
      <c r="H4">
        <v>6999</v>
      </c>
    </row>
    <row r="5" spans="5:8" ht="31.5" customHeight="1" x14ac:dyDescent="0.4">
      <c r="E5" s="8" t="s">
        <v>74</v>
      </c>
      <c r="F5" s="14">
        <f>SUM(Sales_Data[ShippingCost])</f>
        <v>5655494.9200000064</v>
      </c>
      <c r="H5">
        <v>5655495</v>
      </c>
    </row>
    <row r="6" spans="5:8" ht="33" customHeight="1" x14ac:dyDescent="0.4"/>
    <row r="7" spans="5:8" ht="31.5" customHeight="1" x14ac:dyDescent="0.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9B071-FF7D-432C-B0BA-89597E4CAF1B}">
  <dimension ref="A3:B9"/>
  <sheetViews>
    <sheetView workbookViewId="0">
      <selection activeCell="C10" sqref="C10"/>
    </sheetView>
  </sheetViews>
  <sheetFormatPr defaultRowHeight="16" x14ac:dyDescent="0.4"/>
  <cols>
    <col min="1" max="1" width="19.5" bestFit="1" customWidth="1"/>
    <col min="2" max="2" width="18.9140625" bestFit="1" customWidth="1"/>
    <col min="3" max="3" width="14.6640625" bestFit="1" customWidth="1"/>
  </cols>
  <sheetData>
    <row r="3" spans="1:2" x14ac:dyDescent="0.4">
      <c r="A3" s="12" t="s">
        <v>75</v>
      </c>
      <c r="B3" t="s">
        <v>92</v>
      </c>
    </row>
    <row r="4" spans="1:2" x14ac:dyDescent="0.4">
      <c r="A4" s="13" t="s">
        <v>21</v>
      </c>
      <c r="B4" s="21">
        <v>23237</v>
      </c>
    </row>
    <row r="5" spans="1:2" x14ac:dyDescent="0.4">
      <c r="A5" s="13" t="s">
        <v>53</v>
      </c>
      <c r="B5" s="21">
        <v>23115</v>
      </c>
    </row>
    <row r="6" spans="1:2" x14ac:dyDescent="0.4">
      <c r="A6" s="13" t="s">
        <v>30</v>
      </c>
      <c r="B6" s="21">
        <v>23075</v>
      </c>
    </row>
    <row r="7" spans="1:2" x14ac:dyDescent="0.4">
      <c r="A7" s="13" t="s">
        <v>52</v>
      </c>
      <c r="B7" s="21">
        <v>22983</v>
      </c>
    </row>
    <row r="8" spans="1:2" x14ac:dyDescent="0.4">
      <c r="A8" s="13" t="s">
        <v>49</v>
      </c>
      <c r="B8" s="21">
        <v>22805</v>
      </c>
    </row>
    <row r="9" spans="1:2" x14ac:dyDescent="0.4">
      <c r="A9" s="13" t="s">
        <v>76</v>
      </c>
      <c r="B9" s="21">
        <v>115215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74748-6B74-438D-BAE7-BDF84D8CEBE9}">
  <dimension ref="A3:B13"/>
  <sheetViews>
    <sheetView workbookViewId="0">
      <selection activeCell="E17" sqref="E17"/>
    </sheetView>
  </sheetViews>
  <sheetFormatPr defaultRowHeight="16" x14ac:dyDescent="0.4"/>
  <cols>
    <col min="1" max="1" width="12.1640625" bestFit="1" customWidth="1"/>
    <col min="2" max="2" width="14.6640625" bestFit="1" customWidth="1"/>
    <col min="3" max="7" width="11.9140625" bestFit="1" customWidth="1"/>
  </cols>
  <sheetData>
    <row r="3" spans="1:2" x14ac:dyDescent="0.4">
      <c r="A3" s="12" t="s">
        <v>75</v>
      </c>
      <c r="B3" t="s">
        <v>78</v>
      </c>
    </row>
    <row r="4" spans="1:2" x14ac:dyDescent="0.4">
      <c r="A4" s="13" t="s">
        <v>20</v>
      </c>
      <c r="B4" s="9">
        <v>165251691.07000002</v>
      </c>
    </row>
    <row r="5" spans="1:2" x14ac:dyDescent="0.4">
      <c r="A5" s="13" t="s">
        <v>37</v>
      </c>
      <c r="B5" s="9">
        <v>179591422.81999987</v>
      </c>
    </row>
    <row r="6" spans="1:2" x14ac:dyDescent="0.4">
      <c r="A6" s="13" t="s">
        <v>32</v>
      </c>
      <c r="B6" s="9">
        <v>173154086.54999977</v>
      </c>
    </row>
    <row r="7" spans="1:2" x14ac:dyDescent="0.4">
      <c r="A7" s="13" t="s">
        <v>16</v>
      </c>
      <c r="B7" s="9">
        <v>171578786.98000017</v>
      </c>
    </row>
    <row r="8" spans="1:2" x14ac:dyDescent="0.4">
      <c r="A8" s="13" t="s">
        <v>25</v>
      </c>
      <c r="B8" s="9">
        <v>175130517.66000029</v>
      </c>
    </row>
    <row r="9" spans="1:2" x14ac:dyDescent="0.4">
      <c r="A9" s="13" t="s">
        <v>76</v>
      </c>
      <c r="B9" s="9">
        <v>864706505.08000016</v>
      </c>
    </row>
    <row r="13" spans="1:2" x14ac:dyDescent="0.4">
      <c r="B13" s="9">
        <f>SUM(B4:B8)</f>
        <v>864706505.08000016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593C7-8E85-4362-92C8-AC3CAA3F4D76}">
  <dimension ref="A3:C18"/>
  <sheetViews>
    <sheetView topLeftCell="A2" workbookViewId="0">
      <selection activeCell="D18" sqref="D18"/>
    </sheetView>
  </sheetViews>
  <sheetFormatPr defaultRowHeight="16" x14ac:dyDescent="0.4"/>
  <cols>
    <col min="1" max="1" width="12.1640625" bestFit="1" customWidth="1"/>
    <col min="2" max="3" width="19.25" bestFit="1" customWidth="1"/>
  </cols>
  <sheetData>
    <row r="3" spans="1:2" x14ac:dyDescent="0.4">
      <c r="A3" s="12" t="s">
        <v>75</v>
      </c>
      <c r="B3" t="s">
        <v>77</v>
      </c>
    </row>
    <row r="4" spans="1:2" x14ac:dyDescent="0.4">
      <c r="A4" s="13" t="s">
        <v>79</v>
      </c>
      <c r="B4" s="9">
        <v>235314800</v>
      </c>
    </row>
    <row r="5" spans="1:2" x14ac:dyDescent="0.4">
      <c r="A5" s="13" t="s">
        <v>80</v>
      </c>
      <c r="B5" s="9">
        <v>220420000</v>
      </c>
    </row>
    <row r="6" spans="1:2" x14ac:dyDescent="0.4">
      <c r="A6" s="13" t="s">
        <v>81</v>
      </c>
      <c r="B6" s="9">
        <v>203087850</v>
      </c>
    </row>
    <row r="7" spans="1:2" x14ac:dyDescent="0.4">
      <c r="A7" s="13" t="s">
        <v>82</v>
      </c>
      <c r="B7" s="9">
        <v>234180900</v>
      </c>
    </row>
    <row r="8" spans="1:2" x14ac:dyDescent="0.4">
      <c r="A8" s="13" t="s">
        <v>83</v>
      </c>
      <c r="B8" s="9">
        <v>209344850</v>
      </c>
    </row>
    <row r="9" spans="1:2" x14ac:dyDescent="0.4">
      <c r="A9" s="13" t="s">
        <v>84</v>
      </c>
      <c r="B9" s="9">
        <v>198227800</v>
      </c>
    </row>
    <row r="10" spans="1:2" x14ac:dyDescent="0.4">
      <c r="A10" s="13" t="s">
        <v>85</v>
      </c>
      <c r="B10" s="9">
        <v>213959350</v>
      </c>
    </row>
    <row r="11" spans="1:2" x14ac:dyDescent="0.4">
      <c r="A11" s="13" t="s">
        <v>86</v>
      </c>
      <c r="B11" s="9">
        <v>214600850</v>
      </c>
    </row>
    <row r="12" spans="1:2" x14ac:dyDescent="0.4">
      <c r="A12" s="13" t="s">
        <v>87</v>
      </c>
      <c r="B12" s="9">
        <v>219345700</v>
      </c>
    </row>
    <row r="13" spans="1:2" x14ac:dyDescent="0.4">
      <c r="A13" s="13" t="s">
        <v>88</v>
      </c>
      <c r="B13" s="9">
        <v>209271700</v>
      </c>
    </row>
    <row r="14" spans="1:2" x14ac:dyDescent="0.4">
      <c r="A14" s="13" t="s">
        <v>89</v>
      </c>
      <c r="B14" s="9">
        <v>208662750</v>
      </c>
    </row>
    <row r="15" spans="1:2" x14ac:dyDescent="0.4">
      <c r="A15" s="13" t="s">
        <v>90</v>
      </c>
      <c r="B15" s="9">
        <v>211676150</v>
      </c>
    </row>
    <row r="16" spans="1:2" x14ac:dyDescent="0.4">
      <c r="A16" s="13" t="s">
        <v>76</v>
      </c>
      <c r="B16" s="9">
        <v>2578092700</v>
      </c>
    </row>
    <row r="18" spans="2:3" x14ac:dyDescent="0.4">
      <c r="B18" s="9">
        <f>SUM(B4:B15)</f>
        <v>2578092700</v>
      </c>
      <c r="C18" s="9">
        <f>SUM(C4:C15)</f>
        <v>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D1B7C-114F-48C9-8F01-F6CD96E2062C}">
  <dimension ref="A3:B13"/>
  <sheetViews>
    <sheetView workbookViewId="0">
      <selection activeCell="B4" sqref="B4"/>
    </sheetView>
  </sheetViews>
  <sheetFormatPr defaultRowHeight="16" x14ac:dyDescent="0.4"/>
  <cols>
    <col min="1" max="1" width="12.1640625" bestFit="1" customWidth="1"/>
    <col min="2" max="3" width="14.75" bestFit="1" customWidth="1"/>
  </cols>
  <sheetData>
    <row r="3" spans="1:2" x14ac:dyDescent="0.4">
      <c r="A3" s="12" t="s">
        <v>75</v>
      </c>
      <c r="B3" t="s">
        <v>93</v>
      </c>
    </row>
    <row r="4" spans="1:2" x14ac:dyDescent="0.4">
      <c r="A4" s="13" t="s">
        <v>95</v>
      </c>
      <c r="B4" s="21">
        <v>1395</v>
      </c>
    </row>
    <row r="5" spans="1:2" x14ac:dyDescent="0.4">
      <c r="A5" s="13" t="s">
        <v>96</v>
      </c>
      <c r="B5" s="21">
        <v>1396</v>
      </c>
    </row>
    <row r="6" spans="1:2" x14ac:dyDescent="0.4">
      <c r="A6" s="13" t="s">
        <v>97</v>
      </c>
      <c r="B6" s="21">
        <v>1416</v>
      </c>
    </row>
    <row r="7" spans="1:2" x14ac:dyDescent="0.4">
      <c r="A7" s="13" t="s">
        <v>98</v>
      </c>
      <c r="B7" s="21">
        <v>1437</v>
      </c>
    </row>
    <row r="8" spans="1:2" x14ac:dyDescent="0.4">
      <c r="A8" s="13" t="s">
        <v>99</v>
      </c>
      <c r="B8" s="21">
        <v>1355</v>
      </c>
    </row>
    <row r="9" spans="1:2" x14ac:dyDescent="0.4">
      <c r="A9" s="13" t="s">
        <v>76</v>
      </c>
      <c r="B9" s="21">
        <v>6999</v>
      </c>
    </row>
    <row r="13" spans="1:2" x14ac:dyDescent="0.4">
      <c r="B13">
        <f>SUM(B4:B8)</f>
        <v>6999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FF4F2-257B-4B56-ABEF-3564B191475E}">
  <dimension ref="A1:B16"/>
  <sheetViews>
    <sheetView workbookViewId="0">
      <selection activeCell="B10" sqref="B10"/>
    </sheetView>
  </sheetViews>
  <sheetFormatPr defaultRowHeight="16" x14ac:dyDescent="0.4"/>
  <cols>
    <col min="1" max="1" width="12.1640625" bestFit="1" customWidth="1"/>
    <col min="2" max="2" width="18.9140625" bestFit="1" customWidth="1"/>
    <col min="3" max="6" width="5.75" bestFit="1" customWidth="1"/>
    <col min="7" max="7" width="10.33203125" bestFit="1" customWidth="1"/>
  </cols>
  <sheetData>
    <row r="1" spans="1:2" x14ac:dyDescent="0.4">
      <c r="A1" s="12" t="s">
        <v>75</v>
      </c>
      <c r="B1" t="s">
        <v>102</v>
      </c>
    </row>
    <row r="2" spans="1:2" x14ac:dyDescent="0.4">
      <c r="A2" s="13" t="s">
        <v>95</v>
      </c>
      <c r="B2" s="21">
        <v>1134613.0199999991</v>
      </c>
    </row>
    <row r="3" spans="1:2" x14ac:dyDescent="0.4">
      <c r="A3" s="13" t="s">
        <v>96</v>
      </c>
      <c r="B3" s="21">
        <v>1119513.4500000004</v>
      </c>
    </row>
    <row r="4" spans="1:2" x14ac:dyDescent="0.4">
      <c r="A4" s="13" t="s">
        <v>97</v>
      </c>
      <c r="B4" s="21">
        <v>1164127.1800000032</v>
      </c>
    </row>
    <row r="5" spans="1:2" x14ac:dyDescent="0.4">
      <c r="A5" s="13" t="s">
        <v>98</v>
      </c>
      <c r="B5" s="21">
        <v>1163332.3399999999</v>
      </c>
    </row>
    <row r="6" spans="1:2" x14ac:dyDescent="0.4">
      <c r="A6" s="13" t="s">
        <v>99</v>
      </c>
      <c r="B6" s="21">
        <v>1073908.9300000013</v>
      </c>
    </row>
    <row r="7" spans="1:2" x14ac:dyDescent="0.4">
      <c r="A7" s="13" t="s">
        <v>76</v>
      </c>
      <c r="B7" s="9">
        <v>5655494.9200000046</v>
      </c>
    </row>
    <row r="10" spans="1:2" x14ac:dyDescent="0.4">
      <c r="B10" s="20">
        <f>SUM(B2:B6)</f>
        <v>5655494.9200000046</v>
      </c>
    </row>
    <row r="15" spans="1:2" x14ac:dyDescent="0.4">
      <c r="A15" s="18"/>
    </row>
    <row r="16" spans="1:2" x14ac:dyDescent="0.4">
      <c r="A16" s="18"/>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A68A2-D67E-4DDF-899A-931AF9FA13C6}">
  <dimension ref="A1:T1"/>
  <sheetViews>
    <sheetView showGridLines="0" tabSelected="1" zoomScaleNormal="100" workbookViewId="0">
      <selection activeCell="D1" sqref="D1:Q1048576"/>
    </sheetView>
  </sheetViews>
  <sheetFormatPr defaultRowHeight="16" x14ac:dyDescent="0.4"/>
  <cols>
    <col min="1" max="2" width="7.6640625" style="15" customWidth="1"/>
    <col min="3" max="3" width="7.75" style="15" customWidth="1"/>
    <col min="4" max="4" width="7.6640625" style="19" customWidth="1"/>
    <col min="5" max="5" width="7.58203125" style="19" customWidth="1"/>
    <col min="6" max="6" width="7.6640625" style="19" customWidth="1"/>
    <col min="7" max="8" width="7.58203125" style="19" customWidth="1"/>
    <col min="9" max="9" width="7.75" style="19" customWidth="1"/>
    <col min="10" max="11" width="7.58203125" style="19" customWidth="1"/>
    <col min="12" max="12" width="7.6640625" style="19" customWidth="1"/>
    <col min="13" max="14" width="7.58203125" style="19" customWidth="1"/>
    <col min="15" max="15" width="7.6640625" style="19" customWidth="1"/>
    <col min="16" max="16" width="8.6640625" style="19"/>
    <col min="17" max="17" width="7.6640625" style="19" customWidth="1"/>
    <col min="18" max="19" width="7.6640625" style="15" customWidth="1"/>
    <col min="20" max="20" width="7.58203125" style="15" customWidth="1"/>
    <col min="21" max="16384" width="8.6640625" style="1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Clean Data</vt:lpstr>
      <vt:lpstr>KPI</vt:lpstr>
      <vt:lpstr>P1</vt:lpstr>
      <vt:lpstr>P2</vt:lpstr>
      <vt:lpstr>P3</vt:lpstr>
      <vt:lpstr>P4</vt:lpstr>
      <vt:lpstr>P5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2026-09-16T13:22:31Z</dcterms:created>
  <dcterms:modified xsi:type="dcterms:W3CDTF">2026-09-28T07:36:02Z</dcterms:modified>
</cp:coreProperties>
</file>